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C:\Users\khadrmf\Downloads\"/>
    </mc:Choice>
  </mc:AlternateContent>
  <xr:revisionPtr revIDLastSave="0" documentId="13_ncr:1_{41E1F495-6164-4902-94A7-8C3EC8D401B9}" xr6:coauthVersionLast="47" xr6:coauthVersionMax="47" xr10:uidLastSave="{00000000-0000-0000-0000-000000000000}"/>
  <bookViews>
    <workbookView xWindow="-96" yWindow="-96" windowWidth="23232" windowHeight="12552" tabRatio="760" xr2:uid="{00000000-000D-0000-FFFF-FFFF00000000}"/>
  </bookViews>
  <sheets>
    <sheet name="Summary of Results" sheetId="35" r:id="rId1"/>
    <sheet name="Intervention Description" sheetId="36" r:id="rId2"/>
    <sheet name="Cost Benefit Summary" sheetId="19" r:id="rId3"/>
    <sheet name="Sensitivity Analysis" sheetId="32" r:id="rId4"/>
    <sheet name="Cost Summary" sheetId="12" r:id="rId5"/>
    <sheet name="Cost and Benefit Parameters" sheetId="6" r:id="rId6"/>
    <sheet name="Beneficiaries" sheetId="41" r:id="rId7"/>
    <sheet name="Project Logic " sheetId="38" r:id="rId8"/>
    <sheet name="MCA Report" sheetId="44" r:id="rId9"/>
    <sheet name="Mincers" sheetId="11" r:id="rId10"/>
    <sheet name="Cohort_CF" sheetId="8" r:id="rId11"/>
    <sheet name="Cohort_WP" sheetId="9" r:id="rId12"/>
    <sheet name="Income_CF_LessOM" sheetId="22" r:id="rId13"/>
    <sheet name="Income_WP_LessOM" sheetId="24" r:id="rId14"/>
    <sheet name="Income_CF" sheetId="20" r:id="rId15"/>
    <sheet name="Income_WP" sheetId="21" r:id="rId16"/>
    <sheet name="QP_IncomeWP" sheetId="27" r:id="rId17"/>
    <sheet name="QP Income Difference WP-CF" sheetId="31" r:id="rId18"/>
    <sheet name="CB_DATA_" sheetId="17" state="veryHidden" r:id="rId19"/>
    <sheet name="Income TVET Working" sheetId="34" r:id="rId20"/>
    <sheet name="Income TVET Working_LessOM" sheetId="33" r:id="rId21"/>
    <sheet name="Student Numbers EMIS 2019-2020" sheetId="42" r:id="rId22"/>
    <sheet name="Compact Financials" sheetId="13" r:id="rId23"/>
    <sheet name="Exchange Rate" sheetId="14" r:id="rId24"/>
    <sheet name="Inflation Rate" sheetId="15" r:id="rId25"/>
    <sheet name="References " sheetId="37" r:id="rId26"/>
  </sheets>
  <definedNames>
    <definedName name="__LEX1955" localSheetId="6">#REF!</definedName>
    <definedName name="__LEX1955">#REF!</definedName>
    <definedName name="__LEX1975">#REF!</definedName>
    <definedName name="__LEX2025">#REF!</definedName>
    <definedName name="__reg98">#REF!</definedName>
    <definedName name="_ftn1" localSheetId="6">Beneficiaries!#REF!</definedName>
    <definedName name="_ftn1" localSheetId="1">'Intervention Description'!$B$32</definedName>
    <definedName name="_ftnref1" localSheetId="6">Beneficiaries!#REF!</definedName>
    <definedName name="_LEX1955">#REF!</definedName>
    <definedName name="_LEX1975">#REF!</definedName>
    <definedName name="_LEX2025">#REF!</definedName>
    <definedName name="_LF0913">#REF!</definedName>
    <definedName name="_LF1423">#REF!</definedName>
    <definedName name="_LF2433">#REF!</definedName>
    <definedName name="_LF2434">#REF!</definedName>
    <definedName name="_LU1">#REF!</definedName>
    <definedName name="_reg98" localSheetId="6">#REF!</definedName>
    <definedName name="_reg98">#REF!</definedName>
    <definedName name="_resul">#REF!</definedName>
    <definedName name="_yellowF" localSheetId="6">#REF!</definedName>
    <definedName name="_yellowF">#REF!</definedName>
    <definedName name="_yellowM" localSheetId="6">#REF!</definedName>
    <definedName name="_yellowM">#REF!</definedName>
    <definedName name="Addgrow" localSheetId="6">#REF!</definedName>
    <definedName name="Addgrow">#REF!</definedName>
    <definedName name="Annual_Eff_Benefit_2b">#REF!</definedName>
    <definedName name="Annual_Eff_Benefit_2f">#REF!</definedName>
    <definedName name="Annual_TS_Benefit_2b">#REF!</definedName>
    <definedName name="Annual_TS_Benefit_2f">#REF!</definedName>
    <definedName name="annwage" localSheetId="6">#REF!</definedName>
    <definedName name="annwage">#REF!</definedName>
    <definedName name="asset_life">#REF!</definedName>
    <definedName name="avgwage">#REF!</definedName>
    <definedName name="avoidedLoss">#REF!</definedName>
    <definedName name="billing_hydro">#REF!</definedName>
    <definedName name="billing_subsea">#REF!</definedName>
    <definedName name="billing_td">#REF!</definedName>
    <definedName name="c_tax">#REF!</definedName>
    <definedName name="cablife">#REF!</definedName>
    <definedName name="CB_1584c1fc7d3d4bc38d63dd08080d58cb" localSheetId="5" hidden="1">'Cost and Benefit Parameters'!$C$25</definedName>
    <definedName name="CB_3dc405c1786049c4a8cac14a1a282a3c" localSheetId="18" hidden="1">#N/A</definedName>
    <definedName name="CB_44852371603942d795d1797ba507451a" localSheetId="18" hidden="1">#N/A</definedName>
    <definedName name="CB_4b20b095ab7b4f49b75a8cabe2f336ef" localSheetId="18" hidden="1">#N/A</definedName>
    <definedName name="CB_5d8d218bed65479e95d3893ed4f2e029" localSheetId="5" hidden="1">'Cost and Benefit Parameters'!$C$17</definedName>
    <definedName name="CB_6abf2b9788814011b85ac1a1a8a90bfa" localSheetId="18" hidden="1">#N/A</definedName>
    <definedName name="CB_6db9baa79c2a4792af74569af535b7ce" localSheetId="5" hidden="1">'Cost and Benefit Parameters'!$C$16</definedName>
    <definedName name="CB_73fa78b386a240abac58cbd65dc4462e" localSheetId="2" hidden="1">'Cost Benefit Summary'!$C$21</definedName>
    <definedName name="CB_754687839d974d57bd2549599abc544f" localSheetId="18" hidden="1">#N/A</definedName>
    <definedName name="CB_7c38c38e20744dfabd5a2bc4d4bb7f5d" localSheetId="18" hidden="1">#N/A</definedName>
    <definedName name="CB_7e6c4ad41aa34cf48cdca3e41390f349" localSheetId="5" hidden="1">'Cost and Benefit Parameters'!$C$49</definedName>
    <definedName name="CB_84dce6b0b29e414caae72e5973dd1b62" localSheetId="18" hidden="1">#N/A</definedName>
    <definedName name="CB_88efce23dce84ae5b4cbf0b1a010fd72" localSheetId="5" hidden="1">'Cost and Benefit Parameters'!$C$23</definedName>
    <definedName name="CB_8f038a2e51bd416a8bc30a0339b02154" localSheetId="5" hidden="1">'Cost and Benefit Parameters'!$C$14</definedName>
    <definedName name="CB_9eab183518dc4643a0a11d94642019da" localSheetId="5" hidden="1">'Cost and Benefit Parameters'!$C$24</definedName>
    <definedName name="CB_a20660a92cdf44a6b0cb0017620477ba" localSheetId="18" hidden="1">#N/A</definedName>
    <definedName name="CB_a3a43fa2d73547359143690a053c2eda" localSheetId="9" hidden="1">Mincers!$C$11</definedName>
    <definedName name="CB_b67c7feb2be54b28b826b09190ccfd4e" localSheetId="2" hidden="1">'Cost Benefit Summary'!$C$17</definedName>
    <definedName name="CB_b88a37a537ae413da7d88d32632e67dc" localSheetId="2" hidden="1">'Cost Benefit Summary'!$C$20</definedName>
    <definedName name="CB_Block_00000000000000000000000000000000" localSheetId="18" hidden="1">"'7.0.0.0"</definedName>
    <definedName name="CB_Block_00000000000000000000000000000000" localSheetId="5" hidden="1">"'7.0.0.0"</definedName>
    <definedName name="CB_Block_00000000000000000000000000000000" localSheetId="2" hidden="1">"'7.0.0.0"</definedName>
    <definedName name="CB_Block_00000000000000000000000000000000" localSheetId="9" hidden="1">"'7.0.0.0"</definedName>
    <definedName name="CB_Block_00000000000000000000000000000001" localSheetId="18" hidden="1">"'638664999327356621"</definedName>
    <definedName name="CB_Block_00000000000000000000000000000001" localSheetId="5" hidden="1">"'638664999327077068"</definedName>
    <definedName name="CB_Block_00000000000000000000000000000001" localSheetId="2" hidden="1">"'638664999327356621"</definedName>
    <definedName name="CB_Block_00000000000000000000000000000001" localSheetId="9" hidden="1">"'638664999327558802"</definedName>
    <definedName name="CB_Block_00000000000000000000000000000003" localSheetId="18" hidden="1">"'11.1.4716.0"</definedName>
    <definedName name="CB_Block_00000000000000000000000000000003" localSheetId="5" hidden="1">"'11.1.4716.0"</definedName>
    <definedName name="CB_Block_00000000000000000000000000000003" localSheetId="2" hidden="1">"'11.1.4716.0"</definedName>
    <definedName name="CB_Block_00000000000000000000000000000003" localSheetId="9" hidden="1">"'11.1.4716.0"</definedName>
    <definedName name="CB_BlockExt_00000000000000000000000000000003" localSheetId="18" hidden="1">"'11.1.2.4.850"</definedName>
    <definedName name="CB_BlockExt_00000000000000000000000000000003" localSheetId="5" hidden="1">"'11.1.2.4.850"</definedName>
    <definedName name="CB_BlockExt_00000000000000000000000000000003" localSheetId="2" hidden="1">"'11.1.2.4.850"</definedName>
    <definedName name="CB_BlockExt_00000000000000000000000000000003" localSheetId="9" hidden="1">"'11.1.2.4.850"</definedName>
    <definedName name="CB_da52689547564b3aab7fd4ba6acdb9c2" localSheetId="9" hidden="1">Mincers!$C$10</definedName>
    <definedName name="CB_e2c3f071a42847afae6651de29860cf3" localSheetId="5" hidden="1">'Cost and Benefit Parameters'!$C$15</definedName>
    <definedName name="CB_e5ac043921d4413c8612043d87434d23" localSheetId="5" hidden="1">'Cost and Benefit Parameters'!$C$10</definedName>
    <definedName name="CB_ed1872b532e54b2192748b72502462d5" localSheetId="18" hidden="1">#N/A</definedName>
    <definedName name="CB_f1f9daf30ba94bc3b78f56c4cf65b86e" localSheetId="2" hidden="1">'Cost Benefit Summary'!$C$19</definedName>
    <definedName name="CB_fa32bfd2a9bf44efbe69f1ade601fead" localSheetId="9" hidden="1">Mincers!$C$12</definedName>
    <definedName name="CBWorkbookPriority" localSheetId="6" hidden="1">-456694519</definedName>
    <definedName name="CBWorkbookPriority" localSheetId="18" hidden="1">-1858384309174060</definedName>
    <definedName name="CBWorkbookPriority" hidden="1">-1802552942</definedName>
    <definedName name="CBx_2c0503f6486e41ad9cba05ec48c18359" localSheetId="18" hidden="1">"'CB_DATA_'!$A$1"</definedName>
    <definedName name="CBx_327d5c54afbd4e979334624e55d5d023" localSheetId="18" hidden="1">"'Cost Benefit Summary'!$A$1"</definedName>
    <definedName name="CBx_347ad31a322545ea9f979d417934f8b2" localSheetId="18" hidden="1">"'Cost and Benefit Parameters'!$A$1"</definedName>
    <definedName name="CBx_90f0fb1b4d4944cb94016c4c59b79df1" localSheetId="18" hidden="1">"'Mincers'!$A$1"</definedName>
    <definedName name="CBx_Sheet_Guid" localSheetId="18" hidden="1">"'2c0503f6-486e-41ad-9cba-05ec48c18359"</definedName>
    <definedName name="CBx_Sheet_Guid" localSheetId="5" hidden="1">"'347ad31a-3225-45ea-9f97-9d417934f8b2"</definedName>
    <definedName name="CBx_Sheet_Guid" localSheetId="2" hidden="1">"'327d5c54-afbd-4e97-9334-624e55d5d023"</definedName>
    <definedName name="CBx_Sheet_Guid" localSheetId="9" hidden="1">"'90f0fb1b-4d49-44cb-9401-6c4c59b79df1"</definedName>
    <definedName name="CBx_SheetRef" localSheetId="18" hidden="1">CB_DATA_!$A$14</definedName>
    <definedName name="CBx_SheetRef" localSheetId="5" hidden="1">CB_DATA_!$D$14</definedName>
    <definedName name="CBx_SheetRef" localSheetId="2" hidden="1">CB_DATA_!$C$14</definedName>
    <definedName name="CBx_SheetRef" localSheetId="9" hidden="1">CB_DATA_!$E$14</definedName>
    <definedName name="CBx_StorageType" localSheetId="18" hidden="1">2</definedName>
    <definedName name="CBx_StorageType" localSheetId="5" hidden="1">2</definedName>
    <definedName name="CBx_StorageType" localSheetId="2" hidden="1">2</definedName>
    <definedName name="CBx_StorageType" localSheetId="9" hidden="1">2</definedName>
    <definedName name="changebene">#REF!</definedName>
    <definedName name="changecosts">#REF!</definedName>
    <definedName name="changeinv">#REF!</definedName>
    <definedName name="Class1_wo_expt">#REF!</definedName>
    <definedName name="Class2_wo_expt">#REF!</definedName>
    <definedName name="Class3_wo_expt">#REF!</definedName>
    <definedName name="Clist" localSheetId="6">#REF!</definedName>
    <definedName name="Clist">#REF!</definedName>
    <definedName name="CODE" localSheetId="6">#REF!</definedName>
    <definedName name="CODE">#REF!</definedName>
    <definedName name="Corridor">#REF!</definedName>
    <definedName name="Costs">#REF!</definedName>
    <definedName name="Costs2">#REF!</definedName>
    <definedName name="Current_water_shortfall_2B">#REF!</definedName>
    <definedName name="Current_water_shortfall_2F">#REF!</definedName>
    <definedName name="data" localSheetId="6">#REF!</definedName>
    <definedName name="data">#REF!</definedName>
    <definedName name="_xlnm.Database" localSheetId="6">#REF!</definedName>
    <definedName name="_xlnm.Database">#REF!</definedName>
    <definedName name="death_rate_stage_III_T">#REF!</definedName>
    <definedName name="death_rate_stage_III_UT">#REF!</definedName>
    <definedName name="death_rate_stage_IV_T">#REF!</definedName>
    <definedName name="death_rate_stage_IV_UT">#REF!</definedName>
    <definedName name="debt">#REF!</definedName>
    <definedName name="debt_cost">#REF!</definedName>
    <definedName name="Demand_per_person_2010_2b">#REF!</definedName>
    <definedName name="Demand_per_person_2010_2f">#REF!</definedName>
    <definedName name="DEP">#REF!</definedName>
    <definedName name="DI" hidden="1">-1448428185</definedName>
    <definedName name="diesel_price">#REF!</definedName>
    <definedName name="disc" localSheetId="6">#REF!</definedName>
    <definedName name="disc">#REF!</definedName>
    <definedName name="discount">#REF!</definedName>
    <definedName name="disease_cases" localSheetId="6">#REF!</definedName>
    <definedName name="disease_cases">#REF!</definedName>
    <definedName name="DPY">#REF!</definedName>
    <definedName name="ECF">#REF!</definedName>
    <definedName name="ECON">#REF!</definedName>
    <definedName name="eduwageadd" localSheetId="6">#REF!</definedName>
    <definedName name="eduwageadd">#REF!</definedName>
    <definedName name="eduwagenr" localSheetId="6">#REF!</definedName>
    <definedName name="eduwagenr">#REF!</definedName>
    <definedName name="elasticity">#REF!</definedName>
    <definedName name="equity">#REF!</definedName>
    <definedName name="EU_import_growth">#REF!</definedName>
    <definedName name="EU_share">#REF!</definedName>
    <definedName name="ex_rate">#REF!</definedName>
    <definedName name="exch" localSheetId="6">#REF!</definedName>
    <definedName name="exch">#REF!</definedName>
    <definedName name="exch2">#REF!</definedName>
    <definedName name="farm_density">#REF!</definedName>
    <definedName name="FBO_outgrowers">#REF!</definedName>
    <definedName name="gasswitch">#REF!</definedName>
    <definedName name="GBDageD95">#REF!</definedName>
    <definedName name="GM_param">#REF!</definedName>
    <definedName name="grow" localSheetId="6">#REF!</definedName>
    <definedName name="grow">#REF!</definedName>
    <definedName name="Growth_Rate">#REF!</definedName>
    <definedName name="home">#REF!</definedName>
    <definedName name="hydro_cap">#REF!</definedName>
    <definedName name="hydro_opex">#REF!</definedName>
    <definedName name="I_to_II_T_W">#REF!</definedName>
    <definedName name="I_to_II_T_WO">#REF!</definedName>
    <definedName name="I_to_II_UT">#REF!</definedName>
    <definedName name="II_t0_III_T_WO">#REF!</definedName>
    <definedName name="II_t0_III_UT">#REF!</definedName>
    <definedName name="II_to_III_T_W">#REF!</definedName>
    <definedName name="II_to_III_UT">#REF!</definedName>
    <definedName name="III_to_IV_T_W">#REF!</definedName>
    <definedName name="III_to_IV_T_WO">#REF!</definedName>
    <definedName name="III_to_IV_UT">#REF!</definedName>
    <definedName name="improved_outgrower_prod_ha">#REF!</definedName>
    <definedName name="Include_Rpymt">#REF!</definedName>
    <definedName name="Include_TSB">#REF!</definedName>
    <definedName name="Include_WLR">#REF!</definedName>
    <definedName name="income_comm">#REF!</definedName>
    <definedName name="income_dom">#REF!</definedName>
    <definedName name="income_ind">#REF!</definedName>
    <definedName name="income_p">#REF!</definedName>
    <definedName name="income_street">#REF!</definedName>
    <definedName name="incrnetchange">#REF!</definedName>
    <definedName name="incrswitch">#REF!</definedName>
    <definedName name="infl">#REF!</definedName>
    <definedName name="inflation">#REF!</definedName>
    <definedName name="Kanyama" localSheetId="6">#REF!</definedName>
    <definedName name="Kanyama">#REF!</definedName>
    <definedName name="label">#REF!</definedName>
    <definedName name="LCC">#REF!</definedName>
    <definedName name="Lessgrow" localSheetId="6">#REF!</definedName>
    <definedName name="Lessgrow">#REF!</definedName>
    <definedName name="list" localSheetId="6">#REF!</definedName>
    <definedName name="list">#REF!</definedName>
    <definedName name="listtt" localSheetId="6">#REF!</definedName>
    <definedName name="listtt">#REF!</definedName>
    <definedName name="loadshed">#REF!</definedName>
    <definedName name="LOAN">#REF!</definedName>
    <definedName name="loan_period">#REF!</definedName>
    <definedName name="Loss_Rate_Tech_Post">#REF!</definedName>
    <definedName name="Loss_Rate_Tech_Pre">#REF!</definedName>
    <definedName name="lpb" localSheetId="6">#REF!</definedName>
    <definedName name="lpb">#REF!</definedName>
    <definedName name="LUsum">#REF!</definedName>
    <definedName name="lva">#REF!</definedName>
    <definedName name="major_works_impact">#REF!</definedName>
    <definedName name="mat_rate">#REF!</definedName>
    <definedName name="mat_years">#REF!</definedName>
    <definedName name="miniprojrange">#REF!</definedName>
    <definedName name="minor_works_impact">#REF!</definedName>
    <definedName name="model_start">#REF!</definedName>
    <definedName name="mvacap">#REF!</definedName>
    <definedName name="nmarkup" localSheetId="6">#REF!</definedName>
    <definedName name="nmarkup">#REF!</definedName>
    <definedName name="nucleus_growth">#REF!</definedName>
    <definedName name="nucleus_prod">#REF!</definedName>
    <definedName name="omcost" localSheetId="6">#REF!</definedName>
    <definedName name="omcost">#REF!</definedName>
    <definedName name="ops_end">#REF!</definedName>
    <definedName name="ops_start">#REF!</definedName>
    <definedName name="outgrower_growth">#REF!</definedName>
    <definedName name="outgrower_prod_ha">#REF!</definedName>
    <definedName name="PA" localSheetId="6">#REF!</definedName>
    <definedName name="PA">#REF!</definedName>
    <definedName name="PeriodicMain">#REF!</definedName>
    <definedName name="pfactor">#REF!</definedName>
    <definedName name="Phasing">#REF!</definedName>
    <definedName name="Phasing2">#REF!</definedName>
    <definedName name="pop" localSheetId="6">#REF!</definedName>
    <definedName name="pop">#REF!</definedName>
    <definedName name="pop_growth">#REF!</definedName>
    <definedName name="pow_importprice">#REF!</definedName>
    <definedName name="ppatable">#REF!</definedName>
    <definedName name="ppp" localSheetId="6">#REF!</definedName>
    <definedName name="ppp">#REF!</definedName>
    <definedName name="price_comm">#REF!</definedName>
    <definedName name="price_dom">#REF!</definedName>
    <definedName name="price_ind">#REF!+#REF!</definedName>
    <definedName name="price_street">#REF!</definedName>
    <definedName name="_xlnm.Print_Area" localSheetId="6">#REF!</definedName>
    <definedName name="_xlnm.Print_Area" localSheetId="8">'MCA Report'!$A$1:$J$667</definedName>
    <definedName name="_xlnm.Print_Area">#REF!</definedName>
    <definedName name="PrintAr2" localSheetId="6">#REF!</definedName>
    <definedName name="PrintAr2">#REF!</definedName>
    <definedName name="prod" localSheetId="6">#REF!</definedName>
    <definedName name="prod">#REF!</definedName>
    <definedName name="proj_life">#REF!</definedName>
    <definedName name="PROJECT_NAME">CONCATENATE(#REF!," (",#REF!, ")")</definedName>
    <definedName name="project_switch">#REF!</definedName>
    <definedName name="real_disc_rate">#REF!</definedName>
    <definedName name="regeco98" localSheetId="6">#REF!</definedName>
    <definedName name="regeco98">#REF!</definedName>
    <definedName name="req_ret">#REF!</definedName>
    <definedName name="residcapex">#REF!</definedName>
    <definedName name="RoutineMain">#REF!</definedName>
    <definedName name="Savings_per_m3">#REF!</definedName>
    <definedName name="Scale_Benefits">#REF!</definedName>
    <definedName name="selected_cap">#REF!</definedName>
    <definedName name="SlopeF" localSheetId="6">#REF!</definedName>
    <definedName name="SlopeF">#REF!</definedName>
    <definedName name="slopeintercept">#REF!</definedName>
    <definedName name="slopeM" localSheetId="6">#REF!</definedName>
    <definedName name="slopeM">#REF!</definedName>
    <definedName name="sort1">#REF!</definedName>
    <definedName name="sort2">#REF!</definedName>
    <definedName name="sort3">#REF!</definedName>
    <definedName name="sort4">#REF!</definedName>
    <definedName name="SPSS" localSheetId="6">#REF!</definedName>
    <definedName name="SPSS">#REF!</definedName>
    <definedName name="startyear">#REF!</definedName>
    <definedName name="STAT">#N/A</definedName>
    <definedName name="sub_cap">#REF!</definedName>
    <definedName name="SUM">#REF!</definedName>
    <definedName name="tariff_case">#REF!</definedName>
    <definedName name="tax_dep">#REF!</definedName>
    <definedName name="tax_rate">#REF!</definedName>
    <definedName name="td_cap">#REF!</definedName>
    <definedName name="td_opex">#REF!</definedName>
    <definedName name="unserved">#REF!</definedName>
    <definedName name="UWSSA" localSheetId="6">#REF!</definedName>
    <definedName name="UWSSA">#REF!</definedName>
    <definedName name="voll">#REF!</definedName>
    <definedName name="year">#REF!</definedName>
    <definedName name="Year1" localSheetId="6">#REF!</definedName>
    <definedName name="Year1">#REF!</definedName>
    <definedName name="yll" localSheetId="6">#REF!</definedName>
    <definedName name="yll">#REF!</definedName>
    <definedName name="yll00" localSheetId="6">#REF!</definedName>
    <definedName name="yll00">#REF!</definedName>
    <definedName name="yll13">#REF!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19" l="1"/>
  <c r="E7" i="19"/>
  <c r="C7" i="19"/>
  <c r="D10" i="19"/>
  <c r="E10" i="19"/>
  <c r="F10" i="19"/>
  <c r="G10" i="19"/>
  <c r="Q10" i="19"/>
  <c r="R10" i="19"/>
  <c r="S10" i="19"/>
  <c r="T10" i="19"/>
  <c r="U10" i="19"/>
  <c r="V10" i="19"/>
  <c r="W10" i="19"/>
  <c r="X10" i="19"/>
  <c r="Y10" i="19"/>
  <c r="Z10" i="19"/>
  <c r="AA10" i="19"/>
  <c r="C10" i="19"/>
  <c r="C376" i="24"/>
  <c r="C368" i="24"/>
  <c r="D363" i="24"/>
  <c r="AB98" i="42"/>
  <c r="AA98" i="42"/>
  <c r="Z98" i="42"/>
  <c r="Y98" i="42"/>
  <c r="X98" i="42"/>
  <c r="W98" i="42"/>
  <c r="V98" i="42"/>
  <c r="U98" i="42"/>
  <c r="U99" i="42" s="1"/>
  <c r="T98" i="42"/>
  <c r="S98" i="42"/>
  <c r="R98" i="42"/>
  <c r="Q98" i="42"/>
  <c r="P98" i="42"/>
  <c r="O98" i="42"/>
  <c r="N98" i="42"/>
  <c r="M98" i="42"/>
  <c r="M99" i="42" s="1"/>
  <c r="L98" i="42"/>
  <c r="K98" i="42"/>
  <c r="K99" i="42" s="1"/>
  <c r="J98" i="42"/>
  <c r="I98" i="42"/>
  <c r="I99" i="42" s="1"/>
  <c r="H98" i="42"/>
  <c r="G98" i="42"/>
  <c r="F98" i="42"/>
  <c r="E98" i="42"/>
  <c r="D98" i="42"/>
  <c r="C98" i="42"/>
  <c r="AC97" i="42"/>
  <c r="AC96" i="42"/>
  <c r="AC95" i="42"/>
  <c r="AC94" i="42"/>
  <c r="AC93" i="42"/>
  <c r="AC92" i="42"/>
  <c r="AC91" i="42"/>
  <c r="AC90" i="42"/>
  <c r="AC89" i="42"/>
  <c r="AC88" i="42"/>
  <c r="AC87" i="42"/>
  <c r="AC86" i="42"/>
  <c r="AC85" i="42"/>
  <c r="AC84" i="42"/>
  <c r="AC83" i="42"/>
  <c r="AC82" i="42"/>
  <c r="AC81" i="42"/>
  <c r="AC80" i="42"/>
  <c r="AC79" i="42"/>
  <c r="AC78" i="42"/>
  <c r="AC77" i="42"/>
  <c r="AC76" i="42"/>
  <c r="AC75" i="42"/>
  <c r="AC74" i="42"/>
  <c r="AC73" i="42"/>
  <c r="AC72" i="42"/>
  <c r="AC71" i="42"/>
  <c r="AC70" i="42"/>
  <c r="AC69" i="42"/>
  <c r="AC68" i="42"/>
  <c r="AC67" i="42"/>
  <c r="AC66" i="42"/>
  <c r="AC65" i="42"/>
  <c r="AC64" i="42"/>
  <c r="AC63" i="42"/>
  <c r="AC62" i="42"/>
  <c r="AC61" i="42"/>
  <c r="AC60" i="42"/>
  <c r="AC59" i="42"/>
  <c r="AC58" i="42"/>
  <c r="AC57" i="42"/>
  <c r="AC56" i="42"/>
  <c r="AC55" i="42"/>
  <c r="AC54" i="42"/>
  <c r="AC53" i="42"/>
  <c r="AC52" i="42"/>
  <c r="AC51" i="42"/>
  <c r="AC50" i="42"/>
  <c r="AC49" i="42"/>
  <c r="AC48" i="42"/>
  <c r="AC47" i="42"/>
  <c r="AC46" i="42"/>
  <c r="AC45" i="42"/>
  <c r="AC44" i="42"/>
  <c r="AC43" i="42"/>
  <c r="AC42" i="42"/>
  <c r="AC41" i="42"/>
  <c r="AC40" i="42"/>
  <c r="AC39" i="42"/>
  <c r="AC38" i="42"/>
  <c r="AC37" i="42"/>
  <c r="AC36" i="42"/>
  <c r="AC35" i="42"/>
  <c r="AC34" i="42"/>
  <c r="AC33" i="42"/>
  <c r="AC32" i="42"/>
  <c r="AC31" i="42"/>
  <c r="AC30" i="42"/>
  <c r="AC29" i="42"/>
  <c r="AC28" i="42"/>
  <c r="AC27" i="42"/>
  <c r="AC26" i="42"/>
  <c r="AC25" i="42"/>
  <c r="AC24" i="42"/>
  <c r="AC23" i="42"/>
  <c r="AC22" i="42"/>
  <c r="AC21" i="42"/>
  <c r="AC20" i="42"/>
  <c r="AC19" i="42"/>
  <c r="AC18" i="42"/>
  <c r="AC17" i="42"/>
  <c r="AC16" i="42"/>
  <c r="AC15" i="42"/>
  <c r="AC14" i="42"/>
  <c r="AC13" i="42"/>
  <c r="AC12" i="42"/>
  <c r="AC11" i="42"/>
  <c r="AC10" i="42"/>
  <c r="AC9" i="42"/>
  <c r="AC8" i="42"/>
  <c r="AC7" i="42"/>
  <c r="P2" i="17"/>
  <c r="D11" i="19" l="1"/>
  <c r="E11" i="19"/>
  <c r="C11" i="19"/>
  <c r="C99" i="42"/>
  <c r="O99" i="42"/>
  <c r="AA99" i="42"/>
  <c r="Y99" i="42"/>
  <c r="E99" i="42"/>
  <c r="Q99" i="42"/>
  <c r="W99" i="42"/>
  <c r="AC98" i="42"/>
  <c r="AC99" i="42"/>
  <c r="O100" i="42" s="1"/>
  <c r="G99" i="42"/>
  <c r="S99" i="42"/>
  <c r="C100" i="42" l="1"/>
  <c r="M100" i="42"/>
  <c r="W100" i="42"/>
  <c r="E100" i="42"/>
  <c r="Y100" i="42"/>
  <c r="K100" i="42"/>
  <c r="U100" i="42"/>
  <c r="I100" i="42"/>
  <c r="Q100" i="42"/>
  <c r="S100" i="42"/>
  <c r="G100" i="42"/>
  <c r="I10" i="15" l="1"/>
  <c r="J10" i="15"/>
  <c r="K10" i="15"/>
  <c r="L10" i="15"/>
  <c r="M10" i="15"/>
  <c r="N10" i="15"/>
  <c r="I15" i="15"/>
  <c r="J15" i="15"/>
  <c r="K15" i="15"/>
  <c r="L15" i="15"/>
  <c r="M15" i="15"/>
  <c r="N15"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BP19" i="15"/>
  <c r="AH19" i="15"/>
  <c r="AI19" i="15"/>
  <c r="P19" i="15"/>
  <c r="P20" i="15" s="1"/>
  <c r="P21" i="15" s="1"/>
  <c r="Q19" i="15"/>
  <c r="Q20" i="15" s="1"/>
  <c r="Q21" i="15" s="1"/>
  <c r="R19" i="15"/>
  <c r="R20" i="15" s="1"/>
  <c r="R21" i="15" s="1"/>
  <c r="S19" i="15"/>
  <c r="S20" i="15" s="1"/>
  <c r="S21" i="15" s="1"/>
  <c r="T19" i="15"/>
  <c r="U19" i="15"/>
  <c r="V19" i="15"/>
  <c r="W19" i="15"/>
  <c r="X19" i="15"/>
  <c r="Y19" i="15"/>
  <c r="Z19" i="15"/>
  <c r="AA19" i="15"/>
  <c r="AB19" i="15"/>
  <c r="AC19" i="15"/>
  <c r="AD19" i="15"/>
  <c r="AE19" i="15"/>
  <c r="AF19" i="15"/>
  <c r="AG19" i="15"/>
  <c r="O19" i="15"/>
  <c r="O20" i="15" s="1"/>
  <c r="O21" i="15" s="1"/>
  <c r="R6" i="15"/>
  <c r="S6" i="15" s="1"/>
  <c r="T6" i="15" s="1"/>
  <c r="U6" i="15" s="1"/>
  <c r="V6" i="15" s="1"/>
  <c r="W6" i="15" s="1"/>
  <c r="X6" i="15" s="1"/>
  <c r="Y6" i="15" s="1"/>
  <c r="Z6" i="15" s="1"/>
  <c r="AA6" i="15" s="1"/>
  <c r="AB6" i="15" s="1"/>
  <c r="AC6" i="15" s="1"/>
  <c r="AD6" i="15" s="1"/>
  <c r="AF20" i="15" l="1"/>
  <c r="AF21" i="15" s="1"/>
  <c r="AC20" i="15"/>
  <c r="AC21" i="15" s="1"/>
  <c r="U20" i="15"/>
  <c r="U21" i="15" s="1"/>
  <c r="T20" i="15"/>
  <c r="T21" i="15" s="1"/>
  <c r="Y20" i="15"/>
  <c r="Y21" i="15" s="1"/>
  <c r="W20" i="15"/>
  <c r="W21" i="15" s="1"/>
  <c r="Z20" i="15"/>
  <c r="Z21" i="15" s="1"/>
  <c r="AA20" i="15"/>
  <c r="AA21" i="15" s="1"/>
  <c r="AE20" i="15"/>
  <c r="AE21" i="15" s="1"/>
  <c r="AE6" i="15"/>
  <c r="AF6" i="15" s="1"/>
  <c r="AB20" i="15"/>
  <c r="AB21" i="15" s="1"/>
  <c r="X20" i="15"/>
  <c r="X21" i="15" s="1"/>
  <c r="AD20" i="15"/>
  <c r="AD21" i="15" s="1"/>
  <c r="V20" i="15"/>
  <c r="V21" i="15" s="1"/>
  <c r="N19" i="15"/>
  <c r="N20" i="15" s="1"/>
  <c r="N21" i="15" s="1"/>
  <c r="M19" i="15"/>
  <c r="M20" i="15" s="1"/>
  <c r="M21" i="15" s="1"/>
  <c r="L19" i="15"/>
  <c r="L20" i="15" s="1"/>
  <c r="L21" i="15" s="1"/>
  <c r="K19" i="15"/>
  <c r="K20" i="15" s="1"/>
  <c r="K21" i="15" s="1"/>
  <c r="E362" i="24" s="1"/>
  <c r="J19" i="15"/>
  <c r="J20" i="15" s="1"/>
  <c r="J21" i="15" s="1"/>
  <c r="D362" i="24" s="1"/>
  <c r="I19" i="15"/>
  <c r="I20" i="15" s="1"/>
  <c r="I21" i="15" s="1"/>
  <c r="C362" i="24" s="1"/>
  <c r="N16" i="15"/>
  <c r="AG20" i="15" l="1"/>
  <c r="AG21" i="15" s="1"/>
  <c r="AG6" i="15"/>
  <c r="AH20" i="15"/>
  <c r="AH21" i="15" s="1"/>
  <c r="D370" i="24"/>
  <c r="D371" i="24"/>
  <c r="E363" i="24"/>
  <c r="E371" i="24" s="1"/>
  <c r="E370" i="24"/>
  <c r="C363" i="24"/>
  <c r="C371" i="24" s="1"/>
  <c r="C370" i="24"/>
  <c r="J16" i="15"/>
  <c r="K16" i="15"/>
  <c r="L16" i="15"/>
  <c r="M16" i="15"/>
  <c r="I16" i="15"/>
  <c r="AH6" i="15" l="1"/>
  <c r="AI20" i="15"/>
  <c r="AI21" i="15" s="1"/>
  <c r="C7" i="12"/>
  <c r="C43" i="13"/>
  <c r="C47" i="13"/>
  <c r="H34" i="13" s="1"/>
  <c r="C30" i="13"/>
  <c r="C11" i="12" s="1"/>
  <c r="C10" i="12"/>
  <c r="D7" i="12"/>
  <c r="D10" i="12"/>
  <c r="E7" i="12"/>
  <c r="E10" i="12"/>
  <c r="F7" i="12"/>
  <c r="F10" i="12"/>
  <c r="J44" i="13"/>
  <c r="G7" i="12" s="1"/>
  <c r="J54" i="13"/>
  <c r="G10" i="12"/>
  <c r="M13" i="12"/>
  <c r="N13" i="12"/>
  <c r="O13" i="12"/>
  <c r="P13" i="12"/>
  <c r="Q13" i="12"/>
  <c r="H36" i="6"/>
  <c r="H37" i="6" s="1"/>
  <c r="C29" i="6" s="1"/>
  <c r="C24" i="11"/>
  <c r="E24" i="11" s="1"/>
  <c r="F30" i="24"/>
  <c r="F31" i="8"/>
  <c r="F33" i="20" s="1"/>
  <c r="F31" i="24" s="1"/>
  <c r="F32" i="8"/>
  <c r="F33" i="8"/>
  <c r="F35" i="20" s="1"/>
  <c r="F33" i="24" s="1"/>
  <c r="F34" i="8"/>
  <c r="F36" i="20" s="1"/>
  <c r="F34" i="24" s="1"/>
  <c r="F35" i="8"/>
  <c r="F36" i="8"/>
  <c r="F59" i="8" s="1"/>
  <c r="H82" i="8" s="1"/>
  <c r="L105" i="8" s="1"/>
  <c r="F37" i="8"/>
  <c r="F39" i="20" s="1"/>
  <c r="F37" i="24" s="1"/>
  <c r="F38" i="8"/>
  <c r="F40" i="20" s="1"/>
  <c r="F38" i="24" s="1"/>
  <c r="F39" i="8"/>
  <c r="F41" i="20" s="1"/>
  <c r="F39" i="24" s="1"/>
  <c r="H39" i="6"/>
  <c r="C26" i="11"/>
  <c r="D26" i="11"/>
  <c r="F53" i="24"/>
  <c r="F57" i="33"/>
  <c r="F58" i="33"/>
  <c r="F59" i="33"/>
  <c r="F60" i="33"/>
  <c r="F61" i="33"/>
  <c r="F62" i="33"/>
  <c r="F63" i="33"/>
  <c r="F64" i="33"/>
  <c r="G7" i="8"/>
  <c r="G10" i="20"/>
  <c r="G33" i="20" s="1"/>
  <c r="G31" i="24" s="1"/>
  <c r="G11" i="20"/>
  <c r="G34" i="20" s="1"/>
  <c r="G33" i="21" s="1"/>
  <c r="G12" i="20"/>
  <c r="G35" i="20" s="1"/>
  <c r="G13" i="20"/>
  <c r="H129" i="20" s="1"/>
  <c r="G14" i="20"/>
  <c r="G37" i="20"/>
  <c r="G35" i="24" s="1"/>
  <c r="G15" i="20"/>
  <c r="G38" i="20" s="1"/>
  <c r="G37" i="21" s="1"/>
  <c r="G16" i="20"/>
  <c r="G39" i="20" s="1"/>
  <c r="G37" i="27" s="1"/>
  <c r="G37" i="31" s="1"/>
  <c r="G17" i="20"/>
  <c r="H133" i="20" s="1"/>
  <c r="G18" i="20"/>
  <c r="G41" i="20" s="1"/>
  <c r="G39" i="24" s="1"/>
  <c r="G122" i="8"/>
  <c r="G125" i="20"/>
  <c r="G148" i="20" s="1"/>
  <c r="G146" i="24" s="1"/>
  <c r="G126" i="20"/>
  <c r="G149" i="20" s="1"/>
  <c r="G172" i="20" s="1"/>
  <c r="G170" i="27" s="1"/>
  <c r="G170" i="31" s="1"/>
  <c r="G127" i="20"/>
  <c r="G150" i="20" s="1"/>
  <c r="G128" i="20"/>
  <c r="G151" i="20" s="1"/>
  <c r="G149" i="24" s="1"/>
  <c r="G129" i="20"/>
  <c r="G152" i="20" s="1"/>
  <c r="G150" i="24" s="1"/>
  <c r="G130" i="20"/>
  <c r="G153" i="20"/>
  <c r="G151" i="24" s="1"/>
  <c r="G131" i="20"/>
  <c r="G154" i="20" s="1"/>
  <c r="G132" i="20"/>
  <c r="G155" i="20" s="1"/>
  <c r="G133" i="20"/>
  <c r="G156" i="20" s="1"/>
  <c r="G154" i="24" s="1"/>
  <c r="G9" i="22"/>
  <c r="G32" i="22" s="1"/>
  <c r="G55" i="22" s="1"/>
  <c r="I78" i="22" s="1"/>
  <c r="M101" i="22" s="1"/>
  <c r="G10" i="22"/>
  <c r="G11" i="22"/>
  <c r="G34" i="22" s="1"/>
  <c r="G57" i="22" s="1"/>
  <c r="I80" i="22" s="1"/>
  <c r="M103" i="22" s="1"/>
  <c r="G12" i="22"/>
  <c r="G35" i="22" s="1"/>
  <c r="G58" i="22" s="1"/>
  <c r="I81" i="22" s="1"/>
  <c r="M104" i="22" s="1"/>
  <c r="G13" i="22"/>
  <c r="G36" i="22" s="1"/>
  <c r="G59" i="22" s="1"/>
  <c r="I82" i="22" s="1"/>
  <c r="M105" i="22" s="1"/>
  <c r="G14" i="22"/>
  <c r="G15" i="22"/>
  <c r="G38" i="22" s="1"/>
  <c r="G61" i="22" s="1"/>
  <c r="I84" i="22" s="1"/>
  <c r="M107" i="22" s="1"/>
  <c r="G16" i="22"/>
  <c r="G39" i="22" s="1"/>
  <c r="G62" i="22" s="1"/>
  <c r="I85" i="22" s="1"/>
  <c r="M108" i="22" s="1"/>
  <c r="G124" i="22"/>
  <c r="G147" i="22" s="1"/>
  <c r="G170" i="22" s="1"/>
  <c r="I193" i="22" s="1"/>
  <c r="M216" i="22" s="1"/>
  <c r="H240" i="22" s="1"/>
  <c r="H263" i="22" s="1"/>
  <c r="H286" i="22" s="1"/>
  <c r="J309" i="22" s="1"/>
  <c r="N332" i="22" s="1"/>
  <c r="G125" i="22"/>
  <c r="G148" i="22" s="1"/>
  <c r="G171" i="22" s="1"/>
  <c r="I194" i="22" s="1"/>
  <c r="M217" i="22" s="1"/>
  <c r="H241" i="22" s="1"/>
  <c r="H264" i="22" s="1"/>
  <c r="H287" i="22" s="1"/>
  <c r="J310" i="22" s="1"/>
  <c r="N333" i="22" s="1"/>
  <c r="G126" i="22"/>
  <c r="G149" i="22" s="1"/>
  <c r="G172" i="22" s="1"/>
  <c r="I195" i="22" s="1"/>
  <c r="M218" i="22" s="1"/>
  <c r="H242" i="22" s="1"/>
  <c r="H265" i="22" s="1"/>
  <c r="H288" i="22" s="1"/>
  <c r="J311" i="22" s="1"/>
  <c r="N334" i="22" s="1"/>
  <c r="G127" i="22"/>
  <c r="G150" i="22" s="1"/>
  <c r="G173" i="22" s="1"/>
  <c r="I196" i="22" s="1"/>
  <c r="M219" i="22" s="1"/>
  <c r="H243" i="22" s="1"/>
  <c r="H266" i="22" s="1"/>
  <c r="H289" i="22" s="1"/>
  <c r="J312" i="22" s="1"/>
  <c r="N335" i="22" s="1"/>
  <c r="G128" i="22"/>
  <c r="G151" i="22" s="1"/>
  <c r="G174" i="22" s="1"/>
  <c r="I197" i="22" s="1"/>
  <c r="M220" i="22" s="1"/>
  <c r="H244" i="22" s="1"/>
  <c r="H267" i="22" s="1"/>
  <c r="H290" i="22" s="1"/>
  <c r="J313" i="22" s="1"/>
  <c r="N336" i="22" s="1"/>
  <c r="G129" i="22"/>
  <c r="G152" i="22" s="1"/>
  <c r="G175" i="22" s="1"/>
  <c r="I198" i="22" s="1"/>
  <c r="M221" i="22" s="1"/>
  <c r="H245" i="22" s="1"/>
  <c r="H268" i="22" s="1"/>
  <c r="G130" i="22"/>
  <c r="G153" i="22" s="1"/>
  <c r="G176" i="22" s="1"/>
  <c r="I199" i="22" s="1"/>
  <c r="M222" i="22" s="1"/>
  <c r="H246" i="22" s="1"/>
  <c r="H269" i="22" s="1"/>
  <c r="G131" i="22"/>
  <c r="G154" i="22" s="1"/>
  <c r="G177" i="22" s="1"/>
  <c r="I200" i="22" s="1"/>
  <c r="M223" i="22" s="1"/>
  <c r="H247" i="22" s="1"/>
  <c r="H270" i="22" s="1"/>
  <c r="G132" i="22"/>
  <c r="G155" i="22" s="1"/>
  <c r="G178" i="22" s="1"/>
  <c r="I201" i="22" s="1"/>
  <c r="M224" i="22" s="1"/>
  <c r="H248" i="22" s="1"/>
  <c r="H271" i="22" s="1"/>
  <c r="G71" i="33"/>
  <c r="G72" i="33"/>
  <c r="G73" i="33"/>
  <c r="G74" i="33"/>
  <c r="G75" i="33"/>
  <c r="G76" i="33"/>
  <c r="G77" i="33"/>
  <c r="G78" i="33"/>
  <c r="G79" i="33"/>
  <c r="G58" i="33"/>
  <c r="G59" i="33"/>
  <c r="G60" i="33"/>
  <c r="G61" i="33"/>
  <c r="G62" i="33"/>
  <c r="G63" i="33"/>
  <c r="G64" i="33"/>
  <c r="G65" i="33"/>
  <c r="H7" i="8"/>
  <c r="H11" i="20"/>
  <c r="H34" i="20"/>
  <c r="H32" i="24" s="1"/>
  <c r="H12" i="20"/>
  <c r="H35" i="20" s="1"/>
  <c r="H33" i="27" s="1"/>
  <c r="H33" i="31" s="1"/>
  <c r="H13" i="20"/>
  <c r="H36" i="20" s="1"/>
  <c r="H34" i="24" s="1"/>
  <c r="H14" i="20"/>
  <c r="H37" i="20" s="1"/>
  <c r="H36" i="21" s="1"/>
  <c r="H15" i="20"/>
  <c r="I16" i="20" s="1"/>
  <c r="H38" i="20"/>
  <c r="H61" i="20" s="1"/>
  <c r="H59" i="27" s="1"/>
  <c r="H59" i="31" s="1"/>
  <c r="H18" i="20"/>
  <c r="I19" i="20" s="1"/>
  <c r="J20" i="20" s="1"/>
  <c r="K21" i="20" s="1"/>
  <c r="L22" i="20" s="1"/>
  <c r="M138" i="20" s="1"/>
  <c r="C28" i="11"/>
  <c r="D28" i="11"/>
  <c r="H78" i="20"/>
  <c r="H77" i="21" s="1"/>
  <c r="H122" i="8"/>
  <c r="H126" i="20"/>
  <c r="H149" i="20" s="1"/>
  <c r="H127" i="20"/>
  <c r="H150" i="20" s="1"/>
  <c r="H128" i="20"/>
  <c r="H151" i="20" s="1"/>
  <c r="H152" i="20"/>
  <c r="H150" i="24" s="1"/>
  <c r="H130" i="20"/>
  <c r="H153" i="20"/>
  <c r="H151" i="24" s="1"/>
  <c r="H156" i="20"/>
  <c r="H154" i="24" s="1"/>
  <c r="H12" i="22"/>
  <c r="H35" i="22" s="1"/>
  <c r="H58" i="22" s="1"/>
  <c r="J81" i="22" s="1"/>
  <c r="N104" i="22" s="1"/>
  <c r="H13" i="22"/>
  <c r="H36" i="22" s="1"/>
  <c r="H59" i="22" s="1"/>
  <c r="J82" i="22" s="1"/>
  <c r="N105" i="22" s="1"/>
  <c r="H14" i="22"/>
  <c r="H77" i="22"/>
  <c r="L100" i="22" s="1"/>
  <c r="H128" i="22"/>
  <c r="H151" i="22"/>
  <c r="H174" i="22" s="1"/>
  <c r="J197" i="22" s="1"/>
  <c r="N220" i="22" s="1"/>
  <c r="I244" i="22" s="1"/>
  <c r="I267" i="22" s="1"/>
  <c r="I290" i="22" s="1"/>
  <c r="K313" i="22" s="1"/>
  <c r="O336" i="22" s="1"/>
  <c r="H129" i="22"/>
  <c r="H152" i="22" s="1"/>
  <c r="H175" i="22" s="1"/>
  <c r="J198" i="22" s="1"/>
  <c r="N221" i="22" s="1"/>
  <c r="I245" i="22" s="1"/>
  <c r="I268" i="22" s="1"/>
  <c r="H85" i="33"/>
  <c r="H86" i="33"/>
  <c r="H87" i="33"/>
  <c r="H88" i="33"/>
  <c r="H89" i="33"/>
  <c r="H90" i="33"/>
  <c r="H91" i="33"/>
  <c r="H92" i="33"/>
  <c r="H93" i="33"/>
  <c r="H72" i="33"/>
  <c r="H73" i="33"/>
  <c r="H74" i="33"/>
  <c r="H75" i="33"/>
  <c r="H76" i="33"/>
  <c r="H77" i="33"/>
  <c r="H78" i="33"/>
  <c r="H79" i="33"/>
  <c r="H56" i="33"/>
  <c r="H59" i="33"/>
  <c r="H60" i="33"/>
  <c r="H61" i="33"/>
  <c r="H62" i="33"/>
  <c r="H63" i="33"/>
  <c r="H64" i="33"/>
  <c r="H65" i="33"/>
  <c r="I7" i="8"/>
  <c r="I8" i="8"/>
  <c r="I12" i="20"/>
  <c r="I14" i="20"/>
  <c r="I37" i="20" s="1"/>
  <c r="I122" i="8"/>
  <c r="I123" i="8"/>
  <c r="I127" i="20"/>
  <c r="I150" i="20" s="1"/>
  <c r="I148" i="27" s="1"/>
  <c r="I148" i="31" s="1"/>
  <c r="I129" i="20"/>
  <c r="I152" i="20"/>
  <c r="I151" i="21" s="1"/>
  <c r="I131" i="20"/>
  <c r="I154" i="20" s="1"/>
  <c r="I153" i="21" s="1"/>
  <c r="I130" i="22"/>
  <c r="I153" i="22" s="1"/>
  <c r="I176" i="22" s="1"/>
  <c r="K199" i="22" s="1"/>
  <c r="O222" i="22" s="1"/>
  <c r="J246" i="22" s="1"/>
  <c r="J269" i="22" s="1"/>
  <c r="I86" i="33"/>
  <c r="I87" i="33"/>
  <c r="I88" i="33"/>
  <c r="I89" i="33"/>
  <c r="I90" i="33"/>
  <c r="I91" i="33"/>
  <c r="I92" i="33"/>
  <c r="I93" i="33"/>
  <c r="I70" i="33"/>
  <c r="I73" i="33"/>
  <c r="I74" i="33"/>
  <c r="I75" i="33"/>
  <c r="I76" i="33"/>
  <c r="I77" i="33"/>
  <c r="I78" i="33"/>
  <c r="I79" i="33"/>
  <c r="I56" i="33"/>
  <c r="I57" i="33"/>
  <c r="I60" i="33"/>
  <c r="I61" i="33"/>
  <c r="I62" i="33"/>
  <c r="I63" i="33"/>
  <c r="I64" i="33"/>
  <c r="I65" i="33"/>
  <c r="C25" i="14"/>
  <c r="J7" i="8"/>
  <c r="K123" i="8" s="1"/>
  <c r="J122" i="8"/>
  <c r="J314" i="22"/>
  <c r="N337" i="22" s="1"/>
  <c r="J315" i="22"/>
  <c r="N338" i="22" s="1"/>
  <c r="J316" i="22"/>
  <c r="N339" i="22" s="1"/>
  <c r="J317" i="22"/>
  <c r="N340" i="22" s="1"/>
  <c r="J84" i="33"/>
  <c r="J87" i="33"/>
  <c r="J88" i="33"/>
  <c r="J89" i="33"/>
  <c r="J90" i="33"/>
  <c r="J91" i="33"/>
  <c r="J92" i="33"/>
  <c r="J93" i="33"/>
  <c r="J70" i="33"/>
  <c r="J71" i="33"/>
  <c r="J74" i="33"/>
  <c r="J75" i="33"/>
  <c r="J76" i="33"/>
  <c r="J77" i="33"/>
  <c r="J78" i="33"/>
  <c r="J79" i="33"/>
  <c r="J56" i="33"/>
  <c r="J57" i="33"/>
  <c r="J58" i="33"/>
  <c r="J61" i="33"/>
  <c r="J62" i="33"/>
  <c r="J63" i="33"/>
  <c r="J64" i="33"/>
  <c r="J65" i="33"/>
  <c r="K7" i="8"/>
  <c r="L8" i="8" s="1"/>
  <c r="K122" i="8"/>
  <c r="K314" i="22"/>
  <c r="O337" i="22" s="1"/>
  <c r="K315" i="22"/>
  <c r="O338" i="22" s="1"/>
  <c r="K316" i="22"/>
  <c r="O339" i="22" s="1"/>
  <c r="K317" i="22"/>
  <c r="O340" i="22" s="1"/>
  <c r="K84" i="33"/>
  <c r="K85" i="33"/>
  <c r="K88" i="33"/>
  <c r="K89" i="33"/>
  <c r="K90" i="33"/>
  <c r="K91" i="33"/>
  <c r="K92" i="33"/>
  <c r="K93" i="33"/>
  <c r="K70" i="33"/>
  <c r="K71" i="33"/>
  <c r="K72" i="33"/>
  <c r="K75" i="33"/>
  <c r="K76" i="33"/>
  <c r="K77" i="33"/>
  <c r="K78" i="33"/>
  <c r="K79" i="33"/>
  <c r="K56" i="33"/>
  <c r="K57" i="33"/>
  <c r="K58" i="33"/>
  <c r="K59" i="33"/>
  <c r="K62" i="33"/>
  <c r="K63" i="33"/>
  <c r="K64" i="33"/>
  <c r="K65" i="33"/>
  <c r="L7" i="8"/>
  <c r="M8" i="8" s="1"/>
  <c r="C30" i="11"/>
  <c r="D30" i="11"/>
  <c r="L122" i="8"/>
  <c r="L314" i="22"/>
  <c r="P337" i="22" s="1"/>
  <c r="L315" i="22"/>
  <c r="P338" i="22" s="1"/>
  <c r="L316" i="22"/>
  <c r="P339" i="22" s="1"/>
  <c r="L317" i="22"/>
  <c r="P340" i="22" s="1"/>
  <c r="L84" i="33"/>
  <c r="L85" i="33"/>
  <c r="L86" i="33"/>
  <c r="L89" i="33"/>
  <c r="L90" i="33"/>
  <c r="L91" i="33"/>
  <c r="L92" i="33"/>
  <c r="L93" i="33"/>
  <c r="L70" i="33"/>
  <c r="L71" i="33"/>
  <c r="L72" i="33"/>
  <c r="L73" i="33"/>
  <c r="L76" i="33"/>
  <c r="L77" i="33"/>
  <c r="L78" i="33"/>
  <c r="L79" i="33"/>
  <c r="L56" i="33"/>
  <c r="L57" i="33"/>
  <c r="L58" i="33"/>
  <c r="L59" i="33"/>
  <c r="L60" i="33"/>
  <c r="L63" i="33"/>
  <c r="L64" i="33"/>
  <c r="L65" i="33"/>
  <c r="M7" i="8"/>
  <c r="N123" i="8" s="1"/>
  <c r="M81" i="24"/>
  <c r="M122" i="8"/>
  <c r="M123" i="8"/>
  <c r="M314" i="22"/>
  <c r="Q337" i="22" s="1"/>
  <c r="M315" i="22"/>
  <c r="Q338" i="22" s="1"/>
  <c r="M316" i="22"/>
  <c r="Q339" i="22" s="1"/>
  <c r="M317" i="22"/>
  <c r="Q340" i="22" s="1"/>
  <c r="M84" i="33"/>
  <c r="M85" i="33"/>
  <c r="M86" i="33"/>
  <c r="M87" i="33"/>
  <c r="M90" i="33"/>
  <c r="M91" i="33"/>
  <c r="M92" i="33"/>
  <c r="M93" i="33"/>
  <c r="M70" i="33"/>
  <c r="M71" i="33"/>
  <c r="M72" i="33"/>
  <c r="M73" i="33"/>
  <c r="M74" i="33"/>
  <c r="M77" i="33"/>
  <c r="M78" i="33"/>
  <c r="M79" i="33"/>
  <c r="M56" i="33"/>
  <c r="M57" i="33"/>
  <c r="M58" i="33"/>
  <c r="M59" i="33"/>
  <c r="M60" i="33"/>
  <c r="M61" i="33"/>
  <c r="M64" i="33"/>
  <c r="M65" i="33"/>
  <c r="N7" i="8"/>
  <c r="N8" i="8"/>
  <c r="O124" i="8" s="1"/>
  <c r="N122" i="8"/>
  <c r="N314" i="22"/>
  <c r="R337" i="22" s="1"/>
  <c r="N315" i="22"/>
  <c r="R338" i="22" s="1"/>
  <c r="N316" i="22"/>
  <c r="R339" i="22" s="1"/>
  <c r="N317" i="22"/>
  <c r="R340" i="22" s="1"/>
  <c r="N84" i="33"/>
  <c r="N85" i="33"/>
  <c r="N86" i="33"/>
  <c r="N87" i="33"/>
  <c r="N88" i="33"/>
  <c r="N91" i="33"/>
  <c r="N92" i="33"/>
  <c r="N93" i="33"/>
  <c r="N70" i="33"/>
  <c r="N71" i="33"/>
  <c r="N72" i="33"/>
  <c r="N73" i="33"/>
  <c r="N74" i="33"/>
  <c r="N75" i="33"/>
  <c r="N78" i="33"/>
  <c r="N79" i="33"/>
  <c r="N56" i="33"/>
  <c r="N57" i="33"/>
  <c r="N58" i="33"/>
  <c r="N59" i="33"/>
  <c r="N60" i="33"/>
  <c r="N61" i="33"/>
  <c r="N62" i="33"/>
  <c r="N65" i="33"/>
  <c r="O7" i="8"/>
  <c r="O9" i="8"/>
  <c r="O122" i="8"/>
  <c r="O314" i="22"/>
  <c r="S337" i="22" s="1"/>
  <c r="O315" i="22"/>
  <c r="S338" i="22" s="1"/>
  <c r="O316" i="22"/>
  <c r="S339" i="22" s="1"/>
  <c r="O317" i="22"/>
  <c r="S340" i="22" s="1"/>
  <c r="O84" i="33"/>
  <c r="O85" i="33"/>
  <c r="O86" i="33"/>
  <c r="O87" i="33"/>
  <c r="O88" i="33"/>
  <c r="O89" i="33"/>
  <c r="O92" i="33"/>
  <c r="O93" i="33"/>
  <c r="O70" i="33"/>
  <c r="O71" i="33"/>
  <c r="O72" i="33"/>
  <c r="O73" i="33"/>
  <c r="O74" i="33"/>
  <c r="O75" i="33"/>
  <c r="O76" i="33"/>
  <c r="O79" i="33"/>
  <c r="O56" i="33"/>
  <c r="O57" i="33"/>
  <c r="O58" i="33"/>
  <c r="O59" i="33"/>
  <c r="O60" i="33"/>
  <c r="O61" i="33"/>
  <c r="O62" i="33"/>
  <c r="O63" i="33"/>
  <c r="P7" i="8"/>
  <c r="Q123" i="8" s="1"/>
  <c r="P122" i="8"/>
  <c r="P315" i="22"/>
  <c r="T338" i="22" s="1"/>
  <c r="P316" i="22"/>
  <c r="T339" i="22" s="1"/>
  <c r="P317" i="22"/>
  <c r="T340" i="22" s="1"/>
  <c r="P84" i="33"/>
  <c r="P85" i="33"/>
  <c r="P86" i="33"/>
  <c r="P87" i="33"/>
  <c r="P88" i="33"/>
  <c r="P89" i="33"/>
  <c r="P90" i="33"/>
  <c r="P93" i="33"/>
  <c r="P70" i="33"/>
  <c r="P71" i="33"/>
  <c r="P72" i="33"/>
  <c r="P73" i="33"/>
  <c r="P74" i="33"/>
  <c r="P75" i="33"/>
  <c r="P76" i="33"/>
  <c r="P77" i="33"/>
  <c r="P56" i="33"/>
  <c r="P57" i="33"/>
  <c r="P58" i="33"/>
  <c r="P59" i="33"/>
  <c r="P60" i="33"/>
  <c r="P61" i="33"/>
  <c r="P62" i="33"/>
  <c r="P63" i="33"/>
  <c r="P64" i="33"/>
  <c r="Q7" i="8"/>
  <c r="R123" i="8" s="1"/>
  <c r="Q106" i="20"/>
  <c r="Q122" i="8"/>
  <c r="Q105" i="22"/>
  <c r="Q316" i="22"/>
  <c r="U339" i="22" s="1"/>
  <c r="Q317" i="22"/>
  <c r="U340" i="22" s="1"/>
  <c r="Q84" i="33"/>
  <c r="Q85" i="33"/>
  <c r="Q86" i="33"/>
  <c r="Q87" i="33"/>
  <c r="Q88" i="33"/>
  <c r="Q89" i="33"/>
  <c r="Q90" i="33"/>
  <c r="Q91" i="33"/>
  <c r="Q70" i="33"/>
  <c r="Q71" i="33"/>
  <c r="Q72" i="33"/>
  <c r="Q73" i="33"/>
  <c r="Q74" i="33"/>
  <c r="Q75" i="33"/>
  <c r="Q76" i="33"/>
  <c r="Q77" i="33"/>
  <c r="Q78" i="33"/>
  <c r="R7" i="8"/>
  <c r="S8" i="8" s="1"/>
  <c r="R8" i="8"/>
  <c r="R122" i="8"/>
  <c r="R317" i="22"/>
  <c r="V340" i="22" s="1"/>
  <c r="R84" i="33"/>
  <c r="R85" i="33"/>
  <c r="R86" i="33"/>
  <c r="R87" i="33"/>
  <c r="R88" i="33"/>
  <c r="R89" i="33"/>
  <c r="R90" i="33"/>
  <c r="R91" i="33"/>
  <c r="R92" i="33"/>
  <c r="S7" i="8"/>
  <c r="S122" i="8"/>
  <c r="T7" i="8"/>
  <c r="U123" i="8" s="1"/>
  <c r="T122" i="8"/>
  <c r="U7" i="8"/>
  <c r="V123" i="8" s="1"/>
  <c r="U122" i="8"/>
  <c r="V7" i="8"/>
  <c r="W123" i="8" s="1"/>
  <c r="V8" i="8"/>
  <c r="W124" i="8" s="1"/>
  <c r="V122" i="8"/>
  <c r="W7" i="8"/>
  <c r="X123" i="8" s="1"/>
  <c r="W9" i="8"/>
  <c r="W122" i="8"/>
  <c r="X7" i="8"/>
  <c r="X8" i="8"/>
  <c r="Y124" i="8" s="1"/>
  <c r="X122" i="8"/>
  <c r="Y7" i="8"/>
  <c r="Z123" i="8" s="1"/>
  <c r="Y8" i="8"/>
  <c r="Y9" i="8"/>
  <c r="Y122" i="8"/>
  <c r="Y123" i="8"/>
  <c r="Z7" i="8"/>
  <c r="Z8" i="8"/>
  <c r="AA124" i="8" s="1"/>
  <c r="Z122" i="8"/>
  <c r="AA7" i="8"/>
  <c r="AA8" i="8"/>
  <c r="AA122" i="8"/>
  <c r="AA123" i="8"/>
  <c r="AB7" i="8"/>
  <c r="AB122" i="8"/>
  <c r="AC7" i="8"/>
  <c r="AC8" i="8"/>
  <c r="AC122" i="8"/>
  <c r="AC123" i="8"/>
  <c r="AD7" i="8"/>
  <c r="AD122" i="8"/>
  <c r="AE7" i="8"/>
  <c r="AE8" i="8"/>
  <c r="AE122" i="8"/>
  <c r="AE123" i="8"/>
  <c r="AF7" i="8"/>
  <c r="AG8" i="8" s="1"/>
  <c r="AF122" i="8"/>
  <c r="AG7" i="8"/>
  <c r="AG122" i="8"/>
  <c r="AG123" i="8"/>
  <c r="AH7" i="8"/>
  <c r="AI8" i="8" s="1"/>
  <c r="AH122" i="8"/>
  <c r="AI7" i="8"/>
  <c r="AJ123" i="8" s="1"/>
  <c r="AI122" i="8"/>
  <c r="AI123" i="8"/>
  <c r="AJ7" i="8"/>
  <c r="AJ8" i="8"/>
  <c r="AJ122" i="8"/>
  <c r="AK7" i="8"/>
  <c r="AL123" i="8" s="1"/>
  <c r="AK8" i="8"/>
  <c r="AK122" i="8"/>
  <c r="AK123" i="8"/>
  <c r="AL7" i="8"/>
  <c r="AL8" i="8"/>
  <c r="AL122" i="8"/>
  <c r="AM7" i="8"/>
  <c r="AN123" i="8" s="1"/>
  <c r="AM122" i="8"/>
  <c r="AN7" i="8"/>
  <c r="AN8" i="8"/>
  <c r="AN122" i="8"/>
  <c r="AO7" i="8"/>
  <c r="AP123" i="8" s="1"/>
  <c r="AO122" i="8"/>
  <c r="AP7" i="8"/>
  <c r="AP122" i="8"/>
  <c r="AQ7" i="8"/>
  <c r="AR123" i="8" s="1"/>
  <c r="AQ122" i="8"/>
  <c r="AQ123" i="8"/>
  <c r="AR7" i="8"/>
  <c r="AR122" i="8"/>
  <c r="AS7" i="8"/>
  <c r="AT123" i="8" s="1"/>
  <c r="AS8" i="8"/>
  <c r="AT9" i="8" s="1"/>
  <c r="AU10" i="8" s="1"/>
  <c r="AV126" i="8" s="1"/>
  <c r="AS122" i="8"/>
  <c r="AS123" i="8"/>
  <c r="AT31" i="20"/>
  <c r="AT30" i="21" s="1"/>
  <c r="AT7" i="8"/>
  <c r="AU123" i="8" s="1"/>
  <c r="AT8" i="8"/>
  <c r="AU124" i="8" s="1"/>
  <c r="AT122" i="8"/>
  <c r="AT30" i="22"/>
  <c r="AU31" i="20"/>
  <c r="AU29" i="24" s="1"/>
  <c r="AU9" i="20"/>
  <c r="AU32" i="20" s="1"/>
  <c r="AU8" i="8"/>
  <c r="AU9" i="8"/>
  <c r="AV10" i="8" s="1"/>
  <c r="AU124" i="20"/>
  <c r="AU147" i="20" s="1"/>
  <c r="AU30" i="22"/>
  <c r="AU53" i="22" s="1"/>
  <c r="AW76" i="22" s="1"/>
  <c r="BA99" i="22" s="1"/>
  <c r="AU8" i="22"/>
  <c r="AV124" i="22" s="1"/>
  <c r="AV147" i="22" s="1"/>
  <c r="AV170" i="22" s="1"/>
  <c r="AX193" i="22" s="1"/>
  <c r="BB216" i="22" s="1"/>
  <c r="AW240" i="22" s="1"/>
  <c r="AW263" i="22" s="1"/>
  <c r="AW286" i="22" s="1"/>
  <c r="AY309" i="22" s="1"/>
  <c r="BC332" i="22" s="1"/>
  <c r="AU123" i="22"/>
  <c r="AU146" i="22" s="1"/>
  <c r="AU169" i="22" s="1"/>
  <c r="AW192" i="22" s="1"/>
  <c r="BA215" i="22" s="1"/>
  <c r="AV239" i="22" s="1"/>
  <c r="AV262" i="22" s="1"/>
  <c r="AV31" i="20"/>
  <c r="AV9" i="20"/>
  <c r="AV9" i="8"/>
  <c r="AV9" i="31" s="1"/>
  <c r="AV11" i="8"/>
  <c r="AW127" i="8" s="1"/>
  <c r="AV124" i="20"/>
  <c r="AV147" i="20" s="1"/>
  <c r="AV124" i="8"/>
  <c r="AV30" i="22"/>
  <c r="AV53" i="22" s="1"/>
  <c r="AX76" i="22" s="1"/>
  <c r="BB99" i="22" s="1"/>
  <c r="AV8" i="22"/>
  <c r="AV31" i="22" s="1"/>
  <c r="AV54" i="22" s="1"/>
  <c r="AX77" i="22" s="1"/>
  <c r="BB100" i="22" s="1"/>
  <c r="AV123" i="22"/>
  <c r="AV146" i="22" s="1"/>
  <c r="AV169" i="22" s="1"/>
  <c r="AX192" i="22" s="1"/>
  <c r="BB215" i="22" s="1"/>
  <c r="AW31" i="20"/>
  <c r="AW29" i="24" s="1"/>
  <c r="AW9" i="20"/>
  <c r="AW32" i="20" s="1"/>
  <c r="AW55" i="20" s="1"/>
  <c r="AW11" i="8"/>
  <c r="AW12" i="8"/>
  <c r="AW12" i="31" s="1"/>
  <c r="AW124" i="20"/>
  <c r="AW147" i="20" s="1"/>
  <c r="AW126" i="8"/>
  <c r="AW30" i="22"/>
  <c r="AW53" i="22" s="1"/>
  <c r="AW8" i="22"/>
  <c r="AW123" i="22"/>
  <c r="AW146" i="22" s="1"/>
  <c r="AW169" i="22" s="1"/>
  <c r="AY192" i="22" s="1"/>
  <c r="BC215" i="22" s="1"/>
  <c r="AX31" i="20"/>
  <c r="AX9" i="20"/>
  <c r="AY125" i="20" s="1"/>
  <c r="AY148" i="20" s="1"/>
  <c r="AX124" i="20"/>
  <c r="AX147" i="20" s="1"/>
  <c r="AX127" i="8"/>
  <c r="AX30" i="22"/>
  <c r="AX53" i="22" s="1"/>
  <c r="AZ76" i="22" s="1"/>
  <c r="BD99" i="22" s="1"/>
  <c r="AX8" i="22"/>
  <c r="AY9" i="22" s="1"/>
  <c r="AX123" i="22"/>
  <c r="AX146" i="22" s="1"/>
  <c r="AX169" i="22" s="1"/>
  <c r="AZ192" i="22" s="1"/>
  <c r="BD215" i="22" s="1"/>
  <c r="AY239" i="22" s="1"/>
  <c r="AY262" i="22" s="1"/>
  <c r="AY31" i="20"/>
  <c r="AY9" i="20"/>
  <c r="AY32" i="20" s="1"/>
  <c r="AY30" i="24" s="1"/>
  <c r="AY124" i="20"/>
  <c r="AY147" i="20" s="1"/>
  <c r="AY145" i="24" s="1"/>
  <c r="AY30" i="22"/>
  <c r="AY53" i="22" s="1"/>
  <c r="BA76" i="22" s="1"/>
  <c r="BE99" i="22" s="1"/>
  <c r="AY8" i="22"/>
  <c r="AY31" i="22" s="1"/>
  <c r="AY54" i="22" s="1"/>
  <c r="BA77" i="22" s="1"/>
  <c r="AY123" i="22"/>
  <c r="AY146" i="22"/>
  <c r="AY169" i="22" s="1"/>
  <c r="BA192" i="22" s="1"/>
  <c r="BE215" i="22" s="1"/>
  <c r="AZ31" i="20"/>
  <c r="AZ29" i="27" s="1"/>
  <c r="AZ29" i="31" s="1"/>
  <c r="AZ9" i="20"/>
  <c r="AZ10" i="20"/>
  <c r="BA126" i="20" s="1"/>
  <c r="BA149" i="20" s="1"/>
  <c r="BA172" i="20" s="1"/>
  <c r="BA170" i="27" s="1"/>
  <c r="BA170" i="31" s="1"/>
  <c r="AZ124" i="20"/>
  <c r="AZ147" i="20" s="1"/>
  <c r="AZ145" i="24" s="1"/>
  <c r="AZ125" i="20"/>
  <c r="AZ148" i="20" s="1"/>
  <c r="AZ147" i="21" s="1"/>
  <c r="AZ30" i="22"/>
  <c r="AZ53" i="22" s="1"/>
  <c r="AZ8" i="22"/>
  <c r="AZ31" i="22" s="1"/>
  <c r="AZ54" i="22" s="1"/>
  <c r="BB77" i="22" s="1"/>
  <c r="BF100" i="22" s="1"/>
  <c r="AZ9" i="22"/>
  <c r="BA10" i="22" s="1"/>
  <c r="AZ123" i="22"/>
  <c r="AZ146" i="22" s="1"/>
  <c r="AZ169" i="22" s="1"/>
  <c r="BB192" i="22" s="1"/>
  <c r="BF215" i="22" s="1"/>
  <c r="BA239" i="22" s="1"/>
  <c r="BA262" i="22" s="1"/>
  <c r="BA31" i="20"/>
  <c r="BA9" i="20"/>
  <c r="BB10" i="20" s="1"/>
  <c r="BA11" i="20"/>
  <c r="BA34" i="20" s="1"/>
  <c r="BA32" i="24" s="1"/>
  <c r="BA124" i="20"/>
  <c r="BA147" i="20" s="1"/>
  <c r="BA145" i="24" s="1"/>
  <c r="BA30" i="22"/>
  <c r="BA53" i="22" s="1"/>
  <c r="BC76" i="22" s="1"/>
  <c r="BG99" i="22" s="1"/>
  <c r="BA8" i="22"/>
  <c r="BA31" i="22" s="1"/>
  <c r="BA54" i="22" s="1"/>
  <c r="BC77" i="22" s="1"/>
  <c r="BA123" i="22"/>
  <c r="BA146" i="22" s="1"/>
  <c r="BA169" i="22" s="1"/>
  <c r="BB31" i="20"/>
  <c r="BB29" i="24" s="1"/>
  <c r="BB9" i="20"/>
  <c r="BC10" i="20" s="1"/>
  <c r="BB32" i="20"/>
  <c r="BB55" i="20" s="1"/>
  <c r="BB54" i="21" s="1"/>
  <c r="BB124" i="20"/>
  <c r="BB147" i="20" s="1"/>
  <c r="BB145" i="24" s="1"/>
  <c r="BB30" i="22"/>
  <c r="BB53" i="22" s="1"/>
  <c r="BD76" i="22" s="1"/>
  <c r="BB8" i="22"/>
  <c r="BC124" i="22" s="1"/>
  <c r="BC147" i="22" s="1"/>
  <c r="BC170" i="22" s="1"/>
  <c r="BE193" i="22" s="1"/>
  <c r="BI216" i="22" s="1"/>
  <c r="BD240" i="22" s="1"/>
  <c r="BD263" i="22" s="1"/>
  <c r="BD286" i="22" s="1"/>
  <c r="BF309" i="22" s="1"/>
  <c r="BJ332" i="22" s="1"/>
  <c r="BB31" i="22"/>
  <c r="BB54" i="22" s="1"/>
  <c r="BD77" i="22" s="1"/>
  <c r="BH100" i="22" s="1"/>
  <c r="BB123" i="22"/>
  <c r="BB146" i="22" s="1"/>
  <c r="BC31" i="20"/>
  <c r="BC9" i="20"/>
  <c r="BD125" i="20" s="1"/>
  <c r="BD148" i="20" s="1"/>
  <c r="BD147" i="21" s="1"/>
  <c r="BC32" i="20"/>
  <c r="BC30" i="24" s="1"/>
  <c r="BC124" i="20"/>
  <c r="BC147" i="20" s="1"/>
  <c r="BC145" i="24" s="1"/>
  <c r="BC123" i="22"/>
  <c r="BC146" i="22" s="1"/>
  <c r="BC169" i="22" s="1"/>
  <c r="BE192" i="22" s="1"/>
  <c r="BI215" i="22" s="1"/>
  <c r="BD239" i="22" s="1"/>
  <c r="BD262" i="22" s="1"/>
  <c r="BD314" i="22"/>
  <c r="BH337" i="22" s="1"/>
  <c r="BE314" i="22"/>
  <c r="BI337" i="22" s="1"/>
  <c r="BE315" i="22"/>
  <c r="BI338" i="22" s="1"/>
  <c r="BF314" i="22"/>
  <c r="BJ337" i="22" s="1"/>
  <c r="BF315" i="22"/>
  <c r="BJ338" i="22" s="1"/>
  <c r="BF316" i="22"/>
  <c r="BJ339" i="22" s="1"/>
  <c r="D5" i="19"/>
  <c r="E5" i="19" s="1"/>
  <c r="F5" i="19" s="1"/>
  <c r="G5" i="19" s="1"/>
  <c r="H5" i="19" s="1"/>
  <c r="I5" i="19" s="1"/>
  <c r="J5" i="19" s="1"/>
  <c r="K5" i="19" s="1"/>
  <c r="L5" i="19" s="1"/>
  <c r="M5" i="19" s="1"/>
  <c r="N5" i="19" s="1"/>
  <c r="O5" i="19" s="1"/>
  <c r="P5" i="19" s="1"/>
  <c r="Q5" i="19" s="1"/>
  <c r="R5" i="19" s="1"/>
  <c r="S5" i="19" s="1"/>
  <c r="T5" i="19" s="1"/>
  <c r="U5" i="19" s="1"/>
  <c r="V5" i="19" s="1"/>
  <c r="W5" i="19" s="1"/>
  <c r="X5" i="19" s="1"/>
  <c r="Y5" i="19" s="1"/>
  <c r="Z5" i="19" s="1"/>
  <c r="AA5" i="19" s="1"/>
  <c r="L13" i="12"/>
  <c r="J135" i="34"/>
  <c r="K135" i="34"/>
  <c r="L135" i="34"/>
  <c r="M135" i="34"/>
  <c r="N135" i="34"/>
  <c r="O135" i="34"/>
  <c r="P135" i="34"/>
  <c r="Q135" i="34"/>
  <c r="R135" i="34"/>
  <c r="S135" i="34"/>
  <c r="T135" i="34"/>
  <c r="U135" i="34"/>
  <c r="V135" i="34"/>
  <c r="W135" i="34"/>
  <c r="X135" i="34"/>
  <c r="Y135" i="34"/>
  <c r="Z135" i="34"/>
  <c r="AA135" i="34"/>
  <c r="AB135" i="34"/>
  <c r="K136" i="34"/>
  <c r="L136" i="34"/>
  <c r="M136" i="34"/>
  <c r="N136" i="34"/>
  <c r="O136" i="34"/>
  <c r="P136" i="34"/>
  <c r="Q136" i="34"/>
  <c r="R136" i="34"/>
  <c r="S136" i="34"/>
  <c r="T136" i="34"/>
  <c r="U136" i="34"/>
  <c r="V136" i="34"/>
  <c r="W136" i="34"/>
  <c r="X136" i="34"/>
  <c r="Y136" i="34"/>
  <c r="Z136" i="34"/>
  <c r="AA136" i="34"/>
  <c r="AB136" i="34"/>
  <c r="I137" i="34"/>
  <c r="L137" i="34"/>
  <c r="M137" i="34"/>
  <c r="N137" i="34"/>
  <c r="O137" i="34"/>
  <c r="P137" i="34"/>
  <c r="Q137" i="34"/>
  <c r="R137" i="34"/>
  <c r="S137" i="34"/>
  <c r="T137" i="34"/>
  <c r="U137" i="34"/>
  <c r="V137" i="34"/>
  <c r="W137" i="34"/>
  <c r="X137" i="34"/>
  <c r="Y137" i="34"/>
  <c r="Z137" i="34"/>
  <c r="AA137" i="34"/>
  <c r="AB137" i="34"/>
  <c r="I138" i="34"/>
  <c r="J138" i="34"/>
  <c r="M138" i="34"/>
  <c r="N138" i="34"/>
  <c r="O138" i="34"/>
  <c r="P138" i="34"/>
  <c r="Q138" i="34"/>
  <c r="R138" i="34"/>
  <c r="S138" i="34"/>
  <c r="T138" i="34"/>
  <c r="U138" i="34"/>
  <c r="V138" i="34"/>
  <c r="W138" i="34"/>
  <c r="X138" i="34"/>
  <c r="Y138" i="34"/>
  <c r="Z138" i="34"/>
  <c r="AA138" i="34"/>
  <c r="AB138" i="34"/>
  <c r="I139" i="34"/>
  <c r="J139" i="34"/>
  <c r="K139" i="34"/>
  <c r="N139" i="34"/>
  <c r="O139" i="34"/>
  <c r="P139" i="34"/>
  <c r="Q139" i="34"/>
  <c r="R139" i="34"/>
  <c r="S139" i="34"/>
  <c r="T139" i="34"/>
  <c r="U139" i="34"/>
  <c r="V139" i="34"/>
  <c r="W139" i="34"/>
  <c r="X139" i="34"/>
  <c r="Y139" i="34"/>
  <c r="Z139" i="34"/>
  <c r="AA139" i="34"/>
  <c r="AB139" i="34"/>
  <c r="I140" i="34"/>
  <c r="J140" i="34"/>
  <c r="K140" i="34"/>
  <c r="L140" i="34"/>
  <c r="O140" i="34"/>
  <c r="P140" i="34"/>
  <c r="Q140" i="34"/>
  <c r="R140" i="34"/>
  <c r="S140" i="34"/>
  <c r="T140" i="34"/>
  <c r="U140" i="34"/>
  <c r="V140" i="34"/>
  <c r="W140" i="34"/>
  <c r="X140" i="34"/>
  <c r="Y140" i="34"/>
  <c r="Z140" i="34"/>
  <c r="AA140" i="34"/>
  <c r="AB140" i="34"/>
  <c r="I141" i="34"/>
  <c r="J141" i="34"/>
  <c r="K141" i="34"/>
  <c r="L141" i="34"/>
  <c r="M141" i="34"/>
  <c r="P141" i="34"/>
  <c r="Q141" i="34"/>
  <c r="R141" i="34"/>
  <c r="S141" i="34"/>
  <c r="T141" i="34"/>
  <c r="U141" i="34"/>
  <c r="V141" i="34"/>
  <c r="W141" i="34"/>
  <c r="X141" i="34"/>
  <c r="Y141" i="34"/>
  <c r="Z141" i="34"/>
  <c r="AA141" i="34"/>
  <c r="AB141" i="34"/>
  <c r="I142" i="34"/>
  <c r="J142" i="34"/>
  <c r="K142" i="34"/>
  <c r="L142" i="34"/>
  <c r="M142" i="34"/>
  <c r="N142" i="34"/>
  <c r="Q142" i="34"/>
  <c r="R142" i="34"/>
  <c r="S142" i="34"/>
  <c r="T142" i="34"/>
  <c r="U142" i="34"/>
  <c r="V142" i="34"/>
  <c r="W142" i="34"/>
  <c r="X142" i="34"/>
  <c r="Y142" i="34"/>
  <c r="Z142" i="34"/>
  <c r="AA142" i="34"/>
  <c r="AB142" i="34"/>
  <c r="I143" i="34"/>
  <c r="J143" i="34"/>
  <c r="K143" i="34"/>
  <c r="L143" i="34"/>
  <c r="M143" i="34"/>
  <c r="N143" i="34"/>
  <c r="O143" i="34"/>
  <c r="R143" i="34"/>
  <c r="S143" i="34"/>
  <c r="T143" i="34"/>
  <c r="U143" i="34"/>
  <c r="V143" i="34"/>
  <c r="W143" i="34"/>
  <c r="X143" i="34"/>
  <c r="Y143" i="34"/>
  <c r="Z143" i="34"/>
  <c r="AA143" i="34"/>
  <c r="AB143" i="34"/>
  <c r="I144" i="34"/>
  <c r="J144" i="34"/>
  <c r="K144" i="34"/>
  <c r="L144" i="34"/>
  <c r="M144" i="34"/>
  <c r="N144" i="34"/>
  <c r="O144" i="34"/>
  <c r="P144" i="34"/>
  <c r="S144" i="34"/>
  <c r="T144" i="34"/>
  <c r="U144" i="34"/>
  <c r="V144" i="34"/>
  <c r="W144" i="34"/>
  <c r="X144" i="34"/>
  <c r="Y144" i="34"/>
  <c r="Z144" i="34"/>
  <c r="AA144" i="34"/>
  <c r="AB144" i="34"/>
  <c r="I145" i="34"/>
  <c r="J145" i="34"/>
  <c r="K145" i="34"/>
  <c r="L145" i="34"/>
  <c r="M145" i="34"/>
  <c r="N145" i="34"/>
  <c r="O145" i="34"/>
  <c r="P145" i="34"/>
  <c r="Q145" i="34"/>
  <c r="T145" i="34"/>
  <c r="U145" i="34"/>
  <c r="V145" i="34"/>
  <c r="W145" i="34"/>
  <c r="X145" i="34"/>
  <c r="Y145" i="34"/>
  <c r="Z145" i="34"/>
  <c r="AA145" i="34"/>
  <c r="AB145" i="34"/>
  <c r="I146" i="34"/>
  <c r="J146" i="34"/>
  <c r="K146" i="34"/>
  <c r="L146" i="34"/>
  <c r="M146" i="34"/>
  <c r="N146" i="34"/>
  <c r="O146" i="34"/>
  <c r="P146" i="34"/>
  <c r="Q146" i="34"/>
  <c r="R146" i="34"/>
  <c r="U146" i="34"/>
  <c r="V146" i="34"/>
  <c r="W146" i="34"/>
  <c r="X146" i="34"/>
  <c r="Y146" i="34"/>
  <c r="Z146" i="34"/>
  <c r="AA146" i="34"/>
  <c r="AB146" i="34"/>
  <c r="I147" i="34"/>
  <c r="J147" i="34"/>
  <c r="K147" i="34"/>
  <c r="L147" i="34"/>
  <c r="M147" i="34"/>
  <c r="N147" i="34"/>
  <c r="O147" i="34"/>
  <c r="P147" i="34"/>
  <c r="Q147" i="34"/>
  <c r="R147" i="34"/>
  <c r="S147" i="34"/>
  <c r="V147" i="34"/>
  <c r="W147" i="34"/>
  <c r="X147" i="34"/>
  <c r="Y147" i="34"/>
  <c r="Z147" i="34"/>
  <c r="AA147" i="34"/>
  <c r="AB147" i="34"/>
  <c r="I148" i="34"/>
  <c r="J148" i="34"/>
  <c r="K148" i="34"/>
  <c r="L148" i="34"/>
  <c r="M148" i="34"/>
  <c r="N148" i="34"/>
  <c r="O148" i="34"/>
  <c r="P148" i="34"/>
  <c r="Q148" i="34"/>
  <c r="R148" i="34"/>
  <c r="S148" i="34"/>
  <c r="T148" i="34"/>
  <c r="W148" i="34"/>
  <c r="X148" i="34"/>
  <c r="Y148" i="34"/>
  <c r="Z148" i="34"/>
  <c r="AA148" i="34"/>
  <c r="AB148" i="34"/>
  <c r="I149" i="34"/>
  <c r="J149" i="34"/>
  <c r="K149" i="34"/>
  <c r="L149" i="34"/>
  <c r="M149" i="34"/>
  <c r="N149" i="34"/>
  <c r="O149" i="34"/>
  <c r="P149" i="34"/>
  <c r="Q149" i="34"/>
  <c r="R149" i="34"/>
  <c r="S149" i="34"/>
  <c r="T149" i="34"/>
  <c r="U149" i="34"/>
  <c r="X149" i="34"/>
  <c r="Y149" i="34"/>
  <c r="Z149" i="34"/>
  <c r="AA149" i="34"/>
  <c r="AB149" i="34"/>
  <c r="I150" i="34"/>
  <c r="J150" i="34"/>
  <c r="K150" i="34"/>
  <c r="L150" i="34"/>
  <c r="M150" i="34"/>
  <c r="N150" i="34"/>
  <c r="O150" i="34"/>
  <c r="P150" i="34"/>
  <c r="Q150" i="34"/>
  <c r="R150" i="34"/>
  <c r="S150" i="34"/>
  <c r="T150" i="34"/>
  <c r="U150" i="34"/>
  <c r="V150" i="34"/>
  <c r="Y150" i="34"/>
  <c r="Z150" i="34"/>
  <c r="AA150" i="34"/>
  <c r="AB150" i="34"/>
  <c r="I151" i="34"/>
  <c r="J151" i="34"/>
  <c r="K151" i="34"/>
  <c r="L151" i="34"/>
  <c r="M151" i="34"/>
  <c r="N151" i="34"/>
  <c r="O151" i="34"/>
  <c r="P151" i="34"/>
  <c r="Q151" i="34"/>
  <c r="R151" i="34"/>
  <c r="S151" i="34"/>
  <c r="T151" i="34"/>
  <c r="U151" i="34"/>
  <c r="V151" i="34"/>
  <c r="W151" i="34"/>
  <c r="Z151" i="34"/>
  <c r="AA151" i="34"/>
  <c r="AB151" i="34"/>
  <c r="I152" i="34"/>
  <c r="J152" i="34"/>
  <c r="K152" i="34"/>
  <c r="L152" i="34"/>
  <c r="M152" i="34"/>
  <c r="N152" i="34"/>
  <c r="O152" i="34"/>
  <c r="P152" i="34"/>
  <c r="Q152" i="34"/>
  <c r="R152" i="34"/>
  <c r="S152" i="34"/>
  <c r="T152" i="34"/>
  <c r="U152" i="34"/>
  <c r="V152" i="34"/>
  <c r="W152" i="34"/>
  <c r="X152" i="34"/>
  <c r="AA152" i="34"/>
  <c r="AB152" i="34"/>
  <c r="I153" i="34"/>
  <c r="J153" i="34"/>
  <c r="K153" i="34"/>
  <c r="L153" i="34"/>
  <c r="M153" i="34"/>
  <c r="N153" i="34"/>
  <c r="O153" i="34"/>
  <c r="P153" i="34"/>
  <c r="Q153" i="34"/>
  <c r="R153" i="34"/>
  <c r="S153" i="34"/>
  <c r="T153" i="34"/>
  <c r="U153" i="34"/>
  <c r="V153" i="34"/>
  <c r="W153" i="34"/>
  <c r="X153" i="34"/>
  <c r="Y153" i="34"/>
  <c r="AB153" i="34"/>
  <c r="I154" i="34"/>
  <c r="J154" i="34"/>
  <c r="K154" i="34"/>
  <c r="L154" i="34"/>
  <c r="M154" i="34"/>
  <c r="N154" i="34"/>
  <c r="O154" i="34"/>
  <c r="P154" i="34"/>
  <c r="Q154" i="34"/>
  <c r="R154" i="34"/>
  <c r="S154" i="34"/>
  <c r="T154" i="34"/>
  <c r="U154" i="34"/>
  <c r="V154" i="34"/>
  <c r="W154" i="34"/>
  <c r="X154" i="34"/>
  <c r="Y154" i="34"/>
  <c r="Z154" i="34"/>
  <c r="H136" i="34"/>
  <c r="H137" i="34"/>
  <c r="H138" i="34"/>
  <c r="H139" i="34"/>
  <c r="H140" i="34"/>
  <c r="H141" i="34"/>
  <c r="H142" i="34"/>
  <c r="H143" i="34"/>
  <c r="H144" i="34"/>
  <c r="H145" i="34"/>
  <c r="H146" i="34"/>
  <c r="H147" i="34"/>
  <c r="H148" i="34"/>
  <c r="H149" i="34"/>
  <c r="H150" i="34"/>
  <c r="H151" i="34"/>
  <c r="H152" i="34"/>
  <c r="H153" i="34"/>
  <c r="H154" i="34"/>
  <c r="I111" i="34"/>
  <c r="J111" i="34"/>
  <c r="K111" i="34"/>
  <c r="L111" i="34"/>
  <c r="M111" i="34"/>
  <c r="N111" i="34"/>
  <c r="O111" i="34"/>
  <c r="P111" i="34"/>
  <c r="Q111" i="34"/>
  <c r="R111" i="34"/>
  <c r="S111" i="34"/>
  <c r="T111" i="34"/>
  <c r="U111" i="34"/>
  <c r="V111" i="34"/>
  <c r="W111" i="34"/>
  <c r="X111" i="34"/>
  <c r="Y111" i="34"/>
  <c r="Z111" i="34"/>
  <c r="AA111" i="34"/>
  <c r="AB111" i="34"/>
  <c r="J112" i="34"/>
  <c r="K112" i="34"/>
  <c r="L112" i="34"/>
  <c r="M112" i="34"/>
  <c r="N112" i="34"/>
  <c r="O112" i="34"/>
  <c r="P112" i="34"/>
  <c r="Q112" i="34"/>
  <c r="R112" i="34"/>
  <c r="S112" i="34"/>
  <c r="T112" i="34"/>
  <c r="U112" i="34"/>
  <c r="V112" i="34"/>
  <c r="W112" i="34"/>
  <c r="X112" i="34"/>
  <c r="Y112" i="34"/>
  <c r="Z112" i="34"/>
  <c r="AA112" i="34"/>
  <c r="AB112" i="34"/>
  <c r="H113" i="34"/>
  <c r="K113" i="34"/>
  <c r="L113" i="34"/>
  <c r="M113" i="34"/>
  <c r="N113" i="34"/>
  <c r="O113" i="34"/>
  <c r="P113" i="34"/>
  <c r="Q113" i="34"/>
  <c r="R113" i="34"/>
  <c r="S113" i="34"/>
  <c r="T113" i="34"/>
  <c r="U113" i="34"/>
  <c r="V113" i="34"/>
  <c r="W113" i="34"/>
  <c r="X113" i="34"/>
  <c r="Y113" i="34"/>
  <c r="Z113" i="34"/>
  <c r="AA113" i="34"/>
  <c r="AB113" i="34"/>
  <c r="H114" i="34"/>
  <c r="I114" i="34"/>
  <c r="L114" i="34"/>
  <c r="M114" i="34"/>
  <c r="N114" i="34"/>
  <c r="O114" i="34"/>
  <c r="P114" i="34"/>
  <c r="Q114" i="34"/>
  <c r="R114" i="34"/>
  <c r="S114" i="34"/>
  <c r="T114" i="34"/>
  <c r="U114" i="34"/>
  <c r="V114" i="34"/>
  <c r="W114" i="34"/>
  <c r="X114" i="34"/>
  <c r="Y114" i="34"/>
  <c r="Z114" i="34"/>
  <c r="AA114" i="34"/>
  <c r="AB114" i="34"/>
  <c r="H115" i="34"/>
  <c r="I115" i="34"/>
  <c r="J115" i="34"/>
  <c r="M115" i="34"/>
  <c r="N115" i="34"/>
  <c r="O115" i="34"/>
  <c r="P115" i="34"/>
  <c r="Q115" i="34"/>
  <c r="R115" i="34"/>
  <c r="S115" i="34"/>
  <c r="T115" i="34"/>
  <c r="U115" i="34"/>
  <c r="V115" i="34"/>
  <c r="W115" i="34"/>
  <c r="X115" i="34"/>
  <c r="Y115" i="34"/>
  <c r="Z115" i="34"/>
  <c r="AA115" i="34"/>
  <c r="AB115" i="34"/>
  <c r="H116" i="34"/>
  <c r="I116" i="34"/>
  <c r="J116" i="34"/>
  <c r="K116" i="34"/>
  <c r="N116" i="34"/>
  <c r="O116" i="34"/>
  <c r="P116" i="34"/>
  <c r="Q116" i="34"/>
  <c r="R116" i="34"/>
  <c r="S116" i="34"/>
  <c r="T116" i="34"/>
  <c r="U116" i="34"/>
  <c r="V116" i="34"/>
  <c r="W116" i="34"/>
  <c r="X116" i="34"/>
  <c r="Y116" i="34"/>
  <c r="Z116" i="34"/>
  <c r="AA116" i="34"/>
  <c r="AB116" i="34"/>
  <c r="H117" i="34"/>
  <c r="I117" i="34"/>
  <c r="J117" i="34"/>
  <c r="K117" i="34"/>
  <c r="L117" i="34"/>
  <c r="O117" i="34"/>
  <c r="P117" i="34"/>
  <c r="Q117" i="34"/>
  <c r="R117" i="34"/>
  <c r="S117" i="34"/>
  <c r="T117" i="34"/>
  <c r="U117" i="34"/>
  <c r="V117" i="34"/>
  <c r="W117" i="34"/>
  <c r="X117" i="34"/>
  <c r="Y117" i="34"/>
  <c r="Z117" i="34"/>
  <c r="AA117" i="34"/>
  <c r="AB117" i="34"/>
  <c r="H118" i="34"/>
  <c r="I118" i="34"/>
  <c r="J118" i="34"/>
  <c r="K118" i="34"/>
  <c r="L118" i="34"/>
  <c r="M118" i="34"/>
  <c r="P118" i="34"/>
  <c r="Q118" i="34"/>
  <c r="R118" i="34"/>
  <c r="S118" i="34"/>
  <c r="T118" i="34"/>
  <c r="U118" i="34"/>
  <c r="V118" i="34"/>
  <c r="W118" i="34"/>
  <c r="X118" i="34"/>
  <c r="Y118" i="34"/>
  <c r="Z118" i="34"/>
  <c r="AA118" i="34"/>
  <c r="AB118" i="34"/>
  <c r="H119" i="34"/>
  <c r="I119" i="34"/>
  <c r="J119" i="34"/>
  <c r="K119" i="34"/>
  <c r="L119" i="34"/>
  <c r="M119" i="34"/>
  <c r="N119" i="34"/>
  <c r="Q119" i="34"/>
  <c r="R119" i="34"/>
  <c r="S119" i="34"/>
  <c r="T119" i="34"/>
  <c r="U119" i="34"/>
  <c r="V119" i="34"/>
  <c r="W119" i="34"/>
  <c r="X119" i="34"/>
  <c r="Y119" i="34"/>
  <c r="Z119" i="34"/>
  <c r="AA119" i="34"/>
  <c r="AB119" i="34"/>
  <c r="H120" i="34"/>
  <c r="I120" i="34"/>
  <c r="J120" i="34"/>
  <c r="K120" i="34"/>
  <c r="L120" i="34"/>
  <c r="M120" i="34"/>
  <c r="N120" i="34"/>
  <c r="O120" i="34"/>
  <c r="R120" i="34"/>
  <c r="S120" i="34"/>
  <c r="T120" i="34"/>
  <c r="U120" i="34"/>
  <c r="V120" i="34"/>
  <c r="W120" i="34"/>
  <c r="X120" i="34"/>
  <c r="Y120" i="34"/>
  <c r="Z120" i="34"/>
  <c r="AA120" i="34"/>
  <c r="AB120" i="34"/>
  <c r="H121" i="34"/>
  <c r="I121" i="34"/>
  <c r="J121" i="34"/>
  <c r="K121" i="34"/>
  <c r="L121" i="34"/>
  <c r="M121" i="34"/>
  <c r="N121" i="34"/>
  <c r="O121" i="34"/>
  <c r="P121" i="34"/>
  <c r="S121" i="34"/>
  <c r="T121" i="34"/>
  <c r="U121" i="34"/>
  <c r="V121" i="34"/>
  <c r="W121" i="34"/>
  <c r="X121" i="34"/>
  <c r="Y121" i="34"/>
  <c r="Z121" i="34"/>
  <c r="AA121" i="34"/>
  <c r="AB121" i="34"/>
  <c r="H122" i="34"/>
  <c r="I122" i="34"/>
  <c r="J122" i="34"/>
  <c r="K122" i="34"/>
  <c r="L122" i="34"/>
  <c r="M122" i="34"/>
  <c r="N122" i="34"/>
  <c r="O122" i="34"/>
  <c r="P122" i="34"/>
  <c r="Q122" i="34"/>
  <c r="T122" i="34"/>
  <c r="U122" i="34"/>
  <c r="V122" i="34"/>
  <c r="W122" i="34"/>
  <c r="X122" i="34"/>
  <c r="Y122" i="34"/>
  <c r="Z122" i="34"/>
  <c r="AA122" i="34"/>
  <c r="AB122" i="34"/>
  <c r="H123" i="34"/>
  <c r="I123" i="34"/>
  <c r="J123" i="34"/>
  <c r="K123" i="34"/>
  <c r="L123" i="34"/>
  <c r="M123" i="34"/>
  <c r="N123" i="34"/>
  <c r="O123" i="34"/>
  <c r="P123" i="34"/>
  <c r="Q123" i="34"/>
  <c r="R123" i="34"/>
  <c r="U123" i="34"/>
  <c r="V123" i="34"/>
  <c r="W123" i="34"/>
  <c r="X123" i="34"/>
  <c r="Y123" i="34"/>
  <c r="Z123" i="34"/>
  <c r="AA123" i="34"/>
  <c r="AB123" i="34"/>
  <c r="H124" i="34"/>
  <c r="I124" i="34"/>
  <c r="J124" i="34"/>
  <c r="K124" i="34"/>
  <c r="L124" i="34"/>
  <c r="M124" i="34"/>
  <c r="N124" i="34"/>
  <c r="O124" i="34"/>
  <c r="P124" i="34"/>
  <c r="Q124" i="34"/>
  <c r="R124" i="34"/>
  <c r="S124" i="34"/>
  <c r="V124" i="34"/>
  <c r="W124" i="34"/>
  <c r="X124" i="34"/>
  <c r="Y124" i="34"/>
  <c r="Z124" i="34"/>
  <c r="AA124" i="34"/>
  <c r="AB124" i="34"/>
  <c r="H125" i="34"/>
  <c r="I125" i="34"/>
  <c r="J125" i="34"/>
  <c r="K125" i="34"/>
  <c r="L125" i="34"/>
  <c r="M125" i="34"/>
  <c r="N125" i="34"/>
  <c r="O125" i="34"/>
  <c r="P125" i="34"/>
  <c r="Q125" i="34"/>
  <c r="R125" i="34"/>
  <c r="S125" i="34"/>
  <c r="T125" i="34"/>
  <c r="W125" i="34"/>
  <c r="X125" i="34"/>
  <c r="Y125" i="34"/>
  <c r="Z125" i="34"/>
  <c r="AA125" i="34"/>
  <c r="AB125" i="34"/>
  <c r="H126" i="34"/>
  <c r="I126" i="34"/>
  <c r="J126" i="34"/>
  <c r="K126" i="34"/>
  <c r="L126" i="34"/>
  <c r="M126" i="34"/>
  <c r="N126" i="34"/>
  <c r="O126" i="34"/>
  <c r="P126" i="34"/>
  <c r="Q126" i="34"/>
  <c r="R126" i="34"/>
  <c r="S126" i="34"/>
  <c r="T126" i="34"/>
  <c r="U126" i="34"/>
  <c r="X126" i="34"/>
  <c r="Y126" i="34"/>
  <c r="Z126" i="34"/>
  <c r="AA126" i="34"/>
  <c r="AB126" i="34"/>
  <c r="H127" i="34"/>
  <c r="I127" i="34"/>
  <c r="J127" i="34"/>
  <c r="K127" i="34"/>
  <c r="L127" i="34"/>
  <c r="M127" i="34"/>
  <c r="N127" i="34"/>
  <c r="O127" i="34"/>
  <c r="P127" i="34"/>
  <c r="Q127" i="34"/>
  <c r="R127" i="34"/>
  <c r="S127" i="34"/>
  <c r="T127" i="34"/>
  <c r="U127" i="34"/>
  <c r="V127" i="34"/>
  <c r="Y127" i="34"/>
  <c r="Z127" i="34"/>
  <c r="AA127" i="34"/>
  <c r="AB127" i="34"/>
  <c r="H128" i="34"/>
  <c r="I128" i="34"/>
  <c r="J128" i="34"/>
  <c r="K128" i="34"/>
  <c r="L128" i="34"/>
  <c r="M128" i="34"/>
  <c r="N128" i="34"/>
  <c r="O128" i="34"/>
  <c r="P128" i="34"/>
  <c r="Q128" i="34"/>
  <c r="R128" i="34"/>
  <c r="S128" i="34"/>
  <c r="T128" i="34"/>
  <c r="U128" i="34"/>
  <c r="V128" i="34"/>
  <c r="W128" i="34"/>
  <c r="Z128" i="34"/>
  <c r="AA128" i="34"/>
  <c r="AB128" i="34"/>
  <c r="H129" i="34"/>
  <c r="I129" i="34"/>
  <c r="J129" i="34"/>
  <c r="K129" i="34"/>
  <c r="L129" i="34"/>
  <c r="M129" i="34"/>
  <c r="N129" i="34"/>
  <c r="O129" i="34"/>
  <c r="P129" i="34"/>
  <c r="Q129" i="34"/>
  <c r="R129" i="34"/>
  <c r="S129" i="34"/>
  <c r="T129" i="34"/>
  <c r="U129" i="34"/>
  <c r="V129" i="34"/>
  <c r="W129" i="34"/>
  <c r="X129" i="34"/>
  <c r="AA129" i="34"/>
  <c r="AB129" i="34"/>
  <c r="H130" i="34"/>
  <c r="I130" i="34"/>
  <c r="J130" i="34"/>
  <c r="K130" i="34"/>
  <c r="L130" i="34"/>
  <c r="M130" i="34"/>
  <c r="N130" i="34"/>
  <c r="O130" i="34"/>
  <c r="P130" i="34"/>
  <c r="Q130" i="34"/>
  <c r="R130" i="34"/>
  <c r="S130" i="34"/>
  <c r="T130" i="34"/>
  <c r="U130" i="34"/>
  <c r="V130" i="34"/>
  <c r="W130" i="34"/>
  <c r="X130" i="34"/>
  <c r="Y130" i="34"/>
  <c r="AB130" i="34"/>
  <c r="G112" i="34"/>
  <c r="G113" i="34"/>
  <c r="G114" i="34"/>
  <c r="G115" i="34"/>
  <c r="G116" i="34"/>
  <c r="G117" i="34"/>
  <c r="G118" i="34"/>
  <c r="G119" i="34"/>
  <c r="G120" i="34"/>
  <c r="G121" i="34"/>
  <c r="G122" i="34"/>
  <c r="G123" i="34"/>
  <c r="G124" i="34"/>
  <c r="G125" i="34"/>
  <c r="G126" i="34"/>
  <c r="G127" i="34"/>
  <c r="G128" i="34"/>
  <c r="G129" i="34"/>
  <c r="G130" i="34"/>
  <c r="H87" i="34"/>
  <c r="I87" i="34"/>
  <c r="J87" i="34"/>
  <c r="K87" i="34"/>
  <c r="L87" i="34"/>
  <c r="M87" i="34"/>
  <c r="N87" i="34"/>
  <c r="O87" i="34"/>
  <c r="P87" i="34"/>
  <c r="Q87" i="34"/>
  <c r="R87" i="34"/>
  <c r="S87" i="34"/>
  <c r="T87" i="34"/>
  <c r="U87" i="34"/>
  <c r="V87" i="34"/>
  <c r="W87" i="34"/>
  <c r="X87" i="34"/>
  <c r="Y87" i="34"/>
  <c r="Z87" i="34"/>
  <c r="AA87" i="34"/>
  <c r="AB87" i="34"/>
  <c r="I88" i="34"/>
  <c r="J88" i="34"/>
  <c r="K88" i="34"/>
  <c r="L88" i="34"/>
  <c r="M88" i="34"/>
  <c r="N88" i="34"/>
  <c r="O88" i="34"/>
  <c r="P88" i="34"/>
  <c r="Q88" i="34"/>
  <c r="R88" i="34"/>
  <c r="S88" i="34"/>
  <c r="T88" i="34"/>
  <c r="U88" i="34"/>
  <c r="V88" i="34"/>
  <c r="W88" i="34"/>
  <c r="X88" i="34"/>
  <c r="Y88" i="34"/>
  <c r="Z88" i="34"/>
  <c r="AA88" i="34"/>
  <c r="AB88" i="34"/>
  <c r="G89" i="34"/>
  <c r="J89" i="34"/>
  <c r="K89" i="34"/>
  <c r="L89" i="34"/>
  <c r="M89" i="34"/>
  <c r="N89" i="34"/>
  <c r="O89" i="34"/>
  <c r="P89" i="34"/>
  <c r="Q89" i="34"/>
  <c r="R89" i="34"/>
  <c r="S89" i="34"/>
  <c r="T89" i="34"/>
  <c r="U89" i="34"/>
  <c r="V89" i="34"/>
  <c r="W89" i="34"/>
  <c r="X89" i="34"/>
  <c r="Y89" i="34"/>
  <c r="Z89" i="34"/>
  <c r="AA89" i="34"/>
  <c r="AB89" i="34"/>
  <c r="G90" i="34"/>
  <c r="H90" i="34"/>
  <c r="K90" i="34"/>
  <c r="L90" i="34"/>
  <c r="M90" i="34"/>
  <c r="N90" i="34"/>
  <c r="O90" i="34"/>
  <c r="P90" i="34"/>
  <c r="Q90" i="34"/>
  <c r="R90" i="34"/>
  <c r="S90" i="34"/>
  <c r="T90" i="34"/>
  <c r="U90" i="34"/>
  <c r="V90" i="34"/>
  <c r="W90" i="34"/>
  <c r="X90" i="34"/>
  <c r="Y90" i="34"/>
  <c r="Z90" i="34"/>
  <c r="AA90" i="34"/>
  <c r="AB90" i="34"/>
  <c r="G91" i="34"/>
  <c r="H91" i="34"/>
  <c r="I91" i="34"/>
  <c r="L91" i="34"/>
  <c r="M91" i="34"/>
  <c r="N91" i="34"/>
  <c r="O91" i="34"/>
  <c r="P91" i="34"/>
  <c r="Q91" i="34"/>
  <c r="R91" i="34"/>
  <c r="S91" i="34"/>
  <c r="T91" i="34"/>
  <c r="U91" i="34"/>
  <c r="V91" i="34"/>
  <c r="W91" i="34"/>
  <c r="X91" i="34"/>
  <c r="Y91" i="34"/>
  <c r="Z91" i="34"/>
  <c r="AA91" i="34"/>
  <c r="AB91" i="34"/>
  <c r="G92" i="34"/>
  <c r="H92" i="34"/>
  <c r="I92" i="34"/>
  <c r="J92" i="34"/>
  <c r="M92" i="34"/>
  <c r="N92" i="34"/>
  <c r="O92" i="34"/>
  <c r="P92" i="34"/>
  <c r="Q92" i="34"/>
  <c r="R92" i="34"/>
  <c r="S92" i="34"/>
  <c r="T92" i="34"/>
  <c r="U92" i="34"/>
  <c r="V92" i="34"/>
  <c r="W92" i="34"/>
  <c r="X92" i="34"/>
  <c r="Y92" i="34"/>
  <c r="Z92" i="34"/>
  <c r="AA92" i="34"/>
  <c r="AB92" i="34"/>
  <c r="G93" i="34"/>
  <c r="H93" i="34"/>
  <c r="I93" i="34"/>
  <c r="J93" i="34"/>
  <c r="K93" i="34"/>
  <c r="N93" i="34"/>
  <c r="O93" i="34"/>
  <c r="P93" i="34"/>
  <c r="Q93" i="34"/>
  <c r="R93" i="34"/>
  <c r="S93" i="34"/>
  <c r="T93" i="34"/>
  <c r="U93" i="34"/>
  <c r="V93" i="34"/>
  <c r="W93" i="34"/>
  <c r="X93" i="34"/>
  <c r="Y93" i="34"/>
  <c r="Z93" i="34"/>
  <c r="AA93" i="34"/>
  <c r="AB93" i="34"/>
  <c r="G94" i="34"/>
  <c r="H94" i="34"/>
  <c r="I94" i="34"/>
  <c r="J94" i="34"/>
  <c r="K94" i="34"/>
  <c r="L94" i="34"/>
  <c r="O94" i="34"/>
  <c r="P94" i="34"/>
  <c r="Q94" i="34"/>
  <c r="R94" i="34"/>
  <c r="S94" i="34"/>
  <c r="T94" i="34"/>
  <c r="U94" i="34"/>
  <c r="V94" i="34"/>
  <c r="W94" i="34"/>
  <c r="X94" i="34"/>
  <c r="Y94" i="34"/>
  <c r="Z94" i="34"/>
  <c r="AA94" i="34"/>
  <c r="AB94" i="34"/>
  <c r="G95" i="34"/>
  <c r="H95" i="34"/>
  <c r="I95" i="34"/>
  <c r="J95" i="34"/>
  <c r="K95" i="34"/>
  <c r="L95" i="34"/>
  <c r="M95" i="34"/>
  <c r="P95" i="34"/>
  <c r="Q95" i="34"/>
  <c r="R95" i="34"/>
  <c r="S95" i="34"/>
  <c r="T95" i="34"/>
  <c r="U95" i="34"/>
  <c r="V95" i="34"/>
  <c r="W95" i="34"/>
  <c r="X95" i="34"/>
  <c r="Y95" i="34"/>
  <c r="Z95" i="34"/>
  <c r="AA95" i="34"/>
  <c r="AB95" i="34"/>
  <c r="G96" i="34"/>
  <c r="H96" i="34"/>
  <c r="I96" i="34"/>
  <c r="J96" i="34"/>
  <c r="K96" i="34"/>
  <c r="L96" i="34"/>
  <c r="M96" i="34"/>
  <c r="N96" i="34"/>
  <c r="Q96" i="34"/>
  <c r="R96" i="34"/>
  <c r="S96" i="34"/>
  <c r="T96" i="34"/>
  <c r="U96" i="34"/>
  <c r="V96" i="34"/>
  <c r="W96" i="34"/>
  <c r="X96" i="34"/>
  <c r="Y96" i="34"/>
  <c r="Z96" i="34"/>
  <c r="AA96" i="34"/>
  <c r="AB96" i="34"/>
  <c r="G97" i="34"/>
  <c r="H97" i="34"/>
  <c r="I97" i="34"/>
  <c r="J97" i="34"/>
  <c r="K97" i="34"/>
  <c r="L97" i="34"/>
  <c r="M97" i="34"/>
  <c r="N97" i="34"/>
  <c r="O97" i="34"/>
  <c r="R97" i="34"/>
  <c r="S97" i="34"/>
  <c r="T97" i="34"/>
  <c r="U97" i="34"/>
  <c r="V97" i="34"/>
  <c r="W97" i="34"/>
  <c r="X97" i="34"/>
  <c r="Y97" i="34"/>
  <c r="Z97" i="34"/>
  <c r="AA97" i="34"/>
  <c r="AB97" i="34"/>
  <c r="G98" i="34"/>
  <c r="H98" i="34"/>
  <c r="I98" i="34"/>
  <c r="J98" i="34"/>
  <c r="K98" i="34"/>
  <c r="L98" i="34"/>
  <c r="M98" i="34"/>
  <c r="N98" i="34"/>
  <c r="O98" i="34"/>
  <c r="P98" i="34"/>
  <c r="S98" i="34"/>
  <c r="T98" i="34"/>
  <c r="U98" i="34"/>
  <c r="V98" i="34"/>
  <c r="W98" i="34"/>
  <c r="X98" i="34"/>
  <c r="Y98" i="34"/>
  <c r="Z98" i="34"/>
  <c r="AA98" i="34"/>
  <c r="AB98" i="34"/>
  <c r="G99" i="34"/>
  <c r="H99" i="34"/>
  <c r="I99" i="34"/>
  <c r="J99" i="34"/>
  <c r="K99" i="34"/>
  <c r="L99" i="34"/>
  <c r="M99" i="34"/>
  <c r="N99" i="34"/>
  <c r="O99" i="34"/>
  <c r="P99" i="34"/>
  <c r="Q99" i="34"/>
  <c r="T99" i="34"/>
  <c r="U99" i="34"/>
  <c r="V99" i="34"/>
  <c r="W99" i="34"/>
  <c r="X99" i="34"/>
  <c r="Y99" i="34"/>
  <c r="Z99" i="34"/>
  <c r="AA99" i="34"/>
  <c r="AB99" i="34"/>
  <c r="G100" i="34"/>
  <c r="H100" i="34"/>
  <c r="I100" i="34"/>
  <c r="J100" i="34"/>
  <c r="K100" i="34"/>
  <c r="L100" i="34"/>
  <c r="M100" i="34"/>
  <c r="N100" i="34"/>
  <c r="O100" i="34"/>
  <c r="P100" i="34"/>
  <c r="Q100" i="34"/>
  <c r="R100" i="34"/>
  <c r="U100" i="34"/>
  <c r="V100" i="34"/>
  <c r="W100" i="34"/>
  <c r="X100" i="34"/>
  <c r="Y100" i="34"/>
  <c r="Z100" i="34"/>
  <c r="AA100" i="34"/>
  <c r="AB100" i="34"/>
  <c r="G101" i="34"/>
  <c r="H101" i="34"/>
  <c r="I101" i="34"/>
  <c r="J101" i="34"/>
  <c r="K101" i="34"/>
  <c r="L101" i="34"/>
  <c r="M101" i="34"/>
  <c r="N101" i="34"/>
  <c r="O101" i="34"/>
  <c r="P101" i="34"/>
  <c r="Q101" i="34"/>
  <c r="R101" i="34"/>
  <c r="S101" i="34"/>
  <c r="V101" i="34"/>
  <c r="W101" i="34"/>
  <c r="X101" i="34"/>
  <c r="Y101" i="34"/>
  <c r="Z101" i="34"/>
  <c r="AA101" i="34"/>
  <c r="AB101" i="34"/>
  <c r="G102" i="34"/>
  <c r="H102" i="34"/>
  <c r="I102" i="34"/>
  <c r="J102" i="34"/>
  <c r="K102" i="34"/>
  <c r="L102" i="34"/>
  <c r="M102" i="34"/>
  <c r="N102" i="34"/>
  <c r="O102" i="34"/>
  <c r="P102" i="34"/>
  <c r="Q102" i="34"/>
  <c r="R102" i="34"/>
  <c r="S102" i="34"/>
  <c r="T102" i="34"/>
  <c r="W102" i="34"/>
  <c r="X102" i="34"/>
  <c r="Y102" i="34"/>
  <c r="Z102" i="34"/>
  <c r="AA102" i="34"/>
  <c r="AB102" i="34"/>
  <c r="G103" i="34"/>
  <c r="H103" i="34"/>
  <c r="I103" i="34"/>
  <c r="J103" i="34"/>
  <c r="K103" i="34"/>
  <c r="L103" i="34"/>
  <c r="M103" i="34"/>
  <c r="N103" i="34"/>
  <c r="O103" i="34"/>
  <c r="P103" i="34"/>
  <c r="Q103" i="34"/>
  <c r="R103" i="34"/>
  <c r="S103" i="34"/>
  <c r="T103" i="34"/>
  <c r="U103" i="34"/>
  <c r="X103" i="34"/>
  <c r="Y103" i="34"/>
  <c r="Z103" i="34"/>
  <c r="AA103" i="34"/>
  <c r="AB103" i="34"/>
  <c r="G104" i="34"/>
  <c r="H104" i="34"/>
  <c r="I104" i="34"/>
  <c r="J104" i="34"/>
  <c r="K104" i="34"/>
  <c r="L104" i="34"/>
  <c r="M104" i="34"/>
  <c r="N104" i="34"/>
  <c r="O104" i="34"/>
  <c r="P104" i="34"/>
  <c r="Q104" i="34"/>
  <c r="R104" i="34"/>
  <c r="S104" i="34"/>
  <c r="T104" i="34"/>
  <c r="U104" i="34"/>
  <c r="V104" i="34"/>
  <c r="Y104" i="34"/>
  <c r="Z104" i="34"/>
  <c r="AA104" i="34"/>
  <c r="AB104" i="34"/>
  <c r="G105" i="34"/>
  <c r="H105" i="34"/>
  <c r="I105" i="34"/>
  <c r="J105" i="34"/>
  <c r="K105" i="34"/>
  <c r="L105" i="34"/>
  <c r="M105" i="34"/>
  <c r="N105" i="34"/>
  <c r="O105" i="34"/>
  <c r="P105" i="34"/>
  <c r="Q105" i="34"/>
  <c r="R105" i="34"/>
  <c r="S105" i="34"/>
  <c r="T105" i="34"/>
  <c r="U105" i="34"/>
  <c r="V105" i="34"/>
  <c r="W105" i="34"/>
  <c r="Z105" i="34"/>
  <c r="AA105" i="34"/>
  <c r="AB105" i="34"/>
  <c r="G106" i="34"/>
  <c r="H106" i="34"/>
  <c r="I106" i="34"/>
  <c r="J106" i="34"/>
  <c r="K106" i="34"/>
  <c r="L106" i="34"/>
  <c r="M106" i="34"/>
  <c r="N106" i="34"/>
  <c r="O106" i="34"/>
  <c r="P106" i="34"/>
  <c r="Q106" i="34"/>
  <c r="R106" i="34"/>
  <c r="S106" i="34"/>
  <c r="T106" i="34"/>
  <c r="U106" i="34"/>
  <c r="V106" i="34"/>
  <c r="W106" i="34"/>
  <c r="X106" i="34"/>
  <c r="AA106" i="34"/>
  <c r="AB106" i="34"/>
  <c r="F88" i="34"/>
  <c r="F89" i="34"/>
  <c r="F90" i="34"/>
  <c r="F91" i="34"/>
  <c r="F92" i="34"/>
  <c r="F93" i="34"/>
  <c r="F94" i="34"/>
  <c r="F95" i="34"/>
  <c r="F96" i="34"/>
  <c r="F97" i="34"/>
  <c r="F98" i="34"/>
  <c r="F99" i="34"/>
  <c r="F100" i="34"/>
  <c r="F101" i="34"/>
  <c r="F102" i="34"/>
  <c r="F103" i="34"/>
  <c r="F104" i="34"/>
  <c r="F105" i="34"/>
  <c r="F106" i="34"/>
  <c r="R70" i="33"/>
  <c r="R71" i="33"/>
  <c r="R72" i="33"/>
  <c r="R73" i="33"/>
  <c r="R74" i="33"/>
  <c r="R75" i="33"/>
  <c r="R76" i="33"/>
  <c r="R77" i="33"/>
  <c r="R78" i="33"/>
  <c r="R79" i="33"/>
  <c r="Q56" i="33"/>
  <c r="R56" i="33"/>
  <c r="Q57" i="33"/>
  <c r="R57" i="33"/>
  <c r="Q58" i="33"/>
  <c r="R58" i="33"/>
  <c r="Q59" i="33"/>
  <c r="R59" i="33"/>
  <c r="Q60" i="33"/>
  <c r="R60" i="33"/>
  <c r="Q61" i="33"/>
  <c r="R61" i="33"/>
  <c r="Q62" i="33"/>
  <c r="R62" i="33"/>
  <c r="Q63" i="33"/>
  <c r="R63" i="33"/>
  <c r="Q64" i="33"/>
  <c r="R64" i="33"/>
  <c r="Q65" i="33"/>
  <c r="R65" i="33"/>
  <c r="E11" i="17"/>
  <c r="D11" i="17"/>
  <c r="A11" i="17"/>
  <c r="F53" i="27"/>
  <c r="F53" i="31" s="1"/>
  <c r="F40" i="8"/>
  <c r="F40" i="9" s="1"/>
  <c r="F63" i="9" s="1"/>
  <c r="H86" i="9" s="1"/>
  <c r="L109" i="9" s="1"/>
  <c r="G133" i="9" s="1"/>
  <c r="G156" i="9" s="1"/>
  <c r="G179" i="9" s="1"/>
  <c r="I202" i="9" s="1"/>
  <c r="M225" i="9" s="1"/>
  <c r="H249" i="9" s="1"/>
  <c r="H272" i="9" s="1"/>
  <c r="H295" i="9" s="1"/>
  <c r="F41" i="8"/>
  <c r="F42" i="8"/>
  <c r="F65" i="8" s="1"/>
  <c r="F67" i="20" s="1"/>
  <c r="F43" i="8"/>
  <c r="F66" i="8" s="1"/>
  <c r="F68" i="20" s="1"/>
  <c r="F67" i="21" s="1"/>
  <c r="F44" i="8"/>
  <c r="F67" i="8" s="1"/>
  <c r="F69" i="20" s="1"/>
  <c r="F67" i="27" s="1"/>
  <c r="F67" i="31" s="1"/>
  <c r="F45" i="8"/>
  <c r="F68" i="8" s="1"/>
  <c r="F70" i="20" s="1"/>
  <c r="H93" i="20" s="1"/>
  <c r="F46" i="8"/>
  <c r="F47" i="8"/>
  <c r="F70" i="8" s="1"/>
  <c r="F72" i="20" s="1"/>
  <c r="F71" i="21" s="1"/>
  <c r="F48" i="8"/>
  <c r="F48" i="9" s="1"/>
  <c r="F71" i="9" s="1"/>
  <c r="H94" i="9" s="1"/>
  <c r="L117" i="9" s="1"/>
  <c r="G141" i="9" s="1"/>
  <c r="G164" i="9" s="1"/>
  <c r="G187" i="9" s="1"/>
  <c r="I210" i="9" s="1"/>
  <c r="M233" i="9" s="1"/>
  <c r="H257" i="9" s="1"/>
  <c r="H280" i="9" s="1"/>
  <c r="F30" i="27"/>
  <c r="F30" i="31" s="1"/>
  <c r="G134" i="20"/>
  <c r="G157" i="20" s="1"/>
  <c r="G156" i="21" s="1"/>
  <c r="G135" i="20"/>
  <c r="G158" i="20" s="1"/>
  <c r="G136" i="20"/>
  <c r="G159" i="20" s="1"/>
  <c r="G158" i="21" s="1"/>
  <c r="G137" i="20"/>
  <c r="G160" i="20" s="1"/>
  <c r="G138" i="20"/>
  <c r="G161" i="20" s="1"/>
  <c r="G184" i="20" s="1"/>
  <c r="G183" i="21" s="1"/>
  <c r="G139" i="20"/>
  <c r="G162" i="20" s="1"/>
  <c r="G140" i="20"/>
  <c r="G163" i="20" s="1"/>
  <c r="G162" i="21" s="1"/>
  <c r="G141" i="20"/>
  <c r="G164" i="20" s="1"/>
  <c r="G142" i="20"/>
  <c r="G165" i="20" s="1"/>
  <c r="G188" i="20" s="1"/>
  <c r="G187" i="21" s="1"/>
  <c r="G143" i="20"/>
  <c r="G166" i="20" s="1"/>
  <c r="G164" i="27" s="1"/>
  <c r="G164" i="31" s="1"/>
  <c r="G19" i="20"/>
  <c r="G42" i="20" s="1"/>
  <c r="G40" i="27" s="1"/>
  <c r="G40" i="31" s="1"/>
  <c r="G20" i="20"/>
  <c r="G21" i="20"/>
  <c r="H137" i="20" s="1"/>
  <c r="H160" i="20" s="1"/>
  <c r="G22" i="20"/>
  <c r="H23" i="20" s="1"/>
  <c r="I24" i="20" s="1"/>
  <c r="G23" i="20"/>
  <c r="H139" i="20" s="1"/>
  <c r="H162" i="20" s="1"/>
  <c r="H161" i="21" s="1"/>
  <c r="G24" i="20"/>
  <c r="G47" i="20" s="1"/>
  <c r="G70" i="20" s="1"/>
  <c r="I93" i="20" s="1"/>
  <c r="I91" i="27" s="1"/>
  <c r="I91" i="31" s="1"/>
  <c r="G25" i="20"/>
  <c r="H141" i="20" s="1"/>
  <c r="H164" i="20" s="1"/>
  <c r="G26" i="20"/>
  <c r="G27" i="20"/>
  <c r="G50" i="20"/>
  <c r="G73" i="20" s="1"/>
  <c r="H134" i="20"/>
  <c r="H157" i="20" s="1"/>
  <c r="H135" i="20"/>
  <c r="H158" i="20" s="1"/>
  <c r="H157" i="21" s="1"/>
  <c r="H143" i="20"/>
  <c r="H166" i="20" s="1"/>
  <c r="H189" i="20" s="1"/>
  <c r="H187" i="27" s="1"/>
  <c r="H187" i="31" s="1"/>
  <c r="H19" i="20"/>
  <c r="H42" i="20" s="1"/>
  <c r="H65" i="20" s="1"/>
  <c r="H63" i="27" s="1"/>
  <c r="H63" i="31" s="1"/>
  <c r="H20" i="20"/>
  <c r="H43" i="20" s="1"/>
  <c r="H41" i="27" s="1"/>
  <c r="H41" i="31" s="1"/>
  <c r="H22" i="20"/>
  <c r="I138" i="20" s="1"/>
  <c r="I161" i="20" s="1"/>
  <c r="I184" i="20" s="1"/>
  <c r="I183" i="21" s="1"/>
  <c r="I134" i="20"/>
  <c r="I157" i="20" s="1"/>
  <c r="I180" i="20" s="1"/>
  <c r="I179" i="21" s="1"/>
  <c r="I136" i="20"/>
  <c r="I159" i="20" s="1"/>
  <c r="I182" i="20" s="1"/>
  <c r="I42" i="20"/>
  <c r="I65" i="20" s="1"/>
  <c r="K88" i="20" s="1"/>
  <c r="K86" i="27" s="1"/>
  <c r="K86" i="31" s="1"/>
  <c r="I21" i="20"/>
  <c r="J137" i="20" s="1"/>
  <c r="J160" i="20" s="1"/>
  <c r="J135" i="20"/>
  <c r="J158" i="20" s="1"/>
  <c r="J181" i="20" s="1"/>
  <c r="J43" i="20"/>
  <c r="J42" i="21" s="1"/>
  <c r="K136" i="20"/>
  <c r="K159" i="20" s="1"/>
  <c r="K157" i="27" s="1"/>
  <c r="K157" i="31" s="1"/>
  <c r="K63" i="27"/>
  <c r="K63" i="31" s="1"/>
  <c r="K44" i="20"/>
  <c r="K43" i="21" s="1"/>
  <c r="K40" i="27"/>
  <c r="K40" i="31" s="1"/>
  <c r="L137" i="20"/>
  <c r="L160" i="20" s="1"/>
  <c r="L45" i="20"/>
  <c r="L68" i="20" s="1"/>
  <c r="L67" i="21" s="1"/>
  <c r="M161" i="20"/>
  <c r="M81" i="27"/>
  <c r="M81" i="31" s="1"/>
  <c r="M88" i="20"/>
  <c r="M87" i="21" s="1"/>
  <c r="M23" i="20"/>
  <c r="N139" i="20"/>
  <c r="N162" i="20" s="1"/>
  <c r="N160" i="27" s="1"/>
  <c r="N160" i="31" s="1"/>
  <c r="BD124" i="20"/>
  <c r="BD147" i="20" s="1"/>
  <c r="BD31" i="20"/>
  <c r="BD54" i="20" s="1"/>
  <c r="BD52" i="27" s="1"/>
  <c r="BD52" i="31" s="1"/>
  <c r="BD9" i="20"/>
  <c r="BE10" i="20" s="1"/>
  <c r="BE124" i="20"/>
  <c r="BE147" i="20"/>
  <c r="BE146" i="21" s="1"/>
  <c r="BE31" i="20"/>
  <c r="BE9" i="20"/>
  <c r="BE32" i="20" s="1"/>
  <c r="BE55" i="20" s="1"/>
  <c r="BE53" i="24" s="1"/>
  <c r="BF124" i="20"/>
  <c r="BF147" i="20"/>
  <c r="BF145" i="24" s="1"/>
  <c r="BF31" i="20"/>
  <c r="BF29" i="24" s="1"/>
  <c r="BF9" i="20"/>
  <c r="BG124" i="20"/>
  <c r="BG147" i="20" s="1"/>
  <c r="BG145" i="24" s="1"/>
  <c r="BG31" i="20"/>
  <c r="BG29" i="24" s="1"/>
  <c r="BG9" i="20"/>
  <c r="BH125" i="20" s="1"/>
  <c r="BH148" i="20" s="1"/>
  <c r="BH147" i="21" s="1"/>
  <c r="BG10" i="20"/>
  <c r="BH124" i="20"/>
  <c r="BH147" i="20" s="1"/>
  <c r="BH31" i="20"/>
  <c r="BH29" i="27" s="1"/>
  <c r="BH29" i="31" s="1"/>
  <c r="BH9" i="20"/>
  <c r="BH32" i="20" s="1"/>
  <c r="BH55" i="20" s="1"/>
  <c r="BH53" i="24" s="1"/>
  <c r="BI124" i="20"/>
  <c r="BI147" i="20"/>
  <c r="BI125" i="20"/>
  <c r="BI148" i="20" s="1"/>
  <c r="BI31" i="20"/>
  <c r="BI54" i="20" s="1"/>
  <c r="BI53" i="21" s="1"/>
  <c r="BI9" i="20"/>
  <c r="BI32" i="20" s="1"/>
  <c r="BI55" i="20" s="1"/>
  <c r="BI53" i="27" s="1"/>
  <c r="BI53" i="31" s="1"/>
  <c r="BJ124" i="20"/>
  <c r="BJ147" i="20" s="1"/>
  <c r="BJ31" i="20"/>
  <c r="BJ9" i="20"/>
  <c r="BK125" i="20" s="1"/>
  <c r="BK148" i="20" s="1"/>
  <c r="BK171" i="20" s="1"/>
  <c r="BK169" i="24" s="1"/>
  <c r="BJ32" i="20"/>
  <c r="BK124" i="20"/>
  <c r="BK147" i="20"/>
  <c r="BK145" i="24" s="1"/>
  <c r="BK31" i="20"/>
  <c r="BK9" i="20"/>
  <c r="BL125" i="20" s="1"/>
  <c r="BL148" i="20" s="1"/>
  <c r="BL146" i="24" s="1"/>
  <c r="BL124" i="20"/>
  <c r="BL147" i="20" s="1"/>
  <c r="BL31" i="20"/>
  <c r="BL29" i="24" s="1"/>
  <c r="BL9" i="20"/>
  <c r="BM124" i="20"/>
  <c r="BM147" i="20" s="1"/>
  <c r="BM170" i="20" s="1"/>
  <c r="BL26" i="31"/>
  <c r="BK26" i="31"/>
  <c r="BJ26" i="31"/>
  <c r="BI26" i="31"/>
  <c r="BH26" i="31"/>
  <c r="BG26" i="31"/>
  <c r="BF26" i="31"/>
  <c r="BE26" i="31"/>
  <c r="BD26" i="31"/>
  <c r="BC26" i="31"/>
  <c r="BB26" i="31"/>
  <c r="BA26" i="31"/>
  <c r="AZ26" i="31"/>
  <c r="AY26" i="31"/>
  <c r="AX26" i="31"/>
  <c r="AW26" i="31"/>
  <c r="AV26" i="31"/>
  <c r="AU26" i="31"/>
  <c r="AT26" i="31"/>
  <c r="AS26" i="31"/>
  <c r="AR26" i="31"/>
  <c r="AQ26" i="31"/>
  <c r="AP26" i="31"/>
  <c r="AO26" i="31"/>
  <c r="AN26" i="31"/>
  <c r="AM26" i="31"/>
  <c r="AL26" i="31"/>
  <c r="AK26" i="31"/>
  <c r="AJ26" i="31"/>
  <c r="AI26" i="31"/>
  <c r="AH26" i="31"/>
  <c r="AG26" i="31"/>
  <c r="AF26" i="31"/>
  <c r="AE26" i="31"/>
  <c r="AD26" i="31"/>
  <c r="AC26" i="31"/>
  <c r="AB26" i="31"/>
  <c r="AA26" i="31"/>
  <c r="Z26" i="31"/>
  <c r="Y26" i="31"/>
  <c r="X26" i="31"/>
  <c r="W26" i="31"/>
  <c r="V26" i="31"/>
  <c r="U26" i="31"/>
  <c r="T26" i="31"/>
  <c r="S26" i="31"/>
  <c r="R26" i="31"/>
  <c r="Q26" i="31"/>
  <c r="P26" i="31"/>
  <c r="O26" i="31"/>
  <c r="N26" i="31"/>
  <c r="M26" i="31"/>
  <c r="L26" i="31"/>
  <c r="K26" i="31"/>
  <c r="J26" i="31"/>
  <c r="I26" i="31"/>
  <c r="H26" i="31"/>
  <c r="G26" i="31"/>
  <c r="F26" i="31"/>
  <c r="G8" i="8"/>
  <c r="G9" i="8"/>
  <c r="G10" i="8"/>
  <c r="H11" i="8" s="1"/>
  <c r="I12" i="8"/>
  <c r="I12" i="31" s="1"/>
  <c r="J13" i="8"/>
  <c r="G11" i="8"/>
  <c r="G12" i="8"/>
  <c r="H13" i="8" s="1"/>
  <c r="G13" i="8"/>
  <c r="H14" i="8" s="1"/>
  <c r="I15" i="8"/>
  <c r="G14" i="8"/>
  <c r="H15" i="8" s="1"/>
  <c r="I16" i="8" s="1"/>
  <c r="J17" i="8" s="1"/>
  <c r="K18" i="8"/>
  <c r="G15" i="8"/>
  <c r="H16" i="8"/>
  <c r="I17" i="8" s="1"/>
  <c r="I17" i="27" s="1"/>
  <c r="J18" i="8"/>
  <c r="G16" i="8"/>
  <c r="G17" i="8"/>
  <c r="G18" i="8"/>
  <c r="G19" i="8"/>
  <c r="G19" i="27" s="1"/>
  <c r="G20" i="8"/>
  <c r="G20" i="31" s="1"/>
  <c r="H21" i="8"/>
  <c r="G21" i="8"/>
  <c r="G22" i="8"/>
  <c r="G23" i="8"/>
  <c r="H24" i="8" s="1"/>
  <c r="I25" i="8" s="1"/>
  <c r="I25" i="31" s="1"/>
  <c r="G24" i="8"/>
  <c r="H25" i="8" s="1"/>
  <c r="G25" i="8"/>
  <c r="G25" i="31" s="1"/>
  <c r="F25" i="31"/>
  <c r="AU7" i="8"/>
  <c r="H24" i="31"/>
  <c r="G24" i="31"/>
  <c r="F24" i="31"/>
  <c r="BI20" i="8"/>
  <c r="BJ21" i="8"/>
  <c r="F23" i="31"/>
  <c r="BJ20" i="8"/>
  <c r="BK21" i="8" s="1"/>
  <c r="BL22" i="8" s="1"/>
  <c r="BL22" i="31" s="1"/>
  <c r="F22" i="31"/>
  <c r="BK20" i="8"/>
  <c r="F21" i="31"/>
  <c r="BL20" i="8"/>
  <c r="BL20" i="31" s="1"/>
  <c r="BI20" i="31"/>
  <c r="F20" i="31"/>
  <c r="BL19" i="31"/>
  <c r="BK19" i="31"/>
  <c r="BJ19" i="31"/>
  <c r="BI19" i="31"/>
  <c r="BH19" i="31"/>
  <c r="G19" i="31"/>
  <c r="F19" i="31"/>
  <c r="BL18" i="31"/>
  <c r="BK18" i="31"/>
  <c r="BJ18" i="31"/>
  <c r="BI18" i="31"/>
  <c r="BH18" i="31"/>
  <c r="AV7" i="8"/>
  <c r="AW8" i="8"/>
  <c r="AX9" i="8" s="1"/>
  <c r="F18" i="31"/>
  <c r="BL17" i="31"/>
  <c r="BK17" i="31"/>
  <c r="BJ17" i="31"/>
  <c r="BI17" i="31"/>
  <c r="BH17" i="31"/>
  <c r="AW7" i="8"/>
  <c r="AX8" i="8" s="1"/>
  <c r="J17" i="31"/>
  <c r="I17" i="31"/>
  <c r="F17" i="31"/>
  <c r="BL16" i="31"/>
  <c r="BK16" i="31"/>
  <c r="BJ16" i="31"/>
  <c r="BI16" i="31"/>
  <c r="BH16" i="31"/>
  <c r="AX7" i="8"/>
  <c r="I16" i="31"/>
  <c r="F16" i="31"/>
  <c r="BL15" i="31"/>
  <c r="BK15" i="31"/>
  <c r="BJ15" i="31"/>
  <c r="BI15" i="31"/>
  <c r="BH15" i="31"/>
  <c r="AY7" i="8"/>
  <c r="AZ8" i="8" s="1"/>
  <c r="BA9" i="8" s="1"/>
  <c r="H15" i="31"/>
  <c r="G15" i="31"/>
  <c r="F15" i="31"/>
  <c r="BL14" i="31"/>
  <c r="BK14" i="31"/>
  <c r="BJ14" i="31"/>
  <c r="BI14" i="31"/>
  <c r="BH14" i="31"/>
  <c r="AZ7" i="8"/>
  <c r="BA8" i="8"/>
  <c r="BB9" i="8" s="1"/>
  <c r="BB9" i="31" s="1"/>
  <c r="H14" i="31"/>
  <c r="G14" i="31"/>
  <c r="F14" i="31"/>
  <c r="BL13" i="31"/>
  <c r="BK13" i="31"/>
  <c r="BJ13" i="31"/>
  <c r="BI13" i="31"/>
  <c r="BH13" i="31"/>
  <c r="BA7" i="8"/>
  <c r="BA7" i="9" s="1"/>
  <c r="G13" i="31"/>
  <c r="F13" i="31"/>
  <c r="BL12" i="31"/>
  <c r="BK12" i="31"/>
  <c r="BJ12" i="31"/>
  <c r="BI12" i="31"/>
  <c r="BH12" i="31"/>
  <c r="BB7" i="8"/>
  <c r="BC8" i="8" s="1"/>
  <c r="BD9" i="8" s="1"/>
  <c r="BE10" i="8" s="1"/>
  <c r="BF11" i="8" s="1"/>
  <c r="BF11" i="24" s="1"/>
  <c r="G12" i="31"/>
  <c r="F12" i="31"/>
  <c r="BL11" i="31"/>
  <c r="BK11" i="31"/>
  <c r="BJ11" i="31"/>
  <c r="BI11" i="31"/>
  <c r="BH11" i="31"/>
  <c r="BC7" i="8"/>
  <c r="BD8" i="8"/>
  <c r="BD8" i="27" s="1"/>
  <c r="BE9" i="8"/>
  <c r="BF10" i="8" s="1"/>
  <c r="AV11" i="31"/>
  <c r="H11" i="31"/>
  <c r="F11" i="31"/>
  <c r="BL10" i="31"/>
  <c r="BK10" i="31"/>
  <c r="BJ10" i="31"/>
  <c r="BI10" i="31"/>
  <c r="BH10" i="31"/>
  <c r="BD7" i="8"/>
  <c r="AU10" i="31"/>
  <c r="G10" i="31"/>
  <c r="F10" i="31"/>
  <c r="BL9" i="31"/>
  <c r="BK9" i="31"/>
  <c r="BJ9" i="31"/>
  <c r="BI9" i="31"/>
  <c r="BH9" i="31"/>
  <c r="BE7" i="8"/>
  <c r="BF8" i="8"/>
  <c r="BF8" i="31" s="1"/>
  <c r="AU9" i="31"/>
  <c r="AT9" i="31"/>
  <c r="O9" i="31"/>
  <c r="F9" i="31"/>
  <c r="BL8" i="31"/>
  <c r="BK8" i="31"/>
  <c r="BJ8" i="31"/>
  <c r="BI8" i="31"/>
  <c r="BH8" i="31"/>
  <c r="BF7" i="8"/>
  <c r="BA8" i="31"/>
  <c r="AZ8" i="31"/>
  <c r="AW8" i="31"/>
  <c r="AU8" i="31"/>
  <c r="AT8" i="31"/>
  <c r="AS8" i="31"/>
  <c r="AK8" i="31"/>
  <c r="AG8" i="31"/>
  <c r="Z8" i="31"/>
  <c r="Y8" i="31"/>
  <c r="X8" i="31"/>
  <c r="V8" i="31"/>
  <c r="S8" i="31"/>
  <c r="R8" i="31"/>
  <c r="N8" i="31"/>
  <c r="M8" i="31"/>
  <c r="F8" i="31"/>
  <c r="BL7" i="31"/>
  <c r="BK7" i="31"/>
  <c r="BJ7" i="31"/>
  <c r="BI7" i="31"/>
  <c r="BH7" i="31"/>
  <c r="BG7" i="8"/>
  <c r="BG7" i="31"/>
  <c r="BE7" i="31"/>
  <c r="BC7" i="31"/>
  <c r="BB7" i="31"/>
  <c r="AZ7" i="31"/>
  <c r="AW7" i="31"/>
  <c r="AV7" i="31"/>
  <c r="AU7" i="31"/>
  <c r="AT7" i="31"/>
  <c r="AS7" i="31"/>
  <c r="AR7" i="31"/>
  <c r="AQ7" i="31"/>
  <c r="AO7" i="31"/>
  <c r="AM7" i="31"/>
  <c r="AL7" i="31"/>
  <c r="AK7" i="31"/>
  <c r="AJ7" i="31"/>
  <c r="AI7" i="31"/>
  <c r="AH7" i="31"/>
  <c r="AF7" i="31"/>
  <c r="AE7" i="31"/>
  <c r="AD7" i="31"/>
  <c r="AB7" i="31"/>
  <c r="Z7" i="31"/>
  <c r="Y7" i="31"/>
  <c r="X7" i="31"/>
  <c r="W7" i="31"/>
  <c r="V7" i="31"/>
  <c r="U7" i="31"/>
  <c r="T7" i="31"/>
  <c r="R7" i="31"/>
  <c r="Q7" i="31"/>
  <c r="P7" i="31"/>
  <c r="O7" i="31"/>
  <c r="N7" i="31"/>
  <c r="M7" i="31"/>
  <c r="L7" i="31"/>
  <c r="K7" i="31"/>
  <c r="J7" i="31"/>
  <c r="I7" i="31"/>
  <c r="H7" i="31"/>
  <c r="F7" i="31"/>
  <c r="BL6" i="31"/>
  <c r="BK6" i="31"/>
  <c r="BJ6" i="31"/>
  <c r="BI6" i="31"/>
  <c r="BH6" i="31"/>
  <c r="BG6" i="31"/>
  <c r="BF6" i="31"/>
  <c r="BE6" i="31"/>
  <c r="BD6" i="31"/>
  <c r="BC6" i="31"/>
  <c r="BB6" i="31"/>
  <c r="BA6" i="31"/>
  <c r="AZ6" i="31"/>
  <c r="AY6" i="31"/>
  <c r="AX6" i="31"/>
  <c r="AW6" i="31"/>
  <c r="AV6" i="31"/>
  <c r="AU6" i="31"/>
  <c r="AT6" i="31"/>
  <c r="AS6" i="31"/>
  <c r="AR6" i="31"/>
  <c r="AQ6" i="31"/>
  <c r="AP6" i="31"/>
  <c r="AO6" i="31"/>
  <c r="AN6" i="31"/>
  <c r="AM6" i="31"/>
  <c r="AL6" i="31"/>
  <c r="AK6" i="31"/>
  <c r="AJ6" i="31"/>
  <c r="AI6" i="31"/>
  <c r="AH6" i="31"/>
  <c r="AG6" i="31"/>
  <c r="AF6" i="31"/>
  <c r="AE6" i="31"/>
  <c r="AD6" i="31"/>
  <c r="AC6" i="31"/>
  <c r="AB6" i="31"/>
  <c r="AA6" i="31"/>
  <c r="Z6" i="31"/>
  <c r="Y6" i="31"/>
  <c r="X6" i="31"/>
  <c r="W6" i="31"/>
  <c r="V6" i="31"/>
  <c r="U6" i="31"/>
  <c r="T6" i="31"/>
  <c r="S6" i="31"/>
  <c r="R6" i="31"/>
  <c r="Q6" i="31"/>
  <c r="P6" i="31"/>
  <c r="O6" i="31"/>
  <c r="N6" i="31"/>
  <c r="M6" i="31"/>
  <c r="L6" i="31"/>
  <c r="K6" i="31"/>
  <c r="J6" i="31"/>
  <c r="I6" i="31"/>
  <c r="H6" i="31"/>
  <c r="G6" i="31"/>
  <c r="F6" i="31"/>
  <c r="F31" i="21"/>
  <c r="F54" i="21"/>
  <c r="G154" i="21"/>
  <c r="K41" i="21"/>
  <c r="K64" i="21"/>
  <c r="M82" i="21"/>
  <c r="BL26" i="27"/>
  <c r="BK26" i="27"/>
  <c r="BJ26" i="27"/>
  <c r="BI26" i="27"/>
  <c r="BH26"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L26" i="27"/>
  <c r="K26" i="27"/>
  <c r="J26" i="27"/>
  <c r="I26" i="27"/>
  <c r="H26" i="27"/>
  <c r="G26" i="27"/>
  <c r="F26" i="27"/>
  <c r="I25" i="27"/>
  <c r="G25" i="27"/>
  <c r="F25" i="27"/>
  <c r="G24" i="27"/>
  <c r="F24" i="27"/>
  <c r="G23" i="27"/>
  <c r="F23" i="27"/>
  <c r="BL22" i="27"/>
  <c r="F22" i="27"/>
  <c r="BK21" i="27"/>
  <c r="BJ21" i="27"/>
  <c r="F21" i="27"/>
  <c r="BL20" i="27"/>
  <c r="BK20" i="27"/>
  <c r="BJ20" i="27"/>
  <c r="BI20" i="27"/>
  <c r="G20" i="27"/>
  <c r="F20" i="27"/>
  <c r="BL19" i="27"/>
  <c r="BK19" i="27"/>
  <c r="BJ19" i="27"/>
  <c r="BI19" i="27"/>
  <c r="BH19" i="27"/>
  <c r="F19" i="27"/>
  <c r="BL18" i="27"/>
  <c r="BK18" i="27"/>
  <c r="BJ18" i="27"/>
  <c r="BI18" i="27"/>
  <c r="BH18" i="27"/>
  <c r="K18" i="27"/>
  <c r="G18" i="27"/>
  <c r="F18" i="27"/>
  <c r="BL17" i="27"/>
  <c r="BK17" i="27"/>
  <c r="BJ17" i="27"/>
  <c r="BI17" i="27"/>
  <c r="BH17" i="27"/>
  <c r="J17" i="27"/>
  <c r="G17" i="27"/>
  <c r="F17" i="27"/>
  <c r="BL16" i="27"/>
  <c r="BK16" i="27"/>
  <c r="BJ16" i="27"/>
  <c r="BI16" i="27"/>
  <c r="BH16" i="27"/>
  <c r="I16" i="27"/>
  <c r="H16" i="27"/>
  <c r="F16" i="27"/>
  <c r="BL15" i="27"/>
  <c r="BK15" i="27"/>
  <c r="BJ15" i="27"/>
  <c r="BI15" i="27"/>
  <c r="BH15" i="27"/>
  <c r="H15" i="27"/>
  <c r="G15" i="27"/>
  <c r="F15" i="27"/>
  <c r="BL14" i="27"/>
  <c r="BK14" i="27"/>
  <c r="BJ14" i="27"/>
  <c r="BI14" i="27"/>
  <c r="BH14" i="27"/>
  <c r="H14" i="27"/>
  <c r="G14" i="27"/>
  <c r="F14" i="27"/>
  <c r="BL13" i="27"/>
  <c r="BK13" i="27"/>
  <c r="BJ13" i="27"/>
  <c r="BI13" i="27"/>
  <c r="BH13" i="27"/>
  <c r="J13" i="27"/>
  <c r="G13" i="27"/>
  <c r="F13" i="27"/>
  <c r="BL12" i="27"/>
  <c r="BK12" i="27"/>
  <c r="BJ12" i="27"/>
  <c r="BI12" i="27"/>
  <c r="BH12" i="27"/>
  <c r="AW12" i="27"/>
  <c r="I12" i="27"/>
  <c r="G12" i="27"/>
  <c r="F12" i="27"/>
  <c r="BL11" i="27"/>
  <c r="BK11" i="27"/>
  <c r="BJ11" i="27"/>
  <c r="BI11" i="27"/>
  <c r="BH11" i="27"/>
  <c r="AV11" i="27"/>
  <c r="H11" i="27"/>
  <c r="G11" i="27"/>
  <c r="F11" i="27"/>
  <c r="BL10" i="27"/>
  <c r="BK10" i="27"/>
  <c r="BJ10" i="27"/>
  <c r="BI10" i="27"/>
  <c r="BH10" i="27"/>
  <c r="BE10" i="27"/>
  <c r="AU10" i="27"/>
  <c r="G10" i="27"/>
  <c r="F10" i="27"/>
  <c r="BL9" i="27"/>
  <c r="BK9" i="27"/>
  <c r="BJ9" i="27"/>
  <c r="BI9" i="27"/>
  <c r="BH9" i="27"/>
  <c r="BE9" i="27"/>
  <c r="BB9" i="27"/>
  <c r="BA9" i="27"/>
  <c r="AV9" i="27"/>
  <c r="AU9" i="27"/>
  <c r="AT9" i="27"/>
  <c r="W9" i="27"/>
  <c r="O9" i="27"/>
  <c r="F9" i="27"/>
  <c r="BL8" i="27"/>
  <c r="BK8" i="27"/>
  <c r="BJ8" i="27"/>
  <c r="BI8" i="27"/>
  <c r="BH8" i="27"/>
  <c r="BF8" i="27"/>
  <c r="BA8" i="27"/>
  <c r="AZ8" i="27"/>
  <c r="AW8" i="27"/>
  <c r="AU8" i="27"/>
  <c r="AT8" i="27"/>
  <c r="AS8" i="27"/>
  <c r="AK8" i="27"/>
  <c r="AJ8" i="27"/>
  <c r="AG8" i="27"/>
  <c r="Z8" i="27"/>
  <c r="X8" i="27"/>
  <c r="V8" i="27"/>
  <c r="S8" i="27"/>
  <c r="R8" i="27"/>
  <c r="N8" i="27"/>
  <c r="M8" i="27"/>
  <c r="F8" i="27"/>
  <c r="BL7" i="27"/>
  <c r="BK7" i="27"/>
  <c r="BJ7" i="27"/>
  <c r="BI7" i="27"/>
  <c r="BH7" i="27"/>
  <c r="BG7" i="27"/>
  <c r="BE7" i="27"/>
  <c r="BC7" i="27"/>
  <c r="BB7" i="27"/>
  <c r="AZ7" i="27"/>
  <c r="AY7" i="27"/>
  <c r="AW7" i="27"/>
  <c r="AV7" i="27"/>
  <c r="AU7" i="27"/>
  <c r="AT7" i="27"/>
  <c r="AS7" i="27"/>
  <c r="AR7" i="27"/>
  <c r="AQ7" i="27"/>
  <c r="AO7" i="27"/>
  <c r="AM7" i="27"/>
  <c r="AL7" i="27"/>
  <c r="AK7" i="27"/>
  <c r="AJ7" i="27"/>
  <c r="AI7" i="27"/>
  <c r="AH7" i="27"/>
  <c r="AG7" i="27"/>
  <c r="AF7" i="27"/>
  <c r="AE7" i="27"/>
  <c r="AD7" i="27"/>
  <c r="AC7" i="27"/>
  <c r="AB7" i="27"/>
  <c r="Z7" i="27"/>
  <c r="Y7" i="27"/>
  <c r="X7" i="27"/>
  <c r="W7" i="27"/>
  <c r="V7" i="27"/>
  <c r="U7" i="27"/>
  <c r="T7" i="27"/>
  <c r="R7" i="27"/>
  <c r="Q7" i="27"/>
  <c r="P7" i="27"/>
  <c r="O7" i="27"/>
  <c r="N7" i="27"/>
  <c r="M7" i="27"/>
  <c r="L7" i="27"/>
  <c r="K7" i="27"/>
  <c r="J7" i="27"/>
  <c r="I7" i="27"/>
  <c r="H7" i="27"/>
  <c r="F7" i="27"/>
  <c r="BL6" i="27"/>
  <c r="BK6" i="27"/>
  <c r="BJ6" i="27"/>
  <c r="BI6" i="27"/>
  <c r="BH6" i="27"/>
  <c r="BG6" i="27"/>
  <c r="BF6" i="27"/>
  <c r="BE6" i="27"/>
  <c r="BD6" i="27"/>
  <c r="BC6" i="27"/>
  <c r="BB6" i="27"/>
  <c r="BA6" i="27"/>
  <c r="AZ6" i="27"/>
  <c r="AY6" i="27"/>
  <c r="AX6" i="27"/>
  <c r="AW6" i="27"/>
  <c r="AV6" i="27"/>
  <c r="AU6" i="27"/>
  <c r="AT6" i="27"/>
  <c r="AS6" i="27"/>
  <c r="AR6" i="27"/>
  <c r="AQ6" i="27"/>
  <c r="AP6" i="27"/>
  <c r="AO6" i="27"/>
  <c r="AN6" i="27"/>
  <c r="AM6" i="27"/>
  <c r="AL6" i="27"/>
  <c r="AK6" i="27"/>
  <c r="AJ6" i="27"/>
  <c r="AI6" i="27"/>
  <c r="AH6" i="27"/>
  <c r="AG6" i="27"/>
  <c r="AF6" i="27"/>
  <c r="AE6" i="27"/>
  <c r="AD6" i="27"/>
  <c r="AC6" i="27"/>
  <c r="AB6" i="27"/>
  <c r="AA6" i="27"/>
  <c r="Z6" i="27"/>
  <c r="Y6" i="27"/>
  <c r="X6" i="27"/>
  <c r="W6" i="27"/>
  <c r="V6" i="27"/>
  <c r="U6" i="27"/>
  <c r="T6" i="27"/>
  <c r="S6" i="27"/>
  <c r="R6" i="27"/>
  <c r="Q6" i="27"/>
  <c r="P6" i="27"/>
  <c r="O6" i="27"/>
  <c r="N6" i="27"/>
  <c r="M6" i="27"/>
  <c r="L6" i="27"/>
  <c r="K6" i="27"/>
  <c r="J6" i="27"/>
  <c r="I6" i="27"/>
  <c r="H6" i="27"/>
  <c r="G6" i="27"/>
  <c r="F6" i="27"/>
  <c r="I248" i="24"/>
  <c r="J248" i="24"/>
  <c r="K248" i="24"/>
  <c r="L248" i="24"/>
  <c r="M248" i="24"/>
  <c r="N248" i="24"/>
  <c r="O248" i="24"/>
  <c r="P248" i="24"/>
  <c r="Q248" i="24"/>
  <c r="R248" i="24"/>
  <c r="S248" i="24"/>
  <c r="T248" i="24"/>
  <c r="U248" i="24"/>
  <c r="V248" i="24"/>
  <c r="W248" i="24"/>
  <c r="X248" i="24"/>
  <c r="Y248" i="24"/>
  <c r="Z248" i="24"/>
  <c r="AA248" i="24"/>
  <c r="AB248" i="24"/>
  <c r="AC248" i="24"/>
  <c r="AD248" i="24"/>
  <c r="AE248" i="24"/>
  <c r="AF248" i="24"/>
  <c r="AG248" i="24"/>
  <c r="AH248" i="24"/>
  <c r="AI248" i="24"/>
  <c r="AJ248" i="24"/>
  <c r="AK248" i="24"/>
  <c r="AL248" i="24"/>
  <c r="AM248" i="24"/>
  <c r="AN248" i="24"/>
  <c r="AO248" i="24"/>
  <c r="AP248" i="24"/>
  <c r="AQ248" i="24"/>
  <c r="AR248" i="24"/>
  <c r="AS248" i="24"/>
  <c r="AT248" i="24"/>
  <c r="AU248" i="24"/>
  <c r="AV248" i="24"/>
  <c r="AW248" i="24"/>
  <c r="AX248" i="24"/>
  <c r="AY248" i="24"/>
  <c r="AZ248" i="24"/>
  <c r="BA248" i="24"/>
  <c r="BB248" i="24"/>
  <c r="BC248" i="24"/>
  <c r="BD248" i="24"/>
  <c r="I249" i="24"/>
  <c r="J249" i="24"/>
  <c r="K249" i="24"/>
  <c r="L249" i="24"/>
  <c r="M249" i="24"/>
  <c r="N249" i="24"/>
  <c r="O249" i="24"/>
  <c r="P249" i="24"/>
  <c r="Q249" i="24"/>
  <c r="R249" i="24"/>
  <c r="S249" i="24"/>
  <c r="T249" i="24"/>
  <c r="U249" i="24"/>
  <c r="V249" i="24"/>
  <c r="W249" i="24"/>
  <c r="X249" i="24"/>
  <c r="Y249" i="24"/>
  <c r="Z249" i="24"/>
  <c r="AA249" i="24"/>
  <c r="AB249" i="24"/>
  <c r="AC249" i="24"/>
  <c r="AD249" i="24"/>
  <c r="AE249" i="24"/>
  <c r="AF249" i="24"/>
  <c r="AG249" i="24"/>
  <c r="AH249" i="24"/>
  <c r="AI249" i="24"/>
  <c r="AJ249" i="24"/>
  <c r="AK249" i="24"/>
  <c r="AL249" i="24"/>
  <c r="AM249" i="24"/>
  <c r="AN249" i="24"/>
  <c r="AO249" i="24"/>
  <c r="AP249" i="24"/>
  <c r="AQ249" i="24"/>
  <c r="AR249" i="24"/>
  <c r="AS249" i="24"/>
  <c r="AT249" i="24"/>
  <c r="AU249" i="24"/>
  <c r="AV249" i="24"/>
  <c r="AW249" i="24"/>
  <c r="AX249" i="24"/>
  <c r="AY249" i="24"/>
  <c r="AZ249" i="24"/>
  <c r="BA249" i="24"/>
  <c r="BB249" i="24"/>
  <c r="BC249" i="24"/>
  <c r="BD249" i="24"/>
  <c r="I250" i="24"/>
  <c r="J250" i="24"/>
  <c r="K250" i="24"/>
  <c r="L250" i="24"/>
  <c r="M250" i="24"/>
  <c r="N250" i="24"/>
  <c r="O250" i="24"/>
  <c r="P250" i="24"/>
  <c r="Q250" i="24"/>
  <c r="R250" i="24"/>
  <c r="S250" i="24"/>
  <c r="T250" i="24"/>
  <c r="U250" i="24"/>
  <c r="V250" i="24"/>
  <c r="W250" i="24"/>
  <c r="X250" i="24"/>
  <c r="Y250" i="24"/>
  <c r="Z250" i="24"/>
  <c r="AA250" i="24"/>
  <c r="AB250" i="24"/>
  <c r="AC250" i="24"/>
  <c r="AD250" i="24"/>
  <c r="AE250" i="24"/>
  <c r="AF250" i="24"/>
  <c r="AG250" i="24"/>
  <c r="AH250" i="24"/>
  <c r="AI250" i="24"/>
  <c r="AJ250" i="24"/>
  <c r="AK250" i="24"/>
  <c r="AL250" i="24"/>
  <c r="AM250" i="24"/>
  <c r="AN250" i="24"/>
  <c r="AO250" i="24"/>
  <c r="AP250" i="24"/>
  <c r="AQ250" i="24"/>
  <c r="AR250" i="24"/>
  <c r="AS250" i="24"/>
  <c r="AT250" i="24"/>
  <c r="AU250" i="24"/>
  <c r="AV250" i="24"/>
  <c r="AW250" i="24"/>
  <c r="AX250" i="24"/>
  <c r="AY250" i="24"/>
  <c r="AZ250" i="24"/>
  <c r="BA250" i="24"/>
  <c r="BB250" i="24"/>
  <c r="BC250" i="24"/>
  <c r="BD250" i="24"/>
  <c r="I251" i="24"/>
  <c r="J251" i="24"/>
  <c r="K251" i="24"/>
  <c r="L251" i="24"/>
  <c r="M251" i="24"/>
  <c r="N251" i="24"/>
  <c r="O251" i="24"/>
  <c r="P251" i="24"/>
  <c r="Q251" i="24"/>
  <c r="R251" i="24"/>
  <c r="S251" i="24"/>
  <c r="T251" i="24"/>
  <c r="U251" i="24"/>
  <c r="V251" i="24"/>
  <c r="W251" i="24"/>
  <c r="X251" i="24"/>
  <c r="Y251" i="24"/>
  <c r="Z251" i="24"/>
  <c r="AA251" i="24"/>
  <c r="AB251" i="24"/>
  <c r="AC251" i="24"/>
  <c r="AD251" i="24"/>
  <c r="AE251" i="24"/>
  <c r="AF251" i="24"/>
  <c r="AG251" i="24"/>
  <c r="AH251" i="24"/>
  <c r="AI251" i="24"/>
  <c r="AJ251" i="24"/>
  <c r="AK251" i="24"/>
  <c r="AL251" i="24"/>
  <c r="AM251" i="24"/>
  <c r="AN251" i="24"/>
  <c r="AO251" i="24"/>
  <c r="AP251" i="24"/>
  <c r="AQ251" i="24"/>
  <c r="AR251" i="24"/>
  <c r="AS251" i="24"/>
  <c r="AT251" i="24"/>
  <c r="AU251" i="24"/>
  <c r="AV251" i="24"/>
  <c r="AW251" i="24"/>
  <c r="AX251" i="24"/>
  <c r="AY251" i="24"/>
  <c r="AZ251" i="24"/>
  <c r="BA251" i="24"/>
  <c r="BB251" i="24"/>
  <c r="BC251" i="24"/>
  <c r="BD251" i="24"/>
  <c r="I252" i="24"/>
  <c r="J252" i="24"/>
  <c r="K252" i="24"/>
  <c r="L252" i="24"/>
  <c r="M252" i="24"/>
  <c r="N252" i="24"/>
  <c r="O252" i="24"/>
  <c r="P252" i="24"/>
  <c r="Q252" i="24"/>
  <c r="R252" i="24"/>
  <c r="S252" i="24"/>
  <c r="T252" i="24"/>
  <c r="U252" i="24"/>
  <c r="V252" i="24"/>
  <c r="W252" i="24"/>
  <c r="X252" i="24"/>
  <c r="Y252" i="24"/>
  <c r="Z252" i="24"/>
  <c r="AA252" i="24"/>
  <c r="AB252" i="24"/>
  <c r="AC252" i="24"/>
  <c r="AD252" i="24"/>
  <c r="AE252" i="24"/>
  <c r="AF252" i="24"/>
  <c r="AG252" i="24"/>
  <c r="AH252" i="24"/>
  <c r="AI252" i="24"/>
  <c r="AJ252" i="24"/>
  <c r="AK252" i="24"/>
  <c r="AL252" i="24"/>
  <c r="AM252" i="24"/>
  <c r="AN252" i="24"/>
  <c r="AO252" i="24"/>
  <c r="AP252" i="24"/>
  <c r="AQ252" i="24"/>
  <c r="AR252" i="24"/>
  <c r="AS252" i="24"/>
  <c r="AT252" i="24"/>
  <c r="AU252" i="24"/>
  <c r="AV252" i="24"/>
  <c r="AW252" i="24"/>
  <c r="AX252" i="24"/>
  <c r="AY252" i="24"/>
  <c r="AZ252" i="24"/>
  <c r="BA252" i="24"/>
  <c r="BB252" i="24"/>
  <c r="BC252" i="24"/>
  <c r="BD252" i="24"/>
  <c r="I253" i="24"/>
  <c r="J253" i="24"/>
  <c r="K253" i="24"/>
  <c r="L253" i="24"/>
  <c r="M253" i="24"/>
  <c r="N253" i="24"/>
  <c r="O253" i="24"/>
  <c r="P253" i="24"/>
  <c r="Q253" i="24"/>
  <c r="R253" i="24"/>
  <c r="S253" i="24"/>
  <c r="T253" i="24"/>
  <c r="U253" i="24"/>
  <c r="V253" i="24"/>
  <c r="W253" i="24"/>
  <c r="X253" i="24"/>
  <c r="Y253" i="24"/>
  <c r="Z253" i="24"/>
  <c r="AA253" i="24"/>
  <c r="AB253" i="24"/>
  <c r="AC253" i="24"/>
  <c r="AD253" i="24"/>
  <c r="AE253" i="24"/>
  <c r="AF253" i="24"/>
  <c r="AG253" i="24"/>
  <c r="AH253" i="24"/>
  <c r="AI253" i="24"/>
  <c r="AJ253" i="24"/>
  <c r="AK253" i="24"/>
  <c r="AL253" i="24"/>
  <c r="AM253" i="24"/>
  <c r="AN253" i="24"/>
  <c r="AO253" i="24"/>
  <c r="AP253" i="24"/>
  <c r="AQ253" i="24"/>
  <c r="AR253" i="24"/>
  <c r="AS253" i="24"/>
  <c r="AT253" i="24"/>
  <c r="AU253" i="24"/>
  <c r="AV253" i="24"/>
  <c r="AW253" i="24"/>
  <c r="AX253" i="24"/>
  <c r="AY253" i="24"/>
  <c r="AZ253" i="24"/>
  <c r="BA253" i="24"/>
  <c r="BB253" i="24"/>
  <c r="BC253" i="24"/>
  <c r="BD253" i="24"/>
  <c r="I254" i="24"/>
  <c r="J254" i="24"/>
  <c r="K254" i="24"/>
  <c r="L254" i="24"/>
  <c r="M254" i="24"/>
  <c r="N254" i="24"/>
  <c r="O254" i="24"/>
  <c r="P254" i="24"/>
  <c r="Q254" i="24"/>
  <c r="R254" i="24"/>
  <c r="S254" i="24"/>
  <c r="T254" i="24"/>
  <c r="U254" i="24"/>
  <c r="V254" i="24"/>
  <c r="W254" i="24"/>
  <c r="X254" i="24"/>
  <c r="Y254" i="24"/>
  <c r="Z254" i="24"/>
  <c r="AA254" i="24"/>
  <c r="AB254" i="24"/>
  <c r="AC254" i="24"/>
  <c r="AD254" i="24"/>
  <c r="AE254" i="24"/>
  <c r="AF254" i="24"/>
  <c r="AG254" i="24"/>
  <c r="AH254" i="24"/>
  <c r="AI254" i="24"/>
  <c r="AJ254" i="24"/>
  <c r="AK254" i="24"/>
  <c r="AL254" i="24"/>
  <c r="AM254" i="24"/>
  <c r="AN254" i="24"/>
  <c r="AO254" i="24"/>
  <c r="AP254" i="24"/>
  <c r="AQ254" i="24"/>
  <c r="AR254" i="24"/>
  <c r="AS254" i="24"/>
  <c r="AT254" i="24"/>
  <c r="AU254" i="24"/>
  <c r="AV254" i="24"/>
  <c r="AW254" i="24"/>
  <c r="AX254" i="24"/>
  <c r="AY254" i="24"/>
  <c r="AZ254" i="24"/>
  <c r="BA254" i="24"/>
  <c r="BB254" i="24"/>
  <c r="BC254" i="24"/>
  <c r="BD254" i="24"/>
  <c r="I255" i="24"/>
  <c r="J255" i="24"/>
  <c r="K255" i="24"/>
  <c r="L255" i="24"/>
  <c r="M255" i="24"/>
  <c r="N255" i="24"/>
  <c r="O255" i="24"/>
  <c r="P255" i="24"/>
  <c r="Q255" i="24"/>
  <c r="R255" i="24"/>
  <c r="S255" i="24"/>
  <c r="T255" i="24"/>
  <c r="U255" i="24"/>
  <c r="V255" i="24"/>
  <c r="W255" i="24"/>
  <c r="X255" i="24"/>
  <c r="Y255" i="24"/>
  <c r="Z255" i="24"/>
  <c r="AA255" i="24"/>
  <c r="AB255" i="24"/>
  <c r="AC255" i="24"/>
  <c r="AD255" i="24"/>
  <c r="AE255" i="24"/>
  <c r="AF255" i="24"/>
  <c r="AG255" i="24"/>
  <c r="AH255" i="24"/>
  <c r="AI255" i="24"/>
  <c r="AJ255" i="24"/>
  <c r="AK255" i="24"/>
  <c r="AL255" i="24"/>
  <c r="AM255" i="24"/>
  <c r="AN255" i="24"/>
  <c r="AO255" i="24"/>
  <c r="AP255" i="24"/>
  <c r="AQ255" i="24"/>
  <c r="AR255" i="24"/>
  <c r="AS255" i="24"/>
  <c r="AT255" i="24"/>
  <c r="AU255" i="24"/>
  <c r="AV255" i="24"/>
  <c r="AW255" i="24"/>
  <c r="AX255" i="24"/>
  <c r="AY255" i="24"/>
  <c r="AZ255" i="24"/>
  <c r="BA255" i="24"/>
  <c r="BB255" i="24"/>
  <c r="BC255" i="24"/>
  <c r="BD255" i="24"/>
  <c r="I256" i="24"/>
  <c r="J256" i="24"/>
  <c r="K256" i="24"/>
  <c r="L256" i="24"/>
  <c r="M256" i="24"/>
  <c r="N256" i="24"/>
  <c r="O256" i="24"/>
  <c r="P256" i="24"/>
  <c r="Q256" i="24"/>
  <c r="R256" i="24"/>
  <c r="S256" i="24"/>
  <c r="T256" i="24"/>
  <c r="U256" i="24"/>
  <c r="V256" i="24"/>
  <c r="W256" i="24"/>
  <c r="X256" i="24"/>
  <c r="Y256" i="24"/>
  <c r="Z256" i="24"/>
  <c r="AA256" i="24"/>
  <c r="AB256" i="24"/>
  <c r="AC256" i="24"/>
  <c r="AD256" i="24"/>
  <c r="AE256" i="24"/>
  <c r="AF256" i="24"/>
  <c r="AG256" i="24"/>
  <c r="AH256" i="24"/>
  <c r="AI256" i="24"/>
  <c r="AJ256" i="24"/>
  <c r="AK256" i="24"/>
  <c r="AL256" i="24"/>
  <c r="AM256" i="24"/>
  <c r="AN256" i="24"/>
  <c r="AO256" i="24"/>
  <c r="AP256" i="24"/>
  <c r="AQ256" i="24"/>
  <c r="AR256" i="24"/>
  <c r="AS256" i="24"/>
  <c r="AT256" i="24"/>
  <c r="AU256" i="24"/>
  <c r="AV256" i="24"/>
  <c r="AW256" i="24"/>
  <c r="AX256" i="24"/>
  <c r="AY256" i="24"/>
  <c r="AZ256" i="24"/>
  <c r="BA256" i="24"/>
  <c r="BB256" i="24"/>
  <c r="BC256" i="24"/>
  <c r="BD256" i="24"/>
  <c r="I257" i="24"/>
  <c r="J257" i="24"/>
  <c r="K257" i="24"/>
  <c r="L257" i="24"/>
  <c r="M257" i="24"/>
  <c r="N257" i="24"/>
  <c r="O257" i="24"/>
  <c r="P257" i="24"/>
  <c r="Q257" i="24"/>
  <c r="R257" i="24"/>
  <c r="S257" i="24"/>
  <c r="T257" i="24"/>
  <c r="U257" i="24"/>
  <c r="V257" i="24"/>
  <c r="W257" i="24"/>
  <c r="X257" i="24"/>
  <c r="Y257" i="24"/>
  <c r="Z257" i="24"/>
  <c r="AA257" i="24"/>
  <c r="AB257" i="24"/>
  <c r="AC257" i="24"/>
  <c r="AD257" i="24"/>
  <c r="AE257" i="24"/>
  <c r="AF257" i="24"/>
  <c r="AG257" i="24"/>
  <c r="AH257" i="24"/>
  <c r="AI257" i="24"/>
  <c r="AJ257" i="24"/>
  <c r="AK257" i="24"/>
  <c r="AL257" i="24"/>
  <c r="AM257" i="24"/>
  <c r="AN257" i="24"/>
  <c r="AO257" i="24"/>
  <c r="AP257" i="24"/>
  <c r="AQ257" i="24"/>
  <c r="AR257" i="24"/>
  <c r="AS257" i="24"/>
  <c r="AT257" i="24"/>
  <c r="AU257" i="24"/>
  <c r="AV257" i="24"/>
  <c r="AW257" i="24"/>
  <c r="AX257" i="24"/>
  <c r="AY257" i="24"/>
  <c r="AZ257" i="24"/>
  <c r="BA257" i="24"/>
  <c r="BB257" i="24"/>
  <c r="BC257" i="24"/>
  <c r="BD257" i="24"/>
  <c r="H248" i="24"/>
  <c r="H249" i="24"/>
  <c r="H250" i="24"/>
  <c r="H251" i="24"/>
  <c r="H252" i="24"/>
  <c r="H253" i="24"/>
  <c r="H254" i="24"/>
  <c r="H255" i="24"/>
  <c r="H256" i="24"/>
  <c r="H257" i="24"/>
  <c r="H132" i="24"/>
  <c r="I132" i="24"/>
  <c r="J132" i="24"/>
  <c r="K132" i="24"/>
  <c r="L132" i="24"/>
  <c r="M132" i="24"/>
  <c r="N132" i="24"/>
  <c r="O132" i="24"/>
  <c r="P132" i="24"/>
  <c r="Q132" i="24"/>
  <c r="R132" i="24"/>
  <c r="S132" i="24"/>
  <c r="T132" i="24"/>
  <c r="U132" i="24"/>
  <c r="V132" i="24"/>
  <c r="W132" i="24"/>
  <c r="X132" i="24"/>
  <c r="Y132" i="24"/>
  <c r="Z132" i="24"/>
  <c r="AA132" i="24"/>
  <c r="AB132" i="24"/>
  <c r="AC132" i="24"/>
  <c r="AD132" i="24"/>
  <c r="AE132" i="24"/>
  <c r="AF132" i="24"/>
  <c r="AG132" i="24"/>
  <c r="AH132" i="24"/>
  <c r="AI132" i="24"/>
  <c r="AJ132" i="24"/>
  <c r="AK132" i="24"/>
  <c r="AL132" i="24"/>
  <c r="AM132" i="24"/>
  <c r="AN132" i="24"/>
  <c r="AO132" i="24"/>
  <c r="AP132" i="24"/>
  <c r="AQ132" i="24"/>
  <c r="AR132" i="24"/>
  <c r="AS132" i="24"/>
  <c r="AT132" i="24"/>
  <c r="AU132" i="24"/>
  <c r="AV132" i="24"/>
  <c r="AW132" i="24"/>
  <c r="AX132" i="24"/>
  <c r="AY132" i="24"/>
  <c r="AZ132" i="24"/>
  <c r="BA132" i="24"/>
  <c r="BB132" i="24"/>
  <c r="BC132" i="24"/>
  <c r="H133" i="24"/>
  <c r="I133" i="24"/>
  <c r="J133" i="24"/>
  <c r="K133" i="24"/>
  <c r="L133" i="24"/>
  <c r="M133" i="24"/>
  <c r="N133" i="24"/>
  <c r="O133" i="24"/>
  <c r="P133" i="24"/>
  <c r="Q133" i="24"/>
  <c r="R133" i="24"/>
  <c r="S133" i="24"/>
  <c r="T133" i="24"/>
  <c r="U133" i="24"/>
  <c r="V133" i="24"/>
  <c r="W133" i="24"/>
  <c r="X133" i="24"/>
  <c r="Y133" i="24"/>
  <c r="Z133" i="24"/>
  <c r="AA133" i="24"/>
  <c r="AB133" i="24"/>
  <c r="AC133" i="24"/>
  <c r="AD133" i="24"/>
  <c r="AE133" i="24"/>
  <c r="AF133" i="24"/>
  <c r="AG133" i="24"/>
  <c r="AH133" i="24"/>
  <c r="AI133" i="24"/>
  <c r="AJ133" i="24"/>
  <c r="AK133" i="24"/>
  <c r="AL133" i="24"/>
  <c r="AM133" i="24"/>
  <c r="AN133" i="24"/>
  <c r="AO133" i="24"/>
  <c r="AP133" i="24"/>
  <c r="AQ133" i="24"/>
  <c r="AR133" i="24"/>
  <c r="AS133" i="24"/>
  <c r="AT133" i="24"/>
  <c r="AU133" i="24"/>
  <c r="AV133" i="24"/>
  <c r="AW133" i="24"/>
  <c r="AX133" i="24"/>
  <c r="AY133" i="24"/>
  <c r="AZ133" i="24"/>
  <c r="BA133" i="24"/>
  <c r="BB133" i="24"/>
  <c r="BC133" i="24"/>
  <c r="H134" i="24"/>
  <c r="I134" i="24"/>
  <c r="J134" i="24"/>
  <c r="K134" i="24"/>
  <c r="L134" i="24"/>
  <c r="M134" i="24"/>
  <c r="N134" i="24"/>
  <c r="O134" i="24"/>
  <c r="P134" i="24"/>
  <c r="Q134" i="24"/>
  <c r="R134" i="24"/>
  <c r="S134" i="24"/>
  <c r="T134" i="24"/>
  <c r="U134" i="24"/>
  <c r="V134" i="24"/>
  <c r="W134" i="24"/>
  <c r="X134" i="24"/>
  <c r="Y134" i="24"/>
  <c r="Z134" i="24"/>
  <c r="AA134" i="24"/>
  <c r="AB134" i="24"/>
  <c r="AC134" i="24"/>
  <c r="AD134" i="24"/>
  <c r="AE134" i="24"/>
  <c r="AF134" i="24"/>
  <c r="AG134" i="24"/>
  <c r="AH134" i="24"/>
  <c r="AI134" i="24"/>
  <c r="AJ134" i="24"/>
  <c r="AK134" i="24"/>
  <c r="AL134" i="24"/>
  <c r="AM134" i="24"/>
  <c r="AN134" i="24"/>
  <c r="AO134" i="24"/>
  <c r="AP134" i="24"/>
  <c r="AQ134" i="24"/>
  <c r="AR134" i="24"/>
  <c r="AS134" i="24"/>
  <c r="AT134" i="24"/>
  <c r="AU134" i="24"/>
  <c r="AV134" i="24"/>
  <c r="AW134" i="24"/>
  <c r="AX134" i="24"/>
  <c r="AY134" i="24"/>
  <c r="AZ134" i="24"/>
  <c r="BA134" i="24"/>
  <c r="BB134" i="24"/>
  <c r="BC134" i="24"/>
  <c r="H135" i="24"/>
  <c r="I135" i="24"/>
  <c r="J135" i="24"/>
  <c r="K135" i="24"/>
  <c r="L135" i="24"/>
  <c r="M135" i="24"/>
  <c r="N135" i="24"/>
  <c r="O135" i="24"/>
  <c r="P135" i="24"/>
  <c r="Q135" i="24"/>
  <c r="R135" i="24"/>
  <c r="S135" i="24"/>
  <c r="T135" i="24"/>
  <c r="U135" i="24"/>
  <c r="V135" i="24"/>
  <c r="W135" i="24"/>
  <c r="X135" i="24"/>
  <c r="Y135" i="24"/>
  <c r="Z135" i="24"/>
  <c r="AA135" i="24"/>
  <c r="AB135" i="24"/>
  <c r="AC135" i="24"/>
  <c r="AD135" i="24"/>
  <c r="AE135" i="24"/>
  <c r="AF135" i="24"/>
  <c r="AG135" i="24"/>
  <c r="AH135" i="24"/>
  <c r="AI135" i="24"/>
  <c r="AJ135" i="24"/>
  <c r="AK135" i="24"/>
  <c r="AL135" i="24"/>
  <c r="AM135" i="24"/>
  <c r="AN135" i="24"/>
  <c r="AO135" i="24"/>
  <c r="AP135" i="24"/>
  <c r="AQ135" i="24"/>
  <c r="AR135" i="24"/>
  <c r="AS135" i="24"/>
  <c r="AT135" i="24"/>
  <c r="AU135" i="24"/>
  <c r="AV135" i="24"/>
  <c r="AW135" i="24"/>
  <c r="AX135" i="24"/>
  <c r="AY135" i="24"/>
  <c r="AZ135" i="24"/>
  <c r="BA135" i="24"/>
  <c r="BB135" i="24"/>
  <c r="BC135" i="24"/>
  <c r="H136" i="24"/>
  <c r="I136" i="24"/>
  <c r="J136" i="24"/>
  <c r="K136" i="24"/>
  <c r="L136" i="24"/>
  <c r="M136" i="24"/>
  <c r="N136" i="24"/>
  <c r="O136" i="24"/>
  <c r="P136" i="24"/>
  <c r="Q136" i="24"/>
  <c r="R136" i="24"/>
  <c r="S136" i="24"/>
  <c r="T136" i="24"/>
  <c r="U136" i="24"/>
  <c r="V136" i="24"/>
  <c r="W136" i="24"/>
  <c r="X136" i="24"/>
  <c r="Y136" i="24"/>
  <c r="Z136" i="24"/>
  <c r="AA136" i="24"/>
  <c r="AB136" i="24"/>
  <c r="AC136" i="24"/>
  <c r="AD136" i="24"/>
  <c r="AE136" i="24"/>
  <c r="AF136" i="24"/>
  <c r="AG136" i="24"/>
  <c r="AH136" i="24"/>
  <c r="AI136" i="24"/>
  <c r="AJ136" i="24"/>
  <c r="AK136" i="24"/>
  <c r="AL136" i="24"/>
  <c r="AM136" i="24"/>
  <c r="AN136" i="24"/>
  <c r="AO136" i="24"/>
  <c r="AP136" i="24"/>
  <c r="AQ136" i="24"/>
  <c r="AR136" i="24"/>
  <c r="AS136" i="24"/>
  <c r="AT136" i="24"/>
  <c r="AU136" i="24"/>
  <c r="AV136" i="24"/>
  <c r="AW136" i="24"/>
  <c r="AX136" i="24"/>
  <c r="AY136" i="24"/>
  <c r="AZ136" i="24"/>
  <c r="BA136" i="24"/>
  <c r="BB136" i="24"/>
  <c r="BC136" i="24"/>
  <c r="H137" i="24"/>
  <c r="I137" i="24"/>
  <c r="J137" i="24"/>
  <c r="K137" i="24"/>
  <c r="L137" i="24"/>
  <c r="M137" i="24"/>
  <c r="N137" i="24"/>
  <c r="O137" i="24"/>
  <c r="P137" i="24"/>
  <c r="Q137" i="24"/>
  <c r="R137" i="24"/>
  <c r="S137" i="24"/>
  <c r="T137" i="24"/>
  <c r="U137" i="24"/>
  <c r="V137" i="24"/>
  <c r="W137" i="24"/>
  <c r="X137" i="24"/>
  <c r="Y137" i="24"/>
  <c r="Z137" i="24"/>
  <c r="AA137" i="24"/>
  <c r="AB137" i="24"/>
  <c r="AC137" i="24"/>
  <c r="AD137" i="24"/>
  <c r="AE137" i="24"/>
  <c r="AF137" i="24"/>
  <c r="AG137" i="24"/>
  <c r="AH137" i="24"/>
  <c r="AI137" i="24"/>
  <c r="AJ137" i="24"/>
  <c r="AK137" i="24"/>
  <c r="AL137" i="24"/>
  <c r="AM137" i="24"/>
  <c r="AN137" i="24"/>
  <c r="AO137" i="24"/>
  <c r="AP137" i="24"/>
  <c r="AQ137" i="24"/>
  <c r="AR137" i="24"/>
  <c r="AS137" i="24"/>
  <c r="AT137" i="24"/>
  <c r="AU137" i="24"/>
  <c r="AV137" i="24"/>
  <c r="AW137" i="24"/>
  <c r="AX137" i="24"/>
  <c r="AY137" i="24"/>
  <c r="AZ137" i="24"/>
  <c r="BA137" i="24"/>
  <c r="BB137" i="24"/>
  <c r="BC137" i="24"/>
  <c r="H138" i="24"/>
  <c r="I138" i="24"/>
  <c r="J138" i="24"/>
  <c r="K138" i="24"/>
  <c r="L138" i="24"/>
  <c r="M138" i="24"/>
  <c r="N138" i="24"/>
  <c r="O138" i="24"/>
  <c r="P138" i="24"/>
  <c r="Q138" i="24"/>
  <c r="R138" i="24"/>
  <c r="S138" i="24"/>
  <c r="T138" i="24"/>
  <c r="U138" i="24"/>
  <c r="V138" i="24"/>
  <c r="W138" i="24"/>
  <c r="X138" i="24"/>
  <c r="Y138" i="24"/>
  <c r="Z138" i="24"/>
  <c r="AA138" i="24"/>
  <c r="AB138" i="24"/>
  <c r="AC138" i="24"/>
  <c r="AD138" i="24"/>
  <c r="AE138" i="24"/>
  <c r="AF138" i="24"/>
  <c r="AG138" i="24"/>
  <c r="AH138" i="24"/>
  <c r="AI138" i="24"/>
  <c r="AJ138" i="24"/>
  <c r="AK138" i="24"/>
  <c r="AL138" i="24"/>
  <c r="AM138" i="24"/>
  <c r="AN138" i="24"/>
  <c r="AO138" i="24"/>
  <c r="AP138" i="24"/>
  <c r="AQ138" i="24"/>
  <c r="AR138" i="24"/>
  <c r="AS138" i="24"/>
  <c r="AT138" i="24"/>
  <c r="AU138" i="24"/>
  <c r="AV138" i="24"/>
  <c r="AW138" i="24"/>
  <c r="AX138" i="24"/>
  <c r="AY138" i="24"/>
  <c r="AZ138" i="24"/>
  <c r="BA138" i="24"/>
  <c r="BB138" i="24"/>
  <c r="BC138" i="24"/>
  <c r="H139" i="24"/>
  <c r="I139" i="24"/>
  <c r="J139" i="24"/>
  <c r="K139" i="24"/>
  <c r="L139" i="24"/>
  <c r="M139" i="24"/>
  <c r="N139" i="24"/>
  <c r="O139" i="24"/>
  <c r="P139" i="24"/>
  <c r="Q139" i="24"/>
  <c r="R139" i="24"/>
  <c r="S139" i="24"/>
  <c r="T139" i="24"/>
  <c r="U139" i="24"/>
  <c r="V139" i="24"/>
  <c r="W139" i="24"/>
  <c r="X139" i="24"/>
  <c r="Y139" i="24"/>
  <c r="Z139" i="24"/>
  <c r="AA139" i="24"/>
  <c r="AB139" i="24"/>
  <c r="AC139" i="24"/>
  <c r="AD139" i="24"/>
  <c r="AE139" i="24"/>
  <c r="AF139" i="24"/>
  <c r="AG139" i="24"/>
  <c r="AH139" i="24"/>
  <c r="AI139" i="24"/>
  <c r="AJ139" i="24"/>
  <c r="AK139" i="24"/>
  <c r="AL139" i="24"/>
  <c r="AM139" i="24"/>
  <c r="AN139" i="24"/>
  <c r="AO139" i="24"/>
  <c r="AP139" i="24"/>
  <c r="AQ139" i="24"/>
  <c r="AR139" i="24"/>
  <c r="AS139" i="24"/>
  <c r="AT139" i="24"/>
  <c r="AU139" i="24"/>
  <c r="AV139" i="24"/>
  <c r="AW139" i="24"/>
  <c r="AX139" i="24"/>
  <c r="AY139" i="24"/>
  <c r="AZ139" i="24"/>
  <c r="BA139" i="24"/>
  <c r="BB139" i="24"/>
  <c r="BC139" i="24"/>
  <c r="H140" i="24"/>
  <c r="I140" i="24"/>
  <c r="J140" i="24"/>
  <c r="K140" i="24"/>
  <c r="L140" i="24"/>
  <c r="M140" i="24"/>
  <c r="N140" i="24"/>
  <c r="O140" i="24"/>
  <c r="P140" i="24"/>
  <c r="Q140" i="24"/>
  <c r="R140" i="24"/>
  <c r="S140" i="24"/>
  <c r="T140" i="24"/>
  <c r="U140" i="24"/>
  <c r="V140" i="24"/>
  <c r="W140" i="24"/>
  <c r="X140" i="24"/>
  <c r="Y140" i="24"/>
  <c r="Z140" i="24"/>
  <c r="AA140" i="24"/>
  <c r="AB140" i="24"/>
  <c r="AC140" i="24"/>
  <c r="AD140" i="24"/>
  <c r="AE140" i="24"/>
  <c r="AF140" i="24"/>
  <c r="AG140" i="24"/>
  <c r="AH140" i="24"/>
  <c r="AI140" i="24"/>
  <c r="AJ140" i="24"/>
  <c r="AK140" i="24"/>
  <c r="AL140" i="24"/>
  <c r="AM140" i="24"/>
  <c r="AN140" i="24"/>
  <c r="AO140" i="24"/>
  <c r="AP140" i="24"/>
  <c r="AQ140" i="24"/>
  <c r="AR140" i="24"/>
  <c r="AS140" i="24"/>
  <c r="AT140" i="24"/>
  <c r="AU140" i="24"/>
  <c r="AV140" i="24"/>
  <c r="AW140" i="24"/>
  <c r="AX140" i="24"/>
  <c r="AY140" i="24"/>
  <c r="AZ140" i="24"/>
  <c r="BA140" i="24"/>
  <c r="BB140" i="24"/>
  <c r="BC140" i="24"/>
  <c r="H141" i="24"/>
  <c r="I141" i="24"/>
  <c r="J141" i="24"/>
  <c r="K141" i="24"/>
  <c r="L141" i="24"/>
  <c r="M141" i="24"/>
  <c r="N141" i="24"/>
  <c r="O141" i="24"/>
  <c r="P141" i="24"/>
  <c r="Q141" i="24"/>
  <c r="R141" i="24"/>
  <c r="S141" i="24"/>
  <c r="T141" i="24"/>
  <c r="U141" i="24"/>
  <c r="V141" i="24"/>
  <c r="W141" i="24"/>
  <c r="X141" i="24"/>
  <c r="Y141" i="24"/>
  <c r="Z141" i="24"/>
  <c r="AA141" i="24"/>
  <c r="AB141" i="24"/>
  <c r="AC141" i="24"/>
  <c r="AD141" i="24"/>
  <c r="AE141" i="24"/>
  <c r="AF141" i="24"/>
  <c r="AG141" i="24"/>
  <c r="AH141" i="24"/>
  <c r="AI141" i="24"/>
  <c r="AJ141" i="24"/>
  <c r="AK141" i="24"/>
  <c r="AL141" i="24"/>
  <c r="AM141" i="24"/>
  <c r="AN141" i="24"/>
  <c r="AO141" i="24"/>
  <c r="AP141" i="24"/>
  <c r="AQ141" i="24"/>
  <c r="AR141" i="24"/>
  <c r="AS141" i="24"/>
  <c r="AT141" i="24"/>
  <c r="AU141" i="24"/>
  <c r="AV141" i="24"/>
  <c r="AW141" i="24"/>
  <c r="AX141" i="24"/>
  <c r="AY141" i="24"/>
  <c r="AZ141" i="24"/>
  <c r="BA141" i="24"/>
  <c r="BB141" i="24"/>
  <c r="BC141" i="24"/>
  <c r="G132" i="24"/>
  <c r="G133" i="24"/>
  <c r="G134" i="24"/>
  <c r="G135" i="24"/>
  <c r="G136" i="24"/>
  <c r="G137" i="24"/>
  <c r="G138" i="24"/>
  <c r="G139" i="24"/>
  <c r="G140" i="24"/>
  <c r="G141"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BG6" i="24"/>
  <c r="BH6" i="24"/>
  <c r="BI6" i="24"/>
  <c r="BJ6" i="24"/>
  <c r="BK6" i="24"/>
  <c r="BL6" i="24"/>
  <c r="H7" i="24"/>
  <c r="I7" i="24"/>
  <c r="J7" i="24"/>
  <c r="K7" i="24"/>
  <c r="L7" i="24"/>
  <c r="M7" i="24"/>
  <c r="N7" i="24"/>
  <c r="P7" i="24"/>
  <c r="Q7" i="24"/>
  <c r="R7" i="24"/>
  <c r="T7" i="24"/>
  <c r="U7" i="24"/>
  <c r="V7" i="24"/>
  <c r="W7" i="24"/>
  <c r="X7" i="24"/>
  <c r="Y7" i="24"/>
  <c r="Z7" i="24"/>
  <c r="AB7" i="24"/>
  <c r="AC7" i="24"/>
  <c r="AD7" i="24"/>
  <c r="AF7" i="24"/>
  <c r="AH7" i="24"/>
  <c r="AI7" i="24"/>
  <c r="AJ7" i="24"/>
  <c r="AK7" i="24"/>
  <c r="AL7" i="24"/>
  <c r="AM7" i="24"/>
  <c r="AO7" i="24"/>
  <c r="AP7" i="24"/>
  <c r="AQ7" i="24"/>
  <c r="AR7" i="24"/>
  <c r="AS7" i="24"/>
  <c r="AT7" i="24"/>
  <c r="AV7" i="24"/>
  <c r="AW7" i="24"/>
  <c r="AX7" i="24"/>
  <c r="AY7" i="24"/>
  <c r="AZ7" i="24"/>
  <c r="BB7" i="24"/>
  <c r="BC7" i="24"/>
  <c r="BE7" i="24"/>
  <c r="BG7" i="24"/>
  <c r="BH7" i="24"/>
  <c r="BI7" i="24"/>
  <c r="BJ7" i="24"/>
  <c r="BK7" i="24"/>
  <c r="BL7" i="24"/>
  <c r="L8" i="24"/>
  <c r="M8" i="24"/>
  <c r="N8" i="24"/>
  <c r="R8" i="24"/>
  <c r="S8" i="24"/>
  <c r="V8" i="24"/>
  <c r="X8" i="24"/>
  <c r="Z8" i="24"/>
  <c r="AG8" i="24"/>
  <c r="AJ8" i="24"/>
  <c r="AK8" i="24"/>
  <c r="AL8" i="24"/>
  <c r="AS8" i="24"/>
  <c r="AT8" i="24"/>
  <c r="AU8" i="24"/>
  <c r="AW8" i="24"/>
  <c r="AZ8" i="24"/>
  <c r="BA8" i="24"/>
  <c r="BD8" i="24"/>
  <c r="BF8" i="24"/>
  <c r="BH8" i="24"/>
  <c r="BI8" i="24"/>
  <c r="BJ8" i="24"/>
  <c r="BK8" i="24"/>
  <c r="BL8" i="24"/>
  <c r="O9" i="24"/>
  <c r="AT9" i="24"/>
  <c r="AU9" i="24"/>
  <c r="AV9" i="24"/>
  <c r="BA9" i="24"/>
  <c r="BB9" i="24"/>
  <c r="BD9" i="24"/>
  <c r="BH9" i="24"/>
  <c r="BI9" i="24"/>
  <c r="BJ9" i="24"/>
  <c r="BK9" i="24"/>
  <c r="BL9" i="24"/>
  <c r="G10" i="24"/>
  <c r="AU10" i="24"/>
  <c r="BE10" i="24"/>
  <c r="BH10" i="24"/>
  <c r="BI10" i="24"/>
  <c r="BJ10" i="24"/>
  <c r="BK10" i="24"/>
  <c r="BL10" i="24"/>
  <c r="H11" i="24"/>
  <c r="AV11" i="24"/>
  <c r="BH11" i="24"/>
  <c r="BI11" i="24"/>
  <c r="BJ11" i="24"/>
  <c r="BK11" i="24"/>
  <c r="BL11" i="24"/>
  <c r="G12" i="24"/>
  <c r="I12" i="24"/>
  <c r="AW12" i="24"/>
  <c r="BH12" i="24"/>
  <c r="BI12" i="24"/>
  <c r="BJ12" i="24"/>
  <c r="BK12" i="24"/>
  <c r="BL12" i="24"/>
  <c r="G13" i="24"/>
  <c r="BH13" i="24"/>
  <c r="BI13" i="24"/>
  <c r="BJ13" i="24"/>
  <c r="BK13" i="24"/>
  <c r="BL13" i="24"/>
  <c r="G14" i="24"/>
  <c r="H14" i="24"/>
  <c r="BH14" i="24"/>
  <c r="BI14" i="24"/>
  <c r="BJ14" i="24"/>
  <c r="BK14" i="24"/>
  <c r="BL14" i="24"/>
  <c r="G15" i="24"/>
  <c r="H15" i="24"/>
  <c r="BH15" i="24"/>
  <c r="BI15" i="24"/>
  <c r="BJ15" i="24"/>
  <c r="BK15" i="24"/>
  <c r="BL15" i="24"/>
  <c r="H16" i="24"/>
  <c r="I16" i="24"/>
  <c r="BH16" i="24"/>
  <c r="BI16" i="24"/>
  <c r="BJ16" i="24"/>
  <c r="BK16" i="24"/>
  <c r="BL16" i="24"/>
  <c r="G17" i="24"/>
  <c r="I17" i="24"/>
  <c r="J17" i="24"/>
  <c r="BH17" i="24"/>
  <c r="BI17" i="24"/>
  <c r="BJ17" i="24"/>
  <c r="BK17" i="24"/>
  <c r="BL17" i="24"/>
  <c r="G18" i="24"/>
  <c r="K18" i="24"/>
  <c r="BH18" i="24"/>
  <c r="BI18" i="24"/>
  <c r="BJ18" i="24"/>
  <c r="BK18" i="24"/>
  <c r="BL18" i="24"/>
  <c r="G19" i="24"/>
  <c r="BH19" i="24"/>
  <c r="BI19" i="24"/>
  <c r="BJ19" i="24"/>
  <c r="BK19" i="24"/>
  <c r="BL19" i="24"/>
  <c r="G20" i="24"/>
  <c r="BI20" i="24"/>
  <c r="BJ20" i="24"/>
  <c r="BK20" i="24"/>
  <c r="BL20" i="24"/>
  <c r="G21" i="24"/>
  <c r="H21" i="24"/>
  <c r="BJ21" i="24"/>
  <c r="BK21" i="24"/>
  <c r="G22" i="24"/>
  <c r="BL22" i="24"/>
  <c r="G23" i="24"/>
  <c r="G24" i="24"/>
  <c r="H24" i="24"/>
  <c r="G25" i="24"/>
  <c r="I25" i="24"/>
  <c r="G26" i="24"/>
  <c r="H26" i="24"/>
  <c r="I26" i="24"/>
  <c r="J26" i="24"/>
  <c r="K26" i="24"/>
  <c r="L26" i="24"/>
  <c r="M26" i="24"/>
  <c r="N26" i="24"/>
  <c r="O26" i="24"/>
  <c r="P26" i="24"/>
  <c r="Q26" i="24"/>
  <c r="R26" i="24"/>
  <c r="S26" i="24"/>
  <c r="T26" i="24"/>
  <c r="U26" i="24"/>
  <c r="V26" i="24"/>
  <c r="W26" i="24"/>
  <c r="X26" i="24"/>
  <c r="Y26" i="24"/>
  <c r="Z26" i="24"/>
  <c r="AA26" i="24"/>
  <c r="AB26" i="24"/>
  <c r="AC26" i="24"/>
  <c r="AD26" i="24"/>
  <c r="AE26" i="24"/>
  <c r="AF26"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F7" i="24"/>
  <c r="F8" i="24"/>
  <c r="F9" i="24"/>
  <c r="F10" i="24"/>
  <c r="F11" i="24"/>
  <c r="F12" i="24"/>
  <c r="F13" i="24"/>
  <c r="F14" i="24"/>
  <c r="F15" i="24"/>
  <c r="F16" i="24"/>
  <c r="F17" i="24"/>
  <c r="F18" i="24"/>
  <c r="F19" i="24"/>
  <c r="F20" i="24"/>
  <c r="F21" i="24"/>
  <c r="F22" i="24"/>
  <c r="F23" i="24"/>
  <c r="F24" i="24"/>
  <c r="F25" i="24"/>
  <c r="F26" i="24"/>
  <c r="F6" i="24"/>
  <c r="I249" i="22"/>
  <c r="J249" i="22"/>
  <c r="K249" i="22"/>
  <c r="L249" i="22"/>
  <c r="M249" i="22"/>
  <c r="N249" i="22"/>
  <c r="O249" i="22"/>
  <c r="P249" i="22"/>
  <c r="Q249" i="22"/>
  <c r="R249" i="22"/>
  <c r="S249" i="22"/>
  <c r="T249" i="22"/>
  <c r="U249" i="22"/>
  <c r="V249" i="22"/>
  <c r="W249" i="22"/>
  <c r="X249" i="22"/>
  <c r="Y249" i="22"/>
  <c r="Z249" i="22"/>
  <c r="AA249" i="22"/>
  <c r="AB249" i="22"/>
  <c r="AC249" i="22"/>
  <c r="AD249" i="22"/>
  <c r="AE249" i="22"/>
  <c r="AF249" i="22"/>
  <c r="AG249" i="22"/>
  <c r="AH249" i="22"/>
  <c r="AI249" i="22"/>
  <c r="AJ249" i="22"/>
  <c r="AK249" i="22"/>
  <c r="AL249" i="22"/>
  <c r="AM249" i="22"/>
  <c r="AN249" i="22"/>
  <c r="AO249" i="22"/>
  <c r="AP249" i="22"/>
  <c r="AQ249" i="22"/>
  <c r="AR249" i="22"/>
  <c r="AS249" i="22"/>
  <c r="AT249" i="22"/>
  <c r="AU249" i="22"/>
  <c r="AV249" i="22"/>
  <c r="AW249" i="22"/>
  <c r="AX249" i="22"/>
  <c r="AY249" i="22"/>
  <c r="AZ249" i="22"/>
  <c r="BA249" i="22"/>
  <c r="BB249" i="22"/>
  <c r="BC249" i="22"/>
  <c r="BD249" i="22"/>
  <c r="I250" i="22"/>
  <c r="J250" i="22"/>
  <c r="K250" i="22"/>
  <c r="L250" i="22"/>
  <c r="M250" i="22"/>
  <c r="N250" i="22"/>
  <c r="O250" i="22"/>
  <c r="P250" i="22"/>
  <c r="Q250" i="22"/>
  <c r="R250" i="22"/>
  <c r="S250" i="22"/>
  <c r="T250" i="22"/>
  <c r="U250" i="22"/>
  <c r="V250" i="22"/>
  <c r="W250" i="22"/>
  <c r="X250" i="22"/>
  <c r="Y250" i="22"/>
  <c r="Z250" i="22"/>
  <c r="AA250" i="22"/>
  <c r="AB250" i="22"/>
  <c r="AC250" i="22"/>
  <c r="AD250" i="22"/>
  <c r="AE250" i="22"/>
  <c r="AF250" i="22"/>
  <c r="AG250" i="22"/>
  <c r="AH250" i="22"/>
  <c r="AI250" i="22"/>
  <c r="AJ250" i="22"/>
  <c r="AK250" i="22"/>
  <c r="AL250" i="22"/>
  <c r="AM250" i="22"/>
  <c r="AN250" i="22"/>
  <c r="AO250" i="22"/>
  <c r="AP250" i="22"/>
  <c r="AQ250" i="22"/>
  <c r="AR250" i="22"/>
  <c r="AS250" i="22"/>
  <c r="AT250" i="22"/>
  <c r="AU250" i="22"/>
  <c r="AV250" i="22"/>
  <c r="AW250" i="22"/>
  <c r="AX250" i="22"/>
  <c r="AY250" i="22"/>
  <c r="AZ250" i="22"/>
  <c r="BA250" i="22"/>
  <c r="BB250" i="22"/>
  <c r="BC250" i="22"/>
  <c r="BD250" i="22"/>
  <c r="I251" i="22"/>
  <c r="J251" i="22"/>
  <c r="K251" i="22"/>
  <c r="L251" i="22"/>
  <c r="M251" i="22"/>
  <c r="N251" i="22"/>
  <c r="O251" i="22"/>
  <c r="P251" i="22"/>
  <c r="Q251" i="22"/>
  <c r="R251" i="22"/>
  <c r="S251" i="22"/>
  <c r="T251" i="22"/>
  <c r="U251" i="22"/>
  <c r="V251" i="22"/>
  <c r="W251" i="22"/>
  <c r="X251" i="22"/>
  <c r="Y251" i="22"/>
  <c r="Z251" i="22"/>
  <c r="AA251" i="22"/>
  <c r="AB251" i="22"/>
  <c r="AC251" i="22"/>
  <c r="AD251" i="22"/>
  <c r="AE251" i="22"/>
  <c r="AF251" i="22"/>
  <c r="AG251" i="22"/>
  <c r="AH251" i="22"/>
  <c r="AI251" i="22"/>
  <c r="AJ251" i="22"/>
  <c r="AK251" i="22"/>
  <c r="AL251" i="22"/>
  <c r="AM251" i="22"/>
  <c r="AN251" i="22"/>
  <c r="AO251" i="22"/>
  <c r="AP251" i="22"/>
  <c r="AQ251" i="22"/>
  <c r="AR251" i="22"/>
  <c r="AS251" i="22"/>
  <c r="AT251" i="22"/>
  <c r="AU251" i="22"/>
  <c r="AV251" i="22"/>
  <c r="AW251" i="22"/>
  <c r="AX251" i="22"/>
  <c r="AY251" i="22"/>
  <c r="AZ251" i="22"/>
  <c r="BA251" i="22"/>
  <c r="BB251" i="22"/>
  <c r="BC251" i="22"/>
  <c r="BD251" i="22"/>
  <c r="I252" i="22"/>
  <c r="J252" i="22"/>
  <c r="K252" i="22"/>
  <c r="L252" i="22"/>
  <c r="M252" i="22"/>
  <c r="N252" i="22"/>
  <c r="O252" i="22"/>
  <c r="P252" i="22"/>
  <c r="Q252" i="22"/>
  <c r="R252" i="22"/>
  <c r="S252" i="22"/>
  <c r="T252" i="22"/>
  <c r="U252" i="22"/>
  <c r="V252" i="22"/>
  <c r="W252" i="22"/>
  <c r="X252" i="22"/>
  <c r="Y252" i="22"/>
  <c r="Z252" i="22"/>
  <c r="AA252" i="22"/>
  <c r="AB252" i="22"/>
  <c r="AC252" i="22"/>
  <c r="AD252" i="22"/>
  <c r="AE252" i="22"/>
  <c r="AF252" i="22"/>
  <c r="AG252" i="22"/>
  <c r="AH252" i="22"/>
  <c r="AI252" i="22"/>
  <c r="AJ252" i="22"/>
  <c r="AK252" i="22"/>
  <c r="AL252" i="22"/>
  <c r="AM252" i="22"/>
  <c r="AN252" i="22"/>
  <c r="AO252" i="22"/>
  <c r="AP252" i="22"/>
  <c r="AQ252" i="22"/>
  <c r="AR252" i="22"/>
  <c r="AS252" i="22"/>
  <c r="AT252" i="22"/>
  <c r="AU252" i="22"/>
  <c r="AV252" i="22"/>
  <c r="AW252" i="22"/>
  <c r="AX252" i="22"/>
  <c r="AY252" i="22"/>
  <c r="AZ252" i="22"/>
  <c r="BA252" i="22"/>
  <c r="BB252" i="22"/>
  <c r="BC252" i="22"/>
  <c r="BD252" i="22"/>
  <c r="I253" i="22"/>
  <c r="J253" i="22"/>
  <c r="K253" i="22"/>
  <c r="L253" i="22"/>
  <c r="M253" i="22"/>
  <c r="N253" i="22"/>
  <c r="O253" i="22"/>
  <c r="P253" i="22"/>
  <c r="Q253" i="22"/>
  <c r="R253" i="22"/>
  <c r="S253" i="22"/>
  <c r="T253" i="22"/>
  <c r="U253" i="22"/>
  <c r="V253" i="22"/>
  <c r="W253" i="22"/>
  <c r="X253" i="22"/>
  <c r="Y253" i="22"/>
  <c r="Z253" i="22"/>
  <c r="AA253" i="22"/>
  <c r="AB253" i="22"/>
  <c r="AC253" i="22"/>
  <c r="AD253" i="22"/>
  <c r="AE253" i="22"/>
  <c r="AF253" i="22"/>
  <c r="AG253" i="22"/>
  <c r="AH253" i="22"/>
  <c r="AI253" i="22"/>
  <c r="AJ253" i="22"/>
  <c r="AK253" i="22"/>
  <c r="AL253" i="22"/>
  <c r="AM253" i="22"/>
  <c r="AN253" i="22"/>
  <c r="AO253" i="22"/>
  <c r="AP253" i="22"/>
  <c r="AQ253" i="22"/>
  <c r="AR253" i="22"/>
  <c r="AS253" i="22"/>
  <c r="AT253" i="22"/>
  <c r="AU253" i="22"/>
  <c r="AV253" i="22"/>
  <c r="AW253" i="22"/>
  <c r="AX253" i="22"/>
  <c r="AY253" i="22"/>
  <c r="AZ253" i="22"/>
  <c r="BA253" i="22"/>
  <c r="BB253" i="22"/>
  <c r="BC253" i="22"/>
  <c r="BD253" i="22"/>
  <c r="I254" i="22"/>
  <c r="J254" i="22"/>
  <c r="K254" i="22"/>
  <c r="L254" i="22"/>
  <c r="M254" i="22"/>
  <c r="N254" i="22"/>
  <c r="O254" i="22"/>
  <c r="P254" i="22"/>
  <c r="Q254" i="22"/>
  <c r="R254" i="22"/>
  <c r="S254" i="22"/>
  <c r="T254" i="22"/>
  <c r="U254" i="22"/>
  <c r="V254" i="22"/>
  <c r="W254" i="22"/>
  <c r="X254" i="22"/>
  <c r="Y254" i="22"/>
  <c r="Z254" i="22"/>
  <c r="AA254" i="22"/>
  <c r="AB254" i="22"/>
  <c r="AC254" i="22"/>
  <c r="AD254" i="22"/>
  <c r="AE254" i="22"/>
  <c r="AF254" i="22"/>
  <c r="AG254" i="22"/>
  <c r="AH254" i="22"/>
  <c r="AI254" i="22"/>
  <c r="AJ254" i="22"/>
  <c r="AK254" i="22"/>
  <c r="AL254" i="22"/>
  <c r="AM254" i="22"/>
  <c r="AN254" i="22"/>
  <c r="AO254" i="22"/>
  <c r="AP254" i="22"/>
  <c r="AQ254" i="22"/>
  <c r="AR254" i="22"/>
  <c r="AS254" i="22"/>
  <c r="AT254" i="22"/>
  <c r="AU254" i="22"/>
  <c r="AV254" i="22"/>
  <c r="AW254" i="22"/>
  <c r="AX254" i="22"/>
  <c r="AY254" i="22"/>
  <c r="AZ254" i="22"/>
  <c r="BA254" i="22"/>
  <c r="BB254" i="22"/>
  <c r="BC254" i="22"/>
  <c r="BD254" i="22"/>
  <c r="I255" i="22"/>
  <c r="J255" i="22"/>
  <c r="K255" i="22"/>
  <c r="L255" i="22"/>
  <c r="M255" i="22"/>
  <c r="N255" i="22"/>
  <c r="O255" i="22"/>
  <c r="P255" i="22"/>
  <c r="Q255" i="22"/>
  <c r="R255" i="22"/>
  <c r="S255" i="22"/>
  <c r="T255" i="22"/>
  <c r="U255" i="22"/>
  <c r="V255" i="22"/>
  <c r="W255" i="22"/>
  <c r="X255" i="22"/>
  <c r="Y255" i="22"/>
  <c r="Z255" i="22"/>
  <c r="AA255" i="22"/>
  <c r="AB255" i="22"/>
  <c r="AC255" i="22"/>
  <c r="AD255" i="22"/>
  <c r="AE255" i="22"/>
  <c r="AF255" i="22"/>
  <c r="AG255" i="22"/>
  <c r="AH255" i="22"/>
  <c r="AI255" i="22"/>
  <c r="AJ255" i="22"/>
  <c r="AK255" i="22"/>
  <c r="AL255" i="22"/>
  <c r="AM255" i="22"/>
  <c r="AN255" i="22"/>
  <c r="AO255" i="22"/>
  <c r="AP255" i="22"/>
  <c r="AQ255" i="22"/>
  <c r="AR255" i="22"/>
  <c r="AS255" i="22"/>
  <c r="AT255" i="22"/>
  <c r="AU255" i="22"/>
  <c r="AV255" i="22"/>
  <c r="AW255" i="22"/>
  <c r="AX255" i="22"/>
  <c r="AY255" i="22"/>
  <c r="AZ255" i="22"/>
  <c r="BA255" i="22"/>
  <c r="BB255" i="22"/>
  <c r="BC255" i="22"/>
  <c r="BD255" i="22"/>
  <c r="I256" i="22"/>
  <c r="J256" i="22"/>
  <c r="K256" i="22"/>
  <c r="L256" i="22"/>
  <c r="M256" i="22"/>
  <c r="N256" i="22"/>
  <c r="O256" i="22"/>
  <c r="P256" i="22"/>
  <c r="Q256" i="22"/>
  <c r="R256" i="22"/>
  <c r="S256" i="22"/>
  <c r="T256" i="22"/>
  <c r="U256" i="22"/>
  <c r="V256" i="22"/>
  <c r="W256" i="22"/>
  <c r="X256" i="22"/>
  <c r="Y256" i="22"/>
  <c r="Z256" i="22"/>
  <c r="AA256" i="22"/>
  <c r="AB256" i="22"/>
  <c r="AC256" i="22"/>
  <c r="AD256" i="22"/>
  <c r="AE256" i="22"/>
  <c r="AF256" i="22"/>
  <c r="AG256" i="22"/>
  <c r="AH256" i="22"/>
  <c r="AI256" i="22"/>
  <c r="AJ256" i="22"/>
  <c r="AK256" i="22"/>
  <c r="AL256" i="22"/>
  <c r="AM256" i="22"/>
  <c r="AN256" i="22"/>
  <c r="AO256" i="22"/>
  <c r="AP256" i="22"/>
  <c r="AQ256" i="22"/>
  <c r="AR256" i="22"/>
  <c r="AS256" i="22"/>
  <c r="AT256" i="22"/>
  <c r="AU256" i="22"/>
  <c r="AV256" i="22"/>
  <c r="AW256" i="22"/>
  <c r="AX256" i="22"/>
  <c r="AY256" i="22"/>
  <c r="AZ256" i="22"/>
  <c r="BA256" i="22"/>
  <c r="BB256" i="22"/>
  <c r="BC256" i="22"/>
  <c r="BD256" i="22"/>
  <c r="I257" i="22"/>
  <c r="J257" i="22"/>
  <c r="K257" i="22"/>
  <c r="L257" i="22"/>
  <c r="M257" i="22"/>
  <c r="N257" i="22"/>
  <c r="O257" i="22"/>
  <c r="P257" i="22"/>
  <c r="Q257" i="22"/>
  <c r="R257" i="22"/>
  <c r="S257" i="22"/>
  <c r="T257" i="22"/>
  <c r="U257" i="22"/>
  <c r="V257" i="22"/>
  <c r="W257" i="22"/>
  <c r="X257" i="22"/>
  <c r="Y257" i="22"/>
  <c r="Z257" i="22"/>
  <c r="AA257" i="22"/>
  <c r="AB257" i="22"/>
  <c r="AC257" i="22"/>
  <c r="AD257" i="22"/>
  <c r="AE257" i="22"/>
  <c r="AF257" i="22"/>
  <c r="AG257" i="22"/>
  <c r="AH257" i="22"/>
  <c r="AI257" i="22"/>
  <c r="AJ257" i="22"/>
  <c r="AK257" i="22"/>
  <c r="AL257" i="22"/>
  <c r="AM257" i="22"/>
  <c r="AN257" i="22"/>
  <c r="AO257" i="22"/>
  <c r="AP257" i="22"/>
  <c r="AQ257" i="22"/>
  <c r="AR257" i="22"/>
  <c r="AS257" i="22"/>
  <c r="AT257" i="22"/>
  <c r="AU257" i="22"/>
  <c r="AV257" i="22"/>
  <c r="AW257" i="22"/>
  <c r="AX257" i="22"/>
  <c r="AY257" i="22"/>
  <c r="AZ257" i="22"/>
  <c r="BA257" i="22"/>
  <c r="BB257" i="22"/>
  <c r="BC257" i="22"/>
  <c r="BD257" i="22"/>
  <c r="I258" i="22"/>
  <c r="J258" i="22"/>
  <c r="K258" i="22"/>
  <c r="L258" i="22"/>
  <c r="M258" i="22"/>
  <c r="N258" i="22"/>
  <c r="O258" i="22"/>
  <c r="P258" i="22"/>
  <c r="Q258" i="22"/>
  <c r="R258" i="22"/>
  <c r="S258" i="22"/>
  <c r="T258" i="22"/>
  <c r="U258" i="22"/>
  <c r="V258" i="22"/>
  <c r="W258" i="22"/>
  <c r="X258" i="22"/>
  <c r="Y258" i="22"/>
  <c r="Z258" i="22"/>
  <c r="AA258" i="22"/>
  <c r="AB258" i="22"/>
  <c r="AC258" i="22"/>
  <c r="AD258" i="22"/>
  <c r="AE258" i="22"/>
  <c r="AF258" i="22"/>
  <c r="AG258" i="22"/>
  <c r="AH258" i="22"/>
  <c r="AI258" i="22"/>
  <c r="AJ258" i="22"/>
  <c r="AK258" i="22"/>
  <c r="AL258" i="22"/>
  <c r="AM258" i="22"/>
  <c r="AN258" i="22"/>
  <c r="AO258" i="22"/>
  <c r="AP258" i="22"/>
  <c r="AQ258" i="22"/>
  <c r="AR258" i="22"/>
  <c r="AS258" i="22"/>
  <c r="AT258" i="22"/>
  <c r="AU258" i="22"/>
  <c r="AV258" i="22"/>
  <c r="AW258" i="22"/>
  <c r="AX258" i="22"/>
  <c r="AY258" i="22"/>
  <c r="AZ258" i="22"/>
  <c r="BA258" i="22"/>
  <c r="BB258" i="22"/>
  <c r="BC258" i="22"/>
  <c r="BD258" i="22"/>
  <c r="H249" i="22"/>
  <c r="H250" i="22"/>
  <c r="H251" i="22"/>
  <c r="H252" i="22"/>
  <c r="H253" i="22"/>
  <c r="H254" i="22"/>
  <c r="H255" i="22"/>
  <c r="H256" i="22"/>
  <c r="H257" i="22"/>
  <c r="H258" i="22"/>
  <c r="H123" i="22"/>
  <c r="I123" i="22"/>
  <c r="J123" i="22"/>
  <c r="K123" i="22"/>
  <c r="L123" i="22"/>
  <c r="M123" i="22"/>
  <c r="N123" i="22"/>
  <c r="O123" i="22"/>
  <c r="P123" i="22"/>
  <c r="Q123" i="22"/>
  <c r="R123" i="22"/>
  <c r="S123" i="22"/>
  <c r="T123" i="22"/>
  <c r="U123" i="22"/>
  <c r="V123" i="22"/>
  <c r="W123" i="22"/>
  <c r="X123" i="22"/>
  <c r="Y123" i="22"/>
  <c r="Z123" i="22"/>
  <c r="AA123" i="22"/>
  <c r="AB123" i="22"/>
  <c r="AC123" i="22"/>
  <c r="AD123" i="22"/>
  <c r="AE123" i="22"/>
  <c r="AF123" i="22"/>
  <c r="AG123" i="22"/>
  <c r="AH123" i="22"/>
  <c r="AI123" i="22"/>
  <c r="AJ123" i="22"/>
  <c r="AK123" i="22"/>
  <c r="AL123" i="22"/>
  <c r="AM123" i="22"/>
  <c r="AN123" i="22"/>
  <c r="AO123" i="22"/>
  <c r="AP123" i="22"/>
  <c r="AQ123" i="22"/>
  <c r="AR123" i="22"/>
  <c r="AS123" i="22"/>
  <c r="AT123" i="22"/>
  <c r="BD123" i="22"/>
  <c r="BD146" i="22" s="1"/>
  <c r="BD169" i="22" s="1"/>
  <c r="BF192" i="22" s="1"/>
  <c r="BJ215" i="22" s="1"/>
  <c r="BE239" i="22" s="1"/>
  <c r="BE262" i="22" s="1"/>
  <c r="BE285" i="22" s="1"/>
  <c r="BG308" i="22" s="1"/>
  <c r="BK331" i="22" s="1"/>
  <c r="BE123" i="22"/>
  <c r="BF123" i="22"/>
  <c r="BG123" i="22"/>
  <c r="BG146" i="22" s="1"/>
  <c r="BG169" i="22" s="1"/>
  <c r="BI192" i="22" s="1"/>
  <c r="BM215" i="22" s="1"/>
  <c r="BH239" i="22" s="1"/>
  <c r="BH262" i="22" s="1"/>
  <c r="BH285" i="22" s="1"/>
  <c r="BJ308" i="22" s="1"/>
  <c r="BN331" i="22" s="1"/>
  <c r="BH123" i="22"/>
  <c r="BH146" i="22" s="1"/>
  <c r="BH169" i="22" s="1"/>
  <c r="BJ192" i="22" s="1"/>
  <c r="BN215" i="22" s="1"/>
  <c r="BI239" i="22" s="1"/>
  <c r="BI262" i="22" s="1"/>
  <c r="BI285" i="22" s="1"/>
  <c r="BK308" i="22" s="1"/>
  <c r="BO331" i="22" s="1"/>
  <c r="BI123" i="22"/>
  <c r="BJ123" i="22"/>
  <c r="BK123" i="22"/>
  <c r="BK146" i="22" s="1"/>
  <c r="BK169" i="22" s="1"/>
  <c r="BM192" i="22" s="1"/>
  <c r="BQ215" i="22" s="1"/>
  <c r="BL239" i="22" s="1"/>
  <c r="BL262" i="22" s="1"/>
  <c r="BL285" i="22" s="1"/>
  <c r="BN308" i="22" s="1"/>
  <c r="BR331" i="22" s="1"/>
  <c r="BL123" i="22"/>
  <c r="BM123" i="22"/>
  <c r="G8" i="22"/>
  <c r="H124" i="22" s="1"/>
  <c r="H8" i="22"/>
  <c r="I9" i="22" s="1"/>
  <c r="J125" i="22" s="1"/>
  <c r="I124" i="22"/>
  <c r="I8" i="22"/>
  <c r="J8" i="22"/>
  <c r="K124" i="22"/>
  <c r="K8" i="22"/>
  <c r="L124" i="22" s="1"/>
  <c r="L8" i="22"/>
  <c r="M8" i="22"/>
  <c r="N8" i="22"/>
  <c r="O9" i="22" s="1"/>
  <c r="P10" i="22" s="1"/>
  <c r="O124" i="22"/>
  <c r="O8" i="22"/>
  <c r="P124" i="22" s="1"/>
  <c r="P8" i="22"/>
  <c r="Q9" i="22" s="1"/>
  <c r="R125" i="22" s="1"/>
  <c r="Q124" i="22"/>
  <c r="Q8" i="22"/>
  <c r="R8" i="22"/>
  <c r="S124" i="22"/>
  <c r="S8" i="22"/>
  <c r="T124" i="22" s="1"/>
  <c r="T8" i="22"/>
  <c r="U9" i="22" s="1"/>
  <c r="V125" i="22" s="1"/>
  <c r="U8" i="22"/>
  <c r="V8" i="22"/>
  <c r="W124" i="22"/>
  <c r="W8" i="22"/>
  <c r="X124" i="22" s="1"/>
  <c r="X8" i="22"/>
  <c r="Y9" i="22" s="1"/>
  <c r="Z125" i="22" s="1"/>
  <c r="Y8" i="22"/>
  <c r="Z8" i="22"/>
  <c r="AA124" i="22" s="1"/>
  <c r="AA8" i="22"/>
  <c r="AB124" i="22" s="1"/>
  <c r="AB8" i="22"/>
  <c r="AC9" i="22" s="1"/>
  <c r="AC8" i="22"/>
  <c r="AD8" i="22"/>
  <c r="AE124" i="22" s="1"/>
  <c r="AE8" i="22"/>
  <c r="AF124" i="22" s="1"/>
  <c r="AF8" i="22"/>
  <c r="AG9" i="22" s="1"/>
  <c r="AH125" i="22" s="1"/>
  <c r="AG124" i="22"/>
  <c r="AG8" i="22"/>
  <c r="AH8" i="22"/>
  <c r="AI124" i="22" s="1"/>
  <c r="AI8" i="22"/>
  <c r="AJ124" i="22" s="1"/>
  <c r="AJ8" i="22"/>
  <c r="AK9" i="22" s="1"/>
  <c r="AL125" i="22" s="1"/>
  <c r="AK8" i="22"/>
  <c r="AL8" i="22"/>
  <c r="AM124" i="22"/>
  <c r="AM8" i="22"/>
  <c r="AN124" i="22" s="1"/>
  <c r="AN8" i="22"/>
  <c r="AO9" i="22" s="1"/>
  <c r="AP125" i="22" s="1"/>
  <c r="AO8" i="22"/>
  <c r="AP8" i="22"/>
  <c r="AQ9" i="22" s="1"/>
  <c r="AQ124" i="22"/>
  <c r="AQ8" i="22"/>
  <c r="AR124" i="22" s="1"/>
  <c r="AR8" i="22"/>
  <c r="AS9" i="22" s="1"/>
  <c r="AS124" i="22"/>
  <c r="AS8" i="22"/>
  <c r="AT8" i="22"/>
  <c r="AU124" i="22" s="1"/>
  <c r="BC8" i="22"/>
  <c r="BD124" i="22" s="1"/>
  <c r="BD147" i="22" s="1"/>
  <c r="BD170" i="22" s="1"/>
  <c r="BF193" i="22" s="1"/>
  <c r="BJ216" i="22" s="1"/>
  <c r="BE240" i="22" s="1"/>
  <c r="BE263" i="22" s="1"/>
  <c r="BE286" i="22" s="1"/>
  <c r="BG309" i="22" s="1"/>
  <c r="BK332" i="22" s="1"/>
  <c r="BD8" i="22"/>
  <c r="BE9" i="22" s="1"/>
  <c r="BF125" i="22" s="1"/>
  <c r="BF148" i="22" s="1"/>
  <c r="BF171" i="22" s="1"/>
  <c r="BH194" i="22" s="1"/>
  <c r="BL217" i="22" s="1"/>
  <c r="BG241" i="22" s="1"/>
  <c r="BG264" i="22" s="1"/>
  <c r="BG287" i="22" s="1"/>
  <c r="BI310" i="22" s="1"/>
  <c r="BM333" i="22" s="1"/>
  <c r="BE8" i="22"/>
  <c r="BE31" i="22" s="1"/>
  <c r="BE54" i="22" s="1"/>
  <c r="BG77" i="22" s="1"/>
  <c r="BK100" i="22" s="1"/>
  <c r="BF8" i="22"/>
  <c r="BG124" i="22" s="1"/>
  <c r="BG147" i="22" s="1"/>
  <c r="BG170" i="22" s="1"/>
  <c r="BI193" i="22" s="1"/>
  <c r="BM216" i="22" s="1"/>
  <c r="BH240" i="22" s="1"/>
  <c r="BH263" i="22" s="1"/>
  <c r="BH286" i="22" s="1"/>
  <c r="BJ309" i="22" s="1"/>
  <c r="BN332" i="22" s="1"/>
  <c r="BG8" i="22"/>
  <c r="BH124" i="22" s="1"/>
  <c r="BH8" i="22"/>
  <c r="BI9" i="22" s="1"/>
  <c r="BJ125" i="22" s="1"/>
  <c r="BI8" i="22"/>
  <c r="BJ124" i="22" s="1"/>
  <c r="BJ147" i="22" s="1"/>
  <c r="BJ170" i="22" s="1"/>
  <c r="BL193" i="22" s="1"/>
  <c r="BP216" i="22" s="1"/>
  <c r="BK240" i="22" s="1"/>
  <c r="BK263" i="22" s="1"/>
  <c r="BK286" i="22" s="1"/>
  <c r="BM309" i="22" s="1"/>
  <c r="BQ332" i="22" s="1"/>
  <c r="BJ8" i="22"/>
  <c r="BK124" i="22" s="1"/>
  <c r="BK147" i="22" s="1"/>
  <c r="BK170" i="22" s="1"/>
  <c r="BM193" i="22" s="1"/>
  <c r="BQ216" i="22" s="1"/>
  <c r="BL240" i="22" s="1"/>
  <c r="BL263" i="22" s="1"/>
  <c r="BL286" i="22" s="1"/>
  <c r="BN309" i="22" s="1"/>
  <c r="BR332" i="22" s="1"/>
  <c r="BK8" i="22"/>
  <c r="BL124" i="22" s="1"/>
  <c r="BL147" i="22" s="1"/>
  <c r="BL170" i="22" s="1"/>
  <c r="BN193" i="22" s="1"/>
  <c r="BR216" i="22" s="1"/>
  <c r="BM240" i="22" s="1"/>
  <c r="BM263" i="22" s="1"/>
  <c r="BM286" i="22" s="1"/>
  <c r="BO309" i="22" s="1"/>
  <c r="BS332" i="22" s="1"/>
  <c r="BL8" i="22"/>
  <c r="BM124" i="22" s="1"/>
  <c r="BM147" i="22" s="1"/>
  <c r="BM170" i="22" s="1"/>
  <c r="BO193" i="22" s="1"/>
  <c r="BS216" i="22" s="1"/>
  <c r="BN240" i="22" s="1"/>
  <c r="BN263" i="22" s="1"/>
  <c r="BN286" i="22" s="1"/>
  <c r="BP309" i="22" s="1"/>
  <c r="BT332" i="22" s="1"/>
  <c r="H9" i="22"/>
  <c r="K9" i="22"/>
  <c r="L10" i="22" s="1"/>
  <c r="M11" i="22" s="1"/>
  <c r="S9" i="22"/>
  <c r="T10" i="22" s="1"/>
  <c r="U11" i="22" s="1"/>
  <c r="W9" i="22"/>
  <c r="X10" i="22" s="1"/>
  <c r="Y126" i="22" s="1"/>
  <c r="X9" i="22"/>
  <c r="AB9" i="22"/>
  <c r="AM9" i="22"/>
  <c r="AN10" i="22" s="1"/>
  <c r="AN125" i="22"/>
  <c r="AU9" i="22"/>
  <c r="AV125" i="22" s="1"/>
  <c r="BC9" i="22"/>
  <c r="BD125" i="22" s="1"/>
  <c r="BD148" i="22" s="1"/>
  <c r="BD171" i="22" s="1"/>
  <c r="BF194" i="22" s="1"/>
  <c r="BJ217" i="22" s="1"/>
  <c r="BE241" i="22" s="1"/>
  <c r="BE264" i="22" s="1"/>
  <c r="BE287" i="22" s="1"/>
  <c r="BG310" i="22" s="1"/>
  <c r="BK333" i="22" s="1"/>
  <c r="BH9" i="22"/>
  <c r="BI125" i="22"/>
  <c r="J10" i="22"/>
  <c r="R10" i="22"/>
  <c r="S11" i="22" s="1"/>
  <c r="T12" i="22" s="1"/>
  <c r="U128" i="22" s="1"/>
  <c r="Z10" i="22"/>
  <c r="AH10" i="22"/>
  <c r="AI126" i="22"/>
  <c r="AP10" i="22"/>
  <c r="BI10" i="22"/>
  <c r="Y11" i="22"/>
  <c r="Z127" i="22" s="1"/>
  <c r="AI11" i="22"/>
  <c r="AJ12" i="22" s="1"/>
  <c r="G17" i="22"/>
  <c r="H133" i="22" s="1"/>
  <c r="G18" i="22"/>
  <c r="H134" i="22" s="1"/>
  <c r="G19" i="22"/>
  <c r="H135" i="22" s="1"/>
  <c r="G20" i="22"/>
  <c r="G21" i="22"/>
  <c r="H22" i="22" s="1"/>
  <c r="G22" i="22"/>
  <c r="H138" i="22" s="1"/>
  <c r="G23" i="22"/>
  <c r="H139" i="22" s="1"/>
  <c r="G24" i="22"/>
  <c r="H25" i="22" s="1"/>
  <c r="I141" i="22" s="1"/>
  <c r="G25" i="22"/>
  <c r="G26" i="22"/>
  <c r="H142" i="22" s="1"/>
  <c r="H143" i="22"/>
  <c r="I143" i="22"/>
  <c r="J143" i="22"/>
  <c r="K143" i="22"/>
  <c r="L143" i="22"/>
  <c r="M143" i="22"/>
  <c r="N143" i="22"/>
  <c r="O143" i="22"/>
  <c r="P143" i="22"/>
  <c r="Q143" i="22"/>
  <c r="R143" i="22"/>
  <c r="S143" i="22"/>
  <c r="T143" i="22"/>
  <c r="U143" i="22"/>
  <c r="V143" i="22"/>
  <c r="W143" i="22"/>
  <c r="X143" i="22"/>
  <c r="Y143" i="22"/>
  <c r="Z143" i="22"/>
  <c r="AA143" i="22"/>
  <c r="AB143" i="22"/>
  <c r="AC143" i="22"/>
  <c r="AD143" i="22"/>
  <c r="AE143" i="22"/>
  <c r="AF143" i="22"/>
  <c r="AG143" i="22"/>
  <c r="AH143" i="22"/>
  <c r="AI143" i="22"/>
  <c r="AJ143" i="22"/>
  <c r="AK143" i="22"/>
  <c r="AL143" i="22"/>
  <c r="AM143" i="22"/>
  <c r="AN143" i="22"/>
  <c r="AO143" i="22"/>
  <c r="AP143" i="22"/>
  <c r="AQ143" i="22"/>
  <c r="AR143" i="22"/>
  <c r="AS143" i="22"/>
  <c r="AT143" i="22"/>
  <c r="AU143" i="22"/>
  <c r="AV143" i="22"/>
  <c r="AW143" i="22"/>
  <c r="AX143" i="22"/>
  <c r="AY143" i="22"/>
  <c r="AZ143" i="22"/>
  <c r="BA143" i="22"/>
  <c r="BB143" i="22"/>
  <c r="BC143" i="22"/>
  <c r="BD143" i="22"/>
  <c r="BE143" i="22"/>
  <c r="BF143" i="22"/>
  <c r="BG143" i="22"/>
  <c r="BH143" i="22"/>
  <c r="BI143" i="22"/>
  <c r="BJ143" i="22"/>
  <c r="BK143" i="22"/>
  <c r="BL143" i="22"/>
  <c r="BM143" i="22"/>
  <c r="G133" i="22"/>
  <c r="G134" i="22"/>
  <c r="G135" i="22"/>
  <c r="G136" i="22"/>
  <c r="G137" i="22"/>
  <c r="G138" i="22"/>
  <c r="G139" i="22"/>
  <c r="G140" i="22"/>
  <c r="G141" i="22"/>
  <c r="G142" i="22"/>
  <c r="G143" i="22"/>
  <c r="G123" i="22"/>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AQ7" i="21"/>
  <c r="AR7" i="21"/>
  <c r="AS7" i="21"/>
  <c r="AT7" i="21"/>
  <c r="AU7" i="21"/>
  <c r="AV7" i="21"/>
  <c r="AW7" i="21"/>
  <c r="AX7" i="21"/>
  <c r="AY7" i="21"/>
  <c r="AZ7" i="21"/>
  <c r="BA7" i="21"/>
  <c r="BB7" i="21"/>
  <c r="BC7" i="21"/>
  <c r="BD7" i="21"/>
  <c r="BE7" i="21"/>
  <c r="BF7" i="21"/>
  <c r="BG7" i="21"/>
  <c r="BH7" i="21"/>
  <c r="BI7" i="21"/>
  <c r="BJ7" i="21"/>
  <c r="BK7" i="21"/>
  <c r="BL7"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B8" i="21"/>
  <c r="BC8" i="21"/>
  <c r="BE8" i="21"/>
  <c r="BF8" i="21"/>
  <c r="BG8" i="21"/>
  <c r="BH8" i="21"/>
  <c r="BI8" i="21"/>
  <c r="BJ8" i="21"/>
  <c r="BK8" i="21"/>
  <c r="BL8" i="21"/>
  <c r="L9" i="21"/>
  <c r="M9" i="21"/>
  <c r="N9" i="21"/>
  <c r="R9" i="21"/>
  <c r="S9" i="21"/>
  <c r="V9" i="21"/>
  <c r="X9" i="21"/>
  <c r="Z9" i="21"/>
  <c r="AC9" i="21"/>
  <c r="AG9" i="21"/>
  <c r="AI9" i="21"/>
  <c r="AJ9" i="21"/>
  <c r="AK9" i="21"/>
  <c r="AL9" i="21"/>
  <c r="AS9" i="21"/>
  <c r="AT9" i="21"/>
  <c r="AU9" i="21"/>
  <c r="AW9" i="21"/>
  <c r="AX9" i="21"/>
  <c r="AZ9" i="21"/>
  <c r="BA9" i="21"/>
  <c r="BC9" i="21"/>
  <c r="BD9" i="21"/>
  <c r="BF9" i="21"/>
  <c r="BH9" i="21"/>
  <c r="BI9" i="21"/>
  <c r="BJ9" i="21"/>
  <c r="BK9" i="21"/>
  <c r="BL9" i="21"/>
  <c r="G10" i="21"/>
  <c r="O10" i="21"/>
  <c r="W10" i="21"/>
  <c r="AT10" i="21"/>
  <c r="AU10" i="21"/>
  <c r="AV10" i="21"/>
  <c r="BA10" i="21"/>
  <c r="BB10" i="21"/>
  <c r="BD10" i="21"/>
  <c r="BE10" i="21"/>
  <c r="BH10" i="21"/>
  <c r="BI10" i="21"/>
  <c r="BJ10" i="21"/>
  <c r="BK10" i="21"/>
  <c r="BL10" i="21"/>
  <c r="G11" i="21"/>
  <c r="AU11" i="21"/>
  <c r="BE11" i="21"/>
  <c r="BH11" i="21"/>
  <c r="BI11" i="21"/>
  <c r="BJ11" i="21"/>
  <c r="BK11" i="21"/>
  <c r="BL11" i="21"/>
  <c r="G12" i="21"/>
  <c r="H12" i="21"/>
  <c r="AV12" i="21"/>
  <c r="BF12" i="21"/>
  <c r="BH12" i="21"/>
  <c r="BI12" i="21"/>
  <c r="BJ12" i="21"/>
  <c r="BK12" i="21"/>
  <c r="BL12" i="21"/>
  <c r="G13" i="21"/>
  <c r="I13" i="21"/>
  <c r="AW13" i="21"/>
  <c r="BH13" i="21"/>
  <c r="BI13" i="21"/>
  <c r="BJ13" i="21"/>
  <c r="BK13" i="21"/>
  <c r="BL13" i="21"/>
  <c r="G14" i="21"/>
  <c r="J14" i="21"/>
  <c r="BH14" i="21"/>
  <c r="BI14" i="21"/>
  <c r="BJ14" i="21"/>
  <c r="BK14" i="21"/>
  <c r="BL14" i="21"/>
  <c r="G15" i="21"/>
  <c r="H15" i="21"/>
  <c r="BH15" i="21"/>
  <c r="BI15" i="21"/>
  <c r="BJ15" i="21"/>
  <c r="BK15" i="21"/>
  <c r="BL15" i="21"/>
  <c r="G16" i="21"/>
  <c r="H16" i="21"/>
  <c r="BH16" i="21"/>
  <c r="BI16" i="21"/>
  <c r="BJ16" i="21"/>
  <c r="BK16" i="21"/>
  <c r="BL16" i="21"/>
  <c r="G17" i="21"/>
  <c r="H17" i="21"/>
  <c r="I17" i="21"/>
  <c r="BH17" i="21"/>
  <c r="BI17" i="21"/>
  <c r="BJ17" i="21"/>
  <c r="BK17" i="21"/>
  <c r="BL17" i="21"/>
  <c r="G18" i="21"/>
  <c r="I18" i="21"/>
  <c r="J18" i="21"/>
  <c r="BH18" i="21"/>
  <c r="BI18" i="21"/>
  <c r="BJ18" i="21"/>
  <c r="BK18" i="21"/>
  <c r="BL18" i="21"/>
  <c r="G19" i="21"/>
  <c r="J19" i="21"/>
  <c r="K19" i="21"/>
  <c r="BH19" i="21"/>
  <c r="BI19" i="21"/>
  <c r="BJ19" i="21"/>
  <c r="BK19" i="21"/>
  <c r="BL19" i="21"/>
  <c r="G20" i="21"/>
  <c r="BH20" i="21"/>
  <c r="BI20" i="21"/>
  <c r="BJ20" i="21"/>
  <c r="BK20" i="21"/>
  <c r="BL20" i="21"/>
  <c r="G21" i="21"/>
  <c r="BI21" i="21"/>
  <c r="BJ21" i="21"/>
  <c r="BK21" i="21"/>
  <c r="BL21" i="21"/>
  <c r="G22" i="21"/>
  <c r="H22" i="21"/>
  <c r="BJ22" i="21"/>
  <c r="BK22" i="21"/>
  <c r="G23" i="21"/>
  <c r="BL23" i="21"/>
  <c r="G24" i="21"/>
  <c r="G25" i="21"/>
  <c r="H25" i="21"/>
  <c r="G26" i="21"/>
  <c r="I26" i="21"/>
  <c r="G27" i="21"/>
  <c r="H27" i="21"/>
  <c r="I27" i="21"/>
  <c r="J27" i="21"/>
  <c r="K27" i="21"/>
  <c r="L27" i="21"/>
  <c r="M27" i="21"/>
  <c r="N27" i="21"/>
  <c r="O27" i="21"/>
  <c r="P27" i="21"/>
  <c r="Q27" i="21"/>
  <c r="R27" i="21"/>
  <c r="S27" i="21"/>
  <c r="T27" i="21"/>
  <c r="U27" i="21"/>
  <c r="V27" i="21"/>
  <c r="W27" i="21"/>
  <c r="X27" i="21"/>
  <c r="Y27" i="21"/>
  <c r="Z27" i="21"/>
  <c r="AA27" i="21"/>
  <c r="AB27" i="21"/>
  <c r="AC27" i="21"/>
  <c r="AD27" i="21"/>
  <c r="AE27" i="21"/>
  <c r="AF27" i="21"/>
  <c r="AG27" i="21"/>
  <c r="AH27" i="21"/>
  <c r="AI27" i="21"/>
  <c r="AJ27" i="21"/>
  <c r="AK27" i="21"/>
  <c r="AL27" i="21"/>
  <c r="AM27" i="21"/>
  <c r="AN27" i="21"/>
  <c r="AO27" i="21"/>
  <c r="AP27" i="21"/>
  <c r="AQ27" i="21"/>
  <c r="AR27" i="21"/>
  <c r="AS27" i="21"/>
  <c r="AT27" i="21"/>
  <c r="AU27" i="21"/>
  <c r="AV27" i="21"/>
  <c r="AW27" i="21"/>
  <c r="AX27" i="21"/>
  <c r="AY27" i="21"/>
  <c r="AZ27" i="21"/>
  <c r="BA27" i="21"/>
  <c r="BB27" i="21"/>
  <c r="BC27" i="21"/>
  <c r="BD27" i="21"/>
  <c r="BE27" i="21"/>
  <c r="BF27" i="21"/>
  <c r="BG27" i="21"/>
  <c r="BH27" i="21"/>
  <c r="BI27" i="21"/>
  <c r="BJ27" i="21"/>
  <c r="BK27" i="21"/>
  <c r="BL27" i="21"/>
  <c r="F8" i="21"/>
  <c r="F9" i="21"/>
  <c r="F10" i="21"/>
  <c r="F11" i="21"/>
  <c r="F12" i="21"/>
  <c r="F13" i="21"/>
  <c r="F14" i="21"/>
  <c r="F15" i="21"/>
  <c r="F16" i="21"/>
  <c r="F17" i="21"/>
  <c r="F18" i="21"/>
  <c r="F19" i="21"/>
  <c r="F20" i="21"/>
  <c r="F21" i="21"/>
  <c r="F22" i="21"/>
  <c r="F23" i="21"/>
  <c r="F24" i="21"/>
  <c r="F25" i="21"/>
  <c r="F26" i="21"/>
  <c r="F27" i="21"/>
  <c r="F7" i="21"/>
  <c r="H124" i="20"/>
  <c r="I124" i="20"/>
  <c r="J124" i="20"/>
  <c r="K124" i="20"/>
  <c r="L124" i="20"/>
  <c r="M124" i="20"/>
  <c r="N124" i="20"/>
  <c r="O124" i="20"/>
  <c r="P124" i="20"/>
  <c r="Q124" i="20"/>
  <c r="R124" i="20"/>
  <c r="S124" i="20"/>
  <c r="T124" i="20"/>
  <c r="U124" i="20"/>
  <c r="V124" i="20"/>
  <c r="W124" i="20"/>
  <c r="X124" i="20"/>
  <c r="Y124" i="20"/>
  <c r="Z124" i="20"/>
  <c r="AA124" i="20"/>
  <c r="AB124" i="20"/>
  <c r="AC124" i="20"/>
  <c r="AD124" i="20"/>
  <c r="AE124" i="20"/>
  <c r="AF124" i="20"/>
  <c r="AG124" i="20"/>
  <c r="AH124" i="20"/>
  <c r="AI124" i="20"/>
  <c r="AJ124" i="20"/>
  <c r="AK124" i="20"/>
  <c r="AL124" i="20"/>
  <c r="AM124" i="20"/>
  <c r="AN124" i="20"/>
  <c r="AO124" i="20"/>
  <c r="AP124" i="20"/>
  <c r="AQ124" i="20"/>
  <c r="AR124" i="20"/>
  <c r="AS124" i="20"/>
  <c r="AT124" i="20"/>
  <c r="G9" i="20"/>
  <c r="H125" i="20" s="1"/>
  <c r="H9" i="20"/>
  <c r="I125" i="20" s="1"/>
  <c r="I9" i="20"/>
  <c r="J125" i="20" s="1"/>
  <c r="J9" i="20"/>
  <c r="K125" i="20" s="1"/>
  <c r="K9" i="20"/>
  <c r="L125" i="20" s="1"/>
  <c r="L9" i="20"/>
  <c r="M125" i="20" s="1"/>
  <c r="M9" i="20"/>
  <c r="N125" i="20" s="1"/>
  <c r="N9" i="20"/>
  <c r="O10" i="20" s="1"/>
  <c r="O9" i="20"/>
  <c r="P125" i="20" s="1"/>
  <c r="P9" i="20"/>
  <c r="Q125" i="20" s="1"/>
  <c r="Q9" i="20"/>
  <c r="R125" i="20" s="1"/>
  <c r="R9" i="20"/>
  <c r="S10" i="20" s="1"/>
  <c r="T126" i="20" s="1"/>
  <c r="S9" i="20"/>
  <c r="T125" i="20" s="1"/>
  <c r="T9" i="20"/>
  <c r="U125" i="20" s="1"/>
  <c r="U9" i="20"/>
  <c r="V125" i="20" s="1"/>
  <c r="V9" i="20"/>
  <c r="W125" i="20" s="1"/>
  <c r="W9" i="20"/>
  <c r="X10" i="20" s="1"/>
  <c r="Y126" i="20" s="1"/>
  <c r="X125" i="20"/>
  <c r="X9" i="20"/>
  <c r="Y125" i="20" s="1"/>
  <c r="Y9" i="20"/>
  <c r="Z10" i="20" s="1"/>
  <c r="AA126" i="20" s="1"/>
  <c r="Z9" i="20"/>
  <c r="AA125" i="20" s="1"/>
  <c r="AA9" i="20"/>
  <c r="AB125" i="20" s="1"/>
  <c r="AB9" i="20"/>
  <c r="AC125" i="20" s="1"/>
  <c r="AC9" i="20"/>
  <c r="AD10" i="20" s="1"/>
  <c r="AD9" i="20"/>
  <c r="AE125" i="20" s="1"/>
  <c r="AE9" i="20"/>
  <c r="AF125" i="20" s="1"/>
  <c r="AF9" i="20"/>
  <c r="AG125" i="20" s="1"/>
  <c r="AG9" i="20"/>
  <c r="AH125" i="20" s="1"/>
  <c r="AH9" i="20"/>
  <c r="AI125" i="20" s="1"/>
  <c r="AI9" i="20"/>
  <c r="AJ125" i="20"/>
  <c r="AJ9" i="20"/>
  <c r="AK125" i="20" s="1"/>
  <c r="AK9" i="20"/>
  <c r="AL125" i="20" s="1"/>
  <c r="AL9" i="20"/>
  <c r="AM125" i="20" s="1"/>
  <c r="AM9" i="20"/>
  <c r="AN125" i="20" s="1"/>
  <c r="AN9" i="20"/>
  <c r="AO125" i="20" s="1"/>
  <c r="AO9" i="20"/>
  <c r="AP10" i="20" s="1"/>
  <c r="AP9" i="20"/>
  <c r="AQ125" i="20"/>
  <c r="AQ9" i="20"/>
  <c r="AR125" i="20" s="1"/>
  <c r="AR9" i="20"/>
  <c r="AS125" i="20" s="1"/>
  <c r="AS9" i="20"/>
  <c r="AT125" i="20" s="1"/>
  <c r="AT9" i="20"/>
  <c r="AU125" i="20" s="1"/>
  <c r="L10" i="20"/>
  <c r="M11" i="20" s="1"/>
  <c r="N12" i="20" s="1"/>
  <c r="M10" i="20"/>
  <c r="N126" i="20" s="1"/>
  <c r="Q10" i="20"/>
  <c r="R126" i="20" s="1"/>
  <c r="R10" i="20"/>
  <c r="S11" i="20" s="1"/>
  <c r="U10" i="20"/>
  <c r="V126" i="20" s="1"/>
  <c r="V10" i="20"/>
  <c r="W11" i="20" s="1"/>
  <c r="AA10" i="20"/>
  <c r="AB126" i="20" s="1"/>
  <c r="AB10" i="20"/>
  <c r="AC126" i="20" s="1"/>
  <c r="AF10" i="20"/>
  <c r="AG126" i="20" s="1"/>
  <c r="AI10" i="20"/>
  <c r="AJ126" i="20" s="1"/>
  <c r="AJ10" i="20"/>
  <c r="AK11" i="20" s="1"/>
  <c r="AN10" i="20"/>
  <c r="AO126" i="20" s="1"/>
  <c r="AO10" i="20"/>
  <c r="AP126" i="20" s="1"/>
  <c r="AQ10" i="20"/>
  <c r="AR126" i="20" s="1"/>
  <c r="AU10" i="20"/>
  <c r="AV126" i="20" s="1"/>
  <c r="R11" i="20"/>
  <c r="S127" i="20" s="1"/>
  <c r="AB11" i="20"/>
  <c r="AC127" i="20" s="1"/>
  <c r="AP11" i="20"/>
  <c r="AQ127" i="20" s="1"/>
  <c r="H144" i="20"/>
  <c r="I144" i="20"/>
  <c r="J144" i="20"/>
  <c r="K144" i="20"/>
  <c r="L144" i="20"/>
  <c r="M144" i="20"/>
  <c r="N144" i="20"/>
  <c r="O144" i="20"/>
  <c r="P144" i="20"/>
  <c r="Q144" i="20"/>
  <c r="R144" i="20"/>
  <c r="S144" i="20"/>
  <c r="T144" i="20"/>
  <c r="U144" i="20"/>
  <c r="V144" i="20"/>
  <c r="W144" i="20"/>
  <c r="X144" i="20"/>
  <c r="Y144" i="20"/>
  <c r="Z144" i="20"/>
  <c r="AA144" i="20"/>
  <c r="AB144" i="20"/>
  <c r="AC144" i="20"/>
  <c r="AD144" i="20"/>
  <c r="AE144" i="20"/>
  <c r="AF144" i="20"/>
  <c r="AG144" i="20"/>
  <c r="AH144" i="20"/>
  <c r="AI144" i="20"/>
  <c r="AJ144" i="20"/>
  <c r="AK144" i="20"/>
  <c r="AL144" i="20"/>
  <c r="AM144" i="20"/>
  <c r="AN144" i="20"/>
  <c r="AO144" i="20"/>
  <c r="AP144" i="20"/>
  <c r="AQ144" i="20"/>
  <c r="AR144" i="20"/>
  <c r="AS144" i="20"/>
  <c r="AT144" i="20"/>
  <c r="AU144" i="20"/>
  <c r="AV144" i="20"/>
  <c r="AW144" i="20"/>
  <c r="AX144" i="20"/>
  <c r="AY144" i="20"/>
  <c r="AZ144" i="20"/>
  <c r="BA144" i="20"/>
  <c r="BB144" i="20"/>
  <c r="BC144" i="20"/>
  <c r="BD144" i="20"/>
  <c r="BE144" i="20"/>
  <c r="BF144" i="20"/>
  <c r="BG144" i="20"/>
  <c r="BH144" i="20"/>
  <c r="BI144" i="20"/>
  <c r="BJ144" i="20"/>
  <c r="BK144" i="20"/>
  <c r="BL144" i="20"/>
  <c r="BM144" i="20"/>
  <c r="G144" i="20"/>
  <c r="G124" i="20"/>
  <c r="AT29" i="8"/>
  <c r="AT52" i="8" s="1"/>
  <c r="AV75" i="8" s="1"/>
  <c r="AZ98" i="8" s="1"/>
  <c r="AU29" i="8"/>
  <c r="AV29" i="8"/>
  <c r="AV29" i="9" s="1"/>
  <c r="AV52" i="9" s="1"/>
  <c r="AX75" i="9" s="1"/>
  <c r="BB98" i="9" s="1"/>
  <c r="AW122" i="9" s="1"/>
  <c r="AW145" i="9" s="1"/>
  <c r="AW168" i="9" s="1"/>
  <c r="AY191" i="9" s="1"/>
  <c r="BC214" i="9" s="1"/>
  <c r="AX238" i="9" s="1"/>
  <c r="AX261" i="9" s="1"/>
  <c r="AZ307" i="9" s="1"/>
  <c r="BD330" i="9" s="1"/>
  <c r="AW29" i="8"/>
  <c r="AX29" i="8"/>
  <c r="AX29" i="9" s="1"/>
  <c r="AX52" i="9" s="1"/>
  <c r="AZ75" i="9" s="1"/>
  <c r="BD98" i="9" s="1"/>
  <c r="AY122" i="9" s="1"/>
  <c r="AY145" i="9" s="1"/>
  <c r="AY168" i="9" s="1"/>
  <c r="BA191" i="9" s="1"/>
  <c r="BE214" i="9" s="1"/>
  <c r="AZ238" i="9" s="1"/>
  <c r="AZ261" i="9" s="1"/>
  <c r="AY29" i="8"/>
  <c r="AY29" i="9" s="1"/>
  <c r="AY52" i="9" s="1"/>
  <c r="BA75" i="9" s="1"/>
  <c r="BE98" i="9" s="1"/>
  <c r="AZ122" i="9" s="1"/>
  <c r="AZ145" i="9" s="1"/>
  <c r="AZ168" i="9" s="1"/>
  <c r="BB191" i="9" s="1"/>
  <c r="BF214" i="9" s="1"/>
  <c r="BA238" i="9" s="1"/>
  <c r="BA261" i="9" s="1"/>
  <c r="AZ29" i="8"/>
  <c r="AZ29" i="9" s="1"/>
  <c r="AZ52" i="9" s="1"/>
  <c r="BB75" i="9" s="1"/>
  <c r="BF98" i="9" s="1"/>
  <c r="BA122" i="9" s="1"/>
  <c r="BA145" i="9" s="1"/>
  <c r="BA168" i="9" s="1"/>
  <c r="BC191" i="9" s="1"/>
  <c r="BG214" i="9" s="1"/>
  <c r="BB238" i="9" s="1"/>
  <c r="BB261" i="9" s="1"/>
  <c r="BB284" i="9" s="1"/>
  <c r="BA29" i="8"/>
  <c r="BB29" i="8"/>
  <c r="BB29" i="9" s="1"/>
  <c r="BB52" i="9" s="1"/>
  <c r="BD75" i="9" s="1"/>
  <c r="BH98" i="9" s="1"/>
  <c r="BC122" i="9" s="1"/>
  <c r="BC145" i="9" s="1"/>
  <c r="BC168" i="9" s="1"/>
  <c r="BE191" i="9" s="1"/>
  <c r="BI214" i="9" s="1"/>
  <c r="BD238" i="9" s="1"/>
  <c r="BD261" i="9" s="1"/>
  <c r="BC29" i="8"/>
  <c r="BD29" i="8"/>
  <c r="BD29" i="9" s="1"/>
  <c r="BD52" i="9" s="1"/>
  <c r="BF75" i="9" s="1"/>
  <c r="BJ98" i="9" s="1"/>
  <c r="BE122" i="9" s="1"/>
  <c r="BE145" i="9" s="1"/>
  <c r="BE168" i="9" s="1"/>
  <c r="BG191" i="9" s="1"/>
  <c r="BK214" i="9" s="1"/>
  <c r="BF238" i="9" s="1"/>
  <c r="BF261" i="9" s="1"/>
  <c r="BE29" i="8"/>
  <c r="BF29" i="8"/>
  <c r="BG29" i="8"/>
  <c r="BG29" i="9" s="1"/>
  <c r="BG52" i="9" s="1"/>
  <c r="BI75" i="9" s="1"/>
  <c r="BM98" i="9" s="1"/>
  <c r="BH122" i="9" s="1"/>
  <c r="BH145" i="9" s="1"/>
  <c r="BH168" i="9" s="1"/>
  <c r="BJ191" i="9" s="1"/>
  <c r="BN214" i="9" s="1"/>
  <c r="BI238" i="9" s="1"/>
  <c r="BI261" i="9" s="1"/>
  <c r="BH29" i="8"/>
  <c r="BH29" i="9" s="1"/>
  <c r="BH52" i="9" s="1"/>
  <c r="BJ75" i="9" s="1"/>
  <c r="BN98" i="9" s="1"/>
  <c r="BI122" i="9" s="1"/>
  <c r="BI145" i="9" s="1"/>
  <c r="BI168" i="9" s="1"/>
  <c r="BK191" i="9" s="1"/>
  <c r="BO214" i="9" s="1"/>
  <c r="BJ238" i="9" s="1"/>
  <c r="BJ261" i="9" s="1"/>
  <c r="BI29" i="8"/>
  <c r="BJ29" i="8"/>
  <c r="BJ29" i="9" s="1"/>
  <c r="BJ52" i="9" s="1"/>
  <c r="BL75" i="9" s="1"/>
  <c r="BP98" i="9" s="1"/>
  <c r="BK122" i="9" s="1"/>
  <c r="BK145" i="9" s="1"/>
  <c r="BK168" i="9" s="1"/>
  <c r="BM191" i="9" s="1"/>
  <c r="BQ214" i="9" s="1"/>
  <c r="BL238" i="9" s="1"/>
  <c r="BL261" i="9" s="1"/>
  <c r="BN307" i="9" s="1"/>
  <c r="BR330" i="9" s="1"/>
  <c r="BK29" i="8"/>
  <c r="BL29" i="8"/>
  <c r="BL29" i="9" s="1"/>
  <c r="BL52" i="9" s="1"/>
  <c r="BN75" i="9" s="1"/>
  <c r="BR98" i="9" s="1"/>
  <c r="BM122" i="9" s="1"/>
  <c r="BM145" i="9" s="1"/>
  <c r="BM168" i="9" s="1"/>
  <c r="BO191" i="9" s="1"/>
  <c r="BS214" i="9" s="1"/>
  <c r="BN238" i="9" s="1"/>
  <c r="BN261" i="9" s="1"/>
  <c r="AU30" i="8"/>
  <c r="AV30" i="8"/>
  <c r="AV30" i="9" s="1"/>
  <c r="AV53" i="9" s="1"/>
  <c r="AX76" i="9" s="1"/>
  <c r="BB99" i="9" s="1"/>
  <c r="AW123" i="9" s="1"/>
  <c r="AW146" i="9" s="1"/>
  <c r="AW169" i="9" s="1"/>
  <c r="AY192" i="9" s="1"/>
  <c r="BC215" i="9" s="1"/>
  <c r="AX239" i="9" s="1"/>
  <c r="AX262" i="9" s="1"/>
  <c r="AW30" i="8"/>
  <c r="AW30" i="9" s="1"/>
  <c r="AW53" i="9" s="1"/>
  <c r="AY76" i="9" s="1"/>
  <c r="BC99" i="9" s="1"/>
  <c r="AX123" i="9" s="1"/>
  <c r="AX146" i="9" s="1"/>
  <c r="AX169" i="9" s="1"/>
  <c r="AZ192" i="9" s="1"/>
  <c r="BD215" i="9" s="1"/>
  <c r="AY239" i="9" s="1"/>
  <c r="AY262" i="9" s="1"/>
  <c r="BA308" i="9" s="1"/>
  <c r="BE331" i="9" s="1"/>
  <c r="AX30" i="8"/>
  <c r="AX30" i="9" s="1"/>
  <c r="AX53" i="9" s="1"/>
  <c r="AZ76" i="9" s="1"/>
  <c r="BD99" i="9" s="1"/>
  <c r="AY123" i="9" s="1"/>
  <c r="AY146" i="9" s="1"/>
  <c r="AY169" i="9" s="1"/>
  <c r="BA192" i="9" s="1"/>
  <c r="BE215" i="9" s="1"/>
  <c r="AZ239" i="9" s="1"/>
  <c r="AZ262" i="9" s="1"/>
  <c r="BB308" i="9" s="1"/>
  <c r="BF331" i="9" s="1"/>
  <c r="AY30" i="8"/>
  <c r="AZ30" i="8"/>
  <c r="AZ53" i="8" s="1"/>
  <c r="BB76" i="8" s="1"/>
  <c r="BF99" i="8" s="1"/>
  <c r="BB30" i="8"/>
  <c r="BB30" i="9" s="1"/>
  <c r="BB53" i="9" s="1"/>
  <c r="BD76" i="9" s="1"/>
  <c r="BH99" i="9" s="1"/>
  <c r="BC123" i="9" s="1"/>
  <c r="BC146" i="9" s="1"/>
  <c r="BC169" i="9" s="1"/>
  <c r="BE192" i="9" s="1"/>
  <c r="BI215" i="9" s="1"/>
  <c r="BD239" i="9" s="1"/>
  <c r="BD262" i="9" s="1"/>
  <c r="BF308" i="9" s="1"/>
  <c r="BJ331" i="9" s="1"/>
  <c r="BC30" i="8"/>
  <c r="BC30" i="9" s="1"/>
  <c r="BC53" i="9" s="1"/>
  <c r="BE76" i="9" s="1"/>
  <c r="BI99" i="9" s="1"/>
  <c r="BD123" i="9" s="1"/>
  <c r="BD146" i="9" s="1"/>
  <c r="BD169" i="9" s="1"/>
  <c r="BF192" i="9" s="1"/>
  <c r="BJ215" i="9" s="1"/>
  <c r="BE239" i="9" s="1"/>
  <c r="BE262" i="9" s="1"/>
  <c r="BG308" i="9" s="1"/>
  <c r="BK331" i="9" s="1"/>
  <c r="BE30" i="8"/>
  <c r="BE30" i="9" s="1"/>
  <c r="BE53" i="9" s="1"/>
  <c r="BG76" i="9" s="1"/>
  <c r="BK99" i="9" s="1"/>
  <c r="BF123" i="9" s="1"/>
  <c r="BF146" i="9" s="1"/>
  <c r="BF169" i="9" s="1"/>
  <c r="BH192" i="9" s="1"/>
  <c r="BL215" i="9" s="1"/>
  <c r="BG239" i="9" s="1"/>
  <c r="BG262" i="9" s="1"/>
  <c r="BG285" i="9" s="1"/>
  <c r="BF30" i="8"/>
  <c r="BG30" i="8"/>
  <c r="BG30" i="9" s="1"/>
  <c r="BG53" i="9" s="1"/>
  <c r="BI76" i="9" s="1"/>
  <c r="BM99" i="9" s="1"/>
  <c r="BH123" i="9" s="1"/>
  <c r="BH146" i="9" s="1"/>
  <c r="BH169" i="9" s="1"/>
  <c r="BJ192" i="9" s="1"/>
  <c r="BN215" i="9" s="1"/>
  <c r="BI239" i="9" s="1"/>
  <c r="BI262" i="9" s="1"/>
  <c r="BK308" i="9" s="1"/>
  <c r="BO331" i="9" s="1"/>
  <c r="BH30" i="8"/>
  <c r="BI30" i="8"/>
  <c r="BJ30" i="8"/>
  <c r="BK30" i="8"/>
  <c r="BK30" i="9" s="1"/>
  <c r="BK53" i="9" s="1"/>
  <c r="BM76" i="9" s="1"/>
  <c r="BQ99" i="9" s="1"/>
  <c r="BL123" i="9" s="1"/>
  <c r="BL146" i="9" s="1"/>
  <c r="BL169" i="9" s="1"/>
  <c r="BN192" i="9" s="1"/>
  <c r="BR215" i="9" s="1"/>
  <c r="BM239" i="9" s="1"/>
  <c r="BM262" i="9" s="1"/>
  <c r="BL30" i="8"/>
  <c r="BL30" i="9" s="1"/>
  <c r="BL53" i="9" s="1"/>
  <c r="BN76" i="9" s="1"/>
  <c r="BR99" i="9" s="1"/>
  <c r="BM123" i="9" s="1"/>
  <c r="BM146" i="9" s="1"/>
  <c r="BM169" i="9" s="1"/>
  <c r="BO192" i="9" s="1"/>
  <c r="BS215" i="9" s="1"/>
  <c r="BN239" i="9" s="1"/>
  <c r="BN262" i="9" s="1"/>
  <c r="BN285" i="9" s="1"/>
  <c r="AW31" i="8"/>
  <c r="AX31" i="8"/>
  <c r="AZ31" i="8"/>
  <c r="BA31" i="8"/>
  <c r="BA31" i="9" s="1"/>
  <c r="BA54" i="9" s="1"/>
  <c r="BC77" i="9" s="1"/>
  <c r="BG100" i="9" s="1"/>
  <c r="BB124" i="9" s="1"/>
  <c r="BB147" i="9" s="1"/>
  <c r="BB170" i="9" s="1"/>
  <c r="BD193" i="9" s="1"/>
  <c r="BH216" i="9" s="1"/>
  <c r="BC240" i="9" s="1"/>
  <c r="BC263" i="9" s="1"/>
  <c r="BC31" i="8"/>
  <c r="BC31" i="9" s="1"/>
  <c r="BC54" i="9" s="1"/>
  <c r="BE77" i="9" s="1"/>
  <c r="BI100" i="9" s="1"/>
  <c r="BD124" i="9" s="1"/>
  <c r="BD147" i="9" s="1"/>
  <c r="BD170" i="9" s="1"/>
  <c r="BF193" i="9" s="1"/>
  <c r="BJ216" i="9" s="1"/>
  <c r="BE240" i="9" s="1"/>
  <c r="BE263" i="9" s="1"/>
  <c r="BD31" i="8"/>
  <c r="BD31" i="9" s="1"/>
  <c r="BD54" i="9" s="1"/>
  <c r="BF77" i="9" s="1"/>
  <c r="BJ100" i="9" s="1"/>
  <c r="BE124" i="9" s="1"/>
  <c r="BE147" i="9" s="1"/>
  <c r="BE170" i="9" s="1"/>
  <c r="BG193" i="9" s="1"/>
  <c r="BK216" i="9" s="1"/>
  <c r="BF240" i="9" s="1"/>
  <c r="BF263" i="9" s="1"/>
  <c r="BH309" i="9" s="1"/>
  <c r="BL332" i="9" s="1"/>
  <c r="BF31" i="8"/>
  <c r="BH31" i="8"/>
  <c r="BI31" i="8"/>
  <c r="BI31" i="9" s="1"/>
  <c r="BI54" i="9" s="1"/>
  <c r="BK77" i="9" s="1"/>
  <c r="BO100" i="9" s="1"/>
  <c r="BJ124" i="9" s="1"/>
  <c r="BJ147" i="9" s="1"/>
  <c r="BJ170" i="9" s="1"/>
  <c r="BL193" i="9" s="1"/>
  <c r="BP216" i="9" s="1"/>
  <c r="BK240" i="9" s="1"/>
  <c r="BK263" i="9" s="1"/>
  <c r="BJ31" i="8"/>
  <c r="BJ31" i="9" s="1"/>
  <c r="BJ54" i="9" s="1"/>
  <c r="BL77" i="9" s="1"/>
  <c r="BP100" i="9" s="1"/>
  <c r="BK124" i="9" s="1"/>
  <c r="BK147" i="9" s="1"/>
  <c r="BK170" i="9" s="1"/>
  <c r="BM193" i="9" s="1"/>
  <c r="BQ216" i="9" s="1"/>
  <c r="BL240" i="9" s="1"/>
  <c r="BL263" i="9" s="1"/>
  <c r="BK31" i="8"/>
  <c r="BK31" i="9" s="1"/>
  <c r="BK54" i="9" s="1"/>
  <c r="BM77" i="9" s="1"/>
  <c r="BQ100" i="9" s="1"/>
  <c r="BL124" i="9" s="1"/>
  <c r="BL147" i="9" s="1"/>
  <c r="BL170" i="9" s="1"/>
  <c r="BN193" i="9" s="1"/>
  <c r="BR216" i="9" s="1"/>
  <c r="BM240" i="9" s="1"/>
  <c r="BM263" i="9" s="1"/>
  <c r="BM286" i="9" s="1"/>
  <c r="BL31" i="8"/>
  <c r="G32" i="8"/>
  <c r="BA32" i="8"/>
  <c r="BB32" i="8"/>
  <c r="BD32" i="8"/>
  <c r="BE32" i="8"/>
  <c r="BE32" i="9" s="1"/>
  <c r="BE55" i="9" s="1"/>
  <c r="BG78" i="9" s="1"/>
  <c r="BK101" i="9" s="1"/>
  <c r="BF125" i="9" s="1"/>
  <c r="BF148" i="9" s="1"/>
  <c r="BF171" i="9" s="1"/>
  <c r="BH194" i="9" s="1"/>
  <c r="BL217" i="9" s="1"/>
  <c r="BG241" i="9" s="1"/>
  <c r="BG264" i="9" s="1"/>
  <c r="BI310" i="9" s="1"/>
  <c r="BM333" i="9" s="1"/>
  <c r="BH32" i="8"/>
  <c r="BH32" i="9" s="1"/>
  <c r="BH55" i="9" s="1"/>
  <c r="BJ78" i="9" s="1"/>
  <c r="BN101" i="9" s="1"/>
  <c r="BI125" i="9" s="1"/>
  <c r="BI148" i="9" s="1"/>
  <c r="BI171" i="9" s="1"/>
  <c r="BK194" i="9" s="1"/>
  <c r="BO217" i="9" s="1"/>
  <c r="BJ241" i="9" s="1"/>
  <c r="BJ264" i="9" s="1"/>
  <c r="BJ287" i="9" s="1"/>
  <c r="BI32" i="8"/>
  <c r="BJ32" i="8"/>
  <c r="BJ32" i="9" s="1"/>
  <c r="BJ55" i="9" s="1"/>
  <c r="BL78" i="9" s="1"/>
  <c r="BP101" i="9" s="1"/>
  <c r="BK125" i="9" s="1"/>
  <c r="BK148" i="9" s="1"/>
  <c r="BK171" i="9" s="1"/>
  <c r="BM194" i="9" s="1"/>
  <c r="BQ217" i="9" s="1"/>
  <c r="BL241" i="9" s="1"/>
  <c r="BL264" i="9" s="1"/>
  <c r="BK32" i="8"/>
  <c r="BK32" i="9" s="1"/>
  <c r="BK55" i="9" s="1"/>
  <c r="BM78" i="9" s="1"/>
  <c r="BQ101" i="9" s="1"/>
  <c r="BL125" i="9" s="1"/>
  <c r="BL148" i="9" s="1"/>
  <c r="BL171" i="9" s="1"/>
  <c r="BN194" i="9" s="1"/>
  <c r="BR217" i="9" s="1"/>
  <c r="BM241" i="9" s="1"/>
  <c r="BM264" i="9" s="1"/>
  <c r="BL32" i="8"/>
  <c r="BL32" i="9" s="1"/>
  <c r="BL55" i="9" s="1"/>
  <c r="BN78" i="9" s="1"/>
  <c r="BR101" i="9" s="1"/>
  <c r="BM125" i="9" s="1"/>
  <c r="BM148" i="9" s="1"/>
  <c r="BM171" i="9" s="1"/>
  <c r="BO194" i="9" s="1"/>
  <c r="BS217" i="9" s="1"/>
  <c r="BN241" i="9" s="1"/>
  <c r="BN264" i="9" s="1"/>
  <c r="BN287" i="9" s="1"/>
  <c r="G33" i="8"/>
  <c r="G33" i="9" s="1"/>
  <c r="G56" i="9" s="1"/>
  <c r="I79" i="9" s="1"/>
  <c r="M102" i="9" s="1"/>
  <c r="H126" i="9" s="1"/>
  <c r="H149" i="9" s="1"/>
  <c r="H172" i="9" s="1"/>
  <c r="J195" i="9" s="1"/>
  <c r="N218" i="9" s="1"/>
  <c r="I242" i="9" s="1"/>
  <c r="I265" i="9" s="1"/>
  <c r="K311" i="9" s="1"/>
  <c r="O334" i="9" s="1"/>
  <c r="BE33" i="8"/>
  <c r="BE56" i="8" s="1"/>
  <c r="BG79" i="8" s="1"/>
  <c r="BK102" i="8" s="1"/>
  <c r="BH33" i="8"/>
  <c r="BH33" i="9" s="1"/>
  <c r="BH56" i="9" s="1"/>
  <c r="BJ79" i="9" s="1"/>
  <c r="BN102" i="9" s="1"/>
  <c r="BI126" i="9" s="1"/>
  <c r="BI149" i="9" s="1"/>
  <c r="BI172" i="9" s="1"/>
  <c r="BK195" i="9" s="1"/>
  <c r="BO218" i="9" s="1"/>
  <c r="BJ242" i="9" s="1"/>
  <c r="BJ265" i="9" s="1"/>
  <c r="BJ288" i="9" s="1"/>
  <c r="BI33" i="8"/>
  <c r="BI56" i="8" s="1"/>
  <c r="BK79" i="8" s="1"/>
  <c r="BO102" i="8" s="1"/>
  <c r="BJ33" i="8"/>
  <c r="BJ33" i="9" s="1"/>
  <c r="BJ56" i="9" s="1"/>
  <c r="BL79" i="9" s="1"/>
  <c r="BP102" i="9" s="1"/>
  <c r="BK126" i="9" s="1"/>
  <c r="BK149" i="9" s="1"/>
  <c r="BK172" i="9" s="1"/>
  <c r="BM195" i="9" s="1"/>
  <c r="BQ218" i="9" s="1"/>
  <c r="BL242" i="9" s="1"/>
  <c r="BL265" i="9" s="1"/>
  <c r="BN311" i="9" s="1"/>
  <c r="BR334" i="9" s="1"/>
  <c r="BK33" i="8"/>
  <c r="BK33" i="9" s="1"/>
  <c r="BK56" i="9" s="1"/>
  <c r="BM79" i="9" s="1"/>
  <c r="BQ102" i="9" s="1"/>
  <c r="BL126" i="9" s="1"/>
  <c r="BL149" i="9" s="1"/>
  <c r="BL172" i="9" s="1"/>
  <c r="BN195" i="9" s="1"/>
  <c r="BR218" i="9" s="1"/>
  <c r="BM242" i="9" s="1"/>
  <c r="BM265" i="9" s="1"/>
  <c r="BL33" i="8"/>
  <c r="BL33" i="9" s="1"/>
  <c r="BL56" i="9" s="1"/>
  <c r="BN79" i="9" s="1"/>
  <c r="BR102" i="9" s="1"/>
  <c r="BM126" i="9" s="1"/>
  <c r="BM149" i="9" s="1"/>
  <c r="BM172" i="9" s="1"/>
  <c r="BO195" i="9" s="1"/>
  <c r="BS218" i="9" s="1"/>
  <c r="BN242" i="9" s="1"/>
  <c r="BN265" i="9" s="1"/>
  <c r="BP311" i="9" s="1"/>
  <c r="BT334" i="9" s="1"/>
  <c r="G34" i="8"/>
  <c r="G34" i="9" s="1"/>
  <c r="G57" i="9" s="1"/>
  <c r="I80" i="9" s="1"/>
  <c r="M103" i="9" s="1"/>
  <c r="H127" i="9" s="1"/>
  <c r="H150" i="9" s="1"/>
  <c r="H173" i="9" s="1"/>
  <c r="J196" i="9" s="1"/>
  <c r="N219" i="9" s="1"/>
  <c r="I243" i="9" s="1"/>
  <c r="I266" i="9" s="1"/>
  <c r="H34" i="8"/>
  <c r="H34" i="9" s="1"/>
  <c r="H57" i="9" s="1"/>
  <c r="J80" i="9" s="1"/>
  <c r="N103" i="9" s="1"/>
  <c r="I127" i="9" s="1"/>
  <c r="I150" i="9" s="1"/>
  <c r="I173" i="9" s="1"/>
  <c r="K196" i="9" s="1"/>
  <c r="O219" i="9" s="1"/>
  <c r="J243" i="9" s="1"/>
  <c r="J266" i="9" s="1"/>
  <c r="J289" i="9" s="1"/>
  <c r="BF34" i="8"/>
  <c r="BH34" i="8"/>
  <c r="BI34" i="8"/>
  <c r="BJ34" i="8"/>
  <c r="BJ34" i="9" s="1"/>
  <c r="BJ57" i="9" s="1"/>
  <c r="BL80" i="9" s="1"/>
  <c r="BP103" i="9" s="1"/>
  <c r="BK127" i="9" s="1"/>
  <c r="BK150" i="9" s="1"/>
  <c r="BK173" i="9" s="1"/>
  <c r="BM196" i="9" s="1"/>
  <c r="BQ219" i="9" s="1"/>
  <c r="BL243" i="9" s="1"/>
  <c r="BL266" i="9" s="1"/>
  <c r="BL289" i="9" s="1"/>
  <c r="BK34" i="8"/>
  <c r="BK34" i="9" s="1"/>
  <c r="BK57" i="9" s="1"/>
  <c r="BM80" i="9" s="1"/>
  <c r="BQ103" i="9" s="1"/>
  <c r="BL127" i="9" s="1"/>
  <c r="BL150" i="9" s="1"/>
  <c r="BL173" i="9" s="1"/>
  <c r="BN196" i="9" s="1"/>
  <c r="BR219" i="9" s="1"/>
  <c r="BM243" i="9" s="1"/>
  <c r="BM266" i="9" s="1"/>
  <c r="BL34" i="8"/>
  <c r="G35" i="8"/>
  <c r="G35" i="9" s="1"/>
  <c r="G58" i="9" s="1"/>
  <c r="I81" i="9" s="1"/>
  <c r="M104" i="9" s="1"/>
  <c r="H128" i="9" s="1"/>
  <c r="H151" i="9" s="1"/>
  <c r="H174" i="9" s="1"/>
  <c r="J197" i="9" s="1"/>
  <c r="N220" i="9" s="1"/>
  <c r="I244" i="9" s="1"/>
  <c r="I267" i="9" s="1"/>
  <c r="K313" i="9" s="1"/>
  <c r="O336" i="9" s="1"/>
  <c r="I35" i="8"/>
  <c r="I58" i="8" s="1"/>
  <c r="K81" i="8" s="1"/>
  <c r="O104" i="8" s="1"/>
  <c r="BH35" i="8"/>
  <c r="BH35" i="9" s="1"/>
  <c r="BH58" i="9" s="1"/>
  <c r="BJ81" i="9" s="1"/>
  <c r="BN104" i="9" s="1"/>
  <c r="BI128" i="9" s="1"/>
  <c r="BI151" i="9" s="1"/>
  <c r="BI174" i="9" s="1"/>
  <c r="BK197" i="9" s="1"/>
  <c r="BO220" i="9" s="1"/>
  <c r="BJ244" i="9" s="1"/>
  <c r="BJ267" i="9" s="1"/>
  <c r="BL313" i="9" s="1"/>
  <c r="BP336" i="9" s="1"/>
  <c r="BI35" i="8"/>
  <c r="BI35" i="9" s="1"/>
  <c r="BI58" i="9" s="1"/>
  <c r="BK81" i="9" s="1"/>
  <c r="BO104" i="9" s="1"/>
  <c r="BJ128" i="9" s="1"/>
  <c r="BJ151" i="9" s="1"/>
  <c r="BJ174" i="9" s="1"/>
  <c r="BL197" i="9" s="1"/>
  <c r="BP220" i="9" s="1"/>
  <c r="BK244" i="9" s="1"/>
  <c r="BK267" i="9" s="1"/>
  <c r="BJ35" i="8"/>
  <c r="BJ35" i="9" s="1"/>
  <c r="BJ58" i="9" s="1"/>
  <c r="BL81" i="9" s="1"/>
  <c r="BP104" i="9" s="1"/>
  <c r="BK128" i="9" s="1"/>
  <c r="BK151" i="9" s="1"/>
  <c r="BK174" i="9" s="1"/>
  <c r="BM197" i="9" s="1"/>
  <c r="BQ220" i="9" s="1"/>
  <c r="BL244" i="9" s="1"/>
  <c r="BL267" i="9" s="1"/>
  <c r="BK35" i="8"/>
  <c r="BK35" i="9" s="1"/>
  <c r="BK58" i="9" s="1"/>
  <c r="BM81" i="9" s="1"/>
  <c r="BQ104" i="9" s="1"/>
  <c r="BL128" i="9" s="1"/>
  <c r="BL151" i="9" s="1"/>
  <c r="BL174" i="9" s="1"/>
  <c r="BN197" i="9" s="1"/>
  <c r="BR220" i="9" s="1"/>
  <c r="BM244" i="9" s="1"/>
  <c r="BM267" i="9" s="1"/>
  <c r="BM290" i="9" s="1"/>
  <c r="BL35" i="8"/>
  <c r="G36" i="8"/>
  <c r="G36" i="9" s="1"/>
  <c r="G59" i="9" s="1"/>
  <c r="I82" i="9" s="1"/>
  <c r="M105" i="9" s="1"/>
  <c r="H129" i="9" s="1"/>
  <c r="H152" i="9" s="1"/>
  <c r="H175" i="9" s="1"/>
  <c r="J198" i="9" s="1"/>
  <c r="N221" i="9" s="1"/>
  <c r="I245" i="9" s="1"/>
  <c r="I268" i="9" s="1"/>
  <c r="H36" i="8"/>
  <c r="J36" i="8"/>
  <c r="BH36" i="8"/>
  <c r="BI36" i="8"/>
  <c r="BI36" i="9" s="1"/>
  <c r="BI59" i="9" s="1"/>
  <c r="BK82" i="9" s="1"/>
  <c r="BO105" i="9" s="1"/>
  <c r="BJ129" i="9" s="1"/>
  <c r="BJ152" i="9" s="1"/>
  <c r="BJ175" i="9" s="1"/>
  <c r="BL198" i="9" s="1"/>
  <c r="BP221" i="9" s="1"/>
  <c r="BK245" i="9" s="1"/>
  <c r="BK268" i="9" s="1"/>
  <c r="BM314" i="9" s="1"/>
  <c r="BQ337" i="9" s="1"/>
  <c r="BJ36" i="8"/>
  <c r="BK36" i="8"/>
  <c r="BK36" i="9" s="1"/>
  <c r="BK59" i="9" s="1"/>
  <c r="BM82" i="9" s="1"/>
  <c r="BQ105" i="9" s="1"/>
  <c r="BL129" i="9" s="1"/>
  <c r="BL152" i="9" s="1"/>
  <c r="BL175" i="9" s="1"/>
  <c r="BN198" i="9" s="1"/>
  <c r="BR221" i="9" s="1"/>
  <c r="BM245" i="9" s="1"/>
  <c r="BM268" i="9" s="1"/>
  <c r="BL36" i="8"/>
  <c r="G37" i="8"/>
  <c r="G37" i="9" s="1"/>
  <c r="G60" i="9" s="1"/>
  <c r="I83" i="9" s="1"/>
  <c r="M106" i="9" s="1"/>
  <c r="H130" i="9" s="1"/>
  <c r="H153" i="9" s="1"/>
  <c r="H176" i="9" s="1"/>
  <c r="J199" i="9" s="1"/>
  <c r="N222" i="9" s="1"/>
  <c r="I246" i="9" s="1"/>
  <c r="I269" i="9" s="1"/>
  <c r="K315" i="9" s="1"/>
  <c r="O338" i="9" s="1"/>
  <c r="H37" i="8"/>
  <c r="BH37" i="8"/>
  <c r="BI37" i="8"/>
  <c r="BI37" i="9" s="1"/>
  <c r="BI60" i="9" s="1"/>
  <c r="BK83" i="9" s="1"/>
  <c r="BO106" i="9" s="1"/>
  <c r="BJ130" i="9" s="1"/>
  <c r="BJ153" i="9" s="1"/>
  <c r="BJ176" i="9" s="1"/>
  <c r="BL199" i="9" s="1"/>
  <c r="BP222" i="9" s="1"/>
  <c r="BK246" i="9" s="1"/>
  <c r="BK269" i="9" s="1"/>
  <c r="BJ37" i="8"/>
  <c r="BK37" i="8"/>
  <c r="BK37" i="9" s="1"/>
  <c r="BK60" i="9" s="1"/>
  <c r="BM83" i="9" s="1"/>
  <c r="BQ106" i="9" s="1"/>
  <c r="BL130" i="9" s="1"/>
  <c r="BL153" i="9" s="1"/>
  <c r="BL176" i="9" s="1"/>
  <c r="BN199" i="9" s="1"/>
  <c r="BR222" i="9" s="1"/>
  <c r="BM246" i="9" s="1"/>
  <c r="BM269" i="9" s="1"/>
  <c r="BM292" i="9" s="1"/>
  <c r="BL37" i="8"/>
  <c r="G38" i="8"/>
  <c r="G38" i="9" s="1"/>
  <c r="G61" i="9" s="1"/>
  <c r="I84" i="9" s="1"/>
  <c r="M107" i="9" s="1"/>
  <c r="H131" i="9" s="1"/>
  <c r="H154" i="9" s="1"/>
  <c r="H177" i="9" s="1"/>
  <c r="J200" i="9" s="1"/>
  <c r="N223" i="9" s="1"/>
  <c r="I247" i="9" s="1"/>
  <c r="I270" i="9" s="1"/>
  <c r="H38" i="8"/>
  <c r="BH38" i="8"/>
  <c r="BH38" i="9" s="1"/>
  <c r="BH61" i="9" s="1"/>
  <c r="BJ84" i="9" s="1"/>
  <c r="BN107" i="9" s="1"/>
  <c r="BI131" i="9" s="1"/>
  <c r="BI154" i="9" s="1"/>
  <c r="BI177" i="9" s="1"/>
  <c r="BK200" i="9" s="1"/>
  <c r="BO223" i="9" s="1"/>
  <c r="BJ247" i="9" s="1"/>
  <c r="BJ270" i="9" s="1"/>
  <c r="BJ293" i="9" s="1"/>
  <c r="BI38" i="8"/>
  <c r="BI38" i="9" s="1"/>
  <c r="BI61" i="9" s="1"/>
  <c r="BK84" i="9" s="1"/>
  <c r="BO107" i="9" s="1"/>
  <c r="BJ131" i="9" s="1"/>
  <c r="BJ154" i="9" s="1"/>
  <c r="BJ177" i="9" s="1"/>
  <c r="BL200" i="9" s="1"/>
  <c r="BP223" i="9" s="1"/>
  <c r="BK247" i="9" s="1"/>
  <c r="BK270" i="9" s="1"/>
  <c r="BM316" i="9" s="1"/>
  <c r="BQ339" i="9" s="1"/>
  <c r="BJ38" i="8"/>
  <c r="BJ61" i="8" s="1"/>
  <c r="BL84" i="8" s="1"/>
  <c r="BP107" i="8" s="1"/>
  <c r="BK38" i="8"/>
  <c r="BK38" i="9" s="1"/>
  <c r="BK61" i="9" s="1"/>
  <c r="BM84" i="9" s="1"/>
  <c r="BQ107" i="9" s="1"/>
  <c r="BL131" i="9" s="1"/>
  <c r="BL154" i="9" s="1"/>
  <c r="BL177" i="9" s="1"/>
  <c r="BN200" i="9" s="1"/>
  <c r="BR223" i="9" s="1"/>
  <c r="BM247" i="9" s="1"/>
  <c r="BM270" i="9" s="1"/>
  <c r="BL38" i="8"/>
  <c r="H39" i="8"/>
  <c r="I39" i="8"/>
  <c r="I62" i="8" s="1"/>
  <c r="K85" i="8" s="1"/>
  <c r="O108" i="8" s="1"/>
  <c r="BH39" i="8"/>
  <c r="BH39" i="9" s="1"/>
  <c r="BH62" i="9" s="1"/>
  <c r="BJ85" i="9" s="1"/>
  <c r="BN108" i="9" s="1"/>
  <c r="BI132" i="9" s="1"/>
  <c r="BI155" i="9" s="1"/>
  <c r="BI178" i="9" s="1"/>
  <c r="BK201" i="9" s="1"/>
  <c r="BO224" i="9" s="1"/>
  <c r="BJ248" i="9" s="1"/>
  <c r="BJ271" i="9" s="1"/>
  <c r="BI39" i="8"/>
  <c r="BJ39" i="8"/>
  <c r="BK39" i="8"/>
  <c r="BK39" i="9" s="1"/>
  <c r="BK62" i="9" s="1"/>
  <c r="BM85" i="9" s="1"/>
  <c r="BQ108" i="9" s="1"/>
  <c r="BL132" i="9" s="1"/>
  <c r="BL155" i="9" s="1"/>
  <c r="BL178" i="9" s="1"/>
  <c r="BN201" i="9" s="1"/>
  <c r="BR224" i="9" s="1"/>
  <c r="BM248" i="9" s="1"/>
  <c r="BM271" i="9" s="1"/>
  <c r="BO317" i="9" s="1"/>
  <c r="BS340" i="9" s="1"/>
  <c r="BL39" i="8"/>
  <c r="G40" i="8"/>
  <c r="G40" i="9" s="1"/>
  <c r="G63" i="9" s="1"/>
  <c r="I86" i="9" s="1"/>
  <c r="M109" i="9" s="1"/>
  <c r="H133" i="9" s="1"/>
  <c r="H156" i="9" s="1"/>
  <c r="H179" i="9" s="1"/>
  <c r="J202" i="9" s="1"/>
  <c r="N225" i="9" s="1"/>
  <c r="I249" i="9" s="1"/>
  <c r="I272" i="9" s="1"/>
  <c r="I40" i="8"/>
  <c r="I40" i="9" s="1"/>
  <c r="I63" i="9" s="1"/>
  <c r="K86" i="9" s="1"/>
  <c r="O109" i="9" s="1"/>
  <c r="J133" i="9" s="1"/>
  <c r="J156" i="9" s="1"/>
  <c r="J179" i="9" s="1"/>
  <c r="L202" i="9" s="1"/>
  <c r="P225" i="9" s="1"/>
  <c r="K249" i="9" s="1"/>
  <c r="K272" i="9" s="1"/>
  <c r="J40" i="8"/>
  <c r="K40" i="9"/>
  <c r="K63" i="9" s="1"/>
  <c r="M86" i="9" s="1"/>
  <c r="Q109" i="9" s="1"/>
  <c r="L133" i="9" s="1"/>
  <c r="L156" i="9" s="1"/>
  <c r="L179" i="9" s="1"/>
  <c r="N202" i="9" s="1"/>
  <c r="R225" i="9" s="1"/>
  <c r="M249" i="9" s="1"/>
  <c r="M272" i="9" s="1"/>
  <c r="M295" i="9" s="1"/>
  <c r="BH40" i="8"/>
  <c r="BI40" i="8"/>
  <c r="BI40" i="9" s="1"/>
  <c r="BI63" i="9" s="1"/>
  <c r="BK86" i="9" s="1"/>
  <c r="BO109" i="9" s="1"/>
  <c r="BJ133" i="9" s="1"/>
  <c r="BJ156" i="9" s="1"/>
  <c r="BJ179" i="9" s="1"/>
  <c r="BL202" i="9" s="1"/>
  <c r="BP225" i="9" s="1"/>
  <c r="BK249" i="9" s="1"/>
  <c r="BK272" i="9" s="1"/>
  <c r="BK295" i="9" s="1"/>
  <c r="BJ40" i="8"/>
  <c r="BK40" i="8"/>
  <c r="BL40" i="8"/>
  <c r="G41" i="8"/>
  <c r="G41" i="9" s="1"/>
  <c r="G64" i="9" s="1"/>
  <c r="I87" i="9" s="1"/>
  <c r="M110" i="9" s="1"/>
  <c r="H134" i="9" s="1"/>
  <c r="H157" i="9" s="1"/>
  <c r="H180" i="9" s="1"/>
  <c r="J203" i="9" s="1"/>
  <c r="N226" i="9" s="1"/>
  <c r="I250" i="9" s="1"/>
  <c r="I273" i="9" s="1"/>
  <c r="K319" i="9" s="1"/>
  <c r="O342" i="9" s="1"/>
  <c r="J41" i="8"/>
  <c r="K41" i="8"/>
  <c r="K64" i="8" s="1"/>
  <c r="M87" i="8" s="1"/>
  <c r="Q110" i="8" s="1"/>
  <c r="BH41" i="8"/>
  <c r="BI41" i="8"/>
  <c r="BJ41" i="8"/>
  <c r="BK41" i="8"/>
  <c r="BK41" i="9" s="1"/>
  <c r="BK64" i="9" s="1"/>
  <c r="BM87" i="9" s="1"/>
  <c r="BQ110" i="9" s="1"/>
  <c r="BL134" i="9" s="1"/>
  <c r="BL157" i="9" s="1"/>
  <c r="BL180" i="9" s="1"/>
  <c r="BN203" i="9" s="1"/>
  <c r="BR226" i="9" s="1"/>
  <c r="BM250" i="9" s="1"/>
  <c r="BM273" i="9" s="1"/>
  <c r="BO319" i="9" s="1"/>
  <c r="BS342" i="9" s="1"/>
  <c r="BL41" i="8"/>
  <c r="BL41" i="9" s="1"/>
  <c r="BL64" i="9" s="1"/>
  <c r="BN87" i="9" s="1"/>
  <c r="BR110" i="9" s="1"/>
  <c r="BM134" i="9" s="1"/>
  <c r="BM157" i="9" s="1"/>
  <c r="BM180" i="9" s="1"/>
  <c r="BO203" i="9" s="1"/>
  <c r="BS226" i="9" s="1"/>
  <c r="BN250" i="9" s="1"/>
  <c r="BN273" i="9" s="1"/>
  <c r="BP319" i="9" s="1"/>
  <c r="BT342" i="9" s="1"/>
  <c r="G42" i="8"/>
  <c r="G42" i="9" s="1"/>
  <c r="G65" i="9" s="1"/>
  <c r="I88" i="9" s="1"/>
  <c r="M111" i="9" s="1"/>
  <c r="H135" i="9" s="1"/>
  <c r="H158" i="9" s="1"/>
  <c r="H181" i="9" s="1"/>
  <c r="J204" i="9" s="1"/>
  <c r="N227" i="9" s="1"/>
  <c r="I251" i="9" s="1"/>
  <c r="I274" i="9" s="1"/>
  <c r="I297" i="9" s="1"/>
  <c r="BH42" i="8"/>
  <c r="BH42" i="9" s="1"/>
  <c r="BH65" i="9" s="1"/>
  <c r="BJ88" i="9" s="1"/>
  <c r="BN111" i="9" s="1"/>
  <c r="BI135" i="9" s="1"/>
  <c r="BI158" i="9" s="1"/>
  <c r="BI181" i="9" s="1"/>
  <c r="BK204" i="9" s="1"/>
  <c r="BO227" i="9" s="1"/>
  <c r="BJ251" i="9" s="1"/>
  <c r="BJ274" i="9" s="1"/>
  <c r="BJ297" i="9" s="1"/>
  <c r="BI42" i="8"/>
  <c r="BI42" i="9" s="1"/>
  <c r="BI65" i="9" s="1"/>
  <c r="BK88" i="9" s="1"/>
  <c r="BO111" i="9" s="1"/>
  <c r="BJ135" i="9" s="1"/>
  <c r="BJ158" i="9" s="1"/>
  <c r="BJ181" i="9" s="1"/>
  <c r="BL204" i="9" s="1"/>
  <c r="BP227" i="9" s="1"/>
  <c r="BK251" i="9" s="1"/>
  <c r="BK274" i="9" s="1"/>
  <c r="BJ42" i="8"/>
  <c r="BJ42" i="9" s="1"/>
  <c r="BJ65" i="9" s="1"/>
  <c r="BL88" i="9" s="1"/>
  <c r="BP111" i="9" s="1"/>
  <c r="BK135" i="9" s="1"/>
  <c r="BK158" i="9" s="1"/>
  <c r="BK181" i="9" s="1"/>
  <c r="BM204" i="9" s="1"/>
  <c r="BQ227" i="9" s="1"/>
  <c r="BL251" i="9" s="1"/>
  <c r="BL274" i="9" s="1"/>
  <c r="BK42" i="8"/>
  <c r="BK42" i="9" s="1"/>
  <c r="BK65" i="9" s="1"/>
  <c r="BM88" i="9" s="1"/>
  <c r="BQ111" i="9" s="1"/>
  <c r="BL135" i="9" s="1"/>
  <c r="BL158" i="9" s="1"/>
  <c r="BL181" i="9" s="1"/>
  <c r="BN204" i="9" s="1"/>
  <c r="BR227" i="9" s="1"/>
  <c r="BM251" i="9" s="1"/>
  <c r="BM274" i="9" s="1"/>
  <c r="BM297" i="9" s="1"/>
  <c r="BL42" i="8"/>
  <c r="BL42" i="9" s="1"/>
  <c r="BL65" i="9" s="1"/>
  <c r="BN88" i="9" s="1"/>
  <c r="BR111" i="9" s="1"/>
  <c r="BM135" i="9" s="1"/>
  <c r="BM158" i="9" s="1"/>
  <c r="BM181" i="9" s="1"/>
  <c r="BO204" i="9" s="1"/>
  <c r="BS227" i="9" s="1"/>
  <c r="BN251" i="9" s="1"/>
  <c r="BN274" i="9" s="1"/>
  <c r="BN297" i="9" s="1"/>
  <c r="G43" i="8"/>
  <c r="BI43" i="8"/>
  <c r="BI43" i="9" s="1"/>
  <c r="BI66" i="9" s="1"/>
  <c r="BK89" i="9" s="1"/>
  <c r="BO112" i="9" s="1"/>
  <c r="BJ136" i="9" s="1"/>
  <c r="BJ159" i="9" s="1"/>
  <c r="BJ182" i="9" s="1"/>
  <c r="BL205" i="9" s="1"/>
  <c r="BP228" i="9" s="1"/>
  <c r="BK252" i="9" s="1"/>
  <c r="BK275" i="9" s="1"/>
  <c r="BJ43" i="8"/>
  <c r="BJ43" i="9" s="1"/>
  <c r="BJ66" i="9" s="1"/>
  <c r="BL89" i="9" s="1"/>
  <c r="BP112" i="9" s="1"/>
  <c r="BK136" i="9" s="1"/>
  <c r="BK159" i="9" s="1"/>
  <c r="BK182" i="9" s="1"/>
  <c r="BM205" i="9" s="1"/>
  <c r="BQ228" i="9" s="1"/>
  <c r="BL252" i="9" s="1"/>
  <c r="BL275" i="9" s="1"/>
  <c r="BK43" i="8"/>
  <c r="BK43" i="9" s="1"/>
  <c r="BK66" i="9" s="1"/>
  <c r="BM89" i="9" s="1"/>
  <c r="BQ112" i="9" s="1"/>
  <c r="BL136" i="9" s="1"/>
  <c r="BL159" i="9" s="1"/>
  <c r="BL182" i="9" s="1"/>
  <c r="BN205" i="9" s="1"/>
  <c r="BR228" i="9" s="1"/>
  <c r="BM252" i="9" s="1"/>
  <c r="BM275" i="9" s="1"/>
  <c r="BL43" i="8"/>
  <c r="G44" i="8"/>
  <c r="G44" i="9" s="1"/>
  <c r="G67" i="9" s="1"/>
  <c r="I90" i="9" s="1"/>
  <c r="M113" i="9" s="1"/>
  <c r="H137" i="9" s="1"/>
  <c r="H160" i="9" s="1"/>
  <c r="H183" i="9" s="1"/>
  <c r="J206" i="9" s="1"/>
  <c r="N229" i="9" s="1"/>
  <c r="I253" i="9" s="1"/>
  <c r="I276" i="9" s="1"/>
  <c r="H44" i="8"/>
  <c r="H67" i="8" s="1"/>
  <c r="J90" i="8" s="1"/>
  <c r="N113" i="8" s="1"/>
  <c r="BJ44" i="8"/>
  <c r="BK44" i="8"/>
  <c r="BK44" i="9" s="1"/>
  <c r="BK67" i="9" s="1"/>
  <c r="BM90" i="9" s="1"/>
  <c r="BQ113" i="9" s="1"/>
  <c r="BL137" i="9" s="1"/>
  <c r="BL160" i="9" s="1"/>
  <c r="BL183" i="9" s="1"/>
  <c r="BN206" i="9" s="1"/>
  <c r="BR229" i="9" s="1"/>
  <c r="BM253" i="9" s="1"/>
  <c r="BM276" i="9" s="1"/>
  <c r="G45" i="8"/>
  <c r="BL45" i="8"/>
  <c r="G46" i="8"/>
  <c r="G46" i="9" s="1"/>
  <c r="G69" i="9" s="1"/>
  <c r="I92" i="9" s="1"/>
  <c r="M115" i="9" s="1"/>
  <c r="H139" i="9" s="1"/>
  <c r="H162" i="9" s="1"/>
  <c r="H185" i="9" s="1"/>
  <c r="J208" i="9" s="1"/>
  <c r="N231" i="9" s="1"/>
  <c r="I255" i="9" s="1"/>
  <c r="I278" i="9" s="1"/>
  <c r="G47" i="8"/>
  <c r="H47" i="8"/>
  <c r="H47" i="9" s="1"/>
  <c r="H70" i="9" s="1"/>
  <c r="J93" i="9" s="1"/>
  <c r="N116" i="9" s="1"/>
  <c r="I140" i="9" s="1"/>
  <c r="I163" i="9" s="1"/>
  <c r="I186" i="9" s="1"/>
  <c r="K209" i="9" s="1"/>
  <c r="O232" i="9" s="1"/>
  <c r="J256" i="9" s="1"/>
  <c r="J279" i="9" s="1"/>
  <c r="G48" i="8"/>
  <c r="G48" i="9" s="1"/>
  <c r="G71" i="9" s="1"/>
  <c r="I94" i="9" s="1"/>
  <c r="M117" i="9" s="1"/>
  <c r="H141" i="9" s="1"/>
  <c r="H164" i="9" s="1"/>
  <c r="H187" i="9" s="1"/>
  <c r="J210" i="9" s="1"/>
  <c r="N233" i="9" s="1"/>
  <c r="I257" i="9" s="1"/>
  <c r="I280" i="9" s="1"/>
  <c r="I303" i="9" s="1"/>
  <c r="I48" i="8"/>
  <c r="F30" i="8"/>
  <c r="AU122" i="8"/>
  <c r="AU145" i="8"/>
  <c r="AU168" i="8" s="1"/>
  <c r="AW191" i="8" s="1"/>
  <c r="BA214" i="8" s="1"/>
  <c r="AV238" i="8" s="1"/>
  <c r="AV261" i="8" s="1"/>
  <c r="AV284" i="8" s="1"/>
  <c r="AX307" i="8" s="1"/>
  <c r="BB330" i="8" s="1"/>
  <c r="AV122" i="8"/>
  <c r="AV145" i="8" s="1"/>
  <c r="AV168" i="8" s="1"/>
  <c r="AX191" i="8" s="1"/>
  <c r="BB214" i="8" s="1"/>
  <c r="AW238" i="8" s="1"/>
  <c r="AW261" i="8" s="1"/>
  <c r="AW284" i="8" s="1"/>
  <c r="AY307" i="8" s="1"/>
  <c r="BC330" i="8" s="1"/>
  <c r="AW122" i="8"/>
  <c r="AW145" i="8" s="1"/>
  <c r="AW168" i="8" s="1"/>
  <c r="AY191" i="8" s="1"/>
  <c r="BC214" i="8" s="1"/>
  <c r="AX238" i="8" s="1"/>
  <c r="AX261" i="8" s="1"/>
  <c r="AX284" i="8" s="1"/>
  <c r="AZ307" i="8" s="1"/>
  <c r="BD330" i="8" s="1"/>
  <c r="AX122" i="8"/>
  <c r="AX145" i="8" s="1"/>
  <c r="AX168" i="8" s="1"/>
  <c r="AZ191" i="8" s="1"/>
  <c r="BD214" i="8" s="1"/>
  <c r="AY238" i="8" s="1"/>
  <c r="AY261" i="8" s="1"/>
  <c r="AY284" i="8" s="1"/>
  <c r="BA307" i="8" s="1"/>
  <c r="BE330" i="8" s="1"/>
  <c r="AY122" i="8"/>
  <c r="AY145" i="8"/>
  <c r="AY168" i="8" s="1"/>
  <c r="BA191" i="8" s="1"/>
  <c r="BE214" i="8" s="1"/>
  <c r="AZ238" i="8" s="1"/>
  <c r="AZ261" i="8" s="1"/>
  <c r="AZ284" i="8" s="1"/>
  <c r="BB307" i="8" s="1"/>
  <c r="BF330" i="8" s="1"/>
  <c r="AZ122" i="8"/>
  <c r="AZ145" i="8" s="1"/>
  <c r="AZ168" i="8" s="1"/>
  <c r="BB191" i="8" s="1"/>
  <c r="BF214" i="8" s="1"/>
  <c r="BA238" i="8" s="1"/>
  <c r="BA261" i="8" s="1"/>
  <c r="BA284" i="8" s="1"/>
  <c r="BC307" i="8" s="1"/>
  <c r="BG330" i="8" s="1"/>
  <c r="BA122" i="8"/>
  <c r="BA145" i="8" s="1"/>
  <c r="BA168" i="8" s="1"/>
  <c r="BC191" i="8" s="1"/>
  <c r="BG214" i="8" s="1"/>
  <c r="BB238" i="8" s="1"/>
  <c r="BB261" i="8" s="1"/>
  <c r="BB284" i="8" s="1"/>
  <c r="BD307" i="8" s="1"/>
  <c r="BH330" i="8" s="1"/>
  <c r="BB122" i="8"/>
  <c r="BB145" i="8" s="1"/>
  <c r="BB168" i="8" s="1"/>
  <c r="BD191" i="8" s="1"/>
  <c r="BH214" i="8" s="1"/>
  <c r="BC238" i="8" s="1"/>
  <c r="BC261" i="8" s="1"/>
  <c r="BC284" i="8" s="1"/>
  <c r="BE307" i="8" s="1"/>
  <c r="BI330" i="8" s="1"/>
  <c r="BC122" i="8"/>
  <c r="BC145" i="8"/>
  <c r="BC168" i="8" s="1"/>
  <c r="BE191" i="8" s="1"/>
  <c r="BI214" i="8" s="1"/>
  <c r="BD238" i="8" s="1"/>
  <c r="BD261" i="8" s="1"/>
  <c r="BD284" i="8" s="1"/>
  <c r="BF307" i="8" s="1"/>
  <c r="BJ330" i="8" s="1"/>
  <c r="BD122" i="8"/>
  <c r="BD145" i="8" s="1"/>
  <c r="BD168" i="8" s="1"/>
  <c r="BF191" i="8" s="1"/>
  <c r="BJ214" i="8" s="1"/>
  <c r="BE238" i="8" s="1"/>
  <c r="BE261" i="8" s="1"/>
  <c r="BE284" i="8" s="1"/>
  <c r="BG307" i="8" s="1"/>
  <c r="BK330" i="8" s="1"/>
  <c r="BE122" i="8"/>
  <c r="BE145" i="8" s="1"/>
  <c r="BE168" i="8" s="1"/>
  <c r="BG191" i="8" s="1"/>
  <c r="BK214" i="8" s="1"/>
  <c r="BF238" i="8" s="1"/>
  <c r="BF261" i="8" s="1"/>
  <c r="BF284" i="8" s="1"/>
  <c r="BH307" i="8" s="1"/>
  <c r="BL330" i="8" s="1"/>
  <c r="BF122" i="8"/>
  <c r="BF145" i="8"/>
  <c r="BF168" i="8" s="1"/>
  <c r="BH191" i="8" s="1"/>
  <c r="BL214" i="8" s="1"/>
  <c r="BG238" i="8" s="1"/>
  <c r="BG261" i="8" s="1"/>
  <c r="BG284" i="8" s="1"/>
  <c r="BI307" i="8" s="1"/>
  <c r="BM330" i="8" s="1"/>
  <c r="BG122" i="8"/>
  <c r="BG145" i="8" s="1"/>
  <c r="BG168" i="8" s="1"/>
  <c r="BI191" i="8" s="1"/>
  <c r="BM214" i="8" s="1"/>
  <c r="BH238" i="8" s="1"/>
  <c r="BH261" i="8" s="1"/>
  <c r="BH284" i="8" s="1"/>
  <c r="BJ307" i="8" s="1"/>
  <c r="BN330" i="8" s="1"/>
  <c r="BH122" i="8"/>
  <c r="BH145" i="8"/>
  <c r="BH168" i="8" s="1"/>
  <c r="BJ191" i="8" s="1"/>
  <c r="BN214" i="8" s="1"/>
  <c r="BI238" i="8" s="1"/>
  <c r="BI261" i="8" s="1"/>
  <c r="BI284" i="8" s="1"/>
  <c r="BK307" i="8" s="1"/>
  <c r="BO330" i="8" s="1"/>
  <c r="BI122" i="8"/>
  <c r="BI145" i="8" s="1"/>
  <c r="BI168" i="8" s="1"/>
  <c r="BK191" i="8" s="1"/>
  <c r="BO214" i="8" s="1"/>
  <c r="BJ238" i="8" s="1"/>
  <c r="BJ261" i="8" s="1"/>
  <c r="BJ284" i="8" s="1"/>
  <c r="BL307" i="8" s="1"/>
  <c r="BP330" i="8" s="1"/>
  <c r="BJ122" i="8"/>
  <c r="BJ145" i="8" s="1"/>
  <c r="BJ168" i="8" s="1"/>
  <c r="BL191" i="8" s="1"/>
  <c r="BP214" i="8" s="1"/>
  <c r="BK238" i="8" s="1"/>
  <c r="BK261" i="8" s="1"/>
  <c r="BK284" i="8" s="1"/>
  <c r="BM307" i="8" s="1"/>
  <c r="BQ330" i="8" s="1"/>
  <c r="BK122" i="8"/>
  <c r="BK145" i="8" s="1"/>
  <c r="BK168" i="8" s="1"/>
  <c r="BM191" i="8" s="1"/>
  <c r="BQ214" i="8" s="1"/>
  <c r="BL238" i="8" s="1"/>
  <c r="BL261" i="8" s="1"/>
  <c r="BL284" i="8" s="1"/>
  <c r="BN307" i="8" s="1"/>
  <c r="BR330" i="8" s="1"/>
  <c r="BL122" i="8"/>
  <c r="BL145" i="8"/>
  <c r="BL168" i="8" s="1"/>
  <c r="BN191" i="8" s="1"/>
  <c r="BR214" i="8" s="1"/>
  <c r="BM238" i="8" s="1"/>
  <c r="BM261" i="8" s="1"/>
  <c r="BM284" i="8" s="1"/>
  <c r="BO307" i="8" s="1"/>
  <c r="BS330" i="8" s="1"/>
  <c r="BM122" i="8"/>
  <c r="BM145" i="8" s="1"/>
  <c r="BM168" i="8" s="1"/>
  <c r="BO191" i="8" s="1"/>
  <c r="BS214" i="8" s="1"/>
  <c r="BN238" i="8" s="1"/>
  <c r="BN261" i="8" s="1"/>
  <c r="BN284" i="8" s="1"/>
  <c r="BP307" i="8" s="1"/>
  <c r="BT330" i="8" s="1"/>
  <c r="AV123" i="8"/>
  <c r="AV146" i="8" s="1"/>
  <c r="AV169" i="8" s="1"/>
  <c r="AX192" i="8" s="1"/>
  <c r="BB215" i="8" s="1"/>
  <c r="AW239" i="8" s="1"/>
  <c r="AW262" i="8" s="1"/>
  <c r="AW285" i="8" s="1"/>
  <c r="AY308" i="8" s="1"/>
  <c r="BC331" i="8" s="1"/>
  <c r="AW123" i="8"/>
  <c r="AW146" i="8"/>
  <c r="AW169" i="8" s="1"/>
  <c r="AY192" i="8" s="1"/>
  <c r="BC215" i="8" s="1"/>
  <c r="AX239" i="8" s="1"/>
  <c r="AX262" i="8" s="1"/>
  <c r="AX285" i="8" s="1"/>
  <c r="AZ308" i="8" s="1"/>
  <c r="BD331" i="8" s="1"/>
  <c r="AX123" i="8"/>
  <c r="AX146" i="8" s="1"/>
  <c r="AX169" i="8" s="1"/>
  <c r="AZ192" i="8" s="1"/>
  <c r="BD215" i="8" s="1"/>
  <c r="AY239" i="8" s="1"/>
  <c r="AY262" i="8" s="1"/>
  <c r="AY285" i="8" s="1"/>
  <c r="BA308" i="8" s="1"/>
  <c r="BE331" i="8" s="1"/>
  <c r="AY123" i="8"/>
  <c r="AY146" i="8" s="1"/>
  <c r="AY169" i="8" s="1"/>
  <c r="BA192" i="8" s="1"/>
  <c r="BE215" i="8" s="1"/>
  <c r="AZ239" i="8" s="1"/>
  <c r="AZ262" i="8" s="1"/>
  <c r="AZ285" i="8" s="1"/>
  <c r="BB308" i="8" s="1"/>
  <c r="BF331" i="8" s="1"/>
  <c r="AZ123" i="8"/>
  <c r="AZ146" i="8" s="1"/>
  <c r="AZ169" i="8" s="1"/>
  <c r="BB192" i="8" s="1"/>
  <c r="BF215" i="8" s="1"/>
  <c r="BA239" i="8" s="1"/>
  <c r="BA262" i="8" s="1"/>
  <c r="BA285" i="8" s="1"/>
  <c r="BC308" i="8" s="1"/>
  <c r="BG331" i="8" s="1"/>
  <c r="BA123" i="8"/>
  <c r="BA146" i="8" s="1"/>
  <c r="BA169" i="8" s="1"/>
  <c r="BC192" i="8" s="1"/>
  <c r="BG215" i="8" s="1"/>
  <c r="BB239" i="8" s="1"/>
  <c r="BB262" i="8" s="1"/>
  <c r="BB285" i="8" s="1"/>
  <c r="BD308" i="8" s="1"/>
  <c r="BH331" i="8" s="1"/>
  <c r="BC123" i="8"/>
  <c r="BC146" i="8" s="1"/>
  <c r="BC169" i="8" s="1"/>
  <c r="BE192" i="8" s="1"/>
  <c r="BI215" i="8" s="1"/>
  <c r="BD239" i="8" s="1"/>
  <c r="BD262" i="8" s="1"/>
  <c r="BD285" i="8" s="1"/>
  <c r="BF308" i="8" s="1"/>
  <c r="BJ331" i="8" s="1"/>
  <c r="BD123" i="8"/>
  <c r="BD146" i="8" s="1"/>
  <c r="BD169" i="8" s="1"/>
  <c r="BF192" i="8" s="1"/>
  <c r="BJ215" i="8" s="1"/>
  <c r="BE239" i="8" s="1"/>
  <c r="BE262" i="8" s="1"/>
  <c r="BE285" i="8" s="1"/>
  <c r="BG308" i="8" s="1"/>
  <c r="BK331" i="8" s="1"/>
  <c r="BF123" i="8"/>
  <c r="BF146" i="8"/>
  <c r="BF169" i="8" s="1"/>
  <c r="BH192" i="8" s="1"/>
  <c r="BL215" i="8" s="1"/>
  <c r="BG239" i="8" s="1"/>
  <c r="BG262" i="8" s="1"/>
  <c r="BG285" i="8" s="1"/>
  <c r="BI308" i="8" s="1"/>
  <c r="BM331" i="8" s="1"/>
  <c r="BG123" i="8"/>
  <c r="BG146" i="8" s="1"/>
  <c r="BG169" i="8" s="1"/>
  <c r="BI192" i="8" s="1"/>
  <c r="BM215" i="8" s="1"/>
  <c r="BH239" i="8" s="1"/>
  <c r="BH262" i="8" s="1"/>
  <c r="BH285" i="8" s="1"/>
  <c r="BJ308" i="8" s="1"/>
  <c r="BN331" i="8" s="1"/>
  <c r="BH123" i="8"/>
  <c r="BH146" i="8"/>
  <c r="BH169" i="8" s="1"/>
  <c r="BJ192" i="8" s="1"/>
  <c r="BN215" i="8" s="1"/>
  <c r="BI239" i="8" s="1"/>
  <c r="BI262" i="8" s="1"/>
  <c r="BI285" i="8" s="1"/>
  <c r="BK308" i="8" s="1"/>
  <c r="BO331" i="8" s="1"/>
  <c r="BI123" i="8"/>
  <c r="BI146" i="8" s="1"/>
  <c r="BI169" i="8" s="1"/>
  <c r="BK192" i="8" s="1"/>
  <c r="BO215" i="8" s="1"/>
  <c r="BJ239" i="8" s="1"/>
  <c r="BJ262" i="8" s="1"/>
  <c r="BJ285" i="8" s="1"/>
  <c r="BL308" i="8" s="1"/>
  <c r="BP331" i="8" s="1"/>
  <c r="BJ123" i="8"/>
  <c r="BJ146" i="8" s="1"/>
  <c r="BJ169" i="8" s="1"/>
  <c r="BL192" i="8" s="1"/>
  <c r="BP215" i="8" s="1"/>
  <c r="BK239" i="8" s="1"/>
  <c r="BK262" i="8" s="1"/>
  <c r="BK285" i="8" s="1"/>
  <c r="BM308" i="8" s="1"/>
  <c r="BQ331" i="8" s="1"/>
  <c r="BK123" i="8"/>
  <c r="BK146" i="8" s="1"/>
  <c r="BK169" i="8" s="1"/>
  <c r="BM192" i="8" s="1"/>
  <c r="BQ215" i="8" s="1"/>
  <c r="BL239" i="8" s="1"/>
  <c r="BL262" i="8" s="1"/>
  <c r="BL285" i="8" s="1"/>
  <c r="BN308" i="8" s="1"/>
  <c r="BR331" i="8" s="1"/>
  <c r="BL123" i="8"/>
  <c r="BL146" i="8" s="1"/>
  <c r="BL169" i="8" s="1"/>
  <c r="BN192" i="8" s="1"/>
  <c r="BR215" i="8" s="1"/>
  <c r="BM239" i="8" s="1"/>
  <c r="BM262" i="8" s="1"/>
  <c r="BM285" i="8" s="1"/>
  <c r="BO308" i="8" s="1"/>
  <c r="BS331" i="8" s="1"/>
  <c r="BM123" i="8"/>
  <c r="BM146" i="8"/>
  <c r="BM169" i="8" s="1"/>
  <c r="BO192" i="8" s="1"/>
  <c r="BS215" i="8" s="1"/>
  <c r="BN239" i="8" s="1"/>
  <c r="BN262" i="8" s="1"/>
  <c r="BN285" i="8" s="1"/>
  <c r="BP308" i="8" s="1"/>
  <c r="BT331" i="8" s="1"/>
  <c r="H124" i="8"/>
  <c r="H147" i="8" s="1"/>
  <c r="H170" i="8" s="1"/>
  <c r="J193" i="8" s="1"/>
  <c r="N216" i="8" s="1"/>
  <c r="I240" i="8" s="1"/>
  <c r="I263" i="8" s="1"/>
  <c r="I286" i="8" s="1"/>
  <c r="K309" i="8" s="1"/>
  <c r="O332" i="8" s="1"/>
  <c r="AX124" i="8"/>
  <c r="AX147" i="8" s="1"/>
  <c r="AX170" i="8" s="1"/>
  <c r="AZ193" i="8" s="1"/>
  <c r="BD216" i="8" s="1"/>
  <c r="AY240" i="8" s="1"/>
  <c r="AY263" i="8" s="1"/>
  <c r="AY286" i="8" s="1"/>
  <c r="BA309" i="8" s="1"/>
  <c r="BE332" i="8" s="1"/>
  <c r="AY124" i="8"/>
  <c r="AY147" i="8"/>
  <c r="AY170" i="8" s="1"/>
  <c r="BA193" i="8" s="1"/>
  <c r="BE216" i="8" s="1"/>
  <c r="AZ240" i="8" s="1"/>
  <c r="AZ263" i="8" s="1"/>
  <c r="AZ286" i="8" s="1"/>
  <c r="BB309" i="8" s="1"/>
  <c r="BF332" i="8" s="1"/>
  <c r="BA124" i="8"/>
  <c r="BA147" i="8" s="1"/>
  <c r="BA170" i="8" s="1"/>
  <c r="BC193" i="8" s="1"/>
  <c r="BG216" i="8" s="1"/>
  <c r="BB240" i="8" s="1"/>
  <c r="BB263" i="8" s="1"/>
  <c r="BB286" i="8" s="1"/>
  <c r="BD309" i="8" s="1"/>
  <c r="BH332" i="8" s="1"/>
  <c r="BB124" i="8"/>
  <c r="BB147" i="8"/>
  <c r="BB170" i="8" s="1"/>
  <c r="BD193" i="8" s="1"/>
  <c r="BH216" i="8" s="1"/>
  <c r="BC240" i="8" s="1"/>
  <c r="BC263" i="8" s="1"/>
  <c r="BC286" i="8" s="1"/>
  <c r="BE309" i="8" s="1"/>
  <c r="BI332" i="8" s="1"/>
  <c r="BD124" i="8"/>
  <c r="BD147" i="8" s="1"/>
  <c r="BD170" i="8" s="1"/>
  <c r="BF193" i="8" s="1"/>
  <c r="BJ216" i="8" s="1"/>
  <c r="BE240" i="8" s="1"/>
  <c r="BE263" i="8" s="1"/>
  <c r="BE286" i="8" s="1"/>
  <c r="BG309" i="8" s="1"/>
  <c r="BK332" i="8" s="1"/>
  <c r="BE124" i="8"/>
  <c r="BE147" i="8" s="1"/>
  <c r="BE170" i="8" s="1"/>
  <c r="BG193" i="8" s="1"/>
  <c r="BK216" i="8" s="1"/>
  <c r="BF240" i="8" s="1"/>
  <c r="BF263" i="8" s="1"/>
  <c r="BF286" i="8" s="1"/>
  <c r="BH309" i="8" s="1"/>
  <c r="BL332" i="8" s="1"/>
  <c r="BG124" i="8"/>
  <c r="BG147" i="8" s="1"/>
  <c r="BG170" i="8" s="1"/>
  <c r="BI193" i="8" s="1"/>
  <c r="BM216" i="8" s="1"/>
  <c r="BH240" i="8" s="1"/>
  <c r="BH263" i="8" s="1"/>
  <c r="BH286" i="8" s="1"/>
  <c r="BJ309" i="8" s="1"/>
  <c r="BN332" i="8" s="1"/>
  <c r="BI124" i="8"/>
  <c r="BI147" i="8" s="1"/>
  <c r="BI170" i="8" s="1"/>
  <c r="BK193" i="8" s="1"/>
  <c r="BO216" i="8" s="1"/>
  <c r="BJ240" i="8" s="1"/>
  <c r="BJ263" i="8" s="1"/>
  <c r="BJ286" i="8" s="1"/>
  <c r="BL309" i="8" s="1"/>
  <c r="BP332" i="8" s="1"/>
  <c r="BJ124" i="8"/>
  <c r="BJ147" i="8"/>
  <c r="BJ170" i="8" s="1"/>
  <c r="BL193" i="8" s="1"/>
  <c r="BP216" i="8" s="1"/>
  <c r="BK240" i="8" s="1"/>
  <c r="BK263" i="8" s="1"/>
  <c r="BK286" i="8" s="1"/>
  <c r="BM309" i="8" s="1"/>
  <c r="BQ332" i="8" s="1"/>
  <c r="BK124" i="8"/>
  <c r="BK147" i="8" s="1"/>
  <c r="BK170" i="8" s="1"/>
  <c r="BM193" i="8" s="1"/>
  <c r="BQ216" i="8" s="1"/>
  <c r="BL240" i="8" s="1"/>
  <c r="BL263" i="8" s="1"/>
  <c r="BL286" i="8" s="1"/>
  <c r="BN309" i="8" s="1"/>
  <c r="BR332" i="8" s="1"/>
  <c r="BL124" i="8"/>
  <c r="BL147" i="8"/>
  <c r="BL170" i="8" s="1"/>
  <c r="BN193" i="8" s="1"/>
  <c r="BR216" i="8" s="1"/>
  <c r="BM240" i="8" s="1"/>
  <c r="BM263" i="8" s="1"/>
  <c r="BM286" i="8" s="1"/>
  <c r="BO309" i="8" s="1"/>
  <c r="BS332" i="8" s="1"/>
  <c r="BM124" i="8"/>
  <c r="BM147" i="8" s="1"/>
  <c r="BM170" i="8" s="1"/>
  <c r="BO193" i="8" s="1"/>
  <c r="BS216" i="8" s="1"/>
  <c r="BN240" i="8" s="1"/>
  <c r="BN263" i="8" s="1"/>
  <c r="BN286" i="8" s="1"/>
  <c r="BP309" i="8" s="1"/>
  <c r="BT332" i="8" s="1"/>
  <c r="H125" i="8"/>
  <c r="H148" i="8"/>
  <c r="H171" i="8" s="1"/>
  <c r="J194" i="8" s="1"/>
  <c r="N217" i="8" s="1"/>
  <c r="I241" i="8" s="1"/>
  <c r="I264" i="8" s="1"/>
  <c r="I287" i="8" s="1"/>
  <c r="K310" i="8" s="1"/>
  <c r="O333" i="8" s="1"/>
  <c r="BB125" i="8"/>
  <c r="BB148" i="8"/>
  <c r="BB171" i="8" s="1"/>
  <c r="BD194" i="8" s="1"/>
  <c r="BH217" i="8" s="1"/>
  <c r="BC241" i="8" s="1"/>
  <c r="BC264" i="8" s="1"/>
  <c r="BC287" i="8" s="1"/>
  <c r="BE310" i="8" s="1"/>
  <c r="BI333" i="8" s="1"/>
  <c r="BC125" i="8"/>
  <c r="BC148" i="8" s="1"/>
  <c r="BC171" i="8" s="1"/>
  <c r="BE194" i="8" s="1"/>
  <c r="BI217" i="8" s="1"/>
  <c r="BD241" i="8" s="1"/>
  <c r="BD264" i="8" s="1"/>
  <c r="BD287" i="8" s="1"/>
  <c r="BF310" i="8" s="1"/>
  <c r="BJ333" i="8" s="1"/>
  <c r="BE125" i="8"/>
  <c r="BE148" i="8" s="1"/>
  <c r="BE171" i="8" s="1"/>
  <c r="BG194" i="8" s="1"/>
  <c r="BK217" i="8" s="1"/>
  <c r="BF241" i="8" s="1"/>
  <c r="BF264" i="8" s="1"/>
  <c r="BF287" i="8" s="1"/>
  <c r="BH310" i="8" s="1"/>
  <c r="BL333" i="8" s="1"/>
  <c r="BF125" i="8"/>
  <c r="BF148" i="8"/>
  <c r="BF171" i="8" s="1"/>
  <c r="BH194" i="8" s="1"/>
  <c r="BL217" i="8" s="1"/>
  <c r="BG241" i="8" s="1"/>
  <c r="BG264" i="8" s="1"/>
  <c r="BG287" i="8" s="1"/>
  <c r="BI310" i="8" s="1"/>
  <c r="BM333" i="8" s="1"/>
  <c r="BI125" i="8"/>
  <c r="BI148" i="8"/>
  <c r="BI171" i="8" s="1"/>
  <c r="BK194" i="8" s="1"/>
  <c r="BO217" i="8" s="1"/>
  <c r="BJ241" i="8" s="1"/>
  <c r="BJ264" i="8" s="1"/>
  <c r="BJ287" i="8" s="1"/>
  <c r="BL310" i="8" s="1"/>
  <c r="BP333" i="8" s="1"/>
  <c r="BJ125" i="8"/>
  <c r="BJ148" i="8" s="1"/>
  <c r="BJ171" i="8" s="1"/>
  <c r="BL194" i="8" s="1"/>
  <c r="BP217" i="8" s="1"/>
  <c r="BK241" i="8" s="1"/>
  <c r="BK264" i="8" s="1"/>
  <c r="BK287" i="8" s="1"/>
  <c r="BM310" i="8" s="1"/>
  <c r="BQ333" i="8" s="1"/>
  <c r="BK125" i="8"/>
  <c r="BK148" i="8" s="1"/>
  <c r="BK171" i="8" s="1"/>
  <c r="BM194" i="8" s="1"/>
  <c r="BQ217" i="8" s="1"/>
  <c r="BL241" i="8" s="1"/>
  <c r="BL264" i="8" s="1"/>
  <c r="BL287" i="8" s="1"/>
  <c r="BN310" i="8" s="1"/>
  <c r="BR333" i="8" s="1"/>
  <c r="BL125" i="8"/>
  <c r="BL148" i="8" s="1"/>
  <c r="BL171" i="8" s="1"/>
  <c r="BN194" i="8" s="1"/>
  <c r="BR217" i="8" s="1"/>
  <c r="BM241" i="8" s="1"/>
  <c r="BM264" i="8" s="1"/>
  <c r="BM287" i="8" s="1"/>
  <c r="BO310" i="8" s="1"/>
  <c r="BS333" i="8" s="1"/>
  <c r="BM125" i="8"/>
  <c r="BM148" i="8" s="1"/>
  <c r="BM171" i="8" s="1"/>
  <c r="BO194" i="8" s="1"/>
  <c r="BS217" i="8" s="1"/>
  <c r="BN241" i="8" s="1"/>
  <c r="BN264" i="8" s="1"/>
  <c r="BN287" i="8" s="1"/>
  <c r="BP310" i="8" s="1"/>
  <c r="BT333" i="8" s="1"/>
  <c r="H126" i="8"/>
  <c r="H149" i="8" s="1"/>
  <c r="H172" i="8" s="1"/>
  <c r="J195" i="8" s="1"/>
  <c r="N218" i="8" s="1"/>
  <c r="I242" i="8" s="1"/>
  <c r="I265" i="8" s="1"/>
  <c r="I288" i="8" s="1"/>
  <c r="K311" i="8" s="1"/>
  <c r="O334" i="8" s="1"/>
  <c r="BF126" i="8"/>
  <c r="BF149" i="8" s="1"/>
  <c r="BF172" i="8" s="1"/>
  <c r="BH195" i="8" s="1"/>
  <c r="BL218" i="8" s="1"/>
  <c r="BG242" i="8" s="1"/>
  <c r="BG265" i="8" s="1"/>
  <c r="BG288" i="8" s="1"/>
  <c r="BI311" i="8" s="1"/>
  <c r="BM334" i="8" s="1"/>
  <c r="BI126" i="8"/>
  <c r="BI149" i="8" s="1"/>
  <c r="BI172" i="8" s="1"/>
  <c r="BK195" i="8" s="1"/>
  <c r="BO218" i="8" s="1"/>
  <c r="BJ242" i="8" s="1"/>
  <c r="BJ265" i="8" s="1"/>
  <c r="BJ288" i="8" s="1"/>
  <c r="BL311" i="8" s="1"/>
  <c r="BP334" i="8" s="1"/>
  <c r="BJ126" i="8"/>
  <c r="BJ149" i="8"/>
  <c r="BJ172" i="8" s="1"/>
  <c r="BL195" i="8" s="1"/>
  <c r="BP218" i="8" s="1"/>
  <c r="BK242" i="8" s="1"/>
  <c r="BK265" i="8" s="1"/>
  <c r="BK288" i="8" s="1"/>
  <c r="BM311" i="8" s="1"/>
  <c r="BQ334" i="8" s="1"/>
  <c r="BK126" i="8"/>
  <c r="BK149" i="8"/>
  <c r="BK172" i="8" s="1"/>
  <c r="BM195" i="8" s="1"/>
  <c r="BQ218" i="8" s="1"/>
  <c r="BL242" i="8" s="1"/>
  <c r="BL265" i="8" s="1"/>
  <c r="BL288" i="8" s="1"/>
  <c r="BN311" i="8" s="1"/>
  <c r="BR334" i="8" s="1"/>
  <c r="BL126" i="8"/>
  <c r="BL149" i="8" s="1"/>
  <c r="BL172" i="8" s="1"/>
  <c r="BN195" i="8" s="1"/>
  <c r="BR218" i="8" s="1"/>
  <c r="BM242" i="8" s="1"/>
  <c r="BM265" i="8" s="1"/>
  <c r="BM288" i="8" s="1"/>
  <c r="BO311" i="8" s="1"/>
  <c r="BS334" i="8" s="1"/>
  <c r="BM126" i="8"/>
  <c r="BM149" i="8" s="1"/>
  <c r="BM172" i="8" s="1"/>
  <c r="BO195" i="8" s="1"/>
  <c r="BS218" i="8" s="1"/>
  <c r="BN242" i="8" s="1"/>
  <c r="BN265" i="8" s="1"/>
  <c r="BN288" i="8" s="1"/>
  <c r="BP311" i="8" s="1"/>
  <c r="BT334" i="8" s="1"/>
  <c r="H127" i="8"/>
  <c r="H150" i="8" s="1"/>
  <c r="H173" i="8" s="1"/>
  <c r="J196" i="8" s="1"/>
  <c r="N219" i="8" s="1"/>
  <c r="I243" i="8" s="1"/>
  <c r="I266" i="8" s="1"/>
  <c r="I289" i="8" s="1"/>
  <c r="K312" i="8" s="1"/>
  <c r="O335" i="8" s="1"/>
  <c r="I127" i="8"/>
  <c r="I150" i="8"/>
  <c r="I173" i="8" s="1"/>
  <c r="K196" i="8" s="1"/>
  <c r="O219" i="8" s="1"/>
  <c r="J243" i="8" s="1"/>
  <c r="J266" i="8" s="1"/>
  <c r="J289" i="8" s="1"/>
  <c r="L312" i="8" s="1"/>
  <c r="P335" i="8" s="1"/>
  <c r="BG127" i="8"/>
  <c r="BG150" i="8" s="1"/>
  <c r="BG173" i="8" s="1"/>
  <c r="BI196" i="8" s="1"/>
  <c r="BM219" i="8" s="1"/>
  <c r="BH243" i="8" s="1"/>
  <c r="BH266" i="8" s="1"/>
  <c r="BH289" i="8" s="1"/>
  <c r="BJ312" i="8" s="1"/>
  <c r="BN335" i="8" s="1"/>
  <c r="BI127" i="8"/>
  <c r="BI150" i="8" s="1"/>
  <c r="BI173" i="8" s="1"/>
  <c r="BK196" i="8" s="1"/>
  <c r="BO219" i="8" s="1"/>
  <c r="BJ243" i="8" s="1"/>
  <c r="BJ266" i="8" s="1"/>
  <c r="BJ289" i="8" s="1"/>
  <c r="BL312" i="8" s="1"/>
  <c r="BP335" i="8" s="1"/>
  <c r="BJ127" i="8"/>
  <c r="BJ150" i="8" s="1"/>
  <c r="BJ173" i="8" s="1"/>
  <c r="BL196" i="8" s="1"/>
  <c r="BP219" i="8" s="1"/>
  <c r="BK243" i="8" s="1"/>
  <c r="BK266" i="8" s="1"/>
  <c r="BK289" i="8" s="1"/>
  <c r="BM312" i="8" s="1"/>
  <c r="BQ335" i="8" s="1"/>
  <c r="BK127" i="8"/>
  <c r="BK150" i="8" s="1"/>
  <c r="BK173" i="8" s="1"/>
  <c r="BM196" i="8" s="1"/>
  <c r="BQ219" i="8" s="1"/>
  <c r="BL243" i="8" s="1"/>
  <c r="BL266" i="8" s="1"/>
  <c r="BL289" i="8" s="1"/>
  <c r="BN312" i="8" s="1"/>
  <c r="BR335" i="8" s="1"/>
  <c r="BL127" i="8"/>
  <c r="BL150" i="8" s="1"/>
  <c r="BL173" i="8" s="1"/>
  <c r="BN196" i="8" s="1"/>
  <c r="BR219" i="8" s="1"/>
  <c r="BM243" i="8" s="1"/>
  <c r="BM266" i="8" s="1"/>
  <c r="BM289" i="8" s="1"/>
  <c r="BO312" i="8" s="1"/>
  <c r="BS335" i="8" s="1"/>
  <c r="BM127" i="8"/>
  <c r="BM150" i="8"/>
  <c r="BM173" i="8" s="1"/>
  <c r="BO196" i="8" s="1"/>
  <c r="BS219" i="8" s="1"/>
  <c r="BN243" i="8" s="1"/>
  <c r="BN266" i="8" s="1"/>
  <c r="BN289" i="8" s="1"/>
  <c r="BP312" i="8" s="1"/>
  <c r="BT335" i="8" s="1"/>
  <c r="H128" i="8"/>
  <c r="H151" i="8" s="1"/>
  <c r="H174" i="8" s="1"/>
  <c r="J197" i="8" s="1"/>
  <c r="N220" i="8" s="1"/>
  <c r="I244" i="8" s="1"/>
  <c r="I267" i="8" s="1"/>
  <c r="I290" i="8" s="1"/>
  <c r="K313" i="8" s="1"/>
  <c r="O336" i="8" s="1"/>
  <c r="J128" i="8"/>
  <c r="J151" i="8" s="1"/>
  <c r="J174" i="8" s="1"/>
  <c r="L197" i="8" s="1"/>
  <c r="P220" i="8" s="1"/>
  <c r="K244" i="8" s="1"/>
  <c r="K267" i="8" s="1"/>
  <c r="K290" i="8" s="1"/>
  <c r="M313" i="8" s="1"/>
  <c r="Q336" i="8" s="1"/>
  <c r="BI128" i="8"/>
  <c r="BI151" i="8" s="1"/>
  <c r="BI174" i="8" s="1"/>
  <c r="BK197" i="8" s="1"/>
  <c r="BO220" i="8" s="1"/>
  <c r="BJ244" i="8" s="1"/>
  <c r="BJ267" i="8" s="1"/>
  <c r="BJ290" i="8" s="1"/>
  <c r="BL313" i="8" s="1"/>
  <c r="BP336" i="8" s="1"/>
  <c r="BJ128" i="8"/>
  <c r="BJ151" i="8" s="1"/>
  <c r="BJ174" i="8" s="1"/>
  <c r="BL197" i="8" s="1"/>
  <c r="BP220" i="8" s="1"/>
  <c r="BK244" i="8" s="1"/>
  <c r="BK267" i="8" s="1"/>
  <c r="BK290" i="8" s="1"/>
  <c r="BM313" i="8" s="1"/>
  <c r="BQ336" i="8" s="1"/>
  <c r="BK128" i="8"/>
  <c r="BK151" i="8"/>
  <c r="BK174" i="8" s="1"/>
  <c r="BM197" i="8" s="1"/>
  <c r="BQ220" i="8" s="1"/>
  <c r="BL244" i="8" s="1"/>
  <c r="BL267" i="8" s="1"/>
  <c r="BL290" i="8" s="1"/>
  <c r="BN313" i="8" s="1"/>
  <c r="BR336" i="8" s="1"/>
  <c r="BL128" i="8"/>
  <c r="BL151" i="8" s="1"/>
  <c r="BL174" i="8" s="1"/>
  <c r="BN197" i="8" s="1"/>
  <c r="BR220" i="8" s="1"/>
  <c r="BM244" i="8" s="1"/>
  <c r="BM267" i="8" s="1"/>
  <c r="BM290" i="8" s="1"/>
  <c r="BO313" i="8" s="1"/>
  <c r="BS336" i="8" s="1"/>
  <c r="BM128" i="8"/>
  <c r="BM151" i="8" s="1"/>
  <c r="BM174" i="8" s="1"/>
  <c r="BO197" i="8" s="1"/>
  <c r="BS220" i="8" s="1"/>
  <c r="BN244" i="8" s="1"/>
  <c r="BN267" i="8" s="1"/>
  <c r="BN290" i="8" s="1"/>
  <c r="BP313" i="8" s="1"/>
  <c r="BT336" i="8" s="1"/>
  <c r="H129" i="8"/>
  <c r="H152" i="8"/>
  <c r="H175" i="8" s="1"/>
  <c r="J198" i="8" s="1"/>
  <c r="N221" i="8" s="1"/>
  <c r="I245" i="8" s="1"/>
  <c r="I268" i="8" s="1"/>
  <c r="I291" i="8" s="1"/>
  <c r="K314" i="8" s="1"/>
  <c r="O337" i="8" s="1"/>
  <c r="I129" i="8"/>
  <c r="I152" i="8" s="1"/>
  <c r="I175" i="8" s="1"/>
  <c r="K198" i="8" s="1"/>
  <c r="O221" i="8" s="1"/>
  <c r="J245" i="8" s="1"/>
  <c r="J268" i="8" s="1"/>
  <c r="J291" i="8" s="1"/>
  <c r="L314" i="8" s="1"/>
  <c r="P337" i="8" s="1"/>
  <c r="K129" i="8"/>
  <c r="K152" i="8" s="1"/>
  <c r="K175" i="8" s="1"/>
  <c r="M198" i="8" s="1"/>
  <c r="Q221" i="8" s="1"/>
  <c r="L245" i="8" s="1"/>
  <c r="L268" i="8" s="1"/>
  <c r="L291" i="8" s="1"/>
  <c r="N314" i="8" s="1"/>
  <c r="R337" i="8" s="1"/>
  <c r="BI129" i="8"/>
  <c r="BI152" i="8"/>
  <c r="BI175" i="8" s="1"/>
  <c r="BK198" i="8" s="1"/>
  <c r="BO221" i="8" s="1"/>
  <c r="BJ245" i="8" s="1"/>
  <c r="BJ268" i="8" s="1"/>
  <c r="BJ291" i="8" s="1"/>
  <c r="BL314" i="8" s="1"/>
  <c r="BP337" i="8" s="1"/>
  <c r="BJ129" i="8"/>
  <c r="BJ152" i="8" s="1"/>
  <c r="BJ175" i="8" s="1"/>
  <c r="BL198" i="8" s="1"/>
  <c r="BP221" i="8" s="1"/>
  <c r="BK245" i="8" s="1"/>
  <c r="BK268" i="8" s="1"/>
  <c r="BK291" i="8" s="1"/>
  <c r="BM314" i="8" s="1"/>
  <c r="BQ337" i="8" s="1"/>
  <c r="BK129" i="8"/>
  <c r="BK152" i="8" s="1"/>
  <c r="BK175" i="8" s="1"/>
  <c r="BM198" i="8" s="1"/>
  <c r="BQ221" i="8" s="1"/>
  <c r="BL245" i="8" s="1"/>
  <c r="BL268" i="8" s="1"/>
  <c r="BL291" i="8" s="1"/>
  <c r="BN314" i="8" s="1"/>
  <c r="BR337" i="8" s="1"/>
  <c r="BL129" i="8"/>
  <c r="BL152" i="8"/>
  <c r="BL175" i="8" s="1"/>
  <c r="BN198" i="8" s="1"/>
  <c r="BR221" i="8" s="1"/>
  <c r="BM245" i="8" s="1"/>
  <c r="BM268" i="8" s="1"/>
  <c r="BM291" i="8" s="1"/>
  <c r="BO314" i="8" s="1"/>
  <c r="BS337" i="8" s="1"/>
  <c r="BM129" i="8"/>
  <c r="BM152" i="8" s="1"/>
  <c r="BM175" i="8" s="1"/>
  <c r="BO198" i="8" s="1"/>
  <c r="BS221" i="8" s="1"/>
  <c r="BN245" i="8" s="1"/>
  <c r="BN268" i="8" s="1"/>
  <c r="BN291" i="8" s="1"/>
  <c r="BP314" i="8" s="1"/>
  <c r="BT337" i="8" s="1"/>
  <c r="H130" i="8"/>
  <c r="H153" i="8"/>
  <c r="H176" i="8" s="1"/>
  <c r="J199" i="8" s="1"/>
  <c r="N222" i="8" s="1"/>
  <c r="I246" i="8" s="1"/>
  <c r="I269" i="8" s="1"/>
  <c r="I292" i="8" s="1"/>
  <c r="K315" i="8" s="1"/>
  <c r="O338" i="8" s="1"/>
  <c r="I130" i="8"/>
  <c r="I153" i="8" s="1"/>
  <c r="I176" i="8" s="1"/>
  <c r="K199" i="8" s="1"/>
  <c r="O222" i="8" s="1"/>
  <c r="J246" i="8" s="1"/>
  <c r="J269" i="8" s="1"/>
  <c r="J292" i="8" s="1"/>
  <c r="L315" i="8" s="1"/>
  <c r="P338" i="8" s="1"/>
  <c r="BI130" i="8"/>
  <c r="BI153" i="8" s="1"/>
  <c r="BI176" i="8" s="1"/>
  <c r="BK199" i="8" s="1"/>
  <c r="BO222" i="8" s="1"/>
  <c r="BJ246" i="8" s="1"/>
  <c r="BJ269" i="8" s="1"/>
  <c r="BJ292" i="8" s="1"/>
  <c r="BL315" i="8" s="1"/>
  <c r="BP338" i="8" s="1"/>
  <c r="BJ130" i="8"/>
  <c r="BJ153" i="8" s="1"/>
  <c r="BJ176" i="8" s="1"/>
  <c r="BL199" i="8" s="1"/>
  <c r="BP222" i="8" s="1"/>
  <c r="BK246" i="8" s="1"/>
  <c r="BK269" i="8" s="1"/>
  <c r="BK292" i="8" s="1"/>
  <c r="BM315" i="8" s="1"/>
  <c r="BQ338" i="8" s="1"/>
  <c r="BK130" i="8"/>
  <c r="BK153" i="8" s="1"/>
  <c r="BK176" i="8" s="1"/>
  <c r="BM199" i="8" s="1"/>
  <c r="BQ222" i="8" s="1"/>
  <c r="BL246" i="8" s="1"/>
  <c r="BL269" i="8" s="1"/>
  <c r="BL292" i="8" s="1"/>
  <c r="BN315" i="8" s="1"/>
  <c r="BR338" i="8" s="1"/>
  <c r="BL130" i="8"/>
  <c r="BL153" i="8" s="1"/>
  <c r="BL176" i="8" s="1"/>
  <c r="BN199" i="8" s="1"/>
  <c r="BR222" i="8" s="1"/>
  <c r="BM246" i="8" s="1"/>
  <c r="BM269" i="8" s="1"/>
  <c r="BM292" i="8" s="1"/>
  <c r="BO315" i="8" s="1"/>
  <c r="BS338" i="8" s="1"/>
  <c r="BM130" i="8"/>
  <c r="BM153" i="8" s="1"/>
  <c r="BM176" i="8" s="1"/>
  <c r="BO199" i="8" s="1"/>
  <c r="BS222" i="8" s="1"/>
  <c r="BN246" i="8" s="1"/>
  <c r="BN269" i="8" s="1"/>
  <c r="BN292" i="8" s="1"/>
  <c r="BP315" i="8" s="1"/>
  <c r="BT338" i="8" s="1"/>
  <c r="H131" i="8"/>
  <c r="H154" i="8" s="1"/>
  <c r="H177" i="8" s="1"/>
  <c r="J200" i="8" s="1"/>
  <c r="N223" i="8" s="1"/>
  <c r="I247" i="8" s="1"/>
  <c r="I270" i="8" s="1"/>
  <c r="I293" i="8" s="1"/>
  <c r="K316" i="8" s="1"/>
  <c r="O339" i="8" s="1"/>
  <c r="I131" i="8"/>
  <c r="I154" i="8"/>
  <c r="I177" i="8" s="1"/>
  <c r="K200" i="8" s="1"/>
  <c r="O223" i="8" s="1"/>
  <c r="J247" i="8" s="1"/>
  <c r="J270" i="8" s="1"/>
  <c r="J293" i="8" s="1"/>
  <c r="L316" i="8" s="1"/>
  <c r="P339" i="8" s="1"/>
  <c r="BI131" i="8"/>
  <c r="BI154" i="8"/>
  <c r="BI177" i="8" s="1"/>
  <c r="BK200" i="8" s="1"/>
  <c r="BO223" i="8" s="1"/>
  <c r="BJ247" i="8" s="1"/>
  <c r="BJ270" i="8" s="1"/>
  <c r="BJ293" i="8" s="1"/>
  <c r="BL316" i="8" s="1"/>
  <c r="BP339" i="8" s="1"/>
  <c r="BJ131" i="8"/>
  <c r="BJ154" i="8" s="1"/>
  <c r="BJ177" i="8" s="1"/>
  <c r="BL200" i="8" s="1"/>
  <c r="BP223" i="8" s="1"/>
  <c r="BK247" i="8" s="1"/>
  <c r="BK270" i="8" s="1"/>
  <c r="BK293" i="8" s="1"/>
  <c r="BM316" i="8" s="1"/>
  <c r="BQ339" i="8" s="1"/>
  <c r="BK131" i="8"/>
  <c r="BK154" i="8" s="1"/>
  <c r="BK177" i="8" s="1"/>
  <c r="BM200" i="8" s="1"/>
  <c r="BQ223" i="8" s="1"/>
  <c r="BL247" i="8" s="1"/>
  <c r="BL270" i="8" s="1"/>
  <c r="BL293" i="8" s="1"/>
  <c r="BN316" i="8" s="1"/>
  <c r="BR339" i="8" s="1"/>
  <c r="BL131" i="8"/>
  <c r="BL154" i="8" s="1"/>
  <c r="BL177" i="8" s="1"/>
  <c r="BN200" i="8" s="1"/>
  <c r="BR223" i="8" s="1"/>
  <c r="BM247" i="8" s="1"/>
  <c r="BM270" i="8" s="1"/>
  <c r="BM293" i="8" s="1"/>
  <c r="BO316" i="8" s="1"/>
  <c r="BS339" i="8" s="1"/>
  <c r="BM131" i="8"/>
  <c r="BM154" i="8" s="1"/>
  <c r="BM177" i="8" s="1"/>
  <c r="BO200" i="8" s="1"/>
  <c r="BS223" i="8" s="1"/>
  <c r="BN247" i="8" s="1"/>
  <c r="BN270" i="8" s="1"/>
  <c r="BN293" i="8" s="1"/>
  <c r="BP316" i="8" s="1"/>
  <c r="BT339" i="8" s="1"/>
  <c r="H132" i="8"/>
  <c r="H155" i="8" s="1"/>
  <c r="H178" i="8" s="1"/>
  <c r="J201" i="8" s="1"/>
  <c r="N224" i="8" s="1"/>
  <c r="I248" i="8" s="1"/>
  <c r="I271" i="8" s="1"/>
  <c r="I294" i="8" s="1"/>
  <c r="K317" i="8" s="1"/>
  <c r="O340" i="8" s="1"/>
  <c r="I132" i="8"/>
  <c r="I155" i="8" s="1"/>
  <c r="I178" i="8" s="1"/>
  <c r="K201" i="8" s="1"/>
  <c r="O224" i="8" s="1"/>
  <c r="J248" i="8" s="1"/>
  <c r="J271" i="8" s="1"/>
  <c r="J294" i="8" s="1"/>
  <c r="L317" i="8" s="1"/>
  <c r="P340" i="8" s="1"/>
  <c r="J132" i="8"/>
  <c r="J155" i="8" s="1"/>
  <c r="J178" i="8" s="1"/>
  <c r="L201" i="8" s="1"/>
  <c r="P224" i="8" s="1"/>
  <c r="K248" i="8" s="1"/>
  <c r="K271" i="8" s="1"/>
  <c r="K294" i="8" s="1"/>
  <c r="M317" i="8" s="1"/>
  <c r="Q340" i="8" s="1"/>
  <c r="BI132" i="8"/>
  <c r="BI155" i="8" s="1"/>
  <c r="BI178" i="8" s="1"/>
  <c r="BK201" i="8" s="1"/>
  <c r="BO224" i="8" s="1"/>
  <c r="BJ248" i="8" s="1"/>
  <c r="BJ271" i="8" s="1"/>
  <c r="BJ294" i="8" s="1"/>
  <c r="BL317" i="8" s="1"/>
  <c r="BP340" i="8" s="1"/>
  <c r="BJ132" i="8"/>
  <c r="BJ155" i="8"/>
  <c r="BJ178" i="8" s="1"/>
  <c r="BL201" i="8" s="1"/>
  <c r="BP224" i="8" s="1"/>
  <c r="BK248" i="8" s="1"/>
  <c r="BK271" i="8" s="1"/>
  <c r="BK294" i="8" s="1"/>
  <c r="BM317" i="8" s="1"/>
  <c r="BQ340" i="8" s="1"/>
  <c r="BK132" i="8"/>
  <c r="BK155" i="8" s="1"/>
  <c r="BK178" i="8" s="1"/>
  <c r="BM201" i="8" s="1"/>
  <c r="BQ224" i="8" s="1"/>
  <c r="BL248" i="8" s="1"/>
  <c r="BL271" i="8" s="1"/>
  <c r="BL294" i="8" s="1"/>
  <c r="BN317" i="8" s="1"/>
  <c r="BR340" i="8" s="1"/>
  <c r="BL132" i="8"/>
  <c r="BL155" i="8"/>
  <c r="BL178" i="8" s="1"/>
  <c r="BN201" i="8" s="1"/>
  <c r="BR224" i="8" s="1"/>
  <c r="BM248" i="8" s="1"/>
  <c r="BM271" i="8" s="1"/>
  <c r="BM294" i="8" s="1"/>
  <c r="BO317" i="8" s="1"/>
  <c r="BS340" i="8" s="1"/>
  <c r="BM132" i="8"/>
  <c r="BM155" i="8" s="1"/>
  <c r="BM178" i="8" s="1"/>
  <c r="BO201" i="8" s="1"/>
  <c r="BS224" i="8" s="1"/>
  <c r="BN248" i="8" s="1"/>
  <c r="BN271" i="8" s="1"/>
  <c r="BN294" i="8" s="1"/>
  <c r="BP317" i="8" s="1"/>
  <c r="BT340" i="8" s="1"/>
  <c r="H133" i="8"/>
  <c r="H156" i="8"/>
  <c r="H179" i="8" s="1"/>
  <c r="J202" i="8" s="1"/>
  <c r="N225" i="8" s="1"/>
  <c r="I249" i="8" s="1"/>
  <c r="I272" i="8" s="1"/>
  <c r="I295" i="8" s="1"/>
  <c r="K318" i="8" s="1"/>
  <c r="O341" i="8" s="1"/>
  <c r="J133" i="8"/>
  <c r="J156" i="8" s="1"/>
  <c r="J179" i="8" s="1"/>
  <c r="L202" i="8" s="1"/>
  <c r="P225" i="8" s="1"/>
  <c r="K249" i="8" s="1"/>
  <c r="K272" i="8" s="1"/>
  <c r="K295" i="8" s="1"/>
  <c r="M318" i="8" s="1"/>
  <c r="Q341" i="8" s="1"/>
  <c r="K133" i="8"/>
  <c r="K156" i="8" s="1"/>
  <c r="K179" i="8" s="1"/>
  <c r="M202" i="8" s="1"/>
  <c r="Q225" i="8" s="1"/>
  <c r="L249" i="8" s="1"/>
  <c r="L272" i="8" s="1"/>
  <c r="L295" i="8" s="1"/>
  <c r="N318" i="8" s="1"/>
  <c r="R341" i="8" s="1"/>
  <c r="L156" i="8"/>
  <c r="L179" i="8" s="1"/>
  <c r="N202" i="8" s="1"/>
  <c r="R225" i="8" s="1"/>
  <c r="M249" i="8" s="1"/>
  <c r="M272" i="8" s="1"/>
  <c r="M295" i="8" s="1"/>
  <c r="O318" i="8" s="1"/>
  <c r="S341" i="8" s="1"/>
  <c r="BI133" i="8"/>
  <c r="BI156" i="8" s="1"/>
  <c r="BI179" i="8" s="1"/>
  <c r="BK202" i="8" s="1"/>
  <c r="BO225" i="8" s="1"/>
  <c r="BJ249" i="8" s="1"/>
  <c r="BJ272" i="8" s="1"/>
  <c r="BJ295" i="8" s="1"/>
  <c r="BL318" i="8" s="1"/>
  <c r="BP341" i="8" s="1"/>
  <c r="BJ133" i="8"/>
  <c r="BJ156" i="8" s="1"/>
  <c r="BJ179" i="8" s="1"/>
  <c r="BL202" i="8" s="1"/>
  <c r="BP225" i="8" s="1"/>
  <c r="BK249" i="8" s="1"/>
  <c r="BK272" i="8" s="1"/>
  <c r="BK295" i="8" s="1"/>
  <c r="BM318" i="8" s="1"/>
  <c r="BQ341" i="8" s="1"/>
  <c r="BK133" i="8"/>
  <c r="BK156" i="8"/>
  <c r="BK179" i="8" s="1"/>
  <c r="BM202" i="8" s="1"/>
  <c r="BQ225" i="8" s="1"/>
  <c r="BL249" i="8" s="1"/>
  <c r="BL272" i="8" s="1"/>
  <c r="BL295" i="8" s="1"/>
  <c r="BN318" i="8" s="1"/>
  <c r="BR341" i="8" s="1"/>
  <c r="BL133" i="8"/>
  <c r="BL156" i="8" s="1"/>
  <c r="BL179" i="8" s="1"/>
  <c r="BN202" i="8" s="1"/>
  <c r="BR225" i="8" s="1"/>
  <c r="BM249" i="8" s="1"/>
  <c r="BM272" i="8" s="1"/>
  <c r="BM295" i="8" s="1"/>
  <c r="BO318" i="8" s="1"/>
  <c r="BS341" i="8" s="1"/>
  <c r="BM133" i="8"/>
  <c r="BM156" i="8" s="1"/>
  <c r="BM179" i="8" s="1"/>
  <c r="BO202" i="8" s="1"/>
  <c r="BS225" i="8" s="1"/>
  <c r="BN249" i="8" s="1"/>
  <c r="BN272" i="8" s="1"/>
  <c r="BN295" i="8" s="1"/>
  <c r="BP318" i="8" s="1"/>
  <c r="BT341" i="8" s="1"/>
  <c r="H134" i="8"/>
  <c r="H157" i="8" s="1"/>
  <c r="H180" i="8" s="1"/>
  <c r="J203" i="8" s="1"/>
  <c r="N226" i="8" s="1"/>
  <c r="I250" i="8" s="1"/>
  <c r="I273" i="8" s="1"/>
  <c r="I296" i="8" s="1"/>
  <c r="K319" i="8" s="1"/>
  <c r="O342" i="8" s="1"/>
  <c r="K134" i="8"/>
  <c r="K157" i="8" s="1"/>
  <c r="K180" i="8" s="1"/>
  <c r="M203" i="8" s="1"/>
  <c r="Q226" i="8" s="1"/>
  <c r="L250" i="8" s="1"/>
  <c r="L273" i="8" s="1"/>
  <c r="L296" i="8" s="1"/>
  <c r="N319" i="8" s="1"/>
  <c r="R342" i="8" s="1"/>
  <c r="L134" i="8"/>
  <c r="L157" i="8" s="1"/>
  <c r="L180" i="8" s="1"/>
  <c r="N203" i="8" s="1"/>
  <c r="R226" i="8" s="1"/>
  <c r="M250" i="8" s="1"/>
  <c r="M273" i="8" s="1"/>
  <c r="M296" i="8" s="1"/>
  <c r="O319" i="8" s="1"/>
  <c r="S342" i="8" s="1"/>
  <c r="BI134" i="8"/>
  <c r="BI157" i="8"/>
  <c r="BI180" i="8" s="1"/>
  <c r="BK203" i="8" s="1"/>
  <c r="BO226" i="8" s="1"/>
  <c r="BJ250" i="8" s="1"/>
  <c r="BJ273" i="8" s="1"/>
  <c r="BJ296" i="8" s="1"/>
  <c r="BL319" i="8" s="1"/>
  <c r="BP342" i="8" s="1"/>
  <c r="BJ134" i="8"/>
  <c r="BJ157" i="8" s="1"/>
  <c r="BJ180" i="8" s="1"/>
  <c r="BL203" i="8" s="1"/>
  <c r="BP226" i="8" s="1"/>
  <c r="BK250" i="8" s="1"/>
  <c r="BK273" i="8" s="1"/>
  <c r="BK296" i="8" s="1"/>
  <c r="BM319" i="8" s="1"/>
  <c r="BQ342" i="8" s="1"/>
  <c r="BK134" i="8"/>
  <c r="BK157" i="8" s="1"/>
  <c r="BK180" i="8" s="1"/>
  <c r="BM203" i="8" s="1"/>
  <c r="BQ226" i="8" s="1"/>
  <c r="BL250" i="8" s="1"/>
  <c r="BL273" i="8" s="1"/>
  <c r="BL296" i="8" s="1"/>
  <c r="BN319" i="8" s="1"/>
  <c r="BR342" i="8" s="1"/>
  <c r="BL134" i="8"/>
  <c r="BL157" i="8" s="1"/>
  <c r="BL180" i="8" s="1"/>
  <c r="BN203" i="8" s="1"/>
  <c r="BR226" i="8" s="1"/>
  <c r="BM250" i="8" s="1"/>
  <c r="BM273" i="8" s="1"/>
  <c r="BM296" i="8" s="1"/>
  <c r="BO319" i="8" s="1"/>
  <c r="BS342" i="8" s="1"/>
  <c r="BM134" i="8"/>
  <c r="BM157" i="8" s="1"/>
  <c r="BM180" i="8" s="1"/>
  <c r="BO203" i="8" s="1"/>
  <c r="BS226" i="8" s="1"/>
  <c r="BN250" i="8" s="1"/>
  <c r="BN273" i="8" s="1"/>
  <c r="BN296" i="8" s="1"/>
  <c r="BP319" i="8" s="1"/>
  <c r="BT342" i="8" s="1"/>
  <c r="H135" i="8"/>
  <c r="H158" i="8"/>
  <c r="H181" i="8" s="1"/>
  <c r="J204" i="8" s="1"/>
  <c r="N227" i="8" s="1"/>
  <c r="I251" i="8" s="1"/>
  <c r="I274" i="8" s="1"/>
  <c r="I297" i="8" s="1"/>
  <c r="K320" i="8" s="1"/>
  <c r="O343" i="8" s="1"/>
  <c r="BI135" i="8"/>
  <c r="BI158" i="8" s="1"/>
  <c r="BI181" i="8" s="1"/>
  <c r="BK204" i="8" s="1"/>
  <c r="BO227" i="8" s="1"/>
  <c r="BJ251" i="8" s="1"/>
  <c r="BJ274" i="8" s="1"/>
  <c r="BJ297" i="8" s="1"/>
  <c r="BL320" i="8" s="1"/>
  <c r="BP343" i="8" s="1"/>
  <c r="BJ135" i="8"/>
  <c r="BJ158" i="8" s="1"/>
  <c r="BJ181" i="8" s="1"/>
  <c r="BL204" i="8" s="1"/>
  <c r="BP227" i="8" s="1"/>
  <c r="BK251" i="8" s="1"/>
  <c r="BK274" i="8" s="1"/>
  <c r="BK297" i="8" s="1"/>
  <c r="BM320" i="8" s="1"/>
  <c r="BQ343" i="8" s="1"/>
  <c r="BK135" i="8"/>
  <c r="BK158" i="8" s="1"/>
  <c r="BK181" i="8" s="1"/>
  <c r="BM204" i="8" s="1"/>
  <c r="BQ227" i="8" s="1"/>
  <c r="BL251" i="8" s="1"/>
  <c r="BL274" i="8" s="1"/>
  <c r="BL297" i="8" s="1"/>
  <c r="BN320" i="8" s="1"/>
  <c r="BR343" i="8" s="1"/>
  <c r="BL135" i="8"/>
  <c r="BL158" i="8" s="1"/>
  <c r="BL181" i="8" s="1"/>
  <c r="BN204" i="8" s="1"/>
  <c r="BR227" i="8" s="1"/>
  <c r="BM251" i="8" s="1"/>
  <c r="BM274" i="8" s="1"/>
  <c r="BM297" i="8" s="1"/>
  <c r="BO320" i="8" s="1"/>
  <c r="BS343" i="8" s="1"/>
  <c r="BM135" i="8"/>
  <c r="BM158" i="8" s="1"/>
  <c r="BM181" i="8" s="1"/>
  <c r="BO204" i="8" s="1"/>
  <c r="BS227" i="8" s="1"/>
  <c r="BN251" i="8" s="1"/>
  <c r="BN274" i="8" s="1"/>
  <c r="BN297" i="8" s="1"/>
  <c r="BP320" i="8" s="1"/>
  <c r="BT343" i="8" s="1"/>
  <c r="H136" i="8"/>
  <c r="H159" i="8" s="1"/>
  <c r="H182" i="8" s="1"/>
  <c r="J205" i="8" s="1"/>
  <c r="N228" i="8" s="1"/>
  <c r="I252" i="8" s="1"/>
  <c r="I275" i="8" s="1"/>
  <c r="I298" i="8" s="1"/>
  <c r="K321" i="8" s="1"/>
  <c r="O344" i="8" s="1"/>
  <c r="BJ136" i="8"/>
  <c r="BJ159" i="8" s="1"/>
  <c r="BJ182" i="8" s="1"/>
  <c r="BL205" i="8" s="1"/>
  <c r="BP228" i="8" s="1"/>
  <c r="BK252" i="8" s="1"/>
  <c r="BK275" i="8" s="1"/>
  <c r="BK298" i="8" s="1"/>
  <c r="BM321" i="8" s="1"/>
  <c r="BQ344" i="8" s="1"/>
  <c r="BK136" i="8"/>
  <c r="BK159" i="8" s="1"/>
  <c r="BK182" i="8" s="1"/>
  <c r="BM205" i="8" s="1"/>
  <c r="BQ228" i="8" s="1"/>
  <c r="BL252" i="8" s="1"/>
  <c r="BL275" i="8" s="1"/>
  <c r="BL298" i="8" s="1"/>
  <c r="BN321" i="8" s="1"/>
  <c r="BR344" i="8" s="1"/>
  <c r="BL136" i="8"/>
  <c r="BL159" i="8" s="1"/>
  <c r="BL182" i="8" s="1"/>
  <c r="BN205" i="8" s="1"/>
  <c r="BR228" i="8" s="1"/>
  <c r="BM252" i="8" s="1"/>
  <c r="BM275" i="8" s="1"/>
  <c r="BM298" i="8" s="1"/>
  <c r="BO321" i="8" s="1"/>
  <c r="BS344" i="8" s="1"/>
  <c r="BM136" i="8"/>
  <c r="BM159" i="8" s="1"/>
  <c r="BM182" i="8" s="1"/>
  <c r="BO205" i="8" s="1"/>
  <c r="BS228" i="8" s="1"/>
  <c r="BN252" i="8" s="1"/>
  <c r="BN275" i="8" s="1"/>
  <c r="BN298" i="8" s="1"/>
  <c r="BP321" i="8" s="1"/>
  <c r="BT344" i="8" s="1"/>
  <c r="H137" i="8"/>
  <c r="H160" i="8" s="1"/>
  <c r="H183" i="8" s="1"/>
  <c r="J206" i="8" s="1"/>
  <c r="N229" i="8" s="1"/>
  <c r="I253" i="8" s="1"/>
  <c r="I276" i="8" s="1"/>
  <c r="I299" i="8" s="1"/>
  <c r="K322" i="8" s="1"/>
  <c r="O345" i="8" s="1"/>
  <c r="I137" i="8"/>
  <c r="I160" i="8" s="1"/>
  <c r="I183" i="8" s="1"/>
  <c r="K206" i="8" s="1"/>
  <c r="O229" i="8" s="1"/>
  <c r="J253" i="8" s="1"/>
  <c r="J276" i="8" s="1"/>
  <c r="J299" i="8" s="1"/>
  <c r="L322" i="8" s="1"/>
  <c r="P345" i="8" s="1"/>
  <c r="BK137" i="8"/>
  <c r="BK160" i="8"/>
  <c r="BK183" i="8" s="1"/>
  <c r="BM206" i="8" s="1"/>
  <c r="BQ229" i="8" s="1"/>
  <c r="BL253" i="8" s="1"/>
  <c r="BL276" i="8" s="1"/>
  <c r="BL299" i="8" s="1"/>
  <c r="BN322" i="8" s="1"/>
  <c r="BR345" i="8" s="1"/>
  <c r="BL137" i="8"/>
  <c r="BL160" i="8"/>
  <c r="BL183" i="8" s="1"/>
  <c r="BN206" i="8" s="1"/>
  <c r="BR229" i="8" s="1"/>
  <c r="BM253" i="8" s="1"/>
  <c r="BM276" i="8" s="1"/>
  <c r="BM299" i="8" s="1"/>
  <c r="BO322" i="8" s="1"/>
  <c r="BS345" i="8" s="1"/>
  <c r="H138" i="8"/>
  <c r="H161" i="8" s="1"/>
  <c r="H184" i="8" s="1"/>
  <c r="J207" i="8" s="1"/>
  <c r="N230" i="8" s="1"/>
  <c r="I254" i="8" s="1"/>
  <c r="I277" i="8" s="1"/>
  <c r="I300" i="8" s="1"/>
  <c r="K323" i="8" s="1"/>
  <c r="O346" i="8" s="1"/>
  <c r="BM138" i="8"/>
  <c r="BM161" i="8" s="1"/>
  <c r="BM184" i="8" s="1"/>
  <c r="BO207" i="8" s="1"/>
  <c r="BS230" i="8" s="1"/>
  <c r="BN254" i="8" s="1"/>
  <c r="BN277" i="8" s="1"/>
  <c r="BN300" i="8" s="1"/>
  <c r="BP323" i="8" s="1"/>
  <c r="BT346" i="8" s="1"/>
  <c r="H139" i="8"/>
  <c r="H162" i="8"/>
  <c r="H185" i="8" s="1"/>
  <c r="J208" i="8" s="1"/>
  <c r="N231" i="8" s="1"/>
  <c r="I255" i="8" s="1"/>
  <c r="I278" i="8" s="1"/>
  <c r="I301" i="8" s="1"/>
  <c r="K324" i="8" s="1"/>
  <c r="O347" i="8" s="1"/>
  <c r="H140" i="8"/>
  <c r="H163" i="8" s="1"/>
  <c r="H186" i="8" s="1"/>
  <c r="J209" i="8" s="1"/>
  <c r="N232" i="8" s="1"/>
  <c r="I256" i="8" s="1"/>
  <c r="I279" i="8" s="1"/>
  <c r="I302" i="8" s="1"/>
  <c r="K325" i="8" s="1"/>
  <c r="O348" i="8" s="1"/>
  <c r="I140" i="8"/>
  <c r="I163" i="8" s="1"/>
  <c r="I186" i="8" s="1"/>
  <c r="K209" i="8" s="1"/>
  <c r="O232" i="8" s="1"/>
  <c r="J256" i="8" s="1"/>
  <c r="J279" i="8" s="1"/>
  <c r="J302" i="8" s="1"/>
  <c r="L325" i="8" s="1"/>
  <c r="P348" i="8" s="1"/>
  <c r="H141" i="8"/>
  <c r="H164" i="8"/>
  <c r="H187" i="8" s="1"/>
  <c r="J210" i="8" s="1"/>
  <c r="N233" i="8" s="1"/>
  <c r="I257" i="8" s="1"/>
  <c r="I280" i="8" s="1"/>
  <c r="I303" i="8" s="1"/>
  <c r="K326" i="8" s="1"/>
  <c r="O349" i="8" s="1"/>
  <c r="J141" i="8"/>
  <c r="J164" i="8" s="1"/>
  <c r="J187" i="8" s="1"/>
  <c r="L210" i="8" s="1"/>
  <c r="P233" i="8" s="1"/>
  <c r="K257" i="8" s="1"/>
  <c r="K280" i="8" s="1"/>
  <c r="K303" i="8" s="1"/>
  <c r="M326" i="8" s="1"/>
  <c r="Q349" i="8" s="1"/>
  <c r="G123" i="8"/>
  <c r="G146" i="8" s="1"/>
  <c r="G169" i="8" s="1"/>
  <c r="I192" i="8" s="1"/>
  <c r="M215" i="8" s="1"/>
  <c r="H239" i="8" s="1"/>
  <c r="H262" i="8" s="1"/>
  <c r="H285" i="8" s="1"/>
  <c r="J308" i="8" s="1"/>
  <c r="N331" i="8" s="1"/>
  <c r="G124" i="8"/>
  <c r="G147" i="8"/>
  <c r="G170" i="8" s="1"/>
  <c r="I193" i="8" s="1"/>
  <c r="M216" i="8" s="1"/>
  <c r="H240" i="8" s="1"/>
  <c r="H263" i="8" s="1"/>
  <c r="H286" i="8" s="1"/>
  <c r="J309" i="8" s="1"/>
  <c r="N332" i="8" s="1"/>
  <c r="G125" i="8"/>
  <c r="G148" i="8" s="1"/>
  <c r="G171" i="8" s="1"/>
  <c r="I194" i="8" s="1"/>
  <c r="M217" i="8" s="1"/>
  <c r="H241" i="8" s="1"/>
  <c r="H264" i="8" s="1"/>
  <c r="H287" i="8" s="1"/>
  <c r="J310" i="8" s="1"/>
  <c r="N333" i="8" s="1"/>
  <c r="G126" i="8"/>
  <c r="G149" i="8" s="1"/>
  <c r="G172" i="8" s="1"/>
  <c r="I195" i="8" s="1"/>
  <c r="M218" i="8" s="1"/>
  <c r="H242" i="8" s="1"/>
  <c r="H265" i="8" s="1"/>
  <c r="H288" i="8" s="1"/>
  <c r="J311" i="8" s="1"/>
  <c r="N334" i="8" s="1"/>
  <c r="G127" i="8"/>
  <c r="G150" i="8" s="1"/>
  <c r="G173" i="8" s="1"/>
  <c r="I196" i="8" s="1"/>
  <c r="M219" i="8" s="1"/>
  <c r="H243" i="8" s="1"/>
  <c r="H266" i="8" s="1"/>
  <c r="H289" i="8" s="1"/>
  <c r="J312" i="8" s="1"/>
  <c r="N335" i="8" s="1"/>
  <c r="G128" i="8"/>
  <c r="G151" i="8" s="1"/>
  <c r="G174" i="8" s="1"/>
  <c r="I197" i="8" s="1"/>
  <c r="M220" i="8" s="1"/>
  <c r="H244" i="8" s="1"/>
  <c r="H267" i="8" s="1"/>
  <c r="H290" i="8" s="1"/>
  <c r="J313" i="8" s="1"/>
  <c r="N336" i="8" s="1"/>
  <c r="G129" i="8"/>
  <c r="G152" i="8" s="1"/>
  <c r="G175" i="8" s="1"/>
  <c r="I198" i="8" s="1"/>
  <c r="M221" i="8" s="1"/>
  <c r="H245" i="8" s="1"/>
  <c r="H268" i="8" s="1"/>
  <c r="H291" i="8" s="1"/>
  <c r="J314" i="8" s="1"/>
  <c r="N337" i="8" s="1"/>
  <c r="G130" i="8"/>
  <c r="G153" i="8" s="1"/>
  <c r="G176" i="8" s="1"/>
  <c r="I199" i="8" s="1"/>
  <c r="M222" i="8" s="1"/>
  <c r="H246" i="8" s="1"/>
  <c r="H269" i="8" s="1"/>
  <c r="H292" i="8" s="1"/>
  <c r="J315" i="8" s="1"/>
  <c r="N338" i="8" s="1"/>
  <c r="G131" i="8"/>
  <c r="G154" i="8" s="1"/>
  <c r="G177" i="8" s="1"/>
  <c r="I200" i="8" s="1"/>
  <c r="M223" i="8" s="1"/>
  <c r="H247" i="8" s="1"/>
  <c r="H270" i="8" s="1"/>
  <c r="H293" i="8" s="1"/>
  <c r="J316" i="8" s="1"/>
  <c r="N339" i="8" s="1"/>
  <c r="G132" i="8"/>
  <c r="G155" i="8"/>
  <c r="G178" i="8" s="1"/>
  <c r="I201" i="8" s="1"/>
  <c r="M224" i="8" s="1"/>
  <c r="H248" i="8" s="1"/>
  <c r="H271" i="8" s="1"/>
  <c r="H294" i="8" s="1"/>
  <c r="J317" i="8" s="1"/>
  <c r="N340" i="8" s="1"/>
  <c r="G133" i="8"/>
  <c r="G156" i="8"/>
  <c r="G179" i="8" s="1"/>
  <c r="I202" i="8" s="1"/>
  <c r="M225" i="8" s="1"/>
  <c r="H249" i="8" s="1"/>
  <c r="H272" i="8" s="1"/>
  <c r="H295" i="8" s="1"/>
  <c r="J318" i="8" s="1"/>
  <c r="N341" i="8" s="1"/>
  <c r="G134" i="8"/>
  <c r="G157" i="8" s="1"/>
  <c r="G180" i="8" s="1"/>
  <c r="I203" i="8" s="1"/>
  <c r="M226" i="8" s="1"/>
  <c r="H250" i="8" s="1"/>
  <c r="H273" i="8" s="1"/>
  <c r="H296" i="8" s="1"/>
  <c r="J319" i="8" s="1"/>
  <c r="N342" i="8" s="1"/>
  <c r="G135" i="8"/>
  <c r="G158" i="8" s="1"/>
  <c r="G181" i="8" s="1"/>
  <c r="I204" i="8" s="1"/>
  <c r="M227" i="8" s="1"/>
  <c r="H251" i="8" s="1"/>
  <c r="H274" i="8" s="1"/>
  <c r="H297" i="8" s="1"/>
  <c r="J320" i="8" s="1"/>
  <c r="N343" i="8" s="1"/>
  <c r="G136" i="8"/>
  <c r="G159" i="8" s="1"/>
  <c r="G182" i="8" s="1"/>
  <c r="I205" i="8" s="1"/>
  <c r="M228" i="8" s="1"/>
  <c r="H252" i="8" s="1"/>
  <c r="H275" i="8" s="1"/>
  <c r="H298" i="8" s="1"/>
  <c r="J321" i="8" s="1"/>
  <c r="N344" i="8" s="1"/>
  <c r="G137" i="8"/>
  <c r="G160" i="8"/>
  <c r="G183" i="8" s="1"/>
  <c r="I206" i="8" s="1"/>
  <c r="M229" i="8" s="1"/>
  <c r="H253" i="8" s="1"/>
  <c r="H276" i="8" s="1"/>
  <c r="H299" i="8" s="1"/>
  <c r="J322" i="8" s="1"/>
  <c r="N345" i="8" s="1"/>
  <c r="G138" i="8"/>
  <c r="G161" i="8" s="1"/>
  <c r="G184" i="8" s="1"/>
  <c r="I207" i="8" s="1"/>
  <c r="M230" i="8" s="1"/>
  <c r="H254" i="8" s="1"/>
  <c r="H277" i="8" s="1"/>
  <c r="H300" i="8" s="1"/>
  <c r="J323" i="8" s="1"/>
  <c r="N346" i="8" s="1"/>
  <c r="G139" i="8"/>
  <c r="G162" i="8" s="1"/>
  <c r="G185" i="8" s="1"/>
  <c r="I208" i="8" s="1"/>
  <c r="M231" i="8" s="1"/>
  <c r="H255" i="8" s="1"/>
  <c r="H278" i="8" s="1"/>
  <c r="H301" i="8" s="1"/>
  <c r="J324" i="8" s="1"/>
  <c r="N347" i="8" s="1"/>
  <c r="G140" i="8"/>
  <c r="G163" i="8" s="1"/>
  <c r="G186" i="8" s="1"/>
  <c r="I209" i="8" s="1"/>
  <c r="M232" i="8" s="1"/>
  <c r="H256" i="8" s="1"/>
  <c r="H279" i="8" s="1"/>
  <c r="H302" i="8" s="1"/>
  <c r="J325" i="8" s="1"/>
  <c r="N348" i="8" s="1"/>
  <c r="G141" i="8"/>
  <c r="G164" i="8" s="1"/>
  <c r="G187" i="8" s="1"/>
  <c r="I210" i="8" s="1"/>
  <c r="M233" i="8" s="1"/>
  <c r="H257" i="8" s="1"/>
  <c r="H280" i="8" s="1"/>
  <c r="H303" i="8" s="1"/>
  <c r="J326" i="8" s="1"/>
  <c r="N349" i="8" s="1"/>
  <c r="H142" i="8"/>
  <c r="I142" i="8"/>
  <c r="J142" i="8"/>
  <c r="K142" i="8"/>
  <c r="L142" i="8"/>
  <c r="M142" i="8"/>
  <c r="N142" i="8"/>
  <c r="O142" i="8"/>
  <c r="P142" i="8"/>
  <c r="Q142" i="8"/>
  <c r="R142" i="8"/>
  <c r="S142" i="8"/>
  <c r="T142" i="8"/>
  <c r="U142" i="8"/>
  <c r="V142" i="8"/>
  <c r="W142" i="8"/>
  <c r="X142" i="8"/>
  <c r="Y142" i="8"/>
  <c r="Z142" i="8"/>
  <c r="AA142" i="8"/>
  <c r="AB142" i="8"/>
  <c r="AC142" i="8"/>
  <c r="AD142" i="8"/>
  <c r="AE142" i="8"/>
  <c r="AF142" i="8"/>
  <c r="AG142" i="8"/>
  <c r="AH142" i="8"/>
  <c r="AI142" i="8"/>
  <c r="AJ142" i="8"/>
  <c r="AK142" i="8"/>
  <c r="AL142" i="8"/>
  <c r="AM142" i="8"/>
  <c r="AN142" i="8"/>
  <c r="AO142" i="8"/>
  <c r="AP142" i="8"/>
  <c r="AQ142" i="8"/>
  <c r="AR142" i="8"/>
  <c r="AS142" i="8"/>
  <c r="AT142" i="8"/>
  <c r="AU142" i="8"/>
  <c r="AV142" i="8"/>
  <c r="AW142" i="8"/>
  <c r="AX142" i="8"/>
  <c r="AY142" i="8"/>
  <c r="AZ142" i="8"/>
  <c r="BA142" i="8"/>
  <c r="BB142" i="8"/>
  <c r="BC142" i="8"/>
  <c r="BD142" i="8"/>
  <c r="BE142" i="8"/>
  <c r="BF142" i="8"/>
  <c r="BG142" i="8"/>
  <c r="BH142" i="8"/>
  <c r="BI142" i="8"/>
  <c r="BJ142" i="8"/>
  <c r="BK142" i="8"/>
  <c r="BL142" i="8"/>
  <c r="BM142" i="8"/>
  <c r="G142" i="8"/>
  <c r="G6" i="9"/>
  <c r="H6" i="9"/>
  <c r="I6" i="9"/>
  <c r="J6" i="9"/>
  <c r="K6" i="9"/>
  <c r="L6" i="9"/>
  <c r="M6" i="9"/>
  <c r="N6" i="9"/>
  <c r="O6" i="9"/>
  <c r="P6" i="9"/>
  <c r="Q6" i="9"/>
  <c r="R6" i="9"/>
  <c r="S6" i="9"/>
  <c r="T6" i="9"/>
  <c r="U6" i="9"/>
  <c r="V6" i="9"/>
  <c r="W6" i="9"/>
  <c r="X6" i="9"/>
  <c r="Y6" i="9"/>
  <c r="Z6" i="9"/>
  <c r="AA6" i="9"/>
  <c r="AB6" i="9"/>
  <c r="AC6" i="9"/>
  <c r="AD6" i="9"/>
  <c r="AE6" i="9"/>
  <c r="AF6" i="9"/>
  <c r="AG6" i="9"/>
  <c r="AH6" i="9"/>
  <c r="AI6" i="9"/>
  <c r="AJ6" i="9"/>
  <c r="AK6" i="9"/>
  <c r="AL6" i="9"/>
  <c r="AM6" i="9"/>
  <c r="AN6" i="9"/>
  <c r="AO6" i="9"/>
  <c r="AP6" i="9"/>
  <c r="AQ6" i="9"/>
  <c r="AR6" i="9"/>
  <c r="AS6" i="9"/>
  <c r="AT6" i="9"/>
  <c r="AU6" i="9"/>
  <c r="AV6" i="9"/>
  <c r="AW6" i="9"/>
  <c r="AX6" i="9"/>
  <c r="AY6" i="9"/>
  <c r="AZ6" i="9"/>
  <c r="BA6" i="9"/>
  <c r="BB6" i="9"/>
  <c r="BC6" i="9"/>
  <c r="BD6" i="9"/>
  <c r="BE6" i="9"/>
  <c r="BF6" i="9"/>
  <c r="BG6" i="9"/>
  <c r="BH6" i="9"/>
  <c r="BI6" i="9"/>
  <c r="BJ6" i="9"/>
  <c r="BK6" i="9"/>
  <c r="BL6" i="9"/>
  <c r="H7" i="9"/>
  <c r="I7" i="9"/>
  <c r="J7" i="9"/>
  <c r="K7" i="9"/>
  <c r="L7" i="9"/>
  <c r="M7" i="9"/>
  <c r="N7" i="9"/>
  <c r="O7" i="9"/>
  <c r="P7" i="9"/>
  <c r="Q7" i="9"/>
  <c r="R7" i="9"/>
  <c r="S7" i="9"/>
  <c r="T7" i="9"/>
  <c r="U7" i="9"/>
  <c r="V7" i="9"/>
  <c r="W7" i="9"/>
  <c r="X7" i="9"/>
  <c r="Y7" i="9"/>
  <c r="Z7" i="9"/>
  <c r="AA7" i="9"/>
  <c r="AB7" i="9"/>
  <c r="AC7" i="9"/>
  <c r="AD7" i="9"/>
  <c r="AE7" i="9"/>
  <c r="AF7" i="9"/>
  <c r="AG7" i="9"/>
  <c r="AH7" i="9"/>
  <c r="AI7" i="9"/>
  <c r="AJ7" i="9"/>
  <c r="AK7" i="9"/>
  <c r="AL7" i="9"/>
  <c r="AM7" i="9"/>
  <c r="AN7" i="9"/>
  <c r="AO7" i="9"/>
  <c r="AP7" i="9"/>
  <c r="AQ7" i="9"/>
  <c r="AR7" i="9"/>
  <c r="AS7" i="9"/>
  <c r="AT7" i="9"/>
  <c r="AU7" i="9"/>
  <c r="AV7" i="9"/>
  <c r="AW7" i="9"/>
  <c r="AX7" i="9"/>
  <c r="AY7" i="9"/>
  <c r="AZ7" i="9"/>
  <c r="BB7" i="9"/>
  <c r="BC7" i="9"/>
  <c r="BD7" i="9"/>
  <c r="BE7" i="9"/>
  <c r="BF7" i="9"/>
  <c r="BG7" i="9"/>
  <c r="BH7" i="9"/>
  <c r="BI7" i="9"/>
  <c r="BJ7" i="9"/>
  <c r="BK7" i="9"/>
  <c r="BL7" i="9"/>
  <c r="L8" i="9"/>
  <c r="M8" i="9"/>
  <c r="N8" i="9"/>
  <c r="R8" i="9"/>
  <c r="S8" i="9"/>
  <c r="V8" i="9"/>
  <c r="X8" i="9"/>
  <c r="Y8" i="9"/>
  <c r="Z8" i="9"/>
  <c r="AA8" i="9"/>
  <c r="AC8" i="9"/>
  <c r="AE8" i="9"/>
  <c r="AG8" i="9"/>
  <c r="AI8" i="9"/>
  <c r="AJ8" i="9"/>
  <c r="AK8" i="9"/>
  <c r="AL8" i="9"/>
  <c r="AN8" i="9"/>
  <c r="AS8" i="9"/>
  <c r="AT8" i="9"/>
  <c r="AU8" i="9"/>
  <c r="AW8" i="9"/>
  <c r="AX8" i="9"/>
  <c r="AZ8" i="9"/>
  <c r="BA8" i="9"/>
  <c r="BC8" i="9"/>
  <c r="BD8" i="9"/>
  <c r="BF8" i="9"/>
  <c r="BH8" i="9"/>
  <c r="BI8" i="9"/>
  <c r="BJ8" i="9"/>
  <c r="BK8" i="9"/>
  <c r="BL8" i="9"/>
  <c r="G9" i="9"/>
  <c r="O9" i="9"/>
  <c r="W9" i="9"/>
  <c r="AT9" i="9"/>
  <c r="AU9" i="9"/>
  <c r="AV9" i="9"/>
  <c r="BA9" i="9"/>
  <c r="BB9" i="9"/>
  <c r="BD9" i="9"/>
  <c r="BE9" i="9"/>
  <c r="BH9" i="9"/>
  <c r="BI9" i="9"/>
  <c r="BJ9" i="9"/>
  <c r="BK9" i="9"/>
  <c r="BL9" i="9"/>
  <c r="G10" i="9"/>
  <c r="AU10" i="9"/>
  <c r="AV10" i="9"/>
  <c r="BE10" i="9"/>
  <c r="BF10" i="9"/>
  <c r="BH10" i="9"/>
  <c r="BI10" i="9"/>
  <c r="BJ10" i="9"/>
  <c r="BK10" i="9"/>
  <c r="BL10" i="9"/>
  <c r="G11" i="9"/>
  <c r="H11" i="9"/>
  <c r="AV11" i="9"/>
  <c r="AW11" i="9"/>
  <c r="BF11" i="9"/>
  <c r="BH11" i="9"/>
  <c r="BI11" i="9"/>
  <c r="BJ11" i="9"/>
  <c r="BK11" i="9"/>
  <c r="BL11" i="9"/>
  <c r="G12" i="9"/>
  <c r="I12" i="9"/>
  <c r="AW12" i="9"/>
  <c r="BH12" i="9"/>
  <c r="BI12" i="9"/>
  <c r="BJ12" i="9"/>
  <c r="BK12" i="9"/>
  <c r="BL12" i="9"/>
  <c r="G13" i="9"/>
  <c r="H13" i="9"/>
  <c r="J13" i="9"/>
  <c r="BH13" i="9"/>
  <c r="BI13" i="9"/>
  <c r="BJ13" i="9"/>
  <c r="BK13" i="9"/>
  <c r="BL13" i="9"/>
  <c r="G14" i="9"/>
  <c r="H14" i="9"/>
  <c r="BH14" i="9"/>
  <c r="BI14" i="9"/>
  <c r="BJ14" i="9"/>
  <c r="BK14" i="9"/>
  <c r="BL14" i="9"/>
  <c r="G15" i="9"/>
  <c r="H15" i="9"/>
  <c r="BH15" i="9"/>
  <c r="BI15" i="9"/>
  <c r="BJ15" i="9"/>
  <c r="BK15" i="9"/>
  <c r="BL15" i="9"/>
  <c r="G16" i="9"/>
  <c r="H16" i="9"/>
  <c r="I16" i="9"/>
  <c r="BH16" i="9"/>
  <c r="BI16" i="9"/>
  <c r="BJ16" i="9"/>
  <c r="BK16" i="9"/>
  <c r="BL16" i="9"/>
  <c r="G17" i="9"/>
  <c r="I17" i="9"/>
  <c r="J17" i="9"/>
  <c r="BH17" i="9"/>
  <c r="BI17" i="9"/>
  <c r="BJ17" i="9"/>
  <c r="BK17" i="9"/>
  <c r="BL17" i="9"/>
  <c r="G18" i="9"/>
  <c r="J18" i="9"/>
  <c r="K18" i="9"/>
  <c r="BH18" i="9"/>
  <c r="BI18" i="9"/>
  <c r="BJ18" i="9"/>
  <c r="BK18" i="9"/>
  <c r="BL18" i="9"/>
  <c r="G19" i="9"/>
  <c r="BH19" i="9"/>
  <c r="BI19" i="9"/>
  <c r="BJ19" i="9"/>
  <c r="BK19" i="9"/>
  <c r="BL19" i="9"/>
  <c r="G20" i="9"/>
  <c r="BI20" i="9"/>
  <c r="BJ20" i="9"/>
  <c r="BK20" i="9"/>
  <c r="BL20" i="9"/>
  <c r="G21" i="9"/>
  <c r="H21" i="9"/>
  <c r="BJ21" i="9"/>
  <c r="BK21" i="9"/>
  <c r="G22" i="9"/>
  <c r="BL22" i="9"/>
  <c r="G23" i="9"/>
  <c r="G24" i="9"/>
  <c r="H24" i="9"/>
  <c r="G25" i="9"/>
  <c r="I25" i="9"/>
  <c r="G26" i="9"/>
  <c r="H26" i="9"/>
  <c r="I26" i="9"/>
  <c r="J26" i="9"/>
  <c r="K26" i="9"/>
  <c r="L26" i="9"/>
  <c r="M26" i="9"/>
  <c r="N26" i="9"/>
  <c r="O26" i="9"/>
  <c r="P26" i="9"/>
  <c r="Q26" i="9"/>
  <c r="R26" i="9"/>
  <c r="S26" i="9"/>
  <c r="T26" i="9"/>
  <c r="U26" i="9"/>
  <c r="V26" i="9"/>
  <c r="W26" i="9"/>
  <c r="X26" i="9"/>
  <c r="Y26" i="9"/>
  <c r="Z26" i="9"/>
  <c r="AA26" i="9"/>
  <c r="AB26" i="9"/>
  <c r="AC26" i="9"/>
  <c r="AD26" i="9"/>
  <c r="AE26" i="9"/>
  <c r="AF26" i="9"/>
  <c r="AG26" i="9"/>
  <c r="AH26" i="9"/>
  <c r="AI26" i="9"/>
  <c r="AJ26" i="9"/>
  <c r="AK26" i="9"/>
  <c r="AL26" i="9"/>
  <c r="AM26" i="9"/>
  <c r="AN26" i="9"/>
  <c r="AO26" i="9"/>
  <c r="AP26" i="9"/>
  <c r="AQ26" i="9"/>
  <c r="AR26" i="9"/>
  <c r="AS26" i="9"/>
  <c r="AT26" i="9"/>
  <c r="AU26" i="9"/>
  <c r="AV26" i="9"/>
  <c r="AW26" i="9"/>
  <c r="AX26" i="9"/>
  <c r="AY26" i="9"/>
  <c r="AZ26" i="9"/>
  <c r="BA26" i="9"/>
  <c r="BB26" i="9"/>
  <c r="BC26" i="9"/>
  <c r="BD26" i="9"/>
  <c r="BE26" i="9"/>
  <c r="BF26" i="9"/>
  <c r="BG26" i="9"/>
  <c r="BH26" i="9"/>
  <c r="BI26" i="9"/>
  <c r="BJ26" i="9"/>
  <c r="BK26" i="9"/>
  <c r="BL26" i="9"/>
  <c r="F7" i="9"/>
  <c r="F8" i="9"/>
  <c r="F9" i="9"/>
  <c r="F10" i="9"/>
  <c r="F11" i="9"/>
  <c r="F12" i="9"/>
  <c r="F13" i="9"/>
  <c r="F14" i="9"/>
  <c r="F15" i="9"/>
  <c r="F16" i="9"/>
  <c r="F17" i="9"/>
  <c r="F18" i="9"/>
  <c r="F19" i="9"/>
  <c r="F20" i="9"/>
  <c r="F21" i="9"/>
  <c r="F22" i="9"/>
  <c r="F23" i="9"/>
  <c r="F24" i="9"/>
  <c r="F25" i="9"/>
  <c r="F26" i="9"/>
  <c r="F6" i="9"/>
  <c r="BN248" i="24"/>
  <c r="BN249" i="24"/>
  <c r="BN250" i="24"/>
  <c r="BN251" i="24"/>
  <c r="BN252" i="24"/>
  <c r="BN253" i="24"/>
  <c r="BN254" i="24"/>
  <c r="BN255" i="24"/>
  <c r="BN256" i="24"/>
  <c r="BM248" i="24"/>
  <c r="BM249" i="24"/>
  <c r="BM250" i="24"/>
  <c r="BM251" i="24"/>
  <c r="BM252" i="24"/>
  <c r="BM253" i="24"/>
  <c r="BM254" i="24"/>
  <c r="BM255" i="24"/>
  <c r="BM256" i="24"/>
  <c r="BL248" i="24"/>
  <c r="BL249" i="24"/>
  <c r="BL250" i="24"/>
  <c r="BL251" i="24"/>
  <c r="BL252" i="24"/>
  <c r="BL253" i="24"/>
  <c r="BL254" i="24"/>
  <c r="BL255" i="24"/>
  <c r="BL256" i="24"/>
  <c r="BK248" i="24"/>
  <c r="BK249" i="24"/>
  <c r="BK250" i="24"/>
  <c r="BK251" i="24"/>
  <c r="BK252" i="24"/>
  <c r="BK253" i="24"/>
  <c r="BK254" i="24"/>
  <c r="BK255" i="24"/>
  <c r="BK256" i="24"/>
  <c r="BJ248" i="24"/>
  <c r="BJ249" i="24"/>
  <c r="BJ250" i="24"/>
  <c r="BJ251" i="24"/>
  <c r="BJ252" i="24"/>
  <c r="BJ253" i="24"/>
  <c r="BJ254" i="24"/>
  <c r="BJ255" i="24"/>
  <c r="BJ256" i="24"/>
  <c r="BI248" i="24"/>
  <c r="BI249" i="24"/>
  <c r="BI250" i="24"/>
  <c r="BI251" i="24"/>
  <c r="BI252" i="24"/>
  <c r="BI253" i="24"/>
  <c r="BI254" i="24"/>
  <c r="BI255" i="24"/>
  <c r="BI256" i="24"/>
  <c r="BH248" i="24"/>
  <c r="BH249" i="24"/>
  <c r="BH250" i="24"/>
  <c r="BH251" i="24"/>
  <c r="BH252" i="24"/>
  <c r="BH253" i="24"/>
  <c r="BH254" i="24"/>
  <c r="BH255" i="24"/>
  <c r="BH256" i="24"/>
  <c r="BG248" i="24"/>
  <c r="BG249" i="24"/>
  <c r="BG250" i="24"/>
  <c r="BG251" i="24"/>
  <c r="BG252" i="24"/>
  <c r="BG253" i="24"/>
  <c r="BG254" i="24"/>
  <c r="BG255" i="24"/>
  <c r="BG256" i="24"/>
  <c r="BF248" i="24"/>
  <c r="BF249" i="24"/>
  <c r="BF250" i="24"/>
  <c r="BF251" i="24"/>
  <c r="BF252" i="24"/>
  <c r="BF253" i="24"/>
  <c r="BF254" i="24"/>
  <c r="BF255" i="24"/>
  <c r="BF256" i="24"/>
  <c r="BE248" i="24"/>
  <c r="BE249" i="24"/>
  <c r="BE250" i="24"/>
  <c r="BE251" i="24"/>
  <c r="BE252" i="24"/>
  <c r="BE253" i="24"/>
  <c r="BE254" i="24"/>
  <c r="BE255" i="24"/>
  <c r="BE256" i="24"/>
  <c r="BM146" i="22"/>
  <c r="BM169" i="22" s="1"/>
  <c r="BO192" i="22" s="1"/>
  <c r="BS215" i="22" s="1"/>
  <c r="BN239" i="22" s="1"/>
  <c r="BN262" i="22" s="1"/>
  <c r="BN285" i="22" s="1"/>
  <c r="BP308" i="22" s="1"/>
  <c r="BT331" i="22" s="1"/>
  <c r="BP314" i="22"/>
  <c r="BT337" i="22" s="1"/>
  <c r="BP315" i="22"/>
  <c r="BT338" i="22" s="1"/>
  <c r="BP316" i="22"/>
  <c r="BT339" i="22" s="1"/>
  <c r="BP317" i="22"/>
  <c r="BT340" i="22" s="1"/>
  <c r="BN249" i="22"/>
  <c r="BN250" i="22"/>
  <c r="BN251" i="22"/>
  <c r="BN252" i="22"/>
  <c r="BN253" i="22"/>
  <c r="BN254" i="22"/>
  <c r="BN255" i="22"/>
  <c r="BN256" i="22"/>
  <c r="BN257" i="22"/>
  <c r="BL146" i="22"/>
  <c r="BL169" i="22" s="1"/>
  <c r="BN192" i="22" s="1"/>
  <c r="BR215" i="22" s="1"/>
  <c r="BM239" i="22" s="1"/>
  <c r="BM262" i="22" s="1"/>
  <c r="BM285" i="22" s="1"/>
  <c r="BO308" i="22" s="1"/>
  <c r="BS331" i="22" s="1"/>
  <c r="BO314" i="22"/>
  <c r="BS337" i="22" s="1"/>
  <c r="BO315" i="22"/>
  <c r="BS338" i="22" s="1"/>
  <c r="BO316" i="22"/>
  <c r="BS339" i="22" s="1"/>
  <c r="BO317" i="22"/>
  <c r="BS340" i="22" s="1"/>
  <c r="BM249" i="22"/>
  <c r="BM250" i="22"/>
  <c r="BM251" i="22"/>
  <c r="BM252" i="22"/>
  <c r="BM253" i="22"/>
  <c r="BM254" i="22"/>
  <c r="BM255" i="22"/>
  <c r="BM256" i="22"/>
  <c r="BN314" i="22"/>
  <c r="BR337" i="22" s="1"/>
  <c r="BN315" i="22"/>
  <c r="BR338" i="22" s="1"/>
  <c r="BN316" i="22"/>
  <c r="BR339" i="22" s="1"/>
  <c r="BN317" i="22"/>
  <c r="BR340" i="22" s="1"/>
  <c r="BL249" i="22"/>
  <c r="BL250" i="22"/>
  <c r="BL251" i="22"/>
  <c r="BL252" i="22"/>
  <c r="BL253" i="22"/>
  <c r="BL254" i="22"/>
  <c r="BL255" i="22"/>
  <c r="BJ146" i="22"/>
  <c r="BJ169" i="22" s="1"/>
  <c r="BL192" i="22" s="1"/>
  <c r="BP215" i="22" s="1"/>
  <c r="BK239" i="22" s="1"/>
  <c r="BK262" i="22" s="1"/>
  <c r="BK285" i="22" s="1"/>
  <c r="BM308" i="22" s="1"/>
  <c r="BQ331" i="22" s="1"/>
  <c r="BJ148" i="22"/>
  <c r="BJ171" i="22" s="1"/>
  <c r="BL194" i="22" s="1"/>
  <c r="BP217" i="22" s="1"/>
  <c r="BK241" i="22" s="1"/>
  <c r="BK264" i="22" s="1"/>
  <c r="BK287" i="22" s="1"/>
  <c r="BM310" i="22" s="1"/>
  <c r="BQ333" i="22" s="1"/>
  <c r="BM314" i="22"/>
  <c r="BQ337" i="22" s="1"/>
  <c r="BM315" i="22"/>
  <c r="BQ338" i="22" s="1"/>
  <c r="BM316" i="22"/>
  <c r="BQ339" i="22" s="1"/>
  <c r="BM317" i="22"/>
  <c r="BQ340" i="22" s="1"/>
  <c r="BK249" i="22"/>
  <c r="BK250" i="22"/>
  <c r="BK251" i="22"/>
  <c r="BK252" i="22"/>
  <c r="BK253" i="22"/>
  <c r="BK254" i="22"/>
  <c r="BI146" i="22"/>
  <c r="BI169" i="22" s="1"/>
  <c r="BK192" i="22" s="1"/>
  <c r="BO215" i="22" s="1"/>
  <c r="BJ239" i="22" s="1"/>
  <c r="BJ262" i="22" s="1"/>
  <c r="BJ285" i="22" s="1"/>
  <c r="BL308" i="22" s="1"/>
  <c r="BP331" i="22" s="1"/>
  <c r="BI148" i="22"/>
  <c r="BI171" i="22" s="1"/>
  <c r="BK194" i="22" s="1"/>
  <c r="BO217" i="22" s="1"/>
  <c r="BJ241" i="22" s="1"/>
  <c r="BJ264" i="22" s="1"/>
  <c r="BJ287" i="22" s="1"/>
  <c r="BL310" i="22" s="1"/>
  <c r="BP333" i="22" s="1"/>
  <c r="BL314" i="22"/>
  <c r="BP337" i="22" s="1"/>
  <c r="BL315" i="22"/>
  <c r="BP338" i="22" s="1"/>
  <c r="BL316" i="22"/>
  <c r="BP339" i="22" s="1"/>
  <c r="BL317" i="22"/>
  <c r="BP340" i="22" s="1"/>
  <c r="BJ249" i="22"/>
  <c r="BJ250" i="22"/>
  <c r="BJ251" i="22"/>
  <c r="BJ252" i="22"/>
  <c r="BJ253" i="22"/>
  <c r="BH147" i="22"/>
  <c r="BH170" i="22" s="1"/>
  <c r="BJ193" i="22" s="1"/>
  <c r="BN216" i="22" s="1"/>
  <c r="BI240" i="22" s="1"/>
  <c r="BI263" i="22" s="1"/>
  <c r="BI286" i="22" s="1"/>
  <c r="BK309" i="22" s="1"/>
  <c r="BO332" i="22" s="1"/>
  <c r="BK314" i="22"/>
  <c r="BO337" i="22" s="1"/>
  <c r="BK315" i="22"/>
  <c r="BO338" i="22" s="1"/>
  <c r="BK316" i="22"/>
  <c r="BO339" i="22" s="1"/>
  <c r="BK317" i="22"/>
  <c r="BO340" i="22" s="1"/>
  <c r="BI249" i="22"/>
  <c r="BI250" i="22"/>
  <c r="BI251" i="22"/>
  <c r="BI252" i="22"/>
  <c r="BJ314" i="22"/>
  <c r="BN337" i="22" s="1"/>
  <c r="BJ315" i="22"/>
  <c r="BN338" i="22" s="1"/>
  <c r="BJ316" i="22"/>
  <c r="BN339" i="22" s="1"/>
  <c r="BJ317" i="22"/>
  <c r="BN340" i="22" s="1"/>
  <c r="BH249" i="22"/>
  <c r="BH250" i="22"/>
  <c r="BH251" i="22"/>
  <c r="BF146" i="22"/>
  <c r="BF169" i="22" s="1"/>
  <c r="BH192" i="22" s="1"/>
  <c r="BL215" i="22" s="1"/>
  <c r="BG239" i="22" s="1"/>
  <c r="BG262" i="22" s="1"/>
  <c r="BG285" i="22" s="1"/>
  <c r="BI308" i="22" s="1"/>
  <c r="BM331" i="22" s="1"/>
  <c r="BI314" i="22"/>
  <c r="BM337" i="22" s="1"/>
  <c r="BI315" i="22"/>
  <c r="BM338" i="22" s="1"/>
  <c r="BI316" i="22"/>
  <c r="BM339" i="22" s="1"/>
  <c r="BI317" i="22"/>
  <c r="BM340" i="22" s="1"/>
  <c r="BG249" i="22"/>
  <c r="BG250" i="22"/>
  <c r="BE146" i="22"/>
  <c r="BE169" i="22" s="1"/>
  <c r="BG192" i="22" s="1"/>
  <c r="BK215" i="22" s="1"/>
  <c r="BF239" i="22" s="1"/>
  <c r="BF262" i="22" s="1"/>
  <c r="BF285" i="22" s="1"/>
  <c r="BH308" i="22" s="1"/>
  <c r="BL331" i="22" s="1"/>
  <c r="BH314" i="22"/>
  <c r="BL337" i="22" s="1"/>
  <c r="BH315" i="22"/>
  <c r="BL338" i="22" s="1"/>
  <c r="BH316" i="22"/>
  <c r="BL339" i="22" s="1"/>
  <c r="BH317" i="22"/>
  <c r="BL340" i="22" s="1"/>
  <c r="BF249" i="22"/>
  <c r="BG314" i="22"/>
  <c r="BK337" i="22" s="1"/>
  <c r="BG315" i="22"/>
  <c r="BK338" i="22" s="1"/>
  <c r="BG316" i="22"/>
  <c r="BK339" i="22" s="1"/>
  <c r="BG317" i="22"/>
  <c r="BK340" i="22" s="1"/>
  <c r="BN258" i="22"/>
  <c r="BM257" i="22"/>
  <c r="BM258" i="22"/>
  <c r="BL256" i="22"/>
  <c r="BL257" i="22"/>
  <c r="BL258" i="22"/>
  <c r="BK255" i="22"/>
  <c r="BK256" i="22"/>
  <c r="BK257" i="22"/>
  <c r="BK258" i="22"/>
  <c r="BJ254" i="22"/>
  <c r="BJ255" i="22"/>
  <c r="BJ256" i="22"/>
  <c r="BJ257" i="22"/>
  <c r="BJ258" i="22"/>
  <c r="BI253" i="22"/>
  <c r="BI254" i="22"/>
  <c r="BI255" i="22"/>
  <c r="BI256" i="22"/>
  <c r="BI257" i="22"/>
  <c r="BI258" i="22"/>
  <c r="BH252" i="22"/>
  <c r="BH253" i="22"/>
  <c r="BH254" i="22"/>
  <c r="BH255" i="22"/>
  <c r="BH256" i="22"/>
  <c r="BH257" i="22"/>
  <c r="BH258" i="22"/>
  <c r="BG251" i="22"/>
  <c r="BG252" i="22"/>
  <c r="BG253" i="22"/>
  <c r="BG254" i="22"/>
  <c r="BG255" i="22"/>
  <c r="BG256" i="22"/>
  <c r="BG257" i="22"/>
  <c r="BG258" i="22"/>
  <c r="BF250" i="22"/>
  <c r="BF251" i="22"/>
  <c r="BF252" i="22"/>
  <c r="BF253" i="22"/>
  <c r="BF254" i="22"/>
  <c r="BF255" i="22"/>
  <c r="BF256" i="22"/>
  <c r="BF257" i="22"/>
  <c r="BF258" i="22"/>
  <c r="BE249" i="22"/>
  <c r="BE250" i="22"/>
  <c r="BE251" i="22"/>
  <c r="BE252" i="22"/>
  <c r="BE253" i="22"/>
  <c r="BE254" i="22"/>
  <c r="BE255" i="22"/>
  <c r="BE256" i="22"/>
  <c r="BE257" i="22"/>
  <c r="BE258" i="22"/>
  <c r="BL30" i="22"/>
  <c r="BL53" i="22" s="1"/>
  <c r="BN76" i="22" s="1"/>
  <c r="BR99" i="22" s="1"/>
  <c r="BL31" i="22"/>
  <c r="BL54" i="22" s="1"/>
  <c r="BN77" i="22" s="1"/>
  <c r="BR100" i="22" s="1"/>
  <c r="BK30" i="22"/>
  <c r="BK53" i="22" s="1"/>
  <c r="BM76" i="22" s="1"/>
  <c r="BQ99" i="22" s="1"/>
  <c r="BK31" i="22"/>
  <c r="BK54" i="22" s="1"/>
  <c r="BM77" i="22" s="1"/>
  <c r="BQ100" i="22" s="1"/>
  <c r="BJ30" i="22"/>
  <c r="BJ53" i="22" s="1"/>
  <c r="BL76" i="22" s="1"/>
  <c r="BP99" i="22" s="1"/>
  <c r="BI30" i="22"/>
  <c r="BI53" i="22" s="1"/>
  <c r="BK76" i="22" s="1"/>
  <c r="BO99" i="22" s="1"/>
  <c r="BI32" i="22"/>
  <c r="BI55" i="22" s="1"/>
  <c r="BK78" i="22" s="1"/>
  <c r="BO101" i="22" s="1"/>
  <c r="BI33" i="22"/>
  <c r="BI56" i="22" s="1"/>
  <c r="BK79" i="22" s="1"/>
  <c r="BO102" i="22" s="1"/>
  <c r="BH30" i="22"/>
  <c r="BH53" i="22" s="1"/>
  <c r="BJ76" i="22" s="1"/>
  <c r="BN99" i="22" s="1"/>
  <c r="BH31" i="22"/>
  <c r="BH54" i="22" s="1"/>
  <c r="BJ77" i="22" s="1"/>
  <c r="BN100" i="22" s="1"/>
  <c r="BH32" i="22"/>
  <c r="BH55" i="22" s="1"/>
  <c r="BJ78" i="22" s="1"/>
  <c r="BN101" i="22" s="1"/>
  <c r="BG30" i="22"/>
  <c r="BG53" i="22" s="1"/>
  <c r="BI76" i="22" s="1"/>
  <c r="BM99" i="22" s="1"/>
  <c r="BG31" i="22"/>
  <c r="BG54" i="22" s="1"/>
  <c r="BI77" i="22" s="1"/>
  <c r="BM100" i="22" s="1"/>
  <c r="BF30" i="22"/>
  <c r="BF53" i="22" s="1"/>
  <c r="BH76" i="22" s="1"/>
  <c r="BL99" i="22" s="1"/>
  <c r="BE30" i="22"/>
  <c r="BE53" i="22" s="1"/>
  <c r="BG76" i="22" s="1"/>
  <c r="BK99" i="22" s="1"/>
  <c r="BD30" i="22"/>
  <c r="BD53" i="22" s="1"/>
  <c r="BF76" i="22" s="1"/>
  <c r="BJ99" i="22" s="1"/>
  <c r="BC30" i="22"/>
  <c r="BC53" i="22" s="1"/>
  <c r="BE76" i="22" s="1"/>
  <c r="BI99" i="22" s="1"/>
  <c r="BC32" i="22"/>
  <c r="BC55" i="22" s="1"/>
  <c r="BE78" i="22" s="1"/>
  <c r="BI101" i="22" s="1"/>
  <c r="K63" i="8"/>
  <c r="M86" i="8" s="1"/>
  <c r="Q109" i="8" s="1"/>
  <c r="C11" i="17"/>
  <c r="D24" i="14"/>
  <c r="D23" i="14"/>
  <c r="D22" i="14"/>
  <c r="D21" i="14"/>
  <c r="D20" i="14"/>
  <c r="D19" i="14"/>
  <c r="D18" i="14"/>
  <c r="D17" i="14"/>
  <c r="D16" i="14"/>
  <c r="D15" i="14"/>
  <c r="I59" i="13"/>
  <c r="I74" i="13" s="1"/>
  <c r="H59" i="13"/>
  <c r="H74" i="13" s="1"/>
  <c r="J70" i="13"/>
  <c r="I70" i="13"/>
  <c r="H70" i="13"/>
  <c r="G70" i="13"/>
  <c r="F70" i="13"/>
  <c r="J59" i="13"/>
  <c r="J74" i="13" s="1"/>
  <c r="G59" i="13"/>
  <c r="G74" i="13" s="1"/>
  <c r="F59" i="13"/>
  <c r="F74" i="13"/>
  <c r="C58" i="13"/>
  <c r="J52" i="13"/>
  <c r="J50" i="13"/>
  <c r="J48" i="13"/>
  <c r="I34" i="13"/>
  <c r="J46" i="13"/>
  <c r="C46" i="13"/>
  <c r="J45" i="13"/>
  <c r="C44" i="13"/>
  <c r="E9" i="13" s="1"/>
  <c r="I43" i="13"/>
  <c r="H43" i="13"/>
  <c r="G43" i="13"/>
  <c r="F43" i="13"/>
  <c r="C42" i="13"/>
  <c r="D37" i="13"/>
  <c r="J36" i="13"/>
  <c r="H36" i="13"/>
  <c r="C36" i="13"/>
  <c r="F17" i="13" s="1"/>
  <c r="F16" i="13" s="1"/>
  <c r="C34" i="13"/>
  <c r="G12" i="13" s="1"/>
  <c r="G32" i="13"/>
  <c r="C32" i="13"/>
  <c r="G10" i="13" s="1"/>
  <c r="H31" i="13"/>
  <c r="C31" i="13"/>
  <c r="G9" i="13" s="1"/>
  <c r="G30" i="13"/>
  <c r="C29" i="13"/>
  <c r="D19" i="13"/>
  <c r="G17" i="13"/>
  <c r="G16" i="13" s="1"/>
  <c r="D16" i="13"/>
  <c r="F12" i="13"/>
  <c r="E12" i="13"/>
  <c r="D12" i="13"/>
  <c r="D7" i="13"/>
  <c r="J30" i="13"/>
  <c r="F31" i="13"/>
  <c r="F32" i="13"/>
  <c r="G182" i="27"/>
  <c r="G182" i="31" s="1"/>
  <c r="J31" i="13" l="1"/>
  <c r="I31" i="13"/>
  <c r="K31" i="13" s="1"/>
  <c r="I36" i="13"/>
  <c r="K36" i="13" s="1"/>
  <c r="F30" i="13"/>
  <c r="F29" i="13" s="1"/>
  <c r="H30" i="13"/>
  <c r="H29" i="13" s="1"/>
  <c r="H32" i="13"/>
  <c r="E17" i="13"/>
  <c r="E8" i="13"/>
  <c r="E10" i="13"/>
  <c r="I30" i="13"/>
  <c r="I29" i="13" s="1"/>
  <c r="I32" i="13"/>
  <c r="J34" i="13"/>
  <c r="K34" i="13" s="1"/>
  <c r="D11" i="12"/>
  <c r="F9" i="12"/>
  <c r="F13" i="12" s="1"/>
  <c r="J32" i="13"/>
  <c r="G31" i="13"/>
  <c r="G37" i="13" s="1"/>
  <c r="AI6" i="15"/>
  <c r="AJ20" i="15"/>
  <c r="AJ21" i="15" s="1"/>
  <c r="BO309" i="9"/>
  <c r="BS332" i="9" s="1"/>
  <c r="BK53" i="8"/>
  <c r="BM76" i="8" s="1"/>
  <c r="BQ99" i="8" s="1"/>
  <c r="BL65" i="8"/>
  <c r="BN88" i="8" s="1"/>
  <c r="BR111" i="8" s="1"/>
  <c r="G56" i="8"/>
  <c r="I79" i="8" s="1"/>
  <c r="M102" i="8" s="1"/>
  <c r="BL53" i="8"/>
  <c r="BN76" i="8" s="1"/>
  <c r="BR99" i="8" s="1"/>
  <c r="H57" i="8"/>
  <c r="J80" i="8" s="1"/>
  <c r="N103" i="8" s="1"/>
  <c r="BK65" i="8"/>
  <c r="BM88" i="8" s="1"/>
  <c r="BQ111" i="8" s="1"/>
  <c r="BI63" i="8"/>
  <c r="BK86" i="8" s="1"/>
  <c r="BO109" i="8" s="1"/>
  <c r="BE33" i="9"/>
  <c r="BE56" i="9" s="1"/>
  <c r="BG79" i="9" s="1"/>
  <c r="BK102" i="9" s="1"/>
  <c r="BF126" i="9" s="1"/>
  <c r="BF149" i="9" s="1"/>
  <c r="BF172" i="9" s="1"/>
  <c r="BH195" i="9" s="1"/>
  <c r="BL218" i="9" s="1"/>
  <c r="BG242" i="9" s="1"/>
  <c r="BG265" i="9" s="1"/>
  <c r="BG288" i="9" s="1"/>
  <c r="BM318" i="9"/>
  <c r="BQ341" i="9" s="1"/>
  <c r="F31" i="9"/>
  <c r="F54" i="9" s="1"/>
  <c r="H77" i="9" s="1"/>
  <c r="L100" i="9" s="1"/>
  <c r="G124" i="9" s="1"/>
  <c r="G147" i="9" s="1"/>
  <c r="G170" i="9" s="1"/>
  <c r="I193" i="9" s="1"/>
  <c r="M216" i="9" s="1"/>
  <c r="H240" i="9" s="1"/>
  <c r="H263" i="9" s="1"/>
  <c r="H286" i="9" s="1"/>
  <c r="F62" i="8"/>
  <c r="F64" i="20" s="1"/>
  <c r="F63" i="21" s="1"/>
  <c r="BC53" i="8"/>
  <c r="BE76" i="8" s="1"/>
  <c r="BI99" i="8" s="1"/>
  <c r="BK62" i="8"/>
  <c r="BM85" i="8" s="1"/>
  <c r="BQ108" i="8" s="1"/>
  <c r="K67" i="20"/>
  <c r="K65" i="27" s="1"/>
  <c r="K65" i="31" s="1"/>
  <c r="I207" i="20"/>
  <c r="M230" i="20" s="1"/>
  <c r="M228" i="27" s="1"/>
  <c r="M228" i="31" s="1"/>
  <c r="H252" i="31" s="1"/>
  <c r="G31" i="27"/>
  <c r="G31" i="31" s="1"/>
  <c r="H17" i="13"/>
  <c r="E16" i="13"/>
  <c r="H16" i="13" s="1"/>
  <c r="J43" i="13"/>
  <c r="H12" i="13"/>
  <c r="H37" i="13"/>
  <c r="F10" i="13"/>
  <c r="H10" i="13" s="1"/>
  <c r="C37" i="13"/>
  <c r="F8" i="12"/>
  <c r="C8" i="12"/>
  <c r="D8" i="12"/>
  <c r="G8" i="12"/>
  <c r="G13" i="12" s="1"/>
  <c r="E8" i="12"/>
  <c r="E7" i="13"/>
  <c r="G8" i="13"/>
  <c r="G7" i="13" s="1"/>
  <c r="F11" i="12"/>
  <c r="F9" i="13"/>
  <c r="H9" i="13" s="1"/>
  <c r="AA79" i="13"/>
  <c r="G11" i="12"/>
  <c r="G14" i="12" s="1"/>
  <c r="C9" i="12"/>
  <c r="H9" i="12" s="1"/>
  <c r="G9" i="12"/>
  <c r="D9" i="12"/>
  <c r="E11" i="12"/>
  <c r="J29" i="13"/>
  <c r="F8" i="13"/>
  <c r="F7" i="13" s="1"/>
  <c r="E9" i="12"/>
  <c r="E13" i="12" s="1"/>
  <c r="F34" i="21"/>
  <c r="F33" i="27"/>
  <c r="F33" i="31" s="1"/>
  <c r="G155" i="21"/>
  <c r="H89" i="8"/>
  <c r="L112" i="8" s="1"/>
  <c r="Q111" i="20"/>
  <c r="Q109" i="27" s="1"/>
  <c r="Q109" i="31" s="1"/>
  <c r="L133" i="31" s="1"/>
  <c r="BF286" i="9"/>
  <c r="H91" i="20"/>
  <c r="H89" i="27" s="1"/>
  <c r="H89" i="31" s="1"/>
  <c r="F66" i="27"/>
  <c r="F66" i="31" s="1"/>
  <c r="BJ54" i="8"/>
  <c r="BL77" i="8" s="1"/>
  <c r="BP100" i="8" s="1"/>
  <c r="G58" i="8"/>
  <c r="I81" i="8" s="1"/>
  <c r="M104" i="8" s="1"/>
  <c r="G57" i="8"/>
  <c r="I80" i="8" s="1"/>
  <c r="M103" i="8" s="1"/>
  <c r="I290" i="9"/>
  <c r="G186" i="27"/>
  <c r="G186" i="31" s="1"/>
  <c r="BK67" i="8"/>
  <c r="BM90" i="8" s="1"/>
  <c r="BQ113" i="8" s="1"/>
  <c r="BK54" i="8"/>
  <c r="BM77" i="8" s="1"/>
  <c r="BQ100" i="8" s="1"/>
  <c r="F63" i="8"/>
  <c r="F65" i="20" s="1"/>
  <c r="F64" i="21" s="1"/>
  <c r="N91" i="20"/>
  <c r="R114" i="20" s="1"/>
  <c r="R112" i="27" s="1"/>
  <c r="R112" i="31" s="1"/>
  <c r="M136" i="31" s="1"/>
  <c r="BG52" i="8"/>
  <c r="BI75" i="8" s="1"/>
  <c r="BM98" i="8" s="1"/>
  <c r="G65" i="8"/>
  <c r="I88" i="8" s="1"/>
  <c r="M111" i="8" s="1"/>
  <c r="AY52" i="8"/>
  <c r="BA75" i="8" s="1"/>
  <c r="BE98" i="8" s="1"/>
  <c r="AW53" i="8"/>
  <c r="AY76" i="8" s="1"/>
  <c r="BC99" i="8" s="1"/>
  <c r="BK59" i="8"/>
  <c r="BM82" i="8" s="1"/>
  <c r="BQ105" i="8" s="1"/>
  <c r="G60" i="8"/>
  <c r="I83" i="8" s="1"/>
  <c r="M106" i="8" s="1"/>
  <c r="BK58" i="8"/>
  <c r="BM81" i="8" s="1"/>
  <c r="BQ104" i="8" s="1"/>
  <c r="BJ66" i="8"/>
  <c r="BL89" i="8" s="1"/>
  <c r="BP112" i="8" s="1"/>
  <c r="I292" i="9"/>
  <c r="BC54" i="8"/>
  <c r="BE77" i="8" s="1"/>
  <c r="BI100" i="8" s="1"/>
  <c r="L66" i="27"/>
  <c r="L66" i="31" s="1"/>
  <c r="BI66" i="8"/>
  <c r="BK89" i="8" s="1"/>
  <c r="BO112" i="8" s="1"/>
  <c r="AV53" i="8"/>
  <c r="AX76" i="8" s="1"/>
  <c r="BB99" i="8" s="1"/>
  <c r="F34" i="9"/>
  <c r="F57" i="9" s="1"/>
  <c r="H80" i="9" s="1"/>
  <c r="L103" i="9" s="1"/>
  <c r="G127" i="9" s="1"/>
  <c r="G150" i="9" s="1"/>
  <c r="G173" i="9" s="1"/>
  <c r="I196" i="9" s="1"/>
  <c r="M219" i="9" s="1"/>
  <c r="H243" i="9" s="1"/>
  <c r="H266" i="9" s="1"/>
  <c r="H289" i="9" s="1"/>
  <c r="BK57" i="8"/>
  <c r="BM80" i="8" s="1"/>
  <c r="BQ103" i="8" s="1"/>
  <c r="F42" i="20"/>
  <c r="F40" i="27" s="1"/>
  <c r="F40" i="31" s="1"/>
  <c r="BK66" i="8"/>
  <c r="BM89" i="8" s="1"/>
  <c r="BQ112" i="8" s="1"/>
  <c r="BA54" i="8"/>
  <c r="BC77" i="8" s="1"/>
  <c r="BG100" i="8" s="1"/>
  <c r="AX52" i="8"/>
  <c r="AZ75" i="8" s="1"/>
  <c r="BD98" i="8" s="1"/>
  <c r="AU29" i="27"/>
  <c r="AU29" i="31" s="1"/>
  <c r="G69" i="8"/>
  <c r="I92" i="8" s="1"/>
  <c r="M115" i="8" s="1"/>
  <c r="BB53" i="27"/>
  <c r="BB53" i="31" s="1"/>
  <c r="F34" i="27"/>
  <c r="F34" i="31" s="1"/>
  <c r="F50" i="20"/>
  <c r="F49" i="21" s="1"/>
  <c r="BH55" i="8"/>
  <c r="BJ78" i="8" s="1"/>
  <c r="BN101" i="8" s="1"/>
  <c r="F71" i="8"/>
  <c r="F73" i="20" s="1"/>
  <c r="F71" i="27" s="1"/>
  <c r="F71" i="31" s="1"/>
  <c r="BJ58" i="8"/>
  <c r="BL81" i="8" s="1"/>
  <c r="BP104" i="8" s="1"/>
  <c r="BL310" i="9"/>
  <c r="BP333" i="9" s="1"/>
  <c r="BI308" i="9"/>
  <c r="BM331" i="9" s="1"/>
  <c r="BK291" i="9"/>
  <c r="BE53" i="8"/>
  <c r="BG76" i="8" s="1"/>
  <c r="BK99" i="8" s="1"/>
  <c r="BI54" i="8"/>
  <c r="BK77" i="8" s="1"/>
  <c r="BO100" i="8" s="1"/>
  <c r="BI58" i="8"/>
  <c r="BK81" i="8" s="1"/>
  <c r="BO104" i="8" s="1"/>
  <c r="BK61" i="8"/>
  <c r="BM84" i="8" s="1"/>
  <c r="BQ107" i="8" s="1"/>
  <c r="AZ33" i="20"/>
  <c r="AZ31" i="24" s="1"/>
  <c r="I20" i="20"/>
  <c r="AT10" i="20"/>
  <c r="AU126" i="20" s="1"/>
  <c r="M126" i="20"/>
  <c r="BD10" i="20"/>
  <c r="BE126" i="20" s="1"/>
  <c r="BE149" i="20" s="1"/>
  <c r="BE147" i="27" s="1"/>
  <c r="BE147" i="31" s="1"/>
  <c r="I135" i="20"/>
  <c r="I158" i="20" s="1"/>
  <c r="I181" i="20" s="1"/>
  <c r="I179" i="27" s="1"/>
  <c r="I179" i="31" s="1"/>
  <c r="J130" i="20"/>
  <c r="J153" i="20" s="1"/>
  <c r="J151" i="24" s="1"/>
  <c r="H41" i="21"/>
  <c r="H132" i="20"/>
  <c r="H155" i="20" s="1"/>
  <c r="H153" i="24" s="1"/>
  <c r="W10" i="20"/>
  <c r="X126" i="20" s="1"/>
  <c r="H10" i="20"/>
  <c r="I126" i="20" s="1"/>
  <c r="J88" i="20"/>
  <c r="J86" i="27" s="1"/>
  <c r="J86" i="31" s="1"/>
  <c r="S125" i="20"/>
  <c r="BB31" i="21"/>
  <c r="G164" i="21"/>
  <c r="BI10" i="20"/>
  <c r="BI33" i="20" s="1"/>
  <c r="BI31" i="24" s="1"/>
  <c r="I211" i="20"/>
  <c r="I210" i="21" s="1"/>
  <c r="AC11" i="20"/>
  <c r="AD127" i="20" s="1"/>
  <c r="J132" i="20"/>
  <c r="J155" i="20" s="1"/>
  <c r="J153" i="24" s="1"/>
  <c r="I39" i="20"/>
  <c r="I62" i="20" s="1"/>
  <c r="K85" i="20" s="1"/>
  <c r="J17" i="20"/>
  <c r="H156" i="21"/>
  <c r="H180" i="20"/>
  <c r="H178" i="27" s="1"/>
  <c r="H178" i="31" s="1"/>
  <c r="H155" i="27"/>
  <c r="H155" i="31" s="1"/>
  <c r="AS10" i="20"/>
  <c r="AT126" i="20" s="1"/>
  <c r="I157" i="27"/>
  <c r="I157" i="31" s="1"/>
  <c r="G180" i="20"/>
  <c r="I203" i="20" s="1"/>
  <c r="I202" i="21" s="1"/>
  <c r="AD12" i="20"/>
  <c r="AE13" i="20" s="1"/>
  <c r="AF14" i="20" s="1"/>
  <c r="AE10" i="20"/>
  <c r="BA33" i="21"/>
  <c r="G155" i="27"/>
  <c r="G155" i="31" s="1"/>
  <c r="AC12" i="20"/>
  <c r="AD128" i="20" s="1"/>
  <c r="AA11" i="20"/>
  <c r="S126" i="20"/>
  <c r="I158" i="21"/>
  <c r="G151" i="21"/>
  <c r="H26" i="20"/>
  <c r="I142" i="20" s="1"/>
  <c r="I165" i="20" s="1"/>
  <c r="I164" i="21" s="1"/>
  <c r="H151" i="27"/>
  <c r="H151" i="31" s="1"/>
  <c r="AY10" i="20"/>
  <c r="AY33" i="20" s="1"/>
  <c r="AY56" i="20" s="1"/>
  <c r="AY54" i="24" s="1"/>
  <c r="AX125" i="20"/>
  <c r="AX148" i="20" s="1"/>
  <c r="AX146" i="24" s="1"/>
  <c r="H41" i="20"/>
  <c r="K42" i="27"/>
  <c r="K42" i="31" s="1"/>
  <c r="AV11" i="20"/>
  <c r="V11" i="20"/>
  <c r="H152" i="21"/>
  <c r="G150" i="21"/>
  <c r="BK10" i="20"/>
  <c r="BK33" i="20" s="1"/>
  <c r="G149" i="27"/>
  <c r="G149" i="31" s="1"/>
  <c r="AL10" i="20"/>
  <c r="AM126" i="20" s="1"/>
  <c r="O125" i="20"/>
  <c r="H24" i="20"/>
  <c r="H17" i="20"/>
  <c r="AJ11" i="20"/>
  <c r="AK127" i="20" s="1"/>
  <c r="AK10" i="20"/>
  <c r="AL126" i="20" s="1"/>
  <c r="N10" i="20"/>
  <c r="O126" i="20" s="1"/>
  <c r="Z125" i="20"/>
  <c r="BF125" i="20"/>
  <c r="BF148" i="20" s="1"/>
  <c r="BF147" i="21" s="1"/>
  <c r="G46" i="20"/>
  <c r="G69" i="20" s="1"/>
  <c r="I92" i="20" s="1"/>
  <c r="I91" i="21" s="1"/>
  <c r="BB127" i="20"/>
  <c r="BB150" i="20" s="1"/>
  <c r="BB173" i="20" s="1"/>
  <c r="BD196" i="20" s="1"/>
  <c r="BD194" i="24" s="1"/>
  <c r="AX32" i="20"/>
  <c r="AX31" i="21" s="1"/>
  <c r="H16" i="20"/>
  <c r="H39" i="20" s="1"/>
  <c r="H37" i="24" s="1"/>
  <c r="AW53" i="24"/>
  <c r="AW53" i="27"/>
  <c r="AW53" i="31" s="1"/>
  <c r="AW54" i="21"/>
  <c r="BB33" i="20"/>
  <c r="BB32" i="21" s="1"/>
  <c r="BC11" i="20"/>
  <c r="BC126" i="20"/>
  <c r="BC149" i="20" s="1"/>
  <c r="BC147" i="24" s="1"/>
  <c r="I60" i="20"/>
  <c r="K83" i="20" s="1"/>
  <c r="K81" i="24" s="1"/>
  <c r="I35" i="27"/>
  <c r="I35" i="31" s="1"/>
  <c r="I36" i="21"/>
  <c r="AQ126" i="20"/>
  <c r="AQ11" i="20"/>
  <c r="BD145" i="24"/>
  <c r="BD145" i="27"/>
  <c r="BD145" i="31" s="1"/>
  <c r="T127" i="20"/>
  <c r="T12" i="20"/>
  <c r="U13" i="20" s="1"/>
  <c r="AW146" i="21"/>
  <c r="AW145" i="27"/>
  <c r="AW145" i="31" s="1"/>
  <c r="H148" i="24"/>
  <c r="H149" i="21"/>
  <c r="H148" i="27"/>
  <c r="H148" i="31" s="1"/>
  <c r="P126" i="20"/>
  <c r="P11" i="20"/>
  <c r="AU145" i="24"/>
  <c r="AU146" i="21"/>
  <c r="AU145" i="27"/>
  <c r="AU145" i="31" s="1"/>
  <c r="H147" i="24"/>
  <c r="H147" i="27"/>
  <c r="H147" i="31" s="1"/>
  <c r="H148" i="21"/>
  <c r="Y11" i="20"/>
  <c r="G147" i="21"/>
  <c r="AQ12" i="20"/>
  <c r="AR13" i="20" s="1"/>
  <c r="AE128" i="20"/>
  <c r="X11" i="20"/>
  <c r="AR10" i="20"/>
  <c r="AK126" i="20"/>
  <c r="AC10" i="20"/>
  <c r="AP125" i="20"/>
  <c r="BJ10" i="20"/>
  <c r="BJ33" i="20" s="1"/>
  <c r="BB125" i="20"/>
  <c r="BB148" i="20" s="1"/>
  <c r="BB146" i="24" s="1"/>
  <c r="BA32" i="20"/>
  <c r="BA55" i="20" s="1"/>
  <c r="J15" i="20"/>
  <c r="K16" i="20" s="1"/>
  <c r="I132" i="20"/>
  <c r="I155" i="20" s="1"/>
  <c r="I178" i="20" s="1"/>
  <c r="I176" i="27" s="1"/>
  <c r="I176" i="31" s="1"/>
  <c r="S12" i="20"/>
  <c r="T13" i="20" s="1"/>
  <c r="AX10" i="20"/>
  <c r="AU11" i="20"/>
  <c r="AV12" i="20" s="1"/>
  <c r="I11" i="20"/>
  <c r="P10" i="20"/>
  <c r="K10" i="20"/>
  <c r="BF10" i="20"/>
  <c r="BC125" i="20"/>
  <c r="BC148" i="20" s="1"/>
  <c r="BC171" i="20" s="1"/>
  <c r="BC169" i="24" s="1"/>
  <c r="AT11" i="20"/>
  <c r="N11" i="20"/>
  <c r="AH10" i="20"/>
  <c r="T10" i="20"/>
  <c r="J10" i="20"/>
  <c r="H140" i="20"/>
  <c r="H163" i="20" s="1"/>
  <c r="H186" i="20" s="1"/>
  <c r="J209" i="20" s="1"/>
  <c r="J208" i="21" s="1"/>
  <c r="BB12" i="20"/>
  <c r="BC128" i="20" s="1"/>
  <c r="BC151" i="20" s="1"/>
  <c r="I13" i="20"/>
  <c r="H131" i="20"/>
  <c r="H154" i="20" s="1"/>
  <c r="H152" i="24" s="1"/>
  <c r="AR11" i="20"/>
  <c r="AS127" i="20" s="1"/>
  <c r="T11" i="20"/>
  <c r="U127" i="20" s="1"/>
  <c r="N127" i="20"/>
  <c r="AG10" i="20"/>
  <c r="Y10" i="20"/>
  <c r="I10" i="20"/>
  <c r="AD125" i="20"/>
  <c r="AV125" i="20"/>
  <c r="AV148" i="20" s="1"/>
  <c r="AV146" i="24" s="1"/>
  <c r="AG11" i="20"/>
  <c r="AM10" i="20"/>
  <c r="BC31" i="21"/>
  <c r="BB30" i="27"/>
  <c r="BB30" i="31" s="1"/>
  <c r="H25" i="20"/>
  <c r="I26" i="20" s="1"/>
  <c r="I128" i="20"/>
  <c r="I151" i="20" s="1"/>
  <c r="I149" i="27" s="1"/>
  <c r="I149" i="31" s="1"/>
  <c r="I17" i="20"/>
  <c r="AX146" i="27"/>
  <c r="AX146" i="31" s="1"/>
  <c r="BH146" i="24"/>
  <c r="AU127" i="20"/>
  <c r="AU12" i="20"/>
  <c r="W127" i="20"/>
  <c r="W12" i="20"/>
  <c r="X127" i="20"/>
  <c r="X12" i="20"/>
  <c r="G43" i="20"/>
  <c r="G66" i="20" s="1"/>
  <c r="G64" i="27" s="1"/>
  <c r="G64" i="31" s="1"/>
  <c r="H136" i="20"/>
  <c r="H159" i="20" s="1"/>
  <c r="H157" i="27" s="1"/>
  <c r="H157" i="31" s="1"/>
  <c r="H21" i="20"/>
  <c r="T128" i="20"/>
  <c r="AE126" i="20"/>
  <c r="AE11" i="20"/>
  <c r="BM125" i="20"/>
  <c r="BM148" i="20" s="1"/>
  <c r="BM146" i="24" s="1"/>
  <c r="BL32" i="20"/>
  <c r="BL30" i="24" s="1"/>
  <c r="BJ11" i="20"/>
  <c r="AL12" i="20"/>
  <c r="AL127" i="20"/>
  <c r="W126" i="20"/>
  <c r="BE125" i="20"/>
  <c r="BE148" i="20" s="1"/>
  <c r="BE146" i="27" s="1"/>
  <c r="BE146" i="31" s="1"/>
  <c r="BD32" i="20"/>
  <c r="BD30" i="27" s="1"/>
  <c r="BD30" i="31" s="1"/>
  <c r="BC33" i="20"/>
  <c r="BC32" i="21" s="1"/>
  <c r="BD11" i="20"/>
  <c r="BD126" i="20"/>
  <c r="BD149" i="20" s="1"/>
  <c r="BD148" i="21" s="1"/>
  <c r="BE33" i="20"/>
  <c r="BE31" i="24" s="1"/>
  <c r="BF11" i="20"/>
  <c r="BF126" i="20"/>
  <c r="BF149" i="20" s="1"/>
  <c r="BF172" i="20" s="1"/>
  <c r="BH195" i="20" s="1"/>
  <c r="BH193" i="27" s="1"/>
  <c r="BH193" i="31" s="1"/>
  <c r="AD13" i="20"/>
  <c r="AS12" i="20"/>
  <c r="AK12" i="20"/>
  <c r="O13" i="20"/>
  <c r="O128" i="20"/>
  <c r="H142" i="20"/>
  <c r="H165" i="20" s="1"/>
  <c r="H188" i="20" s="1"/>
  <c r="G49" i="20"/>
  <c r="G72" i="20" s="1"/>
  <c r="G71" i="21" s="1"/>
  <c r="H27" i="20"/>
  <c r="AO11" i="20"/>
  <c r="BH126" i="20"/>
  <c r="BH149" i="20" s="1"/>
  <c r="BH148" i="21" s="1"/>
  <c r="BH11" i="20"/>
  <c r="BG33" i="20"/>
  <c r="BG32" i="21" s="1"/>
  <c r="AX33" i="20"/>
  <c r="AX31" i="24" s="1"/>
  <c r="AY126" i="20"/>
  <c r="AY149" i="20" s="1"/>
  <c r="AY172" i="20" s="1"/>
  <c r="AY171" i="21" s="1"/>
  <c r="AY11" i="20"/>
  <c r="BL10" i="20"/>
  <c r="BK32" i="20"/>
  <c r="BK55" i="20" s="1"/>
  <c r="BM78" i="20" s="1"/>
  <c r="BQ101" i="20" s="1"/>
  <c r="BQ99" i="27" s="1"/>
  <c r="BJ125" i="20"/>
  <c r="BJ148" i="20" s="1"/>
  <c r="BJ147" i="21" s="1"/>
  <c r="BD33" i="20"/>
  <c r="BD32" i="21" s="1"/>
  <c r="BE11" i="20"/>
  <c r="I43" i="20"/>
  <c r="I42" i="21" s="1"/>
  <c r="J21" i="20"/>
  <c r="J136" i="20"/>
  <c r="J159" i="20" s="1"/>
  <c r="H46" i="20"/>
  <c r="I139" i="20"/>
  <c r="I162" i="20" s="1"/>
  <c r="I161" i="21" s="1"/>
  <c r="H45" i="20"/>
  <c r="H43" i="27" s="1"/>
  <c r="H43" i="31" s="1"/>
  <c r="I23" i="20"/>
  <c r="H35" i="24"/>
  <c r="H35" i="27"/>
  <c r="H35" i="31" s="1"/>
  <c r="BG32" i="20"/>
  <c r="BG55" i="20" s="1"/>
  <c r="BI78" i="20" s="1"/>
  <c r="BI76" i="27" s="1"/>
  <c r="BI76" i="31" s="1"/>
  <c r="BH10" i="20"/>
  <c r="BF32" i="20"/>
  <c r="BF30" i="24" s="1"/>
  <c r="BG125" i="20"/>
  <c r="BG148" i="20" s="1"/>
  <c r="BG146" i="24" s="1"/>
  <c r="J128" i="20"/>
  <c r="J151" i="20" s="1"/>
  <c r="J174" i="20" s="1"/>
  <c r="L197" i="20" s="1"/>
  <c r="J13" i="20"/>
  <c r="I35" i="20"/>
  <c r="I58" i="20" s="1"/>
  <c r="I56" i="27" s="1"/>
  <c r="I56" i="31" s="1"/>
  <c r="I47" i="20"/>
  <c r="I70" i="20" s="1"/>
  <c r="J25" i="20"/>
  <c r="J140" i="20"/>
  <c r="J163" i="20" s="1"/>
  <c r="H48" i="20"/>
  <c r="H71" i="20" s="1"/>
  <c r="J94" i="20" s="1"/>
  <c r="I141" i="20"/>
  <c r="I164" i="20" s="1"/>
  <c r="I163" i="21" s="1"/>
  <c r="I15" i="20"/>
  <c r="I130" i="20"/>
  <c r="I153" i="20" s="1"/>
  <c r="I151" i="24" s="1"/>
  <c r="G40" i="20"/>
  <c r="G38" i="24" s="1"/>
  <c r="G36" i="20"/>
  <c r="G35" i="21" s="1"/>
  <c r="I44" i="20"/>
  <c r="I42" i="27" s="1"/>
  <c r="I42" i="31" s="1"/>
  <c r="J22" i="20"/>
  <c r="H49" i="20"/>
  <c r="H48" i="21" s="1"/>
  <c r="I27" i="20"/>
  <c r="J40" i="20"/>
  <c r="J38" i="27" s="1"/>
  <c r="J38" i="31" s="1"/>
  <c r="K133" i="20"/>
  <c r="K156" i="20" s="1"/>
  <c r="K154" i="24" s="1"/>
  <c r="K18" i="20"/>
  <c r="M46" i="20"/>
  <c r="M69" i="20" s="1"/>
  <c r="O92" i="20" s="1"/>
  <c r="O90" i="27" s="1"/>
  <c r="O90" i="31" s="1"/>
  <c r="N24" i="20"/>
  <c r="AV32" i="20"/>
  <c r="AV30" i="24" s="1"/>
  <c r="AW10" i="20"/>
  <c r="AW125" i="20"/>
  <c r="AW148" i="20" s="1"/>
  <c r="AW171" i="20" s="1"/>
  <c r="AW169" i="27" s="1"/>
  <c r="AW169" i="31" s="1"/>
  <c r="G153" i="24"/>
  <c r="G153" i="27"/>
  <c r="G153" i="31" s="1"/>
  <c r="G32" i="24"/>
  <c r="G32" i="27"/>
  <c r="G32" i="31" s="1"/>
  <c r="H138" i="20"/>
  <c r="H161" i="20" s="1"/>
  <c r="G45" i="20"/>
  <c r="G68" i="20" s="1"/>
  <c r="G66" i="27" s="1"/>
  <c r="G66" i="31" s="1"/>
  <c r="G36" i="24"/>
  <c r="G36" i="27"/>
  <c r="G36" i="31" s="1"/>
  <c r="BA125" i="20"/>
  <c r="BA148" i="20" s="1"/>
  <c r="BA147" i="21" s="1"/>
  <c r="BA10" i="20"/>
  <c r="AZ32" i="20"/>
  <c r="AZ31" i="21" s="1"/>
  <c r="AV10" i="20"/>
  <c r="G48" i="20"/>
  <c r="G46" i="27" s="1"/>
  <c r="G46" i="31" s="1"/>
  <c r="G44" i="20"/>
  <c r="G67" i="20" s="1"/>
  <c r="G65" i="27" s="1"/>
  <c r="G65" i="31" s="1"/>
  <c r="I138" i="22"/>
  <c r="I23" i="22"/>
  <c r="N12" i="22"/>
  <c r="O128" i="22" s="1"/>
  <c r="N127" i="22"/>
  <c r="BD10" i="22"/>
  <c r="BD33" i="22" s="1"/>
  <c r="BD56" i="22" s="1"/>
  <c r="BF79" i="22" s="1"/>
  <c r="BJ102" i="22" s="1"/>
  <c r="U126" i="22"/>
  <c r="BG9" i="22"/>
  <c r="BG32" i="22" s="1"/>
  <c r="BG55" i="22" s="1"/>
  <c r="BI78" i="22" s="1"/>
  <c r="BM101" i="22" s="1"/>
  <c r="AE9" i="22"/>
  <c r="AF10" i="22" s="1"/>
  <c r="AG126" i="22" s="1"/>
  <c r="L9" i="22"/>
  <c r="M125" i="22" s="1"/>
  <c r="H137" i="22"/>
  <c r="AV10" i="22"/>
  <c r="AW126" i="22" s="1"/>
  <c r="S126" i="22"/>
  <c r="AX31" i="22"/>
  <c r="AX54" i="22" s="1"/>
  <c r="H131" i="22"/>
  <c r="H154" i="22" s="1"/>
  <c r="H177" i="22" s="1"/>
  <c r="J200" i="22" s="1"/>
  <c r="N223" i="22" s="1"/>
  <c r="I247" i="22" s="1"/>
  <c r="I270" i="22" s="1"/>
  <c r="AL10" i="22"/>
  <c r="M126" i="22"/>
  <c r="AR9" i="22"/>
  <c r="AS125" i="22" s="1"/>
  <c r="X125" i="22"/>
  <c r="BA125" i="22"/>
  <c r="BA148" i="22" s="1"/>
  <c r="BA171" i="22" s="1"/>
  <c r="BC194" i="22" s="1"/>
  <c r="BG217" i="22" s="1"/>
  <c r="BB241" i="22" s="1"/>
  <c r="BB264" i="22" s="1"/>
  <c r="BB287" i="22" s="1"/>
  <c r="BD310" i="22" s="1"/>
  <c r="BH333" i="22" s="1"/>
  <c r="BL9" i="22"/>
  <c r="BA124" i="22"/>
  <c r="BA147" i="22" s="1"/>
  <c r="BA170" i="22" s="1"/>
  <c r="BC193" i="22" s="1"/>
  <c r="BG216" i="22" s="1"/>
  <c r="BB240" i="22" s="1"/>
  <c r="BB263" i="22" s="1"/>
  <c r="BB286" i="22" s="1"/>
  <c r="BD309" i="22" s="1"/>
  <c r="BH332" i="22" s="1"/>
  <c r="H127" i="22"/>
  <c r="H150" i="22" s="1"/>
  <c r="H173" i="22" s="1"/>
  <c r="J196" i="22" s="1"/>
  <c r="N219" i="22" s="1"/>
  <c r="I243" i="22" s="1"/>
  <c r="I266" i="22" s="1"/>
  <c r="I289" i="22" s="1"/>
  <c r="K312" i="22" s="1"/>
  <c r="O335" i="22" s="1"/>
  <c r="AJ9" i="22"/>
  <c r="P9" i="22"/>
  <c r="BB9" i="22"/>
  <c r="BB32" i="22" s="1"/>
  <c r="BB55" i="22" s="1"/>
  <c r="BD78" i="22" s="1"/>
  <c r="BH101" i="22" s="1"/>
  <c r="AY124" i="22"/>
  <c r="AY147" i="22" s="1"/>
  <c r="AY170" i="22" s="1"/>
  <c r="BA193" i="22" s="1"/>
  <c r="BE216" i="22" s="1"/>
  <c r="AZ240" i="22" s="1"/>
  <c r="AZ263" i="22" s="1"/>
  <c r="AZ286" i="22" s="1"/>
  <c r="BB309" i="22" s="1"/>
  <c r="BF332" i="22" s="1"/>
  <c r="I26" i="22"/>
  <c r="J142" i="22" s="1"/>
  <c r="BF10" i="22"/>
  <c r="BG126" i="22" s="1"/>
  <c r="BG149" i="22" s="1"/>
  <c r="BG172" i="22" s="1"/>
  <c r="BI195" i="22" s="1"/>
  <c r="BM218" i="22" s="1"/>
  <c r="BH242" i="22" s="1"/>
  <c r="BH265" i="22" s="1"/>
  <c r="BH288" i="22" s="1"/>
  <c r="BJ311" i="22" s="1"/>
  <c r="BN334" i="22" s="1"/>
  <c r="AI9" i="22"/>
  <c r="AJ10" i="22" s="1"/>
  <c r="BA9" i="22"/>
  <c r="BB10" i="22" s="1"/>
  <c r="AZ124" i="22"/>
  <c r="AZ147" i="22" s="1"/>
  <c r="AZ170" i="22" s="1"/>
  <c r="BB193" i="22" s="1"/>
  <c r="BF216" i="22" s="1"/>
  <c r="BA240" i="22" s="1"/>
  <c r="BA263" i="22" s="1"/>
  <c r="BA286" i="22" s="1"/>
  <c r="BC309" i="22" s="1"/>
  <c r="BG332" i="22" s="1"/>
  <c r="H16" i="22"/>
  <c r="AZ125" i="22"/>
  <c r="AZ148" i="22" s="1"/>
  <c r="AZ171" i="22" s="1"/>
  <c r="BB194" i="22" s="1"/>
  <c r="BF217" i="22" s="1"/>
  <c r="AY32" i="22"/>
  <c r="AY55" i="22" s="1"/>
  <c r="BA78" i="22" s="1"/>
  <c r="BE101" i="22" s="1"/>
  <c r="AZ10" i="22"/>
  <c r="AR125" i="22"/>
  <c r="AR10" i="22"/>
  <c r="V127" i="22"/>
  <c r="V12" i="22"/>
  <c r="W128" i="22" s="1"/>
  <c r="I128" i="22"/>
  <c r="I151" i="22" s="1"/>
  <c r="I174" i="22" s="1"/>
  <c r="K197" i="22" s="1"/>
  <c r="O220" i="22" s="1"/>
  <c r="J244" i="22" s="1"/>
  <c r="J267" i="22" s="1"/>
  <c r="J290" i="22" s="1"/>
  <c r="L313" i="22" s="1"/>
  <c r="P336" i="22" s="1"/>
  <c r="BI31" i="22"/>
  <c r="BI54" i="22" s="1"/>
  <c r="BK77" i="22" s="1"/>
  <c r="BO100" i="22" s="1"/>
  <c r="AW11" i="22"/>
  <c r="BD9" i="22"/>
  <c r="Y124" i="22"/>
  <c r="I13" i="22"/>
  <c r="J14" i="22" s="1"/>
  <c r="H24" i="22"/>
  <c r="H20" i="22"/>
  <c r="H18" i="22"/>
  <c r="T9" i="22"/>
  <c r="U125" i="22" s="1"/>
  <c r="AO124" i="22"/>
  <c r="BC125" i="22"/>
  <c r="BC148" i="22" s="1"/>
  <c r="BC171" i="22" s="1"/>
  <c r="BE194" i="22" s="1"/>
  <c r="BI217" i="22" s="1"/>
  <c r="AW9" i="22"/>
  <c r="BD31" i="22"/>
  <c r="BD54" i="22" s="1"/>
  <c r="BF77" i="22" s="1"/>
  <c r="BJ100" i="22" s="1"/>
  <c r="BF31" i="22"/>
  <c r="BF54" i="22" s="1"/>
  <c r="BH77" i="22" s="1"/>
  <c r="BL100" i="22" s="1"/>
  <c r="Z12" i="22"/>
  <c r="AG11" i="22"/>
  <c r="BK9" i="22"/>
  <c r="AF9" i="22"/>
  <c r="T125" i="22"/>
  <c r="AC124" i="22"/>
  <c r="BJ9" i="22"/>
  <c r="BB124" i="22"/>
  <c r="BB147" i="22" s="1"/>
  <c r="BB170" i="22" s="1"/>
  <c r="BD193" i="22" s="1"/>
  <c r="BH216" i="22" s="1"/>
  <c r="BC240" i="22" s="1"/>
  <c r="BC263" i="22" s="1"/>
  <c r="BC286" i="22" s="1"/>
  <c r="BE309" i="22" s="1"/>
  <c r="BI332" i="22" s="1"/>
  <c r="H132" i="22"/>
  <c r="H155" i="22" s="1"/>
  <c r="H178" i="22" s="1"/>
  <c r="J201" i="22" s="1"/>
  <c r="N224" i="22" s="1"/>
  <c r="I248" i="22" s="1"/>
  <c r="I271" i="22" s="1"/>
  <c r="BC31" i="22"/>
  <c r="BC54" i="22" s="1"/>
  <c r="BE77" i="22" s="1"/>
  <c r="BI100" i="22" s="1"/>
  <c r="H19" i="22"/>
  <c r="H17" i="22"/>
  <c r="U13" i="22"/>
  <c r="V14" i="22" s="1"/>
  <c r="AW124" i="22"/>
  <c r="AW147" i="22" s="1"/>
  <c r="AW170" i="22" s="1"/>
  <c r="AY193" i="22" s="1"/>
  <c r="AV9" i="22"/>
  <c r="AV32" i="22" s="1"/>
  <c r="AV55" i="22" s="1"/>
  <c r="AX78" i="22" s="1"/>
  <c r="BB101" i="22" s="1"/>
  <c r="BJ31" i="22"/>
  <c r="BJ54" i="22" s="1"/>
  <c r="BL77" i="22" s="1"/>
  <c r="BP100" i="22" s="1"/>
  <c r="BE32" i="22"/>
  <c r="BE55" i="22" s="1"/>
  <c r="BG78" i="22" s="1"/>
  <c r="BK101" i="22" s="1"/>
  <c r="H23" i="22"/>
  <c r="O13" i="22"/>
  <c r="T127" i="22"/>
  <c r="AN9" i="22"/>
  <c r="AO10" i="22" s="1"/>
  <c r="AA9" i="22"/>
  <c r="AB125" i="22" s="1"/>
  <c r="P125" i="22"/>
  <c r="BE124" i="22"/>
  <c r="BE147" i="22" s="1"/>
  <c r="BE170" i="22" s="1"/>
  <c r="BG193" i="22" s="1"/>
  <c r="BK216" i="22" s="1"/>
  <c r="BF240" i="22" s="1"/>
  <c r="BF263" i="22" s="1"/>
  <c r="BF286" i="22" s="1"/>
  <c r="BH309" i="22" s="1"/>
  <c r="BL332" i="22" s="1"/>
  <c r="AU31" i="22"/>
  <c r="AU54" i="22" s="1"/>
  <c r="AW77" i="22" s="1"/>
  <c r="BA100" i="22" s="1"/>
  <c r="L312" i="9"/>
  <c r="P335" i="9" s="1"/>
  <c r="BP308" i="9"/>
  <c r="BT331" i="9" s="1"/>
  <c r="BM294" i="9"/>
  <c r="K326" i="9"/>
  <c r="O349" i="9" s="1"/>
  <c r="BO320" i="9"/>
  <c r="BS343" i="9" s="1"/>
  <c r="BO313" i="9"/>
  <c r="BS336" i="9" s="1"/>
  <c r="BE285" i="9"/>
  <c r="BP320" i="9"/>
  <c r="BT343" i="9" s="1"/>
  <c r="Z10" i="8"/>
  <c r="Y9" i="31"/>
  <c r="Y9" i="27"/>
  <c r="Z125" i="8"/>
  <c r="Y9" i="24"/>
  <c r="Y10" i="21"/>
  <c r="I8" i="31"/>
  <c r="I8" i="27"/>
  <c r="I8" i="24"/>
  <c r="J124" i="8"/>
  <c r="J9" i="8"/>
  <c r="I8" i="9"/>
  <c r="I9" i="21"/>
  <c r="Y9" i="9"/>
  <c r="AA8" i="24"/>
  <c r="AA8" i="31"/>
  <c r="AA8" i="27"/>
  <c r="AA9" i="21"/>
  <c r="Y9" i="21"/>
  <c r="Y8" i="27"/>
  <c r="Y8" i="24"/>
  <c r="G7" i="24"/>
  <c r="G8" i="21"/>
  <c r="I15" i="31"/>
  <c r="J16" i="8"/>
  <c r="I38" i="8"/>
  <c r="I15" i="24"/>
  <c r="I15" i="27"/>
  <c r="I16" i="21"/>
  <c r="H9" i="8"/>
  <c r="G8" i="24"/>
  <c r="G8" i="31"/>
  <c r="G8" i="27"/>
  <c r="G8" i="9"/>
  <c r="G9" i="21"/>
  <c r="G31" i="8"/>
  <c r="AX12" i="8"/>
  <c r="AW11" i="27"/>
  <c r="AW11" i="31"/>
  <c r="AW11" i="24"/>
  <c r="AW12" i="21"/>
  <c r="AV10" i="24"/>
  <c r="AV10" i="27"/>
  <c r="AV10" i="31"/>
  <c r="AV11" i="21"/>
  <c r="AO124" i="8"/>
  <c r="AO9" i="8"/>
  <c r="AN8" i="31"/>
  <c r="AN8" i="27"/>
  <c r="AN8" i="24"/>
  <c r="AN9" i="21"/>
  <c r="BE8" i="8"/>
  <c r="BD7" i="24"/>
  <c r="BD7" i="27"/>
  <c r="BD7" i="31"/>
  <c r="BD8" i="21"/>
  <c r="BD30" i="8"/>
  <c r="H25" i="31"/>
  <c r="H25" i="24"/>
  <c r="H25" i="27"/>
  <c r="H26" i="21"/>
  <c r="AY171" i="20"/>
  <c r="BA194" i="20" s="1"/>
  <c r="BE217" i="20" s="1"/>
  <c r="AY147" i="21"/>
  <c r="AY146" i="27"/>
  <c r="AY146" i="31" s="1"/>
  <c r="G61" i="8"/>
  <c r="I84" i="8" s="1"/>
  <c r="M107" i="8" s="1"/>
  <c r="K41" i="9"/>
  <c r="K64" i="9" s="1"/>
  <c r="M87" i="9" s="1"/>
  <c r="Q110" i="9" s="1"/>
  <c r="L134" i="9" s="1"/>
  <c r="L157" i="9" s="1"/>
  <c r="L180" i="9" s="1"/>
  <c r="N203" i="9" s="1"/>
  <c r="R226" i="9" s="1"/>
  <c r="M250" i="9" s="1"/>
  <c r="M273" i="9" s="1"/>
  <c r="M296" i="9" s="1"/>
  <c r="H25" i="9"/>
  <c r="J131" i="8"/>
  <c r="J154" i="8" s="1"/>
  <c r="J177" i="8" s="1"/>
  <c r="L200" i="8" s="1"/>
  <c r="P223" i="8" s="1"/>
  <c r="K247" i="8" s="1"/>
  <c r="K270" i="8" s="1"/>
  <c r="K293" i="8" s="1"/>
  <c r="M316" i="8" s="1"/>
  <c r="Q339" i="8" s="1"/>
  <c r="BE123" i="8"/>
  <c r="BE146" i="8" s="1"/>
  <c r="BE169" i="8" s="1"/>
  <c r="BG192" i="8" s="1"/>
  <c r="BK215" i="8" s="1"/>
  <c r="BF239" i="8" s="1"/>
  <c r="BF262" i="8" s="1"/>
  <c r="BF285" i="8" s="1"/>
  <c r="BH308" i="8" s="1"/>
  <c r="BL331" i="8" s="1"/>
  <c r="H17" i="8"/>
  <c r="G16" i="27"/>
  <c r="G16" i="31"/>
  <c r="G39" i="8"/>
  <c r="G62" i="8" s="1"/>
  <c r="I85" i="8" s="1"/>
  <c r="M108" i="8" s="1"/>
  <c r="G16" i="24"/>
  <c r="BB8" i="8"/>
  <c r="BA7" i="31"/>
  <c r="BA7" i="24"/>
  <c r="BA8" i="21"/>
  <c r="BA30" i="8"/>
  <c r="BA53" i="8" s="1"/>
  <c r="BC76" i="8" s="1"/>
  <c r="BG99" i="8" s="1"/>
  <c r="BB123" i="8"/>
  <c r="BB146" i="8" s="1"/>
  <c r="BB169" i="8" s="1"/>
  <c r="BD192" i="8" s="1"/>
  <c r="BH215" i="8" s="1"/>
  <c r="BC239" i="8" s="1"/>
  <c r="BC262" i="8" s="1"/>
  <c r="BC285" i="8" s="1"/>
  <c r="BE308" i="8" s="1"/>
  <c r="BI331" i="8" s="1"/>
  <c r="BI59" i="8"/>
  <c r="BK82" i="8" s="1"/>
  <c r="BO105" i="8" s="1"/>
  <c r="H91" i="8"/>
  <c r="L114" i="8" s="1"/>
  <c r="I15" i="9"/>
  <c r="G7" i="27"/>
  <c r="G7" i="31"/>
  <c r="BG11" i="8"/>
  <c r="BF10" i="31"/>
  <c r="BF10" i="24"/>
  <c r="BF10" i="27"/>
  <c r="BF11" i="21"/>
  <c r="BG126" i="8"/>
  <c r="BG149" i="8" s="1"/>
  <c r="BG172" i="8" s="1"/>
  <c r="BI195" i="8" s="1"/>
  <c r="BM218" i="8" s="1"/>
  <c r="BH242" i="8" s="1"/>
  <c r="BH265" i="8" s="1"/>
  <c r="BH288" i="8" s="1"/>
  <c r="BJ311" i="8" s="1"/>
  <c r="BN334" i="8" s="1"/>
  <c r="BF33" i="8"/>
  <c r="G7" i="9"/>
  <c r="I141" i="8"/>
  <c r="I164" i="8" s="1"/>
  <c r="I187" i="8" s="1"/>
  <c r="K210" i="8" s="1"/>
  <c r="O233" i="8" s="1"/>
  <c r="J257" i="8" s="1"/>
  <c r="J280" i="8" s="1"/>
  <c r="J303" i="8" s="1"/>
  <c r="L326" i="8" s="1"/>
  <c r="P349" i="8" s="1"/>
  <c r="H48" i="8"/>
  <c r="H71" i="8" s="1"/>
  <c r="J94" i="8" s="1"/>
  <c r="N117" i="8" s="1"/>
  <c r="BA7" i="27"/>
  <c r="K19" i="8"/>
  <c r="J18" i="31"/>
  <c r="J18" i="27"/>
  <c r="H13" i="27"/>
  <c r="H13" i="24"/>
  <c r="I14" i="8"/>
  <c r="H13" i="31"/>
  <c r="AN7" i="24"/>
  <c r="AO8" i="8"/>
  <c r="AN7" i="27"/>
  <c r="AN7" i="31"/>
  <c r="AB123" i="8"/>
  <c r="AA7" i="27"/>
  <c r="AA7" i="31"/>
  <c r="AB8" i="8"/>
  <c r="AA7" i="24"/>
  <c r="T123" i="8"/>
  <c r="S7" i="27"/>
  <c r="T8" i="8"/>
  <c r="S7" i="31"/>
  <c r="S7" i="24"/>
  <c r="H14" i="21"/>
  <c r="J18" i="24"/>
  <c r="H22" i="8"/>
  <c r="G21" i="27"/>
  <c r="G21" i="31"/>
  <c r="H12" i="8"/>
  <c r="G11" i="31"/>
  <c r="G11" i="24"/>
  <c r="AC8" i="31"/>
  <c r="AC8" i="27"/>
  <c r="AC8" i="24"/>
  <c r="BE9" i="31"/>
  <c r="BE9" i="24"/>
  <c r="BK20" i="31"/>
  <c r="BL21" i="8"/>
  <c r="I22" i="8"/>
  <c r="H21" i="27"/>
  <c r="H21" i="31"/>
  <c r="K14" i="8"/>
  <c r="J13" i="24"/>
  <c r="J13" i="31"/>
  <c r="AP7" i="27"/>
  <c r="AP7" i="31"/>
  <c r="AQ8" i="8"/>
  <c r="AI8" i="24"/>
  <c r="AI8" i="31"/>
  <c r="AI8" i="27"/>
  <c r="AD123" i="8"/>
  <c r="AC7" i="31"/>
  <c r="AD8" i="8"/>
  <c r="AV8" i="8"/>
  <c r="AU7" i="24"/>
  <c r="AO123" i="8"/>
  <c r="AK124" i="8"/>
  <c r="AK9" i="8"/>
  <c r="AJ8" i="31"/>
  <c r="AE8" i="31"/>
  <c r="AE8" i="27"/>
  <c r="AE9" i="21"/>
  <c r="AE8" i="24"/>
  <c r="L8" i="31"/>
  <c r="L8" i="27"/>
  <c r="AM124" i="8"/>
  <c r="AL8" i="31"/>
  <c r="AL8" i="27"/>
  <c r="AM9" i="8"/>
  <c r="AF123" i="8"/>
  <c r="AE7" i="24"/>
  <c r="AF8" i="8"/>
  <c r="AY8" i="8"/>
  <c r="AX7" i="27"/>
  <c r="AX7" i="31"/>
  <c r="AY29" i="24"/>
  <c r="AY54" i="20"/>
  <c r="AY52" i="24" s="1"/>
  <c r="AM8" i="8"/>
  <c r="AM123" i="8"/>
  <c r="AH123" i="8"/>
  <c r="AG7" i="24"/>
  <c r="AG7" i="31"/>
  <c r="AH8" i="8"/>
  <c r="X10" i="8"/>
  <c r="W9" i="24"/>
  <c r="W9" i="31"/>
  <c r="X125" i="8"/>
  <c r="O7" i="24"/>
  <c r="P8" i="8"/>
  <c r="P123" i="8"/>
  <c r="W8" i="8"/>
  <c r="U8" i="8"/>
  <c r="L123" i="8"/>
  <c r="H16" i="31"/>
  <c r="H20" i="8"/>
  <c r="BC8" i="24"/>
  <c r="BC8" i="27"/>
  <c r="AY7" i="31"/>
  <c r="BD8" i="31"/>
  <c r="BG9" i="8"/>
  <c r="BK21" i="31"/>
  <c r="G23" i="31"/>
  <c r="AR8" i="8"/>
  <c r="BD9" i="27"/>
  <c r="H24" i="27"/>
  <c r="AV125" i="8"/>
  <c r="AP8" i="8"/>
  <c r="AA9" i="8"/>
  <c r="S123" i="8"/>
  <c r="AY10" i="8"/>
  <c r="AX9" i="31"/>
  <c r="AX9" i="27"/>
  <c r="AX9" i="24"/>
  <c r="AX10" i="21"/>
  <c r="BD52" i="8"/>
  <c r="BF75" i="8" s="1"/>
  <c r="BJ98" i="8" s="1"/>
  <c r="AX32" i="8"/>
  <c r="AX32" i="9" s="1"/>
  <c r="AX55" i="9" s="1"/>
  <c r="AZ78" i="9" s="1"/>
  <c r="BD101" i="9" s="1"/>
  <c r="AY125" i="9" s="1"/>
  <c r="AY148" i="9" s="1"/>
  <c r="AY171" i="9" s="1"/>
  <c r="BA194" i="9" s="1"/>
  <c r="BE217" i="9" s="1"/>
  <c r="AZ241" i="9" s="1"/>
  <c r="AZ264" i="9" s="1"/>
  <c r="AZ287" i="9" s="1"/>
  <c r="BL52" i="8"/>
  <c r="BN75" i="8" s="1"/>
  <c r="BR98" i="8" s="1"/>
  <c r="AX9" i="9"/>
  <c r="AY125" i="8"/>
  <c r="AY148" i="8" s="1"/>
  <c r="AY171" i="8" s="1"/>
  <c r="BA194" i="8" s="1"/>
  <c r="BE217" i="8" s="1"/>
  <c r="AZ241" i="8" s="1"/>
  <c r="AZ264" i="8" s="1"/>
  <c r="AZ287" i="8" s="1"/>
  <c r="BB310" i="8" s="1"/>
  <c r="BF333" i="8" s="1"/>
  <c r="BG12" i="8"/>
  <c r="BF11" i="27"/>
  <c r="BF11" i="31"/>
  <c r="BB8" i="31"/>
  <c r="BC9" i="8"/>
  <c r="BB8" i="27"/>
  <c r="H10" i="8"/>
  <c r="G9" i="24"/>
  <c r="G9" i="27"/>
  <c r="G9" i="31"/>
  <c r="BF7" i="31"/>
  <c r="BG8" i="8"/>
  <c r="BF7" i="27"/>
  <c r="BF7" i="24"/>
  <c r="BB8" i="24"/>
  <c r="AY9" i="8"/>
  <c r="AX8" i="31"/>
  <c r="AX8" i="24"/>
  <c r="AX8" i="27"/>
  <c r="G22" i="31"/>
  <c r="H23" i="8"/>
  <c r="G22" i="27"/>
  <c r="L19" i="8"/>
  <c r="K18" i="31"/>
  <c r="BD9" i="31"/>
  <c r="BC8" i="31"/>
  <c r="BE10" i="31"/>
  <c r="BA9" i="31"/>
  <c r="BB10" i="8"/>
  <c r="BK22" i="8"/>
  <c r="BJ21" i="31"/>
  <c r="BC10" i="8"/>
  <c r="K14" i="31"/>
  <c r="L15" i="8"/>
  <c r="G18" i="31"/>
  <c r="H19" i="8"/>
  <c r="BJ20" i="31"/>
  <c r="J23" i="8"/>
  <c r="I22" i="31"/>
  <c r="H22" i="31"/>
  <c r="H18" i="8"/>
  <c r="G17" i="31"/>
  <c r="H123" i="8"/>
  <c r="H8" i="8"/>
  <c r="AR9" i="8"/>
  <c r="AR124" i="8"/>
  <c r="AL10" i="8"/>
  <c r="AL125" i="8"/>
  <c r="AH9" i="8"/>
  <c r="AH124" i="8"/>
  <c r="AB10" i="8"/>
  <c r="AB125" i="8"/>
  <c r="S124" i="8"/>
  <c r="S9" i="8"/>
  <c r="AB9" i="8"/>
  <c r="AB124" i="8"/>
  <c r="T9" i="8"/>
  <c r="T124" i="8"/>
  <c r="AX128" i="8"/>
  <c r="AX13" i="8"/>
  <c r="AY13" i="8"/>
  <c r="AY128" i="8"/>
  <c r="AW125" i="8"/>
  <c r="AW10" i="8"/>
  <c r="AL9" i="8"/>
  <c r="AL124" i="8"/>
  <c r="P10" i="8"/>
  <c r="P125" i="8"/>
  <c r="J8" i="8"/>
  <c r="J123" i="8"/>
  <c r="AF9" i="8"/>
  <c r="AF124" i="8"/>
  <c r="AA11" i="8"/>
  <c r="AA126" i="8"/>
  <c r="AU125" i="8"/>
  <c r="AT124" i="8"/>
  <c r="AP9" i="8"/>
  <c r="AP124" i="8"/>
  <c r="Z9" i="8"/>
  <c r="Z124" i="8"/>
  <c r="M124" i="8"/>
  <c r="M9" i="8"/>
  <c r="AJ9" i="8"/>
  <c r="AJ124" i="8"/>
  <c r="N9" i="8"/>
  <c r="N124" i="8"/>
  <c r="AD9" i="8"/>
  <c r="AD124" i="8"/>
  <c r="Y11" i="8"/>
  <c r="Y126" i="8"/>
  <c r="Q8" i="8"/>
  <c r="O123" i="8"/>
  <c r="O8" i="8"/>
  <c r="X9" i="8"/>
  <c r="X124" i="8"/>
  <c r="K8" i="8"/>
  <c r="BK293" i="9"/>
  <c r="O318" i="9"/>
  <c r="S341" i="9" s="1"/>
  <c r="K320" i="9"/>
  <c r="O343" i="9" s="1"/>
  <c r="BO315" i="9"/>
  <c r="BS338" i="9" s="1"/>
  <c r="BM296" i="9"/>
  <c r="BN288" i="9"/>
  <c r="BG287" i="9"/>
  <c r="BE126" i="22"/>
  <c r="BE149" i="22" s="1"/>
  <c r="BE172" i="22" s="1"/>
  <c r="BG195" i="22" s="1"/>
  <c r="BK218" i="22" s="1"/>
  <c r="BF242" i="22" s="1"/>
  <c r="BF265" i="22" s="1"/>
  <c r="BF288" i="22" s="1"/>
  <c r="BH311" i="22" s="1"/>
  <c r="BL334" i="22" s="1"/>
  <c r="BE11" i="22"/>
  <c r="AK125" i="22"/>
  <c r="AK10" i="22"/>
  <c r="H140" i="22"/>
  <c r="J139" i="22"/>
  <c r="J24" i="22"/>
  <c r="AA11" i="22"/>
  <c r="AA126" i="22"/>
  <c r="H26" i="22"/>
  <c r="I142" i="22" s="1"/>
  <c r="H141" i="22"/>
  <c r="AA128" i="22"/>
  <c r="AA13" i="22"/>
  <c r="H136" i="22"/>
  <c r="H21" i="22"/>
  <c r="G33" i="22"/>
  <c r="G56" i="22" s="1"/>
  <c r="I79" i="22" s="1"/>
  <c r="M102" i="22" s="1"/>
  <c r="H126" i="22"/>
  <c r="H149" i="22" s="1"/>
  <c r="H172" i="22" s="1"/>
  <c r="J195" i="22" s="1"/>
  <c r="N218" i="22" s="1"/>
  <c r="I242" i="22" s="1"/>
  <c r="I265" i="22" s="1"/>
  <c r="I288" i="22" s="1"/>
  <c r="K311" i="22" s="1"/>
  <c r="O334" i="22" s="1"/>
  <c r="H11" i="22"/>
  <c r="I19" i="22"/>
  <c r="I134" i="22"/>
  <c r="I18" i="22"/>
  <c r="I133" i="22"/>
  <c r="AJ127" i="22"/>
  <c r="Y125" i="22"/>
  <c r="Y10" i="22"/>
  <c r="Q126" i="22"/>
  <c r="Q11" i="22"/>
  <c r="H125" i="22"/>
  <c r="H148" i="22" s="1"/>
  <c r="H171" i="22" s="1"/>
  <c r="J194" i="22" s="1"/>
  <c r="N217" i="22" s="1"/>
  <c r="I241" i="22" s="1"/>
  <c r="I264" i="22" s="1"/>
  <c r="I287" i="22" s="1"/>
  <c r="K310" i="22" s="1"/>
  <c r="O333" i="22" s="1"/>
  <c r="H10" i="22"/>
  <c r="AK128" i="22"/>
  <c r="AK13" i="22"/>
  <c r="BJ126" i="22"/>
  <c r="BJ149" i="22" s="1"/>
  <c r="BJ172" i="22" s="1"/>
  <c r="BL195" i="22" s="1"/>
  <c r="BP218" i="22" s="1"/>
  <c r="BK242" i="22" s="1"/>
  <c r="BK265" i="22" s="1"/>
  <c r="BK288" i="22" s="1"/>
  <c r="BM311" i="22" s="1"/>
  <c r="BQ334" i="22" s="1"/>
  <c r="BJ11" i="22"/>
  <c r="K11" i="22"/>
  <c r="K126" i="22"/>
  <c r="M10" i="22"/>
  <c r="AS126" i="22"/>
  <c r="AS11" i="22"/>
  <c r="M9" i="22"/>
  <c r="M124" i="22"/>
  <c r="R124" i="22"/>
  <c r="R9" i="22"/>
  <c r="BB125" i="22"/>
  <c r="BB148" i="22" s="1"/>
  <c r="BB171" i="22" s="1"/>
  <c r="BD194" i="22" s="1"/>
  <c r="BH217" i="22" s="1"/>
  <c r="BC241" i="22" s="1"/>
  <c r="BC264" i="22" s="1"/>
  <c r="BC287" i="22" s="1"/>
  <c r="BE310" i="22" s="1"/>
  <c r="BI333" i="22" s="1"/>
  <c r="AO126" i="22"/>
  <c r="AO11" i="22"/>
  <c r="AQ126" i="22"/>
  <c r="AQ11" i="22"/>
  <c r="AJ125" i="22"/>
  <c r="H37" i="22"/>
  <c r="H60" i="22" s="1"/>
  <c r="J83" i="22" s="1"/>
  <c r="N106" i="22" s="1"/>
  <c r="I15" i="22"/>
  <c r="AK11" i="22"/>
  <c r="AK126" i="22"/>
  <c r="I129" i="22"/>
  <c r="I152" i="22" s="1"/>
  <c r="I175" i="22" s="1"/>
  <c r="K198" i="22" s="1"/>
  <c r="O221" i="22" s="1"/>
  <c r="J245" i="22" s="1"/>
  <c r="J268" i="22" s="1"/>
  <c r="I14" i="22"/>
  <c r="AM126" i="22"/>
  <c r="AM11" i="22"/>
  <c r="AH124" i="22"/>
  <c r="AH9" i="22"/>
  <c r="AD125" i="22"/>
  <c r="AD10" i="22"/>
  <c r="V129" i="22"/>
  <c r="BH125" i="22"/>
  <c r="BH148" i="22" s="1"/>
  <c r="BH171" i="22" s="1"/>
  <c r="BJ194" i="22" s="1"/>
  <c r="BN217" i="22" s="1"/>
  <c r="BI241" i="22" s="1"/>
  <c r="BI264" i="22" s="1"/>
  <c r="BI287" i="22" s="1"/>
  <c r="BK310" i="22" s="1"/>
  <c r="BO333" i="22" s="1"/>
  <c r="BH10" i="22"/>
  <c r="BF124" i="22"/>
  <c r="BF147" i="22" s="1"/>
  <c r="BF170" i="22" s="1"/>
  <c r="BH193" i="22" s="1"/>
  <c r="BL216" i="22" s="1"/>
  <c r="BG240" i="22" s="1"/>
  <c r="BG263" i="22" s="1"/>
  <c r="BG286" i="22" s="1"/>
  <c r="BI309" i="22" s="1"/>
  <c r="BM332" i="22" s="1"/>
  <c r="BF9" i="22"/>
  <c r="AT125" i="22"/>
  <c r="AT10" i="22"/>
  <c r="AG125" i="22"/>
  <c r="AG10" i="22"/>
  <c r="L125" i="22"/>
  <c r="AL124" i="22"/>
  <c r="AL9" i="22"/>
  <c r="V124" i="22"/>
  <c r="V9" i="22"/>
  <c r="BA33" i="22"/>
  <c r="BA56" i="22" s="1"/>
  <c r="BC79" i="22" s="1"/>
  <c r="BG102" i="22" s="1"/>
  <c r="BB11" i="22"/>
  <c r="BB126" i="22"/>
  <c r="BB149" i="22" s="1"/>
  <c r="BB172" i="22" s="1"/>
  <c r="BD195" i="22" s="1"/>
  <c r="BH218" i="22" s="1"/>
  <c r="BC242" i="22" s="1"/>
  <c r="BC265" i="22" s="1"/>
  <c r="BC288" i="22" s="1"/>
  <c r="BE311" i="22" s="1"/>
  <c r="BI334" i="22" s="1"/>
  <c r="G37" i="22"/>
  <c r="G60" i="22" s="1"/>
  <c r="I83" i="22" s="1"/>
  <c r="M106" i="22" s="1"/>
  <c r="H130" i="22"/>
  <c r="H153" i="22" s="1"/>
  <c r="H176" i="22" s="1"/>
  <c r="J199" i="22" s="1"/>
  <c r="N222" i="22" s="1"/>
  <c r="I246" i="22" s="1"/>
  <c r="I269" i="22" s="1"/>
  <c r="H15" i="22"/>
  <c r="BJ10" i="22"/>
  <c r="AF125" i="22"/>
  <c r="U10" i="22"/>
  <c r="BI124" i="22"/>
  <c r="BI147" i="22" s="1"/>
  <c r="BI170" i="22" s="1"/>
  <c r="BK193" i="22" s="1"/>
  <c r="BO216" i="22" s="1"/>
  <c r="BJ240" i="22" s="1"/>
  <c r="BJ263" i="22" s="1"/>
  <c r="BJ286" i="22" s="1"/>
  <c r="BL309" i="22" s="1"/>
  <c r="BP332" i="22" s="1"/>
  <c r="AK124" i="22"/>
  <c r="U124" i="22"/>
  <c r="AO125" i="22"/>
  <c r="I125" i="22"/>
  <c r="I10" i="22"/>
  <c r="AP124" i="22"/>
  <c r="AP9" i="22"/>
  <c r="Z124" i="22"/>
  <c r="Z9" i="22"/>
  <c r="J124" i="22"/>
  <c r="J9" i="22"/>
  <c r="V10" i="22"/>
  <c r="AC125" i="22"/>
  <c r="AC10" i="22"/>
  <c r="Q125" i="22"/>
  <c r="Q10" i="22"/>
  <c r="AT124" i="22"/>
  <c r="AT9" i="22"/>
  <c r="AD124" i="22"/>
  <c r="AD9" i="22"/>
  <c r="N124" i="22"/>
  <c r="N9" i="22"/>
  <c r="AW31" i="22"/>
  <c r="AW54" i="22" s="1"/>
  <c r="AY77" i="22" s="1"/>
  <c r="BC100" i="22" s="1"/>
  <c r="AX9" i="22"/>
  <c r="AX124" i="22"/>
  <c r="AX147" i="22" s="1"/>
  <c r="AX170" i="22" s="1"/>
  <c r="AZ193" i="22" s="1"/>
  <c r="BD216" i="22" s="1"/>
  <c r="AZ32" i="22"/>
  <c r="AZ55" i="22" s="1"/>
  <c r="BB78" i="22" s="1"/>
  <c r="BF101" i="22" s="1"/>
  <c r="BD146" i="27"/>
  <c r="BD146" i="31" s="1"/>
  <c r="BL147" i="21"/>
  <c r="BB145" i="27"/>
  <c r="BB145" i="31" s="1"/>
  <c r="G146" i="27"/>
  <c r="G146" i="31" s="1"/>
  <c r="H156" i="27"/>
  <c r="H156" i="31" s="1"/>
  <c r="BB146" i="21"/>
  <c r="AW29" i="27"/>
  <c r="AW29" i="31" s="1"/>
  <c r="AY31" i="21"/>
  <c r="G154" i="27"/>
  <c r="G154" i="31" s="1"/>
  <c r="G150" i="27"/>
  <c r="G150" i="31" s="1"/>
  <c r="BE30" i="24"/>
  <c r="I182" i="27"/>
  <c r="I182" i="31" s="1"/>
  <c r="BE145" i="24"/>
  <c r="AW30" i="21"/>
  <c r="I159" i="27"/>
  <c r="I159" i="31" s="1"/>
  <c r="BE30" i="27"/>
  <c r="BE30" i="31" s="1"/>
  <c r="H64" i="21"/>
  <c r="AY30" i="27"/>
  <c r="AY30" i="31" s="1"/>
  <c r="F35" i="21"/>
  <c r="C35" i="11"/>
  <c r="F24" i="11"/>
  <c r="G24" i="11" s="1"/>
  <c r="F9" i="11" s="1"/>
  <c r="BM194" i="20"/>
  <c r="BM192" i="27" s="1"/>
  <c r="BM192" i="31" s="1"/>
  <c r="BK77" i="20"/>
  <c r="BK75" i="27" s="1"/>
  <c r="BK75" i="31" s="1"/>
  <c r="BI29" i="24"/>
  <c r="BK169" i="27"/>
  <c r="BK169" i="31" s="1"/>
  <c r="BI52" i="27"/>
  <c r="BI52" i="31" s="1"/>
  <c r="BL146" i="27"/>
  <c r="BL146" i="31" s="1"/>
  <c r="BL171" i="20"/>
  <c r="BN194" i="20" s="1"/>
  <c r="BR217" i="20" s="1"/>
  <c r="BR215" i="27" s="1"/>
  <c r="BR215" i="31" s="1"/>
  <c r="BM239" i="31" s="1"/>
  <c r="E30" i="11"/>
  <c r="C56" i="11" s="1"/>
  <c r="C59" i="11" s="1"/>
  <c r="E28" i="11"/>
  <c r="C49" i="11" s="1"/>
  <c r="J49" i="11" s="1"/>
  <c r="J52" i="11" s="1"/>
  <c r="BI52" i="24"/>
  <c r="E26" i="11"/>
  <c r="C42" i="11" s="1"/>
  <c r="Y42" i="11" s="1"/>
  <c r="Y45" i="11" s="1"/>
  <c r="F70" i="27"/>
  <c r="F70" i="31" s="1"/>
  <c r="BD285" i="9"/>
  <c r="BJ38" i="9"/>
  <c r="BJ61" i="9" s="1"/>
  <c r="BL84" i="9" s="1"/>
  <c r="BP107" i="9" s="1"/>
  <c r="BK131" i="9" s="1"/>
  <c r="BK154" i="9" s="1"/>
  <c r="BK177" i="9" s="1"/>
  <c r="BM200" i="9" s="1"/>
  <c r="BQ223" i="9" s="1"/>
  <c r="BL247" i="9" s="1"/>
  <c r="BL270" i="9" s="1"/>
  <c r="BL293" i="9" s="1"/>
  <c r="BL56" i="8"/>
  <c r="BN79" i="8" s="1"/>
  <c r="BR102" i="8" s="1"/>
  <c r="BH62" i="8"/>
  <c r="BJ85" i="8" s="1"/>
  <c r="BN108" i="8" s="1"/>
  <c r="F39" i="9"/>
  <c r="F62" i="9" s="1"/>
  <c r="H85" i="9" s="1"/>
  <c r="L108" i="9" s="1"/>
  <c r="G132" i="9" s="1"/>
  <c r="G155" i="9" s="1"/>
  <c r="G178" i="9" s="1"/>
  <c r="I201" i="9" s="1"/>
  <c r="M224" i="9" s="1"/>
  <c r="H248" i="9" s="1"/>
  <c r="H271" i="9" s="1"/>
  <c r="J317" i="9" s="1"/>
  <c r="N340" i="9" s="1"/>
  <c r="H95" i="20"/>
  <c r="H94" i="21" s="1"/>
  <c r="BJ57" i="8"/>
  <c r="BL80" i="8" s="1"/>
  <c r="BP103" i="8" s="1"/>
  <c r="BH58" i="8"/>
  <c r="BJ81" i="8" s="1"/>
  <c r="BN104" i="8" s="1"/>
  <c r="BD146" i="24"/>
  <c r="H181" i="20"/>
  <c r="H180" i="21" s="1"/>
  <c r="BD171" i="20"/>
  <c r="BD169" i="27" s="1"/>
  <c r="BD169" i="31" s="1"/>
  <c r="BG145" i="27"/>
  <c r="BG145" i="31" s="1"/>
  <c r="H93" i="8"/>
  <c r="L116" i="8" s="1"/>
  <c r="H155" i="21"/>
  <c r="F40" i="21"/>
  <c r="I63" i="27"/>
  <c r="I63" i="31" s="1"/>
  <c r="BN312" i="9"/>
  <c r="BR335" i="9" s="1"/>
  <c r="I64" i="21"/>
  <c r="F32" i="21"/>
  <c r="H154" i="27"/>
  <c r="H154" i="31" s="1"/>
  <c r="J66" i="20"/>
  <c r="J65" i="21" s="1"/>
  <c r="BL64" i="8"/>
  <c r="BN87" i="8" s="1"/>
  <c r="BR110" i="8" s="1"/>
  <c r="BJ290" i="9"/>
  <c r="BF145" i="27"/>
  <c r="BF145" i="31" s="1"/>
  <c r="J157" i="21"/>
  <c r="BA32" i="27"/>
  <c r="BA32" i="31" s="1"/>
  <c r="H160" i="27"/>
  <c r="H160" i="31" s="1"/>
  <c r="F49" i="20"/>
  <c r="F47" i="27" s="1"/>
  <c r="F47" i="31" s="1"/>
  <c r="H185" i="20"/>
  <c r="H183" i="27" s="1"/>
  <c r="H183" i="31" s="1"/>
  <c r="J41" i="27"/>
  <c r="J41" i="31" s="1"/>
  <c r="I40" i="27"/>
  <c r="I40" i="31" s="1"/>
  <c r="BB53" i="8"/>
  <c r="BD76" i="8" s="1"/>
  <c r="BH99" i="8" s="1"/>
  <c r="F47" i="9"/>
  <c r="F70" i="9" s="1"/>
  <c r="H93" i="9" s="1"/>
  <c r="L116" i="9" s="1"/>
  <c r="G140" i="9" s="1"/>
  <c r="G163" i="9" s="1"/>
  <c r="G186" i="9" s="1"/>
  <c r="I209" i="9" s="1"/>
  <c r="M232" i="9" s="1"/>
  <c r="H256" i="9" s="1"/>
  <c r="H279" i="9" s="1"/>
  <c r="H151" i="21"/>
  <c r="F39" i="27"/>
  <c r="F39" i="31" s="1"/>
  <c r="BJ65" i="8"/>
  <c r="BL88" i="8" s="1"/>
  <c r="BP111" i="8" s="1"/>
  <c r="AV52" i="8"/>
  <c r="AX75" i="8" s="1"/>
  <c r="BB98" i="8" s="1"/>
  <c r="H150" i="27"/>
  <c r="H150" i="31" s="1"/>
  <c r="F31" i="27"/>
  <c r="F31" i="31" s="1"/>
  <c r="BE31" i="21"/>
  <c r="C31" i="6"/>
  <c r="K203" i="20"/>
  <c r="K202" i="21" s="1"/>
  <c r="AY29" i="27"/>
  <c r="AY29" i="31" s="1"/>
  <c r="BD52" i="24"/>
  <c r="I178" i="27"/>
  <c r="I178" i="31" s="1"/>
  <c r="G152" i="21"/>
  <c r="F38" i="27"/>
  <c r="F38" i="31" s="1"/>
  <c r="K207" i="20"/>
  <c r="K205" i="27" s="1"/>
  <c r="K205" i="31" s="1"/>
  <c r="BH65" i="8"/>
  <c r="BJ88" i="8" s="1"/>
  <c r="BN111" i="8" s="1"/>
  <c r="G147" i="27"/>
  <c r="G147" i="31" s="1"/>
  <c r="G171" i="21"/>
  <c r="BJ52" i="8"/>
  <c r="BL75" i="8" s="1"/>
  <c r="BP98" i="8" s="1"/>
  <c r="AY30" i="21"/>
  <c r="G148" i="21"/>
  <c r="F68" i="21"/>
  <c r="BM145" i="27"/>
  <c r="BM145" i="31" s="1"/>
  <c r="BH61" i="8"/>
  <c r="BJ84" i="8" s="1"/>
  <c r="BN107" i="8" s="1"/>
  <c r="BC55" i="20"/>
  <c r="BC53" i="27" s="1"/>
  <c r="BC53" i="31" s="1"/>
  <c r="F38" i="9"/>
  <c r="F61" i="9" s="1"/>
  <c r="H84" i="9" s="1"/>
  <c r="L107" i="9" s="1"/>
  <c r="G131" i="9" s="1"/>
  <c r="G154" i="9" s="1"/>
  <c r="G177" i="9" s="1"/>
  <c r="I200" i="9" s="1"/>
  <c r="M223" i="9" s="1"/>
  <c r="H247" i="9" s="1"/>
  <c r="H270" i="9" s="1"/>
  <c r="BB30" i="21"/>
  <c r="F39" i="21"/>
  <c r="BC30" i="27"/>
  <c r="BC30" i="31" s="1"/>
  <c r="BB29" i="27"/>
  <c r="BB29" i="31" s="1"/>
  <c r="G151" i="27"/>
  <c r="G151" i="31" s="1"/>
  <c r="E22" i="12"/>
  <c r="E23" i="12" s="1"/>
  <c r="E24" i="12" s="1"/>
  <c r="BG53" i="8"/>
  <c r="BI76" i="8" s="1"/>
  <c r="BM99" i="8" s="1"/>
  <c r="BK170" i="21"/>
  <c r="G67" i="8"/>
  <c r="I90" i="8" s="1"/>
  <c r="M113" i="8" s="1"/>
  <c r="AY146" i="21"/>
  <c r="BC145" i="27"/>
  <c r="BC145" i="31" s="1"/>
  <c r="AY145" i="27"/>
  <c r="AY145" i="31" s="1"/>
  <c r="BI60" i="8"/>
  <c r="BK83" i="8" s="1"/>
  <c r="BO106" i="8" s="1"/>
  <c r="I39" i="9"/>
  <c r="I62" i="9" s="1"/>
  <c r="K85" i="9" s="1"/>
  <c r="O108" i="9" s="1"/>
  <c r="J132" i="9" s="1"/>
  <c r="J155" i="9" s="1"/>
  <c r="J178" i="9" s="1"/>
  <c r="L201" i="9" s="1"/>
  <c r="P224" i="9" s="1"/>
  <c r="K248" i="9" s="1"/>
  <c r="K271" i="9" s="1"/>
  <c r="M317" i="9" s="1"/>
  <c r="Q340" i="9" s="1"/>
  <c r="BA146" i="21"/>
  <c r="G36" i="21"/>
  <c r="BA145" i="27"/>
  <c r="BA145" i="31" s="1"/>
  <c r="G39" i="27"/>
  <c r="G39" i="31" s="1"/>
  <c r="BK55" i="8"/>
  <c r="BM78" i="8" s="1"/>
  <c r="BQ101" i="8" s="1"/>
  <c r="G63" i="8"/>
  <c r="I86" i="8" s="1"/>
  <c r="M109" i="8" s="1"/>
  <c r="BK147" i="21"/>
  <c r="BC146" i="21"/>
  <c r="G64" i="20"/>
  <c r="I87" i="20" s="1"/>
  <c r="BI33" i="9"/>
  <c r="BI56" i="9" s="1"/>
  <c r="BK79" i="9" s="1"/>
  <c r="BO102" i="9" s="1"/>
  <c r="BJ126" i="9" s="1"/>
  <c r="BJ149" i="9" s="1"/>
  <c r="BJ172" i="9" s="1"/>
  <c r="BL195" i="9" s="1"/>
  <c r="BP218" i="9" s="1"/>
  <c r="BK242" i="9" s="1"/>
  <c r="BK265" i="9" s="1"/>
  <c r="BK288" i="9" s="1"/>
  <c r="F33" i="9"/>
  <c r="F56" i="9" s="1"/>
  <c r="H79" i="9" s="1"/>
  <c r="L102" i="9" s="1"/>
  <c r="G126" i="9" s="1"/>
  <c r="G149" i="9" s="1"/>
  <c r="G172" i="9" s="1"/>
  <c r="I195" i="9" s="1"/>
  <c r="M218" i="9" s="1"/>
  <c r="H242" i="9" s="1"/>
  <c r="H265" i="9" s="1"/>
  <c r="H288" i="9" s="1"/>
  <c r="G32" i="21"/>
  <c r="G35" i="27"/>
  <c r="G35" i="31" s="1"/>
  <c r="I35" i="9"/>
  <c r="I58" i="9" s="1"/>
  <c r="K81" i="9" s="1"/>
  <c r="O104" i="9" s="1"/>
  <c r="J128" i="9" s="1"/>
  <c r="J151" i="9" s="1"/>
  <c r="J174" i="9" s="1"/>
  <c r="L197" i="9" s="1"/>
  <c r="P220" i="9" s="1"/>
  <c r="K244" i="9" s="1"/>
  <c r="K267" i="9" s="1"/>
  <c r="M313" i="9" s="1"/>
  <c r="Q336" i="9" s="1"/>
  <c r="BK146" i="24"/>
  <c r="G59" i="8"/>
  <c r="I82" i="8" s="1"/>
  <c r="M105" i="8" s="1"/>
  <c r="G71" i="8"/>
  <c r="I94" i="8" s="1"/>
  <c r="M117" i="8" s="1"/>
  <c r="BI285" i="9"/>
  <c r="F43" i="9"/>
  <c r="F66" i="9" s="1"/>
  <c r="H89" i="9" s="1"/>
  <c r="L112" i="9" s="1"/>
  <c r="G136" i="9" s="1"/>
  <c r="G159" i="9" s="1"/>
  <c r="G182" i="9" s="1"/>
  <c r="I205" i="9" s="1"/>
  <c r="M228" i="9" s="1"/>
  <c r="H252" i="9" s="1"/>
  <c r="H275" i="9" s="1"/>
  <c r="G40" i="21"/>
  <c r="H92" i="20"/>
  <c r="L115" i="20" s="1"/>
  <c r="L114" i="21" s="1"/>
  <c r="G138" i="21" s="1"/>
  <c r="BK56" i="8"/>
  <c r="BM79" i="8" s="1"/>
  <c r="BQ102" i="8" s="1"/>
  <c r="BE55" i="8"/>
  <c r="BG78" i="8" s="1"/>
  <c r="BK101" i="8" s="1"/>
  <c r="M86" i="27"/>
  <c r="M86" i="31" s="1"/>
  <c r="G65" i="20"/>
  <c r="I88" i="20" s="1"/>
  <c r="I288" i="9"/>
  <c r="BI65" i="8"/>
  <c r="BK88" i="8" s="1"/>
  <c r="BO111" i="8" s="1"/>
  <c r="BH56" i="8"/>
  <c r="BJ79" i="8" s="1"/>
  <c r="BN102" i="8" s="1"/>
  <c r="AX53" i="8"/>
  <c r="AZ76" i="8" s="1"/>
  <c r="BD99" i="8" s="1"/>
  <c r="H88" i="8"/>
  <c r="L111" i="8" s="1"/>
  <c r="G64" i="8"/>
  <c r="I87" i="8" s="1"/>
  <c r="M110" i="8" s="1"/>
  <c r="I296" i="9"/>
  <c r="BH52" i="8"/>
  <c r="BJ75" i="8" s="1"/>
  <c r="BN98" i="8" s="1"/>
  <c r="BI61" i="8"/>
  <c r="BK84" i="8" s="1"/>
  <c r="BO107" i="8" s="1"/>
  <c r="H70" i="8"/>
  <c r="J93" i="8" s="1"/>
  <c r="N116" i="8" s="1"/>
  <c r="BH31" i="21"/>
  <c r="BL311" i="9"/>
  <c r="BP334" i="9" s="1"/>
  <c r="BJ55" i="8"/>
  <c r="BL78" i="8" s="1"/>
  <c r="BP101" i="8" s="1"/>
  <c r="BD54" i="8"/>
  <c r="BF77" i="8" s="1"/>
  <c r="BJ100" i="8" s="1"/>
  <c r="AZ285" i="9"/>
  <c r="BK64" i="8"/>
  <c r="BM87" i="8" s="1"/>
  <c r="BQ110" i="8" s="1"/>
  <c r="H165" i="21"/>
  <c r="H90" i="8"/>
  <c r="L113" i="8" s="1"/>
  <c r="G161" i="27"/>
  <c r="G161" i="31" s="1"/>
  <c r="H60" i="21"/>
  <c r="AY285" i="9"/>
  <c r="BK60" i="8"/>
  <c r="BM83" i="8" s="1"/>
  <c r="BQ106" i="8" s="1"/>
  <c r="AZ52" i="8"/>
  <c r="BB75" i="8" s="1"/>
  <c r="BF98" i="8" s="1"/>
  <c r="I63" i="8"/>
  <c r="K86" i="8" s="1"/>
  <c r="O109" i="8" s="1"/>
  <c r="BH30" i="24"/>
  <c r="N161" i="21"/>
  <c r="C22" i="12"/>
  <c r="C26" i="12" s="1"/>
  <c r="BM168" i="27"/>
  <c r="BM168" i="31" s="1"/>
  <c r="BO193" i="20"/>
  <c r="BM169" i="21"/>
  <c r="BM168" i="24"/>
  <c r="BD53" i="21"/>
  <c r="G186" i="20"/>
  <c r="BI30" i="27"/>
  <c r="BI30" i="31" s="1"/>
  <c r="BD29" i="27"/>
  <c r="BD29" i="31" s="1"/>
  <c r="BF77" i="20"/>
  <c r="BF76" i="21" s="1"/>
  <c r="G48" i="27"/>
  <c r="G48" i="31" s="1"/>
  <c r="G182" i="20"/>
  <c r="I205" i="20" s="1"/>
  <c r="J318" i="9"/>
  <c r="N341" i="9" s="1"/>
  <c r="AT29" i="9"/>
  <c r="AT52" i="9" s="1"/>
  <c r="AV75" i="9" s="1"/>
  <c r="AZ98" i="9" s="1"/>
  <c r="AU122" i="9" s="1"/>
  <c r="AU145" i="9" s="1"/>
  <c r="AU168" i="9" s="1"/>
  <c r="AW191" i="9" s="1"/>
  <c r="BA214" i="9" s="1"/>
  <c r="AV238" i="9" s="1"/>
  <c r="AV261" i="9" s="1"/>
  <c r="AX307" i="9" s="1"/>
  <c r="BB330" i="9" s="1"/>
  <c r="H37" i="21"/>
  <c r="G41" i="21"/>
  <c r="H32" i="27"/>
  <c r="H32" i="31" s="1"/>
  <c r="BL320" i="9"/>
  <c r="BP343" i="9" s="1"/>
  <c r="AZ30" i="9"/>
  <c r="AZ53" i="9" s="1"/>
  <c r="BB76" i="9" s="1"/>
  <c r="BF99" i="9" s="1"/>
  <c r="BA123" i="9" s="1"/>
  <c r="BA146" i="9" s="1"/>
  <c r="BA169" i="9" s="1"/>
  <c r="BC192" i="9" s="1"/>
  <c r="BG215" i="9" s="1"/>
  <c r="BB239" i="9" s="1"/>
  <c r="BB262" i="9" s="1"/>
  <c r="BB285" i="9" s="1"/>
  <c r="F37" i="9"/>
  <c r="F60" i="9" s="1"/>
  <c r="H83" i="9" s="1"/>
  <c r="L106" i="9" s="1"/>
  <c r="G130" i="9" s="1"/>
  <c r="G153" i="9" s="1"/>
  <c r="G176" i="9" s="1"/>
  <c r="I199" i="9" s="1"/>
  <c r="M222" i="9" s="1"/>
  <c r="H246" i="9" s="1"/>
  <c r="H269" i="9" s="1"/>
  <c r="J315" i="9" s="1"/>
  <c r="N338" i="9" s="1"/>
  <c r="F38" i="21"/>
  <c r="BH54" i="20"/>
  <c r="BJ77" i="20" s="1"/>
  <c r="H44" i="9"/>
  <c r="H67" i="9" s="1"/>
  <c r="J90" i="9" s="1"/>
  <c r="N113" i="9" s="1"/>
  <c r="I137" i="9" s="1"/>
  <c r="I160" i="9" s="1"/>
  <c r="I183" i="9" s="1"/>
  <c r="K206" i="9" s="1"/>
  <c r="O229" i="9" s="1"/>
  <c r="J253" i="9" s="1"/>
  <c r="J276" i="9" s="1"/>
  <c r="J299" i="9" s="1"/>
  <c r="H33" i="21"/>
  <c r="G157" i="27"/>
  <c r="G157" i="31" s="1"/>
  <c r="F37" i="27"/>
  <c r="F37" i="31" s="1"/>
  <c r="BP310" i="9"/>
  <c r="BT333" i="9" s="1"/>
  <c r="BL288" i="9"/>
  <c r="BJ56" i="8"/>
  <c r="BL79" i="8" s="1"/>
  <c r="BP102" i="8" s="1"/>
  <c r="BB52" i="8"/>
  <c r="BD75" i="8" s="1"/>
  <c r="BH98" i="8" s="1"/>
  <c r="BD29" i="24"/>
  <c r="BM145" i="24"/>
  <c r="BM146" i="21"/>
  <c r="BL316" i="9"/>
  <c r="BP339" i="9" s="1"/>
  <c r="I150" i="27"/>
  <c r="I150" i="31" s="1"/>
  <c r="BL55" i="8"/>
  <c r="BN78" i="8" s="1"/>
  <c r="BR101" i="8" s="1"/>
  <c r="F42" i="9"/>
  <c r="F65" i="9" s="1"/>
  <c r="H88" i="9" s="1"/>
  <c r="L111" i="9" s="1"/>
  <c r="G135" i="9" s="1"/>
  <c r="G158" i="9" s="1"/>
  <c r="G181" i="9" s="1"/>
  <c r="I204" i="9" s="1"/>
  <c r="M227" i="9" s="1"/>
  <c r="H251" i="9" s="1"/>
  <c r="H274" i="9" s="1"/>
  <c r="G49" i="21"/>
  <c r="H36" i="27"/>
  <c r="H36" i="31" s="1"/>
  <c r="BE286" i="9"/>
  <c r="BG309" i="9"/>
  <c r="BK332" i="9" s="1"/>
  <c r="BL286" i="9"/>
  <c r="BN309" i="9"/>
  <c r="BR332" i="9" s="1"/>
  <c r="AY78" i="20"/>
  <c r="BC101" i="20" s="1"/>
  <c r="BC99" i="24" s="1"/>
  <c r="AX123" i="24" s="1"/>
  <c r="G56" i="20"/>
  <c r="G54" i="24" s="1"/>
  <c r="C28" i="6"/>
  <c r="L24" i="6" s="1"/>
  <c r="BI30" i="21"/>
  <c r="H188" i="21"/>
  <c r="F32" i="22"/>
  <c r="H92" i="21"/>
  <c r="L116" i="20"/>
  <c r="L115" i="21" s="1"/>
  <c r="G139" i="21" s="1"/>
  <c r="F69" i="21"/>
  <c r="F68" i="27"/>
  <c r="F68" i="31" s="1"/>
  <c r="L325" i="9"/>
  <c r="P348" i="9" s="1"/>
  <c r="J302" i="9"/>
  <c r="BJ44" i="9"/>
  <c r="BJ67" i="9" s="1"/>
  <c r="BL90" i="9" s="1"/>
  <c r="BP113" i="9" s="1"/>
  <c r="BK137" i="9" s="1"/>
  <c r="BK160" i="9" s="1"/>
  <c r="BK183" i="9" s="1"/>
  <c r="BM206" i="9" s="1"/>
  <c r="BQ229" i="9" s="1"/>
  <c r="BL253" i="9" s="1"/>
  <c r="BL276" i="9" s="1"/>
  <c r="BJ67" i="8"/>
  <c r="BL90" i="8" s="1"/>
  <c r="BP113" i="8" s="1"/>
  <c r="BL43" i="9"/>
  <c r="BL66" i="9" s="1"/>
  <c r="BN89" i="9" s="1"/>
  <c r="BR112" i="9" s="1"/>
  <c r="BM136" i="9" s="1"/>
  <c r="BM159" i="9" s="1"/>
  <c r="BM182" i="9" s="1"/>
  <c r="BO205" i="9" s="1"/>
  <c r="BS228" i="9" s="1"/>
  <c r="BN252" i="9" s="1"/>
  <c r="BN275" i="9" s="1"/>
  <c r="BP321" i="9" s="1"/>
  <c r="BT344" i="9" s="1"/>
  <c r="BL66" i="8"/>
  <c r="BN89" i="8" s="1"/>
  <c r="BR112" i="8" s="1"/>
  <c r="BH41" i="9"/>
  <c r="BH64" i="9" s="1"/>
  <c r="BJ87" i="9" s="1"/>
  <c r="BN110" i="9" s="1"/>
  <c r="BI134" i="9" s="1"/>
  <c r="BI157" i="9" s="1"/>
  <c r="BI180" i="9" s="1"/>
  <c r="BK203" i="9" s="1"/>
  <c r="BO226" i="9" s="1"/>
  <c r="BJ250" i="9" s="1"/>
  <c r="BJ273" i="9" s="1"/>
  <c r="BJ296" i="9" s="1"/>
  <c r="BH64" i="8"/>
  <c r="BJ87" i="8" s="1"/>
  <c r="BN110" i="8" s="1"/>
  <c r="BJ40" i="9"/>
  <c r="BJ63" i="9" s="1"/>
  <c r="BL86" i="9" s="1"/>
  <c r="BP109" i="9" s="1"/>
  <c r="BK133" i="9" s="1"/>
  <c r="BK156" i="9" s="1"/>
  <c r="BK179" i="9" s="1"/>
  <c r="BM202" i="9" s="1"/>
  <c r="BQ225" i="9" s="1"/>
  <c r="BL249" i="9" s="1"/>
  <c r="BL272" i="9" s="1"/>
  <c r="BN318" i="9" s="1"/>
  <c r="BR341" i="9" s="1"/>
  <c r="BJ63" i="8"/>
  <c r="BL86" i="8" s="1"/>
  <c r="BP109" i="8" s="1"/>
  <c r="BL39" i="9"/>
  <c r="BL62" i="9" s="1"/>
  <c r="BN85" i="9" s="1"/>
  <c r="BR108" i="9" s="1"/>
  <c r="BM132" i="9" s="1"/>
  <c r="BM155" i="9" s="1"/>
  <c r="BM178" i="9" s="1"/>
  <c r="BO201" i="9" s="1"/>
  <c r="BS224" i="9" s="1"/>
  <c r="BN248" i="9" s="1"/>
  <c r="BN271" i="9" s="1"/>
  <c r="BL62" i="8"/>
  <c r="BN85" i="8" s="1"/>
  <c r="BR108" i="8" s="1"/>
  <c r="H39" i="9"/>
  <c r="H62" i="9" s="1"/>
  <c r="J85" i="9" s="1"/>
  <c r="N108" i="9" s="1"/>
  <c r="I132" i="9" s="1"/>
  <c r="I155" i="9" s="1"/>
  <c r="I178" i="9" s="1"/>
  <c r="K201" i="9" s="1"/>
  <c r="O224" i="9" s="1"/>
  <c r="J248" i="9" s="1"/>
  <c r="J271" i="9" s="1"/>
  <c r="H62" i="8"/>
  <c r="J85" i="8" s="1"/>
  <c r="N108" i="8" s="1"/>
  <c r="BH37" i="9"/>
  <c r="BH60" i="9" s="1"/>
  <c r="BJ83" i="9" s="1"/>
  <c r="BN106" i="9" s="1"/>
  <c r="BI130" i="9" s="1"/>
  <c r="BI153" i="9" s="1"/>
  <c r="BI176" i="9" s="1"/>
  <c r="BK199" i="9" s="1"/>
  <c r="BO222" i="9" s="1"/>
  <c r="BJ246" i="9" s="1"/>
  <c r="BJ269" i="9" s="1"/>
  <c r="BH60" i="8"/>
  <c r="BJ83" i="8" s="1"/>
  <c r="BN106" i="8" s="1"/>
  <c r="BJ36" i="9"/>
  <c r="BJ59" i="9" s="1"/>
  <c r="BL82" i="9" s="1"/>
  <c r="BP105" i="9" s="1"/>
  <c r="BK129" i="9" s="1"/>
  <c r="BK152" i="9" s="1"/>
  <c r="BK175" i="9" s="1"/>
  <c r="BM198" i="9" s="1"/>
  <c r="BQ221" i="9" s="1"/>
  <c r="BL245" i="9" s="1"/>
  <c r="BL268" i="9" s="1"/>
  <c r="BJ59" i="8"/>
  <c r="BL82" i="8" s="1"/>
  <c r="BP105" i="8" s="1"/>
  <c r="BL35" i="9"/>
  <c r="BL58" i="9" s="1"/>
  <c r="BN81" i="9" s="1"/>
  <c r="BR104" i="9" s="1"/>
  <c r="BM128" i="9" s="1"/>
  <c r="BM151" i="9" s="1"/>
  <c r="BM174" i="9" s="1"/>
  <c r="BO197" i="9" s="1"/>
  <c r="BS220" i="9" s="1"/>
  <c r="BN244" i="9" s="1"/>
  <c r="BN267" i="9" s="1"/>
  <c r="BL58" i="8"/>
  <c r="BN81" i="8" s="1"/>
  <c r="BR104" i="8" s="1"/>
  <c r="BF34" i="9"/>
  <c r="BF57" i="9" s="1"/>
  <c r="BH80" i="9" s="1"/>
  <c r="BL103" i="9" s="1"/>
  <c r="BG127" i="9" s="1"/>
  <c r="BG150" i="9" s="1"/>
  <c r="BG173" i="9" s="1"/>
  <c r="BI196" i="9" s="1"/>
  <c r="BM219" i="9" s="1"/>
  <c r="BH243" i="9" s="1"/>
  <c r="BH266" i="9" s="1"/>
  <c r="BF57" i="8"/>
  <c r="BH80" i="8" s="1"/>
  <c r="BL103" i="8" s="1"/>
  <c r="BN310" i="9"/>
  <c r="BR333" i="9" s="1"/>
  <c r="BL287" i="9"/>
  <c r="BB32" i="9"/>
  <c r="BB55" i="9" s="1"/>
  <c r="BD78" i="9" s="1"/>
  <c r="BH101" i="9" s="1"/>
  <c r="BC125" i="9" s="1"/>
  <c r="BC148" i="9" s="1"/>
  <c r="BC171" i="9" s="1"/>
  <c r="BE194" i="9" s="1"/>
  <c r="BI217" i="9" s="1"/>
  <c r="BD241" i="9" s="1"/>
  <c r="BD264" i="9" s="1"/>
  <c r="BB55" i="8"/>
  <c r="BD78" i="8" s="1"/>
  <c r="BH101" i="8" s="1"/>
  <c r="G32" i="9"/>
  <c r="G55" i="9" s="1"/>
  <c r="I78" i="9" s="1"/>
  <c r="M101" i="9" s="1"/>
  <c r="H125" i="9" s="1"/>
  <c r="H148" i="9" s="1"/>
  <c r="H171" i="9" s="1"/>
  <c r="J194" i="9" s="1"/>
  <c r="N217" i="9" s="1"/>
  <c r="I241" i="9" s="1"/>
  <c r="I264" i="9" s="1"/>
  <c r="I287" i="9" s="1"/>
  <c r="G55" i="8"/>
  <c r="I78" i="8" s="1"/>
  <c r="M101" i="8" s="1"/>
  <c r="BF54" i="8"/>
  <c r="BH77" i="8" s="1"/>
  <c r="BL100" i="8" s="1"/>
  <c r="BF31" i="9"/>
  <c r="BF54" i="9" s="1"/>
  <c r="BH77" i="9" s="1"/>
  <c r="BL100" i="9" s="1"/>
  <c r="BG124" i="9" s="1"/>
  <c r="BG147" i="9" s="1"/>
  <c r="BG170" i="9" s="1"/>
  <c r="BI193" i="9" s="1"/>
  <c r="BM216" i="9" s="1"/>
  <c r="BH240" i="9" s="1"/>
  <c r="BH263" i="9" s="1"/>
  <c r="BH286" i="9" s="1"/>
  <c r="BI30" i="9"/>
  <c r="BI53" i="9" s="1"/>
  <c r="BK76" i="9" s="1"/>
  <c r="BO99" i="9" s="1"/>
  <c r="BJ123" i="9" s="1"/>
  <c r="BJ146" i="9" s="1"/>
  <c r="BJ169" i="9" s="1"/>
  <c r="BL192" i="9" s="1"/>
  <c r="BP215" i="9" s="1"/>
  <c r="BK239" i="9" s="1"/>
  <c r="BK262" i="9" s="1"/>
  <c r="BI53" i="8"/>
  <c r="BK76" i="8" s="1"/>
  <c r="BO99" i="8" s="1"/>
  <c r="BJ145" i="24"/>
  <c r="BJ146" i="21"/>
  <c r="M160" i="21"/>
  <c r="M184" i="20"/>
  <c r="M159" i="27"/>
  <c r="M159" i="31" s="1"/>
  <c r="H303" i="9"/>
  <c r="J326" i="9"/>
  <c r="N349" i="9" s="1"/>
  <c r="G68" i="27"/>
  <c r="G68" i="31" s="1"/>
  <c r="G69" i="21"/>
  <c r="G187" i="20"/>
  <c r="G163" i="21"/>
  <c r="G158" i="27"/>
  <c r="G158" i="31" s="1"/>
  <c r="G183" i="20"/>
  <c r="G159" i="21"/>
  <c r="F46" i="20"/>
  <c r="F44" i="9"/>
  <c r="F67" i="9" s="1"/>
  <c r="H90" i="9" s="1"/>
  <c r="L113" i="9" s="1"/>
  <c r="G137" i="9" s="1"/>
  <c r="G160" i="9" s="1"/>
  <c r="G183" i="9" s="1"/>
  <c r="I206" i="9" s="1"/>
  <c r="M229" i="9" s="1"/>
  <c r="H253" i="9" s="1"/>
  <c r="H276" i="9" s="1"/>
  <c r="J322" i="9" s="1"/>
  <c r="N345" i="9" s="1"/>
  <c r="F36" i="9"/>
  <c r="F59" i="9" s="1"/>
  <c r="H82" i="9" s="1"/>
  <c r="L105" i="9" s="1"/>
  <c r="G129" i="9" s="1"/>
  <c r="G152" i="9" s="1"/>
  <c r="G175" i="9" s="1"/>
  <c r="I198" i="9" s="1"/>
  <c r="M221" i="9" s="1"/>
  <c r="H245" i="9" s="1"/>
  <c r="H268" i="9" s="1"/>
  <c r="J314" i="9" s="1"/>
  <c r="N337" i="9" s="1"/>
  <c r="AZ146" i="21"/>
  <c r="BA147" i="27"/>
  <c r="BA147" i="31" s="1"/>
  <c r="H34" i="27"/>
  <c r="H34" i="31" s="1"/>
  <c r="BA171" i="21"/>
  <c r="AU30" i="21"/>
  <c r="G160" i="21"/>
  <c r="AZ145" i="27"/>
  <c r="AZ145" i="31" s="1"/>
  <c r="AY55" i="20"/>
  <c r="AY53" i="24" s="1"/>
  <c r="I41" i="21"/>
  <c r="AW30" i="27"/>
  <c r="AW30" i="31" s="1"/>
  <c r="BD30" i="21"/>
  <c r="AW31" i="21"/>
  <c r="L44" i="21"/>
  <c r="H35" i="21"/>
  <c r="BA148" i="21"/>
  <c r="F34" i="22"/>
  <c r="AW30" i="24"/>
  <c r="F35" i="22"/>
  <c r="F57" i="8"/>
  <c r="F58" i="22" s="1"/>
  <c r="H81" i="22" s="1"/>
  <c r="L104" i="22" s="1"/>
  <c r="BF284" i="9"/>
  <c r="BH307" i="9"/>
  <c r="BL330" i="9" s="1"/>
  <c r="H91" i="27"/>
  <c r="H91" i="31" s="1"/>
  <c r="AX146" i="21"/>
  <c r="AX145" i="27"/>
  <c r="AX145" i="31" s="1"/>
  <c r="AX29" i="24"/>
  <c r="AX29" i="27"/>
  <c r="AX29" i="31" s="1"/>
  <c r="AX30" i="21"/>
  <c r="F37" i="20"/>
  <c r="F58" i="8"/>
  <c r="F60" i="20" s="1"/>
  <c r="F35" i="9"/>
  <c r="F58" i="9" s="1"/>
  <c r="H81" i="9" s="1"/>
  <c r="L104" i="9" s="1"/>
  <c r="G128" i="9" s="1"/>
  <c r="G151" i="9" s="1"/>
  <c r="G174" i="9" s="1"/>
  <c r="I197" i="9" s="1"/>
  <c r="M220" i="9" s="1"/>
  <c r="H244" i="9" s="1"/>
  <c r="H267" i="9" s="1"/>
  <c r="AY30" i="9"/>
  <c r="AY53" i="9" s="1"/>
  <c r="BA76" i="9" s="1"/>
  <c r="BE99" i="9" s="1"/>
  <c r="AZ123" i="9" s="1"/>
  <c r="AZ146" i="9" s="1"/>
  <c r="AZ169" i="9" s="1"/>
  <c r="BB192" i="9" s="1"/>
  <c r="BF215" i="9" s="1"/>
  <c r="BA239" i="9" s="1"/>
  <c r="BA262" i="9" s="1"/>
  <c r="AY53" i="8"/>
  <c r="BA76" i="8" s="1"/>
  <c r="BE99" i="8" s="1"/>
  <c r="BI29" i="9"/>
  <c r="BI52" i="9" s="1"/>
  <c r="BK75" i="9" s="1"/>
  <c r="BO98" i="9" s="1"/>
  <c r="BJ122" i="9" s="1"/>
  <c r="BJ145" i="9" s="1"/>
  <c r="BJ168" i="9" s="1"/>
  <c r="BL191" i="9" s="1"/>
  <c r="BP214" i="9" s="1"/>
  <c r="BK238" i="9" s="1"/>
  <c r="BK261" i="9" s="1"/>
  <c r="BK284" i="9" s="1"/>
  <c r="BI52" i="8"/>
  <c r="BK75" i="8" s="1"/>
  <c r="BO98" i="8" s="1"/>
  <c r="BA29" i="9"/>
  <c r="BA52" i="9" s="1"/>
  <c r="BC75" i="9" s="1"/>
  <c r="BG98" i="9" s="1"/>
  <c r="BB122" i="9" s="1"/>
  <c r="BB145" i="9" s="1"/>
  <c r="BB168" i="9" s="1"/>
  <c r="BD191" i="9" s="1"/>
  <c r="BH214" i="9" s="1"/>
  <c r="BC238" i="9" s="1"/>
  <c r="BC261" i="9" s="1"/>
  <c r="BE307" i="9" s="1"/>
  <c r="BI330" i="9" s="1"/>
  <c r="BA52" i="8"/>
  <c r="BC75" i="8" s="1"/>
  <c r="BG98" i="8" s="1"/>
  <c r="H66" i="20"/>
  <c r="H42" i="21"/>
  <c r="H33" i="24"/>
  <c r="H34" i="21"/>
  <c r="BF30" i="9"/>
  <c r="BF53" i="9" s="1"/>
  <c r="BH76" i="9" s="1"/>
  <c r="BL99" i="9" s="1"/>
  <c r="BG123" i="9" s="1"/>
  <c r="BG146" i="9" s="1"/>
  <c r="BG169" i="9" s="1"/>
  <c r="BI192" i="9" s="1"/>
  <c r="BM215" i="9" s="1"/>
  <c r="BH239" i="9" s="1"/>
  <c r="BH262" i="9" s="1"/>
  <c r="BF53" i="8"/>
  <c r="BH76" i="8" s="1"/>
  <c r="BL99" i="8" s="1"/>
  <c r="F64" i="8"/>
  <c r="F41" i="9"/>
  <c r="F64" i="9" s="1"/>
  <c r="H87" i="9" s="1"/>
  <c r="L110" i="9" s="1"/>
  <c r="G134" i="9" s="1"/>
  <c r="G157" i="9" s="1"/>
  <c r="G180" i="9" s="1"/>
  <c r="I203" i="9" s="1"/>
  <c r="M226" i="9" s="1"/>
  <c r="H250" i="9" s="1"/>
  <c r="H273" i="9" s="1"/>
  <c r="AZ29" i="24"/>
  <c r="AZ30" i="21"/>
  <c r="J40" i="9"/>
  <c r="J63" i="9" s="1"/>
  <c r="L86" i="9" s="1"/>
  <c r="P109" i="9" s="1"/>
  <c r="K133" i="9" s="1"/>
  <c r="K156" i="9" s="1"/>
  <c r="K179" i="9" s="1"/>
  <c r="M202" i="9" s="1"/>
  <c r="Q225" i="9" s="1"/>
  <c r="L249" i="9" s="1"/>
  <c r="L272" i="9" s="1"/>
  <c r="J63" i="8"/>
  <c r="L86" i="8" s="1"/>
  <c r="P109" i="8" s="1"/>
  <c r="BL317" i="9"/>
  <c r="BP340" i="9" s="1"/>
  <c r="BJ294" i="9"/>
  <c r="BL37" i="9"/>
  <c r="BL60" i="9" s="1"/>
  <c r="BN83" i="9" s="1"/>
  <c r="BR106" i="9" s="1"/>
  <c r="BM130" i="9" s="1"/>
  <c r="BM153" i="9" s="1"/>
  <c r="BM176" i="9" s="1"/>
  <c r="BO199" i="9" s="1"/>
  <c r="BS222" i="9" s="1"/>
  <c r="BN246" i="9" s="1"/>
  <c r="BN269" i="9" s="1"/>
  <c r="BL60" i="8"/>
  <c r="BN83" i="8" s="1"/>
  <c r="BR106" i="8" s="1"/>
  <c r="H37" i="9"/>
  <c r="H60" i="9" s="1"/>
  <c r="J83" i="9" s="1"/>
  <c r="N106" i="9" s="1"/>
  <c r="I130" i="9" s="1"/>
  <c r="I153" i="9" s="1"/>
  <c r="I176" i="9" s="1"/>
  <c r="K199" i="9" s="1"/>
  <c r="O222" i="9" s="1"/>
  <c r="J246" i="9" s="1"/>
  <c r="J269" i="9" s="1"/>
  <c r="H60" i="8"/>
  <c r="J83" i="8" s="1"/>
  <c r="N106" i="8" s="1"/>
  <c r="J36" i="9"/>
  <c r="J59" i="9" s="1"/>
  <c r="L82" i="9" s="1"/>
  <c r="P105" i="9" s="1"/>
  <c r="K129" i="9" s="1"/>
  <c r="K152" i="9" s="1"/>
  <c r="K175" i="9" s="1"/>
  <c r="M198" i="9" s="1"/>
  <c r="Q221" i="9" s="1"/>
  <c r="L245" i="9" s="1"/>
  <c r="L268" i="9" s="1"/>
  <c r="J59" i="8"/>
  <c r="L82" i="8" s="1"/>
  <c r="P105" i="8" s="1"/>
  <c r="BK29" i="27"/>
  <c r="BK29" i="31" s="1"/>
  <c r="BK29" i="24"/>
  <c r="BH30" i="21"/>
  <c r="BH29" i="24"/>
  <c r="J158" i="27"/>
  <c r="J158" i="31" s="1"/>
  <c r="J159" i="21"/>
  <c r="G165" i="21"/>
  <c r="G189" i="20"/>
  <c r="G185" i="20"/>
  <c r="G184" i="21" s="1"/>
  <c r="G161" i="21"/>
  <c r="G156" i="27"/>
  <c r="G156" i="31" s="1"/>
  <c r="G157" i="21"/>
  <c r="G37" i="24"/>
  <c r="G38" i="21"/>
  <c r="G58" i="20"/>
  <c r="G33" i="27"/>
  <c r="G33" i="31" s="1"/>
  <c r="G34" i="21"/>
  <c r="BF29" i="9"/>
  <c r="BF52" i="9" s="1"/>
  <c r="BH75" i="9" s="1"/>
  <c r="BL98" i="9" s="1"/>
  <c r="BG122" i="9" s="1"/>
  <c r="BG145" i="9" s="1"/>
  <c r="BG168" i="9" s="1"/>
  <c r="BI191" i="9" s="1"/>
  <c r="BM214" i="9" s="1"/>
  <c r="BH238" i="9" s="1"/>
  <c r="BH261" i="9" s="1"/>
  <c r="BH284" i="9" s="1"/>
  <c r="BF52" i="8"/>
  <c r="BH75" i="8" s="1"/>
  <c r="BL98" i="8" s="1"/>
  <c r="I152" i="24"/>
  <c r="I152" i="27"/>
  <c r="I152" i="31" s="1"/>
  <c r="I148" i="24"/>
  <c r="I173" i="20"/>
  <c r="I149" i="21"/>
  <c r="BH34" i="9"/>
  <c r="BH57" i="9" s="1"/>
  <c r="BJ80" i="9" s="1"/>
  <c r="BN103" i="9" s="1"/>
  <c r="BI127" i="9" s="1"/>
  <c r="BI150" i="9" s="1"/>
  <c r="BI173" i="9" s="1"/>
  <c r="BK196" i="9" s="1"/>
  <c r="BO219" i="9" s="1"/>
  <c r="BJ243" i="9" s="1"/>
  <c r="BJ266" i="9" s="1"/>
  <c r="BH57" i="8"/>
  <c r="BJ80" i="8" s="1"/>
  <c r="BN103" i="8" s="1"/>
  <c r="BD32" i="9"/>
  <c r="BD55" i="9" s="1"/>
  <c r="BF78" i="9" s="1"/>
  <c r="BJ101" i="9" s="1"/>
  <c r="BE125" i="9" s="1"/>
  <c r="BE148" i="9" s="1"/>
  <c r="BE171" i="9" s="1"/>
  <c r="BG194" i="9" s="1"/>
  <c r="BK217" i="9" s="1"/>
  <c r="BF241" i="9" s="1"/>
  <c r="BF264" i="9" s="1"/>
  <c r="BD55" i="8"/>
  <c r="BF78" i="8" s="1"/>
  <c r="BJ101" i="8" s="1"/>
  <c r="BE309" i="9"/>
  <c r="BI332" i="9" s="1"/>
  <c r="BC286" i="9"/>
  <c r="F69" i="8"/>
  <c r="F46" i="9"/>
  <c r="F69" i="9" s="1"/>
  <c r="H92" i="9" s="1"/>
  <c r="L115" i="9" s="1"/>
  <c r="G139" i="9" s="1"/>
  <c r="G162" i="9" s="1"/>
  <c r="G185" i="9" s="1"/>
  <c r="I208" i="9" s="1"/>
  <c r="M231" i="9" s="1"/>
  <c r="H255" i="9" s="1"/>
  <c r="H278" i="9" s="1"/>
  <c r="BK40" i="9"/>
  <c r="BK63" i="9" s="1"/>
  <c r="BM86" i="9" s="1"/>
  <c r="BQ109" i="9" s="1"/>
  <c r="BL133" i="9" s="1"/>
  <c r="BL156" i="9" s="1"/>
  <c r="BL179" i="9" s="1"/>
  <c r="BN202" i="9" s="1"/>
  <c r="BR225" i="9" s="1"/>
  <c r="BM249" i="9" s="1"/>
  <c r="BM272" i="9" s="1"/>
  <c r="BK63" i="8"/>
  <c r="BM86" i="8" s="1"/>
  <c r="BQ109" i="8" s="1"/>
  <c r="BI145" i="27"/>
  <c r="BI145" i="31" s="1"/>
  <c r="BI146" i="21"/>
  <c r="BI145" i="24"/>
  <c r="BG29" i="27"/>
  <c r="BG29" i="31" s="1"/>
  <c r="BG30" i="21"/>
  <c r="BG170" i="20"/>
  <c r="BG146" i="21"/>
  <c r="BF146" i="21"/>
  <c r="BF170" i="20"/>
  <c r="BF169" i="21" s="1"/>
  <c r="AV170" i="20"/>
  <c r="AV168" i="24" s="1"/>
  <c r="AV145" i="27"/>
  <c r="AV145" i="31" s="1"/>
  <c r="AV146" i="21"/>
  <c r="AU30" i="24"/>
  <c r="AU30" i="27"/>
  <c r="AU30" i="31" s="1"/>
  <c r="AU31" i="21"/>
  <c r="AT29" i="24"/>
  <c r="AT29" i="27"/>
  <c r="AT29" i="31" s="1"/>
  <c r="G45" i="27"/>
  <c r="G45" i="31" s="1"/>
  <c r="G46" i="21"/>
  <c r="G177" i="20"/>
  <c r="I200" i="20" s="1"/>
  <c r="G153" i="21"/>
  <c r="G152" i="27"/>
  <c r="G152" i="31" s="1"/>
  <c r="G148" i="24"/>
  <c r="G148" i="27"/>
  <c r="G148" i="31" s="1"/>
  <c r="G149" i="21"/>
  <c r="F37" i="22"/>
  <c r="C32" i="6"/>
  <c r="AU30" i="9"/>
  <c r="AU53" i="9" s="1"/>
  <c r="AW76" i="9" s="1"/>
  <c r="BA99" i="9" s="1"/>
  <c r="AV123" i="9" s="1"/>
  <c r="AV146" i="9" s="1"/>
  <c r="AV169" i="9" s="1"/>
  <c r="AX192" i="9" s="1"/>
  <c r="BB215" i="9" s="1"/>
  <c r="AW239" i="9" s="1"/>
  <c r="AW262" i="9" s="1"/>
  <c r="AW285" i="9" s="1"/>
  <c r="AU53" i="8"/>
  <c r="AW76" i="8" s="1"/>
  <c r="BA99" i="8" s="1"/>
  <c r="BE29" i="9"/>
  <c r="BE52" i="9" s="1"/>
  <c r="BG75" i="9" s="1"/>
  <c r="BK98" i="9" s="1"/>
  <c r="BF122" i="9" s="1"/>
  <c r="BF145" i="9" s="1"/>
  <c r="BF168" i="9" s="1"/>
  <c r="BH191" i="9" s="1"/>
  <c r="BL214" i="9" s="1"/>
  <c r="BG238" i="9" s="1"/>
  <c r="BG261" i="9" s="1"/>
  <c r="BG284" i="9" s="1"/>
  <c r="BE52" i="8"/>
  <c r="BG75" i="8" s="1"/>
  <c r="BK98" i="8" s="1"/>
  <c r="AW29" i="9"/>
  <c r="AW52" i="9" s="1"/>
  <c r="AY75" i="9" s="1"/>
  <c r="BC98" i="9" s="1"/>
  <c r="AX122" i="9" s="1"/>
  <c r="AX145" i="9" s="1"/>
  <c r="AX168" i="9" s="1"/>
  <c r="AZ191" i="9" s="1"/>
  <c r="BD214" i="9" s="1"/>
  <c r="AY238" i="9" s="1"/>
  <c r="AY261" i="9" s="1"/>
  <c r="BA307" i="9" s="1"/>
  <c r="AW52" i="8"/>
  <c r="AY75" i="8" s="1"/>
  <c r="BC98" i="8" s="1"/>
  <c r="L25" i="6"/>
  <c r="N25" i="6"/>
  <c r="J25" i="6"/>
  <c r="C36" i="6"/>
  <c r="K25" i="6" s="1"/>
  <c r="BL45" i="9"/>
  <c r="BL68" i="9" s="1"/>
  <c r="BN91" i="9" s="1"/>
  <c r="BR114" i="9" s="1"/>
  <c r="BM138" i="9" s="1"/>
  <c r="BM161" i="9" s="1"/>
  <c r="BM184" i="9" s="1"/>
  <c r="BO207" i="9" s="1"/>
  <c r="BS230" i="9" s="1"/>
  <c r="BN254" i="9" s="1"/>
  <c r="BN277" i="9" s="1"/>
  <c r="BN300" i="9" s="1"/>
  <c r="BL68" i="8"/>
  <c r="BN91" i="8" s="1"/>
  <c r="BR114" i="8" s="1"/>
  <c r="G171" i="20"/>
  <c r="BI284" i="9"/>
  <c r="BK307" i="9"/>
  <c r="BO330" i="9" s="1"/>
  <c r="F34" i="20"/>
  <c r="F32" i="9"/>
  <c r="F55" i="9" s="1"/>
  <c r="H78" i="9" s="1"/>
  <c r="L101" i="9" s="1"/>
  <c r="G125" i="9" s="1"/>
  <c r="G148" i="9" s="1"/>
  <c r="G171" i="9" s="1"/>
  <c r="I194" i="9" s="1"/>
  <c r="M217" i="9" s="1"/>
  <c r="H241" i="9" s="1"/>
  <c r="H264" i="9" s="1"/>
  <c r="F33" i="22"/>
  <c r="L183" i="20"/>
  <c r="L159" i="21"/>
  <c r="AZ146" i="24"/>
  <c r="AZ146" i="27"/>
  <c r="AZ146" i="31" s="1"/>
  <c r="Q104" i="24"/>
  <c r="L128" i="24" s="1"/>
  <c r="Q105" i="21"/>
  <c r="L129" i="21" s="1"/>
  <c r="Q104" i="27"/>
  <c r="Q104" i="31" s="1"/>
  <c r="L128" i="31" s="1"/>
  <c r="H149" i="24"/>
  <c r="H150" i="21"/>
  <c r="H149" i="27"/>
  <c r="H149" i="31" s="1"/>
  <c r="H76" i="24"/>
  <c r="L101" i="20"/>
  <c r="H76" i="27"/>
  <c r="H76" i="31" s="1"/>
  <c r="BA29" i="24"/>
  <c r="BA29" i="27"/>
  <c r="BA29" i="31" s="1"/>
  <c r="BA30" i="21"/>
  <c r="J41" i="9"/>
  <c r="J64" i="9" s="1"/>
  <c r="L87" i="9" s="1"/>
  <c r="P110" i="9" s="1"/>
  <c r="K134" i="9" s="1"/>
  <c r="K157" i="9" s="1"/>
  <c r="K180" i="9" s="1"/>
  <c r="M203" i="9" s="1"/>
  <c r="Q226" i="9" s="1"/>
  <c r="L250" i="9" s="1"/>
  <c r="L273" i="9" s="1"/>
  <c r="J64" i="8"/>
  <c r="L87" i="8" s="1"/>
  <c r="P110" i="8" s="1"/>
  <c r="BH40" i="9"/>
  <c r="BH63" i="9" s="1"/>
  <c r="BJ86" i="9" s="1"/>
  <c r="BN109" i="9" s="1"/>
  <c r="BI133" i="9" s="1"/>
  <c r="BI156" i="9" s="1"/>
  <c r="BI179" i="9" s="1"/>
  <c r="BK202" i="9" s="1"/>
  <c r="BO225" i="9" s="1"/>
  <c r="BJ249" i="9" s="1"/>
  <c r="BJ272" i="9" s="1"/>
  <c r="BJ295" i="9" s="1"/>
  <c r="BH63" i="8"/>
  <c r="BJ86" i="8" s="1"/>
  <c r="BN109" i="8" s="1"/>
  <c r="BJ39" i="9"/>
  <c r="BJ62" i="9" s="1"/>
  <c r="BL85" i="9" s="1"/>
  <c r="BP108" i="9" s="1"/>
  <c r="BK132" i="9" s="1"/>
  <c r="BK155" i="9" s="1"/>
  <c r="BK178" i="9" s="1"/>
  <c r="BM201" i="9" s="1"/>
  <c r="BQ224" i="9" s="1"/>
  <c r="BL248" i="9" s="1"/>
  <c r="BL271" i="9" s="1"/>
  <c r="BJ62" i="8"/>
  <c r="BL85" i="8" s="1"/>
  <c r="BP108" i="8" s="1"/>
  <c r="BL38" i="9"/>
  <c r="BL61" i="9" s="1"/>
  <c r="BN84" i="9" s="1"/>
  <c r="BR107" i="9" s="1"/>
  <c r="BM131" i="9" s="1"/>
  <c r="BM154" i="9" s="1"/>
  <c r="BM177" i="9" s="1"/>
  <c r="BO200" i="9" s="1"/>
  <c r="BS223" i="9" s="1"/>
  <c r="BN247" i="9" s="1"/>
  <c r="BN270" i="9" s="1"/>
  <c r="BL61" i="8"/>
  <c r="BN84" i="8" s="1"/>
  <c r="BR107" i="8" s="1"/>
  <c r="H38" i="9"/>
  <c r="H61" i="9" s="1"/>
  <c r="J84" i="9" s="1"/>
  <c r="N107" i="9" s="1"/>
  <c r="I131" i="9" s="1"/>
  <c r="I154" i="9" s="1"/>
  <c r="I177" i="9" s="1"/>
  <c r="K200" i="9" s="1"/>
  <c r="O223" i="9" s="1"/>
  <c r="J247" i="9" s="1"/>
  <c r="J270" i="9" s="1"/>
  <c r="H61" i="8"/>
  <c r="J84" i="8" s="1"/>
  <c r="N107" i="8" s="1"/>
  <c r="BH59" i="8"/>
  <c r="BJ82" i="8" s="1"/>
  <c r="BN105" i="8" s="1"/>
  <c r="BH36" i="9"/>
  <c r="BH59" i="9" s="1"/>
  <c r="BJ82" i="9" s="1"/>
  <c r="BN105" i="9" s="1"/>
  <c r="BI129" i="9" s="1"/>
  <c r="BI152" i="9" s="1"/>
  <c r="BI175" i="9" s="1"/>
  <c r="BK198" i="9" s="1"/>
  <c r="BO221" i="9" s="1"/>
  <c r="BJ245" i="9" s="1"/>
  <c r="BJ268" i="9" s="1"/>
  <c r="BJ291" i="9" s="1"/>
  <c r="BL290" i="9"/>
  <c r="BN313" i="9"/>
  <c r="BR336" i="9" s="1"/>
  <c r="BO310" i="9"/>
  <c r="BS333" i="9" s="1"/>
  <c r="BM287" i="9"/>
  <c r="AZ31" i="9"/>
  <c r="AZ54" i="9" s="1"/>
  <c r="BB77" i="9" s="1"/>
  <c r="BF100" i="9" s="1"/>
  <c r="BA124" i="9" s="1"/>
  <c r="BA147" i="9" s="1"/>
  <c r="BA170" i="9" s="1"/>
  <c r="BC193" i="9" s="1"/>
  <c r="BG216" i="9" s="1"/>
  <c r="BB240" i="9" s="1"/>
  <c r="BB263" i="9" s="1"/>
  <c r="AZ54" i="8"/>
  <c r="BB77" i="8" s="1"/>
  <c r="BF100" i="8" s="1"/>
  <c r="BJ30" i="9"/>
  <c r="BJ53" i="9" s="1"/>
  <c r="BL76" i="9" s="1"/>
  <c r="BP99" i="9" s="1"/>
  <c r="BK123" i="9" s="1"/>
  <c r="BK146" i="9" s="1"/>
  <c r="BK169" i="9" s="1"/>
  <c r="BM192" i="9" s="1"/>
  <c r="BQ215" i="9" s="1"/>
  <c r="BL239" i="9" s="1"/>
  <c r="BL262" i="9" s="1"/>
  <c r="BJ53" i="8"/>
  <c r="BL76" i="8" s="1"/>
  <c r="BP99" i="8" s="1"/>
  <c r="BE29" i="27"/>
  <c r="BE29" i="31" s="1"/>
  <c r="BE30" i="21"/>
  <c r="BE29" i="24"/>
  <c r="F30" i="9"/>
  <c r="F53" i="9" s="1"/>
  <c r="H76" i="9" s="1"/>
  <c r="L99" i="9" s="1"/>
  <c r="G123" i="9" s="1"/>
  <c r="G146" i="9" s="1"/>
  <c r="G169" i="9" s="1"/>
  <c r="I192" i="9" s="1"/>
  <c r="M215" i="9" s="1"/>
  <c r="H239" i="9" s="1"/>
  <c r="H262" i="9" s="1"/>
  <c r="F53" i="8"/>
  <c r="H76" i="8" s="1"/>
  <c r="L99" i="8" s="1"/>
  <c r="I48" i="9"/>
  <c r="I71" i="9" s="1"/>
  <c r="K94" i="9" s="1"/>
  <c r="O117" i="9" s="1"/>
  <c r="J141" i="9" s="1"/>
  <c r="J164" i="9" s="1"/>
  <c r="J187" i="9" s="1"/>
  <c r="L210" i="9" s="1"/>
  <c r="P233" i="9" s="1"/>
  <c r="K257" i="9" s="1"/>
  <c r="K280" i="9" s="1"/>
  <c r="I71" i="8"/>
  <c r="K94" i="8" s="1"/>
  <c r="O117" i="8" s="1"/>
  <c r="G45" i="9"/>
  <c r="G68" i="9" s="1"/>
  <c r="I91" i="9" s="1"/>
  <c r="M114" i="9" s="1"/>
  <c r="H138" i="9" s="1"/>
  <c r="H161" i="9" s="1"/>
  <c r="H184" i="9" s="1"/>
  <c r="J207" i="9" s="1"/>
  <c r="N230" i="9" s="1"/>
  <c r="I254" i="9" s="1"/>
  <c r="I277" i="9" s="1"/>
  <c r="G68" i="8"/>
  <c r="I91" i="8" s="1"/>
  <c r="M114" i="8" s="1"/>
  <c r="BK297" i="9"/>
  <c r="BM320" i="9"/>
  <c r="BQ343" i="9" s="1"/>
  <c r="BC29" i="24"/>
  <c r="BC29" i="27"/>
  <c r="BC29" i="31" s="1"/>
  <c r="BC30" i="21"/>
  <c r="BC54" i="20"/>
  <c r="BI171" i="20"/>
  <c r="BI169" i="24" s="1"/>
  <c r="BI147" i="21"/>
  <c r="BI146" i="24"/>
  <c r="BH145" i="27"/>
  <c r="BH145" i="31" s="1"/>
  <c r="BH145" i="24"/>
  <c r="BH146" i="21"/>
  <c r="F47" i="20"/>
  <c r="F45" i="9"/>
  <c r="F68" i="9" s="1"/>
  <c r="H91" i="9" s="1"/>
  <c r="L114" i="9" s="1"/>
  <c r="G138" i="9" s="1"/>
  <c r="G161" i="9" s="1"/>
  <c r="G184" i="9" s="1"/>
  <c r="I207" i="9" s="1"/>
  <c r="M230" i="9" s="1"/>
  <c r="H254" i="9" s="1"/>
  <c r="H277" i="9" s="1"/>
  <c r="H300" i="9" s="1"/>
  <c r="AV54" i="20"/>
  <c r="AX77" i="20" s="1"/>
  <c r="AV30" i="21"/>
  <c r="AV29" i="27"/>
  <c r="AV29" i="31" s="1"/>
  <c r="H187" i="20"/>
  <c r="H163" i="21"/>
  <c r="H183" i="20"/>
  <c r="H159" i="21"/>
  <c r="I156" i="21"/>
  <c r="G175" i="20"/>
  <c r="K158" i="21"/>
  <c r="AX54" i="20"/>
  <c r="BJ284" i="9"/>
  <c r="BL307" i="9"/>
  <c r="BP330" i="9" s="1"/>
  <c r="BL284" i="9"/>
  <c r="BL34" i="9"/>
  <c r="BL57" i="9" s="1"/>
  <c r="BN80" i="9" s="1"/>
  <c r="BR103" i="9" s="1"/>
  <c r="BM127" i="9" s="1"/>
  <c r="BM150" i="9" s="1"/>
  <c r="BM173" i="9" s="1"/>
  <c r="BO196" i="9" s="1"/>
  <c r="BS219" i="9" s="1"/>
  <c r="BN243" i="9" s="1"/>
  <c r="BN266" i="9" s="1"/>
  <c r="BN289" i="9" s="1"/>
  <c r="BL57" i="8"/>
  <c r="BN80" i="8" s="1"/>
  <c r="BR103" i="8" s="1"/>
  <c r="G47" i="9"/>
  <c r="G70" i="9" s="1"/>
  <c r="I93" i="9" s="1"/>
  <c r="M116" i="9" s="1"/>
  <c r="H140" i="9" s="1"/>
  <c r="H163" i="9" s="1"/>
  <c r="H186" i="9" s="1"/>
  <c r="J209" i="9" s="1"/>
  <c r="N232" i="9" s="1"/>
  <c r="I256" i="9" s="1"/>
  <c r="I279" i="9" s="1"/>
  <c r="K325" i="9" s="1"/>
  <c r="O348" i="9" s="1"/>
  <c r="G70" i="8"/>
  <c r="I93" i="8" s="1"/>
  <c r="M116" i="8" s="1"/>
  <c r="G43" i="9"/>
  <c r="G66" i="9" s="1"/>
  <c r="I89" i="9" s="1"/>
  <c r="M112" i="9" s="1"/>
  <c r="H136" i="9" s="1"/>
  <c r="H159" i="9" s="1"/>
  <c r="H182" i="9" s="1"/>
  <c r="J205" i="9" s="1"/>
  <c r="N228" i="9" s="1"/>
  <c r="I252" i="9" s="1"/>
  <c r="I275" i="9" s="1"/>
  <c r="K321" i="9" s="1"/>
  <c r="O344" i="9" s="1"/>
  <c r="G66" i="8"/>
  <c r="I89" i="8" s="1"/>
  <c r="M112" i="8" s="1"/>
  <c r="BJ41" i="9"/>
  <c r="BJ64" i="9" s="1"/>
  <c r="BL87" i="9" s="1"/>
  <c r="BP110" i="9" s="1"/>
  <c r="BK134" i="9" s="1"/>
  <c r="BK157" i="9" s="1"/>
  <c r="BK180" i="9" s="1"/>
  <c r="BM203" i="9" s="1"/>
  <c r="BQ226" i="9" s="1"/>
  <c r="BL250" i="9" s="1"/>
  <c r="BL273" i="9" s="1"/>
  <c r="BJ64" i="8"/>
  <c r="BL87" i="8" s="1"/>
  <c r="BP110" i="8" s="1"/>
  <c r="BL40" i="9"/>
  <c r="BL63" i="9" s="1"/>
  <c r="BN86" i="9" s="1"/>
  <c r="BR109" i="9" s="1"/>
  <c r="BM133" i="9" s="1"/>
  <c r="BM156" i="9" s="1"/>
  <c r="BM179" i="9" s="1"/>
  <c r="BO202" i="9" s="1"/>
  <c r="BS225" i="9" s="1"/>
  <c r="BN249" i="9" s="1"/>
  <c r="BN272" i="9" s="1"/>
  <c r="BP318" i="9" s="1"/>
  <c r="BT341" i="9" s="1"/>
  <c r="BL63" i="8"/>
  <c r="BN86" i="8" s="1"/>
  <c r="BR109" i="8" s="1"/>
  <c r="BJ37" i="9"/>
  <c r="BJ60" i="9" s="1"/>
  <c r="BL83" i="9" s="1"/>
  <c r="BP106" i="9" s="1"/>
  <c r="BK130" i="9" s="1"/>
  <c r="BK153" i="9" s="1"/>
  <c r="BK176" i="9" s="1"/>
  <c r="BM199" i="9" s="1"/>
  <c r="BQ222" i="9" s="1"/>
  <c r="BL246" i="9" s="1"/>
  <c r="BL269" i="9" s="1"/>
  <c r="BJ60" i="8"/>
  <c r="BL83" i="8" s="1"/>
  <c r="BP106" i="8" s="1"/>
  <c r="BL36" i="9"/>
  <c r="BL59" i="9" s="1"/>
  <c r="BN82" i="9" s="1"/>
  <c r="BR105" i="9" s="1"/>
  <c r="BM129" i="9" s="1"/>
  <c r="BM152" i="9" s="1"/>
  <c r="BM175" i="9" s="1"/>
  <c r="BO198" i="9" s="1"/>
  <c r="BS221" i="9" s="1"/>
  <c r="BN245" i="9" s="1"/>
  <c r="BN268" i="9" s="1"/>
  <c r="BN291" i="9" s="1"/>
  <c r="BL59" i="8"/>
  <c r="BN82" i="8" s="1"/>
  <c r="BR105" i="8" s="1"/>
  <c r="H36" i="9"/>
  <c r="H59" i="9" s="1"/>
  <c r="J82" i="9" s="1"/>
  <c r="N105" i="9" s="1"/>
  <c r="I129" i="9" s="1"/>
  <c r="I152" i="9" s="1"/>
  <c r="I175" i="9" s="1"/>
  <c r="K198" i="9" s="1"/>
  <c r="O221" i="9" s="1"/>
  <c r="J245" i="9" s="1"/>
  <c r="J268" i="9" s="1"/>
  <c r="H59" i="8"/>
  <c r="J82" i="8" s="1"/>
  <c r="N105" i="8" s="1"/>
  <c r="I299" i="9"/>
  <c r="K322" i="9"/>
  <c r="O345" i="9" s="1"/>
  <c r="BI32" i="9"/>
  <c r="BI55" i="9" s="1"/>
  <c r="BK78" i="9" s="1"/>
  <c r="BO101" i="9" s="1"/>
  <c r="BJ125" i="9" s="1"/>
  <c r="BJ148" i="9" s="1"/>
  <c r="BJ171" i="9" s="1"/>
  <c r="BL194" i="9" s="1"/>
  <c r="BP217" i="9" s="1"/>
  <c r="BK241" i="9" s="1"/>
  <c r="BK264" i="9" s="1"/>
  <c r="BI55" i="8"/>
  <c r="BK78" i="8" s="1"/>
  <c r="BO101" i="8" s="1"/>
  <c r="BA32" i="9"/>
  <c r="BA55" i="9" s="1"/>
  <c r="BC78" i="9" s="1"/>
  <c r="BG101" i="9" s="1"/>
  <c r="BB125" i="9" s="1"/>
  <c r="BB148" i="9" s="1"/>
  <c r="BB171" i="9" s="1"/>
  <c r="BD194" i="9" s="1"/>
  <c r="BH217" i="9" s="1"/>
  <c r="BC241" i="9" s="1"/>
  <c r="BC264" i="9" s="1"/>
  <c r="BA55" i="8"/>
  <c r="BC78" i="8" s="1"/>
  <c r="BG101" i="8" s="1"/>
  <c r="BL31" i="9"/>
  <c r="BL54" i="9" s="1"/>
  <c r="BN77" i="9" s="1"/>
  <c r="BR100" i="9" s="1"/>
  <c r="BM124" i="9" s="1"/>
  <c r="BM147" i="9" s="1"/>
  <c r="BM170" i="9" s="1"/>
  <c r="BO193" i="9" s="1"/>
  <c r="BS216" i="9" s="1"/>
  <c r="BN240" i="9" s="1"/>
  <c r="BN263" i="9" s="1"/>
  <c r="BL54" i="8"/>
  <c r="BN77" i="8" s="1"/>
  <c r="BR100" i="8" s="1"/>
  <c r="AX31" i="9"/>
  <c r="AX54" i="9" s="1"/>
  <c r="AZ77" i="9" s="1"/>
  <c r="BD100" i="9" s="1"/>
  <c r="AY124" i="9" s="1"/>
  <c r="AY147" i="9" s="1"/>
  <c r="AY170" i="9" s="1"/>
  <c r="BA193" i="9" s="1"/>
  <c r="BE216" i="9" s="1"/>
  <c r="AZ240" i="9" s="1"/>
  <c r="AZ263" i="9" s="1"/>
  <c r="AX54" i="8"/>
  <c r="AZ77" i="8" s="1"/>
  <c r="BD100" i="8" s="1"/>
  <c r="BH30" i="9"/>
  <c r="BH53" i="9" s="1"/>
  <c r="BJ76" i="9" s="1"/>
  <c r="BN99" i="9" s="1"/>
  <c r="BI123" i="9" s="1"/>
  <c r="BI146" i="9" s="1"/>
  <c r="BI169" i="9" s="1"/>
  <c r="BK192" i="9" s="1"/>
  <c r="BO215" i="9" s="1"/>
  <c r="BJ239" i="9" s="1"/>
  <c r="BJ262" i="9" s="1"/>
  <c r="BH53" i="8"/>
  <c r="BJ76" i="8" s="1"/>
  <c r="BN99" i="8" s="1"/>
  <c r="BK29" i="9"/>
  <c r="BK52" i="9" s="1"/>
  <c r="BM75" i="9" s="1"/>
  <c r="BQ98" i="9" s="1"/>
  <c r="BL122" i="9" s="1"/>
  <c r="BL145" i="9" s="1"/>
  <c r="BL168" i="9" s="1"/>
  <c r="BN191" i="9" s="1"/>
  <c r="BR214" i="9" s="1"/>
  <c r="BM238" i="9" s="1"/>
  <c r="BM261" i="9" s="1"/>
  <c r="BK52" i="8"/>
  <c r="BM75" i="8" s="1"/>
  <c r="BQ98" i="8" s="1"/>
  <c r="BC29" i="9"/>
  <c r="BC52" i="9" s="1"/>
  <c r="BE75" i="9" s="1"/>
  <c r="BI98" i="9" s="1"/>
  <c r="BD122" i="9" s="1"/>
  <c r="BD145" i="9" s="1"/>
  <c r="BD168" i="9" s="1"/>
  <c r="BF191" i="9" s="1"/>
  <c r="BJ214" i="9" s="1"/>
  <c r="BE238" i="9" s="1"/>
  <c r="BE261" i="9" s="1"/>
  <c r="BG307" i="9" s="1"/>
  <c r="BK330" i="9" s="1"/>
  <c r="BC52" i="8"/>
  <c r="BE75" i="8" s="1"/>
  <c r="BI98" i="8" s="1"/>
  <c r="AU29" i="9"/>
  <c r="AU52" i="9" s="1"/>
  <c r="AW75" i="9" s="1"/>
  <c r="BA98" i="9" s="1"/>
  <c r="AV122" i="9" s="1"/>
  <c r="AV145" i="9" s="1"/>
  <c r="AV168" i="9" s="1"/>
  <c r="AX191" i="9" s="1"/>
  <c r="BB214" i="9" s="1"/>
  <c r="AW238" i="9" s="1"/>
  <c r="AW261" i="9" s="1"/>
  <c r="AU52" i="8"/>
  <c r="AW75" i="8" s="1"/>
  <c r="BA98" i="8" s="1"/>
  <c r="BL298" i="9"/>
  <c r="BN321" i="9"/>
  <c r="BR344" i="9" s="1"/>
  <c r="BM321" i="9"/>
  <c r="BQ344" i="9" s="1"/>
  <c r="BK298" i="9"/>
  <c r="BJ55" i="20"/>
  <c r="BJ30" i="24"/>
  <c r="BJ31" i="21"/>
  <c r="BI54" i="21"/>
  <c r="BI53" i="24"/>
  <c r="BK78" i="20"/>
  <c r="BK76" i="24" s="1"/>
  <c r="BI39" i="9"/>
  <c r="BI62" i="9" s="1"/>
  <c r="BK85" i="9" s="1"/>
  <c r="BO108" i="9" s="1"/>
  <c r="BJ132" i="9" s="1"/>
  <c r="BJ155" i="9" s="1"/>
  <c r="BJ178" i="9" s="1"/>
  <c r="BL201" i="9" s="1"/>
  <c r="BP224" i="9" s="1"/>
  <c r="BK248" i="9" s="1"/>
  <c r="BK271" i="9" s="1"/>
  <c r="BK294" i="9" s="1"/>
  <c r="BI62" i="8"/>
  <c r="BK85" i="8" s="1"/>
  <c r="BO108" i="8" s="1"/>
  <c r="H176" i="20"/>
  <c r="H173" i="20"/>
  <c r="G162" i="27"/>
  <c r="G162" i="31" s="1"/>
  <c r="AZ54" i="20"/>
  <c r="AZ52" i="24" s="1"/>
  <c r="BI31" i="21"/>
  <c r="F44" i="20"/>
  <c r="F43" i="20"/>
  <c r="G174" i="20"/>
  <c r="AZ171" i="20"/>
  <c r="BB194" i="20" s="1"/>
  <c r="BF217" i="20" s="1"/>
  <c r="BI30" i="24"/>
  <c r="BA170" i="20"/>
  <c r="BA168" i="24" s="1"/>
  <c r="BF307" i="9"/>
  <c r="BJ330" i="9" s="1"/>
  <c r="BD284" i="9"/>
  <c r="BD307" i="9"/>
  <c r="BH330" i="9" s="1"/>
  <c r="AX284" i="9"/>
  <c r="I301" i="9"/>
  <c r="K324" i="9"/>
  <c r="O347" i="9" s="1"/>
  <c r="K295" i="9"/>
  <c r="M318" i="9"/>
  <c r="Q341" i="9" s="1"/>
  <c r="BM288" i="9"/>
  <c r="BO311" i="9"/>
  <c r="BS334" i="9" s="1"/>
  <c r="I177" i="20"/>
  <c r="G147" i="24"/>
  <c r="BK146" i="27"/>
  <c r="BK146" i="31" s="1"/>
  <c r="BI146" i="27"/>
  <c r="BI146" i="31" s="1"/>
  <c r="AV145" i="24"/>
  <c r="H179" i="20"/>
  <c r="BC170" i="20"/>
  <c r="H60" i="20"/>
  <c r="F61" i="8"/>
  <c r="BB170" i="20"/>
  <c r="BB168" i="24" s="1"/>
  <c r="AY146" i="24"/>
  <c r="H57" i="20"/>
  <c r="BN284" i="9"/>
  <c r="BP307" i="9"/>
  <c r="BT330" i="9" s="1"/>
  <c r="AZ284" i="9"/>
  <c r="BB307" i="9"/>
  <c r="BF330" i="9" s="1"/>
  <c r="BA284" i="9"/>
  <c r="BC307" i="9"/>
  <c r="BG330" i="9" s="1"/>
  <c r="BN296" i="9"/>
  <c r="H59" i="24"/>
  <c r="J84" i="20"/>
  <c r="BH170" i="20"/>
  <c r="I35" i="24"/>
  <c r="H36" i="24"/>
  <c r="G57" i="20"/>
  <c r="J156" i="27"/>
  <c r="J156" i="31" s="1"/>
  <c r="H164" i="27"/>
  <c r="H164" i="31" s="1"/>
  <c r="N185" i="20"/>
  <c r="P208" i="20" s="1"/>
  <c r="P206" i="27" s="1"/>
  <c r="P206" i="31" s="1"/>
  <c r="G181" i="20"/>
  <c r="I204" i="20" s="1"/>
  <c r="I202" i="27" s="1"/>
  <c r="I202" i="31" s="1"/>
  <c r="AU54" i="20"/>
  <c r="F39" i="22"/>
  <c r="BJ30" i="27"/>
  <c r="BJ30" i="31" s="1"/>
  <c r="G62" i="20"/>
  <c r="F36" i="22"/>
  <c r="F56" i="8"/>
  <c r="F58" i="20" s="1"/>
  <c r="AV29" i="24"/>
  <c r="G178" i="20"/>
  <c r="F55" i="8"/>
  <c r="AU170" i="20"/>
  <c r="AU168" i="24" s="1"/>
  <c r="G60" i="20"/>
  <c r="F54" i="8"/>
  <c r="F55" i="22" s="1"/>
  <c r="H78" i="22" s="1"/>
  <c r="L101" i="22" s="1"/>
  <c r="BO322" i="9"/>
  <c r="BS345" i="9" s="1"/>
  <c r="BM299" i="9"/>
  <c r="AZ308" i="9"/>
  <c r="BD331" i="9" s="1"/>
  <c r="AX285" i="9"/>
  <c r="BI57" i="8"/>
  <c r="BI34" i="9"/>
  <c r="BJ30" i="21"/>
  <c r="BJ54" i="20"/>
  <c r="BL77" i="20" s="1"/>
  <c r="BJ29" i="24"/>
  <c r="BJ29" i="27"/>
  <c r="BJ29" i="31" s="1"/>
  <c r="I180" i="27"/>
  <c r="I180" i="31" s="1"/>
  <c r="K205" i="20"/>
  <c r="I181" i="21"/>
  <c r="BL146" i="21"/>
  <c r="BL145" i="24"/>
  <c r="BK54" i="20"/>
  <c r="BM77" i="20" s="1"/>
  <c r="BK30" i="21"/>
  <c r="BI41" i="9"/>
  <c r="BI64" i="9" s="1"/>
  <c r="BK87" i="9" s="1"/>
  <c r="BO110" i="9" s="1"/>
  <c r="BJ134" i="9" s="1"/>
  <c r="BJ157" i="9" s="1"/>
  <c r="BJ180" i="9" s="1"/>
  <c r="BL203" i="9" s="1"/>
  <c r="BP226" i="9" s="1"/>
  <c r="BK250" i="9" s="1"/>
  <c r="BK273" i="9" s="1"/>
  <c r="BI64" i="8"/>
  <c r="BK87" i="8" s="1"/>
  <c r="BO110" i="8" s="1"/>
  <c r="BH31" i="9"/>
  <c r="BH54" i="8"/>
  <c r="AW31" i="9"/>
  <c r="AW54" i="9" s="1"/>
  <c r="AY77" i="9" s="1"/>
  <c r="BC100" i="9" s="1"/>
  <c r="AX124" i="9" s="1"/>
  <c r="AX147" i="9" s="1"/>
  <c r="AX170" i="9" s="1"/>
  <c r="AZ193" i="9" s="1"/>
  <c r="BD216" i="9" s="1"/>
  <c r="AY240" i="9" s="1"/>
  <c r="AY263" i="9" s="1"/>
  <c r="AW54" i="8"/>
  <c r="BI29" i="27"/>
  <c r="BI29" i="31" s="1"/>
  <c r="BE54" i="20"/>
  <c r="BH171" i="20"/>
  <c r="BH146" i="27"/>
  <c r="BH146" i="31" s="1"/>
  <c r="BE145" i="27"/>
  <c r="BE145" i="31" s="1"/>
  <c r="BE170" i="20"/>
  <c r="BJ145" i="27"/>
  <c r="BJ145" i="31" s="1"/>
  <c r="BJ170" i="20"/>
  <c r="BH30" i="27"/>
  <c r="BH30" i="31" s="1"/>
  <c r="K182" i="20"/>
  <c r="H40" i="27"/>
  <c r="H40" i="31" s="1"/>
  <c r="H158" i="27"/>
  <c r="H158" i="31" s="1"/>
  <c r="F48" i="20"/>
  <c r="G160" i="27"/>
  <c r="G160" i="31" s="1"/>
  <c r="BB54" i="20"/>
  <c r="AZ170" i="20"/>
  <c r="BB193" i="20" s="1"/>
  <c r="AW145" i="24"/>
  <c r="AW170" i="20"/>
  <c r="J183" i="20"/>
  <c r="I155" i="27"/>
  <c r="I155" i="31" s="1"/>
  <c r="BA54" i="20"/>
  <c r="AW54" i="20"/>
  <c r="AT54" i="20"/>
  <c r="H175" i="20"/>
  <c r="H59" i="20"/>
  <c r="H174" i="20"/>
  <c r="H58" i="20"/>
  <c r="G176" i="20"/>
  <c r="H172" i="20"/>
  <c r="G152" i="24"/>
  <c r="F38" i="20"/>
  <c r="G179" i="20"/>
  <c r="G33" i="24"/>
  <c r="C23" i="12"/>
  <c r="C24" i="12" s="1"/>
  <c r="D14" i="12"/>
  <c r="F14" i="12"/>
  <c r="C14" i="12"/>
  <c r="E14" i="12"/>
  <c r="H7" i="12"/>
  <c r="G22" i="12"/>
  <c r="H10" i="12"/>
  <c r="D22" i="12"/>
  <c r="F22" i="12"/>
  <c r="BO314" i="9"/>
  <c r="BS337" i="9" s="1"/>
  <c r="BM291" i="9"/>
  <c r="BO312" i="9"/>
  <c r="BS335" i="9" s="1"/>
  <c r="BM289" i="9"/>
  <c r="BL297" i="9"/>
  <c r="BN320" i="9"/>
  <c r="BR343" i="9" s="1"/>
  <c r="I293" i="9"/>
  <c r="K316" i="9"/>
  <c r="O339" i="9" s="1"/>
  <c r="BK292" i="9"/>
  <c r="BM315" i="9"/>
  <c r="BQ338" i="9" s="1"/>
  <c r="BM313" i="9"/>
  <c r="BQ336" i="9" s="1"/>
  <c r="BK290" i="9"/>
  <c r="K312" i="9"/>
  <c r="O335" i="9" s="1"/>
  <c r="I289" i="9"/>
  <c r="BO316" i="9"/>
  <c r="BS339" i="9" s="1"/>
  <c r="BM293" i="9"/>
  <c r="I291" i="9"/>
  <c r="K314" i="9"/>
  <c r="O337" i="9" s="1"/>
  <c r="I295" i="9"/>
  <c r="K318" i="9"/>
  <c r="O341" i="9" s="1"/>
  <c r="BO321" i="9"/>
  <c r="BS344" i="9" s="1"/>
  <c r="BM298" i="9"/>
  <c r="BO308" i="9"/>
  <c r="BM285" i="9"/>
  <c r="BM309" i="9"/>
  <c r="BK286" i="9"/>
  <c r="BD170" i="20"/>
  <c r="BD146" i="21"/>
  <c r="H90" i="20"/>
  <c r="F65" i="27"/>
  <c r="F65" i="31" s="1"/>
  <c r="F66" i="21"/>
  <c r="BG78" i="20"/>
  <c r="BE54" i="21"/>
  <c r="BE53" i="27"/>
  <c r="BL29" i="27"/>
  <c r="BL54" i="20"/>
  <c r="BL30" i="21"/>
  <c r="J179" i="27"/>
  <c r="J179" i="31" s="1"/>
  <c r="L204" i="20"/>
  <c r="J180" i="21"/>
  <c r="G71" i="27"/>
  <c r="G71" i="31" s="1"/>
  <c r="G72" i="21"/>
  <c r="I96" i="20"/>
  <c r="BL170" i="20"/>
  <c r="BL145" i="27"/>
  <c r="BJ78" i="20"/>
  <c r="BH53" i="27"/>
  <c r="BH54" i="21"/>
  <c r="BF29" i="27"/>
  <c r="BF30" i="21"/>
  <c r="BF54" i="20"/>
  <c r="BK170" i="20"/>
  <c r="BK145" i="27"/>
  <c r="BK146" i="21"/>
  <c r="BD285" i="22"/>
  <c r="BH99" i="22"/>
  <c r="G159" i="27"/>
  <c r="G159" i="31" s="1"/>
  <c r="BB76" i="22"/>
  <c r="BF99" i="22" s="1"/>
  <c r="I160" i="21"/>
  <c r="BG54" i="20"/>
  <c r="F45" i="20"/>
  <c r="BC192" i="22"/>
  <c r="BI170" i="20"/>
  <c r="J212" i="20"/>
  <c r="G163" i="27"/>
  <c r="G163" i="31" s="1"/>
  <c r="BA285" i="22"/>
  <c r="AX239" i="22"/>
  <c r="AX262" i="22" s="1"/>
  <c r="L43" i="27"/>
  <c r="L43" i="31" s="1"/>
  <c r="BA170" i="24"/>
  <c r="BC195" i="20"/>
  <c r="AZ239" i="22"/>
  <c r="AZ262" i="22" s="1"/>
  <c r="BB169" i="22"/>
  <c r="L158" i="27"/>
  <c r="L158" i="31" s="1"/>
  <c r="AY285" i="22"/>
  <c r="AW239" i="22"/>
  <c r="AW262" i="22" s="1"/>
  <c r="H162" i="27"/>
  <c r="H162" i="31" s="1"/>
  <c r="BB53" i="24"/>
  <c r="BD78" i="20"/>
  <c r="BH101" i="20" s="1"/>
  <c r="BB30" i="24"/>
  <c r="BA147" i="24"/>
  <c r="BA57" i="20"/>
  <c r="AV285" i="22"/>
  <c r="AX170" i="20"/>
  <c r="AX145" i="24"/>
  <c r="AY170" i="20"/>
  <c r="AY76" i="22"/>
  <c r="BC99" i="22" s="1"/>
  <c r="AU55" i="20"/>
  <c r="AT53" i="22"/>
  <c r="I150" i="24"/>
  <c r="I175" i="20"/>
  <c r="G170" i="24"/>
  <c r="I195" i="20"/>
  <c r="F60" i="22"/>
  <c r="H83" i="22" s="1"/>
  <c r="L106" i="22" s="1"/>
  <c r="F61" i="20"/>
  <c r="G61" i="20"/>
  <c r="G173" i="20"/>
  <c r="F38" i="22"/>
  <c r="F60" i="8"/>
  <c r="O111" i="20"/>
  <c r="K87" i="21"/>
  <c r="I92" i="21"/>
  <c r="M116" i="20"/>
  <c r="BG100" i="22"/>
  <c r="BE100" i="22"/>
  <c r="H85" i="8" l="1"/>
  <c r="L108" i="8" s="1"/>
  <c r="J309" i="9"/>
  <c r="N332" i="9" s="1"/>
  <c r="BC308" i="22"/>
  <c r="BF308" i="22"/>
  <c r="K30" i="13"/>
  <c r="F37" i="13"/>
  <c r="J37" i="13"/>
  <c r="H8" i="12"/>
  <c r="H13" i="12" s="1"/>
  <c r="H16" i="12" s="1"/>
  <c r="I37" i="13"/>
  <c r="D13" i="12"/>
  <c r="G29" i="13"/>
  <c r="AJ6" i="15"/>
  <c r="AK20" i="15"/>
  <c r="AK21" i="15" s="1"/>
  <c r="F62" i="27"/>
  <c r="F62" i="31" s="1"/>
  <c r="H87" i="20"/>
  <c r="H85" i="27" s="1"/>
  <c r="H85" i="31" s="1"/>
  <c r="BI32" i="21"/>
  <c r="BH194" i="21"/>
  <c r="G66" i="21"/>
  <c r="Q110" i="21"/>
  <c r="L133" i="27"/>
  <c r="BI311" i="9"/>
  <c r="BM334" i="9" s="1"/>
  <c r="J27" i="6"/>
  <c r="M90" i="20"/>
  <c r="M88" i="27" s="1"/>
  <c r="M88" i="31" s="1"/>
  <c r="K66" i="21"/>
  <c r="I205" i="27"/>
  <c r="I205" i="31" s="1"/>
  <c r="BB171" i="20"/>
  <c r="BB170" i="21" s="1"/>
  <c r="M229" i="21"/>
  <c r="H253" i="21" s="1"/>
  <c r="N111" i="20"/>
  <c r="N109" i="27" s="1"/>
  <c r="I60" i="27"/>
  <c r="I60" i="31" s="1"/>
  <c r="H254" i="20"/>
  <c r="H277" i="20" s="1"/>
  <c r="H275" i="27" s="1"/>
  <c r="H275" i="31" s="1"/>
  <c r="I37" i="24"/>
  <c r="I38" i="21"/>
  <c r="H252" i="27"/>
  <c r="I206" i="21"/>
  <c r="L27" i="6"/>
  <c r="C30" i="6"/>
  <c r="L26" i="6" s="1"/>
  <c r="AX171" i="20"/>
  <c r="AX169" i="24" s="1"/>
  <c r="AV147" i="21"/>
  <c r="H47" i="27"/>
  <c r="H47" i="31" s="1"/>
  <c r="J154" i="21"/>
  <c r="BF148" i="21"/>
  <c r="H72" i="20"/>
  <c r="H71" i="21" s="1"/>
  <c r="BF171" i="21"/>
  <c r="BH193" i="24"/>
  <c r="BF170" i="24"/>
  <c r="BL218" i="20"/>
  <c r="BL216" i="24" s="1"/>
  <c r="BG240" i="24" s="1"/>
  <c r="BF147" i="24"/>
  <c r="G178" i="27"/>
  <c r="G178" i="31" s="1"/>
  <c r="H46" i="27"/>
  <c r="H46" i="31" s="1"/>
  <c r="M226" i="20"/>
  <c r="M224" i="27" s="1"/>
  <c r="H47" i="21"/>
  <c r="I60" i="24"/>
  <c r="BB147" i="21"/>
  <c r="J87" i="21"/>
  <c r="AX55" i="20"/>
  <c r="AZ78" i="20" s="1"/>
  <c r="BD101" i="20" s="1"/>
  <c r="L114" i="20"/>
  <c r="L112" i="27" s="1"/>
  <c r="L112" i="31" s="1"/>
  <c r="G136" i="31" s="1"/>
  <c r="H90" i="21"/>
  <c r="I61" i="21"/>
  <c r="I37" i="27"/>
  <c r="I37" i="31" s="1"/>
  <c r="AX30" i="27"/>
  <c r="AX30" i="31" s="1"/>
  <c r="H8" i="13"/>
  <c r="C13" i="12"/>
  <c r="H11" i="12"/>
  <c r="H14" i="12" s="1"/>
  <c r="E26" i="12"/>
  <c r="K37" i="13"/>
  <c r="K29" i="13"/>
  <c r="H7" i="13"/>
  <c r="N28" i="6"/>
  <c r="AV171" i="20"/>
  <c r="AV169" i="27" s="1"/>
  <c r="AV169" i="31" s="1"/>
  <c r="AV146" i="27"/>
  <c r="AV146" i="31" s="1"/>
  <c r="AX147" i="21"/>
  <c r="J153" i="27"/>
  <c r="J153" i="31" s="1"/>
  <c r="G179" i="21"/>
  <c r="I201" i="27"/>
  <c r="I201" i="31" s="1"/>
  <c r="J178" i="20"/>
  <c r="L201" i="20" s="1"/>
  <c r="L199" i="27" s="1"/>
  <c r="L199" i="31" s="1"/>
  <c r="BC172" i="20"/>
  <c r="BE195" i="20" s="1"/>
  <c r="BI218" i="20" s="1"/>
  <c r="BC147" i="27"/>
  <c r="BC147" i="31" s="1"/>
  <c r="BC148" i="21"/>
  <c r="BB149" i="21"/>
  <c r="BB148" i="27"/>
  <c r="BB148" i="31" s="1"/>
  <c r="BB148" i="24"/>
  <c r="O226" i="20"/>
  <c r="O224" i="27" s="1"/>
  <c r="BK31" i="21"/>
  <c r="BM76" i="27"/>
  <c r="BM76" i="31" s="1"/>
  <c r="G43" i="21"/>
  <c r="I91" i="20"/>
  <c r="I90" i="21" s="1"/>
  <c r="J312" i="9"/>
  <c r="N335" i="9" s="1"/>
  <c r="BA30" i="9"/>
  <c r="BA53" i="9" s="1"/>
  <c r="BC76" i="9" s="1"/>
  <c r="BG99" i="9" s="1"/>
  <c r="BB123" i="9" s="1"/>
  <c r="BB146" i="9" s="1"/>
  <c r="BB169" i="9" s="1"/>
  <c r="BD192" i="9" s="1"/>
  <c r="BH215" i="9" s="1"/>
  <c r="BC239" i="9" s="1"/>
  <c r="BC262" i="9" s="1"/>
  <c r="BE308" i="9" s="1"/>
  <c r="BI331" i="9" s="1"/>
  <c r="I90" i="20"/>
  <c r="I89" i="21" s="1"/>
  <c r="G67" i="21"/>
  <c r="G44" i="21"/>
  <c r="AV55" i="20"/>
  <c r="AV53" i="24" s="1"/>
  <c r="G42" i="27"/>
  <c r="G42" i="31" s="1"/>
  <c r="H48" i="9"/>
  <c r="H71" i="9" s="1"/>
  <c r="J94" i="9" s="1"/>
  <c r="N117" i="9" s="1"/>
  <c r="I141" i="9" s="1"/>
  <c r="I164" i="9" s="1"/>
  <c r="I187" i="9" s="1"/>
  <c r="K210" i="9" s="1"/>
  <c r="O233" i="9" s="1"/>
  <c r="J257" i="9" s="1"/>
  <c r="J280" i="9" s="1"/>
  <c r="J303" i="9" s="1"/>
  <c r="BK53" i="27"/>
  <c r="BK53" i="31" s="1"/>
  <c r="H88" i="20"/>
  <c r="H86" i="27" s="1"/>
  <c r="H86" i="31" s="1"/>
  <c r="H38" i="21"/>
  <c r="F63" i="27"/>
  <c r="F63" i="31" s="1"/>
  <c r="H86" i="8"/>
  <c r="L109" i="8" s="1"/>
  <c r="F48" i="27"/>
  <c r="F48" i="31" s="1"/>
  <c r="BK53" i="24"/>
  <c r="G39" i="9"/>
  <c r="G62" i="9" s="1"/>
  <c r="I85" i="9" s="1"/>
  <c r="M108" i="9" s="1"/>
  <c r="H132" i="9" s="1"/>
  <c r="H155" i="9" s="1"/>
  <c r="H178" i="9" s="1"/>
  <c r="J201" i="9" s="1"/>
  <c r="N224" i="9" s="1"/>
  <c r="I248" i="9" s="1"/>
  <c r="I271" i="9" s="1"/>
  <c r="K317" i="9" s="1"/>
  <c r="O340" i="9" s="1"/>
  <c r="AX30" i="24"/>
  <c r="H62" i="20"/>
  <c r="H60" i="24" s="1"/>
  <c r="BE148" i="21"/>
  <c r="I180" i="21"/>
  <c r="I163" i="27"/>
  <c r="I163" i="31" s="1"/>
  <c r="H68" i="20"/>
  <c r="H67" i="21" s="1"/>
  <c r="BD31" i="21"/>
  <c r="M136" i="27"/>
  <c r="BD55" i="20"/>
  <c r="BD53" i="27" s="1"/>
  <c r="BD30" i="24"/>
  <c r="J39" i="21"/>
  <c r="H44" i="21"/>
  <c r="N90" i="21"/>
  <c r="J63" i="20"/>
  <c r="J61" i="24" s="1"/>
  <c r="J38" i="24"/>
  <c r="N89" i="27"/>
  <c r="N89" i="31" s="1"/>
  <c r="AX193" i="20"/>
  <c r="BB216" i="20" s="1"/>
  <c r="K201" i="27"/>
  <c r="K201" i="31" s="1"/>
  <c r="BD31" i="27"/>
  <c r="BD31" i="31" s="1"/>
  <c r="BQ99" i="24"/>
  <c r="BL123" i="24" s="1"/>
  <c r="H161" i="27"/>
  <c r="H161" i="31" s="1"/>
  <c r="I188" i="20"/>
  <c r="K211" i="20" s="1"/>
  <c r="K210" i="21" s="1"/>
  <c r="BE172" i="20"/>
  <c r="BE170" i="27" s="1"/>
  <c r="BE170" i="31" s="1"/>
  <c r="I187" i="20"/>
  <c r="I186" i="21" s="1"/>
  <c r="BE147" i="24"/>
  <c r="BC147" i="21"/>
  <c r="BM146" i="27"/>
  <c r="BM146" i="31" s="1"/>
  <c r="O230" i="20"/>
  <c r="O228" i="27" s="1"/>
  <c r="O228" i="31" s="1"/>
  <c r="J252" i="31" s="1"/>
  <c r="I153" i="27"/>
  <c r="I153" i="31" s="1"/>
  <c r="K201" i="20"/>
  <c r="O224" i="20" s="1"/>
  <c r="BE194" i="20"/>
  <c r="BI217" i="20" s="1"/>
  <c r="BD241" i="20" s="1"/>
  <c r="BD264" i="20" s="1"/>
  <c r="K204" i="20"/>
  <c r="K202" i="27" s="1"/>
  <c r="K202" i="31" s="1"/>
  <c r="BM147" i="21"/>
  <c r="I176" i="24"/>
  <c r="I153" i="24"/>
  <c r="BC146" i="27"/>
  <c r="BC146" i="31" s="1"/>
  <c r="BM171" i="20"/>
  <c r="BM170" i="21" s="1"/>
  <c r="BC146" i="24"/>
  <c r="K179" i="20"/>
  <c r="K177" i="24" s="1"/>
  <c r="BH147" i="27"/>
  <c r="BH147" i="31" s="1"/>
  <c r="I174" i="20"/>
  <c r="I172" i="24" s="1"/>
  <c r="I156" i="27"/>
  <c r="I156" i="31" s="1"/>
  <c r="I157" i="21"/>
  <c r="R113" i="21"/>
  <c r="M137" i="21" s="1"/>
  <c r="H154" i="21"/>
  <c r="H153" i="27"/>
  <c r="H153" i="31" s="1"/>
  <c r="H178" i="20"/>
  <c r="J201" i="20" s="1"/>
  <c r="J199" i="24" s="1"/>
  <c r="M234" i="20"/>
  <c r="M233" i="21" s="1"/>
  <c r="H257" i="21" s="1"/>
  <c r="I209" i="27"/>
  <c r="I209" i="31" s="1"/>
  <c r="J176" i="20"/>
  <c r="L199" i="20" s="1"/>
  <c r="P222" i="20" s="1"/>
  <c r="H179" i="21"/>
  <c r="BH172" i="20"/>
  <c r="BH171" i="21" s="1"/>
  <c r="J150" i="21"/>
  <c r="BM192" i="24"/>
  <c r="J149" i="24"/>
  <c r="J152" i="21"/>
  <c r="BA171" i="20"/>
  <c r="BC194" i="20" s="1"/>
  <c r="H184" i="21"/>
  <c r="BJ146" i="24"/>
  <c r="BA146" i="27"/>
  <c r="BA146" i="31" s="1"/>
  <c r="BA146" i="24"/>
  <c r="BH147" i="24"/>
  <c r="J203" i="20"/>
  <c r="N226" i="20" s="1"/>
  <c r="BL55" i="20"/>
  <c r="BN78" i="20" s="1"/>
  <c r="BF55" i="20"/>
  <c r="BF54" i="21" s="1"/>
  <c r="BG31" i="24"/>
  <c r="H93" i="27"/>
  <c r="H93" i="31" s="1"/>
  <c r="I43" i="21"/>
  <c r="G45" i="21"/>
  <c r="L118" i="20"/>
  <c r="L116" i="27" s="1"/>
  <c r="G68" i="21"/>
  <c r="H69" i="27"/>
  <c r="H69" i="31" s="1"/>
  <c r="G47" i="21"/>
  <c r="BL30" i="27"/>
  <c r="BL30" i="31" s="1"/>
  <c r="G67" i="27"/>
  <c r="G67" i="31" s="1"/>
  <c r="I57" i="21"/>
  <c r="G71" i="20"/>
  <c r="I94" i="20" s="1"/>
  <c r="I93" i="21" s="1"/>
  <c r="I33" i="24"/>
  <c r="G44" i="27"/>
  <c r="G44" i="31" s="1"/>
  <c r="L89" i="20"/>
  <c r="L87" i="27" s="1"/>
  <c r="L87" i="31" s="1"/>
  <c r="BL31" i="21"/>
  <c r="J64" i="27"/>
  <c r="J64" i="31" s="1"/>
  <c r="I67" i="20"/>
  <c r="K90" i="20" s="1"/>
  <c r="K88" i="27" s="1"/>
  <c r="K88" i="31" s="1"/>
  <c r="I79" i="20"/>
  <c r="I77" i="24" s="1"/>
  <c r="M67" i="27"/>
  <c r="M67" i="31" s="1"/>
  <c r="I66" i="20"/>
  <c r="I64" i="27" s="1"/>
  <c r="I64" i="31" s="1"/>
  <c r="BK30" i="27"/>
  <c r="BK30" i="31" s="1"/>
  <c r="H37" i="27"/>
  <c r="H37" i="31" s="1"/>
  <c r="AX53" i="24"/>
  <c r="BM77" i="21"/>
  <c r="BK54" i="21"/>
  <c r="H94" i="8"/>
  <c r="L117" i="8" s="1"/>
  <c r="F41" i="21"/>
  <c r="BK30" i="24"/>
  <c r="K290" i="9"/>
  <c r="BM311" i="9"/>
  <c r="BQ334" i="9" s="1"/>
  <c r="BL314" i="9"/>
  <c r="BP337" i="9" s="1"/>
  <c r="AV284" i="9"/>
  <c r="BC284" i="9"/>
  <c r="AI49" i="11"/>
  <c r="AI52" i="11" s="1"/>
  <c r="AB49" i="11"/>
  <c r="AB52" i="11" s="1"/>
  <c r="AK49" i="11"/>
  <c r="AK52" i="11" s="1"/>
  <c r="AQ42" i="11"/>
  <c r="AQ45" i="11" s="1"/>
  <c r="H42" i="11"/>
  <c r="H45" i="11" s="1"/>
  <c r="AE42" i="11"/>
  <c r="AE45" i="11" s="1"/>
  <c r="AM49" i="11"/>
  <c r="AM52" i="11" s="1"/>
  <c r="AO49" i="11"/>
  <c r="AO52" i="11" s="1"/>
  <c r="AF49" i="11"/>
  <c r="AF52" i="11" s="1"/>
  <c r="AS49" i="11"/>
  <c r="AS52" i="11" s="1"/>
  <c r="AQ49" i="11"/>
  <c r="AQ52" i="11" s="1"/>
  <c r="AL49" i="11"/>
  <c r="AL52" i="11" s="1"/>
  <c r="AE49" i="11"/>
  <c r="AE52" i="11" s="1"/>
  <c r="AT49" i="11"/>
  <c r="AT52" i="11" s="1"/>
  <c r="AY49" i="11"/>
  <c r="AY52" i="11" s="1"/>
  <c r="G49" i="11"/>
  <c r="G52" i="11" s="1"/>
  <c r="AU49" i="11"/>
  <c r="AU52" i="11" s="1"/>
  <c r="AV49" i="11"/>
  <c r="AV52" i="11" s="1"/>
  <c r="AR49" i="11"/>
  <c r="AR52" i="11" s="1"/>
  <c r="AH49" i="11"/>
  <c r="AH52" i="11" s="1"/>
  <c r="K49" i="11"/>
  <c r="K52" i="11" s="1"/>
  <c r="AA49" i="11"/>
  <c r="AA52" i="11" s="1"/>
  <c r="E49" i="11"/>
  <c r="E52" i="11" s="1"/>
  <c r="N49" i="11"/>
  <c r="N52" i="11" s="1"/>
  <c r="AW49" i="11"/>
  <c r="AW52" i="11" s="1"/>
  <c r="AN49" i="11"/>
  <c r="AN52" i="11" s="1"/>
  <c r="O49" i="11"/>
  <c r="O52" i="11" s="1"/>
  <c r="S49" i="11"/>
  <c r="S52" i="11" s="1"/>
  <c r="C52" i="11"/>
  <c r="M49" i="11"/>
  <c r="M52" i="11" s="1"/>
  <c r="Q49" i="11"/>
  <c r="Q52" i="11" s="1"/>
  <c r="F28" i="11"/>
  <c r="G28" i="11" s="1"/>
  <c r="F11" i="11" s="1"/>
  <c r="AP49" i="11"/>
  <c r="AP52" i="11" s="1"/>
  <c r="AG49" i="11"/>
  <c r="AG52" i="11" s="1"/>
  <c r="F49" i="11"/>
  <c r="F52" i="11" s="1"/>
  <c r="R49" i="11"/>
  <c r="R52" i="11" s="1"/>
  <c r="T49" i="11"/>
  <c r="T52" i="11" s="1"/>
  <c r="L49" i="11"/>
  <c r="L52" i="11" s="1"/>
  <c r="AX49" i="11"/>
  <c r="AX52" i="11" s="1"/>
  <c r="X49" i="11"/>
  <c r="X52" i="11" s="1"/>
  <c r="D49" i="11"/>
  <c r="D52" i="11" s="1"/>
  <c r="W49" i="11"/>
  <c r="W52" i="11" s="1"/>
  <c r="Z49" i="11"/>
  <c r="Z52" i="11" s="1"/>
  <c r="P49" i="11"/>
  <c r="P52" i="11" s="1"/>
  <c r="I49" i="11"/>
  <c r="I52" i="11" s="1"/>
  <c r="AD49" i="11"/>
  <c r="AD52" i="11" s="1"/>
  <c r="H49" i="11"/>
  <c r="H52" i="11" s="1"/>
  <c r="AJ49" i="11"/>
  <c r="AJ52" i="11" s="1"/>
  <c r="AC49" i="11"/>
  <c r="AC52" i="11" s="1"/>
  <c r="V49" i="11"/>
  <c r="V52" i="11" s="1"/>
  <c r="Y49" i="11"/>
  <c r="Y52" i="11" s="1"/>
  <c r="U49" i="11"/>
  <c r="U52" i="11" s="1"/>
  <c r="AW42" i="11"/>
  <c r="AW45" i="11" s="1"/>
  <c r="P42" i="11"/>
  <c r="P45" i="11" s="1"/>
  <c r="K42" i="11"/>
  <c r="K45" i="11" s="1"/>
  <c r="AM42" i="11"/>
  <c r="AM45" i="11" s="1"/>
  <c r="J42" i="11"/>
  <c r="J45" i="11" s="1"/>
  <c r="AK42" i="11"/>
  <c r="AK45" i="11" s="1"/>
  <c r="AR42" i="11"/>
  <c r="AR45" i="11" s="1"/>
  <c r="I42" i="11"/>
  <c r="I45" i="11" s="1"/>
  <c r="C45" i="11"/>
  <c r="U42" i="11"/>
  <c r="U45" i="11" s="1"/>
  <c r="Q42" i="11"/>
  <c r="Q45" i="11" s="1"/>
  <c r="X42" i="11"/>
  <c r="X45" i="11" s="1"/>
  <c r="AE56" i="11"/>
  <c r="AE59" i="11" s="1"/>
  <c r="S56" i="11"/>
  <c r="S59" i="11" s="1"/>
  <c r="AU56" i="11"/>
  <c r="AU59" i="11" s="1"/>
  <c r="U56" i="11"/>
  <c r="U59" i="11" s="1"/>
  <c r="F30" i="11"/>
  <c r="G30" i="11" s="1"/>
  <c r="F12" i="11" s="1"/>
  <c r="N56" i="11"/>
  <c r="N59" i="11" s="1"/>
  <c r="W56" i="11"/>
  <c r="W59" i="11" s="1"/>
  <c r="D56" i="11"/>
  <c r="D59" i="11" s="1"/>
  <c r="F56" i="11"/>
  <c r="F59" i="11" s="1"/>
  <c r="AA56" i="11"/>
  <c r="AA59" i="11" s="1"/>
  <c r="V56" i="11"/>
  <c r="V59" i="11" s="1"/>
  <c r="AK56" i="11"/>
  <c r="AK59" i="11" s="1"/>
  <c r="M56" i="11"/>
  <c r="M59" i="11" s="1"/>
  <c r="AF56" i="11"/>
  <c r="AF59" i="11" s="1"/>
  <c r="AD56" i="11"/>
  <c r="AD59" i="11" s="1"/>
  <c r="T56" i="11"/>
  <c r="T59" i="11" s="1"/>
  <c r="I56" i="11"/>
  <c r="I59" i="11" s="1"/>
  <c r="AJ56" i="11"/>
  <c r="AJ59" i="11" s="1"/>
  <c r="G56" i="11"/>
  <c r="G59" i="11" s="1"/>
  <c r="AB56" i="11"/>
  <c r="AB59" i="11" s="1"/>
  <c r="X56" i="11"/>
  <c r="X59" i="11" s="1"/>
  <c r="AW56" i="11"/>
  <c r="AW59" i="11" s="1"/>
  <c r="AM56" i="11"/>
  <c r="AM59" i="11" s="1"/>
  <c r="AX56" i="11"/>
  <c r="AX59" i="11" s="1"/>
  <c r="O56" i="11"/>
  <c r="O59" i="11" s="1"/>
  <c r="AI56" i="11"/>
  <c r="AI59" i="11" s="1"/>
  <c r="Y56" i="11"/>
  <c r="Y59" i="11" s="1"/>
  <c r="AS56" i="11"/>
  <c r="AS59" i="11" s="1"/>
  <c r="AR56" i="11"/>
  <c r="AR59" i="11" s="1"/>
  <c r="P56" i="11"/>
  <c r="P59" i="11" s="1"/>
  <c r="AC56" i="11"/>
  <c r="AC59" i="11" s="1"/>
  <c r="AL56" i="11"/>
  <c r="AL59" i="11" s="1"/>
  <c r="AH56" i="11"/>
  <c r="AH59" i="11" s="1"/>
  <c r="Q56" i="11"/>
  <c r="Q59" i="11" s="1"/>
  <c r="H56" i="11"/>
  <c r="H59" i="11" s="1"/>
  <c r="E56" i="11"/>
  <c r="E59" i="11" s="1"/>
  <c r="AY56" i="11"/>
  <c r="AY59" i="11" s="1"/>
  <c r="AN56" i="11"/>
  <c r="AN59" i="11" s="1"/>
  <c r="AQ56" i="11"/>
  <c r="AQ59" i="11" s="1"/>
  <c r="AG56" i="11"/>
  <c r="AG59" i="11" s="1"/>
  <c r="K56" i="11"/>
  <c r="K59" i="11" s="1"/>
  <c r="AT56" i="11"/>
  <c r="AT59" i="11" s="1"/>
  <c r="Z56" i="11"/>
  <c r="Z59" i="11" s="1"/>
  <c r="J56" i="11"/>
  <c r="J59" i="11" s="1"/>
  <c r="AO56" i="11"/>
  <c r="AO59" i="11" s="1"/>
  <c r="R56" i="11"/>
  <c r="R59" i="11" s="1"/>
  <c r="AP56" i="11"/>
  <c r="AP59" i="11" s="1"/>
  <c r="L56" i="11"/>
  <c r="L59" i="11" s="1"/>
  <c r="AV56" i="11"/>
  <c r="AV59" i="11" s="1"/>
  <c r="BD308" i="9"/>
  <c r="BH331" i="9" s="1"/>
  <c r="BL318" i="9"/>
  <c r="BP341" i="9" s="1"/>
  <c r="I46" i="21"/>
  <c r="M68" i="21"/>
  <c r="G34" i="27"/>
  <c r="G34" i="31" s="1"/>
  <c r="G59" i="20"/>
  <c r="G57" i="24" s="1"/>
  <c r="I45" i="27"/>
  <c r="I45" i="31" s="1"/>
  <c r="G41" i="27"/>
  <c r="G41" i="31" s="1"/>
  <c r="G42" i="21"/>
  <c r="G34" i="24"/>
  <c r="BD172" i="20"/>
  <c r="BD170" i="27" s="1"/>
  <c r="BD170" i="31" s="1"/>
  <c r="M45" i="21"/>
  <c r="AX55" i="8"/>
  <c r="AZ78" i="8" s="1"/>
  <c r="BD101" i="8" s="1"/>
  <c r="M44" i="27"/>
  <c r="M44" i="31" s="1"/>
  <c r="AX56" i="20"/>
  <c r="AX54" i="24" s="1"/>
  <c r="AX31" i="27"/>
  <c r="AX31" i="31" s="1"/>
  <c r="H90" i="27"/>
  <c r="H90" i="31" s="1"/>
  <c r="BL295" i="9"/>
  <c r="BB310" i="9"/>
  <c r="BF333" i="9" s="1"/>
  <c r="AX32" i="21"/>
  <c r="I41" i="27"/>
  <c r="I41" i="31" s="1"/>
  <c r="H91" i="21"/>
  <c r="L113" i="27"/>
  <c r="G137" i="27" s="1"/>
  <c r="BQ100" i="21"/>
  <c r="BL124" i="21" s="1"/>
  <c r="BM76" i="24"/>
  <c r="BK56" i="20"/>
  <c r="BK32" i="21"/>
  <c r="BK31" i="27"/>
  <c r="BK31" i="31" s="1"/>
  <c r="BK31" i="24"/>
  <c r="BC54" i="21"/>
  <c r="AZ30" i="27"/>
  <c r="AZ30" i="31" s="1"/>
  <c r="BI56" i="20"/>
  <c r="BI54" i="27" s="1"/>
  <c r="BI54" i="31" s="1"/>
  <c r="AZ126" i="20"/>
  <c r="AZ149" i="20" s="1"/>
  <c r="AZ55" i="20"/>
  <c r="AZ54" i="21" s="1"/>
  <c r="K81" i="20"/>
  <c r="K79" i="24" s="1"/>
  <c r="BF168" i="24"/>
  <c r="BC31" i="27"/>
  <c r="BC31" i="31" s="1"/>
  <c r="BC53" i="24"/>
  <c r="BI31" i="27"/>
  <c r="BI31" i="31" s="1"/>
  <c r="U128" i="20"/>
  <c r="BB171" i="27"/>
  <c r="BB171" i="31" s="1"/>
  <c r="AZ30" i="24"/>
  <c r="AY31" i="24"/>
  <c r="I56" i="24"/>
  <c r="AY31" i="27"/>
  <c r="AY31" i="31" s="1"/>
  <c r="BC56" i="20"/>
  <c r="BE79" i="20" s="1"/>
  <c r="BE78" i="20"/>
  <c r="BI101" i="20" s="1"/>
  <c r="BI99" i="27" s="1"/>
  <c r="BK126" i="20"/>
  <c r="BK149" i="20" s="1"/>
  <c r="AZ11" i="20"/>
  <c r="AY32" i="21"/>
  <c r="BC31" i="24"/>
  <c r="I33" i="27"/>
  <c r="I33" i="31" s="1"/>
  <c r="AY53" i="21"/>
  <c r="BK11" i="20"/>
  <c r="I34" i="21"/>
  <c r="O11" i="20"/>
  <c r="AF129" i="20"/>
  <c r="BA77" i="20"/>
  <c r="BA75" i="24" s="1"/>
  <c r="I176" i="20"/>
  <c r="K199" i="20" s="1"/>
  <c r="K197" i="24" s="1"/>
  <c r="AY52" i="27"/>
  <c r="AY52" i="31" s="1"/>
  <c r="G38" i="27"/>
  <c r="G38" i="31" s="1"/>
  <c r="BB35" i="20"/>
  <c r="AV127" i="20"/>
  <c r="AL11" i="20"/>
  <c r="G63" i="20"/>
  <c r="I86" i="20" s="1"/>
  <c r="I84" i="27" s="1"/>
  <c r="I84" i="31" s="1"/>
  <c r="K154" i="27"/>
  <c r="K154" i="31" s="1"/>
  <c r="K155" i="21"/>
  <c r="J151" i="27"/>
  <c r="J151" i="31" s="1"/>
  <c r="U12" i="20"/>
  <c r="BJ126" i="20"/>
  <c r="BJ149" i="20" s="1"/>
  <c r="AR128" i="20"/>
  <c r="AZ56" i="20"/>
  <c r="AZ31" i="27"/>
  <c r="AZ31" i="31" s="1"/>
  <c r="AZ32" i="21"/>
  <c r="BJ31" i="27"/>
  <c r="BJ31" i="31" s="1"/>
  <c r="BJ32" i="21"/>
  <c r="BJ31" i="24"/>
  <c r="BJ56" i="20"/>
  <c r="BJ55" i="21" s="1"/>
  <c r="BC174" i="20"/>
  <c r="BC172" i="24" s="1"/>
  <c r="BC149" i="24"/>
  <c r="BC150" i="21"/>
  <c r="AB12" i="20"/>
  <c r="AB127" i="20"/>
  <c r="G65" i="21"/>
  <c r="BD147" i="24"/>
  <c r="G54" i="27"/>
  <c r="G54" i="31" s="1"/>
  <c r="BF146" i="24"/>
  <c r="H40" i="21"/>
  <c r="H39" i="27"/>
  <c r="H39" i="31" s="1"/>
  <c r="BG30" i="27"/>
  <c r="BG30" i="31" s="1"/>
  <c r="BD169" i="24"/>
  <c r="H70" i="21"/>
  <c r="G55" i="21"/>
  <c r="BC13" i="20"/>
  <c r="BL126" i="20"/>
  <c r="BL149" i="20" s="1"/>
  <c r="BL11" i="20"/>
  <c r="I162" i="27"/>
  <c r="I162" i="31" s="1"/>
  <c r="BD170" i="21"/>
  <c r="BD56" i="20"/>
  <c r="BD54" i="24" s="1"/>
  <c r="BG54" i="21"/>
  <c r="H64" i="20"/>
  <c r="BF194" i="20"/>
  <c r="BF192" i="24" s="1"/>
  <c r="BB146" i="27"/>
  <c r="BB146" i="31" s="1"/>
  <c r="BF146" i="27"/>
  <c r="BF146" i="31" s="1"/>
  <c r="H39" i="24"/>
  <c r="I154" i="21"/>
  <c r="BG30" i="24"/>
  <c r="BG53" i="27"/>
  <c r="BG53" i="31" s="1"/>
  <c r="BG53" i="24"/>
  <c r="H40" i="20"/>
  <c r="I133" i="20"/>
  <c r="I156" i="20" s="1"/>
  <c r="I18" i="20"/>
  <c r="AF126" i="20"/>
  <c r="AF11" i="20"/>
  <c r="J149" i="27"/>
  <c r="J149" i="31" s="1"/>
  <c r="BD147" i="27"/>
  <c r="BD147" i="31" s="1"/>
  <c r="BF171" i="20"/>
  <c r="BH194" i="20" s="1"/>
  <c r="BH192" i="24" s="1"/>
  <c r="AM11" i="20"/>
  <c r="I177" i="21"/>
  <c r="I140" i="20"/>
  <c r="I163" i="20" s="1"/>
  <c r="H47" i="20"/>
  <c r="I25" i="20"/>
  <c r="AW127" i="20"/>
  <c r="AW12" i="20"/>
  <c r="BG31" i="21"/>
  <c r="BD31" i="24"/>
  <c r="BI77" i="21"/>
  <c r="Y127" i="20"/>
  <c r="Y12" i="20"/>
  <c r="H185" i="21"/>
  <c r="I95" i="20"/>
  <c r="I94" i="21" s="1"/>
  <c r="AY170" i="24"/>
  <c r="BE31" i="27"/>
  <c r="BE31" i="31" s="1"/>
  <c r="I149" i="24"/>
  <c r="I150" i="21"/>
  <c r="J129" i="20"/>
  <c r="J152" i="20" s="1"/>
  <c r="I36" i="20"/>
  <c r="J14" i="20"/>
  <c r="Q12" i="20"/>
  <c r="Q127" i="20"/>
  <c r="BG126" i="20"/>
  <c r="BG149" i="20" s="1"/>
  <c r="BG11" i="20"/>
  <c r="BF33" i="20"/>
  <c r="BB56" i="20"/>
  <c r="BB55" i="21" s="1"/>
  <c r="G70" i="27"/>
  <c r="G70" i="31" s="1"/>
  <c r="BF168" i="27"/>
  <c r="BF168" i="31" s="1"/>
  <c r="N232" i="20"/>
  <c r="N230" i="27" s="1"/>
  <c r="G43" i="27"/>
  <c r="G43" i="31" s="1"/>
  <c r="J126" i="20"/>
  <c r="J11" i="20"/>
  <c r="BC170" i="21"/>
  <c r="BC169" i="27"/>
  <c r="BC169" i="31" s="1"/>
  <c r="AS11" i="20"/>
  <c r="AS126" i="20"/>
  <c r="Z12" i="20"/>
  <c r="Z127" i="20"/>
  <c r="BC34" i="20"/>
  <c r="BD12" i="20"/>
  <c r="BD127" i="20"/>
  <c r="BD150" i="20" s="1"/>
  <c r="H184" i="27"/>
  <c r="H184" i="31" s="1"/>
  <c r="J207" i="27"/>
  <c r="J207" i="31" s="1"/>
  <c r="AH126" i="20"/>
  <c r="AH11" i="20"/>
  <c r="K126" i="20"/>
  <c r="K11" i="20"/>
  <c r="L11" i="20"/>
  <c r="L126" i="20"/>
  <c r="BA30" i="24"/>
  <c r="BA31" i="21"/>
  <c r="BA30" i="27"/>
  <c r="BA30" i="31" s="1"/>
  <c r="AR127" i="20"/>
  <c r="AR12" i="20"/>
  <c r="AY147" i="27"/>
  <c r="AY147" i="31" s="1"/>
  <c r="G47" i="27"/>
  <c r="G47" i="31" s="1"/>
  <c r="K131" i="20"/>
  <c r="K154" i="20" s="1"/>
  <c r="AN126" i="20"/>
  <c r="AN11" i="20"/>
  <c r="U11" i="20"/>
  <c r="U126" i="20"/>
  <c r="Q126" i="20"/>
  <c r="Q11" i="20"/>
  <c r="AG130" i="20"/>
  <c r="AG15" i="20"/>
  <c r="AY148" i="21"/>
  <c r="J38" i="20"/>
  <c r="AH127" i="20"/>
  <c r="AH12" i="20"/>
  <c r="AI126" i="20"/>
  <c r="AI11" i="20"/>
  <c r="J127" i="20"/>
  <c r="J12" i="20"/>
  <c r="Z126" i="20"/>
  <c r="Z11" i="20"/>
  <c r="AY147" i="24"/>
  <c r="G180" i="21"/>
  <c r="BG171" i="20"/>
  <c r="BI194" i="20" s="1"/>
  <c r="AY170" i="27"/>
  <c r="AY170" i="31" s="1"/>
  <c r="O127" i="20"/>
  <c r="O12" i="20"/>
  <c r="BB31" i="24"/>
  <c r="BB31" i="27"/>
  <c r="BB31" i="31" s="1"/>
  <c r="H162" i="21"/>
  <c r="BG146" i="27"/>
  <c r="BG146" i="31" s="1"/>
  <c r="BA195" i="20"/>
  <c r="BA193" i="24" s="1"/>
  <c r="BG147" i="21"/>
  <c r="G48" i="21"/>
  <c r="I40" i="20"/>
  <c r="J133" i="20"/>
  <c r="J156" i="20" s="1"/>
  <c r="J18" i="20"/>
  <c r="H177" i="20"/>
  <c r="H152" i="27"/>
  <c r="H152" i="31" s="1"/>
  <c r="H153" i="21"/>
  <c r="AD126" i="20"/>
  <c r="AD11" i="20"/>
  <c r="I58" i="24"/>
  <c r="I58" i="27"/>
  <c r="I58" i="31" s="1"/>
  <c r="I59" i="21"/>
  <c r="I160" i="27"/>
  <c r="I160" i="31" s="1"/>
  <c r="I185" i="20"/>
  <c r="BE171" i="20"/>
  <c r="BG194" i="20" s="1"/>
  <c r="BG192" i="24" s="1"/>
  <c r="AY194" i="20"/>
  <c r="BC217" i="20" s="1"/>
  <c r="BC215" i="27" s="1"/>
  <c r="AW146" i="24"/>
  <c r="AW146" i="27"/>
  <c r="AW146" i="31" s="1"/>
  <c r="AW147" i="21"/>
  <c r="BB11" i="20"/>
  <c r="BB126" i="20"/>
  <c r="BB149" i="20" s="1"/>
  <c r="BA33" i="20"/>
  <c r="AX11" i="20"/>
  <c r="AX126" i="20"/>
  <c r="AX149" i="20" s="1"/>
  <c r="AW33" i="20"/>
  <c r="K141" i="20"/>
  <c r="K164" i="20" s="1"/>
  <c r="K26" i="20"/>
  <c r="J48" i="20"/>
  <c r="H45" i="21"/>
  <c r="H44" i="27"/>
  <c r="H44" i="31" s="1"/>
  <c r="H69" i="20"/>
  <c r="BM126" i="20"/>
  <c r="BM149" i="20" s="1"/>
  <c r="BL33" i="20"/>
  <c r="AP12" i="20"/>
  <c r="AP127" i="20"/>
  <c r="I152" i="21"/>
  <c r="AV30" i="27"/>
  <c r="AV30" i="31" s="1"/>
  <c r="AV31" i="21"/>
  <c r="J131" i="20"/>
  <c r="J154" i="20" s="1"/>
  <c r="I38" i="20"/>
  <c r="J16" i="20"/>
  <c r="J158" i="21"/>
  <c r="J182" i="20"/>
  <c r="J157" i="27"/>
  <c r="J157" i="31" s="1"/>
  <c r="AZ12" i="20"/>
  <c r="AZ127" i="20"/>
  <c r="AZ150" i="20" s="1"/>
  <c r="AY34" i="20"/>
  <c r="H50" i="20"/>
  <c r="I143" i="20"/>
  <c r="I166" i="20" s="1"/>
  <c r="BG12" i="20"/>
  <c r="BF34" i="20"/>
  <c r="BG127" i="20"/>
  <c r="BG150" i="20" s="1"/>
  <c r="AS129" i="20"/>
  <c r="AS14" i="20"/>
  <c r="I151" i="27"/>
  <c r="I151" i="31" s="1"/>
  <c r="G39" i="21"/>
  <c r="O25" i="20"/>
  <c r="O140" i="20"/>
  <c r="O163" i="20" s="1"/>
  <c r="N47" i="20"/>
  <c r="I50" i="20"/>
  <c r="J143" i="20"/>
  <c r="J166" i="20" s="1"/>
  <c r="J24" i="20"/>
  <c r="J139" i="20"/>
  <c r="J162" i="20" s="1"/>
  <c r="I46" i="20"/>
  <c r="K137" i="20"/>
  <c r="K160" i="20" s="1"/>
  <c r="K22" i="20"/>
  <c r="J44" i="20"/>
  <c r="P14" i="20"/>
  <c r="P129" i="20"/>
  <c r="BE32" i="21"/>
  <c r="BE56" i="20"/>
  <c r="AM13" i="20"/>
  <c r="AM128" i="20"/>
  <c r="AF12" i="20"/>
  <c r="AF127" i="20"/>
  <c r="V129" i="20"/>
  <c r="V14" i="20"/>
  <c r="AV128" i="20"/>
  <c r="AV13" i="20"/>
  <c r="BF31" i="21"/>
  <c r="BF30" i="27"/>
  <c r="BF30" i="31" s="1"/>
  <c r="H164" i="21"/>
  <c r="H163" i="27"/>
  <c r="H163" i="31" s="1"/>
  <c r="V128" i="20"/>
  <c r="V13" i="20"/>
  <c r="Y13" i="20"/>
  <c r="Y128" i="20"/>
  <c r="AN12" i="20"/>
  <c r="AN127" i="20"/>
  <c r="L134" i="20"/>
  <c r="L157" i="20" s="1"/>
  <c r="L19" i="20"/>
  <c r="K41" i="20"/>
  <c r="K138" i="20"/>
  <c r="K161" i="20" s="1"/>
  <c r="J45" i="20"/>
  <c r="K23" i="20"/>
  <c r="I49" i="20"/>
  <c r="J142" i="20"/>
  <c r="J165" i="20" s="1"/>
  <c r="J27" i="20"/>
  <c r="J36" i="20"/>
  <c r="K129" i="20"/>
  <c r="K152" i="20" s="1"/>
  <c r="K14" i="20"/>
  <c r="BI11" i="20"/>
  <c r="BI126" i="20"/>
  <c r="BI149" i="20" s="1"/>
  <c r="BH33" i="20"/>
  <c r="BF127" i="20"/>
  <c r="BF150" i="20" s="1"/>
  <c r="BE34" i="20"/>
  <c r="BF12" i="20"/>
  <c r="BG56" i="20"/>
  <c r="BG31" i="27"/>
  <c r="BG31" i="31" s="1"/>
  <c r="AL128" i="20"/>
  <c r="AL13" i="20"/>
  <c r="BE12" i="20"/>
  <c r="BE127" i="20"/>
  <c r="BE150" i="20" s="1"/>
  <c r="BD34" i="20"/>
  <c r="P12" i="20"/>
  <c r="P127" i="20"/>
  <c r="U129" i="20"/>
  <c r="U14" i="20"/>
  <c r="BM101" i="20"/>
  <c r="BI76" i="24"/>
  <c r="BI127" i="20"/>
  <c r="BI150" i="20" s="1"/>
  <c r="BI12" i="20"/>
  <c r="BH34" i="20"/>
  <c r="AT128" i="20"/>
  <c r="AT13" i="20"/>
  <c r="BC36" i="20"/>
  <c r="BD129" i="20"/>
  <c r="BD152" i="20" s="1"/>
  <c r="BD14" i="20"/>
  <c r="X128" i="20"/>
  <c r="X13" i="20"/>
  <c r="AW13" i="20"/>
  <c r="AW128" i="20"/>
  <c r="BF147" i="27"/>
  <c r="BF147" i="31" s="1"/>
  <c r="BF170" i="27"/>
  <c r="BF170" i="31" s="1"/>
  <c r="AW126" i="20"/>
  <c r="AW149" i="20" s="1"/>
  <c r="AV33" i="20"/>
  <c r="AW11" i="20"/>
  <c r="K39" i="20"/>
  <c r="L17" i="20"/>
  <c r="L132" i="20"/>
  <c r="L155" i="20" s="1"/>
  <c r="BJ171" i="20"/>
  <c r="BJ146" i="27"/>
  <c r="BJ146" i="31" s="1"/>
  <c r="AE129" i="20"/>
  <c r="AE14" i="20"/>
  <c r="H44" i="20"/>
  <c r="I137" i="20"/>
  <c r="I160" i="20" s="1"/>
  <c r="I22" i="20"/>
  <c r="BC149" i="27"/>
  <c r="BC149" i="31" s="1"/>
  <c r="H160" i="21"/>
  <c r="H184" i="20"/>
  <c r="H159" i="27"/>
  <c r="H159" i="31" s="1"/>
  <c r="AW169" i="24"/>
  <c r="AW170" i="21"/>
  <c r="J186" i="20"/>
  <c r="J162" i="21"/>
  <c r="J161" i="27"/>
  <c r="J161" i="31" s="1"/>
  <c r="BK34" i="20"/>
  <c r="BL12" i="20"/>
  <c r="BL127" i="20"/>
  <c r="BL150" i="20" s="1"/>
  <c r="BE147" i="21"/>
  <c r="BE146" i="24"/>
  <c r="BK12" i="20"/>
  <c r="BK127" i="20"/>
  <c r="BK150" i="20" s="1"/>
  <c r="BJ34" i="20"/>
  <c r="H182" i="20"/>
  <c r="H158" i="21"/>
  <c r="H39" i="22"/>
  <c r="H62" i="22" s="1"/>
  <c r="J85" i="22" s="1"/>
  <c r="N108" i="22" s="1"/>
  <c r="I132" i="22"/>
  <c r="I155" i="22" s="1"/>
  <c r="I178" i="22" s="1"/>
  <c r="K201" i="22" s="1"/>
  <c r="O224" i="22" s="1"/>
  <c r="J248" i="22" s="1"/>
  <c r="J271" i="22" s="1"/>
  <c r="I17" i="22"/>
  <c r="BA32" i="22"/>
  <c r="BA55" i="22" s="1"/>
  <c r="BC78" i="22" s="1"/>
  <c r="BG101" i="22" s="1"/>
  <c r="BF33" i="22"/>
  <c r="BF56" i="22" s="1"/>
  <c r="BH79" i="22" s="1"/>
  <c r="BL102" i="22" s="1"/>
  <c r="I36" i="22"/>
  <c r="I59" i="22" s="1"/>
  <c r="K82" i="22" s="1"/>
  <c r="O105" i="22" s="1"/>
  <c r="BG11" i="22"/>
  <c r="J129" i="22"/>
  <c r="J152" i="22" s="1"/>
  <c r="J175" i="22" s="1"/>
  <c r="L198" i="22" s="1"/>
  <c r="P221" i="22" s="1"/>
  <c r="K245" i="22" s="1"/>
  <c r="K268" i="22" s="1"/>
  <c r="BM125" i="22"/>
  <c r="BM148" i="22" s="1"/>
  <c r="BM171" i="22" s="1"/>
  <c r="BO194" i="22" s="1"/>
  <c r="BS217" i="22" s="1"/>
  <c r="BN241" i="22" s="1"/>
  <c r="BN264" i="22" s="1"/>
  <c r="BN287" i="22" s="1"/>
  <c r="BP310" i="22" s="1"/>
  <c r="BT333" i="22" s="1"/>
  <c r="BL32" i="22"/>
  <c r="BL55" i="22" s="1"/>
  <c r="BN78" i="22" s="1"/>
  <c r="BR101" i="22" s="1"/>
  <c r="AS10" i="22"/>
  <c r="BC10" i="22"/>
  <c r="AW10" i="22"/>
  <c r="AW33" i="22" s="1"/>
  <c r="AW56" i="22" s="1"/>
  <c r="AY79" i="22" s="1"/>
  <c r="BC102" i="22" s="1"/>
  <c r="AW125" i="22"/>
  <c r="AW148" i="22" s="1"/>
  <c r="AW171" i="22" s="1"/>
  <c r="AY194" i="22" s="1"/>
  <c r="BC217" i="22" s="1"/>
  <c r="AX241" i="22" s="1"/>
  <c r="AX264" i="22" s="1"/>
  <c r="AX287" i="22" s="1"/>
  <c r="AZ310" i="22" s="1"/>
  <c r="BD333" i="22" s="1"/>
  <c r="P129" i="22"/>
  <c r="P14" i="22"/>
  <c r="I20" i="22"/>
  <c r="I135" i="22"/>
  <c r="BL125" i="22"/>
  <c r="BL148" i="22" s="1"/>
  <c r="BL171" i="22" s="1"/>
  <c r="BN194" i="22" s="1"/>
  <c r="BR217" i="22" s="1"/>
  <c r="BM241" i="22" s="1"/>
  <c r="BM264" i="22" s="1"/>
  <c r="BM287" i="22" s="1"/>
  <c r="BO310" i="22" s="1"/>
  <c r="BS333" i="22" s="1"/>
  <c r="BK32" i="22"/>
  <c r="BK55" i="22" s="1"/>
  <c r="BM78" i="22" s="1"/>
  <c r="BQ101" i="22" s="1"/>
  <c r="BL10" i="22"/>
  <c r="BE125" i="22"/>
  <c r="BE148" i="22" s="1"/>
  <c r="BE171" i="22" s="1"/>
  <c r="BG194" i="22" s="1"/>
  <c r="BK217" i="22" s="1"/>
  <c r="BF241" i="22" s="1"/>
  <c r="BF264" i="22" s="1"/>
  <c r="BF287" i="22" s="1"/>
  <c r="BH310" i="22" s="1"/>
  <c r="BL333" i="22" s="1"/>
  <c r="BD32" i="22"/>
  <c r="BD55" i="22" s="1"/>
  <c r="BF78" i="22" s="1"/>
  <c r="BJ101" i="22" s="1"/>
  <c r="BE10" i="22"/>
  <c r="AX10" i="22"/>
  <c r="AX125" i="22"/>
  <c r="AX148" i="22" s="1"/>
  <c r="AX171" i="22" s="1"/>
  <c r="AZ194" i="22" s="1"/>
  <c r="BD217" i="22" s="1"/>
  <c r="AY241" i="22" s="1"/>
  <c r="AY264" i="22" s="1"/>
  <c r="AY287" i="22" s="1"/>
  <c r="BA310" i="22" s="1"/>
  <c r="BE333" i="22" s="1"/>
  <c r="AW32" i="22"/>
  <c r="AW55" i="22" s="1"/>
  <c r="AY78" i="22" s="1"/>
  <c r="BC101" i="22" s="1"/>
  <c r="W13" i="22"/>
  <c r="X14" i="22" s="1"/>
  <c r="I139" i="22"/>
  <c r="I24" i="22"/>
  <c r="AH127" i="22"/>
  <c r="AH12" i="22"/>
  <c r="BD126" i="22"/>
  <c r="BD149" i="22" s="1"/>
  <c r="BD172" i="22" s="1"/>
  <c r="BF195" i="22" s="1"/>
  <c r="BJ218" i="22" s="1"/>
  <c r="BE242" i="22" s="1"/>
  <c r="BE265" i="22" s="1"/>
  <c r="BE288" i="22" s="1"/>
  <c r="BG311" i="22" s="1"/>
  <c r="BK334" i="22" s="1"/>
  <c r="BC33" i="22"/>
  <c r="BC56" i="22" s="1"/>
  <c r="BE79" i="22" s="1"/>
  <c r="BI102" i="22" s="1"/>
  <c r="BD11" i="22"/>
  <c r="AX127" i="22"/>
  <c r="AX12" i="22"/>
  <c r="BA126" i="22"/>
  <c r="BA149" i="22" s="1"/>
  <c r="BA172" i="22" s="1"/>
  <c r="BC195" i="22" s="1"/>
  <c r="BG218" i="22" s="1"/>
  <c r="BB242" i="22" s="1"/>
  <c r="BB265" i="22" s="1"/>
  <c r="BB288" i="22" s="1"/>
  <c r="BD311" i="22" s="1"/>
  <c r="BH334" i="22" s="1"/>
  <c r="BA11" i="22"/>
  <c r="AZ33" i="22"/>
  <c r="AZ56" i="22" s="1"/>
  <c r="BB79" i="22" s="1"/>
  <c r="BF102" i="22" s="1"/>
  <c r="BK125" i="22"/>
  <c r="BK148" i="22" s="1"/>
  <c r="BK171" i="22" s="1"/>
  <c r="BM194" i="22" s="1"/>
  <c r="BQ217" i="22" s="1"/>
  <c r="BL241" i="22" s="1"/>
  <c r="BL264" i="22" s="1"/>
  <c r="BL287" i="22" s="1"/>
  <c r="BN310" i="22" s="1"/>
  <c r="BR333" i="22" s="1"/>
  <c r="BK10" i="22"/>
  <c r="BJ32" i="22"/>
  <c r="BJ55" i="22" s="1"/>
  <c r="BL78" i="22" s="1"/>
  <c r="BP101" i="22" s="1"/>
  <c r="AB10" i="22"/>
  <c r="AC126" i="22" s="1"/>
  <c r="I25" i="22"/>
  <c r="I140" i="22"/>
  <c r="I21" i="22"/>
  <c r="I136" i="22"/>
  <c r="K310" i="9"/>
  <c r="O333" i="9" s="1"/>
  <c r="BM317" i="9"/>
  <c r="BQ340" i="9" s="1"/>
  <c r="BI307" i="9"/>
  <c r="BM330" i="9" s="1"/>
  <c r="O319" i="9"/>
  <c r="S342" i="9" s="1"/>
  <c r="AM8" i="31"/>
  <c r="AM8" i="27"/>
  <c r="AM9" i="21"/>
  <c r="AM8" i="24"/>
  <c r="AM8" i="9"/>
  <c r="W8" i="31"/>
  <c r="W8" i="27"/>
  <c r="W9" i="21"/>
  <c r="W8" i="24"/>
  <c r="W8" i="9"/>
  <c r="BF33" i="9"/>
  <c r="BF56" i="9" s="1"/>
  <c r="BH79" i="9" s="1"/>
  <c r="BL102" i="9" s="1"/>
  <c r="BG126" i="9" s="1"/>
  <c r="BG149" i="9" s="1"/>
  <c r="BG172" i="9" s="1"/>
  <c r="BI195" i="9" s="1"/>
  <c r="BM218" i="9" s="1"/>
  <c r="BH242" i="9" s="1"/>
  <c r="BH265" i="9" s="1"/>
  <c r="BF56" i="8"/>
  <c r="BH79" i="8" s="1"/>
  <c r="BL102" i="8" s="1"/>
  <c r="AP10" i="8"/>
  <c r="AP125" i="8"/>
  <c r="AO9" i="31"/>
  <c r="AO9" i="27"/>
  <c r="AO9" i="24"/>
  <c r="AO10" i="21"/>
  <c r="AO9" i="9"/>
  <c r="K17" i="8"/>
  <c r="J16" i="31"/>
  <c r="J16" i="27"/>
  <c r="J17" i="21"/>
  <c r="K132" i="8"/>
  <c r="K155" i="8" s="1"/>
  <c r="K178" i="8" s="1"/>
  <c r="M201" i="8" s="1"/>
  <c r="Q224" i="8" s="1"/>
  <c r="L248" i="8" s="1"/>
  <c r="L271" i="8" s="1"/>
  <c r="L294" i="8" s="1"/>
  <c r="N317" i="8" s="1"/>
  <c r="R340" i="8" s="1"/>
  <c r="J16" i="9"/>
  <c r="J39" i="8"/>
  <c r="J16" i="24"/>
  <c r="AY284" i="9"/>
  <c r="BM193" i="21"/>
  <c r="BQ217" i="20"/>
  <c r="BL241" i="20" s="1"/>
  <c r="BL264" i="20" s="1"/>
  <c r="BL263" i="21" s="1"/>
  <c r="X10" i="27"/>
  <c r="X10" i="24"/>
  <c r="X10" i="31"/>
  <c r="X11" i="21"/>
  <c r="X10" i="9"/>
  <c r="AQ8" i="24"/>
  <c r="AQ8" i="31"/>
  <c r="AQ8" i="27"/>
  <c r="AQ9" i="21"/>
  <c r="AQ8" i="9"/>
  <c r="I22" i="27"/>
  <c r="I22" i="24"/>
  <c r="I23" i="21"/>
  <c r="I45" i="8"/>
  <c r="I22" i="9"/>
  <c r="J138" i="8"/>
  <c r="J161" i="8" s="1"/>
  <c r="J184" i="8" s="1"/>
  <c r="L207" i="8" s="1"/>
  <c r="P230" i="8" s="1"/>
  <c r="K254" i="8" s="1"/>
  <c r="K277" i="8" s="1"/>
  <c r="K300" i="8" s="1"/>
  <c r="M323" i="8" s="1"/>
  <c r="Q346" i="8" s="1"/>
  <c r="BB9" i="21"/>
  <c r="BC124" i="8"/>
  <c r="BC147" i="8" s="1"/>
  <c r="BC170" i="8" s="1"/>
  <c r="BE193" i="8" s="1"/>
  <c r="BI216" i="8" s="1"/>
  <c r="BD240" i="8" s="1"/>
  <c r="BD263" i="8" s="1"/>
  <c r="BD286" i="8" s="1"/>
  <c r="BF309" i="8" s="1"/>
  <c r="BJ332" i="8" s="1"/>
  <c r="BB31" i="8"/>
  <c r="BB8" i="9"/>
  <c r="BB171" i="24"/>
  <c r="BB172" i="21"/>
  <c r="U8" i="31"/>
  <c r="U8" i="27"/>
  <c r="U8" i="24"/>
  <c r="U8" i="9"/>
  <c r="U9" i="21"/>
  <c r="BN316" i="9"/>
  <c r="BR339" i="9" s="1"/>
  <c r="K294" i="9"/>
  <c r="H292" i="9"/>
  <c r="AI124" i="8"/>
  <c r="AI9" i="8"/>
  <c r="AH8" i="31"/>
  <c r="AH8" i="24"/>
  <c r="AH9" i="21"/>
  <c r="AH8" i="27"/>
  <c r="AH8" i="9"/>
  <c r="AN10" i="8"/>
  <c r="AM9" i="24"/>
  <c r="AN125" i="8"/>
  <c r="AM9" i="31"/>
  <c r="AM9" i="27"/>
  <c r="AM10" i="21"/>
  <c r="AM9" i="9"/>
  <c r="AW9" i="8"/>
  <c r="AW124" i="8"/>
  <c r="AW147" i="8" s="1"/>
  <c r="AW170" i="8" s="1"/>
  <c r="AY193" i="8" s="1"/>
  <c r="BC216" i="8" s="1"/>
  <c r="AX240" i="8" s="1"/>
  <c r="AX263" i="8" s="1"/>
  <c r="AX286" i="8" s="1"/>
  <c r="AZ309" i="8" s="1"/>
  <c r="BD332" i="8" s="1"/>
  <c r="AV8" i="27"/>
  <c r="AV8" i="24"/>
  <c r="AV8" i="31"/>
  <c r="AV9" i="21"/>
  <c r="AV8" i="9"/>
  <c r="AV31" i="8"/>
  <c r="BL21" i="31"/>
  <c r="BL21" i="27"/>
  <c r="BL22" i="21"/>
  <c r="BL44" i="8"/>
  <c r="BM137" i="8"/>
  <c r="BM160" i="8" s="1"/>
  <c r="BM183" i="8" s="1"/>
  <c r="BO206" i="8" s="1"/>
  <c r="BS229" i="8" s="1"/>
  <c r="BN253" i="8" s="1"/>
  <c r="BN276" i="8" s="1"/>
  <c r="BN299" i="8" s="1"/>
  <c r="BP322" i="8" s="1"/>
  <c r="BT345" i="8" s="1"/>
  <c r="BL21" i="24"/>
  <c r="BL21" i="9"/>
  <c r="AX12" i="27"/>
  <c r="AX12" i="31"/>
  <c r="AX13" i="21"/>
  <c r="AX12" i="9"/>
  <c r="AX12" i="24"/>
  <c r="J208" i="20"/>
  <c r="J206" i="27" s="1"/>
  <c r="J206" i="31" s="1"/>
  <c r="AE124" i="8"/>
  <c r="AE9" i="8"/>
  <c r="AD8" i="31"/>
  <c r="AD8" i="27"/>
  <c r="AD8" i="24"/>
  <c r="AD9" i="21"/>
  <c r="AD8" i="9"/>
  <c r="I13" i="8"/>
  <c r="H12" i="24"/>
  <c r="H12" i="31"/>
  <c r="I128" i="8"/>
  <c r="I151" i="8" s="1"/>
  <c r="I174" i="8" s="1"/>
  <c r="K197" i="8" s="1"/>
  <c r="O220" i="8" s="1"/>
  <c r="J244" i="8" s="1"/>
  <c r="J267" i="8" s="1"/>
  <c r="J290" i="8" s="1"/>
  <c r="L313" i="8" s="1"/>
  <c r="P336" i="8" s="1"/>
  <c r="H12" i="27"/>
  <c r="H35" i="8"/>
  <c r="H12" i="9"/>
  <c r="H13" i="21"/>
  <c r="U124" i="8"/>
  <c r="T8" i="24"/>
  <c r="T8" i="31"/>
  <c r="U9" i="8"/>
  <c r="T8" i="9"/>
  <c r="T9" i="21"/>
  <c r="T8" i="27"/>
  <c r="L20" i="8"/>
  <c r="K19" i="31"/>
  <c r="K20" i="21"/>
  <c r="K19" i="27"/>
  <c r="K42" i="8"/>
  <c r="L135" i="8"/>
  <c r="L158" i="8" s="1"/>
  <c r="L181" i="8" s="1"/>
  <c r="N204" i="8" s="1"/>
  <c r="R227" i="8" s="1"/>
  <c r="M251" i="8" s="1"/>
  <c r="M274" i="8" s="1"/>
  <c r="M297" i="8" s="1"/>
  <c r="O320" i="8" s="1"/>
  <c r="S343" i="8" s="1"/>
  <c r="K19" i="9"/>
  <c r="K19" i="24"/>
  <c r="BF9" i="8"/>
  <c r="BE8" i="27"/>
  <c r="BE8" i="31"/>
  <c r="BE8" i="24"/>
  <c r="BF124" i="8"/>
  <c r="BF147" i="8" s="1"/>
  <c r="BF170" i="8" s="1"/>
  <c r="BH193" i="8" s="1"/>
  <c r="BL216" i="8" s="1"/>
  <c r="BG240" i="8" s="1"/>
  <c r="BG263" i="8" s="1"/>
  <c r="BG286" i="8" s="1"/>
  <c r="BI309" i="8" s="1"/>
  <c r="BM332" i="8" s="1"/>
  <c r="BE8" i="9"/>
  <c r="BE9" i="21"/>
  <c r="BE31" i="8"/>
  <c r="I10" i="8"/>
  <c r="H9" i="31"/>
  <c r="H9" i="27"/>
  <c r="H9" i="9"/>
  <c r="H9" i="24"/>
  <c r="H10" i="21"/>
  <c r="H32" i="8"/>
  <c r="I125" i="8"/>
  <c r="I148" i="8" s="1"/>
  <c r="I171" i="8" s="1"/>
  <c r="K194" i="8" s="1"/>
  <c r="O217" i="8" s="1"/>
  <c r="J241" i="8" s="1"/>
  <c r="J264" i="8" s="1"/>
  <c r="J287" i="8" s="1"/>
  <c r="L310" i="8" s="1"/>
  <c r="P333" i="8" s="1"/>
  <c r="I38" i="9"/>
  <c r="I61" i="9" s="1"/>
  <c r="K84" i="9" s="1"/>
  <c r="O107" i="9" s="1"/>
  <c r="J131" i="9" s="1"/>
  <c r="J154" i="9" s="1"/>
  <c r="J177" i="9" s="1"/>
  <c r="L200" i="9" s="1"/>
  <c r="P223" i="9" s="1"/>
  <c r="K247" i="9" s="1"/>
  <c r="K270" i="9" s="1"/>
  <c r="I61" i="8"/>
  <c r="K84" i="8" s="1"/>
  <c r="O107" i="8" s="1"/>
  <c r="AN124" i="8"/>
  <c r="AS124" i="8"/>
  <c r="AR8" i="31"/>
  <c r="AS9" i="8"/>
  <c r="AR9" i="21"/>
  <c r="AR8" i="24"/>
  <c r="AR8" i="27"/>
  <c r="AR8" i="9"/>
  <c r="I21" i="8"/>
  <c r="H20" i="31"/>
  <c r="H20" i="27"/>
  <c r="H20" i="24"/>
  <c r="H21" i="21"/>
  <c r="H43" i="8"/>
  <c r="H20" i="9"/>
  <c r="I136" i="8"/>
  <c r="I159" i="8" s="1"/>
  <c r="I182" i="8" s="1"/>
  <c r="K205" i="8" s="1"/>
  <c r="O228" i="8" s="1"/>
  <c r="J252" i="8" s="1"/>
  <c r="J275" i="8" s="1"/>
  <c r="J298" i="8" s="1"/>
  <c r="L321" i="8" s="1"/>
  <c r="P344" i="8" s="1"/>
  <c r="Q124" i="8"/>
  <c r="Q9" i="8"/>
  <c r="P8" i="27"/>
  <c r="P9" i="21"/>
  <c r="P8" i="31"/>
  <c r="P8" i="24"/>
  <c r="P8" i="9"/>
  <c r="Z10" i="31"/>
  <c r="Z10" i="24"/>
  <c r="Z11" i="21"/>
  <c r="Z10" i="9"/>
  <c r="Z10" i="27"/>
  <c r="AQ124" i="8"/>
  <c r="AQ147" i="8" s="1"/>
  <c r="AQ9" i="8"/>
  <c r="AP8" i="31"/>
  <c r="AP8" i="27"/>
  <c r="AP8" i="24"/>
  <c r="AP8" i="9"/>
  <c r="AP9" i="21"/>
  <c r="AC124" i="8"/>
  <c r="AC9" i="8"/>
  <c r="AB8" i="31"/>
  <c r="AB8" i="27"/>
  <c r="AB9" i="21"/>
  <c r="AB8" i="9"/>
  <c r="AB8" i="24"/>
  <c r="K125" i="8"/>
  <c r="J9" i="24"/>
  <c r="K10" i="8"/>
  <c r="J9" i="31"/>
  <c r="J9" i="9"/>
  <c r="J9" i="27"/>
  <c r="J10" i="21"/>
  <c r="I89" i="20"/>
  <c r="I88" i="21" s="1"/>
  <c r="L322" i="9"/>
  <c r="P345" i="9" s="1"/>
  <c r="AN9" i="8"/>
  <c r="AO10" i="8" s="1"/>
  <c r="V124" i="8"/>
  <c r="AO8" i="31"/>
  <c r="AO8" i="27"/>
  <c r="AO8" i="24"/>
  <c r="AO8" i="9"/>
  <c r="AO9" i="21"/>
  <c r="G31" i="9"/>
  <c r="G54" i="9" s="1"/>
  <c r="I77" i="9" s="1"/>
  <c r="M100" i="9" s="1"/>
  <c r="H124" i="9" s="1"/>
  <c r="H147" i="9" s="1"/>
  <c r="H170" i="9" s="1"/>
  <c r="J193" i="9" s="1"/>
  <c r="N216" i="9" s="1"/>
  <c r="I240" i="9" s="1"/>
  <c r="I263" i="9" s="1"/>
  <c r="G54" i="8"/>
  <c r="I77" i="8" s="1"/>
  <c r="M100" i="8" s="1"/>
  <c r="BG9" i="31"/>
  <c r="BG9" i="27"/>
  <c r="BG9" i="24"/>
  <c r="BG10" i="21"/>
  <c r="BH125" i="8"/>
  <c r="BH148" i="8" s="1"/>
  <c r="BH171" i="8" s="1"/>
  <c r="BJ194" i="8" s="1"/>
  <c r="BN217" i="8" s="1"/>
  <c r="BI241" i="8" s="1"/>
  <c r="BI264" i="8" s="1"/>
  <c r="BI287" i="8" s="1"/>
  <c r="BK310" i="8" s="1"/>
  <c r="BO333" i="8" s="1"/>
  <c r="BG9" i="9"/>
  <c r="BG32" i="8"/>
  <c r="AG124" i="8"/>
  <c r="AG9" i="8"/>
  <c r="AF8" i="31"/>
  <c r="AF8" i="9"/>
  <c r="AF8" i="24"/>
  <c r="AF9" i="21"/>
  <c r="AF8" i="27"/>
  <c r="J204" i="20"/>
  <c r="N227" i="20" s="1"/>
  <c r="I251" i="20" s="1"/>
  <c r="I274" i="20" s="1"/>
  <c r="I273" i="21" s="1"/>
  <c r="V9" i="8"/>
  <c r="AA9" i="31"/>
  <c r="AA9" i="27"/>
  <c r="AA9" i="24"/>
  <c r="AA10" i="21"/>
  <c r="AA9" i="9"/>
  <c r="AY8" i="31"/>
  <c r="AY9" i="21"/>
  <c r="AZ9" i="8"/>
  <c r="AY8" i="27"/>
  <c r="AY31" i="8"/>
  <c r="AY8" i="24"/>
  <c r="AZ124" i="8"/>
  <c r="AZ147" i="8" s="1"/>
  <c r="AZ170" i="8" s="1"/>
  <c r="BB193" i="8" s="1"/>
  <c r="BF216" i="8" s="1"/>
  <c r="BA240" i="8" s="1"/>
  <c r="BA263" i="8" s="1"/>
  <c r="BA286" i="8" s="1"/>
  <c r="BC309" i="8" s="1"/>
  <c r="BG332" i="8" s="1"/>
  <c r="AY8" i="9"/>
  <c r="AK9" i="31"/>
  <c r="AK9" i="27"/>
  <c r="AK10" i="21"/>
  <c r="AK9" i="9"/>
  <c r="AK9" i="24"/>
  <c r="K14" i="27"/>
  <c r="K14" i="24"/>
  <c r="K15" i="21"/>
  <c r="L130" i="8"/>
  <c r="L153" i="8" s="1"/>
  <c r="L176" i="8" s="1"/>
  <c r="N199" i="8" s="1"/>
  <c r="R222" i="8" s="1"/>
  <c r="M246" i="8" s="1"/>
  <c r="M269" i="8" s="1"/>
  <c r="M292" i="8" s="1"/>
  <c r="O315" i="8" s="1"/>
  <c r="S338" i="8" s="1"/>
  <c r="K14" i="9"/>
  <c r="K37" i="8"/>
  <c r="I23" i="8"/>
  <c r="H22" i="27"/>
  <c r="H23" i="21"/>
  <c r="H22" i="9"/>
  <c r="H45" i="8"/>
  <c r="I138" i="8"/>
  <c r="I161" i="8" s="1"/>
  <c r="I184" i="8" s="1"/>
  <c r="K207" i="8" s="1"/>
  <c r="O230" i="8" s="1"/>
  <c r="J254" i="8" s="1"/>
  <c r="J277" i="8" s="1"/>
  <c r="J300" i="8" s="1"/>
  <c r="L323" i="8" s="1"/>
  <c r="P346" i="8" s="1"/>
  <c r="H22" i="24"/>
  <c r="J15" i="8"/>
  <c r="I14" i="27"/>
  <c r="I14" i="24"/>
  <c r="J130" i="8"/>
  <c r="J153" i="8" s="1"/>
  <c r="J176" i="8" s="1"/>
  <c r="L199" i="8" s="1"/>
  <c r="P222" i="8" s="1"/>
  <c r="K246" i="8" s="1"/>
  <c r="K269" i="8" s="1"/>
  <c r="K292" i="8" s="1"/>
  <c r="M315" i="8" s="1"/>
  <c r="Q338" i="8" s="1"/>
  <c r="I15" i="21"/>
  <c r="I37" i="8"/>
  <c r="I14" i="9"/>
  <c r="I14" i="31"/>
  <c r="BG11" i="31"/>
  <c r="BG11" i="24"/>
  <c r="BH127" i="8"/>
  <c r="BH150" i="8" s="1"/>
  <c r="BH173" i="8" s="1"/>
  <c r="BJ196" i="8" s="1"/>
  <c r="BN219" i="8" s="1"/>
  <c r="BI243" i="8" s="1"/>
  <c r="BI266" i="8" s="1"/>
  <c r="BI289" i="8" s="1"/>
  <c r="BK312" i="8" s="1"/>
  <c r="BO335" i="8" s="1"/>
  <c r="BG11" i="27"/>
  <c r="BG34" i="8"/>
  <c r="BG11" i="9"/>
  <c r="BG12" i="21"/>
  <c r="I18" i="8"/>
  <c r="H40" i="8"/>
  <c r="H17" i="31"/>
  <c r="H18" i="21"/>
  <c r="H17" i="24"/>
  <c r="H17" i="9"/>
  <c r="H17" i="27"/>
  <c r="I133" i="8"/>
  <c r="I156" i="8" s="1"/>
  <c r="I179" i="8" s="1"/>
  <c r="K202" i="8" s="1"/>
  <c r="O225" i="8" s="1"/>
  <c r="J249" i="8" s="1"/>
  <c r="J272" i="8" s="1"/>
  <c r="J295" i="8" s="1"/>
  <c r="L318" i="8" s="1"/>
  <c r="P341" i="8" s="1"/>
  <c r="AY169" i="24"/>
  <c r="AY169" i="27"/>
  <c r="AY169" i="31" s="1"/>
  <c r="AY170" i="21"/>
  <c r="BD30" i="9"/>
  <c r="BD53" i="9" s="1"/>
  <c r="BF76" i="9" s="1"/>
  <c r="BJ99" i="9" s="1"/>
  <c r="BE123" i="9" s="1"/>
  <c r="BE146" i="9" s="1"/>
  <c r="BE169" i="9" s="1"/>
  <c r="BG192" i="9" s="1"/>
  <c r="BK215" i="9" s="1"/>
  <c r="BF239" i="9" s="1"/>
  <c r="BF262" i="9" s="1"/>
  <c r="BD53" i="8"/>
  <c r="BF76" i="8" s="1"/>
  <c r="BJ99" i="8" s="1"/>
  <c r="G175" i="24"/>
  <c r="H294" i="9"/>
  <c r="AO125" i="8"/>
  <c r="AO148" i="8" s="1"/>
  <c r="AN9" i="31"/>
  <c r="AN9" i="9"/>
  <c r="AM11" i="8"/>
  <c r="AM126" i="8"/>
  <c r="AL10" i="31"/>
  <c r="AL10" i="27"/>
  <c r="AL10" i="24"/>
  <c r="AL11" i="21"/>
  <c r="AL10" i="9"/>
  <c r="K24" i="8"/>
  <c r="J23" i="31"/>
  <c r="J23" i="27"/>
  <c r="J23" i="24"/>
  <c r="J46" i="8"/>
  <c r="J24" i="21"/>
  <c r="K139" i="8"/>
  <c r="K162" i="8" s="1"/>
  <c r="K185" i="8" s="1"/>
  <c r="M208" i="8" s="1"/>
  <c r="Q231" i="8" s="1"/>
  <c r="L255" i="8" s="1"/>
  <c r="L278" i="8" s="1"/>
  <c r="L301" i="8" s="1"/>
  <c r="N324" i="8" s="1"/>
  <c r="R347" i="8" s="1"/>
  <c r="J23" i="9"/>
  <c r="BL23" i="8"/>
  <c r="BK22" i="31"/>
  <c r="BK22" i="27"/>
  <c r="BK23" i="21"/>
  <c r="BK22" i="24"/>
  <c r="BK45" i="8"/>
  <c r="BL138" i="8"/>
  <c r="BL161" i="8" s="1"/>
  <c r="BL184" i="8" s="1"/>
  <c r="BN207" i="8" s="1"/>
  <c r="BR230" i="8" s="1"/>
  <c r="BM254" i="8" s="1"/>
  <c r="BM277" i="8" s="1"/>
  <c r="BM300" i="8" s="1"/>
  <c r="BO323" i="8" s="1"/>
  <c r="BS346" i="8" s="1"/>
  <c r="BK22" i="9"/>
  <c r="K206" i="21"/>
  <c r="L9" i="8"/>
  <c r="L124" i="8"/>
  <c r="K8" i="27"/>
  <c r="K8" i="24"/>
  <c r="K8" i="31"/>
  <c r="K9" i="21"/>
  <c r="K8" i="9"/>
  <c r="P124" i="8"/>
  <c r="P9" i="8"/>
  <c r="O8" i="31"/>
  <c r="O8" i="27"/>
  <c r="O8" i="24"/>
  <c r="O9" i="21"/>
  <c r="O8" i="9"/>
  <c r="AK125" i="8"/>
  <c r="AK10" i="8"/>
  <c r="AJ9" i="27"/>
  <c r="AJ9" i="24"/>
  <c r="AJ10" i="21"/>
  <c r="AJ9" i="31"/>
  <c r="AJ9" i="9"/>
  <c r="AQ125" i="8"/>
  <c r="AQ10" i="8"/>
  <c r="AP9" i="31"/>
  <c r="AP9" i="27"/>
  <c r="AP9" i="24"/>
  <c r="AP10" i="21"/>
  <c r="AP9" i="9"/>
  <c r="W125" i="8"/>
  <c r="W10" i="8"/>
  <c r="V9" i="31"/>
  <c r="V9" i="27"/>
  <c r="V9" i="24"/>
  <c r="V10" i="21"/>
  <c r="V9" i="9"/>
  <c r="T10" i="8"/>
  <c r="T125" i="8"/>
  <c r="T148" i="8" s="1"/>
  <c r="S9" i="31"/>
  <c r="S9" i="24"/>
  <c r="S9" i="27"/>
  <c r="S10" i="21"/>
  <c r="S9" i="9"/>
  <c r="BG12" i="31"/>
  <c r="BG12" i="24"/>
  <c r="BG12" i="27"/>
  <c r="BG13" i="21"/>
  <c r="BH128" i="8"/>
  <c r="BH151" i="8" s="1"/>
  <c r="BH174" i="8" s="1"/>
  <c r="BJ197" i="8" s="1"/>
  <c r="BN220" i="8" s="1"/>
  <c r="BI244" i="8" s="1"/>
  <c r="BI267" i="8" s="1"/>
  <c r="BI290" i="8" s="1"/>
  <c r="BK313" i="8" s="1"/>
  <c r="BO336" i="8" s="1"/>
  <c r="BG12" i="9"/>
  <c r="BG35" i="8"/>
  <c r="N10" i="8"/>
  <c r="N125" i="8"/>
  <c r="M9" i="31"/>
  <c r="M9" i="24"/>
  <c r="M10" i="21"/>
  <c r="M9" i="27"/>
  <c r="M9" i="9"/>
  <c r="AZ14" i="8"/>
  <c r="AZ129" i="8"/>
  <c r="AY13" i="31"/>
  <c r="AY13" i="27"/>
  <c r="AY13" i="24"/>
  <c r="AY14" i="21"/>
  <c r="AY13" i="9"/>
  <c r="AC125" i="8"/>
  <c r="AC10" i="8"/>
  <c r="AB9" i="31"/>
  <c r="AB9" i="27"/>
  <c r="AB9" i="24"/>
  <c r="AB10" i="21"/>
  <c r="AB9" i="9"/>
  <c r="AS125" i="8"/>
  <c r="AS148" i="8" s="1"/>
  <c r="AS10" i="8"/>
  <c r="AR9" i="31"/>
  <c r="AR9" i="27"/>
  <c r="AR9" i="24"/>
  <c r="AR10" i="21"/>
  <c r="AR9" i="9"/>
  <c r="AZ10" i="8"/>
  <c r="AY9" i="24"/>
  <c r="AY9" i="31"/>
  <c r="AY9" i="27"/>
  <c r="AY10" i="21"/>
  <c r="AY32" i="8"/>
  <c r="AZ125" i="8"/>
  <c r="AZ148" i="8" s="1"/>
  <c r="AZ171" i="8" s="1"/>
  <c r="BB194" i="8" s="1"/>
  <c r="BF217" i="8" s="1"/>
  <c r="BA241" i="8" s="1"/>
  <c r="BA264" i="8" s="1"/>
  <c r="BA287" i="8" s="1"/>
  <c r="BC310" i="8" s="1"/>
  <c r="BG333" i="8" s="1"/>
  <c r="AY9" i="9"/>
  <c r="Y125" i="8"/>
  <c r="Y10" i="8"/>
  <c r="X9" i="31"/>
  <c r="X9" i="24"/>
  <c r="X9" i="27"/>
  <c r="X10" i="21"/>
  <c r="X9" i="9"/>
  <c r="R9" i="8"/>
  <c r="R124" i="8"/>
  <c r="Q8" i="24"/>
  <c r="Q8" i="27"/>
  <c r="Q8" i="31"/>
  <c r="Q9" i="21"/>
  <c r="Q8" i="9"/>
  <c r="O125" i="8"/>
  <c r="O10" i="8"/>
  <c r="N9" i="31"/>
  <c r="N9" i="27"/>
  <c r="N9" i="24"/>
  <c r="N10" i="21"/>
  <c r="N9" i="9"/>
  <c r="AY14" i="8"/>
  <c r="AY129" i="8"/>
  <c r="AX13" i="24"/>
  <c r="AX13" i="27"/>
  <c r="AX13" i="31"/>
  <c r="AX14" i="21"/>
  <c r="AX13" i="9"/>
  <c r="H19" i="31"/>
  <c r="I20" i="8"/>
  <c r="H19" i="27"/>
  <c r="H19" i="24"/>
  <c r="H20" i="21"/>
  <c r="H42" i="8"/>
  <c r="H19" i="9"/>
  <c r="I135" i="8"/>
  <c r="I158" i="8" s="1"/>
  <c r="I181" i="8" s="1"/>
  <c r="K204" i="8" s="1"/>
  <c r="O227" i="8" s="1"/>
  <c r="J251" i="8" s="1"/>
  <c r="J274" i="8" s="1"/>
  <c r="J297" i="8" s="1"/>
  <c r="L320" i="8" s="1"/>
  <c r="P343" i="8" s="1"/>
  <c r="L19" i="31"/>
  <c r="M20" i="8"/>
  <c r="L19" i="27"/>
  <c r="L20" i="21"/>
  <c r="L19" i="24"/>
  <c r="L42" i="8"/>
  <c r="M135" i="8"/>
  <c r="M158" i="8" s="1"/>
  <c r="M181" i="8" s="1"/>
  <c r="O204" i="8" s="1"/>
  <c r="S227" i="8" s="1"/>
  <c r="N251" i="8" s="1"/>
  <c r="N274" i="8" s="1"/>
  <c r="N297" i="8" s="1"/>
  <c r="P320" i="8" s="1"/>
  <c r="T343" i="8" s="1"/>
  <c r="L19" i="9"/>
  <c r="I11" i="8"/>
  <c r="H10" i="31"/>
  <c r="H10" i="24"/>
  <c r="H10" i="27"/>
  <c r="H11" i="21"/>
  <c r="H33" i="8"/>
  <c r="I126" i="8"/>
  <c r="I149" i="8" s="1"/>
  <c r="I172" i="8" s="1"/>
  <c r="K195" i="8" s="1"/>
  <c r="O218" i="8" s="1"/>
  <c r="J242" i="8" s="1"/>
  <c r="J265" i="8" s="1"/>
  <c r="J288" i="8" s="1"/>
  <c r="L311" i="8" s="1"/>
  <c r="P334" i="8" s="1"/>
  <c r="H10" i="9"/>
  <c r="BJ309" i="9"/>
  <c r="BN332" i="9" s="1"/>
  <c r="AC11" i="8"/>
  <c r="AC126" i="8"/>
  <c r="AB10" i="31"/>
  <c r="AB10" i="27"/>
  <c r="AB10" i="24"/>
  <c r="AB11" i="21"/>
  <c r="AB10" i="9"/>
  <c r="M16" i="8"/>
  <c r="L15" i="31"/>
  <c r="L15" i="27"/>
  <c r="L16" i="21"/>
  <c r="L15" i="24"/>
  <c r="M131" i="8"/>
  <c r="M154" i="8" s="1"/>
  <c r="M177" i="8" s="1"/>
  <c r="O200" i="8" s="1"/>
  <c r="S223" i="8" s="1"/>
  <c r="N247" i="8" s="1"/>
  <c r="N270" i="8" s="1"/>
  <c r="N293" i="8" s="1"/>
  <c r="P316" i="8" s="1"/>
  <c r="T339" i="8" s="1"/>
  <c r="L38" i="8"/>
  <c r="L15" i="9"/>
  <c r="Z127" i="8"/>
  <c r="Z12" i="8"/>
  <c r="Y11" i="31"/>
  <c r="Y11" i="27"/>
  <c r="Y11" i="24"/>
  <c r="Y12" i="21"/>
  <c r="Y11" i="9"/>
  <c r="AA125" i="8"/>
  <c r="AA10" i="8"/>
  <c r="Z9" i="27"/>
  <c r="Z9" i="24"/>
  <c r="Z9" i="31"/>
  <c r="Z10" i="21"/>
  <c r="Z9" i="9"/>
  <c r="AB12" i="8"/>
  <c r="AB127" i="8"/>
  <c r="AA11" i="24"/>
  <c r="AA11" i="27"/>
  <c r="AA11" i="31"/>
  <c r="AA12" i="21"/>
  <c r="AA11" i="9"/>
  <c r="K124" i="8"/>
  <c r="K9" i="8"/>
  <c r="J8" i="24"/>
  <c r="J8" i="27"/>
  <c r="J8" i="31"/>
  <c r="J9" i="21"/>
  <c r="J8" i="9"/>
  <c r="AM125" i="8"/>
  <c r="AM10" i="8"/>
  <c r="AL9" i="31"/>
  <c r="AL9" i="27"/>
  <c r="AL9" i="24"/>
  <c r="AL10" i="21"/>
  <c r="AL9" i="9"/>
  <c r="I9" i="8"/>
  <c r="I124" i="8"/>
  <c r="H8" i="31"/>
  <c r="H8" i="24"/>
  <c r="H8" i="27"/>
  <c r="H9" i="21"/>
  <c r="H8" i="9"/>
  <c r="BC11" i="8"/>
  <c r="BB10" i="27"/>
  <c r="BB10" i="24"/>
  <c r="BB10" i="31"/>
  <c r="BB11" i="21"/>
  <c r="BC126" i="8"/>
  <c r="BC149" i="8" s="1"/>
  <c r="BC172" i="8" s="1"/>
  <c r="BE195" i="8" s="1"/>
  <c r="BI218" i="8" s="1"/>
  <c r="BD242" i="8" s="1"/>
  <c r="BD265" i="8" s="1"/>
  <c r="BD288" i="8" s="1"/>
  <c r="BF311" i="8" s="1"/>
  <c r="BJ334" i="8" s="1"/>
  <c r="BB33" i="8"/>
  <c r="BB10" i="9"/>
  <c r="H23" i="31"/>
  <c r="I24" i="8"/>
  <c r="H23" i="27"/>
  <c r="H23" i="24"/>
  <c r="H24" i="21"/>
  <c r="H46" i="8"/>
  <c r="H23" i="9"/>
  <c r="I139" i="8"/>
  <c r="I162" i="8" s="1"/>
  <c r="I185" i="8" s="1"/>
  <c r="K208" i="8" s="1"/>
  <c r="O231" i="8" s="1"/>
  <c r="J255" i="8" s="1"/>
  <c r="J278" i="8" s="1"/>
  <c r="J301" i="8" s="1"/>
  <c r="L324" i="8" s="1"/>
  <c r="P347" i="8" s="1"/>
  <c r="BD10" i="8"/>
  <c r="BC9" i="24"/>
  <c r="BC9" i="27"/>
  <c r="BC9" i="31"/>
  <c r="BC10" i="21"/>
  <c r="BC9" i="9"/>
  <c r="BC32" i="8"/>
  <c r="BD125" i="8"/>
  <c r="BD148" i="8" s="1"/>
  <c r="BD171" i="8" s="1"/>
  <c r="BF194" i="8" s="1"/>
  <c r="BJ217" i="8" s="1"/>
  <c r="BE241" i="8" s="1"/>
  <c r="BE264" i="8" s="1"/>
  <c r="BE287" i="8" s="1"/>
  <c r="BG310" i="8" s="1"/>
  <c r="BK333" i="8" s="1"/>
  <c r="U125" i="8"/>
  <c r="U148" i="8" s="1"/>
  <c r="U10" i="8"/>
  <c r="T9" i="31"/>
  <c r="T9" i="27"/>
  <c r="T9" i="24"/>
  <c r="T10" i="21"/>
  <c r="T9" i="9"/>
  <c r="AI125" i="8"/>
  <c r="AI10" i="8"/>
  <c r="AH9" i="27"/>
  <c r="AH9" i="24"/>
  <c r="AH9" i="31"/>
  <c r="AH10" i="21"/>
  <c r="AH9" i="9"/>
  <c r="I19" i="8"/>
  <c r="H18" i="31"/>
  <c r="H18" i="27"/>
  <c r="H18" i="24"/>
  <c r="H19" i="21"/>
  <c r="I134" i="8"/>
  <c r="I157" i="8" s="1"/>
  <c r="I180" i="8" s="1"/>
  <c r="K203" i="8" s="1"/>
  <c r="O226" i="8" s="1"/>
  <c r="J250" i="8" s="1"/>
  <c r="J273" i="8" s="1"/>
  <c r="J296" i="8" s="1"/>
  <c r="L319" i="8" s="1"/>
  <c r="P342" i="8" s="1"/>
  <c r="H18" i="9"/>
  <c r="H41" i="8"/>
  <c r="BC10" i="31"/>
  <c r="BC10" i="27"/>
  <c r="BD11" i="8"/>
  <c r="BC10" i="24"/>
  <c r="BC11" i="21"/>
  <c r="BD126" i="8"/>
  <c r="BD149" i="8" s="1"/>
  <c r="BD172" i="8" s="1"/>
  <c r="BF195" i="8" s="1"/>
  <c r="BJ218" i="8" s="1"/>
  <c r="BE242" i="8" s="1"/>
  <c r="BE265" i="8" s="1"/>
  <c r="BE288" i="8" s="1"/>
  <c r="BG311" i="8" s="1"/>
  <c r="BK334" i="8" s="1"/>
  <c r="BC10" i="9"/>
  <c r="BC33" i="8"/>
  <c r="BG8" i="27"/>
  <c r="BG8" i="24"/>
  <c r="BG8" i="31"/>
  <c r="BG9" i="21"/>
  <c r="BH124" i="8"/>
  <c r="BH147" i="8" s="1"/>
  <c r="BH170" i="8" s="1"/>
  <c r="BJ193" i="8" s="1"/>
  <c r="BN216" i="8" s="1"/>
  <c r="BI240" i="8" s="1"/>
  <c r="BI263" i="8" s="1"/>
  <c r="BI286" i="8" s="1"/>
  <c r="BK309" i="8" s="1"/>
  <c r="BO332" i="8" s="1"/>
  <c r="BG8" i="9"/>
  <c r="BG31" i="8"/>
  <c r="AE125" i="8"/>
  <c r="AE10" i="8"/>
  <c r="AD9" i="31"/>
  <c r="AD9" i="27"/>
  <c r="AD9" i="24"/>
  <c r="AD10" i="21"/>
  <c r="AD9" i="9"/>
  <c r="AG125" i="8"/>
  <c r="AG148" i="8" s="1"/>
  <c r="AG10" i="8"/>
  <c r="AF9" i="31"/>
  <c r="AF9" i="24"/>
  <c r="AF9" i="27"/>
  <c r="AF10" i="21"/>
  <c r="AF9" i="9"/>
  <c r="Q11" i="8"/>
  <c r="Q126" i="8"/>
  <c r="P10" i="31"/>
  <c r="P10" i="24"/>
  <c r="P10" i="27"/>
  <c r="P11" i="21"/>
  <c r="P10" i="9"/>
  <c r="AX11" i="8"/>
  <c r="AX126" i="8"/>
  <c r="AW10" i="31"/>
  <c r="AW10" i="24"/>
  <c r="AW10" i="27"/>
  <c r="AW11" i="21"/>
  <c r="AW10" i="9"/>
  <c r="AZ11" i="8"/>
  <c r="AY10" i="31"/>
  <c r="AY10" i="27"/>
  <c r="AY10" i="24"/>
  <c r="AY11" i="21"/>
  <c r="AY33" i="8"/>
  <c r="AZ126" i="8"/>
  <c r="AZ149" i="8" s="1"/>
  <c r="AZ172" i="8" s="1"/>
  <c r="BB195" i="8" s="1"/>
  <c r="BF218" i="8" s="1"/>
  <c r="BA242" i="8" s="1"/>
  <c r="BA265" i="8" s="1"/>
  <c r="BA288" i="8" s="1"/>
  <c r="BC311" i="8" s="1"/>
  <c r="BG334" i="8" s="1"/>
  <c r="AY10" i="9"/>
  <c r="BN298" i="9"/>
  <c r="H291" i="9"/>
  <c r="J311" i="9"/>
  <c r="N334" i="9" s="1"/>
  <c r="O125" i="22"/>
  <c r="O10" i="22"/>
  <c r="AX126" i="22"/>
  <c r="AX149" i="22" s="1"/>
  <c r="AX172" i="22" s="1"/>
  <c r="AZ195" i="22" s="1"/>
  <c r="BD218" i="22" s="1"/>
  <c r="AY242" i="22" s="1"/>
  <c r="AY265" i="22" s="1"/>
  <c r="AY288" i="22" s="1"/>
  <c r="BA311" i="22" s="1"/>
  <c r="BE334" i="22" s="1"/>
  <c r="AE11" i="22"/>
  <c r="AE126" i="22"/>
  <c r="AL129" i="22"/>
  <c r="AL14" i="22"/>
  <c r="J134" i="22"/>
  <c r="J19" i="22"/>
  <c r="I137" i="22"/>
  <c r="I22" i="22"/>
  <c r="AQ125" i="22"/>
  <c r="AQ10" i="22"/>
  <c r="AH126" i="22"/>
  <c r="AH11" i="22"/>
  <c r="AL127" i="22"/>
  <c r="AL12" i="22"/>
  <c r="AT126" i="22"/>
  <c r="AT11" i="22"/>
  <c r="BB33" i="22"/>
  <c r="BB56" i="22" s="1"/>
  <c r="BD79" i="22" s="1"/>
  <c r="BH102" i="22" s="1"/>
  <c r="BC126" i="22"/>
  <c r="BC149" i="22" s="1"/>
  <c r="BC172" i="22" s="1"/>
  <c r="BE195" i="22" s="1"/>
  <c r="BI218" i="22" s="1"/>
  <c r="BD242" i="22" s="1"/>
  <c r="BD265" i="22" s="1"/>
  <c r="BD288" i="22" s="1"/>
  <c r="BF311" i="22" s="1"/>
  <c r="BJ334" i="22" s="1"/>
  <c r="BC11" i="22"/>
  <c r="H34" i="22"/>
  <c r="H57" i="22" s="1"/>
  <c r="J80" i="22" s="1"/>
  <c r="N103" i="22" s="1"/>
  <c r="I12" i="22"/>
  <c r="I127" i="22"/>
  <c r="I150" i="22" s="1"/>
  <c r="I173" i="22" s="1"/>
  <c r="K196" i="22" s="1"/>
  <c r="O219" i="22" s="1"/>
  <c r="J243" i="22" s="1"/>
  <c r="J266" i="22" s="1"/>
  <c r="J289" i="22" s="1"/>
  <c r="L312" i="22" s="1"/>
  <c r="P335" i="22" s="1"/>
  <c r="AE125" i="22"/>
  <c r="AE10" i="22"/>
  <c r="AD126" i="22"/>
  <c r="AD11" i="22"/>
  <c r="V126" i="22"/>
  <c r="V11" i="22"/>
  <c r="BC12" i="22"/>
  <c r="BB34" i="22"/>
  <c r="BB57" i="22" s="1"/>
  <c r="BD80" i="22" s="1"/>
  <c r="BH103" i="22" s="1"/>
  <c r="BC127" i="22"/>
  <c r="BC150" i="22" s="1"/>
  <c r="BC173" i="22" s="1"/>
  <c r="BE196" i="22" s="1"/>
  <c r="BI219" i="22" s="1"/>
  <c r="BD243" i="22" s="1"/>
  <c r="BD266" i="22" s="1"/>
  <c r="BD289" i="22" s="1"/>
  <c r="BF312" i="22" s="1"/>
  <c r="BJ335" i="22" s="1"/>
  <c r="AI125" i="22"/>
  <c r="AI10" i="22"/>
  <c r="I38" i="22"/>
  <c r="I61" i="22" s="1"/>
  <c r="K84" i="22" s="1"/>
  <c r="O107" i="22" s="1"/>
  <c r="J16" i="22"/>
  <c r="J131" i="22"/>
  <c r="J154" i="22" s="1"/>
  <c r="J177" i="22" s="1"/>
  <c r="L200" i="22" s="1"/>
  <c r="P223" i="22" s="1"/>
  <c r="K247" i="22" s="1"/>
  <c r="K270" i="22" s="1"/>
  <c r="S125" i="22"/>
  <c r="S10" i="22"/>
  <c r="N126" i="22"/>
  <c r="N11" i="22"/>
  <c r="H33" i="22"/>
  <c r="H56" i="22" s="1"/>
  <c r="J79" i="22" s="1"/>
  <c r="N102" i="22" s="1"/>
  <c r="I11" i="22"/>
  <c r="I126" i="22"/>
  <c r="I149" i="22" s="1"/>
  <c r="I172" i="22" s="1"/>
  <c r="K195" i="22" s="1"/>
  <c r="O218" i="22" s="1"/>
  <c r="J242" i="22" s="1"/>
  <c r="J265" i="22" s="1"/>
  <c r="J288" i="22" s="1"/>
  <c r="L311" i="22" s="1"/>
  <c r="P334" i="22" s="1"/>
  <c r="J135" i="22"/>
  <c r="J20" i="22"/>
  <c r="K15" i="22"/>
  <c r="K130" i="22"/>
  <c r="K153" i="22" s="1"/>
  <c r="K176" i="22" s="1"/>
  <c r="M199" i="22" s="1"/>
  <c r="Q222" i="22" s="1"/>
  <c r="L246" i="22" s="1"/>
  <c r="L269" i="22" s="1"/>
  <c r="J37" i="22"/>
  <c r="J60" i="22" s="1"/>
  <c r="L83" i="22" s="1"/>
  <c r="P106" i="22" s="1"/>
  <c r="AB129" i="22"/>
  <c r="AB14" i="22"/>
  <c r="J126" i="22"/>
  <c r="J11" i="22"/>
  <c r="AU11" i="22"/>
  <c r="AU126" i="22"/>
  <c r="W130" i="22"/>
  <c r="W15" i="22"/>
  <c r="AP127" i="22"/>
  <c r="AP12" i="22"/>
  <c r="X129" i="22"/>
  <c r="AL126" i="22"/>
  <c r="AL11" i="22"/>
  <c r="AU125" i="22"/>
  <c r="AU10" i="22"/>
  <c r="W11" i="22"/>
  <c r="W126" i="22"/>
  <c r="W125" i="22"/>
  <c r="W10" i="22"/>
  <c r="AN12" i="22"/>
  <c r="AN127" i="22"/>
  <c r="R127" i="22"/>
  <c r="R12" i="22"/>
  <c r="AB12" i="22"/>
  <c r="AB127" i="22"/>
  <c r="AA125" i="22"/>
  <c r="AA10" i="22"/>
  <c r="BI126" i="22"/>
  <c r="BI149" i="22" s="1"/>
  <c r="BI172" i="22" s="1"/>
  <c r="BK195" i="22" s="1"/>
  <c r="BO218" i="22" s="1"/>
  <c r="BJ242" i="22" s="1"/>
  <c r="BJ265" i="22" s="1"/>
  <c r="BJ288" i="22" s="1"/>
  <c r="BL311" i="22" s="1"/>
  <c r="BP334" i="22" s="1"/>
  <c r="BI11" i="22"/>
  <c r="BH33" i="22"/>
  <c r="BH56" i="22" s="1"/>
  <c r="BJ79" i="22" s="1"/>
  <c r="BN102" i="22" s="1"/>
  <c r="K125" i="22"/>
  <c r="K10" i="22"/>
  <c r="AP126" i="22"/>
  <c r="AP11" i="22"/>
  <c r="BK11" i="22"/>
  <c r="BK126" i="22"/>
  <c r="BK149" i="22" s="1"/>
  <c r="BK172" i="22" s="1"/>
  <c r="BM195" i="22" s="1"/>
  <c r="BQ218" i="22" s="1"/>
  <c r="BL242" i="22" s="1"/>
  <c r="BL265" i="22" s="1"/>
  <c r="BL288" i="22" s="1"/>
  <c r="BN311" i="22" s="1"/>
  <c r="BR334" i="22" s="1"/>
  <c r="BJ33" i="22"/>
  <c r="BJ56" i="22" s="1"/>
  <c r="BL79" i="22" s="1"/>
  <c r="BP102" i="22" s="1"/>
  <c r="BG125" i="22"/>
  <c r="BG148" i="22" s="1"/>
  <c r="BG171" i="22" s="1"/>
  <c r="BI194" i="22" s="1"/>
  <c r="BM217" i="22" s="1"/>
  <c r="BH241" i="22" s="1"/>
  <c r="BH264" i="22" s="1"/>
  <c r="BH287" i="22" s="1"/>
  <c r="BJ310" i="22" s="1"/>
  <c r="BN333" i="22" s="1"/>
  <c r="BG10" i="22"/>
  <c r="BF32" i="22"/>
  <c r="BF55" i="22" s="1"/>
  <c r="BH78" i="22" s="1"/>
  <c r="BL101" i="22" s="1"/>
  <c r="AR12" i="22"/>
  <c r="AR127" i="22"/>
  <c r="N125" i="22"/>
  <c r="N10" i="22"/>
  <c r="L12" i="22"/>
  <c r="L127" i="22"/>
  <c r="BF127" i="22"/>
  <c r="BF150" i="22" s="1"/>
  <c r="BF173" i="22" s="1"/>
  <c r="BH196" i="22" s="1"/>
  <c r="BL219" i="22" s="1"/>
  <c r="BG243" i="22" s="1"/>
  <c r="BG266" i="22" s="1"/>
  <c r="BG289" i="22" s="1"/>
  <c r="BI312" i="22" s="1"/>
  <c r="BM335" i="22" s="1"/>
  <c r="BF12" i="22"/>
  <c r="BE34" i="22"/>
  <c r="BE57" i="22" s="1"/>
  <c r="BG80" i="22" s="1"/>
  <c r="BK103" i="22" s="1"/>
  <c r="AY125" i="22"/>
  <c r="AY148" i="22" s="1"/>
  <c r="AY171" i="22" s="1"/>
  <c r="BA194" i="22" s="1"/>
  <c r="BE217" i="22" s="1"/>
  <c r="AZ241" i="22" s="1"/>
  <c r="AZ264" i="22" s="1"/>
  <c r="AZ287" i="22" s="1"/>
  <c r="BB310" i="22" s="1"/>
  <c r="BF333" i="22" s="1"/>
  <c r="AX32" i="22"/>
  <c r="AX55" i="22" s="1"/>
  <c r="AZ78" i="22" s="1"/>
  <c r="BD101" i="22" s="1"/>
  <c r="AY10" i="22"/>
  <c r="R126" i="22"/>
  <c r="R11" i="22"/>
  <c r="H38" i="22"/>
  <c r="H61" i="22" s="1"/>
  <c r="J84" i="22" s="1"/>
  <c r="N107" i="22" s="1"/>
  <c r="I16" i="22"/>
  <c r="I131" i="22"/>
  <c r="I154" i="22" s="1"/>
  <c r="I177" i="22" s="1"/>
  <c r="K200" i="22" s="1"/>
  <c r="O223" i="22" s="1"/>
  <c r="J247" i="22" s="1"/>
  <c r="J270" i="22" s="1"/>
  <c r="AM125" i="22"/>
  <c r="AM10" i="22"/>
  <c r="I37" i="22"/>
  <c r="I60" i="22" s="1"/>
  <c r="K83" i="22" s="1"/>
  <c r="O106" i="22" s="1"/>
  <c r="J15" i="22"/>
  <c r="J130" i="22"/>
  <c r="J153" i="22" s="1"/>
  <c r="J176" i="22" s="1"/>
  <c r="L199" i="22" s="1"/>
  <c r="P222" i="22" s="1"/>
  <c r="K246" i="22" s="1"/>
  <c r="K269" i="22" s="1"/>
  <c r="AT127" i="22"/>
  <c r="AT12" i="22"/>
  <c r="BK12" i="22"/>
  <c r="BK127" i="22"/>
  <c r="BK150" i="22" s="1"/>
  <c r="BK173" i="22" s="1"/>
  <c r="BM196" i="22" s="1"/>
  <c r="BQ219" i="22" s="1"/>
  <c r="BL243" i="22" s="1"/>
  <c r="BL266" i="22" s="1"/>
  <c r="BL289" i="22" s="1"/>
  <c r="BN312" i="22" s="1"/>
  <c r="BR335" i="22" s="1"/>
  <c r="BJ34" i="22"/>
  <c r="BJ57" i="22" s="1"/>
  <c r="BL80" i="22" s="1"/>
  <c r="BP103" i="22" s="1"/>
  <c r="Z126" i="22"/>
  <c r="Z11" i="22"/>
  <c r="K140" i="22"/>
  <c r="K25" i="22"/>
  <c r="I208" i="20"/>
  <c r="I207" i="21" s="1"/>
  <c r="G183" i="27"/>
  <c r="G183" i="31" s="1"/>
  <c r="BH52" i="24"/>
  <c r="BK75" i="24"/>
  <c r="BR215" i="24"/>
  <c r="BM239" i="24" s="1"/>
  <c r="BA79" i="20"/>
  <c r="BE102" i="20" s="1"/>
  <c r="BE101" i="21" s="1"/>
  <c r="AZ125" i="21" s="1"/>
  <c r="BO100" i="20"/>
  <c r="BO98" i="27" s="1"/>
  <c r="BK76" i="21"/>
  <c r="BL169" i="24"/>
  <c r="G42" i="11"/>
  <c r="G45" i="11" s="1"/>
  <c r="T42" i="11"/>
  <c r="T45" i="11" s="1"/>
  <c r="AN42" i="11"/>
  <c r="AN45" i="11" s="1"/>
  <c r="AD42" i="11"/>
  <c r="AD45" i="11" s="1"/>
  <c r="AT42" i="11"/>
  <c r="AT45" i="11" s="1"/>
  <c r="F48" i="21"/>
  <c r="BL170" i="21"/>
  <c r="K81" i="27"/>
  <c r="K81" i="31" s="1"/>
  <c r="F42" i="11"/>
  <c r="F45" i="11" s="1"/>
  <c r="M42" i="11"/>
  <c r="M45" i="11" s="1"/>
  <c r="F26" i="11"/>
  <c r="G26" i="11" s="1"/>
  <c r="F10" i="11" s="1"/>
  <c r="AJ42" i="11"/>
  <c r="AJ45" i="11" s="1"/>
  <c r="AG42" i="11"/>
  <c r="AG45" i="11" s="1"/>
  <c r="AA42" i="11"/>
  <c r="AA45" i="11" s="1"/>
  <c r="AY42" i="11"/>
  <c r="AY45" i="11" s="1"/>
  <c r="AU42" i="11"/>
  <c r="AU45" i="11" s="1"/>
  <c r="BN192" i="27"/>
  <c r="BN192" i="31" s="1"/>
  <c r="BL169" i="27"/>
  <c r="BL169" i="31" s="1"/>
  <c r="D42" i="11"/>
  <c r="D45" i="11" s="1"/>
  <c r="L42" i="11"/>
  <c r="L45" i="11" s="1"/>
  <c r="AH42" i="11"/>
  <c r="AH45" i="11" s="1"/>
  <c r="V42" i="11"/>
  <c r="V45" i="11" s="1"/>
  <c r="AP42" i="11"/>
  <c r="AP45" i="11" s="1"/>
  <c r="Z42" i="11"/>
  <c r="Z45" i="11" s="1"/>
  <c r="W42" i="11"/>
  <c r="W45" i="11" s="1"/>
  <c r="E42" i="11"/>
  <c r="E45" i="11" s="1"/>
  <c r="S42" i="11"/>
  <c r="S45" i="11" s="1"/>
  <c r="AC42" i="11"/>
  <c r="AC45" i="11" s="1"/>
  <c r="BN192" i="24"/>
  <c r="BM241" i="20"/>
  <c r="BM264" i="20" s="1"/>
  <c r="BM262" i="27" s="1"/>
  <c r="BM262" i="31" s="1"/>
  <c r="R42" i="11"/>
  <c r="R45" i="11" s="1"/>
  <c r="AB42" i="11"/>
  <c r="AB45" i="11" s="1"/>
  <c r="AV42" i="11"/>
  <c r="AV45" i="11" s="1"/>
  <c r="AS42" i="11"/>
  <c r="AS45" i="11" s="1"/>
  <c r="AI42" i="11"/>
  <c r="AI45" i="11" s="1"/>
  <c r="AF42" i="11"/>
  <c r="AF45" i="11" s="1"/>
  <c r="BN193" i="21"/>
  <c r="K82" i="21"/>
  <c r="N42" i="11"/>
  <c r="N45" i="11" s="1"/>
  <c r="O42" i="11"/>
  <c r="O45" i="11" s="1"/>
  <c r="AX42" i="11"/>
  <c r="AX45" i="11" s="1"/>
  <c r="AO42" i="11"/>
  <c r="AO45" i="11" s="1"/>
  <c r="AL42" i="11"/>
  <c r="AL45" i="11" s="1"/>
  <c r="BM239" i="27"/>
  <c r="O106" i="20"/>
  <c r="BR216" i="21"/>
  <c r="BM240" i="21" s="1"/>
  <c r="H179" i="27"/>
  <c r="H179" i="31" s="1"/>
  <c r="O91" i="21"/>
  <c r="BC99" i="27"/>
  <c r="AX123" i="27" s="1"/>
  <c r="S115" i="20"/>
  <c r="S114" i="21" s="1"/>
  <c r="N138" i="21" s="1"/>
  <c r="F72" i="21"/>
  <c r="H96" i="20"/>
  <c r="H94" i="27" s="1"/>
  <c r="H94" i="31" s="1"/>
  <c r="BC100" i="21"/>
  <c r="AX124" i="21" s="1"/>
  <c r="Q35" i="11"/>
  <c r="Q38" i="11" s="1"/>
  <c r="U35" i="11"/>
  <c r="U38" i="11" s="1"/>
  <c r="Y35" i="11"/>
  <c r="Y38" i="11" s="1"/>
  <c r="AC35" i="11"/>
  <c r="AC38" i="11" s="1"/>
  <c r="AG35" i="11"/>
  <c r="AG38" i="11" s="1"/>
  <c r="AK35" i="11"/>
  <c r="AK38" i="11" s="1"/>
  <c r="AO35" i="11"/>
  <c r="AO38" i="11" s="1"/>
  <c r="I35" i="11"/>
  <c r="I38" i="11" s="1"/>
  <c r="AR35" i="11"/>
  <c r="AR38" i="11" s="1"/>
  <c r="AV35" i="11"/>
  <c r="AV38" i="11" s="1"/>
  <c r="D35" i="11"/>
  <c r="D38" i="11" s="1"/>
  <c r="H35" i="11"/>
  <c r="H38" i="11" s="1"/>
  <c r="O35" i="11"/>
  <c r="O38" i="11" s="1"/>
  <c r="P35" i="11"/>
  <c r="P38" i="11" s="1"/>
  <c r="T35" i="11"/>
  <c r="T38" i="11" s="1"/>
  <c r="X35" i="11"/>
  <c r="X38" i="11" s="1"/>
  <c r="AB35" i="11"/>
  <c r="AB38" i="11" s="1"/>
  <c r="AF35" i="11"/>
  <c r="AF38" i="11" s="1"/>
  <c r="AJ35" i="11"/>
  <c r="AJ38" i="11" s="1"/>
  <c r="AN35" i="11"/>
  <c r="AN38" i="11" s="1"/>
  <c r="C38" i="11"/>
  <c r="J35" i="11"/>
  <c r="J38" i="11" s="1"/>
  <c r="AS35" i="11"/>
  <c r="AS38" i="11" s="1"/>
  <c r="AW35" i="11"/>
  <c r="AW38" i="11" s="1"/>
  <c r="M35" i="11"/>
  <c r="M38" i="11" s="1"/>
  <c r="S35" i="11"/>
  <c r="S38" i="11" s="1"/>
  <c r="W35" i="11"/>
  <c r="W38" i="11" s="1"/>
  <c r="AA35" i="11"/>
  <c r="AA38" i="11" s="1"/>
  <c r="AE35" i="11"/>
  <c r="AE38" i="11" s="1"/>
  <c r="AI35" i="11"/>
  <c r="AI38" i="11" s="1"/>
  <c r="AM35" i="11"/>
  <c r="AM38" i="11" s="1"/>
  <c r="E35" i="11"/>
  <c r="E38" i="11" s="1"/>
  <c r="L35" i="11"/>
  <c r="L38" i="11" s="1"/>
  <c r="AT35" i="11"/>
  <c r="AT38" i="11" s="1"/>
  <c r="AX35" i="11"/>
  <c r="AX38" i="11" s="1"/>
  <c r="G35" i="11"/>
  <c r="G38" i="11" s="1"/>
  <c r="N35" i="11"/>
  <c r="N38" i="11" s="1"/>
  <c r="R35" i="11"/>
  <c r="R38" i="11" s="1"/>
  <c r="V35" i="11"/>
  <c r="V38" i="11" s="1"/>
  <c r="Z35" i="11"/>
  <c r="Z38" i="11" s="1"/>
  <c r="AD35" i="11"/>
  <c r="AD38" i="11" s="1"/>
  <c r="AH35" i="11"/>
  <c r="AH38" i="11" s="1"/>
  <c r="AL35" i="11"/>
  <c r="AL38" i="11" s="1"/>
  <c r="AP35" i="11"/>
  <c r="AP38" i="11" s="1"/>
  <c r="F35" i="11"/>
  <c r="F38" i="11" s="1"/>
  <c r="K35" i="11"/>
  <c r="K38" i="11" s="1"/>
  <c r="AQ35" i="11"/>
  <c r="AQ38" i="11" s="1"/>
  <c r="AU35" i="11"/>
  <c r="AU38" i="11" s="1"/>
  <c r="AY35" i="11"/>
  <c r="AY38" i="11" s="1"/>
  <c r="J323" i="9"/>
  <c r="N346" i="9" s="1"/>
  <c r="H302" i="9"/>
  <c r="J325" i="9"/>
  <c r="N348" i="9" s="1"/>
  <c r="AW193" i="20"/>
  <c r="BA216" i="20" s="1"/>
  <c r="I87" i="21"/>
  <c r="I86" i="27"/>
  <c r="I86" i="31" s="1"/>
  <c r="M111" i="20"/>
  <c r="M109" i="27" s="1"/>
  <c r="M227" i="20"/>
  <c r="M225" i="27" s="1"/>
  <c r="J24" i="6"/>
  <c r="Z33" i="8" s="1"/>
  <c r="N24" i="6"/>
  <c r="N29" i="6" s="1"/>
  <c r="J316" i="9"/>
  <c r="N339" i="9" s="1"/>
  <c r="H293" i="9"/>
  <c r="I203" i="21"/>
  <c r="G179" i="27"/>
  <c r="G179" i="31" s="1"/>
  <c r="BP314" i="9"/>
  <c r="BT337" i="9" s="1"/>
  <c r="L128" i="27"/>
  <c r="G62" i="27"/>
  <c r="G62" i="31" s="1"/>
  <c r="G63" i="21"/>
  <c r="J321" i="9"/>
  <c r="N344" i="9" s="1"/>
  <c r="H298" i="9"/>
  <c r="C38" i="6"/>
  <c r="K27" i="6" s="1"/>
  <c r="L28" i="6"/>
  <c r="AD145" i="8"/>
  <c r="W148" i="8"/>
  <c r="N27" i="6"/>
  <c r="AW148" i="8"/>
  <c r="AT147" i="8"/>
  <c r="AB146" i="8"/>
  <c r="Q147" i="8"/>
  <c r="AI148" i="8"/>
  <c r="T145" i="8"/>
  <c r="AP145" i="8"/>
  <c r="R145" i="8"/>
  <c r="M146" i="8"/>
  <c r="V145" i="8"/>
  <c r="W147" i="8"/>
  <c r="AK147" i="8"/>
  <c r="AL146" i="8"/>
  <c r="AC145" i="8"/>
  <c r="X148" i="8"/>
  <c r="Z145" i="8"/>
  <c r="AC147" i="8"/>
  <c r="AH146" i="8"/>
  <c r="Y146" i="8"/>
  <c r="AU147" i="8"/>
  <c r="AC146" i="8"/>
  <c r="AM148" i="8"/>
  <c r="Q145" i="8"/>
  <c r="Q147" i="20" s="1"/>
  <c r="U147" i="8"/>
  <c r="V147" i="8"/>
  <c r="P146" i="8"/>
  <c r="AN145" i="8"/>
  <c r="AL145" i="8"/>
  <c r="AR145" i="8"/>
  <c r="AU148" i="8"/>
  <c r="AY152" i="8"/>
  <c r="AB148" i="8"/>
  <c r="K145" i="8"/>
  <c r="O148" i="8"/>
  <c r="O147" i="8"/>
  <c r="M147" i="8"/>
  <c r="AB147" i="8"/>
  <c r="AJ145" i="8"/>
  <c r="AH147" i="8"/>
  <c r="AH148" i="22" s="1"/>
  <c r="Y147" i="8"/>
  <c r="AP148" i="8"/>
  <c r="X147" i="8"/>
  <c r="AN147" i="8"/>
  <c r="P145" i="8"/>
  <c r="X146" i="8"/>
  <c r="AK148" i="8"/>
  <c r="H299" i="9"/>
  <c r="BP323" i="9"/>
  <c r="BT346" i="9" s="1"/>
  <c r="P148" i="8"/>
  <c r="M145" i="8"/>
  <c r="N145" i="8"/>
  <c r="S145" i="8"/>
  <c r="N148" i="8"/>
  <c r="L145" i="8"/>
  <c r="X145" i="8"/>
  <c r="AX151" i="8"/>
  <c r="AO146" i="8"/>
  <c r="AO148" i="20" s="1"/>
  <c r="AT145" i="8"/>
  <c r="AF145" i="8"/>
  <c r="W145" i="8"/>
  <c r="AR147" i="8"/>
  <c r="Y149" i="8"/>
  <c r="L147" i="8"/>
  <c r="J146" i="8"/>
  <c r="K146" i="8"/>
  <c r="N147" i="8"/>
  <c r="AG146" i="8"/>
  <c r="AV147" i="8"/>
  <c r="AN148" i="8"/>
  <c r="AF146" i="8"/>
  <c r="Q146" i="8"/>
  <c r="Q148" i="20" s="1"/>
  <c r="AJ147" i="8"/>
  <c r="AM145" i="8"/>
  <c r="R146" i="8"/>
  <c r="S147" i="8"/>
  <c r="AQ148" i="8"/>
  <c r="BM307" i="9"/>
  <c r="BQ330" i="9" s="1"/>
  <c r="S146" i="8"/>
  <c r="J147" i="8"/>
  <c r="L146" i="8"/>
  <c r="L29" i="6"/>
  <c r="AM147" i="8"/>
  <c r="Z146" i="8"/>
  <c r="AW150" i="8"/>
  <c r="AS146" i="8"/>
  <c r="AB145" i="8"/>
  <c r="AZ152" i="8"/>
  <c r="AG147" i="8"/>
  <c r="AQ145" i="8"/>
  <c r="J145" i="8"/>
  <c r="AF147" i="8"/>
  <c r="AE145" i="8"/>
  <c r="I147" i="8"/>
  <c r="I146" i="8"/>
  <c r="K147" i="8"/>
  <c r="R147" i="8"/>
  <c r="AR146" i="8"/>
  <c r="AD147" i="8"/>
  <c r="AC148" i="8"/>
  <c r="AS147" i="8"/>
  <c r="AM146" i="8"/>
  <c r="AK145" i="8"/>
  <c r="Z148" i="8"/>
  <c r="AY151" i="8"/>
  <c r="BM284" i="9"/>
  <c r="BO307" i="9"/>
  <c r="BS330" i="9" s="1"/>
  <c r="J28" i="6"/>
  <c r="AI146" i="8"/>
  <c r="AH145" i="8"/>
  <c r="AV149" i="8"/>
  <c r="AJ146" i="8"/>
  <c r="AM149" i="8"/>
  <c r="AL148" i="8"/>
  <c r="AX150" i="8"/>
  <c r="AA148" i="8"/>
  <c r="AE146" i="8"/>
  <c r="AI147" i="8"/>
  <c r="AS145" i="8"/>
  <c r="AL147" i="8"/>
  <c r="AX149" i="8"/>
  <c r="W146" i="8"/>
  <c r="AB150" i="8"/>
  <c r="AA145" i="8"/>
  <c r="Y145" i="8"/>
  <c r="AN146" i="8"/>
  <c r="AA146" i="8"/>
  <c r="AO145" i="8"/>
  <c r="AW149" i="8"/>
  <c r="O146" i="8"/>
  <c r="AI145" i="8"/>
  <c r="AT146" i="8"/>
  <c r="AD146" i="8"/>
  <c r="AA149" i="8"/>
  <c r="AP146" i="8"/>
  <c r="AO147" i="8"/>
  <c r="Z150" i="8"/>
  <c r="G145" i="8"/>
  <c r="G165" i="8" s="1"/>
  <c r="U146" i="8"/>
  <c r="H145" i="8"/>
  <c r="P147" i="8"/>
  <c r="K148" i="8"/>
  <c r="H146" i="8"/>
  <c r="Q149" i="8"/>
  <c r="T147" i="8"/>
  <c r="U145" i="8"/>
  <c r="Z147" i="8"/>
  <c r="AP147" i="8"/>
  <c r="AE147" i="8"/>
  <c r="AQ146" i="8"/>
  <c r="AA147" i="8"/>
  <c r="V146" i="8"/>
  <c r="AE148" i="8"/>
  <c r="AK146" i="8"/>
  <c r="AG145" i="8"/>
  <c r="AC149" i="8"/>
  <c r="AU146" i="8"/>
  <c r="Y148" i="8"/>
  <c r="AV148" i="8"/>
  <c r="I145" i="8"/>
  <c r="T146" i="8"/>
  <c r="O145" i="8"/>
  <c r="N146" i="8"/>
  <c r="BF75" i="27"/>
  <c r="BF75" i="31" s="1"/>
  <c r="J319" i="9"/>
  <c r="N342" i="9" s="1"/>
  <c r="H296" i="9"/>
  <c r="L114" i="27"/>
  <c r="L114" i="31" s="1"/>
  <c r="G138" i="31" s="1"/>
  <c r="BH193" i="20"/>
  <c r="BH191" i="27" s="1"/>
  <c r="BH191" i="31" s="1"/>
  <c r="G64" i="21"/>
  <c r="G63" i="27"/>
  <c r="G63" i="31" s="1"/>
  <c r="D16" i="12"/>
  <c r="D19" i="12" s="1"/>
  <c r="D8" i="19" s="1"/>
  <c r="C16" i="12"/>
  <c r="C19" i="12" s="1"/>
  <c r="C8" i="19" s="1"/>
  <c r="BK52" i="27"/>
  <c r="BK52" i="31" s="1"/>
  <c r="BH53" i="21"/>
  <c r="BH52" i="27"/>
  <c r="BH52" i="31" s="1"/>
  <c r="G181" i="21"/>
  <c r="G180" i="27"/>
  <c r="G180" i="31" s="1"/>
  <c r="H297" i="9"/>
  <c r="J320" i="9"/>
  <c r="N343" i="9" s="1"/>
  <c r="G184" i="27"/>
  <c r="G184" i="31" s="1"/>
  <c r="I209" i="20"/>
  <c r="G185" i="21"/>
  <c r="BE284" i="9"/>
  <c r="BJ100" i="20"/>
  <c r="BF75" i="24"/>
  <c r="BO191" i="27"/>
  <c r="BO191" i="31" s="1"/>
  <c r="BO192" i="21"/>
  <c r="BO191" i="24"/>
  <c r="BS216" i="20"/>
  <c r="AY76" i="24"/>
  <c r="AY76" i="27"/>
  <c r="AY76" i="31" s="1"/>
  <c r="AY77" i="21"/>
  <c r="C39" i="6"/>
  <c r="K28" i="6" s="1"/>
  <c r="C35" i="6"/>
  <c r="M24" i="6" s="1"/>
  <c r="O25" i="6"/>
  <c r="G186" i="21"/>
  <c r="G185" i="27"/>
  <c r="G185" i="31" s="1"/>
  <c r="I210" i="20"/>
  <c r="P207" i="21"/>
  <c r="M25" i="6"/>
  <c r="BN290" i="9"/>
  <c r="BP313" i="9"/>
  <c r="BT336" i="9" s="1"/>
  <c r="BJ292" i="9"/>
  <c r="BL315" i="9"/>
  <c r="BP338" i="9" s="1"/>
  <c r="BP317" i="9"/>
  <c r="BT340" i="9" s="1"/>
  <c r="BN294" i="9"/>
  <c r="BN322" i="9"/>
  <c r="BR345" i="9" s="1"/>
  <c r="BL299" i="9"/>
  <c r="T231" i="20"/>
  <c r="T230" i="21" s="1"/>
  <c r="O254" i="21" s="1"/>
  <c r="BN295" i="9"/>
  <c r="N183" i="27"/>
  <c r="N183" i="31" s="1"/>
  <c r="F44" i="27"/>
  <c r="F44" i="31" s="1"/>
  <c r="F45" i="21"/>
  <c r="BL319" i="9"/>
  <c r="BP342" i="9" s="1"/>
  <c r="I298" i="9"/>
  <c r="M182" i="27"/>
  <c r="M182" i="31" s="1"/>
  <c r="M183" i="21"/>
  <c r="O207" i="20"/>
  <c r="N184" i="21"/>
  <c r="BA78" i="20"/>
  <c r="AY54" i="21"/>
  <c r="AY53" i="27"/>
  <c r="AY53" i="31" s="1"/>
  <c r="G182" i="21"/>
  <c r="G181" i="27"/>
  <c r="G181" i="31" s="1"/>
  <c r="I206" i="20"/>
  <c r="BM308" i="9"/>
  <c r="BQ331" i="9" s="1"/>
  <c r="BK285" i="9"/>
  <c r="BD287" i="9"/>
  <c r="BF310" i="9"/>
  <c r="BJ333" i="9" s="1"/>
  <c r="BJ312" i="9"/>
  <c r="BN335" i="9" s="1"/>
  <c r="BH289" i="9"/>
  <c r="BL291" i="9"/>
  <c r="BN314" i="9"/>
  <c r="BR337" i="9" s="1"/>
  <c r="L317" i="9"/>
  <c r="P340" i="9" s="1"/>
  <c r="J294" i="9"/>
  <c r="F59" i="20"/>
  <c r="H80" i="8"/>
  <c r="L103" i="8" s="1"/>
  <c r="J324" i="9"/>
  <c r="N347" i="9" s="1"/>
  <c r="H301" i="9"/>
  <c r="BL312" i="9"/>
  <c r="BP335" i="9" s="1"/>
  <c r="BJ289" i="9"/>
  <c r="G56" i="24"/>
  <c r="G57" i="21"/>
  <c r="G56" i="27"/>
  <c r="G56" i="31" s="1"/>
  <c r="I81" i="20"/>
  <c r="BP315" i="9"/>
  <c r="BT338" i="9" s="1"/>
  <c r="BN292" i="9"/>
  <c r="BC308" i="9"/>
  <c r="BG331" i="9" s="1"/>
  <c r="BA285" i="9"/>
  <c r="BJ307" i="9"/>
  <c r="BN330" i="9" s="1"/>
  <c r="F71" i="20"/>
  <c r="H92" i="8"/>
  <c r="L115" i="8" s="1"/>
  <c r="N314" i="9"/>
  <c r="R337" i="9" s="1"/>
  <c r="L291" i="9"/>
  <c r="H290" i="9"/>
  <c r="J313" i="9"/>
  <c r="N336" i="9" s="1"/>
  <c r="I302" i="9"/>
  <c r="BG169" i="21"/>
  <c r="BG168" i="24"/>
  <c r="BG168" i="27"/>
  <c r="BG168" i="31" s="1"/>
  <c r="BI193" i="20"/>
  <c r="F59" i="22"/>
  <c r="H82" i="22" s="1"/>
  <c r="L105" i="22" s="1"/>
  <c r="H81" i="8"/>
  <c r="L104" i="8" s="1"/>
  <c r="AV169" i="21"/>
  <c r="AV168" i="27"/>
  <c r="AV168" i="31" s="1"/>
  <c r="BO318" i="9"/>
  <c r="BS341" i="9" s="1"/>
  <c r="BM295" i="9"/>
  <c r="BH310" i="9"/>
  <c r="BL333" i="9" s="1"/>
  <c r="BF287" i="9"/>
  <c r="J292" i="9"/>
  <c r="L315" i="9"/>
  <c r="P338" i="9" s="1"/>
  <c r="F66" i="20"/>
  <c r="H87" i="8"/>
  <c r="L110" i="8" s="1"/>
  <c r="F35" i="24"/>
  <c r="F36" i="21"/>
  <c r="F35" i="27"/>
  <c r="F35" i="31" s="1"/>
  <c r="G175" i="27"/>
  <c r="G175" i="31" s="1"/>
  <c r="G176" i="21"/>
  <c r="I171" i="24"/>
  <c r="K196" i="20"/>
  <c r="I171" i="27"/>
  <c r="I171" i="31" s="1"/>
  <c r="I172" i="21"/>
  <c r="H65" i="21"/>
  <c r="J89" i="20"/>
  <c r="H64" i="27"/>
  <c r="H64" i="31" s="1"/>
  <c r="AY308" i="9"/>
  <c r="BC331" i="9" s="1"/>
  <c r="L295" i="9"/>
  <c r="N318" i="9"/>
  <c r="R341" i="9" s="1"/>
  <c r="BJ308" i="9"/>
  <c r="BN331" i="9" s="1"/>
  <c r="BH285" i="9"/>
  <c r="G187" i="27"/>
  <c r="G187" i="31" s="1"/>
  <c r="I212" i="20"/>
  <c r="G188" i="21"/>
  <c r="I203" i="27"/>
  <c r="I203" i="31" s="1"/>
  <c r="I204" i="21"/>
  <c r="M228" i="20"/>
  <c r="G169" i="24"/>
  <c r="I194" i="20"/>
  <c r="G169" i="27"/>
  <c r="G169" i="31" s="1"/>
  <c r="G170" i="21"/>
  <c r="BJ75" i="27"/>
  <c r="BJ75" i="31" s="1"/>
  <c r="BN100" i="20"/>
  <c r="BJ75" i="24"/>
  <c r="BJ76" i="21"/>
  <c r="I69" i="21"/>
  <c r="I68" i="27"/>
  <c r="I68" i="31" s="1"/>
  <c r="K93" i="20"/>
  <c r="F32" i="24"/>
  <c r="F32" i="27"/>
  <c r="F32" i="31" s="1"/>
  <c r="F33" i="21"/>
  <c r="J172" i="24"/>
  <c r="J172" i="27"/>
  <c r="J172" i="31" s="1"/>
  <c r="J173" i="21"/>
  <c r="H182" i="21"/>
  <c r="H181" i="27"/>
  <c r="H181" i="31" s="1"/>
  <c r="J206" i="20"/>
  <c r="AV52" i="24"/>
  <c r="AV52" i="27"/>
  <c r="AV52" i="31" s="1"/>
  <c r="AV53" i="21"/>
  <c r="BL285" i="9"/>
  <c r="BN308" i="9"/>
  <c r="BR331" i="9" s="1"/>
  <c r="L316" i="9"/>
  <c r="P339" i="9" s="1"/>
  <c r="J293" i="9"/>
  <c r="L99" i="24"/>
  <c r="G123" i="24" s="1"/>
  <c r="L99" i="27"/>
  <c r="L100" i="21"/>
  <c r="G124" i="21" s="1"/>
  <c r="G173" i="24"/>
  <c r="I198" i="20"/>
  <c r="G173" i="27"/>
  <c r="G173" i="31" s="1"/>
  <c r="G174" i="21"/>
  <c r="BL294" i="9"/>
  <c r="BN317" i="9"/>
  <c r="BR340" i="9" s="1"/>
  <c r="BK77" i="21"/>
  <c r="BK194" i="20"/>
  <c r="BK193" i="21" s="1"/>
  <c r="BH219" i="20"/>
  <c r="BC243" i="20" s="1"/>
  <c r="BC266" i="20" s="1"/>
  <c r="AX52" i="24"/>
  <c r="AZ77" i="20"/>
  <c r="AX52" i="27"/>
  <c r="AX52" i="31" s="1"/>
  <c r="AX53" i="21"/>
  <c r="AY54" i="27"/>
  <c r="AY54" i="31" s="1"/>
  <c r="AY55" i="21"/>
  <c r="H186" i="21"/>
  <c r="H185" i="27"/>
  <c r="H185" i="31" s="1"/>
  <c r="J210" i="20"/>
  <c r="I300" i="9"/>
  <c r="K323" i="9"/>
  <c r="O346" i="9" s="1"/>
  <c r="M326" i="9"/>
  <c r="Q349" i="9" s="1"/>
  <c r="K303" i="9"/>
  <c r="BB286" i="9"/>
  <c r="BD309" i="9"/>
  <c r="BH332" i="9" s="1"/>
  <c r="M115" i="20"/>
  <c r="M113" i="27" s="1"/>
  <c r="BI170" i="21"/>
  <c r="BE77" i="20"/>
  <c r="BC53" i="21"/>
  <c r="BC52" i="24"/>
  <c r="BC52" i="27"/>
  <c r="BC52" i="31" s="1"/>
  <c r="J308" i="9"/>
  <c r="N331" i="9" s="1"/>
  <c r="H285" i="9"/>
  <c r="BI169" i="27"/>
  <c r="BI169" i="31" s="1"/>
  <c r="F45" i="27"/>
  <c r="F45" i="31" s="1"/>
  <c r="F46" i="21"/>
  <c r="J93" i="21"/>
  <c r="N117" i="20"/>
  <c r="J92" i="27"/>
  <c r="J92" i="31" s="1"/>
  <c r="BP316" i="9"/>
  <c r="BT339" i="9" s="1"/>
  <c r="BN293" i="9"/>
  <c r="N319" i="9"/>
  <c r="R342" i="9" s="1"/>
  <c r="L296" i="9"/>
  <c r="L182" i="21"/>
  <c r="L181" i="27"/>
  <c r="L181" i="31" s="1"/>
  <c r="N206" i="20"/>
  <c r="J310" i="9"/>
  <c r="N333" i="9" s="1"/>
  <c r="H287" i="9"/>
  <c r="BA192" i="24"/>
  <c r="BA193" i="21"/>
  <c r="BA192" i="27"/>
  <c r="BA192" i="31" s="1"/>
  <c r="BL292" i="9"/>
  <c r="BN315" i="9"/>
  <c r="BR338" i="9" s="1"/>
  <c r="I85" i="27"/>
  <c r="I85" i="31" s="1"/>
  <c r="M110" i="20"/>
  <c r="I86" i="21"/>
  <c r="BO101" i="20"/>
  <c r="BK76" i="27"/>
  <c r="BK76" i="31" s="1"/>
  <c r="AW284" i="9"/>
  <c r="AY307" i="9"/>
  <c r="BC330" i="9" s="1"/>
  <c r="F42" i="27"/>
  <c r="F42" i="31" s="1"/>
  <c r="F43" i="21"/>
  <c r="BL78" i="20"/>
  <c r="BJ53" i="27"/>
  <c r="BJ53" i="31" s="1"/>
  <c r="BJ53" i="24"/>
  <c r="BJ54" i="21"/>
  <c r="BC193" i="20"/>
  <c r="BA168" i="27"/>
  <c r="BA168" i="31" s="1"/>
  <c r="BA169" i="21"/>
  <c r="G172" i="24"/>
  <c r="I197" i="20"/>
  <c r="G173" i="21"/>
  <c r="G172" i="27"/>
  <c r="G172" i="31" s="1"/>
  <c r="AZ286" i="9"/>
  <c r="BB309" i="9"/>
  <c r="BF332" i="9" s="1"/>
  <c r="BK287" i="9"/>
  <c r="BM310" i="9"/>
  <c r="BQ333" i="9" s="1"/>
  <c r="J291" i="9"/>
  <c r="L314" i="9"/>
  <c r="P337" i="9" s="1"/>
  <c r="BJ285" i="9"/>
  <c r="BL308" i="9"/>
  <c r="BP331" i="9" s="1"/>
  <c r="H171" i="24"/>
  <c r="H171" i="27"/>
  <c r="H171" i="31" s="1"/>
  <c r="J196" i="20"/>
  <c r="H172" i="21"/>
  <c r="BL296" i="9"/>
  <c r="BN319" i="9"/>
  <c r="BR342" i="9" s="1"/>
  <c r="BP312" i="9"/>
  <c r="BT335" i="9" s="1"/>
  <c r="BL123" i="27"/>
  <c r="BQ99" i="31"/>
  <c r="BL123" i="31" s="1"/>
  <c r="BB77" i="20"/>
  <c r="AZ52" i="27"/>
  <c r="AZ52" i="31" s="1"/>
  <c r="AZ53" i="21"/>
  <c r="BC287" i="9"/>
  <c r="BE310" i="9"/>
  <c r="BI333" i="9" s="1"/>
  <c r="AZ169" i="24"/>
  <c r="AZ169" i="27"/>
  <c r="AZ169" i="31" s="1"/>
  <c r="AZ170" i="21"/>
  <c r="F41" i="27"/>
  <c r="F41" i="31" s="1"/>
  <c r="F42" i="21"/>
  <c r="H174" i="24"/>
  <c r="J199" i="20"/>
  <c r="H174" i="27"/>
  <c r="H174" i="31" s="1"/>
  <c r="H175" i="21"/>
  <c r="BN286" i="9"/>
  <c r="BP309" i="9"/>
  <c r="BT332" i="9" s="1"/>
  <c r="H55" i="24"/>
  <c r="J80" i="20"/>
  <c r="H55" i="27"/>
  <c r="H55" i="31" s="1"/>
  <c r="H56" i="21"/>
  <c r="BD193" i="20"/>
  <c r="BB169" i="21"/>
  <c r="BB168" i="27"/>
  <c r="BB168" i="31" s="1"/>
  <c r="F63" i="20"/>
  <c r="H84" i="8"/>
  <c r="L107" i="8" s="1"/>
  <c r="F62" i="22"/>
  <c r="H85" i="22" s="1"/>
  <c r="L108" i="22" s="1"/>
  <c r="K83" i="24"/>
  <c r="K84" i="21"/>
  <c r="O108" i="20"/>
  <c r="K83" i="27"/>
  <c r="K83" i="31" s="1"/>
  <c r="H58" i="24"/>
  <c r="H58" i="27"/>
  <c r="H58" i="31" s="1"/>
  <c r="J83" i="20"/>
  <c r="H59" i="21"/>
  <c r="BC168" i="24"/>
  <c r="BE193" i="20"/>
  <c r="BC168" i="27"/>
  <c r="BC168" i="31" s="1"/>
  <c r="BC169" i="21"/>
  <c r="H177" i="24"/>
  <c r="J202" i="20"/>
  <c r="H177" i="27"/>
  <c r="H177" i="31" s="1"/>
  <c r="H178" i="21"/>
  <c r="I175" i="24"/>
  <c r="I175" i="27"/>
  <c r="I175" i="31" s="1"/>
  <c r="I176" i="21"/>
  <c r="K200" i="20"/>
  <c r="G58" i="24"/>
  <c r="I83" i="20"/>
  <c r="G59" i="21"/>
  <c r="G58" i="27"/>
  <c r="G58" i="31" s="1"/>
  <c r="BA53" i="24"/>
  <c r="BC78" i="20"/>
  <c r="BA53" i="27"/>
  <c r="BA53" i="31" s="1"/>
  <c r="BA54" i="21"/>
  <c r="AU169" i="21"/>
  <c r="AU168" i="27"/>
  <c r="AU168" i="31" s="1"/>
  <c r="G60" i="24"/>
  <c r="G61" i="21"/>
  <c r="I85" i="20"/>
  <c r="G60" i="27"/>
  <c r="G60" i="31" s="1"/>
  <c r="P220" i="20"/>
  <c r="L195" i="24"/>
  <c r="L195" i="27"/>
  <c r="L195" i="31" s="1"/>
  <c r="L196" i="21"/>
  <c r="BH168" i="27"/>
  <c r="BH168" i="31" s="1"/>
  <c r="BH169" i="21"/>
  <c r="BH168" i="24"/>
  <c r="BJ193" i="20"/>
  <c r="AX75" i="24"/>
  <c r="BB100" i="20"/>
  <c r="AX75" i="27"/>
  <c r="AX75" i="31" s="1"/>
  <c r="AX76" i="21"/>
  <c r="BB192" i="24"/>
  <c r="BB192" i="27"/>
  <c r="BB192" i="31" s="1"/>
  <c r="BB193" i="21"/>
  <c r="I90" i="27"/>
  <c r="I90" i="31" s="1"/>
  <c r="F57" i="20"/>
  <c r="F56" i="22"/>
  <c r="H79" i="22" s="1"/>
  <c r="L102" i="22" s="1"/>
  <c r="H78" i="8"/>
  <c r="L101" i="8" s="1"/>
  <c r="G55" i="24"/>
  <c r="I80" i="20"/>
  <c r="G55" i="27"/>
  <c r="G55" i="31" s="1"/>
  <c r="G56" i="21"/>
  <c r="I201" i="20"/>
  <c r="G176" i="24"/>
  <c r="G177" i="21"/>
  <c r="G176" i="27"/>
  <c r="G176" i="31" s="1"/>
  <c r="AU52" i="24"/>
  <c r="AW77" i="20"/>
  <c r="AU52" i="27"/>
  <c r="AU52" i="31" s="1"/>
  <c r="AU53" i="21"/>
  <c r="J82" i="24"/>
  <c r="N107" i="20"/>
  <c r="J83" i="21"/>
  <c r="J82" i="27"/>
  <c r="J82" i="31" s="1"/>
  <c r="F56" i="20"/>
  <c r="H77" i="8"/>
  <c r="L100" i="8" s="1"/>
  <c r="F57" i="22"/>
  <c r="H80" i="22" s="1"/>
  <c r="L103" i="22" s="1"/>
  <c r="H79" i="8"/>
  <c r="L102" i="8" s="1"/>
  <c r="H170" i="24"/>
  <c r="J195" i="20"/>
  <c r="H170" i="27"/>
  <c r="H170" i="31" s="1"/>
  <c r="H171" i="21"/>
  <c r="G174" i="24"/>
  <c r="I199" i="20"/>
  <c r="G174" i="27"/>
  <c r="G174" i="31" s="1"/>
  <c r="G175" i="21"/>
  <c r="AW52" i="24"/>
  <c r="AW52" i="27"/>
  <c r="AW52" i="31" s="1"/>
  <c r="AY77" i="20"/>
  <c r="AW53" i="21"/>
  <c r="BA241" i="20"/>
  <c r="BA264" i="20" s="1"/>
  <c r="BF215" i="24"/>
  <c r="BA239" i="24" s="1"/>
  <c r="BF215" i="27"/>
  <c r="BF216" i="21"/>
  <c r="BA240" i="21" s="1"/>
  <c r="BH54" i="9"/>
  <c r="K204" i="21"/>
  <c r="K203" i="27"/>
  <c r="K203" i="31" s="1"/>
  <c r="O228" i="20"/>
  <c r="BI57" i="9"/>
  <c r="F36" i="24"/>
  <c r="F37" i="21"/>
  <c r="F36" i="27"/>
  <c r="F36" i="31" s="1"/>
  <c r="BB52" i="24"/>
  <c r="BD77" i="20"/>
  <c r="BB52" i="27"/>
  <c r="BB52" i="31" s="1"/>
  <c r="BB53" i="21"/>
  <c r="BD194" i="27"/>
  <c r="BD194" i="31" s="1"/>
  <c r="BD195" i="21"/>
  <c r="K180" i="27"/>
  <c r="K180" i="31" s="1"/>
  <c r="K181" i="21"/>
  <c r="M205" i="20"/>
  <c r="BL193" i="20"/>
  <c r="BJ168" i="27"/>
  <c r="BJ168" i="31" s="1"/>
  <c r="BJ169" i="21"/>
  <c r="BJ168" i="24"/>
  <c r="BK80" i="8"/>
  <c r="H57" i="24"/>
  <c r="J82" i="20"/>
  <c r="H58" i="21"/>
  <c r="H57" i="27"/>
  <c r="H57" i="31" s="1"/>
  <c r="BM319" i="9"/>
  <c r="BQ342" i="9" s="1"/>
  <c r="BK296" i="9"/>
  <c r="BK52" i="24"/>
  <c r="BK53" i="21"/>
  <c r="I202" i="20"/>
  <c r="G177" i="24"/>
  <c r="G177" i="27"/>
  <c r="G177" i="31" s="1"/>
  <c r="G178" i="21"/>
  <c r="H173" i="24"/>
  <c r="J198" i="20"/>
  <c r="H173" i="27"/>
  <c r="H173" i="31" s="1"/>
  <c r="H174" i="21"/>
  <c r="BE53" i="21"/>
  <c r="BE52" i="24"/>
  <c r="BE52" i="27"/>
  <c r="BE52" i="31" s="1"/>
  <c r="BG77" i="20"/>
  <c r="AY193" i="20"/>
  <c r="AW168" i="27"/>
  <c r="AW168" i="31" s="1"/>
  <c r="AW168" i="24"/>
  <c r="AW169" i="21"/>
  <c r="BH170" i="21"/>
  <c r="BH169" i="24"/>
  <c r="BJ194" i="20"/>
  <c r="BH169" i="27"/>
  <c r="BH169" i="31" s="1"/>
  <c r="J182" i="21"/>
  <c r="J181" i="27"/>
  <c r="J181" i="31" s="1"/>
  <c r="L206" i="20"/>
  <c r="F46" i="27"/>
  <c r="F46" i="31" s="1"/>
  <c r="F47" i="21"/>
  <c r="BE169" i="21"/>
  <c r="BG193" i="20"/>
  <c r="BE168" i="24"/>
  <c r="BE168" i="27"/>
  <c r="BE168" i="31" s="1"/>
  <c r="AY77" i="8"/>
  <c r="BC100" i="8" s="1"/>
  <c r="BJ52" i="27"/>
  <c r="BJ52" i="31" s="1"/>
  <c r="BJ52" i="24"/>
  <c r="BJ53" i="21"/>
  <c r="H56" i="24"/>
  <c r="J81" i="20"/>
  <c r="H56" i="27"/>
  <c r="H56" i="31" s="1"/>
  <c r="H57" i="21"/>
  <c r="BA52" i="24"/>
  <c r="BA52" i="27"/>
  <c r="BA52" i="31" s="1"/>
  <c r="BC77" i="20"/>
  <c r="BA53" i="21"/>
  <c r="AZ168" i="24"/>
  <c r="AZ169" i="21"/>
  <c r="AZ168" i="27"/>
  <c r="AZ168" i="31" s="1"/>
  <c r="BA309" i="9"/>
  <c r="BE332" i="9" s="1"/>
  <c r="AY286" i="9"/>
  <c r="H172" i="24"/>
  <c r="J197" i="20"/>
  <c r="H173" i="21"/>
  <c r="H172" i="27"/>
  <c r="H172" i="31" s="1"/>
  <c r="AT52" i="24"/>
  <c r="AV77" i="20"/>
  <c r="AT52" i="27"/>
  <c r="AT52" i="31" s="1"/>
  <c r="AT53" i="21"/>
  <c r="BJ77" i="8"/>
  <c r="F23" i="12"/>
  <c r="F24" i="12" s="1"/>
  <c r="F26" i="12"/>
  <c r="D23" i="12"/>
  <c r="D24" i="12" s="1"/>
  <c r="D26" i="12"/>
  <c r="G23" i="12"/>
  <c r="G24" i="12" s="1"/>
  <c r="G26" i="12"/>
  <c r="E16" i="12"/>
  <c r="E17" i="12" s="1"/>
  <c r="E18" i="12" s="1"/>
  <c r="F16" i="12"/>
  <c r="D17" i="12"/>
  <c r="D18" i="12" s="1"/>
  <c r="C17" i="12"/>
  <c r="C18" i="12" s="1"/>
  <c r="G16" i="12"/>
  <c r="H22" i="12"/>
  <c r="I193" i="24"/>
  <c r="M218" i="20"/>
  <c r="I193" i="27"/>
  <c r="I193" i="31" s="1"/>
  <c r="I194" i="21"/>
  <c r="AV76" i="22"/>
  <c r="BA308" i="22"/>
  <c r="AZ285" i="22"/>
  <c r="BG53" i="21"/>
  <c r="BG52" i="24"/>
  <c r="BI77" i="20"/>
  <c r="BG52" i="27"/>
  <c r="BK145" i="31"/>
  <c r="BE53" i="31"/>
  <c r="H83" i="20"/>
  <c r="F58" i="24"/>
  <c r="F58" i="27"/>
  <c r="F58" i="31" s="1"/>
  <c r="F59" i="21"/>
  <c r="F59" i="24"/>
  <c r="H84" i="20"/>
  <c r="F60" i="21"/>
  <c r="F59" i="27"/>
  <c r="F59" i="31" s="1"/>
  <c r="BD192" i="22"/>
  <c r="BG218" i="20"/>
  <c r="BC193" i="24"/>
  <c r="BC194" i="21"/>
  <c r="BC193" i="27"/>
  <c r="BC193" i="31" s="1"/>
  <c r="BL75" i="27"/>
  <c r="BL75" i="31" s="1"/>
  <c r="BL76" i="21"/>
  <c r="BP100" i="20"/>
  <c r="BL75" i="24"/>
  <c r="BK168" i="24"/>
  <c r="BM193" i="20"/>
  <c r="BK168" i="27"/>
  <c r="BK169" i="21"/>
  <c r="BF29" i="31"/>
  <c r="L203" i="21"/>
  <c r="P227" i="20"/>
  <c r="L202" i="27"/>
  <c r="L202" i="31" s="1"/>
  <c r="BE330" i="9"/>
  <c r="M223" i="20"/>
  <c r="I198" i="24"/>
  <c r="I198" i="27"/>
  <c r="I198" i="31" s="1"/>
  <c r="I199" i="21"/>
  <c r="AU53" i="24"/>
  <c r="AW78" i="20"/>
  <c r="AU53" i="27"/>
  <c r="AU54" i="21"/>
  <c r="BC216" i="22"/>
  <c r="BF216" i="20"/>
  <c r="BB191" i="24"/>
  <c r="BB191" i="27"/>
  <c r="BB192" i="21"/>
  <c r="AW285" i="22"/>
  <c r="H186" i="27"/>
  <c r="H186" i="31" s="1"/>
  <c r="J211" i="20"/>
  <c r="H187" i="21"/>
  <c r="AX285" i="22"/>
  <c r="BI168" i="27"/>
  <c r="BI169" i="21"/>
  <c r="BK193" i="20"/>
  <c r="BI168" i="24"/>
  <c r="AY240" i="22"/>
  <c r="AY263" i="22" s="1"/>
  <c r="BH53" i="31"/>
  <c r="BL53" i="21"/>
  <c r="BL52" i="24"/>
  <c r="BN77" i="20"/>
  <c r="BL52" i="27"/>
  <c r="BK101" i="20"/>
  <c r="BG76" i="24"/>
  <c r="BG76" i="27"/>
  <c r="BG76" i="31" s="1"/>
  <c r="BG77" i="21"/>
  <c r="BD169" i="21"/>
  <c r="BD168" i="24"/>
  <c r="BF193" i="20"/>
  <c r="BD168" i="27"/>
  <c r="AZ241" i="20"/>
  <c r="AZ264" i="20" s="1"/>
  <c r="BE215" i="24"/>
  <c r="AZ239" i="24" s="1"/>
  <c r="BE215" i="27"/>
  <c r="BE216" i="21"/>
  <c r="AZ240" i="21" s="1"/>
  <c r="BJ331" i="22"/>
  <c r="BM76" i="21"/>
  <c r="BM75" i="24"/>
  <c r="BQ100" i="20"/>
  <c r="BM75" i="27"/>
  <c r="BM75" i="31" s="1"/>
  <c r="BJ76" i="27"/>
  <c r="BJ76" i="31" s="1"/>
  <c r="BN101" i="20"/>
  <c r="BJ77" i="21"/>
  <c r="BJ76" i="24"/>
  <c r="BL29" i="31"/>
  <c r="H81" i="20"/>
  <c r="F56" i="24"/>
  <c r="F57" i="21"/>
  <c r="F56" i="27"/>
  <c r="F56" i="31" s="1"/>
  <c r="I173" i="24"/>
  <c r="K198" i="20"/>
  <c r="I173" i="27"/>
  <c r="I173" i="31" s="1"/>
  <c r="I174" i="21"/>
  <c r="AZ193" i="20"/>
  <c r="AX168" i="24"/>
  <c r="AX168" i="27"/>
  <c r="AX169" i="21"/>
  <c r="AX308" i="22"/>
  <c r="BL145" i="31"/>
  <c r="L113" i="20"/>
  <c r="H88" i="27"/>
  <c r="H88" i="31" s="1"/>
  <c r="H89" i="21"/>
  <c r="BQ332" i="9"/>
  <c r="AZ77" i="22"/>
  <c r="BA55" i="24"/>
  <c r="BC80" i="20"/>
  <c r="BA55" i="27"/>
  <c r="BA56" i="21"/>
  <c r="BD76" i="24"/>
  <c r="BD76" i="27"/>
  <c r="BD77" i="21"/>
  <c r="BG215" i="22"/>
  <c r="BL169" i="21"/>
  <c r="BL168" i="24"/>
  <c r="BL168" i="27"/>
  <c r="BN193" i="20"/>
  <c r="I94" i="27"/>
  <c r="I94" i="31" s="1"/>
  <c r="I95" i="21"/>
  <c r="M119" i="20"/>
  <c r="I196" i="20"/>
  <c r="G171" i="24"/>
  <c r="G171" i="27"/>
  <c r="G171" i="31" s="1"/>
  <c r="G172" i="21"/>
  <c r="F62" i="20"/>
  <c r="F61" i="22"/>
  <c r="H84" i="22" s="1"/>
  <c r="L107" i="22" s="1"/>
  <c r="H83" i="8"/>
  <c r="L106" i="8" s="1"/>
  <c r="I84" i="20"/>
  <c r="G59" i="24"/>
  <c r="G59" i="27"/>
  <c r="G59" i="31" s="1"/>
  <c r="G60" i="21"/>
  <c r="BA241" i="22"/>
  <c r="BA264" i="22" s="1"/>
  <c r="BG331" i="22"/>
  <c r="N235" i="20"/>
  <c r="J210" i="27"/>
  <c r="J210" i="31" s="1"/>
  <c r="J211" i="21"/>
  <c r="BA193" i="20"/>
  <c r="AY168" i="24"/>
  <c r="AY168" i="27"/>
  <c r="AY169" i="21"/>
  <c r="BD241" i="22"/>
  <c r="BD264" i="22" s="1"/>
  <c r="F43" i="27"/>
  <c r="F43" i="31" s="1"/>
  <c r="F44" i="21"/>
  <c r="BF53" i="21"/>
  <c r="BF52" i="27"/>
  <c r="BF52" i="24"/>
  <c r="BH77" i="20"/>
  <c r="BS331" i="9"/>
  <c r="M115" i="21"/>
  <c r="H139" i="21" s="1"/>
  <c r="M114" i="27"/>
  <c r="BH99" i="24"/>
  <c r="BH99" i="27"/>
  <c r="BH100" i="21"/>
  <c r="L134" i="21"/>
  <c r="O109" i="27"/>
  <c r="O110" i="21"/>
  <c r="BF53" i="27" l="1"/>
  <c r="BF53" i="31" s="1"/>
  <c r="V147" i="22"/>
  <c r="L110" i="20"/>
  <c r="L109" i="21" s="1"/>
  <c r="G133" i="21" s="1"/>
  <c r="N148" i="22"/>
  <c r="AG147" i="20"/>
  <c r="H86" i="21"/>
  <c r="AH148" i="20"/>
  <c r="X150" i="20"/>
  <c r="BH78" i="20"/>
  <c r="BH76" i="27" s="1"/>
  <c r="BH76" i="31" s="1"/>
  <c r="O150" i="20"/>
  <c r="AB146" i="22"/>
  <c r="AD146" i="22"/>
  <c r="AT147" i="20"/>
  <c r="AH146" i="22"/>
  <c r="S147" i="20"/>
  <c r="AR148" i="20"/>
  <c r="Z151" i="22"/>
  <c r="R149" i="20"/>
  <c r="AP148" i="20"/>
  <c r="S147" i="22"/>
  <c r="AK6" i="15"/>
  <c r="AL20" i="15"/>
  <c r="AL21" i="15" s="1"/>
  <c r="I149" i="20"/>
  <c r="AL148" i="20"/>
  <c r="AM149" i="20"/>
  <c r="T149" i="20"/>
  <c r="AJ148" i="20"/>
  <c r="AI149" i="22"/>
  <c r="N147" i="22"/>
  <c r="AD148" i="22"/>
  <c r="R148" i="20"/>
  <c r="M147" i="20"/>
  <c r="T150" i="20"/>
  <c r="U147" i="20"/>
  <c r="O147" i="22"/>
  <c r="V148" i="22"/>
  <c r="AC147" i="22"/>
  <c r="AE148" i="20"/>
  <c r="AF149" i="20"/>
  <c r="O149" i="20"/>
  <c r="AX170" i="21"/>
  <c r="K147" i="20"/>
  <c r="AW149" i="22"/>
  <c r="AZ194" i="20"/>
  <c r="AZ193" i="21" s="1"/>
  <c r="AE149" i="22"/>
  <c r="AW151" i="20"/>
  <c r="AJ148" i="22"/>
  <c r="J147" i="22"/>
  <c r="P150" i="20"/>
  <c r="M148" i="20"/>
  <c r="AX194" i="20"/>
  <c r="AX192" i="27" s="1"/>
  <c r="AX192" i="31" s="1"/>
  <c r="I146" i="22"/>
  <c r="Q150" i="22"/>
  <c r="K149" i="20"/>
  <c r="X147" i="20"/>
  <c r="AG149" i="22"/>
  <c r="L148" i="20"/>
  <c r="AY153" i="22"/>
  <c r="AP147" i="20"/>
  <c r="AZ76" i="24"/>
  <c r="AV150" i="20"/>
  <c r="AA148" i="20"/>
  <c r="AV150" i="22"/>
  <c r="I147" i="22"/>
  <c r="AF147" i="22"/>
  <c r="Y151" i="20"/>
  <c r="L147" i="20"/>
  <c r="AK150" i="20"/>
  <c r="AU149" i="22"/>
  <c r="AC147" i="20"/>
  <c r="AX151" i="20"/>
  <c r="K150" i="20"/>
  <c r="AI148" i="22"/>
  <c r="AS148" i="20"/>
  <c r="AR149" i="20"/>
  <c r="N149" i="22"/>
  <c r="AR147" i="20"/>
  <c r="AU147" i="22"/>
  <c r="AE149" i="20"/>
  <c r="AD148" i="20"/>
  <c r="AE147" i="20"/>
  <c r="AW152" i="20"/>
  <c r="AQ149" i="22"/>
  <c r="AV148" i="22"/>
  <c r="P146" i="22"/>
  <c r="AS150" i="20"/>
  <c r="AC149" i="20"/>
  <c r="AG149" i="20"/>
  <c r="AX152" i="22"/>
  <c r="M89" i="21"/>
  <c r="AC150" i="22"/>
  <c r="AP149" i="20"/>
  <c r="H147" i="20"/>
  <c r="AA147" i="20"/>
  <c r="S149" i="20"/>
  <c r="AG148" i="20"/>
  <c r="AF147" i="20"/>
  <c r="AN147" i="20"/>
  <c r="W149" i="20"/>
  <c r="AB148" i="20"/>
  <c r="U149" i="22"/>
  <c r="Q113" i="20"/>
  <c r="Q111" i="27" s="1"/>
  <c r="BB169" i="27"/>
  <c r="BB169" i="31" s="1"/>
  <c r="BD194" i="20"/>
  <c r="BH217" i="20" s="1"/>
  <c r="BB169" i="24"/>
  <c r="H250" i="20"/>
  <c r="H273" i="20" s="1"/>
  <c r="H271" i="27" s="1"/>
  <c r="H271" i="31" s="1"/>
  <c r="AX169" i="27"/>
  <c r="AX169" i="31" s="1"/>
  <c r="M114" i="20"/>
  <c r="M112" i="27" s="1"/>
  <c r="L88" i="21"/>
  <c r="N110" i="21"/>
  <c r="I134" i="21" s="1"/>
  <c r="J26" i="6"/>
  <c r="J30" i="6" s="1"/>
  <c r="N26" i="6"/>
  <c r="N30" i="6" s="1"/>
  <c r="BL53" i="27"/>
  <c r="BL53" i="31" s="1"/>
  <c r="G136" i="27"/>
  <c r="L113" i="21"/>
  <c r="G137" i="21" s="1"/>
  <c r="L197" i="27"/>
  <c r="L197" i="31" s="1"/>
  <c r="BG242" i="20"/>
  <c r="BG265" i="20" s="1"/>
  <c r="BG264" i="21" s="1"/>
  <c r="H300" i="20"/>
  <c r="J323" i="20" s="1"/>
  <c r="I185" i="27"/>
  <c r="I185" i="31" s="1"/>
  <c r="H276" i="21"/>
  <c r="K210" i="20"/>
  <c r="K208" i="27" s="1"/>
  <c r="K208" i="31" s="1"/>
  <c r="K203" i="21"/>
  <c r="I89" i="27"/>
  <c r="I89" i="31" s="1"/>
  <c r="BL217" i="21"/>
  <c r="BG241" i="21" s="1"/>
  <c r="BL54" i="21"/>
  <c r="BL216" i="27"/>
  <c r="BG240" i="27" s="1"/>
  <c r="O113" i="20"/>
  <c r="O112" i="21" s="1"/>
  <c r="J136" i="21" s="1"/>
  <c r="I65" i="27"/>
  <c r="I65" i="31" s="1"/>
  <c r="K89" i="21"/>
  <c r="I66" i="21"/>
  <c r="I88" i="27"/>
  <c r="I88" i="31" s="1"/>
  <c r="M113" i="20"/>
  <c r="M111" i="27" s="1"/>
  <c r="M225" i="21"/>
  <c r="H249" i="21" s="1"/>
  <c r="H70" i="27"/>
  <c r="H70" i="31" s="1"/>
  <c r="O225" i="21"/>
  <c r="J249" i="21" s="1"/>
  <c r="J95" i="20"/>
  <c r="J93" i="27" s="1"/>
  <c r="J93" i="31" s="1"/>
  <c r="BC170" i="27"/>
  <c r="BC170" i="31" s="1"/>
  <c r="AZ53" i="27"/>
  <c r="AZ53" i="31" s="1"/>
  <c r="BL216" i="20"/>
  <c r="BG240" i="20" s="1"/>
  <c r="BG263" i="20" s="1"/>
  <c r="BC170" i="24"/>
  <c r="AZ53" i="24"/>
  <c r="BB78" i="20"/>
  <c r="BB76" i="27" s="1"/>
  <c r="BA75" i="27"/>
  <c r="BA75" i="31" s="1"/>
  <c r="BA76" i="21"/>
  <c r="BE194" i="21"/>
  <c r="AV54" i="21"/>
  <c r="K200" i="21"/>
  <c r="L86" i="20"/>
  <c r="L84" i="27" s="1"/>
  <c r="L84" i="31" s="1"/>
  <c r="BE193" i="27"/>
  <c r="BE193" i="31" s="1"/>
  <c r="AV53" i="27"/>
  <c r="AV53" i="31" s="1"/>
  <c r="K199" i="27"/>
  <c r="K199" i="31" s="1"/>
  <c r="BE193" i="24"/>
  <c r="AX78" i="20"/>
  <c r="AX76" i="24" s="1"/>
  <c r="K199" i="24"/>
  <c r="BC171" i="21"/>
  <c r="AV169" i="24"/>
  <c r="J201" i="27"/>
  <c r="J201" i="31" s="1"/>
  <c r="AV170" i="21"/>
  <c r="BD54" i="21"/>
  <c r="BF78" i="20"/>
  <c r="BF76" i="24" s="1"/>
  <c r="AX54" i="21"/>
  <c r="AZ77" i="21"/>
  <c r="AX53" i="27"/>
  <c r="AX53" i="31" s="1"/>
  <c r="BA169" i="24"/>
  <c r="AZ76" i="27"/>
  <c r="AZ76" i="31" s="1"/>
  <c r="J250" i="20"/>
  <c r="J273" i="20" s="1"/>
  <c r="J271" i="27" s="1"/>
  <c r="J271" i="31" s="1"/>
  <c r="J176" i="27"/>
  <c r="J176" i="31" s="1"/>
  <c r="BI55" i="21"/>
  <c r="P224" i="20"/>
  <c r="P222" i="24" s="1"/>
  <c r="K246" i="24" s="1"/>
  <c r="L29" i="13"/>
  <c r="L37" i="13"/>
  <c r="L32" i="13"/>
  <c r="L34" i="13"/>
  <c r="L31" i="13"/>
  <c r="L36" i="13"/>
  <c r="L30" i="13"/>
  <c r="L199" i="24"/>
  <c r="L200" i="21"/>
  <c r="J177" i="21"/>
  <c r="J176" i="24"/>
  <c r="O234" i="20"/>
  <c r="J258" i="20" s="1"/>
  <c r="J281" i="20" s="1"/>
  <c r="J280" i="21" s="1"/>
  <c r="I187" i="21"/>
  <c r="BD170" i="24"/>
  <c r="AW192" i="21"/>
  <c r="K177" i="27"/>
  <c r="K177" i="31" s="1"/>
  <c r="BI216" i="21"/>
  <c r="BD240" i="21" s="1"/>
  <c r="BE171" i="21"/>
  <c r="BE170" i="24"/>
  <c r="K197" i="27"/>
  <c r="K197" i="31" s="1"/>
  <c r="BG195" i="20"/>
  <c r="BG194" i="21" s="1"/>
  <c r="H61" i="21"/>
  <c r="H87" i="21"/>
  <c r="L111" i="20"/>
  <c r="L109" i="27" s="1"/>
  <c r="BD53" i="24"/>
  <c r="H60" i="27"/>
  <c r="H60" i="31" s="1"/>
  <c r="J85" i="20"/>
  <c r="N108" i="20" s="1"/>
  <c r="BC285" i="9"/>
  <c r="AX191" i="27"/>
  <c r="AX191" i="31" s="1"/>
  <c r="BA170" i="21"/>
  <c r="AX192" i="21"/>
  <c r="BA169" i="27"/>
  <c r="BA169" i="31" s="1"/>
  <c r="AX191" i="24"/>
  <c r="I173" i="21"/>
  <c r="I172" i="27"/>
  <c r="I172" i="31" s="1"/>
  <c r="K197" i="20"/>
  <c r="K196" i="21" s="1"/>
  <c r="BI54" i="24"/>
  <c r="J175" i="21"/>
  <c r="L198" i="21"/>
  <c r="L197" i="24"/>
  <c r="J174" i="27"/>
  <c r="J174" i="31" s="1"/>
  <c r="J174" i="24"/>
  <c r="BL53" i="24"/>
  <c r="P112" i="20"/>
  <c r="P110" i="27" s="1"/>
  <c r="BK79" i="20"/>
  <c r="BO102" i="20" s="1"/>
  <c r="L326" i="9"/>
  <c r="P349" i="9" s="1"/>
  <c r="I294" i="9"/>
  <c r="AW191" i="27"/>
  <c r="AW191" i="31" s="1"/>
  <c r="K198" i="21"/>
  <c r="O227" i="20"/>
  <c r="J251" i="20" s="1"/>
  <c r="J274" i="20" s="1"/>
  <c r="H258" i="20"/>
  <c r="H281" i="20" s="1"/>
  <c r="H279" i="27" s="1"/>
  <c r="H279" i="31" s="1"/>
  <c r="AW191" i="24"/>
  <c r="I256" i="20"/>
  <c r="I279" i="20" s="1"/>
  <c r="I277" i="27" s="1"/>
  <c r="I277" i="31" s="1"/>
  <c r="O222" i="20"/>
  <c r="J246" i="20" s="1"/>
  <c r="J269" i="20" s="1"/>
  <c r="I175" i="21"/>
  <c r="M232" i="27"/>
  <c r="M232" i="31" s="1"/>
  <c r="H256" i="31" s="1"/>
  <c r="I174" i="27"/>
  <c r="I174" i="31" s="1"/>
  <c r="BF195" i="20"/>
  <c r="BF194" i="21" s="1"/>
  <c r="I174" i="24"/>
  <c r="BD171" i="21"/>
  <c r="I65" i="21"/>
  <c r="J61" i="27"/>
  <c r="J61" i="31" s="1"/>
  <c r="J62" i="21"/>
  <c r="K89" i="20"/>
  <c r="K87" i="27" s="1"/>
  <c r="K87" i="31" s="1"/>
  <c r="BH191" i="24"/>
  <c r="I77" i="27"/>
  <c r="I77" i="31" s="1"/>
  <c r="I78" i="21"/>
  <c r="M102" i="20"/>
  <c r="M100" i="27" s="1"/>
  <c r="BF53" i="24"/>
  <c r="H66" i="27"/>
  <c r="H66" i="31" s="1"/>
  <c r="J91" i="20"/>
  <c r="L117" i="21"/>
  <c r="G141" i="21" s="1"/>
  <c r="BC215" i="24"/>
  <c r="AX239" i="24" s="1"/>
  <c r="N224" i="20"/>
  <c r="I248" i="20" s="1"/>
  <c r="I271" i="20" s="1"/>
  <c r="J202" i="21"/>
  <c r="H176" i="27"/>
  <c r="H176" i="31" s="1"/>
  <c r="BE192" i="24"/>
  <c r="K209" i="27"/>
  <c r="K209" i="31" s="1"/>
  <c r="BI215" i="27"/>
  <c r="BI215" i="31" s="1"/>
  <c r="BE193" i="21"/>
  <c r="M202" i="20"/>
  <c r="M201" i="21" s="1"/>
  <c r="H176" i="24"/>
  <c r="BI215" i="24"/>
  <c r="BD239" i="24" s="1"/>
  <c r="BE192" i="27"/>
  <c r="BE192" i="31" s="1"/>
  <c r="K178" i="21"/>
  <c r="J200" i="21"/>
  <c r="I186" i="27"/>
  <c r="I186" i="31" s="1"/>
  <c r="J199" i="27"/>
  <c r="J199" i="31" s="1"/>
  <c r="H177" i="21"/>
  <c r="N231" i="20"/>
  <c r="N229" i="27" s="1"/>
  <c r="J207" i="21"/>
  <c r="BM169" i="24"/>
  <c r="BO194" i="20"/>
  <c r="BO192" i="24" s="1"/>
  <c r="BM169" i="27"/>
  <c r="BM169" i="31" s="1"/>
  <c r="J252" i="27"/>
  <c r="BH170" i="27"/>
  <c r="BH170" i="31" s="1"/>
  <c r="J254" i="20"/>
  <c r="J277" i="20" s="1"/>
  <c r="O229" i="21"/>
  <c r="J253" i="21" s="1"/>
  <c r="BL262" i="24"/>
  <c r="BF192" i="27"/>
  <c r="BF192" i="31" s="1"/>
  <c r="BQ216" i="21"/>
  <c r="BL240" i="21" s="1"/>
  <c r="BF170" i="21"/>
  <c r="BG193" i="21"/>
  <c r="BA193" i="27"/>
  <c r="BA193" i="31" s="1"/>
  <c r="BG170" i="21"/>
  <c r="BL217" i="20"/>
  <c r="BL216" i="21" s="1"/>
  <c r="BG240" i="21" s="1"/>
  <c r="BF169" i="24"/>
  <c r="BF169" i="27"/>
  <c r="BF169" i="31" s="1"/>
  <c r="AX241" i="20"/>
  <c r="AX264" i="20" s="1"/>
  <c r="AX287" i="20" s="1"/>
  <c r="BG169" i="27"/>
  <c r="BG169" i="31" s="1"/>
  <c r="BH193" i="21"/>
  <c r="BK217" i="20"/>
  <c r="BF241" i="20" s="1"/>
  <c r="BF264" i="20" s="1"/>
  <c r="AY192" i="27"/>
  <c r="AY192" i="31" s="1"/>
  <c r="BH170" i="24"/>
  <c r="BF193" i="21"/>
  <c r="BC216" i="21"/>
  <c r="AX240" i="21" s="1"/>
  <c r="BE170" i="21"/>
  <c r="AY193" i="21"/>
  <c r="BH192" i="27"/>
  <c r="BH192" i="31" s="1"/>
  <c r="BG192" i="27"/>
  <c r="BG192" i="31" s="1"/>
  <c r="AY192" i="24"/>
  <c r="BJ195" i="20"/>
  <c r="BJ193" i="27" s="1"/>
  <c r="BJ193" i="31" s="1"/>
  <c r="BJ217" i="20"/>
  <c r="BE241" i="20" s="1"/>
  <c r="BE264" i="20" s="1"/>
  <c r="I85" i="21"/>
  <c r="I84" i="24"/>
  <c r="BA77" i="24"/>
  <c r="L113" i="31"/>
  <c r="G137" i="31" s="1"/>
  <c r="G69" i="27"/>
  <c r="G69" i="31" s="1"/>
  <c r="AX55" i="21"/>
  <c r="I92" i="27"/>
  <c r="I92" i="31" s="1"/>
  <c r="BE76" i="24"/>
  <c r="M117" i="20"/>
  <c r="M115" i="27" s="1"/>
  <c r="BA78" i="21"/>
  <c r="G70" i="21"/>
  <c r="BA77" i="27"/>
  <c r="BA77" i="31" s="1"/>
  <c r="BE100" i="20"/>
  <c r="BE98" i="24" s="1"/>
  <c r="AZ122" i="24" s="1"/>
  <c r="BB54" i="27"/>
  <c r="BB54" i="31" s="1"/>
  <c r="BB54" i="24"/>
  <c r="BL101" i="20"/>
  <c r="BL99" i="24" s="1"/>
  <c r="BG123" i="24" s="1"/>
  <c r="BD79" i="20"/>
  <c r="BD77" i="24" s="1"/>
  <c r="M109" i="20"/>
  <c r="M107" i="27" s="1"/>
  <c r="K80" i="21"/>
  <c r="G62" i="21"/>
  <c r="K79" i="27"/>
  <c r="K79" i="31" s="1"/>
  <c r="G61" i="27"/>
  <c r="G61" i="31" s="1"/>
  <c r="O104" i="20"/>
  <c r="O102" i="24" s="1"/>
  <c r="J126" i="24" s="1"/>
  <c r="G61" i="24"/>
  <c r="BF79" i="20"/>
  <c r="BF78" i="21" s="1"/>
  <c r="BD55" i="21"/>
  <c r="BD54" i="27"/>
  <c r="BD54" i="31" s="1"/>
  <c r="M118" i="20"/>
  <c r="M117" i="21" s="1"/>
  <c r="H141" i="21" s="1"/>
  <c r="G58" i="21"/>
  <c r="G57" i="27"/>
  <c r="G57" i="31" s="1"/>
  <c r="BC54" i="24"/>
  <c r="BC54" i="27"/>
  <c r="BC54" i="31" s="1"/>
  <c r="BL79" i="20"/>
  <c r="BL78" i="21" s="1"/>
  <c r="I82" i="20"/>
  <c r="I80" i="24" s="1"/>
  <c r="I93" i="27"/>
  <c r="I93" i="31" s="1"/>
  <c r="BJ54" i="27"/>
  <c r="BJ54" i="31" s="1"/>
  <c r="BJ54" i="24"/>
  <c r="BC55" i="21"/>
  <c r="BE100" i="27"/>
  <c r="BE100" i="31" s="1"/>
  <c r="AZ124" i="31" s="1"/>
  <c r="BE100" i="24"/>
  <c r="AZ124" i="24" s="1"/>
  <c r="BO98" i="24"/>
  <c r="BJ122" i="24" s="1"/>
  <c r="BO99" i="21"/>
  <c r="BJ123" i="21" s="1"/>
  <c r="M114" i="21"/>
  <c r="H138" i="21" s="1"/>
  <c r="S113" i="27"/>
  <c r="S113" i="31" s="1"/>
  <c r="N137" i="31" s="1"/>
  <c r="AU31" i="8"/>
  <c r="AU32" i="22" s="1"/>
  <c r="AO30" i="8"/>
  <c r="AO31" i="22" s="1"/>
  <c r="M32" i="8"/>
  <c r="M34" i="20" s="1"/>
  <c r="AY36" i="8"/>
  <c r="AY37" i="22" s="1"/>
  <c r="T29" i="8"/>
  <c r="T30" i="22" s="1"/>
  <c r="Z31" i="8"/>
  <c r="Z33" i="20" s="1"/>
  <c r="L31" i="8"/>
  <c r="L32" i="22" s="1"/>
  <c r="AL29" i="8"/>
  <c r="AK33" i="8"/>
  <c r="AK35" i="20" s="1"/>
  <c r="AK29" i="8"/>
  <c r="AK30" i="22" s="1"/>
  <c r="T32" i="8"/>
  <c r="T34" i="20" s="1"/>
  <c r="N31" i="8"/>
  <c r="N32" i="22" s="1"/>
  <c r="AX34" i="8"/>
  <c r="AX36" i="20" s="1"/>
  <c r="W33" i="8"/>
  <c r="W34" i="22" s="1"/>
  <c r="AL33" i="8"/>
  <c r="AL34" i="22" s="1"/>
  <c r="U32" i="8"/>
  <c r="U33" i="22" s="1"/>
  <c r="AH30" i="8"/>
  <c r="AH32" i="20" s="1"/>
  <c r="AL32" i="8"/>
  <c r="AL34" i="20" s="1"/>
  <c r="AN30" i="8"/>
  <c r="AN31" i="22" s="1"/>
  <c r="AF32" i="8"/>
  <c r="AF34" i="20" s="1"/>
  <c r="T30" i="8"/>
  <c r="T31" i="22" s="1"/>
  <c r="Y34" i="8"/>
  <c r="Y36" i="20" s="1"/>
  <c r="AB32" i="8"/>
  <c r="AB33" i="22" s="1"/>
  <c r="AE30" i="8"/>
  <c r="AE31" i="22" s="1"/>
  <c r="AI32" i="8"/>
  <c r="AI34" i="20" s="1"/>
  <c r="Q32" i="8"/>
  <c r="Q33" i="22" s="1"/>
  <c r="W29" i="8"/>
  <c r="L29" i="8"/>
  <c r="L31" i="20" s="1"/>
  <c r="AM29" i="8"/>
  <c r="AM30" i="22" s="1"/>
  <c r="S29" i="8"/>
  <c r="S30" i="22" s="1"/>
  <c r="AL30" i="8"/>
  <c r="AL32" i="20" s="1"/>
  <c r="P33" i="8"/>
  <c r="P35" i="20" s="1"/>
  <c r="AQ31" i="8"/>
  <c r="AQ33" i="20" s="1"/>
  <c r="AQ33" i="8"/>
  <c r="AQ34" i="22" s="1"/>
  <c r="R30" i="8"/>
  <c r="R32" i="20" s="1"/>
  <c r="H29" i="8"/>
  <c r="H30" i="22" s="1"/>
  <c r="AH31" i="8"/>
  <c r="AH33" i="20" s="1"/>
  <c r="AZ37" i="8"/>
  <c r="AZ39" i="20" s="1"/>
  <c r="J31" i="8"/>
  <c r="J33" i="20" s="1"/>
  <c r="V32" i="8"/>
  <c r="V33" i="22" s="1"/>
  <c r="AG32" i="8"/>
  <c r="AG33" i="22" s="1"/>
  <c r="U31" i="8"/>
  <c r="U32" i="22" s="1"/>
  <c r="AB30" i="8"/>
  <c r="AB32" i="20" s="1"/>
  <c r="I30" i="8"/>
  <c r="I32" i="20" s="1"/>
  <c r="AN29" i="8"/>
  <c r="AN31" i="20" s="1"/>
  <c r="N30" i="8"/>
  <c r="S32" i="8"/>
  <c r="S33" i="22" s="1"/>
  <c r="AH29" i="8"/>
  <c r="AH31" i="20" s="1"/>
  <c r="P30" i="8"/>
  <c r="P31" i="22" s="1"/>
  <c r="T33" i="8"/>
  <c r="T34" i="22" s="1"/>
  <c r="AE32" i="8"/>
  <c r="AE33" i="22" s="1"/>
  <c r="Z32" i="8"/>
  <c r="Z34" i="20" s="1"/>
  <c r="V30" i="8"/>
  <c r="V32" i="20" s="1"/>
  <c r="AI29" i="8"/>
  <c r="AI31" i="20" s="1"/>
  <c r="Y29" i="8"/>
  <c r="Y30" i="22" s="1"/>
  <c r="F29" i="8"/>
  <c r="F49" i="8" s="1"/>
  <c r="AR30" i="8"/>
  <c r="AR31" i="22" s="1"/>
  <c r="M31" i="8"/>
  <c r="M33" i="20" s="1"/>
  <c r="AB29" i="8"/>
  <c r="AB31" i="20" s="1"/>
  <c r="AM30" i="8"/>
  <c r="AI31" i="8"/>
  <c r="AI33" i="20" s="1"/>
  <c r="J30" i="8"/>
  <c r="J31" i="22" s="1"/>
  <c r="AX35" i="8"/>
  <c r="AX36" i="22" s="1"/>
  <c r="AM32" i="8"/>
  <c r="AM34" i="20" s="1"/>
  <c r="AP31" i="8"/>
  <c r="AQ32" i="8"/>
  <c r="AQ34" i="20" s="1"/>
  <c r="Z30" i="8"/>
  <c r="Z32" i="20" s="1"/>
  <c r="AB33" i="8"/>
  <c r="AB35" i="20" s="1"/>
  <c r="AF31" i="8"/>
  <c r="AF32" i="22" s="1"/>
  <c r="X31" i="8"/>
  <c r="X33" i="20" s="1"/>
  <c r="AB31" i="8"/>
  <c r="AB33" i="20" s="1"/>
  <c r="I29" i="8"/>
  <c r="I30" i="22" s="1"/>
  <c r="V31" i="8"/>
  <c r="V33" i="20" s="1"/>
  <c r="H31" i="8"/>
  <c r="H32" i="22" s="1"/>
  <c r="AO31" i="8"/>
  <c r="AO32" i="22" s="1"/>
  <c r="N29" i="8"/>
  <c r="N31" i="20" s="1"/>
  <c r="AC31" i="8"/>
  <c r="AC33" i="20" s="1"/>
  <c r="S31" i="8"/>
  <c r="S32" i="22" s="1"/>
  <c r="AE31" i="8"/>
  <c r="AE33" i="20" s="1"/>
  <c r="T31" i="8"/>
  <c r="T32" i="22" s="1"/>
  <c r="AS29" i="8"/>
  <c r="AS31" i="20" s="1"/>
  <c r="H30" i="8"/>
  <c r="H31" i="22" s="1"/>
  <c r="AG33" i="8"/>
  <c r="AG35" i="20" s="1"/>
  <c r="AC30" i="8"/>
  <c r="AC32" i="20" s="1"/>
  <c r="X29" i="8"/>
  <c r="X31" i="20" s="1"/>
  <c r="AA29" i="8"/>
  <c r="AA31" i="20" s="1"/>
  <c r="AA34" i="8"/>
  <c r="AP33" i="8"/>
  <c r="AA30" i="8"/>
  <c r="AA31" i="22" s="1"/>
  <c r="AQ29" i="8"/>
  <c r="AK32" i="8"/>
  <c r="AX36" i="8"/>
  <c r="AX37" i="22" s="1"/>
  <c r="I32" i="8"/>
  <c r="I33" i="22" s="1"/>
  <c r="M30" i="8"/>
  <c r="M32" i="20" s="1"/>
  <c r="AU33" i="8"/>
  <c r="AU34" i="22" s="1"/>
  <c r="Y30" i="8"/>
  <c r="Y31" i="22" s="1"/>
  <c r="N33" i="8"/>
  <c r="N34" i="22" s="1"/>
  <c r="AC29" i="8"/>
  <c r="AC31" i="20" s="1"/>
  <c r="AK30" i="8"/>
  <c r="AK31" i="22" s="1"/>
  <c r="AE29" i="8"/>
  <c r="AE30" i="22" s="1"/>
  <c r="X30" i="8"/>
  <c r="O32" i="8"/>
  <c r="O34" i="20" s="1"/>
  <c r="AR32" i="8"/>
  <c r="AR33" i="22" s="1"/>
  <c r="M29" i="8"/>
  <c r="M30" i="22" s="1"/>
  <c r="AN31" i="8"/>
  <c r="AN33" i="20" s="1"/>
  <c r="J32" i="8"/>
  <c r="J33" i="22" s="1"/>
  <c r="AA32" i="8"/>
  <c r="AA34" i="20" s="1"/>
  <c r="X33" i="8"/>
  <c r="X34" i="22" s="1"/>
  <c r="K32" i="8"/>
  <c r="K34" i="20" s="1"/>
  <c r="P29" i="8"/>
  <c r="P30" i="22" s="1"/>
  <c r="K29" i="8"/>
  <c r="K30" i="22" s="1"/>
  <c r="AT31" i="8"/>
  <c r="AT32" i="22" s="1"/>
  <c r="AT30" i="8"/>
  <c r="AT32" i="20" s="1"/>
  <c r="AM31" i="8"/>
  <c r="AM33" i="20" s="1"/>
  <c r="J29" i="6"/>
  <c r="AR31" i="8"/>
  <c r="AR32" i="22" s="1"/>
  <c r="AV34" i="8"/>
  <c r="AV36" i="20" s="1"/>
  <c r="AW33" i="8"/>
  <c r="AW35" i="20" s="1"/>
  <c r="AG29" i="8"/>
  <c r="AG30" i="22" s="1"/>
  <c r="R31" i="8"/>
  <c r="R33" i="20" s="1"/>
  <c r="P31" i="8"/>
  <c r="P33" i="20" s="1"/>
  <c r="AV33" i="8"/>
  <c r="AV35" i="20" s="1"/>
  <c r="AE33" i="8"/>
  <c r="AE35" i="20" s="1"/>
  <c r="Y31" i="8"/>
  <c r="Y32" i="22" s="1"/>
  <c r="Q31" i="8"/>
  <c r="Q33" i="20" s="1"/>
  <c r="AW35" i="8"/>
  <c r="AW37" i="20" s="1"/>
  <c r="AD32" i="8"/>
  <c r="AD33" i="22" s="1"/>
  <c r="AS33" i="8"/>
  <c r="AS34" i="22" s="1"/>
  <c r="AI30" i="8"/>
  <c r="AI31" i="22" s="1"/>
  <c r="AF30" i="8"/>
  <c r="AF31" i="22" s="1"/>
  <c r="U33" i="8"/>
  <c r="U34" i="22" s="1"/>
  <c r="Q34" i="8"/>
  <c r="Q36" i="20" s="1"/>
  <c r="U30" i="8"/>
  <c r="U31" i="22" s="1"/>
  <c r="W30" i="8"/>
  <c r="W32" i="20" s="1"/>
  <c r="V29" i="8"/>
  <c r="V30" i="22" s="1"/>
  <c r="AS31" i="8"/>
  <c r="AS33" i="20" s="1"/>
  <c r="AP29" i="8"/>
  <c r="AP31" i="20" s="1"/>
  <c r="K31" i="8"/>
  <c r="K33" i="20" s="1"/>
  <c r="AI33" i="8"/>
  <c r="AI34" i="22" s="1"/>
  <c r="AU32" i="8"/>
  <c r="AQ30" i="8"/>
  <c r="AQ31" i="22" s="1"/>
  <c r="AO33" i="8"/>
  <c r="AO34" i="22" s="1"/>
  <c r="AO29" i="8"/>
  <c r="AO30" i="22" s="1"/>
  <c r="AA31" i="8"/>
  <c r="AA32" i="22" s="1"/>
  <c r="W31" i="8"/>
  <c r="W33" i="20" s="1"/>
  <c r="N32" i="8"/>
  <c r="N34" i="20" s="1"/>
  <c r="AS30" i="8"/>
  <c r="AS32" i="20" s="1"/>
  <c r="Y32" i="8"/>
  <c r="Y34" i="20" s="1"/>
  <c r="O31" i="8"/>
  <c r="O33" i="20" s="1"/>
  <c r="K30" i="8"/>
  <c r="K32" i="20" s="1"/>
  <c r="AS32" i="8"/>
  <c r="AS33" i="22" s="1"/>
  <c r="W32" i="8"/>
  <c r="W33" i="22" s="1"/>
  <c r="AN32" i="8"/>
  <c r="AN34" i="20" s="1"/>
  <c r="AC33" i="8"/>
  <c r="AC35" i="20" s="1"/>
  <c r="AR29" i="8"/>
  <c r="AR31" i="20" s="1"/>
  <c r="AJ31" i="8"/>
  <c r="AJ33" i="20" s="1"/>
  <c r="AY37" i="8"/>
  <c r="AY38" i="22" s="1"/>
  <c r="AW34" i="8"/>
  <c r="AW35" i="22" s="1"/>
  <c r="AV32" i="8"/>
  <c r="AV34" i="20" s="1"/>
  <c r="AG30" i="8"/>
  <c r="AG31" i="22" s="1"/>
  <c r="G30" i="8"/>
  <c r="G32" i="20" s="1"/>
  <c r="AL31" i="8"/>
  <c r="AL33" i="20" s="1"/>
  <c r="AJ32" i="8"/>
  <c r="AJ34" i="20" s="1"/>
  <c r="I31" i="8"/>
  <c r="I33" i="20" s="1"/>
  <c r="AM33" i="8"/>
  <c r="AM35" i="20" s="1"/>
  <c r="AH32" i="8"/>
  <c r="AH34" i="20" s="1"/>
  <c r="AK31" i="8"/>
  <c r="U29" i="8"/>
  <c r="AJ29" i="8"/>
  <c r="AJ30" i="22" s="1"/>
  <c r="AT32" i="8"/>
  <c r="AT33" i="22" s="1"/>
  <c r="AN33" i="8"/>
  <c r="AN35" i="20" s="1"/>
  <c r="AP30" i="8"/>
  <c r="AP32" i="20" s="1"/>
  <c r="G29" i="8"/>
  <c r="G31" i="20" s="1"/>
  <c r="Z29" i="8"/>
  <c r="Z30" i="22" s="1"/>
  <c r="S30" i="8"/>
  <c r="S31" i="22" s="1"/>
  <c r="R29" i="8"/>
  <c r="R30" i="22" s="1"/>
  <c r="O29" i="8"/>
  <c r="O31" i="20" s="1"/>
  <c r="X32" i="8"/>
  <c r="AD29" i="8"/>
  <c r="AD30" i="22" s="1"/>
  <c r="AD30" i="8"/>
  <c r="AD31" i="22" s="1"/>
  <c r="AF29" i="8"/>
  <c r="AF31" i="20" s="1"/>
  <c r="J29" i="8"/>
  <c r="J31" i="20" s="1"/>
  <c r="Q30" i="8"/>
  <c r="Q32" i="20" s="1"/>
  <c r="L30" i="8"/>
  <c r="L32" i="20" s="1"/>
  <c r="AO32" i="8"/>
  <c r="AO34" i="20" s="1"/>
  <c r="AG31" i="8"/>
  <c r="AG33" i="20" s="1"/>
  <c r="Q29" i="8"/>
  <c r="Q30" i="22" s="1"/>
  <c r="AJ30" i="8"/>
  <c r="AJ32" i="20" s="1"/>
  <c r="AB35" i="8"/>
  <c r="AB37" i="20" s="1"/>
  <c r="O30" i="8"/>
  <c r="O31" i="22" s="1"/>
  <c r="BE169" i="27"/>
  <c r="BE169" i="31" s="1"/>
  <c r="BE218" i="20"/>
  <c r="BE217" i="21" s="1"/>
  <c r="AZ241" i="21" s="1"/>
  <c r="AX54" i="27"/>
  <c r="AX54" i="31" s="1"/>
  <c r="AZ79" i="20"/>
  <c r="AZ77" i="24" s="1"/>
  <c r="BG169" i="24"/>
  <c r="AD31" i="8"/>
  <c r="AD33" i="20" s="1"/>
  <c r="AP32" i="8"/>
  <c r="AP33" i="22" s="1"/>
  <c r="H95" i="21"/>
  <c r="Z35" i="8"/>
  <c r="Z37" i="20" s="1"/>
  <c r="BE169" i="24"/>
  <c r="BA194" i="21"/>
  <c r="Y33" i="8"/>
  <c r="Y34" i="22" s="1"/>
  <c r="AZ34" i="20"/>
  <c r="BA127" i="20"/>
  <c r="BA150" i="20" s="1"/>
  <c r="BA12" i="20"/>
  <c r="AZ147" i="24"/>
  <c r="AZ172" i="20"/>
  <c r="AZ147" i="27"/>
  <c r="AZ147" i="31" s="1"/>
  <c r="AZ148" i="21"/>
  <c r="BC172" i="27"/>
  <c r="BC172" i="31" s="1"/>
  <c r="AZ55" i="21"/>
  <c r="AZ54" i="27"/>
  <c r="AZ54" i="31" s="1"/>
  <c r="AZ54" i="24"/>
  <c r="BB79" i="20"/>
  <c r="AM12" i="20"/>
  <c r="AM127" i="20"/>
  <c r="BK147" i="24"/>
  <c r="BK172" i="20"/>
  <c r="BK148" i="21"/>
  <c r="BK147" i="27"/>
  <c r="BK147" i="31" s="1"/>
  <c r="I272" i="27"/>
  <c r="I272" i="31" s="1"/>
  <c r="BE77" i="21"/>
  <c r="BJ172" i="20"/>
  <c r="BJ148" i="21"/>
  <c r="BJ147" i="27"/>
  <c r="BJ147" i="31" s="1"/>
  <c r="BJ147" i="24"/>
  <c r="BB58" i="20"/>
  <c r="BB33" i="27"/>
  <c r="BB33" i="31" s="1"/>
  <c r="BB33" i="24"/>
  <c r="BB34" i="21"/>
  <c r="BI100" i="21"/>
  <c r="BD124" i="21" s="1"/>
  <c r="M226" i="21"/>
  <c r="H250" i="21" s="1"/>
  <c r="BI99" i="24"/>
  <c r="BD123" i="24" s="1"/>
  <c r="BM262" i="24"/>
  <c r="J202" i="27"/>
  <c r="J202" i="31" s="1"/>
  <c r="BC173" i="21"/>
  <c r="H251" i="20"/>
  <c r="H274" i="20" s="1"/>
  <c r="H273" i="21" s="1"/>
  <c r="BC99" i="31"/>
  <c r="AX123" i="31" s="1"/>
  <c r="J203" i="21"/>
  <c r="BE197" i="20"/>
  <c r="BE195" i="24" s="1"/>
  <c r="BE76" i="27"/>
  <c r="BE76" i="31" s="1"/>
  <c r="BK54" i="24"/>
  <c r="BK55" i="21"/>
  <c r="BM79" i="20"/>
  <c r="BK54" i="27"/>
  <c r="BK54" i="31" s="1"/>
  <c r="AC128" i="20"/>
  <c r="AC13" i="20"/>
  <c r="J141" i="20"/>
  <c r="J164" i="20" s="1"/>
  <c r="I48" i="20"/>
  <c r="J26" i="20"/>
  <c r="I206" i="27"/>
  <c r="I206" i="31" s="1"/>
  <c r="M112" i="20"/>
  <c r="M111" i="21" s="1"/>
  <c r="H135" i="21" s="1"/>
  <c r="BL262" i="27"/>
  <c r="BL262" i="31" s="1"/>
  <c r="N231" i="21"/>
  <c r="I255" i="21" s="1"/>
  <c r="H46" i="21"/>
  <c r="H45" i="27"/>
  <c r="H45" i="31" s="1"/>
  <c r="H70" i="20"/>
  <c r="AG127" i="20"/>
  <c r="AG12" i="20"/>
  <c r="I87" i="27"/>
  <c r="I87" i="31" s="1"/>
  <c r="I186" i="20"/>
  <c r="I161" i="27"/>
  <c r="I161" i="31" s="1"/>
  <c r="I162" i="21"/>
  <c r="I41" i="20"/>
  <c r="J134" i="20"/>
  <c r="J157" i="20" s="1"/>
  <c r="J19" i="20"/>
  <c r="BL34" i="20"/>
  <c r="BM127" i="20"/>
  <c r="BM150" i="20" s="1"/>
  <c r="BQ215" i="27"/>
  <c r="BQ215" i="31" s="1"/>
  <c r="BL239" i="31" s="1"/>
  <c r="I154" i="24"/>
  <c r="I155" i="21"/>
  <c r="I154" i="27"/>
  <c r="I154" i="31" s="1"/>
  <c r="I179" i="20"/>
  <c r="BL147" i="27"/>
  <c r="BL147" i="31" s="1"/>
  <c r="BL148" i="21"/>
  <c r="BL147" i="24"/>
  <c r="BL172" i="20"/>
  <c r="H38" i="24"/>
  <c r="H39" i="21"/>
  <c r="H63" i="20"/>
  <c r="H38" i="27"/>
  <c r="H38" i="31" s="1"/>
  <c r="BQ215" i="24"/>
  <c r="BL239" i="24" s="1"/>
  <c r="H63" i="21"/>
  <c r="J87" i="20"/>
  <c r="H62" i="27"/>
  <c r="H62" i="31" s="1"/>
  <c r="BL287" i="20"/>
  <c r="BL286" i="21" s="1"/>
  <c r="AX128" i="20"/>
  <c r="AX13" i="20"/>
  <c r="J37" i="20"/>
  <c r="K15" i="20"/>
  <c r="K130" i="20"/>
  <c r="K153" i="20" s="1"/>
  <c r="K13" i="20"/>
  <c r="K128" i="20"/>
  <c r="AH131" i="20"/>
  <c r="AH16" i="20"/>
  <c r="K152" i="24"/>
  <c r="K152" i="27"/>
  <c r="K152" i="31" s="1"/>
  <c r="K153" i="21"/>
  <c r="K177" i="20"/>
  <c r="BD173" i="20"/>
  <c r="BD148" i="24"/>
  <c r="BD148" i="27"/>
  <c r="BD148" i="31" s="1"/>
  <c r="BD149" i="21"/>
  <c r="I34" i="27"/>
  <c r="I34" i="31" s="1"/>
  <c r="I35" i="21"/>
  <c r="I34" i="24"/>
  <c r="I59" i="20"/>
  <c r="H175" i="24"/>
  <c r="H175" i="27"/>
  <c r="H175" i="31" s="1"/>
  <c r="H176" i="21"/>
  <c r="J200" i="20"/>
  <c r="M127" i="20"/>
  <c r="M12" i="20"/>
  <c r="BD35" i="20"/>
  <c r="BE128" i="20"/>
  <c r="BE151" i="20" s="1"/>
  <c r="BE13" i="20"/>
  <c r="K127" i="20"/>
  <c r="K12" i="20"/>
  <c r="J151" i="21"/>
  <c r="J150" i="24"/>
  <c r="J150" i="27"/>
  <c r="J150" i="31" s="1"/>
  <c r="J175" i="20"/>
  <c r="J41" i="20"/>
  <c r="K134" i="20"/>
  <c r="K157" i="20" s="1"/>
  <c r="K19" i="20"/>
  <c r="AJ127" i="20"/>
  <c r="AJ12" i="20"/>
  <c r="R12" i="20"/>
  <c r="R127" i="20"/>
  <c r="L127" i="20"/>
  <c r="L12" i="20"/>
  <c r="BC32" i="24"/>
  <c r="BC32" i="27"/>
  <c r="BC32" i="31" s="1"/>
  <c r="BC57" i="20"/>
  <c r="BC33" i="21"/>
  <c r="BF31" i="27"/>
  <c r="BF31" i="31" s="1"/>
  <c r="BF56" i="20"/>
  <c r="BF31" i="24"/>
  <c r="BF32" i="21"/>
  <c r="J155" i="21"/>
  <c r="J154" i="24"/>
  <c r="J179" i="20"/>
  <c r="J154" i="27"/>
  <c r="J154" i="31" s="1"/>
  <c r="AS13" i="20"/>
  <c r="AS128" i="20"/>
  <c r="BG34" i="20"/>
  <c r="BH12" i="20"/>
  <c r="BH127" i="20"/>
  <c r="BH150" i="20" s="1"/>
  <c r="I38" i="27"/>
  <c r="I38" i="31" s="1"/>
  <c r="I63" i="20"/>
  <c r="I39" i="21"/>
  <c r="I38" i="24"/>
  <c r="AI128" i="20"/>
  <c r="AI13" i="20"/>
  <c r="AI127" i="20"/>
  <c r="AI12" i="20"/>
  <c r="AA13" i="20"/>
  <c r="AA128" i="20"/>
  <c r="BG147" i="27"/>
  <c r="BG147" i="31" s="1"/>
  <c r="BG147" i="24"/>
  <c r="BG148" i="21"/>
  <c r="BG172" i="20"/>
  <c r="AE127" i="20"/>
  <c r="AE12" i="20"/>
  <c r="V127" i="20"/>
  <c r="V12" i="20"/>
  <c r="Z128" i="20"/>
  <c r="Z13" i="20"/>
  <c r="P128" i="20"/>
  <c r="P13" i="20"/>
  <c r="AA127" i="20"/>
  <c r="AA12" i="20"/>
  <c r="J36" i="24"/>
  <c r="J61" i="20"/>
  <c r="J36" i="27"/>
  <c r="J36" i="31" s="1"/>
  <c r="J37" i="21"/>
  <c r="AO127" i="20"/>
  <c r="AO12" i="20"/>
  <c r="AT12" i="20"/>
  <c r="AT127" i="20"/>
  <c r="R128" i="20"/>
  <c r="R13" i="20"/>
  <c r="N226" i="21"/>
  <c r="I250" i="21" s="1"/>
  <c r="BH192" i="21"/>
  <c r="I297" i="20"/>
  <c r="N225" i="27"/>
  <c r="I249" i="27" s="1"/>
  <c r="K208" i="20"/>
  <c r="I183" i="27"/>
  <c r="I183" i="31" s="1"/>
  <c r="I184" i="21"/>
  <c r="L153" i="24"/>
  <c r="L153" i="27"/>
  <c r="L153" i="31" s="1"/>
  <c r="L154" i="21"/>
  <c r="L178" i="20"/>
  <c r="BD37" i="20"/>
  <c r="BE15" i="20"/>
  <c r="BE130" i="20"/>
  <c r="BE153" i="20" s="1"/>
  <c r="BD57" i="20"/>
  <c r="BD32" i="27"/>
  <c r="BD32" i="31" s="1"/>
  <c r="BD32" i="24"/>
  <c r="BD33" i="21"/>
  <c r="BH32" i="21"/>
  <c r="BH56" i="20"/>
  <c r="BH31" i="24"/>
  <c r="BH31" i="27"/>
  <c r="BH31" i="31" s="1"/>
  <c r="I48" i="21"/>
  <c r="I72" i="20"/>
  <c r="I47" i="27"/>
  <c r="I47" i="31" s="1"/>
  <c r="BE54" i="27"/>
  <c r="BE54" i="31" s="1"/>
  <c r="BG79" i="20"/>
  <c r="BE55" i="21"/>
  <c r="BE54" i="24"/>
  <c r="J161" i="21"/>
  <c r="J160" i="27"/>
  <c r="J160" i="31" s="1"/>
  <c r="J185" i="20"/>
  <c r="P26" i="20"/>
  <c r="O48" i="20"/>
  <c r="P141" i="20"/>
  <c r="P164" i="20" s="1"/>
  <c r="AY32" i="24"/>
  <c r="AY33" i="21"/>
  <c r="AY32" i="27"/>
  <c r="AY32" i="31" s="1"/>
  <c r="AY57" i="20"/>
  <c r="H181" i="21"/>
  <c r="H180" i="27"/>
  <c r="H180" i="31" s="1"/>
  <c r="J205" i="20"/>
  <c r="BL149" i="21"/>
  <c r="BL148" i="24"/>
  <c r="BL148" i="27"/>
  <c r="BL148" i="31" s="1"/>
  <c r="BL173" i="20"/>
  <c r="AF130" i="20"/>
  <c r="AF15" i="20"/>
  <c r="L40" i="20"/>
  <c r="M133" i="20"/>
  <c r="M156" i="20" s="1"/>
  <c r="M18" i="20"/>
  <c r="AX14" i="20"/>
  <c r="AX129" i="20"/>
  <c r="BD150" i="27"/>
  <c r="BD150" i="31" s="1"/>
  <c r="BD151" i="21"/>
  <c r="BD150" i="24"/>
  <c r="BD175" i="20"/>
  <c r="BE148" i="27"/>
  <c r="BE148" i="31" s="1"/>
  <c r="BE173" i="20"/>
  <c r="BE149" i="21"/>
  <c r="BE148" i="24"/>
  <c r="BG54" i="24"/>
  <c r="BG54" i="27"/>
  <c r="BG54" i="31" s="1"/>
  <c r="BI79" i="20"/>
  <c r="BG55" i="21"/>
  <c r="BI147" i="27"/>
  <c r="BI147" i="31" s="1"/>
  <c r="BI172" i="20"/>
  <c r="BI147" i="24"/>
  <c r="BI148" i="21"/>
  <c r="L24" i="20"/>
  <c r="L139" i="20"/>
  <c r="L162" i="20" s="1"/>
  <c r="K46" i="20"/>
  <c r="K25" i="20"/>
  <c r="J47" i="20"/>
  <c r="K140" i="20"/>
  <c r="K163" i="20" s="1"/>
  <c r="AZ148" i="27"/>
  <c r="AZ148" i="31" s="1"/>
  <c r="AZ149" i="21"/>
  <c r="AZ173" i="20"/>
  <c r="AZ148" i="24"/>
  <c r="K132" i="20"/>
  <c r="K155" i="20" s="1"/>
  <c r="K17" i="20"/>
  <c r="J39" i="20"/>
  <c r="BJ33" i="21"/>
  <c r="BJ32" i="27"/>
  <c r="BJ32" i="31" s="1"/>
  <c r="BJ57" i="20"/>
  <c r="BJ32" i="24"/>
  <c r="BL35" i="20"/>
  <c r="BM128" i="20"/>
  <c r="BM151" i="20" s="1"/>
  <c r="H183" i="21"/>
  <c r="J207" i="20"/>
  <c r="H182" i="27"/>
  <c r="H182" i="31" s="1"/>
  <c r="I45" i="20"/>
  <c r="J23" i="20"/>
  <c r="J138" i="20"/>
  <c r="J161" i="20" s="1"/>
  <c r="K37" i="24"/>
  <c r="K38" i="21"/>
  <c r="K37" i="27"/>
  <c r="K37" i="31" s="1"/>
  <c r="K62" i="20"/>
  <c r="BC34" i="24"/>
  <c r="BC59" i="20"/>
  <c r="BC34" i="27"/>
  <c r="BC34" i="31" s="1"/>
  <c r="BC35" i="21"/>
  <c r="V130" i="20"/>
  <c r="V15" i="20"/>
  <c r="BE35" i="20"/>
  <c r="BF13" i="20"/>
  <c r="BF128" i="20"/>
  <c r="BF151" i="20" s="1"/>
  <c r="BF35" i="20"/>
  <c r="BG128" i="20"/>
  <c r="BG151" i="20" s="1"/>
  <c r="BG13" i="20"/>
  <c r="BI34" i="20"/>
  <c r="BJ127" i="20"/>
  <c r="BJ150" i="20" s="1"/>
  <c r="BJ12" i="20"/>
  <c r="J44" i="21"/>
  <c r="J68" i="20"/>
  <c r="J43" i="27"/>
  <c r="J43" i="31" s="1"/>
  <c r="AO128" i="20"/>
  <c r="AO13" i="20"/>
  <c r="W130" i="20"/>
  <c r="W15" i="20"/>
  <c r="BA13" i="20"/>
  <c r="AZ35" i="20"/>
  <c r="BA128" i="20"/>
  <c r="BA151" i="20" s="1"/>
  <c r="I36" i="27"/>
  <c r="I36" i="31" s="1"/>
  <c r="I37" i="21"/>
  <c r="I36" i="24"/>
  <c r="I61" i="20"/>
  <c r="AW56" i="20"/>
  <c r="AW32" i="21"/>
  <c r="AW31" i="27"/>
  <c r="AW31" i="31" s="1"/>
  <c r="AW31" i="24"/>
  <c r="BK173" i="20"/>
  <c r="BK148" i="24"/>
  <c r="BK149" i="21"/>
  <c r="BK148" i="27"/>
  <c r="BK148" i="31" s="1"/>
  <c r="BK33" i="21"/>
  <c r="BK57" i="20"/>
  <c r="BK32" i="24"/>
  <c r="BK32" i="27"/>
  <c r="BK32" i="31" s="1"/>
  <c r="I183" i="20"/>
  <c r="I158" i="27"/>
  <c r="I158" i="31" s="1"/>
  <c r="I159" i="21"/>
  <c r="AW34" i="20"/>
  <c r="AX127" i="20"/>
  <c r="AX150" i="20" s="1"/>
  <c r="AX12" i="20"/>
  <c r="AU129" i="20"/>
  <c r="AU14" i="20"/>
  <c r="BM99" i="24"/>
  <c r="BH123" i="24" s="1"/>
  <c r="BM99" i="27"/>
  <c r="BM100" i="21"/>
  <c r="BH124" i="21" s="1"/>
  <c r="AM129" i="20"/>
  <c r="AM14" i="20"/>
  <c r="BE57" i="20"/>
  <c r="BE32" i="24"/>
  <c r="BE32" i="27"/>
  <c r="BE32" i="31" s="1"/>
  <c r="BE33" i="21"/>
  <c r="L130" i="20"/>
  <c r="L153" i="20" s="1"/>
  <c r="L15" i="20"/>
  <c r="K37" i="20"/>
  <c r="K184" i="20"/>
  <c r="K160" i="21"/>
  <c r="K159" i="27"/>
  <c r="K159" i="31" s="1"/>
  <c r="W129" i="20"/>
  <c r="W14" i="20"/>
  <c r="Q15" i="20"/>
  <c r="Q130" i="20"/>
  <c r="BG148" i="27"/>
  <c r="BG148" i="31" s="1"/>
  <c r="BG173" i="20"/>
  <c r="BG149" i="21"/>
  <c r="BG148" i="24"/>
  <c r="J153" i="21"/>
  <c r="J152" i="27"/>
  <c r="J152" i="31" s="1"/>
  <c r="J152" i="24"/>
  <c r="J177" i="20"/>
  <c r="AX172" i="20"/>
  <c r="AX147" i="27"/>
  <c r="AX147" i="31" s="1"/>
  <c r="AX147" i="24"/>
  <c r="AX148" i="21"/>
  <c r="BK35" i="20"/>
  <c r="BL128" i="20"/>
  <c r="BL151" i="20" s="1"/>
  <c r="BL13" i="20"/>
  <c r="H42" i="27"/>
  <c r="H42" i="31" s="1"/>
  <c r="H67" i="20"/>
  <c r="H43" i="21"/>
  <c r="BJ170" i="21"/>
  <c r="BJ169" i="27"/>
  <c r="BJ169" i="31" s="1"/>
  <c r="BL194" i="20"/>
  <c r="BJ169" i="24"/>
  <c r="AV32" i="21"/>
  <c r="AV31" i="27"/>
  <c r="AV31" i="31" s="1"/>
  <c r="AV31" i="24"/>
  <c r="AV56" i="20"/>
  <c r="BF148" i="24"/>
  <c r="BF149" i="21"/>
  <c r="BF173" i="20"/>
  <c r="BF148" i="27"/>
  <c r="BF148" i="31" s="1"/>
  <c r="K150" i="24"/>
  <c r="K151" i="21"/>
  <c r="K175" i="20"/>
  <c r="K150" i="27"/>
  <c r="K150" i="31" s="1"/>
  <c r="K39" i="24"/>
  <c r="K64" i="20"/>
  <c r="K39" i="27"/>
  <c r="K39" i="31" s="1"/>
  <c r="K40" i="21"/>
  <c r="J42" i="27"/>
  <c r="J42" i="31" s="1"/>
  <c r="J67" i="20"/>
  <c r="J43" i="21"/>
  <c r="J189" i="20"/>
  <c r="J165" i="21"/>
  <c r="J164" i="27"/>
  <c r="J164" i="31" s="1"/>
  <c r="BF32" i="24"/>
  <c r="BF33" i="21"/>
  <c r="BF57" i="20"/>
  <c r="BF32" i="27"/>
  <c r="BF32" i="31" s="1"/>
  <c r="J181" i="21"/>
  <c r="J180" i="27"/>
  <c r="J180" i="31" s="1"/>
  <c r="L205" i="20"/>
  <c r="AQ13" i="20"/>
  <c r="AQ128" i="20"/>
  <c r="J47" i="21"/>
  <c r="J46" i="27"/>
  <c r="J46" i="31" s="1"/>
  <c r="J71" i="20"/>
  <c r="AY12" i="20"/>
  <c r="AX34" i="20"/>
  <c r="AY127" i="20"/>
  <c r="AY150" i="20" s="1"/>
  <c r="AW147" i="24"/>
  <c r="AW148" i="21"/>
  <c r="AW172" i="20"/>
  <c r="AW147" i="27"/>
  <c r="AW147" i="31" s="1"/>
  <c r="BH57" i="20"/>
  <c r="BH32" i="24"/>
  <c r="BH33" i="21"/>
  <c r="BH32" i="27"/>
  <c r="BH32" i="31" s="1"/>
  <c r="J34" i="24"/>
  <c r="J35" i="21"/>
  <c r="J34" i="27"/>
  <c r="J34" i="31" s="1"/>
  <c r="J59" i="20"/>
  <c r="M20" i="20"/>
  <c r="M135" i="20"/>
  <c r="M158" i="20" s="1"/>
  <c r="L42" i="20"/>
  <c r="AG128" i="20"/>
  <c r="AG13" i="20"/>
  <c r="L23" i="20"/>
  <c r="K45" i="20"/>
  <c r="L138" i="20"/>
  <c r="L161" i="20" s="1"/>
  <c r="I49" i="21"/>
  <c r="I48" i="27"/>
  <c r="I48" i="31" s="1"/>
  <c r="I73" i="20"/>
  <c r="BG35" i="20"/>
  <c r="BH13" i="20"/>
  <c r="BH128" i="20"/>
  <c r="BH151" i="20" s="1"/>
  <c r="BL56" i="20"/>
  <c r="BL31" i="24"/>
  <c r="BL32" i="21"/>
  <c r="BL31" i="27"/>
  <c r="BL31" i="31" s="1"/>
  <c r="L27" i="20"/>
  <c r="K49" i="20"/>
  <c r="L142" i="20"/>
  <c r="L165" i="20" s="1"/>
  <c r="BA31" i="24"/>
  <c r="BA32" i="21"/>
  <c r="BA31" i="27"/>
  <c r="BA31" i="31" s="1"/>
  <c r="BA56" i="20"/>
  <c r="L209" i="20"/>
  <c r="J185" i="21"/>
  <c r="J184" i="27"/>
  <c r="J184" i="31" s="1"/>
  <c r="Y129" i="20"/>
  <c r="Y14" i="20"/>
  <c r="BI35" i="20"/>
  <c r="BJ13" i="20"/>
  <c r="BJ128" i="20"/>
  <c r="BJ151" i="20" s="1"/>
  <c r="K143" i="20"/>
  <c r="K166" i="20" s="1"/>
  <c r="J50" i="20"/>
  <c r="L180" i="20"/>
  <c r="L156" i="21"/>
  <c r="L155" i="27"/>
  <c r="L155" i="31" s="1"/>
  <c r="Z14" i="20"/>
  <c r="Z129" i="20"/>
  <c r="AW129" i="20"/>
  <c r="AW14" i="20"/>
  <c r="K159" i="21"/>
  <c r="K183" i="20"/>
  <c r="K158" i="27"/>
  <c r="K158" i="31" s="1"/>
  <c r="N45" i="27"/>
  <c r="N45" i="31" s="1"/>
  <c r="N46" i="21"/>
  <c r="N70" i="20"/>
  <c r="I164" i="27"/>
  <c r="I164" i="31" s="1"/>
  <c r="I165" i="21"/>
  <c r="I189" i="20"/>
  <c r="BM148" i="21"/>
  <c r="BM147" i="24"/>
  <c r="BM147" i="27"/>
  <c r="BM147" i="31" s="1"/>
  <c r="BM172" i="20"/>
  <c r="K163" i="21"/>
  <c r="K162" i="27"/>
  <c r="K162" i="31" s="1"/>
  <c r="K187" i="20"/>
  <c r="BB172" i="20"/>
  <c r="BB147" i="24"/>
  <c r="BB147" i="27"/>
  <c r="BB147" i="31" s="1"/>
  <c r="BB148" i="21"/>
  <c r="BI148" i="27"/>
  <c r="BI148" i="31" s="1"/>
  <c r="BI148" i="24"/>
  <c r="BI149" i="21"/>
  <c r="BI173" i="20"/>
  <c r="Q128" i="20"/>
  <c r="Q13" i="20"/>
  <c r="J163" i="27"/>
  <c r="J163" i="31" s="1"/>
  <c r="J188" i="20"/>
  <c r="J164" i="21"/>
  <c r="AN14" i="20"/>
  <c r="AN129" i="20"/>
  <c r="I45" i="21"/>
  <c r="I69" i="20"/>
  <c r="I44" i="27"/>
  <c r="I44" i="31" s="1"/>
  <c r="O161" i="27"/>
  <c r="O161" i="31" s="1"/>
  <c r="O162" i="21"/>
  <c r="O186" i="20"/>
  <c r="AT130" i="20"/>
  <c r="AT15" i="20"/>
  <c r="H48" i="27"/>
  <c r="H48" i="31" s="1"/>
  <c r="H73" i="20"/>
  <c r="H49" i="21"/>
  <c r="J92" i="20"/>
  <c r="H68" i="21"/>
  <c r="H67" i="27"/>
  <c r="H67" i="31" s="1"/>
  <c r="BB34" i="20"/>
  <c r="BC127" i="20"/>
  <c r="BC150" i="20" s="1"/>
  <c r="BC12" i="20"/>
  <c r="AX11" i="22"/>
  <c r="BG34" i="22"/>
  <c r="BG57" i="22" s="1"/>
  <c r="BI80" i="22" s="1"/>
  <c r="BM103" i="22" s="1"/>
  <c r="BH127" i="22"/>
  <c r="BH150" i="22" s="1"/>
  <c r="BH173" i="22" s="1"/>
  <c r="BJ196" i="22" s="1"/>
  <c r="BN219" i="22" s="1"/>
  <c r="BI243" i="22" s="1"/>
  <c r="BI266" i="22" s="1"/>
  <c r="BI289" i="22" s="1"/>
  <c r="BK312" i="22" s="1"/>
  <c r="BO335" i="22" s="1"/>
  <c r="BH12" i="22"/>
  <c r="AC11" i="22"/>
  <c r="J133" i="22"/>
  <c r="J18" i="22"/>
  <c r="BK33" i="22"/>
  <c r="BK56" i="22" s="1"/>
  <c r="BM79" i="22" s="1"/>
  <c r="BQ102" i="22" s="1"/>
  <c r="BL126" i="22"/>
  <c r="BL149" i="22" s="1"/>
  <c r="BL172" i="22" s="1"/>
  <c r="BN195" i="22" s="1"/>
  <c r="BR218" i="22" s="1"/>
  <c r="BM242" i="22" s="1"/>
  <c r="BM265" i="22" s="1"/>
  <c r="BM288" i="22" s="1"/>
  <c r="BO311" i="22" s="1"/>
  <c r="BS334" i="22" s="1"/>
  <c r="BL11" i="22"/>
  <c r="J137" i="22"/>
  <c r="J22" i="22"/>
  <c r="AX33" i="22"/>
  <c r="AX56" i="22" s="1"/>
  <c r="AZ79" i="22" s="1"/>
  <c r="BD102" i="22" s="1"/>
  <c r="AY11" i="22"/>
  <c r="AY126" i="22"/>
  <c r="AY149" i="22" s="1"/>
  <c r="AY172" i="22" s="1"/>
  <c r="BA195" i="22" s="1"/>
  <c r="BE218" i="22" s="1"/>
  <c r="AZ242" i="22" s="1"/>
  <c r="AZ265" i="22" s="1"/>
  <c r="AZ288" i="22" s="1"/>
  <c r="BB311" i="22" s="1"/>
  <c r="BF334" i="22" s="1"/>
  <c r="J21" i="22"/>
  <c r="J136" i="22"/>
  <c r="AI128" i="22"/>
  <c r="AI13" i="22"/>
  <c r="BF126" i="22"/>
  <c r="BF149" i="22" s="1"/>
  <c r="BF172" i="22" s="1"/>
  <c r="BH195" i="22" s="1"/>
  <c r="BL218" i="22" s="1"/>
  <c r="BG242" i="22" s="1"/>
  <c r="BG265" i="22" s="1"/>
  <c r="BG288" i="22" s="1"/>
  <c r="BI311" i="22" s="1"/>
  <c r="BM334" i="22" s="1"/>
  <c r="BE33" i="22"/>
  <c r="BE56" i="22" s="1"/>
  <c r="BG79" i="22" s="1"/>
  <c r="BK102" i="22" s="1"/>
  <c r="BF11" i="22"/>
  <c r="Q15" i="22"/>
  <c r="Q130" i="22"/>
  <c r="BD34" i="22"/>
  <c r="BD57" i="22" s="1"/>
  <c r="BF80" i="22" s="1"/>
  <c r="BJ103" i="22" s="1"/>
  <c r="BE127" i="22"/>
  <c r="BE150" i="22" s="1"/>
  <c r="BE173" i="22" s="1"/>
  <c r="BG196" i="22" s="1"/>
  <c r="BK219" i="22" s="1"/>
  <c r="BF243" i="22" s="1"/>
  <c r="BF266" i="22" s="1"/>
  <c r="BF289" i="22" s="1"/>
  <c r="BH312" i="22" s="1"/>
  <c r="BL335" i="22" s="1"/>
  <c r="BE12" i="22"/>
  <c r="J26" i="22"/>
  <c r="K142" i="22" s="1"/>
  <c r="J141" i="22"/>
  <c r="BA34" i="22"/>
  <c r="BA57" i="22" s="1"/>
  <c r="BC80" i="22" s="1"/>
  <c r="BG103" i="22" s="1"/>
  <c r="BB127" i="22"/>
  <c r="BB150" i="22" s="1"/>
  <c r="BB173" i="22" s="1"/>
  <c r="BD196" i="22" s="1"/>
  <c r="BH219" i="22" s="1"/>
  <c r="BC243" i="22" s="1"/>
  <c r="BC266" i="22" s="1"/>
  <c r="BC289" i="22" s="1"/>
  <c r="BE312" i="22" s="1"/>
  <c r="BI335" i="22" s="1"/>
  <c r="BB12" i="22"/>
  <c r="J25" i="22"/>
  <c r="J140" i="22"/>
  <c r="AY13" i="22"/>
  <c r="AY128" i="22"/>
  <c r="BM126" i="22"/>
  <c r="BM149" i="22" s="1"/>
  <c r="BM172" i="22" s="1"/>
  <c r="BO195" i="22" s="1"/>
  <c r="BS218" i="22" s="1"/>
  <c r="BN242" i="22" s="1"/>
  <c r="BN265" i="22" s="1"/>
  <c r="BN288" i="22" s="1"/>
  <c r="BP311" i="22" s="1"/>
  <c r="BT334" i="22" s="1"/>
  <c r="BL33" i="22"/>
  <c r="BL56" i="22" s="1"/>
  <c r="BN79" i="22" s="1"/>
  <c r="BR102" i="22" s="1"/>
  <c r="BF10" i="21"/>
  <c r="BG125" i="8"/>
  <c r="BG148" i="8" s="1"/>
  <c r="BG171" i="8" s="1"/>
  <c r="BI194" i="8" s="1"/>
  <c r="BM217" i="8" s="1"/>
  <c r="BH241" i="8" s="1"/>
  <c r="BH264" i="8" s="1"/>
  <c r="BH287" i="8" s="1"/>
  <c r="BJ310" i="8" s="1"/>
  <c r="BN333" i="8" s="1"/>
  <c r="BF32" i="8"/>
  <c r="BF9" i="9"/>
  <c r="BF9" i="27"/>
  <c r="BF9" i="24"/>
  <c r="BG10" i="8"/>
  <c r="BF9" i="31"/>
  <c r="BF285" i="9"/>
  <c r="BH308" i="9"/>
  <c r="BL331" i="9" s="1"/>
  <c r="AY31" i="9"/>
  <c r="AY54" i="9" s="1"/>
  <c r="BA77" i="9" s="1"/>
  <c r="BE100" i="9" s="1"/>
  <c r="AZ124" i="9" s="1"/>
  <c r="AZ147" i="9" s="1"/>
  <c r="AZ170" i="9" s="1"/>
  <c r="BB193" i="9" s="1"/>
  <c r="BF216" i="9" s="1"/>
  <c r="BA240" i="9" s="1"/>
  <c r="BA263" i="9" s="1"/>
  <c r="AY54" i="8"/>
  <c r="BA77" i="8" s="1"/>
  <c r="BE100" i="8" s="1"/>
  <c r="AH10" i="8"/>
  <c r="AG10" i="21"/>
  <c r="AG9" i="27"/>
  <c r="AH125" i="8"/>
  <c r="AH148" i="8" s="1"/>
  <c r="AH150" i="20" s="1"/>
  <c r="AG9" i="24"/>
  <c r="AG9" i="31"/>
  <c r="AG9" i="9"/>
  <c r="AT10" i="8"/>
  <c r="AS9" i="31"/>
  <c r="AS9" i="27"/>
  <c r="AS9" i="24"/>
  <c r="AS9" i="9"/>
  <c r="AS10" i="21"/>
  <c r="AT125" i="8"/>
  <c r="AT148" i="8" s="1"/>
  <c r="AT149" i="22" s="1"/>
  <c r="BE31" i="9"/>
  <c r="BE54" i="9" s="1"/>
  <c r="BG77" i="9" s="1"/>
  <c r="BK100" i="9" s="1"/>
  <c r="BF124" i="9" s="1"/>
  <c r="BF147" i="9" s="1"/>
  <c r="BF170" i="9" s="1"/>
  <c r="BH193" i="9" s="1"/>
  <c r="BL216" i="9" s="1"/>
  <c r="BG240" i="9" s="1"/>
  <c r="BG263" i="9" s="1"/>
  <c r="BE54" i="8"/>
  <c r="BG77" i="8" s="1"/>
  <c r="BK100" i="8" s="1"/>
  <c r="BB31" i="9"/>
  <c r="BB54" i="9" s="1"/>
  <c r="BD77" i="9" s="1"/>
  <c r="BH100" i="9" s="1"/>
  <c r="BC124" i="9" s="1"/>
  <c r="BC147" i="9" s="1"/>
  <c r="BC170" i="9" s="1"/>
  <c r="BE193" i="9" s="1"/>
  <c r="BI216" i="9" s="1"/>
  <c r="BD240" i="9" s="1"/>
  <c r="BD263" i="9" s="1"/>
  <c r="BB54" i="8"/>
  <c r="BD77" i="8" s="1"/>
  <c r="BH100" i="8" s="1"/>
  <c r="K10" i="24"/>
  <c r="K11" i="21"/>
  <c r="K10" i="31"/>
  <c r="K10" i="9"/>
  <c r="K10" i="27"/>
  <c r="L11" i="8"/>
  <c r="L126" i="8"/>
  <c r="L149" i="8" s="1"/>
  <c r="L151" i="20" s="1"/>
  <c r="AD10" i="8"/>
  <c r="AC9" i="31"/>
  <c r="AC9" i="27"/>
  <c r="AC9" i="24"/>
  <c r="AC10" i="21"/>
  <c r="AC9" i="9"/>
  <c r="AD125" i="8"/>
  <c r="AD148" i="8" s="1"/>
  <c r="AD150" i="20" s="1"/>
  <c r="I23" i="27"/>
  <c r="I46" i="8"/>
  <c r="I23" i="24"/>
  <c r="J139" i="8"/>
  <c r="J162" i="8" s="1"/>
  <c r="J185" i="8" s="1"/>
  <c r="L208" i="8" s="1"/>
  <c r="P231" i="8" s="1"/>
  <c r="K255" i="8" s="1"/>
  <c r="K278" i="8" s="1"/>
  <c r="K301" i="8" s="1"/>
  <c r="M324" i="8" s="1"/>
  <c r="Q347" i="8" s="1"/>
  <c r="I24" i="21"/>
  <c r="I23" i="9"/>
  <c r="I23" i="31"/>
  <c r="J24" i="8"/>
  <c r="H55" i="8"/>
  <c r="J78" i="8" s="1"/>
  <c r="N101" i="8" s="1"/>
  <c r="H32" i="9"/>
  <c r="H55" i="9" s="1"/>
  <c r="J78" i="9" s="1"/>
  <c r="N101" i="9" s="1"/>
  <c r="I125" i="9" s="1"/>
  <c r="I148" i="9" s="1"/>
  <c r="I171" i="9" s="1"/>
  <c r="K194" i="9" s="1"/>
  <c r="O217" i="9" s="1"/>
  <c r="J241" i="9" s="1"/>
  <c r="J264" i="9" s="1"/>
  <c r="H58" i="8"/>
  <c r="J81" i="8" s="1"/>
  <c r="N104" i="8" s="1"/>
  <c r="H35" i="9"/>
  <c r="H58" i="9" s="1"/>
  <c r="J81" i="9" s="1"/>
  <c r="N104" i="9" s="1"/>
  <c r="I128" i="9" s="1"/>
  <c r="I151" i="9" s="1"/>
  <c r="I174" i="9" s="1"/>
  <c r="K197" i="9" s="1"/>
  <c r="O220" i="9" s="1"/>
  <c r="J244" i="9" s="1"/>
  <c r="J267" i="9" s="1"/>
  <c r="K293" i="9"/>
  <c r="M316" i="9"/>
  <c r="Q339" i="9" s="1"/>
  <c r="I10" i="31"/>
  <c r="J11" i="8"/>
  <c r="I10" i="24"/>
  <c r="I10" i="27"/>
  <c r="I11" i="21"/>
  <c r="J126" i="8"/>
  <c r="J149" i="8" s="1"/>
  <c r="J172" i="8" s="1"/>
  <c r="L195" i="8" s="1"/>
  <c r="P218" i="8" s="1"/>
  <c r="K242" i="8" s="1"/>
  <c r="K265" i="8" s="1"/>
  <c r="K288" i="8" s="1"/>
  <c r="M311" i="8" s="1"/>
  <c r="Q334" i="8" s="1"/>
  <c r="I33" i="8"/>
  <c r="I10" i="9"/>
  <c r="M21" i="8"/>
  <c r="L20" i="31"/>
  <c r="L20" i="27"/>
  <c r="L20" i="24"/>
  <c r="L21" i="21"/>
  <c r="L20" i="9"/>
  <c r="L43" i="8"/>
  <c r="M136" i="8"/>
  <c r="M159" i="8" s="1"/>
  <c r="M182" i="8" s="1"/>
  <c r="O205" i="8" s="1"/>
  <c r="S228" i="8" s="1"/>
  <c r="N252" i="8" s="1"/>
  <c r="N275" i="8" s="1"/>
  <c r="N298" i="8" s="1"/>
  <c r="P321" i="8" s="1"/>
  <c r="T344" i="8" s="1"/>
  <c r="AN10" i="21"/>
  <c r="H40" i="9"/>
  <c r="H63" i="9" s="1"/>
  <c r="J86" i="9" s="1"/>
  <c r="N109" i="9" s="1"/>
  <c r="I133" i="9" s="1"/>
  <c r="I156" i="9" s="1"/>
  <c r="I179" i="9" s="1"/>
  <c r="K202" i="9" s="1"/>
  <c r="O225" i="9" s="1"/>
  <c r="J249" i="9" s="1"/>
  <c r="J272" i="9" s="1"/>
  <c r="H63" i="8"/>
  <c r="J86" i="8" s="1"/>
  <c r="N109" i="8" s="1"/>
  <c r="J15" i="31"/>
  <c r="J15" i="24"/>
  <c r="K16" i="8"/>
  <c r="J15" i="27"/>
  <c r="K131" i="8"/>
  <c r="K154" i="8" s="1"/>
  <c r="K177" i="8" s="1"/>
  <c r="M200" i="8" s="1"/>
  <c r="Q223" i="8" s="1"/>
  <c r="L247" i="8" s="1"/>
  <c r="L270" i="8" s="1"/>
  <c r="L293" i="8" s="1"/>
  <c r="N316" i="8" s="1"/>
  <c r="R339" i="8" s="1"/>
  <c r="J38" i="8"/>
  <c r="J15" i="9"/>
  <c r="J16" i="21"/>
  <c r="K37" i="9"/>
  <c r="K60" i="9" s="1"/>
  <c r="M83" i="9" s="1"/>
  <c r="Q106" i="9" s="1"/>
  <c r="L130" i="9" s="1"/>
  <c r="L153" i="9" s="1"/>
  <c r="L176" i="9" s="1"/>
  <c r="N199" i="9" s="1"/>
  <c r="R222" i="9" s="1"/>
  <c r="M246" i="9" s="1"/>
  <c r="M269" i="9" s="1"/>
  <c r="K60" i="8"/>
  <c r="M83" i="8" s="1"/>
  <c r="Q106" i="8" s="1"/>
  <c r="BA10" i="8"/>
  <c r="AZ9" i="24"/>
  <c r="AZ9" i="31"/>
  <c r="AZ32" i="8"/>
  <c r="BA125" i="8"/>
  <c r="BA148" i="8" s="1"/>
  <c r="BA171" i="8" s="1"/>
  <c r="BC194" i="8" s="1"/>
  <c r="BG217" i="8" s="1"/>
  <c r="BB241" i="8" s="1"/>
  <c r="BB264" i="8" s="1"/>
  <c r="BB287" i="8" s="1"/>
  <c r="BD310" i="8" s="1"/>
  <c r="BH333" i="8" s="1"/>
  <c r="AZ10" i="21"/>
  <c r="AZ9" i="27"/>
  <c r="AZ9" i="9"/>
  <c r="BG32" i="9"/>
  <c r="BG55" i="9" s="1"/>
  <c r="BI78" i="9" s="1"/>
  <c r="BM101" i="9" s="1"/>
  <c r="BH125" i="9" s="1"/>
  <c r="BH148" i="9" s="1"/>
  <c r="BH171" i="9" s="1"/>
  <c r="BJ194" i="9" s="1"/>
  <c r="BN217" i="9" s="1"/>
  <c r="BI241" i="9" s="1"/>
  <c r="BI264" i="9" s="1"/>
  <c r="BG55" i="8"/>
  <c r="BI78" i="8" s="1"/>
  <c r="BM101" i="8" s="1"/>
  <c r="K309" i="9"/>
  <c r="O332" i="9" s="1"/>
  <c r="I286" i="9"/>
  <c r="Q9" i="31"/>
  <c r="Q9" i="24"/>
  <c r="Q10" i="21"/>
  <c r="Q9" i="27"/>
  <c r="Q9" i="9"/>
  <c r="R10" i="8"/>
  <c r="R125" i="8"/>
  <c r="R148" i="8" s="1"/>
  <c r="R149" i="22" s="1"/>
  <c r="BL44" i="9"/>
  <c r="BL67" i="9" s="1"/>
  <c r="BN90" i="9" s="1"/>
  <c r="BR113" i="9" s="1"/>
  <c r="BM137" i="9" s="1"/>
  <c r="BM160" i="9" s="1"/>
  <c r="BM183" i="9" s="1"/>
  <c r="BO206" i="9" s="1"/>
  <c r="BS229" i="9" s="1"/>
  <c r="BN253" i="9" s="1"/>
  <c r="BN276" i="9" s="1"/>
  <c r="BL67" i="8"/>
  <c r="BN90" i="8" s="1"/>
  <c r="BR113" i="8" s="1"/>
  <c r="AJ10" i="8"/>
  <c r="AJ125" i="8"/>
  <c r="AJ148" i="8" s="1"/>
  <c r="AJ149" i="22" s="1"/>
  <c r="AI9" i="31"/>
  <c r="AI9" i="27"/>
  <c r="AI10" i="21"/>
  <c r="AI9" i="24"/>
  <c r="AI9" i="9"/>
  <c r="AP10" i="31"/>
  <c r="AP11" i="21"/>
  <c r="AP10" i="27"/>
  <c r="AP10" i="24"/>
  <c r="AP10" i="9"/>
  <c r="AQ11" i="8"/>
  <c r="AQ126" i="8"/>
  <c r="AQ149" i="8" s="1"/>
  <c r="AQ150" i="22" s="1"/>
  <c r="AN9" i="27"/>
  <c r="J19" i="8"/>
  <c r="I18" i="31"/>
  <c r="I19" i="21"/>
  <c r="I18" i="27"/>
  <c r="I18" i="24"/>
  <c r="I18" i="9"/>
  <c r="I41" i="8"/>
  <c r="J134" i="8"/>
  <c r="J157" i="8" s="1"/>
  <c r="J180" i="8" s="1"/>
  <c r="L203" i="8" s="1"/>
  <c r="P226" i="8" s="1"/>
  <c r="K250" i="8" s="1"/>
  <c r="K273" i="8" s="1"/>
  <c r="K296" i="8" s="1"/>
  <c r="M319" i="8" s="1"/>
  <c r="Q342" i="8" s="1"/>
  <c r="J22" i="8"/>
  <c r="I21" i="27"/>
  <c r="I21" i="31"/>
  <c r="I21" i="24"/>
  <c r="I22" i="21"/>
  <c r="J137" i="8"/>
  <c r="J160" i="8" s="1"/>
  <c r="J183" i="8" s="1"/>
  <c r="L206" i="8" s="1"/>
  <c r="P229" i="8" s="1"/>
  <c r="K253" i="8" s="1"/>
  <c r="K276" i="8" s="1"/>
  <c r="K299" i="8" s="1"/>
  <c r="M322" i="8" s="1"/>
  <c r="Q345" i="8" s="1"/>
  <c r="I21" i="9"/>
  <c r="I44" i="8"/>
  <c r="K42" i="9"/>
  <c r="K65" i="9" s="1"/>
  <c r="M88" i="9" s="1"/>
  <c r="Q111" i="9" s="1"/>
  <c r="L135" i="9" s="1"/>
  <c r="L158" i="9" s="1"/>
  <c r="L181" i="9" s="1"/>
  <c r="N204" i="9" s="1"/>
  <c r="R227" i="9" s="1"/>
  <c r="M251" i="9" s="1"/>
  <c r="M274" i="9" s="1"/>
  <c r="K65" i="8"/>
  <c r="M88" i="8" s="1"/>
  <c r="Q111" i="8" s="1"/>
  <c r="U9" i="31"/>
  <c r="U9" i="27"/>
  <c r="U9" i="24"/>
  <c r="U10" i="21"/>
  <c r="U9" i="9"/>
  <c r="V10" i="8"/>
  <c r="V125" i="8"/>
  <c r="V148" i="8" s="1"/>
  <c r="V150" i="20" s="1"/>
  <c r="L18" i="8"/>
  <c r="K17" i="27"/>
  <c r="K17" i="31"/>
  <c r="K17" i="24"/>
  <c r="K18" i="21"/>
  <c r="K17" i="9"/>
  <c r="AC32" i="8"/>
  <c r="AC34" i="20" s="1"/>
  <c r="AF10" i="8"/>
  <c r="AE9" i="24"/>
  <c r="AE9" i="31"/>
  <c r="AE9" i="27"/>
  <c r="AE9" i="9"/>
  <c r="AE10" i="21"/>
  <c r="AF125" i="8"/>
  <c r="AF148" i="8" s="1"/>
  <c r="AF149" i="22" s="1"/>
  <c r="AN10" i="31"/>
  <c r="AN10" i="24"/>
  <c r="AN11" i="21"/>
  <c r="AN10" i="27"/>
  <c r="AN10" i="9"/>
  <c r="AO11" i="8"/>
  <c r="AO126" i="8"/>
  <c r="AO149" i="8" s="1"/>
  <c r="AO150" i="22" s="1"/>
  <c r="BJ311" i="9"/>
  <c r="BN334" i="9" s="1"/>
  <c r="BH288" i="9"/>
  <c r="AN9" i="24"/>
  <c r="I60" i="8"/>
  <c r="K83" i="8" s="1"/>
  <c r="O106" i="8" s="1"/>
  <c r="I37" i="9"/>
  <c r="I60" i="9" s="1"/>
  <c r="K83" i="9" s="1"/>
  <c r="O106" i="9" s="1"/>
  <c r="J130" i="9" s="1"/>
  <c r="J153" i="9" s="1"/>
  <c r="J176" i="9" s="1"/>
  <c r="L199" i="9" s="1"/>
  <c r="P222" i="9" s="1"/>
  <c r="K246" i="9" s="1"/>
  <c r="K269" i="9" s="1"/>
  <c r="H68" i="8"/>
  <c r="J91" i="8" s="1"/>
  <c r="N114" i="8" s="1"/>
  <c r="H45" i="9"/>
  <c r="H68" i="9" s="1"/>
  <c r="J91" i="9" s="1"/>
  <c r="N114" i="9" s="1"/>
  <c r="I138" i="9" s="1"/>
  <c r="I161" i="9" s="1"/>
  <c r="I184" i="9" s="1"/>
  <c r="K207" i="9" s="1"/>
  <c r="O230" i="9" s="1"/>
  <c r="J254" i="9" s="1"/>
  <c r="J277" i="9" s="1"/>
  <c r="AX10" i="8"/>
  <c r="AW9" i="31"/>
  <c r="AW9" i="27"/>
  <c r="AW32" i="8"/>
  <c r="AX125" i="8"/>
  <c r="AX148" i="8" s="1"/>
  <c r="AX171" i="8" s="1"/>
  <c r="AZ194" i="8" s="1"/>
  <c r="BD217" i="8" s="1"/>
  <c r="AY241" i="8" s="1"/>
  <c r="AY264" i="8" s="1"/>
  <c r="AY287" i="8" s="1"/>
  <c r="BA310" i="8" s="1"/>
  <c r="BE333" i="8" s="1"/>
  <c r="AW10" i="21"/>
  <c r="AW9" i="9"/>
  <c r="AW9" i="24"/>
  <c r="I68" i="8"/>
  <c r="K91" i="8" s="1"/>
  <c r="O114" i="8" s="1"/>
  <c r="I45" i="9"/>
  <c r="I68" i="9" s="1"/>
  <c r="K91" i="9" s="1"/>
  <c r="O114" i="9" s="1"/>
  <c r="J138" i="9" s="1"/>
  <c r="J161" i="9" s="1"/>
  <c r="J184" i="9" s="1"/>
  <c r="L207" i="9" s="1"/>
  <c r="P230" i="9" s="1"/>
  <c r="K254" i="9" s="1"/>
  <c r="K277" i="9" s="1"/>
  <c r="J39" i="9"/>
  <c r="J62" i="9" s="1"/>
  <c r="L85" i="9" s="1"/>
  <c r="P108" i="9" s="1"/>
  <c r="K132" i="9" s="1"/>
  <c r="K155" i="9" s="1"/>
  <c r="K178" i="9" s="1"/>
  <c r="M201" i="9" s="1"/>
  <c r="Q224" i="9" s="1"/>
  <c r="L248" i="9" s="1"/>
  <c r="L271" i="9" s="1"/>
  <c r="J62" i="8"/>
  <c r="L85" i="8" s="1"/>
  <c r="P108" i="8" s="1"/>
  <c r="K33" i="8"/>
  <c r="K35" i="20" s="1"/>
  <c r="BG34" i="9"/>
  <c r="BG57" i="9" s="1"/>
  <c r="BI80" i="9" s="1"/>
  <c r="BM103" i="9" s="1"/>
  <c r="BH127" i="9" s="1"/>
  <c r="BH150" i="9" s="1"/>
  <c r="BH173" i="9" s="1"/>
  <c r="BJ196" i="9" s="1"/>
  <c r="BN219" i="9" s="1"/>
  <c r="BI243" i="9" s="1"/>
  <c r="BI266" i="9" s="1"/>
  <c r="BG57" i="8"/>
  <c r="BI80" i="8" s="1"/>
  <c r="BM103" i="8" s="1"/>
  <c r="AQ9" i="31"/>
  <c r="AQ9" i="27"/>
  <c r="AQ9" i="24"/>
  <c r="AQ10" i="21"/>
  <c r="AQ9" i="9"/>
  <c r="AR10" i="8"/>
  <c r="AR125" i="8"/>
  <c r="AR148" i="8" s="1"/>
  <c r="AR149" i="22" s="1"/>
  <c r="H43" i="9"/>
  <c r="H66" i="9" s="1"/>
  <c r="J89" i="9" s="1"/>
  <c r="N112" i="9" s="1"/>
  <c r="I136" i="9" s="1"/>
  <c r="I159" i="9" s="1"/>
  <c r="I182" i="9" s="1"/>
  <c r="K205" i="9" s="1"/>
  <c r="O228" i="9" s="1"/>
  <c r="J252" i="9" s="1"/>
  <c r="J275" i="9" s="1"/>
  <c r="H66" i="8"/>
  <c r="J89" i="8" s="1"/>
  <c r="N112" i="8" s="1"/>
  <c r="J14" i="8"/>
  <c r="I13" i="31"/>
  <c r="I36" i="8"/>
  <c r="I13" i="27"/>
  <c r="I14" i="21"/>
  <c r="I13" i="24"/>
  <c r="I13" i="9"/>
  <c r="J129" i="8"/>
  <c r="J152" i="8" s="1"/>
  <c r="J175" i="8" s="1"/>
  <c r="L198" i="8" s="1"/>
  <c r="P221" i="8" s="1"/>
  <c r="K245" i="8" s="1"/>
  <c r="K268" i="8" s="1"/>
  <c r="K291" i="8" s="1"/>
  <c r="M314" i="8" s="1"/>
  <c r="Q337" i="8" s="1"/>
  <c r="AV31" i="9"/>
  <c r="AV54" i="9" s="1"/>
  <c r="AX77" i="9" s="1"/>
  <c r="BB100" i="9" s="1"/>
  <c r="AW124" i="9" s="1"/>
  <c r="AW147" i="9" s="1"/>
  <c r="AW170" i="9" s="1"/>
  <c r="AY193" i="9" s="1"/>
  <c r="BC216" i="9" s="1"/>
  <c r="AX240" i="9" s="1"/>
  <c r="AX263" i="9" s="1"/>
  <c r="AV54" i="8"/>
  <c r="AX77" i="8" s="1"/>
  <c r="BB100" i="8" s="1"/>
  <c r="O105" i="21"/>
  <c r="J129" i="21" s="1"/>
  <c r="O104" i="27"/>
  <c r="J128" i="27" s="1"/>
  <c r="BC32" i="9"/>
  <c r="BC55" i="9" s="1"/>
  <c r="BE78" i="9" s="1"/>
  <c r="BI101" i="9" s="1"/>
  <c r="BD125" i="9" s="1"/>
  <c r="BD148" i="9" s="1"/>
  <c r="BD171" i="9" s="1"/>
  <c r="BF194" i="9" s="1"/>
  <c r="BJ217" i="9" s="1"/>
  <c r="BE241" i="9" s="1"/>
  <c r="BE264" i="9" s="1"/>
  <c r="BC55" i="8"/>
  <c r="BE78" i="8" s="1"/>
  <c r="BI101" i="8" s="1"/>
  <c r="BB33" i="9"/>
  <c r="BB56" i="9" s="1"/>
  <c r="BD79" i="9" s="1"/>
  <c r="BH102" i="9" s="1"/>
  <c r="BC126" i="9" s="1"/>
  <c r="BC149" i="9" s="1"/>
  <c r="BC172" i="9" s="1"/>
  <c r="BE195" i="9" s="1"/>
  <c r="BI218" i="9" s="1"/>
  <c r="BD242" i="9" s="1"/>
  <c r="BD265" i="9" s="1"/>
  <c r="BB56" i="8"/>
  <c r="BD79" i="8" s="1"/>
  <c r="BH102" i="8" s="1"/>
  <c r="AB11" i="8"/>
  <c r="AB126" i="8"/>
  <c r="AB149" i="8" s="1"/>
  <c r="AB151" i="20" s="1"/>
  <c r="AA10" i="31"/>
  <c r="AA10" i="27"/>
  <c r="AA10" i="24"/>
  <c r="AA11" i="21"/>
  <c r="AA10" i="9"/>
  <c r="AA33" i="8"/>
  <c r="AA34" i="22" s="1"/>
  <c r="AD127" i="8"/>
  <c r="AD150" i="8" s="1"/>
  <c r="AD151" i="22" s="1"/>
  <c r="AD12" i="8"/>
  <c r="AC11" i="31"/>
  <c r="AC11" i="24"/>
  <c r="AC11" i="27"/>
  <c r="AC12" i="21"/>
  <c r="AC11" i="9"/>
  <c r="AC34" i="8"/>
  <c r="AC35" i="22" s="1"/>
  <c r="H33" i="9"/>
  <c r="H56" i="9" s="1"/>
  <c r="J79" i="9" s="1"/>
  <c r="N102" i="9" s="1"/>
  <c r="I126" i="9" s="1"/>
  <c r="I149" i="9" s="1"/>
  <c r="I172" i="9" s="1"/>
  <c r="K195" i="9" s="1"/>
  <c r="O218" i="9" s="1"/>
  <c r="J242" i="9" s="1"/>
  <c r="J265" i="9" s="1"/>
  <c r="H56" i="8"/>
  <c r="J79" i="8" s="1"/>
  <c r="N102" i="8" s="1"/>
  <c r="L42" i="9"/>
  <c r="L65" i="9" s="1"/>
  <c r="N88" i="9" s="1"/>
  <c r="R111" i="9" s="1"/>
  <c r="M135" i="9" s="1"/>
  <c r="M158" i="9" s="1"/>
  <c r="M181" i="9" s="1"/>
  <c r="O204" i="9" s="1"/>
  <c r="S227" i="9" s="1"/>
  <c r="N251" i="9" s="1"/>
  <c r="N274" i="9" s="1"/>
  <c r="L65" i="8"/>
  <c r="N88" i="8" s="1"/>
  <c r="R111" i="8" s="1"/>
  <c r="H42" i="9"/>
  <c r="H65" i="9" s="1"/>
  <c r="J88" i="9" s="1"/>
  <c r="N111" i="9" s="1"/>
  <c r="I135" i="9" s="1"/>
  <c r="I158" i="9" s="1"/>
  <c r="I181" i="9" s="1"/>
  <c r="K204" i="9" s="1"/>
  <c r="O227" i="9" s="1"/>
  <c r="J251" i="9" s="1"/>
  <c r="J274" i="9" s="1"/>
  <c r="H65" i="8"/>
  <c r="J88" i="8" s="1"/>
  <c r="N111" i="8" s="1"/>
  <c r="P11" i="8"/>
  <c r="P126" i="8"/>
  <c r="P149" i="8" s="1"/>
  <c r="P150" i="22" s="1"/>
  <c r="O10" i="31"/>
  <c r="O10" i="27"/>
  <c r="O10" i="24"/>
  <c r="O11" i="21"/>
  <c r="O10" i="9"/>
  <c r="O33" i="8"/>
  <c r="O34" i="22" s="1"/>
  <c r="S125" i="8"/>
  <c r="S148" i="8" s="1"/>
  <c r="S150" i="20" s="1"/>
  <c r="S10" i="8"/>
  <c r="R9" i="27"/>
  <c r="R9" i="24"/>
  <c r="R9" i="31"/>
  <c r="R10" i="21"/>
  <c r="R9" i="9"/>
  <c r="R32" i="8"/>
  <c r="R33" i="22" s="1"/>
  <c r="Q10" i="8"/>
  <c r="Q125" i="8"/>
  <c r="Q148" i="8" s="1"/>
  <c r="Q150" i="20" s="1"/>
  <c r="P9" i="24"/>
  <c r="P9" i="27"/>
  <c r="P9" i="31"/>
  <c r="P10" i="21"/>
  <c r="P9" i="9"/>
  <c r="P32" i="8"/>
  <c r="P33" i="22" s="1"/>
  <c r="M125" i="8"/>
  <c r="M148" i="8" s="1"/>
  <c r="M150" i="20" s="1"/>
  <c r="M10" i="8"/>
  <c r="L9" i="31"/>
  <c r="L9" i="27"/>
  <c r="L9" i="24"/>
  <c r="L10" i="21"/>
  <c r="L9" i="9"/>
  <c r="L32" i="8"/>
  <c r="L34" i="20" s="1"/>
  <c r="AN127" i="8"/>
  <c r="AN150" i="8" s="1"/>
  <c r="AN173" i="8" s="1"/>
  <c r="AP196" i="8" s="1"/>
  <c r="AN12" i="8"/>
  <c r="AM11" i="31"/>
  <c r="AM11" i="24"/>
  <c r="AM11" i="27"/>
  <c r="AM12" i="21"/>
  <c r="AM11" i="9"/>
  <c r="AM34" i="8"/>
  <c r="AM35" i="22" s="1"/>
  <c r="BA12" i="8"/>
  <c r="AZ11" i="31"/>
  <c r="AZ11" i="27"/>
  <c r="AZ11" i="24"/>
  <c r="AZ12" i="21"/>
  <c r="BA127" i="8"/>
  <c r="BA150" i="8" s="1"/>
  <c r="BA173" i="8" s="1"/>
  <c r="BC196" i="8" s="1"/>
  <c r="BG219" i="8" s="1"/>
  <c r="BB243" i="8" s="1"/>
  <c r="BB266" i="8" s="1"/>
  <c r="BB289" i="8" s="1"/>
  <c r="BD312" i="8" s="1"/>
  <c r="BH335" i="8" s="1"/>
  <c r="AZ34" i="8"/>
  <c r="AZ11" i="9"/>
  <c r="J20" i="8"/>
  <c r="I19" i="31"/>
  <c r="I19" i="27"/>
  <c r="I20" i="21"/>
  <c r="I19" i="24"/>
  <c r="I42" i="8"/>
  <c r="I19" i="9"/>
  <c r="J135" i="8"/>
  <c r="J158" i="8" s="1"/>
  <c r="J181" i="8" s="1"/>
  <c r="L204" i="8" s="1"/>
  <c r="P227" i="8" s="1"/>
  <c r="K251" i="8" s="1"/>
  <c r="K274" i="8" s="1"/>
  <c r="K297" i="8" s="1"/>
  <c r="M320" i="8" s="1"/>
  <c r="Q343" i="8" s="1"/>
  <c r="R12" i="8"/>
  <c r="R127" i="8"/>
  <c r="R150" i="8" s="1"/>
  <c r="R152" i="20" s="1"/>
  <c r="Q11" i="31"/>
  <c r="Q11" i="27"/>
  <c r="Q11" i="24"/>
  <c r="Q12" i="21"/>
  <c r="Q11" i="9"/>
  <c r="BD11" i="31"/>
  <c r="BE12" i="8"/>
  <c r="BD11" i="27"/>
  <c r="BD12" i="21"/>
  <c r="BE127" i="8"/>
  <c r="BE150" i="8" s="1"/>
  <c r="BE173" i="8" s="1"/>
  <c r="BG196" i="8" s="1"/>
  <c r="BK219" i="8" s="1"/>
  <c r="BF243" i="8" s="1"/>
  <c r="BF266" i="8" s="1"/>
  <c r="BF289" i="8" s="1"/>
  <c r="BH312" i="8" s="1"/>
  <c r="BL335" i="8" s="1"/>
  <c r="BD11" i="24"/>
  <c r="BD34" i="8"/>
  <c r="BD11" i="9"/>
  <c r="AJ11" i="8"/>
  <c r="AJ126" i="8"/>
  <c r="AJ149" i="8" s="1"/>
  <c r="AJ150" i="22" s="1"/>
  <c r="AI10" i="31"/>
  <c r="AI10" i="27"/>
  <c r="AI10" i="24"/>
  <c r="AI11" i="21"/>
  <c r="AI10" i="9"/>
  <c r="BE11" i="8"/>
  <c r="BD10" i="31"/>
  <c r="BD10" i="24"/>
  <c r="BD10" i="27"/>
  <c r="BD11" i="21"/>
  <c r="BD10" i="9"/>
  <c r="BE126" i="8"/>
  <c r="BE149" i="8" s="1"/>
  <c r="BE172" i="8" s="1"/>
  <c r="BG195" i="8" s="1"/>
  <c r="BK218" i="8" s="1"/>
  <c r="BF242" i="8" s="1"/>
  <c r="BF265" i="8" s="1"/>
  <c r="BF288" i="8" s="1"/>
  <c r="BH311" i="8" s="1"/>
  <c r="BL334" i="8" s="1"/>
  <c r="BD33" i="8"/>
  <c r="BC11" i="31"/>
  <c r="BD12" i="8"/>
  <c r="BC11" i="24"/>
  <c r="BC12" i="21"/>
  <c r="BC11" i="27"/>
  <c r="BC34" i="8"/>
  <c r="BD127" i="8"/>
  <c r="BD150" i="8" s="1"/>
  <c r="BD173" i="8" s="1"/>
  <c r="BF196" i="8" s="1"/>
  <c r="BJ219" i="8" s="1"/>
  <c r="BE243" i="8" s="1"/>
  <c r="BE266" i="8" s="1"/>
  <c r="BE289" i="8" s="1"/>
  <c r="BG312" i="8" s="1"/>
  <c r="BK335" i="8" s="1"/>
  <c r="BC11" i="9"/>
  <c r="AA13" i="8"/>
  <c r="AA128" i="8"/>
  <c r="AA151" i="8" s="1"/>
  <c r="AA152" i="22" s="1"/>
  <c r="Z12" i="31"/>
  <c r="Z12" i="27"/>
  <c r="Z13" i="21"/>
  <c r="Z12" i="24"/>
  <c r="Z12" i="9"/>
  <c r="Z11" i="8"/>
  <c r="Z126" i="8"/>
  <c r="Z149" i="8" s="1"/>
  <c r="Z151" i="20" s="1"/>
  <c r="Y10" i="31"/>
  <c r="Y10" i="24"/>
  <c r="Y10" i="27"/>
  <c r="Y11" i="21"/>
  <c r="Y10" i="9"/>
  <c r="AY12" i="8"/>
  <c r="AY127" i="8"/>
  <c r="AY150" i="8" s="1"/>
  <c r="AY152" i="20" s="1"/>
  <c r="AX11" i="31"/>
  <c r="AX11" i="27"/>
  <c r="AX11" i="24"/>
  <c r="AX12" i="21"/>
  <c r="AX11" i="9"/>
  <c r="BA11" i="8"/>
  <c r="AZ10" i="27"/>
  <c r="AZ10" i="31"/>
  <c r="AZ10" i="24"/>
  <c r="AZ11" i="21"/>
  <c r="AZ33" i="8"/>
  <c r="BA126" i="8"/>
  <c r="BA149" i="8" s="1"/>
  <c r="BA172" i="8" s="1"/>
  <c r="BC195" i="8" s="1"/>
  <c r="BG218" i="8" s="1"/>
  <c r="BB242" i="8" s="1"/>
  <c r="BB265" i="8" s="1"/>
  <c r="BB288" i="8" s="1"/>
  <c r="BD311" i="8" s="1"/>
  <c r="BH334" i="8" s="1"/>
  <c r="AZ10" i="9"/>
  <c r="U11" i="8"/>
  <c r="U126" i="8"/>
  <c r="U149" i="8" s="1"/>
  <c r="U151" i="20" s="1"/>
  <c r="T10" i="27"/>
  <c r="T10" i="31"/>
  <c r="T10" i="24"/>
  <c r="T11" i="21"/>
  <c r="T10" i="9"/>
  <c r="AF11" i="8"/>
  <c r="AF126" i="8"/>
  <c r="AF149" i="8" s="1"/>
  <c r="AF151" i="20" s="1"/>
  <c r="AE10" i="31"/>
  <c r="AE10" i="27"/>
  <c r="AE10" i="24"/>
  <c r="AE11" i="21"/>
  <c r="AE10" i="9"/>
  <c r="BC33" i="9"/>
  <c r="BC56" i="9" s="1"/>
  <c r="BE79" i="9" s="1"/>
  <c r="BI102" i="9" s="1"/>
  <c r="BD126" i="9" s="1"/>
  <c r="BD149" i="9" s="1"/>
  <c r="BD172" i="9" s="1"/>
  <c r="BF195" i="9" s="1"/>
  <c r="BJ218" i="9" s="1"/>
  <c r="BE242" i="9" s="1"/>
  <c r="BE265" i="9" s="1"/>
  <c r="BC56" i="8"/>
  <c r="BE79" i="8" s="1"/>
  <c r="BI102" i="8" s="1"/>
  <c r="H41" i="9"/>
  <c r="H64" i="9" s="1"/>
  <c r="J87" i="9" s="1"/>
  <c r="N110" i="9" s="1"/>
  <c r="I134" i="9" s="1"/>
  <c r="I157" i="9" s="1"/>
  <c r="I180" i="9" s="1"/>
  <c r="K203" i="9" s="1"/>
  <c r="O226" i="9" s="1"/>
  <c r="J250" i="9" s="1"/>
  <c r="J273" i="9" s="1"/>
  <c r="H64" i="8"/>
  <c r="J87" i="8" s="1"/>
  <c r="N110" i="8" s="1"/>
  <c r="H46" i="9"/>
  <c r="H69" i="9" s="1"/>
  <c r="J92" i="9" s="1"/>
  <c r="N115" i="9" s="1"/>
  <c r="I139" i="9" s="1"/>
  <c r="I162" i="9" s="1"/>
  <c r="I185" i="9" s="1"/>
  <c r="K208" i="9" s="1"/>
  <c r="O231" i="9" s="1"/>
  <c r="J255" i="9" s="1"/>
  <c r="J278" i="9" s="1"/>
  <c r="H69" i="8"/>
  <c r="J92" i="8" s="1"/>
  <c r="N115" i="8" s="1"/>
  <c r="BL23" i="31"/>
  <c r="BL23" i="27"/>
  <c r="BL23" i="24"/>
  <c r="BL24" i="21"/>
  <c r="BL46" i="8"/>
  <c r="BL23" i="9"/>
  <c r="BM139" i="8"/>
  <c r="BM162" i="8" s="1"/>
  <c r="BM185" i="8" s="1"/>
  <c r="BO208" i="8" s="1"/>
  <c r="BS231" i="8" s="1"/>
  <c r="BN255" i="8" s="1"/>
  <c r="BN278" i="8" s="1"/>
  <c r="BN301" i="8" s="1"/>
  <c r="BP324" i="8" s="1"/>
  <c r="BT347" i="8" s="1"/>
  <c r="K24" i="31"/>
  <c r="L25" i="8"/>
  <c r="K24" i="27"/>
  <c r="K25" i="21"/>
  <c r="K24" i="24"/>
  <c r="K47" i="8"/>
  <c r="L140" i="8"/>
  <c r="L163" i="8" s="1"/>
  <c r="L186" i="8" s="1"/>
  <c r="N209" i="8" s="1"/>
  <c r="R232" i="8" s="1"/>
  <c r="M256" i="8" s="1"/>
  <c r="M279" i="8" s="1"/>
  <c r="M302" i="8" s="1"/>
  <c r="O325" i="8" s="1"/>
  <c r="S348" i="8" s="1"/>
  <c r="K24" i="9"/>
  <c r="BG31" i="9"/>
  <c r="BG54" i="9" s="1"/>
  <c r="BI77" i="9" s="1"/>
  <c r="BM100" i="9" s="1"/>
  <c r="BH124" i="9" s="1"/>
  <c r="BH147" i="9" s="1"/>
  <c r="BH170" i="9" s="1"/>
  <c r="BJ193" i="9" s="1"/>
  <c r="BN216" i="9" s="1"/>
  <c r="BI240" i="9" s="1"/>
  <c r="BI263" i="9" s="1"/>
  <c r="BG54" i="8"/>
  <c r="BI77" i="8" s="1"/>
  <c r="BM100" i="8" s="1"/>
  <c r="L10" i="8"/>
  <c r="L125" i="8"/>
  <c r="L148" i="8" s="1"/>
  <c r="L171" i="8" s="1"/>
  <c r="L172" i="22" s="1"/>
  <c r="K9" i="31"/>
  <c r="K9" i="24"/>
  <c r="K9" i="27"/>
  <c r="K10" i="21"/>
  <c r="K9" i="9"/>
  <c r="AC13" i="8"/>
  <c r="AC128" i="8"/>
  <c r="AC151" i="8" s="1"/>
  <c r="AC153" i="20" s="1"/>
  <c r="AB12" i="31"/>
  <c r="AB12" i="24"/>
  <c r="AB12" i="27"/>
  <c r="AB13" i="21"/>
  <c r="AB12" i="9"/>
  <c r="M16" i="31"/>
  <c r="N17" i="8"/>
  <c r="M16" i="27"/>
  <c r="M17" i="21"/>
  <c r="M16" i="24"/>
  <c r="M39" i="8"/>
  <c r="N132" i="8"/>
  <c r="N155" i="8" s="1"/>
  <c r="N178" i="8" s="1"/>
  <c r="P201" i="8" s="1"/>
  <c r="T224" i="8" s="1"/>
  <c r="O248" i="8" s="1"/>
  <c r="O271" i="8" s="1"/>
  <c r="O294" i="8" s="1"/>
  <c r="Q317" i="8" s="1"/>
  <c r="U340" i="8" s="1"/>
  <c r="M16" i="9"/>
  <c r="AY32" i="9"/>
  <c r="AY55" i="9" s="1"/>
  <c r="BA78" i="9" s="1"/>
  <c r="BE101" i="9" s="1"/>
  <c r="AZ125" i="9" s="1"/>
  <c r="AZ148" i="9" s="1"/>
  <c r="AZ171" i="9" s="1"/>
  <c r="BB194" i="9" s="1"/>
  <c r="BF217" i="9" s="1"/>
  <c r="BA241" i="9" s="1"/>
  <c r="BA264" i="9" s="1"/>
  <c r="AY55" i="8"/>
  <c r="BA78" i="8" s="1"/>
  <c r="BE101" i="8" s="1"/>
  <c r="BG35" i="9"/>
  <c r="BG58" i="9" s="1"/>
  <c r="BI81" i="9" s="1"/>
  <c r="BM104" i="9" s="1"/>
  <c r="BH128" i="9" s="1"/>
  <c r="BH151" i="9" s="1"/>
  <c r="BH174" i="9" s="1"/>
  <c r="BJ197" i="9" s="1"/>
  <c r="BN220" i="9" s="1"/>
  <c r="BI244" i="9" s="1"/>
  <c r="BI267" i="9" s="1"/>
  <c r="BG58" i="8"/>
  <c r="BI81" i="8" s="1"/>
  <c r="BM104" i="8" s="1"/>
  <c r="AL11" i="8"/>
  <c r="AL126" i="8"/>
  <c r="AL149" i="8" s="1"/>
  <c r="AK10" i="24"/>
  <c r="AK10" i="31"/>
  <c r="AK10" i="27"/>
  <c r="AK11" i="21"/>
  <c r="AK10" i="9"/>
  <c r="AY33" i="9"/>
  <c r="AY56" i="9" s="1"/>
  <c r="BA79" i="9" s="1"/>
  <c r="BE102" i="9" s="1"/>
  <c r="AZ126" i="9" s="1"/>
  <c r="AZ149" i="9" s="1"/>
  <c r="AZ172" i="9" s="1"/>
  <c r="BB195" i="9" s="1"/>
  <c r="BF218" i="9" s="1"/>
  <c r="BA242" i="9" s="1"/>
  <c r="BA265" i="9" s="1"/>
  <c r="AY56" i="8"/>
  <c r="BA79" i="8" s="1"/>
  <c r="BE102" i="8" s="1"/>
  <c r="AN11" i="8"/>
  <c r="AN126" i="8"/>
  <c r="AN149" i="8" s="1"/>
  <c r="AN172" i="8" s="1"/>
  <c r="AN173" i="22" s="1"/>
  <c r="AM10" i="31"/>
  <c r="AM10" i="27"/>
  <c r="AM10" i="24"/>
  <c r="AM11" i="21"/>
  <c r="AM10" i="9"/>
  <c r="AZ15" i="8"/>
  <c r="AZ130" i="8"/>
  <c r="AZ153" i="8" s="1"/>
  <c r="AZ155" i="20" s="1"/>
  <c r="AY14" i="31"/>
  <c r="AY14" i="27"/>
  <c r="AY15" i="21"/>
  <c r="AY14" i="24"/>
  <c r="AY14" i="9"/>
  <c r="O11" i="8"/>
  <c r="O126" i="8"/>
  <c r="O149" i="8" s="1"/>
  <c r="O151" i="20" s="1"/>
  <c r="N10" i="27"/>
  <c r="N10" i="24"/>
  <c r="N10" i="31"/>
  <c r="N11" i="21"/>
  <c r="N10" i="9"/>
  <c r="AR11" i="8"/>
  <c r="AR126" i="8"/>
  <c r="AR149" i="8" s="1"/>
  <c r="AR151" i="20" s="1"/>
  <c r="AQ10" i="31"/>
  <c r="AQ10" i="27"/>
  <c r="AQ10" i="24"/>
  <c r="AQ11" i="21"/>
  <c r="AQ10" i="9"/>
  <c r="AH11" i="8"/>
  <c r="AH126" i="8"/>
  <c r="AH149" i="8" s="1"/>
  <c r="AH151" i="20" s="1"/>
  <c r="AG10" i="24"/>
  <c r="AG10" i="27"/>
  <c r="AG10" i="31"/>
  <c r="AG11" i="21"/>
  <c r="AG10" i="9"/>
  <c r="V11" i="8"/>
  <c r="V126" i="8"/>
  <c r="V149" i="8" s="1"/>
  <c r="V150" i="22" s="1"/>
  <c r="U10" i="24"/>
  <c r="U10" i="27"/>
  <c r="U10" i="31"/>
  <c r="U11" i="21"/>
  <c r="U10" i="9"/>
  <c r="L38" i="9"/>
  <c r="L61" i="9" s="1"/>
  <c r="N84" i="9" s="1"/>
  <c r="R107" i="9" s="1"/>
  <c r="M131" i="9" s="1"/>
  <c r="M154" i="9" s="1"/>
  <c r="M177" i="9" s="1"/>
  <c r="O200" i="9" s="1"/>
  <c r="S223" i="9" s="1"/>
  <c r="N247" i="9" s="1"/>
  <c r="N270" i="9" s="1"/>
  <c r="L61" i="8"/>
  <c r="N84" i="8" s="1"/>
  <c r="R107" i="8" s="1"/>
  <c r="N21" i="8"/>
  <c r="M20" i="31"/>
  <c r="M20" i="27"/>
  <c r="M21" i="21"/>
  <c r="M20" i="24"/>
  <c r="M43" i="8"/>
  <c r="N136" i="8"/>
  <c r="N159" i="8" s="1"/>
  <c r="N182" i="8" s="1"/>
  <c r="P205" i="8" s="1"/>
  <c r="T228" i="8" s="1"/>
  <c r="O252" i="8" s="1"/>
  <c r="O275" i="8" s="1"/>
  <c r="O298" i="8" s="1"/>
  <c r="Q321" i="8" s="1"/>
  <c r="U344" i="8" s="1"/>
  <c r="M20" i="9"/>
  <c r="J21" i="8"/>
  <c r="I20" i="31"/>
  <c r="I20" i="27"/>
  <c r="I21" i="21"/>
  <c r="I20" i="24"/>
  <c r="I43" i="8"/>
  <c r="J136" i="8"/>
  <c r="J159" i="8" s="1"/>
  <c r="J182" i="8" s="1"/>
  <c r="L205" i="8" s="1"/>
  <c r="P228" i="8" s="1"/>
  <c r="K252" i="8" s="1"/>
  <c r="K275" i="8" s="1"/>
  <c r="K298" i="8" s="1"/>
  <c r="M321" i="8" s="1"/>
  <c r="Q344" i="8" s="1"/>
  <c r="I20" i="9"/>
  <c r="AD11" i="8"/>
  <c r="AD126" i="8"/>
  <c r="AD149" i="8" s="1"/>
  <c r="AD172" i="8" s="1"/>
  <c r="AD174" i="20" s="1"/>
  <c r="AC10" i="31"/>
  <c r="AC10" i="24"/>
  <c r="AC10" i="27"/>
  <c r="AC11" i="21"/>
  <c r="AC10" i="9"/>
  <c r="BA15" i="8"/>
  <c r="BA130" i="8"/>
  <c r="BA153" i="8" s="1"/>
  <c r="BA154" i="22" s="1"/>
  <c r="AZ14" i="31"/>
  <c r="AZ14" i="27"/>
  <c r="AZ15" i="21"/>
  <c r="AZ14" i="24"/>
  <c r="AZ14" i="9"/>
  <c r="BK45" i="9"/>
  <c r="BK68" i="9" s="1"/>
  <c r="BM91" i="9" s="1"/>
  <c r="BQ114" i="9" s="1"/>
  <c r="BL138" i="9" s="1"/>
  <c r="BL161" i="9" s="1"/>
  <c r="BL184" i="9" s="1"/>
  <c r="BN207" i="9" s="1"/>
  <c r="BR230" i="9" s="1"/>
  <c r="BM254" i="9" s="1"/>
  <c r="BM277" i="9" s="1"/>
  <c r="BK68" i="8"/>
  <c r="BM91" i="8" s="1"/>
  <c r="BQ114" i="8" s="1"/>
  <c r="I24" i="31"/>
  <c r="J25" i="8"/>
  <c r="I24" i="27"/>
  <c r="I24" i="24"/>
  <c r="I47" i="8"/>
  <c r="J140" i="8"/>
  <c r="J163" i="8" s="1"/>
  <c r="J186" i="8" s="1"/>
  <c r="L209" i="8" s="1"/>
  <c r="P232" i="8" s="1"/>
  <c r="K256" i="8" s="1"/>
  <c r="K279" i="8" s="1"/>
  <c r="K302" i="8" s="1"/>
  <c r="M325" i="8" s="1"/>
  <c r="Q348" i="8" s="1"/>
  <c r="I25" i="21"/>
  <c r="I24" i="9"/>
  <c r="J10" i="8"/>
  <c r="J125" i="8"/>
  <c r="J148" i="8" s="1"/>
  <c r="J150" i="20" s="1"/>
  <c r="I9" i="31"/>
  <c r="I9" i="27"/>
  <c r="I9" i="24"/>
  <c r="I10" i="21"/>
  <c r="I9" i="9"/>
  <c r="J12" i="8"/>
  <c r="I11" i="31"/>
  <c r="I11" i="27"/>
  <c r="I11" i="24"/>
  <c r="I12" i="21"/>
  <c r="I34" i="8"/>
  <c r="J127" i="8"/>
  <c r="J150" i="8" s="1"/>
  <c r="J173" i="8" s="1"/>
  <c r="L196" i="8" s="1"/>
  <c r="P219" i="8" s="1"/>
  <c r="K243" i="8" s="1"/>
  <c r="K266" i="8" s="1"/>
  <c r="K289" i="8" s="1"/>
  <c r="M312" i="8" s="1"/>
  <c r="Q335" i="8" s="1"/>
  <c r="I11" i="9"/>
  <c r="AT11" i="8"/>
  <c r="AT126" i="8"/>
  <c r="AT149" i="8" s="1"/>
  <c r="AS10" i="24"/>
  <c r="AS10" i="27"/>
  <c r="AS10" i="31"/>
  <c r="AS11" i="21"/>
  <c r="AS10" i="9"/>
  <c r="X11" i="8"/>
  <c r="X126" i="8"/>
  <c r="X149" i="8" s="1"/>
  <c r="X150" i="22" s="1"/>
  <c r="W10" i="31"/>
  <c r="W10" i="27"/>
  <c r="W10" i="24"/>
  <c r="W11" i="21"/>
  <c r="W10" i="9"/>
  <c r="J46" i="9"/>
  <c r="J69" i="9" s="1"/>
  <c r="L92" i="9" s="1"/>
  <c r="P115" i="9" s="1"/>
  <c r="K139" i="9" s="1"/>
  <c r="K162" i="9" s="1"/>
  <c r="K185" i="9" s="1"/>
  <c r="M208" i="9" s="1"/>
  <c r="Q231" i="9" s="1"/>
  <c r="L255" i="9" s="1"/>
  <c r="L278" i="9" s="1"/>
  <c r="J69" i="8"/>
  <c r="L92" i="8" s="1"/>
  <c r="P115" i="8" s="1"/>
  <c r="AP11" i="8"/>
  <c r="AP126" i="8"/>
  <c r="AP149" i="8" s="1"/>
  <c r="AP172" i="8" s="1"/>
  <c r="AP173" i="22" s="1"/>
  <c r="AO10" i="24"/>
  <c r="AO10" i="27"/>
  <c r="AO10" i="31"/>
  <c r="AO11" i="21"/>
  <c r="AO10" i="9"/>
  <c r="L26" i="22"/>
  <c r="M142" i="22" s="1"/>
  <c r="L141" i="22"/>
  <c r="S127" i="22"/>
  <c r="S12" i="22"/>
  <c r="BL127" i="22"/>
  <c r="BL150" i="22" s="1"/>
  <c r="BL173" i="22" s="1"/>
  <c r="BN196" i="22" s="1"/>
  <c r="BR219" i="22" s="1"/>
  <c r="BM243" i="22" s="1"/>
  <c r="BM266" i="22" s="1"/>
  <c r="BM289" i="22" s="1"/>
  <c r="BO312" i="22" s="1"/>
  <c r="BS335" i="22" s="1"/>
  <c r="BL12" i="22"/>
  <c r="BK34" i="22"/>
  <c r="BK57" i="22" s="1"/>
  <c r="BM80" i="22" s="1"/>
  <c r="BQ103" i="22" s="1"/>
  <c r="AB126" i="22"/>
  <c r="AB11" i="22"/>
  <c r="AF127" i="22"/>
  <c r="AF12" i="22"/>
  <c r="K16" i="22"/>
  <c r="K131" i="22"/>
  <c r="K154" i="22" s="1"/>
  <c r="K177" i="22" s="1"/>
  <c r="M200" i="22" s="1"/>
  <c r="Q223" i="22" s="1"/>
  <c r="L247" i="22" s="1"/>
  <c r="L270" i="22" s="1"/>
  <c r="J38" i="22"/>
  <c r="J61" i="22" s="1"/>
  <c r="L84" i="22" s="1"/>
  <c r="P107" i="22" s="1"/>
  <c r="AQ127" i="22"/>
  <c r="AQ12" i="22"/>
  <c r="AM127" i="22"/>
  <c r="AM12" i="22"/>
  <c r="X131" i="22"/>
  <c r="X16" i="22"/>
  <c r="T126" i="22"/>
  <c r="T11" i="22"/>
  <c r="J23" i="22"/>
  <c r="J138" i="22"/>
  <c r="AJ126" i="22"/>
  <c r="AJ11" i="22"/>
  <c r="BL13" i="22"/>
  <c r="BL128" i="22"/>
  <c r="BL151" i="22" s="1"/>
  <c r="BL174" i="22" s="1"/>
  <c r="BN197" i="22" s="1"/>
  <c r="BR220" i="22" s="1"/>
  <c r="BM244" i="22" s="1"/>
  <c r="BM267" i="22" s="1"/>
  <c r="BM290" i="22" s="1"/>
  <c r="BO313" i="22" s="1"/>
  <c r="BS336" i="22" s="1"/>
  <c r="BK35" i="22"/>
  <c r="BK58" i="22" s="1"/>
  <c r="BM81" i="22" s="1"/>
  <c r="BQ104" i="22" s="1"/>
  <c r="AZ126" i="22"/>
  <c r="AZ149" i="22" s="1"/>
  <c r="AZ172" i="22" s="1"/>
  <c r="BB195" i="22" s="1"/>
  <c r="BF218" i="22" s="1"/>
  <c r="BA242" i="22" s="1"/>
  <c r="BA265" i="22" s="1"/>
  <c r="BA288" i="22" s="1"/>
  <c r="BC311" i="22" s="1"/>
  <c r="BG334" i="22" s="1"/>
  <c r="AY33" i="22"/>
  <c r="AY56" i="22" s="1"/>
  <c r="BA79" i="22" s="1"/>
  <c r="BE102" i="22" s="1"/>
  <c r="AZ11" i="22"/>
  <c r="AS128" i="22"/>
  <c r="AS13" i="22"/>
  <c r="AO128" i="22"/>
  <c r="AO13" i="22"/>
  <c r="K21" i="22"/>
  <c r="K136" i="22"/>
  <c r="BD13" i="22"/>
  <c r="BD128" i="22"/>
  <c r="BD151" i="22" s="1"/>
  <c r="BD174" i="22" s="1"/>
  <c r="BF197" i="22" s="1"/>
  <c r="BJ220" i="22" s="1"/>
  <c r="BE244" i="22" s="1"/>
  <c r="BE267" i="22" s="1"/>
  <c r="BE290" i="22" s="1"/>
  <c r="BG313" i="22" s="1"/>
  <c r="BK336" i="22" s="1"/>
  <c r="BC35" i="22"/>
  <c r="BC58" i="22" s="1"/>
  <c r="BE81" i="22" s="1"/>
  <c r="BI104" i="22" s="1"/>
  <c r="J128" i="22"/>
  <c r="J151" i="22" s="1"/>
  <c r="J174" i="22" s="1"/>
  <c r="L197" i="22" s="1"/>
  <c r="P220" i="22" s="1"/>
  <c r="K244" i="22" s="1"/>
  <c r="K267" i="22" s="1"/>
  <c r="K290" i="22" s="1"/>
  <c r="M313" i="22" s="1"/>
  <c r="Q336" i="22" s="1"/>
  <c r="I35" i="22"/>
  <c r="I58" i="22" s="1"/>
  <c r="K81" i="22" s="1"/>
  <c r="O104" i="22" s="1"/>
  <c r="J13" i="22"/>
  <c r="BD127" i="22"/>
  <c r="BD150" i="22" s="1"/>
  <c r="BD173" i="22" s="1"/>
  <c r="BF196" i="22" s="1"/>
  <c r="BJ219" i="22" s="1"/>
  <c r="BE243" i="22" s="1"/>
  <c r="BE266" i="22" s="1"/>
  <c r="BE289" i="22" s="1"/>
  <c r="BG312" i="22" s="1"/>
  <c r="BK335" i="22" s="1"/>
  <c r="BD12" i="22"/>
  <c r="BC34" i="22"/>
  <c r="BC57" i="22" s="1"/>
  <c r="BE80" i="22" s="1"/>
  <c r="BI103" i="22" s="1"/>
  <c r="AX34" i="22"/>
  <c r="AX57" i="22" s="1"/>
  <c r="AZ80" i="22" s="1"/>
  <c r="BD103" i="22" s="1"/>
  <c r="AY12" i="22"/>
  <c r="AY127" i="22"/>
  <c r="AY150" i="22" s="1"/>
  <c r="AY173" i="22" s="1"/>
  <c r="BA196" i="22" s="1"/>
  <c r="BE219" i="22" s="1"/>
  <c r="AZ243" i="22" s="1"/>
  <c r="AZ266" i="22" s="1"/>
  <c r="AZ289" i="22" s="1"/>
  <c r="BB312" i="22" s="1"/>
  <c r="BF335" i="22" s="1"/>
  <c r="M128" i="22"/>
  <c r="M13" i="22"/>
  <c r="BJ127" i="22"/>
  <c r="BJ150" i="22" s="1"/>
  <c r="BJ173" i="22" s="1"/>
  <c r="BL196" i="22" s="1"/>
  <c r="BP219" i="22" s="1"/>
  <c r="BK243" i="22" s="1"/>
  <c r="BK266" i="22" s="1"/>
  <c r="BK289" i="22" s="1"/>
  <c r="BM312" i="22" s="1"/>
  <c r="BQ335" i="22" s="1"/>
  <c r="BJ12" i="22"/>
  <c r="BI34" i="22"/>
  <c r="BI57" i="22" s="1"/>
  <c r="BK80" i="22" s="1"/>
  <c r="BO103" i="22" s="1"/>
  <c r="X12" i="22"/>
  <c r="X127" i="22"/>
  <c r="AQ128" i="22"/>
  <c r="AQ13" i="22"/>
  <c r="AF126" i="22"/>
  <c r="AF11" i="22"/>
  <c r="AU128" i="22"/>
  <c r="AU13" i="22"/>
  <c r="AN126" i="22"/>
  <c r="AN11" i="22"/>
  <c r="L126" i="22"/>
  <c r="L11" i="22"/>
  <c r="AC128" i="22"/>
  <c r="AC13" i="22"/>
  <c r="X126" i="22"/>
  <c r="X11" i="22"/>
  <c r="W127" i="22"/>
  <c r="W12" i="22"/>
  <c r="AI127" i="22"/>
  <c r="AI12" i="22"/>
  <c r="K135" i="22"/>
  <c r="K20" i="22"/>
  <c r="AA127" i="22"/>
  <c r="AA12" i="22"/>
  <c r="BG128" i="22"/>
  <c r="BG151" i="22" s="1"/>
  <c r="BG174" i="22" s="1"/>
  <c r="BI197" i="22" s="1"/>
  <c r="BM220" i="22" s="1"/>
  <c r="BH244" i="22" s="1"/>
  <c r="BH267" i="22" s="1"/>
  <c r="BH290" i="22" s="1"/>
  <c r="BJ313" i="22" s="1"/>
  <c r="BN336" i="22" s="1"/>
  <c r="BG13" i="22"/>
  <c r="BF35" i="22"/>
  <c r="BF58" i="22" s="1"/>
  <c r="BH81" i="22" s="1"/>
  <c r="BL104" i="22" s="1"/>
  <c r="O126" i="22"/>
  <c r="O11" i="22"/>
  <c r="AV126" i="22"/>
  <c r="AV11" i="22"/>
  <c r="O127" i="22"/>
  <c r="O12" i="22"/>
  <c r="AM128" i="22"/>
  <c r="AM13" i="22"/>
  <c r="AD12" i="22"/>
  <c r="AD127" i="22"/>
  <c r="BH126" i="22"/>
  <c r="BH149" i="22" s="1"/>
  <c r="BH172" i="22" s="1"/>
  <c r="BJ195" i="22" s="1"/>
  <c r="BN218" i="22" s="1"/>
  <c r="BI242" i="22" s="1"/>
  <c r="BI265" i="22" s="1"/>
  <c r="BI288" i="22" s="1"/>
  <c r="BK311" i="22" s="1"/>
  <c r="BO334" i="22" s="1"/>
  <c r="BH11" i="22"/>
  <c r="BG33" i="22"/>
  <c r="BG56" i="22" s="1"/>
  <c r="BI79" i="22" s="1"/>
  <c r="BM102" i="22" s="1"/>
  <c r="AV127" i="22"/>
  <c r="AV12" i="22"/>
  <c r="K132" i="22"/>
  <c r="K155" i="22" s="1"/>
  <c r="K178" i="22" s="1"/>
  <c r="M201" i="22" s="1"/>
  <c r="Q224" i="22" s="1"/>
  <c r="L248" i="22" s="1"/>
  <c r="L271" i="22" s="1"/>
  <c r="J39" i="22"/>
  <c r="J62" i="22" s="1"/>
  <c r="L85" i="22" s="1"/>
  <c r="P108" i="22" s="1"/>
  <c r="K17" i="22"/>
  <c r="P126" i="22"/>
  <c r="P11" i="22"/>
  <c r="J132" i="22"/>
  <c r="J155" i="22" s="1"/>
  <c r="J178" i="22" s="1"/>
  <c r="L201" i="22" s="1"/>
  <c r="P224" i="22" s="1"/>
  <c r="K248" i="22" s="1"/>
  <c r="K271" i="22" s="1"/>
  <c r="I39" i="22"/>
  <c r="I62" i="22" s="1"/>
  <c r="K85" i="22" s="1"/>
  <c r="O108" i="22" s="1"/>
  <c r="J17" i="22"/>
  <c r="S128" i="22"/>
  <c r="S13" i="22"/>
  <c r="AC130" i="22"/>
  <c r="AC15" i="22"/>
  <c r="Y130" i="22"/>
  <c r="Y15" i="22"/>
  <c r="K127" i="22"/>
  <c r="K12" i="22"/>
  <c r="K38" i="22"/>
  <c r="K61" i="22" s="1"/>
  <c r="M84" i="22" s="1"/>
  <c r="Q107" i="22" s="1"/>
  <c r="L131" i="22"/>
  <c r="L154" i="22" s="1"/>
  <c r="L177" i="22" s="1"/>
  <c r="N200" i="22" s="1"/>
  <c r="R223" i="22" s="1"/>
  <c r="M247" i="22" s="1"/>
  <c r="M270" i="22" s="1"/>
  <c r="L16" i="22"/>
  <c r="I34" i="22"/>
  <c r="I57" i="22" s="1"/>
  <c r="K80" i="22" s="1"/>
  <c r="O103" i="22" s="1"/>
  <c r="J12" i="22"/>
  <c r="J127" i="22"/>
  <c r="J150" i="22" s="1"/>
  <c r="J173" i="22" s="1"/>
  <c r="L196" i="22" s="1"/>
  <c r="P219" i="22" s="1"/>
  <c r="K243" i="22" s="1"/>
  <c r="K266" i="22" s="1"/>
  <c r="K289" i="22" s="1"/>
  <c r="M312" i="22" s="1"/>
  <c r="Q335" i="22" s="1"/>
  <c r="AE127" i="22"/>
  <c r="AE12" i="22"/>
  <c r="AU127" i="22"/>
  <c r="AU12" i="22"/>
  <c r="AR126" i="22"/>
  <c r="AR11" i="22"/>
  <c r="AM130" i="22"/>
  <c r="AM15" i="22"/>
  <c r="M231" i="20"/>
  <c r="H255" i="20" s="1"/>
  <c r="H278" i="20" s="1"/>
  <c r="M110" i="21"/>
  <c r="H134" i="21" s="1"/>
  <c r="O104" i="24"/>
  <c r="J128" i="24" s="1"/>
  <c r="Z148" i="20"/>
  <c r="AM147" i="22"/>
  <c r="W146" i="22"/>
  <c r="AN149" i="20"/>
  <c r="Y149" i="20"/>
  <c r="AA148" i="22"/>
  <c r="Y146" i="22"/>
  <c r="AK147" i="22"/>
  <c r="AA151" i="20"/>
  <c r="X148" i="20"/>
  <c r="AB150" i="20"/>
  <c r="Z35" i="20"/>
  <c r="AJ147" i="20"/>
  <c r="AL147" i="20"/>
  <c r="AB151" i="22"/>
  <c r="AL148" i="22"/>
  <c r="AO150" i="20"/>
  <c r="Z150" i="20"/>
  <c r="AM150" i="20"/>
  <c r="AS149" i="20"/>
  <c r="AZ154" i="20"/>
  <c r="Z147" i="20"/>
  <c r="BM263" i="21"/>
  <c r="BM287" i="20"/>
  <c r="AT148" i="20"/>
  <c r="AS147" i="20"/>
  <c r="AC149" i="22"/>
  <c r="AQ146" i="22"/>
  <c r="AU148" i="22"/>
  <c r="AT149" i="20"/>
  <c r="AX151" i="22"/>
  <c r="AY153" i="20"/>
  <c r="AA149" i="22"/>
  <c r="AB149" i="20"/>
  <c r="Y148" i="20"/>
  <c r="O146" i="22"/>
  <c r="AQ149" i="20"/>
  <c r="U148" i="20"/>
  <c r="AO149" i="20"/>
  <c r="N147" i="20"/>
  <c r="X149" i="20"/>
  <c r="O255" i="20"/>
  <c r="O278" i="20" s="1"/>
  <c r="O277" i="21" s="1"/>
  <c r="AO147" i="20"/>
  <c r="AM147" i="20"/>
  <c r="AP150" i="20"/>
  <c r="AK149" i="20"/>
  <c r="T229" i="27"/>
  <c r="T229" i="31" s="1"/>
  <c r="O253" i="31" s="1"/>
  <c r="H147" i="22"/>
  <c r="J147" i="20"/>
  <c r="L149" i="20"/>
  <c r="U148" i="22"/>
  <c r="AN149" i="22"/>
  <c r="T147" i="20"/>
  <c r="Q148" i="22"/>
  <c r="T147" i="22"/>
  <c r="Y150" i="20"/>
  <c r="W148" i="20"/>
  <c r="K148" i="20"/>
  <c r="R147" i="20"/>
  <c r="L119" i="20"/>
  <c r="AI146" i="22"/>
  <c r="AL149" i="22"/>
  <c r="V147" i="20"/>
  <c r="AN148" i="20"/>
  <c r="AM151" i="20"/>
  <c r="AK147" i="20"/>
  <c r="P148" i="20"/>
  <c r="W149" i="22"/>
  <c r="BK192" i="27"/>
  <c r="BK192" i="31" s="1"/>
  <c r="BK192" i="24"/>
  <c r="BO217" i="20"/>
  <c r="BO215" i="24" s="1"/>
  <c r="BJ239" i="24" s="1"/>
  <c r="G138" i="27"/>
  <c r="Q149" i="20"/>
  <c r="AT148" i="22"/>
  <c r="L148" i="22"/>
  <c r="M27" i="6"/>
  <c r="AB148" i="22"/>
  <c r="L147" i="22"/>
  <c r="P149" i="22"/>
  <c r="N149" i="20"/>
  <c r="W147" i="22"/>
  <c r="R147" i="22"/>
  <c r="AS149" i="22"/>
  <c r="AM149" i="22"/>
  <c r="I148" i="20"/>
  <c r="AB152" i="20"/>
  <c r="W150" i="20"/>
  <c r="AF148" i="20"/>
  <c r="AU148" i="20"/>
  <c r="AT147" i="22"/>
  <c r="G146" i="22"/>
  <c r="G166" i="22" s="1"/>
  <c r="G167" i="22" s="1"/>
  <c r="G147" i="20"/>
  <c r="G167" i="20" s="1"/>
  <c r="G168" i="20" s="1"/>
  <c r="K148" i="22"/>
  <c r="V148" i="20"/>
  <c r="K149" i="22"/>
  <c r="AG146" i="22"/>
  <c r="U149" i="20"/>
  <c r="AG150" i="20"/>
  <c r="AK149" i="22"/>
  <c r="W148" i="22"/>
  <c r="X149" i="22"/>
  <c r="P147" i="20"/>
  <c r="J146" i="22"/>
  <c r="AX150" i="22"/>
  <c r="AT146" i="22"/>
  <c r="M146" i="22"/>
  <c r="AA146" i="22"/>
  <c r="AS146" i="22"/>
  <c r="V169" i="8"/>
  <c r="V170" i="22" s="1"/>
  <c r="AD147" i="20"/>
  <c r="T171" i="8"/>
  <c r="V194" i="8" s="1"/>
  <c r="C37" i="6"/>
  <c r="O26" i="6" s="1"/>
  <c r="J168" i="8"/>
  <c r="L191" i="8" s="1"/>
  <c r="L192" i="22" s="1"/>
  <c r="Q147" i="22"/>
  <c r="AP171" i="8"/>
  <c r="AP173" i="20" s="1"/>
  <c r="AP149" i="22"/>
  <c r="R148" i="22"/>
  <c r="N170" i="8"/>
  <c r="P193" i="8" s="1"/>
  <c r="T216" i="8" s="1"/>
  <c r="O240" i="8" s="1"/>
  <c r="O263" i="8" s="1"/>
  <c r="O264" i="22" s="1"/>
  <c r="P171" i="8"/>
  <c r="P172" i="22" s="1"/>
  <c r="Q169" i="8"/>
  <c r="Q170" i="22" s="1"/>
  <c r="AM168" i="8"/>
  <c r="AO191" i="8" s="1"/>
  <c r="AL168" i="8"/>
  <c r="AL170" i="20" s="1"/>
  <c r="AS168" i="8"/>
  <c r="AS169" i="22" s="1"/>
  <c r="Q151" i="20"/>
  <c r="AB149" i="22"/>
  <c r="AS148" i="22"/>
  <c r="AG148" i="22"/>
  <c r="AL147" i="22"/>
  <c r="AL170" i="8"/>
  <c r="AL172" i="20" s="1"/>
  <c r="AB170" i="8"/>
  <c r="AB172" i="20" s="1"/>
  <c r="T149" i="22"/>
  <c r="AU169" i="8"/>
  <c r="AU171" i="20" s="1"/>
  <c r="K171" i="8"/>
  <c r="M194" i="8" s="1"/>
  <c r="AT168" i="8"/>
  <c r="AT169" i="22" s="1"/>
  <c r="R169" i="8"/>
  <c r="R171" i="20" s="1"/>
  <c r="AX172" i="8"/>
  <c r="AZ195" i="8" s="1"/>
  <c r="BD218" i="8" s="1"/>
  <c r="AZ175" i="8"/>
  <c r="BB198" i="8" s="1"/>
  <c r="AK171" i="8"/>
  <c r="AK172" i="22" s="1"/>
  <c r="W171" i="8"/>
  <c r="Y194" i="8" s="1"/>
  <c r="R170" i="8"/>
  <c r="R172" i="20" s="1"/>
  <c r="AE171" i="8"/>
  <c r="AE173" i="20" s="1"/>
  <c r="AB171" i="8"/>
  <c r="AD194" i="8" s="1"/>
  <c r="M168" i="8"/>
  <c r="M169" i="22" s="1"/>
  <c r="AP146" i="22"/>
  <c r="H148" i="20"/>
  <c r="AE150" i="20"/>
  <c r="AC171" i="8"/>
  <c r="AC173" i="20" s="1"/>
  <c r="K170" i="8"/>
  <c r="K172" i="20" s="1"/>
  <c r="AB173" i="8"/>
  <c r="AB175" i="20" s="1"/>
  <c r="AK148" i="22"/>
  <c r="AC148" i="22"/>
  <c r="X168" i="8"/>
  <c r="X169" i="22" s="1"/>
  <c r="AZ153" i="22"/>
  <c r="L30" i="6"/>
  <c r="AT170" i="8"/>
  <c r="AV193" i="8" s="1"/>
  <c r="AF169" i="8"/>
  <c r="AH192" i="8" s="1"/>
  <c r="AM146" i="22"/>
  <c r="W170" i="8"/>
  <c r="W172" i="20" s="1"/>
  <c r="AP168" i="8"/>
  <c r="AP170" i="20" s="1"/>
  <c r="G168" i="8"/>
  <c r="G169" i="22" s="1"/>
  <c r="G189" i="22" s="1"/>
  <c r="G190" i="22" s="1"/>
  <c r="AW150" i="22"/>
  <c r="AL146" i="22"/>
  <c r="AW171" i="8"/>
  <c r="AW173" i="20" s="1"/>
  <c r="AW150" i="20"/>
  <c r="AM148" i="22"/>
  <c r="S146" i="22"/>
  <c r="V149" i="20"/>
  <c r="AI150" i="20"/>
  <c r="AB147" i="22"/>
  <c r="Q170" i="8"/>
  <c r="S193" i="8" s="1"/>
  <c r="W216" i="8" s="1"/>
  <c r="T168" i="8"/>
  <c r="T169" i="22" s="1"/>
  <c r="T146" i="22"/>
  <c r="AC151" i="20"/>
  <c r="AL150" i="20"/>
  <c r="AL171" i="8"/>
  <c r="AN194" i="8" s="1"/>
  <c r="AQ168" i="8"/>
  <c r="AS191" i="8" s="1"/>
  <c r="AW214" i="8" s="1"/>
  <c r="R146" i="22"/>
  <c r="O170" i="8"/>
  <c r="Q193" i="8" s="1"/>
  <c r="Z34" i="22"/>
  <c r="Z170" i="8"/>
  <c r="AB193" i="8" s="1"/>
  <c r="AB195" i="20" s="1"/>
  <c r="V170" i="8"/>
  <c r="V171" i="22" s="1"/>
  <c r="AO147" i="22"/>
  <c r="AX152" i="20"/>
  <c r="AC150" i="20"/>
  <c r="AP148" i="22"/>
  <c r="AP170" i="8"/>
  <c r="AP172" i="20" s="1"/>
  <c r="T169" i="8"/>
  <c r="T170" i="22" s="1"/>
  <c r="Y149" i="22"/>
  <c r="W147" i="20"/>
  <c r="AN150" i="20"/>
  <c r="O148" i="22"/>
  <c r="T148" i="20"/>
  <c r="I169" i="8"/>
  <c r="Y171" i="8"/>
  <c r="AA194" i="8" s="1"/>
  <c r="AA196" i="20" s="1"/>
  <c r="Z148" i="22"/>
  <c r="Z149" i="20"/>
  <c r="Y147" i="22"/>
  <c r="AM171" i="8"/>
  <c r="AM173" i="20" s="1"/>
  <c r="AN171" i="8"/>
  <c r="AN173" i="20" s="1"/>
  <c r="X146" i="22"/>
  <c r="AL149" i="20"/>
  <c r="Z152" i="20"/>
  <c r="O28" i="6"/>
  <c r="M170" i="8"/>
  <c r="O193" i="8" s="1"/>
  <c r="O194" i="22" s="1"/>
  <c r="AN147" i="22"/>
  <c r="AH149" i="20"/>
  <c r="AC148" i="20"/>
  <c r="AC169" i="8"/>
  <c r="P169" i="8"/>
  <c r="P171" i="20" s="1"/>
  <c r="AJ146" i="22"/>
  <c r="AC146" i="22"/>
  <c r="M169" i="8"/>
  <c r="M170" i="22" s="1"/>
  <c r="AO148" i="22"/>
  <c r="M147" i="22"/>
  <c r="O147" i="20"/>
  <c r="AN146" i="22"/>
  <c r="AQ170" i="8"/>
  <c r="AS193" i="8" s="1"/>
  <c r="AQ171" i="8"/>
  <c r="AS194" i="8" s="1"/>
  <c r="AE148" i="22"/>
  <c r="M149" i="20"/>
  <c r="S148" i="22"/>
  <c r="X147" i="22"/>
  <c r="P147" i="22"/>
  <c r="M148" i="22"/>
  <c r="U146" i="22"/>
  <c r="AD169" i="8"/>
  <c r="AD170" i="22" s="1"/>
  <c r="N169" i="8"/>
  <c r="P192" i="8" s="1"/>
  <c r="I168" i="8"/>
  <c r="I170" i="20" s="1"/>
  <c r="K146" i="22"/>
  <c r="AJ149" i="20"/>
  <c r="Y150" i="22"/>
  <c r="AP147" i="22"/>
  <c r="AE170" i="8"/>
  <c r="AE172" i="20" s="1"/>
  <c r="AD147" i="22"/>
  <c r="M29" i="6"/>
  <c r="I148" i="22"/>
  <c r="I165" i="8"/>
  <c r="AP169" i="8"/>
  <c r="AR192" i="8" s="1"/>
  <c r="N148" i="20"/>
  <c r="AS147" i="22"/>
  <c r="T148" i="22"/>
  <c r="M28" i="6"/>
  <c r="AJ147" i="22"/>
  <c r="U168" i="8"/>
  <c r="U170" i="20" s="1"/>
  <c r="I147" i="20"/>
  <c r="O148" i="20"/>
  <c r="T170" i="8"/>
  <c r="V193" i="8" s="1"/>
  <c r="O168" i="8"/>
  <c r="O169" i="22" s="1"/>
  <c r="U171" i="8"/>
  <c r="W194" i="8" s="1"/>
  <c r="AQ148" i="22"/>
  <c r="U147" i="22"/>
  <c r="AH147" i="20"/>
  <c r="Y168" i="8"/>
  <c r="Y170" i="20" s="1"/>
  <c r="AR147" i="22"/>
  <c r="AM148" i="20"/>
  <c r="Z147" i="22"/>
  <c r="O27" i="6"/>
  <c r="AM170" i="8"/>
  <c r="AM172" i="20" s="1"/>
  <c r="U150" i="20"/>
  <c r="AM169" i="8"/>
  <c r="AM171" i="20" s="1"/>
  <c r="AA170" i="8"/>
  <c r="AA171" i="22" s="1"/>
  <c r="AQ150" i="20"/>
  <c r="Y147" i="20"/>
  <c r="AK169" i="8"/>
  <c r="AK170" i="22" s="1"/>
  <c r="Q172" i="8"/>
  <c r="S195" i="8" s="1"/>
  <c r="AS170" i="8"/>
  <c r="AS172" i="20" s="1"/>
  <c r="AA147" i="22"/>
  <c r="AX153" i="20"/>
  <c r="AO146" i="22"/>
  <c r="AV171" i="8"/>
  <c r="AV173" i="20" s="1"/>
  <c r="AX174" i="8"/>
  <c r="AX176" i="20" s="1"/>
  <c r="AA150" i="22"/>
  <c r="AU170" i="8"/>
  <c r="AU171" i="22" s="1"/>
  <c r="AF168" i="8"/>
  <c r="AF170" i="20" s="1"/>
  <c r="O24" i="6"/>
  <c r="O29" i="6" s="1"/>
  <c r="S148" i="20"/>
  <c r="AV149" i="22"/>
  <c r="K24" i="6"/>
  <c r="N146" i="22"/>
  <c r="AK148" i="20"/>
  <c r="AF148" i="22"/>
  <c r="S169" i="8"/>
  <c r="S170" i="22" s="1"/>
  <c r="AR170" i="8"/>
  <c r="AT193" i="8" s="1"/>
  <c r="AT194" i="22" s="1"/>
  <c r="AU149" i="20"/>
  <c r="AD149" i="20"/>
  <c r="AU150" i="20"/>
  <c r="AF146" i="22"/>
  <c r="AR148" i="22"/>
  <c r="X148" i="22"/>
  <c r="AQ169" i="8"/>
  <c r="AQ171" i="20" s="1"/>
  <c r="Z146" i="22"/>
  <c r="N150" i="20"/>
  <c r="V146" i="22"/>
  <c r="AR168" i="8"/>
  <c r="AR170" i="20" s="1"/>
  <c r="N171" i="8"/>
  <c r="P194" i="8" s="1"/>
  <c r="P195" i="22" s="1"/>
  <c r="AY174" i="8"/>
  <c r="BA197" i="8" s="1"/>
  <c r="BA199" i="20" s="1"/>
  <c r="AY152" i="22"/>
  <c r="V168" i="8"/>
  <c r="V169" i="22" s="1"/>
  <c r="J148" i="20"/>
  <c r="AK146" i="22"/>
  <c r="J169" i="8"/>
  <c r="J170" i="22" s="1"/>
  <c r="AR146" i="22"/>
  <c r="AK168" i="8"/>
  <c r="AK170" i="20" s="1"/>
  <c r="AE169" i="8"/>
  <c r="AE170" i="22" s="1"/>
  <c r="O171" i="8"/>
  <c r="O172" i="22" s="1"/>
  <c r="J149" i="20"/>
  <c r="K147" i="22"/>
  <c r="AY154" i="20"/>
  <c r="AC172" i="8"/>
  <c r="AC173" i="22" s="1"/>
  <c r="O149" i="22"/>
  <c r="J148" i="22"/>
  <c r="J170" i="8"/>
  <c r="J171" i="22" s="1"/>
  <c r="AQ148" i="20"/>
  <c r="AQ147" i="22"/>
  <c r="AV151" i="20"/>
  <c r="AW151" i="22"/>
  <c r="P148" i="22"/>
  <c r="AY175" i="8"/>
  <c r="AY177" i="20" s="1"/>
  <c r="AI149" i="20"/>
  <c r="AH169" i="8"/>
  <c r="AJ192" i="8" s="1"/>
  <c r="L146" i="22"/>
  <c r="AN148" i="22"/>
  <c r="P170" i="8"/>
  <c r="P172" i="20" s="1"/>
  <c r="Y170" i="8"/>
  <c r="AA193" i="8" s="1"/>
  <c r="AV172" i="8"/>
  <c r="AV173" i="22" s="1"/>
  <c r="AQ147" i="20"/>
  <c r="P149" i="20"/>
  <c r="AE146" i="22"/>
  <c r="Q146" i="22"/>
  <c r="AW173" i="8"/>
  <c r="AO149" i="22"/>
  <c r="AV149" i="20"/>
  <c r="Z149" i="22"/>
  <c r="AI147" i="20"/>
  <c r="K169" i="8"/>
  <c r="K170" i="22" s="1"/>
  <c r="AB147" i="20"/>
  <c r="AH147" i="22"/>
  <c r="AG147" i="22"/>
  <c r="Y148" i="22"/>
  <c r="AG168" i="8"/>
  <c r="AG169" i="22" s="1"/>
  <c r="P168" i="8"/>
  <c r="P169" i="22" s="1"/>
  <c r="S170" i="8"/>
  <c r="AJ170" i="8"/>
  <c r="AJ172" i="20" s="1"/>
  <c r="AI168" i="8"/>
  <c r="AI169" i="22" s="1"/>
  <c r="W169" i="8"/>
  <c r="W170" i="22" s="1"/>
  <c r="Y172" i="8"/>
  <c r="AA195" i="8" s="1"/>
  <c r="AA197" i="20" s="1"/>
  <c r="AO168" i="8"/>
  <c r="AQ191" i="8" s="1"/>
  <c r="AU214" i="8" s="1"/>
  <c r="I170" i="8"/>
  <c r="I172" i="20" s="1"/>
  <c r="AT169" i="8"/>
  <c r="AV192" i="8" s="1"/>
  <c r="AF170" i="8"/>
  <c r="AF171" i="22" s="1"/>
  <c r="AH170" i="8"/>
  <c r="AJ193" i="8" s="1"/>
  <c r="AJ195" i="20" s="1"/>
  <c r="AC168" i="8"/>
  <c r="AC169" i="22" s="1"/>
  <c r="AW172" i="8"/>
  <c r="AW174" i="20" s="1"/>
  <c r="AM172" i="8"/>
  <c r="AM173" i="22" s="1"/>
  <c r="AG170" i="8"/>
  <c r="AI193" i="8" s="1"/>
  <c r="L168" i="8"/>
  <c r="L169" i="22" s="1"/>
  <c r="L169" i="8"/>
  <c r="L171" i="20" s="1"/>
  <c r="O169" i="8"/>
  <c r="X171" i="8"/>
  <c r="X172" i="22" s="1"/>
  <c r="AO169" i="8"/>
  <c r="AQ192" i="8" s="1"/>
  <c r="AU215" i="8" s="1"/>
  <c r="AS171" i="8"/>
  <c r="AS173" i="20" s="1"/>
  <c r="AN170" i="8"/>
  <c r="AN172" i="20" s="1"/>
  <c r="AE168" i="8"/>
  <c r="AI170" i="8"/>
  <c r="AI172" i="20" s="1"/>
  <c r="U170" i="8"/>
  <c r="W193" i="8" s="1"/>
  <c r="AA216" i="8" s="1"/>
  <c r="AB168" i="8"/>
  <c r="AB170" i="20" s="1"/>
  <c r="AB169" i="8"/>
  <c r="AB171" i="20" s="1"/>
  <c r="AH168" i="8"/>
  <c r="AH170" i="20" s="1"/>
  <c r="Y169" i="8"/>
  <c r="AA192" i="8" s="1"/>
  <c r="AE215" i="8" s="1"/>
  <c r="AE216" i="22" s="1"/>
  <c r="Z240" i="22" s="1"/>
  <c r="AN168" i="8"/>
  <c r="AN169" i="22" s="1"/>
  <c r="AA168" i="8"/>
  <c r="AA170" i="20" s="1"/>
  <c r="U169" i="8"/>
  <c r="U170" i="22" s="1"/>
  <c r="AI169" i="8"/>
  <c r="AK192" i="8" s="1"/>
  <c r="AO215" i="8" s="1"/>
  <c r="AG171" i="8"/>
  <c r="AG172" i="22" s="1"/>
  <c r="AA149" i="20"/>
  <c r="W168" i="8"/>
  <c r="N168" i="8"/>
  <c r="N170" i="20" s="1"/>
  <c r="X169" i="8"/>
  <c r="Z173" i="8"/>
  <c r="Z174" i="22" s="1"/>
  <c r="Q168" i="8"/>
  <c r="Q170" i="20" s="1"/>
  <c r="R168" i="8"/>
  <c r="T191" i="8" s="1"/>
  <c r="AL169" i="8"/>
  <c r="AN192" i="8" s="1"/>
  <c r="AU171" i="8"/>
  <c r="AU173" i="20" s="1"/>
  <c r="AA169" i="8"/>
  <c r="AA171" i="20" s="1"/>
  <c r="AK170" i="8"/>
  <c r="AM193" i="8" s="1"/>
  <c r="AQ216" i="8" s="1"/>
  <c r="AR169" i="8"/>
  <c r="AR171" i="20" s="1"/>
  <c r="AD168" i="8"/>
  <c r="AD169" i="22" s="1"/>
  <c r="AJ169" i="8"/>
  <c r="AJ171" i="20" s="1"/>
  <c r="AC170" i="8"/>
  <c r="AC172" i="20" s="1"/>
  <c r="AV170" i="8"/>
  <c r="AX193" i="8" s="1"/>
  <c r="BB216" i="8" s="1"/>
  <c r="AD170" i="8"/>
  <c r="AF193" i="8" s="1"/>
  <c r="AJ168" i="8"/>
  <c r="AJ169" i="22" s="1"/>
  <c r="AG169" i="8"/>
  <c r="AG171" i="20" s="1"/>
  <c r="AX173" i="8"/>
  <c r="AZ196" i="8" s="1"/>
  <c r="BD219" i="8" s="1"/>
  <c r="H169" i="8"/>
  <c r="J192" i="8" s="1"/>
  <c r="J194" i="20" s="1"/>
  <c r="X170" i="8"/>
  <c r="AA172" i="8"/>
  <c r="AA173" i="22" s="1"/>
  <c r="Z169" i="8"/>
  <c r="AB192" i="8" s="1"/>
  <c r="AF215" i="8" s="1"/>
  <c r="K168" i="8"/>
  <c r="K169" i="22" s="1"/>
  <c r="AI171" i="8"/>
  <c r="AI172" i="22" s="1"/>
  <c r="S168" i="8"/>
  <c r="S169" i="22" s="1"/>
  <c r="Z168" i="8"/>
  <c r="AB191" i="8" s="1"/>
  <c r="AB193" i="20" s="1"/>
  <c r="AS169" i="8"/>
  <c r="AS170" i="22" s="1"/>
  <c r="AO170" i="8"/>
  <c r="AO171" i="22" s="1"/>
  <c r="L170" i="8"/>
  <c r="L171" i="22" s="1"/>
  <c r="Z171" i="8"/>
  <c r="Z173" i="20" s="1"/>
  <c r="AO171" i="8"/>
  <c r="AQ194" i="8" s="1"/>
  <c r="AU217" i="8" s="1"/>
  <c r="H26" i="12"/>
  <c r="C27" i="12" s="1"/>
  <c r="H165" i="8"/>
  <c r="AN169" i="8"/>
  <c r="AN170" i="22" s="1"/>
  <c r="AA171" i="8"/>
  <c r="AE147" i="22"/>
  <c r="AA150" i="20"/>
  <c r="AM150" i="22"/>
  <c r="H168" i="8"/>
  <c r="H170" i="20" s="1"/>
  <c r="H146" i="22"/>
  <c r="AI147" i="22"/>
  <c r="AI148" i="20"/>
  <c r="BN240" i="20"/>
  <c r="BN263" i="20" s="1"/>
  <c r="BS214" i="24"/>
  <c r="BN238" i="24" s="1"/>
  <c r="BS214" i="27"/>
  <c r="BS215" i="21"/>
  <c r="BN239" i="21" s="1"/>
  <c r="BJ98" i="24"/>
  <c r="BE122" i="24" s="1"/>
  <c r="BJ98" i="27"/>
  <c r="BJ99" i="21"/>
  <c r="BE123" i="21" s="1"/>
  <c r="I208" i="21"/>
  <c r="M232" i="20"/>
  <c r="I207" i="27"/>
  <c r="I207" i="31" s="1"/>
  <c r="M233" i="20"/>
  <c r="I209" i="21"/>
  <c r="I208" i="27"/>
  <c r="I208" i="31" s="1"/>
  <c r="M224" i="31"/>
  <c r="H248" i="31" s="1"/>
  <c r="H248" i="27"/>
  <c r="S230" i="20"/>
  <c r="O206" i="21"/>
  <c r="O205" i="27"/>
  <c r="O205" i="31" s="1"/>
  <c r="M229" i="20"/>
  <c r="I205" i="21"/>
  <c r="I204" i="27"/>
  <c r="I204" i="31" s="1"/>
  <c r="BA76" i="27"/>
  <c r="BA76" i="31" s="1"/>
  <c r="BA77" i="21"/>
  <c r="BA76" i="24"/>
  <c r="BE101" i="20"/>
  <c r="F57" i="27"/>
  <c r="F57" i="31" s="1"/>
  <c r="F58" i="21"/>
  <c r="F57" i="24"/>
  <c r="H82" i="20"/>
  <c r="BH218" i="21"/>
  <c r="BC242" i="21" s="1"/>
  <c r="BH217" i="27"/>
  <c r="BH217" i="31" s="1"/>
  <c r="BC241" i="31" s="1"/>
  <c r="BH217" i="24"/>
  <c r="BC241" i="24" s="1"/>
  <c r="BE77" i="24"/>
  <c r="BI102" i="20"/>
  <c r="BE77" i="27"/>
  <c r="BE77" i="31" s="1"/>
  <c r="BE78" i="21"/>
  <c r="J88" i="21"/>
  <c r="J87" i="27"/>
  <c r="J87" i="31" s="1"/>
  <c r="N112" i="20"/>
  <c r="I211" i="21"/>
  <c r="M235" i="20"/>
  <c r="I210" i="27"/>
  <c r="I210" i="31" s="1"/>
  <c r="BI191" i="24"/>
  <c r="BM216" i="20"/>
  <c r="BI191" i="27"/>
  <c r="BI191" i="31" s="1"/>
  <c r="BI192" i="21"/>
  <c r="F70" i="21"/>
  <c r="F69" i="27"/>
  <c r="F69" i="31" s="1"/>
  <c r="H94" i="20"/>
  <c r="I79" i="24"/>
  <c r="M104" i="20"/>
  <c r="I80" i="21"/>
  <c r="I79" i="27"/>
  <c r="I79" i="31" s="1"/>
  <c r="H89" i="20"/>
  <c r="F64" i="27"/>
  <c r="F64" i="31" s="1"/>
  <c r="F65" i="21"/>
  <c r="O219" i="20"/>
  <c r="K194" i="27"/>
  <c r="K194" i="31" s="1"/>
  <c r="K195" i="21"/>
  <c r="K194" i="24"/>
  <c r="H252" i="20"/>
  <c r="H275" i="20" s="1"/>
  <c r="M226" i="27"/>
  <c r="M227" i="21"/>
  <c r="H251" i="21" s="1"/>
  <c r="M217" i="20"/>
  <c r="I192" i="24"/>
  <c r="I193" i="21"/>
  <c r="I192" i="27"/>
  <c r="I192" i="31" s="1"/>
  <c r="BN98" i="27"/>
  <c r="BN99" i="21"/>
  <c r="BI123" i="21" s="1"/>
  <c r="BN98" i="24"/>
  <c r="BI122" i="24" s="1"/>
  <c r="G140" i="27"/>
  <c r="L116" i="31"/>
  <c r="G140" i="31" s="1"/>
  <c r="N115" i="27"/>
  <c r="N116" i="21"/>
  <c r="I140" i="21" s="1"/>
  <c r="O224" i="31"/>
  <c r="J248" i="31" s="1"/>
  <c r="J248" i="27"/>
  <c r="N225" i="21"/>
  <c r="I249" i="21" s="1"/>
  <c r="I250" i="20"/>
  <c r="I273" i="20" s="1"/>
  <c r="N224" i="27"/>
  <c r="K92" i="21"/>
  <c r="O116" i="20"/>
  <c r="K91" i="27"/>
  <c r="K91" i="31" s="1"/>
  <c r="M221" i="20"/>
  <c r="I196" i="24"/>
  <c r="I196" i="27"/>
  <c r="I196" i="31" s="1"/>
  <c r="I197" i="21"/>
  <c r="N229" i="20"/>
  <c r="J204" i="27"/>
  <c r="J204" i="31" s="1"/>
  <c r="J205" i="21"/>
  <c r="R229" i="20"/>
  <c r="N204" i="27"/>
  <c r="N204" i="31" s="1"/>
  <c r="N205" i="21"/>
  <c r="I254" i="27"/>
  <c r="N230" i="31"/>
  <c r="I254" i="31" s="1"/>
  <c r="AZ75" i="24"/>
  <c r="BD100" i="20"/>
  <c r="AZ76" i="21"/>
  <c r="AZ75" i="27"/>
  <c r="AZ75" i="31" s="1"/>
  <c r="BE75" i="27"/>
  <c r="BE75" i="31" s="1"/>
  <c r="BE76" i="21"/>
  <c r="BI100" i="20"/>
  <c r="BE75" i="24"/>
  <c r="J209" i="21"/>
  <c r="N233" i="20"/>
  <c r="J208" i="27"/>
  <c r="J208" i="31" s="1"/>
  <c r="L99" i="31"/>
  <c r="G123" i="31" s="1"/>
  <c r="G123" i="27"/>
  <c r="BB76" i="21"/>
  <c r="BB75" i="27"/>
  <c r="BB75" i="31" s="1"/>
  <c r="BF100" i="20"/>
  <c r="BB75" i="24"/>
  <c r="M109" i="31"/>
  <c r="H133" i="31" s="1"/>
  <c r="H133" i="27"/>
  <c r="BO98" i="31"/>
  <c r="BJ122" i="31" s="1"/>
  <c r="BJ122" i="27"/>
  <c r="BG216" i="20"/>
  <c r="BC191" i="24"/>
  <c r="BC192" i="21"/>
  <c r="BC191" i="27"/>
  <c r="BC191" i="31" s="1"/>
  <c r="M220" i="20"/>
  <c r="I195" i="27"/>
  <c r="I195" i="31" s="1"/>
  <c r="I195" i="24"/>
  <c r="I196" i="21"/>
  <c r="BN76" i="27"/>
  <c r="BN76" i="31" s="1"/>
  <c r="BR101" i="20"/>
  <c r="BN76" i="24"/>
  <c r="BN77" i="21"/>
  <c r="M108" i="27"/>
  <c r="M109" i="21"/>
  <c r="H133" i="21" s="1"/>
  <c r="N219" i="20"/>
  <c r="J194" i="24"/>
  <c r="J194" i="27"/>
  <c r="J194" i="31" s="1"/>
  <c r="J195" i="21"/>
  <c r="N222" i="20"/>
  <c r="J197" i="27"/>
  <c r="J197" i="31" s="1"/>
  <c r="J197" i="24"/>
  <c r="J198" i="21"/>
  <c r="BP101" i="20"/>
  <c r="BL76" i="24"/>
  <c r="BL76" i="27"/>
  <c r="BL76" i="31" s="1"/>
  <c r="BL77" i="21"/>
  <c r="BO99" i="27"/>
  <c r="BO100" i="21"/>
  <c r="BJ124" i="21" s="1"/>
  <c r="BO99" i="24"/>
  <c r="BJ123" i="24" s="1"/>
  <c r="BD123" i="27"/>
  <c r="BI99" i="31"/>
  <c r="BD123" i="31" s="1"/>
  <c r="BE191" i="24"/>
  <c r="BE191" i="27"/>
  <c r="BE191" i="31" s="1"/>
  <c r="BE192" i="21"/>
  <c r="BI216" i="20"/>
  <c r="J78" i="24"/>
  <c r="N103" i="20"/>
  <c r="J78" i="27"/>
  <c r="J78" i="31" s="1"/>
  <c r="J79" i="21"/>
  <c r="O106" i="24"/>
  <c r="J130" i="24" s="1"/>
  <c r="O106" i="27"/>
  <c r="O107" i="21"/>
  <c r="J131" i="21" s="1"/>
  <c r="F61" i="27"/>
  <c r="F61" i="31" s="1"/>
  <c r="F62" i="21"/>
  <c r="F61" i="24"/>
  <c r="H86" i="20"/>
  <c r="K198" i="27"/>
  <c r="K198" i="31" s="1"/>
  <c r="K199" i="21"/>
  <c r="O223" i="20"/>
  <c r="K198" i="24"/>
  <c r="J81" i="24"/>
  <c r="J82" i="21"/>
  <c r="N106" i="20"/>
  <c r="J81" i="27"/>
  <c r="J81" i="31" s="1"/>
  <c r="N225" i="20"/>
  <c r="J200" i="24"/>
  <c r="J200" i="27"/>
  <c r="J200" i="31" s="1"/>
  <c r="J201" i="21"/>
  <c r="BH216" i="20"/>
  <c r="BD191" i="27"/>
  <c r="BD191" i="31" s="1"/>
  <c r="BD191" i="24"/>
  <c r="BD192" i="21"/>
  <c r="K244" i="20"/>
  <c r="K267" i="20" s="1"/>
  <c r="P218" i="24"/>
  <c r="K242" i="24" s="1"/>
  <c r="P218" i="27"/>
  <c r="P219" i="21"/>
  <c r="K243" i="21" s="1"/>
  <c r="BG101" i="20"/>
  <c r="BC76" i="24"/>
  <c r="BC76" i="27"/>
  <c r="BC76" i="31" s="1"/>
  <c r="BC77" i="21"/>
  <c r="F54" i="27"/>
  <c r="F54" i="31" s="1"/>
  <c r="F55" i="21"/>
  <c r="H79" i="20"/>
  <c r="F54" i="24"/>
  <c r="BJ191" i="24"/>
  <c r="BJ191" i="27"/>
  <c r="BJ191" i="31" s="1"/>
  <c r="BJ192" i="21"/>
  <c r="BN216" i="20"/>
  <c r="M224" i="20"/>
  <c r="I199" i="24"/>
  <c r="I200" i="21"/>
  <c r="I199" i="27"/>
  <c r="I199" i="31" s="1"/>
  <c r="F56" i="21"/>
  <c r="F55" i="27"/>
  <c r="F55" i="31" s="1"/>
  <c r="H80" i="20"/>
  <c r="F55" i="24"/>
  <c r="I81" i="24"/>
  <c r="M106" i="20"/>
  <c r="I81" i="27"/>
  <c r="I81" i="31" s="1"/>
  <c r="I82" i="21"/>
  <c r="N105" i="24"/>
  <c r="I129" i="24" s="1"/>
  <c r="N105" i="27"/>
  <c r="N106" i="21"/>
  <c r="I130" i="21" s="1"/>
  <c r="I83" i="24"/>
  <c r="I84" i="21"/>
  <c r="M108" i="20"/>
  <c r="I83" i="27"/>
  <c r="I83" i="31" s="1"/>
  <c r="AW75" i="24"/>
  <c r="BA100" i="20"/>
  <c r="AW76" i="21"/>
  <c r="AW75" i="27"/>
  <c r="AW75" i="31" s="1"/>
  <c r="BB98" i="24"/>
  <c r="AW122" i="24" s="1"/>
  <c r="BB98" i="27"/>
  <c r="BB99" i="21"/>
  <c r="AW123" i="21" s="1"/>
  <c r="I78" i="24"/>
  <c r="M103" i="20"/>
  <c r="I78" i="27"/>
  <c r="I78" i="31" s="1"/>
  <c r="I79" i="21"/>
  <c r="AV75" i="24"/>
  <c r="AZ100" i="20"/>
  <c r="AV75" i="27"/>
  <c r="AV75" i="31" s="1"/>
  <c r="AV76" i="21"/>
  <c r="BL191" i="27"/>
  <c r="BL191" i="31" s="1"/>
  <c r="BL192" i="21"/>
  <c r="BL191" i="24"/>
  <c r="BP216" i="20"/>
  <c r="BK80" i="9"/>
  <c r="BA263" i="21"/>
  <c r="BA262" i="27"/>
  <c r="BA262" i="31" s="1"/>
  <c r="BA262" i="24"/>
  <c r="BA287" i="20"/>
  <c r="BN100" i="8"/>
  <c r="N220" i="20"/>
  <c r="J195" i="24"/>
  <c r="J195" i="27"/>
  <c r="J195" i="31" s="1"/>
  <c r="J196" i="21"/>
  <c r="BO103" i="8"/>
  <c r="BC216" i="20"/>
  <c r="AY191" i="24"/>
  <c r="AY191" i="27"/>
  <c r="AY191" i="31" s="1"/>
  <c r="AY192" i="21"/>
  <c r="O226" i="27"/>
  <c r="O227" i="21"/>
  <c r="J251" i="21" s="1"/>
  <c r="J252" i="20"/>
  <c r="J275" i="20" s="1"/>
  <c r="I197" i="24"/>
  <c r="M222" i="20"/>
  <c r="I197" i="27"/>
  <c r="I197" i="31" s="1"/>
  <c r="I198" i="21"/>
  <c r="J79" i="24"/>
  <c r="N104" i="20"/>
  <c r="J79" i="27"/>
  <c r="J79" i="31" s="1"/>
  <c r="J80" i="21"/>
  <c r="BK216" i="20"/>
  <c r="BG191" i="27"/>
  <c r="BG191" i="31" s="1"/>
  <c r="BG191" i="24"/>
  <c r="BG192" i="21"/>
  <c r="BG75" i="27"/>
  <c r="BG75" i="31" s="1"/>
  <c r="BK100" i="20"/>
  <c r="BG76" i="21"/>
  <c r="BG75" i="24"/>
  <c r="J80" i="24"/>
  <c r="N105" i="20"/>
  <c r="J80" i="27"/>
  <c r="J80" i="31" s="1"/>
  <c r="J81" i="21"/>
  <c r="BJ193" i="21"/>
  <c r="BJ192" i="24"/>
  <c r="BN217" i="20"/>
  <c r="BJ192" i="27"/>
  <c r="BJ192" i="31" s="1"/>
  <c r="M225" i="20"/>
  <c r="I200" i="24"/>
  <c r="I201" i="21"/>
  <c r="I200" i="27"/>
  <c r="I200" i="31" s="1"/>
  <c r="M203" i="27"/>
  <c r="M203" i="31" s="1"/>
  <c r="Q228" i="20"/>
  <c r="M204" i="21"/>
  <c r="J248" i="20"/>
  <c r="J271" i="20" s="1"/>
  <c r="O222" i="24"/>
  <c r="J246" i="24" s="1"/>
  <c r="O222" i="27"/>
  <c r="O223" i="21"/>
  <c r="J247" i="21" s="1"/>
  <c r="BJ77" i="9"/>
  <c r="BC75" i="24"/>
  <c r="BG100" i="20"/>
  <c r="BC75" i="27"/>
  <c r="BC75" i="31" s="1"/>
  <c r="BC76" i="21"/>
  <c r="P229" i="20"/>
  <c r="L204" i="27"/>
  <c r="L204" i="31" s="1"/>
  <c r="L205" i="21"/>
  <c r="BH100" i="20"/>
  <c r="BD75" i="27"/>
  <c r="BD75" i="31" s="1"/>
  <c r="BD76" i="21"/>
  <c r="BD75" i="24"/>
  <c r="AW240" i="20"/>
  <c r="AW263" i="20" s="1"/>
  <c r="BB214" i="24"/>
  <c r="AW238" i="24" s="1"/>
  <c r="BB214" i="27"/>
  <c r="BB215" i="21"/>
  <c r="AW239" i="21" s="1"/>
  <c r="AY75" i="24"/>
  <c r="AY75" i="27"/>
  <c r="AY75" i="31" s="1"/>
  <c r="BC100" i="20"/>
  <c r="AY76" i="21"/>
  <c r="AV240" i="20"/>
  <c r="AV263" i="20" s="1"/>
  <c r="BA214" i="24"/>
  <c r="AV238" i="24" s="1"/>
  <c r="BA214" i="27"/>
  <c r="BA215" i="21"/>
  <c r="AV239" i="21" s="1"/>
  <c r="J196" i="24"/>
  <c r="N221" i="20"/>
  <c r="J196" i="27"/>
  <c r="J196" i="31" s="1"/>
  <c r="J197" i="21"/>
  <c r="AX192" i="24"/>
  <c r="BF215" i="31"/>
  <c r="BA239" i="31" s="1"/>
  <c r="BA239" i="27"/>
  <c r="N218" i="20"/>
  <c r="J193" i="24"/>
  <c r="J193" i="27"/>
  <c r="J193" i="31" s="1"/>
  <c r="J194" i="21"/>
  <c r="H24" i="12"/>
  <c r="E19" i="12"/>
  <c r="F17" i="12"/>
  <c r="F19" i="12"/>
  <c r="F8" i="19" s="1"/>
  <c r="G17" i="12"/>
  <c r="G18" i="12" s="1"/>
  <c r="G19" i="12"/>
  <c r="G8" i="19" s="1"/>
  <c r="H23" i="12"/>
  <c r="M219" i="20"/>
  <c r="I194" i="24"/>
  <c r="I195" i="21"/>
  <c r="I194" i="27"/>
  <c r="I194" i="31" s="1"/>
  <c r="O221" i="20"/>
  <c r="K196" i="24"/>
  <c r="K196" i="27"/>
  <c r="K196" i="31" s="1"/>
  <c r="K197" i="21"/>
  <c r="AZ239" i="27"/>
  <c r="BE215" i="31"/>
  <c r="AZ239" i="31" s="1"/>
  <c r="BK192" i="21"/>
  <c r="BK191" i="24"/>
  <c r="BO216" i="20"/>
  <c r="BK191" i="27"/>
  <c r="BC264" i="24"/>
  <c r="BC289" i="20"/>
  <c r="BC264" i="27"/>
  <c r="BC264" i="31" s="1"/>
  <c r="BC265" i="21"/>
  <c r="BD99" i="24"/>
  <c r="BD99" i="27"/>
  <c r="BD100" i="21"/>
  <c r="H79" i="24"/>
  <c r="L104" i="20"/>
  <c r="H80" i="21"/>
  <c r="H79" i="27"/>
  <c r="H79" i="31" s="1"/>
  <c r="AY308" i="22"/>
  <c r="BB242" i="20"/>
  <c r="BB265" i="20" s="1"/>
  <c r="BG216" i="24"/>
  <c r="BB240" i="24" s="1"/>
  <c r="BG217" i="21"/>
  <c r="BB241" i="21" s="1"/>
  <c r="BG216" i="27"/>
  <c r="BD53" i="31"/>
  <c r="M117" i="27"/>
  <c r="M118" i="21"/>
  <c r="H142" i="21" s="1"/>
  <c r="M225" i="31"/>
  <c r="H249" i="31" s="1"/>
  <c r="H249" i="27"/>
  <c r="BN100" i="21"/>
  <c r="BI124" i="21" s="1"/>
  <c r="BN99" i="27"/>
  <c r="BN99" i="24"/>
  <c r="BI123" i="24" s="1"/>
  <c r="BQ98" i="27"/>
  <c r="BQ99" i="21"/>
  <c r="BL123" i="21" s="1"/>
  <c r="BQ98" i="24"/>
  <c r="BL122" i="24" s="1"/>
  <c r="AZ262" i="24"/>
  <c r="AZ287" i="20"/>
  <c r="AZ262" i="27"/>
  <c r="AZ262" i="31" s="1"/>
  <c r="AZ263" i="21"/>
  <c r="BK99" i="24"/>
  <c r="BF123" i="24" s="1"/>
  <c r="BK99" i="27"/>
  <c r="BK100" i="21"/>
  <c r="BF124" i="21" s="1"/>
  <c r="BI168" i="31"/>
  <c r="K251" i="20"/>
  <c r="K274" i="20" s="1"/>
  <c r="P225" i="27"/>
  <c r="P226" i="21"/>
  <c r="K250" i="21" s="1"/>
  <c r="BP98" i="27"/>
  <c r="BP99" i="21"/>
  <c r="BK123" i="21" s="1"/>
  <c r="BP98" i="24"/>
  <c r="BK122" i="24" s="1"/>
  <c r="H242" i="20"/>
  <c r="H265" i="20" s="1"/>
  <c r="M216" i="24"/>
  <c r="H240" i="24" s="1"/>
  <c r="M216" i="27"/>
  <c r="M217" i="21"/>
  <c r="H241" i="21" s="1"/>
  <c r="BA240" i="20"/>
  <c r="BA263" i="20" s="1"/>
  <c r="BF214" i="24"/>
  <c r="BF214" i="27"/>
  <c r="BF215" i="21"/>
  <c r="BG217" i="20"/>
  <c r="BC192" i="24"/>
  <c r="BC192" i="27"/>
  <c r="BC193" i="21"/>
  <c r="BA191" i="24"/>
  <c r="BE216" i="20"/>
  <c r="BA191" i="27"/>
  <c r="BA192" i="21"/>
  <c r="F60" i="24"/>
  <c r="H85" i="20"/>
  <c r="F60" i="27"/>
  <c r="F60" i="31" s="1"/>
  <c r="F61" i="21"/>
  <c r="BB239" i="22"/>
  <c r="BB262" i="22" s="1"/>
  <c r="BA55" i="31"/>
  <c r="L111" i="27"/>
  <c r="L112" i="21"/>
  <c r="G136" i="21" s="1"/>
  <c r="AX168" i="31"/>
  <c r="BD168" i="31"/>
  <c r="AZ99" i="22"/>
  <c r="BD287" i="20"/>
  <c r="BD262" i="24"/>
  <c r="BD262" i="27"/>
  <c r="BD263" i="21"/>
  <c r="BD242" i="20"/>
  <c r="BD265" i="20" s="1"/>
  <c r="BI216" i="24"/>
  <c r="BD240" i="24" s="1"/>
  <c r="BI216" i="27"/>
  <c r="BI217" i="21"/>
  <c r="BD241" i="21" s="1"/>
  <c r="BH75" i="24"/>
  <c r="BL100" i="20"/>
  <c r="BH76" i="21"/>
  <c r="BH75" i="27"/>
  <c r="BD287" i="22"/>
  <c r="BI193" i="21"/>
  <c r="BI192" i="24"/>
  <c r="BI192" i="27"/>
  <c r="BM217" i="20"/>
  <c r="BC78" i="24"/>
  <c r="BG103" i="20"/>
  <c r="BC78" i="27"/>
  <c r="BC79" i="21"/>
  <c r="BD100" i="22"/>
  <c r="BB331" i="22"/>
  <c r="BF191" i="27"/>
  <c r="BF192" i="21"/>
  <c r="BF191" i="24"/>
  <c r="BJ216" i="20"/>
  <c r="BL52" i="31"/>
  <c r="AZ308" i="22"/>
  <c r="H247" i="20"/>
  <c r="H270" i="20" s="1"/>
  <c r="M221" i="24"/>
  <c r="H245" i="24" s="1"/>
  <c r="M221" i="27"/>
  <c r="M222" i="21"/>
  <c r="H246" i="21" s="1"/>
  <c r="AY168" i="31"/>
  <c r="BA287" i="22"/>
  <c r="BD216" i="20"/>
  <c r="AZ191" i="24"/>
  <c r="AZ191" i="27"/>
  <c r="AZ192" i="21"/>
  <c r="BN76" i="21"/>
  <c r="BN75" i="27"/>
  <c r="BN75" i="24"/>
  <c r="BR100" i="20"/>
  <c r="AY286" i="22"/>
  <c r="AU53" i="31"/>
  <c r="H82" i="24"/>
  <c r="L107" i="20"/>
  <c r="H82" i="27"/>
  <c r="H82" i="31" s="1"/>
  <c r="H83" i="21"/>
  <c r="H81" i="24"/>
  <c r="L106" i="20"/>
  <c r="H82" i="21"/>
  <c r="H81" i="27"/>
  <c r="H81" i="31" s="1"/>
  <c r="BG52" i="31"/>
  <c r="BF52" i="31"/>
  <c r="BR216" i="20"/>
  <c r="BN191" i="27"/>
  <c r="BN192" i="21"/>
  <c r="BN191" i="24"/>
  <c r="I133" i="27"/>
  <c r="N109" i="31"/>
  <c r="I133" i="31" s="1"/>
  <c r="AW76" i="24"/>
  <c r="BA101" i="20"/>
  <c r="AW76" i="27"/>
  <c r="AW77" i="21"/>
  <c r="BK168" i="31"/>
  <c r="BH215" i="22"/>
  <c r="BI75" i="27"/>
  <c r="BI75" i="24"/>
  <c r="BI76" i="21"/>
  <c r="BM100" i="20"/>
  <c r="BB308" i="22"/>
  <c r="BE331" i="22"/>
  <c r="N234" i="21"/>
  <c r="I258" i="21" s="1"/>
  <c r="I259" i="20"/>
  <c r="I282" i="20" s="1"/>
  <c r="N233" i="27"/>
  <c r="AX239" i="27"/>
  <c r="BC215" i="31"/>
  <c r="I82" i="24"/>
  <c r="M107" i="20"/>
  <c r="I82" i="27"/>
  <c r="I82" i="31" s="1"/>
  <c r="I83" i="21"/>
  <c r="BL168" i="31"/>
  <c r="BD76" i="31"/>
  <c r="K246" i="20"/>
  <c r="K269" i="20" s="1"/>
  <c r="P220" i="24"/>
  <c r="K244" i="24" s="1"/>
  <c r="P220" i="27"/>
  <c r="P221" i="21"/>
  <c r="K245" i="21" s="1"/>
  <c r="N234" i="20"/>
  <c r="J210" i="21"/>
  <c r="J209" i="27"/>
  <c r="J209" i="31" s="1"/>
  <c r="BB191" i="31"/>
  <c r="AX240" i="22"/>
  <c r="AX263" i="22" s="1"/>
  <c r="BQ216" i="20"/>
  <c r="BM191" i="27"/>
  <c r="BM192" i="21"/>
  <c r="BM191" i="24"/>
  <c r="O109" i="31"/>
  <c r="J133" i="27"/>
  <c r="BC124" i="21"/>
  <c r="H138" i="27"/>
  <c r="M114" i="31"/>
  <c r="H138" i="31" s="1"/>
  <c r="BH99" i="31"/>
  <c r="BC123" i="27"/>
  <c r="J134" i="21"/>
  <c r="BC123" i="24"/>
  <c r="M113" i="31"/>
  <c r="H137" i="27"/>
  <c r="L84" i="24" l="1"/>
  <c r="L108" i="27"/>
  <c r="BH76" i="24"/>
  <c r="Z56" i="8"/>
  <c r="Z58" i="20" s="1"/>
  <c r="X53" i="8"/>
  <c r="X55" i="20" s="1"/>
  <c r="AU55" i="8"/>
  <c r="AU56" i="22" s="1"/>
  <c r="AM53" i="8"/>
  <c r="AM54" i="22" s="1"/>
  <c r="AK55" i="8"/>
  <c r="AK57" i="20" s="1"/>
  <c r="W52" i="8"/>
  <c r="W53" i="22" s="1"/>
  <c r="X55" i="8"/>
  <c r="X56" i="22" s="1"/>
  <c r="AQ52" i="8"/>
  <c r="AQ54" i="20" s="1"/>
  <c r="AP54" i="8"/>
  <c r="AR77" i="8" s="1"/>
  <c r="AR78" i="22" s="1"/>
  <c r="U52" i="8"/>
  <c r="W75" i="8" s="1"/>
  <c r="AA98" i="8" s="1"/>
  <c r="AA100" i="20" s="1"/>
  <c r="AK54" i="8"/>
  <c r="AK56" i="20" s="1"/>
  <c r="AA57" i="8"/>
  <c r="AA58" i="22" s="1"/>
  <c r="BF310" i="22"/>
  <c r="BJ333" i="22" s="1"/>
  <c r="N53" i="8"/>
  <c r="P76" i="8" s="1"/>
  <c r="P78" i="20" s="1"/>
  <c r="BC310" i="22"/>
  <c r="AP56" i="8"/>
  <c r="AP58" i="20" s="1"/>
  <c r="BH77" i="21"/>
  <c r="O111" i="27"/>
  <c r="H167" i="20"/>
  <c r="H168" i="20" s="1"/>
  <c r="AL6" i="15"/>
  <c r="AM20" i="15"/>
  <c r="AM21" i="15" s="1"/>
  <c r="Q112" i="21"/>
  <c r="L136" i="21" s="1"/>
  <c r="J94" i="21"/>
  <c r="K209" i="21"/>
  <c r="H296" i="20"/>
  <c r="J319" i="20" s="1"/>
  <c r="AZ192" i="27"/>
  <c r="AZ192" i="31" s="1"/>
  <c r="BD217" i="20"/>
  <c r="AY241" i="20" s="1"/>
  <c r="AY264" i="20" s="1"/>
  <c r="AZ192" i="24"/>
  <c r="AX193" i="21"/>
  <c r="BB217" i="20"/>
  <c r="BB215" i="27" s="1"/>
  <c r="H272" i="21"/>
  <c r="BF77" i="21"/>
  <c r="BD193" i="21"/>
  <c r="BK77" i="27"/>
  <c r="BK77" i="31" s="1"/>
  <c r="BD192" i="27"/>
  <c r="BD192" i="31" s="1"/>
  <c r="M105" i="20"/>
  <c r="M103" i="27" s="1"/>
  <c r="BO192" i="27"/>
  <c r="BO192" i="31" s="1"/>
  <c r="BD192" i="24"/>
  <c r="N118" i="20"/>
  <c r="N117" i="21" s="1"/>
  <c r="I141" i="21" s="1"/>
  <c r="I166" i="22"/>
  <c r="I167" i="22" s="1"/>
  <c r="O233" i="20"/>
  <c r="O232" i="21" s="1"/>
  <c r="J256" i="21" s="1"/>
  <c r="BG288" i="20"/>
  <c r="BG286" i="27" s="1"/>
  <c r="BG286" i="31" s="1"/>
  <c r="BG263" i="27"/>
  <c r="BG263" i="31" s="1"/>
  <c r="BG263" i="24"/>
  <c r="I80" i="27"/>
  <c r="I80" i="31" s="1"/>
  <c r="I81" i="21"/>
  <c r="AL52" i="8"/>
  <c r="AL54" i="20" s="1"/>
  <c r="H298" i="27"/>
  <c r="H298" i="31" s="1"/>
  <c r="K195" i="27"/>
  <c r="K195" i="31" s="1"/>
  <c r="H299" i="21"/>
  <c r="BL216" i="31"/>
  <c r="BG240" i="31" s="1"/>
  <c r="BF101" i="20"/>
  <c r="BF100" i="21" s="1"/>
  <c r="BB77" i="21"/>
  <c r="BB76" i="24"/>
  <c r="M113" i="21"/>
  <c r="H137" i="21" s="1"/>
  <c r="O112" i="20"/>
  <c r="O110" i="27" s="1"/>
  <c r="K88" i="21"/>
  <c r="P222" i="27"/>
  <c r="P222" i="31" s="1"/>
  <c r="K246" i="31" s="1"/>
  <c r="AX76" i="27"/>
  <c r="AX76" i="31" s="1"/>
  <c r="BB101" i="20"/>
  <c r="BB99" i="24" s="1"/>
  <c r="AX77" i="21"/>
  <c r="L110" i="21"/>
  <c r="G134" i="21" s="1"/>
  <c r="K248" i="20"/>
  <c r="K271" i="20" s="1"/>
  <c r="K269" i="27" s="1"/>
  <c r="K269" i="31" s="1"/>
  <c r="M112" i="21"/>
  <c r="H136" i="21" s="1"/>
  <c r="J296" i="20"/>
  <c r="J294" i="27" s="1"/>
  <c r="J294" i="31" s="1"/>
  <c r="BK218" i="20"/>
  <c r="BK216" i="24" s="1"/>
  <c r="BF240" i="24" s="1"/>
  <c r="J83" i="27"/>
  <c r="J83" i="31" s="1"/>
  <c r="BL214" i="24"/>
  <c r="BG238" i="24" s="1"/>
  <c r="BL215" i="21"/>
  <c r="BG239" i="21" s="1"/>
  <c r="BL214" i="27"/>
  <c r="BL214" i="31" s="1"/>
  <c r="BG238" i="31" s="1"/>
  <c r="BJ194" i="21"/>
  <c r="BN218" i="20"/>
  <c r="BN216" i="27" s="1"/>
  <c r="P109" i="20"/>
  <c r="P107" i="24" s="1"/>
  <c r="K131" i="24" s="1"/>
  <c r="BL215" i="24"/>
  <c r="BG239" i="24" s="1"/>
  <c r="J83" i="24"/>
  <c r="N223" i="21"/>
  <c r="I247" i="21" s="1"/>
  <c r="BG241" i="20"/>
  <c r="BG264" i="20" s="1"/>
  <c r="BG262" i="24" s="1"/>
  <c r="L85" i="21"/>
  <c r="BJ193" i="24"/>
  <c r="BL215" i="27"/>
  <c r="BL215" i="31" s="1"/>
  <c r="BG239" i="31" s="1"/>
  <c r="BJ101" i="20"/>
  <c r="BJ99" i="24" s="1"/>
  <c r="BE123" i="24" s="1"/>
  <c r="O220" i="24"/>
  <c r="J244" i="24" s="1"/>
  <c r="O221" i="21"/>
  <c r="J245" i="21" s="1"/>
  <c r="BD102" i="20"/>
  <c r="BD100" i="24" s="1"/>
  <c r="AY124" i="24" s="1"/>
  <c r="O220" i="27"/>
  <c r="O220" i="31" s="1"/>
  <c r="J244" i="31" s="1"/>
  <c r="BK77" i="24"/>
  <c r="BO193" i="21"/>
  <c r="BK78" i="21"/>
  <c r="BF76" i="27"/>
  <c r="BF76" i="31" s="1"/>
  <c r="BS217" i="20"/>
  <c r="BS215" i="24" s="1"/>
  <c r="BN239" i="24" s="1"/>
  <c r="K195" i="24"/>
  <c r="BG193" i="27"/>
  <c r="BG193" i="31" s="1"/>
  <c r="O220" i="20"/>
  <c r="O218" i="27" s="1"/>
  <c r="BG193" i="24"/>
  <c r="BJ215" i="24"/>
  <c r="BE239" i="24" s="1"/>
  <c r="J272" i="21"/>
  <c r="M100" i="24"/>
  <c r="H124" i="24" s="1"/>
  <c r="J84" i="21"/>
  <c r="BE216" i="24"/>
  <c r="AZ240" i="24" s="1"/>
  <c r="P223" i="21"/>
  <c r="K247" i="21" s="1"/>
  <c r="N230" i="21"/>
  <c r="I254" i="21" s="1"/>
  <c r="N222" i="24"/>
  <c r="I246" i="24" s="1"/>
  <c r="BE216" i="27"/>
  <c r="AZ240" i="27" s="1"/>
  <c r="J9" i="19"/>
  <c r="J10" i="19" s="1"/>
  <c r="K9" i="19"/>
  <c r="K10" i="19" s="1"/>
  <c r="N9" i="19"/>
  <c r="N10" i="19" s="1"/>
  <c r="L9" i="19"/>
  <c r="L10" i="19" s="1"/>
  <c r="O9" i="19"/>
  <c r="O10" i="19" s="1"/>
  <c r="H9" i="19"/>
  <c r="H10" i="19" s="1"/>
  <c r="M9" i="19"/>
  <c r="M10" i="19" s="1"/>
  <c r="P9" i="19"/>
  <c r="P10" i="19" s="1"/>
  <c r="I9" i="19"/>
  <c r="I10" i="19" s="1"/>
  <c r="E8" i="19"/>
  <c r="O233" i="21"/>
  <c r="J257" i="21" s="1"/>
  <c r="O232" i="27"/>
  <c r="Q225" i="20"/>
  <c r="Q223" i="27" s="1"/>
  <c r="BF193" i="27"/>
  <c r="BF193" i="31" s="1"/>
  <c r="BJ218" i="20"/>
  <c r="BE242" i="20" s="1"/>
  <c r="BE265" i="20" s="1"/>
  <c r="O226" i="21"/>
  <c r="J250" i="21" s="1"/>
  <c r="BK215" i="24"/>
  <c r="BF239" i="24" s="1"/>
  <c r="M200" i="27"/>
  <c r="M200" i="31" s="1"/>
  <c r="O225" i="27"/>
  <c r="J249" i="27" s="1"/>
  <c r="M200" i="24"/>
  <c r="BF193" i="24"/>
  <c r="M101" i="21"/>
  <c r="H125" i="21" s="1"/>
  <c r="P111" i="21"/>
  <c r="K135" i="21" s="1"/>
  <c r="I302" i="20"/>
  <c r="K325" i="20" s="1"/>
  <c r="AZ242" i="20"/>
  <c r="AZ265" i="20" s="1"/>
  <c r="AZ264" i="21" s="1"/>
  <c r="N222" i="27"/>
  <c r="I246" i="27" s="1"/>
  <c r="BL285" i="27"/>
  <c r="BL285" i="31" s="1"/>
  <c r="I255" i="20"/>
  <c r="I278" i="20" s="1"/>
  <c r="I301" i="20" s="1"/>
  <c r="BN310" i="20"/>
  <c r="BN309" i="21" s="1"/>
  <c r="BL285" i="24"/>
  <c r="H280" i="21"/>
  <c r="H304" i="20"/>
  <c r="H302" i="27" s="1"/>
  <c r="H302" i="31" s="1"/>
  <c r="BL77" i="24"/>
  <c r="H256" i="27"/>
  <c r="I278" i="21"/>
  <c r="BJ215" i="27"/>
  <c r="BJ215" i="31" s="1"/>
  <c r="BE239" i="31" s="1"/>
  <c r="BJ216" i="21"/>
  <c r="BE240" i="21" s="1"/>
  <c r="J89" i="27"/>
  <c r="J89" i="31" s="1"/>
  <c r="J90" i="21"/>
  <c r="N114" i="20"/>
  <c r="O103" i="21"/>
  <c r="J127" i="21" s="1"/>
  <c r="AZ124" i="27"/>
  <c r="O102" i="27"/>
  <c r="J126" i="27" s="1"/>
  <c r="AZ78" i="21"/>
  <c r="AZ77" i="27"/>
  <c r="AZ77" i="31" s="1"/>
  <c r="BP102" i="20"/>
  <c r="BP100" i="27" s="1"/>
  <c r="BF77" i="24"/>
  <c r="BH102" i="20"/>
  <c r="BH100" i="27" s="1"/>
  <c r="BL77" i="27"/>
  <c r="BL77" i="31" s="1"/>
  <c r="BD239" i="27"/>
  <c r="H272" i="27"/>
  <c r="H272" i="31" s="1"/>
  <c r="H297" i="20"/>
  <c r="H295" i="27" s="1"/>
  <c r="H295" i="31" s="1"/>
  <c r="BE195" i="27"/>
  <c r="BE195" i="31" s="1"/>
  <c r="J304" i="20"/>
  <c r="L327" i="20" s="1"/>
  <c r="BK216" i="21"/>
  <c r="BF240" i="21" s="1"/>
  <c r="BK215" i="27"/>
  <c r="BK215" i="31" s="1"/>
  <c r="J279" i="27"/>
  <c r="J279" i="31" s="1"/>
  <c r="J276" i="21"/>
  <c r="J275" i="27"/>
  <c r="J275" i="31" s="1"/>
  <c r="J300" i="20"/>
  <c r="BE196" i="21"/>
  <c r="M116" i="21"/>
  <c r="H140" i="21" s="1"/>
  <c r="BI220" i="20"/>
  <c r="BD244" i="20" s="1"/>
  <c r="BD267" i="20" s="1"/>
  <c r="AX262" i="24"/>
  <c r="M108" i="21"/>
  <c r="H132" i="21" s="1"/>
  <c r="M107" i="24"/>
  <c r="H131" i="24" s="1"/>
  <c r="AX262" i="27"/>
  <c r="AX262" i="31" s="1"/>
  <c r="AX263" i="21"/>
  <c r="BE98" i="27"/>
  <c r="BE99" i="21"/>
  <c r="AZ123" i="21" s="1"/>
  <c r="BF77" i="27"/>
  <c r="BF77" i="31" s="1"/>
  <c r="BD78" i="21"/>
  <c r="BL100" i="21"/>
  <c r="BG124" i="21" s="1"/>
  <c r="BD77" i="27"/>
  <c r="BD77" i="31" s="1"/>
  <c r="BL99" i="27"/>
  <c r="BL99" i="31" s="1"/>
  <c r="BG123" i="31" s="1"/>
  <c r="BJ102" i="20"/>
  <c r="BJ100" i="27" s="1"/>
  <c r="BJ100" i="31" s="1"/>
  <c r="BE124" i="31" s="1"/>
  <c r="M116" i="27"/>
  <c r="M116" i="31" s="1"/>
  <c r="H140" i="31" s="1"/>
  <c r="N137" i="27"/>
  <c r="M55" i="8"/>
  <c r="M57" i="20" s="1"/>
  <c r="U54" i="8"/>
  <c r="U55" i="22" s="1"/>
  <c r="M54" i="8"/>
  <c r="M56" i="20" s="1"/>
  <c r="AU54" i="8"/>
  <c r="AU55" i="22" s="1"/>
  <c r="AU33" i="20"/>
  <c r="AL55" i="8"/>
  <c r="AL57" i="20" s="1"/>
  <c r="T55" i="8"/>
  <c r="T57" i="20" s="1"/>
  <c r="T33" i="22"/>
  <c r="AL33" i="22"/>
  <c r="U33" i="20"/>
  <c r="M33" i="22"/>
  <c r="AQ56" i="8"/>
  <c r="AS79" i="8" s="1"/>
  <c r="AQ35" i="20"/>
  <c r="AV56" i="8"/>
  <c r="AV58" i="20" s="1"/>
  <c r="Q34" i="20"/>
  <c r="Q55" i="8"/>
  <c r="Q56" i="22" s="1"/>
  <c r="AO32" i="20"/>
  <c r="AO53" i="8"/>
  <c r="AO54" i="22" s="1"/>
  <c r="T35" i="20"/>
  <c r="T56" i="8"/>
  <c r="T57" i="22" s="1"/>
  <c r="M32" i="22"/>
  <c r="AF53" i="8"/>
  <c r="AF54" i="22" s="1"/>
  <c r="AM32" i="22"/>
  <c r="H53" i="8"/>
  <c r="J76" i="8" s="1"/>
  <c r="J78" i="20" s="1"/>
  <c r="AQ55" i="8"/>
  <c r="AQ57" i="20" s="1"/>
  <c r="AV34" i="22"/>
  <c r="AC56" i="8"/>
  <c r="AE79" i="8" s="1"/>
  <c r="AE81" i="20" s="1"/>
  <c r="J55" i="8"/>
  <c r="J57" i="20" s="1"/>
  <c r="H32" i="20"/>
  <c r="K54" i="8"/>
  <c r="K56" i="20" s="1"/>
  <c r="AL54" i="8"/>
  <c r="AL55" i="22" s="1"/>
  <c r="H54" i="8"/>
  <c r="H56" i="20" s="1"/>
  <c r="AM54" i="8"/>
  <c r="AM56" i="20" s="1"/>
  <c r="AC52" i="8"/>
  <c r="AC54" i="20" s="1"/>
  <c r="AQ33" i="22"/>
  <c r="K32" i="22"/>
  <c r="AL56" i="8"/>
  <c r="AL57" i="22" s="1"/>
  <c r="AF32" i="20"/>
  <c r="AQ31" i="20"/>
  <c r="AG32" i="22"/>
  <c r="J34" i="20"/>
  <c r="H33" i="20"/>
  <c r="N33" i="22"/>
  <c r="AQ30" i="22"/>
  <c r="L33" i="20"/>
  <c r="L54" i="8"/>
  <c r="L56" i="20" s="1"/>
  <c r="AZ38" i="22"/>
  <c r="N31" i="22"/>
  <c r="AT34" i="20"/>
  <c r="AL32" i="22"/>
  <c r="AT55" i="8"/>
  <c r="AT57" i="20" s="1"/>
  <c r="X34" i="20"/>
  <c r="AC34" i="22"/>
  <c r="N55" i="8"/>
  <c r="P78" i="8" s="1"/>
  <c r="P80" i="20" s="1"/>
  <c r="AC30" i="22"/>
  <c r="AM32" i="20"/>
  <c r="Z33" i="22"/>
  <c r="H52" i="8"/>
  <c r="H53" i="22" s="1"/>
  <c r="AX35" i="22"/>
  <c r="H31" i="20"/>
  <c r="AX57" i="8"/>
  <c r="AZ80" i="8" s="1"/>
  <c r="AZ82" i="20" s="1"/>
  <c r="AM31" i="22"/>
  <c r="AB56" i="8"/>
  <c r="AB57" i="22" s="1"/>
  <c r="N52" i="8"/>
  <c r="P75" i="8" s="1"/>
  <c r="T98" i="8" s="1"/>
  <c r="T100" i="20" s="1"/>
  <c r="Q57" i="8"/>
  <c r="Q59" i="20" s="1"/>
  <c r="H49" i="8"/>
  <c r="L30" i="22"/>
  <c r="T31" i="20"/>
  <c r="L52" i="8"/>
  <c r="L54" i="20" s="1"/>
  <c r="AF33" i="22"/>
  <c r="AB34" i="22"/>
  <c r="AY59" i="8"/>
  <c r="AY61" i="20" s="1"/>
  <c r="AY38" i="20"/>
  <c r="AC31" i="22"/>
  <c r="T52" i="8"/>
  <c r="T54" i="20" s="1"/>
  <c r="AC53" i="8"/>
  <c r="AC55" i="20" s="1"/>
  <c r="I53" i="8"/>
  <c r="I55" i="20" s="1"/>
  <c r="X56" i="8"/>
  <c r="X57" i="22" s="1"/>
  <c r="Z55" i="8"/>
  <c r="AB78" i="8" s="1"/>
  <c r="AB80" i="20" s="1"/>
  <c r="Z54" i="8"/>
  <c r="Z56" i="20" s="1"/>
  <c r="I31" i="22"/>
  <c r="Z32" i="22"/>
  <c r="N30" i="22"/>
  <c r="AF55" i="8"/>
  <c r="AH78" i="8" s="1"/>
  <c r="AL101" i="8" s="1"/>
  <c r="AL102" i="22" s="1"/>
  <c r="AE52" i="8"/>
  <c r="AE54" i="20" s="1"/>
  <c r="AX38" i="20"/>
  <c r="AX59" i="8"/>
  <c r="AZ82" i="8" s="1"/>
  <c r="AZ84" i="20" s="1"/>
  <c r="Y33" i="20"/>
  <c r="X35" i="20"/>
  <c r="AE31" i="20"/>
  <c r="U34" i="20"/>
  <c r="U55" i="8"/>
  <c r="U56" i="22" s="1"/>
  <c r="AL30" i="22"/>
  <c r="AL31" i="20"/>
  <c r="Y33" i="22"/>
  <c r="AJ54" i="8"/>
  <c r="AJ55" i="22" s="1"/>
  <c r="AZ154" i="22"/>
  <c r="AD53" i="8"/>
  <c r="AD55" i="20" s="1"/>
  <c r="AR54" i="8"/>
  <c r="AR56" i="20" s="1"/>
  <c r="Y54" i="8"/>
  <c r="Y55" i="22" s="1"/>
  <c r="Y55" i="8"/>
  <c r="AA78" i="8" s="1"/>
  <c r="AE101" i="8" s="1"/>
  <c r="AE102" i="22" s="1"/>
  <c r="AR33" i="20"/>
  <c r="AH31" i="22"/>
  <c r="AH53" i="8"/>
  <c r="AH55" i="20" s="1"/>
  <c r="AK56" i="8"/>
  <c r="AM79" i="8" s="1"/>
  <c r="AM81" i="20" s="1"/>
  <c r="AK34" i="22"/>
  <c r="H50" i="22"/>
  <c r="H51" i="22" s="1"/>
  <c r="Q171" i="8"/>
  <c r="Q172" i="22" s="1"/>
  <c r="AA56" i="8"/>
  <c r="AA58" i="20" s="1"/>
  <c r="AO56" i="8"/>
  <c r="AQ79" i="8" s="1"/>
  <c r="AQ80" i="22" s="1"/>
  <c r="N54" i="8"/>
  <c r="N56" i="20" s="1"/>
  <c r="AD173" i="8"/>
  <c r="AD174" i="22" s="1"/>
  <c r="AB52" i="8"/>
  <c r="AB53" i="22" s="1"/>
  <c r="AG56" i="8"/>
  <c r="AI79" i="8" s="1"/>
  <c r="AI81" i="20" s="1"/>
  <c r="AE55" i="8"/>
  <c r="AE57" i="20" s="1"/>
  <c r="W31" i="20"/>
  <c r="Z36" i="22"/>
  <c r="AK52" i="8"/>
  <c r="AM75" i="8" s="1"/>
  <c r="AQ98" i="8" s="1"/>
  <c r="AQ100" i="20" s="1"/>
  <c r="J149" i="22"/>
  <c r="J166" i="22" s="1"/>
  <c r="J167" i="22" s="1"/>
  <c r="AT53" i="8"/>
  <c r="AV76" i="8" s="1"/>
  <c r="AZ99" i="8" s="1"/>
  <c r="AZ100" i="22" s="1"/>
  <c r="AK31" i="20"/>
  <c r="AA53" i="8"/>
  <c r="AA55" i="20" s="1"/>
  <c r="AS52" i="8"/>
  <c r="AS53" i="22" s="1"/>
  <c r="AD32" i="20"/>
  <c r="R171" i="8"/>
  <c r="R172" i="22" s="1"/>
  <c r="I54" i="8"/>
  <c r="K77" i="8" s="1"/>
  <c r="AP53" i="8"/>
  <c r="AP55" i="20" s="1"/>
  <c r="AJ32" i="22"/>
  <c r="AB150" i="22"/>
  <c r="AN34" i="22"/>
  <c r="R31" i="22"/>
  <c r="W30" i="22"/>
  <c r="AO33" i="20"/>
  <c r="R53" i="8"/>
  <c r="T76" i="8" s="1"/>
  <c r="T78" i="20" s="1"/>
  <c r="AB31" i="22"/>
  <c r="AN53" i="8"/>
  <c r="AN54" i="22" s="1"/>
  <c r="AJ33" i="22"/>
  <c r="AE34" i="20"/>
  <c r="U56" i="8"/>
  <c r="U58" i="20" s="1"/>
  <c r="Y35" i="22"/>
  <c r="K53" i="8"/>
  <c r="K54" i="22" s="1"/>
  <c r="Z31" i="20"/>
  <c r="AP30" i="22"/>
  <c r="AL35" i="20"/>
  <c r="S54" i="8"/>
  <c r="S56" i="20" s="1"/>
  <c r="O33" i="22"/>
  <c r="V32" i="22"/>
  <c r="AT31" i="22"/>
  <c r="AA52" i="8"/>
  <c r="AA53" i="22" s="1"/>
  <c r="W35" i="20"/>
  <c r="AP31" i="22"/>
  <c r="AB53" i="8"/>
  <c r="AB54" i="22" s="1"/>
  <c r="Z31" i="22"/>
  <c r="AR52" i="8"/>
  <c r="AT75" i="8" s="1"/>
  <c r="AT77" i="20" s="1"/>
  <c r="AE34" i="22"/>
  <c r="AS31" i="22"/>
  <c r="AA33" i="22"/>
  <c r="AN32" i="20"/>
  <c r="AA55" i="8"/>
  <c r="AA56" i="22" s="1"/>
  <c r="AK34" i="20"/>
  <c r="N33" i="20"/>
  <c r="AI35" i="20"/>
  <c r="Q52" i="8"/>
  <c r="Q53" i="22" s="1"/>
  <c r="AO172" i="8"/>
  <c r="AQ195" i="8" s="1"/>
  <c r="AQ197" i="20" s="1"/>
  <c r="AK33" i="22"/>
  <c r="AN56" i="8"/>
  <c r="AP79" i="8" s="1"/>
  <c r="AT102" i="8" s="1"/>
  <c r="AT104" i="20" s="1"/>
  <c r="AK53" i="8"/>
  <c r="AM76" i="8" s="1"/>
  <c r="AM78" i="20" s="1"/>
  <c r="U35" i="20"/>
  <c r="AD52" i="8"/>
  <c r="AF75" i="8" s="1"/>
  <c r="AF76" i="22" s="1"/>
  <c r="AG34" i="22"/>
  <c r="Z53" i="8"/>
  <c r="AB76" i="8" s="1"/>
  <c r="AB77" i="22" s="1"/>
  <c r="AO54" i="8"/>
  <c r="AO56" i="20" s="1"/>
  <c r="AB30" i="22"/>
  <c r="AK32" i="20"/>
  <c r="AH172" i="8"/>
  <c r="AH173" i="22" s="1"/>
  <c r="AO55" i="8"/>
  <c r="AO57" i="20" s="1"/>
  <c r="AC57" i="8"/>
  <c r="AE80" i="8" s="1"/>
  <c r="AE82" i="20" s="1"/>
  <c r="AH171" i="8"/>
  <c r="AJ194" i="8" s="1"/>
  <c r="AN217" i="8" s="1"/>
  <c r="X33" i="22"/>
  <c r="AR150" i="22"/>
  <c r="AA35" i="20"/>
  <c r="R173" i="8"/>
  <c r="R175" i="20" s="1"/>
  <c r="AR172" i="8"/>
  <c r="AT195" i="8" s="1"/>
  <c r="AX218" i="8" s="1"/>
  <c r="P172" i="8"/>
  <c r="P173" i="22" s="1"/>
  <c r="AG54" i="8"/>
  <c r="AG55" i="22" s="1"/>
  <c r="P151" i="20"/>
  <c r="AH149" i="22"/>
  <c r="AC36" i="20"/>
  <c r="R151" i="22"/>
  <c r="I32" i="22"/>
  <c r="AT150" i="20"/>
  <c r="AJ53" i="8"/>
  <c r="AJ54" i="22" s="1"/>
  <c r="W56" i="8"/>
  <c r="W57" i="22" s="1"/>
  <c r="AF150" i="20"/>
  <c r="AU34" i="20"/>
  <c r="AQ172" i="8"/>
  <c r="AQ174" i="20" s="1"/>
  <c r="AT171" i="8"/>
  <c r="AT172" i="22" s="1"/>
  <c r="Q31" i="20"/>
  <c r="AB172" i="8"/>
  <c r="AB174" i="20" s="1"/>
  <c r="AF171" i="8"/>
  <c r="AF173" i="20" s="1"/>
  <c r="Q35" i="22"/>
  <c r="AI56" i="8"/>
  <c r="AI58" i="20" s="1"/>
  <c r="AS53" i="8"/>
  <c r="AS54" i="22" s="1"/>
  <c r="AJ55" i="8"/>
  <c r="AL78" i="8" s="1"/>
  <c r="AL80" i="20" s="1"/>
  <c r="Q149" i="22"/>
  <c r="V53" i="8"/>
  <c r="V54" i="22" s="1"/>
  <c r="X31" i="22"/>
  <c r="AM31" i="20"/>
  <c r="AJ31" i="22"/>
  <c r="AQ151" i="20"/>
  <c r="Y56" i="8"/>
  <c r="Y57" i="22" s="1"/>
  <c r="R150" i="20"/>
  <c r="AU33" i="22"/>
  <c r="Y35" i="20"/>
  <c r="T53" i="8"/>
  <c r="T55" i="20" s="1"/>
  <c r="AN52" i="8"/>
  <c r="AN54" i="20" s="1"/>
  <c r="V31" i="22"/>
  <c r="AI54" i="8"/>
  <c r="AI55" i="22" s="1"/>
  <c r="O54" i="8"/>
  <c r="O55" i="22" s="1"/>
  <c r="U53" i="8"/>
  <c r="U55" i="20" s="1"/>
  <c r="AH54" i="8"/>
  <c r="AJ77" i="8" s="1"/>
  <c r="AN100" i="8" s="1"/>
  <c r="AN102" i="20" s="1"/>
  <c r="AB36" i="22"/>
  <c r="AN30" i="22"/>
  <c r="AI32" i="22"/>
  <c r="T32" i="20"/>
  <c r="O32" i="22"/>
  <c r="AH32" i="22"/>
  <c r="AM52" i="8"/>
  <c r="AM54" i="20" s="1"/>
  <c r="O32" i="20"/>
  <c r="AZ176" i="8"/>
  <c r="BB199" i="8" s="1"/>
  <c r="BF222" i="8" s="1"/>
  <c r="BA246" i="8" s="1"/>
  <c r="BA269" i="8" s="1"/>
  <c r="AB55" i="8"/>
  <c r="AB56" i="22" s="1"/>
  <c r="AJ31" i="20"/>
  <c r="AL31" i="22"/>
  <c r="S55" i="8"/>
  <c r="S56" i="22" s="1"/>
  <c r="AB34" i="20"/>
  <c r="AP151" i="20"/>
  <c r="AT33" i="20"/>
  <c r="AP34" i="22"/>
  <c r="V34" i="20"/>
  <c r="R32" i="22"/>
  <c r="AD31" i="20"/>
  <c r="AR30" i="22"/>
  <c r="AG53" i="8"/>
  <c r="AG54" i="22" s="1"/>
  <c r="AE53" i="8"/>
  <c r="AE55" i="20" s="1"/>
  <c r="H166" i="22"/>
  <c r="H167" i="22" s="1"/>
  <c r="I52" i="8"/>
  <c r="K75" i="8" s="1"/>
  <c r="O98" i="8" s="1"/>
  <c r="O99" i="22" s="1"/>
  <c r="AT54" i="8"/>
  <c r="AT55" i="22" s="1"/>
  <c r="O56" i="8"/>
  <c r="O57" i="22" s="1"/>
  <c r="T54" i="8"/>
  <c r="T55" i="22" s="1"/>
  <c r="AE56" i="8"/>
  <c r="AE58" i="20" s="1"/>
  <c r="I31" i="20"/>
  <c r="AR171" i="8"/>
  <c r="AR173" i="20" s="1"/>
  <c r="AD152" i="20"/>
  <c r="T33" i="20"/>
  <c r="AO151" i="20"/>
  <c r="U30" i="22"/>
  <c r="F52" i="8"/>
  <c r="F54" i="20" s="1"/>
  <c r="F74" i="20" s="1"/>
  <c r="F75" i="20" s="1"/>
  <c r="V55" i="8"/>
  <c r="V56" i="22" s="1"/>
  <c r="R55" i="8"/>
  <c r="R57" i="20" s="1"/>
  <c r="BA176" i="8"/>
  <c r="BA178" i="20" s="1"/>
  <c r="AA153" i="20"/>
  <c r="AA174" i="8"/>
  <c r="AC197" i="8" s="1"/>
  <c r="AC198" i="22" s="1"/>
  <c r="AP150" i="22"/>
  <c r="AJ150" i="20"/>
  <c r="F30" i="22"/>
  <c r="F50" i="22" s="1"/>
  <c r="F51" i="22" s="1"/>
  <c r="AH52" i="8"/>
  <c r="AJ75" i="8" s="1"/>
  <c r="AN98" i="8" s="1"/>
  <c r="AN100" i="20" s="1"/>
  <c r="R54" i="8"/>
  <c r="T77" i="8" s="1"/>
  <c r="T79" i="20" s="1"/>
  <c r="R52" i="8"/>
  <c r="R54" i="20" s="1"/>
  <c r="R31" i="20"/>
  <c r="AR150" i="20"/>
  <c r="AS54" i="8"/>
  <c r="AS55" i="22" s="1"/>
  <c r="W34" i="20"/>
  <c r="L33" i="22"/>
  <c r="AP35" i="20"/>
  <c r="V172" i="8"/>
  <c r="X195" i="8" s="1"/>
  <c r="AB218" i="8" s="1"/>
  <c r="AM55" i="8"/>
  <c r="AM56" i="22" s="1"/>
  <c r="W55" i="8"/>
  <c r="W56" i="22" s="1"/>
  <c r="AG32" i="20"/>
  <c r="P34" i="22"/>
  <c r="M31" i="20"/>
  <c r="M52" i="8"/>
  <c r="M54" i="20" s="1"/>
  <c r="AS32" i="22"/>
  <c r="AH30" i="22"/>
  <c r="AM33" i="22"/>
  <c r="AA33" i="20"/>
  <c r="Y32" i="20"/>
  <c r="L55" i="8"/>
  <c r="L56" i="22" s="1"/>
  <c r="U31" i="20"/>
  <c r="R34" i="20"/>
  <c r="V151" i="20"/>
  <c r="Y53" i="8"/>
  <c r="Y54" i="22" s="1"/>
  <c r="P34" i="20"/>
  <c r="AE32" i="20"/>
  <c r="P56" i="8"/>
  <c r="P58" i="20" s="1"/>
  <c r="L53" i="8"/>
  <c r="L54" i="22" s="1"/>
  <c r="AA54" i="8"/>
  <c r="AA55" i="22" s="1"/>
  <c r="AJ171" i="8"/>
  <c r="AJ172" i="22" s="1"/>
  <c r="BA155" i="20"/>
  <c r="AM36" i="20"/>
  <c r="F31" i="20"/>
  <c r="F51" i="20" s="1"/>
  <c r="F52" i="20" s="1"/>
  <c r="AS56" i="8"/>
  <c r="AS57" i="22" s="1"/>
  <c r="AM57" i="8"/>
  <c r="AM59" i="20" s="1"/>
  <c r="P55" i="8"/>
  <c r="R78" i="8" s="1"/>
  <c r="V101" i="8" s="1"/>
  <c r="V103" i="20" s="1"/>
  <c r="L31" i="22"/>
  <c r="O35" i="20"/>
  <c r="AS35" i="20"/>
  <c r="AL53" i="8"/>
  <c r="AN76" i="8" s="1"/>
  <c r="AN77" i="22" s="1"/>
  <c r="AR53" i="8"/>
  <c r="AT76" i="8" s="1"/>
  <c r="AT77" i="22" s="1"/>
  <c r="AJ52" i="8"/>
  <c r="AJ53" i="22" s="1"/>
  <c r="AP52" i="8"/>
  <c r="AP53" i="22" s="1"/>
  <c r="AN55" i="8"/>
  <c r="AN57" i="20" s="1"/>
  <c r="P32" i="20"/>
  <c r="AN32" i="22"/>
  <c r="N56" i="8"/>
  <c r="N58" i="20" s="1"/>
  <c r="AP33" i="20"/>
  <c r="AI53" i="8"/>
  <c r="AK76" i="8" s="1"/>
  <c r="AK77" i="22" s="1"/>
  <c r="M171" i="8"/>
  <c r="M173" i="20" s="1"/>
  <c r="AH150" i="22"/>
  <c r="AI32" i="20"/>
  <c r="O30" i="22"/>
  <c r="AN152" i="20"/>
  <c r="AC174" i="8"/>
  <c r="AE197" i="8" s="1"/>
  <c r="AI220" i="8" s="1"/>
  <c r="AI221" i="22" s="1"/>
  <c r="AD245" i="22" s="1"/>
  <c r="AQ54" i="8"/>
  <c r="AQ56" i="20" s="1"/>
  <c r="AS30" i="22"/>
  <c r="P32" i="22"/>
  <c r="AG34" i="20"/>
  <c r="AG55" i="8"/>
  <c r="AG57" i="20" s="1"/>
  <c r="N35" i="20"/>
  <c r="W32" i="22"/>
  <c r="AN151" i="22"/>
  <c r="J32" i="22"/>
  <c r="AJ151" i="20"/>
  <c r="AP32" i="22"/>
  <c r="AN54" i="8"/>
  <c r="AP77" i="8" s="1"/>
  <c r="AP79" i="20" s="1"/>
  <c r="AI55" i="8"/>
  <c r="AI56" i="22" s="1"/>
  <c r="M149" i="22"/>
  <c r="AC152" i="22"/>
  <c r="P53" i="8"/>
  <c r="P55" i="20" s="1"/>
  <c r="AD55" i="8"/>
  <c r="AF78" i="8" s="1"/>
  <c r="AJ101" i="8" s="1"/>
  <c r="AJ103" i="20" s="1"/>
  <c r="W54" i="8"/>
  <c r="Y77" i="8" s="1"/>
  <c r="AC100" i="8" s="1"/>
  <c r="AC101" i="22" s="1"/>
  <c r="V54" i="8"/>
  <c r="V56" i="20" s="1"/>
  <c r="AI33" i="22"/>
  <c r="J54" i="8"/>
  <c r="L77" i="8" s="1"/>
  <c r="L79" i="20" s="1"/>
  <c r="AN33" i="22"/>
  <c r="J171" i="8"/>
  <c r="L194" i="8" s="1"/>
  <c r="P217" i="8" s="1"/>
  <c r="AJ172" i="8"/>
  <c r="AJ173" i="22" s="1"/>
  <c r="P54" i="8"/>
  <c r="P56" i="20" s="1"/>
  <c r="Z58" i="8"/>
  <c r="Z60" i="20" s="1"/>
  <c r="O52" i="8"/>
  <c r="O54" i="20" s="1"/>
  <c r="AQ32" i="22"/>
  <c r="AW56" i="8"/>
  <c r="AW58" i="20" s="1"/>
  <c r="N32" i="20"/>
  <c r="J52" i="8"/>
  <c r="J54" i="20" s="1"/>
  <c r="X32" i="22"/>
  <c r="AR32" i="20"/>
  <c r="G53" i="8"/>
  <c r="G54" i="22" s="1"/>
  <c r="G31" i="22"/>
  <c r="Y57" i="8"/>
  <c r="Y58" i="22" s="1"/>
  <c r="AZ60" i="8"/>
  <c r="AZ61" i="22" s="1"/>
  <c r="J53" i="8"/>
  <c r="J54" i="22" s="1"/>
  <c r="S34" i="20"/>
  <c r="S31" i="20"/>
  <c r="AW36" i="20"/>
  <c r="S52" i="8"/>
  <c r="S53" i="22" s="1"/>
  <c r="P52" i="8"/>
  <c r="P54" i="20" s="1"/>
  <c r="X54" i="8"/>
  <c r="X56" i="20" s="1"/>
  <c r="AO33" i="22"/>
  <c r="AH55" i="8"/>
  <c r="AH56" i="22" s="1"/>
  <c r="AA32" i="20"/>
  <c r="AO35" i="20"/>
  <c r="X32" i="20"/>
  <c r="AO52" i="8"/>
  <c r="AQ75" i="8" s="1"/>
  <c r="AU98" i="8" s="1"/>
  <c r="AU99" i="22" s="1"/>
  <c r="AC54" i="8"/>
  <c r="AC56" i="20" s="1"/>
  <c r="X52" i="8"/>
  <c r="Z75" i="8" s="1"/>
  <c r="AD98" i="8" s="1"/>
  <c r="AD99" i="22" s="1"/>
  <c r="AB58" i="8"/>
  <c r="AB60" i="20" s="1"/>
  <c r="K55" i="8"/>
  <c r="K57" i="20" s="1"/>
  <c r="Q32" i="22"/>
  <c r="AM56" i="8"/>
  <c r="AM58" i="20" s="1"/>
  <c r="AF33" i="20"/>
  <c r="X30" i="22"/>
  <c r="U32" i="20"/>
  <c r="AY60" i="8"/>
  <c r="AY61" i="22" s="1"/>
  <c r="AV57" i="8"/>
  <c r="AV58" i="22" s="1"/>
  <c r="AY39" i="20"/>
  <c r="V31" i="20"/>
  <c r="AM34" i="22"/>
  <c r="K34" i="22"/>
  <c r="K33" i="22"/>
  <c r="G49" i="8"/>
  <c r="AQ53" i="8"/>
  <c r="AS76" i="8" s="1"/>
  <c r="AS78" i="20" s="1"/>
  <c r="AF54" i="8"/>
  <c r="AH77" i="8" s="1"/>
  <c r="AH79" i="20" s="1"/>
  <c r="AC32" i="22"/>
  <c r="AQ32" i="20"/>
  <c r="Q54" i="8"/>
  <c r="Q56" i="20" s="1"/>
  <c r="AF30" i="22"/>
  <c r="G30" i="22"/>
  <c r="G52" i="8"/>
  <c r="G54" i="20" s="1"/>
  <c r="I55" i="8"/>
  <c r="I57" i="20" s="1"/>
  <c r="AS55" i="8"/>
  <c r="AS56" i="22" s="1"/>
  <c r="AF52" i="8"/>
  <c r="AF53" i="22" s="1"/>
  <c r="AV35" i="22"/>
  <c r="I34" i="20"/>
  <c r="G51" i="20"/>
  <c r="G52" i="20" s="1"/>
  <c r="Y52" i="8"/>
  <c r="Y54" i="20" s="1"/>
  <c r="AA36" i="20"/>
  <c r="AE54" i="8"/>
  <c r="AE56" i="20" s="1"/>
  <c r="AV55" i="8"/>
  <c r="AV57" i="20" s="1"/>
  <c r="O55" i="8"/>
  <c r="Q78" i="8" s="1"/>
  <c r="Q80" i="20" s="1"/>
  <c r="K52" i="8"/>
  <c r="K54" i="20" s="1"/>
  <c r="AE32" i="22"/>
  <c r="AV33" i="22"/>
  <c r="AI52" i="8"/>
  <c r="AK75" i="8" s="1"/>
  <c r="AO98" i="8" s="1"/>
  <c r="AO99" i="22" s="1"/>
  <c r="AW57" i="8"/>
  <c r="AY80" i="8" s="1"/>
  <c r="AY82" i="20" s="1"/>
  <c r="AW36" i="22"/>
  <c r="AX37" i="20"/>
  <c r="AA35" i="22"/>
  <c r="AG31" i="20"/>
  <c r="AX58" i="8"/>
  <c r="AX60" i="20" s="1"/>
  <c r="AR55" i="8"/>
  <c r="AR57" i="20" s="1"/>
  <c r="AS34" i="20"/>
  <c r="AK32" i="22"/>
  <c r="Q31" i="22"/>
  <c r="Y31" i="20"/>
  <c r="O53" i="8"/>
  <c r="O55" i="20" s="1"/>
  <c r="M53" i="8"/>
  <c r="M54" i="22" s="1"/>
  <c r="W53" i="8"/>
  <c r="W54" i="22" s="1"/>
  <c r="AW58" i="8"/>
  <c r="AW59" i="22" s="1"/>
  <c r="AW34" i="22"/>
  <c r="S33" i="20"/>
  <c r="S53" i="8"/>
  <c r="S54" i="22" s="1"/>
  <c r="Q53" i="8"/>
  <c r="Q55" i="20" s="1"/>
  <c r="K31" i="22"/>
  <c r="AD34" i="20"/>
  <c r="AK33" i="20"/>
  <c r="W31" i="22"/>
  <c r="K31" i="20"/>
  <c r="AB54" i="8"/>
  <c r="AD77" i="8" s="1"/>
  <c r="AH100" i="8" s="1"/>
  <c r="AH101" i="22" s="1"/>
  <c r="AB32" i="22"/>
  <c r="AA30" i="22"/>
  <c r="P31" i="20"/>
  <c r="J32" i="20"/>
  <c r="AI30" i="22"/>
  <c r="K56" i="8"/>
  <c r="K58" i="20" s="1"/>
  <c r="AU56" i="8"/>
  <c r="AW79" i="8" s="1"/>
  <c r="AW81" i="20" s="1"/>
  <c r="AO31" i="20"/>
  <c r="AR34" i="20"/>
  <c r="AG52" i="8"/>
  <c r="AG54" i="20" s="1"/>
  <c r="V52" i="8"/>
  <c r="V53" i="22" s="1"/>
  <c r="Z52" i="8"/>
  <c r="AB75" i="8" s="1"/>
  <c r="AF98" i="8" s="1"/>
  <c r="AF99" i="22" s="1"/>
  <c r="Z172" i="8"/>
  <c r="AB195" i="8" s="1"/>
  <c r="AB196" i="22" s="1"/>
  <c r="AU35" i="20"/>
  <c r="J30" i="22"/>
  <c r="Z150" i="22"/>
  <c r="M31" i="22"/>
  <c r="S32" i="20"/>
  <c r="AH33" i="22"/>
  <c r="AD54" i="8"/>
  <c r="AD56" i="20" s="1"/>
  <c r="AD171" i="8"/>
  <c r="AD173" i="20" s="1"/>
  <c r="AP55" i="8"/>
  <c r="AP56" i="22" s="1"/>
  <c r="AD32" i="22"/>
  <c r="AC33" i="22"/>
  <c r="AC55" i="8"/>
  <c r="AC57" i="20" s="1"/>
  <c r="M110" i="27"/>
  <c r="M110" i="31" s="1"/>
  <c r="H134" i="31" s="1"/>
  <c r="V149" i="22"/>
  <c r="AY173" i="8"/>
  <c r="AY174" i="22" s="1"/>
  <c r="AY151" i="22"/>
  <c r="V171" i="8"/>
  <c r="V172" i="22" s="1"/>
  <c r="AP34" i="20"/>
  <c r="AD149" i="22"/>
  <c r="N225" i="31"/>
  <c r="I249" i="31" s="1"/>
  <c r="BK171" i="21"/>
  <c r="BK170" i="27"/>
  <c r="BK170" i="31" s="1"/>
  <c r="BK170" i="24"/>
  <c r="BM195" i="20"/>
  <c r="BJ170" i="27"/>
  <c r="BJ170" i="31" s="1"/>
  <c r="BL195" i="20"/>
  <c r="BJ170" i="24"/>
  <c r="BJ171" i="21"/>
  <c r="AN128" i="20"/>
  <c r="AN13" i="20"/>
  <c r="AZ170" i="24"/>
  <c r="BB195" i="20"/>
  <c r="AZ171" i="21"/>
  <c r="AZ170" i="27"/>
  <c r="AZ170" i="31" s="1"/>
  <c r="BB77" i="24"/>
  <c r="BB78" i="21"/>
  <c r="BF102" i="20"/>
  <c r="BB77" i="27"/>
  <c r="BB77" i="31" s="1"/>
  <c r="BB13" i="20"/>
  <c r="BB128" i="20"/>
  <c r="BB151" i="20" s="1"/>
  <c r="BA35" i="20"/>
  <c r="BM77" i="24"/>
  <c r="BQ102" i="20"/>
  <c r="BM78" i="21"/>
  <c r="BM77" i="27"/>
  <c r="BM77" i="31" s="1"/>
  <c r="BA173" i="20"/>
  <c r="BA149" i="21"/>
  <c r="BA148" i="24"/>
  <c r="BA148" i="27"/>
  <c r="BA148" i="31" s="1"/>
  <c r="BB57" i="21"/>
  <c r="BD81" i="20"/>
  <c r="BB56" i="27"/>
  <c r="BB56" i="31" s="1"/>
  <c r="BB56" i="24"/>
  <c r="AZ57" i="20"/>
  <c r="AZ33" i="21"/>
  <c r="AZ32" i="27"/>
  <c r="AZ32" i="31" s="1"/>
  <c r="AZ32" i="24"/>
  <c r="I185" i="21"/>
  <c r="I184" i="27"/>
  <c r="I184" i="31" s="1"/>
  <c r="K209" i="20"/>
  <c r="N110" i="20"/>
  <c r="J86" i="21"/>
  <c r="J85" i="27"/>
  <c r="J85" i="31" s="1"/>
  <c r="BM173" i="20"/>
  <c r="BM148" i="27"/>
  <c r="BM148" i="31" s="1"/>
  <c r="BM149" i="21"/>
  <c r="BM148" i="24"/>
  <c r="BN195" i="20"/>
  <c r="BL170" i="27"/>
  <c r="BL170" i="31" s="1"/>
  <c r="BL170" i="24"/>
  <c r="BL171" i="21"/>
  <c r="BL57" i="20"/>
  <c r="BL33" i="21"/>
  <c r="BL32" i="27"/>
  <c r="BL32" i="31" s="1"/>
  <c r="BL32" i="24"/>
  <c r="AH13" i="20"/>
  <c r="AH128" i="20"/>
  <c r="BL239" i="27"/>
  <c r="J42" i="20"/>
  <c r="K20" i="20"/>
  <c r="K135" i="20"/>
  <c r="K158" i="20" s="1"/>
  <c r="K142" i="20"/>
  <c r="K165" i="20" s="1"/>
  <c r="J49" i="20"/>
  <c r="K27" i="20"/>
  <c r="M230" i="21"/>
  <c r="H254" i="21" s="1"/>
  <c r="I177" i="24"/>
  <c r="K202" i="20"/>
  <c r="I178" i="21"/>
  <c r="I177" i="27"/>
  <c r="I177" i="31" s="1"/>
  <c r="J180" i="20"/>
  <c r="J155" i="27"/>
  <c r="J155" i="31" s="1"/>
  <c r="J156" i="21"/>
  <c r="J93" i="20"/>
  <c r="H68" i="27"/>
  <c r="H68" i="31" s="1"/>
  <c r="H69" i="21"/>
  <c r="I47" i="21"/>
  <c r="I71" i="20"/>
  <c r="I46" i="27"/>
  <c r="I46" i="31" s="1"/>
  <c r="M229" i="27"/>
  <c r="M229" i="31" s="1"/>
  <c r="H253" i="31" s="1"/>
  <c r="AY129" i="20"/>
  <c r="AY14" i="20"/>
  <c r="J86" i="20"/>
  <c r="H62" i="21"/>
  <c r="H61" i="24"/>
  <c r="H61" i="27"/>
  <c r="H61" i="31" s="1"/>
  <c r="I40" i="21"/>
  <c r="I64" i="20"/>
  <c r="I39" i="24"/>
  <c r="I39" i="27"/>
  <c r="I39" i="31" s="1"/>
  <c r="J162" i="27"/>
  <c r="J162" i="31" s="1"/>
  <c r="J163" i="21"/>
  <c r="J187" i="20"/>
  <c r="AD129" i="20"/>
  <c r="AD14" i="20"/>
  <c r="AA129" i="20"/>
  <c r="AA14" i="20"/>
  <c r="AT14" i="20"/>
  <c r="AT129" i="20"/>
  <c r="S128" i="20"/>
  <c r="S13" i="20"/>
  <c r="AK13" i="20"/>
  <c r="AK128" i="20"/>
  <c r="N223" i="20"/>
  <c r="J198" i="24"/>
  <c r="J198" i="27"/>
  <c r="J198" i="31" s="1"/>
  <c r="J199" i="21"/>
  <c r="AI17" i="20"/>
  <c r="AI132" i="20"/>
  <c r="S129" i="20"/>
  <c r="S14" i="20"/>
  <c r="AB128" i="20"/>
  <c r="AB13" i="20"/>
  <c r="W13" i="20"/>
  <c r="W128" i="20"/>
  <c r="I62" i="21"/>
  <c r="I61" i="27"/>
  <c r="I61" i="31" s="1"/>
  <c r="K86" i="20"/>
  <c r="I61" i="24"/>
  <c r="J177" i="24"/>
  <c r="L202" i="20"/>
  <c r="J178" i="21"/>
  <c r="J177" i="27"/>
  <c r="J177" i="31" s="1"/>
  <c r="BC55" i="27"/>
  <c r="BC55" i="31" s="1"/>
  <c r="BE80" i="20"/>
  <c r="BC55" i="24"/>
  <c r="BC56" i="21"/>
  <c r="L128" i="20"/>
  <c r="L13" i="20"/>
  <c r="J60" i="21"/>
  <c r="J59" i="24"/>
  <c r="L84" i="20"/>
  <c r="J59" i="27"/>
  <c r="J59" i="31" s="1"/>
  <c r="AU13" i="20"/>
  <c r="AU128" i="20"/>
  <c r="AB129" i="20"/>
  <c r="AB14" i="20"/>
  <c r="L135" i="20"/>
  <c r="L158" i="20" s="1"/>
  <c r="L20" i="20"/>
  <c r="AP128" i="20"/>
  <c r="AP13" i="20"/>
  <c r="Q129" i="20"/>
  <c r="Q14" i="20"/>
  <c r="AF128" i="20"/>
  <c r="AF13" i="20"/>
  <c r="AJ128" i="20"/>
  <c r="AJ13" i="20"/>
  <c r="BH148" i="24"/>
  <c r="BH149" i="21"/>
  <c r="BH148" i="27"/>
  <c r="BH148" i="31" s="1"/>
  <c r="BH173" i="20"/>
  <c r="K156" i="21"/>
  <c r="K155" i="27"/>
  <c r="K155" i="31" s="1"/>
  <c r="K180" i="20"/>
  <c r="BE36" i="20"/>
  <c r="BF129" i="20"/>
  <c r="BF152" i="20" s="1"/>
  <c r="BF14" i="20"/>
  <c r="BD172" i="21"/>
  <c r="BD171" i="27"/>
  <c r="BD171" i="31" s="1"/>
  <c r="BD171" i="24"/>
  <c r="BF196" i="20"/>
  <c r="L129" i="20"/>
  <c r="L14" i="20"/>
  <c r="BI128" i="20"/>
  <c r="BI151" i="20" s="1"/>
  <c r="BH35" i="20"/>
  <c r="BI13" i="20"/>
  <c r="M13" i="20"/>
  <c r="M128" i="20"/>
  <c r="J40" i="21"/>
  <c r="J39" i="27"/>
  <c r="J39" i="31" s="1"/>
  <c r="J64" i="20"/>
  <c r="J39" i="24"/>
  <c r="BE174" i="20"/>
  <c r="BE149" i="24"/>
  <c r="BE150" i="21"/>
  <c r="BE149" i="27"/>
  <c r="BE149" i="31" s="1"/>
  <c r="K82" i="20"/>
  <c r="I57" i="27"/>
  <c r="I57" i="31" s="1"/>
  <c r="I57" i="24"/>
  <c r="I58" i="21"/>
  <c r="K176" i="21"/>
  <c r="K175" i="27"/>
  <c r="K175" i="31" s="1"/>
  <c r="K175" i="24"/>
  <c r="M200" i="20"/>
  <c r="K151" i="27"/>
  <c r="K151" i="31" s="1"/>
  <c r="K176" i="20"/>
  <c r="K152" i="21"/>
  <c r="K151" i="24"/>
  <c r="BI195" i="20"/>
  <c r="BG171" i="21"/>
  <c r="BG170" i="27"/>
  <c r="BG170" i="31" s="1"/>
  <c r="BG170" i="24"/>
  <c r="AJ14" i="20"/>
  <c r="AJ129" i="20"/>
  <c r="BG32" i="27"/>
  <c r="BG32" i="31" s="1"/>
  <c r="BG32" i="24"/>
  <c r="BG57" i="20"/>
  <c r="BG33" i="21"/>
  <c r="J173" i="24"/>
  <c r="L198" i="20"/>
  <c r="J173" i="27"/>
  <c r="J173" i="31" s="1"/>
  <c r="J174" i="21"/>
  <c r="BD34" i="21"/>
  <c r="BD33" i="27"/>
  <c r="BD33" i="31" s="1"/>
  <c r="BD33" i="24"/>
  <c r="BD58" i="20"/>
  <c r="L131" i="20"/>
  <c r="L154" i="20" s="1"/>
  <c r="K38" i="20"/>
  <c r="L16" i="20"/>
  <c r="BF54" i="24"/>
  <c r="BH79" i="20"/>
  <c r="BF55" i="21"/>
  <c r="BF54" i="27"/>
  <c r="BF54" i="31" s="1"/>
  <c r="N13" i="20"/>
  <c r="N128" i="20"/>
  <c r="J36" i="21"/>
  <c r="J60" i="20"/>
  <c r="J35" i="24"/>
  <c r="J35" i="27"/>
  <c r="J35" i="31" s="1"/>
  <c r="O231" i="20"/>
  <c r="K206" i="27"/>
  <c r="K206" i="31" s="1"/>
  <c r="K207" i="21"/>
  <c r="I295" i="27"/>
  <c r="I295" i="31" s="1"/>
  <c r="I296" i="21"/>
  <c r="K320" i="20"/>
  <c r="L211" i="20"/>
  <c r="J187" i="21"/>
  <c r="J186" i="27"/>
  <c r="J186" i="31" s="1"/>
  <c r="BG34" i="21"/>
  <c r="BG33" i="24"/>
  <c r="BG33" i="27"/>
  <c r="BG33" i="31" s="1"/>
  <c r="BG58" i="20"/>
  <c r="BK33" i="27"/>
  <c r="BK33" i="31" s="1"/>
  <c r="BK33" i="24"/>
  <c r="BK34" i="21"/>
  <c r="BK58" i="20"/>
  <c r="I182" i="21"/>
  <c r="K206" i="20"/>
  <c r="I181" i="27"/>
  <c r="I181" i="31" s="1"/>
  <c r="AO130" i="20"/>
  <c r="AO15" i="20"/>
  <c r="M206" i="20"/>
  <c r="K182" i="21"/>
  <c r="K181" i="27"/>
  <c r="K181" i="31" s="1"/>
  <c r="K95" i="20"/>
  <c r="I70" i="27"/>
  <c r="I70" i="31" s="1"/>
  <c r="I71" i="21"/>
  <c r="R14" i="20"/>
  <c r="R129" i="20"/>
  <c r="L65" i="20"/>
  <c r="L41" i="21"/>
  <c r="L40" i="27"/>
  <c r="L40" i="31" s="1"/>
  <c r="BK172" i="21"/>
  <c r="BM196" i="20"/>
  <c r="BK171" i="24"/>
  <c r="BK171" i="27"/>
  <c r="BK171" i="31" s="1"/>
  <c r="BF58" i="20"/>
  <c r="BF33" i="24"/>
  <c r="BF34" i="21"/>
  <c r="BF33" i="27"/>
  <c r="BF33" i="31" s="1"/>
  <c r="BC57" i="27"/>
  <c r="BC57" i="31" s="1"/>
  <c r="BC57" i="24"/>
  <c r="BC58" i="21"/>
  <c r="BE82" i="20"/>
  <c r="BL193" i="21"/>
  <c r="BP217" i="20"/>
  <c r="BL192" i="27"/>
  <c r="BL192" i="31" s="1"/>
  <c r="BL192" i="24"/>
  <c r="AZ33" i="24"/>
  <c r="AZ34" i="21"/>
  <c r="AZ33" i="27"/>
  <c r="AZ33" i="31" s="1"/>
  <c r="AZ58" i="20"/>
  <c r="J184" i="20"/>
  <c r="J160" i="21"/>
  <c r="J159" i="27"/>
  <c r="J159" i="31" s="1"/>
  <c r="AG131" i="20"/>
  <c r="AG16" i="20"/>
  <c r="BI34" i="21"/>
  <c r="BI33" i="27"/>
  <c r="BI33" i="31" s="1"/>
  <c r="BI33" i="24"/>
  <c r="BI58" i="20"/>
  <c r="L208" i="21"/>
  <c r="L207" i="27"/>
  <c r="L207" i="31" s="1"/>
  <c r="P232" i="20"/>
  <c r="K47" i="27"/>
  <c r="K47" i="31" s="1"/>
  <c r="K48" i="21"/>
  <c r="K72" i="20"/>
  <c r="M24" i="20"/>
  <c r="M139" i="20"/>
  <c r="M162" i="20" s="1"/>
  <c r="L46" i="20"/>
  <c r="BF55" i="24"/>
  <c r="BH80" i="20"/>
  <c r="BF55" i="27"/>
  <c r="BF55" i="31" s="1"/>
  <c r="BF56" i="21"/>
  <c r="L47" i="20"/>
  <c r="M25" i="20"/>
  <c r="M140" i="20"/>
  <c r="M163" i="20" s="1"/>
  <c r="BC149" i="21"/>
  <c r="BC148" i="24"/>
  <c r="BC148" i="27"/>
  <c r="BC148" i="31" s="1"/>
  <c r="BC173" i="20"/>
  <c r="J91" i="21"/>
  <c r="J90" i="27"/>
  <c r="J90" i="31" s="1"/>
  <c r="N115" i="20"/>
  <c r="BD195" i="20"/>
  <c r="BB170" i="24"/>
  <c r="BB171" i="21"/>
  <c r="BB170" i="27"/>
  <c r="BB170" i="31" s="1"/>
  <c r="K164" i="27"/>
  <c r="K164" i="31" s="1"/>
  <c r="K165" i="21"/>
  <c r="K189" i="20"/>
  <c r="BJ149" i="27"/>
  <c r="BJ149" i="31" s="1"/>
  <c r="BJ149" i="24"/>
  <c r="BJ150" i="21"/>
  <c r="BJ174" i="20"/>
  <c r="BH150" i="21"/>
  <c r="BH149" i="27"/>
  <c r="BH149" i="31" s="1"/>
  <c r="BH149" i="24"/>
  <c r="BH174" i="20"/>
  <c r="L184" i="20"/>
  <c r="L160" i="21"/>
  <c r="L159" i="27"/>
  <c r="L159" i="31" s="1"/>
  <c r="AY35" i="20"/>
  <c r="AZ128" i="20"/>
  <c r="AZ151" i="20" s="1"/>
  <c r="AZ13" i="20"/>
  <c r="M198" i="20"/>
  <c r="K174" i="21"/>
  <c r="K173" i="24"/>
  <c r="K173" i="27"/>
  <c r="K173" i="31" s="1"/>
  <c r="BM129" i="20"/>
  <c r="BM152" i="20" s="1"/>
  <c r="BL36" i="20"/>
  <c r="AZ195" i="20"/>
  <c r="AX170" i="24"/>
  <c r="AX170" i="27"/>
  <c r="AX170" i="31" s="1"/>
  <c r="AX171" i="21"/>
  <c r="X130" i="20"/>
  <c r="X15" i="20"/>
  <c r="L38" i="20"/>
  <c r="M131" i="20"/>
  <c r="M154" i="20" s="1"/>
  <c r="M16" i="20"/>
  <c r="AW54" i="24"/>
  <c r="AY79" i="20"/>
  <c r="AW54" i="27"/>
  <c r="AW54" i="31" s="1"/>
  <c r="AW55" i="21"/>
  <c r="AP129" i="20"/>
  <c r="AP14" i="20"/>
  <c r="BG36" i="20"/>
  <c r="BH14" i="20"/>
  <c r="BH129" i="20"/>
  <c r="BH152" i="20" s="1"/>
  <c r="BM174" i="20"/>
  <c r="BM149" i="24"/>
  <c r="BM149" i="27"/>
  <c r="BM149" i="31" s="1"/>
  <c r="BM150" i="21"/>
  <c r="BB196" i="20"/>
  <c r="AZ171" i="24"/>
  <c r="AZ172" i="21"/>
  <c r="AZ171" i="27"/>
  <c r="AZ171" i="31" s="1"/>
  <c r="K69" i="20"/>
  <c r="K45" i="21"/>
  <c r="K44" i="27"/>
  <c r="K44" i="31" s="1"/>
  <c r="BI77" i="27"/>
  <c r="BI77" i="31" s="1"/>
  <c r="BI78" i="21"/>
  <c r="BM102" i="20"/>
  <c r="BI77" i="24"/>
  <c r="M179" i="20"/>
  <c r="M154" i="27"/>
  <c r="M154" i="31" s="1"/>
  <c r="M155" i="21"/>
  <c r="M154" i="24"/>
  <c r="BL171" i="27"/>
  <c r="BL171" i="31" s="1"/>
  <c r="BL171" i="24"/>
  <c r="BL172" i="21"/>
  <c r="BN196" i="20"/>
  <c r="BB57" i="20"/>
  <c r="BB32" i="27"/>
  <c r="BB32" i="31" s="1"/>
  <c r="BB32" i="24"/>
  <c r="BB33" i="21"/>
  <c r="AU131" i="20"/>
  <c r="AU16" i="20"/>
  <c r="K186" i="21"/>
  <c r="M210" i="20"/>
  <c r="K185" i="27"/>
  <c r="K185" i="31" s="1"/>
  <c r="BJ36" i="20"/>
  <c r="BK129" i="20"/>
  <c r="BK152" i="20" s="1"/>
  <c r="BK14" i="20"/>
  <c r="L188" i="20"/>
  <c r="L164" i="21"/>
  <c r="L163" i="27"/>
  <c r="L163" i="31" s="1"/>
  <c r="BH36" i="20"/>
  <c r="BI14" i="20"/>
  <c r="BI129" i="20"/>
  <c r="BI152" i="20" s="1"/>
  <c r="K44" i="21"/>
  <c r="K68" i="20"/>
  <c r="K43" i="27"/>
  <c r="K43" i="31" s="1"/>
  <c r="J70" i="21"/>
  <c r="J69" i="27"/>
  <c r="J69" i="31" s="1"/>
  <c r="L94" i="20"/>
  <c r="L90" i="20"/>
  <c r="J65" i="27"/>
  <c r="J65" i="31" s="1"/>
  <c r="J66" i="21"/>
  <c r="BL149" i="27"/>
  <c r="BL149" i="31" s="1"/>
  <c r="BL174" i="20"/>
  <c r="BL150" i="21"/>
  <c r="BL149" i="24"/>
  <c r="J176" i="21"/>
  <c r="J175" i="24"/>
  <c r="L200" i="20"/>
  <c r="J175" i="27"/>
  <c r="J175" i="31" s="1"/>
  <c r="L151" i="27"/>
  <c r="L151" i="31" s="1"/>
  <c r="L152" i="21"/>
  <c r="L176" i="20"/>
  <c r="L151" i="24"/>
  <c r="BH123" i="27"/>
  <c r="BM99" i="31"/>
  <c r="BH123" i="31" s="1"/>
  <c r="BA174" i="20"/>
  <c r="BA149" i="27"/>
  <c r="BA149" i="31" s="1"/>
  <c r="BA150" i="21"/>
  <c r="BA149" i="24"/>
  <c r="BG149" i="27"/>
  <c r="BG149" i="31" s="1"/>
  <c r="BG150" i="21"/>
  <c r="BG149" i="24"/>
  <c r="BG174" i="20"/>
  <c r="BL58" i="20"/>
  <c r="BL33" i="24"/>
  <c r="BL34" i="21"/>
  <c r="BL33" i="27"/>
  <c r="BL33" i="31" s="1"/>
  <c r="L160" i="27"/>
  <c r="L160" i="31" s="1"/>
  <c r="L185" i="20"/>
  <c r="L161" i="21"/>
  <c r="BD174" i="21"/>
  <c r="BD173" i="24"/>
  <c r="BD173" i="27"/>
  <c r="BD173" i="31" s="1"/>
  <c r="BF198" i="20"/>
  <c r="L39" i="21"/>
  <c r="L38" i="27"/>
  <c r="L38" i="31" s="1"/>
  <c r="L38" i="24"/>
  <c r="L63" i="20"/>
  <c r="O185" i="21"/>
  <c r="Q209" i="20"/>
  <c r="O184" i="27"/>
  <c r="O184" i="31" s="1"/>
  <c r="I188" i="21"/>
  <c r="I187" i="27"/>
  <c r="I187" i="31" s="1"/>
  <c r="K212" i="20"/>
  <c r="AA15" i="20"/>
  <c r="AA130" i="20"/>
  <c r="Z130" i="20"/>
  <c r="Z15" i="20"/>
  <c r="M143" i="20"/>
  <c r="M166" i="20" s="1"/>
  <c r="L50" i="20"/>
  <c r="AH129" i="20"/>
  <c r="AH14" i="20"/>
  <c r="M156" i="27"/>
  <c r="M156" i="31" s="1"/>
  <c r="M157" i="21"/>
  <c r="M181" i="20"/>
  <c r="BJ80" i="20"/>
  <c r="BH55" i="24"/>
  <c r="BH55" i="27"/>
  <c r="BH55" i="31" s="1"/>
  <c r="BH56" i="21"/>
  <c r="AV130" i="20"/>
  <c r="AV15" i="20"/>
  <c r="BA36" i="20"/>
  <c r="BB14" i="20"/>
  <c r="BB129" i="20"/>
  <c r="BB152" i="20" s="1"/>
  <c r="L91" i="20"/>
  <c r="J67" i="21"/>
  <c r="J66" i="27"/>
  <c r="J66" i="31" s="1"/>
  <c r="BF149" i="27"/>
  <c r="BF149" i="31" s="1"/>
  <c r="BF174" i="20"/>
  <c r="BF149" i="24"/>
  <c r="BF150" i="21"/>
  <c r="K24" i="20"/>
  <c r="K139" i="20"/>
  <c r="K162" i="20" s="1"/>
  <c r="J46" i="20"/>
  <c r="BJ55" i="27"/>
  <c r="BJ55" i="31" s="1"/>
  <c r="BJ55" i="24"/>
  <c r="BJ56" i="21"/>
  <c r="BL80" i="20"/>
  <c r="K186" i="20"/>
  <c r="K162" i="21"/>
  <c r="K161" i="27"/>
  <c r="K161" i="31" s="1"/>
  <c r="P187" i="20"/>
  <c r="P163" i="21"/>
  <c r="P162" i="27"/>
  <c r="P162" i="31" s="1"/>
  <c r="BG78" i="21"/>
  <c r="BG77" i="27"/>
  <c r="BG77" i="31" s="1"/>
  <c r="BK102" i="20"/>
  <c r="BG77" i="24"/>
  <c r="BF80" i="20"/>
  <c r="BD55" i="24"/>
  <c r="BD55" i="27"/>
  <c r="BD55" i="31" s="1"/>
  <c r="BD56" i="21"/>
  <c r="BM170" i="24"/>
  <c r="BO195" i="20"/>
  <c r="BM170" i="27"/>
  <c r="BM170" i="31" s="1"/>
  <c r="BM171" i="21"/>
  <c r="AX130" i="20"/>
  <c r="AX15" i="20"/>
  <c r="N136" i="20"/>
  <c r="N159" i="20" s="1"/>
  <c r="N21" i="20"/>
  <c r="M43" i="20"/>
  <c r="BF171" i="27"/>
  <c r="BF171" i="31" s="1"/>
  <c r="BF172" i="21"/>
  <c r="BH196" i="20"/>
  <c r="BF171" i="24"/>
  <c r="BF36" i="20"/>
  <c r="BG129" i="20"/>
  <c r="BG152" i="20" s="1"/>
  <c r="BG14" i="20"/>
  <c r="I43" i="27"/>
  <c r="I43" i="31" s="1"/>
  <c r="I44" i="21"/>
  <c r="I68" i="20"/>
  <c r="J37" i="24"/>
  <c r="J38" i="21"/>
  <c r="J37" i="27"/>
  <c r="J37" i="31" s="1"/>
  <c r="J62" i="20"/>
  <c r="J70" i="20"/>
  <c r="J45" i="27"/>
  <c r="J45" i="31" s="1"/>
  <c r="J46" i="21"/>
  <c r="J203" i="27"/>
  <c r="J203" i="31" s="1"/>
  <c r="N228" i="20"/>
  <c r="J204" i="21"/>
  <c r="O47" i="21"/>
  <c r="O71" i="20"/>
  <c r="O46" i="27"/>
  <c r="O46" i="31" s="1"/>
  <c r="BE151" i="24"/>
  <c r="BE151" i="27"/>
  <c r="BE151" i="31" s="1"/>
  <c r="BE152" i="21"/>
  <c r="BE176" i="20"/>
  <c r="BA54" i="27"/>
  <c r="BA54" i="31" s="1"/>
  <c r="BA55" i="21"/>
  <c r="BA54" i="24"/>
  <c r="BC79" i="20"/>
  <c r="K96" i="20"/>
  <c r="I71" i="27"/>
  <c r="I71" i="31" s="1"/>
  <c r="I72" i="21"/>
  <c r="J57" i="24"/>
  <c r="L82" i="20"/>
  <c r="J57" i="27"/>
  <c r="J57" i="31" s="1"/>
  <c r="J58" i="21"/>
  <c r="AY195" i="20"/>
  <c r="AW170" i="24"/>
  <c r="AW170" i="27"/>
  <c r="AW170" i="31" s="1"/>
  <c r="AW171" i="21"/>
  <c r="AR14" i="20"/>
  <c r="AR129" i="20"/>
  <c r="K62" i="27"/>
  <c r="K62" i="31" s="1"/>
  <c r="M87" i="20"/>
  <c r="K63" i="21"/>
  <c r="AV54" i="24"/>
  <c r="AV54" i="27"/>
  <c r="AV54" i="31" s="1"/>
  <c r="AV55" i="21"/>
  <c r="AX79" i="20"/>
  <c r="BE56" i="21"/>
  <c r="BG80" i="20"/>
  <c r="BE55" i="24"/>
  <c r="BE55" i="27"/>
  <c r="BE55" i="31" s="1"/>
  <c r="AY13" i="20"/>
  <c r="AX35" i="20"/>
  <c r="AY128" i="20"/>
  <c r="AY151" i="20" s="1"/>
  <c r="BK55" i="24"/>
  <c r="BK56" i="21"/>
  <c r="BK55" i="27"/>
  <c r="BK55" i="31" s="1"/>
  <c r="BM80" i="20"/>
  <c r="I59" i="24"/>
  <c r="I59" i="27"/>
  <c r="I59" i="31" s="1"/>
  <c r="I60" i="21"/>
  <c r="K84" i="20"/>
  <c r="BJ35" i="20"/>
  <c r="BK128" i="20"/>
  <c r="BK151" i="20" s="1"/>
  <c r="BK13" i="20"/>
  <c r="BE33" i="24"/>
  <c r="BE58" i="20"/>
  <c r="BE34" i="21"/>
  <c r="BE33" i="27"/>
  <c r="BE33" i="31" s="1"/>
  <c r="L133" i="20"/>
  <c r="L156" i="20" s="1"/>
  <c r="K40" i="20"/>
  <c r="L18" i="20"/>
  <c r="K48" i="20"/>
  <c r="L141" i="20"/>
  <c r="L164" i="20" s="1"/>
  <c r="L26" i="20"/>
  <c r="BI171" i="21"/>
  <c r="BI170" i="24"/>
  <c r="BI170" i="27"/>
  <c r="BI170" i="31" s="1"/>
  <c r="BK195" i="20"/>
  <c r="BE171" i="27"/>
  <c r="BE171" i="31" s="1"/>
  <c r="BE172" i="21"/>
  <c r="BG196" i="20"/>
  <c r="BE171" i="24"/>
  <c r="Q142" i="20"/>
  <c r="Q165" i="20" s="1"/>
  <c r="Q27" i="20"/>
  <c r="P49" i="20"/>
  <c r="BF131" i="20"/>
  <c r="BF154" i="20" s="1"/>
  <c r="BF16" i="20"/>
  <c r="BE38" i="20"/>
  <c r="BI172" i="21"/>
  <c r="BI171" i="24"/>
  <c r="BI171" i="27"/>
  <c r="BI171" i="31" s="1"/>
  <c r="BK196" i="20"/>
  <c r="N69" i="21"/>
  <c r="N68" i="27"/>
  <c r="N68" i="31" s="1"/>
  <c r="P93" i="20"/>
  <c r="L179" i="21"/>
  <c r="L178" i="27"/>
  <c r="L178" i="31" s="1"/>
  <c r="N203" i="20"/>
  <c r="AY148" i="27"/>
  <c r="AY148" i="31" s="1"/>
  <c r="AY149" i="21"/>
  <c r="AY148" i="24"/>
  <c r="AY173" i="20"/>
  <c r="P228" i="20"/>
  <c r="L204" i="21"/>
  <c r="L203" i="27"/>
  <c r="L203" i="31" s="1"/>
  <c r="H65" i="27"/>
  <c r="H65" i="31" s="1"/>
  <c r="J90" i="20"/>
  <c r="H66" i="21"/>
  <c r="K183" i="21"/>
  <c r="K182" i="27"/>
  <c r="K182" i="31" s="1"/>
  <c r="M207" i="20"/>
  <c r="AN130" i="20"/>
  <c r="AN15" i="20"/>
  <c r="AX148" i="24"/>
  <c r="AX173" i="20"/>
  <c r="AX149" i="21"/>
  <c r="AX148" i="27"/>
  <c r="AX148" i="31" s="1"/>
  <c r="X16" i="20"/>
  <c r="X131" i="20"/>
  <c r="BJ173" i="20"/>
  <c r="BJ148" i="27"/>
  <c r="BJ148" i="31" s="1"/>
  <c r="BJ149" i="21"/>
  <c r="BJ148" i="24"/>
  <c r="W131" i="20"/>
  <c r="W16" i="20"/>
  <c r="K60" i="24"/>
  <c r="K61" i="21"/>
  <c r="M85" i="20"/>
  <c r="K60" i="27"/>
  <c r="K60" i="31" s="1"/>
  <c r="J206" i="21"/>
  <c r="N230" i="20"/>
  <c r="J205" i="27"/>
  <c r="J205" i="31" s="1"/>
  <c r="K154" i="21"/>
  <c r="K153" i="27"/>
  <c r="K153" i="31" s="1"/>
  <c r="K153" i="24"/>
  <c r="K178" i="20"/>
  <c r="AY15" i="20"/>
  <c r="AY130" i="20"/>
  <c r="L208" i="20"/>
  <c r="J183" i="27"/>
  <c r="J183" i="31" s="1"/>
  <c r="J184" i="21"/>
  <c r="BH54" i="24"/>
  <c r="BH54" i="27"/>
  <c r="BH54" i="31" s="1"/>
  <c r="BH55" i="21"/>
  <c r="BJ79" i="20"/>
  <c r="BD36" i="21"/>
  <c r="BD35" i="27"/>
  <c r="BD35" i="31" s="1"/>
  <c r="BD35" i="24"/>
  <c r="BD60" i="20"/>
  <c r="BC35" i="20"/>
  <c r="BD128" i="20"/>
  <c r="BD151" i="20" s="1"/>
  <c r="BD13" i="20"/>
  <c r="H72" i="21"/>
  <c r="H71" i="27"/>
  <c r="H71" i="31" s="1"/>
  <c r="J96" i="20"/>
  <c r="I67" i="27"/>
  <c r="I67" i="31" s="1"/>
  <c r="K92" i="20"/>
  <c r="I68" i="21"/>
  <c r="J49" i="21"/>
  <c r="J48" i="27"/>
  <c r="J48" i="31" s="1"/>
  <c r="J73" i="20"/>
  <c r="BL54" i="27"/>
  <c r="BL54" i="31" s="1"/>
  <c r="BN79" i="20"/>
  <c r="BL54" i="24"/>
  <c r="BL55" i="21"/>
  <c r="AX32" i="24"/>
  <c r="AX32" i="27"/>
  <c r="AX32" i="31" s="1"/>
  <c r="AX33" i="21"/>
  <c r="AX57" i="20"/>
  <c r="L212" i="20"/>
  <c r="J188" i="21"/>
  <c r="J187" i="27"/>
  <c r="J187" i="31" s="1"/>
  <c r="BI196" i="20"/>
  <c r="BG171" i="27"/>
  <c r="BG171" i="31" s="1"/>
  <c r="BG171" i="24"/>
  <c r="BG172" i="21"/>
  <c r="R131" i="20"/>
  <c r="R16" i="20"/>
  <c r="K35" i="24"/>
  <c r="K35" i="27"/>
  <c r="K35" i="31" s="1"/>
  <c r="K36" i="21"/>
  <c r="K60" i="20"/>
  <c r="AW57" i="20"/>
  <c r="AW32" i="27"/>
  <c r="AW32" i="31" s="1"/>
  <c r="AW33" i="21"/>
  <c r="AW32" i="24"/>
  <c r="BI32" i="27"/>
  <c r="BI32" i="31" s="1"/>
  <c r="BI57" i="20"/>
  <c r="BI33" i="21"/>
  <c r="BI32" i="24"/>
  <c r="M41" i="20"/>
  <c r="N19" i="20"/>
  <c r="N134" i="20"/>
  <c r="N157" i="20" s="1"/>
  <c r="AY55" i="27"/>
  <c r="AY55" i="31" s="1"/>
  <c r="AY56" i="21"/>
  <c r="AY55" i="24"/>
  <c r="BA80" i="20"/>
  <c r="L176" i="24"/>
  <c r="L176" i="27"/>
  <c r="L176" i="31" s="1"/>
  <c r="N201" i="20"/>
  <c r="L177" i="21"/>
  <c r="K19" i="22"/>
  <c r="K134" i="22"/>
  <c r="BI13" i="22"/>
  <c r="BI128" i="22"/>
  <c r="BI151" i="22" s="1"/>
  <c r="BI174" i="22" s="1"/>
  <c r="BK197" i="22" s="1"/>
  <c r="BO220" i="22" s="1"/>
  <c r="BJ244" i="22" s="1"/>
  <c r="BJ267" i="22" s="1"/>
  <c r="BJ290" i="22" s="1"/>
  <c r="BL313" i="22" s="1"/>
  <c r="BP336" i="22" s="1"/>
  <c r="BH35" i="22"/>
  <c r="BH58" i="22" s="1"/>
  <c r="BJ81" i="22" s="1"/>
  <c r="BN104" i="22" s="1"/>
  <c r="AZ129" i="22"/>
  <c r="AZ14" i="22"/>
  <c r="BF128" i="22"/>
  <c r="BF151" i="22" s="1"/>
  <c r="BF174" i="22" s="1"/>
  <c r="BH197" i="22" s="1"/>
  <c r="BL220" i="22" s="1"/>
  <c r="BG244" i="22" s="1"/>
  <c r="BG267" i="22" s="1"/>
  <c r="BG290" i="22" s="1"/>
  <c r="BI313" i="22" s="1"/>
  <c r="BM336" i="22" s="1"/>
  <c r="BE35" i="22"/>
  <c r="BE58" i="22" s="1"/>
  <c r="BG81" i="22" s="1"/>
  <c r="BK104" i="22" s="1"/>
  <c r="BF13" i="22"/>
  <c r="AJ129" i="22"/>
  <c r="AJ14" i="22"/>
  <c r="BM127" i="22"/>
  <c r="BM150" i="22" s="1"/>
  <c r="BM173" i="22" s="1"/>
  <c r="BO196" i="22" s="1"/>
  <c r="BS219" i="22" s="1"/>
  <c r="BN243" i="22" s="1"/>
  <c r="BN266" i="22" s="1"/>
  <c r="BN289" i="22" s="1"/>
  <c r="BP312" i="22" s="1"/>
  <c r="BT335" i="22" s="1"/>
  <c r="BL34" i="22"/>
  <c r="BL57" i="22" s="1"/>
  <c r="BN80" i="22" s="1"/>
  <c r="BR103" i="22" s="1"/>
  <c r="K138" i="22"/>
  <c r="K23" i="22"/>
  <c r="K26" i="22"/>
  <c r="L142" i="22" s="1"/>
  <c r="K141" i="22"/>
  <c r="BB35" i="22"/>
  <c r="BB58" i="22" s="1"/>
  <c r="BD81" i="22" s="1"/>
  <c r="BH104" i="22" s="1"/>
  <c r="BC13" i="22"/>
  <c r="BC128" i="22"/>
  <c r="BC151" i="22" s="1"/>
  <c r="BC174" i="22" s="1"/>
  <c r="BE197" i="22" s="1"/>
  <c r="BI220" i="22" s="1"/>
  <c r="BD244" i="22" s="1"/>
  <c r="BD267" i="22" s="1"/>
  <c r="BD290" i="22" s="1"/>
  <c r="BF313" i="22" s="1"/>
  <c r="BJ336" i="22" s="1"/>
  <c r="K137" i="22"/>
  <c r="K22" i="22"/>
  <c r="R131" i="22"/>
  <c r="R16" i="22"/>
  <c r="BG127" i="22"/>
  <c r="BG150" i="22" s="1"/>
  <c r="BG173" i="22" s="1"/>
  <c r="BI196" i="22" s="1"/>
  <c r="BM219" i="22" s="1"/>
  <c r="BH243" i="22" s="1"/>
  <c r="BH266" i="22" s="1"/>
  <c r="BH289" i="22" s="1"/>
  <c r="BJ312" i="22" s="1"/>
  <c r="BN335" i="22" s="1"/>
  <c r="BF34" i="22"/>
  <c r="BF57" i="22" s="1"/>
  <c r="BH80" i="22" s="1"/>
  <c r="BL103" i="22" s="1"/>
  <c r="BG12" i="22"/>
  <c r="AZ127" i="22"/>
  <c r="AZ150" i="22" s="1"/>
  <c r="AZ173" i="22" s="1"/>
  <c r="BB196" i="22" s="1"/>
  <c r="BF219" i="22" s="1"/>
  <c r="BA243" i="22" s="1"/>
  <c r="BA266" i="22" s="1"/>
  <c r="BA289" i="22" s="1"/>
  <c r="BC312" i="22" s="1"/>
  <c r="BG335" i="22" s="1"/>
  <c r="AZ12" i="22"/>
  <c r="AY34" i="22"/>
  <c r="AY57" i="22" s="1"/>
  <c r="BA80" i="22" s="1"/>
  <c r="BE103" i="22" s="1"/>
  <c r="I41" i="9"/>
  <c r="I64" i="9" s="1"/>
  <c r="K87" i="9" s="1"/>
  <c r="O110" i="9" s="1"/>
  <c r="J134" i="9" s="1"/>
  <c r="J157" i="9" s="1"/>
  <c r="J180" i="9" s="1"/>
  <c r="L203" i="9" s="1"/>
  <c r="P226" i="9" s="1"/>
  <c r="K250" i="9" s="1"/>
  <c r="K273" i="9" s="1"/>
  <c r="I64" i="8"/>
  <c r="K87" i="8" s="1"/>
  <c r="O110" i="8" s="1"/>
  <c r="BF309" i="9"/>
  <c r="BJ332" i="9" s="1"/>
  <c r="BD286" i="9"/>
  <c r="N317" i="9"/>
  <c r="R340" i="9" s="1"/>
  <c r="L294" i="9"/>
  <c r="L150" i="22"/>
  <c r="L321" i="9"/>
  <c r="P344" i="9" s="1"/>
  <c r="J298" i="9"/>
  <c r="M323" i="9"/>
  <c r="Q346" i="9" s="1"/>
  <c r="K300" i="9"/>
  <c r="L66" i="8"/>
  <c r="N89" i="8" s="1"/>
  <c r="R112" i="8" s="1"/>
  <c r="L43" i="9"/>
  <c r="L66" i="9" s="1"/>
  <c r="N89" i="9" s="1"/>
  <c r="R112" i="9" s="1"/>
  <c r="M136" i="9" s="1"/>
  <c r="M159" i="9" s="1"/>
  <c r="M182" i="9" s="1"/>
  <c r="O205" i="9" s="1"/>
  <c r="S228" i="9" s="1"/>
  <c r="N252" i="9" s="1"/>
  <c r="N275" i="9" s="1"/>
  <c r="I33" i="9"/>
  <c r="I56" i="9" s="1"/>
  <c r="K79" i="9" s="1"/>
  <c r="O102" i="9" s="1"/>
  <c r="J126" i="9" s="1"/>
  <c r="J149" i="9" s="1"/>
  <c r="J172" i="9" s="1"/>
  <c r="L195" i="9" s="1"/>
  <c r="P218" i="9" s="1"/>
  <c r="K242" i="9" s="1"/>
  <c r="K265" i="9" s="1"/>
  <c r="I56" i="8"/>
  <c r="K79" i="8" s="1"/>
  <c r="O102" i="8" s="1"/>
  <c r="L11" i="31"/>
  <c r="L11" i="27"/>
  <c r="L11" i="24"/>
  <c r="L12" i="21"/>
  <c r="L11" i="9"/>
  <c r="M127" i="8"/>
  <c r="M150" i="8" s="1"/>
  <c r="L34" i="8"/>
  <c r="L34" i="9" s="1"/>
  <c r="M12" i="8"/>
  <c r="AU11" i="8"/>
  <c r="AT10" i="27"/>
  <c r="AT10" i="31"/>
  <c r="AT11" i="21"/>
  <c r="AT10" i="9"/>
  <c r="AT10" i="24"/>
  <c r="AU126" i="8"/>
  <c r="AU149" i="8" s="1"/>
  <c r="AT33" i="8"/>
  <c r="AT33" i="9" s="1"/>
  <c r="BH126" i="8"/>
  <c r="BH149" i="8" s="1"/>
  <c r="BH172" i="8" s="1"/>
  <c r="BJ195" i="8" s="1"/>
  <c r="BN218" i="8" s="1"/>
  <c r="BI242" i="8" s="1"/>
  <c r="BI265" i="8" s="1"/>
  <c r="BI288" i="8" s="1"/>
  <c r="BK311" i="8" s="1"/>
  <c r="BO334" i="8" s="1"/>
  <c r="BG10" i="9"/>
  <c r="BG10" i="31"/>
  <c r="BG10" i="27"/>
  <c r="BG10" i="24"/>
  <c r="BG11" i="21"/>
  <c r="BG33" i="8"/>
  <c r="BK310" i="9"/>
  <c r="BO333" i="9" s="1"/>
  <c r="BI287" i="9"/>
  <c r="BB11" i="8"/>
  <c r="BA10" i="27"/>
  <c r="BA10" i="31"/>
  <c r="BA10" i="24"/>
  <c r="BA33" i="8"/>
  <c r="BB126" i="8"/>
  <c r="BB149" i="8" s="1"/>
  <c r="BB172" i="8" s="1"/>
  <c r="BD195" i="8" s="1"/>
  <c r="BH218" i="8" s="1"/>
  <c r="BC242" i="8" s="1"/>
  <c r="BC265" i="8" s="1"/>
  <c r="BC288" i="8" s="1"/>
  <c r="BE311" i="8" s="1"/>
  <c r="BI334" i="8" s="1"/>
  <c r="BA10" i="9"/>
  <c r="BA11" i="21"/>
  <c r="L17" i="8"/>
  <c r="K16" i="31"/>
  <c r="K16" i="27"/>
  <c r="K17" i="21"/>
  <c r="K16" i="9"/>
  <c r="K16" i="24"/>
  <c r="L132" i="8"/>
  <c r="L155" i="8" s="1"/>
  <c r="L178" i="8" s="1"/>
  <c r="N201" i="8" s="1"/>
  <c r="R224" i="8" s="1"/>
  <c r="M248" i="8" s="1"/>
  <c r="M271" i="8" s="1"/>
  <c r="M294" i="8" s="1"/>
  <c r="O317" i="8" s="1"/>
  <c r="S340" i="8" s="1"/>
  <c r="K39" i="8"/>
  <c r="AH10" i="27"/>
  <c r="AH10" i="31"/>
  <c r="AH10" i="24"/>
  <c r="AH11" i="21"/>
  <c r="AH10" i="9"/>
  <c r="AI11" i="8"/>
  <c r="AI126" i="8"/>
  <c r="AI149" i="8" s="1"/>
  <c r="AH33" i="8"/>
  <c r="O150" i="22"/>
  <c r="X151" i="20"/>
  <c r="AN151" i="20"/>
  <c r="BK312" i="9"/>
  <c r="BO335" i="9" s="1"/>
  <c r="BI289" i="9"/>
  <c r="AY11" i="8"/>
  <c r="AX10" i="27"/>
  <c r="AX10" i="31"/>
  <c r="AX10" i="24"/>
  <c r="AY126" i="8"/>
  <c r="AY149" i="8" s="1"/>
  <c r="AY172" i="8" s="1"/>
  <c r="BA195" i="8" s="1"/>
  <c r="BE218" i="8" s="1"/>
  <c r="AZ242" i="8" s="1"/>
  <c r="AZ265" i="8" s="1"/>
  <c r="AZ288" i="8" s="1"/>
  <c r="BB311" i="8" s="1"/>
  <c r="BF334" i="8" s="1"/>
  <c r="AX11" i="21"/>
  <c r="AX33" i="8"/>
  <c r="AX10" i="9"/>
  <c r="AF10" i="27"/>
  <c r="AF10" i="31"/>
  <c r="AF10" i="24"/>
  <c r="AF11" i="21"/>
  <c r="AF10" i="9"/>
  <c r="AG11" i="8"/>
  <c r="AG126" i="8"/>
  <c r="AG149" i="8" s="1"/>
  <c r="AF33" i="8"/>
  <c r="AF33" i="9" s="1"/>
  <c r="M292" i="9"/>
  <c r="O315" i="9"/>
  <c r="S338" i="9" s="1"/>
  <c r="L313" i="9"/>
  <c r="P336" i="9" s="1"/>
  <c r="J290" i="9"/>
  <c r="BI309" i="9"/>
  <c r="BM332" i="9" s="1"/>
  <c r="BG286" i="9"/>
  <c r="BA286" i="9"/>
  <c r="BC309" i="9"/>
  <c r="BG332" i="9" s="1"/>
  <c r="AN150" i="22"/>
  <c r="S171" i="8"/>
  <c r="U194" i="8" s="1"/>
  <c r="U195" i="22" s="1"/>
  <c r="AR11" i="21"/>
  <c r="AR10" i="31"/>
  <c r="AR33" i="8"/>
  <c r="AR33" i="9" s="1"/>
  <c r="AR10" i="9"/>
  <c r="AS11" i="8"/>
  <c r="AS126" i="8"/>
  <c r="AS149" i="8" s="1"/>
  <c r="AR10" i="27"/>
  <c r="AR10" i="24"/>
  <c r="L323" i="9"/>
  <c r="P346" i="9" s="1"/>
  <c r="J300" i="9"/>
  <c r="AJ10" i="31"/>
  <c r="AJ10" i="24"/>
  <c r="AJ10" i="27"/>
  <c r="AJ11" i="21"/>
  <c r="AJ10" i="9"/>
  <c r="AK11" i="8"/>
  <c r="AK126" i="8"/>
  <c r="AK149" i="8" s="1"/>
  <c r="AJ33" i="8"/>
  <c r="AJ33" i="9" s="1"/>
  <c r="O253" i="27"/>
  <c r="AF172" i="8"/>
  <c r="AF174" i="20" s="1"/>
  <c r="X172" i="8"/>
  <c r="X173" i="22" s="1"/>
  <c r="U150" i="22"/>
  <c r="L172" i="8"/>
  <c r="L174" i="20" s="1"/>
  <c r="J295" i="9"/>
  <c r="L318" i="9"/>
  <c r="P341" i="9" s="1"/>
  <c r="J287" i="9"/>
  <c r="L310" i="9"/>
  <c r="P333" i="9" s="1"/>
  <c r="I46" i="9"/>
  <c r="I69" i="9" s="1"/>
  <c r="K92" i="9" s="1"/>
  <c r="O115" i="9" s="1"/>
  <c r="J139" i="9" s="1"/>
  <c r="J162" i="9" s="1"/>
  <c r="J185" i="9" s="1"/>
  <c r="L208" i="9" s="1"/>
  <c r="P231" i="9" s="1"/>
  <c r="K255" i="9" s="1"/>
  <c r="K278" i="9" s="1"/>
  <c r="I69" i="8"/>
  <c r="K92" i="8" s="1"/>
  <c r="O115" i="8" s="1"/>
  <c r="BJ241" i="20"/>
  <c r="BJ264" i="20" s="1"/>
  <c r="BJ263" i="21" s="1"/>
  <c r="U172" i="8"/>
  <c r="U173" i="22" s="1"/>
  <c r="O172" i="8"/>
  <c r="Q195" i="8" s="1"/>
  <c r="U218" i="8" s="1"/>
  <c r="P242" i="8" s="1"/>
  <c r="P265" i="8" s="1"/>
  <c r="P288" i="8" s="1"/>
  <c r="I36" i="9"/>
  <c r="I59" i="9" s="1"/>
  <c r="K82" i="9" s="1"/>
  <c r="O105" i="9" s="1"/>
  <c r="J129" i="9" s="1"/>
  <c r="J152" i="9" s="1"/>
  <c r="J175" i="9" s="1"/>
  <c r="L198" i="9" s="1"/>
  <c r="P221" i="9" s="1"/>
  <c r="K245" i="9" s="1"/>
  <c r="K268" i="9" s="1"/>
  <c r="I59" i="8"/>
  <c r="K82" i="8" s="1"/>
  <c r="O105" i="8" s="1"/>
  <c r="M315" i="9"/>
  <c r="Q338" i="9" s="1"/>
  <c r="K292" i="9"/>
  <c r="M19" i="8"/>
  <c r="L18" i="27"/>
  <c r="L41" i="8"/>
  <c r="M134" i="8"/>
  <c r="M157" i="8" s="1"/>
  <c r="M180" i="8" s="1"/>
  <c r="O203" i="8" s="1"/>
  <c r="S226" i="8" s="1"/>
  <c r="N250" i="8" s="1"/>
  <c r="N273" i="8" s="1"/>
  <c r="N296" i="8" s="1"/>
  <c r="P319" i="8" s="1"/>
  <c r="T342" i="8" s="1"/>
  <c r="L19" i="21"/>
  <c r="L18" i="9"/>
  <c r="L18" i="24"/>
  <c r="L18" i="31"/>
  <c r="BP322" i="9"/>
  <c r="BT345" i="9" s="1"/>
  <c r="BN299" i="9"/>
  <c r="AZ32" i="9"/>
  <c r="AZ55" i="9" s="1"/>
  <c r="BB78" i="9" s="1"/>
  <c r="BF101" i="9" s="1"/>
  <c r="BA125" i="9" s="1"/>
  <c r="BA148" i="9" s="1"/>
  <c r="BA171" i="9" s="1"/>
  <c r="BC194" i="9" s="1"/>
  <c r="BG217" i="9" s="1"/>
  <c r="BB241" i="9" s="1"/>
  <c r="BB264" i="9" s="1"/>
  <c r="AZ55" i="8"/>
  <c r="BB78" i="8" s="1"/>
  <c r="BF101" i="8" s="1"/>
  <c r="J38" i="9"/>
  <c r="J61" i="9" s="1"/>
  <c r="L84" i="9" s="1"/>
  <c r="P107" i="9" s="1"/>
  <c r="K131" i="9" s="1"/>
  <c r="K154" i="9" s="1"/>
  <c r="K177" i="9" s="1"/>
  <c r="M200" i="9" s="1"/>
  <c r="Q223" i="9" s="1"/>
  <c r="L247" i="9" s="1"/>
  <c r="L270" i="9" s="1"/>
  <c r="J61" i="8"/>
  <c r="L84" i="8" s="1"/>
  <c r="P107" i="8" s="1"/>
  <c r="BF32" i="9"/>
  <c r="BF55" i="9" s="1"/>
  <c r="BH78" i="9" s="1"/>
  <c r="BL101" i="9" s="1"/>
  <c r="BG125" i="9" s="1"/>
  <c r="BG148" i="9" s="1"/>
  <c r="BG171" i="9" s="1"/>
  <c r="BI194" i="9" s="1"/>
  <c r="BM217" i="9" s="1"/>
  <c r="BH241" i="9" s="1"/>
  <c r="BH264" i="9" s="1"/>
  <c r="BF55" i="8"/>
  <c r="BH78" i="8" s="1"/>
  <c r="BL101" i="8" s="1"/>
  <c r="BO216" i="21"/>
  <c r="BJ240" i="21" s="1"/>
  <c r="BO215" i="27"/>
  <c r="BO215" i="31" s="1"/>
  <c r="BJ239" i="31" s="1"/>
  <c r="J165" i="8"/>
  <c r="AF150" i="22"/>
  <c r="AO11" i="24"/>
  <c r="AO11" i="9"/>
  <c r="AP127" i="8"/>
  <c r="AP150" i="8" s="1"/>
  <c r="AP12" i="8"/>
  <c r="AO11" i="31"/>
  <c r="AO34" i="8"/>
  <c r="AO34" i="9" s="1"/>
  <c r="AO11" i="27"/>
  <c r="AO12" i="21"/>
  <c r="M297" i="9"/>
  <c r="O320" i="9"/>
  <c r="S343" i="9" s="1"/>
  <c r="K23" i="8"/>
  <c r="J22" i="27"/>
  <c r="J22" i="24"/>
  <c r="J22" i="31"/>
  <c r="K138" i="8"/>
  <c r="K161" i="8" s="1"/>
  <c r="K184" i="8" s="1"/>
  <c r="M207" i="8" s="1"/>
  <c r="Q230" i="8" s="1"/>
  <c r="L254" i="8" s="1"/>
  <c r="L277" i="8" s="1"/>
  <c r="L300" i="8" s="1"/>
  <c r="N323" i="8" s="1"/>
  <c r="R346" i="8" s="1"/>
  <c r="J23" i="21"/>
  <c r="J45" i="8"/>
  <c r="J22" i="9"/>
  <c r="J19" i="27"/>
  <c r="J42" i="8"/>
  <c r="K135" i="8"/>
  <c r="K158" i="8" s="1"/>
  <c r="K181" i="8" s="1"/>
  <c r="M204" i="8" s="1"/>
  <c r="Q227" i="8" s="1"/>
  <c r="L251" i="8" s="1"/>
  <c r="L274" i="8" s="1"/>
  <c r="L297" i="8" s="1"/>
  <c r="N320" i="8" s="1"/>
  <c r="R343" i="8" s="1"/>
  <c r="J19" i="9"/>
  <c r="J20" i="21"/>
  <c r="J19" i="24"/>
  <c r="K20" i="8"/>
  <c r="J19" i="31"/>
  <c r="K12" i="8"/>
  <c r="J11" i="24"/>
  <c r="J12" i="21"/>
  <c r="J34" i="8"/>
  <c r="J11" i="27"/>
  <c r="J11" i="31"/>
  <c r="K127" i="8"/>
  <c r="K150" i="8" s="1"/>
  <c r="K173" i="8" s="1"/>
  <c r="M196" i="8" s="1"/>
  <c r="Q219" i="8" s="1"/>
  <c r="L243" i="8" s="1"/>
  <c r="L266" i="8" s="1"/>
  <c r="L289" i="8" s="1"/>
  <c r="N312" i="8" s="1"/>
  <c r="R335" i="8" s="1"/>
  <c r="J11" i="9"/>
  <c r="J24" i="31"/>
  <c r="J24" i="27"/>
  <c r="J24" i="24"/>
  <c r="J25" i="21"/>
  <c r="J47" i="8"/>
  <c r="K140" i="8"/>
  <c r="K163" i="8" s="1"/>
  <c r="K186" i="8" s="1"/>
  <c r="M209" i="8" s="1"/>
  <c r="Q232" i="8" s="1"/>
  <c r="L256" i="8" s="1"/>
  <c r="L279" i="8" s="1"/>
  <c r="L302" i="8" s="1"/>
  <c r="N325" i="8" s="1"/>
  <c r="R348" i="8" s="1"/>
  <c r="K25" i="8"/>
  <c r="J24" i="9"/>
  <c r="AZ309" i="9"/>
  <c r="BD332" i="9" s="1"/>
  <c r="AX286" i="9"/>
  <c r="K15" i="8"/>
  <c r="J14" i="27"/>
  <c r="J14" i="31"/>
  <c r="J14" i="24"/>
  <c r="J15" i="21"/>
  <c r="J14" i="9"/>
  <c r="J37" i="8"/>
  <c r="K130" i="8"/>
  <c r="K153" i="8" s="1"/>
  <c r="K176" i="8" s="1"/>
  <c r="M199" i="8" s="1"/>
  <c r="Q222" i="8" s="1"/>
  <c r="L246" i="8" s="1"/>
  <c r="L269" i="8" s="1"/>
  <c r="L292" i="8" s="1"/>
  <c r="N315" i="8" s="1"/>
  <c r="R338" i="8" s="1"/>
  <c r="AW32" i="9"/>
  <c r="AW55" i="9" s="1"/>
  <c r="AY78" i="9" s="1"/>
  <c r="BC101" i="9" s="1"/>
  <c r="AX125" i="9" s="1"/>
  <c r="AX148" i="9" s="1"/>
  <c r="AX171" i="9" s="1"/>
  <c r="AZ194" i="9" s="1"/>
  <c r="BD217" i="9" s="1"/>
  <c r="AY241" i="9" s="1"/>
  <c r="AY264" i="9" s="1"/>
  <c r="AW55" i="8"/>
  <c r="AY78" i="8" s="1"/>
  <c r="BC101" i="8" s="1"/>
  <c r="V10" i="27"/>
  <c r="V33" i="8"/>
  <c r="V33" i="9" s="1"/>
  <c r="V10" i="24"/>
  <c r="V11" i="21"/>
  <c r="V10" i="31"/>
  <c r="V10" i="9"/>
  <c r="W11" i="8"/>
  <c r="W126" i="8"/>
  <c r="W149" i="8" s="1"/>
  <c r="I44" i="9"/>
  <c r="I67" i="9" s="1"/>
  <c r="K90" i="9" s="1"/>
  <c r="O113" i="9" s="1"/>
  <c r="J137" i="9" s="1"/>
  <c r="J160" i="9" s="1"/>
  <c r="J183" i="9" s="1"/>
  <c r="L206" i="9" s="1"/>
  <c r="P229" i="9" s="1"/>
  <c r="K253" i="9" s="1"/>
  <c r="K276" i="9" s="1"/>
  <c r="I67" i="8"/>
  <c r="K90" i="8" s="1"/>
  <c r="O113" i="8" s="1"/>
  <c r="AR12" i="8"/>
  <c r="AR127" i="8"/>
  <c r="AR150" i="8" s="1"/>
  <c r="AQ34" i="8"/>
  <c r="AQ34" i="9" s="1"/>
  <c r="AQ11" i="31"/>
  <c r="AQ11" i="24"/>
  <c r="AQ11" i="27"/>
  <c r="AQ12" i="21"/>
  <c r="AQ11" i="9"/>
  <c r="R10" i="24"/>
  <c r="R10" i="27"/>
  <c r="R11" i="21"/>
  <c r="R33" i="8"/>
  <c r="R33" i="9" s="1"/>
  <c r="R10" i="9"/>
  <c r="S11" i="8"/>
  <c r="R10" i="31"/>
  <c r="S126" i="8"/>
  <c r="S149" i="8" s="1"/>
  <c r="M21" i="27"/>
  <c r="M21" i="24"/>
  <c r="M22" i="21"/>
  <c r="N137" i="8"/>
  <c r="N160" i="8" s="1"/>
  <c r="N183" i="8" s="1"/>
  <c r="P206" i="8" s="1"/>
  <c r="T229" i="8" s="1"/>
  <c r="O253" i="8" s="1"/>
  <c r="O276" i="8" s="1"/>
  <c r="O299" i="8" s="1"/>
  <c r="Q322" i="8" s="1"/>
  <c r="U345" i="8" s="1"/>
  <c r="M21" i="9"/>
  <c r="M44" i="8"/>
  <c r="M21" i="31"/>
  <c r="N22" i="8"/>
  <c r="AD10" i="24"/>
  <c r="AD10" i="27"/>
  <c r="AD10" i="31"/>
  <c r="AD11" i="21"/>
  <c r="AD10" i="9"/>
  <c r="AE11" i="8"/>
  <c r="AE126" i="8"/>
  <c r="AE149" i="8" s="1"/>
  <c r="AD33" i="8"/>
  <c r="AD33" i="9" s="1"/>
  <c r="I42" i="9"/>
  <c r="I65" i="9" s="1"/>
  <c r="K88" i="9" s="1"/>
  <c r="O111" i="9" s="1"/>
  <c r="J135" i="9" s="1"/>
  <c r="J158" i="9" s="1"/>
  <c r="J181" i="9" s="1"/>
  <c r="L204" i="9" s="1"/>
  <c r="P227" i="9" s="1"/>
  <c r="K251" i="9" s="1"/>
  <c r="K274" i="9" s="1"/>
  <c r="I65" i="8"/>
  <c r="K88" i="8" s="1"/>
  <c r="O111" i="8" s="1"/>
  <c r="Q12" i="8"/>
  <c r="Q127" i="8"/>
  <c r="Q150" i="8" s="1"/>
  <c r="P11" i="31"/>
  <c r="P11" i="27"/>
  <c r="P11" i="24"/>
  <c r="P12" i="21"/>
  <c r="P11" i="9"/>
  <c r="P34" i="8"/>
  <c r="I49" i="8"/>
  <c r="AT151" i="20"/>
  <c r="AT172" i="8"/>
  <c r="AT174" i="20" s="1"/>
  <c r="AT150" i="22"/>
  <c r="K11" i="8"/>
  <c r="K126" i="8"/>
  <c r="K149" i="8" s="1"/>
  <c r="J10" i="31"/>
  <c r="J10" i="27"/>
  <c r="J10" i="24"/>
  <c r="J11" i="21"/>
  <c r="J10" i="9"/>
  <c r="J33" i="8"/>
  <c r="J33" i="9" s="1"/>
  <c r="AD151" i="20"/>
  <c r="AD150" i="22"/>
  <c r="K22" i="8"/>
  <c r="J21" i="31"/>
  <c r="J21" i="27"/>
  <c r="J21" i="24"/>
  <c r="J22" i="21"/>
  <c r="K137" i="8"/>
  <c r="K160" i="8" s="1"/>
  <c r="K183" i="8" s="1"/>
  <c r="M206" i="8" s="1"/>
  <c r="Q229" i="8" s="1"/>
  <c r="L253" i="8" s="1"/>
  <c r="L276" i="8" s="1"/>
  <c r="L299" i="8" s="1"/>
  <c r="N322" i="8" s="1"/>
  <c r="R345" i="8" s="1"/>
  <c r="J21" i="9"/>
  <c r="J44" i="8"/>
  <c r="O22" i="8"/>
  <c r="N21" i="31"/>
  <c r="N21" i="27"/>
  <c r="N21" i="24"/>
  <c r="N44" i="8"/>
  <c r="N22" i="21"/>
  <c r="N21" i="9"/>
  <c r="O137" i="8"/>
  <c r="O160" i="8" s="1"/>
  <c r="O183" i="8" s="1"/>
  <c r="Q206" i="8" s="1"/>
  <c r="U229" i="8" s="1"/>
  <c r="P253" i="8" s="1"/>
  <c r="P276" i="8" s="1"/>
  <c r="P299" i="8" s="1"/>
  <c r="R322" i="8" s="1"/>
  <c r="V345" i="8" s="1"/>
  <c r="AS12" i="8"/>
  <c r="AS127" i="8"/>
  <c r="AS150" i="8" s="1"/>
  <c r="AR11" i="31"/>
  <c r="AR11" i="27"/>
  <c r="AR12" i="21"/>
  <c r="AR11" i="24"/>
  <c r="AR11" i="9"/>
  <c r="AR34" i="8"/>
  <c r="AR34" i="9" s="1"/>
  <c r="AL151" i="20"/>
  <c r="AL150" i="22"/>
  <c r="AL172" i="8"/>
  <c r="AL173" i="22" s="1"/>
  <c r="L150" i="20"/>
  <c r="L149" i="22"/>
  <c r="BG311" i="9"/>
  <c r="BK334" i="9" s="1"/>
  <c r="BE288" i="9"/>
  <c r="BC34" i="9"/>
  <c r="BC57" i="9" s="1"/>
  <c r="BE80" i="9" s="1"/>
  <c r="BI103" i="9" s="1"/>
  <c r="BD127" i="9" s="1"/>
  <c r="BD150" i="9" s="1"/>
  <c r="BD173" i="9" s="1"/>
  <c r="BF196" i="9" s="1"/>
  <c r="BJ219" i="9" s="1"/>
  <c r="BE243" i="9" s="1"/>
  <c r="BE266" i="9" s="1"/>
  <c r="BC57" i="8"/>
  <c r="BE80" i="8" s="1"/>
  <c r="BI103" i="8" s="1"/>
  <c r="S149" i="22"/>
  <c r="O104" i="31"/>
  <c r="J128" i="31" s="1"/>
  <c r="N324" i="9"/>
  <c r="R347" i="9" s="1"/>
  <c r="L301" i="9"/>
  <c r="BA16" i="8"/>
  <c r="BA131" i="8"/>
  <c r="BA154" i="8" s="1"/>
  <c r="AZ15" i="31"/>
  <c r="AZ15" i="27"/>
  <c r="AZ16" i="21"/>
  <c r="AZ15" i="24"/>
  <c r="AZ15" i="9"/>
  <c r="AZ38" i="8"/>
  <c r="AZ38" i="9" s="1"/>
  <c r="M39" i="9"/>
  <c r="M62" i="9" s="1"/>
  <c r="O85" i="9" s="1"/>
  <c r="S108" i="9" s="1"/>
  <c r="N132" i="9" s="1"/>
  <c r="N155" i="9" s="1"/>
  <c r="N178" i="9" s="1"/>
  <c r="P201" i="9" s="1"/>
  <c r="T224" i="9" s="1"/>
  <c r="O248" i="9" s="1"/>
  <c r="O271" i="9" s="1"/>
  <c r="M62" i="8"/>
  <c r="O85" i="8" s="1"/>
  <c r="S108" i="8" s="1"/>
  <c r="J296" i="9"/>
  <c r="L319" i="9"/>
  <c r="P342" i="9" s="1"/>
  <c r="AZ13" i="8"/>
  <c r="AZ128" i="8"/>
  <c r="AZ151" i="8" s="1"/>
  <c r="AY12" i="24"/>
  <c r="AY12" i="27"/>
  <c r="AY13" i="21"/>
  <c r="AY12" i="31"/>
  <c r="AY12" i="9"/>
  <c r="AY35" i="8"/>
  <c r="AY35" i="9" s="1"/>
  <c r="AB129" i="8"/>
  <c r="AB152" i="8" s="1"/>
  <c r="AB14" i="8"/>
  <c r="AA13" i="31"/>
  <c r="AA13" i="27"/>
  <c r="AA14" i="21"/>
  <c r="AA13" i="24"/>
  <c r="AA13" i="9"/>
  <c r="AA36" i="8"/>
  <c r="AA36" i="9" s="1"/>
  <c r="BD33" i="9"/>
  <c r="BD56" i="9" s="1"/>
  <c r="BF79" i="9" s="1"/>
  <c r="BJ102" i="9" s="1"/>
  <c r="BE126" i="9" s="1"/>
  <c r="BE149" i="9" s="1"/>
  <c r="BE172" i="9" s="1"/>
  <c r="BG195" i="9" s="1"/>
  <c r="BK218" i="9" s="1"/>
  <c r="BF242" i="9" s="1"/>
  <c r="BF265" i="9" s="1"/>
  <c r="BD56" i="8"/>
  <c r="BF79" i="8" s="1"/>
  <c r="BJ102" i="8" s="1"/>
  <c r="BD34" i="9"/>
  <c r="BD57" i="9" s="1"/>
  <c r="BF80" i="9" s="1"/>
  <c r="BJ103" i="9" s="1"/>
  <c r="BE127" i="9" s="1"/>
  <c r="BE150" i="9" s="1"/>
  <c r="BE173" i="9" s="1"/>
  <c r="BG196" i="9" s="1"/>
  <c r="BK219" i="9" s="1"/>
  <c r="BF243" i="9" s="1"/>
  <c r="BF266" i="9" s="1"/>
  <c r="BD57" i="8"/>
  <c r="BF80" i="8" s="1"/>
  <c r="BJ103" i="8" s="1"/>
  <c r="AZ34" i="9"/>
  <c r="AZ57" i="9" s="1"/>
  <c r="BB80" i="9" s="1"/>
  <c r="BF103" i="9" s="1"/>
  <c r="BA127" i="9" s="1"/>
  <c r="BA150" i="9" s="1"/>
  <c r="BA173" i="9" s="1"/>
  <c r="BC196" i="9" s="1"/>
  <c r="BG219" i="9" s="1"/>
  <c r="BB243" i="9" s="1"/>
  <c r="BB266" i="9" s="1"/>
  <c r="AZ57" i="8"/>
  <c r="BB80" i="8" s="1"/>
  <c r="BF103" i="8" s="1"/>
  <c r="L311" i="9"/>
  <c r="P334" i="9" s="1"/>
  <c r="J288" i="9"/>
  <c r="BG310" i="9"/>
  <c r="BK333" i="9" s="1"/>
  <c r="BE287" i="9"/>
  <c r="Y12" i="8"/>
  <c r="Y127" i="8"/>
  <c r="Y150" i="8" s="1"/>
  <c r="X11" i="31"/>
  <c r="X11" i="27"/>
  <c r="X11" i="24"/>
  <c r="X12" i="21"/>
  <c r="X11" i="9"/>
  <c r="X34" i="8"/>
  <c r="X34" i="9" s="1"/>
  <c r="J25" i="31"/>
  <c r="J25" i="27"/>
  <c r="J25" i="24"/>
  <c r="J26" i="21"/>
  <c r="K141" i="8"/>
  <c r="K164" i="8" s="1"/>
  <c r="K187" i="8" s="1"/>
  <c r="M210" i="8" s="1"/>
  <c r="Q233" i="8" s="1"/>
  <c r="L257" i="8" s="1"/>
  <c r="L280" i="8" s="1"/>
  <c r="L303" i="8" s="1"/>
  <c r="N326" i="8" s="1"/>
  <c r="R349" i="8" s="1"/>
  <c r="J25" i="9"/>
  <c r="J48" i="8"/>
  <c r="P12" i="8"/>
  <c r="P127" i="8"/>
  <c r="P150" i="8" s="1"/>
  <c r="O11" i="31"/>
  <c r="O11" i="24"/>
  <c r="O11" i="27"/>
  <c r="O12" i="21"/>
  <c r="O11" i="9"/>
  <c r="O34" i="8"/>
  <c r="O34" i="9" s="1"/>
  <c r="AO12" i="8"/>
  <c r="AO127" i="8"/>
  <c r="AO150" i="8" s="1"/>
  <c r="AN11" i="31"/>
  <c r="AN11" i="27"/>
  <c r="AN11" i="24"/>
  <c r="AN12" i="21"/>
  <c r="AN11" i="9"/>
  <c r="AN34" i="8"/>
  <c r="AN34" i="9" s="1"/>
  <c r="K70" i="8"/>
  <c r="M93" i="8" s="1"/>
  <c r="Q116" i="8" s="1"/>
  <c r="K47" i="9"/>
  <c r="K70" i="9" s="1"/>
  <c r="M93" i="9" s="1"/>
  <c r="Q116" i="9" s="1"/>
  <c r="L140" i="9" s="1"/>
  <c r="L163" i="9" s="1"/>
  <c r="L186" i="9" s="1"/>
  <c r="N209" i="9" s="1"/>
  <c r="R232" i="9" s="1"/>
  <c r="M256" i="9" s="1"/>
  <c r="M279" i="9" s="1"/>
  <c r="BL46" i="9"/>
  <c r="BL69" i="9" s="1"/>
  <c r="BN92" i="9" s="1"/>
  <c r="BR115" i="9" s="1"/>
  <c r="BM139" i="9" s="1"/>
  <c r="BM162" i="9" s="1"/>
  <c r="BM185" i="9" s="1"/>
  <c r="BO208" i="9" s="1"/>
  <c r="BS231" i="9" s="1"/>
  <c r="BN255" i="9" s="1"/>
  <c r="BN278" i="9" s="1"/>
  <c r="BL69" i="8"/>
  <c r="BN92" i="8" s="1"/>
  <c r="BR115" i="8" s="1"/>
  <c r="AG12" i="8"/>
  <c r="AG127" i="8"/>
  <c r="AG150" i="8" s="1"/>
  <c r="AF11" i="31"/>
  <c r="AF11" i="27"/>
  <c r="AF11" i="24"/>
  <c r="AF12" i="21"/>
  <c r="AF11" i="9"/>
  <c r="AF34" i="8"/>
  <c r="AF34" i="9" s="1"/>
  <c r="V12" i="8"/>
  <c r="V127" i="8"/>
  <c r="V150" i="8" s="1"/>
  <c r="U11" i="24"/>
  <c r="U11" i="31"/>
  <c r="U11" i="27"/>
  <c r="U12" i="21"/>
  <c r="U11" i="9"/>
  <c r="U34" i="8"/>
  <c r="U34" i="9" s="1"/>
  <c r="BB12" i="8"/>
  <c r="BA11" i="31"/>
  <c r="BA11" i="24"/>
  <c r="BA11" i="27"/>
  <c r="BA12" i="21"/>
  <c r="BB127" i="8"/>
  <c r="BB150" i="8" s="1"/>
  <c r="BA11" i="9"/>
  <c r="BA34" i="8"/>
  <c r="T11" i="8"/>
  <c r="T126" i="8"/>
  <c r="T149" i="8" s="1"/>
  <c r="S10" i="31"/>
  <c r="S10" i="27"/>
  <c r="S10" i="24"/>
  <c r="S11" i="21"/>
  <c r="S10" i="9"/>
  <c r="S33" i="8"/>
  <c r="S33" i="9" s="1"/>
  <c r="AU127" i="8"/>
  <c r="AU150" i="8" s="1"/>
  <c r="AU12" i="8"/>
  <c r="AT11" i="24"/>
  <c r="AT11" i="31"/>
  <c r="AT11" i="27"/>
  <c r="AT12" i="21"/>
  <c r="AT11" i="9"/>
  <c r="AT34" i="8"/>
  <c r="AT34" i="9" s="1"/>
  <c r="K13" i="8"/>
  <c r="J12" i="31"/>
  <c r="J12" i="27"/>
  <c r="J12" i="24"/>
  <c r="J13" i="21"/>
  <c r="K128" i="8"/>
  <c r="K151" i="8" s="1"/>
  <c r="K174" i="8" s="1"/>
  <c r="M197" i="8" s="1"/>
  <c r="Q220" i="8" s="1"/>
  <c r="L244" i="8" s="1"/>
  <c r="L267" i="8" s="1"/>
  <c r="L290" i="8" s="1"/>
  <c r="N313" i="8" s="1"/>
  <c r="R336" i="8" s="1"/>
  <c r="J35" i="8"/>
  <c r="J12" i="9"/>
  <c r="BO323" i="9"/>
  <c r="BS346" i="9" s="1"/>
  <c r="BM300" i="9"/>
  <c r="AE12" i="8"/>
  <c r="AE127" i="8"/>
  <c r="AE150" i="8" s="1"/>
  <c r="AD11" i="31"/>
  <c r="AD11" i="24"/>
  <c r="AD11" i="27"/>
  <c r="AD12" i="21"/>
  <c r="AD11" i="9"/>
  <c r="AD34" i="8"/>
  <c r="AD34" i="9" s="1"/>
  <c r="AI12" i="8"/>
  <c r="AI127" i="8"/>
  <c r="AI150" i="8" s="1"/>
  <c r="AH11" i="27"/>
  <c r="AH11" i="31"/>
  <c r="AH12" i="21"/>
  <c r="AH11" i="24"/>
  <c r="AH11" i="9"/>
  <c r="AH34" i="8"/>
  <c r="AH34" i="9" s="1"/>
  <c r="AM12" i="8"/>
  <c r="AM127" i="8"/>
  <c r="AM150" i="8" s="1"/>
  <c r="AL11" i="31"/>
  <c r="AL11" i="24"/>
  <c r="AL11" i="27"/>
  <c r="AL12" i="21"/>
  <c r="AL11" i="9"/>
  <c r="AL34" i="8"/>
  <c r="AL34" i="9" s="1"/>
  <c r="M126" i="8"/>
  <c r="M149" i="8" s="1"/>
  <c r="M11" i="8"/>
  <c r="L10" i="27"/>
  <c r="L10" i="31"/>
  <c r="L10" i="24"/>
  <c r="L11" i="21"/>
  <c r="L10" i="9"/>
  <c r="L33" i="8"/>
  <c r="L33" i="9" s="1"/>
  <c r="BB16" i="8"/>
  <c r="BB131" i="8"/>
  <c r="BB154" i="8" s="1"/>
  <c r="BA15" i="24"/>
  <c r="BA15" i="27"/>
  <c r="BA15" i="31"/>
  <c r="BA16" i="21"/>
  <c r="BA15" i="9"/>
  <c r="BA38" i="8"/>
  <c r="BA38" i="9" s="1"/>
  <c r="P316" i="9"/>
  <c r="T339" i="9" s="1"/>
  <c r="N293" i="9"/>
  <c r="BA288" i="9"/>
  <c r="BC311" i="9"/>
  <c r="BG334" i="9" s="1"/>
  <c r="O18" i="8"/>
  <c r="N17" i="31"/>
  <c r="N17" i="27"/>
  <c r="N18" i="21"/>
  <c r="N17" i="24"/>
  <c r="N40" i="8"/>
  <c r="O133" i="8"/>
  <c r="O156" i="8" s="1"/>
  <c r="O179" i="8" s="1"/>
  <c r="Q202" i="8" s="1"/>
  <c r="U225" i="8" s="1"/>
  <c r="P249" i="8" s="1"/>
  <c r="P272" i="8" s="1"/>
  <c r="P295" i="8" s="1"/>
  <c r="R318" i="8" s="1"/>
  <c r="V341" i="8" s="1"/>
  <c r="N17" i="9"/>
  <c r="AD129" i="8"/>
  <c r="AD152" i="8" s="1"/>
  <c r="AD14" i="8"/>
  <c r="AC13" i="31"/>
  <c r="AC13" i="27"/>
  <c r="AC14" i="21"/>
  <c r="AC13" i="24"/>
  <c r="AC13" i="9"/>
  <c r="AC36" i="8"/>
  <c r="AC36" i="9" s="1"/>
  <c r="AZ33" i="9"/>
  <c r="AZ56" i="9" s="1"/>
  <c r="BB79" i="9" s="1"/>
  <c r="BF102" i="9" s="1"/>
  <c r="BA126" i="9" s="1"/>
  <c r="BA149" i="9" s="1"/>
  <c r="BA172" i="9" s="1"/>
  <c r="BC195" i="9" s="1"/>
  <c r="BG218" i="9" s="1"/>
  <c r="BB242" i="9" s="1"/>
  <c r="BB265" i="9" s="1"/>
  <c r="AZ56" i="8"/>
  <c r="BB79" i="8" s="1"/>
  <c r="BF102" i="8" s="1"/>
  <c r="J297" i="9"/>
  <c r="L320" i="9"/>
  <c r="P343" i="9" s="1"/>
  <c r="AC12" i="8"/>
  <c r="AC127" i="8"/>
  <c r="AC150" i="8" s="1"/>
  <c r="AB11" i="31"/>
  <c r="AB11" i="27"/>
  <c r="AB11" i="24"/>
  <c r="AB12" i="21"/>
  <c r="AB11" i="9"/>
  <c r="AB34" i="8"/>
  <c r="AB34" i="9" s="1"/>
  <c r="I66" i="8"/>
  <c r="K89" i="8" s="1"/>
  <c r="O112" i="8" s="1"/>
  <c r="I43" i="9"/>
  <c r="I66" i="9" s="1"/>
  <c r="K89" i="9" s="1"/>
  <c r="O112" i="9" s="1"/>
  <c r="J136" i="9" s="1"/>
  <c r="J159" i="9" s="1"/>
  <c r="J182" i="9" s="1"/>
  <c r="L205" i="9" s="1"/>
  <c r="P228" i="9" s="1"/>
  <c r="K252" i="9" s="1"/>
  <c r="K275" i="9" s="1"/>
  <c r="M43" i="9"/>
  <c r="M66" i="9" s="1"/>
  <c r="O89" i="9" s="1"/>
  <c r="S112" i="9" s="1"/>
  <c r="N136" i="9" s="1"/>
  <c r="N159" i="9" s="1"/>
  <c r="N182" i="9" s="1"/>
  <c r="P205" i="9" s="1"/>
  <c r="T228" i="9" s="1"/>
  <c r="O252" i="9" s="1"/>
  <c r="O275" i="9" s="1"/>
  <c r="M66" i="8"/>
  <c r="O89" i="8" s="1"/>
  <c r="S112" i="8" s="1"/>
  <c r="W12" i="8"/>
  <c r="W127" i="8"/>
  <c r="W150" i="8" s="1"/>
  <c r="V11" i="24"/>
  <c r="V11" i="27"/>
  <c r="V11" i="31"/>
  <c r="V12" i="21"/>
  <c r="V11" i="9"/>
  <c r="V34" i="8"/>
  <c r="V34" i="9" s="1"/>
  <c r="BI290" i="9"/>
  <c r="BK313" i="9"/>
  <c r="BO336" i="9" s="1"/>
  <c r="BC310" i="9"/>
  <c r="BG333" i="9" s="1"/>
  <c r="BA287" i="9"/>
  <c r="L25" i="31"/>
  <c r="L25" i="27"/>
  <c r="L25" i="24"/>
  <c r="L26" i="21"/>
  <c r="L48" i="8"/>
  <c r="L25" i="9"/>
  <c r="M141" i="8"/>
  <c r="M164" i="8" s="1"/>
  <c r="M187" i="8" s="1"/>
  <c r="O210" i="8" s="1"/>
  <c r="S233" i="8" s="1"/>
  <c r="N257" i="8" s="1"/>
  <c r="N280" i="8" s="1"/>
  <c r="N303" i="8" s="1"/>
  <c r="P326" i="8" s="1"/>
  <c r="T349" i="8" s="1"/>
  <c r="BF13" i="8"/>
  <c r="BE12" i="31"/>
  <c r="BE12" i="27"/>
  <c r="BE13" i="21"/>
  <c r="BE12" i="24"/>
  <c r="BE12" i="9"/>
  <c r="BE35" i="8"/>
  <c r="BF128" i="8"/>
  <c r="BF151" i="8" s="1"/>
  <c r="BF174" i="8" s="1"/>
  <c r="BH197" i="8" s="1"/>
  <c r="BL220" i="8" s="1"/>
  <c r="BG244" i="8" s="1"/>
  <c r="BG267" i="8" s="1"/>
  <c r="BG290" i="8" s="1"/>
  <c r="BI313" i="8" s="1"/>
  <c r="BM336" i="8" s="1"/>
  <c r="S13" i="8"/>
  <c r="S128" i="8"/>
  <c r="S151" i="8" s="1"/>
  <c r="R12" i="31"/>
  <c r="R12" i="27"/>
  <c r="R12" i="24"/>
  <c r="R13" i="21"/>
  <c r="R12" i="9"/>
  <c r="R35" i="8"/>
  <c r="R35" i="9" s="1"/>
  <c r="AO13" i="8"/>
  <c r="AO128" i="8"/>
  <c r="AO151" i="8" s="1"/>
  <c r="AN12" i="31"/>
  <c r="AN12" i="27"/>
  <c r="AN12" i="24"/>
  <c r="AN13" i="21"/>
  <c r="AN12" i="9"/>
  <c r="AN35" i="8"/>
  <c r="AN35" i="9" s="1"/>
  <c r="N11" i="8"/>
  <c r="N126" i="8"/>
  <c r="N149" i="8" s="1"/>
  <c r="M10" i="24"/>
  <c r="M10" i="27"/>
  <c r="M10" i="31"/>
  <c r="M11" i="21"/>
  <c r="M10" i="9"/>
  <c r="M33" i="8"/>
  <c r="M33" i="9" s="1"/>
  <c r="AQ12" i="8"/>
  <c r="AQ127" i="8"/>
  <c r="AQ150" i="8" s="1"/>
  <c r="AP11" i="31"/>
  <c r="AP11" i="27"/>
  <c r="AP12" i="21"/>
  <c r="AP11" i="24"/>
  <c r="AP11" i="9"/>
  <c r="AP34" i="8"/>
  <c r="AP34" i="9" s="1"/>
  <c r="I34" i="9"/>
  <c r="I57" i="9" s="1"/>
  <c r="K80" i="9" s="1"/>
  <c r="O103" i="9" s="1"/>
  <c r="J127" i="9" s="1"/>
  <c r="J150" i="9" s="1"/>
  <c r="J173" i="9" s="1"/>
  <c r="L196" i="9" s="1"/>
  <c r="P219" i="9" s="1"/>
  <c r="K243" i="9" s="1"/>
  <c r="K266" i="9" s="1"/>
  <c r="I57" i="8"/>
  <c r="K80" i="8" s="1"/>
  <c r="O103" i="8" s="1"/>
  <c r="I47" i="9"/>
  <c r="I70" i="9" s="1"/>
  <c r="K93" i="9" s="1"/>
  <c r="O116" i="9" s="1"/>
  <c r="J140" i="9" s="1"/>
  <c r="J163" i="9" s="1"/>
  <c r="J186" i="9" s="1"/>
  <c r="L209" i="9" s="1"/>
  <c r="P232" i="9" s="1"/>
  <c r="K256" i="9" s="1"/>
  <c r="K279" i="9" s="1"/>
  <c r="I70" i="8"/>
  <c r="K93" i="8" s="1"/>
  <c r="O116" i="8" s="1"/>
  <c r="L324" i="9"/>
  <c r="P347" i="9" s="1"/>
  <c r="J301" i="9"/>
  <c r="BD12" i="31"/>
  <c r="BE13" i="8"/>
  <c r="BD12" i="27"/>
  <c r="BD13" i="21"/>
  <c r="BD35" i="8"/>
  <c r="BD12" i="24"/>
  <c r="BE128" i="8"/>
  <c r="BE151" i="8" s="1"/>
  <c r="BD12" i="9"/>
  <c r="AK12" i="8"/>
  <c r="AK127" i="8"/>
  <c r="AK150" i="8" s="1"/>
  <c r="AJ11" i="31"/>
  <c r="AJ11" i="27"/>
  <c r="AJ12" i="21"/>
  <c r="AJ11" i="24"/>
  <c r="AJ11" i="9"/>
  <c r="AJ34" i="8"/>
  <c r="AJ34" i="9" s="1"/>
  <c r="BB13" i="8"/>
  <c r="BA12" i="31"/>
  <c r="BA12" i="27"/>
  <c r="BA12" i="24"/>
  <c r="BA13" i="21"/>
  <c r="BA35" i="8"/>
  <c r="BB128" i="8"/>
  <c r="BB151" i="8" s="1"/>
  <c r="BB174" i="8" s="1"/>
  <c r="BD197" i="8" s="1"/>
  <c r="BH220" i="8" s="1"/>
  <c r="BC244" i="8" s="1"/>
  <c r="BC267" i="8" s="1"/>
  <c r="BC290" i="8" s="1"/>
  <c r="BE313" i="8" s="1"/>
  <c r="BI336" i="8" s="1"/>
  <c r="BA12" i="9"/>
  <c r="R11" i="8"/>
  <c r="R126" i="8"/>
  <c r="R149" i="8" s="1"/>
  <c r="Q10" i="31"/>
  <c r="Q10" i="24"/>
  <c r="Q10" i="27"/>
  <c r="Q11" i="21"/>
  <c r="Q10" i="9"/>
  <c r="Q33" i="8"/>
  <c r="Q33" i="9" s="1"/>
  <c r="N297" i="9"/>
  <c r="P320" i="9"/>
  <c r="T343" i="9" s="1"/>
  <c r="BD288" i="9"/>
  <c r="BF311" i="9"/>
  <c r="BJ334" i="9" s="1"/>
  <c r="BK309" i="9"/>
  <c r="BO332" i="9" s="1"/>
  <c r="BI286" i="9"/>
  <c r="AA12" i="8"/>
  <c r="AA127" i="8"/>
  <c r="AA150" i="8" s="1"/>
  <c r="Z11" i="27"/>
  <c r="Z11" i="31"/>
  <c r="Z11" i="24"/>
  <c r="Z12" i="21"/>
  <c r="Z11" i="9"/>
  <c r="Z34" i="8"/>
  <c r="Z34" i="9" s="1"/>
  <c r="BF12" i="8"/>
  <c r="BE11" i="31"/>
  <c r="BE11" i="27"/>
  <c r="BE12" i="21"/>
  <c r="BE11" i="24"/>
  <c r="BE34" i="8"/>
  <c r="BF127" i="8"/>
  <c r="BF150" i="8" s="1"/>
  <c r="BE11" i="9"/>
  <c r="K21" i="8"/>
  <c r="J20" i="31"/>
  <c r="J20" i="27"/>
  <c r="J21" i="21"/>
  <c r="J20" i="24"/>
  <c r="J43" i="8"/>
  <c r="K136" i="8"/>
  <c r="K159" i="8" s="1"/>
  <c r="K182" i="8" s="1"/>
  <c r="M205" i="8" s="1"/>
  <c r="Q228" i="8" s="1"/>
  <c r="L252" i="8" s="1"/>
  <c r="L275" i="8" s="1"/>
  <c r="L298" i="8" s="1"/>
  <c r="N321" i="8" s="1"/>
  <c r="R344" i="8" s="1"/>
  <c r="J20" i="9"/>
  <c r="AE13" i="8"/>
  <c r="AE128" i="8"/>
  <c r="AE151" i="8" s="1"/>
  <c r="AD12" i="31"/>
  <c r="AD12" i="27"/>
  <c r="AD12" i="24"/>
  <c r="AD13" i="21"/>
  <c r="AD12" i="9"/>
  <c r="AD35" i="8"/>
  <c r="AD35" i="9" s="1"/>
  <c r="Q127" i="22"/>
  <c r="Q12" i="22"/>
  <c r="BI127" i="22"/>
  <c r="BI150" i="22" s="1"/>
  <c r="BI173" i="22" s="1"/>
  <c r="BK196" i="22" s="1"/>
  <c r="BO219" i="22" s="1"/>
  <c r="BJ243" i="22" s="1"/>
  <c r="BJ266" i="22" s="1"/>
  <c r="BJ289" i="22" s="1"/>
  <c r="BL312" i="22" s="1"/>
  <c r="BP335" i="22" s="1"/>
  <c r="BI12" i="22"/>
  <c r="BH34" i="22"/>
  <c r="BH57" i="22" s="1"/>
  <c r="BJ80" i="22" s="1"/>
  <c r="BN103" i="22" s="1"/>
  <c r="L136" i="22"/>
  <c r="L21" i="22"/>
  <c r="L39" i="22"/>
  <c r="L62" i="22" s="1"/>
  <c r="N85" i="22" s="1"/>
  <c r="R108" i="22" s="1"/>
  <c r="M17" i="22"/>
  <c r="M132" i="22"/>
  <c r="M155" i="22" s="1"/>
  <c r="M178" i="22" s="1"/>
  <c r="O201" i="22" s="1"/>
  <c r="S224" i="22" s="1"/>
  <c r="N248" i="22" s="1"/>
  <c r="N271" i="22" s="1"/>
  <c r="L133" i="22"/>
  <c r="L18" i="22"/>
  <c r="AJ128" i="22"/>
  <c r="AJ13" i="22"/>
  <c r="AD129" i="22"/>
  <c r="AD14" i="22"/>
  <c r="AG127" i="22"/>
  <c r="AG12" i="22"/>
  <c r="Y128" i="22"/>
  <c r="Y13" i="22"/>
  <c r="BA127" i="22"/>
  <c r="BA150" i="22" s="1"/>
  <c r="BA173" i="22" s="1"/>
  <c r="BC196" i="22" s="1"/>
  <c r="BG219" i="22" s="1"/>
  <c r="BB243" i="22" s="1"/>
  <c r="BB266" i="22" s="1"/>
  <c r="BB289" i="22" s="1"/>
  <c r="BD312" i="22" s="1"/>
  <c r="BH335" i="22" s="1"/>
  <c r="BA12" i="22"/>
  <c r="AZ34" i="22"/>
  <c r="AZ57" i="22" s="1"/>
  <c r="BB80" i="22" s="1"/>
  <c r="BF103" i="22" s="1"/>
  <c r="U127" i="22"/>
  <c r="U12" i="22"/>
  <c r="AR128" i="22"/>
  <c r="AR13" i="22"/>
  <c r="AN13" i="22"/>
  <c r="AN128" i="22"/>
  <c r="AV128" i="22"/>
  <c r="AV13" i="22"/>
  <c r="T129" i="22"/>
  <c r="T14" i="22"/>
  <c r="AE128" i="22"/>
  <c r="AE13" i="22"/>
  <c r="P127" i="22"/>
  <c r="P12" i="22"/>
  <c r="BE129" i="22"/>
  <c r="BE152" i="22" s="1"/>
  <c r="BE175" i="22" s="1"/>
  <c r="BG198" i="22" s="1"/>
  <c r="BK221" i="22" s="1"/>
  <c r="BF245" i="22" s="1"/>
  <c r="BF268" i="22" s="1"/>
  <c r="BE14" i="22"/>
  <c r="BD36" i="22"/>
  <c r="BD59" i="22" s="1"/>
  <c r="BF82" i="22" s="1"/>
  <c r="BJ105" i="22" s="1"/>
  <c r="AK127" i="22"/>
  <c r="AK12" i="22"/>
  <c r="AW127" i="22"/>
  <c r="AW12" i="22"/>
  <c r="AZ13" i="22"/>
  <c r="AY35" i="22"/>
  <c r="AY58" i="22" s="1"/>
  <c r="BA81" i="22" s="1"/>
  <c r="BE104" i="22" s="1"/>
  <c r="AZ128" i="22"/>
  <c r="AZ151" i="22" s="1"/>
  <c r="AZ174" i="22" s="1"/>
  <c r="BB197" i="22" s="1"/>
  <c r="BF220" i="22" s="1"/>
  <c r="BA244" i="22" s="1"/>
  <c r="BA267" i="22" s="1"/>
  <c r="BA290" i="22" s="1"/>
  <c r="BC313" i="22" s="1"/>
  <c r="BG336" i="22" s="1"/>
  <c r="BH14" i="22"/>
  <c r="BH129" i="22"/>
  <c r="BH152" i="22" s="1"/>
  <c r="BH175" i="22" s="1"/>
  <c r="BJ198" i="22" s="1"/>
  <c r="BN221" i="22" s="1"/>
  <c r="BI245" i="22" s="1"/>
  <c r="BI268" i="22" s="1"/>
  <c r="BG36" i="22"/>
  <c r="BG59" i="22" s="1"/>
  <c r="BI82" i="22" s="1"/>
  <c r="BM105" i="22" s="1"/>
  <c r="X13" i="22"/>
  <c r="X128" i="22"/>
  <c r="M127" i="22"/>
  <c r="M12" i="22"/>
  <c r="AR129" i="22"/>
  <c r="AR14" i="22"/>
  <c r="BK128" i="22"/>
  <c r="BK151" i="22" s="1"/>
  <c r="BK174" i="22" s="1"/>
  <c r="BM197" i="22" s="1"/>
  <c r="BQ220" i="22" s="1"/>
  <c r="BL244" i="22" s="1"/>
  <c r="BL267" i="22" s="1"/>
  <c r="BL290" i="22" s="1"/>
  <c r="BN313" i="22" s="1"/>
  <c r="BR336" i="22" s="1"/>
  <c r="BK13" i="22"/>
  <c r="BJ35" i="22"/>
  <c r="BJ58" i="22" s="1"/>
  <c r="BL81" i="22" s="1"/>
  <c r="BP104" i="22" s="1"/>
  <c r="BE13" i="22"/>
  <c r="BE128" i="22"/>
  <c r="BE151" i="22" s="1"/>
  <c r="BE174" i="22" s="1"/>
  <c r="BG197" i="22" s="1"/>
  <c r="BK220" i="22" s="1"/>
  <c r="BF244" i="22" s="1"/>
  <c r="BF267" i="22" s="1"/>
  <c r="BF290" i="22" s="1"/>
  <c r="BH313" i="22" s="1"/>
  <c r="BL336" i="22" s="1"/>
  <c r="BD35" i="22"/>
  <c r="BD58" i="22" s="1"/>
  <c r="BF81" i="22" s="1"/>
  <c r="BJ104" i="22" s="1"/>
  <c r="T128" i="22"/>
  <c r="T13" i="22"/>
  <c r="K13" i="22"/>
  <c r="K128" i="22"/>
  <c r="K151" i="22" s="1"/>
  <c r="K174" i="22" s="1"/>
  <c r="M197" i="22" s="1"/>
  <c r="Q220" i="22" s="1"/>
  <c r="L244" i="22" s="1"/>
  <c r="L267" i="22" s="1"/>
  <c r="L290" i="22" s="1"/>
  <c r="N313" i="22" s="1"/>
  <c r="R336" i="22" s="1"/>
  <c r="J35" i="22"/>
  <c r="J58" i="22" s="1"/>
  <c r="L81" i="22" s="1"/>
  <c r="P104" i="22" s="1"/>
  <c r="AD131" i="22"/>
  <c r="AD16" i="22"/>
  <c r="AF128" i="22"/>
  <c r="AF13" i="22"/>
  <c r="L128" i="22"/>
  <c r="L13" i="22"/>
  <c r="K18" i="22"/>
  <c r="K133" i="22"/>
  <c r="AW128" i="22"/>
  <c r="AW13" i="22"/>
  <c r="AN129" i="22"/>
  <c r="AN14" i="22"/>
  <c r="L137" i="22"/>
  <c r="L22" i="22"/>
  <c r="AC127" i="22"/>
  <c r="AC12" i="22"/>
  <c r="Y127" i="22"/>
  <c r="Y12" i="22"/>
  <c r="AV129" i="22"/>
  <c r="AV14" i="22"/>
  <c r="AT129" i="22"/>
  <c r="AT14" i="22"/>
  <c r="AB128" i="22"/>
  <c r="AB13" i="22"/>
  <c r="AO127" i="22"/>
  <c r="AO12" i="22"/>
  <c r="N129" i="22"/>
  <c r="N14" i="22"/>
  <c r="K14" i="22"/>
  <c r="K129" i="22"/>
  <c r="K152" i="22" s="1"/>
  <c r="K175" i="22" s="1"/>
  <c r="M198" i="22" s="1"/>
  <c r="Q221" i="22" s="1"/>
  <c r="L245" i="22" s="1"/>
  <c r="L268" i="22" s="1"/>
  <c r="J36" i="22"/>
  <c r="J59" i="22" s="1"/>
  <c r="L82" i="22" s="1"/>
  <c r="P105" i="22" s="1"/>
  <c r="AP129" i="22"/>
  <c r="AP14" i="22"/>
  <c r="K139" i="22"/>
  <c r="K24" i="22"/>
  <c r="Y132" i="22"/>
  <c r="Y17" i="22"/>
  <c r="K39" i="22"/>
  <c r="K62" i="22" s="1"/>
  <c r="M85" i="22" s="1"/>
  <c r="Q108" i="22" s="1"/>
  <c r="L132" i="22"/>
  <c r="L155" i="22" s="1"/>
  <c r="L178" i="22" s="1"/>
  <c r="N201" i="22" s="1"/>
  <c r="R224" i="22" s="1"/>
  <c r="M248" i="22" s="1"/>
  <c r="M271" i="22" s="1"/>
  <c r="L17" i="22"/>
  <c r="BM128" i="22"/>
  <c r="BM151" i="22" s="1"/>
  <c r="BM174" i="22" s="1"/>
  <c r="BO197" i="22" s="1"/>
  <c r="BS220" i="22" s="1"/>
  <c r="BN244" i="22" s="1"/>
  <c r="BN267" i="22" s="1"/>
  <c r="BN290" i="22" s="1"/>
  <c r="BP313" i="22" s="1"/>
  <c r="BT336" i="22" s="1"/>
  <c r="BL35" i="22"/>
  <c r="BL58" i="22" s="1"/>
  <c r="BN81" i="22" s="1"/>
  <c r="BR104" i="22" s="1"/>
  <c r="AS127" i="22"/>
  <c r="AS12" i="22"/>
  <c r="AN131" i="22"/>
  <c r="AN16" i="22"/>
  <c r="Z131" i="22"/>
  <c r="Z16" i="22"/>
  <c r="P128" i="22"/>
  <c r="P13" i="22"/>
  <c r="BM129" i="22"/>
  <c r="BM152" i="22" s="1"/>
  <c r="BM175" i="22" s="1"/>
  <c r="BO198" i="22" s="1"/>
  <c r="BS221" i="22" s="1"/>
  <c r="BN245" i="22" s="1"/>
  <c r="BN268" i="22" s="1"/>
  <c r="BL36" i="22"/>
  <c r="BL59" i="22" s="1"/>
  <c r="BN82" i="22" s="1"/>
  <c r="BR105" i="22" s="1"/>
  <c r="AG128" i="22"/>
  <c r="AG13" i="22"/>
  <c r="O276" i="27"/>
  <c r="O276" i="31" s="1"/>
  <c r="O301" i="20"/>
  <c r="O299" i="27" s="1"/>
  <c r="O299" i="31" s="1"/>
  <c r="BM285" i="24"/>
  <c r="BM285" i="27"/>
  <c r="BM285" i="31" s="1"/>
  <c r="BO310" i="20"/>
  <c r="BM286" i="21"/>
  <c r="L118" i="21"/>
  <c r="G142" i="21" s="1"/>
  <c r="L117" i="27"/>
  <c r="H17" i="12"/>
  <c r="F18" i="12"/>
  <c r="BC241" i="27"/>
  <c r="I167" i="20"/>
  <c r="I168" i="20" s="1"/>
  <c r="S216" i="8"/>
  <c r="S218" i="20" s="1"/>
  <c r="X192" i="8"/>
  <c r="X194" i="20" s="1"/>
  <c r="W173" i="20"/>
  <c r="AZ197" i="20"/>
  <c r="AB173" i="20"/>
  <c r="AZ196" i="22"/>
  <c r="AB172" i="22"/>
  <c r="AX173" i="22"/>
  <c r="AW192" i="8"/>
  <c r="AW194" i="20" s="1"/>
  <c r="AU170" i="22"/>
  <c r="W172" i="22"/>
  <c r="AX174" i="20"/>
  <c r="BE220" i="8"/>
  <c r="BE222" i="20" s="1"/>
  <c r="AZ246" i="20" s="1"/>
  <c r="AF171" i="20"/>
  <c r="G170" i="20"/>
  <c r="G190" i="20" s="1"/>
  <c r="G191" i="20" s="1"/>
  <c r="AF170" i="22"/>
  <c r="P30" i="9"/>
  <c r="I191" i="8"/>
  <c r="I193" i="20" s="1"/>
  <c r="I213" i="20" s="1"/>
  <c r="I214" i="20" s="1"/>
  <c r="G188" i="8"/>
  <c r="AM194" i="8"/>
  <c r="AQ217" i="8" s="1"/>
  <c r="V171" i="20"/>
  <c r="AX195" i="8"/>
  <c r="AX196" i="22" s="1"/>
  <c r="T172" i="22"/>
  <c r="AK171" i="22"/>
  <c r="X191" i="8"/>
  <c r="AB214" i="8" s="1"/>
  <c r="AB193" i="22"/>
  <c r="AZ197" i="22"/>
  <c r="AT170" i="20"/>
  <c r="P170" i="22"/>
  <c r="AR195" i="8"/>
  <c r="AR197" i="20" s="1"/>
  <c r="V192" i="8"/>
  <c r="Z215" i="8" s="1"/>
  <c r="T171" i="22"/>
  <c r="AL171" i="22"/>
  <c r="AN193" i="8"/>
  <c r="AR216" i="8" s="1"/>
  <c r="M26" i="6"/>
  <c r="M30" i="6" s="1"/>
  <c r="K26" i="6"/>
  <c r="AM169" i="22"/>
  <c r="AM170" i="20"/>
  <c r="T173" i="20"/>
  <c r="V191" i="8"/>
  <c r="Z214" i="8" s="1"/>
  <c r="X170" i="20"/>
  <c r="M170" i="20"/>
  <c r="AN175" i="20"/>
  <c r="K172" i="22"/>
  <c r="T170" i="20"/>
  <c r="O191" i="8"/>
  <c r="O192" i="22" s="1"/>
  <c r="AN174" i="22"/>
  <c r="K173" i="20"/>
  <c r="AN191" i="8"/>
  <c r="AN193" i="20" s="1"/>
  <c r="T193" i="8"/>
  <c r="X216" i="8" s="1"/>
  <c r="P214" i="8"/>
  <c r="P216" i="20" s="1"/>
  <c r="R171" i="22"/>
  <c r="Z191" i="8"/>
  <c r="Z193" i="20" s="1"/>
  <c r="AV191" i="8"/>
  <c r="AV192" i="22" s="1"/>
  <c r="T171" i="20"/>
  <c r="AP174" i="20"/>
  <c r="Z172" i="20"/>
  <c r="AB194" i="22"/>
  <c r="AD193" i="8"/>
  <c r="AD195" i="20" s="1"/>
  <c r="T192" i="8"/>
  <c r="T194" i="20" s="1"/>
  <c r="T172" i="20"/>
  <c r="AF216" i="8"/>
  <c r="AA240" i="8" s="1"/>
  <c r="AA263" i="8" s="1"/>
  <c r="AB171" i="22"/>
  <c r="AP172" i="22"/>
  <c r="N171" i="22"/>
  <c r="P194" i="22"/>
  <c r="T217" i="22"/>
  <c r="O241" i="22" s="1"/>
  <c r="P195" i="20"/>
  <c r="O265" i="20"/>
  <c r="N172" i="20"/>
  <c r="L193" i="20"/>
  <c r="O286" i="8"/>
  <c r="Q309" i="8" s="1"/>
  <c r="T218" i="20"/>
  <c r="O242" i="20" s="1"/>
  <c r="AL169" i="22"/>
  <c r="J170" i="20"/>
  <c r="R170" i="22"/>
  <c r="J169" i="22"/>
  <c r="AL170" i="22"/>
  <c r="H169" i="22"/>
  <c r="AZ176" i="22"/>
  <c r="AM171" i="22"/>
  <c r="L193" i="8"/>
  <c r="J25" i="33" s="1"/>
  <c r="Y171" i="20"/>
  <c r="AA194" i="20"/>
  <c r="AO193" i="8"/>
  <c r="AO194" i="22" s="1"/>
  <c r="AC193" i="8"/>
  <c r="AG216" i="8" s="1"/>
  <c r="Q171" i="20"/>
  <c r="W191" i="8"/>
  <c r="AA214" i="8" s="1"/>
  <c r="AA216" i="20" s="1"/>
  <c r="AA172" i="20"/>
  <c r="AZ177" i="20"/>
  <c r="Q172" i="20"/>
  <c r="S194" i="22"/>
  <c r="AR194" i="8"/>
  <c r="AV217" i="8" s="1"/>
  <c r="S192" i="8"/>
  <c r="S194" i="20" s="1"/>
  <c r="Q171" i="22"/>
  <c r="K191" i="8"/>
  <c r="K192" i="22" s="1"/>
  <c r="U169" i="22"/>
  <c r="AZ197" i="8"/>
  <c r="BD220" i="8" s="1"/>
  <c r="BD221" i="22" s="1"/>
  <c r="AY245" i="22" s="1"/>
  <c r="AX175" i="22"/>
  <c r="AS170" i="20"/>
  <c r="S195" i="20"/>
  <c r="I169" i="22"/>
  <c r="AU191" i="8"/>
  <c r="AY214" i="8" s="1"/>
  <c r="AT238" i="8" s="1"/>
  <c r="AT261" i="8" s="1"/>
  <c r="AT172" i="20"/>
  <c r="M171" i="20"/>
  <c r="AK173" i="20"/>
  <c r="AB174" i="22"/>
  <c r="AC172" i="22"/>
  <c r="AD196" i="8"/>
  <c r="AD198" i="20" s="1"/>
  <c r="P173" i="20"/>
  <c r="AO194" i="8"/>
  <c r="AS217" i="8" s="1"/>
  <c r="R194" i="8"/>
  <c r="V217" i="8" s="1"/>
  <c r="AE194" i="8"/>
  <c r="AI217" i="8" s="1"/>
  <c r="AI218" i="22" s="1"/>
  <c r="AD242" i="22" s="1"/>
  <c r="AM172" i="22"/>
  <c r="AT171" i="22"/>
  <c r="O192" i="8"/>
  <c r="O193" i="22" s="1"/>
  <c r="Y193" i="8"/>
  <c r="AC216" i="8" s="1"/>
  <c r="X240" i="8" s="1"/>
  <c r="X263" i="8" s="1"/>
  <c r="W171" i="22"/>
  <c r="AS193" i="20"/>
  <c r="AR191" i="8"/>
  <c r="AR192" i="22" s="1"/>
  <c r="AG194" i="8"/>
  <c r="AG196" i="20" s="1"/>
  <c r="AP169" i="22"/>
  <c r="M193" i="8"/>
  <c r="Q216" i="8" s="1"/>
  <c r="L240" i="8" s="1"/>
  <c r="L263" i="8" s="1"/>
  <c r="Q169" i="22"/>
  <c r="K171" i="22"/>
  <c r="AE172" i="22"/>
  <c r="I32" i="9"/>
  <c r="AW172" i="22"/>
  <c r="AR193" i="8"/>
  <c r="AV216" i="8" s="1"/>
  <c r="T29" i="9"/>
  <c r="AY194" i="8"/>
  <c r="BC217" i="8" s="1"/>
  <c r="AX241" i="8" s="1"/>
  <c r="AX264" i="8" s="1"/>
  <c r="AP171" i="22"/>
  <c r="AR29" i="9"/>
  <c r="AR30" i="21" s="1"/>
  <c r="R193" i="8"/>
  <c r="R194" i="22" s="1"/>
  <c r="AO33" i="9"/>
  <c r="Z172" i="22"/>
  <c r="AE195" i="8"/>
  <c r="AE196" i="22" s="1"/>
  <c r="H170" i="22"/>
  <c r="N215" i="8"/>
  <c r="I239" i="8" s="1"/>
  <c r="I262" i="8" s="1"/>
  <c r="AH170" i="22"/>
  <c r="AG171" i="22"/>
  <c r="AQ170" i="20"/>
  <c r="H29" i="9"/>
  <c r="Z33" i="9"/>
  <c r="Z34" i="21" s="1"/>
  <c r="P31" i="9"/>
  <c r="AB35" i="9"/>
  <c r="AB36" i="21" s="1"/>
  <c r="Z171" i="22"/>
  <c r="AS192" i="22"/>
  <c r="M32" i="9"/>
  <c r="M32" i="24" s="1"/>
  <c r="R170" i="20"/>
  <c r="R192" i="8"/>
  <c r="R194" i="20" s="1"/>
  <c r="AA34" i="9"/>
  <c r="AJ32" i="9"/>
  <c r="W33" i="9"/>
  <c r="AR30" i="9"/>
  <c r="AU32" i="9"/>
  <c r="AF192" i="8"/>
  <c r="N32" i="9"/>
  <c r="N32" i="27" s="1"/>
  <c r="N32" i="31" s="1"/>
  <c r="AT171" i="20"/>
  <c r="Q32" i="9"/>
  <c r="AS31" i="9"/>
  <c r="I29" i="9"/>
  <c r="AN31" i="9"/>
  <c r="Y29" i="9"/>
  <c r="AM191" i="8"/>
  <c r="AQ214" i="8" s="1"/>
  <c r="AL238" i="8" s="1"/>
  <c r="AL261" i="8" s="1"/>
  <c r="Q173" i="22"/>
  <c r="AF169" i="22"/>
  <c r="AM174" i="20"/>
  <c r="AM31" i="9"/>
  <c r="G30" i="9"/>
  <c r="AL31" i="9"/>
  <c r="AL32" i="21" s="1"/>
  <c r="AO30" i="9"/>
  <c r="AC29" i="9"/>
  <c r="AC29" i="27" s="1"/>
  <c r="BA198" i="8"/>
  <c r="BA200" i="20" s="1"/>
  <c r="R31" i="9"/>
  <c r="R32" i="21" s="1"/>
  <c r="AI32" i="9"/>
  <c r="AI32" i="24" s="1"/>
  <c r="AP33" i="9"/>
  <c r="L29" i="9"/>
  <c r="L29" i="27" s="1"/>
  <c r="R29" i="9"/>
  <c r="Z32" i="9"/>
  <c r="Z33" i="21" s="1"/>
  <c r="AD171" i="20"/>
  <c r="J30" i="9"/>
  <c r="AL29" i="9"/>
  <c r="AQ169" i="22"/>
  <c r="G29" i="9"/>
  <c r="G29" i="24" s="1"/>
  <c r="Y31" i="9"/>
  <c r="AK30" i="9"/>
  <c r="R30" i="9"/>
  <c r="R30" i="24" s="1"/>
  <c r="O171" i="22"/>
  <c r="V172" i="20"/>
  <c r="AG172" i="20"/>
  <c r="AT170" i="22"/>
  <c r="AK169" i="22"/>
  <c r="AB170" i="22"/>
  <c r="O172" i="20"/>
  <c r="X193" i="8"/>
  <c r="AB216" i="8" s="1"/>
  <c r="AD192" i="8"/>
  <c r="AD193" i="22" s="1"/>
  <c r="AK193" i="8"/>
  <c r="AK194" i="22" s="1"/>
  <c r="AA195" i="22"/>
  <c r="Y173" i="20"/>
  <c r="O30" i="6"/>
  <c r="AE217" i="8"/>
  <c r="Z241" i="8" s="1"/>
  <c r="Z264" i="8" s="1"/>
  <c r="N170" i="22"/>
  <c r="N171" i="20"/>
  <c r="Y172" i="22"/>
  <c r="W171" i="20"/>
  <c r="Y192" i="8"/>
  <c r="AC215" i="8" s="1"/>
  <c r="AC217" i="20" s="1"/>
  <c r="AI171" i="22"/>
  <c r="AL172" i="22"/>
  <c r="K170" i="20"/>
  <c r="O195" i="20"/>
  <c r="V170" i="20"/>
  <c r="AW194" i="8"/>
  <c r="AR169" i="22"/>
  <c r="N173" i="20"/>
  <c r="N172" i="22"/>
  <c r="P171" i="22"/>
  <c r="AL173" i="20"/>
  <c r="AP194" i="8"/>
  <c r="AP196" i="20" s="1"/>
  <c r="M192" i="8"/>
  <c r="P196" i="20"/>
  <c r="O170" i="20"/>
  <c r="J171" i="20"/>
  <c r="AP171" i="20"/>
  <c r="AN172" i="22"/>
  <c r="Q194" i="8"/>
  <c r="Q195" i="22" s="1"/>
  <c r="M172" i="20"/>
  <c r="M191" i="8"/>
  <c r="M193" i="20" s="1"/>
  <c r="AD173" i="22"/>
  <c r="AQ194" i="20"/>
  <c r="AT195" i="20"/>
  <c r="T217" i="8"/>
  <c r="O241" i="8" s="1"/>
  <c r="O264" i="8" s="1"/>
  <c r="L192" i="8"/>
  <c r="L194" i="20" s="1"/>
  <c r="AP170" i="22"/>
  <c r="AM170" i="22"/>
  <c r="M171" i="22"/>
  <c r="AQ193" i="22"/>
  <c r="AX216" i="8"/>
  <c r="AS240" i="8" s="1"/>
  <c r="AS263" i="8" s="1"/>
  <c r="AU172" i="22"/>
  <c r="AO192" i="8"/>
  <c r="AS215" i="8" s="1"/>
  <c r="AN239" i="8" s="1"/>
  <c r="AN262" i="8" s="1"/>
  <c r="Y172" i="20"/>
  <c r="AC194" i="8"/>
  <c r="AA172" i="22"/>
  <c r="AA173" i="20"/>
  <c r="X172" i="20"/>
  <c r="X171" i="22"/>
  <c r="Z193" i="8"/>
  <c r="Z195" i="20" s="1"/>
  <c r="X171" i="20"/>
  <c r="X170" i="22"/>
  <c r="Z192" i="8"/>
  <c r="Z194" i="20" s="1"/>
  <c r="W170" i="20"/>
  <c r="Y191" i="8"/>
  <c r="AC214" i="8" s="1"/>
  <c r="X238" i="8" s="1"/>
  <c r="X261" i="8" s="1"/>
  <c r="W169" i="22"/>
  <c r="AG191" i="8"/>
  <c r="AE170" i="20"/>
  <c r="AE169" i="22"/>
  <c r="O170" i="22"/>
  <c r="Q192" i="8"/>
  <c r="O171" i="20"/>
  <c r="S171" i="22"/>
  <c r="S172" i="20"/>
  <c r="U193" i="8"/>
  <c r="AW174" i="22"/>
  <c r="AW175" i="20"/>
  <c r="AY196" i="8"/>
  <c r="BC219" i="8" s="1"/>
  <c r="AX243" i="8" s="1"/>
  <c r="AX266" i="8" s="1"/>
  <c r="K29" i="6"/>
  <c r="X31" i="9"/>
  <c r="X32" i="21" s="1"/>
  <c r="T31" i="9"/>
  <c r="S31" i="9"/>
  <c r="AF30" i="9"/>
  <c r="AV32" i="9"/>
  <c r="AV32" i="24" s="1"/>
  <c r="AN33" i="9"/>
  <c r="AN34" i="21" s="1"/>
  <c r="AN29" i="9"/>
  <c r="AT31" i="9"/>
  <c r="AM32" i="9"/>
  <c r="AM32" i="27" s="1"/>
  <c r="AM32" i="31" s="1"/>
  <c r="AI29" i="9"/>
  <c r="T33" i="9"/>
  <c r="AM33" i="9"/>
  <c r="AM33" i="24" s="1"/>
  <c r="AA30" i="9"/>
  <c r="X29" i="9"/>
  <c r="X29" i="24" s="1"/>
  <c r="AC33" i="9"/>
  <c r="AL33" i="9"/>
  <c r="AG29" i="9"/>
  <c r="AV33" i="9"/>
  <c r="AE33" i="9"/>
  <c r="Y33" i="9"/>
  <c r="AM34" i="9"/>
  <c r="AI31" i="9"/>
  <c r="AI31" i="27" s="1"/>
  <c r="AI31" i="31" s="1"/>
  <c r="AQ33" i="9"/>
  <c r="Z35" i="9"/>
  <c r="Z35" i="27" s="1"/>
  <c r="Z35" i="31" s="1"/>
  <c r="AG33" i="9"/>
  <c r="Q29" i="9"/>
  <c r="AX35" i="9"/>
  <c r="AK31" i="9"/>
  <c r="AS29" i="9"/>
  <c r="AJ29" i="9"/>
  <c r="U32" i="9"/>
  <c r="AS33" i="9"/>
  <c r="V31" i="9"/>
  <c r="V31" i="24" s="1"/>
  <c r="AW35" i="9"/>
  <c r="T30" i="9"/>
  <c r="AE31" i="9"/>
  <c r="AE31" i="27" s="1"/>
  <c r="AE31" i="31" s="1"/>
  <c r="AW34" i="9"/>
  <c r="AZ37" i="9"/>
  <c r="AZ37" i="24" s="1"/>
  <c r="AG30" i="9"/>
  <c r="Z31" i="9"/>
  <c r="N33" i="9"/>
  <c r="O32" i="9"/>
  <c r="O32" i="27" s="1"/>
  <c r="O32" i="31" s="1"/>
  <c r="K29" i="9"/>
  <c r="AE30" i="9"/>
  <c r="AJ30" i="9"/>
  <c r="AH32" i="9"/>
  <c r="V30" i="9"/>
  <c r="V31" i="21" s="1"/>
  <c r="AT32" i="9"/>
  <c r="Q30" i="9"/>
  <c r="AU33" i="9"/>
  <c r="AL30" i="9"/>
  <c r="S29" i="9"/>
  <c r="AA32" i="9"/>
  <c r="AA32" i="27" s="1"/>
  <c r="AA32" i="31" s="1"/>
  <c r="AF32" i="9"/>
  <c r="AF33" i="21" s="1"/>
  <c r="AH30" i="9"/>
  <c r="AA33" i="9"/>
  <c r="AC34" i="9"/>
  <c r="W32" i="9"/>
  <c r="AP29" i="9"/>
  <c r="AP30" i="21" s="1"/>
  <c r="AB30" i="9"/>
  <c r="AB31" i="21" s="1"/>
  <c r="U29" i="9"/>
  <c r="AC171" i="20"/>
  <c r="AC170" i="22"/>
  <c r="AE192" i="8"/>
  <c r="AE193" i="22" s="1"/>
  <c r="I170" i="22"/>
  <c r="I171" i="20"/>
  <c r="I190" i="20" s="1"/>
  <c r="I191" i="20" s="1"/>
  <c r="K192" i="8"/>
  <c r="K193" i="22" s="1"/>
  <c r="AH191" i="8"/>
  <c r="AL214" i="8" s="1"/>
  <c r="AY176" i="22"/>
  <c r="J29" i="9"/>
  <c r="AB33" i="9"/>
  <c r="AC32" i="9"/>
  <c r="AC33" i="21" s="1"/>
  <c r="L30" i="9"/>
  <c r="X33" i="9"/>
  <c r="J32" i="9"/>
  <c r="O29" i="9"/>
  <c r="O30" i="21" s="1"/>
  <c r="AK29" i="9"/>
  <c r="F29" i="9"/>
  <c r="N31" i="9"/>
  <c r="AS32" i="9"/>
  <c r="AU31" i="9"/>
  <c r="W31" i="9"/>
  <c r="W31" i="24" s="1"/>
  <c r="AV34" i="9"/>
  <c r="AV34" i="24" s="1"/>
  <c r="Z29" i="9"/>
  <c r="AX34" i="9"/>
  <c r="AX35" i="21" s="1"/>
  <c r="X30" i="9"/>
  <c r="AR31" i="9"/>
  <c r="AO32" i="9"/>
  <c r="S191" i="8"/>
  <c r="AG31" i="9"/>
  <c r="V32" i="9"/>
  <c r="AM30" i="9"/>
  <c r="AD32" i="9"/>
  <c r="P29" i="9"/>
  <c r="AS30" i="9"/>
  <c r="AS31" i="21" s="1"/>
  <c r="AC31" i="9"/>
  <c r="AC32" i="21" s="1"/>
  <c r="AP32" i="9"/>
  <c r="M30" i="9"/>
  <c r="U30" i="9"/>
  <c r="H30" i="9"/>
  <c r="K32" i="9"/>
  <c r="K33" i="21" s="1"/>
  <c r="Y32" i="9"/>
  <c r="Y32" i="24" s="1"/>
  <c r="AG32" i="9"/>
  <c r="AM29" i="9"/>
  <c r="AA29" i="9"/>
  <c r="AC171" i="22"/>
  <c r="AI33" i="9"/>
  <c r="R32" i="9"/>
  <c r="J31" i="9"/>
  <c r="W30" i="9"/>
  <c r="L32" i="9"/>
  <c r="AB32" i="9"/>
  <c r="AD30" i="9"/>
  <c r="L31" i="9"/>
  <c r="Y30" i="9"/>
  <c r="AO31" i="9"/>
  <c r="V29" i="9"/>
  <c r="AB31" i="9"/>
  <c r="AB31" i="27" s="1"/>
  <c r="AB31" i="31" s="1"/>
  <c r="I30" i="9"/>
  <c r="AC30" i="9"/>
  <c r="AD29" i="9"/>
  <c r="AR32" i="9"/>
  <c r="AF29" i="9"/>
  <c r="AE193" i="8"/>
  <c r="AE194" i="22" s="1"/>
  <c r="AR170" i="22"/>
  <c r="Y34" i="9"/>
  <c r="Y34" i="27" s="1"/>
  <c r="Y34" i="31" s="1"/>
  <c r="AI30" i="9"/>
  <c r="T32" i="9"/>
  <c r="T32" i="24" s="1"/>
  <c r="AL32" i="9"/>
  <c r="AL33" i="21" s="1"/>
  <c r="M29" i="9"/>
  <c r="P33" i="9"/>
  <c r="P34" i="21" s="1"/>
  <c r="AQ31" i="9"/>
  <c r="AF31" i="9"/>
  <c r="O30" i="9"/>
  <c r="Q31" i="9"/>
  <c r="AE29" i="9"/>
  <c r="AO29" i="9"/>
  <c r="AY37" i="9"/>
  <c r="S30" i="9"/>
  <c r="U33" i="9"/>
  <c r="AX36" i="9"/>
  <c r="AD171" i="22"/>
  <c r="AO195" i="8"/>
  <c r="AS218" i="8" s="1"/>
  <c r="AT192" i="8"/>
  <c r="AA31" i="9"/>
  <c r="AK33" i="9"/>
  <c r="AP31" i="9"/>
  <c r="K30" i="9"/>
  <c r="AD31" i="9"/>
  <c r="AD31" i="24" s="1"/>
  <c r="M31" i="9"/>
  <c r="M31" i="27" s="1"/>
  <c r="M31" i="31" s="1"/>
  <c r="P32" i="9"/>
  <c r="H31" i="9"/>
  <c r="AK32" i="9"/>
  <c r="S32" i="9"/>
  <c r="AH29" i="9"/>
  <c r="AH29" i="27" s="1"/>
  <c r="N30" i="9"/>
  <c r="O33" i="9"/>
  <c r="AP30" i="9"/>
  <c r="AQ29" i="9"/>
  <c r="AQ30" i="9"/>
  <c r="AW33" i="9"/>
  <c r="AW33" i="24" s="1"/>
  <c r="AD172" i="20"/>
  <c r="Z30" i="9"/>
  <c r="Z31" i="21" s="1"/>
  <c r="AN30" i="9"/>
  <c r="AQ32" i="9"/>
  <c r="AQ32" i="24" s="1"/>
  <c r="X32" i="9"/>
  <c r="Q34" i="9"/>
  <c r="Q34" i="24" s="1"/>
  <c r="O31" i="9"/>
  <c r="O31" i="27" s="1"/>
  <c r="O31" i="31" s="1"/>
  <c r="I31" i="9"/>
  <c r="N29" i="9"/>
  <c r="AJ31" i="9"/>
  <c r="AH31" i="9"/>
  <c r="AH32" i="21" s="1"/>
  <c r="W29" i="9"/>
  <c r="AY36" i="9"/>
  <c r="AB29" i="9"/>
  <c r="U31" i="9"/>
  <c r="AE32" i="9"/>
  <c r="AN32" i="9"/>
  <c r="AN32" i="24" s="1"/>
  <c r="K31" i="9"/>
  <c r="K33" i="9"/>
  <c r="K33" i="27" s="1"/>
  <c r="K33" i="31" s="1"/>
  <c r="AT30" i="9"/>
  <c r="AT30" i="27" s="1"/>
  <c r="J167" i="20"/>
  <c r="J168" i="20" s="1"/>
  <c r="AB194" i="20"/>
  <c r="AZ198" i="20"/>
  <c r="J191" i="8"/>
  <c r="N214" i="8" s="1"/>
  <c r="AK172" i="20"/>
  <c r="AQ173" i="20"/>
  <c r="AY176" i="20"/>
  <c r="AX174" i="22"/>
  <c r="AM195" i="20"/>
  <c r="AQ172" i="22"/>
  <c r="AY175" i="22"/>
  <c r="AK193" i="22"/>
  <c r="AD191" i="8"/>
  <c r="AW173" i="22"/>
  <c r="AM194" i="22"/>
  <c r="AK194" i="20"/>
  <c r="AB169" i="22"/>
  <c r="L172" i="20"/>
  <c r="AA191" i="8"/>
  <c r="AA193" i="20" s="1"/>
  <c r="Z170" i="22"/>
  <c r="AY195" i="8"/>
  <c r="AY196" i="22" s="1"/>
  <c r="BA198" i="22"/>
  <c r="AV174" i="20"/>
  <c r="L170" i="22"/>
  <c r="N193" i="8"/>
  <c r="R216" i="8" s="1"/>
  <c r="M240" i="8" s="1"/>
  <c r="M263" i="8" s="1"/>
  <c r="N192" i="8"/>
  <c r="N194" i="20" s="1"/>
  <c r="AX175" i="20"/>
  <c r="Z171" i="20"/>
  <c r="AI171" i="20"/>
  <c r="AI170" i="22"/>
  <c r="Q191" i="8"/>
  <c r="Q192" i="22" s="1"/>
  <c r="AW193" i="8"/>
  <c r="AW194" i="22" s="1"/>
  <c r="R169" i="22"/>
  <c r="AU172" i="20"/>
  <c r="S170" i="20"/>
  <c r="U191" i="8"/>
  <c r="Y214" i="8" s="1"/>
  <c r="Y216" i="20" s="1"/>
  <c r="AB196" i="8"/>
  <c r="AF219" i="8" s="1"/>
  <c r="AA243" i="8" s="1"/>
  <c r="AA266" i="8" s="1"/>
  <c r="Z175" i="20"/>
  <c r="U172" i="22"/>
  <c r="AQ171" i="22"/>
  <c r="AQ195" i="22"/>
  <c r="AO172" i="22"/>
  <c r="U173" i="20"/>
  <c r="AQ172" i="20"/>
  <c r="AF214" i="8"/>
  <c r="AF215" i="22" s="1"/>
  <c r="AB192" i="22"/>
  <c r="X173" i="20"/>
  <c r="AA169" i="22"/>
  <c r="AD170" i="20"/>
  <c r="AQ192" i="22"/>
  <c r="AG193" i="8"/>
  <c r="AK216" i="8" s="1"/>
  <c r="AL193" i="8"/>
  <c r="Y169" i="22"/>
  <c r="AQ193" i="20"/>
  <c r="AE171" i="22"/>
  <c r="AN170" i="20"/>
  <c r="AO169" i="22"/>
  <c r="AO170" i="20"/>
  <c r="AX194" i="8"/>
  <c r="AJ171" i="22"/>
  <c r="O173" i="20"/>
  <c r="AI192" i="8"/>
  <c r="AM215" i="8" s="1"/>
  <c r="AH239" i="8" s="1"/>
  <c r="AH262" i="8" s="1"/>
  <c r="AR172" i="20"/>
  <c r="AQ193" i="8"/>
  <c r="AO170" i="22"/>
  <c r="AO171" i="20"/>
  <c r="AP191" i="8"/>
  <c r="AT214" i="8" s="1"/>
  <c r="AO238" i="8" s="1"/>
  <c r="AO261" i="8" s="1"/>
  <c r="AO172" i="20"/>
  <c r="AV172" i="22"/>
  <c r="AT191" i="8"/>
  <c r="AX214" i="8" s="1"/>
  <c r="AS238" i="8" s="1"/>
  <c r="AS261" i="8" s="1"/>
  <c r="AG170" i="22"/>
  <c r="AR171" i="22"/>
  <c r="AB194" i="8"/>
  <c r="AB195" i="22" s="1"/>
  <c r="H188" i="8"/>
  <c r="AP193" i="8"/>
  <c r="AT216" i="8" s="1"/>
  <c r="AT218" i="20" s="1"/>
  <c r="AC174" i="20"/>
  <c r="AH171" i="20"/>
  <c r="AS171" i="22"/>
  <c r="P170" i="20"/>
  <c r="AN171" i="22"/>
  <c r="AI194" i="8"/>
  <c r="AM217" i="8" s="1"/>
  <c r="AM218" i="22" s="1"/>
  <c r="AH242" i="22" s="1"/>
  <c r="AI170" i="20"/>
  <c r="AJ170" i="22"/>
  <c r="AG173" i="20"/>
  <c r="J193" i="22"/>
  <c r="AL192" i="8"/>
  <c r="H171" i="20"/>
  <c r="H190" i="20" s="1"/>
  <c r="H191" i="20" s="1"/>
  <c r="AK191" i="8"/>
  <c r="AO214" i="8" s="1"/>
  <c r="AJ238" i="8" s="1"/>
  <c r="AJ261" i="8" s="1"/>
  <c r="H34" i="34"/>
  <c r="H24" i="33"/>
  <c r="AI173" i="20"/>
  <c r="AU193" i="8"/>
  <c r="AU195" i="20" s="1"/>
  <c r="AK194" i="8"/>
  <c r="R191" i="8"/>
  <c r="V214" i="8" s="1"/>
  <c r="V216" i="20" s="1"/>
  <c r="Q174" i="20"/>
  <c r="AH172" i="20"/>
  <c r="J172" i="20"/>
  <c r="Y170" i="22"/>
  <c r="AA193" i="22"/>
  <c r="W192" i="8"/>
  <c r="AA215" i="8" s="1"/>
  <c r="AA216" i="22" s="1"/>
  <c r="V240" i="22" s="1"/>
  <c r="Y174" i="20"/>
  <c r="U171" i="22"/>
  <c r="AJ194" i="22"/>
  <c r="S171" i="20"/>
  <c r="AL171" i="20"/>
  <c r="Y173" i="22"/>
  <c r="W195" i="20"/>
  <c r="AA196" i="22"/>
  <c r="AN216" i="8"/>
  <c r="AI240" i="8" s="1"/>
  <c r="AI263" i="8" s="1"/>
  <c r="U192" i="8"/>
  <c r="AI191" i="8"/>
  <c r="AM214" i="8" s="1"/>
  <c r="AH238" i="8" s="1"/>
  <c r="AH261" i="8" s="1"/>
  <c r="W194" i="22"/>
  <c r="AE218" i="8"/>
  <c r="Z242" i="8" s="1"/>
  <c r="Z265" i="8" s="1"/>
  <c r="AC195" i="8"/>
  <c r="AG218" i="8" s="1"/>
  <c r="AB242" i="8" s="1"/>
  <c r="AB265" i="8" s="1"/>
  <c r="N191" i="8"/>
  <c r="R214" i="8" s="1"/>
  <c r="M238" i="8" s="1"/>
  <c r="M261" i="8" s="1"/>
  <c r="AG170" i="20"/>
  <c r="AN174" i="20"/>
  <c r="AS171" i="20"/>
  <c r="AU192" i="8"/>
  <c r="AY215" i="8" s="1"/>
  <c r="AT239" i="8" s="1"/>
  <c r="AT262" i="8" s="1"/>
  <c r="U171" i="20"/>
  <c r="L170" i="20"/>
  <c r="U172" i="20"/>
  <c r="AH171" i="22"/>
  <c r="AP195" i="8"/>
  <c r="AP196" i="22" s="1"/>
  <c r="AA174" i="20"/>
  <c r="AH193" i="8"/>
  <c r="AH194" i="22" s="1"/>
  <c r="AF191" i="8"/>
  <c r="AF192" i="22" s="1"/>
  <c r="AF172" i="20"/>
  <c r="AG192" i="8"/>
  <c r="AK215" i="8" s="1"/>
  <c r="AU194" i="8"/>
  <c r="AY217" i="8" s="1"/>
  <c r="AY218" i="22" s="1"/>
  <c r="AT242" i="22" s="1"/>
  <c r="AO173" i="20"/>
  <c r="AE171" i="20"/>
  <c r="N169" i="22"/>
  <c r="AQ170" i="22"/>
  <c r="AK171" i="20"/>
  <c r="AH169" i="22"/>
  <c r="AJ191" i="8"/>
  <c r="Z169" i="22"/>
  <c r="P191" i="8"/>
  <c r="T214" i="8" s="1"/>
  <c r="T215" i="22" s="1"/>
  <c r="AQ196" i="20"/>
  <c r="AM192" i="8"/>
  <c r="AM194" i="20" s="1"/>
  <c r="Z194" i="8"/>
  <c r="Z196" i="20" s="1"/>
  <c r="AL191" i="8"/>
  <c r="AP214" i="8" s="1"/>
  <c r="AP216" i="20" s="1"/>
  <c r="AS192" i="8"/>
  <c r="AW215" i="8" s="1"/>
  <c r="AW216" i="22" s="1"/>
  <c r="AR240" i="22" s="1"/>
  <c r="Z170" i="20"/>
  <c r="AC191" i="8"/>
  <c r="AG214" i="8" s="1"/>
  <c r="AB238" i="8" s="1"/>
  <c r="AB261" i="8" s="1"/>
  <c r="AS172" i="22"/>
  <c r="AJ170" i="20"/>
  <c r="Y171" i="22"/>
  <c r="K171" i="20"/>
  <c r="AX195" i="20"/>
  <c r="K193" i="8"/>
  <c r="K195" i="20" s="1"/>
  <c r="AV172" i="20"/>
  <c r="AX194" i="22"/>
  <c r="I171" i="22"/>
  <c r="AF195" i="8"/>
  <c r="AJ218" i="8" s="1"/>
  <c r="AJ219" i="22" s="1"/>
  <c r="AE243" i="22" s="1"/>
  <c r="AA170" i="22"/>
  <c r="AC192" i="8"/>
  <c r="AG215" i="8" s="1"/>
  <c r="AG217" i="20" s="1"/>
  <c r="AB241" i="20" s="1"/>
  <c r="AE191" i="8"/>
  <c r="AE193" i="20" s="1"/>
  <c r="I188" i="8"/>
  <c r="N194" i="8"/>
  <c r="R217" i="8" s="1"/>
  <c r="M241" i="8" s="1"/>
  <c r="M264" i="8" s="1"/>
  <c r="AC170" i="20"/>
  <c r="AV171" i="22"/>
  <c r="L173" i="20"/>
  <c r="AN171" i="20"/>
  <c r="AP192" i="8"/>
  <c r="AT215" i="8" s="1"/>
  <c r="AO239" i="8" s="1"/>
  <c r="AO262" i="8" s="1"/>
  <c r="I253" i="27"/>
  <c r="N229" i="31"/>
  <c r="I253" i="31" s="1"/>
  <c r="BJ98" i="31"/>
  <c r="BE122" i="31" s="1"/>
  <c r="BE122" i="27"/>
  <c r="H256" i="20"/>
  <c r="H279" i="20" s="1"/>
  <c r="M231" i="21"/>
  <c r="H255" i="21" s="1"/>
  <c r="M230" i="27"/>
  <c r="BN238" i="27"/>
  <c r="BS214" i="31"/>
  <c r="BN238" i="31" s="1"/>
  <c r="BN261" i="27"/>
  <c r="BN261" i="31" s="1"/>
  <c r="BN262" i="21"/>
  <c r="BN261" i="24"/>
  <c r="BN286" i="20"/>
  <c r="H253" i="20"/>
  <c r="H276" i="20" s="1"/>
  <c r="M228" i="21"/>
  <c r="H252" i="21" s="1"/>
  <c r="M227" i="27"/>
  <c r="BO100" i="27"/>
  <c r="BO101" i="21"/>
  <c r="BJ125" i="21" s="1"/>
  <c r="BO100" i="24"/>
  <c r="BJ124" i="24" s="1"/>
  <c r="J272" i="27"/>
  <c r="J272" i="31" s="1"/>
  <c r="J273" i="21"/>
  <c r="J297" i="20"/>
  <c r="BE99" i="24"/>
  <c r="AZ123" i="24" s="1"/>
  <c r="BE99" i="27"/>
  <c r="BE100" i="21"/>
  <c r="AZ124" i="21" s="1"/>
  <c r="J321" i="27"/>
  <c r="J321" i="31" s="1"/>
  <c r="J322" i="21"/>
  <c r="N346" i="20"/>
  <c r="H257" i="20"/>
  <c r="H280" i="20" s="1"/>
  <c r="M232" i="21"/>
  <c r="H256" i="21" s="1"/>
  <c r="M231" i="27"/>
  <c r="BI311" i="20"/>
  <c r="N254" i="20"/>
  <c r="N277" i="20" s="1"/>
  <c r="S228" i="27"/>
  <c r="S229" i="21"/>
  <c r="N253" i="21" s="1"/>
  <c r="H294" i="27"/>
  <c r="H294" i="31" s="1"/>
  <c r="H80" i="24"/>
  <c r="L105" i="20"/>
  <c r="H80" i="27"/>
  <c r="H80" i="31" s="1"/>
  <c r="H81" i="21"/>
  <c r="H88" i="21"/>
  <c r="L112" i="20"/>
  <c r="H87" i="27"/>
  <c r="H87" i="31" s="1"/>
  <c r="M102" i="24"/>
  <c r="H126" i="24" s="1"/>
  <c r="M102" i="27"/>
  <c r="M103" i="21"/>
  <c r="H127" i="21" s="1"/>
  <c r="BI100" i="27"/>
  <c r="BI101" i="21"/>
  <c r="BD125" i="21" s="1"/>
  <c r="BI100" i="24"/>
  <c r="BD124" i="24" s="1"/>
  <c r="L117" i="20"/>
  <c r="H92" i="27"/>
  <c r="H92" i="31" s="1"/>
  <c r="H93" i="21"/>
  <c r="BM214" i="27"/>
  <c r="BH240" i="20"/>
  <c r="BH263" i="20" s="1"/>
  <c r="BM215" i="21"/>
  <c r="BH239" i="21" s="1"/>
  <c r="BM214" i="24"/>
  <c r="BH238" i="24" s="1"/>
  <c r="M100" i="31"/>
  <c r="H124" i="31" s="1"/>
  <c r="H124" i="27"/>
  <c r="J243" i="20"/>
  <c r="J266" i="20" s="1"/>
  <c r="O217" i="24"/>
  <c r="J241" i="24" s="1"/>
  <c r="O218" i="21"/>
  <c r="J242" i="21" s="1"/>
  <c r="O217" i="27"/>
  <c r="M233" i="27"/>
  <c r="M234" i="21"/>
  <c r="H258" i="21" s="1"/>
  <c r="H259" i="20"/>
  <c r="H282" i="20" s="1"/>
  <c r="O111" i="31"/>
  <c r="J135" i="31" s="1"/>
  <c r="J135" i="27"/>
  <c r="N111" i="21"/>
  <c r="I135" i="21" s="1"/>
  <c r="N110" i="27"/>
  <c r="Q111" i="31"/>
  <c r="L135" i="31" s="1"/>
  <c r="L135" i="27"/>
  <c r="J267" i="27"/>
  <c r="J267" i="31" s="1"/>
  <c r="J268" i="21"/>
  <c r="J292" i="20"/>
  <c r="J267" i="24"/>
  <c r="M226" i="31"/>
  <c r="H250" i="31" s="1"/>
  <c r="H250" i="27"/>
  <c r="H298" i="20"/>
  <c r="H273" i="27"/>
  <c r="H273" i="31" s="1"/>
  <c r="H274" i="21"/>
  <c r="H241" i="20"/>
  <c r="H264" i="20" s="1"/>
  <c r="M215" i="24"/>
  <c r="H239" i="24" s="1"/>
  <c r="M215" i="27"/>
  <c r="M216" i="21"/>
  <c r="H240" i="21" s="1"/>
  <c r="BN98" i="31"/>
  <c r="BI122" i="31" s="1"/>
  <c r="BI122" i="27"/>
  <c r="H139" i="27"/>
  <c r="M115" i="31"/>
  <c r="H139" i="31" s="1"/>
  <c r="N231" i="27"/>
  <c r="I257" i="20"/>
  <c r="I280" i="20" s="1"/>
  <c r="N232" i="21"/>
  <c r="I256" i="21" s="1"/>
  <c r="P110" i="31"/>
  <c r="K134" i="31" s="1"/>
  <c r="K134" i="27"/>
  <c r="BI98" i="27"/>
  <c r="BI99" i="21"/>
  <c r="BD123" i="21" s="1"/>
  <c r="BI98" i="24"/>
  <c r="BD122" i="24" s="1"/>
  <c r="M107" i="31"/>
  <c r="H131" i="31" s="1"/>
  <c r="H131" i="27"/>
  <c r="O114" i="27"/>
  <c r="O115" i="21"/>
  <c r="J139" i="21" s="1"/>
  <c r="I248" i="27"/>
  <c r="N224" i="31"/>
  <c r="I248" i="31" s="1"/>
  <c r="BD98" i="24"/>
  <c r="AY122" i="24" s="1"/>
  <c r="BD99" i="21"/>
  <c r="AY123" i="21" s="1"/>
  <c r="BD98" i="27"/>
  <c r="R227" i="27"/>
  <c r="M253" i="20"/>
  <c r="M276" i="20" s="1"/>
  <c r="R228" i="21"/>
  <c r="M252" i="21" s="1"/>
  <c r="N227" i="27"/>
  <c r="I253" i="20"/>
  <c r="I276" i="20" s="1"/>
  <c r="N228" i="21"/>
  <c r="I252" i="21" s="1"/>
  <c r="H245" i="20"/>
  <c r="H268" i="20" s="1"/>
  <c r="M219" i="24"/>
  <c r="H243" i="24" s="1"/>
  <c r="M219" i="27"/>
  <c r="M220" i="21"/>
  <c r="H244" i="21" s="1"/>
  <c r="I296" i="20"/>
  <c r="I271" i="27"/>
  <c r="I271" i="31" s="1"/>
  <c r="I272" i="21"/>
  <c r="N115" i="31"/>
  <c r="I139" i="31" s="1"/>
  <c r="I139" i="27"/>
  <c r="M218" i="27"/>
  <c r="M219" i="21"/>
  <c r="H243" i="21" s="1"/>
  <c r="H244" i="20"/>
  <c r="H267" i="20" s="1"/>
  <c r="M218" i="24"/>
  <c r="H242" i="24" s="1"/>
  <c r="M108" i="31"/>
  <c r="H132" i="31" s="1"/>
  <c r="H132" i="27"/>
  <c r="BF98" i="24"/>
  <c r="BA122" i="24" s="1"/>
  <c r="BF99" i="21"/>
  <c r="BA123" i="21" s="1"/>
  <c r="BF98" i="27"/>
  <c r="BG261" i="24"/>
  <c r="BG262" i="21"/>
  <c r="BG261" i="27"/>
  <c r="BG261" i="31" s="1"/>
  <c r="BG286" i="20"/>
  <c r="BO99" i="31"/>
  <c r="BJ123" i="31" s="1"/>
  <c r="BJ123" i="27"/>
  <c r="I246" i="20"/>
  <c r="I269" i="20" s="1"/>
  <c r="N220" i="24"/>
  <c r="I244" i="24" s="1"/>
  <c r="N220" i="27"/>
  <c r="N221" i="21"/>
  <c r="I245" i="21" s="1"/>
  <c r="BR100" i="21"/>
  <c r="BM124" i="21" s="1"/>
  <c r="BR99" i="27"/>
  <c r="BR99" i="24"/>
  <c r="BM123" i="24" s="1"/>
  <c r="I243" i="20"/>
  <c r="I266" i="20" s="1"/>
  <c r="N217" i="24"/>
  <c r="I241" i="24" s="1"/>
  <c r="N217" i="27"/>
  <c r="N218" i="21"/>
  <c r="I242" i="21" s="1"/>
  <c r="M112" i="31"/>
  <c r="H136" i="31" s="1"/>
  <c r="H136" i="27"/>
  <c r="BE263" i="21"/>
  <c r="BE262" i="27"/>
  <c r="BE262" i="31" s="1"/>
  <c r="BE287" i="20"/>
  <c r="BE262" i="24"/>
  <c r="BP100" i="21"/>
  <c r="BK124" i="21" s="1"/>
  <c r="BP99" i="24"/>
  <c r="BK123" i="24" s="1"/>
  <c r="BP99" i="27"/>
  <c r="BB240" i="20"/>
  <c r="BB263" i="20" s="1"/>
  <c r="BG214" i="24"/>
  <c r="BB238" i="24" s="1"/>
  <c r="BG215" i="21"/>
  <c r="BB239" i="21" s="1"/>
  <c r="BG214" i="27"/>
  <c r="N104" i="24"/>
  <c r="I128" i="24" s="1"/>
  <c r="N104" i="27"/>
  <c r="N105" i="21"/>
  <c r="I129" i="21" s="1"/>
  <c r="N101" i="24"/>
  <c r="I125" i="24" s="1"/>
  <c r="N101" i="27"/>
  <c r="N102" i="21"/>
  <c r="I126" i="21" s="1"/>
  <c r="I270" i="21"/>
  <c r="I269" i="27"/>
  <c r="I269" i="31" s="1"/>
  <c r="I294" i="20"/>
  <c r="I269" i="24"/>
  <c r="BD240" i="20"/>
  <c r="BD263" i="20" s="1"/>
  <c r="BI214" i="24"/>
  <c r="BD238" i="24" s="1"/>
  <c r="BI215" i="21"/>
  <c r="BD239" i="21" s="1"/>
  <c r="BI214" i="27"/>
  <c r="L249" i="20"/>
  <c r="L272" i="20" s="1"/>
  <c r="I249" i="20"/>
  <c r="I272" i="20" s="1"/>
  <c r="N223" i="24"/>
  <c r="I247" i="24" s="1"/>
  <c r="N223" i="27"/>
  <c r="N224" i="21"/>
  <c r="I248" i="21" s="1"/>
  <c r="O106" i="31"/>
  <c r="J130" i="31" s="1"/>
  <c r="J130" i="27"/>
  <c r="BH214" i="24"/>
  <c r="BC238" i="24" s="1"/>
  <c r="BC240" i="20"/>
  <c r="BC263" i="20" s="1"/>
  <c r="BH214" i="27"/>
  <c r="BH215" i="21"/>
  <c r="BC239" i="21" s="1"/>
  <c r="O221" i="24"/>
  <c r="J245" i="24" s="1"/>
  <c r="O221" i="27"/>
  <c r="O222" i="21"/>
  <c r="J246" i="21" s="1"/>
  <c r="J247" i="20"/>
  <c r="J270" i="20" s="1"/>
  <c r="H85" i="21"/>
  <c r="H84" i="27"/>
  <c r="H84" i="31" s="1"/>
  <c r="H84" i="24"/>
  <c r="L109" i="20"/>
  <c r="BA98" i="24"/>
  <c r="AV122" i="24" s="1"/>
  <c r="BA98" i="27"/>
  <c r="BA99" i="21"/>
  <c r="AV123" i="21" s="1"/>
  <c r="K246" i="27"/>
  <c r="K265" i="27"/>
  <c r="K265" i="31" s="1"/>
  <c r="K266" i="21"/>
  <c r="K290" i="20"/>
  <c r="K265" i="24"/>
  <c r="BB98" i="31"/>
  <c r="AW122" i="31" s="1"/>
  <c r="AW122" i="27"/>
  <c r="H78" i="24"/>
  <c r="L103" i="20"/>
  <c r="H78" i="27"/>
  <c r="H78" i="31" s="1"/>
  <c r="H79" i="21"/>
  <c r="M104" i="24"/>
  <c r="H128" i="24" s="1"/>
  <c r="M104" i="27"/>
  <c r="M105" i="21"/>
  <c r="H129" i="21" s="1"/>
  <c r="H248" i="20"/>
  <c r="H271" i="20" s="1"/>
  <c r="M222" i="24"/>
  <c r="H246" i="24" s="1"/>
  <c r="M222" i="27"/>
  <c r="M223" i="21"/>
  <c r="H247" i="21" s="1"/>
  <c r="H77" i="24"/>
  <c r="L102" i="20"/>
  <c r="H78" i="21"/>
  <c r="H77" i="27"/>
  <c r="H77" i="31" s="1"/>
  <c r="BG99" i="24"/>
  <c r="BB123" i="24" s="1"/>
  <c r="BG99" i="27"/>
  <c r="BG100" i="21"/>
  <c r="BB124" i="21" s="1"/>
  <c r="M101" i="24"/>
  <c r="H125" i="24" s="1"/>
  <c r="M101" i="27"/>
  <c r="M102" i="21"/>
  <c r="H126" i="21" s="1"/>
  <c r="N105" i="31"/>
  <c r="I129" i="31" s="1"/>
  <c r="I129" i="27"/>
  <c r="M106" i="24"/>
  <c r="H130" i="24" s="1"/>
  <c r="M106" i="27"/>
  <c r="M107" i="21"/>
  <c r="H131" i="21" s="1"/>
  <c r="BN215" i="21"/>
  <c r="BI239" i="21" s="1"/>
  <c r="BN214" i="24"/>
  <c r="BI238" i="24" s="1"/>
  <c r="BI240" i="20"/>
  <c r="BI263" i="20" s="1"/>
  <c r="BN214" i="27"/>
  <c r="K242" i="27"/>
  <c r="P218" i="31"/>
  <c r="K242" i="31" s="1"/>
  <c r="AE217" i="20"/>
  <c r="Z241" i="20" s="1"/>
  <c r="Z239" i="8"/>
  <c r="Z262" i="8" s="1"/>
  <c r="Z264" i="20" s="1"/>
  <c r="AF195" i="20"/>
  <c r="AF194" i="22"/>
  <c r="AJ216" i="8"/>
  <c r="AH217" i="8"/>
  <c r="AD195" i="22"/>
  <c r="AD196" i="20"/>
  <c r="Z216" i="8"/>
  <c r="V195" i="20"/>
  <c r="V194" i="22"/>
  <c r="AV194" i="20"/>
  <c r="AV193" i="22"/>
  <c r="AZ215" i="8"/>
  <c r="AN195" i="22"/>
  <c r="AR217" i="8"/>
  <c r="AN196" i="20"/>
  <c r="P194" i="20"/>
  <c r="P193" i="22"/>
  <c r="T215" i="8"/>
  <c r="W195" i="22"/>
  <c r="W196" i="20"/>
  <c r="AA217" i="8"/>
  <c r="AW216" i="8"/>
  <c r="AS194" i="22"/>
  <c r="AS195" i="20"/>
  <c r="AI195" i="20"/>
  <c r="AI194" i="22"/>
  <c r="AM216" i="8"/>
  <c r="AP198" i="20"/>
  <c r="AT219" i="8"/>
  <c r="AP197" i="22"/>
  <c r="AV215" i="8"/>
  <c r="AR194" i="20"/>
  <c r="AR193" i="22"/>
  <c r="AS195" i="22"/>
  <c r="AW217" i="8"/>
  <c r="AS196" i="20"/>
  <c r="K26" i="33"/>
  <c r="M195" i="22"/>
  <c r="M196" i="20"/>
  <c r="Q217" i="8"/>
  <c r="K36" i="34"/>
  <c r="AN194" i="20"/>
  <c r="AR215" i="8"/>
  <c r="AN193" i="22"/>
  <c r="AL215" i="8"/>
  <c r="AH193" i="22"/>
  <c r="AH194" i="20"/>
  <c r="W218" i="8"/>
  <c r="S197" i="20"/>
  <c r="S196" i="22"/>
  <c r="X214" i="8"/>
  <c r="T192" i="22"/>
  <c r="T193" i="20"/>
  <c r="Z217" i="8"/>
  <c r="V195" i="22"/>
  <c r="V196" i="20"/>
  <c r="U216" i="8"/>
  <c r="Q194" i="22"/>
  <c r="Q195" i="20"/>
  <c r="AO192" i="22"/>
  <c r="AS214" i="8"/>
  <c r="AO193" i="20"/>
  <c r="BF221" i="8"/>
  <c r="BB200" i="20"/>
  <c r="BB199" i="22"/>
  <c r="AZ216" i="8"/>
  <c r="AV195" i="20"/>
  <c r="AV194" i="22"/>
  <c r="AC217" i="8"/>
  <c r="Y196" i="20"/>
  <c r="Y195" i="22"/>
  <c r="AA195" i="20"/>
  <c r="AA194" i="22"/>
  <c r="AE216" i="8"/>
  <c r="AN215" i="8"/>
  <c r="AJ193" i="22"/>
  <c r="AJ194" i="20"/>
  <c r="BB214" i="31"/>
  <c r="AW238" i="31" s="1"/>
  <c r="AW238" i="27"/>
  <c r="P227" i="27"/>
  <c r="K253" i="20"/>
  <c r="K276" i="20" s="1"/>
  <c r="P228" i="21"/>
  <c r="K252" i="21" s="1"/>
  <c r="Q227" i="21"/>
  <c r="L251" i="21" s="1"/>
  <c r="Q226" i="27"/>
  <c r="L252" i="20"/>
  <c r="L275" i="20" s="1"/>
  <c r="H249" i="20"/>
  <c r="H272" i="20" s="1"/>
  <c r="M223" i="24"/>
  <c r="H247" i="24" s="1"/>
  <c r="M223" i="27"/>
  <c r="M224" i="21"/>
  <c r="H248" i="21" s="1"/>
  <c r="R240" i="8"/>
  <c r="R263" i="8" s="1"/>
  <c r="W218" i="20"/>
  <c r="W217" i="22"/>
  <c r="R241" i="22" s="1"/>
  <c r="BN216" i="21"/>
  <c r="BI240" i="21" s="1"/>
  <c r="BN215" i="24"/>
  <c r="BI239" i="24" s="1"/>
  <c r="BN215" i="27"/>
  <c r="BI241" i="20"/>
  <c r="BI264" i="20" s="1"/>
  <c r="AV286" i="20"/>
  <c r="AV261" i="24"/>
  <c r="AV261" i="27"/>
  <c r="AV261" i="31" s="1"/>
  <c r="AV262" i="21"/>
  <c r="BH98" i="24"/>
  <c r="BC122" i="24" s="1"/>
  <c r="BH99" i="21"/>
  <c r="BC123" i="21" s="1"/>
  <c r="BH98" i="27"/>
  <c r="BG98" i="24"/>
  <c r="BB122" i="24" s="1"/>
  <c r="BG99" i="21"/>
  <c r="BB123" i="21" s="1"/>
  <c r="BG98" i="27"/>
  <c r="AL240" i="8"/>
  <c r="AL263" i="8" s="1"/>
  <c r="AQ217" i="22"/>
  <c r="AL241" i="22" s="1"/>
  <c r="AQ218" i="20"/>
  <c r="AL242" i="20" s="1"/>
  <c r="H277" i="21"/>
  <c r="H301" i="20"/>
  <c r="H276" i="27"/>
  <c r="H276" i="31" s="1"/>
  <c r="N103" i="24"/>
  <c r="I127" i="24" s="1"/>
  <c r="N103" i="27"/>
  <c r="N104" i="21"/>
  <c r="I128" i="21" s="1"/>
  <c r="BF240" i="20"/>
  <c r="BF263" i="20" s="1"/>
  <c r="BK215" i="21"/>
  <c r="BF239" i="21" s="1"/>
  <c r="BK214" i="27"/>
  <c r="BK214" i="24"/>
  <c r="BF238" i="24" s="1"/>
  <c r="BC98" i="24"/>
  <c r="AX122" i="24" s="1"/>
  <c r="BC98" i="27"/>
  <c r="BC99" i="21"/>
  <c r="AX123" i="21" s="1"/>
  <c r="AW262" i="21"/>
  <c r="AW261" i="27"/>
  <c r="AW261" i="31" s="1"/>
  <c r="AW286" i="20"/>
  <c r="AW261" i="24"/>
  <c r="BO103" i="9"/>
  <c r="AW240" i="8"/>
  <c r="AW263" i="8" s="1"/>
  <c r="BB218" i="20"/>
  <c r="BB217" i="22"/>
  <c r="AW241" i="22" s="1"/>
  <c r="J273" i="27"/>
  <c r="J273" i="31" s="1"/>
  <c r="J274" i="21"/>
  <c r="J298" i="20"/>
  <c r="I244" i="20"/>
  <c r="I267" i="20" s="1"/>
  <c r="N218" i="24"/>
  <c r="I242" i="24" s="1"/>
  <c r="N218" i="27"/>
  <c r="N219" i="21"/>
  <c r="I243" i="21" s="1"/>
  <c r="O222" i="31"/>
  <c r="J246" i="31" s="1"/>
  <c r="J246" i="27"/>
  <c r="BK99" i="21"/>
  <c r="BF123" i="21" s="1"/>
  <c r="BK98" i="27"/>
  <c r="BK98" i="24"/>
  <c r="BF122" i="24" s="1"/>
  <c r="I245" i="20"/>
  <c r="I268" i="20" s="1"/>
  <c r="N219" i="24"/>
  <c r="I243" i="24" s="1"/>
  <c r="N219" i="27"/>
  <c r="N220" i="21"/>
  <c r="I244" i="21" s="1"/>
  <c r="O226" i="31"/>
  <c r="J250" i="31" s="1"/>
  <c r="J250" i="27"/>
  <c r="AZ98" i="24"/>
  <c r="AU122" i="24" s="1"/>
  <c r="AZ98" i="27"/>
  <c r="AZ99" i="21"/>
  <c r="AU123" i="21" s="1"/>
  <c r="I242" i="20"/>
  <c r="I265" i="20" s="1"/>
  <c r="N216" i="24"/>
  <c r="I240" i="24" s="1"/>
  <c r="N216" i="27"/>
  <c r="N217" i="21"/>
  <c r="I241" i="21" s="1"/>
  <c r="BN100" i="9"/>
  <c r="J269" i="27"/>
  <c r="J269" i="31" s="1"/>
  <c r="J270" i="21"/>
  <c r="J294" i="20"/>
  <c r="J269" i="24"/>
  <c r="H246" i="20"/>
  <c r="H269" i="20" s="1"/>
  <c r="M220" i="24"/>
  <c r="H244" i="24" s="1"/>
  <c r="M221" i="21"/>
  <c r="H245" i="21" s="1"/>
  <c r="M220" i="27"/>
  <c r="BA214" i="31"/>
  <c r="AV238" i="31" s="1"/>
  <c r="AV238" i="27"/>
  <c r="BH215" i="24"/>
  <c r="BC239" i="24" s="1"/>
  <c r="BC241" i="20"/>
  <c r="BC264" i="20" s="1"/>
  <c r="BH215" i="27"/>
  <c r="BH216" i="21"/>
  <c r="BC240" i="21" s="1"/>
  <c r="N102" i="24"/>
  <c r="I126" i="24" s="1"/>
  <c r="N102" i="27"/>
  <c r="N103" i="21"/>
  <c r="I127" i="21" s="1"/>
  <c r="BC214" i="27"/>
  <c r="BC215" i="21"/>
  <c r="AX239" i="21" s="1"/>
  <c r="AX240" i="20"/>
  <c r="AX263" i="20" s="1"/>
  <c r="BC214" i="24"/>
  <c r="AX238" i="24" s="1"/>
  <c r="BA285" i="27"/>
  <c r="BA285" i="31" s="1"/>
  <c r="BA286" i="21"/>
  <c r="BA285" i="24"/>
  <c r="BC310" i="20"/>
  <c r="AR238" i="8"/>
  <c r="AR261" i="8" s="1"/>
  <c r="AW216" i="20"/>
  <c r="AW215" i="22"/>
  <c r="BP214" i="24"/>
  <c r="BK238" i="24" s="1"/>
  <c r="BP214" i="27"/>
  <c r="BK240" i="20"/>
  <c r="BK263" i="20" s="1"/>
  <c r="BP215" i="21"/>
  <c r="BK239" i="21" s="1"/>
  <c r="G133" i="27"/>
  <c r="L109" i="31"/>
  <c r="G133" i="31" s="1"/>
  <c r="H19" i="12"/>
  <c r="C25" i="12"/>
  <c r="C12" i="6" s="1"/>
  <c r="BF331" i="22"/>
  <c r="AW76" i="31"/>
  <c r="BJ214" i="24"/>
  <c r="BE238" i="24" s="1"/>
  <c r="BE240" i="20"/>
  <c r="BE263" i="20" s="1"/>
  <c r="BJ215" i="21"/>
  <c r="BJ214" i="27"/>
  <c r="BI192" i="31"/>
  <c r="BB285" i="22"/>
  <c r="BA238" i="24"/>
  <c r="BN99" i="31"/>
  <c r="BI123" i="31" s="1"/>
  <c r="BI123" i="27"/>
  <c r="BB263" i="24"/>
  <c r="BB288" i="20"/>
  <c r="BB264" i="21"/>
  <c r="BB263" i="27"/>
  <c r="BB263" i="31" s="1"/>
  <c r="AX286" i="22"/>
  <c r="N233" i="21"/>
  <c r="I257" i="21" s="1"/>
  <c r="N232" i="27"/>
  <c r="I258" i="20"/>
  <c r="I281" i="20" s="1"/>
  <c r="K244" i="27"/>
  <c r="P220" i="31"/>
  <c r="K244" i="31" s="1"/>
  <c r="AX239" i="31"/>
  <c r="AP238" i="8"/>
  <c r="AP261" i="8" s="1"/>
  <c r="AU216" i="20"/>
  <c r="AU215" i="22"/>
  <c r="BA99" i="24"/>
  <c r="BA99" i="27"/>
  <c r="BA100" i="21"/>
  <c r="BN191" i="31"/>
  <c r="BH75" i="31"/>
  <c r="BD262" i="31"/>
  <c r="L111" i="31"/>
  <c r="G135" i="31" s="1"/>
  <c r="G135" i="27"/>
  <c r="BA261" i="24"/>
  <c r="BA286" i="20"/>
  <c r="BA261" i="27"/>
  <c r="BA262" i="21"/>
  <c r="H263" i="24"/>
  <c r="H288" i="20"/>
  <c r="H263" i="27"/>
  <c r="H263" i="31" s="1"/>
  <c r="H264" i="21"/>
  <c r="P225" i="31"/>
  <c r="K249" i="31" s="1"/>
  <c r="K249" i="27"/>
  <c r="L102" i="24"/>
  <c r="G126" i="24" s="1"/>
  <c r="L102" i="27"/>
  <c r="L103" i="21"/>
  <c r="G127" i="21" s="1"/>
  <c r="AP241" i="8"/>
  <c r="AP264" i="8" s="1"/>
  <c r="AU219" i="20"/>
  <c r="AU218" i="22"/>
  <c r="AP242" i="22" s="1"/>
  <c r="BI75" i="31"/>
  <c r="BM240" i="20"/>
  <c r="BM263" i="20" s="1"/>
  <c r="BR215" i="21"/>
  <c r="BR214" i="24"/>
  <c r="BM238" i="24" s="1"/>
  <c r="BR214" i="27"/>
  <c r="L104" i="24"/>
  <c r="G128" i="24" s="1"/>
  <c r="L104" i="27"/>
  <c r="L105" i="21"/>
  <c r="G129" i="21" s="1"/>
  <c r="BA309" i="22"/>
  <c r="BN75" i="31"/>
  <c r="BG333" i="22"/>
  <c r="BA191" i="31"/>
  <c r="K272" i="27"/>
  <c r="K272" i="31" s="1"/>
  <c r="K297" i="20"/>
  <c r="K273" i="21"/>
  <c r="AY243" i="8"/>
  <c r="AY266" i="8" s="1"/>
  <c r="BD220" i="22"/>
  <c r="AY244" i="22" s="1"/>
  <c r="BD221" i="20"/>
  <c r="BB76" i="31"/>
  <c r="H243" i="20"/>
  <c r="H266" i="20" s="1"/>
  <c r="M217" i="24"/>
  <c r="H241" i="24" s="1"/>
  <c r="M217" i="27"/>
  <c r="M218" i="21"/>
  <c r="H242" i="21" s="1"/>
  <c r="K292" i="20"/>
  <c r="K267" i="24"/>
  <c r="K267" i="27"/>
  <c r="K267" i="31" s="1"/>
  <c r="K268" i="21"/>
  <c r="M105" i="24"/>
  <c r="H129" i="24" s="1"/>
  <c r="M106" i="21"/>
  <c r="H130" i="21" s="1"/>
  <c r="M105" i="27"/>
  <c r="AA239" i="8"/>
  <c r="AA262" i="8" s="1"/>
  <c r="AF217" i="20"/>
  <c r="AF216" i="22"/>
  <c r="AA240" i="22" s="1"/>
  <c r="AP239" i="8"/>
  <c r="AP262" i="8" s="1"/>
  <c r="AU216" i="22"/>
  <c r="AP240" i="22" s="1"/>
  <c r="AU217" i="20"/>
  <c r="M221" i="31"/>
  <c r="H245" i="31" s="1"/>
  <c r="H245" i="27"/>
  <c r="BD331" i="22"/>
  <c r="BF191" i="31"/>
  <c r="BL98" i="24"/>
  <c r="BG122" i="24" s="1"/>
  <c r="BL98" i="27"/>
  <c r="BL99" i="21"/>
  <c r="BD285" i="24"/>
  <c r="BF310" i="20"/>
  <c r="BD286" i="21"/>
  <c r="BD285" i="27"/>
  <c r="N106" i="24"/>
  <c r="I130" i="24" s="1"/>
  <c r="N106" i="27"/>
  <c r="N107" i="21"/>
  <c r="I131" i="21" s="1"/>
  <c r="AZ240" i="20"/>
  <c r="AZ263" i="20" s="1"/>
  <c r="BE214" i="24"/>
  <c r="BE215" i="21"/>
  <c r="BE214" i="27"/>
  <c r="BC192" i="31"/>
  <c r="BK99" i="31"/>
  <c r="BF123" i="31" s="1"/>
  <c r="BF123" i="27"/>
  <c r="M117" i="31"/>
  <c r="H141" i="31" s="1"/>
  <c r="H141" i="27"/>
  <c r="BS216" i="21"/>
  <c r="AY242" i="8"/>
  <c r="AY265" i="8" s="1"/>
  <c r="BD220" i="20"/>
  <c r="BD219" i="22"/>
  <c r="AY124" i="21"/>
  <c r="BF262" i="27"/>
  <c r="BF287" i="20"/>
  <c r="BF263" i="21"/>
  <c r="BF262" i="24"/>
  <c r="H135" i="27"/>
  <c r="M111" i="31"/>
  <c r="H135" i="31" s="1"/>
  <c r="AZ191" i="31"/>
  <c r="BC78" i="31"/>
  <c r="BD240" i="27"/>
  <c r="BI216" i="31"/>
  <c r="BD240" i="31" s="1"/>
  <c r="BB310" i="20"/>
  <c r="AZ285" i="24"/>
  <c r="AZ285" i="27"/>
  <c r="AZ285" i="31" s="1"/>
  <c r="AZ286" i="21"/>
  <c r="BD99" i="31"/>
  <c r="AY123" i="27"/>
  <c r="AJ239" i="8"/>
  <c r="AJ262" i="8" s="1"/>
  <c r="AO216" i="22"/>
  <c r="AJ240" i="22" s="1"/>
  <c r="AO217" i="20"/>
  <c r="N233" i="31"/>
  <c r="I257" i="31" s="1"/>
  <c r="I257" i="27"/>
  <c r="H268" i="24"/>
  <c r="H293" i="20"/>
  <c r="H268" i="27"/>
  <c r="H268" i="31" s="1"/>
  <c r="H269" i="21"/>
  <c r="BG101" i="24"/>
  <c r="BG101" i="27"/>
  <c r="BG102" i="21"/>
  <c r="L108" i="31"/>
  <c r="G132" i="31" s="1"/>
  <c r="G132" i="27"/>
  <c r="BB241" i="20"/>
  <c r="BB264" i="20" s="1"/>
  <c r="BG215" i="24"/>
  <c r="BG215" i="27"/>
  <c r="BG216" i="21"/>
  <c r="BG216" i="31"/>
  <c r="BB240" i="31" s="1"/>
  <c r="BB240" i="27"/>
  <c r="AY123" i="24"/>
  <c r="BK191" i="31"/>
  <c r="J245" i="20"/>
  <c r="J268" i="20" s="1"/>
  <c r="O219" i="24"/>
  <c r="J243" i="24" s="1"/>
  <c r="O219" i="27"/>
  <c r="O220" i="21"/>
  <c r="J244" i="21" s="1"/>
  <c r="BM191" i="31"/>
  <c r="BD239" i="31"/>
  <c r="I305" i="20"/>
  <c r="I280" i="27"/>
  <c r="I280" i="31" s="1"/>
  <c r="I281" i="21"/>
  <c r="V240" i="8"/>
  <c r="V263" i="8" s="1"/>
  <c r="AA218" i="20"/>
  <c r="AA217" i="22"/>
  <c r="V241" i="22" s="1"/>
  <c r="L105" i="24"/>
  <c r="G129" i="24" s="1"/>
  <c r="L106" i="21"/>
  <c r="G130" i="21" s="1"/>
  <c r="L105" i="27"/>
  <c r="AY240" i="20"/>
  <c r="AY263" i="20" s="1"/>
  <c r="BD214" i="24"/>
  <c r="BD214" i="27"/>
  <c r="BD215" i="21"/>
  <c r="BD263" i="24"/>
  <c r="BD288" i="20"/>
  <c r="BD263" i="27"/>
  <c r="BD263" i="31" s="1"/>
  <c r="BD264" i="21"/>
  <c r="AX285" i="24"/>
  <c r="AZ310" i="20"/>
  <c r="AX285" i="27"/>
  <c r="AX285" i="31" s="1"/>
  <c r="AX286" i="21"/>
  <c r="BA239" i="21"/>
  <c r="BL122" i="27"/>
  <c r="BQ98" i="31"/>
  <c r="BL122" i="31" s="1"/>
  <c r="BE312" i="20"/>
  <c r="BC287" i="24"/>
  <c r="BC288" i="21"/>
  <c r="BC287" i="27"/>
  <c r="BC287" i="31" s="1"/>
  <c r="BO215" i="21"/>
  <c r="BO214" i="24"/>
  <c r="BJ238" i="24" s="1"/>
  <c r="BJ240" i="20"/>
  <c r="BJ263" i="20" s="1"/>
  <c r="BO214" i="27"/>
  <c r="BL240" i="20"/>
  <c r="BL263" i="20" s="1"/>
  <c r="BQ214" i="27"/>
  <c r="BQ215" i="21"/>
  <c r="BQ214" i="24"/>
  <c r="BL238" i="24" s="1"/>
  <c r="BM98" i="27"/>
  <c r="BM98" i="24"/>
  <c r="BH122" i="24" s="1"/>
  <c r="BM99" i="21"/>
  <c r="BC239" i="22"/>
  <c r="BC262" i="22" s="1"/>
  <c r="BR99" i="21"/>
  <c r="BR98" i="24"/>
  <c r="BM122" i="24" s="1"/>
  <c r="BR98" i="27"/>
  <c r="BM215" i="27"/>
  <c r="BM216" i="21"/>
  <c r="BM215" i="24"/>
  <c r="BH239" i="24" s="1"/>
  <c r="BH241" i="20"/>
  <c r="BH264" i="20" s="1"/>
  <c r="H83" i="24"/>
  <c r="L108" i="20"/>
  <c r="H83" i="27"/>
  <c r="H83" i="31" s="1"/>
  <c r="H84" i="21"/>
  <c r="BF214" i="31"/>
  <c r="BA238" i="27"/>
  <c r="M216" i="31"/>
  <c r="H240" i="31" s="1"/>
  <c r="H240" i="27"/>
  <c r="BP98" i="31"/>
  <c r="BK122" i="31" s="1"/>
  <c r="BK122" i="27"/>
  <c r="BC331" i="22"/>
  <c r="BC123" i="31"/>
  <c r="H137" i="31"/>
  <c r="J133" i="31"/>
  <c r="Q223" i="24" l="1"/>
  <c r="L247" i="24" s="1"/>
  <c r="M103" i="24"/>
  <c r="Q224" i="21"/>
  <c r="L248" i="21" s="1"/>
  <c r="M104" i="21"/>
  <c r="H128" i="21" s="1"/>
  <c r="BD101" i="21"/>
  <c r="AY125" i="21" s="1"/>
  <c r="BD100" i="27"/>
  <c r="BD100" i="31" s="1"/>
  <c r="AY124" i="31" s="1"/>
  <c r="BB100" i="21"/>
  <c r="AW124" i="21" s="1"/>
  <c r="BB99" i="27"/>
  <c r="BB99" i="31" s="1"/>
  <c r="AP56" i="20"/>
  <c r="AB79" i="8"/>
  <c r="AB81" i="20" s="1"/>
  <c r="Z57" i="22"/>
  <c r="AV100" i="8"/>
  <c r="AV101" i="22" s="1"/>
  <c r="AP55" i="22"/>
  <c r="AR79" i="20"/>
  <c r="AC80" i="8"/>
  <c r="AG103" i="8" s="1"/>
  <c r="AG104" i="22" s="1"/>
  <c r="AW78" i="8"/>
  <c r="BA101" i="8" s="1"/>
  <c r="BA103" i="20" s="1"/>
  <c r="AU57" i="20"/>
  <c r="AO76" i="8"/>
  <c r="AO77" i="22" s="1"/>
  <c r="AM55" i="20"/>
  <c r="AA59" i="20"/>
  <c r="AM78" i="8"/>
  <c r="AQ101" i="8" s="1"/>
  <c r="AQ103" i="20" s="1"/>
  <c r="Z76" i="8"/>
  <c r="Z78" i="20" s="1"/>
  <c r="X54" i="22"/>
  <c r="AK56" i="22"/>
  <c r="N55" i="20"/>
  <c r="T99" i="8"/>
  <c r="T101" i="20" s="1"/>
  <c r="W54" i="20"/>
  <c r="P77" i="22"/>
  <c r="Y75" i="8"/>
  <c r="Y76" i="22" s="1"/>
  <c r="N54" i="22"/>
  <c r="AM77" i="8"/>
  <c r="AM79" i="20" s="1"/>
  <c r="AK55" i="22"/>
  <c r="AL53" i="22"/>
  <c r="AA99" i="22"/>
  <c r="U54" i="20"/>
  <c r="W77" i="20"/>
  <c r="X57" i="20"/>
  <c r="Z78" i="8"/>
  <c r="AD101" i="8" s="1"/>
  <c r="AD102" i="22" s="1"/>
  <c r="AN75" i="8"/>
  <c r="AR98" i="8" s="1"/>
  <c r="AR100" i="20" s="1"/>
  <c r="U53" i="22"/>
  <c r="AR79" i="8"/>
  <c r="AV102" i="8" s="1"/>
  <c r="AV103" i="22" s="1"/>
  <c r="W76" i="22"/>
  <c r="AS75" i="8"/>
  <c r="AS77" i="20" s="1"/>
  <c r="C20" i="19"/>
  <c r="AP57" i="22"/>
  <c r="AQ53" i="22"/>
  <c r="BD308" i="22"/>
  <c r="BH331" i="22" s="1"/>
  <c r="BD215" i="24"/>
  <c r="AY239" i="24" s="1"/>
  <c r="BD216" i="21"/>
  <c r="AY240" i="21" s="1"/>
  <c r="BD215" i="27"/>
  <c r="BD215" i="31" s="1"/>
  <c r="AY239" i="31" s="1"/>
  <c r="BF99" i="24"/>
  <c r="BA123" i="24" s="1"/>
  <c r="BF99" i="27"/>
  <c r="BF99" i="31" s="1"/>
  <c r="H295" i="21"/>
  <c r="O231" i="27"/>
  <c r="J255" i="27" s="1"/>
  <c r="AM6" i="15"/>
  <c r="AN20" i="15"/>
  <c r="AN21" i="15" s="1"/>
  <c r="BB215" i="24"/>
  <c r="AW239" i="24" s="1"/>
  <c r="N116" i="27"/>
  <c r="I140" i="27" s="1"/>
  <c r="J244" i="27"/>
  <c r="AW241" i="20"/>
  <c r="AW264" i="20" s="1"/>
  <c r="AW287" i="20" s="1"/>
  <c r="BB216" i="21"/>
  <c r="AW240" i="21" s="1"/>
  <c r="O218" i="24"/>
  <c r="J242" i="24" s="1"/>
  <c r="BG262" i="27"/>
  <c r="BG262" i="31" s="1"/>
  <c r="J244" i="20"/>
  <c r="J267" i="20" s="1"/>
  <c r="J265" i="27" s="1"/>
  <c r="J265" i="31" s="1"/>
  <c r="O219" i="21"/>
  <c r="J243" i="21" s="1"/>
  <c r="BG263" i="21"/>
  <c r="BJ99" i="27"/>
  <c r="BE123" i="27" s="1"/>
  <c r="J295" i="21"/>
  <c r="J257" i="20"/>
  <c r="J280" i="20" s="1"/>
  <c r="J279" i="21" s="1"/>
  <c r="BG287" i="21"/>
  <c r="BG286" i="24"/>
  <c r="BK216" i="27"/>
  <c r="BF240" i="27" s="1"/>
  <c r="BF242" i="20"/>
  <c r="BF265" i="20" s="1"/>
  <c r="BF288" i="20" s="1"/>
  <c r="O111" i="21"/>
  <c r="J135" i="21" s="1"/>
  <c r="BK217" i="21"/>
  <c r="BF241" i="21" s="1"/>
  <c r="BG239" i="27"/>
  <c r="BJ217" i="21"/>
  <c r="BE241" i="21" s="1"/>
  <c r="L319" i="20"/>
  <c r="L317" i="27" s="1"/>
  <c r="L317" i="31" s="1"/>
  <c r="N222" i="31"/>
  <c r="I246" i="31" s="1"/>
  <c r="BJ100" i="21"/>
  <c r="BE124" i="21" s="1"/>
  <c r="BG238" i="27"/>
  <c r="BJ216" i="24"/>
  <c r="BE240" i="24" s="1"/>
  <c r="K269" i="24"/>
  <c r="BJ216" i="27"/>
  <c r="BE240" i="27" s="1"/>
  <c r="K294" i="20"/>
  <c r="K292" i="24" s="1"/>
  <c r="K270" i="21"/>
  <c r="BG287" i="20"/>
  <c r="BG286" i="21" s="1"/>
  <c r="P108" i="21"/>
  <c r="K132" i="21" s="1"/>
  <c r="P107" i="27"/>
  <c r="K131" i="27" s="1"/>
  <c r="BN216" i="24"/>
  <c r="BI240" i="24" s="1"/>
  <c r="BI242" i="20"/>
  <c r="BI265" i="20" s="1"/>
  <c r="BI263" i="27" s="1"/>
  <c r="BI263" i="31" s="1"/>
  <c r="BN217" i="21"/>
  <c r="BI241" i="21" s="1"/>
  <c r="BS215" i="27"/>
  <c r="BN239" i="27" s="1"/>
  <c r="BN241" i="20"/>
  <c r="BN264" i="20" s="1"/>
  <c r="BN263" i="21" s="1"/>
  <c r="BI218" i="27"/>
  <c r="BI218" i="31" s="1"/>
  <c r="BD242" i="31" s="1"/>
  <c r="BI218" i="24"/>
  <c r="BD242" i="24" s="1"/>
  <c r="BI219" i="21"/>
  <c r="BD243" i="21" s="1"/>
  <c r="AZ263" i="27"/>
  <c r="AZ263" i="31" s="1"/>
  <c r="I300" i="27"/>
  <c r="I300" i="31" s="1"/>
  <c r="AZ288" i="20"/>
  <c r="AZ286" i="27" s="1"/>
  <c r="AZ286" i="31" s="1"/>
  <c r="BE216" i="31"/>
  <c r="AZ240" i="31" s="1"/>
  <c r="AZ263" i="24"/>
  <c r="I301" i="21"/>
  <c r="O232" i="31"/>
  <c r="J256" i="31" s="1"/>
  <c r="J256" i="27"/>
  <c r="BE239" i="27"/>
  <c r="H296" i="21"/>
  <c r="O102" i="31"/>
  <c r="J126" i="31" s="1"/>
  <c r="O225" i="31"/>
  <c r="J249" i="31" s="1"/>
  <c r="J320" i="20"/>
  <c r="N343" i="20" s="1"/>
  <c r="I277" i="21"/>
  <c r="I276" i="27"/>
  <c r="I276" i="31" s="1"/>
  <c r="BR333" i="20"/>
  <c r="BR331" i="27" s="1"/>
  <c r="BR331" i="31" s="1"/>
  <c r="BN308" i="27"/>
  <c r="BN308" i="31" s="1"/>
  <c r="BN308" i="24"/>
  <c r="BH101" i="21"/>
  <c r="BC125" i="21" s="1"/>
  <c r="H303" i="21"/>
  <c r="BH100" i="24"/>
  <c r="BC124" i="24" s="1"/>
  <c r="J327" i="20"/>
  <c r="J326" i="21" s="1"/>
  <c r="N113" i="21"/>
  <c r="I137" i="21" s="1"/>
  <c r="N112" i="27"/>
  <c r="BP100" i="24"/>
  <c r="BK124" i="24" s="1"/>
  <c r="BP101" i="21"/>
  <c r="BK125" i="21" s="1"/>
  <c r="J303" i="21"/>
  <c r="J302" i="27"/>
  <c r="J302" i="31" s="1"/>
  <c r="BF239" i="27"/>
  <c r="J299" i="21"/>
  <c r="J298" i="27"/>
  <c r="J298" i="31" s="1"/>
  <c r="L323" i="20"/>
  <c r="BG123" i="27"/>
  <c r="BE98" i="31"/>
  <c r="AZ122" i="31" s="1"/>
  <c r="AZ122" i="27"/>
  <c r="H140" i="27"/>
  <c r="BE124" i="27"/>
  <c r="BJ101" i="21"/>
  <c r="BE125" i="21" s="1"/>
  <c r="BJ100" i="24"/>
  <c r="BE124" i="24" s="1"/>
  <c r="H134" i="27"/>
  <c r="M56" i="22"/>
  <c r="O78" i="8"/>
  <c r="S101" i="8" s="1"/>
  <c r="S102" i="22" s="1"/>
  <c r="AU56" i="20"/>
  <c r="AW77" i="8"/>
  <c r="BA100" i="8" s="1"/>
  <c r="BA101" i="22" s="1"/>
  <c r="U56" i="20"/>
  <c r="W77" i="8"/>
  <c r="W78" i="22" s="1"/>
  <c r="AN78" i="8"/>
  <c r="AN80" i="20" s="1"/>
  <c r="Q32" i="24"/>
  <c r="Y79" i="8"/>
  <c r="AC102" i="8" s="1"/>
  <c r="AC104" i="20" s="1"/>
  <c r="AL56" i="22"/>
  <c r="M55" i="22"/>
  <c r="O77" i="8"/>
  <c r="S100" i="8" s="1"/>
  <c r="S102" i="20" s="1"/>
  <c r="V78" i="8"/>
  <c r="V79" i="22" s="1"/>
  <c r="T56" i="22"/>
  <c r="AQ58" i="20"/>
  <c r="AQ57" i="22"/>
  <c r="AV57" i="22"/>
  <c r="AX79" i="8"/>
  <c r="AX81" i="20" s="1"/>
  <c r="W58" i="20"/>
  <c r="AC58" i="20"/>
  <c r="AC57" i="22"/>
  <c r="T33" i="24"/>
  <c r="S78" i="8"/>
  <c r="S80" i="20" s="1"/>
  <c r="AT56" i="22"/>
  <c r="Q57" i="20"/>
  <c r="AI102" i="8"/>
  <c r="AI104" i="20" s="1"/>
  <c r="AE80" i="22"/>
  <c r="AY36" i="24"/>
  <c r="AO77" i="8"/>
  <c r="AS100" i="8" s="1"/>
  <c r="AS102" i="20" s="1"/>
  <c r="AO30" i="27"/>
  <c r="AO30" i="31" s="1"/>
  <c r="AQ76" i="8"/>
  <c r="AQ77" i="22" s="1"/>
  <c r="AO55" i="20"/>
  <c r="T58" i="20"/>
  <c r="J56" i="22"/>
  <c r="L78" i="8"/>
  <c r="L80" i="20" s="1"/>
  <c r="V79" i="8"/>
  <c r="V81" i="20" s="1"/>
  <c r="AH76" i="8"/>
  <c r="AL99" i="8" s="1"/>
  <c r="AL100" i="22" s="1"/>
  <c r="AF55" i="20"/>
  <c r="AQ56" i="22"/>
  <c r="AS78" i="8"/>
  <c r="AS80" i="20" s="1"/>
  <c r="AM55" i="22"/>
  <c r="V102" i="22"/>
  <c r="AL56" i="20"/>
  <c r="AQ29" i="24"/>
  <c r="AN77" i="8"/>
  <c r="AN79" i="20" s="1"/>
  <c r="N99" i="8"/>
  <c r="N100" i="22" s="1"/>
  <c r="H54" i="22"/>
  <c r="H55" i="20"/>
  <c r="H55" i="22"/>
  <c r="H10" i="34"/>
  <c r="H10" i="33"/>
  <c r="J77" i="22"/>
  <c r="J77" i="8"/>
  <c r="H11" i="34" s="1"/>
  <c r="L55" i="22"/>
  <c r="M77" i="8"/>
  <c r="M78" i="22" s="1"/>
  <c r="K55" i="22"/>
  <c r="AX36" i="24"/>
  <c r="N77" i="8"/>
  <c r="N79" i="20" s="1"/>
  <c r="AC53" i="22"/>
  <c r="AE75" i="8"/>
  <c r="AE77" i="20" s="1"/>
  <c r="AN79" i="8"/>
  <c r="AN80" i="22" s="1"/>
  <c r="AL58" i="20"/>
  <c r="H30" i="27"/>
  <c r="H30" i="31" s="1"/>
  <c r="AG56" i="20"/>
  <c r="AH80" i="20"/>
  <c r="S55" i="22"/>
  <c r="AQ102" i="8"/>
  <c r="AQ104" i="20" s="1"/>
  <c r="AT33" i="21"/>
  <c r="U77" i="8"/>
  <c r="U79" i="20" s="1"/>
  <c r="Q58" i="22"/>
  <c r="AD75" i="8"/>
  <c r="AH98" i="8" s="1"/>
  <c r="AH100" i="20" s="1"/>
  <c r="H75" i="8"/>
  <c r="F9" i="33" s="1"/>
  <c r="F20" i="33" s="1"/>
  <c r="F50" i="33" s="1"/>
  <c r="J36" i="34"/>
  <c r="S80" i="8"/>
  <c r="S81" i="22" s="1"/>
  <c r="AD54" i="20"/>
  <c r="J32" i="24"/>
  <c r="H72" i="8"/>
  <c r="H54" i="20"/>
  <c r="H51" i="20"/>
  <c r="H52" i="20" s="1"/>
  <c r="AK57" i="22"/>
  <c r="F72" i="8"/>
  <c r="F352" i="8" s="1"/>
  <c r="T56" i="20"/>
  <c r="AK30" i="21"/>
  <c r="AJ98" i="8"/>
  <c r="AJ100" i="20" s="1"/>
  <c r="J26" i="33"/>
  <c r="J34" i="33" s="1"/>
  <c r="AK58" i="20"/>
  <c r="AE81" i="22"/>
  <c r="AE29" i="27"/>
  <c r="AE29" i="31" s="1"/>
  <c r="AD29" i="24"/>
  <c r="X33" i="24"/>
  <c r="AI77" i="8"/>
  <c r="AI79" i="20" s="1"/>
  <c r="AF77" i="20"/>
  <c r="AB54" i="20"/>
  <c r="AC59" i="20"/>
  <c r="AM80" i="22"/>
  <c r="AD53" i="22"/>
  <c r="V77" i="8"/>
  <c r="V79" i="20" s="1"/>
  <c r="AC58" i="22"/>
  <c r="AI103" i="8"/>
  <c r="AI105" i="20" s="1"/>
  <c r="O33" i="27"/>
  <c r="O33" i="31" s="1"/>
  <c r="I50" i="22"/>
  <c r="I51" i="22" s="1"/>
  <c r="L31" i="24"/>
  <c r="AO55" i="22"/>
  <c r="AF56" i="22"/>
  <c r="J75" i="8"/>
  <c r="N98" i="8" s="1"/>
  <c r="N100" i="20" s="1"/>
  <c r="AM102" i="8"/>
  <c r="AM104" i="20" s="1"/>
  <c r="AF76" i="8"/>
  <c r="AF78" i="20" s="1"/>
  <c r="AD54" i="22"/>
  <c r="AH79" i="22"/>
  <c r="AF57" i="20"/>
  <c r="AL103" i="20"/>
  <c r="AV78" i="8"/>
  <c r="AV79" i="22" s="1"/>
  <c r="AE76" i="8"/>
  <c r="AE77" i="22" s="1"/>
  <c r="P76" i="22"/>
  <c r="AU218" i="8"/>
  <c r="AP242" i="8" s="1"/>
  <c r="AP265" i="8" s="1"/>
  <c r="AP288" i="8" s="1"/>
  <c r="N56" i="22"/>
  <c r="P79" i="22"/>
  <c r="N57" i="20"/>
  <c r="T101" i="8"/>
  <c r="T103" i="20" s="1"/>
  <c r="N53" i="22"/>
  <c r="T99" i="22"/>
  <c r="P77" i="20"/>
  <c r="N54" i="20"/>
  <c r="AT77" i="8"/>
  <c r="AT79" i="20" s="1"/>
  <c r="V75" i="8"/>
  <c r="V77" i="20" s="1"/>
  <c r="U32" i="27"/>
  <c r="U32" i="31" s="1"/>
  <c r="AR55" i="22"/>
  <c r="T53" i="22"/>
  <c r="AF101" i="8"/>
  <c r="AF103" i="20" s="1"/>
  <c r="AP54" i="22"/>
  <c r="AB79" i="22"/>
  <c r="Z56" i="22"/>
  <c r="N55" i="22"/>
  <c r="AD79" i="8"/>
  <c r="AD81" i="20" s="1"/>
  <c r="AR76" i="8"/>
  <c r="AR78" i="20" s="1"/>
  <c r="AB59" i="22"/>
  <c r="AZ83" i="22"/>
  <c r="AX60" i="22"/>
  <c r="Z57" i="20"/>
  <c r="P77" i="8"/>
  <c r="P79" i="20" s="1"/>
  <c r="AX61" i="20"/>
  <c r="BD105" i="8"/>
  <c r="BD106" i="22" s="1"/>
  <c r="AB58" i="20"/>
  <c r="AA57" i="22"/>
  <c r="Y56" i="20"/>
  <c r="AC54" i="22"/>
  <c r="AX59" i="20"/>
  <c r="BD103" i="8"/>
  <c r="BD105" i="20" s="1"/>
  <c r="AJ57" i="20"/>
  <c r="AL79" i="22"/>
  <c r="AA77" i="8"/>
  <c r="AA79" i="20" s="1"/>
  <c r="AX58" i="22"/>
  <c r="I54" i="22"/>
  <c r="H29" i="27"/>
  <c r="H29" i="31" s="1"/>
  <c r="AZ81" i="22"/>
  <c r="W78" i="8"/>
  <c r="W80" i="20" s="1"/>
  <c r="AG75" i="8"/>
  <c r="AK98" i="8" s="1"/>
  <c r="AK99" i="22" s="1"/>
  <c r="T30" i="21"/>
  <c r="U57" i="20"/>
  <c r="AT196" i="22"/>
  <c r="AH194" i="8"/>
  <c r="AH196" i="20" s="1"/>
  <c r="AB77" i="8"/>
  <c r="AB79" i="20" s="1"/>
  <c r="AD175" i="20"/>
  <c r="BA82" i="8"/>
  <c r="BE105" i="8" s="1"/>
  <c r="BE107" i="20" s="1"/>
  <c r="AT55" i="20"/>
  <c r="Z55" i="22"/>
  <c r="AJ76" i="8"/>
  <c r="AN99" i="8" s="1"/>
  <c r="AN101" i="20" s="1"/>
  <c r="AY60" i="22"/>
  <c r="Y56" i="22"/>
  <c r="AQ81" i="20"/>
  <c r="Z79" i="8"/>
  <c r="AD102" i="8" s="1"/>
  <c r="AD103" i="22" s="1"/>
  <c r="AE53" i="22"/>
  <c r="N75" i="8"/>
  <c r="N77" i="20" s="1"/>
  <c r="L53" i="22"/>
  <c r="K76" i="8"/>
  <c r="K77" i="22" s="1"/>
  <c r="AO57" i="22"/>
  <c r="AL29" i="27"/>
  <c r="AL29" i="31" s="1"/>
  <c r="X58" i="20"/>
  <c r="Y57" i="20"/>
  <c r="AE103" i="20"/>
  <c r="AC79" i="8"/>
  <c r="AC80" i="22" s="1"/>
  <c r="AA80" i="20"/>
  <c r="AA79" i="22"/>
  <c r="AP75" i="8"/>
  <c r="AT98" i="8" s="1"/>
  <c r="AT100" i="20" s="1"/>
  <c r="AF196" i="8"/>
  <c r="AJ219" i="8" s="1"/>
  <c r="AJ221" i="20" s="1"/>
  <c r="AE245" i="20" s="1"/>
  <c r="AM30" i="21"/>
  <c r="AV77" i="22"/>
  <c r="AB55" i="20"/>
  <c r="AZ101" i="20"/>
  <c r="AN55" i="20"/>
  <c r="R195" i="8"/>
  <c r="R196" i="22" s="1"/>
  <c r="AV78" i="20"/>
  <c r="AL77" i="8"/>
  <c r="AL78" i="22" s="1"/>
  <c r="P174" i="20"/>
  <c r="AH54" i="22"/>
  <c r="AJ55" i="20"/>
  <c r="AP76" i="8"/>
  <c r="AT99" i="8" s="1"/>
  <c r="AT101" i="20" s="1"/>
  <c r="AJ56" i="20"/>
  <c r="AL76" i="8"/>
  <c r="AL78" i="20" s="1"/>
  <c r="AO56" i="22"/>
  <c r="O57" i="20"/>
  <c r="AK33" i="21"/>
  <c r="AT54" i="22"/>
  <c r="AQ78" i="8"/>
  <c r="AQ79" i="22" s="1"/>
  <c r="AD76" i="8"/>
  <c r="AD77" i="22" s="1"/>
  <c r="AF172" i="22"/>
  <c r="T196" i="8"/>
  <c r="X219" i="8" s="1"/>
  <c r="S243" i="8" s="1"/>
  <c r="S266" i="8" s="1"/>
  <c r="S267" i="22" s="1"/>
  <c r="AY62" i="20"/>
  <c r="X99" i="8"/>
  <c r="X101" i="20" s="1"/>
  <c r="AM58" i="22"/>
  <c r="AO58" i="20"/>
  <c r="W33" i="27"/>
  <c r="W33" i="31" s="1"/>
  <c r="AU102" i="8"/>
  <c r="AU104" i="20" s="1"/>
  <c r="AT103" i="22"/>
  <c r="R79" i="8"/>
  <c r="R80" i="22" s="1"/>
  <c r="AC34" i="24"/>
  <c r="AO174" i="20"/>
  <c r="Q173" i="20"/>
  <c r="W29" i="24"/>
  <c r="AP101" i="8"/>
  <c r="AP103" i="20" s="1"/>
  <c r="S194" i="8"/>
  <c r="S196" i="20" s="1"/>
  <c r="AJ56" i="22"/>
  <c r="W76" i="8"/>
  <c r="W78" i="20" s="1"/>
  <c r="AQ77" i="8"/>
  <c r="AQ79" i="20" s="1"/>
  <c r="AO173" i="22"/>
  <c r="AQ173" i="22"/>
  <c r="AQ196" i="22"/>
  <c r="AS195" i="8"/>
  <c r="AS196" i="22" s="1"/>
  <c r="AD30" i="24"/>
  <c r="AG57" i="22"/>
  <c r="AI80" i="22"/>
  <c r="AG58" i="20"/>
  <c r="AH102" i="20"/>
  <c r="AT173" i="20"/>
  <c r="M76" i="8"/>
  <c r="Q99" i="8" s="1"/>
  <c r="Q100" i="22" s="1"/>
  <c r="K55" i="20"/>
  <c r="AJ78" i="22"/>
  <c r="AV194" i="8"/>
  <c r="AV196" i="20" s="1"/>
  <c r="AA33" i="27"/>
  <c r="AA33" i="31" s="1"/>
  <c r="AJ79" i="20"/>
  <c r="AA54" i="20"/>
  <c r="T194" i="8"/>
  <c r="X217" i="8" s="1"/>
  <c r="S241" i="8" s="1"/>
  <c r="S264" i="8" s="1"/>
  <c r="R173" i="20"/>
  <c r="AN101" i="22"/>
  <c r="AC75" i="8"/>
  <c r="AG98" i="8" s="1"/>
  <c r="AG99" i="22" s="1"/>
  <c r="AO31" i="24"/>
  <c r="AE56" i="22"/>
  <c r="AG78" i="8"/>
  <c r="AK101" i="8" s="1"/>
  <c r="AK103" i="20" s="1"/>
  <c r="BF224" i="20"/>
  <c r="BA248" i="20" s="1"/>
  <c r="Z77" i="20"/>
  <c r="R55" i="20"/>
  <c r="AM77" i="20"/>
  <c r="AM76" i="22"/>
  <c r="I56" i="20"/>
  <c r="BA83" i="8"/>
  <c r="BE106" i="8" s="1"/>
  <c r="V55" i="20"/>
  <c r="I55" i="22"/>
  <c r="AK30" i="24"/>
  <c r="AP80" i="22"/>
  <c r="BB201" i="20"/>
  <c r="AA175" i="22"/>
  <c r="AK54" i="20"/>
  <c r="AN31" i="21"/>
  <c r="R174" i="22"/>
  <c r="AN58" i="20"/>
  <c r="AN57" i="22"/>
  <c r="R54" i="22"/>
  <c r="AG30" i="24"/>
  <c r="AQ99" i="22"/>
  <c r="Z30" i="21"/>
  <c r="AE78" i="8"/>
  <c r="AE80" i="20" s="1"/>
  <c r="X76" i="8"/>
  <c r="X78" i="20" s="1"/>
  <c r="T77" i="22"/>
  <c r="AP81" i="20"/>
  <c r="O100" i="20"/>
  <c r="K77" i="20"/>
  <c r="K76" i="22"/>
  <c r="AK53" i="22"/>
  <c r="Y34" i="21"/>
  <c r="P57" i="22"/>
  <c r="V76" i="8"/>
  <c r="Z99" i="8" s="1"/>
  <c r="Z101" i="20" s="1"/>
  <c r="AA57" i="20"/>
  <c r="AC78" i="8"/>
  <c r="AG101" i="8" s="1"/>
  <c r="AG103" i="20" s="1"/>
  <c r="AK54" i="22"/>
  <c r="AV77" i="8"/>
  <c r="AV79" i="20" s="1"/>
  <c r="AR173" i="22"/>
  <c r="AB173" i="22"/>
  <c r="AJ196" i="20"/>
  <c r="AR54" i="20"/>
  <c r="AC76" i="8"/>
  <c r="AC77" i="22" s="1"/>
  <c r="AG79" i="8"/>
  <c r="AG81" i="20" s="1"/>
  <c r="AJ195" i="22"/>
  <c r="AA54" i="22"/>
  <c r="AU75" i="8"/>
  <c r="AY98" i="8" s="1"/>
  <c r="AY100" i="20" s="1"/>
  <c r="U57" i="22"/>
  <c r="AS54" i="20"/>
  <c r="W79" i="8"/>
  <c r="W81" i="20" s="1"/>
  <c r="AK79" i="8"/>
  <c r="AO102" i="8" s="1"/>
  <c r="AO104" i="20" s="1"/>
  <c r="AR53" i="22"/>
  <c r="AH173" i="20"/>
  <c r="AX98" i="8"/>
  <c r="AX99" i="22" s="1"/>
  <c r="AH57" i="20"/>
  <c r="AE32" i="24"/>
  <c r="AI34" i="21"/>
  <c r="AT76" i="22"/>
  <c r="AH172" i="22"/>
  <c r="AE57" i="22"/>
  <c r="S75" i="8"/>
  <c r="W98" i="8" s="1"/>
  <c r="W99" i="22" s="1"/>
  <c r="Q54" i="20"/>
  <c r="AF80" i="20"/>
  <c r="AB78" i="20"/>
  <c r="AF99" i="8"/>
  <c r="AF101" i="20" s="1"/>
  <c r="Z54" i="22"/>
  <c r="Z55" i="20"/>
  <c r="AX80" i="8"/>
  <c r="BB103" i="8" s="1"/>
  <c r="BB105" i="20" s="1"/>
  <c r="P57" i="20"/>
  <c r="AY79" i="8"/>
  <c r="AY80" i="22" s="1"/>
  <c r="AI31" i="21"/>
  <c r="AB57" i="20"/>
  <c r="J55" i="22"/>
  <c r="AD78" i="8"/>
  <c r="AD80" i="20" s="1"/>
  <c r="AQ99" i="8"/>
  <c r="AQ100" i="22" s="1"/>
  <c r="AT56" i="20"/>
  <c r="Z195" i="8"/>
  <c r="Z197" i="20" s="1"/>
  <c r="AI78" i="8"/>
  <c r="AM101" i="8" s="1"/>
  <c r="AM103" i="20" s="1"/>
  <c r="AM77" i="22"/>
  <c r="S76" i="8"/>
  <c r="S77" i="22" s="1"/>
  <c r="AZ62" i="20"/>
  <c r="AH174" i="20"/>
  <c r="AG56" i="22"/>
  <c r="Y29" i="27"/>
  <c r="Y29" i="31" s="1"/>
  <c r="AR174" i="20"/>
  <c r="AD195" i="8"/>
  <c r="AD197" i="20" s="1"/>
  <c r="AU77" i="8"/>
  <c r="AU78" i="22" s="1"/>
  <c r="AJ195" i="8"/>
  <c r="AN218" i="8" s="1"/>
  <c r="AI242" i="8" s="1"/>
  <c r="AI265" i="8" s="1"/>
  <c r="AI266" i="22" s="1"/>
  <c r="J56" i="20"/>
  <c r="AT197" i="20"/>
  <c r="AV59" i="20"/>
  <c r="T54" i="22"/>
  <c r="BB83" i="8"/>
  <c r="BB84" i="22" s="1"/>
  <c r="V32" i="24"/>
  <c r="AK55" i="20"/>
  <c r="Z77" i="8"/>
  <c r="AD100" i="8" s="1"/>
  <c r="AQ55" i="20"/>
  <c r="AW99" i="8"/>
  <c r="AW100" i="22" s="1"/>
  <c r="AQ54" i="22"/>
  <c r="AC56" i="22"/>
  <c r="AU76" i="8"/>
  <c r="AU77" i="22" s="1"/>
  <c r="V173" i="22"/>
  <c r="X196" i="22"/>
  <c r="Q77" i="8"/>
  <c r="Q78" i="22" s="1"/>
  <c r="AS55" i="20"/>
  <c r="AU32" i="24"/>
  <c r="AI57" i="22"/>
  <c r="AJ102" i="22"/>
  <c r="X197" i="20"/>
  <c r="F355" i="20"/>
  <c r="AC176" i="20"/>
  <c r="S57" i="20"/>
  <c r="AK77" i="8"/>
  <c r="AO100" i="8" s="1"/>
  <c r="AO101" i="22" s="1"/>
  <c r="U78" i="8"/>
  <c r="U79" i="22" s="1"/>
  <c r="AI56" i="20"/>
  <c r="U54" i="22"/>
  <c r="R77" i="8"/>
  <c r="R79" i="20" s="1"/>
  <c r="R55" i="22"/>
  <c r="AS77" i="8"/>
  <c r="AW100" i="8" s="1"/>
  <c r="AA79" i="8"/>
  <c r="AE102" i="8" s="1"/>
  <c r="V174" i="20"/>
  <c r="AP31" i="27"/>
  <c r="AP31" i="31" s="1"/>
  <c r="AD78" i="22"/>
  <c r="AH56" i="20"/>
  <c r="P55" i="22"/>
  <c r="AD57" i="20"/>
  <c r="AH55" i="22"/>
  <c r="R56" i="20"/>
  <c r="X100" i="8"/>
  <c r="X102" i="20" s="1"/>
  <c r="Y58" i="20"/>
  <c r="AF79" i="22"/>
  <c r="I29" i="24"/>
  <c r="BC103" i="8"/>
  <c r="BC104" i="22" s="1"/>
  <c r="T78" i="22"/>
  <c r="AG55" i="20"/>
  <c r="AI76" i="8"/>
  <c r="AM99" i="8" s="1"/>
  <c r="AM101" i="20" s="1"/>
  <c r="AJ54" i="20"/>
  <c r="AD56" i="22"/>
  <c r="R56" i="22"/>
  <c r="T78" i="8"/>
  <c r="T80" i="20" s="1"/>
  <c r="O30" i="27"/>
  <c r="O30" i="31" s="1"/>
  <c r="O56" i="20"/>
  <c r="Y78" i="8"/>
  <c r="Y80" i="20" s="1"/>
  <c r="AQ55" i="22"/>
  <c r="AN53" i="22"/>
  <c r="AF54" i="20"/>
  <c r="N33" i="27"/>
  <c r="N33" i="31" s="1"/>
  <c r="AC77" i="8"/>
  <c r="AC78" i="22" s="1"/>
  <c r="O54" i="22"/>
  <c r="AH75" i="8"/>
  <c r="AH76" i="22" s="1"/>
  <c r="X75" i="8"/>
  <c r="X77" i="20" s="1"/>
  <c r="O58" i="20"/>
  <c r="O56" i="22"/>
  <c r="Q79" i="8"/>
  <c r="Q80" i="22" s="1"/>
  <c r="Q79" i="22"/>
  <c r="L76" i="8"/>
  <c r="L78" i="20" s="1"/>
  <c r="P30" i="24"/>
  <c r="AZ178" i="20"/>
  <c r="BB200" i="22"/>
  <c r="Z76" i="22"/>
  <c r="AM53" i="22"/>
  <c r="S55" i="20"/>
  <c r="AP78" i="22"/>
  <c r="AK77" i="20"/>
  <c r="AT100" i="8"/>
  <c r="AT101" i="22" s="1"/>
  <c r="K78" i="8"/>
  <c r="I12" i="33" s="1"/>
  <c r="BF223" i="22"/>
  <c r="BA247" i="22" s="1"/>
  <c r="X53" i="22"/>
  <c r="X54" i="20"/>
  <c r="Y59" i="20"/>
  <c r="I54" i="20"/>
  <c r="AR54" i="22"/>
  <c r="X55" i="22"/>
  <c r="I53" i="22"/>
  <c r="AA80" i="8"/>
  <c r="AA82" i="20" s="1"/>
  <c r="AO80" i="8"/>
  <c r="AS103" i="8" s="1"/>
  <c r="AS104" i="22" s="1"/>
  <c r="AG77" i="8"/>
  <c r="AG78" i="22" s="1"/>
  <c r="U76" i="8"/>
  <c r="U78" i="20" s="1"/>
  <c r="AA176" i="20"/>
  <c r="AC199" i="20"/>
  <c r="AD100" i="20"/>
  <c r="AE55" i="22"/>
  <c r="AR75" i="8"/>
  <c r="AR77" i="20" s="1"/>
  <c r="AP54" i="20"/>
  <c r="T75" i="8"/>
  <c r="X98" i="8" s="1"/>
  <c r="X99" i="22" s="1"/>
  <c r="AR32" i="24"/>
  <c r="I56" i="22"/>
  <c r="I72" i="8"/>
  <c r="AN55" i="22"/>
  <c r="AO75" i="8"/>
  <c r="AO76" i="22" s="1"/>
  <c r="AG220" i="8"/>
  <c r="AB244" i="8" s="1"/>
  <c r="AB267" i="8" s="1"/>
  <c r="AB268" i="22" s="1"/>
  <c r="AS77" i="22"/>
  <c r="AZ177" i="22"/>
  <c r="AN56" i="20"/>
  <c r="AB81" i="8"/>
  <c r="AB82" i="22" s="1"/>
  <c r="Y79" i="20"/>
  <c r="AX99" i="8"/>
  <c r="AX100" i="22" s="1"/>
  <c r="AK78" i="20"/>
  <c r="AG76" i="8"/>
  <c r="AG77" i="22" s="1"/>
  <c r="W56" i="20"/>
  <c r="Z59" i="22"/>
  <c r="AI55" i="20"/>
  <c r="AC102" i="20"/>
  <c r="AQ77" i="20"/>
  <c r="AO99" i="8"/>
  <c r="AO101" i="20" s="1"/>
  <c r="AE54" i="22"/>
  <c r="W55" i="22"/>
  <c r="Y78" i="22"/>
  <c r="AT78" i="20"/>
  <c r="AO78" i="8"/>
  <c r="AO79" i="22" s="1"/>
  <c r="AI54" i="22"/>
  <c r="AR172" i="22"/>
  <c r="AT194" i="8"/>
  <c r="AT196" i="20" s="1"/>
  <c r="BA177" i="22"/>
  <c r="AR55" i="20"/>
  <c r="AM57" i="20"/>
  <c r="BC199" i="8"/>
  <c r="BC200" i="22" s="1"/>
  <c r="R53" i="22"/>
  <c r="W57" i="20"/>
  <c r="AO29" i="24"/>
  <c r="I75" i="8"/>
  <c r="I76" i="22" s="1"/>
  <c r="M172" i="22"/>
  <c r="AL75" i="8"/>
  <c r="AL77" i="20" s="1"/>
  <c r="U30" i="24"/>
  <c r="AB55" i="22"/>
  <c r="X77" i="8"/>
  <c r="X78" i="22" s="1"/>
  <c r="AU79" i="8"/>
  <c r="AU81" i="20" s="1"/>
  <c r="P53" i="22"/>
  <c r="AW59" i="20"/>
  <c r="AL174" i="20"/>
  <c r="AN195" i="8"/>
  <c r="AR218" i="8" s="1"/>
  <c r="AM242" i="8" s="1"/>
  <c r="AM265" i="8" s="1"/>
  <c r="AM266" i="22" s="1"/>
  <c r="AE77" i="8"/>
  <c r="AE78" i="22" s="1"/>
  <c r="V55" i="22"/>
  <c r="R75" i="8"/>
  <c r="R77" i="20" s="1"/>
  <c r="Q75" i="8"/>
  <c r="Q77" i="20" s="1"/>
  <c r="G53" i="22"/>
  <c r="G73" i="22" s="1"/>
  <c r="G74" i="22" s="1"/>
  <c r="AC55" i="22"/>
  <c r="AS58" i="20"/>
  <c r="O194" i="8"/>
  <c r="S217" i="8" s="1"/>
  <c r="S218" i="22" s="1"/>
  <c r="N242" i="22" s="1"/>
  <c r="AB56" i="20"/>
  <c r="AA34" i="27"/>
  <c r="AA34" i="31" s="1"/>
  <c r="AW58" i="22"/>
  <c r="AD79" i="20"/>
  <c r="AY81" i="22"/>
  <c r="O53" i="22"/>
  <c r="AL54" i="22"/>
  <c r="I51" i="20"/>
  <c r="I52" i="20" s="1"/>
  <c r="AY81" i="8"/>
  <c r="AY83" i="20" s="1"/>
  <c r="AR99" i="8"/>
  <c r="AR101" i="20" s="1"/>
  <c r="Y55" i="20"/>
  <c r="AL55" i="20"/>
  <c r="AN78" i="20"/>
  <c r="AM35" i="21"/>
  <c r="AA76" i="8"/>
  <c r="AA78" i="20" s="1"/>
  <c r="AJ77" i="20"/>
  <c r="AS33" i="24"/>
  <c r="F53" i="22"/>
  <c r="F73" i="22" s="1"/>
  <c r="F74" i="22" s="1"/>
  <c r="F354" i="22" s="1"/>
  <c r="AD81" i="8"/>
  <c r="AD82" i="22" s="1"/>
  <c r="AH54" i="20"/>
  <c r="AH53" i="22"/>
  <c r="AJ76" i="22"/>
  <c r="J172" i="22"/>
  <c r="J189" i="22" s="1"/>
  <c r="J190" i="22" s="1"/>
  <c r="X174" i="20"/>
  <c r="R80" i="20"/>
  <c r="Z174" i="20"/>
  <c r="AM57" i="22"/>
  <c r="Q76" i="8"/>
  <c r="U99" i="8" s="1"/>
  <c r="U101" i="20" s="1"/>
  <c r="L55" i="20"/>
  <c r="P29" i="24"/>
  <c r="U29" i="24"/>
  <c r="AS56" i="20"/>
  <c r="R79" i="22"/>
  <c r="J55" i="20"/>
  <c r="M78" i="8"/>
  <c r="M80" i="20" s="1"/>
  <c r="AL194" i="8"/>
  <c r="AP217" i="8" s="1"/>
  <c r="AK241" i="8" s="1"/>
  <c r="AK264" i="8" s="1"/>
  <c r="AK266" i="20" s="1"/>
  <c r="AJ173" i="20"/>
  <c r="V54" i="20"/>
  <c r="AH78" i="22"/>
  <c r="AN56" i="22"/>
  <c r="AP78" i="8"/>
  <c r="AT101" i="8" s="1"/>
  <c r="AT103" i="20" s="1"/>
  <c r="AU78" i="8"/>
  <c r="AU79" i="22" s="1"/>
  <c r="V57" i="20"/>
  <c r="AK78" i="8"/>
  <c r="AO101" i="8" s="1"/>
  <c r="AO103" i="20" s="1"/>
  <c r="AX78" i="8"/>
  <c r="AX79" i="22" s="1"/>
  <c r="N76" i="8"/>
  <c r="N78" i="20" s="1"/>
  <c r="M29" i="27"/>
  <c r="M29" i="31" s="1"/>
  <c r="M53" i="22"/>
  <c r="P100" i="8"/>
  <c r="P101" i="22" s="1"/>
  <c r="L78" i="22"/>
  <c r="AT173" i="22"/>
  <c r="N78" i="8"/>
  <c r="N80" i="20" s="1"/>
  <c r="W55" i="20"/>
  <c r="X78" i="8"/>
  <c r="X80" i="20" s="1"/>
  <c r="AJ78" i="8"/>
  <c r="AJ80" i="20" s="1"/>
  <c r="AN99" i="22"/>
  <c r="AL100" i="8"/>
  <c r="AL102" i="20" s="1"/>
  <c r="AI57" i="20"/>
  <c r="AW57" i="22"/>
  <c r="L57" i="20"/>
  <c r="U101" i="8"/>
  <c r="U103" i="20" s="1"/>
  <c r="K53" i="22"/>
  <c r="U196" i="20"/>
  <c r="K56" i="22"/>
  <c r="P56" i="22"/>
  <c r="W33" i="21"/>
  <c r="AX35" i="24"/>
  <c r="AP33" i="24"/>
  <c r="O75" i="8"/>
  <c r="O77" i="20" s="1"/>
  <c r="AA56" i="20"/>
  <c r="L195" i="22"/>
  <c r="J188" i="8"/>
  <c r="AD244" i="8"/>
  <c r="AD267" i="8" s="1"/>
  <c r="AD268" i="22" s="1"/>
  <c r="AO34" i="21"/>
  <c r="V30" i="21"/>
  <c r="AO79" i="8"/>
  <c r="AO81" i="20" s="1"/>
  <c r="L196" i="20"/>
  <c r="J173" i="20"/>
  <c r="J190" i="20" s="1"/>
  <c r="J191" i="20" s="1"/>
  <c r="R76" i="8"/>
  <c r="R77" i="22" s="1"/>
  <c r="P54" i="22"/>
  <c r="AC175" i="22"/>
  <c r="L75" i="8"/>
  <c r="L77" i="20" s="1"/>
  <c r="S77" i="8"/>
  <c r="S79" i="20" s="1"/>
  <c r="AI222" i="20"/>
  <c r="AD246" i="20" s="1"/>
  <c r="AB197" i="20"/>
  <c r="S29" i="24"/>
  <c r="J53" i="22"/>
  <c r="AL195" i="8"/>
  <c r="AL196" i="22" s="1"/>
  <c r="P79" i="8"/>
  <c r="P81" i="20" s="1"/>
  <c r="AA30" i="24"/>
  <c r="G50" i="22"/>
  <c r="G51" i="22" s="1"/>
  <c r="AE198" i="22"/>
  <c r="AJ174" i="20"/>
  <c r="AX59" i="22"/>
  <c r="AE199" i="20"/>
  <c r="AF218" i="8"/>
  <c r="AA242" i="8" s="1"/>
  <c r="AA265" i="8" s="1"/>
  <c r="AA267" i="20" s="1"/>
  <c r="N57" i="22"/>
  <c r="Y76" i="8"/>
  <c r="AC99" i="8" s="1"/>
  <c r="AC101" i="20" s="1"/>
  <c r="AD172" i="22"/>
  <c r="AO53" i="22"/>
  <c r="AR30" i="24"/>
  <c r="Z173" i="22"/>
  <c r="Y53" i="22"/>
  <c r="AF194" i="8"/>
  <c r="AF195" i="22" s="1"/>
  <c r="AU57" i="22"/>
  <c r="AU100" i="20"/>
  <c r="Q55" i="22"/>
  <c r="AK76" i="22"/>
  <c r="I32" i="24"/>
  <c r="AS57" i="20"/>
  <c r="AO54" i="20"/>
  <c r="AI75" i="8"/>
  <c r="AI76" i="22" s="1"/>
  <c r="AV56" i="22"/>
  <c r="AW80" i="22"/>
  <c r="Q54" i="22"/>
  <c r="I76" i="8"/>
  <c r="I77" i="22" s="1"/>
  <c r="AF56" i="20"/>
  <c r="AO100" i="20"/>
  <c r="G55" i="20"/>
  <c r="G74" i="20" s="1"/>
  <c r="G75" i="20" s="1"/>
  <c r="G355" i="20" s="1"/>
  <c r="AQ76" i="22"/>
  <c r="AI54" i="20"/>
  <c r="AG53" i="22"/>
  <c r="AF31" i="27"/>
  <c r="AF31" i="31" s="1"/>
  <c r="AZ81" i="8"/>
  <c r="AZ82" i="22" s="1"/>
  <c r="AI53" i="22"/>
  <c r="G72" i="8"/>
  <c r="G352" i="8" s="1"/>
  <c r="U75" i="8"/>
  <c r="Y98" i="8" s="1"/>
  <c r="Y100" i="20" s="1"/>
  <c r="AW60" i="20"/>
  <c r="AA75" i="8"/>
  <c r="AE98" i="8" s="1"/>
  <c r="AE100" i="20" s="1"/>
  <c r="AT78" i="8"/>
  <c r="AT80" i="20" s="1"/>
  <c r="BA102" i="8"/>
  <c r="BA104" i="20" s="1"/>
  <c r="S31" i="21"/>
  <c r="K29" i="27"/>
  <c r="K29" i="31" s="1"/>
  <c r="AU58" i="20"/>
  <c r="S54" i="20"/>
  <c r="AF55" i="22"/>
  <c r="O76" i="8"/>
  <c r="O77" i="22" s="1"/>
  <c r="AF100" i="20"/>
  <c r="AR78" i="8"/>
  <c r="AR79" i="22" s="1"/>
  <c r="K57" i="22"/>
  <c r="AB77" i="20"/>
  <c r="Y217" i="8"/>
  <c r="Y218" i="22" s="1"/>
  <c r="T242" i="22" s="1"/>
  <c r="AF77" i="8"/>
  <c r="AF78" i="22" s="1"/>
  <c r="BA196" i="8"/>
  <c r="BE219" i="8" s="1"/>
  <c r="S173" i="20"/>
  <c r="V173" i="20"/>
  <c r="M79" i="8"/>
  <c r="K13" i="34" s="1"/>
  <c r="U174" i="20"/>
  <c r="X194" i="8"/>
  <c r="AB217" i="8" s="1"/>
  <c r="AB218" i="22" s="1"/>
  <c r="W242" i="22" s="1"/>
  <c r="AB76" i="22"/>
  <c r="M75" i="8"/>
  <c r="M76" i="22" s="1"/>
  <c r="M55" i="20"/>
  <c r="AD55" i="22"/>
  <c r="AY175" i="20"/>
  <c r="AG29" i="27"/>
  <c r="AG29" i="31" s="1"/>
  <c r="N195" i="8"/>
  <c r="L37" i="34" s="1"/>
  <c r="L173" i="22"/>
  <c r="Z54" i="20"/>
  <c r="J30" i="24"/>
  <c r="Z53" i="22"/>
  <c r="AP57" i="20"/>
  <c r="AR56" i="22"/>
  <c r="W195" i="8"/>
  <c r="AA218" i="8" s="1"/>
  <c r="V242" i="8" s="1"/>
  <c r="V265" i="8" s="1"/>
  <c r="V288" i="8" s="1"/>
  <c r="S172" i="22"/>
  <c r="AV195" i="8"/>
  <c r="AZ218" i="8" s="1"/>
  <c r="AZ219" i="22" s="1"/>
  <c r="AU243" i="22" s="1"/>
  <c r="AF173" i="22"/>
  <c r="K30" i="6"/>
  <c r="J31" i="6" s="1"/>
  <c r="K31" i="6" s="1"/>
  <c r="J32" i="6"/>
  <c r="K32" i="6" s="1"/>
  <c r="AH195" i="8"/>
  <c r="AH197" i="20" s="1"/>
  <c r="H253" i="27"/>
  <c r="BD79" i="24"/>
  <c r="BD80" i="21"/>
  <c r="BH104" i="20"/>
  <c r="BD79" i="27"/>
  <c r="BD79" i="31" s="1"/>
  <c r="BQ100" i="27"/>
  <c r="BQ100" i="24"/>
  <c r="BL124" i="24" s="1"/>
  <c r="BQ101" i="21"/>
  <c r="BL125" i="21" s="1"/>
  <c r="BA33" i="27"/>
  <c r="BA33" i="31" s="1"/>
  <c r="BA34" i="21"/>
  <c r="BA58" i="20"/>
  <c r="BA33" i="24"/>
  <c r="BB149" i="24"/>
  <c r="BB174" i="20"/>
  <c r="BB150" i="21"/>
  <c r="BB149" i="27"/>
  <c r="BB149" i="31" s="1"/>
  <c r="BB193" i="24"/>
  <c r="BB193" i="27"/>
  <c r="BB193" i="31" s="1"/>
  <c r="BB194" i="21"/>
  <c r="BF218" i="20"/>
  <c r="BM193" i="24"/>
  <c r="BM194" i="21"/>
  <c r="BM193" i="27"/>
  <c r="BM193" i="31" s="1"/>
  <c r="BQ218" i="20"/>
  <c r="BL194" i="21"/>
  <c r="BP218" i="20"/>
  <c r="BL193" i="27"/>
  <c r="BL193" i="31" s="1"/>
  <c r="BL193" i="24"/>
  <c r="BB36" i="20"/>
  <c r="BC129" i="20"/>
  <c r="BC152" i="20" s="1"/>
  <c r="BC14" i="20"/>
  <c r="AZ55" i="24"/>
  <c r="BB80" i="20"/>
  <c r="AZ56" i="21"/>
  <c r="AZ55" i="27"/>
  <c r="AZ55" i="31" s="1"/>
  <c r="BA171" i="27"/>
  <c r="BA171" i="31" s="1"/>
  <c r="BA172" i="21"/>
  <c r="BC196" i="20"/>
  <c r="BA171" i="24"/>
  <c r="AO129" i="20"/>
  <c r="AO14" i="20"/>
  <c r="BF100" i="27"/>
  <c r="BF100" i="24"/>
  <c r="BA124" i="24" s="1"/>
  <c r="BF101" i="21"/>
  <c r="BA125" i="21" s="1"/>
  <c r="J186" i="21"/>
  <c r="J185" i="27"/>
  <c r="J185" i="31" s="1"/>
  <c r="L210" i="20"/>
  <c r="K43" i="20"/>
  <c r="L21" i="20"/>
  <c r="L136" i="20"/>
  <c r="L159" i="20" s="1"/>
  <c r="BL55" i="24"/>
  <c r="BL56" i="21"/>
  <c r="BN80" i="20"/>
  <c r="BL55" i="27"/>
  <c r="BL55" i="31" s="1"/>
  <c r="BM171" i="24"/>
  <c r="BM172" i="21"/>
  <c r="BO196" i="20"/>
  <c r="BM171" i="27"/>
  <c r="BM171" i="31" s="1"/>
  <c r="K201" i="21"/>
  <c r="K200" i="24"/>
  <c r="K200" i="27"/>
  <c r="K200" i="31" s="1"/>
  <c r="O225" i="20"/>
  <c r="J41" i="21"/>
  <c r="J65" i="20"/>
  <c r="J40" i="27"/>
  <c r="J40" i="31" s="1"/>
  <c r="K181" i="20"/>
  <c r="K156" i="27"/>
  <c r="K156" i="31" s="1"/>
  <c r="K157" i="21"/>
  <c r="J85" i="21"/>
  <c r="J84" i="24"/>
  <c r="N109" i="20"/>
  <c r="J84" i="27"/>
  <c r="J84" i="31" s="1"/>
  <c r="K94" i="20"/>
  <c r="I69" i="27"/>
  <c r="I69" i="31" s="1"/>
  <c r="I70" i="21"/>
  <c r="AZ15" i="20"/>
  <c r="AZ130" i="20"/>
  <c r="J92" i="21"/>
  <c r="N116" i="20"/>
  <c r="J91" i="27"/>
  <c r="J91" i="31" s="1"/>
  <c r="N108" i="27"/>
  <c r="N109" i="21"/>
  <c r="I133" i="21" s="1"/>
  <c r="L143" i="20"/>
  <c r="L166" i="20" s="1"/>
  <c r="K50" i="20"/>
  <c r="AI129" i="20"/>
  <c r="AI14" i="20"/>
  <c r="BN193" i="24"/>
  <c r="BR218" i="20"/>
  <c r="BN193" i="27"/>
  <c r="BN193" i="31" s="1"/>
  <c r="BN194" i="21"/>
  <c r="K208" i="21"/>
  <c r="O232" i="20"/>
  <c r="K207" i="27"/>
  <c r="K207" i="31" s="1"/>
  <c r="I62" i="27"/>
  <c r="I62" i="31" s="1"/>
  <c r="K87" i="20"/>
  <c r="I63" i="21"/>
  <c r="J72" i="20"/>
  <c r="J48" i="21"/>
  <c r="J47" i="27"/>
  <c r="J47" i="31" s="1"/>
  <c r="AE15" i="20"/>
  <c r="AE130" i="20"/>
  <c r="J178" i="27"/>
  <c r="J178" i="31" s="1"/>
  <c r="J179" i="21"/>
  <c r="L203" i="20"/>
  <c r="K188" i="20"/>
  <c r="K164" i="21"/>
  <c r="K163" i="27"/>
  <c r="K163" i="31" s="1"/>
  <c r="N129" i="20"/>
  <c r="N14" i="20"/>
  <c r="BH172" i="21"/>
  <c r="BH171" i="24"/>
  <c r="BJ196" i="20"/>
  <c r="BH171" i="27"/>
  <c r="BH171" i="31" s="1"/>
  <c r="R15" i="20"/>
  <c r="R130" i="20"/>
  <c r="T130" i="20"/>
  <c r="T15" i="20"/>
  <c r="BH77" i="27"/>
  <c r="BH77" i="31" s="1"/>
  <c r="BL102" i="20"/>
  <c r="BH77" i="24"/>
  <c r="BH78" i="21"/>
  <c r="BI36" i="20"/>
  <c r="BJ129" i="20"/>
  <c r="BJ152" i="20" s="1"/>
  <c r="BJ14" i="20"/>
  <c r="AV14" i="20"/>
  <c r="AV129" i="20"/>
  <c r="K84" i="24"/>
  <c r="O109" i="20"/>
  <c r="K85" i="21"/>
  <c r="K84" i="27"/>
  <c r="K84" i="31" s="1"/>
  <c r="AL129" i="20"/>
  <c r="AL14" i="20"/>
  <c r="BE173" i="21"/>
  <c r="BE172" i="24"/>
  <c r="BG197" i="20"/>
  <c r="BE172" i="27"/>
  <c r="BE172" i="31" s="1"/>
  <c r="BH58" i="20"/>
  <c r="BH34" i="21"/>
  <c r="BH33" i="27"/>
  <c r="BH33" i="31" s="1"/>
  <c r="BH33" i="24"/>
  <c r="BG15" i="20"/>
  <c r="BG130" i="20"/>
  <c r="BG153" i="20" s="1"/>
  <c r="BF37" i="20"/>
  <c r="AQ129" i="20"/>
  <c r="AQ14" i="20"/>
  <c r="BI103" i="20"/>
  <c r="BE78" i="24"/>
  <c r="BE78" i="27"/>
  <c r="BE78" i="31" s="1"/>
  <c r="BE79" i="21"/>
  <c r="T14" i="20"/>
  <c r="T129" i="20"/>
  <c r="BJ239" i="27"/>
  <c r="J59" i="21"/>
  <c r="J58" i="24"/>
  <c r="L83" i="20"/>
  <c r="J58" i="27"/>
  <c r="J58" i="31" s="1"/>
  <c r="M17" i="20"/>
  <c r="L39" i="20"/>
  <c r="M132" i="20"/>
  <c r="M155" i="20" s="1"/>
  <c r="AK15" i="20"/>
  <c r="AK130" i="20"/>
  <c r="BI149" i="27"/>
  <c r="BI149" i="31" s="1"/>
  <c r="BI174" i="20"/>
  <c r="BI149" i="24"/>
  <c r="BI150" i="21"/>
  <c r="BF151" i="21"/>
  <c r="BF150" i="27"/>
  <c r="BF150" i="31" s="1"/>
  <c r="BF175" i="20"/>
  <c r="BF150" i="24"/>
  <c r="L82" i="24"/>
  <c r="P107" i="20"/>
  <c r="L83" i="21"/>
  <c r="L82" i="27"/>
  <c r="L82" i="31" s="1"/>
  <c r="AJ18" i="20"/>
  <c r="AJ133" i="20"/>
  <c r="K36" i="27"/>
  <c r="K36" i="31" s="1"/>
  <c r="K37" i="21"/>
  <c r="K61" i="20"/>
  <c r="K36" i="24"/>
  <c r="L196" i="24"/>
  <c r="L196" i="27"/>
  <c r="L196" i="31" s="1"/>
  <c r="L197" i="21"/>
  <c r="P221" i="20"/>
  <c r="J63" i="21"/>
  <c r="L87" i="20"/>
  <c r="J62" i="27"/>
  <c r="J62" i="31" s="1"/>
  <c r="M130" i="20"/>
  <c r="M15" i="20"/>
  <c r="BE35" i="21"/>
  <c r="BE34" i="24"/>
  <c r="BE34" i="27"/>
  <c r="BE34" i="31" s="1"/>
  <c r="BE59" i="20"/>
  <c r="AK129" i="20"/>
  <c r="AK14" i="20"/>
  <c r="L43" i="20"/>
  <c r="M136" i="20"/>
  <c r="M159" i="20" s="1"/>
  <c r="M21" i="20"/>
  <c r="L177" i="20"/>
  <c r="L152" i="27"/>
  <c r="L152" i="31" s="1"/>
  <c r="L153" i="21"/>
  <c r="L152" i="24"/>
  <c r="M199" i="20"/>
  <c r="K174" i="24"/>
  <c r="K174" i="27"/>
  <c r="K174" i="31" s="1"/>
  <c r="K175" i="21"/>
  <c r="K179" i="21"/>
  <c r="M203" i="20"/>
  <c r="K178" i="27"/>
  <c r="K178" i="31" s="1"/>
  <c r="L156" i="27"/>
  <c r="L156" i="31" s="1"/>
  <c r="L181" i="20"/>
  <c r="L157" i="21"/>
  <c r="X14" i="20"/>
  <c r="X129" i="20"/>
  <c r="AU15" i="20"/>
  <c r="AU130" i="20"/>
  <c r="O129" i="20"/>
  <c r="O14" i="20"/>
  <c r="BF81" i="20"/>
  <c r="BD56" i="27"/>
  <c r="BD56" i="31" s="1"/>
  <c r="BD56" i="24"/>
  <c r="BD57" i="21"/>
  <c r="K80" i="27"/>
  <c r="K80" i="31" s="1"/>
  <c r="K81" i="21"/>
  <c r="K80" i="24"/>
  <c r="O105" i="20"/>
  <c r="BF194" i="24"/>
  <c r="BJ219" i="20"/>
  <c r="BF195" i="21"/>
  <c r="BF194" i="27"/>
  <c r="BF194" i="31" s="1"/>
  <c r="AG129" i="20"/>
  <c r="AG14" i="20"/>
  <c r="AC15" i="20"/>
  <c r="AC130" i="20"/>
  <c r="M129" i="20"/>
  <c r="M14" i="20"/>
  <c r="P225" i="20"/>
  <c r="L200" i="24"/>
  <c r="L200" i="27"/>
  <c r="L200" i="31" s="1"/>
  <c r="L201" i="21"/>
  <c r="AC129" i="20"/>
  <c r="AC14" i="20"/>
  <c r="AB130" i="20"/>
  <c r="AB15" i="20"/>
  <c r="BG56" i="21"/>
  <c r="BI80" i="20"/>
  <c r="BG55" i="24"/>
  <c r="BG55" i="27"/>
  <c r="BG55" i="31" s="1"/>
  <c r="BI193" i="27"/>
  <c r="BI193" i="31" s="1"/>
  <c r="BI194" i="21"/>
  <c r="BM218" i="20"/>
  <c r="BI193" i="24"/>
  <c r="M198" i="24"/>
  <c r="M198" i="27"/>
  <c r="M198" i="31" s="1"/>
  <c r="Q223" i="20"/>
  <c r="M199" i="21"/>
  <c r="N221" i="24"/>
  <c r="I245" i="24" s="1"/>
  <c r="N221" i="27"/>
  <c r="N222" i="21"/>
  <c r="I246" i="21" s="1"/>
  <c r="I247" i="20"/>
  <c r="I270" i="20" s="1"/>
  <c r="K319" i="21"/>
  <c r="O343" i="20"/>
  <c r="K318" i="27"/>
  <c r="K318" i="31" s="1"/>
  <c r="J255" i="20"/>
  <c r="J278" i="20" s="1"/>
  <c r="O230" i="21"/>
  <c r="J254" i="21" s="1"/>
  <c r="O229" i="27"/>
  <c r="M40" i="21"/>
  <c r="M39" i="24"/>
  <c r="M39" i="27"/>
  <c r="M39" i="31" s="1"/>
  <c r="M64" i="20"/>
  <c r="AX55" i="24"/>
  <c r="AX55" i="27"/>
  <c r="AX55" i="31" s="1"/>
  <c r="AZ80" i="20"/>
  <c r="AX56" i="21"/>
  <c r="BC33" i="24"/>
  <c r="BC58" i="20"/>
  <c r="BC34" i="21"/>
  <c r="BC33" i="27"/>
  <c r="BC33" i="31" s="1"/>
  <c r="Y132" i="20"/>
  <c r="Y17" i="20"/>
  <c r="BA196" i="20"/>
  <c r="AY171" i="24"/>
  <c r="AY171" i="27"/>
  <c r="AY171" i="31" s="1"/>
  <c r="AY172" i="21"/>
  <c r="O107" i="20"/>
  <c r="K82" i="24"/>
  <c r="K83" i="21"/>
  <c r="K82" i="27"/>
  <c r="K82" i="31" s="1"/>
  <c r="BG102" i="20"/>
  <c r="BC77" i="24"/>
  <c r="BC77" i="27"/>
  <c r="BC77" i="31" s="1"/>
  <c r="BC78" i="21"/>
  <c r="J69" i="20"/>
  <c r="J45" i="21"/>
  <c r="J44" i="27"/>
  <c r="J44" i="31" s="1"/>
  <c r="M161" i="21"/>
  <c r="M185" i="20"/>
  <c r="M160" i="27"/>
  <c r="M160" i="31" s="1"/>
  <c r="BI56" i="27"/>
  <c r="BI56" i="31" s="1"/>
  <c r="BI57" i="21"/>
  <c r="BI56" i="24"/>
  <c r="BK81" i="20"/>
  <c r="AP16" i="20"/>
  <c r="AP131" i="20"/>
  <c r="BL172" i="27"/>
  <c r="BL172" i="31" s="1"/>
  <c r="BN197" i="20"/>
  <c r="BL172" i="24"/>
  <c r="BL173" i="21"/>
  <c r="BE36" i="27"/>
  <c r="BE36" i="31" s="1"/>
  <c r="BE36" i="24"/>
  <c r="BE37" i="21"/>
  <c r="BE61" i="20"/>
  <c r="AY149" i="24"/>
  <c r="AY150" i="21"/>
  <c r="AY149" i="27"/>
  <c r="AY149" i="31" s="1"/>
  <c r="AY174" i="20"/>
  <c r="M41" i="27"/>
  <c r="M41" i="31" s="1"/>
  <c r="M66" i="20"/>
  <c r="M42" i="21"/>
  <c r="AA131" i="20"/>
  <c r="AA16" i="20"/>
  <c r="BD193" i="24"/>
  <c r="BH218" i="20"/>
  <c r="BD193" i="27"/>
  <c r="BD193" i="31" s="1"/>
  <c r="BD194" i="21"/>
  <c r="AW55" i="24"/>
  <c r="AW56" i="21"/>
  <c r="AW55" i="27"/>
  <c r="AW55" i="31" s="1"/>
  <c r="AY80" i="20"/>
  <c r="L154" i="27"/>
  <c r="L154" i="31" s="1"/>
  <c r="L155" i="21"/>
  <c r="L154" i="24"/>
  <c r="L179" i="20"/>
  <c r="L187" i="21"/>
  <c r="L186" i="27"/>
  <c r="L186" i="31" s="1"/>
  <c r="N211" i="20"/>
  <c r="BJ262" i="24"/>
  <c r="BJ287" i="20"/>
  <c r="BJ286" i="21" s="1"/>
  <c r="BJ262" i="27"/>
  <c r="BJ262" i="31" s="1"/>
  <c r="K58" i="27"/>
  <c r="K58" i="31" s="1"/>
  <c r="K59" i="21"/>
  <c r="K58" i="24"/>
  <c r="K91" i="21"/>
  <c r="O115" i="20"/>
  <c r="K90" i="27"/>
  <c r="K90" i="31" s="1"/>
  <c r="X132" i="20"/>
  <c r="X17" i="20"/>
  <c r="BF39" i="20"/>
  <c r="BG17" i="20"/>
  <c r="BG132" i="20"/>
  <c r="BG155" i="20" s="1"/>
  <c r="AX33" i="27"/>
  <c r="AX33" i="31" s="1"/>
  <c r="AX33" i="24"/>
  <c r="AX34" i="21"/>
  <c r="AX58" i="20"/>
  <c r="J69" i="21"/>
  <c r="J68" i="27"/>
  <c r="J68" i="31" s="1"/>
  <c r="L93" i="20"/>
  <c r="N44" i="20"/>
  <c r="O137" i="20"/>
  <c r="O160" i="20" s="1"/>
  <c r="O22" i="20"/>
  <c r="AY131" i="20"/>
  <c r="AY16" i="20"/>
  <c r="K160" i="27"/>
  <c r="K160" i="31" s="1"/>
  <c r="K161" i="21"/>
  <c r="K185" i="20"/>
  <c r="L89" i="27"/>
  <c r="L89" i="31" s="1"/>
  <c r="P114" i="20"/>
  <c r="L90" i="21"/>
  <c r="BD265" i="24"/>
  <c r="BD290" i="20"/>
  <c r="BD265" i="27"/>
  <c r="BD265" i="31" s="1"/>
  <c r="BD266" i="21"/>
  <c r="K66" i="27"/>
  <c r="K66" i="31" s="1"/>
  <c r="K67" i="21"/>
  <c r="M91" i="20"/>
  <c r="BL130" i="20"/>
  <c r="BL153" i="20" s="1"/>
  <c r="BL15" i="20"/>
  <c r="BK37" i="20"/>
  <c r="BM100" i="24"/>
  <c r="BH124" i="24" s="1"/>
  <c r="BM100" i="27"/>
  <c r="BM101" i="21"/>
  <c r="BH125" i="21" s="1"/>
  <c r="BM173" i="21"/>
  <c r="BM172" i="27"/>
  <c r="BM172" i="31" s="1"/>
  <c r="BO197" i="20"/>
  <c r="BM172" i="24"/>
  <c r="AY77" i="24"/>
  <c r="BC102" i="20"/>
  <c r="AY78" i="21"/>
  <c r="AY77" i="27"/>
  <c r="AY77" i="31" s="1"/>
  <c r="M196" i="24"/>
  <c r="M196" i="27"/>
  <c r="M196" i="31" s="1"/>
  <c r="M197" i="21"/>
  <c r="Q221" i="20"/>
  <c r="BH78" i="24"/>
  <c r="BH79" i="21"/>
  <c r="BH78" i="27"/>
  <c r="BH78" i="31" s="1"/>
  <c r="BL103" i="20"/>
  <c r="N140" i="20"/>
  <c r="N163" i="20" s="1"/>
  <c r="N25" i="20"/>
  <c r="M47" i="20"/>
  <c r="BK56" i="27"/>
  <c r="BK56" i="31" s="1"/>
  <c r="BK56" i="24"/>
  <c r="BK57" i="21"/>
  <c r="BM81" i="20"/>
  <c r="BA78" i="27"/>
  <c r="BA78" i="31" s="1"/>
  <c r="BA79" i="21"/>
  <c r="BE103" i="20"/>
  <c r="BA78" i="24"/>
  <c r="BI194" i="24"/>
  <c r="BI195" i="21"/>
  <c r="BM219" i="20"/>
  <c r="BI194" i="27"/>
  <c r="BI194" i="31" s="1"/>
  <c r="L96" i="20"/>
  <c r="J72" i="21"/>
  <c r="J71" i="27"/>
  <c r="J71" i="31" s="1"/>
  <c r="P92" i="21"/>
  <c r="P91" i="27"/>
  <c r="P91" i="31" s="1"/>
  <c r="T116" i="20"/>
  <c r="BF177" i="20"/>
  <c r="BF152" i="24"/>
  <c r="BF153" i="21"/>
  <c r="BF152" i="27"/>
  <c r="BF152" i="31" s="1"/>
  <c r="AZ129" i="20"/>
  <c r="AZ152" i="20" s="1"/>
  <c r="AZ14" i="20"/>
  <c r="AY36" i="20"/>
  <c r="O69" i="27"/>
  <c r="O69" i="31" s="1"/>
  <c r="Q94" i="20"/>
  <c r="O70" i="21"/>
  <c r="J61" i="21"/>
  <c r="L85" i="20"/>
  <c r="J60" i="24"/>
  <c r="J60" i="27"/>
  <c r="J60" i="31" s="1"/>
  <c r="N157" i="27"/>
  <c r="N157" i="31" s="1"/>
  <c r="N182" i="20"/>
  <c r="N158" i="21"/>
  <c r="K47" i="20"/>
  <c r="L25" i="20"/>
  <c r="L140" i="20"/>
  <c r="L163" i="20" s="1"/>
  <c r="BB150" i="24"/>
  <c r="BB151" i="21"/>
  <c r="BB150" i="27"/>
  <c r="BB150" i="31" s="1"/>
  <c r="BB175" i="20"/>
  <c r="AI15" i="20"/>
  <c r="AI130" i="20"/>
  <c r="BK150" i="24"/>
  <c r="BK175" i="20"/>
  <c r="BK150" i="27"/>
  <c r="BK150" i="31" s="1"/>
  <c r="BK151" i="21"/>
  <c r="BB194" i="24"/>
  <c r="BF219" i="20"/>
  <c r="BB195" i="21"/>
  <c r="BB194" i="27"/>
  <c r="BB194" i="31" s="1"/>
  <c r="BH175" i="20"/>
  <c r="BH151" i="21"/>
  <c r="BH150" i="24"/>
  <c r="BH150" i="27"/>
  <c r="BH150" i="31" s="1"/>
  <c r="BA129" i="20"/>
  <c r="BA152" i="20" s="1"/>
  <c r="BA14" i="20"/>
  <c r="AZ36" i="20"/>
  <c r="M186" i="20"/>
  <c r="M161" i="27"/>
  <c r="M161" i="31" s="1"/>
  <c r="M162" i="21"/>
  <c r="K70" i="27"/>
  <c r="K70" i="31" s="1"/>
  <c r="K71" i="21"/>
  <c r="M95" i="20"/>
  <c r="BP215" i="27"/>
  <c r="BK241" i="20"/>
  <c r="BK264" i="20" s="1"/>
  <c r="BP215" i="24"/>
  <c r="BK239" i="24" s="1"/>
  <c r="BP216" i="21"/>
  <c r="BK240" i="21" s="1"/>
  <c r="N88" i="20"/>
  <c r="L63" i="27"/>
  <c r="L63" i="31" s="1"/>
  <c r="L64" i="21"/>
  <c r="O118" i="20"/>
  <c r="K94" i="21"/>
  <c r="K93" i="27"/>
  <c r="K93" i="31" s="1"/>
  <c r="BK80" i="20"/>
  <c r="BI55" i="27"/>
  <c r="BI55" i="31" s="1"/>
  <c r="BI55" i="24"/>
  <c r="BI56" i="21"/>
  <c r="N119" i="20"/>
  <c r="J95" i="21"/>
  <c r="J94" i="27"/>
  <c r="J94" i="31" s="1"/>
  <c r="BD58" i="27"/>
  <c r="BD58" i="31" s="1"/>
  <c r="BD58" i="24"/>
  <c r="BF83" i="20"/>
  <c r="BD59" i="21"/>
  <c r="AZ16" i="20"/>
  <c r="AZ131" i="20"/>
  <c r="N229" i="21"/>
  <c r="I253" i="21" s="1"/>
  <c r="N228" i="27"/>
  <c r="I254" i="20"/>
  <c r="I277" i="20" s="1"/>
  <c r="AX171" i="24"/>
  <c r="AX171" i="27"/>
  <c r="AX171" i="31" s="1"/>
  <c r="AZ196" i="20"/>
  <c r="AX172" i="21"/>
  <c r="J88" i="27"/>
  <c r="J88" i="31" s="1"/>
  <c r="N113" i="20"/>
  <c r="J89" i="21"/>
  <c r="M142" i="20"/>
  <c r="M165" i="20" s="1"/>
  <c r="L49" i="20"/>
  <c r="M27" i="20"/>
  <c r="BE57" i="21"/>
  <c r="BE56" i="24"/>
  <c r="BE56" i="27"/>
  <c r="BE56" i="31" s="1"/>
  <c r="BG81" i="20"/>
  <c r="P105" i="20"/>
  <c r="L81" i="21"/>
  <c r="L80" i="27"/>
  <c r="L80" i="31" s="1"/>
  <c r="L80" i="24"/>
  <c r="BH130" i="20"/>
  <c r="BH153" i="20" s="1"/>
  <c r="BG37" i="20"/>
  <c r="BH15" i="20"/>
  <c r="BC15" i="20"/>
  <c r="BB37" i="20"/>
  <c r="BC130" i="20"/>
  <c r="BC153" i="20" s="1"/>
  <c r="AB131" i="20"/>
  <c r="AB16" i="20"/>
  <c r="N86" i="20"/>
  <c r="L62" i="21"/>
  <c r="L61" i="27"/>
  <c r="L61" i="31" s="1"/>
  <c r="L61" i="24"/>
  <c r="P223" i="20"/>
  <c r="L198" i="24"/>
  <c r="L199" i="21"/>
  <c r="L198" i="27"/>
  <c r="L198" i="31" s="1"/>
  <c r="BI175" i="20"/>
  <c r="BI150" i="27"/>
  <c r="BI150" i="31" s="1"/>
  <c r="BI151" i="21"/>
  <c r="BI150" i="24"/>
  <c r="BJ59" i="20"/>
  <c r="BJ34" i="24"/>
  <c r="BJ35" i="21"/>
  <c r="BJ34" i="27"/>
  <c r="BJ34" i="31" s="1"/>
  <c r="BI15" i="20"/>
  <c r="BI130" i="20"/>
  <c r="BI153" i="20" s="1"/>
  <c r="BH37" i="20"/>
  <c r="M39" i="20"/>
  <c r="N132" i="20"/>
  <c r="N155" i="20" s="1"/>
  <c r="N17" i="20"/>
  <c r="AZ193" i="24"/>
  <c r="AZ193" i="27"/>
  <c r="AZ193" i="31" s="1"/>
  <c r="AZ194" i="21"/>
  <c r="BD218" i="20"/>
  <c r="AZ149" i="24"/>
  <c r="AZ149" i="27"/>
  <c r="AZ149" i="31" s="1"/>
  <c r="AZ174" i="20"/>
  <c r="AZ150" i="21"/>
  <c r="BL197" i="20"/>
  <c r="BJ173" i="21"/>
  <c r="BJ172" i="24"/>
  <c r="BJ172" i="27"/>
  <c r="BJ172" i="31" s="1"/>
  <c r="N114" i="21"/>
  <c r="I138" i="21" s="1"/>
  <c r="N113" i="27"/>
  <c r="N141" i="20"/>
  <c r="N164" i="20" s="1"/>
  <c r="M48" i="20"/>
  <c r="N26" i="20"/>
  <c r="L207" i="20"/>
  <c r="J182" i="27"/>
  <c r="J182" i="31" s="1"/>
  <c r="J183" i="21"/>
  <c r="BF57" i="21"/>
  <c r="BF56" i="24"/>
  <c r="BF56" i="27"/>
  <c r="BF56" i="31" s="1"/>
  <c r="BH81" i="20"/>
  <c r="BG195" i="21"/>
  <c r="BK219" i="20"/>
  <c r="BG194" i="27"/>
  <c r="BG194" i="31" s="1"/>
  <c r="BG194" i="24"/>
  <c r="L187" i="20"/>
  <c r="L163" i="21"/>
  <c r="L162" i="27"/>
  <c r="L162" i="31" s="1"/>
  <c r="BM79" i="21"/>
  <c r="BQ103" i="20"/>
  <c r="BM78" i="27"/>
  <c r="BM78" i="31" s="1"/>
  <c r="BM78" i="24"/>
  <c r="M85" i="27"/>
  <c r="M85" i="31" s="1"/>
  <c r="M86" i="21"/>
  <c r="Q110" i="20"/>
  <c r="BG151" i="21"/>
  <c r="BG150" i="27"/>
  <c r="BG150" i="31" s="1"/>
  <c r="BG175" i="20"/>
  <c r="BG150" i="24"/>
  <c r="P186" i="21"/>
  <c r="R210" i="20"/>
  <c r="P185" i="27"/>
  <c r="P185" i="31" s="1"/>
  <c r="BL78" i="27"/>
  <c r="BL78" i="31" s="1"/>
  <c r="BP103" i="20"/>
  <c r="BL78" i="24"/>
  <c r="BL79" i="21"/>
  <c r="BA59" i="20"/>
  <c r="BA34" i="27"/>
  <c r="BA34" i="31" s="1"/>
  <c r="BA35" i="21"/>
  <c r="BA34" i="24"/>
  <c r="L73" i="20"/>
  <c r="L49" i="21"/>
  <c r="L48" i="27"/>
  <c r="L48" i="31" s="1"/>
  <c r="O235" i="20"/>
  <c r="K211" i="21"/>
  <c r="K210" i="27"/>
  <c r="K210" i="31" s="1"/>
  <c r="L184" i="21"/>
  <c r="L183" i="27"/>
  <c r="L183" i="31" s="1"/>
  <c r="N208" i="20"/>
  <c r="BI37" i="20"/>
  <c r="BJ15" i="20"/>
  <c r="BJ130" i="20"/>
  <c r="BJ153" i="20" s="1"/>
  <c r="Q233" i="20"/>
  <c r="M208" i="27"/>
  <c r="M208" i="31" s="1"/>
  <c r="M209" i="21"/>
  <c r="BG34" i="27"/>
  <c r="BG34" i="31" s="1"/>
  <c r="BG35" i="21"/>
  <c r="BG34" i="24"/>
  <c r="BG59" i="20"/>
  <c r="M177" i="20"/>
  <c r="M152" i="27"/>
  <c r="M152" i="31" s="1"/>
  <c r="M152" i="24"/>
  <c r="M153" i="21"/>
  <c r="BL34" i="24"/>
  <c r="BL59" i="20"/>
  <c r="BL35" i="21"/>
  <c r="BL34" i="27"/>
  <c r="BL34" i="31" s="1"/>
  <c r="AY33" i="24"/>
  <c r="AY33" i="27"/>
  <c r="AY33" i="31" s="1"/>
  <c r="AY34" i="21"/>
  <c r="AY58" i="20"/>
  <c r="L45" i="27"/>
  <c r="L45" i="31" s="1"/>
  <c r="L46" i="21"/>
  <c r="L70" i="20"/>
  <c r="AH132" i="20"/>
  <c r="AH17" i="20"/>
  <c r="AZ56" i="24"/>
  <c r="BB81" i="20"/>
  <c r="AZ57" i="21"/>
  <c r="AZ56" i="27"/>
  <c r="AZ56" i="31" s="1"/>
  <c r="BE80" i="27"/>
  <c r="BE80" i="31" s="1"/>
  <c r="BE80" i="24"/>
  <c r="BI105" i="20"/>
  <c r="BE81" i="21"/>
  <c r="N199" i="24"/>
  <c r="N199" i="27"/>
  <c r="N199" i="31" s="1"/>
  <c r="N200" i="21"/>
  <c r="R224" i="20"/>
  <c r="S132" i="20"/>
  <c r="S17" i="20"/>
  <c r="BN77" i="27"/>
  <c r="BN77" i="31" s="1"/>
  <c r="BR102" i="20"/>
  <c r="BN78" i="21"/>
  <c r="BN77" i="24"/>
  <c r="P231" i="20"/>
  <c r="L207" i="21"/>
  <c r="L206" i="27"/>
  <c r="L206" i="31" s="1"/>
  <c r="AO131" i="20"/>
  <c r="AO16" i="20"/>
  <c r="BK195" i="21"/>
  <c r="BK194" i="27"/>
  <c r="BK194" i="31" s="1"/>
  <c r="BK194" i="24"/>
  <c r="BO219" i="20"/>
  <c r="P72" i="20"/>
  <c r="P48" i="21"/>
  <c r="P47" i="27"/>
  <c r="P47" i="31" s="1"/>
  <c r="K71" i="20"/>
  <c r="K46" i="27"/>
  <c r="K46" i="31" s="1"/>
  <c r="K47" i="21"/>
  <c r="BL129" i="20"/>
  <c r="BL152" i="20" s="1"/>
  <c r="BK36" i="20"/>
  <c r="BL14" i="20"/>
  <c r="BG79" i="21"/>
  <c r="BG78" i="24"/>
  <c r="BG78" i="27"/>
  <c r="BG78" i="31" s="1"/>
  <c r="BK103" i="20"/>
  <c r="BC218" i="20"/>
  <c r="AY194" i="21"/>
  <c r="AY193" i="24"/>
  <c r="AY193" i="27"/>
  <c r="AY193" i="31" s="1"/>
  <c r="BG199" i="20"/>
  <c r="BE175" i="21"/>
  <c r="BE174" i="24"/>
  <c r="BE174" i="27"/>
  <c r="BE174" i="31" s="1"/>
  <c r="I252" i="20"/>
  <c r="I275" i="20" s="1"/>
  <c r="N226" i="27"/>
  <c r="N227" i="21"/>
  <c r="I251" i="21" s="1"/>
  <c r="BF59" i="20"/>
  <c r="BF34" i="27"/>
  <c r="BF34" i="31" s="1"/>
  <c r="BF34" i="24"/>
  <c r="BF35" i="21"/>
  <c r="BH195" i="21"/>
  <c r="BL219" i="20"/>
  <c r="BH194" i="27"/>
  <c r="BH194" i="31" s="1"/>
  <c r="BH194" i="24"/>
  <c r="BO193" i="24"/>
  <c r="BS218" i="20"/>
  <c r="BO193" i="27"/>
  <c r="BO193" i="31" s="1"/>
  <c r="BO194" i="21"/>
  <c r="BF78" i="27"/>
  <c r="BF78" i="31" s="1"/>
  <c r="BJ103" i="20"/>
  <c r="BF79" i="21"/>
  <c r="BF78" i="24"/>
  <c r="BH197" i="20"/>
  <c r="BF173" i="21"/>
  <c r="BF172" i="24"/>
  <c r="BF172" i="27"/>
  <c r="BF172" i="31" s="1"/>
  <c r="AW131" i="20"/>
  <c r="AW16" i="20"/>
  <c r="M164" i="27"/>
  <c r="M164" i="31" s="1"/>
  <c r="M165" i="21"/>
  <c r="M189" i="20"/>
  <c r="BL56" i="24"/>
  <c r="BL57" i="21"/>
  <c r="BN81" i="20"/>
  <c r="BL56" i="27"/>
  <c r="BL56" i="31" s="1"/>
  <c r="BA172" i="27"/>
  <c r="BA172" i="31" s="1"/>
  <c r="BC197" i="20"/>
  <c r="BA172" i="24"/>
  <c r="BA173" i="21"/>
  <c r="L174" i="24"/>
  <c r="N199" i="20"/>
  <c r="L174" i="27"/>
  <c r="L174" i="31" s="1"/>
  <c r="L175" i="21"/>
  <c r="BH35" i="21"/>
  <c r="BH34" i="24"/>
  <c r="BH59" i="20"/>
  <c r="BH34" i="27"/>
  <c r="BH34" i="31" s="1"/>
  <c r="BD80" i="20"/>
  <c r="BB55" i="24"/>
  <c r="BB55" i="27"/>
  <c r="BB55" i="31" s="1"/>
  <c r="BB56" i="21"/>
  <c r="O202" i="20"/>
  <c r="M178" i="21"/>
  <c r="M177" i="27"/>
  <c r="M177" i="31" s="1"/>
  <c r="M177" i="24"/>
  <c r="AQ130" i="20"/>
  <c r="AQ15" i="20"/>
  <c r="L37" i="21"/>
  <c r="L36" i="27"/>
  <c r="L36" i="31" s="1"/>
  <c r="L36" i="24"/>
  <c r="L61" i="20"/>
  <c r="BM151" i="21"/>
  <c r="BM175" i="20"/>
  <c r="BM150" i="24"/>
  <c r="BM150" i="27"/>
  <c r="BM150" i="31" s="1"/>
  <c r="P230" i="27"/>
  <c r="K256" i="20"/>
  <c r="K279" i="20" s="1"/>
  <c r="P231" i="21"/>
  <c r="K255" i="21" s="1"/>
  <c r="BG57" i="21"/>
  <c r="BG56" i="27"/>
  <c r="BG56" i="31" s="1"/>
  <c r="BG56" i="24"/>
  <c r="BI81" i="20"/>
  <c r="N155" i="27"/>
  <c r="N155" i="31" s="1"/>
  <c r="N156" i="21"/>
  <c r="N180" i="20"/>
  <c r="BE129" i="20"/>
  <c r="BE152" i="20" s="1"/>
  <c r="BD36" i="20"/>
  <c r="BE14" i="20"/>
  <c r="K176" i="24"/>
  <c r="M201" i="20"/>
  <c r="K176" i="27"/>
  <c r="K176" i="31" s="1"/>
  <c r="K177" i="21"/>
  <c r="M83" i="24"/>
  <c r="Q108" i="20"/>
  <c r="M83" i="27"/>
  <c r="M83" i="31" s="1"/>
  <c r="M84" i="21"/>
  <c r="BJ172" i="21"/>
  <c r="BJ171" i="24"/>
  <c r="BJ171" i="27"/>
  <c r="BJ171" i="31" s="1"/>
  <c r="BL196" i="20"/>
  <c r="R143" i="20"/>
  <c r="R166" i="20" s="1"/>
  <c r="Q50" i="20"/>
  <c r="M134" i="20"/>
  <c r="M157" i="20" s="1"/>
  <c r="L41" i="20"/>
  <c r="M19" i="20"/>
  <c r="BK150" i="21"/>
  <c r="BK174" i="20"/>
  <c r="BK149" i="24"/>
  <c r="BK149" i="27"/>
  <c r="BK149" i="31" s="1"/>
  <c r="I67" i="21"/>
  <c r="I66" i="27"/>
  <c r="I66" i="31" s="1"/>
  <c r="K91" i="20"/>
  <c r="BJ78" i="24"/>
  <c r="BN103" i="20"/>
  <c r="BJ78" i="27"/>
  <c r="BJ78" i="31" s="1"/>
  <c r="BJ79" i="21"/>
  <c r="Q208" i="21"/>
  <c r="U232" i="20"/>
  <c r="Q207" i="27"/>
  <c r="Q207" i="31" s="1"/>
  <c r="BG172" i="27"/>
  <c r="BG172" i="31" s="1"/>
  <c r="BG173" i="21"/>
  <c r="BG172" i="24"/>
  <c r="BI197" i="20"/>
  <c r="L89" i="21"/>
  <c r="L88" i="27"/>
  <c r="L88" i="31" s="1"/>
  <c r="P113" i="20"/>
  <c r="AV132" i="20"/>
  <c r="AV17" i="20"/>
  <c r="BN194" i="24"/>
  <c r="BN194" i="27"/>
  <c r="BN194" i="31" s="1"/>
  <c r="BR219" i="20"/>
  <c r="BN195" i="21"/>
  <c r="K68" i="21"/>
  <c r="K67" i="27"/>
  <c r="K67" i="31" s="1"/>
  <c r="M92" i="20"/>
  <c r="Y131" i="20"/>
  <c r="Y16" i="20"/>
  <c r="N207" i="20"/>
  <c r="L183" i="21"/>
  <c r="L182" i="27"/>
  <c r="L182" i="31" s="1"/>
  <c r="BC172" i="21"/>
  <c r="BC171" i="27"/>
  <c r="BC171" i="31" s="1"/>
  <c r="BE196" i="20"/>
  <c r="BC171" i="24"/>
  <c r="BM194" i="27"/>
  <c r="BM194" i="31" s="1"/>
  <c r="BQ219" i="20"/>
  <c r="BM195" i="21"/>
  <c r="BM194" i="24"/>
  <c r="N42" i="20"/>
  <c r="O20" i="20"/>
  <c r="O135" i="20"/>
  <c r="O158" i="20" s="1"/>
  <c r="L211" i="21"/>
  <c r="P235" i="20"/>
  <c r="L210" i="27"/>
  <c r="L210" i="31" s="1"/>
  <c r="BD150" i="21"/>
  <c r="BD149" i="27"/>
  <c r="BD149" i="31" s="1"/>
  <c r="BD149" i="24"/>
  <c r="BD174" i="20"/>
  <c r="BN102" i="20"/>
  <c r="BJ77" i="27"/>
  <c r="BJ77" i="31" s="1"/>
  <c r="BJ77" i="24"/>
  <c r="BJ78" i="21"/>
  <c r="M206" i="21"/>
  <c r="M205" i="27"/>
  <c r="M205" i="31" s="1"/>
  <c r="Q230" i="20"/>
  <c r="P226" i="27"/>
  <c r="K252" i="20"/>
  <c r="K275" i="20" s="1"/>
  <c r="P227" i="21"/>
  <c r="K251" i="21" s="1"/>
  <c r="N201" i="27"/>
  <c r="N201" i="31" s="1"/>
  <c r="R226" i="20"/>
  <c r="N202" i="21"/>
  <c r="Q188" i="20"/>
  <c r="Q163" i="27"/>
  <c r="Q163" i="31" s="1"/>
  <c r="Q164" i="21"/>
  <c r="BK193" i="27"/>
  <c r="BK193" i="31" s="1"/>
  <c r="BK194" i="21"/>
  <c r="BO218" i="20"/>
  <c r="BK193" i="24"/>
  <c r="K38" i="24"/>
  <c r="K38" i="27"/>
  <c r="K38" i="31" s="1"/>
  <c r="K39" i="21"/>
  <c r="K63" i="20"/>
  <c r="BJ34" i="21"/>
  <c r="BJ33" i="27"/>
  <c r="BJ33" i="31" s="1"/>
  <c r="BJ33" i="24"/>
  <c r="BJ58" i="20"/>
  <c r="AX77" i="27"/>
  <c r="AX77" i="31" s="1"/>
  <c r="AX78" i="21"/>
  <c r="AX77" i="24"/>
  <c r="BB102" i="20"/>
  <c r="AS15" i="20"/>
  <c r="AS130" i="20"/>
  <c r="O119" i="20"/>
  <c r="K95" i="21"/>
  <c r="K94" i="27"/>
  <c r="K94" i="31" s="1"/>
  <c r="BK100" i="27"/>
  <c r="BK101" i="21"/>
  <c r="BF125" i="21" s="1"/>
  <c r="BK100" i="24"/>
  <c r="BF124" i="24" s="1"/>
  <c r="K185" i="21"/>
  <c r="M209" i="20"/>
  <c r="K184" i="27"/>
  <c r="K184" i="31" s="1"/>
  <c r="M179" i="27"/>
  <c r="M179" i="31" s="1"/>
  <c r="O204" i="20"/>
  <c r="M180" i="21"/>
  <c r="BF197" i="21"/>
  <c r="BF196" i="24"/>
  <c r="BF196" i="27"/>
  <c r="BF196" i="31" s="1"/>
  <c r="BJ221" i="20"/>
  <c r="L93" i="21"/>
  <c r="L92" i="27"/>
  <c r="L92" i="31" s="1"/>
  <c r="P117" i="20"/>
  <c r="BH172" i="27"/>
  <c r="BH172" i="31" s="1"/>
  <c r="BH172" i="24"/>
  <c r="BJ197" i="20"/>
  <c r="BH173" i="21"/>
  <c r="M212" i="20"/>
  <c r="K188" i="21"/>
  <c r="K187" i="27"/>
  <c r="K187" i="31" s="1"/>
  <c r="L69" i="20"/>
  <c r="L45" i="21"/>
  <c r="L44" i="27"/>
  <c r="L44" i="31" s="1"/>
  <c r="S130" i="20"/>
  <c r="S15" i="20"/>
  <c r="M204" i="27"/>
  <c r="M204" i="31" s="1"/>
  <c r="Q229" i="20"/>
  <c r="M205" i="21"/>
  <c r="O229" i="20"/>
  <c r="K205" i="21"/>
  <c r="K204" i="27"/>
  <c r="K204" i="31" s="1"/>
  <c r="P234" i="20"/>
  <c r="L209" i="27"/>
  <c r="L209" i="31" s="1"/>
  <c r="L210" i="21"/>
  <c r="BJ14" i="22"/>
  <c r="BJ129" i="22"/>
  <c r="BJ152" i="22" s="1"/>
  <c r="BJ175" i="22" s="1"/>
  <c r="BL198" i="22" s="1"/>
  <c r="BP221" i="22" s="1"/>
  <c r="BK245" i="22" s="1"/>
  <c r="BK268" i="22" s="1"/>
  <c r="BI36" i="22"/>
  <c r="BI59" i="22" s="1"/>
  <c r="BK82" i="22" s="1"/>
  <c r="BO105" i="22" s="1"/>
  <c r="L20" i="22"/>
  <c r="L135" i="22"/>
  <c r="AK15" i="22"/>
  <c r="AK130" i="22"/>
  <c r="BD14" i="22"/>
  <c r="BD129" i="22"/>
  <c r="BD152" i="22" s="1"/>
  <c r="BD175" i="22" s="1"/>
  <c r="BF198" i="22" s="1"/>
  <c r="BJ221" i="22" s="1"/>
  <c r="BE245" i="22" s="1"/>
  <c r="BE268" i="22" s="1"/>
  <c r="BC36" i="22"/>
  <c r="BC59" i="22" s="1"/>
  <c r="BE82" i="22" s="1"/>
  <c r="BI105" i="22" s="1"/>
  <c r="BG14" i="22"/>
  <c r="BG129" i="22"/>
  <c r="BG152" i="22" s="1"/>
  <c r="BG175" i="22" s="1"/>
  <c r="BI198" i="22" s="1"/>
  <c r="BM221" i="22" s="1"/>
  <c r="BH245" i="22" s="1"/>
  <c r="BH268" i="22" s="1"/>
  <c r="BF36" i="22"/>
  <c r="BF59" i="22" s="1"/>
  <c r="BH82" i="22" s="1"/>
  <c r="BL105" i="22" s="1"/>
  <c r="BA13" i="22"/>
  <c r="BA128" i="22"/>
  <c r="BA151" i="22" s="1"/>
  <c r="BA174" i="22" s="1"/>
  <c r="BC197" i="22" s="1"/>
  <c r="BG220" i="22" s="1"/>
  <c r="BB244" i="22" s="1"/>
  <c r="BB267" i="22" s="1"/>
  <c r="BB290" i="22" s="1"/>
  <c r="BD313" i="22" s="1"/>
  <c r="BH336" i="22" s="1"/>
  <c r="AZ35" i="22"/>
  <c r="AZ58" i="22" s="1"/>
  <c r="BB81" i="22" s="1"/>
  <c r="BF104" i="22" s="1"/>
  <c r="L24" i="22"/>
  <c r="L139" i="22"/>
  <c r="S132" i="22"/>
  <c r="S17" i="22"/>
  <c r="L138" i="22"/>
  <c r="L23" i="22"/>
  <c r="BA15" i="22"/>
  <c r="BA130" i="22"/>
  <c r="BG35" i="22"/>
  <c r="BG58" i="22" s="1"/>
  <c r="BI81" i="22" s="1"/>
  <c r="BM104" i="22" s="1"/>
  <c r="BH13" i="22"/>
  <c r="BH128" i="22"/>
  <c r="BH151" i="22" s="1"/>
  <c r="BH174" i="22" s="1"/>
  <c r="BJ197" i="22" s="1"/>
  <c r="BN220" i="22" s="1"/>
  <c r="BI244" i="22" s="1"/>
  <c r="BI267" i="22" s="1"/>
  <c r="BI290" i="22" s="1"/>
  <c r="BK313" i="22" s="1"/>
  <c r="BO336" i="22" s="1"/>
  <c r="K299" i="9"/>
  <c r="M322" i="9"/>
  <c r="Q345" i="9" s="1"/>
  <c r="AV127" i="8"/>
  <c r="AV150" i="8" s="1"/>
  <c r="AV12" i="8"/>
  <c r="AU11" i="27"/>
  <c r="AU11" i="31"/>
  <c r="AU11" i="24"/>
  <c r="AU12" i="21"/>
  <c r="AU11" i="9"/>
  <c r="AU34" i="8"/>
  <c r="Q197" i="20"/>
  <c r="AF127" i="8"/>
  <c r="AF150" i="8" s="1"/>
  <c r="AF12" i="8"/>
  <c r="AE11" i="31"/>
  <c r="AE11" i="24"/>
  <c r="AE11" i="27"/>
  <c r="AE34" i="8"/>
  <c r="AE11" i="9"/>
  <c r="AE12" i="21"/>
  <c r="M44" i="9"/>
  <c r="M67" i="9" s="1"/>
  <c r="O90" i="9" s="1"/>
  <c r="S113" i="9" s="1"/>
  <c r="N137" i="9" s="1"/>
  <c r="N160" i="9" s="1"/>
  <c r="N183" i="9" s="1"/>
  <c r="P206" i="9" s="1"/>
  <c r="T229" i="9" s="1"/>
  <c r="O253" i="9" s="1"/>
  <c r="O276" i="9" s="1"/>
  <c r="M67" i="8"/>
  <c r="O90" i="8" s="1"/>
  <c r="S113" i="8" s="1"/>
  <c r="S11" i="27"/>
  <c r="S11" i="31"/>
  <c r="S12" i="21"/>
  <c r="S11" i="9"/>
  <c r="S34" i="8"/>
  <c r="T127" i="8"/>
  <c r="T150" i="8" s="1"/>
  <c r="T12" i="8"/>
  <c r="S11" i="24"/>
  <c r="W150" i="22"/>
  <c r="W172" i="8"/>
  <c r="W151" i="20"/>
  <c r="J34" i="9"/>
  <c r="J57" i="9" s="1"/>
  <c r="L80" i="9" s="1"/>
  <c r="P103" i="9" s="1"/>
  <c r="K127" i="9" s="1"/>
  <c r="K150" i="9" s="1"/>
  <c r="K173" i="9" s="1"/>
  <c r="M196" i="9" s="1"/>
  <c r="Q219" i="9" s="1"/>
  <c r="L243" i="9" s="1"/>
  <c r="L266" i="9" s="1"/>
  <c r="J57" i="8"/>
  <c r="L80" i="8" s="1"/>
  <c r="P103" i="8" s="1"/>
  <c r="AO36" i="20"/>
  <c r="AO34" i="24" s="1"/>
  <c r="AO35" i="22"/>
  <c r="AO57" i="8"/>
  <c r="AR35" i="20"/>
  <c r="AR33" i="27" s="1"/>
  <c r="AR33" i="31" s="1"/>
  <c r="AR56" i="8"/>
  <c r="AR34" i="22"/>
  <c r="AF35" i="20"/>
  <c r="AF34" i="21" s="1"/>
  <c r="AF34" i="22"/>
  <c r="AF56" i="8"/>
  <c r="AI150" i="22"/>
  <c r="AI172" i="8"/>
  <c r="AI151" i="20"/>
  <c r="AT35" i="20"/>
  <c r="AT33" i="24" s="1"/>
  <c r="AT56" i="8"/>
  <c r="AT34" i="22"/>
  <c r="M35" i="8"/>
  <c r="M12" i="27"/>
  <c r="M12" i="31"/>
  <c r="M12" i="24"/>
  <c r="M13" i="21"/>
  <c r="M12" i="9"/>
  <c r="N128" i="8"/>
  <c r="N151" i="8" s="1"/>
  <c r="N13" i="8"/>
  <c r="AE151" i="20"/>
  <c r="AE150" i="22"/>
  <c r="AE172" i="8"/>
  <c r="BB287" i="9"/>
  <c r="BD310" i="9"/>
  <c r="BH333" i="9" s="1"/>
  <c r="AY11" i="24"/>
  <c r="AY11" i="27"/>
  <c r="AY11" i="31"/>
  <c r="AZ12" i="8"/>
  <c r="AZ127" i="8"/>
  <c r="AZ150" i="8" s="1"/>
  <c r="AZ173" i="8" s="1"/>
  <c r="BB196" i="8" s="1"/>
  <c r="BF219" i="8" s="1"/>
  <c r="BA243" i="8" s="1"/>
  <c r="BA266" i="8" s="1"/>
  <c r="BA289" i="8" s="1"/>
  <c r="BC312" i="8" s="1"/>
  <c r="BG335" i="8" s="1"/>
  <c r="AY34" i="8"/>
  <c r="AY12" i="21"/>
  <c r="AY11" i="9"/>
  <c r="P267" i="20"/>
  <c r="Q196" i="22"/>
  <c r="W34" i="8"/>
  <c r="W11" i="24"/>
  <c r="W12" i="21"/>
  <c r="W11" i="27"/>
  <c r="W11" i="9"/>
  <c r="X127" i="8"/>
  <c r="X150" i="8" s="1"/>
  <c r="X12" i="8"/>
  <c r="W11" i="31"/>
  <c r="AY287" i="9"/>
  <c r="BA310" i="9"/>
  <c r="BE333" i="9" s="1"/>
  <c r="L16" i="8"/>
  <c r="L131" i="8"/>
  <c r="L154" i="8" s="1"/>
  <c r="L177" i="8" s="1"/>
  <c r="N200" i="8" s="1"/>
  <c r="R223" i="8" s="1"/>
  <c r="M247" i="8" s="1"/>
  <c r="M270" i="8" s="1"/>
  <c r="M293" i="8" s="1"/>
  <c r="O316" i="8" s="1"/>
  <c r="S339" i="8" s="1"/>
  <c r="K38" i="8"/>
  <c r="K15" i="31"/>
  <c r="K15" i="27"/>
  <c r="K15" i="24"/>
  <c r="K16" i="21"/>
  <c r="K15" i="9"/>
  <c r="N20" i="8"/>
  <c r="M19" i="31"/>
  <c r="M19" i="27"/>
  <c r="M19" i="24"/>
  <c r="M20" i="21"/>
  <c r="M42" i="8"/>
  <c r="N135" i="8"/>
  <c r="N158" i="8" s="1"/>
  <c r="N181" i="8" s="1"/>
  <c r="P204" i="8" s="1"/>
  <c r="T227" i="8" s="1"/>
  <c r="O251" i="8" s="1"/>
  <c r="O274" i="8" s="1"/>
  <c r="O297" i="8" s="1"/>
  <c r="Q320" i="8" s="1"/>
  <c r="U343" i="8" s="1"/>
  <c r="M19" i="9"/>
  <c r="AJ35" i="20"/>
  <c r="AJ33" i="24" s="1"/>
  <c r="AJ34" i="22"/>
  <c r="AJ56" i="8"/>
  <c r="AG150" i="22"/>
  <c r="AG151" i="20"/>
  <c r="AG172" i="8"/>
  <c r="AX33" i="9"/>
  <c r="AX56" i="9" s="1"/>
  <c r="AZ79" i="9" s="1"/>
  <c r="BD102" i="9" s="1"/>
  <c r="AY126" i="9" s="1"/>
  <c r="AY149" i="9" s="1"/>
  <c r="AY172" i="9" s="1"/>
  <c r="BA195" i="9" s="1"/>
  <c r="BE218" i="9" s="1"/>
  <c r="AZ242" i="9" s="1"/>
  <c r="AZ265" i="9" s="1"/>
  <c r="AX56" i="8"/>
  <c r="AZ79" i="8" s="1"/>
  <c r="BD102" i="8" s="1"/>
  <c r="AJ127" i="8"/>
  <c r="AJ150" i="8" s="1"/>
  <c r="AJ12" i="8"/>
  <c r="AI11" i="24"/>
  <c r="AI11" i="27"/>
  <c r="AI34" i="8"/>
  <c r="AI11" i="31"/>
  <c r="AI12" i="21"/>
  <c r="AI11" i="9"/>
  <c r="BG56" i="8"/>
  <c r="BI79" i="8" s="1"/>
  <c r="BM102" i="8" s="1"/>
  <c r="BG33" i="9"/>
  <c r="BG56" i="9" s="1"/>
  <c r="BI79" i="9" s="1"/>
  <c r="BM102" i="9" s="1"/>
  <c r="BH126" i="9" s="1"/>
  <c r="BH149" i="9" s="1"/>
  <c r="BH172" i="9" s="1"/>
  <c r="BJ195" i="9" s="1"/>
  <c r="BN218" i="9" s="1"/>
  <c r="BI242" i="9" s="1"/>
  <c r="BI265" i="9" s="1"/>
  <c r="AU151" i="20"/>
  <c r="AU150" i="22"/>
  <c r="AU172" i="8"/>
  <c r="L35" i="22"/>
  <c r="L36" i="20"/>
  <c r="L34" i="24" s="1"/>
  <c r="L57" i="8"/>
  <c r="M311" i="9"/>
  <c r="Q334" i="9" s="1"/>
  <c r="K288" i="9"/>
  <c r="J70" i="8"/>
  <c r="L93" i="8" s="1"/>
  <c r="P116" i="8" s="1"/>
  <c r="J47" i="9"/>
  <c r="J70" i="9" s="1"/>
  <c r="L93" i="9" s="1"/>
  <c r="P116" i="9" s="1"/>
  <c r="K140" i="9" s="1"/>
  <c r="K163" i="9" s="1"/>
  <c r="K186" i="9" s="1"/>
  <c r="M209" i="9" s="1"/>
  <c r="Q232" i="9" s="1"/>
  <c r="L256" i="9" s="1"/>
  <c r="L279" i="9" s="1"/>
  <c r="L41" i="9"/>
  <c r="L64" i="9" s="1"/>
  <c r="N87" i="9" s="1"/>
  <c r="R110" i="9" s="1"/>
  <c r="M134" i="9" s="1"/>
  <c r="M157" i="9" s="1"/>
  <c r="M180" i="9" s="1"/>
  <c r="O203" i="9" s="1"/>
  <c r="S226" i="9" s="1"/>
  <c r="N250" i="9" s="1"/>
  <c r="N273" i="9" s="1"/>
  <c r="L64" i="8"/>
  <c r="N87" i="8" s="1"/>
  <c r="R110" i="8" s="1"/>
  <c r="AH35" i="20"/>
  <c r="AH56" i="8"/>
  <c r="AH34" i="22"/>
  <c r="K39" i="9"/>
  <c r="K62" i="9" s="1"/>
  <c r="M85" i="9" s="1"/>
  <c r="Q108" i="9" s="1"/>
  <c r="L132" i="9" s="1"/>
  <c r="L155" i="9" s="1"/>
  <c r="L178" i="9" s="1"/>
  <c r="N201" i="9" s="1"/>
  <c r="R224" i="9" s="1"/>
  <c r="M248" i="9" s="1"/>
  <c r="M271" i="9" s="1"/>
  <c r="K62" i="8"/>
  <c r="M85" i="8" s="1"/>
  <c r="Q108" i="8" s="1"/>
  <c r="P266" i="22"/>
  <c r="O174" i="20"/>
  <c r="R34" i="22"/>
  <c r="R56" i="8"/>
  <c r="R35" i="20"/>
  <c r="R34" i="21" s="1"/>
  <c r="J65" i="8"/>
  <c r="L88" i="8" s="1"/>
  <c r="P111" i="8" s="1"/>
  <c r="J42" i="9"/>
  <c r="J65" i="9" s="1"/>
  <c r="L88" i="9" s="1"/>
  <c r="P111" i="9" s="1"/>
  <c r="K135" i="9" s="1"/>
  <c r="K158" i="9" s="1"/>
  <c r="K181" i="9" s="1"/>
  <c r="M204" i="9" s="1"/>
  <c r="Q227" i="9" s="1"/>
  <c r="L251" i="9" s="1"/>
  <c r="L274" i="9" s="1"/>
  <c r="AP35" i="8"/>
  <c r="AP13" i="21"/>
  <c r="AP12" i="9"/>
  <c r="AQ13" i="8"/>
  <c r="AQ128" i="8"/>
  <c r="AQ151" i="8" s="1"/>
  <c r="AP12" i="31"/>
  <c r="AP12" i="27"/>
  <c r="AP12" i="24"/>
  <c r="AK150" i="22"/>
  <c r="AK151" i="20"/>
  <c r="AK172" i="8"/>
  <c r="AG11" i="24"/>
  <c r="AG11" i="9"/>
  <c r="AH127" i="8"/>
  <c r="AH150" i="8" s="1"/>
  <c r="AH12" i="8"/>
  <c r="AG34" i="8"/>
  <c r="AG11" i="31"/>
  <c r="AG11" i="27"/>
  <c r="AG12" i="21"/>
  <c r="BA33" i="9"/>
  <c r="BA56" i="9" s="1"/>
  <c r="BC79" i="9" s="1"/>
  <c r="BG102" i="9" s="1"/>
  <c r="BB126" i="9" s="1"/>
  <c r="BB149" i="9" s="1"/>
  <c r="BB172" i="9" s="1"/>
  <c r="BD195" i="9" s="1"/>
  <c r="BH218" i="9" s="1"/>
  <c r="BC242" i="9" s="1"/>
  <c r="BC265" i="9" s="1"/>
  <c r="BA56" i="8"/>
  <c r="BC79" i="8" s="1"/>
  <c r="BG102" i="8" s="1"/>
  <c r="M151" i="22"/>
  <c r="M173" i="8"/>
  <c r="M152" i="20"/>
  <c r="N298" i="9"/>
  <c r="P321" i="9"/>
  <c r="T344" i="9" s="1"/>
  <c r="U219" i="22"/>
  <c r="P243" i="22" s="1"/>
  <c r="U220" i="20"/>
  <c r="P244" i="20" s="1"/>
  <c r="AH33" i="9"/>
  <c r="AH56" i="9" s="1"/>
  <c r="AJ79" i="9" s="1"/>
  <c r="AQ36" i="20"/>
  <c r="AQ35" i="21" s="1"/>
  <c r="AQ35" i="22"/>
  <c r="AQ57" i="8"/>
  <c r="J37" i="9"/>
  <c r="J60" i="9" s="1"/>
  <c r="L83" i="9" s="1"/>
  <c r="P106" i="9" s="1"/>
  <c r="K130" i="9" s="1"/>
  <c r="K153" i="9" s="1"/>
  <c r="K176" i="9" s="1"/>
  <c r="M199" i="9" s="1"/>
  <c r="Q222" i="9" s="1"/>
  <c r="L246" i="9" s="1"/>
  <c r="L269" i="9" s="1"/>
  <c r="J60" i="8"/>
  <c r="L83" i="8" s="1"/>
  <c r="P106" i="8" s="1"/>
  <c r="L13" i="8"/>
  <c r="K12" i="31"/>
  <c r="K12" i="24"/>
  <c r="K13" i="21"/>
  <c r="K12" i="27"/>
  <c r="L128" i="8"/>
  <c r="L151" i="8" s="1"/>
  <c r="L174" i="8" s="1"/>
  <c r="N197" i="8" s="1"/>
  <c r="R220" i="8" s="1"/>
  <c r="M244" i="8" s="1"/>
  <c r="M267" i="8" s="1"/>
  <c r="M290" i="8" s="1"/>
  <c r="O313" i="8" s="1"/>
  <c r="S336" i="8" s="1"/>
  <c r="K35" i="8"/>
  <c r="K12" i="9"/>
  <c r="K23" i="31"/>
  <c r="K23" i="27"/>
  <c r="K24" i="21"/>
  <c r="K46" i="8"/>
  <c r="K23" i="24"/>
  <c r="K23" i="9"/>
  <c r="L139" i="8"/>
  <c r="L162" i="8" s="1"/>
  <c r="L185" i="8" s="1"/>
  <c r="N208" i="8" s="1"/>
  <c r="R231" i="8" s="1"/>
  <c r="M255" i="8" s="1"/>
  <c r="M278" i="8" s="1"/>
  <c r="M301" i="8" s="1"/>
  <c r="O324" i="8" s="1"/>
  <c r="S347" i="8" s="1"/>
  <c r="L24" i="8"/>
  <c r="AP173" i="8"/>
  <c r="AP152" i="20"/>
  <c r="AP151" i="22"/>
  <c r="BH287" i="9"/>
  <c r="BJ310" i="9"/>
  <c r="BN333" i="9" s="1"/>
  <c r="AL12" i="8"/>
  <c r="AL127" i="8"/>
  <c r="AL150" i="8" s="1"/>
  <c r="AK11" i="24"/>
  <c r="AK11" i="31"/>
  <c r="AK11" i="27"/>
  <c r="AK34" i="8"/>
  <c r="AK12" i="21"/>
  <c r="AK11" i="9"/>
  <c r="O300" i="21"/>
  <c r="AR152" i="20"/>
  <c r="AR173" i="8"/>
  <c r="AR151" i="22"/>
  <c r="M324" i="9"/>
  <c r="Q347" i="9" s="1"/>
  <c r="K301" i="9"/>
  <c r="Q324" i="20"/>
  <c r="Q322" i="27" s="1"/>
  <c r="Q322" i="31" s="1"/>
  <c r="O173" i="22"/>
  <c r="AR35" i="8"/>
  <c r="AR12" i="24"/>
  <c r="AR12" i="27"/>
  <c r="AR13" i="21"/>
  <c r="AR12" i="9"/>
  <c r="AS13" i="8"/>
  <c r="AS128" i="8"/>
  <c r="AS151" i="8" s="1"/>
  <c r="AR12" i="31"/>
  <c r="K25" i="31"/>
  <c r="K25" i="27"/>
  <c r="K25" i="24"/>
  <c r="K26" i="21"/>
  <c r="K48" i="8"/>
  <c r="L141" i="8"/>
  <c r="L164" i="8" s="1"/>
  <c r="L187" i="8" s="1"/>
  <c r="N210" i="8" s="1"/>
  <c r="R233" i="8" s="1"/>
  <c r="M257" i="8" s="1"/>
  <c r="M280" i="8" s="1"/>
  <c r="M303" i="8" s="1"/>
  <c r="O326" i="8" s="1"/>
  <c r="S349" i="8" s="1"/>
  <c r="K25" i="9"/>
  <c r="K21" i="21"/>
  <c r="K43" i="8"/>
  <c r="K20" i="24"/>
  <c r="L136" i="8"/>
  <c r="L159" i="8" s="1"/>
  <c r="L182" i="8" s="1"/>
  <c r="N205" i="8" s="1"/>
  <c r="R228" i="8" s="1"/>
  <c r="M252" i="8" s="1"/>
  <c r="M275" i="8" s="1"/>
  <c r="M298" i="8" s="1"/>
  <c r="O321" i="8" s="1"/>
  <c r="S344" i="8" s="1"/>
  <c r="K20" i="9"/>
  <c r="L21" i="8"/>
  <c r="K20" i="31"/>
  <c r="K20" i="27"/>
  <c r="J45" i="9"/>
  <c r="J68" i="9" s="1"/>
  <c r="L91" i="9" s="1"/>
  <c r="P114" i="9" s="1"/>
  <c r="K138" i="9" s="1"/>
  <c r="K161" i="9" s="1"/>
  <c r="K184" i="9" s="1"/>
  <c r="M207" i="9" s="1"/>
  <c r="Q230" i="9" s="1"/>
  <c r="L254" i="9" s="1"/>
  <c r="L277" i="9" s="1"/>
  <c r="J68" i="8"/>
  <c r="L91" i="8" s="1"/>
  <c r="P114" i="8" s="1"/>
  <c r="L293" i="9"/>
  <c r="N316" i="9"/>
  <c r="R339" i="9" s="1"/>
  <c r="M314" i="9"/>
  <c r="Q337" i="9" s="1"/>
  <c r="K291" i="9"/>
  <c r="AS150" i="22"/>
  <c r="AS151" i="20"/>
  <c r="AS172" i="8"/>
  <c r="AD35" i="20"/>
  <c r="AD33" i="27" s="1"/>
  <c r="AD33" i="31" s="1"/>
  <c r="AD34" i="22"/>
  <c r="AD56" i="8"/>
  <c r="O23" i="8"/>
  <c r="N22" i="24"/>
  <c r="N23" i="21"/>
  <c r="N45" i="8"/>
  <c r="N22" i="27"/>
  <c r="N22" i="9"/>
  <c r="O138" i="8"/>
  <c r="O161" i="8" s="1"/>
  <c r="O184" i="8" s="1"/>
  <c r="Q207" i="8" s="1"/>
  <c r="U230" i="8" s="1"/>
  <c r="P254" i="8" s="1"/>
  <c r="P277" i="8" s="1"/>
  <c r="P300" i="8" s="1"/>
  <c r="R323" i="8" s="1"/>
  <c r="V346" i="8" s="1"/>
  <c r="N22" i="31"/>
  <c r="S151" i="20"/>
  <c r="S172" i="8"/>
  <c r="S150" i="22"/>
  <c r="V34" i="22"/>
  <c r="V35" i="20"/>
  <c r="V34" i="21" s="1"/>
  <c r="V56" i="8"/>
  <c r="AS34" i="8"/>
  <c r="AS11" i="31"/>
  <c r="AS11" i="27"/>
  <c r="AS12" i="21"/>
  <c r="AS11" i="9"/>
  <c r="AT127" i="8"/>
  <c r="AT150" i="8" s="1"/>
  <c r="AT12" i="8"/>
  <c r="AS11" i="24"/>
  <c r="M18" i="8"/>
  <c r="L17" i="31"/>
  <c r="L18" i="21"/>
  <c r="L17" i="24"/>
  <c r="L40" i="8"/>
  <c r="M133" i="8"/>
  <c r="M156" i="8" s="1"/>
  <c r="M179" i="8" s="1"/>
  <c r="O202" i="8" s="1"/>
  <c r="S225" i="8" s="1"/>
  <c r="N249" i="8" s="1"/>
  <c r="N272" i="8" s="1"/>
  <c r="N295" i="8" s="1"/>
  <c r="P318" i="8" s="1"/>
  <c r="T341" i="8" s="1"/>
  <c r="L17" i="27"/>
  <c r="L17" i="9"/>
  <c r="BC12" i="8"/>
  <c r="BB11" i="27"/>
  <c r="BB11" i="31"/>
  <c r="BB11" i="24"/>
  <c r="BB34" i="8"/>
  <c r="BB12" i="21"/>
  <c r="BB11" i="9"/>
  <c r="BC127" i="8"/>
  <c r="BC150" i="8" s="1"/>
  <c r="BC173" i="8" s="1"/>
  <c r="BE196" i="8" s="1"/>
  <c r="BI219" i="8" s="1"/>
  <c r="BD243" i="8" s="1"/>
  <c r="BD266" i="8" s="1"/>
  <c r="BD289" i="8" s="1"/>
  <c r="BF312" i="8" s="1"/>
  <c r="BJ335" i="8" s="1"/>
  <c r="K296" i="9"/>
  <c r="M319" i="9"/>
  <c r="Q342" i="9" s="1"/>
  <c r="P35" i="22"/>
  <c r="P57" i="8"/>
  <c r="P36" i="20"/>
  <c r="P34" i="9"/>
  <c r="P57" i="9" s="1"/>
  <c r="J35" i="20"/>
  <c r="J51" i="20" s="1"/>
  <c r="J52" i="20" s="1"/>
  <c r="J34" i="22"/>
  <c r="J50" i="22" s="1"/>
  <c r="J51" i="22" s="1"/>
  <c r="J56" i="8"/>
  <c r="J49" i="8"/>
  <c r="BA39" i="22"/>
  <c r="BA40" i="20"/>
  <c r="BA38" i="24" s="1"/>
  <c r="BA61" i="8"/>
  <c r="M151" i="20"/>
  <c r="M172" i="8"/>
  <c r="M150" i="22"/>
  <c r="AP128" i="8"/>
  <c r="AP151" i="8" s="1"/>
  <c r="AP13" i="8"/>
  <c r="AO12" i="31"/>
  <c r="AO12" i="27"/>
  <c r="AO12" i="24"/>
  <c r="AO13" i="21"/>
  <c r="AO12" i="9"/>
  <c r="AO35" i="8"/>
  <c r="Y152" i="20"/>
  <c r="Y151" i="22"/>
  <c r="Y173" i="8"/>
  <c r="BD35" i="9"/>
  <c r="BD58" i="9" s="1"/>
  <c r="BF81" i="9" s="1"/>
  <c r="BJ104" i="9" s="1"/>
  <c r="BE128" i="9" s="1"/>
  <c r="BE151" i="9" s="1"/>
  <c r="BE174" i="9" s="1"/>
  <c r="BG197" i="9" s="1"/>
  <c r="BK220" i="9" s="1"/>
  <c r="BF244" i="9" s="1"/>
  <c r="BF267" i="9" s="1"/>
  <c r="BD58" i="8"/>
  <c r="BE35" i="9"/>
  <c r="BE58" i="9" s="1"/>
  <c r="BG81" i="9" s="1"/>
  <c r="BK104" i="9" s="1"/>
  <c r="BF128" i="9" s="1"/>
  <c r="BF151" i="9" s="1"/>
  <c r="BF174" i="9" s="1"/>
  <c r="BH197" i="9" s="1"/>
  <c r="BL220" i="9" s="1"/>
  <c r="BG244" i="9" s="1"/>
  <c r="BG267" i="9" s="1"/>
  <c r="BE58" i="8"/>
  <c r="BG81" i="8" s="1"/>
  <c r="BK104" i="8" s="1"/>
  <c r="K298" i="9"/>
  <c r="M321" i="9"/>
  <c r="Q344" i="9" s="1"/>
  <c r="N40" i="9"/>
  <c r="N63" i="9" s="1"/>
  <c r="P86" i="9" s="1"/>
  <c r="T109" i="9" s="1"/>
  <c r="O133" i="9" s="1"/>
  <c r="O156" i="9" s="1"/>
  <c r="O179" i="9" s="1"/>
  <c r="Q202" i="9" s="1"/>
  <c r="U225" i="9" s="1"/>
  <c r="P249" i="9" s="1"/>
  <c r="P272" i="9" s="1"/>
  <c r="N63" i="8"/>
  <c r="P86" i="8" s="1"/>
  <c r="T109" i="8" s="1"/>
  <c r="BB155" i="22"/>
  <c r="BB156" i="20"/>
  <c r="BB177" i="8"/>
  <c r="J35" i="9"/>
  <c r="J58" i="9" s="1"/>
  <c r="L81" i="9" s="1"/>
  <c r="P104" i="9" s="1"/>
  <c r="K128" i="9" s="1"/>
  <c r="K151" i="9" s="1"/>
  <c r="K174" i="9" s="1"/>
  <c r="M197" i="9" s="1"/>
  <c r="Q220" i="9" s="1"/>
  <c r="L244" i="9" s="1"/>
  <c r="L267" i="9" s="1"/>
  <c r="J58" i="8"/>
  <c r="L81" i="8" s="1"/>
  <c r="P104" i="8" s="1"/>
  <c r="U12" i="8"/>
  <c r="U127" i="8"/>
  <c r="U150" i="8" s="1"/>
  <c r="T11" i="31"/>
  <c r="T11" i="27"/>
  <c r="T12" i="21"/>
  <c r="T11" i="24"/>
  <c r="T11" i="9"/>
  <c r="T34" i="8"/>
  <c r="AA37" i="22"/>
  <c r="AA59" i="8"/>
  <c r="AA38" i="20"/>
  <c r="AA36" i="27" s="1"/>
  <c r="AA36" i="31" s="1"/>
  <c r="AY37" i="20"/>
  <c r="AY36" i="21" s="1"/>
  <c r="AY36" i="22"/>
  <c r="AY58" i="8"/>
  <c r="AR35" i="22"/>
  <c r="AR36" i="20"/>
  <c r="AR34" i="24" s="1"/>
  <c r="AR57" i="8"/>
  <c r="J44" i="9"/>
  <c r="J67" i="8"/>
  <c r="L90" i="8" s="1"/>
  <c r="P113" i="8" s="1"/>
  <c r="K150" i="22"/>
  <c r="K166" i="22" s="1"/>
  <c r="K167" i="22" s="1"/>
  <c r="K172" i="8"/>
  <c r="K165" i="8"/>
  <c r="K151" i="20"/>
  <c r="K167" i="20" s="1"/>
  <c r="K168" i="20" s="1"/>
  <c r="Q151" i="22"/>
  <c r="Q152" i="20"/>
  <c r="Q173" i="8"/>
  <c r="BC132" i="8"/>
  <c r="BC155" i="8" s="1"/>
  <c r="BC17" i="8"/>
  <c r="BB16" i="31"/>
  <c r="BB16" i="27"/>
  <c r="BB16" i="24"/>
  <c r="BB17" i="21"/>
  <c r="BB16" i="9"/>
  <c r="BB39" i="8"/>
  <c r="N127" i="8"/>
  <c r="N150" i="8" s="1"/>
  <c r="N12" i="8"/>
  <c r="M11" i="24"/>
  <c r="M11" i="31"/>
  <c r="M11" i="27"/>
  <c r="M12" i="21"/>
  <c r="M11" i="9"/>
  <c r="M34" i="8"/>
  <c r="S34" i="22"/>
  <c r="S56" i="8"/>
  <c r="S35" i="20"/>
  <c r="S33" i="27" s="1"/>
  <c r="S33" i="31" s="1"/>
  <c r="AO152" i="20"/>
  <c r="AO151" i="22"/>
  <c r="AO173" i="8"/>
  <c r="BD312" i="9"/>
  <c r="BH335" i="9" s="1"/>
  <c r="BB289" i="9"/>
  <c r="L12" i="8"/>
  <c r="L127" i="8"/>
  <c r="L150" i="8" s="1"/>
  <c r="K11" i="24"/>
  <c r="K11" i="27"/>
  <c r="K11" i="31"/>
  <c r="K12" i="21"/>
  <c r="K11" i="9"/>
  <c r="K34" i="8"/>
  <c r="R13" i="8"/>
  <c r="R128" i="8"/>
  <c r="R151" i="8" s="1"/>
  <c r="Q12" i="31"/>
  <c r="Q12" i="27"/>
  <c r="Q13" i="21"/>
  <c r="Q12" i="24"/>
  <c r="Q12" i="9"/>
  <c r="Q35" i="8"/>
  <c r="AE152" i="22"/>
  <c r="AE153" i="20"/>
  <c r="AE174" i="8"/>
  <c r="AA151" i="22"/>
  <c r="AA152" i="20"/>
  <c r="AA173" i="8"/>
  <c r="R151" i="20"/>
  <c r="R150" i="22"/>
  <c r="R172" i="8"/>
  <c r="AK151" i="22"/>
  <c r="AK173" i="8"/>
  <c r="AK152" i="20"/>
  <c r="BE13" i="24"/>
  <c r="BE13" i="31"/>
  <c r="BF14" i="8"/>
  <c r="BE14" i="21"/>
  <c r="BE13" i="27"/>
  <c r="BF129" i="8"/>
  <c r="BF152" i="8" s="1"/>
  <c r="BF175" i="8" s="1"/>
  <c r="BH198" i="8" s="1"/>
  <c r="BL221" i="8" s="1"/>
  <c r="BG245" i="8" s="1"/>
  <c r="BG268" i="8" s="1"/>
  <c r="BG291" i="8" s="1"/>
  <c r="BI314" i="8" s="1"/>
  <c r="BM337" i="8" s="1"/>
  <c r="BE13" i="9"/>
  <c r="BE36" i="8"/>
  <c r="L71" i="8"/>
  <c r="N94" i="8" s="1"/>
  <c r="R117" i="8" s="1"/>
  <c r="L48" i="9"/>
  <c r="L71" i="9" s="1"/>
  <c r="N94" i="9" s="1"/>
  <c r="R117" i="9" s="1"/>
  <c r="M141" i="9" s="1"/>
  <c r="M164" i="9" s="1"/>
  <c r="M187" i="9" s="1"/>
  <c r="O210" i="9" s="1"/>
  <c r="S233" i="9" s="1"/>
  <c r="N257" i="9" s="1"/>
  <c r="N280" i="9" s="1"/>
  <c r="BB288" i="9"/>
  <c r="BD311" i="9"/>
  <c r="BH334" i="9" s="1"/>
  <c r="L34" i="22"/>
  <c r="L35" i="20"/>
  <c r="L33" i="24" s="1"/>
  <c r="L56" i="8"/>
  <c r="AM151" i="22"/>
  <c r="AM152" i="20"/>
  <c r="AM173" i="8"/>
  <c r="AI152" i="20"/>
  <c r="AI173" i="8"/>
  <c r="AI151" i="22"/>
  <c r="AE173" i="8"/>
  <c r="AE151" i="22"/>
  <c r="AE152" i="20"/>
  <c r="V151" i="22"/>
  <c r="V152" i="20"/>
  <c r="V173" i="8"/>
  <c r="AG151" i="22"/>
  <c r="AG152" i="20"/>
  <c r="AG173" i="8"/>
  <c r="AN36" i="20"/>
  <c r="AN34" i="24" s="1"/>
  <c r="AN35" i="22"/>
  <c r="AN57" i="8"/>
  <c r="P152" i="20"/>
  <c r="P151" i="22"/>
  <c r="P173" i="8"/>
  <c r="Z128" i="8"/>
  <c r="Z151" i="8" s="1"/>
  <c r="Z13" i="8"/>
  <c r="Y12" i="31"/>
  <c r="Y12" i="27"/>
  <c r="Y13" i="21"/>
  <c r="Y12" i="9"/>
  <c r="Y12" i="24"/>
  <c r="Y35" i="8"/>
  <c r="N44" i="9"/>
  <c r="N67" i="9" s="1"/>
  <c r="P90" i="9" s="1"/>
  <c r="T113" i="9" s="1"/>
  <c r="O137" i="9" s="1"/>
  <c r="O160" i="9" s="1"/>
  <c r="O183" i="9" s="1"/>
  <c r="Q206" i="9" s="1"/>
  <c r="U229" i="9" s="1"/>
  <c r="P253" i="9" s="1"/>
  <c r="P276" i="9" s="1"/>
  <c r="N67" i="8"/>
  <c r="P90" i="8" s="1"/>
  <c r="T113" i="8" s="1"/>
  <c r="AF129" i="8"/>
  <c r="AF152" i="8" s="1"/>
  <c r="AF14" i="8"/>
  <c r="AE13" i="31"/>
  <c r="AE13" i="27"/>
  <c r="AE13" i="24"/>
  <c r="AE14" i="21"/>
  <c r="AE13" i="9"/>
  <c r="AE36" i="8"/>
  <c r="L22" i="8"/>
  <c r="K21" i="31"/>
  <c r="K21" i="27"/>
  <c r="K22" i="21"/>
  <c r="K21" i="24"/>
  <c r="K44" i="8"/>
  <c r="L137" i="8"/>
  <c r="L160" i="8" s="1"/>
  <c r="L183" i="8" s="1"/>
  <c r="N206" i="8" s="1"/>
  <c r="R229" i="8" s="1"/>
  <c r="M253" i="8" s="1"/>
  <c r="M276" i="8" s="1"/>
  <c r="M299" i="8" s="1"/>
  <c r="O322" i="8" s="1"/>
  <c r="S345" i="8" s="1"/>
  <c r="K21" i="9"/>
  <c r="BG13" i="8"/>
  <c r="BF12" i="31"/>
  <c r="BF12" i="27"/>
  <c r="BF13" i="21"/>
  <c r="BF12" i="24"/>
  <c r="BG128" i="8"/>
  <c r="BG151" i="8" s="1"/>
  <c r="BF35" i="8"/>
  <c r="BF12" i="9"/>
  <c r="AB128" i="8"/>
  <c r="AB151" i="8" s="1"/>
  <c r="AB13" i="8"/>
  <c r="AA12" i="31"/>
  <c r="AA12" i="24"/>
  <c r="AA12" i="27"/>
  <c r="AA13" i="21"/>
  <c r="AA12" i="9"/>
  <c r="AA35" i="8"/>
  <c r="S12" i="8"/>
  <c r="S127" i="8"/>
  <c r="S150" i="8" s="1"/>
  <c r="R11" i="31"/>
  <c r="R11" i="27"/>
  <c r="R11" i="24"/>
  <c r="R12" i="21"/>
  <c r="R11" i="9"/>
  <c r="R34" i="8"/>
  <c r="BB13" i="31"/>
  <c r="BC14" i="8"/>
  <c r="BB13" i="27"/>
  <c r="BB14" i="21"/>
  <c r="BB13" i="24"/>
  <c r="BB36" i="8"/>
  <c r="BC129" i="8"/>
  <c r="BC152" i="8" s="1"/>
  <c r="BC175" i="8" s="1"/>
  <c r="BE198" i="8" s="1"/>
  <c r="BI221" i="8" s="1"/>
  <c r="BD245" i="8" s="1"/>
  <c r="BD268" i="8" s="1"/>
  <c r="BD291" i="8" s="1"/>
  <c r="BF314" i="8" s="1"/>
  <c r="BJ337" i="8" s="1"/>
  <c r="BB13" i="9"/>
  <c r="AL128" i="8"/>
  <c r="AL151" i="8" s="1"/>
  <c r="AL13" i="8"/>
  <c r="AK12" i="31"/>
  <c r="AK12" i="27"/>
  <c r="AK13" i="21"/>
  <c r="AK12" i="24"/>
  <c r="AK12" i="9"/>
  <c r="AK35" i="8"/>
  <c r="M325" i="9"/>
  <c r="Q348" i="9" s="1"/>
  <c r="K302" i="9"/>
  <c r="W151" i="22"/>
  <c r="W152" i="20"/>
  <c r="W173" i="8"/>
  <c r="AC152" i="20"/>
  <c r="AC173" i="8"/>
  <c r="AC151" i="22"/>
  <c r="AE15" i="8"/>
  <c r="AE130" i="8"/>
  <c r="AE153" i="8" s="1"/>
  <c r="AD14" i="31"/>
  <c r="AD15" i="21"/>
  <c r="AD14" i="27"/>
  <c r="AD14" i="24"/>
  <c r="AD14" i="9"/>
  <c r="AD37" i="8"/>
  <c r="AN128" i="8"/>
  <c r="AN151" i="8" s="1"/>
  <c r="AN13" i="8"/>
  <c r="AM12" i="31"/>
  <c r="AM12" i="27"/>
  <c r="AM13" i="21"/>
  <c r="AM12" i="24"/>
  <c r="AM12" i="9"/>
  <c r="AM35" i="8"/>
  <c r="AJ128" i="8"/>
  <c r="AJ151" i="8" s="1"/>
  <c r="AJ13" i="8"/>
  <c r="AI12" i="24"/>
  <c r="AI12" i="27"/>
  <c r="AI12" i="31"/>
  <c r="AI13" i="21"/>
  <c r="AI12" i="9"/>
  <c r="AI35" i="8"/>
  <c r="AF128" i="8"/>
  <c r="AF151" i="8" s="1"/>
  <c r="AF13" i="8"/>
  <c r="AE12" i="31"/>
  <c r="AE12" i="27"/>
  <c r="AE13" i="21"/>
  <c r="AE12" i="24"/>
  <c r="AE12" i="9"/>
  <c r="AE35" i="8"/>
  <c r="BB12" i="31"/>
  <c r="BC13" i="8"/>
  <c r="BB12" i="27"/>
  <c r="BB12" i="24"/>
  <c r="BB13" i="21"/>
  <c r="BC128" i="8"/>
  <c r="BC151" i="8" s="1"/>
  <c r="BB35" i="8"/>
  <c r="BB12" i="9"/>
  <c r="W13" i="8"/>
  <c r="W128" i="8"/>
  <c r="W151" i="8" s="1"/>
  <c r="V12" i="31"/>
  <c r="V12" i="27"/>
  <c r="V12" i="24"/>
  <c r="V13" i="21"/>
  <c r="V12" i="9"/>
  <c r="V35" i="8"/>
  <c r="AH128" i="8"/>
  <c r="AH151" i="8" s="1"/>
  <c r="AH13" i="8"/>
  <c r="AG12" i="31"/>
  <c r="AG12" i="27"/>
  <c r="AG13" i="21"/>
  <c r="AG12" i="24"/>
  <c r="AG12" i="9"/>
  <c r="AG35" i="8"/>
  <c r="Q13" i="8"/>
  <c r="Q128" i="8"/>
  <c r="Q151" i="8" s="1"/>
  <c r="P12" i="31"/>
  <c r="P12" i="27"/>
  <c r="P13" i="21"/>
  <c r="P12" i="24"/>
  <c r="P12" i="9"/>
  <c r="P35" i="8"/>
  <c r="X36" i="20"/>
  <c r="X34" i="27" s="1"/>
  <c r="X34" i="31" s="1"/>
  <c r="X35" i="22"/>
  <c r="X57" i="8"/>
  <c r="BA156" i="20"/>
  <c r="BA177" i="8"/>
  <c r="BA155" i="22"/>
  <c r="BG312" i="9"/>
  <c r="BK335" i="9" s="1"/>
  <c r="BE289" i="9"/>
  <c r="AD58" i="8"/>
  <c r="AD36" i="22"/>
  <c r="AD37" i="20"/>
  <c r="AD35" i="27" s="1"/>
  <c r="AD35" i="31" s="1"/>
  <c r="Z36" i="20"/>
  <c r="Z35" i="22"/>
  <c r="Z57" i="8"/>
  <c r="Q34" i="22"/>
  <c r="Q56" i="8"/>
  <c r="Q35" i="20"/>
  <c r="Q33" i="27" s="1"/>
  <c r="Q33" i="31" s="1"/>
  <c r="AJ36" i="20"/>
  <c r="AJ34" i="24" s="1"/>
  <c r="AJ35" i="22"/>
  <c r="AJ57" i="8"/>
  <c r="AQ151" i="22"/>
  <c r="AQ173" i="8"/>
  <c r="AQ152" i="20"/>
  <c r="N151" i="20"/>
  <c r="N150" i="22"/>
  <c r="N172" i="8"/>
  <c r="AO153" i="20"/>
  <c r="AO174" i="8"/>
  <c r="AO152" i="22"/>
  <c r="S153" i="20"/>
  <c r="S152" i="22"/>
  <c r="S174" i="8"/>
  <c r="X128" i="8"/>
  <c r="X151" i="8" s="1"/>
  <c r="X13" i="8"/>
  <c r="W12" i="31"/>
  <c r="W12" i="27"/>
  <c r="W13" i="21"/>
  <c r="W12" i="24"/>
  <c r="W12" i="9"/>
  <c r="W35" i="8"/>
  <c r="AD128" i="8"/>
  <c r="AD151" i="8" s="1"/>
  <c r="AD13" i="8"/>
  <c r="AC12" i="27"/>
  <c r="AC12" i="31"/>
  <c r="AC13" i="21"/>
  <c r="AC12" i="24"/>
  <c r="AC12" i="9"/>
  <c r="AC35" i="8"/>
  <c r="AD153" i="22"/>
  <c r="AD175" i="8"/>
  <c r="AD154" i="20"/>
  <c r="P19" i="8"/>
  <c r="O18" i="31"/>
  <c r="O18" i="27"/>
  <c r="O19" i="21"/>
  <c r="O18" i="24"/>
  <c r="O41" i="8"/>
  <c r="P134" i="8"/>
  <c r="P157" i="8" s="1"/>
  <c r="P180" i="8" s="1"/>
  <c r="R203" i="8" s="1"/>
  <c r="V226" i="8" s="1"/>
  <c r="Q250" i="8" s="1"/>
  <c r="Q273" i="8" s="1"/>
  <c r="Q296" i="8" s="1"/>
  <c r="S319" i="8" s="1"/>
  <c r="W342" i="8" s="1"/>
  <c r="O18" i="9"/>
  <c r="AL35" i="22"/>
  <c r="AL57" i="8"/>
  <c r="AL36" i="20"/>
  <c r="AL34" i="27" s="1"/>
  <c r="AL34" i="31" s="1"/>
  <c r="AH35" i="22"/>
  <c r="AH36" i="20"/>
  <c r="AH34" i="27" s="1"/>
  <c r="AH34" i="31" s="1"/>
  <c r="AH57" i="8"/>
  <c r="AD36" i="20"/>
  <c r="AD34" i="24" s="1"/>
  <c r="AD35" i="22"/>
  <c r="AD57" i="8"/>
  <c r="AV13" i="8"/>
  <c r="AV128" i="8"/>
  <c r="AV151" i="8" s="1"/>
  <c r="AU12" i="31"/>
  <c r="AU12" i="27"/>
  <c r="AU13" i="21"/>
  <c r="AU12" i="24"/>
  <c r="AU12" i="9"/>
  <c r="AU35" i="8"/>
  <c r="BA34" i="9"/>
  <c r="BA57" i="9" s="1"/>
  <c r="BC80" i="9" s="1"/>
  <c r="BG103" i="9" s="1"/>
  <c r="BB127" i="9" s="1"/>
  <c r="BB150" i="9" s="1"/>
  <c r="BB173" i="9" s="1"/>
  <c r="BD196" i="9" s="1"/>
  <c r="BH219" i="9" s="1"/>
  <c r="BC243" i="9" s="1"/>
  <c r="BC266" i="9" s="1"/>
  <c r="BA57" i="8"/>
  <c r="U36" i="20"/>
  <c r="U34" i="24" s="1"/>
  <c r="U35" i="22"/>
  <c r="U57" i="8"/>
  <c r="AF35" i="22"/>
  <c r="AF36" i="20"/>
  <c r="AF35" i="21" s="1"/>
  <c r="AF57" i="8"/>
  <c r="O36" i="20"/>
  <c r="O35" i="21" s="1"/>
  <c r="O35" i="22"/>
  <c r="O57" i="8"/>
  <c r="J48" i="9"/>
  <c r="J71" i="9" s="1"/>
  <c r="L94" i="9" s="1"/>
  <c r="P117" i="9" s="1"/>
  <c r="K141" i="9" s="1"/>
  <c r="K164" i="9" s="1"/>
  <c r="K187" i="9" s="1"/>
  <c r="M210" i="9" s="1"/>
  <c r="Q233" i="9" s="1"/>
  <c r="L257" i="9" s="1"/>
  <c r="L280" i="9" s="1"/>
  <c r="J71" i="8"/>
  <c r="L94" i="8" s="1"/>
  <c r="P117" i="8" s="1"/>
  <c r="BF289" i="9"/>
  <c r="BH312" i="9"/>
  <c r="BL335" i="9" s="1"/>
  <c r="Q317" i="9"/>
  <c r="U340" i="9" s="1"/>
  <c r="O294" i="9"/>
  <c r="BB132" i="8"/>
  <c r="BB155" i="8" s="1"/>
  <c r="BB17" i="8"/>
  <c r="BA16" i="31"/>
  <c r="BA16" i="27"/>
  <c r="BA17" i="21"/>
  <c r="BA16" i="24"/>
  <c r="BA16" i="9"/>
  <c r="BA39" i="8"/>
  <c r="BF173" i="8"/>
  <c r="BE174" i="8"/>
  <c r="K289" i="9"/>
  <c r="M312" i="9"/>
  <c r="Q335" i="9" s="1"/>
  <c r="AR128" i="8"/>
  <c r="AR151" i="8" s="1"/>
  <c r="AR13" i="8"/>
  <c r="AQ12" i="31"/>
  <c r="AQ12" i="24"/>
  <c r="AQ12" i="27"/>
  <c r="AQ13" i="21"/>
  <c r="AQ12" i="9"/>
  <c r="AQ35" i="8"/>
  <c r="O12" i="8"/>
  <c r="O127" i="8"/>
  <c r="O150" i="8" s="1"/>
  <c r="N11" i="31"/>
  <c r="N11" i="24"/>
  <c r="N11" i="27"/>
  <c r="N12" i="21"/>
  <c r="N11" i="9"/>
  <c r="N34" i="8"/>
  <c r="AP129" i="8"/>
  <c r="AP152" i="8" s="1"/>
  <c r="AP14" i="8"/>
  <c r="AO13" i="31"/>
  <c r="AO13" i="24"/>
  <c r="AO13" i="27"/>
  <c r="AO14" i="21"/>
  <c r="AO13" i="9"/>
  <c r="AO36" i="8"/>
  <c r="T129" i="8"/>
  <c r="T152" i="8" s="1"/>
  <c r="T14" i="8"/>
  <c r="S13" i="31"/>
  <c r="S13" i="27"/>
  <c r="S14" i="21"/>
  <c r="S13" i="24"/>
  <c r="S13" i="9"/>
  <c r="S36" i="8"/>
  <c r="BG14" i="8"/>
  <c r="BF13" i="31"/>
  <c r="BF13" i="24"/>
  <c r="BF13" i="27"/>
  <c r="BF14" i="21"/>
  <c r="BF36" i="8"/>
  <c r="BF13" i="9"/>
  <c r="BG129" i="8"/>
  <c r="BG152" i="8" s="1"/>
  <c r="BG175" i="8" s="1"/>
  <c r="BI198" i="8" s="1"/>
  <c r="BM221" i="8" s="1"/>
  <c r="BH245" i="8" s="1"/>
  <c r="BH268" i="8" s="1"/>
  <c r="BH291" i="8" s="1"/>
  <c r="BJ314" i="8" s="1"/>
  <c r="BN337" i="8" s="1"/>
  <c r="V35" i="22"/>
  <c r="V36" i="20"/>
  <c r="V34" i="24" s="1"/>
  <c r="V57" i="8"/>
  <c r="AB36" i="20"/>
  <c r="AB35" i="21" s="1"/>
  <c r="AB57" i="8"/>
  <c r="AB35" i="22"/>
  <c r="AC38" i="20"/>
  <c r="AC36" i="24" s="1"/>
  <c r="AC37" i="22"/>
  <c r="AC59" i="8"/>
  <c r="L14" i="8"/>
  <c r="K13" i="31"/>
  <c r="K13" i="27"/>
  <c r="K13" i="24"/>
  <c r="K14" i="21"/>
  <c r="K36" i="8"/>
  <c r="L129" i="8"/>
  <c r="L152" i="8" s="1"/>
  <c r="L175" i="8" s="1"/>
  <c r="N198" i="8" s="1"/>
  <c r="R221" i="8" s="1"/>
  <c r="M245" i="8" s="1"/>
  <c r="M268" i="8" s="1"/>
  <c r="M291" i="8" s="1"/>
  <c r="O314" i="8" s="1"/>
  <c r="S337" i="8" s="1"/>
  <c r="K13" i="9"/>
  <c r="AU151" i="22"/>
  <c r="AU152" i="20"/>
  <c r="AU173" i="8"/>
  <c r="BN301" i="9"/>
  <c r="BP324" i="9"/>
  <c r="BT347" i="9" s="1"/>
  <c r="AC15" i="8"/>
  <c r="AC130" i="8"/>
  <c r="AC153" i="8" s="1"/>
  <c r="AB14" i="31"/>
  <c r="AB14" i="27"/>
  <c r="AB15" i="21"/>
  <c r="AB14" i="24"/>
  <c r="AB14" i="9"/>
  <c r="AB37" i="8"/>
  <c r="AZ153" i="20"/>
  <c r="AZ174" i="8"/>
  <c r="AZ152" i="22"/>
  <c r="AZ39" i="22"/>
  <c r="AZ61" i="8"/>
  <c r="AZ40" i="20"/>
  <c r="AZ39" i="21" s="1"/>
  <c r="AS152" i="20"/>
  <c r="AS151" i="22"/>
  <c r="AS173" i="8"/>
  <c r="J66" i="8"/>
  <c r="L89" i="8" s="1"/>
  <c r="P112" i="8" s="1"/>
  <c r="J43" i="9"/>
  <c r="J66" i="9" s="1"/>
  <c r="L89" i="9" s="1"/>
  <c r="P112" i="9" s="1"/>
  <c r="K136" i="9" s="1"/>
  <c r="K159" i="9" s="1"/>
  <c r="K182" i="9" s="1"/>
  <c r="M205" i="9" s="1"/>
  <c r="Q228" i="9" s="1"/>
  <c r="L252" i="9" s="1"/>
  <c r="L275" i="9" s="1"/>
  <c r="BE57" i="8"/>
  <c r="BE34" i="9"/>
  <c r="BE57" i="9" s="1"/>
  <c r="BG80" i="9" s="1"/>
  <c r="BK103" i="9" s="1"/>
  <c r="BF127" i="9" s="1"/>
  <c r="BF150" i="9" s="1"/>
  <c r="BF173" i="9" s="1"/>
  <c r="BH196" i="9" s="1"/>
  <c r="BL219" i="9" s="1"/>
  <c r="BG243" i="9" s="1"/>
  <c r="BG266" i="9" s="1"/>
  <c r="BA35" i="9"/>
  <c r="BA58" i="9" s="1"/>
  <c r="BC81" i="9" s="1"/>
  <c r="BG104" i="9" s="1"/>
  <c r="BB128" i="9" s="1"/>
  <c r="BB151" i="9" s="1"/>
  <c r="BB174" i="9" s="1"/>
  <c r="BD197" i="9" s="1"/>
  <c r="BH220" i="9" s="1"/>
  <c r="BC244" i="9" s="1"/>
  <c r="BC267" i="9" s="1"/>
  <c r="BA58" i="8"/>
  <c r="BC81" i="8" s="1"/>
  <c r="BG104" i="8" s="1"/>
  <c r="AP36" i="20"/>
  <c r="AP34" i="24" s="1"/>
  <c r="AP57" i="8"/>
  <c r="AP35" i="22"/>
  <c r="M35" i="20"/>
  <c r="M33" i="24" s="1"/>
  <c r="M34" i="22"/>
  <c r="M56" i="8"/>
  <c r="AN36" i="22"/>
  <c r="AN58" i="8"/>
  <c r="AN37" i="20"/>
  <c r="AN35" i="24" s="1"/>
  <c r="R37" i="20"/>
  <c r="R35" i="27" s="1"/>
  <c r="R35" i="31" s="1"/>
  <c r="R36" i="22"/>
  <c r="R58" i="8"/>
  <c r="Q321" i="9"/>
  <c r="U344" i="9" s="1"/>
  <c r="O298" i="9"/>
  <c r="AT35" i="22"/>
  <c r="AT36" i="20"/>
  <c r="AT34" i="27" s="1"/>
  <c r="AT34" i="31" s="1"/>
  <c r="AT57" i="8"/>
  <c r="T150" i="22"/>
  <c r="T172" i="8"/>
  <c r="T151" i="20"/>
  <c r="BB173" i="8"/>
  <c r="M302" i="9"/>
  <c r="O325" i="9"/>
  <c r="S348" i="9" s="1"/>
  <c r="BF288" i="9"/>
  <c r="BH311" i="9"/>
  <c r="BL334" i="9" s="1"/>
  <c r="AB154" i="20"/>
  <c r="AB175" i="8"/>
  <c r="AB153" i="22"/>
  <c r="BA14" i="8"/>
  <c r="BA129" i="8"/>
  <c r="BA152" i="8" s="1"/>
  <c r="AZ13" i="27"/>
  <c r="AZ13" i="24"/>
  <c r="AZ13" i="31"/>
  <c r="AZ14" i="21"/>
  <c r="AZ13" i="9"/>
  <c r="AZ36" i="8"/>
  <c r="AT128" i="8"/>
  <c r="AT151" i="8" s="1"/>
  <c r="AT13" i="8"/>
  <c r="AS12" i="31"/>
  <c r="AS12" i="27"/>
  <c r="AS12" i="24"/>
  <c r="AS13" i="21"/>
  <c r="AS12" i="9"/>
  <c r="AS35" i="8"/>
  <c r="O22" i="31"/>
  <c r="P23" i="8"/>
  <c r="O22" i="27"/>
  <c r="O23" i="21"/>
  <c r="O45" i="8"/>
  <c r="O22" i="24"/>
  <c r="P138" i="8"/>
  <c r="P161" i="8" s="1"/>
  <c r="P184" i="8" s="1"/>
  <c r="R207" i="8" s="1"/>
  <c r="V230" i="8" s="1"/>
  <c r="Q254" i="8" s="1"/>
  <c r="Q277" i="8" s="1"/>
  <c r="Q300" i="8" s="1"/>
  <c r="S323" i="8" s="1"/>
  <c r="W346" i="8" s="1"/>
  <c r="O22" i="9"/>
  <c r="L23" i="8"/>
  <c r="K22" i="31"/>
  <c r="K22" i="27"/>
  <c r="K22" i="24"/>
  <c r="K45" i="8"/>
  <c r="L138" i="8"/>
  <c r="L161" i="8" s="1"/>
  <c r="L184" i="8" s="1"/>
  <c r="N207" i="8" s="1"/>
  <c r="R230" i="8" s="1"/>
  <c r="M254" i="8" s="1"/>
  <c r="M277" i="8" s="1"/>
  <c r="M300" i="8" s="1"/>
  <c r="O323" i="8" s="1"/>
  <c r="S346" i="8" s="1"/>
  <c r="K22" i="9"/>
  <c r="K23" i="21"/>
  <c r="M320" i="9"/>
  <c r="Q343" i="9" s="1"/>
  <c r="K297" i="9"/>
  <c r="M18" i="22"/>
  <c r="M133" i="22"/>
  <c r="N13" i="22"/>
  <c r="N128" i="22"/>
  <c r="Z129" i="22"/>
  <c r="Z14" i="22"/>
  <c r="M137" i="22"/>
  <c r="M22" i="22"/>
  <c r="M138" i="22"/>
  <c r="M23" i="22"/>
  <c r="BF15" i="22"/>
  <c r="BF130" i="22"/>
  <c r="BF153" i="22" s="1"/>
  <c r="BF176" i="22" s="1"/>
  <c r="BH199" i="22" s="1"/>
  <c r="BL222" i="22" s="1"/>
  <c r="BG246" i="22" s="1"/>
  <c r="BG269" i="22" s="1"/>
  <c r="BE37" i="22"/>
  <c r="BE60" i="22" s="1"/>
  <c r="BG83" i="22" s="1"/>
  <c r="BK106" i="22" s="1"/>
  <c r="AO17" i="22"/>
  <c r="AO132" i="22"/>
  <c r="AW130" i="22"/>
  <c r="AW15" i="22"/>
  <c r="AO130" i="22"/>
  <c r="AO15" i="22"/>
  <c r="AG14" i="22"/>
  <c r="AG129" i="22"/>
  <c r="L14" i="22"/>
  <c r="K36" i="22"/>
  <c r="L129" i="22"/>
  <c r="L152" i="22" s="1"/>
  <c r="BA14" i="22"/>
  <c r="AZ36" i="22"/>
  <c r="BA129" i="22"/>
  <c r="BA152" i="22" s="1"/>
  <c r="BA175" i="22" s="1"/>
  <c r="Q128" i="22"/>
  <c r="Q13" i="22"/>
  <c r="AS14" i="22"/>
  <c r="AS129" i="22"/>
  <c r="AQ130" i="22"/>
  <c r="AQ15" i="22"/>
  <c r="M14" i="22"/>
  <c r="M129" i="22"/>
  <c r="AW14" i="22"/>
  <c r="AW129" i="22"/>
  <c r="AC14" i="22"/>
  <c r="AC129" i="22"/>
  <c r="U14" i="22"/>
  <c r="U129" i="22"/>
  <c r="BF129" i="22"/>
  <c r="BF152" i="22" s="1"/>
  <c r="BF175" i="22" s="1"/>
  <c r="BH198" i="22" s="1"/>
  <c r="BL221" i="22" s="1"/>
  <c r="BG245" i="22" s="1"/>
  <c r="BG268" i="22" s="1"/>
  <c r="BF14" i="22"/>
  <c r="BE36" i="22"/>
  <c r="BE59" i="22" s="1"/>
  <c r="BG82" i="22" s="1"/>
  <c r="BK105" i="22" s="1"/>
  <c r="AX13" i="22"/>
  <c r="AX128" i="22"/>
  <c r="AH13" i="22"/>
  <c r="AH128" i="22"/>
  <c r="Z133" i="22"/>
  <c r="Z18" i="22"/>
  <c r="L130" i="22"/>
  <c r="L153" i="22" s="1"/>
  <c r="L176" i="22" s="1"/>
  <c r="N199" i="22" s="1"/>
  <c r="R222" i="22" s="1"/>
  <c r="M246" i="22" s="1"/>
  <c r="M269" i="22" s="1"/>
  <c r="L15" i="22"/>
  <c r="K37" i="22"/>
  <c r="K60" i="22" s="1"/>
  <c r="M83" i="22" s="1"/>
  <c r="Q106" i="22" s="1"/>
  <c r="Z13" i="22"/>
  <c r="Z128" i="22"/>
  <c r="AX129" i="22"/>
  <c r="AX14" i="22"/>
  <c r="AE132" i="22"/>
  <c r="AE17" i="22"/>
  <c r="Y14" i="22"/>
  <c r="Y129" i="22"/>
  <c r="AF129" i="22"/>
  <c r="AF14" i="22"/>
  <c r="V13" i="22"/>
  <c r="V128" i="22"/>
  <c r="M19" i="22"/>
  <c r="M134" i="22"/>
  <c r="BJ13" i="22"/>
  <c r="BJ128" i="22"/>
  <c r="BJ151" i="22" s="1"/>
  <c r="BJ174" i="22" s="1"/>
  <c r="BL197" i="22" s="1"/>
  <c r="BP220" i="22" s="1"/>
  <c r="BK244" i="22" s="1"/>
  <c r="BK267" i="22" s="1"/>
  <c r="BK290" i="22" s="1"/>
  <c r="BM313" i="22" s="1"/>
  <c r="BQ336" i="22" s="1"/>
  <c r="BI35" i="22"/>
  <c r="BI58" i="22" s="1"/>
  <c r="BK81" i="22" s="1"/>
  <c r="BO104" i="22" s="1"/>
  <c r="AH129" i="22"/>
  <c r="AH14" i="22"/>
  <c r="AT13" i="22"/>
  <c r="AT128" i="22"/>
  <c r="O130" i="22"/>
  <c r="O15" i="22"/>
  <c r="AU130" i="22"/>
  <c r="AU15" i="22"/>
  <c r="BL14" i="22"/>
  <c r="BL129" i="22"/>
  <c r="BL152" i="22" s="1"/>
  <c r="BL175" i="22" s="1"/>
  <c r="BN198" i="22" s="1"/>
  <c r="BR221" i="22" s="1"/>
  <c r="BM245" i="22" s="1"/>
  <c r="BM268" i="22" s="1"/>
  <c r="BK36" i="22"/>
  <c r="BK59" i="22" s="1"/>
  <c r="BM82" i="22" s="1"/>
  <c r="BQ105" i="22" s="1"/>
  <c r="AL13" i="22"/>
  <c r="AL128" i="22"/>
  <c r="AO14" i="22"/>
  <c r="AO129" i="22"/>
  <c r="AE130" i="22"/>
  <c r="AE15" i="22"/>
  <c r="AA132" i="22"/>
  <c r="AA17" i="22"/>
  <c r="Q14" i="22"/>
  <c r="Q129" i="22"/>
  <c r="L25" i="22"/>
  <c r="L140" i="22"/>
  <c r="AD13" i="22"/>
  <c r="AD128" i="22"/>
  <c r="U130" i="22"/>
  <c r="U15" i="22"/>
  <c r="R13" i="22"/>
  <c r="R128" i="22"/>
  <c r="AP13" i="22"/>
  <c r="AP128" i="22"/>
  <c r="L134" i="22"/>
  <c r="L19" i="22"/>
  <c r="AS130" i="22"/>
  <c r="AS15" i="22"/>
  <c r="BI15" i="22"/>
  <c r="BI130" i="22"/>
  <c r="BI153" i="22" s="1"/>
  <c r="BI176" i="22" s="1"/>
  <c r="BK199" i="22" s="1"/>
  <c r="BO222" i="22" s="1"/>
  <c r="BJ246" i="22" s="1"/>
  <c r="BJ269" i="22" s="1"/>
  <c r="BH37" i="22"/>
  <c r="BH60" i="22" s="1"/>
  <c r="BJ83" i="22" s="1"/>
  <c r="BN106" i="22" s="1"/>
  <c r="BB13" i="22"/>
  <c r="BB128" i="22"/>
  <c r="BB151" i="22" s="1"/>
  <c r="BA35" i="22"/>
  <c r="AK14" i="22"/>
  <c r="AK129" i="22"/>
  <c r="N133" i="22"/>
  <c r="N18" i="22"/>
  <c r="BS333" i="20"/>
  <c r="BO309" i="21"/>
  <c r="BO308" i="27"/>
  <c r="BO308" i="31" s="1"/>
  <c r="BO308" i="24"/>
  <c r="G141" i="27"/>
  <c r="L117" i="31"/>
  <c r="G141" i="31" s="1"/>
  <c r="N240" i="8"/>
  <c r="N263" i="8" s="1"/>
  <c r="N265" i="20" s="1"/>
  <c r="P30" i="27"/>
  <c r="P30" i="31" s="1"/>
  <c r="X192" i="22"/>
  <c r="P31" i="21"/>
  <c r="AX197" i="20"/>
  <c r="S217" i="22"/>
  <c r="N241" i="22" s="1"/>
  <c r="AT32" i="24"/>
  <c r="X193" i="20"/>
  <c r="BB218" i="8"/>
  <c r="BB220" i="20" s="1"/>
  <c r="AW244" i="20" s="1"/>
  <c r="X193" i="22"/>
  <c r="AB215" i="8"/>
  <c r="W239" i="8" s="1"/>
  <c r="W262" i="8" s="1"/>
  <c r="W285" i="8" s="1"/>
  <c r="W287" i="20" s="1"/>
  <c r="AK217" i="8"/>
  <c r="AK218" i="22" s="1"/>
  <c r="AF242" i="22" s="1"/>
  <c r="AC218" i="20"/>
  <c r="X242" i="20" s="1"/>
  <c r="AH219" i="8"/>
  <c r="AH221" i="20" s="1"/>
  <c r="AC245" i="20" s="1"/>
  <c r="P53" i="9"/>
  <c r="P53" i="27" s="1"/>
  <c r="P53" i="31" s="1"/>
  <c r="BA215" i="8"/>
  <c r="BA217" i="20" s="1"/>
  <c r="AV241" i="20" s="1"/>
  <c r="V238" i="8"/>
  <c r="V261" i="8" s="1"/>
  <c r="V284" i="8" s="1"/>
  <c r="AW193" i="22"/>
  <c r="K238" i="8"/>
  <c r="K261" i="8" s="1"/>
  <c r="K263" i="20" s="1"/>
  <c r="BE221" i="22"/>
  <c r="AZ245" i="22" s="1"/>
  <c r="AZ244" i="8"/>
  <c r="AZ267" i="8" s="1"/>
  <c r="AZ269" i="20" s="1"/>
  <c r="AN54" i="9"/>
  <c r="AR54" i="9"/>
  <c r="AT77" i="9" s="1"/>
  <c r="AU54" i="9"/>
  <c r="F52" i="9"/>
  <c r="F53" i="21" s="1"/>
  <c r="F73" i="21" s="1"/>
  <c r="F74" i="21" s="1"/>
  <c r="AH55" i="9"/>
  <c r="AJ78" i="9" s="1"/>
  <c r="AE56" i="9"/>
  <c r="AG79" i="9" s="1"/>
  <c r="AF53" i="9"/>
  <c r="AH76" i="9" s="1"/>
  <c r="AY244" i="8"/>
  <c r="AY267" i="8" s="1"/>
  <c r="AY290" i="8" s="1"/>
  <c r="AY291" i="22" s="1"/>
  <c r="Y193" i="22"/>
  <c r="AV218" i="8"/>
  <c r="AV219" i="22" s="1"/>
  <c r="AQ243" i="22" s="1"/>
  <c r="M195" i="20"/>
  <c r="I211" i="8"/>
  <c r="AM195" i="22"/>
  <c r="G23" i="33"/>
  <c r="G34" i="33" s="1"/>
  <c r="AM196" i="20"/>
  <c r="G33" i="34"/>
  <c r="G54" i="34" s="1"/>
  <c r="I192" i="22"/>
  <c r="I212" i="22" s="1"/>
  <c r="I213" i="22" s="1"/>
  <c r="AX58" i="9"/>
  <c r="AZ81" i="9" s="1"/>
  <c r="M214" i="8"/>
  <c r="M215" i="22" s="1"/>
  <c r="M235" i="22" s="1"/>
  <c r="R55" i="9"/>
  <c r="R55" i="24" s="1"/>
  <c r="AG54" i="9"/>
  <c r="AO55" i="9"/>
  <c r="AO55" i="24" s="1"/>
  <c r="AK54" i="9"/>
  <c r="AK54" i="24" s="1"/>
  <c r="AR57" i="9"/>
  <c r="AM54" i="9"/>
  <c r="AM55" i="21" s="1"/>
  <c r="AB55" i="9"/>
  <c r="AD55" i="9"/>
  <c r="AF78" i="9" s="1"/>
  <c r="AJ53" i="9"/>
  <c r="Z54" i="9"/>
  <c r="Z54" i="24" s="1"/>
  <c r="AW57" i="9"/>
  <c r="S56" i="9"/>
  <c r="U79" i="9" s="1"/>
  <c r="N53" i="9"/>
  <c r="P76" i="9" s="1"/>
  <c r="L55" i="9"/>
  <c r="T54" i="9"/>
  <c r="V77" i="9" s="1"/>
  <c r="AT57" i="9"/>
  <c r="AV80" i="9" s="1"/>
  <c r="AP53" i="9"/>
  <c r="AP53" i="24" s="1"/>
  <c r="O57" i="9"/>
  <c r="AG55" i="9"/>
  <c r="AG55" i="27" s="1"/>
  <c r="AG55" i="31" s="1"/>
  <c r="L53" i="9"/>
  <c r="AC56" i="9"/>
  <c r="AI52" i="9"/>
  <c r="AK75" i="9" s="1"/>
  <c r="X55" i="9"/>
  <c r="W53" i="9"/>
  <c r="Y76" i="9" s="1"/>
  <c r="X53" i="9"/>
  <c r="Z76" i="9" s="1"/>
  <c r="AO57" i="9"/>
  <c r="S55" i="9"/>
  <c r="K53" i="9"/>
  <c r="M76" i="9" s="1"/>
  <c r="Q56" i="9"/>
  <c r="J54" i="9"/>
  <c r="AA52" i="9"/>
  <c r="AC75" i="9" s="1"/>
  <c r="T53" i="9"/>
  <c r="T53" i="27" s="1"/>
  <c r="T53" i="31" s="1"/>
  <c r="AF57" i="9"/>
  <c r="N54" i="9"/>
  <c r="N55" i="21" s="1"/>
  <c r="AH53" i="9"/>
  <c r="AH53" i="24" s="1"/>
  <c r="G53" i="9"/>
  <c r="AD58" i="9"/>
  <c r="AF81" i="9" s="1"/>
  <c r="AN33" i="24"/>
  <c r="Y33" i="24"/>
  <c r="BC218" i="22"/>
  <c r="AX242" i="22" s="1"/>
  <c r="AI218" i="8"/>
  <c r="AD242" i="8" s="1"/>
  <c r="AD265" i="8" s="1"/>
  <c r="S215" i="8"/>
  <c r="N239" i="8" s="1"/>
  <c r="N262" i="8" s="1"/>
  <c r="N263" i="22" s="1"/>
  <c r="V33" i="21"/>
  <c r="BC219" i="20"/>
  <c r="AX243" i="20" s="1"/>
  <c r="Q217" i="22"/>
  <c r="L241" i="22" s="1"/>
  <c r="AE197" i="20"/>
  <c r="AA55" i="9"/>
  <c r="O194" i="20"/>
  <c r="AB53" i="9"/>
  <c r="AY37" i="21"/>
  <c r="AY196" i="20"/>
  <c r="V216" i="8"/>
  <c r="Q240" i="8" s="1"/>
  <c r="Q263" i="8" s="1"/>
  <c r="Q286" i="8" s="1"/>
  <c r="Q218" i="20"/>
  <c r="L242" i="20" s="1"/>
  <c r="Q55" i="9"/>
  <c r="AA57" i="9"/>
  <c r="V193" i="20"/>
  <c r="G30" i="27"/>
  <c r="G30" i="31" s="1"/>
  <c r="AT56" i="9"/>
  <c r="AV79" i="9" s="1"/>
  <c r="AY59" i="9"/>
  <c r="AY60" i="21" s="1"/>
  <c r="V192" i="22"/>
  <c r="AD197" i="22"/>
  <c r="N32" i="21"/>
  <c r="AH30" i="27"/>
  <c r="AH30" i="31" s="1"/>
  <c r="AK53" i="9"/>
  <c r="AA35" i="21"/>
  <c r="M194" i="22"/>
  <c r="R31" i="27"/>
  <c r="R31" i="31" s="1"/>
  <c r="AD214" i="8"/>
  <c r="AD215" i="22" s="1"/>
  <c r="Y239" i="22" s="1"/>
  <c r="O193" i="20"/>
  <c r="S214" i="8"/>
  <c r="N238" i="8" s="1"/>
  <c r="N261" i="8" s="1"/>
  <c r="AS216" i="8"/>
  <c r="AN240" i="8" s="1"/>
  <c r="AN263" i="8" s="1"/>
  <c r="I33" i="21"/>
  <c r="Z192" i="22"/>
  <c r="AB35" i="27"/>
  <c r="AB35" i="31" s="1"/>
  <c r="I55" i="9"/>
  <c r="I55" i="24" s="1"/>
  <c r="W33" i="24"/>
  <c r="Y54" i="9"/>
  <c r="AA77" i="9" s="1"/>
  <c r="P54" i="9"/>
  <c r="P54" i="24" s="1"/>
  <c r="AO197" i="20"/>
  <c r="AO33" i="27"/>
  <c r="AO33" i="31" s="1"/>
  <c r="R52" i="9"/>
  <c r="T75" i="9" s="1"/>
  <c r="AD57" i="9"/>
  <c r="AJ55" i="9"/>
  <c r="AL78" i="9" s="1"/>
  <c r="AB58" i="9"/>
  <c r="AD81" i="9" s="1"/>
  <c r="W30" i="21"/>
  <c r="AS54" i="9"/>
  <c r="AU77" i="9" s="1"/>
  <c r="U30" i="27"/>
  <c r="U30" i="31" s="1"/>
  <c r="J31" i="21"/>
  <c r="W193" i="20"/>
  <c r="AN195" i="20"/>
  <c r="AN194" i="22"/>
  <c r="AR196" i="22"/>
  <c r="AA215" i="22"/>
  <c r="V239" i="22" s="1"/>
  <c r="Y31" i="27"/>
  <c r="Y31" i="31" s="1"/>
  <c r="AF218" i="20"/>
  <c r="AA242" i="20" s="1"/>
  <c r="V194" i="20"/>
  <c r="AC194" i="22"/>
  <c r="AF217" i="22"/>
  <c r="AA241" i="22" s="1"/>
  <c r="T195" i="20"/>
  <c r="V193" i="22"/>
  <c r="AC195" i="20"/>
  <c r="T194" i="22"/>
  <c r="P31" i="24"/>
  <c r="W192" i="22"/>
  <c r="J53" i="9"/>
  <c r="Y31" i="24"/>
  <c r="Y32" i="21"/>
  <c r="J30" i="27"/>
  <c r="J30" i="31" s="1"/>
  <c r="O288" i="20"/>
  <c r="AT55" i="9"/>
  <c r="AT56" i="21" s="1"/>
  <c r="AH193" i="20"/>
  <c r="AD32" i="21"/>
  <c r="AG30" i="21"/>
  <c r="R29" i="24"/>
  <c r="AS30" i="24"/>
  <c r="V31" i="27"/>
  <c r="V31" i="31" s="1"/>
  <c r="AC215" i="22"/>
  <c r="X239" i="22" s="1"/>
  <c r="AD54" i="9"/>
  <c r="AD55" i="21" s="1"/>
  <c r="AA33" i="24"/>
  <c r="AG216" i="20"/>
  <c r="AB240" i="20" s="1"/>
  <c r="AM216" i="20"/>
  <c r="AH240" i="20" s="1"/>
  <c r="T193" i="22"/>
  <c r="AH30" i="21"/>
  <c r="X215" i="8"/>
  <c r="S239" i="8" s="1"/>
  <c r="S262" i="8" s="1"/>
  <c r="S285" i="8" s="1"/>
  <c r="R215" i="8"/>
  <c r="M239" i="8" s="1"/>
  <c r="M262" i="8" s="1"/>
  <c r="AH216" i="8"/>
  <c r="AC240" i="8" s="1"/>
  <c r="AC263" i="8" s="1"/>
  <c r="AF31" i="24"/>
  <c r="AR195" i="22"/>
  <c r="R196" i="20"/>
  <c r="T29" i="24"/>
  <c r="AC217" i="22"/>
  <c r="X241" i="22" s="1"/>
  <c r="BD222" i="20"/>
  <c r="AY246" i="20" s="1"/>
  <c r="U53" i="9"/>
  <c r="W76" i="9" s="1"/>
  <c r="AO196" i="20"/>
  <c r="AZ199" i="20"/>
  <c r="AG195" i="22"/>
  <c r="T56" i="9"/>
  <c r="V79" i="9" s="1"/>
  <c r="AO195" i="22"/>
  <c r="AF31" i="21"/>
  <c r="AZ198" i="22"/>
  <c r="Y194" i="22"/>
  <c r="Y195" i="20"/>
  <c r="P215" i="22"/>
  <c r="K239" i="22" s="1"/>
  <c r="AE32" i="27"/>
  <c r="AE32" i="31" s="1"/>
  <c r="AE55" i="9"/>
  <c r="AG78" i="9" s="1"/>
  <c r="AD53" i="9"/>
  <c r="AD53" i="24" s="1"/>
  <c r="AP57" i="9"/>
  <c r="Y29" i="24"/>
  <c r="AP29" i="27"/>
  <c r="AP29" i="31" s="1"/>
  <c r="R33" i="21"/>
  <c r="AN192" i="22"/>
  <c r="AM32" i="21"/>
  <c r="T218" i="22"/>
  <c r="O242" i="22" s="1"/>
  <c r="AS217" i="20"/>
  <c r="AN241" i="20" s="1"/>
  <c r="T219" i="20"/>
  <c r="O243" i="20" s="1"/>
  <c r="AS216" i="22"/>
  <c r="AN240" i="22" s="1"/>
  <c r="V57" i="9"/>
  <c r="AM56" i="9"/>
  <c r="AO79" i="9" s="1"/>
  <c r="S52" i="9"/>
  <c r="U75" i="9" s="1"/>
  <c r="AR214" i="8"/>
  <c r="AM238" i="8" s="1"/>
  <c r="AM261" i="8" s="1"/>
  <c r="AM284" i="8" s="1"/>
  <c r="AM29" i="24"/>
  <c r="AZ214" i="8"/>
  <c r="AZ215" i="22" s="1"/>
  <c r="AU239" i="22" s="1"/>
  <c r="AK31" i="27"/>
  <c r="AK31" i="31" s="1"/>
  <c r="O32" i="21"/>
  <c r="AD194" i="22"/>
  <c r="AV193" i="20"/>
  <c r="AN53" i="9"/>
  <c r="AP76" i="9" s="1"/>
  <c r="AV55" i="9"/>
  <c r="AX78" i="9" s="1"/>
  <c r="L29" i="24"/>
  <c r="AO31" i="21"/>
  <c r="AF32" i="27"/>
  <c r="AF32" i="31" s="1"/>
  <c r="R195" i="22"/>
  <c r="T52" i="9"/>
  <c r="T52" i="24" s="1"/>
  <c r="W215" i="8"/>
  <c r="W217" i="20" s="1"/>
  <c r="R241" i="20" s="1"/>
  <c r="AR196" i="20"/>
  <c r="T29" i="27"/>
  <c r="T29" i="31" s="1"/>
  <c r="S193" i="22"/>
  <c r="AJ31" i="24"/>
  <c r="AJ54" i="9"/>
  <c r="AJ32" i="21"/>
  <c r="AJ31" i="27"/>
  <c r="AJ31" i="31" s="1"/>
  <c r="Z30" i="27"/>
  <c r="Z30" i="31" s="1"/>
  <c r="Z30" i="24"/>
  <c r="O34" i="21"/>
  <c r="O56" i="9"/>
  <c r="H31" i="27"/>
  <c r="H31" i="31" s="1"/>
  <c r="H31" i="24"/>
  <c r="H32" i="21"/>
  <c r="H54" i="9"/>
  <c r="J77" i="9" s="1"/>
  <c r="AK33" i="24"/>
  <c r="AK56" i="9"/>
  <c r="AM79" i="9" s="1"/>
  <c r="M30" i="21"/>
  <c r="M52" i="9"/>
  <c r="O75" i="9" s="1"/>
  <c r="AC30" i="24"/>
  <c r="AC30" i="27"/>
  <c r="AC30" i="31" s="1"/>
  <c r="AC31" i="21"/>
  <c r="Y30" i="24"/>
  <c r="Y31" i="21"/>
  <c r="Y30" i="27"/>
  <c r="Y30" i="31" s="1"/>
  <c r="Y53" i="9"/>
  <c r="AH57" i="9"/>
  <c r="AJ80" i="9" s="1"/>
  <c r="AR31" i="24"/>
  <c r="AR32" i="21"/>
  <c r="AR31" i="27"/>
  <c r="AR31" i="31" s="1"/>
  <c r="AU31" i="24"/>
  <c r="AU31" i="27"/>
  <c r="AU31" i="31" s="1"/>
  <c r="F29" i="24"/>
  <c r="F49" i="24" s="1"/>
  <c r="F50" i="24" s="1"/>
  <c r="F29" i="27"/>
  <c r="F29" i="31" s="1"/>
  <c r="F49" i="31" s="1"/>
  <c r="AJ56" i="9"/>
  <c r="AH32" i="27"/>
  <c r="AH32" i="31" s="1"/>
  <c r="AH33" i="21"/>
  <c r="AW58" i="9"/>
  <c r="AW35" i="24"/>
  <c r="AW36" i="21"/>
  <c r="AW35" i="27"/>
  <c r="AW35" i="31" s="1"/>
  <c r="AJ29" i="27"/>
  <c r="AJ29" i="31" s="1"/>
  <c r="AJ30" i="21"/>
  <c r="AJ29" i="24"/>
  <c r="AS29" i="24"/>
  <c r="AS29" i="27"/>
  <c r="AS29" i="31" s="1"/>
  <c r="AS52" i="9"/>
  <c r="Q29" i="27"/>
  <c r="Q29" i="31" s="1"/>
  <c r="Q29" i="24"/>
  <c r="Q30" i="21"/>
  <c r="AG33" i="27"/>
  <c r="AG33" i="31" s="1"/>
  <c r="AG56" i="9"/>
  <c r="AG34" i="21"/>
  <c r="AG33" i="24"/>
  <c r="AE33" i="24"/>
  <c r="AE34" i="21"/>
  <c r="AE33" i="27"/>
  <c r="AE33" i="31" s="1"/>
  <c r="AL33" i="27"/>
  <c r="AL33" i="31" s="1"/>
  <c r="AL56" i="9"/>
  <c r="AL33" i="24"/>
  <c r="AL34" i="21"/>
  <c r="AF30" i="24"/>
  <c r="AF30" i="27"/>
  <c r="AF30" i="31" s="1"/>
  <c r="AC59" i="9"/>
  <c r="AE82" i="9" s="1"/>
  <c r="BA217" i="8"/>
  <c r="AW196" i="20"/>
  <c r="AP33" i="27"/>
  <c r="AP33" i="31" s="1"/>
  <c r="AP34" i="21"/>
  <c r="AP56" i="9"/>
  <c r="AP56" i="24" s="1"/>
  <c r="AN31" i="24"/>
  <c r="AN32" i="21"/>
  <c r="AN31" i="27"/>
  <c r="AN31" i="31" s="1"/>
  <c r="AJ215" i="8"/>
  <c r="AF194" i="20"/>
  <c r="AF193" i="22"/>
  <c r="AY215" i="22"/>
  <c r="AT239" i="22" s="1"/>
  <c r="Q52" i="9"/>
  <c r="AJ52" i="9"/>
  <c r="AU32" i="21"/>
  <c r="O33" i="24"/>
  <c r="M29" i="24"/>
  <c r="AC53" i="9"/>
  <c r="AC53" i="27" s="1"/>
  <c r="AC53" i="31" s="1"/>
  <c r="AK34" i="21"/>
  <c r="AH32" i="24"/>
  <c r="Z53" i="9"/>
  <c r="AK33" i="27"/>
  <c r="AK33" i="31" s="1"/>
  <c r="T34" i="21"/>
  <c r="F49" i="9"/>
  <c r="AW195" i="22"/>
  <c r="AE33" i="21"/>
  <c r="U31" i="21"/>
  <c r="T33" i="27"/>
  <c r="T33" i="31" s="1"/>
  <c r="AS30" i="21"/>
  <c r="F30" i="21"/>
  <c r="F50" i="21" s="1"/>
  <c r="F51" i="21" s="1"/>
  <c r="H189" i="22"/>
  <c r="H190" i="22" s="1"/>
  <c r="O287" i="22"/>
  <c r="J35" i="34"/>
  <c r="AC216" i="20"/>
  <c r="X240" i="20" s="1"/>
  <c r="AH52" i="9"/>
  <c r="AJ75" i="9" s="1"/>
  <c r="V52" i="9"/>
  <c r="AO195" i="20"/>
  <c r="AD31" i="27"/>
  <c r="AD31" i="31" s="1"/>
  <c r="AR29" i="27"/>
  <c r="AR29" i="31" s="1"/>
  <c r="AT32" i="27"/>
  <c r="AT32" i="31" s="1"/>
  <c r="I32" i="27"/>
  <c r="I32" i="31" s="1"/>
  <c r="AG29" i="24"/>
  <c r="R29" i="27"/>
  <c r="R29" i="31" s="1"/>
  <c r="AA34" i="21"/>
  <c r="AM34" i="27"/>
  <c r="AM34" i="31" s="1"/>
  <c r="V32" i="21"/>
  <c r="AE31" i="24"/>
  <c r="AO33" i="24"/>
  <c r="Y192" i="22"/>
  <c r="AR194" i="22"/>
  <c r="Z56" i="9"/>
  <c r="Z56" i="27" s="1"/>
  <c r="Z56" i="31" s="1"/>
  <c r="AF220" i="22"/>
  <c r="AA244" i="22" s="1"/>
  <c r="AR195" i="20"/>
  <c r="AO56" i="9"/>
  <c r="AS53" i="9"/>
  <c r="AQ57" i="9"/>
  <c r="AS80" i="9" s="1"/>
  <c r="R53" i="9"/>
  <c r="T76" i="9" s="1"/>
  <c r="L194" i="22"/>
  <c r="AH192" i="22"/>
  <c r="X30" i="27"/>
  <c r="X30" i="31" s="1"/>
  <c r="X32" i="27"/>
  <c r="X32" i="31" s="1"/>
  <c r="AJ33" i="21"/>
  <c r="AB35" i="24"/>
  <c r="AS30" i="27"/>
  <c r="AS30" i="31" s="1"/>
  <c r="AH29" i="24"/>
  <c r="W30" i="27"/>
  <c r="W30" i="31" s="1"/>
  <c r="O214" i="8"/>
  <c r="J238" i="8" s="1"/>
  <c r="J261" i="8" s="1"/>
  <c r="J284" i="8" s="1"/>
  <c r="V54" i="9"/>
  <c r="V55" i="21" s="1"/>
  <c r="R30" i="21"/>
  <c r="AF221" i="20"/>
  <c r="AA245" i="20" s="1"/>
  <c r="U57" i="9"/>
  <c r="W80" i="9" s="1"/>
  <c r="L195" i="20"/>
  <c r="X30" i="24"/>
  <c r="AH31" i="24"/>
  <c r="X33" i="21"/>
  <c r="AJ32" i="27"/>
  <c r="AJ32" i="31" s="1"/>
  <c r="R31" i="21"/>
  <c r="Z33" i="24"/>
  <c r="W30" i="24"/>
  <c r="Y193" i="20"/>
  <c r="AH54" i="9"/>
  <c r="AJ77" i="9" s="1"/>
  <c r="W31" i="21"/>
  <c r="BA216" i="8"/>
  <c r="BA217" i="22" s="1"/>
  <c r="AV241" i="22" s="1"/>
  <c r="AL55" i="9"/>
  <c r="AN78" i="9" s="1"/>
  <c r="AN58" i="9"/>
  <c r="AP81" i="9" s="1"/>
  <c r="AM57" i="9"/>
  <c r="AO80" i="9" s="1"/>
  <c r="P216" i="8"/>
  <c r="K240" i="8" s="1"/>
  <c r="K263" i="8" s="1"/>
  <c r="BA199" i="22"/>
  <c r="AH31" i="27"/>
  <c r="AH31" i="31" s="1"/>
  <c r="X32" i="24"/>
  <c r="V29" i="24"/>
  <c r="AJ32" i="24"/>
  <c r="R30" i="27"/>
  <c r="R30" i="31" s="1"/>
  <c r="AL32" i="27"/>
  <c r="AL32" i="31" s="1"/>
  <c r="Z33" i="27"/>
  <c r="Z33" i="31" s="1"/>
  <c r="AE54" i="9"/>
  <c r="AG77" i="9" s="1"/>
  <c r="K193" i="20"/>
  <c r="AW195" i="20"/>
  <c r="BE221" i="8"/>
  <c r="BE223" i="20" s="1"/>
  <c r="AZ247" i="20" s="1"/>
  <c r="AR29" i="24"/>
  <c r="V29" i="27"/>
  <c r="V29" i="31" s="1"/>
  <c r="AL32" i="24"/>
  <c r="AM34" i="24"/>
  <c r="AE32" i="21"/>
  <c r="AG52" i="9"/>
  <c r="AG52" i="27" s="1"/>
  <c r="X31" i="21"/>
  <c r="AR52" i="9"/>
  <c r="AA56" i="9"/>
  <c r="AA57" i="21" s="1"/>
  <c r="AY216" i="20"/>
  <c r="AT240" i="20" s="1"/>
  <c r="L193" i="22"/>
  <c r="AE219" i="20"/>
  <c r="Z243" i="20" s="1"/>
  <c r="AU192" i="22"/>
  <c r="AA238" i="8"/>
  <c r="AA261" i="8" s="1"/>
  <c r="AA263" i="20" s="1"/>
  <c r="R193" i="22"/>
  <c r="AI55" i="9"/>
  <c r="AK78" i="9" s="1"/>
  <c r="AT193" i="20"/>
  <c r="AU193" i="20"/>
  <c r="AP195" i="22"/>
  <c r="AK55" i="9"/>
  <c r="AM78" i="9" s="1"/>
  <c r="AS56" i="9"/>
  <c r="AL57" i="9"/>
  <c r="AN80" i="9" s="1"/>
  <c r="AX57" i="9"/>
  <c r="AX34" i="27"/>
  <c r="AX34" i="31" s="1"/>
  <c r="N31" i="27"/>
  <c r="N31" i="31" s="1"/>
  <c r="AK30" i="27"/>
  <c r="AK30" i="31" s="1"/>
  <c r="G31" i="21"/>
  <c r="Y33" i="27"/>
  <c r="Y33" i="31" s="1"/>
  <c r="S30" i="27"/>
  <c r="S30" i="31" s="1"/>
  <c r="AY36" i="27"/>
  <c r="AY36" i="31" s="1"/>
  <c r="AH30" i="24"/>
  <c r="AC216" i="22"/>
  <c r="X240" i="22" s="1"/>
  <c r="AP54" i="9"/>
  <c r="AR77" i="9" s="1"/>
  <c r="AA53" i="9"/>
  <c r="AA53" i="27" s="1"/>
  <c r="AA53" i="31" s="1"/>
  <c r="X57" i="9"/>
  <c r="Z80" i="9" s="1"/>
  <c r="P52" i="9"/>
  <c r="P52" i="24" s="1"/>
  <c r="S53" i="9"/>
  <c r="AX34" i="24"/>
  <c r="N31" i="24"/>
  <c r="AX35" i="27"/>
  <c r="AX35" i="31" s="1"/>
  <c r="AK31" i="21"/>
  <c r="AR32" i="27"/>
  <c r="AR32" i="31" s="1"/>
  <c r="G30" i="24"/>
  <c r="G49" i="24" s="1"/>
  <c r="G50" i="24" s="1"/>
  <c r="O30" i="24"/>
  <c r="AS33" i="27"/>
  <c r="AS33" i="31" s="1"/>
  <c r="S30" i="24"/>
  <c r="AH31" i="21"/>
  <c r="AX36" i="21"/>
  <c r="AR33" i="21"/>
  <c r="AP32" i="21"/>
  <c r="AS34" i="21"/>
  <c r="U32" i="24"/>
  <c r="O53" i="9"/>
  <c r="Q76" i="9" s="1"/>
  <c r="K55" i="9"/>
  <c r="K56" i="21" s="1"/>
  <c r="X239" i="8"/>
  <c r="X262" i="8" s="1"/>
  <c r="X264" i="20" s="1"/>
  <c r="Z57" i="9"/>
  <c r="AR56" i="9"/>
  <c r="AT79" i="9" s="1"/>
  <c r="AR55" i="9"/>
  <c r="AR55" i="24" s="1"/>
  <c r="AC30" i="21"/>
  <c r="AK32" i="27"/>
  <c r="AK32" i="31" s="1"/>
  <c r="AA30" i="27"/>
  <c r="AA30" i="31" s="1"/>
  <c r="AP31" i="24"/>
  <c r="Q32" i="27"/>
  <c r="Q32" i="31" s="1"/>
  <c r="AE30" i="21"/>
  <c r="Y194" i="20"/>
  <c r="AZ60" i="9"/>
  <c r="BA61" i="9"/>
  <c r="AE52" i="9"/>
  <c r="AG75" i="9" s="1"/>
  <c r="AC52" i="9"/>
  <c r="AC53" i="21" s="1"/>
  <c r="Y56" i="9"/>
  <c r="AA79" i="9" s="1"/>
  <c r="W54" i="9"/>
  <c r="Y77" i="9" s="1"/>
  <c r="AE195" i="20"/>
  <c r="AC29" i="24"/>
  <c r="AK32" i="24"/>
  <c r="AA31" i="21"/>
  <c r="Q33" i="21"/>
  <c r="AB30" i="24"/>
  <c r="AE29" i="24"/>
  <c r="AI30" i="27"/>
  <c r="AI30" i="31" s="1"/>
  <c r="AD215" i="8"/>
  <c r="AD216" i="22" s="1"/>
  <c r="Y240" i="22" s="1"/>
  <c r="N56" i="9"/>
  <c r="P79" i="9" s="1"/>
  <c r="AN56" i="9"/>
  <c r="AD56" i="9"/>
  <c r="AI216" i="8"/>
  <c r="AI217" i="22" s="1"/>
  <c r="AD241" i="22" s="1"/>
  <c r="AA34" i="24"/>
  <c r="AN33" i="27"/>
  <c r="AN33" i="31" s="1"/>
  <c r="W32" i="21"/>
  <c r="K32" i="27"/>
  <c r="K32" i="31" s="1"/>
  <c r="AB30" i="27"/>
  <c r="AB30" i="31" s="1"/>
  <c r="R215" i="22"/>
  <c r="M239" i="22" s="1"/>
  <c r="V55" i="9"/>
  <c r="X78" i="9" s="1"/>
  <c r="AI53" i="9"/>
  <c r="AK76" i="9" s="1"/>
  <c r="AT53" i="9"/>
  <c r="U55" i="9"/>
  <c r="W78" i="9" s="1"/>
  <c r="K32" i="24"/>
  <c r="AA33" i="21"/>
  <c r="V32" i="27"/>
  <c r="V32" i="31" s="1"/>
  <c r="Z193" i="22"/>
  <c r="AI219" i="20"/>
  <c r="AD243" i="20" s="1"/>
  <c r="AE195" i="22"/>
  <c r="AD241" i="8"/>
  <c r="AD264" i="8" s="1"/>
  <c r="AD287" i="8" s="1"/>
  <c r="AL31" i="24"/>
  <c r="AE196" i="20"/>
  <c r="AB54" i="9"/>
  <c r="I52" i="9"/>
  <c r="AB57" i="9"/>
  <c r="AD80" i="9" s="1"/>
  <c r="Z58" i="9"/>
  <c r="AB81" i="9" s="1"/>
  <c r="X195" i="20"/>
  <c r="P31" i="27"/>
  <c r="P31" i="31" s="1"/>
  <c r="R31" i="24"/>
  <c r="M32" i="21"/>
  <c r="X194" i="22"/>
  <c r="P32" i="21"/>
  <c r="X31" i="27"/>
  <c r="X31" i="31" s="1"/>
  <c r="L32" i="21"/>
  <c r="Z35" i="24"/>
  <c r="M31" i="24"/>
  <c r="M54" i="9"/>
  <c r="O77" i="9" s="1"/>
  <c r="L54" i="9"/>
  <c r="N77" i="9" s="1"/>
  <c r="X31" i="24"/>
  <c r="AI29" i="27"/>
  <c r="AI29" i="31" s="1"/>
  <c r="L31" i="27"/>
  <c r="L31" i="31" s="1"/>
  <c r="I30" i="21"/>
  <c r="R54" i="9"/>
  <c r="T77" i="9" s="1"/>
  <c r="G52" i="9"/>
  <c r="G53" i="21" s="1"/>
  <c r="W56" i="9"/>
  <c r="P56" i="9"/>
  <c r="P56" i="24" s="1"/>
  <c r="AC57" i="9"/>
  <c r="AR193" i="20"/>
  <c r="P33" i="27"/>
  <c r="P33" i="31" s="1"/>
  <c r="AC34" i="21"/>
  <c r="G29" i="27"/>
  <c r="L30" i="27"/>
  <c r="L30" i="31" s="1"/>
  <c r="I29" i="27"/>
  <c r="I29" i="31" s="1"/>
  <c r="L56" i="9"/>
  <c r="W52" i="9"/>
  <c r="Y75" i="9" s="1"/>
  <c r="AV214" i="8"/>
  <c r="AV216" i="20" s="1"/>
  <c r="AQ240" i="20" s="1"/>
  <c r="P33" i="24"/>
  <c r="AC33" i="27"/>
  <c r="AC33" i="31" s="1"/>
  <c r="G30" i="21"/>
  <c r="K52" i="9"/>
  <c r="K52" i="27" s="1"/>
  <c r="AG33" i="21"/>
  <c r="G49" i="9"/>
  <c r="AB32" i="21"/>
  <c r="W34" i="21"/>
  <c r="AO196" i="22"/>
  <c r="AB31" i="24"/>
  <c r="S33" i="21"/>
  <c r="AS31" i="27"/>
  <c r="AS31" i="31" s="1"/>
  <c r="N216" i="22"/>
  <c r="I240" i="22" s="1"/>
  <c r="AA59" i="9"/>
  <c r="AT241" i="8"/>
  <c r="AT264" i="8" s="1"/>
  <c r="AT266" i="20" s="1"/>
  <c r="H52" i="9"/>
  <c r="J75" i="9" s="1"/>
  <c r="AL31" i="27"/>
  <c r="AL31" i="31" s="1"/>
  <c r="AT30" i="24"/>
  <c r="N33" i="24"/>
  <c r="AA32" i="24"/>
  <c r="AS31" i="24"/>
  <c r="H29" i="24"/>
  <c r="N234" i="8"/>
  <c r="I258" i="8" s="1"/>
  <c r="H49" i="9"/>
  <c r="N217" i="20"/>
  <c r="I241" i="20" s="1"/>
  <c r="H30" i="21"/>
  <c r="O31" i="21"/>
  <c r="W31" i="27"/>
  <c r="W31" i="31" s="1"/>
  <c r="U33" i="21"/>
  <c r="AU196" i="20"/>
  <c r="AS32" i="21"/>
  <c r="V239" i="8"/>
  <c r="V262" i="8" s="1"/>
  <c r="V285" i="8" s="1"/>
  <c r="AA30" i="21"/>
  <c r="AI30" i="24"/>
  <c r="AZ37" i="27"/>
  <c r="AZ37" i="31" s="1"/>
  <c r="P30" i="21"/>
  <c r="AT31" i="21"/>
  <c r="AZ38" i="21"/>
  <c r="N34" i="21"/>
  <c r="P29" i="27"/>
  <c r="P29" i="31" s="1"/>
  <c r="Q196" i="20"/>
  <c r="AA217" i="20"/>
  <c r="V241" i="20" s="1"/>
  <c r="AY219" i="20"/>
  <c r="AT243" i="20" s="1"/>
  <c r="AL54" i="9"/>
  <c r="U217" i="8"/>
  <c r="P241" i="8" s="1"/>
  <c r="P264" i="8" s="1"/>
  <c r="P266" i="20" s="1"/>
  <c r="AW217" i="20"/>
  <c r="AR241" i="20" s="1"/>
  <c r="AX217" i="22"/>
  <c r="AS241" i="22" s="1"/>
  <c r="AX215" i="22"/>
  <c r="AS239" i="22" s="1"/>
  <c r="Y215" i="22"/>
  <c r="T239" i="22" s="1"/>
  <c r="AF216" i="20"/>
  <c r="AA240" i="20" s="1"/>
  <c r="AP215" i="22"/>
  <c r="AK239" i="22" s="1"/>
  <c r="AR239" i="8"/>
  <c r="AR262" i="8" s="1"/>
  <c r="AR264" i="20" s="1"/>
  <c r="T238" i="8"/>
  <c r="T261" i="8" s="1"/>
  <c r="T284" i="8" s="1"/>
  <c r="AK238" i="8"/>
  <c r="AK261" i="8" s="1"/>
  <c r="AK263" i="20" s="1"/>
  <c r="AR53" i="9"/>
  <c r="P215" i="8"/>
  <c r="P217" i="20" s="1"/>
  <c r="AB239" i="8"/>
  <c r="AB262" i="8" s="1"/>
  <c r="AB263" i="22" s="1"/>
  <c r="V215" i="8"/>
  <c r="V217" i="20" s="1"/>
  <c r="AT217" i="8"/>
  <c r="AO241" i="8" s="1"/>
  <c r="AO264" i="8" s="1"/>
  <c r="N32" i="24"/>
  <c r="AC192" i="22"/>
  <c r="AB196" i="20"/>
  <c r="Q214" i="8"/>
  <c r="Q215" i="22" s="1"/>
  <c r="L239" i="22" s="1"/>
  <c r="AG215" i="22"/>
  <c r="AB239" i="22" s="1"/>
  <c r="AM215" i="22"/>
  <c r="AH239" i="22" s="1"/>
  <c r="AE218" i="22"/>
  <c r="Z242" i="22" s="1"/>
  <c r="AQ216" i="20"/>
  <c r="AL240" i="20" s="1"/>
  <c r="AM192" i="22"/>
  <c r="AL193" i="20"/>
  <c r="AC193" i="22"/>
  <c r="AS193" i="22"/>
  <c r="N55" i="9"/>
  <c r="P78" i="9" s="1"/>
  <c r="Z55" i="9"/>
  <c r="AQ215" i="22"/>
  <c r="AL239" i="22" s="1"/>
  <c r="Z32" i="27"/>
  <c r="Z32" i="31" s="1"/>
  <c r="U192" i="22"/>
  <c r="AY197" i="20"/>
  <c r="AI193" i="20"/>
  <c r="AX218" i="20"/>
  <c r="AS242" i="20" s="1"/>
  <c r="AX216" i="20"/>
  <c r="AS240" i="20" s="1"/>
  <c r="AL52" i="9"/>
  <c r="AN75" i="9" s="1"/>
  <c r="Z32" i="24"/>
  <c r="AR31" i="21"/>
  <c r="AI33" i="21"/>
  <c r="AD194" i="20"/>
  <c r="AM193" i="20"/>
  <c r="AT192" i="22"/>
  <c r="AC193" i="20"/>
  <c r="AS194" i="20"/>
  <c r="AL29" i="24"/>
  <c r="AR30" i="27"/>
  <c r="AR30" i="31" s="1"/>
  <c r="AI32" i="27"/>
  <c r="AI32" i="31" s="1"/>
  <c r="AH215" i="8"/>
  <c r="AH216" i="22" s="1"/>
  <c r="AC240" i="22" s="1"/>
  <c r="L211" i="8"/>
  <c r="U193" i="20"/>
  <c r="AI192" i="22"/>
  <c r="AG216" i="22"/>
  <c r="AB240" i="22" s="1"/>
  <c r="AL30" i="21"/>
  <c r="N33" i="21"/>
  <c r="BC218" i="8"/>
  <c r="AX242" i="8" s="1"/>
  <c r="AX265" i="8" s="1"/>
  <c r="AX267" i="20" s="1"/>
  <c r="M192" i="22"/>
  <c r="Z194" i="22"/>
  <c r="AL192" i="22"/>
  <c r="AF217" i="8"/>
  <c r="AF218" i="22" s="1"/>
  <c r="AA242" i="22" s="1"/>
  <c r="AC194" i="20"/>
  <c r="I189" i="22"/>
  <c r="I190" i="22" s="1"/>
  <c r="AF54" i="9"/>
  <c r="J192" i="22"/>
  <c r="J212" i="22" s="1"/>
  <c r="J213" i="22" s="1"/>
  <c r="O31" i="24"/>
  <c r="R32" i="27"/>
  <c r="R32" i="31" s="1"/>
  <c r="AX59" i="9"/>
  <c r="AZ82" i="9" s="1"/>
  <c r="H23" i="33"/>
  <c r="H34" i="33" s="1"/>
  <c r="AM52" i="9"/>
  <c r="AO75" i="9" s="1"/>
  <c r="AC32" i="24"/>
  <c r="AM31" i="27"/>
  <c r="AM31" i="31" s="1"/>
  <c r="R195" i="20"/>
  <c r="V30" i="24"/>
  <c r="L30" i="21"/>
  <c r="K34" i="21"/>
  <c r="AI32" i="21"/>
  <c r="AO30" i="24"/>
  <c r="AG32" i="21"/>
  <c r="K33" i="24"/>
  <c r="AG31" i="27"/>
  <c r="AG31" i="31" s="1"/>
  <c r="AY195" i="22"/>
  <c r="AO216" i="8"/>
  <c r="AJ240" i="8" s="1"/>
  <c r="AJ263" i="8" s="1"/>
  <c r="AJ286" i="8" s="1"/>
  <c r="R218" i="20"/>
  <c r="M242" i="20" s="1"/>
  <c r="AP52" i="9"/>
  <c r="AR75" i="9" s="1"/>
  <c r="V53" i="9"/>
  <c r="X76" i="9" s="1"/>
  <c r="AM29" i="27"/>
  <c r="AM29" i="31" s="1"/>
  <c r="AM33" i="27"/>
  <c r="AM33" i="31" s="1"/>
  <c r="H31" i="21"/>
  <c r="R217" i="22"/>
  <c r="M241" i="22" s="1"/>
  <c r="V56" i="9"/>
  <c r="X79" i="9" s="1"/>
  <c r="M55" i="9"/>
  <c r="M55" i="27" s="1"/>
  <c r="M55" i="31" s="1"/>
  <c r="K56" i="9"/>
  <c r="AD52" i="9"/>
  <c r="Y52" i="9"/>
  <c r="AA75" i="9" s="1"/>
  <c r="AF56" i="9"/>
  <c r="AH79" i="9" s="1"/>
  <c r="AK32" i="21"/>
  <c r="V30" i="27"/>
  <c r="V30" i="31" s="1"/>
  <c r="AM34" i="21"/>
  <c r="R32" i="24"/>
  <c r="AX36" i="27"/>
  <c r="AX36" i="31" s="1"/>
  <c r="AF32" i="21"/>
  <c r="H30" i="24"/>
  <c r="AM31" i="24"/>
  <c r="AD30" i="21"/>
  <c r="S30" i="21"/>
  <c r="AG31" i="24"/>
  <c r="Y57" i="9"/>
  <c r="AA80" i="9" s="1"/>
  <c r="L52" i="9"/>
  <c r="N75" i="9" s="1"/>
  <c r="AO53" i="9"/>
  <c r="AQ76" i="9" s="1"/>
  <c r="AF55" i="9"/>
  <c r="AK31" i="24"/>
  <c r="AD30" i="27"/>
  <c r="AD30" i="31" s="1"/>
  <c r="AV32" i="27"/>
  <c r="AV32" i="31" s="1"/>
  <c r="AN30" i="24"/>
  <c r="AX37" i="21"/>
  <c r="AO33" i="21"/>
  <c r="AD29" i="27"/>
  <c r="AD29" i="31" s="1"/>
  <c r="S29" i="27"/>
  <c r="S29" i="31" s="1"/>
  <c r="AO193" i="22"/>
  <c r="AK195" i="20"/>
  <c r="J211" i="8"/>
  <c r="BC220" i="22"/>
  <c r="AX244" i="22" s="1"/>
  <c r="AI54" i="9"/>
  <c r="AU55" i="9"/>
  <c r="AO31" i="27"/>
  <c r="AO31" i="31" s="1"/>
  <c r="AD31" i="21"/>
  <c r="AV33" i="21"/>
  <c r="AN30" i="27"/>
  <c r="AN30" i="31" s="1"/>
  <c r="AO32" i="27"/>
  <c r="AO32" i="31" s="1"/>
  <c r="AY197" i="22"/>
  <c r="AA192" i="22"/>
  <c r="BC221" i="20"/>
  <c r="AX245" i="20" s="1"/>
  <c r="AC55" i="9"/>
  <c r="AE78" i="9" s="1"/>
  <c r="J193" i="20"/>
  <c r="J213" i="20" s="1"/>
  <c r="J214" i="20" s="1"/>
  <c r="AO32" i="21"/>
  <c r="M32" i="27"/>
  <c r="M32" i="31" s="1"/>
  <c r="Y34" i="24"/>
  <c r="AO32" i="24"/>
  <c r="AW34" i="21"/>
  <c r="AU32" i="27"/>
  <c r="AU32" i="31" s="1"/>
  <c r="AQ30" i="21"/>
  <c r="AY198" i="20"/>
  <c r="AO194" i="20"/>
  <c r="AO54" i="9"/>
  <c r="AO55" i="21" s="1"/>
  <c r="H53" i="9"/>
  <c r="AW56" i="9"/>
  <c r="AW57" i="21" s="1"/>
  <c r="AQ52" i="9"/>
  <c r="AQ53" i="21" s="1"/>
  <c r="N193" i="22"/>
  <c r="H33" i="34"/>
  <c r="H54" i="34" s="1"/>
  <c r="Y30" i="21"/>
  <c r="AC32" i="27"/>
  <c r="AC32" i="31" s="1"/>
  <c r="AP29" i="24"/>
  <c r="M33" i="21"/>
  <c r="Y35" i="21"/>
  <c r="AI31" i="24"/>
  <c r="AW33" i="27"/>
  <c r="AW33" i="31" s="1"/>
  <c r="AU33" i="21"/>
  <c r="AQ29" i="27"/>
  <c r="AQ29" i="31" s="1"/>
  <c r="AF32" i="24"/>
  <c r="O54" i="9"/>
  <c r="Q77" i="9" s="1"/>
  <c r="N194" i="22"/>
  <c r="N195" i="20"/>
  <c r="AE214" i="8"/>
  <c r="AE216" i="20" s="1"/>
  <c r="Z240" i="20" s="1"/>
  <c r="AC54" i="9"/>
  <c r="AE77" i="9" s="1"/>
  <c r="J56" i="9"/>
  <c r="L79" i="9" s="1"/>
  <c r="AG195" i="20"/>
  <c r="AI30" i="21"/>
  <c r="AC33" i="24"/>
  <c r="AG32" i="24"/>
  <c r="AC31" i="24"/>
  <c r="L31" i="21"/>
  <c r="W29" i="27"/>
  <c r="W29" i="31" s="1"/>
  <c r="K29" i="24"/>
  <c r="AC34" i="27"/>
  <c r="AC34" i="31" s="1"/>
  <c r="W193" i="22"/>
  <c r="R218" i="22"/>
  <c r="M242" i="22" s="1"/>
  <c r="X54" i="9"/>
  <c r="X54" i="24" s="1"/>
  <c r="U52" i="9"/>
  <c r="W75" i="9" s="1"/>
  <c r="AG194" i="22"/>
  <c r="AI29" i="24"/>
  <c r="AO30" i="21"/>
  <c r="AP30" i="27"/>
  <c r="AP30" i="31" s="1"/>
  <c r="AG32" i="27"/>
  <c r="AG32" i="31" s="1"/>
  <c r="AC31" i="27"/>
  <c r="AC31" i="31" s="1"/>
  <c r="L30" i="24"/>
  <c r="U30" i="21"/>
  <c r="K30" i="21"/>
  <c r="AC35" i="21"/>
  <c r="O216" i="8"/>
  <c r="O218" i="20" s="1"/>
  <c r="J242" i="20" s="1"/>
  <c r="R219" i="20"/>
  <c r="M243" i="20" s="1"/>
  <c r="AO52" i="9"/>
  <c r="AQ75" i="9" s="1"/>
  <c r="AO29" i="27"/>
  <c r="AO29" i="31" s="1"/>
  <c r="AP31" i="21"/>
  <c r="U29" i="27"/>
  <c r="U29" i="31" s="1"/>
  <c r="R58" i="9"/>
  <c r="T81" i="9" s="1"/>
  <c r="J55" i="9"/>
  <c r="L78" i="9" s="1"/>
  <c r="AZ61" i="9"/>
  <c r="BB84" i="9" s="1"/>
  <c r="M193" i="22"/>
  <c r="J32" i="27"/>
  <c r="J32" i="31" s="1"/>
  <c r="AP30" i="24"/>
  <c r="AI33" i="24"/>
  <c r="AB197" i="22"/>
  <c r="W194" i="20"/>
  <c r="Q215" i="8"/>
  <c r="Q216" i="22" s="1"/>
  <c r="L240" i="22" s="1"/>
  <c r="J33" i="21"/>
  <c r="Z36" i="21"/>
  <c r="AI33" i="27"/>
  <c r="AI33" i="31" s="1"/>
  <c r="AI56" i="9"/>
  <c r="AI56" i="24" s="1"/>
  <c r="M194" i="20"/>
  <c r="AU195" i="22"/>
  <c r="AB198" i="20"/>
  <c r="Q35" i="21"/>
  <c r="AO240" i="8"/>
  <c r="AO263" i="8" s="1"/>
  <c r="AO286" i="8" s="1"/>
  <c r="T55" i="9"/>
  <c r="V78" i="9" s="1"/>
  <c r="S32" i="27"/>
  <c r="S32" i="31" s="1"/>
  <c r="AM32" i="24"/>
  <c r="X29" i="27"/>
  <c r="X29" i="31" s="1"/>
  <c r="AA29" i="27"/>
  <c r="AA29" i="31" s="1"/>
  <c r="X33" i="27"/>
  <c r="X33" i="31" s="1"/>
  <c r="T32" i="27"/>
  <c r="T32" i="31" s="1"/>
  <c r="O33" i="21"/>
  <c r="K194" i="20"/>
  <c r="AJ220" i="20"/>
  <c r="AE244" i="20" s="1"/>
  <c r="AQ55" i="9"/>
  <c r="AS78" i="9" s="1"/>
  <c r="Y55" i="9"/>
  <c r="S32" i="24"/>
  <c r="J32" i="21"/>
  <c r="K31" i="21"/>
  <c r="X30" i="21"/>
  <c r="AA29" i="24"/>
  <c r="T31" i="21"/>
  <c r="X56" i="9"/>
  <c r="Z79" i="9" s="1"/>
  <c r="J31" i="24"/>
  <c r="K30" i="27"/>
  <c r="K30" i="31" s="1"/>
  <c r="T30" i="27"/>
  <c r="T30" i="31" s="1"/>
  <c r="I34" i="34"/>
  <c r="AM55" i="9"/>
  <c r="J31" i="27"/>
  <c r="J31" i="31" s="1"/>
  <c r="Y32" i="27"/>
  <c r="Y32" i="31" s="1"/>
  <c r="K30" i="24"/>
  <c r="AV34" i="27"/>
  <c r="AV34" i="31" s="1"/>
  <c r="T30" i="24"/>
  <c r="AG30" i="27"/>
  <c r="AG30" i="31" s="1"/>
  <c r="O215" i="8"/>
  <c r="J239" i="8" s="1"/>
  <c r="J262" i="8" s="1"/>
  <c r="J263" i="22" s="1"/>
  <c r="AG53" i="9"/>
  <c r="AY58" i="9"/>
  <c r="BA81" i="9" s="1"/>
  <c r="Y33" i="21"/>
  <c r="AQ33" i="21"/>
  <c r="AN32" i="27"/>
  <c r="AN32" i="31" s="1"/>
  <c r="AV35" i="21"/>
  <c r="AG31" i="21"/>
  <c r="I24" i="33"/>
  <c r="AN55" i="9"/>
  <c r="AN55" i="24" s="1"/>
  <c r="AV57" i="9"/>
  <c r="AX80" i="9" s="1"/>
  <c r="L57" i="9"/>
  <c r="X52" i="9"/>
  <c r="AQ32" i="27"/>
  <c r="AQ32" i="31" s="1"/>
  <c r="AM33" i="21"/>
  <c r="X34" i="21"/>
  <c r="T33" i="21"/>
  <c r="AN33" i="21"/>
  <c r="O32" i="24"/>
  <c r="O55" i="9"/>
  <c r="Y215" i="8"/>
  <c r="T239" i="8" s="1"/>
  <c r="T262" i="8" s="1"/>
  <c r="U193" i="22"/>
  <c r="U194" i="20"/>
  <c r="AK217" i="20"/>
  <c r="AF241" i="20" s="1"/>
  <c r="AF239" i="8"/>
  <c r="AF262" i="8" s="1"/>
  <c r="AF264" i="20" s="1"/>
  <c r="K31" i="24"/>
  <c r="K31" i="27"/>
  <c r="K31" i="31" s="1"/>
  <c r="K32" i="21"/>
  <c r="K54" i="9"/>
  <c r="M77" i="9" s="1"/>
  <c r="AK29" i="24"/>
  <c r="AN57" i="9"/>
  <c r="AP80" i="9" s="1"/>
  <c r="Q31" i="21"/>
  <c r="Q30" i="24"/>
  <c r="Q30" i="27"/>
  <c r="Q30" i="31" s="1"/>
  <c r="Q53" i="9"/>
  <c r="Q54" i="21" s="1"/>
  <c r="AE30" i="24"/>
  <c r="AE30" i="27"/>
  <c r="AE30" i="31" s="1"/>
  <c r="AE31" i="21"/>
  <c r="AE53" i="9"/>
  <c r="AE53" i="24" s="1"/>
  <c r="M56" i="9"/>
  <c r="AK29" i="27"/>
  <c r="AD193" i="20"/>
  <c r="AD192" i="22"/>
  <c r="AH214" i="8"/>
  <c r="AC238" i="8" s="1"/>
  <c r="AC261" i="8" s="1"/>
  <c r="AT194" i="20"/>
  <c r="AT193" i="22"/>
  <c r="Z29" i="24"/>
  <c r="Z52" i="9"/>
  <c r="AB75" i="9" s="1"/>
  <c r="J29" i="24"/>
  <c r="J29" i="27"/>
  <c r="J29" i="31" s="1"/>
  <c r="J30" i="21"/>
  <c r="J52" i="9"/>
  <c r="J53" i="21" s="1"/>
  <c r="AJ57" i="9"/>
  <c r="AL80" i="9" s="1"/>
  <c r="AQ34" i="21"/>
  <c r="AQ33" i="24"/>
  <c r="AQ56" i="9"/>
  <c r="AQ33" i="27"/>
  <c r="AQ33" i="31" s="1"/>
  <c r="AV33" i="27"/>
  <c r="AV33" i="31" s="1"/>
  <c r="AV56" i="9"/>
  <c r="AV56" i="24" s="1"/>
  <c r="AV34" i="21"/>
  <c r="AV33" i="24"/>
  <c r="AN29" i="27"/>
  <c r="AN29" i="31" s="1"/>
  <c r="AN52" i="9"/>
  <c r="AN52" i="27" s="1"/>
  <c r="AN29" i="24"/>
  <c r="T32" i="21"/>
  <c r="T31" i="27"/>
  <c r="T31" i="31" s="1"/>
  <c r="T31" i="24"/>
  <c r="U215" i="8"/>
  <c r="Q193" i="22"/>
  <c r="Q194" i="20"/>
  <c r="BB217" i="8"/>
  <c r="AX196" i="20"/>
  <c r="AX195" i="22"/>
  <c r="AP216" i="8"/>
  <c r="AL195" i="20"/>
  <c r="AL194" i="22"/>
  <c r="AY37" i="24"/>
  <c r="AY38" i="21"/>
  <c r="AY37" i="27"/>
  <c r="AY37" i="31" s="1"/>
  <c r="AY60" i="9"/>
  <c r="M30" i="24"/>
  <c r="M53" i="9"/>
  <c r="M30" i="27"/>
  <c r="M30" i="31" s="1"/>
  <c r="AJ30" i="27"/>
  <c r="AJ30" i="31" s="1"/>
  <c r="AJ30" i="24"/>
  <c r="AJ31" i="21"/>
  <c r="AW34" i="24"/>
  <c r="AW35" i="21"/>
  <c r="AW34" i="27"/>
  <c r="AW34" i="31" s="1"/>
  <c r="AK52" i="9"/>
  <c r="AJ192" i="22"/>
  <c r="AK195" i="22"/>
  <c r="AK196" i="20"/>
  <c r="Q34" i="27"/>
  <c r="Q34" i="31" s="1"/>
  <c r="Q57" i="9"/>
  <c r="Q57" i="27" s="1"/>
  <c r="Q57" i="31" s="1"/>
  <c r="AQ30" i="24"/>
  <c r="AQ30" i="27"/>
  <c r="AQ30" i="31" s="1"/>
  <c r="AQ31" i="21"/>
  <c r="AQ53" i="9"/>
  <c r="AS76" i="9" s="1"/>
  <c r="N30" i="27"/>
  <c r="N30" i="31" s="1"/>
  <c r="N31" i="21"/>
  <c r="I30" i="27"/>
  <c r="I30" i="31" s="1"/>
  <c r="I49" i="9"/>
  <c r="I31" i="21"/>
  <c r="I30" i="24"/>
  <c r="I53" i="9"/>
  <c r="I53" i="24" s="1"/>
  <c r="R56" i="9"/>
  <c r="T79" i="9" s="1"/>
  <c r="AP32" i="24"/>
  <c r="AP33" i="21"/>
  <c r="O52" i="9"/>
  <c r="O52" i="24" s="1"/>
  <c r="AX215" i="8"/>
  <c r="AX217" i="20" s="1"/>
  <c r="AS241" i="20" s="1"/>
  <c r="AP32" i="27"/>
  <c r="AP32" i="31" s="1"/>
  <c r="AQ194" i="22"/>
  <c r="AQ195" i="20"/>
  <c r="AU216" i="8"/>
  <c r="AU217" i="22" s="1"/>
  <c r="AP241" i="22" s="1"/>
  <c r="U31" i="24"/>
  <c r="U31" i="27"/>
  <c r="U31" i="31" s="1"/>
  <c r="U32" i="21"/>
  <c r="U54" i="9"/>
  <c r="W77" i="9" s="1"/>
  <c r="Q31" i="24"/>
  <c r="Q32" i="21"/>
  <c r="Q31" i="27"/>
  <c r="Q31" i="31" s="1"/>
  <c r="S192" i="22"/>
  <c r="AS32" i="24"/>
  <c r="AS32" i="27"/>
  <c r="AS32" i="31" s="1"/>
  <c r="AS55" i="9"/>
  <c r="AS33" i="21"/>
  <c r="AL30" i="24"/>
  <c r="AL31" i="21"/>
  <c r="AL30" i="27"/>
  <c r="AL30" i="31" s="1"/>
  <c r="AL53" i="9"/>
  <c r="AT31" i="24"/>
  <c r="AT32" i="21"/>
  <c r="AT31" i="27"/>
  <c r="AT31" i="31" s="1"/>
  <c r="AT54" i="9"/>
  <c r="AV77" i="9" s="1"/>
  <c r="AB29" i="27"/>
  <c r="AB29" i="31" s="1"/>
  <c r="AB52" i="9"/>
  <c r="AD75" i="9" s="1"/>
  <c r="AB29" i="24"/>
  <c r="AB30" i="21"/>
  <c r="I32" i="21"/>
  <c r="I31" i="24"/>
  <c r="I31" i="27"/>
  <c r="I31" i="31" s="1"/>
  <c r="I54" i="9"/>
  <c r="P32" i="24"/>
  <c r="P32" i="27"/>
  <c r="P32" i="31" s="1"/>
  <c r="P33" i="21"/>
  <c r="P55" i="9"/>
  <c r="R78" i="9" s="1"/>
  <c r="AF29" i="27"/>
  <c r="AF29" i="31" s="1"/>
  <c r="AF30" i="21"/>
  <c r="AF29" i="24"/>
  <c r="AF52" i="9"/>
  <c r="AH75" i="9" s="1"/>
  <c r="L32" i="24"/>
  <c r="L33" i="21"/>
  <c r="L32" i="27"/>
  <c r="L32" i="31" s="1"/>
  <c r="AM31" i="21"/>
  <c r="AM30" i="27"/>
  <c r="AM30" i="31" s="1"/>
  <c r="AM30" i="24"/>
  <c r="AM53" i="9"/>
  <c r="O29" i="27"/>
  <c r="O29" i="31" s="1"/>
  <c r="O29" i="24"/>
  <c r="AI215" i="8"/>
  <c r="AE194" i="20"/>
  <c r="W32" i="27"/>
  <c r="W32" i="31" s="1"/>
  <c r="W55" i="9"/>
  <c r="Y78" i="9" s="1"/>
  <c r="W32" i="24"/>
  <c r="M31" i="21"/>
  <c r="AN30" i="21"/>
  <c r="S193" i="20"/>
  <c r="I11" i="33"/>
  <c r="K78" i="22"/>
  <c r="I11" i="34"/>
  <c r="K79" i="20"/>
  <c r="O100" i="8"/>
  <c r="O102" i="20" s="1"/>
  <c r="N29" i="24"/>
  <c r="N29" i="27"/>
  <c r="N29" i="31" s="1"/>
  <c r="N52" i="9"/>
  <c r="N30" i="21"/>
  <c r="AA31" i="27"/>
  <c r="AA31" i="31" s="1"/>
  <c r="AA54" i="9"/>
  <c r="AC77" i="9" s="1"/>
  <c r="AA32" i="21"/>
  <c r="AA31" i="24"/>
  <c r="U33" i="24"/>
  <c r="U33" i="27"/>
  <c r="U33" i="31" s="1"/>
  <c r="U34" i="21"/>
  <c r="U56" i="9"/>
  <c r="U57" i="21" s="1"/>
  <c r="AQ31" i="24"/>
  <c r="AQ31" i="27"/>
  <c r="AQ31" i="31" s="1"/>
  <c r="AQ32" i="21"/>
  <c r="AQ54" i="9"/>
  <c r="AQ54" i="27" s="1"/>
  <c r="AQ54" i="31" s="1"/>
  <c r="AB32" i="24"/>
  <c r="AB33" i="21"/>
  <c r="AB32" i="27"/>
  <c r="AB32" i="31" s="1"/>
  <c r="AD33" i="21"/>
  <c r="AD32" i="24"/>
  <c r="AD32" i="27"/>
  <c r="AD32" i="31" s="1"/>
  <c r="AB33" i="24"/>
  <c r="AB56" i="9"/>
  <c r="AB33" i="27"/>
  <c r="AB33" i="31" s="1"/>
  <c r="AB34" i="21"/>
  <c r="AU33" i="24"/>
  <c r="AU33" i="27"/>
  <c r="AU33" i="31" s="1"/>
  <c r="AU34" i="21"/>
  <c r="AU56" i="9"/>
  <c r="AW79" i="9" s="1"/>
  <c r="Z32" i="21"/>
  <c r="Z31" i="27"/>
  <c r="Z31" i="31" s="1"/>
  <c r="Z31" i="24"/>
  <c r="S31" i="24"/>
  <c r="S32" i="21"/>
  <c r="S31" i="27"/>
  <c r="S31" i="31" s="1"/>
  <c r="S54" i="9"/>
  <c r="S54" i="27" s="1"/>
  <c r="S54" i="31" s="1"/>
  <c r="T216" i="20"/>
  <c r="O240" i="20" s="1"/>
  <c r="AT217" i="22"/>
  <c r="AO241" i="22" s="1"/>
  <c r="O238" i="8"/>
  <c r="O261" i="8" s="1"/>
  <c r="O263" i="20" s="1"/>
  <c r="Q54" i="9"/>
  <c r="Q54" i="24" s="1"/>
  <c r="W214" i="8"/>
  <c r="AP55" i="9"/>
  <c r="Z29" i="27"/>
  <c r="Z29" i="31" s="1"/>
  <c r="N30" i="24"/>
  <c r="U195" i="20"/>
  <c r="Y216" i="8"/>
  <c r="T240" i="8" s="1"/>
  <c r="T263" i="8" s="1"/>
  <c r="T264" i="22" s="1"/>
  <c r="U194" i="22"/>
  <c r="AK214" i="8"/>
  <c r="AG192" i="22"/>
  <c r="AG193" i="20"/>
  <c r="AS80" i="22"/>
  <c r="AW102" i="8"/>
  <c r="AS81" i="20"/>
  <c r="AG217" i="8"/>
  <c r="AC196" i="20"/>
  <c r="AC195" i="22"/>
  <c r="AD216" i="8"/>
  <c r="Y240" i="8" s="1"/>
  <c r="Y263" i="8" s="1"/>
  <c r="Y264" i="22" s="1"/>
  <c r="V215" i="22"/>
  <c r="Q239" i="22" s="1"/>
  <c r="AN217" i="22"/>
  <c r="AI241" i="22" s="1"/>
  <c r="AM193" i="22"/>
  <c r="Q238" i="8"/>
  <c r="Q261" i="8" s="1"/>
  <c r="Q284" i="8" s="1"/>
  <c r="AO215" i="22"/>
  <c r="AJ239" i="22" s="1"/>
  <c r="AO216" i="20"/>
  <c r="AJ240" i="20" s="1"/>
  <c r="AJ193" i="20"/>
  <c r="P192" i="22"/>
  <c r="AP195" i="20"/>
  <c r="Q193" i="20"/>
  <c r="AQ215" i="8"/>
  <c r="AL239" i="8" s="1"/>
  <c r="AL262" i="8" s="1"/>
  <c r="AF193" i="20"/>
  <c r="AK193" i="20"/>
  <c r="AK192" i="22"/>
  <c r="R192" i="22"/>
  <c r="U214" i="8"/>
  <c r="U216" i="20" s="1"/>
  <c r="R193" i="20"/>
  <c r="AN218" i="20"/>
  <c r="AI242" i="20" s="1"/>
  <c r="R216" i="20"/>
  <c r="M240" i="20" s="1"/>
  <c r="N193" i="20"/>
  <c r="AJ214" i="8"/>
  <c r="AE238" i="8" s="1"/>
  <c r="AE261" i="8" s="1"/>
  <c r="N192" i="22"/>
  <c r="AT216" i="20"/>
  <c r="AO240" i="20" s="1"/>
  <c r="AM219" i="20"/>
  <c r="AH243" i="20" s="1"/>
  <c r="AH241" i="8"/>
  <c r="AH264" i="8" s="1"/>
  <c r="AH287" i="8" s="1"/>
  <c r="AT215" i="22"/>
  <c r="AO239" i="22" s="1"/>
  <c r="AY216" i="22"/>
  <c r="AT240" i="22" s="1"/>
  <c r="AH195" i="20"/>
  <c r="AU193" i="22"/>
  <c r="AY217" i="20"/>
  <c r="AT241" i="20" s="1"/>
  <c r="AG219" i="22"/>
  <c r="AB243" i="22" s="1"/>
  <c r="AL216" i="8"/>
  <c r="AL218" i="20" s="1"/>
  <c r="AG242" i="20" s="1"/>
  <c r="AI196" i="20"/>
  <c r="AU194" i="20"/>
  <c r="AG220" i="20"/>
  <c r="AB244" i="20" s="1"/>
  <c r="AU194" i="22"/>
  <c r="AE242" i="8"/>
  <c r="AE265" i="8" s="1"/>
  <c r="AE288" i="8" s="1"/>
  <c r="AL194" i="20"/>
  <c r="AD217" i="8"/>
  <c r="Y241" i="8" s="1"/>
  <c r="Y264" i="8" s="1"/>
  <c r="Y265" i="22" s="1"/>
  <c r="AC197" i="20"/>
  <c r="AY216" i="8"/>
  <c r="AT240" i="8" s="1"/>
  <c r="AT263" i="8" s="1"/>
  <c r="AT264" i="22" s="1"/>
  <c r="AE220" i="20"/>
  <c r="Z244" i="20" s="1"/>
  <c r="AE219" i="22"/>
  <c r="Z243" i="22" s="1"/>
  <c r="AP215" i="8"/>
  <c r="AP216" i="22" s="1"/>
  <c r="AK240" i="22" s="1"/>
  <c r="AL193" i="22"/>
  <c r="AI194" i="20"/>
  <c r="AI193" i="22"/>
  <c r="AP193" i="20"/>
  <c r="AM217" i="20"/>
  <c r="AH241" i="20" s="1"/>
  <c r="AM216" i="22"/>
  <c r="AH240" i="22" s="1"/>
  <c r="AC196" i="22"/>
  <c r="AI195" i="22"/>
  <c r="AP192" i="22"/>
  <c r="AF196" i="22"/>
  <c r="AG193" i="22"/>
  <c r="AO217" i="8"/>
  <c r="AJ241" i="8" s="1"/>
  <c r="AJ264" i="8" s="1"/>
  <c r="AJ266" i="20" s="1"/>
  <c r="AP197" i="20"/>
  <c r="AE192" i="22"/>
  <c r="AG194" i="20"/>
  <c r="AN214" i="8"/>
  <c r="AN215" i="22" s="1"/>
  <c r="AI239" i="22" s="1"/>
  <c r="P193" i="20"/>
  <c r="AK216" i="22"/>
  <c r="AF240" i="22" s="1"/>
  <c r="AT218" i="8"/>
  <c r="AT219" i="22" s="1"/>
  <c r="AO243" i="22" s="1"/>
  <c r="AP194" i="22"/>
  <c r="AF197" i="20"/>
  <c r="Z195" i="22"/>
  <c r="I35" i="34"/>
  <c r="K194" i="22"/>
  <c r="K212" i="22" s="1"/>
  <c r="K213" i="22" s="1"/>
  <c r="N196" i="20"/>
  <c r="N195" i="22"/>
  <c r="K211" i="8"/>
  <c r="I25" i="33"/>
  <c r="AI214" i="8"/>
  <c r="AI216" i="20" s="1"/>
  <c r="AD240" i="20" s="1"/>
  <c r="AP193" i="22"/>
  <c r="AP194" i="20"/>
  <c r="AT217" i="20"/>
  <c r="AO241" i="20" s="1"/>
  <c r="AT216" i="22"/>
  <c r="AO240" i="22" s="1"/>
  <c r="I300" i="21"/>
  <c r="I299" i="27"/>
  <c r="I299" i="31" s="1"/>
  <c r="K324" i="20"/>
  <c r="BP309" i="20"/>
  <c r="BN284" i="27"/>
  <c r="BN284" i="31" s="1"/>
  <c r="BN284" i="24"/>
  <c r="BN285" i="21"/>
  <c r="H302" i="20"/>
  <c r="H278" i="21"/>
  <c r="H277" i="27"/>
  <c r="H277" i="31" s="1"/>
  <c r="H254" i="27"/>
  <c r="M230" i="31"/>
  <c r="H254" i="31" s="1"/>
  <c r="P350" i="20"/>
  <c r="L325" i="27"/>
  <c r="L325" i="31" s="1"/>
  <c r="L326" i="21"/>
  <c r="N344" i="27"/>
  <c r="N344" i="31" s="1"/>
  <c r="N345" i="21"/>
  <c r="H251" i="27"/>
  <c r="M227" i="31"/>
  <c r="H251" i="31" s="1"/>
  <c r="M231" i="31"/>
  <c r="H255" i="31" s="1"/>
  <c r="H255" i="27"/>
  <c r="H299" i="20"/>
  <c r="H274" i="27"/>
  <c r="H274" i="31" s="1"/>
  <c r="H275" i="21"/>
  <c r="BN216" i="31"/>
  <c r="BI240" i="31" s="1"/>
  <c r="BI240" i="27"/>
  <c r="N342" i="20"/>
  <c r="J317" i="27"/>
  <c r="J317" i="31" s="1"/>
  <c r="J318" i="21"/>
  <c r="H278" i="27"/>
  <c r="H278" i="31" s="1"/>
  <c r="H279" i="21"/>
  <c r="H303" i="20"/>
  <c r="N252" i="27"/>
  <c r="S228" i="31"/>
  <c r="N252" i="31" s="1"/>
  <c r="N276" i="21"/>
  <c r="N275" i="27"/>
  <c r="N275" i="31" s="1"/>
  <c r="N300" i="20"/>
  <c r="BM334" i="20"/>
  <c r="BI309" i="24"/>
  <c r="BI309" i="27"/>
  <c r="BI309" i="31" s="1"/>
  <c r="BI310" i="21"/>
  <c r="BE99" i="31"/>
  <c r="AZ123" i="31" s="1"/>
  <c r="AZ123" i="27"/>
  <c r="L320" i="20"/>
  <c r="J295" i="27"/>
  <c r="J295" i="31" s="1"/>
  <c r="J296" i="21"/>
  <c r="BJ124" i="27"/>
  <c r="BO100" i="31"/>
  <c r="BJ124" i="31" s="1"/>
  <c r="L103" i="24"/>
  <c r="G127" i="24" s="1"/>
  <c r="L103" i="27"/>
  <c r="L104" i="21"/>
  <c r="G128" i="21" s="1"/>
  <c r="L115" i="27"/>
  <c r="L116" i="21"/>
  <c r="G140" i="21" s="1"/>
  <c r="M102" i="31"/>
  <c r="H126" i="31" s="1"/>
  <c r="H126" i="27"/>
  <c r="J264" i="27"/>
  <c r="J264" i="31" s="1"/>
  <c r="J265" i="21"/>
  <c r="J264" i="24"/>
  <c r="J289" i="20"/>
  <c r="H281" i="21"/>
  <c r="H280" i="27"/>
  <c r="H280" i="31" s="1"/>
  <c r="H305" i="20"/>
  <c r="BH261" i="24"/>
  <c r="BH286" i="20"/>
  <c r="BH261" i="27"/>
  <c r="BH261" i="31" s="1"/>
  <c r="BH262" i="21"/>
  <c r="M233" i="31"/>
  <c r="H257" i="31" s="1"/>
  <c r="H257" i="27"/>
  <c r="BM214" i="31"/>
  <c r="BH238" i="31" s="1"/>
  <c r="BH238" i="27"/>
  <c r="I134" i="27"/>
  <c r="N110" i="31"/>
  <c r="I134" i="31" s="1"/>
  <c r="O217" i="31"/>
  <c r="J241" i="31" s="1"/>
  <c r="J241" i="27"/>
  <c r="BD124" i="27"/>
  <c r="BI100" i="31"/>
  <c r="BD124" i="31" s="1"/>
  <c r="L111" i="21"/>
  <c r="G135" i="21" s="1"/>
  <c r="L110" i="27"/>
  <c r="H262" i="27"/>
  <c r="H262" i="31" s="1"/>
  <c r="H263" i="21"/>
  <c r="H262" i="24"/>
  <c r="H287" i="20"/>
  <c r="L315" i="20"/>
  <c r="J291" i="21"/>
  <c r="J290" i="27"/>
  <c r="J290" i="31" s="1"/>
  <c r="J290" i="24"/>
  <c r="H296" i="27"/>
  <c r="H296" i="31" s="1"/>
  <c r="H297" i="21"/>
  <c r="J321" i="20"/>
  <c r="M215" i="31"/>
  <c r="H239" i="31" s="1"/>
  <c r="H239" i="27"/>
  <c r="M219" i="31"/>
  <c r="H243" i="31" s="1"/>
  <c r="H243" i="27"/>
  <c r="O114" i="31"/>
  <c r="J138" i="31" s="1"/>
  <c r="J138" i="27"/>
  <c r="K323" i="27"/>
  <c r="K323" i="31" s="1"/>
  <c r="O348" i="20"/>
  <c r="K324" i="21"/>
  <c r="H267" i="21"/>
  <c r="H266" i="27"/>
  <c r="H266" i="31" s="1"/>
  <c r="H291" i="20"/>
  <c r="H266" i="24"/>
  <c r="BE263" i="24"/>
  <c r="BE288" i="20"/>
  <c r="BE264" i="21"/>
  <c r="BE263" i="27"/>
  <c r="BE263" i="31" s="1"/>
  <c r="I278" i="27"/>
  <c r="I278" i="31" s="1"/>
  <c r="I279" i="21"/>
  <c r="I303" i="20"/>
  <c r="M275" i="21"/>
  <c r="M274" i="27"/>
  <c r="M274" i="31" s="1"/>
  <c r="M299" i="20"/>
  <c r="N231" i="31"/>
  <c r="I255" i="31" s="1"/>
  <c r="I255" i="27"/>
  <c r="I295" i="21"/>
  <c r="I294" i="27"/>
  <c r="I294" i="31" s="1"/>
  <c r="K319" i="20"/>
  <c r="I275" i="21"/>
  <c r="I299" i="20"/>
  <c r="I274" i="27"/>
  <c r="I274" i="31" s="1"/>
  <c r="R227" i="31"/>
  <c r="M251" i="31" s="1"/>
  <c r="M251" i="27"/>
  <c r="BI98" i="31"/>
  <c r="BD122" i="31" s="1"/>
  <c r="BD122" i="27"/>
  <c r="N227" i="31"/>
  <c r="I251" i="31" s="1"/>
  <c r="I251" i="27"/>
  <c r="BD98" i="31"/>
  <c r="AY122" i="31" s="1"/>
  <c r="AY122" i="27"/>
  <c r="O110" i="31"/>
  <c r="J134" i="31" s="1"/>
  <c r="J134" i="27"/>
  <c r="H265" i="24"/>
  <c r="H290" i="20"/>
  <c r="H265" i="27"/>
  <c r="H265" i="31" s="1"/>
  <c r="H266" i="21"/>
  <c r="I268" i="21"/>
  <c r="I267" i="27"/>
  <c r="I267" i="31" s="1"/>
  <c r="I292" i="20"/>
  <c r="I267" i="24"/>
  <c r="BK123" i="27"/>
  <c r="BP99" i="31"/>
  <c r="BK123" i="31" s="1"/>
  <c r="BE285" i="27"/>
  <c r="BE285" i="31" s="1"/>
  <c r="BE286" i="21"/>
  <c r="BE285" i="24"/>
  <c r="BG310" i="20"/>
  <c r="M218" i="31"/>
  <c r="H242" i="31" s="1"/>
  <c r="H242" i="27"/>
  <c r="BG214" i="31"/>
  <c r="BB238" i="31" s="1"/>
  <c r="BB238" i="27"/>
  <c r="N217" i="31"/>
  <c r="I241" i="31" s="1"/>
  <c r="I241" i="27"/>
  <c r="BF98" i="31"/>
  <c r="BA122" i="31" s="1"/>
  <c r="BA122" i="27"/>
  <c r="BR99" i="31"/>
  <c r="BM123" i="31" s="1"/>
  <c r="BM123" i="27"/>
  <c r="I264" i="27"/>
  <c r="I264" i="31" s="1"/>
  <c r="I265" i="21"/>
  <c r="I289" i="20"/>
  <c r="I264" i="24"/>
  <c r="BB261" i="24"/>
  <c r="BB261" i="27"/>
  <c r="BB261" i="31" s="1"/>
  <c r="BB262" i="21"/>
  <c r="BB286" i="20"/>
  <c r="O218" i="31"/>
  <c r="J242" i="31" s="1"/>
  <c r="J242" i="27"/>
  <c r="N220" i="31"/>
  <c r="I244" i="31" s="1"/>
  <c r="I244" i="27"/>
  <c r="BI309" i="20"/>
  <c r="BG284" i="24"/>
  <c r="BG284" i="27"/>
  <c r="BG284" i="31" s="1"/>
  <c r="BG285" i="21"/>
  <c r="J268" i="24"/>
  <c r="J293" i="20"/>
  <c r="J268" i="27"/>
  <c r="J268" i="31" s="1"/>
  <c r="J269" i="21"/>
  <c r="N104" i="31"/>
  <c r="I128" i="31" s="1"/>
  <c r="I128" i="27"/>
  <c r="O221" i="31"/>
  <c r="J245" i="31" s="1"/>
  <c r="J245" i="27"/>
  <c r="Q223" i="31"/>
  <c r="L247" i="31" s="1"/>
  <c r="L247" i="27"/>
  <c r="BD261" i="24"/>
  <c r="BD262" i="21"/>
  <c r="BD261" i="27"/>
  <c r="BD261" i="31" s="1"/>
  <c r="BD286" i="20"/>
  <c r="BH214" i="31"/>
  <c r="BC238" i="31" s="1"/>
  <c r="BC238" i="27"/>
  <c r="I247" i="27"/>
  <c r="N223" i="31"/>
  <c r="I247" i="31" s="1"/>
  <c r="L271" i="21"/>
  <c r="L270" i="27"/>
  <c r="L270" i="31" s="1"/>
  <c r="L295" i="20"/>
  <c r="L270" i="24"/>
  <c r="AY263" i="21"/>
  <c r="AY262" i="27"/>
  <c r="AY262" i="31" s="1"/>
  <c r="AY287" i="20"/>
  <c r="AY262" i="24"/>
  <c r="BC261" i="24"/>
  <c r="BC261" i="27"/>
  <c r="BC261" i="31" s="1"/>
  <c r="BC262" i="21"/>
  <c r="BC286" i="20"/>
  <c r="L107" i="24"/>
  <c r="G131" i="24" s="1"/>
  <c r="L107" i="27"/>
  <c r="L108" i="21"/>
  <c r="G132" i="21" s="1"/>
  <c r="I270" i="27"/>
  <c r="I270" i="31" s="1"/>
  <c r="I271" i="21"/>
  <c r="I295" i="20"/>
  <c r="I270" i="24"/>
  <c r="I292" i="27"/>
  <c r="I292" i="31" s="1"/>
  <c r="I293" i="21"/>
  <c r="I292" i="24"/>
  <c r="K317" i="20"/>
  <c r="I125" i="27"/>
  <c r="N101" i="31"/>
  <c r="I125" i="31" s="1"/>
  <c r="BI214" i="31"/>
  <c r="BD238" i="31" s="1"/>
  <c r="BD238" i="27"/>
  <c r="BP100" i="31"/>
  <c r="BK124" i="31" s="1"/>
  <c r="BK124" i="27"/>
  <c r="M222" i="31"/>
  <c r="H246" i="31" s="1"/>
  <c r="H246" i="27"/>
  <c r="L101" i="24"/>
  <c r="G125" i="24" s="1"/>
  <c r="L101" i="27"/>
  <c r="L102" i="21"/>
  <c r="G126" i="21" s="1"/>
  <c r="K288" i="27"/>
  <c r="K288" i="31" s="1"/>
  <c r="K288" i="24"/>
  <c r="M313" i="20"/>
  <c r="K289" i="21"/>
  <c r="M106" i="31"/>
  <c r="H130" i="31" s="1"/>
  <c r="H130" i="27"/>
  <c r="BN214" i="31"/>
  <c r="BI238" i="31" s="1"/>
  <c r="BI238" i="27"/>
  <c r="H125" i="27"/>
  <c r="M101" i="31"/>
  <c r="H125" i="31" s="1"/>
  <c r="BB123" i="27"/>
  <c r="BG99" i="31"/>
  <c r="BB123" i="31" s="1"/>
  <c r="H269" i="27"/>
  <c r="H269" i="31" s="1"/>
  <c r="H270" i="21"/>
  <c r="H294" i="20"/>
  <c r="H269" i="24"/>
  <c r="BI261" i="27"/>
  <c r="BI261" i="31" s="1"/>
  <c r="BI262" i="21"/>
  <c r="BI261" i="24"/>
  <c r="BI286" i="20"/>
  <c r="BH100" i="31"/>
  <c r="BC124" i="31" s="1"/>
  <c r="BC124" i="27"/>
  <c r="H128" i="27"/>
  <c r="M104" i="31"/>
  <c r="H128" i="31" s="1"/>
  <c r="L100" i="27"/>
  <c r="L100" i="24"/>
  <c r="G124" i="24" s="1"/>
  <c r="L101" i="21"/>
  <c r="G125" i="21" s="1"/>
  <c r="BA98" i="31"/>
  <c r="AV122" i="31" s="1"/>
  <c r="AV122" i="27"/>
  <c r="Z285" i="8"/>
  <c r="Z286" i="22" s="1"/>
  <c r="Z263" i="22"/>
  <c r="AJ217" i="22"/>
  <c r="AE241" i="22" s="1"/>
  <c r="AE240" i="8"/>
  <c r="AE263" i="8" s="1"/>
  <c r="AJ218" i="20"/>
  <c r="AE242" i="20" s="1"/>
  <c r="W242" i="8"/>
  <c r="W265" i="8" s="1"/>
  <c r="AB220" i="20"/>
  <c r="W244" i="20" s="1"/>
  <c r="AB219" i="22"/>
  <c r="W243" i="22" s="1"/>
  <c r="L29" i="31"/>
  <c r="AC29" i="31"/>
  <c r="AT30" i="31"/>
  <c r="AH29" i="31"/>
  <c r="AT220" i="22"/>
  <c r="AO244" i="22" s="1"/>
  <c r="AO243" i="8"/>
  <c r="AO266" i="8" s="1"/>
  <c r="AT221" i="20"/>
  <c r="AO245" i="20" s="1"/>
  <c r="AR240" i="8"/>
  <c r="AR263" i="8" s="1"/>
  <c r="AW218" i="20"/>
  <c r="AR242" i="20" s="1"/>
  <c r="AW217" i="22"/>
  <c r="AR241" i="22" s="1"/>
  <c r="U240" i="8"/>
  <c r="U263" i="8" s="1"/>
  <c r="Z218" i="20"/>
  <c r="U242" i="20" s="1"/>
  <c r="Z217" i="22"/>
  <c r="U241" i="22" s="1"/>
  <c r="AC241" i="8"/>
  <c r="AC264" i="8" s="1"/>
  <c r="AH219" i="20"/>
  <c r="AC243" i="20" s="1"/>
  <c r="AH218" i="22"/>
  <c r="AC242" i="22" s="1"/>
  <c r="L241" i="8"/>
  <c r="L264" i="8" s="1"/>
  <c r="Q219" i="20"/>
  <c r="L243" i="20" s="1"/>
  <c r="Q218" i="22"/>
  <c r="L242" i="22" s="1"/>
  <c r="AQ239" i="8"/>
  <c r="AQ262" i="8" s="1"/>
  <c r="AV216" i="22"/>
  <c r="AQ240" i="22" s="1"/>
  <c r="AV217" i="20"/>
  <c r="AQ241" i="20" s="1"/>
  <c r="AB240" i="8"/>
  <c r="AB263" i="8" s="1"/>
  <c r="AG218" i="20"/>
  <c r="AB242" i="20" s="1"/>
  <c r="AG217" i="22"/>
  <c r="AB241" i="22" s="1"/>
  <c r="AH240" i="8"/>
  <c r="AH263" i="8" s="1"/>
  <c r="AM217" i="22"/>
  <c r="AH241" i="22" s="1"/>
  <c r="AM218" i="20"/>
  <c r="AH242" i="20" s="1"/>
  <c r="N215" i="22"/>
  <c r="I239" i="22" s="1"/>
  <c r="N216" i="20"/>
  <c r="I240" i="20" s="1"/>
  <c r="I238" i="8"/>
  <c r="I261" i="8" s="1"/>
  <c r="I281" i="8" s="1"/>
  <c r="AS219" i="22"/>
  <c r="AN243" i="22" s="1"/>
  <c r="AN242" i="8"/>
  <c r="AN265" i="8" s="1"/>
  <c r="AS220" i="20"/>
  <c r="AN244" i="20" s="1"/>
  <c r="K241" i="8"/>
  <c r="K264" i="8" s="1"/>
  <c r="P219" i="20"/>
  <c r="K243" i="20" s="1"/>
  <c r="P218" i="22"/>
  <c r="K242" i="22" s="1"/>
  <c r="AZ216" i="22"/>
  <c r="AU240" i="22" s="1"/>
  <c r="AU239" i="8"/>
  <c r="AU262" i="8" s="1"/>
  <c r="AZ217" i="20"/>
  <c r="AU241" i="20" s="1"/>
  <c r="AG238" i="8"/>
  <c r="AG261" i="8" s="1"/>
  <c r="AL215" i="22"/>
  <c r="AG239" i="22" s="1"/>
  <c r="AL216" i="20"/>
  <c r="AG240" i="20" s="1"/>
  <c r="V241" i="8"/>
  <c r="V264" i="8" s="1"/>
  <c r="AA218" i="22"/>
  <c r="V242" i="22" s="1"/>
  <c r="AA219" i="20"/>
  <c r="V243" i="20" s="1"/>
  <c r="AR218" i="22"/>
  <c r="AM242" i="22" s="1"/>
  <c r="AR219" i="20"/>
  <c r="AM243" i="20" s="1"/>
  <c r="AM241" i="8"/>
  <c r="AM264" i="8" s="1"/>
  <c r="AM239" i="8"/>
  <c r="AM262" i="8" s="1"/>
  <c r="AR216" i="22"/>
  <c r="AM240" i="22" s="1"/>
  <c r="AR217" i="20"/>
  <c r="AM241" i="20" s="1"/>
  <c r="AW219" i="20"/>
  <c r="AR243" i="20" s="1"/>
  <c r="AR241" i="8"/>
  <c r="AR264" i="8" s="1"/>
  <c r="AW218" i="22"/>
  <c r="AR242" i="22" s="1"/>
  <c r="O239" i="8"/>
  <c r="O262" i="8" s="1"/>
  <c r="T217" i="20"/>
  <c r="O241" i="20" s="1"/>
  <c r="T216" i="22"/>
  <c r="O240" i="22" s="1"/>
  <c r="AU240" i="8"/>
  <c r="AU263" i="8" s="1"/>
  <c r="AZ218" i="20"/>
  <c r="AU242" i="20" s="1"/>
  <c r="AZ217" i="22"/>
  <c r="AU241" i="22" s="1"/>
  <c r="BA245" i="8"/>
  <c r="BA268" i="8" s="1"/>
  <c r="BF223" i="20"/>
  <c r="BF222" i="22"/>
  <c r="AN241" i="8"/>
  <c r="AN264" i="8" s="1"/>
  <c r="AS219" i="20"/>
  <c r="AN243" i="20" s="1"/>
  <c r="AS218" i="22"/>
  <c r="AN242" i="22" s="1"/>
  <c r="AL263" i="20"/>
  <c r="AL262" i="22"/>
  <c r="AL284" i="8"/>
  <c r="P290" i="20"/>
  <c r="R311" i="8"/>
  <c r="P289" i="22"/>
  <c r="AQ240" i="8"/>
  <c r="AQ263" i="8" s="1"/>
  <c r="AV218" i="20"/>
  <c r="AV217" i="22"/>
  <c r="Q241" i="8"/>
  <c r="Q264" i="8" s="1"/>
  <c r="V219" i="20"/>
  <c r="Q243" i="20" s="1"/>
  <c r="V218" i="22"/>
  <c r="Q242" i="22" s="1"/>
  <c r="AL241" i="8"/>
  <c r="AL264" i="8" s="1"/>
  <c r="AQ218" i="22"/>
  <c r="AL242" i="22" s="1"/>
  <c r="AQ219" i="20"/>
  <c r="AL243" i="20" s="1"/>
  <c r="AE218" i="20"/>
  <c r="Z242" i="20" s="1"/>
  <c r="AE217" i="22"/>
  <c r="Z241" i="22" s="1"/>
  <c r="Z240" i="8"/>
  <c r="Z263" i="8" s="1"/>
  <c r="AM240" i="8"/>
  <c r="AM263" i="8" s="1"/>
  <c r="AR218" i="20"/>
  <c r="AR217" i="22"/>
  <c r="W238" i="8"/>
  <c r="W261" i="8" s="1"/>
  <c r="AB215" i="22"/>
  <c r="W239" i="22" s="1"/>
  <c r="AB216" i="20"/>
  <c r="AF240" i="8"/>
  <c r="AF263" i="8" s="1"/>
  <c r="AK218" i="20"/>
  <c r="AK217" i="22"/>
  <c r="AF241" i="22" s="1"/>
  <c r="U238" i="8"/>
  <c r="U261" i="8" s="1"/>
  <c r="Z216" i="20"/>
  <c r="U240" i="20" s="1"/>
  <c r="Z215" i="22"/>
  <c r="U239" i="22" s="1"/>
  <c r="BA270" i="22"/>
  <c r="BA292" i="8"/>
  <c r="BA293" i="22" s="1"/>
  <c r="BA271" i="20"/>
  <c r="W240" i="8"/>
  <c r="W263" i="8" s="1"/>
  <c r="AB218" i="20"/>
  <c r="W242" i="20" s="1"/>
  <c r="AB217" i="22"/>
  <c r="W241" i="22" s="1"/>
  <c r="S240" i="8"/>
  <c r="S263" i="8" s="1"/>
  <c r="X217" i="22"/>
  <c r="S241" i="22" s="1"/>
  <c r="X218" i="20"/>
  <c r="S242" i="20" s="1"/>
  <c r="AI239" i="8"/>
  <c r="AI262" i="8" s="1"/>
  <c r="AN216" i="22"/>
  <c r="AN217" i="20"/>
  <c r="X241" i="8"/>
  <c r="X264" i="8" s="1"/>
  <c r="AC219" i="20"/>
  <c r="X243" i="20" s="1"/>
  <c r="AC218" i="22"/>
  <c r="X242" i="22" s="1"/>
  <c r="AG239" i="8"/>
  <c r="AG262" i="8" s="1"/>
  <c r="AL217" i="20"/>
  <c r="AL216" i="22"/>
  <c r="AX267" i="22"/>
  <c r="AX289" i="8"/>
  <c r="AX268" i="20"/>
  <c r="AI241" i="8"/>
  <c r="AI264" i="8" s="1"/>
  <c r="AN218" i="22"/>
  <c r="AI242" i="22" s="1"/>
  <c r="AN219" i="20"/>
  <c r="U239" i="8"/>
  <c r="U262" i="8" s="1"/>
  <c r="Z217" i="20"/>
  <c r="U241" i="20" s="1"/>
  <c r="Z216" i="22"/>
  <c r="U240" i="22" s="1"/>
  <c r="AQ241" i="8"/>
  <c r="AQ264" i="8" s="1"/>
  <c r="AV219" i="20"/>
  <c r="AV218" i="22"/>
  <c r="AQ242" i="22" s="1"/>
  <c r="AX220" i="20"/>
  <c r="AX219" i="22"/>
  <c r="AS243" i="22" s="1"/>
  <c r="AS242" i="8"/>
  <c r="AS265" i="8" s="1"/>
  <c r="U218" i="20"/>
  <c r="P240" i="8"/>
  <c r="P263" i="8" s="1"/>
  <c r="U217" i="22"/>
  <c r="P241" i="22" s="1"/>
  <c r="Z266" i="20"/>
  <c r="Z287" i="8"/>
  <c r="Z265" i="22"/>
  <c r="R242" i="8"/>
  <c r="R265" i="8" s="1"/>
  <c r="W220" i="20"/>
  <c r="R244" i="20" s="1"/>
  <c r="W219" i="22"/>
  <c r="R243" i="22" s="1"/>
  <c r="Q311" i="20"/>
  <c r="Q310" i="22"/>
  <c r="U332" i="8"/>
  <c r="AS216" i="20"/>
  <c r="AN240" i="20" s="1"/>
  <c r="AN238" i="8"/>
  <c r="AN261" i="8" s="1"/>
  <c r="AS215" i="22"/>
  <c r="AN239" i="22" s="1"/>
  <c r="U241" i="8"/>
  <c r="U264" i="8" s="1"/>
  <c r="Z219" i="20"/>
  <c r="U243" i="20" s="1"/>
  <c r="Z218" i="22"/>
  <c r="U242" i="22" s="1"/>
  <c r="S238" i="8"/>
  <c r="S261" i="8" s="1"/>
  <c r="X216" i="20"/>
  <c r="X215" i="22"/>
  <c r="S239" i="22" s="1"/>
  <c r="BP214" i="31"/>
  <c r="BK238" i="31" s="1"/>
  <c r="BK238" i="27"/>
  <c r="AN264" i="20"/>
  <c r="AN263" i="22"/>
  <c r="AN285" i="8"/>
  <c r="H270" i="27"/>
  <c r="H270" i="31" s="1"/>
  <c r="H271" i="21"/>
  <c r="H270" i="24"/>
  <c r="H295" i="20"/>
  <c r="BK286" i="20"/>
  <c r="BK262" i="21"/>
  <c r="BK261" i="27"/>
  <c r="BK261" i="31" s="1"/>
  <c r="BK261" i="24"/>
  <c r="J293" i="21"/>
  <c r="J292" i="24"/>
  <c r="L317" i="20"/>
  <c r="J292" i="27"/>
  <c r="J292" i="31" s="1"/>
  <c r="N103" i="31"/>
  <c r="I127" i="31" s="1"/>
  <c r="I127" i="27"/>
  <c r="AV284" i="24"/>
  <c r="AX309" i="20"/>
  <c r="AV284" i="27"/>
  <c r="AV284" i="31" s="1"/>
  <c r="AV285" i="21"/>
  <c r="R242" i="20"/>
  <c r="R286" i="8"/>
  <c r="R264" i="22"/>
  <c r="R265" i="20"/>
  <c r="AR239" i="22"/>
  <c r="AO285" i="8"/>
  <c r="AO264" i="20"/>
  <c r="AO263" i="22"/>
  <c r="N216" i="31"/>
  <c r="I240" i="31" s="1"/>
  <c r="I240" i="27"/>
  <c r="AS286" i="8"/>
  <c r="AS264" i="22"/>
  <c r="AS265" i="20"/>
  <c r="N218" i="31"/>
  <c r="I242" i="31" s="1"/>
  <c r="I242" i="27"/>
  <c r="BI287" i="20"/>
  <c r="BI263" i="21"/>
  <c r="BI262" i="27"/>
  <c r="BI262" i="31" s="1"/>
  <c r="BI262" i="24"/>
  <c r="Q226" i="31"/>
  <c r="L250" i="31" s="1"/>
  <c r="L250" i="27"/>
  <c r="L264" i="22"/>
  <c r="L265" i="20"/>
  <c r="L286" i="8"/>
  <c r="L274" i="21"/>
  <c r="L298" i="20"/>
  <c r="L273" i="27"/>
  <c r="L273" i="31" s="1"/>
  <c r="AR240" i="20"/>
  <c r="M287" i="8"/>
  <c r="M265" i="22"/>
  <c r="M266" i="20"/>
  <c r="AW284" i="24"/>
  <c r="AY309" i="20"/>
  <c r="AW284" i="27"/>
  <c r="AW284" i="31" s="1"/>
  <c r="AW285" i="21"/>
  <c r="BK214" i="31"/>
  <c r="BF238" i="31" s="1"/>
  <c r="BF238" i="27"/>
  <c r="BN215" i="31"/>
  <c r="BI239" i="31" s="1"/>
  <c r="BI239" i="27"/>
  <c r="K275" i="21"/>
  <c r="K274" i="27"/>
  <c r="K274" i="31" s="1"/>
  <c r="K299" i="20"/>
  <c r="AR284" i="8"/>
  <c r="AR263" i="20"/>
  <c r="AR262" i="22"/>
  <c r="AX261" i="27"/>
  <c r="AX261" i="31" s="1"/>
  <c r="AX262" i="21"/>
  <c r="AX261" i="24"/>
  <c r="AX286" i="20"/>
  <c r="H268" i="21"/>
  <c r="H267" i="27"/>
  <c r="H267" i="31" s="1"/>
  <c r="H267" i="24"/>
  <c r="H292" i="20"/>
  <c r="AX266" i="20"/>
  <c r="AX287" i="8"/>
  <c r="AX265" i="22"/>
  <c r="BI124" i="9"/>
  <c r="BI147" i="9" s="1"/>
  <c r="I263" i="27"/>
  <c r="I263" i="31" s="1"/>
  <c r="I264" i="21"/>
  <c r="I288" i="20"/>
  <c r="I263" i="24"/>
  <c r="N242" i="20"/>
  <c r="I266" i="21"/>
  <c r="I265" i="27"/>
  <c r="I265" i="31" s="1"/>
  <c r="I265" i="24"/>
  <c r="I290" i="20"/>
  <c r="AW242" i="20"/>
  <c r="BB215" i="31"/>
  <c r="AW239" i="31" s="1"/>
  <c r="AW239" i="27"/>
  <c r="AL264" i="22"/>
  <c r="AL265" i="20"/>
  <c r="AL286" i="8"/>
  <c r="BG98" i="31"/>
  <c r="BB122" i="31" s="1"/>
  <c r="BB122" i="27"/>
  <c r="P227" i="31"/>
  <c r="K251" i="31" s="1"/>
  <c r="K251" i="27"/>
  <c r="M220" i="31"/>
  <c r="H244" i="31" s="1"/>
  <c r="H244" i="27"/>
  <c r="AS263" i="20"/>
  <c r="AS262" i="22"/>
  <c r="AS284" i="8"/>
  <c r="O287" i="8"/>
  <c r="O265" i="22"/>
  <c r="O266" i="20"/>
  <c r="N219" i="31"/>
  <c r="I243" i="31" s="1"/>
  <c r="I243" i="27"/>
  <c r="BF122" i="27"/>
  <c r="BK98" i="31"/>
  <c r="BF122" i="31" s="1"/>
  <c r="AW286" i="8"/>
  <c r="AW265" i="20"/>
  <c r="AW264" i="22"/>
  <c r="BF261" i="27"/>
  <c r="BF261" i="31" s="1"/>
  <c r="BF262" i="21"/>
  <c r="BF261" i="24"/>
  <c r="BF286" i="20"/>
  <c r="J324" i="20"/>
  <c r="H300" i="21"/>
  <c r="H299" i="27"/>
  <c r="H299" i="31" s="1"/>
  <c r="BH98" i="31"/>
  <c r="BC122" i="31" s="1"/>
  <c r="BC122" i="27"/>
  <c r="AX238" i="27"/>
  <c r="BC214" i="31"/>
  <c r="AX238" i="31" s="1"/>
  <c r="N102" i="31"/>
  <c r="I126" i="31" s="1"/>
  <c r="I126" i="27"/>
  <c r="BC239" i="27"/>
  <c r="BH215" i="31"/>
  <c r="BC239" i="31" s="1"/>
  <c r="AZ98" i="31"/>
  <c r="AU122" i="31" s="1"/>
  <c r="AU122" i="27"/>
  <c r="AI286" i="8"/>
  <c r="AI264" i="22"/>
  <c r="AI265" i="20"/>
  <c r="M264" i="22"/>
  <c r="M265" i="20"/>
  <c r="M286" i="8"/>
  <c r="BJ127" i="9"/>
  <c r="BJ150" i="9" s="1"/>
  <c r="BC308" i="24"/>
  <c r="BG333" i="20"/>
  <c r="BC308" i="27"/>
  <c r="BC308" i="31" s="1"/>
  <c r="BC309" i="21"/>
  <c r="BC263" i="21"/>
  <c r="BC262" i="27"/>
  <c r="BC262" i="31" s="1"/>
  <c r="BC287" i="20"/>
  <c r="BC262" i="24"/>
  <c r="I266" i="27"/>
  <c r="I266" i="31" s="1"/>
  <c r="I267" i="21"/>
  <c r="I291" i="20"/>
  <c r="I266" i="24"/>
  <c r="K240" i="20"/>
  <c r="L321" i="20"/>
  <c r="J296" i="27"/>
  <c r="J296" i="31" s="1"/>
  <c r="J297" i="21"/>
  <c r="M262" i="22"/>
  <c r="M284" i="8"/>
  <c r="M263" i="20"/>
  <c r="BC98" i="31"/>
  <c r="AX122" i="31" s="1"/>
  <c r="AX122" i="27"/>
  <c r="M223" i="31"/>
  <c r="H247" i="31" s="1"/>
  <c r="H247" i="27"/>
  <c r="H18" i="12"/>
  <c r="BA238" i="31"/>
  <c r="BO214" i="31"/>
  <c r="BJ238" i="27"/>
  <c r="AZ308" i="24"/>
  <c r="BD333" i="20"/>
  <c r="AZ309" i="21"/>
  <c r="AZ308" i="27"/>
  <c r="AZ308" i="31" s="1"/>
  <c r="AY239" i="21"/>
  <c r="V286" i="8"/>
  <c r="V264" i="22"/>
  <c r="V265" i="20"/>
  <c r="BB262" i="24"/>
  <c r="BB287" i="20"/>
  <c r="BB263" i="21"/>
  <c r="BB262" i="27"/>
  <c r="BB308" i="24"/>
  <c r="BF333" i="20"/>
  <c r="BB308" i="27"/>
  <c r="BB308" i="31" s="1"/>
  <c r="BB309" i="21"/>
  <c r="AT263" i="20"/>
  <c r="AT262" i="22"/>
  <c r="AT284" i="8"/>
  <c r="H241" i="27"/>
  <c r="M217" i="31"/>
  <c r="H241" i="31" s="1"/>
  <c r="AP265" i="22"/>
  <c r="AP266" i="20"/>
  <c r="AP287" i="8"/>
  <c r="G126" i="27"/>
  <c r="L102" i="31"/>
  <c r="G126" i="31" s="1"/>
  <c r="BA261" i="31"/>
  <c r="AZ309" i="22"/>
  <c r="M103" i="31"/>
  <c r="H127" i="27"/>
  <c r="V240" i="20"/>
  <c r="BH240" i="21"/>
  <c r="BR98" i="31"/>
  <c r="BM122" i="27"/>
  <c r="BJ261" i="27"/>
  <c r="BJ262" i="21"/>
  <c r="BJ286" i="20"/>
  <c r="BJ261" i="24"/>
  <c r="AO242" i="20"/>
  <c r="BD214" i="31"/>
  <c r="AY238" i="27"/>
  <c r="AY123" i="31"/>
  <c r="X286" i="8"/>
  <c r="X264" i="22"/>
  <c r="X265" i="20"/>
  <c r="BE214" i="31"/>
  <c r="AZ238" i="27"/>
  <c r="N106" i="31"/>
  <c r="I130" i="31" s="1"/>
  <c r="I130" i="27"/>
  <c r="BF308" i="24"/>
  <c r="BJ333" i="20"/>
  <c r="BF308" i="27"/>
  <c r="BF309" i="21"/>
  <c r="AY245" i="20"/>
  <c r="BA284" i="24"/>
  <c r="BC309" i="20"/>
  <c r="BA284" i="27"/>
  <c r="BA285" i="21"/>
  <c r="AP239" i="22"/>
  <c r="H127" i="24"/>
  <c r="AJ263" i="20"/>
  <c r="AJ262" i="22"/>
  <c r="AJ284" i="8"/>
  <c r="BA124" i="21"/>
  <c r="BM215" i="31"/>
  <c r="BH239" i="27"/>
  <c r="BH123" i="21"/>
  <c r="AY238" i="24"/>
  <c r="AB263" i="20"/>
  <c r="AB262" i="22"/>
  <c r="AB284" i="8"/>
  <c r="T240" i="20"/>
  <c r="AZ239" i="21"/>
  <c r="AP241" i="20"/>
  <c r="BF239" i="31"/>
  <c r="H289" i="20"/>
  <c r="H264" i="24"/>
  <c r="H264" i="27"/>
  <c r="H264" i="31" s="1"/>
  <c r="H265" i="21"/>
  <c r="AH262" i="22"/>
  <c r="AH284" i="8"/>
  <c r="AH263" i="20"/>
  <c r="BE332" i="22"/>
  <c r="AP240" i="20"/>
  <c r="L106" i="24"/>
  <c r="G130" i="24" s="1"/>
  <c r="L106" i="27"/>
  <c r="L107" i="21"/>
  <c r="G131" i="21" s="1"/>
  <c r="BL239" i="21"/>
  <c r="BJ239" i="21"/>
  <c r="AY261" i="24"/>
  <c r="AY286" i="20"/>
  <c r="AY262" i="21"/>
  <c r="AY261" i="27"/>
  <c r="BF285" i="27"/>
  <c r="BF286" i="21"/>
  <c r="BF285" i="24"/>
  <c r="BH310" i="20"/>
  <c r="AY243" i="22"/>
  <c r="AZ238" i="24"/>
  <c r="H129" i="27"/>
  <c r="M105" i="31"/>
  <c r="H129" i="31" s="1"/>
  <c r="K290" i="24"/>
  <c r="M315" i="20"/>
  <c r="K290" i="27"/>
  <c r="K290" i="31" s="1"/>
  <c r="K291" i="21"/>
  <c r="AY267" i="22"/>
  <c r="AY268" i="20"/>
  <c r="AY289" i="8"/>
  <c r="BR214" i="31"/>
  <c r="BM238" i="27"/>
  <c r="H286" i="24"/>
  <c r="J311" i="20"/>
  <c r="H286" i="27"/>
  <c r="H286" i="31" s="1"/>
  <c r="H287" i="21"/>
  <c r="AP284" i="8"/>
  <c r="AP263" i="20"/>
  <c r="AP262" i="22"/>
  <c r="BJ214" i="31"/>
  <c r="BE238" i="27"/>
  <c r="BM123" i="21"/>
  <c r="BC285" i="22"/>
  <c r="BM98" i="31"/>
  <c r="BH122" i="27"/>
  <c r="BQ214" i="31"/>
  <c r="BL238" i="27"/>
  <c r="I303" i="27"/>
  <c r="I303" i="31" s="1"/>
  <c r="I304" i="21"/>
  <c r="K328" i="20"/>
  <c r="O219" i="31"/>
  <c r="J243" i="31" s="1"/>
  <c r="J243" i="27"/>
  <c r="AJ241" i="20"/>
  <c r="BF262" i="31"/>
  <c r="AY244" i="20"/>
  <c r="AZ286" i="20"/>
  <c r="AZ261" i="24"/>
  <c r="AZ262" i="21"/>
  <c r="AZ261" i="27"/>
  <c r="BG123" i="21"/>
  <c r="AP264" i="20"/>
  <c r="AP263" i="22"/>
  <c r="AP285" i="8"/>
  <c r="X262" i="22"/>
  <c r="X284" i="8"/>
  <c r="X263" i="20"/>
  <c r="I280" i="21"/>
  <c r="I304" i="20"/>
  <c r="I279" i="27"/>
  <c r="I279" i="31" s="1"/>
  <c r="BE239" i="21"/>
  <c r="BL286" i="20"/>
  <c r="BL261" i="27"/>
  <c r="BL262" i="21"/>
  <c r="BL261" i="24"/>
  <c r="L105" i="31"/>
  <c r="G129" i="31" s="1"/>
  <c r="G129" i="27"/>
  <c r="AA286" i="8"/>
  <c r="AA264" i="22"/>
  <c r="AA265" i="20"/>
  <c r="AT264" i="20"/>
  <c r="AT263" i="22"/>
  <c r="AT285" i="8"/>
  <c r="BB240" i="21"/>
  <c r="BB126" i="21"/>
  <c r="AW123" i="24"/>
  <c r="AY266" i="22"/>
  <c r="AY267" i="20"/>
  <c r="AY288" i="8"/>
  <c r="BL98" i="31"/>
  <c r="BG122" i="27"/>
  <c r="O239" i="22"/>
  <c r="M320" i="20"/>
  <c r="K295" i="27"/>
  <c r="K295" i="31" s="1"/>
  <c r="K296" i="21"/>
  <c r="BM239" i="21"/>
  <c r="AV124" i="21"/>
  <c r="N232" i="31"/>
  <c r="I256" i="31" s="1"/>
  <c r="I256" i="27"/>
  <c r="BE261" i="24"/>
  <c r="BE286" i="20"/>
  <c r="BE261" i="27"/>
  <c r="BE262" i="21"/>
  <c r="I285" i="8"/>
  <c r="I264" i="20"/>
  <c r="I263" i="22"/>
  <c r="J291" i="20"/>
  <c r="J266" i="24"/>
  <c r="J266" i="27"/>
  <c r="J266" i="31" s="1"/>
  <c r="J267" i="21"/>
  <c r="BG215" i="31"/>
  <c r="BB239" i="27"/>
  <c r="BG101" i="31"/>
  <c r="BB125" i="27"/>
  <c r="AJ285" i="8"/>
  <c r="AJ264" i="20"/>
  <c r="AJ263" i="22"/>
  <c r="AO263" i="20"/>
  <c r="AO262" i="22"/>
  <c r="AO284" i="8"/>
  <c r="Z267" i="20"/>
  <c r="Z288" i="8"/>
  <c r="Z266" i="22"/>
  <c r="AB266" i="22"/>
  <c r="AB267" i="20"/>
  <c r="AB288" i="8"/>
  <c r="BN240" i="21"/>
  <c r="AA241" i="20"/>
  <c r="L104" i="31"/>
  <c r="G128" i="31" s="1"/>
  <c r="G128" i="27"/>
  <c r="BM262" i="21"/>
  <c r="BM286" i="20"/>
  <c r="BM261" i="27"/>
  <c r="BM261" i="24"/>
  <c r="AA239" i="22"/>
  <c r="AA268" i="20"/>
  <c r="AA267" i="22"/>
  <c r="AA289" i="8"/>
  <c r="BA99" i="31"/>
  <c r="AV123" i="27"/>
  <c r="AH264" i="20"/>
  <c r="AH285" i="8"/>
  <c r="AH263" i="22"/>
  <c r="Q240" i="20"/>
  <c r="BH287" i="20"/>
  <c r="BH262" i="27"/>
  <c r="BH263" i="21"/>
  <c r="BH262" i="24"/>
  <c r="BE310" i="24"/>
  <c r="BI335" i="20"/>
  <c r="BE311" i="21"/>
  <c r="BE310" i="27"/>
  <c r="BE310" i="31" s="1"/>
  <c r="BD286" i="24"/>
  <c r="BF311" i="20"/>
  <c r="BD286" i="27"/>
  <c r="BD286" i="31" s="1"/>
  <c r="BD287" i="21"/>
  <c r="V242" i="20"/>
  <c r="BB239" i="24"/>
  <c r="BB125" i="24"/>
  <c r="H291" i="24"/>
  <c r="J316" i="20"/>
  <c r="H292" i="21"/>
  <c r="H291" i="27"/>
  <c r="H291" i="31" s="1"/>
  <c r="J278" i="27"/>
  <c r="J278" i="31" s="1"/>
  <c r="J303" i="20"/>
  <c r="BD285" i="31"/>
  <c r="AA264" i="20"/>
  <c r="AA263" i="22"/>
  <c r="AA285" i="8"/>
  <c r="AP243" i="20"/>
  <c r="AV123" i="24"/>
  <c r="BB286" i="24"/>
  <c r="BD311" i="20"/>
  <c r="BB287" i="21"/>
  <c r="BB286" i="27"/>
  <c r="BB286" i="31" s="1"/>
  <c r="AK240" i="20"/>
  <c r="X241" i="20"/>
  <c r="AY124" i="27" l="1"/>
  <c r="AW123" i="27"/>
  <c r="BA123" i="27"/>
  <c r="AY239" i="27"/>
  <c r="N116" i="31"/>
  <c r="I140" i="31" s="1"/>
  <c r="O231" i="31"/>
  <c r="J255" i="31" s="1"/>
  <c r="AF102" i="8"/>
  <c r="AF104" i="20" s="1"/>
  <c r="AB80" i="22"/>
  <c r="AV102" i="20"/>
  <c r="AG105" i="20"/>
  <c r="AC81" i="22"/>
  <c r="AC82" i="20"/>
  <c r="BA102" i="22"/>
  <c r="AW79" i="22"/>
  <c r="AW80" i="20"/>
  <c r="AM54" i="21"/>
  <c r="AS99" i="8"/>
  <c r="AS100" i="22" s="1"/>
  <c r="AO78" i="20"/>
  <c r="AD99" i="8"/>
  <c r="AD101" i="20" s="1"/>
  <c r="T100" i="22"/>
  <c r="AU55" i="27"/>
  <c r="AU55" i="31" s="1"/>
  <c r="Z77" i="22"/>
  <c r="AA58" i="21"/>
  <c r="AM80" i="20"/>
  <c r="AM78" i="24" s="1"/>
  <c r="AM79" i="22"/>
  <c r="AQ102" i="22"/>
  <c r="AW98" i="8"/>
  <c r="AW99" i="22" s="1"/>
  <c r="Y77" i="20"/>
  <c r="Y76" i="21" s="1"/>
  <c r="AS76" i="22"/>
  <c r="AC98" i="8"/>
  <c r="AC99" i="22" s="1"/>
  <c r="AR99" i="22"/>
  <c r="AM78" i="22"/>
  <c r="AN77" i="20"/>
  <c r="AN75" i="24" s="1"/>
  <c r="AN76" i="22"/>
  <c r="AQ100" i="8"/>
  <c r="AQ102" i="20" s="1"/>
  <c r="X56" i="21"/>
  <c r="AD103" i="20"/>
  <c r="Z80" i="20"/>
  <c r="Z79" i="22"/>
  <c r="AR80" i="22"/>
  <c r="AV104" i="20"/>
  <c r="AR81" i="20"/>
  <c r="BE308" i="22"/>
  <c r="L318" i="21"/>
  <c r="P342" i="20"/>
  <c r="BN262" i="24"/>
  <c r="BN287" i="20"/>
  <c r="BN285" i="24" s="1"/>
  <c r="AW263" i="21"/>
  <c r="AW262" i="27"/>
  <c r="AW262" i="31" s="1"/>
  <c r="AW262" i="24"/>
  <c r="AN6" i="15"/>
  <c r="AO20" i="15"/>
  <c r="AO21" i="15" s="1"/>
  <c r="BF264" i="21"/>
  <c r="BF263" i="24"/>
  <c r="BF263" i="27"/>
  <c r="BF263" i="31" s="1"/>
  <c r="J290" i="20"/>
  <c r="L313" i="20" s="1"/>
  <c r="J265" i="24"/>
  <c r="J266" i="21"/>
  <c r="BK216" i="31"/>
  <c r="BF240" i="31" s="1"/>
  <c r="BJ99" i="31"/>
  <c r="BS215" i="31"/>
  <c r="BN239" i="31" s="1"/>
  <c r="BN262" i="27"/>
  <c r="BN262" i="31" s="1"/>
  <c r="BI264" i="21"/>
  <c r="BJ216" i="31"/>
  <c r="BE240" i="31" s="1"/>
  <c r="K293" i="21"/>
  <c r="K292" i="27"/>
  <c r="K292" i="31" s="1"/>
  <c r="M317" i="20"/>
  <c r="M315" i="24" s="1"/>
  <c r="BI288" i="20"/>
  <c r="BK311" i="20" s="1"/>
  <c r="BI263" i="24"/>
  <c r="BG285" i="24"/>
  <c r="BG285" i="27"/>
  <c r="BG285" i="31" s="1"/>
  <c r="BI310" i="20"/>
  <c r="BM333" i="20" s="1"/>
  <c r="BR331" i="24"/>
  <c r="BR332" i="21"/>
  <c r="BD242" i="27"/>
  <c r="J318" i="27"/>
  <c r="J318" i="31" s="1"/>
  <c r="P107" i="31"/>
  <c r="K131" i="31" s="1"/>
  <c r="BB311" i="20"/>
  <c r="BB309" i="27" s="1"/>
  <c r="BB309" i="31" s="1"/>
  <c r="AZ286" i="24"/>
  <c r="AZ287" i="21"/>
  <c r="J319" i="21"/>
  <c r="J325" i="27"/>
  <c r="J325" i="31" s="1"/>
  <c r="N350" i="20"/>
  <c r="N349" i="21" s="1"/>
  <c r="N112" i="31"/>
  <c r="I136" i="31" s="1"/>
  <c r="I136" i="27"/>
  <c r="Q323" i="21"/>
  <c r="U347" i="20"/>
  <c r="U345" i="27" s="1"/>
  <c r="U345" i="31" s="1"/>
  <c r="L322" i="21"/>
  <c r="P346" i="20"/>
  <c r="L321" i="27"/>
  <c r="L321" i="31" s="1"/>
  <c r="BL310" i="20"/>
  <c r="BP333" i="20" s="1"/>
  <c r="BJ285" i="27"/>
  <c r="BJ285" i="31" s="1"/>
  <c r="BJ285" i="24"/>
  <c r="O80" i="20"/>
  <c r="AU55" i="21"/>
  <c r="S103" i="20"/>
  <c r="O79" i="22"/>
  <c r="BA102" i="20"/>
  <c r="AW79" i="20"/>
  <c r="AW78" i="22"/>
  <c r="W79" i="20"/>
  <c r="W77" i="24" s="1"/>
  <c r="AA100" i="8"/>
  <c r="AA102" i="20" s="1"/>
  <c r="AN79" i="22"/>
  <c r="AR101" i="8"/>
  <c r="AR102" i="22" s="1"/>
  <c r="AC103" i="22"/>
  <c r="O78" i="22"/>
  <c r="Y81" i="20"/>
  <c r="Y80" i="22"/>
  <c r="S101" i="22"/>
  <c r="O79" i="20"/>
  <c r="O77" i="24" s="1"/>
  <c r="V80" i="20"/>
  <c r="V78" i="24" s="1"/>
  <c r="Z101" i="8"/>
  <c r="Z102" i="22" s="1"/>
  <c r="AX80" i="22"/>
  <c r="AI103" i="22"/>
  <c r="BB102" i="8"/>
  <c r="BB103" i="22" s="1"/>
  <c r="AQ56" i="24"/>
  <c r="AO78" i="22"/>
  <c r="AH77" i="22"/>
  <c r="AC56" i="27"/>
  <c r="AC56" i="31" s="1"/>
  <c r="W56" i="24"/>
  <c r="AH78" i="20"/>
  <c r="AH76" i="24" s="1"/>
  <c r="AL101" i="20"/>
  <c r="AO79" i="20"/>
  <c r="AS101" i="22"/>
  <c r="W101" i="8"/>
  <c r="W102" i="22" s="1"/>
  <c r="AU99" i="8"/>
  <c r="AU101" i="20" s="1"/>
  <c r="Q56" i="21"/>
  <c r="S79" i="22"/>
  <c r="AQ78" i="20"/>
  <c r="AQ77" i="21" s="1"/>
  <c r="J12" i="34"/>
  <c r="J90" i="34" s="1"/>
  <c r="J12" i="33"/>
  <c r="J59" i="33" s="1"/>
  <c r="AI104" i="22"/>
  <c r="L79" i="22"/>
  <c r="AF77" i="22"/>
  <c r="P101" i="8"/>
  <c r="P102" i="22" s="1"/>
  <c r="Z102" i="8"/>
  <c r="Z104" i="20" s="1"/>
  <c r="V80" i="22"/>
  <c r="AY101" i="8"/>
  <c r="AY103" i="20" s="1"/>
  <c r="AG55" i="21"/>
  <c r="AS79" i="22"/>
  <c r="AW101" i="8"/>
  <c r="AW103" i="20" s="1"/>
  <c r="M79" i="20"/>
  <c r="M78" i="21" s="1"/>
  <c r="Q100" i="8"/>
  <c r="Q101" i="22" s="1"/>
  <c r="J54" i="34"/>
  <c r="Z100" i="8"/>
  <c r="Z101" i="22" s="1"/>
  <c r="AP267" i="20"/>
  <c r="AP266" i="22"/>
  <c r="AJ99" i="8"/>
  <c r="AJ100" i="22" s="1"/>
  <c r="AL54" i="24"/>
  <c r="H74" i="20"/>
  <c r="H75" i="20" s="1"/>
  <c r="S82" i="20"/>
  <c r="R100" i="8"/>
  <c r="R101" i="22" s="1"/>
  <c r="N78" i="22"/>
  <c r="W103" i="8"/>
  <c r="W104" i="22" s="1"/>
  <c r="H30" i="34"/>
  <c r="AG56" i="27"/>
  <c r="AG56" i="31" s="1"/>
  <c r="AR100" i="8"/>
  <c r="AR102" i="20" s="1"/>
  <c r="J79" i="20"/>
  <c r="J78" i="21" s="1"/>
  <c r="AN78" i="22"/>
  <c r="AI98" i="8"/>
  <c r="AI100" i="20" s="1"/>
  <c r="AE76" i="22"/>
  <c r="H73" i="22"/>
  <c r="H74" i="22" s="1"/>
  <c r="N101" i="20"/>
  <c r="AI99" i="8"/>
  <c r="AI100" i="22" s="1"/>
  <c r="V78" i="22"/>
  <c r="AE78" i="20"/>
  <c r="J95" i="8"/>
  <c r="N100" i="8"/>
  <c r="N118" i="8" s="1"/>
  <c r="AU219" i="22"/>
  <c r="AP243" i="22" s="1"/>
  <c r="H11" i="33"/>
  <c r="H20" i="33" s="1"/>
  <c r="AQ103" i="22"/>
  <c r="J78" i="22"/>
  <c r="AD52" i="24"/>
  <c r="AI78" i="22"/>
  <c r="AM100" i="8"/>
  <c r="AM102" i="20" s="1"/>
  <c r="AU220" i="20"/>
  <c r="AP244" i="20" s="1"/>
  <c r="AL56" i="24"/>
  <c r="U78" i="22"/>
  <c r="AN81" i="20"/>
  <c r="AR102" i="8"/>
  <c r="AR103" i="22" s="1"/>
  <c r="N99" i="22"/>
  <c r="J76" i="22"/>
  <c r="J77" i="20"/>
  <c r="J75" i="24" s="1"/>
  <c r="BE106" i="22"/>
  <c r="Y100" i="8"/>
  <c r="Y102" i="20" s="1"/>
  <c r="L98" i="8"/>
  <c r="L100" i="20" s="1"/>
  <c r="L120" i="20" s="1"/>
  <c r="L121" i="20" s="1"/>
  <c r="F9" i="34"/>
  <c r="F30" i="34" s="1"/>
  <c r="F80" i="34" s="1"/>
  <c r="H95" i="8"/>
  <c r="AY60" i="27"/>
  <c r="AY60" i="31" s="1"/>
  <c r="H76" i="22"/>
  <c r="H96" i="22" s="1"/>
  <c r="H97" i="22" s="1"/>
  <c r="H77" i="20"/>
  <c r="H97" i="20" s="1"/>
  <c r="H98" i="20" s="1"/>
  <c r="AV80" i="20"/>
  <c r="AZ101" i="8"/>
  <c r="AZ102" i="22" s="1"/>
  <c r="AP76" i="22"/>
  <c r="AP77" i="20"/>
  <c r="AT99" i="22"/>
  <c r="Y78" i="20"/>
  <c r="Y77" i="21" s="1"/>
  <c r="T102" i="22"/>
  <c r="R197" i="20"/>
  <c r="AD77" i="20"/>
  <c r="AD75" i="27" s="1"/>
  <c r="AH99" i="22"/>
  <c r="AI101" i="8"/>
  <c r="AI102" i="22" s="1"/>
  <c r="AD76" i="22"/>
  <c r="T196" i="20"/>
  <c r="AB78" i="22"/>
  <c r="AM103" i="22"/>
  <c r="AU100" i="8"/>
  <c r="AU101" i="22" s="1"/>
  <c r="AQ78" i="22"/>
  <c r="AC58" i="21"/>
  <c r="AJ99" i="22"/>
  <c r="AK78" i="22"/>
  <c r="AU80" i="20"/>
  <c r="X52" i="24"/>
  <c r="V76" i="22"/>
  <c r="Z98" i="8"/>
  <c r="Z99" i="22" s="1"/>
  <c r="AG76" i="22"/>
  <c r="AF55" i="27"/>
  <c r="AF55" i="31" s="1"/>
  <c r="AB98" i="8"/>
  <c r="AB100" i="20" s="1"/>
  <c r="AF100" i="8"/>
  <c r="AF102" i="20" s="1"/>
  <c r="T100" i="8"/>
  <c r="T102" i="20" s="1"/>
  <c r="AO103" i="22"/>
  <c r="AT78" i="22"/>
  <c r="AX100" i="8"/>
  <c r="AX101" i="22" s="1"/>
  <c r="T195" i="22"/>
  <c r="N52" i="24"/>
  <c r="Z81" i="20"/>
  <c r="Z79" i="24" s="1"/>
  <c r="Q101" i="20"/>
  <c r="Z80" i="22"/>
  <c r="Z56" i="21"/>
  <c r="AX58" i="21"/>
  <c r="AO56" i="27"/>
  <c r="AO56" i="31" s="1"/>
  <c r="Y56" i="21"/>
  <c r="M77" i="22"/>
  <c r="M78" i="20"/>
  <c r="M76" i="27" s="1"/>
  <c r="M76" i="31" s="1"/>
  <c r="AD104" i="20"/>
  <c r="AH195" i="22"/>
  <c r="AL217" i="8"/>
  <c r="AL219" i="20" s="1"/>
  <c r="AG243" i="20" s="1"/>
  <c r="AF102" i="22"/>
  <c r="V77" i="22"/>
  <c r="AL77" i="22"/>
  <c r="O99" i="8"/>
  <c r="O101" i="20" s="1"/>
  <c r="S268" i="20"/>
  <c r="S289" i="8"/>
  <c r="U312" i="8" s="1"/>
  <c r="K78" i="20"/>
  <c r="V218" i="8"/>
  <c r="Q242" i="8" s="1"/>
  <c r="Q265" i="8" s="1"/>
  <c r="AE100" i="8"/>
  <c r="AE102" i="20" s="1"/>
  <c r="AJ78" i="20"/>
  <c r="AV99" i="8"/>
  <c r="AV101" i="20" s="1"/>
  <c r="X221" i="20"/>
  <c r="S245" i="20" s="1"/>
  <c r="Q79" i="20"/>
  <c r="Q77" i="27" s="1"/>
  <c r="Q77" i="31" s="1"/>
  <c r="BA84" i="22"/>
  <c r="AJ77" i="22"/>
  <c r="AP99" i="8"/>
  <c r="AP100" i="22" s="1"/>
  <c r="AB57" i="21"/>
  <c r="AN100" i="22"/>
  <c r="AA80" i="22"/>
  <c r="T198" i="20"/>
  <c r="AR77" i="22"/>
  <c r="T197" i="22"/>
  <c r="S78" i="20"/>
  <c r="AE79" i="22"/>
  <c r="X220" i="22"/>
  <c r="S244" i="22" s="1"/>
  <c r="AA78" i="22"/>
  <c r="P78" i="22"/>
  <c r="W79" i="22"/>
  <c r="AA101" i="8"/>
  <c r="AA102" i="22" s="1"/>
  <c r="BD104" i="22"/>
  <c r="AK52" i="24"/>
  <c r="AB269" i="20"/>
  <c r="AY99" i="22"/>
  <c r="AH102" i="8"/>
  <c r="AH104" i="20" s="1"/>
  <c r="AU77" i="20"/>
  <c r="AD80" i="22"/>
  <c r="AR220" i="20"/>
  <c r="AM244" i="20" s="1"/>
  <c r="BD107" i="20"/>
  <c r="AG77" i="20"/>
  <c r="AG76" i="21" s="1"/>
  <c r="AT54" i="21"/>
  <c r="AQ80" i="20"/>
  <c r="BA83" i="22"/>
  <c r="AB54" i="21"/>
  <c r="AS197" i="20"/>
  <c r="AU101" i="8"/>
  <c r="AU103" i="20" s="1"/>
  <c r="AJ54" i="21"/>
  <c r="BA84" i="20"/>
  <c r="AR53" i="21"/>
  <c r="AP100" i="8"/>
  <c r="AP101" i="22" s="1"/>
  <c r="AF197" i="22"/>
  <c r="AL79" i="20"/>
  <c r="AA102" i="8"/>
  <c r="AA104" i="20" s="1"/>
  <c r="AE243" i="8"/>
  <c r="AE266" i="8" s="1"/>
  <c r="AE289" i="8" s="1"/>
  <c r="AE291" i="20" s="1"/>
  <c r="W80" i="22"/>
  <c r="AN56" i="24"/>
  <c r="O55" i="27"/>
  <c r="O55" i="31" s="1"/>
  <c r="X100" i="22"/>
  <c r="Z100" i="22"/>
  <c r="V78" i="20"/>
  <c r="AF198" i="20"/>
  <c r="AJ220" i="22"/>
  <c r="AE244" i="22" s="1"/>
  <c r="I54" i="27"/>
  <c r="I54" i="31" s="1"/>
  <c r="AB290" i="8"/>
  <c r="AP78" i="20"/>
  <c r="AP77" i="21" s="1"/>
  <c r="AC81" i="20"/>
  <c r="AA266" i="22"/>
  <c r="AP98" i="8"/>
  <c r="AP100" i="20" s="1"/>
  <c r="R98" i="8"/>
  <c r="R100" i="20" s="1"/>
  <c r="N76" i="22"/>
  <c r="AJ217" i="8"/>
  <c r="AE241" i="8" s="1"/>
  <c r="AE264" i="8" s="1"/>
  <c r="AE266" i="20" s="1"/>
  <c r="AG53" i="27"/>
  <c r="AG53" i="31" s="1"/>
  <c r="AZ217" i="8"/>
  <c r="AU241" i="8" s="1"/>
  <c r="AU264" i="8" s="1"/>
  <c r="AU266" i="20" s="1"/>
  <c r="AE103" i="8"/>
  <c r="AE104" i="22" s="1"/>
  <c r="AL76" i="22"/>
  <c r="AY100" i="8"/>
  <c r="AY101" i="22" s="1"/>
  <c r="AD78" i="20"/>
  <c r="AT100" i="22"/>
  <c r="AV98" i="8"/>
  <c r="AV100" i="20" s="1"/>
  <c r="AR76" i="22"/>
  <c r="Y79" i="22"/>
  <c r="AC101" i="8"/>
  <c r="AC103" i="20" s="1"/>
  <c r="AR54" i="21"/>
  <c r="AG222" i="20"/>
  <c r="AB246" i="20" s="1"/>
  <c r="AA81" i="22"/>
  <c r="AS79" i="20"/>
  <c r="AU79" i="20"/>
  <c r="AU77" i="27" s="1"/>
  <c r="AU77" i="31" s="1"/>
  <c r="AM98" i="8"/>
  <c r="AM100" i="20" s="1"/>
  <c r="AV195" i="22"/>
  <c r="AP77" i="22"/>
  <c r="AU76" i="22"/>
  <c r="AS78" i="22"/>
  <c r="AG221" i="22"/>
  <c r="AB245" i="22" s="1"/>
  <c r="AH99" i="8"/>
  <c r="AH100" i="22" s="1"/>
  <c r="O195" i="22"/>
  <c r="AK99" i="8"/>
  <c r="AK101" i="20" s="1"/>
  <c r="AU103" i="22"/>
  <c r="X76" i="22"/>
  <c r="AK53" i="27"/>
  <c r="AK53" i="31" s="1"/>
  <c r="I74" i="20"/>
  <c r="I75" i="20" s="1"/>
  <c r="AG78" i="20"/>
  <c r="AG102" i="8"/>
  <c r="AG104" i="20" s="1"/>
  <c r="AJ55" i="21"/>
  <c r="AF219" i="22"/>
  <c r="AA243" i="22" s="1"/>
  <c r="S219" i="20"/>
  <c r="N243" i="20" s="1"/>
  <c r="AL197" i="20"/>
  <c r="AW58" i="24"/>
  <c r="AF220" i="20"/>
  <c r="AA244" i="20" s="1"/>
  <c r="AF196" i="20"/>
  <c r="N241" i="8"/>
  <c r="N264" i="8" s="1"/>
  <c r="N266" i="20" s="1"/>
  <c r="AN196" i="22"/>
  <c r="AA288" i="8"/>
  <c r="AC311" i="8" s="1"/>
  <c r="AM267" i="20"/>
  <c r="AI77" i="20"/>
  <c r="AR219" i="22"/>
  <c r="AM243" i="22" s="1"/>
  <c r="AN197" i="20"/>
  <c r="AM288" i="8"/>
  <c r="AO311" i="8" s="1"/>
  <c r="O196" i="20"/>
  <c r="AP218" i="8"/>
  <c r="AP220" i="20" s="1"/>
  <c r="AK244" i="20" s="1"/>
  <c r="V102" i="8"/>
  <c r="V104" i="20" s="1"/>
  <c r="AJ196" i="22"/>
  <c r="AA99" i="8"/>
  <c r="AA101" i="20" s="1"/>
  <c r="W77" i="22"/>
  <c r="W99" i="8"/>
  <c r="W100" i="22" s="1"/>
  <c r="AI77" i="22"/>
  <c r="AN220" i="20"/>
  <c r="AI244" i="20" s="1"/>
  <c r="U100" i="8"/>
  <c r="U101" i="22" s="1"/>
  <c r="BA85" i="20"/>
  <c r="AA81" i="20"/>
  <c r="AA80" i="21" s="1"/>
  <c r="AJ197" i="20"/>
  <c r="AN219" i="22"/>
  <c r="AI243" i="22" s="1"/>
  <c r="Z79" i="20"/>
  <c r="S55" i="24"/>
  <c r="AM100" i="22"/>
  <c r="R81" i="20"/>
  <c r="AU78" i="20"/>
  <c r="W217" i="8"/>
  <c r="R241" i="8" s="1"/>
  <c r="R264" i="8" s="1"/>
  <c r="R287" i="8" s="1"/>
  <c r="AP102" i="22"/>
  <c r="AT102" i="20"/>
  <c r="BB85" i="20"/>
  <c r="AC77" i="20"/>
  <c r="AC76" i="21" s="1"/>
  <c r="AW218" i="8"/>
  <c r="AW220" i="20" s="1"/>
  <c r="AR244" i="20" s="1"/>
  <c r="S195" i="22"/>
  <c r="AC76" i="22"/>
  <c r="AG100" i="20"/>
  <c r="Q52" i="27"/>
  <c r="Q52" i="31" s="1"/>
  <c r="AO35" i="21"/>
  <c r="AZ100" i="8"/>
  <c r="AZ102" i="20" s="1"/>
  <c r="BC102" i="8"/>
  <c r="BC103" i="22" s="1"/>
  <c r="AV78" i="22"/>
  <c r="J55" i="21"/>
  <c r="T77" i="20"/>
  <c r="T75" i="24" s="1"/>
  <c r="BG222" i="8"/>
  <c r="BB246" i="8" s="1"/>
  <c r="BB269" i="8" s="1"/>
  <c r="BB271" i="20" s="1"/>
  <c r="X101" i="22"/>
  <c r="AF100" i="22"/>
  <c r="AK79" i="20"/>
  <c r="AC100" i="22"/>
  <c r="AO102" i="20"/>
  <c r="X100" i="20"/>
  <c r="T76" i="22"/>
  <c r="AG79" i="22"/>
  <c r="AS53" i="27"/>
  <c r="AS53" i="31" s="1"/>
  <c r="AS52" i="24"/>
  <c r="Y77" i="22"/>
  <c r="AG79" i="20"/>
  <c r="AG77" i="27" s="1"/>
  <c r="AG77" i="31" s="1"/>
  <c r="P98" i="8"/>
  <c r="P99" i="22" s="1"/>
  <c r="AB99" i="8"/>
  <c r="AB101" i="20" s="1"/>
  <c r="AK100" i="8"/>
  <c r="AK101" i="22" s="1"/>
  <c r="L76" i="22"/>
  <c r="AK102" i="22"/>
  <c r="X77" i="22"/>
  <c r="AZ61" i="21"/>
  <c r="AG80" i="20"/>
  <c r="AG78" i="24" s="1"/>
  <c r="AJ52" i="27"/>
  <c r="AJ52" i="31" s="1"/>
  <c r="AR100" i="22"/>
  <c r="AX82" i="20"/>
  <c r="AX81" i="21" s="1"/>
  <c r="AG102" i="22"/>
  <c r="AG80" i="22"/>
  <c r="AK102" i="8"/>
  <c r="AK104" i="20" s="1"/>
  <c r="AC79" i="22"/>
  <c r="AC80" i="20"/>
  <c r="S76" i="22"/>
  <c r="AK81" i="20"/>
  <c r="BF106" i="8"/>
  <c r="BF108" i="20" s="1"/>
  <c r="S77" i="20"/>
  <c r="AK80" i="22"/>
  <c r="AY99" i="8"/>
  <c r="AY100" i="22" s="1"/>
  <c r="AD218" i="8"/>
  <c r="AD220" i="20" s="1"/>
  <c r="Y244" i="20" s="1"/>
  <c r="T241" i="8"/>
  <c r="T264" i="8" s="1"/>
  <c r="T287" i="8" s="1"/>
  <c r="AC78" i="20"/>
  <c r="AA55" i="24"/>
  <c r="Z196" i="22"/>
  <c r="M98" i="8"/>
  <c r="M99" i="22" s="1"/>
  <c r="AG99" i="8"/>
  <c r="AG100" i="22" s="1"/>
  <c r="AI267" i="20"/>
  <c r="AI288" i="8"/>
  <c r="AK311" i="8" s="1"/>
  <c r="AK312" i="22" s="1"/>
  <c r="AB56" i="21"/>
  <c r="AH196" i="22"/>
  <c r="AI78" i="20"/>
  <c r="Z78" i="22"/>
  <c r="AM102" i="22"/>
  <c r="AH218" i="8"/>
  <c r="AC242" i="8" s="1"/>
  <c r="AC265" i="8" s="1"/>
  <c r="AC288" i="8" s="1"/>
  <c r="AX100" i="20"/>
  <c r="AI79" i="22"/>
  <c r="AY81" i="20"/>
  <c r="AI80" i="20"/>
  <c r="AD196" i="22"/>
  <c r="Q102" i="8"/>
  <c r="Q104" i="20" s="1"/>
  <c r="Q81" i="20"/>
  <c r="AD79" i="22"/>
  <c r="AA76" i="22"/>
  <c r="AX81" i="22"/>
  <c r="BB104" i="22"/>
  <c r="AG100" i="8"/>
  <c r="AG101" i="22" s="1"/>
  <c r="AC79" i="20"/>
  <c r="AC77" i="24" s="1"/>
  <c r="T79" i="22"/>
  <c r="AW101" i="20"/>
  <c r="P99" i="8"/>
  <c r="P100" i="22" s="1"/>
  <c r="AO80" i="20"/>
  <c r="AF55" i="21"/>
  <c r="Y99" i="8"/>
  <c r="Y101" i="20" s="1"/>
  <c r="U102" i="8"/>
  <c r="U104" i="20" s="1"/>
  <c r="Y101" i="8"/>
  <c r="Y103" i="20" s="1"/>
  <c r="U80" i="20"/>
  <c r="L77" i="22"/>
  <c r="S53" i="24"/>
  <c r="AX80" i="20"/>
  <c r="AX78" i="24" s="1"/>
  <c r="U77" i="22"/>
  <c r="X101" i="8"/>
  <c r="X103" i="20" s="1"/>
  <c r="AH101" i="8"/>
  <c r="AH102" i="22" s="1"/>
  <c r="Z54" i="21"/>
  <c r="AI54" i="27"/>
  <c r="AI54" i="31" s="1"/>
  <c r="AQ101" i="20"/>
  <c r="BC201" i="20"/>
  <c r="J53" i="27"/>
  <c r="J53" i="31" s="1"/>
  <c r="R78" i="22"/>
  <c r="AQ34" i="24"/>
  <c r="AQ34" i="27"/>
  <c r="AQ34" i="31" s="1"/>
  <c r="BC105" i="20"/>
  <c r="V100" i="8"/>
  <c r="V102" i="20" s="1"/>
  <c r="Y219" i="20"/>
  <c r="T243" i="20" s="1"/>
  <c r="I20" i="33"/>
  <c r="AO34" i="27"/>
  <c r="AO34" i="31" s="1"/>
  <c r="V99" i="8"/>
  <c r="V100" i="22" s="1"/>
  <c r="I12" i="34"/>
  <c r="I30" i="34" s="1"/>
  <c r="Y99" i="22"/>
  <c r="AH77" i="20"/>
  <c r="AH76" i="21" s="1"/>
  <c r="O101" i="8"/>
  <c r="O103" i="20" s="1"/>
  <c r="K79" i="22"/>
  <c r="K96" i="22" s="1"/>
  <c r="K97" i="22" s="1"/>
  <c r="U76" i="22"/>
  <c r="AO77" i="20"/>
  <c r="AO75" i="24" s="1"/>
  <c r="AA77" i="22"/>
  <c r="AL98" i="8"/>
  <c r="AL99" i="22" s="1"/>
  <c r="AN101" i="8"/>
  <c r="AN102" i="22" s="1"/>
  <c r="AS98" i="8"/>
  <c r="AS99" i="22" s="1"/>
  <c r="AS56" i="24"/>
  <c r="R78" i="20"/>
  <c r="K95" i="8"/>
  <c r="AE99" i="8"/>
  <c r="AE101" i="20" s="1"/>
  <c r="G54" i="21"/>
  <c r="G73" i="21" s="1"/>
  <c r="G74" i="21" s="1"/>
  <c r="K80" i="20"/>
  <c r="AD35" i="21"/>
  <c r="AB83" i="20"/>
  <c r="AB81" i="24" s="1"/>
  <c r="U98" i="8"/>
  <c r="U100" i="20" s="1"/>
  <c r="AK287" i="8"/>
  <c r="AM310" i="8" s="1"/>
  <c r="L27" i="33"/>
  <c r="AK80" i="20"/>
  <c r="AK79" i="21" s="1"/>
  <c r="G10" i="33"/>
  <c r="N197" i="20"/>
  <c r="R218" i="8"/>
  <c r="M242" i="8" s="1"/>
  <c r="M265" i="8" s="1"/>
  <c r="M266" i="22" s="1"/>
  <c r="R101" i="8"/>
  <c r="R102" i="22" s="1"/>
  <c r="AU80" i="22"/>
  <c r="AP218" i="22"/>
  <c r="AK242" i="22" s="1"/>
  <c r="L54" i="21"/>
  <c r="AN54" i="27"/>
  <c r="AN54" i="31" s="1"/>
  <c r="AD269" i="20"/>
  <c r="AS105" i="20"/>
  <c r="AM55" i="27"/>
  <c r="AM55" i="31" s="1"/>
  <c r="AD290" i="8"/>
  <c r="AP80" i="20"/>
  <c r="AY82" i="22"/>
  <c r="BA197" i="22"/>
  <c r="I96" i="22"/>
  <c r="I97" i="22" s="1"/>
  <c r="BA198" i="20"/>
  <c r="AT102" i="22"/>
  <c r="AP79" i="22"/>
  <c r="AO82" i="20"/>
  <c r="AO80" i="24" s="1"/>
  <c r="AE79" i="20"/>
  <c r="AE78" i="21" s="1"/>
  <c r="P102" i="20"/>
  <c r="O56" i="27"/>
  <c r="O56" i="31" s="1"/>
  <c r="BC104" i="8"/>
  <c r="BC106" i="20" s="1"/>
  <c r="I73" i="22"/>
  <c r="I74" i="22" s="1"/>
  <c r="AO81" i="22"/>
  <c r="T102" i="8"/>
  <c r="T103" i="22" s="1"/>
  <c r="P80" i="22"/>
  <c r="AI100" i="8"/>
  <c r="AI101" i="22" s="1"/>
  <c r="AL101" i="22"/>
  <c r="AB55" i="21"/>
  <c r="V267" i="20"/>
  <c r="AS102" i="8"/>
  <c r="AS103" i="22" s="1"/>
  <c r="AL53" i="24"/>
  <c r="U100" i="22"/>
  <c r="BA103" i="22"/>
  <c r="AK79" i="22"/>
  <c r="N79" i="22"/>
  <c r="L56" i="21"/>
  <c r="AX217" i="8"/>
  <c r="AX219" i="20" s="1"/>
  <c r="AS243" i="20" s="1"/>
  <c r="AZ83" i="20"/>
  <c r="AZ81" i="24" s="1"/>
  <c r="K13" i="33"/>
  <c r="AV101" i="8"/>
  <c r="AV102" i="22" s="1"/>
  <c r="I77" i="20"/>
  <c r="AT195" i="22"/>
  <c r="Q78" i="20"/>
  <c r="Q76" i="24" s="1"/>
  <c r="AK265" i="22"/>
  <c r="AO80" i="22"/>
  <c r="N77" i="22"/>
  <c r="Q77" i="22"/>
  <c r="AF104" i="8"/>
  <c r="AF105" i="22" s="1"/>
  <c r="Q76" i="22"/>
  <c r="G9" i="33"/>
  <c r="AW57" i="24"/>
  <c r="AR80" i="20"/>
  <c r="AA220" i="20"/>
  <c r="V244" i="20" s="1"/>
  <c r="AA219" i="22"/>
  <c r="V243" i="22" s="1"/>
  <c r="AL195" i="22"/>
  <c r="AL196" i="20"/>
  <c r="I95" i="8"/>
  <c r="AX101" i="20"/>
  <c r="AY102" i="8"/>
  <c r="AY104" i="20" s="1"/>
  <c r="G9" i="34"/>
  <c r="G10" i="34"/>
  <c r="AO100" i="22"/>
  <c r="BD104" i="8"/>
  <c r="BD105" i="22" s="1"/>
  <c r="I52" i="27"/>
  <c r="I52" i="31" s="1"/>
  <c r="AP219" i="20"/>
  <c r="AK243" i="20" s="1"/>
  <c r="M99" i="8"/>
  <c r="M100" i="22" s="1"/>
  <c r="AH104" i="8"/>
  <c r="AH105" i="22" s="1"/>
  <c r="AS101" i="8"/>
  <c r="AS103" i="20" s="1"/>
  <c r="X79" i="20"/>
  <c r="R76" i="22"/>
  <c r="AB100" i="8"/>
  <c r="AB102" i="20" s="1"/>
  <c r="W100" i="8"/>
  <c r="W102" i="20" s="1"/>
  <c r="Q101" i="8"/>
  <c r="Q103" i="20" s="1"/>
  <c r="G354" i="22"/>
  <c r="M79" i="22"/>
  <c r="AD83" i="20"/>
  <c r="AD81" i="24" s="1"/>
  <c r="S78" i="22"/>
  <c r="V98" i="8"/>
  <c r="V99" i="22" s="1"/>
  <c r="Y53" i="27"/>
  <c r="Y53" i="31" s="1"/>
  <c r="AH34" i="21"/>
  <c r="R99" i="8"/>
  <c r="R101" i="20" s="1"/>
  <c r="V53" i="21"/>
  <c r="X35" i="21"/>
  <c r="AB101" i="8"/>
  <c r="AB103" i="20" s="1"/>
  <c r="X79" i="22"/>
  <c r="Q34" i="21"/>
  <c r="S98" i="8"/>
  <c r="S100" i="20" s="1"/>
  <c r="O76" i="22"/>
  <c r="Q33" i="24"/>
  <c r="BB101" i="8"/>
  <c r="BB103" i="20" s="1"/>
  <c r="U102" i="22"/>
  <c r="U35" i="21"/>
  <c r="AF33" i="27"/>
  <c r="AF33" i="31" s="1"/>
  <c r="AJ79" i="22"/>
  <c r="N196" i="22"/>
  <c r="U34" i="27"/>
  <c r="U34" i="31" s="1"/>
  <c r="L34" i="21"/>
  <c r="I78" i="20"/>
  <c r="AS56" i="21"/>
  <c r="L33" i="27"/>
  <c r="L33" i="31" s="1"/>
  <c r="X196" i="20"/>
  <c r="M34" i="21"/>
  <c r="AL218" i="8"/>
  <c r="AG242" i="8" s="1"/>
  <c r="AG265" i="8" s="1"/>
  <c r="AG266" i="22" s="1"/>
  <c r="AD33" i="24"/>
  <c r="AD34" i="21"/>
  <c r="AT79" i="22"/>
  <c r="O78" i="20"/>
  <c r="AZ38" i="24"/>
  <c r="AJ35" i="21"/>
  <c r="S99" i="8"/>
  <c r="S101" i="20" s="1"/>
  <c r="U77" i="20"/>
  <c r="U75" i="24" s="1"/>
  <c r="AX101" i="8"/>
  <c r="AX103" i="20" s="1"/>
  <c r="AE99" i="22"/>
  <c r="AA77" i="20"/>
  <c r="AA75" i="24" s="1"/>
  <c r="AP56" i="21"/>
  <c r="AJ34" i="27"/>
  <c r="AJ34" i="31" s="1"/>
  <c r="M33" i="27"/>
  <c r="M33" i="31" s="1"/>
  <c r="Q98" i="8"/>
  <c r="Q100" i="20" s="1"/>
  <c r="AF79" i="20"/>
  <c r="AF34" i="24"/>
  <c r="M77" i="20"/>
  <c r="AD34" i="27"/>
  <c r="AD34" i="31" s="1"/>
  <c r="R33" i="24"/>
  <c r="P35" i="21"/>
  <c r="AJ100" i="8"/>
  <c r="AJ102" i="20" s="1"/>
  <c r="R33" i="27"/>
  <c r="R33" i="31" s="1"/>
  <c r="AF34" i="27"/>
  <c r="AF34" i="31" s="1"/>
  <c r="V34" i="27"/>
  <c r="V34" i="31" s="1"/>
  <c r="AJ33" i="27"/>
  <c r="AJ33" i="31" s="1"/>
  <c r="P34" i="27"/>
  <c r="P34" i="31" s="1"/>
  <c r="M54" i="21"/>
  <c r="AD35" i="24"/>
  <c r="AB219" i="20"/>
  <c r="W243" i="20" s="1"/>
  <c r="W196" i="22"/>
  <c r="M80" i="22"/>
  <c r="BA39" i="21"/>
  <c r="BA38" i="27"/>
  <c r="BA38" i="31" s="1"/>
  <c r="X195" i="22"/>
  <c r="W197" i="20"/>
  <c r="W241" i="8"/>
  <c r="W264" i="8" s="1"/>
  <c r="W266" i="20" s="1"/>
  <c r="M81" i="20"/>
  <c r="AU242" i="8"/>
  <c r="AU265" i="8" s="1"/>
  <c r="AU288" i="8" s="1"/>
  <c r="AU289" i="22" s="1"/>
  <c r="AT35" i="21"/>
  <c r="AV197" i="20"/>
  <c r="V266" i="22"/>
  <c r="AV196" i="22"/>
  <c r="AZ220" i="20"/>
  <c r="AU244" i="20" s="1"/>
  <c r="AT34" i="24"/>
  <c r="AL35" i="21"/>
  <c r="AA37" i="21"/>
  <c r="AA36" i="24"/>
  <c r="AH33" i="27"/>
  <c r="AH33" i="31" s="1"/>
  <c r="AP130" i="20"/>
  <c r="AP15" i="20"/>
  <c r="BB79" i="21"/>
  <c r="BF103" i="20"/>
  <c r="BB78" i="24"/>
  <c r="BB78" i="27"/>
  <c r="BB78" i="31" s="1"/>
  <c r="BQ217" i="21"/>
  <c r="BL241" i="21" s="1"/>
  <c r="BL242" i="20"/>
  <c r="BL265" i="20" s="1"/>
  <c r="BQ216" i="27"/>
  <c r="BQ216" i="24"/>
  <c r="BL240" i="24" s="1"/>
  <c r="BC37" i="20"/>
  <c r="BD130" i="20"/>
  <c r="BD153" i="20" s="1"/>
  <c r="BD15" i="20"/>
  <c r="BG219" i="20"/>
  <c r="BC194" i="24"/>
  <c r="BC195" i="21"/>
  <c r="BC194" i="27"/>
  <c r="BC194" i="31" s="1"/>
  <c r="BC151" i="21"/>
  <c r="BC150" i="27"/>
  <c r="BC150" i="31" s="1"/>
  <c r="BC175" i="20"/>
  <c r="BC150" i="24"/>
  <c r="BB173" i="21"/>
  <c r="BB172" i="27"/>
  <c r="BB172" i="31" s="1"/>
  <c r="BD197" i="20"/>
  <c r="BB172" i="24"/>
  <c r="BQ100" i="31"/>
  <c r="BL124" i="31" s="1"/>
  <c r="BL124" i="27"/>
  <c r="BB34" i="27"/>
  <c r="BB34" i="31" s="1"/>
  <c r="BB34" i="24"/>
  <c r="BB35" i="21"/>
  <c r="BB59" i="20"/>
  <c r="AR33" i="24"/>
  <c r="AC36" i="27"/>
  <c r="AC36" i="31" s="1"/>
  <c r="P34" i="24"/>
  <c r="BA242" i="20"/>
  <c r="BA265" i="20" s="1"/>
  <c r="BF216" i="24"/>
  <c r="BA240" i="24" s="1"/>
  <c r="BF217" i="21"/>
  <c r="BA241" i="21" s="1"/>
  <c r="BF216" i="27"/>
  <c r="BH103" i="21"/>
  <c r="BC127" i="21" s="1"/>
  <c r="BH102" i="27"/>
  <c r="BH102" i="24"/>
  <c r="BC126" i="24" s="1"/>
  <c r="AR34" i="21"/>
  <c r="BA57" i="21"/>
  <c r="BC81" i="20"/>
  <c r="BA56" i="24"/>
  <c r="BA56" i="27"/>
  <c r="BA56" i="31" s="1"/>
  <c r="BF100" i="31"/>
  <c r="BA124" i="31" s="1"/>
  <c r="BA124" i="27"/>
  <c r="BP216" i="27"/>
  <c r="BK242" i="20"/>
  <c r="BK265" i="20" s="1"/>
  <c r="BP217" i="21"/>
  <c r="BK241" i="21" s="1"/>
  <c r="BP216" i="24"/>
  <c r="BK240" i="24" s="1"/>
  <c r="AH33" i="24"/>
  <c r="O34" i="27"/>
  <c r="O34" i="31" s="1"/>
  <c r="L189" i="20"/>
  <c r="L165" i="21"/>
  <c r="L164" i="27"/>
  <c r="L164" i="31" s="1"/>
  <c r="L35" i="21"/>
  <c r="AC37" i="21"/>
  <c r="AF33" i="24"/>
  <c r="M204" i="20"/>
  <c r="K180" i="21"/>
  <c r="K179" i="27"/>
  <c r="K179" i="31" s="1"/>
  <c r="L158" i="21"/>
  <c r="L182" i="20"/>
  <c r="L157" i="27"/>
  <c r="L157" i="31" s="1"/>
  <c r="L34" i="27"/>
  <c r="L34" i="31" s="1"/>
  <c r="K187" i="21"/>
  <c r="K186" i="27"/>
  <c r="K186" i="31" s="1"/>
  <c r="M211" i="20"/>
  <c r="J70" i="27"/>
  <c r="J70" i="31" s="1"/>
  <c r="J71" i="21"/>
  <c r="L95" i="20"/>
  <c r="N108" i="31"/>
  <c r="I132" i="31" s="1"/>
  <c r="I132" i="27"/>
  <c r="O117" i="20"/>
  <c r="K93" i="21"/>
  <c r="K92" i="27"/>
  <c r="K92" i="31" s="1"/>
  <c r="BO195" i="21"/>
  <c r="BO194" i="24"/>
  <c r="BS219" i="20"/>
  <c r="BO194" i="27"/>
  <c r="BO194" i="31" s="1"/>
  <c r="M22" i="20"/>
  <c r="M137" i="20"/>
  <c r="M160" i="20" s="1"/>
  <c r="L44" i="20"/>
  <c r="AF131" i="20"/>
  <c r="AF16" i="20"/>
  <c r="AB34" i="24"/>
  <c r="L202" i="21"/>
  <c r="P226" i="20"/>
  <c r="L201" i="27"/>
  <c r="L201" i="31" s="1"/>
  <c r="BR216" i="24"/>
  <c r="BM240" i="24" s="1"/>
  <c r="BM242" i="20"/>
  <c r="BM265" i="20" s="1"/>
  <c r="BR217" i="21"/>
  <c r="BM241" i="21" s="1"/>
  <c r="BR216" i="27"/>
  <c r="J64" i="21"/>
  <c r="J63" i="27"/>
  <c r="J63" i="31" s="1"/>
  <c r="L88" i="20"/>
  <c r="K41" i="27"/>
  <c r="K41" i="31" s="1"/>
  <c r="K42" i="21"/>
  <c r="K66" i="20"/>
  <c r="K48" i="27"/>
  <c r="K48" i="31" s="1"/>
  <c r="K73" i="20"/>
  <c r="K49" i="21"/>
  <c r="K86" i="21"/>
  <c r="O110" i="20"/>
  <c r="K85" i="27"/>
  <c r="K85" i="31" s="1"/>
  <c r="N114" i="27"/>
  <c r="N115" i="21"/>
  <c r="I139" i="21" s="1"/>
  <c r="N108" i="21"/>
  <c r="I132" i="21" s="1"/>
  <c r="N107" i="24"/>
  <c r="I131" i="24" s="1"/>
  <c r="N107" i="27"/>
  <c r="L208" i="27"/>
  <c r="L208" i="31" s="1"/>
  <c r="P233" i="20"/>
  <c r="L209" i="21"/>
  <c r="J256" i="20"/>
  <c r="J279" i="20" s="1"/>
  <c r="O231" i="21"/>
  <c r="J255" i="21" s="1"/>
  <c r="O230" i="27"/>
  <c r="O34" i="24"/>
  <c r="AJ130" i="20"/>
  <c r="AJ15" i="20"/>
  <c r="O223" i="24"/>
  <c r="J247" i="24" s="1"/>
  <c r="J249" i="20"/>
  <c r="J272" i="20" s="1"/>
  <c r="O223" i="27"/>
  <c r="O224" i="21"/>
  <c r="J248" i="21" s="1"/>
  <c r="BA131" i="20"/>
  <c r="BA16" i="20"/>
  <c r="AZ38" i="27"/>
  <c r="AZ38" i="31" s="1"/>
  <c r="BN79" i="21"/>
  <c r="BN78" i="27"/>
  <c r="BN78" i="31" s="1"/>
  <c r="BN78" i="24"/>
  <c r="BR103" i="20"/>
  <c r="BF173" i="24"/>
  <c r="BF173" i="27"/>
  <c r="BF173" i="31" s="1"/>
  <c r="BH198" i="20"/>
  <c r="BF174" i="21"/>
  <c r="AL131" i="20"/>
  <c r="AL16" i="20"/>
  <c r="AH130" i="20"/>
  <c r="AH15" i="20"/>
  <c r="M202" i="21"/>
  <c r="Q226" i="20"/>
  <c r="M201" i="27"/>
  <c r="M201" i="31" s="1"/>
  <c r="P219" i="24"/>
  <c r="K243" i="24" s="1"/>
  <c r="K245" i="20"/>
  <c r="K268" i="20" s="1"/>
  <c r="P220" i="21"/>
  <c r="K244" i="21" s="1"/>
  <c r="P219" i="27"/>
  <c r="M178" i="20"/>
  <c r="M153" i="27"/>
  <c r="M153" i="31" s="1"/>
  <c r="M153" i="24"/>
  <c r="M154" i="21"/>
  <c r="BF36" i="21"/>
  <c r="BF60" i="20"/>
  <c r="BF35" i="24"/>
  <c r="BF35" i="27"/>
  <c r="BF35" i="31" s="1"/>
  <c r="BG195" i="27"/>
  <c r="BG195" i="31" s="1"/>
  <c r="BK220" i="20"/>
  <c r="BG195" i="24"/>
  <c r="BG196" i="21"/>
  <c r="S131" i="20"/>
  <c r="S16" i="20"/>
  <c r="AD16" i="20"/>
  <c r="AD131" i="20"/>
  <c r="BE58" i="21"/>
  <c r="BG82" i="20"/>
  <c r="BE57" i="24"/>
  <c r="BE57" i="27"/>
  <c r="BE57" i="31" s="1"/>
  <c r="AT33" i="27"/>
  <c r="AT33" i="31" s="1"/>
  <c r="X34" i="24"/>
  <c r="Q221" i="27"/>
  <c r="L247" i="20"/>
  <c r="L270" i="20" s="1"/>
  <c r="Q221" i="24"/>
  <c r="L245" i="24" s="1"/>
  <c r="Q222" i="21"/>
  <c r="L246" i="21" s="1"/>
  <c r="AV16" i="20"/>
  <c r="AV131" i="20"/>
  <c r="L175" i="24"/>
  <c r="N200" i="20"/>
  <c r="L175" i="27"/>
  <c r="L175" i="31" s="1"/>
  <c r="L176" i="21"/>
  <c r="AK134" i="20"/>
  <c r="AK19" i="20"/>
  <c r="L37" i="24"/>
  <c r="L38" i="21"/>
  <c r="L62" i="20"/>
  <c r="L37" i="27"/>
  <c r="L37" i="31" s="1"/>
  <c r="U15" i="20"/>
  <c r="U130" i="20"/>
  <c r="BG176" i="20"/>
  <c r="BG151" i="24"/>
  <c r="BG152" i="21"/>
  <c r="BG151" i="27"/>
  <c r="BG151" i="31" s="1"/>
  <c r="O108" i="21"/>
  <c r="J132" i="21" s="1"/>
  <c r="O107" i="24"/>
  <c r="J131" i="24" s="1"/>
  <c r="O107" i="27"/>
  <c r="S33" i="24"/>
  <c r="AN35" i="21"/>
  <c r="J34" i="21"/>
  <c r="J50" i="21" s="1"/>
  <c r="J51" i="21" s="1"/>
  <c r="BM103" i="20"/>
  <c r="BI79" i="21"/>
  <c r="BI78" i="24"/>
  <c r="BI78" i="27"/>
  <c r="BI78" i="31" s="1"/>
  <c r="M44" i="20"/>
  <c r="N137" i="20"/>
  <c r="N160" i="20" s="1"/>
  <c r="N22" i="20"/>
  <c r="M40" i="20"/>
  <c r="N18" i="20"/>
  <c r="N133" i="20"/>
  <c r="N156" i="20" s="1"/>
  <c r="BH16" i="20"/>
  <c r="BG38" i="20"/>
  <c r="BH131" i="20"/>
  <c r="BH154" i="20" s="1"/>
  <c r="AW15" i="20"/>
  <c r="AW130" i="20"/>
  <c r="BJ194" i="27"/>
  <c r="BJ194" i="31" s="1"/>
  <c r="BN219" i="20"/>
  <c r="BJ195" i="21"/>
  <c r="BJ194" i="24"/>
  <c r="S34" i="21"/>
  <c r="AN34" i="27"/>
  <c r="AN34" i="31" s="1"/>
  <c r="AH34" i="24"/>
  <c r="P223" i="27"/>
  <c r="K249" i="20"/>
  <c r="K272" i="20" s="1"/>
  <c r="P223" i="24"/>
  <c r="K247" i="24" s="1"/>
  <c r="P224" i="21"/>
  <c r="K248" i="21" s="1"/>
  <c r="Y15" i="20"/>
  <c r="Y130" i="20"/>
  <c r="M182" i="20"/>
  <c r="M158" i="21"/>
  <c r="M157" i="27"/>
  <c r="M157" i="31" s="1"/>
  <c r="N16" i="20"/>
  <c r="N131" i="20"/>
  <c r="AM15" i="20"/>
  <c r="AM130" i="20"/>
  <c r="BJ37" i="20"/>
  <c r="BK130" i="20"/>
  <c r="BK153" i="20" s="1"/>
  <c r="BK15" i="20"/>
  <c r="BL100" i="24"/>
  <c r="BG124" i="24" s="1"/>
  <c r="BL101" i="21"/>
  <c r="BG125" i="21" s="1"/>
  <c r="BL100" i="27"/>
  <c r="V33" i="24"/>
  <c r="J33" i="24"/>
  <c r="J49" i="24" s="1"/>
  <c r="J50" i="24" s="1"/>
  <c r="I268" i="24"/>
  <c r="I269" i="21"/>
  <c r="I293" i="20"/>
  <c r="I268" i="27"/>
  <c r="I268" i="31" s="1"/>
  <c r="AC131" i="20"/>
  <c r="AC16" i="20"/>
  <c r="N130" i="20"/>
  <c r="N15" i="20"/>
  <c r="BE243" i="20"/>
  <c r="BE266" i="20" s="1"/>
  <c r="BJ218" i="21"/>
  <c r="BE242" i="21" s="1"/>
  <c r="BJ217" i="27"/>
  <c r="BJ217" i="24"/>
  <c r="BE241" i="24" s="1"/>
  <c r="L42" i="21"/>
  <c r="L66" i="20"/>
  <c r="L41" i="27"/>
  <c r="L41" i="31" s="1"/>
  <c r="P105" i="27"/>
  <c r="P106" i="21"/>
  <c r="K130" i="21" s="1"/>
  <c r="P105" i="24"/>
  <c r="K129" i="24" s="1"/>
  <c r="BI172" i="27"/>
  <c r="BI172" i="31" s="1"/>
  <c r="BI173" i="21"/>
  <c r="BI172" i="24"/>
  <c r="BK197" i="20"/>
  <c r="L81" i="24"/>
  <c r="L82" i="21"/>
  <c r="L81" i="27"/>
  <c r="L81" i="31" s="1"/>
  <c r="P106" i="20"/>
  <c r="BJ151" i="21"/>
  <c r="BJ150" i="24"/>
  <c r="BJ150" i="27"/>
  <c r="BJ150" i="31" s="1"/>
  <c r="BJ175" i="20"/>
  <c r="J33" i="27"/>
  <c r="J33" i="31" s="1"/>
  <c r="J49" i="31" s="1"/>
  <c r="BM216" i="27"/>
  <c r="BM217" i="21"/>
  <c r="BH241" i="21" s="1"/>
  <c r="BH242" i="20"/>
  <c r="BH265" i="20" s="1"/>
  <c r="BM216" i="24"/>
  <c r="BH240" i="24" s="1"/>
  <c r="BF80" i="21"/>
  <c r="BF79" i="24"/>
  <c r="BJ104" i="20"/>
  <c r="BF79" i="27"/>
  <c r="BF79" i="31" s="1"/>
  <c r="L180" i="21"/>
  <c r="N204" i="20"/>
  <c r="L179" i="27"/>
  <c r="L179" i="31" s="1"/>
  <c r="Q222" i="20"/>
  <c r="M197" i="24"/>
  <c r="M197" i="27"/>
  <c r="M197" i="31" s="1"/>
  <c r="M198" i="21"/>
  <c r="AL130" i="20"/>
  <c r="AL15" i="20"/>
  <c r="K59" i="24"/>
  <c r="K59" i="27"/>
  <c r="K59" i="31" s="1"/>
  <c r="K60" i="21"/>
  <c r="M84" i="20"/>
  <c r="BI102" i="21"/>
  <c r="BD126" i="21" s="1"/>
  <c r="BI101" i="24"/>
  <c r="BD125" i="24" s="1"/>
  <c r="BI101" i="27"/>
  <c r="BI34" i="27"/>
  <c r="BI34" i="31" s="1"/>
  <c r="BI35" i="21"/>
  <c r="BI34" i="24"/>
  <c r="BI59" i="20"/>
  <c r="U131" i="20"/>
  <c r="U16" i="20"/>
  <c r="O130" i="20"/>
  <c r="O15" i="20"/>
  <c r="V33" i="27"/>
  <c r="V33" i="31" s="1"/>
  <c r="L213" i="20"/>
  <c r="L214" i="20" s="1"/>
  <c r="AT34" i="21"/>
  <c r="N221" i="31"/>
  <c r="I245" i="31" s="1"/>
  <c r="I245" i="27"/>
  <c r="AD130" i="20"/>
  <c r="AD15" i="20"/>
  <c r="O104" i="21"/>
  <c r="J128" i="21" s="1"/>
  <c r="O103" i="24"/>
  <c r="J127" i="24" s="1"/>
  <c r="O103" i="27"/>
  <c r="P130" i="20"/>
  <c r="P15" i="20"/>
  <c r="L86" i="21"/>
  <c r="P110" i="20"/>
  <c r="L85" i="27"/>
  <c r="L85" i="31" s="1"/>
  <c r="AR130" i="20"/>
  <c r="AR15" i="20"/>
  <c r="BH57" i="21"/>
  <c r="BH56" i="24"/>
  <c r="BJ81" i="20"/>
  <c r="BH56" i="27"/>
  <c r="BH56" i="31" s="1"/>
  <c r="O229" i="31"/>
  <c r="J253" i="31" s="1"/>
  <c r="J253" i="27"/>
  <c r="J277" i="21"/>
  <c r="J276" i="27"/>
  <c r="J276" i="31" s="1"/>
  <c r="J301" i="20"/>
  <c r="O341" i="27"/>
  <c r="O341" i="31" s="1"/>
  <c r="O342" i="21"/>
  <c r="O202" i="27"/>
  <c r="O202" i="31" s="1"/>
  <c r="O203" i="21"/>
  <c r="S227" i="20"/>
  <c r="U230" i="27"/>
  <c r="P256" i="20"/>
  <c r="P279" i="20" s="1"/>
  <c r="U231" i="21"/>
  <c r="P255" i="21" s="1"/>
  <c r="AP132" i="20"/>
  <c r="AP17" i="20"/>
  <c r="BL58" i="21"/>
  <c r="BL57" i="24"/>
  <c r="BN82" i="20"/>
  <c r="BL57" i="27"/>
  <c r="BL57" i="31" s="1"/>
  <c r="BC38" i="20"/>
  <c r="BD16" i="20"/>
  <c r="BD131" i="20"/>
  <c r="BD154" i="20" s="1"/>
  <c r="BH124" i="27"/>
  <c r="BM100" i="31"/>
  <c r="BH124" i="31" s="1"/>
  <c r="M89" i="27"/>
  <c r="M89" i="31" s="1"/>
  <c r="Q114" i="20"/>
  <c r="M90" i="21"/>
  <c r="BG178" i="20"/>
  <c r="BG153" i="27"/>
  <c r="BG153" i="31" s="1"/>
  <c r="BG154" i="21"/>
  <c r="BG153" i="24"/>
  <c r="AY78" i="24"/>
  <c r="BC103" i="20"/>
  <c r="AY78" i="27"/>
  <c r="AY78" i="31" s="1"/>
  <c r="AY79" i="21"/>
  <c r="BI80" i="21"/>
  <c r="BI79" i="27"/>
  <c r="BI79" i="31" s="1"/>
  <c r="BM104" i="20"/>
  <c r="BI79" i="24"/>
  <c r="BG220" i="20"/>
  <c r="BC195" i="24"/>
  <c r="BC195" i="27"/>
  <c r="BC195" i="31" s="1"/>
  <c r="BC196" i="21"/>
  <c r="BK104" i="20"/>
  <c r="BG80" i="21"/>
  <c r="BG79" i="24"/>
  <c r="BG79" i="27"/>
  <c r="BG79" i="31" s="1"/>
  <c r="I276" i="21"/>
  <c r="I275" i="27"/>
  <c r="I275" i="31" s="1"/>
  <c r="I300" i="20"/>
  <c r="BM79" i="27"/>
  <c r="BM79" i="31" s="1"/>
  <c r="BQ104" i="20"/>
  <c r="BM80" i="21"/>
  <c r="BM79" i="24"/>
  <c r="Q224" i="20"/>
  <c r="M199" i="27"/>
  <c r="M199" i="31" s="1"/>
  <c r="M200" i="21"/>
  <c r="M199" i="24"/>
  <c r="BG197" i="27"/>
  <c r="BG197" i="31" s="1"/>
  <c r="BG198" i="21"/>
  <c r="BK222" i="20"/>
  <c r="BG197" i="24"/>
  <c r="BE60" i="21"/>
  <c r="BE59" i="27"/>
  <c r="BE59" i="31" s="1"/>
  <c r="BE59" i="24"/>
  <c r="BG84" i="20"/>
  <c r="AR131" i="20"/>
  <c r="AR16" i="20"/>
  <c r="BP102" i="21"/>
  <c r="BK126" i="21" s="1"/>
  <c r="BP101" i="24"/>
  <c r="BK125" i="24" s="1"/>
  <c r="BP101" i="27"/>
  <c r="BQ101" i="27"/>
  <c r="BQ102" i="21"/>
  <c r="BL126" i="21" s="1"/>
  <c r="BQ101" i="24"/>
  <c r="BL125" i="24" s="1"/>
  <c r="K278" i="21"/>
  <c r="K302" i="20"/>
  <c r="K277" i="27"/>
  <c r="K277" i="31" s="1"/>
  <c r="M210" i="27"/>
  <c r="M210" i="31" s="1"/>
  <c r="Q235" i="20"/>
  <c r="M211" i="21"/>
  <c r="R189" i="20"/>
  <c r="R165" i="21"/>
  <c r="R164" i="27"/>
  <c r="R164" i="31" s="1"/>
  <c r="BS216" i="27"/>
  <c r="BS217" i="21"/>
  <c r="BN241" i="21" s="1"/>
  <c r="BS216" i="24"/>
  <c r="BN240" i="24" s="1"/>
  <c r="BN242" i="20"/>
  <c r="BN265" i="20" s="1"/>
  <c r="AX242" i="20"/>
  <c r="AX265" i="20" s="1"/>
  <c r="BC216" i="24"/>
  <c r="AX240" i="24" s="1"/>
  <c r="BC216" i="27"/>
  <c r="BC217" i="21"/>
  <c r="AX241" i="21" s="1"/>
  <c r="O227" i="27"/>
  <c r="J253" i="20"/>
  <c r="J276" i="20" s="1"/>
  <c r="O228" i="21"/>
  <c r="J252" i="21" s="1"/>
  <c r="BJ219" i="24"/>
  <c r="BE243" i="24" s="1"/>
  <c r="BE245" i="20"/>
  <c r="BE268" i="20" s="1"/>
  <c r="BJ220" i="21"/>
  <c r="BE244" i="21" s="1"/>
  <c r="BJ219" i="27"/>
  <c r="BK100" i="31"/>
  <c r="BF124" i="31" s="1"/>
  <c r="BF124" i="27"/>
  <c r="O117" i="27"/>
  <c r="O118" i="21"/>
  <c r="J142" i="21" s="1"/>
  <c r="Q187" i="21"/>
  <c r="Q186" i="27"/>
  <c r="Q186" i="31" s="1"/>
  <c r="S211" i="20"/>
  <c r="K298" i="20"/>
  <c r="K273" i="27"/>
  <c r="K273" i="31" s="1"/>
  <c r="K274" i="21"/>
  <c r="BN101" i="21"/>
  <c r="BI125" i="21" s="1"/>
  <c r="BN100" i="27"/>
  <c r="BN100" i="24"/>
  <c r="BI124" i="24" s="1"/>
  <c r="BQ217" i="24"/>
  <c r="BL241" i="24" s="1"/>
  <c r="BQ218" i="21"/>
  <c r="BL242" i="21" s="1"/>
  <c r="BL243" i="20"/>
  <c r="BL266" i="20" s="1"/>
  <c r="BQ217" i="27"/>
  <c r="P230" i="31"/>
  <c r="K254" i="31" s="1"/>
  <c r="K254" i="27"/>
  <c r="BD78" i="24"/>
  <c r="BH103" i="20"/>
  <c r="BD78" i="27"/>
  <c r="BD78" i="31" s="1"/>
  <c r="BD79" i="21"/>
  <c r="AX132" i="20"/>
  <c r="AX17" i="20"/>
  <c r="BJ101" i="27"/>
  <c r="BJ102" i="21"/>
  <c r="BE126" i="21" s="1"/>
  <c r="BJ101" i="24"/>
  <c r="BE125" i="24" s="1"/>
  <c r="BF58" i="21"/>
  <c r="BF57" i="24"/>
  <c r="BH82" i="20"/>
  <c r="BF57" i="27"/>
  <c r="BF57" i="31" s="1"/>
  <c r="BK101" i="27"/>
  <c r="BK102" i="21"/>
  <c r="BF126" i="21" s="1"/>
  <c r="BK101" i="24"/>
  <c r="BF125" i="24" s="1"/>
  <c r="BO217" i="27"/>
  <c r="BO217" i="24"/>
  <c r="BJ241" i="24" s="1"/>
  <c r="BJ243" i="20"/>
  <c r="BJ266" i="20" s="1"/>
  <c r="BO218" i="21"/>
  <c r="BJ242" i="21" s="1"/>
  <c r="N207" i="21"/>
  <c r="N206" i="27"/>
  <c r="N206" i="31" s="1"/>
  <c r="R231" i="20"/>
  <c r="L71" i="27"/>
  <c r="L71" i="31" s="1"/>
  <c r="L72" i="21"/>
  <c r="N96" i="20"/>
  <c r="L206" i="21"/>
  <c r="L205" i="27"/>
  <c r="L205" i="31" s="1"/>
  <c r="P230" i="20"/>
  <c r="BI131" i="20"/>
  <c r="BI154" i="20" s="1"/>
  <c r="BI16" i="20"/>
  <c r="BH38" i="20"/>
  <c r="I252" i="27"/>
  <c r="N228" i="31"/>
  <c r="I252" i="31" s="1"/>
  <c r="BK79" i="21"/>
  <c r="BK78" i="24"/>
  <c r="BO103" i="20"/>
  <c r="BK78" i="27"/>
  <c r="BK78" i="31" s="1"/>
  <c r="M184" i="27"/>
  <c r="M184" i="31" s="1"/>
  <c r="O209" i="20"/>
  <c r="M185" i="21"/>
  <c r="BK173" i="27"/>
  <c r="BK173" i="31" s="1"/>
  <c r="BK174" i="21"/>
  <c r="BK173" i="24"/>
  <c r="BM198" i="20"/>
  <c r="N181" i="21"/>
  <c r="N180" i="27"/>
  <c r="N180" i="31" s="1"/>
  <c r="P205" i="20"/>
  <c r="BM217" i="24"/>
  <c r="BH241" i="24" s="1"/>
  <c r="BM217" i="27"/>
  <c r="BH243" i="20"/>
  <c r="BH266" i="20" s="1"/>
  <c r="BM218" i="21"/>
  <c r="BH242" i="21" s="1"/>
  <c r="BC100" i="24"/>
  <c r="AX124" i="24" s="1"/>
  <c r="BC101" i="21"/>
  <c r="AX125" i="21" s="1"/>
  <c r="BC100" i="27"/>
  <c r="P23" i="20"/>
  <c r="O45" i="20"/>
  <c r="P138" i="20"/>
  <c r="P161" i="20" s="1"/>
  <c r="BG40" i="20"/>
  <c r="BH18" i="20"/>
  <c r="BH133" i="20"/>
  <c r="BH156" i="20" s="1"/>
  <c r="AQ132" i="20"/>
  <c r="AQ17" i="20"/>
  <c r="BD103" i="20"/>
  <c r="AZ78" i="24"/>
  <c r="AZ79" i="21"/>
  <c r="AZ78" i="27"/>
  <c r="AZ78" i="31" s="1"/>
  <c r="BJ195" i="24"/>
  <c r="BJ196" i="21"/>
  <c r="BN220" i="20"/>
  <c r="BJ195" i="27"/>
  <c r="BJ195" i="31" s="1"/>
  <c r="P226" i="31"/>
  <c r="K250" i="31" s="1"/>
  <c r="K250" i="27"/>
  <c r="BD173" i="21"/>
  <c r="BD172" i="27"/>
  <c r="BD172" i="31" s="1"/>
  <c r="BF197" i="20"/>
  <c r="BD172" i="24"/>
  <c r="P234" i="21"/>
  <c r="K258" i="21" s="1"/>
  <c r="P233" i="27"/>
  <c r="K259" i="20"/>
  <c r="K282" i="20" s="1"/>
  <c r="P112" i="21"/>
  <c r="K136" i="21" s="1"/>
  <c r="P111" i="27"/>
  <c r="O114" i="20"/>
  <c r="K90" i="21"/>
  <c r="K89" i="27"/>
  <c r="K89" i="31" s="1"/>
  <c r="BK172" i="27"/>
  <c r="BK172" i="31" s="1"/>
  <c r="BK172" i="24"/>
  <c r="BM197" i="20"/>
  <c r="BK173" i="21"/>
  <c r="BE37" i="20"/>
  <c r="BF15" i="20"/>
  <c r="BF130" i="20"/>
  <c r="BF153" i="20" s="1"/>
  <c r="BM173" i="27"/>
  <c r="BM173" i="31" s="1"/>
  <c r="BO198" i="20"/>
  <c r="BM173" i="24"/>
  <c r="BM174" i="21"/>
  <c r="M94" i="20"/>
  <c r="K69" i="27"/>
  <c r="K69" i="31" s="1"/>
  <c r="K70" i="21"/>
  <c r="AY56" i="24"/>
  <c r="BA81" i="20"/>
  <c r="AY56" i="27"/>
  <c r="AY56" i="31" s="1"/>
  <c r="AY57" i="21"/>
  <c r="N49" i="20"/>
  <c r="O142" i="20"/>
  <c r="O165" i="20" s="1"/>
  <c r="O27" i="20"/>
  <c r="N40" i="20"/>
  <c r="O18" i="20"/>
  <c r="O133" i="20"/>
  <c r="O156" i="20" s="1"/>
  <c r="BG35" i="27"/>
  <c r="BG35" i="31" s="1"/>
  <c r="BG60" i="20"/>
  <c r="BG35" i="24"/>
  <c r="BG36" i="21"/>
  <c r="N111" i="27"/>
  <c r="N112" i="21"/>
  <c r="I136" i="21" s="1"/>
  <c r="BK287" i="20"/>
  <c r="BK263" i="21"/>
  <c r="BK262" i="24"/>
  <c r="BK262" i="27"/>
  <c r="BK262" i="31" s="1"/>
  <c r="BJ198" i="20"/>
  <c r="BH173" i="24"/>
  <c r="BH174" i="21"/>
  <c r="BH173" i="27"/>
  <c r="BH173" i="31" s="1"/>
  <c r="Q93" i="21"/>
  <c r="U117" i="20"/>
  <c r="Q92" i="27"/>
  <c r="Q92" i="31" s="1"/>
  <c r="P112" i="27"/>
  <c r="P113" i="21"/>
  <c r="K137" i="21" s="1"/>
  <c r="O159" i="21"/>
  <c r="O158" i="27"/>
  <c r="O158" i="31" s="1"/>
  <c r="O183" i="20"/>
  <c r="BF37" i="24"/>
  <c r="BF62" i="20"/>
  <c r="BF38" i="21"/>
  <c r="BF37" i="27"/>
  <c r="BF37" i="31" s="1"/>
  <c r="O208" i="20"/>
  <c r="M184" i="21"/>
  <c r="M183" i="27"/>
  <c r="M183" i="31" s="1"/>
  <c r="BG101" i="21"/>
  <c r="BB125" i="21" s="1"/>
  <c r="BG100" i="24"/>
  <c r="BB124" i="24" s="1"/>
  <c r="BG100" i="27"/>
  <c r="BA194" i="24"/>
  <c r="BE219" i="20"/>
  <c r="BA195" i="21"/>
  <c r="BA194" i="27"/>
  <c r="BA194" i="31" s="1"/>
  <c r="Q228" i="21"/>
  <c r="L252" i="21" s="1"/>
  <c r="L253" i="20"/>
  <c r="L276" i="20" s="1"/>
  <c r="Q227" i="27"/>
  <c r="BJ56" i="24"/>
  <c r="BJ57" i="21"/>
  <c r="BJ56" i="27"/>
  <c r="BJ56" i="31" s="1"/>
  <c r="BL81" i="20"/>
  <c r="L254" i="20"/>
  <c r="L277" i="20" s="1"/>
  <c r="Q228" i="27"/>
  <c r="Q229" i="21"/>
  <c r="L253" i="21" s="1"/>
  <c r="BR217" i="24"/>
  <c r="BM241" i="24" s="1"/>
  <c r="BR218" i="21"/>
  <c r="BM242" i="21" s="1"/>
  <c r="BM243" i="20"/>
  <c r="BM266" i="20" s="1"/>
  <c r="BR217" i="27"/>
  <c r="BD59" i="20"/>
  <c r="BD34" i="24"/>
  <c r="BD35" i="21"/>
  <c r="BD34" i="27"/>
  <c r="BD34" i="31" s="1"/>
  <c r="BJ82" i="20"/>
  <c r="BH58" i="21"/>
  <c r="BH57" i="24"/>
  <c r="BH57" i="27"/>
  <c r="BH57" i="31" s="1"/>
  <c r="BN79" i="27"/>
  <c r="BN79" i="31" s="1"/>
  <c r="BR104" i="20"/>
  <c r="BN79" i="24"/>
  <c r="BN80" i="21"/>
  <c r="I250" i="27"/>
  <c r="N226" i="31"/>
  <c r="I250" i="31" s="1"/>
  <c r="BB80" i="21"/>
  <c r="BF104" i="20"/>
  <c r="BB79" i="24"/>
  <c r="BB79" i="27"/>
  <c r="BB79" i="31" s="1"/>
  <c r="BJ152" i="21"/>
  <c r="BJ176" i="20"/>
  <c r="BJ151" i="27"/>
  <c r="BJ151" i="31" s="1"/>
  <c r="BJ151" i="24"/>
  <c r="V233" i="20"/>
  <c r="R208" i="27"/>
  <c r="R208" i="31" s="1"/>
  <c r="R209" i="21"/>
  <c r="Q108" i="27"/>
  <c r="Q109" i="21"/>
  <c r="L133" i="21" s="1"/>
  <c r="BH79" i="27"/>
  <c r="BH79" i="31" s="1"/>
  <c r="BL104" i="20"/>
  <c r="BH80" i="21"/>
  <c r="BH79" i="24"/>
  <c r="M71" i="20"/>
  <c r="M47" i="21"/>
  <c r="M46" i="27"/>
  <c r="M46" i="31" s="1"/>
  <c r="BB197" i="20"/>
  <c r="AZ172" i="24"/>
  <c r="AZ172" i="27"/>
  <c r="AZ172" i="31" s="1"/>
  <c r="AZ173" i="21"/>
  <c r="N154" i="21"/>
  <c r="N153" i="24"/>
  <c r="N153" i="27"/>
  <c r="N153" i="31" s="1"/>
  <c r="N178" i="20"/>
  <c r="BL82" i="20"/>
  <c r="BJ58" i="21"/>
  <c r="BJ57" i="24"/>
  <c r="BJ57" i="27"/>
  <c r="BJ57" i="31" s="1"/>
  <c r="P222" i="21"/>
  <c r="K246" i="21" s="1"/>
  <c r="K247" i="20"/>
  <c r="K270" i="20" s="1"/>
  <c r="P221" i="24"/>
  <c r="K245" i="24" s="1"/>
  <c r="P221" i="27"/>
  <c r="BH152" i="21"/>
  <c r="BH151" i="24"/>
  <c r="BH176" i="20"/>
  <c r="BH151" i="27"/>
  <c r="BH151" i="31" s="1"/>
  <c r="N118" i="21"/>
  <c r="I142" i="21" s="1"/>
  <c r="N117" i="27"/>
  <c r="BP215" i="31"/>
  <c r="BK239" i="31" s="1"/>
  <c r="BK239" i="27"/>
  <c r="L162" i="21"/>
  <c r="L161" i="27"/>
  <c r="L161" i="31" s="1"/>
  <c r="L186" i="20"/>
  <c r="L95" i="21"/>
  <c r="L94" i="27"/>
  <c r="L94" i="31" s="1"/>
  <c r="P119" i="20"/>
  <c r="L245" i="20"/>
  <c r="L268" i="20" s="1"/>
  <c r="Q219" i="24"/>
  <c r="L243" i="24" s="1"/>
  <c r="Q219" i="27"/>
  <c r="Q220" i="21"/>
  <c r="L244" i="21" s="1"/>
  <c r="N67" i="20"/>
  <c r="N42" i="27"/>
  <c r="N42" i="31" s="1"/>
  <c r="N43" i="21"/>
  <c r="Z18" i="20"/>
  <c r="Z133" i="20"/>
  <c r="BC56" i="27"/>
  <c r="BC56" i="31" s="1"/>
  <c r="BC57" i="21"/>
  <c r="BE81" i="20"/>
  <c r="BC56" i="24"/>
  <c r="BO216" i="24"/>
  <c r="BJ240" i="24" s="1"/>
  <c r="BO217" i="21"/>
  <c r="BJ241" i="21" s="1"/>
  <c r="BJ242" i="20"/>
  <c r="BJ265" i="20" s="1"/>
  <c r="BO216" i="27"/>
  <c r="O157" i="21"/>
  <c r="O181" i="20"/>
  <c r="O156" i="27"/>
  <c r="O156" i="31" s="1"/>
  <c r="N206" i="21"/>
  <c r="N205" i="27"/>
  <c r="N205" i="31" s="1"/>
  <c r="R230" i="20"/>
  <c r="M42" i="20"/>
  <c r="N20" i="20"/>
  <c r="N135" i="20"/>
  <c r="N158" i="20" s="1"/>
  <c r="Q106" i="24"/>
  <c r="L130" i="24" s="1"/>
  <c r="Q106" i="27"/>
  <c r="Q107" i="21"/>
  <c r="L131" i="21" s="1"/>
  <c r="BE150" i="24"/>
  <c r="BE150" i="27"/>
  <c r="BE150" i="31" s="1"/>
  <c r="BE151" i="21"/>
  <c r="BE175" i="20"/>
  <c r="L59" i="27"/>
  <c r="L59" i="31" s="1"/>
  <c r="N84" i="20"/>
  <c r="L60" i="21"/>
  <c r="L59" i="24"/>
  <c r="R222" i="20"/>
  <c r="N198" i="21"/>
  <c r="N197" i="24"/>
  <c r="N197" i="27"/>
  <c r="N197" i="31" s="1"/>
  <c r="BL218" i="21"/>
  <c r="BG242" i="21" s="1"/>
  <c r="BL217" i="24"/>
  <c r="BG241" i="24" s="1"/>
  <c r="BL217" i="27"/>
  <c r="BG243" i="20"/>
  <c r="BG266" i="20" s="1"/>
  <c r="I273" i="27"/>
  <c r="I273" i="31" s="1"/>
  <c r="I274" i="21"/>
  <c r="I298" i="20"/>
  <c r="P229" i="27"/>
  <c r="K255" i="20"/>
  <c r="K278" i="20" s="1"/>
  <c r="P230" i="21"/>
  <c r="K254" i="21" s="1"/>
  <c r="T18" i="20"/>
  <c r="T133" i="20"/>
  <c r="BK16" i="20"/>
  <c r="BJ38" i="20"/>
  <c r="BK131" i="20"/>
  <c r="BK154" i="20" s="1"/>
  <c r="BG174" i="21"/>
  <c r="BG173" i="27"/>
  <c r="BG173" i="31" s="1"/>
  <c r="BG173" i="24"/>
  <c r="BI198" i="20"/>
  <c r="L185" i="27"/>
  <c r="L185" i="31" s="1"/>
  <c r="N210" i="20"/>
  <c r="L186" i="21"/>
  <c r="N162" i="27"/>
  <c r="N162" i="31" s="1"/>
  <c r="N163" i="21"/>
  <c r="N187" i="20"/>
  <c r="M37" i="24"/>
  <c r="M38" i="21"/>
  <c r="M37" i="27"/>
  <c r="M37" i="31" s="1"/>
  <c r="M62" i="20"/>
  <c r="AC132" i="20"/>
  <c r="AC17" i="20"/>
  <c r="M50" i="20"/>
  <c r="N143" i="20"/>
  <c r="N166" i="20" s="1"/>
  <c r="BA17" i="20"/>
  <c r="BA132" i="20"/>
  <c r="O116" i="27"/>
  <c r="O117" i="21"/>
  <c r="J141" i="21" s="1"/>
  <c r="M94" i="21"/>
  <c r="Q118" i="20"/>
  <c r="M93" i="27"/>
  <c r="M93" i="31" s="1"/>
  <c r="AZ34" i="27"/>
  <c r="AZ34" i="31" s="1"/>
  <c r="AZ35" i="21"/>
  <c r="AZ59" i="20"/>
  <c r="AZ34" i="24"/>
  <c r="L48" i="20"/>
  <c r="M141" i="20"/>
  <c r="M164" i="20" s="1"/>
  <c r="M26" i="20"/>
  <c r="AY34" i="24"/>
  <c r="AY35" i="21"/>
  <c r="AY34" i="27"/>
  <c r="AY34" i="31" s="1"/>
  <c r="AY59" i="20"/>
  <c r="M46" i="21"/>
  <c r="M70" i="20"/>
  <c r="M45" i="27"/>
  <c r="M45" i="31" s="1"/>
  <c r="BS220" i="20"/>
  <c r="BO195" i="27"/>
  <c r="BO195" i="31" s="1"/>
  <c r="BO196" i="21"/>
  <c r="BO195" i="24"/>
  <c r="K184" i="21"/>
  <c r="M208" i="20"/>
  <c r="K183" i="27"/>
  <c r="K183" i="31" s="1"/>
  <c r="AX57" i="21"/>
  <c r="AZ81" i="20"/>
  <c r="AX56" i="24"/>
  <c r="AX56" i="27"/>
  <c r="AX56" i="31" s="1"/>
  <c r="O113" i="27"/>
  <c r="O114" i="21"/>
  <c r="J138" i="21" s="1"/>
  <c r="L177" i="24"/>
  <c r="N202" i="20"/>
  <c r="L178" i="21"/>
  <c r="L177" i="27"/>
  <c r="L177" i="31" s="1"/>
  <c r="AB132" i="20"/>
  <c r="AB17" i="20"/>
  <c r="BA197" i="20"/>
  <c r="AY172" i="24"/>
  <c r="AY173" i="21"/>
  <c r="AY172" i="27"/>
  <c r="AY172" i="31" s="1"/>
  <c r="M62" i="27"/>
  <c r="M62" i="31" s="1"/>
  <c r="M63" i="21"/>
  <c r="O87" i="20"/>
  <c r="T16" i="20"/>
  <c r="T131" i="20"/>
  <c r="N92" i="20"/>
  <c r="L67" i="27"/>
  <c r="L67" i="31" s="1"/>
  <c r="L68" i="21"/>
  <c r="Q232" i="20"/>
  <c r="M207" i="27"/>
  <c r="M207" i="31" s="1"/>
  <c r="M208" i="21"/>
  <c r="O43" i="20"/>
  <c r="P136" i="20"/>
  <c r="P159" i="20" s="1"/>
  <c r="P21" i="20"/>
  <c r="Z17" i="20"/>
  <c r="Z132" i="20"/>
  <c r="L39" i="24"/>
  <c r="L39" i="27"/>
  <c r="L39" i="31" s="1"/>
  <c r="L64" i="20"/>
  <c r="L40" i="21"/>
  <c r="N179" i="21"/>
  <c r="N178" i="27"/>
  <c r="N178" i="31" s="1"/>
  <c r="P203" i="20"/>
  <c r="O200" i="27"/>
  <c r="O200" i="31" s="1"/>
  <c r="O201" i="21"/>
  <c r="O200" i="24"/>
  <c r="S225" i="20"/>
  <c r="BM130" i="20"/>
  <c r="BM153" i="20" s="1"/>
  <c r="BL37" i="20"/>
  <c r="P71" i="21"/>
  <c r="R95" i="20"/>
  <c r="P70" i="27"/>
  <c r="P70" i="31" s="1"/>
  <c r="AI18" i="20"/>
  <c r="AI133" i="20"/>
  <c r="M175" i="24"/>
  <c r="M175" i="27"/>
  <c r="M175" i="31" s="1"/>
  <c r="M176" i="21"/>
  <c r="O200" i="20"/>
  <c r="BI35" i="24"/>
  <c r="BI36" i="21"/>
  <c r="BI60" i="20"/>
  <c r="BI35" i="27"/>
  <c r="BI35" i="31" s="1"/>
  <c r="BA58" i="21"/>
  <c r="BA57" i="27"/>
  <c r="BA57" i="31" s="1"/>
  <c r="BC82" i="20"/>
  <c r="BA57" i="24"/>
  <c r="N113" i="31"/>
  <c r="I137" i="31" s="1"/>
  <c r="I137" i="27"/>
  <c r="BL195" i="27"/>
  <c r="BL195" i="31" s="1"/>
  <c r="BL196" i="21"/>
  <c r="BL195" i="24"/>
  <c r="BP220" i="20"/>
  <c r="BH35" i="24"/>
  <c r="BH36" i="21"/>
  <c r="BH60" i="20"/>
  <c r="BH35" i="27"/>
  <c r="BH35" i="31" s="1"/>
  <c r="L48" i="21"/>
  <c r="L72" i="20"/>
  <c r="L47" i="27"/>
  <c r="L47" i="31" s="1"/>
  <c r="AZ194" i="24"/>
  <c r="AZ194" i="27"/>
  <c r="AZ194" i="31" s="1"/>
  <c r="BD219" i="20"/>
  <c r="AZ195" i="21"/>
  <c r="BB15" i="20"/>
  <c r="BB130" i="20"/>
  <c r="BB153" i="20" s="1"/>
  <c r="BA37" i="20"/>
  <c r="BF217" i="24"/>
  <c r="BA241" i="24" s="1"/>
  <c r="BA243" i="20"/>
  <c r="BA266" i="20" s="1"/>
  <c r="BF217" i="27"/>
  <c r="BF218" i="21"/>
  <c r="BA242" i="21" s="1"/>
  <c r="K45" i="27"/>
  <c r="K45" i="31" s="1"/>
  <c r="K70" i="20"/>
  <c r="K46" i="21"/>
  <c r="BA130" i="20"/>
  <c r="BA153" i="20" s="1"/>
  <c r="BA15" i="20"/>
  <c r="AZ37" i="20"/>
  <c r="BF175" i="24"/>
  <c r="BH200" i="20"/>
  <c r="BF175" i="27"/>
  <c r="BF175" i="31" s="1"/>
  <c r="BF176" i="21"/>
  <c r="BE101" i="27"/>
  <c r="BE102" i="21"/>
  <c r="AZ126" i="21" s="1"/>
  <c r="BE101" i="24"/>
  <c r="AZ125" i="24" s="1"/>
  <c r="O26" i="20"/>
  <c r="O141" i="20"/>
  <c r="O164" i="20" s="1"/>
  <c r="N48" i="20"/>
  <c r="BK35" i="27"/>
  <c r="BK35" i="31" s="1"/>
  <c r="BK35" i="24"/>
  <c r="BK36" i="21"/>
  <c r="BK60" i="20"/>
  <c r="BD288" i="24"/>
  <c r="BF313" i="20"/>
  <c r="BD289" i="21"/>
  <c r="BD288" i="27"/>
  <c r="BD288" i="31" s="1"/>
  <c r="BK79" i="27"/>
  <c r="BK79" i="31" s="1"/>
  <c r="BK80" i="21"/>
  <c r="BO104" i="20"/>
  <c r="BK79" i="24"/>
  <c r="P232" i="27"/>
  <c r="P233" i="21"/>
  <c r="K257" i="21" s="1"/>
  <c r="K258" i="20"/>
  <c r="K281" i="20" s="1"/>
  <c r="P116" i="21"/>
  <c r="K140" i="21" s="1"/>
  <c r="P115" i="27"/>
  <c r="AT131" i="20"/>
  <c r="AT16" i="20"/>
  <c r="R224" i="27"/>
  <c r="M250" i="20"/>
  <c r="M273" i="20" s="1"/>
  <c r="R225" i="21"/>
  <c r="M249" i="21" s="1"/>
  <c r="N41" i="21"/>
  <c r="N65" i="20"/>
  <c r="N40" i="27"/>
  <c r="N40" i="31" s="1"/>
  <c r="AW18" i="20"/>
  <c r="AW133" i="20"/>
  <c r="BN101" i="27"/>
  <c r="BN102" i="21"/>
  <c r="BI126" i="21" s="1"/>
  <c r="BN101" i="24"/>
  <c r="BI125" i="24" s="1"/>
  <c r="M156" i="21"/>
  <c r="M180" i="20"/>
  <c r="M155" i="27"/>
  <c r="M155" i="31" s="1"/>
  <c r="BP219" i="20"/>
  <c r="BL195" i="21"/>
  <c r="BL194" i="24"/>
  <c r="BL194" i="27"/>
  <c r="BL194" i="31" s="1"/>
  <c r="M187" i="27"/>
  <c r="M187" i="31" s="1"/>
  <c r="M188" i="21"/>
  <c r="O212" i="20"/>
  <c r="BH195" i="27"/>
  <c r="BH195" i="31" s="1"/>
  <c r="BH195" i="24"/>
  <c r="BH196" i="21"/>
  <c r="BL220" i="20"/>
  <c r="BK34" i="24"/>
  <c r="BK34" i="27"/>
  <c r="BK34" i="31" s="1"/>
  <c r="BK35" i="21"/>
  <c r="BK59" i="20"/>
  <c r="R223" i="21"/>
  <c r="M247" i="21" s="1"/>
  <c r="M248" i="20"/>
  <c r="M271" i="20" s="1"/>
  <c r="R222" i="24"/>
  <c r="M246" i="24" s="1"/>
  <c r="R222" i="27"/>
  <c r="BI103" i="27"/>
  <c r="BI104" i="21"/>
  <c r="BD128" i="21" s="1"/>
  <c r="BI103" i="24"/>
  <c r="BD127" i="24" s="1"/>
  <c r="BG57" i="24"/>
  <c r="BG57" i="27"/>
  <c r="BG57" i="31" s="1"/>
  <c r="BG58" i="21"/>
  <c r="BI82" i="20"/>
  <c r="Q231" i="27"/>
  <c r="L257" i="20"/>
  <c r="L280" i="20" s="1"/>
  <c r="Q232" i="21"/>
  <c r="L256" i="21" s="1"/>
  <c r="O233" i="27"/>
  <c r="J259" i="20"/>
  <c r="J282" i="20" s="1"/>
  <c r="O234" i="21"/>
  <c r="J258" i="21" s="1"/>
  <c r="AY242" i="20"/>
  <c r="AY265" i="20" s="1"/>
  <c r="BD216" i="27"/>
  <c r="BD217" i="21"/>
  <c r="AY241" i="21" s="1"/>
  <c r="BD216" i="24"/>
  <c r="AY240" i="24" s="1"/>
  <c r="BI151" i="27"/>
  <c r="BI151" i="31" s="1"/>
  <c r="BI151" i="24"/>
  <c r="BI152" i="21"/>
  <c r="BI176" i="20"/>
  <c r="BC151" i="24"/>
  <c r="BC152" i="21"/>
  <c r="BC151" i="27"/>
  <c r="BC151" i="31" s="1"/>
  <c r="BC176" i="20"/>
  <c r="M188" i="20"/>
  <c r="M164" i="21"/>
  <c r="M163" i="27"/>
  <c r="M163" i="31" s="1"/>
  <c r="BJ106" i="20"/>
  <c r="BF82" i="21"/>
  <c r="BF81" i="27"/>
  <c r="BF81" i="31" s="1"/>
  <c r="BF81" i="24"/>
  <c r="BA151" i="21"/>
  <c r="BA150" i="27"/>
  <c r="BA150" i="31" s="1"/>
  <c r="BA150" i="24"/>
  <c r="BA175" i="20"/>
  <c r="AJ131" i="20"/>
  <c r="AJ16" i="20"/>
  <c r="AZ150" i="27"/>
  <c r="AZ150" i="31" s="1"/>
  <c r="AZ150" i="24"/>
  <c r="AZ151" i="21"/>
  <c r="AZ175" i="20"/>
  <c r="T114" i="27"/>
  <c r="T115" i="21"/>
  <c r="O139" i="21" s="1"/>
  <c r="N186" i="20"/>
  <c r="N162" i="21"/>
  <c r="N161" i="27"/>
  <c r="N161" i="31" s="1"/>
  <c r="BL38" i="20"/>
  <c r="BM131" i="20"/>
  <c r="BM154" i="20" s="1"/>
  <c r="P116" i="20"/>
  <c r="L92" i="21"/>
  <c r="L91" i="27"/>
  <c r="L91" i="31" s="1"/>
  <c r="R234" i="20"/>
  <c r="N210" i="21"/>
  <c r="N209" i="27"/>
  <c r="N209" i="31" s="1"/>
  <c r="BH216" i="24"/>
  <c r="BC240" i="24" s="1"/>
  <c r="BC242" i="20"/>
  <c r="BC265" i="20" s="1"/>
  <c r="BH216" i="27"/>
  <c r="BH217" i="21"/>
  <c r="BC241" i="21" s="1"/>
  <c r="O89" i="20"/>
  <c r="M64" i="27"/>
  <c r="M64" i="31" s="1"/>
  <c r="M65" i="21"/>
  <c r="BN195" i="27"/>
  <c r="BN195" i="31" s="1"/>
  <c r="BN195" i="24"/>
  <c r="BN196" i="21"/>
  <c r="BR220" i="20"/>
  <c r="J68" i="21"/>
  <c r="J67" i="27"/>
  <c r="J67" i="31" s="1"/>
  <c r="L92" i="20"/>
  <c r="O105" i="24"/>
  <c r="J129" i="24" s="1"/>
  <c r="O106" i="21"/>
  <c r="J130" i="21" s="1"/>
  <c r="O105" i="27"/>
  <c r="BB100" i="24"/>
  <c r="AW124" i="24" s="1"/>
  <c r="BB101" i="21"/>
  <c r="AW125" i="21" s="1"/>
  <c r="BB100" i="27"/>
  <c r="K61" i="27"/>
  <c r="K61" i="31" s="1"/>
  <c r="K61" i="24"/>
  <c r="M86" i="20"/>
  <c r="K62" i="21"/>
  <c r="BE194" i="24"/>
  <c r="BI219" i="20"/>
  <c r="BE194" i="27"/>
  <c r="BE194" i="31" s="1"/>
  <c r="BE195" i="21"/>
  <c r="M91" i="21"/>
  <c r="Q115" i="20"/>
  <c r="M90" i="27"/>
  <c r="M90" i="31" s="1"/>
  <c r="BM220" i="20"/>
  <c r="BI195" i="27"/>
  <c r="BI195" i="31" s="1"/>
  <c r="BI195" i="24"/>
  <c r="BI196" i="21"/>
  <c r="Q49" i="21"/>
  <c r="Q73" i="20"/>
  <c r="Q48" i="27"/>
  <c r="Q48" i="31" s="1"/>
  <c r="BL150" i="27"/>
  <c r="BL150" i="31" s="1"/>
  <c r="BL150" i="24"/>
  <c r="BL175" i="20"/>
  <c r="BL151" i="21"/>
  <c r="BR101" i="21"/>
  <c r="BM125" i="21" s="1"/>
  <c r="BR100" i="27"/>
  <c r="BR100" i="24"/>
  <c r="BM124" i="24" s="1"/>
  <c r="N93" i="20"/>
  <c r="L68" i="27"/>
  <c r="L68" i="31" s="1"/>
  <c r="L69" i="21"/>
  <c r="BK217" i="27"/>
  <c r="BF243" i="20"/>
  <c r="BF266" i="20" s="1"/>
  <c r="BK218" i="21"/>
  <c r="BF242" i="21" s="1"/>
  <c r="BK217" i="24"/>
  <c r="BF241" i="24" s="1"/>
  <c r="BI38" i="20"/>
  <c r="BJ131" i="20"/>
  <c r="BJ154" i="20" s="1"/>
  <c r="BJ16" i="20"/>
  <c r="BI174" i="21"/>
  <c r="BK198" i="20"/>
  <c r="BI173" i="24"/>
  <c r="BI173" i="27"/>
  <c r="BI173" i="31" s="1"/>
  <c r="N84" i="24"/>
  <c r="R109" i="20"/>
  <c r="N84" i="27"/>
  <c r="N84" i="31" s="1"/>
  <c r="N85" i="21"/>
  <c r="BB35" i="24"/>
  <c r="BB36" i="21"/>
  <c r="BB35" i="27"/>
  <c r="BB35" i="31" s="1"/>
  <c r="BB60" i="20"/>
  <c r="P103" i="24"/>
  <c r="K127" i="24" s="1"/>
  <c r="P104" i="21"/>
  <c r="K128" i="21" s="1"/>
  <c r="P103" i="27"/>
  <c r="N86" i="27"/>
  <c r="N86" i="31" s="1"/>
  <c r="R111" i="20"/>
  <c r="N87" i="21"/>
  <c r="BB174" i="21"/>
  <c r="BB173" i="24"/>
  <c r="BD198" i="20"/>
  <c r="BB173" i="27"/>
  <c r="BB173" i="31" s="1"/>
  <c r="L84" i="21"/>
  <c r="P108" i="20"/>
  <c r="L83" i="24"/>
  <c r="L83" i="27"/>
  <c r="L83" i="31" s="1"/>
  <c r="BL101" i="27"/>
  <c r="BL102" i="21"/>
  <c r="BG126" i="21" s="1"/>
  <c r="BL101" i="24"/>
  <c r="BG125" i="24" s="1"/>
  <c r="BL151" i="24"/>
  <c r="BL152" i="21"/>
  <c r="BL176" i="20"/>
  <c r="BL151" i="27"/>
  <c r="BL151" i="31" s="1"/>
  <c r="AZ132" i="20"/>
  <c r="AZ17" i="20"/>
  <c r="Y133" i="20"/>
  <c r="Y18" i="20"/>
  <c r="M136" i="22"/>
  <c r="M21" i="22"/>
  <c r="BJ37" i="22"/>
  <c r="BJ60" i="22" s="1"/>
  <c r="BL83" i="22" s="1"/>
  <c r="BP106" i="22" s="1"/>
  <c r="BK130" i="22"/>
  <c r="BK153" i="22" s="1"/>
  <c r="BK176" i="22" s="1"/>
  <c r="BM199" i="22" s="1"/>
  <c r="BQ222" i="22" s="1"/>
  <c r="BL246" i="22" s="1"/>
  <c r="BL269" i="22" s="1"/>
  <c r="BK15" i="22"/>
  <c r="M140" i="22"/>
  <c r="M25" i="22"/>
  <c r="BD37" i="22"/>
  <c r="BD60" i="22" s="1"/>
  <c r="BF83" i="22" s="1"/>
  <c r="BJ106" i="22" s="1"/>
  <c r="BE130" i="22"/>
  <c r="BE153" i="22" s="1"/>
  <c r="BE176" i="22" s="1"/>
  <c r="BG199" i="22" s="1"/>
  <c r="BK222" i="22" s="1"/>
  <c r="BF246" i="22" s="1"/>
  <c r="BF269" i="22" s="1"/>
  <c r="BE15" i="22"/>
  <c r="BG37" i="22"/>
  <c r="BG60" i="22" s="1"/>
  <c r="BI83" i="22" s="1"/>
  <c r="BM106" i="22" s="1"/>
  <c r="BH130" i="22"/>
  <c r="BH153" i="22" s="1"/>
  <c r="BH176" i="22" s="1"/>
  <c r="BJ199" i="22" s="1"/>
  <c r="BN222" i="22" s="1"/>
  <c r="BI246" i="22" s="1"/>
  <c r="BI269" i="22" s="1"/>
  <c r="BH15" i="22"/>
  <c r="BI129" i="22"/>
  <c r="BI152" i="22" s="1"/>
  <c r="BI175" i="22" s="1"/>
  <c r="BK198" i="22" s="1"/>
  <c r="BO221" i="22" s="1"/>
  <c r="BJ245" i="22" s="1"/>
  <c r="BJ268" i="22" s="1"/>
  <c r="BH36" i="22"/>
  <c r="BH59" i="22" s="1"/>
  <c r="BJ82" i="22" s="1"/>
  <c r="BN105" i="22" s="1"/>
  <c r="BI14" i="22"/>
  <c r="BB16" i="22"/>
  <c r="BB131" i="22"/>
  <c r="M24" i="22"/>
  <c r="M139" i="22"/>
  <c r="BB14" i="22"/>
  <c r="BB129" i="22"/>
  <c r="BB152" i="22" s="1"/>
  <c r="BB175" i="22" s="1"/>
  <c r="BD198" i="22" s="1"/>
  <c r="BH221" i="22" s="1"/>
  <c r="BC245" i="22" s="1"/>
  <c r="BC268" i="22" s="1"/>
  <c r="BA36" i="22"/>
  <c r="BA59" i="22" s="1"/>
  <c r="BC82" i="22" s="1"/>
  <c r="BG105" i="22" s="1"/>
  <c r="T18" i="22"/>
  <c r="T133" i="22"/>
  <c r="AL131" i="22"/>
  <c r="AL16" i="22"/>
  <c r="AT152" i="20"/>
  <c r="AT151" i="22"/>
  <c r="AT173" i="8"/>
  <c r="N45" i="9"/>
  <c r="N68" i="9" s="1"/>
  <c r="P91" i="9" s="1"/>
  <c r="T114" i="9" s="1"/>
  <c r="O138" i="9" s="1"/>
  <c r="O161" i="9" s="1"/>
  <c r="O184" i="9" s="1"/>
  <c r="Q207" i="9" s="1"/>
  <c r="U230" i="9" s="1"/>
  <c r="P254" i="9" s="1"/>
  <c r="P277" i="9" s="1"/>
  <c r="N68" i="8"/>
  <c r="P91" i="8" s="1"/>
  <c r="T114" i="8" s="1"/>
  <c r="AS174" i="20"/>
  <c r="AS173" i="22"/>
  <c r="AU195" i="8"/>
  <c r="AL151" i="22"/>
  <c r="AL152" i="20"/>
  <c r="AL173" i="8"/>
  <c r="N315" i="9"/>
  <c r="R338" i="9" s="1"/>
  <c r="L292" i="9"/>
  <c r="AP35" i="21"/>
  <c r="AN36" i="21"/>
  <c r="BB34" i="9"/>
  <c r="BB57" i="9" s="1"/>
  <c r="BD80" i="9" s="1"/>
  <c r="BH103" i="9" s="1"/>
  <c r="BC127" i="9" s="1"/>
  <c r="BC150" i="9" s="1"/>
  <c r="BC173" i="9" s="1"/>
  <c r="BE196" i="9" s="1"/>
  <c r="BI219" i="9" s="1"/>
  <c r="BD243" i="9" s="1"/>
  <c r="BD266" i="9" s="1"/>
  <c r="BB57" i="8"/>
  <c r="BD80" i="8" s="1"/>
  <c r="BH103" i="8" s="1"/>
  <c r="L40" i="9"/>
  <c r="L63" i="9" s="1"/>
  <c r="N86" i="9" s="1"/>
  <c r="R109" i="9" s="1"/>
  <c r="M133" i="9" s="1"/>
  <c r="M156" i="9" s="1"/>
  <c r="M179" i="9" s="1"/>
  <c r="O202" i="9" s="1"/>
  <c r="S225" i="9" s="1"/>
  <c r="N249" i="9" s="1"/>
  <c r="N272" i="9" s="1"/>
  <c r="L63" i="8"/>
  <c r="N86" i="8" s="1"/>
  <c r="R109" i="8" s="1"/>
  <c r="AS152" i="22"/>
  <c r="AS153" i="20"/>
  <c r="AS174" i="8"/>
  <c r="AL35" i="8"/>
  <c r="AL13" i="21"/>
  <c r="AL12" i="9"/>
  <c r="AM13" i="8"/>
  <c r="AM128" i="8"/>
  <c r="AM151" i="8" s="1"/>
  <c r="AL12" i="31"/>
  <c r="AL12" i="27"/>
  <c r="AL12" i="24"/>
  <c r="AQ58" i="22"/>
  <c r="AS80" i="8"/>
  <c r="AQ59" i="20"/>
  <c r="AQ57" i="27" s="1"/>
  <c r="AQ57" i="31" s="1"/>
  <c r="AK174" i="20"/>
  <c r="AK173" i="22"/>
  <c r="AM195" i="8"/>
  <c r="L59" i="20"/>
  <c r="L58" i="21" s="1"/>
  <c r="L58" i="22"/>
  <c r="N80" i="8"/>
  <c r="AY34" i="9"/>
  <c r="AY57" i="9" s="1"/>
  <c r="BA80" i="9" s="1"/>
  <c r="BE103" i="9" s="1"/>
  <c r="AZ127" i="9" s="1"/>
  <c r="AZ150" i="9" s="1"/>
  <c r="AZ173" i="9" s="1"/>
  <c r="BB196" i="9" s="1"/>
  <c r="BF219" i="9" s="1"/>
  <c r="BA243" i="9" s="1"/>
  <c r="BA266" i="9" s="1"/>
  <c r="AY57" i="8"/>
  <c r="BA80" i="8" s="1"/>
  <c r="BE103" i="8" s="1"/>
  <c r="AE173" i="22"/>
  <c r="AG195" i="8"/>
  <c r="AE174" i="20"/>
  <c r="T12" i="27"/>
  <c r="T13" i="21"/>
  <c r="T12" i="9"/>
  <c r="T35" i="8"/>
  <c r="U13" i="8"/>
  <c r="T12" i="24"/>
  <c r="U128" i="8"/>
  <c r="U151" i="8" s="1"/>
  <c r="T12" i="31"/>
  <c r="Q322" i="9"/>
  <c r="U345" i="9" s="1"/>
  <c r="O299" i="9"/>
  <c r="AF152" i="20"/>
  <c r="AF151" i="22"/>
  <c r="AF173" i="8"/>
  <c r="AJ34" i="21"/>
  <c r="S173" i="22"/>
  <c r="U195" i="8"/>
  <c r="S174" i="20"/>
  <c r="AT14" i="8"/>
  <c r="AT129" i="8"/>
  <c r="AT152" i="8" s="1"/>
  <c r="AS13" i="31"/>
  <c r="AS13" i="27"/>
  <c r="AS14" i="21"/>
  <c r="AS36" i="8"/>
  <c r="AS13" i="24"/>
  <c r="AS13" i="9"/>
  <c r="AZ288" i="9"/>
  <c r="BB311" i="9"/>
  <c r="BF334" i="9" s="1"/>
  <c r="W57" i="8"/>
  <c r="W36" i="20"/>
  <c r="W35" i="22"/>
  <c r="W34" i="9"/>
  <c r="W57" i="9" s="1"/>
  <c r="Y80" i="9" s="1"/>
  <c r="AC103" i="9" s="1"/>
  <c r="AH79" i="8"/>
  <c r="AF58" i="20"/>
  <c r="AF56" i="27" s="1"/>
  <c r="AF56" i="31" s="1"/>
  <c r="AF57" i="22"/>
  <c r="T151" i="22"/>
  <c r="T173" i="8"/>
  <c r="T152" i="20"/>
  <c r="L300" i="9"/>
  <c r="N323" i="9"/>
  <c r="R346" i="9" s="1"/>
  <c r="K35" i="9"/>
  <c r="K58" i="9" s="1"/>
  <c r="M81" i="9" s="1"/>
  <c r="Q104" i="9" s="1"/>
  <c r="L128" i="9" s="1"/>
  <c r="L151" i="9" s="1"/>
  <c r="L174" i="9" s="1"/>
  <c r="N197" i="9" s="1"/>
  <c r="R220" i="9" s="1"/>
  <c r="M244" i="9" s="1"/>
  <c r="M267" i="9" s="1"/>
  <c r="K58" i="8"/>
  <c r="M81" i="8" s="1"/>
  <c r="Q104" i="8" s="1"/>
  <c r="BC288" i="9"/>
  <c r="BE311" i="9"/>
  <c r="BI334" i="9" s="1"/>
  <c r="AR129" i="8"/>
  <c r="AR152" i="8" s="1"/>
  <c r="AR14" i="8"/>
  <c r="AQ13" i="31"/>
  <c r="AQ13" i="27"/>
  <c r="AQ13" i="24"/>
  <c r="AQ14" i="21"/>
  <c r="AQ36" i="8"/>
  <c r="AQ13" i="9"/>
  <c r="AH57" i="22"/>
  <c r="AH58" i="20"/>
  <c r="AH56" i="27" s="1"/>
  <c r="AH56" i="31" s="1"/>
  <c r="AJ79" i="8"/>
  <c r="AJ151" i="22"/>
  <c r="AJ152" i="20"/>
  <c r="AJ173" i="8"/>
  <c r="O21" i="8"/>
  <c r="N20" i="31"/>
  <c r="N20" i="27"/>
  <c r="O136" i="8"/>
  <c r="O159" i="8" s="1"/>
  <c r="O182" i="8" s="1"/>
  <c r="Q205" i="8" s="1"/>
  <c r="U228" i="8" s="1"/>
  <c r="P252" i="8" s="1"/>
  <c r="P275" i="8" s="1"/>
  <c r="P298" i="8" s="1"/>
  <c r="R321" i="8" s="1"/>
  <c r="V344" i="8" s="1"/>
  <c r="N20" i="24"/>
  <c r="N21" i="21"/>
  <c r="N20" i="9"/>
  <c r="N43" i="8"/>
  <c r="L16" i="24"/>
  <c r="L16" i="27"/>
  <c r="M132" i="8"/>
  <c r="M155" i="8" s="1"/>
  <c r="M178" i="8" s="1"/>
  <c r="O201" i="8" s="1"/>
  <c r="S224" i="8" s="1"/>
  <c r="N248" i="8" s="1"/>
  <c r="N271" i="8" s="1"/>
  <c r="N294" i="8" s="1"/>
  <c r="P317" i="8" s="1"/>
  <c r="T340" i="8" s="1"/>
  <c r="L17" i="21"/>
  <c r="L16" i="9"/>
  <c r="L39" i="8"/>
  <c r="L16" i="31"/>
  <c r="M17" i="8"/>
  <c r="AF35" i="8"/>
  <c r="AG13" i="8"/>
  <c r="AG128" i="8"/>
  <c r="AG151" i="8" s="1"/>
  <c r="AF12" i="31"/>
  <c r="AF12" i="27"/>
  <c r="AF13" i="21"/>
  <c r="AF12" i="9"/>
  <c r="AF12" i="24"/>
  <c r="AR35" i="21"/>
  <c r="AD36" i="21"/>
  <c r="O23" i="24"/>
  <c r="O24" i="21"/>
  <c r="O46" i="8"/>
  <c r="P139" i="8"/>
  <c r="P162" i="8" s="1"/>
  <c r="P185" i="8" s="1"/>
  <c r="R208" i="8" s="1"/>
  <c r="V231" i="8" s="1"/>
  <c r="Q255" i="8" s="1"/>
  <c r="Q278" i="8" s="1"/>
  <c r="Q301" i="8" s="1"/>
  <c r="S324" i="8" s="1"/>
  <c r="W347" i="8" s="1"/>
  <c r="O23" i="9"/>
  <c r="O23" i="31"/>
  <c r="P24" i="8"/>
  <c r="O23" i="27"/>
  <c r="L44" i="8"/>
  <c r="L21" i="9"/>
  <c r="M137" i="8"/>
  <c r="M160" i="8" s="1"/>
  <c r="M183" i="8" s="1"/>
  <c r="O206" i="8" s="1"/>
  <c r="S229" i="8" s="1"/>
  <c r="N253" i="8" s="1"/>
  <c r="N276" i="8" s="1"/>
  <c r="N299" i="8" s="1"/>
  <c r="P322" i="8" s="1"/>
  <c r="T345" i="8" s="1"/>
  <c r="L21" i="31"/>
  <c r="M22" i="8"/>
  <c r="L21" i="27"/>
  <c r="L21" i="24"/>
  <c r="L22" i="21"/>
  <c r="K48" i="9"/>
  <c r="K71" i="9" s="1"/>
  <c r="M94" i="9" s="1"/>
  <c r="Q117" i="9" s="1"/>
  <c r="L141" i="9" s="1"/>
  <c r="L164" i="9" s="1"/>
  <c r="L187" i="9" s="1"/>
  <c r="N210" i="9" s="1"/>
  <c r="R233" i="9" s="1"/>
  <c r="M257" i="9" s="1"/>
  <c r="M280" i="9" s="1"/>
  <c r="K71" i="8"/>
  <c r="M94" i="8" s="1"/>
  <c r="Q117" i="8" s="1"/>
  <c r="K46" i="9"/>
  <c r="K69" i="9" s="1"/>
  <c r="M92" i="9" s="1"/>
  <c r="Q115" i="9" s="1"/>
  <c r="L139" i="9" s="1"/>
  <c r="L162" i="9" s="1"/>
  <c r="L185" i="9" s="1"/>
  <c r="N208" i="9" s="1"/>
  <c r="R231" i="9" s="1"/>
  <c r="M255" i="9" s="1"/>
  <c r="M278" i="9" s="1"/>
  <c r="K69" i="8"/>
  <c r="M92" i="8" s="1"/>
  <c r="Q115" i="8" s="1"/>
  <c r="AP36" i="22"/>
  <c r="AP58" i="8"/>
  <c r="AP37" i="20"/>
  <c r="AP35" i="9"/>
  <c r="AP58" i="9" s="1"/>
  <c r="AR81" i="9" s="1"/>
  <c r="AV104" i="9" s="1"/>
  <c r="N296" i="9"/>
  <c r="P319" i="9"/>
  <c r="T342" i="9" s="1"/>
  <c r="AG174" i="20"/>
  <c r="AI195" i="8"/>
  <c r="AG173" i="22"/>
  <c r="M65" i="8"/>
  <c r="O88" i="8" s="1"/>
  <c r="S111" i="8" s="1"/>
  <c r="M42" i="9"/>
  <c r="M65" i="9" s="1"/>
  <c r="O88" i="9" s="1"/>
  <c r="S111" i="9" s="1"/>
  <c r="N135" i="9" s="1"/>
  <c r="N158" i="9" s="1"/>
  <c r="N181" i="9" s="1"/>
  <c r="P204" i="9" s="1"/>
  <c r="T227" i="9" s="1"/>
  <c r="O251" i="9" s="1"/>
  <c r="O274" i="9" s="1"/>
  <c r="BA13" i="8"/>
  <c r="AZ12" i="24"/>
  <c r="AZ12" i="27"/>
  <c r="AZ12" i="31"/>
  <c r="AZ35" i="8"/>
  <c r="AZ13" i="21"/>
  <c r="AZ12" i="9"/>
  <c r="BA128" i="8"/>
  <c r="BA151" i="8" s="1"/>
  <c r="BA174" i="8" s="1"/>
  <c r="BC197" i="8" s="1"/>
  <c r="BG220" i="8" s="1"/>
  <c r="BB244" i="8" s="1"/>
  <c r="BB267" i="8" s="1"/>
  <c r="BB290" i="8" s="1"/>
  <c r="BD313" i="8" s="1"/>
  <c r="BH336" i="8" s="1"/>
  <c r="M36" i="22"/>
  <c r="M58" i="8"/>
  <c r="M37" i="20"/>
  <c r="M35" i="9"/>
  <c r="S35" i="22"/>
  <c r="S36" i="20"/>
  <c r="S57" i="8"/>
  <c r="S34" i="9"/>
  <c r="AN35" i="27"/>
  <c r="AN35" i="31" s="1"/>
  <c r="AD58" i="20"/>
  <c r="AD56" i="27" s="1"/>
  <c r="AD56" i="31" s="1"/>
  <c r="AD57" i="22"/>
  <c r="AF79" i="8"/>
  <c r="AK36" i="20"/>
  <c r="AK35" i="22"/>
  <c r="AK57" i="8"/>
  <c r="AK34" i="9"/>
  <c r="AG35" i="22"/>
  <c r="AG36" i="20"/>
  <c r="AG57" i="8"/>
  <c r="AG34" i="9"/>
  <c r="AG57" i="9" s="1"/>
  <c r="AI80" i="9" s="1"/>
  <c r="AM103" i="9" s="1"/>
  <c r="L297" i="9"/>
  <c r="N320" i="9"/>
  <c r="R343" i="9" s="1"/>
  <c r="N325" i="9"/>
  <c r="R348" i="9" s="1"/>
  <c r="L302" i="9"/>
  <c r="AU173" i="22"/>
  <c r="AW195" i="8"/>
  <c r="AU174" i="20"/>
  <c r="AI35" i="22"/>
  <c r="AI57" i="8"/>
  <c r="AI36" i="20"/>
  <c r="AI34" i="9"/>
  <c r="AI57" i="9" s="1"/>
  <c r="X12" i="9"/>
  <c r="X35" i="8"/>
  <c r="Y13" i="8"/>
  <c r="Y128" i="8"/>
  <c r="Y151" i="8" s="1"/>
  <c r="X12" i="31"/>
  <c r="X12" i="24"/>
  <c r="X12" i="27"/>
  <c r="X13" i="21"/>
  <c r="N36" i="8"/>
  <c r="O14" i="8"/>
  <c r="O129" i="8"/>
  <c r="O152" i="8" s="1"/>
  <c r="N13" i="31"/>
  <c r="N13" i="27"/>
  <c r="N13" i="9"/>
  <c r="N14" i="21"/>
  <c r="N13" i="24"/>
  <c r="L289" i="9"/>
  <c r="N312" i="9"/>
  <c r="R335" i="9" s="1"/>
  <c r="AE35" i="22"/>
  <c r="AE57" i="8"/>
  <c r="AE36" i="20"/>
  <c r="AE34" i="9"/>
  <c r="AW13" i="8"/>
  <c r="AV12" i="31"/>
  <c r="AV12" i="27"/>
  <c r="AV13" i="21"/>
  <c r="AV12" i="24"/>
  <c r="AV12" i="9"/>
  <c r="AW128" i="8"/>
  <c r="AW151" i="8" s="1"/>
  <c r="AV35" i="8"/>
  <c r="AO58" i="22"/>
  <c r="AQ80" i="8"/>
  <c r="AO59" i="20"/>
  <c r="AO57" i="27" s="1"/>
  <c r="AO57" i="31" s="1"/>
  <c r="BC12" i="27"/>
  <c r="BC35" i="8"/>
  <c r="BC13" i="21"/>
  <c r="BD128" i="8"/>
  <c r="BD151" i="8" s="1"/>
  <c r="BD174" i="8" s="1"/>
  <c r="BF197" i="8" s="1"/>
  <c r="BJ220" i="8" s="1"/>
  <c r="BE244" i="8" s="1"/>
  <c r="BE267" i="8" s="1"/>
  <c r="BE290" i="8" s="1"/>
  <c r="BG313" i="8" s="1"/>
  <c r="BK336" i="8" s="1"/>
  <c r="BC12" i="24"/>
  <c r="BC12" i="9"/>
  <c r="BD13" i="8"/>
  <c r="BC12" i="31"/>
  <c r="N19" i="8"/>
  <c r="M18" i="27"/>
  <c r="M18" i="24"/>
  <c r="M41" i="8"/>
  <c r="N134" i="8"/>
  <c r="N157" i="8" s="1"/>
  <c r="N180" i="8" s="1"/>
  <c r="P203" i="8" s="1"/>
  <c r="T226" i="8" s="1"/>
  <c r="O250" i="8" s="1"/>
  <c r="O273" i="8" s="1"/>
  <c r="O296" i="8" s="1"/>
  <c r="Q319" i="8" s="1"/>
  <c r="U342" i="8" s="1"/>
  <c r="M18" i="9"/>
  <c r="M19" i="21"/>
  <c r="M18" i="31"/>
  <c r="AS35" i="22"/>
  <c r="AS57" i="8"/>
  <c r="AS36" i="20"/>
  <c r="AS34" i="9"/>
  <c r="AR175" i="20"/>
  <c r="AT196" i="8"/>
  <c r="AR174" i="22"/>
  <c r="O196" i="8"/>
  <c r="M175" i="20"/>
  <c r="M174" i="22"/>
  <c r="AH35" i="8"/>
  <c r="AH13" i="21"/>
  <c r="AH12" i="24"/>
  <c r="AH12" i="9"/>
  <c r="AI13" i="8"/>
  <c r="AI128" i="8"/>
  <c r="AI151" i="8" s="1"/>
  <c r="AH12" i="31"/>
  <c r="AH12" i="27"/>
  <c r="X151" i="22"/>
  <c r="X173" i="8"/>
  <c r="X152" i="20"/>
  <c r="N153" i="20"/>
  <c r="N152" i="22"/>
  <c r="N174" i="8"/>
  <c r="AV79" i="8"/>
  <c r="AT58" i="20"/>
  <c r="AT57" i="21" s="1"/>
  <c r="AT57" i="22"/>
  <c r="AV152" i="20"/>
  <c r="AV151" i="22"/>
  <c r="AV173" i="8"/>
  <c r="AP34" i="27"/>
  <c r="AP34" i="31" s="1"/>
  <c r="AR34" i="27"/>
  <c r="AR34" i="31" s="1"/>
  <c r="V58" i="20"/>
  <c r="V57" i="21" s="1"/>
  <c r="X79" i="8"/>
  <c r="V57" i="22"/>
  <c r="AP174" i="22"/>
  <c r="AR196" i="8"/>
  <c r="AP175" i="20"/>
  <c r="M14" i="8"/>
  <c r="L13" i="31"/>
  <c r="L13" i="27"/>
  <c r="M129" i="8"/>
  <c r="M152" i="8" s="1"/>
  <c r="M175" i="8" s="1"/>
  <c r="O198" i="8" s="1"/>
  <c r="S221" i="8" s="1"/>
  <c r="N245" i="8" s="1"/>
  <c r="N268" i="8" s="1"/>
  <c r="N291" i="8" s="1"/>
  <c r="P314" i="8" s="1"/>
  <c r="T337" i="8" s="1"/>
  <c r="L36" i="8"/>
  <c r="L13" i="24"/>
  <c r="L13" i="9"/>
  <c r="L14" i="21"/>
  <c r="AH151" i="22"/>
  <c r="AH173" i="8"/>
  <c r="AH152" i="20"/>
  <c r="M294" i="9"/>
  <c r="O317" i="9"/>
  <c r="S340" i="9" s="1"/>
  <c r="AJ58" i="20"/>
  <c r="AJ57" i="21" s="1"/>
  <c r="AL79" i="8"/>
  <c r="AJ57" i="22"/>
  <c r="K61" i="8"/>
  <c r="M84" i="8" s="1"/>
  <c r="Q107" i="8" s="1"/>
  <c r="K38" i="9"/>
  <c r="K61" i="9" s="1"/>
  <c r="M84" i="9" s="1"/>
  <c r="Q107" i="9" s="1"/>
  <c r="L131" i="9" s="1"/>
  <c r="L154" i="9" s="1"/>
  <c r="L177" i="9" s="1"/>
  <c r="N200" i="9" s="1"/>
  <c r="R223" i="9" s="1"/>
  <c r="M247" i="9" s="1"/>
  <c r="M270" i="9" s="1"/>
  <c r="AT79" i="8"/>
  <c r="AR58" i="20"/>
  <c r="AR56" i="27" s="1"/>
  <c r="AR56" i="31" s="1"/>
  <c r="AR57" i="22"/>
  <c r="W174" i="20"/>
  <c r="Y195" i="8"/>
  <c r="W173" i="22"/>
  <c r="AU35" i="22"/>
  <c r="AU57" i="8"/>
  <c r="AU36" i="20"/>
  <c r="AU34" i="9"/>
  <c r="AI173" i="22"/>
  <c r="AK195" i="8"/>
  <c r="AI174" i="20"/>
  <c r="AT12" i="9"/>
  <c r="AT35" i="8"/>
  <c r="AU128" i="8"/>
  <c r="AU151" i="8" s="1"/>
  <c r="AU13" i="8"/>
  <c r="AT12" i="31"/>
  <c r="AT12" i="27"/>
  <c r="AT13" i="21"/>
  <c r="AT12" i="24"/>
  <c r="K43" i="9"/>
  <c r="K66" i="9" s="1"/>
  <c r="M89" i="9" s="1"/>
  <c r="Q112" i="9" s="1"/>
  <c r="L136" i="9" s="1"/>
  <c r="L159" i="9" s="1"/>
  <c r="L182" i="9" s="1"/>
  <c r="N205" i="9" s="1"/>
  <c r="R228" i="9" s="1"/>
  <c r="M252" i="9" s="1"/>
  <c r="M275" i="9" s="1"/>
  <c r="K66" i="8"/>
  <c r="M89" i="8" s="1"/>
  <c r="Q112" i="8" s="1"/>
  <c r="AR37" i="20"/>
  <c r="AR58" i="8"/>
  <c r="AR36" i="22"/>
  <c r="AR35" i="9"/>
  <c r="L25" i="21"/>
  <c r="L24" i="9"/>
  <c r="M140" i="8"/>
  <c r="M163" i="8" s="1"/>
  <c r="M186" i="8" s="1"/>
  <c r="O209" i="8" s="1"/>
  <c r="S232" i="8" s="1"/>
  <c r="N256" i="8" s="1"/>
  <c r="N279" i="8" s="1"/>
  <c r="N302" i="8" s="1"/>
  <c r="P325" i="8" s="1"/>
  <c r="T348" i="8" s="1"/>
  <c r="L47" i="8"/>
  <c r="M25" i="8"/>
  <c r="L24" i="31"/>
  <c r="L24" i="24"/>
  <c r="L24" i="27"/>
  <c r="AQ174" i="8"/>
  <c r="AQ152" i="22"/>
  <c r="AQ153" i="20"/>
  <c r="R58" i="20"/>
  <c r="R56" i="24" s="1"/>
  <c r="R57" i="22"/>
  <c r="T79" i="8"/>
  <c r="BI288" i="9"/>
  <c r="BK311" i="9"/>
  <c r="BO334" i="9" s="1"/>
  <c r="AJ35" i="8"/>
  <c r="AK128" i="8"/>
  <c r="AK151" i="8" s="1"/>
  <c r="AJ12" i="31"/>
  <c r="AJ12" i="24"/>
  <c r="AJ12" i="27"/>
  <c r="AJ13" i="21"/>
  <c r="AJ12" i="9"/>
  <c r="AK13" i="8"/>
  <c r="BC198" i="22"/>
  <c r="BG221" i="22" s="1"/>
  <c r="BB245" i="22" s="1"/>
  <c r="BB268" i="22" s="1"/>
  <c r="J67" i="9"/>
  <c r="L90" i="9" s="1"/>
  <c r="P113" i="9" s="1"/>
  <c r="K137" i="9" s="1"/>
  <c r="K160" i="9" s="1"/>
  <c r="K183" i="9" s="1"/>
  <c r="M206" i="9" s="1"/>
  <c r="Q229" i="9" s="1"/>
  <c r="L253" i="9" s="1"/>
  <c r="L276" i="9" s="1"/>
  <c r="J49" i="9"/>
  <c r="AN59" i="20"/>
  <c r="AN57" i="24" s="1"/>
  <c r="AP80" i="8"/>
  <c r="AN58" i="22"/>
  <c r="S58" i="20"/>
  <c r="S56" i="27" s="1"/>
  <c r="S56" i="31" s="1"/>
  <c r="U79" i="8"/>
  <c r="S57" i="22"/>
  <c r="O13" i="8"/>
  <c r="O128" i="8"/>
  <c r="O151" i="8" s="1"/>
  <c r="N12" i="31"/>
  <c r="N12" i="27"/>
  <c r="N12" i="24"/>
  <c r="N13" i="21"/>
  <c r="N12" i="9"/>
  <c r="N35" i="8"/>
  <c r="R36" i="21"/>
  <c r="R35" i="24"/>
  <c r="BG14" i="31"/>
  <c r="BG14" i="27"/>
  <c r="BG15" i="21"/>
  <c r="BG14" i="24"/>
  <c r="BG37" i="8"/>
  <c r="BH130" i="8"/>
  <c r="BH153" i="8" s="1"/>
  <c r="BH176" i="8" s="1"/>
  <c r="BJ199" i="8" s="1"/>
  <c r="BN222" i="8" s="1"/>
  <c r="BI246" i="8" s="1"/>
  <c r="BI269" i="8" s="1"/>
  <c r="BI292" i="8" s="1"/>
  <c r="BK315" i="8" s="1"/>
  <c r="BO338" i="8" s="1"/>
  <c r="BG14" i="9"/>
  <c r="T154" i="20"/>
  <c r="T153" i="22"/>
  <c r="T175" i="8"/>
  <c r="AP153" i="22"/>
  <c r="AP154" i="20"/>
  <c r="AP175" i="8"/>
  <c r="P13" i="8"/>
  <c r="P128" i="8"/>
  <c r="P151" i="8" s="1"/>
  <c r="O12" i="31"/>
  <c r="O12" i="27"/>
  <c r="O13" i="21"/>
  <c r="O12" i="24"/>
  <c r="O12" i="9"/>
  <c r="O35" i="8"/>
  <c r="AR153" i="20"/>
  <c r="AR152" i="22"/>
  <c r="AR174" i="8"/>
  <c r="Q152" i="22"/>
  <c r="Q153" i="20"/>
  <c r="Q174" i="8"/>
  <c r="L14" i="31"/>
  <c r="M15" i="8"/>
  <c r="L14" i="27"/>
  <c r="L14" i="24"/>
  <c r="L15" i="21"/>
  <c r="L37" i="8"/>
  <c r="L14" i="9"/>
  <c r="M130" i="8"/>
  <c r="M153" i="8" s="1"/>
  <c r="M176" i="8" s="1"/>
  <c r="O199" i="8" s="1"/>
  <c r="S222" i="8" s="1"/>
  <c r="N246" i="8" s="1"/>
  <c r="N269" i="8" s="1"/>
  <c r="N292" i="8" s="1"/>
  <c r="P315" i="8" s="1"/>
  <c r="T338" i="8" s="1"/>
  <c r="BE312" i="9"/>
  <c r="BI335" i="9" s="1"/>
  <c r="BC289" i="9"/>
  <c r="AW14" i="8"/>
  <c r="AW129" i="8"/>
  <c r="AW152" i="8" s="1"/>
  <c r="AV13" i="31"/>
  <c r="AV13" i="27"/>
  <c r="AV14" i="21"/>
  <c r="AV13" i="24"/>
  <c r="AV13" i="9"/>
  <c r="AV36" i="8"/>
  <c r="Z35" i="21"/>
  <c r="Z34" i="24"/>
  <c r="Z34" i="27"/>
  <c r="Z34" i="31" s="1"/>
  <c r="BF81" i="8"/>
  <c r="AE174" i="22"/>
  <c r="AE175" i="20"/>
  <c r="AG196" i="8"/>
  <c r="AY35" i="24"/>
  <c r="AY35" i="27"/>
  <c r="AY35" i="31" s="1"/>
  <c r="AS37" i="20"/>
  <c r="AS36" i="22"/>
  <c r="AS58" i="8"/>
  <c r="AS35" i="9"/>
  <c r="AZ37" i="22"/>
  <c r="AZ50" i="22" s="1"/>
  <c r="AZ51" i="22" s="1"/>
  <c r="AZ38" i="20"/>
  <c r="AZ59" i="8"/>
  <c r="AZ36" i="9"/>
  <c r="BD196" i="8"/>
  <c r="T81" i="8"/>
  <c r="R60" i="20"/>
  <c r="R58" i="27" s="1"/>
  <c r="R58" i="31" s="1"/>
  <c r="R59" i="22"/>
  <c r="M58" i="20"/>
  <c r="O79" i="8"/>
  <c r="M57" i="22"/>
  <c r="AU175" i="20"/>
  <c r="AW196" i="8"/>
  <c r="AU174" i="22"/>
  <c r="V58" i="22"/>
  <c r="X80" i="8"/>
  <c r="V59" i="20"/>
  <c r="V57" i="24" s="1"/>
  <c r="BH196" i="8"/>
  <c r="AD177" i="20"/>
  <c r="AF198" i="8"/>
  <c r="AD176" i="22"/>
  <c r="X152" i="22"/>
  <c r="X153" i="20"/>
  <c r="X174" i="8"/>
  <c r="N173" i="22"/>
  <c r="P195" i="8"/>
  <c r="N174" i="20"/>
  <c r="AJ58" i="22"/>
  <c r="AL80" i="8"/>
  <c r="AJ59" i="20"/>
  <c r="AJ58" i="21" s="1"/>
  <c r="Z58" i="22"/>
  <c r="Z59" i="20"/>
  <c r="Z57" i="24" s="1"/>
  <c r="AB80" i="8"/>
  <c r="Z80" i="8"/>
  <c r="X59" i="20"/>
  <c r="X58" i="22"/>
  <c r="BB35" i="9"/>
  <c r="BB58" i="8"/>
  <c r="AF16" i="8"/>
  <c r="AF131" i="8"/>
  <c r="AF154" i="8" s="1"/>
  <c r="AE15" i="27"/>
  <c r="AE15" i="31"/>
  <c r="AE16" i="21"/>
  <c r="AE15" i="24"/>
  <c r="AE15" i="9"/>
  <c r="AE38" i="8"/>
  <c r="P299" i="9"/>
  <c r="R322" i="9"/>
  <c r="V345" i="9" s="1"/>
  <c r="AM175" i="20"/>
  <c r="AO196" i="8"/>
  <c r="AM174" i="22"/>
  <c r="Q36" i="22"/>
  <c r="Q37" i="20"/>
  <c r="Q58" i="8"/>
  <c r="Q35" i="9"/>
  <c r="K35" i="22"/>
  <c r="K50" i="22" s="1"/>
  <c r="K51" i="22" s="1"/>
  <c r="K57" i="8"/>
  <c r="K49" i="8"/>
  <c r="K36" i="20"/>
  <c r="K34" i="9"/>
  <c r="AY60" i="20"/>
  <c r="BA81" i="8"/>
  <c r="AY59" i="22"/>
  <c r="BB179" i="20"/>
  <c r="BD200" i="8"/>
  <c r="BB178" i="22"/>
  <c r="AP152" i="22"/>
  <c r="AP174" i="8"/>
  <c r="AP153" i="20"/>
  <c r="BC84" i="8"/>
  <c r="BA62" i="22"/>
  <c r="BA63" i="20"/>
  <c r="AB176" i="22"/>
  <c r="AD198" i="8"/>
  <c r="AB177" i="20"/>
  <c r="BE313" i="9"/>
  <c r="BI336" i="9" s="1"/>
  <c r="BC290" i="9"/>
  <c r="U15" i="8"/>
  <c r="U130" i="8"/>
  <c r="U153" i="8" s="1"/>
  <c r="T14" i="31"/>
  <c r="T14" i="27"/>
  <c r="T15" i="21"/>
  <c r="T14" i="24"/>
  <c r="T14" i="9"/>
  <c r="T37" i="8"/>
  <c r="AQ15" i="8"/>
  <c r="AQ130" i="8"/>
  <c r="AQ153" i="8" s="1"/>
  <c r="AP14" i="31"/>
  <c r="AP14" i="27"/>
  <c r="AP14" i="24"/>
  <c r="AP15" i="21"/>
  <c r="AP14" i="9"/>
  <c r="AP37" i="8"/>
  <c r="O151" i="22"/>
  <c r="O173" i="8"/>
  <c r="O152" i="20"/>
  <c r="AS14" i="8"/>
  <c r="AS129" i="8"/>
  <c r="AS152" i="8" s="1"/>
  <c r="AR13" i="31"/>
  <c r="AR13" i="27"/>
  <c r="AR13" i="24"/>
  <c r="AR14" i="21"/>
  <c r="AR13" i="9"/>
  <c r="AR36" i="8"/>
  <c r="BC80" i="8"/>
  <c r="AV153" i="20"/>
  <c r="AV174" i="8"/>
  <c r="AV152" i="22"/>
  <c r="O41" i="9"/>
  <c r="O64" i="9" s="1"/>
  <c r="Q87" i="9" s="1"/>
  <c r="U110" i="9" s="1"/>
  <c r="P134" i="9" s="1"/>
  <c r="P157" i="9" s="1"/>
  <c r="P180" i="9" s="1"/>
  <c r="R203" i="9" s="1"/>
  <c r="V226" i="9" s="1"/>
  <c r="Q250" i="9" s="1"/>
  <c r="Q273" i="9" s="1"/>
  <c r="O64" i="8"/>
  <c r="Q87" i="8" s="1"/>
  <c r="U110" i="8" s="1"/>
  <c r="W37" i="20"/>
  <c r="W36" i="22"/>
  <c r="W58" i="8"/>
  <c r="W35" i="9"/>
  <c r="U197" i="8"/>
  <c r="S176" i="20"/>
  <c r="S175" i="22"/>
  <c r="BC174" i="8"/>
  <c r="AD38" i="22"/>
  <c r="AD39" i="20"/>
  <c r="AD60" i="8"/>
  <c r="AD37" i="9"/>
  <c r="BE36" i="9"/>
  <c r="BE59" i="8"/>
  <c r="BG82" i="8" s="1"/>
  <c r="BK105" i="8" s="1"/>
  <c r="AA174" i="22"/>
  <c r="AA175" i="20"/>
  <c r="AC196" i="8"/>
  <c r="AO58" i="8"/>
  <c r="AO36" i="22"/>
  <c r="AO37" i="20"/>
  <c r="AO35" i="9"/>
  <c r="J58" i="20"/>
  <c r="J74" i="20" s="1"/>
  <c r="J75" i="20" s="1"/>
  <c r="L79" i="8"/>
  <c r="J57" i="22"/>
  <c r="J73" i="22" s="1"/>
  <c r="J74" i="22" s="1"/>
  <c r="J72" i="8"/>
  <c r="K45" i="9"/>
  <c r="K68" i="9" s="1"/>
  <c r="M91" i="9" s="1"/>
  <c r="Q114" i="9" s="1"/>
  <c r="L138" i="9" s="1"/>
  <c r="L161" i="9" s="1"/>
  <c r="L184" i="9" s="1"/>
  <c r="N207" i="9" s="1"/>
  <c r="R230" i="9" s="1"/>
  <c r="M254" i="9" s="1"/>
  <c r="M277" i="9" s="1"/>
  <c r="K68" i="8"/>
  <c r="M91" i="8" s="1"/>
  <c r="Q114" i="8" s="1"/>
  <c r="O68" i="8"/>
  <c r="Q91" i="8" s="1"/>
  <c r="U114" i="8" s="1"/>
  <c r="O45" i="9"/>
  <c r="O68" i="9" s="1"/>
  <c r="Q91" i="9" s="1"/>
  <c r="U114" i="9" s="1"/>
  <c r="P138" i="9" s="1"/>
  <c r="P161" i="9" s="1"/>
  <c r="P184" i="9" s="1"/>
  <c r="R207" i="9" s="1"/>
  <c r="V230" i="9" s="1"/>
  <c r="Q254" i="9" s="1"/>
  <c r="Q277" i="9" s="1"/>
  <c r="V195" i="8"/>
  <c r="T173" i="22"/>
  <c r="T174" i="20"/>
  <c r="BI312" i="9"/>
  <c r="BM335" i="9" s="1"/>
  <c r="BG289" i="9"/>
  <c r="AZ176" i="20"/>
  <c r="BB197" i="8"/>
  <c r="AZ175" i="22"/>
  <c r="AC155" i="20"/>
  <c r="AC176" i="8"/>
  <c r="AC154" i="22"/>
  <c r="S38" i="20"/>
  <c r="S59" i="8"/>
  <c r="S37" i="22"/>
  <c r="S36" i="9"/>
  <c r="AO59" i="8"/>
  <c r="AO37" i="22"/>
  <c r="AO38" i="20"/>
  <c r="AO36" i="9"/>
  <c r="N36" i="20"/>
  <c r="N35" i="22"/>
  <c r="N57" i="8"/>
  <c r="N34" i="9"/>
  <c r="AQ37" i="20"/>
  <c r="AQ36" i="22"/>
  <c r="AQ58" i="8"/>
  <c r="AQ35" i="9"/>
  <c r="BC18" i="8"/>
  <c r="BC133" i="8"/>
  <c r="BC156" i="8" s="1"/>
  <c r="BB17" i="31"/>
  <c r="BB17" i="27"/>
  <c r="BB18" i="21"/>
  <c r="BB17" i="24"/>
  <c r="BB17" i="9"/>
  <c r="BB40" i="8"/>
  <c r="AU58" i="8"/>
  <c r="AU36" i="22"/>
  <c r="AU37" i="20"/>
  <c r="AU35" i="9"/>
  <c r="R14" i="8"/>
  <c r="R129" i="8"/>
  <c r="R152" i="8" s="1"/>
  <c r="Q13" i="24"/>
  <c r="Q13" i="31"/>
  <c r="Q13" i="27"/>
  <c r="Q14" i="21"/>
  <c r="Q13" i="9"/>
  <c r="Q36" i="8"/>
  <c r="AE196" i="8"/>
  <c r="AC174" i="22"/>
  <c r="AC175" i="20"/>
  <c r="AM14" i="8"/>
  <c r="AM129" i="8"/>
  <c r="AM152" i="8" s="1"/>
  <c r="AL13" i="31"/>
  <c r="AL13" i="27"/>
  <c r="AL14" i="21"/>
  <c r="AL13" i="24"/>
  <c r="AL13" i="9"/>
  <c r="AL36" i="8"/>
  <c r="BD15" i="8"/>
  <c r="BC14" i="24"/>
  <c r="BC14" i="31"/>
  <c r="BC14" i="27"/>
  <c r="BC15" i="21"/>
  <c r="BD130" i="8"/>
  <c r="BD153" i="8" s="1"/>
  <c r="BD176" i="8" s="1"/>
  <c r="BF199" i="8" s="1"/>
  <c r="BJ222" i="8" s="1"/>
  <c r="BE246" i="8" s="1"/>
  <c r="BE269" i="8" s="1"/>
  <c r="BE292" i="8" s="1"/>
  <c r="BG315" i="8" s="1"/>
  <c r="BK338" i="8" s="1"/>
  <c r="BC37" i="8"/>
  <c r="BC14" i="9"/>
  <c r="S152" i="20"/>
  <c r="S173" i="8"/>
  <c r="S151" i="22"/>
  <c r="AC14" i="8"/>
  <c r="AC129" i="8"/>
  <c r="AC152" i="8" s="1"/>
  <c r="AB13" i="27"/>
  <c r="AB13" i="31"/>
  <c r="AB13" i="24"/>
  <c r="AB14" i="21"/>
  <c r="AB13" i="9"/>
  <c r="AB36" i="8"/>
  <c r="AG15" i="8"/>
  <c r="AG130" i="8"/>
  <c r="AG153" i="8" s="1"/>
  <c r="AF14" i="27"/>
  <c r="AF14" i="24"/>
  <c r="AF14" i="31"/>
  <c r="AF15" i="21"/>
  <c r="AF14" i="9"/>
  <c r="AF37" i="8"/>
  <c r="AA14" i="8"/>
  <c r="AA129" i="8"/>
  <c r="AA152" i="8" s="1"/>
  <c r="Z13" i="24"/>
  <c r="Z13" i="27"/>
  <c r="Z13" i="31"/>
  <c r="Z14" i="21"/>
  <c r="Z13" i="9"/>
  <c r="Z36" i="8"/>
  <c r="L58" i="20"/>
  <c r="L56" i="27" s="1"/>
  <c r="L56" i="31" s="1"/>
  <c r="L57" i="22"/>
  <c r="N79" i="8"/>
  <c r="AM196" i="8"/>
  <c r="AK175" i="20"/>
  <c r="AK174" i="22"/>
  <c r="AO174" i="22"/>
  <c r="AO175" i="20"/>
  <c r="AQ196" i="8"/>
  <c r="N173" i="8"/>
  <c r="N151" i="22"/>
  <c r="N152" i="20"/>
  <c r="AT80" i="8"/>
  <c r="AR59" i="20"/>
  <c r="AR57" i="24" s="1"/>
  <c r="AR58" i="22"/>
  <c r="BG290" i="9"/>
  <c r="BI313" i="9"/>
  <c r="BM336" i="9" s="1"/>
  <c r="BH313" i="9"/>
  <c r="BL336" i="9" s="1"/>
  <c r="BF290" i="9"/>
  <c r="O195" i="8"/>
  <c r="M173" i="22"/>
  <c r="M174" i="20"/>
  <c r="BG80" i="8"/>
  <c r="AS175" i="20"/>
  <c r="AS174" i="22"/>
  <c r="AU196" i="8"/>
  <c r="BB84" i="8"/>
  <c r="AZ63" i="20"/>
  <c r="AZ61" i="24" s="1"/>
  <c r="AZ62" i="22"/>
  <c r="AD16" i="8"/>
  <c r="AD131" i="8"/>
  <c r="AD154" i="8" s="1"/>
  <c r="AC15" i="24"/>
  <c r="AC15" i="27"/>
  <c r="AC15" i="31"/>
  <c r="AC16" i="21"/>
  <c r="AC15" i="9"/>
  <c r="AC38" i="8"/>
  <c r="AB58" i="22"/>
  <c r="AD80" i="8"/>
  <c r="AB59" i="20"/>
  <c r="BB157" i="20"/>
  <c r="BB178" i="8"/>
  <c r="AF80" i="8"/>
  <c r="AD59" i="20"/>
  <c r="AD57" i="24" s="1"/>
  <c r="AD58" i="22"/>
  <c r="Q57" i="22"/>
  <c r="Q58" i="20"/>
  <c r="S79" i="8"/>
  <c r="P36" i="22"/>
  <c r="P58" i="8"/>
  <c r="P37" i="20"/>
  <c r="P35" i="9"/>
  <c r="AL153" i="20"/>
  <c r="AL174" i="8"/>
  <c r="AL152" i="22"/>
  <c r="T128" i="8"/>
  <c r="T151" i="8" s="1"/>
  <c r="T13" i="8"/>
  <c r="S12" i="24"/>
  <c r="S12" i="31"/>
  <c r="S12" i="27"/>
  <c r="S13" i="21"/>
  <c r="S12" i="9"/>
  <c r="S35" i="8"/>
  <c r="AB153" i="20"/>
  <c r="AB174" i="8"/>
  <c r="AB152" i="22"/>
  <c r="BG13" i="31"/>
  <c r="BG13" i="27"/>
  <c r="BG13" i="24"/>
  <c r="BG14" i="21"/>
  <c r="BG36" i="8"/>
  <c r="BH129" i="8"/>
  <c r="BH152" i="8" s="1"/>
  <c r="BG13" i="9"/>
  <c r="M23" i="8"/>
  <c r="L22" i="31"/>
  <c r="L22" i="27"/>
  <c r="L22" i="24"/>
  <c r="L45" i="8"/>
  <c r="L23" i="21"/>
  <c r="M138" i="8"/>
  <c r="M161" i="8" s="1"/>
  <c r="M184" i="8" s="1"/>
  <c r="O207" i="8" s="1"/>
  <c r="S230" i="8" s="1"/>
  <c r="N254" i="8" s="1"/>
  <c r="N277" i="8" s="1"/>
  <c r="N300" i="8" s="1"/>
  <c r="P323" i="8" s="1"/>
  <c r="T346" i="8" s="1"/>
  <c r="L22" i="9"/>
  <c r="AF154" i="20"/>
  <c r="AF153" i="22"/>
  <c r="AF175" i="8"/>
  <c r="Z153" i="20"/>
  <c r="Z174" i="8"/>
  <c r="Z152" i="22"/>
  <c r="AG174" i="22"/>
  <c r="AI196" i="8"/>
  <c r="AG175" i="20"/>
  <c r="X196" i="8"/>
  <c r="V175" i="20"/>
  <c r="V174" i="22"/>
  <c r="M35" i="22"/>
  <c r="M57" i="8"/>
  <c r="M36" i="20"/>
  <c r="M34" i="9"/>
  <c r="AC82" i="8"/>
  <c r="AA60" i="22"/>
  <c r="AA61" i="20"/>
  <c r="AA59" i="27" s="1"/>
  <c r="AA59" i="31" s="1"/>
  <c r="U152" i="20"/>
  <c r="U173" i="8"/>
  <c r="U151" i="22"/>
  <c r="N321" i="9"/>
  <c r="R344" i="9" s="1"/>
  <c r="L298" i="9"/>
  <c r="AB39" i="20"/>
  <c r="AB60" i="8"/>
  <c r="AB38" i="22"/>
  <c r="AB37" i="9"/>
  <c r="K59" i="8"/>
  <c r="M82" i="8" s="1"/>
  <c r="Q105" i="8" s="1"/>
  <c r="K36" i="9"/>
  <c r="K59" i="9" s="1"/>
  <c r="M82" i="9" s="1"/>
  <c r="Q105" i="9" s="1"/>
  <c r="L129" i="9" s="1"/>
  <c r="L152" i="9" s="1"/>
  <c r="L175" i="9" s="1"/>
  <c r="N198" i="9" s="1"/>
  <c r="R221" i="9" s="1"/>
  <c r="M245" i="9" s="1"/>
  <c r="M268" i="9" s="1"/>
  <c r="AE82" i="8"/>
  <c r="AC60" i="22"/>
  <c r="AC61" i="20"/>
  <c r="AC59" i="24" s="1"/>
  <c r="BF36" i="9"/>
  <c r="BF59" i="9" s="1"/>
  <c r="BH82" i="9" s="1"/>
  <c r="BL105" i="9" s="1"/>
  <c r="BG129" i="9" s="1"/>
  <c r="BG152" i="9" s="1"/>
  <c r="BG175" i="9" s="1"/>
  <c r="BI198" i="9" s="1"/>
  <c r="BM221" i="9" s="1"/>
  <c r="BH245" i="9" s="1"/>
  <c r="BH268" i="9" s="1"/>
  <c r="BF59" i="8"/>
  <c r="BH82" i="8" s="1"/>
  <c r="BL105" i="8" s="1"/>
  <c r="BA41" i="20"/>
  <c r="BA62" i="8"/>
  <c r="BA39" i="9"/>
  <c r="BA62" i="9" s="1"/>
  <c r="BC85" i="9" s="1"/>
  <c r="BG108" i="9" s="1"/>
  <c r="L303" i="9"/>
  <c r="N326" i="9"/>
  <c r="R349" i="9" s="1"/>
  <c r="U59" i="20"/>
  <c r="U57" i="24" s="1"/>
  <c r="U58" i="22"/>
  <c r="W80" i="8"/>
  <c r="AL58" i="22"/>
  <c r="AN80" i="8"/>
  <c r="AL59" i="20"/>
  <c r="AL57" i="27" s="1"/>
  <c r="AL57" i="31" s="1"/>
  <c r="AE14" i="8"/>
  <c r="AE129" i="8"/>
  <c r="AE152" i="8" s="1"/>
  <c r="AD13" i="31"/>
  <c r="AD13" i="27"/>
  <c r="AD13" i="24"/>
  <c r="AD14" i="21"/>
  <c r="AD13" i="9"/>
  <c r="AD36" i="8"/>
  <c r="AO176" i="20"/>
  <c r="AO175" i="22"/>
  <c r="AQ197" i="8"/>
  <c r="AQ174" i="22"/>
  <c r="AS196" i="8"/>
  <c r="AQ175" i="20"/>
  <c r="AD60" i="20"/>
  <c r="AD58" i="24" s="1"/>
  <c r="AD59" i="22"/>
  <c r="AF81" i="8"/>
  <c r="AI14" i="8"/>
  <c r="AI129" i="8"/>
  <c r="AI152" i="8" s="1"/>
  <c r="AH13" i="24"/>
  <c r="AH13" i="31"/>
  <c r="AH13" i="27"/>
  <c r="AH14" i="21"/>
  <c r="AH13" i="9"/>
  <c r="AH36" i="8"/>
  <c r="W152" i="22"/>
  <c r="W153" i="20"/>
  <c r="W174" i="8"/>
  <c r="BD14" i="8"/>
  <c r="BC13" i="31"/>
  <c r="BC13" i="27"/>
  <c r="BC14" i="21"/>
  <c r="BC13" i="24"/>
  <c r="BC13" i="9"/>
  <c r="BC36" i="8"/>
  <c r="BD129" i="8"/>
  <c r="BD152" i="8" s="1"/>
  <c r="AG14" i="8"/>
  <c r="AG129" i="8"/>
  <c r="AG152" i="8" s="1"/>
  <c r="AF13" i="31"/>
  <c r="AF13" i="27"/>
  <c r="AF13" i="24"/>
  <c r="AF14" i="21"/>
  <c r="AF13" i="9"/>
  <c r="AF36" i="8"/>
  <c r="AK14" i="8"/>
  <c r="AK129" i="8"/>
  <c r="AK152" i="8" s="1"/>
  <c r="AJ13" i="27"/>
  <c r="AJ13" i="31"/>
  <c r="AJ13" i="24"/>
  <c r="AJ14" i="21"/>
  <c r="AJ13" i="9"/>
  <c r="AJ36" i="8"/>
  <c r="AO14" i="8"/>
  <c r="AO129" i="8"/>
  <c r="AO152" i="8" s="1"/>
  <c r="AN13" i="31"/>
  <c r="AN13" i="27"/>
  <c r="AN13" i="24"/>
  <c r="AN14" i="21"/>
  <c r="AN13" i="9"/>
  <c r="AN36" i="8"/>
  <c r="AK36" i="22"/>
  <c r="AK58" i="8"/>
  <c r="AK37" i="20"/>
  <c r="AK35" i="9"/>
  <c r="R35" i="22"/>
  <c r="R36" i="20"/>
  <c r="R57" i="8"/>
  <c r="R34" i="9"/>
  <c r="AA37" i="20"/>
  <c r="AA58" i="8"/>
  <c r="AA36" i="22"/>
  <c r="AA35" i="9"/>
  <c r="AE38" i="20"/>
  <c r="AE59" i="8"/>
  <c r="AE37" i="22"/>
  <c r="AE36" i="9"/>
  <c r="Y37" i="20"/>
  <c r="Y36" i="22"/>
  <c r="Y58" i="8"/>
  <c r="Y35" i="9"/>
  <c r="P174" i="22"/>
  <c r="R196" i="8"/>
  <c r="P175" i="20"/>
  <c r="AI175" i="20"/>
  <c r="AK196" i="8"/>
  <c r="AI174" i="22"/>
  <c r="AE175" i="22"/>
  <c r="AE176" i="20"/>
  <c r="AG197" i="8"/>
  <c r="BD133" i="8"/>
  <c r="BD156" i="8" s="1"/>
  <c r="BD18" i="8"/>
  <c r="BC17" i="31"/>
  <c r="BC17" i="27"/>
  <c r="BC18" i="21"/>
  <c r="BC17" i="24"/>
  <c r="BC17" i="9"/>
  <c r="BC40" i="8"/>
  <c r="S196" i="8"/>
  <c r="Q175" i="20"/>
  <c r="Q174" i="22"/>
  <c r="M195" i="8"/>
  <c r="K174" i="20"/>
  <c r="K190" i="20" s="1"/>
  <c r="K191" i="20" s="1"/>
  <c r="K173" i="22"/>
  <c r="K189" i="22" s="1"/>
  <c r="K190" i="22" s="1"/>
  <c r="K188" i="8"/>
  <c r="V128" i="8"/>
  <c r="V151" i="8" s="1"/>
  <c r="V13" i="8"/>
  <c r="U12" i="31"/>
  <c r="U12" i="27"/>
  <c r="U12" i="24"/>
  <c r="U13" i="21"/>
  <c r="U12" i="9"/>
  <c r="U35" i="8"/>
  <c r="Q24" i="8"/>
  <c r="P23" i="31"/>
  <c r="P23" i="27"/>
  <c r="P23" i="24"/>
  <c r="P24" i="21"/>
  <c r="P46" i="8"/>
  <c r="Q139" i="8"/>
  <c r="Q162" i="8" s="1"/>
  <c r="Q185" i="8" s="1"/>
  <c r="S208" i="8" s="1"/>
  <c r="W231" i="8" s="1"/>
  <c r="R255" i="8" s="1"/>
  <c r="R278" i="8" s="1"/>
  <c r="R301" i="8" s="1"/>
  <c r="T324" i="8" s="1"/>
  <c r="X347" i="8" s="1"/>
  <c r="P23" i="9"/>
  <c r="AU129" i="8"/>
  <c r="AU152" i="8" s="1"/>
  <c r="AU14" i="8"/>
  <c r="AT13" i="31"/>
  <c r="AT13" i="27"/>
  <c r="AT14" i="21"/>
  <c r="AT13" i="24"/>
  <c r="AT13" i="9"/>
  <c r="AT36" i="8"/>
  <c r="BA154" i="20"/>
  <c r="BA175" i="8"/>
  <c r="BA153" i="22"/>
  <c r="BA166" i="22" s="1"/>
  <c r="BA167" i="22" s="1"/>
  <c r="AT59" i="20"/>
  <c r="AT57" i="24" s="1"/>
  <c r="AV80" i="8"/>
  <c r="AT58" i="22"/>
  <c r="AN60" i="20"/>
  <c r="AN58" i="24" s="1"/>
  <c r="AN59" i="22"/>
  <c r="AP81" i="8"/>
  <c r="AP59" i="20"/>
  <c r="AP57" i="27" s="1"/>
  <c r="AP57" i="31" s="1"/>
  <c r="AR80" i="8"/>
  <c r="AP58" i="22"/>
  <c r="BG197" i="8"/>
  <c r="O58" i="22"/>
  <c r="O59" i="20"/>
  <c r="O58" i="21" s="1"/>
  <c r="Q80" i="8"/>
  <c r="AF58" i="22"/>
  <c r="AF59" i="20"/>
  <c r="AF58" i="21" s="1"/>
  <c r="AH80" i="8"/>
  <c r="Q20" i="8"/>
  <c r="P19" i="31"/>
  <c r="P19" i="27"/>
  <c r="P19" i="24"/>
  <c r="P20" i="21"/>
  <c r="P42" i="8"/>
  <c r="Q135" i="8"/>
  <c r="Q158" i="8" s="1"/>
  <c r="Q181" i="8" s="1"/>
  <c r="S204" i="8" s="1"/>
  <c r="W227" i="8" s="1"/>
  <c r="R251" i="8" s="1"/>
  <c r="R274" i="8" s="1"/>
  <c r="R297" i="8" s="1"/>
  <c r="T320" i="8" s="1"/>
  <c r="X343" i="8" s="1"/>
  <c r="P19" i="9"/>
  <c r="AD153" i="20"/>
  <c r="AD152" i="22"/>
  <c r="AD174" i="8"/>
  <c r="BA179" i="20"/>
  <c r="BA178" i="22"/>
  <c r="BC200" i="8"/>
  <c r="AH152" i="22"/>
  <c r="AH153" i="20"/>
  <c r="AH174" i="8"/>
  <c r="X129" i="8"/>
  <c r="X152" i="8" s="1"/>
  <c r="X14" i="8"/>
  <c r="W13" i="31"/>
  <c r="W13" i="27"/>
  <c r="W14" i="21"/>
  <c r="W13" i="24"/>
  <c r="W13" i="9"/>
  <c r="W36" i="8"/>
  <c r="AF152" i="22"/>
  <c r="AF174" i="8"/>
  <c r="AF153" i="20"/>
  <c r="AJ152" i="22"/>
  <c r="AJ174" i="8"/>
  <c r="AJ153" i="20"/>
  <c r="AN153" i="20"/>
  <c r="AN152" i="22"/>
  <c r="AN174" i="8"/>
  <c r="W175" i="20"/>
  <c r="Y196" i="8"/>
  <c r="W174" i="22"/>
  <c r="BF35" i="9"/>
  <c r="BF58" i="8"/>
  <c r="BG15" i="8"/>
  <c r="BF14" i="27"/>
  <c r="BF14" i="31"/>
  <c r="BF14" i="24"/>
  <c r="BF15" i="21"/>
  <c r="BG130" i="8"/>
  <c r="BG153" i="8" s="1"/>
  <c r="BG176" i="8" s="1"/>
  <c r="BI199" i="8" s="1"/>
  <c r="BM222" i="8" s="1"/>
  <c r="BH246" i="8" s="1"/>
  <c r="BH269" i="8" s="1"/>
  <c r="BH292" i="8" s="1"/>
  <c r="BJ315" i="8" s="1"/>
  <c r="BN338" i="8" s="1"/>
  <c r="BF37" i="8"/>
  <c r="BF14" i="9"/>
  <c r="T195" i="8"/>
  <c r="R173" i="22"/>
  <c r="R174" i="20"/>
  <c r="R153" i="20"/>
  <c r="R174" i="8"/>
  <c r="R152" i="22"/>
  <c r="L152" i="20"/>
  <c r="L167" i="20" s="1"/>
  <c r="L168" i="20" s="1"/>
  <c r="L151" i="22"/>
  <c r="L166" i="22" s="1"/>
  <c r="L167" i="22" s="1"/>
  <c r="L173" i="8"/>
  <c r="L165" i="8"/>
  <c r="BC157" i="20"/>
  <c r="BC178" i="8"/>
  <c r="T36" i="20"/>
  <c r="T57" i="8"/>
  <c r="T35" i="22"/>
  <c r="T34" i="9"/>
  <c r="Y175" i="20"/>
  <c r="AA196" i="8"/>
  <c r="Y174" i="22"/>
  <c r="AH35" i="21"/>
  <c r="M24" i="8"/>
  <c r="L23" i="31"/>
  <c r="L23" i="27"/>
  <c r="L23" i="24"/>
  <c r="L24" i="21"/>
  <c r="L46" i="8"/>
  <c r="M139" i="8"/>
  <c r="M162" i="8" s="1"/>
  <c r="M185" i="8" s="1"/>
  <c r="O208" i="8" s="1"/>
  <c r="S231" i="8" s="1"/>
  <c r="N255" i="8" s="1"/>
  <c r="N278" i="8" s="1"/>
  <c r="N301" i="8" s="1"/>
  <c r="P324" i="8" s="1"/>
  <c r="T347" i="8" s="1"/>
  <c r="L23" i="9"/>
  <c r="AT153" i="20"/>
  <c r="AT174" i="8"/>
  <c r="AT152" i="22"/>
  <c r="BB15" i="8"/>
  <c r="BB130" i="8"/>
  <c r="BB153" i="8" s="1"/>
  <c r="BA14" i="31"/>
  <c r="BA14" i="27"/>
  <c r="BA14" i="24"/>
  <c r="BA15" i="21"/>
  <c r="BA14" i="9"/>
  <c r="BA37" i="8"/>
  <c r="AJ80" i="8"/>
  <c r="AH59" i="20"/>
  <c r="AH57" i="24" s="1"/>
  <c r="AH58" i="22"/>
  <c r="AC36" i="22"/>
  <c r="AC58" i="8"/>
  <c r="AC37" i="20"/>
  <c r="AC35" i="9"/>
  <c r="Y14" i="8"/>
  <c r="Y129" i="8"/>
  <c r="Y152" i="8" s="1"/>
  <c r="X13" i="31"/>
  <c r="X13" i="27"/>
  <c r="X14" i="21"/>
  <c r="X13" i="24"/>
  <c r="X13" i="9"/>
  <c r="X36" i="8"/>
  <c r="AG36" i="22"/>
  <c r="AG58" i="8"/>
  <c r="AG37" i="20"/>
  <c r="AG35" i="9"/>
  <c r="V36" i="22"/>
  <c r="V58" i="8"/>
  <c r="V37" i="20"/>
  <c r="V35" i="9"/>
  <c r="AE37" i="20"/>
  <c r="AE36" i="22"/>
  <c r="AE58" i="8"/>
  <c r="AE35" i="9"/>
  <c r="AI37" i="20"/>
  <c r="AI36" i="22"/>
  <c r="AI58" i="8"/>
  <c r="AI35" i="9"/>
  <c r="AM58" i="8"/>
  <c r="AM37" i="20"/>
  <c r="AM36" i="22"/>
  <c r="AM35" i="9"/>
  <c r="AE154" i="22"/>
  <c r="AE155" i="20"/>
  <c r="AE176" i="8"/>
  <c r="BB36" i="9"/>
  <c r="BB59" i="9" s="1"/>
  <c r="BD82" i="9" s="1"/>
  <c r="BH105" i="9" s="1"/>
  <c r="BC129" i="9" s="1"/>
  <c r="BC152" i="9" s="1"/>
  <c r="BC175" i="9" s="1"/>
  <c r="BE198" i="9" s="1"/>
  <c r="BI221" i="9" s="1"/>
  <c r="BD245" i="9" s="1"/>
  <c r="BD268" i="9" s="1"/>
  <c r="BB59" i="8"/>
  <c r="BD82" i="8" s="1"/>
  <c r="BH105" i="8" s="1"/>
  <c r="BG174" i="8"/>
  <c r="K44" i="9"/>
  <c r="K67" i="9" s="1"/>
  <c r="M90" i="9" s="1"/>
  <c r="Q113" i="9" s="1"/>
  <c r="L137" i="9" s="1"/>
  <c r="L160" i="9" s="1"/>
  <c r="L183" i="9" s="1"/>
  <c r="N206" i="9" s="1"/>
  <c r="R229" i="9" s="1"/>
  <c r="M253" i="9" s="1"/>
  <c r="M276" i="9" s="1"/>
  <c r="K67" i="8"/>
  <c r="M90" i="8" s="1"/>
  <c r="Q113" i="8" s="1"/>
  <c r="P326" i="9"/>
  <c r="T349" i="9" s="1"/>
  <c r="N303" i="9"/>
  <c r="S14" i="8"/>
  <c r="S129" i="8"/>
  <c r="S152" i="8" s="1"/>
  <c r="R13" i="31"/>
  <c r="R13" i="24"/>
  <c r="R13" i="27"/>
  <c r="R14" i="21"/>
  <c r="R13" i="9"/>
  <c r="R36" i="8"/>
  <c r="M128" i="8"/>
  <c r="M151" i="8" s="1"/>
  <c r="M13" i="8"/>
  <c r="L12" i="31"/>
  <c r="L12" i="24"/>
  <c r="L12" i="27"/>
  <c r="L13" i="21"/>
  <c r="L12" i="9"/>
  <c r="L35" i="8"/>
  <c r="BB41" i="20"/>
  <c r="BB62" i="8"/>
  <c r="BB39" i="9"/>
  <c r="BB62" i="9" s="1"/>
  <c r="BD85" i="9" s="1"/>
  <c r="BH108" i="9" s="1"/>
  <c r="N313" i="9"/>
  <c r="R336" i="9" s="1"/>
  <c r="L290" i="9"/>
  <c r="R318" i="9"/>
  <c r="V341" i="9" s="1"/>
  <c r="P295" i="9"/>
  <c r="AB34" i="27"/>
  <c r="AB34" i="31" s="1"/>
  <c r="AQ14" i="8"/>
  <c r="AQ129" i="8"/>
  <c r="AQ152" i="8" s="1"/>
  <c r="AP13" i="31"/>
  <c r="AP13" i="24"/>
  <c r="AP13" i="27"/>
  <c r="AP14" i="21"/>
  <c r="AP13" i="9"/>
  <c r="AP36" i="8"/>
  <c r="AL34" i="24"/>
  <c r="P59" i="20"/>
  <c r="P57" i="24" s="1"/>
  <c r="P58" i="22"/>
  <c r="R80" i="8"/>
  <c r="V35" i="21"/>
  <c r="AI130" i="22"/>
  <c r="AI15" i="22"/>
  <c r="V131" i="22"/>
  <c r="V16" i="22"/>
  <c r="N135" i="22"/>
  <c r="N20" i="22"/>
  <c r="AA19" i="22"/>
  <c r="AA134" i="22"/>
  <c r="AY14" i="22"/>
  <c r="AY129" i="22"/>
  <c r="L175" i="22"/>
  <c r="BG131" i="22"/>
  <c r="BG154" i="22" s="1"/>
  <c r="BG177" i="22" s="1"/>
  <c r="BI200" i="22" s="1"/>
  <c r="BM223" i="22" s="1"/>
  <c r="BH247" i="22" s="1"/>
  <c r="BH270" i="22" s="1"/>
  <c r="BG16" i="22"/>
  <c r="BF38" i="22"/>
  <c r="BF61" i="22" s="1"/>
  <c r="BH84" i="22" s="1"/>
  <c r="BL107" i="22" s="1"/>
  <c r="O129" i="22"/>
  <c r="O14" i="22"/>
  <c r="BG130" i="22"/>
  <c r="BG153" i="22" s="1"/>
  <c r="BG176" i="22" s="1"/>
  <c r="BI199" i="22" s="1"/>
  <c r="BM222" i="22" s="1"/>
  <c r="BH246" i="22" s="1"/>
  <c r="BH269" i="22" s="1"/>
  <c r="BG15" i="22"/>
  <c r="BF37" i="22"/>
  <c r="BF60" i="22" s="1"/>
  <c r="BH83" i="22" s="1"/>
  <c r="BL106" i="22" s="1"/>
  <c r="O19" i="22"/>
  <c r="O134" i="22"/>
  <c r="M135" i="22"/>
  <c r="M20" i="22"/>
  <c r="R130" i="22"/>
  <c r="R15" i="22"/>
  <c r="AY130" i="22"/>
  <c r="AY15" i="22"/>
  <c r="AX130" i="22"/>
  <c r="AX15" i="22"/>
  <c r="K59" i="22"/>
  <c r="N24" i="22"/>
  <c r="N139" i="22"/>
  <c r="AG130" i="22"/>
  <c r="AG15" i="22"/>
  <c r="N130" i="22"/>
  <c r="N15" i="22"/>
  <c r="R129" i="22"/>
  <c r="R14" i="22"/>
  <c r="N23" i="22"/>
  <c r="N138" i="22"/>
  <c r="AV131" i="22"/>
  <c r="AV16" i="22"/>
  <c r="AL130" i="22"/>
  <c r="AL15" i="22"/>
  <c r="BJ131" i="22"/>
  <c r="BJ154" i="22" s="1"/>
  <c r="BJ177" i="22" s="1"/>
  <c r="BL200" i="22" s="1"/>
  <c r="BP223" i="22" s="1"/>
  <c r="BK247" i="22" s="1"/>
  <c r="BK270" i="22" s="1"/>
  <c r="BI38" i="22"/>
  <c r="BI61" i="22" s="1"/>
  <c r="BK84" i="22" s="1"/>
  <c r="BO107" i="22" s="1"/>
  <c r="BJ16" i="22"/>
  <c r="AQ129" i="22"/>
  <c r="AQ14" i="22"/>
  <c r="AM129" i="22"/>
  <c r="AM14" i="22"/>
  <c r="P131" i="22"/>
  <c r="P16" i="22"/>
  <c r="AA129" i="22"/>
  <c r="AA14" i="22"/>
  <c r="AH130" i="22"/>
  <c r="AH15" i="22"/>
  <c r="N19" i="22"/>
  <c r="N134" i="22"/>
  <c r="W129" i="22"/>
  <c r="W14" i="22"/>
  <c r="L37" i="22"/>
  <c r="M130" i="22"/>
  <c r="M153" i="22" s="1"/>
  <c r="M15" i="22"/>
  <c r="BA58" i="22"/>
  <c r="AT131" i="22"/>
  <c r="AT16" i="22"/>
  <c r="AE129" i="22"/>
  <c r="AE14" i="22"/>
  <c r="AB133" i="22"/>
  <c r="AB18" i="22"/>
  <c r="V130" i="22"/>
  <c r="V15" i="22"/>
  <c r="AP131" i="22"/>
  <c r="AP16" i="22"/>
  <c r="AA130" i="22"/>
  <c r="AA15" i="22"/>
  <c r="AP130" i="22"/>
  <c r="AP15" i="22"/>
  <c r="AT130" i="22"/>
  <c r="AT15" i="22"/>
  <c r="BB174" i="22"/>
  <c r="BK14" i="22"/>
  <c r="BK129" i="22"/>
  <c r="BK152" i="22" s="1"/>
  <c r="BK175" i="22" s="1"/>
  <c r="BM198" i="22" s="1"/>
  <c r="BQ221" i="22" s="1"/>
  <c r="BL245" i="22" s="1"/>
  <c r="BL268" i="22" s="1"/>
  <c r="BJ36" i="22"/>
  <c r="BJ59" i="22" s="1"/>
  <c r="BL82" i="22" s="1"/>
  <c r="BP105" i="22" s="1"/>
  <c r="Z130" i="22"/>
  <c r="Z15" i="22"/>
  <c r="L38" i="22"/>
  <c r="L61" i="22" s="1"/>
  <c r="N84" i="22" s="1"/>
  <c r="R107" i="22" s="1"/>
  <c r="M131" i="22"/>
  <c r="M154" i="22" s="1"/>
  <c r="M177" i="22" s="1"/>
  <c r="O200" i="22" s="1"/>
  <c r="S223" i="22" s="1"/>
  <c r="N247" i="22" s="1"/>
  <c r="N270" i="22" s="1"/>
  <c r="M16" i="22"/>
  <c r="AI14" i="22"/>
  <c r="AI129" i="22"/>
  <c r="AZ59" i="22"/>
  <c r="AP133" i="22"/>
  <c r="AP18" i="22"/>
  <c r="BB36" i="22"/>
  <c r="BC129" i="22"/>
  <c r="BC152" i="22" s="1"/>
  <c r="BC14" i="22"/>
  <c r="S14" i="22"/>
  <c r="S129" i="22"/>
  <c r="M26" i="22"/>
  <c r="N142" i="22" s="1"/>
  <c r="M141" i="22"/>
  <c r="AF131" i="22"/>
  <c r="AF16" i="22"/>
  <c r="BM130" i="22"/>
  <c r="BM153" i="22" s="1"/>
  <c r="BM176" i="22" s="1"/>
  <c r="BO199" i="22" s="1"/>
  <c r="BS222" i="22" s="1"/>
  <c r="BN246" i="22" s="1"/>
  <c r="BN269" i="22" s="1"/>
  <c r="BL37" i="22"/>
  <c r="BL60" i="22" s="1"/>
  <c r="BN83" i="22" s="1"/>
  <c r="BR106" i="22" s="1"/>
  <c r="AU129" i="22"/>
  <c r="AU14" i="22"/>
  <c r="AF133" i="22"/>
  <c r="AF18" i="22"/>
  <c r="AD130" i="22"/>
  <c r="AD15" i="22"/>
  <c r="AR131" i="22"/>
  <c r="AR16" i="22"/>
  <c r="BA37" i="22"/>
  <c r="BA60" i="22" s="1"/>
  <c r="BC83" i="22" s="1"/>
  <c r="BG106" i="22" s="1"/>
  <c r="BB15" i="22"/>
  <c r="BB130" i="22"/>
  <c r="BB153" i="22" s="1"/>
  <c r="BB176" i="22" s="1"/>
  <c r="BD199" i="22" s="1"/>
  <c r="BH222" i="22" s="1"/>
  <c r="BC246" i="22" s="1"/>
  <c r="BC269" i="22" s="1"/>
  <c r="AX131" i="22"/>
  <c r="AX16" i="22"/>
  <c r="BS331" i="27"/>
  <c r="BS331" i="31" s="1"/>
  <c r="BS332" i="21"/>
  <c r="BS331" i="24"/>
  <c r="G50" i="21"/>
  <c r="G51" i="21" s="1"/>
  <c r="G49" i="27"/>
  <c r="G50" i="27" s="1"/>
  <c r="N264" i="22"/>
  <c r="N286" i="8"/>
  <c r="P309" i="8" s="1"/>
  <c r="R76" i="9"/>
  <c r="V99" i="9" s="1"/>
  <c r="V262" i="22"/>
  <c r="Y308" i="8"/>
  <c r="Y309" i="22" s="1"/>
  <c r="BB219" i="22"/>
  <c r="AW243" i="22" s="1"/>
  <c r="AG54" i="27"/>
  <c r="AG54" i="31" s="1"/>
  <c r="AV220" i="20"/>
  <c r="AQ244" i="20" s="1"/>
  <c r="Q265" i="20"/>
  <c r="Q55" i="27"/>
  <c r="Q55" i="31" s="1"/>
  <c r="AE79" i="9"/>
  <c r="AE79" i="27" s="1"/>
  <c r="AE79" i="31" s="1"/>
  <c r="Q55" i="24"/>
  <c r="AC57" i="21"/>
  <c r="AX58" i="24"/>
  <c r="W286" i="22"/>
  <c r="T55" i="21"/>
  <c r="AW57" i="27"/>
  <c r="AW57" i="31" s="1"/>
  <c r="V263" i="20"/>
  <c r="AW242" i="8"/>
  <c r="AW265" i="8" s="1"/>
  <c r="AW266" i="22" s="1"/>
  <c r="S264" i="20"/>
  <c r="H239" i="22"/>
  <c r="K262" i="22"/>
  <c r="AB216" i="22"/>
  <c r="W240" i="22" s="1"/>
  <c r="W264" i="20"/>
  <c r="S263" i="22"/>
  <c r="K284" i="8"/>
  <c r="M307" i="8" s="1"/>
  <c r="F72" i="9"/>
  <c r="F352" i="9" s="1"/>
  <c r="AB217" i="20"/>
  <c r="W241" i="20" s="1"/>
  <c r="W263" i="22"/>
  <c r="AY269" i="20"/>
  <c r="AP77" i="9"/>
  <c r="AP78" i="21" s="1"/>
  <c r="H75" i="9"/>
  <c r="F56" i="33" s="1"/>
  <c r="F67" i="33" s="1"/>
  <c r="F97" i="33" s="1"/>
  <c r="F99" i="33" s="1"/>
  <c r="AF53" i="24"/>
  <c r="AK54" i="21"/>
  <c r="M216" i="20"/>
  <c r="H240" i="20" s="1"/>
  <c r="AW77" i="9"/>
  <c r="F52" i="27"/>
  <c r="F72" i="27" s="1"/>
  <c r="F73" i="27" s="1"/>
  <c r="AF53" i="27"/>
  <c r="AF53" i="31" s="1"/>
  <c r="P53" i="24"/>
  <c r="AC243" i="8"/>
  <c r="AC266" i="8" s="1"/>
  <c r="AC268" i="20" s="1"/>
  <c r="AG55" i="24"/>
  <c r="AI78" i="9"/>
  <c r="P54" i="21"/>
  <c r="AZ290" i="8"/>
  <c r="AD78" i="9"/>
  <c r="AD78" i="27" s="1"/>
  <c r="AD78" i="31" s="1"/>
  <c r="X53" i="24"/>
  <c r="AJ76" i="9"/>
  <c r="AN99" i="9" s="1"/>
  <c r="J54" i="27"/>
  <c r="J54" i="31" s="1"/>
  <c r="L77" i="9"/>
  <c r="P100" i="9" s="1"/>
  <c r="AT80" i="9"/>
  <c r="AX103" i="9" s="1"/>
  <c r="AZ268" i="22"/>
  <c r="AB58" i="24"/>
  <c r="F52" i="24"/>
  <c r="F72" i="24" s="1"/>
  <c r="F73" i="24" s="1"/>
  <c r="F352" i="24" s="1"/>
  <c r="AF54" i="21"/>
  <c r="M234" i="8"/>
  <c r="H258" i="8" s="1"/>
  <c r="AB59" i="21"/>
  <c r="AV78" i="9"/>
  <c r="AZ101" i="9" s="1"/>
  <c r="AY268" i="22"/>
  <c r="AT55" i="24"/>
  <c r="H238" i="8"/>
  <c r="H261" i="8" s="1"/>
  <c r="H262" i="22" s="1"/>
  <c r="H282" i="22" s="1"/>
  <c r="H283" i="22" s="1"/>
  <c r="AT55" i="27"/>
  <c r="AT55" i="31" s="1"/>
  <c r="AK53" i="24"/>
  <c r="AS54" i="27"/>
  <c r="AS54" i="31" s="1"/>
  <c r="AH220" i="22"/>
  <c r="AC244" i="22" s="1"/>
  <c r="AK219" i="20"/>
  <c r="AF243" i="20" s="1"/>
  <c r="AQ80" i="9"/>
  <c r="R55" i="27"/>
  <c r="R55" i="31" s="1"/>
  <c r="AD56" i="21"/>
  <c r="AS55" i="21"/>
  <c r="AH56" i="21"/>
  <c r="AI219" i="22"/>
  <c r="AD243" i="22" s="1"/>
  <c r="AF241" i="8"/>
  <c r="AF264" i="8" s="1"/>
  <c r="AF265" i="22" s="1"/>
  <c r="AE55" i="21"/>
  <c r="K78" i="9"/>
  <c r="T78" i="9"/>
  <c r="T78" i="27" s="1"/>
  <c r="T78" i="31" s="1"/>
  <c r="AD55" i="24"/>
  <c r="AH55" i="27"/>
  <c r="AH55" i="31" s="1"/>
  <c r="R56" i="21"/>
  <c r="AD55" i="27"/>
  <c r="AD55" i="31" s="1"/>
  <c r="AG56" i="21"/>
  <c r="AH55" i="24"/>
  <c r="W54" i="21"/>
  <c r="T53" i="24"/>
  <c r="Y54" i="21"/>
  <c r="AR76" i="9"/>
  <c r="AR76" i="24" s="1"/>
  <c r="N54" i="24"/>
  <c r="X54" i="21"/>
  <c r="V76" i="9"/>
  <c r="P77" i="9"/>
  <c r="T100" i="9" s="1"/>
  <c r="X53" i="27"/>
  <c r="X53" i="31" s="1"/>
  <c r="N54" i="21"/>
  <c r="AP54" i="21"/>
  <c r="N53" i="27"/>
  <c r="N53" i="31" s="1"/>
  <c r="AB54" i="24"/>
  <c r="AI77" i="9"/>
  <c r="AI78" i="21" s="1"/>
  <c r="AG54" i="24"/>
  <c r="T54" i="21"/>
  <c r="AP53" i="27"/>
  <c r="AP53" i="31" s="1"/>
  <c r="N53" i="24"/>
  <c r="N54" i="27"/>
  <c r="N54" i="31" s="1"/>
  <c r="AV55" i="24"/>
  <c r="AC79" i="9"/>
  <c r="AG102" i="9" s="1"/>
  <c r="AQ242" i="8"/>
  <c r="AQ265" i="8" s="1"/>
  <c r="AQ267" i="20" s="1"/>
  <c r="AY59" i="27"/>
  <c r="AY59" i="31" s="1"/>
  <c r="AV239" i="8"/>
  <c r="AV262" i="8" s="1"/>
  <c r="AV264" i="20" s="1"/>
  <c r="AO56" i="21"/>
  <c r="S215" i="22"/>
  <c r="N239" i="22" s="1"/>
  <c r="AB53" i="27"/>
  <c r="AB53" i="31" s="1"/>
  <c r="AQ78" i="9"/>
  <c r="AU101" i="9" s="1"/>
  <c r="N285" i="8"/>
  <c r="P308" i="8" s="1"/>
  <c r="AE56" i="27"/>
  <c r="AE56" i="31" s="1"/>
  <c r="AH80" i="9"/>
  <c r="AL103" i="9" s="1"/>
  <c r="AE56" i="24"/>
  <c r="N264" i="20"/>
  <c r="AE57" i="21"/>
  <c r="J54" i="24"/>
  <c r="AO55" i="27"/>
  <c r="AO55" i="31" s="1"/>
  <c r="S217" i="20"/>
  <c r="N241" i="20" s="1"/>
  <c r="S216" i="22"/>
  <c r="N240" i="22" s="1"/>
  <c r="Q264" i="22"/>
  <c r="BA82" i="9"/>
  <c r="Z54" i="27"/>
  <c r="Z54" i="31" s="1"/>
  <c r="AF80" i="9"/>
  <c r="AJ103" i="9" s="1"/>
  <c r="P55" i="21"/>
  <c r="BA216" i="22"/>
  <c r="AV240" i="22" s="1"/>
  <c r="AR54" i="27"/>
  <c r="AR54" i="31" s="1"/>
  <c r="P54" i="27"/>
  <c r="P54" i="31" s="1"/>
  <c r="AY59" i="24"/>
  <c r="AC56" i="24"/>
  <c r="R77" i="9"/>
  <c r="V100" i="9" s="1"/>
  <c r="AX59" i="21"/>
  <c r="AR55" i="21"/>
  <c r="O57" i="21"/>
  <c r="AR54" i="24"/>
  <c r="AX58" i="27"/>
  <c r="AX58" i="31" s="1"/>
  <c r="Q80" i="9"/>
  <c r="U103" i="9" s="1"/>
  <c r="V75" i="9"/>
  <c r="Z98" i="9" s="1"/>
  <c r="Q79" i="9"/>
  <c r="U78" i="9"/>
  <c r="S78" i="9"/>
  <c r="W101" i="9" s="1"/>
  <c r="S216" i="20"/>
  <c r="N240" i="20" s="1"/>
  <c r="AJ53" i="27"/>
  <c r="AJ53" i="31" s="1"/>
  <c r="AO77" i="9"/>
  <c r="X55" i="24"/>
  <c r="L55" i="27"/>
  <c r="L55" i="31" s="1"/>
  <c r="Z78" i="9"/>
  <c r="AK55" i="21"/>
  <c r="AM54" i="27"/>
  <c r="AM54" i="31" s="1"/>
  <c r="L55" i="24"/>
  <c r="X55" i="27"/>
  <c r="X55" i="31" s="1"/>
  <c r="AK54" i="27"/>
  <c r="AK54" i="31" s="1"/>
  <c r="S79" i="9"/>
  <c r="W102" i="9" s="1"/>
  <c r="N76" i="9"/>
  <c r="R99" i="9" s="1"/>
  <c r="AH54" i="21"/>
  <c r="AM77" i="9"/>
  <c r="AQ100" i="9" s="1"/>
  <c r="AH53" i="27"/>
  <c r="AH53" i="31" s="1"/>
  <c r="AU54" i="27"/>
  <c r="AU54" i="31" s="1"/>
  <c r="V54" i="27"/>
  <c r="V54" i="31" s="1"/>
  <c r="AN54" i="24"/>
  <c r="T54" i="27"/>
  <c r="T54" i="31" s="1"/>
  <c r="T54" i="24"/>
  <c r="AW58" i="21"/>
  <c r="AI52" i="27"/>
  <c r="AI52" i="31" s="1"/>
  <c r="AY80" i="9"/>
  <c r="AY80" i="24" s="1"/>
  <c r="AC80" i="9"/>
  <c r="J53" i="24"/>
  <c r="AR80" i="9"/>
  <c r="AI53" i="21"/>
  <c r="G53" i="24"/>
  <c r="AI52" i="24"/>
  <c r="AU54" i="24"/>
  <c r="AN55" i="21"/>
  <c r="AC78" i="9"/>
  <c r="AD216" i="20"/>
  <c r="Y240" i="20" s="1"/>
  <c r="AJ55" i="24"/>
  <c r="AS217" i="22"/>
  <c r="AN241" i="22" s="1"/>
  <c r="T57" i="21"/>
  <c r="AM262" i="22"/>
  <c r="AA52" i="24"/>
  <c r="T56" i="27"/>
  <c r="T56" i="31" s="1"/>
  <c r="AM263" i="20"/>
  <c r="AA52" i="27"/>
  <c r="AA52" i="31" s="1"/>
  <c r="T56" i="24"/>
  <c r="AJ56" i="21"/>
  <c r="AS218" i="20"/>
  <c r="AN242" i="20" s="1"/>
  <c r="AA53" i="21"/>
  <c r="Y58" i="21"/>
  <c r="K54" i="21"/>
  <c r="S53" i="21"/>
  <c r="AJ55" i="27"/>
  <c r="AJ55" i="31" s="1"/>
  <c r="K53" i="27"/>
  <c r="K53" i="31" s="1"/>
  <c r="K52" i="24"/>
  <c r="AA55" i="27"/>
  <c r="AA55" i="31" s="1"/>
  <c r="S52" i="27"/>
  <c r="S52" i="31" s="1"/>
  <c r="AA57" i="24"/>
  <c r="AR216" i="20"/>
  <c r="AM240" i="20" s="1"/>
  <c r="Y238" i="8"/>
  <c r="Y261" i="8" s="1"/>
  <c r="Y284" i="8" s="1"/>
  <c r="Y285" i="22" s="1"/>
  <c r="I76" i="9"/>
  <c r="M99" i="9" s="1"/>
  <c r="J54" i="21"/>
  <c r="G53" i="27"/>
  <c r="G53" i="31" s="1"/>
  <c r="K53" i="24"/>
  <c r="AA56" i="21"/>
  <c r="S52" i="24"/>
  <c r="AA57" i="27"/>
  <c r="AA57" i="31" s="1"/>
  <c r="AR215" i="22"/>
  <c r="AM239" i="22" s="1"/>
  <c r="L76" i="9"/>
  <c r="P99" i="9" s="1"/>
  <c r="AM54" i="24"/>
  <c r="L53" i="27"/>
  <c r="L53" i="31" s="1"/>
  <c r="AJ53" i="24"/>
  <c r="N78" i="9"/>
  <c r="R101" i="9" s="1"/>
  <c r="AM76" i="9"/>
  <c r="AM76" i="27" s="1"/>
  <c r="AM76" i="31" s="1"/>
  <c r="L53" i="24"/>
  <c r="AL76" i="9"/>
  <c r="AP99" i="9" s="1"/>
  <c r="X216" i="22"/>
  <c r="S240" i="22" s="1"/>
  <c r="X217" i="20"/>
  <c r="S241" i="20" s="1"/>
  <c r="M78" i="9"/>
  <c r="M79" i="21" s="1"/>
  <c r="AP52" i="27"/>
  <c r="AP52" i="31" s="1"/>
  <c r="R53" i="21"/>
  <c r="R52" i="27"/>
  <c r="R52" i="31" s="1"/>
  <c r="R52" i="24"/>
  <c r="AB55" i="24"/>
  <c r="W53" i="27"/>
  <c r="W53" i="31" s="1"/>
  <c r="AI220" i="20"/>
  <c r="AD244" i="20" s="1"/>
  <c r="AB58" i="27"/>
  <c r="AB58" i="31" s="1"/>
  <c r="AS54" i="24"/>
  <c r="W53" i="24"/>
  <c r="I55" i="27"/>
  <c r="I55" i="31" s="1"/>
  <c r="I56" i="21"/>
  <c r="AB55" i="27"/>
  <c r="AB55" i="31" s="1"/>
  <c r="AB53" i="24"/>
  <c r="S55" i="27"/>
  <c r="S55" i="31" s="1"/>
  <c r="T53" i="21"/>
  <c r="Z55" i="21"/>
  <c r="F353" i="21"/>
  <c r="F355" i="21" s="1"/>
  <c r="V217" i="22"/>
  <c r="Q241" i="22" s="1"/>
  <c r="O56" i="24"/>
  <c r="AD76" i="9"/>
  <c r="S56" i="21"/>
  <c r="T52" i="27"/>
  <c r="T52" i="31" s="1"/>
  <c r="AB77" i="9"/>
  <c r="AB77" i="27" s="1"/>
  <c r="AB77" i="31" s="1"/>
  <c r="V218" i="20"/>
  <c r="Q242" i="20" s="1"/>
  <c r="U219" i="20"/>
  <c r="P243" i="20" s="1"/>
  <c r="AS75" i="9"/>
  <c r="AW98" i="9" s="1"/>
  <c r="AB78" i="9"/>
  <c r="AF101" i="9" s="1"/>
  <c r="AP54" i="27"/>
  <c r="AP54" i="31" s="1"/>
  <c r="G29" i="31"/>
  <c r="G49" i="31" s="1"/>
  <c r="AX57" i="27"/>
  <c r="AX57" i="31" s="1"/>
  <c r="R54" i="27"/>
  <c r="R54" i="31" s="1"/>
  <c r="AA284" i="8"/>
  <c r="AA285" i="22" s="1"/>
  <c r="Z55" i="24"/>
  <c r="U55" i="24"/>
  <c r="X77" i="9"/>
  <c r="AB100" i="9" s="1"/>
  <c r="AL56" i="27"/>
  <c r="AL56" i="31" s="1"/>
  <c r="AA56" i="27"/>
  <c r="AA56" i="31" s="1"/>
  <c r="H72" i="9"/>
  <c r="Y53" i="24"/>
  <c r="AE54" i="27"/>
  <c r="AE54" i="31" s="1"/>
  <c r="AW59" i="21"/>
  <c r="AL79" i="9"/>
  <c r="AY81" i="9"/>
  <c r="BC104" i="9" s="1"/>
  <c r="M52" i="27"/>
  <c r="M52" i="31" s="1"/>
  <c r="H54" i="27"/>
  <c r="H54" i="31" s="1"/>
  <c r="AL57" i="21"/>
  <c r="AD54" i="24"/>
  <c r="Z53" i="24"/>
  <c r="Y54" i="24"/>
  <c r="Y55" i="21"/>
  <c r="Y54" i="27"/>
  <c r="Y54" i="31" s="1"/>
  <c r="AH52" i="24"/>
  <c r="AD54" i="27"/>
  <c r="AD54" i="31" s="1"/>
  <c r="AF77" i="9"/>
  <c r="AJ100" i="9" s="1"/>
  <c r="W55" i="27"/>
  <c r="W55" i="31" s="1"/>
  <c r="J263" i="20"/>
  <c r="AW58" i="27"/>
  <c r="AW58" i="31" s="1"/>
  <c r="AN79" i="9"/>
  <c r="AA76" i="9"/>
  <c r="AA76" i="27" s="1"/>
  <c r="AA76" i="31" s="1"/>
  <c r="AQ55" i="21"/>
  <c r="AE54" i="24"/>
  <c r="AC57" i="27"/>
  <c r="AC57" i="31" s="1"/>
  <c r="AB54" i="27"/>
  <c r="AB54" i="31" s="1"/>
  <c r="AB80" i="9"/>
  <c r="R217" i="20"/>
  <c r="M241" i="20" s="1"/>
  <c r="W216" i="22"/>
  <c r="R240" i="22" s="1"/>
  <c r="L212" i="22"/>
  <c r="L213" i="22" s="1"/>
  <c r="J262" i="22"/>
  <c r="AI55" i="24"/>
  <c r="AV56" i="21"/>
  <c r="AD77" i="9"/>
  <c r="AH100" i="9" s="1"/>
  <c r="R216" i="22"/>
  <c r="M240" i="22" s="1"/>
  <c r="BE222" i="22"/>
  <c r="AZ246" i="22" s="1"/>
  <c r="H52" i="24"/>
  <c r="O215" i="22"/>
  <c r="J239" i="22" s="1"/>
  <c r="AV55" i="27"/>
  <c r="AV55" i="31" s="1"/>
  <c r="H55" i="21"/>
  <c r="M52" i="24"/>
  <c r="AM58" i="21"/>
  <c r="AZ245" i="8"/>
  <c r="AZ268" i="8" s="1"/>
  <c r="AZ269" i="22" s="1"/>
  <c r="R239" i="8"/>
  <c r="R262" i="8" s="1"/>
  <c r="R285" i="8" s="1"/>
  <c r="R286" i="22" s="1"/>
  <c r="AM57" i="27"/>
  <c r="AM57" i="31" s="1"/>
  <c r="AH52" i="27"/>
  <c r="AH52" i="31" s="1"/>
  <c r="AA56" i="24"/>
  <c r="H54" i="24"/>
  <c r="M53" i="21"/>
  <c r="AM57" i="24"/>
  <c r="Z53" i="27"/>
  <c r="Z53" i="31" s="1"/>
  <c r="AH53" i="21"/>
  <c r="AB76" i="9"/>
  <c r="AF99" i="9" s="1"/>
  <c r="AX288" i="8"/>
  <c r="AX290" i="20" s="1"/>
  <c r="AR53" i="27"/>
  <c r="AR53" i="31" s="1"/>
  <c r="O216" i="20"/>
  <c r="J240" i="20" s="1"/>
  <c r="AG52" i="24"/>
  <c r="AH55" i="21"/>
  <c r="AI75" i="9"/>
  <c r="AM98" i="9" s="1"/>
  <c r="AD53" i="27"/>
  <c r="AD53" i="31" s="1"/>
  <c r="AU238" i="8"/>
  <c r="AU261" i="8" s="1"/>
  <c r="AU262" i="22" s="1"/>
  <c r="AP56" i="27"/>
  <c r="AP56" i="31" s="1"/>
  <c r="AO102" i="22"/>
  <c r="W54" i="27"/>
  <c r="W54" i="31" s="1"/>
  <c r="U53" i="21"/>
  <c r="O53" i="24"/>
  <c r="Q216" i="20"/>
  <c r="L240" i="20" s="1"/>
  <c r="K75" i="9"/>
  <c r="K76" i="21" s="1"/>
  <c r="AK56" i="27"/>
  <c r="AK56" i="31" s="1"/>
  <c r="AG56" i="24"/>
  <c r="AH218" i="20"/>
  <c r="AC242" i="20" s="1"/>
  <c r="I53" i="21"/>
  <c r="AI79" i="9"/>
  <c r="AM102" i="9" s="1"/>
  <c r="V52" i="27"/>
  <c r="V52" i="31" s="1"/>
  <c r="AT218" i="22"/>
  <c r="AO242" i="22" s="1"/>
  <c r="AH217" i="22"/>
  <c r="AC241" i="22" s="1"/>
  <c r="AV240" i="8"/>
  <c r="AV263" i="8" s="1"/>
  <c r="AV265" i="20" s="1"/>
  <c r="X80" i="9"/>
  <c r="AP57" i="21"/>
  <c r="AG53" i="21"/>
  <c r="AS56" i="27"/>
  <c r="AS56" i="31" s="1"/>
  <c r="AD54" i="21"/>
  <c r="AR79" i="9"/>
  <c r="AU79" i="9"/>
  <c r="AY102" i="9" s="1"/>
  <c r="AH54" i="27"/>
  <c r="AH54" i="31" s="1"/>
  <c r="AM57" i="21"/>
  <c r="AH54" i="24"/>
  <c r="AM56" i="27"/>
  <c r="AM56" i="31" s="1"/>
  <c r="AF76" i="9"/>
  <c r="AJ99" i="9" s="1"/>
  <c r="AM56" i="24"/>
  <c r="S54" i="21"/>
  <c r="AZ216" i="20"/>
  <c r="AU240" i="20" s="1"/>
  <c r="AJ54" i="27"/>
  <c r="AJ54" i="31" s="1"/>
  <c r="P238" i="8"/>
  <c r="P261" i="8" s="1"/>
  <c r="P263" i="20" s="1"/>
  <c r="O217" i="22"/>
  <c r="J241" i="22" s="1"/>
  <c r="AT287" i="8"/>
  <c r="AT289" i="20" s="1"/>
  <c r="X54" i="27"/>
  <c r="X54" i="31" s="1"/>
  <c r="AR52" i="27"/>
  <c r="AR52" i="31" s="1"/>
  <c r="AK77" i="9"/>
  <c r="AJ53" i="21"/>
  <c r="AE52" i="24"/>
  <c r="AN53" i="24"/>
  <c r="AE55" i="27"/>
  <c r="AE55" i="31" s="1"/>
  <c r="O55" i="24"/>
  <c r="AN54" i="21"/>
  <c r="U54" i="21"/>
  <c r="AA54" i="21"/>
  <c r="U53" i="27"/>
  <c r="U53" i="31" s="1"/>
  <c r="AE55" i="24"/>
  <c r="AC53" i="24"/>
  <c r="AO57" i="21"/>
  <c r="U53" i="24"/>
  <c r="AE56" i="21"/>
  <c r="AO53" i="27"/>
  <c r="AO53" i="31" s="1"/>
  <c r="S75" i="9"/>
  <c r="AE75" i="9"/>
  <c r="AE75" i="27" s="1"/>
  <c r="W56" i="27"/>
  <c r="W56" i="31" s="1"/>
  <c r="AA54" i="27"/>
  <c r="AA54" i="31" s="1"/>
  <c r="P217" i="22"/>
  <c r="K241" i="22" s="1"/>
  <c r="AS53" i="24"/>
  <c r="AI56" i="21"/>
  <c r="AT75" i="9"/>
  <c r="AX98" i="9" s="1"/>
  <c r="AC76" i="9"/>
  <c r="AJ54" i="24"/>
  <c r="BA218" i="20"/>
  <c r="AV242" i="20" s="1"/>
  <c r="X75" i="9"/>
  <c r="AB98" i="9" s="1"/>
  <c r="M75" i="9"/>
  <c r="Q98" i="9" s="1"/>
  <c r="AF79" i="9"/>
  <c r="Z55" i="27"/>
  <c r="Z55" i="31" s="1"/>
  <c r="Y57" i="27"/>
  <c r="Y57" i="31" s="1"/>
  <c r="AG57" i="21"/>
  <c r="AL75" i="9"/>
  <c r="AL75" i="27" s="1"/>
  <c r="AE76" i="9"/>
  <c r="U55" i="27"/>
  <c r="U55" i="31" s="1"/>
  <c r="AN53" i="27"/>
  <c r="AN53" i="31" s="1"/>
  <c r="P218" i="20"/>
  <c r="K242" i="20" s="1"/>
  <c r="AI55" i="27"/>
  <c r="AI55" i="31" s="1"/>
  <c r="R54" i="24"/>
  <c r="AR52" i="24"/>
  <c r="AU76" i="9"/>
  <c r="AK56" i="21"/>
  <c r="BC84" i="9"/>
  <c r="Z56" i="24"/>
  <c r="Y57" i="24"/>
  <c r="U56" i="21"/>
  <c r="AD217" i="20"/>
  <c r="Y241" i="20" s="1"/>
  <c r="R55" i="21"/>
  <c r="AS54" i="21"/>
  <c r="V53" i="24"/>
  <c r="Z57" i="21"/>
  <c r="AK57" i="21"/>
  <c r="W79" i="9"/>
  <c r="W80" i="21" s="1"/>
  <c r="Y239" i="8"/>
  <c r="Y262" i="8" s="1"/>
  <c r="Y264" i="20" s="1"/>
  <c r="K213" i="20"/>
  <c r="K214" i="20" s="1"/>
  <c r="V54" i="21"/>
  <c r="AB79" i="9"/>
  <c r="AB79" i="24" s="1"/>
  <c r="AK56" i="24"/>
  <c r="Q239" i="8"/>
  <c r="Q262" i="8" s="1"/>
  <c r="Q264" i="20" s="1"/>
  <c r="F49" i="27"/>
  <c r="F50" i="27" s="1"/>
  <c r="V53" i="27"/>
  <c r="V53" i="31" s="1"/>
  <c r="K53" i="21"/>
  <c r="AJ52" i="24"/>
  <c r="AC54" i="21"/>
  <c r="V216" i="22"/>
  <c r="Q240" i="22" s="1"/>
  <c r="AA53" i="24"/>
  <c r="AL77" i="9"/>
  <c r="AP100" i="9" s="1"/>
  <c r="V52" i="24"/>
  <c r="M54" i="24"/>
  <c r="Y56" i="27"/>
  <c r="Y56" i="31" s="1"/>
  <c r="AD266" i="20"/>
  <c r="AF56" i="21"/>
  <c r="W216" i="20"/>
  <c r="R240" i="20" s="1"/>
  <c r="P56" i="27"/>
  <c r="P56" i="31" s="1"/>
  <c r="AA262" i="22"/>
  <c r="K55" i="24"/>
  <c r="AP53" i="21"/>
  <c r="AB264" i="20"/>
  <c r="AZ60" i="24"/>
  <c r="Q52" i="24"/>
  <c r="AP55" i="21"/>
  <c r="H49" i="31"/>
  <c r="AP52" i="24"/>
  <c r="AP54" i="24"/>
  <c r="P265" i="22"/>
  <c r="AX57" i="24"/>
  <c r="AV56" i="27"/>
  <c r="AV56" i="31" s="1"/>
  <c r="V54" i="24"/>
  <c r="Z58" i="27"/>
  <c r="Z58" i="31" s="1"/>
  <c r="AT53" i="27"/>
  <c r="AT53" i="31" s="1"/>
  <c r="AO56" i="24"/>
  <c r="AS53" i="21"/>
  <c r="AD101" i="22"/>
  <c r="AD102" i="20"/>
  <c r="U218" i="22"/>
  <c r="P242" i="22" s="1"/>
  <c r="AK284" i="8"/>
  <c r="AK285" i="22" s="1"/>
  <c r="P287" i="8"/>
  <c r="P289" i="20" s="1"/>
  <c r="AZ80" i="9"/>
  <c r="AZ80" i="24" s="1"/>
  <c r="AX79" i="9"/>
  <c r="BB102" i="9" s="1"/>
  <c r="J52" i="27"/>
  <c r="J52" i="31" s="1"/>
  <c r="R54" i="21"/>
  <c r="Z58" i="24"/>
  <c r="AB53" i="21"/>
  <c r="AV76" i="9"/>
  <c r="AZ99" i="9" s="1"/>
  <c r="AQ79" i="9"/>
  <c r="AU102" i="9" s="1"/>
  <c r="AS52" i="27"/>
  <c r="AS52" i="31" s="1"/>
  <c r="AI76" i="9"/>
  <c r="BE107" i="22"/>
  <c r="BE108" i="20"/>
  <c r="Z59" i="21"/>
  <c r="AK262" i="22"/>
  <c r="R53" i="24"/>
  <c r="AT53" i="24"/>
  <c r="AU75" i="9"/>
  <c r="AY98" i="9" s="1"/>
  <c r="AG53" i="24"/>
  <c r="AE215" i="22"/>
  <c r="Z239" i="22" s="1"/>
  <c r="K55" i="27"/>
  <c r="K55" i="31" s="1"/>
  <c r="AB285" i="8"/>
  <c r="AD308" i="8" s="1"/>
  <c r="R53" i="27"/>
  <c r="R53" i="31" s="1"/>
  <c r="AI53" i="27"/>
  <c r="AI53" i="31" s="1"/>
  <c r="Q53" i="21"/>
  <c r="AW101" i="22"/>
  <c r="AW102" i="20"/>
  <c r="AB56" i="24"/>
  <c r="AP79" i="9"/>
  <c r="AP79" i="24" s="1"/>
  <c r="BB83" i="9"/>
  <c r="BF106" i="9" s="1"/>
  <c r="H49" i="27"/>
  <c r="H50" i="27" s="1"/>
  <c r="AE239" i="8"/>
  <c r="AE262" i="8" s="1"/>
  <c r="AJ217" i="20"/>
  <c r="AE241" i="20" s="1"/>
  <c r="AJ216" i="22"/>
  <c r="AE240" i="22" s="1"/>
  <c r="AV241" i="8"/>
  <c r="AV264" i="8" s="1"/>
  <c r="BA218" i="22"/>
  <c r="AV242" i="22" s="1"/>
  <c r="BA219" i="20"/>
  <c r="AV243" i="20" s="1"/>
  <c r="AE53" i="27"/>
  <c r="AE53" i="31" s="1"/>
  <c r="I52" i="24"/>
  <c r="O54" i="21"/>
  <c r="AC82" i="9"/>
  <c r="AG105" i="9" s="1"/>
  <c r="S53" i="27"/>
  <c r="S53" i="31" s="1"/>
  <c r="AI218" i="20"/>
  <c r="AD242" i="20" s="1"/>
  <c r="AT219" i="20"/>
  <c r="AO243" i="20" s="1"/>
  <c r="L238" i="8"/>
  <c r="L261" i="8" s="1"/>
  <c r="L284" i="8" s="1"/>
  <c r="N307" i="8" s="1"/>
  <c r="H50" i="21"/>
  <c r="H51" i="21" s="1"/>
  <c r="AL55" i="24"/>
  <c r="O53" i="27"/>
  <c r="O53" i="31" s="1"/>
  <c r="U76" i="9"/>
  <c r="U77" i="21" s="1"/>
  <c r="AX216" i="22"/>
  <c r="AS240" i="22" s="1"/>
  <c r="AD240" i="8"/>
  <c r="AD263" i="8" s="1"/>
  <c r="AD264" i="22" s="1"/>
  <c r="AR285" i="8"/>
  <c r="AR286" i="22" s="1"/>
  <c r="S76" i="9"/>
  <c r="W99" i="9" s="1"/>
  <c r="AL55" i="27"/>
  <c r="AL55" i="31" s="1"/>
  <c r="K77" i="9"/>
  <c r="I58" i="33" s="1"/>
  <c r="V55" i="24"/>
  <c r="AL56" i="21"/>
  <c r="AR263" i="22"/>
  <c r="AS57" i="21"/>
  <c r="V56" i="21"/>
  <c r="AN56" i="21"/>
  <c r="AS79" i="9"/>
  <c r="AS79" i="24" s="1"/>
  <c r="V55" i="27"/>
  <c r="V55" i="31" s="1"/>
  <c r="AN53" i="21"/>
  <c r="AT265" i="22"/>
  <c r="X55" i="21"/>
  <c r="AT78" i="9"/>
  <c r="AX101" i="9" s="1"/>
  <c r="R75" i="9"/>
  <c r="R76" i="21" s="1"/>
  <c r="AC52" i="24"/>
  <c r="AI55" i="21"/>
  <c r="W57" i="21"/>
  <c r="AA54" i="24"/>
  <c r="J240" i="8"/>
  <c r="J263" i="8" s="1"/>
  <c r="J281" i="8" s="1"/>
  <c r="I54" i="34"/>
  <c r="AX60" i="21"/>
  <c r="Q78" i="9"/>
  <c r="Q78" i="24" s="1"/>
  <c r="AO54" i="21"/>
  <c r="AA78" i="9"/>
  <c r="AE101" i="9" s="1"/>
  <c r="AX59" i="27"/>
  <c r="AX59" i="31" s="1"/>
  <c r="AC55" i="27"/>
  <c r="AC55" i="31" s="1"/>
  <c r="O56" i="21"/>
  <c r="AO53" i="24"/>
  <c r="AE52" i="27"/>
  <c r="AE52" i="31" s="1"/>
  <c r="Q75" i="9"/>
  <c r="Q76" i="21" s="1"/>
  <c r="AQ238" i="8"/>
  <c r="AQ261" i="8" s="1"/>
  <c r="AQ263" i="20" s="1"/>
  <c r="AC56" i="21"/>
  <c r="AM52" i="27"/>
  <c r="AM52" i="31" s="1"/>
  <c r="Y55" i="27"/>
  <c r="Y55" i="31" s="1"/>
  <c r="AX59" i="24"/>
  <c r="AC55" i="24"/>
  <c r="AE53" i="21"/>
  <c r="AV215" i="22"/>
  <c r="AQ239" i="22" s="1"/>
  <c r="AM52" i="24"/>
  <c r="Y55" i="24"/>
  <c r="AR55" i="27"/>
  <c r="AR55" i="31" s="1"/>
  <c r="N79" i="9"/>
  <c r="R102" i="9" s="1"/>
  <c r="P52" i="27"/>
  <c r="P52" i="31" s="1"/>
  <c r="Z77" i="9"/>
  <c r="AM53" i="21"/>
  <c r="AR56" i="21"/>
  <c r="P53" i="21"/>
  <c r="AC52" i="27"/>
  <c r="AC52" i="31" s="1"/>
  <c r="AI54" i="24"/>
  <c r="AT54" i="27"/>
  <c r="AT54" i="31" s="1"/>
  <c r="Y79" i="9"/>
  <c r="AA55" i="21"/>
  <c r="Y286" i="8"/>
  <c r="Y287" i="22" s="1"/>
  <c r="AH78" i="9"/>
  <c r="AH79" i="21" s="1"/>
  <c r="AH77" i="9"/>
  <c r="AH78" i="21" s="1"/>
  <c r="W54" i="24"/>
  <c r="AI54" i="21"/>
  <c r="AZ60" i="27"/>
  <c r="AZ60" i="31" s="1"/>
  <c r="AD218" i="20"/>
  <c r="Y242" i="20" s="1"/>
  <c r="AK55" i="24"/>
  <c r="M55" i="21"/>
  <c r="AM53" i="27"/>
  <c r="AM53" i="31" s="1"/>
  <c r="W55" i="21"/>
  <c r="AI53" i="24"/>
  <c r="M55" i="24"/>
  <c r="V264" i="20"/>
  <c r="AL54" i="27"/>
  <c r="AL54" i="31" s="1"/>
  <c r="AK55" i="27"/>
  <c r="AK55" i="31" s="1"/>
  <c r="M54" i="27"/>
  <c r="M54" i="31" s="1"/>
  <c r="N56" i="24"/>
  <c r="X56" i="27"/>
  <c r="X56" i="31" s="1"/>
  <c r="P57" i="21"/>
  <c r="Y57" i="21"/>
  <c r="O262" i="22"/>
  <c r="X285" i="8"/>
  <c r="Z308" i="8" s="1"/>
  <c r="V263" i="22"/>
  <c r="P55" i="24"/>
  <c r="K76" i="9"/>
  <c r="O99" i="9" s="1"/>
  <c r="M53" i="27"/>
  <c r="M53" i="31" s="1"/>
  <c r="N56" i="27"/>
  <c r="N56" i="31" s="1"/>
  <c r="AN57" i="21"/>
  <c r="R79" i="9"/>
  <c r="Y56" i="24"/>
  <c r="AF55" i="24"/>
  <c r="P55" i="27"/>
  <c r="P55" i="31" s="1"/>
  <c r="N57" i="21"/>
  <c r="AN56" i="27"/>
  <c r="AN56" i="31" s="1"/>
  <c r="AD265" i="22"/>
  <c r="X263" i="22"/>
  <c r="AN76" i="9"/>
  <c r="AR99" i="9" s="1"/>
  <c r="AQ217" i="20"/>
  <c r="AL241" i="20" s="1"/>
  <c r="AP55" i="24"/>
  <c r="AU55" i="24"/>
  <c r="AE80" i="9"/>
  <c r="AE80" i="27" s="1"/>
  <c r="AE80" i="31" s="1"/>
  <c r="AT76" i="9"/>
  <c r="AX99" i="9" s="1"/>
  <c r="H52" i="27"/>
  <c r="H52" i="31" s="1"/>
  <c r="T265" i="20"/>
  <c r="W53" i="21"/>
  <c r="L54" i="24"/>
  <c r="H53" i="21"/>
  <c r="J285" i="8"/>
  <c r="L308" i="8" s="1"/>
  <c r="W52" i="27"/>
  <c r="W52" i="31" s="1"/>
  <c r="AO54" i="24"/>
  <c r="L54" i="27"/>
  <c r="L54" i="31" s="1"/>
  <c r="BC219" i="22"/>
  <c r="AX243" i="22" s="1"/>
  <c r="H49" i="24"/>
  <c r="H50" i="24" s="1"/>
  <c r="W52" i="24"/>
  <c r="L55" i="21"/>
  <c r="BC220" i="20"/>
  <c r="AX244" i="20" s="1"/>
  <c r="AO264" i="22"/>
  <c r="AO265" i="20"/>
  <c r="H53" i="27"/>
  <c r="H53" i="31" s="1"/>
  <c r="AX266" i="22"/>
  <c r="AC57" i="24"/>
  <c r="AR53" i="24"/>
  <c r="J76" i="9"/>
  <c r="N99" i="9" s="1"/>
  <c r="I49" i="27"/>
  <c r="I50" i="27" s="1"/>
  <c r="Q263" i="20"/>
  <c r="Y218" i="20"/>
  <c r="T242" i="20" s="1"/>
  <c r="G72" i="9"/>
  <c r="O79" i="9"/>
  <c r="S102" i="9" s="1"/>
  <c r="AQ56" i="21"/>
  <c r="I75" i="9"/>
  <c r="AK79" i="9"/>
  <c r="G52" i="27"/>
  <c r="G52" i="31" s="1"/>
  <c r="AO78" i="9"/>
  <c r="AS101" i="9" s="1"/>
  <c r="Y217" i="20"/>
  <c r="T241" i="20" s="1"/>
  <c r="T55" i="24"/>
  <c r="G52" i="24"/>
  <c r="L53" i="21"/>
  <c r="AC239" i="8"/>
  <c r="AC262" i="8" s="1"/>
  <c r="AC264" i="20" s="1"/>
  <c r="AF54" i="24"/>
  <c r="N56" i="21"/>
  <c r="AT54" i="24"/>
  <c r="L52" i="27"/>
  <c r="AI56" i="27"/>
  <c r="AI56" i="31" s="1"/>
  <c r="AM55" i="24"/>
  <c r="AH217" i="20"/>
  <c r="AC241" i="20" s="1"/>
  <c r="AF219" i="20"/>
  <c r="AA243" i="20" s="1"/>
  <c r="AL55" i="21"/>
  <c r="Y266" i="20"/>
  <c r="M53" i="24"/>
  <c r="AT55" i="21"/>
  <c r="L52" i="24"/>
  <c r="AI57" i="21"/>
  <c r="P75" i="9"/>
  <c r="AH266" i="20"/>
  <c r="AQ55" i="27"/>
  <c r="AQ55" i="31" s="1"/>
  <c r="AK52" i="27"/>
  <c r="AK52" i="31" s="1"/>
  <c r="AE54" i="21"/>
  <c r="Y216" i="22"/>
  <c r="T240" i="22" s="1"/>
  <c r="AJ215" i="22"/>
  <c r="AE239" i="22" s="1"/>
  <c r="AP240" i="8"/>
  <c r="AP263" i="8" s="1"/>
  <c r="AP286" i="8" s="1"/>
  <c r="AR309" i="8" s="1"/>
  <c r="AL52" i="24"/>
  <c r="T56" i="21"/>
  <c r="AY60" i="24"/>
  <c r="AQ55" i="24"/>
  <c r="AD52" i="27"/>
  <c r="AD52" i="31" s="1"/>
  <c r="AG76" i="9"/>
  <c r="AA241" i="8"/>
  <c r="AA264" i="8" s="1"/>
  <c r="AA287" i="8" s="1"/>
  <c r="AA288" i="22" s="1"/>
  <c r="T55" i="27"/>
  <c r="T55" i="31" s="1"/>
  <c r="AM56" i="21"/>
  <c r="AF75" i="9"/>
  <c r="AJ98" i="9" s="1"/>
  <c r="T263" i="20"/>
  <c r="AN77" i="9"/>
  <c r="AN77" i="24" s="1"/>
  <c r="AW56" i="27"/>
  <c r="AW56" i="31" s="1"/>
  <c r="I50" i="21"/>
  <c r="I51" i="21" s="1"/>
  <c r="I49" i="24"/>
  <c r="I50" i="24" s="1"/>
  <c r="O284" i="8"/>
  <c r="O286" i="20" s="1"/>
  <c r="AH265" i="22"/>
  <c r="T262" i="22"/>
  <c r="AF54" i="27"/>
  <c r="AF54" i="31" s="1"/>
  <c r="O76" i="9"/>
  <c r="AM53" i="24"/>
  <c r="X57" i="21"/>
  <c r="Z75" i="9"/>
  <c r="Z75" i="27" s="1"/>
  <c r="BA83" i="9"/>
  <c r="BE106" i="9" s="1"/>
  <c r="AR78" i="9"/>
  <c r="AV101" i="9" s="1"/>
  <c r="O78" i="9"/>
  <c r="AW56" i="24"/>
  <c r="AD53" i="21"/>
  <c r="P234" i="8"/>
  <c r="K258" i="8" s="1"/>
  <c r="O101" i="22"/>
  <c r="AU218" i="20"/>
  <c r="AP242" i="20" s="1"/>
  <c r="AL53" i="21"/>
  <c r="AO76" i="9"/>
  <c r="X56" i="24"/>
  <c r="N55" i="27"/>
  <c r="N55" i="31" s="1"/>
  <c r="W215" i="22"/>
  <c r="R239" i="22" s="1"/>
  <c r="AK53" i="21"/>
  <c r="AY79" i="9"/>
  <c r="BC102" i="9" s="1"/>
  <c r="W100" i="20"/>
  <c r="N55" i="24"/>
  <c r="R238" i="8"/>
  <c r="R261" i="8" s="1"/>
  <c r="R284" i="8" s="1"/>
  <c r="AM75" i="9"/>
  <c r="AQ98" i="9" s="1"/>
  <c r="K239" i="8"/>
  <c r="K262" i="8" s="1"/>
  <c r="K264" i="20" s="1"/>
  <c r="AV57" i="24"/>
  <c r="AH216" i="20"/>
  <c r="AC240" i="20" s="1"/>
  <c r="AL52" i="27"/>
  <c r="AL52" i="31" s="1"/>
  <c r="O54" i="24"/>
  <c r="AL53" i="27"/>
  <c r="AL53" i="31" s="1"/>
  <c r="P56" i="21"/>
  <c r="O55" i="21"/>
  <c r="I54" i="21"/>
  <c r="X53" i="21"/>
  <c r="P216" i="22"/>
  <c r="K240" i="22" s="1"/>
  <c r="AV57" i="27"/>
  <c r="AV57" i="31" s="1"/>
  <c r="AH215" i="22"/>
  <c r="AC239" i="22" s="1"/>
  <c r="Y265" i="20"/>
  <c r="AL54" i="21"/>
  <c r="O54" i="27"/>
  <c r="O54" i="31" s="1"/>
  <c r="I53" i="27"/>
  <c r="I53" i="31" s="1"/>
  <c r="AQ216" i="22"/>
  <c r="AL240" i="22" s="1"/>
  <c r="X52" i="27"/>
  <c r="X52" i="31" s="1"/>
  <c r="AY61" i="21"/>
  <c r="U215" i="22"/>
  <c r="P239" i="22" s="1"/>
  <c r="AP55" i="27"/>
  <c r="AP55" i="31" s="1"/>
  <c r="M56" i="21"/>
  <c r="AV58" i="21"/>
  <c r="AD217" i="22"/>
  <c r="Y241" i="22" s="1"/>
  <c r="I72" i="9"/>
  <c r="AS55" i="24"/>
  <c r="K56" i="27"/>
  <c r="K56" i="31" s="1"/>
  <c r="U52" i="24"/>
  <c r="AN55" i="27"/>
  <c r="AN55" i="31" s="1"/>
  <c r="AJ265" i="20"/>
  <c r="AE266" i="22"/>
  <c r="AP75" i="9"/>
  <c r="AT98" i="9" s="1"/>
  <c r="R80" i="9"/>
  <c r="AS55" i="27"/>
  <c r="AS55" i="31" s="1"/>
  <c r="K56" i="24"/>
  <c r="U52" i="27"/>
  <c r="U52" i="31" s="1"/>
  <c r="AQ54" i="21"/>
  <c r="AF52" i="27"/>
  <c r="AF52" i="31" s="1"/>
  <c r="AP78" i="9"/>
  <c r="AO217" i="22"/>
  <c r="AJ241" i="22" s="1"/>
  <c r="AN52" i="24"/>
  <c r="AJ264" i="22"/>
  <c r="AE267" i="20"/>
  <c r="AU57" i="21"/>
  <c r="AU78" i="9"/>
  <c r="AY101" i="9" s="1"/>
  <c r="K57" i="21"/>
  <c r="AQ53" i="27"/>
  <c r="AQ53" i="31" s="1"/>
  <c r="AF53" i="21"/>
  <c r="AU56" i="27"/>
  <c r="AU56" i="31" s="1"/>
  <c r="M79" i="9"/>
  <c r="Q102" i="9" s="1"/>
  <c r="AC54" i="24"/>
  <c r="AQ53" i="24"/>
  <c r="AF52" i="24"/>
  <c r="AU56" i="24"/>
  <c r="Q53" i="24"/>
  <c r="AC54" i="27"/>
  <c r="AC54" i="31" s="1"/>
  <c r="I54" i="24"/>
  <c r="AQ57" i="21"/>
  <c r="Q53" i="27"/>
  <c r="Q53" i="31" s="1"/>
  <c r="AC55" i="21"/>
  <c r="I55" i="21"/>
  <c r="AQ56" i="27"/>
  <c r="AQ56" i="31" s="1"/>
  <c r="AO218" i="20"/>
  <c r="AJ242" i="20" s="1"/>
  <c r="J264" i="20"/>
  <c r="AV57" i="21"/>
  <c r="AB56" i="27"/>
  <c r="AB56" i="31" s="1"/>
  <c r="J52" i="24"/>
  <c r="AQ77" i="9"/>
  <c r="AU100" i="9" s="1"/>
  <c r="AW78" i="9"/>
  <c r="AB52" i="27"/>
  <c r="AB52" i="31" s="1"/>
  <c r="AQ52" i="27"/>
  <c r="AQ52" i="31" s="1"/>
  <c r="H53" i="24"/>
  <c r="AG54" i="21"/>
  <c r="I49" i="31"/>
  <c r="AD238" i="8"/>
  <c r="AD261" i="8" s="1"/>
  <c r="AD284" i="8" s="1"/>
  <c r="AD286" i="20" s="1"/>
  <c r="Z238" i="8"/>
  <c r="Z261" i="8" s="1"/>
  <c r="Z284" i="8" s="1"/>
  <c r="Z286" i="20" s="1"/>
  <c r="Y287" i="8"/>
  <c r="Y288" i="22" s="1"/>
  <c r="W56" i="21"/>
  <c r="L75" i="9"/>
  <c r="L76" i="21" s="1"/>
  <c r="S54" i="24"/>
  <c r="AB52" i="24"/>
  <c r="AQ52" i="24"/>
  <c r="H54" i="21"/>
  <c r="Y217" i="22"/>
  <c r="T241" i="22" s="1"/>
  <c r="O234" i="8"/>
  <c r="J258" i="8" s="1"/>
  <c r="O216" i="22"/>
  <c r="J240" i="22" s="1"/>
  <c r="Y52" i="24"/>
  <c r="J56" i="21"/>
  <c r="W55" i="24"/>
  <c r="S80" i="9"/>
  <c r="W103" i="9" s="1"/>
  <c r="S55" i="21"/>
  <c r="U55" i="21"/>
  <c r="AK100" i="20"/>
  <c r="Q262" i="22"/>
  <c r="Y53" i="21"/>
  <c r="J55" i="27"/>
  <c r="J55" i="31" s="1"/>
  <c r="N80" i="9"/>
  <c r="Q58" i="21"/>
  <c r="AF263" i="22"/>
  <c r="U77" i="9"/>
  <c r="U78" i="21" s="1"/>
  <c r="AS77" i="9"/>
  <c r="U54" i="27"/>
  <c r="U54" i="31" s="1"/>
  <c r="T286" i="8"/>
  <c r="T288" i="20" s="1"/>
  <c r="Y52" i="27"/>
  <c r="Y52" i="31" s="1"/>
  <c r="J55" i="24"/>
  <c r="Q57" i="24"/>
  <c r="AD79" i="9"/>
  <c r="AD79" i="27" s="1"/>
  <c r="AD79" i="31" s="1"/>
  <c r="AF285" i="8"/>
  <c r="AH308" i="8" s="1"/>
  <c r="AO54" i="27"/>
  <c r="AO54" i="31" s="1"/>
  <c r="AQ54" i="24"/>
  <c r="AU56" i="21"/>
  <c r="U54" i="24"/>
  <c r="AS239" i="8"/>
  <c r="AS262" i="8" s="1"/>
  <c r="O217" i="20"/>
  <c r="J241" i="20" s="1"/>
  <c r="AI215" i="22"/>
  <c r="AD239" i="22" s="1"/>
  <c r="S77" i="9"/>
  <c r="W100" i="9" s="1"/>
  <c r="U56" i="24"/>
  <c r="Q217" i="20"/>
  <c r="L241" i="20" s="1"/>
  <c r="AK29" i="31"/>
  <c r="K54" i="24"/>
  <c r="L239" i="8"/>
  <c r="L262" i="8" s="1"/>
  <c r="AO53" i="21"/>
  <c r="K55" i="21"/>
  <c r="AO52" i="27"/>
  <c r="X218" i="22"/>
  <c r="S242" i="22" s="1"/>
  <c r="Q55" i="21"/>
  <c r="K54" i="27"/>
  <c r="K54" i="31" s="1"/>
  <c r="AO52" i="24"/>
  <c r="X219" i="20"/>
  <c r="S243" i="20" s="1"/>
  <c r="Q54" i="27"/>
  <c r="Q54" i="31" s="1"/>
  <c r="U56" i="27"/>
  <c r="U56" i="31" s="1"/>
  <c r="I34" i="33"/>
  <c r="AJ216" i="20"/>
  <c r="AE240" i="20" s="1"/>
  <c r="AD239" i="8"/>
  <c r="AD262" i="8" s="1"/>
  <c r="AI216" i="22"/>
  <c r="AD240" i="22" s="1"/>
  <c r="AI217" i="20"/>
  <c r="AD241" i="20" s="1"/>
  <c r="AB241" i="8"/>
  <c r="AB264" i="8" s="1"/>
  <c r="AG219" i="20"/>
  <c r="AB243" i="20" s="1"/>
  <c r="AG218" i="22"/>
  <c r="AB242" i="22" s="1"/>
  <c r="N53" i="21"/>
  <c r="N52" i="27"/>
  <c r="N52" i="31" s="1"/>
  <c r="Z53" i="21"/>
  <c r="AF238" i="8"/>
  <c r="AF261" i="8" s="1"/>
  <c r="AK216" i="20"/>
  <c r="AF240" i="20" s="1"/>
  <c r="AK215" i="22"/>
  <c r="AF239" i="22" s="1"/>
  <c r="AE104" i="20"/>
  <c r="AE103" i="22"/>
  <c r="AW241" i="8"/>
  <c r="AW264" i="8" s="1"/>
  <c r="BB219" i="20"/>
  <c r="AW243" i="20" s="1"/>
  <c r="BB218" i="22"/>
  <c r="AW242" i="22" s="1"/>
  <c r="U217" i="20"/>
  <c r="P241" i="20" s="1"/>
  <c r="U216" i="22"/>
  <c r="P240" i="22" s="1"/>
  <c r="P239" i="8"/>
  <c r="P262" i="8" s="1"/>
  <c r="Z52" i="27"/>
  <c r="Z52" i="31" s="1"/>
  <c r="O52" i="27"/>
  <c r="AW103" i="22"/>
  <c r="AW104" i="20"/>
  <c r="Z52" i="24"/>
  <c r="O53" i="21"/>
  <c r="AK240" i="8"/>
  <c r="AK263" i="8" s="1"/>
  <c r="AP217" i="22"/>
  <c r="AK241" i="22" s="1"/>
  <c r="AP218" i="20"/>
  <c r="AK242" i="20" s="1"/>
  <c r="AZ243" i="8"/>
  <c r="AZ266" i="8" s="1"/>
  <c r="BE221" i="20"/>
  <c r="AZ245" i="20" s="1"/>
  <c r="BE220" i="22"/>
  <c r="AZ244" i="22" s="1"/>
  <c r="AY218" i="20"/>
  <c r="AT242" i="20" s="1"/>
  <c r="AT265" i="20"/>
  <c r="AY217" i="22"/>
  <c r="AT241" i="22" s="1"/>
  <c r="AD218" i="22"/>
  <c r="Y242" i="22" s="1"/>
  <c r="AT286" i="8"/>
  <c r="AT288" i="20" s="1"/>
  <c r="AD219" i="20"/>
  <c r="Y243" i="20" s="1"/>
  <c r="AK239" i="8"/>
  <c r="AK262" i="8" s="1"/>
  <c r="AK263" i="22" s="1"/>
  <c r="AG240" i="8"/>
  <c r="AG263" i="8" s="1"/>
  <c r="AG286" i="8" s="1"/>
  <c r="AO242" i="8"/>
  <c r="AO265" i="8" s="1"/>
  <c r="AO267" i="20" s="1"/>
  <c r="AL217" i="22"/>
  <c r="AG241" i="22" s="1"/>
  <c r="AP217" i="20"/>
  <c r="AK241" i="20" s="1"/>
  <c r="AO218" i="22"/>
  <c r="AJ242" i="22" s="1"/>
  <c r="AJ265" i="22"/>
  <c r="AJ287" i="8"/>
  <c r="AJ289" i="20" s="1"/>
  <c r="AO219" i="20"/>
  <c r="AJ243" i="20" s="1"/>
  <c r="AT220" i="20"/>
  <c r="AO244" i="20" s="1"/>
  <c r="AN216" i="20"/>
  <c r="AI240" i="20" s="1"/>
  <c r="AI238" i="8"/>
  <c r="AI261" i="8" s="1"/>
  <c r="AI262" i="22" s="1"/>
  <c r="K323" i="21"/>
  <c r="O347" i="20"/>
  <c r="K322" i="27"/>
  <c r="K322" i="31" s="1"/>
  <c r="H301" i="21"/>
  <c r="J325" i="20"/>
  <c r="H300" i="27"/>
  <c r="H300" i="31" s="1"/>
  <c r="BT332" i="20"/>
  <c r="BP307" i="24"/>
  <c r="BP307" i="27"/>
  <c r="BP307" i="31" s="1"/>
  <c r="BP308" i="21"/>
  <c r="BM332" i="24"/>
  <c r="BM332" i="27"/>
  <c r="BM332" i="31" s="1"/>
  <c r="BM333" i="21"/>
  <c r="H298" i="21"/>
  <c r="H297" i="27"/>
  <c r="H297" i="31" s="1"/>
  <c r="J322" i="20"/>
  <c r="P349" i="21"/>
  <c r="P348" i="27"/>
  <c r="P348" i="31" s="1"/>
  <c r="L319" i="21"/>
  <c r="P343" i="20"/>
  <c r="L318" i="27"/>
  <c r="L318" i="31" s="1"/>
  <c r="P323" i="20"/>
  <c r="N298" i="27"/>
  <c r="N298" i="31" s="1"/>
  <c r="N299" i="21"/>
  <c r="H302" i="21"/>
  <c r="J326" i="20"/>
  <c r="H301" i="27"/>
  <c r="H301" i="31" s="1"/>
  <c r="BH311" i="20"/>
  <c r="BF286" i="24"/>
  <c r="BF287" i="21"/>
  <c r="BF286" i="27"/>
  <c r="BF286" i="31" s="1"/>
  <c r="N340" i="27"/>
  <c r="N340" i="31" s="1"/>
  <c r="N341" i="21"/>
  <c r="G127" i="27"/>
  <c r="L103" i="31"/>
  <c r="G127" i="31" s="1"/>
  <c r="L115" i="31"/>
  <c r="G139" i="31" s="1"/>
  <c r="G139" i="27"/>
  <c r="BH284" i="24"/>
  <c r="BJ309" i="20"/>
  <c r="BH285" i="21"/>
  <c r="BH284" i="27"/>
  <c r="BH284" i="31" s="1"/>
  <c r="G134" i="27"/>
  <c r="L110" i="31"/>
  <c r="G134" i="31" s="1"/>
  <c r="J328" i="20"/>
  <c r="H303" i="27"/>
  <c r="H303" i="31" s="1"/>
  <c r="H304" i="21"/>
  <c r="J287" i="24"/>
  <c r="L312" i="20"/>
  <c r="J288" i="21"/>
  <c r="J287" i="27"/>
  <c r="J287" i="31" s="1"/>
  <c r="L314" i="21"/>
  <c r="L313" i="24"/>
  <c r="P338" i="20"/>
  <c r="L313" i="27"/>
  <c r="L313" i="31" s="1"/>
  <c r="H285" i="24"/>
  <c r="J310" i="20"/>
  <c r="H285" i="27"/>
  <c r="H285" i="31" s="1"/>
  <c r="H286" i="21"/>
  <c r="J320" i="21"/>
  <c r="N344" i="20"/>
  <c r="J319" i="27"/>
  <c r="J319" i="31" s="1"/>
  <c r="K318" i="21"/>
  <c r="O342" i="20"/>
  <c r="K317" i="27"/>
  <c r="K317" i="31" s="1"/>
  <c r="M298" i="21"/>
  <c r="O322" i="20"/>
  <c r="M297" i="27"/>
  <c r="M297" i="31" s="1"/>
  <c r="H289" i="27"/>
  <c r="H289" i="31" s="1"/>
  <c r="H290" i="21"/>
  <c r="H289" i="24"/>
  <c r="J314" i="20"/>
  <c r="O346" i="27"/>
  <c r="O346" i="31" s="1"/>
  <c r="O347" i="21"/>
  <c r="K326" i="20"/>
  <c r="I302" i="21"/>
  <c r="I301" i="27"/>
  <c r="I301" i="31" s="1"/>
  <c r="P340" i="27"/>
  <c r="P340" i="31" s="1"/>
  <c r="P341" i="21"/>
  <c r="K322" i="20"/>
  <c r="I297" i="27"/>
  <c r="I297" i="31" s="1"/>
  <c r="I298" i="21"/>
  <c r="BG311" i="20"/>
  <c r="BE286" i="27"/>
  <c r="BE286" i="31" s="1"/>
  <c r="BE287" i="21"/>
  <c r="BE286" i="24"/>
  <c r="BM332" i="20"/>
  <c r="BI307" i="27"/>
  <c r="BI307" i="31" s="1"/>
  <c r="BI307" i="24"/>
  <c r="BI308" i="21"/>
  <c r="BK333" i="20"/>
  <c r="BG308" i="24"/>
  <c r="BG308" i="27"/>
  <c r="BG308" i="31" s="1"/>
  <c r="BG309" i="21"/>
  <c r="BB284" i="24"/>
  <c r="BD309" i="20"/>
  <c r="BB284" i="27"/>
  <c r="BB284" i="31" s="1"/>
  <c r="BB285" i="21"/>
  <c r="I290" i="24"/>
  <c r="K315" i="20"/>
  <c r="I290" i="27"/>
  <c r="I290" i="31" s="1"/>
  <c r="I291" i="21"/>
  <c r="J313" i="20"/>
  <c r="H288" i="27"/>
  <c r="H288" i="31" s="1"/>
  <c r="H289" i="21"/>
  <c r="H288" i="24"/>
  <c r="I287" i="24"/>
  <c r="I287" i="27"/>
  <c r="I287" i="31" s="1"/>
  <c r="K312" i="20"/>
  <c r="I288" i="21"/>
  <c r="L293" i="24"/>
  <c r="N318" i="20"/>
  <c r="L293" i="27"/>
  <c r="L293" i="31" s="1"/>
  <c r="L294" i="21"/>
  <c r="K316" i="21"/>
  <c r="K315" i="27"/>
  <c r="K315" i="31" s="1"/>
  <c r="K315" i="24"/>
  <c r="O340" i="20"/>
  <c r="G131" i="27"/>
  <c r="L107" i="31"/>
  <c r="G131" i="31" s="1"/>
  <c r="I293" i="24"/>
  <c r="K318" i="20"/>
  <c r="I293" i="27"/>
  <c r="I293" i="31" s="1"/>
  <c r="I294" i="21"/>
  <c r="AY286" i="21"/>
  <c r="AY285" i="24"/>
  <c r="BA310" i="20"/>
  <c r="AY285" i="27"/>
  <c r="AY285" i="31" s="1"/>
  <c r="BC284" i="27"/>
  <c r="BC284" i="31" s="1"/>
  <c r="BC285" i="21"/>
  <c r="BC284" i="24"/>
  <c r="BE309" i="20"/>
  <c r="BD285" i="21"/>
  <c r="BD284" i="24"/>
  <c r="BF309" i="20"/>
  <c r="BD284" i="27"/>
  <c r="BD284" i="31" s="1"/>
  <c r="L316" i="20"/>
  <c r="J292" i="21"/>
  <c r="J291" i="27"/>
  <c r="J291" i="31" s="1"/>
  <c r="J291" i="24"/>
  <c r="M312" i="21"/>
  <c r="M311" i="24"/>
  <c r="Q336" i="20"/>
  <c r="M311" i="27"/>
  <c r="M311" i="31" s="1"/>
  <c r="BK309" i="20"/>
  <c r="BI285" i="21"/>
  <c r="BI284" i="24"/>
  <c r="BI284" i="27"/>
  <c r="BI284" i="31" s="1"/>
  <c r="J317" i="20"/>
  <c r="H292" i="24"/>
  <c r="H293" i="21"/>
  <c r="H292" i="27"/>
  <c r="H292" i="31" s="1"/>
  <c r="L101" i="31"/>
  <c r="G125" i="31" s="1"/>
  <c r="G125" i="27"/>
  <c r="L100" i="31"/>
  <c r="G124" i="31" s="1"/>
  <c r="G124" i="27"/>
  <c r="AB308" i="8"/>
  <c r="AB309" i="22" s="1"/>
  <c r="Z287" i="20"/>
  <c r="N236" i="20"/>
  <c r="N237" i="20" s="1"/>
  <c r="N235" i="22"/>
  <c r="N236" i="22" s="1"/>
  <c r="W266" i="22"/>
  <c r="W267" i="20"/>
  <c r="W288" i="8"/>
  <c r="AE264" i="22"/>
  <c r="AE286" i="8"/>
  <c r="AE265" i="20"/>
  <c r="AC263" i="20"/>
  <c r="AC284" i="8"/>
  <c r="AC262" i="22"/>
  <c r="AM266" i="20"/>
  <c r="AM265" i="22"/>
  <c r="AM287" i="8"/>
  <c r="V266" i="20"/>
  <c r="V287" i="8"/>
  <c r="V265" i="22"/>
  <c r="I284" i="8"/>
  <c r="I304" i="8" s="1"/>
  <c r="I262" i="22"/>
  <c r="I282" i="22" s="1"/>
  <c r="I283" i="22" s="1"/>
  <c r="I263" i="20"/>
  <c r="I283" i="20" s="1"/>
  <c r="I284" i="20" s="1"/>
  <c r="AH286" i="8"/>
  <c r="AH264" i="22"/>
  <c r="AH265" i="20"/>
  <c r="AC287" i="8"/>
  <c r="AC265" i="22"/>
  <c r="AC266" i="20"/>
  <c r="AR286" i="8"/>
  <c r="AR264" i="22"/>
  <c r="AR265" i="20"/>
  <c r="AB265" i="20"/>
  <c r="AB286" i="8"/>
  <c r="AB264" i="22"/>
  <c r="U264" i="22"/>
  <c r="U286" i="8"/>
  <c r="U265" i="20"/>
  <c r="AR265" i="22"/>
  <c r="AR266" i="20"/>
  <c r="AR287" i="8"/>
  <c r="K287" i="8"/>
  <c r="K265" i="22"/>
  <c r="K266" i="20"/>
  <c r="N263" i="20"/>
  <c r="N284" i="8"/>
  <c r="N262" i="22"/>
  <c r="AO289" i="8"/>
  <c r="AO267" i="22"/>
  <c r="AO268" i="20"/>
  <c r="AN288" i="8"/>
  <c r="AN266" i="22"/>
  <c r="AN267" i="20"/>
  <c r="L287" i="8"/>
  <c r="L265" i="22"/>
  <c r="L266" i="20"/>
  <c r="AO265" i="22"/>
  <c r="AO266" i="20"/>
  <c r="AO287" i="8"/>
  <c r="AG284" i="8"/>
  <c r="AG262" i="22"/>
  <c r="AG263" i="20"/>
  <c r="AU264" i="20"/>
  <c r="AU263" i="22"/>
  <c r="AU285" i="8"/>
  <c r="AQ263" i="22"/>
  <c r="AQ285" i="8"/>
  <c r="AQ264" i="20"/>
  <c r="AM264" i="20"/>
  <c r="AM285" i="8"/>
  <c r="AM263" i="22"/>
  <c r="T285" i="8"/>
  <c r="T263" i="22"/>
  <c r="T264" i="20"/>
  <c r="O264" i="20"/>
  <c r="O263" i="22"/>
  <c r="O285" i="8"/>
  <c r="M263" i="22"/>
  <c r="M264" i="20"/>
  <c r="M285" i="8"/>
  <c r="AN286" i="8"/>
  <c r="AN264" i="22"/>
  <c r="AN265" i="20"/>
  <c r="K265" i="20"/>
  <c r="K264" i="22"/>
  <c r="K286" i="8"/>
  <c r="AE284" i="8"/>
  <c r="AE262" i="22"/>
  <c r="AE263" i="20"/>
  <c r="R100" i="9"/>
  <c r="N77" i="24"/>
  <c r="N78" i="21"/>
  <c r="N77" i="27"/>
  <c r="N77" i="31" s="1"/>
  <c r="AA103" i="9"/>
  <c r="P102" i="9"/>
  <c r="AJ101" i="9"/>
  <c r="AF78" i="24"/>
  <c r="AF78" i="27"/>
  <c r="AF78" i="31" s="1"/>
  <c r="AF79" i="21"/>
  <c r="S240" i="20"/>
  <c r="AL285" i="8"/>
  <c r="AL263" i="22"/>
  <c r="AL264" i="20"/>
  <c r="AL99" i="9"/>
  <c r="AZ103" i="9"/>
  <c r="AA101" i="9"/>
  <c r="W79" i="21"/>
  <c r="W78" i="24"/>
  <c r="W78" i="27"/>
  <c r="W78" i="31" s="1"/>
  <c r="BD104" i="9"/>
  <c r="AD103" i="9"/>
  <c r="T77" i="27"/>
  <c r="T77" i="31" s="1"/>
  <c r="T77" i="24"/>
  <c r="T78" i="21"/>
  <c r="X100" i="9"/>
  <c r="U334" i="20"/>
  <c r="U333" i="22"/>
  <c r="AT104" i="9"/>
  <c r="V101" i="9"/>
  <c r="R78" i="27"/>
  <c r="R78" i="31" s="1"/>
  <c r="R79" i="21"/>
  <c r="R78" i="24"/>
  <c r="AN102" i="9"/>
  <c r="AQ243" i="20"/>
  <c r="AI241" i="20"/>
  <c r="AR103" i="9"/>
  <c r="Q99" i="9"/>
  <c r="X78" i="27"/>
  <c r="X78" i="31" s="1"/>
  <c r="X78" i="24"/>
  <c r="X79" i="21"/>
  <c r="AB101" i="9"/>
  <c r="X102" i="9"/>
  <c r="S287" i="8"/>
  <c r="S265" i="22"/>
  <c r="S266" i="20"/>
  <c r="S264" i="22"/>
  <c r="S286" i="8"/>
  <c r="S265" i="20"/>
  <c r="AG100" i="9"/>
  <c r="BB103" i="9"/>
  <c r="AZ102" i="9"/>
  <c r="AS98" i="9"/>
  <c r="AO101" i="9"/>
  <c r="AX100" i="9"/>
  <c r="AT77" i="24"/>
  <c r="AT78" i="21"/>
  <c r="AT77" i="27"/>
  <c r="AT77" i="31" s="1"/>
  <c r="BF107" i="9"/>
  <c r="AN100" i="9"/>
  <c r="AJ77" i="24"/>
  <c r="AJ78" i="21"/>
  <c r="AJ77" i="27"/>
  <c r="AJ77" i="31" s="1"/>
  <c r="T99" i="9"/>
  <c r="P76" i="27"/>
  <c r="P76" i="31" s="1"/>
  <c r="P77" i="21"/>
  <c r="P76" i="24"/>
  <c r="AF264" i="22"/>
  <c r="AF265" i="20"/>
  <c r="AF286" i="8"/>
  <c r="AF104" i="9"/>
  <c r="AU99" i="9"/>
  <c r="Z286" i="8"/>
  <c r="Z264" i="22"/>
  <c r="Z265" i="20"/>
  <c r="AE100" i="9"/>
  <c r="AA78" i="21"/>
  <c r="AA77" i="27"/>
  <c r="AA77" i="31" s="1"/>
  <c r="AA77" i="24"/>
  <c r="S262" i="22"/>
  <c r="S284" i="8"/>
  <c r="S263" i="20"/>
  <c r="BA102" i="9"/>
  <c r="AW79" i="24"/>
  <c r="AW79" i="27"/>
  <c r="AW79" i="31" s="1"/>
  <c r="AW80" i="21"/>
  <c r="Z288" i="22"/>
  <c r="AB310" i="8"/>
  <c r="Z289" i="20"/>
  <c r="P286" i="8"/>
  <c r="P264" i="22"/>
  <c r="P265" i="20"/>
  <c r="AS266" i="22"/>
  <c r="AS267" i="20"/>
  <c r="AS288" i="8"/>
  <c r="AQ265" i="22"/>
  <c r="AQ287" i="8"/>
  <c r="AQ266" i="20"/>
  <c r="S100" i="9"/>
  <c r="AD102" i="9"/>
  <c r="K52" i="31"/>
  <c r="AI243" i="20"/>
  <c r="AK101" i="9"/>
  <c r="AF98" i="9"/>
  <c r="AB75" i="24"/>
  <c r="AB76" i="21"/>
  <c r="AB75" i="27"/>
  <c r="AV98" i="9"/>
  <c r="AR76" i="21"/>
  <c r="AR75" i="27"/>
  <c r="AR75" i="24"/>
  <c r="X104" i="9"/>
  <c r="AI240" i="22"/>
  <c r="AA98" i="9"/>
  <c r="W75" i="24"/>
  <c r="W76" i="21"/>
  <c r="W75" i="27"/>
  <c r="AE103" i="9"/>
  <c r="AA80" i="27"/>
  <c r="AA80" i="31" s="1"/>
  <c r="AA81" i="21"/>
  <c r="AA80" i="24"/>
  <c r="AZ100" i="9"/>
  <c r="AV78" i="21"/>
  <c r="AV77" i="27"/>
  <c r="AV77" i="31" s="1"/>
  <c r="AV77" i="24"/>
  <c r="BC315" i="8"/>
  <c r="BA294" i="20"/>
  <c r="N75" i="24"/>
  <c r="N75" i="27"/>
  <c r="N76" i="21"/>
  <c r="R98" i="9"/>
  <c r="AB102" i="9"/>
  <c r="AN101" i="9"/>
  <c r="AJ78" i="24"/>
  <c r="AJ78" i="27"/>
  <c r="AJ78" i="31" s="1"/>
  <c r="AJ79" i="21"/>
  <c r="AT99" i="9"/>
  <c r="AI105" i="9"/>
  <c r="AN52" i="31"/>
  <c r="P242" i="20"/>
  <c r="AC98" i="9"/>
  <c r="AU98" i="9"/>
  <c r="AQ75" i="27"/>
  <c r="AQ76" i="21"/>
  <c r="AQ75" i="24"/>
  <c r="AQ101" i="9"/>
  <c r="AG240" i="22"/>
  <c r="AI285" i="8"/>
  <c r="AI263" i="22"/>
  <c r="AI264" i="20"/>
  <c r="P240" i="20"/>
  <c r="U99" i="9"/>
  <c r="AQ102" i="9"/>
  <c r="AM79" i="24"/>
  <c r="AM80" i="21"/>
  <c r="AM79" i="27"/>
  <c r="AM79" i="31" s="1"/>
  <c r="AP101" i="9"/>
  <c r="AL79" i="21"/>
  <c r="AL78" i="27"/>
  <c r="AL78" i="31" s="1"/>
  <c r="AL78" i="24"/>
  <c r="AM241" i="22"/>
  <c r="AL287" i="8"/>
  <c r="AL265" i="22"/>
  <c r="AL266" i="20"/>
  <c r="AW99" i="9"/>
  <c r="AS76" i="24"/>
  <c r="AS76" i="27"/>
  <c r="AS76" i="31" s="1"/>
  <c r="AS77" i="21"/>
  <c r="AK98" i="9"/>
  <c r="AQ241" i="22"/>
  <c r="AD267" i="20"/>
  <c r="AD288" i="8"/>
  <c r="AD266" i="22"/>
  <c r="AL286" i="20"/>
  <c r="AL285" i="22"/>
  <c r="AN307" i="8"/>
  <c r="U287" i="8"/>
  <c r="U266" i="20"/>
  <c r="U265" i="22"/>
  <c r="AE98" i="9"/>
  <c r="P101" i="9"/>
  <c r="L78" i="24"/>
  <c r="L79" i="21"/>
  <c r="L78" i="27"/>
  <c r="L78" i="31" s="1"/>
  <c r="R288" i="8"/>
  <c r="R266" i="22"/>
  <c r="R267" i="20"/>
  <c r="AS244" i="20"/>
  <c r="X98" i="9"/>
  <c r="Z102" i="9"/>
  <c r="V79" i="24"/>
  <c r="V79" i="27"/>
  <c r="V79" i="31" s="1"/>
  <c r="V80" i="21"/>
  <c r="U264" i="20"/>
  <c r="U285" i="8"/>
  <c r="U263" i="22"/>
  <c r="AL102" i="9"/>
  <c r="AG52" i="31"/>
  <c r="AI266" i="20"/>
  <c r="AI287" i="8"/>
  <c r="AI265" i="22"/>
  <c r="AG241" i="20"/>
  <c r="X99" i="9"/>
  <c r="T77" i="21"/>
  <c r="T76" i="27"/>
  <c r="T76" i="31" s="1"/>
  <c r="T76" i="24"/>
  <c r="AH104" i="9"/>
  <c r="Y98" i="9"/>
  <c r="AI101" i="9"/>
  <c r="AE78" i="24"/>
  <c r="AE79" i="21"/>
  <c r="AE78" i="27"/>
  <c r="AE78" i="31" s="1"/>
  <c r="AS102" i="9"/>
  <c r="AO79" i="24"/>
  <c r="AO79" i="27"/>
  <c r="AO79" i="31" s="1"/>
  <c r="AO80" i="21"/>
  <c r="AK100" i="9"/>
  <c r="AM242" i="20"/>
  <c r="Z100" i="9"/>
  <c r="V77" i="24"/>
  <c r="V78" i="21"/>
  <c r="V77" i="27"/>
  <c r="V77" i="31" s="1"/>
  <c r="AC99" i="9"/>
  <c r="K241" i="20"/>
  <c r="AA100" i="9"/>
  <c r="Q265" i="22"/>
  <c r="Q266" i="20"/>
  <c r="Q287" i="8"/>
  <c r="AQ242" i="20"/>
  <c r="AE102" i="9"/>
  <c r="AJ75" i="27"/>
  <c r="AN98" i="9"/>
  <c r="AJ76" i="21"/>
  <c r="AJ75" i="24"/>
  <c r="AC101" i="9"/>
  <c r="Y78" i="24"/>
  <c r="Y78" i="27"/>
  <c r="Y78" i="31" s="1"/>
  <c r="Y79" i="21"/>
  <c r="AX102" i="9"/>
  <c r="AK102" i="9"/>
  <c r="AG79" i="24"/>
  <c r="AG79" i="27"/>
  <c r="AG79" i="31" s="1"/>
  <c r="AG80" i="21"/>
  <c r="AB99" i="9"/>
  <c r="X76" i="24"/>
  <c r="X77" i="21"/>
  <c r="X76" i="27"/>
  <c r="X76" i="31" s="1"/>
  <c r="W77" i="21"/>
  <c r="W76" i="27"/>
  <c r="W76" i="31" s="1"/>
  <c r="AA99" i="9"/>
  <c r="W76" i="24"/>
  <c r="T102" i="9"/>
  <c r="P79" i="27"/>
  <c r="P79" i="31" s="1"/>
  <c r="P79" i="24"/>
  <c r="P80" i="21"/>
  <c r="AX290" i="22"/>
  <c r="AZ312" i="8"/>
  <c r="AX291" i="20"/>
  <c r="AG285" i="8"/>
  <c r="AG264" i="20"/>
  <c r="AG263" i="22"/>
  <c r="X266" i="20"/>
  <c r="X265" i="22"/>
  <c r="X287" i="8"/>
  <c r="AH103" i="9"/>
  <c r="AR101" i="9"/>
  <c r="AN78" i="24"/>
  <c r="AN78" i="27"/>
  <c r="AN78" i="31" s="1"/>
  <c r="AN79" i="21"/>
  <c r="BD105" i="9"/>
  <c r="AZ82" i="27"/>
  <c r="AZ82" i="31" s="1"/>
  <c r="AZ83" i="21"/>
  <c r="AZ82" i="24"/>
  <c r="U262" i="22"/>
  <c r="U263" i="20"/>
  <c r="U284" i="8"/>
  <c r="W240" i="20"/>
  <c r="AM264" i="22"/>
  <c r="AM286" i="8"/>
  <c r="AM265" i="20"/>
  <c r="Y102" i="9"/>
  <c r="AO98" i="9"/>
  <c r="AK76" i="21"/>
  <c r="AK75" i="24"/>
  <c r="AK75" i="27"/>
  <c r="AH98" i="9"/>
  <c r="AL98" i="9"/>
  <c r="AS103" i="9"/>
  <c r="AQ286" i="8"/>
  <c r="AQ265" i="20"/>
  <c r="AQ264" i="22"/>
  <c r="BA246" i="22"/>
  <c r="AG98" i="9"/>
  <c r="AC264" i="22"/>
  <c r="AC286" i="8"/>
  <c r="AC265" i="20"/>
  <c r="AJ104" i="9"/>
  <c r="U100" i="9"/>
  <c r="Z101" i="9"/>
  <c r="AP103" i="9"/>
  <c r="W286" i="8"/>
  <c r="W264" i="22"/>
  <c r="W265" i="20"/>
  <c r="AW101" i="9"/>
  <c r="AS78" i="24"/>
  <c r="AS78" i="27"/>
  <c r="AS78" i="31" s="1"/>
  <c r="AS79" i="21"/>
  <c r="AO99" i="9"/>
  <c r="AK76" i="24"/>
  <c r="AK76" i="27"/>
  <c r="AK76" i="31" s="1"/>
  <c r="AK77" i="21"/>
  <c r="O75" i="24"/>
  <c r="O75" i="27"/>
  <c r="O76" i="21"/>
  <c r="S98" i="9"/>
  <c r="AY100" i="9"/>
  <c r="BE104" i="9"/>
  <c r="Q100" i="9"/>
  <c r="R312" i="22"/>
  <c r="R313" i="20"/>
  <c r="V334" i="8"/>
  <c r="AN103" i="9"/>
  <c r="N98" i="9"/>
  <c r="AV100" i="9"/>
  <c r="AR77" i="24"/>
  <c r="AR77" i="27"/>
  <c r="AR77" i="31" s="1"/>
  <c r="AR78" i="21"/>
  <c r="BA247" i="20"/>
  <c r="AN262" i="22"/>
  <c r="AN263" i="20"/>
  <c r="AN284" i="8"/>
  <c r="AR98" i="9"/>
  <c r="AW103" i="9"/>
  <c r="BB101" i="9"/>
  <c r="AT103" i="9"/>
  <c r="AD99" i="9"/>
  <c r="Z76" i="27"/>
  <c r="Z76" i="31" s="1"/>
  <c r="Z77" i="21"/>
  <c r="Z76" i="24"/>
  <c r="T101" i="9"/>
  <c r="P79" i="21"/>
  <c r="P78" i="24"/>
  <c r="P78" i="27"/>
  <c r="P78" i="31" s="1"/>
  <c r="AC100" i="9"/>
  <c r="Y77" i="27"/>
  <c r="Y77" i="31" s="1"/>
  <c r="Y78" i="21"/>
  <c r="Y77" i="24"/>
  <c r="AI100" i="9"/>
  <c r="N100" i="9"/>
  <c r="H89" i="34"/>
  <c r="AF310" i="8"/>
  <c r="AD289" i="20"/>
  <c r="AD288" i="22"/>
  <c r="AF242" i="20"/>
  <c r="W263" i="20"/>
  <c r="W262" i="22"/>
  <c r="W284" i="8"/>
  <c r="AN265" i="22"/>
  <c r="AN266" i="20"/>
  <c r="AN287" i="8"/>
  <c r="Q241" i="20"/>
  <c r="BA269" i="22"/>
  <c r="BA270" i="20"/>
  <c r="BA291" i="8"/>
  <c r="BA292" i="22" s="1"/>
  <c r="AU264" i="22"/>
  <c r="AU286" i="8"/>
  <c r="AU265" i="20"/>
  <c r="BG331" i="24"/>
  <c r="BG331" i="27"/>
  <c r="BG331" i="31" s="1"/>
  <c r="BG332" i="21"/>
  <c r="J322" i="27"/>
  <c r="J322" i="31" s="1"/>
  <c r="N347" i="20"/>
  <c r="J323" i="21"/>
  <c r="AY309" i="8"/>
  <c r="AW287" i="22"/>
  <c r="AW288" i="20"/>
  <c r="O307" i="8"/>
  <c r="M286" i="20"/>
  <c r="M285" i="22"/>
  <c r="BJ173" i="9"/>
  <c r="AL288" i="20"/>
  <c r="AL287" i="22"/>
  <c r="AN309" i="8"/>
  <c r="AX307" i="24"/>
  <c r="AX307" i="27"/>
  <c r="AX307" i="31" s="1"/>
  <c r="AX308" i="21"/>
  <c r="BB332" i="20"/>
  <c r="L315" i="27"/>
  <c r="L315" i="31" s="1"/>
  <c r="L316" i="21"/>
  <c r="L315" i="24"/>
  <c r="P340" i="20"/>
  <c r="K297" i="27"/>
  <c r="K297" i="31" s="1"/>
  <c r="K298" i="21"/>
  <c r="M322" i="20"/>
  <c r="H293" i="24"/>
  <c r="J318" i="20"/>
  <c r="H293" i="27"/>
  <c r="H293" i="31" s="1"/>
  <c r="H294" i="21"/>
  <c r="S287" i="20"/>
  <c r="U308" i="8"/>
  <c r="S286" i="22"/>
  <c r="J286" i="20"/>
  <c r="L307" i="8"/>
  <c r="J285" i="22"/>
  <c r="Q310" i="8"/>
  <c r="O289" i="20"/>
  <c r="O288" i="22"/>
  <c r="V287" i="20"/>
  <c r="V286" i="22"/>
  <c r="X308" i="8"/>
  <c r="AR286" i="20"/>
  <c r="AR285" i="22"/>
  <c r="AT307" i="8"/>
  <c r="L319" i="27"/>
  <c r="L319" i="31" s="1"/>
  <c r="L320" i="21"/>
  <c r="P344" i="20"/>
  <c r="BC285" i="27"/>
  <c r="BC285" i="31" s="1"/>
  <c r="BC286" i="21"/>
  <c r="BE310" i="20"/>
  <c r="BC285" i="24"/>
  <c r="BF285" i="21"/>
  <c r="BF284" i="27"/>
  <c r="BF284" i="31" s="1"/>
  <c r="BH309" i="20"/>
  <c r="BF284" i="24"/>
  <c r="AS285" i="22"/>
  <c r="AS286" i="20"/>
  <c r="AU307" i="8"/>
  <c r="I289" i="21"/>
  <c r="I288" i="27"/>
  <c r="I288" i="31" s="1"/>
  <c r="I288" i="24"/>
  <c r="K313" i="20"/>
  <c r="O310" i="8"/>
  <c r="M288" i="22"/>
  <c r="M289" i="20"/>
  <c r="L287" i="22"/>
  <c r="N309" i="8"/>
  <c r="L288" i="20"/>
  <c r="AS287" i="22"/>
  <c r="AS288" i="20"/>
  <c r="AU309" i="8"/>
  <c r="I289" i="24"/>
  <c r="K314" i="20"/>
  <c r="I289" i="27"/>
  <c r="I289" i="31" s="1"/>
  <c r="I290" i="21"/>
  <c r="AW285" i="24"/>
  <c r="AW285" i="27"/>
  <c r="AW285" i="31" s="1"/>
  <c r="AW286" i="21"/>
  <c r="AY310" i="20"/>
  <c r="I286" i="24"/>
  <c r="K311" i="20"/>
  <c r="I286" i="27"/>
  <c r="I286" i="31" s="1"/>
  <c r="I287" i="21"/>
  <c r="AX289" i="20"/>
  <c r="AX288" i="22"/>
  <c r="AZ310" i="8"/>
  <c r="AX284" i="24"/>
  <c r="AZ309" i="20"/>
  <c r="AX284" i="27"/>
  <c r="AX284" i="31" s="1"/>
  <c r="AX285" i="21"/>
  <c r="BI286" i="21"/>
  <c r="BI285" i="24"/>
  <c r="BI285" i="27"/>
  <c r="BI285" i="31" s="1"/>
  <c r="BK310" i="20"/>
  <c r="R288" i="20"/>
  <c r="R287" i="22"/>
  <c r="T309" i="8"/>
  <c r="M236" i="22"/>
  <c r="H259" i="22"/>
  <c r="AN286" i="22"/>
  <c r="AN287" i="20"/>
  <c r="AP308" i="8"/>
  <c r="M287" i="22"/>
  <c r="M288" i="20"/>
  <c r="O309" i="8"/>
  <c r="BI170" i="9"/>
  <c r="AY307" i="24"/>
  <c r="BC332" i="20"/>
  <c r="AY307" i="27"/>
  <c r="AY307" i="31" s="1"/>
  <c r="AY308" i="21"/>
  <c r="AO307" i="8"/>
  <c r="AM286" i="20"/>
  <c r="AM285" i="22"/>
  <c r="AK309" i="8"/>
  <c r="AI287" i="22"/>
  <c r="AI288" i="20"/>
  <c r="J315" i="20"/>
  <c r="H291" i="21"/>
  <c r="H290" i="27"/>
  <c r="H290" i="31" s="1"/>
  <c r="H290" i="24"/>
  <c r="L297" i="21"/>
  <c r="L296" i="27"/>
  <c r="L296" i="31" s="1"/>
  <c r="N321" i="20"/>
  <c r="AO286" i="22"/>
  <c r="AO287" i="20"/>
  <c r="AQ308" i="8"/>
  <c r="BK284" i="24"/>
  <c r="BK285" i="21"/>
  <c r="BM309" i="20"/>
  <c r="BK284" i="27"/>
  <c r="BK284" i="31" s="1"/>
  <c r="V289" i="22"/>
  <c r="V290" i="20"/>
  <c r="X311" i="8"/>
  <c r="X286" i="20"/>
  <c r="X285" i="22"/>
  <c r="Z307" i="8"/>
  <c r="BB309" i="20"/>
  <c r="AZ284" i="24"/>
  <c r="AZ284" i="27"/>
  <c r="AZ285" i="21"/>
  <c r="BE238" i="31"/>
  <c r="M313" i="24"/>
  <c r="Q338" i="20"/>
  <c r="M313" i="27"/>
  <c r="M313" i="31" s="1"/>
  <c r="M314" i="21"/>
  <c r="BF285" i="31"/>
  <c r="AB285" i="22"/>
  <c r="AB286" i="20"/>
  <c r="AD307" i="8"/>
  <c r="BD332" i="22"/>
  <c r="AV123" i="31"/>
  <c r="BM261" i="31"/>
  <c r="Z289" i="22"/>
  <c r="Z290" i="20"/>
  <c r="AB311" i="8"/>
  <c r="BB125" i="31"/>
  <c r="BE261" i="31"/>
  <c r="M318" i="27"/>
  <c r="M318" i="31" s="1"/>
  <c r="M319" i="21"/>
  <c r="Q343" i="20"/>
  <c r="I302" i="27"/>
  <c r="I302" i="31" s="1"/>
  <c r="K327" i="20"/>
  <c r="I303" i="21"/>
  <c r="K326" i="27"/>
  <c r="K326" i="31" s="1"/>
  <c r="O351" i="20"/>
  <c r="K327" i="21"/>
  <c r="AY261" i="31"/>
  <c r="Q287" i="22"/>
  <c r="Q288" i="20"/>
  <c r="S309" i="8"/>
  <c r="H287" i="24"/>
  <c r="J312" i="20"/>
  <c r="H288" i="21"/>
  <c r="H287" i="27"/>
  <c r="H287" i="31" s="1"/>
  <c r="AO287" i="22"/>
  <c r="AQ309" i="8"/>
  <c r="AO288" i="20"/>
  <c r="N341" i="27"/>
  <c r="N341" i="31" s="1"/>
  <c r="N342" i="21"/>
  <c r="BJ261" i="31"/>
  <c r="AC308" i="8"/>
  <c r="AA287" i="20"/>
  <c r="AA286" i="22"/>
  <c r="Q286" i="20"/>
  <c r="Q285" i="22"/>
  <c r="S307" i="8"/>
  <c r="AH289" i="20"/>
  <c r="AH288" i="22"/>
  <c r="AJ310" i="8"/>
  <c r="AH286" i="22"/>
  <c r="AH287" i="20"/>
  <c r="AJ308" i="8"/>
  <c r="BM284" i="27"/>
  <c r="BO309" i="20"/>
  <c r="BM285" i="21"/>
  <c r="BM284" i="24"/>
  <c r="BG309" i="20"/>
  <c r="BE285" i="21"/>
  <c r="BE284" i="24"/>
  <c r="BE284" i="27"/>
  <c r="AP287" i="20"/>
  <c r="AP286" i="22"/>
  <c r="AR308" i="8"/>
  <c r="T285" i="22"/>
  <c r="T286" i="20"/>
  <c r="V307" i="8"/>
  <c r="AW123" i="31"/>
  <c r="V286" i="20"/>
  <c r="V285" i="22"/>
  <c r="X307" i="8"/>
  <c r="AY292" i="20"/>
  <c r="BA313" i="8"/>
  <c r="BM122" i="31"/>
  <c r="BD331" i="24"/>
  <c r="BD332" i="21"/>
  <c r="BD331" i="27"/>
  <c r="BD331" i="31" s="1"/>
  <c r="BA123" i="31"/>
  <c r="BD309" i="24"/>
  <c r="BH334" i="20"/>
  <c r="BD310" i="21"/>
  <c r="BD309" i="27"/>
  <c r="BD309" i="31" s="1"/>
  <c r="BI333" i="24"/>
  <c r="BI333" i="27"/>
  <c r="BI333" i="31" s="1"/>
  <c r="BI334" i="21"/>
  <c r="BB239" i="31"/>
  <c r="BG122" i="31"/>
  <c r="BA309" i="20"/>
  <c r="AY284" i="24"/>
  <c r="AY285" i="21"/>
  <c r="AY284" i="27"/>
  <c r="L106" i="31"/>
  <c r="G130" i="31" s="1"/>
  <c r="G130" i="27"/>
  <c r="AR311" i="8"/>
  <c r="AP289" i="22"/>
  <c r="AP290" i="20"/>
  <c r="AZ238" i="31"/>
  <c r="AY238" i="31"/>
  <c r="AE290" i="20"/>
  <c r="AE289" i="22"/>
  <c r="AG311" i="8"/>
  <c r="L314" i="20"/>
  <c r="J289" i="24"/>
  <c r="J290" i="21"/>
  <c r="J289" i="27"/>
  <c r="J289" i="31" s="1"/>
  <c r="BL261" i="31"/>
  <c r="BH122" i="31"/>
  <c r="AH286" i="20"/>
  <c r="AH285" i="22"/>
  <c r="AJ307" i="8"/>
  <c r="X288" i="20"/>
  <c r="X287" i="22"/>
  <c r="Z309" i="8"/>
  <c r="BE123" i="31"/>
  <c r="BB262" i="31"/>
  <c r="J314" i="24"/>
  <c r="N339" i="20"/>
  <c r="J315" i="21"/>
  <c r="J314" i="27"/>
  <c r="J314" i="31" s="1"/>
  <c r="BH262" i="31"/>
  <c r="AJ286" i="22"/>
  <c r="AJ287" i="20"/>
  <c r="AL308" i="8"/>
  <c r="AA288" i="20"/>
  <c r="AC309" i="8"/>
  <c r="AA287" i="22"/>
  <c r="BL284" i="24"/>
  <c r="BL284" i="27"/>
  <c r="BL285" i="21"/>
  <c r="BN309" i="20"/>
  <c r="AZ261" i="31"/>
  <c r="BI331" i="22"/>
  <c r="J309" i="24"/>
  <c r="N334" i="20"/>
  <c r="J310" i="21"/>
  <c r="J309" i="27"/>
  <c r="J309" i="31" s="1"/>
  <c r="BL333" i="20"/>
  <c r="BH309" i="21"/>
  <c r="BH308" i="27"/>
  <c r="BH308" i="24"/>
  <c r="H127" i="31"/>
  <c r="V287" i="22"/>
  <c r="V288" i="20"/>
  <c r="X309" i="8"/>
  <c r="BJ334" i="20"/>
  <c r="BF309" i="24"/>
  <c r="BF309" i="27"/>
  <c r="BF309" i="31" s="1"/>
  <c r="BF310" i="21"/>
  <c r="BH285" i="27"/>
  <c r="BJ310" i="20"/>
  <c r="BH286" i="21"/>
  <c r="BH285" i="24"/>
  <c r="AA290" i="22"/>
  <c r="AC312" i="8"/>
  <c r="AA291" i="20"/>
  <c r="I287" i="20"/>
  <c r="I286" i="22"/>
  <c r="K308" i="8"/>
  <c r="AT286" i="22"/>
  <c r="AT287" i="20"/>
  <c r="AV308" i="8"/>
  <c r="BL238" i="31"/>
  <c r="AP285" i="22"/>
  <c r="AR307" i="8"/>
  <c r="AP286" i="20"/>
  <c r="BH239" i="31"/>
  <c r="AJ285" i="22"/>
  <c r="AL307" i="8"/>
  <c r="AJ286" i="20"/>
  <c r="BA284" i="31"/>
  <c r="BF308" i="31"/>
  <c r="AP289" i="20"/>
  <c r="AP288" i="22"/>
  <c r="AR310" i="8"/>
  <c r="BN285" i="27"/>
  <c r="AT286" i="20"/>
  <c r="AT285" i="22"/>
  <c r="AV307" i="8"/>
  <c r="BF331" i="24"/>
  <c r="BF332" i="21"/>
  <c r="BF331" i="27"/>
  <c r="BF331" i="31" s="1"/>
  <c r="BB285" i="24"/>
  <c r="BD310" i="20"/>
  <c r="BB285" i="27"/>
  <c r="BB286" i="21"/>
  <c r="L326" i="20"/>
  <c r="J301" i="27"/>
  <c r="J301" i="31" s="1"/>
  <c r="J302" i="21"/>
  <c r="AB289" i="22"/>
  <c r="AB290" i="20"/>
  <c r="AD311" i="8"/>
  <c r="AO285" i="22"/>
  <c r="AO286" i="20"/>
  <c r="AQ307" i="8"/>
  <c r="AY289" i="22"/>
  <c r="AY290" i="20"/>
  <c r="BA311" i="8"/>
  <c r="BM238" i="31"/>
  <c r="AY291" i="20"/>
  <c r="BA312" i="8"/>
  <c r="AY290" i="22"/>
  <c r="AL309" i="8"/>
  <c r="AJ287" i="22"/>
  <c r="AJ288" i="20"/>
  <c r="BC307" i="24"/>
  <c r="BG332" i="20"/>
  <c r="BC308" i="21"/>
  <c r="BC307" i="27"/>
  <c r="BJ331" i="24"/>
  <c r="BJ331" i="27"/>
  <c r="BJ332" i="21"/>
  <c r="BL309" i="20"/>
  <c r="BJ284" i="27"/>
  <c r="BJ285" i="21"/>
  <c r="BJ284" i="24"/>
  <c r="BJ238" i="31"/>
  <c r="BP310" i="20" l="1"/>
  <c r="BN286" i="21"/>
  <c r="J288" i="27"/>
  <c r="J288" i="31" s="1"/>
  <c r="BB310" i="21"/>
  <c r="AF103" i="22"/>
  <c r="AC80" i="24"/>
  <c r="AW78" i="27"/>
  <c r="AW78" i="31" s="1"/>
  <c r="AO76" i="24"/>
  <c r="AS101" i="20"/>
  <c r="AD100" i="22"/>
  <c r="AN76" i="21"/>
  <c r="AW100" i="20"/>
  <c r="AW99" i="21" s="1"/>
  <c r="AM79" i="21"/>
  <c r="AM78" i="27"/>
  <c r="AM78" i="31" s="1"/>
  <c r="Y75" i="24"/>
  <c r="Y75" i="27"/>
  <c r="Y75" i="31" s="1"/>
  <c r="AN75" i="27"/>
  <c r="AN75" i="31" s="1"/>
  <c r="AC100" i="20"/>
  <c r="AC98" i="24" s="1"/>
  <c r="AQ101" i="22"/>
  <c r="Z78" i="24"/>
  <c r="AR80" i="21"/>
  <c r="AB292" i="20"/>
  <c r="AB291" i="22"/>
  <c r="AF313" i="8"/>
  <c r="AF314" i="22" s="1"/>
  <c r="AD291" i="22"/>
  <c r="F354" i="24"/>
  <c r="F362" i="24" s="1"/>
  <c r="BB313" i="8"/>
  <c r="BB314" i="22" s="1"/>
  <c r="AZ291" i="22"/>
  <c r="BB309" i="24"/>
  <c r="BF334" i="20"/>
  <c r="J289" i="21"/>
  <c r="J288" i="24"/>
  <c r="AO6" i="15"/>
  <c r="AP20" i="15"/>
  <c r="AP21" i="15" s="1"/>
  <c r="M316" i="21"/>
  <c r="M315" i="27"/>
  <c r="M315" i="31" s="1"/>
  <c r="Q340" i="20"/>
  <c r="Q338" i="27" s="1"/>
  <c r="Q338" i="31" s="1"/>
  <c r="N348" i="27"/>
  <c r="N348" i="31" s="1"/>
  <c r="BI286" i="27"/>
  <c r="BI286" i="31" s="1"/>
  <c r="BI286" i="24"/>
  <c r="BI287" i="21"/>
  <c r="BI308" i="24"/>
  <c r="BI309" i="21"/>
  <c r="BI308" i="27"/>
  <c r="BI308" i="31" s="1"/>
  <c r="BL308" i="24"/>
  <c r="BL309" i="21"/>
  <c r="U346" i="21"/>
  <c r="BL308" i="27"/>
  <c r="BL308" i="31" s="1"/>
  <c r="P344" i="27"/>
  <c r="P344" i="31" s="1"/>
  <c r="P345" i="21"/>
  <c r="O78" i="24"/>
  <c r="AW77" i="24"/>
  <c r="L57" i="27"/>
  <c r="L57" i="31" s="1"/>
  <c r="AA101" i="22"/>
  <c r="AR103" i="20"/>
  <c r="AR101" i="27" s="1"/>
  <c r="W77" i="27"/>
  <c r="W77" i="31" s="1"/>
  <c r="W78" i="21"/>
  <c r="Y79" i="27"/>
  <c r="Y79" i="31" s="1"/>
  <c r="O78" i="21"/>
  <c r="V79" i="21"/>
  <c r="O77" i="27"/>
  <c r="O77" i="31" s="1"/>
  <c r="V78" i="27"/>
  <c r="V78" i="31" s="1"/>
  <c r="BB104" i="20"/>
  <c r="BB103" i="21" s="1"/>
  <c r="AW127" i="21" s="1"/>
  <c r="Z103" i="20"/>
  <c r="Z102" i="21" s="1"/>
  <c r="U126" i="21" s="1"/>
  <c r="AH76" i="27"/>
  <c r="AH76" i="31" s="1"/>
  <c r="AH77" i="21"/>
  <c r="AQ76" i="24"/>
  <c r="AQ76" i="27"/>
  <c r="AQ76" i="31" s="1"/>
  <c r="AO78" i="21"/>
  <c r="AY102" i="22"/>
  <c r="W103" i="20"/>
  <c r="W102" i="21" s="1"/>
  <c r="R126" i="21" s="1"/>
  <c r="AU100" i="22"/>
  <c r="AA100" i="22"/>
  <c r="AN79" i="27"/>
  <c r="AN79" i="31" s="1"/>
  <c r="Z58" i="21"/>
  <c r="P103" i="20"/>
  <c r="P101" i="24" s="1"/>
  <c r="K125" i="24" s="1"/>
  <c r="Z103" i="22"/>
  <c r="AJ101" i="20"/>
  <c r="AJ100" i="21" s="1"/>
  <c r="AE124" i="21" s="1"/>
  <c r="AW102" i="22"/>
  <c r="Q102" i="20"/>
  <c r="Q100" i="24" s="1"/>
  <c r="L124" i="24" s="1"/>
  <c r="Z102" i="20"/>
  <c r="Z100" i="27" s="1"/>
  <c r="AI99" i="22"/>
  <c r="R102" i="20"/>
  <c r="R100" i="27" s="1"/>
  <c r="W105" i="20"/>
  <c r="W103" i="27" s="1"/>
  <c r="M77" i="24"/>
  <c r="M77" i="27"/>
  <c r="M77" i="31" s="1"/>
  <c r="J77" i="24"/>
  <c r="AE76" i="27"/>
  <c r="AE76" i="31" s="1"/>
  <c r="J77" i="27"/>
  <c r="J77" i="31" s="1"/>
  <c r="AR101" i="22"/>
  <c r="Y76" i="24"/>
  <c r="H58" i="33"/>
  <c r="AA289" i="22"/>
  <c r="AD313" i="8"/>
  <c r="AD314" i="22" s="1"/>
  <c r="L99" i="22"/>
  <c r="L119" i="22" s="1"/>
  <c r="L120" i="22" s="1"/>
  <c r="AI103" i="20"/>
  <c r="AI102" i="21" s="1"/>
  <c r="AD126" i="21" s="1"/>
  <c r="L118" i="8"/>
  <c r="AI101" i="20"/>
  <c r="J76" i="21"/>
  <c r="Y76" i="27"/>
  <c r="Y76" i="31" s="1"/>
  <c r="AA290" i="20"/>
  <c r="AR104" i="20"/>
  <c r="J96" i="22"/>
  <c r="J97" i="22" s="1"/>
  <c r="N102" i="20"/>
  <c r="N120" i="20" s="1"/>
  <c r="N121" i="20" s="1"/>
  <c r="N101" i="22"/>
  <c r="N119" i="22" s="1"/>
  <c r="N120" i="22" s="1"/>
  <c r="S290" i="22"/>
  <c r="S291" i="20"/>
  <c r="AF101" i="22"/>
  <c r="J75" i="27"/>
  <c r="J75" i="31" s="1"/>
  <c r="AM101" i="22"/>
  <c r="J97" i="20"/>
  <c r="J98" i="20" s="1"/>
  <c r="Y101" i="22"/>
  <c r="AE77" i="27"/>
  <c r="AE77" i="31" s="1"/>
  <c r="T101" i="22"/>
  <c r="AU102" i="20"/>
  <c r="AU100" i="24" s="1"/>
  <c r="AP124" i="24" s="1"/>
  <c r="AD76" i="21"/>
  <c r="AD75" i="24"/>
  <c r="AZ103" i="20"/>
  <c r="AZ102" i="21" s="1"/>
  <c r="AU126" i="21" s="1"/>
  <c r="AG241" i="8"/>
  <c r="AG264" i="8" s="1"/>
  <c r="AG265" i="22" s="1"/>
  <c r="AL218" i="22"/>
  <c r="AG242" i="22" s="1"/>
  <c r="V219" i="22"/>
  <c r="Q243" i="22" s="1"/>
  <c r="AJ219" i="20"/>
  <c r="AE243" i="20" s="1"/>
  <c r="AP102" i="20"/>
  <c r="AP100" i="24" s="1"/>
  <c r="AK124" i="24" s="1"/>
  <c r="AE105" i="20"/>
  <c r="AE103" i="27" s="1"/>
  <c r="AG101" i="20"/>
  <c r="AE101" i="22"/>
  <c r="AC102" i="22"/>
  <c r="AX102" i="20"/>
  <c r="AX101" i="21" s="1"/>
  <c r="AS125" i="21" s="1"/>
  <c r="Z100" i="20"/>
  <c r="Z98" i="24" s="1"/>
  <c r="M76" i="24"/>
  <c r="Z79" i="27"/>
  <c r="Z79" i="31" s="1"/>
  <c r="M77" i="21"/>
  <c r="AB99" i="22"/>
  <c r="AG77" i="24"/>
  <c r="X102" i="22"/>
  <c r="Z80" i="21"/>
  <c r="Q78" i="21"/>
  <c r="O100" i="22"/>
  <c r="AE290" i="22"/>
  <c r="Q77" i="24"/>
  <c r="AA103" i="20"/>
  <c r="AA102" i="21" s="1"/>
  <c r="V126" i="21" s="1"/>
  <c r="AU102" i="22"/>
  <c r="Z78" i="21"/>
  <c r="AV100" i="22"/>
  <c r="W101" i="20"/>
  <c r="W99" i="27" s="1"/>
  <c r="K97" i="20"/>
  <c r="K98" i="20" s="1"/>
  <c r="AX78" i="27"/>
  <c r="AX78" i="31" s="1"/>
  <c r="AP101" i="20"/>
  <c r="AP100" i="21" s="1"/>
  <c r="AK124" i="21" s="1"/>
  <c r="V220" i="20"/>
  <c r="Q244" i="20" s="1"/>
  <c r="AX79" i="21"/>
  <c r="AO76" i="21"/>
  <c r="AH103" i="22"/>
  <c r="AY101" i="20"/>
  <c r="U102" i="20"/>
  <c r="U100" i="27" s="1"/>
  <c r="AU77" i="24"/>
  <c r="AE265" i="22"/>
  <c r="AU78" i="21"/>
  <c r="AE287" i="8"/>
  <c r="AE288" i="22" s="1"/>
  <c r="AJ218" i="22"/>
  <c r="AE242" i="22" s="1"/>
  <c r="AP219" i="22"/>
  <c r="AK243" i="22" s="1"/>
  <c r="R79" i="27"/>
  <c r="R79" i="31" s="1"/>
  <c r="AK242" i="8"/>
  <c r="AK265" i="8" s="1"/>
  <c r="AK267" i="20" s="1"/>
  <c r="AV99" i="22"/>
  <c r="AK103" i="22"/>
  <c r="AK289" i="20"/>
  <c r="AP76" i="27"/>
  <c r="AP76" i="31" s="1"/>
  <c r="AU287" i="8"/>
  <c r="AU288" i="22" s="1"/>
  <c r="R265" i="22"/>
  <c r="AK288" i="22"/>
  <c r="AZ219" i="20"/>
  <c r="AU243" i="20" s="1"/>
  <c r="Q79" i="27"/>
  <c r="Q79" i="31" s="1"/>
  <c r="AA79" i="27"/>
  <c r="AA79" i="31" s="1"/>
  <c r="AA79" i="24"/>
  <c r="AP76" i="24"/>
  <c r="AU265" i="22"/>
  <c r="S75" i="24"/>
  <c r="AG75" i="24"/>
  <c r="AG75" i="27"/>
  <c r="AG75" i="31" s="1"/>
  <c r="AC78" i="27"/>
  <c r="AC78" i="31" s="1"/>
  <c r="AC75" i="24"/>
  <c r="AG79" i="21"/>
  <c r="AM289" i="22"/>
  <c r="AY102" i="20"/>
  <c r="AY100" i="27" s="1"/>
  <c r="AM290" i="20"/>
  <c r="AP99" i="22"/>
  <c r="V76" i="27"/>
  <c r="V76" i="31" s="1"/>
  <c r="AC75" i="27"/>
  <c r="AC75" i="31" s="1"/>
  <c r="AG78" i="21"/>
  <c r="AG76" i="27"/>
  <c r="AG76" i="31" s="1"/>
  <c r="AG78" i="27"/>
  <c r="AG78" i="31" s="1"/>
  <c r="R99" i="22"/>
  <c r="BC104" i="20"/>
  <c r="BC103" i="21" s="1"/>
  <c r="AA103" i="22"/>
  <c r="AD76" i="24"/>
  <c r="T265" i="22"/>
  <c r="AZ101" i="22"/>
  <c r="AU77" i="21"/>
  <c r="BA82" i="24"/>
  <c r="AA75" i="27"/>
  <c r="AA75" i="31" s="1"/>
  <c r="AM99" i="22"/>
  <c r="T76" i="21"/>
  <c r="M100" i="20"/>
  <c r="BB292" i="8"/>
  <c r="AZ218" i="22"/>
  <c r="AU242" i="22" s="1"/>
  <c r="W219" i="20"/>
  <c r="R243" i="20" s="1"/>
  <c r="R266" i="20"/>
  <c r="BG223" i="22"/>
  <c r="BB247" i="22" s="1"/>
  <c r="BB270" i="22"/>
  <c r="W218" i="22"/>
  <c r="R242" i="22" s="1"/>
  <c r="BG224" i="20"/>
  <c r="BB248" i="20" s="1"/>
  <c r="AG312" i="8"/>
  <c r="AG314" i="20" s="1"/>
  <c r="AE268" i="20"/>
  <c r="AI78" i="24"/>
  <c r="AE267" i="22"/>
  <c r="AE77" i="24"/>
  <c r="AA76" i="21"/>
  <c r="M101" i="20"/>
  <c r="M99" i="24" s="1"/>
  <c r="H123" i="24" s="1"/>
  <c r="AK102" i="20"/>
  <c r="AK100" i="24" s="1"/>
  <c r="AF124" i="24" s="1"/>
  <c r="T75" i="27"/>
  <c r="T75" i="31" s="1"/>
  <c r="O118" i="8"/>
  <c r="AX80" i="24"/>
  <c r="V101" i="22"/>
  <c r="V103" i="22"/>
  <c r="O102" i="22"/>
  <c r="AX80" i="27"/>
  <c r="AX80" i="31" s="1"/>
  <c r="U78" i="24"/>
  <c r="U99" i="22"/>
  <c r="AP79" i="21"/>
  <c r="BF107" i="22"/>
  <c r="Q103" i="22"/>
  <c r="AK100" i="22"/>
  <c r="AS77" i="27"/>
  <c r="AS77" i="31" s="1"/>
  <c r="AG103" i="22"/>
  <c r="N265" i="22"/>
  <c r="AH101" i="20"/>
  <c r="AR242" i="8"/>
  <c r="AR265" i="8" s="1"/>
  <c r="AR288" i="8" s="1"/>
  <c r="AT311" i="8" s="1"/>
  <c r="AX334" i="8" s="1"/>
  <c r="P100" i="20"/>
  <c r="AW219" i="22"/>
  <c r="AR243" i="22" s="1"/>
  <c r="N287" i="8"/>
  <c r="N288" i="22" s="1"/>
  <c r="AD219" i="22"/>
  <c r="Y243" i="22" s="1"/>
  <c r="Y242" i="8"/>
  <c r="Y265" i="8" s="1"/>
  <c r="Y266" i="22" s="1"/>
  <c r="AO334" i="8"/>
  <c r="AO335" i="22" s="1"/>
  <c r="AK313" i="20"/>
  <c r="V101" i="20"/>
  <c r="V100" i="21" s="1"/>
  <c r="Q124" i="21" s="1"/>
  <c r="V56" i="24"/>
  <c r="V58" i="21"/>
  <c r="L56" i="24"/>
  <c r="AI289" i="22"/>
  <c r="AK77" i="27"/>
  <c r="AK77" i="31" s="1"/>
  <c r="AI290" i="20"/>
  <c r="AC76" i="24"/>
  <c r="M119" i="22"/>
  <c r="M120" i="22" s="1"/>
  <c r="AI76" i="24"/>
  <c r="AB100" i="22"/>
  <c r="Y102" i="22"/>
  <c r="AK80" i="21"/>
  <c r="AC77" i="27"/>
  <c r="AC77" i="31" s="1"/>
  <c r="AC78" i="21"/>
  <c r="T266" i="20"/>
  <c r="AQ57" i="24"/>
  <c r="AB101" i="22"/>
  <c r="BD106" i="20"/>
  <c r="BD104" i="24" s="1"/>
  <c r="AY128" i="24" s="1"/>
  <c r="AD82" i="21"/>
  <c r="AH219" i="22"/>
  <c r="AC243" i="22" s="1"/>
  <c r="AH220" i="20"/>
  <c r="AC244" i="20" s="1"/>
  <c r="AC267" i="20"/>
  <c r="AC266" i="22"/>
  <c r="P101" i="20"/>
  <c r="P99" i="27" s="1"/>
  <c r="AG102" i="20"/>
  <c r="AG101" i="21" s="1"/>
  <c r="AB125" i="21" s="1"/>
  <c r="U103" i="22"/>
  <c r="AH103" i="20"/>
  <c r="Y100" i="22"/>
  <c r="AN103" i="20"/>
  <c r="AN101" i="27" s="1"/>
  <c r="R220" i="20"/>
  <c r="M244" i="20" s="1"/>
  <c r="AL100" i="20"/>
  <c r="AL98" i="27" s="1"/>
  <c r="G20" i="33"/>
  <c r="G50" i="33" s="1"/>
  <c r="S99" i="22"/>
  <c r="K78" i="27"/>
  <c r="K78" i="31" s="1"/>
  <c r="AW311" i="8"/>
  <c r="AW312" i="22" s="1"/>
  <c r="V57" i="27"/>
  <c r="V57" i="31" s="1"/>
  <c r="AT56" i="27"/>
  <c r="AT56" i="31" s="1"/>
  <c r="V56" i="27"/>
  <c r="V56" i="31" s="1"/>
  <c r="AD56" i="24"/>
  <c r="S100" i="22"/>
  <c r="Q99" i="22"/>
  <c r="AD57" i="21"/>
  <c r="AZ82" i="21"/>
  <c r="AU290" i="20"/>
  <c r="AZ81" i="27"/>
  <c r="AZ81" i="31" s="1"/>
  <c r="AU266" i="22"/>
  <c r="AU267" i="20"/>
  <c r="V100" i="20"/>
  <c r="AT56" i="24"/>
  <c r="L57" i="21"/>
  <c r="AS104" i="20"/>
  <c r="AS103" i="21" s="1"/>
  <c r="AN127" i="21" s="1"/>
  <c r="AO80" i="27"/>
  <c r="AO80" i="31" s="1"/>
  <c r="AH75" i="27"/>
  <c r="AH75" i="31" s="1"/>
  <c r="AB81" i="27"/>
  <c r="AB81" i="31" s="1"/>
  <c r="AH75" i="24"/>
  <c r="AB82" i="21"/>
  <c r="AD292" i="20"/>
  <c r="AA59" i="24"/>
  <c r="AZ61" i="27"/>
  <c r="AZ61" i="31" s="1"/>
  <c r="AO81" i="21"/>
  <c r="R103" i="20"/>
  <c r="R101" i="27" s="1"/>
  <c r="I352" i="8"/>
  <c r="J56" i="27"/>
  <c r="J56" i="31" s="1"/>
  <c r="J72" i="31" s="1"/>
  <c r="AS100" i="20"/>
  <c r="AS99" i="21" s="1"/>
  <c r="R100" i="22"/>
  <c r="AJ56" i="27"/>
  <c r="AJ56" i="31" s="1"/>
  <c r="I75" i="24"/>
  <c r="Q102" i="22"/>
  <c r="AO75" i="27"/>
  <c r="AO75" i="31" s="1"/>
  <c r="AH106" i="20"/>
  <c r="AH104" i="27" s="1"/>
  <c r="AK78" i="24"/>
  <c r="AE100" i="22"/>
  <c r="AK78" i="27"/>
  <c r="AK78" i="31" s="1"/>
  <c r="Q77" i="21"/>
  <c r="I97" i="20"/>
  <c r="I98" i="20" s="1"/>
  <c r="T104" i="20"/>
  <c r="T102" i="27" s="1"/>
  <c r="M288" i="8"/>
  <c r="O311" i="8" s="1"/>
  <c r="M41" i="33" s="1"/>
  <c r="AF106" i="20"/>
  <c r="AF104" i="27" s="1"/>
  <c r="R219" i="22"/>
  <c r="M243" i="22" s="1"/>
  <c r="AV103" i="20"/>
  <c r="AV101" i="24" s="1"/>
  <c r="AQ125" i="24" s="1"/>
  <c r="M267" i="20"/>
  <c r="Q76" i="27"/>
  <c r="Q76" i="31" s="1"/>
  <c r="M118" i="8"/>
  <c r="AY103" i="22"/>
  <c r="AI102" i="20"/>
  <c r="AI100" i="24" s="1"/>
  <c r="AD124" i="24" s="1"/>
  <c r="G30" i="34"/>
  <c r="G80" i="34" s="1"/>
  <c r="AS241" i="8"/>
  <c r="AS264" i="8" s="1"/>
  <c r="AS265" i="22" s="1"/>
  <c r="AX218" i="22"/>
  <c r="AS242" i="22" s="1"/>
  <c r="BC105" i="22"/>
  <c r="R57" i="21"/>
  <c r="AL57" i="24"/>
  <c r="AB102" i="22"/>
  <c r="AD81" i="27"/>
  <c r="AD81" i="31" s="1"/>
  <c r="AS102" i="22"/>
  <c r="R59" i="21"/>
  <c r="W101" i="22"/>
  <c r="BB102" i="22"/>
  <c r="AR57" i="21"/>
  <c r="U76" i="21"/>
  <c r="AH57" i="21"/>
  <c r="AG267" i="20"/>
  <c r="AG288" i="8"/>
  <c r="AG290" i="20" s="1"/>
  <c r="AL220" i="20"/>
  <c r="AG244" i="20" s="1"/>
  <c r="AJ101" i="22"/>
  <c r="AL58" i="21"/>
  <c r="U75" i="27"/>
  <c r="U75" i="31" s="1"/>
  <c r="AX102" i="22"/>
  <c r="AH56" i="24"/>
  <c r="U58" i="21"/>
  <c r="AH57" i="27"/>
  <c r="AH57" i="31" s="1"/>
  <c r="U57" i="27"/>
  <c r="U57" i="31" s="1"/>
  <c r="AL219" i="22"/>
  <c r="AG243" i="22" s="1"/>
  <c r="AQ58" i="21"/>
  <c r="AR56" i="24"/>
  <c r="AC60" i="21"/>
  <c r="P58" i="21"/>
  <c r="Z57" i="27"/>
  <c r="Z57" i="31" s="1"/>
  <c r="O77" i="21"/>
  <c r="L57" i="24"/>
  <c r="J56" i="24"/>
  <c r="J72" i="24" s="1"/>
  <c r="J73" i="24" s="1"/>
  <c r="AJ56" i="24"/>
  <c r="AN57" i="27"/>
  <c r="AN57" i="31" s="1"/>
  <c r="W287" i="8"/>
  <c r="W288" i="22" s="1"/>
  <c r="AN59" i="21"/>
  <c r="AN58" i="21"/>
  <c r="W265" i="22"/>
  <c r="AO58" i="21"/>
  <c r="R58" i="24"/>
  <c r="AO57" i="24"/>
  <c r="R56" i="27"/>
  <c r="R56" i="31" s="1"/>
  <c r="AJ57" i="27"/>
  <c r="AJ57" i="31" s="1"/>
  <c r="AF56" i="24"/>
  <c r="AF57" i="21"/>
  <c r="AJ57" i="24"/>
  <c r="AH58" i="21"/>
  <c r="J72" i="9"/>
  <c r="J49" i="27"/>
  <c r="J50" i="27" s="1"/>
  <c r="J57" i="21"/>
  <c r="J73" i="21" s="1"/>
  <c r="J74" i="21" s="1"/>
  <c r="AA60" i="21"/>
  <c r="AN58" i="27"/>
  <c r="AN58" i="31" s="1"/>
  <c r="BH102" i="31"/>
  <c r="BC126" i="31" s="1"/>
  <c r="BC126" i="27"/>
  <c r="BD196" i="21"/>
  <c r="BH220" i="20"/>
  <c r="BD195" i="27"/>
  <c r="BD195" i="31" s="1"/>
  <c r="BD195" i="24"/>
  <c r="BL263" i="27"/>
  <c r="BL263" i="31" s="1"/>
  <c r="BL264" i="21"/>
  <c r="BL263" i="24"/>
  <c r="BL288" i="20"/>
  <c r="AD57" i="27"/>
  <c r="AD57" i="31" s="1"/>
  <c r="BD82" i="20"/>
  <c r="BB57" i="24"/>
  <c r="BB57" i="27"/>
  <c r="BB57" i="31" s="1"/>
  <c r="BB58" i="21"/>
  <c r="BF216" i="31"/>
  <c r="BA240" i="31" s="1"/>
  <c r="BA240" i="27"/>
  <c r="BG217" i="24"/>
  <c r="BB241" i="24" s="1"/>
  <c r="BG217" i="27"/>
  <c r="BG218" i="21"/>
  <c r="BB242" i="21" s="1"/>
  <c r="BB243" i="20"/>
  <c r="BB266" i="20" s="1"/>
  <c r="BE131" i="20"/>
  <c r="BE154" i="20" s="1"/>
  <c r="BD38" i="20"/>
  <c r="BE16" i="20"/>
  <c r="AZ62" i="21"/>
  <c r="AD58" i="21"/>
  <c r="AT58" i="21"/>
  <c r="O120" i="20"/>
  <c r="O121" i="20" s="1"/>
  <c r="BC79" i="27"/>
  <c r="BC79" i="31" s="1"/>
  <c r="BG104" i="20"/>
  <c r="BC80" i="21"/>
  <c r="BC79" i="24"/>
  <c r="BC173" i="24"/>
  <c r="BC174" i="21"/>
  <c r="BC173" i="27"/>
  <c r="BC173" i="31" s="1"/>
  <c r="BE198" i="20"/>
  <c r="BD152" i="21"/>
  <c r="BD176" i="20"/>
  <c r="BD151" i="27"/>
  <c r="BD151" i="31" s="1"/>
  <c r="BD151" i="24"/>
  <c r="BF101" i="24"/>
  <c r="BA125" i="24" s="1"/>
  <c r="BF101" i="27"/>
  <c r="BF102" i="21"/>
  <c r="BA126" i="21" s="1"/>
  <c r="BA288" i="20"/>
  <c r="BA263" i="24"/>
  <c r="BA263" i="27"/>
  <c r="BA263" i="31" s="1"/>
  <c r="BA264" i="21"/>
  <c r="BC35" i="27"/>
  <c r="BC35" i="31" s="1"/>
  <c r="BC36" i="21"/>
  <c r="BC35" i="24"/>
  <c r="BC60" i="20"/>
  <c r="BK263" i="27"/>
  <c r="BK263" i="31" s="1"/>
  <c r="BK264" i="21"/>
  <c r="BK263" i="24"/>
  <c r="BK288" i="20"/>
  <c r="AQ131" i="20"/>
  <c r="AQ16" i="20"/>
  <c r="BP216" i="31"/>
  <c r="BK240" i="31" s="1"/>
  <c r="BK240" i="27"/>
  <c r="BQ216" i="31"/>
  <c r="BL240" i="31" s="1"/>
  <c r="BL240" i="27"/>
  <c r="M159" i="21"/>
  <c r="M183" i="20"/>
  <c r="M158" i="27"/>
  <c r="M158" i="31" s="1"/>
  <c r="AP58" i="21"/>
  <c r="J270" i="27"/>
  <c r="J270" i="31" s="1"/>
  <c r="J271" i="21"/>
  <c r="J270" i="24"/>
  <c r="J295" i="20"/>
  <c r="M45" i="20"/>
  <c r="N138" i="20"/>
  <c r="N161" i="20" s="1"/>
  <c r="N23" i="20"/>
  <c r="AF57" i="24"/>
  <c r="P231" i="27"/>
  <c r="P232" i="21"/>
  <c r="K256" i="21" s="1"/>
  <c r="K257" i="20"/>
  <c r="K280" i="20" s="1"/>
  <c r="O108" i="27"/>
  <c r="O109" i="21"/>
  <c r="J133" i="21" s="1"/>
  <c r="P111" i="20"/>
  <c r="L86" i="27"/>
  <c r="L86" i="31" s="1"/>
  <c r="L87" i="21"/>
  <c r="P225" i="21"/>
  <c r="K249" i="21" s="1"/>
  <c r="P224" i="27"/>
  <c r="K250" i="20"/>
  <c r="K273" i="20" s="1"/>
  <c r="J277" i="27"/>
  <c r="J277" i="31" s="1"/>
  <c r="J278" i="21"/>
  <c r="J302" i="20"/>
  <c r="AK16" i="20"/>
  <c r="AK131" i="20"/>
  <c r="BS218" i="21"/>
  <c r="BN242" i="21" s="1"/>
  <c r="BS217" i="27"/>
  <c r="BS217" i="24"/>
  <c r="BN241" i="24" s="1"/>
  <c r="BN243" i="20"/>
  <c r="BN266" i="20" s="1"/>
  <c r="L93" i="27"/>
  <c r="L93" i="31" s="1"/>
  <c r="P118" i="20"/>
  <c r="L94" i="21"/>
  <c r="L180" i="27"/>
  <c r="L180" i="31" s="1"/>
  <c r="N205" i="20"/>
  <c r="L181" i="21"/>
  <c r="J247" i="27"/>
  <c r="O223" i="31"/>
  <c r="J247" i="31" s="1"/>
  <c r="O116" i="21"/>
  <c r="J140" i="21" s="1"/>
  <c r="O115" i="27"/>
  <c r="AC59" i="27"/>
  <c r="AC59" i="31" s="1"/>
  <c r="N107" i="31"/>
  <c r="I131" i="31" s="1"/>
  <c r="I131" i="27"/>
  <c r="BB17" i="20"/>
  <c r="BB132" i="20"/>
  <c r="K72" i="21"/>
  <c r="M96" i="20"/>
  <c r="K71" i="27"/>
  <c r="K71" i="31" s="1"/>
  <c r="BM240" i="27"/>
  <c r="BR216" i="31"/>
  <c r="BM240" i="31" s="1"/>
  <c r="AG132" i="20"/>
  <c r="AG17" i="20"/>
  <c r="L188" i="21"/>
  <c r="N212" i="20"/>
  <c r="L187" i="27"/>
  <c r="L187" i="31" s="1"/>
  <c r="BR101" i="24"/>
  <c r="BM125" i="24" s="1"/>
  <c r="BR101" i="27"/>
  <c r="BR102" i="21"/>
  <c r="BM126" i="21" s="1"/>
  <c r="J254" i="27"/>
  <c r="O230" i="31"/>
  <c r="J254" i="31" s="1"/>
  <c r="M210" i="21"/>
  <c r="M209" i="27"/>
  <c r="M209" i="31" s="1"/>
  <c r="Q234" i="20"/>
  <c r="I138" i="27"/>
  <c r="N114" i="31"/>
  <c r="I138" i="31" s="1"/>
  <c r="K64" i="27"/>
  <c r="K64" i="31" s="1"/>
  <c r="K65" i="21"/>
  <c r="M89" i="20"/>
  <c r="BM263" i="27"/>
  <c r="BM263" i="31" s="1"/>
  <c r="BM264" i="21"/>
  <c r="BM288" i="20"/>
  <c r="BM263" i="24"/>
  <c r="L42" i="27"/>
  <c r="L42" i="31" s="1"/>
  <c r="L67" i="20"/>
  <c r="L43" i="21"/>
  <c r="Q227" i="20"/>
  <c r="M202" i="27"/>
  <c r="M202" i="31" s="1"/>
  <c r="M203" i="21"/>
  <c r="J127" i="27"/>
  <c r="O103" i="31"/>
  <c r="J127" i="31" s="1"/>
  <c r="N202" i="27"/>
  <c r="N202" i="31" s="1"/>
  <c r="R227" i="20"/>
  <c r="N203" i="21"/>
  <c r="BE264" i="27"/>
  <c r="BE264" i="31" s="1"/>
  <c r="BE265" i="21"/>
  <c r="BE289" i="20"/>
  <c r="BE264" i="24"/>
  <c r="BJ60" i="20"/>
  <c r="BJ35" i="27"/>
  <c r="BJ35" i="31" s="1"/>
  <c r="BJ36" i="21"/>
  <c r="BJ35" i="24"/>
  <c r="BG36" i="24"/>
  <c r="BG61" i="20"/>
  <c r="BG36" i="27"/>
  <c r="BG36" i="31" s="1"/>
  <c r="BG37" i="21"/>
  <c r="N198" i="24"/>
  <c r="R223" i="20"/>
  <c r="N198" i="27"/>
  <c r="N198" i="31" s="1"/>
  <c r="N199" i="21"/>
  <c r="T132" i="20"/>
  <c r="T17" i="20"/>
  <c r="BF59" i="21"/>
  <c r="BF58" i="27"/>
  <c r="BF58" i="31" s="1"/>
  <c r="BF58" i="24"/>
  <c r="BH83" i="20"/>
  <c r="K266" i="27"/>
  <c r="K266" i="31" s="1"/>
  <c r="K291" i="20"/>
  <c r="K266" i="24"/>
  <c r="K267" i="21"/>
  <c r="AS131" i="20"/>
  <c r="AS16" i="20"/>
  <c r="AM131" i="20"/>
  <c r="AM16" i="20"/>
  <c r="BM216" i="31"/>
  <c r="BH240" i="31" s="1"/>
  <c r="BH240" i="27"/>
  <c r="K129" i="27"/>
  <c r="P105" i="31"/>
  <c r="K129" i="31" s="1"/>
  <c r="O131" i="20"/>
  <c r="O16" i="20"/>
  <c r="Z16" i="20"/>
  <c r="Z131" i="20"/>
  <c r="BI132" i="20"/>
  <c r="BI155" i="20" s="1"/>
  <c r="BI17" i="20"/>
  <c r="BH39" i="20"/>
  <c r="N85" i="20"/>
  <c r="L61" i="21"/>
  <c r="L60" i="27"/>
  <c r="L60" i="31" s="1"/>
  <c r="L60" i="24"/>
  <c r="AP57" i="24"/>
  <c r="AR58" i="21"/>
  <c r="AT57" i="27"/>
  <c r="AT57" i="31" s="1"/>
  <c r="P131" i="20"/>
  <c r="P16" i="20"/>
  <c r="BD125" i="27"/>
  <c r="BI101" i="31"/>
  <c r="BD125" i="31" s="1"/>
  <c r="AN131" i="20"/>
  <c r="AN16" i="20"/>
  <c r="N154" i="27"/>
  <c r="N154" i="31" s="1"/>
  <c r="N155" i="21"/>
  <c r="N154" i="24"/>
  <c r="N179" i="20"/>
  <c r="AM17" i="20"/>
  <c r="AM132" i="20"/>
  <c r="AR57" i="27"/>
  <c r="AR57" i="31" s="1"/>
  <c r="AE131" i="20"/>
  <c r="AE16" i="20"/>
  <c r="BJ102" i="27"/>
  <c r="BJ102" i="24"/>
  <c r="BE126" i="24" s="1"/>
  <c r="BJ103" i="21"/>
  <c r="BE127" i="21" s="1"/>
  <c r="BL198" i="20"/>
  <c r="BJ174" i="21"/>
  <c r="BJ173" i="24"/>
  <c r="BJ173" i="27"/>
  <c r="BJ173" i="31" s="1"/>
  <c r="BK196" i="21"/>
  <c r="BK195" i="24"/>
  <c r="BO220" i="20"/>
  <c r="BK195" i="27"/>
  <c r="BK195" i="31" s="1"/>
  <c r="L65" i="21"/>
  <c r="N89" i="20"/>
  <c r="L64" i="27"/>
  <c r="L64" i="31" s="1"/>
  <c r="AD17" i="20"/>
  <c r="AD132" i="20"/>
  <c r="BG124" i="27"/>
  <c r="BL100" i="31"/>
  <c r="BG124" i="31" s="1"/>
  <c r="BN218" i="21"/>
  <c r="BI242" i="21" s="1"/>
  <c r="BN217" i="24"/>
  <c r="BI241" i="24" s="1"/>
  <c r="BI243" i="20"/>
  <c r="BI266" i="20" s="1"/>
  <c r="BN217" i="27"/>
  <c r="O134" i="20"/>
  <c r="O157" i="20" s="1"/>
  <c r="N41" i="20"/>
  <c r="O19" i="20"/>
  <c r="BM101" i="24"/>
  <c r="BH125" i="24" s="1"/>
  <c r="BM102" i="21"/>
  <c r="BH126" i="21" s="1"/>
  <c r="BM101" i="27"/>
  <c r="AW132" i="20"/>
  <c r="AW17" i="20"/>
  <c r="Q225" i="21"/>
  <c r="L249" i="21" s="1"/>
  <c r="Q224" i="27"/>
  <c r="L250" i="20"/>
  <c r="L273" i="20" s="1"/>
  <c r="P109" i="21"/>
  <c r="K133" i="21" s="1"/>
  <c r="P108" i="27"/>
  <c r="V17" i="20"/>
  <c r="V132" i="20"/>
  <c r="O132" i="20"/>
  <c r="O17" i="20"/>
  <c r="K295" i="20"/>
  <c r="K270" i="24"/>
  <c r="K270" i="27"/>
  <c r="K270" i="31" s="1"/>
  <c r="K271" i="21"/>
  <c r="M38" i="24"/>
  <c r="M38" i="27"/>
  <c r="M38" i="31" s="1"/>
  <c r="M39" i="21"/>
  <c r="M63" i="20"/>
  <c r="AL20" i="20"/>
  <c r="AL135" i="20"/>
  <c r="BG81" i="21"/>
  <c r="BK105" i="20"/>
  <c r="BG80" i="24"/>
  <c r="BG80" i="27"/>
  <c r="BG80" i="31" s="1"/>
  <c r="BF244" i="20"/>
  <c r="BF267" i="20" s="1"/>
  <c r="BK219" i="21"/>
  <c r="BF243" i="21" s="1"/>
  <c r="BK218" i="27"/>
  <c r="BK218" i="24"/>
  <c r="BF242" i="24" s="1"/>
  <c r="Q107" i="20"/>
  <c r="M82" i="24"/>
  <c r="M83" i="21"/>
  <c r="M82" i="27"/>
  <c r="M82" i="31" s="1"/>
  <c r="P223" i="31"/>
  <c r="K247" i="31" s="1"/>
  <c r="K247" i="27"/>
  <c r="N45" i="20"/>
  <c r="O138" i="20"/>
  <c r="O161" i="20" s="1"/>
  <c r="O23" i="20"/>
  <c r="BG174" i="27"/>
  <c r="BG174" i="31" s="1"/>
  <c r="BI199" i="20"/>
  <c r="BG175" i="21"/>
  <c r="BG174" i="24"/>
  <c r="M176" i="24"/>
  <c r="M177" i="21"/>
  <c r="M176" i="27"/>
  <c r="M176" i="31" s="1"/>
  <c r="O201" i="20"/>
  <c r="AI131" i="20"/>
  <c r="AI16" i="20"/>
  <c r="BL221" i="20"/>
  <c r="BH196" i="24"/>
  <c r="BH196" i="27"/>
  <c r="BH196" i="31" s="1"/>
  <c r="BH197" i="21"/>
  <c r="BJ79" i="27"/>
  <c r="BJ79" i="31" s="1"/>
  <c r="BJ80" i="21"/>
  <c r="BJ79" i="24"/>
  <c r="BN104" i="20"/>
  <c r="Q131" i="20"/>
  <c r="Q16" i="20"/>
  <c r="BI57" i="27"/>
  <c r="BI57" i="31" s="1"/>
  <c r="BK82" i="20"/>
  <c r="BI57" i="24"/>
  <c r="BI58" i="21"/>
  <c r="L246" i="20"/>
  <c r="L269" i="20" s="1"/>
  <c r="Q220" i="24"/>
  <c r="L244" i="24" s="1"/>
  <c r="Q220" i="27"/>
  <c r="Q221" i="21"/>
  <c r="L245" i="21" s="1"/>
  <c r="BJ217" i="31"/>
  <c r="BE241" i="31" s="1"/>
  <c r="BE241" i="27"/>
  <c r="I291" i="27"/>
  <c r="I291" i="31" s="1"/>
  <c r="I292" i="21"/>
  <c r="I291" i="24"/>
  <c r="K316" i="20"/>
  <c r="BK38" i="20"/>
  <c r="BL16" i="20"/>
  <c r="BL131" i="20"/>
  <c r="BL154" i="20" s="1"/>
  <c r="AX16" i="20"/>
  <c r="AX131" i="20"/>
  <c r="N183" i="20"/>
  <c r="N159" i="21"/>
  <c r="N158" i="27"/>
  <c r="N158" i="31" s="1"/>
  <c r="L293" i="20"/>
  <c r="L268" i="24"/>
  <c r="L268" i="27"/>
  <c r="L268" i="31" s="1"/>
  <c r="L269" i="21"/>
  <c r="K243" i="27"/>
  <c r="P219" i="31"/>
  <c r="K243" i="31" s="1"/>
  <c r="BH288" i="20"/>
  <c r="BH264" i="21"/>
  <c r="BH263" i="24"/>
  <c r="BH263" i="27"/>
  <c r="BH263" i="31" s="1"/>
  <c r="P104" i="24"/>
  <c r="K128" i="24" s="1"/>
  <c r="P104" i="27"/>
  <c r="P105" i="21"/>
  <c r="K129" i="21" s="1"/>
  <c r="BK176" i="20"/>
  <c r="BK152" i="21"/>
  <c r="BK151" i="24"/>
  <c r="BK151" i="27"/>
  <c r="BK151" i="31" s="1"/>
  <c r="M181" i="21"/>
  <c r="O205" i="20"/>
  <c r="M180" i="27"/>
  <c r="M180" i="31" s="1"/>
  <c r="BH153" i="21"/>
  <c r="BH152" i="27"/>
  <c r="BH152" i="31" s="1"/>
  <c r="BH177" i="20"/>
  <c r="BH152" i="24"/>
  <c r="M67" i="20"/>
  <c r="M42" i="27"/>
  <c r="M42" i="31" s="1"/>
  <c r="M43" i="21"/>
  <c r="O107" i="31"/>
  <c r="J131" i="31" s="1"/>
  <c r="J131" i="27"/>
  <c r="V131" i="20"/>
  <c r="V16" i="20"/>
  <c r="L245" i="27"/>
  <c r="Q221" i="31"/>
  <c r="L245" i="31" s="1"/>
  <c r="AE17" i="20"/>
  <c r="AE132" i="20"/>
  <c r="J300" i="21"/>
  <c r="J299" i="27"/>
  <c r="J299" i="31" s="1"/>
  <c r="L324" i="20"/>
  <c r="R109" i="27"/>
  <c r="R110" i="21"/>
  <c r="M134" i="21" s="1"/>
  <c r="J305" i="20"/>
  <c r="J281" i="21"/>
  <c r="J280" i="27"/>
  <c r="J280" i="31" s="1"/>
  <c r="BD217" i="27"/>
  <c r="BD218" i="21"/>
  <c r="AY242" i="21" s="1"/>
  <c r="AY243" i="20"/>
  <c r="AY266" i="20" s="1"/>
  <c r="BD217" i="24"/>
  <c r="AY241" i="24" s="1"/>
  <c r="AA133" i="20"/>
  <c r="AA18" i="20"/>
  <c r="K321" i="20"/>
  <c r="I297" i="21"/>
  <c r="I296" i="27"/>
  <c r="I296" i="31" s="1"/>
  <c r="N157" i="21"/>
  <c r="N156" i="27"/>
  <c r="N156" i="31" s="1"/>
  <c r="N181" i="20"/>
  <c r="P106" i="27"/>
  <c r="P106" i="24"/>
  <c r="K130" i="24" s="1"/>
  <c r="P107" i="21"/>
  <c r="K131" i="21" s="1"/>
  <c r="BO221" i="20"/>
  <c r="BK196" i="27"/>
  <c r="BK196" i="31" s="1"/>
  <c r="BK196" i="24"/>
  <c r="BK197" i="21"/>
  <c r="Q72" i="21"/>
  <c r="S96" i="20"/>
  <c r="Q71" i="27"/>
  <c r="Q71" i="31" s="1"/>
  <c r="M84" i="27"/>
  <c r="M84" i="31" s="1"/>
  <c r="M85" i="21"/>
  <c r="Q109" i="20"/>
  <c r="M84" i="24"/>
  <c r="BC174" i="24"/>
  <c r="BC175" i="21"/>
  <c r="BE199" i="20"/>
  <c r="BC174" i="27"/>
  <c r="BC174" i="31" s="1"/>
  <c r="O233" i="31"/>
  <c r="J257" i="31" s="1"/>
  <c r="J257" i="27"/>
  <c r="N64" i="21"/>
  <c r="N63" i="27"/>
  <c r="N63" i="31" s="1"/>
  <c r="P88" i="20"/>
  <c r="K279" i="27"/>
  <c r="K279" i="31" s="1"/>
  <c r="K280" i="21"/>
  <c r="K304" i="20"/>
  <c r="O163" i="21"/>
  <c r="O187" i="20"/>
  <c r="O162" i="27"/>
  <c r="O162" i="31" s="1"/>
  <c r="BF217" i="31"/>
  <c r="BA241" i="31" s="1"/>
  <c r="BA241" i="27"/>
  <c r="R94" i="21"/>
  <c r="V118" i="20"/>
  <c r="R93" i="27"/>
  <c r="R93" i="31" s="1"/>
  <c r="S223" i="24"/>
  <c r="N247" i="24" s="1"/>
  <c r="S223" i="27"/>
  <c r="N249" i="20"/>
  <c r="N272" i="20" s="1"/>
  <c r="S224" i="21"/>
  <c r="N248" i="21" s="1"/>
  <c r="L256" i="20"/>
  <c r="L279" i="20" s="1"/>
  <c r="Q231" i="21"/>
  <c r="L255" i="21" s="1"/>
  <c r="Q230" i="27"/>
  <c r="BE220" i="20"/>
  <c r="BA195" i="24"/>
  <c r="BA195" i="27"/>
  <c r="BA195" i="31" s="1"/>
  <c r="BA196" i="21"/>
  <c r="O113" i="31"/>
  <c r="J137" i="31" s="1"/>
  <c r="J137" i="27"/>
  <c r="M206" i="27"/>
  <c r="M206" i="31" s="1"/>
  <c r="Q231" i="20"/>
  <c r="M207" i="21"/>
  <c r="J140" i="27"/>
  <c r="O116" i="31"/>
  <c r="J140" i="31" s="1"/>
  <c r="BJ36" i="24"/>
  <c r="BJ61" i="20"/>
  <c r="BJ36" i="27"/>
  <c r="BJ36" i="31" s="1"/>
  <c r="BJ37" i="21"/>
  <c r="N82" i="24"/>
  <c r="R107" i="20"/>
  <c r="N82" i="27"/>
  <c r="N82" i="31" s="1"/>
  <c r="N83" i="21"/>
  <c r="O21" i="20"/>
  <c r="O136" i="20"/>
  <c r="O159" i="20" s="1"/>
  <c r="N43" i="20"/>
  <c r="BP105" i="20"/>
  <c r="BL80" i="24"/>
  <c r="BL80" i="27"/>
  <c r="BL80" i="31" s="1"/>
  <c r="BL81" i="21"/>
  <c r="BF220" i="20"/>
  <c r="BB195" i="24"/>
  <c r="BB195" i="27"/>
  <c r="BB195" i="31" s="1"/>
  <c r="BB196" i="21"/>
  <c r="BG58" i="27"/>
  <c r="BG58" i="31" s="1"/>
  <c r="BG59" i="21"/>
  <c r="BI83" i="20"/>
  <c r="BG58" i="24"/>
  <c r="BE35" i="27"/>
  <c r="BE35" i="31" s="1"/>
  <c r="BE35" i="24"/>
  <c r="BE36" i="21"/>
  <c r="BE60" i="20"/>
  <c r="AR133" i="20"/>
  <c r="AR18" i="20"/>
  <c r="BG39" i="21"/>
  <c r="BG63" i="20"/>
  <c r="BG38" i="24"/>
  <c r="BG38" i="27"/>
  <c r="BG38" i="31" s="1"/>
  <c r="BH265" i="21"/>
  <c r="BH264" i="27"/>
  <c r="BH264" i="31" s="1"/>
  <c r="BH264" i="24"/>
  <c r="BH289" i="20"/>
  <c r="BE291" i="20"/>
  <c r="BE266" i="27"/>
  <c r="BE266" i="31" s="1"/>
  <c r="BE267" i="21"/>
  <c r="BE266" i="24"/>
  <c r="AX263" i="24"/>
  <c r="AX288" i="20"/>
  <c r="AX263" i="27"/>
  <c r="AX263" i="31" s="1"/>
  <c r="AX264" i="21"/>
  <c r="BQ101" i="31"/>
  <c r="BL125" i="31" s="1"/>
  <c r="BL125" i="27"/>
  <c r="BM102" i="27"/>
  <c r="BM102" i="24"/>
  <c r="BH126" i="24" s="1"/>
  <c r="BM103" i="21"/>
  <c r="BH127" i="21" s="1"/>
  <c r="BD153" i="21"/>
  <c r="BD177" i="20"/>
  <c r="BD152" i="24"/>
  <c r="BD152" i="27"/>
  <c r="BD152" i="31" s="1"/>
  <c r="BL36" i="27"/>
  <c r="BL36" i="31" s="1"/>
  <c r="BL37" i="21"/>
  <c r="BL36" i="24"/>
  <c r="BL61" i="20"/>
  <c r="BK177" i="20"/>
  <c r="BK153" i="21"/>
  <c r="BK152" i="24"/>
  <c r="BK152" i="27"/>
  <c r="BK152" i="31" s="1"/>
  <c r="BG16" i="20"/>
  <c r="BF38" i="20"/>
  <c r="BG131" i="20"/>
  <c r="BG154" i="20" s="1"/>
  <c r="BD101" i="24"/>
  <c r="AY125" i="24" s="1"/>
  <c r="BD102" i="21"/>
  <c r="AY126" i="21" s="1"/>
  <c r="BD101" i="27"/>
  <c r="W234" i="20"/>
  <c r="S209" i="27"/>
  <c r="S209" i="31" s="1"/>
  <c r="S210" i="21"/>
  <c r="BL175" i="21"/>
  <c r="BL174" i="24"/>
  <c r="BL174" i="27"/>
  <c r="BL174" i="31" s="1"/>
  <c r="BN199" i="20"/>
  <c r="N92" i="21"/>
  <c r="R116" i="20"/>
  <c r="N91" i="27"/>
  <c r="N91" i="31" s="1"/>
  <c r="BR218" i="24"/>
  <c r="BM242" i="24" s="1"/>
  <c r="BM244" i="20"/>
  <c r="BM267" i="20" s="1"/>
  <c r="BR218" i="27"/>
  <c r="BR219" i="21"/>
  <c r="BM243" i="21" s="1"/>
  <c r="BC240" i="27"/>
  <c r="BH216" i="31"/>
  <c r="BC240" i="31" s="1"/>
  <c r="M178" i="27"/>
  <c r="M178" i="31" s="1"/>
  <c r="M179" i="21"/>
  <c r="O203" i="20"/>
  <c r="BF312" i="21"/>
  <c r="BF311" i="27"/>
  <c r="BF311" i="31" s="1"/>
  <c r="BJ336" i="20"/>
  <c r="BF311" i="24"/>
  <c r="P142" i="20"/>
  <c r="P165" i="20" s="1"/>
  <c r="O49" i="20"/>
  <c r="P27" i="20"/>
  <c r="AZ60" i="20"/>
  <c r="AZ35" i="27"/>
  <c r="AZ35" i="31" s="1"/>
  <c r="AZ36" i="21"/>
  <c r="AZ35" i="24"/>
  <c r="BA264" i="24"/>
  <c r="BA289" i="20"/>
  <c r="BA264" i="27"/>
  <c r="BA264" i="31" s="1"/>
  <c r="BA265" i="21"/>
  <c r="BP218" i="27"/>
  <c r="BK244" i="20"/>
  <c r="BK267" i="20" s="1"/>
  <c r="BP218" i="24"/>
  <c r="BK242" i="24" s="1"/>
  <c r="BP219" i="21"/>
  <c r="BK243" i="21" s="1"/>
  <c r="O198" i="24"/>
  <c r="S223" i="20"/>
  <c r="O198" i="27"/>
  <c r="O198" i="31" s="1"/>
  <c r="O199" i="21"/>
  <c r="U132" i="20"/>
  <c r="U17" i="20"/>
  <c r="AC133" i="20"/>
  <c r="AC18" i="20"/>
  <c r="BA82" i="20"/>
  <c r="AY57" i="24"/>
  <c r="AY57" i="27"/>
  <c r="AY57" i="31" s="1"/>
  <c r="AY58" i="21"/>
  <c r="BB82" i="20"/>
  <c r="AZ57" i="24"/>
  <c r="AZ57" i="27"/>
  <c r="AZ57" i="31" s="1"/>
  <c r="AZ58" i="21"/>
  <c r="M61" i="21"/>
  <c r="M60" i="24"/>
  <c r="O85" i="20"/>
  <c r="M60" i="27"/>
  <c r="M60" i="31" s="1"/>
  <c r="R233" i="20"/>
  <c r="N208" i="27"/>
  <c r="N208" i="31" s="1"/>
  <c r="N209" i="21"/>
  <c r="BL17" i="20"/>
  <c r="BL132" i="20"/>
  <c r="BL155" i="20" s="1"/>
  <c r="BK39" i="20"/>
  <c r="M41" i="21"/>
  <c r="M40" i="27"/>
  <c r="M40" i="31" s="1"/>
  <c r="M65" i="20"/>
  <c r="P221" i="31"/>
  <c r="K245" i="31" s="1"/>
  <c r="K245" i="27"/>
  <c r="P201" i="20"/>
  <c r="N177" i="21"/>
  <c r="N176" i="24"/>
  <c r="N176" i="27"/>
  <c r="N176" i="31" s="1"/>
  <c r="L132" i="27"/>
  <c r="Q108" i="31"/>
  <c r="L132" i="31" s="1"/>
  <c r="BR217" i="31"/>
  <c r="BM241" i="31" s="1"/>
  <c r="BM241" i="27"/>
  <c r="Q228" i="31"/>
  <c r="L252" i="31" s="1"/>
  <c r="L252" i="27"/>
  <c r="BG100" i="31"/>
  <c r="BB124" i="31" s="1"/>
  <c r="BB124" i="27"/>
  <c r="Q206" i="20"/>
  <c r="O182" i="21"/>
  <c r="O181" i="27"/>
  <c r="O181" i="31" s="1"/>
  <c r="Q117" i="20"/>
  <c r="M93" i="21"/>
  <c r="M92" i="27"/>
  <c r="M92" i="31" s="1"/>
  <c r="BF195" i="27"/>
  <c r="BF195" i="31" s="1"/>
  <c r="BJ220" i="20"/>
  <c r="BF196" i="21"/>
  <c r="BF195" i="24"/>
  <c r="BN218" i="27"/>
  <c r="BN218" i="24"/>
  <c r="BI242" i="24" s="1"/>
  <c r="BN219" i="21"/>
  <c r="BI243" i="21" s="1"/>
  <c r="BI244" i="20"/>
  <c r="BI267" i="20" s="1"/>
  <c r="P159" i="27"/>
  <c r="P159" i="31" s="1"/>
  <c r="P160" i="21"/>
  <c r="P184" i="20"/>
  <c r="BH241" i="27"/>
  <c r="BM217" i="31"/>
  <c r="BH241" i="31" s="1"/>
  <c r="P229" i="21"/>
  <c r="K253" i="21" s="1"/>
  <c r="K254" i="20"/>
  <c r="K277" i="20" s="1"/>
  <c r="P228" i="27"/>
  <c r="BJ264" i="27"/>
  <c r="BJ264" i="31" s="1"/>
  <c r="BJ265" i="21"/>
  <c r="BJ289" i="20"/>
  <c r="BJ264" i="24"/>
  <c r="BE125" i="27"/>
  <c r="BJ101" i="31"/>
  <c r="BE125" i="31" s="1"/>
  <c r="BN264" i="21"/>
  <c r="BN263" i="27"/>
  <c r="BN263" i="31" s="1"/>
  <c r="BN288" i="20"/>
  <c r="BN263" i="24"/>
  <c r="L259" i="20"/>
  <c r="L282" i="20" s="1"/>
  <c r="Q233" i="27"/>
  <c r="Q234" i="21"/>
  <c r="L258" i="21" s="1"/>
  <c r="BK125" i="27"/>
  <c r="BP101" i="31"/>
  <c r="BK125" i="31" s="1"/>
  <c r="BG82" i="27"/>
  <c r="BG82" i="31" s="1"/>
  <c r="BG83" i="21"/>
  <c r="BK107" i="20"/>
  <c r="BG82" i="24"/>
  <c r="I298" i="27"/>
  <c r="I298" i="31" s="1"/>
  <c r="K323" i="20"/>
  <c r="I299" i="21"/>
  <c r="BE17" i="20"/>
  <c r="BE132" i="20"/>
  <c r="BE155" i="20" s="1"/>
  <c r="BD39" i="20"/>
  <c r="BK243" i="20"/>
  <c r="BK266" i="20" s="1"/>
  <c r="BP217" i="27"/>
  <c r="BP218" i="21"/>
  <c r="BK242" i="21" s="1"/>
  <c r="BP217" i="24"/>
  <c r="BK241" i="24" s="1"/>
  <c r="N91" i="21"/>
  <c r="R115" i="20"/>
  <c r="N90" i="27"/>
  <c r="N90" i="31" s="1"/>
  <c r="L71" i="20"/>
  <c r="L46" i="27"/>
  <c r="L46" i="31" s="1"/>
  <c r="L47" i="21"/>
  <c r="N95" i="21"/>
  <c r="N94" i="27"/>
  <c r="N94" i="31" s="1"/>
  <c r="R119" i="20"/>
  <c r="R188" i="21"/>
  <c r="T212" i="20"/>
  <c r="R187" i="27"/>
  <c r="R187" i="31" s="1"/>
  <c r="Z19" i="20"/>
  <c r="Z134" i="20"/>
  <c r="BJ39" i="20"/>
  <c r="BK132" i="20"/>
  <c r="BK155" i="20" s="1"/>
  <c r="BK17" i="20"/>
  <c r="BF265" i="21"/>
  <c r="BF264" i="24"/>
  <c r="BF289" i="20"/>
  <c r="BF264" i="27"/>
  <c r="BF264" i="31" s="1"/>
  <c r="BC288" i="20"/>
  <c r="BC264" i="21"/>
  <c r="BC263" i="27"/>
  <c r="BC263" i="31" s="1"/>
  <c r="BC263" i="24"/>
  <c r="N184" i="27"/>
  <c r="N184" i="31" s="1"/>
  <c r="P209" i="20"/>
  <c r="N185" i="21"/>
  <c r="BD216" i="31"/>
  <c r="AY240" i="31" s="1"/>
  <c r="AY240" i="27"/>
  <c r="L303" i="20"/>
  <c r="L279" i="21"/>
  <c r="L278" i="27"/>
  <c r="L278" i="31" s="1"/>
  <c r="BD127" i="27"/>
  <c r="BI103" i="31"/>
  <c r="BD127" i="31" s="1"/>
  <c r="K256" i="27"/>
  <c r="P232" i="31"/>
  <c r="K256" i="31" s="1"/>
  <c r="BA38" i="20"/>
  <c r="BB16" i="20"/>
  <c r="BB131" i="20"/>
  <c r="BB154" i="20" s="1"/>
  <c r="BG105" i="20"/>
  <c r="BC80" i="24"/>
  <c r="BC81" i="21"/>
  <c r="BC80" i="27"/>
  <c r="BC80" i="31" s="1"/>
  <c r="BL36" i="21"/>
  <c r="BL35" i="24"/>
  <c r="BL60" i="20"/>
  <c r="BL35" i="27"/>
  <c r="BL35" i="31" s="1"/>
  <c r="S110" i="20"/>
  <c r="O85" i="27"/>
  <c r="O85" i="31" s="1"/>
  <c r="O86" i="21"/>
  <c r="BG264" i="24"/>
  <c r="BG264" i="27"/>
  <c r="BG264" i="31" s="1"/>
  <c r="BG289" i="20"/>
  <c r="BG265" i="21"/>
  <c r="Q106" i="31"/>
  <c r="L130" i="31" s="1"/>
  <c r="L130" i="27"/>
  <c r="BJ240" i="27"/>
  <c r="BO216" i="31"/>
  <c r="BJ240" i="31" s="1"/>
  <c r="BE80" i="21"/>
  <c r="BE79" i="24"/>
  <c r="BI104" i="20"/>
  <c r="BE79" i="27"/>
  <c r="BE79" i="31" s="1"/>
  <c r="N65" i="27"/>
  <c r="N65" i="31" s="1"/>
  <c r="N66" i="21"/>
  <c r="P90" i="20"/>
  <c r="L185" i="21"/>
  <c r="N209" i="20"/>
  <c r="L184" i="27"/>
  <c r="L184" i="31" s="1"/>
  <c r="BM264" i="27"/>
  <c r="BM264" i="31" s="1"/>
  <c r="BM289" i="20"/>
  <c r="BM265" i="21"/>
  <c r="BM264" i="24"/>
  <c r="L276" i="21"/>
  <c r="L300" i="20"/>
  <c r="L275" i="27"/>
  <c r="L275" i="31" s="1"/>
  <c r="L251" i="27"/>
  <c r="Q227" i="31"/>
  <c r="L251" i="31" s="1"/>
  <c r="U115" i="27"/>
  <c r="U116" i="21"/>
  <c r="P140" i="21" s="1"/>
  <c r="O154" i="27"/>
  <c r="O154" i="31" s="1"/>
  <c r="O155" i="21"/>
  <c r="O179" i="20"/>
  <c r="O154" i="24"/>
  <c r="O112" i="27"/>
  <c r="O113" i="21"/>
  <c r="J137" i="21" s="1"/>
  <c r="O68" i="20"/>
  <c r="O44" i="21"/>
  <c r="O43" i="27"/>
  <c r="O43" i="31" s="1"/>
  <c r="R230" i="21"/>
  <c r="M254" i="21" s="1"/>
  <c r="R229" i="27"/>
  <c r="M255" i="20"/>
  <c r="M278" i="20" s="1"/>
  <c r="AY133" i="20"/>
  <c r="AY18" i="20"/>
  <c r="BH102" i="21"/>
  <c r="BC126" i="21" s="1"/>
  <c r="BH101" i="27"/>
  <c r="BH101" i="24"/>
  <c r="BC125" i="24" s="1"/>
  <c r="BI124" i="27"/>
  <c r="BN100" i="31"/>
  <c r="BI124" i="31" s="1"/>
  <c r="BG176" i="27"/>
  <c r="BG176" i="31" s="1"/>
  <c r="BI201" i="20"/>
  <c r="BG176" i="24"/>
  <c r="BG177" i="21"/>
  <c r="BC36" i="24"/>
  <c r="BC61" i="20"/>
  <c r="BC36" i="27"/>
  <c r="BC36" i="31" s="1"/>
  <c r="BC37" i="21"/>
  <c r="P277" i="27"/>
  <c r="P277" i="31" s="1"/>
  <c r="P278" i="21"/>
  <c r="P302" i="20"/>
  <c r="Q114" i="21"/>
  <c r="L138" i="21" s="1"/>
  <c r="Q113" i="27"/>
  <c r="BK58" i="21"/>
  <c r="BK57" i="24"/>
  <c r="BK57" i="27"/>
  <c r="BK57" i="31" s="1"/>
  <c r="BM82" i="20"/>
  <c r="O93" i="20"/>
  <c r="M69" i="21"/>
  <c r="M68" i="27"/>
  <c r="M68" i="31" s="1"/>
  <c r="P118" i="21"/>
  <c r="K142" i="21" s="1"/>
  <c r="P117" i="27"/>
  <c r="BL199" i="20"/>
  <c r="BJ174" i="27"/>
  <c r="BJ174" i="31" s="1"/>
  <c r="BJ175" i="21"/>
  <c r="BJ174" i="24"/>
  <c r="BR103" i="21"/>
  <c r="BM127" i="21" s="1"/>
  <c r="BR102" i="24"/>
  <c r="BM126" i="24" s="1"/>
  <c r="BR102" i="27"/>
  <c r="BJ197" i="21"/>
  <c r="BJ196" i="24"/>
  <c r="BN221" i="20"/>
  <c r="BJ196" i="27"/>
  <c r="BJ196" i="31" s="1"/>
  <c r="BI134" i="20"/>
  <c r="BI157" i="20" s="1"/>
  <c r="BH41" i="20"/>
  <c r="BI19" i="20"/>
  <c r="AQ133" i="20"/>
  <c r="AQ18" i="20"/>
  <c r="BH221" i="20"/>
  <c r="BD196" i="27"/>
  <c r="BD196" i="31" s="1"/>
  <c r="BD197" i="21"/>
  <c r="BD196" i="24"/>
  <c r="P103" i="31"/>
  <c r="K127" i="31" s="1"/>
  <c r="K127" i="27"/>
  <c r="BJ153" i="21"/>
  <c r="BJ152" i="27"/>
  <c r="BJ152" i="31" s="1"/>
  <c r="BJ152" i="24"/>
  <c r="BJ177" i="20"/>
  <c r="BF241" i="27"/>
  <c r="BK217" i="31"/>
  <c r="BF241" i="31" s="1"/>
  <c r="BR100" i="31"/>
  <c r="BM124" i="31" s="1"/>
  <c r="BM124" i="27"/>
  <c r="BI218" i="21"/>
  <c r="BD242" i="21" s="1"/>
  <c r="BI217" i="27"/>
  <c r="BD243" i="20"/>
  <c r="BD266" i="20" s="1"/>
  <c r="BI217" i="24"/>
  <c r="BD241" i="24" s="1"/>
  <c r="AW124" i="27"/>
  <c r="BB100" i="31"/>
  <c r="AW124" i="31" s="1"/>
  <c r="O105" i="31"/>
  <c r="J129" i="31" s="1"/>
  <c r="J129" i="27"/>
  <c r="AK17" i="20"/>
  <c r="AK132" i="20"/>
  <c r="AY264" i="21"/>
  <c r="AY263" i="27"/>
  <c r="AY263" i="31" s="1"/>
  <c r="AY288" i="20"/>
  <c r="AY263" i="24"/>
  <c r="Q231" i="31"/>
  <c r="L255" i="31" s="1"/>
  <c r="L255" i="27"/>
  <c r="R222" i="31"/>
  <c r="M246" i="31" s="1"/>
  <c r="M246" i="27"/>
  <c r="BL218" i="24"/>
  <c r="BG242" i="24" s="1"/>
  <c r="BL219" i="21"/>
  <c r="BG243" i="21" s="1"/>
  <c r="BL218" i="27"/>
  <c r="BG244" i="20"/>
  <c r="BG267" i="20" s="1"/>
  <c r="M271" i="27"/>
  <c r="M271" i="31" s="1"/>
  <c r="M272" i="21"/>
  <c r="M296" i="20"/>
  <c r="K139" i="27"/>
  <c r="P115" i="31"/>
  <c r="K139" i="31" s="1"/>
  <c r="BK58" i="27"/>
  <c r="BK58" i="31" s="1"/>
  <c r="BM83" i="20"/>
  <c r="BK59" i="21"/>
  <c r="BK58" i="24"/>
  <c r="BA151" i="24"/>
  <c r="BA176" i="20"/>
  <c r="BA152" i="21"/>
  <c r="BA151" i="27"/>
  <c r="BA151" i="31" s="1"/>
  <c r="BA35" i="24"/>
  <c r="BA35" i="27"/>
  <c r="BA35" i="31" s="1"/>
  <c r="BA36" i="21"/>
  <c r="BA60" i="20"/>
  <c r="L70" i="27"/>
  <c r="L70" i="31" s="1"/>
  <c r="L71" i="21"/>
  <c r="N95" i="20"/>
  <c r="BM151" i="27"/>
  <c r="BM151" i="31" s="1"/>
  <c r="BM151" i="24"/>
  <c r="BM152" i="21"/>
  <c r="BM176" i="20"/>
  <c r="L62" i="27"/>
  <c r="L62" i="31" s="1"/>
  <c r="L63" i="21"/>
  <c r="N87" i="20"/>
  <c r="P44" i="20"/>
  <c r="Q137" i="20"/>
  <c r="Q160" i="20" s="1"/>
  <c r="Q22" i="20"/>
  <c r="AZ79" i="24"/>
  <c r="BD104" i="20"/>
  <c r="AZ80" i="21"/>
  <c r="AZ79" i="27"/>
  <c r="AZ79" i="31" s="1"/>
  <c r="BM221" i="20"/>
  <c r="BI197" i="21"/>
  <c r="BI196" i="27"/>
  <c r="BI196" i="31" s="1"/>
  <c r="BI196" i="24"/>
  <c r="U134" i="20"/>
  <c r="U19" i="20"/>
  <c r="BL217" i="31"/>
  <c r="BG241" i="31" s="1"/>
  <c r="BG241" i="27"/>
  <c r="BJ264" i="21"/>
  <c r="BJ263" i="24"/>
  <c r="BJ263" i="27"/>
  <c r="BJ263" i="31" s="1"/>
  <c r="BJ288" i="20"/>
  <c r="I141" i="27"/>
  <c r="N117" i="31"/>
  <c r="I141" i="31" s="1"/>
  <c r="K268" i="24"/>
  <c r="K268" i="27"/>
  <c r="K268" i="31" s="1"/>
  <c r="K269" i="21"/>
  <c r="K293" i="20"/>
  <c r="O94" i="20"/>
  <c r="M69" i="27"/>
  <c r="M69" i="31" s="1"/>
  <c r="M70" i="21"/>
  <c r="BF102" i="24"/>
  <c r="BA126" i="24" s="1"/>
  <c r="BF102" i="27"/>
  <c r="BF103" i="21"/>
  <c r="BA127" i="21" s="1"/>
  <c r="BD57" i="24"/>
  <c r="BF82" i="20"/>
  <c r="BD58" i="21"/>
  <c r="BD57" i="27"/>
  <c r="BD57" i="31" s="1"/>
  <c r="BL80" i="21"/>
  <c r="BL79" i="24"/>
  <c r="BP104" i="20"/>
  <c r="BL79" i="27"/>
  <c r="BL79" i="31" s="1"/>
  <c r="L275" i="21"/>
  <c r="L274" i="27"/>
  <c r="L274" i="31" s="1"/>
  <c r="L299" i="20"/>
  <c r="BK286" i="21"/>
  <c r="BM310" i="20"/>
  <c r="BK285" i="24"/>
  <c r="BK285" i="27"/>
  <c r="BK285" i="31" s="1"/>
  <c r="O41" i="20"/>
  <c r="P134" i="20"/>
  <c r="P157" i="20" s="1"/>
  <c r="P19" i="20"/>
  <c r="P111" i="31"/>
  <c r="K135" i="31" s="1"/>
  <c r="K135" i="27"/>
  <c r="P46" i="20"/>
  <c r="Q24" i="20"/>
  <c r="Q139" i="20"/>
  <c r="Q162" i="20" s="1"/>
  <c r="P203" i="27"/>
  <c r="P203" i="31" s="1"/>
  <c r="P204" i="21"/>
  <c r="T228" i="20"/>
  <c r="O208" i="21"/>
  <c r="O207" i="27"/>
  <c r="O207" i="31" s="1"/>
  <c r="S232" i="20"/>
  <c r="BH37" i="21"/>
  <c r="BH36" i="24"/>
  <c r="BH36" i="27"/>
  <c r="BH36" i="31" s="1"/>
  <c r="BH61" i="20"/>
  <c r="BO217" i="31"/>
  <c r="BJ241" i="31" s="1"/>
  <c r="BJ241" i="27"/>
  <c r="J141" i="27"/>
  <c r="O117" i="31"/>
  <c r="J141" i="31" s="1"/>
  <c r="J274" i="27"/>
  <c r="J274" i="31" s="1"/>
  <c r="J275" i="21"/>
  <c r="J299" i="20"/>
  <c r="P254" i="27"/>
  <c r="U230" i="31"/>
  <c r="P254" i="31" s="1"/>
  <c r="O88" i="21"/>
  <c r="S112" i="20"/>
  <c r="O87" i="27"/>
  <c r="O87" i="31" s="1"/>
  <c r="M187" i="21"/>
  <c r="O211" i="20"/>
  <c r="M186" i="27"/>
  <c r="M186" i="31" s="1"/>
  <c r="BH198" i="24"/>
  <c r="BH199" i="21"/>
  <c r="BH198" i="27"/>
  <c r="BH198" i="31" s="1"/>
  <c r="BL223" i="20"/>
  <c r="AD18" i="20"/>
  <c r="AD133" i="20"/>
  <c r="BE217" i="24"/>
  <c r="AZ241" i="24" s="1"/>
  <c r="AZ243" i="20"/>
  <c r="AZ266" i="20" s="1"/>
  <c r="BE217" i="27"/>
  <c r="BE218" i="21"/>
  <c r="AZ242" i="21" s="1"/>
  <c r="N47" i="27"/>
  <c r="N47" i="31" s="1"/>
  <c r="N48" i="21"/>
  <c r="N72" i="20"/>
  <c r="BK102" i="24"/>
  <c r="BF126" i="24" s="1"/>
  <c r="BK103" i="21"/>
  <c r="BF127" i="21" s="1"/>
  <c r="BK102" i="27"/>
  <c r="BA18" i="20"/>
  <c r="BA133" i="20"/>
  <c r="R107" i="24"/>
  <c r="M131" i="24" s="1"/>
  <c r="R107" i="27"/>
  <c r="R108" i="21"/>
  <c r="M132" i="21" s="1"/>
  <c r="BI37" i="21"/>
  <c r="BI61" i="20"/>
  <c r="BI36" i="24"/>
  <c r="BI36" i="27"/>
  <c r="BI36" i="31" s="1"/>
  <c r="BL174" i="21"/>
  <c r="BL173" i="24"/>
  <c r="BN198" i="20"/>
  <c r="BL173" i="27"/>
  <c r="BL173" i="31" s="1"/>
  <c r="T114" i="31"/>
  <c r="O138" i="31" s="1"/>
  <c r="O138" i="27"/>
  <c r="BJ104" i="24"/>
  <c r="BE128" i="24" s="1"/>
  <c r="BJ105" i="21"/>
  <c r="BE129" i="21" s="1"/>
  <c r="BJ104" i="27"/>
  <c r="BI174" i="27"/>
  <c r="BI174" i="31" s="1"/>
  <c r="BK199" i="20"/>
  <c r="BI175" i="21"/>
  <c r="BI174" i="24"/>
  <c r="BI80" i="27"/>
  <c r="BI80" i="31" s="1"/>
  <c r="BM105" i="20"/>
  <c r="BI81" i="21"/>
  <c r="BI80" i="24"/>
  <c r="BI125" i="27"/>
  <c r="BN101" i="31"/>
  <c r="BI125" i="31" s="1"/>
  <c r="R224" i="31"/>
  <c r="M248" i="31" s="1"/>
  <c r="M248" i="27"/>
  <c r="BO102" i="27"/>
  <c r="BO102" i="24"/>
  <c r="BJ126" i="24" s="1"/>
  <c r="BO103" i="21"/>
  <c r="BJ127" i="21" s="1"/>
  <c r="AZ125" i="27"/>
  <c r="BE101" i="31"/>
  <c r="AZ125" i="31" s="1"/>
  <c r="BB176" i="20"/>
  <c r="BB151" i="27"/>
  <c r="BB151" i="31" s="1"/>
  <c r="BB151" i="24"/>
  <c r="BB152" i="21"/>
  <c r="P201" i="27"/>
  <c r="P201" i="31" s="1"/>
  <c r="P202" i="21"/>
  <c r="T226" i="20"/>
  <c r="P182" i="20"/>
  <c r="P157" i="27"/>
  <c r="P157" i="31" s="1"/>
  <c r="P158" i="21"/>
  <c r="BB133" i="20"/>
  <c r="BB18" i="20"/>
  <c r="L243" i="27"/>
  <c r="Q219" i="31"/>
  <c r="L243" i="31" s="1"/>
  <c r="V231" i="27"/>
  <c r="Q257" i="20"/>
  <c r="Q280" i="20" s="1"/>
  <c r="V232" i="21"/>
  <c r="Q256" i="21" s="1"/>
  <c r="BJ80" i="24"/>
  <c r="BN105" i="20"/>
  <c r="BJ80" i="27"/>
  <c r="BJ80" i="31" s="1"/>
  <c r="BJ81" i="21"/>
  <c r="BH85" i="20"/>
  <c r="BF60" i="24"/>
  <c r="BF61" i="21"/>
  <c r="BF60" i="27"/>
  <c r="BF60" i="31" s="1"/>
  <c r="N63" i="20"/>
  <c r="N39" i="21"/>
  <c r="N38" i="27"/>
  <c r="N38" i="31" s="1"/>
  <c r="N38" i="24"/>
  <c r="BO196" i="24"/>
  <c r="BO197" i="21"/>
  <c r="BS221" i="20"/>
  <c r="BO196" i="27"/>
  <c r="BO196" i="31" s="1"/>
  <c r="BC100" i="31"/>
  <c r="AX124" i="31" s="1"/>
  <c r="AX124" i="27"/>
  <c r="BJ132" i="20"/>
  <c r="BJ155" i="20" s="1"/>
  <c r="BJ17" i="20"/>
  <c r="BI39" i="20"/>
  <c r="BH80" i="24"/>
  <c r="BH81" i="21"/>
  <c r="BH80" i="27"/>
  <c r="BH80" i="31" s="1"/>
  <c r="BL105" i="20"/>
  <c r="J251" i="27"/>
  <c r="O227" i="31"/>
  <c r="J251" i="31" s="1"/>
  <c r="BN240" i="27"/>
  <c r="BS216" i="31"/>
  <c r="BN240" i="31" s="1"/>
  <c r="K301" i="21"/>
  <c r="K300" i="27"/>
  <c r="K300" i="31" s="1"/>
  <c r="M325" i="20"/>
  <c r="AS132" i="20"/>
  <c r="AS17" i="20"/>
  <c r="L248" i="20"/>
  <c r="L271" i="20" s="1"/>
  <c r="Q222" i="24"/>
  <c r="L246" i="24" s="1"/>
  <c r="Q223" i="21"/>
  <c r="L247" i="21" s="1"/>
  <c r="Q222" i="27"/>
  <c r="Q112" i="27"/>
  <c r="Q113" i="21"/>
  <c r="L137" i="21" s="1"/>
  <c r="BN80" i="27"/>
  <c r="BN80" i="31" s="1"/>
  <c r="BN81" i="21"/>
  <c r="BN80" i="24"/>
  <c r="BR105" i="20"/>
  <c r="N251" i="20"/>
  <c r="N274" i="20" s="1"/>
  <c r="S226" i="21"/>
  <c r="N250" i="21" s="1"/>
  <c r="S225" i="27"/>
  <c r="O210" i="27"/>
  <c r="O210" i="31" s="1"/>
  <c r="S235" i="20"/>
  <c r="O211" i="21"/>
  <c r="BQ102" i="27"/>
  <c r="BQ102" i="24"/>
  <c r="BL126" i="24" s="1"/>
  <c r="BQ103" i="21"/>
  <c r="BL127" i="21" s="1"/>
  <c r="BM218" i="24"/>
  <c r="BH242" i="24" s="1"/>
  <c r="BM219" i="21"/>
  <c r="BH243" i="21" s="1"/>
  <c r="BH244" i="20"/>
  <c r="BH267" i="20" s="1"/>
  <c r="BM218" i="27"/>
  <c r="P114" i="27"/>
  <c r="P115" i="21"/>
  <c r="K139" i="21" s="1"/>
  <c r="BB198" i="20"/>
  <c r="AZ174" i="21"/>
  <c r="AZ173" i="24"/>
  <c r="AZ173" i="27"/>
  <c r="AZ173" i="31" s="1"/>
  <c r="BA173" i="24"/>
  <c r="BC198" i="20"/>
  <c r="BA173" i="27"/>
  <c r="BA173" i="31" s="1"/>
  <c r="BA174" i="21"/>
  <c r="M294" i="20"/>
  <c r="M269" i="24"/>
  <c r="M269" i="27"/>
  <c r="M269" i="31" s="1"/>
  <c r="M270" i="21"/>
  <c r="AU132" i="20"/>
  <c r="AU17" i="20"/>
  <c r="K68" i="27"/>
  <c r="K68" i="31" s="1"/>
  <c r="K69" i="21"/>
  <c r="M93" i="20"/>
  <c r="BB38" i="20"/>
  <c r="BC131" i="20"/>
  <c r="BC154" i="20" s="1"/>
  <c r="BC16" i="20"/>
  <c r="O41" i="27"/>
  <c r="O41" i="31" s="1"/>
  <c r="O66" i="20"/>
  <c r="O42" i="21"/>
  <c r="N200" i="27"/>
  <c r="N200" i="31" s="1"/>
  <c r="N200" i="24"/>
  <c r="R225" i="20"/>
  <c r="N201" i="21"/>
  <c r="BS219" i="21"/>
  <c r="BN243" i="21" s="1"/>
  <c r="BN244" i="20"/>
  <c r="BN267" i="20" s="1"/>
  <c r="BS218" i="24"/>
  <c r="BN242" i="24" s="1"/>
  <c r="BS218" i="27"/>
  <c r="M49" i="20"/>
  <c r="N142" i="20"/>
  <c r="N165" i="20" s="1"/>
  <c r="N27" i="20"/>
  <c r="Q117" i="21"/>
  <c r="L141" i="21" s="1"/>
  <c r="Q116" i="27"/>
  <c r="N165" i="21"/>
  <c r="N164" i="27"/>
  <c r="N164" i="31" s="1"/>
  <c r="N189" i="20"/>
  <c r="N186" i="21"/>
  <c r="N185" i="27"/>
  <c r="N185" i="31" s="1"/>
  <c r="P210" i="20"/>
  <c r="K277" i="21"/>
  <c r="K301" i="20"/>
  <c r="K276" i="27"/>
  <c r="K276" i="31" s="1"/>
  <c r="M246" i="20"/>
  <c r="M269" i="20" s="1"/>
  <c r="R220" i="24"/>
  <c r="M244" i="24" s="1"/>
  <c r="R221" i="21"/>
  <c r="M245" i="21" s="1"/>
  <c r="R220" i="27"/>
  <c r="BG198" i="20"/>
  <c r="BE173" i="24"/>
  <c r="BE174" i="21"/>
  <c r="BE173" i="27"/>
  <c r="BE173" i="31" s="1"/>
  <c r="O180" i="21"/>
  <c r="O179" i="27"/>
  <c r="O179" i="31" s="1"/>
  <c r="Q204" i="20"/>
  <c r="P112" i="31"/>
  <c r="K136" i="31" s="1"/>
  <c r="K136" i="27"/>
  <c r="I135" i="27"/>
  <c r="N111" i="31"/>
  <c r="I135" i="31" s="1"/>
  <c r="P143" i="20"/>
  <c r="P166" i="20" s="1"/>
  <c r="O50" i="20"/>
  <c r="BQ220" i="20"/>
  <c r="BM195" i="27"/>
  <c r="BM195" i="31" s="1"/>
  <c r="BM196" i="21"/>
  <c r="BM195" i="24"/>
  <c r="K280" i="27"/>
  <c r="K280" i="31" s="1"/>
  <c r="K281" i="21"/>
  <c r="K305" i="20"/>
  <c r="BI152" i="24"/>
  <c r="BI153" i="21"/>
  <c r="BI152" i="27"/>
  <c r="BI152" i="31" s="1"/>
  <c r="BI177" i="20"/>
  <c r="BQ217" i="31"/>
  <c r="BL241" i="31" s="1"/>
  <c r="BL241" i="27"/>
  <c r="BC101" i="27"/>
  <c r="BC102" i="21"/>
  <c r="AX126" i="21" s="1"/>
  <c r="BC101" i="24"/>
  <c r="AX125" i="24" s="1"/>
  <c r="N47" i="21"/>
  <c r="N71" i="20"/>
  <c r="N46" i="27"/>
  <c r="N46" i="31" s="1"/>
  <c r="BL101" i="31"/>
  <c r="BG125" i="31" s="1"/>
  <c r="BG125" i="27"/>
  <c r="BB58" i="27"/>
  <c r="BB58" i="31" s="1"/>
  <c r="BB58" i="24"/>
  <c r="BD83" i="20"/>
  <c r="BB59" i="21"/>
  <c r="L91" i="21"/>
  <c r="L90" i="27"/>
  <c r="L90" i="31" s="1"/>
  <c r="P115" i="20"/>
  <c r="M258" i="20"/>
  <c r="M281" i="20" s="1"/>
  <c r="R232" i="27"/>
  <c r="R233" i="21"/>
  <c r="M257" i="21" s="1"/>
  <c r="BM177" i="20"/>
  <c r="BM152" i="24"/>
  <c r="BM152" i="27"/>
  <c r="BM152" i="31" s="1"/>
  <c r="BM153" i="21"/>
  <c r="AX19" i="20"/>
  <c r="AX134" i="20"/>
  <c r="BJ83" i="20"/>
  <c r="BH58" i="24"/>
  <c r="BH59" i="21"/>
  <c r="BH58" i="27"/>
  <c r="BH58" i="31" s="1"/>
  <c r="BI58" i="27"/>
  <c r="BI58" i="31" s="1"/>
  <c r="BI58" i="24"/>
  <c r="BI59" i="21"/>
  <c r="BK83" i="20"/>
  <c r="AJ134" i="20"/>
  <c r="AJ19" i="20"/>
  <c r="M162" i="27"/>
  <c r="M162" i="31" s="1"/>
  <c r="M163" i="21"/>
  <c r="M187" i="20"/>
  <c r="M49" i="21"/>
  <c r="M48" i="27"/>
  <c r="M48" i="31" s="1"/>
  <c r="M73" i="20"/>
  <c r="K253" i="27"/>
  <c r="P229" i="31"/>
  <c r="K253" i="31" s="1"/>
  <c r="M254" i="20"/>
  <c r="M277" i="20" s="1"/>
  <c r="R228" i="27"/>
  <c r="R229" i="21"/>
  <c r="M253" i="21" s="1"/>
  <c r="AA134" i="20"/>
  <c r="AA19" i="20"/>
  <c r="L267" i="21"/>
  <c r="L266" i="27"/>
  <c r="L266" i="31" s="1"/>
  <c r="L266" i="24"/>
  <c r="L291" i="20"/>
  <c r="BH174" i="24"/>
  <c r="BH174" i="27"/>
  <c r="BH174" i="31" s="1"/>
  <c r="BJ199" i="20"/>
  <c r="BH175" i="21"/>
  <c r="BL102" i="27"/>
  <c r="BL102" i="24"/>
  <c r="BG126" i="24" s="1"/>
  <c r="BL103" i="21"/>
  <c r="BG127" i="21" s="1"/>
  <c r="O207" i="21"/>
  <c r="O206" i="27"/>
  <c r="O206" i="31" s="1"/>
  <c r="S231" i="20"/>
  <c r="O188" i="20"/>
  <c r="O164" i="21"/>
  <c r="O163" i="27"/>
  <c r="O163" i="31" s="1"/>
  <c r="BA79" i="24"/>
  <c r="BA79" i="27"/>
  <c r="BA79" i="31" s="1"/>
  <c r="BA80" i="21"/>
  <c r="BE104" i="20"/>
  <c r="BF176" i="20"/>
  <c r="BF152" i="21"/>
  <c r="BF151" i="27"/>
  <c r="BF151" i="31" s="1"/>
  <c r="BF151" i="24"/>
  <c r="P233" i="31"/>
  <c r="K257" i="31" s="1"/>
  <c r="K257" i="27"/>
  <c r="BH155" i="21"/>
  <c r="BH154" i="27"/>
  <c r="BH154" i="31" s="1"/>
  <c r="BH154" i="24"/>
  <c r="BH179" i="20"/>
  <c r="BQ221" i="20"/>
  <c r="BM196" i="27"/>
  <c r="BM196" i="31" s="1"/>
  <c r="BM197" i="21"/>
  <c r="BM196" i="24"/>
  <c r="BO101" i="24"/>
  <c r="BJ125" i="24" s="1"/>
  <c r="BO101" i="27"/>
  <c r="BO102" i="21"/>
  <c r="BJ126" i="21" s="1"/>
  <c r="BK101" i="31"/>
  <c r="BF125" i="31" s="1"/>
  <c r="BF125" i="27"/>
  <c r="BL264" i="24"/>
  <c r="BL265" i="21"/>
  <c r="BL289" i="20"/>
  <c r="BL264" i="27"/>
  <c r="BL264" i="31" s="1"/>
  <c r="M321" i="20"/>
  <c r="K297" i="21"/>
  <c r="K296" i="27"/>
  <c r="K296" i="31" s="1"/>
  <c r="BJ219" i="31"/>
  <c r="BE243" i="31" s="1"/>
  <c r="BE243" i="27"/>
  <c r="BC216" i="31"/>
  <c r="AX240" i="31" s="1"/>
  <c r="AX240" i="27"/>
  <c r="BF246" i="20"/>
  <c r="BF269" i="20" s="1"/>
  <c r="BK221" i="21"/>
  <c r="BF245" i="21" s="1"/>
  <c r="BK220" i="24"/>
  <c r="BF244" i="24" s="1"/>
  <c r="BK220" i="27"/>
  <c r="BB244" i="20"/>
  <c r="BB267" i="20" s="1"/>
  <c r="BG218" i="24"/>
  <c r="BB242" i="24" s="1"/>
  <c r="BG218" i="27"/>
  <c r="BG219" i="21"/>
  <c r="BB243" i="21" s="1"/>
  <c r="BL131" i="22"/>
  <c r="BL154" i="22" s="1"/>
  <c r="BL177" i="22" s="1"/>
  <c r="BN200" i="22" s="1"/>
  <c r="BR223" i="22" s="1"/>
  <c r="BM247" i="22" s="1"/>
  <c r="BM270" i="22" s="1"/>
  <c r="BL16" i="22"/>
  <c r="BK38" i="22"/>
  <c r="BK61" i="22" s="1"/>
  <c r="BM84" i="22" s="1"/>
  <c r="BQ107" i="22" s="1"/>
  <c r="N137" i="22"/>
  <c r="N22" i="22"/>
  <c r="BC15" i="22"/>
  <c r="BB37" i="22"/>
  <c r="BB60" i="22" s="1"/>
  <c r="BD83" i="22" s="1"/>
  <c r="BH106" i="22" s="1"/>
  <c r="BC130" i="22"/>
  <c r="BC153" i="22" s="1"/>
  <c r="BC176" i="22" s="1"/>
  <c r="BE199" i="22" s="1"/>
  <c r="BI222" i="22" s="1"/>
  <c r="BD246" i="22" s="1"/>
  <c r="BD269" i="22" s="1"/>
  <c r="N140" i="22"/>
  <c r="N25" i="22"/>
  <c r="BH38" i="22"/>
  <c r="BH61" i="22" s="1"/>
  <c r="BJ84" i="22" s="1"/>
  <c r="BN107" i="22" s="1"/>
  <c r="BI131" i="22"/>
  <c r="BI154" i="22" s="1"/>
  <c r="BI177" i="22" s="1"/>
  <c r="BK200" i="22" s="1"/>
  <c r="BO223" i="22" s="1"/>
  <c r="BJ247" i="22" s="1"/>
  <c r="BJ270" i="22" s="1"/>
  <c r="BI16" i="22"/>
  <c r="U19" i="22"/>
  <c r="U134" i="22"/>
  <c r="BE38" i="22"/>
  <c r="BE61" i="22" s="1"/>
  <c r="BG84" i="22" s="1"/>
  <c r="BK107" i="22" s="1"/>
  <c r="BF16" i="22"/>
  <c r="BF131" i="22"/>
  <c r="BF154" i="22" s="1"/>
  <c r="BF177" i="22" s="1"/>
  <c r="BH200" i="22" s="1"/>
  <c r="BL223" i="22" s="1"/>
  <c r="BG247" i="22" s="1"/>
  <c r="BG270" i="22" s="1"/>
  <c r="BC17" i="22"/>
  <c r="BC132" i="22"/>
  <c r="BJ15" i="22"/>
  <c r="BI37" i="22"/>
  <c r="BI60" i="22" s="1"/>
  <c r="BK83" i="22" s="1"/>
  <c r="BO106" i="22" s="1"/>
  <c r="BJ130" i="22"/>
  <c r="BJ153" i="22" s="1"/>
  <c r="BJ176" i="22" s="1"/>
  <c r="BL199" i="22" s="1"/>
  <c r="BP222" i="22" s="1"/>
  <c r="BK246" i="22" s="1"/>
  <c r="BK269" i="22" s="1"/>
  <c r="N26" i="22"/>
  <c r="O142" i="22" s="1"/>
  <c r="N141" i="22"/>
  <c r="AM17" i="22"/>
  <c r="AM132" i="22"/>
  <c r="AF36" i="22"/>
  <c r="AF58" i="8"/>
  <c r="AF37" i="20"/>
  <c r="AF35" i="9"/>
  <c r="AF58" i="9" s="1"/>
  <c r="AH81" i="9" s="1"/>
  <c r="AL104" i="9" s="1"/>
  <c r="AG128" i="9" s="1"/>
  <c r="AG151" i="9" s="1"/>
  <c r="O44" i="8"/>
  <c r="O21" i="24"/>
  <c r="O21" i="27"/>
  <c r="O22" i="21"/>
  <c r="P137" i="8"/>
  <c r="P160" i="8" s="1"/>
  <c r="P183" i="8" s="1"/>
  <c r="R206" i="8" s="1"/>
  <c r="V229" i="8" s="1"/>
  <c r="Q253" i="8" s="1"/>
  <c r="Q276" i="8" s="1"/>
  <c r="Q299" i="8" s="1"/>
  <c r="S322" i="8" s="1"/>
  <c r="W345" i="8" s="1"/>
  <c r="O21" i="9"/>
  <c r="P22" i="8"/>
  <c r="O21" i="31"/>
  <c r="AQ36" i="9"/>
  <c r="AQ59" i="9" s="1"/>
  <c r="AS82" i="9" s="1"/>
  <c r="AW105" i="9" s="1"/>
  <c r="AR129" i="9" s="1"/>
  <c r="AR152" i="9" s="1"/>
  <c r="AQ37" i="22"/>
  <c r="AQ38" i="20"/>
  <c r="AQ59" i="8"/>
  <c r="AT14" i="27"/>
  <c r="AT14" i="9"/>
  <c r="AT15" i="21"/>
  <c r="AT37" i="8"/>
  <c r="AU15" i="8"/>
  <c r="AU130" i="8"/>
  <c r="AU153" i="8" s="1"/>
  <c r="AT14" i="31"/>
  <c r="AT14" i="24"/>
  <c r="AU197" i="8"/>
  <c r="AS176" i="20"/>
  <c r="AS175" i="22"/>
  <c r="N82" i="20"/>
  <c r="N80" i="27" s="1"/>
  <c r="N80" i="31" s="1"/>
  <c r="N81" i="22"/>
  <c r="L14" i="34"/>
  <c r="L92" i="34" s="1"/>
  <c r="R103" i="8"/>
  <c r="L14" i="33"/>
  <c r="L61" i="33" s="1"/>
  <c r="O57" i="27"/>
  <c r="O57" i="31" s="1"/>
  <c r="O57" i="24"/>
  <c r="Q56" i="24"/>
  <c r="Q57" i="21"/>
  <c r="Q56" i="27"/>
  <c r="Q56" i="31" s="1"/>
  <c r="X57" i="27"/>
  <c r="X57" i="31" s="1"/>
  <c r="X58" i="21"/>
  <c r="X57" i="24"/>
  <c r="AI13" i="24"/>
  <c r="AI14" i="21"/>
  <c r="AI13" i="9"/>
  <c r="AI36" i="8"/>
  <c r="AJ129" i="8"/>
  <c r="AJ152" i="8" s="1"/>
  <c r="AJ14" i="8"/>
  <c r="AI13" i="31"/>
  <c r="AI13" i="27"/>
  <c r="BE129" i="8"/>
  <c r="BE152" i="8" s="1"/>
  <c r="BE175" i="8" s="1"/>
  <c r="BG198" i="8" s="1"/>
  <c r="BK221" i="8" s="1"/>
  <c r="BF245" i="8" s="1"/>
  <c r="BF268" i="8" s="1"/>
  <c r="BF291" i="8" s="1"/>
  <c r="BH314" i="8" s="1"/>
  <c r="BL337" i="8" s="1"/>
  <c r="BD36" i="8"/>
  <c r="BD13" i="9"/>
  <c r="BE14" i="8"/>
  <c r="BD13" i="31"/>
  <c r="BD13" i="27"/>
  <c r="BD13" i="24"/>
  <c r="BD14" i="21"/>
  <c r="AQ82" i="20"/>
  <c r="AQ80" i="27" s="1"/>
  <c r="AQ80" i="31" s="1"/>
  <c r="AU103" i="8"/>
  <c r="AQ81" i="22"/>
  <c r="AK80" i="9"/>
  <c r="AO103" i="9" s="1"/>
  <c r="AJ127" i="9" s="1"/>
  <c r="AJ150" i="9" s="1"/>
  <c r="AK58" i="22"/>
  <c r="AM80" i="8"/>
  <c r="AK59" i="20"/>
  <c r="S58" i="22"/>
  <c r="U80" i="8"/>
  <c r="S59" i="20"/>
  <c r="AP60" i="20"/>
  <c r="AP59" i="22"/>
  <c r="AR81" i="8"/>
  <c r="AG13" i="31"/>
  <c r="AG13" i="27"/>
  <c r="AG14" i="21"/>
  <c r="AG13" i="9"/>
  <c r="AG36" i="8"/>
  <c r="AH129" i="8"/>
  <c r="AH152" i="8" s="1"/>
  <c r="AH14" i="8"/>
  <c r="AG13" i="24"/>
  <c r="AL37" i="20"/>
  <c r="AL58" i="8"/>
  <c r="AL36" i="22"/>
  <c r="AL35" i="9"/>
  <c r="AL58" i="9" s="1"/>
  <c r="AN81" i="9" s="1"/>
  <c r="AR104" i="9" s="1"/>
  <c r="AM128" i="9" s="1"/>
  <c r="AM151" i="9" s="1"/>
  <c r="AY58" i="27"/>
  <c r="AY58" i="31" s="1"/>
  <c r="AY58" i="24"/>
  <c r="AY59" i="21"/>
  <c r="S57" i="21"/>
  <c r="S56" i="24"/>
  <c r="AJ37" i="20"/>
  <c r="AJ36" i="22"/>
  <c r="AJ58" i="8"/>
  <c r="AJ35" i="9"/>
  <c r="AQ175" i="22"/>
  <c r="AS197" i="8"/>
  <c r="AQ176" i="20"/>
  <c r="Y197" i="20"/>
  <c r="Y196" i="22"/>
  <c r="AC218" i="8"/>
  <c r="AL81" i="20"/>
  <c r="AL80" i="21" s="1"/>
  <c r="AP102" i="8"/>
  <c r="AL80" i="22"/>
  <c r="AR198" i="20"/>
  <c r="AR197" i="22"/>
  <c r="AV219" i="8"/>
  <c r="AX196" i="8"/>
  <c r="AV174" i="22"/>
  <c r="AV175" i="20"/>
  <c r="AT198" i="20"/>
  <c r="AT197" i="22"/>
  <c r="AX219" i="8"/>
  <c r="AW13" i="31"/>
  <c r="AW13" i="27"/>
  <c r="AW13" i="24"/>
  <c r="AW14" i="21"/>
  <c r="AW13" i="9"/>
  <c r="AX129" i="8"/>
  <c r="AX152" i="8" s="1"/>
  <c r="AX14" i="8"/>
  <c r="AW36" i="8"/>
  <c r="AI34" i="27"/>
  <c r="AI34" i="31" s="1"/>
  <c r="AI34" i="24"/>
  <c r="AI35" i="21"/>
  <c r="S34" i="27"/>
  <c r="S34" i="31" s="1"/>
  <c r="S35" i="21"/>
  <c r="N23" i="8"/>
  <c r="M22" i="27"/>
  <c r="M22" i="24"/>
  <c r="M45" i="8"/>
  <c r="N138" i="8"/>
  <c r="N161" i="8" s="1"/>
  <c r="N184" i="8" s="1"/>
  <c r="P207" i="8" s="1"/>
  <c r="T230" i="8" s="1"/>
  <c r="O254" i="8" s="1"/>
  <c r="O277" i="8" s="1"/>
  <c r="O300" i="8" s="1"/>
  <c r="Q323" i="8" s="1"/>
  <c r="U346" i="8" s="1"/>
  <c r="M23" i="21"/>
  <c r="M22" i="31"/>
  <c r="M22" i="9"/>
  <c r="AY218" i="8"/>
  <c r="AU197" i="20"/>
  <c r="AU196" i="22"/>
  <c r="AK36" i="8"/>
  <c r="AL129" i="8"/>
  <c r="AL152" i="8" s="1"/>
  <c r="AL14" i="8"/>
  <c r="AK13" i="31"/>
  <c r="AK13" i="27"/>
  <c r="AK13" i="9"/>
  <c r="AK14" i="21"/>
  <c r="AK13" i="24"/>
  <c r="AR35" i="24"/>
  <c r="AR58" i="9"/>
  <c r="AT81" i="9" s="1"/>
  <c r="AX104" i="9" s="1"/>
  <c r="AS128" i="9" s="1"/>
  <c r="AS151" i="9" s="1"/>
  <c r="AO218" i="8"/>
  <c r="AK196" i="22"/>
  <c r="AK197" i="20"/>
  <c r="AB57" i="24"/>
  <c r="AB58" i="21"/>
  <c r="AB57" i="27"/>
  <c r="AB57" i="31" s="1"/>
  <c r="BA61" i="24"/>
  <c r="BA62" i="21"/>
  <c r="AT175" i="8"/>
  <c r="AT153" i="22"/>
  <c r="AT154" i="20"/>
  <c r="BA61" i="27"/>
  <c r="BA61" i="31" s="1"/>
  <c r="M56" i="24"/>
  <c r="M56" i="27"/>
  <c r="M56" i="31" s="1"/>
  <c r="AV37" i="20"/>
  <c r="AV58" i="8"/>
  <c r="AV36" i="22"/>
  <c r="AV35" i="9"/>
  <c r="AE35" i="21"/>
  <c r="AE57" i="9"/>
  <c r="AI59" i="20"/>
  <c r="AI58" i="22"/>
  <c r="AK80" i="8"/>
  <c r="AK35" i="21"/>
  <c r="AK34" i="27"/>
  <c r="AK34" i="31" s="1"/>
  <c r="AZ35" i="9"/>
  <c r="AZ58" i="9" s="1"/>
  <c r="BB81" i="9" s="1"/>
  <c r="BF104" i="9" s="1"/>
  <c r="BA128" i="9" s="1"/>
  <c r="BA151" i="9" s="1"/>
  <c r="BA174" i="9" s="1"/>
  <c r="BC197" i="9" s="1"/>
  <c r="BG220" i="9" s="1"/>
  <c r="BB244" i="9" s="1"/>
  <c r="BB267" i="9" s="1"/>
  <c r="AZ58" i="8"/>
  <c r="BB81" i="8" s="1"/>
  <c r="BF104" i="8" s="1"/>
  <c r="AM218" i="8"/>
  <c r="AI196" i="22"/>
  <c r="AI197" i="20"/>
  <c r="M18" i="21"/>
  <c r="M17" i="27"/>
  <c r="M17" i="24"/>
  <c r="M40" i="8"/>
  <c r="N133" i="8"/>
  <c r="N156" i="8" s="1"/>
  <c r="N179" i="8" s="1"/>
  <c r="P202" i="8" s="1"/>
  <c r="T225" i="8" s="1"/>
  <c r="O249" i="8" s="1"/>
  <c r="O272" i="8" s="1"/>
  <c r="O295" i="8" s="1"/>
  <c r="Q318" i="8" s="1"/>
  <c r="U341" i="8" s="1"/>
  <c r="M17" i="9"/>
  <c r="N18" i="8"/>
  <c r="M17" i="31"/>
  <c r="N43" i="9"/>
  <c r="N66" i="9" s="1"/>
  <c r="P89" i="9" s="1"/>
  <c r="T112" i="9" s="1"/>
  <c r="O136" i="9" s="1"/>
  <c r="O159" i="9" s="1"/>
  <c r="O182" i="9" s="1"/>
  <c r="Q205" i="9" s="1"/>
  <c r="U228" i="9" s="1"/>
  <c r="P252" i="9" s="1"/>
  <c r="P275" i="9" s="1"/>
  <c r="N66" i="8"/>
  <c r="P89" i="8" s="1"/>
  <c r="T112" i="8" s="1"/>
  <c r="AJ174" i="22"/>
  <c r="AL196" i="8"/>
  <c r="AJ175" i="20"/>
  <c r="T81" i="20"/>
  <c r="X102" i="8"/>
  <c r="T80" i="22"/>
  <c r="AR59" i="22"/>
  <c r="AR60" i="20"/>
  <c r="AT81" i="8"/>
  <c r="AU13" i="9"/>
  <c r="AU14" i="21"/>
  <c r="AU13" i="24"/>
  <c r="AU36" i="8"/>
  <c r="AV14" i="8"/>
  <c r="AV129" i="8"/>
  <c r="AV152" i="8" s="1"/>
  <c r="AU13" i="31"/>
  <c r="AU13" i="27"/>
  <c r="L59" i="8"/>
  <c r="N82" i="8" s="1"/>
  <c r="R105" i="8" s="1"/>
  <c r="L36" i="9"/>
  <c r="L59" i="9" s="1"/>
  <c r="N82" i="9" s="1"/>
  <c r="R105" i="9" s="1"/>
  <c r="M129" i="9" s="1"/>
  <c r="M152" i="9" s="1"/>
  <c r="M175" i="9" s="1"/>
  <c r="O198" i="9" s="1"/>
  <c r="S221" i="9" s="1"/>
  <c r="N245" i="9" s="1"/>
  <c r="N268" i="9" s="1"/>
  <c r="X174" i="22"/>
  <c r="Z196" i="8"/>
  <c r="X175" i="20"/>
  <c r="AS34" i="24"/>
  <c r="AS57" i="9"/>
  <c r="M64" i="8"/>
  <c r="O87" i="8" s="1"/>
  <c r="S110" i="8" s="1"/>
  <c r="M41" i="9"/>
  <c r="M64" i="9" s="1"/>
  <c r="O87" i="9" s="1"/>
  <c r="S110" i="9" s="1"/>
  <c r="N134" i="9" s="1"/>
  <c r="N157" i="9" s="1"/>
  <c r="N180" i="9" s="1"/>
  <c r="P203" i="9" s="1"/>
  <c r="T226" i="9" s="1"/>
  <c r="O250" i="9" s="1"/>
  <c r="O273" i="9" s="1"/>
  <c r="AW153" i="20"/>
  <c r="AW174" i="8"/>
  <c r="AW152" i="22"/>
  <c r="AE34" i="24"/>
  <c r="AE34" i="27"/>
  <c r="AE34" i="31" s="1"/>
  <c r="AJ102" i="8"/>
  <c r="AF80" i="22"/>
  <c r="AF81" i="20"/>
  <c r="AF79" i="27" s="1"/>
  <c r="AF79" i="31" s="1"/>
  <c r="M35" i="24"/>
  <c r="M58" i="9"/>
  <c r="O81" i="9" s="1"/>
  <c r="S104" i="9" s="1"/>
  <c r="N128" i="9" s="1"/>
  <c r="N151" i="9" s="1"/>
  <c r="M301" i="9"/>
  <c r="O324" i="9"/>
  <c r="S347" i="9" s="1"/>
  <c r="O46" i="9"/>
  <c r="O69" i="9" s="1"/>
  <c r="Q92" i="9" s="1"/>
  <c r="U115" i="9" s="1"/>
  <c r="P139" i="9" s="1"/>
  <c r="P162" i="9" s="1"/>
  <c r="P185" i="9" s="1"/>
  <c r="R208" i="9" s="1"/>
  <c r="V231" i="9" s="1"/>
  <c r="Q255" i="9" s="1"/>
  <c r="Q278" i="9" s="1"/>
  <c r="O69" i="8"/>
  <c r="Q92" i="8" s="1"/>
  <c r="U115" i="8" s="1"/>
  <c r="O313" i="9"/>
  <c r="S336" i="9" s="1"/>
  <c r="M290" i="9"/>
  <c r="AH81" i="20"/>
  <c r="AL102" i="8"/>
  <c r="AH80" i="22"/>
  <c r="U197" i="20"/>
  <c r="Y218" i="8"/>
  <c r="U196" i="22"/>
  <c r="AM197" i="20"/>
  <c r="AQ218" i="8"/>
  <c r="AM196" i="22"/>
  <c r="M25" i="9"/>
  <c r="N141" i="8"/>
  <c r="N164" i="8" s="1"/>
  <c r="N187" i="8" s="1"/>
  <c r="P210" i="8" s="1"/>
  <c r="T233" i="8" s="1"/>
  <c r="O257" i="8" s="1"/>
  <c r="O280" i="8" s="1"/>
  <c r="O303" i="8" s="1"/>
  <c r="Q326" i="8" s="1"/>
  <c r="U349" i="8" s="1"/>
  <c r="M25" i="31"/>
  <c r="M25" i="24"/>
  <c r="M48" i="8"/>
  <c r="M26" i="21"/>
  <c r="M25" i="27"/>
  <c r="AR36" i="21"/>
  <c r="AR35" i="27"/>
  <c r="AR35" i="31" s="1"/>
  <c r="AU153" i="20"/>
  <c r="AU152" i="22"/>
  <c r="AU174" i="8"/>
  <c r="AU34" i="27"/>
  <c r="AU34" i="31" s="1"/>
  <c r="AU57" i="9"/>
  <c r="X80" i="22"/>
  <c r="AB102" i="8"/>
  <c r="X81" i="20"/>
  <c r="AH37" i="20"/>
  <c r="AH58" i="8"/>
  <c r="AH36" i="22"/>
  <c r="AH35" i="9"/>
  <c r="AS35" i="21"/>
  <c r="AS34" i="27"/>
  <c r="AS34" i="31" s="1"/>
  <c r="AE59" i="20"/>
  <c r="AG80" i="8"/>
  <c r="AE58" i="22"/>
  <c r="Y174" i="8"/>
  <c r="Y152" i="22"/>
  <c r="Y153" i="20"/>
  <c r="AG59" i="20"/>
  <c r="AG58" i="22"/>
  <c r="AI80" i="8"/>
  <c r="M35" i="27"/>
  <c r="M35" i="31" s="1"/>
  <c r="M36" i="21"/>
  <c r="L39" i="9"/>
  <c r="L62" i="9" s="1"/>
  <c r="N85" i="9" s="1"/>
  <c r="R108" i="9" s="1"/>
  <c r="M132" i="9" s="1"/>
  <c r="M155" i="9" s="1"/>
  <c r="M178" i="9" s="1"/>
  <c r="O201" i="9" s="1"/>
  <c r="S224" i="9" s="1"/>
  <c r="N248" i="9" s="1"/>
  <c r="N271" i="9" s="1"/>
  <c r="L62" i="8"/>
  <c r="N85" i="8" s="1"/>
  <c r="R108" i="8" s="1"/>
  <c r="AS36" i="9"/>
  <c r="AS59" i="9" s="1"/>
  <c r="AU82" i="9" s="1"/>
  <c r="AY105" i="9" s="1"/>
  <c r="AT129" i="9" s="1"/>
  <c r="AT152" i="9" s="1"/>
  <c r="AS37" i="22"/>
  <c r="AS59" i="8"/>
  <c r="AS38" i="20"/>
  <c r="U153" i="20"/>
  <c r="U152" i="22"/>
  <c r="U174" i="8"/>
  <c r="AK218" i="8"/>
  <c r="AG196" i="22"/>
  <c r="AG197" i="20"/>
  <c r="AM153" i="20"/>
  <c r="AM174" i="8"/>
  <c r="AM152" i="22"/>
  <c r="R323" i="9"/>
  <c r="V346" i="9" s="1"/>
  <c r="P300" i="9"/>
  <c r="L47" i="9"/>
  <c r="L70" i="9" s="1"/>
  <c r="N93" i="9" s="1"/>
  <c r="R116" i="9" s="1"/>
  <c r="M140" i="9" s="1"/>
  <c r="M163" i="9" s="1"/>
  <c r="M186" i="9" s="1"/>
  <c r="O209" i="9" s="1"/>
  <c r="S232" i="9" s="1"/>
  <c r="N256" i="9" s="1"/>
  <c r="N279" i="9" s="1"/>
  <c r="L70" i="8"/>
  <c r="N93" i="8" s="1"/>
  <c r="R116" i="8" s="1"/>
  <c r="AT35" i="9"/>
  <c r="AT58" i="9" s="1"/>
  <c r="AV81" i="9" s="1"/>
  <c r="AZ104" i="9" s="1"/>
  <c r="AT36" i="22"/>
  <c r="AT58" i="8"/>
  <c r="AT37" i="20"/>
  <c r="AU35" i="21"/>
  <c r="AU34" i="24"/>
  <c r="AT81" i="20"/>
  <c r="AX102" i="8"/>
  <c r="AT80" i="22"/>
  <c r="AS58" i="22"/>
  <c r="AS59" i="20"/>
  <c r="AU80" i="8"/>
  <c r="BC35" i="9"/>
  <c r="BC58" i="9" s="1"/>
  <c r="BE81" i="9" s="1"/>
  <c r="BI104" i="9" s="1"/>
  <c r="BD128" i="9" s="1"/>
  <c r="BD151" i="9" s="1"/>
  <c r="BD174" i="9" s="1"/>
  <c r="BF197" i="9" s="1"/>
  <c r="BJ220" i="9" s="1"/>
  <c r="BE244" i="9" s="1"/>
  <c r="BE267" i="9" s="1"/>
  <c r="BC58" i="8"/>
  <c r="BE81" i="8" s="1"/>
  <c r="BI104" i="8" s="1"/>
  <c r="O175" i="8"/>
  <c r="O153" i="22"/>
  <c r="O154" i="20"/>
  <c r="Y13" i="24"/>
  <c r="Y13" i="27"/>
  <c r="Y14" i="21"/>
  <c r="Y13" i="31"/>
  <c r="Y13" i="9"/>
  <c r="Y36" i="8"/>
  <c r="Z129" i="8"/>
  <c r="Z152" i="8" s="1"/>
  <c r="Z14" i="8"/>
  <c r="AW197" i="20"/>
  <c r="AW196" i="22"/>
  <c r="BA218" i="8"/>
  <c r="AG34" i="27"/>
  <c r="AG34" i="31" s="1"/>
  <c r="AG34" i="24"/>
  <c r="AG35" i="21"/>
  <c r="M60" i="20"/>
  <c r="O81" i="8"/>
  <c r="M59" i="22"/>
  <c r="O326" i="9"/>
  <c r="S349" i="9" s="1"/>
  <c r="M303" i="9"/>
  <c r="L67" i="8"/>
  <c r="N90" i="8" s="1"/>
  <c r="R113" i="8" s="1"/>
  <c r="L44" i="9"/>
  <c r="L67" i="9" s="1"/>
  <c r="N90" i="9" s="1"/>
  <c r="R113" i="9" s="1"/>
  <c r="M137" i="9" s="1"/>
  <c r="M160" i="9" s="1"/>
  <c r="M183" i="9" s="1"/>
  <c r="O206" i="9" s="1"/>
  <c r="S229" i="9" s="1"/>
  <c r="N253" i="9" s="1"/>
  <c r="N276" i="9" s="1"/>
  <c r="AN102" i="8"/>
  <c r="AJ81" i="20"/>
  <c r="AJ80" i="22"/>
  <c r="AM13" i="31"/>
  <c r="AM13" i="27"/>
  <c r="AM14" i="21"/>
  <c r="AM13" i="24"/>
  <c r="AM13" i="9"/>
  <c r="AM36" i="8"/>
  <c r="AN14" i="8"/>
  <c r="AN129" i="8"/>
  <c r="AN152" i="8" s="1"/>
  <c r="P318" i="9"/>
  <c r="T341" i="9" s="1"/>
  <c r="N295" i="9"/>
  <c r="AN196" i="8"/>
  <c r="AL175" i="20"/>
  <c r="AL174" i="22"/>
  <c r="AV196" i="8"/>
  <c r="AT174" i="22"/>
  <c r="AT175" i="20"/>
  <c r="M298" i="9"/>
  <c r="O321" i="9"/>
  <c r="S344" i="9" s="1"/>
  <c r="AU58" i="22"/>
  <c r="AU59" i="20"/>
  <c r="AW80" i="8"/>
  <c r="O316" i="9"/>
  <c r="S339" i="9" s="1"/>
  <c r="M293" i="9"/>
  <c r="AH175" i="20"/>
  <c r="AH174" i="22"/>
  <c r="AJ196" i="8"/>
  <c r="AV81" i="20"/>
  <c r="AV80" i="22"/>
  <c r="AZ102" i="8"/>
  <c r="O20" i="8"/>
  <c r="N19" i="31"/>
  <c r="N19" i="27"/>
  <c r="N19" i="24"/>
  <c r="N20" i="21"/>
  <c r="N19" i="9"/>
  <c r="N42" i="8"/>
  <c r="O135" i="8"/>
  <c r="O158" i="8" s="1"/>
  <c r="O181" i="8" s="1"/>
  <c r="Q204" i="8" s="1"/>
  <c r="U227" i="8" s="1"/>
  <c r="P251" i="8" s="1"/>
  <c r="P274" i="8" s="1"/>
  <c r="P297" i="8" s="1"/>
  <c r="R320" i="8" s="1"/>
  <c r="V343" i="8" s="1"/>
  <c r="O14" i="9"/>
  <c r="O37" i="8"/>
  <c r="P130" i="8"/>
  <c r="P153" i="8" s="1"/>
  <c r="P15" i="8"/>
  <c r="O14" i="24"/>
  <c r="O14" i="31"/>
  <c r="O14" i="27"/>
  <c r="O15" i="21"/>
  <c r="X35" i="9"/>
  <c r="X58" i="9" s="1"/>
  <c r="Z81" i="9" s="1"/>
  <c r="AD104" i="9" s="1"/>
  <c r="Y128" i="9" s="1"/>
  <c r="Y151" i="9" s="1"/>
  <c r="X37" i="20"/>
  <c r="X58" i="8"/>
  <c r="X36" i="22"/>
  <c r="BA13" i="31"/>
  <c r="BB14" i="8"/>
  <c r="BA13" i="24"/>
  <c r="BA14" i="21"/>
  <c r="BA36" i="8"/>
  <c r="BB129" i="8"/>
  <c r="BB152" i="8" s="1"/>
  <c r="BB175" i="8" s="1"/>
  <c r="BD198" i="8" s="1"/>
  <c r="BH221" i="8" s="1"/>
  <c r="BC245" i="8" s="1"/>
  <c r="BC268" i="8" s="1"/>
  <c r="BC291" i="8" s="1"/>
  <c r="BE314" i="8" s="1"/>
  <c r="BI337" i="8" s="1"/>
  <c r="BA13" i="27"/>
  <c r="BA13" i="9"/>
  <c r="AR15" i="21"/>
  <c r="AR14" i="9"/>
  <c r="AR37" i="8"/>
  <c r="AS15" i="8"/>
  <c r="AS130" i="8"/>
  <c r="AS153" i="8" s="1"/>
  <c r="AR14" i="24"/>
  <c r="AR14" i="31"/>
  <c r="AR14" i="27"/>
  <c r="W34" i="27"/>
  <c r="W34" i="31" s="1"/>
  <c r="W35" i="21"/>
  <c r="W34" i="24"/>
  <c r="AH196" i="8"/>
  <c r="AF174" i="22"/>
  <c r="AF175" i="20"/>
  <c r="V129" i="8"/>
  <c r="V152" i="8" s="1"/>
  <c r="V14" i="8"/>
  <c r="U36" i="8"/>
  <c r="U13" i="31"/>
  <c r="U13" i="27"/>
  <c r="U14" i="21"/>
  <c r="U13" i="24"/>
  <c r="U13" i="9"/>
  <c r="AK153" i="20"/>
  <c r="AK174" i="8"/>
  <c r="AK152" i="22"/>
  <c r="N15" i="8"/>
  <c r="M14" i="24"/>
  <c r="M14" i="31"/>
  <c r="M15" i="21"/>
  <c r="M14" i="9"/>
  <c r="N130" i="8"/>
  <c r="N153" i="8" s="1"/>
  <c r="N176" i="8" s="1"/>
  <c r="P199" i="8" s="1"/>
  <c r="T222" i="8" s="1"/>
  <c r="O246" i="8" s="1"/>
  <c r="O269" i="8" s="1"/>
  <c r="O292" i="8" s="1"/>
  <c r="Q315" i="8" s="1"/>
  <c r="U338" i="8" s="1"/>
  <c r="M14" i="27"/>
  <c r="M37" i="8"/>
  <c r="N176" i="20"/>
  <c r="P197" i="8"/>
  <c r="N175" i="22"/>
  <c r="AI174" i="8"/>
  <c r="AI153" i="20"/>
  <c r="AI152" i="22"/>
  <c r="M38" i="34"/>
  <c r="O197" i="22"/>
  <c r="M28" i="33"/>
  <c r="S219" i="8"/>
  <c r="O198" i="20"/>
  <c r="N36" i="9"/>
  <c r="N59" i="9" s="1"/>
  <c r="P82" i="9" s="1"/>
  <c r="T105" i="9" s="1"/>
  <c r="O129" i="9" s="1"/>
  <c r="O152" i="9" s="1"/>
  <c r="N59" i="8"/>
  <c r="N37" i="22"/>
  <c r="N38" i="20"/>
  <c r="AK34" i="24"/>
  <c r="AK57" i="9"/>
  <c r="S34" i="24"/>
  <c r="S57" i="9"/>
  <c r="Q320" i="9"/>
  <c r="U343" i="9" s="1"/>
  <c r="O297" i="9"/>
  <c r="AP35" i="24"/>
  <c r="AP36" i="21"/>
  <c r="AP35" i="27"/>
  <c r="AP35" i="31" s="1"/>
  <c r="P25" i="21"/>
  <c r="Q140" i="8"/>
  <c r="Q163" i="8" s="1"/>
  <c r="Q186" i="8" s="1"/>
  <c r="S209" i="8" s="1"/>
  <c r="W232" i="8" s="1"/>
  <c r="R256" i="8" s="1"/>
  <c r="R279" i="8" s="1"/>
  <c r="R302" i="8" s="1"/>
  <c r="T325" i="8" s="1"/>
  <c r="X348" i="8" s="1"/>
  <c r="P24" i="9"/>
  <c r="P24" i="31"/>
  <c r="Q25" i="8"/>
  <c r="P24" i="27"/>
  <c r="P24" i="24"/>
  <c r="P47" i="8"/>
  <c r="AG153" i="20"/>
  <c r="AG174" i="8"/>
  <c r="AG152" i="22"/>
  <c r="AR154" i="20"/>
  <c r="AR153" i="22"/>
  <c r="AR175" i="8"/>
  <c r="V196" i="8"/>
  <c r="T175" i="20"/>
  <c r="T174" i="22"/>
  <c r="W58" i="22"/>
  <c r="Y80" i="8"/>
  <c r="W59" i="20"/>
  <c r="T35" i="9"/>
  <c r="T58" i="9" s="1"/>
  <c r="V81" i="9" s="1"/>
  <c r="Z104" i="9" s="1"/>
  <c r="U128" i="9" s="1"/>
  <c r="U151" i="9" s="1"/>
  <c r="T36" i="22"/>
  <c r="T37" i="20"/>
  <c r="T58" i="8"/>
  <c r="BC312" i="9"/>
  <c r="BG335" i="9" s="1"/>
  <c r="BA289" i="9"/>
  <c r="AS81" i="22"/>
  <c r="AS82" i="20"/>
  <c r="AW103" i="8"/>
  <c r="BF312" i="9"/>
  <c r="BJ335" i="9" s="1"/>
  <c r="BD289" i="9"/>
  <c r="BD85" i="8"/>
  <c r="BB64" i="20"/>
  <c r="N129" i="8"/>
  <c r="N152" i="8" s="1"/>
  <c r="N14" i="8"/>
  <c r="M13" i="31"/>
  <c r="M13" i="27"/>
  <c r="M14" i="21"/>
  <c r="M13" i="24"/>
  <c r="M13" i="9"/>
  <c r="M36" i="8"/>
  <c r="S153" i="22"/>
  <c r="S175" i="8"/>
  <c r="S154" i="20"/>
  <c r="BI197" i="8"/>
  <c r="AE35" i="24"/>
  <c r="AE35" i="27"/>
  <c r="AE36" i="21"/>
  <c r="AC36" i="21"/>
  <c r="AC35" i="27"/>
  <c r="AC35" i="24"/>
  <c r="BC16" i="8"/>
  <c r="BC131" i="8"/>
  <c r="BC154" i="8" s="1"/>
  <c r="BB15" i="31"/>
  <c r="BB15" i="27"/>
  <c r="BB15" i="24"/>
  <c r="BB16" i="21"/>
  <c r="BB15" i="9"/>
  <c r="BB38" i="8"/>
  <c r="BC180" i="20"/>
  <c r="BE201" i="8"/>
  <c r="AN175" i="22"/>
  <c r="AN176" i="20"/>
  <c r="AP197" i="8"/>
  <c r="P42" i="9"/>
  <c r="P65" i="9" s="1"/>
  <c r="R88" i="9" s="1"/>
  <c r="V111" i="9" s="1"/>
  <c r="Q135" i="9" s="1"/>
  <c r="Q158" i="9" s="1"/>
  <c r="Q181" i="9" s="1"/>
  <c r="S204" i="9" s="1"/>
  <c r="W227" i="9" s="1"/>
  <c r="R251" i="9" s="1"/>
  <c r="R274" i="9" s="1"/>
  <c r="P65" i="8"/>
  <c r="R88" i="8" s="1"/>
  <c r="V111" i="8" s="1"/>
  <c r="Y59" i="22"/>
  <c r="AA81" i="8"/>
  <c r="Y60" i="20"/>
  <c r="AA35" i="24"/>
  <c r="AA58" i="9"/>
  <c r="R34" i="27"/>
  <c r="R35" i="21"/>
  <c r="R34" i="24"/>
  <c r="AN38" i="20"/>
  <c r="AN59" i="8"/>
  <c r="AN37" i="22"/>
  <c r="AN36" i="9"/>
  <c r="AJ38" i="20"/>
  <c r="AJ37" i="22"/>
  <c r="AJ59" i="8"/>
  <c r="AJ36" i="9"/>
  <c r="AF38" i="20"/>
  <c r="AF37" i="22"/>
  <c r="AF59" i="8"/>
  <c r="AF36" i="9"/>
  <c r="BD175" i="8"/>
  <c r="W176" i="20"/>
  <c r="Y197" i="8"/>
  <c r="W175" i="22"/>
  <c r="AD37" i="22"/>
  <c r="AD38" i="20"/>
  <c r="AD59" i="8"/>
  <c r="AD36" i="9"/>
  <c r="BA39" i="24"/>
  <c r="BA39" i="27"/>
  <c r="BA39" i="31" s="1"/>
  <c r="BA40" i="21"/>
  <c r="N24" i="8"/>
  <c r="M23" i="31"/>
  <c r="M23" i="27"/>
  <c r="M23" i="24"/>
  <c r="M24" i="21"/>
  <c r="M46" i="8"/>
  <c r="N139" i="8"/>
  <c r="N162" i="8" s="1"/>
  <c r="N185" i="8" s="1"/>
  <c r="P208" i="8" s="1"/>
  <c r="T231" i="8" s="1"/>
  <c r="O255" i="8" s="1"/>
  <c r="O278" i="8" s="1"/>
  <c r="O301" i="8" s="1"/>
  <c r="Q324" i="8" s="1"/>
  <c r="U347" i="8" s="1"/>
  <c r="M23" i="9"/>
  <c r="AF81" i="22"/>
  <c r="AF82" i="20"/>
  <c r="AF80" i="24" s="1"/>
  <c r="AJ103" i="8"/>
  <c r="S218" i="8"/>
  <c r="O196" i="22"/>
  <c r="O197" i="20"/>
  <c r="AT82" i="20"/>
  <c r="AX103" i="8"/>
  <c r="AT81" i="22"/>
  <c r="AH16" i="8"/>
  <c r="AH131" i="8"/>
  <c r="AH154" i="8" s="1"/>
  <c r="AG15" i="31"/>
  <c r="AG15" i="27"/>
  <c r="AG16" i="21"/>
  <c r="AG15" i="24"/>
  <c r="AG15" i="9"/>
  <c r="AG38" i="8"/>
  <c r="AD15" i="8"/>
  <c r="AD130" i="8"/>
  <c r="AD153" i="8" s="1"/>
  <c r="AC14" i="31"/>
  <c r="AC14" i="27"/>
  <c r="AC15" i="21"/>
  <c r="AC14" i="24"/>
  <c r="AC14" i="9"/>
  <c r="AC37" i="8"/>
  <c r="AI219" i="8"/>
  <c r="AE197" i="22"/>
  <c r="AE198" i="20"/>
  <c r="S15" i="8"/>
  <c r="S130" i="8"/>
  <c r="S153" i="8" s="1"/>
  <c r="R14" i="31"/>
  <c r="R14" i="27"/>
  <c r="R15" i="21"/>
  <c r="R14" i="24"/>
  <c r="R14" i="9"/>
  <c r="R37" i="8"/>
  <c r="N57" i="9"/>
  <c r="AQ82" i="8"/>
  <c r="AO61" i="20"/>
  <c r="AO60" i="22"/>
  <c r="BE59" i="9"/>
  <c r="AP39" i="20"/>
  <c r="AP38" i="22"/>
  <c r="AP60" i="8"/>
  <c r="AP37" i="9"/>
  <c r="T38" i="22"/>
  <c r="T39" i="20"/>
  <c r="T60" i="8"/>
  <c r="T37" i="9"/>
  <c r="T60" i="9" s="1"/>
  <c r="AD200" i="20"/>
  <c r="AH221" i="8"/>
  <c r="AD199" i="22"/>
  <c r="BA83" i="20"/>
  <c r="BE104" i="8"/>
  <c r="BA82" i="22"/>
  <c r="P197" i="20"/>
  <c r="T218" i="8"/>
  <c r="P196" i="22"/>
  <c r="BH219" i="8"/>
  <c r="AS59" i="22"/>
  <c r="AS60" i="20"/>
  <c r="AU81" i="8"/>
  <c r="AG197" i="22"/>
  <c r="AK219" i="8"/>
  <c r="AG198" i="20"/>
  <c r="L37" i="9"/>
  <c r="L60" i="9" s="1"/>
  <c r="N83" i="9" s="1"/>
  <c r="R106" i="9" s="1"/>
  <c r="M130" i="9" s="1"/>
  <c r="M153" i="9" s="1"/>
  <c r="M176" i="9" s="1"/>
  <c r="O199" i="9" s="1"/>
  <c r="S222" i="9" s="1"/>
  <c r="N246" i="9" s="1"/>
  <c r="N269" i="9" s="1"/>
  <c r="L60" i="8"/>
  <c r="N83" i="8" s="1"/>
  <c r="R106" i="8" s="1"/>
  <c r="N37" i="20"/>
  <c r="N58" i="8"/>
  <c r="N36" i="22"/>
  <c r="N35" i="9"/>
  <c r="AD59" i="21"/>
  <c r="BB39" i="24"/>
  <c r="BB40" i="21"/>
  <c r="BB39" i="27"/>
  <c r="BB39" i="31" s="1"/>
  <c r="M152" i="22"/>
  <c r="M166" i="22" s="1"/>
  <c r="M167" i="22" s="1"/>
  <c r="M174" i="8"/>
  <c r="M153" i="20"/>
  <c r="M167" i="20" s="1"/>
  <c r="M168" i="20" s="1"/>
  <c r="M165" i="8"/>
  <c r="T15" i="8"/>
  <c r="T130" i="8"/>
  <c r="T153" i="8" s="1"/>
  <c r="S14" i="31"/>
  <c r="S14" i="27"/>
  <c r="S15" i="21"/>
  <c r="S14" i="24"/>
  <c r="S14" i="9"/>
  <c r="S37" i="8"/>
  <c r="AK81" i="8"/>
  <c r="AI59" i="22"/>
  <c r="AI60" i="20"/>
  <c r="V36" i="21"/>
  <c r="V58" i="9"/>
  <c r="AG36" i="21"/>
  <c r="AG58" i="9"/>
  <c r="AC60" i="20"/>
  <c r="AE81" i="8"/>
  <c r="AC59" i="22"/>
  <c r="BA39" i="20"/>
  <c r="BA38" i="22"/>
  <c r="BA50" i="22" s="1"/>
  <c r="BA51" i="22" s="1"/>
  <c r="BA60" i="8"/>
  <c r="BA37" i="9"/>
  <c r="T34" i="24"/>
  <c r="T57" i="9"/>
  <c r="BH81" i="8"/>
  <c r="AH197" i="8"/>
  <c r="AF176" i="20"/>
  <c r="AF175" i="22"/>
  <c r="Y15" i="8"/>
  <c r="Y130" i="8"/>
  <c r="Y153" i="8" s="1"/>
  <c r="X14" i="27"/>
  <c r="X14" i="24"/>
  <c r="X14" i="31"/>
  <c r="X15" i="21"/>
  <c r="X14" i="9"/>
  <c r="X37" i="8"/>
  <c r="AH81" i="22"/>
  <c r="AL103" i="8"/>
  <c r="AH82" i="20"/>
  <c r="K27" i="33"/>
  <c r="K34" i="33" s="1"/>
  <c r="M197" i="20"/>
  <c r="M213" i="20" s="1"/>
  <c r="M214" i="20" s="1"/>
  <c r="Q218" i="8"/>
  <c r="K37" i="34"/>
  <c r="K54" i="34" s="1"/>
  <c r="M196" i="22"/>
  <c r="M212" i="22" s="1"/>
  <c r="M213" i="22" s="1"/>
  <c r="M211" i="8"/>
  <c r="BC36" i="9"/>
  <c r="BC59" i="8"/>
  <c r="AI153" i="22"/>
  <c r="AI175" i="8"/>
  <c r="AI154" i="20"/>
  <c r="BJ314" i="9"/>
  <c r="BN337" i="9" s="1"/>
  <c r="BH291" i="9"/>
  <c r="M291" i="9"/>
  <c r="O314" i="9"/>
  <c r="S337" i="9" s="1"/>
  <c r="AG105" i="8"/>
  <c r="AC83" i="22"/>
  <c r="AC84" i="20"/>
  <c r="AC82" i="27" s="1"/>
  <c r="AC82" i="31" s="1"/>
  <c r="M57" i="9"/>
  <c r="AB176" i="20"/>
  <c r="AD197" i="8"/>
  <c r="AB175" i="22"/>
  <c r="P35" i="24"/>
  <c r="P58" i="9"/>
  <c r="BD201" i="8"/>
  <c r="BB180" i="20"/>
  <c r="AF39" i="20"/>
  <c r="AF38" i="22"/>
  <c r="AF60" i="8"/>
  <c r="AF37" i="9"/>
  <c r="AB59" i="8"/>
  <c r="AB37" i="22"/>
  <c r="AB38" i="20"/>
  <c r="AB36" i="9"/>
  <c r="Q37" i="22"/>
  <c r="Q59" i="8"/>
  <c r="Q38" i="20"/>
  <c r="Q36" i="9"/>
  <c r="BC158" i="20"/>
  <c r="BC179" i="8"/>
  <c r="S36" i="27"/>
  <c r="S36" i="31" s="1"/>
  <c r="S59" i="9"/>
  <c r="U82" i="9" s="1"/>
  <c r="Y105" i="9" s="1"/>
  <c r="T129" i="9" s="1"/>
  <c r="T152" i="9" s="1"/>
  <c r="M300" i="9"/>
  <c r="O323" i="9"/>
  <c r="S346" i="9" s="1"/>
  <c r="AO36" i="21"/>
  <c r="AO35" i="24"/>
  <c r="AO35" i="27"/>
  <c r="W36" i="21"/>
  <c r="W35" i="27"/>
  <c r="K58" i="22"/>
  <c r="K73" i="22" s="1"/>
  <c r="K74" i="22" s="1"/>
  <c r="K59" i="20"/>
  <c r="K72" i="8"/>
  <c r="M80" i="8"/>
  <c r="AF155" i="22"/>
  <c r="AF156" i="20"/>
  <c r="AF177" i="8"/>
  <c r="Z81" i="22"/>
  <c r="AD103" i="8"/>
  <c r="Z82" i="20"/>
  <c r="O81" i="20"/>
  <c r="O79" i="24" s="1"/>
  <c r="O80" i="22"/>
  <c r="S102" i="8"/>
  <c r="AZ37" i="21"/>
  <c r="AZ59" i="9"/>
  <c r="P153" i="20"/>
  <c r="P174" i="8"/>
  <c r="P152" i="22"/>
  <c r="L37" i="20"/>
  <c r="L36" i="22"/>
  <c r="L50" i="22" s="1"/>
  <c r="L51" i="22" s="1"/>
  <c r="L58" i="8"/>
  <c r="L35" i="9"/>
  <c r="L49" i="8"/>
  <c r="R37" i="22"/>
  <c r="R38" i="20"/>
  <c r="R59" i="8"/>
  <c r="R36" i="9"/>
  <c r="R59" i="9" s="1"/>
  <c r="T82" i="9" s="1"/>
  <c r="X105" i="9" s="1"/>
  <c r="S129" i="9" s="1"/>
  <c r="S152" i="9" s="1"/>
  <c r="BD291" i="9"/>
  <c r="BF314" i="9"/>
  <c r="BJ337" i="9" s="1"/>
  <c r="AM58" i="9"/>
  <c r="V35" i="27"/>
  <c r="V35" i="24"/>
  <c r="BF58" i="9"/>
  <c r="X153" i="22"/>
  <c r="X154" i="20"/>
  <c r="X175" i="8"/>
  <c r="AD175" i="22"/>
  <c r="AF197" i="8"/>
  <c r="AD176" i="20"/>
  <c r="BK220" i="8"/>
  <c r="BA177" i="20"/>
  <c r="BA176" i="22"/>
  <c r="BA189" i="22" s="1"/>
  <c r="BA190" i="22" s="1"/>
  <c r="BC198" i="8"/>
  <c r="AV15" i="8"/>
  <c r="AV130" i="8"/>
  <c r="AV153" i="8" s="1"/>
  <c r="AU14" i="24"/>
  <c r="AU14" i="27"/>
  <c r="AU14" i="31"/>
  <c r="AU15" i="21"/>
  <c r="AU14" i="9"/>
  <c r="AU37" i="8"/>
  <c r="AC81" i="8"/>
  <c r="AA60" i="20"/>
  <c r="AA59" i="22"/>
  <c r="AK35" i="24"/>
  <c r="AK58" i="9"/>
  <c r="AJ15" i="8"/>
  <c r="AJ130" i="8"/>
  <c r="AJ153" i="8" s="1"/>
  <c r="AI14" i="31"/>
  <c r="AI14" i="27"/>
  <c r="AI15" i="21"/>
  <c r="AI14" i="24"/>
  <c r="AI14" i="9"/>
  <c r="AI37" i="8"/>
  <c r="AN82" i="20"/>
  <c r="AN81" i="22"/>
  <c r="AR103" i="8"/>
  <c r="M34" i="24"/>
  <c r="M34" i="27"/>
  <c r="M35" i="21"/>
  <c r="BH175" i="8"/>
  <c r="U14" i="8"/>
  <c r="U129" i="8"/>
  <c r="U152" i="8" s="1"/>
  <c r="T13" i="31"/>
  <c r="T13" i="27"/>
  <c r="T13" i="24"/>
  <c r="T14" i="21"/>
  <c r="T13" i="9"/>
  <c r="T36" i="8"/>
  <c r="P35" i="27"/>
  <c r="P36" i="21"/>
  <c r="BB85" i="22"/>
  <c r="BF107" i="8"/>
  <c r="BB86" i="20"/>
  <c r="BD19" i="8"/>
  <c r="BD134" i="8"/>
  <c r="BD157" i="8" s="1"/>
  <c r="BC18" i="31"/>
  <c r="BC18" i="27"/>
  <c r="BC19" i="21"/>
  <c r="BC18" i="24"/>
  <c r="BC18" i="9"/>
  <c r="BC41" i="8"/>
  <c r="N59" i="20"/>
  <c r="N58" i="22"/>
  <c r="P80" i="8"/>
  <c r="AC178" i="20"/>
  <c r="AC177" i="22"/>
  <c r="AE199" i="8"/>
  <c r="AD37" i="27"/>
  <c r="AD37" i="31" s="1"/>
  <c r="AD60" i="9"/>
  <c r="BG103" i="8"/>
  <c r="AS154" i="20"/>
  <c r="AS153" i="22"/>
  <c r="AS175" i="8"/>
  <c r="AP175" i="22"/>
  <c r="AP176" i="20"/>
  <c r="AR197" i="8"/>
  <c r="AO198" i="20"/>
  <c r="AS219" i="8"/>
  <c r="AO197" i="22"/>
  <c r="AG132" i="8"/>
  <c r="AG155" i="8" s="1"/>
  <c r="AG17" i="8"/>
  <c r="AF16" i="31"/>
  <c r="AF16" i="27"/>
  <c r="AF17" i="21"/>
  <c r="AF16" i="24"/>
  <c r="AF16" i="9"/>
  <c r="AF39" i="8"/>
  <c r="AZ60" i="22"/>
  <c r="AZ73" i="22" s="1"/>
  <c r="AZ74" i="22" s="1"/>
  <c r="BB82" i="8"/>
  <c r="AZ61" i="20"/>
  <c r="AS35" i="27"/>
  <c r="AS35" i="24"/>
  <c r="AS36" i="21"/>
  <c r="AW154" i="20"/>
  <c r="AW153" i="22"/>
  <c r="AW175" i="8"/>
  <c r="Q14" i="8"/>
  <c r="Q129" i="8"/>
  <c r="Q152" i="8" s="1"/>
  <c r="P13" i="31"/>
  <c r="P13" i="27"/>
  <c r="P14" i="21"/>
  <c r="P13" i="24"/>
  <c r="P13" i="9"/>
  <c r="P36" i="8"/>
  <c r="U80" i="22"/>
  <c r="U81" i="20"/>
  <c r="Y102" i="8"/>
  <c r="L299" i="9"/>
  <c r="N322" i="9"/>
  <c r="R345" i="9" s="1"/>
  <c r="AI35" i="27"/>
  <c r="AI36" i="21"/>
  <c r="AI35" i="24"/>
  <c r="X81" i="8"/>
  <c r="V59" i="22"/>
  <c r="V60" i="20"/>
  <c r="AG35" i="24"/>
  <c r="AG35" i="27"/>
  <c r="AT176" i="20"/>
  <c r="AT175" i="22"/>
  <c r="AV197" i="8"/>
  <c r="L174" i="22"/>
  <c r="L189" i="22" s="1"/>
  <c r="L190" i="22" s="1"/>
  <c r="N196" i="8"/>
  <c r="L188" i="8"/>
  <c r="L175" i="20"/>
  <c r="L190" i="20" s="1"/>
  <c r="L191" i="20" s="1"/>
  <c r="W38" i="20"/>
  <c r="W37" i="22"/>
  <c r="W59" i="8"/>
  <c r="W36" i="9"/>
  <c r="W59" i="9" s="1"/>
  <c r="Y82" i="9" s="1"/>
  <c r="AC105" i="9" s="1"/>
  <c r="X129" i="9" s="1"/>
  <c r="X152" i="9" s="1"/>
  <c r="AU154" i="20"/>
  <c r="AU153" i="22"/>
  <c r="AU175" i="8"/>
  <c r="R25" i="8"/>
  <c r="Q24" i="31"/>
  <c r="Q24" i="27"/>
  <c r="Q24" i="24"/>
  <c r="Q47" i="8"/>
  <c r="R140" i="8"/>
  <c r="R163" i="8" s="1"/>
  <c r="R186" i="8" s="1"/>
  <c r="T209" i="8" s="1"/>
  <c r="X232" i="8" s="1"/>
  <c r="S256" i="8" s="1"/>
  <c r="S279" i="8" s="1"/>
  <c r="S302" i="8" s="1"/>
  <c r="U325" i="8" s="1"/>
  <c r="Y348" i="8" s="1"/>
  <c r="Q25" i="21"/>
  <c r="Q24" i="9"/>
  <c r="W14" i="8"/>
  <c r="W129" i="8"/>
  <c r="W152" i="8" s="1"/>
  <c r="V13" i="31"/>
  <c r="V13" i="27"/>
  <c r="V14" i="21"/>
  <c r="V13" i="24"/>
  <c r="V13" i="9"/>
  <c r="V36" i="8"/>
  <c r="Y35" i="24"/>
  <c r="Y36" i="21"/>
  <c r="Y35" i="27"/>
  <c r="AH37" i="22"/>
  <c r="AH59" i="8"/>
  <c r="AH38" i="20"/>
  <c r="AH36" i="9"/>
  <c r="AS198" i="20"/>
  <c r="AW219" i="8"/>
  <c r="AS197" i="22"/>
  <c r="AB38" i="21"/>
  <c r="AB60" i="9"/>
  <c r="M59" i="20"/>
  <c r="O80" i="8"/>
  <c r="M58" i="22"/>
  <c r="BG59" i="8"/>
  <c r="BG36" i="9"/>
  <c r="T152" i="22"/>
  <c r="T153" i="20"/>
  <c r="T174" i="8"/>
  <c r="P59" i="22"/>
  <c r="P60" i="20"/>
  <c r="R81" i="8"/>
  <c r="BK103" i="8"/>
  <c r="P196" i="8"/>
  <c r="N175" i="20"/>
  <c r="N174" i="22"/>
  <c r="U196" i="8"/>
  <c r="S175" i="20"/>
  <c r="S174" i="22"/>
  <c r="AM153" i="22"/>
  <c r="AM154" i="20"/>
  <c r="AM175" i="8"/>
  <c r="AU58" i="9"/>
  <c r="BB42" i="20"/>
  <c r="BB63" i="8"/>
  <c r="BB40" i="9"/>
  <c r="AQ35" i="24"/>
  <c r="AQ58" i="9"/>
  <c r="S60" i="22"/>
  <c r="S61" i="20"/>
  <c r="U82" i="8"/>
  <c r="AO59" i="22"/>
  <c r="AQ81" i="8"/>
  <c r="AO60" i="20"/>
  <c r="AG219" i="8"/>
  <c r="AC197" i="22"/>
  <c r="AC198" i="20"/>
  <c r="AD62" i="20"/>
  <c r="AF83" i="8"/>
  <c r="AD61" i="22"/>
  <c r="Q296" i="9"/>
  <c r="S319" i="9"/>
  <c r="W342" i="9" s="1"/>
  <c r="AT15" i="8"/>
  <c r="AT130" i="8"/>
  <c r="AT153" i="8" s="1"/>
  <c r="AS14" i="31"/>
  <c r="AS14" i="27"/>
  <c r="AS14" i="24"/>
  <c r="AS15" i="21"/>
  <c r="AS14" i="9"/>
  <c r="AS37" i="8"/>
  <c r="AF57" i="27"/>
  <c r="AF57" i="31" s="1"/>
  <c r="BC85" i="22"/>
  <c r="BG107" i="8"/>
  <c r="BC86" i="20"/>
  <c r="BC84" i="24" s="1"/>
  <c r="Q35" i="27"/>
  <c r="Q58" i="9"/>
  <c r="AE39" i="22"/>
  <c r="AE40" i="20"/>
  <c r="AE61" i="8"/>
  <c r="AE38" i="9"/>
  <c r="X175" i="22"/>
  <c r="X176" i="20"/>
  <c r="Z197" i="8"/>
  <c r="AX130" i="8"/>
  <c r="AX153" i="8" s="1"/>
  <c r="AX15" i="8"/>
  <c r="AW14" i="31"/>
  <c r="AW14" i="27"/>
  <c r="AW14" i="24"/>
  <c r="AW15" i="21"/>
  <c r="AW14" i="9"/>
  <c r="AW37" i="8"/>
  <c r="S197" i="8"/>
  <c r="Q175" i="22"/>
  <c r="Q176" i="20"/>
  <c r="O58" i="8"/>
  <c r="O36" i="22"/>
  <c r="O37" i="20"/>
  <c r="O35" i="9"/>
  <c r="AP176" i="22"/>
  <c r="AR198" i="8"/>
  <c r="AP177" i="20"/>
  <c r="BG37" i="9"/>
  <c r="BG60" i="9" s="1"/>
  <c r="BI83" i="9" s="1"/>
  <c r="BM106" i="9" s="1"/>
  <c r="BH130" i="9" s="1"/>
  <c r="BH153" i="9" s="1"/>
  <c r="BH176" i="9" s="1"/>
  <c r="BJ199" i="9" s="1"/>
  <c r="BN222" i="9" s="1"/>
  <c r="BI246" i="9" s="1"/>
  <c r="BI269" i="9" s="1"/>
  <c r="BG60" i="8"/>
  <c r="BI83" i="8" s="1"/>
  <c r="BM106" i="8" s="1"/>
  <c r="AD58" i="27"/>
  <c r="AD58" i="31" s="1"/>
  <c r="AQ154" i="20"/>
  <c r="AQ153" i="22"/>
  <c r="AQ175" i="8"/>
  <c r="AM35" i="24"/>
  <c r="AM35" i="27"/>
  <c r="AM36" i="21"/>
  <c r="AE58" i="9"/>
  <c r="AG60" i="20"/>
  <c r="AG59" i="22"/>
  <c r="AI81" i="8"/>
  <c r="Y154" i="20"/>
  <c r="Y153" i="22"/>
  <c r="Y175" i="8"/>
  <c r="N25" i="8"/>
  <c r="M24" i="31"/>
  <c r="M24" i="27"/>
  <c r="M24" i="24"/>
  <c r="M25" i="21"/>
  <c r="M47" i="8"/>
  <c r="N140" i="8"/>
  <c r="N163" i="8" s="1"/>
  <c r="N186" i="8" s="1"/>
  <c r="P209" i="8" s="1"/>
  <c r="T232" i="8" s="1"/>
  <c r="O256" i="8" s="1"/>
  <c r="O279" i="8" s="1"/>
  <c r="O302" i="8" s="1"/>
  <c r="Q325" i="8" s="1"/>
  <c r="U348" i="8" s="1"/>
  <c r="M24" i="9"/>
  <c r="T58" i="22"/>
  <c r="V80" i="8"/>
  <c r="T59" i="20"/>
  <c r="T197" i="20"/>
  <c r="T196" i="22"/>
  <c r="X218" i="8"/>
  <c r="BG15" i="31"/>
  <c r="BG15" i="27"/>
  <c r="BG16" i="21"/>
  <c r="BG15" i="24"/>
  <c r="BG15" i="9"/>
  <c r="BG38" i="8"/>
  <c r="BH131" i="8"/>
  <c r="BH154" i="8" s="1"/>
  <c r="BH177" i="8" s="1"/>
  <c r="BJ200" i="8" s="1"/>
  <c r="BN223" i="8" s="1"/>
  <c r="BI247" i="8" s="1"/>
  <c r="BI270" i="8" s="1"/>
  <c r="BI293" i="8" s="1"/>
  <c r="BK316" i="8" s="1"/>
  <c r="BO339" i="8" s="1"/>
  <c r="AZ103" i="8"/>
  <c r="AV81" i="22"/>
  <c r="AV82" i="20"/>
  <c r="AT37" i="22"/>
  <c r="AT38" i="20"/>
  <c r="AT59" i="8"/>
  <c r="AT36" i="9"/>
  <c r="V152" i="22"/>
  <c r="V174" i="8"/>
  <c r="V153" i="20"/>
  <c r="BE134" i="8"/>
  <c r="BE157" i="8" s="1"/>
  <c r="BE19" i="8"/>
  <c r="BD18" i="31"/>
  <c r="BD18" i="27"/>
  <c r="BD18" i="24"/>
  <c r="BD19" i="21"/>
  <c r="BD18" i="9"/>
  <c r="BD41" i="8"/>
  <c r="AO219" i="8"/>
  <c r="AK197" i="22"/>
  <c r="AK198" i="20"/>
  <c r="R197" i="22"/>
  <c r="V219" i="8"/>
  <c r="R198" i="20"/>
  <c r="AE37" i="21"/>
  <c r="AE59" i="9"/>
  <c r="AA35" i="27"/>
  <c r="AA36" i="21"/>
  <c r="AK35" i="27"/>
  <c r="AK36" i="21"/>
  <c r="AE84" i="20"/>
  <c r="AE83" i="22"/>
  <c r="AI105" i="8"/>
  <c r="AB219" i="8"/>
  <c r="X198" i="20"/>
  <c r="X197" i="22"/>
  <c r="Z176" i="20"/>
  <c r="Z175" i="22"/>
  <c r="AB197" i="8"/>
  <c r="L45" i="9"/>
  <c r="L68" i="9" s="1"/>
  <c r="N91" i="9" s="1"/>
  <c r="R114" i="9" s="1"/>
  <c r="M138" i="9" s="1"/>
  <c r="M161" i="9" s="1"/>
  <c r="M184" i="9" s="1"/>
  <c r="O207" i="9" s="1"/>
  <c r="S230" i="9" s="1"/>
  <c r="N254" i="9" s="1"/>
  <c r="N277" i="9" s="1"/>
  <c r="L68" i="8"/>
  <c r="N91" i="8" s="1"/>
  <c r="R114" i="8" s="1"/>
  <c r="S36" i="22"/>
  <c r="S37" i="20"/>
  <c r="S58" i="8"/>
  <c r="S35" i="9"/>
  <c r="AU197" i="22"/>
  <c r="AU198" i="20"/>
  <c r="AY219" i="8"/>
  <c r="BD15" i="31"/>
  <c r="BD15" i="27"/>
  <c r="BE16" i="8"/>
  <c r="BD15" i="24"/>
  <c r="BD16" i="21"/>
  <c r="BE131" i="8"/>
  <c r="BE154" i="8" s="1"/>
  <c r="BE177" i="8" s="1"/>
  <c r="BG200" i="8" s="1"/>
  <c r="BK223" i="8" s="1"/>
  <c r="BF247" i="8" s="1"/>
  <c r="BF270" i="8" s="1"/>
  <c r="BF293" i="8" s="1"/>
  <c r="BH316" i="8" s="1"/>
  <c r="BL339" i="8" s="1"/>
  <c r="BD38" i="8"/>
  <c r="BD15" i="9"/>
  <c r="AN15" i="8"/>
  <c r="AN130" i="8"/>
  <c r="AN153" i="8" s="1"/>
  <c r="AM14" i="31"/>
  <c r="AM14" i="24"/>
  <c r="AM14" i="27"/>
  <c r="AM15" i="21"/>
  <c r="AM14" i="9"/>
  <c r="AM37" i="8"/>
  <c r="AU35" i="24"/>
  <c r="AU36" i="21"/>
  <c r="AU35" i="27"/>
  <c r="AQ59" i="22"/>
  <c r="AS81" i="8"/>
  <c r="AQ60" i="20"/>
  <c r="N35" i="21"/>
  <c r="N34" i="24"/>
  <c r="N34" i="27"/>
  <c r="S37" i="21"/>
  <c r="S36" i="24"/>
  <c r="AD38" i="21"/>
  <c r="AD37" i="24"/>
  <c r="U198" i="22"/>
  <c r="U199" i="20"/>
  <c r="Y220" i="8"/>
  <c r="AR38" i="20"/>
  <c r="AR59" i="8"/>
  <c r="AR37" i="22"/>
  <c r="AR36" i="9"/>
  <c r="Q59" i="22"/>
  <c r="Q60" i="20"/>
  <c r="S81" i="8"/>
  <c r="BD81" i="8"/>
  <c r="AL81" i="22"/>
  <c r="AP103" i="8"/>
  <c r="AL82" i="20"/>
  <c r="BL219" i="8"/>
  <c r="AZ36" i="24"/>
  <c r="AZ36" i="27"/>
  <c r="BJ104" i="8"/>
  <c r="AV37" i="22"/>
  <c r="AV38" i="20"/>
  <c r="AV59" i="8"/>
  <c r="AV36" i="9"/>
  <c r="N16" i="8"/>
  <c r="M15" i="31"/>
  <c r="M15" i="24"/>
  <c r="M15" i="27"/>
  <c r="M16" i="21"/>
  <c r="N131" i="8"/>
  <c r="N154" i="8" s="1"/>
  <c r="N177" i="8" s="1"/>
  <c r="P200" i="8" s="1"/>
  <c r="T223" i="8" s="1"/>
  <c r="O247" i="8" s="1"/>
  <c r="O270" i="8" s="1"/>
  <c r="O293" i="8" s="1"/>
  <c r="Q316" i="8" s="1"/>
  <c r="U339" i="8" s="1"/>
  <c r="M38" i="8"/>
  <c r="M15" i="9"/>
  <c r="M57" i="21"/>
  <c r="R81" i="22"/>
  <c r="R82" i="20"/>
  <c r="V103" i="8"/>
  <c r="AR15" i="8"/>
  <c r="AR130" i="8"/>
  <c r="AR153" i="8" s="1"/>
  <c r="AQ14" i="31"/>
  <c r="AQ14" i="27"/>
  <c r="AQ14" i="24"/>
  <c r="AQ15" i="21"/>
  <c r="AQ14" i="9"/>
  <c r="AQ37" i="8"/>
  <c r="AM59" i="22"/>
  <c r="AM60" i="20"/>
  <c r="AO81" i="8"/>
  <c r="Z15" i="8"/>
  <c r="Z130" i="8"/>
  <c r="Z153" i="8" s="1"/>
  <c r="Y14" i="31"/>
  <c r="Y14" i="27"/>
  <c r="Y14" i="24"/>
  <c r="Y15" i="21"/>
  <c r="Y14" i="9"/>
  <c r="Y37" i="8"/>
  <c r="T34" i="27"/>
  <c r="T35" i="21"/>
  <c r="Y197" i="22"/>
  <c r="Y198" i="20"/>
  <c r="AC219" i="8"/>
  <c r="AJ176" i="20"/>
  <c r="AJ175" i="22"/>
  <c r="AL197" i="8"/>
  <c r="BG223" i="8"/>
  <c r="BC202" i="20"/>
  <c r="BC201" i="22"/>
  <c r="R21" i="8"/>
  <c r="Q20" i="31"/>
  <c r="Q20" i="27"/>
  <c r="Q21" i="21"/>
  <c r="Q20" i="24"/>
  <c r="Q43" i="8"/>
  <c r="R136" i="8"/>
  <c r="R159" i="8" s="1"/>
  <c r="R182" i="8" s="1"/>
  <c r="T205" i="8" s="1"/>
  <c r="X228" i="8" s="1"/>
  <c r="S252" i="8" s="1"/>
  <c r="S275" i="8" s="1"/>
  <c r="S298" i="8" s="1"/>
  <c r="U321" i="8" s="1"/>
  <c r="Y344" i="8" s="1"/>
  <c r="Q20" i="9"/>
  <c r="Q81" i="22"/>
  <c r="U103" i="8"/>
  <c r="Q82" i="20"/>
  <c r="AR82" i="20"/>
  <c r="AR81" i="21" s="1"/>
  <c r="AR81" i="22"/>
  <c r="AV103" i="8"/>
  <c r="U37" i="20"/>
  <c r="U58" i="8"/>
  <c r="U36" i="22"/>
  <c r="U35" i="9"/>
  <c r="W219" i="8"/>
  <c r="S198" i="20"/>
  <c r="S197" i="22"/>
  <c r="BD158" i="20"/>
  <c r="BD179" i="8"/>
  <c r="R57" i="9"/>
  <c r="AK60" i="20"/>
  <c r="AM81" i="8"/>
  <c r="AK59" i="22"/>
  <c r="AU220" i="8"/>
  <c r="AQ198" i="22"/>
  <c r="AQ199" i="20"/>
  <c r="AA103" i="8"/>
  <c r="W82" i="20"/>
  <c r="W81" i="22"/>
  <c r="AB61" i="22"/>
  <c r="AB62" i="20"/>
  <c r="AD83" i="8"/>
  <c r="U175" i="20"/>
  <c r="U174" i="22"/>
  <c r="W196" i="8"/>
  <c r="S80" i="22"/>
  <c r="S81" i="20"/>
  <c r="S80" i="21" s="1"/>
  <c r="W102" i="8"/>
  <c r="AD81" i="22"/>
  <c r="AH103" i="8"/>
  <c r="AD82" i="20"/>
  <c r="AD155" i="22"/>
  <c r="AD156" i="20"/>
  <c r="AD177" i="8"/>
  <c r="AQ198" i="20"/>
  <c r="AQ197" i="22"/>
  <c r="AU219" i="8"/>
  <c r="AQ219" i="8"/>
  <c r="AM198" i="20"/>
  <c r="AM197" i="22"/>
  <c r="AA175" i="8"/>
  <c r="AA153" i="22"/>
  <c r="AA154" i="20"/>
  <c r="AL38" i="20"/>
  <c r="AL37" i="22"/>
  <c r="AL59" i="8"/>
  <c r="AL36" i="9"/>
  <c r="AO36" i="27"/>
  <c r="AO36" i="31" s="1"/>
  <c r="AO59" i="9"/>
  <c r="BB199" i="20"/>
  <c r="BF220" i="8"/>
  <c r="BB198" i="22"/>
  <c r="V196" i="22"/>
  <c r="Z218" i="8"/>
  <c r="V197" i="20"/>
  <c r="L81" i="20"/>
  <c r="P102" i="8"/>
  <c r="J13" i="33"/>
  <c r="L80" i="22"/>
  <c r="L96" i="22" s="1"/>
  <c r="L97" i="22" s="1"/>
  <c r="J13" i="34"/>
  <c r="L95" i="8"/>
  <c r="W35" i="24"/>
  <c r="W58" i="9"/>
  <c r="BH223" i="8"/>
  <c r="BD202" i="20"/>
  <c r="BD201" i="22"/>
  <c r="Q35" i="24"/>
  <c r="Q36" i="21"/>
  <c r="BB58" i="9"/>
  <c r="T82" i="22"/>
  <c r="X104" i="8"/>
  <c r="T83" i="20"/>
  <c r="AP37" i="22"/>
  <c r="AP38" i="20"/>
  <c r="AP59" i="8"/>
  <c r="AP36" i="9"/>
  <c r="M299" i="9"/>
  <c r="O322" i="9"/>
  <c r="S345" i="9" s="1"/>
  <c r="AE60" i="20"/>
  <c r="AE59" i="22"/>
  <c r="AG81" i="8"/>
  <c r="X38" i="20"/>
  <c r="X59" i="8"/>
  <c r="X37" i="22"/>
  <c r="X36" i="9"/>
  <c r="AC58" i="9"/>
  <c r="AJ81" i="22"/>
  <c r="AN103" i="8"/>
  <c r="AJ82" i="20"/>
  <c r="BF37" i="9"/>
  <c r="BF60" i="8"/>
  <c r="BH83" i="8" s="1"/>
  <c r="BL106" i="8" s="1"/>
  <c r="P46" i="9"/>
  <c r="P69" i="9" s="1"/>
  <c r="R92" i="9" s="1"/>
  <c r="V115" i="9" s="1"/>
  <c r="Q139" i="9" s="1"/>
  <c r="Q162" i="9" s="1"/>
  <c r="Q185" i="9" s="1"/>
  <c r="S208" i="9" s="1"/>
  <c r="W231" i="9" s="1"/>
  <c r="R255" i="9" s="1"/>
  <c r="R278" i="9" s="1"/>
  <c r="P69" i="8"/>
  <c r="R92" i="8" s="1"/>
  <c r="V115" i="8" s="1"/>
  <c r="BC42" i="20"/>
  <c r="BC63" i="8"/>
  <c r="BC40" i="9"/>
  <c r="BC63" i="9" s="1"/>
  <c r="BE86" i="9" s="1"/>
  <c r="BI109" i="9" s="1"/>
  <c r="BD133" i="9" s="1"/>
  <c r="BD156" i="9" s="1"/>
  <c r="AE61" i="20"/>
  <c r="AG82" i="8"/>
  <c r="AE60" i="22"/>
  <c r="R59" i="20"/>
  <c r="R58" i="22"/>
  <c r="T80" i="8"/>
  <c r="AO154" i="20"/>
  <c r="AO153" i="22"/>
  <c r="AO175" i="8"/>
  <c r="AK153" i="22"/>
  <c r="AK154" i="20"/>
  <c r="AK175" i="8"/>
  <c r="AG153" i="22"/>
  <c r="AG154" i="20"/>
  <c r="AG175" i="8"/>
  <c r="AF82" i="22"/>
  <c r="AF83" i="20"/>
  <c r="AJ104" i="8"/>
  <c r="AE153" i="22"/>
  <c r="AE154" i="20"/>
  <c r="AE175" i="8"/>
  <c r="AB37" i="24"/>
  <c r="AB37" i="27"/>
  <c r="AB37" i="31" s="1"/>
  <c r="AH198" i="8"/>
  <c r="AF177" i="20"/>
  <c r="AF176" i="22"/>
  <c r="AL175" i="22"/>
  <c r="AL176" i="20"/>
  <c r="AN197" i="8"/>
  <c r="AE17" i="8"/>
  <c r="AE132" i="8"/>
  <c r="AE155" i="8" s="1"/>
  <c r="AD16" i="31"/>
  <c r="AD16" i="27"/>
  <c r="AD16" i="24"/>
  <c r="AD17" i="21"/>
  <c r="AD16" i="9"/>
  <c r="AD39" i="8"/>
  <c r="N81" i="20"/>
  <c r="N79" i="27" s="1"/>
  <c r="N79" i="31" s="1"/>
  <c r="R102" i="8"/>
  <c r="N80" i="22"/>
  <c r="AB15" i="8"/>
  <c r="AB130" i="8"/>
  <c r="AB153" i="8" s="1"/>
  <c r="AA14" i="31"/>
  <c r="AA14" i="27"/>
  <c r="AA15" i="21"/>
  <c r="AA14" i="24"/>
  <c r="AA14" i="9"/>
  <c r="AA37" i="8"/>
  <c r="BC37" i="9"/>
  <c r="BC60" i="9" s="1"/>
  <c r="BE83" i="9" s="1"/>
  <c r="BI106" i="9" s="1"/>
  <c r="BD130" i="9" s="1"/>
  <c r="BD153" i="9" s="1"/>
  <c r="BD176" i="9" s="1"/>
  <c r="BF199" i="9" s="1"/>
  <c r="BJ222" i="9" s="1"/>
  <c r="BE246" i="9" s="1"/>
  <c r="BE269" i="9" s="1"/>
  <c r="BC60" i="8"/>
  <c r="BE83" i="8" s="1"/>
  <c r="BI106" i="8" s="1"/>
  <c r="AO36" i="24"/>
  <c r="AO37" i="21"/>
  <c r="S323" i="9"/>
  <c r="W346" i="9" s="1"/>
  <c r="Q300" i="9"/>
  <c r="Y81" i="8"/>
  <c r="W59" i="22"/>
  <c r="W60" i="20"/>
  <c r="Q196" i="8"/>
  <c r="O175" i="20"/>
  <c r="O174" i="22"/>
  <c r="AQ155" i="20"/>
  <c r="AQ176" i="8"/>
  <c r="AQ154" i="22"/>
  <c r="U155" i="20"/>
  <c r="U154" i="22"/>
  <c r="U176" i="8"/>
  <c r="K57" i="9"/>
  <c r="K49" i="9"/>
  <c r="AF103" i="8"/>
  <c r="AB81" i="22"/>
  <c r="AB82" i="20"/>
  <c r="AB81" i="21" s="1"/>
  <c r="BA219" i="8"/>
  <c r="AW198" i="20"/>
  <c r="AW197" i="22"/>
  <c r="AS58" i="9"/>
  <c r="V198" i="8"/>
  <c r="T176" i="22"/>
  <c r="T177" i="20"/>
  <c r="O152" i="22"/>
  <c r="O174" i="8"/>
  <c r="O153" i="20"/>
  <c r="AP82" i="20"/>
  <c r="AT103" i="8"/>
  <c r="AP81" i="22"/>
  <c r="AE177" i="22"/>
  <c r="AE178" i="20"/>
  <c r="AG199" i="8"/>
  <c r="AI58" i="9"/>
  <c r="BB155" i="20"/>
  <c r="BB154" i="22"/>
  <c r="BB166" i="22" s="1"/>
  <c r="BB167" i="22" s="1"/>
  <c r="BB176" i="8"/>
  <c r="L46" i="9"/>
  <c r="L69" i="9" s="1"/>
  <c r="N92" i="9" s="1"/>
  <c r="R115" i="9" s="1"/>
  <c r="M139" i="9" s="1"/>
  <c r="M162" i="9" s="1"/>
  <c r="M185" i="9" s="1"/>
  <c r="O208" i="9" s="1"/>
  <c r="S231" i="9" s="1"/>
  <c r="N255" i="9" s="1"/>
  <c r="N278" i="9" s="1"/>
  <c r="L69" i="8"/>
  <c r="N92" i="8" s="1"/>
  <c r="R115" i="8" s="1"/>
  <c r="P57" i="27"/>
  <c r="P57" i="31" s="1"/>
  <c r="AA198" i="20"/>
  <c r="AE219" i="8"/>
  <c r="AA197" i="22"/>
  <c r="R176" i="20"/>
  <c r="T197" i="8"/>
  <c r="R175" i="22"/>
  <c r="AH176" i="20"/>
  <c r="AH175" i="22"/>
  <c r="AJ197" i="8"/>
  <c r="AP82" i="22"/>
  <c r="AP83" i="20"/>
  <c r="AT104" i="8"/>
  <c r="AG198" i="22"/>
  <c r="AG199" i="20"/>
  <c r="AK220" i="8"/>
  <c r="Y58" i="9"/>
  <c r="AE36" i="24"/>
  <c r="AE36" i="27"/>
  <c r="AE36" i="31" s="1"/>
  <c r="AP15" i="8"/>
  <c r="AP130" i="8"/>
  <c r="AP153" i="8" s="1"/>
  <c r="AO14" i="31"/>
  <c r="AO14" i="27"/>
  <c r="AO14" i="24"/>
  <c r="AO15" i="21"/>
  <c r="AO14" i="9"/>
  <c r="AO37" i="8"/>
  <c r="AL15" i="8"/>
  <c r="AL130" i="8"/>
  <c r="AL153" i="8" s="1"/>
  <c r="AK14" i="31"/>
  <c r="AK14" i="27"/>
  <c r="AK15" i="21"/>
  <c r="AK14" i="24"/>
  <c r="AK14" i="9"/>
  <c r="AK37" i="8"/>
  <c r="AH15" i="8"/>
  <c r="AH130" i="8"/>
  <c r="AH153" i="8" s="1"/>
  <c r="AG14" i="31"/>
  <c r="AG14" i="27"/>
  <c r="AG14" i="24"/>
  <c r="AG15" i="21"/>
  <c r="AG14" i="9"/>
  <c r="AG37" i="8"/>
  <c r="BD14" i="31"/>
  <c r="BD14" i="27"/>
  <c r="BD14" i="24"/>
  <c r="BE15" i="8"/>
  <c r="BD15" i="21"/>
  <c r="BD37" i="8"/>
  <c r="BE130" i="8"/>
  <c r="BE153" i="8" s="1"/>
  <c r="BD14" i="9"/>
  <c r="AF15" i="8"/>
  <c r="AF130" i="8"/>
  <c r="AF153" i="8" s="1"/>
  <c r="AE14" i="24"/>
  <c r="AE14" i="27"/>
  <c r="AE14" i="31"/>
  <c r="AE15" i="21"/>
  <c r="AE14" i="9"/>
  <c r="AE37" i="8"/>
  <c r="BC85" i="8"/>
  <c r="BA64" i="20"/>
  <c r="AI197" i="22"/>
  <c r="AM219" i="8"/>
  <c r="AI198" i="20"/>
  <c r="AC40" i="20"/>
  <c r="AC61" i="8"/>
  <c r="AC39" i="22"/>
  <c r="AC38" i="9"/>
  <c r="AC61" i="9" s="1"/>
  <c r="AE84" i="9" s="1"/>
  <c r="AI107" i="9" s="1"/>
  <c r="AD131" i="9" s="1"/>
  <c r="AD154" i="9" s="1"/>
  <c r="Z38" i="20"/>
  <c r="Z37" i="22"/>
  <c r="Z59" i="8"/>
  <c r="Z36" i="9"/>
  <c r="AG176" i="8"/>
  <c r="AG154" i="22"/>
  <c r="AG155" i="20"/>
  <c r="AC153" i="22"/>
  <c r="AC175" i="8"/>
  <c r="AC154" i="20"/>
  <c r="R154" i="20"/>
  <c r="R175" i="8"/>
  <c r="R153" i="22"/>
  <c r="AU60" i="20"/>
  <c r="AW81" i="8"/>
  <c r="AU59" i="22"/>
  <c r="AQ36" i="21"/>
  <c r="AQ35" i="27"/>
  <c r="AO58" i="9"/>
  <c r="BE197" i="8"/>
  <c r="AV176" i="20"/>
  <c r="AV175" i="22"/>
  <c r="AX197" i="8"/>
  <c r="AR16" i="8"/>
  <c r="AR131" i="8"/>
  <c r="AR154" i="8" s="1"/>
  <c r="AQ15" i="31"/>
  <c r="AQ16" i="21"/>
  <c r="AQ15" i="27"/>
  <c r="AQ15" i="24"/>
  <c r="AQ15" i="9"/>
  <c r="AQ38" i="8"/>
  <c r="V16" i="8"/>
  <c r="V131" i="8"/>
  <c r="V154" i="8" s="1"/>
  <c r="U15" i="24"/>
  <c r="U15" i="27"/>
  <c r="U15" i="31"/>
  <c r="U16" i="21"/>
  <c r="U15" i="9"/>
  <c r="U38" i="8"/>
  <c r="K51" i="20"/>
  <c r="K52" i="20" s="1"/>
  <c r="K34" i="27"/>
  <c r="K35" i="21"/>
  <c r="K50" i="21" s="1"/>
  <c r="K51" i="21" s="1"/>
  <c r="K34" i="24"/>
  <c r="K49" i="24" s="1"/>
  <c r="K50" i="24" s="1"/>
  <c r="AF199" i="22"/>
  <c r="AF200" i="20"/>
  <c r="AJ221" i="8"/>
  <c r="AB103" i="8"/>
  <c r="X82" i="20"/>
  <c r="X81" i="22"/>
  <c r="AR175" i="22"/>
  <c r="AT197" i="8"/>
  <c r="AR176" i="20"/>
  <c r="P14" i="8"/>
  <c r="P129" i="8"/>
  <c r="P152" i="8" s="1"/>
  <c r="O13" i="31"/>
  <c r="O13" i="27"/>
  <c r="O14" i="21"/>
  <c r="O13" i="9"/>
  <c r="O13" i="24"/>
  <c r="O36" i="8"/>
  <c r="O136" i="22"/>
  <c r="O21" i="22"/>
  <c r="BC131" i="22"/>
  <c r="BC154" i="22" s="1"/>
  <c r="BC177" i="22" s="1"/>
  <c r="BE200" i="22" s="1"/>
  <c r="BI223" i="22" s="1"/>
  <c r="BD247" i="22" s="1"/>
  <c r="BD270" i="22" s="1"/>
  <c r="BB38" i="22"/>
  <c r="BB61" i="22" s="1"/>
  <c r="BD84" i="22" s="1"/>
  <c r="BH107" i="22" s="1"/>
  <c r="BC16" i="22"/>
  <c r="AV15" i="22"/>
  <c r="AV130" i="22"/>
  <c r="BB82" i="22"/>
  <c r="AQ17" i="22"/>
  <c r="AQ132" i="22"/>
  <c r="AF15" i="22"/>
  <c r="AF130" i="22"/>
  <c r="M176" i="22"/>
  <c r="AB15" i="22"/>
  <c r="AB130" i="22"/>
  <c r="BK17" i="22"/>
  <c r="BK132" i="22"/>
  <c r="BK155" i="22" s="1"/>
  <c r="BK178" i="22" s="1"/>
  <c r="BM201" i="22" s="1"/>
  <c r="BQ224" i="22" s="1"/>
  <c r="BL248" i="22" s="1"/>
  <c r="BL271" i="22" s="1"/>
  <c r="BJ39" i="22"/>
  <c r="BJ62" i="22" s="1"/>
  <c r="BL85" i="22" s="1"/>
  <c r="BP108" i="22" s="1"/>
  <c r="O139" i="22"/>
  <c r="O24" i="22"/>
  <c r="O140" i="22"/>
  <c r="O25" i="22"/>
  <c r="P135" i="22"/>
  <c r="P20" i="22"/>
  <c r="BH132" i="22"/>
  <c r="BH155" i="22" s="1"/>
  <c r="BH178" i="22" s="1"/>
  <c r="BJ201" i="22" s="1"/>
  <c r="BN224" i="22" s="1"/>
  <c r="BI248" i="22" s="1"/>
  <c r="BI271" i="22" s="1"/>
  <c r="BH17" i="22"/>
  <c r="BG39" i="22"/>
  <c r="BG62" i="22" s="1"/>
  <c r="BI85" i="22" s="1"/>
  <c r="BM108" i="22" s="1"/>
  <c r="T15" i="22"/>
  <c r="T130" i="22"/>
  <c r="AQ16" i="22"/>
  <c r="AQ131" i="22"/>
  <c r="L60" i="22"/>
  <c r="AH131" i="22"/>
  <c r="AH16" i="22"/>
  <c r="S16" i="22"/>
  <c r="S131" i="22"/>
  <c r="W132" i="22"/>
  <c r="W17" i="22"/>
  <c r="AU16" i="22"/>
  <c r="AU131" i="22"/>
  <c r="N16" i="22"/>
  <c r="M38" i="22"/>
  <c r="N131" i="22"/>
  <c r="N154" i="22" s="1"/>
  <c r="AS17" i="22"/>
  <c r="AS132" i="22"/>
  <c r="BD130" i="22"/>
  <c r="BD153" i="22" s="1"/>
  <c r="BD176" i="22" s="1"/>
  <c r="BF199" i="22" s="1"/>
  <c r="BJ222" i="22" s="1"/>
  <c r="BE246" i="22" s="1"/>
  <c r="BE269" i="22" s="1"/>
  <c r="BD15" i="22"/>
  <c r="BC37" i="22"/>
  <c r="BC60" i="22" s="1"/>
  <c r="BE83" i="22" s="1"/>
  <c r="BI106" i="22" s="1"/>
  <c r="AJ15" i="22"/>
  <c r="AJ130" i="22"/>
  <c r="BL130" i="22"/>
  <c r="BL153" i="22" s="1"/>
  <c r="BL176" i="22" s="1"/>
  <c r="BN199" i="22" s="1"/>
  <c r="BR222" i="22" s="1"/>
  <c r="BM246" i="22" s="1"/>
  <c r="BM269" i="22" s="1"/>
  <c r="BL15" i="22"/>
  <c r="BK37" i="22"/>
  <c r="BK60" i="22" s="1"/>
  <c r="BM83" i="22" s="1"/>
  <c r="BQ106" i="22" s="1"/>
  <c r="AU17" i="22"/>
  <c r="AU132" i="22"/>
  <c r="X15" i="22"/>
  <c r="X130" i="22"/>
  <c r="Q132" i="22"/>
  <c r="Q17" i="22"/>
  <c r="S130" i="22"/>
  <c r="S15" i="22"/>
  <c r="BH16" i="22"/>
  <c r="BH131" i="22"/>
  <c r="BH154" i="22" s="1"/>
  <c r="BH177" i="22" s="1"/>
  <c r="BJ200" i="22" s="1"/>
  <c r="BN223" i="22" s="1"/>
  <c r="BI247" i="22" s="1"/>
  <c r="BI270" i="22" s="1"/>
  <c r="BG38" i="22"/>
  <c r="BG61" i="22" s="1"/>
  <c r="BI84" i="22" s="1"/>
  <c r="BM107" i="22" s="1"/>
  <c r="N198" i="22"/>
  <c r="BC175" i="22"/>
  <c r="M39" i="22"/>
  <c r="M62" i="22" s="1"/>
  <c r="O85" i="22" s="1"/>
  <c r="S108" i="22" s="1"/>
  <c r="N132" i="22"/>
  <c r="N155" i="22" s="1"/>
  <c r="N178" i="22" s="1"/>
  <c r="P201" i="22" s="1"/>
  <c r="T224" i="22" s="1"/>
  <c r="O248" i="22" s="1"/>
  <c r="O271" i="22" s="1"/>
  <c r="N17" i="22"/>
  <c r="AM16" i="22"/>
  <c r="AM131" i="22"/>
  <c r="AY16" i="22"/>
  <c r="AY131" i="22"/>
  <c r="N136" i="22"/>
  <c r="N21" i="22"/>
  <c r="AE16" i="22"/>
  <c r="AE131" i="22"/>
  <c r="AG132" i="22"/>
  <c r="AG17" i="22"/>
  <c r="BB59" i="22"/>
  <c r="BD197" i="22"/>
  <c r="W16" i="22"/>
  <c r="W131" i="22"/>
  <c r="AN15" i="22"/>
  <c r="AN130" i="22"/>
  <c r="O16" i="22"/>
  <c r="O131" i="22"/>
  <c r="P15" i="22"/>
  <c r="P130" i="22"/>
  <c r="AZ15" i="22"/>
  <c r="AZ130" i="22"/>
  <c r="AY17" i="22"/>
  <c r="AY132" i="22"/>
  <c r="AQ19" i="22"/>
  <c r="AQ134" i="22"/>
  <c r="BC81" i="22"/>
  <c r="O135" i="22"/>
  <c r="O20" i="22"/>
  <c r="AW17" i="22"/>
  <c r="AW132" i="22"/>
  <c r="AZ131" i="22"/>
  <c r="AZ16" i="22"/>
  <c r="AJ131" i="22"/>
  <c r="AJ16" i="22"/>
  <c r="AG19" i="22"/>
  <c r="AG134" i="22"/>
  <c r="AA16" i="22"/>
  <c r="AA131" i="22"/>
  <c r="AB131" i="22"/>
  <c r="AB16" i="22"/>
  <c r="AC19" i="22"/>
  <c r="AC134" i="22"/>
  <c r="AI16" i="22"/>
  <c r="AI131" i="22"/>
  <c r="AR15" i="22"/>
  <c r="AR130" i="22"/>
  <c r="AB135" i="22"/>
  <c r="AB20" i="22"/>
  <c r="BM331" i="27"/>
  <c r="BM331" i="31" s="1"/>
  <c r="BM332" i="21"/>
  <c r="BM331" i="24"/>
  <c r="N287" i="22"/>
  <c r="N288" i="20"/>
  <c r="AW78" i="21"/>
  <c r="H75" i="24"/>
  <c r="H95" i="24" s="1"/>
  <c r="H96" i="24" s="1"/>
  <c r="F87" i="34"/>
  <c r="F108" i="34" s="1"/>
  <c r="F158" i="34" s="1"/>
  <c r="F160" i="34" s="1"/>
  <c r="AW77" i="27"/>
  <c r="AW77" i="31" s="1"/>
  <c r="BA100" i="9"/>
  <c r="BA100" i="24" s="1"/>
  <c r="H95" i="9"/>
  <c r="L98" i="9"/>
  <c r="L98" i="27" s="1"/>
  <c r="AV79" i="21"/>
  <c r="H76" i="21"/>
  <c r="H96" i="21" s="1"/>
  <c r="H97" i="21" s="1"/>
  <c r="O101" i="9"/>
  <c r="J125" i="9" s="1"/>
  <c r="J148" i="9" s="1"/>
  <c r="AV78" i="24"/>
  <c r="H75" i="27"/>
  <c r="H75" i="31" s="1"/>
  <c r="H95" i="31" s="1"/>
  <c r="K79" i="21"/>
  <c r="R77" i="21"/>
  <c r="R76" i="27"/>
  <c r="R76" i="31" s="1"/>
  <c r="R76" i="24"/>
  <c r="AU263" i="20"/>
  <c r="AP77" i="24"/>
  <c r="Y310" i="20"/>
  <c r="AC331" i="8"/>
  <c r="AC332" i="22" s="1"/>
  <c r="AT100" i="9"/>
  <c r="AT100" i="27" s="1"/>
  <c r="F52" i="31"/>
  <c r="F72" i="31" s="1"/>
  <c r="F352" i="31" s="1"/>
  <c r="F354" i="31" s="1"/>
  <c r="AE80" i="21"/>
  <c r="AI102" i="9"/>
  <c r="AI102" i="24" s="1"/>
  <c r="AD126" i="24" s="1"/>
  <c r="AE79" i="24"/>
  <c r="M236" i="20"/>
  <c r="H260" i="20" s="1"/>
  <c r="AP77" i="27"/>
  <c r="AP77" i="31" s="1"/>
  <c r="U79" i="21"/>
  <c r="AW288" i="8"/>
  <c r="AW289" i="22" s="1"/>
  <c r="AZ292" i="20"/>
  <c r="AH101" i="9"/>
  <c r="K286" i="20"/>
  <c r="K285" i="22"/>
  <c r="AI79" i="21"/>
  <c r="AM101" i="9"/>
  <c r="AM101" i="24" s="1"/>
  <c r="AH125" i="24" s="1"/>
  <c r="AR76" i="27"/>
  <c r="AR76" i="31" s="1"/>
  <c r="AO77" i="24"/>
  <c r="AD78" i="24"/>
  <c r="AI77" i="27"/>
  <c r="AI77" i="31" s="1"/>
  <c r="AV99" i="9"/>
  <c r="AQ123" i="9" s="1"/>
  <c r="AQ146" i="9" s="1"/>
  <c r="AM100" i="9"/>
  <c r="AH124" i="9" s="1"/>
  <c r="AH147" i="9" s="1"/>
  <c r="AD79" i="21"/>
  <c r="I76" i="27"/>
  <c r="I76" i="31" s="1"/>
  <c r="AW267" i="20"/>
  <c r="R77" i="27"/>
  <c r="R77" i="31" s="1"/>
  <c r="Y101" i="9"/>
  <c r="T125" i="9" s="1"/>
  <c r="T148" i="9" s="1"/>
  <c r="AR77" i="21"/>
  <c r="AO77" i="27"/>
  <c r="AO77" i="31" s="1"/>
  <c r="AJ77" i="21"/>
  <c r="R78" i="21"/>
  <c r="AI78" i="27"/>
  <c r="AI78" i="31" s="1"/>
  <c r="AM76" i="24"/>
  <c r="AI77" i="24"/>
  <c r="AC267" i="22"/>
  <c r="AQ99" i="9"/>
  <c r="AL123" i="9" s="1"/>
  <c r="AL146" i="9" s="1"/>
  <c r="V76" i="24"/>
  <c r="AC289" i="8"/>
  <c r="AE312" i="8" s="1"/>
  <c r="AQ79" i="21"/>
  <c r="Z99" i="9"/>
  <c r="U123" i="9" s="1"/>
  <c r="U146" i="9" s="1"/>
  <c r="L78" i="21"/>
  <c r="L77" i="27"/>
  <c r="L77" i="31" s="1"/>
  <c r="H284" i="8"/>
  <c r="H286" i="20" s="1"/>
  <c r="H306" i="20" s="1"/>
  <c r="H307" i="20" s="1"/>
  <c r="BA83" i="21"/>
  <c r="AU103" i="9"/>
  <c r="L76" i="24"/>
  <c r="AQ266" i="22"/>
  <c r="BA82" i="27"/>
  <c r="BA82" i="31" s="1"/>
  <c r="BE105" i="9"/>
  <c r="AZ129" i="9" s="1"/>
  <c r="AZ152" i="9" s="1"/>
  <c r="AQ78" i="27"/>
  <c r="AQ78" i="31" s="1"/>
  <c r="R77" i="24"/>
  <c r="P78" i="21"/>
  <c r="AC79" i="27"/>
  <c r="AC79" i="31" s="1"/>
  <c r="AC78" i="24"/>
  <c r="AQ78" i="24"/>
  <c r="P77" i="27"/>
  <c r="P77" i="31" s="1"/>
  <c r="AC79" i="21"/>
  <c r="S79" i="21"/>
  <c r="P77" i="24"/>
  <c r="S78" i="24"/>
  <c r="AR79" i="27"/>
  <c r="AR79" i="31" s="1"/>
  <c r="U78" i="27"/>
  <c r="U78" i="31" s="1"/>
  <c r="AM77" i="21"/>
  <c r="V77" i="21"/>
  <c r="AV263" i="22"/>
  <c r="I59" i="33"/>
  <c r="I67" i="33" s="1"/>
  <c r="AM78" i="21"/>
  <c r="T78" i="24"/>
  <c r="T79" i="21"/>
  <c r="AV78" i="27"/>
  <c r="AV78" i="31" s="1"/>
  <c r="AJ76" i="24"/>
  <c r="I90" i="34"/>
  <c r="AM77" i="27"/>
  <c r="AM77" i="31" s="1"/>
  <c r="X101" i="9"/>
  <c r="X102" i="21" s="1"/>
  <c r="S126" i="21" s="1"/>
  <c r="L77" i="24"/>
  <c r="AC80" i="27"/>
  <c r="AC80" i="31" s="1"/>
  <c r="AJ76" i="27"/>
  <c r="AJ76" i="31" s="1"/>
  <c r="K78" i="24"/>
  <c r="AG103" i="9"/>
  <c r="AB127" i="9" s="1"/>
  <c r="AB150" i="9" s="1"/>
  <c r="AV285" i="8"/>
  <c r="AX308" i="8" s="1"/>
  <c r="AX309" i="22" s="1"/>
  <c r="AG101" i="9"/>
  <c r="AG102" i="21" s="1"/>
  <c r="AB126" i="21" s="1"/>
  <c r="AB78" i="27"/>
  <c r="AB78" i="31" s="1"/>
  <c r="S78" i="27"/>
  <c r="S78" i="31" s="1"/>
  <c r="H263" i="20"/>
  <c r="H283" i="20" s="1"/>
  <c r="H284" i="20" s="1"/>
  <c r="AF266" i="20"/>
  <c r="AB79" i="21"/>
  <c r="AF287" i="8"/>
  <c r="AH310" i="8" s="1"/>
  <c r="AH311" i="22" s="1"/>
  <c r="L77" i="21"/>
  <c r="V76" i="21"/>
  <c r="N76" i="27"/>
  <c r="N76" i="31" s="1"/>
  <c r="AC79" i="24"/>
  <c r="AZ291" i="8"/>
  <c r="L76" i="27"/>
  <c r="L76" i="31" s="1"/>
  <c r="N77" i="21"/>
  <c r="V75" i="27"/>
  <c r="V75" i="31" s="1"/>
  <c r="V75" i="24"/>
  <c r="N76" i="24"/>
  <c r="AC80" i="21"/>
  <c r="AQ288" i="8"/>
  <c r="AS311" i="8" s="1"/>
  <c r="H281" i="8"/>
  <c r="Y262" i="22"/>
  <c r="N286" i="22"/>
  <c r="AB78" i="24"/>
  <c r="AE75" i="24"/>
  <c r="Q263" i="22"/>
  <c r="AZ270" i="20"/>
  <c r="N287" i="20"/>
  <c r="AY81" i="27"/>
  <c r="AY81" i="31" s="1"/>
  <c r="AS100" i="9"/>
  <c r="AN124" i="9" s="1"/>
  <c r="AN147" i="9" s="1"/>
  <c r="AM77" i="24"/>
  <c r="I77" i="21"/>
  <c r="I76" i="24"/>
  <c r="G57" i="33"/>
  <c r="G88" i="34"/>
  <c r="G72" i="24"/>
  <c r="G73" i="24" s="1"/>
  <c r="U102" i="9"/>
  <c r="U102" i="24" s="1"/>
  <c r="P126" i="24" s="1"/>
  <c r="AA286" i="20"/>
  <c r="Q79" i="24"/>
  <c r="Q80" i="21"/>
  <c r="AB78" i="21"/>
  <c r="AC81" i="21"/>
  <c r="Y286" i="20"/>
  <c r="AD101" i="9"/>
  <c r="AD101" i="24" s="1"/>
  <c r="Y125" i="24" s="1"/>
  <c r="AV103" i="9"/>
  <c r="Y263" i="20"/>
  <c r="M78" i="27"/>
  <c r="M78" i="31" s="1"/>
  <c r="AD77" i="24"/>
  <c r="AN79" i="24"/>
  <c r="M78" i="24"/>
  <c r="AL77" i="21"/>
  <c r="AD77" i="27"/>
  <c r="AD77" i="31" s="1"/>
  <c r="AN80" i="21"/>
  <c r="Z78" i="27"/>
  <c r="Z78" i="31" s="1"/>
  <c r="Q101" i="9"/>
  <c r="L125" i="9" s="1"/>
  <c r="L148" i="9" s="1"/>
  <c r="AL76" i="27"/>
  <c r="AL76" i="31" s="1"/>
  <c r="G72" i="31"/>
  <c r="AA307" i="8"/>
  <c r="AA308" i="22" s="1"/>
  <c r="AD78" i="21"/>
  <c r="AR102" i="9"/>
  <c r="AM126" i="9" s="1"/>
  <c r="AM149" i="9" s="1"/>
  <c r="Z79" i="21"/>
  <c r="AL76" i="24"/>
  <c r="AX289" i="22"/>
  <c r="AE76" i="24"/>
  <c r="K75" i="27"/>
  <c r="K75" i="31" s="1"/>
  <c r="AD76" i="27"/>
  <c r="AD76" i="31" s="1"/>
  <c r="N79" i="21"/>
  <c r="AD77" i="21"/>
  <c r="AP102" i="9"/>
  <c r="N78" i="24"/>
  <c r="AH99" i="9"/>
  <c r="AC123" i="9" s="1"/>
  <c r="AC146" i="9" s="1"/>
  <c r="AY80" i="27"/>
  <c r="AY80" i="31" s="1"/>
  <c r="N78" i="27"/>
  <c r="N78" i="31" s="1"/>
  <c r="AY81" i="21"/>
  <c r="BC103" i="9"/>
  <c r="BC104" i="21" s="1"/>
  <c r="AX128" i="21" s="1"/>
  <c r="AZ311" i="8"/>
  <c r="AZ312" i="22" s="1"/>
  <c r="AI76" i="21"/>
  <c r="AF77" i="27"/>
  <c r="AF77" i="31" s="1"/>
  <c r="AI75" i="27"/>
  <c r="AI75" i="31" s="1"/>
  <c r="AJ102" i="9"/>
  <c r="AE126" i="9" s="1"/>
  <c r="AE149" i="9" s="1"/>
  <c r="AF78" i="21"/>
  <c r="AY81" i="24"/>
  <c r="AU75" i="27"/>
  <c r="AU75" i="31" s="1"/>
  <c r="AK78" i="21"/>
  <c r="AI75" i="24"/>
  <c r="AF77" i="24"/>
  <c r="AY82" i="21"/>
  <c r="W98" i="9"/>
  <c r="R122" i="9" s="1"/>
  <c r="R145" i="9" s="1"/>
  <c r="AO100" i="9"/>
  <c r="AJ124" i="9" s="1"/>
  <c r="AJ147" i="9" s="1"/>
  <c r="AI80" i="21"/>
  <c r="J95" i="9"/>
  <c r="AI79" i="27"/>
  <c r="AI79" i="31" s="1"/>
  <c r="X77" i="24"/>
  <c r="R310" i="8"/>
  <c r="V333" i="8" s="1"/>
  <c r="AI79" i="24"/>
  <c r="AW100" i="9"/>
  <c r="AR124" i="9" s="1"/>
  <c r="AR147" i="9" s="1"/>
  <c r="X78" i="21"/>
  <c r="P288" i="22"/>
  <c r="X77" i="27"/>
  <c r="X77" i="31" s="1"/>
  <c r="AL75" i="24"/>
  <c r="T287" i="22"/>
  <c r="AB76" i="24"/>
  <c r="AB76" i="27"/>
  <c r="AB76" i="31" s="1"/>
  <c r="AB77" i="21"/>
  <c r="AF103" i="9"/>
  <c r="Q75" i="24"/>
  <c r="AF100" i="9"/>
  <c r="AF100" i="27" s="1"/>
  <c r="W79" i="24"/>
  <c r="R264" i="20"/>
  <c r="AC307" i="8"/>
  <c r="AG330" i="8" s="1"/>
  <c r="AB77" i="24"/>
  <c r="AU284" i="8"/>
  <c r="AU286" i="20" s="1"/>
  <c r="AF76" i="24"/>
  <c r="AS75" i="27"/>
  <c r="AS75" i="31" s="1"/>
  <c r="AS76" i="21"/>
  <c r="AS75" i="24"/>
  <c r="AU80" i="21"/>
  <c r="AI77" i="21"/>
  <c r="AK286" i="20"/>
  <c r="BB83" i="24"/>
  <c r="AV286" i="8"/>
  <c r="AV287" i="22" s="1"/>
  <c r="M75" i="27"/>
  <c r="M75" i="31" s="1"/>
  <c r="BB83" i="27"/>
  <c r="BB83" i="31" s="1"/>
  <c r="O100" i="9"/>
  <c r="J124" i="9" s="1"/>
  <c r="J147" i="9" s="1"/>
  <c r="AV264" i="22"/>
  <c r="BB84" i="21"/>
  <c r="X76" i="21"/>
  <c r="L286" i="20"/>
  <c r="AS99" i="9"/>
  <c r="AN123" i="9" s="1"/>
  <c r="AN146" i="9" s="1"/>
  <c r="AE80" i="24"/>
  <c r="AO77" i="21"/>
  <c r="H72" i="24"/>
  <c r="H73" i="24" s="1"/>
  <c r="J287" i="20"/>
  <c r="AZ81" i="21"/>
  <c r="O78" i="27"/>
  <c r="O78" i="31" s="1"/>
  <c r="AT76" i="21"/>
  <c r="AB80" i="21"/>
  <c r="T308" i="8"/>
  <c r="T310" i="20" s="1"/>
  <c r="AT75" i="27"/>
  <c r="AT75" i="31" s="1"/>
  <c r="W79" i="27"/>
  <c r="W79" i="31" s="1"/>
  <c r="AB79" i="27"/>
  <c r="AB79" i="31" s="1"/>
  <c r="AT75" i="24"/>
  <c r="AA102" i="9"/>
  <c r="AF102" i="9"/>
  <c r="AA126" i="9" s="1"/>
  <c r="AA149" i="9" s="1"/>
  <c r="AA77" i="21"/>
  <c r="AB103" i="9"/>
  <c r="W127" i="9" s="1"/>
  <c r="W150" i="9" s="1"/>
  <c r="AA78" i="24"/>
  <c r="R263" i="22"/>
  <c r="AA78" i="27"/>
  <c r="AA78" i="31" s="1"/>
  <c r="AA76" i="24"/>
  <c r="AA79" i="21"/>
  <c r="AT76" i="24"/>
  <c r="AE99" i="9"/>
  <c r="AE100" i="21" s="1"/>
  <c r="Z124" i="21" s="1"/>
  <c r="R287" i="20"/>
  <c r="AT77" i="21"/>
  <c r="AU79" i="27"/>
  <c r="AU79" i="31" s="1"/>
  <c r="AU79" i="21"/>
  <c r="AU79" i="24"/>
  <c r="AW79" i="21"/>
  <c r="Y288" i="20"/>
  <c r="AH102" i="9"/>
  <c r="AH103" i="21" s="1"/>
  <c r="AC127" i="21" s="1"/>
  <c r="AE76" i="21"/>
  <c r="AE77" i="21"/>
  <c r="AI98" i="9"/>
  <c r="AD122" i="9" s="1"/>
  <c r="AD145" i="9" s="1"/>
  <c r="Q285" i="8"/>
  <c r="Q287" i="20" s="1"/>
  <c r="AI99" i="9"/>
  <c r="AD123" i="9" s="1"/>
  <c r="AD146" i="9" s="1"/>
  <c r="O98" i="9"/>
  <c r="O98" i="24" s="1"/>
  <c r="K75" i="24"/>
  <c r="AJ288" i="22"/>
  <c r="S81" i="21"/>
  <c r="J286" i="22"/>
  <c r="F352" i="27"/>
  <c r="F354" i="27" s="1"/>
  <c r="BD103" i="9"/>
  <c r="AY127" i="9" s="1"/>
  <c r="AY150" i="9" s="1"/>
  <c r="AW78" i="24"/>
  <c r="I89" i="34"/>
  <c r="Y285" i="8"/>
  <c r="Y286" i="22" s="1"/>
  <c r="BA101" i="9"/>
  <c r="BA101" i="24" s="1"/>
  <c r="AV125" i="24" s="1"/>
  <c r="X75" i="27"/>
  <c r="X75" i="31" s="1"/>
  <c r="AF77" i="21"/>
  <c r="L285" i="22"/>
  <c r="AV102" i="9"/>
  <c r="AQ126" i="9" s="1"/>
  <c r="AQ149" i="9" s="1"/>
  <c r="X75" i="24"/>
  <c r="AF76" i="27"/>
  <c r="AF76" i="31" s="1"/>
  <c r="S80" i="27"/>
  <c r="S80" i="31" s="1"/>
  <c r="AH78" i="24"/>
  <c r="L263" i="20"/>
  <c r="AR79" i="24"/>
  <c r="AU78" i="27"/>
  <c r="AU78" i="31" s="1"/>
  <c r="K77" i="27"/>
  <c r="K77" i="31" s="1"/>
  <c r="S80" i="24"/>
  <c r="AH78" i="27"/>
  <c r="AH78" i="31" s="1"/>
  <c r="L262" i="22"/>
  <c r="AU78" i="24"/>
  <c r="AZ80" i="27"/>
  <c r="AZ80" i="31" s="1"/>
  <c r="K77" i="24"/>
  <c r="AL101" i="9"/>
  <c r="AL101" i="27" s="1"/>
  <c r="P235" i="22"/>
  <c r="P236" i="22" s="1"/>
  <c r="K78" i="21"/>
  <c r="Y263" i="22"/>
  <c r="AI76" i="27"/>
  <c r="AI76" i="31" s="1"/>
  <c r="AA309" i="8"/>
  <c r="AA311" i="20" s="1"/>
  <c r="AM307" i="8"/>
  <c r="AM309" i="20" s="1"/>
  <c r="AM99" i="9"/>
  <c r="AM100" i="21" s="1"/>
  <c r="AH124" i="21" s="1"/>
  <c r="U98" i="9"/>
  <c r="U98" i="27" s="1"/>
  <c r="AW102" i="9"/>
  <c r="AR126" i="9" s="1"/>
  <c r="AR149" i="9" s="1"/>
  <c r="Y80" i="21"/>
  <c r="U76" i="27"/>
  <c r="U76" i="31" s="1"/>
  <c r="AG99" i="9"/>
  <c r="AV76" i="27"/>
  <c r="AV76" i="31" s="1"/>
  <c r="P262" i="22"/>
  <c r="AB287" i="20"/>
  <c r="AB286" i="22"/>
  <c r="AV77" i="21"/>
  <c r="P284" i="8"/>
  <c r="P286" i="20" s="1"/>
  <c r="AM75" i="24"/>
  <c r="AD100" i="9"/>
  <c r="AD101" i="21" s="1"/>
  <c r="Y125" i="21" s="1"/>
  <c r="X287" i="20"/>
  <c r="AV76" i="24"/>
  <c r="R262" i="22"/>
  <c r="AS80" i="21"/>
  <c r="Y79" i="24"/>
  <c r="Z77" i="24"/>
  <c r="AC77" i="21"/>
  <c r="X286" i="22"/>
  <c r="Q75" i="27"/>
  <c r="Q75" i="31" s="1"/>
  <c r="AS79" i="27"/>
  <c r="AS79" i="31" s="1"/>
  <c r="AC102" i="9"/>
  <c r="X126" i="9" s="1"/>
  <c r="X149" i="9" s="1"/>
  <c r="Z77" i="27"/>
  <c r="Z77" i="31" s="1"/>
  <c r="AC76" i="27"/>
  <c r="AC76" i="31" s="1"/>
  <c r="I72" i="24"/>
  <c r="I73" i="24" s="1"/>
  <c r="P236" i="20"/>
  <c r="P237" i="20" s="1"/>
  <c r="AU75" i="24"/>
  <c r="AP98" i="9"/>
  <c r="AP99" i="21" s="1"/>
  <c r="AU76" i="21"/>
  <c r="AQ79" i="24"/>
  <c r="AY99" i="9"/>
  <c r="AQ79" i="27"/>
  <c r="AQ79" i="31" s="1"/>
  <c r="AU76" i="24"/>
  <c r="AL77" i="24"/>
  <c r="AT288" i="22"/>
  <c r="S76" i="21"/>
  <c r="AQ80" i="21"/>
  <c r="AU76" i="27"/>
  <c r="AU76" i="31" s="1"/>
  <c r="AL77" i="27"/>
  <c r="AL77" i="31" s="1"/>
  <c r="AV310" i="8"/>
  <c r="AV312" i="20" s="1"/>
  <c r="S75" i="27"/>
  <c r="S75" i="31" s="1"/>
  <c r="AK77" i="24"/>
  <c r="J76" i="24"/>
  <c r="AL78" i="21"/>
  <c r="J77" i="21"/>
  <c r="AL76" i="21"/>
  <c r="AQ284" i="8"/>
  <c r="AS307" i="8" s="1"/>
  <c r="AE81" i="21"/>
  <c r="M75" i="24"/>
  <c r="G56" i="33"/>
  <c r="V102" i="9"/>
  <c r="V102" i="24" s="1"/>
  <c r="Q126" i="24" s="1"/>
  <c r="O79" i="21"/>
  <c r="AO76" i="27"/>
  <c r="AO76" i="31" s="1"/>
  <c r="AT78" i="27"/>
  <c r="AT78" i="31" s="1"/>
  <c r="AD285" i="22"/>
  <c r="AT78" i="24"/>
  <c r="AG76" i="24"/>
  <c r="AI103" i="9"/>
  <c r="AI104" i="21" s="1"/>
  <c r="AD128" i="21" s="1"/>
  <c r="M76" i="21"/>
  <c r="S101" i="9"/>
  <c r="S101" i="27" s="1"/>
  <c r="BG107" i="9"/>
  <c r="BB131" i="9" s="1"/>
  <c r="BB154" i="9" s="1"/>
  <c r="AF307" i="8"/>
  <c r="AJ330" i="8" s="1"/>
  <c r="AX79" i="27"/>
  <c r="AX79" i="31" s="1"/>
  <c r="AT79" i="21"/>
  <c r="S76" i="24"/>
  <c r="Q307" i="8"/>
  <c r="Q309" i="20" s="1"/>
  <c r="AX80" i="21"/>
  <c r="L75" i="27"/>
  <c r="L75" i="31" s="1"/>
  <c r="AX79" i="24"/>
  <c r="O285" i="22"/>
  <c r="L75" i="24"/>
  <c r="Q79" i="21"/>
  <c r="AD80" i="21"/>
  <c r="AL310" i="8"/>
  <c r="AL312" i="20" s="1"/>
  <c r="M98" i="9"/>
  <c r="M118" i="9" s="1"/>
  <c r="H142" i="9" s="1"/>
  <c r="U101" i="9"/>
  <c r="P125" i="9" s="1"/>
  <c r="P148" i="9" s="1"/>
  <c r="AS78" i="21"/>
  <c r="AC285" i="8"/>
  <c r="AC287" i="20" s="1"/>
  <c r="Y289" i="20"/>
  <c r="G87" i="34"/>
  <c r="AS77" i="24"/>
  <c r="AL100" i="9"/>
  <c r="AG124" i="9" s="1"/>
  <c r="AG147" i="9" s="1"/>
  <c r="R75" i="24"/>
  <c r="AC263" i="22"/>
  <c r="AA310" i="8"/>
  <c r="AE333" i="8" s="1"/>
  <c r="AK99" i="9"/>
  <c r="AK99" i="27" s="1"/>
  <c r="I75" i="27"/>
  <c r="I75" i="31" s="1"/>
  <c r="R80" i="21"/>
  <c r="AH77" i="27"/>
  <c r="AH77" i="31" s="1"/>
  <c r="AT102" i="9"/>
  <c r="AO126" i="9" s="1"/>
  <c r="AO149" i="9" s="1"/>
  <c r="R75" i="27"/>
  <c r="R75" i="31" s="1"/>
  <c r="AH77" i="24"/>
  <c r="AG77" i="21"/>
  <c r="I76" i="21"/>
  <c r="R79" i="24"/>
  <c r="S76" i="27"/>
  <c r="S76" i="31" s="1"/>
  <c r="V98" i="9"/>
  <c r="Q122" i="9" s="1"/>
  <c r="Q145" i="9" s="1"/>
  <c r="O235" i="22"/>
  <c r="O236" i="22" s="1"/>
  <c r="I95" i="9"/>
  <c r="V309" i="8"/>
  <c r="Z332" i="8" s="1"/>
  <c r="Q78" i="27"/>
  <c r="Q78" i="31" s="1"/>
  <c r="S77" i="21"/>
  <c r="Q267" i="20"/>
  <c r="Q288" i="8"/>
  <c r="Q266" i="22"/>
  <c r="U76" i="24"/>
  <c r="Y99" i="9"/>
  <c r="T123" i="9" s="1"/>
  <c r="T146" i="9" s="1"/>
  <c r="AV266" i="20"/>
  <c r="AV265" i="22"/>
  <c r="AV287" i="8"/>
  <c r="AF286" i="22"/>
  <c r="AP79" i="27"/>
  <c r="AP79" i="31" s="1"/>
  <c r="AP80" i="21"/>
  <c r="AE285" i="8"/>
  <c r="AE264" i="20"/>
  <c r="AE263" i="22"/>
  <c r="AR287" i="20"/>
  <c r="H88" i="34"/>
  <c r="H108" i="34" s="1"/>
  <c r="AQ262" i="22"/>
  <c r="AT308" i="8"/>
  <c r="AT309" i="22" s="1"/>
  <c r="H57" i="33"/>
  <c r="AN76" i="27"/>
  <c r="AN76" i="31" s="1"/>
  <c r="AD286" i="8"/>
  <c r="AD288" i="20" s="1"/>
  <c r="J76" i="27"/>
  <c r="J76" i="31" s="1"/>
  <c r="AD265" i="20"/>
  <c r="AP78" i="27"/>
  <c r="AP78" i="31" s="1"/>
  <c r="J265" i="20"/>
  <c r="J283" i="20" s="1"/>
  <c r="J284" i="20" s="1"/>
  <c r="AN76" i="24"/>
  <c r="J286" i="8"/>
  <c r="J304" i="8" s="1"/>
  <c r="AN77" i="21"/>
  <c r="J264" i="22"/>
  <c r="J282" i="22" s="1"/>
  <c r="J283" i="22" s="1"/>
  <c r="AP288" i="20"/>
  <c r="T98" i="9"/>
  <c r="T98" i="24" s="1"/>
  <c r="Y100" i="9"/>
  <c r="Y100" i="24" s="1"/>
  <c r="T124" i="24" s="1"/>
  <c r="H73" i="21"/>
  <c r="H74" i="21" s="1"/>
  <c r="Z76" i="21"/>
  <c r="AK79" i="27"/>
  <c r="AK79" i="31" s="1"/>
  <c r="AT76" i="27"/>
  <c r="AT76" i="31" s="1"/>
  <c r="K95" i="9"/>
  <c r="H72" i="31"/>
  <c r="AC310" i="8"/>
  <c r="AC311" i="22" s="1"/>
  <c r="AD98" i="9"/>
  <c r="Y122" i="9" s="1"/>
  <c r="Y145" i="9" s="1"/>
  <c r="AK79" i="24"/>
  <c r="H72" i="27"/>
  <c r="H73" i="27" s="1"/>
  <c r="K76" i="27"/>
  <c r="K76" i="31" s="1"/>
  <c r="AR79" i="21"/>
  <c r="G72" i="27"/>
  <c r="G73" i="27" s="1"/>
  <c r="AY80" i="21"/>
  <c r="P98" i="9"/>
  <c r="K122" i="9" s="1"/>
  <c r="K145" i="9" s="1"/>
  <c r="K77" i="21"/>
  <c r="AA266" i="20"/>
  <c r="I73" i="21"/>
  <c r="I74" i="21" s="1"/>
  <c r="Z75" i="24"/>
  <c r="AO102" i="9"/>
  <c r="AO102" i="27" s="1"/>
  <c r="AA289" i="20"/>
  <c r="AY79" i="24"/>
  <c r="L95" i="9"/>
  <c r="AD79" i="24"/>
  <c r="K76" i="24"/>
  <c r="AN77" i="27"/>
  <c r="AN77" i="31" s="1"/>
  <c r="AP76" i="21"/>
  <c r="BA83" i="24"/>
  <c r="L52" i="31"/>
  <c r="BA84" i="21"/>
  <c r="AP75" i="27"/>
  <c r="AP75" i="31" s="1"/>
  <c r="AY79" i="27"/>
  <c r="AY79" i="31" s="1"/>
  <c r="R263" i="20"/>
  <c r="AM76" i="21"/>
  <c r="AR78" i="27"/>
  <c r="AR78" i="31" s="1"/>
  <c r="AF287" i="20"/>
  <c r="AM75" i="27"/>
  <c r="AM75" i="31" s="1"/>
  <c r="BA83" i="27"/>
  <c r="BA83" i="31" s="1"/>
  <c r="AP75" i="24"/>
  <c r="AR78" i="24"/>
  <c r="Z285" i="22"/>
  <c r="AR100" i="9"/>
  <c r="AM124" i="9" s="1"/>
  <c r="AM147" i="9" s="1"/>
  <c r="Z263" i="20"/>
  <c r="AB307" i="8"/>
  <c r="AB309" i="20" s="1"/>
  <c r="AN78" i="21"/>
  <c r="AA265" i="22"/>
  <c r="AP78" i="24"/>
  <c r="I72" i="27"/>
  <c r="I73" i="27" s="1"/>
  <c r="P76" i="21"/>
  <c r="AO78" i="24"/>
  <c r="AF75" i="27"/>
  <c r="P75" i="27"/>
  <c r="P75" i="31" s="1"/>
  <c r="AT101" i="9"/>
  <c r="AO125" i="9" s="1"/>
  <c r="AO148" i="9" s="1"/>
  <c r="I72" i="31"/>
  <c r="P75" i="24"/>
  <c r="AO79" i="21"/>
  <c r="AF76" i="21"/>
  <c r="AP287" i="22"/>
  <c r="AO78" i="27"/>
  <c r="AO78" i="31" s="1"/>
  <c r="AF75" i="24"/>
  <c r="AP264" i="22"/>
  <c r="AS285" i="8"/>
  <c r="AS287" i="20" s="1"/>
  <c r="M80" i="21"/>
  <c r="Z262" i="22"/>
  <c r="AP265" i="20"/>
  <c r="AO52" i="31"/>
  <c r="AO266" i="22"/>
  <c r="R103" i="9"/>
  <c r="V103" i="9"/>
  <c r="S99" i="9"/>
  <c r="S100" i="21" s="1"/>
  <c r="N124" i="21" s="1"/>
  <c r="AS264" i="20"/>
  <c r="O236" i="20"/>
  <c r="J260" i="20" s="1"/>
  <c r="AS263" i="22"/>
  <c r="AQ78" i="21"/>
  <c r="AQ77" i="27"/>
  <c r="AQ77" i="31" s="1"/>
  <c r="K263" i="22"/>
  <c r="K282" i="22" s="1"/>
  <c r="K283" i="22" s="1"/>
  <c r="AQ77" i="24"/>
  <c r="K285" i="8"/>
  <c r="K304" i="8" s="1"/>
  <c r="O76" i="24"/>
  <c r="K281" i="8"/>
  <c r="O76" i="27"/>
  <c r="O76" i="31" s="1"/>
  <c r="O52" i="31"/>
  <c r="S78" i="21"/>
  <c r="U77" i="24"/>
  <c r="K60" i="33"/>
  <c r="M79" i="27"/>
  <c r="M79" i="31" s="1"/>
  <c r="S77" i="27"/>
  <c r="S77" i="31" s="1"/>
  <c r="M79" i="24"/>
  <c r="S77" i="24"/>
  <c r="K91" i="34"/>
  <c r="U77" i="27"/>
  <c r="U77" i="31" s="1"/>
  <c r="AD263" i="20"/>
  <c r="AD262" i="22"/>
  <c r="L264" i="20"/>
  <c r="L285" i="8"/>
  <c r="L263" i="22"/>
  <c r="AG264" i="22"/>
  <c r="AG265" i="20"/>
  <c r="AV309" i="8"/>
  <c r="AZ332" i="8" s="1"/>
  <c r="P263" i="22"/>
  <c r="P264" i="20"/>
  <c r="P285" i="8"/>
  <c r="AF262" i="22"/>
  <c r="AF284" i="8"/>
  <c r="AF263" i="20"/>
  <c r="AD285" i="8"/>
  <c r="AD264" i="20"/>
  <c r="AD263" i="22"/>
  <c r="AZ267" i="22"/>
  <c r="AZ268" i="20"/>
  <c r="AZ289" i="8"/>
  <c r="AW287" i="8"/>
  <c r="AW266" i="20"/>
  <c r="AW265" i="22"/>
  <c r="AB266" i="20"/>
  <c r="AB265" i="22"/>
  <c r="AB287" i="8"/>
  <c r="AK286" i="8"/>
  <c r="AK264" i="22"/>
  <c r="AK265" i="20"/>
  <c r="AI284" i="8"/>
  <c r="AK307" i="8" s="1"/>
  <c r="AI263" i="20"/>
  <c r="AT287" i="22"/>
  <c r="AK264" i="20"/>
  <c r="AK285" i="8"/>
  <c r="AM308" i="8" s="1"/>
  <c r="AO288" i="8"/>
  <c r="AO290" i="20" s="1"/>
  <c r="O345" i="27"/>
  <c r="O345" i="31" s="1"/>
  <c r="O346" i="21"/>
  <c r="BT330" i="24"/>
  <c r="BT330" i="27"/>
  <c r="BT330" i="31" s="1"/>
  <c r="BT331" i="21"/>
  <c r="N348" i="20"/>
  <c r="J323" i="27"/>
  <c r="J323" i="31" s="1"/>
  <c r="J324" i="21"/>
  <c r="J321" i="21"/>
  <c r="N345" i="20"/>
  <c r="J320" i="27"/>
  <c r="J320" i="31" s="1"/>
  <c r="P321" i="27"/>
  <c r="P321" i="31" s="1"/>
  <c r="T346" i="20"/>
  <c r="P322" i="21"/>
  <c r="BL334" i="20"/>
  <c r="BH309" i="27"/>
  <c r="BH309" i="31" s="1"/>
  <c r="BH309" i="24"/>
  <c r="BH310" i="21"/>
  <c r="P341" i="27"/>
  <c r="P341" i="31" s="1"/>
  <c r="P342" i="21"/>
  <c r="BK310" i="21"/>
  <c r="BK309" i="24"/>
  <c r="BK309" i="27"/>
  <c r="BK309" i="31" s="1"/>
  <c r="BO334" i="20"/>
  <c r="J325" i="21"/>
  <c r="N349" i="20"/>
  <c r="J324" i="27"/>
  <c r="J324" i="31" s="1"/>
  <c r="P335" i="20"/>
  <c r="L310" i="24"/>
  <c r="L310" i="27"/>
  <c r="L310" i="31" s="1"/>
  <c r="L311" i="21"/>
  <c r="J327" i="21"/>
  <c r="J326" i="27"/>
  <c r="J326" i="31" s="1"/>
  <c r="N351" i="20"/>
  <c r="BJ308" i="21"/>
  <c r="BJ307" i="24"/>
  <c r="BJ307" i="27"/>
  <c r="BJ307" i="31" s="1"/>
  <c r="BN332" i="20"/>
  <c r="J308" i="24"/>
  <c r="J309" i="21"/>
  <c r="N333" i="20"/>
  <c r="J308" i="27"/>
  <c r="J308" i="31" s="1"/>
  <c r="N342" i="27"/>
  <c r="N342" i="31" s="1"/>
  <c r="N343" i="21"/>
  <c r="P337" i="21"/>
  <c r="P336" i="27"/>
  <c r="P336" i="31" s="1"/>
  <c r="P336" i="24"/>
  <c r="K320" i="27"/>
  <c r="K320" i="31" s="1"/>
  <c r="O345" i="20"/>
  <c r="K321" i="21"/>
  <c r="J312" i="24"/>
  <c r="N337" i="20"/>
  <c r="J312" i="27"/>
  <c r="J312" i="31" s="1"/>
  <c r="J313" i="21"/>
  <c r="O340" i="27"/>
  <c r="O340" i="31" s="1"/>
  <c r="O341" i="21"/>
  <c r="K325" i="21"/>
  <c r="O349" i="20"/>
  <c r="K324" i="27"/>
  <c r="K324" i="31" s="1"/>
  <c r="BG310" i="21"/>
  <c r="BG309" i="24"/>
  <c r="BG309" i="27"/>
  <c r="BG309" i="31" s="1"/>
  <c r="BK334" i="20"/>
  <c r="O321" i="21"/>
  <c r="S345" i="20"/>
  <c r="O320" i="27"/>
  <c r="O320" i="31" s="1"/>
  <c r="N336" i="20"/>
  <c r="J312" i="21"/>
  <c r="J311" i="27"/>
  <c r="J311" i="31" s="1"/>
  <c r="J311" i="24"/>
  <c r="K313" i="27"/>
  <c r="K313" i="31" s="1"/>
  <c r="K314" i="21"/>
  <c r="K313" i="24"/>
  <c r="O338" i="20"/>
  <c r="BK332" i="21"/>
  <c r="BK331" i="24"/>
  <c r="BK331" i="27"/>
  <c r="BK331" i="31" s="1"/>
  <c r="L312" i="21"/>
  <c r="L311" i="27"/>
  <c r="L311" i="31" s="1"/>
  <c r="P336" i="20"/>
  <c r="L311" i="24"/>
  <c r="BD307" i="27"/>
  <c r="BD307" i="31" s="1"/>
  <c r="BD308" i="21"/>
  <c r="BH332" i="20"/>
  <c r="BD307" i="24"/>
  <c r="O335" i="20"/>
  <c r="K310" i="27"/>
  <c r="K310" i="31" s="1"/>
  <c r="K311" i="21"/>
  <c r="K310" i="24"/>
  <c r="BM330" i="27"/>
  <c r="BM330" i="31" s="1"/>
  <c r="BM331" i="21"/>
  <c r="BM330" i="24"/>
  <c r="BI332" i="20"/>
  <c r="BE308" i="21"/>
  <c r="BE307" i="27"/>
  <c r="BE307" i="31" s="1"/>
  <c r="BE307" i="24"/>
  <c r="BA308" i="27"/>
  <c r="BA308" i="31" s="1"/>
  <c r="BA309" i="21"/>
  <c r="BE333" i="20"/>
  <c r="BA308" i="24"/>
  <c r="L315" i="21"/>
  <c r="L314" i="24"/>
  <c r="P339" i="20"/>
  <c r="L314" i="27"/>
  <c r="L314" i="31" s="1"/>
  <c r="O338" i="24"/>
  <c r="O339" i="21"/>
  <c r="O338" i="27"/>
  <c r="O338" i="31" s="1"/>
  <c r="K316" i="24"/>
  <c r="O341" i="20"/>
  <c r="K316" i="27"/>
  <c r="K316" i="31" s="1"/>
  <c r="K317" i="21"/>
  <c r="N316" i="24"/>
  <c r="R341" i="20"/>
  <c r="N316" i="27"/>
  <c r="N316" i="31" s="1"/>
  <c r="N317" i="21"/>
  <c r="BJ332" i="20"/>
  <c r="BF307" i="24"/>
  <c r="BF307" i="27"/>
  <c r="BF307" i="31" s="1"/>
  <c r="BF308" i="21"/>
  <c r="J315" i="24"/>
  <c r="N340" i="20"/>
  <c r="J315" i="27"/>
  <c r="J315" i="31" s="1"/>
  <c r="J316" i="21"/>
  <c r="Q338" i="24"/>
  <c r="BF332" i="24"/>
  <c r="BF332" i="27"/>
  <c r="BF332" i="31" s="1"/>
  <c r="BF333" i="21"/>
  <c r="BK307" i="24"/>
  <c r="BK308" i="21"/>
  <c r="BK307" i="27"/>
  <c r="BK307" i="31" s="1"/>
  <c r="BO332" i="20"/>
  <c r="Q334" i="24"/>
  <c r="Q334" i="27"/>
  <c r="Q334" i="31" s="1"/>
  <c r="Q335" i="21"/>
  <c r="AF331" i="8"/>
  <c r="AF333" i="20" s="1"/>
  <c r="I259" i="22"/>
  <c r="AB310" i="20"/>
  <c r="I260" i="20"/>
  <c r="AE288" i="20"/>
  <c r="AG309" i="8"/>
  <c r="AE287" i="22"/>
  <c r="W289" i="22"/>
  <c r="Y311" i="8"/>
  <c r="W290" i="20"/>
  <c r="AC286" i="20"/>
  <c r="AC285" i="22"/>
  <c r="AE307" i="8"/>
  <c r="K289" i="20"/>
  <c r="M310" i="8"/>
  <c r="K288" i="22"/>
  <c r="AT309" i="8"/>
  <c r="AR287" i="22"/>
  <c r="AR288" i="20"/>
  <c r="AN287" i="22"/>
  <c r="AN288" i="20"/>
  <c r="AP309" i="8"/>
  <c r="N310" i="8"/>
  <c r="L289" i="20"/>
  <c r="L288" i="22"/>
  <c r="AQ312" i="8"/>
  <c r="AO291" i="20"/>
  <c r="AO290" i="22"/>
  <c r="U288" i="20"/>
  <c r="U287" i="22"/>
  <c r="W309" i="8"/>
  <c r="AH288" i="20"/>
  <c r="AH287" i="22"/>
  <c r="AJ309" i="8"/>
  <c r="O308" i="8"/>
  <c r="M287" i="20"/>
  <c r="M286" i="22"/>
  <c r="AM287" i="20"/>
  <c r="AO308" i="8"/>
  <c r="AM286" i="22"/>
  <c r="AU286" i="22"/>
  <c r="AW308" i="8"/>
  <c r="AU287" i="20"/>
  <c r="AN290" i="20"/>
  <c r="AP311" i="8"/>
  <c r="AN289" i="22"/>
  <c r="R289" i="20"/>
  <c r="T310" i="8"/>
  <c r="R288" i="22"/>
  <c r="X310" i="8"/>
  <c r="V288" i="22"/>
  <c r="V289" i="20"/>
  <c r="AE286" i="20"/>
  <c r="AE285" i="22"/>
  <c r="AG307" i="8"/>
  <c r="AC289" i="20"/>
  <c r="AC288" i="22"/>
  <c r="AE310" i="8"/>
  <c r="K288" i="20"/>
  <c r="K287" i="22"/>
  <c r="M309" i="8"/>
  <c r="N285" i="22"/>
  <c r="P307" i="8"/>
  <c r="N286" i="20"/>
  <c r="AB287" i="22"/>
  <c r="AB288" i="20"/>
  <c r="AD309" i="8"/>
  <c r="AM289" i="20"/>
  <c r="AO310" i="8"/>
  <c r="AM288" i="22"/>
  <c r="T287" i="20"/>
  <c r="V308" i="8"/>
  <c r="T286" i="22"/>
  <c r="AQ286" i="22"/>
  <c r="AQ287" i="20"/>
  <c r="AS308" i="8"/>
  <c r="AT310" i="8"/>
  <c r="AR289" i="20"/>
  <c r="AR288" i="22"/>
  <c r="T289" i="20"/>
  <c r="V310" i="8"/>
  <c r="T288" i="22"/>
  <c r="Q308" i="8"/>
  <c r="O287" i="20"/>
  <c r="O286" i="22"/>
  <c r="AC289" i="22"/>
  <c r="AC290" i="20"/>
  <c r="AE311" i="8"/>
  <c r="AO289" i="20"/>
  <c r="AQ310" i="8"/>
  <c r="AO288" i="22"/>
  <c r="AG285" i="22"/>
  <c r="AI307" i="8"/>
  <c r="AG286" i="20"/>
  <c r="AG287" i="22"/>
  <c r="AG288" i="20"/>
  <c r="AI309" i="8"/>
  <c r="I286" i="20"/>
  <c r="I306" i="20" s="1"/>
  <c r="I307" i="20" s="1"/>
  <c r="K307" i="8"/>
  <c r="K327" i="8" s="1"/>
  <c r="I285" i="22"/>
  <c r="I305" i="22" s="1"/>
  <c r="I306" i="22" s="1"/>
  <c r="I354" i="22" s="1"/>
  <c r="AZ130" i="9"/>
  <c r="AZ153" i="9" s="1"/>
  <c r="BE106" i="24"/>
  <c r="AZ130" i="24" s="1"/>
  <c r="BE106" i="27"/>
  <c r="BE107" i="21"/>
  <c r="AZ131" i="21" s="1"/>
  <c r="AJ125" i="9"/>
  <c r="AJ148" i="9" s="1"/>
  <c r="AO101" i="24"/>
  <c r="AJ125" i="24" s="1"/>
  <c r="AO102" i="21"/>
  <c r="AJ126" i="21" s="1"/>
  <c r="AO101" i="27"/>
  <c r="T311" i="8"/>
  <c r="R290" i="20"/>
  <c r="R289" i="22"/>
  <c r="BA130" i="9"/>
  <c r="BA153" i="9" s="1"/>
  <c r="BF106" i="24"/>
  <c r="BA130" i="24" s="1"/>
  <c r="BF106" i="27"/>
  <c r="BF107" i="21"/>
  <c r="BA131" i="21" s="1"/>
  <c r="V124" i="9"/>
  <c r="V147" i="9" s="1"/>
  <c r="AA100" i="24"/>
  <c r="V124" i="24" s="1"/>
  <c r="AA100" i="27"/>
  <c r="AA101" i="21"/>
  <c r="V125" i="21" s="1"/>
  <c r="AC122" i="9"/>
  <c r="AC145" i="9" s="1"/>
  <c r="AH98" i="27"/>
  <c r="AH99" i="21"/>
  <c r="AH98" i="24"/>
  <c r="AF288" i="20"/>
  <c r="AF287" i="22"/>
  <c r="AH309" i="8"/>
  <c r="L126" i="9"/>
  <c r="L149" i="9" s="1"/>
  <c r="Q102" i="24"/>
  <c r="L126" i="24" s="1"/>
  <c r="Q103" i="21"/>
  <c r="L127" i="21" s="1"/>
  <c r="Q102" i="27"/>
  <c r="S287" i="22"/>
  <c r="S288" i="20"/>
  <c r="U309" i="8"/>
  <c r="AE127" i="9"/>
  <c r="AE150" i="9" s="1"/>
  <c r="AA125" i="9"/>
  <c r="AA148" i="9" s="1"/>
  <c r="AF101" i="24"/>
  <c r="AA125" i="24" s="1"/>
  <c r="AF101" i="27"/>
  <c r="AF102" i="21"/>
  <c r="AA126" i="21" s="1"/>
  <c r="AB126" i="9"/>
  <c r="AB149" i="9" s="1"/>
  <c r="AG102" i="24"/>
  <c r="AB126" i="24" s="1"/>
  <c r="AG102" i="27"/>
  <c r="AG103" i="21"/>
  <c r="AB127" i="21" s="1"/>
  <c r="AE125" i="9"/>
  <c r="AE148" i="9" s="1"/>
  <c r="AJ102" i="21"/>
  <c r="AE126" i="21" s="1"/>
  <c r="AJ101" i="27"/>
  <c r="AJ101" i="24"/>
  <c r="AE125" i="24" s="1"/>
  <c r="O75" i="31"/>
  <c r="AR123" i="9"/>
  <c r="AR146" i="9" s="1"/>
  <c r="AW99" i="24"/>
  <c r="AR123" i="24" s="1"/>
  <c r="AW99" i="27"/>
  <c r="AW100" i="21"/>
  <c r="AR124" i="21" s="1"/>
  <c r="AA122" i="9"/>
  <c r="AA145" i="9" s="1"/>
  <c r="AF98" i="24"/>
  <c r="AF98" i="27"/>
  <c r="AF99" i="21"/>
  <c r="AR127" i="9"/>
  <c r="AR150" i="9" s="1"/>
  <c r="AJ75" i="31"/>
  <c r="AK125" i="9"/>
  <c r="AK148" i="9" s="1"/>
  <c r="AP101" i="24"/>
  <c r="AK125" i="24" s="1"/>
  <c r="AP101" i="27"/>
  <c r="AP102" i="21"/>
  <c r="AK126" i="21" s="1"/>
  <c r="BC317" i="20"/>
  <c r="BC316" i="22"/>
  <c r="BG338" i="8"/>
  <c r="Z127" i="9"/>
  <c r="Z150" i="9" s="1"/>
  <c r="AO127" i="9"/>
  <c r="AO150" i="9" s="1"/>
  <c r="Z125" i="9"/>
  <c r="Z148" i="9" s="1"/>
  <c r="AE101" i="27"/>
  <c r="AE102" i="21"/>
  <c r="Z126" i="21" s="1"/>
  <c r="AE101" i="24"/>
  <c r="Z125" i="24" s="1"/>
  <c r="I123" i="9"/>
  <c r="I146" i="9" s="1"/>
  <c r="N100" i="21"/>
  <c r="I124" i="21" s="1"/>
  <c r="N99" i="27"/>
  <c r="N99" i="24"/>
  <c r="I123" i="24" s="1"/>
  <c r="AG122" i="9"/>
  <c r="AG145" i="9" s="1"/>
  <c r="AD75" i="31"/>
  <c r="AO309" i="8"/>
  <c r="AM287" i="22"/>
  <c r="AM288" i="20"/>
  <c r="O126" i="9"/>
  <c r="O149" i="9" s="1"/>
  <c r="AA100" i="21"/>
  <c r="V124" i="21" s="1"/>
  <c r="V123" i="9"/>
  <c r="V146" i="9" s="1"/>
  <c r="AA99" i="24"/>
  <c r="V123" i="24" s="1"/>
  <c r="AA99" i="27"/>
  <c r="AI122" i="9"/>
  <c r="AI145" i="9" s="1"/>
  <c r="AN99" i="21"/>
  <c r="AN98" i="27"/>
  <c r="AN98" i="24"/>
  <c r="AI123" i="9"/>
  <c r="AI146" i="9" s="1"/>
  <c r="AN99" i="24"/>
  <c r="AI123" i="24" s="1"/>
  <c r="AN99" i="27"/>
  <c r="AN100" i="21"/>
  <c r="AI124" i="21" s="1"/>
  <c r="T122" i="9"/>
  <c r="T145" i="9" s="1"/>
  <c r="Y98" i="24"/>
  <c r="Y99" i="21"/>
  <c r="Y98" i="27"/>
  <c r="AF122" i="9"/>
  <c r="AF145" i="9" s="1"/>
  <c r="AK99" i="21"/>
  <c r="AK98" i="27"/>
  <c r="AK98" i="24"/>
  <c r="AH310" i="20"/>
  <c r="AH309" i="22"/>
  <c r="AL331" i="8"/>
  <c r="AX99" i="21"/>
  <c r="AS122" i="9"/>
  <c r="AS145" i="9" s="1"/>
  <c r="AX98" i="24"/>
  <c r="AX98" i="27"/>
  <c r="V122" i="9"/>
  <c r="V145" i="9" s="1"/>
  <c r="AA98" i="24"/>
  <c r="AA99" i="21"/>
  <c r="AA98" i="27"/>
  <c r="R123" i="9"/>
  <c r="R146" i="9" s="1"/>
  <c r="AQ288" i="22"/>
  <c r="AQ289" i="20"/>
  <c r="AS310" i="8"/>
  <c r="P288" i="20"/>
  <c r="R309" i="8"/>
  <c r="P287" i="22"/>
  <c r="Z288" i="20"/>
  <c r="Z287" i="22"/>
  <c r="AB309" i="8"/>
  <c r="AW126" i="9"/>
  <c r="AW149" i="9" s="1"/>
  <c r="AU126" i="9"/>
  <c r="AU149" i="9" s="1"/>
  <c r="J123" i="9"/>
  <c r="J146" i="9" s="1"/>
  <c r="O99" i="24"/>
  <c r="J123" i="24" s="1"/>
  <c r="O99" i="27"/>
  <c r="O100" i="21"/>
  <c r="J124" i="21" s="1"/>
  <c r="AT126" i="9"/>
  <c r="AT149" i="9" s="1"/>
  <c r="AY102" i="27"/>
  <c r="AY103" i="21"/>
  <c r="AT127" i="21" s="1"/>
  <c r="AY102" i="24"/>
  <c r="AT126" i="24" s="1"/>
  <c r="AI126" i="9"/>
  <c r="AI149" i="9" s="1"/>
  <c r="K124" i="9"/>
  <c r="K147" i="9" s="1"/>
  <c r="P100" i="27"/>
  <c r="P101" i="21"/>
  <c r="K125" i="21" s="1"/>
  <c r="P100" i="24"/>
  <c r="K124" i="24" s="1"/>
  <c r="V125" i="9"/>
  <c r="V148" i="9" s="1"/>
  <c r="AU127" i="9"/>
  <c r="AU150" i="9" s="1"/>
  <c r="L124" i="9"/>
  <c r="L147" i="9" s="1"/>
  <c r="AT124" i="9"/>
  <c r="AT147" i="9" s="1"/>
  <c r="AK127" i="9"/>
  <c r="AK150" i="9" s="1"/>
  <c r="P124" i="9"/>
  <c r="P147" i="9" s="1"/>
  <c r="AJ122" i="9"/>
  <c r="AJ145" i="9" s="1"/>
  <c r="AO98" i="24"/>
  <c r="AO98" i="27"/>
  <c r="AO99" i="21"/>
  <c r="AG286" i="22"/>
  <c r="AG287" i="20"/>
  <c r="AI308" i="8"/>
  <c r="W123" i="9"/>
  <c r="W146" i="9" s="1"/>
  <c r="AB100" i="21"/>
  <c r="W124" i="21" s="1"/>
  <c r="AB99" i="24"/>
  <c r="W123" i="24" s="1"/>
  <c r="AB99" i="27"/>
  <c r="AX126" i="9"/>
  <c r="AX149" i="9" s="1"/>
  <c r="Z126" i="9"/>
  <c r="Z149" i="9" s="1"/>
  <c r="AE102" i="24"/>
  <c r="Z126" i="24" s="1"/>
  <c r="AE102" i="27"/>
  <c r="AE103" i="21"/>
  <c r="Z127" i="21" s="1"/>
  <c r="S310" i="8"/>
  <c r="Q289" i="20"/>
  <c r="Q288" i="22"/>
  <c r="X123" i="9"/>
  <c r="X146" i="9" s="1"/>
  <c r="AC99" i="27"/>
  <c r="AC99" i="24"/>
  <c r="X123" i="24" s="1"/>
  <c r="AC100" i="21"/>
  <c r="X124" i="21" s="1"/>
  <c r="AC128" i="9"/>
  <c r="AC151" i="9" s="1"/>
  <c r="AH127" i="9"/>
  <c r="AH150" i="9" s="1"/>
  <c r="U287" i="20"/>
  <c r="U286" i="22"/>
  <c r="W308" i="8"/>
  <c r="S122" i="9"/>
  <c r="S145" i="9" s="1"/>
  <c r="X98" i="24"/>
  <c r="X99" i="21"/>
  <c r="X98" i="27"/>
  <c r="AU102" i="27"/>
  <c r="AU102" i="24"/>
  <c r="AP126" i="24" s="1"/>
  <c r="AP126" i="9"/>
  <c r="AP149" i="9" s="1"/>
  <c r="AU103" i="21"/>
  <c r="AP127" i="21" s="1"/>
  <c r="U122" i="9"/>
  <c r="U145" i="9" s="1"/>
  <c r="AQ75" i="31"/>
  <c r="AS123" i="9"/>
  <c r="AS146" i="9" s="1"/>
  <c r="AX99" i="24"/>
  <c r="AS123" i="24" s="1"/>
  <c r="AX100" i="21"/>
  <c r="AS124" i="21" s="1"/>
  <c r="AX99" i="27"/>
  <c r="AK123" i="9"/>
  <c r="AK146" i="9" s="1"/>
  <c r="AL124" i="9"/>
  <c r="AL147" i="9" s="1"/>
  <c r="AQ100" i="24"/>
  <c r="AL124" i="24" s="1"/>
  <c r="AQ100" i="27"/>
  <c r="AQ101" i="21"/>
  <c r="AL125" i="21" s="1"/>
  <c r="AH126" i="9"/>
  <c r="AH149" i="9" s="1"/>
  <c r="AM103" i="21"/>
  <c r="AH127" i="21" s="1"/>
  <c r="AM102" i="27"/>
  <c r="AM102" i="24"/>
  <c r="AH126" i="24" s="1"/>
  <c r="AR75" i="31"/>
  <c r="N124" i="9"/>
  <c r="N147" i="9" s="1"/>
  <c r="S100" i="24"/>
  <c r="N124" i="24" s="1"/>
  <c r="S100" i="27"/>
  <c r="S101" i="21"/>
  <c r="N125" i="21" s="1"/>
  <c r="AB312" i="20"/>
  <c r="AF333" i="8"/>
  <c r="AB311" i="22"/>
  <c r="AP123" i="9"/>
  <c r="AP146" i="9" s="1"/>
  <c r="AU99" i="24"/>
  <c r="AP123" i="24" s="1"/>
  <c r="AU99" i="27"/>
  <c r="AU100" i="21"/>
  <c r="AP124" i="21" s="1"/>
  <c r="AI124" i="9"/>
  <c r="AI147" i="9" s="1"/>
  <c r="AN101" i="21"/>
  <c r="AI125" i="21" s="1"/>
  <c r="AN100" i="27"/>
  <c r="AN100" i="24"/>
  <c r="AI124" i="24" s="1"/>
  <c r="AW127" i="9"/>
  <c r="AW150" i="9" s="1"/>
  <c r="BB103" i="24"/>
  <c r="AW127" i="24" s="1"/>
  <c r="BB103" i="27"/>
  <c r="BB104" i="21"/>
  <c r="AW128" i="21" s="1"/>
  <c r="O124" i="9"/>
  <c r="O147" i="9" s="1"/>
  <c r="T100" i="24"/>
  <c r="O124" i="24" s="1"/>
  <c r="T101" i="21"/>
  <c r="O125" i="21" s="1"/>
  <c r="T100" i="27"/>
  <c r="W125" i="9"/>
  <c r="W148" i="9" s="1"/>
  <c r="AB101" i="27"/>
  <c r="AB101" i="24"/>
  <c r="W125" i="24" s="1"/>
  <c r="AB102" i="21"/>
  <c r="W126" i="21" s="1"/>
  <c r="V102" i="21"/>
  <c r="Q126" i="21" s="1"/>
  <c r="V101" i="27"/>
  <c r="V101" i="24"/>
  <c r="Q125" i="24" s="1"/>
  <c r="Q125" i="9"/>
  <c r="Q148" i="9" s="1"/>
  <c r="AU287" i="22"/>
  <c r="AW309" i="8"/>
  <c r="AU288" i="20"/>
  <c r="R126" i="9"/>
  <c r="R149" i="9" s="1"/>
  <c r="AZ99" i="24"/>
  <c r="AU123" i="9"/>
  <c r="AU146" i="9" s="1"/>
  <c r="AZ100" i="21"/>
  <c r="AZ99" i="27"/>
  <c r="AP124" i="9"/>
  <c r="AP147" i="9" s="1"/>
  <c r="U125" i="9"/>
  <c r="U148" i="9" s="1"/>
  <c r="AB122" i="9"/>
  <c r="AB145" i="9" s="1"/>
  <c r="AG99" i="21"/>
  <c r="AG98" i="27"/>
  <c r="AG98" i="24"/>
  <c r="AN127" i="9"/>
  <c r="AN150" i="9" s="1"/>
  <c r="AS104" i="21"/>
  <c r="AN128" i="21" s="1"/>
  <c r="AS103" i="27"/>
  <c r="AS103" i="24"/>
  <c r="AN127" i="24" s="1"/>
  <c r="AM125" i="9"/>
  <c r="AM148" i="9" s="1"/>
  <c r="X125" i="9"/>
  <c r="X148" i="9" s="1"/>
  <c r="AC101" i="24"/>
  <c r="X125" i="24" s="1"/>
  <c r="AC101" i="27"/>
  <c r="AC102" i="21"/>
  <c r="X126" i="21" s="1"/>
  <c r="AN126" i="9"/>
  <c r="AN149" i="9" s="1"/>
  <c r="AD125" i="9"/>
  <c r="AD148" i="9" s="1"/>
  <c r="AD289" i="22"/>
  <c r="AD290" i="20"/>
  <c r="AF311" i="8"/>
  <c r="R286" i="20"/>
  <c r="R285" i="22"/>
  <c r="T307" i="8"/>
  <c r="N126" i="9"/>
  <c r="N149" i="9" s="1"/>
  <c r="AP122" i="9"/>
  <c r="AP145" i="9" s="1"/>
  <c r="AU99" i="21"/>
  <c r="AU98" i="24"/>
  <c r="AU98" i="27"/>
  <c r="AV126" i="9"/>
  <c r="AV149" i="9" s="1"/>
  <c r="BA103" i="21"/>
  <c r="AV127" i="21" s="1"/>
  <c r="BA102" i="27"/>
  <c r="BA102" i="24"/>
  <c r="AV126" i="24" s="1"/>
  <c r="R124" i="9"/>
  <c r="R147" i="9" s="1"/>
  <c r="W100" i="24"/>
  <c r="R124" i="24" s="1"/>
  <c r="W100" i="27"/>
  <c r="W101" i="21"/>
  <c r="R125" i="21" s="1"/>
  <c r="AS124" i="9"/>
  <c r="AS147" i="9" s="1"/>
  <c r="AB124" i="9"/>
  <c r="AB147" i="9" s="1"/>
  <c r="AE124" i="9"/>
  <c r="AE147" i="9" s="1"/>
  <c r="AJ100" i="24"/>
  <c r="AE124" i="24" s="1"/>
  <c r="AJ100" i="27"/>
  <c r="AJ101" i="21"/>
  <c r="AE125" i="21" s="1"/>
  <c r="L123" i="9"/>
  <c r="L146" i="9" s="1"/>
  <c r="Q99" i="24"/>
  <c r="L123" i="24" s="1"/>
  <c r="Q99" i="27"/>
  <c r="Q100" i="21"/>
  <c r="L124" i="21" s="1"/>
  <c r="AS127" i="9"/>
  <c r="AS150" i="9" s="1"/>
  <c r="AX128" i="9"/>
  <c r="AX151" i="9" s="1"/>
  <c r="BC104" i="24"/>
  <c r="AX128" i="24" s="1"/>
  <c r="BC105" i="21"/>
  <c r="AX129" i="21" s="1"/>
  <c r="BC104" i="27"/>
  <c r="V127" i="9"/>
  <c r="V150" i="9" s="1"/>
  <c r="AL75" i="31"/>
  <c r="AN289" i="20"/>
  <c r="AN288" i="22"/>
  <c r="AP310" i="8"/>
  <c r="W286" i="20"/>
  <c r="Y307" i="8"/>
  <c r="W285" i="22"/>
  <c r="I124" i="9"/>
  <c r="I147" i="9" s="1"/>
  <c r="AD124" i="9"/>
  <c r="AD147" i="9" s="1"/>
  <c r="Y123" i="9"/>
  <c r="Y146" i="9" s="1"/>
  <c r="AD99" i="24"/>
  <c r="Y123" i="24" s="1"/>
  <c r="AD99" i="27"/>
  <c r="AD100" i="21"/>
  <c r="Y124" i="21" s="1"/>
  <c r="W288" i="20"/>
  <c r="W287" i="22"/>
  <c r="Y309" i="8"/>
  <c r="Z75" i="31"/>
  <c r="AE128" i="9"/>
  <c r="AE151" i="9" s="1"/>
  <c r="AQ287" i="22"/>
  <c r="AS309" i="8"/>
  <c r="AQ288" i="20"/>
  <c r="Q123" i="9"/>
  <c r="Q146" i="9" s="1"/>
  <c r="T126" i="9"/>
  <c r="T149" i="9" s="1"/>
  <c r="AZ314" i="20"/>
  <c r="BD335" i="8"/>
  <c r="AZ313" i="22"/>
  <c r="Q99" i="21"/>
  <c r="Q98" i="27"/>
  <c r="L122" i="9"/>
  <c r="L145" i="9" s="1"/>
  <c r="Q98" i="24"/>
  <c r="U124" i="9"/>
  <c r="U147" i="9" s="1"/>
  <c r="AG126" i="9"/>
  <c r="AG149" i="9" s="1"/>
  <c r="U126" i="9"/>
  <c r="U149" i="9" s="1"/>
  <c r="Z102" i="24"/>
  <c r="U126" i="24" s="1"/>
  <c r="Z102" i="27"/>
  <c r="Z103" i="21"/>
  <c r="U127" i="21" s="1"/>
  <c r="AL289" i="20"/>
  <c r="AL288" i="22"/>
  <c r="AN310" i="8"/>
  <c r="AR122" i="9"/>
  <c r="AR145" i="9" s="1"/>
  <c r="AQ122" i="9"/>
  <c r="AQ145" i="9" s="1"/>
  <c r="AV99" i="21"/>
  <c r="AV98" i="27"/>
  <c r="AV98" i="24"/>
  <c r="AE100" i="27"/>
  <c r="AE101" i="21"/>
  <c r="Z125" i="21" s="1"/>
  <c r="AE100" i="24"/>
  <c r="Z124" i="24" s="1"/>
  <c r="Z124" i="9"/>
  <c r="Z147" i="9" s="1"/>
  <c r="AN125" i="9"/>
  <c r="AN148" i="9" s="1"/>
  <c r="AS102" i="21"/>
  <c r="AN126" i="21" s="1"/>
  <c r="AS101" i="27"/>
  <c r="AS101" i="24"/>
  <c r="AN125" i="24" s="1"/>
  <c r="S126" i="9"/>
  <c r="S149" i="9" s="1"/>
  <c r="AM127" i="9"/>
  <c r="AM150" i="9" s="1"/>
  <c r="AS125" i="9"/>
  <c r="AS148" i="9" s="1"/>
  <c r="AX102" i="21"/>
  <c r="AS126" i="21" s="1"/>
  <c r="AX101" i="27"/>
  <c r="AX101" i="24"/>
  <c r="AS125" i="24" s="1"/>
  <c r="X100" i="27"/>
  <c r="X101" i="21"/>
  <c r="S125" i="21" s="1"/>
  <c r="X100" i="24"/>
  <c r="S124" i="24" s="1"/>
  <c r="S124" i="9"/>
  <c r="S147" i="9" s="1"/>
  <c r="AG123" i="9"/>
  <c r="AG146" i="9" s="1"/>
  <c r="AL99" i="24"/>
  <c r="AG123" i="24" s="1"/>
  <c r="AL99" i="27"/>
  <c r="AL100" i="21"/>
  <c r="AG124" i="21" s="1"/>
  <c r="BA293" i="20"/>
  <c r="BC314" i="8"/>
  <c r="AT122" i="9"/>
  <c r="AT145" i="9" s="1"/>
  <c r="AY99" i="21"/>
  <c r="AY98" i="27"/>
  <c r="AY98" i="24"/>
  <c r="AE75" i="31"/>
  <c r="X124" i="9"/>
  <c r="X147" i="9" s="1"/>
  <c r="AC100" i="24"/>
  <c r="X124" i="24" s="1"/>
  <c r="AC100" i="27"/>
  <c r="AC101" i="21"/>
  <c r="X125" i="21" s="1"/>
  <c r="AW125" i="9"/>
  <c r="AW148" i="9" s="1"/>
  <c r="BB101" i="24"/>
  <c r="BB102" i="21"/>
  <c r="BB101" i="27"/>
  <c r="AM122" i="9"/>
  <c r="AM145" i="9" s="1"/>
  <c r="AR98" i="24"/>
  <c r="AR99" i="21"/>
  <c r="AR98" i="27"/>
  <c r="N98" i="24"/>
  <c r="I122" i="9"/>
  <c r="I145" i="9" s="1"/>
  <c r="N98" i="27"/>
  <c r="N118" i="9"/>
  <c r="I142" i="9" s="1"/>
  <c r="N99" i="21"/>
  <c r="AI127" i="9"/>
  <c r="AI150" i="9" s="1"/>
  <c r="AR125" i="9"/>
  <c r="AR148" i="9" s="1"/>
  <c r="AW101" i="24"/>
  <c r="AR125" i="24" s="1"/>
  <c r="AW102" i="21"/>
  <c r="AR126" i="21" s="1"/>
  <c r="AW101" i="27"/>
  <c r="W307" i="8"/>
  <c r="U285" i="22"/>
  <c r="U286" i="20"/>
  <c r="AC127" i="9"/>
  <c r="AC150" i="9" s="1"/>
  <c r="AQ128" i="9"/>
  <c r="AQ151" i="9" s="1"/>
  <c r="AC124" i="9"/>
  <c r="AC147" i="9" s="1"/>
  <c r="AH100" i="24"/>
  <c r="AC124" i="24" s="1"/>
  <c r="AH100" i="27"/>
  <c r="AH101" i="21"/>
  <c r="AC125" i="21" s="1"/>
  <c r="AK310" i="8"/>
  <c r="AI289" i="20"/>
  <c r="AI288" i="22"/>
  <c r="K125" i="9"/>
  <c r="K148" i="9" s="1"/>
  <c r="AL126" i="9"/>
  <c r="AL149" i="9" s="1"/>
  <c r="AQ102" i="24"/>
  <c r="AL126" i="24" s="1"/>
  <c r="AQ103" i="21"/>
  <c r="AL127" i="21" s="1"/>
  <c r="AQ102" i="27"/>
  <c r="P123" i="9"/>
  <c r="P146" i="9" s="1"/>
  <c r="U99" i="27"/>
  <c r="U100" i="21"/>
  <c r="P124" i="21" s="1"/>
  <c r="U99" i="24"/>
  <c r="P123" i="24" s="1"/>
  <c r="R98" i="27"/>
  <c r="M122" i="9"/>
  <c r="M145" i="9" s="1"/>
  <c r="R99" i="21"/>
  <c r="R98" i="24"/>
  <c r="AU124" i="9"/>
  <c r="AU147" i="9" s="1"/>
  <c r="AZ100" i="24"/>
  <c r="AU124" i="24" s="1"/>
  <c r="AZ101" i="21"/>
  <c r="AU125" i="21" s="1"/>
  <c r="AZ100" i="27"/>
  <c r="X127" i="9"/>
  <c r="X150" i="9" s="1"/>
  <c r="W75" i="31"/>
  <c r="AF125" i="9"/>
  <c r="AF148" i="9" s="1"/>
  <c r="AK101" i="24"/>
  <c r="AF125" i="24" s="1"/>
  <c r="AK101" i="27"/>
  <c r="AK102" i="21"/>
  <c r="AF126" i="21" s="1"/>
  <c r="AB100" i="24"/>
  <c r="W124" i="24" s="1"/>
  <c r="AB100" i="27"/>
  <c r="W124" i="9"/>
  <c r="W147" i="9" s="1"/>
  <c r="AB101" i="21"/>
  <c r="W125" i="21" s="1"/>
  <c r="BA131" i="9"/>
  <c r="BA154" i="9" s="1"/>
  <c r="AN122" i="9"/>
  <c r="AN145" i="9" s="1"/>
  <c r="S288" i="22"/>
  <c r="S289" i="20"/>
  <c r="U310" i="8"/>
  <c r="AK124" i="9"/>
  <c r="AK147" i="9" s="1"/>
  <c r="AN308" i="8"/>
  <c r="AL287" i="20"/>
  <c r="AL286" i="22"/>
  <c r="M125" i="9"/>
  <c r="M148" i="9" s="1"/>
  <c r="AJ333" i="8"/>
  <c r="AF312" i="20"/>
  <c r="AF311" i="22"/>
  <c r="O125" i="9"/>
  <c r="O148" i="9" s="1"/>
  <c r="T101" i="24"/>
  <c r="O125" i="24" s="1"/>
  <c r="T102" i="21"/>
  <c r="O126" i="21" s="1"/>
  <c r="T101" i="27"/>
  <c r="V335" i="22"/>
  <c r="V336" i="20"/>
  <c r="AZ128" i="9"/>
  <c r="AZ151" i="9" s="1"/>
  <c r="S98" i="24"/>
  <c r="S98" i="27"/>
  <c r="N122" i="9"/>
  <c r="N145" i="9" s="1"/>
  <c r="S99" i="21"/>
  <c r="AJ123" i="9"/>
  <c r="AJ146" i="9" s="1"/>
  <c r="AO100" i="21"/>
  <c r="AJ124" i="21" s="1"/>
  <c r="AO99" i="27"/>
  <c r="AO99" i="24"/>
  <c r="AJ123" i="24" s="1"/>
  <c r="AO122" i="9"/>
  <c r="AO145" i="9" s="1"/>
  <c r="AT98" i="24"/>
  <c r="AT99" i="21"/>
  <c r="AT98" i="27"/>
  <c r="AF126" i="9"/>
  <c r="AF149" i="9" s="1"/>
  <c r="AK102" i="24"/>
  <c r="AF126" i="24" s="1"/>
  <c r="AK102" i="27"/>
  <c r="AK103" i="21"/>
  <c r="AF127" i="21" s="1"/>
  <c r="AS126" i="9"/>
  <c r="AS149" i="9" s="1"/>
  <c r="S123" i="9"/>
  <c r="S146" i="9" s="1"/>
  <c r="X99" i="27"/>
  <c r="X100" i="21"/>
  <c r="S124" i="21" s="1"/>
  <c r="X99" i="24"/>
  <c r="S123" i="24" s="1"/>
  <c r="M126" i="9"/>
  <c r="M149" i="9" s="1"/>
  <c r="Z122" i="9"/>
  <c r="Z145" i="9" s="1"/>
  <c r="AE99" i="21"/>
  <c r="AE98" i="24"/>
  <c r="AE98" i="27"/>
  <c r="U288" i="22"/>
  <c r="U289" i="20"/>
  <c r="W310" i="8"/>
  <c r="AF99" i="24"/>
  <c r="AA123" i="24" s="1"/>
  <c r="AF100" i="21"/>
  <c r="AA124" i="21" s="1"/>
  <c r="AF99" i="27"/>
  <c r="AA123" i="9"/>
  <c r="AA146" i="9" s="1"/>
  <c r="AL125" i="9"/>
  <c r="AL148" i="9" s="1"/>
  <c r="AQ102" i="21"/>
  <c r="AL126" i="21" s="1"/>
  <c r="AQ101" i="27"/>
  <c r="AQ101" i="24"/>
  <c r="AL125" i="24" s="1"/>
  <c r="X122" i="9"/>
  <c r="X145" i="9" s="1"/>
  <c r="AO123" i="9"/>
  <c r="AO146" i="9" s="1"/>
  <c r="AT99" i="27"/>
  <c r="AT100" i="21"/>
  <c r="AO124" i="21" s="1"/>
  <c r="AT99" i="24"/>
  <c r="AO123" i="24" s="1"/>
  <c r="AI125" i="9"/>
  <c r="AI148" i="9" s="1"/>
  <c r="AL122" i="9"/>
  <c r="AL145" i="9" s="1"/>
  <c r="AQ99" i="21"/>
  <c r="AQ98" i="27"/>
  <c r="AQ98" i="24"/>
  <c r="W126" i="9"/>
  <c r="W149" i="9" s="1"/>
  <c r="AB75" i="31"/>
  <c r="AD103" i="21"/>
  <c r="Y127" i="21" s="1"/>
  <c r="AD102" i="27"/>
  <c r="AD102" i="24"/>
  <c r="Y126" i="24" s="1"/>
  <c r="Y126" i="9"/>
  <c r="Y149" i="9" s="1"/>
  <c r="H123" i="9"/>
  <c r="H146" i="9" s="1"/>
  <c r="P127" i="9"/>
  <c r="P150" i="9" s="1"/>
  <c r="Q124" i="9"/>
  <c r="Q147" i="9" s="1"/>
  <c r="V100" i="24"/>
  <c r="Q124" i="24" s="1"/>
  <c r="V100" i="27"/>
  <c r="V101" i="21"/>
  <c r="Q125" i="21" s="1"/>
  <c r="AB129" i="9"/>
  <c r="AB152" i="9" s="1"/>
  <c r="O123" i="9"/>
  <c r="O146" i="9" s="1"/>
  <c r="T99" i="27"/>
  <c r="T99" i="24"/>
  <c r="O123" i="24" s="1"/>
  <c r="T100" i="21"/>
  <c r="O124" i="21" s="1"/>
  <c r="AD310" i="20"/>
  <c r="AH331" i="8"/>
  <c r="AD309" i="22"/>
  <c r="AM123" i="9"/>
  <c r="AM146" i="9" s="1"/>
  <c r="AR99" i="24"/>
  <c r="AM123" i="24" s="1"/>
  <c r="AR99" i="27"/>
  <c r="AR100" i="21"/>
  <c r="AM124" i="21" s="1"/>
  <c r="R127" i="9"/>
  <c r="R150" i="9" s="1"/>
  <c r="AO128" i="9"/>
  <c r="AO151" i="9" s="1"/>
  <c r="AG127" i="9"/>
  <c r="AG150" i="9" s="1"/>
  <c r="AY128" i="9"/>
  <c r="AY151" i="9" s="1"/>
  <c r="AU125" i="9"/>
  <c r="AU148" i="9" s="1"/>
  <c r="AN286" i="20"/>
  <c r="AN285" i="22"/>
  <c r="AP307" i="8"/>
  <c r="AV101" i="21"/>
  <c r="AQ125" i="21" s="1"/>
  <c r="AQ124" i="9"/>
  <c r="AQ147" i="9" s="1"/>
  <c r="AV100" i="27"/>
  <c r="AV100" i="24"/>
  <c r="AQ124" i="24" s="1"/>
  <c r="Y335" i="8"/>
  <c r="U314" i="20"/>
  <c r="U313" i="22"/>
  <c r="AT125" i="9"/>
  <c r="AT148" i="9" s="1"/>
  <c r="AY101" i="24"/>
  <c r="AT125" i="24" s="1"/>
  <c r="AY101" i="27"/>
  <c r="AY102" i="21"/>
  <c r="AT126" i="21" s="1"/>
  <c r="AE309" i="8"/>
  <c r="AC287" i="22"/>
  <c r="AC288" i="20"/>
  <c r="AK75" i="31"/>
  <c r="AY129" i="9"/>
  <c r="AY152" i="9" s="1"/>
  <c r="BD105" i="27"/>
  <c r="BD106" i="21"/>
  <c r="AY130" i="21" s="1"/>
  <c r="BD105" i="24"/>
  <c r="AY129" i="24" s="1"/>
  <c r="Z310" i="8"/>
  <c r="X288" i="22"/>
  <c r="X289" i="20"/>
  <c r="AH122" i="9"/>
  <c r="AH145" i="9" s="1"/>
  <c r="AM99" i="21"/>
  <c r="AM98" i="27"/>
  <c r="AM98" i="24"/>
  <c r="K123" i="9"/>
  <c r="K146" i="9" s="1"/>
  <c r="AF124" i="9"/>
  <c r="AF147" i="9" s="1"/>
  <c r="AN309" i="20"/>
  <c r="AN308" i="22"/>
  <c r="AR330" i="8"/>
  <c r="BB132" i="9"/>
  <c r="BB155" i="9" s="1"/>
  <c r="AK308" i="8"/>
  <c r="AI287" i="20"/>
  <c r="AI286" i="22"/>
  <c r="R125" i="9"/>
  <c r="R148" i="9" s="1"/>
  <c r="AD129" i="9"/>
  <c r="AD152" i="9" s="1"/>
  <c r="AP125" i="9"/>
  <c r="AP148" i="9" s="1"/>
  <c r="AU101" i="24"/>
  <c r="AP125" i="24" s="1"/>
  <c r="AU101" i="27"/>
  <c r="AU102" i="21"/>
  <c r="AP126" i="21" s="1"/>
  <c r="N75" i="31"/>
  <c r="BC132" i="9"/>
  <c r="BC155" i="9" s="1"/>
  <c r="M123" i="9"/>
  <c r="M146" i="9" s="1"/>
  <c r="R99" i="24"/>
  <c r="M123" i="24" s="1"/>
  <c r="R99" i="27"/>
  <c r="R100" i="21"/>
  <c r="M124" i="21" s="1"/>
  <c r="S128" i="9"/>
  <c r="S151" i="9" s="1"/>
  <c r="W122" i="9"/>
  <c r="W145" i="9" s="1"/>
  <c r="AB98" i="24"/>
  <c r="AB98" i="27"/>
  <c r="AB99" i="21"/>
  <c r="AS290" i="20"/>
  <c r="AU311" i="8"/>
  <c r="AS289" i="22"/>
  <c r="S285" i="22"/>
  <c r="U307" i="8"/>
  <c r="S286" i="20"/>
  <c r="AA128" i="9"/>
  <c r="AA151" i="9" s="1"/>
  <c r="AE122" i="9"/>
  <c r="AE145" i="9" s="1"/>
  <c r="AJ98" i="24"/>
  <c r="AJ99" i="21"/>
  <c r="AJ98" i="27"/>
  <c r="AE123" i="9"/>
  <c r="AE146" i="9" s="1"/>
  <c r="Y127" i="9"/>
  <c r="Y150" i="9" s="1"/>
  <c r="K126" i="9"/>
  <c r="K149" i="9" s="1"/>
  <c r="AQ125" i="9"/>
  <c r="AQ148" i="9" s="1"/>
  <c r="M124" i="9"/>
  <c r="M147" i="9" s="1"/>
  <c r="R344" i="20"/>
  <c r="N319" i="27"/>
  <c r="N319" i="31" s="1"/>
  <c r="N320" i="21"/>
  <c r="J314" i="21"/>
  <c r="J313" i="27"/>
  <c r="J313" i="31" s="1"/>
  <c r="J313" i="24"/>
  <c r="N338" i="20"/>
  <c r="S332" i="8"/>
  <c r="O310" i="22"/>
  <c r="O311" i="20"/>
  <c r="AP309" i="22"/>
  <c r="AT331" i="8"/>
  <c r="AP310" i="20"/>
  <c r="AZ307" i="24"/>
  <c r="BD332" i="20"/>
  <c r="AZ308" i="21"/>
  <c r="AZ307" i="27"/>
  <c r="AZ307" i="31" s="1"/>
  <c r="AN311" i="20"/>
  <c r="AN310" i="22"/>
  <c r="AR332" i="8"/>
  <c r="M308" i="22"/>
  <c r="M309" i="20"/>
  <c r="Q330" i="8"/>
  <c r="AO308" i="22"/>
  <c r="AO309" i="20"/>
  <c r="AS330" i="8"/>
  <c r="K309" i="24"/>
  <c r="O334" i="20"/>
  <c r="K309" i="27"/>
  <c r="K309" i="31" s="1"/>
  <c r="K310" i="21"/>
  <c r="AY308" i="24"/>
  <c r="BC333" i="20"/>
  <c r="AY308" i="27"/>
  <c r="AY308" i="31" s="1"/>
  <c r="AY309" i="21"/>
  <c r="L309" i="20"/>
  <c r="P330" i="8"/>
  <c r="L308" i="22"/>
  <c r="P338" i="27"/>
  <c r="P338" i="31" s="1"/>
  <c r="P338" i="24"/>
  <c r="P339" i="21"/>
  <c r="AY311" i="20"/>
  <c r="AY310" i="22"/>
  <c r="BC332" i="8"/>
  <c r="BQ332" i="20"/>
  <c r="BM307" i="27"/>
  <c r="BM307" i="31" s="1"/>
  <c r="BM307" i="24"/>
  <c r="BM308" i="21"/>
  <c r="P310" i="22"/>
  <c r="P311" i="20"/>
  <c r="T332" i="8"/>
  <c r="T311" i="20"/>
  <c r="T310" i="22"/>
  <c r="X332" i="8"/>
  <c r="N310" i="22"/>
  <c r="N311" i="20"/>
  <c r="R332" i="8"/>
  <c r="BL332" i="20"/>
  <c r="BH307" i="27"/>
  <c r="BH307" i="31" s="1"/>
  <c r="BH308" i="21"/>
  <c r="BH307" i="24"/>
  <c r="X310" i="20"/>
  <c r="X309" i="22"/>
  <c r="AB331" i="8"/>
  <c r="BL196" i="9"/>
  <c r="AO312" i="22"/>
  <c r="AS334" i="8"/>
  <c r="AO313" i="20"/>
  <c r="AU311" i="20"/>
  <c r="AU310" i="22"/>
  <c r="AY332" i="8"/>
  <c r="AU309" i="20"/>
  <c r="AU308" i="22"/>
  <c r="AY330" i="8"/>
  <c r="J316" i="24"/>
  <c r="N341" i="20"/>
  <c r="J316" i="27"/>
  <c r="J316" i="31" s="1"/>
  <c r="J317" i="21"/>
  <c r="M320" i="27"/>
  <c r="M320" i="31" s="1"/>
  <c r="Q345" i="20"/>
  <c r="M321" i="21"/>
  <c r="N345" i="27"/>
  <c r="N345" i="31" s="1"/>
  <c r="N346" i="21"/>
  <c r="AQ310" i="20"/>
  <c r="AQ309" i="22"/>
  <c r="AU331" i="8"/>
  <c r="AK311" i="20"/>
  <c r="AO332" i="8"/>
  <c r="AK310" i="22"/>
  <c r="BK308" i="27"/>
  <c r="BK308" i="31" s="1"/>
  <c r="BO333" i="20"/>
  <c r="BK309" i="21"/>
  <c r="BK308" i="24"/>
  <c r="K311" i="24"/>
  <c r="O336" i="20"/>
  <c r="K311" i="27"/>
  <c r="K311" i="31" s="1"/>
  <c r="K312" i="21"/>
  <c r="AT309" i="20"/>
  <c r="AT308" i="22"/>
  <c r="AX330" i="8"/>
  <c r="L310" i="20"/>
  <c r="L309" i="22"/>
  <c r="J38" i="33"/>
  <c r="P331" i="8"/>
  <c r="J58" i="34"/>
  <c r="T331" i="8"/>
  <c r="P310" i="20"/>
  <c r="P309" i="22"/>
  <c r="U333" i="8"/>
  <c r="Q311" i="22"/>
  <c r="Q312" i="20"/>
  <c r="U310" i="20"/>
  <c r="U309" i="22"/>
  <c r="Y331" i="8"/>
  <c r="BC330" i="24"/>
  <c r="BC330" i="27"/>
  <c r="BC330" i="31" s="1"/>
  <c r="BC331" i="21"/>
  <c r="AZ312" i="20"/>
  <c r="AZ311" i="22"/>
  <c r="BD333" i="8"/>
  <c r="K312" i="24"/>
  <c r="O337" i="20"/>
  <c r="K312" i="27"/>
  <c r="K312" i="31" s="1"/>
  <c r="K313" i="21"/>
  <c r="O311" i="22"/>
  <c r="O312" i="20"/>
  <c r="S333" i="8"/>
  <c r="BB331" i="21"/>
  <c r="BB330" i="27"/>
  <c r="BB330" i="31" s="1"/>
  <c r="BB330" i="24"/>
  <c r="BK193" i="9"/>
  <c r="BI333" i="20"/>
  <c r="BE308" i="24"/>
  <c r="BE308" i="27"/>
  <c r="BE308" i="31" s="1"/>
  <c r="BE309" i="21"/>
  <c r="AM311" i="22"/>
  <c r="AM312" i="20"/>
  <c r="AQ333" i="8"/>
  <c r="P343" i="21"/>
  <c r="P342" i="27"/>
  <c r="P342" i="31" s="1"/>
  <c r="O308" i="22"/>
  <c r="O309" i="20"/>
  <c r="S330" i="8"/>
  <c r="BJ284" i="31"/>
  <c r="AR311" i="20"/>
  <c r="AR310" i="22"/>
  <c r="AV332" i="8"/>
  <c r="BD308" i="24"/>
  <c r="BH333" i="20"/>
  <c r="BD308" i="27"/>
  <c r="BD309" i="21"/>
  <c r="AL309" i="20"/>
  <c r="AL308" i="22"/>
  <c r="AP330" i="8"/>
  <c r="AC314" i="20"/>
  <c r="AC313" i="22"/>
  <c r="AG335" i="8"/>
  <c r="BH308" i="31"/>
  <c r="AQ310" i="22"/>
  <c r="AQ311" i="20"/>
  <c r="AU332" i="8"/>
  <c r="BB307" i="24"/>
  <c r="BF332" i="20"/>
  <c r="BB307" i="27"/>
  <c r="BB308" i="21"/>
  <c r="BB285" i="31"/>
  <c r="BL307" i="27"/>
  <c r="BP332" i="20"/>
  <c r="BL308" i="21"/>
  <c r="BL307" i="24"/>
  <c r="P349" i="20"/>
  <c r="L324" i="27"/>
  <c r="L324" i="31" s="1"/>
  <c r="L325" i="21"/>
  <c r="AR309" i="20"/>
  <c r="AR308" i="22"/>
  <c r="AV330" i="8"/>
  <c r="Z311" i="20"/>
  <c r="Z310" i="22"/>
  <c r="AD332" i="8"/>
  <c r="AR313" i="20"/>
  <c r="AR312" i="22"/>
  <c r="AV334" i="8"/>
  <c r="AY284" i="31"/>
  <c r="BE284" i="31"/>
  <c r="AD309" i="20"/>
  <c r="AD308" i="22"/>
  <c r="AH330" i="8"/>
  <c r="Z309" i="20"/>
  <c r="Z308" i="22"/>
  <c r="AD330" i="8"/>
  <c r="BC307" i="31"/>
  <c r="BL331" i="27"/>
  <c r="BL332" i="21"/>
  <c r="BL331" i="24"/>
  <c r="S309" i="20"/>
  <c r="S308" i="22"/>
  <c r="W330" i="8"/>
  <c r="N309" i="20"/>
  <c r="N308" i="22"/>
  <c r="R330" i="8"/>
  <c r="BP309" i="21"/>
  <c r="BP308" i="24"/>
  <c r="BP308" i="27"/>
  <c r="BT333" i="20"/>
  <c r="AR311" i="22"/>
  <c r="AR312" i="20"/>
  <c r="AV333" i="8"/>
  <c r="BR332" i="20"/>
  <c r="BN307" i="24"/>
  <c r="BN307" i="27"/>
  <c r="BN308" i="21"/>
  <c r="AL310" i="20"/>
  <c r="AP331" i="8"/>
  <c r="AL309" i="22"/>
  <c r="N337" i="24"/>
  <c r="N338" i="21"/>
  <c r="N337" i="27"/>
  <c r="N337" i="31" s="1"/>
  <c r="Z309" i="22"/>
  <c r="Z310" i="20"/>
  <c r="AD331" i="8"/>
  <c r="V309" i="20"/>
  <c r="V308" i="22"/>
  <c r="Z330" i="8"/>
  <c r="K326" i="21"/>
  <c r="O350" i="20"/>
  <c r="K325" i="27"/>
  <c r="K325" i="31" s="1"/>
  <c r="BG330" i="24"/>
  <c r="BG330" i="27"/>
  <c r="BG331" i="21"/>
  <c r="BA313" i="22"/>
  <c r="BA314" i="20"/>
  <c r="BE335" i="8"/>
  <c r="AV308" i="22"/>
  <c r="AV309" i="20"/>
  <c r="AZ330" i="8"/>
  <c r="AV310" i="20"/>
  <c r="AV309" i="22"/>
  <c r="AZ331" i="8"/>
  <c r="AJ309" i="20"/>
  <c r="AJ308" i="22"/>
  <c r="AN330" i="8"/>
  <c r="L312" i="24"/>
  <c r="P337" i="20"/>
  <c r="L312" i="27"/>
  <c r="L312" i="31" s="1"/>
  <c r="L313" i="21"/>
  <c r="BA307" i="24"/>
  <c r="BE332" i="20"/>
  <c r="BA308" i="21"/>
  <c r="BA307" i="27"/>
  <c r="AR309" i="22"/>
  <c r="AR310" i="20"/>
  <c r="AV331" i="8"/>
  <c r="BK332" i="20"/>
  <c r="BG307" i="27"/>
  <c r="BG307" i="24"/>
  <c r="BG308" i="21"/>
  <c r="BO308" i="21"/>
  <c r="BO307" i="27"/>
  <c r="BS332" i="20"/>
  <c r="BO307" i="24"/>
  <c r="AC312" i="22"/>
  <c r="AC313" i="20"/>
  <c r="AG334" i="8"/>
  <c r="AL311" i="20"/>
  <c r="AL310" i="22"/>
  <c r="AP332" i="8"/>
  <c r="AD312" i="22"/>
  <c r="AD313" i="20"/>
  <c r="AH334" i="8"/>
  <c r="BN285" i="31"/>
  <c r="BJ309" i="21"/>
  <c r="BJ308" i="24"/>
  <c r="BJ308" i="27"/>
  <c r="BN333" i="20"/>
  <c r="N332" i="24"/>
  <c r="N332" i="27"/>
  <c r="N332" i="31" s="1"/>
  <c r="N333" i="21"/>
  <c r="BL284" i="31"/>
  <c r="AC310" i="22"/>
  <c r="AC311" i="20"/>
  <c r="AG332" i="8"/>
  <c r="AG313" i="20"/>
  <c r="AG312" i="22"/>
  <c r="AK334" i="8"/>
  <c r="BA314" i="22"/>
  <c r="BA315" i="20"/>
  <c r="BE336" i="8"/>
  <c r="BM284" i="31"/>
  <c r="AC310" i="20"/>
  <c r="AC309" i="22"/>
  <c r="AG331" i="8"/>
  <c r="J310" i="24"/>
  <c r="N335" i="20"/>
  <c r="J311" i="21"/>
  <c r="J310" i="27"/>
  <c r="J310" i="31" s="1"/>
  <c r="O349" i="27"/>
  <c r="O349" i="31" s="1"/>
  <c r="O350" i="21"/>
  <c r="Q341" i="27"/>
  <c r="Q341" i="31" s="1"/>
  <c r="Q342" i="21"/>
  <c r="Q336" i="24"/>
  <c r="Q337" i="21"/>
  <c r="Q336" i="27"/>
  <c r="Q336" i="31" s="1"/>
  <c r="X312" i="22"/>
  <c r="X313" i="20"/>
  <c r="AB334" i="8"/>
  <c r="BJ331" i="31"/>
  <c r="BA313" i="20"/>
  <c r="BE334" i="8"/>
  <c r="BA312" i="22"/>
  <c r="AQ309" i="20"/>
  <c r="AQ308" i="22"/>
  <c r="AU330" i="8"/>
  <c r="BH285" i="31"/>
  <c r="BJ332" i="24"/>
  <c r="BJ332" i="27"/>
  <c r="BJ332" i="31" s="1"/>
  <c r="BJ333" i="21"/>
  <c r="BH332" i="24"/>
  <c r="BH332" i="27"/>
  <c r="BH332" i="31" s="1"/>
  <c r="BH333" i="21"/>
  <c r="BP331" i="24"/>
  <c r="BP331" i="27"/>
  <c r="BP331" i="31" s="1"/>
  <c r="BP332" i="21"/>
  <c r="AJ309" i="22"/>
  <c r="AJ310" i="20"/>
  <c r="AN331" i="8"/>
  <c r="AJ311" i="22"/>
  <c r="AJ312" i="20"/>
  <c r="AN333" i="8"/>
  <c r="AZ284" i="31"/>
  <c r="I38" i="33"/>
  <c r="K310" i="20"/>
  <c r="K309" i="22"/>
  <c r="O331" i="8"/>
  <c r="I58" i="34"/>
  <c r="X310" i="22"/>
  <c r="X311" i="20"/>
  <c r="AB332" i="8"/>
  <c r="X309" i="20"/>
  <c r="X308" i="22"/>
  <c r="AB330" i="8"/>
  <c r="S311" i="20"/>
  <c r="S310" i="22"/>
  <c r="W332" i="8"/>
  <c r="AB313" i="20"/>
  <c r="AB312" i="22"/>
  <c r="AF334" i="8"/>
  <c r="AW98" i="24" l="1"/>
  <c r="AR122" i="24" s="1"/>
  <c r="AW98" i="27"/>
  <c r="AW98" i="31" s="1"/>
  <c r="AC98" i="27"/>
  <c r="AC98" i="31" s="1"/>
  <c r="AC99" i="21"/>
  <c r="X123" i="21" s="1"/>
  <c r="AJ336" i="8"/>
  <c r="AJ338" i="20" s="1"/>
  <c r="AF315" i="20"/>
  <c r="BB315" i="20"/>
  <c r="F356" i="24"/>
  <c r="F358" i="24" s="1"/>
  <c r="BF336" i="8"/>
  <c r="BF338" i="20" s="1"/>
  <c r="F370" i="24"/>
  <c r="F7" i="19" s="1"/>
  <c r="F11" i="19" s="1"/>
  <c r="F363" i="24"/>
  <c r="F371" i="24" s="1"/>
  <c r="BD315" i="8"/>
  <c r="BH338" i="8" s="1"/>
  <c r="BH339" i="22" s="1"/>
  <c r="BB293" i="22"/>
  <c r="BB314" i="8"/>
  <c r="BB316" i="20" s="1"/>
  <c r="AZ292" i="22"/>
  <c r="Q339" i="21"/>
  <c r="AP6" i="15"/>
  <c r="AQ20" i="15"/>
  <c r="AQ21" i="15" s="1"/>
  <c r="K283" i="20"/>
  <c r="K284" i="20" s="1"/>
  <c r="AR102" i="21"/>
  <c r="AM126" i="21" s="1"/>
  <c r="AR101" i="24"/>
  <c r="AM125" i="24" s="1"/>
  <c r="BB102" i="27"/>
  <c r="BB102" i="31" s="1"/>
  <c r="AW126" i="31" s="1"/>
  <c r="BB102" i="24"/>
  <c r="AW126" i="24" s="1"/>
  <c r="Z101" i="27"/>
  <c r="U125" i="27" s="1"/>
  <c r="Z101" i="24"/>
  <c r="U125" i="24" s="1"/>
  <c r="W101" i="24"/>
  <c r="R125" i="24" s="1"/>
  <c r="AJ99" i="24"/>
  <c r="AE123" i="24" s="1"/>
  <c r="W101" i="27"/>
  <c r="R125" i="27" s="1"/>
  <c r="AJ99" i="27"/>
  <c r="AE123" i="27" s="1"/>
  <c r="P102" i="21"/>
  <c r="K126" i="21" s="1"/>
  <c r="P101" i="27"/>
  <c r="K125" i="27" s="1"/>
  <c r="Z100" i="24"/>
  <c r="U124" i="24" s="1"/>
  <c r="Z101" i="21"/>
  <c r="U125" i="21" s="1"/>
  <c r="Q101" i="21"/>
  <c r="L125" i="21" s="1"/>
  <c r="Q100" i="27"/>
  <c r="Q100" i="31" s="1"/>
  <c r="L124" i="31" s="1"/>
  <c r="R101" i="21"/>
  <c r="M125" i="21" s="1"/>
  <c r="W103" i="24"/>
  <c r="R127" i="24" s="1"/>
  <c r="W104" i="21"/>
  <c r="R128" i="21" s="1"/>
  <c r="R100" i="24"/>
  <c r="M124" i="24" s="1"/>
  <c r="AI101" i="27"/>
  <c r="AD125" i="27" s="1"/>
  <c r="J95" i="24"/>
  <c r="J96" i="24" s="1"/>
  <c r="H67" i="33"/>
  <c r="AH336" i="8"/>
  <c r="AH338" i="20" s="1"/>
  <c r="AD315" i="20"/>
  <c r="N101" i="21"/>
  <c r="I125" i="21" s="1"/>
  <c r="N100" i="24"/>
  <c r="I124" i="24" s="1"/>
  <c r="AX100" i="27"/>
  <c r="AX100" i="31" s="1"/>
  <c r="AS124" i="31" s="1"/>
  <c r="J96" i="21"/>
  <c r="J97" i="21" s="1"/>
  <c r="AI101" i="24"/>
  <c r="AD125" i="24" s="1"/>
  <c r="N100" i="27"/>
  <c r="I124" i="27" s="1"/>
  <c r="AG100" i="27"/>
  <c r="AB124" i="27" s="1"/>
  <c r="AU101" i="21"/>
  <c r="AP125" i="21" s="1"/>
  <c r="AU100" i="27"/>
  <c r="AU100" i="31" s="1"/>
  <c r="AP124" i="31" s="1"/>
  <c r="AT312" i="22"/>
  <c r="AP99" i="27"/>
  <c r="AK123" i="27" s="1"/>
  <c r="AE104" i="21"/>
  <c r="Z128" i="21" s="1"/>
  <c r="AP99" i="24"/>
  <c r="AK123" i="24" s="1"/>
  <c r="AE103" i="24"/>
  <c r="Z127" i="24" s="1"/>
  <c r="V99" i="24"/>
  <c r="Q123" i="24" s="1"/>
  <c r="AZ101" i="27"/>
  <c r="AU125" i="27" s="1"/>
  <c r="AZ101" i="24"/>
  <c r="AU125" i="24" s="1"/>
  <c r="AG100" i="24"/>
  <c r="AB124" i="24" s="1"/>
  <c r="AA101" i="27"/>
  <c r="AA101" i="31" s="1"/>
  <c r="V125" i="31" s="1"/>
  <c r="AG287" i="8"/>
  <c r="AG289" i="20" s="1"/>
  <c r="AG266" i="20"/>
  <c r="AP100" i="27"/>
  <c r="AP100" i="31" s="1"/>
  <c r="AK124" i="31" s="1"/>
  <c r="AP101" i="21"/>
  <c r="AK125" i="21" s="1"/>
  <c r="Z99" i="21"/>
  <c r="U123" i="21" s="1"/>
  <c r="Z98" i="27"/>
  <c r="U122" i="27" s="1"/>
  <c r="W100" i="21"/>
  <c r="R124" i="21" s="1"/>
  <c r="AA101" i="24"/>
  <c r="V125" i="24" s="1"/>
  <c r="AX100" i="24"/>
  <c r="AS124" i="24" s="1"/>
  <c r="U100" i="24"/>
  <c r="P124" i="24" s="1"/>
  <c r="AK100" i="27"/>
  <c r="AF124" i="27" s="1"/>
  <c r="AK266" i="22"/>
  <c r="AK288" i="8"/>
  <c r="AK289" i="22" s="1"/>
  <c r="O119" i="22"/>
  <c r="O120" i="22" s="1"/>
  <c r="U101" i="21"/>
  <c r="P125" i="21" s="1"/>
  <c r="W99" i="24"/>
  <c r="R123" i="24" s="1"/>
  <c r="AN101" i="24"/>
  <c r="AI125" i="24" s="1"/>
  <c r="AG313" i="22"/>
  <c r="BD105" i="21"/>
  <c r="AY129" i="21" s="1"/>
  <c r="AG310" i="8"/>
  <c r="AG312" i="20" s="1"/>
  <c r="AE289" i="20"/>
  <c r="AW310" i="8"/>
  <c r="AW311" i="22" s="1"/>
  <c r="N289" i="20"/>
  <c r="AY101" i="21"/>
  <c r="AT125" i="21" s="1"/>
  <c r="AU289" i="20"/>
  <c r="AY100" i="24"/>
  <c r="AT124" i="24" s="1"/>
  <c r="AN102" i="21"/>
  <c r="AI126" i="21" s="1"/>
  <c r="M100" i="21"/>
  <c r="H124" i="21" s="1"/>
  <c r="M99" i="27"/>
  <c r="M99" i="31" s="1"/>
  <c r="H123" i="31" s="1"/>
  <c r="R102" i="21"/>
  <c r="M126" i="21" s="1"/>
  <c r="R101" i="24"/>
  <c r="M125" i="24" s="1"/>
  <c r="AY99" i="27"/>
  <c r="AY99" i="31" s="1"/>
  <c r="AT123" i="31" s="1"/>
  <c r="Y267" i="20"/>
  <c r="I95" i="24"/>
  <c r="I96" i="24" s="1"/>
  <c r="I355" i="20"/>
  <c r="Y288" i="8"/>
  <c r="Y289" i="22" s="1"/>
  <c r="AI100" i="27"/>
  <c r="AD124" i="27" s="1"/>
  <c r="AK335" i="8"/>
  <c r="AK336" i="22" s="1"/>
  <c r="BB294" i="20"/>
  <c r="M120" i="20"/>
  <c r="M121" i="20" s="1"/>
  <c r="AO336" i="20"/>
  <c r="AK101" i="21"/>
  <c r="AF125" i="21" s="1"/>
  <c r="BC102" i="24"/>
  <c r="AX126" i="24" s="1"/>
  <c r="BC102" i="27"/>
  <c r="BC102" i="31" s="1"/>
  <c r="AT313" i="20"/>
  <c r="P310" i="8"/>
  <c r="P312" i="20" s="1"/>
  <c r="AR290" i="20"/>
  <c r="V99" i="27"/>
  <c r="Q123" i="27" s="1"/>
  <c r="AR289" i="22"/>
  <c r="AR266" i="22"/>
  <c r="AR267" i="20"/>
  <c r="AW313" i="20"/>
  <c r="BA334" i="8"/>
  <c r="BA336" i="20" s="1"/>
  <c r="AS102" i="24"/>
  <c r="AN126" i="24" s="1"/>
  <c r="AS102" i="27"/>
  <c r="AN126" i="27" s="1"/>
  <c r="AH102" i="21"/>
  <c r="AC126" i="21" s="1"/>
  <c r="P99" i="24"/>
  <c r="K123" i="24" s="1"/>
  <c r="P100" i="21"/>
  <c r="K124" i="21" s="1"/>
  <c r="BD104" i="27"/>
  <c r="AY128" i="27" s="1"/>
  <c r="AH104" i="24"/>
  <c r="AC128" i="24" s="1"/>
  <c r="AF105" i="21"/>
  <c r="AA129" i="21" s="1"/>
  <c r="AH105" i="21"/>
  <c r="AC129" i="21" s="1"/>
  <c r="AG289" i="22"/>
  <c r="AF104" i="24"/>
  <c r="AA128" i="24" s="1"/>
  <c r="AI311" i="8"/>
  <c r="AI312" i="22" s="1"/>
  <c r="AS266" i="20"/>
  <c r="AS287" i="8"/>
  <c r="AS288" i="22" s="1"/>
  <c r="J72" i="27"/>
  <c r="J73" i="27" s="1"/>
  <c r="AI101" i="21"/>
  <c r="AD125" i="21" s="1"/>
  <c r="M290" i="20"/>
  <c r="AL98" i="24"/>
  <c r="AG122" i="24" s="1"/>
  <c r="M289" i="22"/>
  <c r="O312" i="22"/>
  <c r="AL99" i="21"/>
  <c r="AG123" i="21" s="1"/>
  <c r="M61" i="34"/>
  <c r="S334" i="8"/>
  <c r="S336" i="20" s="1"/>
  <c r="O313" i="20"/>
  <c r="T103" i="21"/>
  <c r="O127" i="21" s="1"/>
  <c r="AS98" i="27"/>
  <c r="AS98" i="31" s="1"/>
  <c r="AV102" i="21"/>
  <c r="AQ126" i="21" s="1"/>
  <c r="AS98" i="24"/>
  <c r="AN122" i="24" s="1"/>
  <c r="AV101" i="27"/>
  <c r="AQ125" i="27" s="1"/>
  <c r="T102" i="24"/>
  <c r="O126" i="24" s="1"/>
  <c r="W289" i="20"/>
  <c r="Y310" i="8"/>
  <c r="Y312" i="20" s="1"/>
  <c r="AF80" i="27"/>
  <c r="AF80" i="31" s="1"/>
  <c r="AF81" i="21"/>
  <c r="N81" i="21"/>
  <c r="N80" i="24"/>
  <c r="O80" i="21"/>
  <c r="BC85" i="21"/>
  <c r="O79" i="27"/>
  <c r="O79" i="31" s="1"/>
  <c r="BC84" i="27"/>
  <c r="BC84" i="31" s="1"/>
  <c r="AC82" i="24"/>
  <c r="AC83" i="21"/>
  <c r="AF79" i="24"/>
  <c r="AR80" i="27"/>
  <c r="AR80" i="31" s="1"/>
  <c r="BB264" i="24"/>
  <c r="BB264" i="27"/>
  <c r="BB264" i="31" s="1"/>
  <c r="BB265" i="21"/>
  <c r="BB289" i="20"/>
  <c r="AQ81" i="21"/>
  <c r="BA287" i="21"/>
  <c r="BC311" i="20"/>
  <c r="BA286" i="24"/>
  <c r="BA286" i="27"/>
  <c r="BA286" i="31" s="1"/>
  <c r="BE196" i="24"/>
  <c r="BE196" i="27"/>
  <c r="BE196" i="31" s="1"/>
  <c r="BE197" i="21"/>
  <c r="BI221" i="20"/>
  <c r="BD81" i="21"/>
  <c r="BH105" i="20"/>
  <c r="BD80" i="24"/>
  <c r="BD80" i="27"/>
  <c r="BD80" i="31" s="1"/>
  <c r="BH218" i="24"/>
  <c r="BC242" i="24" s="1"/>
  <c r="BC244" i="20"/>
  <c r="BC267" i="20" s="1"/>
  <c r="BH218" i="27"/>
  <c r="BH219" i="21"/>
  <c r="BC243" i="21" s="1"/>
  <c r="AL79" i="27"/>
  <c r="AL79" i="31" s="1"/>
  <c r="BF101" i="31"/>
  <c r="BA125" i="31" s="1"/>
  <c r="BA125" i="27"/>
  <c r="BN311" i="20"/>
  <c r="BL286" i="24"/>
  <c r="BL287" i="21"/>
  <c r="BL286" i="27"/>
  <c r="BL286" i="31" s="1"/>
  <c r="AF80" i="21"/>
  <c r="N80" i="21"/>
  <c r="AQ80" i="24"/>
  <c r="AR132" i="20"/>
  <c r="AR17" i="20"/>
  <c r="BF132" i="20"/>
  <c r="BF155" i="20" s="1"/>
  <c r="BE39" i="20"/>
  <c r="BF17" i="20"/>
  <c r="BG217" i="31"/>
  <c r="BB241" i="31" s="1"/>
  <c r="BB241" i="27"/>
  <c r="AL79" i="24"/>
  <c r="BM311" i="20"/>
  <c r="BK286" i="24"/>
  <c r="BK286" i="27"/>
  <c r="BK286" i="31" s="1"/>
  <c r="BK287" i="21"/>
  <c r="BD37" i="21"/>
  <c r="BD61" i="20"/>
  <c r="BD36" i="24"/>
  <c r="BD36" i="27"/>
  <c r="BD36" i="31" s="1"/>
  <c r="BE83" i="20"/>
  <c r="BC58" i="24"/>
  <c r="BC58" i="27"/>
  <c r="BC58" i="31" s="1"/>
  <c r="BC59" i="21"/>
  <c r="N79" i="24"/>
  <c r="BD175" i="21"/>
  <c r="BD174" i="27"/>
  <c r="BD174" i="31" s="1"/>
  <c r="BF199" i="20"/>
  <c r="BD174" i="24"/>
  <c r="BG102" i="24"/>
  <c r="BB126" i="24" s="1"/>
  <c r="BG102" i="27"/>
  <c r="BG103" i="21"/>
  <c r="BB127" i="21" s="1"/>
  <c r="BE152" i="24"/>
  <c r="BE152" i="27"/>
  <c r="BE152" i="31" s="1"/>
  <c r="BE153" i="21"/>
  <c r="BE177" i="20"/>
  <c r="Q225" i="27"/>
  <c r="L251" i="20"/>
  <c r="L274" i="20" s="1"/>
  <c r="Q226" i="21"/>
  <c r="L250" i="21" s="1"/>
  <c r="M87" i="27"/>
  <c r="M87" i="31" s="1"/>
  <c r="M88" i="21"/>
  <c r="Q112" i="20"/>
  <c r="AH133" i="20"/>
  <c r="AH18" i="20"/>
  <c r="BC133" i="20"/>
  <c r="BC18" i="20"/>
  <c r="BS217" i="31"/>
  <c r="BN241" i="31" s="1"/>
  <c r="BN241" i="27"/>
  <c r="P224" i="31"/>
  <c r="K248" i="31" s="1"/>
  <c r="K248" i="27"/>
  <c r="J293" i="24"/>
  <c r="L318" i="20"/>
  <c r="J293" i="27"/>
  <c r="J293" i="31" s="1"/>
  <c r="J294" i="21"/>
  <c r="K278" i="27"/>
  <c r="K278" i="31" s="1"/>
  <c r="K303" i="20"/>
  <c r="K279" i="21"/>
  <c r="N203" i="27"/>
  <c r="N203" i="31" s="1"/>
  <c r="N204" i="21"/>
  <c r="R228" i="20"/>
  <c r="P231" i="31"/>
  <c r="K255" i="31" s="1"/>
  <c r="K255" i="27"/>
  <c r="K271" i="27"/>
  <c r="K271" i="31" s="1"/>
  <c r="K272" i="21"/>
  <c r="K296" i="20"/>
  <c r="N90" i="20"/>
  <c r="L66" i="21"/>
  <c r="L65" i="27"/>
  <c r="L65" i="31" s="1"/>
  <c r="BM125" i="27"/>
  <c r="BR101" i="31"/>
  <c r="BM125" i="31" s="1"/>
  <c r="AL132" i="20"/>
  <c r="AL17" i="20"/>
  <c r="N46" i="20"/>
  <c r="O24" i="20"/>
  <c r="O139" i="20"/>
  <c r="O162" i="20" s="1"/>
  <c r="R235" i="20"/>
  <c r="N211" i="21"/>
  <c r="N210" i="27"/>
  <c r="N210" i="31" s="1"/>
  <c r="O108" i="31"/>
  <c r="J132" i="31" s="1"/>
  <c r="J132" i="27"/>
  <c r="O115" i="31"/>
  <c r="J139" i="31" s="1"/>
  <c r="J139" i="27"/>
  <c r="P116" i="27"/>
  <c r="P117" i="21"/>
  <c r="K141" i="21" s="1"/>
  <c r="L325" i="20"/>
  <c r="J301" i="21"/>
  <c r="J300" i="27"/>
  <c r="J300" i="31" s="1"/>
  <c r="P110" i="21"/>
  <c r="K134" i="21" s="1"/>
  <c r="P109" i="27"/>
  <c r="N160" i="21"/>
  <c r="N184" i="20"/>
  <c r="N159" i="27"/>
  <c r="N159" i="31" s="1"/>
  <c r="M181" i="27"/>
  <c r="M181" i="31" s="1"/>
  <c r="M182" i="21"/>
  <c r="O206" i="20"/>
  <c r="BN265" i="21"/>
  <c r="BN264" i="24"/>
  <c r="BN289" i="20"/>
  <c r="BN264" i="27"/>
  <c r="BN264" i="31" s="1"/>
  <c r="BO311" i="20"/>
  <c r="BM286" i="24"/>
  <c r="BM287" i="21"/>
  <c r="BM286" i="27"/>
  <c r="BM286" i="31" s="1"/>
  <c r="L258" i="20"/>
  <c r="L281" i="20" s="1"/>
  <c r="Q232" i="27"/>
  <c r="Q233" i="21"/>
  <c r="L257" i="21" s="1"/>
  <c r="M94" i="27"/>
  <c r="M94" i="31" s="1"/>
  <c r="M95" i="21"/>
  <c r="Q119" i="20"/>
  <c r="M43" i="27"/>
  <c r="M43" i="31" s="1"/>
  <c r="M44" i="21"/>
  <c r="M68" i="20"/>
  <c r="L271" i="27"/>
  <c r="L271" i="31" s="1"/>
  <c r="L296" i="20"/>
  <c r="L272" i="21"/>
  <c r="P104" i="31"/>
  <c r="K128" i="31" s="1"/>
  <c r="K128" i="27"/>
  <c r="AY132" i="20"/>
  <c r="AY17" i="20"/>
  <c r="BK80" i="24"/>
  <c r="BO105" i="20"/>
  <c r="BK81" i="21"/>
  <c r="BK80" i="27"/>
  <c r="BK80" i="31" s="1"/>
  <c r="N43" i="27"/>
  <c r="N43" i="31" s="1"/>
  <c r="N68" i="20"/>
  <c r="N44" i="21"/>
  <c r="BK218" i="31"/>
  <c r="BF242" i="31" s="1"/>
  <c r="BF242" i="27"/>
  <c r="AM21" i="20"/>
  <c r="AM136" i="20"/>
  <c r="K293" i="27"/>
  <c r="K293" i="31" s="1"/>
  <c r="M318" i="20"/>
  <c r="K294" i="21"/>
  <c r="K293" i="24"/>
  <c r="Q224" i="31"/>
  <c r="L248" i="31" s="1"/>
  <c r="L248" i="27"/>
  <c r="N64" i="20"/>
  <c r="N39" i="27"/>
  <c r="N39" i="31" s="1"/>
  <c r="N40" i="21"/>
  <c r="N39" i="24"/>
  <c r="AF132" i="20"/>
  <c r="AF17" i="20"/>
  <c r="BI154" i="21"/>
  <c r="BI153" i="27"/>
  <c r="BI153" i="31" s="1"/>
  <c r="BI178" i="20"/>
  <c r="BI153" i="24"/>
  <c r="U133" i="20"/>
  <c r="U18" i="20"/>
  <c r="BG59" i="27"/>
  <c r="BG59" i="31" s="1"/>
  <c r="BI84" i="20"/>
  <c r="BG59" i="24"/>
  <c r="BG60" i="21"/>
  <c r="S228" i="20"/>
  <c r="O203" i="27"/>
  <c r="O203" i="31" s="1"/>
  <c r="O204" i="21"/>
  <c r="BL153" i="21"/>
  <c r="BL152" i="24"/>
  <c r="BL152" i="27"/>
  <c r="BL152" i="31" s="1"/>
  <c r="BL177" i="20"/>
  <c r="O86" i="20"/>
  <c r="M62" i="21"/>
  <c r="M61" i="27"/>
  <c r="M61" i="31" s="1"/>
  <c r="M61" i="24"/>
  <c r="P133" i="20"/>
  <c r="P18" i="20"/>
  <c r="O156" i="21"/>
  <c r="O155" i="27"/>
  <c r="O155" i="31" s="1"/>
  <c r="O180" i="20"/>
  <c r="AE133" i="20"/>
  <c r="AE18" i="20"/>
  <c r="AO132" i="20"/>
  <c r="AO17" i="20"/>
  <c r="AN17" i="20"/>
  <c r="AN132" i="20"/>
  <c r="O159" i="27"/>
  <c r="O159" i="31" s="1"/>
  <c r="O160" i="21"/>
  <c r="O184" i="20"/>
  <c r="P135" i="20"/>
  <c r="P158" i="20" s="1"/>
  <c r="P20" i="20"/>
  <c r="O42" i="20"/>
  <c r="BJ102" i="31"/>
  <c r="BE126" i="31" s="1"/>
  <c r="BE126" i="27"/>
  <c r="BG312" i="20"/>
  <c r="BE288" i="21"/>
  <c r="BE287" i="27"/>
  <c r="BE287" i="31" s="1"/>
  <c r="BE287" i="24"/>
  <c r="AF133" i="20"/>
  <c r="AF18" i="20"/>
  <c r="BM132" i="20"/>
  <c r="BM155" i="20" s="1"/>
  <c r="BL39" i="20"/>
  <c r="R17" i="20"/>
  <c r="R132" i="20"/>
  <c r="BF265" i="24"/>
  <c r="BF266" i="21"/>
  <c r="BF290" i="20"/>
  <c r="BF265" i="27"/>
  <c r="BF265" i="31" s="1"/>
  <c r="AX18" i="20"/>
  <c r="AX133" i="20"/>
  <c r="BI241" i="27"/>
  <c r="BN217" i="31"/>
  <c r="BI241" i="31" s="1"/>
  <c r="AA132" i="20"/>
  <c r="AA17" i="20"/>
  <c r="K290" i="21"/>
  <c r="K289" i="24"/>
  <c r="M314" i="20"/>
  <c r="K289" i="27"/>
  <c r="K289" i="31" s="1"/>
  <c r="AB80" i="24"/>
  <c r="O90" i="20"/>
  <c r="M66" i="21"/>
  <c r="M65" i="27"/>
  <c r="M65" i="31" s="1"/>
  <c r="L292" i="21"/>
  <c r="L291" i="24"/>
  <c r="L291" i="27"/>
  <c r="L291" i="31" s="1"/>
  <c r="N316" i="20"/>
  <c r="BK61" i="20"/>
  <c r="BK36" i="24"/>
  <c r="BK37" i="21"/>
  <c r="BK36" i="27"/>
  <c r="BK36" i="31" s="1"/>
  <c r="Q220" i="31"/>
  <c r="L244" i="31" s="1"/>
  <c r="L244" i="27"/>
  <c r="BG245" i="20"/>
  <c r="BG268" i="20" s="1"/>
  <c r="BL219" i="27"/>
  <c r="BL220" i="21"/>
  <c r="BG244" i="21" s="1"/>
  <c r="BL219" i="24"/>
  <c r="BG243" i="24" s="1"/>
  <c r="BI289" i="20"/>
  <c r="BI265" i="21"/>
  <c r="BI264" i="24"/>
  <c r="BI264" i="27"/>
  <c r="BI264" i="31" s="1"/>
  <c r="R112" i="20"/>
  <c r="N88" i="21"/>
  <c r="N87" i="27"/>
  <c r="N87" i="31" s="1"/>
  <c r="P132" i="20"/>
  <c r="P17" i="20"/>
  <c r="AT17" i="20"/>
  <c r="AT132" i="20"/>
  <c r="R225" i="27"/>
  <c r="M251" i="20"/>
  <c r="M274" i="20" s="1"/>
  <c r="R226" i="21"/>
  <c r="M250" i="21" s="1"/>
  <c r="AB80" i="27"/>
  <c r="AB80" i="31" s="1"/>
  <c r="K314" i="24"/>
  <c r="O339" i="20"/>
  <c r="K314" i="27"/>
  <c r="K314" i="31" s="1"/>
  <c r="K315" i="21"/>
  <c r="BN103" i="21"/>
  <c r="BI127" i="21" s="1"/>
  <c r="BN102" i="27"/>
  <c r="BN102" i="24"/>
  <c r="BI126" i="24" s="1"/>
  <c r="AJ132" i="20"/>
  <c r="AJ17" i="20"/>
  <c r="BI197" i="27"/>
  <c r="BI197" i="31" s="1"/>
  <c r="BI197" i="24"/>
  <c r="BM222" i="20"/>
  <c r="BI198" i="21"/>
  <c r="W18" i="20"/>
  <c r="W133" i="20"/>
  <c r="BM101" i="31"/>
  <c r="BH125" i="31" s="1"/>
  <c r="BH125" i="27"/>
  <c r="BL196" i="27"/>
  <c r="BL196" i="31" s="1"/>
  <c r="BL197" i="21"/>
  <c r="BP221" i="20"/>
  <c r="BL196" i="24"/>
  <c r="AN133" i="20"/>
  <c r="AN18" i="20"/>
  <c r="BH81" i="27"/>
  <c r="BH81" i="31" s="1"/>
  <c r="BL106" i="20"/>
  <c r="BH82" i="21"/>
  <c r="BH81" i="24"/>
  <c r="R221" i="27"/>
  <c r="R222" i="21"/>
  <c r="M246" i="21" s="1"/>
  <c r="M247" i="20"/>
  <c r="M270" i="20" s="1"/>
  <c r="R221" i="24"/>
  <c r="M245" i="24" s="1"/>
  <c r="W132" i="20"/>
  <c r="W17" i="20"/>
  <c r="BJ200" i="20"/>
  <c r="BH175" i="27"/>
  <c r="BH175" i="31" s="1"/>
  <c r="BH176" i="21"/>
  <c r="BH175" i="24"/>
  <c r="BJ311" i="20"/>
  <c r="BH286" i="24"/>
  <c r="BH287" i="21"/>
  <c r="BH286" i="27"/>
  <c r="BH286" i="31" s="1"/>
  <c r="L267" i="24"/>
  <c r="L267" i="27"/>
  <c r="L267" i="31" s="1"/>
  <c r="L268" i="21"/>
  <c r="L292" i="20"/>
  <c r="BK103" i="27"/>
  <c r="BK104" i="21"/>
  <c r="BF128" i="21" s="1"/>
  <c r="BK103" i="24"/>
  <c r="BF127" i="24" s="1"/>
  <c r="P108" i="31"/>
  <c r="K132" i="31" s="1"/>
  <c r="K132" i="27"/>
  <c r="N177" i="27"/>
  <c r="N177" i="31" s="1"/>
  <c r="N177" i="24"/>
  <c r="P202" i="20"/>
  <c r="N178" i="21"/>
  <c r="Q17" i="20"/>
  <c r="Q132" i="20"/>
  <c r="N83" i="27"/>
  <c r="N83" i="31" s="1"/>
  <c r="N84" i="21"/>
  <c r="N83" i="24"/>
  <c r="R108" i="20"/>
  <c r="BL83" i="20"/>
  <c r="BJ59" i="21"/>
  <c r="BJ58" i="27"/>
  <c r="BJ58" i="31" s="1"/>
  <c r="BJ58" i="24"/>
  <c r="BI40" i="20"/>
  <c r="BJ18" i="20"/>
  <c r="BJ133" i="20"/>
  <c r="BJ156" i="20" s="1"/>
  <c r="S79" i="27"/>
  <c r="S79" i="31" s="1"/>
  <c r="BM199" i="20"/>
  <c r="BK174" i="27"/>
  <c r="BK174" i="31" s="1"/>
  <c r="BK175" i="21"/>
  <c r="BK174" i="24"/>
  <c r="P206" i="20"/>
  <c r="N181" i="27"/>
  <c r="N181" i="31" s="1"/>
  <c r="N182" i="21"/>
  <c r="O199" i="24"/>
  <c r="O199" i="27"/>
  <c r="O199" i="31" s="1"/>
  <c r="S224" i="20"/>
  <c r="O200" i="21"/>
  <c r="P139" i="20"/>
  <c r="P162" i="20" s="1"/>
  <c r="P24" i="20"/>
  <c r="O46" i="20"/>
  <c r="Q106" i="21"/>
  <c r="L130" i="21" s="1"/>
  <c r="Q105" i="24"/>
  <c r="L129" i="24" s="1"/>
  <c r="Q105" i="27"/>
  <c r="BO218" i="27"/>
  <c r="BO219" i="21"/>
  <c r="BJ243" i="21" s="1"/>
  <c r="BO218" i="24"/>
  <c r="BJ242" i="24" s="1"/>
  <c r="BJ244" i="20"/>
  <c r="BJ267" i="20" s="1"/>
  <c r="BH37" i="27"/>
  <c r="BH37" i="31" s="1"/>
  <c r="BH62" i="20"/>
  <c r="BH37" i="24"/>
  <c r="BH38" i="21"/>
  <c r="L322" i="27"/>
  <c r="L322" i="31" s="1"/>
  <c r="L323" i="21"/>
  <c r="P347" i="20"/>
  <c r="BB242" i="27"/>
  <c r="BG218" i="31"/>
  <c r="BB242" i="31" s="1"/>
  <c r="BJ81" i="27"/>
  <c r="BJ81" i="31" s="1"/>
  <c r="BJ81" i="24"/>
  <c r="BN106" i="20"/>
  <c r="BJ82" i="21"/>
  <c r="M244" i="27"/>
  <c r="R220" i="31"/>
  <c r="M244" i="31" s="1"/>
  <c r="N163" i="27"/>
  <c r="N163" i="31" s="1"/>
  <c r="N188" i="20"/>
  <c r="N164" i="21"/>
  <c r="BC153" i="21"/>
  <c r="BC177" i="20"/>
  <c r="BC152" i="24"/>
  <c r="BC152" i="27"/>
  <c r="BC152" i="31" s="1"/>
  <c r="M324" i="21"/>
  <c r="M323" i="27"/>
  <c r="M323" i="31" s="1"/>
  <c r="Q348" i="20"/>
  <c r="BJ153" i="27"/>
  <c r="BJ153" i="31" s="1"/>
  <c r="BJ178" i="20"/>
  <c r="BJ154" i="21"/>
  <c r="BJ153" i="24"/>
  <c r="BC134" i="20"/>
  <c r="BC19" i="20"/>
  <c r="BG247" i="20"/>
  <c r="BG270" i="20" s="1"/>
  <c r="BL221" i="27"/>
  <c r="BL222" i="21"/>
  <c r="BG246" i="21" s="1"/>
  <c r="BL221" i="24"/>
  <c r="BG245" i="24" s="1"/>
  <c r="S110" i="27"/>
  <c r="S111" i="21"/>
  <c r="N135" i="21" s="1"/>
  <c r="Q135" i="20"/>
  <c r="Q158" i="20" s="1"/>
  <c r="P42" i="20"/>
  <c r="Q20" i="20"/>
  <c r="BF80" i="24"/>
  <c r="BF81" i="21"/>
  <c r="BF80" i="27"/>
  <c r="BF80" i="31" s="1"/>
  <c r="BJ105" i="20"/>
  <c r="BM219" i="27"/>
  <c r="BH245" i="20"/>
  <c r="BH268" i="20" s="1"/>
  <c r="BM219" i="24"/>
  <c r="BH243" i="24" s="1"/>
  <c r="BM220" i="21"/>
  <c r="BH244" i="21" s="1"/>
  <c r="N85" i="27"/>
  <c r="N85" i="31" s="1"/>
  <c r="N86" i="21"/>
  <c r="R110" i="20"/>
  <c r="BC199" i="20"/>
  <c r="BA174" i="24"/>
  <c r="BA174" i="27"/>
  <c r="BA174" i="31" s="1"/>
  <c r="BA175" i="21"/>
  <c r="M294" i="27"/>
  <c r="M294" i="31" s="1"/>
  <c r="O319" i="20"/>
  <c r="M295" i="21"/>
  <c r="AL133" i="20"/>
  <c r="AL18" i="20"/>
  <c r="BL198" i="21"/>
  <c r="BP222" i="20"/>
  <c r="BL197" i="24"/>
  <c r="BL197" i="27"/>
  <c r="BL197" i="31" s="1"/>
  <c r="S116" i="20"/>
  <c r="O91" i="27"/>
  <c r="O91" i="31" s="1"/>
  <c r="O92" i="21"/>
  <c r="BI199" i="27"/>
  <c r="BI199" i="31" s="1"/>
  <c r="BM224" i="20"/>
  <c r="BI199" i="24"/>
  <c r="BI200" i="21"/>
  <c r="O67" i="21"/>
  <c r="Q91" i="20"/>
  <c r="O66" i="27"/>
  <c r="O66" i="31" s="1"/>
  <c r="P139" i="27"/>
  <c r="U115" i="31"/>
  <c r="P139" i="31" s="1"/>
  <c r="BO312" i="20"/>
  <c r="BM288" i="21"/>
  <c r="BM287" i="24"/>
  <c r="BM287" i="27"/>
  <c r="BM287" i="31" s="1"/>
  <c r="T113" i="20"/>
  <c r="P89" i="21"/>
  <c r="P88" i="27"/>
  <c r="P88" i="31" s="1"/>
  <c r="BN83" i="20"/>
  <c r="BL58" i="27"/>
  <c r="BL58" i="31" s="1"/>
  <c r="BL58" i="24"/>
  <c r="BL59" i="21"/>
  <c r="BC17" i="20"/>
  <c r="BC132" i="20"/>
  <c r="BC155" i="20" s="1"/>
  <c r="BB39" i="20"/>
  <c r="R117" i="27"/>
  <c r="R118" i="21"/>
  <c r="M142" i="21" s="1"/>
  <c r="BK265" i="21"/>
  <c r="BK289" i="20"/>
  <c r="BK264" i="24"/>
  <c r="BK264" i="27"/>
  <c r="BK264" i="31" s="1"/>
  <c r="BK105" i="24"/>
  <c r="BF129" i="24" s="1"/>
  <c r="BK106" i="21"/>
  <c r="BF130" i="21" s="1"/>
  <c r="BK105" i="27"/>
  <c r="BJ219" i="21"/>
  <c r="BE243" i="21" s="1"/>
  <c r="BJ218" i="27"/>
  <c r="BJ218" i="24"/>
  <c r="BE242" i="24" s="1"/>
  <c r="BE244" i="20"/>
  <c r="BE267" i="20" s="1"/>
  <c r="BM133" i="20"/>
  <c r="BM156" i="20" s="1"/>
  <c r="BL40" i="20"/>
  <c r="BK242" i="27"/>
  <c r="BP218" i="31"/>
  <c r="BK242" i="31" s="1"/>
  <c r="AZ58" i="24"/>
  <c r="AZ58" i="27"/>
  <c r="AZ58" i="31" s="1"/>
  <c r="AZ59" i="21"/>
  <c r="BB83" i="20"/>
  <c r="BP103" i="24"/>
  <c r="BK127" i="24" s="1"/>
  <c r="BP104" i="21"/>
  <c r="BK128" i="21" s="1"/>
  <c r="BP103" i="27"/>
  <c r="R105" i="27"/>
  <c r="R106" i="21"/>
  <c r="M130" i="21" s="1"/>
  <c r="R105" i="24"/>
  <c r="M129" i="24" s="1"/>
  <c r="BE219" i="21"/>
  <c r="AZ243" i="21" s="1"/>
  <c r="BE218" i="27"/>
  <c r="AZ244" i="20"/>
  <c r="AZ267" i="20" s="1"/>
  <c r="BE218" i="24"/>
  <c r="AZ242" i="24" s="1"/>
  <c r="K303" i="21"/>
  <c r="K302" i="27"/>
  <c r="K302" i="31" s="1"/>
  <c r="M327" i="20"/>
  <c r="BD217" i="31"/>
  <c r="AY241" i="31" s="1"/>
  <c r="AY241" i="27"/>
  <c r="N255" i="20"/>
  <c r="N278" i="20" s="1"/>
  <c r="S229" i="27"/>
  <c r="S230" i="21"/>
  <c r="N254" i="21" s="1"/>
  <c r="BL288" i="21"/>
  <c r="BL287" i="24"/>
  <c r="BL287" i="27"/>
  <c r="BL287" i="31" s="1"/>
  <c r="BN312" i="20"/>
  <c r="BQ219" i="24"/>
  <c r="BL243" i="24" s="1"/>
  <c r="BQ219" i="27"/>
  <c r="BQ220" i="21"/>
  <c r="BL244" i="21" s="1"/>
  <c r="BL245" i="20"/>
  <c r="BL268" i="20" s="1"/>
  <c r="L290" i="21"/>
  <c r="N314" i="20"/>
  <c r="L289" i="24"/>
  <c r="L289" i="27"/>
  <c r="L289" i="31" s="1"/>
  <c r="O96" i="20"/>
  <c r="M71" i="27"/>
  <c r="M71" i="31" s="1"/>
  <c r="M72" i="21"/>
  <c r="BK82" i="21"/>
  <c r="BO106" i="20"/>
  <c r="BK81" i="24"/>
  <c r="BK81" i="27"/>
  <c r="BK81" i="31" s="1"/>
  <c r="BQ219" i="21"/>
  <c r="BL243" i="21" s="1"/>
  <c r="BQ218" i="24"/>
  <c r="BL242" i="24" s="1"/>
  <c r="BQ218" i="27"/>
  <c r="BL244" i="20"/>
  <c r="BL267" i="20" s="1"/>
  <c r="M72" i="20"/>
  <c r="M48" i="21"/>
  <c r="M47" i="27"/>
  <c r="M47" i="31" s="1"/>
  <c r="M249" i="20"/>
  <c r="M272" i="20" s="1"/>
  <c r="R223" i="24"/>
  <c r="M247" i="24" s="1"/>
  <c r="R223" i="27"/>
  <c r="R224" i="21"/>
  <c r="M248" i="21" s="1"/>
  <c r="BB36" i="27"/>
  <c r="BB36" i="31" s="1"/>
  <c r="BB36" i="24"/>
  <c r="BB37" i="21"/>
  <c r="BB61" i="20"/>
  <c r="P114" i="31"/>
  <c r="K138" i="31" s="1"/>
  <c r="K138" i="27"/>
  <c r="N249" i="27"/>
  <c r="S225" i="31"/>
  <c r="N249" i="31" s="1"/>
  <c r="Q112" i="31"/>
  <c r="L136" i="31" s="1"/>
  <c r="L136" i="27"/>
  <c r="N61" i="24"/>
  <c r="N62" i="21"/>
  <c r="N61" i="27"/>
  <c r="N61" i="31" s="1"/>
  <c r="P86" i="20"/>
  <c r="Q160" i="27"/>
  <c r="Q160" i="31" s="1"/>
  <c r="Q161" i="21"/>
  <c r="Q185" i="20"/>
  <c r="P156" i="21"/>
  <c r="P155" i="27"/>
  <c r="P155" i="31" s="1"/>
  <c r="P180" i="20"/>
  <c r="BI42" i="20"/>
  <c r="BJ20" i="20"/>
  <c r="BJ135" i="20"/>
  <c r="BJ158" i="20" s="1"/>
  <c r="K141" i="27"/>
  <c r="P117" i="31"/>
  <c r="K141" i="31" s="1"/>
  <c r="BM81" i="21"/>
  <c r="BQ105" i="20"/>
  <c r="BM80" i="27"/>
  <c r="BM80" i="31" s="1"/>
  <c r="BM80" i="24"/>
  <c r="BA36" i="27"/>
  <c r="BA36" i="31" s="1"/>
  <c r="BA37" i="21"/>
  <c r="BA36" i="24"/>
  <c r="BA61" i="20"/>
  <c r="BL133" i="20"/>
  <c r="BL156" i="20" s="1"/>
  <c r="BK40" i="20"/>
  <c r="BL18" i="20"/>
  <c r="AA20" i="20"/>
  <c r="AA135" i="20"/>
  <c r="R114" i="21"/>
  <c r="M138" i="21" s="1"/>
  <c r="R113" i="27"/>
  <c r="BD38" i="21"/>
  <c r="BD62" i="20"/>
  <c r="BD37" i="27"/>
  <c r="BD37" i="31" s="1"/>
  <c r="BD37" i="24"/>
  <c r="BP311" i="20"/>
  <c r="BN287" i="21"/>
  <c r="BN286" i="24"/>
  <c r="BN286" i="27"/>
  <c r="BN286" i="31" s="1"/>
  <c r="P200" i="21"/>
  <c r="T224" i="20"/>
  <c r="P199" i="24"/>
  <c r="P199" i="27"/>
  <c r="P199" i="31" s="1"/>
  <c r="BE105" i="20"/>
  <c r="BA81" i="21"/>
  <c r="BA80" i="24"/>
  <c r="BA80" i="27"/>
  <c r="BA80" i="31" s="1"/>
  <c r="Q143" i="20"/>
  <c r="Q166" i="20" s="1"/>
  <c r="P50" i="20"/>
  <c r="BG153" i="21"/>
  <c r="BG152" i="24"/>
  <c r="BG177" i="20"/>
  <c r="BG152" i="27"/>
  <c r="BG152" i="31" s="1"/>
  <c r="AX286" i="24"/>
  <c r="AZ311" i="20"/>
  <c r="AX286" i="27"/>
  <c r="AX286" i="31" s="1"/>
  <c r="AX287" i="21"/>
  <c r="BG61" i="24"/>
  <c r="BG62" i="21"/>
  <c r="BG61" i="27"/>
  <c r="BG61" i="31" s="1"/>
  <c r="BI86" i="20"/>
  <c r="Q230" i="21"/>
  <c r="L254" i="21" s="1"/>
  <c r="L255" i="20"/>
  <c r="L278" i="20" s="1"/>
  <c r="Q229" i="27"/>
  <c r="Q230" i="31"/>
  <c r="L254" i="31" s="1"/>
  <c r="L254" i="27"/>
  <c r="V116" i="27"/>
  <c r="V117" i="21"/>
  <c r="Q141" i="21" s="1"/>
  <c r="BI222" i="20"/>
  <c r="BE197" i="24"/>
  <c r="BE197" i="27"/>
  <c r="BE197" i="31" s="1"/>
  <c r="BE198" i="21"/>
  <c r="S95" i="21"/>
  <c r="S94" i="27"/>
  <c r="S94" i="31" s="1"/>
  <c r="W119" i="20"/>
  <c r="P106" i="31"/>
  <c r="K130" i="31" s="1"/>
  <c r="K130" i="27"/>
  <c r="BB290" i="20"/>
  <c r="BB265" i="27"/>
  <c r="BB265" i="31" s="1"/>
  <c r="BB266" i="21"/>
  <c r="BB265" i="24"/>
  <c r="BH177" i="27"/>
  <c r="BH177" i="31" s="1"/>
  <c r="BH177" i="24"/>
  <c r="BH178" i="21"/>
  <c r="BJ202" i="20"/>
  <c r="BE103" i="21"/>
  <c r="AZ127" i="21" s="1"/>
  <c r="BE102" i="24"/>
  <c r="AZ126" i="24" s="1"/>
  <c r="BE102" i="27"/>
  <c r="O187" i="21"/>
  <c r="O186" i="27"/>
  <c r="O186" i="31" s="1"/>
  <c r="Q211" i="20"/>
  <c r="R228" i="31"/>
  <c r="M252" i="31" s="1"/>
  <c r="M252" i="27"/>
  <c r="AY20" i="20"/>
  <c r="AY135" i="20"/>
  <c r="BM175" i="24"/>
  <c r="BO200" i="20"/>
  <c r="BM176" i="21"/>
  <c r="BM175" i="27"/>
  <c r="BM175" i="31" s="1"/>
  <c r="O48" i="27"/>
  <c r="O48" i="31" s="1"/>
  <c r="O49" i="21"/>
  <c r="O73" i="20"/>
  <c r="N188" i="21"/>
  <c r="P212" i="20"/>
  <c r="N187" i="27"/>
  <c r="N187" i="31" s="1"/>
  <c r="BS218" i="31"/>
  <c r="BN242" i="31" s="1"/>
  <c r="BN242" i="27"/>
  <c r="Q116" i="20"/>
  <c r="M91" i="27"/>
  <c r="M91" i="31" s="1"/>
  <c r="M92" i="21"/>
  <c r="BG221" i="20"/>
  <c r="BC196" i="24"/>
  <c r="BC196" i="27"/>
  <c r="BC196" i="31" s="1"/>
  <c r="BC197" i="21"/>
  <c r="BM218" i="31"/>
  <c r="BH242" i="31" s="1"/>
  <c r="BH242" i="27"/>
  <c r="Q222" i="31"/>
  <c r="L246" i="31" s="1"/>
  <c r="L246" i="27"/>
  <c r="Q303" i="20"/>
  <c r="Q279" i="21"/>
  <c r="Q278" i="27"/>
  <c r="Q278" i="31" s="1"/>
  <c r="R25" i="20"/>
  <c r="R140" i="20"/>
  <c r="R163" i="20" s="1"/>
  <c r="Q47" i="20"/>
  <c r="O39" i="24"/>
  <c r="O40" i="21"/>
  <c r="O64" i="20"/>
  <c r="O39" i="27"/>
  <c r="O39" i="31" s="1"/>
  <c r="BJ286" i="27"/>
  <c r="BJ286" i="31" s="1"/>
  <c r="BL311" i="20"/>
  <c r="BJ287" i="21"/>
  <c r="BJ286" i="24"/>
  <c r="BA58" i="24"/>
  <c r="BA59" i="21"/>
  <c r="BC83" i="20"/>
  <c r="BA58" i="27"/>
  <c r="BA58" i="31" s="1"/>
  <c r="BH40" i="21"/>
  <c r="BH64" i="20"/>
  <c r="BH39" i="24"/>
  <c r="BH39" i="27"/>
  <c r="BH39" i="31" s="1"/>
  <c r="BR102" i="31"/>
  <c r="BM126" i="31" s="1"/>
  <c r="BM126" i="27"/>
  <c r="BG287" i="27"/>
  <c r="BG287" i="31" s="1"/>
  <c r="BI312" i="20"/>
  <c r="BG288" i="21"/>
  <c r="BG287" i="24"/>
  <c r="P208" i="21"/>
  <c r="T232" i="20"/>
  <c r="P207" i="27"/>
  <c r="P207" i="31" s="1"/>
  <c r="BK153" i="27"/>
  <c r="BK153" i="31" s="1"/>
  <c r="BK153" i="24"/>
  <c r="BK154" i="21"/>
  <c r="BK178" i="20"/>
  <c r="BE178" i="20"/>
  <c r="BE154" i="21"/>
  <c r="BE153" i="24"/>
  <c r="BE153" i="27"/>
  <c r="BE153" i="31" s="1"/>
  <c r="K252" i="27"/>
  <c r="P228" i="31"/>
  <c r="K252" i="31" s="1"/>
  <c r="BI290" i="20"/>
  <c r="BI265" i="27"/>
  <c r="BI265" i="31" s="1"/>
  <c r="BI265" i="24"/>
  <c r="BI266" i="21"/>
  <c r="Q204" i="27"/>
  <c r="Q204" i="31" s="1"/>
  <c r="U229" i="20"/>
  <c r="Q205" i="21"/>
  <c r="AD19" i="20"/>
  <c r="AD134" i="20"/>
  <c r="O72" i="20"/>
  <c r="O48" i="21"/>
  <c r="O47" i="27"/>
  <c r="O47" i="31" s="1"/>
  <c r="O201" i="27"/>
  <c r="O201" i="31" s="1"/>
  <c r="S226" i="20"/>
  <c r="O202" i="21"/>
  <c r="BF36" i="27"/>
  <c r="BF36" i="31" s="1"/>
  <c r="BF37" i="21"/>
  <c r="BF61" i="20"/>
  <c r="BF36" i="24"/>
  <c r="O344" i="20"/>
  <c r="K320" i="21"/>
  <c r="K319" i="27"/>
  <c r="K319" i="31" s="1"/>
  <c r="T224" i="27"/>
  <c r="T225" i="21"/>
  <c r="O249" i="21" s="1"/>
  <c r="O250" i="20"/>
  <c r="O273" i="20" s="1"/>
  <c r="BF244" i="27"/>
  <c r="BK220" i="31"/>
  <c r="BF244" i="31" s="1"/>
  <c r="M275" i="27"/>
  <c r="M275" i="31" s="1"/>
  <c r="M300" i="20"/>
  <c r="M276" i="21"/>
  <c r="AX125" i="27"/>
  <c r="BC101" i="31"/>
  <c r="AX125" i="31" s="1"/>
  <c r="K304" i="21"/>
  <c r="K303" i="27"/>
  <c r="K303" i="31" s="1"/>
  <c r="M328" i="20"/>
  <c r="P165" i="21"/>
  <c r="P189" i="20"/>
  <c r="P164" i="27"/>
  <c r="P164" i="31" s="1"/>
  <c r="M267" i="24"/>
  <c r="M268" i="21"/>
  <c r="M267" i="27"/>
  <c r="M267" i="31" s="1"/>
  <c r="M292" i="20"/>
  <c r="BH266" i="21"/>
  <c r="BH265" i="27"/>
  <c r="BH265" i="31" s="1"/>
  <c r="BH265" i="24"/>
  <c r="BH290" i="20"/>
  <c r="N272" i="27"/>
  <c r="N272" i="31" s="1"/>
  <c r="N297" i="20"/>
  <c r="N273" i="21"/>
  <c r="BN104" i="21"/>
  <c r="BI128" i="21" s="1"/>
  <c r="BN103" i="24"/>
  <c r="BI127" i="24" s="1"/>
  <c r="BN103" i="27"/>
  <c r="V231" i="31"/>
  <c r="Q255" i="31" s="1"/>
  <c r="Q255" i="27"/>
  <c r="BK198" i="21"/>
  <c r="BK197" i="24"/>
  <c r="BK197" i="27"/>
  <c r="BK197" i="31" s="1"/>
  <c r="BO222" i="20"/>
  <c r="BN196" i="27"/>
  <c r="BN196" i="31" s="1"/>
  <c r="BN197" i="21"/>
  <c r="BR221" i="20"/>
  <c r="BN196" i="24"/>
  <c r="BI59" i="27"/>
  <c r="BI59" i="31" s="1"/>
  <c r="BI60" i="21"/>
  <c r="BI59" i="24"/>
  <c r="BK84" i="20"/>
  <c r="BB19" i="20"/>
  <c r="BB134" i="20"/>
  <c r="AZ241" i="27"/>
  <c r="BE217" i="31"/>
  <c r="AZ241" i="31" s="1"/>
  <c r="N256" i="20"/>
  <c r="N279" i="20" s="1"/>
  <c r="S230" i="27"/>
  <c r="S231" i="21"/>
  <c r="N255" i="21" s="1"/>
  <c r="P69" i="20"/>
  <c r="P44" i="27"/>
  <c r="P44" i="31" s="1"/>
  <c r="P45" i="21"/>
  <c r="BP103" i="21"/>
  <c r="BK127" i="21" s="1"/>
  <c r="BP102" i="27"/>
  <c r="BP102" i="24"/>
  <c r="BK126" i="24" s="1"/>
  <c r="S117" i="20"/>
  <c r="O92" i="27"/>
  <c r="O92" i="31" s="1"/>
  <c r="O93" i="21"/>
  <c r="V20" i="20"/>
  <c r="V135" i="20"/>
  <c r="BD102" i="24"/>
  <c r="AY126" i="24" s="1"/>
  <c r="BD103" i="21"/>
  <c r="AY127" i="21" s="1"/>
  <c r="BD102" i="27"/>
  <c r="BO199" i="20"/>
  <c r="BM174" i="24"/>
  <c r="BM174" i="27"/>
  <c r="BM174" i="31" s="1"/>
  <c r="BM175" i="21"/>
  <c r="BG265" i="27"/>
  <c r="BG265" i="31" s="1"/>
  <c r="BG290" i="20"/>
  <c r="BG265" i="24"/>
  <c r="BG266" i="21"/>
  <c r="BI156" i="21"/>
  <c r="BI180" i="20"/>
  <c r="BI155" i="27"/>
  <c r="BI155" i="31" s="1"/>
  <c r="BC125" i="27"/>
  <c r="BH101" i="31"/>
  <c r="BC125" i="31" s="1"/>
  <c r="M301" i="20"/>
  <c r="M277" i="21"/>
  <c r="M276" i="27"/>
  <c r="M276" i="31" s="1"/>
  <c r="BJ37" i="24"/>
  <c r="BJ37" i="27"/>
  <c r="BJ37" i="31" s="1"/>
  <c r="BJ62" i="20"/>
  <c r="BJ38" i="21"/>
  <c r="BF133" i="20"/>
  <c r="BF156" i="20" s="1"/>
  <c r="BE40" i="20"/>
  <c r="BF18" i="20"/>
  <c r="K275" i="27"/>
  <c r="K275" i="31" s="1"/>
  <c r="K300" i="20"/>
  <c r="K276" i="21"/>
  <c r="M257" i="20"/>
  <c r="M280" i="20" s="1"/>
  <c r="R232" i="21"/>
  <c r="M256" i="21" s="1"/>
  <c r="R231" i="27"/>
  <c r="N247" i="20"/>
  <c r="N270" i="20" s="1"/>
  <c r="S222" i="21"/>
  <c r="N246" i="21" s="1"/>
  <c r="S221" i="27"/>
  <c r="S221" i="24"/>
  <c r="N245" i="24" s="1"/>
  <c r="BA288" i="21"/>
  <c r="BA287" i="27"/>
  <c r="BA287" i="31" s="1"/>
  <c r="BA287" i="24"/>
  <c r="BC312" i="20"/>
  <c r="P188" i="20"/>
  <c r="P163" i="27"/>
  <c r="P163" i="31" s="1"/>
  <c r="P164" i="21"/>
  <c r="BR218" i="31"/>
  <c r="BM242" i="31" s="1"/>
  <c r="BM242" i="27"/>
  <c r="BG39" i="20"/>
  <c r="BH17" i="20"/>
  <c r="BH132" i="20"/>
  <c r="BH155" i="20" s="1"/>
  <c r="BH126" i="27"/>
  <c r="BM102" i="31"/>
  <c r="BH126" i="31" s="1"/>
  <c r="BH287" i="27"/>
  <c r="BH287" i="31" s="1"/>
  <c r="BH288" i="21"/>
  <c r="BJ312" i="20"/>
  <c r="BH287" i="24"/>
  <c r="AS19" i="20"/>
  <c r="AS134" i="20"/>
  <c r="N41" i="27"/>
  <c r="N41" i="31" s="1"/>
  <c r="N42" i="21"/>
  <c r="N66" i="20"/>
  <c r="L302" i="20"/>
  <c r="L277" i="27"/>
  <c r="L277" i="31" s="1"/>
  <c r="L278" i="21"/>
  <c r="P87" i="21"/>
  <c r="P86" i="27"/>
  <c r="P86" i="31" s="1"/>
  <c r="T111" i="20"/>
  <c r="AB134" i="20"/>
  <c r="AB19" i="20"/>
  <c r="BF175" i="21"/>
  <c r="BF174" i="24"/>
  <c r="BF174" i="27"/>
  <c r="BF174" i="31" s="1"/>
  <c r="BH199" i="20"/>
  <c r="BJ125" i="27"/>
  <c r="BO101" i="31"/>
  <c r="BJ125" i="31" s="1"/>
  <c r="BL102" i="31"/>
  <c r="BG126" i="31" s="1"/>
  <c r="BG126" i="27"/>
  <c r="O210" i="20"/>
  <c r="M185" i="27"/>
  <c r="M185" i="31" s="1"/>
  <c r="M186" i="21"/>
  <c r="M256" i="27"/>
  <c r="R232" i="31"/>
  <c r="M256" i="31" s="1"/>
  <c r="BN265" i="24"/>
  <c r="BN266" i="21"/>
  <c r="BN290" i="20"/>
  <c r="BN265" i="27"/>
  <c r="BN265" i="31" s="1"/>
  <c r="BR103" i="27"/>
  <c r="BR104" i="21"/>
  <c r="BM128" i="21" s="1"/>
  <c r="BR103" i="24"/>
  <c r="BM127" i="24" s="1"/>
  <c r="P181" i="21"/>
  <c r="P180" i="27"/>
  <c r="P180" i="31" s="1"/>
  <c r="R205" i="20"/>
  <c r="BO102" i="31"/>
  <c r="BJ126" i="31" s="1"/>
  <c r="BJ126" i="27"/>
  <c r="BF126" i="27"/>
  <c r="BK102" i="31"/>
  <c r="BF126" i="31" s="1"/>
  <c r="AZ264" i="27"/>
  <c r="AZ264" i="31" s="1"/>
  <c r="AZ265" i="21"/>
  <c r="AZ289" i="20"/>
  <c r="AZ264" i="24"/>
  <c r="J297" i="27"/>
  <c r="J297" i="31" s="1"/>
  <c r="L322" i="20"/>
  <c r="J298" i="21"/>
  <c r="K291" i="24"/>
  <c r="M316" i="20"/>
  <c r="K292" i="21"/>
  <c r="K291" i="27"/>
  <c r="K291" i="31" s="1"/>
  <c r="BM82" i="21"/>
  <c r="BQ106" i="20"/>
  <c r="BM81" i="24"/>
  <c r="BM81" i="27"/>
  <c r="BM81" i="31" s="1"/>
  <c r="BG242" i="27"/>
  <c r="BL218" i="31"/>
  <c r="BG242" i="31" s="1"/>
  <c r="BA311" i="20"/>
  <c r="AY286" i="24"/>
  <c r="AY287" i="21"/>
  <c r="AY286" i="27"/>
  <c r="AY286" i="31" s="1"/>
  <c r="BC60" i="21"/>
  <c r="BC59" i="24"/>
  <c r="BE84" i="20"/>
  <c r="BC59" i="27"/>
  <c r="BC59" i="31" s="1"/>
  <c r="M253" i="27"/>
  <c r="R229" i="31"/>
  <c r="M253" i="31" s="1"/>
  <c r="O112" i="31"/>
  <c r="J136" i="31" s="1"/>
  <c r="J136" i="27"/>
  <c r="O177" i="24"/>
  <c r="Q202" i="20"/>
  <c r="O177" i="27"/>
  <c r="O177" i="31" s="1"/>
  <c r="O178" i="21"/>
  <c r="L298" i="27"/>
  <c r="L298" i="31" s="1"/>
  <c r="N323" i="20"/>
  <c r="L299" i="21"/>
  <c r="L301" i="27"/>
  <c r="L301" i="31" s="1"/>
  <c r="N326" i="20"/>
  <c r="L302" i="21"/>
  <c r="Q115" i="27"/>
  <c r="Q116" i="21"/>
  <c r="L140" i="21" s="1"/>
  <c r="V133" i="20"/>
  <c r="V18" i="20"/>
  <c r="BM265" i="27"/>
  <c r="BM265" i="31" s="1"/>
  <c r="BM290" i="20"/>
  <c r="BM266" i="21"/>
  <c r="BM265" i="24"/>
  <c r="BK175" i="24"/>
  <c r="BM200" i="20"/>
  <c r="BK176" i="21"/>
  <c r="BK175" i="27"/>
  <c r="BK175" i="31" s="1"/>
  <c r="BF219" i="21"/>
  <c r="BA243" i="21" s="1"/>
  <c r="BA244" i="20"/>
  <c r="BA267" i="20" s="1"/>
  <c r="BF218" i="24"/>
  <c r="BA242" i="24" s="1"/>
  <c r="BF218" i="27"/>
  <c r="O182" i="20"/>
  <c r="O158" i="21"/>
  <c r="O157" i="27"/>
  <c r="O157" i="31" s="1"/>
  <c r="BJ60" i="21"/>
  <c r="BL84" i="20"/>
  <c r="BJ59" i="27"/>
  <c r="BJ59" i="31" s="1"/>
  <c r="BJ59" i="24"/>
  <c r="K321" i="27"/>
  <c r="K321" i="31" s="1"/>
  <c r="O346" i="20"/>
  <c r="K322" i="21"/>
  <c r="BI242" i="27"/>
  <c r="BN218" i="31"/>
  <c r="BI242" i="31" s="1"/>
  <c r="O83" i="27"/>
  <c r="O83" i="31" s="1"/>
  <c r="O84" i="21"/>
  <c r="S108" i="20"/>
  <c r="O83" i="24"/>
  <c r="BB80" i="24"/>
  <c r="BB80" i="27"/>
  <c r="BB80" i="31" s="1"/>
  <c r="BF105" i="20"/>
  <c r="BB81" i="21"/>
  <c r="BJ334" i="24"/>
  <c r="BJ334" i="27"/>
  <c r="BJ334" i="31" s="1"/>
  <c r="BJ335" i="21"/>
  <c r="W232" i="27"/>
  <c r="R258" i="20"/>
  <c r="R281" i="20" s="1"/>
  <c r="W233" i="21"/>
  <c r="R257" i="21" s="1"/>
  <c r="BL59" i="24"/>
  <c r="BL60" i="21"/>
  <c r="BN84" i="20"/>
  <c r="BL59" i="27"/>
  <c r="BL59" i="31" s="1"/>
  <c r="BG83" i="20"/>
  <c r="BE58" i="27"/>
  <c r="BE58" i="31" s="1"/>
  <c r="BE59" i="21"/>
  <c r="BE58" i="24"/>
  <c r="P22" i="20"/>
  <c r="P137" i="20"/>
  <c r="P160" i="20" s="1"/>
  <c r="O44" i="20"/>
  <c r="N271" i="21"/>
  <c r="N270" i="27"/>
  <c r="N270" i="31" s="1"/>
  <c r="N295" i="20"/>
  <c r="N270" i="24"/>
  <c r="Q107" i="24"/>
  <c r="L131" i="24" s="1"/>
  <c r="Q108" i="21"/>
  <c r="L132" i="21" s="1"/>
  <c r="Q107" i="27"/>
  <c r="N179" i="27"/>
  <c r="N179" i="31" s="1"/>
  <c r="N180" i="21"/>
  <c r="P204" i="20"/>
  <c r="J303" i="27"/>
  <c r="J303" i="31" s="1"/>
  <c r="L328" i="20"/>
  <c r="J304" i="21"/>
  <c r="M304" i="20"/>
  <c r="M279" i="27"/>
  <c r="M279" i="31" s="1"/>
  <c r="M280" i="21"/>
  <c r="K300" i="21"/>
  <c r="K299" i="27"/>
  <c r="K299" i="31" s="1"/>
  <c r="M324" i="20"/>
  <c r="Q116" i="31"/>
  <c r="L140" i="31" s="1"/>
  <c r="L140" i="27"/>
  <c r="BQ102" i="31"/>
  <c r="BL126" i="31" s="1"/>
  <c r="BL126" i="27"/>
  <c r="L294" i="20"/>
  <c r="L269" i="27"/>
  <c r="L269" i="31" s="1"/>
  <c r="L270" i="21"/>
  <c r="L269" i="24"/>
  <c r="BH83" i="27"/>
  <c r="BH83" i="31" s="1"/>
  <c r="BH83" i="24"/>
  <c r="BH84" i="21"/>
  <c r="BL108" i="20"/>
  <c r="BM103" i="24"/>
  <c r="BH127" i="24" s="1"/>
  <c r="BM103" i="27"/>
  <c r="BM104" i="21"/>
  <c r="BH128" i="21" s="1"/>
  <c r="BJ104" i="31"/>
  <c r="BE128" i="31" s="1"/>
  <c r="BE128" i="27"/>
  <c r="O210" i="21"/>
  <c r="S234" i="20"/>
  <c r="O209" i="27"/>
  <c r="O209" i="31" s="1"/>
  <c r="BM308" i="24"/>
  <c r="BM309" i="21"/>
  <c r="BM308" i="27"/>
  <c r="BM308" i="31" s="1"/>
  <c r="BQ333" i="20"/>
  <c r="R23" i="20"/>
  <c r="R138" i="20"/>
  <c r="R161" i="20" s="1"/>
  <c r="Q45" i="20"/>
  <c r="BJ175" i="24"/>
  <c r="BJ176" i="21"/>
  <c r="BJ175" i="27"/>
  <c r="BJ175" i="31" s="1"/>
  <c r="BL200" i="20"/>
  <c r="BN219" i="27"/>
  <c r="BN220" i="21"/>
  <c r="BI244" i="21" s="1"/>
  <c r="BI245" i="20"/>
  <c r="BI268" i="20" s="1"/>
  <c r="BN219" i="24"/>
  <c r="BI243" i="24" s="1"/>
  <c r="Q113" i="31"/>
  <c r="L137" i="31" s="1"/>
  <c r="L137" i="27"/>
  <c r="AZ134" i="20"/>
  <c r="AZ19" i="20"/>
  <c r="BF267" i="24"/>
  <c r="BF268" i="21"/>
  <c r="BF292" i="20"/>
  <c r="BF267" i="27"/>
  <c r="BF267" i="31" s="1"/>
  <c r="BJ198" i="21"/>
  <c r="BJ197" i="27"/>
  <c r="BJ197" i="31" s="1"/>
  <c r="BN222" i="20"/>
  <c r="BJ197" i="24"/>
  <c r="P114" i="21"/>
  <c r="K138" i="21" s="1"/>
  <c r="P113" i="27"/>
  <c r="AT133" i="20"/>
  <c r="AT18" i="20"/>
  <c r="BI37" i="24"/>
  <c r="BI38" i="21"/>
  <c r="BI37" i="27"/>
  <c r="BI37" i="31" s="1"/>
  <c r="BI62" i="20"/>
  <c r="BN245" i="20"/>
  <c r="BN268" i="20" s="1"/>
  <c r="BS220" i="21"/>
  <c r="BN244" i="21" s="1"/>
  <c r="BS219" i="24"/>
  <c r="BN243" i="24" s="1"/>
  <c r="BS219" i="27"/>
  <c r="M131" i="27"/>
  <c r="R107" i="31"/>
  <c r="M131" i="31" s="1"/>
  <c r="T226" i="27"/>
  <c r="O252" i="20"/>
  <c r="O275" i="20" s="1"/>
  <c r="T227" i="21"/>
  <c r="O251" i="21" s="1"/>
  <c r="Q183" i="20"/>
  <c r="Q159" i="21"/>
  <c r="Q158" i="27"/>
  <c r="Q158" i="31" s="1"/>
  <c r="BD264" i="24"/>
  <c r="BD289" i="20"/>
  <c r="BD265" i="21"/>
  <c r="BD264" i="27"/>
  <c r="BD264" i="31" s="1"/>
  <c r="BH219" i="27"/>
  <c r="BH220" i="21"/>
  <c r="BC244" i="21" s="1"/>
  <c r="BH219" i="24"/>
  <c r="BC243" i="24" s="1"/>
  <c r="BC245" i="20"/>
  <c r="BC268" i="20" s="1"/>
  <c r="N208" i="21"/>
  <c r="N207" i="27"/>
  <c r="N207" i="31" s="1"/>
  <c r="R232" i="20"/>
  <c r="BG103" i="24"/>
  <c r="BB127" i="24" s="1"/>
  <c r="BG103" i="27"/>
  <c r="BG104" i="21"/>
  <c r="BB128" i="21" s="1"/>
  <c r="BF287" i="27"/>
  <c r="BF287" i="31" s="1"/>
  <c r="BH312" i="20"/>
  <c r="BF288" i="21"/>
  <c r="BF287" i="24"/>
  <c r="T210" i="27"/>
  <c r="T210" i="31" s="1"/>
  <c r="X235" i="20"/>
  <c r="T211" i="21"/>
  <c r="L257" i="27"/>
  <c r="Q233" i="31"/>
  <c r="L257" i="31" s="1"/>
  <c r="BK38" i="21"/>
  <c r="BK62" i="20"/>
  <c r="BK37" i="27"/>
  <c r="BK37" i="31" s="1"/>
  <c r="BK37" i="24"/>
  <c r="BD101" i="31"/>
  <c r="AY125" i="31" s="1"/>
  <c r="AY125" i="27"/>
  <c r="BE289" i="24"/>
  <c r="BG314" i="20"/>
  <c r="BE289" i="27"/>
  <c r="BE289" i="31" s="1"/>
  <c r="BE290" i="21"/>
  <c r="BM106" i="20"/>
  <c r="BI82" i="21"/>
  <c r="BI81" i="24"/>
  <c r="BI81" i="27"/>
  <c r="BI81" i="31" s="1"/>
  <c r="N247" i="27"/>
  <c r="S223" i="31"/>
  <c r="N247" i="31" s="1"/>
  <c r="O185" i="27"/>
  <c r="O185" i="31" s="1"/>
  <c r="Q210" i="20"/>
  <c r="O186" i="21"/>
  <c r="BO220" i="21"/>
  <c r="BJ244" i="21" s="1"/>
  <c r="BO219" i="27"/>
  <c r="BJ245" i="20"/>
  <c r="BJ268" i="20" s="1"/>
  <c r="BO219" i="24"/>
  <c r="BJ243" i="24" s="1"/>
  <c r="AY264" i="27"/>
  <c r="AY264" i="31" s="1"/>
  <c r="AY265" i="21"/>
  <c r="AY289" i="20"/>
  <c r="AY264" i="24"/>
  <c r="O65" i="21"/>
  <c r="O64" i="27"/>
  <c r="O64" i="31" s="1"/>
  <c r="Q89" i="20"/>
  <c r="M319" i="27"/>
  <c r="M319" i="31" s="1"/>
  <c r="Q344" i="20"/>
  <c r="M320" i="21"/>
  <c r="AB135" i="20"/>
  <c r="AB20" i="20"/>
  <c r="AK135" i="20"/>
  <c r="AK20" i="20"/>
  <c r="BD81" i="24"/>
  <c r="BD81" i="27"/>
  <c r="BD81" i="31" s="1"/>
  <c r="BH106" i="20"/>
  <c r="BD82" i="21"/>
  <c r="N69" i="27"/>
  <c r="N69" i="31" s="1"/>
  <c r="N70" i="21"/>
  <c r="P94" i="20"/>
  <c r="BK200" i="20"/>
  <c r="BI175" i="27"/>
  <c r="BI175" i="31" s="1"/>
  <c r="BI176" i="21"/>
  <c r="BI175" i="24"/>
  <c r="Q203" i="21"/>
  <c r="Q202" i="27"/>
  <c r="Q202" i="31" s="1"/>
  <c r="U227" i="20"/>
  <c r="BG197" i="21"/>
  <c r="BG196" i="27"/>
  <c r="BG196" i="31" s="1"/>
  <c r="BK221" i="20"/>
  <c r="BG196" i="24"/>
  <c r="P209" i="21"/>
  <c r="P208" i="27"/>
  <c r="P208" i="31" s="1"/>
  <c r="T233" i="20"/>
  <c r="N50" i="20"/>
  <c r="O143" i="20"/>
  <c r="O166" i="20" s="1"/>
  <c r="BC39" i="20"/>
  <c r="BD132" i="20"/>
  <c r="BD155" i="20" s="1"/>
  <c r="BD17" i="20"/>
  <c r="AV133" i="20"/>
  <c r="AV18" i="20"/>
  <c r="O317" i="20"/>
  <c r="M292" i="24"/>
  <c r="M292" i="27"/>
  <c r="M292" i="31" s="1"/>
  <c r="M293" i="21"/>
  <c r="BB196" i="24"/>
  <c r="BF221" i="20"/>
  <c r="BB197" i="21"/>
  <c r="BB196" i="27"/>
  <c r="BB196" i="31" s="1"/>
  <c r="N259" i="20"/>
  <c r="N282" i="20" s="1"/>
  <c r="S233" i="27"/>
  <c r="S234" i="21"/>
  <c r="N258" i="21" s="1"/>
  <c r="BL103" i="27"/>
  <c r="BL103" i="24"/>
  <c r="BG127" i="24" s="1"/>
  <c r="BL104" i="21"/>
  <c r="BG128" i="21" s="1"/>
  <c r="BJ40" i="20"/>
  <c r="BK133" i="20"/>
  <c r="BK156" i="20" s="1"/>
  <c r="BK18" i="20"/>
  <c r="BD199" i="20"/>
  <c r="BB174" i="27"/>
  <c r="BB174" i="31" s="1"/>
  <c r="BB174" i="24"/>
  <c r="BB175" i="21"/>
  <c r="P95" i="20"/>
  <c r="N71" i="21"/>
  <c r="N70" i="27"/>
  <c r="N70" i="31" s="1"/>
  <c r="AE134" i="20"/>
  <c r="AE19" i="20"/>
  <c r="BH59" i="27"/>
  <c r="BH59" i="31" s="1"/>
  <c r="BH60" i="21"/>
  <c r="BH59" i="24"/>
  <c r="BJ84" i="20"/>
  <c r="N322" i="20"/>
  <c r="L298" i="21"/>
  <c r="L297" i="27"/>
  <c r="L297" i="31" s="1"/>
  <c r="BF102" i="31"/>
  <c r="BA126" i="31" s="1"/>
  <c r="BA126" i="27"/>
  <c r="P67" i="20"/>
  <c r="P42" i="27"/>
  <c r="P42" i="31" s="1"/>
  <c r="P43" i="21"/>
  <c r="N94" i="21"/>
  <c r="R118" i="20"/>
  <c r="N93" i="27"/>
  <c r="N93" i="31" s="1"/>
  <c r="BI217" i="31"/>
  <c r="BD241" i="31" s="1"/>
  <c r="BD241" i="27"/>
  <c r="AR134" i="20"/>
  <c r="AR19" i="20"/>
  <c r="P300" i="27"/>
  <c r="P300" i="31" s="1"/>
  <c r="R325" i="20"/>
  <c r="P301" i="21"/>
  <c r="BI102" i="27"/>
  <c r="BI102" i="24"/>
  <c r="BD126" i="24" s="1"/>
  <c r="BI103" i="21"/>
  <c r="BD127" i="21" s="1"/>
  <c r="S109" i="21"/>
  <c r="N133" i="21" s="1"/>
  <c r="S108" i="27"/>
  <c r="BB153" i="21"/>
  <c r="BB152" i="24"/>
  <c r="BB152" i="27"/>
  <c r="BB152" i="31" s="1"/>
  <c r="BB177" i="20"/>
  <c r="BC287" i="21"/>
  <c r="BC286" i="27"/>
  <c r="BC286" i="31" s="1"/>
  <c r="BC286" i="24"/>
  <c r="BE311" i="20"/>
  <c r="N94" i="20"/>
  <c r="L70" i="21"/>
  <c r="L69" i="27"/>
  <c r="L69" i="31" s="1"/>
  <c r="BP217" i="31"/>
  <c r="BK241" i="31" s="1"/>
  <c r="BK241" i="27"/>
  <c r="L305" i="20"/>
  <c r="L280" i="27"/>
  <c r="L280" i="31" s="1"/>
  <c r="L281" i="21"/>
  <c r="BJ287" i="27"/>
  <c r="BJ287" i="31" s="1"/>
  <c r="BL312" i="20"/>
  <c r="BJ287" i="24"/>
  <c r="BJ288" i="21"/>
  <c r="R207" i="20"/>
  <c r="P183" i="21"/>
  <c r="P182" i="27"/>
  <c r="P182" i="31" s="1"/>
  <c r="M64" i="21"/>
  <c r="M63" i="27"/>
  <c r="M63" i="31" s="1"/>
  <c r="O88" i="20"/>
  <c r="BL178" i="20"/>
  <c r="BL154" i="21"/>
  <c r="BL153" i="24"/>
  <c r="BL153" i="27"/>
  <c r="BL153" i="31" s="1"/>
  <c r="BK265" i="24"/>
  <c r="BK290" i="20"/>
  <c r="BK265" i="27"/>
  <c r="BK265" i="31" s="1"/>
  <c r="BK266" i="21"/>
  <c r="R114" i="27"/>
  <c r="R115" i="21"/>
  <c r="M139" i="21" s="1"/>
  <c r="BR222" i="20"/>
  <c r="BN197" i="27"/>
  <c r="BN197" i="31" s="1"/>
  <c r="BN198" i="21"/>
  <c r="BN197" i="24"/>
  <c r="BD175" i="24"/>
  <c r="BF200" i="20"/>
  <c r="BD176" i="21"/>
  <c r="BD175" i="27"/>
  <c r="BD175" i="31" s="1"/>
  <c r="R109" i="31"/>
  <c r="M133" i="31" s="1"/>
  <c r="M133" i="27"/>
  <c r="O23" i="22"/>
  <c r="O138" i="22"/>
  <c r="BM132" i="22"/>
  <c r="BM155" i="22" s="1"/>
  <c r="BM178" i="22" s="1"/>
  <c r="BO201" i="22" s="1"/>
  <c r="BS224" i="22" s="1"/>
  <c r="BN248" i="22" s="1"/>
  <c r="BN271" i="22" s="1"/>
  <c r="BL39" i="22"/>
  <c r="BL62" i="22" s="1"/>
  <c r="BN85" i="22" s="1"/>
  <c r="BR108" i="22" s="1"/>
  <c r="O141" i="22"/>
  <c r="O26" i="22"/>
  <c r="P142" i="22" s="1"/>
  <c r="BD133" i="22"/>
  <c r="BD18" i="22"/>
  <c r="BG132" i="22"/>
  <c r="BG155" i="22" s="1"/>
  <c r="BG178" i="22" s="1"/>
  <c r="BI201" i="22" s="1"/>
  <c r="BM224" i="22" s="1"/>
  <c r="BH248" i="22" s="1"/>
  <c r="BH271" i="22" s="1"/>
  <c r="BF39" i="22"/>
  <c r="BF62" i="22" s="1"/>
  <c r="BH85" i="22" s="1"/>
  <c r="BL108" i="22" s="1"/>
  <c r="BG17" i="22"/>
  <c r="BJ17" i="22"/>
  <c r="BJ132" i="22"/>
  <c r="BJ155" i="22" s="1"/>
  <c r="BJ178" i="22" s="1"/>
  <c r="BL201" i="22" s="1"/>
  <c r="BP224" i="22" s="1"/>
  <c r="BK248" i="22" s="1"/>
  <c r="BK271" i="22" s="1"/>
  <c r="BI39" i="22"/>
  <c r="BI62" i="22" s="1"/>
  <c r="BK85" i="22" s="1"/>
  <c r="BO108" i="22" s="1"/>
  <c r="BJ38" i="22"/>
  <c r="BJ61" i="22" s="1"/>
  <c r="BL84" i="22" s="1"/>
  <c r="BP107" i="22" s="1"/>
  <c r="BK16" i="22"/>
  <c r="BK131" i="22"/>
  <c r="BK154" i="22" s="1"/>
  <c r="BK177" i="22" s="1"/>
  <c r="BM200" i="22" s="1"/>
  <c r="BQ223" i="22" s="1"/>
  <c r="BL247" i="22" s="1"/>
  <c r="BL270" i="22" s="1"/>
  <c r="AN133" i="22"/>
  <c r="AN18" i="22"/>
  <c r="V135" i="22"/>
  <c r="V20" i="22"/>
  <c r="BD131" i="22"/>
  <c r="BD154" i="22" s="1"/>
  <c r="BD177" i="22" s="1"/>
  <c r="BF200" i="22" s="1"/>
  <c r="BJ223" i="22" s="1"/>
  <c r="BE247" i="22" s="1"/>
  <c r="BE270" i="22" s="1"/>
  <c r="BD16" i="22"/>
  <c r="BC38" i="22"/>
  <c r="BC61" i="22" s="1"/>
  <c r="BE84" i="22" s="1"/>
  <c r="BI107" i="22" s="1"/>
  <c r="X80" i="24"/>
  <c r="X80" i="27"/>
  <c r="X80" i="31" s="1"/>
  <c r="BA63" i="21"/>
  <c r="BA62" i="27"/>
  <c r="BA62" i="31" s="1"/>
  <c r="BG313" i="9"/>
  <c r="BK336" i="9" s="1"/>
  <c r="BE290" i="9"/>
  <c r="W197" i="8"/>
  <c r="U175" i="22"/>
  <c r="U176" i="20"/>
  <c r="P317" i="9"/>
  <c r="T340" i="9" s="1"/>
  <c r="N294" i="9"/>
  <c r="AA197" i="8"/>
  <c r="Y176" i="20"/>
  <c r="Y175" i="22"/>
  <c r="AH59" i="22"/>
  <c r="AH60" i="20"/>
  <c r="AJ81" i="8"/>
  <c r="Y219" i="22"/>
  <c r="T243" i="22" s="1"/>
  <c r="Y220" i="20"/>
  <c r="T244" i="20" s="1"/>
  <c r="T242" i="8"/>
  <c r="T265" i="8" s="1"/>
  <c r="S324" i="9"/>
  <c r="W347" i="9" s="1"/>
  <c r="Q301" i="9"/>
  <c r="T59" i="22"/>
  <c r="V81" i="8"/>
  <c r="T60" i="20"/>
  <c r="P70" i="8"/>
  <c r="R93" i="8" s="1"/>
  <c r="V116" i="8" s="1"/>
  <c r="P47" i="9"/>
  <c r="P70" i="9" s="1"/>
  <c r="R93" i="9" s="1"/>
  <c r="V116" i="9" s="1"/>
  <c r="Q140" i="9" s="1"/>
  <c r="Q163" i="9" s="1"/>
  <c r="Q186" i="9" s="1"/>
  <c r="S209" i="9" s="1"/>
  <c r="W232" i="9" s="1"/>
  <c r="R256" i="9" s="1"/>
  <c r="R279" i="9" s="1"/>
  <c r="M37" i="9"/>
  <c r="M60" i="9" s="1"/>
  <c r="O83" i="9" s="1"/>
  <c r="S106" i="9" s="1"/>
  <c r="N130" i="9" s="1"/>
  <c r="N153" i="9" s="1"/>
  <c r="N176" i="9" s="1"/>
  <c r="P199" i="9" s="1"/>
  <c r="T222" i="9" s="1"/>
  <c r="O246" i="9" s="1"/>
  <c r="O269" i="9" s="1"/>
  <c r="M60" i="8"/>
  <c r="O83" i="8" s="1"/>
  <c r="S106" i="8" s="1"/>
  <c r="BC15" i="8"/>
  <c r="BB37" i="8"/>
  <c r="BC130" i="8"/>
  <c r="BC153" i="8" s="1"/>
  <c r="BC176" i="8" s="1"/>
  <c r="BE199" i="8" s="1"/>
  <c r="BI222" i="8" s="1"/>
  <c r="BD246" i="8" s="1"/>
  <c r="BD269" i="8" s="1"/>
  <c r="BD292" i="8" s="1"/>
  <c r="BF315" i="8" s="1"/>
  <c r="BJ338" i="8" s="1"/>
  <c r="BB14" i="24"/>
  <c r="BB14" i="27"/>
  <c r="BB15" i="21"/>
  <c r="BB14" i="9"/>
  <c r="BB14" i="31"/>
  <c r="AV79" i="27"/>
  <c r="AV79" i="31" s="1"/>
  <c r="AV80" i="21"/>
  <c r="AV79" i="24"/>
  <c r="AT80" i="24"/>
  <c r="AT80" i="27"/>
  <c r="AT80" i="31" s="1"/>
  <c r="X81" i="21"/>
  <c r="AT81" i="21"/>
  <c r="AV153" i="22"/>
  <c r="AV154" i="20"/>
  <c r="AV175" i="8"/>
  <c r="P298" i="9"/>
  <c r="R321" i="9"/>
  <c r="V344" i="9" s="1"/>
  <c r="AK82" i="20"/>
  <c r="AK81" i="22"/>
  <c r="AO103" i="8"/>
  <c r="AV35" i="24"/>
  <c r="AV35" i="27"/>
  <c r="AV35" i="31" s="1"/>
  <c r="AT177" i="20"/>
  <c r="AV198" i="8"/>
  <c r="AT176" i="22"/>
  <c r="AJ242" i="8"/>
  <c r="AJ265" i="8" s="1"/>
  <c r="AO219" i="22"/>
  <c r="AJ243" i="22" s="1"/>
  <c r="AO220" i="20"/>
  <c r="AJ244" i="20" s="1"/>
  <c r="AL14" i="24"/>
  <c r="AL14" i="27"/>
  <c r="AL14" i="9"/>
  <c r="AL37" i="8"/>
  <c r="AM15" i="8"/>
  <c r="AM130" i="8"/>
  <c r="AM153" i="8" s="1"/>
  <c r="AL14" i="31"/>
  <c r="AL15" i="21"/>
  <c r="BB219" i="8"/>
  <c r="AX198" i="20"/>
  <c r="AX197" i="22"/>
  <c r="AJ35" i="27"/>
  <c r="AJ35" i="31" s="1"/>
  <c r="AJ36" i="21"/>
  <c r="AL60" i="20"/>
  <c r="AL59" i="22"/>
  <c r="AN81" i="8"/>
  <c r="AK57" i="27"/>
  <c r="AK57" i="31" s="1"/>
  <c r="AK58" i="21"/>
  <c r="AS82" i="8"/>
  <c r="AQ60" i="22"/>
  <c r="AQ61" i="20"/>
  <c r="T36" i="21"/>
  <c r="T35" i="24"/>
  <c r="T35" i="27"/>
  <c r="T35" i="31" s="1"/>
  <c r="Z219" i="8"/>
  <c r="V197" i="22"/>
  <c r="V198" i="20"/>
  <c r="N36" i="27"/>
  <c r="N36" i="31" s="1"/>
  <c r="N36" i="24"/>
  <c r="N37" i="21"/>
  <c r="AK176" i="20"/>
  <c r="AK175" i="22"/>
  <c r="AM197" i="8"/>
  <c r="U38" i="20"/>
  <c r="U59" i="8"/>
  <c r="U37" i="22"/>
  <c r="U36" i="9"/>
  <c r="U59" i="9" s="1"/>
  <c r="W82" i="9" s="1"/>
  <c r="AA105" i="9" s="1"/>
  <c r="V129" i="9" s="1"/>
  <c r="V152" i="9" s="1"/>
  <c r="AJ198" i="20"/>
  <c r="AN219" i="8"/>
  <c r="AJ197" i="22"/>
  <c r="AR219" i="8"/>
  <c r="AN198" i="20"/>
  <c r="AN197" i="22"/>
  <c r="BA219" i="22"/>
  <c r="AV243" i="22" s="1"/>
  <c r="AV242" i="8"/>
  <c r="AV265" i="8" s="1"/>
  <c r="BA220" i="20"/>
  <c r="AV244" i="20" s="1"/>
  <c r="AU82" i="20"/>
  <c r="AY103" i="8"/>
  <c r="AU81" i="22"/>
  <c r="AT35" i="27"/>
  <c r="AT35" i="31" s="1"/>
  <c r="AT35" i="24"/>
  <c r="AT36" i="21"/>
  <c r="AH36" i="21"/>
  <c r="AH35" i="27"/>
  <c r="AH35" i="31" s="1"/>
  <c r="AW15" i="8"/>
  <c r="AW130" i="8"/>
  <c r="AW153" i="8" s="1"/>
  <c r="AV14" i="27"/>
  <c r="AV14" i="24"/>
  <c r="AV14" i="31"/>
  <c r="AV14" i="9"/>
  <c r="AV37" i="8"/>
  <c r="AV15" i="21"/>
  <c r="AL154" i="20"/>
  <c r="AL175" i="8"/>
  <c r="AL153" i="22"/>
  <c r="AQ243" i="8"/>
  <c r="AQ266" i="8" s="1"/>
  <c r="AV220" i="22"/>
  <c r="AQ244" i="22" s="1"/>
  <c r="AV221" i="20"/>
  <c r="AQ245" i="20" s="1"/>
  <c r="AL36" i="21"/>
  <c r="AL35" i="24"/>
  <c r="AL35" i="27"/>
  <c r="AL35" i="31" s="1"/>
  <c r="AM81" i="22"/>
  <c r="AQ103" i="8"/>
  <c r="AM82" i="20"/>
  <c r="R104" i="22"/>
  <c r="R105" i="20"/>
  <c r="R103" i="27" s="1"/>
  <c r="AQ36" i="27"/>
  <c r="AQ36" i="31" s="1"/>
  <c r="AQ37" i="21"/>
  <c r="AQ36" i="24"/>
  <c r="AT198" i="8"/>
  <c r="AR176" i="22"/>
  <c r="AR177" i="20"/>
  <c r="V14" i="31"/>
  <c r="V14" i="27"/>
  <c r="V14" i="24"/>
  <c r="V15" i="21"/>
  <c r="V14" i="9"/>
  <c r="V37" i="8"/>
  <c r="W130" i="8"/>
  <c r="W153" i="8" s="1"/>
  <c r="W15" i="8"/>
  <c r="P15" i="27"/>
  <c r="P15" i="24"/>
  <c r="P16" i="21"/>
  <c r="P15" i="9"/>
  <c r="P38" i="8"/>
  <c r="Q131" i="8"/>
  <c r="Q154" i="8" s="1"/>
  <c r="Q16" i="8"/>
  <c r="P15" i="31"/>
  <c r="AS57" i="24"/>
  <c r="AS58" i="21"/>
  <c r="AV81" i="8"/>
  <c r="AT59" i="22"/>
  <c r="AT60" i="20"/>
  <c r="AG82" i="20"/>
  <c r="AG81" i="22"/>
  <c r="AK103" i="8"/>
  <c r="X80" i="21"/>
  <c r="X79" i="27"/>
  <c r="X79" i="31" s="1"/>
  <c r="X79" i="24"/>
  <c r="Z198" i="20"/>
  <c r="Z197" i="22"/>
  <c r="AD219" i="8"/>
  <c r="AU38" i="20"/>
  <c r="AU59" i="8"/>
  <c r="AU36" i="9"/>
  <c r="AU59" i="9" s="1"/>
  <c r="AW82" i="9" s="1"/>
  <c r="AU37" i="22"/>
  <c r="X104" i="20"/>
  <c r="X103" i="22"/>
  <c r="N18" i="27"/>
  <c r="N19" i="21"/>
  <c r="N18" i="24"/>
  <c r="N41" i="8"/>
  <c r="O134" i="8"/>
  <c r="O157" i="8" s="1"/>
  <c r="O180" i="8" s="1"/>
  <c r="Q203" i="8" s="1"/>
  <c r="U226" i="8" s="1"/>
  <c r="P250" i="8" s="1"/>
  <c r="P273" i="8" s="1"/>
  <c r="P296" i="8" s="1"/>
  <c r="R319" i="8" s="1"/>
  <c r="V342" i="8" s="1"/>
  <c r="N18" i="9"/>
  <c r="O19" i="8"/>
  <c r="N18" i="31"/>
  <c r="AI58" i="21"/>
  <c r="AI57" i="27"/>
  <c r="AI57" i="31" s="1"/>
  <c r="AK36" i="9"/>
  <c r="AK59" i="9" s="1"/>
  <c r="AM82" i="9" s="1"/>
  <c r="AQ105" i="9" s="1"/>
  <c r="AL129" i="9" s="1"/>
  <c r="AL152" i="9" s="1"/>
  <c r="AL175" i="9" s="1"/>
  <c r="AK38" i="20"/>
  <c r="AK37" i="22"/>
  <c r="AK59" i="8"/>
  <c r="M45" i="9"/>
  <c r="M68" i="9" s="1"/>
  <c r="O91" i="9" s="1"/>
  <c r="S114" i="9" s="1"/>
  <c r="N138" i="9" s="1"/>
  <c r="N161" i="9" s="1"/>
  <c r="N184" i="9" s="1"/>
  <c r="P207" i="9" s="1"/>
  <c r="T230" i="9" s="1"/>
  <c r="O254" i="9" s="1"/>
  <c r="O277" i="9" s="1"/>
  <c r="M68" i="8"/>
  <c r="O91" i="8" s="1"/>
  <c r="S114" i="8" s="1"/>
  <c r="AV104" i="8"/>
  <c r="AR83" i="20"/>
  <c r="AR82" i="22"/>
  <c r="AK130" i="8"/>
  <c r="AK153" i="8" s="1"/>
  <c r="AJ14" i="31"/>
  <c r="AJ14" i="27"/>
  <c r="AJ15" i="21"/>
  <c r="AJ14" i="24"/>
  <c r="AJ14" i="9"/>
  <c r="AJ37" i="8"/>
  <c r="AK15" i="8"/>
  <c r="AU154" i="22"/>
  <c r="AU155" i="20"/>
  <c r="AU176" i="8"/>
  <c r="AW104" i="22"/>
  <c r="AW105" i="20"/>
  <c r="Q26" i="21"/>
  <c r="Q25" i="24"/>
  <c r="Q48" i="8"/>
  <c r="R141" i="8"/>
  <c r="R164" i="8" s="1"/>
  <c r="R187" i="8" s="1"/>
  <c r="T210" i="8" s="1"/>
  <c r="X233" i="8" s="1"/>
  <c r="S257" i="8" s="1"/>
  <c r="S280" i="8" s="1"/>
  <c r="S303" i="8" s="1"/>
  <c r="U326" i="8" s="1"/>
  <c r="Y349" i="8" s="1"/>
  <c r="Q25" i="9"/>
  <c r="Q25" i="27"/>
  <c r="Q25" i="31"/>
  <c r="P82" i="8"/>
  <c r="N61" i="20"/>
  <c r="N60" i="22"/>
  <c r="V154" i="20"/>
  <c r="V175" i="8"/>
  <c r="V153" i="22"/>
  <c r="X59" i="22"/>
  <c r="Z81" i="8"/>
  <c r="X60" i="20"/>
  <c r="P154" i="22"/>
  <c r="P176" i="8"/>
  <c r="P155" i="20"/>
  <c r="AO197" i="8"/>
  <c r="AM176" i="20"/>
  <c r="AM175" i="22"/>
  <c r="AS36" i="27"/>
  <c r="AS36" i="31" s="1"/>
  <c r="AS36" i="24"/>
  <c r="AS37" i="21"/>
  <c r="AI82" i="20"/>
  <c r="AI81" i="22"/>
  <c r="AM103" i="8"/>
  <c r="AE57" i="24"/>
  <c r="AE58" i="21"/>
  <c r="AB103" i="22"/>
  <c r="AB104" i="20"/>
  <c r="AL104" i="20"/>
  <c r="AL103" i="22"/>
  <c r="AW175" i="22"/>
  <c r="AY197" i="8"/>
  <c r="AW176" i="20"/>
  <c r="T80" i="21"/>
  <c r="T79" i="27"/>
  <c r="T79" i="31" s="1"/>
  <c r="T79" i="24"/>
  <c r="AM219" i="22"/>
  <c r="AH243" i="22" s="1"/>
  <c r="AH242" i="8"/>
  <c r="AH265" i="8" s="1"/>
  <c r="AM220" i="20"/>
  <c r="AH244" i="20" s="1"/>
  <c r="AE57" i="27"/>
  <c r="AE57" i="31" s="1"/>
  <c r="AG80" i="9"/>
  <c r="AW59" i="8"/>
  <c r="AW38" i="20"/>
  <c r="AW37" i="22"/>
  <c r="AW36" i="9"/>
  <c r="AX220" i="22"/>
  <c r="AS244" i="22" s="1"/>
  <c r="AS243" i="8"/>
  <c r="AS266" i="8" s="1"/>
  <c r="AX221" i="20"/>
  <c r="AS245" i="20" s="1"/>
  <c r="AW220" i="8"/>
  <c r="AS199" i="20"/>
  <c r="AS198" i="22"/>
  <c r="AI130" i="8"/>
  <c r="AI153" i="8" s="1"/>
  <c r="AH14" i="27"/>
  <c r="AH14" i="31"/>
  <c r="AH14" i="24"/>
  <c r="AH15" i="21"/>
  <c r="AI15" i="8"/>
  <c r="AH14" i="9"/>
  <c r="AH37" i="8"/>
  <c r="AJ153" i="22"/>
  <c r="AJ175" i="8"/>
  <c r="AJ154" i="20"/>
  <c r="AU15" i="9"/>
  <c r="AU38" i="8"/>
  <c r="AV16" i="8"/>
  <c r="AV131" i="8"/>
  <c r="AV154" i="8" s="1"/>
  <c r="AU15" i="27"/>
  <c r="AU15" i="31"/>
  <c r="AU16" i="21"/>
  <c r="AU15" i="24"/>
  <c r="O44" i="9"/>
  <c r="O67" i="9" s="1"/>
  <c r="Q90" i="9" s="1"/>
  <c r="U113" i="9" s="1"/>
  <c r="P137" i="9" s="1"/>
  <c r="P160" i="9" s="1"/>
  <c r="P183" i="9" s="1"/>
  <c r="R206" i="9" s="1"/>
  <c r="V229" i="9" s="1"/>
  <c r="Q253" i="9" s="1"/>
  <c r="Q276" i="9" s="1"/>
  <c r="O67" i="8"/>
  <c r="Q90" i="8" s="1"/>
  <c r="U113" i="8" s="1"/>
  <c r="AS80" i="24"/>
  <c r="AS80" i="27"/>
  <c r="AS80" i="31" s="1"/>
  <c r="AS81" i="21"/>
  <c r="W57" i="27"/>
  <c r="W57" i="31" s="1"/>
  <c r="W58" i="21"/>
  <c r="W57" i="24"/>
  <c r="AI175" i="22"/>
  <c r="AI176" i="20"/>
  <c r="AK197" i="8"/>
  <c r="X35" i="27"/>
  <c r="X35" i="31" s="1"/>
  <c r="X35" i="24"/>
  <c r="X36" i="21"/>
  <c r="O38" i="22"/>
  <c r="O60" i="8"/>
  <c r="O37" i="9"/>
  <c r="O60" i="9" s="1"/>
  <c r="Q83" i="9" s="1"/>
  <c r="O39" i="20"/>
  <c r="AN154" i="20"/>
  <c r="AN153" i="22"/>
  <c r="AN175" i="8"/>
  <c r="O83" i="20"/>
  <c r="S104" i="8"/>
  <c r="M15" i="34"/>
  <c r="M93" i="34" s="1"/>
  <c r="O82" i="22"/>
  <c r="M15" i="33"/>
  <c r="M62" i="33" s="1"/>
  <c r="Z14" i="31"/>
  <c r="Z14" i="24"/>
  <c r="Z15" i="21"/>
  <c r="Z14" i="9"/>
  <c r="Z37" i="8"/>
  <c r="AA15" i="8"/>
  <c r="Z14" i="27"/>
  <c r="AA130" i="8"/>
  <c r="AA153" i="8" s="1"/>
  <c r="AS61" i="20"/>
  <c r="AS60" i="22"/>
  <c r="AU82" i="8"/>
  <c r="AH79" i="27"/>
  <c r="AH79" i="31" s="1"/>
  <c r="AH79" i="24"/>
  <c r="AH80" i="21"/>
  <c r="P314" i="9"/>
  <c r="T337" i="9" s="1"/>
  <c r="N291" i="9"/>
  <c r="AX37" i="8"/>
  <c r="AY15" i="8"/>
  <c r="AY130" i="8"/>
  <c r="AY153" i="8" s="1"/>
  <c r="AX14" i="27"/>
  <c r="AX14" i="31"/>
  <c r="AX15" i="21"/>
  <c r="AX14" i="24"/>
  <c r="AX14" i="9"/>
  <c r="AH153" i="22"/>
  <c r="AH175" i="8"/>
  <c r="AH154" i="20"/>
  <c r="AP59" i="21"/>
  <c r="AP58" i="24"/>
  <c r="AP58" i="27"/>
  <c r="AP58" i="31" s="1"/>
  <c r="AI57" i="24"/>
  <c r="BF130" i="8"/>
  <c r="BF153" i="8" s="1"/>
  <c r="BF176" i="8" s="1"/>
  <c r="BH199" i="8" s="1"/>
  <c r="BL222" i="8" s="1"/>
  <c r="BG246" i="8" s="1"/>
  <c r="BG269" i="8" s="1"/>
  <c r="BG292" i="8" s="1"/>
  <c r="BI315" i="8" s="1"/>
  <c r="BM338" i="8" s="1"/>
  <c r="BE14" i="9"/>
  <c r="BF15" i="8"/>
  <c r="BE14" i="31"/>
  <c r="BE14" i="27"/>
  <c r="BE14" i="24"/>
  <c r="BE37" i="8"/>
  <c r="BE15" i="21"/>
  <c r="AI36" i="9"/>
  <c r="AI59" i="9" s="1"/>
  <c r="AK82" i="9" s="1"/>
  <c r="AO105" i="9" s="1"/>
  <c r="AJ129" i="9" s="1"/>
  <c r="AJ152" i="9" s="1"/>
  <c r="AJ175" i="9" s="1"/>
  <c r="AI38" i="20"/>
  <c r="AI37" i="22"/>
  <c r="AI59" i="8"/>
  <c r="AT39" i="20"/>
  <c r="AT38" i="22"/>
  <c r="AT60" i="8"/>
  <c r="AT37" i="9"/>
  <c r="AT60" i="9" s="1"/>
  <c r="AV83" i="9" s="1"/>
  <c r="AZ106" i="9" s="1"/>
  <c r="AU130" i="9" s="1"/>
  <c r="AU153" i="9" s="1"/>
  <c r="AU176" i="9" s="1"/>
  <c r="AC103" i="8"/>
  <c r="Y81" i="22"/>
  <c r="Y82" i="20"/>
  <c r="S57" i="24"/>
  <c r="U80" i="9"/>
  <c r="AS154" i="22"/>
  <c r="AS155" i="20"/>
  <c r="AS176" i="8"/>
  <c r="BA36" i="9"/>
  <c r="BA59" i="9" s="1"/>
  <c r="BC82" i="9" s="1"/>
  <c r="BG105" i="9" s="1"/>
  <c r="BB129" i="9" s="1"/>
  <c r="BB152" i="9" s="1"/>
  <c r="BB175" i="9" s="1"/>
  <c r="BD198" i="9" s="1"/>
  <c r="BH221" i="9" s="1"/>
  <c r="BC245" i="9" s="1"/>
  <c r="BC268" i="9" s="1"/>
  <c r="BA59" i="8"/>
  <c r="BC82" i="8" s="1"/>
  <c r="BG105" i="8" s="1"/>
  <c r="O20" i="24"/>
  <c r="O20" i="27"/>
  <c r="O21" i="21"/>
  <c r="O20" i="9"/>
  <c r="P136" i="8"/>
  <c r="P159" i="8" s="1"/>
  <c r="P182" i="8" s="1"/>
  <c r="R205" i="8" s="1"/>
  <c r="V228" i="8" s="1"/>
  <c r="Q252" i="8" s="1"/>
  <c r="Q275" i="8" s="1"/>
  <c r="Q298" i="8" s="1"/>
  <c r="S321" i="8" s="1"/>
  <c r="W344" i="8" s="1"/>
  <c r="O43" i="8"/>
  <c r="O20" i="31"/>
  <c r="P21" i="8"/>
  <c r="AN14" i="31"/>
  <c r="AN14" i="27"/>
  <c r="AN14" i="24"/>
  <c r="AN15" i="21"/>
  <c r="AN14" i="9"/>
  <c r="AO130" i="8"/>
  <c r="AO153" i="8" s="1"/>
  <c r="AN37" i="8"/>
  <c r="AO15" i="8"/>
  <c r="AJ80" i="21"/>
  <c r="AJ79" i="24"/>
  <c r="AJ79" i="27"/>
  <c r="AJ79" i="31" s="1"/>
  <c r="M58" i="27"/>
  <c r="M58" i="31" s="1"/>
  <c r="M59" i="21"/>
  <c r="M58" i="24"/>
  <c r="Z154" i="20"/>
  <c r="Z175" i="8"/>
  <c r="Z153" i="22"/>
  <c r="AX104" i="20"/>
  <c r="AX103" i="22"/>
  <c r="AG57" i="27"/>
  <c r="AG57" i="31" s="1"/>
  <c r="AG57" i="24"/>
  <c r="AG58" i="21"/>
  <c r="AU57" i="24"/>
  <c r="AW80" i="9"/>
  <c r="BA103" i="9" s="1"/>
  <c r="AV127" i="9" s="1"/>
  <c r="AV150" i="9" s="1"/>
  <c r="AV173" i="9" s="1"/>
  <c r="AQ219" i="22"/>
  <c r="AL243" i="22" s="1"/>
  <c r="AQ220" i="20"/>
  <c r="AL244" i="20" s="1"/>
  <c r="AL242" i="8"/>
  <c r="AL265" i="8" s="1"/>
  <c r="O296" i="9"/>
  <c r="Q319" i="9"/>
  <c r="U342" i="9" s="1"/>
  <c r="AP219" i="8"/>
  <c r="AL198" i="20"/>
  <c r="AL197" i="22"/>
  <c r="M40" i="9"/>
  <c r="M63" i="9" s="1"/>
  <c r="O86" i="9" s="1"/>
  <c r="S109" i="9" s="1"/>
  <c r="N133" i="9" s="1"/>
  <c r="N156" i="9" s="1"/>
  <c r="N179" i="9" s="1"/>
  <c r="P202" i="9" s="1"/>
  <c r="T225" i="9" s="1"/>
  <c r="O249" i="9" s="1"/>
  <c r="O272" i="9" s="1"/>
  <c r="M63" i="8"/>
  <c r="O86" i="8" s="1"/>
  <c r="S109" i="8" s="1"/>
  <c r="BD313" i="9"/>
  <c r="BH336" i="9" s="1"/>
  <c r="BB290" i="9"/>
  <c r="AV36" i="21"/>
  <c r="AV58" i="9"/>
  <c r="AX81" i="9" s="1"/>
  <c r="BB104" i="9" s="1"/>
  <c r="AW128" i="9" s="1"/>
  <c r="AW151" i="9" s="1"/>
  <c r="AW151" i="24" s="1"/>
  <c r="AT242" i="8"/>
  <c r="AT265" i="8" s="1"/>
  <c r="AY220" i="20"/>
  <c r="AT244" i="20" s="1"/>
  <c r="AY219" i="22"/>
  <c r="AT243" i="22" s="1"/>
  <c r="N24" i="21"/>
  <c r="N23" i="9"/>
  <c r="N46" i="8"/>
  <c r="O139" i="8"/>
  <c r="O162" i="8" s="1"/>
  <c r="O185" i="8" s="1"/>
  <c r="Q208" i="8" s="1"/>
  <c r="U231" i="8" s="1"/>
  <c r="P255" i="8" s="1"/>
  <c r="P278" i="8" s="1"/>
  <c r="P301" i="8" s="1"/>
  <c r="R324" i="8" s="1"/>
  <c r="V347" i="8" s="1"/>
  <c r="O24" i="8"/>
  <c r="N23" i="31"/>
  <c r="N23" i="24"/>
  <c r="N23" i="27"/>
  <c r="AX153" i="22"/>
  <c r="AX175" i="8"/>
  <c r="AX154" i="20"/>
  <c r="AP104" i="20"/>
  <c r="AP102" i="27" s="1"/>
  <c r="AP102" i="31" s="1"/>
  <c r="AK126" i="31" s="1"/>
  <c r="AP103" i="22"/>
  <c r="AJ35" i="24"/>
  <c r="AJ58" i="9"/>
  <c r="AL81" i="9" s="1"/>
  <c r="AP104" i="9" s="1"/>
  <c r="AK128" i="9" s="1"/>
  <c r="AK151" i="9" s="1"/>
  <c r="AK152" i="21" s="1"/>
  <c r="AG36" i="9"/>
  <c r="AG59" i="9" s="1"/>
  <c r="AI82" i="9" s="1"/>
  <c r="AM105" i="9" s="1"/>
  <c r="AH129" i="9" s="1"/>
  <c r="AH152" i="9" s="1"/>
  <c r="AG38" i="20"/>
  <c r="AG37" i="22"/>
  <c r="AG59" i="8"/>
  <c r="S58" i="21"/>
  <c r="S57" i="27"/>
  <c r="S57" i="31" s="1"/>
  <c r="P22" i="9"/>
  <c r="Q138" i="8"/>
  <c r="Q161" i="8" s="1"/>
  <c r="Q184" i="8" s="1"/>
  <c r="S207" i="8" s="1"/>
  <c r="W230" i="8" s="1"/>
  <c r="R254" i="8" s="1"/>
  <c r="R277" i="8" s="1"/>
  <c r="R300" i="8" s="1"/>
  <c r="T323" i="8" s="1"/>
  <c r="X346" i="8" s="1"/>
  <c r="P45" i="8"/>
  <c r="P22" i="31"/>
  <c r="Q23" i="8"/>
  <c r="P22" i="27"/>
  <c r="P22" i="24"/>
  <c r="P23" i="21"/>
  <c r="AF35" i="24"/>
  <c r="AF36" i="21"/>
  <c r="AF35" i="27"/>
  <c r="AF35" i="31" s="1"/>
  <c r="S79" i="24"/>
  <c r="AI197" i="8"/>
  <c r="AG176" i="20"/>
  <c r="AG175" i="22"/>
  <c r="S220" i="22"/>
  <c r="N244" i="22" s="1"/>
  <c r="S221" i="20"/>
  <c r="N245" i="20" s="1"/>
  <c r="N243" i="8"/>
  <c r="N266" i="8" s="1"/>
  <c r="N29" i="33"/>
  <c r="N39" i="34"/>
  <c r="T220" i="8"/>
  <c r="P198" i="22"/>
  <c r="P199" i="20"/>
  <c r="AH198" i="20"/>
  <c r="AH197" i="22"/>
  <c r="AL219" i="8"/>
  <c r="AS16" i="21"/>
  <c r="AS15" i="9"/>
  <c r="AS38" i="8"/>
  <c r="AT131" i="8"/>
  <c r="AT154" i="8" s="1"/>
  <c r="AT16" i="8"/>
  <c r="AS15" i="31"/>
  <c r="AS15" i="24"/>
  <c r="AS15" i="27"/>
  <c r="AZ103" i="22"/>
  <c r="AZ104" i="20"/>
  <c r="AW82" i="20"/>
  <c r="AW81" i="22"/>
  <c r="BA103" i="8"/>
  <c r="AZ219" i="8"/>
  <c r="AV198" i="20"/>
  <c r="AV197" i="22"/>
  <c r="AM36" i="9"/>
  <c r="AM59" i="9" s="1"/>
  <c r="AO82" i="9" s="1"/>
  <c r="AS105" i="9" s="1"/>
  <c r="AN129" i="9" s="1"/>
  <c r="AN152" i="9" s="1"/>
  <c r="AN175" i="9" s="1"/>
  <c r="AM38" i="20"/>
  <c r="AM59" i="8"/>
  <c r="AM37" i="22"/>
  <c r="AN104" i="20"/>
  <c r="AN103" i="22"/>
  <c r="Y59" i="8"/>
  <c r="Y38" i="20"/>
  <c r="Y37" i="22"/>
  <c r="Y36" i="9"/>
  <c r="Y59" i="9" s="1"/>
  <c r="AA82" i="9" s="1"/>
  <c r="AE105" i="9" s="1"/>
  <c r="Z129" i="9" s="1"/>
  <c r="Z152" i="9" s="1"/>
  <c r="Z175" i="9" s="1"/>
  <c r="O176" i="22"/>
  <c r="Q198" i="8"/>
  <c r="O177" i="20"/>
  <c r="AT79" i="24"/>
  <c r="AT79" i="27"/>
  <c r="AT79" i="31" s="1"/>
  <c r="AT80" i="21"/>
  <c r="P325" i="9"/>
  <c r="T348" i="9" s="1"/>
  <c r="N302" i="9"/>
  <c r="AH35" i="24"/>
  <c r="AH58" i="9"/>
  <c r="AJ81" i="9" s="1"/>
  <c r="AN104" i="9" s="1"/>
  <c r="AI128" i="9" s="1"/>
  <c r="AI151" i="9" s="1"/>
  <c r="AI174" i="9" s="1"/>
  <c r="M48" i="9"/>
  <c r="M71" i="9" s="1"/>
  <c r="O94" i="9" s="1"/>
  <c r="S117" i="9" s="1"/>
  <c r="N141" i="9" s="1"/>
  <c r="N164" i="9" s="1"/>
  <c r="N187" i="9" s="1"/>
  <c r="P210" i="9" s="1"/>
  <c r="T233" i="9" s="1"/>
  <c r="O257" i="9" s="1"/>
  <c r="O280" i="9" s="1"/>
  <c r="M71" i="8"/>
  <c r="O94" i="8" s="1"/>
  <c r="S117" i="8" s="1"/>
  <c r="AT82" i="22"/>
  <c r="AT83" i="20"/>
  <c r="AX104" i="8"/>
  <c r="AJ59" i="22"/>
  <c r="AL81" i="8"/>
  <c r="AJ60" i="20"/>
  <c r="U82" i="20"/>
  <c r="U81" i="22"/>
  <c r="Y103" i="8"/>
  <c r="AU105" i="20"/>
  <c r="AU103" i="27" s="1"/>
  <c r="AU104" i="22"/>
  <c r="BD36" i="9"/>
  <c r="BD59" i="9" s="1"/>
  <c r="BF82" i="9" s="1"/>
  <c r="BJ105" i="9" s="1"/>
  <c r="BE129" i="9" s="1"/>
  <c r="BE152" i="9" s="1"/>
  <c r="BE175" i="9" s="1"/>
  <c r="BG198" i="9" s="1"/>
  <c r="BK221" i="9" s="1"/>
  <c r="BF245" i="9" s="1"/>
  <c r="BF268" i="9" s="1"/>
  <c r="BD59" i="8"/>
  <c r="BF82" i="8" s="1"/>
  <c r="BJ105" i="8" s="1"/>
  <c r="AF60" i="20"/>
  <c r="AF59" i="22"/>
  <c r="AH81" i="8"/>
  <c r="AK57" i="24"/>
  <c r="AM80" i="9"/>
  <c r="O16" i="8"/>
  <c r="N15" i="27"/>
  <c r="N15" i="24"/>
  <c r="N16" i="21"/>
  <c r="N15" i="31"/>
  <c r="N38" i="8"/>
  <c r="O131" i="8"/>
  <c r="O154" i="8" s="1"/>
  <c r="O177" i="8" s="1"/>
  <c r="Q200" i="8" s="1"/>
  <c r="U223" i="8" s="1"/>
  <c r="P247" i="8" s="1"/>
  <c r="P270" i="8" s="1"/>
  <c r="P293" i="8" s="1"/>
  <c r="R316" i="8" s="1"/>
  <c r="V339" i="8" s="1"/>
  <c r="N15" i="9"/>
  <c r="AR60" i="8"/>
  <c r="AR37" i="9"/>
  <c r="AR60" i="9" s="1"/>
  <c r="AT83" i="9" s="1"/>
  <c r="AX106" i="9" s="1"/>
  <c r="AS130" i="9" s="1"/>
  <c r="AS153" i="9" s="1"/>
  <c r="AR38" i="22"/>
  <c r="AR39" i="20"/>
  <c r="N42" i="9"/>
  <c r="N65" i="9" s="1"/>
  <c r="P88" i="9" s="1"/>
  <c r="T111" i="9" s="1"/>
  <c r="O135" i="9" s="1"/>
  <c r="O158" i="9" s="1"/>
  <c r="O181" i="9" s="1"/>
  <c r="Q204" i="9" s="1"/>
  <c r="U227" i="9" s="1"/>
  <c r="P251" i="9" s="1"/>
  <c r="P274" i="9" s="1"/>
  <c r="N65" i="8"/>
  <c r="P88" i="8" s="1"/>
  <c r="T111" i="8" s="1"/>
  <c r="AU57" i="27"/>
  <c r="AU57" i="31" s="1"/>
  <c r="AU58" i="21"/>
  <c r="N299" i="9"/>
  <c r="P322" i="9"/>
  <c r="T345" i="9" s="1"/>
  <c r="AF242" i="8"/>
  <c r="AF265" i="8" s="1"/>
  <c r="AK219" i="22"/>
  <c r="AF243" i="22" s="1"/>
  <c r="AK220" i="20"/>
  <c r="AF244" i="20" s="1"/>
  <c r="AU176" i="20"/>
  <c r="AW197" i="8"/>
  <c r="AU175" i="22"/>
  <c r="AJ104" i="20"/>
  <c r="AJ102" i="24" s="1"/>
  <c r="AE126" i="24" s="1"/>
  <c r="AJ103" i="22"/>
  <c r="AS57" i="27"/>
  <c r="AS57" i="31" s="1"/>
  <c r="AU80" i="9"/>
  <c r="AY103" i="9" s="1"/>
  <c r="AT127" i="9" s="1"/>
  <c r="AT150" i="9" s="1"/>
  <c r="AT173" i="9" s="1"/>
  <c r="AR58" i="27"/>
  <c r="AR58" i="31" s="1"/>
  <c r="AR59" i="21"/>
  <c r="AR58" i="24"/>
  <c r="AV60" i="20"/>
  <c r="AX81" i="8"/>
  <c r="AV59" i="22"/>
  <c r="AC219" i="22"/>
  <c r="X243" i="22" s="1"/>
  <c r="AC220" i="20"/>
  <c r="X244" i="20" s="1"/>
  <c r="X242" i="8"/>
  <c r="X265" i="8" s="1"/>
  <c r="AU199" i="20"/>
  <c r="AU198" i="22"/>
  <c r="AY220" i="8"/>
  <c r="Z221" i="8"/>
  <c r="V200" i="20"/>
  <c r="V199" i="22"/>
  <c r="R57" i="27"/>
  <c r="R58" i="21"/>
  <c r="R57" i="24"/>
  <c r="BC247" i="8"/>
  <c r="BC270" i="8" s="1"/>
  <c r="BH225" i="20"/>
  <c r="BC249" i="20" s="1"/>
  <c r="BH224" i="22"/>
  <c r="BC248" i="22" s="1"/>
  <c r="S81" i="9"/>
  <c r="AT105" i="22"/>
  <c r="AT106" i="20"/>
  <c r="AM83" i="20"/>
  <c r="AQ104" i="8"/>
  <c r="AM82" i="22"/>
  <c r="AS35" i="31"/>
  <c r="V83" i="9"/>
  <c r="Z106" i="9" s="1"/>
  <c r="U130" i="9" s="1"/>
  <c r="U153" i="9" s="1"/>
  <c r="U176" i="9" s="1"/>
  <c r="R34" i="31"/>
  <c r="BB39" i="22"/>
  <c r="BB50" i="22" s="1"/>
  <c r="BB51" i="22" s="1"/>
  <c r="BB40" i="20"/>
  <c r="BB61" i="8"/>
  <c r="BB38" i="9"/>
  <c r="AC176" i="22"/>
  <c r="AE198" i="8"/>
  <c r="AC177" i="20"/>
  <c r="AE157" i="20"/>
  <c r="AE178" i="8"/>
  <c r="AT59" i="9"/>
  <c r="AE38" i="24"/>
  <c r="AE38" i="27"/>
  <c r="AE38" i="31" s="1"/>
  <c r="U154" i="20"/>
  <c r="U175" i="8"/>
  <c r="U153" i="22"/>
  <c r="Q37" i="21"/>
  <c r="Q36" i="27"/>
  <c r="Q36" i="31" s="1"/>
  <c r="AJ36" i="27"/>
  <c r="AJ37" i="21"/>
  <c r="AN82" i="8"/>
  <c r="AL61" i="20"/>
  <c r="AL60" i="22"/>
  <c r="W81" i="21"/>
  <c r="W80" i="24"/>
  <c r="W80" i="27"/>
  <c r="W80" i="31" s="1"/>
  <c r="S59" i="22"/>
  <c r="S60" i="20"/>
  <c r="U81" i="8"/>
  <c r="AF59" i="9"/>
  <c r="BF60" i="9"/>
  <c r="BH83" i="9" s="1"/>
  <c r="BL106" i="9" s="1"/>
  <c r="BG130" i="9" s="1"/>
  <c r="BG153" i="9" s="1"/>
  <c r="BG176" i="9" s="1"/>
  <c r="BI199" i="9" s="1"/>
  <c r="BM222" i="9" s="1"/>
  <c r="BH246" i="9" s="1"/>
  <c r="BH269" i="9" s="1"/>
  <c r="Q81" i="21"/>
  <c r="Q80" i="24"/>
  <c r="Q80" i="27"/>
  <c r="Q80" i="31" s="1"/>
  <c r="R80" i="24"/>
  <c r="R81" i="21"/>
  <c r="R80" i="27"/>
  <c r="R80" i="31" s="1"/>
  <c r="BD43" i="20"/>
  <c r="BD64" i="8"/>
  <c r="BD41" i="9"/>
  <c r="BD64" i="9" s="1"/>
  <c r="AH133" i="8"/>
  <c r="AH156" i="8" s="1"/>
  <c r="AH18" i="8"/>
  <c r="AG17" i="31"/>
  <c r="AG17" i="27"/>
  <c r="AG18" i="21"/>
  <c r="AG17" i="24"/>
  <c r="AG17" i="9"/>
  <c r="AG40" i="8"/>
  <c r="AA58" i="24"/>
  <c r="AA59" i="21"/>
  <c r="AA58" i="27"/>
  <c r="AH198" i="22"/>
  <c r="AL220" i="8"/>
  <c r="AH199" i="20"/>
  <c r="M175" i="22"/>
  <c r="M189" i="22" s="1"/>
  <c r="M190" i="22" s="1"/>
  <c r="O197" i="8"/>
  <c r="M176" i="20"/>
  <c r="M190" i="20" s="1"/>
  <c r="M191" i="20" s="1"/>
  <c r="M188" i="8"/>
  <c r="AU58" i="24"/>
  <c r="AU58" i="27"/>
  <c r="AU59" i="21"/>
  <c r="V82" i="20"/>
  <c r="V81" i="22"/>
  <c r="Z103" i="8"/>
  <c r="BB65" i="20"/>
  <c r="BD86" i="8"/>
  <c r="W36" i="27"/>
  <c r="W36" i="24"/>
  <c r="W37" i="21"/>
  <c r="BE135" i="8"/>
  <c r="BE158" i="8" s="1"/>
  <c r="BE20" i="8"/>
  <c r="BD19" i="31"/>
  <c r="BD19" i="27"/>
  <c r="BD19" i="24"/>
  <c r="BD20" i="21"/>
  <c r="BD19" i="9"/>
  <c r="BD42" i="8"/>
  <c r="V58" i="27"/>
  <c r="X81" i="9"/>
  <c r="AB154" i="22"/>
  <c r="AB155" i="20"/>
  <c r="AB176" i="8"/>
  <c r="AD80" i="24"/>
  <c r="AD80" i="27"/>
  <c r="AD81" i="21"/>
  <c r="W35" i="31"/>
  <c r="AY104" i="8"/>
  <c r="AU82" i="22"/>
  <c r="AU83" i="20"/>
  <c r="M37" i="22"/>
  <c r="M50" i="22" s="1"/>
  <c r="M51" i="22" s="1"/>
  <c r="M59" i="8"/>
  <c r="M38" i="20"/>
  <c r="M36" i="9"/>
  <c r="M49" i="8"/>
  <c r="BB62" i="27"/>
  <c r="BB62" i="31" s="1"/>
  <c r="BB63" i="21"/>
  <c r="AP37" i="21"/>
  <c r="AP59" i="9"/>
  <c r="Z176" i="8"/>
  <c r="Z154" i="22"/>
  <c r="Z155" i="20"/>
  <c r="AQ176" i="22"/>
  <c r="AS198" i="8"/>
  <c r="AQ177" i="20"/>
  <c r="AH81" i="21"/>
  <c r="AH80" i="24"/>
  <c r="AH80" i="27"/>
  <c r="AH80" i="31" s="1"/>
  <c r="AQ84" i="20"/>
  <c r="AU105" i="8"/>
  <c r="AQ83" i="22"/>
  <c r="AB60" i="22"/>
  <c r="AD82" i="8"/>
  <c r="AB61" i="20"/>
  <c r="AE35" i="31"/>
  <c r="AB105" i="20"/>
  <c r="AB103" i="24" s="1"/>
  <c r="W127" i="24" s="1"/>
  <c r="AB104" i="22"/>
  <c r="AQ81" i="9"/>
  <c r="Z36" i="24"/>
  <c r="Z59" i="9"/>
  <c r="Y58" i="27"/>
  <c r="AA81" i="9"/>
  <c r="AI58" i="27"/>
  <c r="AK81" i="9"/>
  <c r="AT105" i="20"/>
  <c r="AT104" i="22"/>
  <c r="AV243" i="8"/>
  <c r="AV266" i="8" s="1"/>
  <c r="BA221" i="20"/>
  <c r="BA220" i="22"/>
  <c r="U219" i="8"/>
  <c r="Q197" i="22"/>
  <c r="Q198" i="20"/>
  <c r="AF81" i="24"/>
  <c r="AF82" i="21"/>
  <c r="AF81" i="27"/>
  <c r="AF81" i="31" s="1"/>
  <c r="BE86" i="8"/>
  <c r="BC65" i="20"/>
  <c r="T82" i="21"/>
  <c r="T81" i="24"/>
  <c r="T81" i="27"/>
  <c r="T81" i="31" s="1"/>
  <c r="Z220" i="20"/>
  <c r="Z219" i="22"/>
  <c r="U242" i="8"/>
  <c r="U265" i="8" s="1"/>
  <c r="AC198" i="8"/>
  <c r="AA176" i="22"/>
  <c r="AA177" i="20"/>
  <c r="W81" i="8"/>
  <c r="U60" i="20"/>
  <c r="U59" i="22"/>
  <c r="Q43" i="9"/>
  <c r="Q66" i="9" s="1"/>
  <c r="S89" i="9" s="1"/>
  <c r="W112" i="9" s="1"/>
  <c r="R136" i="9" s="1"/>
  <c r="R159" i="9" s="1"/>
  <c r="R182" i="9" s="1"/>
  <c r="T205" i="9" s="1"/>
  <c r="X228" i="9" s="1"/>
  <c r="S252" i="9" s="1"/>
  <c r="S275" i="9" s="1"/>
  <c r="Q66" i="8"/>
  <c r="S89" i="8" s="1"/>
  <c r="W112" i="8" s="1"/>
  <c r="AO83" i="20"/>
  <c r="AS104" i="8"/>
  <c r="AO82" i="22"/>
  <c r="AQ38" i="22"/>
  <c r="AQ39" i="20"/>
  <c r="AQ60" i="8"/>
  <c r="AQ37" i="9"/>
  <c r="AV37" i="21"/>
  <c r="AV36" i="27"/>
  <c r="AV36" i="24"/>
  <c r="AL81" i="21"/>
  <c r="AL80" i="24"/>
  <c r="AL80" i="27"/>
  <c r="AL80" i="31" s="1"/>
  <c r="S82" i="22"/>
  <c r="S83" i="20"/>
  <c r="W104" i="8"/>
  <c r="Y222" i="20"/>
  <c r="T246" i="20" s="1"/>
  <c r="Y221" i="22"/>
  <c r="T245" i="22" s="1"/>
  <c r="T244" i="8"/>
  <c r="T267" i="8" s="1"/>
  <c r="BD61" i="8"/>
  <c r="BF84" i="8" s="1"/>
  <c r="BJ107" i="8" s="1"/>
  <c r="BD38" i="9"/>
  <c r="BD61" i="9" s="1"/>
  <c r="BF84" i="9" s="1"/>
  <c r="BJ107" i="9" s="1"/>
  <c r="BE131" i="9" s="1"/>
  <c r="BE154" i="9" s="1"/>
  <c r="BE177" i="9" s="1"/>
  <c r="BG200" i="9" s="1"/>
  <c r="BK223" i="9" s="1"/>
  <c r="BF247" i="9" s="1"/>
  <c r="BF270" i="9" s="1"/>
  <c r="AT243" i="8"/>
  <c r="AT266" i="8" s="1"/>
  <c r="AY220" i="22"/>
  <c r="AY221" i="20"/>
  <c r="AB199" i="20"/>
  <c r="AB198" i="22"/>
  <c r="AF220" i="8"/>
  <c r="AE59" i="27"/>
  <c r="AE59" i="31" s="1"/>
  <c r="AG82" i="9"/>
  <c r="BF135" i="8"/>
  <c r="BF158" i="8" s="1"/>
  <c r="BF20" i="8"/>
  <c r="BE19" i="31"/>
  <c r="BE19" i="27"/>
  <c r="BE20" i="21"/>
  <c r="BE19" i="24"/>
  <c r="BE19" i="9"/>
  <c r="BE42" i="8"/>
  <c r="AE58" i="27"/>
  <c r="AG81" i="9"/>
  <c r="AE39" i="21"/>
  <c r="AE61" i="9"/>
  <c r="AU16" i="8"/>
  <c r="AU131" i="8"/>
  <c r="AU154" i="8" s="1"/>
  <c r="AT15" i="31"/>
  <c r="AT15" i="27"/>
  <c r="AT15" i="24"/>
  <c r="AT16" i="21"/>
  <c r="AT15" i="9"/>
  <c r="AT38" i="8"/>
  <c r="S59" i="27"/>
  <c r="S59" i="31" s="1"/>
  <c r="S59" i="24"/>
  <c r="S60" i="21"/>
  <c r="P58" i="27"/>
  <c r="P59" i="21"/>
  <c r="BG59" i="9"/>
  <c r="AH61" i="20"/>
  <c r="AH60" i="22"/>
  <c r="AJ82" i="8"/>
  <c r="Q47" i="9"/>
  <c r="Q70" i="9" s="1"/>
  <c r="S93" i="9" s="1"/>
  <c r="W116" i="9" s="1"/>
  <c r="R140" i="9" s="1"/>
  <c r="R163" i="9" s="1"/>
  <c r="R186" i="9" s="1"/>
  <c r="T209" i="9" s="1"/>
  <c r="X232" i="9" s="1"/>
  <c r="S256" i="9" s="1"/>
  <c r="S279" i="9" s="1"/>
  <c r="Q70" i="8"/>
  <c r="S93" i="8" s="1"/>
  <c r="W116" i="8" s="1"/>
  <c r="Y82" i="8"/>
  <c r="W60" i="22"/>
  <c r="W61" i="20"/>
  <c r="L38" i="34"/>
  <c r="L54" i="34" s="1"/>
  <c r="N197" i="22"/>
  <c r="N212" i="22" s="1"/>
  <c r="N213" i="22" s="1"/>
  <c r="N198" i="20"/>
  <c r="N213" i="20" s="1"/>
  <c r="N214" i="20" s="1"/>
  <c r="L28" i="33"/>
  <c r="L34" i="33" s="1"/>
  <c r="R219" i="8"/>
  <c r="N211" i="8"/>
  <c r="X83" i="20"/>
  <c r="X82" i="22"/>
  <c r="AB104" i="8"/>
  <c r="M34" i="31"/>
  <c r="V35" i="31"/>
  <c r="R36" i="24"/>
  <c r="R36" i="27"/>
  <c r="R36" i="31" s="1"/>
  <c r="R37" i="21"/>
  <c r="AB36" i="24"/>
  <c r="AB36" i="27"/>
  <c r="T57" i="24"/>
  <c r="V80" i="9"/>
  <c r="S60" i="8"/>
  <c r="S38" i="22"/>
  <c r="S39" i="20"/>
  <c r="S37" i="9"/>
  <c r="N35" i="24"/>
  <c r="N36" i="21"/>
  <c r="AK221" i="20"/>
  <c r="AK220" i="22"/>
  <c r="AF243" i="8"/>
  <c r="AF266" i="8" s="1"/>
  <c r="O242" i="8"/>
  <c r="O265" i="8" s="1"/>
  <c r="T219" i="22"/>
  <c r="O243" i="22" s="1"/>
  <c r="T220" i="20"/>
  <c r="AH223" i="20"/>
  <c r="AC247" i="20" s="1"/>
  <c r="AC245" i="8"/>
  <c r="AC268" i="8" s="1"/>
  <c r="AH222" i="22"/>
  <c r="AC246" i="22" s="1"/>
  <c r="AD243" i="8"/>
  <c r="AD266" i="8" s="1"/>
  <c r="AI220" i="22"/>
  <c r="AI221" i="20"/>
  <c r="AE131" i="8"/>
  <c r="AE154" i="8" s="1"/>
  <c r="AE16" i="8"/>
  <c r="AD15" i="31"/>
  <c r="AD15" i="27"/>
  <c r="AD15" i="24"/>
  <c r="AD16" i="21"/>
  <c r="AD15" i="9"/>
  <c r="AD38" i="8"/>
  <c r="AI132" i="8"/>
  <c r="AI155" i="8" s="1"/>
  <c r="AI17" i="8"/>
  <c r="AH16" i="31"/>
  <c r="AH16" i="27"/>
  <c r="AH16" i="24"/>
  <c r="AH17" i="21"/>
  <c r="AH16" i="9"/>
  <c r="AH39" i="8"/>
  <c r="AJ104" i="22"/>
  <c r="AJ105" i="20"/>
  <c r="AD36" i="24"/>
  <c r="AD37" i="21"/>
  <c r="BF198" i="8"/>
  <c r="AJ60" i="22"/>
  <c r="AL82" i="8"/>
  <c r="AJ61" i="20"/>
  <c r="Y59" i="21"/>
  <c r="Y58" i="24"/>
  <c r="BC155" i="22"/>
  <c r="BC166" i="22" s="1"/>
  <c r="BC167" i="22" s="1"/>
  <c r="BC156" i="20"/>
  <c r="BC177" i="8"/>
  <c r="U198" i="8"/>
  <c r="S177" i="20"/>
  <c r="S176" i="22"/>
  <c r="O15" i="8"/>
  <c r="O130" i="8"/>
  <c r="O153" i="8" s="1"/>
  <c r="N14" i="31"/>
  <c r="N14" i="27"/>
  <c r="N14" i="24"/>
  <c r="N15" i="21"/>
  <c r="N14" i="9"/>
  <c r="N37" i="8"/>
  <c r="AJ222" i="22"/>
  <c r="AE246" i="22" s="1"/>
  <c r="AJ223" i="20"/>
  <c r="AE247" i="20" s="1"/>
  <c r="AE245" i="8"/>
  <c r="AE268" i="8" s="1"/>
  <c r="K34" i="31"/>
  <c r="K49" i="31" s="1"/>
  <c r="K49" i="27"/>
  <c r="K50" i="27" s="1"/>
  <c r="AW82" i="22"/>
  <c r="BA104" i="8"/>
  <c r="AW83" i="20"/>
  <c r="AB82" i="8"/>
  <c r="Z61" i="20"/>
  <c r="Z60" i="22"/>
  <c r="BE15" i="31"/>
  <c r="BF16" i="8"/>
  <c r="BE15" i="27"/>
  <c r="BE16" i="21"/>
  <c r="BE15" i="24"/>
  <c r="BE38" i="8"/>
  <c r="BF131" i="8"/>
  <c r="BF154" i="8" s="1"/>
  <c r="BE15" i="9"/>
  <c r="AG201" i="20"/>
  <c r="AK222" i="8"/>
  <c r="AG200" i="22"/>
  <c r="AP81" i="21"/>
  <c r="AP80" i="27"/>
  <c r="AP80" i="31" s="1"/>
  <c r="AP80" i="24"/>
  <c r="BC40" i="27"/>
  <c r="BC40" i="31" s="1"/>
  <c r="BC41" i="21"/>
  <c r="AC59" i="21"/>
  <c r="AE81" i="9"/>
  <c r="X105" i="22"/>
  <c r="X106" i="20"/>
  <c r="J30" i="34"/>
  <c r="J91" i="34"/>
  <c r="J108" i="34" s="1"/>
  <c r="AL36" i="24"/>
  <c r="AL59" i="9"/>
  <c r="U36" i="21"/>
  <c r="U35" i="24"/>
  <c r="U35" i="27"/>
  <c r="BB247" i="8"/>
  <c r="BB270" i="8" s="1"/>
  <c r="BG225" i="20"/>
  <c r="BB249" i="20" s="1"/>
  <c r="BG224" i="22"/>
  <c r="BB248" i="22" s="1"/>
  <c r="AM59" i="21"/>
  <c r="AM58" i="24"/>
  <c r="AM58" i="27"/>
  <c r="V105" i="20"/>
  <c r="V104" i="21" s="1"/>
  <c r="Q128" i="21" s="1"/>
  <c r="V104" i="22"/>
  <c r="AP104" i="22"/>
  <c r="AP105" i="20"/>
  <c r="Q58" i="27"/>
  <c r="Q58" i="24"/>
  <c r="Q59" i="21"/>
  <c r="AW104" i="8"/>
  <c r="AS83" i="20"/>
  <c r="AS82" i="22"/>
  <c r="S35" i="24"/>
  <c r="S58" i="9"/>
  <c r="AI107" i="20"/>
  <c r="AI106" i="22"/>
  <c r="AO221" i="20"/>
  <c r="AJ243" i="8"/>
  <c r="AJ266" i="8" s="1"/>
  <c r="AO220" i="22"/>
  <c r="BE159" i="20"/>
  <c r="BE180" i="8"/>
  <c r="AZ105" i="20"/>
  <c r="AZ104" i="22"/>
  <c r="T58" i="21"/>
  <c r="T57" i="27"/>
  <c r="BK315" i="9"/>
  <c r="BO338" i="9" s="1"/>
  <c r="BI292" i="9"/>
  <c r="O59" i="22"/>
  <c r="O60" i="20"/>
  <c r="Q81" i="8"/>
  <c r="AG84" i="8"/>
  <c r="AE62" i="22"/>
  <c r="AE63" i="20"/>
  <c r="AS39" i="20"/>
  <c r="AS60" i="8"/>
  <c r="AS38" i="22"/>
  <c r="AS37" i="9"/>
  <c r="AB243" i="8"/>
  <c r="AB266" i="8" s="1"/>
  <c r="AG220" i="22"/>
  <c r="AG221" i="20"/>
  <c r="BB40" i="27"/>
  <c r="BB40" i="31" s="1"/>
  <c r="BB63" i="9"/>
  <c r="BI82" i="8"/>
  <c r="AS221" i="20"/>
  <c r="AS220" i="22"/>
  <c r="AN243" i="8"/>
  <c r="AN266" i="8" s="1"/>
  <c r="AU198" i="8"/>
  <c r="AS177" i="20"/>
  <c r="AS176" i="22"/>
  <c r="AE200" i="22"/>
  <c r="AI222" i="8"/>
  <c r="AE201" i="20"/>
  <c r="BD159" i="20"/>
  <c r="BD180" i="8"/>
  <c r="AR104" i="22"/>
  <c r="AR105" i="20"/>
  <c r="BH81" i="9"/>
  <c r="S103" i="22"/>
  <c r="S104" i="20"/>
  <c r="AF179" i="20"/>
  <c r="AF178" i="22"/>
  <c r="AH200" i="8"/>
  <c r="Q36" i="24"/>
  <c r="Q59" i="9"/>
  <c r="AP38" i="21"/>
  <c r="AP37" i="27"/>
  <c r="AP37" i="31" s="1"/>
  <c r="AO59" i="24"/>
  <c r="AO59" i="27"/>
  <c r="AO59" i="31" s="1"/>
  <c r="AC39" i="20"/>
  <c r="AC60" i="8"/>
  <c r="AC38" i="22"/>
  <c r="AC50" i="22" s="1"/>
  <c r="AC51" i="22" s="1"/>
  <c r="AC37" i="9"/>
  <c r="AG39" i="22"/>
  <c r="AG40" i="20"/>
  <c r="AG61" i="8"/>
  <c r="AG38" i="9"/>
  <c r="AG61" i="9" s="1"/>
  <c r="S219" i="22"/>
  <c r="N243" i="22" s="1"/>
  <c r="S220" i="20"/>
  <c r="N242" i="8"/>
  <c r="N265" i="8" s="1"/>
  <c r="AE104" i="8"/>
  <c r="AA82" i="22"/>
  <c r="AA83" i="20"/>
  <c r="BD17" i="8"/>
  <c r="BD132" i="8"/>
  <c r="BD155" i="8" s="1"/>
  <c r="BC16" i="31"/>
  <c r="BC16" i="27"/>
  <c r="BC17" i="21"/>
  <c r="BC16" i="24"/>
  <c r="BC16" i="9"/>
  <c r="BC39" i="8"/>
  <c r="N154" i="20"/>
  <c r="N167" i="20" s="1"/>
  <c r="N168" i="20" s="1"/>
  <c r="N175" i="8"/>
  <c r="N153" i="22"/>
  <c r="N166" i="22" s="1"/>
  <c r="N167" i="22" s="1"/>
  <c r="N165" i="8"/>
  <c r="V155" i="22"/>
  <c r="V156" i="20"/>
  <c r="V177" i="8"/>
  <c r="AR156" i="20"/>
  <c r="AR177" i="8"/>
  <c r="AR155" i="22"/>
  <c r="BI220" i="8"/>
  <c r="Z37" i="21"/>
  <c r="Z36" i="27"/>
  <c r="AM221" i="20"/>
  <c r="AM220" i="22"/>
  <c r="AH243" i="8"/>
  <c r="AH266" i="8" s="1"/>
  <c r="AF155" i="20"/>
  <c r="AF154" i="22"/>
  <c r="AF166" i="22" s="1"/>
  <c r="AF167" i="22" s="1"/>
  <c r="AF176" i="8"/>
  <c r="AH155" i="20"/>
  <c r="AH154" i="22"/>
  <c r="AH176" i="8"/>
  <c r="AL154" i="22"/>
  <c r="AL176" i="8"/>
  <c r="AL155" i="20"/>
  <c r="AP155" i="20"/>
  <c r="AP154" i="22"/>
  <c r="AP176" i="8"/>
  <c r="AP81" i="24"/>
  <c r="AP81" i="27"/>
  <c r="AP81" i="31" s="1"/>
  <c r="AP82" i="21"/>
  <c r="X220" i="8"/>
  <c r="T198" i="22"/>
  <c r="T199" i="20"/>
  <c r="P324" i="9"/>
  <c r="T347" i="9" s="1"/>
  <c r="N301" i="9"/>
  <c r="Q197" i="8"/>
  <c r="O175" i="22"/>
  <c r="O176" i="20"/>
  <c r="AU81" i="9"/>
  <c r="M80" i="9"/>
  <c r="K72" i="9"/>
  <c r="AS199" i="8"/>
  <c r="AQ178" i="20"/>
  <c r="AQ177" i="22"/>
  <c r="W58" i="24"/>
  <c r="W59" i="21"/>
  <c r="BE292" i="9"/>
  <c r="BG315" i="9"/>
  <c r="BK338" i="9" s="1"/>
  <c r="AC131" i="8"/>
  <c r="AC154" i="8" s="1"/>
  <c r="AC16" i="8"/>
  <c r="AB15" i="31"/>
  <c r="AB15" i="27"/>
  <c r="AB16" i="21"/>
  <c r="AB15" i="24"/>
  <c r="AB15" i="9"/>
  <c r="AB38" i="8"/>
  <c r="AF133" i="8"/>
  <c r="AF156" i="8" s="1"/>
  <c r="AF18" i="8"/>
  <c r="AE17" i="31"/>
  <c r="AE17" i="27"/>
  <c r="AE18" i="21"/>
  <c r="AE17" i="24"/>
  <c r="AE17" i="9"/>
  <c r="AE40" i="8"/>
  <c r="AI198" i="8"/>
  <c r="AG177" i="20"/>
  <c r="AG176" i="22"/>
  <c r="AQ198" i="8"/>
  <c r="AO176" i="22"/>
  <c r="AO177" i="20"/>
  <c r="X36" i="27"/>
  <c r="X59" i="9"/>
  <c r="AP61" i="20"/>
  <c r="AR82" i="8"/>
  <c r="AP60" i="22"/>
  <c r="J20" i="33"/>
  <c r="J60" i="33"/>
  <c r="J67" i="33" s="1"/>
  <c r="AF200" i="8"/>
  <c r="AD178" i="22"/>
  <c r="AD179" i="20"/>
  <c r="AH105" i="20"/>
  <c r="AH104" i="22"/>
  <c r="AK58" i="27"/>
  <c r="AK58" i="24"/>
  <c r="AK59" i="21"/>
  <c r="U104" i="22"/>
  <c r="U105" i="20"/>
  <c r="AL199" i="20"/>
  <c r="AL198" i="22"/>
  <c r="AP220" i="8"/>
  <c r="T34" i="31"/>
  <c r="AA16" i="8"/>
  <c r="AA131" i="8"/>
  <c r="AA154" i="8" s="1"/>
  <c r="Z15" i="31"/>
  <c r="Z15" i="27"/>
  <c r="Z16" i="21"/>
  <c r="Z15" i="24"/>
  <c r="Z15" i="9"/>
  <c r="Z38" i="8"/>
  <c r="N34" i="31"/>
  <c r="AU35" i="31"/>
  <c r="S35" i="27"/>
  <c r="S36" i="21"/>
  <c r="AE82" i="24"/>
  <c r="AE83" i="21"/>
  <c r="AE82" i="27"/>
  <c r="AE82" i="31" s="1"/>
  <c r="AK35" i="31"/>
  <c r="V221" i="20"/>
  <c r="V220" i="22"/>
  <c r="Q243" i="8"/>
  <c r="Q266" i="8" s="1"/>
  <c r="AT61" i="20"/>
  <c r="AT60" i="22"/>
  <c r="AV82" i="8"/>
  <c r="N25" i="27"/>
  <c r="N25" i="31"/>
  <c r="N25" i="24"/>
  <c r="N48" i="8"/>
  <c r="N26" i="21"/>
  <c r="N25" i="9"/>
  <c r="O141" i="8"/>
  <c r="O164" i="8" s="1"/>
  <c r="O187" i="8" s="1"/>
  <c r="Q210" i="8" s="1"/>
  <c r="U233" i="8" s="1"/>
  <c r="P257" i="8" s="1"/>
  <c r="P280" i="8" s="1"/>
  <c r="P303" i="8" s="1"/>
  <c r="R326" i="8" s="1"/>
  <c r="V349" i="8" s="1"/>
  <c r="AM35" i="31"/>
  <c r="AV221" i="8"/>
  <c r="AR199" i="22"/>
  <c r="AR200" i="20"/>
  <c r="AY16" i="8"/>
  <c r="AY131" i="8"/>
  <c r="AY154" i="8" s="1"/>
  <c r="AX15" i="31"/>
  <c r="AX15" i="27"/>
  <c r="AX16" i="21"/>
  <c r="AX15" i="24"/>
  <c r="AX15" i="9"/>
  <c r="AX38" i="8"/>
  <c r="Q35" i="31"/>
  <c r="AO58" i="24"/>
  <c r="AO59" i="21"/>
  <c r="AO58" i="27"/>
  <c r="AQ59" i="21"/>
  <c r="AS81" i="9"/>
  <c r="BB41" i="21"/>
  <c r="T175" i="22"/>
  <c r="T176" i="20"/>
  <c r="V197" i="8"/>
  <c r="AB60" i="24"/>
  <c r="AD83" i="9"/>
  <c r="AR243" i="8"/>
  <c r="AR266" i="8" s="1"/>
  <c r="AW220" i="22"/>
  <c r="AW221" i="20"/>
  <c r="W153" i="22"/>
  <c r="W154" i="20"/>
  <c r="W175" i="8"/>
  <c r="AG35" i="31"/>
  <c r="AI35" i="31"/>
  <c r="AG157" i="20"/>
  <c r="AG178" i="8"/>
  <c r="BC43" i="20"/>
  <c r="BC64" i="8"/>
  <c r="BC41" i="9"/>
  <c r="BB85" i="21"/>
  <c r="BB84" i="27"/>
  <c r="BB84" i="31" s="1"/>
  <c r="BB84" i="24"/>
  <c r="P35" i="31"/>
  <c r="V15" i="8"/>
  <c r="V130" i="8"/>
  <c r="V153" i="8" s="1"/>
  <c r="U14" i="31"/>
  <c r="U14" i="27"/>
  <c r="U14" i="24"/>
  <c r="U15" i="21"/>
  <c r="U14" i="9"/>
  <c r="U37" i="8"/>
  <c r="AN80" i="27"/>
  <c r="AN80" i="31" s="1"/>
  <c r="AN80" i="24"/>
  <c r="AN81" i="21"/>
  <c r="AJ155" i="20"/>
  <c r="AJ154" i="22"/>
  <c r="AJ176" i="8"/>
  <c r="AG104" i="8"/>
  <c r="AC82" i="22"/>
  <c r="AC83" i="20"/>
  <c r="AV155" i="20"/>
  <c r="AV176" i="8"/>
  <c r="AV154" i="22"/>
  <c r="BF244" i="8"/>
  <c r="BF267" i="8" s="1"/>
  <c r="BF290" i="8" s="1"/>
  <c r="BH313" i="8" s="1"/>
  <c r="BL336" i="8" s="1"/>
  <c r="X177" i="20"/>
  <c r="X176" i="22"/>
  <c r="Z198" i="8"/>
  <c r="AO81" i="9"/>
  <c r="L35" i="24"/>
  <c r="L49" i="24" s="1"/>
  <c r="L50" i="24" s="1"/>
  <c r="L58" i="9"/>
  <c r="L49" i="9"/>
  <c r="Q61" i="20"/>
  <c r="Q60" i="22"/>
  <c r="S82" i="8"/>
  <c r="AF38" i="21"/>
  <c r="AF60" i="9"/>
  <c r="AH83" i="9" s="1"/>
  <c r="AL106" i="9" s="1"/>
  <c r="AG130" i="9" s="1"/>
  <c r="AG153" i="9" s="1"/>
  <c r="AG153" i="24" s="1"/>
  <c r="AS59" i="21"/>
  <c r="AS58" i="24"/>
  <c r="AS58" i="27"/>
  <c r="T62" i="20"/>
  <c r="T61" i="21" s="1"/>
  <c r="V83" i="8"/>
  <c r="T61" i="22"/>
  <c r="S155" i="20"/>
  <c r="S154" i="22"/>
  <c r="S176" i="8"/>
  <c r="AC220" i="8"/>
  <c r="Y198" i="22"/>
  <c r="Y199" i="20"/>
  <c r="AF60" i="22"/>
  <c r="AF61" i="20"/>
  <c r="AH82" i="8"/>
  <c r="R297" i="9"/>
  <c r="T320" i="9"/>
  <c r="X343" i="9" s="1"/>
  <c r="AC35" i="31"/>
  <c r="BH108" i="8"/>
  <c r="BH110" i="20" s="1"/>
  <c r="BD87" i="20"/>
  <c r="W17" i="8"/>
  <c r="W132" i="8"/>
  <c r="W155" i="8" s="1"/>
  <c r="V16" i="31"/>
  <c r="V16" i="27"/>
  <c r="V16" i="24"/>
  <c r="V17" i="21"/>
  <c r="V16" i="9"/>
  <c r="V39" i="8"/>
  <c r="AS132" i="8"/>
  <c r="AS155" i="8" s="1"/>
  <c r="AS17" i="8"/>
  <c r="AR16" i="31"/>
  <c r="AR16" i="27"/>
  <c r="AR16" i="24"/>
  <c r="AR17" i="21"/>
  <c r="AR16" i="9"/>
  <c r="AR39" i="8"/>
  <c r="AQ35" i="31"/>
  <c r="BG108" i="8"/>
  <c r="BG110" i="20" s="1"/>
  <c r="BC87" i="20"/>
  <c r="AG16" i="8"/>
  <c r="AG131" i="8"/>
  <c r="AG154" i="8" s="1"/>
  <c r="AF15" i="31"/>
  <c r="AF15" i="27"/>
  <c r="AF15" i="24"/>
  <c r="AF16" i="21"/>
  <c r="AF15" i="9"/>
  <c r="AF38" i="8"/>
  <c r="AI131" i="8"/>
  <c r="AI154" i="8" s="1"/>
  <c r="AI16" i="8"/>
  <c r="AH15" i="31"/>
  <c r="AH15" i="27"/>
  <c r="AH15" i="24"/>
  <c r="AH16" i="21"/>
  <c r="AH15" i="9"/>
  <c r="AH38" i="8"/>
  <c r="AM131" i="8"/>
  <c r="AM154" i="8" s="1"/>
  <c r="AM16" i="8"/>
  <c r="AL15" i="31"/>
  <c r="AL15" i="27"/>
  <c r="AL15" i="24"/>
  <c r="AL15" i="9"/>
  <c r="AL16" i="21"/>
  <c r="AL38" i="8"/>
  <c r="AQ16" i="8"/>
  <c r="AQ131" i="8"/>
  <c r="AQ154" i="8" s="1"/>
  <c r="AP15" i="31"/>
  <c r="AP15" i="27"/>
  <c r="AP16" i="21"/>
  <c r="AP15" i="24"/>
  <c r="AP15" i="9"/>
  <c r="AP38" i="8"/>
  <c r="AF244" i="8"/>
  <c r="AF267" i="8" s="1"/>
  <c r="AK221" i="22"/>
  <c r="AF245" i="22" s="1"/>
  <c r="AK222" i="20"/>
  <c r="AF246" i="20" s="1"/>
  <c r="AA39" i="20"/>
  <c r="AA38" i="22"/>
  <c r="AA60" i="8"/>
  <c r="AA37" i="9"/>
  <c r="AD41" i="20"/>
  <c r="AD62" i="8"/>
  <c r="AD39" i="9"/>
  <c r="AH199" i="22"/>
  <c r="AH200" i="20"/>
  <c r="AL221" i="8"/>
  <c r="AG198" i="8"/>
  <c r="AE176" i="22"/>
  <c r="AE177" i="20"/>
  <c r="AK105" i="8"/>
  <c r="AG84" i="20"/>
  <c r="AG83" i="22"/>
  <c r="AK104" i="8"/>
  <c r="AG82" i="22"/>
  <c r="AG83" i="20"/>
  <c r="AP36" i="24"/>
  <c r="AP36" i="27"/>
  <c r="P104" i="20"/>
  <c r="P103" i="22"/>
  <c r="P119" i="22" s="1"/>
  <c r="P120" i="22" s="1"/>
  <c r="P118" i="8"/>
  <c r="BA244" i="8"/>
  <c r="BA267" i="8" s="1"/>
  <c r="BF222" i="20"/>
  <c r="BF221" i="22"/>
  <c r="AL37" i="21"/>
  <c r="AL36" i="27"/>
  <c r="AL243" i="8"/>
  <c r="AL266" i="8" s="1"/>
  <c r="AQ220" i="22"/>
  <c r="AQ221" i="20"/>
  <c r="AD84" i="22"/>
  <c r="AH106" i="8"/>
  <c r="AD85" i="20"/>
  <c r="AA104" i="22"/>
  <c r="AA105" i="20"/>
  <c r="R243" i="8"/>
  <c r="R266" i="8" s="1"/>
  <c r="W220" i="22"/>
  <c r="W221" i="20"/>
  <c r="AV105" i="20"/>
  <c r="AV103" i="27" s="1"/>
  <c r="AV103" i="31" s="1"/>
  <c r="AQ127" i="31" s="1"/>
  <c r="AV104" i="22"/>
  <c r="Y38" i="22"/>
  <c r="Y60" i="8"/>
  <c r="Y39" i="20"/>
  <c r="Y37" i="9"/>
  <c r="AR59" i="9"/>
  <c r="BF17" i="8"/>
  <c r="BE16" i="31"/>
  <c r="BE16" i="27"/>
  <c r="BE17" i="21"/>
  <c r="BE16" i="24"/>
  <c r="BE16" i="9"/>
  <c r="BE39" i="8"/>
  <c r="BF132" i="8"/>
  <c r="BF155" i="8" s="1"/>
  <c r="BF178" i="8" s="1"/>
  <c r="BH201" i="8" s="1"/>
  <c r="BL224" i="8" s="1"/>
  <c r="BG248" i="8" s="1"/>
  <c r="BG271" i="8" s="1"/>
  <c r="BG294" i="8" s="1"/>
  <c r="BI317" i="8" s="1"/>
  <c r="BM340" i="8" s="1"/>
  <c r="AT37" i="21"/>
  <c r="AT36" i="24"/>
  <c r="AT36" i="27"/>
  <c r="AI82" i="22"/>
  <c r="AI83" i="20"/>
  <c r="AM104" i="8"/>
  <c r="W220" i="8"/>
  <c r="S199" i="20"/>
  <c r="S198" i="22"/>
  <c r="AX155" i="20"/>
  <c r="AX154" i="22"/>
  <c r="AX176" i="8"/>
  <c r="AJ106" i="8"/>
  <c r="AF84" i="22"/>
  <c r="AF85" i="20"/>
  <c r="AU104" i="8"/>
  <c r="AQ82" i="22"/>
  <c r="AQ83" i="20"/>
  <c r="AW81" i="9"/>
  <c r="P197" i="22"/>
  <c r="T219" i="8"/>
  <c r="P198" i="20"/>
  <c r="O82" i="20"/>
  <c r="S103" i="8"/>
  <c r="O81" i="22"/>
  <c r="X15" i="8"/>
  <c r="X130" i="8"/>
  <c r="X153" i="8" s="1"/>
  <c r="W14" i="31"/>
  <c r="W14" i="24"/>
  <c r="W14" i="27"/>
  <c r="W15" i="21"/>
  <c r="W14" i="9"/>
  <c r="W37" i="8"/>
  <c r="R25" i="31"/>
  <c r="R25" i="27"/>
  <c r="R25" i="24"/>
  <c r="R26" i="21"/>
  <c r="R25" i="9"/>
  <c r="R48" i="8"/>
  <c r="S141" i="8"/>
  <c r="S164" i="8" s="1"/>
  <c r="S187" i="8" s="1"/>
  <c r="U210" i="8" s="1"/>
  <c r="Y233" i="8" s="1"/>
  <c r="T257" i="8" s="1"/>
  <c r="T280" i="8" s="1"/>
  <c r="T303" i="8" s="1"/>
  <c r="V326" i="8" s="1"/>
  <c r="Z349" i="8" s="1"/>
  <c r="Y104" i="20"/>
  <c r="Y103" i="22"/>
  <c r="AW177" i="20"/>
  <c r="AW176" i="22"/>
  <c r="AY198" i="8"/>
  <c r="AZ60" i="21"/>
  <c r="AZ59" i="27"/>
  <c r="AF41" i="20"/>
  <c r="AF62" i="8"/>
  <c r="AF39" i="9"/>
  <c r="BF108" i="22"/>
  <c r="BF109" i="20"/>
  <c r="T38" i="20"/>
  <c r="T37" i="22"/>
  <c r="T59" i="8"/>
  <c r="T36" i="9"/>
  <c r="AK16" i="8"/>
  <c r="AK131" i="8"/>
  <c r="AK154" i="8" s="1"/>
  <c r="AJ15" i="31"/>
  <c r="AJ15" i="27"/>
  <c r="AJ15" i="24"/>
  <c r="AJ16" i="21"/>
  <c r="AJ15" i="9"/>
  <c r="AJ38" i="8"/>
  <c r="AW131" i="8"/>
  <c r="AW154" i="8" s="1"/>
  <c r="AW16" i="8"/>
  <c r="AV15" i="31"/>
  <c r="AV15" i="27"/>
  <c r="AV15" i="24"/>
  <c r="AV16" i="21"/>
  <c r="AV15" i="9"/>
  <c r="AV38" i="8"/>
  <c r="L60" i="20"/>
  <c r="N81" i="8"/>
  <c r="L59" i="22"/>
  <c r="L73" i="22" s="1"/>
  <c r="L74" i="22" s="1"/>
  <c r="L72" i="8"/>
  <c r="AF62" i="20"/>
  <c r="AF61" i="22"/>
  <c r="AH83" i="8"/>
  <c r="AD199" i="20"/>
  <c r="AH220" i="8"/>
  <c r="AD198" i="22"/>
  <c r="M58" i="21"/>
  <c r="O80" i="9"/>
  <c r="BE82" i="8"/>
  <c r="AL105" i="20"/>
  <c r="AL104" i="22"/>
  <c r="BA37" i="27"/>
  <c r="BA60" i="9"/>
  <c r="AE82" i="22"/>
  <c r="AE83" i="20"/>
  <c r="AI104" i="8"/>
  <c r="AI58" i="24"/>
  <c r="AI59" i="21"/>
  <c r="T37" i="24"/>
  <c r="T38" i="21"/>
  <c r="T37" i="27"/>
  <c r="T37" i="31" s="1"/>
  <c r="N57" i="27"/>
  <c r="P80" i="9"/>
  <c r="T16" i="8"/>
  <c r="T131" i="8"/>
  <c r="T154" i="8" s="1"/>
  <c r="S15" i="31"/>
  <c r="S16" i="21"/>
  <c r="S15" i="27"/>
  <c r="S15" i="9"/>
  <c r="S15" i="24"/>
  <c r="S38" i="8"/>
  <c r="AX104" i="22"/>
  <c r="AX105" i="20"/>
  <c r="N24" i="31"/>
  <c r="O25" i="8"/>
  <c r="N24" i="27"/>
  <c r="N24" i="24"/>
  <c r="N25" i="21"/>
  <c r="N47" i="8"/>
  <c r="N24" i="9"/>
  <c r="O140" i="8"/>
  <c r="O163" i="8" s="1"/>
  <c r="O186" i="8" s="1"/>
  <c r="Q209" i="8" s="1"/>
  <c r="U232" i="8" s="1"/>
  <c r="P256" i="8" s="1"/>
  <c r="P279" i="8" s="1"/>
  <c r="P302" i="8" s="1"/>
  <c r="R325" i="8" s="1"/>
  <c r="V348" i="8" s="1"/>
  <c r="AN37" i="21"/>
  <c r="AN59" i="9"/>
  <c r="BE203" i="20"/>
  <c r="BI224" i="8"/>
  <c r="P153" i="22"/>
  <c r="P154" i="20"/>
  <c r="P175" i="8"/>
  <c r="U39" i="22"/>
  <c r="U40" i="20"/>
  <c r="U61" i="8"/>
  <c r="U38" i="9"/>
  <c r="AQ40" i="20"/>
  <c r="AQ39" i="22"/>
  <c r="AQ61" i="8"/>
  <c r="AQ38" i="9"/>
  <c r="T198" i="8"/>
  <c r="R177" i="20"/>
  <c r="R176" i="22"/>
  <c r="AC63" i="20"/>
  <c r="AE84" i="8"/>
  <c r="AC62" i="22"/>
  <c r="AE39" i="20"/>
  <c r="AE38" i="22"/>
  <c r="AE50" i="22" s="1"/>
  <c r="AE51" i="22" s="1"/>
  <c r="AE60" i="8"/>
  <c r="AE37" i="9"/>
  <c r="AG39" i="20"/>
  <c r="AG38" i="22"/>
  <c r="AG60" i="8"/>
  <c r="AG37" i="9"/>
  <c r="AK39" i="20"/>
  <c r="AK38" i="22"/>
  <c r="AK60" i="8"/>
  <c r="AK37" i="9"/>
  <c r="AO39" i="20"/>
  <c r="AO38" i="22"/>
  <c r="AO60" i="8"/>
  <c r="AO37" i="9"/>
  <c r="BB178" i="20"/>
  <c r="BB177" i="22"/>
  <c r="BB189" i="22" s="1"/>
  <c r="BB190" i="22" s="1"/>
  <c r="BD199" i="8"/>
  <c r="Y83" i="20"/>
  <c r="Y82" i="22"/>
  <c r="AC104" i="8"/>
  <c r="AE60" i="21"/>
  <c r="AE59" i="24"/>
  <c r="T324" i="9"/>
  <c r="X347" i="9" s="1"/>
  <c r="R301" i="9"/>
  <c r="AJ81" i="21"/>
  <c r="AJ80" i="24"/>
  <c r="AJ80" i="27"/>
  <c r="AJ80" i="31" s="1"/>
  <c r="Z82" i="8"/>
  <c r="X60" i="22"/>
  <c r="X61" i="20"/>
  <c r="BD81" i="9"/>
  <c r="W58" i="27"/>
  <c r="Y81" i="9"/>
  <c r="L97" i="20"/>
  <c r="L98" i="20" s="1"/>
  <c r="L79" i="24"/>
  <c r="L95" i="24" s="1"/>
  <c r="L96" i="24" s="1"/>
  <c r="L80" i="21"/>
  <c r="L96" i="21" s="1"/>
  <c r="L97" i="21" s="1"/>
  <c r="L79" i="27"/>
  <c r="L79" i="31" s="1"/>
  <c r="L95" i="31" s="1"/>
  <c r="AP243" i="8"/>
  <c r="AP266" i="8" s="1"/>
  <c r="AU220" i="22"/>
  <c r="AU221" i="20"/>
  <c r="AB61" i="21"/>
  <c r="AB60" i="27"/>
  <c r="AB60" i="31" s="1"/>
  <c r="T80" i="9"/>
  <c r="S22" i="8"/>
  <c r="R21" i="31"/>
  <c r="R21" i="27"/>
  <c r="R21" i="24"/>
  <c r="R21" i="9"/>
  <c r="R22" i="21"/>
  <c r="S137" i="8"/>
  <c r="S160" i="8" s="1"/>
  <c r="S183" i="8" s="1"/>
  <c r="U206" i="8" s="1"/>
  <c r="Y229" i="8" s="1"/>
  <c r="T253" i="8" s="1"/>
  <c r="T276" i="8" s="1"/>
  <c r="T299" i="8" s="1"/>
  <c r="V322" i="8" s="1"/>
  <c r="Z345" i="8" s="1"/>
  <c r="R44" i="8"/>
  <c r="O17" i="8"/>
  <c r="N16" i="31"/>
  <c r="N16" i="27"/>
  <c r="N16" i="24"/>
  <c r="N17" i="21"/>
  <c r="O132" i="8"/>
  <c r="O155" i="8" s="1"/>
  <c r="O178" i="8" s="1"/>
  <c r="Q201" i="8" s="1"/>
  <c r="U224" i="8" s="1"/>
  <c r="P248" i="8" s="1"/>
  <c r="P271" i="8" s="1"/>
  <c r="P294" i="8" s="1"/>
  <c r="R317" i="8" s="1"/>
  <c r="V340" i="8" s="1"/>
  <c r="N39" i="8"/>
  <c r="N16" i="9"/>
  <c r="AZ36" i="31"/>
  <c r="BG243" i="8"/>
  <c r="BG266" i="8" s="1"/>
  <c r="BG289" i="8" s="1"/>
  <c r="BI312" i="8" s="1"/>
  <c r="BM335" i="8" s="1"/>
  <c r="AN155" i="20"/>
  <c r="AN154" i="22"/>
  <c r="AN176" i="8"/>
  <c r="V176" i="20"/>
  <c r="V175" i="22"/>
  <c r="X197" i="8"/>
  <c r="S242" i="8"/>
  <c r="S265" i="8" s="1"/>
  <c r="X220" i="20"/>
  <c r="X219" i="22"/>
  <c r="AW39" i="20"/>
  <c r="AW38" i="22"/>
  <c r="AW60" i="8"/>
  <c r="AW37" i="9"/>
  <c r="AD220" i="8"/>
  <c r="Z199" i="20"/>
  <c r="Z198" i="22"/>
  <c r="AD60" i="27"/>
  <c r="AD60" i="31" s="1"/>
  <c r="AD60" i="24"/>
  <c r="Y219" i="8"/>
  <c r="U197" i="22"/>
  <c r="U198" i="20"/>
  <c r="M57" i="24"/>
  <c r="M57" i="27"/>
  <c r="V37" i="22"/>
  <c r="V38" i="20"/>
  <c r="V59" i="8"/>
  <c r="V36" i="9"/>
  <c r="U79" i="24"/>
  <c r="U79" i="27"/>
  <c r="U79" i="31" s="1"/>
  <c r="U80" i="21"/>
  <c r="Q153" i="22"/>
  <c r="Q175" i="8"/>
  <c r="Q154" i="20"/>
  <c r="AR199" i="20"/>
  <c r="AV220" i="8"/>
  <c r="AR198" i="22"/>
  <c r="T103" i="8"/>
  <c r="P82" i="20"/>
  <c r="P81" i="22"/>
  <c r="BJ198" i="8"/>
  <c r="AI38" i="22"/>
  <c r="AI60" i="8"/>
  <c r="AI39" i="20"/>
  <c r="AI37" i="9"/>
  <c r="AU39" i="20"/>
  <c r="AU38" i="22"/>
  <c r="AU60" i="8"/>
  <c r="AU37" i="9"/>
  <c r="K14" i="33"/>
  <c r="M95" i="8"/>
  <c r="Q103" i="8"/>
  <c r="K14" i="34"/>
  <c r="M81" i="22"/>
  <c r="M96" i="22" s="1"/>
  <c r="M97" i="22" s="1"/>
  <c r="M82" i="20"/>
  <c r="AO35" i="31"/>
  <c r="BC59" i="9"/>
  <c r="L242" i="8"/>
  <c r="L265" i="8" s="1"/>
  <c r="Q220" i="20"/>
  <c r="Q219" i="22"/>
  <c r="Q234" i="8"/>
  <c r="L258" i="8" s="1"/>
  <c r="Y155" i="20"/>
  <c r="Y176" i="8"/>
  <c r="Y154" i="22"/>
  <c r="BL104" i="8"/>
  <c r="BA62" i="20"/>
  <c r="BA61" i="22"/>
  <c r="BA73" i="22" s="1"/>
  <c r="BA74" i="22" s="1"/>
  <c r="BC83" i="8"/>
  <c r="AC58" i="27"/>
  <c r="AC58" i="24"/>
  <c r="N35" i="27"/>
  <c r="N58" i="9"/>
  <c r="P81" i="9" s="1"/>
  <c r="T104" i="9" s="1"/>
  <c r="O128" i="9" s="1"/>
  <c r="O151" i="9" s="1"/>
  <c r="O152" i="21" s="1"/>
  <c r="P315" i="9"/>
  <c r="T338" i="9" s="1"/>
  <c r="N292" i="9"/>
  <c r="BE106" i="20"/>
  <c r="BE105" i="22"/>
  <c r="R39" i="20"/>
  <c r="R38" i="22"/>
  <c r="R60" i="8"/>
  <c r="R37" i="9"/>
  <c r="AF37" i="21"/>
  <c r="AF36" i="24"/>
  <c r="AF36" i="27"/>
  <c r="AC81" i="9"/>
  <c r="Q130" i="8"/>
  <c r="Q153" i="8" s="1"/>
  <c r="Q15" i="8"/>
  <c r="P14" i="31"/>
  <c r="P14" i="27"/>
  <c r="P14" i="24"/>
  <c r="P15" i="21"/>
  <c r="P14" i="9"/>
  <c r="P37" i="8"/>
  <c r="AT199" i="20"/>
  <c r="AT198" i="22"/>
  <c r="AX220" i="8"/>
  <c r="AX198" i="22"/>
  <c r="BB220" i="8"/>
  <c r="AX199" i="20"/>
  <c r="AI199" i="8"/>
  <c r="AG178" i="20"/>
  <c r="AG177" i="22"/>
  <c r="AC38" i="27"/>
  <c r="AC38" i="31" s="1"/>
  <c r="AC39" i="21"/>
  <c r="AC38" i="24"/>
  <c r="BE176" i="8"/>
  <c r="AJ199" i="20"/>
  <c r="AN220" i="8"/>
  <c r="AJ198" i="22"/>
  <c r="AF105" i="20"/>
  <c r="AF103" i="27" s="1"/>
  <c r="AA127" i="27" s="1"/>
  <c r="AF104" i="22"/>
  <c r="R104" i="20"/>
  <c r="R103" i="22"/>
  <c r="AN104" i="22"/>
  <c r="AN105" i="20"/>
  <c r="X37" i="21"/>
  <c r="X36" i="24"/>
  <c r="AE58" i="24"/>
  <c r="AE59" i="21"/>
  <c r="AO60" i="21"/>
  <c r="AQ82" i="9"/>
  <c r="AU105" i="9" s="1"/>
  <c r="AP129" i="9" s="1"/>
  <c r="AP152" i="9" s="1"/>
  <c r="AP152" i="24" s="1"/>
  <c r="W103" i="22"/>
  <c r="W104" i="20"/>
  <c r="AA219" i="8"/>
  <c r="W197" i="22"/>
  <c r="W198" i="20"/>
  <c r="U58" i="9"/>
  <c r="AR154" i="22"/>
  <c r="AR155" i="20"/>
  <c r="AR176" i="8"/>
  <c r="AV59" i="9"/>
  <c r="AT82" i="8"/>
  <c r="AR60" i="22"/>
  <c r="AR61" i="20"/>
  <c r="AO131" i="8"/>
  <c r="AO154" i="8" s="1"/>
  <c r="AO16" i="8"/>
  <c r="AN15" i="31"/>
  <c r="AN15" i="27"/>
  <c r="AN15" i="24"/>
  <c r="AN16" i="21"/>
  <c r="AN15" i="9"/>
  <c r="AN38" i="8"/>
  <c r="P323" i="9"/>
  <c r="T346" i="9" s="1"/>
  <c r="N300" i="9"/>
  <c r="AB220" i="22"/>
  <c r="W243" i="8"/>
  <c r="W266" i="8" s="1"/>
  <c r="AB221" i="20"/>
  <c r="AA35" i="31"/>
  <c r="BG38" i="9"/>
  <c r="BG61" i="9" s="1"/>
  <c r="BI84" i="9" s="1"/>
  <c r="BM107" i="9" s="1"/>
  <c r="BH131" i="9" s="1"/>
  <c r="BH154" i="9" s="1"/>
  <c r="BH177" i="9" s="1"/>
  <c r="BJ200" i="9" s="1"/>
  <c r="BN223" i="9" s="1"/>
  <c r="BI247" i="9" s="1"/>
  <c r="BI270" i="9" s="1"/>
  <c r="BG61" i="8"/>
  <c r="BI84" i="8" s="1"/>
  <c r="BM107" i="8" s="1"/>
  <c r="M47" i="9"/>
  <c r="M70" i="9" s="1"/>
  <c r="O93" i="9" s="1"/>
  <c r="S116" i="9" s="1"/>
  <c r="N140" i="9" s="1"/>
  <c r="N163" i="9" s="1"/>
  <c r="N186" i="9" s="1"/>
  <c r="P209" i="9" s="1"/>
  <c r="T232" i="9" s="1"/>
  <c r="O256" i="9" s="1"/>
  <c r="O279" i="9" s="1"/>
  <c r="M70" i="8"/>
  <c r="O93" i="8" s="1"/>
  <c r="S116" i="8" s="1"/>
  <c r="Y176" i="22"/>
  <c r="AA198" i="8"/>
  <c r="Y177" i="20"/>
  <c r="O58" i="9"/>
  <c r="BG109" i="20"/>
  <c r="BG108" i="22"/>
  <c r="AH36" i="24"/>
  <c r="AH59" i="9"/>
  <c r="Y35" i="31"/>
  <c r="AU177" i="20"/>
  <c r="AW198" i="8"/>
  <c r="AU176" i="22"/>
  <c r="V59" i="21"/>
  <c r="V58" i="24"/>
  <c r="R130" i="8"/>
  <c r="R153" i="8" s="1"/>
  <c r="R15" i="8"/>
  <c r="Q14" i="31"/>
  <c r="Q14" i="27"/>
  <c r="Q14" i="24"/>
  <c r="Q15" i="21"/>
  <c r="Q14" i="9"/>
  <c r="Q37" i="8"/>
  <c r="BB84" i="20"/>
  <c r="BF105" i="8"/>
  <c r="BB83" i="22"/>
  <c r="BB96" i="22" s="1"/>
  <c r="BB97" i="22" s="1"/>
  <c r="AD61" i="21"/>
  <c r="AF83" i="9"/>
  <c r="AJ106" i="9" s="1"/>
  <c r="AE130" i="9" s="1"/>
  <c r="AE153" i="9" s="1"/>
  <c r="AE153" i="27" s="1"/>
  <c r="AE153" i="31" s="1"/>
  <c r="AM81" i="9"/>
  <c r="BC200" i="20"/>
  <c r="BG221" i="8"/>
  <c r="BC199" i="22"/>
  <c r="BC212" i="22" s="1"/>
  <c r="BC213" i="22" s="1"/>
  <c r="AJ220" i="8"/>
  <c r="AF199" i="20"/>
  <c r="AF198" i="22"/>
  <c r="L36" i="21"/>
  <c r="L50" i="21" s="1"/>
  <c r="L51" i="21" s="1"/>
  <c r="L35" i="27"/>
  <c r="L51" i="20"/>
  <c r="L52" i="20" s="1"/>
  <c r="P176" i="20"/>
  <c r="P175" i="22"/>
  <c r="R197" i="8"/>
  <c r="AZ59" i="24"/>
  <c r="BB82" i="9"/>
  <c r="Z80" i="27"/>
  <c r="Z80" i="31" s="1"/>
  <c r="Z81" i="21"/>
  <c r="Z80" i="24"/>
  <c r="BC181" i="20"/>
  <c r="BE202" i="8"/>
  <c r="AF37" i="24"/>
  <c r="AF37" i="27"/>
  <c r="AF37" i="31" s="1"/>
  <c r="BH224" i="8"/>
  <c r="BD203" i="20"/>
  <c r="AI177" i="20"/>
  <c r="AK198" i="8"/>
  <c r="AI176" i="22"/>
  <c r="Z16" i="8"/>
  <c r="Z131" i="8"/>
  <c r="Z154" i="8" s="1"/>
  <c r="Y15" i="31"/>
  <c r="Y15" i="27"/>
  <c r="Y16" i="21"/>
  <c r="Y15" i="24"/>
  <c r="Y15" i="9"/>
  <c r="Y38" i="8"/>
  <c r="T155" i="20"/>
  <c r="T154" i="22"/>
  <c r="T176" i="8"/>
  <c r="BA81" i="27"/>
  <c r="BA81" i="31" s="1"/>
  <c r="BA81" i="24"/>
  <c r="BA82" i="21"/>
  <c r="AP37" i="24"/>
  <c r="AP60" i="9"/>
  <c r="AD36" i="27"/>
  <c r="AD59" i="9"/>
  <c r="AN61" i="20"/>
  <c r="AP82" i="8"/>
  <c r="AN60" i="22"/>
  <c r="BM220" i="8"/>
  <c r="O38" i="20"/>
  <c r="O37" i="22"/>
  <c r="O59" i="8"/>
  <c r="O36" i="9"/>
  <c r="O59" i="9" s="1"/>
  <c r="BD37" i="9"/>
  <c r="BD60" i="8"/>
  <c r="Z243" i="8"/>
  <c r="Z266" i="8" s="1"/>
  <c r="AE221" i="20"/>
  <c r="AE220" i="22"/>
  <c r="U178" i="20"/>
  <c r="W199" i="8"/>
  <c r="U177" i="22"/>
  <c r="AN199" i="20"/>
  <c r="AN198" i="22"/>
  <c r="AR220" i="8"/>
  <c r="AJ106" i="20"/>
  <c r="AJ105" i="22"/>
  <c r="AM198" i="8"/>
  <c r="AK176" i="22"/>
  <c r="AK177" i="20"/>
  <c r="T81" i="22"/>
  <c r="T82" i="20"/>
  <c r="X103" i="8"/>
  <c r="AP244" i="8"/>
  <c r="AP267" i="8" s="1"/>
  <c r="AU222" i="20"/>
  <c r="AP246" i="20" s="1"/>
  <c r="AU221" i="22"/>
  <c r="AP245" i="22" s="1"/>
  <c r="BF202" i="8"/>
  <c r="BD181" i="20"/>
  <c r="AC221" i="20"/>
  <c r="AC220" i="22"/>
  <c r="X243" i="8"/>
  <c r="X266" i="8" s="1"/>
  <c r="AS131" i="8"/>
  <c r="AS154" i="8" s="1"/>
  <c r="AS16" i="8"/>
  <c r="AR15" i="31"/>
  <c r="AR15" i="27"/>
  <c r="AR15" i="24"/>
  <c r="AR16" i="21"/>
  <c r="AR15" i="9"/>
  <c r="AR38" i="8"/>
  <c r="M38" i="9"/>
  <c r="M61" i="9" s="1"/>
  <c r="O84" i="9" s="1"/>
  <c r="S107" i="9" s="1"/>
  <c r="N131" i="9" s="1"/>
  <c r="N154" i="9" s="1"/>
  <c r="N177" i="9" s="1"/>
  <c r="P200" i="9" s="1"/>
  <c r="T223" i="9" s="1"/>
  <c r="O247" i="9" s="1"/>
  <c r="O270" i="9" s="1"/>
  <c r="M61" i="8"/>
  <c r="O84" i="8" s="1"/>
  <c r="S107" i="8" s="1"/>
  <c r="AV61" i="20"/>
  <c r="AX82" i="8"/>
  <c r="AV60" i="22"/>
  <c r="BH104" i="8"/>
  <c r="AR36" i="24"/>
  <c r="AR37" i="21"/>
  <c r="AR36" i="27"/>
  <c r="AQ58" i="27"/>
  <c r="AQ58" i="24"/>
  <c r="AM39" i="20"/>
  <c r="AM38" i="22"/>
  <c r="AM60" i="8"/>
  <c r="AM37" i="9"/>
  <c r="AV80" i="27"/>
  <c r="AV80" i="24"/>
  <c r="AV81" i="21"/>
  <c r="AG59" i="21"/>
  <c r="AG58" i="27"/>
  <c r="O35" i="24"/>
  <c r="O35" i="27"/>
  <c r="O36" i="21"/>
  <c r="AT154" i="22"/>
  <c r="AT176" i="8"/>
  <c r="AT155" i="20"/>
  <c r="U83" i="22"/>
  <c r="Y105" i="8"/>
  <c r="U84" i="20"/>
  <c r="AM177" i="20"/>
  <c r="AO198" i="8"/>
  <c r="AM176" i="22"/>
  <c r="R83" i="20"/>
  <c r="V104" i="8"/>
  <c r="R82" i="22"/>
  <c r="AH36" i="27"/>
  <c r="AH37" i="21"/>
  <c r="AV199" i="20"/>
  <c r="AZ220" i="8"/>
  <c r="AV198" i="22"/>
  <c r="P38" i="20"/>
  <c r="P37" i="22"/>
  <c r="P59" i="8"/>
  <c r="P36" i="9"/>
  <c r="N58" i="21"/>
  <c r="N57" i="24"/>
  <c r="R60" i="22"/>
  <c r="T82" i="8"/>
  <c r="R61" i="20"/>
  <c r="AR80" i="24"/>
  <c r="AD105" i="20"/>
  <c r="AD104" i="22"/>
  <c r="K74" i="20"/>
  <c r="K75" i="20" s="1"/>
  <c r="K58" i="21"/>
  <c r="K73" i="21" s="1"/>
  <c r="K74" i="21" s="1"/>
  <c r="K57" i="24"/>
  <c r="K72" i="24" s="1"/>
  <c r="K73" i="24" s="1"/>
  <c r="K57" i="27"/>
  <c r="AB37" i="21"/>
  <c r="AB59" i="9"/>
  <c r="P58" i="24"/>
  <c r="R81" i="9"/>
  <c r="AG107" i="20"/>
  <c r="AG106" i="22"/>
  <c r="X39" i="20"/>
  <c r="X38" i="22"/>
  <c r="X60" i="8"/>
  <c r="X37" i="9"/>
  <c r="BA37" i="24"/>
  <c r="BA38" i="21"/>
  <c r="AG58" i="24"/>
  <c r="AI81" i="9"/>
  <c r="AO104" i="8"/>
  <c r="AK83" i="20"/>
  <c r="AK82" i="22"/>
  <c r="U16" i="8"/>
  <c r="U131" i="8"/>
  <c r="U154" i="8" s="1"/>
  <c r="T15" i="31"/>
  <c r="T15" i="27"/>
  <c r="T16" i="21"/>
  <c r="T15" i="24"/>
  <c r="T15" i="9"/>
  <c r="T38" i="8"/>
  <c r="N59" i="22"/>
  <c r="P81" i="8"/>
  <c r="N60" i="20"/>
  <c r="BC243" i="8"/>
  <c r="BC266" i="8" s="1"/>
  <c r="AR83" i="8"/>
  <c r="AP61" i="22"/>
  <c r="AP62" i="20"/>
  <c r="BG82" i="9"/>
  <c r="AD155" i="20"/>
  <c r="AD176" i="8"/>
  <c r="AD154" i="22"/>
  <c r="AD166" i="22" s="1"/>
  <c r="AD167" i="22" s="1"/>
  <c r="AH177" i="8"/>
  <c r="AH156" i="20"/>
  <c r="AH155" i="22"/>
  <c r="M46" i="9"/>
  <c r="M69" i="9" s="1"/>
  <c r="O92" i="9" s="1"/>
  <c r="S115" i="9" s="1"/>
  <c r="N139" i="9" s="1"/>
  <c r="N162" i="9" s="1"/>
  <c r="N185" i="9" s="1"/>
  <c r="P208" i="9" s="1"/>
  <c r="T231" i="9" s="1"/>
  <c r="O255" i="9" s="1"/>
  <c r="O278" i="9" s="1"/>
  <c r="M69" i="8"/>
  <c r="O92" i="8" s="1"/>
  <c r="S115" i="8" s="1"/>
  <c r="AD61" i="20"/>
  <c r="AD60" i="22"/>
  <c r="AF82" i="8"/>
  <c r="AJ36" i="24"/>
  <c r="AJ59" i="9"/>
  <c r="AN36" i="27"/>
  <c r="AN36" i="24"/>
  <c r="AT220" i="8"/>
  <c r="AP199" i="20"/>
  <c r="AP198" i="22"/>
  <c r="AD135" i="22"/>
  <c r="AD20" i="22"/>
  <c r="BF105" i="22"/>
  <c r="AC136" i="22"/>
  <c r="AC21" i="22"/>
  <c r="AC132" i="22"/>
  <c r="AC17" i="22"/>
  <c r="BA17" i="22"/>
  <c r="BA132" i="22"/>
  <c r="BA131" i="22"/>
  <c r="BA16" i="22"/>
  <c r="BD82" i="22"/>
  <c r="AN132" i="22"/>
  <c r="AN17" i="22"/>
  <c r="R221" i="22"/>
  <c r="AK131" i="22"/>
  <c r="AK16" i="22"/>
  <c r="N39" i="22"/>
  <c r="O132" i="22"/>
  <c r="O155" i="22" s="1"/>
  <c r="O17" i="22"/>
  <c r="BG104" i="22"/>
  <c r="X17" i="22"/>
  <c r="X132" i="22"/>
  <c r="AH133" i="22"/>
  <c r="AH18" i="22"/>
  <c r="O22" i="22"/>
  <c r="O137" i="22"/>
  <c r="Y131" i="22"/>
  <c r="Y16" i="22"/>
  <c r="BI18" i="22"/>
  <c r="BI133" i="22"/>
  <c r="P25" i="22"/>
  <c r="P140" i="22"/>
  <c r="O199" i="22"/>
  <c r="AW16" i="22"/>
  <c r="AW131" i="22"/>
  <c r="AC131" i="22"/>
  <c r="AC16" i="22"/>
  <c r="Q131" i="22"/>
  <c r="Q16" i="22"/>
  <c r="O18" i="22"/>
  <c r="O133" i="22"/>
  <c r="BE131" i="22"/>
  <c r="BE154" i="22" s="1"/>
  <c r="BE177" i="22" s="1"/>
  <c r="BG200" i="22" s="1"/>
  <c r="BK223" i="22" s="1"/>
  <c r="BF247" i="22" s="1"/>
  <c r="BF270" i="22" s="1"/>
  <c r="BE16" i="22"/>
  <c r="BD38" i="22"/>
  <c r="BD61" i="22" s="1"/>
  <c r="BF84" i="22" s="1"/>
  <c r="BJ107" i="22" s="1"/>
  <c r="AV132" i="22"/>
  <c r="AV17" i="22"/>
  <c r="N83" i="22"/>
  <c r="BD132" i="22"/>
  <c r="BD155" i="22" s="1"/>
  <c r="BD178" i="22" s="1"/>
  <c r="BF201" i="22" s="1"/>
  <c r="BJ224" i="22" s="1"/>
  <c r="BE248" i="22" s="1"/>
  <c r="BE271" i="22" s="1"/>
  <c r="BD17" i="22"/>
  <c r="BC39" i="22"/>
  <c r="BC62" i="22" s="1"/>
  <c r="BE85" i="22" s="1"/>
  <c r="BI108" i="22" s="1"/>
  <c r="M61" i="22"/>
  <c r="AS131" i="22"/>
  <c r="AS16" i="22"/>
  <c r="AB132" i="22"/>
  <c r="AB17" i="22"/>
  <c r="AR135" i="22"/>
  <c r="AR20" i="22"/>
  <c r="BI17" i="22"/>
  <c r="BI132" i="22"/>
  <c r="BI155" i="22" s="1"/>
  <c r="BI178" i="22" s="1"/>
  <c r="BK201" i="22" s="1"/>
  <c r="BO224" i="22" s="1"/>
  <c r="BJ248" i="22" s="1"/>
  <c r="BJ271" i="22" s="1"/>
  <c r="BH39" i="22"/>
  <c r="BH62" i="22" s="1"/>
  <c r="BJ85" i="22" s="1"/>
  <c r="BN108" i="22" s="1"/>
  <c r="AV133" i="22"/>
  <c r="AV18" i="22"/>
  <c r="X133" i="22"/>
  <c r="X18" i="22"/>
  <c r="Q136" i="22"/>
  <c r="Q21" i="22"/>
  <c r="AG131" i="22"/>
  <c r="AG16" i="22"/>
  <c r="P132" i="22"/>
  <c r="P17" i="22"/>
  <c r="AF132" i="22"/>
  <c r="AF17" i="22"/>
  <c r="AZ132" i="22"/>
  <c r="AZ17" i="22"/>
  <c r="T131" i="22"/>
  <c r="T16" i="22"/>
  <c r="AR132" i="22"/>
  <c r="AR17" i="22"/>
  <c r="AI132" i="22"/>
  <c r="AI17" i="22"/>
  <c r="AJ132" i="22"/>
  <c r="AJ17" i="22"/>
  <c r="AH135" i="22"/>
  <c r="AH20" i="22"/>
  <c r="AX133" i="22"/>
  <c r="AX18" i="22"/>
  <c r="AZ133" i="22"/>
  <c r="AZ18" i="22"/>
  <c r="BM131" i="22"/>
  <c r="BM154" i="22" s="1"/>
  <c r="BM177" i="22" s="1"/>
  <c r="BO200" i="22" s="1"/>
  <c r="BS223" i="22" s="1"/>
  <c r="BN247" i="22" s="1"/>
  <c r="BN270" i="22" s="1"/>
  <c r="BL38" i="22"/>
  <c r="BL61" i="22" s="1"/>
  <c r="BN84" i="22" s="1"/>
  <c r="BR107" i="22" s="1"/>
  <c r="AT133" i="22"/>
  <c r="AT18" i="22"/>
  <c r="P26" i="22"/>
  <c r="Q142" i="22" s="1"/>
  <c r="P141" i="22"/>
  <c r="BL18" i="22"/>
  <c r="BM134" i="22" s="1"/>
  <c r="BL133" i="22"/>
  <c r="AR133" i="22"/>
  <c r="AR18" i="22"/>
  <c r="P22" i="22"/>
  <c r="P137" i="22"/>
  <c r="AK17" i="22"/>
  <c r="AK132" i="22"/>
  <c r="P136" i="22"/>
  <c r="P21" i="22"/>
  <c r="AO16" i="22"/>
  <c r="AO131" i="22"/>
  <c r="BH220" i="22"/>
  <c r="BE198" i="22"/>
  <c r="R133" i="22"/>
  <c r="R18" i="22"/>
  <c r="N177" i="22"/>
  <c r="T132" i="22"/>
  <c r="T17" i="22"/>
  <c r="U131" i="22"/>
  <c r="U16" i="22"/>
  <c r="G108" i="34"/>
  <c r="F356" i="31"/>
  <c r="F357" i="31" s="1"/>
  <c r="O101" i="27"/>
  <c r="J125" i="27" s="1"/>
  <c r="O102" i="21"/>
  <c r="J126" i="21" s="1"/>
  <c r="O101" i="24"/>
  <c r="J125" i="24" s="1"/>
  <c r="AV124" i="9"/>
  <c r="AV147" i="9" s="1"/>
  <c r="AV147" i="24" s="1"/>
  <c r="L98" i="24"/>
  <c r="G122" i="24" s="1"/>
  <c r="L118" i="9"/>
  <c r="G142" i="9" s="1"/>
  <c r="H95" i="27"/>
  <c r="H96" i="27" s="1"/>
  <c r="G122" i="9"/>
  <c r="G145" i="9" s="1"/>
  <c r="G168" i="9" s="1"/>
  <c r="L99" i="21"/>
  <c r="G123" i="21" s="1"/>
  <c r="BA100" i="27"/>
  <c r="AV124" i="27" s="1"/>
  <c r="BA101" i="21"/>
  <c r="AV125" i="21" s="1"/>
  <c r="AH101" i="24"/>
  <c r="AC125" i="24" s="1"/>
  <c r="AT100" i="24"/>
  <c r="AO124" i="24" s="1"/>
  <c r="AO124" i="9"/>
  <c r="AO147" i="9" s="1"/>
  <c r="AT101" i="21"/>
  <c r="AO125" i="21" s="1"/>
  <c r="Y101" i="27"/>
  <c r="Y101" i="31" s="1"/>
  <c r="T125" i="31" s="1"/>
  <c r="AI103" i="21"/>
  <c r="AD127" i="21" s="1"/>
  <c r="AI102" i="27"/>
  <c r="AI102" i="31" s="1"/>
  <c r="AD126" i="31" s="1"/>
  <c r="AC333" i="20"/>
  <c r="AD126" i="9"/>
  <c r="AD149" i="9" s="1"/>
  <c r="AD149" i="24" s="1"/>
  <c r="AM101" i="27"/>
  <c r="AH125" i="27" s="1"/>
  <c r="Y101" i="24"/>
  <c r="T125" i="24" s="1"/>
  <c r="AQ100" i="21"/>
  <c r="AL124" i="21" s="1"/>
  <c r="S125" i="9"/>
  <c r="S148" i="9" s="1"/>
  <c r="S148" i="24" s="1"/>
  <c r="M237" i="20"/>
  <c r="AH101" i="27"/>
  <c r="AH101" i="31" s="1"/>
  <c r="AC125" i="31" s="1"/>
  <c r="AC125" i="9"/>
  <c r="AC148" i="9" s="1"/>
  <c r="AC148" i="27" s="1"/>
  <c r="AC148" i="31" s="1"/>
  <c r="AY311" i="8"/>
  <c r="AY312" i="22" s="1"/>
  <c r="AW290" i="20"/>
  <c r="AM102" i="21"/>
  <c r="AH126" i="21" s="1"/>
  <c r="AR102" i="24"/>
  <c r="AM126" i="24" s="1"/>
  <c r="AH125" i="9"/>
  <c r="AH148" i="9" s="1"/>
  <c r="AH149" i="21" s="1"/>
  <c r="X101" i="24"/>
  <c r="S125" i="24" s="1"/>
  <c r="BE105" i="27"/>
  <c r="BE105" i="31" s="1"/>
  <c r="AZ129" i="31" s="1"/>
  <c r="AP127" i="9"/>
  <c r="AP150" i="9" s="1"/>
  <c r="AP151" i="21" s="1"/>
  <c r="BE105" i="24"/>
  <c r="AZ129" i="24" s="1"/>
  <c r="AL333" i="8"/>
  <c r="AL335" i="20" s="1"/>
  <c r="Y102" i="21"/>
  <c r="T126" i="21" s="1"/>
  <c r="AQ99" i="27"/>
  <c r="AL123" i="27" s="1"/>
  <c r="AG101" i="27"/>
  <c r="AB125" i="27" s="1"/>
  <c r="AQ99" i="24"/>
  <c r="AL123" i="24" s="1"/>
  <c r="AF289" i="20"/>
  <c r="U102" i="27"/>
  <c r="U102" i="31" s="1"/>
  <c r="P126" i="31" s="1"/>
  <c r="BE106" i="21"/>
  <c r="AZ130" i="21" s="1"/>
  <c r="X101" i="27"/>
  <c r="X101" i="31" s="1"/>
  <c r="S125" i="31" s="1"/>
  <c r="U103" i="21"/>
  <c r="P127" i="21" s="1"/>
  <c r="O101" i="21"/>
  <c r="J125" i="21" s="1"/>
  <c r="I95" i="31"/>
  <c r="P126" i="9"/>
  <c r="P149" i="9" s="1"/>
  <c r="P172" i="9" s="1"/>
  <c r="Z99" i="24"/>
  <c r="U123" i="24" s="1"/>
  <c r="Z99" i="27"/>
  <c r="Z99" i="31" s="1"/>
  <c r="U123" i="31" s="1"/>
  <c r="Z100" i="21"/>
  <c r="U124" i="21" s="1"/>
  <c r="AV100" i="21"/>
  <c r="AQ124" i="21" s="1"/>
  <c r="AV99" i="27"/>
  <c r="AV99" i="31" s="1"/>
  <c r="AQ123" i="31" s="1"/>
  <c r="AZ313" i="20"/>
  <c r="H285" i="22"/>
  <c r="AC290" i="22"/>
  <c r="J307" i="8"/>
  <c r="J308" i="22" s="1"/>
  <c r="J328" i="22" s="1"/>
  <c r="J329" i="22" s="1"/>
  <c r="AQ127" i="9"/>
  <c r="AQ150" i="9" s="1"/>
  <c r="AQ150" i="27" s="1"/>
  <c r="AQ150" i="31" s="1"/>
  <c r="H304" i="8"/>
  <c r="H352" i="8" s="1"/>
  <c r="AC291" i="20"/>
  <c r="AV99" i="24"/>
  <c r="AQ123" i="24" s="1"/>
  <c r="AM100" i="27"/>
  <c r="AM100" i="31" s="1"/>
  <c r="AH124" i="31" s="1"/>
  <c r="AM101" i="21"/>
  <c r="AH125" i="21" s="1"/>
  <c r="AM100" i="24"/>
  <c r="AH124" i="24" s="1"/>
  <c r="AS100" i="24"/>
  <c r="AN124" i="24" s="1"/>
  <c r="AB125" i="9"/>
  <c r="AB148" i="9" s="1"/>
  <c r="AB171" i="9" s="1"/>
  <c r="AF288" i="22"/>
  <c r="AH312" i="20"/>
  <c r="AG101" i="24"/>
  <c r="AB125" i="24" s="1"/>
  <c r="H355" i="20"/>
  <c r="AQ289" i="22"/>
  <c r="AQ290" i="20"/>
  <c r="AZ293" i="20"/>
  <c r="U330" i="8"/>
  <c r="U331" i="22" s="1"/>
  <c r="AG103" i="27"/>
  <c r="AB127" i="27" s="1"/>
  <c r="AG104" i="21"/>
  <c r="AB128" i="21" s="1"/>
  <c r="AG103" i="24"/>
  <c r="AB127" i="24" s="1"/>
  <c r="I108" i="34"/>
  <c r="AF101" i="21"/>
  <c r="AA125" i="21" s="1"/>
  <c r="W98" i="27"/>
  <c r="R122" i="27" s="1"/>
  <c r="AV287" i="20"/>
  <c r="AX310" i="20"/>
  <c r="AS100" i="21"/>
  <c r="AN124" i="21" s="1"/>
  <c r="AH99" i="27"/>
  <c r="AH99" i="31" s="1"/>
  <c r="AC123" i="31" s="1"/>
  <c r="BB331" i="8"/>
  <c r="BB332" i="22" s="1"/>
  <c r="BD334" i="8"/>
  <c r="BD335" i="22" s="1"/>
  <c r="Y125" i="9"/>
  <c r="Y148" i="9" s="1"/>
  <c r="Y149" i="21" s="1"/>
  <c r="AS100" i="27"/>
  <c r="AN124" i="27" s="1"/>
  <c r="AV286" i="22"/>
  <c r="Q102" i="21"/>
  <c r="L126" i="21" s="1"/>
  <c r="R311" i="22"/>
  <c r="AE330" i="8"/>
  <c r="AE331" i="22" s="1"/>
  <c r="AA309" i="20"/>
  <c r="AA310" i="22"/>
  <c r="Q101" i="27"/>
  <c r="L125" i="27" s="1"/>
  <c r="AK126" i="9"/>
  <c r="AK149" i="9" s="1"/>
  <c r="AK149" i="27" s="1"/>
  <c r="AK149" i="31" s="1"/>
  <c r="AA124" i="9"/>
  <c r="AA147" i="9" s="1"/>
  <c r="AA147" i="27" s="1"/>
  <c r="AA147" i="31" s="1"/>
  <c r="W98" i="24"/>
  <c r="R122" i="24" s="1"/>
  <c r="AS101" i="21"/>
  <c r="AN125" i="21" s="1"/>
  <c r="AX127" i="9"/>
  <c r="AX150" i="9" s="1"/>
  <c r="AX151" i="21" s="1"/>
  <c r="AC308" i="22"/>
  <c r="W99" i="21"/>
  <c r="R123" i="21" s="1"/>
  <c r="Q101" i="24"/>
  <c r="L125" i="24" s="1"/>
  <c r="AW101" i="21"/>
  <c r="AR125" i="21" s="1"/>
  <c r="I96" i="21"/>
  <c r="I97" i="21" s="1"/>
  <c r="G67" i="33"/>
  <c r="AR102" i="27"/>
  <c r="AR102" i="31" s="1"/>
  <c r="AM126" i="31" s="1"/>
  <c r="AF100" i="24"/>
  <c r="AA124" i="24" s="1"/>
  <c r="AR103" i="21"/>
  <c r="AM127" i="21" s="1"/>
  <c r="Z123" i="9"/>
  <c r="Z146" i="9" s="1"/>
  <c r="AW307" i="8"/>
  <c r="BA330" i="8" s="1"/>
  <c r="T309" i="22"/>
  <c r="AS99" i="27"/>
  <c r="AS99" i="31" s="1"/>
  <c r="AN123" i="31" s="1"/>
  <c r="AA127" i="9"/>
  <c r="AA150" i="9" s="1"/>
  <c r="AA150" i="24" s="1"/>
  <c r="AD127" i="9"/>
  <c r="AD150" i="9" s="1"/>
  <c r="AD173" i="9" s="1"/>
  <c r="AS99" i="24"/>
  <c r="AN123" i="24" s="1"/>
  <c r="AH100" i="21"/>
  <c r="AC124" i="21" s="1"/>
  <c r="BC103" i="24"/>
  <c r="AX127" i="24" s="1"/>
  <c r="AD102" i="21"/>
  <c r="Y126" i="21" s="1"/>
  <c r="AH99" i="24"/>
  <c r="AC123" i="24" s="1"/>
  <c r="BC103" i="27"/>
  <c r="BC103" i="31" s="1"/>
  <c r="AX127" i="31" s="1"/>
  <c r="AD101" i="27"/>
  <c r="AD101" i="31" s="1"/>
  <c r="Y125" i="31" s="1"/>
  <c r="P122" i="9"/>
  <c r="P145" i="9" s="1"/>
  <c r="P146" i="21" s="1"/>
  <c r="AO100" i="24"/>
  <c r="AJ124" i="24" s="1"/>
  <c r="AC309" i="20"/>
  <c r="Y124" i="9"/>
  <c r="Y147" i="9" s="1"/>
  <c r="Y148" i="21" s="1"/>
  <c r="AW100" i="27"/>
  <c r="AR124" i="27" s="1"/>
  <c r="AU285" i="22"/>
  <c r="AW100" i="24"/>
  <c r="AR124" i="24" s="1"/>
  <c r="X331" i="8"/>
  <c r="X332" i="22" s="1"/>
  <c r="AO101" i="21"/>
  <c r="AJ125" i="21" s="1"/>
  <c r="AO100" i="27"/>
  <c r="AO100" i="31" s="1"/>
  <c r="AJ124" i="31" s="1"/>
  <c r="R312" i="20"/>
  <c r="AI99" i="24"/>
  <c r="AD123" i="24" s="1"/>
  <c r="AE332" i="8"/>
  <c r="AE334" i="20" s="1"/>
  <c r="AP333" i="8"/>
  <c r="AP335" i="20" s="1"/>
  <c r="AL311" i="22"/>
  <c r="O100" i="27"/>
  <c r="O100" i="31" s="1"/>
  <c r="J124" i="31" s="1"/>
  <c r="AV288" i="20"/>
  <c r="O100" i="24"/>
  <c r="J124" i="24" s="1"/>
  <c r="AI100" i="21"/>
  <c r="AD124" i="21" s="1"/>
  <c r="AX309" i="8"/>
  <c r="AX311" i="20" s="1"/>
  <c r="AI99" i="27"/>
  <c r="AD123" i="27" s="1"/>
  <c r="V103" i="21"/>
  <c r="Q127" i="21" s="1"/>
  <c r="AP98" i="24"/>
  <c r="AF103" i="21"/>
  <c r="AA127" i="21" s="1"/>
  <c r="AK122" i="9"/>
  <c r="AK145" i="9" s="1"/>
  <c r="AK145" i="24" s="1"/>
  <c r="Q308" i="22"/>
  <c r="AV102" i="24"/>
  <c r="AQ126" i="24" s="1"/>
  <c r="AV103" i="21"/>
  <c r="AQ127" i="21" s="1"/>
  <c r="J288" i="20"/>
  <c r="J306" i="20" s="1"/>
  <c r="J307" i="20" s="1"/>
  <c r="AJ126" i="9"/>
  <c r="AJ149" i="9" s="1"/>
  <c r="AJ150" i="21" s="1"/>
  <c r="R307" i="8"/>
  <c r="V330" i="8" s="1"/>
  <c r="AV102" i="27"/>
  <c r="AV102" i="31" s="1"/>
  <c r="AQ126" i="31" s="1"/>
  <c r="Y287" i="20"/>
  <c r="P285" i="22"/>
  <c r="AA308" i="8"/>
  <c r="AA309" i="22" s="1"/>
  <c r="AD98" i="24"/>
  <c r="Y122" i="24" s="1"/>
  <c r="K260" i="20"/>
  <c r="K95" i="24"/>
  <c r="K96" i="24" s="1"/>
  <c r="U99" i="21"/>
  <c r="P123" i="21" s="1"/>
  <c r="AA103" i="21"/>
  <c r="V127" i="21" s="1"/>
  <c r="AA102" i="27"/>
  <c r="AA102" i="24"/>
  <c r="V126" i="24" s="1"/>
  <c r="V126" i="9"/>
  <c r="V149" i="9" s="1"/>
  <c r="V172" i="9" s="1"/>
  <c r="AH102" i="27"/>
  <c r="AH102" i="31" s="1"/>
  <c r="AC126" i="31" s="1"/>
  <c r="AF102" i="24"/>
  <c r="AA126" i="24" s="1"/>
  <c r="N125" i="9"/>
  <c r="N148" i="9" s="1"/>
  <c r="N148" i="24" s="1"/>
  <c r="AF102" i="27"/>
  <c r="AA126" i="27" s="1"/>
  <c r="S308" i="8"/>
  <c r="S310" i="20" s="1"/>
  <c r="AA311" i="22"/>
  <c r="Q286" i="22"/>
  <c r="AA312" i="20"/>
  <c r="S102" i="21"/>
  <c r="N126" i="21" s="1"/>
  <c r="AC126" i="9"/>
  <c r="AC149" i="9" s="1"/>
  <c r="AC149" i="24" s="1"/>
  <c r="AP98" i="27"/>
  <c r="AP98" i="31" s="1"/>
  <c r="AH102" i="24"/>
  <c r="AC126" i="24" s="1"/>
  <c r="S101" i="24"/>
  <c r="N125" i="24" s="1"/>
  <c r="S99" i="27"/>
  <c r="AE99" i="27"/>
  <c r="AE99" i="24"/>
  <c r="Z123" i="24" s="1"/>
  <c r="AC102" i="24"/>
  <c r="X126" i="24" s="1"/>
  <c r="AC102" i="27"/>
  <c r="AC102" i="31" s="1"/>
  <c r="X126" i="31" s="1"/>
  <c r="AC103" i="21"/>
  <c r="X127" i="21" s="1"/>
  <c r="V311" i="20"/>
  <c r="BD103" i="24"/>
  <c r="AY127" i="24" s="1"/>
  <c r="V310" i="22"/>
  <c r="BD104" i="21"/>
  <c r="AY128" i="21" s="1"/>
  <c r="K259" i="22"/>
  <c r="BD103" i="27"/>
  <c r="BD103" i="31" s="1"/>
  <c r="U102" i="21"/>
  <c r="P126" i="21" s="1"/>
  <c r="P98" i="27"/>
  <c r="K122" i="27" s="1"/>
  <c r="AG333" i="8"/>
  <c r="AG334" i="22" s="1"/>
  <c r="U101" i="24"/>
  <c r="P125" i="24" s="1"/>
  <c r="U101" i="27"/>
  <c r="U101" i="31" s="1"/>
  <c r="P125" i="31" s="1"/>
  <c r="Q127" i="9"/>
  <c r="Q150" i="9" s="1"/>
  <c r="Q173" i="9" s="1"/>
  <c r="AL101" i="21"/>
  <c r="AG125" i="21" s="1"/>
  <c r="AF309" i="20"/>
  <c r="AY99" i="24"/>
  <c r="AT123" i="24" s="1"/>
  <c r="AL100" i="27"/>
  <c r="AL100" i="31" s="1"/>
  <c r="AG124" i="31" s="1"/>
  <c r="O118" i="9"/>
  <c r="J142" i="9" s="1"/>
  <c r="AF308" i="22"/>
  <c r="AL100" i="24"/>
  <c r="AG124" i="24" s="1"/>
  <c r="AC312" i="20"/>
  <c r="AV125" i="9"/>
  <c r="AV148" i="9" s="1"/>
  <c r="AV148" i="24" s="1"/>
  <c r="AT123" i="9"/>
  <c r="AT146" i="9" s="1"/>
  <c r="AT169" i="9" s="1"/>
  <c r="AG99" i="27"/>
  <c r="AG99" i="31" s="1"/>
  <c r="AB123" i="31" s="1"/>
  <c r="AY100" i="21"/>
  <c r="AT124" i="21" s="1"/>
  <c r="O98" i="27"/>
  <c r="J122" i="27" s="1"/>
  <c r="AQ285" i="22"/>
  <c r="AG100" i="21"/>
  <c r="AB124" i="21" s="1"/>
  <c r="O99" i="21"/>
  <c r="J123" i="21" s="1"/>
  <c r="AI99" i="21"/>
  <c r="AD123" i="21" s="1"/>
  <c r="AQ286" i="20"/>
  <c r="AG99" i="24"/>
  <c r="AB123" i="24" s="1"/>
  <c r="J122" i="9"/>
  <c r="J145" i="9" s="1"/>
  <c r="J145" i="27" s="1"/>
  <c r="AI98" i="24"/>
  <c r="AD122" i="24" s="1"/>
  <c r="BA101" i="27"/>
  <c r="BA101" i="31" s="1"/>
  <c r="AV125" i="31" s="1"/>
  <c r="AB123" i="9"/>
  <c r="AB146" i="9" s="1"/>
  <c r="AB169" i="9" s="1"/>
  <c r="AI98" i="27"/>
  <c r="AI98" i="31" s="1"/>
  <c r="K96" i="21"/>
  <c r="K97" i="21" s="1"/>
  <c r="BA102" i="21"/>
  <c r="AV126" i="21" s="1"/>
  <c r="AZ333" i="8"/>
  <c r="AZ334" i="22" s="1"/>
  <c r="AV311" i="22"/>
  <c r="AT310" i="20"/>
  <c r="U98" i="24"/>
  <c r="AC286" i="22"/>
  <c r="AU128" i="9"/>
  <c r="AU151" i="9" s="1"/>
  <c r="M99" i="21"/>
  <c r="H123" i="21" s="1"/>
  <c r="AK99" i="24"/>
  <c r="AF123" i="24" s="1"/>
  <c r="AE308" i="8"/>
  <c r="AI331" i="8" s="1"/>
  <c r="I95" i="27"/>
  <c r="I96" i="27" s="1"/>
  <c r="AG125" i="9"/>
  <c r="AG148" i="9" s="1"/>
  <c r="AG171" i="9" s="1"/>
  <c r="H122" i="9"/>
  <c r="H145" i="9" s="1"/>
  <c r="H146" i="21" s="1"/>
  <c r="AF123" i="9"/>
  <c r="AF146" i="9" s="1"/>
  <c r="AF146" i="27" s="1"/>
  <c r="AF146" i="31" s="1"/>
  <c r="AW102" i="27"/>
  <c r="AW102" i="31" s="1"/>
  <c r="AR126" i="31" s="1"/>
  <c r="J259" i="22"/>
  <c r="Y101" i="21"/>
  <c r="T125" i="21" s="1"/>
  <c r="AI103" i="24"/>
  <c r="AD127" i="24" s="1"/>
  <c r="AL101" i="24"/>
  <c r="AG125" i="24" s="1"/>
  <c r="M98" i="27"/>
  <c r="AK100" i="21"/>
  <c r="AF124" i="21" s="1"/>
  <c r="AW103" i="21"/>
  <c r="AR127" i="21" s="1"/>
  <c r="AQ330" i="8"/>
  <c r="AQ331" i="22" s="1"/>
  <c r="AM308" i="22"/>
  <c r="AI103" i="27"/>
  <c r="AI103" i="31" s="1"/>
  <c r="AD127" i="31" s="1"/>
  <c r="AL102" i="21"/>
  <c r="AG126" i="21" s="1"/>
  <c r="M98" i="24"/>
  <c r="M118" i="24" s="1"/>
  <c r="AW102" i="24"/>
  <c r="AR126" i="24" s="1"/>
  <c r="AT102" i="24"/>
  <c r="AO126" i="24" s="1"/>
  <c r="AT102" i="27"/>
  <c r="AO126" i="27" s="1"/>
  <c r="AT103" i="21"/>
  <c r="AO127" i="21" s="1"/>
  <c r="L287" i="20"/>
  <c r="AD100" i="27"/>
  <c r="AD100" i="31" s="1"/>
  <c r="Y124" i="31" s="1"/>
  <c r="P98" i="24"/>
  <c r="P118" i="9"/>
  <c r="K142" i="9" s="1"/>
  <c r="P99" i="21"/>
  <c r="AM99" i="24"/>
  <c r="AH123" i="24" s="1"/>
  <c r="AM99" i="27"/>
  <c r="AH123" i="9"/>
  <c r="AH146" i="9" s="1"/>
  <c r="AD100" i="24"/>
  <c r="Y124" i="24" s="1"/>
  <c r="Q126" i="9"/>
  <c r="Q149" i="9" s="1"/>
  <c r="Q150" i="21" s="1"/>
  <c r="V102" i="27"/>
  <c r="Q126" i="27" s="1"/>
  <c r="O237" i="20"/>
  <c r="V98" i="27"/>
  <c r="V98" i="31" s="1"/>
  <c r="V99" i="21"/>
  <c r="Q123" i="21" s="1"/>
  <c r="AF309" i="8"/>
  <c r="AJ332" i="8" s="1"/>
  <c r="V98" i="24"/>
  <c r="Q122" i="24" s="1"/>
  <c r="S99" i="24"/>
  <c r="N123" i="24" s="1"/>
  <c r="AD287" i="22"/>
  <c r="N123" i="9"/>
  <c r="N146" i="9" s="1"/>
  <c r="N169" i="9" s="1"/>
  <c r="AR100" i="27"/>
  <c r="Y99" i="24"/>
  <c r="T123" i="24" s="1"/>
  <c r="Y99" i="27"/>
  <c r="Y99" i="31" s="1"/>
  <c r="T123" i="31" s="1"/>
  <c r="AR101" i="21"/>
  <c r="AM125" i="21" s="1"/>
  <c r="Y100" i="21"/>
  <c r="T124" i="21" s="1"/>
  <c r="AR100" i="24"/>
  <c r="AM124" i="24" s="1"/>
  <c r="AD98" i="27"/>
  <c r="AD98" i="31" s="1"/>
  <c r="AF75" i="31"/>
  <c r="AX331" i="8"/>
  <c r="AX332" i="22" s="1"/>
  <c r="AD99" i="21"/>
  <c r="Y123" i="21" s="1"/>
  <c r="AE286" i="22"/>
  <c r="AE287" i="20"/>
  <c r="AG308" i="8"/>
  <c r="J95" i="27"/>
  <c r="J96" i="27" s="1"/>
  <c r="J287" i="22"/>
  <c r="J305" i="22" s="1"/>
  <c r="J306" i="22" s="1"/>
  <c r="AV288" i="22"/>
  <c r="AX310" i="8"/>
  <c r="AV289" i="20"/>
  <c r="AO102" i="24"/>
  <c r="AJ126" i="24" s="1"/>
  <c r="J95" i="31"/>
  <c r="L309" i="8"/>
  <c r="L327" i="8" s="1"/>
  <c r="AV311" i="20"/>
  <c r="AO103" i="21"/>
  <c r="AJ127" i="21" s="1"/>
  <c r="Q289" i="22"/>
  <c r="Q290" i="20"/>
  <c r="S311" i="8"/>
  <c r="AV310" i="22"/>
  <c r="AT102" i="21"/>
  <c r="AO126" i="21" s="1"/>
  <c r="O122" i="9"/>
  <c r="O145" i="9" s="1"/>
  <c r="O168" i="9" s="1"/>
  <c r="M308" i="8"/>
  <c r="M310" i="20" s="1"/>
  <c r="T99" i="21"/>
  <c r="O123" i="21" s="1"/>
  <c r="K287" i="20"/>
  <c r="T98" i="27"/>
  <c r="K286" i="22"/>
  <c r="K305" i="22" s="1"/>
  <c r="K306" i="22" s="1"/>
  <c r="AI286" i="20"/>
  <c r="AT101" i="27"/>
  <c r="AO125" i="27" s="1"/>
  <c r="T124" i="9"/>
  <c r="T147" i="9" s="1"/>
  <c r="T147" i="24" s="1"/>
  <c r="AT101" i="24"/>
  <c r="AO125" i="24" s="1"/>
  <c r="Y100" i="27"/>
  <c r="M127" i="9"/>
  <c r="M150" i="9" s="1"/>
  <c r="M151" i="21" s="1"/>
  <c r="AF330" i="8"/>
  <c r="AF332" i="20" s="1"/>
  <c r="AS286" i="22"/>
  <c r="AB308" i="22"/>
  <c r="K95" i="27"/>
  <c r="K96" i="27" s="1"/>
  <c r="AU308" i="8"/>
  <c r="AY331" i="8" s="1"/>
  <c r="K95" i="31"/>
  <c r="AQ311" i="8"/>
  <c r="AQ312" i="22" s="1"/>
  <c r="AK287" i="20"/>
  <c r="AK286" i="22"/>
  <c r="N308" i="8"/>
  <c r="N310" i="20" s="1"/>
  <c r="AI285" i="22"/>
  <c r="L286" i="22"/>
  <c r="AD286" i="22"/>
  <c r="AD287" i="20"/>
  <c r="AF308" i="8"/>
  <c r="AB288" i="22"/>
  <c r="AD310" i="8"/>
  <c r="AB289" i="20"/>
  <c r="BB312" i="8"/>
  <c r="AZ291" i="20"/>
  <c r="AZ290" i="22"/>
  <c r="P286" i="22"/>
  <c r="P287" i="20"/>
  <c r="R308" i="8"/>
  <c r="AW288" i="22"/>
  <c r="AY310" i="8"/>
  <c r="AW289" i="20"/>
  <c r="AK288" i="20"/>
  <c r="AM309" i="8"/>
  <c r="AK287" i="22"/>
  <c r="AF286" i="20"/>
  <c r="AF285" i="22"/>
  <c r="AH307" i="8"/>
  <c r="AO289" i="22"/>
  <c r="N347" i="21"/>
  <c r="N346" i="27"/>
  <c r="N346" i="31" s="1"/>
  <c r="BL332" i="27"/>
  <c r="BL332" i="31" s="1"/>
  <c r="BL332" i="24"/>
  <c r="BL333" i="21"/>
  <c r="N344" i="21"/>
  <c r="N343" i="27"/>
  <c r="N343" i="31" s="1"/>
  <c r="N347" i="27"/>
  <c r="N347" i="31" s="1"/>
  <c r="N348" i="21"/>
  <c r="T345" i="21"/>
  <c r="T344" i="27"/>
  <c r="T344" i="31" s="1"/>
  <c r="BO332" i="27"/>
  <c r="BO332" i="31" s="1"/>
  <c r="BO333" i="21"/>
  <c r="BO332" i="24"/>
  <c r="N350" i="21"/>
  <c r="N349" i="27"/>
  <c r="N349" i="31" s="1"/>
  <c r="BN330" i="27"/>
  <c r="BN330" i="31" s="1"/>
  <c r="BN331" i="21"/>
  <c r="BN330" i="24"/>
  <c r="P333" i="27"/>
  <c r="P333" i="31" s="1"/>
  <c r="P333" i="24"/>
  <c r="P334" i="21"/>
  <c r="N331" i="24"/>
  <c r="N331" i="27"/>
  <c r="N331" i="31" s="1"/>
  <c r="N332" i="21"/>
  <c r="BK332" i="27"/>
  <c r="BK332" i="31" s="1"/>
  <c r="BK332" i="24"/>
  <c r="BK333" i="21"/>
  <c r="S343" i="27"/>
  <c r="S343" i="31" s="1"/>
  <c r="S344" i="21"/>
  <c r="N336" i="21"/>
  <c r="N335" i="27"/>
  <c r="N335" i="31" s="1"/>
  <c r="N335" i="24"/>
  <c r="O344" i="21"/>
  <c r="O343" i="27"/>
  <c r="O343" i="31" s="1"/>
  <c r="O348" i="21"/>
  <c r="O347" i="27"/>
  <c r="O347" i="31" s="1"/>
  <c r="P335" i="21"/>
  <c r="P334" i="24"/>
  <c r="P334" i="27"/>
  <c r="P334" i="31" s="1"/>
  <c r="BH330" i="24"/>
  <c r="BH331" i="21"/>
  <c r="BH330" i="27"/>
  <c r="BH330" i="31" s="1"/>
  <c r="O333" i="24"/>
  <c r="O333" i="27"/>
  <c r="O333" i="31" s="1"/>
  <c r="O334" i="21"/>
  <c r="O336" i="24"/>
  <c r="O336" i="27"/>
  <c r="O336" i="31" s="1"/>
  <c r="O337" i="21"/>
  <c r="N334" i="24"/>
  <c r="N335" i="21"/>
  <c r="N334" i="27"/>
  <c r="N334" i="31" s="1"/>
  <c r="BJ330" i="24"/>
  <c r="BJ330" i="27"/>
  <c r="BJ330" i="31" s="1"/>
  <c r="BJ331" i="21"/>
  <c r="P338" i="21"/>
  <c r="P337" i="24"/>
  <c r="P337" i="27"/>
  <c r="P337" i="31" s="1"/>
  <c r="O339" i="27"/>
  <c r="O339" i="31" s="1"/>
  <c r="O339" i="24"/>
  <c r="O340" i="21"/>
  <c r="BI330" i="24"/>
  <c r="BI331" i="21"/>
  <c r="BI330" i="27"/>
  <c r="BI330" i="31" s="1"/>
  <c r="BE331" i="24"/>
  <c r="BE331" i="27"/>
  <c r="BE331" i="31" s="1"/>
  <c r="BE332" i="21"/>
  <c r="R339" i="24"/>
  <c r="R340" i="21"/>
  <c r="R339" i="27"/>
  <c r="R339" i="31" s="1"/>
  <c r="BO330" i="24"/>
  <c r="BO331" i="21"/>
  <c r="BO330" i="27"/>
  <c r="BO330" i="31" s="1"/>
  <c r="N338" i="24"/>
  <c r="N338" i="27"/>
  <c r="N338" i="31" s="1"/>
  <c r="N339" i="21"/>
  <c r="AF332" i="22"/>
  <c r="K352" i="8"/>
  <c r="AO330" i="8"/>
  <c r="AK308" i="22"/>
  <c r="AK309" i="20"/>
  <c r="Y312" i="22"/>
  <c r="Y313" i="20"/>
  <c r="AC334" i="8"/>
  <c r="AG310" i="22"/>
  <c r="AG311" i="20"/>
  <c r="AK332" i="8"/>
  <c r="AE309" i="20"/>
  <c r="AE308" i="22"/>
  <c r="AI330" i="8"/>
  <c r="AI310" i="22"/>
  <c r="AM332" i="8"/>
  <c r="AI311" i="20"/>
  <c r="AO310" i="20"/>
  <c r="AS331" i="8"/>
  <c r="AO309" i="22"/>
  <c r="AQ312" i="20"/>
  <c r="AQ311" i="22"/>
  <c r="AU333" i="8"/>
  <c r="AW331" i="8"/>
  <c r="AS309" i="22"/>
  <c r="AS310" i="20"/>
  <c r="AW330" i="8"/>
  <c r="AS309" i="20"/>
  <c r="AS308" i="22"/>
  <c r="AS333" i="8"/>
  <c r="AO311" i="22"/>
  <c r="AO312" i="20"/>
  <c r="AQ331" i="8"/>
  <c r="AM310" i="20"/>
  <c r="AM309" i="22"/>
  <c r="N312" i="20"/>
  <c r="N311" i="22"/>
  <c r="R333" i="8"/>
  <c r="L60" i="34"/>
  <c r="L40" i="33"/>
  <c r="M310" i="22"/>
  <c r="M311" i="20"/>
  <c r="Q332" i="8"/>
  <c r="K59" i="34"/>
  <c r="K39" i="33"/>
  <c r="AG308" i="22"/>
  <c r="AK330" i="8"/>
  <c r="AG309" i="20"/>
  <c r="AI308" i="22"/>
  <c r="AM330" i="8"/>
  <c r="AI309" i="20"/>
  <c r="AE312" i="22"/>
  <c r="AE313" i="20"/>
  <c r="AI334" i="8"/>
  <c r="AS313" i="20"/>
  <c r="AS312" i="22"/>
  <c r="AW334" i="8"/>
  <c r="AE311" i="22"/>
  <c r="AE312" i="20"/>
  <c r="AI333" i="8"/>
  <c r="AT334" i="8"/>
  <c r="AP313" i="20"/>
  <c r="AP312" i="22"/>
  <c r="AJ311" i="20"/>
  <c r="AJ310" i="22"/>
  <c r="AN332" i="8"/>
  <c r="AX332" i="8"/>
  <c r="AT311" i="20"/>
  <c r="AT310" i="22"/>
  <c r="Q309" i="22"/>
  <c r="U331" i="8"/>
  <c r="Q310" i="20"/>
  <c r="AT312" i="20"/>
  <c r="AT311" i="22"/>
  <c r="AX333" i="8"/>
  <c r="AE314" i="20"/>
  <c r="AE313" i="22"/>
  <c r="AI335" i="8"/>
  <c r="K308" i="22"/>
  <c r="K328" i="22" s="1"/>
  <c r="K329" i="22" s="1"/>
  <c r="O330" i="8"/>
  <c r="O350" i="8" s="1"/>
  <c r="I57" i="34"/>
  <c r="I78" i="34" s="1"/>
  <c r="I80" i="34" s="1"/>
  <c r="I37" i="33"/>
  <c r="I48" i="33" s="1"/>
  <c r="I50" i="33" s="1"/>
  <c r="K309" i="20"/>
  <c r="K329" i="20" s="1"/>
  <c r="K330" i="20" s="1"/>
  <c r="V309" i="22"/>
  <c r="V310" i="20"/>
  <c r="Z331" i="8"/>
  <c r="P308" i="22"/>
  <c r="P309" i="20"/>
  <c r="T330" i="8"/>
  <c r="V311" i="22"/>
  <c r="V312" i="20"/>
  <c r="Z333" i="8"/>
  <c r="AD310" i="22"/>
  <c r="AD311" i="20"/>
  <c r="AH332" i="8"/>
  <c r="X312" i="20"/>
  <c r="AB333" i="8"/>
  <c r="X311" i="22"/>
  <c r="X333" i="8"/>
  <c r="T312" i="20"/>
  <c r="T311" i="22"/>
  <c r="AW310" i="20"/>
  <c r="BA331" i="8"/>
  <c r="AW309" i="22"/>
  <c r="O310" i="20"/>
  <c r="O309" i="22"/>
  <c r="S331" i="8"/>
  <c r="AA332" i="8"/>
  <c r="W310" i="22"/>
  <c r="W311" i="20"/>
  <c r="AQ313" i="22"/>
  <c r="AQ314" i="20"/>
  <c r="AU335" i="8"/>
  <c r="AP311" i="20"/>
  <c r="AP310" i="22"/>
  <c r="AT332" i="8"/>
  <c r="Q333" i="8"/>
  <c r="K60" i="34"/>
  <c r="K40" i="33"/>
  <c r="M311" i="22"/>
  <c r="M312" i="20"/>
  <c r="N151" i="27"/>
  <c r="N151" i="31" s="1"/>
  <c r="N151" i="24"/>
  <c r="N174" i="9"/>
  <c r="N152" i="21"/>
  <c r="R148" i="24"/>
  <c r="R171" i="9"/>
  <c r="R149" i="21"/>
  <c r="R148" i="27"/>
  <c r="R148" i="31" s="1"/>
  <c r="AR332" i="20"/>
  <c r="AR331" i="22"/>
  <c r="Y337" i="20"/>
  <c r="Y336" i="22"/>
  <c r="AQ147" i="24"/>
  <c r="AQ148" i="21"/>
  <c r="AQ170" i="9"/>
  <c r="AQ147" i="27"/>
  <c r="AQ147" i="31" s="1"/>
  <c r="AA147" i="21"/>
  <c r="AA146" i="27"/>
  <c r="AA146" i="31" s="1"/>
  <c r="AA169" i="9"/>
  <c r="AA146" i="24"/>
  <c r="AN123" i="21"/>
  <c r="AR125" i="27"/>
  <c r="AW101" i="31"/>
  <c r="AR125" i="31" s="1"/>
  <c r="AM168" i="9"/>
  <c r="AM146" i="21"/>
  <c r="AM145" i="27"/>
  <c r="AM145" i="24"/>
  <c r="W171" i="9"/>
  <c r="W148" i="27"/>
  <c r="W148" i="31" s="1"/>
  <c r="W149" i="21"/>
  <c r="W148" i="24"/>
  <c r="AQ174" i="9"/>
  <c r="AQ151" i="27"/>
  <c r="AQ151" i="31" s="1"/>
  <c r="AQ152" i="21"/>
  <c r="AQ151" i="24"/>
  <c r="U100" i="31"/>
  <c r="P124" i="31" s="1"/>
  <c r="P124" i="27"/>
  <c r="M125" i="27"/>
  <c r="R101" i="31"/>
  <c r="M125" i="31" s="1"/>
  <c r="AC147" i="27"/>
  <c r="AC147" i="31" s="1"/>
  <c r="AC148" i="21"/>
  <c r="AC147" i="24"/>
  <c r="AC170" i="9"/>
  <c r="AP147" i="21"/>
  <c r="AP169" i="9"/>
  <c r="AP146" i="27"/>
  <c r="AP146" i="31" s="1"/>
  <c r="AP146" i="24"/>
  <c r="AS122" i="27"/>
  <c r="AX98" i="31"/>
  <c r="T102" i="31"/>
  <c r="O126" i="31" s="1"/>
  <c r="O126" i="27"/>
  <c r="AE101" i="31"/>
  <c r="Z125" i="31" s="1"/>
  <c r="Z125" i="27"/>
  <c r="L172" i="9"/>
  <c r="L150" i="21"/>
  <c r="L149" i="27"/>
  <c r="L149" i="31" s="1"/>
  <c r="L149" i="24"/>
  <c r="AH98" i="31"/>
  <c r="AC122" i="27"/>
  <c r="BD157" i="21"/>
  <c r="BD156" i="27"/>
  <c r="BD156" i="31" s="1"/>
  <c r="BD179" i="9"/>
  <c r="AQ169" i="9"/>
  <c r="AQ147" i="21"/>
  <c r="AQ146" i="27"/>
  <c r="AQ146" i="31" s="1"/>
  <c r="AQ146" i="24"/>
  <c r="R98" i="31"/>
  <c r="M122" i="27"/>
  <c r="AN169" i="9"/>
  <c r="AN146" i="27"/>
  <c r="AN146" i="31" s="1"/>
  <c r="AN146" i="24"/>
  <c r="AN147" i="21"/>
  <c r="R170" i="9"/>
  <c r="R147" i="24"/>
  <c r="R147" i="27"/>
  <c r="R147" i="31" s="1"/>
  <c r="R148" i="21"/>
  <c r="AB145" i="24"/>
  <c r="AB168" i="9"/>
  <c r="AB145" i="27"/>
  <c r="AB146" i="21"/>
  <c r="AO168" i="9"/>
  <c r="AO146" i="21"/>
  <c r="AO145" i="24"/>
  <c r="AO145" i="27"/>
  <c r="Z100" i="31"/>
  <c r="U124" i="31" s="1"/>
  <c r="U124" i="27"/>
  <c r="AU146" i="24"/>
  <c r="AU169" i="9"/>
  <c r="AU147" i="21"/>
  <c r="AU146" i="27"/>
  <c r="AH150" i="24"/>
  <c r="AH173" i="9"/>
  <c r="AH150" i="27"/>
  <c r="AH150" i="31" s="1"/>
  <c r="AH151" i="21"/>
  <c r="BC156" i="21"/>
  <c r="BC178" i="9"/>
  <c r="BC155" i="27"/>
  <c r="BC155" i="31" s="1"/>
  <c r="AE311" i="20"/>
  <c r="AI332" i="8"/>
  <c r="AE310" i="22"/>
  <c r="AB175" i="9"/>
  <c r="AB152" i="24"/>
  <c r="AB152" i="27"/>
  <c r="AB152" i="31" s="1"/>
  <c r="AB153" i="21"/>
  <c r="AF123" i="27"/>
  <c r="AK99" i="31"/>
  <c r="AF123" i="31" s="1"/>
  <c r="AI122" i="27"/>
  <c r="AN98" i="31"/>
  <c r="AZ153" i="27"/>
  <c r="AZ153" i="31" s="1"/>
  <c r="AZ154" i="21"/>
  <c r="AZ153" i="24"/>
  <c r="AZ176" i="9"/>
  <c r="W122" i="27"/>
  <c r="AB98" i="31"/>
  <c r="S151" i="24"/>
  <c r="S174" i="9"/>
  <c r="S152" i="21"/>
  <c r="S151" i="27"/>
  <c r="S151" i="31" s="1"/>
  <c r="K169" i="9"/>
  <c r="K146" i="27"/>
  <c r="K146" i="31" s="1"/>
  <c r="K146" i="24"/>
  <c r="K147" i="21"/>
  <c r="AM98" i="31"/>
  <c r="AH122" i="27"/>
  <c r="AD333" i="8"/>
  <c r="Z312" i="20"/>
  <c r="Z311" i="22"/>
  <c r="AY175" i="9"/>
  <c r="AY152" i="24"/>
  <c r="AY153" i="21"/>
  <c r="AY152" i="27"/>
  <c r="AY152" i="31" s="1"/>
  <c r="AU148" i="24"/>
  <c r="AU148" i="27"/>
  <c r="AU148" i="31" s="1"/>
  <c r="AU149" i="21"/>
  <c r="AU171" i="9"/>
  <c r="Z145" i="27"/>
  <c r="Z146" i="21"/>
  <c r="Z145" i="24"/>
  <c r="Z168" i="9"/>
  <c r="S98" i="31"/>
  <c r="N122" i="27"/>
  <c r="O171" i="9"/>
  <c r="O148" i="24"/>
  <c r="O148" i="27"/>
  <c r="O148" i="31" s="1"/>
  <c r="O149" i="21"/>
  <c r="AL149" i="24"/>
  <c r="AL172" i="9"/>
  <c r="AL150" i="21"/>
  <c r="AL149" i="27"/>
  <c r="AL149" i="31" s="1"/>
  <c r="AE147" i="27"/>
  <c r="AE147" i="31" s="1"/>
  <c r="AE170" i="9"/>
  <c r="AE148" i="21"/>
  <c r="AE147" i="24"/>
  <c r="N172" i="9"/>
  <c r="N149" i="27"/>
  <c r="N149" i="31" s="1"/>
  <c r="N150" i="21"/>
  <c r="N149" i="24"/>
  <c r="AN149" i="24"/>
  <c r="AN172" i="9"/>
  <c r="AN149" i="27"/>
  <c r="AN149" i="31" s="1"/>
  <c r="AN150" i="21"/>
  <c r="AI309" i="22"/>
  <c r="AI310" i="20"/>
  <c r="AM331" i="8"/>
  <c r="W122" i="24"/>
  <c r="AH123" i="21"/>
  <c r="AH333" i="20"/>
  <c r="AH332" i="22"/>
  <c r="N122" i="24"/>
  <c r="X173" i="9"/>
  <c r="X151" i="21"/>
  <c r="X150" i="24"/>
  <c r="X150" i="27"/>
  <c r="X150" i="31" s="1"/>
  <c r="AN150" i="24"/>
  <c r="AN173" i="9"/>
  <c r="AN150" i="27"/>
  <c r="AN150" i="31" s="1"/>
  <c r="AN151" i="21"/>
  <c r="AB310" i="22"/>
  <c r="AF332" i="8"/>
  <c r="AB311" i="20"/>
  <c r="AE146" i="21"/>
  <c r="AE145" i="27"/>
  <c r="AE145" i="24"/>
  <c r="AE168" i="9"/>
  <c r="AU101" i="31"/>
  <c r="AP125" i="31" s="1"/>
  <c r="AP125" i="27"/>
  <c r="AD152" i="27"/>
  <c r="AD152" i="31" s="1"/>
  <c r="AD175" i="9"/>
  <c r="AD152" i="24"/>
  <c r="AD153" i="21"/>
  <c r="AI125" i="27"/>
  <c r="AN101" i="31"/>
  <c r="AI125" i="31" s="1"/>
  <c r="AM122" i="24"/>
  <c r="AT122" i="24"/>
  <c r="Z124" i="27"/>
  <c r="AE100" i="31"/>
  <c r="Z124" i="31" s="1"/>
  <c r="AQ123" i="21"/>
  <c r="AS146" i="24"/>
  <c r="AS169" i="9"/>
  <c r="AS147" i="21"/>
  <c r="AS146" i="27"/>
  <c r="AS146" i="31" s="1"/>
  <c r="AE103" i="31"/>
  <c r="Z127" i="31" s="1"/>
  <c r="Z127" i="27"/>
  <c r="AA122" i="27"/>
  <c r="AF98" i="31"/>
  <c r="AR146" i="27"/>
  <c r="AR146" i="31" s="1"/>
  <c r="AR147" i="21"/>
  <c r="AR146" i="24"/>
  <c r="AR169" i="9"/>
  <c r="U147" i="24"/>
  <c r="U170" i="9"/>
  <c r="U147" i="27"/>
  <c r="U147" i="31" s="1"/>
  <c r="U148" i="21"/>
  <c r="N147" i="27"/>
  <c r="N147" i="31" s="1"/>
  <c r="N147" i="24"/>
  <c r="N170" i="9"/>
  <c r="N148" i="21"/>
  <c r="L170" i="9"/>
  <c r="L147" i="27"/>
  <c r="L147" i="31" s="1"/>
  <c r="L148" i="21"/>
  <c r="L147" i="24"/>
  <c r="AS122" i="24"/>
  <c r="U174" i="9"/>
  <c r="U152" i="21"/>
  <c r="U151" i="27"/>
  <c r="U151" i="31" s="1"/>
  <c r="U151" i="24"/>
  <c r="AE122" i="24"/>
  <c r="W123" i="21"/>
  <c r="AH122" i="24"/>
  <c r="BD105" i="31"/>
  <c r="AY129" i="31" s="1"/>
  <c r="AY129" i="27"/>
  <c r="AV100" i="31"/>
  <c r="AQ124" i="31" s="1"/>
  <c r="AQ124" i="27"/>
  <c r="AX336" i="20"/>
  <c r="AX335" i="22"/>
  <c r="R127" i="27"/>
  <c r="W103" i="31"/>
  <c r="R127" i="31" s="1"/>
  <c r="T169" i="9"/>
  <c r="T147" i="21"/>
  <c r="T146" i="27"/>
  <c r="T146" i="31" s="1"/>
  <c r="T146" i="24"/>
  <c r="AL148" i="24"/>
  <c r="AL149" i="21"/>
  <c r="AL171" i="9"/>
  <c r="AL148" i="27"/>
  <c r="AL148" i="31" s="1"/>
  <c r="AA333" i="8"/>
  <c r="W311" i="22"/>
  <c r="W312" i="20"/>
  <c r="Z123" i="21"/>
  <c r="AO122" i="24"/>
  <c r="N145" i="24"/>
  <c r="N168" i="9"/>
  <c r="N145" i="27"/>
  <c r="N146" i="21"/>
  <c r="M145" i="27"/>
  <c r="M146" i="21"/>
  <c r="M168" i="9"/>
  <c r="M145" i="24"/>
  <c r="K149" i="21"/>
  <c r="K148" i="27"/>
  <c r="K148" i="31" s="1"/>
  <c r="K148" i="24"/>
  <c r="K171" i="9"/>
  <c r="AC124" i="27"/>
  <c r="AH100" i="31"/>
  <c r="AC124" i="31" s="1"/>
  <c r="W309" i="20"/>
  <c r="W308" i="22"/>
  <c r="AA330" i="8"/>
  <c r="AI173" i="9"/>
  <c r="AI150" i="27"/>
  <c r="AI150" i="31" s="1"/>
  <c r="AI151" i="21"/>
  <c r="AI150" i="24"/>
  <c r="I122" i="24"/>
  <c r="AM123" i="21"/>
  <c r="AW171" i="9"/>
  <c r="AW148" i="27"/>
  <c r="AW149" i="21"/>
  <c r="AW148" i="24"/>
  <c r="S170" i="9"/>
  <c r="S147" i="27"/>
  <c r="S147" i="31" s="1"/>
  <c r="S148" i="21"/>
  <c r="S147" i="24"/>
  <c r="AL146" i="24"/>
  <c r="AL169" i="9"/>
  <c r="AL146" i="27"/>
  <c r="AL146" i="31" s="1"/>
  <c r="AL147" i="21"/>
  <c r="AQ122" i="27"/>
  <c r="AV98" i="31"/>
  <c r="L123" i="21"/>
  <c r="AE151" i="24"/>
  <c r="AE174" i="9"/>
  <c r="AE152" i="21"/>
  <c r="AE151" i="27"/>
  <c r="AE151" i="31" s="1"/>
  <c r="AG174" i="9"/>
  <c r="AG151" i="27"/>
  <c r="AG151" i="31" s="1"/>
  <c r="AG152" i="21"/>
  <c r="AG151" i="24"/>
  <c r="AH170" i="9"/>
  <c r="AH147" i="27"/>
  <c r="AH147" i="31" s="1"/>
  <c r="AH148" i="21"/>
  <c r="AH147" i="24"/>
  <c r="AB148" i="21"/>
  <c r="AB170" i="9"/>
  <c r="AB147" i="24"/>
  <c r="AB147" i="27"/>
  <c r="AB147" i="31" s="1"/>
  <c r="L148" i="27"/>
  <c r="L148" i="31" s="1"/>
  <c r="L148" i="24"/>
  <c r="L171" i="9"/>
  <c r="L149" i="21"/>
  <c r="AB123" i="21"/>
  <c r="AU124" i="21"/>
  <c r="Q125" i="27"/>
  <c r="V101" i="31"/>
  <c r="Q125" i="31" s="1"/>
  <c r="AA149" i="24"/>
  <c r="AA150" i="21"/>
  <c r="AA172" i="9"/>
  <c r="AA149" i="27"/>
  <c r="AA149" i="31" s="1"/>
  <c r="AB101" i="31"/>
  <c r="W125" i="31" s="1"/>
  <c r="W125" i="27"/>
  <c r="O170" i="9"/>
  <c r="O147" i="27"/>
  <c r="O147" i="31" s="1"/>
  <c r="O148" i="21"/>
  <c r="O147" i="24"/>
  <c r="S100" i="31"/>
  <c r="N124" i="31" s="1"/>
  <c r="N124" i="27"/>
  <c r="U168" i="9"/>
  <c r="U146" i="21"/>
  <c r="U145" i="27"/>
  <c r="U145" i="24"/>
  <c r="AP150" i="21"/>
  <c r="AP149" i="27"/>
  <c r="AP149" i="31" s="1"/>
  <c r="AP172" i="9"/>
  <c r="AP149" i="24"/>
  <c r="S123" i="21"/>
  <c r="AB99" i="31"/>
  <c r="W123" i="31" s="1"/>
  <c r="W123" i="27"/>
  <c r="AY100" i="31"/>
  <c r="AT124" i="31" s="1"/>
  <c r="AT124" i="27"/>
  <c r="AW149" i="27"/>
  <c r="AW149" i="31" s="1"/>
  <c r="AW150" i="21"/>
  <c r="AW172" i="9"/>
  <c r="AW149" i="24"/>
  <c r="AD169" i="9"/>
  <c r="AD146" i="27"/>
  <c r="AD146" i="31" s="1"/>
  <c r="AD147" i="21"/>
  <c r="AD146" i="24"/>
  <c r="S175" i="9"/>
  <c r="S153" i="21"/>
  <c r="S152" i="24"/>
  <c r="S152" i="27"/>
  <c r="S152" i="31" s="1"/>
  <c r="J122" i="24"/>
  <c r="W99" i="31"/>
  <c r="R123" i="31" s="1"/>
  <c r="R123" i="27"/>
  <c r="V168" i="9"/>
  <c r="V145" i="24"/>
  <c r="V146" i="21"/>
  <c r="V145" i="27"/>
  <c r="AK148" i="24"/>
  <c r="AK171" i="9"/>
  <c r="AK149" i="21"/>
  <c r="AK148" i="27"/>
  <c r="AK148" i="31" s="1"/>
  <c r="AB150" i="21"/>
  <c r="AB149" i="27"/>
  <c r="AB149" i="31" s="1"/>
  <c r="AB172" i="9"/>
  <c r="AB149" i="24"/>
  <c r="AC123" i="21"/>
  <c r="BA176" i="9"/>
  <c r="BA154" i="21"/>
  <c r="BA153" i="27"/>
  <c r="BA153" i="31" s="1"/>
  <c r="BA153" i="24"/>
  <c r="X149" i="27"/>
  <c r="X149" i="31" s="1"/>
  <c r="X150" i="21"/>
  <c r="X172" i="9"/>
  <c r="X149" i="24"/>
  <c r="AD155" i="21"/>
  <c r="AD154" i="27"/>
  <c r="AD154" i="31" s="1"/>
  <c r="AD154" i="24"/>
  <c r="AD177" i="9"/>
  <c r="AM170" i="9"/>
  <c r="AM148" i="21"/>
  <c r="AM147" i="27"/>
  <c r="AM147" i="31" s="1"/>
  <c r="AM147" i="24"/>
  <c r="AR101" i="31"/>
  <c r="AM125" i="31" s="1"/>
  <c r="AM125" i="27"/>
  <c r="S122" i="24"/>
  <c r="AI172" i="9"/>
  <c r="AI149" i="24"/>
  <c r="AI149" i="27"/>
  <c r="AI149" i="31" s="1"/>
  <c r="AI150" i="21"/>
  <c r="Z173" i="9"/>
  <c r="Z150" i="27"/>
  <c r="Z150" i="31" s="1"/>
  <c r="Z151" i="21"/>
  <c r="Z150" i="24"/>
  <c r="AC145" i="24"/>
  <c r="AC145" i="27"/>
  <c r="AC146" i="21"/>
  <c r="AC168" i="9"/>
  <c r="AO172" i="9"/>
  <c r="AO149" i="27"/>
  <c r="AO149" i="31" s="1"/>
  <c r="AO150" i="21"/>
  <c r="AO149" i="24"/>
  <c r="AA100" i="31"/>
  <c r="V124" i="31" s="1"/>
  <c r="V124" i="27"/>
  <c r="T313" i="20"/>
  <c r="T312" i="22"/>
  <c r="X334" i="8"/>
  <c r="AQ148" i="24"/>
  <c r="AQ148" i="27"/>
  <c r="AQ148" i="31" s="1"/>
  <c r="AQ171" i="9"/>
  <c r="AQ149" i="21"/>
  <c r="W145" i="24"/>
  <c r="W145" i="27"/>
  <c r="W146" i="21"/>
  <c r="W168" i="9"/>
  <c r="M123" i="27"/>
  <c r="R99" i="31"/>
  <c r="M123" i="31" s="1"/>
  <c r="AP148" i="27"/>
  <c r="AP148" i="31" s="1"/>
  <c r="AP149" i="21"/>
  <c r="AP148" i="24"/>
  <c r="AP171" i="9"/>
  <c r="AH168" i="9"/>
  <c r="AH145" i="24"/>
  <c r="AH145" i="27"/>
  <c r="AH146" i="21"/>
  <c r="AF100" i="31"/>
  <c r="AA124" i="31" s="1"/>
  <c r="AA124" i="27"/>
  <c r="AP309" i="20"/>
  <c r="AP308" i="22"/>
  <c r="AT330" i="8"/>
  <c r="AY174" i="9"/>
  <c r="AY151" i="27"/>
  <c r="AY151" i="31" s="1"/>
  <c r="AY152" i="21"/>
  <c r="AY151" i="24"/>
  <c r="R150" i="27"/>
  <c r="R150" i="31" s="1"/>
  <c r="R151" i="21"/>
  <c r="R150" i="24"/>
  <c r="R173" i="9"/>
  <c r="P173" i="9"/>
  <c r="P150" i="24"/>
  <c r="P151" i="21"/>
  <c r="P150" i="27"/>
  <c r="P150" i="31" s="1"/>
  <c r="Y172" i="9"/>
  <c r="Y149" i="27"/>
  <c r="Y149" i="31" s="1"/>
  <c r="Y150" i="21"/>
  <c r="Y149" i="24"/>
  <c r="W172" i="9"/>
  <c r="W150" i="21"/>
  <c r="W149" i="24"/>
  <c r="W149" i="27"/>
  <c r="W149" i="31" s="1"/>
  <c r="AI171" i="9"/>
  <c r="AI148" i="27"/>
  <c r="AI148" i="31" s="1"/>
  <c r="AI149" i="21"/>
  <c r="AI148" i="24"/>
  <c r="AA123" i="27"/>
  <c r="AF99" i="31"/>
  <c r="AA123" i="31" s="1"/>
  <c r="AK102" i="31"/>
  <c r="AF126" i="31" s="1"/>
  <c r="AF126" i="27"/>
  <c r="AZ174" i="9"/>
  <c r="AZ151" i="27"/>
  <c r="AZ152" i="21"/>
  <c r="AZ151" i="24"/>
  <c r="AJ335" i="20"/>
  <c r="AJ334" i="22"/>
  <c r="M148" i="24"/>
  <c r="M171" i="9"/>
  <c r="M148" i="27"/>
  <c r="M148" i="31" s="1"/>
  <c r="M149" i="21"/>
  <c r="AZ100" i="31"/>
  <c r="AU124" i="31" s="1"/>
  <c r="AU124" i="27"/>
  <c r="AT123" i="21"/>
  <c r="X100" i="31"/>
  <c r="S124" i="31" s="1"/>
  <c r="S124" i="27"/>
  <c r="AM150" i="24"/>
  <c r="AM151" i="21"/>
  <c r="AM173" i="9"/>
  <c r="AM150" i="27"/>
  <c r="AM150" i="31" s="1"/>
  <c r="S172" i="9"/>
  <c r="S150" i="21"/>
  <c r="S149" i="27"/>
  <c r="S149" i="31" s="1"/>
  <c r="S149" i="24"/>
  <c r="AN125" i="27"/>
  <c r="AS101" i="31"/>
  <c r="AN125" i="31" s="1"/>
  <c r="I147" i="27"/>
  <c r="I147" i="31" s="1"/>
  <c r="I148" i="21"/>
  <c r="I147" i="24"/>
  <c r="I170" i="9"/>
  <c r="BC104" i="31"/>
  <c r="AX128" i="31" s="1"/>
  <c r="AX128" i="27"/>
  <c r="AS150" i="27"/>
  <c r="AS150" i="31" s="1"/>
  <c r="AS151" i="21"/>
  <c r="AS150" i="24"/>
  <c r="AS173" i="9"/>
  <c r="L123" i="27"/>
  <c r="Q99" i="31"/>
  <c r="L123" i="31" s="1"/>
  <c r="X125" i="27"/>
  <c r="AC101" i="31"/>
  <c r="X125" i="31" s="1"/>
  <c r="U149" i="21"/>
  <c r="U148" i="27"/>
  <c r="U148" i="31" s="1"/>
  <c r="U171" i="9"/>
  <c r="U148" i="24"/>
  <c r="AU123" i="24"/>
  <c r="AQ100" i="31"/>
  <c r="AL124" i="31" s="1"/>
  <c r="AL124" i="27"/>
  <c r="S145" i="24"/>
  <c r="S168" i="9"/>
  <c r="S145" i="27"/>
  <c r="S146" i="21"/>
  <c r="Z126" i="27"/>
  <c r="AE102" i="31"/>
  <c r="Z126" i="31" s="1"/>
  <c r="W146" i="24"/>
  <c r="W147" i="21"/>
  <c r="W146" i="27"/>
  <c r="W146" i="31" s="1"/>
  <c r="W169" i="9"/>
  <c r="AJ123" i="21"/>
  <c r="P170" i="9"/>
  <c r="P147" i="24"/>
  <c r="P147" i="27"/>
  <c r="P147" i="31" s="1"/>
  <c r="P148" i="21"/>
  <c r="AT147" i="24"/>
  <c r="AT170" i="9"/>
  <c r="AT147" i="27"/>
  <c r="AT147" i="31" s="1"/>
  <c r="AT148" i="21"/>
  <c r="AU173" i="9"/>
  <c r="AU150" i="27"/>
  <c r="AU150" i="31" s="1"/>
  <c r="AU150" i="24"/>
  <c r="AU151" i="21"/>
  <c r="AT172" i="9"/>
  <c r="AT149" i="27"/>
  <c r="AT149" i="31" s="1"/>
  <c r="AT150" i="21"/>
  <c r="AT149" i="24"/>
  <c r="AU150" i="21"/>
  <c r="AU172" i="9"/>
  <c r="AU149" i="27"/>
  <c r="AU149" i="31" s="1"/>
  <c r="AU149" i="24"/>
  <c r="R311" i="20"/>
  <c r="R310" i="22"/>
  <c r="V332" i="8"/>
  <c r="T123" i="21"/>
  <c r="AI168" i="9"/>
  <c r="AI146" i="21"/>
  <c r="AI145" i="27"/>
  <c r="AI145" i="24"/>
  <c r="AG146" i="21"/>
  <c r="AG145" i="27"/>
  <c r="AG145" i="24"/>
  <c r="AG168" i="9"/>
  <c r="BG340" i="20"/>
  <c r="BG339" i="22"/>
  <c r="AA145" i="24"/>
  <c r="AA168" i="9"/>
  <c r="AA146" i="21"/>
  <c r="AA145" i="27"/>
  <c r="U169" i="9"/>
  <c r="U146" i="24"/>
  <c r="U147" i="21"/>
  <c r="U146" i="27"/>
  <c r="U146" i="31" s="1"/>
  <c r="AL101" i="31"/>
  <c r="AG125" i="31" s="1"/>
  <c r="AG125" i="27"/>
  <c r="AC151" i="24"/>
  <c r="AC151" i="27"/>
  <c r="AC151" i="31" s="1"/>
  <c r="AC152" i="21"/>
  <c r="AC174" i="9"/>
  <c r="AI123" i="21"/>
  <c r="V123" i="27"/>
  <c r="AA99" i="31"/>
  <c r="V123" i="31" s="1"/>
  <c r="Z171" i="9"/>
  <c r="Z149" i="21"/>
  <c r="Z148" i="27"/>
  <c r="Z148" i="31" s="1"/>
  <c r="Z148" i="24"/>
  <c r="AJ170" i="9"/>
  <c r="AJ147" i="24"/>
  <c r="AJ148" i="21"/>
  <c r="AJ147" i="27"/>
  <c r="AJ147" i="31" s="1"/>
  <c r="AA122" i="24"/>
  <c r="AA125" i="27"/>
  <c r="AF101" i="31"/>
  <c r="AA125" i="31" s="1"/>
  <c r="Y173" i="9"/>
  <c r="Y150" i="27"/>
  <c r="Y150" i="31" s="1"/>
  <c r="Y150" i="24"/>
  <c r="Y151" i="21"/>
  <c r="U309" i="20"/>
  <c r="Y330" i="8"/>
  <c r="U308" i="22"/>
  <c r="AK310" i="20"/>
  <c r="AO331" i="8"/>
  <c r="AK309" i="22"/>
  <c r="L98" i="31"/>
  <c r="L118" i="27"/>
  <c r="G122" i="27"/>
  <c r="AJ126" i="27"/>
  <c r="AO102" i="31"/>
  <c r="AJ126" i="31" s="1"/>
  <c r="Q124" i="27"/>
  <c r="V100" i="31"/>
  <c r="Q124" i="31" s="1"/>
  <c r="AL122" i="24"/>
  <c r="AJ123" i="27"/>
  <c r="AO99" i="31"/>
  <c r="AJ123" i="31" s="1"/>
  <c r="AK101" i="31"/>
  <c r="AF125" i="31" s="1"/>
  <c r="AF125" i="27"/>
  <c r="AR148" i="27"/>
  <c r="AR148" i="31" s="1"/>
  <c r="AR149" i="21"/>
  <c r="AR148" i="24"/>
  <c r="AR171" i="9"/>
  <c r="W173" i="9"/>
  <c r="W151" i="21"/>
  <c r="W150" i="27"/>
  <c r="W150" i="31" s="1"/>
  <c r="W150" i="24"/>
  <c r="I123" i="21"/>
  <c r="AC100" i="31"/>
  <c r="X124" i="31" s="1"/>
  <c r="X124" i="27"/>
  <c r="AT145" i="27"/>
  <c r="AT146" i="21"/>
  <c r="AT168" i="9"/>
  <c r="AT145" i="24"/>
  <c r="AT100" i="31"/>
  <c r="AO124" i="31" s="1"/>
  <c r="AO124" i="27"/>
  <c r="J148" i="24"/>
  <c r="J149" i="21"/>
  <c r="J148" i="27"/>
  <c r="J148" i="31" s="1"/>
  <c r="J171" i="9"/>
  <c r="Z102" i="31"/>
  <c r="U126" i="31" s="1"/>
  <c r="U126" i="27"/>
  <c r="L122" i="24"/>
  <c r="AS310" i="22"/>
  <c r="AW332" i="8"/>
  <c r="AS311" i="20"/>
  <c r="Y146" i="27"/>
  <c r="Y146" i="31" s="1"/>
  <c r="Y147" i="21"/>
  <c r="Y146" i="24"/>
  <c r="Y169" i="9"/>
  <c r="AT333" i="8"/>
  <c r="AP312" i="20"/>
  <c r="AP311" i="22"/>
  <c r="V150" i="27"/>
  <c r="V150" i="31" s="1"/>
  <c r="V151" i="21"/>
  <c r="V150" i="24"/>
  <c r="V173" i="9"/>
  <c r="BA102" i="31"/>
  <c r="AV126" i="31" s="1"/>
  <c r="AV126" i="27"/>
  <c r="AG170" i="9"/>
  <c r="AG147" i="27"/>
  <c r="AG147" i="31" s="1"/>
  <c r="AG148" i="21"/>
  <c r="AG147" i="24"/>
  <c r="T171" i="9"/>
  <c r="T149" i="21"/>
  <c r="T148" i="27"/>
  <c r="T148" i="31" s="1"/>
  <c r="T148" i="24"/>
  <c r="AP122" i="27"/>
  <c r="AU98" i="31"/>
  <c r="AM171" i="9"/>
  <c r="AM148" i="27"/>
  <c r="AM148" i="31" s="1"/>
  <c r="AM149" i="21"/>
  <c r="AM148" i="24"/>
  <c r="AP147" i="27"/>
  <c r="AP147" i="31" s="1"/>
  <c r="AP148" i="21"/>
  <c r="AP147" i="24"/>
  <c r="AP170" i="9"/>
  <c r="AW150" i="27"/>
  <c r="AW150" i="31" s="1"/>
  <c r="AW151" i="21"/>
  <c r="AW150" i="24"/>
  <c r="AW173" i="9"/>
  <c r="AI170" i="9"/>
  <c r="AI147" i="27"/>
  <c r="AI147" i="31" s="1"/>
  <c r="AI148" i="21"/>
  <c r="AI147" i="24"/>
  <c r="AF335" i="20"/>
  <c r="AF334" i="22"/>
  <c r="AM102" i="31"/>
  <c r="AH126" i="31" s="1"/>
  <c r="AH126" i="27"/>
  <c r="S101" i="31"/>
  <c r="N125" i="31" s="1"/>
  <c r="N125" i="27"/>
  <c r="T175" i="9"/>
  <c r="T152" i="27"/>
  <c r="T152" i="31" s="1"/>
  <c r="T153" i="21"/>
  <c r="T152" i="24"/>
  <c r="S311" i="22"/>
  <c r="S312" i="20"/>
  <c r="W333" i="8"/>
  <c r="AX127" i="21"/>
  <c r="AJ122" i="27"/>
  <c r="AO98" i="31"/>
  <c r="AN170" i="9"/>
  <c r="AN148" i="21"/>
  <c r="AN147" i="24"/>
  <c r="AN147" i="27"/>
  <c r="AN147" i="31" s="1"/>
  <c r="Q145" i="24"/>
  <c r="Q146" i="21"/>
  <c r="Q145" i="27"/>
  <c r="Q168" i="9"/>
  <c r="AW333" i="8"/>
  <c r="AS312" i="20"/>
  <c r="AS311" i="22"/>
  <c r="AR147" i="24"/>
  <c r="AR170" i="9"/>
  <c r="AR148" i="21"/>
  <c r="AR147" i="27"/>
  <c r="AR147" i="31" s="1"/>
  <c r="AR172" i="9"/>
  <c r="AR149" i="24"/>
  <c r="AR150" i="21"/>
  <c r="AR149" i="27"/>
  <c r="AR149" i="31" s="1"/>
  <c r="AS168" i="9"/>
  <c r="AS145" i="27"/>
  <c r="AS146" i="21"/>
  <c r="AS145" i="24"/>
  <c r="AF122" i="24"/>
  <c r="T122" i="24"/>
  <c r="AN99" i="31"/>
  <c r="AI123" i="31" s="1"/>
  <c r="AI123" i="27"/>
  <c r="V146" i="27"/>
  <c r="V146" i="31" s="1"/>
  <c r="V147" i="21"/>
  <c r="V169" i="9"/>
  <c r="V146" i="24"/>
  <c r="I169" i="9"/>
  <c r="I146" i="24"/>
  <c r="I147" i="21"/>
  <c r="I146" i="27"/>
  <c r="I146" i="31" s="1"/>
  <c r="AO173" i="9"/>
  <c r="AO150" i="27"/>
  <c r="AO150" i="31" s="1"/>
  <c r="AO151" i="21"/>
  <c r="AO150" i="24"/>
  <c r="AE125" i="27"/>
  <c r="AJ101" i="31"/>
  <c r="AE125" i="31" s="1"/>
  <c r="AA171" i="9"/>
  <c r="AA148" i="24"/>
  <c r="AA149" i="21"/>
  <c r="AA148" i="27"/>
  <c r="AA148" i="31" s="1"/>
  <c r="AH311" i="20"/>
  <c r="AH310" i="22"/>
  <c r="AL332" i="8"/>
  <c r="V170" i="9"/>
  <c r="V147" i="27"/>
  <c r="V147" i="31" s="1"/>
  <c r="V148" i="21"/>
  <c r="V147" i="24"/>
  <c r="AD99" i="31"/>
  <c r="Y123" i="31" s="1"/>
  <c r="Y123" i="27"/>
  <c r="AN100" i="31"/>
  <c r="AI124" i="31" s="1"/>
  <c r="AI124" i="27"/>
  <c r="AA128" i="27"/>
  <c r="AF104" i="31"/>
  <c r="AA128" i="31" s="1"/>
  <c r="AY334" i="8"/>
  <c r="AU313" i="20"/>
  <c r="AU312" i="22"/>
  <c r="M146" i="27"/>
  <c r="M146" i="31" s="1"/>
  <c r="M147" i="21"/>
  <c r="M146" i="24"/>
  <c r="M169" i="9"/>
  <c r="AT125" i="27"/>
  <c r="AY101" i="31"/>
  <c r="AT125" i="31" s="1"/>
  <c r="AM123" i="27"/>
  <c r="AR99" i="31"/>
  <c r="AM123" i="31" s="1"/>
  <c r="Y126" i="27"/>
  <c r="AD102" i="31"/>
  <c r="Y126" i="31" s="1"/>
  <c r="AL122" i="27"/>
  <c r="AQ98" i="31"/>
  <c r="X122" i="24"/>
  <c r="X99" i="31"/>
  <c r="S123" i="31" s="1"/>
  <c r="S123" i="27"/>
  <c r="AF149" i="24"/>
  <c r="AF150" i="21"/>
  <c r="AF172" i="9"/>
  <c r="AF149" i="27"/>
  <c r="AF149" i="31" s="1"/>
  <c r="Y145" i="24"/>
  <c r="Y168" i="9"/>
  <c r="Y146" i="21"/>
  <c r="Y145" i="27"/>
  <c r="AN309" i="22"/>
  <c r="AN310" i="20"/>
  <c r="AR331" i="8"/>
  <c r="M122" i="24"/>
  <c r="P123" i="27"/>
  <c r="U99" i="31"/>
  <c r="P123" i="31" s="1"/>
  <c r="P122" i="27"/>
  <c r="U98" i="31"/>
  <c r="AC150" i="24"/>
  <c r="AC173" i="9"/>
  <c r="AC150" i="27"/>
  <c r="AC150" i="31" s="1"/>
  <c r="AC151" i="21"/>
  <c r="O152" i="27"/>
  <c r="O152" i="31" s="1"/>
  <c r="O152" i="24"/>
  <c r="O175" i="9"/>
  <c r="O153" i="21"/>
  <c r="BB101" i="31"/>
  <c r="AW125" i="27"/>
  <c r="BC316" i="20"/>
  <c r="BC315" i="22"/>
  <c r="BG337" i="8"/>
  <c r="AL99" i="31"/>
  <c r="AG123" i="31" s="1"/>
  <c r="AG123" i="27"/>
  <c r="AS125" i="27"/>
  <c r="AX101" i="31"/>
  <c r="AS125" i="31" s="1"/>
  <c r="AN148" i="24"/>
  <c r="AN149" i="21"/>
  <c r="AN171" i="9"/>
  <c r="AN148" i="27"/>
  <c r="AN148" i="31" s="1"/>
  <c r="J170" i="9"/>
  <c r="J147" i="24"/>
  <c r="J147" i="27"/>
  <c r="J147" i="31" s="1"/>
  <c r="J148" i="21"/>
  <c r="AR123" i="21"/>
  <c r="AN311" i="22"/>
  <c r="AN312" i="20"/>
  <c r="AR333" i="8"/>
  <c r="T150" i="21"/>
  <c r="T149" i="27"/>
  <c r="T149" i="31" s="1"/>
  <c r="T172" i="9"/>
  <c r="T149" i="24"/>
  <c r="AT175" i="9"/>
  <c r="AT152" i="24"/>
  <c r="AT153" i="21"/>
  <c r="AT152" i="27"/>
  <c r="AT152" i="31" s="1"/>
  <c r="Y311" i="20"/>
  <c r="Y310" i="22"/>
  <c r="AC332" i="8"/>
  <c r="L146" i="24"/>
  <c r="L147" i="21"/>
  <c r="L169" i="9"/>
  <c r="L146" i="27"/>
  <c r="L146" i="31" s="1"/>
  <c r="AP122" i="24"/>
  <c r="AF312" i="22"/>
  <c r="AJ334" i="8"/>
  <c r="AF313" i="20"/>
  <c r="AD171" i="9"/>
  <c r="AD148" i="24"/>
  <c r="AD148" i="27"/>
  <c r="AD148" i="31" s="1"/>
  <c r="AD149" i="21"/>
  <c r="X171" i="9"/>
  <c r="X148" i="24"/>
  <c r="X148" i="27"/>
  <c r="X148" i="31" s="1"/>
  <c r="X149" i="21"/>
  <c r="AB122" i="24"/>
  <c r="AW310" i="22"/>
  <c r="AW311" i="20"/>
  <c r="BA332" i="8"/>
  <c r="T100" i="31"/>
  <c r="O124" i="31" s="1"/>
  <c r="O124" i="27"/>
  <c r="AE149" i="27"/>
  <c r="AE149" i="31" s="1"/>
  <c r="AE150" i="21"/>
  <c r="AE149" i="24"/>
  <c r="AE172" i="9"/>
  <c r="AL147" i="27"/>
  <c r="AL147" i="31" s="1"/>
  <c r="AL148" i="21"/>
  <c r="AL147" i="24"/>
  <c r="AL170" i="9"/>
  <c r="AK146" i="27"/>
  <c r="AK146" i="31" s="1"/>
  <c r="AK147" i="21"/>
  <c r="AK146" i="24"/>
  <c r="AK169" i="9"/>
  <c r="X123" i="27"/>
  <c r="AC99" i="31"/>
  <c r="X123" i="31" s="1"/>
  <c r="Z149" i="27"/>
  <c r="Z149" i="31" s="1"/>
  <c r="Z150" i="21"/>
  <c r="Z149" i="24"/>
  <c r="Z172" i="9"/>
  <c r="AJ122" i="24"/>
  <c r="AC169" i="9"/>
  <c r="AC146" i="27"/>
  <c r="AC146" i="31" s="1"/>
  <c r="AC147" i="21"/>
  <c r="AC146" i="24"/>
  <c r="K124" i="27"/>
  <c r="P100" i="31"/>
  <c r="K124" i="31" s="1"/>
  <c r="J123" i="27"/>
  <c r="O99" i="31"/>
  <c r="J123" i="31" s="1"/>
  <c r="AS151" i="24"/>
  <c r="AS151" i="27"/>
  <c r="AS151" i="31" s="1"/>
  <c r="AS152" i="21"/>
  <c r="AS174" i="9"/>
  <c r="V122" i="27"/>
  <c r="AA98" i="31"/>
  <c r="AS123" i="21"/>
  <c r="AF122" i="27"/>
  <c r="AK98" i="31"/>
  <c r="AJ331" i="22"/>
  <c r="AJ332" i="20"/>
  <c r="AE173" i="9"/>
  <c r="AE151" i="21"/>
  <c r="AE150" i="27"/>
  <c r="AE150" i="31" s="1"/>
  <c r="AE150" i="24"/>
  <c r="U311" i="20"/>
  <c r="U310" i="22"/>
  <c r="Y332" i="8"/>
  <c r="AM151" i="24"/>
  <c r="AM151" i="27"/>
  <c r="AM151" i="31" s="1"/>
  <c r="AM174" i="9"/>
  <c r="AM152" i="21"/>
  <c r="AY98" i="31"/>
  <c r="AT122" i="27"/>
  <c r="BD337" i="20"/>
  <c r="BD336" i="22"/>
  <c r="T309" i="20"/>
  <c r="T308" i="22"/>
  <c r="X330" i="8"/>
  <c r="AW127" i="27"/>
  <c r="BB103" i="31"/>
  <c r="AW127" i="31" s="1"/>
  <c r="R146" i="24"/>
  <c r="R169" i="9"/>
  <c r="R147" i="21"/>
  <c r="R146" i="27"/>
  <c r="R146" i="31" s="1"/>
  <c r="M124" i="27"/>
  <c r="R100" i="31"/>
  <c r="M124" i="31" s="1"/>
  <c r="AE146" i="24"/>
  <c r="AE169" i="9"/>
  <c r="AE146" i="27"/>
  <c r="AE146" i="31" s="1"/>
  <c r="AE147" i="21"/>
  <c r="AE122" i="27"/>
  <c r="AJ98" i="31"/>
  <c r="AA151" i="27"/>
  <c r="AA151" i="31" s="1"/>
  <c r="AA174" i="9"/>
  <c r="AA152" i="21"/>
  <c r="AA151" i="24"/>
  <c r="AF147" i="24"/>
  <c r="AF148" i="21"/>
  <c r="AF170" i="9"/>
  <c r="AF147" i="27"/>
  <c r="AF147" i="31" s="1"/>
  <c r="T99" i="31"/>
  <c r="O123" i="31" s="1"/>
  <c r="O123" i="27"/>
  <c r="Q147" i="27"/>
  <c r="Q147" i="31" s="1"/>
  <c r="Q148" i="21"/>
  <c r="Q170" i="9"/>
  <c r="Q147" i="24"/>
  <c r="H146" i="24"/>
  <c r="H169" i="9"/>
  <c r="H147" i="21"/>
  <c r="H146" i="27"/>
  <c r="H146" i="31" s="1"/>
  <c r="P148" i="27"/>
  <c r="P148" i="31" s="1"/>
  <c r="P149" i="21"/>
  <c r="P148" i="24"/>
  <c r="P171" i="9"/>
  <c r="AL123" i="21"/>
  <c r="AO123" i="27"/>
  <c r="AT99" i="31"/>
  <c r="AO123" i="31" s="1"/>
  <c r="X145" i="24"/>
  <c r="X168" i="9"/>
  <c r="X145" i="27"/>
  <c r="X146" i="21"/>
  <c r="AQ101" i="31"/>
  <c r="AL125" i="31" s="1"/>
  <c r="AL125" i="27"/>
  <c r="AE98" i="31"/>
  <c r="Z122" i="27"/>
  <c r="M149" i="24"/>
  <c r="M150" i="21"/>
  <c r="M172" i="9"/>
  <c r="M149" i="27"/>
  <c r="M149" i="31" s="1"/>
  <c r="S169" i="9"/>
  <c r="S146" i="27"/>
  <c r="S146" i="31" s="1"/>
  <c r="S147" i="21"/>
  <c r="S146" i="24"/>
  <c r="AO122" i="27"/>
  <c r="AT98" i="31"/>
  <c r="AJ169" i="9"/>
  <c r="AJ146" i="27"/>
  <c r="AJ146" i="31" s="1"/>
  <c r="AJ147" i="21"/>
  <c r="AJ146" i="24"/>
  <c r="T101" i="31"/>
  <c r="O125" i="31" s="1"/>
  <c r="O125" i="27"/>
  <c r="AK147" i="24"/>
  <c r="AK148" i="21"/>
  <c r="AK170" i="9"/>
  <c r="AK147" i="27"/>
  <c r="AK147" i="31" s="1"/>
  <c r="U312" i="20"/>
  <c r="U311" i="22"/>
  <c r="Y333" i="8"/>
  <c r="AN146" i="21"/>
  <c r="AN145" i="27"/>
  <c r="AN145" i="24"/>
  <c r="AN168" i="9"/>
  <c r="BA155" i="21"/>
  <c r="BA154" i="27"/>
  <c r="BA154" i="31" s="1"/>
  <c r="BA154" i="24"/>
  <c r="BA177" i="9"/>
  <c r="W148" i="21"/>
  <c r="W147" i="27"/>
  <c r="W147" i="31" s="1"/>
  <c r="W170" i="9"/>
  <c r="W147" i="24"/>
  <c r="AF148" i="27"/>
  <c r="AF148" i="31" s="1"/>
  <c r="AF149" i="21"/>
  <c r="AF148" i="24"/>
  <c r="AF171" i="9"/>
  <c r="AU147" i="24"/>
  <c r="AU170" i="9"/>
  <c r="AU148" i="21"/>
  <c r="AU147" i="27"/>
  <c r="AU147" i="31" s="1"/>
  <c r="P169" i="9"/>
  <c r="P147" i="21"/>
  <c r="P146" i="27"/>
  <c r="P146" i="31" s="1"/>
  <c r="P146" i="24"/>
  <c r="AK311" i="22"/>
  <c r="AO333" i="8"/>
  <c r="AK312" i="20"/>
  <c r="I122" i="27"/>
  <c r="N98" i="31"/>
  <c r="AW126" i="21"/>
  <c r="X170" i="9"/>
  <c r="X147" i="24"/>
  <c r="X148" i="21"/>
  <c r="X147" i="27"/>
  <c r="X147" i="31" s="1"/>
  <c r="AV124" i="24"/>
  <c r="Z147" i="24"/>
  <c r="Z170" i="9"/>
  <c r="Z148" i="21"/>
  <c r="Z147" i="27"/>
  <c r="Z147" i="31" s="1"/>
  <c r="U172" i="9"/>
  <c r="U149" i="24"/>
  <c r="U150" i="21"/>
  <c r="U149" i="27"/>
  <c r="U149" i="31" s="1"/>
  <c r="X175" i="9"/>
  <c r="X152" i="24"/>
  <c r="X152" i="27"/>
  <c r="X152" i="31" s="1"/>
  <c r="X153" i="21"/>
  <c r="L145" i="27"/>
  <c r="L168" i="9"/>
  <c r="L145" i="24"/>
  <c r="L146" i="21"/>
  <c r="Q146" i="24"/>
  <c r="Q169" i="9"/>
  <c r="Q147" i="21"/>
  <c r="Q146" i="27"/>
  <c r="Q146" i="31" s="1"/>
  <c r="AX152" i="21"/>
  <c r="AX174" i="9"/>
  <c r="AX151" i="27"/>
  <c r="AX151" i="31" s="1"/>
  <c r="AX151" i="24"/>
  <c r="AV149" i="24"/>
  <c r="AV172" i="9"/>
  <c r="AV149" i="27"/>
  <c r="AV149" i="31" s="1"/>
  <c r="AV150" i="21"/>
  <c r="BB154" i="24"/>
  <c r="BB155" i="21"/>
  <c r="BB154" i="27"/>
  <c r="BB154" i="31" s="1"/>
  <c r="BB177" i="9"/>
  <c r="AP123" i="21"/>
  <c r="AM149" i="27"/>
  <c r="AM149" i="31" s="1"/>
  <c r="AM149" i="24"/>
  <c r="AM172" i="9"/>
  <c r="AM150" i="21"/>
  <c r="Q171" i="9"/>
  <c r="Q149" i="21"/>
  <c r="Q148" i="27"/>
  <c r="Q148" i="31" s="1"/>
  <c r="Q148" i="24"/>
  <c r="O122" i="24"/>
  <c r="AH149" i="27"/>
  <c r="AH149" i="31" s="1"/>
  <c r="AH172" i="9"/>
  <c r="AH150" i="21"/>
  <c r="AH149" i="24"/>
  <c r="AX99" i="31"/>
  <c r="AS123" i="31" s="1"/>
  <c r="AS123" i="27"/>
  <c r="W310" i="20"/>
  <c r="W309" i="22"/>
  <c r="AA331" i="8"/>
  <c r="X146" i="27"/>
  <c r="X146" i="31" s="1"/>
  <c r="X147" i="21"/>
  <c r="X169" i="9"/>
  <c r="X146" i="24"/>
  <c r="AX172" i="9"/>
  <c r="AX149" i="24"/>
  <c r="AX149" i="27"/>
  <c r="AX150" i="21"/>
  <c r="AJ145" i="24"/>
  <c r="AJ168" i="9"/>
  <c r="AJ146" i="21"/>
  <c r="AJ145" i="27"/>
  <c r="K147" i="24"/>
  <c r="K170" i="9"/>
  <c r="K148" i="21"/>
  <c r="K147" i="27"/>
  <c r="K147" i="31" s="1"/>
  <c r="V123" i="21"/>
  <c r="AL333" i="20"/>
  <c r="AL332" i="22"/>
  <c r="AF123" i="21"/>
  <c r="T145" i="24"/>
  <c r="T168" i="9"/>
  <c r="T146" i="21"/>
  <c r="T145" i="27"/>
  <c r="AI146" i="24"/>
  <c r="AI147" i="21"/>
  <c r="AI146" i="27"/>
  <c r="AI146" i="31" s="1"/>
  <c r="AI169" i="9"/>
  <c r="O172" i="9"/>
  <c r="O149" i="24"/>
  <c r="O150" i="21"/>
  <c r="O149" i="27"/>
  <c r="O149" i="31" s="1"/>
  <c r="AD145" i="24"/>
  <c r="AD146" i="21"/>
  <c r="AD145" i="27"/>
  <c r="AD168" i="9"/>
  <c r="AK125" i="27"/>
  <c r="AP101" i="31"/>
  <c r="AK125" i="31" s="1"/>
  <c r="AE148" i="24"/>
  <c r="AE148" i="27"/>
  <c r="AE148" i="31" s="1"/>
  <c r="AE149" i="21"/>
  <c r="AE171" i="9"/>
  <c r="AG102" i="31"/>
  <c r="AB126" i="31" s="1"/>
  <c r="AB126" i="27"/>
  <c r="L126" i="27"/>
  <c r="Q102" i="31"/>
  <c r="L126" i="31" s="1"/>
  <c r="AJ150" i="24"/>
  <c r="AJ173" i="9"/>
  <c r="AJ150" i="27"/>
  <c r="AJ150" i="31" s="1"/>
  <c r="AJ151" i="21"/>
  <c r="BA130" i="27"/>
  <c r="BF106" i="31"/>
  <c r="BA130" i="31" s="1"/>
  <c r="AQ145" i="27"/>
  <c r="AQ146" i="21"/>
  <c r="AQ168" i="9"/>
  <c r="AQ145" i="24"/>
  <c r="AP126" i="27"/>
  <c r="AU102" i="31"/>
  <c r="AP126" i="31" s="1"/>
  <c r="AQ172" i="9"/>
  <c r="AQ149" i="27"/>
  <c r="AQ149" i="31" s="1"/>
  <c r="AQ149" i="24"/>
  <c r="AQ150" i="21"/>
  <c r="AT126" i="27"/>
  <c r="AY102" i="31"/>
  <c r="AT126" i="31" s="1"/>
  <c r="T122" i="27"/>
  <c r="Y98" i="31"/>
  <c r="I123" i="27"/>
  <c r="N99" i="31"/>
  <c r="I123" i="31" s="1"/>
  <c r="AJ148" i="27"/>
  <c r="AJ148" i="31" s="1"/>
  <c r="AJ149" i="21"/>
  <c r="AJ171" i="9"/>
  <c r="AJ148" i="24"/>
  <c r="M170" i="9"/>
  <c r="M147" i="27"/>
  <c r="M147" i="31" s="1"/>
  <c r="M148" i="21"/>
  <c r="M147" i="24"/>
  <c r="K149" i="24"/>
  <c r="K172" i="9"/>
  <c r="K149" i="27"/>
  <c r="K149" i="31" s="1"/>
  <c r="K150" i="21"/>
  <c r="AE123" i="21"/>
  <c r="BB156" i="21"/>
  <c r="BB155" i="27"/>
  <c r="BB155" i="31" s="1"/>
  <c r="BB178" i="9"/>
  <c r="K123" i="27"/>
  <c r="P99" i="31"/>
  <c r="K123" i="31" s="1"/>
  <c r="AT148" i="24"/>
  <c r="AT171" i="9"/>
  <c r="AT148" i="27"/>
  <c r="AT148" i="31" s="1"/>
  <c r="AT149" i="21"/>
  <c r="AG173" i="9"/>
  <c r="AG150" i="27"/>
  <c r="AG150" i="31" s="1"/>
  <c r="AG150" i="24"/>
  <c r="AG151" i="21"/>
  <c r="AO151" i="24"/>
  <c r="AO152" i="21"/>
  <c r="AO151" i="27"/>
  <c r="AO151" i="31" s="1"/>
  <c r="AO174" i="9"/>
  <c r="AM146" i="24"/>
  <c r="AM169" i="9"/>
  <c r="AM146" i="27"/>
  <c r="AM146" i="31" s="1"/>
  <c r="AM147" i="21"/>
  <c r="O146" i="24"/>
  <c r="O169" i="9"/>
  <c r="O146" i="27"/>
  <c r="O146" i="31" s="1"/>
  <c r="O147" i="21"/>
  <c r="AL145" i="27"/>
  <c r="AL168" i="9"/>
  <c r="AL146" i="21"/>
  <c r="AL145" i="24"/>
  <c r="AO147" i="21"/>
  <c r="AO146" i="27"/>
  <c r="AO146" i="31" s="1"/>
  <c r="AO146" i="24"/>
  <c r="AO169" i="9"/>
  <c r="Z122" i="24"/>
  <c r="AS172" i="9"/>
  <c r="AS149" i="27"/>
  <c r="AS149" i="31" s="1"/>
  <c r="AS150" i="21"/>
  <c r="AS149" i="24"/>
  <c r="AO123" i="21"/>
  <c r="N123" i="21"/>
  <c r="Y151" i="27"/>
  <c r="Y151" i="31" s="1"/>
  <c r="Y151" i="24"/>
  <c r="Y152" i="21"/>
  <c r="Y174" i="9"/>
  <c r="R168" i="9"/>
  <c r="R145" i="24"/>
  <c r="R145" i="27"/>
  <c r="R146" i="21"/>
  <c r="AK123" i="21"/>
  <c r="W124" i="27"/>
  <c r="AB100" i="31"/>
  <c r="W124" i="31" s="1"/>
  <c r="M123" i="21"/>
  <c r="AL126" i="27"/>
  <c r="AQ102" i="31"/>
  <c r="AL126" i="31" s="1"/>
  <c r="I145" i="24"/>
  <c r="I168" i="9"/>
  <c r="I146" i="21"/>
  <c r="I165" i="9"/>
  <c r="I145" i="27"/>
  <c r="AR98" i="31"/>
  <c r="AM122" i="27"/>
  <c r="AW125" i="24"/>
  <c r="AG147" i="21"/>
  <c r="AG146" i="27"/>
  <c r="AG146" i="31" s="1"/>
  <c r="AG146" i="24"/>
  <c r="AG169" i="9"/>
  <c r="AS149" i="21"/>
  <c r="AS148" i="27"/>
  <c r="AS148" i="31" s="1"/>
  <c r="AS148" i="24"/>
  <c r="AS171" i="9"/>
  <c r="AQ122" i="24"/>
  <c r="AR146" i="21"/>
  <c r="AR145" i="27"/>
  <c r="AR145" i="24"/>
  <c r="AR168" i="9"/>
  <c r="K145" i="24"/>
  <c r="K146" i="21"/>
  <c r="K168" i="9"/>
  <c r="K145" i="27"/>
  <c r="K165" i="9"/>
  <c r="AG172" i="9"/>
  <c r="AG149" i="24"/>
  <c r="AG150" i="21"/>
  <c r="AG149" i="27"/>
  <c r="AG149" i="31" s="1"/>
  <c r="L122" i="27"/>
  <c r="Q98" i="31"/>
  <c r="AR152" i="27"/>
  <c r="AR152" i="31" s="1"/>
  <c r="AR153" i="21"/>
  <c r="AR152" i="24"/>
  <c r="AR175" i="9"/>
  <c r="AD147" i="24"/>
  <c r="AD170" i="9"/>
  <c r="AD148" i="21"/>
  <c r="AD147" i="27"/>
  <c r="AD147" i="31" s="1"/>
  <c r="Y308" i="22"/>
  <c r="AC330" i="8"/>
  <c r="Y309" i="20"/>
  <c r="AE124" i="27"/>
  <c r="AJ100" i="31"/>
  <c r="AE124" i="31" s="1"/>
  <c r="AS170" i="9"/>
  <c r="AS147" i="24"/>
  <c r="AS147" i="27"/>
  <c r="AS147" i="31" s="1"/>
  <c r="AS148" i="21"/>
  <c r="W100" i="31"/>
  <c r="R124" i="31" s="1"/>
  <c r="R124" i="27"/>
  <c r="AP168" i="9"/>
  <c r="AP145" i="24"/>
  <c r="AP146" i="21"/>
  <c r="AP145" i="27"/>
  <c r="AN127" i="27"/>
  <c r="AS103" i="31"/>
  <c r="AN127" i="31" s="1"/>
  <c r="AG98" i="31"/>
  <c r="AB122" i="27"/>
  <c r="AZ99" i="31"/>
  <c r="AU123" i="27"/>
  <c r="R172" i="9"/>
  <c r="R150" i="21"/>
  <c r="R149" i="27"/>
  <c r="R149" i="31" s="1"/>
  <c r="R149" i="24"/>
  <c r="AU99" i="31"/>
  <c r="AP123" i="31" s="1"/>
  <c r="AP123" i="27"/>
  <c r="AB150" i="24"/>
  <c r="AB151" i="21"/>
  <c r="AB150" i="27"/>
  <c r="AB150" i="31" s="1"/>
  <c r="AB173" i="9"/>
  <c r="U122" i="24"/>
  <c r="X98" i="31"/>
  <c r="S122" i="27"/>
  <c r="AH104" i="31"/>
  <c r="AC128" i="31" s="1"/>
  <c r="AC128" i="27"/>
  <c r="AZ153" i="21"/>
  <c r="AZ152" i="27"/>
  <c r="AZ152" i="31" s="1"/>
  <c r="AZ152" i="24"/>
  <c r="AZ175" i="9"/>
  <c r="AK150" i="24"/>
  <c r="AK173" i="9"/>
  <c r="AK151" i="21"/>
  <c r="AK150" i="27"/>
  <c r="AK150" i="31" s="1"/>
  <c r="V148" i="24"/>
  <c r="V171" i="9"/>
  <c r="V149" i="21"/>
  <c r="V148" i="27"/>
  <c r="V148" i="31" s="1"/>
  <c r="J147" i="21"/>
  <c r="J169" i="9"/>
  <c r="J146" i="27"/>
  <c r="J146" i="31" s="1"/>
  <c r="J146" i="24"/>
  <c r="V122" i="24"/>
  <c r="AF145" i="24"/>
  <c r="AF145" i="27"/>
  <c r="AF146" i="21"/>
  <c r="AF168" i="9"/>
  <c r="AO148" i="27"/>
  <c r="AO148" i="31" s="1"/>
  <c r="AO149" i="21"/>
  <c r="AO148" i="24"/>
  <c r="AO171" i="9"/>
  <c r="AI122" i="24"/>
  <c r="AO310" i="22"/>
  <c r="AO311" i="20"/>
  <c r="AS332" i="8"/>
  <c r="AL98" i="31"/>
  <c r="AG122" i="27"/>
  <c r="AR173" i="9"/>
  <c r="AR150" i="24"/>
  <c r="AR151" i="21"/>
  <c r="AR150" i="27"/>
  <c r="AR150" i="31" s="1"/>
  <c r="AA123" i="21"/>
  <c r="AW99" i="31"/>
  <c r="AR123" i="31" s="1"/>
  <c r="AR123" i="27"/>
  <c r="AC122" i="24"/>
  <c r="AJ125" i="27"/>
  <c r="AO101" i="31"/>
  <c r="AJ125" i="31" s="1"/>
  <c r="AY151" i="21"/>
  <c r="AY150" i="27"/>
  <c r="AY150" i="24"/>
  <c r="AY173" i="9"/>
  <c r="BE106" i="31"/>
  <c r="AZ130" i="31" s="1"/>
  <c r="AZ130" i="27"/>
  <c r="V334" i="22"/>
  <c r="V335" i="20"/>
  <c r="O334" i="27"/>
  <c r="O334" i="31" s="1"/>
  <c r="O335" i="21"/>
  <c r="O334" i="24"/>
  <c r="AS335" i="22"/>
  <c r="AS336" i="20"/>
  <c r="R334" i="20"/>
  <c r="R333" i="22"/>
  <c r="X334" i="20"/>
  <c r="X333" i="22"/>
  <c r="Q332" i="20"/>
  <c r="Q331" i="22"/>
  <c r="S332" i="20"/>
  <c r="S331" i="22"/>
  <c r="BC331" i="24"/>
  <c r="BC331" i="27"/>
  <c r="BC331" i="31" s="1"/>
  <c r="BC332" i="21"/>
  <c r="BI331" i="24"/>
  <c r="BI331" i="27"/>
  <c r="BI331" i="31" s="1"/>
  <c r="BI332" i="21"/>
  <c r="S335" i="20"/>
  <c r="S334" i="22"/>
  <c r="N336" i="24"/>
  <c r="N337" i="21"/>
  <c r="N336" i="27"/>
  <c r="N336" i="31" s="1"/>
  <c r="U335" i="20"/>
  <c r="U334" i="22"/>
  <c r="AO334" i="20"/>
  <c r="AO333" i="22"/>
  <c r="Q344" i="21"/>
  <c r="Q343" i="27"/>
  <c r="Q343" i="31" s="1"/>
  <c r="N339" i="27"/>
  <c r="N339" i="31" s="1"/>
  <c r="N339" i="24"/>
  <c r="N340" i="21"/>
  <c r="AY334" i="20"/>
  <c r="AY333" i="22"/>
  <c r="AS332" i="20"/>
  <c r="AS331" i="22"/>
  <c r="R342" i="27"/>
  <c r="R342" i="31" s="1"/>
  <c r="R343" i="21"/>
  <c r="AQ334" i="22"/>
  <c r="AQ335" i="20"/>
  <c r="BP219" i="9"/>
  <c r="BQ330" i="24"/>
  <c r="BQ331" i="21"/>
  <c r="BQ330" i="27"/>
  <c r="BQ330" i="31" s="1"/>
  <c r="BO216" i="9"/>
  <c r="AX332" i="20"/>
  <c r="AX331" i="22"/>
  <c r="T333" i="22"/>
  <c r="T334" i="20"/>
  <c r="P331" i="22"/>
  <c r="P332" i="20"/>
  <c r="AR334" i="20"/>
  <c r="AR333" i="22"/>
  <c r="T333" i="20"/>
  <c r="T332" i="22"/>
  <c r="P332" i="22"/>
  <c r="P333" i="20"/>
  <c r="BO332" i="21"/>
  <c r="BO331" i="24"/>
  <c r="BO331" i="27"/>
  <c r="BO331" i="31" s="1"/>
  <c r="AU333" i="20"/>
  <c r="AU332" i="22"/>
  <c r="AB332" i="22"/>
  <c r="AB333" i="20"/>
  <c r="BL331" i="21"/>
  <c r="BL330" i="24"/>
  <c r="BL330" i="27"/>
  <c r="BL330" i="31" s="1"/>
  <c r="BC334" i="20"/>
  <c r="BC333" i="22"/>
  <c r="S333" i="22"/>
  <c r="S334" i="20"/>
  <c r="O335" i="24"/>
  <c r="O336" i="21"/>
  <c r="O335" i="27"/>
  <c r="O335" i="31" s="1"/>
  <c r="BD335" i="20"/>
  <c r="BD334" i="22"/>
  <c r="Y333" i="20"/>
  <c r="Y332" i="22"/>
  <c r="AY331" i="22"/>
  <c r="AY332" i="20"/>
  <c r="O332" i="24"/>
  <c r="O333" i="21"/>
  <c r="O332" i="27"/>
  <c r="O332" i="31" s="1"/>
  <c r="BD331" i="21"/>
  <c r="BD330" i="27"/>
  <c r="BD330" i="31" s="1"/>
  <c r="BD330" i="24"/>
  <c r="AT333" i="20"/>
  <c r="AT332" i="22"/>
  <c r="BE336" i="20"/>
  <c r="BE335" i="22"/>
  <c r="P335" i="24"/>
  <c r="P335" i="27"/>
  <c r="P335" i="31" s="1"/>
  <c r="P336" i="21"/>
  <c r="AG331" i="22"/>
  <c r="AG332" i="20"/>
  <c r="BL307" i="31"/>
  <c r="AG336" i="22"/>
  <c r="AG337" i="20"/>
  <c r="AV334" i="20"/>
  <c r="AV333" i="22"/>
  <c r="BE338" i="20"/>
  <c r="BE337" i="22"/>
  <c r="BG307" i="31"/>
  <c r="AD332" i="22"/>
  <c r="AD333" i="20"/>
  <c r="AP332" i="20"/>
  <c r="AP331" i="22"/>
  <c r="AF335" i="22"/>
  <c r="AF336" i="20"/>
  <c r="AB334" i="20"/>
  <c r="AB333" i="22"/>
  <c r="AN335" i="20"/>
  <c r="AN334" i="22"/>
  <c r="AN332" i="22"/>
  <c r="AN333" i="20"/>
  <c r="AU331" i="22"/>
  <c r="AU332" i="20"/>
  <c r="AG334" i="20"/>
  <c r="AG333" i="22"/>
  <c r="AP334" i="20"/>
  <c r="AP333" i="22"/>
  <c r="BK330" i="27"/>
  <c r="BK330" i="24"/>
  <c r="BK331" i="21"/>
  <c r="AZ332" i="20"/>
  <c r="AZ331" i="22"/>
  <c r="AV334" i="22"/>
  <c r="AV335" i="20"/>
  <c r="BT331" i="24"/>
  <c r="BT331" i="27"/>
  <c r="BT332" i="21"/>
  <c r="R331" i="22"/>
  <c r="R332" i="20"/>
  <c r="W331" i="22"/>
  <c r="W332" i="20"/>
  <c r="AH331" i="22"/>
  <c r="AH332" i="20"/>
  <c r="AU333" i="22"/>
  <c r="AU334" i="20"/>
  <c r="AK335" i="22"/>
  <c r="AK336" i="20"/>
  <c r="BS330" i="27"/>
  <c r="BS331" i="21"/>
  <c r="BS330" i="24"/>
  <c r="BA307" i="31"/>
  <c r="BP308" i="31"/>
  <c r="AV331" i="22"/>
  <c r="AV332" i="20"/>
  <c r="P347" i="27"/>
  <c r="P347" i="31" s="1"/>
  <c r="P348" i="21"/>
  <c r="BD308" i="31"/>
  <c r="Z334" i="20"/>
  <c r="Z333" i="22"/>
  <c r="AG333" i="20"/>
  <c r="AG332" i="22"/>
  <c r="AH335" i="22"/>
  <c r="AH336" i="20"/>
  <c r="BO307" i="31"/>
  <c r="AV332" i="22"/>
  <c r="AV333" i="20"/>
  <c r="AZ333" i="20"/>
  <c r="AZ332" i="22"/>
  <c r="BB307" i="31"/>
  <c r="BH331" i="24"/>
  <c r="BH331" i="27"/>
  <c r="BH332" i="21"/>
  <c r="AB335" i="22"/>
  <c r="AB336" i="20"/>
  <c r="BN331" i="27"/>
  <c r="BN332" i="21"/>
  <c r="BN331" i="24"/>
  <c r="AG336" i="20"/>
  <c r="AG335" i="22"/>
  <c r="BE330" i="24"/>
  <c r="BE330" i="27"/>
  <c r="BE331" i="21"/>
  <c r="AN332" i="20"/>
  <c r="AN331" i="22"/>
  <c r="BN307" i="31"/>
  <c r="AE334" i="22"/>
  <c r="AE335" i="20"/>
  <c r="BF330" i="24"/>
  <c r="BF331" i="21"/>
  <c r="BF330" i="27"/>
  <c r="O333" i="20"/>
  <c r="O332" i="22"/>
  <c r="AZ334" i="20"/>
  <c r="AZ333" i="22"/>
  <c r="BJ308" i="31"/>
  <c r="AD332" i="20"/>
  <c r="AD331" i="22"/>
  <c r="AD334" i="20"/>
  <c r="AD333" i="22"/>
  <c r="W334" i="20"/>
  <c r="W333" i="22"/>
  <c r="AB332" i="20"/>
  <c r="AB331" i="22"/>
  <c r="N333" i="24"/>
  <c r="N333" i="27"/>
  <c r="N333" i="31" s="1"/>
  <c r="N334" i="21"/>
  <c r="BE337" i="20"/>
  <c r="BE336" i="22"/>
  <c r="BG330" i="31"/>
  <c r="O348" i="27"/>
  <c r="O348" i="31" s="1"/>
  <c r="O349" i="21"/>
  <c r="Z332" i="20"/>
  <c r="Z331" i="22"/>
  <c r="AP332" i="22"/>
  <c r="AP333" i="20"/>
  <c r="BR330" i="27"/>
  <c r="BR331" i="21"/>
  <c r="BR330" i="24"/>
  <c r="BL331" i="31"/>
  <c r="AV336" i="20"/>
  <c r="AV335" i="22"/>
  <c r="BP331" i="21"/>
  <c r="BP330" i="24"/>
  <c r="BP330" i="27"/>
  <c r="X122" i="27" l="1"/>
  <c r="AR122" i="27"/>
  <c r="BF337" i="22"/>
  <c r="AJ337" i="22"/>
  <c r="BH340" i="20"/>
  <c r="BF337" i="8"/>
  <c r="BF338" i="22" s="1"/>
  <c r="BB315" i="22"/>
  <c r="BD317" i="20"/>
  <c r="H305" i="22"/>
  <c r="H306" i="22" s="1"/>
  <c r="H354" i="22" s="1"/>
  <c r="BD316" i="22"/>
  <c r="AQ6" i="15"/>
  <c r="AR20" i="15"/>
  <c r="AR21" i="15" s="1"/>
  <c r="AZ72" i="24"/>
  <c r="AZ73" i="24" s="1"/>
  <c r="Z101" i="31"/>
  <c r="U125" i="31" s="1"/>
  <c r="AW126" i="27"/>
  <c r="P101" i="31"/>
  <c r="K125" i="31" s="1"/>
  <c r="AI101" i="31"/>
  <c r="AD125" i="31" s="1"/>
  <c r="W101" i="31"/>
  <c r="R125" i="31" s="1"/>
  <c r="N118" i="24"/>
  <c r="N119" i="24" s="1"/>
  <c r="AJ99" i="31"/>
  <c r="AE123" i="31" s="1"/>
  <c r="L124" i="27"/>
  <c r="AH337" i="22"/>
  <c r="AP124" i="27"/>
  <c r="N119" i="21"/>
  <c r="I143" i="21" s="1"/>
  <c r="AS124" i="27"/>
  <c r="AZ101" i="31"/>
  <c r="AU125" i="31" s="1"/>
  <c r="AG100" i="31"/>
  <c r="AB124" i="31" s="1"/>
  <c r="N118" i="27"/>
  <c r="N119" i="27" s="1"/>
  <c r="N100" i="31"/>
  <c r="I124" i="31" s="1"/>
  <c r="AP99" i="31"/>
  <c r="AK123" i="31" s="1"/>
  <c r="Z98" i="31"/>
  <c r="U122" i="31" s="1"/>
  <c r="M118" i="27"/>
  <c r="H142" i="27" s="1"/>
  <c r="AK333" i="8"/>
  <c r="AK335" i="20" s="1"/>
  <c r="V125" i="27"/>
  <c r="AK124" i="27"/>
  <c r="AG288" i="22"/>
  <c r="AI310" i="8"/>
  <c r="AI311" i="22" s="1"/>
  <c r="AK100" i="31"/>
  <c r="AF124" i="31" s="1"/>
  <c r="AS102" i="31"/>
  <c r="AN126" i="31" s="1"/>
  <c r="AT123" i="27"/>
  <c r="AK337" i="20"/>
  <c r="AW312" i="20"/>
  <c r="BA333" i="8"/>
  <c r="BA335" i="20" s="1"/>
  <c r="Y311" i="22"/>
  <c r="AX126" i="27"/>
  <c r="AG311" i="22"/>
  <c r="AC333" i="8"/>
  <c r="AC335" i="20" s="1"/>
  <c r="AA311" i="8"/>
  <c r="AA312" i="22" s="1"/>
  <c r="Y290" i="20"/>
  <c r="AM311" i="8"/>
  <c r="AM313" i="20" s="1"/>
  <c r="AK290" i="20"/>
  <c r="AI100" i="31"/>
  <c r="AD124" i="31" s="1"/>
  <c r="BA335" i="22"/>
  <c r="S335" i="22"/>
  <c r="H123" i="27"/>
  <c r="V99" i="31"/>
  <c r="Q123" i="31" s="1"/>
  <c r="AW174" i="9"/>
  <c r="AW175" i="21" s="1"/>
  <c r="AW151" i="27"/>
  <c r="AW151" i="31" s="1"/>
  <c r="AW152" i="21"/>
  <c r="AN122" i="27"/>
  <c r="T333" i="8"/>
  <c r="T334" i="22" s="1"/>
  <c r="AI151" i="24"/>
  <c r="P311" i="22"/>
  <c r="BD104" i="31"/>
  <c r="AY128" i="31" s="1"/>
  <c r="AS289" i="20"/>
  <c r="AV101" i="31"/>
  <c r="AQ125" i="31" s="1"/>
  <c r="AU310" i="8"/>
  <c r="AU311" i="22" s="1"/>
  <c r="L95" i="27"/>
  <c r="L96" i="27" s="1"/>
  <c r="AM334" i="8"/>
  <c r="AM335" i="22" s="1"/>
  <c r="AI313" i="20"/>
  <c r="AV150" i="24"/>
  <c r="AE153" i="24"/>
  <c r="AB104" i="21"/>
  <c r="W128" i="21" s="1"/>
  <c r="AB103" i="27"/>
  <c r="W127" i="27" s="1"/>
  <c r="AK151" i="24"/>
  <c r="AJ152" i="24"/>
  <c r="AK151" i="27"/>
  <c r="AK151" i="31" s="1"/>
  <c r="AV151" i="21"/>
  <c r="AK174" i="9"/>
  <c r="AM197" i="9" s="1"/>
  <c r="AV150" i="27"/>
  <c r="AV150" i="31" s="1"/>
  <c r="R104" i="21"/>
  <c r="M128" i="21" s="1"/>
  <c r="AE154" i="21"/>
  <c r="R103" i="24"/>
  <c r="M127" i="24" s="1"/>
  <c r="AJ152" i="27"/>
  <c r="AJ152" i="31" s="1"/>
  <c r="AL152" i="24"/>
  <c r="AS153" i="24"/>
  <c r="AJ153" i="21"/>
  <c r="AP153" i="21"/>
  <c r="AU153" i="27"/>
  <c r="AU153" i="31" s="1"/>
  <c r="AS153" i="27"/>
  <c r="AS153" i="31" s="1"/>
  <c r="AE176" i="9"/>
  <c r="AG199" i="9" s="1"/>
  <c r="V103" i="27"/>
  <c r="V103" i="31" s="1"/>
  <c r="Q127" i="31" s="1"/>
  <c r="AS176" i="9"/>
  <c r="AU199" i="9" s="1"/>
  <c r="AT150" i="24"/>
  <c r="AG154" i="21"/>
  <c r="V152" i="27"/>
  <c r="V152" i="31" s="1"/>
  <c r="AG153" i="27"/>
  <c r="AG153" i="31" s="1"/>
  <c r="AS154" i="21"/>
  <c r="AG176" i="9"/>
  <c r="AG176" i="24" s="1"/>
  <c r="AI151" i="27"/>
  <c r="AI151" i="31" s="1"/>
  <c r="AL152" i="27"/>
  <c r="AL152" i="31" s="1"/>
  <c r="U153" i="27"/>
  <c r="U153" i="31" s="1"/>
  <c r="AH152" i="27"/>
  <c r="AH152" i="31" s="1"/>
  <c r="AI152" i="21"/>
  <c r="U154" i="21"/>
  <c r="U153" i="24"/>
  <c r="AT151" i="21"/>
  <c r="AF104" i="21"/>
  <c r="AA128" i="21" s="1"/>
  <c r="Z153" i="21"/>
  <c r="AT150" i="27"/>
  <c r="AT150" i="31" s="1"/>
  <c r="BC41" i="27"/>
  <c r="BC41" i="31" s="1"/>
  <c r="AP152" i="27"/>
  <c r="AP152" i="31" s="1"/>
  <c r="AR166" i="22"/>
  <c r="AR167" i="22" s="1"/>
  <c r="AP103" i="21"/>
  <c r="AK127" i="21" s="1"/>
  <c r="O151" i="27"/>
  <c r="O151" i="31" s="1"/>
  <c r="AP102" i="24"/>
  <c r="AK126" i="24" s="1"/>
  <c r="AU154" i="21"/>
  <c r="AP175" i="9"/>
  <c r="AP175" i="27" s="1"/>
  <c r="AP175" i="31" s="1"/>
  <c r="AL153" i="21"/>
  <c r="BD59" i="24"/>
  <c r="BD59" i="27"/>
  <c r="BD59" i="31" s="1"/>
  <c r="BD60" i="21"/>
  <c r="BF84" i="20"/>
  <c r="BI219" i="27"/>
  <c r="BI219" i="24"/>
  <c r="BD243" i="24" s="1"/>
  <c r="BI220" i="21"/>
  <c r="BD244" i="21" s="1"/>
  <c r="BD245" i="20"/>
  <c r="BD268" i="20" s="1"/>
  <c r="BB287" i="24"/>
  <c r="BD312" i="20"/>
  <c r="BB288" i="21"/>
  <c r="BB287" i="27"/>
  <c r="BB287" i="31" s="1"/>
  <c r="K306" i="20"/>
  <c r="K307" i="20" s="1"/>
  <c r="K355" i="20" s="1"/>
  <c r="BE62" i="20"/>
  <c r="BE37" i="24"/>
  <c r="BE37" i="27"/>
  <c r="BE37" i="31" s="1"/>
  <c r="BE38" i="21"/>
  <c r="BC290" i="20"/>
  <c r="BC265" i="27"/>
  <c r="BC265" i="31" s="1"/>
  <c r="BC266" i="21"/>
  <c r="BC265" i="24"/>
  <c r="BB126" i="27"/>
  <c r="BG102" i="31"/>
  <c r="BB126" i="31" s="1"/>
  <c r="BF153" i="27"/>
  <c r="BF153" i="31" s="1"/>
  <c r="BF178" i="20"/>
  <c r="BF153" i="24"/>
  <c r="BF154" i="21"/>
  <c r="AS18" i="20"/>
  <c r="AS133" i="20"/>
  <c r="BN309" i="24"/>
  <c r="BN310" i="21"/>
  <c r="BN309" i="27"/>
  <c r="BN309" i="31" s="1"/>
  <c r="BR334" i="20"/>
  <c r="BC242" i="27"/>
  <c r="BH218" i="31"/>
  <c r="BC242" i="31" s="1"/>
  <c r="BE81" i="24"/>
  <c r="BI106" i="20"/>
  <c r="BE82" i="21"/>
  <c r="BE81" i="27"/>
  <c r="BE81" i="31" s="1"/>
  <c r="BM310" i="21"/>
  <c r="BM309" i="24"/>
  <c r="BQ334" i="20"/>
  <c r="BM309" i="27"/>
  <c r="BM309" i="31" s="1"/>
  <c r="BG133" i="20"/>
  <c r="BG156" i="20" s="1"/>
  <c r="BG18" i="20"/>
  <c r="BF40" i="20"/>
  <c r="BG200" i="20"/>
  <c r="BE176" i="21"/>
  <c r="BE175" i="24"/>
  <c r="BE175" i="27"/>
  <c r="BE175" i="31" s="1"/>
  <c r="BF197" i="27"/>
  <c r="BF197" i="31" s="1"/>
  <c r="BF198" i="21"/>
  <c r="BF197" i="24"/>
  <c r="BJ222" i="20"/>
  <c r="BH103" i="27"/>
  <c r="BH103" i="24"/>
  <c r="BC127" i="24" s="1"/>
  <c r="BH104" i="21"/>
  <c r="BC128" i="21" s="1"/>
  <c r="BG334" i="20"/>
  <c r="BC310" i="21"/>
  <c r="BC309" i="27"/>
  <c r="BC309" i="31" s="1"/>
  <c r="BC309" i="24"/>
  <c r="M252" i="20"/>
  <c r="M275" i="20" s="1"/>
  <c r="R226" i="27"/>
  <c r="R227" i="21"/>
  <c r="M251" i="21" s="1"/>
  <c r="P116" i="31"/>
  <c r="K140" i="31" s="1"/>
  <c r="K140" i="27"/>
  <c r="O185" i="20"/>
  <c r="O161" i="21"/>
  <c r="O160" i="27"/>
  <c r="O160" i="31" s="1"/>
  <c r="AU153" i="24"/>
  <c r="Z152" i="24"/>
  <c r="AU104" i="21"/>
  <c r="AP128" i="21" s="1"/>
  <c r="AU103" i="24"/>
  <c r="AP127" i="24" s="1"/>
  <c r="BP312" i="20"/>
  <c r="BN287" i="27"/>
  <c r="BN287" i="31" s="1"/>
  <c r="BN288" i="21"/>
  <c r="BN287" i="24"/>
  <c r="O47" i="20"/>
  <c r="P140" i="20"/>
  <c r="P163" i="20" s="1"/>
  <c r="P25" i="20"/>
  <c r="R113" i="20"/>
  <c r="N89" i="21"/>
  <c r="N88" i="27"/>
  <c r="N88" i="31" s="1"/>
  <c r="Q110" i="27"/>
  <c r="Q111" i="21"/>
  <c r="L135" i="21" s="1"/>
  <c r="BO309" i="24"/>
  <c r="BS334" i="20"/>
  <c r="BO310" i="21"/>
  <c r="BO309" i="27"/>
  <c r="BO309" i="31" s="1"/>
  <c r="M259" i="20"/>
  <c r="M282" i="20" s="1"/>
  <c r="R233" i="27"/>
  <c r="R234" i="21"/>
  <c r="M258" i="21" s="1"/>
  <c r="N182" i="27"/>
  <c r="N182" i="31" s="1"/>
  <c r="P207" i="20"/>
  <c r="N183" i="21"/>
  <c r="Z152" i="27"/>
  <c r="Z152" i="31" s="1"/>
  <c r="Q232" i="31"/>
  <c r="L256" i="31" s="1"/>
  <c r="L256" i="27"/>
  <c r="K133" i="27"/>
  <c r="P109" i="31"/>
  <c r="K133" i="31" s="1"/>
  <c r="N69" i="20"/>
  <c r="N45" i="21"/>
  <c r="N44" i="27"/>
  <c r="N44" i="31" s="1"/>
  <c r="K294" i="27"/>
  <c r="K294" i="31" s="1"/>
  <c r="M319" i="20"/>
  <c r="K295" i="21"/>
  <c r="O91" i="20"/>
  <c r="M67" i="21"/>
  <c r="M66" i="27"/>
  <c r="M66" i="31" s="1"/>
  <c r="L304" i="20"/>
  <c r="L279" i="27"/>
  <c r="L279" i="31" s="1"/>
  <c r="L280" i="21"/>
  <c r="AM18" i="20"/>
  <c r="AM133" i="20"/>
  <c r="K302" i="21"/>
  <c r="M326" i="20"/>
  <c r="K301" i="27"/>
  <c r="K301" i="31" s="1"/>
  <c r="AI19" i="20"/>
  <c r="AI134" i="20"/>
  <c r="S229" i="20"/>
  <c r="O205" i="21"/>
  <c r="O204" i="27"/>
  <c r="O204" i="31" s="1"/>
  <c r="L316" i="24"/>
  <c r="P341" i="20"/>
  <c r="L317" i="21"/>
  <c r="L316" i="27"/>
  <c r="L316" i="31" s="1"/>
  <c r="AV103" i="24"/>
  <c r="AQ127" i="24" s="1"/>
  <c r="BD134" i="20"/>
  <c r="BD19" i="20"/>
  <c r="L273" i="21"/>
  <c r="L272" i="27"/>
  <c r="L272" i="31" s="1"/>
  <c r="L297" i="20"/>
  <c r="Q117" i="27"/>
  <c r="Q118" i="21"/>
  <c r="L142" i="21" s="1"/>
  <c r="P348" i="20"/>
  <c r="L323" i="27"/>
  <c r="L323" i="31" s="1"/>
  <c r="L324" i="21"/>
  <c r="L249" i="27"/>
  <c r="Q225" i="31"/>
  <c r="L249" i="31" s="1"/>
  <c r="BJ242" i="27"/>
  <c r="BO218" i="31"/>
  <c r="BJ242" i="31" s="1"/>
  <c r="N248" i="20"/>
  <c r="N271" i="20" s="1"/>
  <c r="S222" i="24"/>
  <c r="N246" i="24" s="1"/>
  <c r="S222" i="27"/>
  <c r="S223" i="21"/>
  <c r="N247" i="21" s="1"/>
  <c r="X133" i="20"/>
  <c r="X18" i="20"/>
  <c r="BL105" i="21"/>
  <c r="BG129" i="21" s="1"/>
  <c r="BL104" i="27"/>
  <c r="BL104" i="24"/>
  <c r="BG128" i="24" s="1"/>
  <c r="AK133" i="20"/>
  <c r="AK18" i="20"/>
  <c r="O89" i="21"/>
  <c r="O88" i="27"/>
  <c r="O88" i="31" s="1"/>
  <c r="S113" i="20"/>
  <c r="O178" i="27"/>
  <c r="O178" i="31" s="1"/>
  <c r="Q203" i="20"/>
  <c r="O179" i="21"/>
  <c r="O84" i="27"/>
  <c r="O84" i="31" s="1"/>
  <c r="O85" i="21"/>
  <c r="O84" i="24"/>
  <c r="S109" i="20"/>
  <c r="L129" i="27"/>
  <c r="Q105" i="31"/>
  <c r="L129" i="31" s="1"/>
  <c r="BQ222" i="20"/>
  <c r="BM198" i="21"/>
  <c r="BM197" i="27"/>
  <c r="BM197" i="31" s="1"/>
  <c r="BM197" i="24"/>
  <c r="BP106" i="20"/>
  <c r="BL81" i="27"/>
  <c r="BL81" i="31" s="1"/>
  <c r="BL82" i="21"/>
  <c r="BL81" i="24"/>
  <c r="BM84" i="20"/>
  <c r="BK60" i="21"/>
  <c r="BK59" i="24"/>
  <c r="BK59" i="27"/>
  <c r="BK59" i="31" s="1"/>
  <c r="S133" i="20"/>
  <c r="S18" i="20"/>
  <c r="BG311" i="21"/>
  <c r="BG310" i="24"/>
  <c r="BG310" i="27"/>
  <c r="BG310" i="31" s="1"/>
  <c r="BK335" i="20"/>
  <c r="BL176" i="21"/>
  <c r="BL175" i="24"/>
  <c r="BN200" i="20"/>
  <c r="BL175" i="27"/>
  <c r="BL175" i="31" s="1"/>
  <c r="AZ18" i="20"/>
  <c r="AZ133" i="20"/>
  <c r="R133" i="20"/>
  <c r="R18" i="20"/>
  <c r="AO134" i="20"/>
  <c r="AO19" i="20"/>
  <c r="BL219" i="31"/>
  <c r="BG243" i="31" s="1"/>
  <c r="BG243" i="27"/>
  <c r="N315" i="21"/>
  <c r="N314" i="27"/>
  <c r="N314" i="31" s="1"/>
  <c r="N314" i="24"/>
  <c r="R339" i="20"/>
  <c r="BL37" i="27"/>
  <c r="BL37" i="31" s="1"/>
  <c r="BL37" i="24"/>
  <c r="BL38" i="21"/>
  <c r="BL62" i="20"/>
  <c r="BM107" i="20"/>
  <c r="BI83" i="21"/>
  <c r="BI82" i="24"/>
  <c r="BI82" i="27"/>
  <c r="BI82" i="31" s="1"/>
  <c r="AG18" i="20"/>
  <c r="AG133" i="20"/>
  <c r="BJ85" i="20"/>
  <c r="BH61" i="21"/>
  <c r="BH60" i="24"/>
  <c r="BH60" i="27"/>
  <c r="BH60" i="31" s="1"/>
  <c r="BJ154" i="27"/>
  <c r="BJ154" i="31" s="1"/>
  <c r="BJ155" i="21"/>
  <c r="BJ179" i="20"/>
  <c r="BJ154" i="24"/>
  <c r="BK103" i="31"/>
  <c r="BF127" i="31" s="1"/>
  <c r="BF127" i="27"/>
  <c r="BN334" i="20"/>
  <c r="BJ309" i="27"/>
  <c r="BJ309" i="31" s="1"/>
  <c r="BJ310" i="21"/>
  <c r="BJ309" i="24"/>
  <c r="M293" i="20"/>
  <c r="M269" i="21"/>
  <c r="M268" i="24"/>
  <c r="M268" i="27"/>
  <c r="M268" i="31" s="1"/>
  <c r="X134" i="20"/>
  <c r="X19" i="20"/>
  <c r="BN102" i="31"/>
  <c r="BI126" i="31" s="1"/>
  <c r="BI126" i="27"/>
  <c r="M297" i="20"/>
  <c r="M272" i="27"/>
  <c r="M272" i="31" s="1"/>
  <c r="M273" i="21"/>
  <c r="R110" i="27"/>
  <c r="R111" i="21"/>
  <c r="M135" i="21" s="1"/>
  <c r="BG267" i="21"/>
  <c r="BG266" i="24"/>
  <c r="BG291" i="20"/>
  <c r="BG266" i="27"/>
  <c r="BG266" i="31" s="1"/>
  <c r="M312" i="24"/>
  <c r="Q337" i="20"/>
  <c r="M313" i="21"/>
  <c r="M312" i="27"/>
  <c r="M312" i="31" s="1"/>
  <c r="AY134" i="20"/>
  <c r="AY19" i="20"/>
  <c r="BM153" i="27"/>
  <c r="BM153" i="31" s="1"/>
  <c r="BM154" i="21"/>
  <c r="BM153" i="24"/>
  <c r="BM178" i="20"/>
  <c r="AO133" i="20"/>
  <c r="AO18" i="20"/>
  <c r="Q134" i="20"/>
  <c r="Q19" i="20"/>
  <c r="N66" i="27"/>
  <c r="N66" i="31" s="1"/>
  <c r="P91" i="20"/>
  <c r="N67" i="21"/>
  <c r="O45" i="21"/>
  <c r="O69" i="20"/>
  <c r="O44" i="27"/>
  <c r="O44" i="31" s="1"/>
  <c r="BK19" i="20"/>
  <c r="BJ41" i="20"/>
  <c r="BK134" i="20"/>
  <c r="BK157" i="20" s="1"/>
  <c r="P201" i="21"/>
  <c r="P200" i="24"/>
  <c r="T225" i="20"/>
  <c r="P200" i="27"/>
  <c r="P200" i="31" s="1"/>
  <c r="L290" i="24"/>
  <c r="L291" i="21"/>
  <c r="N315" i="20"/>
  <c r="L290" i="27"/>
  <c r="L290" i="31" s="1"/>
  <c r="R225" i="31"/>
  <c r="M249" i="31" s="1"/>
  <c r="M249" i="27"/>
  <c r="AG134" i="20"/>
  <c r="AG19" i="20"/>
  <c r="O65" i="20"/>
  <c r="O41" i="21"/>
  <c r="O40" i="27"/>
  <c r="O40" i="31" s="1"/>
  <c r="AP133" i="20"/>
  <c r="AP18" i="20"/>
  <c r="V19" i="20"/>
  <c r="V134" i="20"/>
  <c r="M317" i="21"/>
  <c r="M316" i="27"/>
  <c r="M316" i="31" s="1"/>
  <c r="M316" i="24"/>
  <c r="Q341" i="20"/>
  <c r="BJ290" i="20"/>
  <c r="BJ265" i="27"/>
  <c r="BJ265" i="31" s="1"/>
  <c r="BJ266" i="21"/>
  <c r="BJ265" i="24"/>
  <c r="P47" i="20"/>
  <c r="Q25" i="20"/>
  <c r="Q140" i="20"/>
  <c r="Q163" i="20" s="1"/>
  <c r="P205" i="21"/>
  <c r="T229" i="20"/>
  <c r="P204" i="27"/>
  <c r="P204" i="31" s="1"/>
  <c r="BI38" i="24"/>
  <c r="BI63" i="20"/>
  <c r="BI38" i="27"/>
  <c r="BI38" i="31" s="1"/>
  <c r="BI39" i="21"/>
  <c r="R106" i="24"/>
  <c r="M130" i="24" s="1"/>
  <c r="R106" i="27"/>
  <c r="R107" i="21"/>
  <c r="M131" i="21" s="1"/>
  <c r="M245" i="27"/>
  <c r="R221" i="31"/>
  <c r="M245" i="31" s="1"/>
  <c r="BP220" i="21"/>
  <c r="BK244" i="21" s="1"/>
  <c r="BP219" i="24"/>
  <c r="BK243" i="24" s="1"/>
  <c r="BK245" i="20"/>
  <c r="BK268" i="20" s="1"/>
  <c r="BP219" i="27"/>
  <c r="BM220" i="24"/>
  <c r="BH244" i="24" s="1"/>
  <c r="BM220" i="27"/>
  <c r="BM221" i="21"/>
  <c r="BH245" i="21" s="1"/>
  <c r="BH246" i="20"/>
  <c r="BH269" i="20" s="1"/>
  <c r="BF289" i="21"/>
  <c r="BH313" i="20"/>
  <c r="BF288" i="24"/>
  <c r="BF288" i="27"/>
  <c r="BF288" i="31" s="1"/>
  <c r="Q136" i="20"/>
  <c r="Q159" i="20" s="1"/>
  <c r="P43" i="20"/>
  <c r="Q21" i="20"/>
  <c r="AJ102" i="27"/>
  <c r="AJ102" i="31" s="1"/>
  <c r="AE126" i="31" s="1"/>
  <c r="AJ103" i="21"/>
  <c r="AE127" i="21" s="1"/>
  <c r="P160" i="27"/>
  <c r="P160" i="31" s="1"/>
  <c r="P161" i="21"/>
  <c r="P185" i="20"/>
  <c r="AU18" i="20"/>
  <c r="AU133" i="20"/>
  <c r="AB133" i="20"/>
  <c r="AB18" i="20"/>
  <c r="P181" i="20"/>
  <c r="P156" i="27"/>
  <c r="P156" i="31" s="1"/>
  <c r="P157" i="21"/>
  <c r="AF134" i="20"/>
  <c r="AF19" i="20"/>
  <c r="L294" i="27"/>
  <c r="L294" i="31" s="1"/>
  <c r="N319" i="20"/>
  <c r="L295" i="21"/>
  <c r="BN223" i="20"/>
  <c r="BJ199" i="21"/>
  <c r="BJ198" i="27"/>
  <c r="BJ198" i="31" s="1"/>
  <c r="BJ198" i="24"/>
  <c r="O337" i="27"/>
  <c r="O337" i="31" s="1"/>
  <c r="O338" i="21"/>
  <c r="O337" i="24"/>
  <c r="Q133" i="20"/>
  <c r="Q18" i="20"/>
  <c r="BK312" i="20"/>
  <c r="BI288" i="21"/>
  <c r="BI287" i="27"/>
  <c r="BI287" i="31" s="1"/>
  <c r="BI287" i="24"/>
  <c r="O182" i="27"/>
  <c r="O182" i="31" s="1"/>
  <c r="Q207" i="20"/>
  <c r="O183" i="21"/>
  <c r="N252" i="20"/>
  <c r="N275" i="20" s="1"/>
  <c r="S227" i="21"/>
  <c r="N251" i="21" s="1"/>
  <c r="S226" i="27"/>
  <c r="BI177" i="21"/>
  <c r="BK201" i="20"/>
  <c r="BI176" i="27"/>
  <c r="BI176" i="31" s="1"/>
  <c r="BI176" i="24"/>
  <c r="P87" i="20"/>
  <c r="N63" i="21"/>
  <c r="N62" i="27"/>
  <c r="N62" i="31" s="1"/>
  <c r="AN22" i="20"/>
  <c r="AN137" i="20"/>
  <c r="BO103" i="27"/>
  <c r="BO104" i="21"/>
  <c r="BJ128" i="21" s="1"/>
  <c r="BO103" i="24"/>
  <c r="BJ127" i="24" s="1"/>
  <c r="P346" i="21"/>
  <c r="P345" i="27"/>
  <c r="P345" i="31" s="1"/>
  <c r="BA245" i="20"/>
  <c r="BA268" i="20" s="1"/>
  <c r="BF219" i="27"/>
  <c r="BF220" i="21"/>
  <c r="BA244" i="21" s="1"/>
  <c r="BF219" i="24"/>
  <c r="BA243" i="24" s="1"/>
  <c r="BO219" i="31"/>
  <c r="BJ243" i="31" s="1"/>
  <c r="BJ243" i="27"/>
  <c r="BN267" i="21"/>
  <c r="BN291" i="20"/>
  <c r="BN266" i="24"/>
  <c r="BN266" i="27"/>
  <c r="BN266" i="31" s="1"/>
  <c r="M278" i="27"/>
  <c r="M278" i="31" s="1"/>
  <c r="M303" i="20"/>
  <c r="M279" i="21"/>
  <c r="BI84" i="24"/>
  <c r="BI84" i="27"/>
  <c r="BI84" i="31" s="1"/>
  <c r="BI85" i="21"/>
  <c r="BM109" i="20"/>
  <c r="BK289" i="21"/>
  <c r="BM313" i="20"/>
  <c r="BK288" i="27"/>
  <c r="BK288" i="31" s="1"/>
  <c r="BK288" i="24"/>
  <c r="R323" i="27"/>
  <c r="R323" i="31" s="1"/>
  <c r="V348" i="20"/>
  <c r="R324" i="21"/>
  <c r="BD178" i="20"/>
  <c r="BD154" i="21"/>
  <c r="BD153" i="24"/>
  <c r="BD153" i="27"/>
  <c r="BD153" i="31" s="1"/>
  <c r="BH105" i="21"/>
  <c r="BC129" i="21" s="1"/>
  <c r="BH104" i="24"/>
  <c r="BC128" i="24" s="1"/>
  <c r="BH104" i="27"/>
  <c r="BG103" i="31"/>
  <c r="BB127" i="31" s="1"/>
  <c r="BB127" i="27"/>
  <c r="BI60" i="27"/>
  <c r="BI60" i="31" s="1"/>
  <c r="BK85" i="20"/>
  <c r="BI61" i="21"/>
  <c r="BI60" i="24"/>
  <c r="P113" i="31"/>
  <c r="K137" i="31" s="1"/>
  <c r="K137" i="27"/>
  <c r="L292" i="24"/>
  <c r="N317" i="20"/>
  <c r="L292" i="27"/>
  <c r="L292" i="31" s="1"/>
  <c r="L293" i="21"/>
  <c r="O43" i="21"/>
  <c r="O42" i="27"/>
  <c r="O42" i="31" s="1"/>
  <c r="O67" i="20"/>
  <c r="BN82" i="27"/>
  <c r="BN82" i="31" s="1"/>
  <c r="BN83" i="21"/>
  <c r="BN82" i="24"/>
  <c r="BR107" i="20"/>
  <c r="W232" i="31"/>
  <c r="R256" i="31" s="1"/>
  <c r="R256" i="27"/>
  <c r="BM199" i="21"/>
  <c r="BM198" i="24"/>
  <c r="BQ223" i="20"/>
  <c r="BM198" i="27"/>
  <c r="BM198" i="31" s="1"/>
  <c r="BE82" i="24"/>
  <c r="BE82" i="27"/>
  <c r="BE82" i="31" s="1"/>
  <c r="BI107" i="20"/>
  <c r="BE83" i="21"/>
  <c r="N65" i="21"/>
  <c r="N64" i="27"/>
  <c r="N64" i="31" s="1"/>
  <c r="P89" i="20"/>
  <c r="P68" i="21"/>
  <c r="P67" i="27"/>
  <c r="P67" i="31" s="1"/>
  <c r="R92" i="20"/>
  <c r="BH288" i="27"/>
  <c r="BH288" i="31" s="1"/>
  <c r="BJ313" i="20"/>
  <c r="BH288" i="24"/>
  <c r="BH289" i="21"/>
  <c r="O343" i="21"/>
  <c r="O342" i="27"/>
  <c r="O342" i="31" s="1"/>
  <c r="AZ21" i="20"/>
  <c r="AZ136" i="20"/>
  <c r="BB288" i="24"/>
  <c r="BB289" i="21"/>
  <c r="BB288" i="27"/>
  <c r="BB288" i="31" s="1"/>
  <c r="BD313" i="20"/>
  <c r="P178" i="27"/>
  <c r="P178" i="31" s="1"/>
  <c r="P179" i="21"/>
  <c r="R203" i="20"/>
  <c r="BB59" i="27"/>
  <c r="BB59" i="31" s="1"/>
  <c r="BD84" i="20"/>
  <c r="BB59" i="24"/>
  <c r="BB60" i="21"/>
  <c r="N312" i="24"/>
  <c r="R337" i="20"/>
  <c r="N312" i="27"/>
  <c r="N312" i="31" s="1"/>
  <c r="N313" i="21"/>
  <c r="BB37" i="24"/>
  <c r="BB37" i="27"/>
  <c r="BB37" i="31" s="1"/>
  <c r="BB38" i="21"/>
  <c r="BB62" i="20"/>
  <c r="BO310" i="27"/>
  <c r="BO310" i="31" s="1"/>
  <c r="BS335" i="20"/>
  <c r="BO311" i="21"/>
  <c r="BO310" i="24"/>
  <c r="BM223" i="21"/>
  <c r="BH247" i="21" s="1"/>
  <c r="BM222" i="24"/>
  <c r="BH246" i="24" s="1"/>
  <c r="BH248" i="20"/>
  <c r="BH271" i="20" s="1"/>
  <c r="BM222" i="27"/>
  <c r="BJ176" i="27"/>
  <c r="BJ176" i="31" s="1"/>
  <c r="BJ176" i="24"/>
  <c r="BL201" i="20"/>
  <c r="BJ177" i="21"/>
  <c r="R116" i="27"/>
  <c r="R117" i="21"/>
  <c r="M141" i="21" s="1"/>
  <c r="BK337" i="20"/>
  <c r="BG312" i="24"/>
  <c r="BG312" i="27"/>
  <c r="BG312" i="31" s="1"/>
  <c r="BG313" i="21"/>
  <c r="N325" i="20"/>
  <c r="L300" i="27"/>
  <c r="L300" i="31" s="1"/>
  <c r="L301" i="21"/>
  <c r="M295" i="20"/>
  <c r="M270" i="24"/>
  <c r="M270" i="27"/>
  <c r="M270" i="31" s="1"/>
  <c r="M271" i="21"/>
  <c r="BF129" i="27"/>
  <c r="BK105" i="31"/>
  <c r="BF129" i="31" s="1"/>
  <c r="BP221" i="21"/>
  <c r="BK245" i="21" s="1"/>
  <c r="BP220" i="24"/>
  <c r="BK244" i="24" s="1"/>
  <c r="BP220" i="27"/>
  <c r="BK246" i="20"/>
  <c r="BK269" i="20" s="1"/>
  <c r="BR220" i="24"/>
  <c r="BM244" i="24" s="1"/>
  <c r="BM246" i="20"/>
  <c r="BM269" i="20" s="1"/>
  <c r="BR221" i="21"/>
  <c r="BM245" i="21" s="1"/>
  <c r="BR220" i="27"/>
  <c r="BL310" i="24"/>
  <c r="BP335" i="20"/>
  <c r="BL311" i="21"/>
  <c r="BL310" i="27"/>
  <c r="BL310" i="31" s="1"/>
  <c r="S233" i="31"/>
  <c r="N257" i="31" s="1"/>
  <c r="N257" i="27"/>
  <c r="BC37" i="24"/>
  <c r="BC38" i="21"/>
  <c r="BC37" i="27"/>
  <c r="BC37" i="31" s="1"/>
  <c r="BC62" i="20"/>
  <c r="BK60" i="24"/>
  <c r="BK60" i="27"/>
  <c r="BK60" i="31" s="1"/>
  <c r="BK61" i="21"/>
  <c r="BM85" i="20"/>
  <c r="S259" i="20"/>
  <c r="S282" i="20" s="1"/>
  <c r="X234" i="21"/>
  <c r="S258" i="21" s="1"/>
  <c r="X233" i="27"/>
  <c r="Q181" i="27"/>
  <c r="Q181" i="31" s="1"/>
  <c r="Q182" i="21"/>
  <c r="S206" i="20"/>
  <c r="Q107" i="31"/>
  <c r="L131" i="31" s="1"/>
  <c r="L131" i="27"/>
  <c r="P183" i="20"/>
  <c r="P159" i="21"/>
  <c r="P158" i="27"/>
  <c r="P158" i="31" s="1"/>
  <c r="S106" i="27"/>
  <c r="S107" i="21"/>
  <c r="N131" i="21" s="1"/>
  <c r="S106" i="24"/>
  <c r="N130" i="24" s="1"/>
  <c r="Q115" i="31"/>
  <c r="L139" i="31" s="1"/>
  <c r="L139" i="27"/>
  <c r="Q201" i="21"/>
  <c r="U225" i="20"/>
  <c r="Q200" i="24"/>
  <c r="Q200" i="27"/>
  <c r="Q200" i="31" s="1"/>
  <c r="BH197" i="27"/>
  <c r="BH197" i="31" s="1"/>
  <c r="BL222" i="20"/>
  <c r="BH198" i="21"/>
  <c r="BH197" i="24"/>
  <c r="BH178" i="20"/>
  <c r="BH153" i="27"/>
  <c r="BH153" i="31" s="1"/>
  <c r="BH153" i="24"/>
  <c r="BH154" i="21"/>
  <c r="M323" i="20"/>
  <c r="K298" i="27"/>
  <c r="K298" i="31" s="1"/>
  <c r="K299" i="21"/>
  <c r="BJ60" i="27"/>
  <c r="BJ60" i="31" s="1"/>
  <c r="BJ60" i="24"/>
  <c r="BL85" i="20"/>
  <c r="BJ61" i="21"/>
  <c r="BK203" i="20"/>
  <c r="BI178" i="27"/>
  <c r="BI178" i="31" s="1"/>
  <c r="BI179" i="21"/>
  <c r="BR219" i="27"/>
  <c r="BR219" i="24"/>
  <c r="BM243" i="24" s="1"/>
  <c r="BR220" i="21"/>
  <c r="BM244" i="21" s="1"/>
  <c r="BM245" i="20"/>
  <c r="BM268" i="20" s="1"/>
  <c r="M327" i="21"/>
  <c r="Q351" i="20"/>
  <c r="M326" i="27"/>
  <c r="M326" i="31" s="1"/>
  <c r="BF59" i="27"/>
  <c r="BF59" i="31" s="1"/>
  <c r="BH84" i="20"/>
  <c r="BF60" i="21"/>
  <c r="BF59" i="24"/>
  <c r="O71" i="21"/>
  <c r="Q95" i="20"/>
  <c r="O70" i="27"/>
  <c r="O70" i="31" s="1"/>
  <c r="P253" i="20"/>
  <c r="P276" i="20" s="1"/>
  <c r="U227" i="27"/>
  <c r="U228" i="21"/>
  <c r="P252" i="21" s="1"/>
  <c r="Q70" i="20"/>
  <c r="Q46" i="21"/>
  <c r="Q45" i="27"/>
  <c r="Q45" i="31" s="1"/>
  <c r="Q115" i="21"/>
  <c r="L139" i="21" s="1"/>
  <c r="Q114" i="27"/>
  <c r="BN225" i="20"/>
  <c r="BJ201" i="21"/>
  <c r="BJ200" i="24"/>
  <c r="BJ200" i="27"/>
  <c r="BJ200" i="31" s="1"/>
  <c r="W117" i="27"/>
  <c r="W118" i="21"/>
  <c r="R142" i="21" s="1"/>
  <c r="Q140" i="27"/>
  <c r="V116" i="31"/>
  <c r="Q140" i="31" s="1"/>
  <c r="BQ103" i="27"/>
  <c r="BQ103" i="24"/>
  <c r="BL127" i="24" s="1"/>
  <c r="BQ104" i="21"/>
  <c r="BL128" i="21" s="1"/>
  <c r="BO105" i="21"/>
  <c r="BJ129" i="21" s="1"/>
  <c r="BO104" i="24"/>
  <c r="BJ128" i="24" s="1"/>
  <c r="BO104" i="27"/>
  <c r="M326" i="21"/>
  <c r="Q350" i="20"/>
  <c r="M325" i="27"/>
  <c r="M325" i="31" s="1"/>
  <c r="BL38" i="24"/>
  <c r="BL39" i="21"/>
  <c r="BL63" i="20"/>
  <c r="BL38" i="27"/>
  <c r="BL38" i="31" s="1"/>
  <c r="BC153" i="24"/>
  <c r="BC154" i="21"/>
  <c r="BC153" i="27"/>
  <c r="BC153" i="31" s="1"/>
  <c r="BC178" i="20"/>
  <c r="BH267" i="21"/>
  <c r="BH266" i="24"/>
  <c r="BH291" i="20"/>
  <c r="BH266" i="27"/>
  <c r="BH266" i="31" s="1"/>
  <c r="BL221" i="31"/>
  <c r="BG245" i="31" s="1"/>
  <c r="BG245" i="27"/>
  <c r="BL198" i="27"/>
  <c r="BL198" i="31" s="1"/>
  <c r="BL198" i="24"/>
  <c r="BL199" i="21"/>
  <c r="BP223" i="20"/>
  <c r="Q347" i="20"/>
  <c r="M322" i="27"/>
  <c r="M322" i="31" s="1"/>
  <c r="M323" i="21"/>
  <c r="M290" i="24"/>
  <c r="O315" i="20"/>
  <c r="M290" i="27"/>
  <c r="M290" i="31" s="1"/>
  <c r="M291" i="21"/>
  <c r="O323" i="20"/>
  <c r="M298" i="27"/>
  <c r="M298" i="31" s="1"/>
  <c r="M299" i="21"/>
  <c r="BI65" i="20"/>
  <c r="BI41" i="21"/>
  <c r="BI40" i="27"/>
  <c r="BI40" i="31" s="1"/>
  <c r="BF198" i="24"/>
  <c r="BF198" i="27"/>
  <c r="BF198" i="31" s="1"/>
  <c r="BJ223" i="20"/>
  <c r="BF199" i="21"/>
  <c r="N92" i="27"/>
  <c r="N92" i="31" s="1"/>
  <c r="R117" i="20"/>
  <c r="N93" i="21"/>
  <c r="AS135" i="20"/>
  <c r="AS20" i="20"/>
  <c r="AF135" i="20"/>
  <c r="AF20" i="20"/>
  <c r="BL134" i="20"/>
  <c r="BL157" i="20" s="1"/>
  <c r="BL19" i="20"/>
  <c r="BK41" i="20"/>
  <c r="N280" i="27"/>
  <c r="N280" i="31" s="1"/>
  <c r="N305" i="20"/>
  <c r="N281" i="21"/>
  <c r="BF245" i="20"/>
  <c r="BF268" i="20" s="1"/>
  <c r="BK219" i="27"/>
  <c r="BK219" i="24"/>
  <c r="BF243" i="24" s="1"/>
  <c r="BK220" i="21"/>
  <c r="BF244" i="21" s="1"/>
  <c r="AY288" i="21"/>
  <c r="AY287" i="24"/>
  <c r="BA312" i="20"/>
  <c r="AY287" i="27"/>
  <c r="AY287" i="31" s="1"/>
  <c r="U233" i="20"/>
  <c r="Q209" i="21"/>
  <c r="Q208" i="27"/>
  <c r="Q208" i="31" s="1"/>
  <c r="R231" i="21"/>
  <c r="M255" i="21" s="1"/>
  <c r="M256" i="20"/>
  <c r="M279" i="20" s="1"/>
  <c r="R230" i="27"/>
  <c r="BH219" i="31"/>
  <c r="BC243" i="31" s="1"/>
  <c r="BC243" i="27"/>
  <c r="BQ331" i="24"/>
  <c r="BQ331" i="27"/>
  <c r="BQ331" i="31" s="1"/>
  <c r="BQ332" i="21"/>
  <c r="O327" i="20"/>
  <c r="M302" i="27"/>
  <c r="M302" i="31" s="1"/>
  <c r="M303" i="21"/>
  <c r="Q23" i="20"/>
  <c r="Q138" i="20"/>
  <c r="Q161" i="20" s="1"/>
  <c r="P45" i="20"/>
  <c r="O344" i="27"/>
  <c r="O344" i="31" s="1"/>
  <c r="O345" i="21"/>
  <c r="O180" i="27"/>
  <c r="O180" i="31" s="1"/>
  <c r="Q205" i="20"/>
  <c r="O181" i="21"/>
  <c r="P345" i="20"/>
  <c r="L321" i="21"/>
  <c r="L320" i="27"/>
  <c r="L320" i="31" s="1"/>
  <c r="T110" i="21"/>
  <c r="O134" i="21" s="1"/>
  <c r="T109" i="27"/>
  <c r="AT135" i="20"/>
  <c r="AT20" i="20"/>
  <c r="BH40" i="20"/>
  <c r="BI18" i="20"/>
  <c r="BI133" i="20"/>
  <c r="BI156" i="20" s="1"/>
  <c r="S221" i="31"/>
  <c r="N245" i="31" s="1"/>
  <c r="N245" i="27"/>
  <c r="O324" i="20"/>
  <c r="M300" i="21"/>
  <c r="M299" i="27"/>
  <c r="M299" i="31" s="1"/>
  <c r="BO197" i="27"/>
  <c r="BO197" i="31" s="1"/>
  <c r="BS222" i="20"/>
  <c r="BO198" i="21"/>
  <c r="BO197" i="24"/>
  <c r="S116" i="21"/>
  <c r="N140" i="21" s="1"/>
  <c r="S115" i="27"/>
  <c r="S230" i="31"/>
  <c r="N254" i="31" s="1"/>
  <c r="N254" i="27"/>
  <c r="T231" i="21"/>
  <c r="O255" i="21" s="1"/>
  <c r="T230" i="27"/>
  <c r="O256" i="20"/>
  <c r="O279" i="20" s="1"/>
  <c r="R161" i="27"/>
  <c r="R161" i="31" s="1"/>
  <c r="R186" i="20"/>
  <c r="R162" i="21"/>
  <c r="BI200" i="20"/>
  <c r="BG175" i="24"/>
  <c r="BG175" i="27"/>
  <c r="BG175" i="31" s="1"/>
  <c r="BG176" i="21"/>
  <c r="BE103" i="24"/>
  <c r="AZ127" i="24" s="1"/>
  <c r="BE104" i="21"/>
  <c r="AZ128" i="21" s="1"/>
  <c r="BE103" i="27"/>
  <c r="BP309" i="24"/>
  <c r="BP310" i="21"/>
  <c r="BP309" i="27"/>
  <c r="BP309" i="31" s="1"/>
  <c r="BT334" i="20"/>
  <c r="AB136" i="20"/>
  <c r="AB21" i="20"/>
  <c r="O95" i="20"/>
  <c r="M71" i="21"/>
  <c r="M70" i="27"/>
  <c r="M70" i="31" s="1"/>
  <c r="BL266" i="24"/>
  <c r="BL266" i="27"/>
  <c r="BL266" i="31" s="1"/>
  <c r="BL291" i="20"/>
  <c r="BL267" i="21"/>
  <c r="M129" i="27"/>
  <c r="R105" i="31"/>
  <c r="M129" i="31" s="1"/>
  <c r="BM154" i="24"/>
  <c r="BM154" i="27"/>
  <c r="BM154" i="31" s="1"/>
  <c r="BM179" i="20"/>
  <c r="BM155" i="21"/>
  <c r="BC40" i="20"/>
  <c r="BD133" i="20"/>
  <c r="BD156" i="20" s="1"/>
  <c r="BD18" i="20"/>
  <c r="BH243" i="27"/>
  <c r="BM219" i="31"/>
  <c r="BH243" i="31" s="1"/>
  <c r="R136" i="20"/>
  <c r="R159" i="20" s="1"/>
  <c r="R21" i="20"/>
  <c r="Q43" i="20"/>
  <c r="BG268" i="24"/>
  <c r="BG269" i="21"/>
  <c r="BG293" i="20"/>
  <c r="BG268" i="27"/>
  <c r="BG268" i="31" s="1"/>
  <c r="Q346" i="27"/>
  <c r="Q346" i="31" s="1"/>
  <c r="Q347" i="21"/>
  <c r="BC175" i="27"/>
  <c r="BC175" i="31" s="1"/>
  <c r="BC176" i="21"/>
  <c r="BC175" i="24"/>
  <c r="BE200" i="20"/>
  <c r="S233" i="20"/>
  <c r="O209" i="21"/>
  <c r="O208" i="27"/>
  <c r="O208" i="31" s="1"/>
  <c r="R114" i="31"/>
  <c r="M138" i="31" s="1"/>
  <c r="M138" i="27"/>
  <c r="BI334" i="20"/>
  <c r="BE310" i="21"/>
  <c r="BE309" i="24"/>
  <c r="BE309" i="27"/>
  <c r="BE309" i="31" s="1"/>
  <c r="BD200" i="20"/>
  <c r="BB175" i="27"/>
  <c r="BB175" i="31" s="1"/>
  <c r="BB175" i="24"/>
  <c r="BB176" i="21"/>
  <c r="BD126" i="27"/>
  <c r="BI102" i="31"/>
  <c r="BD126" i="31" s="1"/>
  <c r="R90" i="20"/>
  <c r="P66" i="21"/>
  <c r="P65" i="27"/>
  <c r="P65" i="31" s="1"/>
  <c r="N321" i="21"/>
  <c r="R345" i="20"/>
  <c r="N320" i="27"/>
  <c r="N320" i="31" s="1"/>
  <c r="BK155" i="21"/>
  <c r="BK179" i="20"/>
  <c r="BK154" i="24"/>
  <c r="BK154" i="27"/>
  <c r="BK154" i="31" s="1"/>
  <c r="BK198" i="24"/>
  <c r="BK198" i="27"/>
  <c r="BK198" i="31" s="1"/>
  <c r="BK199" i="21"/>
  <c r="BO223" i="20"/>
  <c r="AL136" i="20"/>
  <c r="AL21" i="20"/>
  <c r="BI246" i="20"/>
  <c r="BI269" i="20" s="1"/>
  <c r="BN221" i="21"/>
  <c r="BI245" i="21" s="1"/>
  <c r="BN220" i="24"/>
  <c r="BI244" i="24" s="1"/>
  <c r="BN220" i="27"/>
  <c r="BF290" i="24"/>
  <c r="BH315" i="20"/>
  <c r="BF290" i="27"/>
  <c r="BF290" i="31" s="1"/>
  <c r="BF291" i="21"/>
  <c r="Q44" i="21"/>
  <c r="Q43" i="27"/>
  <c r="Q43" i="31" s="1"/>
  <c r="Q68" i="20"/>
  <c r="BF218" i="31"/>
  <c r="BA242" i="31" s="1"/>
  <c r="BA242" i="27"/>
  <c r="BQ104" i="24"/>
  <c r="BL128" i="24" s="1"/>
  <c r="BQ104" i="27"/>
  <c r="BQ105" i="21"/>
  <c r="BL129" i="21" s="1"/>
  <c r="BG38" i="21"/>
  <c r="BG37" i="24"/>
  <c r="BG62" i="20"/>
  <c r="BG37" i="27"/>
  <c r="BG37" i="31" s="1"/>
  <c r="BG134" i="20"/>
  <c r="BG157" i="20" s="1"/>
  <c r="BF41" i="20"/>
  <c r="BG19" i="20"/>
  <c r="BD102" i="31"/>
  <c r="AY126" i="31" s="1"/>
  <c r="AY126" i="27"/>
  <c r="N277" i="27"/>
  <c r="N277" i="31" s="1"/>
  <c r="N278" i="21"/>
  <c r="N302" i="20"/>
  <c r="BC20" i="20"/>
  <c r="BC135" i="20"/>
  <c r="O272" i="21"/>
  <c r="O296" i="20"/>
  <c r="O271" i="27"/>
  <c r="O271" i="31" s="1"/>
  <c r="AE20" i="20"/>
  <c r="AE135" i="20"/>
  <c r="BH63" i="21"/>
  <c r="BH62" i="27"/>
  <c r="BH62" i="31" s="1"/>
  <c r="BJ87" i="20"/>
  <c r="BL309" i="27"/>
  <c r="BL309" i="31" s="1"/>
  <c r="BL310" i="21"/>
  <c r="BL309" i="24"/>
  <c r="BP334" i="20"/>
  <c r="S26" i="20"/>
  <c r="S141" i="20"/>
  <c r="S164" i="20" s="1"/>
  <c r="R48" i="20"/>
  <c r="U234" i="20"/>
  <c r="Q209" i="27"/>
  <c r="Q209" i="31" s="1"/>
  <c r="Q210" i="21"/>
  <c r="BM134" i="20"/>
  <c r="BM157" i="20" s="1"/>
  <c r="BL41" i="20"/>
  <c r="Q184" i="21"/>
  <c r="Q183" i="27"/>
  <c r="Q183" i="31" s="1"/>
  <c r="S208" i="20"/>
  <c r="BL266" i="21"/>
  <c r="BL265" i="24"/>
  <c r="BL265" i="27"/>
  <c r="BL265" i="31" s="1"/>
  <c r="BL290" i="20"/>
  <c r="BK127" i="27"/>
  <c r="BP103" i="31"/>
  <c r="BK127" i="31" s="1"/>
  <c r="BE265" i="24"/>
  <c r="BE290" i="20"/>
  <c r="BE266" i="21"/>
  <c r="BE265" i="27"/>
  <c r="BE265" i="31" s="1"/>
  <c r="AM134" i="20"/>
  <c r="AM19" i="20"/>
  <c r="BC197" i="24"/>
  <c r="BC197" i="27"/>
  <c r="BC197" i="31" s="1"/>
  <c r="BC198" i="21"/>
  <c r="BG222" i="20"/>
  <c r="P41" i="21"/>
  <c r="P40" i="27"/>
  <c r="P40" i="31" s="1"/>
  <c r="P65" i="20"/>
  <c r="O250" i="27"/>
  <c r="T226" i="31"/>
  <c r="O250" i="31" s="1"/>
  <c r="N258" i="20"/>
  <c r="N281" i="20" s="1"/>
  <c r="S233" i="21"/>
  <c r="N257" i="21" s="1"/>
  <c r="S232" i="27"/>
  <c r="R280" i="21"/>
  <c r="R279" i="27"/>
  <c r="R279" i="31" s="1"/>
  <c r="R304" i="20"/>
  <c r="W136" i="20"/>
  <c r="W21" i="20"/>
  <c r="BI221" i="21"/>
  <c r="BD245" i="21" s="1"/>
  <c r="BD246" i="20"/>
  <c r="BD269" i="20" s="1"/>
  <c r="BI220" i="27"/>
  <c r="BI220" i="24"/>
  <c r="BD244" i="24" s="1"/>
  <c r="M137" i="27"/>
  <c r="R113" i="31"/>
  <c r="M137" i="31" s="1"/>
  <c r="M141" i="27"/>
  <c r="R117" i="31"/>
  <c r="M141" i="31" s="1"/>
  <c r="BN107" i="20"/>
  <c r="BJ82" i="24"/>
  <c r="BJ83" i="21"/>
  <c r="BJ82" i="27"/>
  <c r="BJ82" i="31" s="1"/>
  <c r="BD198" i="21"/>
  <c r="BD197" i="24"/>
  <c r="BH222" i="20"/>
  <c r="BD197" i="27"/>
  <c r="BD197" i="31" s="1"/>
  <c r="BJ63" i="20"/>
  <c r="BJ39" i="21"/>
  <c r="BJ38" i="24"/>
  <c r="BJ38" i="27"/>
  <c r="BJ38" i="31" s="1"/>
  <c r="O315" i="24"/>
  <c r="O315" i="27"/>
  <c r="O315" i="31" s="1"/>
  <c r="O316" i="21"/>
  <c r="S340" i="20"/>
  <c r="O165" i="21"/>
  <c r="O164" i="27"/>
  <c r="O164" i="31" s="1"/>
  <c r="O189" i="20"/>
  <c r="T117" i="20"/>
  <c r="P93" i="21"/>
  <c r="P92" i="27"/>
  <c r="P92" i="31" s="1"/>
  <c r="Q343" i="21"/>
  <c r="Q342" i="27"/>
  <c r="Q342" i="31" s="1"/>
  <c r="BM104" i="27"/>
  <c r="BM104" i="24"/>
  <c r="BH128" i="24" s="1"/>
  <c r="BM105" i="21"/>
  <c r="BH129" i="21" s="1"/>
  <c r="BN243" i="27"/>
  <c r="BS219" i="31"/>
  <c r="BN243" i="31" s="1"/>
  <c r="AU134" i="20"/>
  <c r="AU19" i="20"/>
  <c r="BI291" i="20"/>
  <c r="BI266" i="27"/>
  <c r="BI266" i="31" s="1"/>
  <c r="BI267" i="21"/>
  <c r="BI266" i="24"/>
  <c r="R159" i="27"/>
  <c r="R159" i="31" s="1"/>
  <c r="R184" i="20"/>
  <c r="R160" i="21"/>
  <c r="BH127" i="27"/>
  <c r="BM103" i="31"/>
  <c r="BH127" i="31" s="1"/>
  <c r="L327" i="21"/>
  <c r="L326" i="27"/>
  <c r="L326" i="31" s="1"/>
  <c r="P351" i="20"/>
  <c r="BO313" i="20"/>
  <c r="BM289" i="21"/>
  <c r="BM288" i="27"/>
  <c r="BM288" i="31" s="1"/>
  <c r="BM288" i="24"/>
  <c r="R349" i="20"/>
  <c r="N324" i="27"/>
  <c r="N324" i="31" s="1"/>
  <c r="N325" i="21"/>
  <c r="R204" i="21"/>
  <c r="R203" i="27"/>
  <c r="R203" i="31" s="1"/>
  <c r="V228" i="20"/>
  <c r="BR103" i="31"/>
  <c r="BM127" i="31" s="1"/>
  <c r="BM127" i="27"/>
  <c r="BN335" i="20"/>
  <c r="BJ311" i="21"/>
  <c r="BJ310" i="24"/>
  <c r="BJ310" i="27"/>
  <c r="BJ310" i="31" s="1"/>
  <c r="P186" i="27"/>
  <c r="P186" i="31" s="1"/>
  <c r="P187" i="21"/>
  <c r="R211" i="20"/>
  <c r="N293" i="20"/>
  <c r="N269" i="21"/>
  <c r="N268" i="24"/>
  <c r="N268" i="27"/>
  <c r="N268" i="31" s="1"/>
  <c r="BE39" i="21"/>
  <c r="BE38" i="27"/>
  <c r="BE38" i="31" s="1"/>
  <c r="BE38" i="24"/>
  <c r="BE63" i="20"/>
  <c r="BK126" i="27"/>
  <c r="BP102" i="31"/>
  <c r="BK126" i="31" s="1"/>
  <c r="BK82" i="24"/>
  <c r="BK82" i="27"/>
  <c r="BK82" i="31" s="1"/>
  <c r="BO107" i="20"/>
  <c r="BK83" i="21"/>
  <c r="BO220" i="24"/>
  <c r="BJ244" i="24" s="1"/>
  <c r="BJ246" i="20"/>
  <c r="BJ269" i="20" s="1"/>
  <c r="BO221" i="21"/>
  <c r="BJ245" i="21" s="1"/>
  <c r="BO220" i="27"/>
  <c r="BG201" i="20"/>
  <c r="BE177" i="21"/>
  <c r="BE176" i="24"/>
  <c r="BE176" i="27"/>
  <c r="BE176" i="31" s="1"/>
  <c r="O72" i="21"/>
  <c r="Q96" i="20"/>
  <c r="O71" i="27"/>
  <c r="O71" i="31" s="1"/>
  <c r="L253" i="27"/>
  <c r="Q229" i="31"/>
  <c r="L253" i="31" s="1"/>
  <c r="BK38" i="27"/>
  <c r="BK38" i="31" s="1"/>
  <c r="BK39" i="21"/>
  <c r="BK38" i="24"/>
  <c r="BK63" i="20"/>
  <c r="BQ218" i="31"/>
  <c r="BL242" i="31" s="1"/>
  <c r="BL242" i="27"/>
  <c r="BQ219" i="31"/>
  <c r="BL243" i="31" s="1"/>
  <c r="BL243" i="27"/>
  <c r="BM312" i="20"/>
  <c r="BK287" i="27"/>
  <c r="BK287" i="31" s="1"/>
  <c r="BK287" i="24"/>
  <c r="BK288" i="21"/>
  <c r="T111" i="27"/>
  <c r="T112" i="21"/>
  <c r="O136" i="21" s="1"/>
  <c r="Q90" i="21"/>
  <c r="Q89" i="27"/>
  <c r="Q89" i="31" s="1"/>
  <c r="U114" i="20"/>
  <c r="S114" i="27"/>
  <c r="S115" i="21"/>
  <c r="N139" i="21" s="1"/>
  <c r="R109" i="21"/>
  <c r="M133" i="21" s="1"/>
  <c r="R108" i="27"/>
  <c r="Q181" i="20"/>
  <c r="Q157" i="21"/>
  <c r="Q156" i="27"/>
  <c r="Q156" i="31" s="1"/>
  <c r="BD135" i="20"/>
  <c r="BD20" i="20"/>
  <c r="S108" i="31"/>
  <c r="N132" i="31" s="1"/>
  <c r="N132" i="27"/>
  <c r="BL103" i="31"/>
  <c r="BG127" i="31" s="1"/>
  <c r="BG127" i="27"/>
  <c r="BE133" i="20"/>
  <c r="BE156" i="20" s="1"/>
  <c r="BE18" i="20"/>
  <c r="BD40" i="20"/>
  <c r="BC266" i="24"/>
  <c r="BC291" i="20"/>
  <c r="BC267" i="21"/>
  <c r="BC266" i="27"/>
  <c r="BC266" i="31" s="1"/>
  <c r="M314" i="24"/>
  <c r="Q339" i="20"/>
  <c r="M314" i="27"/>
  <c r="M314" i="31" s="1"/>
  <c r="M315" i="21"/>
  <c r="R212" i="20"/>
  <c r="P187" i="27"/>
  <c r="P187" i="31" s="1"/>
  <c r="P188" i="21"/>
  <c r="BL177" i="21"/>
  <c r="BL176" i="24"/>
  <c r="BN201" i="20"/>
  <c r="BL176" i="27"/>
  <c r="BL176" i="31" s="1"/>
  <c r="L304" i="21"/>
  <c r="N328" i="20"/>
  <c r="L303" i="27"/>
  <c r="L303" i="31" s="1"/>
  <c r="AW134" i="20"/>
  <c r="AW19" i="20"/>
  <c r="N49" i="21"/>
  <c r="N48" i="27"/>
  <c r="N48" i="31" s="1"/>
  <c r="N73" i="20"/>
  <c r="U225" i="27"/>
  <c r="P251" i="20"/>
  <c r="P274" i="20" s="1"/>
  <c r="U226" i="21"/>
  <c r="P250" i="21" s="1"/>
  <c r="AC136" i="20"/>
  <c r="AC21" i="20"/>
  <c r="BH310" i="24"/>
  <c r="BH311" i="21"/>
  <c r="BH310" i="27"/>
  <c r="BH310" i="31" s="1"/>
  <c r="BL335" i="20"/>
  <c r="BF312" i="20"/>
  <c r="BD287" i="24"/>
  <c r="BD287" i="27"/>
  <c r="BD287" i="31" s="1"/>
  <c r="BD288" i="21"/>
  <c r="BA20" i="20"/>
  <c r="BA135" i="20"/>
  <c r="S139" i="20"/>
  <c r="S162" i="20" s="1"/>
  <c r="S24" i="20"/>
  <c r="R46" i="20"/>
  <c r="N293" i="24"/>
  <c r="P318" i="20"/>
  <c r="N294" i="21"/>
  <c r="N293" i="27"/>
  <c r="N293" i="31" s="1"/>
  <c r="BF103" i="27"/>
  <c r="BF104" i="21"/>
  <c r="BA128" i="21" s="1"/>
  <c r="BF103" i="24"/>
  <c r="BA127" i="24" s="1"/>
  <c r="BA266" i="21"/>
  <c r="BA265" i="24"/>
  <c r="BA290" i="20"/>
  <c r="BA265" i="27"/>
  <c r="BA265" i="31" s="1"/>
  <c r="R346" i="20"/>
  <c r="N322" i="21"/>
  <c r="N321" i="27"/>
  <c r="N321" i="31" s="1"/>
  <c r="AZ287" i="24"/>
  <c r="BB312" i="20"/>
  <c r="AZ288" i="21"/>
  <c r="AZ287" i="27"/>
  <c r="AZ287" i="31" s="1"/>
  <c r="AC135" i="20"/>
  <c r="AC20" i="20"/>
  <c r="BC311" i="21"/>
  <c r="BC310" i="27"/>
  <c r="BC310" i="31" s="1"/>
  <c r="BC310" i="24"/>
  <c r="BG335" i="20"/>
  <c r="M255" i="27"/>
  <c r="R231" i="31"/>
  <c r="M255" i="31" s="1"/>
  <c r="BF155" i="21"/>
  <c r="BF179" i="20"/>
  <c r="BF154" i="27"/>
  <c r="BF154" i="31" s="1"/>
  <c r="BF154" i="24"/>
  <c r="BG289" i="21"/>
  <c r="BG288" i="27"/>
  <c r="BG288" i="31" s="1"/>
  <c r="BI313" i="20"/>
  <c r="BG288" i="24"/>
  <c r="BN103" i="31"/>
  <c r="BI127" i="31" s="1"/>
  <c r="BI127" i="27"/>
  <c r="O248" i="27"/>
  <c r="T224" i="31"/>
  <c r="O248" i="31" s="1"/>
  <c r="S225" i="21"/>
  <c r="N249" i="21" s="1"/>
  <c r="N250" i="20"/>
  <c r="N273" i="20" s="1"/>
  <c r="S224" i="27"/>
  <c r="BK177" i="21"/>
  <c r="BK176" i="24"/>
  <c r="BM201" i="20"/>
  <c r="BK176" i="27"/>
  <c r="BK176" i="31" s="1"/>
  <c r="P211" i="21"/>
  <c r="T235" i="20"/>
  <c r="P210" i="27"/>
  <c r="P210" i="31" s="1"/>
  <c r="BS223" i="20"/>
  <c r="BO198" i="27"/>
  <c r="BO198" i="31" s="1"/>
  <c r="BO198" i="24"/>
  <c r="BO199" i="21"/>
  <c r="L277" i="21"/>
  <c r="L301" i="20"/>
  <c r="L276" i="27"/>
  <c r="L276" i="31" s="1"/>
  <c r="AZ309" i="24"/>
  <c r="BD334" i="20"/>
  <c r="AZ310" i="21"/>
  <c r="AZ309" i="27"/>
  <c r="AZ309" i="31" s="1"/>
  <c r="P49" i="21"/>
  <c r="P73" i="20"/>
  <c r="P48" i="27"/>
  <c r="P48" i="31" s="1"/>
  <c r="T223" i="21"/>
  <c r="O247" i="21" s="1"/>
  <c r="O248" i="20"/>
  <c r="O271" i="20" s="1"/>
  <c r="T222" i="24"/>
  <c r="O246" i="24" s="1"/>
  <c r="T222" i="27"/>
  <c r="BF85" i="20"/>
  <c r="BD61" i="21"/>
  <c r="BD60" i="24"/>
  <c r="BD60" i="27"/>
  <c r="BD60" i="31" s="1"/>
  <c r="BL154" i="27"/>
  <c r="BL154" i="31" s="1"/>
  <c r="BL179" i="20"/>
  <c r="BL155" i="21"/>
  <c r="BL154" i="24"/>
  <c r="BJ181" i="20"/>
  <c r="BJ157" i="21"/>
  <c r="BJ156" i="27"/>
  <c r="BJ156" i="31" s="1"/>
  <c r="R223" i="31"/>
  <c r="M247" i="31" s="1"/>
  <c r="M247" i="27"/>
  <c r="O95" i="21"/>
  <c r="S119" i="20"/>
  <c r="O94" i="27"/>
  <c r="O94" i="31" s="1"/>
  <c r="S229" i="31"/>
  <c r="N253" i="31" s="1"/>
  <c r="N253" i="27"/>
  <c r="AZ265" i="27"/>
  <c r="AZ265" i="31" s="1"/>
  <c r="AZ290" i="20"/>
  <c r="AZ265" i="24"/>
  <c r="AZ266" i="21"/>
  <c r="BJ218" i="31"/>
  <c r="BE242" i="31" s="1"/>
  <c r="BE242" i="27"/>
  <c r="N187" i="21"/>
  <c r="N186" i="27"/>
  <c r="N186" i="31" s="1"/>
  <c r="P211" i="20"/>
  <c r="BN104" i="24"/>
  <c r="BI128" i="24" s="1"/>
  <c r="BN104" i="27"/>
  <c r="BN105" i="21"/>
  <c r="BI129" i="21" s="1"/>
  <c r="BA49" i="24"/>
  <c r="BA50" i="24" s="1"/>
  <c r="O86" i="27"/>
  <c r="O86" i="31" s="1"/>
  <c r="S111" i="20"/>
  <c r="O87" i="21"/>
  <c r="V230" i="20"/>
  <c r="R205" i="27"/>
  <c r="R205" i="31" s="1"/>
  <c r="R206" i="21"/>
  <c r="P93" i="27"/>
  <c r="P93" i="31" s="1"/>
  <c r="P94" i="21"/>
  <c r="T118" i="20"/>
  <c r="O257" i="20"/>
  <c r="O280" i="20" s="1"/>
  <c r="T232" i="21"/>
  <c r="O256" i="21" s="1"/>
  <c r="T231" i="27"/>
  <c r="Q88" i="21"/>
  <c r="Q87" i="27"/>
  <c r="Q87" i="31" s="1"/>
  <c r="U112" i="20"/>
  <c r="BJ291" i="20"/>
  <c r="BJ267" i="21"/>
  <c r="BJ266" i="27"/>
  <c r="BJ266" i="31" s="1"/>
  <c r="BJ266" i="24"/>
  <c r="O273" i="27"/>
  <c r="O273" i="31" s="1"/>
  <c r="O274" i="21"/>
  <c r="O298" i="20"/>
  <c r="BN219" i="31"/>
  <c r="BI243" i="31" s="1"/>
  <c r="BI243" i="27"/>
  <c r="BL106" i="24"/>
  <c r="BG130" i="24" s="1"/>
  <c r="BL107" i="21"/>
  <c r="BG131" i="21" s="1"/>
  <c r="BL106" i="27"/>
  <c r="T227" i="20"/>
  <c r="P203" i="21"/>
  <c r="P202" i="27"/>
  <c r="P202" i="31" s="1"/>
  <c r="BK106" i="20"/>
  <c r="BG82" i="21"/>
  <c r="BG81" i="24"/>
  <c r="BG81" i="27"/>
  <c r="BG81" i="31" s="1"/>
  <c r="BL82" i="27"/>
  <c r="BL82" i="31" s="1"/>
  <c r="BL82" i="24"/>
  <c r="BP107" i="20"/>
  <c r="BL83" i="21"/>
  <c r="W134" i="20"/>
  <c r="W19" i="20"/>
  <c r="BA309" i="24"/>
  <c r="BE334" i="20"/>
  <c r="BA309" i="27"/>
  <c r="BA309" i="31" s="1"/>
  <c r="BA310" i="21"/>
  <c r="BP313" i="20"/>
  <c r="BN289" i="21"/>
  <c r="BN288" i="24"/>
  <c r="BN288" i="27"/>
  <c r="BN288" i="31" s="1"/>
  <c r="N296" i="21"/>
  <c r="P320" i="20"/>
  <c r="N295" i="27"/>
  <c r="N295" i="31" s="1"/>
  <c r="BI289" i="21"/>
  <c r="BI288" i="24"/>
  <c r="BK313" i="20"/>
  <c r="BI288" i="27"/>
  <c r="BI288" i="31" s="1"/>
  <c r="BM335" i="20"/>
  <c r="BI311" i="21"/>
  <c r="BI310" i="24"/>
  <c r="BI310" i="27"/>
  <c r="BI310" i="31" s="1"/>
  <c r="BG106" i="20"/>
  <c r="BC81" i="27"/>
  <c r="BC81" i="31" s="1"/>
  <c r="BC82" i="21"/>
  <c r="BC81" i="24"/>
  <c r="O63" i="21"/>
  <c r="O62" i="27"/>
  <c r="O62" i="31" s="1"/>
  <c r="Q87" i="20"/>
  <c r="Q301" i="27"/>
  <c r="Q301" i="31" s="1"/>
  <c r="Q302" i="21"/>
  <c r="S326" i="20"/>
  <c r="BG220" i="21"/>
  <c r="BB244" i="21" s="1"/>
  <c r="BG219" i="27"/>
  <c r="BG219" i="24"/>
  <c r="BB243" i="24" s="1"/>
  <c r="BB245" i="20"/>
  <c r="BB268" i="20" s="1"/>
  <c r="BE102" i="31"/>
  <c r="AZ126" i="31" s="1"/>
  <c r="AZ126" i="27"/>
  <c r="Q189" i="20"/>
  <c r="Q165" i="21"/>
  <c r="Q164" i="27"/>
  <c r="Q164" i="31" s="1"/>
  <c r="BC84" i="20"/>
  <c r="BA59" i="24"/>
  <c r="BA59" i="27"/>
  <c r="BA59" i="31" s="1"/>
  <c r="BA60" i="21"/>
  <c r="BJ43" i="20"/>
  <c r="BK136" i="20"/>
  <c r="BK159" i="20" s="1"/>
  <c r="BK21" i="20"/>
  <c r="P84" i="24"/>
  <c r="P85" i="21"/>
  <c r="P84" i="27"/>
  <c r="P84" i="31" s="1"/>
  <c r="T109" i="20"/>
  <c r="BR335" i="20"/>
  <c r="BN310" i="24"/>
  <c r="BN311" i="21"/>
  <c r="BN310" i="27"/>
  <c r="BN310" i="31" s="1"/>
  <c r="N277" i="21"/>
  <c r="N301" i="20"/>
  <c r="N276" i="27"/>
  <c r="N276" i="31" s="1"/>
  <c r="AZ242" i="27"/>
  <c r="BE218" i="31"/>
  <c r="AZ242" i="31" s="1"/>
  <c r="BF106" i="20"/>
  <c r="BB81" i="24"/>
  <c r="BB81" i="27"/>
  <c r="BB81" i="31" s="1"/>
  <c r="BB82" i="21"/>
  <c r="BN81" i="27"/>
  <c r="BN81" i="31" s="1"/>
  <c r="BN81" i="24"/>
  <c r="BN82" i="21"/>
  <c r="BR106" i="20"/>
  <c r="S342" i="20"/>
  <c r="O317" i="27"/>
  <c r="O317" i="31" s="1"/>
  <c r="O318" i="21"/>
  <c r="BJ104" i="21"/>
  <c r="BE128" i="21" s="1"/>
  <c r="BJ103" i="24"/>
  <c r="BE127" i="24" s="1"/>
  <c r="BJ103" i="27"/>
  <c r="N134" i="27"/>
  <c r="S110" i="31"/>
  <c r="N134" i="31" s="1"/>
  <c r="P139" i="22"/>
  <c r="P24" i="22"/>
  <c r="BL132" i="22"/>
  <c r="BL155" i="22" s="1"/>
  <c r="BL178" i="22" s="1"/>
  <c r="BN201" i="22" s="1"/>
  <c r="BR224" i="22" s="1"/>
  <c r="BM248" i="22" s="1"/>
  <c r="BM271" i="22" s="1"/>
  <c r="BL17" i="22"/>
  <c r="BM133" i="22" s="1"/>
  <c r="BK39" i="22"/>
  <c r="BK62" i="22" s="1"/>
  <c r="BM85" i="22" s="1"/>
  <c r="BQ108" i="22" s="1"/>
  <c r="BE134" i="22"/>
  <c r="BE19" i="22"/>
  <c r="BD39" i="22"/>
  <c r="BD62" i="22" s="1"/>
  <c r="BF85" i="22" s="1"/>
  <c r="BJ108" i="22" s="1"/>
  <c r="BE17" i="22"/>
  <c r="BE132" i="22"/>
  <c r="BE155" i="22" s="1"/>
  <c r="BE178" i="22" s="1"/>
  <c r="BG201" i="22" s="1"/>
  <c r="BK224" i="22" s="1"/>
  <c r="BF248" i="22" s="1"/>
  <c r="BF271" i="22" s="1"/>
  <c r="W136" i="22"/>
  <c r="W21" i="22"/>
  <c r="BK18" i="22"/>
  <c r="BK133" i="22"/>
  <c r="AO19" i="22"/>
  <c r="AO134" i="22"/>
  <c r="BH18" i="22"/>
  <c r="BH133" i="22"/>
  <c r="O174" i="9"/>
  <c r="O174" i="24" s="1"/>
  <c r="AH152" i="24"/>
  <c r="AN152" i="27"/>
  <c r="AN152" i="31" s="1"/>
  <c r="O151" i="24"/>
  <c r="AH153" i="21"/>
  <c r="AN153" i="21"/>
  <c r="AH175" i="9"/>
  <c r="AJ198" i="9" s="1"/>
  <c r="AN152" i="24"/>
  <c r="AK126" i="27"/>
  <c r="AU103" i="31"/>
  <c r="AP127" i="31" s="1"/>
  <c r="AP127" i="27"/>
  <c r="V153" i="21"/>
  <c r="V152" i="24"/>
  <c r="V175" i="9"/>
  <c r="X198" i="9" s="1"/>
  <c r="AN83" i="20"/>
  <c r="AN82" i="22"/>
  <c r="AR104" i="8"/>
  <c r="AO104" i="22"/>
  <c r="AO105" i="20"/>
  <c r="O292" i="9"/>
  <c r="Q315" i="9"/>
  <c r="U338" i="9" s="1"/>
  <c r="T266" i="22"/>
  <c r="T267" i="20"/>
  <c r="T288" i="8"/>
  <c r="AA199" i="20"/>
  <c r="AE220" i="8"/>
  <c r="AA198" i="22"/>
  <c r="AW16" i="21"/>
  <c r="AW15" i="24"/>
  <c r="AW15" i="9"/>
  <c r="AW38" i="8"/>
  <c r="AX131" i="8"/>
  <c r="AX154" i="8" s="1"/>
  <c r="AX16" i="8"/>
  <c r="AW15" i="31"/>
  <c r="AW15" i="27"/>
  <c r="AU81" i="21"/>
  <c r="AU80" i="27"/>
  <c r="AU80" i="31" s="1"/>
  <c r="AU80" i="24"/>
  <c r="AI243" i="8"/>
  <c r="AI266" i="8" s="1"/>
  <c r="AN221" i="20"/>
  <c r="AI245" i="20" s="1"/>
  <c r="AN220" i="22"/>
  <c r="AI244" i="22" s="1"/>
  <c r="Q23" i="24"/>
  <c r="Q46" i="8"/>
  <c r="Q24" i="21"/>
  <c r="R139" i="8"/>
  <c r="R162" i="8" s="1"/>
  <c r="R185" i="8" s="1"/>
  <c r="T208" i="8" s="1"/>
  <c r="X231" i="8" s="1"/>
  <c r="S255" i="8" s="1"/>
  <c r="S278" i="8" s="1"/>
  <c r="S301" i="8" s="1"/>
  <c r="U324" i="8" s="1"/>
  <c r="Y347" i="8" s="1"/>
  <c r="Q23" i="9"/>
  <c r="Q23" i="31"/>
  <c r="R24" i="8"/>
  <c r="Q23" i="27"/>
  <c r="AX176" i="22"/>
  <c r="AX177" i="20"/>
  <c r="AZ198" i="8"/>
  <c r="AL267" i="20"/>
  <c r="AL266" i="22"/>
  <c r="AL288" i="8"/>
  <c r="U80" i="27"/>
  <c r="U80" i="31" s="1"/>
  <c r="Y103" i="9"/>
  <c r="T127" i="9" s="1"/>
  <c r="T150" i="9" s="1"/>
  <c r="AT37" i="24"/>
  <c r="AT37" i="27"/>
  <c r="AT37" i="31" s="1"/>
  <c r="AT38" i="21"/>
  <c r="O81" i="24"/>
  <c r="O81" i="27"/>
  <c r="O81" i="31" s="1"/>
  <c r="O82" i="21"/>
  <c r="AI176" i="8"/>
  <c r="AI154" i="22"/>
  <c r="AI155" i="20"/>
  <c r="AB102" i="24"/>
  <c r="W126" i="24" s="1"/>
  <c r="AB102" i="27"/>
  <c r="AB103" i="21"/>
  <c r="W127" i="21" s="1"/>
  <c r="X59" i="21"/>
  <c r="X58" i="24"/>
  <c r="X58" i="27"/>
  <c r="X58" i="31" s="1"/>
  <c r="N16" i="33"/>
  <c r="N63" i="33" s="1"/>
  <c r="P84" i="20"/>
  <c r="P83" i="22"/>
  <c r="N16" i="34"/>
  <c r="N94" i="34" s="1"/>
  <c r="T105" i="8"/>
  <c r="AW104" i="21"/>
  <c r="AR128" i="21" s="1"/>
  <c r="AW103" i="27"/>
  <c r="AW103" i="24"/>
  <c r="AR127" i="24" s="1"/>
  <c r="AY221" i="22"/>
  <c r="AT245" i="22" s="1"/>
  <c r="AT244" i="8"/>
  <c r="AT267" i="8" s="1"/>
  <c r="AY222" i="20"/>
  <c r="AT246" i="20" s="1"/>
  <c r="AV58" i="27"/>
  <c r="AV58" i="31" s="1"/>
  <c r="AV59" i="21"/>
  <c r="AV58" i="24"/>
  <c r="AM80" i="27"/>
  <c r="AM80" i="31" s="1"/>
  <c r="AQ103" i="9"/>
  <c r="AL127" i="9" s="1"/>
  <c r="AL150" i="9" s="1"/>
  <c r="AX105" i="22"/>
  <c r="AX106" i="20"/>
  <c r="AR38" i="21"/>
  <c r="AR37" i="27"/>
  <c r="AR37" i="31" s="1"/>
  <c r="AR37" i="24"/>
  <c r="U81" i="21"/>
  <c r="U80" i="24"/>
  <c r="O303" i="9"/>
  <c r="Q326" i="9"/>
  <c r="U349" i="9" s="1"/>
  <c r="AN102" i="27"/>
  <c r="AN103" i="21"/>
  <c r="AI127" i="21" s="1"/>
  <c r="AN102" i="24"/>
  <c r="AI126" i="24" s="1"/>
  <c r="BA104" i="22"/>
  <c r="BA105" i="20"/>
  <c r="AT16" i="31"/>
  <c r="AT16" i="27"/>
  <c r="AT16" i="24"/>
  <c r="AT17" i="21"/>
  <c r="AT16" i="9"/>
  <c r="AT39" i="8"/>
  <c r="AU132" i="8"/>
  <c r="AU155" i="8" s="1"/>
  <c r="AU17" i="8"/>
  <c r="AT267" i="20"/>
  <c r="AT288" i="8"/>
  <c r="AT266" i="22"/>
  <c r="AN38" i="22"/>
  <c r="AN39" i="20"/>
  <c r="AN60" i="8"/>
  <c r="AN37" i="9"/>
  <c r="AN60" i="9" s="1"/>
  <c r="AP83" i="9" s="1"/>
  <c r="AT106" i="9" s="1"/>
  <c r="AO130" i="9" s="1"/>
  <c r="AO153" i="9" s="1"/>
  <c r="AO176" i="9" s="1"/>
  <c r="AQ199" i="9" s="1"/>
  <c r="BC291" i="9"/>
  <c r="BE314" i="9"/>
  <c r="BI337" i="9" s="1"/>
  <c r="AC104" i="22"/>
  <c r="AC105" i="20"/>
  <c r="AA155" i="20"/>
  <c r="AA154" i="22"/>
  <c r="AA176" i="8"/>
  <c r="O37" i="27"/>
  <c r="O37" i="31" s="1"/>
  <c r="O38" i="21"/>
  <c r="O37" i="24"/>
  <c r="AU39" i="22"/>
  <c r="AU50" i="22" s="1"/>
  <c r="AU51" i="22" s="1"/>
  <c r="AU40" i="20"/>
  <c r="AU61" i="8"/>
  <c r="AU38" i="9"/>
  <c r="AU61" i="9" s="1"/>
  <c r="AW84" i="9" s="1"/>
  <c r="AY199" i="20"/>
  <c r="BC220" i="8"/>
  <c r="AY198" i="22"/>
  <c r="AM104" i="22"/>
  <c r="AM105" i="20"/>
  <c r="AO198" i="22"/>
  <c r="AS220" i="8"/>
  <c r="AO199" i="20"/>
  <c r="V177" i="20"/>
  <c r="V176" i="22"/>
  <c r="X198" i="8"/>
  <c r="AK155" i="20"/>
  <c r="AK176" i="8"/>
  <c r="AK154" i="22"/>
  <c r="AK36" i="27"/>
  <c r="AK36" i="31" s="1"/>
  <c r="AK36" i="24"/>
  <c r="AK37" i="21"/>
  <c r="N41" i="9"/>
  <c r="N64" i="9" s="1"/>
  <c r="P87" i="9" s="1"/>
  <c r="T110" i="9" s="1"/>
  <c r="O134" i="9" s="1"/>
  <c r="O157" i="9" s="1"/>
  <c r="O180" i="9" s="1"/>
  <c r="Q203" i="9" s="1"/>
  <c r="U226" i="9" s="1"/>
  <c r="P250" i="9" s="1"/>
  <c r="P273" i="9" s="1"/>
  <c r="N64" i="8"/>
  <c r="P87" i="8" s="1"/>
  <c r="T110" i="8" s="1"/>
  <c r="AU61" i="20"/>
  <c r="AW82" i="8"/>
  <c r="AU60" i="22"/>
  <c r="AK105" i="20"/>
  <c r="AK104" i="22"/>
  <c r="W15" i="9"/>
  <c r="W38" i="8"/>
  <c r="X16" i="8"/>
  <c r="X131" i="8"/>
  <c r="X154" i="8" s="1"/>
  <c r="W15" i="27"/>
  <c r="W15" i="31"/>
  <c r="W16" i="21"/>
  <c r="W15" i="24"/>
  <c r="U61" i="20"/>
  <c r="W82" i="8"/>
  <c r="U60" i="22"/>
  <c r="AL39" i="20"/>
  <c r="AL60" i="8"/>
  <c r="AL38" i="22"/>
  <c r="AL37" i="9"/>
  <c r="AL60" i="9" s="1"/>
  <c r="AN83" i="9" s="1"/>
  <c r="AR106" i="9" s="1"/>
  <c r="AM130" i="9" s="1"/>
  <c r="AM153" i="9" s="1"/>
  <c r="AM176" i="9" s="1"/>
  <c r="AV199" i="22"/>
  <c r="AV200" i="20"/>
  <c r="AZ221" i="8"/>
  <c r="V82" i="22"/>
  <c r="Z104" i="8"/>
  <c r="V83" i="20"/>
  <c r="AH59" i="21"/>
  <c r="AH58" i="24"/>
  <c r="AH58" i="27"/>
  <c r="AH58" i="31" s="1"/>
  <c r="AF288" i="8"/>
  <c r="AF266" i="22"/>
  <c r="AF267" i="20"/>
  <c r="AF59" i="21"/>
  <c r="AF58" i="24"/>
  <c r="AF58" i="27"/>
  <c r="AF58" i="31" s="1"/>
  <c r="AJ58" i="24"/>
  <c r="AJ58" i="27"/>
  <c r="AJ58" i="31" s="1"/>
  <c r="AJ59" i="21"/>
  <c r="O30" i="33"/>
  <c r="Q200" i="20"/>
  <c r="Q199" i="22"/>
  <c r="O40" i="34"/>
  <c r="U221" i="8"/>
  <c r="AT155" i="22"/>
  <c r="AT166" i="22" s="1"/>
  <c r="AT167" i="22" s="1"/>
  <c r="AT177" i="8"/>
  <c r="AT156" i="20"/>
  <c r="O47" i="8"/>
  <c r="O25" i="21"/>
  <c r="O24" i="9"/>
  <c r="P140" i="8"/>
  <c r="P163" i="8" s="1"/>
  <c r="P186" i="8" s="1"/>
  <c r="R209" i="8" s="1"/>
  <c r="V232" i="8" s="1"/>
  <c r="Q256" i="8" s="1"/>
  <c r="Q279" i="8" s="1"/>
  <c r="Q302" i="8" s="1"/>
  <c r="S325" i="8" s="1"/>
  <c r="W348" i="8" s="1"/>
  <c r="P25" i="8"/>
  <c r="O24" i="31"/>
  <c r="O24" i="24"/>
  <c r="O24" i="27"/>
  <c r="AK243" i="8"/>
  <c r="AK266" i="8" s="1"/>
  <c r="AP220" i="22"/>
  <c r="AK244" i="22" s="1"/>
  <c r="AP221" i="20"/>
  <c r="AK245" i="20" s="1"/>
  <c r="AO155" i="20"/>
  <c r="AO154" i="22"/>
  <c r="AO176" i="8"/>
  <c r="O66" i="8"/>
  <c r="Q89" i="8" s="1"/>
  <c r="U112" i="8" s="1"/>
  <c r="O43" i="9"/>
  <c r="O66" i="9" s="1"/>
  <c r="Q89" i="9" s="1"/>
  <c r="U112" i="9" s="1"/>
  <c r="P136" i="9" s="1"/>
  <c r="P159" i="9" s="1"/>
  <c r="P182" i="9" s="1"/>
  <c r="R205" i="9" s="1"/>
  <c r="V228" i="9" s="1"/>
  <c r="Q252" i="9" s="1"/>
  <c r="Q275" i="9" s="1"/>
  <c r="AU199" i="8"/>
  <c r="AS177" i="22"/>
  <c r="AS178" i="20"/>
  <c r="Q299" i="9"/>
  <c r="S322" i="9"/>
  <c r="W345" i="9" s="1"/>
  <c r="AS289" i="8"/>
  <c r="AS268" i="20"/>
  <c r="AS267" i="22"/>
  <c r="Q48" i="9"/>
  <c r="Q71" i="9" s="1"/>
  <c r="S94" i="9" s="1"/>
  <c r="W117" i="9" s="1"/>
  <c r="R141" i="9" s="1"/>
  <c r="R164" i="9" s="1"/>
  <c r="R187" i="9" s="1"/>
  <c r="T210" i="9" s="1"/>
  <c r="X233" i="9" s="1"/>
  <c r="S257" i="9" s="1"/>
  <c r="S280" i="9" s="1"/>
  <c r="Q71" i="8"/>
  <c r="S94" i="8" s="1"/>
  <c r="W117" i="8" s="1"/>
  <c r="AK16" i="21"/>
  <c r="AK15" i="9"/>
  <c r="AK38" i="8"/>
  <c r="AL16" i="8"/>
  <c r="AL131" i="8"/>
  <c r="AL154" i="8" s="1"/>
  <c r="AK15" i="31"/>
  <c r="AK15" i="24"/>
  <c r="AK15" i="27"/>
  <c r="AU36" i="27"/>
  <c r="AU36" i="31" s="1"/>
  <c r="AU37" i="21"/>
  <c r="AU36" i="24"/>
  <c r="Q39" i="8"/>
  <c r="R132" i="8"/>
  <c r="R155" i="8" s="1"/>
  <c r="R17" i="8"/>
  <c r="Q16" i="27"/>
  <c r="Q16" i="31"/>
  <c r="Q17" i="21"/>
  <c r="Q16" i="24"/>
  <c r="Q16" i="9"/>
  <c r="W176" i="8"/>
  <c r="W154" i="22"/>
  <c r="W155" i="20"/>
  <c r="AM80" i="24"/>
  <c r="AM81" i="21"/>
  <c r="AQ289" i="8"/>
  <c r="AQ268" i="20"/>
  <c r="AQ267" i="22"/>
  <c r="U37" i="21"/>
  <c r="U36" i="24"/>
  <c r="U36" i="27"/>
  <c r="U36" i="31" s="1"/>
  <c r="AW105" i="8"/>
  <c r="AS83" i="22"/>
  <c r="AS84" i="20"/>
  <c r="AV177" i="20"/>
  <c r="AV176" i="22"/>
  <c r="AX198" i="8"/>
  <c r="BB37" i="9"/>
  <c r="BB60" i="9" s="1"/>
  <c r="BD83" i="9" s="1"/>
  <c r="BH106" i="9" s="1"/>
  <c r="BC130" i="9" s="1"/>
  <c r="BC153" i="9" s="1"/>
  <c r="BC176" i="9" s="1"/>
  <c r="BE199" i="9" s="1"/>
  <c r="BI222" i="9" s="1"/>
  <c r="BD246" i="9" s="1"/>
  <c r="BD269" i="9" s="1"/>
  <c r="BB60" i="8"/>
  <c r="BD83" i="8" s="1"/>
  <c r="BH106" i="8" s="1"/>
  <c r="W199" i="20"/>
  <c r="W198" i="22"/>
  <c r="AA220" i="8"/>
  <c r="AL83" i="20"/>
  <c r="AL82" i="22"/>
  <c r="AP104" i="8"/>
  <c r="AM61" i="20"/>
  <c r="AO82" i="8"/>
  <c r="AM60" i="22"/>
  <c r="AW81" i="21"/>
  <c r="AW80" i="24"/>
  <c r="AW80" i="27"/>
  <c r="AW80" i="31" s="1"/>
  <c r="AS39" i="22"/>
  <c r="AS50" i="22" s="1"/>
  <c r="AS51" i="22" s="1"/>
  <c r="AS40" i="20"/>
  <c r="AS61" i="8"/>
  <c r="AS38" i="9"/>
  <c r="AS61" i="9" s="1"/>
  <c r="AU84" i="9" s="1"/>
  <c r="AY107" i="9" s="1"/>
  <c r="AT131" i="9" s="1"/>
  <c r="AT154" i="9" s="1"/>
  <c r="T222" i="20"/>
  <c r="O246" i="20" s="1"/>
  <c r="T221" i="22"/>
  <c r="O245" i="22" s="1"/>
  <c r="O244" i="8"/>
  <c r="O267" i="8" s="1"/>
  <c r="AM220" i="8"/>
  <c r="AI198" i="22"/>
  <c r="AI199" i="20"/>
  <c r="AT62" i="20"/>
  <c r="AT61" i="22"/>
  <c r="AV83" i="8"/>
  <c r="BE37" i="9"/>
  <c r="BE60" i="9" s="1"/>
  <c r="BG83" i="9" s="1"/>
  <c r="BK106" i="9" s="1"/>
  <c r="BF130" i="9" s="1"/>
  <c r="BF153" i="9" s="1"/>
  <c r="BF176" i="9" s="1"/>
  <c r="BH199" i="9" s="1"/>
  <c r="BL222" i="9" s="1"/>
  <c r="BG246" i="9" s="1"/>
  <c r="BG269" i="9" s="1"/>
  <c r="BE60" i="8"/>
  <c r="BG83" i="8" s="1"/>
  <c r="BK106" i="8" s="1"/>
  <c r="AA15" i="24"/>
  <c r="AA15" i="27"/>
  <c r="AA15" i="9"/>
  <c r="AA38" i="8"/>
  <c r="AB16" i="8"/>
  <c r="AB131" i="8"/>
  <c r="AB154" i="8" s="1"/>
  <c r="AA15" i="31"/>
  <c r="AA16" i="21"/>
  <c r="O61" i="22"/>
  <c r="O62" i="20"/>
  <c r="Q83" i="8"/>
  <c r="AH288" i="8"/>
  <c r="AH267" i="20"/>
  <c r="AH266" i="22"/>
  <c r="AI80" i="27"/>
  <c r="AI80" i="31" s="1"/>
  <c r="AI81" i="21"/>
  <c r="AI80" i="24"/>
  <c r="P177" i="22"/>
  <c r="R199" i="8"/>
  <c r="P178" i="20"/>
  <c r="AJ38" i="22"/>
  <c r="AJ39" i="20"/>
  <c r="AJ60" i="8"/>
  <c r="AJ37" i="9"/>
  <c r="AJ60" i="9" s="1"/>
  <c r="AL83" i="9" s="1"/>
  <c r="AP106" i="9" s="1"/>
  <c r="AK130" i="9" s="1"/>
  <c r="AK153" i="9" s="1"/>
  <c r="AK176" i="9" s="1"/>
  <c r="AM199" i="9" s="1"/>
  <c r="AR81" i="24"/>
  <c r="AR82" i="21"/>
  <c r="AR81" i="27"/>
  <c r="AR81" i="31" s="1"/>
  <c r="AD220" i="22"/>
  <c r="Y244" i="22" s="1"/>
  <c r="Y243" i="8"/>
  <c r="Y266" i="8" s="1"/>
  <c r="AD221" i="20"/>
  <c r="Y245" i="20" s="1"/>
  <c r="AG80" i="24"/>
  <c r="AG81" i="21"/>
  <c r="Q156" i="20"/>
  <c r="Q177" i="8"/>
  <c r="Q155" i="22"/>
  <c r="V37" i="9"/>
  <c r="V60" i="9" s="1"/>
  <c r="X83" i="9" s="1"/>
  <c r="AB106" i="9" s="1"/>
  <c r="W130" i="9" s="1"/>
  <c r="W153" i="9" s="1"/>
  <c r="W176" i="9" s="1"/>
  <c r="Y199" i="9" s="1"/>
  <c r="V39" i="20"/>
  <c r="V38" i="22"/>
  <c r="V60" i="8"/>
  <c r="AT200" i="20"/>
  <c r="AX221" i="8"/>
  <c r="AT199" i="22"/>
  <c r="AQ104" i="22"/>
  <c r="AQ105" i="20"/>
  <c r="AR221" i="20"/>
  <c r="AM245" i="20" s="1"/>
  <c r="AM243" i="8"/>
  <c r="AM266" i="8" s="1"/>
  <c r="AR220" i="22"/>
  <c r="AM244" i="22" s="1"/>
  <c r="AM199" i="20"/>
  <c r="AQ220" i="8"/>
  <c r="AM198" i="22"/>
  <c r="U243" i="8"/>
  <c r="U266" i="8" s="1"/>
  <c r="Z221" i="20"/>
  <c r="U245" i="20" s="1"/>
  <c r="Z220" i="22"/>
  <c r="U244" i="22" s="1"/>
  <c r="BD16" i="8"/>
  <c r="BC15" i="27"/>
  <c r="BC15" i="31"/>
  <c r="BC16" i="21"/>
  <c r="BC38" i="8"/>
  <c r="BD131" i="8"/>
  <c r="BD154" i="8" s="1"/>
  <c r="BD177" i="8" s="1"/>
  <c r="BF200" i="8" s="1"/>
  <c r="BJ223" i="8" s="1"/>
  <c r="BE247" i="8" s="1"/>
  <c r="BE270" i="8" s="1"/>
  <c r="BE293" i="8" s="1"/>
  <c r="BG316" i="8" s="1"/>
  <c r="BK339" i="8" s="1"/>
  <c r="BC15" i="24"/>
  <c r="BC15" i="9"/>
  <c r="AX82" i="22"/>
  <c r="BB104" i="8"/>
  <c r="AX83" i="20"/>
  <c r="AR61" i="22"/>
  <c r="AR62" i="20"/>
  <c r="AT83" i="8"/>
  <c r="O16" i="31"/>
  <c r="P17" i="8"/>
  <c r="O16" i="27"/>
  <c r="O16" i="24"/>
  <c r="O39" i="8"/>
  <c r="P132" i="8"/>
  <c r="P155" i="8" s="1"/>
  <c r="P178" i="8" s="1"/>
  <c r="R201" i="8" s="1"/>
  <c r="V224" i="8" s="1"/>
  <c r="Q248" i="8" s="1"/>
  <c r="Q271" i="8" s="1"/>
  <c r="Q294" i="8" s="1"/>
  <c r="S317" i="8" s="1"/>
  <c r="W340" i="8" s="1"/>
  <c r="O17" i="21"/>
  <c r="O16" i="9"/>
  <c r="BF291" i="9"/>
  <c r="BH314" i="9"/>
  <c r="BL337" i="9" s="1"/>
  <c r="AM37" i="21"/>
  <c r="AM36" i="24"/>
  <c r="AM36" i="27"/>
  <c r="AM36" i="31" s="1"/>
  <c r="AZ103" i="21"/>
  <c r="AU127" i="21" s="1"/>
  <c r="AZ102" i="27"/>
  <c r="AZ102" i="24"/>
  <c r="AU126" i="24" s="1"/>
  <c r="AG60" i="22"/>
  <c r="AI82" i="8"/>
  <c r="AG61" i="20"/>
  <c r="N69" i="8"/>
  <c r="P92" i="8" s="1"/>
  <c r="T115" i="8" s="1"/>
  <c r="N46" i="9"/>
  <c r="N69" i="9" s="1"/>
  <c r="P92" i="9" s="1"/>
  <c r="T115" i="9" s="1"/>
  <c r="O139" i="9" s="1"/>
  <c r="O162" i="9" s="1"/>
  <c r="O185" i="9" s="1"/>
  <c r="Q208" i="9" s="1"/>
  <c r="U231" i="9" s="1"/>
  <c r="P255" i="9" s="1"/>
  <c r="P278" i="9" s="1"/>
  <c r="Z39" i="20"/>
  <c r="Z38" i="22"/>
  <c r="Z60" i="8"/>
  <c r="Z37" i="9"/>
  <c r="Z60" i="9" s="1"/>
  <c r="AB83" i="9" s="1"/>
  <c r="AF106" i="9" s="1"/>
  <c r="S106" i="20"/>
  <c r="S105" i="22"/>
  <c r="AJ177" i="20"/>
  <c r="AJ175" i="27" s="1"/>
  <c r="AJ175" i="31" s="1"/>
  <c r="AL198" i="8"/>
  <c r="AJ176" i="22"/>
  <c r="AW36" i="27"/>
  <c r="AW36" i="31" s="1"/>
  <c r="AW59" i="9"/>
  <c r="AL102" i="24"/>
  <c r="AG126" i="24" s="1"/>
  <c r="AL102" i="27"/>
  <c r="AL103" i="21"/>
  <c r="AG127" i="21" s="1"/>
  <c r="N60" i="21"/>
  <c r="N59" i="24"/>
  <c r="N59" i="27"/>
  <c r="N59" i="31" s="1"/>
  <c r="AV106" i="20"/>
  <c r="AV105" i="22"/>
  <c r="AT58" i="24"/>
  <c r="AT59" i="21"/>
  <c r="AT58" i="27"/>
  <c r="AT58" i="31" s="1"/>
  <c r="P40" i="20"/>
  <c r="P39" i="22"/>
  <c r="P61" i="8"/>
  <c r="P38" i="9"/>
  <c r="P61" i="9" s="1"/>
  <c r="R84" i="9" s="1"/>
  <c r="V107" i="9" s="1"/>
  <c r="Q131" i="9" s="1"/>
  <c r="Q154" i="9" s="1"/>
  <c r="Q177" i="9" s="1"/>
  <c r="S200" i="9" s="1"/>
  <c r="AN198" i="8"/>
  <c r="AL176" i="22"/>
  <c r="AL177" i="20"/>
  <c r="AL176" i="21" s="1"/>
  <c r="AW155" i="20"/>
  <c r="AW154" i="22"/>
  <c r="AW176" i="8"/>
  <c r="AY104" i="22"/>
  <c r="AY105" i="20"/>
  <c r="AW243" i="8"/>
  <c r="AW266" i="8" s="1"/>
  <c r="BB221" i="20"/>
  <c r="AW245" i="20" s="1"/>
  <c r="BB220" i="22"/>
  <c r="AW244" i="22" s="1"/>
  <c r="BA220" i="8"/>
  <c r="AW199" i="20"/>
  <c r="AW198" i="22"/>
  <c r="AT81" i="24"/>
  <c r="AT81" i="27"/>
  <c r="AT81" i="31" s="1"/>
  <c r="AT82" i="21"/>
  <c r="Y36" i="27"/>
  <c r="Y36" i="31" s="1"/>
  <c r="Y37" i="21"/>
  <c r="Y36" i="24"/>
  <c r="AG243" i="8"/>
  <c r="AG266" i="8" s="1"/>
  <c r="AL221" i="20"/>
  <c r="AG245" i="20" s="1"/>
  <c r="AL220" i="22"/>
  <c r="AG244" i="22" s="1"/>
  <c r="N268" i="20"/>
  <c r="N267" i="22"/>
  <c r="N289" i="8"/>
  <c r="AG36" i="24"/>
  <c r="AG36" i="27"/>
  <c r="AG36" i="31" s="1"/>
  <c r="AG37" i="21"/>
  <c r="AX102" i="24"/>
  <c r="AS126" i="24" s="1"/>
  <c r="AX103" i="21"/>
  <c r="AS127" i="21" s="1"/>
  <c r="AX102" i="27"/>
  <c r="AI61" i="20"/>
  <c r="AI60" i="22"/>
  <c r="AK82" i="8"/>
  <c r="AY155" i="20"/>
  <c r="AY154" i="22"/>
  <c r="AY176" i="8"/>
  <c r="AU83" i="22"/>
  <c r="AY105" i="8"/>
  <c r="AU84" i="20"/>
  <c r="AN177" i="20"/>
  <c r="AN175" i="24" s="1"/>
  <c r="AN176" i="22"/>
  <c r="AP198" i="8"/>
  <c r="AH38" i="22"/>
  <c r="AH39" i="20"/>
  <c r="AH60" i="8"/>
  <c r="AH37" i="9"/>
  <c r="AH60" i="9" s="1"/>
  <c r="AJ83" i="9" s="1"/>
  <c r="AN106" i="9" s="1"/>
  <c r="AI130" i="9" s="1"/>
  <c r="AI153" i="9" s="1"/>
  <c r="AI176" i="9" s="1"/>
  <c r="AK199" i="9" s="1"/>
  <c r="AW36" i="24"/>
  <c r="AW37" i="21"/>
  <c r="Z83" i="20"/>
  <c r="AD104" i="8"/>
  <c r="Z82" i="22"/>
  <c r="O300" i="9"/>
  <c r="Q323" i="9"/>
  <c r="U346" i="9" s="1"/>
  <c r="P135" i="8"/>
  <c r="P158" i="8" s="1"/>
  <c r="P181" i="8" s="1"/>
  <c r="R204" i="8" s="1"/>
  <c r="V227" i="8" s="1"/>
  <c r="Q251" i="8" s="1"/>
  <c r="Q274" i="8" s="1"/>
  <c r="Q297" i="8" s="1"/>
  <c r="S320" i="8" s="1"/>
  <c r="W343" i="8" s="1"/>
  <c r="O19" i="9"/>
  <c r="O19" i="31"/>
  <c r="P20" i="8"/>
  <c r="O19" i="27"/>
  <c r="O20" i="21"/>
  <c r="O19" i="24"/>
  <c r="O42" i="8"/>
  <c r="X102" i="24"/>
  <c r="S126" i="24" s="1"/>
  <c r="X102" i="27"/>
  <c r="X103" i="21"/>
  <c r="S127" i="21" s="1"/>
  <c r="AV82" i="22"/>
  <c r="AV83" i="20"/>
  <c r="AZ104" i="8"/>
  <c r="R302" i="9"/>
  <c r="T325" i="9"/>
  <c r="X348" i="9" s="1"/>
  <c r="AG50" i="22"/>
  <c r="AG51" i="22" s="1"/>
  <c r="N38" i="9"/>
  <c r="N61" i="9" s="1"/>
  <c r="P84" i="9" s="1"/>
  <c r="T107" i="9" s="1"/>
  <c r="O131" i="9" s="1"/>
  <c r="O154" i="9" s="1"/>
  <c r="O177" i="9" s="1"/>
  <c r="Q200" i="9" s="1"/>
  <c r="U223" i="9" s="1"/>
  <c r="P247" i="9" s="1"/>
  <c r="P270" i="9" s="1"/>
  <c r="N61" i="8"/>
  <c r="P84" i="8" s="1"/>
  <c r="T107" i="8" s="1"/>
  <c r="Y104" i="22"/>
  <c r="Y105" i="20"/>
  <c r="AA82" i="8"/>
  <c r="Y60" i="22"/>
  <c r="Y61" i="20"/>
  <c r="P68" i="8"/>
  <c r="R91" i="8" s="1"/>
  <c r="V114" i="8" s="1"/>
  <c r="P45" i="9"/>
  <c r="P68" i="9" s="1"/>
  <c r="R91" i="9" s="1"/>
  <c r="V114" i="9" s="1"/>
  <c r="Q138" i="9" s="1"/>
  <c r="Q161" i="9" s="1"/>
  <c r="Q184" i="9" s="1"/>
  <c r="S207" i="9" s="1"/>
  <c r="W230" i="9" s="1"/>
  <c r="R254" i="9" s="1"/>
  <c r="R277" i="9" s="1"/>
  <c r="Q318" i="9"/>
  <c r="U341" i="9" s="1"/>
  <c r="O295" i="9"/>
  <c r="Y80" i="24"/>
  <c r="Y81" i="21"/>
  <c r="Y80" i="27"/>
  <c r="Y80" i="31" s="1"/>
  <c r="BF15" i="24"/>
  <c r="BF38" i="8"/>
  <c r="BG131" i="8"/>
  <c r="BG154" i="8" s="1"/>
  <c r="BG177" i="8" s="1"/>
  <c r="BI200" i="8" s="1"/>
  <c r="BM223" i="8" s="1"/>
  <c r="BH247" i="8" s="1"/>
  <c r="BH270" i="8" s="1"/>
  <c r="BH293" i="8" s="1"/>
  <c r="BJ316" i="8" s="1"/>
  <c r="BN339" i="8" s="1"/>
  <c r="BF15" i="9"/>
  <c r="BG16" i="8"/>
  <c r="BF16" i="21"/>
  <c r="BF15" i="31"/>
  <c r="BF15" i="27"/>
  <c r="AH176" i="22"/>
  <c r="AH177" i="20"/>
  <c r="AJ198" i="8"/>
  <c r="AY38" i="8"/>
  <c r="AY16" i="21"/>
  <c r="AY15" i="27"/>
  <c r="AY15" i="9"/>
  <c r="AY15" i="24"/>
  <c r="AZ16" i="8"/>
  <c r="AZ131" i="8"/>
  <c r="AZ154" i="8" s="1"/>
  <c r="AY15" i="31"/>
  <c r="AV156" i="20"/>
  <c r="AV177" i="8"/>
  <c r="AV155" i="22"/>
  <c r="AV166" i="22" s="1"/>
  <c r="AV167" i="22" s="1"/>
  <c r="AW60" i="22"/>
  <c r="AY82" i="8"/>
  <c r="AW61" i="20"/>
  <c r="AU178" i="20"/>
  <c r="AU177" i="22"/>
  <c r="AW199" i="8"/>
  <c r="AK60" i="22"/>
  <c r="AM82" i="8"/>
  <c r="AK61" i="20"/>
  <c r="AV38" i="22"/>
  <c r="AV39" i="20"/>
  <c r="AV60" i="8"/>
  <c r="AV37" i="9"/>
  <c r="AV60" i="9" s="1"/>
  <c r="AX83" i="9" s="1"/>
  <c r="BB106" i="9" s="1"/>
  <c r="AW130" i="9" s="1"/>
  <c r="AW153" i="9" s="1"/>
  <c r="AW176" i="9" s="1"/>
  <c r="AY199" i="9" s="1"/>
  <c r="AV288" i="8"/>
  <c r="AV266" i="22"/>
  <c r="AV267" i="20"/>
  <c r="AL58" i="24"/>
  <c r="AL59" i="21"/>
  <c r="AL58" i="27"/>
  <c r="AL58" i="31" s="1"/>
  <c r="AM155" i="20"/>
  <c r="AM154" i="22"/>
  <c r="AM176" i="8"/>
  <c r="AJ266" i="22"/>
  <c r="AJ267" i="20"/>
  <c r="AJ288" i="8"/>
  <c r="AK81" i="21"/>
  <c r="AK80" i="27"/>
  <c r="AK80" i="31" s="1"/>
  <c r="AK80" i="24"/>
  <c r="X267" i="20"/>
  <c r="X288" i="8"/>
  <c r="X266" i="22"/>
  <c r="R320" i="9"/>
  <c r="V343" i="9" s="1"/>
  <c r="P297" i="9"/>
  <c r="AL104" i="8"/>
  <c r="AH82" i="22"/>
  <c r="AH83" i="20"/>
  <c r="AZ221" i="20"/>
  <c r="AU245" i="20" s="1"/>
  <c r="AU243" i="8"/>
  <c r="AU266" i="8" s="1"/>
  <c r="AZ220" i="22"/>
  <c r="AU244" i="22" s="1"/>
  <c r="Z177" i="20"/>
  <c r="Z175" i="27" s="1"/>
  <c r="Z175" i="31" s="1"/>
  <c r="Z176" i="22"/>
  <c r="AB198" i="8"/>
  <c r="AO15" i="27"/>
  <c r="AO16" i="21"/>
  <c r="AO15" i="24"/>
  <c r="AO15" i="9"/>
  <c r="AO38" i="8"/>
  <c r="AP16" i="8"/>
  <c r="AO15" i="31"/>
  <c r="AP131" i="8"/>
  <c r="AP154" i="8" s="1"/>
  <c r="P21" i="27"/>
  <c r="P22" i="21"/>
  <c r="P21" i="24"/>
  <c r="P44" i="8"/>
  <c r="Q137" i="8"/>
  <c r="Q160" i="8" s="1"/>
  <c r="Q183" i="8" s="1"/>
  <c r="S206" i="8" s="1"/>
  <c r="W229" i="8" s="1"/>
  <c r="R253" i="8" s="1"/>
  <c r="R276" i="8" s="1"/>
  <c r="R299" i="8" s="1"/>
  <c r="T322" i="8" s="1"/>
  <c r="X345" i="8" s="1"/>
  <c r="P21" i="9"/>
  <c r="P21" i="31"/>
  <c r="Q22" i="8"/>
  <c r="AI37" i="21"/>
  <c r="AI36" i="27"/>
  <c r="AI36" i="31" s="1"/>
  <c r="AI36" i="24"/>
  <c r="AX60" i="8"/>
  <c r="AX38" i="22"/>
  <c r="AX39" i="20"/>
  <c r="AX37" i="9"/>
  <c r="AX60" i="9" s="1"/>
  <c r="AZ83" i="9" s="1"/>
  <c r="BD106" i="9" s="1"/>
  <c r="AY130" i="9" s="1"/>
  <c r="AY153" i="9" s="1"/>
  <c r="AY176" i="9" s="1"/>
  <c r="BA199" i="9" s="1"/>
  <c r="AS60" i="21"/>
  <c r="AS59" i="27"/>
  <c r="AS59" i="31" s="1"/>
  <c r="AS59" i="24"/>
  <c r="AK198" i="22"/>
  <c r="AO220" i="8"/>
  <c r="AK199" i="20"/>
  <c r="AV16" i="9"/>
  <c r="AV39" i="8"/>
  <c r="AW132" i="8"/>
  <c r="AW155" i="8" s="1"/>
  <c r="AW17" i="8"/>
  <c r="AV16" i="31"/>
  <c r="AV17" i="21"/>
  <c r="AV16" i="24"/>
  <c r="AV16" i="27"/>
  <c r="AI16" i="21"/>
  <c r="AI15" i="9"/>
  <c r="AI15" i="27"/>
  <c r="AI38" i="8"/>
  <c r="AJ16" i="8"/>
  <c r="AJ131" i="8"/>
  <c r="AJ154" i="8" s="1"/>
  <c r="AI15" i="24"/>
  <c r="AI15" i="31"/>
  <c r="AW221" i="22"/>
  <c r="AR245" i="22" s="1"/>
  <c r="AR244" i="8"/>
  <c r="AR267" i="8" s="1"/>
  <c r="AW222" i="20"/>
  <c r="AR246" i="20" s="1"/>
  <c r="AG80" i="27"/>
  <c r="AG80" i="31" s="1"/>
  <c r="AK103" i="9"/>
  <c r="AQ59" i="24"/>
  <c r="AQ60" i="21"/>
  <c r="AQ59" i="27"/>
  <c r="AQ59" i="31" s="1"/>
  <c r="AN16" i="8"/>
  <c r="AN131" i="8"/>
  <c r="AN154" i="8" s="1"/>
  <c r="AM15" i="31"/>
  <c r="AM15" i="27"/>
  <c r="AM15" i="24"/>
  <c r="AM16" i="21"/>
  <c r="AM15" i="9"/>
  <c r="AM38" i="8"/>
  <c r="T58" i="24"/>
  <c r="T59" i="21"/>
  <c r="T58" i="27"/>
  <c r="T58" i="31" s="1"/>
  <c r="AJ82" i="22"/>
  <c r="AJ83" i="20"/>
  <c r="AN104" i="8"/>
  <c r="T243" i="8"/>
  <c r="T266" i="8" s="1"/>
  <c r="Y221" i="20"/>
  <c r="Y220" i="22"/>
  <c r="AF59" i="27"/>
  <c r="AF60" i="21"/>
  <c r="Q59" i="27"/>
  <c r="Q59" i="31" s="1"/>
  <c r="Q60" i="21"/>
  <c r="Z84" i="20"/>
  <c r="AD105" i="8"/>
  <c r="Z83" i="22"/>
  <c r="AB60" i="21"/>
  <c r="AD82" i="9"/>
  <c r="BH226" i="20"/>
  <c r="BC250" i="20" s="1"/>
  <c r="BC248" i="8"/>
  <c r="BC271" i="8" s="1"/>
  <c r="L243" i="22"/>
  <c r="Q235" i="22"/>
  <c r="BC178" i="22"/>
  <c r="BC189" i="22" s="1"/>
  <c r="BC190" i="22" s="1"/>
  <c r="BC179" i="20"/>
  <c r="BE200" i="8"/>
  <c r="AS106" i="20"/>
  <c r="AS105" i="22"/>
  <c r="AI201" i="8"/>
  <c r="AG180" i="20"/>
  <c r="AY156" i="20"/>
  <c r="AY177" i="8"/>
  <c r="AY155" i="22"/>
  <c r="W36" i="31"/>
  <c r="AH179" i="20"/>
  <c r="AJ200" i="8"/>
  <c r="AH178" i="22"/>
  <c r="Y107" i="20"/>
  <c r="Y106" i="22"/>
  <c r="V199" i="8"/>
  <c r="T177" i="22"/>
  <c r="T178" i="20"/>
  <c r="R155" i="20"/>
  <c r="R176" i="8"/>
  <c r="R154" i="22"/>
  <c r="AI38" i="21"/>
  <c r="AI37" i="27"/>
  <c r="X199" i="20"/>
  <c r="AB220" i="8"/>
  <c r="X198" i="22"/>
  <c r="AI106" i="20"/>
  <c r="AI105" i="22"/>
  <c r="AB132" i="8"/>
  <c r="AB155" i="8" s="1"/>
  <c r="AB17" i="8"/>
  <c r="AA16" i="31"/>
  <c r="AA16" i="27"/>
  <c r="AA16" i="24"/>
  <c r="AA17" i="21"/>
  <c r="AA16" i="9"/>
  <c r="AA39" i="8"/>
  <c r="P131" i="8"/>
  <c r="P154" i="8" s="1"/>
  <c r="P16" i="8"/>
  <c r="O15" i="27"/>
  <c r="O15" i="31"/>
  <c r="O15" i="24"/>
  <c r="O16" i="21"/>
  <c r="O15" i="9"/>
  <c r="O38" i="8"/>
  <c r="AJ105" i="8"/>
  <c r="AF84" i="20"/>
  <c r="AF83" i="22"/>
  <c r="AG106" i="21"/>
  <c r="AB130" i="21" s="1"/>
  <c r="AG105" i="24"/>
  <c r="AB129" i="24" s="1"/>
  <c r="AG105" i="27"/>
  <c r="AV80" i="31"/>
  <c r="AE221" i="8"/>
  <c r="AA200" i="20"/>
  <c r="AA199" i="22"/>
  <c r="AG104" i="9"/>
  <c r="BA60" i="24"/>
  <c r="BA60" i="27"/>
  <c r="BA61" i="21"/>
  <c r="P18" i="8"/>
  <c r="O17" i="31"/>
  <c r="O17" i="27"/>
  <c r="O18" i="21"/>
  <c r="O17" i="24"/>
  <c r="O17" i="9"/>
  <c r="O40" i="8"/>
  <c r="P133" i="8"/>
  <c r="P156" i="8" s="1"/>
  <c r="P179" i="8" s="1"/>
  <c r="R202" i="8" s="1"/>
  <c r="V225" i="8" s="1"/>
  <c r="Q249" i="8" s="1"/>
  <c r="Q272" i="8" s="1"/>
  <c r="Q295" i="8" s="1"/>
  <c r="S318" i="8" s="1"/>
  <c r="W341" i="8" s="1"/>
  <c r="AA38" i="21"/>
  <c r="AA37" i="27"/>
  <c r="AZ103" i="27"/>
  <c r="AZ104" i="21"/>
  <c r="AU128" i="21" s="1"/>
  <c r="AZ103" i="24"/>
  <c r="AU127" i="24" s="1"/>
  <c r="AA58" i="31"/>
  <c r="Q316" i="9"/>
  <c r="U339" i="9" s="1"/>
  <c r="O293" i="9"/>
  <c r="AS156" i="20"/>
  <c r="AS177" i="8"/>
  <c r="AS155" i="22"/>
  <c r="AS166" i="22" s="1"/>
  <c r="AS167" i="22" s="1"/>
  <c r="AQ104" i="9"/>
  <c r="N57" i="31"/>
  <c r="AL267" i="22"/>
  <c r="AL268" i="20"/>
  <c r="AL289" i="8"/>
  <c r="AT200" i="8"/>
  <c r="AR178" i="22"/>
  <c r="AR179" i="20"/>
  <c r="AK81" i="27"/>
  <c r="AO104" i="9"/>
  <c r="AV82" i="9"/>
  <c r="W104" i="9"/>
  <c r="AP60" i="27"/>
  <c r="AP60" i="31" s="1"/>
  <c r="AR83" i="9"/>
  <c r="K20" i="33"/>
  <c r="K61" i="33"/>
  <c r="K67" i="33" s="1"/>
  <c r="W58" i="31"/>
  <c r="AQ62" i="22"/>
  <c r="AQ63" i="20"/>
  <c r="AS84" i="8"/>
  <c r="Y131" i="8"/>
  <c r="Y154" i="8" s="1"/>
  <c r="Y16" i="8"/>
  <c r="X15" i="31"/>
  <c r="X15" i="27"/>
  <c r="X15" i="24"/>
  <c r="X16" i="21"/>
  <c r="X15" i="9"/>
  <c r="X38" i="8"/>
  <c r="AR268" i="20"/>
  <c r="AR267" i="22"/>
  <c r="AR289" i="8"/>
  <c r="AR103" i="27"/>
  <c r="AR103" i="24"/>
  <c r="AM127" i="24" s="1"/>
  <c r="AR104" i="21"/>
  <c r="AM128" i="21" s="1"/>
  <c r="AK107" i="8"/>
  <c r="AG86" i="20"/>
  <c r="AG85" i="22"/>
  <c r="Q58" i="31"/>
  <c r="AE82" i="21"/>
  <c r="AI104" i="9"/>
  <c r="T40" i="20"/>
  <c r="T61" i="8"/>
  <c r="T39" i="22"/>
  <c r="T50" i="22" s="1"/>
  <c r="T51" i="22" s="1"/>
  <c r="T38" i="9"/>
  <c r="N35" i="31"/>
  <c r="Z36" i="31"/>
  <c r="AB289" i="8"/>
  <c r="AB267" i="22"/>
  <c r="AB268" i="20"/>
  <c r="AP59" i="24"/>
  <c r="AR82" i="9"/>
  <c r="AD80" i="31"/>
  <c r="AP60" i="24"/>
  <c r="AP61" i="21"/>
  <c r="P59" i="9"/>
  <c r="BG108" i="21"/>
  <c r="BB132" i="21" s="1"/>
  <c r="BG107" i="24"/>
  <c r="BB131" i="24" s="1"/>
  <c r="BG107" i="27"/>
  <c r="AP289" i="8"/>
  <c r="AP268" i="20"/>
  <c r="AP267" i="22"/>
  <c r="AY200" i="20"/>
  <c r="BC221" i="8"/>
  <c r="AY199" i="22"/>
  <c r="AU105" i="22"/>
  <c r="AU106" i="20"/>
  <c r="AG83" i="21"/>
  <c r="AG82" i="27"/>
  <c r="AG82" i="31" s="1"/>
  <c r="U103" i="27"/>
  <c r="U103" i="24"/>
  <c r="P127" i="24" s="1"/>
  <c r="U104" i="21"/>
  <c r="P128" i="21" s="1"/>
  <c r="BE38" i="9"/>
  <c r="BE61" i="8"/>
  <c r="AN40" i="20"/>
  <c r="AN61" i="8"/>
  <c r="AN39" i="22"/>
  <c r="AN38" i="9"/>
  <c r="R37" i="27"/>
  <c r="R38" i="21"/>
  <c r="R37" i="24"/>
  <c r="AQ244" i="8"/>
  <c r="AQ267" i="8" s="1"/>
  <c r="AV221" i="22"/>
  <c r="AV222" i="20"/>
  <c r="AQ83" i="8"/>
  <c r="AO62" i="20"/>
  <c r="AO61" i="22"/>
  <c r="AT133" i="8"/>
  <c r="AT156" i="8" s="1"/>
  <c r="AT18" i="8"/>
  <c r="AS17" i="31"/>
  <c r="AS18" i="21"/>
  <c r="AS17" i="24"/>
  <c r="AS17" i="27"/>
  <c r="AS17" i="9"/>
  <c r="AS40" i="8"/>
  <c r="W157" i="20"/>
  <c r="W178" i="8"/>
  <c r="S177" i="22"/>
  <c r="S178" i="20"/>
  <c r="U199" i="8"/>
  <c r="AF178" i="20"/>
  <c r="AF177" i="22"/>
  <c r="AF189" i="22" s="1"/>
  <c r="AF190" i="22" s="1"/>
  <c r="AH199" i="8"/>
  <c r="P198" i="8"/>
  <c r="N176" i="22"/>
  <c r="N189" i="22" s="1"/>
  <c r="N190" i="22" s="1"/>
  <c r="N177" i="20"/>
  <c r="N190" i="20" s="1"/>
  <c r="N191" i="20" s="1"/>
  <c r="N188" i="8"/>
  <c r="AF267" i="22"/>
  <c r="AF268" i="20"/>
  <c r="AF289" i="8"/>
  <c r="S62" i="20"/>
  <c r="S61" i="22"/>
  <c r="U83" i="8"/>
  <c r="BF160" i="20"/>
  <c r="BF181" i="8"/>
  <c r="BD41" i="27"/>
  <c r="BD41" i="31" s="1"/>
  <c r="BD42" i="21"/>
  <c r="AD103" i="24"/>
  <c r="AD103" i="27"/>
  <c r="AD104" i="21"/>
  <c r="Y128" i="21" s="1"/>
  <c r="P60" i="22"/>
  <c r="R82" i="8"/>
  <c r="P61" i="20"/>
  <c r="V106" i="20"/>
  <c r="V105" i="22"/>
  <c r="AM37" i="27"/>
  <c r="AM37" i="24"/>
  <c r="AR39" i="22"/>
  <c r="AR50" i="22" s="1"/>
  <c r="AR51" i="22" s="1"/>
  <c r="AR40" i="20"/>
  <c r="AR61" i="8"/>
  <c r="AR38" i="9"/>
  <c r="X268" i="20"/>
  <c r="X289" i="8"/>
  <c r="X267" i="22"/>
  <c r="Q82" i="9"/>
  <c r="U105" i="9" s="1"/>
  <c r="P129" i="9" s="1"/>
  <c r="P152" i="9" s="1"/>
  <c r="Z156" i="20"/>
  <c r="Z155" i="22"/>
  <c r="Z166" i="22" s="1"/>
  <c r="Z167" i="22" s="1"/>
  <c r="Z177" i="8"/>
  <c r="V220" i="8"/>
  <c r="R199" i="20"/>
  <c r="R198" i="22"/>
  <c r="Q38" i="22"/>
  <c r="Q39" i="20"/>
  <c r="Q60" i="8"/>
  <c r="Q37" i="9"/>
  <c r="AR59" i="27"/>
  <c r="AR60" i="21"/>
  <c r="AR177" i="22"/>
  <c r="AR178" i="20"/>
  <c r="AT199" i="8"/>
  <c r="AA220" i="22"/>
  <c r="V243" i="8"/>
  <c r="V266" i="8" s="1"/>
  <c r="AA221" i="20"/>
  <c r="R103" i="21"/>
  <c r="M127" i="21" s="1"/>
  <c r="R102" i="24"/>
  <c r="M126" i="24" s="1"/>
  <c r="R102" i="27"/>
  <c r="AS244" i="8"/>
  <c r="AS267" i="8" s="1"/>
  <c r="AX221" i="22"/>
  <c r="AX222" i="20"/>
  <c r="L244" i="20"/>
  <c r="Q236" i="20"/>
  <c r="AU37" i="24"/>
  <c r="AU37" i="27"/>
  <c r="AI61" i="22"/>
  <c r="AK83" i="8"/>
  <c r="AI62" i="20"/>
  <c r="BN221" i="8"/>
  <c r="Q176" i="22"/>
  <c r="Q177" i="20"/>
  <c r="S198" i="8"/>
  <c r="AW38" i="21"/>
  <c r="AW37" i="24"/>
  <c r="Y82" i="21"/>
  <c r="Y81" i="27"/>
  <c r="AG38" i="21"/>
  <c r="AG60" i="9"/>
  <c r="AE37" i="27"/>
  <c r="AE38" i="21"/>
  <c r="O25" i="31"/>
  <c r="O25" i="27"/>
  <c r="O25" i="24"/>
  <c r="O48" i="8"/>
  <c r="P141" i="8"/>
  <c r="P164" i="8" s="1"/>
  <c r="P187" i="8" s="1"/>
  <c r="R210" i="8" s="1"/>
  <c r="V233" i="8" s="1"/>
  <c r="Q257" i="8" s="1"/>
  <c r="Q280" i="8" s="1"/>
  <c r="Q303" i="8" s="1"/>
  <c r="S326" i="8" s="1"/>
  <c r="W349" i="8" s="1"/>
  <c r="O26" i="21"/>
  <c r="O25" i="9"/>
  <c r="AE81" i="24"/>
  <c r="AE81" i="27"/>
  <c r="AL103" i="27"/>
  <c r="AL104" i="21"/>
  <c r="AG128" i="21" s="1"/>
  <c r="AL103" i="24"/>
  <c r="AG127" i="24" s="1"/>
  <c r="AH222" i="20"/>
  <c r="AC244" i="8"/>
  <c r="AC267" i="8" s="1"/>
  <c r="AH221" i="22"/>
  <c r="AF39" i="27"/>
  <c r="AF39" i="31" s="1"/>
  <c r="AF62" i="9"/>
  <c r="W38" i="22"/>
  <c r="W39" i="20"/>
  <c r="W60" i="8"/>
  <c r="W37" i="9"/>
  <c r="AF84" i="21"/>
  <c r="AF83" i="24"/>
  <c r="AF83" i="27"/>
  <c r="AF83" i="31" s="1"/>
  <c r="AM105" i="22"/>
  <c r="AM106" i="20"/>
  <c r="AR59" i="24"/>
  <c r="AT82" i="9"/>
  <c r="AD83" i="27"/>
  <c r="AD83" i="31" s="1"/>
  <c r="AD83" i="24"/>
  <c r="AK107" i="20"/>
  <c r="AK106" i="22"/>
  <c r="AD39" i="27"/>
  <c r="AD39" i="31" s="1"/>
  <c r="AD62" i="9"/>
  <c r="AS157" i="20"/>
  <c r="AS178" i="8"/>
  <c r="X133" i="8"/>
  <c r="X156" i="8" s="1"/>
  <c r="X18" i="8"/>
  <c r="W17" i="31"/>
  <c r="W17" i="27"/>
  <c r="W18" i="21"/>
  <c r="W17" i="24"/>
  <c r="W17" i="9"/>
  <c r="W40" i="8"/>
  <c r="AS104" i="9"/>
  <c r="AG106" i="20"/>
  <c r="AG105" i="22"/>
  <c r="AD84" i="21"/>
  <c r="AH106" i="9"/>
  <c r="AW104" i="9"/>
  <c r="AZ17" i="8"/>
  <c r="AZ132" i="8"/>
  <c r="AZ155" i="8" s="1"/>
  <c r="AY16" i="27"/>
  <c r="AY16" i="24"/>
  <c r="AY16" i="31"/>
  <c r="AY17" i="21"/>
  <c r="AY16" i="9"/>
  <c r="AY39" i="8"/>
  <c r="AV83" i="22"/>
  <c r="AV84" i="20"/>
  <c r="AZ105" i="8"/>
  <c r="Z61" i="8"/>
  <c r="Z40" i="20"/>
  <c r="Z39" i="22"/>
  <c r="Z38" i="9"/>
  <c r="AH103" i="24"/>
  <c r="AC127" i="24" s="1"/>
  <c r="AH103" i="27"/>
  <c r="AH104" i="21"/>
  <c r="AC128" i="21" s="1"/>
  <c r="X60" i="21"/>
  <c r="Z82" i="9"/>
  <c r="Q103" i="9"/>
  <c r="M95" i="9"/>
  <c r="AN199" i="8"/>
  <c r="AL178" i="20"/>
  <c r="AL177" i="22"/>
  <c r="BD157" i="20"/>
  <c r="BD178" i="8"/>
  <c r="AE83" i="8"/>
  <c r="AC61" i="22"/>
  <c r="AC73" i="22" s="1"/>
  <c r="AC74" i="22" s="1"/>
  <c r="AC62" i="20"/>
  <c r="BM105" i="8"/>
  <c r="BB293" i="8"/>
  <c r="BB294" i="22" s="1"/>
  <c r="BB271" i="22"/>
  <c r="BB272" i="20"/>
  <c r="AF246" i="8"/>
  <c r="AF269" i="8" s="1"/>
  <c r="AK223" i="22"/>
  <c r="AF247" i="22" s="1"/>
  <c r="AK224" i="20"/>
  <c r="AF248" i="20" s="1"/>
  <c r="AE269" i="22"/>
  <c r="AE291" i="8"/>
  <c r="AE292" i="22" s="1"/>
  <c r="AE270" i="20"/>
  <c r="N38" i="22"/>
  <c r="N50" i="22" s="1"/>
  <c r="N51" i="22" s="1"/>
  <c r="N39" i="20"/>
  <c r="N60" i="8"/>
  <c r="N37" i="9"/>
  <c r="N49" i="8"/>
  <c r="AJ60" i="21"/>
  <c r="AJ59" i="24"/>
  <c r="AJ59" i="27"/>
  <c r="AC269" i="22"/>
  <c r="AC270" i="20"/>
  <c r="AC291" i="8"/>
  <c r="AC292" i="22" s="1"/>
  <c r="AF244" i="22"/>
  <c r="U325" i="9"/>
  <c r="Y348" i="9" s="1"/>
  <c r="S302" i="9"/>
  <c r="BE44" i="20"/>
  <c r="BE65" i="8"/>
  <c r="BE42" i="9"/>
  <c r="AT245" i="20"/>
  <c r="AO82" i="21"/>
  <c r="AO81" i="27"/>
  <c r="AO81" i="24"/>
  <c r="U58" i="27"/>
  <c r="U59" i="21"/>
  <c r="U58" i="24"/>
  <c r="AG221" i="8"/>
  <c r="AC199" i="22"/>
  <c r="AC200" i="20"/>
  <c r="AU104" i="9"/>
  <c r="AU107" i="20"/>
  <c r="AU106" i="22"/>
  <c r="M37" i="21"/>
  <c r="M50" i="21" s="1"/>
  <c r="M51" i="21" s="1"/>
  <c r="M59" i="9"/>
  <c r="M49" i="9"/>
  <c r="AY106" i="20"/>
  <c r="AY105" i="22"/>
  <c r="V58" i="31"/>
  <c r="BD88" i="20"/>
  <c r="BH109" i="8"/>
  <c r="BH111" i="20" s="1"/>
  <c r="BJ315" i="9"/>
  <c r="BN338" i="9" s="1"/>
  <c r="BH292" i="9"/>
  <c r="AL59" i="24"/>
  <c r="AL59" i="27"/>
  <c r="AL60" i="21"/>
  <c r="AT104" i="24"/>
  <c r="AO128" i="24" s="1"/>
  <c r="AT105" i="21"/>
  <c r="AO129" i="21" s="1"/>
  <c r="AT104" i="27"/>
  <c r="AD60" i="21"/>
  <c r="AD59" i="27"/>
  <c r="AR85" i="20"/>
  <c r="AR84" i="22"/>
  <c r="AV106" i="8"/>
  <c r="AK81" i="24"/>
  <c r="AK82" i="21"/>
  <c r="X37" i="24"/>
  <c r="X60" i="9"/>
  <c r="R81" i="24"/>
  <c r="R82" i="21"/>
  <c r="AP269" i="20"/>
  <c r="AP268" i="22"/>
  <c r="AP290" i="8"/>
  <c r="AP291" i="22" s="1"/>
  <c r="BF83" i="8"/>
  <c r="O61" i="20"/>
  <c r="Q82" i="8"/>
  <c r="O60" i="22"/>
  <c r="AD59" i="24"/>
  <c r="AF82" i="9"/>
  <c r="AA132" i="8"/>
  <c r="AA155" i="8" s="1"/>
  <c r="AA17" i="8"/>
  <c r="Z16" i="31"/>
  <c r="Z16" i="27"/>
  <c r="Z16" i="24"/>
  <c r="Z17" i="21"/>
  <c r="Z16" i="9"/>
  <c r="Z39" i="8"/>
  <c r="AE244" i="8"/>
  <c r="AE267" i="8" s="1"/>
  <c r="AJ221" i="22"/>
  <c r="AJ222" i="20"/>
  <c r="AH59" i="27"/>
  <c r="AJ82" i="9"/>
  <c r="AI244" i="8"/>
  <c r="AI267" i="8" s="1"/>
  <c r="AN222" i="20"/>
  <c r="AN221" i="22"/>
  <c r="R131" i="8"/>
  <c r="R154" i="8" s="1"/>
  <c r="R16" i="8"/>
  <c r="Q15" i="31"/>
  <c r="Q15" i="27"/>
  <c r="Q16" i="21"/>
  <c r="Q15" i="24"/>
  <c r="Q15" i="9"/>
  <c r="Q38" i="8"/>
  <c r="L266" i="22"/>
  <c r="L282" i="22" s="1"/>
  <c r="L283" i="22" s="1"/>
  <c r="L288" i="8"/>
  <c r="L267" i="20"/>
  <c r="L283" i="20" s="1"/>
  <c r="L284" i="20" s="1"/>
  <c r="L281" i="8"/>
  <c r="M57" i="31"/>
  <c r="N39" i="9"/>
  <c r="N62" i="9" s="1"/>
  <c r="P85" i="9" s="1"/>
  <c r="T108" i="9" s="1"/>
  <c r="O132" i="9" s="1"/>
  <c r="O155" i="9" s="1"/>
  <c r="O178" i="9" s="1"/>
  <c r="Q201" i="9" s="1"/>
  <c r="U224" i="9" s="1"/>
  <c r="P248" i="9" s="1"/>
  <c r="P271" i="9" s="1"/>
  <c r="N62" i="8"/>
  <c r="P85" i="8" s="1"/>
  <c r="T108" i="8" s="1"/>
  <c r="X103" i="9"/>
  <c r="BH104" i="9"/>
  <c r="AO37" i="27"/>
  <c r="AO38" i="21"/>
  <c r="AI83" i="8"/>
  <c r="AG61" i="22"/>
  <c r="AG62" i="20"/>
  <c r="X221" i="8"/>
  <c r="T200" i="20"/>
  <c r="T199" i="22"/>
  <c r="AQ39" i="21"/>
  <c r="AQ38" i="27"/>
  <c r="AQ38" i="31" s="1"/>
  <c r="AH85" i="8"/>
  <c r="AF64" i="20"/>
  <c r="Y60" i="9"/>
  <c r="AH108" i="20"/>
  <c r="AH107" i="22"/>
  <c r="AL36" i="31"/>
  <c r="P120" i="20"/>
  <c r="P121" i="20" s="1"/>
  <c r="P102" i="24"/>
  <c r="K126" i="24" s="1"/>
  <c r="P103" i="21"/>
  <c r="K127" i="21" s="1"/>
  <c r="P102" i="27"/>
  <c r="P118" i="27" s="1"/>
  <c r="K142" i="27" s="1"/>
  <c r="AK106" i="20"/>
  <c r="AK105" i="22"/>
  <c r="AD64" i="20"/>
  <c r="AF85" i="8"/>
  <c r="AG155" i="22"/>
  <c r="AG166" i="22" s="1"/>
  <c r="AG167" i="22" s="1"/>
  <c r="AG156" i="20"/>
  <c r="AG177" i="8"/>
  <c r="AR41" i="20"/>
  <c r="AR62" i="8"/>
  <c r="AR39" i="9"/>
  <c r="V41" i="20"/>
  <c r="V62" i="8"/>
  <c r="V39" i="9"/>
  <c r="AX39" i="22"/>
  <c r="AX61" i="8"/>
  <c r="AX40" i="20"/>
  <c r="AX38" i="9"/>
  <c r="X36" i="31"/>
  <c r="AI200" i="20"/>
  <c r="AM221" i="8"/>
  <c r="AI199" i="22"/>
  <c r="V178" i="22"/>
  <c r="X200" i="8"/>
  <c r="V179" i="20"/>
  <c r="BE133" i="8"/>
  <c r="BE156" i="8" s="1"/>
  <c r="BE18" i="8"/>
  <c r="BD17" i="31"/>
  <c r="BD17" i="27"/>
  <c r="BD18" i="21"/>
  <c r="BD17" i="24"/>
  <c r="BD17" i="9"/>
  <c r="BD40" i="8"/>
  <c r="AI84" i="9"/>
  <c r="AM107" i="9" s="1"/>
  <c r="AH131" i="9" s="1"/>
  <c r="AH154" i="9" s="1"/>
  <c r="AC37" i="27"/>
  <c r="AC37" i="24"/>
  <c r="S102" i="24"/>
  <c r="N126" i="24" s="1"/>
  <c r="S102" i="27"/>
  <c r="S103" i="21"/>
  <c r="N127" i="21" s="1"/>
  <c r="AS37" i="24"/>
  <c r="AS60" i="9"/>
  <c r="BE182" i="20"/>
  <c r="BG203" i="8"/>
  <c r="AP103" i="24"/>
  <c r="AK127" i="24" s="1"/>
  <c r="AP104" i="21"/>
  <c r="AK128" i="21" s="1"/>
  <c r="AP103" i="27"/>
  <c r="AM58" i="31"/>
  <c r="AW81" i="27"/>
  <c r="AW82" i="21"/>
  <c r="AW81" i="24"/>
  <c r="AL84" i="20"/>
  <c r="AP105" i="8"/>
  <c r="AL83" i="22"/>
  <c r="AJ103" i="24"/>
  <c r="AE127" i="24" s="1"/>
  <c r="AJ103" i="27"/>
  <c r="AJ104" i="21"/>
  <c r="AE128" i="21" s="1"/>
  <c r="AJ133" i="8"/>
  <c r="AJ156" i="8" s="1"/>
  <c r="AJ18" i="8"/>
  <c r="AI17" i="31"/>
  <c r="AI17" i="27"/>
  <c r="AI18" i="21"/>
  <c r="AI17" i="24"/>
  <c r="AI17" i="9"/>
  <c r="AI40" i="8"/>
  <c r="AF132" i="8"/>
  <c r="AF155" i="8" s="1"/>
  <c r="AF17" i="8"/>
  <c r="AE16" i="31"/>
  <c r="AE16" i="27"/>
  <c r="AE17" i="21"/>
  <c r="AE16" i="24"/>
  <c r="AE16" i="9"/>
  <c r="AE39" i="8"/>
  <c r="AF245" i="20"/>
  <c r="AB106" i="20"/>
  <c r="AB105" i="22"/>
  <c r="AG82" i="24"/>
  <c r="AK105" i="9"/>
  <c r="AF129" i="9" s="1"/>
  <c r="AF152" i="9" s="1"/>
  <c r="AT244" i="22"/>
  <c r="AQ60" i="9"/>
  <c r="W83" i="20"/>
  <c r="W82" i="22"/>
  <c r="AA104" i="8"/>
  <c r="AV244" i="22"/>
  <c r="AI58" i="31"/>
  <c r="AQ82" i="24"/>
  <c r="AQ83" i="21"/>
  <c r="AQ82" i="27"/>
  <c r="AQ82" i="31" s="1"/>
  <c r="M36" i="24"/>
  <c r="M49" i="24" s="1"/>
  <c r="M50" i="24" s="1"/>
  <c r="M36" i="27"/>
  <c r="M51" i="20"/>
  <c r="M52" i="20" s="1"/>
  <c r="BF136" i="8"/>
  <c r="BF159" i="8" s="1"/>
  <c r="BF21" i="8"/>
  <c r="BE20" i="31"/>
  <c r="BE20" i="27"/>
  <c r="BE21" i="21"/>
  <c r="BE20" i="24"/>
  <c r="BE20" i="9"/>
  <c r="BE43" i="8"/>
  <c r="BB64" i="21"/>
  <c r="O198" i="22"/>
  <c r="O212" i="22" s="1"/>
  <c r="O213" i="22" s="1"/>
  <c r="M29" i="33"/>
  <c r="M34" i="33" s="1"/>
  <c r="M39" i="34"/>
  <c r="M54" i="34" s="1"/>
  <c r="S220" i="8"/>
  <c r="O199" i="20"/>
  <c r="O213" i="20" s="1"/>
  <c r="O214" i="20" s="1"/>
  <c r="O211" i="8"/>
  <c r="AI134" i="8"/>
  <c r="AI157" i="8" s="1"/>
  <c r="AI19" i="8"/>
  <c r="AH18" i="31"/>
  <c r="AH18" i="24"/>
  <c r="AH18" i="27"/>
  <c r="AH19" i="21"/>
  <c r="AH18" i="9"/>
  <c r="AH41" i="8"/>
  <c r="AR105" i="8"/>
  <c r="AN83" i="22"/>
  <c r="AN84" i="20"/>
  <c r="W198" i="8"/>
  <c r="U177" i="20"/>
  <c r="U176" i="22"/>
  <c r="R57" i="31"/>
  <c r="AN36" i="31"/>
  <c r="AD177" i="22"/>
  <c r="AD189" i="22" s="1"/>
  <c r="AD190" i="22" s="1"/>
  <c r="AD178" i="20"/>
  <c r="AF199" i="8"/>
  <c r="AO106" i="20"/>
  <c r="AO105" i="22"/>
  <c r="X61" i="22"/>
  <c r="X62" i="20"/>
  <c r="Z83" i="8"/>
  <c r="K57" i="31"/>
  <c r="K72" i="31" s="1"/>
  <c r="K72" i="27"/>
  <c r="K73" i="27" s="1"/>
  <c r="P36" i="27"/>
  <c r="P37" i="21"/>
  <c r="P36" i="24"/>
  <c r="AQ58" i="31"/>
  <c r="X244" i="22"/>
  <c r="AQ221" i="8"/>
  <c r="AM200" i="20"/>
  <c r="AM199" i="22"/>
  <c r="Z244" i="22"/>
  <c r="BD60" i="9"/>
  <c r="Y40" i="20"/>
  <c r="Y61" i="8"/>
  <c r="Y39" i="22"/>
  <c r="Y50" i="22" s="1"/>
  <c r="Y51" i="22" s="1"/>
  <c r="Y38" i="9"/>
  <c r="BE204" i="20"/>
  <c r="BI225" i="8"/>
  <c r="Q325" i="9"/>
  <c r="U348" i="9" s="1"/>
  <c r="O302" i="9"/>
  <c r="W245" i="20"/>
  <c r="AX105" i="8"/>
  <c r="AT83" i="22"/>
  <c r="AT84" i="20"/>
  <c r="W102" i="24"/>
  <c r="R126" i="24" s="1"/>
  <c r="W102" i="27"/>
  <c r="W103" i="21"/>
  <c r="R127" i="21" s="1"/>
  <c r="Q155" i="20"/>
  <c r="Q154" i="22"/>
  <c r="Q176" i="8"/>
  <c r="AF36" i="31"/>
  <c r="BE104" i="24"/>
  <c r="AZ128" i="24" s="1"/>
  <c r="BE104" i="27"/>
  <c r="BE105" i="21"/>
  <c r="AC58" i="31"/>
  <c r="M80" i="24"/>
  <c r="M95" i="24" s="1"/>
  <c r="M96" i="24" s="1"/>
  <c r="M80" i="27"/>
  <c r="M97" i="20"/>
  <c r="M98" i="20" s="1"/>
  <c r="M81" i="21"/>
  <c r="M96" i="21" s="1"/>
  <c r="M97" i="21" s="1"/>
  <c r="V36" i="24"/>
  <c r="V59" i="9"/>
  <c r="S243" i="22"/>
  <c r="AN177" i="22"/>
  <c r="AP199" i="8"/>
  <c r="AN178" i="20"/>
  <c r="BH222" i="8"/>
  <c r="BD201" i="20"/>
  <c r="BD200" i="22"/>
  <c r="BD212" i="22" s="1"/>
  <c r="BD213" i="22" s="1"/>
  <c r="AI107" i="8"/>
  <c r="AE86" i="20"/>
  <c r="AE85" i="22"/>
  <c r="U38" i="24"/>
  <c r="U61" i="9"/>
  <c r="W84" i="9" s="1"/>
  <c r="AA107" i="9" s="1"/>
  <c r="V131" i="9" s="1"/>
  <c r="V154" i="9" s="1"/>
  <c r="BI105" i="8"/>
  <c r="AL106" i="8"/>
  <c r="AH85" i="20"/>
  <c r="AH84" i="22"/>
  <c r="T59" i="9"/>
  <c r="AF39" i="24"/>
  <c r="AF40" i="21"/>
  <c r="R48" i="9"/>
  <c r="R71" i="9" s="1"/>
  <c r="T94" i="9" s="1"/>
  <c r="X117" i="9" s="1"/>
  <c r="S141" i="9" s="1"/>
  <c r="S164" i="9" s="1"/>
  <c r="S187" i="9" s="1"/>
  <c r="U210" i="9" s="1"/>
  <c r="Y233" i="9" s="1"/>
  <c r="T257" i="9" s="1"/>
  <c r="T280" i="9" s="1"/>
  <c r="R71" i="8"/>
  <c r="T94" i="8" s="1"/>
  <c r="X117" i="8" s="1"/>
  <c r="S105" i="20"/>
  <c r="S104" i="22"/>
  <c r="BA104" i="9"/>
  <c r="AJ108" i="20"/>
  <c r="AJ107" i="22"/>
  <c r="AI82" i="21"/>
  <c r="AI81" i="24"/>
  <c r="AI81" i="27"/>
  <c r="Y37" i="27"/>
  <c r="Y37" i="24"/>
  <c r="Y38" i="21"/>
  <c r="R245" i="20"/>
  <c r="AG245" i="8"/>
  <c r="AG268" i="8" s="1"/>
  <c r="AL222" i="22"/>
  <c r="AG246" i="22" s="1"/>
  <c r="AL223" i="20"/>
  <c r="AG247" i="20" s="1"/>
  <c r="AD40" i="21"/>
  <c r="AD39" i="24"/>
  <c r="AQ156" i="20"/>
  <c r="AQ177" i="8"/>
  <c r="AQ155" i="22"/>
  <c r="AQ166" i="22" s="1"/>
  <c r="AQ167" i="22" s="1"/>
  <c r="AN132" i="8"/>
  <c r="AN155" i="8" s="1"/>
  <c r="AN17" i="8"/>
  <c r="AM16" i="31"/>
  <c r="AM16" i="27"/>
  <c r="AM17" i="21"/>
  <c r="AM16" i="24"/>
  <c r="AM16" i="9"/>
  <c r="AM39" i="8"/>
  <c r="AJ17" i="8"/>
  <c r="AJ132" i="8"/>
  <c r="AJ155" i="8" s="1"/>
  <c r="AI16" i="31"/>
  <c r="AI16" i="27"/>
  <c r="AI16" i="24"/>
  <c r="AI17" i="21"/>
  <c r="AI16" i="9"/>
  <c r="AI39" i="8"/>
  <c r="AH132" i="8"/>
  <c r="AH155" i="8" s="1"/>
  <c r="AH17" i="8"/>
  <c r="AG16" i="31"/>
  <c r="AG16" i="27"/>
  <c r="AG17" i="21"/>
  <c r="AG16" i="24"/>
  <c r="AG16" i="9"/>
  <c r="AG39" i="8"/>
  <c r="AV104" i="21"/>
  <c r="AQ128" i="21" s="1"/>
  <c r="V154" i="22"/>
  <c r="V166" i="22" s="1"/>
  <c r="V167" i="22" s="1"/>
  <c r="V176" i="8"/>
  <c r="V155" i="20"/>
  <c r="N71" i="8"/>
  <c r="P94" i="8" s="1"/>
  <c r="T117" i="8" s="1"/>
  <c r="N48" i="9"/>
  <c r="N71" i="9" s="1"/>
  <c r="P94" i="9" s="1"/>
  <c r="T117" i="9" s="1"/>
  <c r="O141" i="9" s="1"/>
  <c r="O164" i="9" s="1"/>
  <c r="O187" i="9" s="1"/>
  <c r="Q210" i="9" s="1"/>
  <c r="U233" i="9" s="1"/>
  <c r="P257" i="9" s="1"/>
  <c r="P280" i="9" s="1"/>
  <c r="AT60" i="21"/>
  <c r="AT59" i="27"/>
  <c r="AT59" i="24"/>
  <c r="AG19" i="8"/>
  <c r="AG134" i="8"/>
  <c r="AG157" i="8" s="1"/>
  <c r="AF18" i="31"/>
  <c r="AF18" i="27"/>
  <c r="AF18" i="24"/>
  <c r="AF19" i="21"/>
  <c r="AF18" i="9"/>
  <c r="AF41" i="8"/>
  <c r="AD132" i="8"/>
  <c r="AD155" i="8" s="1"/>
  <c r="AD17" i="8"/>
  <c r="AC16" i="31"/>
  <c r="AC16" i="27"/>
  <c r="AC16" i="24"/>
  <c r="AC17" i="21"/>
  <c r="AC16" i="9"/>
  <c r="AC39" i="8"/>
  <c r="AH268" i="20"/>
  <c r="AH289" i="8"/>
  <c r="AH267" i="22"/>
  <c r="BC41" i="20"/>
  <c r="BC62" i="8"/>
  <c r="BC39" i="9"/>
  <c r="AG63" i="20"/>
  <c r="AG61" i="27" s="1"/>
  <c r="AG61" i="31" s="1"/>
  <c r="AI84" i="8"/>
  <c r="AG62" i="22"/>
  <c r="BD182" i="20"/>
  <c r="BF203" i="8"/>
  <c r="AY221" i="8"/>
  <c r="AU199" i="22"/>
  <c r="AU200" i="20"/>
  <c r="BB63" i="27"/>
  <c r="BB63" i="31" s="1"/>
  <c r="BD86" i="9"/>
  <c r="BH109" i="9" s="1"/>
  <c r="BC133" i="9" s="1"/>
  <c r="BC156" i="9" s="1"/>
  <c r="X104" i="27"/>
  <c r="X105" i="21"/>
  <c r="S129" i="21" s="1"/>
  <c r="X104" i="24"/>
  <c r="S128" i="24" s="1"/>
  <c r="BA106" i="20"/>
  <c r="BA105" i="22"/>
  <c r="Y221" i="8"/>
  <c r="U200" i="20"/>
  <c r="U199" i="22"/>
  <c r="AI178" i="8"/>
  <c r="AI157" i="20"/>
  <c r="AE177" i="8"/>
  <c r="AE156" i="20"/>
  <c r="AE155" i="22"/>
  <c r="AE166" i="22" s="1"/>
  <c r="AE167" i="22" s="1"/>
  <c r="O244" i="20"/>
  <c r="BI82" i="9"/>
  <c r="AT268" i="20"/>
  <c r="AT289" i="8"/>
  <c r="AT267" i="22"/>
  <c r="AQ62" i="20"/>
  <c r="AS83" i="8"/>
  <c r="AQ61" i="22"/>
  <c r="U288" i="8"/>
  <c r="U267" i="20"/>
  <c r="U266" i="22"/>
  <c r="BC64" i="21"/>
  <c r="BC63" i="27"/>
  <c r="BC63" i="31" s="1"/>
  <c r="AV245" i="20"/>
  <c r="M60" i="22"/>
  <c r="M73" i="22" s="1"/>
  <c r="M74" i="22" s="1"/>
  <c r="M61" i="20"/>
  <c r="O82" i="8"/>
  <c r="M72" i="8"/>
  <c r="AB178" i="20"/>
  <c r="AD199" i="8"/>
  <c r="AB177" i="22"/>
  <c r="BE160" i="20"/>
  <c r="BE181" i="8"/>
  <c r="AH158" i="20"/>
  <c r="AH179" i="8"/>
  <c r="AG201" i="8"/>
  <c r="AE180" i="20"/>
  <c r="BB38" i="27"/>
  <c r="BB61" i="9"/>
  <c r="BA105" i="9"/>
  <c r="Q324" i="9"/>
  <c r="U347" i="9" s="1"/>
  <c r="O301" i="9"/>
  <c r="BC289" i="8"/>
  <c r="AH36" i="31"/>
  <c r="X245" i="20"/>
  <c r="X105" i="20"/>
  <c r="X104" i="22"/>
  <c r="Z245" i="20"/>
  <c r="O36" i="24"/>
  <c r="O37" i="21"/>
  <c r="O36" i="27"/>
  <c r="O36" i="31" s="1"/>
  <c r="AD36" i="31"/>
  <c r="W267" i="22"/>
  <c r="W289" i="8"/>
  <c r="W268" i="20"/>
  <c r="P39" i="20"/>
  <c r="P38" i="22"/>
  <c r="P60" i="8"/>
  <c r="P37" i="9"/>
  <c r="Y177" i="22"/>
  <c r="AA199" i="8"/>
  <c r="Y178" i="20"/>
  <c r="BE82" i="9"/>
  <c r="P81" i="21"/>
  <c r="P80" i="24"/>
  <c r="P80" i="27"/>
  <c r="V60" i="22"/>
  <c r="X82" i="8"/>
  <c r="V61" i="20"/>
  <c r="Y244" i="8"/>
  <c r="Y267" i="8" s="1"/>
  <c r="AD222" i="20"/>
  <c r="AD221" i="22"/>
  <c r="S244" i="20"/>
  <c r="AK60" i="9"/>
  <c r="AG37" i="27"/>
  <c r="AG37" i="24"/>
  <c r="AC61" i="27"/>
  <c r="AC61" i="31" s="1"/>
  <c r="AC62" i="21"/>
  <c r="AC61" i="24"/>
  <c r="U63" i="20"/>
  <c r="U62" i="22"/>
  <c r="W84" i="8"/>
  <c r="AX103" i="27"/>
  <c r="AX104" i="21"/>
  <c r="AS128" i="21" s="1"/>
  <c r="AX103" i="24"/>
  <c r="AS127" i="24" s="1"/>
  <c r="T156" i="20"/>
  <c r="T155" i="22"/>
  <c r="T166" i="22" s="1"/>
  <c r="T167" i="22" s="1"/>
  <c r="T177" i="8"/>
  <c r="BC83" i="9"/>
  <c r="R104" i="8"/>
  <c r="L15" i="33"/>
  <c r="N83" i="20"/>
  <c r="L15" i="34"/>
  <c r="N82" i="22"/>
  <c r="N96" i="22" s="1"/>
  <c r="N97" i="22" s="1"/>
  <c r="N95" i="8"/>
  <c r="T61" i="20"/>
  <c r="V82" i="8"/>
  <c r="T60" i="22"/>
  <c r="AZ59" i="31"/>
  <c r="O80" i="24"/>
  <c r="O80" i="27"/>
  <c r="O81" i="21"/>
  <c r="R244" i="8"/>
  <c r="R267" i="8" s="1"/>
  <c r="W221" i="22"/>
  <c r="R245" i="22" s="1"/>
  <c r="W222" i="20"/>
  <c r="R246" i="20" s="1"/>
  <c r="Y61" i="22"/>
  <c r="AA83" i="8"/>
  <c r="Y62" i="20"/>
  <c r="R244" i="22"/>
  <c r="AF290" i="8"/>
  <c r="AF291" i="22" s="1"/>
  <c r="AF269" i="20"/>
  <c r="AF268" i="22"/>
  <c r="AR132" i="8"/>
  <c r="AR155" i="8" s="1"/>
  <c r="AR17" i="8"/>
  <c r="AQ16" i="27"/>
  <c r="AQ16" i="24"/>
  <c r="AQ16" i="31"/>
  <c r="AQ17" i="21"/>
  <c r="AQ16" i="9"/>
  <c r="AQ39" i="8"/>
  <c r="AM156" i="20"/>
  <c r="AM177" i="8"/>
  <c r="AM155" i="22"/>
  <c r="AI155" i="22"/>
  <c r="AI156" i="20"/>
  <c r="AI177" i="8"/>
  <c r="AF40" i="20"/>
  <c r="AF39" i="22"/>
  <c r="AF50" i="22" s="1"/>
  <c r="AF51" i="22" s="1"/>
  <c r="AF61" i="8"/>
  <c r="AF38" i="9"/>
  <c r="BC86" i="21"/>
  <c r="BC85" i="27"/>
  <c r="BC85" i="31" s="1"/>
  <c r="V103" i="24"/>
  <c r="Q127" i="24" s="1"/>
  <c r="AC222" i="20"/>
  <c r="X246" i="20" s="1"/>
  <c r="AC221" i="22"/>
  <c r="X245" i="22" s="1"/>
  <c r="X244" i="8"/>
  <c r="X267" i="8" s="1"/>
  <c r="V85" i="20"/>
  <c r="Z106" i="8"/>
  <c r="V84" i="22"/>
  <c r="AV178" i="20"/>
  <c r="AV177" i="22"/>
  <c r="AX199" i="8"/>
  <c r="W131" i="8"/>
  <c r="W154" i="8" s="1"/>
  <c r="W16" i="8"/>
  <c r="V15" i="31"/>
  <c r="V15" i="27"/>
  <c r="V15" i="24"/>
  <c r="V16" i="21"/>
  <c r="V15" i="9"/>
  <c r="V38" i="8"/>
  <c r="BC42" i="21"/>
  <c r="BC64" i="9"/>
  <c r="BE87" i="9" s="1"/>
  <c r="BI110" i="9" s="1"/>
  <c r="BD134" i="9" s="1"/>
  <c r="BD157" i="9" s="1"/>
  <c r="V198" i="22"/>
  <c r="Z220" i="8"/>
  <c r="V199" i="20"/>
  <c r="AO58" i="31"/>
  <c r="AV223" i="20"/>
  <c r="AQ247" i="20" s="1"/>
  <c r="AV222" i="22"/>
  <c r="AQ246" i="22" s="1"/>
  <c r="AQ245" i="8"/>
  <c r="AQ268" i="8" s="1"/>
  <c r="Q268" i="20"/>
  <c r="Q289" i="8"/>
  <c r="Q267" i="22"/>
  <c r="AK244" i="8"/>
  <c r="AK267" i="8" s="1"/>
  <c r="AP222" i="20"/>
  <c r="AP221" i="22"/>
  <c r="AF201" i="22"/>
  <c r="AF202" i="20"/>
  <c r="AJ223" i="8"/>
  <c r="AF158" i="20"/>
  <c r="AF179" i="8"/>
  <c r="AC155" i="22"/>
  <c r="AC166" i="22" s="1"/>
  <c r="AC167" i="22" s="1"/>
  <c r="AC177" i="8"/>
  <c r="AC156" i="20"/>
  <c r="AY104" i="9"/>
  <c r="AR199" i="8"/>
  <c r="AP178" i="20"/>
  <c r="AP177" i="22"/>
  <c r="AH177" i="22"/>
  <c r="AJ199" i="8"/>
  <c r="AH178" i="20"/>
  <c r="AH244" i="22"/>
  <c r="AA82" i="21"/>
  <c r="AA81" i="24"/>
  <c r="AG38" i="27"/>
  <c r="AG38" i="31" s="1"/>
  <c r="AG39" i="21"/>
  <c r="AG38" i="24"/>
  <c r="U106" i="9"/>
  <c r="Q59" i="24"/>
  <c r="S82" i="9"/>
  <c r="AS61" i="22"/>
  <c r="AS62" i="20"/>
  <c r="AU83" i="8"/>
  <c r="Q83" i="20"/>
  <c r="U104" i="8"/>
  <c r="Q82" i="22"/>
  <c r="T57" i="31"/>
  <c r="AI105" i="24"/>
  <c r="AD129" i="24" s="1"/>
  <c r="AI105" i="27"/>
  <c r="AI106" i="21"/>
  <c r="AD130" i="21" s="1"/>
  <c r="AS81" i="27"/>
  <c r="AS82" i="21"/>
  <c r="AS81" i="24"/>
  <c r="AN82" i="9"/>
  <c r="BG17" i="8"/>
  <c r="BF16" i="31"/>
  <c r="BF16" i="27"/>
  <c r="BF17" i="21"/>
  <c r="BF16" i="24"/>
  <c r="BG132" i="8"/>
  <c r="BG155" i="8" s="1"/>
  <c r="BF39" i="8"/>
  <c r="BF16" i="9"/>
  <c r="AH62" i="8"/>
  <c r="AH41" i="20"/>
  <c r="AH39" i="9"/>
  <c r="AD39" i="22"/>
  <c r="AD50" i="22" s="1"/>
  <c r="AD51" i="22" s="1"/>
  <c r="AD40" i="20"/>
  <c r="AD61" i="8"/>
  <c r="AD38" i="9"/>
  <c r="X81" i="27"/>
  <c r="X81" i="24"/>
  <c r="X82" i="21"/>
  <c r="W59" i="27"/>
  <c r="W59" i="31" s="1"/>
  <c r="W60" i="21"/>
  <c r="W59" i="24"/>
  <c r="AJ84" i="20"/>
  <c r="AJ83" i="22"/>
  <c r="AN105" i="8"/>
  <c r="AU156" i="20"/>
  <c r="AU177" i="8"/>
  <c r="AU155" i="22"/>
  <c r="AU166" i="22" s="1"/>
  <c r="AU167" i="22" s="1"/>
  <c r="AF221" i="22"/>
  <c r="AA244" i="8"/>
  <c r="AA267" i="8" s="1"/>
  <c r="AF222" i="20"/>
  <c r="BF293" i="9"/>
  <c r="BH316" i="9"/>
  <c r="BL339" i="9" s="1"/>
  <c r="W105" i="22"/>
  <c r="W106" i="20"/>
  <c r="AV36" i="31"/>
  <c r="AQ38" i="21"/>
  <c r="AQ37" i="27"/>
  <c r="AQ37" i="24"/>
  <c r="U321" i="9"/>
  <c r="Y344" i="9" s="1"/>
  <c r="S298" i="9"/>
  <c r="U243" i="22"/>
  <c r="BI109" i="8"/>
  <c r="BI111" i="20" s="1"/>
  <c r="BE88" i="20"/>
  <c r="AV289" i="8"/>
  <c r="AV268" i="20"/>
  <c r="AV267" i="22"/>
  <c r="BD44" i="20"/>
  <c r="BD65" i="8"/>
  <c r="BD42" i="9"/>
  <c r="BD65" i="9" s="1"/>
  <c r="AG63" i="8"/>
  <c r="AG42" i="20"/>
  <c r="AG40" i="9"/>
  <c r="AG63" i="9" s="1"/>
  <c r="AF59" i="24"/>
  <c r="AH82" i="9"/>
  <c r="U82" i="22"/>
  <c r="Y104" i="8"/>
  <c r="U83" i="20"/>
  <c r="BB63" i="20"/>
  <c r="BB62" i="22"/>
  <c r="BB73" i="22" s="1"/>
  <c r="BB74" i="22" s="1"/>
  <c r="BD84" i="8"/>
  <c r="AO244" i="8"/>
  <c r="AO267" i="8" s="1"/>
  <c r="AT221" i="22"/>
  <c r="AT222" i="20"/>
  <c r="AL82" i="9"/>
  <c r="N58" i="24"/>
  <c r="N59" i="21"/>
  <c r="N58" i="27"/>
  <c r="N58" i="31" s="1"/>
  <c r="AM104" i="9"/>
  <c r="X38" i="21"/>
  <c r="X37" i="27"/>
  <c r="X37" i="31" s="1"/>
  <c r="R81" i="27"/>
  <c r="V104" i="9"/>
  <c r="R59" i="27"/>
  <c r="R59" i="31" s="1"/>
  <c r="R60" i="21"/>
  <c r="R59" i="24"/>
  <c r="AZ221" i="22"/>
  <c r="AU244" i="8"/>
  <c r="AU267" i="8" s="1"/>
  <c r="AZ222" i="20"/>
  <c r="AO200" i="20"/>
  <c r="AO199" i="22"/>
  <c r="AS221" i="8"/>
  <c r="AT178" i="20"/>
  <c r="AV199" i="8"/>
  <c r="AT177" i="22"/>
  <c r="O35" i="31"/>
  <c r="AX84" i="20"/>
  <c r="AX83" i="22"/>
  <c r="BB105" i="8"/>
  <c r="AJ104" i="24"/>
  <c r="AE128" i="24" s="1"/>
  <c r="AJ105" i="21"/>
  <c r="AE129" i="21" s="1"/>
  <c r="AJ104" i="27"/>
  <c r="W200" i="22"/>
  <c r="AA222" i="8"/>
  <c r="W201" i="20"/>
  <c r="Z289" i="8"/>
  <c r="Z268" i="20"/>
  <c r="Z267" i="22"/>
  <c r="AK200" i="20"/>
  <c r="AO221" i="8"/>
  <c r="AK199" i="22"/>
  <c r="L35" i="31"/>
  <c r="L49" i="31" s="1"/>
  <c r="L49" i="27"/>
  <c r="L50" i="27" s="1"/>
  <c r="BB245" i="8"/>
  <c r="BB268" i="8" s="1"/>
  <c r="BG223" i="20"/>
  <c r="BG222" i="22"/>
  <c r="W244" i="22"/>
  <c r="W81" i="9"/>
  <c r="AW244" i="8"/>
  <c r="AW267" i="8" s="1"/>
  <c r="BB221" i="22"/>
  <c r="BB222" i="20"/>
  <c r="R60" i="9"/>
  <c r="K30" i="34"/>
  <c r="K92" i="34"/>
  <c r="K108" i="34" s="1"/>
  <c r="T104" i="22"/>
  <c r="T105" i="20"/>
  <c r="V36" i="27"/>
  <c r="V37" i="21"/>
  <c r="AW37" i="27"/>
  <c r="AW60" i="9"/>
  <c r="S266" i="22"/>
  <c r="S288" i="8"/>
  <c r="S267" i="20"/>
  <c r="AM83" i="8"/>
  <c r="AK62" i="20"/>
  <c r="AK61" i="22"/>
  <c r="U38" i="27"/>
  <c r="U38" i="31" s="1"/>
  <c r="U39" i="21"/>
  <c r="AP82" i="9"/>
  <c r="N47" i="9"/>
  <c r="N70" i="9" s="1"/>
  <c r="P93" i="9" s="1"/>
  <c r="T116" i="9" s="1"/>
  <c r="O140" i="9" s="1"/>
  <c r="O163" i="9" s="1"/>
  <c r="O186" i="9" s="1"/>
  <c r="Q209" i="9" s="1"/>
  <c r="U232" i="9" s="1"/>
  <c r="P256" i="9" s="1"/>
  <c r="P279" i="9" s="1"/>
  <c r="N70" i="8"/>
  <c r="P93" i="8" s="1"/>
  <c r="T116" i="8" s="1"/>
  <c r="U17" i="8"/>
  <c r="U132" i="8"/>
  <c r="U155" i="8" s="1"/>
  <c r="T16" i="31"/>
  <c r="T16" i="27"/>
  <c r="T16" i="24"/>
  <c r="T16" i="9"/>
  <c r="T17" i="21"/>
  <c r="T39" i="8"/>
  <c r="BA37" i="31"/>
  <c r="S103" i="9"/>
  <c r="AF61" i="21"/>
  <c r="AF60" i="27"/>
  <c r="AF60" i="31" s="1"/>
  <c r="AF60" i="24"/>
  <c r="L58" i="27"/>
  <c r="L58" i="24"/>
  <c r="L72" i="24" s="1"/>
  <c r="L73" i="24" s="1"/>
  <c r="L74" i="20"/>
  <c r="L75" i="20" s="1"/>
  <c r="AX17" i="8"/>
  <c r="AX132" i="8"/>
  <c r="AX155" i="8" s="1"/>
  <c r="AW16" i="27"/>
  <c r="AW16" i="31"/>
  <c r="AW17" i="21"/>
  <c r="AW16" i="24"/>
  <c r="AW16" i="9"/>
  <c r="AW39" i="8"/>
  <c r="AK156" i="20"/>
  <c r="AK155" i="22"/>
  <c r="AK177" i="8"/>
  <c r="Y103" i="21"/>
  <c r="T127" i="21" s="1"/>
  <c r="Y102" i="27"/>
  <c r="Y102" i="24"/>
  <c r="T126" i="24" s="1"/>
  <c r="AQ82" i="21"/>
  <c r="AQ81" i="27"/>
  <c r="AQ81" i="24"/>
  <c r="BF17" i="31"/>
  <c r="BG18" i="8"/>
  <c r="BF17" i="27"/>
  <c r="BF17" i="24"/>
  <c r="BF18" i="21"/>
  <c r="BF17" i="9"/>
  <c r="BF40" i="8"/>
  <c r="BG133" i="8"/>
  <c r="BG156" i="8" s="1"/>
  <c r="BG179" i="8" s="1"/>
  <c r="BI202" i="8" s="1"/>
  <c r="BM225" i="8" s="1"/>
  <c r="BH249" i="8" s="1"/>
  <c r="BH272" i="8" s="1"/>
  <c r="BH295" i="8" s="1"/>
  <c r="BJ318" i="8" s="1"/>
  <c r="BN341" i="8" s="1"/>
  <c r="R267" i="22"/>
  <c r="R268" i="20"/>
  <c r="R289" i="8"/>
  <c r="BA245" i="22"/>
  <c r="AP36" i="31"/>
  <c r="AA37" i="24"/>
  <c r="AA60" i="9"/>
  <c r="AP40" i="20"/>
  <c r="AP39" i="22"/>
  <c r="AP50" i="22" s="1"/>
  <c r="AP51" i="22" s="1"/>
  <c r="AP61" i="8"/>
  <c r="AP38" i="9"/>
  <c r="AL40" i="20"/>
  <c r="AL39" i="22"/>
  <c r="AL61" i="8"/>
  <c r="AL38" i="9"/>
  <c r="AH40" i="20"/>
  <c r="AH61" i="8"/>
  <c r="AH39" i="22"/>
  <c r="AH38" i="9"/>
  <c r="BG108" i="27"/>
  <c r="BG109" i="21"/>
  <c r="BB133" i="21" s="1"/>
  <c r="T60" i="24"/>
  <c r="T60" i="27"/>
  <c r="T60" i="31" s="1"/>
  <c r="AD221" i="8"/>
  <c r="Z199" i="22"/>
  <c r="Z200" i="20"/>
  <c r="U38" i="22"/>
  <c r="U50" i="22" s="1"/>
  <c r="U51" i="22" s="1"/>
  <c r="U39" i="20"/>
  <c r="U60" i="8"/>
  <c r="U37" i="9"/>
  <c r="BC66" i="20"/>
  <c r="BE87" i="8"/>
  <c r="AK58" i="31"/>
  <c r="AE42" i="20"/>
  <c r="AE63" i="8"/>
  <c r="AE40" i="9"/>
  <c r="AB40" i="20"/>
  <c r="AB39" i="22"/>
  <c r="AB50" i="22" s="1"/>
  <c r="AB51" i="22" s="1"/>
  <c r="AB61" i="8"/>
  <c r="AB38" i="9"/>
  <c r="AH166" i="22"/>
  <c r="AH167" i="22" s="1"/>
  <c r="N288" i="8"/>
  <c r="N266" i="22"/>
  <c r="N267" i="20"/>
  <c r="BL104" i="9"/>
  <c r="AN267" i="22"/>
  <c r="AN289" i="8"/>
  <c r="AN268" i="20"/>
  <c r="AS38" i="21"/>
  <c r="AS37" i="27"/>
  <c r="O59" i="21"/>
  <c r="O58" i="27"/>
  <c r="AJ244" i="22"/>
  <c r="AW106" i="20"/>
  <c r="AW105" i="22"/>
  <c r="BJ221" i="8"/>
  <c r="AD245" i="20"/>
  <c r="S37" i="24"/>
  <c r="S60" i="9"/>
  <c r="U83" i="9" s="1"/>
  <c r="Y106" i="9" s="1"/>
  <c r="T130" i="9" s="1"/>
  <c r="T153" i="9" s="1"/>
  <c r="P58" i="31"/>
  <c r="AV132" i="8"/>
  <c r="AV155" i="8" s="1"/>
  <c r="AV17" i="8"/>
  <c r="AU16" i="31"/>
  <c r="AU16" i="27"/>
  <c r="AU17" i="21"/>
  <c r="AU16" i="24"/>
  <c r="AU16" i="9"/>
  <c r="AU39" i="8"/>
  <c r="AG81" i="27"/>
  <c r="AK104" i="9"/>
  <c r="S82" i="21"/>
  <c r="S81" i="27"/>
  <c r="S81" i="24"/>
  <c r="AQ50" i="22"/>
  <c r="AQ51" i="22" s="1"/>
  <c r="U244" i="20"/>
  <c r="P243" i="8"/>
  <c r="P266" i="8" s="1"/>
  <c r="U220" i="22"/>
  <c r="P244" i="22" s="1"/>
  <c r="U221" i="20"/>
  <c r="AB82" i="9"/>
  <c r="AB59" i="24"/>
  <c r="AB59" i="27"/>
  <c r="Z104" i="22"/>
  <c r="Z105" i="20"/>
  <c r="S59" i="21"/>
  <c r="S58" i="24"/>
  <c r="BB38" i="24"/>
  <c r="BB39" i="21"/>
  <c r="AQ106" i="20"/>
  <c r="AQ105" i="22"/>
  <c r="P83" i="20"/>
  <c r="T104" i="8"/>
  <c r="P82" i="22"/>
  <c r="U156" i="20"/>
  <c r="U177" i="8"/>
  <c r="U155" i="22"/>
  <c r="U166" i="22" s="1"/>
  <c r="U167" i="22" s="1"/>
  <c r="T84" i="20"/>
  <c r="X105" i="8"/>
  <c r="T83" i="22"/>
  <c r="AM38" i="21"/>
  <c r="AM60" i="9"/>
  <c r="AR36" i="31"/>
  <c r="AV60" i="21"/>
  <c r="AV59" i="27"/>
  <c r="T80" i="24"/>
  <c r="T80" i="27"/>
  <c r="T81" i="21"/>
  <c r="AM244" i="8"/>
  <c r="AM267" i="8" s="1"/>
  <c r="AR222" i="20"/>
  <c r="AR221" i="22"/>
  <c r="AP84" i="20"/>
  <c r="AP83" i="22"/>
  <c r="AT105" i="8"/>
  <c r="BF105" i="9"/>
  <c r="BF107" i="20"/>
  <c r="BF106" i="22"/>
  <c r="BF119" i="22" s="1"/>
  <c r="BF120" i="22" s="1"/>
  <c r="AW200" i="20"/>
  <c r="AW199" i="22"/>
  <c r="BA221" i="8"/>
  <c r="BK316" i="9"/>
  <c r="BO339" i="9" s="1"/>
  <c r="BI293" i="9"/>
  <c r="AP132" i="8"/>
  <c r="AP155" i="8" s="1"/>
  <c r="AP17" i="8"/>
  <c r="AO16" i="27"/>
  <c r="AO16" i="31"/>
  <c r="AO17" i="21"/>
  <c r="AO16" i="9"/>
  <c r="AO16" i="24"/>
  <c r="AO39" i="8"/>
  <c r="AN104" i="21"/>
  <c r="AI128" i="21" s="1"/>
  <c r="AN103" i="27"/>
  <c r="AN103" i="24"/>
  <c r="AI127" i="24" s="1"/>
  <c r="BG199" i="8"/>
  <c r="T83" i="8"/>
  <c r="R62" i="20"/>
  <c r="R61" i="22"/>
  <c r="BC85" i="20"/>
  <c r="BG106" i="8"/>
  <c r="BC84" i="22"/>
  <c r="BC96" i="22" s="1"/>
  <c r="BC97" i="22" s="1"/>
  <c r="Q105" i="20"/>
  <c r="Q104" i="22"/>
  <c r="Q119" i="22" s="1"/>
  <c r="Q120" i="22" s="1"/>
  <c r="Q118" i="8"/>
  <c r="AU38" i="21"/>
  <c r="AU60" i="9"/>
  <c r="T23" i="8"/>
  <c r="S22" i="31"/>
  <c r="S22" i="27"/>
  <c r="S22" i="24"/>
  <c r="S45" i="8"/>
  <c r="T138" i="8"/>
  <c r="T161" i="8" s="1"/>
  <c r="T184" i="8" s="1"/>
  <c r="V207" i="8" s="1"/>
  <c r="Z230" i="8" s="1"/>
  <c r="U254" i="8" s="1"/>
  <c r="U277" i="8" s="1"/>
  <c r="U300" i="8" s="1"/>
  <c r="W323" i="8" s="1"/>
  <c r="AA346" i="8" s="1"/>
  <c r="S22" i="9"/>
  <c r="S23" i="21"/>
  <c r="AP245" i="20"/>
  <c r="Y81" i="24"/>
  <c r="AC104" i="9"/>
  <c r="X59" i="24"/>
  <c r="X59" i="27"/>
  <c r="AE37" i="24"/>
  <c r="AE60" i="9"/>
  <c r="S39" i="22"/>
  <c r="S50" i="22" s="1"/>
  <c r="S51" i="22" s="1"/>
  <c r="S61" i="8"/>
  <c r="S40" i="20"/>
  <c r="S38" i="9"/>
  <c r="AW155" i="22"/>
  <c r="AW156" i="20"/>
  <c r="AW177" i="8"/>
  <c r="AL132" i="8"/>
  <c r="AL155" i="8" s="1"/>
  <c r="AL17" i="8"/>
  <c r="AK16" i="31"/>
  <c r="AK16" i="27"/>
  <c r="AK16" i="24"/>
  <c r="AK17" i="21"/>
  <c r="AK16" i="9"/>
  <c r="AK39" i="8"/>
  <c r="T36" i="27"/>
  <c r="T36" i="24"/>
  <c r="T37" i="21"/>
  <c r="AL245" i="20"/>
  <c r="BA246" i="20"/>
  <c r="AC83" i="8"/>
  <c r="AA61" i="22"/>
  <c r="AA62" i="20"/>
  <c r="BD86" i="21"/>
  <c r="BD85" i="27"/>
  <c r="BD85" i="31" s="1"/>
  <c r="S83" i="22"/>
  <c r="S84" i="20"/>
  <c r="W105" i="8"/>
  <c r="L59" i="21"/>
  <c r="L73" i="21" s="1"/>
  <c r="L74" i="21" s="1"/>
  <c r="L72" i="9"/>
  <c r="N81" i="9"/>
  <c r="AL199" i="8"/>
  <c r="AJ177" i="22"/>
  <c r="AJ178" i="20"/>
  <c r="AR245" i="20"/>
  <c r="Q244" i="22"/>
  <c r="AR84" i="20"/>
  <c r="AV105" i="8"/>
  <c r="AR83" i="22"/>
  <c r="AQ199" i="22"/>
  <c r="AU221" i="8"/>
  <c r="AQ200" i="20"/>
  <c r="AH245" i="20"/>
  <c r="BD244" i="8"/>
  <c r="BD267" i="8" s="1"/>
  <c r="N244" i="20"/>
  <c r="AH201" i="22"/>
  <c r="AH202" i="20"/>
  <c r="AL223" i="8"/>
  <c r="AI223" i="22"/>
  <c r="AD247" i="22" s="1"/>
  <c r="AD246" i="8"/>
  <c r="AD269" i="8" s="1"/>
  <c r="AI224" i="20"/>
  <c r="AD248" i="20" s="1"/>
  <c r="AN244" i="22"/>
  <c r="AB245" i="20"/>
  <c r="AE61" i="24"/>
  <c r="AE62" i="21"/>
  <c r="AJ289" i="8"/>
  <c r="AJ268" i="20"/>
  <c r="AJ267" i="22"/>
  <c r="U35" i="31"/>
  <c r="Z60" i="21"/>
  <c r="Z59" i="27"/>
  <c r="Z59" i="24"/>
  <c r="AF103" i="24"/>
  <c r="AA127" i="24" s="1"/>
  <c r="AD244" i="22"/>
  <c r="O267" i="20"/>
  <c r="O266" i="22"/>
  <c r="O288" i="8"/>
  <c r="S37" i="27"/>
  <c r="S37" i="31" s="1"/>
  <c r="S38" i="21"/>
  <c r="Z103" i="9"/>
  <c r="Y84" i="20"/>
  <c r="Y83" i="22"/>
  <c r="AC105" i="8"/>
  <c r="AH59" i="24"/>
  <c r="AH60" i="21"/>
  <c r="AT39" i="22"/>
  <c r="AT50" i="22" s="1"/>
  <c r="AT51" i="22" s="1"/>
  <c r="AT61" i="8"/>
  <c r="AT40" i="20"/>
  <c r="AT38" i="9"/>
  <c r="AE61" i="27"/>
  <c r="AE61" i="31" s="1"/>
  <c r="AG84" i="9"/>
  <c r="AE58" i="31"/>
  <c r="T269" i="20"/>
  <c r="T290" i="8"/>
  <c r="T291" i="22" s="1"/>
  <c r="T268" i="22"/>
  <c r="AA81" i="27"/>
  <c r="AE104" i="9"/>
  <c r="AH105" i="8"/>
  <c r="AD83" i="22"/>
  <c r="AD84" i="20"/>
  <c r="AW221" i="8"/>
  <c r="AS200" i="20"/>
  <c r="AS199" i="22"/>
  <c r="Z178" i="20"/>
  <c r="Z177" i="22"/>
  <c r="AB199" i="8"/>
  <c r="AU58" i="31"/>
  <c r="AG244" i="8"/>
  <c r="AG267" i="8" s="1"/>
  <c r="AL222" i="20"/>
  <c r="AL221" i="22"/>
  <c r="BF87" i="9"/>
  <c r="BJ110" i="9" s="1"/>
  <c r="BE134" i="9" s="1"/>
  <c r="BE157" i="9" s="1"/>
  <c r="AM81" i="27"/>
  <c r="AM81" i="24"/>
  <c r="AM82" i="21"/>
  <c r="U245" i="8"/>
  <c r="U268" i="8" s="1"/>
  <c r="Z223" i="20"/>
  <c r="U247" i="20" s="1"/>
  <c r="Z222" i="22"/>
  <c r="U246" i="22" s="1"/>
  <c r="BK105" i="9"/>
  <c r="V17" i="8"/>
  <c r="V132" i="8"/>
  <c r="V155" i="8" s="1"/>
  <c r="U16" i="31"/>
  <c r="U16" i="27"/>
  <c r="U17" i="21"/>
  <c r="U16" i="9"/>
  <c r="U16" i="24"/>
  <c r="U39" i="8"/>
  <c r="U82" i="24"/>
  <c r="U83" i="21"/>
  <c r="U82" i="27"/>
  <c r="U82" i="31" s="1"/>
  <c r="AG58" i="31"/>
  <c r="AM62" i="20"/>
  <c r="AM61" i="22"/>
  <c r="AO83" i="8"/>
  <c r="AT132" i="8"/>
  <c r="AT155" i="8" s="1"/>
  <c r="AT17" i="8"/>
  <c r="AS16" i="31"/>
  <c r="AS16" i="27"/>
  <c r="AS16" i="24"/>
  <c r="AS17" i="21"/>
  <c r="AS16" i="9"/>
  <c r="AS39" i="8"/>
  <c r="BJ225" i="8"/>
  <c r="BF204" i="20"/>
  <c r="BH244" i="8"/>
  <c r="BH267" i="8" s="1"/>
  <c r="BH290" i="8" s="1"/>
  <c r="AN60" i="21"/>
  <c r="AN59" i="27"/>
  <c r="AN59" i="24"/>
  <c r="BB82" i="24"/>
  <c r="BB83" i="21"/>
  <c r="BB82" i="27"/>
  <c r="S131" i="8"/>
  <c r="S154" i="8" s="1"/>
  <c r="S16" i="8"/>
  <c r="R15" i="31"/>
  <c r="R15" i="27"/>
  <c r="R16" i="21"/>
  <c r="R15" i="24"/>
  <c r="R15" i="9"/>
  <c r="R38" i="8"/>
  <c r="O58" i="24"/>
  <c r="Q81" i="9"/>
  <c r="AO156" i="20"/>
  <c r="AO155" i="22"/>
  <c r="AO177" i="8"/>
  <c r="AV59" i="24"/>
  <c r="AX82" i="9"/>
  <c r="AI201" i="20"/>
  <c r="AM222" i="8"/>
  <c r="AI200" i="22"/>
  <c r="AU61" i="22"/>
  <c r="AU62" i="20"/>
  <c r="AW83" i="8"/>
  <c r="AI37" i="24"/>
  <c r="AI60" i="9"/>
  <c r="AW62" i="20"/>
  <c r="AW61" i="22"/>
  <c r="AY83" i="8"/>
  <c r="R44" i="9"/>
  <c r="R67" i="9" s="1"/>
  <c r="T90" i="9" s="1"/>
  <c r="X113" i="9" s="1"/>
  <c r="S137" i="9" s="1"/>
  <c r="S160" i="9" s="1"/>
  <c r="S183" i="9" s="1"/>
  <c r="U206" i="9" s="1"/>
  <c r="Y229" i="9" s="1"/>
  <c r="T253" i="9" s="1"/>
  <c r="T276" i="9" s="1"/>
  <c r="R67" i="8"/>
  <c r="T90" i="8" s="1"/>
  <c r="X113" i="8" s="1"/>
  <c r="AP244" i="22"/>
  <c r="AC105" i="22"/>
  <c r="AC106" i="20"/>
  <c r="AO37" i="24"/>
  <c r="AO60" i="9"/>
  <c r="AK37" i="24"/>
  <c r="AK38" i="21"/>
  <c r="AK37" i="27"/>
  <c r="AE62" i="20"/>
  <c r="AE61" i="22"/>
  <c r="AE73" i="22" s="1"/>
  <c r="AE74" i="22" s="1"/>
  <c r="AG83" i="8"/>
  <c r="AQ38" i="24"/>
  <c r="AQ61" i="9"/>
  <c r="P176" i="22"/>
  <c r="R198" i="8"/>
  <c r="P177" i="20"/>
  <c r="BD248" i="8"/>
  <c r="BD271" i="8" s="1"/>
  <c r="BI226" i="20"/>
  <c r="BD250" i="20" s="1"/>
  <c r="T103" i="9"/>
  <c r="AV39" i="22"/>
  <c r="AV40" i="20"/>
  <c r="AV61" i="8"/>
  <c r="AV38" i="9"/>
  <c r="AJ40" i="20"/>
  <c r="AJ39" i="22"/>
  <c r="AJ61" i="8"/>
  <c r="AJ38" i="9"/>
  <c r="BF107" i="24"/>
  <c r="BA131" i="24" s="1"/>
  <c r="BF107" i="27"/>
  <c r="BF108" i="21"/>
  <c r="BA132" i="21" s="1"/>
  <c r="X155" i="20"/>
  <c r="X154" i="22"/>
  <c r="X176" i="8"/>
  <c r="O243" i="8"/>
  <c r="O266" i="8" s="1"/>
  <c r="T221" i="20"/>
  <c r="O245" i="20" s="1"/>
  <c r="T220" i="22"/>
  <c r="O244" i="22" s="1"/>
  <c r="AX178" i="20"/>
  <c r="AX177" i="22"/>
  <c r="AZ199" i="8"/>
  <c r="AT36" i="31"/>
  <c r="BE39" i="9"/>
  <c r="BE62" i="9" s="1"/>
  <c r="BG85" i="9" s="1"/>
  <c r="BK108" i="9" s="1"/>
  <c r="BF132" i="9" s="1"/>
  <c r="BF155" i="9" s="1"/>
  <c r="BF178" i="9" s="1"/>
  <c r="BH201" i="9" s="1"/>
  <c r="BL224" i="9" s="1"/>
  <c r="BG248" i="9" s="1"/>
  <c r="BG271" i="9" s="1"/>
  <c r="BE62" i="8"/>
  <c r="BG85" i="8" s="1"/>
  <c r="BK108" i="8" s="1"/>
  <c r="AA103" i="24"/>
  <c r="AA104" i="21"/>
  <c r="V128" i="21" s="1"/>
  <c r="AA103" i="27"/>
  <c r="AL244" i="22"/>
  <c r="BA269" i="20"/>
  <c r="BA290" i="8"/>
  <c r="BA291" i="22" s="1"/>
  <c r="BA268" i="22"/>
  <c r="AG82" i="21"/>
  <c r="AG81" i="24"/>
  <c r="AK221" i="8"/>
  <c r="AG199" i="22"/>
  <c r="AG200" i="20"/>
  <c r="BH109" i="21"/>
  <c r="BC133" i="21" s="1"/>
  <c r="BH108" i="27"/>
  <c r="AH83" i="22"/>
  <c r="AL105" i="8"/>
  <c r="AH84" i="20"/>
  <c r="AS58" i="31"/>
  <c r="AC82" i="21"/>
  <c r="AC81" i="27"/>
  <c r="AC81" i="24"/>
  <c r="W177" i="20"/>
  <c r="W176" i="22"/>
  <c r="Y198" i="8"/>
  <c r="AR244" i="22"/>
  <c r="Q245" i="20"/>
  <c r="S35" i="31"/>
  <c r="AA156" i="20"/>
  <c r="AA177" i="8"/>
  <c r="AA155" i="22"/>
  <c r="AP59" i="27"/>
  <c r="AP60" i="21"/>
  <c r="AW222" i="8"/>
  <c r="AS201" i="20"/>
  <c r="AS200" i="22"/>
  <c r="U220" i="8"/>
  <c r="Q198" i="22"/>
  <c r="Q199" i="20"/>
  <c r="X221" i="22"/>
  <c r="S245" i="22" s="1"/>
  <c r="X222" i="20"/>
  <c r="S246" i="20" s="1"/>
  <c r="S244" i="8"/>
  <c r="S267" i="8" s="1"/>
  <c r="AE105" i="22"/>
  <c r="AE106" i="20"/>
  <c r="AC38" i="21"/>
  <c r="AC60" i="9"/>
  <c r="AN245" i="20"/>
  <c r="AB244" i="22"/>
  <c r="AJ245" i="20"/>
  <c r="S58" i="27"/>
  <c r="U81" i="9"/>
  <c r="BF177" i="8"/>
  <c r="AB83" i="22"/>
  <c r="AF105" i="8"/>
  <c r="AB84" i="20"/>
  <c r="O155" i="20"/>
  <c r="O167" i="20" s="1"/>
  <c r="O168" i="20" s="1"/>
  <c r="O154" i="22"/>
  <c r="O166" i="22" s="1"/>
  <c r="O167" i="22" s="1"/>
  <c r="O176" i="8"/>
  <c r="O165" i="8"/>
  <c r="AD268" i="20"/>
  <c r="AD289" i="8"/>
  <c r="AD267" i="22"/>
  <c r="AB36" i="31"/>
  <c r="R221" i="20"/>
  <c r="R220" i="22"/>
  <c r="R234" i="8"/>
  <c r="M258" i="8" s="1"/>
  <c r="M243" i="8"/>
  <c r="M266" i="8" s="1"/>
  <c r="BG21" i="8"/>
  <c r="BG136" i="8"/>
  <c r="BG159" i="8" s="1"/>
  <c r="BF20" i="31"/>
  <c r="BF20" i="27"/>
  <c r="BF21" i="21"/>
  <c r="BF20" i="24"/>
  <c r="BF20" i="9"/>
  <c r="BF43" i="8"/>
  <c r="AT103" i="27"/>
  <c r="AT104" i="21"/>
  <c r="AT103" i="24"/>
  <c r="AO127" i="24" s="1"/>
  <c r="Y58" i="31"/>
  <c r="AU81" i="27"/>
  <c r="AU82" i="21"/>
  <c r="AU81" i="24"/>
  <c r="AB104" i="9"/>
  <c r="V80" i="24"/>
  <c r="V81" i="21"/>
  <c r="V80" i="27"/>
  <c r="BD66" i="20"/>
  <c r="BD65" i="21" s="1"/>
  <c r="BF87" i="8"/>
  <c r="AJ36" i="31"/>
  <c r="AE200" i="20"/>
  <c r="AE199" i="22"/>
  <c r="AI221" i="8"/>
  <c r="BC293" i="8"/>
  <c r="BC294" i="22" s="1"/>
  <c r="BC271" i="22"/>
  <c r="BC272" i="20"/>
  <c r="BJ19" i="22"/>
  <c r="BJ134" i="22"/>
  <c r="AU19" i="22"/>
  <c r="AU134" i="22"/>
  <c r="AY19" i="22"/>
  <c r="AY134" i="22"/>
  <c r="R137" i="22"/>
  <c r="R22" i="22"/>
  <c r="BJ133" i="22"/>
  <c r="BJ18" i="22"/>
  <c r="AW18" i="22"/>
  <c r="AW133" i="22"/>
  <c r="Q141" i="22"/>
  <c r="Q26" i="22"/>
  <c r="R142" i="22" s="1"/>
  <c r="O178" i="22"/>
  <c r="AD137" i="22"/>
  <c r="AD22" i="22"/>
  <c r="Z17" i="22"/>
  <c r="Z132" i="22"/>
  <c r="P200" i="22"/>
  <c r="BC244" i="22"/>
  <c r="BC267" i="22" s="1"/>
  <c r="Q138" i="22"/>
  <c r="Q23" i="22"/>
  <c r="AS18" i="22"/>
  <c r="AS133" i="22"/>
  <c r="AS21" i="22"/>
  <c r="AS136" i="22"/>
  <c r="AD132" i="22"/>
  <c r="AD17" i="22"/>
  <c r="N62" i="22"/>
  <c r="BH105" i="22"/>
  <c r="Y18" i="22"/>
  <c r="Y133" i="22"/>
  <c r="Q18" i="22"/>
  <c r="Q133" i="22"/>
  <c r="BF132" i="22"/>
  <c r="BF155" i="22" s="1"/>
  <c r="BF178" i="22" s="1"/>
  <c r="BH201" i="22" s="1"/>
  <c r="BL224" i="22" s="1"/>
  <c r="BG248" i="22" s="1"/>
  <c r="BG271" i="22" s="1"/>
  <c r="BE39" i="22"/>
  <c r="BE62" i="22" s="1"/>
  <c r="BG85" i="22" s="1"/>
  <c r="BK108" i="22" s="1"/>
  <c r="BF17" i="22"/>
  <c r="V132" i="22"/>
  <c r="V17" i="22"/>
  <c r="Q22" i="22"/>
  <c r="Q137" i="22"/>
  <c r="AK18" i="22"/>
  <c r="AK133" i="22"/>
  <c r="AW19" i="22"/>
  <c r="AW134" i="22"/>
  <c r="BE18" i="22"/>
  <c r="BE133" i="22"/>
  <c r="AX132" i="22"/>
  <c r="AX17" i="22"/>
  <c r="S19" i="22"/>
  <c r="S134" i="22"/>
  <c r="AI21" i="22"/>
  <c r="AI136" i="22"/>
  <c r="BI221" i="22"/>
  <c r="BA18" i="22"/>
  <c r="BA133" i="22"/>
  <c r="AC18" i="22"/>
  <c r="AC133" i="22"/>
  <c r="M245" i="22"/>
  <c r="M268" i="22" s="1"/>
  <c r="BB133" i="22"/>
  <c r="BB18" i="22"/>
  <c r="AS19" i="22"/>
  <c r="AS134" i="22"/>
  <c r="Y19" i="22"/>
  <c r="Y134" i="22"/>
  <c r="O84" i="22"/>
  <c r="AL17" i="22"/>
  <c r="AL132" i="22"/>
  <c r="AP132" i="22"/>
  <c r="AP17" i="22"/>
  <c r="U18" i="22"/>
  <c r="U133" i="22"/>
  <c r="BA19" i="22"/>
  <c r="BA134" i="22"/>
  <c r="AH132" i="22"/>
  <c r="AH17" i="22"/>
  <c r="P134" i="22"/>
  <c r="P19" i="22"/>
  <c r="S222" i="22"/>
  <c r="P138" i="22"/>
  <c r="P23" i="22"/>
  <c r="AO18" i="22"/>
  <c r="AO133" i="22"/>
  <c r="AD133" i="22"/>
  <c r="AD18" i="22"/>
  <c r="AE136" i="22"/>
  <c r="AE21" i="22"/>
  <c r="BB17" i="22"/>
  <c r="BB132" i="22"/>
  <c r="U132" i="22"/>
  <c r="U17" i="22"/>
  <c r="AL133" i="22"/>
  <c r="AL18" i="22"/>
  <c r="AJ18" i="22"/>
  <c r="AJ133" i="22"/>
  <c r="AG18" i="22"/>
  <c r="AG133" i="22"/>
  <c r="AT17" i="22"/>
  <c r="AT132" i="22"/>
  <c r="R106" i="22"/>
  <c r="R132" i="22"/>
  <c r="R17" i="22"/>
  <c r="AI19" i="22"/>
  <c r="AI134" i="22"/>
  <c r="P133" i="22"/>
  <c r="P18" i="22"/>
  <c r="AV148" i="21"/>
  <c r="BA100" i="31"/>
  <c r="AV124" i="31" s="1"/>
  <c r="T125" i="27"/>
  <c r="L118" i="24"/>
  <c r="L119" i="24" s="1"/>
  <c r="G145" i="24"/>
  <c r="G165" i="24" s="1"/>
  <c r="G166" i="24" s="1"/>
  <c r="G146" i="21"/>
  <c r="G166" i="21" s="1"/>
  <c r="G167" i="21" s="1"/>
  <c r="S148" i="27"/>
  <c r="S148" i="31" s="1"/>
  <c r="AV147" i="27"/>
  <c r="AV147" i="31" s="1"/>
  <c r="L119" i="21"/>
  <c r="G143" i="21" s="1"/>
  <c r="AV170" i="9"/>
  <c r="AV170" i="24" s="1"/>
  <c r="S171" i="9"/>
  <c r="S172" i="21" s="1"/>
  <c r="O101" i="31"/>
  <c r="J125" i="31" s="1"/>
  <c r="AO148" i="21"/>
  <c r="G165" i="9"/>
  <c r="G145" i="27"/>
  <c r="G165" i="27" s="1"/>
  <c r="G166" i="27" s="1"/>
  <c r="S149" i="21"/>
  <c r="AO170" i="9"/>
  <c r="AQ193" i="9" s="1"/>
  <c r="AO147" i="24"/>
  <c r="AO147" i="27"/>
  <c r="AO147" i="31" s="1"/>
  <c r="AM101" i="31"/>
  <c r="AH125" i="31" s="1"/>
  <c r="AD126" i="27"/>
  <c r="AC171" i="9"/>
  <c r="AC172" i="21" s="1"/>
  <c r="AD172" i="9"/>
  <c r="AD172" i="27" s="1"/>
  <c r="AD172" i="31" s="1"/>
  <c r="AD149" i="27"/>
  <c r="AD149" i="31" s="1"/>
  <c r="AD150" i="21"/>
  <c r="J309" i="20"/>
  <c r="J329" i="20" s="1"/>
  <c r="J330" i="20" s="1"/>
  <c r="J355" i="20" s="1"/>
  <c r="AC125" i="27"/>
  <c r="AL334" i="22"/>
  <c r="AC148" i="24"/>
  <c r="AQ127" i="27"/>
  <c r="AC149" i="21"/>
  <c r="P126" i="27"/>
  <c r="BC334" i="8"/>
  <c r="BC336" i="20" s="1"/>
  <c r="AE333" i="22"/>
  <c r="AY313" i="20"/>
  <c r="AH171" i="9"/>
  <c r="AH172" i="21" s="1"/>
  <c r="AH148" i="24"/>
  <c r="AH148" i="27"/>
  <c r="AH148" i="31" s="1"/>
  <c r="AP173" i="9"/>
  <c r="AP173" i="27" s="1"/>
  <c r="AP173" i="31" s="1"/>
  <c r="AP150" i="27"/>
  <c r="AP150" i="31" s="1"/>
  <c r="S125" i="27"/>
  <c r="P149" i="27"/>
  <c r="P149" i="31" s="1"/>
  <c r="P149" i="24"/>
  <c r="AP150" i="24"/>
  <c r="AZ129" i="27"/>
  <c r="AQ150" i="24"/>
  <c r="AQ99" i="31"/>
  <c r="AL123" i="31" s="1"/>
  <c r="H145" i="24"/>
  <c r="H165" i="24" s="1"/>
  <c r="H166" i="24" s="1"/>
  <c r="AG101" i="31"/>
  <c r="AB125" i="31" s="1"/>
  <c r="AH124" i="27"/>
  <c r="AE332" i="20"/>
  <c r="AK150" i="21"/>
  <c r="AK149" i="24"/>
  <c r="P150" i="21"/>
  <c r="U123" i="27"/>
  <c r="AQ123" i="27"/>
  <c r="Y171" i="9"/>
  <c r="Y171" i="27" s="1"/>
  <c r="Y171" i="31" s="1"/>
  <c r="Y148" i="27"/>
  <c r="Y148" i="31" s="1"/>
  <c r="H37" i="33"/>
  <c r="H48" i="33" s="1"/>
  <c r="H50" i="33" s="1"/>
  <c r="AG103" i="31"/>
  <c r="AB127" i="31" s="1"/>
  <c r="N330" i="8"/>
  <c r="N331" i="22" s="1"/>
  <c r="Y148" i="24"/>
  <c r="J327" i="8"/>
  <c r="J352" i="8" s="1"/>
  <c r="H57" i="34"/>
  <c r="H78" i="34" s="1"/>
  <c r="H80" i="34" s="1"/>
  <c r="J354" i="22"/>
  <c r="AQ173" i="9"/>
  <c r="AS196" i="9" s="1"/>
  <c r="AQ151" i="21"/>
  <c r="AQ332" i="20"/>
  <c r="BB333" i="20"/>
  <c r="W98" i="31"/>
  <c r="R122" i="31" s="1"/>
  <c r="AB148" i="27"/>
  <c r="AB148" i="31" s="1"/>
  <c r="AB149" i="21"/>
  <c r="AB148" i="24"/>
  <c r="AC123" i="27"/>
  <c r="U332" i="20"/>
  <c r="BD336" i="20"/>
  <c r="AA150" i="27"/>
  <c r="AA150" i="31" s="1"/>
  <c r="AK172" i="9"/>
  <c r="AM195" i="9" s="1"/>
  <c r="S99" i="31"/>
  <c r="N123" i="31" s="1"/>
  <c r="P125" i="27"/>
  <c r="K123" i="21"/>
  <c r="AB123" i="27"/>
  <c r="AP334" i="22"/>
  <c r="T147" i="27"/>
  <c r="T147" i="31" s="1"/>
  <c r="AV148" i="27"/>
  <c r="AV148" i="31" s="1"/>
  <c r="AW100" i="31"/>
  <c r="AR124" i="31" s="1"/>
  <c r="AS100" i="31"/>
  <c r="AN124" i="31" s="1"/>
  <c r="H168" i="9"/>
  <c r="H169" i="21" s="1"/>
  <c r="X333" i="20"/>
  <c r="BB332" i="8"/>
  <c r="BB334" i="20" s="1"/>
  <c r="AX310" i="22"/>
  <c r="AA102" i="31"/>
  <c r="V126" i="31" s="1"/>
  <c r="Q101" i="31"/>
  <c r="L125" i="31" s="1"/>
  <c r="AA148" i="21"/>
  <c r="AJ124" i="27"/>
  <c r="AX150" i="24"/>
  <c r="AF103" i="31"/>
  <c r="AA127" i="31" s="1"/>
  <c r="AX127" i="27"/>
  <c r="O118" i="24"/>
  <c r="O119" i="24" s="1"/>
  <c r="AX173" i="9"/>
  <c r="AZ196" i="9" s="1"/>
  <c r="AA147" i="24"/>
  <c r="AA170" i="9"/>
  <c r="AA170" i="27" s="1"/>
  <c r="AA170" i="31" s="1"/>
  <c r="AX150" i="27"/>
  <c r="AX150" i="31" s="1"/>
  <c r="AV149" i="21"/>
  <c r="AF311" i="20"/>
  <c r="N146" i="27"/>
  <c r="N146" i="31" s="1"/>
  <c r="P145" i="27"/>
  <c r="Z146" i="24"/>
  <c r="Z146" i="27"/>
  <c r="Z146" i="31" s="1"/>
  <c r="AN123" i="27"/>
  <c r="AW309" i="20"/>
  <c r="Y170" i="9"/>
  <c r="Z147" i="21"/>
  <c r="AW308" i="22"/>
  <c r="Y147" i="27"/>
  <c r="Y147" i="31" s="1"/>
  <c r="AA173" i="9"/>
  <c r="AA173" i="24" s="1"/>
  <c r="Y125" i="27"/>
  <c r="Z169" i="9"/>
  <c r="AB192" i="9" s="1"/>
  <c r="AM126" i="27"/>
  <c r="Y147" i="24"/>
  <c r="AA151" i="21"/>
  <c r="AF147" i="21"/>
  <c r="AF169" i="9"/>
  <c r="AH192" i="9" s="1"/>
  <c r="AT146" i="24"/>
  <c r="N147" i="21"/>
  <c r="AK122" i="24"/>
  <c r="V150" i="21"/>
  <c r="AD150" i="27"/>
  <c r="AD150" i="31" s="1"/>
  <c r="P168" i="9"/>
  <c r="R191" i="9" s="1"/>
  <c r="N123" i="27"/>
  <c r="P145" i="24"/>
  <c r="AT147" i="21"/>
  <c r="N146" i="24"/>
  <c r="V149" i="27"/>
  <c r="V149" i="31" s="1"/>
  <c r="AD151" i="21"/>
  <c r="AF146" i="24"/>
  <c r="AD122" i="27"/>
  <c r="AT146" i="27"/>
  <c r="AT146" i="31" s="1"/>
  <c r="V149" i="24"/>
  <c r="AK146" i="21"/>
  <c r="AD150" i="24"/>
  <c r="AJ149" i="27"/>
  <c r="AJ149" i="31" s="1"/>
  <c r="AJ149" i="24"/>
  <c r="AK145" i="27"/>
  <c r="AK145" i="31" s="1"/>
  <c r="AJ172" i="9"/>
  <c r="AJ172" i="27" s="1"/>
  <c r="AJ172" i="31" s="1"/>
  <c r="AK168" i="9"/>
  <c r="AK168" i="24" s="1"/>
  <c r="AE309" i="22"/>
  <c r="AH146" i="24"/>
  <c r="AI99" i="31"/>
  <c r="AD123" i="31" s="1"/>
  <c r="AF310" i="22"/>
  <c r="AE310" i="20"/>
  <c r="AH146" i="27"/>
  <c r="AH146" i="31" s="1"/>
  <c r="AQ126" i="27"/>
  <c r="AY127" i="27"/>
  <c r="J124" i="27"/>
  <c r="AF102" i="31"/>
  <c r="AA126" i="31" s="1"/>
  <c r="X126" i="27"/>
  <c r="J146" i="21"/>
  <c r="J166" i="21" s="1"/>
  <c r="J167" i="21" s="1"/>
  <c r="R309" i="20"/>
  <c r="N149" i="21"/>
  <c r="AA310" i="20"/>
  <c r="AE331" i="8"/>
  <c r="AE332" i="22" s="1"/>
  <c r="R308" i="22"/>
  <c r="AG124" i="27"/>
  <c r="N148" i="27"/>
  <c r="N148" i="31" s="1"/>
  <c r="T123" i="27"/>
  <c r="T148" i="21"/>
  <c r="Q172" i="9"/>
  <c r="H165" i="9"/>
  <c r="W331" i="8"/>
  <c r="W332" i="22" s="1"/>
  <c r="AV171" i="9"/>
  <c r="AX194" i="9" s="1"/>
  <c r="T170" i="9"/>
  <c r="S309" i="22"/>
  <c r="P122" i="24"/>
  <c r="AC172" i="9"/>
  <c r="AC173" i="21" s="1"/>
  <c r="H145" i="27"/>
  <c r="H165" i="27" s="1"/>
  <c r="H166" i="27" s="1"/>
  <c r="Z123" i="27"/>
  <c r="AC149" i="27"/>
  <c r="AC149" i="31" s="1"/>
  <c r="AR100" i="31"/>
  <c r="AM124" i="31" s="1"/>
  <c r="AC126" i="27"/>
  <c r="AC150" i="21"/>
  <c r="V126" i="27"/>
  <c r="AK122" i="27"/>
  <c r="O119" i="21"/>
  <c r="J143" i="21" s="1"/>
  <c r="N171" i="9"/>
  <c r="P194" i="9" s="1"/>
  <c r="AG335" i="20"/>
  <c r="J168" i="9"/>
  <c r="J168" i="27" s="1"/>
  <c r="AB147" i="21"/>
  <c r="AB146" i="27"/>
  <c r="AB146" i="31" s="1"/>
  <c r="AB146" i="24"/>
  <c r="J145" i="24"/>
  <c r="J165" i="24" s="1"/>
  <c r="J166" i="24" s="1"/>
  <c r="J165" i="9"/>
  <c r="K122" i="24"/>
  <c r="AH169" i="9"/>
  <c r="AJ192" i="9" s="1"/>
  <c r="AU152" i="21"/>
  <c r="AE99" i="31"/>
  <c r="Z123" i="31" s="1"/>
  <c r="AU174" i="9"/>
  <c r="AW197" i="9" s="1"/>
  <c r="O98" i="31"/>
  <c r="J122" i="31" s="1"/>
  <c r="Q150" i="27"/>
  <c r="Q150" i="31" s="1"/>
  <c r="Q149" i="27"/>
  <c r="Q149" i="31" s="1"/>
  <c r="AR126" i="27"/>
  <c r="Q149" i="24"/>
  <c r="AF331" i="22"/>
  <c r="AU151" i="27"/>
  <c r="AU151" i="31" s="1"/>
  <c r="P98" i="31"/>
  <c r="K122" i="31" s="1"/>
  <c r="AU151" i="24"/>
  <c r="Y124" i="27"/>
  <c r="H122" i="27"/>
  <c r="O146" i="21"/>
  <c r="O118" i="27"/>
  <c r="O119" i="27" s="1"/>
  <c r="M98" i="31"/>
  <c r="H122" i="31" s="1"/>
  <c r="O145" i="27"/>
  <c r="AH147" i="21"/>
  <c r="Q150" i="24"/>
  <c r="O145" i="24"/>
  <c r="Q151" i="21"/>
  <c r="AZ335" i="20"/>
  <c r="H122" i="24"/>
  <c r="AV125" i="27"/>
  <c r="V102" i="31"/>
  <c r="Q126" i="31" s="1"/>
  <c r="AD127" i="27"/>
  <c r="AG148" i="24"/>
  <c r="AG149" i="21"/>
  <c r="AG148" i="27"/>
  <c r="AG148" i="31" s="1"/>
  <c r="M173" i="9"/>
  <c r="O196" i="9" s="1"/>
  <c r="M150" i="27"/>
  <c r="M150" i="31" s="1"/>
  <c r="M150" i="24"/>
  <c r="M119" i="21"/>
  <c r="H143" i="21" s="1"/>
  <c r="AQ313" i="20"/>
  <c r="AT102" i="31"/>
  <c r="AO126" i="31" s="1"/>
  <c r="M327" i="8"/>
  <c r="Q331" i="8"/>
  <c r="Q350" i="8" s="1"/>
  <c r="M309" i="22"/>
  <c r="M328" i="22" s="1"/>
  <c r="M329" i="22" s="1"/>
  <c r="AX333" i="20"/>
  <c r="AH123" i="27"/>
  <c r="AM99" i="31"/>
  <c r="AH123" i="31" s="1"/>
  <c r="Y122" i="27"/>
  <c r="Q122" i="27"/>
  <c r="T124" i="27"/>
  <c r="Y100" i="31"/>
  <c r="T124" i="31" s="1"/>
  <c r="J59" i="34"/>
  <c r="J78" i="34" s="1"/>
  <c r="J80" i="34" s="1"/>
  <c r="AM124" i="27"/>
  <c r="L311" i="20"/>
  <c r="L329" i="20" s="1"/>
  <c r="L330" i="20" s="1"/>
  <c r="P332" i="8"/>
  <c r="P333" i="22" s="1"/>
  <c r="P351" i="22" s="1"/>
  <c r="P352" i="22" s="1"/>
  <c r="AT101" i="31"/>
  <c r="AO125" i="31" s="1"/>
  <c r="L310" i="22"/>
  <c r="L328" i="22" s="1"/>
  <c r="L329" i="22" s="1"/>
  <c r="J39" i="33"/>
  <c r="J48" i="33" s="1"/>
  <c r="J50" i="33" s="1"/>
  <c r="S312" i="22"/>
  <c r="S313" i="20"/>
  <c r="W334" i="8"/>
  <c r="BB333" i="8"/>
  <c r="AX312" i="20"/>
  <c r="AX311" i="22"/>
  <c r="M127" i="27"/>
  <c r="AG309" i="22"/>
  <c r="AG310" i="20"/>
  <c r="AK331" i="8"/>
  <c r="R103" i="31"/>
  <c r="M127" i="31" s="1"/>
  <c r="O122" i="27"/>
  <c r="T98" i="31"/>
  <c r="O122" i="31" s="1"/>
  <c r="AU310" i="20"/>
  <c r="AU309" i="22"/>
  <c r="AU334" i="8"/>
  <c r="AU335" i="22" s="1"/>
  <c r="R331" i="8"/>
  <c r="N309" i="22"/>
  <c r="BB313" i="22"/>
  <c r="BB314" i="20"/>
  <c r="BF335" i="8"/>
  <c r="AD311" i="22"/>
  <c r="AD312" i="20"/>
  <c r="AH333" i="8"/>
  <c r="V331" i="8"/>
  <c r="R309" i="22"/>
  <c r="R310" i="20"/>
  <c r="AM311" i="20"/>
  <c r="AQ332" i="8"/>
  <c r="AM310" i="22"/>
  <c r="AH309" i="20"/>
  <c r="AH308" i="22"/>
  <c r="AL330" i="8"/>
  <c r="BC333" i="8"/>
  <c r="AY312" i="20"/>
  <c r="AY311" i="22"/>
  <c r="AJ331" i="8"/>
  <c r="AF310" i="20"/>
  <c r="AF309" i="22"/>
  <c r="AO332" i="20"/>
  <c r="AO331" i="22"/>
  <c r="I165" i="24"/>
  <c r="I166" i="24" s="1"/>
  <c r="K354" i="22"/>
  <c r="AC336" i="20"/>
  <c r="AC335" i="22"/>
  <c r="AI333" i="20"/>
  <c r="AI332" i="22"/>
  <c r="AK334" i="20"/>
  <c r="AK333" i="22"/>
  <c r="AI331" i="22"/>
  <c r="AI332" i="20"/>
  <c r="K165" i="24"/>
  <c r="K166" i="24" s="1"/>
  <c r="I166" i="21"/>
  <c r="I167" i="21" s="1"/>
  <c r="K48" i="33"/>
  <c r="K78" i="34"/>
  <c r="BA333" i="20"/>
  <c r="BA332" i="22"/>
  <c r="AK331" i="22"/>
  <c r="AK332" i="20"/>
  <c r="AW332" i="22"/>
  <c r="AW333" i="20"/>
  <c r="H166" i="21"/>
  <c r="H167" i="21" s="1"/>
  <c r="Z333" i="20"/>
  <c r="Z332" i="22"/>
  <c r="U333" i="20"/>
  <c r="U332" i="22"/>
  <c r="AW335" i="22"/>
  <c r="AW336" i="20"/>
  <c r="AJ334" i="20"/>
  <c r="AJ333" i="22"/>
  <c r="Q334" i="22"/>
  <c r="Q335" i="20"/>
  <c r="AI336" i="22"/>
  <c r="AI337" i="20"/>
  <c r="AY332" i="22"/>
  <c r="AY333" i="20"/>
  <c r="AS334" i="22"/>
  <c r="AS335" i="20"/>
  <c r="AT333" i="22"/>
  <c r="AT334" i="20"/>
  <c r="AA334" i="20"/>
  <c r="AA333" i="22"/>
  <c r="BA332" i="20"/>
  <c r="BA331" i="22"/>
  <c r="AM332" i="20"/>
  <c r="AM331" i="22"/>
  <c r="AQ333" i="20"/>
  <c r="AQ332" i="22"/>
  <c r="AM334" i="20"/>
  <c r="AM333" i="22"/>
  <c r="S333" i="20"/>
  <c r="S332" i="22"/>
  <c r="X334" i="22"/>
  <c r="X335" i="20"/>
  <c r="Z334" i="22"/>
  <c r="Z335" i="20"/>
  <c r="AI335" i="22"/>
  <c r="AI336" i="20"/>
  <c r="AU335" i="20"/>
  <c r="AU334" i="22"/>
  <c r="O332" i="20"/>
  <c r="O352" i="20" s="1"/>
  <c r="O353" i="20" s="1"/>
  <c r="O331" i="22"/>
  <c r="O351" i="22" s="1"/>
  <c r="O352" i="22" s="1"/>
  <c r="AX334" i="22"/>
  <c r="AX335" i="20"/>
  <c r="AW332" i="20"/>
  <c r="AW331" i="22"/>
  <c r="AU336" i="22"/>
  <c r="AU337" i="20"/>
  <c r="AB335" i="20"/>
  <c r="AB334" i="22"/>
  <c r="AH333" i="22"/>
  <c r="AH334" i="20"/>
  <c r="T332" i="20"/>
  <c r="T331" i="22"/>
  <c r="AX333" i="22"/>
  <c r="AX334" i="20"/>
  <c r="AI334" i="22"/>
  <c r="AI335" i="20"/>
  <c r="R335" i="20"/>
  <c r="R334" i="22"/>
  <c r="AN333" i="22"/>
  <c r="AN334" i="20"/>
  <c r="AT335" i="22"/>
  <c r="AT336" i="20"/>
  <c r="Q333" i="22"/>
  <c r="Q334" i="20"/>
  <c r="AS332" i="22"/>
  <c r="AS333" i="20"/>
  <c r="R145" i="31"/>
  <c r="O192" i="9"/>
  <c r="M169" i="24"/>
  <c r="M169" i="27"/>
  <c r="M169" i="31" s="1"/>
  <c r="M170" i="21"/>
  <c r="AT170" i="24"/>
  <c r="AT171" i="21"/>
  <c r="AV193" i="9"/>
  <c r="AT170" i="27"/>
  <c r="AT170" i="31" s="1"/>
  <c r="X122" i="31"/>
  <c r="AT196" i="9"/>
  <c r="AR173" i="27"/>
  <c r="AR173" i="31" s="1"/>
  <c r="AR174" i="21"/>
  <c r="AR173" i="24"/>
  <c r="L192" i="9"/>
  <c r="J170" i="21"/>
  <c r="J169" i="27"/>
  <c r="J169" i="31" s="1"/>
  <c r="J169" i="24"/>
  <c r="X194" i="9"/>
  <c r="V172" i="21"/>
  <c r="V171" i="24"/>
  <c r="V171" i="27"/>
  <c r="V171" i="31" s="1"/>
  <c r="AM196" i="9"/>
  <c r="AK174" i="21"/>
  <c r="AK173" i="27"/>
  <c r="AK173" i="31" s="1"/>
  <c r="AK173" i="24"/>
  <c r="L122" i="31"/>
  <c r="AI195" i="9"/>
  <c r="AG172" i="24"/>
  <c r="AG173" i="21"/>
  <c r="AG172" i="27"/>
  <c r="AG172" i="31" s="1"/>
  <c r="I168" i="24"/>
  <c r="K191" i="9"/>
  <c r="I169" i="21"/>
  <c r="I168" i="27"/>
  <c r="I188" i="9"/>
  <c r="AL145" i="31"/>
  <c r="AV194" i="9"/>
  <c r="AT171" i="27"/>
  <c r="AT171" i="31" s="1"/>
  <c r="AT171" i="24"/>
  <c r="AT172" i="21"/>
  <c r="AL194" i="9"/>
  <c r="AJ172" i="21"/>
  <c r="AJ171" i="27"/>
  <c r="AJ171" i="31" s="1"/>
  <c r="AJ171" i="24"/>
  <c r="AF191" i="9"/>
  <c r="AD168" i="24"/>
  <c r="AD168" i="27"/>
  <c r="AD169" i="21"/>
  <c r="T145" i="31"/>
  <c r="AJ145" i="31"/>
  <c r="Z192" i="9"/>
  <c r="X169" i="27"/>
  <c r="X169" i="31" s="1"/>
  <c r="X169" i="24"/>
  <c r="X170" i="21"/>
  <c r="BD200" i="9"/>
  <c r="BB178" i="21"/>
  <c r="BB177" i="27"/>
  <c r="BB177" i="31" s="1"/>
  <c r="BB177" i="24"/>
  <c r="L145" i="31"/>
  <c r="I122" i="31"/>
  <c r="AW193" i="9"/>
  <c r="AU170" i="24"/>
  <c r="AU170" i="27"/>
  <c r="AU170" i="31" s="1"/>
  <c r="AU171" i="21"/>
  <c r="AN145" i="31"/>
  <c r="M119" i="24"/>
  <c r="H142" i="24"/>
  <c r="N192" i="9"/>
  <c r="L169" i="24"/>
  <c r="L170" i="21"/>
  <c r="L169" i="27"/>
  <c r="L169" i="31" s="1"/>
  <c r="AA191" i="9"/>
  <c r="Y168" i="24"/>
  <c r="Y168" i="27"/>
  <c r="Y169" i="21"/>
  <c r="X192" i="9"/>
  <c r="V169" i="24"/>
  <c r="V169" i="27"/>
  <c r="V169" i="31" s="1"/>
  <c r="V170" i="21"/>
  <c r="AU191" i="9"/>
  <c r="AS169" i="21"/>
  <c r="AS168" i="27"/>
  <c r="AS168" i="24"/>
  <c r="W335" i="20"/>
  <c r="W334" i="22"/>
  <c r="AP122" i="31"/>
  <c r="Y173" i="27"/>
  <c r="Y173" i="31" s="1"/>
  <c r="AA196" i="9"/>
  <c r="Y174" i="21"/>
  <c r="Y173" i="24"/>
  <c r="AV195" i="9"/>
  <c r="AT172" i="24"/>
  <c r="AT172" i="27"/>
  <c r="AT172" i="31" s="1"/>
  <c r="AT173" i="21"/>
  <c r="AU196" i="9"/>
  <c r="AS174" i="21"/>
  <c r="AS173" i="24"/>
  <c r="AS173" i="27"/>
  <c r="AS173" i="31" s="1"/>
  <c r="M171" i="27"/>
  <c r="M171" i="31" s="1"/>
  <c r="M172" i="21"/>
  <c r="M171" i="24"/>
  <c r="O194" i="9"/>
  <c r="X336" i="20"/>
  <c r="X335" i="22"/>
  <c r="AB172" i="24"/>
  <c r="AD195" i="9"/>
  <c r="AB172" i="27"/>
  <c r="AB172" i="31" s="1"/>
  <c r="AB173" i="21"/>
  <c r="AR195" i="9"/>
  <c r="AP173" i="21"/>
  <c r="AP172" i="27"/>
  <c r="AP172" i="31" s="1"/>
  <c r="AP172" i="24"/>
  <c r="AI197" i="9"/>
  <c r="AG175" i="21"/>
  <c r="AG174" i="27"/>
  <c r="AG174" i="31" s="1"/>
  <c r="AG174" i="24"/>
  <c r="AN192" i="9"/>
  <c r="AL169" i="27"/>
  <c r="AL169" i="31" s="1"/>
  <c r="AL169" i="24"/>
  <c r="AL170" i="21"/>
  <c r="AI173" i="24"/>
  <c r="AK196" i="9"/>
  <c r="AI173" i="27"/>
  <c r="AI173" i="31" s="1"/>
  <c r="AI174" i="21"/>
  <c r="AA331" i="22"/>
  <c r="AA332" i="20"/>
  <c r="AF198" i="9"/>
  <c r="AD175" i="24"/>
  <c r="AD175" i="27"/>
  <c r="AD175" i="31" s="1"/>
  <c r="AD176" i="21"/>
  <c r="AP196" i="9"/>
  <c r="AN173" i="24"/>
  <c r="AN173" i="27"/>
  <c r="AN173" i="31" s="1"/>
  <c r="AN174" i="21"/>
  <c r="AU172" i="21"/>
  <c r="AU171" i="24"/>
  <c r="AW194" i="9"/>
  <c r="AU171" i="27"/>
  <c r="AU171" i="31" s="1"/>
  <c r="AI333" i="22"/>
  <c r="AI334" i="20"/>
  <c r="BC179" i="21"/>
  <c r="BE201" i="9"/>
  <c r="BC178" i="27"/>
  <c r="BC178" i="31" s="1"/>
  <c r="AO145" i="31"/>
  <c r="AN169" i="24"/>
  <c r="AN169" i="27"/>
  <c r="AN169" i="31" s="1"/>
  <c r="AP192" i="9"/>
  <c r="AN170" i="21"/>
  <c r="AS122" i="31"/>
  <c r="AE193" i="9"/>
  <c r="AC170" i="27"/>
  <c r="AC170" i="31" s="1"/>
  <c r="AC171" i="21"/>
  <c r="AC170" i="24"/>
  <c r="AK197" i="9"/>
  <c r="AI174" i="24"/>
  <c r="AI175" i="21"/>
  <c r="AI174" i="27"/>
  <c r="AI174" i="31" s="1"/>
  <c r="R171" i="24"/>
  <c r="R172" i="21"/>
  <c r="R171" i="27"/>
  <c r="R171" i="31" s="1"/>
  <c r="T194" i="9"/>
  <c r="AT191" i="9"/>
  <c r="AR169" i="21"/>
  <c r="AR168" i="27"/>
  <c r="AR168" i="24"/>
  <c r="AQ192" i="9"/>
  <c r="AO169" i="24"/>
  <c r="AO170" i="21"/>
  <c r="AO169" i="27"/>
  <c r="AO169" i="31" s="1"/>
  <c r="AI196" i="9"/>
  <c r="AG173" i="24"/>
  <c r="AG173" i="27"/>
  <c r="AG173" i="31" s="1"/>
  <c r="AG174" i="21"/>
  <c r="AD145" i="31"/>
  <c r="R192" i="9"/>
  <c r="P170" i="21"/>
  <c r="P169" i="27"/>
  <c r="P169" i="31" s="1"/>
  <c r="P169" i="24"/>
  <c r="AL122" i="31"/>
  <c r="AL198" i="9"/>
  <c r="W174" i="21"/>
  <c r="Y196" i="9"/>
  <c r="W173" i="27"/>
  <c r="W173" i="31" s="1"/>
  <c r="W173" i="24"/>
  <c r="AM174" i="21"/>
  <c r="AM173" i="27"/>
  <c r="AM173" i="31" s="1"/>
  <c r="AM173" i="24"/>
  <c r="AO196" i="9"/>
  <c r="AW199" i="9"/>
  <c r="AH168" i="27"/>
  <c r="AJ191" i="9"/>
  <c r="AH168" i="24"/>
  <c r="AH169" i="21"/>
  <c r="M145" i="31"/>
  <c r="T170" i="21"/>
  <c r="T169" i="27"/>
  <c r="T169" i="31" s="1"/>
  <c r="V192" i="9"/>
  <c r="T169" i="24"/>
  <c r="AR169" i="24"/>
  <c r="AT192" i="9"/>
  <c r="AR169" i="27"/>
  <c r="AR169" i="31" s="1"/>
  <c r="AR170" i="21"/>
  <c r="Q122" i="31"/>
  <c r="AB198" i="9"/>
  <c r="S122" i="31"/>
  <c r="AR191" i="9"/>
  <c r="AP168" i="27"/>
  <c r="AP169" i="21"/>
  <c r="AP168" i="24"/>
  <c r="AC332" i="20"/>
  <c r="AC331" i="22"/>
  <c r="K165" i="27"/>
  <c r="K166" i="27" s="1"/>
  <c r="K145" i="31"/>
  <c r="K165" i="31" s="1"/>
  <c r="AU194" i="9"/>
  <c r="AS171" i="24"/>
  <c r="AS171" i="27"/>
  <c r="AS171" i="31" s="1"/>
  <c r="AS172" i="21"/>
  <c r="AQ197" i="9"/>
  <c r="AO175" i="21"/>
  <c r="AO174" i="27"/>
  <c r="AO174" i="31" s="1"/>
  <c r="AO174" i="24"/>
  <c r="O193" i="9"/>
  <c r="M170" i="24"/>
  <c r="M170" i="27"/>
  <c r="M170" i="31" s="1"/>
  <c r="M171" i="21"/>
  <c r="T122" i="31"/>
  <c r="AS191" i="9"/>
  <c r="AQ168" i="24"/>
  <c r="AQ168" i="27"/>
  <c r="AQ169" i="21"/>
  <c r="AJ173" i="24"/>
  <c r="AL196" i="9"/>
  <c r="AJ173" i="27"/>
  <c r="AJ173" i="31" s="1"/>
  <c r="AJ174" i="21"/>
  <c r="AE171" i="24"/>
  <c r="AE172" i="21"/>
  <c r="AG194" i="9"/>
  <c r="AE171" i="27"/>
  <c r="AE171" i="31" s="1"/>
  <c r="T168" i="24"/>
  <c r="V191" i="9"/>
  <c r="T168" i="27"/>
  <c r="T169" i="21"/>
  <c r="K170" i="24"/>
  <c r="M193" i="9"/>
  <c r="K171" i="21"/>
  <c r="K170" i="27"/>
  <c r="K170" i="31" s="1"/>
  <c r="AL191" i="9"/>
  <c r="AJ168" i="27"/>
  <c r="AJ169" i="21"/>
  <c r="AJ168" i="24"/>
  <c r="AX149" i="31"/>
  <c r="AA332" i="22"/>
  <c r="AA333" i="20"/>
  <c r="AV173" i="21"/>
  <c r="AV172" i="27"/>
  <c r="AV172" i="31" s="1"/>
  <c r="AX195" i="9"/>
  <c r="AV172" i="24"/>
  <c r="W195" i="9"/>
  <c r="U172" i="24"/>
  <c r="U172" i="27"/>
  <c r="U172" i="31" s="1"/>
  <c r="U173" i="21"/>
  <c r="Z171" i="21"/>
  <c r="Z170" i="24"/>
  <c r="Z170" i="27"/>
  <c r="Z170" i="31" s="1"/>
  <c r="AB193" i="9"/>
  <c r="Z193" i="9"/>
  <c r="X170" i="27"/>
  <c r="X170" i="31" s="1"/>
  <c r="X170" i="24"/>
  <c r="X171" i="21"/>
  <c r="AH194" i="9"/>
  <c r="AF171" i="24"/>
  <c r="AF171" i="27"/>
  <c r="AF171" i="31" s="1"/>
  <c r="AF172" i="21"/>
  <c r="BC200" i="9"/>
  <c r="BA177" i="24"/>
  <c r="BA178" i="21"/>
  <c r="BA177" i="27"/>
  <c r="BA177" i="31" s="1"/>
  <c r="U192" i="9"/>
  <c r="S169" i="24"/>
  <c r="S170" i="21"/>
  <c r="S169" i="27"/>
  <c r="S169" i="31" s="1"/>
  <c r="Z191" i="9"/>
  <c r="X169" i="21"/>
  <c r="X168" i="24"/>
  <c r="X168" i="27"/>
  <c r="R194" i="9"/>
  <c r="P171" i="24"/>
  <c r="P172" i="21"/>
  <c r="P171" i="27"/>
  <c r="P171" i="31" s="1"/>
  <c r="AF122" i="31"/>
  <c r="AM192" i="9"/>
  <c r="AK169" i="24"/>
  <c r="AK169" i="27"/>
  <c r="AK169" i="31" s="1"/>
  <c r="AK170" i="21"/>
  <c r="AG195" i="9"/>
  <c r="AE173" i="21"/>
  <c r="AE172" i="27"/>
  <c r="AE172" i="31" s="1"/>
  <c r="AE172" i="24"/>
  <c r="AC333" i="22"/>
  <c r="AC334" i="20"/>
  <c r="Q168" i="27"/>
  <c r="Q168" i="24"/>
  <c r="S191" i="9"/>
  <c r="Q169" i="21"/>
  <c r="AT169" i="21"/>
  <c r="AT168" i="24"/>
  <c r="AT168" i="27"/>
  <c r="AV191" i="9"/>
  <c r="AT194" i="9"/>
  <c r="AR172" i="21"/>
  <c r="AR171" i="27"/>
  <c r="AR171" i="31" s="1"/>
  <c r="AR171" i="24"/>
  <c r="AI191" i="9"/>
  <c r="AG168" i="24"/>
  <c r="AG169" i="21"/>
  <c r="AG168" i="27"/>
  <c r="AU173" i="27"/>
  <c r="AU173" i="31" s="1"/>
  <c r="AU173" i="24"/>
  <c r="AU174" i="21"/>
  <c r="AW196" i="9"/>
  <c r="R193" i="9"/>
  <c r="P170" i="24"/>
  <c r="P171" i="21"/>
  <c r="P170" i="27"/>
  <c r="P170" i="31" s="1"/>
  <c r="U191" i="9"/>
  <c r="S169" i="21"/>
  <c r="S168" i="27"/>
  <c r="S168" i="24"/>
  <c r="AY174" i="27"/>
  <c r="AY174" i="31" s="1"/>
  <c r="AY175" i="21"/>
  <c r="BA197" i="9"/>
  <c r="AY174" i="24"/>
  <c r="W199" i="9"/>
  <c r="U177" i="21"/>
  <c r="U176" i="27"/>
  <c r="U176" i="31" s="1"/>
  <c r="U176" i="24"/>
  <c r="AM194" i="9"/>
  <c r="AK172" i="21"/>
  <c r="AK171" i="27"/>
  <c r="AK171" i="31" s="1"/>
  <c r="AK171" i="24"/>
  <c r="AD193" i="9"/>
  <c r="AB170" i="24"/>
  <c r="AB171" i="21"/>
  <c r="AB170" i="27"/>
  <c r="AB170" i="31" s="1"/>
  <c r="AW148" i="31"/>
  <c r="AN194" i="9"/>
  <c r="AL172" i="21"/>
  <c r="AL171" i="24"/>
  <c r="AL171" i="27"/>
  <c r="AL171" i="31" s="1"/>
  <c r="AD194" i="9"/>
  <c r="AB171" i="27"/>
  <c r="AB171" i="31" s="1"/>
  <c r="AB171" i="24"/>
  <c r="AB172" i="21"/>
  <c r="AM332" i="22"/>
  <c r="AM333" i="20"/>
  <c r="M192" i="9"/>
  <c r="K169" i="24"/>
  <c r="K169" i="27"/>
  <c r="K169" i="31" s="1"/>
  <c r="K170" i="21"/>
  <c r="U197" i="9"/>
  <c r="S174" i="27"/>
  <c r="S174" i="31" s="1"/>
  <c r="S174" i="24"/>
  <c r="S175" i="21"/>
  <c r="AD198" i="9"/>
  <c r="AB175" i="24"/>
  <c r="AB176" i="21"/>
  <c r="AB175" i="27"/>
  <c r="AB175" i="31" s="1"/>
  <c r="AU146" i="31"/>
  <c r="AD173" i="24"/>
  <c r="AF196" i="9"/>
  <c r="AD174" i="21"/>
  <c r="AD173" i="27"/>
  <c r="AD173" i="31" s="1"/>
  <c r="R171" i="21"/>
  <c r="R170" i="24"/>
  <c r="T193" i="9"/>
  <c r="R170" i="27"/>
  <c r="R170" i="31" s="1"/>
  <c r="AA169" i="24"/>
  <c r="AC192" i="9"/>
  <c r="AA170" i="21"/>
  <c r="AA169" i="27"/>
  <c r="AA169" i="31" s="1"/>
  <c r="T172" i="24"/>
  <c r="V195" i="9"/>
  <c r="T172" i="27"/>
  <c r="T172" i="31" s="1"/>
  <c r="T173" i="21"/>
  <c r="J170" i="24"/>
  <c r="J171" i="21"/>
  <c r="J170" i="27"/>
  <c r="J170" i="31" s="1"/>
  <c r="L193" i="9"/>
  <c r="AL333" i="22"/>
  <c r="AL334" i="20"/>
  <c r="AK193" i="9"/>
  <c r="AI171" i="21"/>
  <c r="AI170" i="27"/>
  <c r="AI170" i="31" s="1"/>
  <c r="AI170" i="24"/>
  <c r="AI193" i="9"/>
  <c r="AG171" i="21"/>
  <c r="AG170" i="27"/>
  <c r="AG170" i="31" s="1"/>
  <c r="AG170" i="24"/>
  <c r="S145" i="31"/>
  <c r="AO193" i="9"/>
  <c r="AM170" i="24"/>
  <c r="AM170" i="27"/>
  <c r="AM170" i="31" s="1"/>
  <c r="AM171" i="21"/>
  <c r="X191" i="9"/>
  <c r="V169" i="21"/>
  <c r="V168" i="27"/>
  <c r="V168" i="24"/>
  <c r="AY150" i="31"/>
  <c r="AF145" i="31"/>
  <c r="J145" i="31"/>
  <c r="J165" i="31" s="1"/>
  <c r="J165" i="27"/>
  <c r="J166" i="27" s="1"/>
  <c r="AD196" i="9"/>
  <c r="AB173" i="24"/>
  <c r="AB174" i="21"/>
  <c r="AB173" i="27"/>
  <c r="AB173" i="31" s="1"/>
  <c r="AU193" i="9"/>
  <c r="AS171" i="21"/>
  <c r="AS170" i="27"/>
  <c r="AS170" i="31" s="1"/>
  <c r="AS170" i="24"/>
  <c r="K188" i="9"/>
  <c r="K168" i="24"/>
  <c r="M191" i="9"/>
  <c r="K168" i="27"/>
  <c r="K169" i="21"/>
  <c r="AR145" i="31"/>
  <c r="AI192" i="9"/>
  <c r="AG169" i="24"/>
  <c r="AG169" i="27"/>
  <c r="AG169" i="31" s="1"/>
  <c r="AG170" i="21"/>
  <c r="T191" i="9"/>
  <c r="R168" i="24"/>
  <c r="R168" i="27"/>
  <c r="R169" i="21"/>
  <c r="Q192" i="9"/>
  <c r="O170" i="21"/>
  <c r="O169" i="24"/>
  <c r="O169" i="27"/>
  <c r="O169" i="31" s="1"/>
  <c r="AD192" i="9"/>
  <c r="AB170" i="21"/>
  <c r="AB169" i="27"/>
  <c r="AB169" i="31" s="1"/>
  <c r="AB169" i="24"/>
  <c r="AK192" i="9"/>
  <c r="AI169" i="24"/>
  <c r="AI169" i="27"/>
  <c r="AI169" i="31" s="1"/>
  <c r="AI170" i="21"/>
  <c r="AG192" i="9"/>
  <c r="AE169" i="24"/>
  <c r="AE169" i="27"/>
  <c r="AE169" i="31" s="1"/>
  <c r="AE170" i="21"/>
  <c r="AT122" i="31"/>
  <c r="AN171" i="24"/>
  <c r="AP194" i="9"/>
  <c r="AN171" i="27"/>
  <c r="AN171" i="31" s="1"/>
  <c r="AN172" i="21"/>
  <c r="V332" i="20"/>
  <c r="V331" i="22"/>
  <c r="AH195" i="9"/>
  <c r="AF172" i="24"/>
  <c r="AF172" i="27"/>
  <c r="AF172" i="31" s="1"/>
  <c r="AF173" i="21"/>
  <c r="AR170" i="24"/>
  <c r="AR171" i="21"/>
  <c r="AR170" i="27"/>
  <c r="AR170" i="31" s="1"/>
  <c r="AT193" i="9"/>
  <c r="Q145" i="31"/>
  <c r="AW333" i="22"/>
  <c r="AW334" i="20"/>
  <c r="L194" i="9"/>
  <c r="J171" i="24"/>
  <c r="J171" i="27"/>
  <c r="J171" i="31" s="1"/>
  <c r="J172" i="21"/>
  <c r="AT169" i="24"/>
  <c r="AT170" i="21"/>
  <c r="AT169" i="27"/>
  <c r="AT169" i="31" s="1"/>
  <c r="AV192" i="9"/>
  <c r="AE197" i="9"/>
  <c r="AC174" i="24"/>
  <c r="AC175" i="21"/>
  <c r="AC174" i="27"/>
  <c r="AC174" i="31" s="1"/>
  <c r="AI145" i="31"/>
  <c r="AK194" i="9"/>
  <c r="AI171" i="27"/>
  <c r="AI171" i="31" s="1"/>
  <c r="AI171" i="24"/>
  <c r="AI172" i="21"/>
  <c r="R173" i="27"/>
  <c r="R173" i="31" s="1"/>
  <c r="R174" i="21"/>
  <c r="T196" i="9"/>
  <c r="R173" i="24"/>
  <c r="AT332" i="20"/>
  <c r="AT331" i="22"/>
  <c r="Y191" i="9"/>
  <c r="W168" i="24"/>
  <c r="W168" i="27"/>
  <c r="W169" i="21"/>
  <c r="AO172" i="24"/>
  <c r="AO173" i="21"/>
  <c r="AQ195" i="9"/>
  <c r="AO172" i="27"/>
  <c r="AO172" i="31" s="1"/>
  <c r="AD177" i="24"/>
  <c r="AF200" i="9"/>
  <c r="AD177" i="27"/>
  <c r="AD177" i="31" s="1"/>
  <c r="AD178" i="21"/>
  <c r="AF192" i="9"/>
  <c r="AD169" i="27"/>
  <c r="AD169" i="31" s="1"/>
  <c r="AD170" i="21"/>
  <c r="AD169" i="24"/>
  <c r="AW172" i="21"/>
  <c r="AW171" i="24"/>
  <c r="AW171" i="27"/>
  <c r="AY194" i="9"/>
  <c r="P192" i="9"/>
  <c r="N169" i="24"/>
  <c r="N169" i="27"/>
  <c r="N169" i="31" s="1"/>
  <c r="N170" i="21"/>
  <c r="N168" i="24"/>
  <c r="N168" i="27"/>
  <c r="N169" i="21"/>
  <c r="P191" i="9"/>
  <c r="AP195" i="9"/>
  <c r="AN172" i="24"/>
  <c r="AN173" i="21"/>
  <c r="AN172" i="27"/>
  <c r="AN172" i="31" s="1"/>
  <c r="N122" i="31"/>
  <c r="AD335" i="20"/>
  <c r="AD334" i="22"/>
  <c r="AI122" i="31"/>
  <c r="AQ191" i="9"/>
  <c r="AO168" i="24"/>
  <c r="AO169" i="21"/>
  <c r="AO168" i="27"/>
  <c r="AM145" i="31"/>
  <c r="P197" i="9"/>
  <c r="N174" i="24"/>
  <c r="N175" i="21"/>
  <c r="N174" i="27"/>
  <c r="N174" i="31" s="1"/>
  <c r="AH191" i="9"/>
  <c r="AF169" i="21"/>
  <c r="AF168" i="27"/>
  <c r="AF168" i="24"/>
  <c r="AO332" i="22"/>
  <c r="AO333" i="20"/>
  <c r="Q193" i="9"/>
  <c r="O170" i="24"/>
  <c r="O170" i="27"/>
  <c r="O170" i="31" s="1"/>
  <c r="O171" i="21"/>
  <c r="N145" i="31"/>
  <c r="W197" i="9"/>
  <c r="U175" i="21"/>
  <c r="U174" i="24"/>
  <c r="U174" i="27"/>
  <c r="U174" i="31" s="1"/>
  <c r="AA122" i="31"/>
  <c r="M122" i="31"/>
  <c r="AS197" i="9"/>
  <c r="AQ174" i="27"/>
  <c r="AQ174" i="31" s="1"/>
  <c r="AQ174" i="24"/>
  <c r="AQ175" i="21"/>
  <c r="AG122" i="31"/>
  <c r="AQ194" i="9"/>
  <c r="AO171" i="24"/>
  <c r="AO172" i="21"/>
  <c r="AO171" i="27"/>
  <c r="AO171" i="31" s="1"/>
  <c r="BB198" i="9"/>
  <c r="AZ175" i="27"/>
  <c r="AZ175" i="31" s="1"/>
  <c r="AZ176" i="21"/>
  <c r="AZ175" i="24"/>
  <c r="T195" i="9"/>
  <c r="R173" i="21"/>
  <c r="R172" i="27"/>
  <c r="R172" i="31" s="1"/>
  <c r="R172" i="24"/>
  <c r="AI194" i="9"/>
  <c r="AG171" i="24"/>
  <c r="AG171" i="27"/>
  <c r="AG171" i="31" s="1"/>
  <c r="AG172" i="21"/>
  <c r="K166" i="21"/>
  <c r="K167" i="21" s="1"/>
  <c r="AM122" i="31"/>
  <c r="AA197" i="9"/>
  <c r="Y174" i="24"/>
  <c r="Y175" i="21"/>
  <c r="Y174" i="27"/>
  <c r="Y174" i="31" s="1"/>
  <c r="AQ173" i="21"/>
  <c r="AQ172" i="27"/>
  <c r="AQ172" i="31" s="1"/>
  <c r="AS195" i="9"/>
  <c r="AQ172" i="24"/>
  <c r="AQ145" i="31"/>
  <c r="AX196" i="9"/>
  <c r="AV173" i="27"/>
  <c r="AV173" i="31" s="1"/>
  <c r="AV173" i="24"/>
  <c r="AV174" i="21"/>
  <c r="AZ195" i="9"/>
  <c r="AX172" i="27"/>
  <c r="AX172" i="24"/>
  <c r="AX173" i="21"/>
  <c r="Q172" i="21"/>
  <c r="S194" i="9"/>
  <c r="Q171" i="24"/>
  <c r="Q171" i="27"/>
  <c r="Q171" i="31" s="1"/>
  <c r="AZ197" i="9"/>
  <c r="AX174" i="24"/>
  <c r="AX174" i="27"/>
  <c r="AX174" i="31" s="1"/>
  <c r="AX175" i="21"/>
  <c r="Z198" i="9"/>
  <c r="X175" i="24"/>
  <c r="X175" i="27"/>
  <c r="X175" i="31" s="1"/>
  <c r="X176" i="21"/>
  <c r="AO335" i="20"/>
  <c r="AO334" i="22"/>
  <c r="AO122" i="31"/>
  <c r="S193" i="9"/>
  <c r="Q170" i="24"/>
  <c r="Q171" i="21"/>
  <c r="Q170" i="27"/>
  <c r="Q170" i="31" s="1"/>
  <c r="X331" i="22"/>
  <c r="X332" i="20"/>
  <c r="AO197" i="9"/>
  <c r="AM174" i="24"/>
  <c r="AM174" i="27"/>
  <c r="AM174" i="31" s="1"/>
  <c r="AM175" i="21"/>
  <c r="AD122" i="31"/>
  <c r="AE192" i="9"/>
  <c r="AC169" i="27"/>
  <c r="AC169" i="31" s="1"/>
  <c r="AC170" i="21"/>
  <c r="AC169" i="24"/>
  <c r="AB195" i="9"/>
  <c r="Z173" i="21"/>
  <c r="Z172" i="24"/>
  <c r="Z172" i="27"/>
  <c r="Z172" i="31" s="1"/>
  <c r="Z194" i="9"/>
  <c r="X171" i="27"/>
  <c r="X171" i="31" s="1"/>
  <c r="X172" i="21"/>
  <c r="X171" i="24"/>
  <c r="AJ335" i="22"/>
  <c r="AJ336" i="20"/>
  <c r="Q198" i="9"/>
  <c r="O176" i="21"/>
  <c r="O175" i="27"/>
  <c r="O175" i="31" s="1"/>
  <c r="O175" i="24"/>
  <c r="V170" i="24"/>
  <c r="X193" i="9"/>
  <c r="V170" i="27"/>
  <c r="V170" i="31" s="1"/>
  <c r="V171" i="21"/>
  <c r="AC194" i="9"/>
  <c r="AA171" i="27"/>
  <c r="AA171" i="31" s="1"/>
  <c r="AA172" i="21"/>
  <c r="AA171" i="24"/>
  <c r="AT195" i="9"/>
  <c r="AR172" i="24"/>
  <c r="AR173" i="21"/>
  <c r="AR172" i="27"/>
  <c r="AR172" i="31" s="1"/>
  <c r="AY196" i="9"/>
  <c r="AW173" i="27"/>
  <c r="AW173" i="31" s="1"/>
  <c r="AW173" i="24"/>
  <c r="AW174" i="21"/>
  <c r="AT335" i="20"/>
  <c r="AT334" i="22"/>
  <c r="AT145" i="31"/>
  <c r="L119" i="27"/>
  <c r="G142" i="27"/>
  <c r="AL193" i="9"/>
  <c r="AJ170" i="24"/>
  <c r="AJ170" i="27"/>
  <c r="AJ170" i="31" s="1"/>
  <c r="AJ171" i="21"/>
  <c r="AG145" i="31"/>
  <c r="V334" i="20"/>
  <c r="V333" i="22"/>
  <c r="U171" i="27"/>
  <c r="U171" i="31" s="1"/>
  <c r="U171" i="24"/>
  <c r="U172" i="21"/>
  <c r="W194" i="9"/>
  <c r="K193" i="9"/>
  <c r="I170" i="24"/>
  <c r="I171" i="21"/>
  <c r="I170" i="27"/>
  <c r="I170" i="31" s="1"/>
  <c r="AZ151" i="31"/>
  <c r="Y122" i="31"/>
  <c r="X173" i="21"/>
  <c r="X172" i="27"/>
  <c r="X172" i="31" s="1"/>
  <c r="X172" i="24"/>
  <c r="Z195" i="9"/>
  <c r="AA334" i="22"/>
  <c r="AA335" i="20"/>
  <c r="AG191" i="9"/>
  <c r="AE168" i="24"/>
  <c r="AE168" i="27"/>
  <c r="AE169" i="21"/>
  <c r="AF334" i="20"/>
  <c r="AF333" i="22"/>
  <c r="Z196" i="9"/>
  <c r="X173" i="24"/>
  <c r="X173" i="27"/>
  <c r="X173" i="31" s="1"/>
  <c r="X174" i="21"/>
  <c r="G168" i="24"/>
  <c r="G188" i="24" s="1"/>
  <c r="G189" i="24" s="1"/>
  <c r="I191" i="9"/>
  <c r="G168" i="27"/>
  <c r="G169" i="21"/>
  <c r="G189" i="21" s="1"/>
  <c r="G190" i="21" s="1"/>
  <c r="G188" i="9"/>
  <c r="O172" i="21"/>
  <c r="O171" i="24"/>
  <c r="O171" i="27"/>
  <c r="O171" i="31" s="1"/>
  <c r="Q194" i="9"/>
  <c r="AB191" i="9"/>
  <c r="Z168" i="24"/>
  <c r="Z169" i="21"/>
  <c r="Z168" i="27"/>
  <c r="AU169" i="27"/>
  <c r="AW192" i="9"/>
  <c r="AU170" i="21"/>
  <c r="AU169" i="24"/>
  <c r="AP169" i="27"/>
  <c r="AP169" i="31" s="1"/>
  <c r="AP170" i="21"/>
  <c r="AR192" i="9"/>
  <c r="AP169" i="24"/>
  <c r="Y194" i="9"/>
  <c r="W171" i="24"/>
  <c r="W171" i="27"/>
  <c r="W171" i="31" s="1"/>
  <c r="W172" i="21"/>
  <c r="BA196" i="9"/>
  <c r="AY173" i="24"/>
  <c r="AY174" i="21"/>
  <c r="AY173" i="27"/>
  <c r="AR175" i="24"/>
  <c r="AT198" i="9"/>
  <c r="AR175" i="27"/>
  <c r="AR175" i="31" s="1"/>
  <c r="AR176" i="21"/>
  <c r="I145" i="31"/>
  <c r="I165" i="31" s="1"/>
  <c r="I165" i="27"/>
  <c r="I166" i="27" s="1"/>
  <c r="K172" i="24"/>
  <c r="K172" i="27"/>
  <c r="K172" i="31" s="1"/>
  <c r="K173" i="21"/>
  <c r="M195" i="9"/>
  <c r="AY127" i="31"/>
  <c r="AO195" i="9"/>
  <c r="AM173" i="21"/>
  <c r="AM172" i="27"/>
  <c r="AM172" i="31" s="1"/>
  <c r="AM172" i="24"/>
  <c r="Y335" i="20"/>
  <c r="Y334" i="22"/>
  <c r="AK122" i="31"/>
  <c r="AJ169" i="24"/>
  <c r="AJ170" i="21"/>
  <c r="AL192" i="9"/>
  <c r="AJ169" i="27"/>
  <c r="AJ169" i="31" s="1"/>
  <c r="AW125" i="31"/>
  <c r="AR333" i="20"/>
  <c r="AR332" i="22"/>
  <c r="AO174" i="21"/>
  <c r="AO173" i="27"/>
  <c r="AO173" i="31" s="1"/>
  <c r="AQ196" i="9"/>
  <c r="AO173" i="24"/>
  <c r="AP193" i="9"/>
  <c r="AN170" i="27"/>
  <c r="AN170" i="31" s="1"/>
  <c r="AN170" i="24"/>
  <c r="AN171" i="21"/>
  <c r="AJ122" i="31"/>
  <c r="V198" i="9"/>
  <c r="T175" i="27"/>
  <c r="T175" i="31" s="1"/>
  <c r="T176" i="21"/>
  <c r="T175" i="24"/>
  <c r="V194" i="9"/>
  <c r="T172" i="21"/>
  <c r="T171" i="27"/>
  <c r="T171" i="31" s="1"/>
  <c r="T171" i="24"/>
  <c r="AR122" i="31"/>
  <c r="AN122" i="31"/>
  <c r="G122" i="31"/>
  <c r="L118" i="31"/>
  <c r="G142" i="31" s="1"/>
  <c r="Z171" i="27"/>
  <c r="Z171" i="31" s="1"/>
  <c r="Z172" i="21"/>
  <c r="AB194" i="9"/>
  <c r="Z171" i="24"/>
  <c r="W192" i="9"/>
  <c r="U170" i="21"/>
  <c r="U169" i="27"/>
  <c r="U169" i="31" s="1"/>
  <c r="U169" i="24"/>
  <c r="AA145" i="31"/>
  <c r="BB197" i="9"/>
  <c r="AZ174" i="24"/>
  <c r="AZ174" i="27"/>
  <c r="AZ175" i="21"/>
  <c r="Y172" i="27"/>
  <c r="Y172" i="31" s="1"/>
  <c r="AA195" i="9"/>
  <c r="Y173" i="21"/>
  <c r="Y172" i="24"/>
  <c r="R196" i="9"/>
  <c r="P173" i="24"/>
  <c r="P173" i="27"/>
  <c r="P173" i="31" s="1"/>
  <c r="P174" i="21"/>
  <c r="W145" i="31"/>
  <c r="AE191" i="9"/>
  <c r="AC168" i="27"/>
  <c r="AC169" i="21"/>
  <c r="AC168" i="24"/>
  <c r="BC199" i="9"/>
  <c r="BA176" i="24"/>
  <c r="BA176" i="27"/>
  <c r="BA176" i="31" s="1"/>
  <c r="BA177" i="21"/>
  <c r="U198" i="9"/>
  <c r="S176" i="21"/>
  <c r="S175" i="27"/>
  <c r="S175" i="31" s="1"/>
  <c r="S175" i="24"/>
  <c r="U145" i="31"/>
  <c r="AA172" i="24"/>
  <c r="AA173" i="21"/>
  <c r="AA172" i="27"/>
  <c r="AA172" i="31" s="1"/>
  <c r="AC195" i="9"/>
  <c r="AQ122" i="31"/>
  <c r="P193" i="9"/>
  <c r="N170" i="24"/>
  <c r="N170" i="27"/>
  <c r="N170" i="31" s="1"/>
  <c r="N171" i="21"/>
  <c r="W193" i="9"/>
  <c r="U170" i="24"/>
  <c r="U170" i="27"/>
  <c r="U170" i="31" s="1"/>
  <c r="U171" i="21"/>
  <c r="AN195" i="9"/>
  <c r="AL173" i="21"/>
  <c r="AL172" i="27"/>
  <c r="AL172" i="31" s="1"/>
  <c r="AL172" i="24"/>
  <c r="W122" i="31"/>
  <c r="BB199" i="9"/>
  <c r="AZ176" i="27"/>
  <c r="AZ176" i="31" s="1"/>
  <c r="AZ177" i="21"/>
  <c r="AZ176" i="24"/>
  <c r="AB145" i="31"/>
  <c r="AO191" i="9"/>
  <c r="AM168" i="27"/>
  <c r="AM169" i="21"/>
  <c r="AM168" i="24"/>
  <c r="AY336" i="20"/>
  <c r="AY335" i="22"/>
  <c r="Y192" i="9"/>
  <c r="W169" i="24"/>
  <c r="W169" i="27"/>
  <c r="W169" i="31" s="1"/>
  <c r="W170" i="21"/>
  <c r="Y195" i="9"/>
  <c r="W173" i="21"/>
  <c r="W172" i="24"/>
  <c r="W172" i="27"/>
  <c r="W172" i="31" s="1"/>
  <c r="AU123" i="31"/>
  <c r="AD170" i="27"/>
  <c r="AD170" i="31" s="1"/>
  <c r="AD170" i="24"/>
  <c r="AD171" i="21"/>
  <c r="AF193" i="9"/>
  <c r="AU195" i="9"/>
  <c r="AS172" i="24"/>
  <c r="AS172" i="27"/>
  <c r="AS172" i="31" s="1"/>
  <c r="AS173" i="21"/>
  <c r="AO192" i="9"/>
  <c r="AM170" i="21"/>
  <c r="AM169" i="27"/>
  <c r="AM169" i="31" s="1"/>
  <c r="AM169" i="24"/>
  <c r="AX126" i="31"/>
  <c r="AN198" i="9"/>
  <c r="O173" i="21"/>
  <c r="O172" i="24"/>
  <c r="O172" i="27"/>
  <c r="O172" i="31" s="1"/>
  <c r="Q195" i="9"/>
  <c r="AJ195" i="9"/>
  <c r="AH172" i="27"/>
  <c r="AH172" i="31" s="1"/>
  <c r="AH173" i="21"/>
  <c r="AH172" i="24"/>
  <c r="AP191" i="9"/>
  <c r="AN168" i="27"/>
  <c r="AN168" i="24"/>
  <c r="AN169" i="21"/>
  <c r="AK170" i="24"/>
  <c r="AK171" i="21"/>
  <c r="AM193" i="9"/>
  <c r="AK170" i="27"/>
  <c r="AK170" i="31" s="1"/>
  <c r="Z122" i="31"/>
  <c r="AC197" i="9"/>
  <c r="AA175" i="21"/>
  <c r="AA174" i="27"/>
  <c r="AA174" i="31" s="1"/>
  <c r="AA174" i="24"/>
  <c r="Y333" i="22"/>
  <c r="Y334" i="20"/>
  <c r="AU197" i="9"/>
  <c r="AS174" i="24"/>
  <c r="AS175" i="21"/>
  <c r="AS174" i="27"/>
  <c r="AS174" i="31" s="1"/>
  <c r="AL170" i="24"/>
  <c r="AN193" i="9"/>
  <c r="AL170" i="27"/>
  <c r="AL170" i="31" s="1"/>
  <c r="AL171" i="21"/>
  <c r="AR335" i="20"/>
  <c r="AR334" i="22"/>
  <c r="AE196" i="9"/>
  <c r="AC173" i="24"/>
  <c r="AC173" i="27"/>
  <c r="AC173" i="31" s="1"/>
  <c r="AC174" i="21"/>
  <c r="Y145" i="31"/>
  <c r="K192" i="9"/>
  <c r="I169" i="27"/>
  <c r="I169" i="31" s="1"/>
  <c r="I170" i="21"/>
  <c r="I169" i="24"/>
  <c r="AR193" i="9"/>
  <c r="AP170" i="24"/>
  <c r="AP171" i="21"/>
  <c r="AP170" i="27"/>
  <c r="AP170" i="31" s="1"/>
  <c r="V173" i="24"/>
  <c r="V173" i="27"/>
  <c r="V173" i="31" s="1"/>
  <c r="V174" i="21"/>
  <c r="X196" i="9"/>
  <c r="AP198" i="9"/>
  <c r="Y331" i="22"/>
  <c r="Y332" i="20"/>
  <c r="AI169" i="21"/>
  <c r="AK191" i="9"/>
  <c r="AI168" i="27"/>
  <c r="AI168" i="24"/>
  <c r="AU172" i="27"/>
  <c r="AU172" i="31" s="1"/>
  <c r="AW195" i="9"/>
  <c r="AU173" i="21"/>
  <c r="AU172" i="24"/>
  <c r="P173" i="21"/>
  <c r="P172" i="27"/>
  <c r="P172" i="31" s="1"/>
  <c r="P172" i="24"/>
  <c r="R195" i="9"/>
  <c r="AR194" i="9"/>
  <c r="AP172" i="21"/>
  <c r="AP171" i="27"/>
  <c r="AP171" i="31" s="1"/>
  <c r="AP171" i="24"/>
  <c r="AB196" i="9"/>
  <c r="Z174" i="21"/>
  <c r="Z173" i="27"/>
  <c r="Z173" i="31" s="1"/>
  <c r="Z173" i="24"/>
  <c r="V145" i="31"/>
  <c r="S170" i="27"/>
  <c r="S170" i="31" s="1"/>
  <c r="S170" i="24"/>
  <c r="S171" i="21"/>
  <c r="U193" i="9"/>
  <c r="M168" i="24"/>
  <c r="O191" i="9"/>
  <c r="M168" i="27"/>
  <c r="M169" i="21"/>
  <c r="X195" i="9"/>
  <c r="V172" i="24"/>
  <c r="V172" i="27"/>
  <c r="V172" i="31" s="1"/>
  <c r="V173" i="21"/>
  <c r="AE145" i="31"/>
  <c r="P195" i="9"/>
  <c r="N173" i="21"/>
  <c r="N172" i="27"/>
  <c r="N172" i="31" s="1"/>
  <c r="N172" i="24"/>
  <c r="AH122" i="31"/>
  <c r="AD191" i="9"/>
  <c r="AB169" i="21"/>
  <c r="AB168" i="27"/>
  <c r="AB168" i="24"/>
  <c r="AS192" i="9"/>
  <c r="AQ170" i="21"/>
  <c r="AQ169" i="24"/>
  <c r="AQ169" i="27"/>
  <c r="AQ169" i="31" s="1"/>
  <c r="BD180" i="21"/>
  <c r="BF202" i="9"/>
  <c r="BD179" i="27"/>
  <c r="BD179" i="31" s="1"/>
  <c r="AC122" i="31"/>
  <c r="X145" i="31"/>
  <c r="V122" i="31"/>
  <c r="AS334" i="20"/>
  <c r="AS333" i="22"/>
  <c r="AB122" i="31"/>
  <c r="AP145" i="31"/>
  <c r="AL168" i="24"/>
  <c r="AN191" i="9"/>
  <c r="AL169" i="21"/>
  <c r="AL168" i="27"/>
  <c r="BD201" i="9"/>
  <c r="BB178" i="27"/>
  <c r="BB178" i="31" s="1"/>
  <c r="BB179" i="21"/>
  <c r="Q170" i="21"/>
  <c r="Q169" i="27"/>
  <c r="Q169" i="31" s="1"/>
  <c r="Q169" i="24"/>
  <c r="S192" i="9"/>
  <c r="N191" i="9"/>
  <c r="L168" i="27"/>
  <c r="L169" i="21"/>
  <c r="L168" i="24"/>
  <c r="Y193" i="9"/>
  <c r="W170" i="24"/>
  <c r="W171" i="21"/>
  <c r="W170" i="27"/>
  <c r="W170" i="31" s="1"/>
  <c r="M172" i="27"/>
  <c r="M172" i="31" s="1"/>
  <c r="M173" i="21"/>
  <c r="M172" i="24"/>
  <c r="O195" i="9"/>
  <c r="J192" i="9"/>
  <c r="H169" i="27"/>
  <c r="H169" i="31" s="1"/>
  <c r="H170" i="21"/>
  <c r="H169" i="24"/>
  <c r="AH193" i="9"/>
  <c r="AF170" i="24"/>
  <c r="AF170" i="27"/>
  <c r="AF170" i="31" s="1"/>
  <c r="AF171" i="21"/>
  <c r="AE122" i="31"/>
  <c r="T192" i="9"/>
  <c r="R169" i="27"/>
  <c r="R169" i="31" s="1"/>
  <c r="R170" i="21"/>
  <c r="R169" i="24"/>
  <c r="AE173" i="27"/>
  <c r="AE173" i="31" s="1"/>
  <c r="AE174" i="21"/>
  <c r="AG196" i="9"/>
  <c r="AE173" i="24"/>
  <c r="BA333" i="22"/>
  <c r="BA334" i="20"/>
  <c r="AF194" i="9"/>
  <c r="AD171" i="27"/>
  <c r="AD171" i="31" s="1"/>
  <c r="AD172" i="21"/>
  <c r="AD171" i="24"/>
  <c r="AV198" i="9"/>
  <c r="AT175" i="24"/>
  <c r="AT175" i="27"/>
  <c r="AT175" i="31" s="1"/>
  <c r="AT176" i="21"/>
  <c r="BG339" i="20"/>
  <c r="BG338" i="22"/>
  <c r="P122" i="31"/>
  <c r="AS145" i="31"/>
  <c r="AW334" i="22"/>
  <c r="AW335" i="20"/>
  <c r="S196" i="9"/>
  <c r="Q174" i="21"/>
  <c r="Q173" i="24"/>
  <c r="Q173" i="27"/>
  <c r="Q173" i="31" s="1"/>
  <c r="AM171" i="24"/>
  <c r="AO194" i="9"/>
  <c r="AM172" i="21"/>
  <c r="AM171" i="27"/>
  <c r="AM171" i="31" s="1"/>
  <c r="AA192" i="9"/>
  <c r="Y169" i="27"/>
  <c r="Y169" i="31" s="1"/>
  <c r="Y170" i="21"/>
  <c r="Y169" i="24"/>
  <c r="AC191" i="9"/>
  <c r="AA168" i="24"/>
  <c r="AA168" i="27"/>
  <c r="AA169" i="21"/>
  <c r="Q191" i="9"/>
  <c r="O168" i="24"/>
  <c r="O168" i="27"/>
  <c r="O169" i="21"/>
  <c r="U195" i="9"/>
  <c r="S172" i="24"/>
  <c r="S173" i="21"/>
  <c r="S172" i="27"/>
  <c r="S172" i="31" s="1"/>
  <c r="AH145" i="31"/>
  <c r="AS194" i="9"/>
  <c r="AQ172" i="21"/>
  <c r="AQ171" i="27"/>
  <c r="AQ171" i="31" s="1"/>
  <c r="AQ171" i="24"/>
  <c r="AC145" i="31"/>
  <c r="AK195" i="9"/>
  <c r="AI172" i="24"/>
  <c r="AI172" i="27"/>
  <c r="AI172" i="31" s="1"/>
  <c r="AI173" i="21"/>
  <c r="AY195" i="9"/>
  <c r="AW172" i="27"/>
  <c r="AW172" i="31" s="1"/>
  <c r="AW173" i="21"/>
  <c r="AW172" i="24"/>
  <c r="W191" i="9"/>
  <c r="U168" i="24"/>
  <c r="U168" i="27"/>
  <c r="U169" i="21"/>
  <c r="L171" i="24"/>
  <c r="N194" i="9"/>
  <c r="L171" i="27"/>
  <c r="L171" i="31" s="1"/>
  <c r="L172" i="21"/>
  <c r="AH170" i="24"/>
  <c r="AH170" i="27"/>
  <c r="AH170" i="31" s="1"/>
  <c r="AJ193" i="9"/>
  <c r="AH171" i="21"/>
  <c r="AG197" i="9"/>
  <c r="AE174" i="24"/>
  <c r="AE174" i="27"/>
  <c r="AE174" i="31" s="1"/>
  <c r="AE175" i="21"/>
  <c r="K172" i="21"/>
  <c r="K171" i="27"/>
  <c r="K171" i="31" s="1"/>
  <c r="K171" i="24"/>
  <c r="M194" i="9"/>
  <c r="N193" i="9"/>
  <c r="L171" i="21"/>
  <c r="L170" i="24"/>
  <c r="L170" i="27"/>
  <c r="L170" i="31" s="1"/>
  <c r="AU192" i="9"/>
  <c r="AS169" i="24"/>
  <c r="AS169" i="27"/>
  <c r="AS169" i="31" s="1"/>
  <c r="AS170" i="21"/>
  <c r="AG193" i="9"/>
  <c r="AE170" i="27"/>
  <c r="AE170" i="31" s="1"/>
  <c r="AE171" i="21"/>
  <c r="AE170" i="24"/>
  <c r="Z145" i="31"/>
  <c r="BA198" i="9"/>
  <c r="AY175" i="27"/>
  <c r="AY175" i="31" s="1"/>
  <c r="AY176" i="21"/>
  <c r="AY175" i="24"/>
  <c r="AH173" i="24"/>
  <c r="AJ196" i="9"/>
  <c r="AH173" i="27"/>
  <c r="AH173" i="31" s="1"/>
  <c r="AH174" i="21"/>
  <c r="N195" i="9"/>
  <c r="L173" i="21"/>
  <c r="L172" i="24"/>
  <c r="L172" i="27"/>
  <c r="L172" i="31" s="1"/>
  <c r="AV196" i="9"/>
  <c r="AT173" i="27"/>
  <c r="AT173" i="31" s="1"/>
  <c r="AT173" i="24"/>
  <c r="AT174" i="21"/>
  <c r="AS193" i="9"/>
  <c r="AQ170" i="24"/>
  <c r="AQ170" i="27"/>
  <c r="AQ170" i="31" s="1"/>
  <c r="AQ171" i="21"/>
  <c r="BK243" i="9"/>
  <c r="BK266" i="9" s="1"/>
  <c r="BJ240" i="9"/>
  <c r="BJ263" i="9" s="1"/>
  <c r="BS330" i="31"/>
  <c r="BT331" i="31"/>
  <c r="BP330" i="31"/>
  <c r="BF330" i="31"/>
  <c r="BR330" i="31"/>
  <c r="BN331" i="31"/>
  <c r="BH331" i="31"/>
  <c r="BE330" i="31"/>
  <c r="BK330" i="31"/>
  <c r="BF339" i="20" l="1"/>
  <c r="N351" i="22"/>
  <c r="N352" i="22" s="1"/>
  <c r="AR6" i="15"/>
  <c r="AS20" i="15"/>
  <c r="AS21" i="15" s="1"/>
  <c r="M329" i="20"/>
  <c r="M330" i="20" s="1"/>
  <c r="BB95" i="24"/>
  <c r="BB96" i="24" s="1"/>
  <c r="BA72" i="24"/>
  <c r="BA73" i="24" s="1"/>
  <c r="AQ73" i="22"/>
  <c r="AQ74" i="22" s="1"/>
  <c r="Z50" i="22"/>
  <c r="Z51" i="22" s="1"/>
  <c r="AC334" i="22"/>
  <c r="I142" i="24"/>
  <c r="N120" i="21"/>
  <c r="I142" i="27"/>
  <c r="N118" i="31"/>
  <c r="I142" i="31" s="1"/>
  <c r="AK334" i="22"/>
  <c r="M119" i="27"/>
  <c r="AM333" i="8"/>
  <c r="AM334" i="22" s="1"/>
  <c r="AI312" i="20"/>
  <c r="BA334" i="22"/>
  <c r="AA313" i="20"/>
  <c r="AE334" i="8"/>
  <c r="AE336" i="20" s="1"/>
  <c r="AQ334" i="8"/>
  <c r="AQ336" i="20" s="1"/>
  <c r="AM312" i="22"/>
  <c r="AB103" i="31"/>
  <c r="W127" i="31" s="1"/>
  <c r="AM336" i="20"/>
  <c r="T335" i="20"/>
  <c r="AW174" i="27"/>
  <c r="AW174" i="31" s="1"/>
  <c r="AY197" i="9"/>
  <c r="AY197" i="27" s="1"/>
  <c r="AY197" i="31" s="1"/>
  <c r="AW174" i="24"/>
  <c r="AY333" i="8"/>
  <c r="AY334" i="22" s="1"/>
  <c r="AU312" i="20"/>
  <c r="AK175" i="21"/>
  <c r="AN50" i="22"/>
  <c r="AN51" i="22" s="1"/>
  <c r="AS176" i="27"/>
  <c r="AS176" i="31" s="1"/>
  <c r="AR198" i="9"/>
  <c r="AV221" i="9" s="1"/>
  <c r="AK174" i="27"/>
  <c r="AK174" i="31" s="1"/>
  <c r="AK174" i="24"/>
  <c r="AE126" i="27"/>
  <c r="AL175" i="24"/>
  <c r="AL175" i="27"/>
  <c r="AL175" i="31" s="1"/>
  <c r="Q166" i="22"/>
  <c r="Q167" i="22" s="1"/>
  <c r="AE176" i="24"/>
  <c r="AG177" i="21"/>
  <c r="Q127" i="27"/>
  <c r="AP176" i="21"/>
  <c r="AA166" i="22"/>
  <c r="AA167" i="22" s="1"/>
  <c r="AP175" i="24"/>
  <c r="AN176" i="21"/>
  <c r="AJ176" i="21"/>
  <c r="AJ175" i="24"/>
  <c r="AW166" i="22"/>
  <c r="AW167" i="22" s="1"/>
  <c r="AH50" i="22"/>
  <c r="AH51" i="22" s="1"/>
  <c r="AM153" i="27"/>
  <c r="AM153" i="31" s="1"/>
  <c r="AS176" i="24"/>
  <c r="AS177" i="21"/>
  <c r="AE177" i="21"/>
  <c r="AE176" i="27"/>
  <c r="AE176" i="31" s="1"/>
  <c r="AG176" i="27"/>
  <c r="AG176" i="31" s="1"/>
  <c r="AI199" i="9"/>
  <c r="AM222" i="9" s="1"/>
  <c r="P50" i="22"/>
  <c r="P51" i="22" s="1"/>
  <c r="K50" i="33"/>
  <c r="Q197" i="9"/>
  <c r="U220" i="9" s="1"/>
  <c r="V176" i="21"/>
  <c r="K80" i="34"/>
  <c r="AM166" i="22"/>
  <c r="AM167" i="22" s="1"/>
  <c r="AR189" i="22"/>
  <c r="AR190" i="22" s="1"/>
  <c r="AN175" i="27"/>
  <c r="AN175" i="31" s="1"/>
  <c r="AY166" i="22"/>
  <c r="AY167" i="22" s="1"/>
  <c r="V175" i="24"/>
  <c r="V175" i="27"/>
  <c r="V175" i="31" s="1"/>
  <c r="AH189" i="22"/>
  <c r="AH190" i="22" s="1"/>
  <c r="O174" i="27"/>
  <c r="O174" i="31" s="1"/>
  <c r="O175" i="21"/>
  <c r="AE40" i="27"/>
  <c r="AE40" i="31" s="1"/>
  <c r="AK166" i="22"/>
  <c r="AK167" i="22" s="1"/>
  <c r="AO166" i="22"/>
  <c r="AO167" i="22" s="1"/>
  <c r="AL50" i="22"/>
  <c r="AL51" i="22" s="1"/>
  <c r="AI166" i="22"/>
  <c r="AI167" i="22" s="1"/>
  <c r="Z176" i="21"/>
  <c r="BC127" i="27"/>
  <c r="BH103" i="31"/>
  <c r="BC127" i="31" s="1"/>
  <c r="BG199" i="21"/>
  <c r="BG198" i="27"/>
  <c r="BG198" i="31" s="1"/>
  <c r="BK223" i="20"/>
  <c r="BG198" i="24"/>
  <c r="Z175" i="24"/>
  <c r="BE246" i="20"/>
  <c r="BE269" i="20" s="1"/>
  <c r="BJ220" i="27"/>
  <c r="BJ221" i="21"/>
  <c r="BE245" i="21" s="1"/>
  <c r="BJ220" i="24"/>
  <c r="BE244" i="24" s="1"/>
  <c r="BF38" i="24"/>
  <c r="BF63" i="20"/>
  <c r="BF38" i="27"/>
  <c r="BF38" i="31" s="1"/>
  <c r="BF39" i="21"/>
  <c r="BE60" i="27"/>
  <c r="BE60" i="31" s="1"/>
  <c r="BE61" i="21"/>
  <c r="BE60" i="24"/>
  <c r="BG85" i="20"/>
  <c r="BI104" i="24"/>
  <c r="BD128" i="24" s="1"/>
  <c r="BI104" i="27"/>
  <c r="BI105" i="21"/>
  <c r="BD129" i="21" s="1"/>
  <c r="BI219" i="31"/>
  <c r="BD243" i="31" s="1"/>
  <c r="BD243" i="27"/>
  <c r="BG155" i="21"/>
  <c r="BG154" i="27"/>
  <c r="BG154" i="31" s="1"/>
  <c r="BG154" i="24"/>
  <c r="BG179" i="20"/>
  <c r="AT134" i="20"/>
  <c r="AT19" i="20"/>
  <c r="BJ107" i="20"/>
  <c r="BF82" i="24"/>
  <c r="BF82" i="27"/>
  <c r="BF82" i="31" s="1"/>
  <c r="BF83" i="21"/>
  <c r="BG41" i="20"/>
  <c r="BH19" i="20"/>
  <c r="BH134" i="20"/>
  <c r="BH157" i="20" s="1"/>
  <c r="BG332" i="27"/>
  <c r="BG332" i="31" s="1"/>
  <c r="BG333" i="21"/>
  <c r="BG332" i="24"/>
  <c r="BQ332" i="27"/>
  <c r="BQ332" i="31" s="1"/>
  <c r="BQ332" i="24"/>
  <c r="BQ333" i="21"/>
  <c r="BC289" i="21"/>
  <c r="BC288" i="24"/>
  <c r="BE313" i="20"/>
  <c r="BC288" i="27"/>
  <c r="BC288" i="31" s="1"/>
  <c r="BH335" i="20"/>
  <c r="BD311" i="21"/>
  <c r="BD310" i="24"/>
  <c r="BD310" i="27"/>
  <c r="BD310" i="31" s="1"/>
  <c r="BR332" i="27"/>
  <c r="BR332" i="31" s="1"/>
  <c r="BR332" i="24"/>
  <c r="BR333" i="21"/>
  <c r="BF177" i="21"/>
  <c r="BF176" i="24"/>
  <c r="BH201" i="20"/>
  <c r="BF176" i="27"/>
  <c r="BF176" i="31" s="1"/>
  <c r="BD267" i="21"/>
  <c r="BD266" i="27"/>
  <c r="BD266" i="31" s="1"/>
  <c r="BD291" i="20"/>
  <c r="BD266" i="24"/>
  <c r="Q117" i="31"/>
  <c r="L141" i="31" s="1"/>
  <c r="L141" i="27"/>
  <c r="N320" i="20"/>
  <c r="L295" i="27"/>
  <c r="L295" i="31" s="1"/>
  <c r="L296" i="21"/>
  <c r="P339" i="27"/>
  <c r="P339" i="31" s="1"/>
  <c r="P339" i="24"/>
  <c r="P340" i="21"/>
  <c r="M324" i="27"/>
  <c r="M324" i="31" s="1"/>
  <c r="M325" i="21"/>
  <c r="Q349" i="20"/>
  <c r="Q110" i="31"/>
  <c r="L134" i="31" s="1"/>
  <c r="L134" i="27"/>
  <c r="O90" i="21"/>
  <c r="S114" i="20"/>
  <c r="O89" i="27"/>
  <c r="O89" i="31" s="1"/>
  <c r="M257" i="27"/>
  <c r="R233" i="31"/>
  <c r="M257" i="31" s="1"/>
  <c r="O184" i="21"/>
  <c r="Q208" i="20"/>
  <c r="O183" i="27"/>
  <c r="O183" i="31" s="1"/>
  <c r="M305" i="20"/>
  <c r="M280" i="27"/>
  <c r="M280" i="31" s="1"/>
  <c r="M281" i="21"/>
  <c r="BP311" i="21"/>
  <c r="BP310" i="27"/>
  <c r="BP310" i="31" s="1"/>
  <c r="BP310" i="24"/>
  <c r="BT335" i="20"/>
  <c r="AM154" i="21"/>
  <c r="BE135" i="20"/>
  <c r="BE20" i="20"/>
  <c r="AN19" i="20"/>
  <c r="AN134" i="20"/>
  <c r="Q342" i="20"/>
  <c r="M317" i="27"/>
  <c r="M317" i="31" s="1"/>
  <c r="M318" i="21"/>
  <c r="R111" i="27"/>
  <c r="R112" i="21"/>
  <c r="M136" i="21" s="1"/>
  <c r="N67" i="27"/>
  <c r="N67" i="31" s="1"/>
  <c r="P92" i="20"/>
  <c r="N68" i="21"/>
  <c r="S227" i="27"/>
  <c r="N253" i="20"/>
  <c r="N276" i="20" s="1"/>
  <c r="S228" i="21"/>
  <c r="N252" i="21" s="1"/>
  <c r="P48" i="20"/>
  <c r="Q141" i="20"/>
  <c r="Q164" i="20" s="1"/>
  <c r="Q26" i="20"/>
  <c r="P346" i="27"/>
  <c r="P346" i="31" s="1"/>
  <c r="P347" i="21"/>
  <c r="BS333" i="21"/>
  <c r="BS332" i="27"/>
  <c r="BS332" i="31" s="1"/>
  <c r="BS332" i="24"/>
  <c r="P161" i="27"/>
  <c r="P161" i="31" s="1"/>
  <c r="P162" i="21"/>
  <c r="P186" i="20"/>
  <c r="R226" i="31"/>
  <c r="M250" i="31" s="1"/>
  <c r="M250" i="27"/>
  <c r="AJ135" i="20"/>
  <c r="AJ20" i="20"/>
  <c r="L303" i="21"/>
  <c r="L302" i="27"/>
  <c r="L302" i="31" s="1"/>
  <c r="N327" i="20"/>
  <c r="P205" i="27"/>
  <c r="P205" i="31" s="1"/>
  <c r="P206" i="21"/>
  <c r="T230" i="20"/>
  <c r="O46" i="21"/>
  <c r="O45" i="27"/>
  <c r="O45" i="31" s="1"/>
  <c r="O70" i="20"/>
  <c r="M298" i="20"/>
  <c r="M273" i="27"/>
  <c r="M273" i="31" s="1"/>
  <c r="M274" i="21"/>
  <c r="N298" i="20"/>
  <c r="N273" i="27"/>
  <c r="N273" i="31" s="1"/>
  <c r="N274" i="21"/>
  <c r="R19" i="20"/>
  <c r="R134" i="20"/>
  <c r="BN221" i="27"/>
  <c r="BI247" i="20"/>
  <c r="BI270" i="20" s="1"/>
  <c r="BN222" i="21"/>
  <c r="BI246" i="21" s="1"/>
  <c r="BN221" i="24"/>
  <c r="BI245" i="24" s="1"/>
  <c r="P179" i="27"/>
  <c r="P179" i="31" s="1"/>
  <c r="P180" i="21"/>
  <c r="R204" i="20"/>
  <c r="BI62" i="21"/>
  <c r="BI61" i="27"/>
  <c r="BI61" i="31" s="1"/>
  <c r="BK86" i="20"/>
  <c r="BI61" i="24"/>
  <c r="T223" i="24"/>
  <c r="O247" i="24" s="1"/>
  <c r="T223" i="27"/>
  <c r="T224" i="21"/>
  <c r="O248" i="21" s="1"/>
  <c r="O249" i="20"/>
  <c r="O272" i="20" s="1"/>
  <c r="AP19" i="20"/>
  <c r="AP134" i="20"/>
  <c r="BN332" i="24"/>
  <c r="BN332" i="27"/>
  <c r="BN332" i="31" s="1"/>
  <c r="BN333" i="21"/>
  <c r="BM105" i="24"/>
  <c r="BH129" i="24" s="1"/>
  <c r="BM105" i="27"/>
  <c r="BM106" i="21"/>
  <c r="BH130" i="21" s="1"/>
  <c r="BA134" i="20"/>
  <c r="BA19" i="20"/>
  <c r="S111" i="27"/>
  <c r="S112" i="21"/>
  <c r="N136" i="21" s="1"/>
  <c r="Y134" i="20"/>
  <c r="Y19" i="20"/>
  <c r="BB49" i="24"/>
  <c r="BB50" i="24" s="1"/>
  <c r="P85" i="27"/>
  <c r="P85" i="31" s="1"/>
  <c r="P86" i="21"/>
  <c r="T110" i="20"/>
  <c r="AC19" i="20"/>
  <c r="AC134" i="20"/>
  <c r="BH292" i="20"/>
  <c r="BH267" i="24"/>
  <c r="BH268" i="21"/>
  <c r="BH267" i="27"/>
  <c r="BH267" i="31" s="1"/>
  <c r="W20" i="20"/>
  <c r="W135" i="20"/>
  <c r="Q92" i="20"/>
  <c r="O68" i="21"/>
  <c r="O67" i="27"/>
  <c r="O67" i="31" s="1"/>
  <c r="R110" i="31"/>
  <c r="M134" i="31" s="1"/>
  <c r="M134" i="27"/>
  <c r="BL60" i="24"/>
  <c r="BL61" i="21"/>
  <c r="BL60" i="27"/>
  <c r="BL60" i="31" s="1"/>
  <c r="BN85" i="20"/>
  <c r="T19" i="20"/>
  <c r="T134" i="20"/>
  <c r="S107" i="24"/>
  <c r="N131" i="24" s="1"/>
  <c r="S107" i="27"/>
  <c r="S108" i="21"/>
  <c r="N132" i="21" s="1"/>
  <c r="Q206" i="21"/>
  <c r="U230" i="20"/>
  <c r="Q205" i="27"/>
  <c r="Q205" i="31" s="1"/>
  <c r="R342" i="20"/>
  <c r="N317" i="27"/>
  <c r="N317" i="31" s="1"/>
  <c r="N318" i="21"/>
  <c r="R137" i="20"/>
  <c r="R160" i="20" s="1"/>
  <c r="R22" i="20"/>
  <c r="Q44" i="20"/>
  <c r="AQ19" i="20"/>
  <c r="AQ134" i="20"/>
  <c r="BM176" i="24"/>
  <c r="BM177" i="21"/>
  <c r="BO201" i="20"/>
  <c r="BM176" i="27"/>
  <c r="BM176" i="31" s="1"/>
  <c r="Q335" i="24"/>
  <c r="Q335" i="27"/>
  <c r="Q335" i="31" s="1"/>
  <c r="Q336" i="21"/>
  <c r="BN108" i="20"/>
  <c r="BJ83" i="27"/>
  <c r="BJ83" i="31" s="1"/>
  <c r="BJ83" i="24"/>
  <c r="BJ84" i="21"/>
  <c r="BN199" i="21"/>
  <c r="BN198" i="24"/>
  <c r="BN198" i="27"/>
  <c r="BN198" i="31" s="1"/>
  <c r="BR223" i="20"/>
  <c r="BP105" i="21"/>
  <c r="BK129" i="21" s="1"/>
  <c r="BP104" i="27"/>
  <c r="BP104" i="24"/>
  <c r="BK128" i="24" s="1"/>
  <c r="P66" i="20"/>
  <c r="P41" i="27"/>
  <c r="P41" i="31" s="1"/>
  <c r="P42" i="21"/>
  <c r="BH244" i="27"/>
  <c r="BM220" i="31"/>
  <c r="BH244" i="31" s="1"/>
  <c r="T228" i="21"/>
  <c r="O252" i="21" s="1"/>
  <c r="O253" i="20"/>
  <c r="O276" i="20" s="1"/>
  <c r="T227" i="27"/>
  <c r="BJ288" i="27"/>
  <c r="BJ288" i="31" s="1"/>
  <c r="BJ288" i="24"/>
  <c r="BJ289" i="21"/>
  <c r="BL313" i="20"/>
  <c r="AP20" i="20"/>
  <c r="AP135" i="20"/>
  <c r="AL19" i="20"/>
  <c r="AL134" i="20"/>
  <c r="N246" i="27"/>
  <c r="S222" i="31"/>
  <c r="N246" i="31" s="1"/>
  <c r="BD64" i="27"/>
  <c r="BD64" i="31" s="1"/>
  <c r="BJ127" i="27"/>
  <c r="BO103" i="31"/>
  <c r="BJ127" i="31" s="1"/>
  <c r="BK200" i="21"/>
  <c r="BO224" i="20"/>
  <c r="BK199" i="27"/>
  <c r="BK199" i="31" s="1"/>
  <c r="BK199" i="24"/>
  <c r="AG20" i="20"/>
  <c r="AG135" i="20"/>
  <c r="AV134" i="20"/>
  <c r="AV19" i="20"/>
  <c r="Q157" i="27"/>
  <c r="Q157" i="31" s="1"/>
  <c r="Q158" i="21"/>
  <c r="Q182" i="20"/>
  <c r="R106" i="31"/>
  <c r="M130" i="31" s="1"/>
  <c r="M130" i="27"/>
  <c r="Q339" i="24"/>
  <c r="Q339" i="27"/>
  <c r="Q339" i="31" s="1"/>
  <c r="Q340" i="21"/>
  <c r="N314" i="21"/>
  <c r="N313" i="24"/>
  <c r="R338" i="20"/>
  <c r="N313" i="27"/>
  <c r="N313" i="31" s="1"/>
  <c r="P89" i="27"/>
  <c r="P89" i="31" s="1"/>
  <c r="T114" i="20"/>
  <c r="P90" i="21"/>
  <c r="M295" i="27"/>
  <c r="M295" i="31" s="1"/>
  <c r="O320" i="20"/>
  <c r="M296" i="21"/>
  <c r="M292" i="21"/>
  <c r="O316" i="20"/>
  <c r="M291" i="24"/>
  <c r="M291" i="27"/>
  <c r="M291" i="31" s="1"/>
  <c r="BL202" i="20"/>
  <c r="BJ177" i="27"/>
  <c r="BJ177" i="31" s="1"/>
  <c r="BJ178" i="21"/>
  <c r="BJ177" i="24"/>
  <c r="AH19" i="20"/>
  <c r="AH134" i="20"/>
  <c r="P184" i="21"/>
  <c r="R208" i="20"/>
  <c r="P183" i="27"/>
  <c r="P183" i="31" s="1"/>
  <c r="BP219" i="31"/>
  <c r="BK243" i="31" s="1"/>
  <c r="BK243" i="27"/>
  <c r="Q186" i="20"/>
  <c r="Q162" i="21"/>
  <c r="Q161" i="27"/>
  <c r="Q161" i="31" s="1"/>
  <c r="BK156" i="21"/>
  <c r="BK180" i="20"/>
  <c r="BK155" i="27"/>
  <c r="BK155" i="31" s="1"/>
  <c r="BG289" i="24"/>
  <c r="BG289" i="27"/>
  <c r="BG289" i="31" s="1"/>
  <c r="BI314" i="20"/>
  <c r="BG290" i="21"/>
  <c r="R337" i="24"/>
  <c r="R337" i="27"/>
  <c r="R337" i="31" s="1"/>
  <c r="R338" i="21"/>
  <c r="S134" i="20"/>
  <c r="S19" i="20"/>
  <c r="BK333" i="27"/>
  <c r="BK333" i="31" s="1"/>
  <c r="BK334" i="21"/>
  <c r="BK333" i="24"/>
  <c r="N269" i="27"/>
  <c r="N269" i="31" s="1"/>
  <c r="N269" i="24"/>
  <c r="N294" i="20"/>
  <c r="N270" i="21"/>
  <c r="AO23" i="20"/>
  <c r="AO138" i="20"/>
  <c r="N250" i="27"/>
  <c r="S226" i="31"/>
  <c r="N250" i="31" s="1"/>
  <c r="BK267" i="21"/>
  <c r="BK291" i="20"/>
  <c r="BK266" i="24"/>
  <c r="BK266" i="27"/>
  <c r="BK266" i="31" s="1"/>
  <c r="R141" i="20"/>
  <c r="R164" i="20" s="1"/>
  <c r="R26" i="20"/>
  <c r="Q48" i="20"/>
  <c r="O64" i="21"/>
  <c r="Q88" i="20"/>
  <c r="O63" i="27"/>
  <c r="O63" i="31" s="1"/>
  <c r="BJ39" i="24"/>
  <c r="BJ40" i="21"/>
  <c r="BJ39" i="27"/>
  <c r="BJ39" i="31" s="1"/>
  <c r="BJ64" i="20"/>
  <c r="R20" i="20"/>
  <c r="R135" i="20"/>
  <c r="AZ135" i="20"/>
  <c r="AZ20" i="20"/>
  <c r="BQ107" i="20"/>
  <c r="BM82" i="27"/>
  <c r="BM82" i="31" s="1"/>
  <c r="BM83" i="21"/>
  <c r="BM82" i="24"/>
  <c r="BQ221" i="21"/>
  <c r="BL245" i="21" s="1"/>
  <c r="BQ220" i="24"/>
  <c r="BL244" i="24" s="1"/>
  <c r="BL246" i="20"/>
  <c r="BL269" i="20" s="1"/>
  <c r="BQ220" i="27"/>
  <c r="U226" i="20"/>
  <c r="Q201" i="27"/>
  <c r="Q201" i="31" s="1"/>
  <c r="Q202" i="21"/>
  <c r="BL104" i="31"/>
  <c r="BG128" i="31" s="1"/>
  <c r="BG128" i="27"/>
  <c r="P118" i="24"/>
  <c r="BK311" i="21"/>
  <c r="BK310" i="24"/>
  <c r="BO335" i="20"/>
  <c r="BK310" i="27"/>
  <c r="BK310" i="31" s="1"/>
  <c r="BH311" i="27"/>
  <c r="BH311" i="31" s="1"/>
  <c r="BH312" i="21"/>
  <c r="BH311" i="24"/>
  <c r="BL336" i="20"/>
  <c r="P46" i="21"/>
  <c r="P70" i="20"/>
  <c r="P45" i="27"/>
  <c r="P45" i="31" s="1"/>
  <c r="AH135" i="20"/>
  <c r="AH20" i="20"/>
  <c r="BK42" i="20"/>
  <c r="BL20" i="20"/>
  <c r="BL135" i="20"/>
  <c r="BL158" i="20" s="1"/>
  <c r="Y135" i="20"/>
  <c r="Y20" i="20"/>
  <c r="P251" i="27"/>
  <c r="U227" i="31"/>
  <c r="P251" i="31" s="1"/>
  <c r="BL137" i="20"/>
  <c r="BL160" i="20" s="1"/>
  <c r="BK44" i="20"/>
  <c r="BL22" i="20"/>
  <c r="BG219" i="31"/>
  <c r="BB243" i="31" s="1"/>
  <c r="BB243" i="27"/>
  <c r="T116" i="27"/>
  <c r="T117" i="21"/>
  <c r="O141" i="21" s="1"/>
  <c r="V229" i="21"/>
  <c r="Q253" i="21" s="1"/>
  <c r="V228" i="27"/>
  <c r="Q254" i="20"/>
  <c r="Q277" i="20" s="1"/>
  <c r="P209" i="27"/>
  <c r="P209" i="31" s="1"/>
  <c r="P210" i="21"/>
  <c r="T234" i="20"/>
  <c r="T222" i="31"/>
  <c r="O246" i="31" s="1"/>
  <c r="O246" i="27"/>
  <c r="BI311" i="27"/>
  <c r="BI311" i="31" s="1"/>
  <c r="BI312" i="21"/>
  <c r="BM336" i="20"/>
  <c r="BI311" i="24"/>
  <c r="P316" i="27"/>
  <c r="P316" i="31" s="1"/>
  <c r="P317" i="21"/>
  <c r="T341" i="20"/>
  <c r="P316" i="24"/>
  <c r="BE41" i="20"/>
  <c r="BF19" i="20"/>
  <c r="BF134" i="20"/>
  <c r="BF157" i="20" s="1"/>
  <c r="BE136" i="20"/>
  <c r="BE21" i="20"/>
  <c r="M132" i="27"/>
  <c r="R108" i="31"/>
  <c r="M132" i="31" s="1"/>
  <c r="T111" i="31"/>
  <c r="O135" i="31" s="1"/>
  <c r="O135" i="27"/>
  <c r="BK62" i="21"/>
  <c r="BK61" i="27"/>
  <c r="BK61" i="31" s="1"/>
  <c r="BK61" i="24"/>
  <c r="BM86" i="20"/>
  <c r="BO220" i="31"/>
  <c r="BJ244" i="31" s="1"/>
  <c r="BJ244" i="27"/>
  <c r="BO311" i="27"/>
  <c r="BO311" i="31" s="1"/>
  <c r="BO312" i="21"/>
  <c r="BO311" i="24"/>
  <c r="BS336" i="20"/>
  <c r="T116" i="21"/>
  <c r="O140" i="21" s="1"/>
  <c r="T115" i="27"/>
  <c r="N279" i="27"/>
  <c r="N279" i="31" s="1"/>
  <c r="N280" i="21"/>
  <c r="N304" i="20"/>
  <c r="S206" i="27"/>
  <c r="S206" i="31" s="1"/>
  <c r="W231" i="20"/>
  <c r="S207" i="21"/>
  <c r="R47" i="21"/>
  <c r="R71" i="20"/>
  <c r="R46" i="27"/>
  <c r="R46" i="31" s="1"/>
  <c r="BI332" i="27"/>
  <c r="BI332" i="31" s="1"/>
  <c r="BI332" i="24"/>
  <c r="BI333" i="21"/>
  <c r="S118" i="20"/>
  <c r="O93" i="27"/>
  <c r="O93" i="31" s="1"/>
  <c r="O94" i="21"/>
  <c r="BS221" i="21"/>
  <c r="BN245" i="21" s="1"/>
  <c r="BS220" i="27"/>
  <c r="BN246" i="20"/>
  <c r="BN269" i="20" s="1"/>
  <c r="BS220" i="24"/>
  <c r="BN244" i="24" s="1"/>
  <c r="BI41" i="20"/>
  <c r="BJ134" i="20"/>
  <c r="BJ157" i="20" s="1"/>
  <c r="BJ19" i="20"/>
  <c r="M277" i="27"/>
  <c r="M277" i="31" s="1"/>
  <c r="M278" i="21"/>
  <c r="M302" i="20"/>
  <c r="P328" i="20"/>
  <c r="N303" i="27"/>
  <c r="N303" i="31" s="1"/>
  <c r="N304" i="21"/>
  <c r="BC176" i="24"/>
  <c r="BE201" i="20"/>
  <c r="BC176" i="27"/>
  <c r="BC176" i="31" s="1"/>
  <c r="BC177" i="21"/>
  <c r="BQ103" i="31"/>
  <c r="BL127" i="31" s="1"/>
  <c r="BL127" i="27"/>
  <c r="BN223" i="24"/>
  <c r="BI247" i="24" s="1"/>
  <c r="BN223" i="27"/>
  <c r="BI249" i="20"/>
  <c r="BI272" i="20" s="1"/>
  <c r="BN224" i="21"/>
  <c r="BI248" i="21" s="1"/>
  <c r="BM267" i="24"/>
  <c r="BM292" i="20"/>
  <c r="BM267" i="27"/>
  <c r="BM267" i="31" s="1"/>
  <c r="BM268" i="21"/>
  <c r="N316" i="21"/>
  <c r="R340" i="20"/>
  <c r="N315" i="27"/>
  <c r="N315" i="31" s="1"/>
  <c r="N315" i="24"/>
  <c r="O326" i="20"/>
  <c r="M302" i="21"/>
  <c r="M301" i="27"/>
  <c r="M301" i="31" s="1"/>
  <c r="BN289" i="27"/>
  <c r="BN289" i="31" s="1"/>
  <c r="BP314" i="20"/>
  <c r="BN290" i="21"/>
  <c r="BN289" i="24"/>
  <c r="BR104" i="24"/>
  <c r="BM128" i="24" s="1"/>
  <c r="BR104" i="27"/>
  <c r="BR105" i="21"/>
  <c r="BM129" i="21" s="1"/>
  <c r="BK104" i="24"/>
  <c r="BF128" i="24" s="1"/>
  <c r="BK104" i="27"/>
  <c r="BK105" i="21"/>
  <c r="BF129" i="21" s="1"/>
  <c r="O259" i="20"/>
  <c r="O282" i="20" s="1"/>
  <c r="T233" i="27"/>
  <c r="T234" i="21"/>
  <c r="O258" i="21" s="1"/>
  <c r="BJ61" i="27"/>
  <c r="BJ61" i="31" s="1"/>
  <c r="BJ62" i="21"/>
  <c r="BJ61" i="24"/>
  <c r="BL86" i="20"/>
  <c r="BF39" i="24"/>
  <c r="BF39" i="27"/>
  <c r="BF39" i="31" s="1"/>
  <c r="BF40" i="21"/>
  <c r="BF64" i="20"/>
  <c r="Q160" i="21"/>
  <c r="Q184" i="20"/>
  <c r="Q159" i="27"/>
  <c r="Q159" i="31" s="1"/>
  <c r="BL42" i="20"/>
  <c r="BM135" i="20"/>
  <c r="BM158" i="20" s="1"/>
  <c r="BK157" i="27"/>
  <c r="BK157" i="31" s="1"/>
  <c r="BK158" i="21"/>
  <c r="BK182" i="20"/>
  <c r="S212" i="20"/>
  <c r="Q188" i="21"/>
  <c r="Q187" i="27"/>
  <c r="Q187" i="31" s="1"/>
  <c r="BO336" i="20"/>
  <c r="BK311" i="24"/>
  <c r="BK312" i="21"/>
  <c r="BK311" i="27"/>
  <c r="BK311" i="31" s="1"/>
  <c r="BJ289" i="24"/>
  <c r="BJ290" i="21"/>
  <c r="BJ289" i="27"/>
  <c r="BJ289" i="31" s="1"/>
  <c r="BL314" i="20"/>
  <c r="BD332" i="24"/>
  <c r="BD333" i="21"/>
  <c r="BD332" i="27"/>
  <c r="BD332" i="31" s="1"/>
  <c r="BS221" i="27"/>
  <c r="BN247" i="20"/>
  <c r="BN270" i="20" s="1"/>
  <c r="BS222" i="21"/>
  <c r="BN246" i="21" s="1"/>
  <c r="BS221" i="24"/>
  <c r="BN245" i="24" s="1"/>
  <c r="S224" i="31"/>
  <c r="N248" i="31" s="1"/>
  <c r="N248" i="27"/>
  <c r="BG333" i="27"/>
  <c r="BG333" i="31" s="1"/>
  <c r="BG334" i="21"/>
  <c r="BG333" i="24"/>
  <c r="AD21" i="20"/>
  <c r="AD136" i="20"/>
  <c r="R345" i="21"/>
  <c r="R344" i="27"/>
  <c r="R344" i="31" s="1"/>
  <c r="BE179" i="20"/>
  <c r="BE154" i="27"/>
  <c r="BE154" i="31" s="1"/>
  <c r="BE154" i="24"/>
  <c r="BE155" i="21"/>
  <c r="N292" i="21"/>
  <c r="N291" i="27"/>
  <c r="N291" i="31" s="1"/>
  <c r="N291" i="24"/>
  <c r="P316" i="20"/>
  <c r="BK314" i="20"/>
  <c r="BI289" i="27"/>
  <c r="BI289" i="31" s="1"/>
  <c r="BI289" i="24"/>
  <c r="BI290" i="21"/>
  <c r="O187" i="27"/>
  <c r="O187" i="31" s="1"/>
  <c r="Q212" i="20"/>
  <c r="O188" i="21"/>
  <c r="X22" i="20"/>
  <c r="X137" i="20"/>
  <c r="S162" i="27"/>
  <c r="S162" i="31" s="1"/>
  <c r="S163" i="21"/>
  <c r="S187" i="20"/>
  <c r="BN220" i="31"/>
  <c r="BI244" i="31" s="1"/>
  <c r="BI244" i="27"/>
  <c r="BI316" i="20"/>
  <c r="BG292" i="21"/>
  <c r="BG291" i="27"/>
  <c r="BG291" i="31" s="1"/>
  <c r="BG291" i="24"/>
  <c r="BD41" i="20"/>
  <c r="BE19" i="20"/>
  <c r="BE134" i="20"/>
  <c r="BE157" i="20" s="1"/>
  <c r="BE103" i="31"/>
  <c r="AZ127" i="31" s="1"/>
  <c r="AZ127" i="27"/>
  <c r="BH38" i="27"/>
  <c r="BH38" i="31" s="1"/>
  <c r="BH38" i="24"/>
  <c r="BH63" i="20"/>
  <c r="BH39" i="21"/>
  <c r="Q345" i="27"/>
  <c r="Q345" i="31" s="1"/>
  <c r="Q346" i="21"/>
  <c r="BH289" i="24"/>
  <c r="BH290" i="21"/>
  <c r="BH289" i="27"/>
  <c r="BH289" i="31" s="1"/>
  <c r="BJ314" i="20"/>
  <c r="Q348" i="27"/>
  <c r="Q348" i="31" s="1"/>
  <c r="Q349" i="21"/>
  <c r="Q114" i="31"/>
  <c r="L138" i="31" s="1"/>
  <c r="L138" i="27"/>
  <c r="BM267" i="21"/>
  <c r="BM291" i="20"/>
  <c r="BM266" i="27"/>
  <c r="BM266" i="31" s="1"/>
  <c r="BM266" i="24"/>
  <c r="BL83" i="27"/>
  <c r="BL83" i="31" s="1"/>
  <c r="BP108" i="20"/>
  <c r="BL83" i="24"/>
  <c r="BL84" i="21"/>
  <c r="S257" i="27"/>
  <c r="X233" i="31"/>
  <c r="S257" i="31" s="1"/>
  <c r="BD83" i="21"/>
  <c r="BD82" i="24"/>
  <c r="BH107" i="20"/>
  <c r="BD82" i="27"/>
  <c r="BD82" i="31" s="1"/>
  <c r="BI105" i="24"/>
  <c r="BD129" i="24" s="1"/>
  <c r="BI106" i="21"/>
  <c r="BD130" i="21" s="1"/>
  <c r="BI105" i="27"/>
  <c r="BD176" i="24"/>
  <c r="BD176" i="27"/>
  <c r="BD176" i="31" s="1"/>
  <c r="BD177" i="21"/>
  <c r="BF201" i="20"/>
  <c r="BQ336" i="20"/>
  <c r="BM312" i="21"/>
  <c r="BM311" i="24"/>
  <c r="BM311" i="27"/>
  <c r="BM311" i="31" s="1"/>
  <c r="BG104" i="24"/>
  <c r="BB128" i="24" s="1"/>
  <c r="BG105" i="21"/>
  <c r="BB129" i="21" s="1"/>
  <c r="BG104" i="27"/>
  <c r="S340" i="27"/>
  <c r="S340" i="31" s="1"/>
  <c r="S341" i="21"/>
  <c r="BF104" i="24"/>
  <c r="BA128" i="24" s="1"/>
  <c r="BF104" i="27"/>
  <c r="BF105" i="21"/>
  <c r="BA129" i="21" s="1"/>
  <c r="BJ66" i="20"/>
  <c r="BJ42" i="21"/>
  <c r="BJ41" i="27"/>
  <c r="BJ41" i="31" s="1"/>
  <c r="S324" i="27"/>
  <c r="S324" i="31" s="1"/>
  <c r="W349" i="20"/>
  <c r="S325" i="21"/>
  <c r="X135" i="20"/>
  <c r="X20" i="20"/>
  <c r="BL106" i="31"/>
  <c r="BG130" i="31" s="1"/>
  <c r="BG130" i="27"/>
  <c r="U111" i="21"/>
  <c r="P135" i="21" s="1"/>
  <c r="U110" i="27"/>
  <c r="S110" i="21"/>
  <c r="N134" i="21" s="1"/>
  <c r="S109" i="27"/>
  <c r="AZ288" i="27"/>
  <c r="AZ288" i="31" s="1"/>
  <c r="AZ289" i="21"/>
  <c r="BB313" i="20"/>
  <c r="AZ288" i="24"/>
  <c r="BL177" i="27"/>
  <c r="BL177" i="31" s="1"/>
  <c r="BN202" i="20"/>
  <c r="BL178" i="21"/>
  <c r="BL177" i="24"/>
  <c r="O270" i="21"/>
  <c r="O269" i="24"/>
  <c r="O294" i="20"/>
  <c r="O269" i="27"/>
  <c r="O269" i="31" s="1"/>
  <c r="N271" i="27"/>
  <c r="N271" i="31" s="1"/>
  <c r="N296" i="20"/>
  <c r="N272" i="21"/>
  <c r="R69" i="20"/>
  <c r="R45" i="21"/>
  <c r="R44" i="27"/>
  <c r="R44" i="31" s="1"/>
  <c r="BF310" i="24"/>
  <c r="BF311" i="21"/>
  <c r="BJ335" i="20"/>
  <c r="BF310" i="27"/>
  <c r="BF310" i="31" s="1"/>
  <c r="P273" i="21"/>
  <c r="P272" i="27"/>
  <c r="P272" i="31" s="1"/>
  <c r="P297" i="20"/>
  <c r="BN199" i="27"/>
  <c r="BN199" i="31" s="1"/>
  <c r="BR224" i="20"/>
  <c r="BN200" i="21"/>
  <c r="BN199" i="24"/>
  <c r="BJ267" i="27"/>
  <c r="BJ267" i="31" s="1"/>
  <c r="BJ292" i="20"/>
  <c r="BJ268" i="21"/>
  <c r="BJ267" i="24"/>
  <c r="BG86" i="20"/>
  <c r="BE62" i="21"/>
  <c r="BE61" i="27"/>
  <c r="BE61" i="31" s="1"/>
  <c r="BE61" i="24"/>
  <c r="R210" i="21"/>
  <c r="V234" i="20"/>
  <c r="R209" i="27"/>
  <c r="R209" i="31" s="1"/>
  <c r="AV135" i="20"/>
  <c r="AV20" i="20"/>
  <c r="AN135" i="20"/>
  <c r="AN20" i="20"/>
  <c r="T27" i="20"/>
  <c r="S49" i="20"/>
  <c r="T142" i="20"/>
  <c r="T165" i="20" s="1"/>
  <c r="BG42" i="20"/>
  <c r="BH135" i="20"/>
  <c r="BH158" i="20" s="1"/>
  <c r="BH20" i="20"/>
  <c r="Q67" i="21"/>
  <c r="Q66" i="27"/>
  <c r="Q66" i="31" s="1"/>
  <c r="S91" i="20"/>
  <c r="R344" i="21"/>
  <c r="R343" i="27"/>
  <c r="R343" i="31" s="1"/>
  <c r="BE198" i="27"/>
  <c r="BE198" i="31" s="1"/>
  <c r="BI223" i="20"/>
  <c r="BE198" i="24"/>
  <c r="BE199" i="21"/>
  <c r="BD155" i="21"/>
  <c r="BD154" i="27"/>
  <c r="BD154" i="31" s="1"/>
  <c r="BD179" i="20"/>
  <c r="BD154" i="24"/>
  <c r="O302" i="20"/>
  <c r="O277" i="27"/>
  <c r="O277" i="31" s="1"/>
  <c r="O278" i="21"/>
  <c r="AU21" i="20"/>
  <c r="AU136" i="20"/>
  <c r="P344" i="21"/>
  <c r="P343" i="27"/>
  <c r="P343" i="31" s="1"/>
  <c r="P43" i="27"/>
  <c r="P43" i="31" s="1"/>
  <c r="P44" i="21"/>
  <c r="P68" i="20"/>
  <c r="BK39" i="24"/>
  <c r="BK40" i="21"/>
  <c r="BK39" i="27"/>
  <c r="BK39" i="31" s="1"/>
  <c r="BK64" i="20"/>
  <c r="O321" i="27"/>
  <c r="O321" i="31" s="1"/>
  <c r="O322" i="21"/>
  <c r="S346" i="20"/>
  <c r="BP221" i="27"/>
  <c r="BP221" i="24"/>
  <c r="BK245" i="24" s="1"/>
  <c r="BK247" i="20"/>
  <c r="BK270" i="20" s="1"/>
  <c r="BP222" i="21"/>
  <c r="BK246" i="21" s="1"/>
  <c r="BH83" i="21"/>
  <c r="BH82" i="27"/>
  <c r="BH82" i="31" s="1"/>
  <c r="BL107" i="20"/>
  <c r="BH82" i="24"/>
  <c r="BH176" i="27"/>
  <c r="BH176" i="31" s="1"/>
  <c r="BJ201" i="20"/>
  <c r="BH177" i="21"/>
  <c r="BH176" i="24"/>
  <c r="BC61" i="21"/>
  <c r="BC60" i="24"/>
  <c r="BE85" i="20"/>
  <c r="BC60" i="27"/>
  <c r="BC60" i="31" s="1"/>
  <c r="BK335" i="27"/>
  <c r="BK335" i="31" s="1"/>
  <c r="BK335" i="24"/>
  <c r="BK336" i="21"/>
  <c r="BN336" i="20"/>
  <c r="BJ312" i="21"/>
  <c r="BJ311" i="27"/>
  <c r="BJ311" i="31" s="1"/>
  <c r="BJ311" i="24"/>
  <c r="T112" i="20"/>
  <c r="P87" i="27"/>
  <c r="P87" i="31" s="1"/>
  <c r="P88" i="21"/>
  <c r="BQ222" i="21"/>
  <c r="BL246" i="21" s="1"/>
  <c r="BQ221" i="24"/>
  <c r="BL245" i="24" s="1"/>
  <c r="BQ221" i="27"/>
  <c r="BL247" i="20"/>
  <c r="BL270" i="20" s="1"/>
  <c r="BK83" i="27"/>
  <c r="BK83" i="31" s="1"/>
  <c r="BO108" i="20"/>
  <c r="BK83" i="24"/>
  <c r="BK84" i="21"/>
  <c r="BH104" i="31"/>
  <c r="BC128" i="31" s="1"/>
  <c r="BC128" i="27"/>
  <c r="BM107" i="24"/>
  <c r="BH131" i="24" s="1"/>
  <c r="BM108" i="21"/>
  <c r="BH132" i="21" s="1"/>
  <c r="BM107" i="27"/>
  <c r="BR333" i="24"/>
  <c r="BR333" i="27"/>
  <c r="BR333" i="31" s="1"/>
  <c r="BR334" i="21"/>
  <c r="S47" i="20"/>
  <c r="T140" i="20"/>
  <c r="T163" i="20" s="1"/>
  <c r="T25" i="20"/>
  <c r="BN105" i="24"/>
  <c r="BI129" i="24" s="1"/>
  <c r="BN105" i="27"/>
  <c r="BN106" i="21"/>
  <c r="BI130" i="21" s="1"/>
  <c r="R302" i="27"/>
  <c r="R302" i="31" s="1"/>
  <c r="R303" i="21"/>
  <c r="T327" i="20"/>
  <c r="R348" i="20"/>
  <c r="N323" i="27"/>
  <c r="N323" i="31" s="1"/>
  <c r="N324" i="21"/>
  <c r="R201" i="27"/>
  <c r="R201" i="31" s="1"/>
  <c r="R202" i="21"/>
  <c r="V226" i="20"/>
  <c r="O66" i="21"/>
  <c r="O65" i="27"/>
  <c r="O65" i="31" s="1"/>
  <c r="Q90" i="20"/>
  <c r="T107" i="24"/>
  <c r="O131" i="24" s="1"/>
  <c r="T108" i="21"/>
  <c r="O132" i="21" s="1"/>
  <c r="T107" i="27"/>
  <c r="L299" i="27"/>
  <c r="L299" i="31" s="1"/>
  <c r="N324" i="20"/>
  <c r="L300" i="21"/>
  <c r="S160" i="27"/>
  <c r="S160" i="31" s="1"/>
  <c r="S161" i="21"/>
  <c r="S185" i="20"/>
  <c r="N71" i="27"/>
  <c r="N71" i="31" s="1"/>
  <c r="P96" i="20"/>
  <c r="N72" i="21"/>
  <c r="Q180" i="21"/>
  <c r="S204" i="20"/>
  <c r="Q179" i="27"/>
  <c r="Q179" i="31" s="1"/>
  <c r="U112" i="27"/>
  <c r="U113" i="21"/>
  <c r="P137" i="21" s="1"/>
  <c r="BM310" i="27"/>
  <c r="BM310" i="31" s="1"/>
  <c r="BM311" i="21"/>
  <c r="BM310" i="24"/>
  <c r="BQ335" i="20"/>
  <c r="BG199" i="24"/>
  <c r="BG200" i="21"/>
  <c r="BG199" i="27"/>
  <c r="BG199" i="31" s="1"/>
  <c r="BK224" i="20"/>
  <c r="BN333" i="24"/>
  <c r="BN333" i="27"/>
  <c r="BN333" i="31" s="1"/>
  <c r="BN334" i="21"/>
  <c r="R348" i="21"/>
  <c r="R347" i="27"/>
  <c r="R347" i="31" s="1"/>
  <c r="R183" i="21"/>
  <c r="R182" i="27"/>
  <c r="R182" i="31" s="1"/>
  <c r="T207" i="20"/>
  <c r="S338" i="27"/>
  <c r="S338" i="31" s="1"/>
  <c r="S339" i="21"/>
  <c r="S338" i="24"/>
  <c r="BL289" i="21"/>
  <c r="BL288" i="27"/>
  <c r="BL288" i="31" s="1"/>
  <c r="BN313" i="20"/>
  <c r="BL288" i="24"/>
  <c r="BM156" i="21"/>
  <c r="BM180" i="20"/>
  <c r="BM155" i="27"/>
  <c r="BM155" i="31" s="1"/>
  <c r="Q319" i="20"/>
  <c r="O295" i="21"/>
  <c r="O294" i="27"/>
  <c r="O294" i="31" s="1"/>
  <c r="BD21" i="20"/>
  <c r="BD136" i="20"/>
  <c r="BG156" i="21"/>
  <c r="BG180" i="20"/>
  <c r="BG155" i="27"/>
  <c r="BG155" i="31" s="1"/>
  <c r="BL128" i="27"/>
  <c r="BQ104" i="31"/>
  <c r="BL128" i="31" s="1"/>
  <c r="BI268" i="21"/>
  <c r="BI267" i="24"/>
  <c r="BI292" i="20"/>
  <c r="BI267" i="27"/>
  <c r="BI267" i="31" s="1"/>
  <c r="BH223" i="20"/>
  <c r="BD198" i="24"/>
  <c r="BD199" i="21"/>
  <c r="BD198" i="27"/>
  <c r="BD198" i="31" s="1"/>
  <c r="Q42" i="21"/>
  <c r="Q66" i="20"/>
  <c r="Q41" i="27"/>
  <c r="Q41" i="31" s="1"/>
  <c r="S115" i="31"/>
  <c r="N139" i="31" s="1"/>
  <c r="N139" i="27"/>
  <c r="O323" i="21"/>
  <c r="S347" i="20"/>
  <c r="O322" i="27"/>
  <c r="O322" i="31" s="1"/>
  <c r="T109" i="31"/>
  <c r="O133" i="31" s="1"/>
  <c r="O133" i="27"/>
  <c r="R139" i="20"/>
  <c r="R162" i="20" s="1"/>
  <c r="Q46" i="20"/>
  <c r="R24" i="20"/>
  <c r="P257" i="20"/>
  <c r="P280" i="20" s="1"/>
  <c r="U232" i="21"/>
  <c r="P256" i="21" s="1"/>
  <c r="U231" i="27"/>
  <c r="BL156" i="21"/>
  <c r="BL180" i="20"/>
  <c r="BL155" i="27"/>
  <c r="BL155" i="31" s="1"/>
  <c r="R115" i="27"/>
  <c r="R116" i="21"/>
  <c r="M140" i="21" s="1"/>
  <c r="BK88" i="20"/>
  <c r="BI63" i="27"/>
  <c r="BI63" i="31" s="1"/>
  <c r="BI64" i="21"/>
  <c r="R141" i="27"/>
  <c r="W117" i="31"/>
  <c r="R141" i="31" s="1"/>
  <c r="P274" i="27"/>
  <c r="P274" i="31" s="1"/>
  <c r="P299" i="20"/>
  <c r="P275" i="21"/>
  <c r="BM243" i="27"/>
  <c r="BR219" i="31"/>
  <c r="BM243" i="31" s="1"/>
  <c r="N130" i="27"/>
  <c r="S106" i="31"/>
  <c r="N130" i="31" s="1"/>
  <c r="BQ108" i="20"/>
  <c r="BM84" i="21"/>
  <c r="BM83" i="27"/>
  <c r="BM83" i="31" s="1"/>
  <c r="BM83" i="24"/>
  <c r="BP333" i="24"/>
  <c r="BP333" i="27"/>
  <c r="BP333" i="31" s="1"/>
  <c r="BP334" i="21"/>
  <c r="R116" i="31"/>
  <c r="M140" i="31" s="1"/>
  <c r="M140" i="27"/>
  <c r="BL334" i="21"/>
  <c r="BL333" i="24"/>
  <c r="BL333" i="27"/>
  <c r="BL333" i="31" s="1"/>
  <c r="S114" i="31"/>
  <c r="N138" i="31" s="1"/>
  <c r="N138" i="27"/>
  <c r="R88" i="20"/>
  <c r="P64" i="21"/>
  <c r="P63" i="27"/>
  <c r="P63" i="31" s="1"/>
  <c r="BP333" i="21"/>
  <c r="BP332" i="24"/>
  <c r="BP332" i="27"/>
  <c r="BP332" i="31" s="1"/>
  <c r="BL289" i="24"/>
  <c r="BN314" i="20"/>
  <c r="BL289" i="27"/>
  <c r="BL289" i="31" s="1"/>
  <c r="BL290" i="21"/>
  <c r="BS333" i="27"/>
  <c r="BS333" i="31" s="1"/>
  <c r="BS334" i="21"/>
  <c r="BS333" i="24"/>
  <c r="BA22" i="20"/>
  <c r="BA137" i="20"/>
  <c r="BJ103" i="31"/>
  <c r="BE127" i="31" s="1"/>
  <c r="BE127" i="27"/>
  <c r="Q86" i="21"/>
  <c r="Q85" i="27"/>
  <c r="Q85" i="31" s="1"/>
  <c r="U110" i="20"/>
  <c r="P319" i="21"/>
  <c r="T343" i="20"/>
  <c r="P318" i="27"/>
  <c r="P318" i="31" s="1"/>
  <c r="BP105" i="27"/>
  <c r="BP105" i="24"/>
  <c r="BK129" i="24" s="1"/>
  <c r="BP106" i="21"/>
  <c r="BK130" i="21" s="1"/>
  <c r="O255" i="27"/>
  <c r="T231" i="31"/>
  <c r="O255" i="31" s="1"/>
  <c r="BJ180" i="21"/>
  <c r="BL204" i="20"/>
  <c r="BJ179" i="27"/>
  <c r="BJ179" i="31" s="1"/>
  <c r="P71" i="27"/>
  <c r="P71" i="31" s="1"/>
  <c r="R96" i="20"/>
  <c r="P72" i="21"/>
  <c r="BF177" i="27"/>
  <c r="BF177" i="31" s="1"/>
  <c r="BF177" i="24"/>
  <c r="BF178" i="21"/>
  <c r="BH202" i="20"/>
  <c r="BB310" i="27"/>
  <c r="BB310" i="31" s="1"/>
  <c r="BB310" i="24"/>
  <c r="BF335" i="20"/>
  <c r="BB311" i="21"/>
  <c r="BF103" i="31"/>
  <c r="BA127" i="31" s="1"/>
  <c r="BA127" i="27"/>
  <c r="BC289" i="27"/>
  <c r="BC289" i="31" s="1"/>
  <c r="BE314" i="20"/>
  <c r="BC289" i="24"/>
  <c r="BC290" i="21"/>
  <c r="BO105" i="27"/>
  <c r="BO106" i="21"/>
  <c r="BJ130" i="21" s="1"/>
  <c r="BO105" i="24"/>
  <c r="BJ129" i="24" s="1"/>
  <c r="BH220" i="24"/>
  <c r="BC244" i="24" s="1"/>
  <c r="BC246" i="20"/>
  <c r="BC269" i="20" s="1"/>
  <c r="BH220" i="27"/>
  <c r="BH221" i="21"/>
  <c r="BC245" i="21" s="1"/>
  <c r="N301" i="21"/>
  <c r="P325" i="20"/>
  <c r="N300" i="27"/>
  <c r="N300" i="31" s="1"/>
  <c r="AM22" i="20"/>
  <c r="AM137" i="20"/>
  <c r="R44" i="20"/>
  <c r="S22" i="20"/>
  <c r="S137" i="20"/>
  <c r="S160" i="20" s="1"/>
  <c r="BM177" i="24"/>
  <c r="BO202" i="20"/>
  <c r="BM178" i="21"/>
  <c r="BM177" i="27"/>
  <c r="BM177" i="31" s="1"/>
  <c r="BT332" i="24"/>
  <c r="BT332" i="27"/>
  <c r="BT332" i="31" s="1"/>
  <c r="BT333" i="21"/>
  <c r="R184" i="27"/>
  <c r="R184" i="31" s="1"/>
  <c r="R185" i="21"/>
  <c r="T209" i="20"/>
  <c r="BK219" i="31"/>
  <c r="BF243" i="31" s="1"/>
  <c r="BF243" i="27"/>
  <c r="AG136" i="20"/>
  <c r="AG21" i="20"/>
  <c r="O313" i="24"/>
  <c r="O313" i="27"/>
  <c r="O313" i="31" s="1"/>
  <c r="O314" i="21"/>
  <c r="S338" i="20"/>
  <c r="BL61" i="27"/>
  <c r="BL61" i="31" s="1"/>
  <c r="BL62" i="21"/>
  <c r="BN86" i="20"/>
  <c r="BL61" i="24"/>
  <c r="Q68" i="27"/>
  <c r="Q68" i="31" s="1"/>
  <c r="S93" i="20"/>
  <c r="Q69" i="21"/>
  <c r="Q349" i="27"/>
  <c r="Q349" i="31" s="1"/>
  <c r="Q350" i="21"/>
  <c r="BG246" i="20"/>
  <c r="BG269" i="20" s="1"/>
  <c r="BL221" i="21"/>
  <c r="BG245" i="21" s="1"/>
  <c r="BL220" i="24"/>
  <c r="BG244" i="24" s="1"/>
  <c r="BL220" i="27"/>
  <c r="P249" i="20"/>
  <c r="P272" i="20" s="1"/>
  <c r="U223" i="24"/>
  <c r="P247" i="24" s="1"/>
  <c r="U223" i="27"/>
  <c r="U224" i="21"/>
  <c r="P248" i="21" s="1"/>
  <c r="BK267" i="24"/>
  <c r="BK267" i="27"/>
  <c r="BK267" i="31" s="1"/>
  <c r="BK292" i="20"/>
  <c r="BK268" i="21"/>
  <c r="BM222" i="31"/>
  <c r="BH246" i="31" s="1"/>
  <c r="BH246" i="27"/>
  <c r="BD85" i="20"/>
  <c r="BB60" i="27"/>
  <c r="BB60" i="31" s="1"/>
  <c r="BB61" i="21"/>
  <c r="BB60" i="24"/>
  <c r="R335" i="24"/>
  <c r="R336" i="21"/>
  <c r="R335" i="27"/>
  <c r="R335" i="31" s="1"/>
  <c r="V347" i="21"/>
  <c r="V346" i="27"/>
  <c r="V346" i="31" s="1"/>
  <c r="BP311" i="27"/>
  <c r="BP311" i="31" s="1"/>
  <c r="BT336" i="20"/>
  <c r="BP312" i="21"/>
  <c r="BP311" i="24"/>
  <c r="U225" i="31"/>
  <c r="P249" i="31" s="1"/>
  <c r="P249" i="27"/>
  <c r="BC38" i="24"/>
  <c r="BC63" i="20"/>
  <c r="BC38" i="27"/>
  <c r="BC38" i="31" s="1"/>
  <c r="BC39" i="21"/>
  <c r="T230" i="31"/>
  <c r="O254" i="31" s="1"/>
  <c r="O254" i="27"/>
  <c r="BO104" i="31"/>
  <c r="BJ128" i="31" s="1"/>
  <c r="BJ128" i="27"/>
  <c r="P324" i="20"/>
  <c r="N300" i="21"/>
  <c r="N299" i="27"/>
  <c r="N299" i="31" s="1"/>
  <c r="BC82" i="24"/>
  <c r="BG107" i="20"/>
  <c r="BC82" i="27"/>
  <c r="BC82" i="31" s="1"/>
  <c r="BC83" i="21"/>
  <c r="BB291" i="20"/>
  <c r="BB266" i="27"/>
  <c r="BB266" i="31" s="1"/>
  <c r="BB266" i="24"/>
  <c r="BB267" i="21"/>
  <c r="BE332" i="24"/>
  <c r="BE333" i="21"/>
  <c r="BE332" i="27"/>
  <c r="BE332" i="31" s="1"/>
  <c r="T226" i="21"/>
  <c r="O250" i="21" s="1"/>
  <c r="O251" i="20"/>
  <c r="O274" i="20" s="1"/>
  <c r="T225" i="27"/>
  <c r="BI128" i="27"/>
  <c r="BN104" i="31"/>
  <c r="BI128" i="31" s="1"/>
  <c r="BM200" i="21"/>
  <c r="BM199" i="27"/>
  <c r="BM199" i="31" s="1"/>
  <c r="BQ224" i="20"/>
  <c r="BM199" i="24"/>
  <c r="BA288" i="24"/>
  <c r="BC313" i="20"/>
  <c r="BA288" i="27"/>
  <c r="BA288" i="31" s="1"/>
  <c r="BA289" i="21"/>
  <c r="BB21" i="20"/>
  <c r="BB136" i="20"/>
  <c r="P350" i="21"/>
  <c r="P349" i="27"/>
  <c r="P349" i="31" s="1"/>
  <c r="BI220" i="31"/>
  <c r="BD244" i="31" s="1"/>
  <c r="BD244" i="27"/>
  <c r="S232" i="31"/>
  <c r="N256" i="31" s="1"/>
  <c r="N256" i="27"/>
  <c r="BG221" i="21"/>
  <c r="BB245" i="21" s="1"/>
  <c r="BB246" i="20"/>
  <c r="BB269" i="20" s="1"/>
  <c r="BG220" i="27"/>
  <c r="BG220" i="24"/>
  <c r="BB244" i="24" s="1"/>
  <c r="BE288" i="24"/>
  <c r="BE289" i="21"/>
  <c r="BG313" i="20"/>
  <c r="BE288" i="27"/>
  <c r="BE288" i="31" s="1"/>
  <c r="BI85" i="20"/>
  <c r="BG60" i="27"/>
  <c r="BG60" i="31" s="1"/>
  <c r="BG61" i="21"/>
  <c r="BG60" i="24"/>
  <c r="R88" i="27"/>
  <c r="R88" i="31" s="1"/>
  <c r="V113" i="20"/>
  <c r="R89" i="21"/>
  <c r="R158" i="21"/>
  <c r="R157" i="27"/>
  <c r="R157" i="31" s="1"/>
  <c r="R182" i="20"/>
  <c r="Q203" i="27"/>
  <c r="Q203" i="31" s="1"/>
  <c r="Q204" i="21"/>
  <c r="U228" i="20"/>
  <c r="BE335" i="20"/>
  <c r="BA310" i="24"/>
  <c r="BA310" i="27"/>
  <c r="BA310" i="31" s="1"/>
  <c r="BA311" i="21"/>
  <c r="BF291" i="20"/>
  <c r="BF266" i="27"/>
  <c r="BF266" i="31" s="1"/>
  <c r="BF267" i="21"/>
  <c r="BF266" i="24"/>
  <c r="Q93" i="27"/>
  <c r="Q93" i="31" s="1"/>
  <c r="Q94" i="21"/>
  <c r="U118" i="20"/>
  <c r="M321" i="27"/>
  <c r="M321" i="31" s="1"/>
  <c r="Q346" i="20"/>
  <c r="M322" i="21"/>
  <c r="S205" i="21"/>
  <c r="S204" i="27"/>
  <c r="S204" i="31" s="1"/>
  <c r="W229" i="20"/>
  <c r="BM244" i="27"/>
  <c r="BR220" i="31"/>
  <c r="BM244" i="31" s="1"/>
  <c r="BP220" i="31"/>
  <c r="BK244" i="31" s="1"/>
  <c r="BK244" i="27"/>
  <c r="M293" i="24"/>
  <c r="O318" i="20"/>
  <c r="M293" i="27"/>
  <c r="M293" i="31" s="1"/>
  <c r="M294" i="21"/>
  <c r="BL199" i="27"/>
  <c r="BL199" i="31" s="1"/>
  <c r="BL199" i="24"/>
  <c r="BL200" i="21"/>
  <c r="BP224" i="20"/>
  <c r="BH269" i="24"/>
  <c r="BH294" i="20"/>
  <c r="BH269" i="27"/>
  <c r="BH269" i="31" s="1"/>
  <c r="BH270" i="21"/>
  <c r="BD311" i="24"/>
  <c r="BH336" i="20"/>
  <c r="BD311" i="27"/>
  <c r="BD311" i="31" s="1"/>
  <c r="BD312" i="21"/>
  <c r="BA243" i="27"/>
  <c r="BF219" i="31"/>
  <c r="BA243" i="31" s="1"/>
  <c r="BM104" i="31"/>
  <c r="BH128" i="31" s="1"/>
  <c r="BH128" i="27"/>
  <c r="BL40" i="21"/>
  <c r="BL39" i="24"/>
  <c r="BL64" i="20"/>
  <c r="BL39" i="27"/>
  <c r="BL39" i="31" s="1"/>
  <c r="AC22" i="20"/>
  <c r="AC137" i="20"/>
  <c r="S281" i="21"/>
  <c r="S280" i="27"/>
  <c r="S280" i="31" s="1"/>
  <c r="S305" i="20"/>
  <c r="BM333" i="27"/>
  <c r="BM333" i="31" s="1"/>
  <c r="BM334" i="21"/>
  <c r="BM333" i="24"/>
  <c r="O296" i="27"/>
  <c r="O296" i="31" s="1"/>
  <c r="Q321" i="20"/>
  <c r="O297" i="21"/>
  <c r="O303" i="20"/>
  <c r="O278" i="27"/>
  <c r="O278" i="31" s="1"/>
  <c r="O279" i="21"/>
  <c r="S118" i="21"/>
  <c r="N142" i="21" s="1"/>
  <c r="S117" i="27"/>
  <c r="BF83" i="27"/>
  <c r="BF83" i="31" s="1"/>
  <c r="BF83" i="24"/>
  <c r="BF84" i="21"/>
  <c r="BJ108" i="20"/>
  <c r="AD137" i="20"/>
  <c r="AD22" i="20"/>
  <c r="AX135" i="20"/>
  <c r="AX20" i="20"/>
  <c r="N326" i="27"/>
  <c r="N326" i="31" s="1"/>
  <c r="R351" i="20"/>
  <c r="N327" i="21"/>
  <c r="V235" i="20"/>
  <c r="R211" i="21"/>
  <c r="R210" i="27"/>
  <c r="R210" i="31" s="1"/>
  <c r="Q337" i="24"/>
  <c r="Q338" i="21"/>
  <c r="Q337" i="27"/>
  <c r="Q337" i="31" s="1"/>
  <c r="BD38" i="24"/>
  <c r="BD63" i="20"/>
  <c r="BD38" i="27"/>
  <c r="BD38" i="31" s="1"/>
  <c r="BD39" i="21"/>
  <c r="Q94" i="27"/>
  <c r="Q94" i="31" s="1"/>
  <c r="Q95" i="21"/>
  <c r="U119" i="20"/>
  <c r="Q252" i="20"/>
  <c r="Q275" i="20" s="1"/>
  <c r="V226" i="27"/>
  <c r="V227" i="21"/>
  <c r="Q251" i="21" s="1"/>
  <c r="BD267" i="27"/>
  <c r="BD267" i="31" s="1"/>
  <c r="BD292" i="20"/>
  <c r="BD267" i="24"/>
  <c r="BD268" i="21"/>
  <c r="U232" i="27"/>
  <c r="P258" i="20"/>
  <c r="P281" i="20" s="1"/>
  <c r="U233" i="21"/>
  <c r="P257" i="21" s="1"/>
  <c r="BJ85" i="27"/>
  <c r="BJ85" i="31" s="1"/>
  <c r="BN110" i="20"/>
  <c r="BJ86" i="21"/>
  <c r="AF21" i="20"/>
  <c r="AF136" i="20"/>
  <c r="BH313" i="27"/>
  <c r="BH313" i="31" s="1"/>
  <c r="BL338" i="20"/>
  <c r="BH313" i="24"/>
  <c r="BH314" i="21"/>
  <c r="BO222" i="21"/>
  <c r="BJ246" i="21" s="1"/>
  <c r="BJ247" i="20"/>
  <c r="BJ270" i="20" s="1"/>
  <c r="BO221" i="24"/>
  <c r="BJ245" i="24" s="1"/>
  <c r="BO221" i="27"/>
  <c r="BK177" i="24"/>
  <c r="BK178" i="21"/>
  <c r="BM202" i="20"/>
  <c r="BK177" i="27"/>
  <c r="BK177" i="31" s="1"/>
  <c r="S232" i="21"/>
  <c r="N256" i="21" s="1"/>
  <c r="S231" i="27"/>
  <c r="N257" i="20"/>
  <c r="N280" i="20" s="1"/>
  <c r="BM223" i="20"/>
  <c r="BI198" i="27"/>
  <c r="BI198" i="31" s="1"/>
  <c r="BI198" i="24"/>
  <c r="BI199" i="21"/>
  <c r="BI154" i="27"/>
  <c r="BI154" i="31" s="1"/>
  <c r="BI155" i="21"/>
  <c r="BI154" i="24"/>
  <c r="BI179" i="20"/>
  <c r="O326" i="21"/>
  <c r="S350" i="20"/>
  <c r="O325" i="27"/>
  <c r="O325" i="31" s="1"/>
  <c r="R230" i="31"/>
  <c r="M254" i="31" s="1"/>
  <c r="M254" i="27"/>
  <c r="AT21" i="20"/>
  <c r="AT136" i="20"/>
  <c r="BJ222" i="21"/>
  <c r="BE246" i="21" s="1"/>
  <c r="BE247" i="20"/>
  <c r="BE270" i="20" s="1"/>
  <c r="BJ221" i="27"/>
  <c r="BJ221" i="24"/>
  <c r="BE245" i="24" s="1"/>
  <c r="BO226" i="20"/>
  <c r="BK201" i="27"/>
  <c r="BK201" i="31" s="1"/>
  <c r="BK202" i="21"/>
  <c r="P182" i="21"/>
  <c r="R206" i="20"/>
  <c r="P181" i="27"/>
  <c r="P181" i="31" s="1"/>
  <c r="R91" i="21"/>
  <c r="R90" i="27"/>
  <c r="R90" i="31" s="1"/>
  <c r="V115" i="20"/>
  <c r="BR105" i="27"/>
  <c r="BR106" i="21"/>
  <c r="BM130" i="21" s="1"/>
  <c r="BR105" i="24"/>
  <c r="BM129" i="24" s="1"/>
  <c r="BA266" i="27"/>
  <c r="BA266" i="31" s="1"/>
  <c r="BA267" i="21"/>
  <c r="BA291" i="20"/>
  <c r="BA266" i="24"/>
  <c r="AJ50" i="22"/>
  <c r="AJ51" i="22" s="1"/>
  <c r="Q25" i="22"/>
  <c r="Q140" i="22"/>
  <c r="AP135" i="22"/>
  <c r="AP20" i="22"/>
  <c r="BF135" i="22"/>
  <c r="BF20" i="22"/>
  <c r="BI19" i="22"/>
  <c r="BI134" i="22"/>
  <c r="BF18" i="22"/>
  <c r="BF133" i="22"/>
  <c r="AX50" i="22"/>
  <c r="AX51" i="22" s="1"/>
  <c r="BL19" i="22"/>
  <c r="BM135" i="22" s="1"/>
  <c r="BL134" i="22"/>
  <c r="X22" i="22"/>
  <c r="X137" i="22"/>
  <c r="BB131" i="27"/>
  <c r="BG107" i="31"/>
  <c r="BB131" i="31" s="1"/>
  <c r="AX83" i="8"/>
  <c r="AV62" i="20"/>
  <c r="AV61" i="22"/>
  <c r="AU176" i="27"/>
  <c r="AU176" i="31" s="1"/>
  <c r="AU176" i="24"/>
  <c r="AZ177" i="8"/>
  <c r="AZ155" i="22"/>
  <c r="AZ166" i="22" s="1"/>
  <c r="AZ167" i="22" s="1"/>
  <c r="AZ156" i="20"/>
  <c r="AH175" i="24"/>
  <c r="AH176" i="21"/>
  <c r="BF38" i="9"/>
  <c r="BF61" i="9" s="1"/>
  <c r="BH84" i="9" s="1"/>
  <c r="BL107" i="9" s="1"/>
  <c r="BG131" i="9" s="1"/>
  <c r="BG154" i="9" s="1"/>
  <c r="BG177" i="9" s="1"/>
  <c r="BI200" i="9" s="1"/>
  <c r="BM223" i="9" s="1"/>
  <c r="BH247" i="9" s="1"/>
  <c r="BH270" i="9" s="1"/>
  <c r="BF61" i="8"/>
  <c r="BH84" i="8" s="1"/>
  <c r="BL107" i="8" s="1"/>
  <c r="AW153" i="24"/>
  <c r="AW153" i="27"/>
  <c r="AW153" i="31" s="1"/>
  <c r="AW154" i="21"/>
  <c r="AG59" i="24"/>
  <c r="AG60" i="21"/>
  <c r="AG59" i="27"/>
  <c r="AG59" i="31" s="1"/>
  <c r="AI38" i="9"/>
  <c r="AI61" i="9" s="1"/>
  <c r="AK84" i="9" s="1"/>
  <c r="AO107" i="9" s="1"/>
  <c r="AJ131" i="9" s="1"/>
  <c r="AJ154" i="9" s="1"/>
  <c r="AJ177" i="9" s="1"/>
  <c r="AL200" i="9" s="1"/>
  <c r="AP223" i="9" s="1"/>
  <c r="AI40" i="20"/>
  <c r="AI61" i="8"/>
  <c r="AI39" i="22"/>
  <c r="AI50" i="22" s="1"/>
  <c r="AI51" i="22" s="1"/>
  <c r="AW18" i="21"/>
  <c r="AW17" i="24"/>
  <c r="AW17" i="9"/>
  <c r="AX18" i="8"/>
  <c r="AX133" i="8"/>
  <c r="AX156" i="8" s="1"/>
  <c r="AW17" i="31"/>
  <c r="AW17" i="27"/>
  <c r="AW40" i="8"/>
  <c r="N290" i="22"/>
  <c r="P312" i="8"/>
  <c r="N291" i="20"/>
  <c r="AM153" i="24"/>
  <c r="AN177" i="8"/>
  <c r="AN156" i="20"/>
  <c r="AN155" i="22"/>
  <c r="AN166" i="22" s="1"/>
  <c r="AN167" i="22" s="1"/>
  <c r="AR290" i="8"/>
  <c r="AR291" i="22" s="1"/>
  <c r="AR268" i="22"/>
  <c r="AR269" i="20"/>
  <c r="AV39" i="9"/>
  <c r="AV62" i="9" s="1"/>
  <c r="AX85" i="9" s="1"/>
  <c r="AV41" i="20"/>
  <c r="AV62" i="8"/>
  <c r="AY107" i="20"/>
  <c r="AY106" i="22"/>
  <c r="AS126" i="27"/>
  <c r="AX102" i="31"/>
  <c r="AS126" i="31" s="1"/>
  <c r="AH175" i="27"/>
  <c r="AH175" i="31" s="1"/>
  <c r="AM84" i="20"/>
  <c r="AQ105" i="8"/>
  <c r="AM83" i="22"/>
  <c r="Y104" i="21"/>
  <c r="T128" i="21" s="1"/>
  <c r="Y103" i="24"/>
  <c r="T127" i="24" s="1"/>
  <c r="Y103" i="27"/>
  <c r="AU245" i="8"/>
  <c r="AU268" i="8" s="1"/>
  <c r="AZ223" i="20"/>
  <c r="AU247" i="20" s="1"/>
  <c r="AZ222" i="22"/>
  <c r="AU246" i="22" s="1"/>
  <c r="W83" i="22"/>
  <c r="W84" i="20"/>
  <c r="AA105" i="8"/>
  <c r="AV85" i="20"/>
  <c r="AV84" i="22"/>
  <c r="AZ106" i="8"/>
  <c r="AM39" i="22"/>
  <c r="AM50" i="22" s="1"/>
  <c r="AM51" i="22" s="1"/>
  <c r="AM61" i="8"/>
  <c r="AM40" i="20"/>
  <c r="AM38" i="9"/>
  <c r="AM61" i="9" s="1"/>
  <c r="AO84" i="9" s="1"/>
  <c r="AS107" i="9" s="1"/>
  <c r="AN131" i="9" s="1"/>
  <c r="AN154" i="9" s="1"/>
  <c r="AN177" i="9" s="1"/>
  <c r="AO39" i="22"/>
  <c r="AO50" i="22" s="1"/>
  <c r="AO51" i="22" s="1"/>
  <c r="AO61" i="8"/>
  <c r="AO40" i="20"/>
  <c r="AO38" i="9"/>
  <c r="AO61" i="9" s="1"/>
  <c r="AQ84" i="9" s="1"/>
  <c r="AU107" i="9" s="1"/>
  <c r="AP131" i="9" s="1"/>
  <c r="AP154" i="9" s="1"/>
  <c r="AP177" i="9" s="1"/>
  <c r="AR200" i="9" s="1"/>
  <c r="AV223" i="9" s="1"/>
  <c r="BC105" i="8"/>
  <c r="AY84" i="20"/>
  <c r="AY83" i="22"/>
  <c r="AM289" i="8"/>
  <c r="AM267" i="22"/>
  <c r="AM268" i="20"/>
  <c r="AJ37" i="27"/>
  <c r="AJ37" i="31" s="1"/>
  <c r="AJ37" i="24"/>
  <c r="AJ38" i="21"/>
  <c r="AU177" i="21"/>
  <c r="AX200" i="20"/>
  <c r="BB221" i="8"/>
  <c r="AX199" i="22"/>
  <c r="Y199" i="8"/>
  <c r="W178" i="20"/>
  <c r="W177" i="22"/>
  <c r="Q41" i="20"/>
  <c r="Q62" i="8"/>
  <c r="Q39" i="9"/>
  <c r="Q62" i="9" s="1"/>
  <c r="S85" i="9" s="1"/>
  <c r="W108" i="9" s="1"/>
  <c r="R132" i="9" s="1"/>
  <c r="R155" i="9" s="1"/>
  <c r="R178" i="9" s="1"/>
  <c r="AL16" i="9"/>
  <c r="AL39" i="8"/>
  <c r="AM132" i="8"/>
  <c r="AM155" i="8" s="1"/>
  <c r="AM17" i="8"/>
  <c r="AL16" i="31"/>
  <c r="AL16" i="27"/>
  <c r="AL16" i="24"/>
  <c r="AL17" i="21"/>
  <c r="AU312" i="8"/>
  <c r="AS291" i="20"/>
  <c r="AS290" i="22"/>
  <c r="AO177" i="22"/>
  <c r="AQ199" i="8"/>
  <c r="AO178" i="20"/>
  <c r="M244" i="22"/>
  <c r="R235" i="22"/>
  <c r="M259" i="22" s="1"/>
  <c r="BE17" i="8"/>
  <c r="BD16" i="24"/>
  <c r="BD39" i="8"/>
  <c r="BE132" i="8"/>
  <c r="BE155" i="8" s="1"/>
  <c r="BE178" i="8" s="1"/>
  <c r="BG201" i="8" s="1"/>
  <c r="BK224" i="8" s="1"/>
  <c r="BF248" i="8" s="1"/>
  <c r="BF271" i="8" s="1"/>
  <c r="BF294" i="8" s="1"/>
  <c r="BH317" i="8" s="1"/>
  <c r="BL340" i="8" s="1"/>
  <c r="BD17" i="21"/>
  <c r="BD16" i="9"/>
  <c r="BD16" i="27"/>
  <c r="BD16" i="31"/>
  <c r="AB156" i="20"/>
  <c r="AB177" i="8"/>
  <c r="AB155" i="22"/>
  <c r="AB166" i="22" s="1"/>
  <c r="AB167" i="22" s="1"/>
  <c r="AV81" i="27"/>
  <c r="AV81" i="31" s="1"/>
  <c r="AV81" i="24"/>
  <c r="AV82" i="21"/>
  <c r="AD106" i="20"/>
  <c r="AD105" i="22"/>
  <c r="AP199" i="22"/>
  <c r="AP200" i="20"/>
  <c r="AP199" i="21" s="1"/>
  <c r="AT221" i="8"/>
  <c r="AY154" i="21"/>
  <c r="AY153" i="24"/>
  <c r="AY153" i="27"/>
  <c r="AY153" i="31" s="1"/>
  <c r="BA222" i="20"/>
  <c r="AV246" i="20" s="1"/>
  <c r="AV244" i="8"/>
  <c r="AV267" i="8" s="1"/>
  <c r="BA221" i="22"/>
  <c r="AV245" i="22" s="1"/>
  <c r="AO132" i="8"/>
  <c r="AO155" i="8" s="1"/>
  <c r="AN16" i="31"/>
  <c r="AN16" i="27"/>
  <c r="AN17" i="21"/>
  <c r="AN16" i="24"/>
  <c r="AN16" i="9"/>
  <c r="AN39" i="8"/>
  <c r="AO17" i="8"/>
  <c r="AX37" i="24"/>
  <c r="AX38" i="21"/>
  <c r="AX37" i="27"/>
  <c r="AX37" i="31" s="1"/>
  <c r="AP16" i="9"/>
  <c r="AP39" i="8"/>
  <c r="AQ132" i="8"/>
  <c r="AQ155" i="8" s="1"/>
  <c r="AQ17" i="8"/>
  <c r="AP16" i="31"/>
  <c r="AP16" i="27"/>
  <c r="AP17" i="21"/>
  <c r="AP16" i="24"/>
  <c r="AJ290" i="20"/>
  <c r="AL311" i="8"/>
  <c r="AJ289" i="22"/>
  <c r="AK59" i="27"/>
  <c r="AK59" i="31" s="1"/>
  <c r="AK59" i="24"/>
  <c r="AK60" i="21"/>
  <c r="AE105" i="8"/>
  <c r="AA84" i="20"/>
  <c r="AA83" i="22"/>
  <c r="S126" i="27"/>
  <c r="X102" i="31"/>
  <c r="S126" i="31" s="1"/>
  <c r="AU82" i="27"/>
  <c r="AU82" i="31" s="1"/>
  <c r="AU83" i="21"/>
  <c r="AU82" i="24"/>
  <c r="AI60" i="21"/>
  <c r="AI59" i="27"/>
  <c r="AI59" i="31" s="1"/>
  <c r="AI59" i="24"/>
  <c r="AG126" i="27"/>
  <c r="AL102" i="31"/>
  <c r="AG126" i="31" s="1"/>
  <c r="S104" i="27"/>
  <c r="S105" i="21"/>
  <c r="N129" i="21" s="1"/>
  <c r="S104" i="24"/>
  <c r="N128" i="24" s="1"/>
  <c r="AM105" i="8"/>
  <c r="AI84" i="20"/>
  <c r="AI83" i="22"/>
  <c r="Q18" i="8"/>
  <c r="P17" i="31"/>
  <c r="P18" i="21"/>
  <c r="P17" i="24"/>
  <c r="P17" i="27"/>
  <c r="P17" i="9"/>
  <c r="P40" i="8"/>
  <c r="Q133" i="8"/>
  <c r="Q156" i="8" s="1"/>
  <c r="Q179" i="8" s="1"/>
  <c r="S202" i="8" s="1"/>
  <c r="W225" i="8" s="1"/>
  <c r="R249" i="8" s="1"/>
  <c r="R272" i="8" s="1"/>
  <c r="R295" i="8" s="1"/>
  <c r="T318" i="8" s="1"/>
  <c r="X341" i="8" s="1"/>
  <c r="X83" i="8"/>
  <c r="V61" i="22"/>
  <c r="V62" i="20"/>
  <c r="AJ62" i="20"/>
  <c r="AJ61" i="22"/>
  <c r="AL83" i="8"/>
  <c r="BG292" i="9"/>
  <c r="BI315" i="9"/>
  <c r="BM338" i="9" s="1"/>
  <c r="R157" i="20"/>
  <c r="R178" i="8"/>
  <c r="AL156" i="20"/>
  <c r="AL155" i="22"/>
  <c r="AL166" i="22" s="1"/>
  <c r="AL167" i="22" s="1"/>
  <c r="AL177" i="8"/>
  <c r="AV200" i="8"/>
  <c r="AT179" i="20"/>
  <c r="AT178" i="22"/>
  <c r="AT189" i="22" s="1"/>
  <c r="AT190" i="22" s="1"/>
  <c r="X16" i="24"/>
  <c r="X17" i="21"/>
  <c r="X16" i="27"/>
  <c r="X39" i="8"/>
  <c r="Y17" i="8"/>
  <c r="Y132" i="8"/>
  <c r="Y155" i="8" s="1"/>
  <c r="X16" i="31"/>
  <c r="X16" i="9"/>
  <c r="AB221" i="8"/>
  <c r="X200" i="20"/>
  <c r="X199" i="21" s="1"/>
  <c r="X199" i="22"/>
  <c r="AU17" i="31"/>
  <c r="AU17" i="27"/>
  <c r="AU18" i="21"/>
  <c r="AU17" i="9"/>
  <c r="AU40" i="8"/>
  <c r="AV133" i="8"/>
  <c r="AV156" i="8" s="1"/>
  <c r="AV18" i="8"/>
  <c r="AU17" i="24"/>
  <c r="BA104" i="21"/>
  <c r="AV128" i="21" s="1"/>
  <c r="BA103" i="24"/>
  <c r="AV127" i="24" s="1"/>
  <c r="BA103" i="27"/>
  <c r="AI178" i="20"/>
  <c r="AK199" i="8"/>
  <c r="AI177" i="22"/>
  <c r="S140" i="8"/>
  <c r="S163" i="8" s="1"/>
  <c r="S186" i="8" s="1"/>
  <c r="U209" i="8" s="1"/>
  <c r="Y232" i="8" s="1"/>
  <c r="T256" i="8" s="1"/>
  <c r="T279" i="8" s="1"/>
  <c r="T302" i="8" s="1"/>
  <c r="V325" i="8" s="1"/>
  <c r="Z348" i="8" s="1"/>
  <c r="R24" i="9"/>
  <c r="R24" i="31"/>
  <c r="S25" i="8"/>
  <c r="R24" i="27"/>
  <c r="R47" i="8"/>
  <c r="R24" i="24"/>
  <c r="R25" i="21"/>
  <c r="AX155" i="22"/>
  <c r="AX166" i="22" s="1"/>
  <c r="AX167" i="22" s="1"/>
  <c r="AX156" i="20"/>
  <c r="AX177" i="8"/>
  <c r="T289" i="22"/>
  <c r="V311" i="8"/>
  <c r="T290" i="20"/>
  <c r="W39" i="22"/>
  <c r="W50" i="22" s="1"/>
  <c r="W51" i="22" s="1"/>
  <c r="W61" i="8"/>
  <c r="W38" i="9"/>
  <c r="W61" i="9" s="1"/>
  <c r="Y84" i="9" s="1"/>
  <c r="AC107" i="9" s="1"/>
  <c r="X131" i="9" s="1"/>
  <c r="X154" i="9" s="1"/>
  <c r="W40" i="20"/>
  <c r="P296" i="9"/>
  <c r="R319" i="9"/>
  <c r="V342" i="9" s="1"/>
  <c r="BC221" i="22"/>
  <c r="AX245" i="22" s="1"/>
  <c r="BC222" i="20"/>
  <c r="AX246" i="20" s="1"/>
  <c r="AX244" i="8"/>
  <c r="AX267" i="8" s="1"/>
  <c r="AU157" i="20"/>
  <c r="AU178" i="8"/>
  <c r="AR127" i="27"/>
  <c r="AW103" i="31"/>
  <c r="AR127" i="31" s="1"/>
  <c r="AL290" i="20"/>
  <c r="AN311" i="8"/>
  <c r="AL289" i="22"/>
  <c r="AI289" i="8"/>
  <c r="AI267" i="22"/>
  <c r="AI268" i="20"/>
  <c r="AW38" i="9"/>
  <c r="AW61" i="9" s="1"/>
  <c r="AY84" i="9" s="1"/>
  <c r="BC107" i="9" s="1"/>
  <c r="AX131" i="9" s="1"/>
  <c r="AX154" i="9" s="1"/>
  <c r="AX177" i="9" s="1"/>
  <c r="AZ200" i="9" s="1"/>
  <c r="BD223" i="9" s="1"/>
  <c r="AW61" i="8"/>
  <c r="AW39" i="22"/>
  <c r="AW50" i="22" s="1"/>
  <c r="AW51" i="22" s="1"/>
  <c r="AW40" i="20"/>
  <c r="AN81" i="24"/>
  <c r="AN82" i="21"/>
  <c r="AN81" i="27"/>
  <c r="AN81" i="31" s="1"/>
  <c r="AJ244" i="8"/>
  <c r="AJ267" i="8" s="1"/>
  <c r="AO221" i="22"/>
  <c r="AJ245" i="22" s="1"/>
  <c r="AO222" i="20"/>
  <c r="AJ246" i="20" s="1"/>
  <c r="AX61" i="22"/>
  <c r="AZ83" i="8"/>
  <c r="AX62" i="20"/>
  <c r="P44" i="9"/>
  <c r="P67" i="9" s="1"/>
  <c r="R90" i="9" s="1"/>
  <c r="V113" i="9" s="1"/>
  <c r="Q137" i="9" s="1"/>
  <c r="Q160" i="9" s="1"/>
  <c r="Q183" i="9" s="1"/>
  <c r="S206" i="9" s="1"/>
  <c r="W229" i="9" s="1"/>
  <c r="R253" i="9" s="1"/>
  <c r="R276" i="9" s="1"/>
  <c r="P67" i="8"/>
  <c r="R90" i="8" s="1"/>
  <c r="V113" i="8" s="1"/>
  <c r="AU289" i="8"/>
  <c r="AU267" i="22"/>
  <c r="AU268" i="20"/>
  <c r="X290" i="20"/>
  <c r="X289" i="22"/>
  <c r="Z311" i="8"/>
  <c r="AX200" i="8"/>
  <c r="AV178" i="22"/>
  <c r="AV189" i="22" s="1"/>
  <c r="AV190" i="22" s="1"/>
  <c r="AV179" i="20"/>
  <c r="BG39" i="8"/>
  <c r="BG16" i="9"/>
  <c r="BG16" i="31"/>
  <c r="BG16" i="27"/>
  <c r="BH132" i="8"/>
  <c r="BH155" i="8" s="1"/>
  <c r="BH178" i="8" s="1"/>
  <c r="BJ201" i="8" s="1"/>
  <c r="BN224" i="8" s="1"/>
  <c r="BI248" i="8" s="1"/>
  <c r="BI271" i="8" s="1"/>
  <c r="BI294" i="8" s="1"/>
  <c r="BK317" i="8" s="1"/>
  <c r="BO340" i="8" s="1"/>
  <c r="BG17" i="21"/>
  <c r="BG16" i="24"/>
  <c r="O42" i="9"/>
  <c r="O65" i="9" s="1"/>
  <c r="Q88" i="9" s="1"/>
  <c r="U111" i="9" s="1"/>
  <c r="P135" i="9" s="1"/>
  <c r="P158" i="9" s="1"/>
  <c r="P181" i="9" s="1"/>
  <c r="R204" i="9" s="1"/>
  <c r="V227" i="9" s="1"/>
  <c r="Q251" i="9" s="1"/>
  <c r="Q274" i="9" s="1"/>
  <c r="O65" i="8"/>
  <c r="Q88" i="8" s="1"/>
  <c r="U111" i="8" s="1"/>
  <c r="AH61" i="22"/>
  <c r="AH62" i="20"/>
  <c r="AJ83" i="8"/>
  <c r="AW267" i="22"/>
  <c r="AW289" i="8"/>
  <c r="AW268" i="20"/>
  <c r="AN200" i="20"/>
  <c r="AN199" i="21" s="1"/>
  <c r="AR221" i="8"/>
  <c r="AN199" i="22"/>
  <c r="AW59" i="24"/>
  <c r="AY82" i="9"/>
  <c r="Z61" i="22"/>
  <c r="Z62" i="20"/>
  <c r="AB83" i="8"/>
  <c r="AX106" i="8"/>
  <c r="AT84" i="22"/>
  <c r="AT85" i="20"/>
  <c r="V38" i="21"/>
  <c r="V37" i="24"/>
  <c r="V37" i="27"/>
  <c r="V37" i="31" s="1"/>
  <c r="Y268" i="20"/>
  <c r="Y267" i="22"/>
  <c r="Y289" i="8"/>
  <c r="AB17" i="21"/>
  <c r="AB16" i="9"/>
  <c r="AB39" i="8"/>
  <c r="AC17" i="8"/>
  <c r="AB16" i="31"/>
  <c r="AB16" i="27"/>
  <c r="AB16" i="24"/>
  <c r="AC132" i="8"/>
  <c r="AC155" i="8" s="1"/>
  <c r="AO84" i="20"/>
  <c r="AO83" i="22"/>
  <c r="AS105" i="8"/>
  <c r="AK40" i="20"/>
  <c r="AK61" i="8"/>
  <c r="AK38" i="9"/>
  <c r="AK61" i="9" s="1"/>
  <c r="AM84" i="9" s="1"/>
  <c r="AQ107" i="9" s="1"/>
  <c r="AL131" i="9" s="1"/>
  <c r="AL154" i="9" s="1"/>
  <c r="AL177" i="9" s="1"/>
  <c r="AN200" i="9" s="1"/>
  <c r="AR223" i="9" s="1"/>
  <c r="AK39" i="22"/>
  <c r="AK50" i="22" s="1"/>
  <c r="AK51" i="22" s="1"/>
  <c r="P48" i="8"/>
  <c r="Q141" i="8"/>
  <c r="Q164" i="8" s="1"/>
  <c r="Q187" i="8" s="1"/>
  <c r="S210" i="8" s="1"/>
  <c r="W233" i="8" s="1"/>
  <c r="R257" i="8" s="1"/>
  <c r="R280" i="8" s="1"/>
  <c r="R303" i="8" s="1"/>
  <c r="T326" i="8" s="1"/>
  <c r="X349" i="8" s="1"/>
  <c r="P25" i="9"/>
  <c r="P25" i="31"/>
  <c r="P25" i="27"/>
  <c r="P25" i="24"/>
  <c r="P26" i="21"/>
  <c r="U223" i="20"/>
  <c r="P247" i="20" s="1"/>
  <c r="U222" i="22"/>
  <c r="P246" i="22" s="1"/>
  <c r="P245" i="8"/>
  <c r="P268" i="8" s="1"/>
  <c r="U59" i="24"/>
  <c r="U60" i="21"/>
  <c r="U59" i="27"/>
  <c r="U59" i="31" s="1"/>
  <c r="AA178" i="20"/>
  <c r="AA177" i="22"/>
  <c r="AC199" i="8"/>
  <c r="AN62" i="20"/>
  <c r="AN61" i="22"/>
  <c r="AP83" i="8"/>
  <c r="AT62" i="8"/>
  <c r="AT39" i="9"/>
  <c r="AT62" i="9" s="1"/>
  <c r="AV85" i="9" s="1"/>
  <c r="AT41" i="20"/>
  <c r="AN106" i="20"/>
  <c r="AN105" i="22"/>
  <c r="AJ156" i="20"/>
  <c r="AJ155" i="22"/>
  <c r="AJ166" i="22" s="1"/>
  <c r="AJ167" i="22" s="1"/>
  <c r="AJ177" i="8"/>
  <c r="AO199" i="8"/>
  <c r="AM177" i="22"/>
  <c r="AM178" i="20"/>
  <c r="AM176" i="27" s="1"/>
  <c r="AM176" i="31" s="1"/>
  <c r="AV289" i="22"/>
  <c r="AX311" i="8"/>
  <c r="AV290" i="20"/>
  <c r="AW201" i="20"/>
  <c r="AW200" i="21" s="1"/>
  <c r="BA222" i="8"/>
  <c r="AW200" i="22"/>
  <c r="AY61" i="8"/>
  <c r="AY39" i="22"/>
  <c r="AY50" i="22" s="1"/>
  <c r="AY51" i="22" s="1"/>
  <c r="AY40" i="20"/>
  <c r="AY38" i="9"/>
  <c r="AH38" i="21"/>
  <c r="AH37" i="24"/>
  <c r="AH37" i="27"/>
  <c r="AH37" i="31" s="1"/>
  <c r="AY178" i="20"/>
  <c r="BA199" i="8"/>
  <c r="AY177" i="22"/>
  <c r="AY103" i="24"/>
  <c r="AT127" i="24" s="1"/>
  <c r="AY104" i="21"/>
  <c r="AT128" i="21" s="1"/>
  <c r="AY103" i="27"/>
  <c r="AV104" i="24"/>
  <c r="AQ128" i="24" s="1"/>
  <c r="AV105" i="21"/>
  <c r="AQ129" i="21" s="1"/>
  <c r="AV104" i="27"/>
  <c r="AU126" i="27"/>
  <c r="AZ102" i="31"/>
  <c r="AU126" i="31" s="1"/>
  <c r="AR60" i="24"/>
  <c r="AR61" i="21"/>
  <c r="AR60" i="27"/>
  <c r="AR60" i="31" s="1"/>
  <c r="AQ103" i="24"/>
  <c r="AL127" i="24" s="1"/>
  <c r="AQ104" i="21"/>
  <c r="AL128" i="21" s="1"/>
  <c r="AQ103" i="27"/>
  <c r="AH289" i="22"/>
  <c r="AJ311" i="8"/>
  <c r="AH290" i="20"/>
  <c r="AA61" i="8"/>
  <c r="AA40" i="20"/>
  <c r="AA38" i="9"/>
  <c r="AA61" i="9" s="1"/>
  <c r="AC84" i="9" s="1"/>
  <c r="AG107" i="9" s="1"/>
  <c r="AB131" i="9" s="1"/>
  <c r="AB154" i="9" s="1"/>
  <c r="AB177" i="9" s="1"/>
  <c r="AA39" i="22"/>
  <c r="AA50" i="22" s="1"/>
  <c r="AA51" i="22" s="1"/>
  <c r="AT61" i="21"/>
  <c r="AT60" i="24"/>
  <c r="AT60" i="27"/>
  <c r="AT60" i="31" s="1"/>
  <c r="AS63" i="20"/>
  <c r="AS62" i="22"/>
  <c r="AS73" i="22" s="1"/>
  <c r="AS74" i="22" s="1"/>
  <c r="AU84" i="8"/>
  <c r="AM59" i="24"/>
  <c r="AM59" i="27"/>
  <c r="AM59" i="31" s="1"/>
  <c r="AM60" i="21"/>
  <c r="AO153" i="27"/>
  <c r="AO153" i="31" s="1"/>
  <c r="AO153" i="24"/>
  <c r="AO154" i="21"/>
  <c r="AN38" i="21"/>
  <c r="AN37" i="27"/>
  <c r="AN37" i="31" s="1"/>
  <c r="AN37" i="24"/>
  <c r="T107" i="20"/>
  <c r="T106" i="22"/>
  <c r="AV50" i="22"/>
  <c r="AV51" i="22" s="1"/>
  <c r="AJ81" i="24"/>
  <c r="AJ81" i="27"/>
  <c r="AJ81" i="31" s="1"/>
  <c r="AJ82" i="21"/>
  <c r="AK103" i="24"/>
  <c r="AF127" i="24" s="1"/>
  <c r="AF127" i="9"/>
  <c r="AF150" i="9" s="1"/>
  <c r="AJ16" i="24"/>
  <c r="AJ17" i="21"/>
  <c r="AJ16" i="9"/>
  <c r="AJ39" i="8"/>
  <c r="AK17" i="8"/>
  <c r="AK132" i="8"/>
  <c r="AK155" i="8" s="1"/>
  <c r="AJ16" i="31"/>
  <c r="AJ16" i="27"/>
  <c r="AH81" i="27"/>
  <c r="AH81" i="31" s="1"/>
  <c r="AH82" i="21"/>
  <c r="AH81" i="24"/>
  <c r="AJ199" i="22"/>
  <c r="AN221" i="8"/>
  <c r="AJ200" i="20"/>
  <c r="AJ198" i="27" s="1"/>
  <c r="AJ198" i="31" s="1"/>
  <c r="R300" i="9"/>
  <c r="T323" i="9"/>
  <c r="X346" i="9" s="1"/>
  <c r="P293" i="9"/>
  <c r="R316" i="9"/>
  <c r="V339" i="9" s="1"/>
  <c r="AZ106" i="20"/>
  <c r="AZ105" i="22"/>
  <c r="AG289" i="8"/>
  <c r="AG267" i="22"/>
  <c r="AG268" i="20"/>
  <c r="P63" i="20"/>
  <c r="P62" i="22"/>
  <c r="R84" i="8"/>
  <c r="Z38" i="21"/>
  <c r="Z37" i="27"/>
  <c r="Z37" i="31" s="1"/>
  <c r="Z37" i="24"/>
  <c r="U267" i="22"/>
  <c r="U268" i="20"/>
  <c r="U289" i="8"/>
  <c r="P41" i="34"/>
  <c r="R201" i="20"/>
  <c r="V222" i="8"/>
  <c r="R200" i="22"/>
  <c r="P31" i="33"/>
  <c r="U106" i="8"/>
  <c r="O17" i="33"/>
  <c r="O64" i="33" s="1"/>
  <c r="Q84" i="22"/>
  <c r="Q85" i="20"/>
  <c r="O17" i="34"/>
  <c r="O95" i="34" s="1"/>
  <c r="AS38" i="27"/>
  <c r="AS38" i="31" s="1"/>
  <c r="AS39" i="21"/>
  <c r="AS38" i="24"/>
  <c r="AP106" i="20"/>
  <c r="AP105" i="22"/>
  <c r="V244" i="8"/>
  <c r="V267" i="8" s="1"/>
  <c r="AA222" i="20"/>
  <c r="V246" i="20" s="1"/>
  <c r="AA221" i="22"/>
  <c r="V245" i="22" s="1"/>
  <c r="AS83" i="21"/>
  <c r="AS82" i="24"/>
  <c r="AS82" i="27"/>
  <c r="AS82" i="31" s="1"/>
  <c r="AQ291" i="20"/>
  <c r="AQ290" i="22"/>
  <c r="AS312" i="8"/>
  <c r="AK103" i="27"/>
  <c r="AK104" i="21"/>
  <c r="AF128" i="21" s="1"/>
  <c r="AS222" i="20"/>
  <c r="AN246" i="20" s="1"/>
  <c r="AS221" i="22"/>
  <c r="AN245" i="22" s="1"/>
  <c r="AN244" i="8"/>
  <c r="AN267" i="8" s="1"/>
  <c r="AU62" i="22"/>
  <c r="AU73" i="22" s="1"/>
  <c r="AU74" i="22" s="1"/>
  <c r="AU63" i="20"/>
  <c r="AW84" i="8"/>
  <c r="AI126" i="27"/>
  <c r="AN102" i="31"/>
  <c r="AI126" i="31" s="1"/>
  <c r="W126" i="27"/>
  <c r="AB102" i="31"/>
  <c r="W126" i="31" s="1"/>
  <c r="AZ200" i="20"/>
  <c r="AZ199" i="22"/>
  <c r="BD221" i="8"/>
  <c r="AW178" i="20"/>
  <c r="AY199" i="8"/>
  <c r="AW177" i="22"/>
  <c r="AP221" i="8"/>
  <c r="AL199" i="22"/>
  <c r="AL200" i="20"/>
  <c r="AL199" i="21" s="1"/>
  <c r="P301" i="9"/>
  <c r="R324" i="9"/>
  <c r="V347" i="9" s="1"/>
  <c r="O62" i="8"/>
  <c r="Q85" i="8" s="1"/>
  <c r="U108" i="8" s="1"/>
  <c r="O39" i="9"/>
  <c r="O62" i="9" s="1"/>
  <c r="Q85" i="9" s="1"/>
  <c r="U108" i="9" s="1"/>
  <c r="P132" i="9" s="1"/>
  <c r="P155" i="9" s="1"/>
  <c r="P178" i="9" s="1"/>
  <c r="R201" i="9" s="1"/>
  <c r="V224" i="9" s="1"/>
  <c r="Q248" i="9" s="1"/>
  <c r="Q271" i="9" s="1"/>
  <c r="AX81" i="24"/>
  <c r="AX81" i="27"/>
  <c r="AX81" i="31" s="1"/>
  <c r="AX82" i="21"/>
  <c r="BC38" i="9"/>
  <c r="BC61" i="9" s="1"/>
  <c r="BE84" i="9" s="1"/>
  <c r="BI107" i="9" s="1"/>
  <c r="BD131" i="9" s="1"/>
  <c r="BD154" i="9" s="1"/>
  <c r="BD177" i="9" s="1"/>
  <c r="BF200" i="9" s="1"/>
  <c r="BJ223" i="9" s="1"/>
  <c r="BE247" i="9" s="1"/>
  <c r="BE270" i="9" s="1"/>
  <c r="BC61" i="8"/>
  <c r="BE84" i="8" s="1"/>
  <c r="BI107" i="8" s="1"/>
  <c r="S200" i="8"/>
  <c r="Q178" i="22"/>
  <c r="Q179" i="20"/>
  <c r="O61" i="21"/>
  <c r="O60" i="27"/>
  <c r="O60" i="31" s="1"/>
  <c r="O60" i="24"/>
  <c r="AU38" i="24"/>
  <c r="AU38" i="27"/>
  <c r="AU38" i="31" s="1"/>
  <c r="AU39" i="21"/>
  <c r="AC104" i="21"/>
  <c r="X128" i="21" s="1"/>
  <c r="AC103" i="24"/>
  <c r="X127" i="24" s="1"/>
  <c r="AC103" i="27"/>
  <c r="AX105" i="21"/>
  <c r="AS129" i="21" s="1"/>
  <c r="AX104" i="27"/>
  <c r="AX104" i="24"/>
  <c r="AS128" i="24" s="1"/>
  <c r="AT290" i="8"/>
  <c r="AT291" i="22" s="1"/>
  <c r="AT269" i="20"/>
  <c r="AT268" i="22"/>
  <c r="Q46" i="9"/>
  <c r="Q69" i="9" s="1"/>
  <c r="S92" i="9" s="1"/>
  <c r="W115" i="9" s="1"/>
  <c r="R139" i="9" s="1"/>
  <c r="R162" i="9" s="1"/>
  <c r="R185" i="9" s="1"/>
  <c r="T208" i="9" s="1"/>
  <c r="X231" i="9" s="1"/>
  <c r="S255" i="9" s="1"/>
  <c r="S278" i="9" s="1"/>
  <c r="Q69" i="8"/>
  <c r="S92" i="8" s="1"/>
  <c r="W115" i="8" s="1"/>
  <c r="AO103" i="27"/>
  <c r="AO104" i="21"/>
  <c r="AJ128" i="21" s="1"/>
  <c r="AO103" i="24"/>
  <c r="AJ127" i="24" s="1"/>
  <c r="AF62" i="27"/>
  <c r="AF62" i="31" s="1"/>
  <c r="AW178" i="8"/>
  <c r="AW157" i="20"/>
  <c r="Q22" i="31"/>
  <c r="Q22" i="27"/>
  <c r="Q22" i="24"/>
  <c r="Q23" i="21"/>
  <c r="Q45" i="8"/>
  <c r="R138" i="8"/>
  <c r="R161" i="8" s="1"/>
  <c r="R184" i="8" s="1"/>
  <c r="T207" i="8" s="1"/>
  <c r="X230" i="8" s="1"/>
  <c r="S254" i="8" s="1"/>
  <c r="S277" i="8" s="1"/>
  <c r="S300" i="8" s="1"/>
  <c r="U323" i="8" s="1"/>
  <c r="Y346" i="8" s="1"/>
  <c r="Q22" i="9"/>
  <c r="R23" i="8"/>
  <c r="AP155" i="22"/>
  <c r="AP166" i="22" s="1"/>
  <c r="AP167" i="22" s="1"/>
  <c r="AP177" i="8"/>
  <c r="AP156" i="20"/>
  <c r="AB200" i="20"/>
  <c r="AB198" i="27" s="1"/>
  <c r="AB198" i="31" s="1"/>
  <c r="AB199" i="22"/>
  <c r="AF221" i="8"/>
  <c r="AL106" i="20"/>
  <c r="AL105" i="22"/>
  <c r="AV38" i="21"/>
  <c r="AV37" i="24"/>
  <c r="AV37" i="27"/>
  <c r="AV37" i="31" s="1"/>
  <c r="AW60" i="21"/>
  <c r="AW59" i="27"/>
  <c r="AW59" i="31" s="1"/>
  <c r="BA132" i="8"/>
  <c r="BA155" i="8" s="1"/>
  <c r="BA17" i="8"/>
  <c r="AZ16" i="31"/>
  <c r="AZ16" i="27"/>
  <c r="AZ16" i="24"/>
  <c r="AZ39" i="8"/>
  <c r="AZ17" i="21"/>
  <c r="AZ16" i="9"/>
  <c r="Y60" i="21"/>
  <c r="Y59" i="24"/>
  <c r="Y59" i="27"/>
  <c r="Y59" i="31" s="1"/>
  <c r="P43" i="8"/>
  <c r="P20" i="9"/>
  <c r="Q136" i="8"/>
  <c r="Q159" i="8" s="1"/>
  <c r="Q182" i="8" s="1"/>
  <c r="S205" i="8" s="1"/>
  <c r="W228" i="8" s="1"/>
  <c r="R252" i="8" s="1"/>
  <c r="R275" i="8" s="1"/>
  <c r="R298" i="8" s="1"/>
  <c r="T321" i="8" s="1"/>
  <c r="X344" i="8" s="1"/>
  <c r="Q21" i="8"/>
  <c r="P20" i="31"/>
  <c r="P20" i="27"/>
  <c r="P21" i="21"/>
  <c r="P20" i="24"/>
  <c r="Z81" i="24"/>
  <c r="Z82" i="21"/>
  <c r="Z81" i="27"/>
  <c r="Z81" i="31" s="1"/>
  <c r="AK84" i="20"/>
  <c r="AK83" i="22"/>
  <c r="AO105" i="8"/>
  <c r="P39" i="21"/>
  <c r="P38" i="24"/>
  <c r="P38" i="27"/>
  <c r="P38" i="31" s="1"/>
  <c r="BB105" i="22"/>
  <c r="BB106" i="20"/>
  <c r="AL244" i="8"/>
  <c r="AL267" i="8" s="1"/>
  <c r="AQ222" i="20"/>
  <c r="AL246" i="20" s="1"/>
  <c r="AQ221" i="22"/>
  <c r="AL245" i="22" s="1"/>
  <c r="AX223" i="20"/>
  <c r="AS247" i="20" s="1"/>
  <c r="AS245" i="8"/>
  <c r="AS268" i="8" s="1"/>
  <c r="AX222" i="22"/>
  <c r="AS246" i="22" s="1"/>
  <c r="Q154" i="24"/>
  <c r="Q155" i="21"/>
  <c r="Q154" i="27"/>
  <c r="Q154" i="31" s="1"/>
  <c r="AH244" i="8"/>
  <c r="AH267" i="8" s="1"/>
  <c r="AM221" i="22"/>
  <c r="AH245" i="22" s="1"/>
  <c r="AM222" i="20"/>
  <c r="AH246" i="20" s="1"/>
  <c r="AL81" i="24"/>
  <c r="AL81" i="27"/>
  <c r="AL81" i="31" s="1"/>
  <c r="AL82" i="21"/>
  <c r="AW107" i="20"/>
  <c r="AW106" i="22"/>
  <c r="S303" i="9"/>
  <c r="U326" i="9"/>
  <c r="Y349" i="9" s="1"/>
  <c r="AY222" i="8"/>
  <c r="AU201" i="20"/>
  <c r="AU199" i="24" s="1"/>
  <c r="AU200" i="22"/>
  <c r="AK268" i="20"/>
  <c r="AK289" i="8"/>
  <c r="AK267" i="22"/>
  <c r="O47" i="9"/>
  <c r="O70" i="9" s="1"/>
  <c r="Q93" i="9" s="1"/>
  <c r="U116" i="9" s="1"/>
  <c r="P140" i="9" s="1"/>
  <c r="P163" i="9" s="1"/>
  <c r="P186" i="9" s="1"/>
  <c r="R209" i="9" s="1"/>
  <c r="V232" i="9" s="1"/>
  <c r="Q256" i="9" s="1"/>
  <c r="Q279" i="9" s="1"/>
  <c r="O70" i="8"/>
  <c r="Q93" i="8" s="1"/>
  <c r="U116" i="8" s="1"/>
  <c r="V81" i="27"/>
  <c r="V81" i="31" s="1"/>
  <c r="V82" i="21"/>
  <c r="V81" i="24"/>
  <c r="AL61" i="22"/>
  <c r="AN83" i="8"/>
  <c r="AL62" i="20"/>
  <c r="AW83" i="22"/>
  <c r="AW84" i="20"/>
  <c r="BA105" i="8"/>
  <c r="AM199" i="8"/>
  <c r="AK177" i="22"/>
  <c r="AK178" i="20"/>
  <c r="AM104" i="21"/>
  <c r="AH128" i="21" s="1"/>
  <c r="AM103" i="27"/>
  <c r="AM103" i="24"/>
  <c r="AH127" i="24" s="1"/>
  <c r="AT289" i="22"/>
  <c r="AT290" i="20"/>
  <c r="AV311" i="8"/>
  <c r="P83" i="21"/>
  <c r="P82" i="24"/>
  <c r="P82" i="27"/>
  <c r="P82" i="31" s="1"/>
  <c r="AI153" i="24"/>
  <c r="AI154" i="21"/>
  <c r="AI153" i="27"/>
  <c r="AI153" i="31" s="1"/>
  <c r="AE222" i="20"/>
  <c r="Z246" i="20" s="1"/>
  <c r="Z244" i="8"/>
  <c r="Z267" i="8" s="1"/>
  <c r="AE221" i="22"/>
  <c r="Z245" i="22" s="1"/>
  <c r="O269" i="20"/>
  <c r="O268" i="22"/>
  <c r="O290" i="8"/>
  <c r="O291" i="22" s="1"/>
  <c r="W153" i="24"/>
  <c r="W153" i="27"/>
  <c r="W153" i="31" s="1"/>
  <c r="W154" i="21"/>
  <c r="R17" i="9"/>
  <c r="R40" i="8"/>
  <c r="S18" i="8"/>
  <c r="R17" i="31"/>
  <c r="R17" i="27"/>
  <c r="R17" i="24"/>
  <c r="R18" i="21"/>
  <c r="S133" i="8"/>
  <c r="S156" i="8" s="1"/>
  <c r="Q298" i="9"/>
  <c r="S321" i="9"/>
  <c r="W344" i="9" s="1"/>
  <c r="AH311" i="8"/>
  <c r="AF289" i="22"/>
  <c r="AF290" i="20"/>
  <c r="Z106" i="20"/>
  <c r="Z105" i="22"/>
  <c r="AL38" i="21"/>
  <c r="AL37" i="24"/>
  <c r="AL37" i="27"/>
  <c r="AL37" i="31" s="1"/>
  <c r="X156" i="20"/>
  <c r="X177" i="8"/>
  <c r="X155" i="22"/>
  <c r="X166" i="22" s="1"/>
  <c r="X167" i="22" s="1"/>
  <c r="AU59" i="24"/>
  <c r="AU59" i="27"/>
  <c r="AU59" i="31" s="1"/>
  <c r="AU60" i="21"/>
  <c r="AK154" i="21"/>
  <c r="AK153" i="27"/>
  <c r="AK153" i="31" s="1"/>
  <c r="AK153" i="24"/>
  <c r="AL150" i="27"/>
  <c r="AL150" i="31" s="1"/>
  <c r="AL151" i="21"/>
  <c r="AL150" i="24"/>
  <c r="AL173" i="9"/>
  <c r="T150" i="24"/>
  <c r="T151" i="21"/>
  <c r="T150" i="27"/>
  <c r="T150" i="31" s="1"/>
  <c r="T173" i="9"/>
  <c r="AX17" i="21"/>
  <c r="AX16" i="24"/>
  <c r="AX16" i="9"/>
  <c r="AY132" i="8"/>
  <c r="AY155" i="8" s="1"/>
  <c r="AY17" i="8"/>
  <c r="AX16" i="31"/>
  <c r="AX16" i="27"/>
  <c r="AX39" i="8"/>
  <c r="AR106" i="20"/>
  <c r="AR105" i="22"/>
  <c r="AO128" i="21"/>
  <c r="T17" i="8"/>
  <c r="T132" i="8"/>
  <c r="T155" i="8" s="1"/>
  <c r="S16" i="27"/>
  <c r="S16" i="24"/>
  <c r="S16" i="31"/>
  <c r="S17" i="21"/>
  <c r="S16" i="9"/>
  <c r="S39" i="8"/>
  <c r="AT39" i="21"/>
  <c r="AT38" i="27"/>
  <c r="S45" i="9"/>
  <c r="S68" i="9" s="1"/>
  <c r="U91" i="9" s="1"/>
  <c r="Y114" i="9" s="1"/>
  <c r="T138" i="9" s="1"/>
  <c r="T161" i="9" s="1"/>
  <c r="T184" i="9" s="1"/>
  <c r="V207" i="9" s="1"/>
  <c r="Z230" i="9" s="1"/>
  <c r="U254" i="9" s="1"/>
  <c r="U277" i="9" s="1"/>
  <c r="S68" i="8"/>
  <c r="U91" i="8" s="1"/>
  <c r="Y114" i="8" s="1"/>
  <c r="P82" i="21"/>
  <c r="P81" i="27"/>
  <c r="P81" i="31" s="1"/>
  <c r="P81" i="24"/>
  <c r="AK178" i="22"/>
  <c r="AM200" i="8"/>
  <c r="AK179" i="20"/>
  <c r="AC179" i="20"/>
  <c r="AE200" i="8"/>
  <c r="AC178" i="22"/>
  <c r="AC189" i="22" s="1"/>
  <c r="AC190" i="22" s="1"/>
  <c r="V83" i="27"/>
  <c r="V83" i="31" s="1"/>
  <c r="V83" i="24"/>
  <c r="V84" i="21"/>
  <c r="AC37" i="31"/>
  <c r="AD62" i="27"/>
  <c r="AD62" i="31" s="1"/>
  <c r="AF85" i="9"/>
  <c r="AC245" i="22"/>
  <c r="Y201" i="8"/>
  <c r="W180" i="20"/>
  <c r="AU19" i="8"/>
  <c r="AU134" i="8"/>
  <c r="AU157" i="8" s="1"/>
  <c r="AT18" i="31"/>
  <c r="AT18" i="27"/>
  <c r="AT19" i="21"/>
  <c r="AT18" i="24"/>
  <c r="AT18" i="9"/>
  <c r="AT41" i="8"/>
  <c r="AP290" i="22"/>
  <c r="AP291" i="20"/>
  <c r="AR312" i="8"/>
  <c r="V127" i="24"/>
  <c r="W18" i="8"/>
  <c r="W133" i="8"/>
  <c r="W156" i="8" s="1"/>
  <c r="V17" i="31"/>
  <c r="V17" i="27"/>
  <c r="V18" i="21"/>
  <c r="V17" i="24"/>
  <c r="V17" i="9"/>
  <c r="V40" i="8"/>
  <c r="AJ84" i="8"/>
  <c r="AH63" i="20"/>
  <c r="AH62" i="22"/>
  <c r="O80" i="31"/>
  <c r="AJ222" i="8"/>
  <c r="AF201" i="20"/>
  <c r="AF200" i="22"/>
  <c r="AF212" i="22" s="1"/>
  <c r="AF213" i="22" s="1"/>
  <c r="AA157" i="20"/>
  <c r="AA178" i="8"/>
  <c r="AB63" i="20"/>
  <c r="AD84" i="8"/>
  <c r="AB62" i="22"/>
  <c r="AB73" i="22" s="1"/>
  <c r="AB74" i="22" s="1"/>
  <c r="V104" i="27"/>
  <c r="Q128" i="9"/>
  <c r="Q151" i="9" s="1"/>
  <c r="AF157" i="20"/>
  <c r="AF178" i="8"/>
  <c r="U58" i="31"/>
  <c r="Z38" i="24"/>
  <c r="Z61" i="9"/>
  <c r="W37" i="27"/>
  <c r="W38" i="21"/>
  <c r="AH201" i="20"/>
  <c r="AH200" i="22"/>
  <c r="AH212" i="22" s="1"/>
  <c r="AH213" i="22" s="1"/>
  <c r="AL222" i="8"/>
  <c r="AN312" i="8"/>
  <c r="AL291" i="20"/>
  <c r="AL290" i="22"/>
  <c r="AB128" i="9"/>
  <c r="AB151" i="9" s="1"/>
  <c r="BA129" i="9"/>
  <c r="BA152" i="9" s="1"/>
  <c r="AW245" i="22"/>
  <c r="BI110" i="21"/>
  <c r="BD134" i="21" s="1"/>
  <c r="BI109" i="27"/>
  <c r="AS127" i="27"/>
  <c r="AX103" i="31"/>
  <c r="AS127" i="31" s="1"/>
  <c r="BE312" i="8"/>
  <c r="BI335" i="8" s="1"/>
  <c r="BF83" i="9"/>
  <c r="AN82" i="27"/>
  <c r="AN82" i="24"/>
  <c r="AN83" i="21"/>
  <c r="R37" i="31"/>
  <c r="AY178" i="22"/>
  <c r="AY179" i="20"/>
  <c r="BA200" i="8"/>
  <c r="T292" i="20"/>
  <c r="V313" i="8"/>
  <c r="T83" i="21"/>
  <c r="T82" i="27"/>
  <c r="T82" i="31" s="1"/>
  <c r="T82" i="24"/>
  <c r="O83" i="22"/>
  <c r="O96" i="22" s="1"/>
  <c r="O97" i="22" s="1"/>
  <c r="M16" i="33"/>
  <c r="S105" i="8"/>
  <c r="O84" i="20"/>
  <c r="M16" i="34"/>
  <c r="O95" i="8"/>
  <c r="AJ158" i="20"/>
  <c r="AJ179" i="8"/>
  <c r="AL107" i="20"/>
  <c r="AL106" i="22"/>
  <c r="AV39" i="21"/>
  <c r="AV61" i="9"/>
  <c r="T299" i="9"/>
  <c r="V322" i="9"/>
  <c r="Z345" i="9" s="1"/>
  <c r="AA60" i="27"/>
  <c r="AA60" i="24"/>
  <c r="BC83" i="27"/>
  <c r="BC84" i="21"/>
  <c r="BC83" i="24"/>
  <c r="BC95" i="24" s="1"/>
  <c r="BC96" i="24" s="1"/>
  <c r="AM60" i="24"/>
  <c r="AO83" i="9"/>
  <c r="BG128" i="9"/>
  <c r="BG151" i="9" s="1"/>
  <c r="BE89" i="20"/>
  <c r="BI110" i="8"/>
  <c r="BI112" i="20" s="1"/>
  <c r="BB270" i="20"/>
  <c r="BB291" i="8"/>
  <c r="BB292" i="22" s="1"/>
  <c r="BB305" i="22" s="1"/>
  <c r="BB306" i="22" s="1"/>
  <c r="BB269" i="22"/>
  <c r="BB282" i="22" s="1"/>
  <c r="BB283" i="22" s="1"/>
  <c r="AU269" i="20"/>
  <c r="AU290" i="8"/>
  <c r="AU291" i="22" s="1"/>
  <c r="AU268" i="22"/>
  <c r="AH39" i="24"/>
  <c r="AH40" i="21"/>
  <c r="BE183" i="20"/>
  <c r="BG204" i="8"/>
  <c r="AS85" i="20"/>
  <c r="AS84" i="22"/>
  <c r="AW106" i="8"/>
  <c r="AZ129" i="21"/>
  <c r="BG205" i="20"/>
  <c r="BK226" i="8"/>
  <c r="AD107" i="20"/>
  <c r="AD106" i="22"/>
  <c r="AJ61" i="9"/>
  <c r="U269" i="22"/>
  <c r="U270" i="20"/>
  <c r="U291" i="8"/>
  <c r="U292" i="22" s="1"/>
  <c r="AD270" i="22"/>
  <c r="AD271" i="20"/>
  <c r="AD292" i="8"/>
  <c r="AD293" i="22" s="1"/>
  <c r="AW83" i="9"/>
  <c r="T41" i="20"/>
  <c r="T62" i="8"/>
  <c r="T39" i="9"/>
  <c r="S82" i="24"/>
  <c r="W105" i="9"/>
  <c r="R129" i="9" s="1"/>
  <c r="R152" i="9" s="1"/>
  <c r="AH313" i="8"/>
  <c r="AF292" i="20"/>
  <c r="BG106" i="9"/>
  <c r="AU105" i="27"/>
  <c r="AU105" i="24"/>
  <c r="AP129" i="24" s="1"/>
  <c r="AU106" i="21"/>
  <c r="AP130" i="21" s="1"/>
  <c r="P127" i="27"/>
  <c r="U103" i="31"/>
  <c r="P127" i="31" s="1"/>
  <c r="AR82" i="27"/>
  <c r="AV105" i="9"/>
  <c r="O40" i="20"/>
  <c r="O61" i="8"/>
  <c r="O39" i="22"/>
  <c r="O50" i="22" s="1"/>
  <c r="O51" i="22" s="1"/>
  <c r="O38" i="9"/>
  <c r="O49" i="8"/>
  <c r="AB157" i="20"/>
  <c r="AB178" i="8"/>
  <c r="P244" i="8"/>
  <c r="P267" i="8" s="1"/>
  <c r="U221" i="22"/>
  <c r="P245" i="22" s="1"/>
  <c r="U222" i="20"/>
  <c r="P246" i="20" s="1"/>
  <c r="BA223" i="20"/>
  <c r="BA222" i="22"/>
  <c r="AV245" i="8"/>
  <c r="AV268" i="8" s="1"/>
  <c r="T59" i="24"/>
  <c r="T60" i="21"/>
  <c r="T59" i="27"/>
  <c r="Y245" i="22"/>
  <c r="AT83" i="21"/>
  <c r="AT82" i="27"/>
  <c r="AA105" i="22"/>
  <c r="AA106" i="20"/>
  <c r="AY104" i="24"/>
  <c r="AY104" i="27"/>
  <c r="AY105" i="21"/>
  <c r="AE293" i="20"/>
  <c r="AG314" i="8"/>
  <c r="L127" i="9"/>
  <c r="L150" i="9" s="1"/>
  <c r="Q118" i="9"/>
  <c r="L142" i="9" s="1"/>
  <c r="BF183" i="20"/>
  <c r="BH204" i="8"/>
  <c r="R178" i="20"/>
  <c r="T199" i="8"/>
  <c r="R177" i="22"/>
  <c r="AF106" i="22"/>
  <c r="AF107" i="20"/>
  <c r="AE104" i="27"/>
  <c r="AE105" i="21"/>
  <c r="AE104" i="24"/>
  <c r="Y82" i="27"/>
  <c r="Y82" i="31" s="1"/>
  <c r="Y83" i="21"/>
  <c r="Y82" i="24"/>
  <c r="AP245" i="8"/>
  <c r="AP268" i="8" s="1"/>
  <c r="AU223" i="20"/>
  <c r="AU222" i="22"/>
  <c r="AM18" i="8"/>
  <c r="AM133" i="8"/>
  <c r="AM156" i="8" s="1"/>
  <c r="AL17" i="31"/>
  <c r="AL17" i="27"/>
  <c r="AL18" i="21"/>
  <c r="AL17" i="24"/>
  <c r="AL17" i="9"/>
  <c r="AL40" i="8"/>
  <c r="T80" i="31"/>
  <c r="AP38" i="27"/>
  <c r="AP61" i="9"/>
  <c r="AG65" i="20"/>
  <c r="AG63" i="27" s="1"/>
  <c r="AG63" i="31" s="1"/>
  <c r="AI86" i="8"/>
  <c r="AA246" i="20"/>
  <c r="W290" i="22"/>
  <c r="W291" i="20"/>
  <c r="Y312" i="8"/>
  <c r="V39" i="24"/>
  <c r="V62" i="9"/>
  <c r="R156" i="20"/>
  <c r="R177" i="8"/>
  <c r="R155" i="22"/>
  <c r="R166" i="22" s="1"/>
  <c r="R167" i="22" s="1"/>
  <c r="BJ106" i="8"/>
  <c r="Y127" i="24"/>
  <c r="AB129" i="27"/>
  <c r="AG105" i="31"/>
  <c r="AB129" i="31" s="1"/>
  <c r="BC294" i="8"/>
  <c r="BC273" i="20"/>
  <c r="AD245" i="8"/>
  <c r="AD268" i="8" s="1"/>
  <c r="AI222" i="22"/>
  <c r="AI223" i="20"/>
  <c r="AO127" i="27"/>
  <c r="AT103" i="31"/>
  <c r="AO127" i="31" s="1"/>
  <c r="M289" i="8"/>
  <c r="M268" i="20"/>
  <c r="M283" i="20" s="1"/>
  <c r="M284" i="20" s="1"/>
  <c r="M281" i="8"/>
  <c r="M267" i="22"/>
  <c r="M282" i="22" s="1"/>
  <c r="M283" i="22" s="1"/>
  <c r="AA178" i="22"/>
  <c r="AA179" i="20"/>
  <c r="AC200" i="8"/>
  <c r="AC81" i="31"/>
  <c r="BD222" i="8"/>
  <c r="AZ200" i="22"/>
  <c r="AZ201" i="20"/>
  <c r="X177" i="22"/>
  <c r="Z199" i="8"/>
  <c r="X178" i="20"/>
  <c r="AJ63" i="20"/>
  <c r="AJ62" i="22"/>
  <c r="AL84" i="8"/>
  <c r="AV62" i="22"/>
  <c r="AV63" i="20"/>
  <c r="AX84" i="8"/>
  <c r="AQ62" i="21"/>
  <c r="AS84" i="9"/>
  <c r="AW107" i="9" s="1"/>
  <c r="AR131" i="9" s="1"/>
  <c r="AR154" i="9" s="1"/>
  <c r="AE61" i="21"/>
  <c r="AE60" i="24"/>
  <c r="AE72" i="24" s="1"/>
  <c r="AE73" i="24" s="1"/>
  <c r="S155" i="22"/>
  <c r="S166" i="22" s="1"/>
  <c r="S167" i="22" s="1"/>
  <c r="S177" i="8"/>
  <c r="S156" i="20"/>
  <c r="AU18" i="8"/>
  <c r="AU133" i="8"/>
  <c r="AU156" i="8" s="1"/>
  <c r="AT17" i="31"/>
  <c r="AT17" i="27"/>
  <c r="AT18" i="21"/>
  <c r="AT17" i="24"/>
  <c r="AT17" i="9"/>
  <c r="AT40" i="8"/>
  <c r="U41" i="20"/>
  <c r="U62" i="8"/>
  <c r="U39" i="9"/>
  <c r="AB200" i="22"/>
  <c r="AB201" i="20"/>
  <c r="AF222" i="8"/>
  <c r="AD82" i="24"/>
  <c r="AD83" i="21"/>
  <c r="AT62" i="22"/>
  <c r="AT73" i="22" s="1"/>
  <c r="AT74" i="22" s="1"/>
  <c r="AT63" i="20"/>
  <c r="AV84" i="8"/>
  <c r="Z59" i="31"/>
  <c r="BD290" i="8"/>
  <c r="T36" i="31"/>
  <c r="AL157" i="20"/>
  <c r="AL178" i="8"/>
  <c r="X128" i="9"/>
  <c r="X151" i="9" s="1"/>
  <c r="P245" i="20"/>
  <c r="S81" i="31"/>
  <c r="AW105" i="21"/>
  <c r="AW104" i="24"/>
  <c r="AW104" i="27"/>
  <c r="AS37" i="31"/>
  <c r="BC65" i="21"/>
  <c r="BC64" i="27"/>
  <c r="BC64" i="31" s="1"/>
  <c r="AH38" i="24"/>
  <c r="AH39" i="21"/>
  <c r="AR84" i="8"/>
  <c r="AP62" i="22"/>
  <c r="AP73" i="22" s="1"/>
  <c r="AP74" i="22" s="1"/>
  <c r="AP63" i="20"/>
  <c r="BG18" i="31"/>
  <c r="BG18" i="27"/>
  <c r="BG19" i="21"/>
  <c r="BG18" i="24"/>
  <c r="BG41" i="8"/>
  <c r="BH134" i="8"/>
  <c r="BH157" i="8" s="1"/>
  <c r="BH180" i="8" s="1"/>
  <c r="BJ203" i="8" s="1"/>
  <c r="BN226" i="8" s="1"/>
  <c r="BI250" i="8" s="1"/>
  <c r="BI273" i="8" s="1"/>
  <c r="BI296" i="8" s="1"/>
  <c r="BK319" i="8" s="1"/>
  <c r="BO342" i="8" s="1"/>
  <c r="BG18" i="9"/>
  <c r="AX157" i="20"/>
  <c r="AX178" i="8"/>
  <c r="AK61" i="21"/>
  <c r="AK60" i="27"/>
  <c r="AK60" i="24"/>
  <c r="V36" i="31"/>
  <c r="AJ104" i="31"/>
  <c r="AE128" i="31" s="1"/>
  <c r="AE128" i="27"/>
  <c r="AN245" i="8"/>
  <c r="AN268" i="8" s="1"/>
  <c r="AS222" i="22"/>
  <c r="AS223" i="20"/>
  <c r="AU245" i="22"/>
  <c r="AA290" i="8"/>
  <c r="AA291" i="22" s="1"/>
  <c r="AA268" i="22"/>
  <c r="AA269" i="20"/>
  <c r="AN107" i="20"/>
  <c r="AN106" i="22"/>
  <c r="X81" i="31"/>
  <c r="AJ85" i="8"/>
  <c r="AH64" i="20"/>
  <c r="BG17" i="31"/>
  <c r="BG17" i="27"/>
  <c r="BG18" i="21"/>
  <c r="BG17" i="24"/>
  <c r="BG40" i="8"/>
  <c r="BH133" i="8"/>
  <c r="BH156" i="8" s="1"/>
  <c r="BG17" i="9"/>
  <c r="AS81" i="31"/>
  <c r="Z222" i="20"/>
  <c r="U244" i="8"/>
  <c r="U267" i="8" s="1"/>
  <c r="Z221" i="22"/>
  <c r="Y246" i="20"/>
  <c r="AA201" i="20"/>
  <c r="AE222" i="8"/>
  <c r="AA200" i="22"/>
  <c r="AH181" i="20"/>
  <c r="AJ202" i="8"/>
  <c r="M59" i="27"/>
  <c r="M59" i="24"/>
  <c r="M72" i="24" s="1"/>
  <c r="M73" i="24" s="1"/>
  <c r="M74" i="20"/>
  <c r="M75" i="20" s="1"/>
  <c r="AQ60" i="27"/>
  <c r="AQ61" i="21"/>
  <c r="AQ60" i="24"/>
  <c r="BC179" i="9"/>
  <c r="BC157" i="21"/>
  <c r="BC156" i="27"/>
  <c r="BC156" i="31" s="1"/>
  <c r="AJ106" i="24"/>
  <c r="AE130" i="24" s="1"/>
  <c r="AJ106" i="27"/>
  <c r="AJ107" i="21"/>
  <c r="AE131" i="21" s="1"/>
  <c r="V154" i="24"/>
  <c r="V154" i="27"/>
  <c r="V154" i="31" s="1"/>
  <c r="V177" i="9"/>
  <c r="V155" i="21"/>
  <c r="BH224" i="20"/>
  <c r="BC246" i="8"/>
  <c r="BC269" i="8" s="1"/>
  <c r="BH223" i="22"/>
  <c r="BE104" i="31"/>
  <c r="AZ128" i="31" s="1"/>
  <c r="AZ128" i="27"/>
  <c r="BI227" i="20"/>
  <c r="BD251" i="20" s="1"/>
  <c r="BD249" i="8"/>
  <c r="BD272" i="8" s="1"/>
  <c r="AD106" i="8"/>
  <c r="Z85" i="20"/>
  <c r="Z84" i="22"/>
  <c r="AJ135" i="8"/>
  <c r="AJ158" i="8" s="1"/>
  <c r="AJ20" i="8"/>
  <c r="AI19" i="31"/>
  <c r="AI19" i="27"/>
  <c r="AI20" i="21"/>
  <c r="AI19" i="24"/>
  <c r="AI19" i="9"/>
  <c r="AI42" i="8"/>
  <c r="AE62" i="8"/>
  <c r="AE41" i="20"/>
  <c r="AE39" i="9"/>
  <c r="AI42" i="20"/>
  <c r="AI63" i="8"/>
  <c r="AI40" i="9"/>
  <c r="AP107" i="20"/>
  <c r="AP106" i="22"/>
  <c r="AH154" i="24"/>
  <c r="AH177" i="9"/>
  <c r="AH154" i="27"/>
  <c r="AH154" i="31" s="1"/>
  <c r="AH155" i="21"/>
  <c r="BF134" i="8"/>
  <c r="BF157" i="8" s="1"/>
  <c r="BF19" i="8"/>
  <c r="BE18" i="31"/>
  <c r="BE18" i="27"/>
  <c r="BE19" i="21"/>
  <c r="BE18" i="24"/>
  <c r="BE18" i="9"/>
  <c r="BE41" i="8"/>
  <c r="AX38" i="27"/>
  <c r="AX61" i="9"/>
  <c r="X85" i="8"/>
  <c r="V64" i="20"/>
  <c r="AK105" i="21"/>
  <c r="AK104" i="27"/>
  <c r="AH107" i="21"/>
  <c r="AC131" i="21" s="1"/>
  <c r="AH106" i="27"/>
  <c r="AO37" i="31"/>
  <c r="Q39" i="22"/>
  <c r="Q50" i="22" s="1"/>
  <c r="Q51" i="22" s="1"/>
  <c r="Q61" i="8"/>
  <c r="Q40" i="20"/>
  <c r="Q38" i="9"/>
  <c r="AN105" i="9"/>
  <c r="Z41" i="20"/>
  <c r="Z62" i="8"/>
  <c r="Z39" i="9"/>
  <c r="AV108" i="20"/>
  <c r="AV107" i="22"/>
  <c r="AZ106" i="22"/>
  <c r="AZ107" i="20"/>
  <c r="AT82" i="24"/>
  <c r="AX105" i="9"/>
  <c r="AC290" i="8"/>
  <c r="AC291" i="22" s="1"/>
  <c r="AC269" i="20"/>
  <c r="AC268" i="22"/>
  <c r="AI60" i="24"/>
  <c r="AI61" i="21"/>
  <c r="AI60" i="27"/>
  <c r="V245" i="20"/>
  <c r="AR38" i="24"/>
  <c r="AR61" i="9"/>
  <c r="V105" i="21"/>
  <c r="V104" i="24"/>
  <c r="AT158" i="20"/>
  <c r="AT179" i="8"/>
  <c r="AQ246" i="20"/>
  <c r="R128" i="9"/>
  <c r="R151" i="9" s="1"/>
  <c r="AK81" i="31"/>
  <c r="AL128" i="9"/>
  <c r="AL151" i="9" s="1"/>
  <c r="Q19" i="8"/>
  <c r="P18" i="31"/>
  <c r="P18" i="27"/>
  <c r="P18" i="24"/>
  <c r="P19" i="21"/>
  <c r="P18" i="9"/>
  <c r="Q134" i="8"/>
  <c r="Q157" i="8" s="1"/>
  <c r="Q180" i="8" s="1"/>
  <c r="S203" i="8" s="1"/>
  <c r="W226" i="8" s="1"/>
  <c r="R250" i="8" s="1"/>
  <c r="R273" i="8" s="1"/>
  <c r="R296" i="8" s="1"/>
  <c r="T319" i="8" s="1"/>
  <c r="X342" i="8" s="1"/>
  <c r="P41" i="8"/>
  <c r="AA41" i="20"/>
  <c r="AA62" i="8"/>
  <c r="AA39" i="9"/>
  <c r="AB221" i="22"/>
  <c r="W244" i="8"/>
  <c r="W267" i="8" s="1"/>
  <c r="AB222" i="20"/>
  <c r="AS104" i="27"/>
  <c r="AS105" i="21"/>
  <c r="AS104" i="24"/>
  <c r="Z82" i="27"/>
  <c r="Z83" i="21"/>
  <c r="Z82" i="24"/>
  <c r="BF89" i="20"/>
  <c r="BJ110" i="8"/>
  <c r="BJ112" i="20" s="1"/>
  <c r="BH108" i="31"/>
  <c r="BC132" i="31" s="1"/>
  <c r="BC132" i="27"/>
  <c r="BC313" i="8"/>
  <c r="BA292" i="20"/>
  <c r="AV38" i="24"/>
  <c r="AV38" i="27"/>
  <c r="AC104" i="24"/>
  <c r="AC104" i="27"/>
  <c r="AC105" i="21"/>
  <c r="AY84" i="22"/>
  <c r="BC106" i="8"/>
  <c r="AY85" i="20"/>
  <c r="AK83" i="9"/>
  <c r="AO178" i="22"/>
  <c r="AO179" i="20"/>
  <c r="AQ200" i="8"/>
  <c r="R40" i="20"/>
  <c r="R39" i="22"/>
  <c r="R50" i="22" s="1"/>
  <c r="R51" i="22" s="1"/>
  <c r="R61" i="8"/>
  <c r="R38" i="9"/>
  <c r="BB82" i="31"/>
  <c r="BJ227" i="20"/>
  <c r="BE251" i="20" s="1"/>
  <c r="BE249" i="8"/>
  <c r="BE272" i="8" s="1"/>
  <c r="AT157" i="20"/>
  <c r="AT178" i="8"/>
  <c r="BF129" i="9"/>
  <c r="BF152" i="9" s="1"/>
  <c r="AG245" i="22"/>
  <c r="AG247" i="8"/>
  <c r="AG270" i="8" s="1"/>
  <c r="AL225" i="20"/>
  <c r="AG249" i="20" s="1"/>
  <c r="AL224" i="22"/>
  <c r="AG248" i="22" s="1"/>
  <c r="W106" i="22"/>
  <c r="W107" i="20"/>
  <c r="AC85" i="20"/>
  <c r="AG106" i="8"/>
  <c r="AC84" i="22"/>
  <c r="AK41" i="20"/>
  <c r="AK62" i="8"/>
  <c r="AK39" i="9"/>
  <c r="AV59" i="31"/>
  <c r="Z103" i="24"/>
  <c r="Z103" i="27"/>
  <c r="Z104" i="21"/>
  <c r="T153" i="27"/>
  <c r="T153" i="31" s="1"/>
  <c r="T154" i="21"/>
  <c r="T176" i="9"/>
  <c r="T153" i="24"/>
  <c r="AB38" i="24"/>
  <c r="AB39" i="21"/>
  <c r="T126" i="27"/>
  <c r="Y102" i="31"/>
  <c r="T126" i="31" s="1"/>
  <c r="AY133" i="8"/>
  <c r="AY156" i="8" s="1"/>
  <c r="AY18" i="8"/>
  <c r="AX17" i="31"/>
  <c r="AX17" i="27"/>
  <c r="AX17" i="24"/>
  <c r="AX18" i="21"/>
  <c r="AX17" i="9"/>
  <c r="AX40" i="8"/>
  <c r="R325" i="9"/>
  <c r="V348" i="9" s="1"/>
  <c r="P302" i="9"/>
  <c r="AM85" i="20"/>
  <c r="AQ106" i="8"/>
  <c r="AM84" i="22"/>
  <c r="S289" i="22"/>
  <c r="U311" i="8"/>
  <c r="S290" i="20"/>
  <c r="AW269" i="20"/>
  <c r="AW268" i="22"/>
  <c r="AW290" i="8"/>
  <c r="AW291" i="22" s="1"/>
  <c r="R81" i="31"/>
  <c r="BD85" i="22"/>
  <c r="BD96" i="22" s="1"/>
  <c r="BD97" i="22" s="1"/>
  <c r="BD86" i="20"/>
  <c r="BH107" i="8"/>
  <c r="AH83" i="21"/>
  <c r="AL105" i="9"/>
  <c r="AA245" i="22"/>
  <c r="U105" i="22"/>
  <c r="U106" i="20"/>
  <c r="P130" i="9"/>
  <c r="P153" i="9" s="1"/>
  <c r="AF181" i="20"/>
  <c r="AH202" i="8"/>
  <c r="AK245" i="22"/>
  <c r="AQ269" i="22"/>
  <c r="AQ291" i="8"/>
  <c r="AQ292" i="22" s="1"/>
  <c r="AQ270" i="20"/>
  <c r="AF61" i="9"/>
  <c r="AA107" i="8"/>
  <c r="W86" i="20"/>
  <c r="W85" i="22"/>
  <c r="Y269" i="20"/>
  <c r="Y290" i="8"/>
  <c r="Y291" i="22" s="1"/>
  <c r="Y268" i="22"/>
  <c r="BB61" i="27"/>
  <c r="BD84" i="9"/>
  <c r="AI85" i="22"/>
  <c r="AM107" i="8"/>
  <c r="AI86" i="20"/>
  <c r="AT59" i="31"/>
  <c r="AI18" i="8"/>
  <c r="AI133" i="8"/>
  <c r="AI156" i="8" s="1"/>
  <c r="AH17" i="31"/>
  <c r="AH17" i="27"/>
  <c r="AH17" i="24"/>
  <c r="AH18" i="21"/>
  <c r="AH17" i="9"/>
  <c r="AH40" i="8"/>
  <c r="AJ157" i="20"/>
  <c r="AJ178" i="8"/>
  <c r="AO18" i="8"/>
  <c r="AO133" i="8"/>
  <c r="AO156" i="8" s="1"/>
  <c r="AN17" i="31"/>
  <c r="AN17" i="27"/>
  <c r="AN18" i="21"/>
  <c r="AN17" i="24"/>
  <c r="AN17" i="9"/>
  <c r="AN40" i="8"/>
  <c r="AX106" i="22"/>
  <c r="AX107" i="20"/>
  <c r="P36" i="31"/>
  <c r="X60" i="27"/>
  <c r="X60" i="31" s="1"/>
  <c r="X61" i="21"/>
  <c r="AR107" i="20"/>
  <c r="AR106" i="22"/>
  <c r="AI159" i="20"/>
  <c r="AI180" i="8"/>
  <c r="W81" i="27"/>
  <c r="W82" i="21"/>
  <c r="W81" i="24"/>
  <c r="AL82" i="24"/>
  <c r="AL83" i="21"/>
  <c r="AL82" i="27"/>
  <c r="BE158" i="20"/>
  <c r="BE179" i="8"/>
  <c r="AH245" i="8"/>
  <c r="AH268" i="8" s="1"/>
  <c r="AM222" i="22"/>
  <c r="AM223" i="20"/>
  <c r="V39" i="27"/>
  <c r="V39" i="31" s="1"/>
  <c r="V40" i="21"/>
  <c r="AJ108" i="8"/>
  <c r="AJ110" i="20" s="1"/>
  <c r="AF87" i="20"/>
  <c r="K126" i="27"/>
  <c r="P102" i="31"/>
  <c r="K126" i="31" s="1"/>
  <c r="X223" i="20"/>
  <c r="S247" i="20" s="1"/>
  <c r="X222" i="22"/>
  <c r="S246" i="22" s="1"/>
  <c r="S245" i="8"/>
  <c r="S268" i="8" s="1"/>
  <c r="AH59" i="31"/>
  <c r="AF82" i="24"/>
  <c r="AJ105" i="9"/>
  <c r="AP292" i="20"/>
  <c r="AR313" i="8"/>
  <c r="BH110" i="21"/>
  <c r="BC134" i="21" s="1"/>
  <c r="BH109" i="27"/>
  <c r="M60" i="21"/>
  <c r="M73" i="21" s="1"/>
  <c r="M74" i="21" s="1"/>
  <c r="O82" i="9"/>
  <c r="M72" i="9"/>
  <c r="AO81" i="31"/>
  <c r="BE42" i="27"/>
  <c r="BE42" i="31" s="1"/>
  <c r="BE65" i="9"/>
  <c r="AE314" i="8"/>
  <c r="AC293" i="20"/>
  <c r="BB295" i="20"/>
  <c r="BD316" i="8"/>
  <c r="AC60" i="24"/>
  <c r="AC72" i="24" s="1"/>
  <c r="AC73" i="24" s="1"/>
  <c r="AC61" i="21"/>
  <c r="Z38" i="27"/>
  <c r="Z39" i="21"/>
  <c r="AV82" i="27"/>
  <c r="AV83" i="21"/>
  <c r="AV82" i="24"/>
  <c r="AZ157" i="20"/>
  <c r="AZ178" i="8"/>
  <c r="AC246" i="20"/>
  <c r="W221" i="8"/>
  <c r="S200" i="20"/>
  <c r="S199" i="22"/>
  <c r="AK84" i="22"/>
  <c r="AK85" i="20"/>
  <c r="AO106" i="8"/>
  <c r="V267" i="22"/>
  <c r="V268" i="20"/>
  <c r="V289" i="8"/>
  <c r="AR59" i="31"/>
  <c r="Q60" i="9"/>
  <c r="V222" i="20"/>
  <c r="V221" i="22"/>
  <c r="Q244" i="8"/>
  <c r="Q267" i="8" s="1"/>
  <c r="AT84" i="8"/>
  <c r="AR62" i="22"/>
  <c r="AR73" i="22" s="1"/>
  <c r="AR74" i="22" s="1"/>
  <c r="AR63" i="20"/>
  <c r="AS42" i="20"/>
  <c r="AS63" i="8"/>
  <c r="AS40" i="9"/>
  <c r="AQ245" i="22"/>
  <c r="AN39" i="21"/>
  <c r="AN61" i="9"/>
  <c r="BG84" i="8"/>
  <c r="AR290" i="22"/>
  <c r="AT312" i="8"/>
  <c r="AR291" i="20"/>
  <c r="AJ201" i="22"/>
  <c r="AN223" i="8"/>
  <c r="AJ202" i="20"/>
  <c r="AD82" i="27"/>
  <c r="AH105" i="9"/>
  <c r="AF59" i="31"/>
  <c r="W128" i="9"/>
  <c r="W151" i="9" s="1"/>
  <c r="Q199" i="8"/>
  <c r="O177" i="22"/>
  <c r="O189" i="22" s="1"/>
  <c r="O190" i="22" s="1"/>
  <c r="O178" i="20"/>
  <c r="O190" i="20" s="1"/>
  <c r="O191" i="20" s="1"/>
  <c r="O188" i="8"/>
  <c r="BH200" i="8"/>
  <c r="S290" i="8"/>
  <c r="S291" i="22" s="1"/>
  <c r="S269" i="20"/>
  <c r="S268" i="22"/>
  <c r="AR246" i="8"/>
  <c r="AR269" i="8" s="1"/>
  <c r="AW223" i="22"/>
  <c r="AR247" i="22" s="1"/>
  <c r="AW224" i="20"/>
  <c r="AR248" i="20" s="1"/>
  <c r="AJ38" i="24"/>
  <c r="AJ39" i="21"/>
  <c r="AJ38" i="27"/>
  <c r="O127" i="9"/>
  <c r="O150" i="9" s="1"/>
  <c r="AK37" i="31"/>
  <c r="AN59" i="31"/>
  <c r="AS62" i="8"/>
  <c r="AS41" i="20"/>
  <c r="AS39" i="9"/>
  <c r="AM81" i="31"/>
  <c r="AG246" i="20"/>
  <c r="AH107" i="20"/>
  <c r="AH106" i="22"/>
  <c r="U127" i="9"/>
  <c r="U150" i="9" s="1"/>
  <c r="S82" i="27"/>
  <c r="S82" i="31" s="1"/>
  <c r="S83" i="21"/>
  <c r="S61" i="9"/>
  <c r="AE60" i="27"/>
  <c r="AG83" i="9"/>
  <c r="R60" i="27"/>
  <c r="R60" i="31" s="1"/>
  <c r="R60" i="24"/>
  <c r="AM245" i="22"/>
  <c r="AB59" i="31"/>
  <c r="P289" i="8"/>
  <c r="P267" i="22"/>
  <c r="P268" i="20"/>
  <c r="AE41" i="21"/>
  <c r="AE63" i="9"/>
  <c r="AG86" i="9" s="1"/>
  <c r="AK109" i="9" s="1"/>
  <c r="AF133" i="9" s="1"/>
  <c r="AF156" i="9" s="1"/>
  <c r="AF179" i="9" s="1"/>
  <c r="AH202" i="9" s="1"/>
  <c r="AL225" i="9" s="1"/>
  <c r="U37" i="27"/>
  <c r="U60" i="9"/>
  <c r="AL61" i="9"/>
  <c r="AP39" i="21"/>
  <c r="AP38" i="24"/>
  <c r="AW41" i="20"/>
  <c r="AW62" i="8"/>
  <c r="AW39" i="9"/>
  <c r="AP105" i="9"/>
  <c r="BF88" i="9"/>
  <c r="BJ111" i="9" s="1"/>
  <c r="BE135" i="9" s="1"/>
  <c r="BE158" i="9" s="1"/>
  <c r="BE181" i="9" s="1"/>
  <c r="BG204" i="9" s="1"/>
  <c r="BK227" i="9" s="1"/>
  <c r="W105" i="21"/>
  <c r="W104" i="27"/>
  <c r="W104" i="24"/>
  <c r="AJ82" i="24"/>
  <c r="AJ83" i="21"/>
  <c r="AJ82" i="27"/>
  <c r="AD38" i="24"/>
  <c r="AD49" i="24" s="1"/>
  <c r="AD50" i="24" s="1"/>
  <c r="AD61" i="9"/>
  <c r="BF39" i="9"/>
  <c r="BF62" i="8"/>
  <c r="AR105" i="9"/>
  <c r="Q81" i="27"/>
  <c r="Q81" i="24"/>
  <c r="AV222" i="8"/>
  <c r="AR201" i="20"/>
  <c r="AR200" i="22"/>
  <c r="AK246" i="20"/>
  <c r="BD157" i="27"/>
  <c r="BD157" i="31" s="1"/>
  <c r="BD158" i="21"/>
  <c r="BD180" i="9"/>
  <c r="BF203" i="9" s="1"/>
  <c r="BJ226" i="9" s="1"/>
  <c r="X132" i="8"/>
  <c r="X155" i="8" s="1"/>
  <c r="X17" i="8"/>
  <c r="W16" i="31"/>
  <c r="W16" i="27"/>
  <c r="W17" i="21"/>
  <c r="W16" i="24"/>
  <c r="W16" i="9"/>
  <c r="W39" i="8"/>
  <c r="X268" i="22"/>
  <c r="X269" i="20"/>
  <c r="X290" i="8"/>
  <c r="X291" i="22" s="1"/>
  <c r="AF62" i="22"/>
  <c r="AF73" i="22" s="1"/>
  <c r="AF74" i="22" s="1"/>
  <c r="AF63" i="20"/>
  <c r="AH84" i="8"/>
  <c r="L30" i="34"/>
  <c r="L93" i="34"/>
  <c r="L108" i="34" s="1"/>
  <c r="T179" i="20"/>
  <c r="T178" i="22"/>
  <c r="T189" i="22" s="1"/>
  <c r="T190" i="22" s="1"/>
  <c r="V200" i="8"/>
  <c r="BB38" i="31"/>
  <c r="BM105" i="9"/>
  <c r="BH129" i="9" s="1"/>
  <c r="BH152" i="9" s="1"/>
  <c r="T245" i="8"/>
  <c r="T268" i="8" s="1"/>
  <c r="Y222" i="22"/>
  <c r="T246" i="22" s="1"/>
  <c r="Y223" i="20"/>
  <c r="T247" i="20" s="1"/>
  <c r="AG62" i="21"/>
  <c r="AG61" i="24"/>
  <c r="AH157" i="20"/>
  <c r="AH178" i="8"/>
  <c r="AK18" i="8"/>
  <c r="AK133" i="8"/>
  <c r="AK156" i="8" s="1"/>
  <c r="AJ17" i="31"/>
  <c r="AJ17" i="27"/>
  <c r="AJ17" i="24"/>
  <c r="AJ18" i="21"/>
  <c r="AJ17" i="9"/>
  <c r="AJ40" i="8"/>
  <c r="AN157" i="20"/>
  <c r="AN178" i="8"/>
  <c r="Y37" i="31"/>
  <c r="AV128" i="9"/>
  <c r="AV151" i="9" s="1"/>
  <c r="V82" i="9"/>
  <c r="Y38" i="24"/>
  <c r="Y61" i="9"/>
  <c r="AH43" i="20"/>
  <c r="AH64" i="8"/>
  <c r="AH41" i="9"/>
  <c r="AB104" i="24"/>
  <c r="AB104" i="27"/>
  <c r="AB105" i="21"/>
  <c r="BD42" i="20"/>
  <c r="BD63" i="8"/>
  <c r="BD40" i="9"/>
  <c r="AX38" i="24"/>
  <c r="AX39" i="21"/>
  <c r="AR40" i="21"/>
  <c r="AR62" i="9"/>
  <c r="AT85" i="9" s="1"/>
  <c r="AX108" i="9" s="1"/>
  <c r="AS132" i="9" s="1"/>
  <c r="AS155" i="9" s="1"/>
  <c r="AS178" i="9" s="1"/>
  <c r="AU201" i="9" s="1"/>
  <c r="AY224" i="9" s="1"/>
  <c r="AD63" i="21"/>
  <c r="AA83" i="9"/>
  <c r="BC128" i="9"/>
  <c r="BC151" i="9" s="1"/>
  <c r="AI245" i="22"/>
  <c r="AR84" i="21"/>
  <c r="AR83" i="27"/>
  <c r="AR83" i="31" s="1"/>
  <c r="P119" i="21"/>
  <c r="BD86" i="27"/>
  <c r="BD86" i="31" s="1"/>
  <c r="BD87" i="21"/>
  <c r="BG88" i="8"/>
  <c r="BE67" i="20"/>
  <c r="N60" i="9"/>
  <c r="N49" i="9"/>
  <c r="AH103" i="31"/>
  <c r="AC127" i="31" s="1"/>
  <c r="AC127" i="27"/>
  <c r="Z62" i="22"/>
  <c r="Z63" i="20"/>
  <c r="AB84" i="8"/>
  <c r="BA18" i="8"/>
  <c r="BA133" i="8"/>
  <c r="BA156" i="8" s="1"/>
  <c r="AZ17" i="31"/>
  <c r="AZ17" i="27"/>
  <c r="AZ17" i="24"/>
  <c r="AZ18" i="21"/>
  <c r="AZ17" i="9"/>
  <c r="AZ40" i="8"/>
  <c r="Y19" i="8"/>
  <c r="Y134" i="8"/>
  <c r="Y157" i="8" s="1"/>
  <c r="X18" i="31"/>
  <c r="X18" i="27"/>
  <c r="X18" i="24"/>
  <c r="X19" i="21"/>
  <c r="X18" i="9"/>
  <c r="X41" i="8"/>
  <c r="AK105" i="24"/>
  <c r="AF129" i="24" s="1"/>
  <c r="AK105" i="27"/>
  <c r="AK106" i="21"/>
  <c r="AF130" i="21" s="1"/>
  <c r="AF63" i="21"/>
  <c r="AH85" i="9"/>
  <c r="V244" i="22"/>
  <c r="Q62" i="20"/>
  <c r="S83" i="8"/>
  <c r="Q61" i="22"/>
  <c r="Z178" i="22"/>
  <c r="Z189" i="22" s="1"/>
  <c r="Z190" i="22" s="1"/>
  <c r="AB200" i="8"/>
  <c r="Z179" i="20"/>
  <c r="AR39" i="21"/>
  <c r="AR38" i="27"/>
  <c r="P60" i="21"/>
  <c r="P59" i="27"/>
  <c r="P59" i="24"/>
  <c r="Y106" i="8"/>
  <c r="U84" i="22"/>
  <c r="U85" i="20"/>
  <c r="BE61" i="9"/>
  <c r="AX245" i="8"/>
  <c r="AX268" i="8" s="1"/>
  <c r="BC223" i="20"/>
  <c r="BC222" i="22"/>
  <c r="R82" i="9"/>
  <c r="AB290" i="22"/>
  <c r="AB291" i="20"/>
  <c r="AD312" i="8"/>
  <c r="AG84" i="27"/>
  <c r="AG84" i="31" s="1"/>
  <c r="AG84" i="24"/>
  <c r="AS86" i="20"/>
  <c r="AW107" i="8"/>
  <c r="AS85" i="22"/>
  <c r="AZ105" i="9"/>
  <c r="AA37" i="31"/>
  <c r="O40" i="9"/>
  <c r="O63" i="9" s="1"/>
  <c r="Q86" i="9" s="1"/>
  <c r="U109" i="9" s="1"/>
  <c r="P133" i="9" s="1"/>
  <c r="P156" i="9" s="1"/>
  <c r="P179" i="9" s="1"/>
  <c r="R202" i="9" s="1"/>
  <c r="V225" i="9" s="1"/>
  <c r="Q249" i="9" s="1"/>
  <c r="Q272" i="9" s="1"/>
  <c r="O63" i="8"/>
  <c r="Q86" i="8" s="1"/>
  <c r="U109" i="8" s="1"/>
  <c r="AI203" i="20"/>
  <c r="AM224" i="8"/>
  <c r="BI223" i="8"/>
  <c r="BE202" i="20"/>
  <c r="BE201" i="22"/>
  <c r="BE212" i="22" s="1"/>
  <c r="BE213" i="22" s="1"/>
  <c r="BG161" i="20"/>
  <c r="BG182" i="8"/>
  <c r="M245" i="20"/>
  <c r="R236" i="20"/>
  <c r="Y104" i="9"/>
  <c r="AF245" i="8"/>
  <c r="AF268" i="8" s="1"/>
  <c r="AK222" i="22"/>
  <c r="AK223" i="20"/>
  <c r="AW60" i="27"/>
  <c r="AW60" i="24"/>
  <c r="AW61" i="21"/>
  <c r="AG268" i="22"/>
  <c r="AG290" i="8"/>
  <c r="AG291" i="22" s="1"/>
  <c r="AG269" i="20"/>
  <c r="AG85" i="21"/>
  <c r="AK107" i="9"/>
  <c r="AV107" i="20"/>
  <c r="AV106" i="22"/>
  <c r="S38" i="24"/>
  <c r="S38" i="27"/>
  <c r="S39" i="21"/>
  <c r="U24" i="8"/>
  <c r="T23" i="31"/>
  <c r="T23" i="27"/>
  <c r="T23" i="24"/>
  <c r="T24" i="21"/>
  <c r="T46" i="8"/>
  <c r="T23" i="9"/>
  <c r="U139" i="8"/>
  <c r="U162" i="8" s="1"/>
  <c r="U185" i="8" s="1"/>
  <c r="W208" i="8" s="1"/>
  <c r="AA231" i="8" s="1"/>
  <c r="V255" i="8" s="1"/>
  <c r="V278" i="8" s="1"/>
  <c r="V301" i="8" s="1"/>
  <c r="X324" i="8" s="1"/>
  <c r="AB347" i="8" s="1"/>
  <c r="Q103" i="24"/>
  <c r="Q104" i="21"/>
  <c r="Q103" i="27"/>
  <c r="Q120" i="20"/>
  <c r="Q121" i="20" s="1"/>
  <c r="T85" i="20"/>
  <c r="T84" i="22"/>
  <c r="X106" i="8"/>
  <c r="AI127" i="27"/>
  <c r="AN103" i="31"/>
  <c r="AI127" i="31" s="1"/>
  <c r="AM246" i="20"/>
  <c r="U179" i="20"/>
  <c r="U178" i="22"/>
  <c r="U189" i="22" s="1"/>
  <c r="U190" i="22" s="1"/>
  <c r="W200" i="8"/>
  <c r="N289" i="22"/>
  <c r="P311" i="8"/>
  <c r="N290" i="20"/>
  <c r="AG86" i="8"/>
  <c r="AE65" i="20"/>
  <c r="U62" i="20"/>
  <c r="U61" i="22"/>
  <c r="U73" i="22" s="1"/>
  <c r="U74" i="22" s="1"/>
  <c r="W83" i="8"/>
  <c r="BB132" i="27"/>
  <c r="BG108" i="31"/>
  <c r="BB132" i="31" s="1"/>
  <c r="AL63" i="20"/>
  <c r="AN84" i="8"/>
  <c r="AL62" i="22"/>
  <c r="BF63" i="8"/>
  <c r="BH86" i="8" s="1"/>
  <c r="BL109" i="8" s="1"/>
  <c r="BF40" i="9"/>
  <c r="BF63" i="9" s="1"/>
  <c r="BH86" i="9" s="1"/>
  <c r="BL109" i="9" s="1"/>
  <c r="BG133" i="9" s="1"/>
  <c r="BG156" i="9" s="1"/>
  <c r="BG179" i="9" s="1"/>
  <c r="BI202" i="9" s="1"/>
  <c r="BM225" i="9" s="1"/>
  <c r="BH249" i="9" s="1"/>
  <c r="BH272" i="9" s="1"/>
  <c r="N127" i="9"/>
  <c r="N150" i="9" s="1"/>
  <c r="AT105" i="9"/>
  <c r="AY83" i="9"/>
  <c r="BB106" i="22"/>
  <c r="BB107" i="20"/>
  <c r="BA107" i="9"/>
  <c r="AV131" i="9" s="1"/>
  <c r="AV154" i="9" s="1"/>
  <c r="BB62" i="21"/>
  <c r="BB61" i="24"/>
  <c r="BF88" i="8"/>
  <c r="BD67" i="20"/>
  <c r="BD66" i="21" s="1"/>
  <c r="AF84" i="8"/>
  <c r="AD63" i="20"/>
  <c r="AD62" i="22"/>
  <c r="AD73" i="22" s="1"/>
  <c r="AD74" i="22" s="1"/>
  <c r="BG178" i="8"/>
  <c r="AD129" i="27"/>
  <c r="AI105" i="31"/>
  <c r="AD129" i="31" s="1"/>
  <c r="AK290" i="8"/>
  <c r="AK291" i="22" s="1"/>
  <c r="AK269" i="20"/>
  <c r="AK268" i="22"/>
  <c r="W155" i="22"/>
  <c r="W166" i="22" s="1"/>
  <c r="W167" i="22" s="1"/>
  <c r="W156" i="20"/>
  <c r="W177" i="8"/>
  <c r="AO200" i="8"/>
  <c r="AM178" i="22"/>
  <c r="AM179" i="20"/>
  <c r="AS133" i="8"/>
  <c r="AS156" i="8" s="1"/>
  <c r="AS18" i="8"/>
  <c r="AR17" i="31"/>
  <c r="AR17" i="27"/>
  <c r="AR17" i="24"/>
  <c r="AR18" i="21"/>
  <c r="AR17" i="9"/>
  <c r="AR40" i="8"/>
  <c r="R268" i="22"/>
  <c r="R290" i="8"/>
  <c r="R291" i="22" s="1"/>
  <c r="R269" i="20"/>
  <c r="N81" i="27"/>
  <c r="N81" i="24"/>
  <c r="N95" i="24" s="1"/>
  <c r="N96" i="24" s="1"/>
  <c r="N97" i="20"/>
  <c r="N98" i="20" s="1"/>
  <c r="U61" i="24"/>
  <c r="U61" i="27"/>
  <c r="U61" i="31" s="1"/>
  <c r="U62" i="21"/>
  <c r="V59" i="24"/>
  <c r="V60" i="21"/>
  <c r="P38" i="21"/>
  <c r="P60" i="9"/>
  <c r="AD200" i="22"/>
  <c r="AD201" i="20"/>
  <c r="AH222" i="8"/>
  <c r="AG200" i="8"/>
  <c r="AE178" i="22"/>
  <c r="AE189" i="22" s="1"/>
  <c r="AE190" i="22" s="1"/>
  <c r="AE179" i="20"/>
  <c r="S128" i="27"/>
  <c r="X104" i="31"/>
  <c r="S128" i="31" s="1"/>
  <c r="AH291" i="20"/>
  <c r="AH290" i="22"/>
  <c r="AJ312" i="8"/>
  <c r="P303" i="9"/>
  <c r="R326" i="9"/>
  <c r="V349" i="9" s="1"/>
  <c r="V177" i="22"/>
  <c r="V189" i="22" s="1"/>
  <c r="V190" i="22" s="1"/>
  <c r="X199" i="8"/>
  <c r="V178" i="20"/>
  <c r="AG41" i="20"/>
  <c r="AG62" i="8"/>
  <c r="AG39" i="9"/>
  <c r="AI41" i="20"/>
  <c r="AI62" i="8"/>
  <c r="AI39" i="9"/>
  <c r="AM41" i="20"/>
  <c r="AM62" i="8"/>
  <c r="AM39" i="9"/>
  <c r="AG291" i="8"/>
  <c r="AG292" i="22" s="1"/>
  <c r="AG269" i="22"/>
  <c r="AG270" i="20"/>
  <c r="AI81" i="31"/>
  <c r="AE84" i="24"/>
  <c r="AE84" i="27"/>
  <c r="AE84" i="31" s="1"/>
  <c r="AE85" i="21"/>
  <c r="M80" i="31"/>
  <c r="M95" i="31" s="1"/>
  <c r="M95" i="27"/>
  <c r="M96" i="27" s="1"/>
  <c r="BG137" i="8"/>
  <c r="BG160" i="8" s="1"/>
  <c r="BG22" i="8"/>
  <c r="BF21" i="31"/>
  <c r="BF21" i="27"/>
  <c r="BF21" i="24"/>
  <c r="BF22" i="21"/>
  <c r="BF21" i="9"/>
  <c r="BF44" i="8"/>
  <c r="AS83" i="9"/>
  <c r="AJ103" i="31"/>
  <c r="AE127" i="31" s="1"/>
  <c r="AE127" i="27"/>
  <c r="AK127" i="27"/>
  <c r="AP103" i="31"/>
  <c r="AK127" i="31" s="1"/>
  <c r="AB223" i="8"/>
  <c r="X202" i="20"/>
  <c r="X201" i="22"/>
  <c r="AX62" i="22"/>
  <c r="AX63" i="20"/>
  <c r="AZ84" i="8"/>
  <c r="AT85" i="8"/>
  <c r="AR64" i="20"/>
  <c r="AG60" i="27"/>
  <c r="AG61" i="21"/>
  <c r="AG60" i="24"/>
  <c r="AI246" i="20"/>
  <c r="X60" i="24"/>
  <c r="Z83" i="9"/>
  <c r="AD106" i="9" s="1"/>
  <c r="Y130" i="9" s="1"/>
  <c r="Y153" i="9" s="1"/>
  <c r="AP128" i="9"/>
  <c r="AP151" i="9" s="1"/>
  <c r="AB245" i="8"/>
  <c r="AB268" i="8" s="1"/>
  <c r="AG222" i="22"/>
  <c r="AG223" i="20"/>
  <c r="BE43" i="21"/>
  <c r="N62" i="20"/>
  <c r="N61" i="22"/>
  <c r="N73" i="22" s="1"/>
  <c r="N74" i="22" s="1"/>
  <c r="P83" i="8"/>
  <c r="N72" i="8"/>
  <c r="AE84" i="22"/>
  <c r="AE96" i="22" s="1"/>
  <c r="AE97" i="22" s="1"/>
  <c r="AE85" i="20"/>
  <c r="AI106" i="8"/>
  <c r="AY62" i="8"/>
  <c r="AY41" i="20"/>
  <c r="AY39" i="9"/>
  <c r="AG104" i="24"/>
  <c r="AG104" i="27"/>
  <c r="AG105" i="21"/>
  <c r="X158" i="20"/>
  <c r="X179" i="8"/>
  <c r="Y81" i="31"/>
  <c r="AS246" i="20"/>
  <c r="Q38" i="21"/>
  <c r="Q37" i="24"/>
  <c r="Q37" i="27"/>
  <c r="R84" i="20"/>
  <c r="V105" i="8"/>
  <c r="R83" i="22"/>
  <c r="AQ268" i="22"/>
  <c r="AQ290" i="8"/>
  <c r="AQ291" i="22" s="1"/>
  <c r="AQ269" i="20"/>
  <c r="AN62" i="22"/>
  <c r="AN63" i="20"/>
  <c r="AP84" i="8"/>
  <c r="T39" i="21"/>
  <c r="T61" i="9"/>
  <c r="AK109" i="20"/>
  <c r="AK108" i="22"/>
  <c r="Z132" i="8"/>
  <c r="Z155" i="8" s="1"/>
  <c r="Z17" i="8"/>
  <c r="Y16" i="31"/>
  <c r="Y16" i="27"/>
  <c r="Y16" i="24"/>
  <c r="Y17" i="21"/>
  <c r="Y16" i="9"/>
  <c r="Y39" i="8"/>
  <c r="AQ61" i="27"/>
  <c r="AQ61" i="31" s="1"/>
  <c r="AQ61" i="24"/>
  <c r="AU200" i="8"/>
  <c r="AS179" i="20"/>
  <c r="AS178" i="22"/>
  <c r="AS189" i="22" s="1"/>
  <c r="AS190" i="22" s="1"/>
  <c r="BA60" i="31"/>
  <c r="AE222" i="22"/>
  <c r="AE223" i="20"/>
  <c r="Z245" i="8"/>
  <c r="Z268" i="8" s="1"/>
  <c r="AI37" i="31"/>
  <c r="T244" i="22"/>
  <c r="BC295" i="20"/>
  <c r="BE316" i="8"/>
  <c r="BH22" i="8"/>
  <c r="BH137" i="8"/>
  <c r="BH160" i="8" s="1"/>
  <c r="BG21" i="31"/>
  <c r="BG21" i="27"/>
  <c r="BG22" i="21"/>
  <c r="BG21" i="24"/>
  <c r="BG21" i="9"/>
  <c r="BG44" i="8"/>
  <c r="S58" i="31"/>
  <c r="AC221" i="8"/>
  <c r="Y200" i="20"/>
  <c r="Y199" i="22"/>
  <c r="BI317" i="9"/>
  <c r="BM340" i="9" s="1"/>
  <c r="BG294" i="9"/>
  <c r="BF107" i="31"/>
  <c r="BA131" i="31" s="1"/>
  <c r="BA131" i="27"/>
  <c r="BD273" i="20"/>
  <c r="BD294" i="8"/>
  <c r="AW84" i="22"/>
  <c r="BA106" i="8"/>
  <c r="AW85" i="20"/>
  <c r="AS106" i="8"/>
  <c r="AO84" i="22"/>
  <c r="AO85" i="20"/>
  <c r="Z128" i="9"/>
  <c r="Z151" i="9" s="1"/>
  <c r="AR82" i="24"/>
  <c r="AR83" i="21"/>
  <c r="AP222" i="8"/>
  <c r="AL200" i="22"/>
  <c r="AL201" i="20"/>
  <c r="AW178" i="22"/>
  <c r="AY200" i="8"/>
  <c r="AW179" i="20"/>
  <c r="U84" i="8"/>
  <c r="S62" i="22"/>
  <c r="S73" i="22" s="1"/>
  <c r="S74" i="22" s="1"/>
  <c r="S63" i="20"/>
  <c r="AQ18" i="8"/>
  <c r="AQ133" i="8"/>
  <c r="AQ156" i="8" s="1"/>
  <c r="AP17" i="31"/>
  <c r="AP17" i="27"/>
  <c r="AP17" i="24"/>
  <c r="AP18" i="21"/>
  <c r="AP17" i="9"/>
  <c r="AP40" i="8"/>
  <c r="BF106" i="21"/>
  <c r="BF105" i="27"/>
  <c r="BF105" i="24"/>
  <c r="AT107" i="20"/>
  <c r="AT106" i="22"/>
  <c r="AM268" i="22"/>
  <c r="AM290" i="8"/>
  <c r="AM291" i="22" s="1"/>
  <c r="AM269" i="20"/>
  <c r="AK104" i="24"/>
  <c r="AF128" i="9"/>
  <c r="AF151" i="9" s="1"/>
  <c r="AW133" i="8"/>
  <c r="AW156" i="8" s="1"/>
  <c r="AW18" i="8"/>
  <c r="AV17" i="31"/>
  <c r="AV17" i="27"/>
  <c r="AV18" i="21"/>
  <c r="AV17" i="24"/>
  <c r="AV17" i="9"/>
  <c r="AV40" i="8"/>
  <c r="AN290" i="22"/>
  <c r="AN291" i="20"/>
  <c r="AP312" i="8"/>
  <c r="U37" i="24"/>
  <c r="U38" i="21"/>
  <c r="AD222" i="22"/>
  <c r="Y246" i="22" s="1"/>
  <c r="AD223" i="20"/>
  <c r="Y247" i="20" s="1"/>
  <c r="Y245" i="8"/>
  <c r="Y268" i="8" s="1"/>
  <c r="AA61" i="21"/>
  <c r="AC83" i="9"/>
  <c r="L58" i="31"/>
  <c r="L72" i="31" s="1"/>
  <c r="L72" i="27"/>
  <c r="L73" i="27" s="1"/>
  <c r="R61" i="21"/>
  <c r="T83" i="9"/>
  <c r="Z291" i="20"/>
  <c r="Z290" i="22"/>
  <c r="AB312" i="8"/>
  <c r="AO246" i="20"/>
  <c r="BD43" i="21"/>
  <c r="BD42" i="27"/>
  <c r="BD42" i="31" s="1"/>
  <c r="AU178" i="22"/>
  <c r="AU189" i="22" s="1"/>
  <c r="AU190" i="22" s="1"/>
  <c r="AW200" i="8"/>
  <c r="AU179" i="20"/>
  <c r="AD39" i="21"/>
  <c r="AD38" i="27"/>
  <c r="AU85" i="20"/>
  <c r="AU84" i="22"/>
  <c r="AY106" i="8"/>
  <c r="AT128" i="9"/>
  <c r="AT151" i="9" s="1"/>
  <c r="AE247" i="8"/>
  <c r="AE270" i="8" s="1"/>
  <c r="AJ225" i="20"/>
  <c r="AE249" i="20" s="1"/>
  <c r="AJ224" i="22"/>
  <c r="AE248" i="22" s="1"/>
  <c r="V39" i="22"/>
  <c r="V50" i="22" s="1"/>
  <c r="V51" i="22" s="1"/>
  <c r="V61" i="8"/>
  <c r="V40" i="20"/>
  <c r="V38" i="9"/>
  <c r="AF38" i="27"/>
  <c r="AF39" i="21"/>
  <c r="AF38" i="24"/>
  <c r="AF49" i="24" s="1"/>
  <c r="AF50" i="24" s="1"/>
  <c r="AR157" i="20"/>
  <c r="AR178" i="8"/>
  <c r="AT177" i="9"/>
  <c r="AT155" i="21"/>
  <c r="AT154" i="24"/>
  <c r="AT154" i="27"/>
  <c r="AT154" i="31" s="1"/>
  <c r="L20" i="33"/>
  <c r="L62" i="33"/>
  <c r="L67" i="33" s="1"/>
  <c r="AG37" i="31"/>
  <c r="X84" i="20"/>
  <c r="AB105" i="8"/>
  <c r="X83" i="22"/>
  <c r="P61" i="22"/>
  <c r="R83" i="8"/>
  <c r="P62" i="20"/>
  <c r="X104" i="21"/>
  <c r="X103" i="27"/>
  <c r="X103" i="24"/>
  <c r="AG203" i="20"/>
  <c r="AK224" i="8"/>
  <c r="U289" i="22"/>
  <c r="W311" i="8"/>
  <c r="U290" i="20"/>
  <c r="AT290" i="22"/>
  <c r="AT291" i="20"/>
  <c r="AV312" i="8"/>
  <c r="BC62" i="9"/>
  <c r="AE133" i="8"/>
  <c r="AE156" i="8" s="1"/>
  <c r="AE18" i="8"/>
  <c r="AD17" i="31"/>
  <c r="AD17" i="27"/>
  <c r="AD18" i="21"/>
  <c r="AD17" i="24"/>
  <c r="AD17" i="9"/>
  <c r="AD40" i="8"/>
  <c r="AG159" i="20"/>
  <c r="AG180" i="8"/>
  <c r="S103" i="27"/>
  <c r="S103" i="24"/>
  <c r="S104" i="21"/>
  <c r="AH83" i="27"/>
  <c r="AH83" i="31" s="1"/>
  <c r="AH84" i="21"/>
  <c r="AH83" i="24"/>
  <c r="AI109" i="20"/>
  <c r="AI108" i="22"/>
  <c r="W102" i="31"/>
  <c r="R126" i="31" s="1"/>
  <c r="R126" i="27"/>
  <c r="Y63" i="20"/>
  <c r="Y62" i="22"/>
  <c r="Y73" i="22" s="1"/>
  <c r="Y74" i="22" s="1"/>
  <c r="AA84" i="8"/>
  <c r="BF161" i="20"/>
  <c r="BF182" i="8"/>
  <c r="AW81" i="31"/>
  <c r="S102" i="31"/>
  <c r="N126" i="31" s="1"/>
  <c r="N126" i="27"/>
  <c r="AR39" i="27"/>
  <c r="AR39" i="31" s="1"/>
  <c r="AR39" i="24"/>
  <c r="AG73" i="22"/>
  <c r="AG74" i="22" s="1"/>
  <c r="S127" i="9"/>
  <c r="S150" i="9" s="1"/>
  <c r="L289" i="22"/>
  <c r="L305" i="22" s="1"/>
  <c r="L306" i="22" s="1"/>
  <c r="L354" i="22" s="1"/>
  <c r="N311" i="8"/>
  <c r="L290" i="20"/>
  <c r="L306" i="20" s="1"/>
  <c r="L307" i="20" s="1"/>
  <c r="L355" i="20" s="1"/>
  <c r="L304" i="8"/>
  <c r="L352" i="8" s="1"/>
  <c r="AI290" i="8"/>
  <c r="AI291" i="22" s="1"/>
  <c r="AI269" i="20"/>
  <c r="AI268" i="22"/>
  <c r="AE246" i="20"/>
  <c r="Q84" i="20"/>
  <c r="Q83" i="22"/>
  <c r="U105" i="8"/>
  <c r="AD59" i="31"/>
  <c r="AL59" i="31"/>
  <c r="N37" i="24"/>
  <c r="N49" i="24" s="1"/>
  <c r="N50" i="24" s="1"/>
  <c r="N38" i="21"/>
  <c r="N50" i="21" s="1"/>
  <c r="N51" i="21" s="1"/>
  <c r="N37" i="27"/>
  <c r="N51" i="20"/>
  <c r="N52" i="20" s="1"/>
  <c r="W42" i="20"/>
  <c r="W63" i="8"/>
  <c r="W40" i="9"/>
  <c r="AS180" i="20"/>
  <c r="AU201" i="8"/>
  <c r="AL103" i="31"/>
  <c r="AG127" i="31" s="1"/>
  <c r="AG127" i="27"/>
  <c r="O48" i="9"/>
  <c r="O71" i="9" s="1"/>
  <c r="Q94" i="9" s="1"/>
  <c r="U117" i="9" s="1"/>
  <c r="P141" i="9" s="1"/>
  <c r="P164" i="9" s="1"/>
  <c r="P187" i="9" s="1"/>
  <c r="R210" i="9" s="1"/>
  <c r="V233" i="9" s="1"/>
  <c r="Q257" i="9" s="1"/>
  <c r="Q280" i="9" s="1"/>
  <c r="O71" i="8"/>
  <c r="Q94" i="8" s="1"/>
  <c r="U117" i="8" s="1"/>
  <c r="AE37" i="31"/>
  <c r="AU37" i="31"/>
  <c r="AS245" i="22"/>
  <c r="M126" i="27"/>
  <c r="R102" i="31"/>
  <c r="M126" i="31" s="1"/>
  <c r="AT200" i="22"/>
  <c r="AX222" i="8"/>
  <c r="AT201" i="20"/>
  <c r="S61" i="21"/>
  <c r="S60" i="24"/>
  <c r="S60" i="27"/>
  <c r="S60" i="31" s="1"/>
  <c r="Y222" i="8"/>
  <c r="U201" i="20"/>
  <c r="U200" i="22"/>
  <c r="AN38" i="24"/>
  <c r="AN38" i="27"/>
  <c r="Y155" i="22"/>
  <c r="Y166" i="22" s="1"/>
  <c r="Y167" i="22" s="1"/>
  <c r="Y156" i="20"/>
  <c r="Y177" i="8"/>
  <c r="AF83" i="21"/>
  <c r="AF82" i="27"/>
  <c r="Z222" i="8"/>
  <c r="V200" i="22"/>
  <c r="V201" i="20"/>
  <c r="T245" i="20"/>
  <c r="AA130" i="9"/>
  <c r="AA153" i="9" s="1"/>
  <c r="V80" i="31"/>
  <c r="BF45" i="20"/>
  <c r="BF66" i="8"/>
  <c r="BF43" i="9"/>
  <c r="BF66" i="9" s="1"/>
  <c r="BH89" i="9" s="1"/>
  <c r="BL112" i="9" s="1"/>
  <c r="BG136" i="9" s="1"/>
  <c r="BG159" i="9" s="1"/>
  <c r="BG182" i="9" s="1"/>
  <c r="BI205" i="9" s="1"/>
  <c r="BM228" i="9" s="1"/>
  <c r="AC60" i="27"/>
  <c r="AE83" i="9"/>
  <c r="AP59" i="31"/>
  <c r="V127" i="27"/>
  <c r="AA103" i="31"/>
  <c r="V127" i="31" s="1"/>
  <c r="AU60" i="24"/>
  <c r="AU60" i="27"/>
  <c r="AU61" i="21"/>
  <c r="AH246" i="8"/>
  <c r="AH269" i="8" s="1"/>
  <c r="AM223" i="22"/>
  <c r="AH247" i="22" s="1"/>
  <c r="AM224" i="20"/>
  <c r="AH248" i="20" s="1"/>
  <c r="BJ313" i="8"/>
  <c r="AC106" i="22"/>
  <c r="AC107" i="20"/>
  <c r="N82" i="21"/>
  <c r="N96" i="21" s="1"/>
  <c r="N97" i="21" s="1"/>
  <c r="N95" i="9"/>
  <c r="R104" i="9"/>
  <c r="X59" i="31"/>
  <c r="AP157" i="20"/>
  <c r="AP178" i="8"/>
  <c r="AQ104" i="24"/>
  <c r="AQ105" i="21"/>
  <c r="AQ104" i="27"/>
  <c r="AG81" i="31"/>
  <c r="AV157" i="20"/>
  <c r="AV178" i="8"/>
  <c r="O58" i="31"/>
  <c r="AH38" i="27"/>
  <c r="AH61" i="9"/>
  <c r="AL39" i="21"/>
  <c r="AL38" i="27"/>
  <c r="AL38" i="24"/>
  <c r="AQ81" i="31"/>
  <c r="U157" i="20"/>
  <c r="U178" i="8"/>
  <c r="AW37" i="31"/>
  <c r="T103" i="27"/>
  <c r="T103" i="24"/>
  <c r="T104" i="21"/>
  <c r="AA104" i="9"/>
  <c r="BB246" i="22"/>
  <c r="BG235" i="22"/>
  <c r="AV201" i="20"/>
  <c r="AV200" i="22"/>
  <c r="AZ222" i="8"/>
  <c r="AH128" i="9"/>
  <c r="AH151" i="9" s="1"/>
  <c r="AO245" i="22"/>
  <c r="U81" i="27"/>
  <c r="U81" i="24"/>
  <c r="U82" i="21"/>
  <c r="AI86" i="9"/>
  <c r="AM109" i="9" s="1"/>
  <c r="AH133" i="9" s="1"/>
  <c r="AH156" i="9" s="1"/>
  <c r="AH179" i="9" s="1"/>
  <c r="AJ202" i="9" s="1"/>
  <c r="AN225" i="9" s="1"/>
  <c r="AX312" i="8"/>
  <c r="AV291" i="20"/>
  <c r="AV290" i="22"/>
  <c r="AS61" i="21"/>
  <c r="AS60" i="24"/>
  <c r="AJ201" i="20"/>
  <c r="AN222" i="8"/>
  <c r="AJ200" i="22"/>
  <c r="AX200" i="22"/>
  <c r="AX201" i="20"/>
  <c r="BB222" i="8"/>
  <c r="AQ41" i="20"/>
  <c r="AQ62" i="8"/>
  <c r="AQ39" i="9"/>
  <c r="Y60" i="27"/>
  <c r="Y60" i="24"/>
  <c r="Y61" i="21"/>
  <c r="R105" i="22"/>
  <c r="R119" i="22" s="1"/>
  <c r="R120" i="22" s="1"/>
  <c r="R106" i="20"/>
  <c r="R118" i="8"/>
  <c r="AI180" i="20"/>
  <c r="AK201" i="8"/>
  <c r="BA105" i="21"/>
  <c r="BA104" i="27"/>
  <c r="BA104" i="24"/>
  <c r="AT245" i="8"/>
  <c r="AT268" i="8" s="1"/>
  <c r="AY222" i="22"/>
  <c r="AY223" i="20"/>
  <c r="BE85" i="8"/>
  <c r="BC64" i="20"/>
  <c r="AD157" i="20"/>
  <c r="AD178" i="8"/>
  <c r="AH135" i="8"/>
  <c r="AH158" i="8" s="1"/>
  <c r="AH20" i="8"/>
  <c r="AG19" i="31"/>
  <c r="AG19" i="27"/>
  <c r="AG20" i="21"/>
  <c r="AG19" i="24"/>
  <c r="AG19" i="9"/>
  <c r="AG42" i="8"/>
  <c r="AQ179" i="20"/>
  <c r="AS200" i="8"/>
  <c r="AQ178" i="22"/>
  <c r="AQ189" i="22" s="1"/>
  <c r="AQ190" i="22" s="1"/>
  <c r="AL108" i="20"/>
  <c r="AL107" i="22"/>
  <c r="V59" i="27"/>
  <c r="X82" i="9"/>
  <c r="S199" i="8"/>
  <c r="Q178" i="20"/>
  <c r="Q177" i="22"/>
  <c r="Y39" i="21"/>
  <c r="Y38" i="27"/>
  <c r="Y38" i="31" s="1"/>
  <c r="AQ222" i="22"/>
  <c r="AQ223" i="20"/>
  <c r="AL245" i="8"/>
  <c r="AL268" i="8" s="1"/>
  <c r="AO104" i="27"/>
  <c r="AO105" i="21"/>
  <c r="AA221" i="8"/>
  <c r="W199" i="22"/>
  <c r="W200" i="20"/>
  <c r="N244" i="8"/>
  <c r="N267" i="8" s="1"/>
  <c r="S221" i="22"/>
  <c r="N245" i="22" s="1"/>
  <c r="S222" i="20"/>
  <c r="S234" i="8"/>
  <c r="N258" i="8" s="1"/>
  <c r="BE45" i="20"/>
  <c r="BE66" i="8"/>
  <c r="BE43" i="9"/>
  <c r="BE66" i="9" s="1"/>
  <c r="BG89" i="9" s="1"/>
  <c r="BK112" i="9" s="1"/>
  <c r="BF136" i="9" s="1"/>
  <c r="BF159" i="9" s="1"/>
  <c r="BF182" i="9" s="1"/>
  <c r="BH205" i="9" s="1"/>
  <c r="BL228" i="9" s="1"/>
  <c r="AS60" i="27"/>
  <c r="AU83" i="9"/>
  <c r="AH87" i="20"/>
  <c r="AL108" i="8"/>
  <c r="AL110" i="20" s="1"/>
  <c r="AI85" i="20"/>
  <c r="AI84" i="22"/>
  <c r="AM106" i="8"/>
  <c r="AE245" i="22"/>
  <c r="O59" i="24"/>
  <c r="O60" i="21"/>
  <c r="AJ59" i="31"/>
  <c r="BD180" i="20"/>
  <c r="BF201" i="8"/>
  <c r="AN200" i="22"/>
  <c r="AR222" i="8"/>
  <c r="AN201" i="20"/>
  <c r="AR128" i="9"/>
  <c r="AR151" i="9" s="1"/>
  <c r="AN128" i="9"/>
  <c r="AN151" i="9" s="1"/>
  <c r="AM104" i="24"/>
  <c r="AM105" i="21"/>
  <c r="AM104" i="27"/>
  <c r="W37" i="24"/>
  <c r="W60" i="9"/>
  <c r="P175" i="9"/>
  <c r="P152" i="24"/>
  <c r="P153" i="21"/>
  <c r="P152" i="27"/>
  <c r="P152" i="31" s="1"/>
  <c r="X291" i="20"/>
  <c r="Z312" i="8"/>
  <c r="X290" i="22"/>
  <c r="T221" i="8"/>
  <c r="P199" i="22"/>
  <c r="P212" i="22" s="1"/>
  <c r="P213" i="22" s="1"/>
  <c r="N40" i="34"/>
  <c r="N54" i="34" s="1"/>
  <c r="P200" i="20"/>
  <c r="P213" i="20" s="1"/>
  <c r="P214" i="20" s="1"/>
  <c r="N30" i="33"/>
  <c r="N34" i="33" s="1"/>
  <c r="P211" i="8"/>
  <c r="AO60" i="27"/>
  <c r="AO61" i="21"/>
  <c r="AO60" i="24"/>
  <c r="AU104" i="24"/>
  <c r="AU105" i="21"/>
  <c r="AU104" i="27"/>
  <c r="T62" i="22"/>
  <c r="T73" i="22" s="1"/>
  <c r="T74" i="22" s="1"/>
  <c r="T63" i="20"/>
  <c r="V84" i="8"/>
  <c r="AD128" i="9"/>
  <c r="AD151" i="9" s="1"/>
  <c r="X40" i="20"/>
  <c r="X39" i="22"/>
  <c r="X50" i="22" s="1"/>
  <c r="X51" i="22" s="1"/>
  <c r="X61" i="8"/>
  <c r="X38" i="9"/>
  <c r="AR83" i="24"/>
  <c r="AV106" i="9"/>
  <c r="AQ130" i="9" s="1"/>
  <c r="AQ153" i="9" s="1"/>
  <c r="AT202" i="20"/>
  <c r="AX223" i="8"/>
  <c r="AT201" i="22"/>
  <c r="AU127" i="27"/>
  <c r="AZ103" i="31"/>
  <c r="AU127" i="31" s="1"/>
  <c r="AJ107" i="20"/>
  <c r="AJ106" i="22"/>
  <c r="Q132" i="8"/>
  <c r="Q155" i="8" s="1"/>
  <c r="Q17" i="8"/>
  <c r="P16" i="31"/>
  <c r="P17" i="21"/>
  <c r="P16" i="24"/>
  <c r="P16" i="27"/>
  <c r="P16" i="9"/>
  <c r="P39" i="8"/>
  <c r="AI104" i="24"/>
  <c r="AI105" i="21"/>
  <c r="AI104" i="27"/>
  <c r="Q236" i="22"/>
  <c r="L259" i="22"/>
  <c r="T289" i="8"/>
  <c r="T267" i="22"/>
  <c r="T268" i="20"/>
  <c r="AU81" i="31"/>
  <c r="AF312" i="8"/>
  <c r="AD291" i="20"/>
  <c r="AD290" i="22"/>
  <c r="AB82" i="24"/>
  <c r="AB82" i="27"/>
  <c r="AB83" i="21"/>
  <c r="AH82" i="24"/>
  <c r="AH82" i="27"/>
  <c r="O267" i="22"/>
  <c r="O289" i="8"/>
  <c r="O268" i="20"/>
  <c r="V221" i="8"/>
  <c r="R200" i="20"/>
  <c r="R199" i="22"/>
  <c r="AG84" i="22"/>
  <c r="AG96" i="22" s="1"/>
  <c r="AG97" i="22" s="1"/>
  <c r="AG85" i="20"/>
  <c r="AK106" i="8"/>
  <c r="AQ83" i="9"/>
  <c r="BB105" i="9"/>
  <c r="Q82" i="21"/>
  <c r="U104" i="9"/>
  <c r="AM60" i="27"/>
  <c r="AM61" i="21"/>
  <c r="V157" i="20"/>
  <c r="V178" i="8"/>
  <c r="BE157" i="27"/>
  <c r="BE157" i="31" s="1"/>
  <c r="BE158" i="21"/>
  <c r="BE180" i="9"/>
  <c r="AR245" i="8"/>
  <c r="AR268" i="8" s="1"/>
  <c r="AW223" i="20"/>
  <c r="AW222" i="22"/>
  <c r="AA81" i="31"/>
  <c r="AT38" i="24"/>
  <c r="AT61" i="9"/>
  <c r="Q311" i="8"/>
  <c r="O289" i="22"/>
  <c r="O290" i="20"/>
  <c r="AJ291" i="20"/>
  <c r="AL312" i="8"/>
  <c r="AJ290" i="22"/>
  <c r="BG107" i="22"/>
  <c r="BG119" i="22" s="1"/>
  <c r="BG120" i="22" s="1"/>
  <c r="BG108" i="20"/>
  <c r="BK222" i="8"/>
  <c r="AO41" i="20"/>
  <c r="AO62" i="8"/>
  <c r="AO39" i="9"/>
  <c r="AP82" i="24"/>
  <c r="AP83" i="21"/>
  <c r="AP82" i="27"/>
  <c r="X107" i="20"/>
  <c r="X106" i="22"/>
  <c r="T105" i="22"/>
  <c r="T106" i="20"/>
  <c r="AF105" i="9"/>
  <c r="AU41" i="20"/>
  <c r="AU62" i="8"/>
  <c r="AU39" i="9"/>
  <c r="BE245" i="8"/>
  <c r="BE268" i="8" s="1"/>
  <c r="AB38" i="27"/>
  <c r="AB61" i="9"/>
  <c r="R290" i="22"/>
  <c r="T312" i="8"/>
  <c r="R291" i="20"/>
  <c r="V133" i="8"/>
  <c r="V156" i="8" s="1"/>
  <c r="V18" i="8"/>
  <c r="U17" i="31"/>
  <c r="U18" i="21"/>
  <c r="U17" i="24"/>
  <c r="U17" i="27"/>
  <c r="U17" i="9"/>
  <c r="U40" i="8"/>
  <c r="AW246" i="20"/>
  <c r="BB247" i="20"/>
  <c r="AO222" i="22"/>
  <c r="AJ245" i="8"/>
  <c r="AJ268" i="8" s="1"/>
  <c r="AO223" i="20"/>
  <c r="V246" i="8"/>
  <c r="V269" i="8" s="1"/>
  <c r="AA224" i="20"/>
  <c r="V248" i="20" s="1"/>
  <c r="AA223" i="22"/>
  <c r="V247" i="22" s="1"/>
  <c r="AX83" i="21"/>
  <c r="AX82" i="24"/>
  <c r="AX82" i="27"/>
  <c r="AU246" i="20"/>
  <c r="AO268" i="22"/>
  <c r="AO269" i="20"/>
  <c r="AO290" i="8"/>
  <c r="AO291" i="22" s="1"/>
  <c r="Y106" i="20"/>
  <c r="Y105" i="22"/>
  <c r="AG40" i="27"/>
  <c r="AG40" i="31" s="1"/>
  <c r="AG41" i="21"/>
  <c r="BE86" i="27"/>
  <c r="BE86" i="31" s="1"/>
  <c r="BE87" i="21"/>
  <c r="AQ37" i="31"/>
  <c r="AH39" i="27"/>
  <c r="AH39" i="31" s="1"/>
  <c r="AH62" i="9"/>
  <c r="Q291" i="20"/>
  <c r="Q290" i="22"/>
  <c r="S312" i="8"/>
  <c r="Z108" i="20"/>
  <c r="Z107" i="22"/>
  <c r="AI178" i="22"/>
  <c r="AK200" i="8"/>
  <c r="AI179" i="20"/>
  <c r="AA84" i="22"/>
  <c r="AA85" i="20"/>
  <c r="AE106" i="8"/>
  <c r="V84" i="20"/>
  <c r="Z105" i="8"/>
  <c r="V83" i="22"/>
  <c r="AM83" i="9"/>
  <c r="P80" i="31"/>
  <c r="BI105" i="9"/>
  <c r="P37" i="24"/>
  <c r="P37" i="27"/>
  <c r="P37" i="31" s="1"/>
  <c r="AV129" i="9"/>
  <c r="AV152" i="9" s="1"/>
  <c r="BF205" i="20"/>
  <c r="BJ226" i="8"/>
  <c r="BC39" i="27"/>
  <c r="BC39" i="24"/>
  <c r="BC40" i="21"/>
  <c r="AC62" i="8"/>
  <c r="AC41" i="20"/>
  <c r="AC39" i="9"/>
  <c r="AF43" i="20"/>
  <c r="AF64" i="8"/>
  <c r="AF41" i="9"/>
  <c r="V326" i="9"/>
  <c r="Z349" i="9" s="1"/>
  <c r="T303" i="9"/>
  <c r="AT222" i="8"/>
  <c r="AP200" i="22"/>
  <c r="AP201" i="20"/>
  <c r="M36" i="31"/>
  <c r="M49" i="31" s="1"/>
  <c r="M49" i="27"/>
  <c r="M50" i="27" s="1"/>
  <c r="AF152" i="24"/>
  <c r="AF175" i="9"/>
  <c r="AF153" i="21"/>
  <c r="AF152" i="27"/>
  <c r="AF152" i="31" s="1"/>
  <c r="AG133" i="8"/>
  <c r="AG156" i="8" s="1"/>
  <c r="AG18" i="8"/>
  <c r="AF17" i="31"/>
  <c r="AF17" i="27"/>
  <c r="AF18" i="21"/>
  <c r="AF17" i="24"/>
  <c r="AF17" i="9"/>
  <c r="AF40" i="8"/>
  <c r="AK134" i="8"/>
  <c r="AK157" i="8" s="1"/>
  <c r="AK19" i="8"/>
  <c r="AJ18" i="31"/>
  <c r="AJ18" i="27"/>
  <c r="AJ19" i="21"/>
  <c r="AJ18" i="24"/>
  <c r="AJ18" i="9"/>
  <c r="AJ41" i="8"/>
  <c r="AG179" i="20"/>
  <c r="AG178" i="22"/>
  <c r="AG189" i="22" s="1"/>
  <c r="AG190" i="22" s="1"/>
  <c r="AI200" i="8"/>
  <c r="P294" i="9"/>
  <c r="R317" i="9"/>
  <c r="V340" i="9" s="1"/>
  <c r="S132" i="8"/>
  <c r="S155" i="8" s="1"/>
  <c r="S17" i="8"/>
  <c r="R16" i="31"/>
  <c r="R16" i="27"/>
  <c r="R17" i="21"/>
  <c r="R16" i="24"/>
  <c r="R16" i="9"/>
  <c r="R39" i="8"/>
  <c r="AE268" i="22"/>
  <c r="AE290" i="8"/>
  <c r="AE291" i="22" s="1"/>
  <c r="AE269" i="20"/>
  <c r="AB18" i="8"/>
  <c r="AB133" i="8"/>
  <c r="AB156" i="8" s="1"/>
  <c r="AA17" i="31"/>
  <c r="AA17" i="27"/>
  <c r="AA18" i="21"/>
  <c r="AA17" i="24"/>
  <c r="AA17" i="9"/>
  <c r="AA40" i="8"/>
  <c r="AO128" i="27"/>
  <c r="AT104" i="31"/>
  <c r="AO128" i="31" s="1"/>
  <c r="AF271" i="20"/>
  <c r="AF292" i="8"/>
  <c r="AF293" i="22" s="1"/>
  <c r="AF270" i="22"/>
  <c r="AD105" i="9"/>
  <c r="AH106" i="24"/>
  <c r="AC130" i="24" s="1"/>
  <c r="AC130" i="9"/>
  <c r="AC153" i="9" s="1"/>
  <c r="W62" i="20"/>
  <c r="W61" i="22"/>
  <c r="Y83" i="8"/>
  <c r="AE81" i="31"/>
  <c r="AI83" i="9"/>
  <c r="BI245" i="8"/>
  <c r="BI268" i="8" s="1"/>
  <c r="Q237" i="20"/>
  <c r="L260" i="20"/>
  <c r="AS269" i="20"/>
  <c r="AS290" i="8"/>
  <c r="AS291" i="22" s="1"/>
  <c r="AS268" i="22"/>
  <c r="O59" i="27"/>
  <c r="O59" i="31" s="1"/>
  <c r="AM37" i="31"/>
  <c r="AD103" i="31"/>
  <c r="Y127" i="31" s="1"/>
  <c r="Y127" i="27"/>
  <c r="AH312" i="8"/>
  <c r="AF291" i="20"/>
  <c r="AF290" i="22"/>
  <c r="AU106" i="8"/>
  <c r="AQ85" i="20"/>
  <c r="AQ84" i="22"/>
  <c r="T38" i="27"/>
  <c r="T38" i="31" s="1"/>
  <c r="T38" i="24"/>
  <c r="AR103" i="31"/>
  <c r="AM127" i="31" s="1"/>
  <c r="AM127" i="27"/>
  <c r="AO104" i="24"/>
  <c r="AJ128" i="9"/>
  <c r="AJ151" i="9" s="1"/>
  <c r="P155" i="22"/>
  <c r="P166" i="22" s="1"/>
  <c r="P167" i="22" s="1"/>
  <c r="P156" i="20"/>
  <c r="P177" i="8"/>
  <c r="P165" i="8"/>
  <c r="AC133" i="8"/>
  <c r="AC156" i="8" s="1"/>
  <c r="AC18" i="8"/>
  <c r="AB17" i="31"/>
  <c r="AB17" i="27"/>
  <c r="AB17" i="24"/>
  <c r="AB18" i="21"/>
  <c r="AB17" i="9"/>
  <c r="AB40" i="8"/>
  <c r="Y105" i="24"/>
  <c r="T129" i="24" s="1"/>
  <c r="Y106" i="21"/>
  <c r="T130" i="21" s="1"/>
  <c r="Y105" i="27"/>
  <c r="AM19" i="22"/>
  <c r="AM134" i="22"/>
  <c r="AE19" i="22"/>
  <c r="AE134" i="22"/>
  <c r="Q135" i="22"/>
  <c r="Q20" i="22"/>
  <c r="BG18" i="22"/>
  <c r="BG133" i="22"/>
  <c r="Z134" i="22"/>
  <c r="Z19" i="22"/>
  <c r="AT137" i="22"/>
  <c r="AT22" i="22"/>
  <c r="BC290" i="22"/>
  <c r="Q201" i="22"/>
  <c r="N246" i="22"/>
  <c r="N269" i="22" s="1"/>
  <c r="S107" i="22"/>
  <c r="BD245" i="22"/>
  <c r="BD268" i="22" s="1"/>
  <c r="S138" i="22"/>
  <c r="S23" i="22"/>
  <c r="V19" i="22"/>
  <c r="V134" i="22"/>
  <c r="Z135" i="22"/>
  <c r="Z20" i="22"/>
  <c r="AJ22" i="22"/>
  <c r="AJ137" i="22"/>
  <c r="AX135" i="22"/>
  <c r="AX20" i="22"/>
  <c r="BF134" i="22"/>
  <c r="BF19" i="22"/>
  <c r="Q19" i="22"/>
  <c r="Q134" i="22"/>
  <c r="V133" i="22"/>
  <c r="V18" i="22"/>
  <c r="AI18" i="22"/>
  <c r="AI133" i="22"/>
  <c r="AQ18" i="22"/>
  <c r="AQ133" i="22"/>
  <c r="T223" i="22"/>
  <c r="AZ135" i="22"/>
  <c r="AZ20" i="22"/>
  <c r="AU18" i="22"/>
  <c r="AU133" i="22"/>
  <c r="AP134" i="22"/>
  <c r="AP19" i="22"/>
  <c r="AT135" i="22"/>
  <c r="AT20" i="22"/>
  <c r="AD19" i="22"/>
  <c r="AD134" i="22"/>
  <c r="T135" i="22"/>
  <c r="T20" i="22"/>
  <c r="AL19" i="22"/>
  <c r="AL134" i="22"/>
  <c r="Q24" i="22"/>
  <c r="Q139" i="22"/>
  <c r="AY18" i="22"/>
  <c r="AY133" i="22"/>
  <c r="P85" i="22"/>
  <c r="AT19" i="22"/>
  <c r="AT134" i="22"/>
  <c r="AA18" i="22"/>
  <c r="AA133" i="22"/>
  <c r="AX134" i="22"/>
  <c r="AX19" i="22"/>
  <c r="AV135" i="22"/>
  <c r="AV20" i="22"/>
  <c r="AJ135" i="22"/>
  <c r="AJ20" i="22"/>
  <c r="AH134" i="22"/>
  <c r="AH19" i="22"/>
  <c r="BC18" i="22"/>
  <c r="BC133" i="22"/>
  <c r="BB135" i="22"/>
  <c r="BB20" i="22"/>
  <c r="AM18" i="22"/>
  <c r="AM133" i="22"/>
  <c r="BB19" i="22"/>
  <c r="BB134" i="22"/>
  <c r="R23" i="22"/>
  <c r="R138" i="22"/>
  <c r="AE18" i="22"/>
  <c r="AE133" i="22"/>
  <c r="R24" i="22"/>
  <c r="R139" i="22"/>
  <c r="AE23" i="22"/>
  <c r="AE138" i="22"/>
  <c r="BK19" i="22"/>
  <c r="BK134" i="22"/>
  <c r="AK19" i="22"/>
  <c r="AK134" i="22"/>
  <c r="S18" i="22"/>
  <c r="S133" i="22"/>
  <c r="AF22" i="22"/>
  <c r="AF137" i="22"/>
  <c r="BC19" i="22"/>
  <c r="BC134" i="22"/>
  <c r="W18" i="22"/>
  <c r="W133" i="22"/>
  <c r="R134" i="22"/>
  <c r="R19" i="22"/>
  <c r="BK20" i="22"/>
  <c r="BK135" i="22"/>
  <c r="G352" i="24"/>
  <c r="G354" i="24" s="1"/>
  <c r="G362" i="24" s="1"/>
  <c r="G370" i="24" s="1"/>
  <c r="G7" i="19" s="1"/>
  <c r="G11" i="19" s="1"/>
  <c r="AV171" i="21"/>
  <c r="L120" i="21"/>
  <c r="G352" i="9"/>
  <c r="G142" i="24"/>
  <c r="G353" i="21"/>
  <c r="G355" i="21" s="1"/>
  <c r="AE194" i="9"/>
  <c r="AE194" i="24" s="1"/>
  <c r="G145" i="31"/>
  <c r="G165" i="31" s="1"/>
  <c r="AX193" i="9"/>
  <c r="AX193" i="27" s="1"/>
  <c r="AV170" i="27"/>
  <c r="AV170" i="31" s="1"/>
  <c r="U194" i="9"/>
  <c r="S171" i="27"/>
  <c r="S171" i="31" s="1"/>
  <c r="S171" i="24"/>
  <c r="AO170" i="27"/>
  <c r="AO170" i="31" s="1"/>
  <c r="AO171" i="21"/>
  <c r="AO170" i="24"/>
  <c r="AD173" i="21"/>
  <c r="AC171" i="24"/>
  <c r="AC171" i="27"/>
  <c r="AC171" i="31" s="1"/>
  <c r="AD172" i="24"/>
  <c r="AF195" i="9"/>
  <c r="AF195" i="27" s="1"/>
  <c r="AF195" i="31" s="1"/>
  <c r="AJ194" i="9"/>
  <c r="AJ194" i="24" s="1"/>
  <c r="AO199" i="9"/>
  <c r="BC335" i="22"/>
  <c r="Y172" i="21"/>
  <c r="N332" i="20"/>
  <c r="N352" i="20" s="1"/>
  <c r="N353" i="20" s="1"/>
  <c r="N350" i="8"/>
  <c r="AA194" i="9"/>
  <c r="AE217" i="9" s="1"/>
  <c r="Y171" i="24"/>
  <c r="AH171" i="24"/>
  <c r="AH171" i="27"/>
  <c r="AH171" i="31" s="1"/>
  <c r="AR196" i="9"/>
  <c r="AP173" i="24"/>
  <c r="AP174" i="21"/>
  <c r="J142" i="24"/>
  <c r="AQ173" i="24"/>
  <c r="AQ174" i="21"/>
  <c r="AQ173" i="27"/>
  <c r="AQ173" i="31" s="1"/>
  <c r="Z170" i="21"/>
  <c r="P119" i="27"/>
  <c r="Z169" i="24"/>
  <c r="AK172" i="24"/>
  <c r="Z169" i="27"/>
  <c r="Z169" i="31" s="1"/>
  <c r="AK173" i="21"/>
  <c r="AK172" i="27"/>
  <c r="AK172" i="31" s="1"/>
  <c r="H168" i="27"/>
  <c r="H188" i="27" s="1"/>
  <c r="H189" i="27" s="1"/>
  <c r="AX173" i="27"/>
  <c r="AX173" i="31" s="1"/>
  <c r="AX174" i="21"/>
  <c r="H168" i="24"/>
  <c r="H188" i="24" s="1"/>
  <c r="H189" i="24" s="1"/>
  <c r="AX173" i="24"/>
  <c r="H188" i="9"/>
  <c r="J191" i="9"/>
  <c r="N214" i="9" s="1"/>
  <c r="AA171" i="21"/>
  <c r="BB333" i="22"/>
  <c r="AA170" i="24"/>
  <c r="AA173" i="27"/>
  <c r="AA173" i="31" s="1"/>
  <c r="T170" i="27"/>
  <c r="T170" i="31" s="1"/>
  <c r="AC172" i="27"/>
  <c r="AC172" i="31" s="1"/>
  <c r="P168" i="27"/>
  <c r="P168" i="31" s="1"/>
  <c r="AA174" i="21"/>
  <c r="AK169" i="21"/>
  <c r="AC193" i="9"/>
  <c r="AC193" i="24" s="1"/>
  <c r="AC172" i="24"/>
  <c r="AL195" i="9"/>
  <c r="AL196" i="21" s="1"/>
  <c r="AE195" i="9"/>
  <c r="AE195" i="27" s="1"/>
  <c r="AE195" i="31" s="1"/>
  <c r="P168" i="24"/>
  <c r="AC196" i="9"/>
  <c r="AG219" i="9" s="1"/>
  <c r="AJ172" i="24"/>
  <c r="P169" i="21"/>
  <c r="Y170" i="24"/>
  <c r="Q173" i="21"/>
  <c r="AH170" i="21"/>
  <c r="AJ173" i="21"/>
  <c r="O145" i="31"/>
  <c r="W333" i="20"/>
  <c r="AK168" i="27"/>
  <c r="AK168" i="31" s="1"/>
  <c r="AM191" i="9"/>
  <c r="AM192" i="21" s="1"/>
  <c r="P145" i="31"/>
  <c r="AF169" i="24"/>
  <c r="AF169" i="27"/>
  <c r="AF169" i="31" s="1"/>
  <c r="Y171" i="21"/>
  <c r="Q172" i="24"/>
  <c r="AF170" i="21"/>
  <c r="Y170" i="27"/>
  <c r="Y170" i="31" s="1"/>
  <c r="Q172" i="27"/>
  <c r="Q172" i="31" s="1"/>
  <c r="AH169" i="27"/>
  <c r="AH169" i="31" s="1"/>
  <c r="AA193" i="9"/>
  <c r="AA194" i="21" s="1"/>
  <c r="S195" i="9"/>
  <c r="S195" i="27" s="1"/>
  <c r="S195" i="31" s="1"/>
  <c r="N172" i="21"/>
  <c r="V193" i="9"/>
  <c r="Z216" i="9" s="1"/>
  <c r="N171" i="27"/>
  <c r="N171" i="31" s="1"/>
  <c r="T171" i="21"/>
  <c r="N171" i="24"/>
  <c r="T170" i="24"/>
  <c r="J188" i="9"/>
  <c r="L191" i="9"/>
  <c r="L191" i="27" s="1"/>
  <c r="AH169" i="24"/>
  <c r="AE333" i="20"/>
  <c r="AV171" i="27"/>
  <c r="AV171" i="31" s="1"/>
  <c r="AV172" i="21"/>
  <c r="AV171" i="24"/>
  <c r="H145" i="31"/>
  <c r="H165" i="31" s="1"/>
  <c r="O120" i="21"/>
  <c r="P350" i="8"/>
  <c r="J142" i="27"/>
  <c r="J168" i="24"/>
  <c r="J188" i="24" s="1"/>
  <c r="J189" i="24" s="1"/>
  <c r="J169" i="21"/>
  <c r="J189" i="21" s="1"/>
  <c r="J190" i="21" s="1"/>
  <c r="O118" i="31"/>
  <c r="J142" i="31" s="1"/>
  <c r="M118" i="31"/>
  <c r="H142" i="31" s="1"/>
  <c r="M120" i="21"/>
  <c r="AU174" i="27"/>
  <c r="AU174" i="31" s="1"/>
  <c r="AU174" i="24"/>
  <c r="Q332" i="22"/>
  <c r="Q351" i="22" s="1"/>
  <c r="Q352" i="22" s="1"/>
  <c r="Q333" i="20"/>
  <c r="P334" i="20"/>
  <c r="P352" i="20" s="1"/>
  <c r="P353" i="20" s="1"/>
  <c r="AU175" i="21"/>
  <c r="M173" i="24"/>
  <c r="M173" i="27"/>
  <c r="M173" i="31" s="1"/>
  <c r="M174" i="21"/>
  <c r="AU336" i="20"/>
  <c r="AK332" i="22"/>
  <c r="AK333" i="20"/>
  <c r="BB335" i="20"/>
  <c r="BB334" i="22"/>
  <c r="W336" i="20"/>
  <c r="W335" i="22"/>
  <c r="R333" i="20"/>
  <c r="R332" i="22"/>
  <c r="BC334" i="22"/>
  <c r="BC335" i="20"/>
  <c r="AJ332" i="22"/>
  <c r="AJ333" i="20"/>
  <c r="AL332" i="20"/>
  <c r="AL331" i="22"/>
  <c r="V332" i="22"/>
  <c r="V333" i="20"/>
  <c r="AQ334" i="20"/>
  <c r="AQ333" i="22"/>
  <c r="BF336" i="22"/>
  <c r="BF337" i="20"/>
  <c r="AH335" i="20"/>
  <c r="AH334" i="22"/>
  <c r="P195" i="24"/>
  <c r="T218" i="9"/>
  <c r="P195" i="27"/>
  <c r="P195" i="31" s="1"/>
  <c r="P196" i="21"/>
  <c r="X195" i="24"/>
  <c r="AB218" i="9"/>
  <c r="X196" i="21"/>
  <c r="X195" i="27"/>
  <c r="X195" i="31" s="1"/>
  <c r="AI219" i="9"/>
  <c r="AE197" i="21"/>
  <c r="AE196" i="27"/>
  <c r="AE196" i="31" s="1"/>
  <c r="AE196" i="24"/>
  <c r="Z221" i="9"/>
  <c r="V198" i="24"/>
  <c r="V199" i="21"/>
  <c r="V198" i="27"/>
  <c r="V198" i="31" s="1"/>
  <c r="AT216" i="9"/>
  <c r="AP193" i="24"/>
  <c r="AP194" i="21"/>
  <c r="AP193" i="27"/>
  <c r="AP193" i="31" s="1"/>
  <c r="AJ192" i="27"/>
  <c r="AJ192" i="31" s="1"/>
  <c r="AN215" i="9"/>
  <c r="AJ193" i="21"/>
  <c r="AJ192" i="24"/>
  <c r="BE219" i="9"/>
  <c r="BA196" i="27"/>
  <c r="BA196" i="24"/>
  <c r="BA197" i="21"/>
  <c r="Z195" i="27"/>
  <c r="Z195" i="31" s="1"/>
  <c r="Z196" i="21"/>
  <c r="AD218" i="9"/>
  <c r="Z195" i="24"/>
  <c r="W194" i="27"/>
  <c r="W194" i="31" s="1"/>
  <c r="AA217" i="9"/>
  <c r="W194" i="24"/>
  <c r="W195" i="21"/>
  <c r="U221" i="9"/>
  <c r="O77" i="33"/>
  <c r="Q199" i="21"/>
  <c r="O118" i="34"/>
  <c r="Q198" i="27"/>
  <c r="Q198" i="31" s="1"/>
  <c r="Q198" i="24"/>
  <c r="AW219" i="9"/>
  <c r="AS197" i="21"/>
  <c r="AS196" i="27"/>
  <c r="AS196" i="31" s="1"/>
  <c r="AS196" i="24"/>
  <c r="T214" i="9"/>
  <c r="P191" i="24"/>
  <c r="P191" i="27"/>
  <c r="P192" i="21"/>
  <c r="AY195" i="21"/>
  <c r="AY194" i="27"/>
  <c r="BC217" i="9"/>
  <c r="AY194" i="24"/>
  <c r="AK215" i="9"/>
  <c r="AG192" i="24"/>
  <c r="AG192" i="27"/>
  <c r="AG192" i="31" s="1"/>
  <c r="AG193" i="21"/>
  <c r="K189" i="21"/>
  <c r="K190" i="21" s="1"/>
  <c r="V168" i="31"/>
  <c r="AF196" i="24"/>
  <c r="AJ219" i="9"/>
  <c r="AF196" i="27"/>
  <c r="AF196" i="31" s="1"/>
  <c r="AF197" i="21"/>
  <c r="AM195" i="21"/>
  <c r="AM194" i="27"/>
  <c r="AM194" i="31" s="1"/>
  <c r="AM194" i="24"/>
  <c r="AQ217" i="9"/>
  <c r="V216" i="9"/>
  <c r="R194" i="21"/>
  <c r="R193" i="27"/>
  <c r="R193" i="31" s="1"/>
  <c r="R193" i="24"/>
  <c r="V217" i="9"/>
  <c r="R195" i="21"/>
  <c r="R194" i="24"/>
  <c r="R194" i="27"/>
  <c r="R194" i="31" s="1"/>
  <c r="Q216" i="9"/>
  <c r="M193" i="24"/>
  <c r="M194" i="21"/>
  <c r="M193" i="27"/>
  <c r="M193" i="31" s="1"/>
  <c r="AL196" i="24"/>
  <c r="AL196" i="27"/>
  <c r="AL196" i="31" s="1"/>
  <c r="AP219" i="9"/>
  <c r="AL197" i="21"/>
  <c r="AT193" i="21"/>
  <c r="AT192" i="24"/>
  <c r="AX215" i="9"/>
  <c r="AT192" i="27"/>
  <c r="AT192" i="31" s="1"/>
  <c r="BA222" i="9"/>
  <c r="AQ192" i="24"/>
  <c r="AU215" i="9"/>
  <c r="AQ192" i="27"/>
  <c r="AQ192" i="31" s="1"/>
  <c r="AQ193" i="21"/>
  <c r="AD195" i="27"/>
  <c r="AD195" i="31" s="1"/>
  <c r="AH218" i="9"/>
  <c r="AD196" i="21"/>
  <c r="AD195" i="24"/>
  <c r="AE219" i="9"/>
  <c r="AA196" i="24"/>
  <c r="AA197" i="21"/>
  <c r="AA196" i="27"/>
  <c r="AA196" i="31" s="1"/>
  <c r="AS168" i="31"/>
  <c r="BH223" i="9"/>
  <c r="BD201" i="21"/>
  <c r="BD200" i="27"/>
  <c r="BD200" i="31" s="1"/>
  <c r="BD200" i="24"/>
  <c r="BE222" i="9"/>
  <c r="AP217" i="9"/>
  <c r="AL194" i="24"/>
  <c r="AL194" i="27"/>
  <c r="AL194" i="31" s="1"/>
  <c r="AL195" i="21"/>
  <c r="AB217" i="9"/>
  <c r="X194" i="24"/>
  <c r="X195" i="21"/>
  <c r="X194" i="27"/>
  <c r="X194" i="31" s="1"/>
  <c r="K73" i="33"/>
  <c r="Q217" i="9"/>
  <c r="M194" i="27"/>
  <c r="M194" i="31" s="1"/>
  <c r="M194" i="24"/>
  <c r="M195" i="21"/>
  <c r="K114" i="34"/>
  <c r="AD191" i="24"/>
  <c r="AD192" i="21"/>
  <c r="AD191" i="27"/>
  <c r="AH214" i="9"/>
  <c r="AN168" i="31"/>
  <c r="AR221" i="9"/>
  <c r="AV196" i="24"/>
  <c r="AV197" i="21"/>
  <c r="AZ219" i="9"/>
  <c r="AV196" i="27"/>
  <c r="AV196" i="31" s="1"/>
  <c r="AA214" i="9"/>
  <c r="W191" i="24"/>
  <c r="W191" i="27"/>
  <c r="W192" i="21"/>
  <c r="Y218" i="9"/>
  <c r="U195" i="27"/>
  <c r="U195" i="31" s="1"/>
  <c r="U196" i="21"/>
  <c r="U195" i="24"/>
  <c r="AL216" i="9"/>
  <c r="AH193" i="24"/>
  <c r="AH194" i="21"/>
  <c r="AH193" i="27"/>
  <c r="AH193" i="31" s="1"/>
  <c r="AF219" i="9"/>
  <c r="AB196" i="27"/>
  <c r="AB196" i="31" s="1"/>
  <c r="AB197" i="21"/>
  <c r="AB196" i="24"/>
  <c r="AR216" i="9"/>
  <c r="AN193" i="24"/>
  <c r="AN193" i="27"/>
  <c r="AN193" i="31" s="1"/>
  <c r="AN194" i="21"/>
  <c r="AT214" i="9"/>
  <c r="AP192" i="21"/>
  <c r="AP191" i="27"/>
  <c r="AP191" i="24"/>
  <c r="V219" i="9"/>
  <c r="R196" i="24"/>
  <c r="R196" i="27"/>
  <c r="R196" i="31" s="1"/>
  <c r="R197" i="21"/>
  <c r="BB197" i="27"/>
  <c r="BF220" i="9"/>
  <c r="BB197" i="24"/>
  <c r="BB198" i="21"/>
  <c r="AV215" i="9"/>
  <c r="AR192" i="24"/>
  <c r="AR192" i="27"/>
  <c r="AR192" i="31" s="1"/>
  <c r="AR193" i="21"/>
  <c r="AW192" i="27"/>
  <c r="AW193" i="21"/>
  <c r="AW192" i="24"/>
  <c r="BA215" i="9"/>
  <c r="AF214" i="9"/>
  <c r="AB191" i="24"/>
  <c r="AB192" i="21"/>
  <c r="AB191" i="27"/>
  <c r="AD219" i="9"/>
  <c r="Z196" i="27"/>
  <c r="Z196" i="31" s="1"/>
  <c r="Z197" i="21"/>
  <c r="Z196" i="24"/>
  <c r="AK214" i="9"/>
  <c r="AG191" i="24"/>
  <c r="AG192" i="21"/>
  <c r="AG191" i="27"/>
  <c r="AU217" i="9"/>
  <c r="AQ194" i="27"/>
  <c r="AQ194" i="31" s="1"/>
  <c r="AQ195" i="21"/>
  <c r="AQ194" i="24"/>
  <c r="U216" i="9"/>
  <c r="Q193" i="27"/>
  <c r="Q193" i="31" s="1"/>
  <c r="Q194" i="21"/>
  <c r="Q193" i="24"/>
  <c r="AT218" i="9"/>
  <c r="AP196" i="21"/>
  <c r="AP195" i="27"/>
  <c r="AP195" i="31" s="1"/>
  <c r="AP195" i="24"/>
  <c r="AW171" i="31"/>
  <c r="AU218" i="9"/>
  <c r="AQ196" i="21"/>
  <c r="AQ195" i="24"/>
  <c r="AQ195" i="27"/>
  <c r="AQ195" i="31" s="1"/>
  <c r="W168" i="31"/>
  <c r="AU222" i="9"/>
  <c r="K188" i="27"/>
  <c r="K189" i="27" s="1"/>
  <c r="K168" i="31"/>
  <c r="K188" i="31" s="1"/>
  <c r="AG215" i="9"/>
  <c r="AC193" i="21"/>
  <c r="AC192" i="24"/>
  <c r="AC192" i="27"/>
  <c r="AC192" i="31" s="1"/>
  <c r="T193" i="27"/>
  <c r="T193" i="31" s="1"/>
  <c r="T193" i="24"/>
  <c r="X216" i="9"/>
  <c r="T194" i="21"/>
  <c r="AR217" i="9"/>
  <c r="AN194" i="27"/>
  <c r="AN194" i="31" s="1"/>
  <c r="AN195" i="21"/>
  <c r="AN194" i="24"/>
  <c r="AW196" i="24"/>
  <c r="AW196" i="27"/>
  <c r="AW196" i="31" s="1"/>
  <c r="AW197" i="21"/>
  <c r="BA219" i="9"/>
  <c r="AQ215" i="9"/>
  <c r="AM192" i="27"/>
  <c r="AM192" i="31" s="1"/>
  <c r="AM193" i="21"/>
  <c r="AM192" i="24"/>
  <c r="Y215" i="9"/>
  <c r="U193" i="21"/>
  <c r="U192" i="27"/>
  <c r="U192" i="31" s="1"/>
  <c r="U192" i="24"/>
  <c r="AL217" i="9"/>
  <c r="AH195" i="21"/>
  <c r="AH194" i="27"/>
  <c r="AH194" i="31" s="1"/>
  <c r="AH194" i="24"/>
  <c r="AW214" i="9"/>
  <c r="AS191" i="24"/>
  <c r="AS192" i="21"/>
  <c r="AS191" i="27"/>
  <c r="AU220" i="9"/>
  <c r="AQ197" i="27"/>
  <c r="AQ197" i="31" s="1"/>
  <c r="AQ197" i="24"/>
  <c r="AQ198" i="21"/>
  <c r="AF221" i="9"/>
  <c r="AP221" i="9"/>
  <c r="AX214" i="9"/>
  <c r="AT192" i="21"/>
  <c r="AT191" i="27"/>
  <c r="AT191" i="24"/>
  <c r="AW195" i="21"/>
  <c r="AW194" i="27"/>
  <c r="AW194" i="31" s="1"/>
  <c r="AW194" i="24"/>
  <c r="BA217" i="9"/>
  <c r="W219" i="9"/>
  <c r="S196" i="27"/>
  <c r="S196" i="31" s="1"/>
  <c r="S197" i="21"/>
  <c r="S196" i="24"/>
  <c r="AN219" i="9"/>
  <c r="AJ196" i="24"/>
  <c r="AJ196" i="27"/>
  <c r="AJ196" i="31" s="1"/>
  <c r="AJ197" i="21"/>
  <c r="AG214" i="9"/>
  <c r="AC191" i="24"/>
  <c r="AC191" i="27"/>
  <c r="AC192" i="21"/>
  <c r="M168" i="31"/>
  <c r="U193" i="27"/>
  <c r="U193" i="31" s="1"/>
  <c r="U193" i="24"/>
  <c r="U194" i="21"/>
  <c r="Y216" i="9"/>
  <c r="AO222" i="9"/>
  <c r="AT221" i="9"/>
  <c r="AM193" i="24"/>
  <c r="AM194" i="21"/>
  <c r="AQ216" i="9"/>
  <c r="AM193" i="27"/>
  <c r="AM193" i="31" s="1"/>
  <c r="U218" i="9"/>
  <c r="Q196" i="21"/>
  <c r="Q195" i="27"/>
  <c r="Q195" i="31" s="1"/>
  <c r="Q195" i="24"/>
  <c r="AQ220" i="9"/>
  <c r="AM197" i="27"/>
  <c r="AM197" i="31" s="1"/>
  <c r="AM198" i="21"/>
  <c r="AM197" i="24"/>
  <c r="AJ216" i="9"/>
  <c r="AF193" i="24"/>
  <c r="AF194" i="21"/>
  <c r="AF193" i="27"/>
  <c r="AF193" i="31" s="1"/>
  <c r="BF222" i="9"/>
  <c r="BB199" i="24"/>
  <c r="BB199" i="27"/>
  <c r="BB199" i="31" s="1"/>
  <c r="BB200" i="21"/>
  <c r="AK222" i="9"/>
  <c r="AG199" i="24"/>
  <c r="AG200" i="21"/>
  <c r="AG199" i="27"/>
  <c r="AG199" i="31" s="1"/>
  <c r="AC168" i="31"/>
  <c r="AA215" i="9"/>
  <c r="W192" i="24"/>
  <c r="W192" i="27"/>
  <c r="W192" i="31" s="1"/>
  <c r="W193" i="21"/>
  <c r="AS218" i="9"/>
  <c r="AO195" i="24"/>
  <c r="AO195" i="27"/>
  <c r="AO195" i="31" s="1"/>
  <c r="AO196" i="21"/>
  <c r="AU169" i="31"/>
  <c r="AD217" i="9"/>
  <c r="Z194" i="24"/>
  <c r="Z195" i="21"/>
  <c r="Z194" i="27"/>
  <c r="Z194" i="31" s="1"/>
  <c r="BF221" i="9"/>
  <c r="BB198" i="27"/>
  <c r="BB198" i="31" s="1"/>
  <c r="BB199" i="21"/>
  <c r="BB198" i="24"/>
  <c r="AA220" i="9"/>
  <c r="W197" i="24"/>
  <c r="W198" i="21"/>
  <c r="W197" i="27"/>
  <c r="W197" i="31" s="1"/>
  <c r="AF215" i="9"/>
  <c r="AB192" i="27"/>
  <c r="AB192" i="31" s="1"/>
  <c r="AB193" i="21"/>
  <c r="AB192" i="24"/>
  <c r="AO217" i="9"/>
  <c r="AK194" i="24"/>
  <c r="AK194" i="27"/>
  <c r="AK194" i="31" s="1"/>
  <c r="AK195" i="21"/>
  <c r="R168" i="31"/>
  <c r="AM215" i="9"/>
  <c r="AI192" i="24"/>
  <c r="AI193" i="21"/>
  <c r="AI192" i="27"/>
  <c r="AI192" i="31" s="1"/>
  <c r="M191" i="27"/>
  <c r="M191" i="24"/>
  <c r="M211" i="9"/>
  <c r="Q214" i="9"/>
  <c r="M192" i="21"/>
  <c r="AH192" i="24"/>
  <c r="AL215" i="9"/>
  <c r="AH193" i="21"/>
  <c r="AH192" i="27"/>
  <c r="AH192" i="31" s="1"/>
  <c r="AB214" i="9"/>
  <c r="X192" i="21"/>
  <c r="X191" i="24"/>
  <c r="X191" i="27"/>
  <c r="AO216" i="9"/>
  <c r="AK193" i="24"/>
  <c r="AK194" i="21"/>
  <c r="AK193" i="27"/>
  <c r="AK193" i="31" s="1"/>
  <c r="AM214" i="9"/>
  <c r="AI191" i="24"/>
  <c r="AI192" i="21"/>
  <c r="AI191" i="27"/>
  <c r="X168" i="31"/>
  <c r="BG223" i="9"/>
  <c r="BC200" i="24"/>
  <c r="BC200" i="27"/>
  <c r="BC200" i="31" s="1"/>
  <c r="BC201" i="21"/>
  <c r="AD216" i="9"/>
  <c r="Z193" i="24"/>
  <c r="Z193" i="27"/>
  <c r="Z193" i="31" s="1"/>
  <c r="Z194" i="21"/>
  <c r="T194" i="27"/>
  <c r="T194" i="31" s="1"/>
  <c r="T195" i="21"/>
  <c r="T194" i="24"/>
  <c r="X217" i="9"/>
  <c r="AO220" i="9"/>
  <c r="AK197" i="24"/>
  <c r="AK197" i="27"/>
  <c r="AK197" i="31" s="1"/>
  <c r="AK198" i="21"/>
  <c r="AP193" i="21"/>
  <c r="AP192" i="27"/>
  <c r="AP192" i="31" s="1"/>
  <c r="AT215" i="9"/>
  <c r="AP192" i="24"/>
  <c r="AV218" i="9"/>
  <c r="AR196" i="21"/>
  <c r="AR195" i="24"/>
  <c r="AR195" i="27"/>
  <c r="AR195" i="31" s="1"/>
  <c r="BA216" i="9"/>
  <c r="AW193" i="24"/>
  <c r="AW193" i="27"/>
  <c r="AW193" i="31" s="1"/>
  <c r="AW194" i="21"/>
  <c r="AM196" i="24"/>
  <c r="AM197" i="21"/>
  <c r="AQ219" i="9"/>
  <c r="AM196" i="27"/>
  <c r="AM196" i="31" s="1"/>
  <c r="AO194" i="24"/>
  <c r="AO195" i="21"/>
  <c r="AO194" i="27"/>
  <c r="AO194" i="31" s="1"/>
  <c r="AS217" i="9"/>
  <c r="R218" i="9"/>
  <c r="L115" i="34"/>
  <c r="N195" i="24"/>
  <c r="L74" i="33"/>
  <c r="N196" i="21"/>
  <c r="N195" i="27"/>
  <c r="N195" i="31" s="1"/>
  <c r="BE221" i="9"/>
  <c r="BA198" i="24"/>
  <c r="BA199" i="21"/>
  <c r="BA198" i="27"/>
  <c r="BA198" i="31" s="1"/>
  <c r="AK216" i="9"/>
  <c r="AG193" i="24"/>
  <c r="AG194" i="21"/>
  <c r="AG193" i="27"/>
  <c r="AG193" i="31" s="1"/>
  <c r="AY215" i="9"/>
  <c r="AU192" i="24"/>
  <c r="AU192" i="27"/>
  <c r="AU192" i="31" s="1"/>
  <c r="AU193" i="21"/>
  <c r="AN216" i="9"/>
  <c r="AJ193" i="24"/>
  <c r="AJ193" i="27"/>
  <c r="AJ193" i="31" s="1"/>
  <c r="AJ194" i="21"/>
  <c r="AW217" i="9"/>
  <c r="AS194" i="27"/>
  <c r="AS194" i="31" s="1"/>
  <c r="AS195" i="21"/>
  <c r="AS194" i="24"/>
  <c r="AK219" i="9"/>
  <c r="AG196" i="27"/>
  <c r="AG196" i="31" s="1"/>
  <c r="AG196" i="24"/>
  <c r="AG197" i="21"/>
  <c r="Y193" i="27"/>
  <c r="Y193" i="31" s="1"/>
  <c r="Y194" i="21"/>
  <c r="Y193" i="24"/>
  <c r="AC216" i="9"/>
  <c r="AC215" i="9"/>
  <c r="Y192" i="24"/>
  <c r="Y192" i="27"/>
  <c r="Y192" i="31" s="1"/>
  <c r="Y193" i="21"/>
  <c r="AQ222" i="9"/>
  <c r="T216" i="9"/>
  <c r="P193" i="24"/>
  <c r="P194" i="21"/>
  <c r="P193" i="27"/>
  <c r="P193" i="31" s="1"/>
  <c r="AE192" i="21"/>
  <c r="AI214" i="9"/>
  <c r="AE191" i="24"/>
  <c r="AE191" i="27"/>
  <c r="Z217" i="9"/>
  <c r="V194" i="27"/>
  <c r="V194" i="31" s="1"/>
  <c r="V195" i="21"/>
  <c r="V194" i="24"/>
  <c r="AT199" i="21"/>
  <c r="AX221" i="9"/>
  <c r="AT198" i="27"/>
  <c r="AT198" i="31" s="1"/>
  <c r="AT198" i="24"/>
  <c r="J168" i="31"/>
  <c r="J188" i="31" s="1"/>
  <c r="J188" i="27"/>
  <c r="J189" i="27" s="1"/>
  <c r="G168" i="31"/>
  <c r="G188" i="31" s="1"/>
  <c r="G188" i="27"/>
  <c r="G189" i="27" s="1"/>
  <c r="G352" i="27" s="1"/>
  <c r="G354" i="27" s="1"/>
  <c r="AY196" i="27"/>
  <c r="AY196" i="31" s="1"/>
  <c r="BC219" i="9"/>
  <c r="AY197" i="21"/>
  <c r="AY196" i="24"/>
  <c r="AI215" i="9"/>
  <c r="AE193" i="21"/>
  <c r="AE192" i="24"/>
  <c r="AE192" i="27"/>
  <c r="AE192" i="31" s="1"/>
  <c r="AO168" i="31"/>
  <c r="N168" i="31"/>
  <c r="P193" i="21"/>
  <c r="T215" i="9"/>
  <c r="P192" i="27"/>
  <c r="P192" i="31" s="1"/>
  <c r="P192" i="24"/>
  <c r="AC214" i="9"/>
  <c r="Y191" i="24"/>
  <c r="Y192" i="21"/>
  <c r="Y191" i="27"/>
  <c r="T196" i="24"/>
  <c r="T197" i="21"/>
  <c r="T196" i="27"/>
  <c r="T196" i="31" s="1"/>
  <c r="X219" i="9"/>
  <c r="AI220" i="9"/>
  <c r="AE198" i="21"/>
  <c r="AE197" i="24"/>
  <c r="AE197" i="27"/>
  <c r="AE197" i="31" s="1"/>
  <c r="AH215" i="9"/>
  <c r="AD192" i="24"/>
  <c r="AD192" i="27"/>
  <c r="AD192" i="31" s="1"/>
  <c r="AD193" i="21"/>
  <c r="K188" i="24"/>
  <c r="K189" i="24" s="1"/>
  <c r="AH219" i="9"/>
  <c r="AD196" i="27"/>
  <c r="AD196" i="31" s="1"/>
  <c r="AD197" i="21"/>
  <c r="AD196" i="24"/>
  <c r="AI193" i="27"/>
  <c r="AI193" i="31" s="1"/>
  <c r="AI193" i="24"/>
  <c r="AI194" i="21"/>
  <c r="AM216" i="9"/>
  <c r="Z218" i="9"/>
  <c r="V195" i="24"/>
  <c r="V195" i="27"/>
  <c r="V195" i="31" s="1"/>
  <c r="V196" i="21"/>
  <c r="Y220" i="9"/>
  <c r="U197" i="27"/>
  <c r="U197" i="31" s="1"/>
  <c r="U198" i="21"/>
  <c r="U197" i="24"/>
  <c r="AH217" i="9"/>
  <c r="AD195" i="21"/>
  <c r="AD194" i="27"/>
  <c r="AD194" i="31" s="1"/>
  <c r="AD194" i="24"/>
  <c r="H189" i="21"/>
  <c r="H190" i="21" s="1"/>
  <c r="AX217" i="9"/>
  <c r="AT195" i="21"/>
  <c r="AT194" i="27"/>
  <c r="AT194" i="31" s="1"/>
  <c r="AT194" i="24"/>
  <c r="W214" i="9"/>
  <c r="S192" i="21"/>
  <c r="S191" i="27"/>
  <c r="S191" i="24"/>
  <c r="BB218" i="9"/>
  <c r="AX195" i="27"/>
  <c r="AX195" i="31" s="1"/>
  <c r="AX195" i="24"/>
  <c r="AX196" i="21"/>
  <c r="AK217" i="9"/>
  <c r="AG194" i="24"/>
  <c r="AG195" i="21"/>
  <c r="AG194" i="27"/>
  <c r="AG194" i="31" s="1"/>
  <c r="V192" i="24"/>
  <c r="Z215" i="9"/>
  <c r="V193" i="21"/>
  <c r="V192" i="27"/>
  <c r="V192" i="31" s="1"/>
  <c r="AN214" i="9"/>
  <c r="AJ191" i="24"/>
  <c r="AJ192" i="21"/>
  <c r="AJ191" i="27"/>
  <c r="AS219" i="9"/>
  <c r="AO197" i="21"/>
  <c r="AO196" i="24"/>
  <c r="AO196" i="27"/>
  <c r="AO196" i="31" s="1"/>
  <c r="BI224" i="9"/>
  <c r="BE202" i="21"/>
  <c r="BE201" i="27"/>
  <c r="BE201" i="31" s="1"/>
  <c r="AM220" i="9"/>
  <c r="AI197" i="24"/>
  <c r="AI198" i="21"/>
  <c r="AI197" i="27"/>
  <c r="AI197" i="31" s="1"/>
  <c r="AU191" i="24"/>
  <c r="AU191" i="27"/>
  <c r="AY214" i="9"/>
  <c r="AU192" i="21"/>
  <c r="AB221" i="9"/>
  <c r="AZ221" i="9"/>
  <c r="AV198" i="27"/>
  <c r="AV198" i="31" s="1"/>
  <c r="AV198" i="24"/>
  <c r="AV199" i="21"/>
  <c r="O168" i="31"/>
  <c r="N215" i="9"/>
  <c r="H112" i="34"/>
  <c r="J192" i="24"/>
  <c r="J193" i="21"/>
  <c r="J192" i="27"/>
  <c r="J192" i="31" s="1"/>
  <c r="H71" i="33"/>
  <c r="L168" i="31"/>
  <c r="AL168" i="31"/>
  <c r="S214" i="9"/>
  <c r="O191" i="27"/>
  <c r="O192" i="21"/>
  <c r="O191" i="24"/>
  <c r="AR194" i="27"/>
  <c r="AR194" i="31" s="1"/>
  <c r="AR195" i="21"/>
  <c r="AR194" i="24"/>
  <c r="AV217" i="9"/>
  <c r="BA218" i="9"/>
  <c r="AW196" i="21"/>
  <c r="AW195" i="24"/>
  <c r="AW195" i="27"/>
  <c r="AW195" i="31" s="1"/>
  <c r="AB219" i="9"/>
  <c r="X196" i="24"/>
  <c r="X197" i="21"/>
  <c r="X196" i="27"/>
  <c r="X196" i="31" s="1"/>
  <c r="AY220" i="9"/>
  <c r="AU197" i="24"/>
  <c r="AU197" i="27"/>
  <c r="AU197" i="31" s="1"/>
  <c r="AU198" i="21"/>
  <c r="AR218" i="9"/>
  <c r="AN196" i="21"/>
  <c r="AN195" i="27"/>
  <c r="AN195" i="31" s="1"/>
  <c r="AN195" i="24"/>
  <c r="AA216" i="9"/>
  <c r="W194" i="21"/>
  <c r="W193" i="24"/>
  <c r="W193" i="27"/>
  <c r="W193" i="31" s="1"/>
  <c r="AA195" i="27"/>
  <c r="AA195" i="31" s="1"/>
  <c r="AA196" i="21"/>
  <c r="AE218" i="9"/>
  <c r="AA195" i="24"/>
  <c r="AQ196" i="27"/>
  <c r="AQ196" i="31" s="1"/>
  <c r="AU219" i="9"/>
  <c r="AQ196" i="24"/>
  <c r="AQ197" i="21"/>
  <c r="AP215" i="9"/>
  <c r="AL192" i="27"/>
  <c r="AL192" i="31" s="1"/>
  <c r="AL193" i="21"/>
  <c r="AL192" i="24"/>
  <c r="K74" i="33"/>
  <c r="Q218" i="9"/>
  <c r="M195" i="24"/>
  <c r="M195" i="27"/>
  <c r="M195" i="31" s="1"/>
  <c r="M196" i="21"/>
  <c r="K115" i="34"/>
  <c r="AC217" i="9"/>
  <c r="Y195" i="21"/>
  <c r="Y194" i="27"/>
  <c r="Y194" i="31" s="1"/>
  <c r="Y194" i="24"/>
  <c r="Q194" i="24"/>
  <c r="U217" i="9"/>
  <c r="Q194" i="27"/>
  <c r="Q194" i="31" s="1"/>
  <c r="Q195" i="21"/>
  <c r="I211" i="9"/>
  <c r="G70" i="33"/>
  <c r="G81" i="33" s="1"/>
  <c r="G97" i="33" s="1"/>
  <c r="G99" i="33" s="1"/>
  <c r="I191" i="24"/>
  <c r="I211" i="24" s="1"/>
  <c r="I212" i="24" s="1"/>
  <c r="M214" i="9"/>
  <c r="G111" i="34"/>
  <c r="G132" i="34" s="1"/>
  <c r="G158" i="34" s="1"/>
  <c r="G160" i="34" s="1"/>
  <c r="I192" i="21"/>
  <c r="I212" i="21" s="1"/>
  <c r="I213" i="21" s="1"/>
  <c r="I191" i="27"/>
  <c r="AG217" i="9"/>
  <c r="AC194" i="24"/>
  <c r="AC194" i="27"/>
  <c r="AC194" i="31" s="1"/>
  <c r="AC195" i="21"/>
  <c r="AS220" i="9"/>
  <c r="AO197" i="24"/>
  <c r="AO197" i="27"/>
  <c r="AO197" i="31" s="1"/>
  <c r="AO198" i="21"/>
  <c r="S195" i="21"/>
  <c r="S194" i="27"/>
  <c r="S194" i="31" s="1"/>
  <c r="S194" i="24"/>
  <c r="W217" i="9"/>
  <c r="AX172" i="31"/>
  <c r="AS195" i="24"/>
  <c r="AW218" i="9"/>
  <c r="AS195" i="27"/>
  <c r="AS195" i="31" s="1"/>
  <c r="AS196" i="21"/>
  <c r="X218" i="9"/>
  <c r="T195" i="24"/>
  <c r="T196" i="21"/>
  <c r="T195" i="27"/>
  <c r="T195" i="31" s="1"/>
  <c r="BA220" i="9"/>
  <c r="AW197" i="24"/>
  <c r="AW198" i="21"/>
  <c r="AW197" i="27"/>
  <c r="AW197" i="31" s="1"/>
  <c r="T220" i="9"/>
  <c r="N76" i="33"/>
  <c r="P197" i="24"/>
  <c r="P197" i="27"/>
  <c r="P197" i="31" s="1"/>
  <c r="N117" i="34"/>
  <c r="P198" i="21"/>
  <c r="AJ215" i="9"/>
  <c r="AF192" i="27"/>
  <c r="AF192" i="31" s="1"/>
  <c r="AF193" i="21"/>
  <c r="AF192" i="24"/>
  <c r="P217" i="9"/>
  <c r="J114" i="34"/>
  <c r="L194" i="24"/>
  <c r="J73" i="33"/>
  <c r="L194" i="27"/>
  <c r="L194" i="31" s="1"/>
  <c r="L195" i="21"/>
  <c r="AO215" i="9"/>
  <c r="AK192" i="27"/>
  <c r="AK192" i="31" s="1"/>
  <c r="AK193" i="21"/>
  <c r="AK192" i="24"/>
  <c r="X214" i="9"/>
  <c r="T191" i="27"/>
  <c r="T191" i="24"/>
  <c r="T192" i="21"/>
  <c r="AY216" i="9"/>
  <c r="AU193" i="24"/>
  <c r="AU193" i="27"/>
  <c r="AU193" i="31" s="1"/>
  <c r="AU194" i="21"/>
  <c r="AM195" i="27"/>
  <c r="AM195" i="31" s="1"/>
  <c r="AQ218" i="9"/>
  <c r="AM195" i="24"/>
  <c r="AM196" i="21"/>
  <c r="BB217" i="9"/>
  <c r="AX194" i="24"/>
  <c r="AX195" i="21"/>
  <c r="AX194" i="27"/>
  <c r="AX194" i="31" s="1"/>
  <c r="AA222" i="9"/>
  <c r="W199" i="24"/>
  <c r="W199" i="27"/>
  <c r="W199" i="31" s="1"/>
  <c r="W200" i="21"/>
  <c r="W223" i="9"/>
  <c r="AJ168" i="31"/>
  <c r="T168" i="31"/>
  <c r="AY222" i="9"/>
  <c r="AY217" i="9"/>
  <c r="AU195" i="21"/>
  <c r="AU194" i="24"/>
  <c r="AU194" i="27"/>
  <c r="AU194" i="31" s="1"/>
  <c r="AH168" i="31"/>
  <c r="Y196" i="24"/>
  <c r="AC219" i="9"/>
  <c r="Y197" i="21"/>
  <c r="Y196" i="27"/>
  <c r="Y196" i="31" s="1"/>
  <c r="V215" i="9"/>
  <c r="R192" i="24"/>
  <c r="R192" i="27"/>
  <c r="R192" i="31" s="1"/>
  <c r="R193" i="21"/>
  <c r="AI196" i="27"/>
  <c r="AI196" i="31" s="1"/>
  <c r="AI197" i="21"/>
  <c r="AI196" i="24"/>
  <c r="AM219" i="9"/>
  <c r="AY219" i="9"/>
  <c r="AU196" i="27"/>
  <c r="AU196" i="31" s="1"/>
  <c r="AU197" i="21"/>
  <c r="AU196" i="24"/>
  <c r="AZ218" i="9"/>
  <c r="AV196" i="21"/>
  <c r="AV195" i="27"/>
  <c r="AV195" i="31" s="1"/>
  <c r="AV195" i="24"/>
  <c r="Y168" i="31"/>
  <c r="N193" i="21"/>
  <c r="N192" i="24"/>
  <c r="N192" i="27"/>
  <c r="N192" i="31" s="1"/>
  <c r="R215" i="9"/>
  <c r="AD168" i="31"/>
  <c r="I188" i="27"/>
  <c r="I189" i="27" s="1"/>
  <c r="I168" i="31"/>
  <c r="I188" i="31" s="1"/>
  <c r="P215" i="9"/>
  <c r="L193" i="21"/>
  <c r="L192" i="24"/>
  <c r="L192" i="27"/>
  <c r="L192" i="31" s="1"/>
  <c r="R217" i="9"/>
  <c r="N194" i="24"/>
  <c r="N194" i="27"/>
  <c r="N194" i="31" s="1"/>
  <c r="N195" i="21"/>
  <c r="AS193" i="24"/>
  <c r="AW216" i="9"/>
  <c r="AS194" i="21"/>
  <c r="AS193" i="27"/>
  <c r="AS193" i="31" s="1"/>
  <c r="R216" i="9"/>
  <c r="N194" i="21"/>
  <c r="N193" i="27"/>
  <c r="N193" i="31" s="1"/>
  <c r="N193" i="24"/>
  <c r="AK220" i="9"/>
  <c r="AG197" i="27"/>
  <c r="AG197" i="31" s="1"/>
  <c r="AG197" i="24"/>
  <c r="AG198" i="21"/>
  <c r="AY195" i="27"/>
  <c r="AY195" i="31" s="1"/>
  <c r="BC218" i="9"/>
  <c r="AY196" i="21"/>
  <c r="AY195" i="24"/>
  <c r="AE215" i="9"/>
  <c r="AA192" i="27"/>
  <c r="AA192" i="31" s="1"/>
  <c r="AA193" i="21"/>
  <c r="AA192" i="24"/>
  <c r="S218" i="9"/>
  <c r="O195" i="24"/>
  <c r="O195" i="27"/>
  <c r="O195" i="31" s="1"/>
  <c r="O196" i="21"/>
  <c r="R214" i="9"/>
  <c r="N191" i="27"/>
  <c r="N192" i="21"/>
  <c r="N191" i="24"/>
  <c r="AW215" i="9"/>
  <c r="AS192" i="24"/>
  <c r="AS192" i="27"/>
  <c r="AS192" i="31" s="1"/>
  <c r="AS193" i="21"/>
  <c r="AI168" i="31"/>
  <c r="O215" i="9"/>
  <c r="I112" i="34"/>
  <c r="I71" i="33"/>
  <c r="K192" i="24"/>
  <c r="K192" i="27"/>
  <c r="K192" i="31" s="1"/>
  <c r="K193" i="21"/>
  <c r="AC197" i="24"/>
  <c r="AC198" i="21"/>
  <c r="AC197" i="27"/>
  <c r="AC197" i="31" s="1"/>
  <c r="AG220" i="9"/>
  <c r="AS215" i="9"/>
  <c r="AO192" i="24"/>
  <c r="AO193" i="21"/>
  <c r="AO192" i="27"/>
  <c r="AO192" i="31" s="1"/>
  <c r="AY218" i="9"/>
  <c r="AU195" i="24"/>
  <c r="AU196" i="21"/>
  <c r="AU195" i="27"/>
  <c r="AU195" i="31" s="1"/>
  <c r="AM168" i="31"/>
  <c r="BC199" i="24"/>
  <c r="BC200" i="21"/>
  <c r="BC199" i="27"/>
  <c r="BC199" i="31" s="1"/>
  <c r="BG222" i="9"/>
  <c r="AY173" i="31"/>
  <c r="I72" i="33"/>
  <c r="K194" i="21"/>
  <c r="O216" i="9"/>
  <c r="I113" i="34"/>
  <c r="K193" i="24"/>
  <c r="K193" i="27"/>
  <c r="K193" i="31" s="1"/>
  <c r="AP216" i="9"/>
  <c r="AL194" i="21"/>
  <c r="AL193" i="27"/>
  <c r="AL193" i="31" s="1"/>
  <c r="AL193" i="24"/>
  <c r="AB216" i="9"/>
  <c r="X193" i="24"/>
  <c r="X194" i="21"/>
  <c r="X193" i="27"/>
  <c r="X193" i="31" s="1"/>
  <c r="BD218" i="9"/>
  <c r="AZ196" i="21"/>
  <c r="AZ195" i="24"/>
  <c r="AZ195" i="27"/>
  <c r="AN221" i="9"/>
  <c r="AF168" i="31"/>
  <c r="AT193" i="24"/>
  <c r="AT194" i="21"/>
  <c r="AX216" i="9"/>
  <c r="AT193" i="27"/>
  <c r="AT193" i="31" s="1"/>
  <c r="P216" i="9"/>
  <c r="L193" i="27"/>
  <c r="L193" i="31" s="1"/>
  <c r="J113" i="34"/>
  <c r="L194" i="21"/>
  <c r="L193" i="24"/>
  <c r="J72" i="33"/>
  <c r="S168" i="31"/>
  <c r="AV191" i="24"/>
  <c r="AV192" i="21"/>
  <c r="AZ214" i="9"/>
  <c r="AV191" i="27"/>
  <c r="Q168" i="31"/>
  <c r="AK218" i="9"/>
  <c r="AG195" i="24"/>
  <c r="AG195" i="27"/>
  <c r="AG195" i="31" s="1"/>
  <c r="AG196" i="21"/>
  <c r="AD214" i="9"/>
  <c r="Z192" i="21"/>
  <c r="Z191" i="27"/>
  <c r="Z191" i="24"/>
  <c r="AB193" i="24"/>
  <c r="AB193" i="27"/>
  <c r="AB193" i="31" s="1"/>
  <c r="AB194" i="21"/>
  <c r="AF216" i="9"/>
  <c r="AP214" i="9"/>
  <c r="AL191" i="24"/>
  <c r="AL192" i="21"/>
  <c r="AL191" i="27"/>
  <c r="Z214" i="9"/>
  <c r="V191" i="24"/>
  <c r="V191" i="27"/>
  <c r="V192" i="21"/>
  <c r="R192" i="21"/>
  <c r="R191" i="27"/>
  <c r="V214" i="9"/>
  <c r="R191" i="24"/>
  <c r="AP168" i="31"/>
  <c r="AI216" i="9"/>
  <c r="AE193" i="27"/>
  <c r="AE193" i="31" s="1"/>
  <c r="AE193" i="24"/>
  <c r="AE194" i="21"/>
  <c r="AT219" i="9"/>
  <c r="AP196" i="27"/>
  <c r="AP196" i="31" s="1"/>
  <c r="AP196" i="24"/>
  <c r="AP197" i="21"/>
  <c r="Z192" i="27"/>
  <c r="Z192" i="31" s="1"/>
  <c r="Z192" i="24"/>
  <c r="Z193" i="21"/>
  <c r="AD215" i="9"/>
  <c r="I189" i="21"/>
  <c r="I190" i="21" s="1"/>
  <c r="AV194" i="21"/>
  <c r="AV193" i="24"/>
  <c r="AV193" i="27"/>
  <c r="AV193" i="31" s="1"/>
  <c r="AZ216" i="9"/>
  <c r="S215" i="9"/>
  <c r="O192" i="24"/>
  <c r="O193" i="21"/>
  <c r="O192" i="27"/>
  <c r="O192" i="31" s="1"/>
  <c r="AA168" i="31"/>
  <c r="BJ225" i="9"/>
  <c r="BF203" i="21"/>
  <c r="BF202" i="27"/>
  <c r="BF202" i="31" s="1"/>
  <c r="AO218" i="9"/>
  <c r="AK195" i="24"/>
  <c r="AK196" i="21"/>
  <c r="AK195" i="27"/>
  <c r="AK195" i="31" s="1"/>
  <c r="U214" i="9"/>
  <c r="Q192" i="21"/>
  <c r="Q191" i="27"/>
  <c r="Q191" i="24"/>
  <c r="X215" i="9"/>
  <c r="T192" i="24"/>
  <c r="T192" i="27"/>
  <c r="T192" i="31" s="1"/>
  <c r="T193" i="21"/>
  <c r="W215" i="9"/>
  <c r="S192" i="27"/>
  <c r="S192" i="31" s="1"/>
  <c r="S192" i="24"/>
  <c r="S193" i="21"/>
  <c r="AB168" i="31"/>
  <c r="AO214" i="9"/>
  <c r="AK191" i="24"/>
  <c r="AK192" i="21"/>
  <c r="AK191" i="27"/>
  <c r="T217" i="9"/>
  <c r="P194" i="27"/>
  <c r="P194" i="31" s="1"/>
  <c r="P195" i="21"/>
  <c r="P194" i="24"/>
  <c r="AU216" i="9"/>
  <c r="AQ193" i="24"/>
  <c r="AQ194" i="21"/>
  <c r="AQ193" i="27"/>
  <c r="AQ193" i="31" s="1"/>
  <c r="AS214" i="9"/>
  <c r="AO191" i="27"/>
  <c r="AO191" i="24"/>
  <c r="AO192" i="21"/>
  <c r="Y221" i="9"/>
  <c r="U198" i="24"/>
  <c r="U199" i="21"/>
  <c r="U198" i="27"/>
  <c r="U198" i="31" s="1"/>
  <c r="AZ196" i="27"/>
  <c r="AZ196" i="31" s="1"/>
  <c r="AZ196" i="24"/>
  <c r="BD219" i="9"/>
  <c r="AZ197" i="21"/>
  <c r="AC222" i="9"/>
  <c r="Z168" i="31"/>
  <c r="BC222" i="9"/>
  <c r="S219" i="9"/>
  <c r="O196" i="24"/>
  <c r="O196" i="27"/>
  <c r="O196" i="31" s="1"/>
  <c r="M116" i="34"/>
  <c r="O197" i="21"/>
  <c r="M75" i="33"/>
  <c r="AX218" i="9"/>
  <c r="AT195" i="24"/>
  <c r="AT195" i="27"/>
  <c r="AT195" i="31" s="1"/>
  <c r="AT196" i="21"/>
  <c r="W216" i="9"/>
  <c r="S193" i="24"/>
  <c r="S194" i="21"/>
  <c r="S193" i="27"/>
  <c r="S193" i="31" s="1"/>
  <c r="AZ198" i="21"/>
  <c r="AZ197" i="27"/>
  <c r="AZ197" i="31" s="1"/>
  <c r="BD220" i="9"/>
  <c r="AZ197" i="24"/>
  <c r="AX196" i="24"/>
  <c r="AX197" i="21"/>
  <c r="AX196" i="27"/>
  <c r="AX196" i="31" s="1"/>
  <c r="BB219" i="9"/>
  <c r="AM217" i="9"/>
  <c r="AI194" i="24"/>
  <c r="AI194" i="27"/>
  <c r="AI194" i="31" s="1"/>
  <c r="AI195" i="21"/>
  <c r="AS197" i="27"/>
  <c r="AS197" i="31" s="1"/>
  <c r="AS198" i="21"/>
  <c r="AS197" i="24"/>
  <c r="AW220" i="9"/>
  <c r="AU214" i="9"/>
  <c r="AQ191" i="27"/>
  <c r="AQ191" i="24"/>
  <c r="AQ192" i="21"/>
  <c r="AJ223" i="9"/>
  <c r="AF200" i="24"/>
  <c r="AF200" i="27"/>
  <c r="AF200" i="31" s="1"/>
  <c r="AF201" i="21"/>
  <c r="AZ215" i="9"/>
  <c r="AV193" i="21"/>
  <c r="AV192" i="27"/>
  <c r="AV192" i="31" s="1"/>
  <c r="AV192" i="24"/>
  <c r="AO193" i="24"/>
  <c r="AO194" i="21"/>
  <c r="AO193" i="27"/>
  <c r="AO193" i="31" s="1"/>
  <c r="AS216" i="9"/>
  <c r="AD193" i="24"/>
  <c r="AD193" i="27"/>
  <c r="AD193" i="31" s="1"/>
  <c r="AH216" i="9"/>
  <c r="AD194" i="21"/>
  <c r="AT168" i="31"/>
  <c r="AA218" i="9"/>
  <c r="W195" i="24"/>
  <c r="W196" i="21"/>
  <c r="W195" i="27"/>
  <c r="W195" i="31" s="1"/>
  <c r="AR191" i="24"/>
  <c r="AV214" i="9"/>
  <c r="AR192" i="21"/>
  <c r="AR191" i="27"/>
  <c r="AJ221" i="9"/>
  <c r="AF199" i="21"/>
  <c r="AF198" i="24"/>
  <c r="AF198" i="27"/>
  <c r="AF198" i="31" s="1"/>
  <c r="S217" i="9"/>
  <c r="O194" i="24"/>
  <c r="O195" i="21"/>
  <c r="O194" i="27"/>
  <c r="O194" i="31" s="1"/>
  <c r="AE214" i="9"/>
  <c r="AA192" i="21"/>
  <c r="AA191" i="27"/>
  <c r="AA191" i="24"/>
  <c r="AJ214" i="9"/>
  <c r="AF191" i="24"/>
  <c r="AF192" i="21"/>
  <c r="AF191" i="27"/>
  <c r="K191" i="27"/>
  <c r="K192" i="21"/>
  <c r="O214" i="9"/>
  <c r="K191" i="24"/>
  <c r="K211" i="9"/>
  <c r="U168" i="31"/>
  <c r="AJ217" i="9"/>
  <c r="AF194" i="24"/>
  <c r="AF194" i="27"/>
  <c r="AF194" i="31" s="1"/>
  <c r="AF195" i="21"/>
  <c r="BH224" i="9"/>
  <c r="BD202" i="21"/>
  <c r="BD201" i="27"/>
  <c r="BD201" i="31" s="1"/>
  <c r="AN191" i="27"/>
  <c r="AR214" i="9"/>
  <c r="AN192" i="21"/>
  <c r="AN191" i="24"/>
  <c r="R196" i="21"/>
  <c r="R195" i="24"/>
  <c r="V218" i="9"/>
  <c r="R195" i="27"/>
  <c r="R195" i="31" s="1"/>
  <c r="AV216" i="9"/>
  <c r="AR193" i="27"/>
  <c r="AR193" i="31" s="1"/>
  <c r="AR194" i="21"/>
  <c r="AR193" i="24"/>
  <c r="AN218" i="9"/>
  <c r="AJ195" i="24"/>
  <c r="AJ196" i="21"/>
  <c r="AJ195" i="27"/>
  <c r="AJ195" i="31" s="1"/>
  <c r="AC218" i="9"/>
  <c r="Y196" i="21"/>
  <c r="Y195" i="24"/>
  <c r="Y195" i="27"/>
  <c r="Y195" i="31" s="1"/>
  <c r="AC195" i="27"/>
  <c r="AC195" i="31" s="1"/>
  <c r="AG218" i="9"/>
  <c r="AC195" i="24"/>
  <c r="AC196" i="21"/>
  <c r="AZ174" i="31"/>
  <c r="AB194" i="24"/>
  <c r="AF217" i="9"/>
  <c r="AB194" i="27"/>
  <c r="AB194" i="31" s="1"/>
  <c r="AB195" i="21"/>
  <c r="AE168" i="31"/>
  <c r="AF218" i="9"/>
  <c r="AB195" i="27"/>
  <c r="AB195" i="31" s="1"/>
  <c r="AB196" i="21"/>
  <c r="AB195" i="24"/>
  <c r="AD221" i="9"/>
  <c r="Z198" i="27"/>
  <c r="Z198" i="31" s="1"/>
  <c r="Z199" i="21"/>
  <c r="Z198" i="24"/>
  <c r="AA198" i="21"/>
  <c r="AE220" i="9"/>
  <c r="AA197" i="24"/>
  <c r="AA197" i="27"/>
  <c r="AA197" i="31" s="1"/>
  <c r="AL214" i="9"/>
  <c r="AH192" i="21"/>
  <c r="AH191" i="27"/>
  <c r="AH191" i="24"/>
  <c r="AL218" i="9"/>
  <c r="AH195" i="27"/>
  <c r="AH195" i="31" s="1"/>
  <c r="AH195" i="24"/>
  <c r="AH196" i="21"/>
  <c r="AT217" i="9"/>
  <c r="AP194" i="24"/>
  <c r="AP194" i="27"/>
  <c r="AP194" i="31" s="1"/>
  <c r="AP195" i="21"/>
  <c r="U215" i="9"/>
  <c r="Q193" i="21"/>
  <c r="Q192" i="27"/>
  <c r="Q192" i="31" s="1"/>
  <c r="Q192" i="24"/>
  <c r="AH221" i="9"/>
  <c r="AD198" i="24"/>
  <c r="AD198" i="27"/>
  <c r="AD198" i="31" s="1"/>
  <c r="AD199" i="21"/>
  <c r="Q215" i="9"/>
  <c r="M192" i="27"/>
  <c r="M192" i="31" s="1"/>
  <c r="M192" i="24"/>
  <c r="M193" i="21"/>
  <c r="BE220" i="9"/>
  <c r="BA198" i="21"/>
  <c r="BA197" i="24"/>
  <c r="BA197" i="27"/>
  <c r="BA197" i="31" s="1"/>
  <c r="Y214" i="9"/>
  <c r="U192" i="21"/>
  <c r="U191" i="27"/>
  <c r="U191" i="24"/>
  <c r="AG168" i="31"/>
  <c r="AQ168" i="31"/>
  <c r="S216" i="9"/>
  <c r="O193" i="27"/>
  <c r="O193" i="31" s="1"/>
  <c r="O194" i="21"/>
  <c r="O193" i="24"/>
  <c r="AR168" i="31"/>
  <c r="AO219" i="9"/>
  <c r="AK196" i="24"/>
  <c r="AK197" i="21"/>
  <c r="AK196" i="27"/>
  <c r="AK196" i="31" s="1"/>
  <c r="AR215" i="9"/>
  <c r="AN193" i="21"/>
  <c r="AN192" i="27"/>
  <c r="AN192" i="31" s="1"/>
  <c r="AN192" i="24"/>
  <c r="AB215" i="9"/>
  <c r="X192" i="24"/>
  <c r="X193" i="21"/>
  <c r="X192" i="27"/>
  <c r="X192" i="31" s="1"/>
  <c r="AZ217" i="9"/>
  <c r="AV194" i="24"/>
  <c r="AV195" i="21"/>
  <c r="AV194" i="27"/>
  <c r="AV194" i="31" s="1"/>
  <c r="I188" i="24"/>
  <c r="I189" i="24" s="1"/>
  <c r="AM218" i="9"/>
  <c r="AI195" i="24"/>
  <c r="AI195" i="27"/>
  <c r="AI195" i="31" s="1"/>
  <c r="AI196" i="21"/>
  <c r="AX219" i="9"/>
  <c r="AT197" i="21"/>
  <c r="AT196" i="27"/>
  <c r="AT196" i="31" s="1"/>
  <c r="AT196" i="24"/>
  <c r="BM312" i="9"/>
  <c r="BK289" i="9"/>
  <c r="BL309" i="9"/>
  <c r="BJ286" i="9"/>
  <c r="BF315" i="9"/>
  <c r="BD292" i="9"/>
  <c r="BE313" i="22" l="1"/>
  <c r="AS6" i="15"/>
  <c r="AT20" i="15"/>
  <c r="AT21" i="15" s="1"/>
  <c r="BC49" i="24"/>
  <c r="BC50" i="24" s="1"/>
  <c r="AM335" i="20"/>
  <c r="BC220" i="9"/>
  <c r="AX244" i="9" s="1"/>
  <c r="AX267" i="9" s="1"/>
  <c r="AY197" i="24"/>
  <c r="AY198" i="21"/>
  <c r="AY335" i="20"/>
  <c r="AQ335" i="22"/>
  <c r="Q197" i="27"/>
  <c r="Q197" i="31" s="1"/>
  <c r="Q198" i="21"/>
  <c r="Q197" i="24"/>
  <c r="AR199" i="21"/>
  <c r="AE335" i="22"/>
  <c r="R236" i="22"/>
  <c r="AR198" i="24"/>
  <c r="AR198" i="27"/>
  <c r="AR198" i="31" s="1"/>
  <c r="AI199" i="24"/>
  <c r="AI199" i="27"/>
  <c r="AI199" i="31" s="1"/>
  <c r="AI200" i="21"/>
  <c r="X198" i="27"/>
  <c r="X198" i="31" s="1"/>
  <c r="AN198" i="24"/>
  <c r="X198" i="24"/>
  <c r="AJ198" i="24"/>
  <c r="AJ199" i="21"/>
  <c r="AN198" i="27"/>
  <c r="AN198" i="31" s="1"/>
  <c r="AB154" i="27"/>
  <c r="AB154" i="31" s="1"/>
  <c r="R156" i="21"/>
  <c r="AN73" i="22"/>
  <c r="AN74" i="22" s="1"/>
  <c r="Q189" i="22"/>
  <c r="Q190" i="22" s="1"/>
  <c r="AN154" i="24"/>
  <c r="AB155" i="21"/>
  <c r="AJ73" i="22"/>
  <c r="AJ74" i="22" s="1"/>
  <c r="AX73" i="22"/>
  <c r="AX74" i="22" s="1"/>
  <c r="AP198" i="24"/>
  <c r="AP198" i="27"/>
  <c r="AP198" i="31" s="1"/>
  <c r="AW199" i="24"/>
  <c r="P73" i="22"/>
  <c r="P74" i="22" s="1"/>
  <c r="AN154" i="27"/>
  <c r="AN154" i="31" s="1"/>
  <c r="AU200" i="21"/>
  <c r="AW199" i="27"/>
  <c r="AW199" i="31" s="1"/>
  <c r="AU199" i="27"/>
  <c r="AU199" i="31" s="1"/>
  <c r="AV73" i="22"/>
  <c r="AV74" i="22" s="1"/>
  <c r="AH73" i="22"/>
  <c r="AH74" i="22" s="1"/>
  <c r="AB198" i="24"/>
  <c r="AM176" i="24"/>
  <c r="AA189" i="22"/>
  <c r="AA190" i="22" s="1"/>
  <c r="AB199" i="21"/>
  <c r="AG64" i="21"/>
  <c r="AM177" i="21"/>
  <c r="BB72" i="24"/>
  <c r="BB73" i="24" s="1"/>
  <c r="R155" i="27"/>
  <c r="R155" i="31" s="1"/>
  <c r="BF204" i="21"/>
  <c r="Q352" i="20"/>
  <c r="Q353" i="20" s="1"/>
  <c r="P118" i="31"/>
  <c r="K142" i="31" s="1"/>
  <c r="AL198" i="24"/>
  <c r="BJ105" i="27"/>
  <c r="BJ105" i="24"/>
  <c r="BE129" i="24" s="1"/>
  <c r="BJ106" i="21"/>
  <c r="BE130" i="21" s="1"/>
  <c r="BH156" i="21"/>
  <c r="BH155" i="27"/>
  <c r="BH155" i="31" s="1"/>
  <c r="BH180" i="20"/>
  <c r="BE311" i="24"/>
  <c r="BE312" i="21"/>
  <c r="BI336" i="20"/>
  <c r="BE311" i="27"/>
  <c r="BE311" i="31" s="1"/>
  <c r="AU20" i="20"/>
  <c r="AU135" i="20"/>
  <c r="BD289" i="24"/>
  <c r="BF314" i="20"/>
  <c r="BD290" i="21"/>
  <c r="BD289" i="27"/>
  <c r="BD289" i="31" s="1"/>
  <c r="BK221" i="27"/>
  <c r="BK221" i="24"/>
  <c r="BF245" i="24" s="1"/>
  <c r="BK222" i="21"/>
  <c r="BF246" i="21" s="1"/>
  <c r="BF247" i="20"/>
  <c r="BF270" i="20" s="1"/>
  <c r="BI20" i="20"/>
  <c r="BI135" i="20"/>
  <c r="BI158" i="20" s="1"/>
  <c r="BH42" i="20"/>
  <c r="BG177" i="27"/>
  <c r="BG177" i="31" s="1"/>
  <c r="BG178" i="21"/>
  <c r="BG177" i="24"/>
  <c r="BI202" i="20"/>
  <c r="BF61" i="27"/>
  <c r="BF61" i="31" s="1"/>
  <c r="BH86" i="20"/>
  <c r="BF62" i="21"/>
  <c r="BF61" i="24"/>
  <c r="BG39" i="24"/>
  <c r="BG40" i="21"/>
  <c r="BG39" i="27"/>
  <c r="BG39" i="31" s="1"/>
  <c r="BG64" i="20"/>
  <c r="BK108" i="20"/>
  <c r="BG83" i="24"/>
  <c r="BG84" i="21"/>
  <c r="BG83" i="27"/>
  <c r="BG83" i="31" s="1"/>
  <c r="AL198" i="27"/>
  <c r="AL198" i="31" s="1"/>
  <c r="BH200" i="21"/>
  <c r="BH199" i="24"/>
  <c r="BH199" i="27"/>
  <c r="BH199" i="31" s="1"/>
  <c r="BL224" i="20"/>
  <c r="BJ220" i="31"/>
  <c r="BE244" i="31" s="1"/>
  <c r="BE244" i="27"/>
  <c r="BI104" i="31"/>
  <c r="BD128" i="31" s="1"/>
  <c r="BD128" i="27"/>
  <c r="BH333" i="27"/>
  <c r="BH333" i="31" s="1"/>
  <c r="BH333" i="24"/>
  <c r="BH334" i="21"/>
  <c r="BE268" i="21"/>
  <c r="BE292" i="20"/>
  <c r="BE267" i="27"/>
  <c r="BE267" i="31" s="1"/>
  <c r="BE267" i="24"/>
  <c r="P90" i="27"/>
  <c r="P90" i="31" s="1"/>
  <c r="P91" i="21"/>
  <c r="T115" i="20"/>
  <c r="AO135" i="20"/>
  <c r="AO20" i="20"/>
  <c r="R209" i="20"/>
  <c r="P185" i="21"/>
  <c r="P184" i="27"/>
  <c r="P184" i="31" s="1"/>
  <c r="Q49" i="20"/>
  <c r="R27" i="20"/>
  <c r="R142" i="20"/>
  <c r="R165" i="20" s="1"/>
  <c r="BF21" i="20"/>
  <c r="BF136" i="20"/>
  <c r="S112" i="27"/>
  <c r="S113" i="21"/>
  <c r="N137" i="21" s="1"/>
  <c r="N325" i="27"/>
  <c r="N325" i="31" s="1"/>
  <c r="R350" i="20"/>
  <c r="N326" i="21"/>
  <c r="Q162" i="27"/>
  <c r="Q162" i="31" s="1"/>
  <c r="Q187" i="20"/>
  <c r="Q163" i="21"/>
  <c r="O328" i="20"/>
  <c r="M304" i="21"/>
  <c r="M303" i="27"/>
  <c r="M303" i="31" s="1"/>
  <c r="O321" i="20"/>
  <c r="M297" i="21"/>
  <c r="M296" i="27"/>
  <c r="M296" i="31" s="1"/>
  <c r="P71" i="20"/>
  <c r="P47" i="21"/>
  <c r="P46" i="27"/>
  <c r="P46" i="31" s="1"/>
  <c r="R111" i="31"/>
  <c r="M135" i="31" s="1"/>
  <c r="M135" i="27"/>
  <c r="O68" i="27"/>
  <c r="O68" i="31" s="1"/>
  <c r="Q93" i="20"/>
  <c r="O69" i="21"/>
  <c r="BT333" i="27"/>
  <c r="BT333" i="31" s="1"/>
  <c r="BT333" i="24"/>
  <c r="BT334" i="21"/>
  <c r="Q206" i="27"/>
  <c r="Q206" i="31" s="1"/>
  <c r="U231" i="20"/>
  <c r="Q207" i="21"/>
  <c r="AK136" i="20"/>
  <c r="AK21" i="20"/>
  <c r="N274" i="27"/>
  <c r="N274" i="31" s="1"/>
  <c r="N275" i="21"/>
  <c r="N299" i="20"/>
  <c r="Q347" i="27"/>
  <c r="Q347" i="31" s="1"/>
  <c r="Q348" i="21"/>
  <c r="R343" i="20"/>
  <c r="N319" i="21"/>
  <c r="N318" i="27"/>
  <c r="N318" i="31" s="1"/>
  <c r="S227" i="31"/>
  <c r="N251" i="31" s="1"/>
  <c r="N251" i="27"/>
  <c r="Q341" i="21"/>
  <c r="Q340" i="27"/>
  <c r="Q340" i="31" s="1"/>
  <c r="T229" i="21"/>
  <c r="O253" i="21" s="1"/>
  <c r="T228" i="27"/>
  <c r="O254" i="20"/>
  <c r="O277" i="20" s="1"/>
  <c r="BM136" i="20"/>
  <c r="BM159" i="20" s="1"/>
  <c r="BL43" i="20"/>
  <c r="S21" i="20"/>
  <c r="S136" i="20"/>
  <c r="Q46" i="27"/>
  <c r="Q46" i="31" s="1"/>
  <c r="Q47" i="21"/>
  <c r="Q71" i="20"/>
  <c r="BI312" i="27"/>
  <c r="BI312" i="31" s="1"/>
  <c r="BI312" i="24"/>
  <c r="BM337" i="20"/>
  <c r="BI313" i="21"/>
  <c r="Q185" i="21"/>
  <c r="S209" i="20"/>
  <c r="Q184" i="27"/>
  <c r="Q184" i="31" s="1"/>
  <c r="BJ248" i="20"/>
  <c r="BJ271" i="20" s="1"/>
  <c r="BO223" i="21"/>
  <c r="BJ247" i="21" s="1"/>
  <c r="BO222" i="24"/>
  <c r="BJ246" i="24" s="1"/>
  <c r="BO222" i="27"/>
  <c r="AM20" i="20"/>
  <c r="AM135" i="20"/>
  <c r="O275" i="21"/>
  <c r="O274" i="27"/>
  <c r="O274" i="31" s="1"/>
  <c r="O299" i="20"/>
  <c r="BP104" i="31"/>
  <c r="BK128" i="31" s="1"/>
  <c r="BK128" i="27"/>
  <c r="R341" i="21"/>
  <c r="R340" i="27"/>
  <c r="R340" i="31" s="1"/>
  <c r="U135" i="20"/>
  <c r="U20" i="20"/>
  <c r="BK65" i="20"/>
  <c r="BK41" i="21"/>
  <c r="BK40" i="27"/>
  <c r="BK40" i="31" s="1"/>
  <c r="BJ62" i="27"/>
  <c r="BJ62" i="31" s="1"/>
  <c r="BJ63" i="21"/>
  <c r="BL87" i="20"/>
  <c r="R49" i="20"/>
  <c r="S27" i="20"/>
  <c r="S142" i="20"/>
  <c r="S165" i="20" s="1"/>
  <c r="S343" i="20"/>
  <c r="O319" i="21"/>
  <c r="O318" i="27"/>
  <c r="O318" i="31" s="1"/>
  <c r="BN106" i="27"/>
  <c r="BN106" i="24"/>
  <c r="BI130" i="24" s="1"/>
  <c r="BN107" i="21"/>
  <c r="BI131" i="21" s="1"/>
  <c r="BN83" i="27"/>
  <c r="BN83" i="31" s="1"/>
  <c r="BR108" i="20"/>
  <c r="BN83" i="24"/>
  <c r="BN84" i="21"/>
  <c r="Q91" i="21"/>
  <c r="U115" i="20"/>
  <c r="Q90" i="27"/>
  <c r="Q90" i="31" s="1"/>
  <c r="AD135" i="20"/>
  <c r="AD20" i="20"/>
  <c r="N135" i="27"/>
  <c r="S111" i="31"/>
  <c r="N135" i="31" s="1"/>
  <c r="BK84" i="24"/>
  <c r="BK84" i="27"/>
  <c r="BK84" i="31" s="1"/>
  <c r="BO109" i="20"/>
  <c r="BK85" i="21"/>
  <c r="BI293" i="20"/>
  <c r="BI269" i="21"/>
  <c r="BI268" i="27"/>
  <c r="BI268" i="31" s="1"/>
  <c r="BI268" i="24"/>
  <c r="AI21" i="20"/>
  <c r="AI136" i="20"/>
  <c r="R187" i="20"/>
  <c r="R163" i="21"/>
  <c r="R162" i="27"/>
  <c r="R162" i="31" s="1"/>
  <c r="AP139" i="20"/>
  <c r="AP24" i="20"/>
  <c r="T135" i="20"/>
  <c r="T20" i="20"/>
  <c r="AW135" i="20"/>
  <c r="AW20" i="20"/>
  <c r="AQ136" i="20"/>
  <c r="AQ21" i="20"/>
  <c r="BM247" i="20"/>
  <c r="BM270" i="20" s="1"/>
  <c r="BR221" i="27"/>
  <c r="BR222" i="21"/>
  <c r="BM246" i="21" s="1"/>
  <c r="BR221" i="24"/>
  <c r="BM245" i="24" s="1"/>
  <c r="AR135" i="20"/>
  <c r="AR20" i="20"/>
  <c r="P254" i="20"/>
  <c r="P277" i="20" s="1"/>
  <c r="U228" i="27"/>
  <c r="U229" i="21"/>
  <c r="P253" i="21" s="1"/>
  <c r="T108" i="27"/>
  <c r="T109" i="21"/>
  <c r="O133" i="21" s="1"/>
  <c r="BB20" i="20"/>
  <c r="BB135" i="20"/>
  <c r="BI245" i="27"/>
  <c r="BN221" i="31"/>
  <c r="BI245" i="31" s="1"/>
  <c r="BL200" i="24"/>
  <c r="BL201" i="21"/>
  <c r="BL200" i="27"/>
  <c r="BL200" i="31" s="1"/>
  <c r="BP225" i="20"/>
  <c r="BP336" i="20"/>
  <c r="BL311" i="27"/>
  <c r="BL311" i="31" s="1"/>
  <c r="BL312" i="21"/>
  <c r="BL311" i="24"/>
  <c r="Q43" i="21"/>
  <c r="Q42" i="27"/>
  <c r="Q42" i="31" s="1"/>
  <c r="Q67" i="20"/>
  <c r="X21" i="20"/>
  <c r="X136" i="20"/>
  <c r="AQ135" i="20"/>
  <c r="AQ20" i="20"/>
  <c r="BO333" i="27"/>
  <c r="BO333" i="31" s="1"/>
  <c r="BO334" i="21"/>
  <c r="BO333" i="24"/>
  <c r="P250" i="20"/>
  <c r="P273" i="20" s="1"/>
  <c r="U225" i="21"/>
  <c r="P249" i="21" s="1"/>
  <c r="U224" i="27"/>
  <c r="BQ105" i="24"/>
  <c r="BL129" i="24" s="1"/>
  <c r="BQ106" i="21"/>
  <c r="BL130" i="21" s="1"/>
  <c r="BQ105" i="27"/>
  <c r="N292" i="24"/>
  <c r="N292" i="27"/>
  <c r="N292" i="31" s="1"/>
  <c r="N293" i="21"/>
  <c r="P317" i="20"/>
  <c r="BK179" i="21"/>
  <c r="BM203" i="20"/>
  <c r="BK178" i="27"/>
  <c r="BK178" i="31" s="1"/>
  <c r="R206" i="27"/>
  <c r="R206" i="31" s="1"/>
  <c r="R207" i="21"/>
  <c r="V231" i="20"/>
  <c r="T112" i="27"/>
  <c r="T113" i="21"/>
  <c r="O137" i="21" s="1"/>
  <c r="S138" i="20"/>
  <c r="S161" i="20" s="1"/>
  <c r="R45" i="20"/>
  <c r="S23" i="20"/>
  <c r="O271" i="21"/>
  <c r="O295" i="20"/>
  <c r="O270" i="27"/>
  <c r="O270" i="31" s="1"/>
  <c r="O270" i="24"/>
  <c r="V227" i="20"/>
  <c r="R202" i="27"/>
  <c r="R202" i="31" s="1"/>
  <c r="R203" i="21"/>
  <c r="S20" i="20"/>
  <c r="S135" i="20"/>
  <c r="Z21" i="20"/>
  <c r="Z136" i="20"/>
  <c r="P68" i="27"/>
  <c r="P68" i="31" s="1"/>
  <c r="R93" i="20"/>
  <c r="P69" i="21"/>
  <c r="BL244" i="27"/>
  <c r="BQ220" i="31"/>
  <c r="BL244" i="31" s="1"/>
  <c r="BA136" i="20"/>
  <c r="BA21" i="20"/>
  <c r="BK289" i="27"/>
  <c r="BK289" i="31" s="1"/>
  <c r="BK289" i="24"/>
  <c r="BK290" i="21"/>
  <c r="BM314" i="20"/>
  <c r="AH21" i="20"/>
  <c r="AH136" i="20"/>
  <c r="R159" i="21"/>
  <c r="R183" i="20"/>
  <c r="R158" i="27"/>
  <c r="R158" i="31" s="1"/>
  <c r="N131" i="27"/>
  <c r="S107" i="31"/>
  <c r="N131" i="31" s="1"/>
  <c r="BH129" i="27"/>
  <c r="BM105" i="31"/>
  <c r="BH129" i="31" s="1"/>
  <c r="BL267" i="24"/>
  <c r="BL267" i="27"/>
  <c r="BL267" i="31" s="1"/>
  <c r="BL268" i="21"/>
  <c r="BL292" i="20"/>
  <c r="Q86" i="27"/>
  <c r="Q86" i="31" s="1"/>
  <c r="U111" i="20"/>
  <c r="Q87" i="21"/>
  <c r="S339" i="20"/>
  <c r="O314" i="27"/>
  <c r="O314" i="31" s="1"/>
  <c r="O315" i="21"/>
  <c r="O314" i="24"/>
  <c r="P65" i="21"/>
  <c r="R89" i="20"/>
  <c r="P64" i="27"/>
  <c r="P64" i="31" s="1"/>
  <c r="BO200" i="21"/>
  <c r="BO199" i="24"/>
  <c r="BS224" i="20"/>
  <c r="BO199" i="27"/>
  <c r="BO199" i="31" s="1"/>
  <c r="Z135" i="20"/>
  <c r="Z20" i="20"/>
  <c r="T223" i="31"/>
  <c r="O247" i="31" s="1"/>
  <c r="O247" i="27"/>
  <c r="BL156" i="27"/>
  <c r="BL156" i="31" s="1"/>
  <c r="BL181" i="20"/>
  <c r="BL157" i="21"/>
  <c r="BL334" i="27"/>
  <c r="BL334" i="31" s="1"/>
  <c r="BL335" i="21"/>
  <c r="BL334" i="24"/>
  <c r="K142" i="24"/>
  <c r="P119" i="24"/>
  <c r="AI20" i="20"/>
  <c r="AI135" i="20"/>
  <c r="R337" i="21"/>
  <c r="R336" i="24"/>
  <c r="R336" i="27"/>
  <c r="R336" i="31" s="1"/>
  <c r="S205" i="20"/>
  <c r="Q181" i="21"/>
  <c r="Q180" i="27"/>
  <c r="Q180" i="31" s="1"/>
  <c r="O251" i="27"/>
  <c r="T227" i="31"/>
  <c r="O251" i="31" s="1"/>
  <c r="BJ315" i="20"/>
  <c r="BH290" i="27"/>
  <c r="BH290" i="31" s="1"/>
  <c r="BH291" i="21"/>
  <c r="BH290" i="24"/>
  <c r="N296" i="27"/>
  <c r="N296" i="31" s="1"/>
  <c r="N297" i="21"/>
  <c r="P321" i="20"/>
  <c r="P279" i="27"/>
  <c r="P279" i="31" s="1"/>
  <c r="P280" i="21"/>
  <c r="P304" i="20"/>
  <c r="BT334" i="24"/>
  <c r="BT335" i="21"/>
  <c r="BT334" i="27"/>
  <c r="BT334" i="31" s="1"/>
  <c r="BO201" i="21"/>
  <c r="BS225" i="20"/>
  <c r="BO200" i="24"/>
  <c r="BO200" i="27"/>
  <c r="BO200" i="31" s="1"/>
  <c r="P303" i="20"/>
  <c r="P279" i="21"/>
  <c r="P278" i="27"/>
  <c r="P278" i="31" s="1"/>
  <c r="U112" i="31"/>
  <c r="P136" i="31" s="1"/>
  <c r="P136" i="27"/>
  <c r="O281" i="21"/>
  <c r="O280" i="27"/>
  <c r="O280" i="31" s="1"/>
  <c r="O305" i="20"/>
  <c r="V113" i="27"/>
  <c r="V114" i="21"/>
  <c r="Q138" i="21" s="1"/>
  <c r="R204" i="27"/>
  <c r="R204" i="31" s="1"/>
  <c r="V229" i="20"/>
  <c r="R205" i="21"/>
  <c r="BJ221" i="31"/>
  <c r="BE245" i="31" s="1"/>
  <c r="BE245" i="27"/>
  <c r="N255" i="27"/>
  <c r="S231" i="31"/>
  <c r="N255" i="31" s="1"/>
  <c r="BJ293" i="20"/>
  <c r="BJ268" i="24"/>
  <c r="BJ268" i="27"/>
  <c r="BJ268" i="31" s="1"/>
  <c r="BJ269" i="21"/>
  <c r="U232" i="31"/>
  <c r="P256" i="31" s="1"/>
  <c r="P256" i="27"/>
  <c r="S117" i="31"/>
  <c r="N141" i="31" s="1"/>
  <c r="N141" i="27"/>
  <c r="BF289" i="27"/>
  <c r="BF289" i="31" s="1"/>
  <c r="BF290" i="21"/>
  <c r="BF289" i="24"/>
  <c r="BH314" i="20"/>
  <c r="R181" i="21"/>
  <c r="T205" i="20"/>
  <c r="R180" i="27"/>
  <c r="R180" i="31" s="1"/>
  <c r="BK336" i="20"/>
  <c r="BG311" i="27"/>
  <c r="BG311" i="31" s="1"/>
  <c r="BG311" i="24"/>
  <c r="BG312" i="21"/>
  <c r="BC22" i="20"/>
  <c r="BC137" i="20"/>
  <c r="BQ222" i="27"/>
  <c r="BL248" i="20"/>
  <c r="BL271" i="20" s="1"/>
  <c r="BQ223" i="21"/>
  <c r="BL247" i="21" s="1"/>
  <c r="BQ222" i="24"/>
  <c r="BL246" i="24" s="1"/>
  <c r="O297" i="20"/>
  <c r="O273" i="21"/>
  <c r="O272" i="27"/>
  <c r="O272" i="31" s="1"/>
  <c r="BD314" i="20"/>
  <c r="BB289" i="27"/>
  <c r="BB289" i="31" s="1"/>
  <c r="BB290" i="21"/>
  <c r="BB289" i="24"/>
  <c r="S89" i="20"/>
  <c r="Q64" i="27"/>
  <c r="Q64" i="31" s="1"/>
  <c r="Q65" i="21"/>
  <c r="T161" i="27"/>
  <c r="T161" i="31" s="1"/>
  <c r="T162" i="21"/>
  <c r="T186" i="20"/>
  <c r="BO106" i="27"/>
  <c r="BO106" i="24"/>
  <c r="BJ130" i="24" s="1"/>
  <c r="BO107" i="21"/>
  <c r="BJ131" i="21" s="1"/>
  <c r="T110" i="27"/>
  <c r="T111" i="21"/>
  <c r="O135" i="21" s="1"/>
  <c r="S345" i="21"/>
  <c r="S344" i="27"/>
  <c r="S344" i="31" s="1"/>
  <c r="BD177" i="27"/>
  <c r="BD177" i="31" s="1"/>
  <c r="BD177" i="24"/>
  <c r="BF202" i="20"/>
  <c r="BD178" i="21"/>
  <c r="AW136" i="20"/>
  <c r="AW21" i="20"/>
  <c r="O293" i="21"/>
  <c r="O292" i="24"/>
  <c r="Q317" i="20"/>
  <c r="O292" i="27"/>
  <c r="O292" i="31" s="1"/>
  <c r="BB312" i="21"/>
  <c r="BB311" i="27"/>
  <c r="BB311" i="31" s="1"/>
  <c r="BB311" i="24"/>
  <c r="BF336" i="20"/>
  <c r="W347" i="27"/>
  <c r="W347" i="31" s="1"/>
  <c r="W348" i="21"/>
  <c r="BI105" i="31"/>
  <c r="BD129" i="31" s="1"/>
  <c r="BD129" i="27"/>
  <c r="BP107" i="21"/>
  <c r="BK131" i="21" s="1"/>
  <c r="BP106" i="24"/>
  <c r="BK130" i="24" s="1"/>
  <c r="BP106" i="27"/>
  <c r="AE22" i="20"/>
  <c r="AE137" i="20"/>
  <c r="BN269" i="21"/>
  <c r="BN268" i="24"/>
  <c r="BN293" i="20"/>
  <c r="BN268" i="27"/>
  <c r="BN268" i="31" s="1"/>
  <c r="BM157" i="21"/>
  <c r="BM181" i="20"/>
  <c r="BM156" i="27"/>
  <c r="BM156" i="31" s="1"/>
  <c r="BP313" i="21"/>
  <c r="BP312" i="24"/>
  <c r="BP312" i="27"/>
  <c r="BP312" i="31" s="1"/>
  <c r="BT337" i="20"/>
  <c r="T351" i="20"/>
  <c r="P327" i="21"/>
  <c r="P326" i="27"/>
  <c r="P326" i="31" s="1"/>
  <c r="BN268" i="21"/>
  <c r="BN292" i="20"/>
  <c r="BN267" i="27"/>
  <c r="BN267" i="31" s="1"/>
  <c r="BN267" i="24"/>
  <c r="BS335" i="21"/>
  <c r="BS334" i="27"/>
  <c r="BS334" i="31" s="1"/>
  <c r="BS334" i="24"/>
  <c r="BF156" i="21"/>
  <c r="BF155" i="27"/>
  <c r="BF155" i="31" s="1"/>
  <c r="BF180" i="20"/>
  <c r="BM334" i="27"/>
  <c r="BM334" i="31" s="1"/>
  <c r="BM335" i="21"/>
  <c r="BM334" i="24"/>
  <c r="Q276" i="21"/>
  <c r="Q275" i="27"/>
  <c r="Q275" i="31" s="1"/>
  <c r="Q300" i="20"/>
  <c r="X232" i="20"/>
  <c r="T207" i="27"/>
  <c r="T207" i="31" s="1"/>
  <c r="T208" i="21"/>
  <c r="BL106" i="21"/>
  <c r="BG130" i="21" s="1"/>
  <c r="BL105" i="27"/>
  <c r="BL105" i="24"/>
  <c r="BG129" i="24" s="1"/>
  <c r="BE268" i="27"/>
  <c r="BE268" i="31" s="1"/>
  <c r="BE293" i="20"/>
  <c r="BE269" i="21"/>
  <c r="BE268" i="24"/>
  <c r="Q259" i="20"/>
  <c r="Q282" i="20" s="1"/>
  <c r="V233" i="27"/>
  <c r="V234" i="21"/>
  <c r="Q258" i="21" s="1"/>
  <c r="BL62" i="27"/>
  <c r="BL62" i="31" s="1"/>
  <c r="BN87" i="20"/>
  <c r="BL63" i="21"/>
  <c r="W228" i="21"/>
  <c r="R252" i="21" s="1"/>
  <c r="R253" i="20"/>
  <c r="R276" i="20" s="1"/>
  <c r="W227" i="27"/>
  <c r="BC61" i="27"/>
  <c r="BC61" i="31" s="1"/>
  <c r="BC62" i="21"/>
  <c r="BE86" i="20"/>
  <c r="BC61" i="24"/>
  <c r="P270" i="24"/>
  <c r="P295" i="20"/>
  <c r="P271" i="21"/>
  <c r="P270" i="27"/>
  <c r="P270" i="31" s="1"/>
  <c r="S91" i="27"/>
  <c r="S91" i="31" s="1"/>
  <c r="W116" i="20"/>
  <c r="S92" i="21"/>
  <c r="S159" i="21"/>
  <c r="S158" i="27"/>
  <c r="S158" i="31" s="1"/>
  <c r="S183" i="20"/>
  <c r="BQ106" i="27"/>
  <c r="BQ107" i="21"/>
  <c r="BL131" i="21" s="1"/>
  <c r="BQ106" i="24"/>
  <c r="BL130" i="24" s="1"/>
  <c r="R115" i="31"/>
  <c r="M139" i="31" s="1"/>
  <c r="M139" i="27"/>
  <c r="BI291" i="21"/>
  <c r="BI290" i="27"/>
  <c r="BI290" i="31" s="1"/>
  <c r="BK315" i="20"/>
  <c r="BI290" i="24"/>
  <c r="S202" i="27"/>
  <c r="S202" i="31" s="1"/>
  <c r="S203" i="21"/>
  <c r="W227" i="20"/>
  <c r="N323" i="21"/>
  <c r="R347" i="20"/>
  <c r="N322" i="27"/>
  <c r="N322" i="31" s="1"/>
  <c r="Q250" i="20"/>
  <c r="Q273" i="20" s="1"/>
  <c r="V225" i="21"/>
  <c r="Q249" i="21" s="1"/>
  <c r="V224" i="27"/>
  <c r="S70" i="20"/>
  <c r="S46" i="21"/>
  <c r="S45" i="27"/>
  <c r="S45" i="31" s="1"/>
  <c r="AV137" i="20"/>
  <c r="AV22" i="20"/>
  <c r="Y136" i="20"/>
  <c r="Y21" i="20"/>
  <c r="BH61" i="27"/>
  <c r="BH61" i="31" s="1"/>
  <c r="BH62" i="21"/>
  <c r="BH61" i="24"/>
  <c r="BJ86" i="20"/>
  <c r="BE180" i="20"/>
  <c r="BE155" i="27"/>
  <c r="BE155" i="31" s="1"/>
  <c r="BE156" i="21"/>
  <c r="S185" i="27"/>
  <c r="S185" i="31" s="1"/>
  <c r="S186" i="21"/>
  <c r="U210" i="20"/>
  <c r="BS221" i="31"/>
  <c r="BN245" i="31" s="1"/>
  <c r="BN245" i="27"/>
  <c r="BO334" i="27"/>
  <c r="BO334" i="31" s="1"/>
  <c r="BO335" i="21"/>
  <c r="BO334" i="24"/>
  <c r="BL41" i="21"/>
  <c r="BL65" i="20"/>
  <c r="BL40" i="27"/>
  <c r="BL40" i="31" s="1"/>
  <c r="BL85" i="21"/>
  <c r="BL84" i="27"/>
  <c r="BL84" i="31" s="1"/>
  <c r="BP109" i="20"/>
  <c r="BL84" i="24"/>
  <c r="BF128" i="27"/>
  <c r="BK104" i="31"/>
  <c r="BF128" i="31" s="1"/>
  <c r="M300" i="27"/>
  <c r="M300" i="31" s="1"/>
  <c r="O325" i="20"/>
  <c r="M301" i="21"/>
  <c r="BN244" i="27"/>
  <c r="BS220" i="31"/>
  <c r="BN244" i="31" s="1"/>
  <c r="W229" i="27"/>
  <c r="W230" i="21"/>
  <c r="R254" i="21" s="1"/>
  <c r="R255" i="20"/>
  <c r="R278" i="20" s="1"/>
  <c r="BG20" i="20"/>
  <c r="BF42" i="20"/>
  <c r="BG135" i="20"/>
  <c r="BG158" i="20" s="1"/>
  <c r="V228" i="31"/>
  <c r="Q252" i="31" s="1"/>
  <c r="Q252" i="27"/>
  <c r="N279" i="21"/>
  <c r="N278" i="27"/>
  <c r="N278" i="31" s="1"/>
  <c r="N303" i="20"/>
  <c r="AE23" i="20"/>
  <c r="AE138" i="20"/>
  <c r="U116" i="27"/>
  <c r="U117" i="21"/>
  <c r="P141" i="21" s="1"/>
  <c r="S336" i="27"/>
  <c r="S336" i="31" s="1"/>
  <c r="S337" i="21"/>
  <c r="S336" i="24"/>
  <c r="BK86" i="27"/>
  <c r="BK86" i="31" s="1"/>
  <c r="BK87" i="21"/>
  <c r="BO111" i="20"/>
  <c r="BI203" i="20"/>
  <c r="BG178" i="27"/>
  <c r="BG178" i="31" s="1"/>
  <c r="BG179" i="21"/>
  <c r="T325" i="27"/>
  <c r="T325" i="31" s="1"/>
  <c r="T326" i="21"/>
  <c r="X350" i="20"/>
  <c r="T48" i="20"/>
  <c r="U141" i="20"/>
  <c r="U164" i="20" s="1"/>
  <c r="U26" i="20"/>
  <c r="BI108" i="20"/>
  <c r="BE83" i="24"/>
  <c r="BE83" i="27"/>
  <c r="BE83" i="31" s="1"/>
  <c r="BE84" i="21"/>
  <c r="BP221" i="31"/>
  <c r="BK245" i="31" s="1"/>
  <c r="BK245" i="27"/>
  <c r="BI314" i="24"/>
  <c r="BI315" i="21"/>
  <c r="BI314" i="27"/>
  <c r="BI314" i="31" s="1"/>
  <c r="BM339" i="20"/>
  <c r="U235" i="20"/>
  <c r="Q211" i="21"/>
  <c r="Q210" i="27"/>
  <c r="Q210" i="31" s="1"/>
  <c r="R338" i="24"/>
  <c r="R338" i="27"/>
  <c r="R338" i="31" s="1"/>
  <c r="R339" i="21"/>
  <c r="BA289" i="27"/>
  <c r="BA289" i="31" s="1"/>
  <c r="BA290" i="21"/>
  <c r="BA289" i="24"/>
  <c r="BC314" i="20"/>
  <c r="AG22" i="20"/>
  <c r="AG137" i="20"/>
  <c r="Q250" i="27"/>
  <c r="V226" i="31"/>
  <c r="Q250" i="31" s="1"/>
  <c r="BD61" i="27"/>
  <c r="BD61" i="31" s="1"/>
  <c r="BD61" i="24"/>
  <c r="BD62" i="21"/>
  <c r="BF86" i="20"/>
  <c r="BL220" i="31"/>
  <c r="BG244" i="31" s="1"/>
  <c r="BG244" i="27"/>
  <c r="T23" i="20"/>
  <c r="S45" i="20"/>
  <c r="T138" i="20"/>
  <c r="T161" i="20" s="1"/>
  <c r="BK129" i="27"/>
  <c r="BP105" i="31"/>
  <c r="BK129" i="31" s="1"/>
  <c r="BE22" i="20"/>
  <c r="BE137" i="20"/>
  <c r="BO203" i="20"/>
  <c r="BM178" i="27"/>
  <c r="BM178" i="31" s="1"/>
  <c r="BM179" i="21"/>
  <c r="BQ333" i="27"/>
  <c r="BQ333" i="31" s="1"/>
  <c r="BQ333" i="24"/>
  <c r="BQ334" i="21"/>
  <c r="BL268" i="27"/>
  <c r="BL268" i="31" s="1"/>
  <c r="BL293" i="20"/>
  <c r="BL269" i="21"/>
  <c r="BL268" i="24"/>
  <c r="BH43" i="20"/>
  <c r="BI136" i="20"/>
  <c r="BI159" i="20" s="1"/>
  <c r="BI21" i="20"/>
  <c r="R320" i="20"/>
  <c r="P296" i="21"/>
  <c r="P295" i="27"/>
  <c r="P295" i="31" s="1"/>
  <c r="BJ313" i="21"/>
  <c r="BN337" i="20"/>
  <c r="BJ312" i="24"/>
  <c r="BJ312" i="27"/>
  <c r="BJ312" i="31" s="1"/>
  <c r="BF135" i="20"/>
  <c r="BF158" i="20" s="1"/>
  <c r="BE42" i="20"/>
  <c r="BF20" i="20"/>
  <c r="BE39" i="27"/>
  <c r="BE39" i="31" s="1"/>
  <c r="BE39" i="24"/>
  <c r="BE40" i="21"/>
  <c r="BE64" i="20"/>
  <c r="BL45" i="20"/>
  <c r="BM138" i="20"/>
  <c r="BM161" i="20" s="1"/>
  <c r="BR105" i="31"/>
  <c r="BM129" i="31" s="1"/>
  <c r="BM129" i="27"/>
  <c r="BH334" i="24"/>
  <c r="BH335" i="21"/>
  <c r="BH334" i="27"/>
  <c r="BH334" i="31" s="1"/>
  <c r="BD83" i="24"/>
  <c r="BD84" i="21"/>
  <c r="BD83" i="27"/>
  <c r="BD83" i="31" s="1"/>
  <c r="BH108" i="20"/>
  <c r="R322" i="20"/>
  <c r="P297" i="27"/>
  <c r="P297" i="31" s="1"/>
  <c r="P298" i="21"/>
  <c r="S348" i="27"/>
  <c r="S348" i="31" s="1"/>
  <c r="S349" i="21"/>
  <c r="BM200" i="27"/>
  <c r="BM200" i="31" s="1"/>
  <c r="BQ225" i="20"/>
  <c r="BM200" i="24"/>
  <c r="BM201" i="21"/>
  <c r="BF315" i="20"/>
  <c r="BD290" i="27"/>
  <c r="BD290" i="31" s="1"/>
  <c r="BD291" i="21"/>
  <c r="BD290" i="24"/>
  <c r="Q274" i="21"/>
  <c r="Q273" i="27"/>
  <c r="Q273" i="31" s="1"/>
  <c r="Q298" i="20"/>
  <c r="U117" i="27"/>
  <c r="U118" i="21"/>
  <c r="P142" i="21" s="1"/>
  <c r="R349" i="27"/>
  <c r="R349" i="31" s="1"/>
  <c r="R350" i="21"/>
  <c r="U328" i="20"/>
  <c r="S303" i="27"/>
  <c r="S303" i="31" s="1"/>
  <c r="S304" i="21"/>
  <c r="BH292" i="27"/>
  <c r="BH292" i="31" s="1"/>
  <c r="BH293" i="21"/>
  <c r="BH292" i="24"/>
  <c r="BJ317" i="20"/>
  <c r="S341" i="20"/>
  <c r="O316" i="27"/>
  <c r="O316" i="31" s="1"/>
  <c r="O317" i="21"/>
  <c r="O316" i="24"/>
  <c r="BC311" i="27"/>
  <c r="BC311" i="31" s="1"/>
  <c r="BC312" i="21"/>
  <c r="BC311" i="24"/>
  <c r="BG336" i="20"/>
  <c r="BG105" i="24"/>
  <c r="BB129" i="24" s="1"/>
  <c r="BG105" i="27"/>
  <c r="BG106" i="21"/>
  <c r="BB130" i="21" s="1"/>
  <c r="BM315" i="20"/>
  <c r="BK290" i="27"/>
  <c r="BK290" i="31" s="1"/>
  <c r="BK291" i="21"/>
  <c r="BK290" i="24"/>
  <c r="AH22" i="20"/>
  <c r="AH137" i="20"/>
  <c r="R43" i="21"/>
  <c r="R42" i="27"/>
  <c r="R42" i="31" s="1"/>
  <c r="R67" i="20"/>
  <c r="BF333" i="24"/>
  <c r="BF334" i="21"/>
  <c r="BF333" i="27"/>
  <c r="BF333" i="31" s="1"/>
  <c r="V119" i="20"/>
  <c r="R94" i="27"/>
  <c r="R94" i="31" s="1"/>
  <c r="R95" i="21"/>
  <c r="BL179" i="21"/>
  <c r="BL178" i="27"/>
  <c r="BL178" i="31" s="1"/>
  <c r="BN203" i="20"/>
  <c r="R47" i="20"/>
  <c r="S25" i="20"/>
  <c r="S140" i="20"/>
  <c r="S163" i="20" s="1"/>
  <c r="S345" i="27"/>
  <c r="S345" i="31" s="1"/>
  <c r="S346" i="21"/>
  <c r="T107" i="31"/>
  <c r="O131" i="31" s="1"/>
  <c r="O131" i="27"/>
  <c r="BN105" i="31"/>
  <c r="BI129" i="31" s="1"/>
  <c r="BI129" i="27"/>
  <c r="BQ221" i="31"/>
  <c r="BL245" i="31" s="1"/>
  <c r="BL245" i="27"/>
  <c r="R91" i="20"/>
  <c r="P67" i="21"/>
  <c r="P66" i="27"/>
  <c r="P66" i="31" s="1"/>
  <c r="BH181" i="20"/>
  <c r="BH157" i="21"/>
  <c r="BH156" i="27"/>
  <c r="BH156" i="31" s="1"/>
  <c r="T188" i="20"/>
  <c r="T163" i="27"/>
  <c r="T163" i="31" s="1"/>
  <c r="T164" i="21"/>
  <c r="BK109" i="20"/>
  <c r="BG85" i="21"/>
  <c r="BG84" i="24"/>
  <c r="BG84" i="27"/>
  <c r="BG84" i="31" s="1"/>
  <c r="R68" i="21"/>
  <c r="R67" i="27"/>
  <c r="R67" i="31" s="1"/>
  <c r="T92" i="20"/>
  <c r="S109" i="31"/>
  <c r="N133" i="31" s="1"/>
  <c r="N133" i="27"/>
  <c r="BQ334" i="27"/>
  <c r="BQ334" i="31" s="1"/>
  <c r="BQ334" i="24"/>
  <c r="BQ335" i="21"/>
  <c r="BD64" i="20"/>
  <c r="BD39" i="24"/>
  <c r="BD39" i="27"/>
  <c r="BD39" i="31" s="1"/>
  <c r="BD40" i="21"/>
  <c r="Q182" i="27"/>
  <c r="Q182" i="31" s="1"/>
  <c r="Q183" i="21"/>
  <c r="S207" i="20"/>
  <c r="N302" i="27"/>
  <c r="N302" i="31" s="1"/>
  <c r="P327" i="20"/>
  <c r="N303" i="21"/>
  <c r="BK43" i="21"/>
  <c r="BK67" i="20"/>
  <c r="BK42" i="27"/>
  <c r="BK42" i="31" s="1"/>
  <c r="O249" i="27"/>
  <c r="T225" i="31"/>
  <c r="O249" i="31" s="1"/>
  <c r="BO224" i="27"/>
  <c r="BO225" i="21"/>
  <c r="BJ249" i="21" s="1"/>
  <c r="BJ250" i="20"/>
  <c r="BJ273" i="20" s="1"/>
  <c r="AU22" i="20"/>
  <c r="AU137" i="20"/>
  <c r="BL337" i="21"/>
  <c r="BL336" i="24"/>
  <c r="BL336" i="27"/>
  <c r="BL336" i="31" s="1"/>
  <c r="BN108" i="27"/>
  <c r="BN109" i="21"/>
  <c r="BI133" i="21" s="1"/>
  <c r="BJ106" i="24"/>
  <c r="BE130" i="24" s="1"/>
  <c r="BJ106" i="27"/>
  <c r="BJ107" i="21"/>
  <c r="BE131" i="21" s="1"/>
  <c r="O301" i="27"/>
  <c r="O301" i="31" s="1"/>
  <c r="Q326" i="20"/>
  <c r="O302" i="21"/>
  <c r="BE333" i="24"/>
  <c r="BE334" i="21"/>
  <c r="BE333" i="27"/>
  <c r="BE333" i="31" s="1"/>
  <c r="BG220" i="31"/>
  <c r="BB244" i="31" s="1"/>
  <c r="BB244" i="27"/>
  <c r="BN84" i="27"/>
  <c r="BN84" i="31" s="1"/>
  <c r="BN84" i="24"/>
  <c r="BN85" i="21"/>
  <c r="BR109" i="20"/>
  <c r="BJ129" i="27"/>
  <c r="BO105" i="31"/>
  <c r="BJ129" i="31" s="1"/>
  <c r="BE312" i="27"/>
  <c r="BE312" i="31" s="1"/>
  <c r="BI337" i="20"/>
  <c r="BE312" i="24"/>
  <c r="BE313" i="21"/>
  <c r="T341" i="27"/>
  <c r="T341" i="31" s="1"/>
  <c r="T342" i="21"/>
  <c r="BB23" i="20"/>
  <c r="BB138" i="20"/>
  <c r="R87" i="21"/>
  <c r="V111" i="20"/>
  <c r="R86" i="27"/>
  <c r="R86" i="31" s="1"/>
  <c r="Q45" i="21"/>
  <c r="Q44" i="27"/>
  <c r="Q44" i="31" s="1"/>
  <c r="Q69" i="20"/>
  <c r="P95" i="21"/>
  <c r="T119" i="20"/>
  <c r="P94" i="27"/>
  <c r="P94" i="31" s="1"/>
  <c r="BN334" i="24"/>
  <c r="BN334" i="27"/>
  <c r="BN334" i="31" s="1"/>
  <c r="BN335" i="21"/>
  <c r="BJ200" i="21"/>
  <c r="BJ199" i="24"/>
  <c r="BN224" i="20"/>
  <c r="BJ199" i="27"/>
  <c r="BJ199" i="31" s="1"/>
  <c r="O301" i="21"/>
  <c r="Q325" i="20"/>
  <c r="O300" i="27"/>
  <c r="O300" i="31" s="1"/>
  <c r="BG41" i="21"/>
  <c r="BG40" i="27"/>
  <c r="BG40" i="31" s="1"/>
  <c r="BG65" i="20"/>
  <c r="S48" i="21"/>
  <c r="S47" i="27"/>
  <c r="S47" i="31" s="1"/>
  <c r="S72" i="20"/>
  <c r="BL89" i="20"/>
  <c r="BJ65" i="21"/>
  <c r="BJ64" i="27"/>
  <c r="BJ64" i="31" s="1"/>
  <c r="BF199" i="24"/>
  <c r="BF200" i="21"/>
  <c r="BF199" i="27"/>
  <c r="BF199" i="31" s="1"/>
  <c r="BJ224" i="20"/>
  <c r="BH105" i="27"/>
  <c r="BH106" i="21"/>
  <c r="BC130" i="21" s="1"/>
  <c r="BH105" i="24"/>
  <c r="BC129" i="24" s="1"/>
  <c r="BM290" i="21"/>
  <c r="BO314" i="20"/>
  <c r="BM289" i="27"/>
  <c r="BM289" i="31" s="1"/>
  <c r="BM289" i="24"/>
  <c r="BK312" i="24"/>
  <c r="BO337" i="20"/>
  <c r="BK312" i="27"/>
  <c r="BK312" i="31" s="1"/>
  <c r="BK313" i="21"/>
  <c r="BE178" i="21"/>
  <c r="BE177" i="24"/>
  <c r="BE177" i="27"/>
  <c r="BE177" i="31" s="1"/>
  <c r="BG202" i="20"/>
  <c r="S211" i="21"/>
  <c r="S210" i="27"/>
  <c r="S210" i="31" s="1"/>
  <c r="W235" i="20"/>
  <c r="BR104" i="31"/>
  <c r="BM128" i="31" s="1"/>
  <c r="BM128" i="27"/>
  <c r="S349" i="20"/>
  <c r="O325" i="21"/>
  <c r="O324" i="27"/>
  <c r="O324" i="31" s="1"/>
  <c r="BE199" i="24"/>
  <c r="BE199" i="27"/>
  <c r="BE199" i="31" s="1"/>
  <c r="BE200" i="21"/>
  <c r="BI224" i="20"/>
  <c r="BK20" i="20"/>
  <c r="BK135" i="20"/>
  <c r="BK158" i="20" s="1"/>
  <c r="BJ42" i="20"/>
  <c r="S117" i="21"/>
  <c r="N141" i="21" s="1"/>
  <c r="S116" i="27"/>
  <c r="T340" i="21"/>
  <c r="T339" i="24"/>
  <c r="T339" i="27"/>
  <c r="T339" i="31" s="1"/>
  <c r="O140" i="27"/>
  <c r="T116" i="31"/>
  <c r="O140" i="31" s="1"/>
  <c r="BL159" i="21"/>
  <c r="BL158" i="27"/>
  <c r="BL158" i="31" s="1"/>
  <c r="BL183" i="20"/>
  <c r="AD23" i="20"/>
  <c r="AD138" i="20"/>
  <c r="P322" i="27"/>
  <c r="P322" i="31" s="1"/>
  <c r="T347" i="20"/>
  <c r="P323" i="21"/>
  <c r="P247" i="27"/>
  <c r="U223" i="31"/>
  <c r="P247" i="31" s="1"/>
  <c r="P323" i="27"/>
  <c r="P323" i="31" s="1"/>
  <c r="P324" i="21"/>
  <c r="T348" i="20"/>
  <c r="AY136" i="20"/>
  <c r="AY21" i="20"/>
  <c r="BP223" i="21"/>
  <c r="BK247" i="21" s="1"/>
  <c r="BP222" i="27"/>
  <c r="BK248" i="20"/>
  <c r="BK271" i="20" s="1"/>
  <c r="BP222" i="24"/>
  <c r="BK246" i="24" s="1"/>
  <c r="Q345" i="21"/>
  <c r="Q344" i="27"/>
  <c r="Q344" i="31" s="1"/>
  <c r="P252" i="20"/>
  <c r="P275" i="20" s="1"/>
  <c r="U226" i="27"/>
  <c r="U227" i="21"/>
  <c r="P251" i="21" s="1"/>
  <c r="BB292" i="20"/>
  <c r="BB267" i="24"/>
  <c r="BB268" i="21"/>
  <c r="BB267" i="27"/>
  <c r="BB267" i="31" s="1"/>
  <c r="BG268" i="21"/>
  <c r="BG292" i="20"/>
  <c r="BG267" i="24"/>
  <c r="BG267" i="27"/>
  <c r="BG267" i="31" s="1"/>
  <c r="AN23" i="20"/>
  <c r="AN138" i="20"/>
  <c r="BC244" i="27"/>
  <c r="BH220" i="31"/>
  <c r="BC244" i="31" s="1"/>
  <c r="BN312" i="27"/>
  <c r="BN312" i="31" s="1"/>
  <c r="BR337" i="20"/>
  <c r="BN312" i="24"/>
  <c r="BN313" i="21"/>
  <c r="P255" i="27"/>
  <c r="U231" i="31"/>
  <c r="P255" i="31" s="1"/>
  <c r="R161" i="21"/>
  <c r="R160" i="27"/>
  <c r="R160" i="31" s="1"/>
  <c r="R185" i="20"/>
  <c r="BH222" i="21"/>
  <c r="BC246" i="21" s="1"/>
  <c r="BC247" i="20"/>
  <c r="BC270" i="20" s="1"/>
  <c r="BH221" i="24"/>
  <c r="BC245" i="24" s="1"/>
  <c r="BH221" i="27"/>
  <c r="U342" i="20"/>
  <c r="Q318" i="21"/>
  <c r="Q317" i="27"/>
  <c r="Q317" i="31" s="1"/>
  <c r="BN312" i="21"/>
  <c r="BN311" i="24"/>
  <c r="BR336" i="20"/>
  <c r="BN311" i="27"/>
  <c r="BN311" i="31" s="1"/>
  <c r="BM107" i="31"/>
  <c r="BH131" i="31" s="1"/>
  <c r="BH131" i="27"/>
  <c r="BK268" i="27"/>
  <c r="BK268" i="31" s="1"/>
  <c r="BK268" i="24"/>
  <c r="BK293" i="20"/>
  <c r="BK269" i="21"/>
  <c r="BK63" i="21"/>
  <c r="BM87" i="20"/>
  <c r="BK62" i="27"/>
  <c r="BK62" i="31" s="1"/>
  <c r="BD247" i="20"/>
  <c r="BD270" i="20" s="1"/>
  <c r="BI221" i="27"/>
  <c r="BI222" i="21"/>
  <c r="BD246" i="21" s="1"/>
  <c r="BI221" i="24"/>
  <c r="BD245" i="24" s="1"/>
  <c r="W114" i="20"/>
  <c r="S89" i="27"/>
  <c r="S89" i="31" s="1"/>
  <c r="S90" i="21"/>
  <c r="T50" i="20"/>
  <c r="U143" i="20"/>
  <c r="U166" i="20" s="1"/>
  <c r="BR223" i="21"/>
  <c r="BM247" i="21" s="1"/>
  <c r="BR222" i="24"/>
  <c r="BM246" i="24" s="1"/>
  <c r="BM248" i="20"/>
  <c r="BM271" i="20" s="1"/>
  <c r="BR222" i="27"/>
  <c r="P319" i="20"/>
  <c r="N294" i="27"/>
  <c r="N294" i="31" s="1"/>
  <c r="N295" i="21"/>
  <c r="BR225" i="20"/>
  <c r="BN201" i="21"/>
  <c r="BN200" i="27"/>
  <c r="BN200" i="31" s="1"/>
  <c r="BN200" i="24"/>
  <c r="P134" i="27"/>
  <c r="U110" i="31"/>
  <c r="P134" i="31" s="1"/>
  <c r="BG104" i="31"/>
  <c r="BB128" i="31" s="1"/>
  <c r="BB128" i="27"/>
  <c r="Y138" i="20"/>
  <c r="Y23" i="20"/>
  <c r="P314" i="27"/>
  <c r="P314" i="31" s="1"/>
  <c r="P315" i="21"/>
  <c r="P314" i="24"/>
  <c r="T339" i="20"/>
  <c r="BL313" i="21"/>
  <c r="BL312" i="27"/>
  <c r="BL312" i="31" s="1"/>
  <c r="BL312" i="24"/>
  <c r="BP337" i="20"/>
  <c r="BK180" i="27"/>
  <c r="BK180" i="31" s="1"/>
  <c r="BM205" i="20"/>
  <c r="BK181" i="21"/>
  <c r="BF63" i="21"/>
  <c r="BF62" i="27"/>
  <c r="BF62" i="31" s="1"/>
  <c r="BH87" i="20"/>
  <c r="BI295" i="20"/>
  <c r="BI270" i="27"/>
  <c r="BI270" i="31" s="1"/>
  <c r="BI271" i="21"/>
  <c r="BI270" i="24"/>
  <c r="BJ156" i="21"/>
  <c r="BJ180" i="20"/>
  <c r="BJ155" i="27"/>
  <c r="BJ155" i="31" s="1"/>
  <c r="T232" i="27"/>
  <c r="O258" i="20"/>
  <c r="O281" i="20" s="1"/>
  <c r="T233" i="21"/>
  <c r="O257" i="21" s="1"/>
  <c r="BI177" i="27"/>
  <c r="BI177" i="31" s="1"/>
  <c r="BI178" i="21"/>
  <c r="BK202" i="20"/>
  <c r="BI177" i="24"/>
  <c r="BM222" i="21"/>
  <c r="BH246" i="21" s="1"/>
  <c r="BM221" i="24"/>
  <c r="BH245" i="24" s="1"/>
  <c r="BH247" i="20"/>
  <c r="BH270" i="20" s="1"/>
  <c r="BM221" i="27"/>
  <c r="BO221" i="31"/>
  <c r="BJ245" i="31" s="1"/>
  <c r="BJ245" i="27"/>
  <c r="Q319" i="27"/>
  <c r="Q319" i="31" s="1"/>
  <c r="U344" i="20"/>
  <c r="Q320" i="21"/>
  <c r="V112" i="21"/>
  <c r="Q136" i="21" s="1"/>
  <c r="V111" i="27"/>
  <c r="BI83" i="24"/>
  <c r="BM108" i="20"/>
  <c r="BI83" i="27"/>
  <c r="BI83" i="31" s="1"/>
  <c r="BI84" i="21"/>
  <c r="BC268" i="21"/>
  <c r="BC292" i="20"/>
  <c r="BC267" i="24"/>
  <c r="BC267" i="27"/>
  <c r="BC267" i="31" s="1"/>
  <c r="BL225" i="20"/>
  <c r="BH200" i="27"/>
  <c r="BH200" i="31" s="1"/>
  <c r="BH200" i="24"/>
  <c r="BH201" i="21"/>
  <c r="BL203" i="21"/>
  <c r="BP227" i="20"/>
  <c r="BL202" i="27"/>
  <c r="BL202" i="31" s="1"/>
  <c r="U108" i="27"/>
  <c r="U109" i="21"/>
  <c r="P133" i="21" s="1"/>
  <c r="T206" i="21"/>
  <c r="T205" i="27"/>
  <c r="T205" i="31" s="1"/>
  <c r="X230" i="20"/>
  <c r="BK222" i="27"/>
  <c r="BF248" i="20"/>
  <c r="BF271" i="20" s="1"/>
  <c r="BK222" i="24"/>
  <c r="BF246" i="24" s="1"/>
  <c r="BK223" i="21"/>
  <c r="BF247" i="21" s="1"/>
  <c r="S184" i="21"/>
  <c r="U208" i="20"/>
  <c r="S183" i="27"/>
  <c r="S183" i="31" s="1"/>
  <c r="Q88" i="27"/>
  <c r="Q88" i="31" s="1"/>
  <c r="U113" i="20"/>
  <c r="Q89" i="21"/>
  <c r="R346" i="27"/>
  <c r="R346" i="31" s="1"/>
  <c r="R347" i="21"/>
  <c r="AO136" i="20"/>
  <c r="AO21" i="20"/>
  <c r="V233" i="21"/>
  <c r="Q257" i="21" s="1"/>
  <c r="V232" i="27"/>
  <c r="Q258" i="20"/>
  <c r="Q281" i="20" s="1"/>
  <c r="BL315" i="20"/>
  <c r="BJ291" i="21"/>
  <c r="BJ290" i="24"/>
  <c r="BJ290" i="27"/>
  <c r="BJ290" i="31" s="1"/>
  <c r="BJ333" i="24"/>
  <c r="BJ333" i="27"/>
  <c r="BJ333" i="31" s="1"/>
  <c r="BJ334" i="21"/>
  <c r="BA128" i="27"/>
  <c r="BF104" i="31"/>
  <c r="BA128" i="31" s="1"/>
  <c r="T233" i="31"/>
  <c r="O257" i="31" s="1"/>
  <c r="O257" i="27"/>
  <c r="BO315" i="20"/>
  <c r="BM290" i="27"/>
  <c r="BM290" i="31" s="1"/>
  <c r="BM291" i="21"/>
  <c r="BM290" i="24"/>
  <c r="BN223" i="31"/>
  <c r="BI247" i="31" s="1"/>
  <c r="BI247" i="27"/>
  <c r="BI39" i="24"/>
  <c r="BI40" i="21"/>
  <c r="BI64" i="20"/>
  <c r="BI39" i="27"/>
  <c r="BI39" i="31" s="1"/>
  <c r="R69" i="27"/>
  <c r="R69" i="31" s="1"/>
  <c r="T94" i="20"/>
  <c r="R70" i="21"/>
  <c r="T115" i="31"/>
  <c r="O139" i="31" s="1"/>
  <c r="O139" i="27"/>
  <c r="BQ109" i="20"/>
  <c r="BM85" i="21"/>
  <c r="BM84" i="24"/>
  <c r="BM84" i="27"/>
  <c r="BM84" i="31" s="1"/>
  <c r="BF22" i="20"/>
  <c r="BF137" i="20"/>
  <c r="AL73" i="22"/>
  <c r="AL74" i="22" s="1"/>
  <c r="AO189" i="22"/>
  <c r="AO190" i="22" s="1"/>
  <c r="AK189" i="22"/>
  <c r="AK190" i="22" s="1"/>
  <c r="R141" i="22"/>
  <c r="R26" i="22"/>
  <c r="S142" i="22" s="1"/>
  <c r="AM189" i="22"/>
  <c r="AM190" i="22" s="1"/>
  <c r="Z73" i="22"/>
  <c r="Z74" i="22" s="1"/>
  <c r="BG19" i="22"/>
  <c r="BG134" i="22"/>
  <c r="AI189" i="22"/>
  <c r="AI190" i="22" s="1"/>
  <c r="BJ135" i="22"/>
  <c r="BJ20" i="22"/>
  <c r="BG136" i="22"/>
  <c r="BG21" i="22"/>
  <c r="Y23" i="22"/>
  <c r="Y138" i="22"/>
  <c r="AW189" i="22"/>
  <c r="AW190" i="22" s="1"/>
  <c r="AQ21" i="22"/>
  <c r="AQ136" i="22"/>
  <c r="AJ212" i="22"/>
  <c r="AJ213" i="22" s="1"/>
  <c r="AF157" i="21"/>
  <c r="AB154" i="24"/>
  <c r="BF203" i="27"/>
  <c r="BF203" i="31" s="1"/>
  <c r="AN155" i="21"/>
  <c r="AS155" i="27"/>
  <c r="AS155" i="31" s="1"/>
  <c r="AI40" i="27"/>
  <c r="AI40" i="31" s="1"/>
  <c r="AF85" i="27"/>
  <c r="AF85" i="31" s="1"/>
  <c r="AH49" i="24"/>
  <c r="AH50" i="24" s="1"/>
  <c r="Z268" i="22"/>
  <c r="Z290" i="8"/>
  <c r="Z291" i="22" s="1"/>
  <c r="Z269" i="20"/>
  <c r="AV312" i="22"/>
  <c r="AV313" i="20"/>
  <c r="AZ334" i="8"/>
  <c r="AM201" i="20"/>
  <c r="AM200" i="22"/>
  <c r="AQ222" i="8"/>
  <c r="AS269" i="22"/>
  <c r="AS270" i="20"/>
  <c r="AS291" i="8"/>
  <c r="AS292" i="22" s="1"/>
  <c r="S24" i="8"/>
  <c r="R23" i="27"/>
  <c r="R23" i="24"/>
  <c r="R46" i="8"/>
  <c r="R24" i="21"/>
  <c r="S139" i="8"/>
  <c r="S162" i="8" s="1"/>
  <c r="S185" i="8" s="1"/>
  <c r="U208" i="8" s="1"/>
  <c r="Y231" i="8" s="1"/>
  <c r="T255" i="8" s="1"/>
  <c r="T278" i="8" s="1"/>
  <c r="T301" i="8" s="1"/>
  <c r="V324" i="8" s="1"/>
  <c r="Z347" i="8" s="1"/>
  <c r="R23" i="31"/>
  <c r="R23" i="9"/>
  <c r="X127" i="27"/>
  <c r="AC103" i="31"/>
  <c r="X127" i="31" s="1"/>
  <c r="P18" i="34"/>
  <c r="P96" i="34" s="1"/>
  <c r="V107" i="8"/>
  <c r="R85" i="22"/>
  <c r="P18" i="33"/>
  <c r="R86" i="20"/>
  <c r="AJ313" i="20"/>
  <c r="AJ312" i="22"/>
  <c r="AN334" i="8"/>
  <c r="AV85" i="8"/>
  <c r="AT64" i="20"/>
  <c r="AS106" i="22"/>
  <c r="AS107" i="20"/>
  <c r="AB39" i="9"/>
  <c r="AB62" i="9" s="1"/>
  <c r="AD85" i="9" s="1"/>
  <c r="AH108" i="9" s="1"/>
  <c r="AC132" i="9" s="1"/>
  <c r="AC155" i="9" s="1"/>
  <c r="AB41" i="20"/>
  <c r="AB62" i="8"/>
  <c r="AH60" i="27"/>
  <c r="AH60" i="31" s="1"/>
  <c r="AH60" i="24"/>
  <c r="AH61" i="21"/>
  <c r="AW38" i="27"/>
  <c r="AW38" i="31" s="1"/>
  <c r="AW38" i="24"/>
  <c r="AW39" i="21"/>
  <c r="AN313" i="20"/>
  <c r="AN312" i="22"/>
  <c r="AR334" i="8"/>
  <c r="V313" i="20"/>
  <c r="V312" i="22"/>
  <c r="Z334" i="8"/>
  <c r="AV127" i="27"/>
  <c r="BA103" i="31"/>
  <c r="AV127" i="31" s="1"/>
  <c r="Y157" i="20"/>
  <c r="Y178" i="8"/>
  <c r="AV201" i="22"/>
  <c r="AV212" i="22" s="1"/>
  <c r="AV213" i="22" s="1"/>
  <c r="AV202" i="20"/>
  <c r="AZ223" i="8"/>
  <c r="AL84" i="22"/>
  <c r="AL85" i="20"/>
  <c r="AP106" i="8"/>
  <c r="AM107" i="20"/>
  <c r="AM106" i="22"/>
  <c r="AE107" i="20"/>
  <c r="AE106" i="22"/>
  <c r="AO176" i="27"/>
  <c r="AO176" i="31" s="1"/>
  <c r="AO177" i="21"/>
  <c r="AO176" i="24"/>
  <c r="Q39" i="24"/>
  <c r="Q40" i="21"/>
  <c r="Q39" i="27"/>
  <c r="Q39" i="31" s="1"/>
  <c r="AY82" i="27"/>
  <c r="AY82" i="31" s="1"/>
  <c r="AY83" i="21"/>
  <c r="AM63" i="20"/>
  <c r="AO84" i="8"/>
  <c r="AM62" i="22"/>
  <c r="AM73" i="22" s="1"/>
  <c r="AM74" i="22" s="1"/>
  <c r="AQ106" i="22"/>
  <c r="AQ107" i="20"/>
  <c r="AY105" i="24"/>
  <c r="AT129" i="24" s="1"/>
  <c r="AY105" i="27"/>
  <c r="AY106" i="21"/>
  <c r="AT130" i="21" s="1"/>
  <c r="AW40" i="9"/>
  <c r="AW63" i="9" s="1"/>
  <c r="AY86" i="9" s="1"/>
  <c r="BC109" i="9" s="1"/>
  <c r="AX133" i="9" s="1"/>
  <c r="AX156" i="9" s="1"/>
  <c r="AX179" i="9" s="1"/>
  <c r="AZ202" i="9" s="1"/>
  <c r="BD225" i="9" s="1"/>
  <c r="AY249" i="9" s="1"/>
  <c r="AY272" i="9" s="1"/>
  <c r="AW42" i="20"/>
  <c r="AW63" i="8"/>
  <c r="AZ179" i="20"/>
  <c r="BB200" i="8"/>
  <c r="AZ178" i="22"/>
  <c r="AZ189" i="22" s="1"/>
  <c r="AZ190" i="22" s="1"/>
  <c r="BE66" i="21"/>
  <c r="V62" i="27"/>
  <c r="V62" i="31" s="1"/>
  <c r="AZ18" i="8"/>
  <c r="AY17" i="27"/>
  <c r="AY18" i="21"/>
  <c r="AY17" i="24"/>
  <c r="AY40" i="8"/>
  <c r="AY17" i="9"/>
  <c r="AZ133" i="8"/>
  <c r="AZ156" i="8" s="1"/>
  <c r="AY17" i="31"/>
  <c r="S158" i="20"/>
  <c r="S179" i="8"/>
  <c r="BA107" i="20"/>
  <c r="BA106" i="22"/>
  <c r="AY224" i="20"/>
  <c r="AT248" i="20" s="1"/>
  <c r="AT246" i="8"/>
  <c r="AT269" i="8" s="1"/>
  <c r="AY223" i="22"/>
  <c r="AT247" i="22" s="1"/>
  <c r="BA17" i="24"/>
  <c r="BA17" i="27"/>
  <c r="BA17" i="9"/>
  <c r="BA40" i="8"/>
  <c r="BB18" i="8"/>
  <c r="BB133" i="8"/>
  <c r="BB156" i="8" s="1"/>
  <c r="BA17" i="31"/>
  <c r="BA18" i="21"/>
  <c r="AL104" i="24"/>
  <c r="AG128" i="24" s="1"/>
  <c r="AL104" i="27"/>
  <c r="AL105" i="21"/>
  <c r="AG129" i="21" s="1"/>
  <c r="AW180" i="20"/>
  <c r="AY201" i="8"/>
  <c r="U324" i="9"/>
  <c r="Y347" i="9" s="1"/>
  <c r="S301" i="9"/>
  <c r="Q177" i="27"/>
  <c r="Q177" i="31" s="1"/>
  <c r="Q177" i="24"/>
  <c r="Q178" i="21"/>
  <c r="Q294" i="9"/>
  <c r="S317" i="9"/>
  <c r="W340" i="9" s="1"/>
  <c r="AY201" i="20"/>
  <c r="BC222" i="8"/>
  <c r="AY200" i="22"/>
  <c r="AF127" i="27"/>
  <c r="AK103" i="31"/>
  <c r="AF127" i="31" s="1"/>
  <c r="Q83" i="24"/>
  <c r="Q83" i="27"/>
  <c r="Q83" i="31" s="1"/>
  <c r="Q84" i="21"/>
  <c r="BA201" i="20"/>
  <c r="BE222" i="8"/>
  <c r="BA200" i="22"/>
  <c r="AY62" i="22"/>
  <c r="AY73" i="22" s="1"/>
  <c r="AY74" i="22" s="1"/>
  <c r="AY63" i="20"/>
  <c r="BA84" i="8"/>
  <c r="AP85" i="20"/>
  <c r="AP84" i="22"/>
  <c r="AT106" i="8"/>
  <c r="AT84" i="21"/>
  <c r="AT83" i="24"/>
  <c r="AT83" i="27"/>
  <c r="AT83" i="31" s="1"/>
  <c r="S48" i="8"/>
  <c r="T141" i="8"/>
  <c r="T164" i="8" s="1"/>
  <c r="T187" i="8" s="1"/>
  <c r="V210" i="8" s="1"/>
  <c r="Z233" i="8" s="1"/>
  <c r="U257" i="8" s="1"/>
  <c r="U280" i="8" s="1"/>
  <c r="U303" i="8" s="1"/>
  <c r="W326" i="8" s="1"/>
  <c r="AA349" i="8" s="1"/>
  <c r="S25" i="9"/>
  <c r="S26" i="21"/>
  <c r="S25" i="31"/>
  <c r="S25" i="27"/>
  <c r="S25" i="24"/>
  <c r="Y17" i="27"/>
  <c r="Y17" i="24"/>
  <c r="Y17" i="9"/>
  <c r="Y40" i="8"/>
  <c r="Z18" i="8"/>
  <c r="Z133" i="8"/>
  <c r="Z156" i="8" s="1"/>
  <c r="Y17" i="31"/>
  <c r="Y18" i="21"/>
  <c r="AL179" i="20"/>
  <c r="AN200" i="8"/>
  <c r="AL178" i="22"/>
  <c r="AL189" i="22" s="1"/>
  <c r="AL190" i="22" s="1"/>
  <c r="AO157" i="20"/>
  <c r="AO178" i="8"/>
  <c r="AT222" i="22"/>
  <c r="AO246" i="22" s="1"/>
  <c r="AT223" i="20"/>
  <c r="AO247" i="20" s="1"/>
  <c r="AO245" i="8"/>
  <c r="AO268" i="8" s="1"/>
  <c r="AU222" i="8"/>
  <c r="AQ201" i="20"/>
  <c r="AQ200" i="22"/>
  <c r="BC107" i="20"/>
  <c r="BC106" i="22"/>
  <c r="AM82" i="27"/>
  <c r="AM82" i="31" s="1"/>
  <c r="AM83" i="21"/>
  <c r="AM82" i="24"/>
  <c r="AX85" i="8"/>
  <c r="AV64" i="20"/>
  <c r="AN178" i="22"/>
  <c r="AN189" i="22" s="1"/>
  <c r="AN190" i="22" s="1"/>
  <c r="AN179" i="20"/>
  <c r="AN177" i="27" s="1"/>
  <c r="AN177" i="31" s="1"/>
  <c r="AP200" i="8"/>
  <c r="AI62" i="22"/>
  <c r="AI73" i="22" s="1"/>
  <c r="AI74" i="22" s="1"/>
  <c r="AK84" i="8"/>
  <c r="AI63" i="20"/>
  <c r="S235" i="22"/>
  <c r="S236" i="22" s="1"/>
  <c r="AH86" i="21"/>
  <c r="AY157" i="20"/>
  <c r="AY178" i="8"/>
  <c r="AL173" i="24"/>
  <c r="AL174" i="21"/>
  <c r="AL173" i="27"/>
  <c r="AL173" i="31" s="1"/>
  <c r="AN196" i="9"/>
  <c r="AW83" i="21"/>
  <c r="AW82" i="27"/>
  <c r="AW82" i="31" s="1"/>
  <c r="AW82" i="24"/>
  <c r="AO106" i="22"/>
  <c r="AO107" i="20"/>
  <c r="BA157" i="20"/>
  <c r="BA178" i="8"/>
  <c r="AA245" i="8"/>
  <c r="AA268" i="8" s="1"/>
  <c r="AF222" i="22"/>
  <c r="AA246" i="22" s="1"/>
  <c r="AF223" i="20"/>
  <c r="AA247" i="20" s="1"/>
  <c r="AW177" i="21"/>
  <c r="AW176" i="24"/>
  <c r="AW176" i="27"/>
  <c r="AW176" i="31" s="1"/>
  <c r="AW86" i="20"/>
  <c r="AW85" i="22"/>
  <c r="AW96" i="22" s="1"/>
  <c r="AW97" i="22" s="1"/>
  <c r="BA107" i="8"/>
  <c r="AS313" i="22"/>
  <c r="AW335" i="8"/>
  <c r="AS314" i="20"/>
  <c r="V268" i="22"/>
  <c r="V290" i="8"/>
  <c r="V291" i="22" s="1"/>
  <c r="V269" i="20"/>
  <c r="W312" i="8"/>
  <c r="U291" i="20"/>
  <c r="U290" i="22"/>
  <c r="P61" i="27"/>
  <c r="P61" i="31" s="1"/>
  <c r="P62" i="21"/>
  <c r="P61" i="24"/>
  <c r="AF150" i="27"/>
  <c r="AF150" i="31" s="1"/>
  <c r="AF173" i="9"/>
  <c r="AF150" i="24"/>
  <c r="AF151" i="21"/>
  <c r="AL127" i="27"/>
  <c r="AQ103" i="31"/>
  <c r="AL127" i="31" s="1"/>
  <c r="AQ128" i="27"/>
  <c r="AV104" i="31"/>
  <c r="AQ128" i="31" s="1"/>
  <c r="AY176" i="24"/>
  <c r="AY177" i="21"/>
  <c r="AY176" i="27"/>
  <c r="AY176" i="31" s="1"/>
  <c r="AO200" i="22"/>
  <c r="AS222" i="8"/>
  <c r="AO201" i="20"/>
  <c r="AO199" i="24" s="1"/>
  <c r="P291" i="8"/>
  <c r="P292" i="22" s="1"/>
  <c r="P269" i="22"/>
  <c r="P270" i="20"/>
  <c r="AO83" i="21"/>
  <c r="AO82" i="27"/>
  <c r="AO82" i="31" s="1"/>
  <c r="AO82" i="24"/>
  <c r="AR222" i="22"/>
  <c r="AM246" i="22" s="1"/>
  <c r="AR223" i="20"/>
  <c r="AM247" i="20" s="1"/>
  <c r="AM245" i="8"/>
  <c r="AM268" i="8" s="1"/>
  <c r="BG39" i="9"/>
  <c r="BG62" i="9" s="1"/>
  <c r="BI85" i="9" s="1"/>
  <c r="BM108" i="9" s="1"/>
  <c r="BH132" i="9" s="1"/>
  <c r="BH155" i="9" s="1"/>
  <c r="BH178" i="9" s="1"/>
  <c r="BJ201" i="9" s="1"/>
  <c r="BN224" i="9" s="1"/>
  <c r="BI248" i="9" s="1"/>
  <c r="BI271" i="9" s="1"/>
  <c r="BG62" i="8"/>
  <c r="BI85" i="8" s="1"/>
  <c r="BM108" i="8" s="1"/>
  <c r="AW62" i="22"/>
  <c r="AW73" i="22" s="1"/>
  <c r="AW74" i="22" s="1"/>
  <c r="AY84" i="8"/>
  <c r="AW63" i="20"/>
  <c r="AZ200" i="8"/>
  <c r="AX178" i="22"/>
  <c r="AX189" i="22" s="1"/>
  <c r="AX190" i="22" s="1"/>
  <c r="AX179" i="20"/>
  <c r="X41" i="20"/>
  <c r="X62" i="8"/>
  <c r="X39" i="9"/>
  <c r="X62" i="9" s="1"/>
  <c r="Z85" i="9" s="1"/>
  <c r="AD108" i="9" s="1"/>
  <c r="Y132" i="9" s="1"/>
  <c r="Y155" i="9" s="1"/>
  <c r="AJ61" i="21"/>
  <c r="AJ60" i="24"/>
  <c r="AJ60" i="27"/>
  <c r="AJ60" i="31" s="1"/>
  <c r="AO17" i="31"/>
  <c r="AO17" i="27"/>
  <c r="AO18" i="21"/>
  <c r="AO17" i="9"/>
  <c r="AO40" i="8"/>
  <c r="AP18" i="8"/>
  <c r="AP133" i="8"/>
  <c r="AP156" i="8" s="1"/>
  <c r="AO17" i="24"/>
  <c r="BD39" i="9"/>
  <c r="BD62" i="9" s="1"/>
  <c r="BF85" i="9" s="1"/>
  <c r="BJ108" i="9" s="1"/>
  <c r="BE132" i="9" s="1"/>
  <c r="BE155" i="9" s="1"/>
  <c r="BE178" i="9" s="1"/>
  <c r="BG201" i="9" s="1"/>
  <c r="BK224" i="9" s="1"/>
  <c r="BF248" i="9" s="1"/>
  <c r="BF271" i="9" s="1"/>
  <c r="BD62" i="8"/>
  <c r="BF85" i="8" s="1"/>
  <c r="BJ108" i="8" s="1"/>
  <c r="AM17" i="27"/>
  <c r="AM18" i="21"/>
  <c r="AM17" i="24"/>
  <c r="AM40" i="8"/>
  <c r="AN18" i="8"/>
  <c r="AN133" i="8"/>
  <c r="AN156" i="8" s="1"/>
  <c r="AM17" i="31"/>
  <c r="AM17" i="9"/>
  <c r="W176" i="27"/>
  <c r="W176" i="31" s="1"/>
  <c r="W177" i="21"/>
  <c r="W176" i="24"/>
  <c r="AV39" i="24"/>
  <c r="AV49" i="24" s="1"/>
  <c r="AV50" i="24" s="1"/>
  <c r="AV39" i="27"/>
  <c r="AV39" i="31" s="1"/>
  <c r="AV40" i="21"/>
  <c r="AI39" i="21"/>
  <c r="AI38" i="24"/>
  <c r="AI38" i="27"/>
  <c r="AI38" i="31" s="1"/>
  <c r="AS156" i="21"/>
  <c r="Z104" i="24"/>
  <c r="U128" i="24" s="1"/>
  <c r="Z104" i="27"/>
  <c r="Z105" i="21"/>
  <c r="U129" i="21" s="1"/>
  <c r="S325" i="9"/>
  <c r="W348" i="9" s="1"/>
  <c r="Q302" i="9"/>
  <c r="AH290" i="8"/>
  <c r="AH291" i="22" s="1"/>
  <c r="AH269" i="20"/>
  <c r="AH268" i="22"/>
  <c r="Q45" i="9"/>
  <c r="Q68" i="9" s="1"/>
  <c r="S91" i="9" s="1"/>
  <c r="W114" i="9" s="1"/>
  <c r="R138" i="9" s="1"/>
  <c r="R161" i="9" s="1"/>
  <c r="R184" i="9" s="1"/>
  <c r="T207" i="9" s="1"/>
  <c r="X230" i="9" s="1"/>
  <c r="S254" i="9" s="1"/>
  <c r="S277" i="9" s="1"/>
  <c r="Q68" i="8"/>
  <c r="S91" i="8" s="1"/>
  <c r="W114" i="8" s="1"/>
  <c r="W223" i="8"/>
  <c r="Q32" i="33"/>
  <c r="S202" i="20"/>
  <c r="Q42" i="34"/>
  <c r="Q120" i="34" s="1"/>
  <c r="S201" i="22"/>
  <c r="AY245" i="8"/>
  <c r="AY268" i="8" s="1"/>
  <c r="BD223" i="20"/>
  <c r="AY247" i="20" s="1"/>
  <c r="BD222" i="22"/>
  <c r="AY246" i="22" s="1"/>
  <c r="AU62" i="21"/>
  <c r="AU61" i="24"/>
  <c r="AU72" i="24" s="1"/>
  <c r="AU73" i="24" s="1"/>
  <c r="AU61" i="27"/>
  <c r="AU61" i="31" s="1"/>
  <c r="T105" i="27"/>
  <c r="T106" i="21"/>
  <c r="O130" i="21" s="1"/>
  <c r="T105" i="24"/>
  <c r="O129" i="24" s="1"/>
  <c r="BA223" i="22"/>
  <c r="AV247" i="22" s="1"/>
  <c r="AV246" i="8"/>
  <c r="AV269" i="8" s="1"/>
  <c r="BA224" i="20"/>
  <c r="AV248" i="20" s="1"/>
  <c r="AJ179" i="20"/>
  <c r="AL200" i="8"/>
  <c r="AJ178" i="22"/>
  <c r="AJ189" i="22" s="1"/>
  <c r="AJ190" i="22" s="1"/>
  <c r="AN61" i="21"/>
  <c r="AN60" i="24"/>
  <c r="AN60" i="27"/>
  <c r="AN60" i="31" s="1"/>
  <c r="P48" i="9"/>
  <c r="P71" i="9" s="1"/>
  <c r="R94" i="9" s="1"/>
  <c r="V117" i="9" s="1"/>
  <c r="Q141" i="9" s="1"/>
  <c r="Q164" i="9" s="1"/>
  <c r="Q187" i="9" s="1"/>
  <c r="S210" i="9" s="1"/>
  <c r="W233" i="9" s="1"/>
  <c r="R257" i="9" s="1"/>
  <c r="R280" i="9" s="1"/>
  <c r="P71" i="8"/>
  <c r="R94" i="8" s="1"/>
  <c r="V117" i="8" s="1"/>
  <c r="AC178" i="8"/>
  <c r="AC157" i="20"/>
  <c r="Y290" i="22"/>
  <c r="AA312" i="8"/>
  <c r="Y291" i="20"/>
  <c r="AX108" i="20"/>
  <c r="AX107" i="22"/>
  <c r="S320" i="9"/>
  <c r="W343" i="9" s="1"/>
  <c r="Q297" i="9"/>
  <c r="AW312" i="8"/>
  <c r="AU290" i="22"/>
  <c r="AU291" i="20"/>
  <c r="AJ268" i="22"/>
  <c r="AJ290" i="8"/>
  <c r="AJ291" i="22" s="1"/>
  <c r="AJ269" i="20"/>
  <c r="W38" i="24"/>
  <c r="W38" i="27"/>
  <c r="W38" i="31" s="1"/>
  <c r="W39" i="21"/>
  <c r="AX155" i="21"/>
  <c r="AX154" i="24"/>
  <c r="AX154" i="27"/>
  <c r="AX154" i="31" s="1"/>
  <c r="AL154" i="24"/>
  <c r="AL154" i="27"/>
  <c r="AL154" i="31" s="1"/>
  <c r="AL155" i="21"/>
  <c r="V60" i="27"/>
  <c r="V60" i="31" s="1"/>
  <c r="V60" i="24"/>
  <c r="V61" i="21"/>
  <c r="S104" i="31"/>
  <c r="N128" i="31" s="1"/>
  <c r="N128" i="27"/>
  <c r="AR18" i="8"/>
  <c r="AQ17" i="31"/>
  <c r="AQ17" i="27"/>
  <c r="AQ17" i="24"/>
  <c r="AQ17" i="9"/>
  <c r="AQ40" i="8"/>
  <c r="AR133" i="8"/>
  <c r="AR156" i="8" s="1"/>
  <c r="AQ18" i="21"/>
  <c r="AN62" i="8"/>
  <c r="AN39" i="9"/>
  <c r="AN62" i="9" s="1"/>
  <c r="AP85" i="9" s="1"/>
  <c r="AT108" i="9" s="1"/>
  <c r="AO132" i="9" s="1"/>
  <c r="AO155" i="9" s="1"/>
  <c r="AO178" i="9" s="1"/>
  <c r="AQ201" i="9" s="1"/>
  <c r="AU224" i="9" s="1"/>
  <c r="AP248" i="9" s="1"/>
  <c r="AP271" i="9" s="1"/>
  <c r="AN41" i="20"/>
  <c r="AD200" i="8"/>
  <c r="AB179" i="20"/>
  <c r="AB178" i="21" s="1"/>
  <c r="AB178" i="22"/>
  <c r="AB189" i="22" s="1"/>
  <c r="AB190" i="22" s="1"/>
  <c r="AM157" i="20"/>
  <c r="AM178" i="8"/>
  <c r="AC222" i="8"/>
  <c r="Y201" i="20"/>
  <c r="Y200" i="22"/>
  <c r="AO38" i="24"/>
  <c r="AO39" i="21"/>
  <c r="AO38" i="27"/>
  <c r="AO38" i="31" s="1"/>
  <c r="AZ107" i="22"/>
  <c r="AZ108" i="20"/>
  <c r="AU269" i="22"/>
  <c r="AU291" i="8"/>
  <c r="AU292" i="22" s="1"/>
  <c r="AU270" i="20"/>
  <c r="AX158" i="20"/>
  <c r="AX179" i="8"/>
  <c r="BJ316" i="9"/>
  <c r="BN339" i="9" s="1"/>
  <c r="BH293" i="9"/>
  <c r="AY189" i="22"/>
  <c r="AY190" i="22" s="1"/>
  <c r="O292" i="20"/>
  <c r="Q313" i="8"/>
  <c r="AH127" i="27"/>
  <c r="AM103" i="31"/>
  <c r="AH127" i="31" s="1"/>
  <c r="AL60" i="27"/>
  <c r="AL60" i="31" s="1"/>
  <c r="AL61" i="21"/>
  <c r="AL60" i="24"/>
  <c r="AL290" i="8"/>
  <c r="AL291" i="22" s="1"/>
  <c r="AL269" i="20"/>
  <c r="AL268" i="22"/>
  <c r="AK82" i="27"/>
  <c r="AK82" i="31" s="1"/>
  <c r="AK82" i="24"/>
  <c r="AK83" i="21"/>
  <c r="Q21" i="31"/>
  <c r="R22" i="8"/>
  <c r="Q21" i="27"/>
  <c r="Q21" i="24"/>
  <c r="Q22" i="21"/>
  <c r="Q44" i="8"/>
  <c r="R137" i="8"/>
  <c r="R160" i="8" s="1"/>
  <c r="R183" i="8" s="1"/>
  <c r="T206" i="8" s="1"/>
  <c r="X229" i="8" s="1"/>
  <c r="S253" i="8" s="1"/>
  <c r="S276" i="8" s="1"/>
  <c r="S299" i="8" s="1"/>
  <c r="U322" i="8" s="1"/>
  <c r="Y345" i="8" s="1"/>
  <c r="Q21" i="9"/>
  <c r="AT292" i="20"/>
  <c r="AV313" i="8"/>
  <c r="AP104" i="27"/>
  <c r="AP104" i="24"/>
  <c r="AK128" i="24" s="1"/>
  <c r="AP105" i="21"/>
  <c r="AK129" i="21" s="1"/>
  <c r="U108" i="20"/>
  <c r="U107" i="22"/>
  <c r="AK157" i="20"/>
  <c r="AK178" i="8"/>
  <c r="AC200" i="22"/>
  <c r="AG222" i="8"/>
  <c r="AC201" i="20"/>
  <c r="AF106" i="8"/>
  <c r="AB85" i="20"/>
  <c r="AB84" i="22"/>
  <c r="AW201" i="8"/>
  <c r="AU180" i="20"/>
  <c r="AV19" i="21"/>
  <c r="AV41" i="8"/>
  <c r="AW134" i="8"/>
  <c r="AW157" i="8" s="1"/>
  <c r="AW19" i="8"/>
  <c r="AV18" i="27"/>
  <c r="AV18" i="24"/>
  <c r="AV18" i="9"/>
  <c r="AV18" i="31"/>
  <c r="R180" i="20"/>
  <c r="R179" i="21" s="1"/>
  <c r="T201" i="8"/>
  <c r="AQ157" i="20"/>
  <c r="AQ178" i="8"/>
  <c r="AV269" i="20"/>
  <c r="AV268" i="22"/>
  <c r="AV290" i="8"/>
  <c r="AV291" i="22" s="1"/>
  <c r="BF18" i="8"/>
  <c r="BE17" i="31"/>
  <c r="BE17" i="27"/>
  <c r="BE18" i="21"/>
  <c r="BE17" i="24"/>
  <c r="BF133" i="8"/>
  <c r="BF156" i="8" s="1"/>
  <c r="BF179" i="8" s="1"/>
  <c r="BH202" i="8" s="1"/>
  <c r="BL225" i="8" s="1"/>
  <c r="BG249" i="8" s="1"/>
  <c r="BG272" i="8" s="1"/>
  <c r="BG295" i="8" s="1"/>
  <c r="BI318" i="8" s="1"/>
  <c r="BM341" i="8" s="1"/>
  <c r="BE17" i="9"/>
  <c r="BE40" i="8"/>
  <c r="AL39" i="9"/>
  <c r="AL62" i="9" s="1"/>
  <c r="AN85" i="9" s="1"/>
  <c r="AR108" i="9" s="1"/>
  <c r="AM132" i="9" s="1"/>
  <c r="AM155" i="9" s="1"/>
  <c r="AL41" i="20"/>
  <c r="AL62" i="8"/>
  <c r="AQ84" i="8"/>
  <c r="AO63" i="20"/>
  <c r="AO62" i="22"/>
  <c r="AO73" i="22" s="1"/>
  <c r="AO74" i="22" s="1"/>
  <c r="T127" i="27"/>
  <c r="Y103" i="31"/>
  <c r="T127" i="31" s="1"/>
  <c r="AY134" i="8"/>
  <c r="AY157" i="8" s="1"/>
  <c r="AX18" i="27"/>
  <c r="AX18" i="24"/>
  <c r="AX19" i="21"/>
  <c r="AX41" i="8"/>
  <c r="AY19" i="8"/>
  <c r="AX18" i="9"/>
  <c r="AX18" i="31"/>
  <c r="AV61" i="21"/>
  <c r="AV60" i="27"/>
  <c r="AV60" i="31" s="1"/>
  <c r="AV60" i="24"/>
  <c r="AQ72" i="24"/>
  <c r="AQ73" i="24" s="1"/>
  <c r="BD180" i="27"/>
  <c r="BD180" i="31" s="1"/>
  <c r="AR104" i="24"/>
  <c r="AM128" i="24" s="1"/>
  <c r="AR104" i="27"/>
  <c r="AR105" i="21"/>
  <c r="AM129" i="21" s="1"/>
  <c r="X178" i="22"/>
  <c r="X189" i="22" s="1"/>
  <c r="X190" i="22" s="1"/>
  <c r="Z200" i="8"/>
  <c r="X179" i="20"/>
  <c r="AR106" i="8"/>
  <c r="AN84" i="22"/>
  <c r="AN85" i="20"/>
  <c r="AM312" i="8"/>
  <c r="AK290" i="22"/>
  <c r="AK291" i="20"/>
  <c r="AW105" i="27"/>
  <c r="AW106" i="21"/>
  <c r="AR130" i="21" s="1"/>
  <c r="AW105" i="24"/>
  <c r="AR129" i="24" s="1"/>
  <c r="BB105" i="21"/>
  <c r="AW129" i="21" s="1"/>
  <c r="BB104" i="27"/>
  <c r="BB104" i="24"/>
  <c r="AW128" i="24" s="1"/>
  <c r="AZ39" i="9"/>
  <c r="AZ62" i="9" s="1"/>
  <c r="BB85" i="9" s="1"/>
  <c r="BF108" i="9" s="1"/>
  <c r="BA132" i="9" s="1"/>
  <c r="BA155" i="9" s="1"/>
  <c r="BA178" i="9" s="1"/>
  <c r="BC201" i="9" s="1"/>
  <c r="BG224" i="9" s="1"/>
  <c r="BB248" i="9" s="1"/>
  <c r="BB271" i="9" s="1"/>
  <c r="AZ41" i="20"/>
  <c r="AZ62" i="8"/>
  <c r="AP155" i="21"/>
  <c r="AP154" i="27"/>
  <c r="AP154" i="31" s="1"/>
  <c r="AP154" i="24"/>
  <c r="BG316" i="9"/>
  <c r="BK339" i="9" s="1"/>
  <c r="BE293" i="9"/>
  <c r="AN268" i="22"/>
  <c r="AN290" i="8"/>
  <c r="AN291" i="22" s="1"/>
  <c r="AN269" i="20"/>
  <c r="AG290" i="22"/>
  <c r="AI312" i="8"/>
  <c r="AG291" i="20"/>
  <c r="AI245" i="8"/>
  <c r="AI268" i="8" s="1"/>
  <c r="AN223" i="20"/>
  <c r="AI247" i="20" s="1"/>
  <c r="AN222" i="22"/>
  <c r="AI246" i="22" s="1"/>
  <c r="AK17" i="31"/>
  <c r="AK18" i="21"/>
  <c r="AK17" i="24"/>
  <c r="AK17" i="9"/>
  <c r="AK40" i="8"/>
  <c r="AL18" i="8"/>
  <c r="AL133" i="8"/>
  <c r="AL156" i="8" s="1"/>
  <c r="AK17" i="27"/>
  <c r="AY107" i="8"/>
  <c r="AU85" i="22"/>
  <c r="AU96" i="22" s="1"/>
  <c r="AU97" i="22" s="1"/>
  <c r="AU86" i="20"/>
  <c r="AA38" i="24"/>
  <c r="AA38" i="27"/>
  <c r="AA38" i="31" s="1"/>
  <c r="AA39" i="21"/>
  <c r="AY103" i="31"/>
  <c r="AT127" i="31" s="1"/>
  <c r="AT127" i="27"/>
  <c r="AJ155" i="21"/>
  <c r="AJ154" i="27"/>
  <c r="AJ154" i="31" s="1"/>
  <c r="AJ154" i="24"/>
  <c r="Z60" i="27"/>
  <c r="Z60" i="31" s="1"/>
  <c r="Z60" i="24"/>
  <c r="Z61" i="21"/>
  <c r="AW290" i="22"/>
  <c r="AY312" i="8"/>
  <c r="AW291" i="20"/>
  <c r="AX201" i="22"/>
  <c r="AX212" i="22" s="1"/>
  <c r="AX213" i="22" s="1"/>
  <c r="BB223" i="8"/>
  <c r="AX202" i="20"/>
  <c r="T322" i="9"/>
  <c r="X345" i="9" s="1"/>
  <c r="R299" i="9"/>
  <c r="W62" i="22"/>
  <c r="W73" i="22" s="1"/>
  <c r="W74" i="22" s="1"/>
  <c r="W63" i="20"/>
  <c r="Y84" i="8"/>
  <c r="AV179" i="8"/>
  <c r="AV158" i="20"/>
  <c r="W245" i="8"/>
  <c r="W268" i="8" s="1"/>
  <c r="AB223" i="20"/>
  <c r="W247" i="20" s="1"/>
  <c r="AB222" i="22"/>
  <c r="W246" i="22" s="1"/>
  <c r="X85" i="20"/>
  <c r="X84" i="22"/>
  <c r="AB106" i="8"/>
  <c r="Q18" i="31"/>
  <c r="Q18" i="27"/>
  <c r="Q41" i="8"/>
  <c r="Q18" i="9"/>
  <c r="R134" i="8"/>
  <c r="R157" i="8" s="1"/>
  <c r="R180" i="8" s="1"/>
  <c r="T203" i="8" s="1"/>
  <c r="X226" i="8" s="1"/>
  <c r="S250" i="8" s="1"/>
  <c r="S273" i="8" s="1"/>
  <c r="S296" i="8" s="1"/>
  <c r="U319" i="8" s="1"/>
  <c r="Y342" i="8" s="1"/>
  <c r="Q19" i="21"/>
  <c r="Q18" i="24"/>
  <c r="R19" i="8"/>
  <c r="AL312" i="22"/>
  <c r="AP334" i="8"/>
  <c r="AL313" i="20"/>
  <c r="AP62" i="8"/>
  <c r="AP39" i="9"/>
  <c r="AP62" i="9" s="1"/>
  <c r="AR85" i="9" s="1"/>
  <c r="AV108" i="9" s="1"/>
  <c r="AP41" i="20"/>
  <c r="AD104" i="24"/>
  <c r="Y128" i="24" s="1"/>
  <c r="AD105" i="21"/>
  <c r="Y129" i="21" s="1"/>
  <c r="AD104" i="27"/>
  <c r="AU313" i="22"/>
  <c r="AU314" i="20"/>
  <c r="AY335" i="8"/>
  <c r="BB223" i="20"/>
  <c r="AW247" i="20" s="1"/>
  <c r="BB222" i="22"/>
  <c r="AW246" i="22" s="1"/>
  <c r="AW245" i="8"/>
  <c r="AW268" i="8" s="1"/>
  <c r="AV83" i="27"/>
  <c r="AV83" i="31" s="1"/>
  <c r="AV84" i="21"/>
  <c r="AV83" i="24"/>
  <c r="AX84" i="22"/>
  <c r="BB106" i="8"/>
  <c r="AX85" i="20"/>
  <c r="AX39" i="9"/>
  <c r="AX62" i="9" s="1"/>
  <c r="AZ85" i="9" s="1"/>
  <c r="AX41" i="20"/>
  <c r="AX62" i="8"/>
  <c r="T173" i="27"/>
  <c r="T173" i="31" s="1"/>
  <c r="T173" i="24"/>
  <c r="T174" i="21"/>
  <c r="V196" i="9"/>
  <c r="AH312" i="22"/>
  <c r="AH313" i="20"/>
  <c r="AL334" i="8"/>
  <c r="S18" i="27"/>
  <c r="S18" i="24"/>
  <c r="S18" i="9"/>
  <c r="S41" i="8"/>
  <c r="T134" i="8"/>
  <c r="T157" i="8" s="1"/>
  <c r="S18" i="31"/>
  <c r="T19" i="8"/>
  <c r="S19" i="21"/>
  <c r="AK176" i="27"/>
  <c r="AK176" i="31" s="1"/>
  <c r="AK176" i="24"/>
  <c r="AK177" i="21"/>
  <c r="AP178" i="22"/>
  <c r="AP189" i="22" s="1"/>
  <c r="AP190" i="22" s="1"/>
  <c r="AR200" i="8"/>
  <c r="AP179" i="20"/>
  <c r="AX104" i="31"/>
  <c r="AS128" i="31" s="1"/>
  <c r="AS128" i="27"/>
  <c r="AJ41" i="20"/>
  <c r="AJ39" i="9"/>
  <c r="AJ62" i="9" s="1"/>
  <c r="AL85" i="9" s="1"/>
  <c r="AP108" i="9" s="1"/>
  <c r="AK132" i="9" s="1"/>
  <c r="AK155" i="9" s="1"/>
  <c r="AK178" i="9" s="1"/>
  <c r="AJ62" i="8"/>
  <c r="AA63" i="20"/>
  <c r="AC84" i="8"/>
  <c r="AA62" i="22"/>
  <c r="AA73" i="22" s="1"/>
  <c r="AA74" i="22" s="1"/>
  <c r="AY38" i="27"/>
  <c r="AY38" i="31" s="1"/>
  <c r="AY61" i="9"/>
  <c r="BA84" i="9" s="1"/>
  <c r="BE107" i="9" s="1"/>
  <c r="AZ131" i="9" s="1"/>
  <c r="AZ154" i="9" s="1"/>
  <c r="AZ177" i="9" s="1"/>
  <c r="BB200" i="9" s="1"/>
  <c r="BF223" i="9" s="1"/>
  <c r="BA247" i="9" s="1"/>
  <c r="BA270" i="9" s="1"/>
  <c r="AX312" i="22"/>
  <c r="BB334" i="8"/>
  <c r="AX313" i="20"/>
  <c r="AT39" i="24"/>
  <c r="AT49" i="24" s="1"/>
  <c r="AT50" i="24" s="1"/>
  <c r="AT39" i="27"/>
  <c r="AT39" i="31" s="1"/>
  <c r="AT40" i="21"/>
  <c r="AM84" i="8"/>
  <c r="AK63" i="20"/>
  <c r="AK62" i="22"/>
  <c r="AK73" i="22" s="1"/>
  <c r="AK74" i="22" s="1"/>
  <c r="Z312" i="22"/>
  <c r="Z313" i="20"/>
  <c r="AD334" i="8"/>
  <c r="AX61" i="21"/>
  <c r="AX60" i="24"/>
  <c r="AX60" i="27"/>
  <c r="AX60" i="31" s="1"/>
  <c r="AK312" i="8"/>
  <c r="AI291" i="20"/>
  <c r="AI290" i="22"/>
  <c r="AX290" i="8"/>
  <c r="AX291" i="22" s="1"/>
  <c r="AX269" i="20"/>
  <c r="AX268" i="22"/>
  <c r="AO222" i="8"/>
  <c r="AK200" i="22"/>
  <c r="AK201" i="20"/>
  <c r="AU42" i="20"/>
  <c r="AU63" i="8"/>
  <c r="AU40" i="9"/>
  <c r="AU63" i="9" s="1"/>
  <c r="AW86" i="9" s="1"/>
  <c r="BA109" i="9" s="1"/>
  <c r="AV133" i="9" s="1"/>
  <c r="AV156" i="9" s="1"/>
  <c r="AV179" i="9" s="1"/>
  <c r="AX202" i="9" s="1"/>
  <c r="BB225" i="9" s="1"/>
  <c r="AW249" i="9" s="1"/>
  <c r="AW272" i="9" s="1"/>
  <c r="AM290" i="22"/>
  <c r="AM291" i="20"/>
  <c r="AO312" i="8"/>
  <c r="AA106" i="22"/>
  <c r="AA107" i="20"/>
  <c r="AT313" i="8"/>
  <c r="AR292" i="20"/>
  <c r="T335" i="8"/>
  <c r="N42" i="33"/>
  <c r="P313" i="22"/>
  <c r="P314" i="20"/>
  <c r="N62" i="34"/>
  <c r="AF42" i="21"/>
  <c r="AI96" i="22"/>
  <c r="AI97" i="22" s="1"/>
  <c r="R63" i="8"/>
  <c r="R40" i="9"/>
  <c r="R63" i="9" s="1"/>
  <c r="T86" i="9" s="1"/>
  <c r="X109" i="9" s="1"/>
  <c r="S133" i="9" s="1"/>
  <c r="S156" i="9" s="1"/>
  <c r="R42" i="20"/>
  <c r="P43" i="9"/>
  <c r="P66" i="9" s="1"/>
  <c r="R89" i="9" s="1"/>
  <c r="V112" i="9" s="1"/>
  <c r="Q136" i="9" s="1"/>
  <c r="Q159" i="9" s="1"/>
  <c r="Q182" i="9" s="1"/>
  <c r="S205" i="9" s="1"/>
  <c r="W228" i="9" s="1"/>
  <c r="R252" i="9" s="1"/>
  <c r="R275" i="9" s="1"/>
  <c r="P66" i="8"/>
  <c r="R89" i="8" s="1"/>
  <c r="V112" i="8" s="1"/>
  <c r="AO103" i="31"/>
  <c r="AJ127" i="31" s="1"/>
  <c r="AJ127" i="27"/>
  <c r="AP223" i="20"/>
  <c r="AK247" i="20" s="1"/>
  <c r="AP222" i="22"/>
  <c r="AK246" i="22" s="1"/>
  <c r="AK245" i="8"/>
  <c r="AK268" i="8" s="1"/>
  <c r="V223" i="22"/>
  <c r="Q247" i="22" s="1"/>
  <c r="Q246" i="8"/>
  <c r="Q269" i="8" s="1"/>
  <c r="V224" i="20"/>
  <c r="Q248" i="20" s="1"/>
  <c r="AZ105" i="21"/>
  <c r="AU129" i="21" s="1"/>
  <c r="AZ104" i="24"/>
  <c r="AU128" i="24" s="1"/>
  <c r="AZ104" i="27"/>
  <c r="AS62" i="21"/>
  <c r="AS61" i="24"/>
  <c r="AS72" i="24" s="1"/>
  <c r="AS73" i="24" s="1"/>
  <c r="AS61" i="27"/>
  <c r="AS61" i="31" s="1"/>
  <c r="AY38" i="24"/>
  <c r="AY39" i="21"/>
  <c r="AN105" i="21"/>
  <c r="AI129" i="21" s="1"/>
  <c r="AN104" i="27"/>
  <c r="AN104" i="24"/>
  <c r="AI128" i="24" s="1"/>
  <c r="AK39" i="21"/>
  <c r="AK38" i="27"/>
  <c r="AK38" i="31" s="1"/>
  <c r="AK38" i="24"/>
  <c r="AC40" i="8"/>
  <c r="AD18" i="8"/>
  <c r="AC17" i="31"/>
  <c r="AC18" i="21"/>
  <c r="AC17" i="27"/>
  <c r="AC17" i="9"/>
  <c r="AD133" i="8"/>
  <c r="AD156" i="8" s="1"/>
  <c r="AC17" i="24"/>
  <c r="AY82" i="24"/>
  <c r="BC105" i="9"/>
  <c r="AJ85" i="20"/>
  <c r="AJ84" i="22"/>
  <c r="AN106" i="8"/>
  <c r="AZ85" i="20"/>
  <c r="AZ84" i="22"/>
  <c r="BD106" i="8"/>
  <c r="R70" i="8"/>
  <c r="T93" i="8" s="1"/>
  <c r="X116" i="8" s="1"/>
  <c r="R47" i="9"/>
  <c r="R70" i="9" s="1"/>
  <c r="T93" i="9" s="1"/>
  <c r="X116" i="9" s="1"/>
  <c r="S140" i="9" s="1"/>
  <c r="S163" i="9" s="1"/>
  <c r="S186" i="9" s="1"/>
  <c r="U209" i="9" s="1"/>
  <c r="Y232" i="9" s="1"/>
  <c r="T256" i="9" s="1"/>
  <c r="T279" i="9" s="1"/>
  <c r="AI176" i="24"/>
  <c r="AI176" i="27"/>
  <c r="AI176" i="31" s="1"/>
  <c r="AI177" i="21"/>
  <c r="P40" i="9"/>
  <c r="P63" i="9" s="1"/>
  <c r="R86" i="9" s="1"/>
  <c r="V109" i="9" s="1"/>
  <c r="Q133" i="9" s="1"/>
  <c r="Q156" i="9" s="1"/>
  <c r="Q179" i="9" s="1"/>
  <c r="S202" i="9" s="1"/>
  <c r="W225" i="9" s="1"/>
  <c r="R249" i="9" s="1"/>
  <c r="R272" i="9" s="1"/>
  <c r="P63" i="8"/>
  <c r="R86" i="8" s="1"/>
  <c r="V109" i="8" s="1"/>
  <c r="AI82" i="27"/>
  <c r="AI82" i="31" s="1"/>
  <c r="AI82" i="24"/>
  <c r="AI83" i="21"/>
  <c r="AA82" i="27"/>
  <c r="AA82" i="31" s="1"/>
  <c r="AA83" i="21"/>
  <c r="AA82" i="24"/>
  <c r="S85" i="8"/>
  <c r="Q64" i="20"/>
  <c r="AM39" i="21"/>
  <c r="AM38" i="24"/>
  <c r="AM38" i="27"/>
  <c r="AM38" i="31" s="1"/>
  <c r="W82" i="24"/>
  <c r="W82" i="27"/>
  <c r="W82" i="31" s="1"/>
  <c r="W83" i="21"/>
  <c r="AC158" i="20"/>
  <c r="AC179" i="8"/>
  <c r="AI21" i="8"/>
  <c r="AI136" i="8"/>
  <c r="AI159" i="8" s="1"/>
  <c r="AH20" i="31"/>
  <c r="AH20" i="27"/>
  <c r="AH21" i="21"/>
  <c r="AH20" i="24"/>
  <c r="AH20" i="9"/>
  <c r="AH43" i="8"/>
  <c r="AQ64" i="20"/>
  <c r="AS85" i="8"/>
  <c r="W201" i="8"/>
  <c r="U180" i="20"/>
  <c r="AP174" i="9"/>
  <c r="AP151" i="24"/>
  <c r="AP152" i="21"/>
  <c r="AP151" i="27"/>
  <c r="AV154" i="24"/>
  <c r="AV177" i="9"/>
  <c r="AV155" i="21"/>
  <c r="AV154" i="27"/>
  <c r="AV154" i="31" s="1"/>
  <c r="AP201" i="8"/>
  <c r="AN180" i="20"/>
  <c r="AJ38" i="31"/>
  <c r="AN313" i="22"/>
  <c r="AN314" i="20"/>
  <c r="AR335" i="8"/>
  <c r="AG313" i="8"/>
  <c r="AE292" i="20"/>
  <c r="T133" i="8"/>
  <c r="T156" i="8" s="1"/>
  <c r="T18" i="8"/>
  <c r="S17" i="31"/>
  <c r="S17" i="27"/>
  <c r="S18" i="21"/>
  <c r="S17" i="24"/>
  <c r="S17" i="9"/>
  <c r="S40" i="8"/>
  <c r="AH198" i="9"/>
  <c r="AF175" i="27"/>
  <c r="AF175" i="31" s="1"/>
  <c r="AF175" i="24"/>
  <c r="AF176" i="21"/>
  <c r="BE250" i="8"/>
  <c r="BE273" i="8" s="1"/>
  <c r="BJ228" i="20"/>
  <c r="BE252" i="20" s="1"/>
  <c r="AQ106" i="9"/>
  <c r="AA83" i="24"/>
  <c r="AA84" i="21"/>
  <c r="AA83" i="27"/>
  <c r="S313" i="22"/>
  <c r="W335" i="8"/>
  <c r="S314" i="20"/>
  <c r="AO292" i="20"/>
  <c r="AQ313" i="8"/>
  <c r="AJ246" i="22"/>
  <c r="AB38" i="31"/>
  <c r="AG84" i="21"/>
  <c r="AG83" i="24"/>
  <c r="AG95" i="24" s="1"/>
  <c r="AG96" i="24" s="1"/>
  <c r="O290" i="22"/>
  <c r="Q312" i="8"/>
  <c r="O291" i="20"/>
  <c r="X63" i="20"/>
  <c r="Z84" i="8"/>
  <c r="X62" i="22"/>
  <c r="X73" i="22" s="1"/>
  <c r="X74" i="22" s="1"/>
  <c r="BF203" i="20"/>
  <c r="BJ224" i="8"/>
  <c r="AM107" i="22"/>
  <c r="AM108" i="20"/>
  <c r="AY106" i="9"/>
  <c r="BE68" i="20"/>
  <c r="BG89" i="8"/>
  <c r="AL246" i="22"/>
  <c r="V59" i="31"/>
  <c r="AS201" i="22"/>
  <c r="AS212" i="22" s="1"/>
  <c r="AS213" i="22" s="1"/>
  <c r="AW223" i="8"/>
  <c r="AS202" i="20"/>
  <c r="BC63" i="21"/>
  <c r="AV129" i="21"/>
  <c r="AH152" i="21"/>
  <c r="AH151" i="24"/>
  <c r="AH151" i="27"/>
  <c r="AH174" i="9"/>
  <c r="AH38" i="31"/>
  <c r="BN336" i="8"/>
  <c r="AT212" i="22"/>
  <c r="AT213" i="22" s="1"/>
  <c r="AU203" i="20"/>
  <c r="AY224" i="8"/>
  <c r="L61" i="34"/>
  <c r="L78" i="34" s="1"/>
  <c r="L80" i="34" s="1"/>
  <c r="N312" i="22"/>
  <c r="N328" i="22" s="1"/>
  <c r="N329" i="22" s="1"/>
  <c r="R334" i="8"/>
  <c r="N313" i="20"/>
  <c r="N329" i="20" s="1"/>
  <c r="N330" i="20" s="1"/>
  <c r="L41" i="33"/>
  <c r="L48" i="33" s="1"/>
  <c r="L50" i="33" s="1"/>
  <c r="N327" i="8"/>
  <c r="BH205" i="8"/>
  <c r="BF184" i="20"/>
  <c r="N128" i="21"/>
  <c r="BC62" i="27"/>
  <c r="BE85" i="9"/>
  <c r="P60" i="24"/>
  <c r="P61" i="21"/>
  <c r="AB107" i="20"/>
  <c r="AB106" i="22"/>
  <c r="AT201" i="8"/>
  <c r="AR180" i="20"/>
  <c r="AY108" i="20"/>
  <c r="AY107" i="22"/>
  <c r="BA223" i="8"/>
  <c r="AW202" i="20"/>
  <c r="AW201" i="22"/>
  <c r="AW212" i="22" s="1"/>
  <c r="AW213" i="22" s="1"/>
  <c r="AF335" i="8"/>
  <c r="AB314" i="20"/>
  <c r="AB313" i="22"/>
  <c r="Y269" i="22"/>
  <c r="Y291" i="8"/>
  <c r="Y292" i="22" s="1"/>
  <c r="Y270" i="20"/>
  <c r="AX134" i="8"/>
  <c r="AX157" i="8" s="1"/>
  <c r="AX19" i="8"/>
  <c r="AW18" i="31"/>
  <c r="AW18" i="27"/>
  <c r="AW19" i="21"/>
  <c r="AW18" i="24"/>
  <c r="AW18" i="9"/>
  <c r="AW41" i="8"/>
  <c r="S61" i="24"/>
  <c r="S72" i="24" s="1"/>
  <c r="S73" i="24" s="1"/>
  <c r="S61" i="27"/>
  <c r="S61" i="31" s="1"/>
  <c r="S62" i="21"/>
  <c r="BA107" i="22"/>
  <c r="BA108" i="20"/>
  <c r="BE318" i="20"/>
  <c r="BE317" i="22"/>
  <c r="BI339" i="8"/>
  <c r="AA133" i="8"/>
  <c r="AA156" i="8" s="1"/>
  <c r="AA18" i="8"/>
  <c r="Z17" i="27"/>
  <c r="Z17" i="31"/>
  <c r="Z17" i="24"/>
  <c r="Z18" i="21"/>
  <c r="Z17" i="9"/>
  <c r="Z40" i="8"/>
  <c r="T61" i="27"/>
  <c r="T61" i="31" s="1"/>
  <c r="V84" i="9"/>
  <c r="Z107" i="9" s="1"/>
  <c r="U131" i="9" s="1"/>
  <c r="U154" i="9" s="1"/>
  <c r="R83" i="21"/>
  <c r="R82" i="27"/>
  <c r="R82" i="24"/>
  <c r="AB128" i="27"/>
  <c r="AG104" i="31"/>
  <c r="AB291" i="8"/>
  <c r="AB292" i="22" s="1"/>
  <c r="AB269" i="22"/>
  <c r="AB270" i="20"/>
  <c r="AH224" i="20"/>
  <c r="AH223" i="22"/>
  <c r="AC246" i="8"/>
  <c r="AC269" i="8" s="1"/>
  <c r="AR42" i="20"/>
  <c r="AR63" i="8"/>
  <c r="AR40" i="9"/>
  <c r="AE63" i="27"/>
  <c r="AE63" i="31" s="1"/>
  <c r="AE64" i="21"/>
  <c r="L127" i="24"/>
  <c r="Q118" i="24"/>
  <c r="U24" i="31"/>
  <c r="V25" i="8"/>
  <c r="U24" i="27"/>
  <c r="U24" i="24"/>
  <c r="U25" i="21"/>
  <c r="U47" i="8"/>
  <c r="V140" i="8"/>
  <c r="V163" i="8" s="1"/>
  <c r="V186" i="8" s="1"/>
  <c r="X209" i="8" s="1"/>
  <c r="AB232" i="8" s="1"/>
  <c r="W256" i="8" s="1"/>
  <c r="W279" i="8" s="1"/>
  <c r="W302" i="8" s="1"/>
  <c r="Y325" i="8" s="1"/>
  <c r="AC348" i="8" s="1"/>
  <c r="U24" i="9"/>
  <c r="AV105" i="27"/>
  <c r="AV106" i="21"/>
  <c r="AV105" i="24"/>
  <c r="AH248" i="8"/>
  <c r="AH271" i="8" s="1"/>
  <c r="AM226" i="20"/>
  <c r="AH250" i="20" s="1"/>
  <c r="AX246" i="22"/>
  <c r="Y107" i="22"/>
  <c r="Y108" i="20"/>
  <c r="S85" i="20"/>
  <c r="S84" i="22"/>
  <c r="W106" i="8"/>
  <c r="BD63" i="9"/>
  <c r="Y61" i="27"/>
  <c r="Y61" i="31" s="1"/>
  <c r="AA84" i="9"/>
  <c r="AH85" i="22"/>
  <c r="AH96" i="22" s="1"/>
  <c r="AH97" i="22" s="1"/>
  <c r="AH86" i="20"/>
  <c r="AL107" i="8"/>
  <c r="W62" i="8"/>
  <c r="W41" i="20"/>
  <c r="W39" i="9"/>
  <c r="BD65" i="27"/>
  <c r="BD65" i="31" s="1"/>
  <c r="AG83" i="27"/>
  <c r="AK106" i="9"/>
  <c r="U173" i="9"/>
  <c r="U150" i="24"/>
  <c r="U151" i="21"/>
  <c r="U150" i="27"/>
  <c r="O173" i="9"/>
  <c r="O150" i="27"/>
  <c r="O151" i="21"/>
  <c r="O150" i="24"/>
  <c r="AN61" i="24"/>
  <c r="AP84" i="9"/>
  <c r="BB201" i="8"/>
  <c r="AZ180" i="20"/>
  <c r="Z38" i="31"/>
  <c r="BE65" i="27"/>
  <c r="BE65" i="31" s="1"/>
  <c r="BG88" i="9"/>
  <c r="BK111" i="9" s="1"/>
  <c r="BF135" i="9" s="1"/>
  <c r="BF158" i="9" s="1"/>
  <c r="BH109" i="31"/>
  <c r="BC133" i="31" s="1"/>
  <c r="BC133" i="27"/>
  <c r="AJ105" i="24"/>
  <c r="AE129" i="9"/>
  <c r="AE152" i="9" s="1"/>
  <c r="AH246" i="22"/>
  <c r="AL82" i="31"/>
  <c r="W81" i="31"/>
  <c r="AN42" i="20"/>
  <c r="AN63" i="8"/>
  <c r="AN40" i="9"/>
  <c r="BB61" i="31"/>
  <c r="U105" i="21"/>
  <c r="U104" i="27"/>
  <c r="AK64" i="20"/>
  <c r="AM85" i="8"/>
  <c r="R63" i="20"/>
  <c r="R62" i="22"/>
  <c r="R73" i="22" s="1"/>
  <c r="R74" i="22" s="1"/>
  <c r="T84" i="8"/>
  <c r="X129" i="21"/>
  <c r="W246" i="20"/>
  <c r="AA64" i="20"/>
  <c r="AC85" i="8"/>
  <c r="AL151" i="24"/>
  <c r="AL174" i="9"/>
  <c r="AL151" i="27"/>
  <c r="AL152" i="21"/>
  <c r="AX105" i="27"/>
  <c r="AS129" i="9"/>
  <c r="AS152" i="9" s="1"/>
  <c r="AB85" i="8"/>
  <c r="Z64" i="20"/>
  <c r="AH178" i="21"/>
  <c r="AH177" i="27"/>
  <c r="AH177" i="31" s="1"/>
  <c r="AH177" i="24"/>
  <c r="AJ200" i="9"/>
  <c r="AI65" i="20"/>
  <c r="AK86" i="8"/>
  <c r="BC248" i="20"/>
  <c r="BE202" i="9"/>
  <c r="BC179" i="27"/>
  <c r="BC179" i="31" s="1"/>
  <c r="BC180" i="21"/>
  <c r="BE158" i="27"/>
  <c r="BE158" i="31" s="1"/>
  <c r="Z246" i="8"/>
  <c r="Z269" i="8" s="1"/>
  <c r="AE223" i="22"/>
  <c r="Z247" i="22" s="1"/>
  <c r="AE224" i="20"/>
  <c r="Z248" i="20" s="1"/>
  <c r="U246" i="20"/>
  <c r="W85" i="8"/>
  <c r="U64" i="20"/>
  <c r="AX86" i="20"/>
  <c r="BB107" i="8"/>
  <c r="AX85" i="22"/>
  <c r="T200" i="8"/>
  <c r="R178" i="22"/>
  <c r="R189" i="22" s="1"/>
  <c r="R190" i="22" s="1"/>
  <c r="R179" i="20"/>
  <c r="AN134" i="8"/>
  <c r="AN157" i="8" s="1"/>
  <c r="AN19" i="8"/>
  <c r="AM18" i="31"/>
  <c r="AM18" i="27"/>
  <c r="AM19" i="21"/>
  <c r="AM18" i="24"/>
  <c r="AM18" i="9"/>
  <c r="AM41" i="8"/>
  <c r="AE104" i="31"/>
  <c r="Z128" i="27"/>
  <c r="X222" i="8"/>
  <c r="T200" i="22"/>
  <c r="T201" i="20"/>
  <c r="AT129" i="21"/>
  <c r="O38" i="27"/>
  <c r="O61" i="9"/>
  <c r="O49" i="9"/>
  <c r="AH314" i="22"/>
  <c r="AH315" i="20"/>
  <c r="AL336" i="8"/>
  <c r="T39" i="27"/>
  <c r="T39" i="31" s="1"/>
  <c r="T62" i="9"/>
  <c r="V85" i="9" s="1"/>
  <c r="Z108" i="9" s="1"/>
  <c r="U132" i="9" s="1"/>
  <c r="U155" i="9" s="1"/>
  <c r="U178" i="9" s="1"/>
  <c r="W201" i="9" s="1"/>
  <c r="AA224" i="9" s="1"/>
  <c r="V248" i="9" s="1"/>
  <c r="V271" i="9" s="1"/>
  <c r="BA106" i="9"/>
  <c r="AL84" i="9"/>
  <c r="O82" i="27"/>
  <c r="O82" i="24"/>
  <c r="O95" i="24" s="1"/>
  <c r="O96" i="24" s="1"/>
  <c r="O97" i="20"/>
  <c r="O98" i="20" s="1"/>
  <c r="BI109" i="31"/>
  <c r="BD133" i="31" s="1"/>
  <c r="BD133" i="27"/>
  <c r="BA175" i="9"/>
  <c r="BA152" i="27"/>
  <c r="BA153" i="21"/>
  <c r="BA152" i="24"/>
  <c r="BA165" i="24" s="1"/>
  <c r="BA166" i="24" s="1"/>
  <c r="AJ223" i="22"/>
  <c r="AJ224" i="20"/>
  <c r="AE246" i="8"/>
  <c r="AE269" i="8" s="1"/>
  <c r="AU159" i="20"/>
  <c r="AU180" i="8"/>
  <c r="T157" i="20"/>
  <c r="T178" i="8"/>
  <c r="X38" i="27"/>
  <c r="X39" i="21"/>
  <c r="AO60" i="31"/>
  <c r="Y41" i="20"/>
  <c r="Y62" i="8"/>
  <c r="Y39" i="9"/>
  <c r="M260" i="20"/>
  <c r="R237" i="20"/>
  <c r="Z62" i="21"/>
  <c r="Z61" i="27"/>
  <c r="Z61" i="24"/>
  <c r="BD40" i="27"/>
  <c r="BD41" i="21"/>
  <c r="AK158" i="20"/>
  <c r="AK179" i="8"/>
  <c r="V201" i="22"/>
  <c r="V212" i="22" s="1"/>
  <c r="V213" i="22" s="1"/>
  <c r="Z223" i="8"/>
  <c r="V202" i="20"/>
  <c r="Z103" i="31"/>
  <c r="U127" i="27"/>
  <c r="X128" i="24"/>
  <c r="W245" i="22"/>
  <c r="AD134" i="8"/>
  <c r="AD157" i="8" s="1"/>
  <c r="AD19" i="8"/>
  <c r="AC18" i="31"/>
  <c r="AC18" i="27"/>
  <c r="AC19" i="21"/>
  <c r="AC18" i="24"/>
  <c r="AC18" i="9"/>
  <c r="AC41" i="8"/>
  <c r="BI291" i="8"/>
  <c r="W60" i="24"/>
  <c r="W61" i="21"/>
  <c r="W60" i="27"/>
  <c r="AH315" i="8"/>
  <c r="AF294" i="20"/>
  <c r="S157" i="20"/>
  <c r="S178" i="8"/>
  <c r="AA129" i="9"/>
  <c r="AA152" i="9" s="1"/>
  <c r="AP82" i="31"/>
  <c r="BF246" i="8"/>
  <c r="BF269" i="8" s="1"/>
  <c r="BF292" i="8" s="1"/>
  <c r="BH315" i="8" s="1"/>
  <c r="AJ106" i="21"/>
  <c r="AJ105" i="27"/>
  <c r="AS247" i="8"/>
  <c r="AS270" i="8" s="1"/>
  <c r="AX225" i="20"/>
  <c r="AS249" i="20" s="1"/>
  <c r="AX224" i="22"/>
  <c r="AS248" i="22" s="1"/>
  <c r="T222" i="22"/>
  <c r="O246" i="22" s="1"/>
  <c r="O245" i="8"/>
  <c r="O268" i="8" s="1"/>
  <c r="T223" i="20"/>
  <c r="T234" i="8"/>
  <c r="O258" i="8" s="1"/>
  <c r="AS60" i="31"/>
  <c r="BE43" i="27"/>
  <c r="BE43" i="31" s="1"/>
  <c r="BE44" i="21"/>
  <c r="AA223" i="20"/>
  <c r="V245" i="8"/>
  <c r="V268" i="8" s="1"/>
  <c r="AA222" i="22"/>
  <c r="BE87" i="20"/>
  <c r="BI108" i="8"/>
  <c r="R105" i="21"/>
  <c r="R104" i="24"/>
  <c r="R120" i="20"/>
  <c r="R121" i="20" s="1"/>
  <c r="AQ62" i="9"/>
  <c r="AQ104" i="31"/>
  <c r="AL128" i="27"/>
  <c r="AC105" i="24"/>
  <c r="X129" i="24" s="1"/>
  <c r="AC106" i="21"/>
  <c r="X130" i="21" s="1"/>
  <c r="AC105" i="27"/>
  <c r="AA153" i="24"/>
  <c r="AA153" i="27"/>
  <c r="AA153" i="31" s="1"/>
  <c r="AA176" i="9"/>
  <c r="AA154" i="21"/>
  <c r="T246" i="8"/>
  <c r="T269" i="8" s="1"/>
  <c r="Y223" i="22"/>
  <c r="Y224" i="20"/>
  <c r="AS178" i="27"/>
  <c r="AS178" i="31" s="1"/>
  <c r="AS179" i="21"/>
  <c r="BF160" i="21"/>
  <c r="BF159" i="27"/>
  <c r="BF159" i="31" s="1"/>
  <c r="N127" i="24"/>
  <c r="AK226" i="20"/>
  <c r="AF250" i="20" s="1"/>
  <c r="AF248" i="8"/>
  <c r="AF271" i="8" s="1"/>
  <c r="V106" i="8"/>
  <c r="R84" i="22"/>
  <c r="R85" i="20"/>
  <c r="X82" i="27"/>
  <c r="X83" i="21"/>
  <c r="AW158" i="20"/>
  <c r="AW179" i="8"/>
  <c r="AT105" i="24"/>
  <c r="AT106" i="21"/>
  <c r="AT105" i="27"/>
  <c r="Z270" i="20"/>
  <c r="Z269" i="22"/>
  <c r="Z291" i="8"/>
  <c r="Z292" i="22" s="1"/>
  <c r="Z157" i="20"/>
  <c r="Z178" i="8"/>
  <c r="AB128" i="24"/>
  <c r="P84" i="22"/>
  <c r="P96" i="22" s="1"/>
  <c r="P97" i="22" s="1"/>
  <c r="P85" i="20"/>
  <c r="T106" i="8"/>
  <c r="N17" i="34"/>
  <c r="N17" i="33"/>
  <c r="P95" i="8"/>
  <c r="AG72" i="24"/>
  <c r="AG73" i="24" s="1"/>
  <c r="AZ85" i="22"/>
  <c r="BD107" i="8"/>
  <c r="AZ86" i="20"/>
  <c r="AI62" i="9"/>
  <c r="AJ314" i="20"/>
  <c r="AJ313" i="22"/>
  <c r="AN335" i="8"/>
  <c r="AK109" i="8"/>
  <c r="AK111" i="20" s="1"/>
  <c r="AG88" i="20"/>
  <c r="W201" i="22"/>
  <c r="W212" i="22" s="1"/>
  <c r="W213" i="22" s="1"/>
  <c r="AA223" i="8"/>
  <c r="W202" i="20"/>
  <c r="AG292" i="20"/>
  <c r="AI313" i="8"/>
  <c r="AW60" i="31"/>
  <c r="AF247" i="20"/>
  <c r="T128" i="9"/>
  <c r="T151" i="9" s="1"/>
  <c r="AX247" i="20"/>
  <c r="AR38" i="31"/>
  <c r="Q60" i="24"/>
  <c r="Q61" i="21"/>
  <c r="AH85" i="27"/>
  <c r="AH85" i="31" s="1"/>
  <c r="AL108" i="9"/>
  <c r="AG132" i="9" s="1"/>
  <c r="AG155" i="9" s="1"/>
  <c r="AB86" i="20"/>
  <c r="AF107" i="8"/>
  <c r="AB85" i="22"/>
  <c r="BF86" i="8"/>
  <c r="BD65" i="20"/>
  <c r="W129" i="21"/>
  <c r="AF62" i="21"/>
  <c r="AF61" i="24"/>
  <c r="AF72" i="24" s="1"/>
  <c r="AF73" i="24" s="1"/>
  <c r="BH85" i="8"/>
  <c r="AJ82" i="31"/>
  <c r="AE60" i="31"/>
  <c r="AR271" i="20"/>
  <c r="AR270" i="22"/>
  <c r="AR292" i="8"/>
  <c r="AR293" i="22" s="1"/>
  <c r="AR62" i="21"/>
  <c r="AR61" i="27"/>
  <c r="AR61" i="24"/>
  <c r="AR72" i="24" s="1"/>
  <c r="AR73" i="24" s="1"/>
  <c r="Q290" i="8"/>
  <c r="Q291" i="22" s="1"/>
  <c r="Q268" i="22"/>
  <c r="Q269" i="20"/>
  <c r="X312" i="8"/>
  <c r="V290" i="22"/>
  <c r="V291" i="20"/>
  <c r="R245" i="8"/>
  <c r="R268" i="8" s="1"/>
  <c r="W222" i="22"/>
  <c r="W223" i="20"/>
  <c r="AH270" i="20"/>
  <c r="AH269" i="22"/>
  <c r="AH291" i="8"/>
  <c r="AH292" i="22" s="1"/>
  <c r="AK203" i="8"/>
  <c r="AI182" i="20"/>
  <c r="AL201" i="8"/>
  <c r="AJ180" i="20"/>
  <c r="AI179" i="8"/>
  <c r="AI158" i="20"/>
  <c r="AI84" i="27"/>
  <c r="AI84" i="31" s="1"/>
  <c r="AI85" i="21"/>
  <c r="AI84" i="24"/>
  <c r="AF61" i="27"/>
  <c r="AH84" i="9"/>
  <c r="AL105" i="24"/>
  <c r="AG129" i="9"/>
  <c r="AG152" i="9" s="1"/>
  <c r="AQ108" i="20"/>
  <c r="AQ107" i="22"/>
  <c r="U128" i="21"/>
  <c r="AK39" i="24"/>
  <c r="AK39" i="27"/>
  <c r="BE274" i="20"/>
  <c r="BE295" i="8"/>
  <c r="X128" i="27"/>
  <c r="AC104" i="31"/>
  <c r="W269" i="20"/>
  <c r="W290" i="8"/>
  <c r="W291" i="22" s="1"/>
  <c r="W268" i="22"/>
  <c r="AA39" i="27"/>
  <c r="AA40" i="21"/>
  <c r="AA39" i="24"/>
  <c r="AI60" i="31"/>
  <c r="Z39" i="27"/>
  <c r="Z39" i="31" s="1"/>
  <c r="Z40" i="21"/>
  <c r="AB108" i="8"/>
  <c r="AB110" i="20" s="1"/>
  <c r="X87" i="20"/>
  <c r="BE159" i="21"/>
  <c r="AR85" i="22"/>
  <c r="AR96" i="22" s="1"/>
  <c r="AR97" i="22" s="1"/>
  <c r="AV107" i="8"/>
  <c r="AR86" i="20"/>
  <c r="AN201" i="8"/>
  <c r="AL180" i="20"/>
  <c r="U39" i="27"/>
  <c r="U39" i="31" s="1"/>
  <c r="U40" i="21"/>
  <c r="AU179" i="8"/>
  <c r="AU158" i="20"/>
  <c r="AV61" i="24"/>
  <c r="AV62" i="21"/>
  <c r="AV61" i="27"/>
  <c r="Z201" i="20"/>
  <c r="AD222" i="8"/>
  <c r="Z200" i="22"/>
  <c r="AD247" i="20"/>
  <c r="Y314" i="20"/>
  <c r="AC335" i="8"/>
  <c r="Y313" i="22"/>
  <c r="AL42" i="20"/>
  <c r="AL63" i="8"/>
  <c r="AL40" i="9"/>
  <c r="AT128" i="27"/>
  <c r="AY104" i="31"/>
  <c r="AA105" i="21"/>
  <c r="AA104" i="24"/>
  <c r="AA104" i="27"/>
  <c r="AV291" i="8"/>
  <c r="AV292" i="22" s="1"/>
  <c r="AV269" i="22"/>
  <c r="AV270" i="20"/>
  <c r="V85" i="8"/>
  <c r="T64" i="20"/>
  <c r="AD294" i="20"/>
  <c r="AF315" i="8"/>
  <c r="S107" i="20"/>
  <c r="S106" i="22"/>
  <c r="S119" i="22" s="1"/>
  <c r="S120" i="22" s="1"/>
  <c r="S118" i="8"/>
  <c r="BD181" i="21"/>
  <c r="AV135" i="8"/>
  <c r="AV158" i="8" s="1"/>
  <c r="AV20" i="8"/>
  <c r="AU19" i="31"/>
  <c r="AU20" i="21"/>
  <c r="AU19" i="27"/>
  <c r="AU19" i="24"/>
  <c r="AU19" i="9"/>
  <c r="AU42" i="8"/>
  <c r="U18" i="8"/>
  <c r="U133" i="8"/>
  <c r="U156" i="8" s="1"/>
  <c r="T17" i="31"/>
  <c r="T17" i="27"/>
  <c r="T17" i="24"/>
  <c r="T18" i="21"/>
  <c r="T17" i="9"/>
  <c r="T40" i="8"/>
  <c r="AZ223" i="22"/>
  <c r="AZ224" i="20"/>
  <c r="AU246" i="8"/>
  <c r="AU269" i="8" s="1"/>
  <c r="AL129" i="21"/>
  <c r="AP180" i="20"/>
  <c r="AR201" i="8"/>
  <c r="N127" i="27"/>
  <c r="S103" i="31"/>
  <c r="Y107" i="8"/>
  <c r="U86" i="20"/>
  <c r="U85" i="22"/>
  <c r="U96" i="22" s="1"/>
  <c r="U97" i="22" s="1"/>
  <c r="Z247" i="20"/>
  <c r="AX61" i="24"/>
  <c r="AX61" i="27"/>
  <c r="AX62" i="21"/>
  <c r="P60" i="27"/>
  <c r="P60" i="31" s="1"/>
  <c r="R83" i="9"/>
  <c r="W128" i="27"/>
  <c r="AB104" i="31"/>
  <c r="T201" i="9"/>
  <c r="AL61" i="24"/>
  <c r="AN84" i="9"/>
  <c r="Q245" i="22"/>
  <c r="AV134" i="8"/>
  <c r="AV157" i="8" s="1"/>
  <c r="AV19" i="8"/>
  <c r="AU18" i="31"/>
  <c r="AU18" i="27"/>
  <c r="AU19" i="21"/>
  <c r="AU18" i="9"/>
  <c r="AU18" i="24"/>
  <c r="AU41" i="8"/>
  <c r="AD246" i="22"/>
  <c r="BL227" i="8"/>
  <c r="BH206" i="20"/>
  <c r="AT128" i="24"/>
  <c r="AV246" i="22"/>
  <c r="P290" i="8"/>
  <c r="P291" i="22" s="1"/>
  <c r="P268" i="22"/>
  <c r="P269" i="20"/>
  <c r="O63" i="20"/>
  <c r="Q84" i="8"/>
  <c r="O62" i="22"/>
  <c r="O73" i="22" s="1"/>
  <c r="O74" i="22" s="1"/>
  <c r="O72" i="8"/>
  <c r="R152" i="27"/>
  <c r="R152" i="31" s="1"/>
  <c r="R152" i="24"/>
  <c r="R175" i="9"/>
  <c r="R153" i="21"/>
  <c r="T39" i="24"/>
  <c r="T49" i="24" s="1"/>
  <c r="T50" i="24" s="1"/>
  <c r="T40" i="21"/>
  <c r="AW108" i="20"/>
  <c r="AW107" i="22"/>
  <c r="BB293" i="20"/>
  <c r="BD314" i="8"/>
  <c r="AO83" i="24"/>
  <c r="AS106" i="9"/>
  <c r="AA60" i="31"/>
  <c r="AL106" i="21"/>
  <c r="AL105" i="27"/>
  <c r="M20" i="33"/>
  <c r="M63" i="33"/>
  <c r="M67" i="33" s="1"/>
  <c r="AT64" i="8"/>
  <c r="AT43" i="20"/>
  <c r="AT41" i="9"/>
  <c r="AT64" i="9" s="1"/>
  <c r="AV87" i="9" s="1"/>
  <c r="AZ110" i="9" s="1"/>
  <c r="AU134" i="9" s="1"/>
  <c r="AU157" i="9" s="1"/>
  <c r="AU180" i="9" s="1"/>
  <c r="AW203" i="9" s="1"/>
  <c r="BA226" i="9" s="1"/>
  <c r="AV250" i="9" s="1"/>
  <c r="AV273" i="9" s="1"/>
  <c r="S62" i="8"/>
  <c r="S41" i="20"/>
  <c r="S39" i="9"/>
  <c r="AB42" i="20"/>
  <c r="AB63" i="8"/>
  <c r="AB40" i="9"/>
  <c r="AM106" i="9"/>
  <c r="AT223" i="22"/>
  <c r="AT224" i="20"/>
  <c r="AO246" i="8"/>
  <c r="AO269" i="8" s="1"/>
  <c r="AC40" i="21"/>
  <c r="AC39" i="27"/>
  <c r="AC39" i="24"/>
  <c r="AC49" i="24" s="1"/>
  <c r="AC50" i="24" s="1"/>
  <c r="AV153" i="21"/>
  <c r="AV175" i="9"/>
  <c r="AV152" i="24"/>
  <c r="AV152" i="27"/>
  <c r="AV152" i="31" s="1"/>
  <c r="Z107" i="20"/>
  <c r="Z106" i="22"/>
  <c r="AH63" i="21"/>
  <c r="AJ85" i="9"/>
  <c r="W134" i="8"/>
  <c r="W157" i="8" s="1"/>
  <c r="W19" i="8"/>
  <c r="V18" i="31"/>
  <c r="V18" i="27"/>
  <c r="V19" i="21"/>
  <c r="V18" i="24"/>
  <c r="V18" i="9"/>
  <c r="V41" i="8"/>
  <c r="BE291" i="8"/>
  <c r="T104" i="24"/>
  <c r="O128" i="24" s="1"/>
  <c r="T104" i="27"/>
  <c r="T105" i="21"/>
  <c r="O129" i="21" s="1"/>
  <c r="BG106" i="27"/>
  <c r="BG107" i="21"/>
  <c r="BG106" i="24"/>
  <c r="U334" i="8"/>
  <c r="Q313" i="20"/>
  <c r="Q312" i="22"/>
  <c r="AW129" i="9"/>
  <c r="AW152" i="9" s="1"/>
  <c r="AI104" i="31"/>
  <c r="AD128" i="27"/>
  <c r="AQ176" i="9"/>
  <c r="AQ153" i="24"/>
  <c r="AQ153" i="27"/>
  <c r="AQ153" i="31" s="1"/>
  <c r="AQ154" i="21"/>
  <c r="AP129" i="21"/>
  <c r="Y83" i="9"/>
  <c r="N246" i="20"/>
  <c r="S236" i="20"/>
  <c r="AJ128" i="27"/>
  <c r="AO104" i="31"/>
  <c r="AL106" i="24"/>
  <c r="AG130" i="24" s="1"/>
  <c r="AL106" i="27"/>
  <c r="AL107" i="21"/>
  <c r="AG131" i="21" s="1"/>
  <c r="AH160" i="20"/>
  <c r="AH181" i="8"/>
  <c r="AT247" i="20"/>
  <c r="AQ40" i="21"/>
  <c r="AQ39" i="27"/>
  <c r="AQ39" i="24"/>
  <c r="AQ49" i="24" s="1"/>
  <c r="AQ50" i="24" s="1"/>
  <c r="O128" i="21"/>
  <c r="AL128" i="24"/>
  <c r="AH270" i="22"/>
  <c r="AH292" i="8"/>
  <c r="AH293" i="22" s="1"/>
  <c r="AH271" i="20"/>
  <c r="BF68" i="20"/>
  <c r="BH89" i="8"/>
  <c r="AF82" i="31"/>
  <c r="Q303" i="9"/>
  <c r="S326" i="9"/>
  <c r="W349" i="9" s="1"/>
  <c r="Y86" i="8"/>
  <c r="W65" i="20"/>
  <c r="S150" i="24"/>
  <c r="S151" i="21"/>
  <c r="S173" i="9"/>
  <c r="S150" i="27"/>
  <c r="S127" i="24"/>
  <c r="AE272" i="20"/>
  <c r="AE293" i="8"/>
  <c r="AE294" i="22" s="1"/>
  <c r="AE271" i="22"/>
  <c r="AF151" i="27"/>
  <c r="AF152" i="21"/>
  <c r="AF151" i="24"/>
  <c r="AF174" i="9"/>
  <c r="BF105" i="31"/>
  <c r="BA129" i="27"/>
  <c r="AO83" i="27"/>
  <c r="AO84" i="21"/>
  <c r="X245" i="8"/>
  <c r="X268" i="8" s="1"/>
  <c r="AC222" i="22"/>
  <c r="AC223" i="20"/>
  <c r="Z246" i="22"/>
  <c r="AQ292" i="20"/>
  <c r="AS313" i="8"/>
  <c r="Q37" i="31"/>
  <c r="AE83" i="27"/>
  <c r="AE84" i="21"/>
  <c r="AE83" i="24"/>
  <c r="AE95" i="24" s="1"/>
  <c r="AE96" i="24" s="1"/>
  <c r="N61" i="21"/>
  <c r="N73" i="21" s="1"/>
  <c r="N74" i="21" s="1"/>
  <c r="N60" i="24"/>
  <c r="N72" i="24" s="1"/>
  <c r="N73" i="24" s="1"/>
  <c r="N74" i="20"/>
  <c r="N75" i="20" s="1"/>
  <c r="AG60" i="31"/>
  <c r="BG162" i="20"/>
  <c r="BG183" i="8"/>
  <c r="AI314" i="8"/>
  <c r="AG293" i="20"/>
  <c r="AI39" i="24"/>
  <c r="AI40" i="21"/>
  <c r="AI39" i="27"/>
  <c r="N81" i="31"/>
  <c r="N95" i="31" s="1"/>
  <c r="N95" i="27"/>
  <c r="N96" i="27" s="1"/>
  <c r="AS223" i="8"/>
  <c r="AO202" i="20"/>
  <c r="AO201" i="22"/>
  <c r="AK292" i="20"/>
  <c r="AM313" i="8"/>
  <c r="AF85" i="22"/>
  <c r="AF96" i="22" s="1"/>
  <c r="AF97" i="22" s="1"/>
  <c r="AF86" i="20"/>
  <c r="AJ107" i="8"/>
  <c r="T46" i="9"/>
  <c r="T69" i="9" s="1"/>
  <c r="V92" i="9" s="1"/>
  <c r="Z115" i="9" s="1"/>
  <c r="U139" i="9" s="1"/>
  <c r="U162" i="9" s="1"/>
  <c r="U185" i="9" s="1"/>
  <c r="W208" i="9" s="1"/>
  <c r="AA231" i="9" s="1"/>
  <c r="V255" i="9" s="1"/>
  <c r="V278" i="9" s="1"/>
  <c r="T69" i="8"/>
  <c r="V92" i="8" s="1"/>
  <c r="Z115" i="8" s="1"/>
  <c r="AF291" i="8"/>
  <c r="AF292" i="22" s="1"/>
  <c r="AF269" i="22"/>
  <c r="AF270" i="20"/>
  <c r="AU129" i="9"/>
  <c r="AU152" i="9" s="1"/>
  <c r="AD313" i="22"/>
  <c r="AD314" i="20"/>
  <c r="AH335" i="8"/>
  <c r="AX291" i="8"/>
  <c r="AX292" i="22" s="1"/>
  <c r="AX269" i="22"/>
  <c r="AX270" i="20"/>
  <c r="W128" i="24"/>
  <c r="AL19" i="8"/>
  <c r="AL134" i="8"/>
  <c r="AL157" i="8" s="1"/>
  <c r="AK18" i="31"/>
  <c r="AK18" i="27"/>
  <c r="AK19" i="21"/>
  <c r="AK18" i="24"/>
  <c r="AK18" i="9"/>
  <c r="AK41" i="8"/>
  <c r="Z313" i="8"/>
  <c r="X292" i="20"/>
  <c r="AK129" i="9"/>
  <c r="AK152" i="9" s="1"/>
  <c r="U84" i="9"/>
  <c r="X154" i="24"/>
  <c r="X177" i="9"/>
  <c r="X155" i="21"/>
  <c r="X154" i="27"/>
  <c r="X154" i="31" s="1"/>
  <c r="AT86" i="20"/>
  <c r="AT85" i="22"/>
  <c r="AT96" i="22" s="1"/>
  <c r="AT97" i="22" s="1"/>
  <c r="AX107" i="8"/>
  <c r="Q246" i="20"/>
  <c r="AO108" i="20"/>
  <c r="AO107" i="22"/>
  <c r="BE181" i="20"/>
  <c r="BG202" i="8"/>
  <c r="AH63" i="8"/>
  <c r="AH42" i="20"/>
  <c r="AH40" i="9"/>
  <c r="AA313" i="8"/>
  <c r="Y292" i="20"/>
  <c r="AF180" i="21"/>
  <c r="AF179" i="27"/>
  <c r="AF179" i="31" s="1"/>
  <c r="AZ134" i="8"/>
  <c r="AZ157" i="8" s="1"/>
  <c r="AZ19" i="8"/>
  <c r="AY18" i="31"/>
  <c r="AY18" i="27"/>
  <c r="AY19" i="21"/>
  <c r="AY18" i="24"/>
  <c r="AY18" i="9"/>
  <c r="AY41" i="8"/>
  <c r="U127" i="24"/>
  <c r="AG271" i="22"/>
  <c r="AG272" i="20"/>
  <c r="AG293" i="8"/>
  <c r="AG294" i="22" s="1"/>
  <c r="AO106" i="9"/>
  <c r="BC314" i="22"/>
  <c r="BC315" i="20"/>
  <c r="BG336" i="8"/>
  <c r="AN128" i="24"/>
  <c r="P64" i="8"/>
  <c r="R87" i="8" s="1"/>
  <c r="V110" i="8" s="1"/>
  <c r="P41" i="9"/>
  <c r="P64" i="9" s="1"/>
  <c r="R87" i="9" s="1"/>
  <c r="V110" i="9" s="1"/>
  <c r="Q134" i="9" s="1"/>
  <c r="Q157" i="9" s="1"/>
  <c r="Q180" i="9" s="1"/>
  <c r="S203" i="9" s="1"/>
  <c r="W226" i="9" s="1"/>
  <c r="R250" i="9" s="1"/>
  <c r="R273" i="9" s="1"/>
  <c r="Q128" i="24"/>
  <c r="AI129" i="9"/>
  <c r="AI152" i="9" s="1"/>
  <c r="AH106" i="31"/>
  <c r="AC130" i="31" s="1"/>
  <c r="AC130" i="27"/>
  <c r="AZ84" i="9"/>
  <c r="AE62" i="9"/>
  <c r="AH180" i="21"/>
  <c r="AH179" i="27"/>
  <c r="AH179" i="31" s="1"/>
  <c r="AF223" i="22"/>
  <c r="AF224" i="20"/>
  <c r="AA246" i="8"/>
  <c r="AA269" i="8" s="1"/>
  <c r="AT63" i="8"/>
  <c r="AT42" i="20"/>
  <c r="AT40" i="9"/>
  <c r="AG223" i="8"/>
  <c r="AC201" i="22"/>
  <c r="AC202" i="20"/>
  <c r="M291" i="20"/>
  <c r="M306" i="20" s="1"/>
  <c r="M307" i="20" s="1"/>
  <c r="M355" i="20" s="1"/>
  <c r="O312" i="8"/>
  <c r="M304" i="8"/>
  <c r="M352" i="8" s="1"/>
  <c r="M290" i="22"/>
  <c r="M305" i="22" s="1"/>
  <c r="M306" i="22" s="1"/>
  <c r="M354" i="22" s="1"/>
  <c r="AD269" i="22"/>
  <c r="AD270" i="20"/>
  <c r="AD291" i="8"/>
  <c r="AD292" i="22" s="1"/>
  <c r="BE317" i="8"/>
  <c r="BC296" i="20"/>
  <c r="V63" i="21"/>
  <c r="X85" i="9"/>
  <c r="AR84" i="9"/>
  <c r="AP246" i="22"/>
  <c r="AF105" i="27"/>
  <c r="AF105" i="24"/>
  <c r="AF106" i="21"/>
  <c r="AV247" i="20"/>
  <c r="O39" i="21"/>
  <c r="O50" i="21" s="1"/>
  <c r="O51" i="21" s="1"/>
  <c r="O38" i="24"/>
  <c r="O49" i="24" s="1"/>
  <c r="O50" i="24" s="1"/>
  <c r="O51" i="20"/>
  <c r="O52" i="20" s="1"/>
  <c r="AS96" i="22"/>
  <c r="AS97" i="22" s="1"/>
  <c r="AJ181" i="20"/>
  <c r="AL202" i="8"/>
  <c r="AD85" i="22"/>
  <c r="AD96" i="22" s="1"/>
  <c r="AD97" i="22" s="1"/>
  <c r="AH107" i="8"/>
  <c r="AD86" i="20"/>
  <c r="AD200" i="9"/>
  <c r="AH61" i="27"/>
  <c r="AH62" i="21"/>
  <c r="AC224" i="8"/>
  <c r="Y203" i="20"/>
  <c r="AQ223" i="8"/>
  <c r="AM202" i="20"/>
  <c r="AM201" i="22"/>
  <c r="AC62" i="9"/>
  <c r="AU104" i="31"/>
  <c r="AP128" i="27"/>
  <c r="V128" i="9"/>
  <c r="V151" i="9" s="1"/>
  <c r="AU83" i="24"/>
  <c r="AU84" i="21"/>
  <c r="AU83" i="27"/>
  <c r="AK246" i="8"/>
  <c r="AK269" i="8" s="1"/>
  <c r="AP223" i="22"/>
  <c r="AP224" i="20"/>
  <c r="AJ19" i="8"/>
  <c r="AJ134" i="8"/>
  <c r="AJ157" i="8" s="1"/>
  <c r="AI18" i="31"/>
  <c r="AI18" i="27"/>
  <c r="AI19" i="21"/>
  <c r="AI18" i="24"/>
  <c r="AI18" i="9"/>
  <c r="AI41" i="8"/>
  <c r="R38" i="24"/>
  <c r="R38" i="27"/>
  <c r="P179" i="20"/>
  <c r="P178" i="22"/>
  <c r="P189" i="22" s="1"/>
  <c r="P190" i="22" s="1"/>
  <c r="R200" i="8"/>
  <c r="P188" i="8"/>
  <c r="AJ151" i="27"/>
  <c r="AJ174" i="9"/>
  <c r="AJ151" i="24"/>
  <c r="AJ152" i="21"/>
  <c r="AS292" i="20"/>
  <c r="AU313" i="8"/>
  <c r="AB158" i="20"/>
  <c r="AB179" i="8"/>
  <c r="AL135" i="8"/>
  <c r="AL158" i="8" s="1"/>
  <c r="AL20" i="8"/>
  <c r="AK19" i="31"/>
  <c r="AK19" i="27"/>
  <c r="AK20" i="21"/>
  <c r="AK19" i="24"/>
  <c r="AK19" i="9"/>
  <c r="AK42" i="8"/>
  <c r="AH19" i="8"/>
  <c r="AH134" i="8"/>
  <c r="AH157" i="8" s="1"/>
  <c r="AG18" i="31"/>
  <c r="AG18" i="27"/>
  <c r="AG19" i="21"/>
  <c r="AG18" i="24"/>
  <c r="AG18" i="9"/>
  <c r="AG41" i="8"/>
  <c r="AE85" i="8"/>
  <c r="AC64" i="20"/>
  <c r="BD129" i="9"/>
  <c r="BD152" i="9" s="1"/>
  <c r="V82" i="27"/>
  <c r="V82" i="24"/>
  <c r="V83" i="21"/>
  <c r="AO223" i="8"/>
  <c r="AK201" i="22"/>
  <c r="AK202" i="20"/>
  <c r="V270" i="22"/>
  <c r="V292" i="8"/>
  <c r="V293" i="22" s="1"/>
  <c r="V271" i="20"/>
  <c r="V158" i="20"/>
  <c r="V179" i="8"/>
  <c r="AR246" i="22"/>
  <c r="Q245" i="8"/>
  <c r="Q268" i="8" s="1"/>
  <c r="V223" i="20"/>
  <c r="Q247" i="20" s="1"/>
  <c r="V222" i="22"/>
  <c r="Q246" i="22" s="1"/>
  <c r="AH82" i="31"/>
  <c r="AD129" i="21"/>
  <c r="AD151" i="24"/>
  <c r="AD152" i="21"/>
  <c r="AD174" i="9"/>
  <c r="AD151" i="27"/>
  <c r="AP128" i="24"/>
  <c r="AN174" i="9"/>
  <c r="AN151" i="27"/>
  <c r="AN151" i="24"/>
  <c r="AN152" i="21"/>
  <c r="AG65" i="8"/>
  <c r="AG44" i="20"/>
  <c r="AG42" i="9"/>
  <c r="AG65" i="9" s="1"/>
  <c r="AI88" i="9" s="1"/>
  <c r="AM111" i="9" s="1"/>
  <c r="AH135" i="9" s="1"/>
  <c r="AH158" i="9" s="1"/>
  <c r="AH181" i="9" s="1"/>
  <c r="AJ204" i="9" s="1"/>
  <c r="AN227" i="9" s="1"/>
  <c r="AI251" i="9" s="1"/>
  <c r="AI274" i="9" s="1"/>
  <c r="AT246" i="22"/>
  <c r="AK203" i="20"/>
  <c r="AO224" i="8"/>
  <c r="AI246" i="8"/>
  <c r="AI269" i="8" s="1"/>
  <c r="AN223" i="22"/>
  <c r="AN224" i="20"/>
  <c r="BB335" i="8"/>
  <c r="AX313" i="22"/>
  <c r="AX314" i="20"/>
  <c r="O127" i="24"/>
  <c r="AL38" i="31"/>
  <c r="BF43" i="27"/>
  <c r="BF43" i="31" s="1"/>
  <c r="BF44" i="21"/>
  <c r="AN38" i="31"/>
  <c r="W41" i="21"/>
  <c r="AI107" i="24"/>
  <c r="AD131" i="24" s="1"/>
  <c r="AI107" i="27"/>
  <c r="AI108" i="21"/>
  <c r="AD132" i="21" s="1"/>
  <c r="AI203" i="8"/>
  <c r="AG182" i="20"/>
  <c r="AF134" i="8"/>
  <c r="AF157" i="8" s="1"/>
  <c r="AF19" i="8"/>
  <c r="AE18" i="31"/>
  <c r="AE18" i="27"/>
  <c r="AE19" i="21"/>
  <c r="AE18" i="24"/>
  <c r="AE18" i="9"/>
  <c r="AE41" i="8"/>
  <c r="S127" i="27"/>
  <c r="X103" i="31"/>
  <c r="AD38" i="31"/>
  <c r="T83" i="27"/>
  <c r="T83" i="31" s="1"/>
  <c r="X106" i="9"/>
  <c r="AF128" i="24"/>
  <c r="BA130" i="21"/>
  <c r="AY223" i="8"/>
  <c r="AU202" i="20"/>
  <c r="AU201" i="22"/>
  <c r="AU212" i="22" s="1"/>
  <c r="AU213" i="22" s="1"/>
  <c r="AK107" i="24"/>
  <c r="AF131" i="24" s="1"/>
  <c r="AK108" i="21"/>
  <c r="AF132" i="21" s="1"/>
  <c r="AY40" i="21"/>
  <c r="AY62" i="9"/>
  <c r="Y176" i="9"/>
  <c r="Y154" i="21"/>
  <c r="Y153" i="27"/>
  <c r="Y153" i="31" s="1"/>
  <c r="Y153" i="24"/>
  <c r="AR62" i="27"/>
  <c r="AR62" i="31" s="1"/>
  <c r="AR63" i="21"/>
  <c r="BF46" i="20"/>
  <c r="BF67" i="8"/>
  <c r="BF44" i="9"/>
  <c r="BB106" i="21"/>
  <c r="BB105" i="27"/>
  <c r="BB105" i="24"/>
  <c r="AO129" i="9"/>
  <c r="AO152" i="9" s="1"/>
  <c r="U60" i="24"/>
  <c r="U72" i="24" s="1"/>
  <c r="U73" i="24" s="1"/>
  <c r="U61" i="21"/>
  <c r="U60" i="27"/>
  <c r="P313" i="20"/>
  <c r="P312" i="22"/>
  <c r="T334" i="8"/>
  <c r="T84" i="21"/>
  <c r="T83" i="24"/>
  <c r="S38" i="31"/>
  <c r="AZ108" i="9"/>
  <c r="BI205" i="8"/>
  <c r="BG184" i="20"/>
  <c r="AB202" i="20"/>
  <c r="AB201" i="22"/>
  <c r="AB212" i="22" s="1"/>
  <c r="AB213" i="22" s="1"/>
  <c r="AF223" i="8"/>
  <c r="AF129" i="27"/>
  <c r="AK105" i="31"/>
  <c r="AF129" i="31" s="1"/>
  <c r="Y159" i="20"/>
  <c r="Y180" i="8"/>
  <c r="P120" i="21"/>
  <c r="K143" i="21"/>
  <c r="AH42" i="21"/>
  <c r="AH64" i="9"/>
  <c r="AJ87" i="9" s="1"/>
  <c r="AN110" i="9" s="1"/>
  <c r="AI134" i="9" s="1"/>
  <c r="AI157" i="9" s="1"/>
  <c r="AI180" i="9" s="1"/>
  <c r="AK203" i="9" s="1"/>
  <c r="AO226" i="9" s="1"/>
  <c r="AJ250" i="9" s="1"/>
  <c r="AJ273" i="9" s="1"/>
  <c r="Z105" i="9"/>
  <c r="AJ63" i="8"/>
  <c r="AJ42" i="20"/>
  <c r="AJ40" i="9"/>
  <c r="BH175" i="9"/>
  <c r="R128" i="24"/>
  <c r="W83" i="9"/>
  <c r="AH105" i="24"/>
  <c r="AH105" i="27"/>
  <c r="AH106" i="21"/>
  <c r="U313" i="8"/>
  <c r="S292" i="20"/>
  <c r="AD82" i="31"/>
  <c r="AS41" i="21"/>
  <c r="AS63" i="9"/>
  <c r="AK83" i="24"/>
  <c r="AK83" i="27"/>
  <c r="AK84" i="21"/>
  <c r="BD317" i="22"/>
  <c r="BD318" i="20"/>
  <c r="BH339" i="8"/>
  <c r="AH157" i="21"/>
  <c r="BH109" i="20"/>
  <c r="BH108" i="22"/>
  <c r="BH119" i="22" s="1"/>
  <c r="BH120" i="22" s="1"/>
  <c r="AY158" i="20"/>
  <c r="AY179" i="8"/>
  <c r="AG108" i="20"/>
  <c r="AG107" i="22"/>
  <c r="AQ201" i="22"/>
  <c r="AQ202" i="20"/>
  <c r="AU223" i="8"/>
  <c r="AY83" i="27"/>
  <c r="AY83" i="24"/>
  <c r="AY84" i="21"/>
  <c r="AN129" i="21"/>
  <c r="Q129" i="21"/>
  <c r="Q39" i="21"/>
  <c r="Q61" i="9"/>
  <c r="AX38" i="31"/>
  <c r="BG135" i="8"/>
  <c r="BG158" i="8" s="1"/>
  <c r="BF19" i="31"/>
  <c r="BG20" i="8"/>
  <c r="BF19" i="27"/>
  <c r="BF20" i="21"/>
  <c r="BF19" i="24"/>
  <c r="BF19" i="9"/>
  <c r="BF42" i="8"/>
  <c r="AP105" i="24"/>
  <c r="AP105" i="27"/>
  <c r="AP106" i="21"/>
  <c r="AE39" i="27"/>
  <c r="AE39" i="24"/>
  <c r="AE49" i="24" s="1"/>
  <c r="AE50" i="24" s="1"/>
  <c r="AE40" i="21"/>
  <c r="Z83" i="27"/>
  <c r="Z83" i="31" s="1"/>
  <c r="Z84" i="21"/>
  <c r="Z83" i="24"/>
  <c r="AQ60" i="31"/>
  <c r="AH62" i="27"/>
  <c r="AH62" i="31" s="1"/>
  <c r="AV86" i="20"/>
  <c r="AV85" i="22"/>
  <c r="AV96" i="22" s="1"/>
  <c r="AV97" i="22" s="1"/>
  <c r="AZ107" i="8"/>
  <c r="AL85" i="22"/>
  <c r="AP107" i="8"/>
  <c r="AL86" i="20"/>
  <c r="AP38" i="31"/>
  <c r="AP247" i="20"/>
  <c r="AT82" i="31"/>
  <c r="AU105" i="31"/>
  <c r="AP129" i="31" s="1"/>
  <c r="AP129" i="27"/>
  <c r="W314" i="8"/>
  <c r="U293" i="20"/>
  <c r="BK228" i="20"/>
  <c r="BF252" i="20" s="1"/>
  <c r="BF250" i="8"/>
  <c r="BF273" i="8" s="1"/>
  <c r="AS83" i="27"/>
  <c r="AS83" i="24"/>
  <c r="AS84" i="21"/>
  <c r="BI111" i="21"/>
  <c r="BD135" i="21" s="1"/>
  <c r="BI110" i="27"/>
  <c r="AX84" i="9"/>
  <c r="V315" i="20"/>
  <c r="Z336" i="8"/>
  <c r="V314" i="22"/>
  <c r="W37" i="31"/>
  <c r="AB61" i="24"/>
  <c r="AB72" i="24" s="1"/>
  <c r="AB73" i="24" s="1"/>
  <c r="AB62" i="21"/>
  <c r="AB61" i="27"/>
  <c r="AJ86" i="20"/>
  <c r="AN107" i="8"/>
  <c r="AJ85" i="22"/>
  <c r="AE201" i="22"/>
  <c r="AE212" i="22" s="1"/>
  <c r="AE213" i="22" s="1"/>
  <c r="AE202" i="20"/>
  <c r="AI223" i="8"/>
  <c r="AH314" i="20"/>
  <c r="AL335" i="8"/>
  <c r="AH313" i="22"/>
  <c r="AB82" i="31"/>
  <c r="AJ129" i="21"/>
  <c r="U81" i="31"/>
  <c r="AI107" i="22"/>
  <c r="AI119" i="22" s="1"/>
  <c r="AI120" i="22" s="1"/>
  <c r="AI108" i="20"/>
  <c r="W247" i="8"/>
  <c r="W270" i="8" s="1"/>
  <c r="AB225" i="20"/>
  <c r="W249" i="20" s="1"/>
  <c r="AB224" i="22"/>
  <c r="W248" i="22" s="1"/>
  <c r="AD62" i="21"/>
  <c r="AD61" i="24"/>
  <c r="AD72" i="24" s="1"/>
  <c r="AD73" i="24" s="1"/>
  <c r="AD61" i="27"/>
  <c r="X108" i="20"/>
  <c r="X107" i="22"/>
  <c r="AF246" i="22"/>
  <c r="AV223" i="22"/>
  <c r="AQ246" i="8"/>
  <c r="AQ269" i="8" s="1"/>
  <c r="AV224" i="20"/>
  <c r="AC129" i="9"/>
  <c r="AC152" i="9" s="1"/>
  <c r="AM109" i="20"/>
  <c r="AM108" i="22"/>
  <c r="AH204" i="20"/>
  <c r="AL225" i="8"/>
  <c r="Z82" i="31"/>
  <c r="Y105" i="31"/>
  <c r="T129" i="31" s="1"/>
  <c r="T129" i="27"/>
  <c r="P167" i="20"/>
  <c r="P168" i="20" s="1"/>
  <c r="AJ128" i="24"/>
  <c r="AQ83" i="27"/>
  <c r="AQ84" i="21"/>
  <c r="AQ83" i="24"/>
  <c r="Y129" i="9"/>
  <c r="Y152" i="9" s="1"/>
  <c r="AC134" i="8"/>
  <c r="AC157" i="8" s="1"/>
  <c r="AC19" i="8"/>
  <c r="AB18" i="31"/>
  <c r="AB18" i="27"/>
  <c r="AB19" i="21"/>
  <c r="AB18" i="24"/>
  <c r="AB18" i="9"/>
  <c r="AB41" i="8"/>
  <c r="AK159" i="20"/>
  <c r="AK180" i="8"/>
  <c r="AG158" i="20"/>
  <c r="AG179" i="8"/>
  <c r="U42" i="20"/>
  <c r="U63" i="8"/>
  <c r="U40" i="9"/>
  <c r="AU62" i="9"/>
  <c r="AO39" i="27"/>
  <c r="AO62" i="9"/>
  <c r="AL314" i="20"/>
  <c r="AL313" i="22"/>
  <c r="AP335" i="8"/>
  <c r="AT61" i="24"/>
  <c r="AT72" i="24" s="1"/>
  <c r="AT73" i="24" s="1"/>
  <c r="AV84" i="9"/>
  <c r="AR247" i="20"/>
  <c r="AU106" i="9"/>
  <c r="AD128" i="24"/>
  <c r="R18" i="8"/>
  <c r="R133" i="8"/>
  <c r="R156" i="8" s="1"/>
  <c r="Q17" i="27"/>
  <c r="Q17" i="31"/>
  <c r="Q18" i="21"/>
  <c r="Q17" i="24"/>
  <c r="Q17" i="9"/>
  <c r="Q40" i="8"/>
  <c r="Z107" i="8"/>
  <c r="V86" i="20"/>
  <c r="V85" i="22"/>
  <c r="V96" i="22" s="1"/>
  <c r="V97" i="22" s="1"/>
  <c r="AD335" i="8"/>
  <c r="Z314" i="20"/>
  <c r="Z313" i="22"/>
  <c r="AM104" i="31"/>
  <c r="AH128" i="27"/>
  <c r="AM246" i="8"/>
  <c r="AM269" i="8" s="1"/>
  <c r="AR224" i="20"/>
  <c r="AR223" i="22"/>
  <c r="N268" i="22"/>
  <c r="N282" i="22" s="1"/>
  <c r="N283" i="22" s="1"/>
  <c r="N290" i="8"/>
  <c r="N291" i="22" s="1"/>
  <c r="N305" i="22" s="1"/>
  <c r="N306" i="22" s="1"/>
  <c r="N269" i="20"/>
  <c r="N283" i="20" s="1"/>
  <c r="N284" i="20" s="1"/>
  <c r="N281" i="8"/>
  <c r="W222" i="8"/>
  <c r="S201" i="20"/>
  <c r="S200" i="22"/>
  <c r="AF201" i="8"/>
  <c r="AD180" i="20"/>
  <c r="AT270" i="20"/>
  <c r="AT269" i="22"/>
  <c r="AT291" i="8"/>
  <c r="AT292" i="22" s="1"/>
  <c r="BB224" i="20"/>
  <c r="BB223" i="22"/>
  <c r="AW246" i="8"/>
  <c r="AW269" i="8" s="1"/>
  <c r="T103" i="31"/>
  <c r="O127" i="27"/>
  <c r="AV180" i="20"/>
  <c r="AX201" i="8"/>
  <c r="AI106" i="9"/>
  <c r="N37" i="31"/>
  <c r="N49" i="31" s="1"/>
  <c r="N49" i="27"/>
  <c r="N50" i="27" s="1"/>
  <c r="U107" i="20"/>
  <c r="U106" i="22"/>
  <c r="AI292" i="20"/>
  <c r="AK313" i="8"/>
  <c r="AE107" i="8"/>
  <c r="AA85" i="22"/>
  <c r="AA96" i="22" s="1"/>
  <c r="AA97" i="22" s="1"/>
  <c r="AA86" i="20"/>
  <c r="AE158" i="20"/>
  <c r="AE179" i="8"/>
  <c r="S128" i="21"/>
  <c r="V38" i="24"/>
  <c r="V49" i="24" s="1"/>
  <c r="V50" i="24" s="1"/>
  <c r="V61" i="9"/>
  <c r="AT151" i="24"/>
  <c r="AT174" i="9"/>
  <c r="AT152" i="21"/>
  <c r="AT151" i="27"/>
  <c r="AO313" i="8"/>
  <c r="AM292" i="20"/>
  <c r="AQ158" i="20"/>
  <c r="AQ179" i="8"/>
  <c r="AY201" i="22"/>
  <c r="BC223" i="8"/>
  <c r="AY202" i="20"/>
  <c r="AS108" i="20"/>
  <c r="AS107" i="22"/>
  <c r="BH162" i="20"/>
  <c r="BH183" i="8"/>
  <c r="Z202" i="8"/>
  <c r="X181" i="20"/>
  <c r="AY39" i="27"/>
  <c r="AY39" i="24"/>
  <c r="AX108" i="8"/>
  <c r="AX110" i="20" s="1"/>
  <c r="AT87" i="20"/>
  <c r="AM39" i="27"/>
  <c r="AM62" i="9"/>
  <c r="AG39" i="24"/>
  <c r="AG49" i="24" s="1"/>
  <c r="AG50" i="24" s="1"/>
  <c r="AG62" i="9"/>
  <c r="W179" i="20"/>
  <c r="Y200" i="8"/>
  <c r="W178" i="22"/>
  <c r="W189" i="22" s="1"/>
  <c r="W190" i="22" s="1"/>
  <c r="AN85" i="22"/>
  <c r="AN86" i="20"/>
  <c r="AR107" i="8"/>
  <c r="AK107" i="27"/>
  <c r="AF131" i="9"/>
  <c r="AF154" i="9" s="1"/>
  <c r="BG159" i="27"/>
  <c r="BG159" i="31" s="1"/>
  <c r="BG160" i="21"/>
  <c r="S318" i="9"/>
  <c r="W341" i="9" s="1"/>
  <c r="Q295" i="9"/>
  <c r="AW109" i="20"/>
  <c r="AW108" i="22"/>
  <c r="BG84" i="9"/>
  <c r="Z135" i="8"/>
  <c r="Z158" i="8" s="1"/>
  <c r="Z20" i="8"/>
  <c r="Y19" i="31"/>
  <c r="Y19" i="27"/>
  <c r="Y20" i="21"/>
  <c r="Y19" i="24"/>
  <c r="Y19" i="9"/>
  <c r="Y42" i="8"/>
  <c r="BA158" i="20"/>
  <c r="BA179" i="8"/>
  <c r="N60" i="27"/>
  <c r="P83" i="9"/>
  <c r="N72" i="9"/>
  <c r="BC174" i="9"/>
  <c r="AJ87" i="8"/>
  <c r="AH66" i="20"/>
  <c r="AH180" i="20"/>
  <c r="AJ201" i="8"/>
  <c r="AF156" i="27"/>
  <c r="AF156" i="31" s="1"/>
  <c r="Q81" i="31"/>
  <c r="W104" i="31"/>
  <c r="R128" i="27"/>
  <c r="AW40" i="21"/>
  <c r="AW62" i="9"/>
  <c r="U37" i="31"/>
  <c r="P291" i="20"/>
  <c r="R312" i="8"/>
  <c r="P290" i="22"/>
  <c r="AS39" i="24"/>
  <c r="AS49" i="24" s="1"/>
  <c r="AS50" i="24" s="1"/>
  <c r="AS62" i="9"/>
  <c r="W152" i="21"/>
  <c r="W151" i="24"/>
  <c r="W174" i="9"/>
  <c r="W151" i="27"/>
  <c r="AT314" i="20"/>
  <c r="AT313" i="22"/>
  <c r="AX335" i="8"/>
  <c r="AU86" i="8"/>
  <c r="AS65" i="20"/>
  <c r="AP200" i="9"/>
  <c r="Q60" i="27"/>
  <c r="S83" i="9"/>
  <c r="AV82" i="31"/>
  <c r="AR315" i="20"/>
  <c r="AV336" i="8"/>
  <c r="AR314" i="22"/>
  <c r="S269" i="22"/>
  <c r="S270" i="20"/>
  <c r="S291" i="8"/>
  <c r="S292" i="22" s="1"/>
  <c r="AR105" i="27"/>
  <c r="AR106" i="21"/>
  <c r="AR105" i="24"/>
  <c r="AX105" i="24"/>
  <c r="AX106" i="21"/>
  <c r="AH156" i="27"/>
  <c r="AH156" i="31" s="1"/>
  <c r="P176" i="9"/>
  <c r="P153" i="27"/>
  <c r="P153" i="31" s="1"/>
  <c r="P154" i="21"/>
  <c r="P153" i="24"/>
  <c r="BD84" i="27"/>
  <c r="BD84" i="24"/>
  <c r="AY313" i="8"/>
  <c r="AW292" i="20"/>
  <c r="U312" i="22"/>
  <c r="U313" i="20"/>
  <c r="Y334" i="8"/>
  <c r="AX42" i="20"/>
  <c r="AX63" i="8"/>
  <c r="AX40" i="9"/>
  <c r="T177" i="21"/>
  <c r="T176" i="24"/>
  <c r="V199" i="9"/>
  <c r="T176" i="27"/>
  <c r="T176" i="31" s="1"/>
  <c r="AC83" i="27"/>
  <c r="AC84" i="21"/>
  <c r="BF175" i="9"/>
  <c r="AV38" i="31"/>
  <c r="AS104" i="31"/>
  <c r="AN128" i="27"/>
  <c r="R174" i="9"/>
  <c r="R152" i="21"/>
  <c r="R151" i="24"/>
  <c r="R151" i="27"/>
  <c r="Q38" i="27"/>
  <c r="Q38" i="31" s="1"/>
  <c r="Q38" i="24"/>
  <c r="AF128" i="27"/>
  <c r="AK104" i="31"/>
  <c r="BF159" i="20"/>
  <c r="BF180" i="8"/>
  <c r="AE64" i="20"/>
  <c r="AG85" i="8"/>
  <c r="AK136" i="8"/>
  <c r="AK159" i="8" s="1"/>
  <c r="AK21" i="8"/>
  <c r="AJ20" i="31"/>
  <c r="AJ20" i="27"/>
  <c r="AJ20" i="24"/>
  <c r="AJ21" i="21"/>
  <c r="AJ20" i="9"/>
  <c r="AJ43" i="8"/>
  <c r="AD108" i="20"/>
  <c r="AD107" i="22"/>
  <c r="AN108" i="8"/>
  <c r="AN110" i="20" s="1"/>
  <c r="AJ87" i="20"/>
  <c r="AN247" i="20"/>
  <c r="AW104" i="31"/>
  <c r="AR128" i="27"/>
  <c r="AT61" i="27"/>
  <c r="AT62" i="21"/>
  <c r="U200" i="8"/>
  <c r="S178" i="22"/>
  <c r="S189" i="22" s="1"/>
  <c r="S190" i="22" s="1"/>
  <c r="S179" i="20"/>
  <c r="AR154" i="24"/>
  <c r="AR154" i="27"/>
  <c r="AR154" i="31" s="1"/>
  <c r="AR155" i="21"/>
  <c r="AR177" i="9"/>
  <c r="AP270" i="20"/>
  <c r="AP269" i="22"/>
  <c r="AP291" i="8"/>
  <c r="AP292" i="22" s="1"/>
  <c r="L173" i="9"/>
  <c r="L151" i="21"/>
  <c r="L166" i="21" s="1"/>
  <c r="L167" i="21" s="1"/>
  <c r="L150" i="27"/>
  <c r="L150" i="24"/>
  <c r="L165" i="24" s="1"/>
  <c r="L166" i="24" s="1"/>
  <c r="L165" i="9"/>
  <c r="AB180" i="20"/>
  <c r="AD201" i="8"/>
  <c r="AQ129" i="9"/>
  <c r="AQ152" i="9" s="1"/>
  <c r="BB108" i="9"/>
  <c r="AW132" i="9" s="1"/>
  <c r="AW155" i="9" s="1"/>
  <c r="AD106" i="21"/>
  <c r="AD105" i="27"/>
  <c r="AD105" i="24"/>
  <c r="BG206" i="20"/>
  <c r="BK227" i="8"/>
  <c r="BE88" i="21"/>
  <c r="BE87" i="27"/>
  <c r="BE87" i="31" s="1"/>
  <c r="AN82" i="31"/>
  <c r="AH201" i="8"/>
  <c r="AF180" i="20"/>
  <c r="W158" i="20"/>
  <c r="W179" i="8"/>
  <c r="U300" i="9"/>
  <c r="W323" i="9"/>
  <c r="AA346" i="9" s="1"/>
  <c r="AC154" i="21"/>
  <c r="AC176" i="9"/>
  <c r="AC153" i="24"/>
  <c r="AC153" i="27"/>
  <c r="AC153" i="31" s="1"/>
  <c r="R41" i="20"/>
  <c r="R62" i="8"/>
  <c r="R39" i="9"/>
  <c r="R62" i="9" s="1"/>
  <c r="R198" i="9"/>
  <c r="P175" i="24"/>
  <c r="P176" i="21"/>
  <c r="P175" i="27"/>
  <c r="P175" i="31" s="1"/>
  <c r="W40" i="27"/>
  <c r="W40" i="31" s="1"/>
  <c r="W63" i="9"/>
  <c r="Y86" i="9" s="1"/>
  <c r="AC109" i="9" s="1"/>
  <c r="X133" i="9" s="1"/>
  <c r="X156" i="9" s="1"/>
  <c r="X179" i="9" s="1"/>
  <c r="Z202" i="9" s="1"/>
  <c r="AD225" i="9" s="1"/>
  <c r="Y249" i="9" s="1"/>
  <c r="Y272" i="9" s="1"/>
  <c r="AV42" i="20"/>
  <c r="AV63" i="8"/>
  <c r="AV40" i="9"/>
  <c r="BH138" i="8"/>
  <c r="BH161" i="8" s="1"/>
  <c r="BG22" i="31"/>
  <c r="BH23" i="8"/>
  <c r="BG22" i="27"/>
  <c r="BG22" i="24"/>
  <c r="BG23" i="21"/>
  <c r="BG22" i="9"/>
  <c r="BG45" i="8"/>
  <c r="AB222" i="8"/>
  <c r="X201" i="20"/>
  <c r="X200" i="22"/>
  <c r="X212" i="22" s="1"/>
  <c r="X213" i="22" s="1"/>
  <c r="W85" i="20"/>
  <c r="AA106" i="8"/>
  <c r="W84" i="22"/>
  <c r="W96" i="22" s="1"/>
  <c r="W97" i="22" s="1"/>
  <c r="AE106" i="9"/>
  <c r="BF62" i="9"/>
  <c r="AJ204" i="20"/>
  <c r="AN225" i="8"/>
  <c r="AN106" i="21"/>
  <c r="AN105" i="27"/>
  <c r="AN105" i="24"/>
  <c r="AZ201" i="8"/>
  <c r="AX180" i="20"/>
  <c r="AU107" i="22"/>
  <c r="AU108" i="20"/>
  <c r="AA42" i="20"/>
  <c r="AA63" i="8"/>
  <c r="AA40" i="9"/>
  <c r="AA63" i="9" s="1"/>
  <c r="AC86" i="9" s="1"/>
  <c r="AG109" i="9" s="1"/>
  <c r="AB133" i="9" s="1"/>
  <c r="AB156" i="9" s="1"/>
  <c r="AB179" i="9" s="1"/>
  <c r="AD202" i="9" s="1"/>
  <c r="AH225" i="9" s="1"/>
  <c r="AC249" i="9" s="1"/>
  <c r="AC272" i="9" s="1"/>
  <c r="AI201" i="22"/>
  <c r="AI212" i="22" s="1"/>
  <c r="AI213" i="22" s="1"/>
  <c r="AI202" i="20"/>
  <c r="AM223" i="8"/>
  <c r="AJ64" i="8"/>
  <c r="AJ43" i="20"/>
  <c r="AJ41" i="9"/>
  <c r="AF42" i="20"/>
  <c r="AF63" i="8"/>
  <c r="AF40" i="9"/>
  <c r="AF41" i="27"/>
  <c r="AF41" i="31" s="1"/>
  <c r="AF64" i="9"/>
  <c r="AH87" i="9" s="1"/>
  <c r="AL110" i="9" s="1"/>
  <c r="AG134" i="9" s="1"/>
  <c r="AG157" i="9" s="1"/>
  <c r="AG180" i="9" s="1"/>
  <c r="AI203" i="9" s="1"/>
  <c r="AM226" i="9" s="1"/>
  <c r="AH250" i="9" s="1"/>
  <c r="AH273" i="9" s="1"/>
  <c r="Y104" i="27"/>
  <c r="Y105" i="21"/>
  <c r="Y104" i="24"/>
  <c r="AX82" i="31"/>
  <c r="AJ247" i="20"/>
  <c r="AU64" i="20"/>
  <c r="AW85" i="8"/>
  <c r="X106" i="21"/>
  <c r="S130" i="21" s="1"/>
  <c r="X105" i="27"/>
  <c r="X105" i="24"/>
  <c r="S129" i="24" s="1"/>
  <c r="AO64" i="20"/>
  <c r="AQ85" i="8"/>
  <c r="AR270" i="20"/>
  <c r="AR291" i="8"/>
  <c r="AR292" i="22" s="1"/>
  <c r="AR269" i="22"/>
  <c r="AM60" i="31"/>
  <c r="Q157" i="20"/>
  <c r="Q178" i="8"/>
  <c r="Q165" i="8"/>
  <c r="T62" i="21"/>
  <c r="T61" i="24"/>
  <c r="T72" i="24" s="1"/>
  <c r="T73" i="24" s="1"/>
  <c r="AH129" i="21"/>
  <c r="AR151" i="24"/>
  <c r="AR174" i="9"/>
  <c r="AR151" i="27"/>
  <c r="AR152" i="21"/>
  <c r="AL270" i="20"/>
  <c r="AL291" i="8"/>
  <c r="AL292" i="22" s="1"/>
  <c r="AL269" i="22"/>
  <c r="AV128" i="24"/>
  <c r="R104" i="27"/>
  <c r="R118" i="9"/>
  <c r="M142" i="9" s="1"/>
  <c r="M128" i="9"/>
  <c r="M151" i="9" s="1"/>
  <c r="AU60" i="31"/>
  <c r="AC60" i="31"/>
  <c r="Y178" i="22"/>
  <c r="Y189" i="22" s="1"/>
  <c r="Y190" i="22" s="1"/>
  <c r="AA200" i="8"/>
  <c r="Y179" i="20"/>
  <c r="AD42" i="20"/>
  <c r="AD63" i="8"/>
  <c r="AD40" i="9"/>
  <c r="AV313" i="22"/>
  <c r="AV314" i="20"/>
  <c r="AZ335" i="8"/>
  <c r="AT178" i="21"/>
  <c r="AT177" i="27"/>
  <c r="AT177" i="31" s="1"/>
  <c r="AT177" i="24"/>
  <c r="AV200" i="9"/>
  <c r="AF38" i="31"/>
  <c r="V39" i="21"/>
  <c r="V38" i="27"/>
  <c r="AC83" i="24"/>
  <c r="AG106" i="9"/>
  <c r="AP313" i="22"/>
  <c r="AT335" i="8"/>
  <c r="AP314" i="20"/>
  <c r="AR19" i="8"/>
  <c r="AR134" i="8"/>
  <c r="AR157" i="8" s="1"/>
  <c r="AQ18" i="31"/>
  <c r="AQ18" i="27"/>
  <c r="AQ19" i="21"/>
  <c r="AQ18" i="24"/>
  <c r="AQ18" i="9"/>
  <c r="AQ41" i="8"/>
  <c r="Z152" i="21"/>
  <c r="Z151" i="27"/>
  <c r="Z174" i="9"/>
  <c r="Z151" i="24"/>
  <c r="BD296" i="20"/>
  <c r="BF317" i="8"/>
  <c r="BI23" i="8"/>
  <c r="BI138" i="8"/>
  <c r="BI161" i="8" s="1"/>
  <c r="BH22" i="31"/>
  <c r="BH22" i="27"/>
  <c r="BH22" i="24"/>
  <c r="BH23" i="21"/>
  <c r="BH22" i="9"/>
  <c r="BH45" i="8"/>
  <c r="AP86" i="20"/>
  <c r="AT107" i="8"/>
  <c r="AP85" i="22"/>
  <c r="BA85" i="8"/>
  <c r="AY64" i="20"/>
  <c r="AB247" i="20"/>
  <c r="AO85" i="8"/>
  <c r="AM64" i="20"/>
  <c r="AG64" i="20"/>
  <c r="AI85" i="8"/>
  <c r="T313" i="8"/>
  <c r="R292" i="20"/>
  <c r="AT19" i="8"/>
  <c r="AT134" i="8"/>
  <c r="AT157" i="8" s="1"/>
  <c r="AS18" i="31"/>
  <c r="AS18" i="27"/>
  <c r="AS19" i="21"/>
  <c r="AS18" i="24"/>
  <c r="AS18" i="9"/>
  <c r="AS41" i="8"/>
  <c r="BF90" i="20"/>
  <c r="BJ111" i="8"/>
  <c r="BJ113" i="20" s="1"/>
  <c r="N150" i="27"/>
  <c r="N151" i="21"/>
  <c r="N173" i="9"/>
  <c r="N150" i="24"/>
  <c r="AL61" i="27"/>
  <c r="AL62" i="21"/>
  <c r="Q103" i="31"/>
  <c r="L127" i="27"/>
  <c r="Q118" i="27"/>
  <c r="AS84" i="27"/>
  <c r="AS84" i="31" s="1"/>
  <c r="AS84" i="24"/>
  <c r="AS85" i="21"/>
  <c r="U83" i="24"/>
  <c r="U83" i="27"/>
  <c r="U83" i="31" s="1"/>
  <c r="U84" i="21"/>
  <c r="P59" i="31"/>
  <c r="X43" i="20"/>
  <c r="X64" i="8"/>
  <c r="X41" i="9"/>
  <c r="X64" i="9" s="1"/>
  <c r="Z87" i="9" s="1"/>
  <c r="AD110" i="9" s="1"/>
  <c r="Y134" i="9" s="1"/>
  <c r="Y157" i="9" s="1"/>
  <c r="Y180" i="9" s="1"/>
  <c r="AA203" i="9" s="1"/>
  <c r="AE226" i="9" s="1"/>
  <c r="Z250" i="9" s="1"/>
  <c r="Z273" i="9" s="1"/>
  <c r="BB19" i="8"/>
  <c r="BB134" i="8"/>
  <c r="BB157" i="8" s="1"/>
  <c r="BA18" i="31"/>
  <c r="BA18" i="27"/>
  <c r="BA19" i="21"/>
  <c r="BA18" i="24"/>
  <c r="BA18" i="9"/>
  <c r="BA41" i="8"/>
  <c r="AH41" i="27"/>
  <c r="AH41" i="31" s="1"/>
  <c r="AV151" i="24"/>
  <c r="AV174" i="9"/>
  <c r="AV151" i="27"/>
  <c r="AV152" i="21"/>
  <c r="T291" i="8"/>
  <c r="T292" i="22" s="1"/>
  <c r="T269" i="22"/>
  <c r="T270" i="20"/>
  <c r="Y133" i="8"/>
  <c r="Y156" i="8" s="1"/>
  <c r="Y18" i="8"/>
  <c r="X17" i="31"/>
  <c r="X17" i="27"/>
  <c r="X18" i="21"/>
  <c r="X17" i="24"/>
  <c r="X17" i="9"/>
  <c r="X40" i="8"/>
  <c r="AF84" i="9"/>
  <c r="R129" i="21"/>
  <c r="AY85" i="8"/>
  <c r="AW64" i="20"/>
  <c r="AS39" i="27"/>
  <c r="AS40" i="21"/>
  <c r="BL223" i="8"/>
  <c r="AN224" i="22"/>
  <c r="AI248" i="22" s="1"/>
  <c r="AN225" i="20"/>
  <c r="AI249" i="20" s="1"/>
  <c r="AI247" i="8"/>
  <c r="AI270" i="8" s="1"/>
  <c r="BK107" i="8"/>
  <c r="AS40" i="27"/>
  <c r="AS40" i="31" s="1"/>
  <c r="O83" i="21"/>
  <c r="O96" i="21" s="1"/>
  <c r="O97" i="21" s="1"/>
  <c r="S105" i="9"/>
  <c r="O95" i="9"/>
  <c r="AO158" i="20"/>
  <c r="AO179" i="8"/>
  <c r="W84" i="24"/>
  <c r="W85" i="21"/>
  <c r="W84" i="27"/>
  <c r="W84" i="31" s="1"/>
  <c r="AQ293" i="20"/>
  <c r="AS314" i="8"/>
  <c r="BC108" i="20"/>
  <c r="BC107" i="22"/>
  <c r="BJ111" i="21"/>
  <c r="BE135" i="21" s="1"/>
  <c r="BJ110" i="27"/>
  <c r="AV202" i="8"/>
  <c r="AT181" i="20"/>
  <c r="AT84" i="9"/>
  <c r="AV107" i="21"/>
  <c r="AQ131" i="21" s="1"/>
  <c r="AV106" i="24"/>
  <c r="AQ130" i="24" s="1"/>
  <c r="AV106" i="27"/>
  <c r="Q63" i="20"/>
  <c r="S84" i="8"/>
  <c r="Q62" i="22"/>
  <c r="Q73" i="22" s="1"/>
  <c r="Q74" i="22" s="1"/>
  <c r="AF129" i="21"/>
  <c r="BE43" i="20"/>
  <c r="BE64" i="8"/>
  <c r="BE41" i="9"/>
  <c r="AJ160" i="20"/>
  <c r="AJ181" i="8"/>
  <c r="BC247" i="22"/>
  <c r="BH235" i="22"/>
  <c r="AJ106" i="31"/>
  <c r="AE130" i="31" s="1"/>
  <c r="AE130" i="27"/>
  <c r="U245" i="22"/>
  <c r="BH179" i="8"/>
  <c r="AA292" i="20"/>
  <c r="AC313" i="8"/>
  <c r="AN246" i="22"/>
  <c r="BG41" i="9"/>
  <c r="BG64" i="9" s="1"/>
  <c r="BI87" i="9" s="1"/>
  <c r="BM110" i="9" s="1"/>
  <c r="BH134" i="9" s="1"/>
  <c r="BH157" i="9" s="1"/>
  <c r="BH180" i="9" s="1"/>
  <c r="BJ203" i="9" s="1"/>
  <c r="BN226" i="9" s="1"/>
  <c r="BI250" i="9" s="1"/>
  <c r="BI273" i="9" s="1"/>
  <c r="BG64" i="8"/>
  <c r="BI87" i="8" s="1"/>
  <c r="BM110" i="8" s="1"/>
  <c r="AR128" i="24"/>
  <c r="AJ62" i="21"/>
  <c r="AJ61" i="27"/>
  <c r="AJ61" i="24"/>
  <c r="BD223" i="22"/>
  <c r="BD224" i="20"/>
  <c r="AY246" i="8"/>
  <c r="AY269" i="8" s="1"/>
  <c r="Z128" i="24"/>
  <c r="AG315" i="22"/>
  <c r="AK337" i="8"/>
  <c r="AG316" i="20"/>
  <c r="AR82" i="31"/>
  <c r="BB130" i="9"/>
  <c r="BB153" i="9" s="1"/>
  <c r="BE181" i="27"/>
  <c r="BE181" i="31" s="1"/>
  <c r="BE182" i="21"/>
  <c r="AU292" i="20"/>
  <c r="AW313" i="8"/>
  <c r="BC83" i="31"/>
  <c r="AB151" i="27"/>
  <c r="AB174" i="9"/>
  <c r="AB152" i="21"/>
  <c r="AB151" i="24"/>
  <c r="AB84" i="9"/>
  <c r="Q174" i="9"/>
  <c r="Q152" i="21"/>
  <c r="Q151" i="24"/>
  <c r="Q151" i="27"/>
  <c r="X19" i="8"/>
  <c r="X134" i="8"/>
  <c r="X157" i="8" s="1"/>
  <c r="W18" i="31"/>
  <c r="W18" i="27"/>
  <c r="W19" i="21"/>
  <c r="W18" i="24"/>
  <c r="W18" i="9"/>
  <c r="W41" i="8"/>
  <c r="T314" i="20"/>
  <c r="X335" i="8"/>
  <c r="T313" i="22"/>
  <c r="X201" i="8"/>
  <c r="V180" i="20"/>
  <c r="AI83" i="24"/>
  <c r="AI84" i="21"/>
  <c r="AI83" i="27"/>
  <c r="W312" i="22"/>
  <c r="W313" i="20"/>
  <c r="AA334" i="8"/>
  <c r="BA129" i="24"/>
  <c r="BF118" i="24"/>
  <c r="AI64" i="20"/>
  <c r="AK85" i="8"/>
  <c r="AK223" i="8"/>
  <c r="AG201" i="22"/>
  <c r="AG212" i="22" s="1"/>
  <c r="AG213" i="22" s="1"/>
  <c r="AG202" i="20"/>
  <c r="BC106" i="9"/>
  <c r="O41" i="34"/>
  <c r="O54" i="34" s="1"/>
  <c r="Q200" i="22"/>
  <c r="Q212" i="22" s="1"/>
  <c r="Q213" i="22" s="1"/>
  <c r="O31" i="33"/>
  <c r="O34" i="33" s="1"/>
  <c r="U222" i="8"/>
  <c r="Q201" i="20"/>
  <c r="Q213" i="20" s="1"/>
  <c r="Q214" i="20" s="1"/>
  <c r="Q211" i="8"/>
  <c r="AM83" i="27"/>
  <c r="AM84" i="21"/>
  <c r="AM83" i="24"/>
  <c r="R20" i="8"/>
  <c r="Q19" i="31"/>
  <c r="Q19" i="27"/>
  <c r="Q20" i="21"/>
  <c r="Q19" i="24"/>
  <c r="Q42" i="8"/>
  <c r="R135" i="8"/>
  <c r="R158" i="8" s="1"/>
  <c r="R181" i="8" s="1"/>
  <c r="Q19" i="9"/>
  <c r="X200" i="9"/>
  <c r="V178" i="21"/>
  <c r="V177" i="24"/>
  <c r="V177" i="27"/>
  <c r="V177" i="31" s="1"/>
  <c r="Y84" i="22"/>
  <c r="AC106" i="8"/>
  <c r="Y85" i="20"/>
  <c r="AH87" i="8"/>
  <c r="AF66" i="20"/>
  <c r="BC39" i="31"/>
  <c r="AE108" i="20"/>
  <c r="AE107" i="22"/>
  <c r="Z106" i="24"/>
  <c r="U130" i="24" s="1"/>
  <c r="Z106" i="27"/>
  <c r="Z107" i="21"/>
  <c r="U131" i="21" s="1"/>
  <c r="AJ270" i="20"/>
  <c r="AJ291" i="8"/>
  <c r="AJ292" i="22" s="1"/>
  <c r="AJ269" i="22"/>
  <c r="AD84" i="9"/>
  <c r="AU39" i="24"/>
  <c r="AU49" i="24" s="1"/>
  <c r="AU50" i="24" s="1"/>
  <c r="AU40" i="21"/>
  <c r="AU39" i="27"/>
  <c r="AO39" i="24"/>
  <c r="AO40" i="21"/>
  <c r="BE180" i="27"/>
  <c r="BE180" i="31" s="1"/>
  <c r="BG203" i="9"/>
  <c r="BE181" i="21"/>
  <c r="U104" i="24"/>
  <c r="P128" i="9"/>
  <c r="P151" i="9" s="1"/>
  <c r="AK108" i="20"/>
  <c r="AK107" i="22"/>
  <c r="AK119" i="22" s="1"/>
  <c r="AK120" i="22" s="1"/>
  <c r="AF314" i="20"/>
  <c r="AJ335" i="8"/>
  <c r="AF313" i="22"/>
  <c r="T291" i="20"/>
  <c r="T290" i="22"/>
  <c r="V312" i="8"/>
  <c r="P41" i="20"/>
  <c r="P62" i="8"/>
  <c r="P39" i="9"/>
  <c r="P49" i="8"/>
  <c r="X38" i="24"/>
  <c r="X61" i="9"/>
  <c r="AH128" i="24"/>
  <c r="AL247" i="20"/>
  <c r="X82" i="24"/>
  <c r="AB105" i="9"/>
  <c r="AV128" i="27"/>
  <c r="BA104" i="31"/>
  <c r="Y60" i="31"/>
  <c r="BG236" i="22"/>
  <c r="BB259" i="22"/>
  <c r="AH61" i="24"/>
  <c r="AJ84" i="9"/>
  <c r="U246" i="8"/>
  <c r="U269" i="8" s="1"/>
  <c r="Z224" i="20"/>
  <c r="U248" i="20" s="1"/>
  <c r="Z223" i="22"/>
  <c r="U247" i="22" s="1"/>
  <c r="AX224" i="20"/>
  <c r="AX223" i="22"/>
  <c r="AS246" i="8"/>
  <c r="AS269" i="8" s="1"/>
  <c r="Q83" i="21"/>
  <c r="Q82" i="24"/>
  <c r="Q82" i="27"/>
  <c r="Q82" i="31" s="1"/>
  <c r="Y62" i="21"/>
  <c r="Y61" i="24"/>
  <c r="Y72" i="24" s="1"/>
  <c r="Y73" i="24" s="1"/>
  <c r="V63" i="20"/>
  <c r="V62" i="22"/>
  <c r="V73" i="22" s="1"/>
  <c r="V74" i="22" s="1"/>
  <c r="X84" i="8"/>
  <c r="AP42" i="20"/>
  <c r="AP63" i="8"/>
  <c r="AP40" i="9"/>
  <c r="AW83" i="24"/>
  <c r="AW83" i="27"/>
  <c r="AW84" i="21"/>
  <c r="BG46" i="20"/>
  <c r="BG67" i="8"/>
  <c r="BG44" i="9"/>
  <c r="AN62" i="21"/>
  <c r="AN61" i="27"/>
  <c r="V107" i="20"/>
  <c r="V106" i="22"/>
  <c r="AB129" i="21"/>
  <c r="AB246" i="22"/>
  <c r="AW106" i="9"/>
  <c r="AM39" i="24"/>
  <c r="AM40" i="21"/>
  <c r="AG40" i="21"/>
  <c r="AG39" i="27"/>
  <c r="AS158" i="20"/>
  <c r="AS179" i="8"/>
  <c r="BI201" i="8"/>
  <c r="BH295" i="9"/>
  <c r="BJ318" i="9"/>
  <c r="BN341" i="9" s="1"/>
  <c r="L128" i="21"/>
  <c r="Q119" i="21"/>
  <c r="BI224" i="22"/>
  <c r="BI225" i="20"/>
  <c r="BD247" i="8"/>
  <c r="BD270" i="8" s="1"/>
  <c r="V105" i="9"/>
  <c r="AZ42" i="20"/>
  <c r="AZ63" i="8"/>
  <c r="AZ40" i="9"/>
  <c r="BG90" i="20"/>
  <c r="BK111" i="8"/>
  <c r="BK113" i="20" s="1"/>
  <c r="X157" i="20"/>
  <c r="X178" i="8"/>
  <c r="AM129" i="9"/>
  <c r="AM152" i="9" s="1"/>
  <c r="AW39" i="24"/>
  <c r="AW39" i="27"/>
  <c r="AS64" i="20"/>
  <c r="AU85" i="8"/>
  <c r="AI337" i="8"/>
  <c r="AE316" i="20"/>
  <c r="AE315" i="22"/>
  <c r="AH247" i="20"/>
  <c r="AP134" i="8"/>
  <c r="AP157" i="8" s="1"/>
  <c r="AP19" i="8"/>
  <c r="AO18" i="31"/>
  <c r="AO18" i="27"/>
  <c r="AO19" i="21"/>
  <c r="AO18" i="24"/>
  <c r="AO18" i="9"/>
  <c r="AO41" i="8"/>
  <c r="BD85" i="21"/>
  <c r="BH107" i="9"/>
  <c r="AA109" i="20"/>
  <c r="AA108" i="22"/>
  <c r="AK40" i="21"/>
  <c r="AK62" i="9"/>
  <c r="W106" i="21"/>
  <c r="R130" i="21" s="1"/>
  <c r="W105" i="24"/>
  <c r="R129" i="24" s="1"/>
  <c r="W105" i="27"/>
  <c r="AT180" i="20"/>
  <c r="AV201" i="8"/>
  <c r="R39" i="21"/>
  <c r="R61" i="9"/>
  <c r="BF87" i="27"/>
  <c r="BF87" i="31" s="1"/>
  <c r="BF88" i="21"/>
  <c r="AA62" i="9"/>
  <c r="AR49" i="24"/>
  <c r="AR50" i="24" s="1"/>
  <c r="AC292" i="20"/>
  <c r="AE313" i="8"/>
  <c r="AZ105" i="24"/>
  <c r="AZ105" i="27"/>
  <c r="AZ106" i="21"/>
  <c r="Z39" i="24"/>
  <c r="Z49" i="24" s="1"/>
  <c r="Z50" i="24" s="1"/>
  <c r="Z62" i="9"/>
  <c r="AI41" i="21"/>
  <c r="AI63" i="9"/>
  <c r="AK86" i="9" s="1"/>
  <c r="AO109" i="9" s="1"/>
  <c r="AJ133" i="9" s="1"/>
  <c r="AJ156" i="9" s="1"/>
  <c r="AJ179" i="9" s="1"/>
  <c r="AL202" i="9" s="1"/>
  <c r="AP225" i="9" s="1"/>
  <c r="AK249" i="9" s="1"/>
  <c r="AK272" i="9" s="1"/>
  <c r="AI65" i="8"/>
  <c r="AI44" i="20"/>
  <c r="AI42" i="9"/>
  <c r="BD295" i="8"/>
  <c r="BD274" i="20"/>
  <c r="BC270" i="22"/>
  <c r="BC282" i="22" s="1"/>
  <c r="BC283" i="22" s="1"/>
  <c r="BC292" i="8"/>
  <c r="BC293" i="22" s="1"/>
  <c r="BC305" i="22" s="1"/>
  <c r="BC306" i="22" s="1"/>
  <c r="BC271" i="20"/>
  <c r="M59" i="31"/>
  <c r="M72" i="31" s="1"/>
  <c r="M72" i="27"/>
  <c r="M73" i="27" s="1"/>
  <c r="U290" i="8"/>
  <c r="U291" i="22" s="1"/>
  <c r="U269" i="20"/>
  <c r="U268" i="22"/>
  <c r="BG40" i="9"/>
  <c r="BG63" i="8"/>
  <c r="AN269" i="22"/>
  <c r="AN291" i="8"/>
  <c r="AN292" i="22" s="1"/>
  <c r="AN270" i="20"/>
  <c r="AK60" i="31"/>
  <c r="AP61" i="27"/>
  <c r="AP62" i="21"/>
  <c r="AP61" i="24"/>
  <c r="AP72" i="24" s="1"/>
  <c r="AP73" i="24" s="1"/>
  <c r="AR129" i="21"/>
  <c r="X152" i="21"/>
  <c r="X151" i="24"/>
  <c r="X151" i="27"/>
  <c r="X174" i="9"/>
  <c r="BF313" i="8"/>
  <c r="BJ336" i="8" s="1"/>
  <c r="U39" i="24"/>
  <c r="U49" i="24" s="1"/>
  <c r="U50" i="24" s="1"/>
  <c r="U62" i="9"/>
  <c r="W85" i="9" s="1"/>
  <c r="AA108" i="9" s="1"/>
  <c r="V132" i="9" s="1"/>
  <c r="V155" i="9" s="1"/>
  <c r="V178" i="9" s="1"/>
  <c r="X201" i="9" s="1"/>
  <c r="AB224" i="9" s="1"/>
  <c r="W248" i="9" s="1"/>
  <c r="W271" i="9" s="1"/>
  <c r="AI88" i="20"/>
  <c r="AM109" i="8"/>
  <c r="AM111" i="20" s="1"/>
  <c r="AM158" i="20"/>
  <c r="AM179" i="8"/>
  <c r="Z129" i="21"/>
  <c r="T59" i="31"/>
  <c r="BG174" i="9"/>
  <c r="M30" i="34"/>
  <c r="M94" i="34"/>
  <c r="M108" i="34" s="1"/>
  <c r="BE223" i="8"/>
  <c r="BA201" i="22"/>
  <c r="BA202" i="20"/>
  <c r="BJ106" i="9"/>
  <c r="BE130" i="9" s="1"/>
  <c r="BE153" i="9" s="1"/>
  <c r="AG246" i="8"/>
  <c r="AG269" i="8" s="1"/>
  <c r="AL223" i="22"/>
  <c r="AL224" i="20"/>
  <c r="V104" i="31"/>
  <c r="Q128" i="27"/>
  <c r="AC201" i="8"/>
  <c r="AA180" i="20"/>
  <c r="V42" i="20"/>
  <c r="V63" i="8"/>
  <c r="V40" i="9"/>
  <c r="AV335" i="8"/>
  <c r="AR313" i="22"/>
  <c r="AR314" i="20"/>
  <c r="AF86" i="21"/>
  <c r="AJ108" i="9"/>
  <c r="AT38" i="31"/>
  <c r="S135" i="22"/>
  <c r="S20" i="22"/>
  <c r="AW136" i="22"/>
  <c r="AW21" i="22"/>
  <c r="AQ135" i="22"/>
  <c r="AQ20" i="22"/>
  <c r="O247" i="22"/>
  <c r="O270" i="22" s="1"/>
  <c r="AK138" i="22"/>
  <c r="AK23" i="22"/>
  <c r="BI336" i="22"/>
  <c r="AG138" i="22"/>
  <c r="AG23" i="22"/>
  <c r="AF24" i="22"/>
  <c r="AF139" i="22"/>
  <c r="BC135" i="22"/>
  <c r="BC20" i="22"/>
  <c r="BD134" i="22"/>
  <c r="BD19" i="22"/>
  <c r="T108" i="22"/>
  <c r="AM135" i="22"/>
  <c r="AM20" i="22"/>
  <c r="AA136" i="22"/>
  <c r="AA21" i="22"/>
  <c r="AU23" i="22"/>
  <c r="AU138" i="22"/>
  <c r="R21" i="22"/>
  <c r="R136" i="22"/>
  <c r="AI135" i="22"/>
  <c r="AI20" i="22"/>
  <c r="AY135" i="22"/>
  <c r="AY20" i="22"/>
  <c r="U136" i="22"/>
  <c r="U21" i="22"/>
  <c r="R135" i="22"/>
  <c r="R20" i="22"/>
  <c r="X134" i="22"/>
  <c r="X19" i="22"/>
  <c r="T134" i="22"/>
  <c r="T19" i="22"/>
  <c r="S140" i="22"/>
  <c r="S25" i="22"/>
  <c r="AV134" i="22"/>
  <c r="AV19" i="22"/>
  <c r="BG135" i="22"/>
  <c r="BG20" i="22"/>
  <c r="AA135" i="22"/>
  <c r="AA20" i="22"/>
  <c r="AK136" i="22"/>
  <c r="AK21" i="22"/>
  <c r="AR134" i="22"/>
  <c r="AR19" i="22"/>
  <c r="W135" i="22"/>
  <c r="W20" i="22"/>
  <c r="AF135" i="22"/>
  <c r="AF20" i="22"/>
  <c r="BD135" i="22"/>
  <c r="BD20" i="22"/>
  <c r="AL135" i="22"/>
  <c r="AL20" i="22"/>
  <c r="AF134" i="22"/>
  <c r="AF19" i="22"/>
  <c r="AN134" i="22"/>
  <c r="AN19" i="22"/>
  <c r="AB134" i="22"/>
  <c r="AB19" i="22"/>
  <c r="AZ134" i="22"/>
  <c r="AZ19" i="22"/>
  <c r="AE135" i="22"/>
  <c r="AE20" i="22"/>
  <c r="BA136" i="22"/>
  <c r="BA21" i="22"/>
  <c r="AY21" i="22"/>
  <c r="AY136" i="22"/>
  <c r="T24" i="22"/>
  <c r="T139" i="22"/>
  <c r="BC136" i="22"/>
  <c r="BC21" i="22"/>
  <c r="AU136" i="22"/>
  <c r="AU21" i="22"/>
  <c r="AJ134" i="22"/>
  <c r="AJ19" i="22"/>
  <c r="U224" i="22"/>
  <c r="BH134" i="22"/>
  <c r="BH19" i="22"/>
  <c r="AN135" i="22"/>
  <c r="AN20" i="22"/>
  <c r="BL136" i="22"/>
  <c r="BL21" i="22"/>
  <c r="BM137" i="22" s="1"/>
  <c r="BL135" i="22"/>
  <c r="BL20" i="22"/>
  <c r="BM136" i="22" s="1"/>
  <c r="S139" i="22"/>
  <c r="S24" i="22"/>
  <c r="AU135" i="22"/>
  <c r="AU20" i="22"/>
  <c r="R25" i="22"/>
  <c r="R140" i="22"/>
  <c r="W19" i="22"/>
  <c r="W134" i="22"/>
  <c r="G363" i="24"/>
  <c r="G356" i="24"/>
  <c r="AX194" i="21"/>
  <c r="AI217" i="9"/>
  <c r="AD241" i="9" s="1"/>
  <c r="AD264" i="9" s="1"/>
  <c r="U195" i="21"/>
  <c r="G352" i="31"/>
  <c r="G354" i="31" s="1"/>
  <c r="G356" i="31" s="1"/>
  <c r="G357" i="31" s="1"/>
  <c r="U194" i="27"/>
  <c r="U194" i="31" s="1"/>
  <c r="AE195" i="21"/>
  <c r="U194" i="24"/>
  <c r="AE194" i="27"/>
  <c r="AE194" i="31" s="1"/>
  <c r="Y217" i="9"/>
  <c r="Y217" i="27" s="1"/>
  <c r="BB216" i="9"/>
  <c r="AW240" i="9" s="1"/>
  <c r="AW263" i="9" s="1"/>
  <c r="AX193" i="24"/>
  <c r="AJ194" i="27"/>
  <c r="AJ194" i="31" s="1"/>
  <c r="AJ195" i="21"/>
  <c r="AN217" i="9"/>
  <c r="AN218" i="21" s="1"/>
  <c r="AI242" i="21" s="1"/>
  <c r="AJ218" i="9"/>
  <c r="AJ218" i="27" s="1"/>
  <c r="AF195" i="24"/>
  <c r="AF196" i="21"/>
  <c r="AS222" i="9"/>
  <c r="AA194" i="24"/>
  <c r="AA195" i="21"/>
  <c r="AA194" i="27"/>
  <c r="AA194" i="31" s="1"/>
  <c r="AR196" i="27"/>
  <c r="AR196" i="31" s="1"/>
  <c r="AR197" i="21"/>
  <c r="AV219" i="9"/>
  <c r="AV219" i="24" s="1"/>
  <c r="AQ243" i="24" s="1"/>
  <c r="AR196" i="24"/>
  <c r="H70" i="33"/>
  <c r="H81" i="33" s="1"/>
  <c r="AC194" i="21"/>
  <c r="AG216" i="9"/>
  <c r="AB240" i="9" s="1"/>
  <c r="AB263" i="9" s="1"/>
  <c r="H111" i="34"/>
  <c r="H132" i="34" s="1"/>
  <c r="J191" i="24"/>
  <c r="J211" i="24" s="1"/>
  <c r="J212" i="24" s="1"/>
  <c r="J211" i="9"/>
  <c r="J192" i="21"/>
  <c r="J212" i="21" s="1"/>
  <c r="J213" i="21" s="1"/>
  <c r="AC193" i="27"/>
  <c r="AC193" i="31" s="1"/>
  <c r="J191" i="27"/>
  <c r="J211" i="27" s="1"/>
  <c r="J212" i="27" s="1"/>
  <c r="H168" i="31"/>
  <c r="H188" i="31" s="1"/>
  <c r="S196" i="21"/>
  <c r="S195" i="24"/>
  <c r="W218" i="9"/>
  <c r="R242" i="9" s="1"/>
  <c r="R265" i="9" s="1"/>
  <c r="AL195" i="24"/>
  <c r="AM191" i="24"/>
  <c r="AP218" i="9"/>
  <c r="AL195" i="27"/>
  <c r="AL195" i="31" s="1"/>
  <c r="AA193" i="27"/>
  <c r="AA193" i="31" s="1"/>
  <c r="AA193" i="24"/>
  <c r="AC197" i="21"/>
  <c r="AC196" i="27"/>
  <c r="AC196" i="31" s="1"/>
  <c r="AE216" i="9"/>
  <c r="Z240" i="9" s="1"/>
  <c r="Z263" i="9" s="1"/>
  <c r="AC196" i="24"/>
  <c r="AI218" i="9"/>
  <c r="AE195" i="24"/>
  <c r="AE196" i="21"/>
  <c r="V193" i="24"/>
  <c r="AM191" i="27"/>
  <c r="AM191" i="31" s="1"/>
  <c r="V193" i="27"/>
  <c r="V193" i="31" s="1"/>
  <c r="L192" i="21"/>
  <c r="L212" i="21" s="1"/>
  <c r="L213" i="21" s="1"/>
  <c r="L191" i="24"/>
  <c r="L211" i="24" s="1"/>
  <c r="L212" i="24" s="1"/>
  <c r="V194" i="21"/>
  <c r="L211" i="9"/>
  <c r="AQ214" i="9"/>
  <c r="AQ214" i="27" s="1"/>
  <c r="P214" i="9"/>
  <c r="P234" i="9" s="1"/>
  <c r="K258" i="9" s="1"/>
  <c r="K211" i="24"/>
  <c r="K212" i="24" s="1"/>
  <c r="J132" i="34"/>
  <c r="K212" i="21"/>
  <c r="K213" i="21" s="1"/>
  <c r="J81" i="33"/>
  <c r="U191" i="31"/>
  <c r="AA242" i="9"/>
  <c r="AA265" i="9" s="1"/>
  <c r="AF218" i="24"/>
  <c r="AA242" i="24" s="1"/>
  <c r="AF218" i="27"/>
  <c r="AF219" i="21"/>
  <c r="AA243" i="21" s="1"/>
  <c r="AQ240" i="9"/>
  <c r="AQ263" i="9" s="1"/>
  <c r="AV216" i="24"/>
  <c r="AQ240" i="24" s="1"/>
  <c r="AV216" i="27"/>
  <c r="AV217" i="21"/>
  <c r="AQ241" i="21" s="1"/>
  <c r="AE241" i="9"/>
  <c r="AE264" i="9" s="1"/>
  <c r="AJ217" i="24"/>
  <c r="AE241" i="24" s="1"/>
  <c r="AJ217" i="27"/>
  <c r="AJ218" i="21"/>
  <c r="AE242" i="21" s="1"/>
  <c r="V242" i="9"/>
  <c r="V265" i="9" s="1"/>
  <c r="AA218" i="27"/>
  <c r="AA219" i="21"/>
  <c r="V243" i="21" s="1"/>
  <c r="AA218" i="24"/>
  <c r="V242" i="24" s="1"/>
  <c r="R239" i="9"/>
  <c r="R262" i="9" s="1"/>
  <c r="W215" i="24"/>
  <c r="R239" i="24" s="1"/>
  <c r="W216" i="21"/>
  <c r="R240" i="21" s="1"/>
  <c r="W215" i="27"/>
  <c r="AI245" i="9"/>
  <c r="AI268" i="9" s="1"/>
  <c r="AZ195" i="31"/>
  <c r="Z239" i="9"/>
  <c r="Z262" i="9" s="1"/>
  <c r="AE215" i="27"/>
  <c r="AE215" i="24"/>
  <c r="Z239" i="24" s="1"/>
  <c r="AE216" i="21"/>
  <c r="Z240" i="21" s="1"/>
  <c r="AK247" i="9"/>
  <c r="AK270" i="9" s="1"/>
  <c r="AU242" i="9"/>
  <c r="AU265" i="9" s="1"/>
  <c r="AZ218" i="27"/>
  <c r="AZ218" i="24"/>
  <c r="AU242" i="24" s="1"/>
  <c r="AZ219" i="21"/>
  <c r="AU243" i="21" s="1"/>
  <c r="Q239" i="9"/>
  <c r="Q262" i="9" s="1"/>
  <c r="V215" i="24"/>
  <c r="Q239" i="24" s="1"/>
  <c r="V216" i="21"/>
  <c r="Q240" i="21" s="1"/>
  <c r="V215" i="27"/>
  <c r="AQ218" i="27"/>
  <c r="AL242" i="9"/>
  <c r="AL265" i="9" s="1"/>
  <c r="AQ218" i="24"/>
  <c r="AL242" i="24" s="1"/>
  <c r="AQ219" i="21"/>
  <c r="AL243" i="21" s="1"/>
  <c r="S238" i="9"/>
  <c r="S261" i="9" s="1"/>
  <c r="X215" i="21"/>
  <c r="X214" i="24"/>
  <c r="X214" i="27"/>
  <c r="O244" i="9"/>
  <c r="O267" i="9" s="1"/>
  <c r="T220" i="24"/>
  <c r="O244" i="24" s="1"/>
  <c r="T221" i="21"/>
  <c r="O245" i="21" s="1"/>
  <c r="T220" i="27"/>
  <c r="AN244" i="9"/>
  <c r="AN267" i="9" s="1"/>
  <c r="AS220" i="27"/>
  <c r="AS220" i="24"/>
  <c r="AN244" i="24" s="1"/>
  <c r="AS221" i="21"/>
  <c r="AN245" i="21" s="1"/>
  <c r="U217" i="27"/>
  <c r="U218" i="21"/>
  <c r="P242" i="21" s="1"/>
  <c r="P241" i="9"/>
  <c r="P264" i="9" s="1"/>
  <c r="U217" i="24"/>
  <c r="P241" i="24" s="1"/>
  <c r="AC218" i="21"/>
  <c r="X242" i="21" s="1"/>
  <c r="X241" i="9"/>
  <c r="X264" i="9" s="1"/>
  <c r="AC217" i="24"/>
  <c r="X241" i="24" s="1"/>
  <c r="AC217" i="27"/>
  <c r="AU191" i="31"/>
  <c r="AI238" i="9"/>
  <c r="AI261" i="9" s="1"/>
  <c r="AN214" i="24"/>
  <c r="AN215" i="21"/>
  <c r="AN214" i="27"/>
  <c r="R238" i="9"/>
  <c r="R261" i="9" s="1"/>
  <c r="W215" i="21"/>
  <c r="W214" i="27"/>
  <c r="W214" i="24"/>
  <c r="AC241" i="9"/>
  <c r="AC264" i="9" s="1"/>
  <c r="AH218" i="21"/>
  <c r="AC242" i="21" s="1"/>
  <c r="AH217" i="27"/>
  <c r="AH217" i="24"/>
  <c r="AC241" i="24" s="1"/>
  <c r="AC243" i="9"/>
  <c r="AC266" i="9" s="1"/>
  <c r="AH219" i="24"/>
  <c r="AC243" i="24" s="1"/>
  <c r="AH220" i="21"/>
  <c r="AC244" i="21" s="1"/>
  <c r="AH219" i="27"/>
  <c r="X219" i="24"/>
  <c r="S243" i="24" s="1"/>
  <c r="S243" i="9"/>
  <c r="S266" i="9" s="1"/>
  <c r="X219" i="27"/>
  <c r="X220" i="21"/>
  <c r="S244" i="21" s="1"/>
  <c r="O240" i="9"/>
  <c r="O263" i="9" s="1"/>
  <c r="T217" i="21"/>
  <c r="O241" i="21" s="1"/>
  <c r="T216" i="27"/>
  <c r="T216" i="24"/>
  <c r="O240" i="24" s="1"/>
  <c r="AL243" i="9"/>
  <c r="AL266" i="9" s="1"/>
  <c r="AQ219" i="24"/>
  <c r="AL243" i="24" s="1"/>
  <c r="AQ220" i="21"/>
  <c r="AL244" i="21" s="1"/>
  <c r="AQ219" i="27"/>
  <c r="AJ244" i="9"/>
  <c r="AJ267" i="9" s="1"/>
  <c r="AO220" i="27"/>
  <c r="AO221" i="21"/>
  <c r="AJ245" i="21" s="1"/>
  <c r="AO220" i="24"/>
  <c r="AJ244" i="24" s="1"/>
  <c r="Y240" i="9"/>
  <c r="Y263" i="9" s="1"/>
  <c r="AD216" i="24"/>
  <c r="Y240" i="24" s="1"/>
  <c r="AD216" i="27"/>
  <c r="AD217" i="21"/>
  <c r="Y241" i="21" s="1"/>
  <c r="AJ240" i="9"/>
  <c r="AJ263" i="9" s="1"/>
  <c r="AO216" i="27"/>
  <c r="AO217" i="21"/>
  <c r="AJ241" i="21" s="1"/>
  <c r="AO216" i="24"/>
  <c r="AJ240" i="24" s="1"/>
  <c r="AJ217" i="21"/>
  <c r="AE241" i="21" s="1"/>
  <c r="AE240" i="9"/>
  <c r="AE263" i="9" s="1"/>
  <c r="AJ216" i="27"/>
  <c r="AJ216" i="24"/>
  <c r="AE240" i="24" s="1"/>
  <c r="P242" i="9"/>
  <c r="P265" i="9" s="1"/>
  <c r="U219" i="21"/>
  <c r="P243" i="21" s="1"/>
  <c r="U218" i="24"/>
  <c r="P242" i="24" s="1"/>
  <c r="U218" i="27"/>
  <c r="AO245" i="9"/>
  <c r="AO268" i="9" s="1"/>
  <c r="AJ246" i="9"/>
  <c r="AJ269" i="9" s="1"/>
  <c r="AP246" i="9"/>
  <c r="AP269" i="9" s="1"/>
  <c r="AB191" i="31"/>
  <c r="AQ239" i="9"/>
  <c r="AQ262" i="9" s="1"/>
  <c r="AV216" i="21"/>
  <c r="AQ240" i="21" s="1"/>
  <c r="AV215" i="27"/>
  <c r="AV215" i="24"/>
  <c r="AQ239" i="24" s="1"/>
  <c r="BB197" i="31"/>
  <c r="AO238" i="9"/>
  <c r="AO261" i="9" s="1"/>
  <c r="AT214" i="24"/>
  <c r="AT215" i="21"/>
  <c r="AT214" i="27"/>
  <c r="AM240" i="9"/>
  <c r="AM263" i="9" s="1"/>
  <c r="AR216" i="27"/>
  <c r="AR216" i="24"/>
  <c r="AM240" i="24" s="1"/>
  <c r="AR217" i="21"/>
  <c r="AM241" i="21" s="1"/>
  <c r="U245" i="9"/>
  <c r="U268" i="9" s="1"/>
  <c r="Z221" i="27"/>
  <c r="Z222" i="21"/>
  <c r="U246" i="21" s="1"/>
  <c r="Z221" i="24"/>
  <c r="U245" i="24" s="1"/>
  <c r="AB215" i="27"/>
  <c r="W239" i="9"/>
  <c r="W262" i="9" s="1"/>
  <c r="AB215" i="24"/>
  <c r="W239" i="24" s="1"/>
  <c r="AB216" i="21"/>
  <c r="W240" i="21" s="1"/>
  <c r="BE220" i="24"/>
  <c r="AZ244" i="24" s="1"/>
  <c r="BE220" i="27"/>
  <c r="AZ244" i="9"/>
  <c r="AZ267" i="9" s="1"/>
  <c r="BE221" i="21"/>
  <c r="AZ245" i="21" s="1"/>
  <c r="AC245" i="9"/>
  <c r="AC268" i="9" s="1"/>
  <c r="AH221" i="27"/>
  <c r="AH221" i="24"/>
  <c r="AC245" i="24" s="1"/>
  <c r="AH222" i="21"/>
  <c r="AC246" i="21" s="1"/>
  <c r="AG242" i="9"/>
  <c r="AG265" i="9" s="1"/>
  <c r="AL218" i="24"/>
  <c r="AG242" i="24" s="1"/>
  <c r="AL218" i="27"/>
  <c r="AL219" i="21"/>
  <c r="AG243" i="21" s="1"/>
  <c r="AI242" i="9"/>
  <c r="AI265" i="9" s="1"/>
  <c r="AN218" i="24"/>
  <c r="AI242" i="24" s="1"/>
  <c r="AN219" i="21"/>
  <c r="AI243" i="21" s="1"/>
  <c r="AN218" i="27"/>
  <c r="BH225" i="21"/>
  <c r="BC249" i="21" s="1"/>
  <c r="BH224" i="27"/>
  <c r="BC248" i="9"/>
  <c r="BC271" i="9" s="1"/>
  <c r="AJ223" i="24"/>
  <c r="AE247" i="24" s="1"/>
  <c r="AE247" i="9"/>
  <c r="AE270" i="9" s="1"/>
  <c r="AJ224" i="21"/>
  <c r="AE248" i="21" s="1"/>
  <c r="AJ223" i="27"/>
  <c r="AQ191" i="31"/>
  <c r="AS242" i="9"/>
  <c r="AS265" i="9" s="1"/>
  <c r="AX218" i="27"/>
  <c r="AX219" i="21"/>
  <c r="AS243" i="21" s="1"/>
  <c r="AX218" i="24"/>
  <c r="AS242" i="24" s="1"/>
  <c r="T245" i="9"/>
  <c r="T268" i="9" s="1"/>
  <c r="Y221" i="24"/>
  <c r="T245" i="24" s="1"/>
  <c r="Y221" i="27"/>
  <c r="Y222" i="21"/>
  <c r="T246" i="21" s="1"/>
  <c r="AO214" i="24"/>
  <c r="AO214" i="27"/>
  <c r="AO215" i="21"/>
  <c r="AJ238" i="9"/>
  <c r="AJ261" i="9" s="1"/>
  <c r="U238" i="9"/>
  <c r="U261" i="9" s="1"/>
  <c r="Z214" i="24"/>
  <c r="Z215" i="21"/>
  <c r="Z214" i="27"/>
  <c r="Z191" i="31"/>
  <c r="J239" i="9"/>
  <c r="J262" i="9" s="1"/>
  <c r="O215" i="27"/>
  <c r="O216" i="21"/>
  <c r="J240" i="21" s="1"/>
  <c r="O215" i="24"/>
  <c r="J239" i="24" s="1"/>
  <c r="N242" i="9"/>
  <c r="N265" i="9" s="1"/>
  <c r="S218" i="24"/>
  <c r="N242" i="24" s="1"/>
  <c r="S218" i="27"/>
  <c r="S219" i="21"/>
  <c r="N243" i="21" s="1"/>
  <c r="M241" i="9"/>
  <c r="M264" i="9" s="1"/>
  <c r="R217" i="27"/>
  <c r="R218" i="21"/>
  <c r="M242" i="21" s="1"/>
  <c r="R217" i="24"/>
  <c r="M241" i="24" s="1"/>
  <c r="K239" i="9"/>
  <c r="K262" i="9" s="1"/>
  <c r="P216" i="21"/>
  <c r="K240" i="21" s="1"/>
  <c r="P215" i="27"/>
  <c r="P215" i="24"/>
  <c r="K239" i="24" s="1"/>
  <c r="AM219" i="27"/>
  <c r="AH243" i="9"/>
  <c r="AH266" i="9" s="1"/>
  <c r="AM219" i="24"/>
  <c r="AH243" i="24" s="1"/>
  <c r="AM220" i="21"/>
  <c r="AH244" i="21" s="1"/>
  <c r="V246" i="9"/>
  <c r="V269" i="9" s="1"/>
  <c r="AA222" i="24"/>
  <c r="V246" i="24" s="1"/>
  <c r="AA222" i="27"/>
  <c r="AA223" i="21"/>
  <c r="V247" i="21" s="1"/>
  <c r="L242" i="9"/>
  <c r="L265" i="9" s="1"/>
  <c r="Q218" i="24"/>
  <c r="L242" i="24" s="1"/>
  <c r="Q218" i="27"/>
  <c r="Q219" i="21"/>
  <c r="L243" i="21" s="1"/>
  <c r="AT244" i="9"/>
  <c r="AT267" i="9" s="1"/>
  <c r="AY220" i="24"/>
  <c r="AT244" i="24" s="1"/>
  <c r="AY220" i="27"/>
  <c r="AY221" i="21"/>
  <c r="AT245" i="21" s="1"/>
  <c r="W245" i="9"/>
  <c r="W268" i="9" s="1"/>
  <c r="AC239" i="9"/>
  <c r="AC262" i="9" s="1"/>
  <c r="AH215" i="24"/>
  <c r="AC239" i="24" s="1"/>
  <c r="AH216" i="21"/>
  <c r="AC240" i="21" s="1"/>
  <c r="AH215" i="27"/>
  <c r="AD238" i="9"/>
  <c r="AD261" i="9" s="1"/>
  <c r="AI214" i="24"/>
  <c r="AI215" i="21"/>
  <c r="AI214" i="27"/>
  <c r="AL246" i="9"/>
  <c r="AL269" i="9" s="1"/>
  <c r="AF240" i="9"/>
  <c r="AF263" i="9" s="1"/>
  <c r="AK216" i="27"/>
  <c r="AK216" i="24"/>
  <c r="AF240" i="24" s="1"/>
  <c r="AK217" i="21"/>
  <c r="AF241" i="21" s="1"/>
  <c r="X217" i="24"/>
  <c r="S241" i="24" s="1"/>
  <c r="X217" i="27"/>
  <c r="X218" i="21"/>
  <c r="S242" i="21" s="1"/>
  <c r="S241" i="9"/>
  <c r="S264" i="9" s="1"/>
  <c r="AH238" i="9"/>
  <c r="AH261" i="9" s="1"/>
  <c r="AM215" i="21"/>
  <c r="AM214" i="27"/>
  <c r="AM214" i="24"/>
  <c r="W238" i="9"/>
  <c r="W261" i="9" s="1"/>
  <c r="AB214" i="27"/>
  <c r="AB215" i="21"/>
  <c r="AB214" i="24"/>
  <c r="M212" i="21"/>
  <c r="M213" i="21" s="1"/>
  <c r="AH239" i="9"/>
  <c r="AH262" i="9" s="1"/>
  <c r="AM215" i="27"/>
  <c r="AM216" i="21"/>
  <c r="AH240" i="21" s="1"/>
  <c r="AM215" i="24"/>
  <c r="AH239" i="24" s="1"/>
  <c r="BA246" i="9"/>
  <c r="BA269" i="9" s="1"/>
  <c r="BF222" i="24"/>
  <c r="BA246" i="24" s="1"/>
  <c r="BF223" i="21"/>
  <c r="BA247" i="21" s="1"/>
  <c r="BF222" i="27"/>
  <c r="AI243" i="9"/>
  <c r="AI266" i="9" s="1"/>
  <c r="AN219" i="24"/>
  <c r="AI243" i="24" s="1"/>
  <c r="AN219" i="27"/>
  <c r="AN220" i="21"/>
  <c r="AI244" i="21" s="1"/>
  <c r="R243" i="9"/>
  <c r="R266" i="9" s="1"/>
  <c r="W220" i="21"/>
  <c r="R244" i="21" s="1"/>
  <c r="W219" i="27"/>
  <c r="W219" i="24"/>
  <c r="R243" i="24" s="1"/>
  <c r="AS191" i="31"/>
  <c r="AG216" i="21"/>
  <c r="AB240" i="21" s="1"/>
  <c r="AG215" i="27"/>
  <c r="AG215" i="24"/>
  <c r="AB239" i="24" s="1"/>
  <c r="AB239" i="9"/>
  <c r="AB262" i="9" s="1"/>
  <c r="AO242" i="9"/>
  <c r="AO265" i="9" s="1"/>
  <c r="AT218" i="24"/>
  <c r="AO242" i="24" s="1"/>
  <c r="AT219" i="21"/>
  <c r="AO243" i="21" s="1"/>
  <c r="AT218" i="27"/>
  <c r="AP241" i="9"/>
  <c r="AP264" i="9" s="1"/>
  <c r="AU217" i="24"/>
  <c r="AP241" i="24" s="1"/>
  <c r="AU218" i="21"/>
  <c r="AP242" i="21" s="1"/>
  <c r="AU217" i="27"/>
  <c r="AG240" i="9"/>
  <c r="AG263" i="9" s="1"/>
  <c r="AL216" i="27"/>
  <c r="AL217" i="21"/>
  <c r="AG241" i="21" s="1"/>
  <c r="AL216" i="24"/>
  <c r="AG240" i="24" s="1"/>
  <c r="W191" i="31"/>
  <c r="AK241" i="9"/>
  <c r="AK264" i="9" s="1"/>
  <c r="AP217" i="24"/>
  <c r="AK241" i="24" s="1"/>
  <c r="AP218" i="21"/>
  <c r="AK242" i="21" s="1"/>
  <c r="AP217" i="27"/>
  <c r="BC247" i="9"/>
  <c r="BC270" i="9" s="1"/>
  <c r="BH223" i="27"/>
  <c r="BH224" i="21"/>
  <c r="BC248" i="21" s="1"/>
  <c r="BH223" i="24"/>
  <c r="BC247" i="24" s="1"/>
  <c r="Q241" i="9"/>
  <c r="Q264" i="9" s="1"/>
  <c r="V217" i="27"/>
  <c r="V218" i="21"/>
  <c r="Q242" i="21" s="1"/>
  <c r="V217" i="24"/>
  <c r="Q241" i="24" s="1"/>
  <c r="AL241" i="9"/>
  <c r="AL264" i="9" s="1"/>
  <c r="AQ218" i="21"/>
  <c r="AL242" i="21" s="1"/>
  <c r="AQ217" i="27"/>
  <c r="AQ217" i="24"/>
  <c r="AL241" i="24" s="1"/>
  <c r="O238" i="9"/>
  <c r="O261" i="9" s="1"/>
  <c r="T214" i="27"/>
  <c r="T215" i="21"/>
  <c r="T214" i="24"/>
  <c r="AR243" i="9"/>
  <c r="AR266" i="9" s="1"/>
  <c r="AW219" i="24"/>
  <c r="AR243" i="24" s="1"/>
  <c r="AW220" i="21"/>
  <c r="AR244" i="21" s="1"/>
  <c r="AW219" i="27"/>
  <c r="AI220" i="21"/>
  <c r="AD244" i="21" s="1"/>
  <c r="AD243" i="9"/>
  <c r="AD266" i="9" s="1"/>
  <c r="AI219" i="24"/>
  <c r="AD243" i="24" s="1"/>
  <c r="AI219" i="27"/>
  <c r="AM239" i="9"/>
  <c r="AM262" i="9" s="1"/>
  <c r="AR215" i="27"/>
  <c r="AR215" i="24"/>
  <c r="AM239" i="24" s="1"/>
  <c r="AR216" i="21"/>
  <c r="AM240" i="21" s="1"/>
  <c r="N240" i="9"/>
  <c r="N263" i="9" s="1"/>
  <c r="S216" i="27"/>
  <c r="S217" i="21"/>
  <c r="N241" i="21" s="1"/>
  <c r="S216" i="24"/>
  <c r="N240" i="24" s="1"/>
  <c r="T238" i="9"/>
  <c r="T261" i="9" s="1"/>
  <c r="Y214" i="24"/>
  <c r="Y214" i="27"/>
  <c r="Y215" i="21"/>
  <c r="AM247" i="9"/>
  <c r="AM270" i="9" s="1"/>
  <c r="AA241" i="9"/>
  <c r="AA264" i="9" s="1"/>
  <c r="AF217" i="27"/>
  <c r="AF218" i="21"/>
  <c r="AA242" i="21" s="1"/>
  <c r="AF217" i="24"/>
  <c r="AA241" i="24" s="1"/>
  <c r="AF191" i="31"/>
  <c r="AP238" i="9"/>
  <c r="AP261" i="9" s="1"/>
  <c r="AU215" i="21"/>
  <c r="AU214" i="24"/>
  <c r="AU214" i="27"/>
  <c r="BB220" i="21"/>
  <c r="AW244" i="21" s="1"/>
  <c r="AW243" i="9"/>
  <c r="AW266" i="9" s="1"/>
  <c r="BB219" i="27"/>
  <c r="BB219" i="24"/>
  <c r="AW243" i="24" s="1"/>
  <c r="Q238" i="9"/>
  <c r="Q261" i="9" s="1"/>
  <c r="V214" i="27"/>
  <c r="V214" i="24"/>
  <c r="V215" i="21"/>
  <c r="AF242" i="9"/>
  <c r="AF265" i="9" s="1"/>
  <c r="AK218" i="24"/>
  <c r="AF242" i="24" s="1"/>
  <c r="AK218" i="27"/>
  <c r="AK219" i="21"/>
  <c r="AF243" i="21" s="1"/>
  <c r="P217" i="21"/>
  <c r="K241" i="21" s="1"/>
  <c r="K240" i="9"/>
  <c r="K263" i="9" s="1"/>
  <c r="P216" i="27"/>
  <c r="P216" i="24"/>
  <c r="K240" i="24" s="1"/>
  <c r="AB216" i="27"/>
  <c r="AB217" i="21"/>
  <c r="W241" i="21" s="1"/>
  <c r="AB216" i="24"/>
  <c r="W240" i="24" s="1"/>
  <c r="W240" i="9"/>
  <c r="W263" i="9" s="1"/>
  <c r="AF244" i="9"/>
  <c r="AF267" i="9" s="1"/>
  <c r="AK220" i="24"/>
  <c r="AF244" i="24" s="1"/>
  <c r="AK221" i="21"/>
  <c r="AF245" i="21" s="1"/>
  <c r="AK220" i="27"/>
  <c r="AW216" i="24"/>
  <c r="AR240" i="24" s="1"/>
  <c r="AR240" i="9"/>
  <c r="AR263" i="9" s="1"/>
  <c r="AW216" i="27"/>
  <c r="AW217" i="21"/>
  <c r="AR241" i="21" s="1"/>
  <c r="M239" i="9"/>
  <c r="M262" i="9" s="1"/>
  <c r="R215" i="24"/>
  <c r="M239" i="24" s="1"/>
  <c r="R216" i="21"/>
  <c r="M240" i="21" s="1"/>
  <c r="R215" i="27"/>
  <c r="AT241" i="9"/>
  <c r="AT264" i="9" s="1"/>
  <c r="AY217" i="24"/>
  <c r="AT241" i="24" s="1"/>
  <c r="AY218" i="21"/>
  <c r="AT242" i="21" s="1"/>
  <c r="AY217" i="27"/>
  <c r="K241" i="9"/>
  <c r="K264" i="9" s="1"/>
  <c r="P217" i="27"/>
  <c r="P217" i="24"/>
  <c r="K241" i="24" s="1"/>
  <c r="P218" i="21"/>
  <c r="K242" i="21" s="1"/>
  <c r="AW219" i="21"/>
  <c r="AR243" i="21" s="1"/>
  <c r="AR242" i="9"/>
  <c r="AR265" i="9" s="1"/>
  <c r="AW218" i="24"/>
  <c r="AR242" i="24" s="1"/>
  <c r="AW218" i="27"/>
  <c r="M214" i="24"/>
  <c r="H238" i="9"/>
  <c r="H261" i="9" s="1"/>
  <c r="M234" i="9"/>
  <c r="H258" i="9" s="1"/>
  <c r="M215" i="21"/>
  <c r="M214" i="27"/>
  <c r="AU220" i="21"/>
  <c r="AP244" i="21" s="1"/>
  <c r="AP243" i="9"/>
  <c r="AP266" i="9" s="1"/>
  <c r="AU219" i="24"/>
  <c r="AP243" i="24" s="1"/>
  <c r="AU219" i="27"/>
  <c r="AR218" i="24"/>
  <c r="AM242" i="24" s="1"/>
  <c r="AR219" i="21"/>
  <c r="AM243" i="21" s="1"/>
  <c r="AM242" i="9"/>
  <c r="AM265" i="9" s="1"/>
  <c r="AR218" i="27"/>
  <c r="O191" i="31"/>
  <c r="I239" i="9"/>
  <c r="I262" i="9" s="1"/>
  <c r="N215" i="27"/>
  <c r="N216" i="21"/>
  <c r="I240" i="21" s="1"/>
  <c r="N215" i="24"/>
  <c r="I239" i="24" s="1"/>
  <c r="AU245" i="9"/>
  <c r="AU268" i="9" s="1"/>
  <c r="AZ222" i="21"/>
  <c r="AU246" i="21" s="1"/>
  <c r="AZ221" i="27"/>
  <c r="AZ221" i="24"/>
  <c r="AU245" i="24" s="1"/>
  <c r="AK217" i="27"/>
  <c r="AK218" i="21"/>
  <c r="AF242" i="21" s="1"/>
  <c r="AK217" i="24"/>
  <c r="AF241" i="24" s="1"/>
  <c r="AF241" i="9"/>
  <c r="AF264" i="9" s="1"/>
  <c r="BB218" i="27"/>
  <c r="AW242" i="9"/>
  <c r="AW265" i="9" s="1"/>
  <c r="BB219" i="21"/>
  <c r="AW243" i="21" s="1"/>
  <c r="BB218" i="24"/>
  <c r="AW242" i="24" s="1"/>
  <c r="AS245" i="9"/>
  <c r="AS268" i="9" s="1"/>
  <c r="AX221" i="24"/>
  <c r="AS245" i="24" s="1"/>
  <c r="AX222" i="21"/>
  <c r="AS246" i="21" s="1"/>
  <c r="AX221" i="27"/>
  <c r="U241" i="9"/>
  <c r="U264" i="9" s="1"/>
  <c r="Z217" i="24"/>
  <c r="U241" i="24" s="1"/>
  <c r="Z218" i="21"/>
  <c r="U242" i="21" s="1"/>
  <c r="Z217" i="27"/>
  <c r="Q234" i="9"/>
  <c r="L258" i="9" s="1"/>
  <c r="Q214" i="24"/>
  <c r="Q215" i="21"/>
  <c r="Q214" i="27"/>
  <c r="L238" i="9"/>
  <c r="L261" i="9" s="1"/>
  <c r="BA245" i="9"/>
  <c r="BA268" i="9" s="1"/>
  <c r="BF221" i="24"/>
  <c r="BA245" i="24" s="1"/>
  <c r="BF221" i="27"/>
  <c r="BF222" i="21"/>
  <c r="BA246" i="21" s="1"/>
  <c r="AS219" i="21"/>
  <c r="AN243" i="21" s="1"/>
  <c r="AN242" i="9"/>
  <c r="AN265" i="9" s="1"/>
  <c r="AS218" i="24"/>
  <c r="AN242" i="24" s="1"/>
  <c r="AS218" i="27"/>
  <c r="AF246" i="9"/>
  <c r="AF269" i="9" s="1"/>
  <c r="AK222" i="24"/>
  <c r="AF246" i="24" s="1"/>
  <c r="AK223" i="21"/>
  <c r="AF247" i="21" s="1"/>
  <c r="AK222" i="27"/>
  <c r="AL240" i="9"/>
  <c r="AL263" i="9" s="1"/>
  <c r="AQ216" i="24"/>
  <c r="AL240" i="24" s="1"/>
  <c r="AQ216" i="27"/>
  <c r="AQ217" i="21"/>
  <c r="AL241" i="21" s="1"/>
  <c r="AC191" i="31"/>
  <c r="AG241" i="9"/>
  <c r="AG264" i="9" s="1"/>
  <c r="AL217" i="24"/>
  <c r="AG241" i="24" s="1"/>
  <c r="AL217" i="27"/>
  <c r="AL218" i="21"/>
  <c r="AG242" i="21" s="1"/>
  <c r="T239" i="9"/>
  <c r="T262" i="9" s="1"/>
  <c r="Y215" i="27"/>
  <c r="Y216" i="21"/>
  <c r="T240" i="21" s="1"/>
  <c r="Y215" i="24"/>
  <c r="T239" i="24" s="1"/>
  <c r="AL239" i="9"/>
  <c r="AL262" i="9" s="1"/>
  <c r="AQ216" i="21"/>
  <c r="AL240" i="21" s="1"/>
  <c r="AQ215" i="27"/>
  <c r="AQ215" i="24"/>
  <c r="AL239" i="24" s="1"/>
  <c r="AF238" i="9"/>
  <c r="AF261" i="9" s="1"/>
  <c r="AK214" i="24"/>
  <c r="AK215" i="21"/>
  <c r="AK214" i="27"/>
  <c r="T242" i="9"/>
  <c r="T265" i="9" s="1"/>
  <c r="Y218" i="27"/>
  <c r="Y219" i="21"/>
  <c r="T243" i="21" s="1"/>
  <c r="Y218" i="24"/>
  <c r="T242" i="24" s="1"/>
  <c r="AH219" i="21"/>
  <c r="AC243" i="21" s="1"/>
  <c r="AH218" i="27"/>
  <c r="AH218" i="24"/>
  <c r="AC242" i="24" s="1"/>
  <c r="AC242" i="9"/>
  <c r="AC265" i="9" s="1"/>
  <c r="AP239" i="9"/>
  <c r="AP262" i="9" s="1"/>
  <c r="AU215" i="24"/>
  <c r="AP239" i="24" s="1"/>
  <c r="AU215" i="27"/>
  <c r="AU216" i="21"/>
  <c r="AP240" i="21" s="1"/>
  <c r="AV246" i="9"/>
  <c r="AV269" i="9" s="1"/>
  <c r="AE243" i="9"/>
  <c r="AE266" i="9" s="1"/>
  <c r="AJ220" i="21"/>
  <c r="AE244" i="21" s="1"/>
  <c r="AJ219" i="24"/>
  <c r="AE243" i="24" s="1"/>
  <c r="AJ219" i="27"/>
  <c r="AX241" i="9"/>
  <c r="AX264" i="9" s="1"/>
  <c r="BC218" i="21"/>
  <c r="BC217" i="24"/>
  <c r="BC217" i="27"/>
  <c r="BA196" i="31"/>
  <c r="AX220" i="21"/>
  <c r="AS244" i="21" s="1"/>
  <c r="AS243" i="9"/>
  <c r="AS266" i="9" s="1"/>
  <c r="AX219" i="27"/>
  <c r="AX219" i="24"/>
  <c r="AS243" i="24" s="1"/>
  <c r="AH242" i="9"/>
  <c r="AH265" i="9" s="1"/>
  <c r="AM218" i="27"/>
  <c r="AM219" i="21"/>
  <c r="AH243" i="21" s="1"/>
  <c r="AM218" i="24"/>
  <c r="AH242" i="24" s="1"/>
  <c r="AH191" i="31"/>
  <c r="J238" i="9"/>
  <c r="J261" i="9" s="1"/>
  <c r="O214" i="24"/>
  <c r="O214" i="27"/>
  <c r="O234" i="9"/>
  <c r="J258" i="9" s="1"/>
  <c r="O215" i="21"/>
  <c r="AN240" i="9"/>
  <c r="AN263" i="9" s="1"/>
  <c r="AS216" i="24"/>
  <c r="AN240" i="24" s="1"/>
  <c r="AS217" i="21"/>
  <c r="AN241" i="21" s="1"/>
  <c r="AS216" i="27"/>
  <c r="X246" i="9"/>
  <c r="X269" i="9" s="1"/>
  <c r="AY243" i="9"/>
  <c r="AY266" i="9" s="1"/>
  <c r="BD220" i="21"/>
  <c r="AY244" i="21" s="1"/>
  <c r="BD219" i="24"/>
  <c r="AY243" i="24" s="1"/>
  <c r="BD219" i="27"/>
  <c r="AP240" i="9"/>
  <c r="AP263" i="9" s="1"/>
  <c r="AU216" i="24"/>
  <c r="AP240" i="24" s="1"/>
  <c r="AU217" i="21"/>
  <c r="AP241" i="21" s="1"/>
  <c r="AU216" i="27"/>
  <c r="Q191" i="31"/>
  <c r="Y239" i="9"/>
  <c r="Y262" i="9" s="1"/>
  <c r="AD215" i="24"/>
  <c r="Y239" i="24" s="1"/>
  <c r="AD216" i="21"/>
  <c r="Y240" i="21" s="1"/>
  <c r="AD215" i="27"/>
  <c r="AO243" i="9"/>
  <c r="AO266" i="9" s="1"/>
  <c r="AT219" i="24"/>
  <c r="AO243" i="24" s="1"/>
  <c r="AT219" i="27"/>
  <c r="AT220" i="21"/>
  <c r="AO244" i="21" s="1"/>
  <c r="AL191" i="31"/>
  <c r="Y238" i="9"/>
  <c r="Y261" i="9" s="1"/>
  <c r="AD214" i="24"/>
  <c r="AD215" i="21"/>
  <c r="AD214" i="27"/>
  <c r="AY242" i="9"/>
  <c r="AY265" i="9" s="1"/>
  <c r="BD218" i="24"/>
  <c r="BD218" i="27"/>
  <c r="BD219" i="21"/>
  <c r="AT242" i="9"/>
  <c r="AT265" i="9" s="1"/>
  <c r="AY219" i="21"/>
  <c r="AT243" i="21" s="1"/>
  <c r="AY218" i="27"/>
  <c r="AY218" i="24"/>
  <c r="AT242" i="24" s="1"/>
  <c r="BF251" i="9"/>
  <c r="BF274" i="9" s="1"/>
  <c r="X243" i="9"/>
  <c r="X266" i="9" s="1"/>
  <c r="AC219" i="24"/>
  <c r="X243" i="24" s="1"/>
  <c r="AC219" i="27"/>
  <c r="AC220" i="21"/>
  <c r="X244" i="21" s="1"/>
  <c r="R247" i="9"/>
  <c r="R270" i="9" s="1"/>
  <c r="AT240" i="9"/>
  <c r="AT263" i="9" s="1"/>
  <c r="AY216" i="24"/>
  <c r="AT240" i="24" s="1"/>
  <c r="AY217" i="21"/>
  <c r="AT241" i="21" s="1"/>
  <c r="AY216" i="27"/>
  <c r="S242" i="9"/>
  <c r="S265" i="9" s="1"/>
  <c r="X218" i="24"/>
  <c r="S242" i="24" s="1"/>
  <c r="X218" i="27"/>
  <c r="X219" i="21"/>
  <c r="S243" i="21" s="1"/>
  <c r="W217" i="27"/>
  <c r="R241" i="9"/>
  <c r="R264" i="9" s="1"/>
  <c r="W218" i="21"/>
  <c r="R242" i="21" s="1"/>
  <c r="W217" i="24"/>
  <c r="R241" i="24" s="1"/>
  <c r="N238" i="9"/>
  <c r="N261" i="9" s="1"/>
  <c r="S214" i="24"/>
  <c r="S214" i="27"/>
  <c r="S215" i="21"/>
  <c r="AN243" i="9"/>
  <c r="AN266" i="9" s="1"/>
  <c r="AS219" i="24"/>
  <c r="AN243" i="24" s="1"/>
  <c r="AS220" i="21"/>
  <c r="AN244" i="21" s="1"/>
  <c r="AS219" i="27"/>
  <c r="Z219" i="21"/>
  <c r="U243" i="21" s="1"/>
  <c r="Z218" i="27"/>
  <c r="U242" i="9"/>
  <c r="U265" i="9" s="1"/>
  <c r="Z218" i="24"/>
  <c r="U242" i="24" s="1"/>
  <c r="AH246" i="9"/>
  <c r="AH269" i="9" s="1"/>
  <c r="AM222" i="24"/>
  <c r="AH246" i="24" s="1"/>
  <c r="AM223" i="21"/>
  <c r="AH247" i="21" s="1"/>
  <c r="AM222" i="27"/>
  <c r="AD244" i="9"/>
  <c r="AD267" i="9" s="1"/>
  <c r="AI221" i="21"/>
  <c r="AD245" i="21" s="1"/>
  <c r="AI220" i="27"/>
  <c r="AI220" i="24"/>
  <c r="AD244" i="24" s="1"/>
  <c r="AB243" i="9"/>
  <c r="AB266" i="9" s="1"/>
  <c r="AG219" i="24"/>
  <c r="AB243" i="24" s="1"/>
  <c r="AG219" i="27"/>
  <c r="AG220" i="21"/>
  <c r="AB244" i="21" s="1"/>
  <c r="M242" i="9"/>
  <c r="M265" i="9" s="1"/>
  <c r="R218" i="24"/>
  <c r="M242" i="24" s="1"/>
  <c r="R218" i="27"/>
  <c r="R219" i="21"/>
  <c r="M243" i="21" s="1"/>
  <c r="V244" i="9"/>
  <c r="V267" i="9" s="1"/>
  <c r="AA220" i="24"/>
  <c r="V244" i="24" s="1"/>
  <c r="AA220" i="27"/>
  <c r="AA221" i="21"/>
  <c r="V245" i="21" s="1"/>
  <c r="BA219" i="27"/>
  <c r="BA219" i="24"/>
  <c r="AV243" i="24" s="1"/>
  <c r="BA220" i="21"/>
  <c r="AV244" i="21" s="1"/>
  <c r="AV243" i="9"/>
  <c r="AV266" i="9" s="1"/>
  <c r="S240" i="9"/>
  <c r="S263" i="9" s="1"/>
  <c r="X216" i="24"/>
  <c r="S240" i="24" s="1"/>
  <c r="X217" i="21"/>
  <c r="S241" i="21" s="1"/>
  <c r="X216" i="27"/>
  <c r="AA238" i="9"/>
  <c r="AA261" i="9" s="1"/>
  <c r="AF214" i="24"/>
  <c r="AF215" i="21"/>
  <c r="AF214" i="27"/>
  <c r="AW192" i="31"/>
  <c r="V238" i="9"/>
  <c r="V261" i="9" s="1"/>
  <c r="AA214" i="24"/>
  <c r="AA214" i="27"/>
  <c r="AA215" i="21"/>
  <c r="AH215" i="21"/>
  <c r="AC238" i="9"/>
  <c r="AC261" i="9" s="1"/>
  <c r="AH214" i="27"/>
  <c r="AH214" i="24"/>
  <c r="L241" i="9"/>
  <c r="L264" i="9" s="1"/>
  <c r="Q218" i="21"/>
  <c r="L242" i="21" s="1"/>
  <c r="Q217" i="27"/>
  <c r="Q217" i="24"/>
  <c r="L241" i="24" s="1"/>
  <c r="AZ246" i="9"/>
  <c r="AZ269" i="9" s="1"/>
  <c r="AY194" i="31"/>
  <c r="V241" i="9"/>
  <c r="V264" i="9" s="1"/>
  <c r="AA217" i="27"/>
  <c r="AA218" i="21"/>
  <c r="V242" i="21" s="1"/>
  <c r="AA217" i="24"/>
  <c r="V241" i="24" s="1"/>
  <c r="AZ243" i="9"/>
  <c r="AZ266" i="9" s="1"/>
  <c r="BE219" i="24"/>
  <c r="BE220" i="21"/>
  <c r="BE219" i="27"/>
  <c r="AU241" i="9"/>
  <c r="AU264" i="9" s="1"/>
  <c r="AZ217" i="27"/>
  <c r="AZ217" i="24"/>
  <c r="AU241" i="24" s="1"/>
  <c r="AZ218" i="21"/>
  <c r="AU242" i="21" s="1"/>
  <c r="AI249" i="9"/>
  <c r="AI272" i="9" s="1"/>
  <c r="AG218" i="24"/>
  <c r="AB242" i="24" s="1"/>
  <c r="AG219" i="21"/>
  <c r="AB243" i="21" s="1"/>
  <c r="AB242" i="9"/>
  <c r="AB265" i="9" s="1"/>
  <c r="AG218" i="27"/>
  <c r="V218" i="24"/>
  <c r="Q242" i="24" s="1"/>
  <c r="V219" i="21"/>
  <c r="Q243" i="21" s="1"/>
  <c r="V218" i="27"/>
  <c r="Q242" i="9"/>
  <c r="Q265" i="9" s="1"/>
  <c r="S218" i="21"/>
  <c r="N242" i="21" s="1"/>
  <c r="N241" i="9"/>
  <c r="N264" i="9" s="1"/>
  <c r="S217" i="27"/>
  <c r="S217" i="24"/>
  <c r="N241" i="24" s="1"/>
  <c r="AR191" i="31"/>
  <c r="AG249" i="9"/>
  <c r="AG272" i="9" s="1"/>
  <c r="AW220" i="24"/>
  <c r="AR244" i="24" s="1"/>
  <c r="AW221" i="21"/>
  <c r="AR245" i="21" s="1"/>
  <c r="AR244" i="9"/>
  <c r="AR267" i="9" s="1"/>
  <c r="AW220" i="27"/>
  <c r="AO191" i="31"/>
  <c r="S239" i="9"/>
  <c r="S262" i="9" s="1"/>
  <c r="X215" i="27"/>
  <c r="X216" i="21"/>
  <c r="S240" i="21" s="1"/>
  <c r="X215" i="24"/>
  <c r="S239" i="24" s="1"/>
  <c r="AJ242" i="9"/>
  <c r="AJ265" i="9" s="1"/>
  <c r="AO218" i="24"/>
  <c r="AJ242" i="24" s="1"/>
  <c r="AO219" i="21"/>
  <c r="AJ243" i="21" s="1"/>
  <c r="AO218" i="27"/>
  <c r="BE249" i="9"/>
  <c r="BE272" i="9" s="1"/>
  <c r="BJ225" i="27"/>
  <c r="BJ226" i="21"/>
  <c r="BE250" i="21" s="1"/>
  <c r="R191" i="31"/>
  <c r="I132" i="34"/>
  <c r="L211" i="27"/>
  <c r="L212" i="27" s="1"/>
  <c r="L191" i="31"/>
  <c r="L211" i="31" s="1"/>
  <c r="BG222" i="24"/>
  <c r="BB246" i="24" s="1"/>
  <c r="BB246" i="9"/>
  <c r="BB269" i="9" s="1"/>
  <c r="BG222" i="27"/>
  <c r="BG223" i="21"/>
  <c r="BB247" i="21" s="1"/>
  <c r="AB244" i="9"/>
  <c r="AB267" i="9" s="1"/>
  <c r="AG220" i="24"/>
  <c r="AB244" i="24" s="1"/>
  <c r="AG221" i="21"/>
  <c r="AB245" i="21" s="1"/>
  <c r="AG220" i="27"/>
  <c r="AR239" i="9"/>
  <c r="AR262" i="9" s="1"/>
  <c r="AW215" i="24"/>
  <c r="AR239" i="24" s="1"/>
  <c r="AW216" i="21"/>
  <c r="AR240" i="21" s="1"/>
  <c r="AW215" i="27"/>
  <c r="N191" i="31"/>
  <c r="AT243" i="9"/>
  <c r="AT266" i="9" s="1"/>
  <c r="AY219" i="24"/>
  <c r="AT243" i="24" s="1"/>
  <c r="AY220" i="21"/>
  <c r="AT244" i="21" s="1"/>
  <c r="AY219" i="27"/>
  <c r="AJ239" i="9"/>
  <c r="AJ262" i="9" s="1"/>
  <c r="AO216" i="21"/>
  <c r="AJ240" i="21" s="1"/>
  <c r="AO215" i="27"/>
  <c r="AO215" i="24"/>
  <c r="AJ239" i="24" s="1"/>
  <c r="AV244" i="9"/>
  <c r="AV267" i="9" s="1"/>
  <c r="BA220" i="24"/>
  <c r="AV244" i="24" s="1"/>
  <c r="BA221" i="21"/>
  <c r="AV245" i="21" s="1"/>
  <c r="BA220" i="27"/>
  <c r="AP215" i="24"/>
  <c r="AK239" i="24" s="1"/>
  <c r="AK239" i="9"/>
  <c r="AK262" i="9" s="1"/>
  <c r="AP215" i="27"/>
  <c r="AP216" i="21"/>
  <c r="AK240" i="21" s="1"/>
  <c r="AE218" i="24"/>
  <c r="Z242" i="24" s="1"/>
  <c r="AE219" i="21"/>
  <c r="Z243" i="21" s="1"/>
  <c r="AE218" i="27"/>
  <c r="Z242" i="9"/>
  <c r="Z265" i="9" s="1"/>
  <c r="AS241" i="9"/>
  <c r="AS264" i="9" s="1"/>
  <c r="AX217" i="24"/>
  <c r="AS241" i="24" s="1"/>
  <c r="AX217" i="27"/>
  <c r="AX218" i="21"/>
  <c r="AS242" i="21" s="1"/>
  <c r="AH240" i="9"/>
  <c r="AH263" i="9" s="1"/>
  <c r="AM216" i="24"/>
  <c r="AH240" i="24" s="1"/>
  <c r="AM217" i="21"/>
  <c r="AH241" i="21" s="1"/>
  <c r="AM216" i="27"/>
  <c r="Y191" i="31"/>
  <c r="BC219" i="24"/>
  <c r="AX243" i="24" s="1"/>
  <c r="AX243" i="9"/>
  <c r="AX266" i="9" s="1"/>
  <c r="BC220" i="21"/>
  <c r="AX244" i="21" s="1"/>
  <c r="BC219" i="27"/>
  <c r="BB247" i="9"/>
  <c r="BB270" i="9" s="1"/>
  <c r="BG223" i="27"/>
  <c r="BG224" i="21"/>
  <c r="BB248" i="21" s="1"/>
  <c r="BG223" i="24"/>
  <c r="BB247" i="24" s="1"/>
  <c r="M211" i="24"/>
  <c r="M212" i="24" s="1"/>
  <c r="AL244" i="9"/>
  <c r="AL267" i="9" s="1"/>
  <c r="AQ220" i="27"/>
  <c r="AQ221" i="21"/>
  <c r="AL245" i="21" s="1"/>
  <c r="AQ220" i="24"/>
  <c r="AL244" i="24" s="1"/>
  <c r="Y216" i="24"/>
  <c r="T240" i="24" s="1"/>
  <c r="Y217" i="21"/>
  <c r="T241" i="21" s="1"/>
  <c r="Y216" i="27"/>
  <c r="T240" i="9"/>
  <c r="T263" i="9" s="1"/>
  <c r="AB238" i="9"/>
  <c r="AB261" i="9" s="1"/>
  <c r="AG214" i="24"/>
  <c r="AG215" i="21"/>
  <c r="AG214" i="27"/>
  <c r="AA245" i="9"/>
  <c r="AA268" i="9" s="1"/>
  <c r="AP244" i="9"/>
  <c r="AP267" i="9" s="1"/>
  <c r="AU220" i="24"/>
  <c r="AP244" i="24" s="1"/>
  <c r="AU220" i="27"/>
  <c r="AU221" i="21"/>
  <c r="AP245" i="21" s="1"/>
  <c r="AR238" i="9"/>
  <c r="AR261" i="9" s="1"/>
  <c r="AW214" i="27"/>
  <c r="AW215" i="21"/>
  <c r="AW214" i="24"/>
  <c r="BG252" i="9"/>
  <c r="BG275" i="9" s="1"/>
  <c r="Q243" i="9"/>
  <c r="Q266" i="9" s="1"/>
  <c r="V220" i="21"/>
  <c r="Q244" i="21" s="1"/>
  <c r="V219" i="27"/>
  <c r="V219" i="24"/>
  <c r="Q243" i="24" s="1"/>
  <c r="AD191" i="31"/>
  <c r="K81" i="33"/>
  <c r="AS239" i="9"/>
  <c r="AS262" i="9" s="1"/>
  <c r="AX215" i="24"/>
  <c r="AS239" i="24" s="1"/>
  <c r="AX215" i="27"/>
  <c r="AX216" i="21"/>
  <c r="AS240" i="21" s="1"/>
  <c r="Q216" i="27"/>
  <c r="Q217" i="21"/>
  <c r="L241" i="21" s="1"/>
  <c r="Q216" i="24"/>
  <c r="L240" i="24" s="1"/>
  <c r="L240" i="9"/>
  <c r="L263" i="9" s="1"/>
  <c r="Q240" i="9"/>
  <c r="Q263" i="9" s="1"/>
  <c r="V216" i="24"/>
  <c r="Q240" i="24" s="1"/>
  <c r="V216" i="27"/>
  <c r="V217" i="21"/>
  <c r="Q241" i="21" s="1"/>
  <c r="AK215" i="27"/>
  <c r="AK216" i="21"/>
  <c r="AF240" i="21" s="1"/>
  <c r="AF239" i="9"/>
  <c r="AF262" i="9" s="1"/>
  <c r="AK215" i="24"/>
  <c r="AF239" i="24" s="1"/>
  <c r="AT217" i="21"/>
  <c r="AO241" i="21" s="1"/>
  <c r="AT216" i="24"/>
  <c r="AO240" i="24" s="1"/>
  <c r="AO240" i="9"/>
  <c r="AO263" i="9" s="1"/>
  <c r="AT216" i="27"/>
  <c r="L239" i="9"/>
  <c r="L262" i="9" s="1"/>
  <c r="Q215" i="27"/>
  <c r="Q216" i="21"/>
  <c r="L240" i="21" s="1"/>
  <c r="Q215" i="24"/>
  <c r="L239" i="24" s="1"/>
  <c r="P239" i="9"/>
  <c r="P262" i="9" s="1"/>
  <c r="U215" i="24"/>
  <c r="P239" i="24" s="1"/>
  <c r="U216" i="21"/>
  <c r="P240" i="21" s="1"/>
  <c r="U215" i="27"/>
  <c r="AO241" i="9"/>
  <c r="AO264" i="9" s="1"/>
  <c r="AT217" i="27"/>
  <c r="AT217" i="24"/>
  <c r="AO241" i="24" s="1"/>
  <c r="AT218" i="21"/>
  <c r="AO242" i="21" s="1"/>
  <c r="AG238" i="9"/>
  <c r="AG261" i="9" s="1"/>
  <c r="AL214" i="27"/>
  <c r="AL215" i="21"/>
  <c r="AL214" i="24"/>
  <c r="Z244" i="9"/>
  <c r="Z267" i="9" s="1"/>
  <c r="AE221" i="21"/>
  <c r="Z245" i="21" s="1"/>
  <c r="AE220" i="27"/>
  <c r="AE220" i="24"/>
  <c r="Z244" i="24" s="1"/>
  <c r="AR214" i="27"/>
  <c r="AM238" i="9"/>
  <c r="AM261" i="9" s="1"/>
  <c r="AR215" i="21"/>
  <c r="AR214" i="24"/>
  <c r="K191" i="31"/>
  <c r="K211" i="31" s="1"/>
  <c r="K211" i="27"/>
  <c r="K212" i="27" s="1"/>
  <c r="AE238" i="9"/>
  <c r="AE261" i="9" s="1"/>
  <c r="AJ215" i="21"/>
  <c r="AJ214" i="27"/>
  <c r="AJ214" i="24"/>
  <c r="AA191" i="31"/>
  <c r="AU239" i="9"/>
  <c r="AU262" i="9" s="1"/>
  <c r="AZ215" i="27"/>
  <c r="AZ216" i="21"/>
  <c r="AU240" i="21" s="1"/>
  <c r="AZ215" i="24"/>
  <c r="AU239" i="24" s="1"/>
  <c r="R240" i="9"/>
  <c r="R263" i="9" s="1"/>
  <c r="W216" i="24"/>
  <c r="R240" i="24" s="1"/>
  <c r="W216" i="27"/>
  <c r="W217" i="21"/>
  <c r="R241" i="21" s="1"/>
  <c r="N243" i="9"/>
  <c r="N266" i="9" s="1"/>
  <c r="S219" i="24"/>
  <c r="N243" i="24" s="1"/>
  <c r="S220" i="21"/>
  <c r="N244" i="21" s="1"/>
  <c r="S219" i="27"/>
  <c r="AN238" i="9"/>
  <c r="AN261" i="9" s="1"/>
  <c r="AS214" i="27"/>
  <c r="AS215" i="21"/>
  <c r="AS214" i="24"/>
  <c r="AK191" i="31"/>
  <c r="P238" i="9"/>
  <c r="P261" i="9" s="1"/>
  <c r="U214" i="24"/>
  <c r="U215" i="21"/>
  <c r="U214" i="27"/>
  <c r="J240" i="9"/>
  <c r="J263" i="9" s="1"/>
  <c r="O216" i="27"/>
  <c r="O217" i="21"/>
  <c r="J241" i="21" s="1"/>
  <c r="O216" i="24"/>
  <c r="J240" i="24" s="1"/>
  <c r="M238" i="9"/>
  <c r="M261" i="9" s="1"/>
  <c r="R214" i="24"/>
  <c r="R215" i="21"/>
  <c r="R214" i="27"/>
  <c r="BC218" i="24"/>
  <c r="AX242" i="24" s="1"/>
  <c r="AX242" i="9"/>
  <c r="AX265" i="9" s="1"/>
  <c r="BC218" i="27"/>
  <c r="BC219" i="21"/>
  <c r="AX243" i="21" s="1"/>
  <c r="AB220" i="21"/>
  <c r="W244" i="21" s="1"/>
  <c r="AB219" i="27"/>
  <c r="W243" i="9"/>
  <c r="W266" i="9" s="1"/>
  <c r="AB219" i="24"/>
  <c r="W243" i="24" s="1"/>
  <c r="BD248" i="9"/>
  <c r="BD271" i="9" s="1"/>
  <c r="BI224" i="27"/>
  <c r="BI225" i="21"/>
  <c r="BD249" i="21" s="1"/>
  <c r="AJ191" i="31"/>
  <c r="X239" i="9"/>
  <c r="X262" i="9" s="1"/>
  <c r="AC215" i="24"/>
  <c r="X239" i="24" s="1"/>
  <c r="AC216" i="21"/>
  <c r="X240" i="21" s="1"/>
  <c r="AC215" i="27"/>
  <c r="AT239" i="9"/>
  <c r="AT262" i="9" s="1"/>
  <c r="AY215" i="24"/>
  <c r="AT239" i="24" s="1"/>
  <c r="AY216" i="21"/>
  <c r="AT240" i="21" s="1"/>
  <c r="AY215" i="27"/>
  <c r="AZ245" i="9"/>
  <c r="AZ268" i="9" s="1"/>
  <c r="BE221" i="24"/>
  <c r="AZ245" i="24" s="1"/>
  <c r="BE222" i="21"/>
  <c r="AZ246" i="21" s="1"/>
  <c r="BE221" i="27"/>
  <c r="M191" i="31"/>
  <c r="M211" i="31" s="1"/>
  <c r="M211" i="27"/>
  <c r="M212" i="27" s="1"/>
  <c r="AA239" i="9"/>
  <c r="AA262" i="9" s="1"/>
  <c r="AF215" i="24"/>
  <c r="AA239" i="24" s="1"/>
  <c r="AF216" i="21"/>
  <c r="AA240" i="21" s="1"/>
  <c r="AF215" i="27"/>
  <c r="V239" i="9"/>
  <c r="V262" i="9" s="1"/>
  <c r="AA216" i="21"/>
  <c r="V240" i="21" s="1"/>
  <c r="AA215" i="24"/>
  <c r="V239" i="24" s="1"/>
  <c r="AA215" i="27"/>
  <c r="Z241" i="9"/>
  <c r="Z264" i="9" s="1"/>
  <c r="AE218" i="21"/>
  <c r="Z242" i="21" s="1"/>
  <c r="AE217" i="27"/>
  <c r="AE217" i="24"/>
  <c r="Z241" i="24" s="1"/>
  <c r="AT191" i="31"/>
  <c r="AM241" i="9"/>
  <c r="AM264" i="9" s="1"/>
  <c r="AR217" i="24"/>
  <c r="AM241" i="24" s="1"/>
  <c r="AR217" i="27"/>
  <c r="AR218" i="21"/>
  <c r="AM242" i="21" s="1"/>
  <c r="AA243" i="9"/>
  <c r="AA266" i="9" s="1"/>
  <c r="AF219" i="27"/>
  <c r="AF220" i="21"/>
  <c r="AA244" i="21" s="1"/>
  <c r="AF219" i="24"/>
  <c r="AA243" i="24" s="1"/>
  <c r="AZ219" i="24"/>
  <c r="AU243" i="24" s="1"/>
  <c r="AZ219" i="27"/>
  <c r="AU243" i="9"/>
  <c r="AU266" i="9" s="1"/>
  <c r="AZ220" i="21"/>
  <c r="AU244" i="21" s="1"/>
  <c r="W241" i="9"/>
  <c r="W264" i="9" s="1"/>
  <c r="AB217" i="24"/>
  <c r="W241" i="24" s="1"/>
  <c r="AB217" i="27"/>
  <c r="AB218" i="21"/>
  <c r="W242" i="21" s="1"/>
  <c r="Z216" i="27"/>
  <c r="Z217" i="21"/>
  <c r="U241" i="21" s="1"/>
  <c r="U240" i="9"/>
  <c r="U263" i="9" s="1"/>
  <c r="Z216" i="24"/>
  <c r="U240" i="24" s="1"/>
  <c r="Z243" i="9"/>
  <c r="Z266" i="9" s="1"/>
  <c r="AE219" i="24"/>
  <c r="Z243" i="24" s="1"/>
  <c r="AE219" i="27"/>
  <c r="AE220" i="21"/>
  <c r="Z244" i="21" s="1"/>
  <c r="AJ243" i="9"/>
  <c r="AJ266" i="9" s="1"/>
  <c r="AO219" i="24"/>
  <c r="AJ243" i="24" s="1"/>
  <c r="AO219" i="27"/>
  <c r="AO220" i="21"/>
  <c r="AJ244" i="21" s="1"/>
  <c r="Y245" i="9"/>
  <c r="Y268" i="9" s="1"/>
  <c r="AD221" i="24"/>
  <c r="Y245" i="24" s="1"/>
  <c r="AD222" i="21"/>
  <c r="Y246" i="21" s="1"/>
  <c r="AD221" i="27"/>
  <c r="AN191" i="31"/>
  <c r="AV215" i="21"/>
  <c r="AV214" i="24"/>
  <c r="AV214" i="27"/>
  <c r="AQ238" i="9"/>
  <c r="AQ261" i="9" s="1"/>
  <c r="AC240" i="9"/>
  <c r="AC263" i="9" s="1"/>
  <c r="AH217" i="21"/>
  <c r="AC241" i="21" s="1"/>
  <c r="AH216" i="27"/>
  <c r="AH216" i="24"/>
  <c r="AC240" i="24" s="1"/>
  <c r="AH241" i="9"/>
  <c r="AH264" i="9" s="1"/>
  <c r="AM217" i="24"/>
  <c r="AH241" i="24" s="1"/>
  <c r="AM218" i="21"/>
  <c r="AH242" i="21" s="1"/>
  <c r="AM217" i="27"/>
  <c r="N239" i="9"/>
  <c r="N262" i="9" s="1"/>
  <c r="S215" i="24"/>
  <c r="N239" i="24" s="1"/>
  <c r="S215" i="27"/>
  <c r="S216" i="21"/>
  <c r="N240" i="21" s="1"/>
  <c r="AK238" i="9"/>
  <c r="AK261" i="9" s="1"/>
  <c r="AP214" i="27"/>
  <c r="AP214" i="24"/>
  <c r="AP215" i="21"/>
  <c r="AV191" i="31"/>
  <c r="AK240" i="9"/>
  <c r="AK263" i="9" s="1"/>
  <c r="AP217" i="21"/>
  <c r="AK241" i="21" s="1"/>
  <c r="AP216" i="24"/>
  <c r="AK240" i="24" s="1"/>
  <c r="AP216" i="27"/>
  <c r="AT246" i="9"/>
  <c r="AT269" i="9" s="1"/>
  <c r="AW241" i="9"/>
  <c r="AW264" i="9" s="1"/>
  <c r="BB217" i="27"/>
  <c r="BB217" i="24"/>
  <c r="AW241" i="24" s="1"/>
  <c r="BB218" i="21"/>
  <c r="AW242" i="21" s="1"/>
  <c r="AE239" i="9"/>
  <c r="AE262" i="9" s="1"/>
  <c r="AJ215" i="24"/>
  <c r="AE239" i="24" s="1"/>
  <c r="AJ216" i="21"/>
  <c r="AE240" i="21" s="1"/>
  <c r="AJ215" i="27"/>
  <c r="V240" i="9"/>
  <c r="V263" i="9" s="1"/>
  <c r="AA216" i="27"/>
  <c r="AA216" i="24"/>
  <c r="V240" i="24" s="1"/>
  <c r="AA217" i="21"/>
  <c r="V241" i="21" s="1"/>
  <c r="BA219" i="21"/>
  <c r="AV243" i="21" s="1"/>
  <c r="BA218" i="27"/>
  <c r="BA218" i="24"/>
  <c r="AV242" i="24" s="1"/>
  <c r="AV242" i="9"/>
  <c r="AV265" i="9" s="1"/>
  <c r="U239" i="9"/>
  <c r="U262" i="9" s="1"/>
  <c r="Z216" i="21"/>
  <c r="U240" i="21" s="1"/>
  <c r="Z215" i="24"/>
  <c r="U239" i="24" s="1"/>
  <c r="Z215" i="27"/>
  <c r="S191" i="31"/>
  <c r="O239" i="9"/>
  <c r="O262" i="9" s="1"/>
  <c r="T215" i="24"/>
  <c r="O239" i="24" s="1"/>
  <c r="T215" i="27"/>
  <c r="T216" i="21"/>
  <c r="O240" i="21" s="1"/>
  <c r="AD239" i="9"/>
  <c r="AD262" i="9" s="1"/>
  <c r="AI215" i="27"/>
  <c r="AI215" i="24"/>
  <c r="AD239" i="24" s="1"/>
  <c r="AI216" i="21"/>
  <c r="AD240" i="21" s="1"/>
  <c r="AK219" i="27"/>
  <c r="AK219" i="24"/>
  <c r="AF243" i="24" s="1"/>
  <c r="AK220" i="21"/>
  <c r="AF244" i="21" s="1"/>
  <c r="AF243" i="9"/>
  <c r="AF266" i="9" s="1"/>
  <c r="AN217" i="21"/>
  <c r="AI241" i="21" s="1"/>
  <c r="AN216" i="24"/>
  <c r="AI240" i="24" s="1"/>
  <c r="AI240" i="9"/>
  <c r="AI263" i="9" s="1"/>
  <c r="AN216" i="27"/>
  <c r="AN241" i="9"/>
  <c r="AN264" i="9" s="1"/>
  <c r="AS217" i="24"/>
  <c r="AN241" i="24" s="1"/>
  <c r="AS217" i="27"/>
  <c r="AS218" i="21"/>
  <c r="AN242" i="21" s="1"/>
  <c r="AV240" i="9"/>
  <c r="AV263" i="9" s="1"/>
  <c r="BA216" i="24"/>
  <c r="AV240" i="24" s="1"/>
  <c r="BA217" i="21"/>
  <c r="AV241" i="21" s="1"/>
  <c r="BA216" i="27"/>
  <c r="P244" i="9"/>
  <c r="P267" i="9" s="1"/>
  <c r="U220" i="24"/>
  <c r="P244" i="24" s="1"/>
  <c r="U220" i="27"/>
  <c r="U221" i="21"/>
  <c r="P245" i="21" s="1"/>
  <c r="AQ242" i="9"/>
  <c r="AQ265" i="9" s="1"/>
  <c r="AV219" i="21"/>
  <c r="AQ243" i="21" s="1"/>
  <c r="AV218" i="27"/>
  <c r="AV218" i="24"/>
  <c r="AQ242" i="24" s="1"/>
  <c r="AI191" i="31"/>
  <c r="I238" i="9"/>
  <c r="I261" i="9" s="1"/>
  <c r="N214" i="27"/>
  <c r="N215" i="21"/>
  <c r="N234" i="9"/>
  <c r="I258" i="9" s="1"/>
  <c r="N214" i="24"/>
  <c r="X191" i="31"/>
  <c r="AJ241" i="9"/>
  <c r="AJ264" i="9" s="1"/>
  <c r="AO217" i="24"/>
  <c r="AJ241" i="24" s="1"/>
  <c r="AO217" i="27"/>
  <c r="AO218" i="21"/>
  <c r="AJ242" i="21" s="1"/>
  <c r="AQ247" i="9"/>
  <c r="AQ270" i="9" s="1"/>
  <c r="AU218" i="24"/>
  <c r="AP242" i="24" s="1"/>
  <c r="AU219" i="21"/>
  <c r="AP243" i="21" s="1"/>
  <c r="AU218" i="27"/>
  <c r="AP242" i="9"/>
  <c r="AP265" i="9" s="1"/>
  <c r="Y243" i="9"/>
  <c r="Y266" i="9" s="1"/>
  <c r="AD220" i="21"/>
  <c r="Y244" i="21" s="1"/>
  <c r="AD219" i="27"/>
  <c r="AD219" i="24"/>
  <c r="Y243" i="24" s="1"/>
  <c r="BA244" i="9"/>
  <c r="BA267" i="9" s="1"/>
  <c r="BF220" i="24"/>
  <c r="BF220" i="27"/>
  <c r="BF221" i="21"/>
  <c r="AP191" i="31"/>
  <c r="AK243" i="9"/>
  <c r="AK266" i="9" s="1"/>
  <c r="AP219" i="27"/>
  <c r="AP220" i="21"/>
  <c r="AK244" i="21" s="1"/>
  <c r="AP219" i="24"/>
  <c r="AK243" i="24" s="1"/>
  <c r="P191" i="31"/>
  <c r="P245" i="9"/>
  <c r="P268" i="9" s="1"/>
  <c r="U221" i="27"/>
  <c r="U221" i="24"/>
  <c r="P245" i="24" s="1"/>
  <c r="U222" i="21"/>
  <c r="P246" i="21" s="1"/>
  <c r="AD219" i="21"/>
  <c r="Y243" i="21" s="1"/>
  <c r="AD218" i="27"/>
  <c r="Y242" i="9"/>
  <c r="Y265" i="9" s="1"/>
  <c r="AD218" i="24"/>
  <c r="Y242" i="24" s="1"/>
  <c r="AI239" i="9"/>
  <c r="AI262" i="9" s="1"/>
  <c r="AN216" i="21"/>
  <c r="AI240" i="21" s="1"/>
  <c r="AN215" i="27"/>
  <c r="AN215" i="24"/>
  <c r="AI239" i="24" s="1"/>
  <c r="T219" i="21"/>
  <c r="O243" i="21" s="1"/>
  <c r="T218" i="24"/>
  <c r="O242" i="24" s="1"/>
  <c r="T218" i="27"/>
  <c r="O242" i="9"/>
  <c r="O265" i="9" s="1"/>
  <c r="BH252" i="9"/>
  <c r="BH275" i="9" s="1"/>
  <c r="X242" i="9"/>
  <c r="X265" i="9" s="1"/>
  <c r="AC218" i="24"/>
  <c r="X242" i="24" s="1"/>
  <c r="AC219" i="21"/>
  <c r="X243" i="21" s="1"/>
  <c r="AC218" i="27"/>
  <c r="Z238" i="9"/>
  <c r="Z261" i="9" s="1"/>
  <c r="AE214" i="24"/>
  <c r="AE215" i="21"/>
  <c r="AE214" i="27"/>
  <c r="AE245" i="9"/>
  <c r="AE268" i="9" s="1"/>
  <c r="AJ221" i="27"/>
  <c r="AJ221" i="24"/>
  <c r="AE245" i="24" s="1"/>
  <c r="AJ222" i="21"/>
  <c r="AE246" i="21" s="1"/>
  <c r="AQ245" i="9"/>
  <c r="AQ268" i="9" s="1"/>
  <c r="AV222" i="21"/>
  <c r="AQ246" i="21" s="1"/>
  <c r="AV221" i="27"/>
  <c r="AV221" i="24"/>
  <c r="AQ245" i="24" s="1"/>
  <c r="BD220" i="24"/>
  <c r="AY244" i="24" s="1"/>
  <c r="BD220" i="27"/>
  <c r="BD221" i="21"/>
  <c r="AY245" i="21" s="1"/>
  <c r="AY244" i="9"/>
  <c r="AY267" i="9" s="1"/>
  <c r="AX246" i="9"/>
  <c r="AX269" i="9" s="1"/>
  <c r="AT248" i="9"/>
  <c r="AT271" i="9" s="1"/>
  <c r="O241" i="9"/>
  <c r="O264" i="9" s="1"/>
  <c r="T217" i="27"/>
  <c r="T217" i="24"/>
  <c r="O241" i="24" s="1"/>
  <c r="T218" i="21"/>
  <c r="O242" i="21" s="1"/>
  <c r="AU240" i="9"/>
  <c r="AU263" i="9" s="1"/>
  <c r="AZ217" i="21"/>
  <c r="AU241" i="21" s="1"/>
  <c r="AZ216" i="27"/>
  <c r="AZ216" i="24"/>
  <c r="AU240" i="24" s="1"/>
  <c r="AD240" i="9"/>
  <c r="AD263" i="9" s="1"/>
  <c r="AI216" i="24"/>
  <c r="AD240" i="24" s="1"/>
  <c r="AI217" i="21"/>
  <c r="AD241" i="21" s="1"/>
  <c r="AI216" i="27"/>
  <c r="V191" i="31"/>
  <c r="AA240" i="9"/>
  <c r="AA263" i="9" s="1"/>
  <c r="AF216" i="24"/>
  <c r="AA240" i="24" s="1"/>
  <c r="AF216" i="27"/>
  <c r="AF217" i="21"/>
  <c r="AA241" i="21" s="1"/>
  <c r="AU238" i="9"/>
  <c r="AU261" i="9" s="1"/>
  <c r="AZ214" i="24"/>
  <c r="AZ214" i="27"/>
  <c r="AZ215" i="21"/>
  <c r="AS240" i="9"/>
  <c r="AS263" i="9" s="1"/>
  <c r="AX217" i="21"/>
  <c r="AS241" i="21" s="1"/>
  <c r="AX216" i="27"/>
  <c r="AX216" i="24"/>
  <c r="AS240" i="24" s="1"/>
  <c r="AN239" i="9"/>
  <c r="AN262" i="9" s="1"/>
  <c r="AS215" i="27"/>
  <c r="AS215" i="24"/>
  <c r="AN239" i="24" s="1"/>
  <c r="AS216" i="21"/>
  <c r="AN240" i="21" s="1"/>
  <c r="I81" i="33"/>
  <c r="M240" i="9"/>
  <c r="M263" i="9" s="1"/>
  <c r="R216" i="24"/>
  <c r="M240" i="24" s="1"/>
  <c r="R216" i="27"/>
  <c r="R217" i="21"/>
  <c r="M241" i="21" s="1"/>
  <c r="T191" i="31"/>
  <c r="AG217" i="24"/>
  <c r="AB241" i="24" s="1"/>
  <c r="AB241" i="9"/>
  <c r="AB264" i="9" s="1"/>
  <c r="AG218" i="21"/>
  <c r="AB242" i="21" s="1"/>
  <c r="AG217" i="27"/>
  <c r="I191" i="31"/>
  <c r="I211" i="31" s="1"/>
  <c r="I211" i="27"/>
  <c r="I212" i="27" s="1"/>
  <c r="AQ241" i="9"/>
  <c r="AQ264" i="9" s="1"/>
  <c r="AV218" i="21"/>
  <c r="AQ242" i="21" s="1"/>
  <c r="AV217" i="24"/>
  <c r="AQ241" i="24" s="1"/>
  <c r="AV217" i="27"/>
  <c r="AY215" i="21"/>
  <c r="AY214" i="24"/>
  <c r="AY214" i="27"/>
  <c r="AT238" i="9"/>
  <c r="AT261" i="9" s="1"/>
  <c r="AM220" i="27"/>
  <c r="AM221" i="21"/>
  <c r="AH245" i="21" s="1"/>
  <c r="AM220" i="24"/>
  <c r="AH244" i="24" s="1"/>
  <c r="AH244" i="9"/>
  <c r="AH267" i="9" s="1"/>
  <c r="T244" i="9"/>
  <c r="T267" i="9" s="1"/>
  <c r="Y220" i="24"/>
  <c r="T244" i="24" s="1"/>
  <c r="Y221" i="21"/>
  <c r="T245" i="21" s="1"/>
  <c r="Y220" i="27"/>
  <c r="X238" i="9"/>
  <c r="X261" i="9" s="1"/>
  <c r="AC214" i="27"/>
  <c r="AC215" i="21"/>
  <c r="AC214" i="24"/>
  <c r="AE191" i="31"/>
  <c r="X240" i="9"/>
  <c r="X263" i="9" s="1"/>
  <c r="AC216" i="24"/>
  <c r="X240" i="24" s="1"/>
  <c r="AC216" i="27"/>
  <c r="AC217" i="21"/>
  <c r="X241" i="21" s="1"/>
  <c r="AR241" i="9"/>
  <c r="AR264" i="9" s="1"/>
  <c r="AW217" i="24"/>
  <c r="AR241" i="24" s="1"/>
  <c r="AW217" i="27"/>
  <c r="AW218" i="21"/>
  <c r="AR242" i="21" s="1"/>
  <c r="AT215" i="24"/>
  <c r="AO239" i="24" s="1"/>
  <c r="AO239" i="9"/>
  <c r="AO262" i="9" s="1"/>
  <c r="AT215" i="27"/>
  <c r="AT216" i="21"/>
  <c r="AO240" i="21" s="1"/>
  <c r="AG239" i="9"/>
  <c r="AG262" i="9" s="1"/>
  <c r="AL215" i="27"/>
  <c r="AL215" i="24"/>
  <c r="AG239" i="24" s="1"/>
  <c r="AL216" i="21"/>
  <c r="AG240" i="21" s="1"/>
  <c r="AY247" i="9"/>
  <c r="AY270" i="9" s="1"/>
  <c r="Y241" i="9"/>
  <c r="Y264" i="9" s="1"/>
  <c r="AD217" i="27"/>
  <c r="AD217" i="24"/>
  <c r="Y241" i="24" s="1"/>
  <c r="AD218" i="21"/>
  <c r="Y242" i="21" s="1"/>
  <c r="AV241" i="9"/>
  <c r="AV264" i="9" s="1"/>
  <c r="BA217" i="24"/>
  <c r="AV241" i="24" s="1"/>
  <c r="BA218" i="21"/>
  <c r="AV242" i="21" s="1"/>
  <c r="BA217" i="27"/>
  <c r="AS238" i="9"/>
  <c r="AS261" i="9" s="1"/>
  <c r="AX214" i="24"/>
  <c r="AX214" i="27"/>
  <c r="AX215" i="21"/>
  <c r="AK245" i="9"/>
  <c r="AK268" i="9" s="1"/>
  <c r="P240" i="9"/>
  <c r="P263" i="9" s="1"/>
  <c r="U216" i="27"/>
  <c r="U217" i="21"/>
  <c r="P241" i="21" s="1"/>
  <c r="U216" i="24"/>
  <c r="P240" i="24" s="1"/>
  <c r="AG191" i="31"/>
  <c r="BA215" i="27"/>
  <c r="AV239" i="9"/>
  <c r="AV262" i="9" s="1"/>
  <c r="BA215" i="24"/>
  <c r="BA216" i="21"/>
  <c r="AM245" i="9"/>
  <c r="AM268" i="9" s="1"/>
  <c r="K132" i="34"/>
  <c r="BE250" i="9"/>
  <c r="BE273" i="9" s="1"/>
  <c r="AX193" i="31"/>
  <c r="W242" i="9"/>
  <c r="W265" i="9" s="1"/>
  <c r="AB218" i="27"/>
  <c r="AB219" i="21"/>
  <c r="W243" i="21" s="1"/>
  <c r="AB218" i="24"/>
  <c r="W242" i="24" s="1"/>
  <c r="BJ338" i="9"/>
  <c r="BP332" i="9"/>
  <c r="BQ335" i="9"/>
  <c r="BA212" i="22" l="1"/>
  <c r="BA213" i="22" s="1"/>
  <c r="AT6" i="15"/>
  <c r="AU20" i="15"/>
  <c r="AU21" i="15" s="1"/>
  <c r="AZ96" i="22"/>
  <c r="AZ97" i="22" s="1"/>
  <c r="BC220" i="27"/>
  <c r="BC220" i="31" s="1"/>
  <c r="AX244" i="31" s="1"/>
  <c r="BC221" i="21"/>
  <c r="AX245" i="21" s="1"/>
  <c r="BC220" i="24"/>
  <c r="AX244" i="24" s="1"/>
  <c r="AR221" i="24"/>
  <c r="AM245" i="24" s="1"/>
  <c r="AY212" i="22"/>
  <c r="AY213" i="22" s="1"/>
  <c r="BA222" i="24"/>
  <c r="AV246" i="24" s="1"/>
  <c r="AJ72" i="24"/>
  <c r="AJ73" i="24" s="1"/>
  <c r="BA222" i="27"/>
  <c r="BA222" i="31" s="1"/>
  <c r="AV246" i="31" s="1"/>
  <c r="BA223" i="21"/>
  <c r="AV247" i="21" s="1"/>
  <c r="AO212" i="22"/>
  <c r="AO213" i="22" s="1"/>
  <c r="AW49" i="24"/>
  <c r="AW50" i="24" s="1"/>
  <c r="AV72" i="24"/>
  <c r="AV73" i="24" s="1"/>
  <c r="AA49" i="24"/>
  <c r="AA50" i="24" s="1"/>
  <c r="AK155" i="27"/>
  <c r="AK155" i="31" s="1"/>
  <c r="BJ226" i="27"/>
  <c r="BJ226" i="31" s="1"/>
  <c r="BE250" i="31" s="1"/>
  <c r="AY222" i="27"/>
  <c r="AT246" i="27" s="1"/>
  <c r="AT221" i="24"/>
  <c r="AO245" i="24" s="1"/>
  <c r="AF221" i="27"/>
  <c r="AA245" i="27" s="1"/>
  <c r="AJ96" i="22"/>
  <c r="AJ97" i="22" s="1"/>
  <c r="S212" i="22"/>
  <c r="S213" i="22" s="1"/>
  <c r="P72" i="24"/>
  <c r="P73" i="24" s="1"/>
  <c r="AY222" i="24"/>
  <c r="AT246" i="24" s="1"/>
  <c r="AT221" i="27"/>
  <c r="AT221" i="31" s="1"/>
  <c r="AO245" i="31" s="1"/>
  <c r="AN96" i="22"/>
  <c r="AN97" i="22" s="1"/>
  <c r="AB221" i="27"/>
  <c r="AB221" i="31" s="1"/>
  <c r="W245" i="31" s="1"/>
  <c r="AT222" i="21"/>
  <c r="AO246" i="21" s="1"/>
  <c r="AY223" i="21"/>
  <c r="AT247" i="21" s="1"/>
  <c r="AB222" i="21"/>
  <c r="W246" i="21" s="1"/>
  <c r="AB221" i="24"/>
  <c r="W245" i="24" s="1"/>
  <c r="AZ155" i="21"/>
  <c r="AQ212" i="22"/>
  <c r="AQ213" i="22" s="1"/>
  <c r="AM212" i="22"/>
  <c r="AM213" i="22" s="1"/>
  <c r="AX96" i="22"/>
  <c r="AX97" i="22" s="1"/>
  <c r="N259" i="22"/>
  <c r="AB96" i="22"/>
  <c r="AB97" i="22" s="1"/>
  <c r="AK156" i="21"/>
  <c r="AF221" i="24"/>
  <c r="AA245" i="24" s="1"/>
  <c r="N354" i="22"/>
  <c r="AP221" i="24"/>
  <c r="AK245" i="24" s="1"/>
  <c r="AF222" i="21"/>
  <c r="AA246" i="21" s="1"/>
  <c r="AB177" i="24"/>
  <c r="AP222" i="21"/>
  <c r="AK246" i="21" s="1"/>
  <c r="AN221" i="24"/>
  <c r="AI245" i="24" s="1"/>
  <c r="AB177" i="27"/>
  <c r="AB177" i="31" s="1"/>
  <c r="U156" i="21"/>
  <c r="AN221" i="27"/>
  <c r="AI245" i="27" s="1"/>
  <c r="AZ154" i="24"/>
  <c r="AZ165" i="24" s="1"/>
  <c r="AZ166" i="24" s="1"/>
  <c r="AN222" i="21"/>
  <c r="AI246" i="21" s="1"/>
  <c r="AP221" i="27"/>
  <c r="AK245" i="27" s="1"/>
  <c r="AR222" i="21"/>
  <c r="AM246" i="21" s="1"/>
  <c r="AR221" i="27"/>
  <c r="AR221" i="31" s="1"/>
  <c r="AM245" i="31" s="1"/>
  <c r="AO199" i="27"/>
  <c r="AO199" i="31" s="1"/>
  <c r="T235" i="22"/>
  <c r="T236" i="22" s="1"/>
  <c r="AM155" i="27"/>
  <c r="AM155" i="31" s="1"/>
  <c r="R96" i="22"/>
  <c r="R97" i="22" s="1"/>
  <c r="AO200" i="21"/>
  <c r="BE291" i="21"/>
  <c r="BE290" i="24"/>
  <c r="BG315" i="20"/>
  <c r="BE290" i="27"/>
  <c r="BE290" i="31" s="1"/>
  <c r="AN177" i="24"/>
  <c r="R178" i="27"/>
  <c r="R178" i="31" s="1"/>
  <c r="BH40" i="27"/>
  <c r="BH40" i="31" s="1"/>
  <c r="BH65" i="20"/>
  <c r="BH41" i="21"/>
  <c r="AN178" i="21"/>
  <c r="BI156" i="27"/>
  <c r="BI156" i="31" s="1"/>
  <c r="BI181" i="20"/>
  <c r="BI157" i="21"/>
  <c r="BJ337" i="20"/>
  <c r="BF312" i="27"/>
  <c r="BF312" i="31" s="1"/>
  <c r="BF312" i="24"/>
  <c r="BF313" i="21"/>
  <c r="BJ203" i="20"/>
  <c r="BH179" i="21"/>
  <c r="BH178" i="27"/>
  <c r="BH178" i="31" s="1"/>
  <c r="AM156" i="21"/>
  <c r="BG248" i="20"/>
  <c r="BG271" i="20" s="1"/>
  <c r="BL223" i="21"/>
  <c r="BG247" i="21" s="1"/>
  <c r="BL222" i="27"/>
  <c r="BL222" i="24"/>
  <c r="BG246" i="24" s="1"/>
  <c r="BK106" i="27"/>
  <c r="BK106" i="24"/>
  <c r="BF130" i="24" s="1"/>
  <c r="BK107" i="21"/>
  <c r="BF131" i="21" s="1"/>
  <c r="BF269" i="21"/>
  <c r="BF268" i="27"/>
  <c r="BF268" i="31" s="1"/>
  <c r="BF293" i="20"/>
  <c r="BF268" i="24"/>
  <c r="BI87" i="20"/>
  <c r="BG63" i="21"/>
  <c r="BG62" i="27"/>
  <c r="BG62" i="31" s="1"/>
  <c r="BI200" i="24"/>
  <c r="BM225" i="20"/>
  <c r="BI200" i="27"/>
  <c r="BI200" i="31" s="1"/>
  <c r="BI201" i="21"/>
  <c r="AV136" i="20"/>
  <c r="AV21" i="20"/>
  <c r="BJ21" i="20"/>
  <c r="BI43" i="20"/>
  <c r="BJ136" i="20"/>
  <c r="BJ159" i="20" s="1"/>
  <c r="BL109" i="20"/>
  <c r="BH84" i="24"/>
  <c r="BH84" i="27"/>
  <c r="BH84" i="31" s="1"/>
  <c r="BH85" i="21"/>
  <c r="BK221" i="31"/>
  <c r="BF245" i="31" s="1"/>
  <c r="BF245" i="27"/>
  <c r="BI335" i="21"/>
  <c r="BI334" i="24"/>
  <c r="BI334" i="27"/>
  <c r="BI334" i="31" s="1"/>
  <c r="BJ105" i="31"/>
  <c r="BE129" i="31" s="1"/>
  <c r="BE129" i="27"/>
  <c r="P322" i="20"/>
  <c r="N297" i="27"/>
  <c r="N297" i="31" s="1"/>
  <c r="N298" i="21"/>
  <c r="S351" i="20"/>
  <c r="O326" i="27"/>
  <c r="O326" i="31" s="1"/>
  <c r="O327" i="21"/>
  <c r="N136" i="27"/>
  <c r="S112" i="31"/>
  <c r="N136" i="31" s="1"/>
  <c r="V232" i="20"/>
  <c r="R207" i="27"/>
  <c r="R207" i="31" s="1"/>
  <c r="R208" i="21"/>
  <c r="AP21" i="20"/>
  <c r="AP136" i="20"/>
  <c r="P70" i="21"/>
  <c r="P69" i="27"/>
  <c r="P69" i="31" s="1"/>
  <c r="R94" i="20"/>
  <c r="Q185" i="27"/>
  <c r="Q185" i="31" s="1"/>
  <c r="Q186" i="21"/>
  <c r="S210" i="20"/>
  <c r="BG22" i="20"/>
  <c r="BG137" i="20"/>
  <c r="BJ227" i="21"/>
  <c r="BE251" i="21" s="1"/>
  <c r="AL22" i="20"/>
  <c r="AL137" i="20"/>
  <c r="R188" i="20"/>
  <c r="R164" i="21"/>
  <c r="R163" i="27"/>
  <c r="R163" i="31" s="1"/>
  <c r="T113" i="27"/>
  <c r="T114" i="21"/>
  <c r="O138" i="21" s="1"/>
  <c r="U230" i="21"/>
  <c r="P254" i="21" s="1"/>
  <c r="U229" i="27"/>
  <c r="P255" i="20"/>
  <c r="P278" i="20" s="1"/>
  <c r="AK49" i="24"/>
  <c r="AK50" i="24" s="1"/>
  <c r="AN72" i="24"/>
  <c r="AN73" i="24" s="1"/>
  <c r="O276" i="21"/>
  <c r="O300" i="20"/>
  <c r="O275" i="27"/>
  <c r="O275" i="31" s="1"/>
  <c r="Q92" i="21"/>
  <c r="Q91" i="27"/>
  <c r="Q91" i="31" s="1"/>
  <c r="U116" i="20"/>
  <c r="S143" i="20"/>
  <c r="S166" i="20" s="1"/>
  <c r="R50" i="20"/>
  <c r="Q49" i="24"/>
  <c r="Q50" i="24" s="1"/>
  <c r="AM49" i="24"/>
  <c r="AM50" i="24" s="1"/>
  <c r="AY49" i="24"/>
  <c r="AY50" i="24" s="1"/>
  <c r="T228" i="31"/>
  <c r="O252" i="31" s="1"/>
  <c r="O252" i="27"/>
  <c r="R341" i="27"/>
  <c r="R341" i="31" s="1"/>
  <c r="R342" i="21"/>
  <c r="O319" i="27"/>
  <c r="O319" i="31" s="1"/>
  <c r="O320" i="21"/>
  <c r="S344" i="20"/>
  <c r="R348" i="27"/>
  <c r="R348" i="31" s="1"/>
  <c r="R349" i="21"/>
  <c r="Q47" i="27"/>
  <c r="Q47" i="31" s="1"/>
  <c r="Q72" i="20"/>
  <c r="Q48" i="21"/>
  <c r="BD95" i="24"/>
  <c r="BD96" i="24" s="1"/>
  <c r="P320" i="21"/>
  <c r="T344" i="20"/>
  <c r="P319" i="27"/>
  <c r="P319" i="31" s="1"/>
  <c r="AJ21" i="20"/>
  <c r="AJ136" i="20"/>
  <c r="BQ337" i="20"/>
  <c r="BM313" i="21"/>
  <c r="BM312" i="27"/>
  <c r="BM312" i="31" s="1"/>
  <c r="BM312" i="24"/>
  <c r="S184" i="20"/>
  <c r="S160" i="21"/>
  <c r="S159" i="27"/>
  <c r="S159" i="31" s="1"/>
  <c r="U224" i="31"/>
  <c r="P248" i="31" s="1"/>
  <c r="P248" i="27"/>
  <c r="BP335" i="21"/>
  <c r="BP334" i="24"/>
  <c r="BP334" i="27"/>
  <c r="BP334" i="31" s="1"/>
  <c r="BC136" i="20"/>
  <c r="BC21" i="20"/>
  <c r="U136" i="20"/>
  <c r="U21" i="20"/>
  <c r="AJ22" i="20"/>
  <c r="AJ137" i="20"/>
  <c r="AI95" i="24"/>
  <c r="AI96" i="24" s="1"/>
  <c r="U109" i="27"/>
  <c r="U110" i="21"/>
  <c r="P134" i="21" s="1"/>
  <c r="V116" i="20"/>
  <c r="R91" i="27"/>
  <c r="R91" i="31" s="1"/>
  <c r="R92" i="21"/>
  <c r="Q251" i="20"/>
  <c r="Q274" i="20" s="1"/>
  <c r="V226" i="21"/>
  <c r="Q250" i="21" s="1"/>
  <c r="V225" i="27"/>
  <c r="P315" i="24"/>
  <c r="T340" i="20"/>
  <c r="P315" i="27"/>
  <c r="P315" i="31" s="1"/>
  <c r="P316" i="21"/>
  <c r="Y22" i="20"/>
  <c r="Y137" i="20"/>
  <c r="BK249" i="20"/>
  <c r="BK272" i="20" s="1"/>
  <c r="BP223" i="24"/>
  <c r="BK247" i="24" s="1"/>
  <c r="BP223" i="27"/>
  <c r="BP224" i="21"/>
  <c r="BK248" i="21" s="1"/>
  <c r="S341" i="27"/>
  <c r="S341" i="31" s="1"/>
  <c r="S342" i="21"/>
  <c r="Q322" i="20"/>
  <c r="O298" i="21"/>
  <c r="O297" i="27"/>
  <c r="O297" i="31" s="1"/>
  <c r="BJ269" i="27"/>
  <c r="BJ269" i="31" s="1"/>
  <c r="BJ270" i="21"/>
  <c r="BJ294" i="20"/>
  <c r="BJ269" i="24"/>
  <c r="Q69" i="27"/>
  <c r="Q69" i="31" s="1"/>
  <c r="S94" i="20"/>
  <c r="Q70" i="21"/>
  <c r="P271" i="27"/>
  <c r="P271" i="31" s="1"/>
  <c r="P296" i="20"/>
  <c r="P272" i="21"/>
  <c r="BM245" i="27"/>
  <c r="BR221" i="31"/>
  <c r="BM245" i="31" s="1"/>
  <c r="W228" i="20"/>
  <c r="S204" i="21"/>
  <c r="S203" i="27"/>
  <c r="S203" i="31" s="1"/>
  <c r="AA136" i="20"/>
  <c r="AA21" i="20"/>
  <c r="BL290" i="24"/>
  <c r="BL291" i="21"/>
  <c r="BL290" i="27"/>
  <c r="BL290" i="31" s="1"/>
  <c r="BN315" i="20"/>
  <c r="Q255" i="20"/>
  <c r="Q278" i="20" s="1"/>
  <c r="V230" i="21"/>
  <c r="Q254" i="21" s="1"/>
  <c r="V229" i="27"/>
  <c r="BM293" i="20"/>
  <c r="BM268" i="24"/>
  <c r="BM268" i="27"/>
  <c r="BM268" i="31" s="1"/>
  <c r="BM269" i="21"/>
  <c r="AE21" i="20"/>
  <c r="AE136" i="20"/>
  <c r="T143" i="20"/>
  <c r="T166" i="20" s="1"/>
  <c r="S50" i="20"/>
  <c r="V136" i="20"/>
  <c r="V21" i="20"/>
  <c r="W232" i="20"/>
  <c r="S207" i="27"/>
  <c r="S207" i="31" s="1"/>
  <c r="S208" i="21"/>
  <c r="V112" i="20"/>
  <c r="R87" i="27"/>
  <c r="R87" i="31" s="1"/>
  <c r="R88" i="21"/>
  <c r="O136" i="27"/>
  <c r="T112" i="31"/>
  <c r="O136" i="31" s="1"/>
  <c r="S90" i="20"/>
  <c r="Q65" i="27"/>
  <c r="Q65" i="31" s="1"/>
  <c r="Q66" i="21"/>
  <c r="O132" i="27"/>
  <c r="T108" i="31"/>
  <c r="O132" i="31" s="1"/>
  <c r="AQ140" i="20"/>
  <c r="AQ25" i="20"/>
  <c r="BR106" i="27"/>
  <c r="BR106" i="24"/>
  <c r="BM130" i="24" s="1"/>
  <c r="BR107" i="21"/>
  <c r="BM131" i="21" s="1"/>
  <c r="S164" i="21"/>
  <c r="S188" i="20"/>
  <c r="S163" i="27"/>
  <c r="S163" i="31" s="1"/>
  <c r="BK63" i="27"/>
  <c r="BK63" i="31" s="1"/>
  <c r="BK64" i="21"/>
  <c r="BM88" i="20"/>
  <c r="R181" i="27"/>
  <c r="R181" i="31" s="1"/>
  <c r="R182" i="21"/>
  <c r="T206" i="20"/>
  <c r="BB22" i="20"/>
  <c r="BB137" i="20"/>
  <c r="AA22" i="20"/>
  <c r="AA137" i="20"/>
  <c r="O293" i="24"/>
  <c r="Q318" i="20"/>
  <c r="O293" i="27"/>
  <c r="O293" i="31" s="1"/>
  <c r="O294" i="21"/>
  <c r="P252" i="27"/>
  <c r="U228" i="31"/>
  <c r="P252" i="31" s="1"/>
  <c r="AR22" i="20"/>
  <c r="AR137" i="20"/>
  <c r="BI292" i="21"/>
  <c r="BI291" i="27"/>
  <c r="BI291" i="31" s="1"/>
  <c r="BI291" i="24"/>
  <c r="BK316" i="20"/>
  <c r="R47" i="27"/>
  <c r="R47" i="31" s="1"/>
  <c r="R48" i="21"/>
  <c r="R72" i="20"/>
  <c r="BQ105" i="31"/>
  <c r="BL129" i="31" s="1"/>
  <c r="BL129" i="27"/>
  <c r="P276" i="21"/>
  <c r="P300" i="20"/>
  <c r="P275" i="27"/>
  <c r="P275" i="31" s="1"/>
  <c r="BL85" i="27"/>
  <c r="BL85" i="31" s="1"/>
  <c r="BL86" i="21"/>
  <c r="BP110" i="20"/>
  <c r="AN21" i="20"/>
  <c r="AN136" i="20"/>
  <c r="T137" i="20"/>
  <c r="T22" i="20"/>
  <c r="BJ313" i="27"/>
  <c r="BJ313" i="31" s="1"/>
  <c r="BJ313" i="24"/>
  <c r="BN338" i="20"/>
  <c r="BJ314" i="21"/>
  <c r="BS222" i="24"/>
  <c r="BN246" i="24" s="1"/>
  <c r="BS223" i="21"/>
  <c r="BN247" i="21" s="1"/>
  <c r="BN248" i="20"/>
  <c r="BN271" i="20" s="1"/>
  <c r="BS222" i="27"/>
  <c r="T21" i="20"/>
  <c r="T136" i="20"/>
  <c r="T139" i="20"/>
  <c r="T162" i="20" s="1"/>
  <c r="T24" i="20"/>
  <c r="S46" i="20"/>
  <c r="AR136" i="20"/>
  <c r="AR21" i="20"/>
  <c r="AS136" i="20"/>
  <c r="AS21" i="20"/>
  <c r="AX21" i="20"/>
  <c r="AX136" i="20"/>
  <c r="T210" i="20"/>
  <c r="R186" i="21"/>
  <c r="R185" i="27"/>
  <c r="R185" i="31" s="1"/>
  <c r="BO107" i="27"/>
  <c r="BO107" i="24"/>
  <c r="BJ131" i="24" s="1"/>
  <c r="BO108" i="21"/>
  <c r="BJ132" i="21" s="1"/>
  <c r="U113" i="27"/>
  <c r="U114" i="21"/>
  <c r="P138" i="21" s="1"/>
  <c r="BI130" i="27"/>
  <c r="BN106" i="31"/>
  <c r="BI130" i="31" s="1"/>
  <c r="BO222" i="31"/>
  <c r="BJ246" i="31" s="1"/>
  <c r="BJ246" i="27"/>
  <c r="BM336" i="21"/>
  <c r="BM335" i="27"/>
  <c r="BM335" i="31" s="1"/>
  <c r="BM335" i="24"/>
  <c r="BL66" i="20"/>
  <c r="BL41" i="27"/>
  <c r="BL41" i="31" s="1"/>
  <c r="BL42" i="21"/>
  <c r="Z72" i="24"/>
  <c r="Z73" i="24" s="1"/>
  <c r="BN204" i="20"/>
  <c r="BL180" i="21"/>
  <c r="BL179" i="27"/>
  <c r="BL179" i="31" s="1"/>
  <c r="S337" i="27"/>
  <c r="S337" i="31" s="1"/>
  <c r="S338" i="21"/>
  <c r="S337" i="24"/>
  <c r="AI22" i="20"/>
  <c r="AI137" i="20"/>
  <c r="R44" i="21"/>
  <c r="R68" i="20"/>
  <c r="R43" i="27"/>
  <c r="R43" i="31" s="1"/>
  <c r="BQ226" i="20"/>
  <c r="BM201" i="27"/>
  <c r="BM201" i="31" s="1"/>
  <c r="BM202" i="21"/>
  <c r="BM157" i="27"/>
  <c r="BM157" i="31" s="1"/>
  <c r="BM182" i="20"/>
  <c r="BM158" i="21"/>
  <c r="Z139" i="20"/>
  <c r="Z24" i="20"/>
  <c r="BR336" i="21"/>
  <c r="BR335" i="24"/>
  <c r="BR335" i="27"/>
  <c r="BR335" i="31" s="1"/>
  <c r="BL249" i="20"/>
  <c r="BL272" i="20" s="1"/>
  <c r="BQ223" i="27"/>
  <c r="BQ223" i="24"/>
  <c r="BL247" i="24" s="1"/>
  <c r="BQ224" i="21"/>
  <c r="BL248" i="21" s="1"/>
  <c r="Q279" i="27"/>
  <c r="Q279" i="31" s="1"/>
  <c r="Q304" i="20"/>
  <c r="Q280" i="21"/>
  <c r="Y231" i="20"/>
  <c r="U207" i="21"/>
  <c r="U206" i="27"/>
  <c r="U206" i="31" s="1"/>
  <c r="BM106" i="27"/>
  <c r="BM107" i="21"/>
  <c r="BH131" i="21" s="1"/>
  <c r="BM106" i="24"/>
  <c r="BH130" i="24" s="1"/>
  <c r="O304" i="20"/>
  <c r="O279" i="27"/>
  <c r="O279" i="31" s="1"/>
  <c r="O280" i="21"/>
  <c r="BL203" i="20"/>
  <c r="BJ178" i="27"/>
  <c r="BJ178" i="31" s="1"/>
  <c r="BJ179" i="21"/>
  <c r="T48" i="27"/>
  <c r="T48" i="31" s="1"/>
  <c r="T49" i="21"/>
  <c r="T73" i="20"/>
  <c r="T347" i="21"/>
  <c r="T346" i="27"/>
  <c r="T346" i="31" s="1"/>
  <c r="BK156" i="27"/>
  <c r="BK156" i="31" s="1"/>
  <c r="BK157" i="21"/>
  <c r="BK181" i="20"/>
  <c r="S348" i="21"/>
  <c r="S347" i="27"/>
  <c r="S347" i="31" s="1"/>
  <c r="BJ223" i="21"/>
  <c r="BE247" i="21" s="1"/>
  <c r="BJ222" i="24"/>
  <c r="BE246" i="24" s="1"/>
  <c r="BJ222" i="27"/>
  <c r="BE248" i="20"/>
  <c r="BE271" i="20" s="1"/>
  <c r="BI88" i="20"/>
  <c r="BG64" i="21"/>
  <c r="BG63" i="27"/>
  <c r="BG63" i="31" s="1"/>
  <c r="BJ296" i="20"/>
  <c r="BJ272" i="21"/>
  <c r="BJ271" i="27"/>
  <c r="BJ271" i="31" s="1"/>
  <c r="BK66" i="21"/>
  <c r="BK65" i="27"/>
  <c r="BK65" i="31" s="1"/>
  <c r="BM90" i="20"/>
  <c r="T90" i="27"/>
  <c r="T90" i="31" s="1"/>
  <c r="T91" i="21"/>
  <c r="X115" i="20"/>
  <c r="T90" i="20"/>
  <c r="R65" i="27"/>
  <c r="R65" i="31" s="1"/>
  <c r="R66" i="21"/>
  <c r="BM313" i="24"/>
  <c r="BQ338" i="20"/>
  <c r="BM313" i="27"/>
  <c r="BM313" i="31" s="1"/>
  <c r="BM314" i="21"/>
  <c r="S339" i="24"/>
  <c r="S339" i="27"/>
  <c r="S339" i="31" s="1"/>
  <c r="S340" i="21"/>
  <c r="BL43" i="27"/>
  <c r="BL43" i="31" s="1"/>
  <c r="BL44" i="21"/>
  <c r="BL68" i="20"/>
  <c r="BE40" i="27"/>
  <c r="BE40" i="31" s="1"/>
  <c r="BE65" i="20"/>
  <c r="BE41" i="21"/>
  <c r="BH41" i="27"/>
  <c r="BH41" i="31" s="1"/>
  <c r="BH42" i="21"/>
  <c r="BH66" i="20"/>
  <c r="X349" i="21"/>
  <c r="X348" i="27"/>
  <c r="X348" i="31" s="1"/>
  <c r="BO109" i="27"/>
  <c r="BO110" i="21"/>
  <c r="BJ134" i="21" s="1"/>
  <c r="BF65" i="20"/>
  <c r="BF41" i="21"/>
  <c r="BF40" i="27"/>
  <c r="BF40" i="31" s="1"/>
  <c r="AW138" i="20"/>
  <c r="AW23" i="20"/>
  <c r="BN85" i="27"/>
  <c r="BN85" i="31" s="1"/>
  <c r="BN86" i="21"/>
  <c r="BR110" i="20"/>
  <c r="BO106" i="31"/>
  <c r="BJ130" i="31" s="1"/>
  <c r="BJ130" i="27"/>
  <c r="BD312" i="24"/>
  <c r="BH337" i="20"/>
  <c r="BD312" i="27"/>
  <c r="BD312" i="31" s="1"/>
  <c r="BD313" i="21"/>
  <c r="BL313" i="24"/>
  <c r="BP338" i="20"/>
  <c r="BL313" i="27"/>
  <c r="BL313" i="31" s="1"/>
  <c r="BL314" i="21"/>
  <c r="BR223" i="27"/>
  <c r="BR223" i="24"/>
  <c r="BM247" i="24" s="1"/>
  <c r="BR224" i="21"/>
  <c r="BM248" i="21" s="1"/>
  <c r="BM249" i="20"/>
  <c r="BM272" i="20" s="1"/>
  <c r="BG291" i="21"/>
  <c r="BG290" i="27"/>
  <c r="BG290" i="31" s="1"/>
  <c r="BI315" i="20"/>
  <c r="BG290" i="24"/>
  <c r="BH105" i="31"/>
  <c r="BC129" i="31" s="1"/>
  <c r="BC129" i="27"/>
  <c r="P302" i="21"/>
  <c r="P301" i="27"/>
  <c r="P301" i="31" s="1"/>
  <c r="R326" i="20"/>
  <c r="BG23" i="20"/>
  <c r="BG138" i="20"/>
  <c r="T92" i="27"/>
  <c r="T92" i="31" s="1"/>
  <c r="T93" i="21"/>
  <c r="X117" i="20"/>
  <c r="V232" i="31"/>
  <c r="Q256" i="31" s="1"/>
  <c r="Q256" i="27"/>
  <c r="BL224" i="21"/>
  <c r="BG248" i="21" s="1"/>
  <c r="BL223" i="27"/>
  <c r="BG249" i="20"/>
  <c r="BG272" i="20" s="1"/>
  <c r="BL223" i="24"/>
  <c r="BG247" i="24" s="1"/>
  <c r="BH245" i="27"/>
  <c r="BM221" i="31"/>
  <c r="BH245" i="31" s="1"/>
  <c r="T232" i="31"/>
  <c r="O256" i="31" s="1"/>
  <c r="O256" i="27"/>
  <c r="BQ110" i="20"/>
  <c r="BM86" i="21"/>
  <c r="BM85" i="27"/>
  <c r="BM85" i="31" s="1"/>
  <c r="U341" i="21"/>
  <c r="U340" i="27"/>
  <c r="U340" i="31" s="1"/>
  <c r="BK269" i="24"/>
  <c r="BK270" i="21"/>
  <c r="BK269" i="27"/>
  <c r="BK269" i="31" s="1"/>
  <c r="BK294" i="20"/>
  <c r="AE24" i="20"/>
  <c r="AE139" i="20"/>
  <c r="BK43" i="20"/>
  <c r="BL21" i="20"/>
  <c r="BL136" i="20"/>
  <c r="BL159" i="20" s="1"/>
  <c r="BP112" i="20"/>
  <c r="BL87" i="27"/>
  <c r="BL87" i="31" s="1"/>
  <c r="BL88" i="21"/>
  <c r="BN222" i="27"/>
  <c r="BN223" i="21"/>
  <c r="BI247" i="21" s="1"/>
  <c r="BN222" i="24"/>
  <c r="BI246" i="24" s="1"/>
  <c r="BI248" i="20"/>
  <c r="BI271" i="20" s="1"/>
  <c r="BC24" i="20"/>
  <c r="BC139" i="20"/>
  <c r="S206" i="21"/>
  <c r="W230" i="20"/>
  <c r="S205" i="27"/>
  <c r="S205" i="31" s="1"/>
  <c r="T187" i="21"/>
  <c r="T186" i="27"/>
  <c r="T186" i="31" s="1"/>
  <c r="V211" i="20"/>
  <c r="V118" i="21"/>
  <c r="Q142" i="21" s="1"/>
  <c r="V117" i="27"/>
  <c r="BJ316" i="21"/>
  <c r="BJ315" i="27"/>
  <c r="BJ315" i="31" s="1"/>
  <c r="BN340" i="20"/>
  <c r="BJ315" i="24"/>
  <c r="U326" i="27"/>
  <c r="U326" i="31" s="1"/>
  <c r="U327" i="21"/>
  <c r="Y351" i="20"/>
  <c r="BE62" i="27"/>
  <c r="BE62" i="31" s="1"/>
  <c r="BG87" i="20"/>
  <c r="BE63" i="21"/>
  <c r="BF181" i="20"/>
  <c r="BF157" i="21"/>
  <c r="BF156" i="27"/>
  <c r="BF156" i="31" s="1"/>
  <c r="AF24" i="20"/>
  <c r="AF139" i="20"/>
  <c r="BG43" i="20"/>
  <c r="BH21" i="20"/>
  <c r="BH136" i="20"/>
  <c r="BH159" i="20" s="1"/>
  <c r="BP107" i="24"/>
  <c r="BK131" i="24" s="1"/>
  <c r="BP107" i="27"/>
  <c r="BP108" i="21"/>
  <c r="BK132" i="21" s="1"/>
  <c r="BG203" i="20"/>
  <c r="BE178" i="27"/>
  <c r="BE178" i="31" s="1"/>
  <c r="BE179" i="21"/>
  <c r="Q296" i="20"/>
  <c r="Q271" i="27"/>
  <c r="Q271" i="31" s="1"/>
  <c r="Q272" i="21"/>
  <c r="T349" i="27"/>
  <c r="T349" i="31" s="1"/>
  <c r="T350" i="21"/>
  <c r="BF334" i="27"/>
  <c r="BF334" i="31" s="1"/>
  <c r="BF335" i="21"/>
  <c r="BF334" i="24"/>
  <c r="AX22" i="20"/>
  <c r="AX137" i="20"/>
  <c r="T185" i="21"/>
  <c r="T184" i="27"/>
  <c r="T184" i="31" s="1"/>
  <c r="V209" i="20"/>
  <c r="BD23" i="20"/>
  <c r="BD138" i="20"/>
  <c r="BH312" i="27"/>
  <c r="BH312" i="31" s="1"/>
  <c r="BL337" i="20"/>
  <c r="BH313" i="21"/>
  <c r="BH312" i="24"/>
  <c r="BG136" i="20"/>
  <c r="BG159" i="20" s="1"/>
  <c r="BG21" i="20"/>
  <c r="BF43" i="20"/>
  <c r="P132" i="27"/>
  <c r="U108" i="31"/>
  <c r="P132" i="31" s="1"/>
  <c r="V111" i="31"/>
  <c r="Q135" i="31" s="1"/>
  <c r="Q135" i="27"/>
  <c r="BH268" i="27"/>
  <c r="BH268" i="31" s="1"/>
  <c r="BH293" i="20"/>
  <c r="BH269" i="21"/>
  <c r="BH268" i="24"/>
  <c r="BM204" i="21"/>
  <c r="BM203" i="27"/>
  <c r="BM203" i="31" s="1"/>
  <c r="BQ228" i="20"/>
  <c r="P317" i="27"/>
  <c r="P317" i="31" s="1"/>
  <c r="P318" i="21"/>
  <c r="T342" i="20"/>
  <c r="BH221" i="31"/>
  <c r="BC245" i="31" s="1"/>
  <c r="BC245" i="27"/>
  <c r="BB290" i="24"/>
  <c r="BD315" i="20"/>
  <c r="BB290" i="27"/>
  <c r="BB290" i="31" s="1"/>
  <c r="BB291" i="21"/>
  <c r="BK246" i="27"/>
  <c r="BP222" i="31"/>
  <c r="BK246" i="31" s="1"/>
  <c r="BL182" i="21"/>
  <c r="BL181" i="27"/>
  <c r="BL181" i="31" s="1"/>
  <c r="BN206" i="20"/>
  <c r="BD248" i="20"/>
  <c r="BD271" i="20" s="1"/>
  <c r="BI222" i="24"/>
  <c r="BD246" i="24" s="1"/>
  <c r="BI222" i="27"/>
  <c r="BI223" i="21"/>
  <c r="BD247" i="21" s="1"/>
  <c r="BR108" i="21"/>
  <c r="BM132" i="21" s="1"/>
  <c r="BR107" i="24"/>
  <c r="BM131" i="24" s="1"/>
  <c r="BR107" i="27"/>
  <c r="BN108" i="31"/>
  <c r="BI132" i="31" s="1"/>
  <c r="BI132" i="27"/>
  <c r="BO224" i="31"/>
  <c r="BJ248" i="31" s="1"/>
  <c r="BJ248" i="27"/>
  <c r="BB129" i="27"/>
  <c r="BG105" i="31"/>
  <c r="BB129" i="31" s="1"/>
  <c r="U233" i="27"/>
  <c r="U234" i="21"/>
  <c r="P258" i="21" s="1"/>
  <c r="P259" i="20"/>
  <c r="P282" i="20" s="1"/>
  <c r="N302" i="21"/>
  <c r="N301" i="27"/>
  <c r="N301" i="31" s="1"/>
  <c r="P326" i="20"/>
  <c r="R301" i="20"/>
  <c r="R277" i="21"/>
  <c r="R276" i="27"/>
  <c r="R276" i="31" s="1"/>
  <c r="O323" i="27"/>
  <c r="O323" i="31" s="1"/>
  <c r="S348" i="20"/>
  <c r="O324" i="21"/>
  <c r="BN109" i="20"/>
  <c r="BJ84" i="24"/>
  <c r="BJ85" i="21"/>
  <c r="BJ84" i="27"/>
  <c r="BJ84" i="31" s="1"/>
  <c r="U206" i="20"/>
  <c r="S182" i="21"/>
  <c r="S181" i="27"/>
  <c r="S181" i="31" s="1"/>
  <c r="P293" i="27"/>
  <c r="P293" i="31" s="1"/>
  <c r="P294" i="21"/>
  <c r="P293" i="24"/>
  <c r="R318" i="20"/>
  <c r="W227" i="31"/>
  <c r="R251" i="31" s="1"/>
  <c r="R251" i="27"/>
  <c r="BT335" i="27"/>
  <c r="BT335" i="31" s="1"/>
  <c r="BT336" i="21"/>
  <c r="BT335" i="24"/>
  <c r="BP316" i="20"/>
  <c r="BN291" i="24"/>
  <c r="BN292" i="21"/>
  <c r="BN291" i="27"/>
  <c r="BN291" i="31" s="1"/>
  <c r="BP106" i="31"/>
  <c r="BK130" i="31" s="1"/>
  <c r="BK130" i="27"/>
  <c r="Q253" i="20"/>
  <c r="Q276" i="20" s="1"/>
  <c r="V228" i="21"/>
  <c r="Q252" i="21" s="1"/>
  <c r="V227" i="27"/>
  <c r="BP335" i="27"/>
  <c r="BP335" i="31" s="1"/>
  <c r="BP336" i="21"/>
  <c r="BP335" i="24"/>
  <c r="BD268" i="24"/>
  <c r="BD293" i="20"/>
  <c r="BD268" i="27"/>
  <c r="BD268" i="31" s="1"/>
  <c r="BD269" i="21"/>
  <c r="BJ65" i="20"/>
  <c r="BJ41" i="21"/>
  <c r="BJ40" i="27"/>
  <c r="BJ40" i="31" s="1"/>
  <c r="BM159" i="27"/>
  <c r="BM159" i="31" s="1"/>
  <c r="BM184" i="20"/>
  <c r="BM160" i="21"/>
  <c r="BF23" i="20"/>
  <c r="BF138" i="20"/>
  <c r="U116" i="31"/>
  <c r="P140" i="31" s="1"/>
  <c r="P140" i="27"/>
  <c r="Q248" i="27"/>
  <c r="V224" i="31"/>
  <c r="Q248" i="31" s="1"/>
  <c r="Q299" i="21"/>
  <c r="Q298" i="27"/>
  <c r="Q298" i="31" s="1"/>
  <c r="S323" i="20"/>
  <c r="BM180" i="21"/>
  <c r="BO204" i="20"/>
  <c r="BM179" i="27"/>
  <c r="BM179" i="31" s="1"/>
  <c r="AP22" i="20"/>
  <c r="AP137" i="20"/>
  <c r="T338" i="21"/>
  <c r="T337" i="24"/>
  <c r="T337" i="27"/>
  <c r="T337" i="31" s="1"/>
  <c r="BR222" i="31"/>
  <c r="BM246" i="31" s="1"/>
  <c r="BM246" i="27"/>
  <c r="W113" i="21"/>
  <c r="R137" i="21" s="1"/>
  <c r="W112" i="27"/>
  <c r="R259" i="20"/>
  <c r="R282" i="20" s="1"/>
  <c r="W233" i="27"/>
  <c r="W234" i="21"/>
  <c r="R258" i="21" s="1"/>
  <c r="BO312" i="27"/>
  <c r="BO312" i="31" s="1"/>
  <c r="BO312" i="24"/>
  <c r="BO313" i="21"/>
  <c r="BS337" i="20"/>
  <c r="T117" i="27"/>
  <c r="T118" i="21"/>
  <c r="O142" i="21" s="1"/>
  <c r="T350" i="20"/>
  <c r="P325" i="27"/>
  <c r="P325" i="31" s="1"/>
  <c r="P326" i="21"/>
  <c r="V343" i="20"/>
  <c r="R318" i="27"/>
  <c r="R318" i="31" s="1"/>
  <c r="R319" i="21"/>
  <c r="BN316" i="20"/>
  <c r="BL292" i="21"/>
  <c r="BL291" i="27"/>
  <c r="BL291" i="31" s="1"/>
  <c r="BL291" i="24"/>
  <c r="BM338" i="21"/>
  <c r="BM337" i="24"/>
  <c r="BM337" i="27"/>
  <c r="BM337" i="31" s="1"/>
  <c r="R345" i="27"/>
  <c r="R345" i="31" s="1"/>
  <c r="R346" i="21"/>
  <c r="BL130" i="27"/>
  <c r="BQ106" i="31"/>
  <c r="BL130" i="31" s="1"/>
  <c r="R274" i="27"/>
  <c r="R274" i="31" s="1"/>
  <c r="R275" i="21"/>
  <c r="R299" i="20"/>
  <c r="Q320" i="20"/>
  <c r="O296" i="21"/>
  <c r="O295" i="27"/>
  <c r="O295" i="31" s="1"/>
  <c r="BE130" i="27"/>
  <c r="BJ106" i="31"/>
  <c r="BE130" i="31" s="1"/>
  <c r="BD63" i="21"/>
  <c r="BF87" i="20"/>
  <c r="BD62" i="27"/>
  <c r="BD62" i="31" s="1"/>
  <c r="BN202" i="21"/>
  <c r="BN201" i="27"/>
  <c r="BN201" i="31" s="1"/>
  <c r="BR226" i="20"/>
  <c r="BI182" i="20"/>
  <c r="BI158" i="21"/>
  <c r="BI157" i="27"/>
  <c r="BI157" i="31" s="1"/>
  <c r="T47" i="21"/>
  <c r="T71" i="20"/>
  <c r="T46" i="27"/>
  <c r="T46" i="31" s="1"/>
  <c r="T204" i="21"/>
  <c r="X228" i="20"/>
  <c r="T203" i="27"/>
  <c r="T203" i="31" s="1"/>
  <c r="BI63" i="21"/>
  <c r="BK87" i="20"/>
  <c r="BI62" i="27"/>
  <c r="BI62" i="31" s="1"/>
  <c r="BO313" i="24"/>
  <c r="BO313" i="27"/>
  <c r="BO313" i="31" s="1"/>
  <c r="BS338" i="20"/>
  <c r="BO314" i="21"/>
  <c r="BF269" i="24"/>
  <c r="BF270" i="21"/>
  <c r="BF294" i="20"/>
  <c r="BF269" i="27"/>
  <c r="BF269" i="31" s="1"/>
  <c r="BP226" i="21"/>
  <c r="BK250" i="21" s="1"/>
  <c r="BP225" i="27"/>
  <c r="BK251" i="20"/>
  <c r="BK274" i="20" s="1"/>
  <c r="BC290" i="24"/>
  <c r="BC291" i="21"/>
  <c r="BC290" i="27"/>
  <c r="BC290" i="31" s="1"/>
  <c r="BE315" i="20"/>
  <c r="BK200" i="24"/>
  <c r="BO225" i="20"/>
  <c r="BK200" i="27"/>
  <c r="BK200" i="31" s="1"/>
  <c r="BK201" i="21"/>
  <c r="BM269" i="24"/>
  <c r="BM270" i="21"/>
  <c r="BM294" i="20"/>
  <c r="BM269" i="27"/>
  <c r="BM269" i="31" s="1"/>
  <c r="BK291" i="27"/>
  <c r="BK291" i="31" s="1"/>
  <c r="BK292" i="21"/>
  <c r="BK291" i="24"/>
  <c r="BM316" i="20"/>
  <c r="BR334" i="27"/>
  <c r="BR334" i="31" s="1"/>
  <c r="BR334" i="24"/>
  <c r="BR335" i="21"/>
  <c r="BC293" i="20"/>
  <c r="BC268" i="24"/>
  <c r="BC268" i="27"/>
  <c r="BC268" i="31" s="1"/>
  <c r="BC269" i="21"/>
  <c r="AO24" i="20"/>
  <c r="AO139" i="20"/>
  <c r="U226" i="31"/>
  <c r="P250" i="31" s="1"/>
  <c r="P250" i="27"/>
  <c r="AZ22" i="20"/>
  <c r="AZ137" i="20"/>
  <c r="BO336" i="21"/>
  <c r="BO335" i="24"/>
  <c r="BO335" i="27"/>
  <c r="BO335" i="31" s="1"/>
  <c r="Q323" i="27"/>
  <c r="Q323" i="31" s="1"/>
  <c r="U348" i="20"/>
  <c r="Q324" i="21"/>
  <c r="U349" i="20"/>
  <c r="Q325" i="21"/>
  <c r="Q324" i="27"/>
  <c r="Q324" i="31" s="1"/>
  <c r="BH179" i="27"/>
  <c r="BH179" i="31" s="1"/>
  <c r="BJ204" i="20"/>
  <c r="BH180" i="21"/>
  <c r="S162" i="21"/>
  <c r="S186" i="20"/>
  <c r="S161" i="27"/>
  <c r="S161" i="31" s="1"/>
  <c r="AI23" i="20"/>
  <c r="AI138" i="20"/>
  <c r="BJ338" i="20"/>
  <c r="BF313" i="24"/>
  <c r="BF314" i="21"/>
  <c r="BF313" i="27"/>
  <c r="BF313" i="31" s="1"/>
  <c r="BN335" i="27"/>
  <c r="BN335" i="31" s="1"/>
  <c r="BN335" i="24"/>
  <c r="BN336" i="21"/>
  <c r="T160" i="21"/>
  <c r="T159" i="27"/>
  <c r="T159" i="31" s="1"/>
  <c r="T184" i="20"/>
  <c r="AH23" i="20"/>
  <c r="AH138" i="20"/>
  <c r="BI106" i="27"/>
  <c r="BI107" i="21"/>
  <c r="BD131" i="21" s="1"/>
  <c r="BI106" i="24"/>
  <c r="BD130" i="24" s="1"/>
  <c r="R253" i="27"/>
  <c r="W229" i="31"/>
  <c r="R253" i="31" s="1"/>
  <c r="U208" i="27"/>
  <c r="U208" i="31" s="1"/>
  <c r="Y233" i="20"/>
  <c r="U209" i="21"/>
  <c r="BK313" i="27"/>
  <c r="BK313" i="31" s="1"/>
  <c r="BO338" i="20"/>
  <c r="BK314" i="21"/>
  <c r="BK313" i="24"/>
  <c r="BJ225" i="20"/>
  <c r="BF200" i="24"/>
  <c r="BF201" i="21"/>
  <c r="BF200" i="27"/>
  <c r="BF200" i="31" s="1"/>
  <c r="BL316" i="20"/>
  <c r="BJ292" i="21"/>
  <c r="BJ291" i="24"/>
  <c r="BJ291" i="27"/>
  <c r="BJ291" i="31" s="1"/>
  <c r="BS224" i="21"/>
  <c r="BN248" i="21" s="1"/>
  <c r="BN249" i="20"/>
  <c r="BN272" i="20" s="1"/>
  <c r="BS223" i="27"/>
  <c r="BS223" i="24"/>
  <c r="BN247" i="24" s="1"/>
  <c r="R327" i="20"/>
  <c r="P302" i="27"/>
  <c r="P302" i="31" s="1"/>
  <c r="P303" i="21"/>
  <c r="U189" i="20"/>
  <c r="U165" i="21"/>
  <c r="U164" i="27"/>
  <c r="U164" i="31" s="1"/>
  <c r="BG181" i="20"/>
  <c r="BG156" i="27"/>
  <c r="BG156" i="31" s="1"/>
  <c r="BG157" i="21"/>
  <c r="BQ108" i="21"/>
  <c r="BL132" i="21" s="1"/>
  <c r="BQ107" i="24"/>
  <c r="BL131" i="24" s="1"/>
  <c r="BQ107" i="27"/>
  <c r="U111" i="27"/>
  <c r="U112" i="21"/>
  <c r="P136" i="21" s="1"/>
  <c r="BF246" i="27"/>
  <c r="BK222" i="31"/>
  <c r="BF246" i="31" s="1"/>
  <c r="U342" i="27"/>
  <c r="U342" i="31" s="1"/>
  <c r="U343" i="21"/>
  <c r="BI293" i="27"/>
  <c r="BI293" i="31" s="1"/>
  <c r="BK318" i="20"/>
  <c r="BI294" i="21"/>
  <c r="BI293" i="24"/>
  <c r="P273" i="27"/>
  <c r="P273" i="31" s="1"/>
  <c r="P274" i="21"/>
  <c r="P298" i="20"/>
  <c r="S116" i="31"/>
  <c r="N140" i="31" s="1"/>
  <c r="N140" i="27"/>
  <c r="S70" i="27"/>
  <c r="S70" i="31" s="1"/>
  <c r="S71" i="21"/>
  <c r="U95" i="20"/>
  <c r="Q67" i="27"/>
  <c r="Q67" i="31" s="1"/>
  <c r="Q68" i="21"/>
  <c r="S92" i="20"/>
  <c r="T26" i="20"/>
  <c r="S48" i="20"/>
  <c r="T141" i="20"/>
  <c r="T164" i="20" s="1"/>
  <c r="U117" i="31"/>
  <c r="P141" i="31" s="1"/>
  <c r="P141" i="27"/>
  <c r="V345" i="20"/>
  <c r="R321" i="21"/>
  <c r="R320" i="27"/>
  <c r="R320" i="31" s="1"/>
  <c r="BO201" i="27"/>
  <c r="BO201" i="31" s="1"/>
  <c r="BS226" i="20"/>
  <c r="BO202" i="21"/>
  <c r="S68" i="20"/>
  <c r="S44" i="21"/>
  <c r="S43" i="27"/>
  <c r="S43" i="31" s="1"/>
  <c r="BF84" i="27"/>
  <c r="BF84" i="31" s="1"/>
  <c r="BJ109" i="20"/>
  <c r="BF84" i="24"/>
  <c r="BF85" i="21"/>
  <c r="BC313" i="21"/>
  <c r="BC312" i="24"/>
  <c r="BG337" i="20"/>
  <c r="BC312" i="27"/>
  <c r="BC312" i="31" s="1"/>
  <c r="V142" i="20"/>
  <c r="V165" i="20" s="1"/>
  <c r="V27" i="20"/>
  <c r="U49" i="20"/>
  <c r="BI201" i="27"/>
  <c r="BI201" i="31" s="1"/>
  <c r="BI202" i="21"/>
  <c r="BM226" i="20"/>
  <c r="BL63" i="27"/>
  <c r="BL63" i="31" s="1"/>
  <c r="BL64" i="21"/>
  <c r="BN88" i="20"/>
  <c r="W225" i="27"/>
  <c r="R251" i="20"/>
  <c r="R274" i="20" s="1"/>
  <c r="W226" i="21"/>
  <c r="R250" i="21" s="1"/>
  <c r="BE84" i="27"/>
  <c r="BE84" i="31" s="1"/>
  <c r="BE85" i="21"/>
  <c r="BE84" i="24"/>
  <c r="BI109" i="20"/>
  <c r="V233" i="31"/>
  <c r="Q257" i="31" s="1"/>
  <c r="Q257" i="27"/>
  <c r="BH203" i="20"/>
  <c r="BF178" i="27"/>
  <c r="BF178" i="31" s="1"/>
  <c r="BF179" i="21"/>
  <c r="BP315" i="20"/>
  <c r="BN290" i="24"/>
  <c r="BN291" i="21"/>
  <c r="BN290" i="27"/>
  <c r="BN290" i="31" s="1"/>
  <c r="O134" i="27"/>
  <c r="T110" i="31"/>
  <c r="O134" i="31" s="1"/>
  <c r="BK334" i="27"/>
  <c r="BK334" i="31" s="1"/>
  <c r="BK335" i="21"/>
  <c r="BK334" i="24"/>
  <c r="Q137" i="27"/>
  <c r="V113" i="31"/>
  <c r="Q137" i="31" s="1"/>
  <c r="AV23" i="20"/>
  <c r="AV138" i="20"/>
  <c r="R89" i="27"/>
  <c r="R89" i="31" s="1"/>
  <c r="V114" i="20"/>
  <c r="R90" i="21"/>
  <c r="BL246" i="27"/>
  <c r="BQ222" i="31"/>
  <c r="BL246" i="31" s="1"/>
  <c r="S254" i="20"/>
  <c r="S277" i="20" s="1"/>
  <c r="X228" i="27"/>
  <c r="X229" i="21"/>
  <c r="S253" i="21" s="1"/>
  <c r="BL110" i="20"/>
  <c r="BH85" i="27"/>
  <c r="BH85" i="31" s="1"/>
  <c r="BH86" i="21"/>
  <c r="BI221" i="31"/>
  <c r="BD245" i="31" s="1"/>
  <c r="BD245" i="27"/>
  <c r="T208" i="20"/>
  <c r="R184" i="21"/>
  <c r="R183" i="27"/>
  <c r="R183" i="31" s="1"/>
  <c r="T346" i="21"/>
  <c r="T345" i="27"/>
  <c r="T345" i="31" s="1"/>
  <c r="BK225" i="20"/>
  <c r="BG200" i="24"/>
  <c r="BG201" i="21"/>
  <c r="BG200" i="27"/>
  <c r="BG200" i="31" s="1"/>
  <c r="V109" i="27"/>
  <c r="V110" i="21"/>
  <c r="Q134" i="21" s="1"/>
  <c r="BI335" i="24"/>
  <c r="BI336" i="21"/>
  <c r="BI335" i="27"/>
  <c r="BI335" i="31" s="1"/>
  <c r="BK107" i="24"/>
  <c r="BF131" i="24" s="1"/>
  <c r="BK108" i="21"/>
  <c r="BF132" i="21" s="1"/>
  <c r="BK107" i="27"/>
  <c r="R70" i="20"/>
  <c r="R46" i="21"/>
  <c r="R45" i="27"/>
  <c r="R45" i="31" s="1"/>
  <c r="BG334" i="24"/>
  <c r="BG334" i="27"/>
  <c r="BG334" i="31" s="1"/>
  <c r="BG335" i="21"/>
  <c r="S321" i="20"/>
  <c r="Q297" i="21"/>
  <c r="Q296" i="27"/>
  <c r="Q296" i="31" s="1"/>
  <c r="BH106" i="24"/>
  <c r="BC130" i="24" s="1"/>
  <c r="BH106" i="27"/>
  <c r="BH107" i="21"/>
  <c r="BC131" i="21" s="1"/>
  <c r="BJ137" i="20"/>
  <c r="BJ160" i="20" s="1"/>
  <c r="BI44" i="20"/>
  <c r="BJ22" i="20"/>
  <c r="T46" i="20"/>
  <c r="U24" i="20"/>
  <c r="U139" i="20"/>
  <c r="U162" i="20" s="1"/>
  <c r="U162" i="27"/>
  <c r="U162" i="31" s="1"/>
  <c r="U187" i="20"/>
  <c r="U163" i="21"/>
  <c r="Z22" i="20"/>
  <c r="Z137" i="20"/>
  <c r="U93" i="20"/>
  <c r="S68" i="27"/>
  <c r="S68" i="31" s="1"/>
  <c r="S69" i="21"/>
  <c r="W114" i="27"/>
  <c r="W115" i="21"/>
  <c r="R139" i="21" s="1"/>
  <c r="Q280" i="27"/>
  <c r="Q280" i="31" s="1"/>
  <c r="Q281" i="21"/>
  <c r="Q305" i="20"/>
  <c r="BE291" i="27"/>
  <c r="BE291" i="31" s="1"/>
  <c r="BE292" i="21"/>
  <c r="BE291" i="24"/>
  <c r="BG316" i="20"/>
  <c r="BG129" i="27"/>
  <c r="BL105" i="31"/>
  <c r="BG129" i="31" s="1"/>
  <c r="S256" i="20"/>
  <c r="S279" i="20" s="1"/>
  <c r="X230" i="27"/>
  <c r="X231" i="21"/>
  <c r="S255" i="21" s="1"/>
  <c r="AF23" i="20"/>
  <c r="AF138" i="20"/>
  <c r="U340" i="20"/>
  <c r="Q316" i="21"/>
  <c r="Q315" i="27"/>
  <c r="Q315" i="31" s="1"/>
  <c r="Q315" i="24"/>
  <c r="S88" i="21"/>
  <c r="W112" i="20"/>
  <c r="S87" i="27"/>
  <c r="S87" i="31" s="1"/>
  <c r="BL294" i="20"/>
  <c r="BL270" i="21"/>
  <c r="BL269" i="27"/>
  <c r="BL269" i="31" s="1"/>
  <c r="BL269" i="24"/>
  <c r="O304" i="21"/>
  <c r="O303" i="27"/>
  <c r="O303" i="31" s="1"/>
  <c r="Q328" i="20"/>
  <c r="AH72" i="24"/>
  <c r="AH73" i="24" s="1"/>
  <c r="AL72" i="24"/>
  <c r="AL73" i="24" s="1"/>
  <c r="AL96" i="22"/>
  <c r="AL97" i="22" s="1"/>
  <c r="AC212" i="22"/>
  <c r="AC213" i="22" s="1"/>
  <c r="AP96" i="22"/>
  <c r="AP97" i="22" s="1"/>
  <c r="BK21" i="22"/>
  <c r="BK136" i="22"/>
  <c r="BH137" i="22"/>
  <c r="BH22" i="22"/>
  <c r="AK212" i="22"/>
  <c r="AK213" i="22" s="1"/>
  <c r="AR137" i="22"/>
  <c r="AR22" i="22"/>
  <c r="Z139" i="22"/>
  <c r="Z24" i="22"/>
  <c r="BH20" i="22"/>
  <c r="BH135" i="22"/>
  <c r="AI49" i="24"/>
  <c r="AI50" i="24" s="1"/>
  <c r="AX157" i="21"/>
  <c r="AX72" i="24"/>
  <c r="AX73" i="24" s="1"/>
  <c r="AX156" i="27"/>
  <c r="AX156" i="31" s="1"/>
  <c r="AM178" i="9"/>
  <c r="AO201" i="9" s="1"/>
  <c r="AS64" i="21"/>
  <c r="U155" i="27"/>
  <c r="U155" i="31" s="1"/>
  <c r="AZ154" i="27"/>
  <c r="AZ154" i="31" s="1"/>
  <c r="AO49" i="24"/>
  <c r="AO50" i="24" s="1"/>
  <c r="T302" i="9"/>
  <c r="V325" i="9"/>
  <c r="Z348" i="9" s="1"/>
  <c r="BC105" i="24"/>
  <c r="AX129" i="24" s="1"/>
  <c r="AX129" i="9"/>
  <c r="AX152" i="9" s="1"/>
  <c r="AD18" i="27"/>
  <c r="AD19" i="21"/>
  <c r="AD18" i="24"/>
  <c r="AD18" i="9"/>
  <c r="AD41" i="8"/>
  <c r="AE134" i="8"/>
  <c r="AE157" i="8" s="1"/>
  <c r="AE19" i="8"/>
  <c r="AD18" i="31"/>
  <c r="AO313" i="22"/>
  <c r="AO314" i="20"/>
  <c r="AS335" i="8"/>
  <c r="AJ246" i="8"/>
  <c r="AJ269" i="8" s="1"/>
  <c r="AO224" i="20"/>
  <c r="AO223" i="22"/>
  <c r="AJ247" i="22" s="1"/>
  <c r="AP178" i="21"/>
  <c r="AP177" i="27"/>
  <c r="AP177" i="31" s="1"/>
  <c r="AP177" i="24"/>
  <c r="AX84" i="21"/>
  <c r="AX83" i="27"/>
  <c r="AX83" i="31" s="1"/>
  <c r="AX83" i="24"/>
  <c r="AL18" i="31"/>
  <c r="AL19" i="21"/>
  <c r="AL18" i="24"/>
  <c r="AL18" i="9"/>
  <c r="AM134" i="8"/>
  <c r="AM157" i="8" s="1"/>
  <c r="AM19" i="8"/>
  <c r="AL18" i="27"/>
  <c r="AL41" i="8"/>
  <c r="AI269" i="22"/>
  <c r="AI270" i="20"/>
  <c r="AI268" i="27" s="1"/>
  <c r="AI268" i="31" s="1"/>
  <c r="AI291" i="8"/>
  <c r="AI292" i="22" s="1"/>
  <c r="BB104" i="31"/>
  <c r="AW128" i="31" s="1"/>
  <c r="AW128" i="27"/>
  <c r="AN83" i="24"/>
  <c r="AN83" i="27"/>
  <c r="AN83" i="31" s="1"/>
  <c r="AN84" i="21"/>
  <c r="AN85" i="8"/>
  <c r="AL64" i="20"/>
  <c r="X224" i="8"/>
  <c r="R43" i="34"/>
  <c r="R121" i="34" s="1"/>
  <c r="T203" i="20"/>
  <c r="T201" i="27" s="1"/>
  <c r="T201" i="31" s="1"/>
  <c r="AV64" i="8"/>
  <c r="AV43" i="20"/>
  <c r="AV41" i="9"/>
  <c r="AV64" i="9" s="1"/>
  <c r="AX87" i="9" s="1"/>
  <c r="BB110" i="9" s="1"/>
  <c r="AW134" i="9" s="1"/>
  <c r="AW157" i="9" s="1"/>
  <c r="AG223" i="22"/>
  <c r="AB247" i="22" s="1"/>
  <c r="AG224" i="20"/>
  <c r="AB248" i="20" s="1"/>
  <c r="AB246" i="8"/>
  <c r="AB269" i="8" s="1"/>
  <c r="AK128" i="27"/>
  <c r="AP104" i="31"/>
  <c r="AK128" i="31" s="1"/>
  <c r="AN313" i="8"/>
  <c r="AL292" i="20"/>
  <c r="AW314" i="8"/>
  <c r="AU293" i="20"/>
  <c r="Y200" i="21"/>
  <c r="Y199" i="24"/>
  <c r="Y199" i="27"/>
  <c r="Y199" i="31" s="1"/>
  <c r="R303" i="9"/>
  <c r="T326" i="9"/>
  <c r="X349" i="9" s="1"/>
  <c r="AV292" i="8"/>
  <c r="AV293" i="22" s="1"/>
  <c r="AV270" i="22"/>
  <c r="AV271" i="20"/>
  <c r="AV269" i="24" s="1"/>
  <c r="Z104" i="31"/>
  <c r="U128" i="31" s="1"/>
  <c r="U128" i="27"/>
  <c r="AX178" i="21"/>
  <c r="AX177" i="24"/>
  <c r="AX177" i="27"/>
  <c r="AX177" i="31" s="1"/>
  <c r="AM291" i="8"/>
  <c r="AM292" i="22" s="1"/>
  <c r="AM270" i="20"/>
  <c r="AM268" i="27" s="1"/>
  <c r="AM268" i="31" s="1"/>
  <c r="AM269" i="22"/>
  <c r="R314" i="8"/>
  <c r="P293" i="20"/>
  <c r="AP201" i="22"/>
  <c r="AP212" i="22" s="1"/>
  <c r="AP213" i="22" s="1"/>
  <c r="AP202" i="20"/>
  <c r="AP200" i="24" s="1"/>
  <c r="AT223" i="8"/>
  <c r="AQ201" i="8"/>
  <c r="AO180" i="20"/>
  <c r="Z18" i="24"/>
  <c r="Z18" i="27"/>
  <c r="Z19" i="21"/>
  <c r="Z18" i="9"/>
  <c r="Z41" i="8"/>
  <c r="AA134" i="8"/>
  <c r="AA157" i="8" s="1"/>
  <c r="AA19" i="8"/>
  <c r="Z18" i="31"/>
  <c r="BA42" i="20"/>
  <c r="BA63" i="8"/>
  <c r="BA40" i="9"/>
  <c r="BA63" i="9" s="1"/>
  <c r="BC86" i="9" s="1"/>
  <c r="BG109" i="9" s="1"/>
  <c r="BB133" i="9" s="1"/>
  <c r="BB156" i="9" s="1"/>
  <c r="BB179" i="9" s="1"/>
  <c r="BD202" i="9" s="1"/>
  <c r="BA105" i="24"/>
  <c r="AV129" i="24" s="1"/>
  <c r="BA106" i="21"/>
  <c r="AV130" i="21" s="1"/>
  <c r="BA105" i="27"/>
  <c r="AA201" i="8"/>
  <c r="Y180" i="20"/>
  <c r="AB64" i="20"/>
  <c r="AD85" i="8"/>
  <c r="S25" i="21"/>
  <c r="S24" i="24"/>
  <c r="S47" i="8"/>
  <c r="T140" i="8"/>
  <c r="T163" i="8" s="1"/>
  <c r="T186" i="8" s="1"/>
  <c r="V209" i="8" s="1"/>
  <c r="Z232" i="8" s="1"/>
  <c r="U256" i="8" s="1"/>
  <c r="U279" i="8" s="1"/>
  <c r="U302" i="8" s="1"/>
  <c r="W325" i="8" s="1"/>
  <c r="AA348" i="8" s="1"/>
  <c r="S24" i="9"/>
  <c r="S24" i="27"/>
  <c r="S24" i="31"/>
  <c r="T25" i="8"/>
  <c r="AI42" i="27"/>
  <c r="AI42" i="31" s="1"/>
  <c r="AJ41" i="27"/>
  <c r="AJ41" i="31" s="1"/>
  <c r="AC42" i="20"/>
  <c r="AC63" i="8"/>
  <c r="AC40" i="9"/>
  <c r="AC63" i="9" s="1"/>
  <c r="AE86" i="9" s="1"/>
  <c r="AI109" i="9" s="1"/>
  <c r="AD133" i="9" s="1"/>
  <c r="AD156" i="9" s="1"/>
  <c r="AD179" i="9" s="1"/>
  <c r="AF202" i="9" s="1"/>
  <c r="AJ225" i="9" s="1"/>
  <c r="AE249" i="9" s="1"/>
  <c r="AE272" i="9" s="1"/>
  <c r="AG318" i="9" s="1"/>
  <c r="Q292" i="8"/>
  <c r="Q293" i="22" s="1"/>
  <c r="Q271" i="20"/>
  <c r="Q270" i="22"/>
  <c r="T321" i="9"/>
  <c r="X344" i="9" s="1"/>
  <c r="R298" i="9"/>
  <c r="AC86" i="20"/>
  <c r="AC85" i="22"/>
  <c r="AC96" i="22" s="1"/>
  <c r="AC97" i="22" s="1"/>
  <c r="AG107" i="8"/>
  <c r="AR202" i="20"/>
  <c r="AV223" i="8"/>
  <c r="AR201" i="22"/>
  <c r="AR212" i="22" s="1"/>
  <c r="AR213" i="22" s="1"/>
  <c r="T180" i="8"/>
  <c r="T159" i="20"/>
  <c r="V197" i="21"/>
  <c r="V196" i="27"/>
  <c r="V196" i="31" s="1"/>
  <c r="V196" i="24"/>
  <c r="Z219" i="9"/>
  <c r="BB107" i="22"/>
  <c r="BB108" i="20"/>
  <c r="AY336" i="22"/>
  <c r="AY337" i="20"/>
  <c r="AR85" i="8"/>
  <c r="AP64" i="20"/>
  <c r="AK63" i="8"/>
  <c r="AK40" i="9"/>
  <c r="AK63" i="9" s="1"/>
  <c r="AM86" i="9" s="1"/>
  <c r="AQ109" i="9" s="1"/>
  <c r="AL133" i="9" s="1"/>
  <c r="AL156" i="9" s="1"/>
  <c r="AL179" i="9" s="1"/>
  <c r="AN202" i="9" s="1"/>
  <c r="AR225" i="9" s="1"/>
  <c r="AM249" i="9" s="1"/>
  <c r="AM272" i="9" s="1"/>
  <c r="AO318" i="9" s="1"/>
  <c r="AK42" i="20"/>
  <c r="AL40" i="21"/>
  <c r="AL39" i="24"/>
  <c r="AL49" i="24" s="1"/>
  <c r="AL50" i="24" s="1"/>
  <c r="AL39" i="27"/>
  <c r="AL39" i="31" s="1"/>
  <c r="AV314" i="22"/>
  <c r="AV315" i="20"/>
  <c r="AZ336" i="8"/>
  <c r="S138" i="8"/>
  <c r="S161" i="8" s="1"/>
  <c r="S184" i="8" s="1"/>
  <c r="U207" i="8" s="1"/>
  <c r="Y230" i="8" s="1"/>
  <c r="T254" i="8" s="1"/>
  <c r="T277" i="8" s="1"/>
  <c r="T300" i="8" s="1"/>
  <c r="V323" i="8" s="1"/>
  <c r="Z346" i="8" s="1"/>
  <c r="S23" i="8"/>
  <c r="R22" i="31"/>
  <c r="R22" i="27"/>
  <c r="R22" i="24"/>
  <c r="R23" i="21"/>
  <c r="R45" i="8"/>
  <c r="R22" i="9"/>
  <c r="X246" i="8"/>
  <c r="X269" i="8" s="1"/>
  <c r="AC223" i="22"/>
  <c r="X247" i="22" s="1"/>
  <c r="AC224" i="20"/>
  <c r="AN64" i="20"/>
  <c r="AP85" i="8"/>
  <c r="AR41" i="8"/>
  <c r="AS19" i="8"/>
  <c r="AR18" i="31"/>
  <c r="AR18" i="27"/>
  <c r="AR18" i="24"/>
  <c r="AS134" i="8"/>
  <c r="AS157" i="8" s="1"/>
  <c r="AR19" i="21"/>
  <c r="AR18" i="9"/>
  <c r="AL313" i="8"/>
  <c r="AJ292" i="20"/>
  <c r="AX106" i="24"/>
  <c r="AS130" i="24" s="1"/>
  <c r="AX106" i="27"/>
  <c r="AX107" i="21"/>
  <c r="AS131" i="21" s="1"/>
  <c r="U323" i="9"/>
  <c r="Y346" i="9" s="1"/>
  <c r="S300" i="9"/>
  <c r="BH317" i="9"/>
  <c r="BL340" i="9" s="1"/>
  <c r="BF294" i="9"/>
  <c r="AW337" i="20"/>
  <c r="AW336" i="22"/>
  <c r="BC105" i="27"/>
  <c r="BC106" i="21"/>
  <c r="AX130" i="21" s="1"/>
  <c r="AO156" i="21"/>
  <c r="AO155" i="27"/>
  <c r="AO155" i="31" s="1"/>
  <c r="Y63" i="8"/>
  <c r="Y42" i="20"/>
  <c r="Y40" i="9"/>
  <c r="Y63" i="9" s="1"/>
  <c r="AA86" i="9" s="1"/>
  <c r="AE109" i="9" s="1"/>
  <c r="Z133" i="9" s="1"/>
  <c r="Z156" i="9" s="1"/>
  <c r="Z179" i="9" s="1"/>
  <c r="AB202" i="9" s="1"/>
  <c r="AF225" i="9" s="1"/>
  <c r="AA249" i="9" s="1"/>
  <c r="AA272" i="9" s="1"/>
  <c r="AC318" i="9" s="1"/>
  <c r="AP84" i="21"/>
  <c r="AP83" i="27"/>
  <c r="AP83" i="31" s="1"/>
  <c r="AP83" i="24"/>
  <c r="U202" i="8"/>
  <c r="S181" i="20"/>
  <c r="BB202" i="20"/>
  <c r="BF223" i="8"/>
  <c r="BB201" i="22"/>
  <c r="BB212" i="22" s="1"/>
  <c r="BB213" i="22" s="1"/>
  <c r="AQ106" i="21"/>
  <c r="AL130" i="21" s="1"/>
  <c r="AQ105" i="24"/>
  <c r="AL129" i="24" s="1"/>
  <c r="AQ105" i="27"/>
  <c r="AM105" i="24"/>
  <c r="AH129" i="24" s="1"/>
  <c r="AM105" i="27"/>
  <c r="AM106" i="21"/>
  <c r="AH130" i="21" s="1"/>
  <c r="AB39" i="24"/>
  <c r="AB49" i="24" s="1"/>
  <c r="AB50" i="24" s="1"/>
  <c r="AB40" i="21"/>
  <c r="AB39" i="27"/>
  <c r="AB39" i="31" s="1"/>
  <c r="AU314" i="8"/>
  <c r="AS293" i="20"/>
  <c r="BF44" i="27"/>
  <c r="BF44" i="31" s="1"/>
  <c r="BD108" i="20"/>
  <c r="BD107" i="22"/>
  <c r="R41" i="21"/>
  <c r="R40" i="27"/>
  <c r="R40" i="31" s="1"/>
  <c r="AD336" i="20"/>
  <c r="AD335" i="22"/>
  <c r="AA62" i="21"/>
  <c r="AA61" i="24"/>
  <c r="AA72" i="24" s="1"/>
  <c r="AA73" i="24" s="1"/>
  <c r="AA61" i="27"/>
  <c r="AA61" i="31" s="1"/>
  <c r="S43" i="20"/>
  <c r="S64" i="8"/>
  <c r="S41" i="9"/>
  <c r="S64" i="9" s="1"/>
  <c r="U87" i="9" s="1"/>
  <c r="Y110" i="9" s="1"/>
  <c r="T134" i="9" s="1"/>
  <c r="T157" i="9" s="1"/>
  <c r="Q41" i="9"/>
  <c r="Q64" i="9" s="1"/>
  <c r="S87" i="9" s="1"/>
  <c r="W110" i="9" s="1"/>
  <c r="R134" i="9" s="1"/>
  <c r="R157" i="9" s="1"/>
  <c r="R180" i="9" s="1"/>
  <c r="T203" i="9" s="1"/>
  <c r="X226" i="9" s="1"/>
  <c r="S250" i="9" s="1"/>
  <c r="S273" i="9" s="1"/>
  <c r="Q64" i="8"/>
  <c r="S87" i="8" s="1"/>
  <c r="W110" i="8" s="1"/>
  <c r="W291" i="8"/>
  <c r="W292" i="22" s="1"/>
  <c r="W270" i="20"/>
  <c r="W268" i="27" s="1"/>
  <c r="W268" i="31" s="1"/>
  <c r="W269" i="22"/>
  <c r="AM335" i="8"/>
  <c r="AI314" i="20"/>
  <c r="AI313" i="22"/>
  <c r="AR107" i="22"/>
  <c r="AR108" i="20"/>
  <c r="AY159" i="20"/>
  <c r="AY180" i="8"/>
  <c r="BF18" i="31"/>
  <c r="BF18" i="24"/>
  <c r="BF19" i="21"/>
  <c r="BG134" i="8"/>
  <c r="BG157" i="8" s="1"/>
  <c r="BG180" i="8" s="1"/>
  <c r="BI203" i="8" s="1"/>
  <c r="BM226" i="8" s="1"/>
  <c r="BH250" i="8" s="1"/>
  <c r="BH273" i="8" s="1"/>
  <c r="BH296" i="8" s="1"/>
  <c r="BJ319" i="8" s="1"/>
  <c r="BN342" i="8" s="1"/>
  <c r="BF18" i="27"/>
  <c r="BF41" i="8"/>
  <c r="BF18" i="9"/>
  <c r="BG19" i="8"/>
  <c r="AK180" i="20"/>
  <c r="AK179" i="21" s="1"/>
  <c r="AM201" i="8"/>
  <c r="AZ106" i="24"/>
  <c r="AU130" i="24" s="1"/>
  <c r="AZ107" i="21"/>
  <c r="AU131" i="21" s="1"/>
  <c r="AZ106" i="27"/>
  <c r="AM180" i="20"/>
  <c r="AO201" i="8"/>
  <c r="AY270" i="20"/>
  <c r="AY269" i="22"/>
  <c r="AY291" i="8"/>
  <c r="AY292" i="22" s="1"/>
  <c r="AN179" i="8"/>
  <c r="AN158" i="20"/>
  <c r="AZ202" i="20"/>
  <c r="AZ201" i="22"/>
  <c r="AZ212" i="22" s="1"/>
  <c r="AZ213" i="22" s="1"/>
  <c r="BD223" i="8"/>
  <c r="AS223" i="22"/>
  <c r="AN247" i="22" s="1"/>
  <c r="AS224" i="20"/>
  <c r="AN248" i="20" s="1"/>
  <c r="AN246" i="8"/>
  <c r="AN269" i="8" s="1"/>
  <c r="BA86" i="20"/>
  <c r="BE107" i="8"/>
  <c r="BA85" i="22"/>
  <c r="BA96" i="22" s="1"/>
  <c r="BA97" i="22" s="1"/>
  <c r="AG128" i="27"/>
  <c r="AL104" i="31"/>
  <c r="AG128" i="31" s="1"/>
  <c r="AZ18" i="9"/>
  <c r="AZ41" i="8"/>
  <c r="BA134" i="8"/>
  <c r="BA157" i="8" s="1"/>
  <c r="BA19" i="8"/>
  <c r="AZ18" i="27"/>
  <c r="AZ18" i="31"/>
  <c r="AZ19" i="21"/>
  <c r="AZ18" i="24"/>
  <c r="AZ177" i="24"/>
  <c r="AZ188" i="24" s="1"/>
  <c r="AZ189" i="24" s="1"/>
  <c r="AZ178" i="21"/>
  <c r="AZ177" i="27"/>
  <c r="AZ177" i="31" s="1"/>
  <c r="AP107" i="22"/>
  <c r="AP108" i="20"/>
  <c r="R84" i="27"/>
  <c r="R84" i="31" s="1"/>
  <c r="R85" i="21"/>
  <c r="R84" i="24"/>
  <c r="Q62" i="27"/>
  <c r="Q62" i="31" s="1"/>
  <c r="Q63" i="21"/>
  <c r="AD158" i="20"/>
  <c r="AD179" i="8"/>
  <c r="AK269" i="22"/>
  <c r="AK270" i="20"/>
  <c r="AK268" i="24" s="1"/>
  <c r="AK291" i="8"/>
  <c r="AK292" i="22" s="1"/>
  <c r="T337" i="20"/>
  <c r="T336" i="22"/>
  <c r="AX292" i="20"/>
  <c r="AZ313" i="8"/>
  <c r="AJ64" i="20"/>
  <c r="AL85" i="8"/>
  <c r="AP335" i="22"/>
  <c r="AP336" i="20"/>
  <c r="AV156" i="27"/>
  <c r="AV156" i="31" s="1"/>
  <c r="AV157" i="21"/>
  <c r="AW247" i="8"/>
  <c r="AW270" i="8" s="1"/>
  <c r="BB225" i="20"/>
  <c r="AW249" i="20" s="1"/>
  <c r="BB224" i="22"/>
  <c r="AW248" i="22" s="1"/>
  <c r="AU85" i="21"/>
  <c r="AU84" i="27"/>
  <c r="AU84" i="31" s="1"/>
  <c r="AU84" i="24"/>
  <c r="AU95" i="24" s="1"/>
  <c r="AU96" i="24" s="1"/>
  <c r="BE40" i="9"/>
  <c r="BE63" i="9" s="1"/>
  <c r="BG86" i="9" s="1"/>
  <c r="BK109" i="9" s="1"/>
  <c r="BF133" i="9" s="1"/>
  <c r="BF156" i="9" s="1"/>
  <c r="BF179" i="9" s="1"/>
  <c r="BH202" i="9" s="1"/>
  <c r="BL225" i="9" s="1"/>
  <c r="BG249" i="9" s="1"/>
  <c r="BG272" i="9" s="1"/>
  <c r="BE63" i="8"/>
  <c r="BG86" i="8" s="1"/>
  <c r="BK109" i="8" s="1"/>
  <c r="AV292" i="20"/>
  <c r="AX313" i="8"/>
  <c r="AW203" i="20"/>
  <c r="BA224" i="8"/>
  <c r="AR158" i="20"/>
  <c r="AR179" i="8"/>
  <c r="AA313" i="22"/>
  <c r="AA314" i="20"/>
  <c r="AE335" i="8"/>
  <c r="AN19" i="21"/>
  <c r="AN41" i="8"/>
  <c r="AO134" i="8"/>
  <c r="AO157" i="8" s="1"/>
  <c r="AO19" i="8"/>
  <c r="AN18" i="27"/>
  <c r="AN18" i="31"/>
  <c r="AN18" i="24"/>
  <c r="AN18" i="9"/>
  <c r="AP158" i="20"/>
  <c r="AP179" i="8"/>
  <c r="AW61" i="27"/>
  <c r="AW61" i="31" s="1"/>
  <c r="AW62" i="21"/>
  <c r="AW61" i="24"/>
  <c r="AW72" i="24" s="1"/>
  <c r="AW73" i="24" s="1"/>
  <c r="BA108" i="22"/>
  <c r="BA119" i="22" s="1"/>
  <c r="BA120" i="22" s="1"/>
  <c r="BA109" i="20"/>
  <c r="AA291" i="8"/>
  <c r="AA292" i="22" s="1"/>
  <c r="AA269" i="22"/>
  <c r="AA270" i="20"/>
  <c r="AA268" i="24" s="1"/>
  <c r="AR219" i="9"/>
  <c r="AN196" i="24"/>
  <c r="AN196" i="27"/>
  <c r="AN196" i="31" s="1"/>
  <c r="AN197" i="21"/>
  <c r="AV62" i="27"/>
  <c r="AV62" i="31" s="1"/>
  <c r="AV63" i="21"/>
  <c r="AQ199" i="27"/>
  <c r="AQ199" i="31" s="1"/>
  <c r="AQ200" i="21"/>
  <c r="AQ199" i="24"/>
  <c r="AR223" i="8"/>
  <c r="AN202" i="20"/>
  <c r="AN201" i="22"/>
  <c r="AN212" i="22" s="1"/>
  <c r="AN213" i="22" s="1"/>
  <c r="S48" i="9"/>
  <c r="S71" i="9" s="1"/>
  <c r="U94" i="9" s="1"/>
  <c r="Y117" i="9" s="1"/>
  <c r="T141" i="9" s="1"/>
  <c r="T164" i="9" s="1"/>
  <c r="T187" i="9" s="1"/>
  <c r="V210" i="9" s="1"/>
  <c r="Z233" i="9" s="1"/>
  <c r="U257" i="9" s="1"/>
  <c r="U280" i="9" s="1"/>
  <c r="S71" i="8"/>
  <c r="U94" i="8" s="1"/>
  <c r="Y117" i="8" s="1"/>
  <c r="AY61" i="27"/>
  <c r="AY61" i="31" s="1"/>
  <c r="AY61" i="24"/>
  <c r="AY72" i="24" s="1"/>
  <c r="AY73" i="24" s="1"/>
  <c r="AY62" i="21"/>
  <c r="AY86" i="8"/>
  <c r="AW65" i="20"/>
  <c r="AL84" i="21"/>
  <c r="AL83" i="27"/>
  <c r="AL83" i="31" s="1"/>
  <c r="AL83" i="24"/>
  <c r="AS105" i="27"/>
  <c r="AS106" i="21"/>
  <c r="AN130" i="21" s="1"/>
  <c r="AS105" i="24"/>
  <c r="AN129" i="24" s="1"/>
  <c r="P20" i="33"/>
  <c r="P65" i="33"/>
  <c r="P67" i="33" s="1"/>
  <c r="Z292" i="20"/>
  <c r="AB313" i="8"/>
  <c r="X157" i="21"/>
  <c r="W108" i="8"/>
  <c r="W110" i="20" s="1"/>
  <c r="Q19" i="34"/>
  <c r="Q97" i="34" s="1"/>
  <c r="S87" i="20"/>
  <c r="T318" i="9"/>
  <c r="X341" i="9" s="1"/>
  <c r="R295" i="9"/>
  <c r="AZ83" i="27"/>
  <c r="AZ83" i="31" s="1"/>
  <c r="AZ84" i="21"/>
  <c r="AZ83" i="24"/>
  <c r="R65" i="20"/>
  <c r="T86" i="8"/>
  <c r="AW86" i="8"/>
  <c r="AU65" i="20"/>
  <c r="BB335" i="22"/>
  <c r="BB336" i="20"/>
  <c r="AD104" i="31"/>
  <c r="Y128" i="31" s="1"/>
  <c r="Y128" i="27"/>
  <c r="AV181" i="20"/>
  <c r="AX202" i="8"/>
  <c r="BB85" i="8"/>
  <c r="AZ64" i="20"/>
  <c r="AR129" i="27"/>
  <c r="AW105" i="31"/>
  <c r="AR129" i="31" s="1"/>
  <c r="Z202" i="20"/>
  <c r="Z201" i="22"/>
  <c r="Z212" i="22" s="1"/>
  <c r="Z213" i="22" s="1"/>
  <c r="AD223" i="8"/>
  <c r="AQ42" i="20"/>
  <c r="AQ63" i="8"/>
  <c r="AQ40" i="9"/>
  <c r="AQ63" i="9" s="1"/>
  <c r="AS86" i="9" s="1"/>
  <c r="AW109" i="9" s="1"/>
  <c r="AR133" i="9" s="1"/>
  <c r="AR156" i="9" s="1"/>
  <c r="AR179" i="9" s="1"/>
  <c r="AT202" i="9" s="1"/>
  <c r="AX225" i="9" s="1"/>
  <c r="AS249" i="9" s="1"/>
  <c r="AS272" i="9" s="1"/>
  <c r="AU318" i="9" s="1"/>
  <c r="T105" i="31"/>
  <c r="O129" i="31" s="1"/>
  <c r="O129" i="27"/>
  <c r="AH292" i="20"/>
  <c r="AJ313" i="8"/>
  <c r="AM42" i="20"/>
  <c r="AM63" i="8"/>
  <c r="AM40" i="9"/>
  <c r="AM63" i="9" s="1"/>
  <c r="AO86" i="9" s="1"/>
  <c r="AS109" i="9" s="1"/>
  <c r="AN133" i="9" s="1"/>
  <c r="AN156" i="9" s="1"/>
  <c r="AN179" i="9" s="1"/>
  <c r="AP202" i="9" s="1"/>
  <c r="AT225" i="9" s="1"/>
  <c r="AO249" i="9" s="1"/>
  <c r="AO272" i="9" s="1"/>
  <c r="AQ318" i="9" s="1"/>
  <c r="AP19" i="21"/>
  <c r="AP41" i="8"/>
  <c r="AQ19" i="8"/>
  <c r="AQ134" i="8"/>
  <c r="AQ157" i="8" s="1"/>
  <c r="AP18" i="24"/>
  <c r="AP18" i="9"/>
  <c r="AP18" i="31"/>
  <c r="AP18" i="27"/>
  <c r="AY85" i="22"/>
  <c r="AY96" i="22" s="1"/>
  <c r="AY97" i="22" s="1"/>
  <c r="AY86" i="20"/>
  <c r="BC107" i="8"/>
  <c r="W314" i="20"/>
  <c r="W313" i="22"/>
  <c r="AA335" i="8"/>
  <c r="BA180" i="20"/>
  <c r="BC201" i="8"/>
  <c r="BB108" i="8"/>
  <c r="BB110" i="20" s="1"/>
  <c r="BB109" i="21" s="1"/>
  <c r="AW133" i="21" s="1"/>
  <c r="AX87" i="20"/>
  <c r="AU223" i="22"/>
  <c r="AP247" i="22" s="1"/>
  <c r="AP246" i="8"/>
  <c r="AP269" i="8" s="1"/>
  <c r="AU224" i="20"/>
  <c r="AL178" i="21"/>
  <c r="AL177" i="24"/>
  <c r="AL177" i="27"/>
  <c r="AL177" i="31" s="1"/>
  <c r="AZ158" i="20"/>
  <c r="AZ179" i="8"/>
  <c r="AW41" i="21"/>
  <c r="AW40" i="27"/>
  <c r="AW40" i="31" s="1"/>
  <c r="AO86" i="20"/>
  <c r="AS107" i="8"/>
  <c r="AO85" i="22"/>
  <c r="AO96" i="22" s="1"/>
  <c r="AO97" i="22" s="1"/>
  <c r="Z335" i="22"/>
  <c r="Z336" i="20"/>
  <c r="AL246" i="8"/>
  <c r="AL269" i="8" s="1"/>
  <c r="AQ224" i="20"/>
  <c r="AQ223" i="22"/>
  <c r="AL247" i="22" s="1"/>
  <c r="X156" i="27"/>
  <c r="X156" i="31" s="1"/>
  <c r="AN108" i="20"/>
  <c r="AN107" i="22"/>
  <c r="AU128" i="27"/>
  <c r="AZ104" i="31"/>
  <c r="AU128" i="31" s="1"/>
  <c r="AT314" i="22"/>
  <c r="AT315" i="20"/>
  <c r="AX336" i="8"/>
  <c r="AU40" i="27"/>
  <c r="AU40" i="31" s="1"/>
  <c r="AU41" i="21"/>
  <c r="AJ39" i="24"/>
  <c r="AJ49" i="24" s="1"/>
  <c r="AJ50" i="24" s="1"/>
  <c r="AJ39" i="27"/>
  <c r="AJ39" i="31" s="1"/>
  <c r="AJ40" i="21"/>
  <c r="AX64" i="20"/>
  <c r="AZ85" i="8"/>
  <c r="R19" i="27"/>
  <c r="R20" i="21"/>
  <c r="R19" i="24"/>
  <c r="R42" i="8"/>
  <c r="S135" i="8"/>
  <c r="S158" i="8" s="1"/>
  <c r="S181" i="8" s="1"/>
  <c r="U204" i="8" s="1"/>
  <c r="Y227" i="8" s="1"/>
  <c r="T251" i="8" s="1"/>
  <c r="T274" i="8" s="1"/>
  <c r="T297" i="8" s="1"/>
  <c r="V320" i="8" s="1"/>
  <c r="Z343" i="8" s="1"/>
  <c r="R19" i="9"/>
  <c r="S20" i="8"/>
  <c r="R19" i="31"/>
  <c r="AB107" i="22"/>
  <c r="AB108" i="20"/>
  <c r="Y85" i="22"/>
  <c r="Y96" i="22" s="1"/>
  <c r="Y97" i="22" s="1"/>
  <c r="Y86" i="20"/>
  <c r="AC107" i="8"/>
  <c r="AY108" i="22"/>
  <c r="AY119" i="22" s="1"/>
  <c r="AY120" i="22" s="1"/>
  <c r="AY109" i="20"/>
  <c r="AN292" i="20"/>
  <c r="AP313" i="8"/>
  <c r="AZ39" i="27"/>
  <c r="AZ39" i="31" s="1"/>
  <c r="AZ40" i="21"/>
  <c r="AZ39" i="24"/>
  <c r="AZ49" i="24" s="1"/>
  <c r="AZ50" i="24" s="1"/>
  <c r="AY19" i="27"/>
  <c r="AY20" i="21"/>
  <c r="AY19" i="24"/>
  <c r="AY19" i="9"/>
  <c r="AY42" i="8"/>
  <c r="AZ135" i="8"/>
  <c r="AZ158" i="8" s="1"/>
  <c r="AZ20" i="8"/>
  <c r="AY19" i="31"/>
  <c r="AB83" i="27"/>
  <c r="AB83" i="31" s="1"/>
  <c r="AB83" i="24"/>
  <c r="AB84" i="21"/>
  <c r="U106" i="24"/>
  <c r="P130" i="24" s="1"/>
  <c r="U106" i="27"/>
  <c r="U107" i="21"/>
  <c r="P131" i="21" s="1"/>
  <c r="Q67" i="8"/>
  <c r="S90" i="8" s="1"/>
  <c r="W113" i="8" s="1"/>
  <c r="Q44" i="9"/>
  <c r="Q67" i="9" s="1"/>
  <c r="S90" i="9" s="1"/>
  <c r="W113" i="9" s="1"/>
  <c r="R137" i="9" s="1"/>
  <c r="R160" i="9" s="1"/>
  <c r="R183" i="9" s="1"/>
  <c r="T206" i="9" s="1"/>
  <c r="X229" i="9" s="1"/>
  <c r="S253" i="9" s="1"/>
  <c r="S276" i="9" s="1"/>
  <c r="AZ202" i="8"/>
  <c r="AX181" i="20"/>
  <c r="AW313" i="22"/>
  <c r="BA335" i="8"/>
  <c r="AW314" i="20"/>
  <c r="AP223" i="8"/>
  <c r="AL201" i="22"/>
  <c r="AL212" i="22" s="1"/>
  <c r="AL213" i="22" s="1"/>
  <c r="AL202" i="20"/>
  <c r="S200" i="24"/>
  <c r="S200" i="27"/>
  <c r="S200" i="31" s="1"/>
  <c r="S201" i="21"/>
  <c r="AO63" i="8"/>
  <c r="AO40" i="9"/>
  <c r="AO63" i="9" s="1"/>
  <c r="AQ86" i="9" s="1"/>
  <c r="AU109" i="9" s="1"/>
  <c r="AP133" i="9" s="1"/>
  <c r="AP156" i="9" s="1"/>
  <c r="AP179" i="9" s="1"/>
  <c r="AR202" i="9" s="1"/>
  <c r="AV225" i="9" s="1"/>
  <c r="AQ249" i="9" s="1"/>
  <c r="AQ272" i="9" s="1"/>
  <c r="AQ295" i="9" s="1"/>
  <c r="AO42" i="20"/>
  <c r="AF173" i="27"/>
  <c r="AF173" i="31" s="1"/>
  <c r="AF174" i="21"/>
  <c r="AH196" i="9"/>
  <c r="AF173" i="24"/>
  <c r="AW84" i="27"/>
  <c r="AW84" i="31" s="1"/>
  <c r="AW84" i="24"/>
  <c r="AW95" i="24" s="1"/>
  <c r="AW96" i="24" s="1"/>
  <c r="AW85" i="21"/>
  <c r="BA155" i="27"/>
  <c r="BA155" i="31" s="1"/>
  <c r="BA156" i="21"/>
  <c r="AI62" i="21"/>
  <c r="AI61" i="24"/>
  <c r="AI72" i="24" s="1"/>
  <c r="AI73" i="24" s="1"/>
  <c r="AI61" i="27"/>
  <c r="AI61" i="31" s="1"/>
  <c r="AO270" i="20"/>
  <c r="AO268" i="24" s="1"/>
  <c r="AO291" i="8"/>
  <c r="AO292" i="22" s="1"/>
  <c r="AO269" i="22"/>
  <c r="AT292" i="8"/>
  <c r="AT293" i="22" s="1"/>
  <c r="AT270" i="22"/>
  <c r="AT271" i="20"/>
  <c r="AT269" i="27" s="1"/>
  <c r="AT269" i="31" s="1"/>
  <c r="AM61" i="27"/>
  <c r="AM61" i="31" s="1"/>
  <c r="AM61" i="24"/>
  <c r="AM72" i="24" s="1"/>
  <c r="AM73" i="24" s="1"/>
  <c r="AM62" i="21"/>
  <c r="AZ224" i="22"/>
  <c r="AU248" i="22" s="1"/>
  <c r="AU247" i="8"/>
  <c r="AU270" i="8" s="1"/>
  <c r="AZ225" i="20"/>
  <c r="AU249" i="20" s="1"/>
  <c r="AT63" i="21"/>
  <c r="AT62" i="27"/>
  <c r="AT62" i="31" s="1"/>
  <c r="V109" i="20"/>
  <c r="V108" i="22"/>
  <c r="R69" i="8"/>
  <c r="T92" i="8" s="1"/>
  <c r="X115" i="8" s="1"/>
  <c r="R46" i="9"/>
  <c r="R69" i="9" s="1"/>
  <c r="T92" i="9" s="1"/>
  <c r="X115" i="9" s="1"/>
  <c r="S139" i="9" s="1"/>
  <c r="S162" i="9" s="1"/>
  <c r="S185" i="9" s="1"/>
  <c r="U208" i="9" s="1"/>
  <c r="Y231" i="9" s="1"/>
  <c r="T255" i="9" s="1"/>
  <c r="T278" i="9" s="1"/>
  <c r="AN104" i="31"/>
  <c r="AI128" i="31" s="1"/>
  <c r="AI128" i="27"/>
  <c r="AA105" i="24"/>
  <c r="V129" i="24" s="1"/>
  <c r="AA105" i="27"/>
  <c r="AA106" i="21"/>
  <c r="V130" i="21" s="1"/>
  <c r="AK199" i="24"/>
  <c r="AK200" i="21"/>
  <c r="AK199" i="27"/>
  <c r="AK199" i="31" s="1"/>
  <c r="AO335" i="8"/>
  <c r="AK314" i="20"/>
  <c r="AK313" i="22"/>
  <c r="AK62" i="21"/>
  <c r="AK61" i="24"/>
  <c r="AK72" i="24" s="1"/>
  <c r="AK73" i="24" s="1"/>
  <c r="AK61" i="27"/>
  <c r="AK61" i="31" s="1"/>
  <c r="AL335" i="22"/>
  <c r="AL336" i="20"/>
  <c r="AX39" i="24"/>
  <c r="AX49" i="24" s="1"/>
  <c r="AX50" i="24" s="1"/>
  <c r="AX39" i="27"/>
  <c r="AX39" i="31" s="1"/>
  <c r="AX40" i="21"/>
  <c r="AW291" i="8"/>
  <c r="AW292" i="22" s="1"/>
  <c r="AW270" i="20"/>
  <c r="AW269" i="22"/>
  <c r="W61" i="27"/>
  <c r="W61" i="31" s="1"/>
  <c r="W61" i="24"/>
  <c r="W72" i="24" s="1"/>
  <c r="W73" i="24" s="1"/>
  <c r="W62" i="21"/>
  <c r="AY313" i="22"/>
  <c r="BC335" i="8"/>
  <c r="AY314" i="20"/>
  <c r="AX43" i="20"/>
  <c r="AX41" i="9"/>
  <c r="AX64" i="9" s="1"/>
  <c r="AZ87" i="9" s="1"/>
  <c r="BD110" i="9" s="1"/>
  <c r="AY134" i="9" s="1"/>
  <c r="AY157" i="9" s="1"/>
  <c r="AY180" i="9" s="1"/>
  <c r="BA203" i="9" s="1"/>
  <c r="BE226" i="9" s="1"/>
  <c r="AZ250" i="9" s="1"/>
  <c r="AZ273" i="9" s="1"/>
  <c r="AZ296" i="9" s="1"/>
  <c r="AX64" i="8"/>
  <c r="AO61" i="24"/>
  <c r="AO72" i="24" s="1"/>
  <c r="AO73" i="24" s="1"/>
  <c r="AO62" i="21"/>
  <c r="AO61" i="27"/>
  <c r="AO61" i="31" s="1"/>
  <c r="AQ180" i="20"/>
  <c r="AS201" i="8"/>
  <c r="AW42" i="8"/>
  <c r="AX135" i="8"/>
  <c r="AX158" i="8" s="1"/>
  <c r="AW19" i="31"/>
  <c r="AX20" i="8"/>
  <c r="AW19" i="27"/>
  <c r="AW20" i="21"/>
  <c r="AW19" i="24"/>
  <c r="AW19" i="9"/>
  <c r="AF107" i="22"/>
  <c r="AF108" i="20"/>
  <c r="Q314" i="22"/>
  <c r="Q315" i="20"/>
  <c r="O43" i="33"/>
  <c r="U336" i="8"/>
  <c r="O63" i="34"/>
  <c r="AD202" i="20"/>
  <c r="AD201" i="21" s="1"/>
  <c r="AH223" i="8"/>
  <c r="AD201" i="22"/>
  <c r="AD212" i="22" s="1"/>
  <c r="AD213" i="22" s="1"/>
  <c r="AC180" i="20"/>
  <c r="AE201" i="8"/>
  <c r="AJ178" i="21"/>
  <c r="AJ177" i="24"/>
  <c r="AJ177" i="27"/>
  <c r="AJ177" i="31" s="1"/>
  <c r="Q34" i="33"/>
  <c r="Q79" i="33"/>
  <c r="Q81" i="33" s="1"/>
  <c r="Z85" i="8"/>
  <c r="X64" i="20"/>
  <c r="V292" i="20"/>
  <c r="X313" i="8"/>
  <c r="AO105" i="27"/>
  <c r="AO105" i="24"/>
  <c r="AJ129" i="24" s="1"/>
  <c r="AO106" i="21"/>
  <c r="AJ130" i="21" s="1"/>
  <c r="AO107" i="8"/>
  <c r="AK85" i="22"/>
  <c r="AK96" i="22" s="1"/>
  <c r="AK97" i="22" s="1"/>
  <c r="AK86" i="20"/>
  <c r="BE223" i="22"/>
  <c r="AZ247" i="22" s="1"/>
  <c r="BE224" i="20"/>
  <c r="AZ246" i="8"/>
  <c r="AZ269" i="8" s="1"/>
  <c r="AX246" i="8"/>
  <c r="AX269" i="8" s="1"/>
  <c r="BC224" i="20"/>
  <c r="BC223" i="22"/>
  <c r="AX247" i="22" s="1"/>
  <c r="BB158" i="20"/>
  <c r="BB179" i="8"/>
  <c r="AY63" i="8"/>
  <c r="AY40" i="9"/>
  <c r="AY63" i="9" s="1"/>
  <c r="BA86" i="9" s="1"/>
  <c r="BE109" i="9" s="1"/>
  <c r="AZ133" i="9" s="1"/>
  <c r="AZ156" i="9" s="1"/>
  <c r="AZ179" i="9" s="1"/>
  <c r="BB202" i="9" s="1"/>
  <c r="BF225" i="9" s="1"/>
  <c r="BA249" i="9" s="1"/>
  <c r="BA272" i="9" s="1"/>
  <c r="BC318" i="9" s="1"/>
  <c r="AY42" i="20"/>
  <c r="AZ108" i="8"/>
  <c r="AZ110" i="20" s="1"/>
  <c r="AZ108" i="27" s="1"/>
  <c r="AV87" i="20"/>
  <c r="AM199" i="24"/>
  <c r="AM200" i="21"/>
  <c r="AM199" i="27"/>
  <c r="AM199" i="31" s="1"/>
  <c r="AJ83" i="24"/>
  <c r="AJ84" i="21"/>
  <c r="AJ83" i="27"/>
  <c r="AJ83" i="31" s="1"/>
  <c r="AQ107" i="8"/>
  <c r="AM85" i="22"/>
  <c r="AM96" i="22" s="1"/>
  <c r="AM97" i="22" s="1"/>
  <c r="AM86" i="20"/>
  <c r="T20" i="21"/>
  <c r="T42" i="8"/>
  <c r="T19" i="24"/>
  <c r="T19" i="9"/>
  <c r="U20" i="8"/>
  <c r="U135" i="8"/>
  <c r="U158" i="8" s="1"/>
  <c r="T19" i="27"/>
  <c r="T19" i="31"/>
  <c r="AP39" i="24"/>
  <c r="AP49" i="24" s="1"/>
  <c r="AP50" i="24" s="1"/>
  <c r="AP39" i="27"/>
  <c r="AP39" i="31" s="1"/>
  <c r="AP40" i="21"/>
  <c r="X83" i="24"/>
  <c r="X84" i="21"/>
  <c r="X83" i="27"/>
  <c r="X83" i="31" s="1"/>
  <c r="AL179" i="8"/>
  <c r="AL158" i="20"/>
  <c r="AM313" i="22"/>
  <c r="AQ335" i="8"/>
  <c r="AM314" i="20"/>
  <c r="AR104" i="31"/>
  <c r="AM128" i="31" s="1"/>
  <c r="AM128" i="27"/>
  <c r="AU107" i="8"/>
  <c r="AQ86" i="20"/>
  <c r="AQ85" i="22"/>
  <c r="AQ96" i="22" s="1"/>
  <c r="AQ97" i="22" s="1"/>
  <c r="AW180" i="8"/>
  <c r="AW159" i="20"/>
  <c r="AN39" i="24"/>
  <c r="AN49" i="24" s="1"/>
  <c r="AN50" i="24" s="1"/>
  <c r="AN39" i="27"/>
  <c r="AN39" i="31" s="1"/>
  <c r="AN40" i="21"/>
  <c r="W225" i="20"/>
  <c r="W224" i="22"/>
  <c r="R248" i="22" s="1"/>
  <c r="R247" i="8"/>
  <c r="R270" i="8" s="1"/>
  <c r="X40" i="21"/>
  <c r="X39" i="24"/>
  <c r="X49" i="24" s="1"/>
  <c r="X50" i="24" s="1"/>
  <c r="X39" i="27"/>
  <c r="X39" i="31" s="1"/>
  <c r="BK317" i="9"/>
  <c r="BO340" i="9" s="1"/>
  <c r="BI294" i="9"/>
  <c r="AY180" i="20"/>
  <c r="BA201" i="8"/>
  <c r="Z158" i="20"/>
  <c r="Z179" i="8"/>
  <c r="AT107" i="22"/>
  <c r="AT108" i="20"/>
  <c r="BA199" i="24"/>
  <c r="BA199" i="27"/>
  <c r="BA199" i="31" s="1"/>
  <c r="BA200" i="21"/>
  <c r="AY199" i="24"/>
  <c r="AY200" i="21"/>
  <c r="AY199" i="27"/>
  <c r="AY199" i="31" s="1"/>
  <c r="AY203" i="20"/>
  <c r="BC224" i="8"/>
  <c r="BB18" i="27"/>
  <c r="BB19" i="21"/>
  <c r="BB18" i="24"/>
  <c r="BB18" i="9"/>
  <c r="BB41" i="8"/>
  <c r="BC134" i="8"/>
  <c r="BC157" i="8" s="1"/>
  <c r="BC19" i="8"/>
  <c r="BB18" i="31"/>
  <c r="AT129" i="27"/>
  <c r="AY105" i="31"/>
  <c r="AT129" i="31" s="1"/>
  <c r="AE106" i="21"/>
  <c r="Z130" i="21" s="1"/>
  <c r="AE105" i="27"/>
  <c r="AE105" i="24"/>
  <c r="Z129" i="24" s="1"/>
  <c r="AR336" i="20"/>
  <c r="AR335" i="22"/>
  <c r="AN336" i="20"/>
  <c r="AN335" i="22"/>
  <c r="AZ336" i="20"/>
  <c r="AZ335" i="22"/>
  <c r="V41" i="21"/>
  <c r="V63" i="9"/>
  <c r="X86" i="9" s="1"/>
  <c r="AB109" i="9" s="1"/>
  <c r="W133" i="9" s="1"/>
  <c r="W156" i="9" s="1"/>
  <c r="W179" i="9" s="1"/>
  <c r="Y202" i="9" s="1"/>
  <c r="AC225" i="9" s="1"/>
  <c r="X249" i="9" s="1"/>
  <c r="X272" i="9" s="1"/>
  <c r="Z318" i="9" s="1"/>
  <c r="BE176" i="9"/>
  <c r="BG199" i="9" s="1"/>
  <c r="BG63" i="9"/>
  <c r="BH107" i="27"/>
  <c r="BC131" i="9"/>
  <c r="BC154" i="9" s="1"/>
  <c r="AY108" i="8"/>
  <c r="AU87" i="20"/>
  <c r="BM224" i="8"/>
  <c r="V62" i="21"/>
  <c r="V61" i="27"/>
  <c r="V61" i="24"/>
  <c r="V72" i="24" s="1"/>
  <c r="V73" i="24" s="1"/>
  <c r="W129" i="9"/>
  <c r="W152" i="9" s="1"/>
  <c r="Z84" i="9"/>
  <c r="AK106" i="27"/>
  <c r="AK106" i="24"/>
  <c r="AK87" i="20"/>
  <c r="AO108" i="8"/>
  <c r="AF107" i="9"/>
  <c r="AW314" i="22"/>
  <c r="BA336" i="8"/>
  <c r="AW315" i="20"/>
  <c r="AK338" i="22"/>
  <c r="AK339" i="20"/>
  <c r="AY270" i="22"/>
  <c r="AY271" i="20"/>
  <c r="AY292" i="8"/>
  <c r="AY293" i="22" s="1"/>
  <c r="X86" i="8"/>
  <c r="V65" i="20"/>
  <c r="Q128" i="31"/>
  <c r="BI197" i="9"/>
  <c r="AO202" i="8"/>
  <c r="AM181" i="20"/>
  <c r="BC294" i="20"/>
  <c r="BE315" i="8"/>
  <c r="AI336" i="8"/>
  <c r="AE314" i="22"/>
  <c r="AE315" i="20"/>
  <c r="AZ224" i="8"/>
  <c r="AV203" i="20"/>
  <c r="AI339" i="20"/>
  <c r="AI338" i="22"/>
  <c r="AS63" i="21"/>
  <c r="Z201" i="8"/>
  <c r="X180" i="20"/>
  <c r="BK112" i="21"/>
  <c r="BF136" i="21" s="1"/>
  <c r="BK111" i="27"/>
  <c r="Q129" i="9"/>
  <c r="Q152" i="9" s="1"/>
  <c r="P151" i="27"/>
  <c r="P151" i="24"/>
  <c r="P174" i="9"/>
  <c r="P152" i="21"/>
  <c r="AB223" i="9"/>
  <c r="X201" i="21"/>
  <c r="X200" i="24"/>
  <c r="X200" i="27"/>
  <c r="X200" i="31" s="1"/>
  <c r="S21" i="8"/>
  <c r="R20" i="31"/>
  <c r="R20" i="27"/>
  <c r="R21" i="21"/>
  <c r="R20" i="24"/>
  <c r="R43" i="8"/>
  <c r="S136" i="8"/>
  <c r="S159" i="8" s="1"/>
  <c r="S182" i="8" s="1"/>
  <c r="U205" i="8" s="1"/>
  <c r="Y228" i="8" s="1"/>
  <c r="T252" i="8" s="1"/>
  <c r="T275" i="8" s="1"/>
  <c r="T298" i="8" s="1"/>
  <c r="V321" i="8" s="1"/>
  <c r="Z344" i="8" s="1"/>
  <c r="R20" i="9"/>
  <c r="AX130" i="9"/>
  <c r="AX153" i="9" s="1"/>
  <c r="AI62" i="27"/>
  <c r="AI63" i="21"/>
  <c r="X337" i="20"/>
  <c r="X336" i="22"/>
  <c r="AY248" i="20"/>
  <c r="BJ202" i="8"/>
  <c r="BE42" i="21"/>
  <c r="BE41" i="27"/>
  <c r="AX107" i="9"/>
  <c r="AW63" i="21"/>
  <c r="AW62" i="27"/>
  <c r="AV151" i="31"/>
  <c r="BC135" i="8"/>
  <c r="BC158" i="8" s="1"/>
  <c r="BC20" i="8"/>
  <c r="BB19" i="31"/>
  <c r="BB19" i="27"/>
  <c r="BB19" i="24"/>
  <c r="BB20" i="21"/>
  <c r="BB19" i="9"/>
  <c r="BB42" i="8"/>
  <c r="X336" i="8"/>
  <c r="T314" i="22"/>
  <c r="T315" i="20"/>
  <c r="AG62" i="27"/>
  <c r="BJ340" i="8"/>
  <c r="BJ342" i="20" s="1"/>
  <c r="BF319" i="20"/>
  <c r="AT336" i="22"/>
  <c r="AT337" i="20"/>
  <c r="AV65" i="20"/>
  <c r="AX86" i="8"/>
  <c r="V221" i="9"/>
  <c r="R198" i="27"/>
  <c r="R198" i="31" s="1"/>
  <c r="R198" i="24"/>
  <c r="R199" i="21"/>
  <c r="AL224" i="8"/>
  <c r="AH203" i="20"/>
  <c r="AW155" i="27"/>
  <c r="AW155" i="31" s="1"/>
  <c r="AW156" i="21"/>
  <c r="AW178" i="9"/>
  <c r="AR314" i="8"/>
  <c r="AP293" i="20"/>
  <c r="AT61" i="31"/>
  <c r="AJ45" i="20"/>
  <c r="AJ66" i="8"/>
  <c r="AJ43" i="9"/>
  <c r="AJ66" i="9" s="1"/>
  <c r="AL89" i="9" s="1"/>
  <c r="AP112" i="9" s="1"/>
  <c r="AK136" i="9" s="1"/>
  <c r="AK159" i="9" s="1"/>
  <c r="AK182" i="9" s="1"/>
  <c r="AM205" i="9" s="1"/>
  <c r="AQ228" i="9" s="1"/>
  <c r="AL252" i="9" s="1"/>
  <c r="AL275" i="9" s="1"/>
  <c r="AN321" i="9" s="1"/>
  <c r="AF128" i="31"/>
  <c r="W106" i="9"/>
  <c r="AX337" i="20"/>
  <c r="AX336" i="22"/>
  <c r="Y44" i="20"/>
  <c r="Y65" i="8"/>
  <c r="Y42" i="9"/>
  <c r="AM39" i="31"/>
  <c r="X179" i="27"/>
  <c r="X179" i="31" s="1"/>
  <c r="X180" i="21"/>
  <c r="AS336" i="8"/>
  <c r="AO315" i="20"/>
  <c r="AO314" i="22"/>
  <c r="AE109" i="20"/>
  <c r="AE108" i="22"/>
  <c r="AE119" i="22" s="1"/>
  <c r="AE120" i="22" s="1"/>
  <c r="AJ224" i="8"/>
  <c r="AF203" i="20"/>
  <c r="AM247" i="22"/>
  <c r="S19" i="8"/>
  <c r="S134" i="8"/>
  <c r="S157" i="8" s="1"/>
  <c r="R18" i="31"/>
  <c r="R18" i="24"/>
  <c r="R18" i="27"/>
  <c r="R19" i="21"/>
  <c r="R18" i="9"/>
  <c r="R41" i="8"/>
  <c r="AW85" i="9"/>
  <c r="AB43" i="20"/>
  <c r="AB64" i="8"/>
  <c r="AB41" i="9"/>
  <c r="AB64" i="9" s="1"/>
  <c r="AD87" i="9" s="1"/>
  <c r="AH110" i="9" s="1"/>
  <c r="AC134" i="9" s="1"/>
  <c r="AC157" i="9" s="1"/>
  <c r="AC180" i="9" s="1"/>
  <c r="AE203" i="9" s="1"/>
  <c r="AI226" i="9" s="1"/>
  <c r="AD250" i="9" s="1"/>
  <c r="AD273" i="9" s="1"/>
  <c r="AD296" i="9" s="1"/>
  <c r="AQ248" i="20"/>
  <c r="AD61" i="31"/>
  <c r="AJ84" i="27"/>
  <c r="AJ84" i="24"/>
  <c r="BI110" i="31"/>
  <c r="BD134" i="31" s="1"/>
  <c r="BD134" i="27"/>
  <c r="Q62" i="21"/>
  <c r="S84" i="9"/>
  <c r="AY83" i="31"/>
  <c r="AG106" i="27"/>
  <c r="AG106" i="24"/>
  <c r="BJ198" i="9"/>
  <c r="BM228" i="8"/>
  <c r="BI207" i="20"/>
  <c r="T335" i="22"/>
  <c r="T336" i="20"/>
  <c r="AO153" i="21"/>
  <c r="AO152" i="24"/>
  <c r="AO175" i="9"/>
  <c r="AO152" i="27"/>
  <c r="AI248" i="20"/>
  <c r="AG42" i="27"/>
  <c r="AG42" i="31" s="1"/>
  <c r="AG43" i="21"/>
  <c r="AN174" i="27"/>
  <c r="AN175" i="21"/>
  <c r="AN174" i="24"/>
  <c r="AP197" i="9"/>
  <c r="V82" i="31"/>
  <c r="AB157" i="21"/>
  <c r="AB156" i="27"/>
  <c r="AB156" i="31" s="1"/>
  <c r="AU83" i="31"/>
  <c r="AP128" i="31"/>
  <c r="AC226" i="20"/>
  <c r="X248" i="8"/>
  <c r="X271" i="8" s="1"/>
  <c r="AJ130" i="9"/>
  <c r="AJ153" i="9" s="1"/>
  <c r="AH41" i="21"/>
  <c r="AH40" i="27"/>
  <c r="AK43" i="20"/>
  <c r="AK64" i="8"/>
  <c r="AK41" i="9"/>
  <c r="X324" i="9"/>
  <c r="AB347" i="9" s="1"/>
  <c r="V301" i="9"/>
  <c r="AF85" i="21"/>
  <c r="AF84" i="27"/>
  <c r="AF84" i="24"/>
  <c r="AF95" i="24" s="1"/>
  <c r="AF96" i="24" s="1"/>
  <c r="AG316" i="8"/>
  <c r="AE295" i="20"/>
  <c r="Y88" i="20"/>
  <c r="AC109" i="8"/>
  <c r="AC111" i="20" s="1"/>
  <c r="BF67" i="21"/>
  <c r="BF66" i="27"/>
  <c r="BF66" i="31" s="1"/>
  <c r="AL109" i="21"/>
  <c r="AG133" i="21" s="1"/>
  <c r="BB130" i="24"/>
  <c r="BG118" i="24"/>
  <c r="X135" i="8"/>
  <c r="X158" i="8" s="1"/>
  <c r="X20" i="8"/>
  <c r="W19" i="31"/>
  <c r="W19" i="27"/>
  <c r="W20" i="21"/>
  <c r="W19" i="24"/>
  <c r="W19" i="9"/>
  <c r="W42" i="8"/>
  <c r="AO270" i="22"/>
  <c r="AO292" i="8"/>
  <c r="AO293" i="22" s="1"/>
  <c r="AO271" i="20"/>
  <c r="N127" i="31"/>
  <c r="AU271" i="20"/>
  <c r="AU270" i="22"/>
  <c r="AU292" i="8"/>
  <c r="AU293" i="22" s="1"/>
  <c r="AU65" i="8"/>
  <c r="AU44" i="20"/>
  <c r="AU42" i="9"/>
  <c r="AT128" i="31"/>
  <c r="AL65" i="20"/>
  <c r="AN86" i="8"/>
  <c r="AW202" i="8"/>
  <c r="AU181" i="20"/>
  <c r="AM201" i="9"/>
  <c r="AI180" i="27"/>
  <c r="AI180" i="31" s="1"/>
  <c r="AI181" i="21"/>
  <c r="AF108" i="22"/>
  <c r="AF109" i="20"/>
  <c r="AO129" i="24"/>
  <c r="T248" i="20"/>
  <c r="X129" i="27"/>
  <c r="AC105" i="31"/>
  <c r="X129" i="31" s="1"/>
  <c r="V246" i="22"/>
  <c r="W60" i="31"/>
  <c r="AE135" i="8"/>
  <c r="AE158" i="8" s="1"/>
  <c r="AE20" i="8"/>
  <c r="AD19" i="31"/>
  <c r="AD19" i="27"/>
  <c r="AD19" i="24"/>
  <c r="AD19" i="9"/>
  <c r="AD20" i="21"/>
  <c r="AD42" i="8"/>
  <c r="U247" i="8"/>
  <c r="U270" i="8" s="1"/>
  <c r="Z225" i="20"/>
  <c r="Z224" i="22"/>
  <c r="U248" i="22" s="1"/>
  <c r="AA85" i="8"/>
  <c r="Y64" i="20"/>
  <c r="X38" i="31"/>
  <c r="AE247" i="22"/>
  <c r="AJ235" i="22"/>
  <c r="AL338" i="20"/>
  <c r="AL337" i="22"/>
  <c r="AM43" i="20"/>
  <c r="AM64" i="8"/>
  <c r="AM41" i="9"/>
  <c r="Z63" i="21"/>
  <c r="AL174" i="24"/>
  <c r="AL174" i="27"/>
  <c r="AN197" i="9"/>
  <c r="AL175" i="21"/>
  <c r="AP84" i="24"/>
  <c r="AT107" i="9"/>
  <c r="AK107" i="21"/>
  <c r="AF130" i="9"/>
  <c r="AF153" i="9" s="1"/>
  <c r="W62" i="9"/>
  <c r="AV105" i="31"/>
  <c r="AQ129" i="27"/>
  <c r="AR65" i="20"/>
  <c r="AT86" i="8"/>
  <c r="R82" i="31"/>
  <c r="AV247" i="8"/>
  <c r="AV270" i="8" s="1"/>
  <c r="BA225" i="20"/>
  <c r="BA224" i="22"/>
  <c r="AT203" i="20"/>
  <c r="AX224" i="8"/>
  <c r="BC62" i="31"/>
  <c r="AU202" i="21"/>
  <c r="AU201" i="27"/>
  <c r="AU201" i="31" s="1"/>
  <c r="AW225" i="20"/>
  <c r="AR247" i="8"/>
  <c r="AR270" i="8" s="1"/>
  <c r="AW224" i="22"/>
  <c r="BE67" i="21"/>
  <c r="BE66" i="27"/>
  <c r="BE66" i="31" s="1"/>
  <c r="AR197" i="9"/>
  <c r="AP174" i="24"/>
  <c r="AP175" i="21"/>
  <c r="AP174" i="27"/>
  <c r="AI161" i="20"/>
  <c r="AI182" i="8"/>
  <c r="AJ109" i="21"/>
  <c r="AE133" i="21" s="1"/>
  <c r="AE132" i="9"/>
  <c r="AE155" i="9" s="1"/>
  <c r="V40" i="27"/>
  <c r="V40" i="31" s="1"/>
  <c r="Z62" i="27"/>
  <c r="Z62" i="31" s="1"/>
  <c r="AB85" i="9"/>
  <c r="AQ135" i="8"/>
  <c r="AQ158" i="8" s="1"/>
  <c r="AQ20" i="8"/>
  <c r="AP19" i="31"/>
  <c r="AP19" i="27"/>
  <c r="AP20" i="21"/>
  <c r="AP19" i="24"/>
  <c r="AP19" i="9"/>
  <c r="AP42" i="8"/>
  <c r="BG88" i="27"/>
  <c r="BG88" i="31" s="1"/>
  <c r="BG89" i="21"/>
  <c r="AS181" i="20"/>
  <c r="AU202" i="8"/>
  <c r="BG45" i="21"/>
  <c r="BG67" i="9"/>
  <c r="AP40" i="27"/>
  <c r="AP63" i="9"/>
  <c r="BF119" i="24"/>
  <c r="BA142" i="24"/>
  <c r="AI83" i="31"/>
  <c r="AY247" i="22"/>
  <c r="BI296" i="9"/>
  <c r="BK319" i="9"/>
  <c r="BO342" i="9" s="1"/>
  <c r="AL204" i="8"/>
  <c r="AJ183" i="20"/>
  <c r="AS39" i="31"/>
  <c r="AY87" i="20"/>
  <c r="BC108" i="8"/>
  <c r="AV174" i="27"/>
  <c r="AV174" i="24"/>
  <c r="AX197" i="9"/>
  <c r="AV175" i="21"/>
  <c r="BA43" i="20"/>
  <c r="BA64" i="8"/>
  <c r="BA41" i="9"/>
  <c r="AC156" i="21"/>
  <c r="AC178" i="9"/>
  <c r="AC155" i="27"/>
  <c r="AC155" i="31" s="1"/>
  <c r="BJ111" i="27"/>
  <c r="BJ112" i="21"/>
  <c r="BE136" i="21" s="1"/>
  <c r="AZ336" i="22"/>
  <c r="AZ337" i="20"/>
  <c r="AR151" i="31"/>
  <c r="X105" i="31"/>
  <c r="S129" i="31" s="1"/>
  <c r="S129" i="27"/>
  <c r="AM225" i="20"/>
  <c r="AH247" i="8"/>
  <c r="AH270" i="8" s="1"/>
  <c r="AM224" i="22"/>
  <c r="AU106" i="24"/>
  <c r="AU107" i="21"/>
  <c r="AU106" i="27"/>
  <c r="AZ203" i="20"/>
  <c r="BD224" i="8"/>
  <c r="AA108" i="20"/>
  <c r="AA107" i="22"/>
  <c r="AA119" i="22" s="1"/>
  <c r="AA120" i="22" s="1"/>
  <c r="W246" i="8"/>
  <c r="W269" i="8" s="1"/>
  <c r="AB224" i="20"/>
  <c r="AB223" i="22"/>
  <c r="BH163" i="20"/>
  <c r="BH184" i="8"/>
  <c r="AV40" i="27"/>
  <c r="BD108" i="9"/>
  <c r="AY132" i="9" s="1"/>
  <c r="AY155" i="9" s="1"/>
  <c r="AG87" i="20"/>
  <c r="AK108" i="8"/>
  <c r="AM129" i="24"/>
  <c r="Q60" i="31"/>
  <c r="R313" i="22"/>
  <c r="R314" i="20"/>
  <c r="V335" i="8"/>
  <c r="BE197" i="9"/>
  <c r="AF154" i="27"/>
  <c r="AF154" i="31" s="1"/>
  <c r="AF154" i="24"/>
  <c r="AF155" i="21"/>
  <c r="AF177" i="9"/>
  <c r="AC223" i="8"/>
  <c r="Y202" i="20"/>
  <c r="Y201" i="22"/>
  <c r="Y212" i="22" s="1"/>
  <c r="Y213" i="22" s="1"/>
  <c r="Z204" i="20"/>
  <c r="AD225" i="8"/>
  <c r="X84" i="9"/>
  <c r="AW292" i="8"/>
  <c r="AW293" i="22" s="1"/>
  <c r="AW270" i="22"/>
  <c r="AW271" i="20"/>
  <c r="AM248" i="20"/>
  <c r="Q63" i="8"/>
  <c r="Q42" i="20"/>
  <c r="Q40" i="9"/>
  <c r="Q49" i="8"/>
  <c r="AP130" i="9"/>
  <c r="AP153" i="9" s="1"/>
  <c r="AP336" i="22"/>
  <c r="AP337" i="20"/>
  <c r="U63" i="9"/>
  <c r="AI202" i="8"/>
  <c r="AG181" i="20"/>
  <c r="Y153" i="21"/>
  <c r="Y152" i="27"/>
  <c r="Y152" i="24"/>
  <c r="Y175" i="9"/>
  <c r="AQ270" i="22"/>
  <c r="AQ292" i="8"/>
  <c r="AQ293" i="22" s="1"/>
  <c r="AQ271" i="20"/>
  <c r="AL84" i="24"/>
  <c r="AL85" i="21"/>
  <c r="AL84" i="27"/>
  <c r="AE39" i="31"/>
  <c r="AU132" i="9"/>
  <c r="AU155" i="9" s="1"/>
  <c r="AW129" i="24"/>
  <c r="AI247" i="22"/>
  <c r="AN235" i="22"/>
  <c r="AI88" i="8"/>
  <c r="AG67" i="20"/>
  <c r="Q291" i="8"/>
  <c r="Q292" i="22" s="1"/>
  <c r="Q269" i="22"/>
  <c r="Q270" i="20"/>
  <c r="R38" i="31"/>
  <c r="AJ159" i="20"/>
  <c r="AJ180" i="8"/>
  <c r="AD84" i="24"/>
  <c r="AD95" i="24" s="1"/>
  <c r="AD96" i="24" s="1"/>
  <c r="AD84" i="27"/>
  <c r="AD85" i="21"/>
  <c r="AV107" i="9"/>
  <c r="AB247" i="8"/>
  <c r="AB270" i="8" s="1"/>
  <c r="AG225" i="20"/>
  <c r="AG224" i="22"/>
  <c r="AA292" i="8"/>
  <c r="AA293" i="22" s="1"/>
  <c r="AA271" i="20"/>
  <c r="AA270" i="22"/>
  <c r="AG295" i="20"/>
  <c r="AI316" i="8"/>
  <c r="AJ86" i="8"/>
  <c r="AH65" i="20"/>
  <c r="Z200" i="9"/>
  <c r="X178" i="21"/>
  <c r="X177" i="24"/>
  <c r="X177" i="27"/>
  <c r="X177" i="31" s="1"/>
  <c r="AX293" i="20"/>
  <c r="AZ314" i="8"/>
  <c r="AI39" i="31"/>
  <c r="BA129" i="31"/>
  <c r="AG130" i="27"/>
  <c r="AL106" i="31"/>
  <c r="AG130" i="31" s="1"/>
  <c r="AL108" i="27"/>
  <c r="AW152" i="27"/>
  <c r="AW153" i="21"/>
  <c r="AW152" i="24"/>
  <c r="AW175" i="9"/>
  <c r="BB131" i="21"/>
  <c r="BG314" i="8"/>
  <c r="W159" i="20"/>
  <c r="W180" i="8"/>
  <c r="AO248" i="20"/>
  <c r="AB41" i="21"/>
  <c r="AB63" i="9"/>
  <c r="AS107" i="21"/>
  <c r="AN130" i="9"/>
  <c r="AN153" i="9" s="1"/>
  <c r="O18" i="33"/>
  <c r="Q85" i="22"/>
  <c r="Q96" i="22" s="1"/>
  <c r="Q97" i="22" s="1"/>
  <c r="Q86" i="20"/>
  <c r="O18" i="34"/>
  <c r="U107" i="8"/>
  <c r="Q95" i="8"/>
  <c r="AW20" i="8"/>
  <c r="AW135" i="8"/>
  <c r="AW158" i="8" s="1"/>
  <c r="AV19" i="31"/>
  <c r="AV19" i="27"/>
  <c r="AV19" i="24"/>
  <c r="AV20" i="21"/>
  <c r="AV19" i="9"/>
  <c r="AV42" i="8"/>
  <c r="W128" i="31"/>
  <c r="AU248" i="20"/>
  <c r="AF316" i="22"/>
  <c r="AJ338" i="8"/>
  <c r="AF317" i="20"/>
  <c r="AV293" i="20"/>
  <c r="AX314" i="8"/>
  <c r="AL40" i="27"/>
  <c r="AL41" i="21"/>
  <c r="AV61" i="31"/>
  <c r="X86" i="21"/>
  <c r="Y313" i="8"/>
  <c r="W292" i="20"/>
  <c r="AG129" i="24"/>
  <c r="AO226" i="8"/>
  <c r="AK205" i="20"/>
  <c r="AR61" i="31"/>
  <c r="BL108" i="8"/>
  <c r="AB85" i="21"/>
  <c r="AB84" i="24"/>
  <c r="AB84" i="27"/>
  <c r="AG86" i="27"/>
  <c r="AG86" i="31" s="1"/>
  <c r="AG87" i="21"/>
  <c r="T247" i="22"/>
  <c r="BI110" i="20"/>
  <c r="V291" i="8"/>
  <c r="V292" i="22" s="1"/>
  <c r="V269" i="22"/>
  <c r="V270" i="20"/>
  <c r="BL338" i="8"/>
  <c r="AD159" i="20"/>
  <c r="AD180" i="8"/>
  <c r="Y40" i="21"/>
  <c r="Y39" i="24"/>
  <c r="Y49" i="24" s="1"/>
  <c r="Y50" i="24" s="1"/>
  <c r="Y39" i="27"/>
  <c r="AU182" i="20"/>
  <c r="AW203" i="8"/>
  <c r="BA176" i="21"/>
  <c r="BA175" i="27"/>
  <c r="BC198" i="9"/>
  <c r="BA175" i="24"/>
  <c r="BA188" i="24" s="1"/>
  <c r="BA189" i="24" s="1"/>
  <c r="AB87" i="20"/>
  <c r="AF108" i="8"/>
  <c r="AF110" i="20" s="1"/>
  <c r="T85" i="22"/>
  <c r="T96" i="22" s="1"/>
  <c r="T97" i="22" s="1"/>
  <c r="X107" i="8"/>
  <c r="T86" i="20"/>
  <c r="AQ108" i="8"/>
  <c r="AM87" i="20"/>
  <c r="AN41" i="21"/>
  <c r="AN63" i="9"/>
  <c r="AG83" i="31"/>
  <c r="W39" i="24"/>
  <c r="W49" i="24" s="1"/>
  <c r="W50" i="24" s="1"/>
  <c r="W40" i="21"/>
  <c r="W39" i="27"/>
  <c r="Q119" i="24"/>
  <c r="L142" i="24"/>
  <c r="AR40" i="27"/>
  <c r="AB293" i="20"/>
  <c r="AD314" i="8"/>
  <c r="AL130" i="9"/>
  <c r="AL153" i="9" s="1"/>
  <c r="AJ137" i="8"/>
  <c r="AJ160" i="8" s="1"/>
  <c r="AJ22" i="8"/>
  <c r="AI21" i="31"/>
  <c r="AI21" i="27"/>
  <c r="AI22" i="21"/>
  <c r="AI21" i="24"/>
  <c r="AI21" i="9"/>
  <c r="AI44" i="8"/>
  <c r="AP159" i="20"/>
  <c r="AP180" i="8"/>
  <c r="AR130" i="9"/>
  <c r="AR153" i="9" s="1"/>
  <c r="BI90" i="8"/>
  <c r="BG69" i="20"/>
  <c r="AJ85" i="21"/>
  <c r="AN107" i="9"/>
  <c r="P39" i="27"/>
  <c r="P62" i="9"/>
  <c r="P49" i="9"/>
  <c r="Z106" i="31"/>
  <c r="U130" i="31" s="1"/>
  <c r="U130" i="27"/>
  <c r="P246" i="8"/>
  <c r="P269" i="8" s="1"/>
  <c r="U223" i="22"/>
  <c r="P247" i="22" s="1"/>
  <c r="U224" i="20"/>
  <c r="U234" i="8"/>
  <c r="P258" i="8" s="1"/>
  <c r="X159" i="20"/>
  <c r="X180" i="8"/>
  <c r="AZ225" i="8"/>
  <c r="AV204" i="20"/>
  <c r="BC107" i="21"/>
  <c r="BC106" i="27"/>
  <c r="BC106" i="24"/>
  <c r="AQ202" i="8"/>
  <c r="AO181" i="20"/>
  <c r="T293" i="20"/>
  <c r="V314" i="8"/>
  <c r="X66" i="20"/>
  <c r="Z87" i="8"/>
  <c r="AL61" i="31"/>
  <c r="BF89" i="21"/>
  <c r="BF88" i="27"/>
  <c r="BF88" i="31" s="1"/>
  <c r="AM62" i="27"/>
  <c r="M152" i="21"/>
  <c r="M166" i="21" s="1"/>
  <c r="M167" i="21" s="1"/>
  <c r="M165" i="9"/>
  <c r="M174" i="9"/>
  <c r="M151" i="27"/>
  <c r="M151" i="24"/>
  <c r="M165" i="24" s="1"/>
  <c r="M166" i="24" s="1"/>
  <c r="AR174" i="27"/>
  <c r="AR175" i="21"/>
  <c r="AT197" i="9"/>
  <c r="AR174" i="24"/>
  <c r="S201" i="8"/>
  <c r="Q180" i="20"/>
  <c r="Q188" i="8"/>
  <c r="AT314" i="8"/>
  <c r="AR293" i="20"/>
  <c r="AF40" i="27"/>
  <c r="AF63" i="9"/>
  <c r="BH85" i="9"/>
  <c r="W83" i="24"/>
  <c r="W95" i="24" s="1"/>
  <c r="W96" i="24" s="1"/>
  <c r="W83" i="27"/>
  <c r="W84" i="21"/>
  <c r="BG47" i="20"/>
  <c r="BG68" i="8"/>
  <c r="BG45" i="9"/>
  <c r="T85" i="9"/>
  <c r="BF251" i="8"/>
  <c r="BF274" i="8" s="1"/>
  <c r="BK229" i="20"/>
  <c r="AE62" i="27"/>
  <c r="AE63" i="21"/>
  <c r="AM130" i="21"/>
  <c r="AT223" i="9"/>
  <c r="R128" i="31"/>
  <c r="AN224" i="8"/>
  <c r="AJ203" i="20"/>
  <c r="BK107" i="9"/>
  <c r="AK107" i="31"/>
  <c r="AF131" i="31" s="1"/>
  <c r="AF131" i="27"/>
  <c r="BC224" i="22"/>
  <c r="BC225" i="20"/>
  <c r="AX247" i="8"/>
  <c r="AX270" i="8" s="1"/>
  <c r="AG202" i="8"/>
  <c r="AE181" i="20"/>
  <c r="AD130" i="9"/>
  <c r="AD153" i="9" s="1"/>
  <c r="AW247" i="22"/>
  <c r="AM271" i="20"/>
  <c r="AM270" i="22"/>
  <c r="AM292" i="8"/>
  <c r="AM293" i="22" s="1"/>
  <c r="W86" i="8"/>
  <c r="U65" i="20"/>
  <c r="AQ247" i="22"/>
  <c r="AD247" i="8"/>
  <c r="AD270" i="8" s="1"/>
  <c r="AI224" i="22"/>
  <c r="AI225" i="20"/>
  <c r="Z338" i="20"/>
  <c r="Z337" i="22"/>
  <c r="AA337" i="8"/>
  <c r="W315" i="22"/>
  <c r="W316" i="20"/>
  <c r="AP109" i="20"/>
  <c r="AP108" i="22"/>
  <c r="BH108" i="21"/>
  <c r="BH107" i="24"/>
  <c r="AJ40" i="27"/>
  <c r="AJ63" i="9"/>
  <c r="AA247" i="8"/>
  <c r="AA270" i="8" s="1"/>
  <c r="AF224" i="22"/>
  <c r="AA248" i="22" s="1"/>
  <c r="AF225" i="20"/>
  <c r="BB105" i="31"/>
  <c r="AW129" i="27"/>
  <c r="S127" i="31"/>
  <c r="AG135" i="8"/>
  <c r="AG158" i="8" s="1"/>
  <c r="AG20" i="8"/>
  <c r="AF19" i="31"/>
  <c r="AF19" i="27"/>
  <c r="AF19" i="24"/>
  <c r="AF20" i="21"/>
  <c r="AF19" i="9"/>
  <c r="AF42" i="8"/>
  <c r="AI271" i="20"/>
  <c r="AI270" i="22"/>
  <c r="AI292" i="8"/>
  <c r="AI293" i="22" s="1"/>
  <c r="BD175" i="9"/>
  <c r="AJ174" i="24"/>
  <c r="AJ174" i="27"/>
  <c r="AL197" i="9"/>
  <c r="AJ175" i="21"/>
  <c r="AK135" i="8"/>
  <c r="AK158" i="8" s="1"/>
  <c r="AK20" i="8"/>
  <c r="AJ19" i="31"/>
  <c r="AJ19" i="27"/>
  <c r="AJ20" i="21"/>
  <c r="AJ19" i="24"/>
  <c r="AJ19" i="9"/>
  <c r="AJ42" i="8"/>
  <c r="AC63" i="21"/>
  <c r="AE85" i="9"/>
  <c r="AH108" i="22"/>
  <c r="AH119" i="22" s="1"/>
  <c r="AH120" i="22" s="1"/>
  <c r="AH109" i="20"/>
  <c r="X85" i="27"/>
  <c r="X85" i="31" s="1"/>
  <c r="AB108" i="9"/>
  <c r="AB108" i="27" s="1"/>
  <c r="AA248" i="20"/>
  <c r="AI152" i="24"/>
  <c r="AI175" i="9"/>
  <c r="AI152" i="27"/>
  <c r="AI153" i="21"/>
  <c r="AK175" i="9"/>
  <c r="AK153" i="21"/>
  <c r="AK152" i="27"/>
  <c r="AK152" i="24"/>
  <c r="AS225" i="20"/>
  <c r="AN247" i="8"/>
  <c r="AN270" i="8" s="1"/>
  <c r="AS224" i="22"/>
  <c r="AE83" i="31"/>
  <c r="X247" i="20"/>
  <c r="AF175" i="21"/>
  <c r="AF174" i="24"/>
  <c r="AF174" i="27"/>
  <c r="AH197" i="9"/>
  <c r="AQ177" i="21"/>
  <c r="AS199" i="9"/>
  <c r="AQ176" i="27"/>
  <c r="AQ176" i="31" s="1"/>
  <c r="AQ176" i="24"/>
  <c r="V156" i="21"/>
  <c r="BB130" i="27"/>
  <c r="BG106" i="31"/>
  <c r="V64" i="8"/>
  <c r="V43" i="20"/>
  <c r="V41" i="9"/>
  <c r="V64" i="9" s="1"/>
  <c r="X87" i="9" s="1"/>
  <c r="AB110" i="9" s="1"/>
  <c r="W134" i="9" s="1"/>
  <c r="W157" i="9" s="1"/>
  <c r="W180" i="9" s="1"/>
  <c r="Y203" i="9" s="1"/>
  <c r="AC226" i="9" s="1"/>
  <c r="X250" i="9" s="1"/>
  <c r="X273" i="9" s="1"/>
  <c r="X296" i="9" s="1"/>
  <c r="AJ86" i="21"/>
  <c r="AN108" i="9"/>
  <c r="AI132" i="9" s="1"/>
  <c r="AI155" i="9" s="1"/>
  <c r="AO247" i="22"/>
  <c r="AD86" i="8"/>
  <c r="AB65" i="20"/>
  <c r="O61" i="27"/>
  <c r="O62" i="21"/>
  <c r="O73" i="21" s="1"/>
  <c r="O74" i="21" s="1"/>
  <c r="O74" i="20"/>
  <c r="O75" i="20" s="1"/>
  <c r="AV159" i="20"/>
  <c r="AV180" i="8"/>
  <c r="AU247" i="22"/>
  <c r="AR84" i="27"/>
  <c r="AR84" i="24"/>
  <c r="AR95" i="24" s="1"/>
  <c r="AR96" i="24" s="1"/>
  <c r="AR85" i="21"/>
  <c r="AK39" i="31"/>
  <c r="X314" i="20"/>
  <c r="AB335" i="8"/>
  <c r="X313" i="22"/>
  <c r="AG156" i="21"/>
  <c r="AG155" i="27"/>
  <c r="AG155" i="31" s="1"/>
  <c r="AG178" i="9"/>
  <c r="AK109" i="27"/>
  <c r="AK110" i="21"/>
  <c r="AF134" i="21" s="1"/>
  <c r="AN337" i="20"/>
  <c r="AN336" i="22"/>
  <c r="AK85" i="9"/>
  <c r="N64" i="33"/>
  <c r="N67" i="33" s="1"/>
  <c r="N20" i="33"/>
  <c r="AB201" i="8"/>
  <c r="Z180" i="20"/>
  <c r="AW181" i="20"/>
  <c r="AY202" i="8"/>
  <c r="X82" i="31"/>
  <c r="T292" i="8"/>
  <c r="T293" i="22" s="1"/>
  <c r="T271" i="20"/>
  <c r="T270" i="22"/>
  <c r="BE85" i="27"/>
  <c r="V247" i="20"/>
  <c r="U201" i="8"/>
  <c r="S180" i="20"/>
  <c r="AC43" i="20"/>
  <c r="AC64" i="8"/>
  <c r="AC41" i="9"/>
  <c r="U127" i="31"/>
  <c r="Z61" i="31"/>
  <c r="AU157" i="27"/>
  <c r="AU157" i="31" s="1"/>
  <c r="AU158" i="21"/>
  <c r="AP107" i="9"/>
  <c r="BB109" i="20"/>
  <c r="BB108" i="22"/>
  <c r="AO109" i="8"/>
  <c r="AO111" i="20" s="1"/>
  <c r="AK88" i="20"/>
  <c r="AK62" i="27"/>
  <c r="AK63" i="21"/>
  <c r="P128" i="27"/>
  <c r="U104" i="31"/>
  <c r="AN65" i="20"/>
  <c r="AP86" i="8"/>
  <c r="Y85" i="8"/>
  <c r="W64" i="20"/>
  <c r="W107" i="22"/>
  <c r="W108" i="20"/>
  <c r="U177" i="9"/>
  <c r="U154" i="27"/>
  <c r="U154" i="31" s="1"/>
  <c r="U155" i="21"/>
  <c r="U154" i="24"/>
  <c r="AB134" i="8"/>
  <c r="AB157" i="8" s="1"/>
  <c r="AB19" i="8"/>
  <c r="AA18" i="31"/>
  <c r="AA18" i="27"/>
  <c r="AA19" i="21"/>
  <c r="AA18" i="24"/>
  <c r="AA18" i="9"/>
  <c r="AA41" i="8"/>
  <c r="R336" i="20"/>
  <c r="R352" i="20" s="1"/>
  <c r="R353" i="20" s="1"/>
  <c r="R335" i="22"/>
  <c r="R351" i="22" s="1"/>
  <c r="R352" i="22" s="1"/>
  <c r="R350" i="8"/>
  <c r="AH174" i="24"/>
  <c r="AH175" i="21"/>
  <c r="AH174" i="27"/>
  <c r="AJ197" i="9"/>
  <c r="AT130" i="9"/>
  <c r="AT153" i="9" s="1"/>
  <c r="Q313" i="22"/>
  <c r="U335" i="8"/>
  <c r="Q314" i="20"/>
  <c r="W337" i="20"/>
  <c r="W336" i="22"/>
  <c r="U19" i="8"/>
  <c r="U134" i="8"/>
  <c r="U157" i="8" s="1"/>
  <c r="T18" i="31"/>
  <c r="T18" i="27"/>
  <c r="T19" i="21"/>
  <c r="T18" i="24"/>
  <c r="T18" i="9"/>
  <c r="T41" i="8"/>
  <c r="AV177" i="24"/>
  <c r="AV177" i="27"/>
  <c r="AV177" i="31" s="1"/>
  <c r="AX200" i="9"/>
  <c r="AV178" i="21"/>
  <c r="AH66" i="8"/>
  <c r="AH45" i="20"/>
  <c r="AH43" i="9"/>
  <c r="AH66" i="9" s="1"/>
  <c r="AN293" i="20"/>
  <c r="AP314" i="8"/>
  <c r="W105" i="31"/>
  <c r="R129" i="31" s="1"/>
  <c r="R129" i="27"/>
  <c r="Q120" i="21"/>
  <c r="L143" i="21"/>
  <c r="V106" i="21"/>
  <c r="V105" i="27"/>
  <c r="V105" i="24"/>
  <c r="AP65" i="20"/>
  <c r="AR86" i="8"/>
  <c r="P128" i="24"/>
  <c r="AH107" i="9"/>
  <c r="T204" i="8"/>
  <c r="X227" i="8" s="1"/>
  <c r="S251" i="8" s="1"/>
  <c r="S274" i="8" s="1"/>
  <c r="S297" i="8" s="1"/>
  <c r="Q175" i="21"/>
  <c r="Q174" i="24"/>
  <c r="S197" i="9"/>
  <c r="Q174" i="27"/>
  <c r="AG248" i="20"/>
  <c r="BE224" i="22"/>
  <c r="AZ247" i="8"/>
  <c r="AZ270" i="8" s="1"/>
  <c r="BE225" i="20"/>
  <c r="AM110" i="21"/>
  <c r="AH134" i="21" s="1"/>
  <c r="AM109" i="27"/>
  <c r="U292" i="20"/>
  <c r="W313" i="8"/>
  <c r="BF318" i="8"/>
  <c r="BD297" i="20"/>
  <c r="AO43" i="20"/>
  <c r="AO64" i="8"/>
  <c r="AO41" i="9"/>
  <c r="AW39" i="31"/>
  <c r="AZ40" i="27"/>
  <c r="AZ63" i="9"/>
  <c r="BD293" i="8"/>
  <c r="BD294" i="22" s="1"/>
  <c r="BD305" i="22" s="1"/>
  <c r="BD306" i="22" s="1"/>
  <c r="BD271" i="22"/>
  <c r="BD282" i="22" s="1"/>
  <c r="BD283" i="22" s="1"/>
  <c r="BD272" i="20"/>
  <c r="BG44" i="27"/>
  <c r="BG44" i="31" s="1"/>
  <c r="AP41" i="21"/>
  <c r="AS271" i="20"/>
  <c r="AS292" i="8"/>
  <c r="AS293" i="22" s="1"/>
  <c r="AS270" i="22"/>
  <c r="R85" i="8"/>
  <c r="P64" i="20"/>
  <c r="P72" i="8"/>
  <c r="AJ336" i="22"/>
  <c r="AJ337" i="20"/>
  <c r="AF64" i="27"/>
  <c r="AF64" i="31" s="1"/>
  <c r="AF65" i="21"/>
  <c r="Y83" i="24"/>
  <c r="Y83" i="27"/>
  <c r="Y84" i="21"/>
  <c r="Q42" i="9"/>
  <c r="Q65" i="9" s="1"/>
  <c r="S88" i="9" s="1"/>
  <c r="W111" i="9" s="1"/>
  <c r="R135" i="9" s="1"/>
  <c r="R158" i="9" s="1"/>
  <c r="R181" i="9" s="1"/>
  <c r="T204" i="9" s="1"/>
  <c r="X227" i="9" s="1"/>
  <c r="S251" i="9" s="1"/>
  <c r="S274" i="9" s="1"/>
  <c r="Q65" i="8"/>
  <c r="S88" i="8" s="1"/>
  <c r="W111" i="8" s="1"/>
  <c r="AA335" i="22"/>
  <c r="AA336" i="20"/>
  <c r="Y135" i="8"/>
  <c r="Y158" i="8" s="1"/>
  <c r="Y20" i="8"/>
  <c r="X19" i="31"/>
  <c r="X19" i="27"/>
  <c r="X19" i="24"/>
  <c r="X20" i="21"/>
  <c r="X19" i="9"/>
  <c r="X42" i="8"/>
  <c r="AB174" i="27"/>
  <c r="AB174" i="24"/>
  <c r="AD197" i="9"/>
  <c r="AB175" i="21"/>
  <c r="AS316" i="20"/>
  <c r="AW337" i="8"/>
  <c r="AS315" i="22"/>
  <c r="BG247" i="8"/>
  <c r="BG270" i="8" s="1"/>
  <c r="BG293" i="8" s="1"/>
  <c r="X41" i="27"/>
  <c r="X41" i="31" s="1"/>
  <c r="X42" i="21"/>
  <c r="Q119" i="27"/>
  <c r="L142" i="27"/>
  <c r="AO87" i="20"/>
  <c r="AS108" i="8"/>
  <c r="AV201" i="21"/>
  <c r="AV200" i="27"/>
  <c r="AV200" i="31" s="1"/>
  <c r="AV200" i="24"/>
  <c r="AZ223" i="9"/>
  <c r="Q167" i="20"/>
  <c r="Q168" i="20" s="1"/>
  <c r="T128" i="24"/>
  <c r="AF65" i="20"/>
  <c r="AH86" i="8"/>
  <c r="AI129" i="24"/>
  <c r="T85" i="8"/>
  <c r="R64" i="20"/>
  <c r="R63" i="21" s="1"/>
  <c r="BG205" i="21"/>
  <c r="BG204" i="27"/>
  <c r="BG204" i="31" s="1"/>
  <c r="AQ152" i="24"/>
  <c r="AQ175" i="9"/>
  <c r="AQ152" i="27"/>
  <c r="AQ153" i="21"/>
  <c r="AC83" i="31"/>
  <c r="AX41" i="21"/>
  <c r="AX63" i="9"/>
  <c r="R199" i="9"/>
  <c r="P176" i="24"/>
  <c r="P176" i="27"/>
  <c r="P176" i="31" s="1"/>
  <c r="P177" i="21"/>
  <c r="AR105" i="31"/>
  <c r="AM129" i="27"/>
  <c r="AV338" i="20"/>
  <c r="AV337" i="22"/>
  <c r="P84" i="21"/>
  <c r="P96" i="21" s="1"/>
  <c r="P97" i="21" s="1"/>
  <c r="T106" i="9"/>
  <c r="P95" i="9"/>
  <c r="AT86" i="21"/>
  <c r="AT85" i="27"/>
  <c r="AT85" i="31" s="1"/>
  <c r="AK314" i="22"/>
  <c r="AK315" i="20"/>
  <c r="AO336" i="8"/>
  <c r="AW248" i="20"/>
  <c r="AV314" i="8"/>
  <c r="AT293" i="20"/>
  <c r="R246" i="8"/>
  <c r="R269" i="8" s="1"/>
  <c r="W223" i="22"/>
  <c r="R247" i="22" s="1"/>
  <c r="W224" i="20"/>
  <c r="AD336" i="22"/>
  <c r="AD337" i="20"/>
  <c r="U41" i="21"/>
  <c r="U40" i="27"/>
  <c r="U40" i="31" s="1"/>
  <c r="AM203" i="8"/>
  <c r="AK182" i="20"/>
  <c r="AB61" i="31"/>
  <c r="AZ109" i="20"/>
  <c r="AZ108" i="22"/>
  <c r="AZ119" i="22" s="1"/>
  <c r="AZ120" i="22" s="1"/>
  <c r="AK130" i="21"/>
  <c r="BH21" i="8"/>
  <c r="BH136" i="8"/>
  <c r="BH159" i="8" s="1"/>
  <c r="BG20" i="31"/>
  <c r="BG20" i="27"/>
  <c r="BG20" i="24"/>
  <c r="BG21" i="21"/>
  <c r="BG20" i="9"/>
  <c r="BG43" i="8"/>
  <c r="AP247" i="8"/>
  <c r="AP270" i="8" s="1"/>
  <c r="AU225" i="20"/>
  <c r="AU224" i="22"/>
  <c r="U314" i="22"/>
  <c r="U315" i="20"/>
  <c r="Y336" i="8"/>
  <c r="AA106" i="9"/>
  <c r="AJ41" i="21"/>
  <c r="AW130" i="21"/>
  <c r="BF45" i="21"/>
  <c r="BF67" i="9"/>
  <c r="AA199" i="9"/>
  <c r="Y176" i="24"/>
  <c r="Y176" i="27"/>
  <c r="Y176" i="31" s="1"/>
  <c r="Y177" i="21"/>
  <c r="AF180" i="8"/>
  <c r="AF159" i="20"/>
  <c r="AJ248" i="8"/>
  <c r="AJ271" i="8" s="1"/>
  <c r="AO226" i="20"/>
  <c r="AJ151" i="31"/>
  <c r="AI43" i="20"/>
  <c r="AI64" i="8"/>
  <c r="AI41" i="9"/>
  <c r="AH61" i="31"/>
  <c r="AA130" i="21"/>
  <c r="AA247" i="22"/>
  <c r="AG85" i="9"/>
  <c r="BG338" i="20"/>
  <c r="BG337" i="22"/>
  <c r="AA315" i="20"/>
  <c r="AE336" i="8"/>
  <c r="AA314" i="22"/>
  <c r="AH336" i="22"/>
  <c r="AH337" i="20"/>
  <c r="AM315" i="20"/>
  <c r="AQ336" i="8"/>
  <c r="AM314" i="22"/>
  <c r="X246" i="22"/>
  <c r="S150" i="31"/>
  <c r="AH294" i="20"/>
  <c r="AJ315" i="8"/>
  <c r="V155" i="27"/>
  <c r="V155" i="31" s="1"/>
  <c r="Z105" i="24"/>
  <c r="Z105" i="27"/>
  <c r="Z106" i="21"/>
  <c r="AB40" i="27"/>
  <c r="BH337" i="8"/>
  <c r="BD315" i="22"/>
  <c r="BD328" i="22" s="1"/>
  <c r="BD329" i="22" s="1"/>
  <c r="BD316" i="20"/>
  <c r="AU43" i="20"/>
  <c r="AU64" i="8"/>
  <c r="AU41" i="9"/>
  <c r="R84" i="21"/>
  <c r="V106" i="9"/>
  <c r="AR203" i="20"/>
  <c r="AV224" i="8"/>
  <c r="AV108" i="22"/>
  <c r="AV119" i="22" s="1"/>
  <c r="AV120" i="22" s="1"/>
  <c r="AV109" i="20"/>
  <c r="AQ106" i="24"/>
  <c r="AQ106" i="27"/>
  <c r="AQ107" i="21"/>
  <c r="BD63" i="27"/>
  <c r="BD64" i="21"/>
  <c r="N95" i="34"/>
  <c r="N108" i="34" s="1"/>
  <c r="N30" i="34"/>
  <c r="R83" i="27"/>
  <c r="R83" i="31" s="1"/>
  <c r="R83" i="24"/>
  <c r="AK181" i="20"/>
  <c r="AM202" i="8"/>
  <c r="T202" i="20"/>
  <c r="T201" i="22"/>
  <c r="T212" i="22" s="1"/>
  <c r="T213" i="22" s="1"/>
  <c r="X223" i="8"/>
  <c r="AX84" i="27"/>
  <c r="AX84" i="24"/>
  <c r="AX85" i="21"/>
  <c r="BI225" i="9"/>
  <c r="BE202" i="27"/>
  <c r="BE202" i="31" s="1"/>
  <c r="BE203" i="21"/>
  <c r="AI64" i="21"/>
  <c r="AI63" i="27"/>
  <c r="AI63" i="31" s="1"/>
  <c r="AS175" i="9"/>
  <c r="AS153" i="21"/>
  <c r="AS152" i="27"/>
  <c r="AS152" i="24"/>
  <c r="R62" i="21"/>
  <c r="R61" i="24"/>
  <c r="R72" i="24" s="1"/>
  <c r="R73" i="24" s="1"/>
  <c r="P129" i="21"/>
  <c r="AN40" i="27"/>
  <c r="AE153" i="21"/>
  <c r="AE152" i="24"/>
  <c r="AE175" i="9"/>
  <c r="AE152" i="27"/>
  <c r="U150" i="31"/>
  <c r="AA84" i="24"/>
  <c r="AA95" i="24" s="1"/>
  <c r="AA96" i="24" s="1"/>
  <c r="AE107" i="9"/>
  <c r="AH273" i="20"/>
  <c r="AH294" i="8"/>
  <c r="U70" i="8"/>
  <c r="W93" i="8" s="1"/>
  <c r="AA116" i="8" s="1"/>
  <c r="U47" i="9"/>
  <c r="U70" i="9" s="1"/>
  <c r="W93" i="9" s="1"/>
  <c r="AA116" i="9" s="1"/>
  <c r="V140" i="9" s="1"/>
  <c r="V163" i="9" s="1"/>
  <c r="V186" i="9" s="1"/>
  <c r="X209" i="9" s="1"/>
  <c r="AB232" i="9" s="1"/>
  <c r="W256" i="9" s="1"/>
  <c r="W279" i="9" s="1"/>
  <c r="AA158" i="20"/>
  <c r="AA179" i="8"/>
  <c r="AY107" i="21"/>
  <c r="AY106" i="27"/>
  <c r="AY106" i="24"/>
  <c r="AB105" i="27"/>
  <c r="AB106" i="21"/>
  <c r="AB105" i="24"/>
  <c r="BF183" i="21"/>
  <c r="BF182" i="27"/>
  <c r="BF182" i="31" s="1"/>
  <c r="AH151" i="31"/>
  <c r="Z86" i="20"/>
  <c r="Z85" i="22"/>
  <c r="Z96" i="22" s="1"/>
  <c r="Z97" i="22" s="1"/>
  <c r="AD107" i="8"/>
  <c r="BE275" i="20"/>
  <c r="BE274" i="21" s="1"/>
  <c r="BE296" i="8"/>
  <c r="T158" i="20"/>
  <c r="T179" i="8"/>
  <c r="U179" i="21"/>
  <c r="U178" i="27"/>
  <c r="U178" i="31" s="1"/>
  <c r="AG247" i="22"/>
  <c r="AL235" i="22"/>
  <c r="AI87" i="21"/>
  <c r="AI86" i="27"/>
  <c r="AI86" i="31" s="1"/>
  <c r="X174" i="27"/>
  <c r="Z197" i="9"/>
  <c r="X175" i="21"/>
  <c r="X174" i="24"/>
  <c r="AI43" i="21"/>
  <c r="AI65" i="9"/>
  <c r="AK88" i="9" s="1"/>
  <c r="AO111" i="9" s="1"/>
  <c r="AJ135" i="9" s="1"/>
  <c r="AJ158" i="9" s="1"/>
  <c r="AJ181" i="9" s="1"/>
  <c r="AL204" i="9" s="1"/>
  <c r="AP227" i="9" s="1"/>
  <c r="AK251" i="9" s="1"/>
  <c r="AK274" i="9" s="1"/>
  <c r="AM320" i="9" s="1"/>
  <c r="AU130" i="21"/>
  <c r="AZ65" i="20"/>
  <c r="BB86" i="8"/>
  <c r="BD249" i="20"/>
  <c r="AG39" i="31"/>
  <c r="AN61" i="31"/>
  <c r="AS247" i="22"/>
  <c r="AX235" i="22"/>
  <c r="U292" i="8"/>
  <c r="U293" i="22" s="1"/>
  <c r="U270" i="22"/>
  <c r="U271" i="20"/>
  <c r="AV128" i="31"/>
  <c r="P39" i="24"/>
  <c r="P49" i="24" s="1"/>
  <c r="P50" i="24" s="1"/>
  <c r="P40" i="21"/>
  <c r="P50" i="21" s="1"/>
  <c r="P51" i="21" s="1"/>
  <c r="P51" i="20"/>
  <c r="P52" i="20" s="1"/>
  <c r="BG204" i="21"/>
  <c r="BG203" i="27"/>
  <c r="BG203" i="31" s="1"/>
  <c r="BK226" i="9"/>
  <c r="AL110" i="8"/>
  <c r="AL112" i="20" s="1"/>
  <c r="AH89" i="20"/>
  <c r="AC108" i="20"/>
  <c r="AC107" i="22"/>
  <c r="AM83" i="31"/>
  <c r="V178" i="27"/>
  <c r="V178" i="31" s="1"/>
  <c r="V179" i="21"/>
  <c r="W64" i="8"/>
  <c r="W43" i="20"/>
  <c r="W41" i="9"/>
  <c r="AB151" i="31"/>
  <c r="AJ61" i="31"/>
  <c r="S85" i="22"/>
  <c r="S96" i="22" s="1"/>
  <c r="S97" i="22" s="1"/>
  <c r="W107" i="8"/>
  <c r="S86" i="20"/>
  <c r="Z134" i="8"/>
  <c r="Z157" i="8" s="1"/>
  <c r="Z19" i="8"/>
  <c r="Y18" i="31"/>
  <c r="Y18" i="27"/>
  <c r="Y19" i="21"/>
  <c r="Y18" i="24"/>
  <c r="Y18" i="9"/>
  <c r="Y41" i="8"/>
  <c r="AT108" i="22"/>
  <c r="AT109" i="20"/>
  <c r="AB197" i="9"/>
  <c r="Z175" i="21"/>
  <c r="Z174" i="24"/>
  <c r="Z174" i="27"/>
  <c r="AG107" i="21"/>
  <c r="AB130" i="9"/>
  <c r="AB153" i="9" s="1"/>
  <c r="AA201" i="22"/>
  <c r="AA212" i="22" s="1"/>
  <c r="AA213" i="22" s="1"/>
  <c r="AA202" i="20"/>
  <c r="AE223" i="8"/>
  <c r="M128" i="27"/>
  <c r="R104" i="31"/>
  <c r="R118" i="27"/>
  <c r="BA108" i="8"/>
  <c r="AW87" i="20"/>
  <c r="T129" i="21"/>
  <c r="AF41" i="21"/>
  <c r="AN105" i="31"/>
  <c r="AI129" i="27"/>
  <c r="Z130" i="9"/>
  <c r="Z153" i="9" s="1"/>
  <c r="R39" i="24"/>
  <c r="R49" i="24" s="1"/>
  <c r="R50" i="24" s="1"/>
  <c r="R40" i="21"/>
  <c r="R39" i="27"/>
  <c r="R39" i="31" s="1"/>
  <c r="Y202" i="8"/>
  <c r="W181" i="20"/>
  <c r="L150" i="31"/>
  <c r="L165" i="31" s="1"/>
  <c r="L165" i="27"/>
  <c r="L166" i="27" s="1"/>
  <c r="Y223" i="8"/>
  <c r="U202" i="20"/>
  <c r="U201" i="22"/>
  <c r="U212" i="22" s="1"/>
  <c r="U213" i="22" s="1"/>
  <c r="AJ85" i="27"/>
  <c r="AJ85" i="31" s="1"/>
  <c r="R151" i="31"/>
  <c r="AN128" i="31"/>
  <c r="AZ86" i="8"/>
  <c r="AX65" i="20"/>
  <c r="BC336" i="8"/>
  <c r="AY315" i="20"/>
  <c r="AY314" i="22"/>
  <c r="AS62" i="27"/>
  <c r="AU85" i="9"/>
  <c r="AH64" i="27"/>
  <c r="AH64" i="31" s="1"/>
  <c r="AH65" i="21"/>
  <c r="N60" i="31"/>
  <c r="N72" i="31" s="1"/>
  <c r="N72" i="27"/>
  <c r="N73" i="27" s="1"/>
  <c r="AW107" i="27"/>
  <c r="AW108" i="21"/>
  <c r="AR132" i="21" s="1"/>
  <c r="AW107" i="24"/>
  <c r="AR131" i="24" s="1"/>
  <c r="AR108" i="22"/>
  <c r="AR109" i="20"/>
  <c r="AG63" i="21"/>
  <c r="AI85" i="9"/>
  <c r="AX109" i="21"/>
  <c r="AS133" i="21" s="1"/>
  <c r="AX108" i="27"/>
  <c r="AT151" i="31"/>
  <c r="AG158" i="21"/>
  <c r="AL227" i="20"/>
  <c r="AG249" i="8"/>
  <c r="AG272" i="8" s="1"/>
  <c r="AJ157" i="21"/>
  <c r="AS95" i="24"/>
  <c r="AS96" i="24" s="1"/>
  <c r="AP105" i="31"/>
  <c r="AK129" i="27"/>
  <c r="AK83" i="31"/>
  <c r="AL86" i="8"/>
  <c r="AJ65" i="20"/>
  <c r="U60" i="31"/>
  <c r="BH90" i="8"/>
  <c r="BF69" i="20"/>
  <c r="S130" i="9"/>
  <c r="S153" i="9" s="1"/>
  <c r="AE43" i="20"/>
  <c r="AE64" i="8"/>
  <c r="AE41" i="9"/>
  <c r="AG180" i="27"/>
  <c r="AG180" i="31" s="1"/>
  <c r="AG181" i="21"/>
  <c r="X202" i="8"/>
  <c r="V181" i="20"/>
  <c r="AO225" i="20"/>
  <c r="AO224" i="22"/>
  <c r="AJ247" i="8"/>
  <c r="AJ270" i="8" s="1"/>
  <c r="AK248" i="20"/>
  <c r="AP225" i="8"/>
  <c r="AL204" i="20"/>
  <c r="AA129" i="24"/>
  <c r="O314" i="20"/>
  <c r="O329" i="20" s="1"/>
  <c r="O330" i="20" s="1"/>
  <c r="O327" i="8"/>
  <c r="M62" i="34"/>
  <c r="M78" i="34" s="1"/>
  <c r="M80" i="34" s="1"/>
  <c r="M42" i="33"/>
  <c r="M48" i="33" s="1"/>
  <c r="M50" i="33" s="1"/>
  <c r="S335" i="8"/>
  <c r="O313" i="22"/>
  <c r="O328" i="22" s="1"/>
  <c r="O329" i="22" s="1"/>
  <c r="R296" i="9"/>
  <c r="T319" i="9"/>
  <c r="X342" i="9" s="1"/>
  <c r="AX109" i="20"/>
  <c r="AX108" i="22"/>
  <c r="AX119" i="22" s="1"/>
  <c r="AX120" i="22" s="1"/>
  <c r="X269" i="22"/>
  <c r="X270" i="20"/>
  <c r="X291" i="8"/>
  <c r="X292" i="22" s="1"/>
  <c r="U196" i="9"/>
  <c r="S173" i="24"/>
  <c r="S173" i="27"/>
  <c r="S174" i="21"/>
  <c r="AH183" i="20"/>
  <c r="AJ204" i="8"/>
  <c r="AJ128" i="31"/>
  <c r="AC106" i="9"/>
  <c r="AC39" i="31"/>
  <c r="S39" i="24"/>
  <c r="S49" i="24" s="1"/>
  <c r="S50" i="24" s="1"/>
  <c r="S62" i="9"/>
  <c r="AL105" i="31"/>
  <c r="AG129" i="27"/>
  <c r="R175" i="24"/>
  <c r="T198" i="9"/>
  <c r="R175" i="27"/>
  <c r="R175" i="31" s="1"/>
  <c r="R176" i="21"/>
  <c r="AN85" i="21"/>
  <c r="AR107" i="9"/>
  <c r="T63" i="21"/>
  <c r="T62" i="27"/>
  <c r="V128" i="27"/>
  <c r="AA104" i="31"/>
  <c r="AC337" i="20"/>
  <c r="AC336" i="22"/>
  <c r="X128" i="31"/>
  <c r="AL107" i="9"/>
  <c r="AK202" i="8"/>
  <c r="AI181" i="20"/>
  <c r="AH293" i="20"/>
  <c r="AJ314" i="8"/>
  <c r="R247" i="20"/>
  <c r="BF88" i="20"/>
  <c r="BJ109" i="8"/>
  <c r="AM336" i="8"/>
  <c r="AI315" i="20"/>
  <c r="AI314" i="22"/>
  <c r="T108" i="20"/>
  <c r="T107" i="22"/>
  <c r="T119" i="22" s="1"/>
  <c r="T120" i="22" s="1"/>
  <c r="T118" i="8"/>
  <c r="AA177" i="21"/>
  <c r="AC199" i="9"/>
  <c r="AA176" i="27"/>
  <c r="AA176" i="31" s="1"/>
  <c r="AA176" i="24"/>
  <c r="AQ63" i="21"/>
  <c r="AS85" i="9"/>
  <c r="AS293" i="8"/>
  <c r="AS294" i="22" s="1"/>
  <c r="AS272" i="20"/>
  <c r="AS271" i="22"/>
  <c r="BK314" i="8"/>
  <c r="AI157" i="27"/>
  <c r="AI157" i="31" s="1"/>
  <c r="AV130" i="9"/>
  <c r="AV153" i="9" s="1"/>
  <c r="O61" i="24"/>
  <c r="O72" i="24" s="1"/>
  <c r="O73" i="24" s="1"/>
  <c r="Q84" i="9"/>
  <c r="O72" i="9"/>
  <c r="X223" i="22"/>
  <c r="X224" i="20"/>
  <c r="S246" i="8"/>
  <c r="S269" i="8" s="1"/>
  <c r="AN223" i="9"/>
  <c r="AJ200" i="27"/>
  <c r="AJ200" i="31" s="1"/>
  <c r="AJ201" i="21"/>
  <c r="AJ200" i="24"/>
  <c r="AG108" i="8"/>
  <c r="AC87" i="20"/>
  <c r="AE129" i="24"/>
  <c r="AL108" i="22"/>
  <c r="AL119" i="22" s="1"/>
  <c r="AL120" i="22" s="1"/>
  <c r="AL109" i="20"/>
  <c r="S83" i="24"/>
  <c r="S83" i="27"/>
  <c r="S84" i="21"/>
  <c r="AC270" i="22"/>
  <c r="AC271" i="20"/>
  <c r="AC292" i="8"/>
  <c r="AC293" i="22" s="1"/>
  <c r="AB128" i="31"/>
  <c r="Z42" i="20"/>
  <c r="Z63" i="8"/>
  <c r="Z40" i="9"/>
  <c r="BA107" i="21"/>
  <c r="BA106" i="24"/>
  <c r="BA106" i="27"/>
  <c r="AY20" i="8"/>
  <c r="AY135" i="8"/>
  <c r="AY158" i="8" s="1"/>
  <c r="AX19" i="31"/>
  <c r="AX19" i="27"/>
  <c r="AX20" i="21"/>
  <c r="AX19" i="24"/>
  <c r="AX19" i="9"/>
  <c r="AX42" i="8"/>
  <c r="AF337" i="20"/>
  <c r="AF336" i="22"/>
  <c r="BH207" i="20"/>
  <c r="BL228" i="8"/>
  <c r="AM107" i="21"/>
  <c r="AM106" i="27"/>
  <c r="AM106" i="24"/>
  <c r="X61" i="24"/>
  <c r="X72" i="24" s="1"/>
  <c r="X73" i="24" s="1"/>
  <c r="X61" i="27"/>
  <c r="X62" i="21"/>
  <c r="S42" i="20"/>
  <c r="S63" i="8"/>
  <c r="S40" i="9"/>
  <c r="AA224" i="8"/>
  <c r="W203" i="20"/>
  <c r="AC203" i="20"/>
  <c r="AG224" i="8"/>
  <c r="AG271" i="20"/>
  <c r="AG292" i="8"/>
  <c r="AG293" i="22" s="1"/>
  <c r="AG305" i="22" s="1"/>
  <c r="AG306" i="22" s="1"/>
  <c r="AG270" i="22"/>
  <c r="AG282" i="22" s="1"/>
  <c r="AG283" i="22" s="1"/>
  <c r="X151" i="31"/>
  <c r="AP61" i="31"/>
  <c r="AU129" i="27"/>
  <c r="AZ105" i="31"/>
  <c r="R61" i="27"/>
  <c r="T84" i="9"/>
  <c r="AA107" i="24"/>
  <c r="V131" i="24" s="1"/>
  <c r="AA107" i="27"/>
  <c r="AA108" i="21"/>
  <c r="V132" i="21" s="1"/>
  <c r="AZ41" i="21"/>
  <c r="BD248" i="22"/>
  <c r="BI235" i="22"/>
  <c r="X85" i="22"/>
  <c r="X96" i="22" s="1"/>
  <c r="X97" i="22" s="1"/>
  <c r="AB107" i="8"/>
  <c r="X86" i="20"/>
  <c r="AS248" i="20"/>
  <c r="AJ293" i="20"/>
  <c r="AL314" i="8"/>
  <c r="AK225" i="20"/>
  <c r="AK224" i="22"/>
  <c r="AF247" i="8"/>
  <c r="AF270" i="8" s="1"/>
  <c r="AB224" i="8"/>
  <c r="X203" i="20"/>
  <c r="BB153" i="27"/>
  <c r="BB153" i="24"/>
  <c r="BB165" i="24" s="1"/>
  <c r="BB166" i="24" s="1"/>
  <c r="BB154" i="21"/>
  <c r="BB176" i="9"/>
  <c r="AC315" i="20"/>
  <c r="AG336" i="8"/>
  <c r="AC314" i="22"/>
  <c r="Q61" i="27"/>
  <c r="Q61" i="31" s="1"/>
  <c r="Q61" i="24"/>
  <c r="Q72" i="24" s="1"/>
  <c r="Q73" i="24" s="1"/>
  <c r="AQ132" i="9"/>
  <c r="AQ155" i="9" s="1"/>
  <c r="AJ107" i="9"/>
  <c r="Y158" i="20"/>
  <c r="Y179" i="8"/>
  <c r="L127" i="31"/>
  <c r="Q118" i="31"/>
  <c r="L142" i="31" s="1"/>
  <c r="N174" i="21"/>
  <c r="N173" i="24"/>
  <c r="N173" i="27"/>
  <c r="P196" i="9"/>
  <c r="AT159" i="20"/>
  <c r="AT180" i="8"/>
  <c r="AY63" i="21"/>
  <c r="AY62" i="27"/>
  <c r="AP84" i="27"/>
  <c r="AP85" i="21"/>
  <c r="BI163" i="20"/>
  <c r="BI184" i="8"/>
  <c r="Z151" i="31"/>
  <c r="AR159" i="20"/>
  <c r="AR180" i="8"/>
  <c r="AD40" i="27"/>
  <c r="AD63" i="9"/>
  <c r="AL293" i="20"/>
  <c r="AN314" i="8"/>
  <c r="AU63" i="21"/>
  <c r="AU62" i="27"/>
  <c r="T128" i="27"/>
  <c r="Y104" i="31"/>
  <c r="AJ42" i="21"/>
  <c r="AJ64" i="9"/>
  <c r="AC86" i="8"/>
  <c r="AA65" i="20"/>
  <c r="AI130" i="21"/>
  <c r="Y129" i="24"/>
  <c r="AH224" i="8"/>
  <c r="AD203" i="20"/>
  <c r="AR177" i="24"/>
  <c r="AT200" i="9"/>
  <c r="AR178" i="21"/>
  <c r="AR177" i="27"/>
  <c r="AR177" i="31" s="1"/>
  <c r="BH198" i="9"/>
  <c r="V199" i="27"/>
  <c r="V199" i="31" s="1"/>
  <c r="Z222" i="9"/>
  <c r="V199" i="24"/>
  <c r="V200" i="21"/>
  <c r="AX40" i="27"/>
  <c r="W151" i="31"/>
  <c r="AJ89" i="20"/>
  <c r="AN110" i="8"/>
  <c r="AN112" i="20" s="1"/>
  <c r="AN84" i="27"/>
  <c r="AN84" i="24"/>
  <c r="AS202" i="8"/>
  <c r="AQ181" i="20"/>
  <c r="AG157" i="27"/>
  <c r="AG157" i="31" s="1"/>
  <c r="AH128" i="31"/>
  <c r="V85" i="21"/>
  <c r="V84" i="27"/>
  <c r="V84" i="31" s="1"/>
  <c r="V84" i="24"/>
  <c r="V95" i="24" s="1"/>
  <c r="V96" i="24" s="1"/>
  <c r="AQ85" i="9"/>
  <c r="AH203" i="21"/>
  <c r="AH202" i="27"/>
  <c r="AH202" i="31" s="1"/>
  <c r="W293" i="8"/>
  <c r="W294" i="22" s="1"/>
  <c r="W271" i="22"/>
  <c r="W272" i="20"/>
  <c r="AJ156" i="27"/>
  <c r="AJ156" i="31" s="1"/>
  <c r="AS83" i="31"/>
  <c r="AV84" i="27"/>
  <c r="AV85" i="21"/>
  <c r="AV84" i="24"/>
  <c r="AV95" i="24" s="1"/>
  <c r="AV96" i="24" s="1"/>
  <c r="AK129" i="24"/>
  <c r="BG160" i="20"/>
  <c r="BG181" i="8"/>
  <c r="BA202" i="8"/>
  <c r="AY181" i="20"/>
  <c r="AC130" i="21"/>
  <c r="BA85" i="9"/>
  <c r="AM226" i="8"/>
  <c r="AI205" i="20"/>
  <c r="AD151" i="31"/>
  <c r="AC62" i="27"/>
  <c r="AH159" i="20"/>
  <c r="AH180" i="8"/>
  <c r="AM21" i="8"/>
  <c r="AM136" i="8"/>
  <c r="AM159" i="8" s="1"/>
  <c r="AL20" i="31"/>
  <c r="AL20" i="27"/>
  <c r="AL20" i="24"/>
  <c r="AL21" i="21"/>
  <c r="AL20" i="9"/>
  <c r="AL43" i="8"/>
  <c r="AU315" i="20"/>
  <c r="AY336" i="8"/>
  <c r="AU314" i="22"/>
  <c r="R201" i="22"/>
  <c r="R212" i="22" s="1"/>
  <c r="R213" i="22" s="1"/>
  <c r="V223" i="8"/>
  <c r="P32" i="33"/>
  <c r="R202" i="20"/>
  <c r="P42" i="34"/>
  <c r="R211" i="8"/>
  <c r="AK247" i="22"/>
  <c r="AJ179" i="27"/>
  <c r="AJ179" i="31" s="1"/>
  <c r="AJ180" i="21"/>
  <c r="AF105" i="31"/>
  <c r="AA129" i="27"/>
  <c r="BE319" i="20"/>
  <c r="BI340" i="8"/>
  <c r="BI342" i="20" s="1"/>
  <c r="AT41" i="21"/>
  <c r="AT63" i="9"/>
  <c r="BA20" i="8"/>
  <c r="BA135" i="8"/>
  <c r="BA158" i="8" s="1"/>
  <c r="AZ19" i="31"/>
  <c r="AZ19" i="27"/>
  <c r="AZ20" i="21"/>
  <c r="AZ19" i="24"/>
  <c r="AZ19" i="9"/>
  <c r="AZ42" i="8"/>
  <c r="BK225" i="8"/>
  <c r="BG204" i="20"/>
  <c r="AH314" i="8"/>
  <c r="AF293" i="20"/>
  <c r="AM337" i="8"/>
  <c r="AI316" i="20"/>
  <c r="AI315" i="22"/>
  <c r="AQ39" i="31"/>
  <c r="AH158" i="27"/>
  <c r="AH158" i="31" s="1"/>
  <c r="AH159" i="21"/>
  <c r="AD128" i="31"/>
  <c r="S40" i="21"/>
  <c r="S39" i="27"/>
  <c r="AT41" i="27"/>
  <c r="AT41" i="31" s="1"/>
  <c r="AT42" i="21"/>
  <c r="AG130" i="21"/>
  <c r="U85" i="21"/>
  <c r="U84" i="24"/>
  <c r="U95" i="24" s="1"/>
  <c r="U96" i="24" s="1"/>
  <c r="U84" i="27"/>
  <c r="U84" i="31" s="1"/>
  <c r="U158" i="20"/>
  <c r="U179" i="8"/>
  <c r="V87" i="20"/>
  <c r="Z108" i="8"/>
  <c r="Z110" i="20" s="1"/>
  <c r="V128" i="24"/>
  <c r="AF61" i="31"/>
  <c r="R246" i="22"/>
  <c r="AZ84" i="27"/>
  <c r="AZ84" i="24"/>
  <c r="AZ85" i="21"/>
  <c r="P83" i="24"/>
  <c r="P95" i="24" s="1"/>
  <c r="P96" i="24" s="1"/>
  <c r="P83" i="27"/>
  <c r="P97" i="20"/>
  <c r="P98" i="20" s="1"/>
  <c r="Z293" i="20"/>
  <c r="AB314" i="8"/>
  <c r="V107" i="22"/>
  <c r="V108" i="20"/>
  <c r="AA152" i="27"/>
  <c r="AA152" i="24"/>
  <c r="AA175" i="9"/>
  <c r="AA153" i="21"/>
  <c r="AI158" i="21"/>
  <c r="O82" i="31"/>
  <c r="O95" i="31" s="1"/>
  <c r="O95" i="27"/>
  <c r="O96" i="27" s="1"/>
  <c r="O38" i="31"/>
  <c r="O49" i="31" s="1"/>
  <c r="O49" i="27"/>
  <c r="O50" i="27" s="1"/>
  <c r="U62" i="27"/>
  <c r="U62" i="31" s="1"/>
  <c r="U63" i="21"/>
  <c r="AX105" i="31"/>
  <c r="AS129" i="27"/>
  <c r="AA62" i="27"/>
  <c r="BF224" i="8"/>
  <c r="BB203" i="20"/>
  <c r="O150" i="31"/>
  <c r="AH85" i="21"/>
  <c r="AH84" i="27"/>
  <c r="AH84" i="24"/>
  <c r="AH95" i="24" s="1"/>
  <c r="AH96" i="24" s="1"/>
  <c r="Y107" i="21"/>
  <c r="T131" i="21" s="1"/>
  <c r="Y106" i="27"/>
  <c r="Y106" i="24"/>
  <c r="T130" i="24" s="1"/>
  <c r="AC247" i="22"/>
  <c r="AX159" i="20"/>
  <c r="AX180" i="8"/>
  <c r="AM119" i="22"/>
  <c r="AM120" i="22" s="1"/>
  <c r="AA83" i="31"/>
  <c r="AP151" i="31"/>
  <c r="AV337" i="20"/>
  <c r="AV336" i="22"/>
  <c r="BI86" i="8"/>
  <c r="AI67" i="20"/>
  <c r="AK88" i="8"/>
  <c r="AU129" i="24"/>
  <c r="AA63" i="21"/>
  <c r="AC85" i="9"/>
  <c r="AM85" i="9"/>
  <c r="AM152" i="24"/>
  <c r="AM175" i="9"/>
  <c r="AM153" i="21"/>
  <c r="AM152" i="27"/>
  <c r="AW83" i="31"/>
  <c r="Z335" i="8"/>
  <c r="V313" i="22"/>
  <c r="V314" i="20"/>
  <c r="AU39" i="31"/>
  <c r="AE106" i="24"/>
  <c r="AE106" i="27"/>
  <c r="AE107" i="21"/>
  <c r="Q151" i="31"/>
  <c r="BE64" i="9"/>
  <c r="AQ130" i="27"/>
  <c r="AV106" i="31"/>
  <c r="AQ130" i="31" s="1"/>
  <c r="BE134" i="27"/>
  <c r="BJ110" i="31"/>
  <c r="BE134" i="31" s="1"/>
  <c r="S105" i="24"/>
  <c r="N129" i="9"/>
  <c r="N152" i="9" s="1"/>
  <c r="S118" i="9"/>
  <c r="N142" i="9" s="1"/>
  <c r="X42" i="20"/>
  <c r="X63" i="8"/>
  <c r="X40" i="9"/>
  <c r="AU135" i="8"/>
  <c r="AU158" i="8" s="1"/>
  <c r="AU20" i="8"/>
  <c r="AT19" i="31"/>
  <c r="AT19" i="27"/>
  <c r="AT19" i="24"/>
  <c r="AT20" i="21"/>
  <c r="AT19" i="9"/>
  <c r="AT42" i="8"/>
  <c r="BA87" i="20"/>
  <c r="BE108" i="8"/>
  <c r="BJ24" i="8"/>
  <c r="BI23" i="31"/>
  <c r="BJ139" i="8"/>
  <c r="BJ162" i="8" s="1"/>
  <c r="BI23" i="27"/>
  <c r="BI24" i="21"/>
  <c r="BI23" i="24"/>
  <c r="BI23" i="9"/>
  <c r="BI46" i="8"/>
  <c r="AS20" i="8"/>
  <c r="AS135" i="8"/>
  <c r="AS158" i="8" s="1"/>
  <c r="AR19" i="31"/>
  <c r="AR19" i="27"/>
  <c r="AR20" i="21"/>
  <c r="AR19" i="24"/>
  <c r="AR19" i="9"/>
  <c r="AR42" i="8"/>
  <c r="AD65" i="20"/>
  <c r="AF86" i="8"/>
  <c r="AU108" i="8"/>
  <c r="AQ87" i="20"/>
  <c r="AA40" i="27"/>
  <c r="AA40" i="31" s="1"/>
  <c r="AA41" i="21"/>
  <c r="AN227" i="20"/>
  <c r="AI249" i="8"/>
  <c r="AI272" i="8" s="1"/>
  <c r="AD105" i="31"/>
  <c r="Y129" i="27"/>
  <c r="L188" i="9"/>
  <c r="L173" i="27"/>
  <c r="N196" i="9"/>
  <c r="L174" i="21"/>
  <c r="L189" i="21" s="1"/>
  <c r="L190" i="21" s="1"/>
  <c r="L173" i="24"/>
  <c r="L188" i="24" s="1"/>
  <c r="L189" i="24" s="1"/>
  <c r="AR128" i="31"/>
  <c r="AL137" i="8"/>
  <c r="AL160" i="8" s="1"/>
  <c r="AL22" i="8"/>
  <c r="AK21" i="31"/>
  <c r="AK21" i="27"/>
  <c r="AK22" i="21"/>
  <c r="AK21" i="24"/>
  <c r="AK21" i="9"/>
  <c r="AK44" i="8"/>
  <c r="BF182" i="20"/>
  <c r="BH203" i="8"/>
  <c r="BD84" i="31"/>
  <c r="AS130" i="21"/>
  <c r="Y197" i="9"/>
  <c r="W174" i="24"/>
  <c r="W175" i="21"/>
  <c r="W174" i="27"/>
  <c r="AY85" i="9"/>
  <c r="BC202" i="8"/>
  <c r="BA181" i="20"/>
  <c r="AA21" i="8"/>
  <c r="AA136" i="8"/>
  <c r="AA159" i="8" s="1"/>
  <c r="Z20" i="31"/>
  <c r="Z20" i="27"/>
  <c r="Z21" i="21"/>
  <c r="Z20" i="24"/>
  <c r="Z20" i="9"/>
  <c r="Z43" i="8"/>
  <c r="BJ206" i="8"/>
  <c r="BH185" i="20"/>
  <c r="AS106" i="27"/>
  <c r="AS106" i="24"/>
  <c r="AV197" i="9"/>
  <c r="AT175" i="21"/>
  <c r="AT174" i="24"/>
  <c r="AT174" i="27"/>
  <c r="AA85" i="21"/>
  <c r="AA84" i="27"/>
  <c r="AA84" i="31" s="1"/>
  <c r="U106" i="21"/>
  <c r="P130" i="21" s="1"/>
  <c r="U105" i="27"/>
  <c r="U105" i="24"/>
  <c r="P129" i="24" s="1"/>
  <c r="O127" i="31"/>
  <c r="N292" i="20"/>
  <c r="N306" i="20" s="1"/>
  <c r="N307" i="20" s="1"/>
  <c r="N355" i="20" s="1"/>
  <c r="P313" i="8"/>
  <c r="N304" i="8"/>
  <c r="N352" i="8" s="1"/>
  <c r="Z109" i="20"/>
  <c r="Z108" i="22"/>
  <c r="Z119" i="22" s="1"/>
  <c r="Z120" i="22" s="1"/>
  <c r="AZ107" i="9"/>
  <c r="AO39" i="31"/>
  <c r="AD20" i="8"/>
  <c r="AD135" i="8"/>
  <c r="AD158" i="8" s="1"/>
  <c r="AC19" i="31"/>
  <c r="AC19" i="27"/>
  <c r="AC20" i="21"/>
  <c r="AC19" i="24"/>
  <c r="AC19" i="9"/>
  <c r="AC42" i="8"/>
  <c r="AC175" i="9"/>
  <c r="AC152" i="24"/>
  <c r="AC153" i="21"/>
  <c r="AC152" i="27"/>
  <c r="X106" i="27"/>
  <c r="X106" i="24"/>
  <c r="X107" i="21"/>
  <c r="S131" i="21" s="1"/>
  <c r="AL337" i="20"/>
  <c r="AL336" i="22"/>
  <c r="BF275" i="20"/>
  <c r="BF296" i="8"/>
  <c r="BF44" i="20"/>
  <c r="BF65" i="8"/>
  <c r="BF42" i="9"/>
  <c r="BH340" i="22"/>
  <c r="BH341" i="20"/>
  <c r="AS63" i="27"/>
  <c r="AS63" i="31" s="1"/>
  <c r="AU86" i="9"/>
  <c r="AC129" i="27"/>
  <c r="AH105" i="31"/>
  <c r="U129" i="9"/>
  <c r="U152" i="9" s="1"/>
  <c r="AA203" i="8"/>
  <c r="Y182" i="20"/>
  <c r="AT247" i="8"/>
  <c r="AT270" i="8" s="1"/>
  <c r="AY224" i="22"/>
  <c r="AY225" i="20"/>
  <c r="BB337" i="20"/>
  <c r="BB336" i="22"/>
  <c r="AF197" i="9"/>
  <c r="AD174" i="24"/>
  <c r="AD174" i="27"/>
  <c r="AD175" i="21"/>
  <c r="AE87" i="20"/>
  <c r="AI108" i="8"/>
  <c r="AI135" i="8"/>
  <c r="AI158" i="8" s="1"/>
  <c r="AI20" i="8"/>
  <c r="AH19" i="31"/>
  <c r="AH19" i="27"/>
  <c r="AH20" i="21"/>
  <c r="AH19" i="24"/>
  <c r="AH19" i="9"/>
  <c r="AH42" i="8"/>
  <c r="AL160" i="20"/>
  <c r="AL181" i="8"/>
  <c r="AK271" i="20"/>
  <c r="AK270" i="22"/>
  <c r="AK292" i="8"/>
  <c r="AK293" i="22" s="1"/>
  <c r="V152" i="21"/>
  <c r="V151" i="27"/>
  <c r="V151" i="24"/>
  <c r="V174" i="9"/>
  <c r="AL247" i="8"/>
  <c r="AL270" i="8" s="1"/>
  <c r="AQ225" i="20"/>
  <c r="AQ224" i="22"/>
  <c r="AT40" i="27"/>
  <c r="BD107" i="9"/>
  <c r="AZ159" i="20"/>
  <c r="AZ180" i="8"/>
  <c r="AT85" i="21"/>
  <c r="AT84" i="24"/>
  <c r="AT95" i="24" s="1"/>
  <c r="AT96" i="24" s="1"/>
  <c r="AT84" i="27"/>
  <c r="AL159" i="20"/>
  <c r="AL180" i="8"/>
  <c r="Y178" i="9"/>
  <c r="Y155" i="27"/>
  <c r="Y155" i="31" s="1"/>
  <c r="Y156" i="21"/>
  <c r="BG185" i="20"/>
  <c r="BI206" i="8"/>
  <c r="AF151" i="31"/>
  <c r="N260" i="20"/>
  <c r="S237" i="20"/>
  <c r="T104" i="31"/>
  <c r="O128" i="31" s="1"/>
  <c r="O128" i="27"/>
  <c r="AV176" i="21"/>
  <c r="AV175" i="27"/>
  <c r="AV175" i="31" s="1"/>
  <c r="AX198" i="9"/>
  <c r="AV175" i="24"/>
  <c r="AH130" i="9"/>
  <c r="AH153" i="9" s="1"/>
  <c r="S64" i="20"/>
  <c r="U85" i="8"/>
  <c r="AV87" i="8"/>
  <c r="AT66" i="20"/>
  <c r="AW119" i="22"/>
  <c r="AW120" i="22" s="1"/>
  <c r="BL229" i="20"/>
  <c r="BG251" i="8"/>
  <c r="BG274" i="8" s="1"/>
  <c r="AX61" i="31"/>
  <c r="Y109" i="20"/>
  <c r="Y108" i="22"/>
  <c r="Y119" i="22" s="1"/>
  <c r="Y120" i="22" s="1"/>
  <c r="V134" i="8"/>
  <c r="V157" i="8" s="1"/>
  <c r="V19" i="8"/>
  <c r="U18" i="31"/>
  <c r="U18" i="27"/>
  <c r="U19" i="21"/>
  <c r="U18" i="24"/>
  <c r="U18" i="9"/>
  <c r="U41" i="8"/>
  <c r="AW21" i="8"/>
  <c r="AW136" i="8"/>
  <c r="AW159" i="8" s="1"/>
  <c r="AV20" i="31"/>
  <c r="AV20" i="27"/>
  <c r="AV21" i="21"/>
  <c r="AV20" i="24"/>
  <c r="AV20" i="9"/>
  <c r="AV43" i="8"/>
  <c r="S105" i="27"/>
  <c r="S106" i="21"/>
  <c r="S120" i="20"/>
  <c r="S121" i="20" s="1"/>
  <c r="V129" i="21"/>
  <c r="Y246" i="8"/>
  <c r="Y269" i="8" s="1"/>
  <c r="AD223" i="22"/>
  <c r="AD224" i="20"/>
  <c r="AA39" i="31"/>
  <c r="R270" i="20"/>
  <c r="R269" i="22"/>
  <c r="R291" i="8"/>
  <c r="R292" i="22" s="1"/>
  <c r="Q292" i="20"/>
  <c r="S313" i="8"/>
  <c r="AT315" i="8"/>
  <c r="AR294" i="20"/>
  <c r="T151" i="27"/>
  <c r="T152" i="21"/>
  <c r="T174" i="9"/>
  <c r="T151" i="24"/>
  <c r="BD109" i="20"/>
  <c r="BD108" i="22"/>
  <c r="AO129" i="27"/>
  <c r="AT105" i="31"/>
  <c r="AF294" i="8"/>
  <c r="AF273" i="20"/>
  <c r="M128" i="24"/>
  <c r="R118" i="24"/>
  <c r="O247" i="20"/>
  <c r="T236" i="20"/>
  <c r="AE129" i="27"/>
  <c r="AJ105" i="31"/>
  <c r="AH317" i="20"/>
  <c r="AH316" i="22"/>
  <c r="AL338" i="8"/>
  <c r="BD40" i="31"/>
  <c r="V201" i="8"/>
  <c r="T180" i="20"/>
  <c r="AE270" i="22"/>
  <c r="AE282" i="22" s="1"/>
  <c r="AE283" i="22" s="1"/>
  <c r="AE271" i="20"/>
  <c r="AE292" i="8"/>
  <c r="AE293" i="22" s="1"/>
  <c r="AE305" i="22" s="1"/>
  <c r="AE306" i="22" s="1"/>
  <c r="AO135" i="8"/>
  <c r="AO158" i="8" s="1"/>
  <c r="AO20" i="8"/>
  <c r="AN19" i="31"/>
  <c r="AN19" i="27"/>
  <c r="AN19" i="24"/>
  <c r="AN20" i="21"/>
  <c r="AN19" i="9"/>
  <c r="AN42" i="8"/>
  <c r="AA108" i="8"/>
  <c r="AA110" i="20" s="1"/>
  <c r="W87" i="20"/>
  <c r="O173" i="24"/>
  <c r="O174" i="21"/>
  <c r="Q196" i="9"/>
  <c r="O173" i="27"/>
  <c r="U174" i="21"/>
  <c r="U173" i="27"/>
  <c r="U173" i="24"/>
  <c r="W196" i="9"/>
  <c r="BF86" i="9"/>
  <c r="AQ129" i="24"/>
  <c r="AC248" i="20"/>
  <c r="BI340" i="22"/>
  <c r="BI341" i="20"/>
  <c r="AW43" i="20"/>
  <c r="AW64" i="8"/>
  <c r="AW41" i="9"/>
  <c r="S179" i="9"/>
  <c r="S156" i="27"/>
  <c r="S156" i="31" s="1"/>
  <c r="S157" i="21"/>
  <c r="AQ315" i="20"/>
  <c r="AQ314" i="22"/>
  <c r="AU336" i="8"/>
  <c r="AG315" i="20"/>
  <c r="AG314" i="22"/>
  <c r="AK336" i="8"/>
  <c r="AR337" i="20"/>
  <c r="AR336" i="22"/>
  <c r="AS87" i="20"/>
  <c r="AW108" i="8"/>
  <c r="AC181" i="20"/>
  <c r="AE202" i="8"/>
  <c r="BH236" i="22"/>
  <c r="BC259" i="22"/>
  <c r="BE66" i="20"/>
  <c r="BG87" i="8"/>
  <c r="AI293" i="8"/>
  <c r="AI294" i="22" s="1"/>
  <c r="AI271" i="22"/>
  <c r="AI272" i="20"/>
  <c r="BB159" i="20"/>
  <c r="BB180" i="8"/>
  <c r="N150" i="31"/>
  <c r="AS43" i="20"/>
  <c r="AS64" i="8"/>
  <c r="AS41" i="9"/>
  <c r="AM108" i="8"/>
  <c r="AI87" i="20"/>
  <c r="BH47" i="20"/>
  <c r="BH68" i="8"/>
  <c r="BH45" i="9"/>
  <c r="BH68" i="9" s="1"/>
  <c r="AQ43" i="20"/>
  <c r="AQ64" i="8"/>
  <c r="AQ41" i="9"/>
  <c r="V38" i="31"/>
  <c r="AD41" i="21"/>
  <c r="AO63" i="21"/>
  <c r="AO62" i="27"/>
  <c r="AL87" i="8"/>
  <c r="AJ66" i="20"/>
  <c r="AJ203" i="21"/>
  <c r="AJ202" i="27"/>
  <c r="AJ202" i="31" s="1"/>
  <c r="BI24" i="8"/>
  <c r="BI139" i="8"/>
  <c r="BI162" i="8" s="1"/>
  <c r="BH23" i="31"/>
  <c r="BH23" i="27"/>
  <c r="BH23" i="24"/>
  <c r="BH24" i="21"/>
  <c r="BH23" i="9"/>
  <c r="BH46" i="8"/>
  <c r="AV41" i="21"/>
  <c r="AV63" i="9"/>
  <c r="AC176" i="24"/>
  <c r="AC176" i="27"/>
  <c r="AC176" i="31" s="1"/>
  <c r="AE199" i="9"/>
  <c r="AC177" i="21"/>
  <c r="Y130" i="21"/>
  <c r="AD106" i="24"/>
  <c r="Y130" i="24" s="1"/>
  <c r="AD106" i="27"/>
  <c r="AD107" i="21"/>
  <c r="Y131" i="21" s="1"/>
  <c r="AK182" i="8"/>
  <c r="AK161" i="20"/>
  <c r="T197" i="9"/>
  <c r="R174" i="27"/>
  <c r="R175" i="21"/>
  <c r="R174" i="24"/>
  <c r="Y335" i="22"/>
  <c r="Y336" i="20"/>
  <c r="AS129" i="24"/>
  <c r="S293" i="20"/>
  <c r="U314" i="8"/>
  <c r="AY109" i="8"/>
  <c r="AY111" i="20" s="1"/>
  <c r="AU88" i="20"/>
  <c r="Z160" i="20"/>
  <c r="Z181" i="8"/>
  <c r="AM63" i="21"/>
  <c r="AO85" i="9"/>
  <c r="AY39" i="31"/>
  <c r="BB224" i="8"/>
  <c r="AX203" i="20"/>
  <c r="R158" i="20"/>
  <c r="R179" i="8"/>
  <c r="R188" i="8" s="1"/>
  <c r="R165" i="8"/>
  <c r="AC159" i="20"/>
  <c r="AC180" i="8"/>
  <c r="AQ83" i="31"/>
  <c r="AM107" i="24"/>
  <c r="AH131" i="24" s="1"/>
  <c r="AM107" i="27"/>
  <c r="AM108" i="21"/>
  <c r="AH132" i="21" s="1"/>
  <c r="AI106" i="24"/>
  <c r="AI106" i="27"/>
  <c r="AI107" i="21"/>
  <c r="AN108" i="22"/>
  <c r="AN109" i="20"/>
  <c r="BB107" i="9"/>
  <c r="AC129" i="24"/>
  <c r="Y157" i="27"/>
  <c r="Y157" i="31" s="1"/>
  <c r="Y158" i="21"/>
  <c r="BG182" i="27"/>
  <c r="BG182" i="31" s="1"/>
  <c r="BG183" i="21"/>
  <c r="AI107" i="31"/>
  <c r="AD131" i="31" s="1"/>
  <c r="AD131" i="27"/>
  <c r="AN151" i="31"/>
  <c r="V294" i="20"/>
  <c r="X315" i="8"/>
  <c r="AG64" i="8"/>
  <c r="AG43" i="20"/>
  <c r="AG41" i="9"/>
  <c r="AK65" i="8"/>
  <c r="AK44" i="20"/>
  <c r="AK42" i="9"/>
  <c r="AK65" i="9" s="1"/>
  <c r="AB181" i="20"/>
  <c r="AD202" i="8"/>
  <c r="P190" i="20"/>
  <c r="P191" i="20" s="1"/>
  <c r="AH223" i="9"/>
  <c r="AD293" i="20"/>
  <c r="AF314" i="8"/>
  <c r="AV86" i="8"/>
  <c r="AT65" i="20"/>
  <c r="AY43" i="20"/>
  <c r="AY64" i="8"/>
  <c r="AY41" i="9"/>
  <c r="AH63" i="9"/>
  <c r="AJ108" i="27"/>
  <c r="AO106" i="24"/>
  <c r="AO106" i="27"/>
  <c r="AO107" i="21"/>
  <c r="Y107" i="9"/>
  <c r="Z314" i="22"/>
  <c r="Z315" i="20"/>
  <c r="AD336" i="8"/>
  <c r="AM20" i="8"/>
  <c r="AM135" i="8"/>
  <c r="AM158" i="8" s="1"/>
  <c r="AL19" i="31"/>
  <c r="AL19" i="27"/>
  <c r="AL19" i="24"/>
  <c r="AL20" i="21"/>
  <c r="AL19" i="9"/>
  <c r="AL42" i="8"/>
  <c r="AU152" i="24"/>
  <c r="AU175" i="9"/>
  <c r="AU153" i="21"/>
  <c r="AU152" i="27"/>
  <c r="AJ108" i="22"/>
  <c r="AJ119" i="22" s="1"/>
  <c r="AJ120" i="22" s="1"/>
  <c r="AJ109" i="20"/>
  <c r="AS315" i="20"/>
  <c r="AS314" i="22"/>
  <c r="AW336" i="8"/>
  <c r="AO83" i="31"/>
  <c r="W64" i="21"/>
  <c r="W63" i="27"/>
  <c r="W63" i="31" s="1"/>
  <c r="BL112" i="8"/>
  <c r="BL114" i="20" s="1"/>
  <c r="BH91" i="20"/>
  <c r="U336" i="20"/>
  <c r="U335" i="22"/>
  <c r="AW106" i="24"/>
  <c r="AW107" i="21"/>
  <c r="AW106" i="27"/>
  <c r="P292" i="20"/>
  <c r="R313" i="8"/>
  <c r="X224" i="9"/>
  <c r="T42" i="20"/>
  <c r="T63" i="8"/>
  <c r="T40" i="9"/>
  <c r="AV160" i="20"/>
  <c r="AV181" i="8"/>
  <c r="AL63" i="9"/>
  <c r="AR224" i="8"/>
  <c r="AN203" i="20"/>
  <c r="BE297" i="20"/>
  <c r="BG318" i="8"/>
  <c r="AG152" i="24"/>
  <c r="AG152" i="27"/>
  <c r="AG153" i="21"/>
  <c r="AG175" i="9"/>
  <c r="AP224" i="8"/>
  <c r="AL203" i="20"/>
  <c r="AA224" i="22"/>
  <c r="V248" i="22" s="1"/>
  <c r="AA225" i="20"/>
  <c r="V247" i="8"/>
  <c r="V270" i="8" s="1"/>
  <c r="AO130" i="21"/>
  <c r="AL128" i="31"/>
  <c r="M129" i="21"/>
  <c r="R119" i="21"/>
  <c r="O269" i="22"/>
  <c r="O282" i="22" s="1"/>
  <c r="O283" i="22" s="1"/>
  <c r="O270" i="20"/>
  <c r="O283" i="20" s="1"/>
  <c r="O284" i="20" s="1"/>
  <c r="O291" i="8"/>
  <c r="O292" i="22" s="1"/>
  <c r="O305" i="22" s="1"/>
  <c r="O306" i="22" s="1"/>
  <c r="O281" i="8"/>
  <c r="AE130" i="21"/>
  <c r="Y62" i="9"/>
  <c r="AE248" i="20"/>
  <c r="BA152" i="31"/>
  <c r="Z128" i="31"/>
  <c r="AN159" i="20"/>
  <c r="AN180" i="8"/>
  <c r="Z271" i="20"/>
  <c r="Z292" i="8"/>
  <c r="Z293" i="22" s="1"/>
  <c r="Z270" i="22"/>
  <c r="AL151" i="31"/>
  <c r="BF181" i="9"/>
  <c r="BF159" i="21"/>
  <c r="BF158" i="27"/>
  <c r="BF158" i="31" s="1"/>
  <c r="AQ130" i="21"/>
  <c r="V25" i="31"/>
  <c r="V25" i="27"/>
  <c r="V25" i="24"/>
  <c r="V48" i="8"/>
  <c r="V26" i="21"/>
  <c r="V25" i="9"/>
  <c r="W141" i="8"/>
  <c r="W164" i="8" s="1"/>
  <c r="W187" i="8" s="1"/>
  <c r="Y210" i="8" s="1"/>
  <c r="AC233" i="8" s="1"/>
  <c r="X257" i="8" s="1"/>
  <c r="X280" i="8" s="1"/>
  <c r="X303" i="8" s="1"/>
  <c r="Z326" i="8" s="1"/>
  <c r="AD349" i="8" s="1"/>
  <c r="AR41" i="21"/>
  <c r="AR63" i="9"/>
  <c r="Y293" i="20"/>
  <c r="AA314" i="8"/>
  <c r="BE86" i="21"/>
  <c r="BI108" i="9"/>
  <c r="AY226" i="20"/>
  <c r="AT248" i="8"/>
  <c r="AT271" i="8" s="1"/>
  <c r="BG91" i="20"/>
  <c r="BK112" i="8"/>
  <c r="BK114" i="20" s="1"/>
  <c r="BE248" i="8"/>
  <c r="BE271" i="8" s="1"/>
  <c r="BJ226" i="20"/>
  <c r="AH198" i="27"/>
  <c r="AH198" i="31" s="1"/>
  <c r="AL221" i="9"/>
  <c r="AH198" i="24"/>
  <c r="AH199" i="21"/>
  <c r="AT224" i="8"/>
  <c r="AP203" i="20"/>
  <c r="AQ62" i="27"/>
  <c r="S141" i="22"/>
  <c r="S26" i="22"/>
  <c r="T142" i="22" s="1"/>
  <c r="U140" i="22"/>
  <c r="U25" i="22"/>
  <c r="AS135" i="22"/>
  <c r="AS20" i="22"/>
  <c r="BH136" i="22"/>
  <c r="BH21" i="22"/>
  <c r="U135" i="22"/>
  <c r="U20" i="22"/>
  <c r="S137" i="22"/>
  <c r="S22" i="22"/>
  <c r="AG140" i="22"/>
  <c r="AG25" i="22"/>
  <c r="AV136" i="22"/>
  <c r="AV21" i="22"/>
  <c r="AO21" i="22"/>
  <c r="AO136" i="22"/>
  <c r="AV22" i="22"/>
  <c r="AV137" i="22"/>
  <c r="AC135" i="22"/>
  <c r="AC20" i="22"/>
  <c r="BE136" i="22"/>
  <c r="BE21" i="22"/>
  <c r="AH24" i="22"/>
  <c r="AH139" i="22"/>
  <c r="AZ137" i="22"/>
  <c r="AZ22" i="22"/>
  <c r="AL137" i="22"/>
  <c r="AL22" i="22"/>
  <c r="AW135" i="22"/>
  <c r="AW20" i="22"/>
  <c r="Y20" i="22"/>
  <c r="Y135" i="22"/>
  <c r="AV24" i="22"/>
  <c r="AV139" i="22"/>
  <c r="AR136" i="22"/>
  <c r="AR21" i="22"/>
  <c r="T25" i="22"/>
  <c r="T140" i="22"/>
  <c r="BI135" i="22"/>
  <c r="BI20" i="22"/>
  <c r="BD22" i="22"/>
  <c r="BD137" i="22"/>
  <c r="BB137" i="22"/>
  <c r="BB22" i="22"/>
  <c r="AO20" i="22"/>
  <c r="AO135" i="22"/>
  <c r="AZ136" i="22"/>
  <c r="AZ21" i="22"/>
  <c r="AB137" i="22"/>
  <c r="AB22" i="22"/>
  <c r="BE20" i="22"/>
  <c r="BE135" i="22"/>
  <c r="AG136" i="22"/>
  <c r="AG21" i="22"/>
  <c r="AB136" i="22"/>
  <c r="AB21" i="22"/>
  <c r="AX137" i="22"/>
  <c r="AX22" i="22"/>
  <c r="AF136" i="22"/>
  <c r="AF21" i="22"/>
  <c r="AG135" i="22"/>
  <c r="AG20" i="22"/>
  <c r="S21" i="22"/>
  <c r="S136" i="22"/>
  <c r="AJ136" i="22"/>
  <c r="AJ21" i="22"/>
  <c r="BD136" i="22"/>
  <c r="BD21" i="22"/>
  <c r="X135" i="22"/>
  <c r="X20" i="22"/>
  <c r="P248" i="22"/>
  <c r="P271" i="22" s="1"/>
  <c r="X136" i="22"/>
  <c r="X21" i="22"/>
  <c r="T26" i="22"/>
  <c r="U142" i="22" s="1"/>
  <c r="T141" i="22"/>
  <c r="AL24" i="22"/>
  <c r="AL139" i="22"/>
  <c r="T136" i="22"/>
  <c r="T21" i="22"/>
  <c r="AK135" i="22"/>
  <c r="AK20" i="22"/>
  <c r="BA135" i="22"/>
  <c r="BA20" i="22"/>
  <c r="AM136" i="22"/>
  <c r="AM21" i="22"/>
  <c r="V137" i="22"/>
  <c r="V22" i="22"/>
  <c r="AN136" i="22"/>
  <c r="AN21" i="22"/>
  <c r="G358" i="24"/>
  <c r="G371" i="24"/>
  <c r="Y217" i="24"/>
  <c r="T241" i="24" s="1"/>
  <c r="T241" i="9"/>
  <c r="T264" i="9" s="1"/>
  <c r="AI218" i="21"/>
  <c r="AD242" i="21" s="1"/>
  <c r="AI241" i="9"/>
  <c r="AI264" i="9" s="1"/>
  <c r="AI265" i="21" s="1"/>
  <c r="AI217" i="27"/>
  <c r="AD241" i="27" s="1"/>
  <c r="AI217" i="24"/>
  <c r="AD241" i="24" s="1"/>
  <c r="BB217" i="21"/>
  <c r="AW241" i="21" s="1"/>
  <c r="BB216" i="27"/>
  <c r="AW240" i="27" s="1"/>
  <c r="BB216" i="24"/>
  <c r="AW240" i="24" s="1"/>
  <c r="Y218" i="21"/>
  <c r="T242" i="21" s="1"/>
  <c r="AN217" i="24"/>
  <c r="AI241" i="24" s="1"/>
  <c r="AN217" i="27"/>
  <c r="AI241" i="27" s="1"/>
  <c r="AE242" i="9"/>
  <c r="AE265" i="9" s="1"/>
  <c r="AG311" i="9" s="1"/>
  <c r="AJ218" i="24"/>
  <c r="AE242" i="24" s="1"/>
  <c r="AJ219" i="21"/>
  <c r="AE243" i="21" s="1"/>
  <c r="AN246" i="9"/>
  <c r="AN269" i="9" s="1"/>
  <c r="AN292" i="9" s="1"/>
  <c r="AV220" i="21"/>
  <c r="AQ244" i="21" s="1"/>
  <c r="AQ243" i="9"/>
  <c r="AQ266" i="9" s="1"/>
  <c r="AQ289" i="9" s="1"/>
  <c r="AV219" i="27"/>
  <c r="AV219" i="31" s="1"/>
  <c r="AQ243" i="31" s="1"/>
  <c r="AL238" i="9"/>
  <c r="AL261" i="9" s="1"/>
  <c r="AN307" i="9" s="1"/>
  <c r="AQ214" i="24"/>
  <c r="AQ215" i="21"/>
  <c r="AL239" i="21" s="1"/>
  <c r="J191" i="31"/>
  <c r="J211" i="31" s="1"/>
  <c r="AG216" i="27"/>
  <c r="AG216" i="24"/>
  <c r="AB240" i="24" s="1"/>
  <c r="AG217" i="21"/>
  <c r="AB241" i="21" s="1"/>
  <c r="P215" i="21"/>
  <c r="K239" i="21" s="1"/>
  <c r="AE217" i="21"/>
  <c r="Z241" i="21" s="1"/>
  <c r="W219" i="21"/>
  <c r="R243" i="21" s="1"/>
  <c r="W218" i="27"/>
  <c r="R242" i="27" s="1"/>
  <c r="W218" i="24"/>
  <c r="R242" i="24" s="1"/>
  <c r="AE216" i="27"/>
  <c r="Z240" i="27" s="1"/>
  <c r="AE216" i="24"/>
  <c r="Z240" i="24" s="1"/>
  <c r="AP218" i="24"/>
  <c r="AK242" i="24" s="1"/>
  <c r="AP219" i="21"/>
  <c r="AK243" i="21" s="1"/>
  <c r="AP218" i="27"/>
  <c r="AP218" i="31" s="1"/>
  <c r="AK242" i="31" s="1"/>
  <c r="AI218" i="27"/>
  <c r="AI218" i="31" s="1"/>
  <c r="AD242" i="31" s="1"/>
  <c r="AK242" i="9"/>
  <c r="AK265" i="9" s="1"/>
  <c r="AK266" i="21" s="1"/>
  <c r="AI218" i="24"/>
  <c r="AD242" i="24" s="1"/>
  <c r="AD242" i="9"/>
  <c r="AD265" i="9" s="1"/>
  <c r="AD288" i="9" s="1"/>
  <c r="AI219" i="21"/>
  <c r="AD243" i="21" s="1"/>
  <c r="K238" i="9"/>
  <c r="K261" i="9" s="1"/>
  <c r="K261" i="27" s="1"/>
  <c r="P214" i="27"/>
  <c r="K238" i="27" s="1"/>
  <c r="P214" i="24"/>
  <c r="P234" i="24" s="1"/>
  <c r="AO314" i="9"/>
  <c r="AM291" i="9"/>
  <c r="AO262" i="24"/>
  <c r="AO262" i="27"/>
  <c r="AO262" i="31" s="1"/>
  <c r="AO263" i="21"/>
  <c r="AO285" i="9"/>
  <c r="AQ308" i="9"/>
  <c r="AR264" i="27"/>
  <c r="AR264" i="31" s="1"/>
  <c r="AR264" i="24"/>
  <c r="AT310" i="9"/>
  <c r="AR265" i="21"/>
  <c r="AR287" i="9"/>
  <c r="AY244" i="27"/>
  <c r="BD220" i="31"/>
  <c r="AY244" i="31" s="1"/>
  <c r="BA244" i="24"/>
  <c r="N235" i="21"/>
  <c r="I239" i="21"/>
  <c r="AS311" i="9"/>
  <c r="AQ265" i="24"/>
  <c r="AQ288" i="9"/>
  <c r="AQ265" i="27"/>
  <c r="AQ265" i="31" s="1"/>
  <c r="AQ266" i="21"/>
  <c r="AV286" i="9"/>
  <c r="AX309" i="9"/>
  <c r="AV263" i="24"/>
  <c r="AV263" i="27"/>
  <c r="AV263" i="31" s="1"/>
  <c r="AV264" i="21"/>
  <c r="AN264" i="27"/>
  <c r="AN264" i="31" s="1"/>
  <c r="AN265" i="21"/>
  <c r="AN264" i="24"/>
  <c r="AP310" i="9"/>
  <c r="AN287" i="9"/>
  <c r="AF267" i="21"/>
  <c r="AF266" i="27"/>
  <c r="AF266" i="31" s="1"/>
  <c r="AF266" i="24"/>
  <c r="AF289" i="9"/>
  <c r="AH312" i="9"/>
  <c r="O285" i="9"/>
  <c r="O262" i="24"/>
  <c r="Q308" i="9"/>
  <c r="O263" i="21"/>
  <c r="O262" i="27"/>
  <c r="O262" i="31" s="1"/>
  <c r="AH296" i="9"/>
  <c r="AJ319" i="9"/>
  <c r="AS307" i="9"/>
  <c r="AQ261" i="24"/>
  <c r="AQ262" i="21"/>
  <c r="AQ261" i="27"/>
  <c r="AQ284" i="9"/>
  <c r="Z267" i="21"/>
  <c r="Z289" i="9"/>
  <c r="AB312" i="9"/>
  <c r="Z266" i="27"/>
  <c r="Z266" i="31" s="1"/>
  <c r="Z266" i="24"/>
  <c r="AF219" i="31"/>
  <c r="AA243" i="31" s="1"/>
  <c r="AA243" i="27"/>
  <c r="AY215" i="31"/>
  <c r="AT239" i="31" s="1"/>
  <c r="AT239" i="27"/>
  <c r="U214" i="31"/>
  <c r="P238" i="27"/>
  <c r="AS214" i="31"/>
  <c r="AN238" i="27"/>
  <c r="W216" i="31"/>
  <c r="R240" i="31" s="1"/>
  <c r="R240" i="27"/>
  <c r="AW308" i="9"/>
  <c r="AU263" i="21"/>
  <c r="AU262" i="27"/>
  <c r="AU262" i="31" s="1"/>
  <c r="AU262" i="24"/>
  <c r="AU285" i="9"/>
  <c r="AE239" i="21"/>
  <c r="AM238" i="27"/>
  <c r="AR214" i="31"/>
  <c r="AG238" i="24"/>
  <c r="P239" i="27"/>
  <c r="U215" i="31"/>
  <c r="P239" i="31" s="1"/>
  <c r="AT216" i="31"/>
  <c r="AO240" i="31" s="1"/>
  <c r="AO240" i="27"/>
  <c r="Q286" i="9"/>
  <c r="S309" i="9"/>
  <c r="Q263" i="27"/>
  <c r="Q263" i="31" s="1"/>
  <c r="Q264" i="21"/>
  <c r="Q263" i="24"/>
  <c r="AR238" i="24"/>
  <c r="Y295" i="9"/>
  <c r="AA318" i="9"/>
  <c r="AS264" i="24"/>
  <c r="AS265" i="21"/>
  <c r="AS264" i="27"/>
  <c r="AS264" i="31" s="1"/>
  <c r="AU310" i="9"/>
  <c r="AS287" i="9"/>
  <c r="BB292" i="9"/>
  <c r="BD315" i="9"/>
  <c r="BB269" i="24"/>
  <c r="BB269" i="27"/>
  <c r="BB269" i="31" s="1"/>
  <c r="BB270" i="21"/>
  <c r="X215" i="31"/>
  <c r="S239" i="31" s="1"/>
  <c r="S239" i="27"/>
  <c r="V218" i="31"/>
  <c r="Q242" i="31" s="1"/>
  <c r="Q242" i="27"/>
  <c r="AZ243" i="24"/>
  <c r="V287" i="9"/>
  <c r="X310" i="9"/>
  <c r="V264" i="24"/>
  <c r="V264" i="27"/>
  <c r="V264" i="31" s="1"/>
  <c r="V265" i="21"/>
  <c r="AC238" i="24"/>
  <c r="AF214" i="31"/>
  <c r="AA238" i="27"/>
  <c r="X313" i="9"/>
  <c r="V290" i="9"/>
  <c r="V267" i="24"/>
  <c r="V268" i="21"/>
  <c r="V267" i="27"/>
  <c r="V267" i="31" s="1"/>
  <c r="AI220" i="31"/>
  <c r="AD244" i="31" s="1"/>
  <c r="AD244" i="27"/>
  <c r="X243" i="27"/>
  <c r="AC219" i="31"/>
  <c r="X243" i="31" s="1"/>
  <c r="AT219" i="31"/>
  <c r="AO243" i="31" s="1"/>
  <c r="AO243" i="27"/>
  <c r="AN240" i="27"/>
  <c r="AS216" i="31"/>
  <c r="AN240" i="31" s="1"/>
  <c r="Z296" i="9"/>
  <c r="AB319" i="9"/>
  <c r="AJ296" i="9"/>
  <c r="AL319" i="9"/>
  <c r="AS289" i="9"/>
  <c r="AU312" i="9"/>
  <c r="AS266" i="24"/>
  <c r="AS266" i="27"/>
  <c r="AS266" i="31" s="1"/>
  <c r="AS267" i="21"/>
  <c r="AK222" i="31"/>
  <c r="AF246" i="31" s="1"/>
  <c r="AF246" i="27"/>
  <c r="AF264" i="24"/>
  <c r="AF264" i="27"/>
  <c r="AF264" i="31" s="1"/>
  <c r="AF265" i="21"/>
  <c r="AF287" i="9"/>
  <c r="AH310" i="9"/>
  <c r="AR263" i="27"/>
  <c r="AR263" i="31" s="1"/>
  <c r="AR263" i="24"/>
  <c r="AT309" i="9"/>
  <c r="AR264" i="21"/>
  <c r="AR286" i="9"/>
  <c r="Q261" i="27"/>
  <c r="Q262" i="21"/>
  <c r="Q284" i="9"/>
  <c r="S307" i="9"/>
  <c r="Q261" i="24"/>
  <c r="BB219" i="31"/>
  <c r="AW243" i="31" s="1"/>
  <c r="AW243" i="27"/>
  <c r="AP238" i="24"/>
  <c r="T284" i="9"/>
  <c r="V307" i="9"/>
  <c r="T261" i="24"/>
  <c r="T262" i="21"/>
  <c r="T261" i="27"/>
  <c r="AM239" i="27"/>
  <c r="AR215" i="31"/>
  <c r="AM239" i="31" s="1"/>
  <c r="AT312" i="9"/>
  <c r="AR289" i="9"/>
  <c r="AR266" i="24"/>
  <c r="AR267" i="21"/>
  <c r="AR266" i="27"/>
  <c r="AR266" i="31" s="1"/>
  <c r="V217" i="31"/>
  <c r="Q241" i="31" s="1"/>
  <c r="Q241" i="27"/>
  <c r="BC293" i="9"/>
  <c r="BE316" i="9"/>
  <c r="BC271" i="21"/>
  <c r="BC270" i="24"/>
  <c r="BC270" i="27"/>
  <c r="BC270" i="31" s="1"/>
  <c r="AO242" i="27"/>
  <c r="AT218" i="31"/>
  <c r="AO242" i="31" s="1"/>
  <c r="AN219" i="31"/>
  <c r="AI243" i="31" s="1"/>
  <c r="AI243" i="27"/>
  <c r="AH239" i="27"/>
  <c r="AM215" i="31"/>
  <c r="AH239" i="31" s="1"/>
  <c r="V292" i="9"/>
  <c r="X315" i="9"/>
  <c r="V269" i="24"/>
  <c r="V269" i="27"/>
  <c r="V269" i="31" s="1"/>
  <c r="V270" i="21"/>
  <c r="N288" i="9"/>
  <c r="P311" i="9"/>
  <c r="N266" i="21"/>
  <c r="N265" i="27"/>
  <c r="N265" i="31" s="1"/>
  <c r="N265" i="24"/>
  <c r="U284" i="9"/>
  <c r="W307" i="9"/>
  <c r="U262" i="21"/>
  <c r="U261" i="27"/>
  <c r="U261" i="24"/>
  <c r="AG316" i="9"/>
  <c r="AE270" i="24"/>
  <c r="AE271" i="21"/>
  <c r="AE270" i="27"/>
  <c r="AE270" i="31" s="1"/>
  <c r="AE293" i="9"/>
  <c r="BC294" i="9"/>
  <c r="BC271" i="27"/>
  <c r="BC271" i="31" s="1"/>
  <c r="BC272" i="21"/>
  <c r="BE317" i="9"/>
  <c r="AQ314" i="9"/>
  <c r="AO291" i="9"/>
  <c r="AE240" i="27"/>
  <c r="AJ216" i="31"/>
  <c r="AE240" i="31" s="1"/>
  <c r="AC243" i="27"/>
  <c r="AH219" i="31"/>
  <c r="AC243" i="31" s="1"/>
  <c r="R284" i="9"/>
  <c r="T307" i="9"/>
  <c r="R262" i="21"/>
  <c r="R261" i="27"/>
  <c r="R261" i="24"/>
  <c r="AI261" i="24"/>
  <c r="AI284" i="9"/>
  <c r="AI262" i="21"/>
  <c r="AK307" i="9"/>
  <c r="AI261" i="27"/>
  <c r="AV216" i="31"/>
  <c r="AQ240" i="31" s="1"/>
  <c r="AQ240" i="27"/>
  <c r="P240" i="27"/>
  <c r="U216" i="31"/>
  <c r="P240" i="31" s="1"/>
  <c r="AK291" i="9"/>
  <c r="AM314" i="9"/>
  <c r="X238" i="24"/>
  <c r="AB287" i="9"/>
  <c r="AD310" i="9"/>
  <c r="AB265" i="21"/>
  <c r="AB264" i="27"/>
  <c r="AB264" i="31" s="1"/>
  <c r="AB264" i="24"/>
  <c r="AA263" i="27"/>
  <c r="AA263" i="31" s="1"/>
  <c r="AA264" i="21"/>
  <c r="AA286" i="9"/>
  <c r="AC309" i="9"/>
  <c r="AA263" i="24"/>
  <c r="AX292" i="9"/>
  <c r="AZ315" i="9"/>
  <c r="AK243" i="27"/>
  <c r="AP219" i="31"/>
  <c r="AK243" i="31" s="1"/>
  <c r="BA267" i="24"/>
  <c r="BA267" i="27"/>
  <c r="BA268" i="21"/>
  <c r="BA290" i="9"/>
  <c r="BC313" i="9"/>
  <c r="AO217" i="31"/>
  <c r="AJ241" i="31" s="1"/>
  <c r="AJ241" i="27"/>
  <c r="N234" i="27"/>
  <c r="I238" i="27"/>
  <c r="N214" i="31"/>
  <c r="AI240" i="27"/>
  <c r="AN216" i="31"/>
  <c r="AI240" i="31" s="1"/>
  <c r="U239" i="27"/>
  <c r="Z215" i="31"/>
  <c r="U239" i="31" s="1"/>
  <c r="AV265" i="24"/>
  <c r="AV266" i="21"/>
  <c r="AV265" i="27"/>
  <c r="AV265" i="31" s="1"/>
  <c r="AV288" i="9"/>
  <c r="AX311" i="9"/>
  <c r="AE285" i="9"/>
  <c r="AG308" i="9"/>
  <c r="AE262" i="24"/>
  <c r="AE263" i="21"/>
  <c r="AE262" i="27"/>
  <c r="AE262" i="31" s="1"/>
  <c r="AK240" i="27"/>
  <c r="AP216" i="31"/>
  <c r="AK240" i="31" s="1"/>
  <c r="N285" i="9"/>
  <c r="P308" i="9"/>
  <c r="N262" i="27"/>
  <c r="N262" i="31" s="1"/>
  <c r="N262" i="24"/>
  <c r="N263" i="21"/>
  <c r="AV214" i="31"/>
  <c r="AQ238" i="27"/>
  <c r="AP294" i="9"/>
  <c r="AR317" i="9"/>
  <c r="AJ243" i="27"/>
  <c r="AO219" i="31"/>
  <c r="AJ243" i="31" s="1"/>
  <c r="W287" i="9"/>
  <c r="Y310" i="9"/>
  <c r="W264" i="24"/>
  <c r="W265" i="21"/>
  <c r="W264" i="27"/>
  <c r="W264" i="31" s="1"/>
  <c r="AA289" i="9"/>
  <c r="AC312" i="9"/>
  <c r="AA266" i="24"/>
  <c r="AA266" i="27"/>
  <c r="AA266" i="31" s="1"/>
  <c r="AA267" i="21"/>
  <c r="AM318" i="9"/>
  <c r="AK295" i="9"/>
  <c r="AF215" i="31"/>
  <c r="AA239" i="31" s="1"/>
  <c r="AA239" i="27"/>
  <c r="W289" i="9"/>
  <c r="Y312" i="9"/>
  <c r="W266" i="24"/>
  <c r="W267" i="21"/>
  <c r="W266" i="27"/>
  <c r="W266" i="31" s="1"/>
  <c r="R214" i="31"/>
  <c r="M238" i="27"/>
  <c r="P239" i="21"/>
  <c r="AN284" i="9"/>
  <c r="AN261" i="27"/>
  <c r="AP307" i="9"/>
  <c r="AN261" i="24"/>
  <c r="AN262" i="21"/>
  <c r="AE284" i="9"/>
  <c r="AG307" i="9"/>
  <c r="AE261" i="27"/>
  <c r="AE262" i="21"/>
  <c r="AE261" i="24"/>
  <c r="AG239" i="21"/>
  <c r="L239" i="27"/>
  <c r="Q215" i="31"/>
  <c r="L239" i="31" s="1"/>
  <c r="AQ309" i="9"/>
  <c r="AO263" i="24"/>
  <c r="AO263" i="27"/>
  <c r="AO263" i="31" s="1"/>
  <c r="AO264" i="21"/>
  <c r="AO286" i="9"/>
  <c r="L286" i="9"/>
  <c r="N309" i="9"/>
  <c r="L263" i="24"/>
  <c r="L264" i="21"/>
  <c r="L263" i="27"/>
  <c r="L263" i="31" s="1"/>
  <c r="AX215" i="31"/>
  <c r="AS239" i="31" s="1"/>
  <c r="AS239" i="27"/>
  <c r="Q289" i="9"/>
  <c r="S312" i="9"/>
  <c r="Q267" i="21"/>
  <c r="Q266" i="27"/>
  <c r="Q266" i="31" s="1"/>
  <c r="Q266" i="24"/>
  <c r="AR239" i="21"/>
  <c r="AM216" i="31"/>
  <c r="AH240" i="31" s="1"/>
  <c r="AH240" i="27"/>
  <c r="AV312" i="9"/>
  <c r="AT289" i="9"/>
  <c r="AT266" i="24"/>
  <c r="AT267" i="21"/>
  <c r="AT266" i="27"/>
  <c r="AT266" i="31" s="1"/>
  <c r="AD313" i="9"/>
  <c r="AB267" i="24"/>
  <c r="AB267" i="27"/>
  <c r="AB267" i="31" s="1"/>
  <c r="AB290" i="9"/>
  <c r="AB268" i="21"/>
  <c r="AO218" i="31"/>
  <c r="AJ242" i="31" s="1"/>
  <c r="AJ242" i="27"/>
  <c r="S263" i="21"/>
  <c r="U308" i="9"/>
  <c r="S285" i="9"/>
  <c r="S262" i="27"/>
  <c r="S262" i="31" s="1"/>
  <c r="S262" i="24"/>
  <c r="AG295" i="9"/>
  <c r="AI318" i="9"/>
  <c r="AZ217" i="31"/>
  <c r="AU241" i="31" s="1"/>
  <c r="AU241" i="27"/>
  <c r="AZ289" i="9"/>
  <c r="BB312" i="9"/>
  <c r="AZ266" i="24"/>
  <c r="AZ267" i="21"/>
  <c r="AZ266" i="27"/>
  <c r="AH214" i="31"/>
  <c r="AC238" i="27"/>
  <c r="V239" i="21"/>
  <c r="AA239" i="21"/>
  <c r="AV243" i="27"/>
  <c r="BA219" i="31"/>
  <c r="AV243" i="31" s="1"/>
  <c r="M288" i="9"/>
  <c r="O311" i="9"/>
  <c r="M265" i="27"/>
  <c r="M265" i="31" s="1"/>
  <c r="M265" i="24"/>
  <c r="M266" i="21"/>
  <c r="AH246" i="27"/>
  <c r="AM222" i="31"/>
  <c r="AH246" i="31" s="1"/>
  <c r="AV296" i="9"/>
  <c r="AX319" i="9"/>
  <c r="R287" i="9"/>
  <c r="R265" i="21"/>
  <c r="T310" i="9"/>
  <c r="R264" i="24"/>
  <c r="R264" i="27"/>
  <c r="R264" i="31" s="1"/>
  <c r="BF297" i="9"/>
  <c r="BH320" i="9"/>
  <c r="AY243" i="21"/>
  <c r="AD214" i="31"/>
  <c r="Y238" i="27"/>
  <c r="O214" i="31"/>
  <c r="O234" i="27"/>
  <c r="J238" i="27"/>
  <c r="AE243" i="27"/>
  <c r="AJ219" i="31"/>
  <c r="AE243" i="31" s="1"/>
  <c r="T242" i="27"/>
  <c r="Y218" i="31"/>
  <c r="T242" i="31" s="1"/>
  <c r="AF238" i="27"/>
  <c r="AK214" i="31"/>
  <c r="AD265" i="21"/>
  <c r="AD287" i="9"/>
  <c r="AF310" i="9"/>
  <c r="AD264" i="24"/>
  <c r="AD264" i="27"/>
  <c r="AD264" i="31" s="1"/>
  <c r="AQ215" i="31"/>
  <c r="AL239" i="31" s="1"/>
  <c r="AL239" i="27"/>
  <c r="AG241" i="27"/>
  <c r="AL217" i="31"/>
  <c r="AG241" i="31" s="1"/>
  <c r="BA291" i="9"/>
  <c r="BC314" i="9"/>
  <c r="BA268" i="27"/>
  <c r="BA268" i="31" s="1"/>
  <c r="BA269" i="21"/>
  <c r="BA268" i="24"/>
  <c r="L261" i="27"/>
  <c r="L262" i="21"/>
  <c r="L284" i="9"/>
  <c r="N307" i="9"/>
  <c r="L281" i="9"/>
  <c r="L261" i="24"/>
  <c r="U264" i="27"/>
  <c r="U264" i="31" s="1"/>
  <c r="U264" i="24"/>
  <c r="U265" i="21"/>
  <c r="U287" i="9"/>
  <c r="W310" i="9"/>
  <c r="AU219" i="31"/>
  <c r="AP243" i="31" s="1"/>
  <c r="AP243" i="27"/>
  <c r="H261" i="27"/>
  <c r="H262" i="21"/>
  <c r="H282" i="21" s="1"/>
  <c r="H283" i="21" s="1"/>
  <c r="H261" i="24"/>
  <c r="H281" i="24" s="1"/>
  <c r="H282" i="24" s="1"/>
  <c r="H281" i="9"/>
  <c r="H284" i="9"/>
  <c r="J307" i="9"/>
  <c r="AW218" i="31"/>
  <c r="AR242" i="31" s="1"/>
  <c r="AR242" i="27"/>
  <c r="AV310" i="9"/>
  <c r="AT287" i="9"/>
  <c r="AT265" i="21"/>
  <c r="AT264" i="24"/>
  <c r="AT264" i="27"/>
  <c r="AT264" i="31" s="1"/>
  <c r="K240" i="27"/>
  <c r="P216" i="31"/>
  <c r="K240" i="31" s="1"/>
  <c r="AF242" i="27"/>
  <c r="AK218" i="31"/>
  <c r="AF242" i="31" s="1"/>
  <c r="AW266" i="27"/>
  <c r="AW266" i="31" s="1"/>
  <c r="AW267" i="21"/>
  <c r="AW266" i="24"/>
  <c r="AY312" i="9"/>
  <c r="AW289" i="9"/>
  <c r="AP239" i="21"/>
  <c r="AM262" i="24"/>
  <c r="AM263" i="21"/>
  <c r="AM262" i="27"/>
  <c r="AM262" i="31" s="1"/>
  <c r="AO308" i="9"/>
  <c r="AM285" i="9"/>
  <c r="O238" i="24"/>
  <c r="Q265" i="21"/>
  <c r="Q264" i="24"/>
  <c r="Q287" i="9"/>
  <c r="S310" i="9"/>
  <c r="Q264" i="27"/>
  <c r="Q264" i="31" s="1"/>
  <c r="AK241" i="27"/>
  <c r="AP217" i="31"/>
  <c r="AK241" i="31" s="1"/>
  <c r="AG240" i="27"/>
  <c r="AL216" i="31"/>
  <c r="AG240" i="31" s="1"/>
  <c r="AP241" i="27"/>
  <c r="AU217" i="31"/>
  <c r="AP241" i="31" s="1"/>
  <c r="AG215" i="31"/>
  <c r="AB239" i="31" s="1"/>
  <c r="AB239" i="27"/>
  <c r="AH285" i="9"/>
  <c r="AJ308" i="9"/>
  <c r="AH262" i="27"/>
  <c r="AH262" i="31" s="1"/>
  <c r="AH263" i="21"/>
  <c r="AH262" i="24"/>
  <c r="AH238" i="24"/>
  <c r="AK216" i="31"/>
  <c r="AF240" i="31" s="1"/>
  <c r="AF240" i="27"/>
  <c r="AL307" i="9"/>
  <c r="AJ284" i="9"/>
  <c r="AJ262" i="21"/>
  <c r="AJ261" i="24"/>
  <c r="AJ261" i="27"/>
  <c r="T291" i="9"/>
  <c r="V314" i="9"/>
  <c r="T268" i="24"/>
  <c r="T268" i="27"/>
  <c r="T268" i="31" s="1"/>
  <c r="T269" i="21"/>
  <c r="BH224" i="31"/>
  <c r="BC248" i="31" s="1"/>
  <c r="BC248" i="27"/>
  <c r="AC245" i="27"/>
  <c r="AH221" i="31"/>
  <c r="AC245" i="31" s="1"/>
  <c r="AM240" i="27"/>
  <c r="AR216" i="31"/>
  <c r="AM240" i="31" s="1"/>
  <c r="AQ285" i="9"/>
  <c r="AS308" i="9"/>
  <c r="AQ262" i="24"/>
  <c r="AQ263" i="21"/>
  <c r="AQ262" i="27"/>
  <c r="AQ262" i="31" s="1"/>
  <c r="AG309" i="9"/>
  <c r="AE264" i="21"/>
  <c r="AE263" i="27"/>
  <c r="AE263" i="31" s="1"/>
  <c r="AE263" i="24"/>
  <c r="AE286" i="9"/>
  <c r="AL243" i="27"/>
  <c r="AQ219" i="31"/>
  <c r="AL243" i="31" s="1"/>
  <c r="AC241" i="27"/>
  <c r="AH217" i="31"/>
  <c r="AC241" i="31" s="1"/>
  <c r="P265" i="21"/>
  <c r="P264" i="27"/>
  <c r="P264" i="31" s="1"/>
  <c r="P264" i="24"/>
  <c r="R310" i="9"/>
  <c r="P287" i="9"/>
  <c r="AN244" i="27"/>
  <c r="AS220" i="31"/>
  <c r="AN244" i="31" s="1"/>
  <c r="AK293" i="9"/>
  <c r="AM316" i="9"/>
  <c r="AI291" i="9"/>
  <c r="AK314" i="9"/>
  <c r="R263" i="21"/>
  <c r="R285" i="9"/>
  <c r="T308" i="9"/>
  <c r="R262" i="27"/>
  <c r="R262" i="31" s="1"/>
  <c r="R262" i="24"/>
  <c r="R309" i="9"/>
  <c r="P286" i="9"/>
  <c r="P264" i="21"/>
  <c r="P263" i="27"/>
  <c r="P263" i="31" s="1"/>
  <c r="P263" i="24"/>
  <c r="AV264" i="24"/>
  <c r="AV287" i="9"/>
  <c r="AX310" i="9"/>
  <c r="AV265" i="21"/>
  <c r="AV264" i="27"/>
  <c r="AV264" i="31" s="1"/>
  <c r="X240" i="27"/>
  <c r="AC216" i="31"/>
  <c r="X240" i="31" s="1"/>
  <c r="X239" i="21"/>
  <c r="AM220" i="31"/>
  <c r="AH244" i="31" s="1"/>
  <c r="AH244" i="27"/>
  <c r="AU239" i="21"/>
  <c r="T217" i="31"/>
  <c r="O241" i="31" s="1"/>
  <c r="O241" i="27"/>
  <c r="AQ245" i="27"/>
  <c r="AV221" i="31"/>
  <c r="AQ245" i="31" s="1"/>
  <c r="X288" i="9"/>
  <c r="Z311" i="9"/>
  <c r="X265" i="27"/>
  <c r="X265" i="31" s="1"/>
  <c r="X266" i="21"/>
  <c r="X265" i="24"/>
  <c r="AI239" i="27"/>
  <c r="AN215" i="31"/>
  <c r="AI239" i="31" s="1"/>
  <c r="AK289" i="9"/>
  <c r="AM312" i="9"/>
  <c r="AK266" i="27"/>
  <c r="AK266" i="31" s="1"/>
  <c r="AK267" i="21"/>
  <c r="AK266" i="24"/>
  <c r="I262" i="21"/>
  <c r="I284" i="9"/>
  <c r="K307" i="9"/>
  <c r="I281" i="9"/>
  <c r="I261" i="24"/>
  <c r="I261" i="27"/>
  <c r="P244" i="27"/>
  <c r="U220" i="31"/>
  <c r="P244" i="31" s="1"/>
  <c r="AI264" i="21"/>
  <c r="AK309" i="9"/>
  <c r="AI286" i="9"/>
  <c r="AI263" i="24"/>
  <c r="AI263" i="27"/>
  <c r="AI263" i="31" s="1"/>
  <c r="AD239" i="27"/>
  <c r="AI215" i="31"/>
  <c r="AD239" i="31" s="1"/>
  <c r="AK239" i="21"/>
  <c r="AH265" i="21"/>
  <c r="AH264" i="27"/>
  <c r="AH264" i="31" s="1"/>
  <c r="AH287" i="9"/>
  <c r="AH264" i="24"/>
  <c r="AJ310" i="9"/>
  <c r="AQ238" i="24"/>
  <c r="AD221" i="31"/>
  <c r="Y245" i="31" s="1"/>
  <c r="Y245" i="27"/>
  <c r="U286" i="9"/>
  <c r="W309" i="9"/>
  <c r="U263" i="24"/>
  <c r="U263" i="27"/>
  <c r="U263" i="31" s="1"/>
  <c r="U264" i="21"/>
  <c r="Z308" i="9"/>
  <c r="X285" i="9"/>
  <c r="X262" i="24"/>
  <c r="X263" i="21"/>
  <c r="X262" i="27"/>
  <c r="X262" i="31" s="1"/>
  <c r="AB219" i="31"/>
  <c r="W243" i="31" s="1"/>
  <c r="W243" i="27"/>
  <c r="M239" i="21"/>
  <c r="R286" i="9"/>
  <c r="T309" i="9"/>
  <c r="R264" i="21"/>
  <c r="R263" i="27"/>
  <c r="R263" i="31" s="1"/>
  <c r="R263" i="24"/>
  <c r="AG238" i="27"/>
  <c r="AL214" i="31"/>
  <c r="N308" i="9"/>
  <c r="L285" i="9"/>
  <c r="L262" i="27"/>
  <c r="L262" i="31" s="1"/>
  <c r="L263" i="21"/>
  <c r="L262" i="24"/>
  <c r="AF263" i="21"/>
  <c r="AF262" i="27"/>
  <c r="AF262" i="31" s="1"/>
  <c r="AF285" i="9"/>
  <c r="AH308" i="9"/>
  <c r="AF262" i="24"/>
  <c r="AW214" i="31"/>
  <c r="AR238" i="27"/>
  <c r="AK239" i="27"/>
  <c r="AP215" i="31"/>
  <c r="AK239" i="31" s="1"/>
  <c r="AT308" i="9"/>
  <c r="AR285" i="9"/>
  <c r="AR262" i="24"/>
  <c r="AR263" i="21"/>
  <c r="AR262" i="27"/>
  <c r="AR262" i="31" s="1"/>
  <c r="AY295" i="9"/>
  <c r="BA318" i="9"/>
  <c r="AW220" i="31"/>
  <c r="AR244" i="31" s="1"/>
  <c r="AR244" i="27"/>
  <c r="N241" i="27"/>
  <c r="S217" i="31"/>
  <c r="N241" i="31" s="1"/>
  <c r="AU287" i="9"/>
  <c r="AW310" i="9"/>
  <c r="AU264" i="27"/>
  <c r="AU264" i="31" s="1"/>
  <c r="AU264" i="24"/>
  <c r="AU265" i="21"/>
  <c r="AZ292" i="9"/>
  <c r="BB315" i="9"/>
  <c r="AC261" i="24"/>
  <c r="AC261" i="27"/>
  <c r="AC262" i="21"/>
  <c r="AC284" i="9"/>
  <c r="AE307" i="9"/>
  <c r="AA214" i="31"/>
  <c r="V238" i="27"/>
  <c r="AA238" i="24"/>
  <c r="X216" i="31"/>
  <c r="S240" i="31" s="1"/>
  <c r="S240" i="27"/>
  <c r="AF313" i="9"/>
  <c r="AD290" i="9"/>
  <c r="AD268" i="21"/>
  <c r="AD267" i="27"/>
  <c r="AD267" i="31" s="1"/>
  <c r="AD267" i="24"/>
  <c r="AN289" i="9"/>
  <c r="AP312" i="9"/>
  <c r="AN266" i="24"/>
  <c r="AN266" i="27"/>
  <c r="AN266" i="31" s="1"/>
  <c r="AN267" i="21"/>
  <c r="W217" i="31"/>
  <c r="R241" i="31" s="1"/>
  <c r="R241" i="27"/>
  <c r="AT286" i="9"/>
  <c r="AV309" i="9"/>
  <c r="AT263" i="24"/>
  <c r="AT264" i="21"/>
  <c r="AT263" i="27"/>
  <c r="AT263" i="31" s="1"/>
  <c r="Z312" i="9"/>
  <c r="X266" i="24"/>
  <c r="X289" i="9"/>
  <c r="X267" i="21"/>
  <c r="X266" i="27"/>
  <c r="X266" i="31" s="1"/>
  <c r="BD218" i="31"/>
  <c r="AY242" i="27"/>
  <c r="Y239" i="21"/>
  <c r="AO289" i="9"/>
  <c r="AQ312" i="9"/>
  <c r="AO267" i="21"/>
  <c r="AO266" i="27"/>
  <c r="AO266" i="31" s="1"/>
  <c r="AO266" i="24"/>
  <c r="AY243" i="27"/>
  <c r="BD219" i="31"/>
  <c r="AY243" i="31" s="1"/>
  <c r="O234" i="24"/>
  <c r="J238" i="24"/>
  <c r="BC217" i="31"/>
  <c r="AX241" i="27"/>
  <c r="AU215" i="31"/>
  <c r="AP239" i="31" s="1"/>
  <c r="AP239" i="27"/>
  <c r="T288" i="9"/>
  <c r="V311" i="9"/>
  <c r="T265" i="24"/>
  <c r="T265" i="27"/>
  <c r="T265" i="31" s="1"/>
  <c r="T266" i="21"/>
  <c r="AF239" i="21"/>
  <c r="AQ216" i="31"/>
  <c r="AL240" i="31" s="1"/>
  <c r="AL240" i="27"/>
  <c r="Q214" i="31"/>
  <c r="Q234" i="27"/>
  <c r="L238" i="27"/>
  <c r="AS245" i="27"/>
  <c r="AX221" i="31"/>
  <c r="AS245" i="31" s="1"/>
  <c r="N215" i="31"/>
  <c r="I239" i="31" s="1"/>
  <c r="I239" i="27"/>
  <c r="M234" i="24"/>
  <c r="H238" i="24"/>
  <c r="K241" i="27"/>
  <c r="P217" i="31"/>
  <c r="K241" i="31" s="1"/>
  <c r="R215" i="31"/>
  <c r="M239" i="31" s="1"/>
  <c r="M239" i="27"/>
  <c r="AF244" i="27"/>
  <c r="AK220" i="31"/>
  <c r="AF244" i="31" s="1"/>
  <c r="W263" i="27"/>
  <c r="W263" i="31" s="1"/>
  <c r="W264" i="21"/>
  <c r="W286" i="9"/>
  <c r="W263" i="24"/>
  <c r="Y309" i="9"/>
  <c r="M309" i="9"/>
  <c r="K263" i="27"/>
  <c r="K263" i="31" s="1"/>
  <c r="K263" i="24"/>
  <c r="K264" i="21"/>
  <c r="K286" i="9"/>
  <c r="AP284" i="9"/>
  <c r="AR307" i="9"/>
  <c r="AP262" i="21"/>
  <c r="AP261" i="27"/>
  <c r="AP261" i="24"/>
  <c r="O239" i="21"/>
  <c r="AG286" i="9"/>
  <c r="AI309" i="9"/>
  <c r="AG263" i="24"/>
  <c r="AG263" i="27"/>
  <c r="AG263" i="31" s="1"/>
  <c r="AG264" i="21"/>
  <c r="AI289" i="9"/>
  <c r="AK312" i="9"/>
  <c r="AI266" i="24"/>
  <c r="AI267" i="21"/>
  <c r="AI266" i="27"/>
  <c r="AI266" i="31" s="1"/>
  <c r="BA292" i="9"/>
  <c r="BC315" i="9"/>
  <c r="BA269" i="24"/>
  <c r="BA269" i="27"/>
  <c r="BA269" i="31" s="1"/>
  <c r="BA270" i="21"/>
  <c r="AM214" i="31"/>
  <c r="AH238" i="27"/>
  <c r="AF286" i="9"/>
  <c r="AH309" i="9"/>
  <c r="AF263" i="24"/>
  <c r="AF263" i="27"/>
  <c r="AF263" i="31" s="1"/>
  <c r="AF264" i="21"/>
  <c r="W291" i="9"/>
  <c r="Y314" i="9"/>
  <c r="M241" i="27"/>
  <c r="R217" i="31"/>
  <c r="M241" i="31" s="1"/>
  <c r="AJ239" i="21"/>
  <c r="AX218" i="31"/>
  <c r="AS242" i="31" s="1"/>
  <c r="AS242" i="27"/>
  <c r="AI242" i="27"/>
  <c r="AN218" i="31"/>
  <c r="AI242" i="31" s="1"/>
  <c r="AC291" i="9"/>
  <c r="AE314" i="9"/>
  <c r="AC268" i="24"/>
  <c r="AC269" i="21"/>
  <c r="AC268" i="27"/>
  <c r="AC268" i="31" s="1"/>
  <c r="W285" i="9"/>
  <c r="Y308" i="9"/>
  <c r="W262" i="24"/>
  <c r="W263" i="21"/>
  <c r="W262" i="27"/>
  <c r="W262" i="31" s="1"/>
  <c r="Y217" i="31"/>
  <c r="T241" i="31" s="1"/>
  <c r="T241" i="27"/>
  <c r="AM286" i="9"/>
  <c r="AM263" i="24"/>
  <c r="AM264" i="21"/>
  <c r="AM263" i="27"/>
  <c r="AM263" i="31" s="1"/>
  <c r="AO309" i="9"/>
  <c r="AN290" i="9"/>
  <c r="AP313" i="9"/>
  <c r="AN267" i="27"/>
  <c r="AN267" i="31" s="1"/>
  <c r="AN267" i="24"/>
  <c r="AN268" i="21"/>
  <c r="AL265" i="27"/>
  <c r="AL265" i="31" s="1"/>
  <c r="AL288" i="9"/>
  <c r="AN311" i="9"/>
  <c r="AL265" i="24"/>
  <c r="AL266" i="21"/>
  <c r="Q285" i="9"/>
  <c r="S308" i="9"/>
  <c r="Q262" i="24"/>
  <c r="Q263" i="21"/>
  <c r="Q262" i="27"/>
  <c r="Q262" i="31" s="1"/>
  <c r="AA218" i="31"/>
  <c r="V242" i="31" s="1"/>
  <c r="V242" i="27"/>
  <c r="AQ286" i="9"/>
  <c r="AS309" i="9"/>
  <c r="AQ263" i="27"/>
  <c r="AQ263" i="31" s="1"/>
  <c r="AQ263" i="24"/>
  <c r="AQ264" i="21"/>
  <c r="AA242" i="27"/>
  <c r="AF218" i="31"/>
  <c r="AA242" i="31" s="1"/>
  <c r="AS239" i="21"/>
  <c r="AY293" i="9"/>
  <c r="BA316" i="9"/>
  <c r="X238" i="27"/>
  <c r="AC214" i="31"/>
  <c r="T244" i="27"/>
  <c r="Y220" i="31"/>
  <c r="T244" i="31" s="1"/>
  <c r="AQ241" i="27"/>
  <c r="AV217" i="31"/>
  <c r="AQ241" i="31" s="1"/>
  <c r="X317" i="9"/>
  <c r="V294" i="9"/>
  <c r="AX216" i="31"/>
  <c r="AS240" i="31" s="1"/>
  <c r="AS240" i="27"/>
  <c r="AU238" i="27"/>
  <c r="AZ214" i="31"/>
  <c r="O287" i="9"/>
  <c r="Q310" i="9"/>
  <c r="O264" i="27"/>
  <c r="O264" i="31" s="1"/>
  <c r="O265" i="21"/>
  <c r="O264" i="24"/>
  <c r="U221" i="31"/>
  <c r="P245" i="31" s="1"/>
  <c r="P245" i="27"/>
  <c r="Y243" i="27"/>
  <c r="AD219" i="31"/>
  <c r="Y243" i="31" s="1"/>
  <c r="AL310" i="9"/>
  <c r="AJ287" i="9"/>
  <c r="AJ264" i="27"/>
  <c r="AJ264" i="31" s="1"/>
  <c r="AJ265" i="21"/>
  <c r="AJ264" i="24"/>
  <c r="AK219" i="31"/>
  <c r="AF243" i="31" s="1"/>
  <c r="AF243" i="27"/>
  <c r="AD285" i="9"/>
  <c r="AF308" i="9"/>
  <c r="AD262" i="24"/>
  <c r="AD262" i="27"/>
  <c r="AD262" i="31" s="1"/>
  <c r="AD263" i="21"/>
  <c r="BA218" i="31"/>
  <c r="AV242" i="31" s="1"/>
  <c r="AV242" i="27"/>
  <c r="V240" i="27"/>
  <c r="AA216" i="31"/>
  <c r="V240" i="31" s="1"/>
  <c r="AK238" i="24"/>
  <c r="AQ239" i="21"/>
  <c r="AJ266" i="24"/>
  <c r="AJ289" i="9"/>
  <c r="AL312" i="9"/>
  <c r="AJ267" i="21"/>
  <c r="AJ266" i="27"/>
  <c r="AJ266" i="31" s="1"/>
  <c r="AU289" i="9"/>
  <c r="AW312" i="9"/>
  <c r="AU267" i="21"/>
  <c r="AU266" i="24"/>
  <c r="AU266" i="27"/>
  <c r="AU266" i="31" s="1"/>
  <c r="AM241" i="27"/>
  <c r="AR217" i="31"/>
  <c r="AM241" i="31" s="1"/>
  <c r="V239" i="27"/>
  <c r="AA215" i="31"/>
  <c r="V239" i="31" s="1"/>
  <c r="AT285" i="9"/>
  <c r="AV308" i="9"/>
  <c r="AT263" i="21"/>
  <c r="AT262" i="27"/>
  <c r="AT262" i="31" s="1"/>
  <c r="AT262" i="24"/>
  <c r="BC218" i="31"/>
  <c r="AX242" i="31" s="1"/>
  <c r="AX242" i="27"/>
  <c r="M238" i="24"/>
  <c r="O216" i="31"/>
  <c r="J240" i="31" s="1"/>
  <c r="J240" i="27"/>
  <c r="P238" i="24"/>
  <c r="N243" i="27"/>
  <c r="S219" i="31"/>
  <c r="N243" i="31" s="1"/>
  <c r="AG284" i="9"/>
  <c r="AI307" i="9"/>
  <c r="AG262" i="21"/>
  <c r="AG261" i="27"/>
  <c r="AG261" i="24"/>
  <c r="P285" i="9"/>
  <c r="R308" i="9"/>
  <c r="P262" i="24"/>
  <c r="P262" i="27"/>
  <c r="P262" i="31" s="1"/>
  <c r="P263" i="21"/>
  <c r="AS262" i="24"/>
  <c r="AS262" i="27"/>
  <c r="AS262" i="31" s="1"/>
  <c r="AU308" i="9"/>
  <c r="AS263" i="21"/>
  <c r="AS285" i="9"/>
  <c r="AT307" i="9"/>
  <c r="AR284" i="9"/>
  <c r="AR261" i="24"/>
  <c r="AR261" i="27"/>
  <c r="AR262" i="21"/>
  <c r="AA291" i="9"/>
  <c r="AC314" i="9"/>
  <c r="T286" i="9"/>
  <c r="V309" i="9"/>
  <c r="T264" i="21"/>
  <c r="T263" i="24"/>
  <c r="T263" i="27"/>
  <c r="T263" i="31" s="1"/>
  <c r="AX243" i="27"/>
  <c r="BC219" i="31"/>
  <c r="AX243" i="31" s="1"/>
  <c r="AM308" i="9"/>
  <c r="AK262" i="24"/>
  <c r="AK263" i="21"/>
  <c r="AK262" i="27"/>
  <c r="AK262" i="31" s="1"/>
  <c r="AK285" i="9"/>
  <c r="AR267" i="24"/>
  <c r="AR267" i="27"/>
  <c r="AR267" i="31" s="1"/>
  <c r="AR268" i="21"/>
  <c r="AT313" i="9"/>
  <c r="AR290" i="9"/>
  <c r="N265" i="21"/>
  <c r="N264" i="27"/>
  <c r="N264" i="31" s="1"/>
  <c r="N264" i="24"/>
  <c r="N287" i="9"/>
  <c r="P310" i="9"/>
  <c r="AC239" i="21"/>
  <c r="V238" i="24"/>
  <c r="AA284" i="9"/>
  <c r="AC307" i="9"/>
  <c r="AA261" i="24"/>
  <c r="AA261" i="27"/>
  <c r="AA262" i="21"/>
  <c r="AG219" i="31"/>
  <c r="AB243" i="31" s="1"/>
  <c r="AB243" i="27"/>
  <c r="N239" i="21"/>
  <c r="AY242" i="24"/>
  <c r="Y238" i="24"/>
  <c r="Y239" i="27"/>
  <c r="AD215" i="31"/>
  <c r="Y239" i="31" s="1"/>
  <c r="AP240" i="27"/>
  <c r="AU216" i="31"/>
  <c r="AP240" i="31" s="1"/>
  <c r="AP309" i="9"/>
  <c r="AN263" i="24"/>
  <c r="AN263" i="27"/>
  <c r="AN263" i="31" s="1"/>
  <c r="AN264" i="21"/>
  <c r="AN286" i="9"/>
  <c r="J281" i="9"/>
  <c r="J261" i="24"/>
  <c r="J261" i="27"/>
  <c r="J262" i="21"/>
  <c r="J284" i="9"/>
  <c r="L307" i="9"/>
  <c r="AX241" i="24"/>
  <c r="AF238" i="24"/>
  <c r="AL285" i="9"/>
  <c r="AN308" i="9"/>
  <c r="AL263" i="21"/>
  <c r="AL262" i="24"/>
  <c r="AL262" i="27"/>
  <c r="AL262" i="31" s="1"/>
  <c r="AG287" i="9"/>
  <c r="AI310" i="9"/>
  <c r="AG264" i="27"/>
  <c r="AG264" i="31" s="1"/>
  <c r="AG265" i="21"/>
  <c r="AG264" i="24"/>
  <c r="AF292" i="9"/>
  <c r="AH315" i="9"/>
  <c r="AF269" i="24"/>
  <c r="AF270" i="21"/>
  <c r="AF269" i="27"/>
  <c r="AF269" i="31" s="1"/>
  <c r="L239" i="21"/>
  <c r="Q235" i="21"/>
  <c r="AF241" i="27"/>
  <c r="AK217" i="31"/>
  <c r="AF241" i="31" s="1"/>
  <c r="K308" i="9"/>
  <c r="I285" i="9"/>
  <c r="I263" i="21"/>
  <c r="I262" i="27"/>
  <c r="I262" i="31" s="1"/>
  <c r="I262" i="24"/>
  <c r="AP267" i="21"/>
  <c r="AP289" i="9"/>
  <c r="AR312" i="9"/>
  <c r="AP266" i="24"/>
  <c r="AP266" i="27"/>
  <c r="AP266" i="31" s="1"/>
  <c r="AR265" i="27"/>
  <c r="AR265" i="31" s="1"/>
  <c r="AR265" i="24"/>
  <c r="AR266" i="21"/>
  <c r="AT311" i="9"/>
  <c r="AR288" i="9"/>
  <c r="K287" i="9"/>
  <c r="M310" i="9"/>
  <c r="K264" i="24"/>
  <c r="K264" i="27"/>
  <c r="K264" i="31" s="1"/>
  <c r="K265" i="21"/>
  <c r="AH311" i="9"/>
  <c r="AF288" i="9"/>
  <c r="AF266" i="21"/>
  <c r="AF265" i="27"/>
  <c r="AF265" i="31" s="1"/>
  <c r="AF265" i="24"/>
  <c r="AI219" i="31"/>
  <c r="AD243" i="31" s="1"/>
  <c r="AD243" i="27"/>
  <c r="T214" i="31"/>
  <c r="O238" i="27"/>
  <c r="AL241" i="27"/>
  <c r="AQ217" i="31"/>
  <c r="AL241" i="31" s="1"/>
  <c r="AO288" i="9"/>
  <c r="AQ311" i="9"/>
  <c r="AO265" i="27"/>
  <c r="AO265" i="31" s="1"/>
  <c r="AO266" i="21"/>
  <c r="AO265" i="24"/>
  <c r="AH239" i="21"/>
  <c r="AI214" i="31"/>
  <c r="AD238" i="27"/>
  <c r="AY220" i="31"/>
  <c r="AT244" i="31" s="1"/>
  <c r="AT244" i="27"/>
  <c r="L242" i="27"/>
  <c r="Q218" i="31"/>
  <c r="L242" i="31" s="1"/>
  <c r="M287" i="9"/>
  <c r="M265" i="21"/>
  <c r="M264" i="27"/>
  <c r="M264" i="31" s="1"/>
  <c r="M264" i="24"/>
  <c r="O310" i="9"/>
  <c r="AJ238" i="27"/>
  <c r="AO214" i="31"/>
  <c r="AS288" i="9"/>
  <c r="AU311" i="9"/>
  <c r="AS266" i="21"/>
  <c r="AS265" i="27"/>
  <c r="AS265" i="31" s="1"/>
  <c r="AS265" i="24"/>
  <c r="AB215" i="31"/>
  <c r="W239" i="31" s="1"/>
  <c r="W239" i="27"/>
  <c r="P242" i="27"/>
  <c r="U218" i="31"/>
  <c r="P242" i="31" s="1"/>
  <c r="Y240" i="27"/>
  <c r="AD216" i="31"/>
  <c r="Y240" i="31" s="1"/>
  <c r="AJ244" i="27"/>
  <c r="AO220" i="31"/>
  <c r="AJ244" i="31" s="1"/>
  <c r="T216" i="31"/>
  <c r="O240" i="31" s="1"/>
  <c r="O240" i="27"/>
  <c r="AC289" i="9"/>
  <c r="AE312" i="9"/>
  <c r="AC266" i="24"/>
  <c r="AC266" i="27"/>
  <c r="AC266" i="31" s="1"/>
  <c r="AC267" i="21"/>
  <c r="AC287" i="9"/>
  <c r="AE310" i="9"/>
  <c r="AC264" i="24"/>
  <c r="AC264" i="27"/>
  <c r="AC264" i="31" s="1"/>
  <c r="AC265" i="21"/>
  <c r="P241" i="27"/>
  <c r="U217" i="31"/>
  <c r="P241" i="31" s="1"/>
  <c r="O244" i="27"/>
  <c r="T220" i="31"/>
  <c r="O244" i="31" s="1"/>
  <c r="AQ218" i="31"/>
  <c r="AL242" i="31" s="1"/>
  <c r="AL242" i="27"/>
  <c r="X311" i="9"/>
  <c r="V288" i="9"/>
  <c r="V265" i="24"/>
  <c r="V266" i="21"/>
  <c r="V265" i="27"/>
  <c r="V265" i="31" s="1"/>
  <c r="AV240" i="21"/>
  <c r="AX214" i="31"/>
  <c r="AS238" i="27"/>
  <c r="X263" i="27"/>
  <c r="X263" i="31" s="1"/>
  <c r="X286" i="9"/>
  <c r="X264" i="21"/>
  <c r="Z309" i="9"/>
  <c r="X263" i="24"/>
  <c r="X284" i="9"/>
  <c r="Z307" i="9"/>
  <c r="X261" i="27"/>
  <c r="X261" i="24"/>
  <c r="X262" i="21"/>
  <c r="AT284" i="9"/>
  <c r="AV307" i="9"/>
  <c r="AT261" i="27"/>
  <c r="AT261" i="24"/>
  <c r="AT262" i="21"/>
  <c r="AU238" i="24"/>
  <c r="AI216" i="31"/>
  <c r="AD240" i="31" s="1"/>
  <c r="AD240" i="27"/>
  <c r="AU240" i="27"/>
  <c r="AZ216" i="31"/>
  <c r="AU240" i="31" s="1"/>
  <c r="AS314" i="9"/>
  <c r="AQ291" i="9"/>
  <c r="AQ268" i="27"/>
  <c r="AQ268" i="31" s="1"/>
  <c r="AQ269" i="21"/>
  <c r="AQ268" i="24"/>
  <c r="Z238" i="27"/>
  <c r="AE214" i="31"/>
  <c r="AI262" i="24"/>
  <c r="AI263" i="21"/>
  <c r="AI262" i="27"/>
  <c r="AI262" i="31" s="1"/>
  <c r="AI285" i="9"/>
  <c r="AK308" i="9"/>
  <c r="P291" i="9"/>
  <c r="R314" i="9"/>
  <c r="P268" i="24"/>
  <c r="P269" i="21"/>
  <c r="P268" i="27"/>
  <c r="P268" i="31" s="1"/>
  <c r="AP265" i="27"/>
  <c r="AP265" i="31" s="1"/>
  <c r="AP266" i="21"/>
  <c r="AR311" i="9"/>
  <c r="AP288" i="9"/>
  <c r="AP265" i="24"/>
  <c r="P290" i="9"/>
  <c r="R313" i="9"/>
  <c r="P268" i="21"/>
  <c r="P267" i="24"/>
  <c r="P267" i="27"/>
  <c r="P267" i="31" s="1"/>
  <c r="U285" i="9"/>
  <c r="W308" i="9"/>
  <c r="U262" i="27"/>
  <c r="U262" i="31" s="1"/>
  <c r="U263" i="21"/>
  <c r="U262" i="24"/>
  <c r="X309" i="9"/>
  <c r="V286" i="9"/>
  <c r="V263" i="24"/>
  <c r="V263" i="27"/>
  <c r="V263" i="31" s="1"/>
  <c r="V264" i="21"/>
  <c r="AW241" i="27"/>
  <c r="BB217" i="31"/>
  <c r="AW241" i="31" s="1"/>
  <c r="AT292" i="9"/>
  <c r="AV315" i="9"/>
  <c r="AK286" i="9"/>
  <c r="AM309" i="9"/>
  <c r="AK263" i="27"/>
  <c r="AK263" i="31" s="1"/>
  <c r="AK264" i="21"/>
  <c r="AK263" i="24"/>
  <c r="AK238" i="27"/>
  <c r="AP214" i="31"/>
  <c r="AC240" i="27"/>
  <c r="AH216" i="31"/>
  <c r="AC240" i="31" s="1"/>
  <c r="Z216" i="31"/>
  <c r="U240" i="31" s="1"/>
  <c r="U240" i="27"/>
  <c r="AU243" i="27"/>
  <c r="AZ219" i="31"/>
  <c r="AU243" i="31" s="1"/>
  <c r="AE217" i="31"/>
  <c r="Z241" i="31" s="1"/>
  <c r="Z241" i="27"/>
  <c r="AC308" i="9"/>
  <c r="AA285" i="9"/>
  <c r="AA263" i="21"/>
  <c r="AA262" i="27"/>
  <c r="AA262" i="31" s="1"/>
  <c r="AA262" i="24"/>
  <c r="BE221" i="31"/>
  <c r="AZ245" i="31" s="1"/>
  <c r="AZ245" i="27"/>
  <c r="AZ311" i="9"/>
  <c r="AX265" i="24"/>
  <c r="AX265" i="27"/>
  <c r="AX265" i="31" s="1"/>
  <c r="AX266" i="21"/>
  <c r="AX288" i="9"/>
  <c r="J286" i="9"/>
  <c r="L309" i="9"/>
  <c r="J264" i="21"/>
  <c r="J263" i="27"/>
  <c r="J263" i="31" s="1"/>
  <c r="J263" i="24"/>
  <c r="P262" i="21"/>
  <c r="P261" i="27"/>
  <c r="P284" i="9"/>
  <c r="R307" i="9"/>
  <c r="P261" i="24"/>
  <c r="AM238" i="24"/>
  <c r="AE220" i="31"/>
  <c r="Z244" i="31" s="1"/>
  <c r="Z244" i="27"/>
  <c r="AK215" i="31"/>
  <c r="AF239" i="31" s="1"/>
  <c r="AF239" i="27"/>
  <c r="L240" i="27"/>
  <c r="Q216" i="31"/>
  <c r="L240" i="31" s="1"/>
  <c r="BB294" i="9"/>
  <c r="BD317" i="9"/>
  <c r="AB238" i="27"/>
  <c r="AG214" i="31"/>
  <c r="T240" i="27"/>
  <c r="Y216" i="31"/>
  <c r="T240" i="31" s="1"/>
  <c r="AH286" i="9"/>
  <c r="AJ309" i="9"/>
  <c r="AH263" i="24"/>
  <c r="AH264" i="21"/>
  <c r="AH263" i="27"/>
  <c r="AH263" i="31" s="1"/>
  <c r="AV244" i="27"/>
  <c r="BA220" i="31"/>
  <c r="AV244" i="31" s="1"/>
  <c r="AL311" i="9"/>
  <c r="AJ288" i="9"/>
  <c r="AJ265" i="24"/>
  <c r="AJ265" i="27"/>
  <c r="AJ265" i="31" s="1"/>
  <c r="AJ266" i="21"/>
  <c r="AI295" i="9"/>
  <c r="AK318" i="9"/>
  <c r="L241" i="27"/>
  <c r="Q217" i="31"/>
  <c r="L241" i="31" s="1"/>
  <c r="V284" i="9"/>
  <c r="X307" i="9"/>
  <c r="V261" i="27"/>
  <c r="V262" i="21"/>
  <c r="V261" i="24"/>
  <c r="AH292" i="9"/>
  <c r="AJ315" i="9"/>
  <c r="AH269" i="24"/>
  <c r="AH269" i="27"/>
  <c r="AH269" i="31" s="1"/>
  <c r="AH270" i="21"/>
  <c r="S214" i="31"/>
  <c r="N238" i="27"/>
  <c r="X218" i="31"/>
  <c r="S242" i="31" s="1"/>
  <c r="S242" i="27"/>
  <c r="AT242" i="27"/>
  <c r="AY218" i="31"/>
  <c r="AT242" i="31" s="1"/>
  <c r="AY288" i="9"/>
  <c r="BA311" i="9"/>
  <c r="AY265" i="24"/>
  <c r="AY266" i="21"/>
  <c r="AY265" i="27"/>
  <c r="Y284" i="9"/>
  <c r="AA307" i="9"/>
  <c r="Y261" i="24"/>
  <c r="Y262" i="21"/>
  <c r="Y261" i="27"/>
  <c r="AM218" i="31"/>
  <c r="AH242" i="31" s="1"/>
  <c r="AH242" i="27"/>
  <c r="AX242" i="21"/>
  <c r="AE289" i="9"/>
  <c r="AG312" i="9"/>
  <c r="AE266" i="24"/>
  <c r="AE267" i="21"/>
  <c r="AE266" i="27"/>
  <c r="AE266" i="31" s="1"/>
  <c r="AP285" i="9"/>
  <c r="AP262" i="24"/>
  <c r="AP262" i="27"/>
  <c r="AP262" i="31" s="1"/>
  <c r="AP263" i="21"/>
  <c r="AR308" i="9"/>
  <c r="AH307" i="9"/>
  <c r="AF284" i="9"/>
  <c r="AF262" i="21"/>
  <c r="AF261" i="27"/>
  <c r="AF261" i="24"/>
  <c r="AL286" i="9"/>
  <c r="AN309" i="9"/>
  <c r="AL263" i="24"/>
  <c r="AL263" i="27"/>
  <c r="AL263" i="31" s="1"/>
  <c r="AL264" i="21"/>
  <c r="AS218" i="31"/>
  <c r="AN242" i="31" s="1"/>
  <c r="AN242" i="27"/>
  <c r="Q234" i="24"/>
  <c r="L238" i="24"/>
  <c r="AC295" i="9"/>
  <c r="AE318" i="9"/>
  <c r="AY309" i="9"/>
  <c r="AW286" i="9"/>
  <c r="AW263" i="24"/>
  <c r="AW264" i="21"/>
  <c r="AW263" i="27"/>
  <c r="AK287" i="9"/>
  <c r="AM310" i="9"/>
  <c r="AK264" i="24"/>
  <c r="AK264" i="27"/>
  <c r="AK264" i="31" s="1"/>
  <c r="AK265" i="21"/>
  <c r="AP287" i="9"/>
  <c r="AR310" i="9"/>
  <c r="AP264" i="24"/>
  <c r="AP265" i="21"/>
  <c r="AP264" i="27"/>
  <c r="AP264" i="31" s="1"/>
  <c r="R243" i="27"/>
  <c r="W219" i="31"/>
  <c r="R243" i="31" s="1"/>
  <c r="W238" i="24"/>
  <c r="AH284" i="9"/>
  <c r="AJ307" i="9"/>
  <c r="AH261" i="24"/>
  <c r="AH261" i="27"/>
  <c r="AH262" i="21"/>
  <c r="AD239" i="21"/>
  <c r="AH215" i="31"/>
  <c r="AC239" i="31" s="1"/>
  <c r="AC239" i="27"/>
  <c r="J239" i="27"/>
  <c r="O215" i="31"/>
  <c r="J239" i="31" s="1"/>
  <c r="AJ238" i="24"/>
  <c r="AL218" i="31"/>
  <c r="AG242" i="31" s="1"/>
  <c r="AG242" i="27"/>
  <c r="BB313" i="9"/>
  <c r="AZ290" i="9"/>
  <c r="AZ267" i="24"/>
  <c r="AZ267" i="27"/>
  <c r="AZ267" i="31" s="1"/>
  <c r="AZ268" i="21"/>
  <c r="Z221" i="31"/>
  <c r="U245" i="31" s="1"/>
  <c r="U245" i="27"/>
  <c r="AT214" i="31"/>
  <c r="AO238" i="27"/>
  <c r="AP292" i="9"/>
  <c r="AR315" i="9"/>
  <c r="AO216" i="31"/>
  <c r="AJ240" i="31" s="1"/>
  <c r="AJ240" i="27"/>
  <c r="AL313" i="9"/>
  <c r="AJ290" i="9"/>
  <c r="AJ268" i="21"/>
  <c r="AJ267" i="27"/>
  <c r="AJ267" i="31" s="1"/>
  <c r="AJ267" i="24"/>
  <c r="AN312" i="9"/>
  <c r="AL289" i="9"/>
  <c r="AL266" i="24"/>
  <c r="AL266" i="27"/>
  <c r="AL266" i="31" s="1"/>
  <c r="AL267" i="21"/>
  <c r="X241" i="27"/>
  <c r="AC217" i="31"/>
  <c r="X241" i="31" s="1"/>
  <c r="S238" i="27"/>
  <c r="X214" i="31"/>
  <c r="AJ217" i="31"/>
  <c r="AE241" i="31" s="1"/>
  <c r="AE241" i="27"/>
  <c r="AA288" i="9"/>
  <c r="AC311" i="9"/>
  <c r="AA265" i="24"/>
  <c r="AA266" i="21"/>
  <c r="AA265" i="27"/>
  <c r="AA265" i="31" s="1"/>
  <c r="W242" i="27"/>
  <c r="AB218" i="31"/>
  <c r="W242" i="31" s="1"/>
  <c r="AV239" i="24"/>
  <c r="AS238" i="24"/>
  <c r="AY214" i="31"/>
  <c r="AT238" i="27"/>
  <c r="M240" i="27"/>
  <c r="R216" i="31"/>
  <c r="M240" i="31" s="1"/>
  <c r="AS263" i="27"/>
  <c r="AS263" i="31" s="1"/>
  <c r="AS264" i="21"/>
  <c r="AS286" i="9"/>
  <c r="AU309" i="9"/>
  <c r="AS263" i="24"/>
  <c r="AU284" i="9"/>
  <c r="AW307" i="9"/>
  <c r="AU262" i="21"/>
  <c r="AU261" i="27"/>
  <c r="AU261" i="24"/>
  <c r="Z239" i="21"/>
  <c r="O288" i="9"/>
  <c r="Q311" i="9"/>
  <c r="O265" i="27"/>
  <c r="O265" i="31" s="1"/>
  <c r="O265" i="24"/>
  <c r="O266" i="21"/>
  <c r="Y289" i="9"/>
  <c r="AA312" i="9"/>
  <c r="Y267" i="21"/>
  <c r="Y266" i="27"/>
  <c r="Y266" i="31" s="1"/>
  <c r="Y266" i="24"/>
  <c r="AP242" i="27"/>
  <c r="AU218" i="31"/>
  <c r="AP242" i="31" s="1"/>
  <c r="AV240" i="27"/>
  <c r="BA216" i="31"/>
  <c r="AV240" i="31" s="1"/>
  <c r="AW287" i="9"/>
  <c r="AY310" i="9"/>
  <c r="AW264" i="24"/>
  <c r="AW265" i="21"/>
  <c r="AW264" i="27"/>
  <c r="AW264" i="31" s="1"/>
  <c r="AK284" i="9"/>
  <c r="AM307" i="9"/>
  <c r="AK261" i="27"/>
  <c r="AK262" i="21"/>
  <c r="AK261" i="24"/>
  <c r="Y291" i="9"/>
  <c r="AA314" i="9"/>
  <c r="Y268" i="24"/>
  <c r="Y269" i="21"/>
  <c r="Y268" i="27"/>
  <c r="Y268" i="31" s="1"/>
  <c r="AO310" i="9"/>
  <c r="AM264" i="27"/>
  <c r="AM264" i="31" s="1"/>
  <c r="AM265" i="21"/>
  <c r="AM264" i="24"/>
  <c r="AM287" i="9"/>
  <c r="BI224" i="31"/>
  <c r="BD248" i="31" s="1"/>
  <c r="BD248" i="27"/>
  <c r="M284" i="9"/>
  <c r="O307" i="9"/>
  <c r="M261" i="27"/>
  <c r="M262" i="21"/>
  <c r="M261" i="24"/>
  <c r="BI321" i="9"/>
  <c r="BG298" i="9"/>
  <c r="AU220" i="31"/>
  <c r="AP244" i="31" s="1"/>
  <c r="AP244" i="27"/>
  <c r="AB239" i="21"/>
  <c r="AL244" i="27"/>
  <c r="AQ220" i="31"/>
  <c r="AL244" i="31" s="1"/>
  <c r="BB247" i="27"/>
  <c r="BG223" i="31"/>
  <c r="BB247" i="31" s="1"/>
  <c r="AX266" i="24"/>
  <c r="AX266" i="27"/>
  <c r="AX266" i="31" s="1"/>
  <c r="AX267" i="21"/>
  <c r="AX289" i="9"/>
  <c r="AZ312" i="9"/>
  <c r="Z288" i="9"/>
  <c r="AB311" i="9"/>
  <c r="Z265" i="24"/>
  <c r="Z265" i="27"/>
  <c r="Z265" i="31" s="1"/>
  <c r="Z266" i="21"/>
  <c r="AJ239" i="27"/>
  <c r="AO215" i="31"/>
  <c r="AJ239" i="31" s="1"/>
  <c r="BJ225" i="31"/>
  <c r="BE249" i="31" s="1"/>
  <c r="BE249" i="27"/>
  <c r="S264" i="21"/>
  <c r="S263" i="27"/>
  <c r="S263" i="31" s="1"/>
  <c r="S286" i="9"/>
  <c r="S263" i="24"/>
  <c r="U309" i="9"/>
  <c r="AB267" i="21"/>
  <c r="AB266" i="27"/>
  <c r="AB266" i="31" s="1"/>
  <c r="AB266" i="24"/>
  <c r="AB289" i="9"/>
  <c r="AD312" i="9"/>
  <c r="N238" i="24"/>
  <c r="R293" i="9"/>
  <c r="T316" i="9"/>
  <c r="AY289" i="9"/>
  <c r="BA312" i="9"/>
  <c r="AY267" i="21"/>
  <c r="AY266" i="24"/>
  <c r="AY266" i="27"/>
  <c r="AY266" i="31" s="1"/>
  <c r="AH288" i="9"/>
  <c r="AJ311" i="9"/>
  <c r="AH265" i="24"/>
  <c r="AH265" i="27"/>
  <c r="AH265" i="31" s="1"/>
  <c r="AH266" i="21"/>
  <c r="AX287" i="9"/>
  <c r="AZ310" i="9"/>
  <c r="AX264" i="27"/>
  <c r="AX264" i="24"/>
  <c r="AX265" i="21"/>
  <c r="AX315" i="9"/>
  <c r="AV292" i="9"/>
  <c r="AC265" i="27"/>
  <c r="AC265" i="31" s="1"/>
  <c r="AC288" i="9"/>
  <c r="AC266" i="21"/>
  <c r="AE311" i="9"/>
  <c r="AC265" i="24"/>
  <c r="AS268" i="27"/>
  <c r="AS268" i="31" s="1"/>
  <c r="AS291" i="9"/>
  <c r="AU314" i="9"/>
  <c r="AS269" i="21"/>
  <c r="AS268" i="24"/>
  <c r="AZ221" i="31"/>
  <c r="AU245" i="31" s="1"/>
  <c r="AU245" i="27"/>
  <c r="AM242" i="27"/>
  <c r="AR218" i="31"/>
  <c r="AM242" i="31" s="1"/>
  <c r="M285" i="9"/>
  <c r="M263" i="21"/>
  <c r="M262" i="27"/>
  <c r="M262" i="31" s="1"/>
  <c r="M262" i="24"/>
  <c r="O308" i="9"/>
  <c r="AF290" i="9"/>
  <c r="AH313" i="9"/>
  <c r="AF267" i="24"/>
  <c r="AF268" i="21"/>
  <c r="AF267" i="27"/>
  <c r="AF267" i="31" s="1"/>
  <c r="W240" i="27"/>
  <c r="AB216" i="31"/>
  <c r="W240" i="31" s="1"/>
  <c r="Q239" i="21"/>
  <c r="AF217" i="31"/>
  <c r="AA241" i="31" s="1"/>
  <c r="AA241" i="27"/>
  <c r="AM293" i="9"/>
  <c r="AO316" i="9"/>
  <c r="T239" i="21"/>
  <c r="AF312" i="9"/>
  <c r="AD266" i="24"/>
  <c r="AD267" i="21"/>
  <c r="AD289" i="9"/>
  <c r="AD266" i="27"/>
  <c r="AD266" i="31" s="1"/>
  <c r="AW219" i="31"/>
  <c r="AR243" i="31" s="1"/>
  <c r="AR243" i="27"/>
  <c r="O284" i="9"/>
  <c r="Q307" i="9"/>
  <c r="O261" i="24"/>
  <c r="O262" i="21"/>
  <c r="O261" i="27"/>
  <c r="AL287" i="9"/>
  <c r="AN310" i="9"/>
  <c r="AL264" i="24"/>
  <c r="AL264" i="27"/>
  <c r="AL264" i="31" s="1"/>
  <c r="AL265" i="21"/>
  <c r="W239" i="21"/>
  <c r="S287" i="9"/>
  <c r="U310" i="9"/>
  <c r="S264" i="27"/>
  <c r="S264" i="31" s="1"/>
  <c r="S265" i="21"/>
  <c r="S264" i="24"/>
  <c r="AD238" i="24"/>
  <c r="AT290" i="9"/>
  <c r="AV313" i="9"/>
  <c r="AT267" i="24"/>
  <c r="AT268" i="21"/>
  <c r="AT267" i="27"/>
  <c r="AT267" i="31" s="1"/>
  <c r="L288" i="9"/>
  <c r="N311" i="9"/>
  <c r="L265" i="27"/>
  <c r="L265" i="31" s="1"/>
  <c r="L265" i="24"/>
  <c r="L266" i="21"/>
  <c r="K239" i="27"/>
  <c r="P215" i="31"/>
  <c r="K239" i="31" s="1"/>
  <c r="J285" i="9"/>
  <c r="L308" i="9"/>
  <c r="J262" i="24"/>
  <c r="J263" i="21"/>
  <c r="J262" i="27"/>
  <c r="J262" i="31" s="1"/>
  <c r="Z214" i="31"/>
  <c r="U238" i="27"/>
  <c r="AI288" i="9"/>
  <c r="AK311" i="9"/>
  <c r="AI266" i="21"/>
  <c r="AI265" i="27"/>
  <c r="AI265" i="31" s="1"/>
  <c r="AI265" i="24"/>
  <c r="BE220" i="31"/>
  <c r="AZ244" i="31" s="1"/>
  <c r="AZ244" i="27"/>
  <c r="U291" i="9"/>
  <c r="W314" i="9"/>
  <c r="U268" i="24"/>
  <c r="U269" i="21"/>
  <c r="U268" i="27"/>
  <c r="U268" i="31" s="1"/>
  <c r="AO239" i="21"/>
  <c r="AL309" i="9"/>
  <c r="AJ286" i="9"/>
  <c r="AJ263" i="24"/>
  <c r="AJ264" i="21"/>
  <c r="AJ263" i="27"/>
  <c r="AJ263" i="31" s="1"/>
  <c r="AA309" i="9"/>
  <c r="Y286" i="9"/>
  <c r="Y263" i="27"/>
  <c r="Y263" i="31" s="1"/>
  <c r="Y264" i="21"/>
  <c r="Y263" i="24"/>
  <c r="O286" i="9"/>
  <c r="Q309" i="9"/>
  <c r="O263" i="24"/>
  <c r="O264" i="21"/>
  <c r="O263" i="27"/>
  <c r="O263" i="31" s="1"/>
  <c r="S243" i="27"/>
  <c r="X219" i="31"/>
  <c r="S243" i="31" s="1"/>
  <c r="R238" i="24"/>
  <c r="AI238" i="27"/>
  <c r="AN214" i="31"/>
  <c r="S238" i="24"/>
  <c r="AZ218" i="31"/>
  <c r="AU242" i="31" s="1"/>
  <c r="AU242" i="27"/>
  <c r="Y311" i="9"/>
  <c r="W265" i="24"/>
  <c r="W266" i="21"/>
  <c r="W265" i="27"/>
  <c r="W265" i="31" s="1"/>
  <c r="W288" i="9"/>
  <c r="AX308" i="9"/>
  <c r="AV262" i="27"/>
  <c r="AV262" i="24"/>
  <c r="AV263" i="21"/>
  <c r="AV285" i="9"/>
  <c r="AS284" i="9"/>
  <c r="AU307" i="9"/>
  <c r="AS262" i="21"/>
  <c r="AS261" i="27"/>
  <c r="AS261" i="24"/>
  <c r="AW295" i="9"/>
  <c r="AY318" i="9"/>
  <c r="AD217" i="31"/>
  <c r="Y241" i="31" s="1"/>
  <c r="Y241" i="27"/>
  <c r="AL215" i="31"/>
  <c r="AG239" i="31" s="1"/>
  <c r="AG239" i="27"/>
  <c r="AR241" i="27"/>
  <c r="AW217" i="31"/>
  <c r="AR241" i="31" s="1"/>
  <c r="T290" i="9"/>
  <c r="V313" i="9"/>
  <c r="T267" i="24"/>
  <c r="T268" i="21"/>
  <c r="T267" i="27"/>
  <c r="T267" i="31" s="1"/>
  <c r="AT238" i="24"/>
  <c r="AQ287" i="9"/>
  <c r="AS310" i="9"/>
  <c r="AQ264" i="27"/>
  <c r="AQ264" i="31" s="1"/>
  <c r="AQ265" i="21"/>
  <c r="AQ264" i="24"/>
  <c r="AN239" i="27"/>
  <c r="AS215" i="31"/>
  <c r="AN239" i="31" s="1"/>
  <c r="AU264" i="21"/>
  <c r="AU263" i="27"/>
  <c r="AU263" i="31" s="1"/>
  <c r="AU286" i="9"/>
  <c r="AW309" i="9"/>
  <c r="AU263" i="24"/>
  <c r="AK320" i="9"/>
  <c r="AI297" i="9"/>
  <c r="AY290" i="9"/>
  <c r="AY268" i="21"/>
  <c r="BA313" i="9"/>
  <c r="AY267" i="27"/>
  <c r="AY267" i="31" s="1"/>
  <c r="AY267" i="24"/>
  <c r="AE245" i="27"/>
  <c r="AJ221" i="31"/>
  <c r="AE245" i="31" s="1"/>
  <c r="Z238" i="24"/>
  <c r="O242" i="27"/>
  <c r="T218" i="31"/>
  <c r="O242" i="31" s="1"/>
  <c r="Y288" i="9"/>
  <c r="AA311" i="9"/>
  <c r="Y265" i="24"/>
  <c r="Y265" i="27"/>
  <c r="Y265" i="31" s="1"/>
  <c r="Y266" i="21"/>
  <c r="BA245" i="21"/>
  <c r="AQ293" i="9"/>
  <c r="AS316" i="9"/>
  <c r="N234" i="24"/>
  <c r="I238" i="24"/>
  <c r="AQ242" i="27"/>
  <c r="AV218" i="31"/>
  <c r="AQ242" i="31" s="1"/>
  <c r="AN241" i="27"/>
  <c r="AS217" i="31"/>
  <c r="AN241" i="31" s="1"/>
  <c r="O239" i="27"/>
  <c r="T215" i="31"/>
  <c r="O239" i="31" s="1"/>
  <c r="AJ215" i="31"/>
  <c r="AE239" i="31" s="1"/>
  <c r="AE239" i="27"/>
  <c r="AQ214" i="31"/>
  <c r="AL238" i="27"/>
  <c r="AC286" i="9"/>
  <c r="AC264" i="21"/>
  <c r="AE309" i="9"/>
  <c r="AC263" i="24"/>
  <c r="AC263" i="27"/>
  <c r="AC263" i="31" s="1"/>
  <c r="T311" i="9"/>
  <c r="R288" i="9"/>
  <c r="R265" i="27"/>
  <c r="R265" i="31" s="1"/>
  <c r="R265" i="24"/>
  <c r="R266" i="21"/>
  <c r="Z243" i="27"/>
  <c r="AE219" i="31"/>
  <c r="Z243" i="31" s="1"/>
  <c r="Z264" i="27"/>
  <c r="Z264" i="31" s="1"/>
  <c r="Z265" i="21"/>
  <c r="Z264" i="24"/>
  <c r="AB310" i="9"/>
  <c r="Z287" i="9"/>
  <c r="V285" i="9"/>
  <c r="X308" i="9"/>
  <c r="V263" i="21"/>
  <c r="V262" i="27"/>
  <c r="V262" i="31" s="1"/>
  <c r="V262" i="24"/>
  <c r="BD272" i="21"/>
  <c r="BF317" i="9"/>
  <c r="BD271" i="27"/>
  <c r="BD271" i="31" s="1"/>
  <c r="BD294" i="9"/>
  <c r="AN238" i="24"/>
  <c r="N266" i="27"/>
  <c r="N266" i="31" s="1"/>
  <c r="N289" i="9"/>
  <c r="P312" i="9"/>
  <c r="N266" i="24"/>
  <c r="N267" i="21"/>
  <c r="AE238" i="24"/>
  <c r="AM239" i="21"/>
  <c r="Z267" i="27"/>
  <c r="Z267" i="31" s="1"/>
  <c r="Z290" i="9"/>
  <c r="AB313" i="9"/>
  <c r="Z267" i="24"/>
  <c r="Z268" i="21"/>
  <c r="AO241" i="27"/>
  <c r="AT217" i="31"/>
  <c r="AO241" i="31" s="1"/>
  <c r="Q240" i="27"/>
  <c r="V216" i="31"/>
  <c r="Q240" i="31" s="1"/>
  <c r="AB238" i="24"/>
  <c r="AL290" i="9"/>
  <c r="AN313" i="9"/>
  <c r="AL267" i="24"/>
  <c r="AL268" i="21"/>
  <c r="AL267" i="27"/>
  <c r="AL267" i="31" s="1"/>
  <c r="BD316" i="9"/>
  <c r="BB293" i="9"/>
  <c r="BB270" i="24"/>
  <c r="BB271" i="21"/>
  <c r="BB270" i="27"/>
  <c r="BB270" i="31" s="1"/>
  <c r="AX217" i="31"/>
  <c r="AS241" i="31" s="1"/>
  <c r="AS241" i="27"/>
  <c r="AE218" i="31"/>
  <c r="Z242" i="31" s="1"/>
  <c r="Z242" i="27"/>
  <c r="AY219" i="31"/>
  <c r="AT243" i="31" s="1"/>
  <c r="AT243" i="27"/>
  <c r="AG220" i="31"/>
  <c r="AB244" i="31" s="1"/>
  <c r="AB244" i="27"/>
  <c r="BE273" i="21"/>
  <c r="BE272" i="27"/>
  <c r="BE272" i="31" s="1"/>
  <c r="BG318" i="9"/>
  <c r="BE295" i="9"/>
  <c r="Z264" i="21"/>
  <c r="Z263" i="27"/>
  <c r="Z263" i="31" s="1"/>
  <c r="Z263" i="24"/>
  <c r="Z286" i="9"/>
  <c r="AB309" i="9"/>
  <c r="AB242" i="27"/>
  <c r="AG218" i="31"/>
  <c r="AB242" i="31" s="1"/>
  <c r="BE219" i="31"/>
  <c r="AZ243" i="27"/>
  <c r="N310" i="9"/>
  <c r="L287" i="9"/>
  <c r="L265" i="21"/>
  <c r="L264" i="27"/>
  <c r="L264" i="31" s="1"/>
  <c r="L264" i="24"/>
  <c r="AV266" i="24"/>
  <c r="AV289" i="9"/>
  <c r="AX312" i="9"/>
  <c r="AV267" i="21"/>
  <c r="AV266" i="27"/>
  <c r="AV266" i="31" s="1"/>
  <c r="V244" i="27"/>
  <c r="AA220" i="31"/>
  <c r="V244" i="31" s="1"/>
  <c r="U288" i="9"/>
  <c r="W311" i="9"/>
  <c r="U265" i="27"/>
  <c r="U265" i="31" s="1"/>
  <c r="U265" i="24"/>
  <c r="U266" i="21"/>
  <c r="N261" i="24"/>
  <c r="P307" i="9"/>
  <c r="N284" i="9"/>
  <c r="N262" i="21"/>
  <c r="N261" i="27"/>
  <c r="S288" i="9"/>
  <c r="U311" i="9"/>
  <c r="S265" i="27"/>
  <c r="S265" i="31" s="1"/>
  <c r="S266" i="21"/>
  <c r="S265" i="24"/>
  <c r="AV311" i="9"/>
  <c r="AT288" i="9"/>
  <c r="AT266" i="21"/>
  <c r="AT265" i="27"/>
  <c r="AT265" i="31" s="1"/>
  <c r="AT265" i="24"/>
  <c r="AJ218" i="31"/>
  <c r="AE242" i="31" s="1"/>
  <c r="AE242" i="27"/>
  <c r="Y285" i="9"/>
  <c r="AA308" i="9"/>
  <c r="Y262" i="24"/>
  <c r="Y262" i="27"/>
  <c r="Y262" i="31" s="1"/>
  <c r="Y263" i="21"/>
  <c r="AP286" i="9"/>
  <c r="AR309" i="9"/>
  <c r="AP263" i="27"/>
  <c r="AP263" i="31" s="1"/>
  <c r="AP264" i="21"/>
  <c r="AP263" i="24"/>
  <c r="X292" i="9"/>
  <c r="Z315" i="9"/>
  <c r="Y215" i="31"/>
  <c r="T239" i="31" s="1"/>
  <c r="T239" i="27"/>
  <c r="AN265" i="27"/>
  <c r="AN265" i="31" s="1"/>
  <c r="AN266" i="21"/>
  <c r="AN288" i="9"/>
  <c r="AN265" i="24"/>
  <c r="AP311" i="9"/>
  <c r="U241" i="27"/>
  <c r="Z217" i="31"/>
  <c r="U241" i="31" s="1"/>
  <c r="AW288" i="9"/>
  <c r="AY311" i="9"/>
  <c r="AW266" i="21"/>
  <c r="AW265" i="24"/>
  <c r="AW265" i="27"/>
  <c r="AW265" i="31" s="1"/>
  <c r="AO311" i="9"/>
  <c r="AM288" i="9"/>
  <c r="AM265" i="27"/>
  <c r="AM265" i="31" s="1"/>
  <c r="AM265" i="24"/>
  <c r="AM266" i="21"/>
  <c r="M234" i="27"/>
  <c r="H238" i="27"/>
  <c r="M214" i="31"/>
  <c r="AY217" i="31"/>
  <c r="AT241" i="31" s="1"/>
  <c r="AT241" i="27"/>
  <c r="Q238" i="24"/>
  <c r="AA264" i="24"/>
  <c r="AA265" i="21"/>
  <c r="AA287" i="9"/>
  <c r="AA264" i="27"/>
  <c r="AA264" i="31" s="1"/>
  <c r="AC310" i="9"/>
  <c r="T238" i="27"/>
  <c r="Y214" i="31"/>
  <c r="N240" i="27"/>
  <c r="S216" i="31"/>
  <c r="N240" i="31" s="1"/>
  <c r="R289" i="9"/>
  <c r="T312" i="9"/>
  <c r="R267" i="21"/>
  <c r="R266" i="27"/>
  <c r="R266" i="31" s="1"/>
  <c r="R266" i="24"/>
  <c r="W238" i="27"/>
  <c r="AB214" i="31"/>
  <c r="AF307" i="9"/>
  <c r="AD261" i="24"/>
  <c r="AD262" i="21"/>
  <c r="AD261" i="27"/>
  <c r="AD284" i="9"/>
  <c r="AA222" i="31"/>
  <c r="V246" i="31" s="1"/>
  <c r="V246" i="27"/>
  <c r="AH289" i="9"/>
  <c r="AJ312" i="9"/>
  <c r="AH266" i="24"/>
  <c r="AH266" i="27"/>
  <c r="AH266" i="31" s="1"/>
  <c r="AH267" i="21"/>
  <c r="S218" i="31"/>
  <c r="N242" i="31" s="1"/>
  <c r="N242" i="27"/>
  <c r="U239" i="21"/>
  <c r="AJ223" i="31"/>
  <c r="AE247" i="31" s="1"/>
  <c r="AE247" i="27"/>
  <c r="AI311" i="9"/>
  <c r="AG288" i="9"/>
  <c r="AG265" i="24"/>
  <c r="AG265" i="27"/>
  <c r="AG265" i="31" s="1"/>
  <c r="AG266" i="21"/>
  <c r="AO238" i="24"/>
  <c r="AJ292" i="9"/>
  <c r="AL315" i="9"/>
  <c r="P288" i="9"/>
  <c r="R311" i="9"/>
  <c r="P265" i="24"/>
  <c r="P266" i="21"/>
  <c r="P265" i="27"/>
  <c r="P265" i="31" s="1"/>
  <c r="S289" i="9"/>
  <c r="U312" i="9"/>
  <c r="S266" i="27"/>
  <c r="S266" i="31" s="1"/>
  <c r="S266" i="24"/>
  <c r="S267" i="21"/>
  <c r="R238" i="27"/>
  <c r="W214" i="31"/>
  <c r="AI239" i="21"/>
  <c r="Z310" i="9"/>
  <c r="X287" i="9"/>
  <c r="X264" i="24"/>
  <c r="X265" i="21"/>
  <c r="X264" i="27"/>
  <c r="X264" i="31" s="1"/>
  <c r="O290" i="9"/>
  <c r="Q313" i="9"/>
  <c r="O267" i="24"/>
  <c r="O267" i="27"/>
  <c r="O267" i="31" s="1"/>
  <c r="O268" i="21"/>
  <c r="S239" i="21"/>
  <c r="AU288" i="9"/>
  <c r="AW311" i="9"/>
  <c r="AU265" i="24"/>
  <c r="AU266" i="21"/>
  <c r="AU265" i="27"/>
  <c r="AU265" i="31" s="1"/>
  <c r="AE215" i="31"/>
  <c r="Z239" i="31" s="1"/>
  <c r="Z239" i="27"/>
  <c r="R239" i="27"/>
  <c r="W215" i="31"/>
  <c r="R239" i="31" s="1"/>
  <c r="AG310" i="9"/>
  <c r="AE287" i="9"/>
  <c r="AE264" i="24"/>
  <c r="AE265" i="21"/>
  <c r="AE264" i="27"/>
  <c r="AE264" i="31" s="1"/>
  <c r="BG319" i="9"/>
  <c r="BE296" i="9"/>
  <c r="BA215" i="31"/>
  <c r="AV239" i="27"/>
  <c r="BA217" i="31"/>
  <c r="AV241" i="31" s="1"/>
  <c r="AV241" i="27"/>
  <c r="Y287" i="9"/>
  <c r="AA310" i="9"/>
  <c r="Y265" i="21"/>
  <c r="Y264" i="24"/>
  <c r="Y264" i="27"/>
  <c r="Y264" i="31" s="1"/>
  <c r="AI308" i="9"/>
  <c r="AG262" i="24"/>
  <c r="AG263" i="21"/>
  <c r="AG262" i="27"/>
  <c r="AG262" i="31" s="1"/>
  <c r="AG285" i="9"/>
  <c r="AT215" i="31"/>
  <c r="AO239" i="31" s="1"/>
  <c r="AO239" i="27"/>
  <c r="AX290" i="9"/>
  <c r="AZ313" i="9"/>
  <c r="AX267" i="27"/>
  <c r="AX267" i="31" s="1"/>
  <c r="AX268" i="21"/>
  <c r="AX267" i="24"/>
  <c r="AH290" i="9"/>
  <c r="AH267" i="24"/>
  <c r="AJ313" i="9"/>
  <c r="AH268" i="21"/>
  <c r="AH267" i="27"/>
  <c r="AH267" i="31" s="1"/>
  <c r="AT239" i="21"/>
  <c r="AB241" i="27"/>
  <c r="AG217" i="31"/>
  <c r="AB241" i="31" s="1"/>
  <c r="M286" i="9"/>
  <c r="O309" i="9"/>
  <c r="M263" i="24"/>
  <c r="M264" i="21"/>
  <c r="M263" i="27"/>
  <c r="M263" i="31" s="1"/>
  <c r="AN285" i="9"/>
  <c r="AP308" i="9"/>
  <c r="AN262" i="27"/>
  <c r="AN262" i="31" s="1"/>
  <c r="AN263" i="21"/>
  <c r="AN262" i="24"/>
  <c r="AF216" i="31"/>
  <c r="AA240" i="31" s="1"/>
  <c r="AA240" i="27"/>
  <c r="AD286" i="9"/>
  <c r="AF309" i="9"/>
  <c r="AD264" i="21"/>
  <c r="AD263" i="27"/>
  <c r="AD263" i="31" s="1"/>
  <c r="AD263" i="24"/>
  <c r="AT294" i="9"/>
  <c r="AV317" i="9"/>
  <c r="AE291" i="9"/>
  <c r="AG314" i="9"/>
  <c r="AE268" i="24"/>
  <c r="AE269" i="21"/>
  <c r="AE268" i="27"/>
  <c r="AE268" i="31" s="1"/>
  <c r="Z284" i="9"/>
  <c r="AB307" i="9"/>
  <c r="Z261" i="24"/>
  <c r="Z262" i="21"/>
  <c r="Z261" i="27"/>
  <c r="X242" i="27"/>
  <c r="AC218" i="31"/>
  <c r="X242" i="31" s="1"/>
  <c r="BJ321" i="9"/>
  <c r="BH298" i="9"/>
  <c r="Y242" i="27"/>
  <c r="AD218" i="31"/>
  <c r="Y242" i="31" s="1"/>
  <c r="BF220" i="31"/>
  <c r="BA244" i="27"/>
  <c r="N239" i="27"/>
  <c r="S215" i="31"/>
  <c r="N239" i="31" s="1"/>
  <c r="AM217" i="31"/>
  <c r="AH241" i="31" s="1"/>
  <c r="AH241" i="27"/>
  <c r="AB217" i="31"/>
  <c r="W241" i="31" s="1"/>
  <c r="W241" i="27"/>
  <c r="AZ291" i="9"/>
  <c r="BB314" i="9"/>
  <c r="AZ268" i="24"/>
  <c r="AZ268" i="27"/>
  <c r="AZ268" i="31" s="1"/>
  <c r="AZ269" i="21"/>
  <c r="X239" i="27"/>
  <c r="AC215" i="31"/>
  <c r="X239" i="31" s="1"/>
  <c r="AN239" i="21"/>
  <c r="AU239" i="27"/>
  <c r="AZ215" i="31"/>
  <c r="AU239" i="31" s="1"/>
  <c r="AJ214" i="31"/>
  <c r="AE238" i="27"/>
  <c r="AM262" i="21"/>
  <c r="AM284" i="9"/>
  <c r="AO307" i="9"/>
  <c r="AM261" i="24"/>
  <c r="AM261" i="27"/>
  <c r="AO287" i="9"/>
  <c r="AQ310" i="9"/>
  <c r="AO264" i="24"/>
  <c r="AO265" i="21"/>
  <c r="AO264" i="27"/>
  <c r="AO264" i="31" s="1"/>
  <c r="BA293" i="9"/>
  <c r="BC316" i="9"/>
  <c r="Q243" i="27"/>
  <c r="V219" i="31"/>
  <c r="Q243" i="31" s="1"/>
  <c r="AP290" i="9"/>
  <c r="AR313" i="9"/>
  <c r="AP267" i="27"/>
  <c r="AP267" i="31" s="1"/>
  <c r="AP268" i="21"/>
  <c r="AP267" i="24"/>
  <c r="AD307" i="9"/>
  <c r="AB284" i="9"/>
  <c r="AB261" i="27"/>
  <c r="AB261" i="24"/>
  <c r="AB262" i="21"/>
  <c r="AV290" i="9"/>
  <c r="AX313" i="9"/>
  <c r="AV267" i="27"/>
  <c r="AV267" i="31" s="1"/>
  <c r="AV268" i="21"/>
  <c r="AV267" i="24"/>
  <c r="AJ285" i="9"/>
  <c r="AL308" i="9"/>
  <c r="AJ262" i="24"/>
  <c r="AJ263" i="21"/>
  <c r="AJ262" i="27"/>
  <c r="AJ262" i="31" s="1"/>
  <c r="AR239" i="27"/>
  <c r="AW215" i="31"/>
  <c r="AR239" i="31" s="1"/>
  <c r="BB246" i="27"/>
  <c r="BG222" i="31"/>
  <c r="BB246" i="31" s="1"/>
  <c r="Q265" i="27"/>
  <c r="Q265" i="31" s="1"/>
  <c r="Q266" i="21"/>
  <c r="Q288" i="9"/>
  <c r="S311" i="9"/>
  <c r="Q265" i="24"/>
  <c r="AB266" i="21"/>
  <c r="AB265" i="27"/>
  <c r="AB265" i="31" s="1"/>
  <c r="AB288" i="9"/>
  <c r="AD311" i="9"/>
  <c r="AB265" i="24"/>
  <c r="AZ244" i="21"/>
  <c r="AA217" i="31"/>
  <c r="V241" i="31" s="1"/>
  <c r="V241" i="27"/>
  <c r="W294" i="9"/>
  <c r="Y317" i="9"/>
  <c r="M242" i="27"/>
  <c r="R218" i="31"/>
  <c r="M242" i="31" s="1"/>
  <c r="U242" i="27"/>
  <c r="Z218" i="31"/>
  <c r="U242" i="31" s="1"/>
  <c r="AS219" i="31"/>
  <c r="AN243" i="31" s="1"/>
  <c r="AN243" i="27"/>
  <c r="AT240" i="27"/>
  <c r="AY216" i="31"/>
  <c r="AT240" i="31" s="1"/>
  <c r="J239" i="21"/>
  <c r="O235" i="21"/>
  <c r="AS243" i="27"/>
  <c r="AX219" i="31"/>
  <c r="AS243" i="31" s="1"/>
  <c r="AH218" i="31"/>
  <c r="AC242" i="31" s="1"/>
  <c r="AC242" i="27"/>
  <c r="V308" i="9"/>
  <c r="T262" i="24"/>
  <c r="T262" i="27"/>
  <c r="T262" i="31" s="1"/>
  <c r="T263" i="21"/>
  <c r="T285" i="9"/>
  <c r="BA245" i="27"/>
  <c r="BF221" i="31"/>
  <c r="BA245" i="31" s="1"/>
  <c r="AW242" i="27"/>
  <c r="BB218" i="31"/>
  <c r="AW242" i="31" s="1"/>
  <c r="AU291" i="9"/>
  <c r="AW314" i="9"/>
  <c r="AU268" i="27"/>
  <c r="AU268" i="31" s="1"/>
  <c r="AU269" i="21"/>
  <c r="AU268" i="24"/>
  <c r="M235" i="21"/>
  <c r="H239" i="21"/>
  <c r="AR240" i="27"/>
  <c r="AW216" i="31"/>
  <c r="AR240" i="31" s="1"/>
  <c r="V214" i="31"/>
  <c r="Q238" i="27"/>
  <c r="AU214" i="31"/>
  <c r="AP238" i="27"/>
  <c r="T238" i="24"/>
  <c r="N286" i="9"/>
  <c r="P309" i="9"/>
  <c r="N263" i="27"/>
  <c r="N263" i="31" s="1"/>
  <c r="N264" i="21"/>
  <c r="N263" i="24"/>
  <c r="BC247" i="27"/>
  <c r="BH223" i="31"/>
  <c r="BC247" i="31" s="1"/>
  <c r="AB262" i="24"/>
  <c r="AB262" i="27"/>
  <c r="AB262" i="31" s="1"/>
  <c r="AB263" i="21"/>
  <c r="AB285" i="9"/>
  <c r="AD308" i="9"/>
  <c r="BA246" i="27"/>
  <c r="BF222" i="31"/>
  <c r="BA246" i="31" s="1"/>
  <c r="W284" i="9"/>
  <c r="Y307" i="9"/>
  <c r="W261" i="27"/>
  <c r="W262" i="21"/>
  <c r="W261" i="24"/>
  <c r="X217" i="31"/>
  <c r="S241" i="31" s="1"/>
  <c r="S241" i="27"/>
  <c r="AN315" i="9"/>
  <c r="AL292" i="9"/>
  <c r="AC285" i="9"/>
  <c r="AE308" i="9"/>
  <c r="AC262" i="24"/>
  <c r="AC262" i="27"/>
  <c r="AC262" i="31" s="1"/>
  <c r="AC263" i="21"/>
  <c r="AH243" i="27"/>
  <c r="AM219" i="31"/>
  <c r="AH243" i="31" s="1"/>
  <c r="K285" i="9"/>
  <c r="M308" i="9"/>
  <c r="K262" i="24"/>
  <c r="K262" i="27"/>
  <c r="K262" i="31" s="1"/>
  <c r="K263" i="21"/>
  <c r="U238" i="24"/>
  <c r="Y221" i="31"/>
  <c r="T245" i="31" s="1"/>
  <c r="T245" i="27"/>
  <c r="AO284" i="9"/>
  <c r="AQ307" i="9"/>
  <c r="AO261" i="24"/>
  <c r="AO262" i="21"/>
  <c r="AO261" i="27"/>
  <c r="AQ239" i="27"/>
  <c r="AV215" i="31"/>
  <c r="AQ239" i="31" s="1"/>
  <c r="R239" i="21"/>
  <c r="AI238" i="24"/>
  <c r="S284" i="9"/>
  <c r="U307" i="9"/>
  <c r="S261" i="24"/>
  <c r="S262" i="21"/>
  <c r="S261" i="27"/>
  <c r="Q239" i="27"/>
  <c r="V215" i="31"/>
  <c r="Q239" i="31" s="1"/>
  <c r="AB308" i="9"/>
  <c r="Z285" i="9"/>
  <c r="Z262" i="27"/>
  <c r="Z262" i="31" s="1"/>
  <c r="Z263" i="21"/>
  <c r="Z262" i="24"/>
  <c r="AD309" i="9"/>
  <c r="AB263" i="24"/>
  <c r="AB264" i="21"/>
  <c r="AB263" i="27"/>
  <c r="AB263" i="31" s="1"/>
  <c r="AB286" i="9"/>
  <c r="AS305" i="22" l="1"/>
  <c r="AS306" i="22" s="1"/>
  <c r="AI305" i="22"/>
  <c r="AI306" i="22" s="1"/>
  <c r="AU6" i="15"/>
  <c r="AV20" i="15"/>
  <c r="AV21" i="15" s="1"/>
  <c r="AX244" i="27"/>
  <c r="AV246" i="27"/>
  <c r="W245" i="27"/>
  <c r="AS318" i="9"/>
  <c r="AW341" i="9" s="1"/>
  <c r="AI269" i="21"/>
  <c r="AO295" i="9"/>
  <c r="AI268" i="24"/>
  <c r="BA295" i="9"/>
  <c r="W269" i="21"/>
  <c r="W268" i="24"/>
  <c r="AO245" i="27"/>
  <c r="BE250" i="27"/>
  <c r="BB319" i="9"/>
  <c r="BF342" i="9" s="1"/>
  <c r="AT119" i="22"/>
  <c r="AT120" i="22" s="1"/>
  <c r="AV270" i="21"/>
  <c r="AV269" i="27"/>
  <c r="AV269" i="31" s="1"/>
  <c r="AN221" i="31"/>
  <c r="AI245" i="31" s="1"/>
  <c r="R95" i="24"/>
  <c r="R96" i="24" s="1"/>
  <c r="AS295" i="9"/>
  <c r="AA295" i="9"/>
  <c r="AE295" i="9"/>
  <c r="AK268" i="27"/>
  <c r="AK268" i="31" s="1"/>
  <c r="AR119" i="22"/>
  <c r="AR120" i="22" s="1"/>
  <c r="AP95" i="24"/>
  <c r="AP96" i="24" s="1"/>
  <c r="AS222" i="24"/>
  <c r="AN246" i="24" s="1"/>
  <c r="AS223" i="21"/>
  <c r="AN247" i="21" s="1"/>
  <c r="AY222" i="31"/>
  <c r="AT246" i="31" s="1"/>
  <c r="AK178" i="27"/>
  <c r="AK178" i="31" s="1"/>
  <c r="AF221" i="31"/>
  <c r="AA245" i="31" s="1"/>
  <c r="AP200" i="27"/>
  <c r="AP200" i="31" s="1"/>
  <c r="AT269" i="24"/>
  <c r="AN119" i="22"/>
  <c r="AN120" i="22" s="1"/>
  <c r="AD200" i="27"/>
  <c r="AD200" i="31" s="1"/>
  <c r="AP119" i="22"/>
  <c r="AP120" i="22" s="1"/>
  <c r="BB235" i="22"/>
  <c r="BB236" i="22" s="1"/>
  <c r="AS222" i="27"/>
  <c r="AS222" i="31" s="1"/>
  <c r="AN246" i="31" s="1"/>
  <c r="X295" i="9"/>
  <c r="AP221" i="31"/>
  <c r="AK245" i="31" s="1"/>
  <c r="BD119" i="22"/>
  <c r="BD120" i="22" s="1"/>
  <c r="AM179" i="21"/>
  <c r="Z319" i="9"/>
  <c r="AD342" i="9" s="1"/>
  <c r="W235" i="22"/>
  <c r="R259" i="22" s="1"/>
  <c r="AM245" i="27"/>
  <c r="Z157" i="21"/>
  <c r="AJ64" i="27"/>
  <c r="AJ64" i="31" s="1"/>
  <c r="V119" i="22"/>
  <c r="V120" i="22" s="1"/>
  <c r="AM268" i="24"/>
  <c r="AO268" i="27"/>
  <c r="AO268" i="31" s="1"/>
  <c r="AO269" i="21"/>
  <c r="AM269" i="21"/>
  <c r="AM178" i="27"/>
  <c r="AM178" i="31" s="1"/>
  <c r="AM295" i="9"/>
  <c r="O259" i="22"/>
  <c r="AN109" i="21"/>
  <c r="AI133" i="21" s="1"/>
  <c r="Z156" i="27"/>
  <c r="Z156" i="31" s="1"/>
  <c r="AN108" i="27"/>
  <c r="AN108" i="31" s="1"/>
  <c r="AI132" i="31" s="1"/>
  <c r="W157" i="21"/>
  <c r="W156" i="27"/>
  <c r="W156" i="31" s="1"/>
  <c r="U235" i="22"/>
  <c r="U236" i="22" s="1"/>
  <c r="AF319" i="9"/>
  <c r="AJ342" i="9" s="1"/>
  <c r="AP201" i="21"/>
  <c r="T202" i="21"/>
  <c r="AL298" i="9"/>
  <c r="AA269" i="21"/>
  <c r="AT270" i="21"/>
  <c r="AA268" i="27"/>
  <c r="AA268" i="31" s="1"/>
  <c r="BL222" i="31"/>
  <c r="BG246" i="31" s="1"/>
  <c r="BG246" i="27"/>
  <c r="BJ88" i="20"/>
  <c r="BH63" i="27"/>
  <c r="BH63" i="31" s="1"/>
  <c r="BH64" i="21"/>
  <c r="BF291" i="27"/>
  <c r="BF291" i="31" s="1"/>
  <c r="BF292" i="21"/>
  <c r="BH316" i="20"/>
  <c r="BF291" i="24"/>
  <c r="BG269" i="27"/>
  <c r="BG269" i="31" s="1"/>
  <c r="BG294" i="20"/>
  <c r="BG270" i="21"/>
  <c r="BG269" i="24"/>
  <c r="BJ336" i="21"/>
  <c r="BJ335" i="24"/>
  <c r="BJ335" i="27"/>
  <c r="BJ335" i="31" s="1"/>
  <c r="BL108" i="21"/>
  <c r="BG132" i="21" s="1"/>
  <c r="BL107" i="24"/>
  <c r="BG131" i="24" s="1"/>
  <c r="BL107" i="27"/>
  <c r="BH249" i="20"/>
  <c r="BH272" i="20" s="1"/>
  <c r="BM223" i="27"/>
  <c r="BM223" i="24"/>
  <c r="BH247" i="24" s="1"/>
  <c r="BM224" i="21"/>
  <c r="BH248" i="21" s="1"/>
  <c r="BJ158" i="21"/>
  <c r="BJ182" i="20"/>
  <c r="BJ157" i="27"/>
  <c r="BJ157" i="31" s="1"/>
  <c r="BI180" i="21"/>
  <c r="BK204" i="20"/>
  <c r="BI179" i="27"/>
  <c r="BI179" i="31" s="1"/>
  <c r="BE273" i="27"/>
  <c r="BE273" i="31" s="1"/>
  <c r="BI42" i="21"/>
  <c r="BI66" i="20"/>
  <c r="BI41" i="27"/>
  <c r="BI41" i="31" s="1"/>
  <c r="BG313" i="27"/>
  <c r="BG313" i="31" s="1"/>
  <c r="BK338" i="20"/>
  <c r="BG314" i="21"/>
  <c r="BG313" i="24"/>
  <c r="BJ44" i="20"/>
  <c r="BK137" i="20"/>
  <c r="BK160" i="20" s="1"/>
  <c r="BK22" i="20"/>
  <c r="BF130" i="27"/>
  <c r="BK106" i="31"/>
  <c r="BF130" i="31" s="1"/>
  <c r="BJ202" i="21"/>
  <c r="BJ201" i="27"/>
  <c r="BJ201" i="31" s="1"/>
  <c r="BN226" i="20"/>
  <c r="AW137" i="20"/>
  <c r="AW22" i="20"/>
  <c r="BM110" i="20"/>
  <c r="BI85" i="27"/>
  <c r="BI85" i="31" s="1"/>
  <c r="BI86" i="21"/>
  <c r="AD200" i="24"/>
  <c r="BB108" i="27"/>
  <c r="BB108" i="31" s="1"/>
  <c r="AW132" i="31" s="1"/>
  <c r="Q71" i="21"/>
  <c r="S95" i="20"/>
  <c r="Q70" i="27"/>
  <c r="Q70" i="31" s="1"/>
  <c r="U114" i="27"/>
  <c r="U115" i="21"/>
  <c r="P139" i="21" s="1"/>
  <c r="P301" i="20"/>
  <c r="P276" i="27"/>
  <c r="P276" i="31" s="1"/>
  <c r="P277" i="21"/>
  <c r="V117" i="20"/>
  <c r="R93" i="21"/>
  <c r="R92" i="27"/>
  <c r="R92" i="31" s="1"/>
  <c r="AX95" i="24"/>
  <c r="AX96" i="24" s="1"/>
  <c r="P253" i="27"/>
  <c r="U229" i="31"/>
  <c r="P253" i="31" s="1"/>
  <c r="AM23" i="20"/>
  <c r="AM138" i="20"/>
  <c r="AK269" i="21"/>
  <c r="S342" i="27"/>
  <c r="S342" i="31" s="1"/>
  <c r="S343" i="21"/>
  <c r="Q323" i="20"/>
  <c r="O298" i="27"/>
  <c r="O298" i="31" s="1"/>
  <c r="O299" i="21"/>
  <c r="T113" i="31"/>
  <c r="O137" i="31" s="1"/>
  <c r="O137" i="27"/>
  <c r="BH138" i="20"/>
  <c r="BH23" i="20"/>
  <c r="AQ22" i="20"/>
  <c r="AQ137" i="20"/>
  <c r="S350" i="21"/>
  <c r="S349" i="27"/>
  <c r="S349" i="31" s="1"/>
  <c r="W233" i="20"/>
  <c r="S208" i="27"/>
  <c r="S208" i="31" s="1"/>
  <c r="S209" i="21"/>
  <c r="R49" i="21"/>
  <c r="R48" i="27"/>
  <c r="R48" i="31" s="1"/>
  <c r="R73" i="20"/>
  <c r="AB95" i="24"/>
  <c r="AB96" i="24" s="1"/>
  <c r="S164" i="27"/>
  <c r="S164" i="31" s="1"/>
  <c r="S189" i="20"/>
  <c r="S165" i="21"/>
  <c r="R187" i="21"/>
  <c r="R186" i="27"/>
  <c r="R186" i="31" s="1"/>
  <c r="T211" i="20"/>
  <c r="Q256" i="20"/>
  <c r="Q279" i="20" s="1"/>
  <c r="V230" i="27"/>
  <c r="V231" i="21"/>
  <c r="Q255" i="21" s="1"/>
  <c r="T345" i="20"/>
  <c r="P321" i="21"/>
  <c r="P320" i="27"/>
  <c r="P320" i="31" s="1"/>
  <c r="T209" i="21"/>
  <c r="T208" i="27"/>
  <c r="T208" i="31" s="1"/>
  <c r="X233" i="20"/>
  <c r="T47" i="20"/>
  <c r="U25" i="20"/>
  <c r="U140" i="20"/>
  <c r="U163" i="20" s="1"/>
  <c r="BP108" i="27"/>
  <c r="BP109" i="21"/>
  <c r="BK133" i="21" s="1"/>
  <c r="T95" i="20"/>
  <c r="R70" i="27"/>
  <c r="R70" i="31" s="1"/>
  <c r="R71" i="21"/>
  <c r="AB23" i="20"/>
  <c r="AB138" i="20"/>
  <c r="S73" i="20"/>
  <c r="S48" i="27"/>
  <c r="S48" i="31" s="1"/>
  <c r="S49" i="21"/>
  <c r="V229" i="31"/>
  <c r="Q253" i="31" s="1"/>
  <c r="Q253" i="27"/>
  <c r="BN89" i="20"/>
  <c r="BL65" i="21"/>
  <c r="BL64" i="27"/>
  <c r="BL64" i="31" s="1"/>
  <c r="T185" i="20"/>
  <c r="T160" i="27"/>
  <c r="T160" i="31" s="1"/>
  <c r="T161" i="21"/>
  <c r="BN336" i="27"/>
  <c r="BN336" i="31" s="1"/>
  <c r="BN336" i="24"/>
  <c r="BN337" i="21"/>
  <c r="T164" i="27"/>
  <c r="T164" i="31" s="1"/>
  <c r="T165" i="21"/>
  <c r="T189" i="20"/>
  <c r="Q297" i="20"/>
  <c r="Q272" i="27"/>
  <c r="Q272" i="31" s="1"/>
  <c r="Q273" i="21"/>
  <c r="AK23" i="20"/>
  <c r="AK138" i="20"/>
  <c r="BQ335" i="24"/>
  <c r="BQ336" i="21"/>
  <c r="BQ335" i="27"/>
  <c r="BQ335" i="31" s="1"/>
  <c r="BK270" i="24"/>
  <c r="BK270" i="27"/>
  <c r="BK270" i="31" s="1"/>
  <c r="BK295" i="20"/>
  <c r="BK271" i="21"/>
  <c r="BL250" i="20"/>
  <c r="BL273" i="20" s="1"/>
  <c r="BQ224" i="27"/>
  <c r="BQ225" i="21"/>
  <c r="BL249" i="21" s="1"/>
  <c r="U113" i="31"/>
  <c r="P137" i="31" s="1"/>
  <c r="P137" i="27"/>
  <c r="AY137" i="20"/>
  <c r="AY22" i="20"/>
  <c r="BC23" i="20"/>
  <c r="BC138" i="20"/>
  <c r="U211" i="20"/>
  <c r="S187" i="21"/>
  <c r="S186" i="27"/>
  <c r="S186" i="31" s="1"/>
  <c r="V111" i="21"/>
  <c r="Q135" i="21" s="1"/>
  <c r="V110" i="27"/>
  <c r="Q276" i="27"/>
  <c r="Q276" i="31" s="1"/>
  <c r="Q277" i="21"/>
  <c r="Q301" i="20"/>
  <c r="W117" i="20"/>
  <c r="S93" i="21"/>
  <c r="S92" i="27"/>
  <c r="S92" i="31" s="1"/>
  <c r="Q320" i="27"/>
  <c r="Q320" i="31" s="1"/>
  <c r="U345" i="20"/>
  <c r="Q321" i="21"/>
  <c r="Z23" i="20"/>
  <c r="Z138" i="20"/>
  <c r="V22" i="20"/>
  <c r="V137" i="20"/>
  <c r="AZ109" i="21"/>
  <c r="AU133" i="21" s="1"/>
  <c r="AT137" i="20"/>
  <c r="AT22" i="20"/>
  <c r="U22" i="20"/>
  <c r="U137" i="20"/>
  <c r="BO339" i="20"/>
  <c r="BK315" i="21"/>
  <c r="BK314" i="24"/>
  <c r="BK314" i="27"/>
  <c r="BK314" i="31" s="1"/>
  <c r="X229" i="20"/>
  <c r="T204" i="27"/>
  <c r="T204" i="31" s="1"/>
  <c r="T205" i="21"/>
  <c r="AF137" i="20"/>
  <c r="AF22" i="20"/>
  <c r="BN313" i="27"/>
  <c r="BN313" i="31" s="1"/>
  <c r="BR338" i="20"/>
  <c r="BN314" i="21"/>
  <c r="BN313" i="24"/>
  <c r="W227" i="21"/>
  <c r="R251" i="21" s="1"/>
  <c r="W226" i="27"/>
  <c r="R252" i="20"/>
  <c r="R275" i="20" s="1"/>
  <c r="AK22" i="20"/>
  <c r="AK137" i="20"/>
  <c r="T91" i="20"/>
  <c r="R67" i="21"/>
  <c r="R66" i="27"/>
  <c r="R66" i="31" s="1"/>
  <c r="BS222" i="31"/>
  <c r="BN246" i="31" s="1"/>
  <c r="BN246" i="27"/>
  <c r="U23" i="20"/>
  <c r="U138" i="20"/>
  <c r="P298" i="27"/>
  <c r="P298" i="31" s="1"/>
  <c r="R323" i="20"/>
  <c r="P299" i="21"/>
  <c r="V114" i="27"/>
  <c r="V115" i="21"/>
  <c r="Q139" i="21" s="1"/>
  <c r="BD137" i="20"/>
  <c r="BD22" i="20"/>
  <c r="AS23" i="20"/>
  <c r="AS138" i="20"/>
  <c r="BR227" i="20"/>
  <c r="BN203" i="21"/>
  <c r="BN202" i="27"/>
  <c r="BN202" i="31" s="1"/>
  <c r="BJ131" i="27"/>
  <c r="BO107" i="31"/>
  <c r="BJ131" i="31" s="1"/>
  <c r="AS22" i="20"/>
  <c r="AS137" i="20"/>
  <c r="BN294" i="20"/>
  <c r="BN270" i="21"/>
  <c r="BN269" i="24"/>
  <c r="BN269" i="27"/>
  <c r="BN269" i="31" s="1"/>
  <c r="Q317" i="21"/>
  <c r="Q316" i="24"/>
  <c r="U341" i="20"/>
  <c r="Q316" i="27"/>
  <c r="Q316" i="31" s="1"/>
  <c r="S88" i="27"/>
  <c r="S88" i="31" s="1"/>
  <c r="S89" i="21"/>
  <c r="W113" i="20"/>
  <c r="W230" i="27"/>
  <c r="R256" i="20"/>
  <c r="R279" i="20" s="1"/>
  <c r="W231" i="21"/>
  <c r="R255" i="21" s="1"/>
  <c r="BJ292" i="27"/>
  <c r="BJ292" i="31" s="1"/>
  <c r="BJ292" i="24"/>
  <c r="BJ293" i="21"/>
  <c r="BL317" i="20"/>
  <c r="T338" i="24"/>
  <c r="T339" i="21"/>
  <c r="T338" i="27"/>
  <c r="T338" i="31" s="1"/>
  <c r="S182" i="27"/>
  <c r="S182" i="31" s="1"/>
  <c r="S183" i="21"/>
  <c r="U207" i="20"/>
  <c r="T342" i="27"/>
  <c r="T342" i="31" s="1"/>
  <c r="T343" i="21"/>
  <c r="BM180" i="27"/>
  <c r="BM180" i="31" s="1"/>
  <c r="BO205" i="20"/>
  <c r="BM181" i="21"/>
  <c r="BQ111" i="20"/>
  <c r="BM86" i="27"/>
  <c r="BM86" i="31" s="1"/>
  <c r="BM87" i="21"/>
  <c r="BR106" i="31"/>
  <c r="BM130" i="31" s="1"/>
  <c r="BM130" i="27"/>
  <c r="W22" i="20"/>
  <c r="W137" i="20"/>
  <c r="BP223" i="31"/>
  <c r="BK247" i="31" s="1"/>
  <c r="BK247" i="27"/>
  <c r="P133" i="27"/>
  <c r="U109" i="31"/>
  <c r="P133" i="31" s="1"/>
  <c r="AJ23" i="20"/>
  <c r="AJ138" i="20"/>
  <c r="S69" i="20"/>
  <c r="S44" i="27"/>
  <c r="S44" i="31" s="1"/>
  <c r="S45" i="21"/>
  <c r="AO22" i="20"/>
  <c r="AO137" i="20"/>
  <c r="AR141" i="20"/>
  <c r="AR26" i="20"/>
  <c r="BM291" i="27"/>
  <c r="BM291" i="31" s="1"/>
  <c r="BO316" i="20"/>
  <c r="BM292" i="21"/>
  <c r="BM291" i="24"/>
  <c r="AB137" i="20"/>
  <c r="AB22" i="20"/>
  <c r="P294" i="27"/>
  <c r="P294" i="31" s="1"/>
  <c r="P295" i="21"/>
  <c r="R319" i="20"/>
  <c r="Q249" i="27"/>
  <c r="V225" i="31"/>
  <c r="Q249" i="31" s="1"/>
  <c r="BG85" i="27"/>
  <c r="BG85" i="31" s="1"/>
  <c r="BK110" i="20"/>
  <c r="BG86" i="21"/>
  <c r="AG24" i="20"/>
  <c r="AG139" i="20"/>
  <c r="U185" i="27"/>
  <c r="U185" i="31" s="1"/>
  <c r="U186" i="21"/>
  <c r="W210" i="20"/>
  <c r="BK23" i="20"/>
  <c r="BJ45" i="20"/>
  <c r="BK138" i="20"/>
  <c r="BK161" i="20" s="1"/>
  <c r="BH202" i="21"/>
  <c r="BH201" i="27"/>
  <c r="BH201" i="31" s="1"/>
  <c r="BL226" i="20"/>
  <c r="W143" i="20"/>
  <c r="W166" i="20" s="1"/>
  <c r="V50" i="20"/>
  <c r="BJ107" i="27"/>
  <c r="BJ107" i="24"/>
  <c r="BE131" i="24" s="1"/>
  <c r="BJ108" i="21"/>
  <c r="BE132" i="21" s="1"/>
  <c r="T162" i="27"/>
  <c r="T162" i="31" s="1"/>
  <c r="T187" i="20"/>
  <c r="T163" i="21"/>
  <c r="BJ223" i="24"/>
  <c r="BE247" i="24" s="1"/>
  <c r="BJ224" i="21"/>
  <c r="BE248" i="21" s="1"/>
  <c r="BJ223" i="27"/>
  <c r="BE249" i="20"/>
  <c r="BE272" i="20" s="1"/>
  <c r="BJ110" i="20"/>
  <c r="BF85" i="27"/>
  <c r="BF85" i="31" s="1"/>
  <c r="BF86" i="21"/>
  <c r="R136" i="27"/>
  <c r="W112" i="31"/>
  <c r="R136" i="31" s="1"/>
  <c r="BM183" i="21"/>
  <c r="BM182" i="27"/>
  <c r="BM182" i="31" s="1"/>
  <c r="BO207" i="20"/>
  <c r="T324" i="20"/>
  <c r="R300" i="21"/>
  <c r="R299" i="27"/>
  <c r="R299" i="31" s="1"/>
  <c r="BD246" i="27"/>
  <c r="BI222" i="31"/>
  <c r="BD246" i="31" s="1"/>
  <c r="T340" i="27"/>
  <c r="T340" i="31" s="1"/>
  <c r="T341" i="21"/>
  <c r="BF66" i="20"/>
  <c r="BF41" i="27"/>
  <c r="BF41" i="31" s="1"/>
  <c r="BF42" i="21"/>
  <c r="Q141" i="27"/>
  <c r="V117" i="31"/>
  <c r="Q141" i="31" s="1"/>
  <c r="BH24" i="20"/>
  <c r="BH139" i="20"/>
  <c r="BR223" i="31"/>
  <c r="BM247" i="31" s="1"/>
  <c r="BM247" i="27"/>
  <c r="BJ133" i="27"/>
  <c r="BO109" i="31"/>
  <c r="BJ133" i="31" s="1"/>
  <c r="X114" i="21"/>
  <c r="S138" i="21" s="1"/>
  <c r="X113" i="27"/>
  <c r="BJ295" i="21"/>
  <c r="BJ294" i="27"/>
  <c r="BJ294" i="31" s="1"/>
  <c r="BL319" i="20"/>
  <c r="O303" i="21"/>
  <c r="O302" i="27"/>
  <c r="O302" i="31" s="1"/>
  <c r="Q327" i="20"/>
  <c r="T255" i="20"/>
  <c r="T278" i="20" s="1"/>
  <c r="Y229" i="27"/>
  <c r="Y230" i="21"/>
  <c r="T254" i="21" s="1"/>
  <c r="BQ223" i="31"/>
  <c r="BL247" i="31" s="1"/>
  <c r="BL247" i="27"/>
  <c r="BN86" i="27"/>
  <c r="BN86" i="31" s="1"/>
  <c r="BR111" i="20"/>
  <c r="BN87" i="21"/>
  <c r="U188" i="21"/>
  <c r="U187" i="27"/>
  <c r="U187" i="31" s="1"/>
  <c r="W212" i="20"/>
  <c r="BJ249" i="20"/>
  <c r="BJ272" i="20" s="1"/>
  <c r="BO223" i="27"/>
  <c r="BO223" i="24"/>
  <c r="BJ247" i="24" s="1"/>
  <c r="BO224" i="21"/>
  <c r="BJ248" i="21" s="1"/>
  <c r="R305" i="20"/>
  <c r="R280" i="27"/>
  <c r="R280" i="31" s="1"/>
  <c r="R281" i="21"/>
  <c r="BH335" i="27"/>
  <c r="BH335" i="31" s="1"/>
  <c r="BH336" i="21"/>
  <c r="BH335" i="24"/>
  <c r="T88" i="27"/>
  <c r="T88" i="31" s="1"/>
  <c r="T89" i="21"/>
  <c r="X113" i="20"/>
  <c r="U351" i="20"/>
  <c r="Q327" i="21"/>
  <c r="Q326" i="27"/>
  <c r="Q326" i="31" s="1"/>
  <c r="W110" i="27"/>
  <c r="W111" i="21"/>
  <c r="R135" i="21" s="1"/>
  <c r="BI42" i="27"/>
  <c r="BI42" i="31" s="1"/>
  <c r="BI43" i="21"/>
  <c r="BI67" i="20"/>
  <c r="BK223" i="27"/>
  <c r="BK224" i="21"/>
  <c r="BF248" i="21" s="1"/>
  <c r="BF249" i="20"/>
  <c r="BF272" i="20" s="1"/>
  <c r="BK223" i="24"/>
  <c r="BF247" i="24" s="1"/>
  <c r="T206" i="27"/>
  <c r="T206" i="31" s="1"/>
  <c r="T207" i="21"/>
  <c r="X231" i="20"/>
  <c r="BL108" i="27"/>
  <c r="BL109" i="21"/>
  <c r="BG133" i="21" s="1"/>
  <c r="V188" i="20"/>
  <c r="V164" i="21"/>
  <c r="V163" i="27"/>
  <c r="V163" i="31" s="1"/>
  <c r="S46" i="27"/>
  <c r="S46" i="31" s="1"/>
  <c r="S47" i="21"/>
  <c r="S71" i="20"/>
  <c r="U94" i="21"/>
  <c r="Y118" i="20"/>
  <c r="U93" i="27"/>
  <c r="U93" i="31" s="1"/>
  <c r="R321" i="20"/>
  <c r="P296" i="27"/>
  <c r="P296" i="31" s="1"/>
  <c r="P297" i="21"/>
  <c r="BO341" i="20"/>
  <c r="BK317" i="21"/>
  <c r="BK316" i="24"/>
  <c r="BK316" i="27"/>
  <c r="BK316" i="31" s="1"/>
  <c r="BC292" i="21"/>
  <c r="BC291" i="27"/>
  <c r="BC291" i="31" s="1"/>
  <c r="BC291" i="24"/>
  <c r="BE316" i="20"/>
  <c r="BI338" i="20"/>
  <c r="BE313" i="24"/>
  <c r="BE313" i="27"/>
  <c r="BE313" i="31" s="1"/>
  <c r="BE314" i="21"/>
  <c r="BF293" i="21"/>
  <c r="BF292" i="24"/>
  <c r="BH317" i="20"/>
  <c r="BF292" i="27"/>
  <c r="BF292" i="31" s="1"/>
  <c r="BK85" i="27"/>
  <c r="BK85" i="31" s="1"/>
  <c r="BO110" i="20"/>
  <c r="BK86" i="21"/>
  <c r="BS335" i="27"/>
  <c r="BS335" i="31" s="1"/>
  <c r="BS336" i="21"/>
  <c r="BS335" i="24"/>
  <c r="BD292" i="21"/>
  <c r="BD291" i="27"/>
  <c r="BD291" i="31" s="1"/>
  <c r="BF316" i="20"/>
  <c r="BD291" i="24"/>
  <c r="V227" i="31"/>
  <c r="Q251" i="31" s="1"/>
  <c r="Q251" i="27"/>
  <c r="P325" i="21"/>
  <c r="T349" i="20"/>
  <c r="P324" i="27"/>
  <c r="P324" i="31" s="1"/>
  <c r="BG44" i="20"/>
  <c r="BH22" i="20"/>
  <c r="BH137" i="20"/>
  <c r="BH160" i="20" s="1"/>
  <c r="BH157" i="27"/>
  <c r="BH157" i="31" s="1"/>
  <c r="BH182" i="20"/>
  <c r="BH158" i="21"/>
  <c r="Y350" i="21"/>
  <c r="Y349" i="27"/>
  <c r="Y349" i="31" s="1"/>
  <c r="BN222" i="31"/>
  <c r="BI246" i="31" s="1"/>
  <c r="BI246" i="27"/>
  <c r="AF25" i="20"/>
  <c r="AF140" i="20"/>
  <c r="R324" i="27"/>
  <c r="R324" i="31" s="1"/>
  <c r="V349" i="20"/>
  <c r="R325" i="21"/>
  <c r="BE63" i="27"/>
  <c r="BE63" i="31" s="1"/>
  <c r="BE64" i="21"/>
  <c r="BG88" i="20"/>
  <c r="BL295" i="20"/>
  <c r="BL271" i="21"/>
  <c r="BL270" i="27"/>
  <c r="BL270" i="31" s="1"/>
  <c r="BL270" i="24"/>
  <c r="BL292" i="27"/>
  <c r="BL292" i="31" s="1"/>
  <c r="BL293" i="21"/>
  <c r="BN317" i="20"/>
  <c r="BL292" i="24"/>
  <c r="V112" i="27"/>
  <c r="V113" i="21"/>
  <c r="Q137" i="21" s="1"/>
  <c r="BA23" i="20"/>
  <c r="BA138" i="20"/>
  <c r="S254" i="27"/>
  <c r="X230" i="31"/>
  <c r="S254" i="31" s="1"/>
  <c r="S328" i="20"/>
  <c r="Q304" i="21"/>
  <c r="Q303" i="27"/>
  <c r="Q303" i="31" s="1"/>
  <c r="U161" i="21"/>
  <c r="U160" i="27"/>
  <c r="U160" i="31" s="1"/>
  <c r="U185" i="20"/>
  <c r="BJ183" i="20"/>
  <c r="BJ159" i="21"/>
  <c r="BJ158" i="27"/>
  <c r="BJ158" i="31" s="1"/>
  <c r="S319" i="27"/>
  <c r="S319" i="31" s="1"/>
  <c r="S320" i="21"/>
  <c r="W344" i="20"/>
  <c r="AW24" i="20"/>
  <c r="AW139" i="20"/>
  <c r="R297" i="20"/>
  <c r="R272" i="27"/>
  <c r="R272" i="31" s="1"/>
  <c r="R273" i="21"/>
  <c r="V344" i="21"/>
  <c r="V343" i="27"/>
  <c r="V343" i="31" s="1"/>
  <c r="U142" i="20"/>
  <c r="U165" i="20" s="1"/>
  <c r="T49" i="20"/>
  <c r="U27" i="20"/>
  <c r="V350" i="20"/>
  <c r="R326" i="21"/>
  <c r="R325" i="27"/>
  <c r="R325" i="31" s="1"/>
  <c r="T182" i="27"/>
  <c r="T182" i="31" s="1"/>
  <c r="T183" i="21"/>
  <c r="V207" i="20"/>
  <c r="BM292" i="27"/>
  <c r="BM292" i="31" s="1"/>
  <c r="BM292" i="24"/>
  <c r="BO317" i="20"/>
  <c r="BM293" i="21"/>
  <c r="AQ23" i="20"/>
  <c r="AQ138" i="20"/>
  <c r="BN108" i="21"/>
  <c r="BI132" i="21" s="1"/>
  <c r="BN107" i="24"/>
  <c r="BI131" i="24" s="1"/>
  <c r="BN107" i="27"/>
  <c r="BD269" i="24"/>
  <c r="BD269" i="27"/>
  <c r="BD269" i="31" s="1"/>
  <c r="BD270" i="21"/>
  <c r="BD294" i="20"/>
  <c r="BH291" i="27"/>
  <c r="BH291" i="31" s="1"/>
  <c r="BJ316" i="20"/>
  <c r="BH291" i="24"/>
  <c r="BH292" i="21"/>
  <c r="BG157" i="27"/>
  <c r="BG157" i="31" s="1"/>
  <c r="BG158" i="21"/>
  <c r="BG182" i="20"/>
  <c r="BL335" i="27"/>
  <c r="BL335" i="31" s="1"/>
  <c r="BL336" i="21"/>
  <c r="BL335" i="24"/>
  <c r="AY23" i="20"/>
  <c r="AY138" i="20"/>
  <c r="S319" i="20"/>
  <c r="Q294" i="27"/>
  <c r="Q294" i="31" s="1"/>
  <c r="Q295" i="21"/>
  <c r="BI22" i="20"/>
  <c r="BI137" i="20"/>
  <c r="BI160" i="20" s="1"/>
  <c r="BH44" i="20"/>
  <c r="V209" i="27"/>
  <c r="V209" i="31" s="1"/>
  <c r="V210" i="21"/>
  <c r="Z234" i="20"/>
  <c r="BM317" i="20"/>
  <c r="BK292" i="27"/>
  <c r="BK292" i="31" s="1"/>
  <c r="BK293" i="21"/>
  <c r="BK292" i="24"/>
  <c r="BM338" i="20"/>
  <c r="BI313" i="27"/>
  <c r="BI313" i="31" s="1"/>
  <c r="BI314" i="21"/>
  <c r="BI313" i="24"/>
  <c r="AX139" i="20"/>
  <c r="AX24" i="20"/>
  <c r="S327" i="20"/>
  <c r="Q302" i="27"/>
  <c r="Q302" i="31" s="1"/>
  <c r="Q303" i="21"/>
  <c r="U48" i="21"/>
  <c r="U72" i="20"/>
  <c r="U47" i="27"/>
  <c r="U47" i="31" s="1"/>
  <c r="AJ24" i="20"/>
  <c r="AJ139" i="20"/>
  <c r="S278" i="21"/>
  <c r="S277" i="27"/>
  <c r="S277" i="31" s="1"/>
  <c r="S302" i="20"/>
  <c r="U47" i="20"/>
  <c r="V140" i="20"/>
  <c r="V163" i="20" s="1"/>
  <c r="V25" i="20"/>
  <c r="R68" i="27"/>
  <c r="R68" i="31" s="1"/>
  <c r="R69" i="21"/>
  <c r="T93" i="20"/>
  <c r="BI108" i="21"/>
  <c r="BD132" i="21" s="1"/>
  <c r="BI107" i="24"/>
  <c r="BD131" i="24" s="1"/>
  <c r="BI107" i="27"/>
  <c r="W225" i="31"/>
  <c r="R249" i="31" s="1"/>
  <c r="R249" i="27"/>
  <c r="BG335" i="24"/>
  <c r="BG335" i="27"/>
  <c r="BG335" i="31" s="1"/>
  <c r="BG336" i="21"/>
  <c r="P135" i="27"/>
  <c r="U111" i="31"/>
  <c r="P135" i="31" s="1"/>
  <c r="BO336" i="27"/>
  <c r="BO336" i="31" s="1"/>
  <c r="BO336" i="24"/>
  <c r="BO337" i="21"/>
  <c r="U346" i="27"/>
  <c r="U346" i="31" s="1"/>
  <c r="U347" i="21"/>
  <c r="AP25" i="20"/>
  <c r="AP140" i="20"/>
  <c r="BI181" i="21"/>
  <c r="BK205" i="20"/>
  <c r="BI180" i="27"/>
  <c r="BI180" i="31" s="1"/>
  <c r="BN314" i="27"/>
  <c r="BN314" i="31" s="1"/>
  <c r="BR339" i="20"/>
  <c r="BN315" i="21"/>
  <c r="BN314" i="24"/>
  <c r="Q274" i="27"/>
  <c r="Q274" i="31" s="1"/>
  <c r="Q299" i="20"/>
  <c r="Q275" i="21"/>
  <c r="BQ226" i="27"/>
  <c r="BL252" i="20"/>
  <c r="BL275" i="20" s="1"/>
  <c r="BQ227" i="21"/>
  <c r="BL251" i="21" s="1"/>
  <c r="BG42" i="21"/>
  <c r="BG66" i="20"/>
  <c r="BG41" i="27"/>
  <c r="BG41" i="31" s="1"/>
  <c r="BD25" i="20"/>
  <c r="BD140" i="20"/>
  <c r="BP336" i="27"/>
  <c r="BP336" i="31" s="1"/>
  <c r="BP337" i="21"/>
  <c r="BP336" i="24"/>
  <c r="BN91" i="20"/>
  <c r="BL66" i="27"/>
  <c r="BL66" i="31" s="1"/>
  <c r="BL67" i="21"/>
  <c r="BQ336" i="27"/>
  <c r="BQ336" i="31" s="1"/>
  <c r="BQ337" i="21"/>
  <c r="BQ336" i="24"/>
  <c r="BQ113" i="20"/>
  <c r="BM89" i="21"/>
  <c r="BM88" i="27"/>
  <c r="BM88" i="31" s="1"/>
  <c r="BI87" i="21"/>
  <c r="BM111" i="20"/>
  <c r="BI86" i="27"/>
  <c r="BI86" i="31" s="1"/>
  <c r="U92" i="21"/>
  <c r="U91" i="27"/>
  <c r="U91" i="31" s="1"/>
  <c r="Y116" i="20"/>
  <c r="T45" i="21"/>
  <c r="T44" i="27"/>
  <c r="T44" i="31" s="1"/>
  <c r="T69" i="20"/>
  <c r="BK107" i="31"/>
  <c r="BF131" i="31" s="1"/>
  <c r="BF131" i="27"/>
  <c r="BM224" i="27"/>
  <c r="BH250" i="20"/>
  <c r="BH273" i="20" s="1"/>
  <c r="BM225" i="21"/>
  <c r="BH249" i="21" s="1"/>
  <c r="S67" i="21"/>
  <c r="U91" i="20"/>
  <c r="S66" i="27"/>
  <c r="S66" i="31" s="1"/>
  <c r="BQ107" i="31"/>
  <c r="BL131" i="31" s="1"/>
  <c r="BL131" i="27"/>
  <c r="BG179" i="27"/>
  <c r="BG179" i="31" s="1"/>
  <c r="BI204" i="20"/>
  <c r="BG180" i="21"/>
  <c r="BN247" i="27"/>
  <c r="BS223" i="31"/>
  <c r="BN247" i="31" s="1"/>
  <c r="BP339" i="20"/>
  <c r="BL314" i="27"/>
  <c r="BL314" i="31" s="1"/>
  <c r="BL315" i="21"/>
  <c r="BL314" i="24"/>
  <c r="BD130" i="27"/>
  <c r="BI106" i="31"/>
  <c r="BD130" i="31" s="1"/>
  <c r="S184" i="27"/>
  <c r="S184" i="31" s="1"/>
  <c r="S185" i="21"/>
  <c r="U209" i="20"/>
  <c r="S252" i="20"/>
  <c r="S275" i="20" s="1"/>
  <c r="X226" i="27"/>
  <c r="X227" i="21"/>
  <c r="S251" i="21" s="1"/>
  <c r="BR225" i="21"/>
  <c r="BM249" i="21" s="1"/>
  <c r="BM250" i="20"/>
  <c r="BM273" i="20" s="1"/>
  <c r="BR224" i="27"/>
  <c r="T348" i="27"/>
  <c r="T348" i="31" s="1"/>
  <c r="T349" i="21"/>
  <c r="BO203" i="21"/>
  <c r="BS227" i="20"/>
  <c r="BO202" i="27"/>
  <c r="BO202" i="31" s="1"/>
  <c r="BP314" i="24"/>
  <c r="BP315" i="21"/>
  <c r="BP314" i="27"/>
  <c r="BP314" i="31" s="1"/>
  <c r="BT339" i="20"/>
  <c r="Y229" i="20"/>
  <c r="U204" i="27"/>
  <c r="U204" i="31" s="1"/>
  <c r="U205" i="21"/>
  <c r="S346" i="27"/>
  <c r="S346" i="31" s="1"/>
  <c r="S347" i="21"/>
  <c r="P280" i="27"/>
  <c r="P280" i="31" s="1"/>
  <c r="P305" i="20"/>
  <c r="P281" i="21"/>
  <c r="BR107" i="31"/>
  <c r="BM131" i="31" s="1"/>
  <c r="BM131" i="27"/>
  <c r="BD313" i="27"/>
  <c r="BD313" i="31" s="1"/>
  <c r="BD314" i="21"/>
  <c r="BD313" i="24"/>
  <c r="BH338" i="20"/>
  <c r="BP110" i="27"/>
  <c r="BP111" i="21"/>
  <c r="BK135" i="21" s="1"/>
  <c r="X116" i="21"/>
  <c r="S140" i="21" s="1"/>
  <c r="X115" i="27"/>
  <c r="BR108" i="27"/>
  <c r="BR109" i="21"/>
  <c r="BM133" i="21" s="1"/>
  <c r="BE270" i="21"/>
  <c r="BE294" i="20"/>
  <c r="BE269" i="24"/>
  <c r="BE269" i="27"/>
  <c r="BE269" i="31" s="1"/>
  <c r="T72" i="21"/>
  <c r="V96" i="20"/>
  <c r="T71" i="27"/>
  <c r="T71" i="31" s="1"/>
  <c r="V109" i="31"/>
  <c r="Q133" i="31" s="1"/>
  <c r="Q133" i="27"/>
  <c r="S252" i="27"/>
  <c r="X228" i="31"/>
  <c r="S252" i="31" s="1"/>
  <c r="BP313" i="27"/>
  <c r="BP313" i="31" s="1"/>
  <c r="BP313" i="24"/>
  <c r="BT338" i="20"/>
  <c r="BP314" i="21"/>
  <c r="BN270" i="27"/>
  <c r="BN270" i="31" s="1"/>
  <c r="BN271" i="21"/>
  <c r="BN270" i="24"/>
  <c r="BN295" i="20"/>
  <c r="BJ336" i="27"/>
  <c r="BJ336" i="31" s="1"/>
  <c r="BJ336" i="24"/>
  <c r="BJ337" i="21"/>
  <c r="BQ339" i="20"/>
  <c r="BM315" i="21"/>
  <c r="BM314" i="24"/>
  <c r="BM314" i="27"/>
  <c r="BM314" i="31" s="1"/>
  <c r="BK297" i="20"/>
  <c r="BK273" i="21"/>
  <c r="BK272" i="27"/>
  <c r="BK272" i="31" s="1"/>
  <c r="BS336" i="27"/>
  <c r="BS336" i="31" s="1"/>
  <c r="BS337" i="21"/>
  <c r="BS336" i="24"/>
  <c r="R298" i="21"/>
  <c r="R297" i="27"/>
  <c r="R297" i="31" s="1"/>
  <c r="T322" i="20"/>
  <c r="BN204" i="27"/>
  <c r="BN204" i="31" s="1"/>
  <c r="BN205" i="21"/>
  <c r="BR229" i="20"/>
  <c r="BE24" i="20"/>
  <c r="BE139" i="20"/>
  <c r="BG201" i="27"/>
  <c r="BG201" i="31" s="1"/>
  <c r="BK226" i="20"/>
  <c r="BG202" i="21"/>
  <c r="AG25" i="20"/>
  <c r="AG140" i="20"/>
  <c r="BF180" i="21"/>
  <c r="BH204" i="20"/>
  <c r="BF179" i="27"/>
  <c r="BF179" i="31" s="1"/>
  <c r="BN339" i="21"/>
  <c r="BN338" i="27"/>
  <c r="BN338" i="31" s="1"/>
  <c r="BN338" i="24"/>
  <c r="BL182" i="20"/>
  <c r="BL158" i="21"/>
  <c r="BL157" i="27"/>
  <c r="BL157" i="31" s="1"/>
  <c r="BQ108" i="27"/>
  <c r="BQ109" i="21"/>
  <c r="BL133" i="21" s="1"/>
  <c r="BG270" i="24"/>
  <c r="BG270" i="27"/>
  <c r="BG270" i="31" s="1"/>
  <c r="BG271" i="21"/>
  <c r="BG295" i="20"/>
  <c r="BM271" i="21"/>
  <c r="BM270" i="24"/>
  <c r="BM270" i="27"/>
  <c r="BM270" i="31" s="1"/>
  <c r="BM295" i="20"/>
  <c r="BH64" i="27"/>
  <c r="BH64" i="31" s="1"/>
  <c r="BH65" i="21"/>
  <c r="BJ89" i="20"/>
  <c r="BE246" i="27"/>
  <c r="BJ222" i="31"/>
  <c r="BE246" i="31" s="1"/>
  <c r="BK180" i="21"/>
  <c r="BK179" i="27"/>
  <c r="BK179" i="31" s="1"/>
  <c r="BM204" i="20"/>
  <c r="BL201" i="27"/>
  <c r="BL201" i="31" s="1"/>
  <c r="BL202" i="21"/>
  <c r="BP226" i="20"/>
  <c r="BM106" i="31"/>
  <c r="BH130" i="31" s="1"/>
  <c r="BH130" i="27"/>
  <c r="AA140" i="20"/>
  <c r="AA25" i="20"/>
  <c r="BJ202" i="27"/>
  <c r="BJ202" i="31" s="1"/>
  <c r="BN227" i="20"/>
  <c r="BJ203" i="21"/>
  <c r="T69" i="27"/>
  <c r="T69" i="31" s="1"/>
  <c r="T70" i="21"/>
  <c r="V94" i="20"/>
  <c r="BK131" i="27"/>
  <c r="BP107" i="31"/>
  <c r="BK131" i="31" s="1"/>
  <c r="BK66" i="20"/>
  <c r="BK42" i="21"/>
  <c r="BK41" i="27"/>
  <c r="BK41" i="31" s="1"/>
  <c r="U338" i="27"/>
  <c r="U338" i="31" s="1"/>
  <c r="U339" i="21"/>
  <c r="U338" i="24"/>
  <c r="BG314" i="27"/>
  <c r="BG314" i="31" s="1"/>
  <c r="BG315" i="21"/>
  <c r="BK339" i="20"/>
  <c r="BG314" i="24"/>
  <c r="R138" i="27"/>
  <c r="W114" i="31"/>
  <c r="R138" i="31" s="1"/>
  <c r="AA23" i="20"/>
  <c r="AA138" i="20"/>
  <c r="BH106" i="31"/>
  <c r="BC130" i="31" s="1"/>
  <c r="BC130" i="27"/>
  <c r="S276" i="21"/>
  <c r="S275" i="27"/>
  <c r="S275" i="31" s="1"/>
  <c r="S300" i="20"/>
  <c r="BS225" i="21"/>
  <c r="BN249" i="21" s="1"/>
  <c r="BS224" i="27"/>
  <c r="BN250" i="20"/>
  <c r="BN273" i="20" s="1"/>
  <c r="S90" i="27"/>
  <c r="S90" i="31" s="1"/>
  <c r="W115" i="20"/>
  <c r="S91" i="21"/>
  <c r="T257" i="20"/>
  <c r="T280" i="20" s="1"/>
  <c r="Y231" i="27"/>
  <c r="Y232" i="21"/>
  <c r="T256" i="21" s="1"/>
  <c r="AI24" i="20"/>
  <c r="AI139" i="20"/>
  <c r="U348" i="21"/>
  <c r="U347" i="27"/>
  <c r="U347" i="31" s="1"/>
  <c r="BP225" i="31"/>
  <c r="BK249" i="31" s="1"/>
  <c r="BK249" i="27"/>
  <c r="Q318" i="27"/>
  <c r="Q318" i="31" s="1"/>
  <c r="Q319" i="21"/>
  <c r="U343" i="20"/>
  <c r="V341" i="27"/>
  <c r="V341" i="31" s="1"/>
  <c r="V342" i="21"/>
  <c r="O141" i="27"/>
  <c r="T117" i="31"/>
  <c r="O141" i="31" s="1"/>
  <c r="W233" i="31"/>
  <c r="R257" i="31" s="1"/>
  <c r="R257" i="27"/>
  <c r="S321" i="27"/>
  <c r="S321" i="31" s="1"/>
  <c r="W346" i="20"/>
  <c r="S322" i="21"/>
  <c r="BG24" i="20"/>
  <c r="BG139" i="20"/>
  <c r="BL88" i="20"/>
  <c r="BJ64" i="21"/>
  <c r="BJ63" i="27"/>
  <c r="BJ63" i="31" s="1"/>
  <c r="R316" i="27"/>
  <c r="R316" i="31" s="1"/>
  <c r="R317" i="21"/>
  <c r="V341" i="20"/>
  <c r="R316" i="24"/>
  <c r="U233" i="31"/>
  <c r="P257" i="31" s="1"/>
  <c r="P257" i="27"/>
  <c r="Z232" i="20"/>
  <c r="V207" i="27"/>
  <c r="V207" i="31" s="1"/>
  <c r="V208" i="21"/>
  <c r="R254" i="20"/>
  <c r="R277" i="20" s="1"/>
  <c r="W228" i="27"/>
  <c r="W229" i="21"/>
  <c r="R253" i="21" s="1"/>
  <c r="BI269" i="24"/>
  <c r="BI294" i="20"/>
  <c r="BI269" i="27"/>
  <c r="BI269" i="31" s="1"/>
  <c r="BI270" i="21"/>
  <c r="BM137" i="20"/>
  <c r="BM160" i="20" s="1"/>
  <c r="BL44" i="20"/>
  <c r="BG247" i="27"/>
  <c r="BL223" i="31"/>
  <c r="BG247" i="31" s="1"/>
  <c r="BF63" i="27"/>
  <c r="BF63" i="31" s="1"/>
  <c r="BH88" i="20"/>
  <c r="BF64" i="21"/>
  <c r="AJ95" i="24"/>
  <c r="AJ96" i="24" s="1"/>
  <c r="AN95" i="24"/>
  <c r="AN96" i="24" s="1"/>
  <c r="AI282" i="22"/>
  <c r="AI283" i="22" s="1"/>
  <c r="BI23" i="22"/>
  <c r="BI138" i="22"/>
  <c r="AZ235" i="22"/>
  <c r="AZ236" i="22" s="1"/>
  <c r="BI136" i="22"/>
  <c r="BI21" i="22"/>
  <c r="O354" i="22"/>
  <c r="BB119" i="22"/>
  <c r="BB120" i="22" s="1"/>
  <c r="AA140" i="22"/>
  <c r="AA25" i="22"/>
  <c r="BL137" i="22"/>
  <c r="BL22" i="22"/>
  <c r="BM138" i="22" s="1"/>
  <c r="AS138" i="22"/>
  <c r="AS23" i="22"/>
  <c r="Y43" i="21"/>
  <c r="BG68" i="21"/>
  <c r="X40" i="27"/>
  <c r="X40" i="31" s="1"/>
  <c r="AL95" i="24"/>
  <c r="AL96" i="24" s="1"/>
  <c r="AZ95" i="24"/>
  <c r="AZ96" i="24" s="1"/>
  <c r="BF68" i="21"/>
  <c r="U20" i="31"/>
  <c r="U20" i="27"/>
  <c r="U21" i="21"/>
  <c r="U20" i="24"/>
  <c r="U20" i="9"/>
  <c r="U43" i="8"/>
  <c r="V136" i="8"/>
  <c r="V159" i="8" s="1"/>
  <c r="V21" i="8"/>
  <c r="AO108" i="22"/>
  <c r="AO119" i="22" s="1"/>
  <c r="AO120" i="22" s="1"/>
  <c r="AO109" i="20"/>
  <c r="AC247" i="8"/>
  <c r="AC270" i="8" s="1"/>
  <c r="AH225" i="20"/>
  <c r="AC249" i="20" s="1"/>
  <c r="AH224" i="22"/>
  <c r="AW42" i="9"/>
  <c r="AW65" i="9" s="1"/>
  <c r="AY88" i="9" s="1"/>
  <c r="AW44" i="20"/>
  <c r="AW65" i="8"/>
  <c r="AX41" i="27"/>
  <c r="AX41" i="31" s="1"/>
  <c r="AX42" i="21"/>
  <c r="AU272" i="20"/>
  <c r="AU271" i="22"/>
  <c r="AU282" i="22" s="1"/>
  <c r="AU283" i="22" s="1"/>
  <c r="AU293" i="8"/>
  <c r="AU294" i="22" s="1"/>
  <c r="AU305" i="22" s="1"/>
  <c r="AU306" i="22" s="1"/>
  <c r="U106" i="31"/>
  <c r="P130" i="31" s="1"/>
  <c r="P130" i="27"/>
  <c r="AY65" i="8"/>
  <c r="AY44" i="20"/>
  <c r="AY42" i="9"/>
  <c r="AY65" i="9" s="1"/>
  <c r="BA88" i="9" s="1"/>
  <c r="BE111" i="9" s="1"/>
  <c r="AT336" i="8"/>
  <c r="AP314" i="22"/>
  <c r="AP315" i="20"/>
  <c r="AP314" i="21" s="1"/>
  <c r="AX338" i="20"/>
  <c r="AX337" i="22"/>
  <c r="AS109" i="20"/>
  <c r="AS108" i="22"/>
  <c r="AS119" i="22" s="1"/>
  <c r="AS120" i="22" s="1"/>
  <c r="AA336" i="22"/>
  <c r="AA337" i="20"/>
  <c r="AM41" i="21"/>
  <c r="AM40" i="27"/>
  <c r="AM40" i="31" s="1"/>
  <c r="Y247" i="8"/>
  <c r="Y270" i="8" s="1"/>
  <c r="AD225" i="20"/>
  <c r="Y249" i="20" s="1"/>
  <c r="AD224" i="22"/>
  <c r="Y248" i="22" s="1"/>
  <c r="AV179" i="27"/>
  <c r="AV179" i="31" s="1"/>
  <c r="AV180" i="21"/>
  <c r="R64" i="21"/>
  <c r="R63" i="27"/>
  <c r="R63" i="31" s="1"/>
  <c r="W108" i="27"/>
  <c r="W109" i="21"/>
  <c r="R133" i="21" s="1"/>
  <c r="AY88" i="20"/>
  <c r="BC109" i="8"/>
  <c r="BC111" i="20" s="1"/>
  <c r="AM247" i="8"/>
  <c r="AM270" i="8" s="1"/>
  <c r="AR224" i="22"/>
  <c r="AR225" i="20"/>
  <c r="AP135" i="8"/>
  <c r="AP158" i="8" s="1"/>
  <c r="AP20" i="8"/>
  <c r="AO19" i="31"/>
  <c r="AO19" i="27"/>
  <c r="AO20" i="21"/>
  <c r="AO19" i="24"/>
  <c r="AO19" i="9"/>
  <c r="AO42" i="8"/>
  <c r="AR156" i="27"/>
  <c r="AR156" i="31" s="1"/>
  <c r="AR157" i="21"/>
  <c r="AZ200" i="27"/>
  <c r="AZ200" i="31" s="1"/>
  <c r="AZ201" i="21"/>
  <c r="AZ200" i="24"/>
  <c r="AZ106" i="31"/>
  <c r="AU130" i="31" s="1"/>
  <c r="AU130" i="27"/>
  <c r="U319" i="9"/>
  <c r="Y342" i="9" s="1"/>
  <c r="S296" i="9"/>
  <c r="Y225" i="8"/>
  <c r="S44" i="34"/>
  <c r="U204" i="20"/>
  <c r="AS159" i="20"/>
  <c r="AS180" i="8"/>
  <c r="X248" i="20"/>
  <c r="AC222" i="24"/>
  <c r="X246" i="24" s="1"/>
  <c r="AC223" i="21"/>
  <c r="X247" i="21" s="1"/>
  <c r="AC222" i="27"/>
  <c r="BB107" i="21"/>
  <c r="AW131" i="21" s="1"/>
  <c r="BB106" i="24"/>
  <c r="AW130" i="24" s="1"/>
  <c r="BB106" i="27"/>
  <c r="AV129" i="27"/>
  <c r="BA105" i="31"/>
  <c r="AV129" i="31" s="1"/>
  <c r="AA180" i="8"/>
  <c r="AA159" i="20"/>
  <c r="AO247" i="8"/>
  <c r="AO270" i="8" s="1"/>
  <c r="AT225" i="20"/>
  <c r="AO249" i="20" s="1"/>
  <c r="AT224" i="22"/>
  <c r="AN314" i="22"/>
  <c r="AN315" i="20"/>
  <c r="AN313" i="27" s="1"/>
  <c r="AN313" i="31" s="1"/>
  <c r="AR336" i="8"/>
  <c r="AV66" i="20"/>
  <c r="AX87" i="8"/>
  <c r="AN20" i="8"/>
  <c r="AM19" i="31"/>
  <c r="AM19" i="27"/>
  <c r="AM20" i="21"/>
  <c r="AM19" i="24"/>
  <c r="AM19" i="9"/>
  <c r="AM42" i="8"/>
  <c r="AN135" i="8"/>
  <c r="AN158" i="8" s="1"/>
  <c r="AV86" i="21"/>
  <c r="AV85" i="27"/>
  <c r="AV85" i="31" s="1"/>
  <c r="AX248" i="20"/>
  <c r="BC222" i="27"/>
  <c r="BC222" i="24"/>
  <c r="AX246" i="24" s="1"/>
  <c r="BC223" i="21"/>
  <c r="AX247" i="21" s="1"/>
  <c r="AW224" i="8"/>
  <c r="AS203" i="20"/>
  <c r="AY314" i="8"/>
  <c r="AW293" i="20"/>
  <c r="AA105" i="31"/>
  <c r="V129" i="31" s="1"/>
  <c r="V129" i="27"/>
  <c r="V324" i="9"/>
  <c r="Z347" i="9" s="1"/>
  <c r="T301" i="9"/>
  <c r="AO293" i="20"/>
  <c r="AO291" i="24" s="1"/>
  <c r="AQ314" i="8"/>
  <c r="AQ86" i="8"/>
  <c r="AO65" i="20"/>
  <c r="BA337" i="20"/>
  <c r="BA336" i="22"/>
  <c r="BD108" i="8"/>
  <c r="BD110" i="20" s="1"/>
  <c r="BD109" i="21" s="1"/>
  <c r="AY133" i="21" s="1"/>
  <c r="AZ87" i="20"/>
  <c r="AO84" i="27"/>
  <c r="AO84" i="31" s="1"/>
  <c r="AO84" i="24"/>
  <c r="AO95" i="24" s="1"/>
  <c r="AO96" i="24" s="1"/>
  <c r="AO85" i="21"/>
  <c r="AP248" i="20"/>
  <c r="AU222" i="27"/>
  <c r="AU223" i="21"/>
  <c r="AP247" i="21" s="1"/>
  <c r="AU222" i="24"/>
  <c r="AP246" i="24" s="1"/>
  <c r="AJ315" i="20"/>
  <c r="AJ314" i="21" s="1"/>
  <c r="AN336" i="8"/>
  <c r="AJ314" i="22"/>
  <c r="AR219" i="27"/>
  <c r="AM243" i="9"/>
  <c r="AM266" i="9" s="1"/>
  <c r="AR220" i="21"/>
  <c r="AM244" i="21" s="1"/>
  <c r="AR219" i="24"/>
  <c r="AM243" i="24" s="1"/>
  <c r="AO159" i="20"/>
  <c r="AO180" i="8"/>
  <c r="BA226" i="20"/>
  <c r="AV250" i="20" s="1"/>
  <c r="AV248" i="8"/>
  <c r="AV271" i="8" s="1"/>
  <c r="AL87" i="20"/>
  <c r="AP108" i="8"/>
  <c r="AP110" i="20" s="1"/>
  <c r="AP107" i="21"/>
  <c r="AK131" i="21" s="1"/>
  <c r="AP106" i="27"/>
  <c r="AP106" i="24"/>
  <c r="AK130" i="24" s="1"/>
  <c r="BE109" i="20"/>
  <c r="BE108" i="22"/>
  <c r="BE119" i="22" s="1"/>
  <c r="BE120" i="22" s="1"/>
  <c r="AN156" i="27"/>
  <c r="AN156" i="31" s="1"/>
  <c r="AN157" i="21"/>
  <c r="AQ105" i="31"/>
  <c r="AL129" i="31" s="1"/>
  <c r="AL129" i="27"/>
  <c r="S23" i="24"/>
  <c r="S46" i="8"/>
  <c r="T139" i="8"/>
  <c r="T162" i="8" s="1"/>
  <c r="T185" i="8" s="1"/>
  <c r="V208" i="8" s="1"/>
  <c r="Z231" i="8" s="1"/>
  <c r="U255" i="8" s="1"/>
  <c r="U278" i="8" s="1"/>
  <c r="U301" i="8" s="1"/>
  <c r="W324" i="8" s="1"/>
  <c r="AA347" i="8" s="1"/>
  <c r="S23" i="9"/>
  <c r="T24" i="8"/>
  <c r="S23" i="31"/>
  <c r="S23" i="27"/>
  <c r="S24" i="21"/>
  <c r="AK41" i="21"/>
  <c r="AK40" i="27"/>
  <c r="AK40" i="31" s="1"/>
  <c r="AV225" i="20"/>
  <c r="AQ247" i="8"/>
  <c r="AQ270" i="8" s="1"/>
  <c r="AV224" i="22"/>
  <c r="S47" i="9"/>
  <c r="S70" i="9" s="1"/>
  <c r="U93" i="9" s="1"/>
  <c r="Y116" i="9" s="1"/>
  <c r="T140" i="9" s="1"/>
  <c r="T163" i="9" s="1"/>
  <c r="T186" i="9" s="1"/>
  <c r="V209" i="9" s="1"/>
  <c r="Z232" i="9" s="1"/>
  <c r="U256" i="9" s="1"/>
  <c r="U279" i="9" s="1"/>
  <c r="S70" i="8"/>
  <c r="U93" i="8" s="1"/>
  <c r="Y116" i="8" s="1"/>
  <c r="Z43" i="20"/>
  <c r="Z64" i="8"/>
  <c r="Z41" i="9"/>
  <c r="Z64" i="9" s="1"/>
  <c r="AB87" i="9" s="1"/>
  <c r="AF110" i="9" s="1"/>
  <c r="AA134" i="9" s="1"/>
  <c r="AA157" i="9" s="1"/>
  <c r="AA180" i="9" s="1"/>
  <c r="AC203" i="9" s="1"/>
  <c r="AG226" i="9" s="1"/>
  <c r="AB250" i="9" s="1"/>
  <c r="AB273" i="9" s="1"/>
  <c r="AM180" i="8"/>
  <c r="AM159" i="20"/>
  <c r="AF235" i="22"/>
  <c r="AF236" i="22" s="1"/>
  <c r="BC226" i="20"/>
  <c r="AX250" i="20" s="1"/>
  <c r="AX248" i="8"/>
  <c r="AX271" i="8" s="1"/>
  <c r="AT107" i="21"/>
  <c r="AO131" i="21" s="1"/>
  <c r="AT106" i="27"/>
  <c r="AT106" i="24"/>
  <c r="AO130" i="24" s="1"/>
  <c r="AX292" i="8"/>
  <c r="AX293" i="22" s="1"/>
  <c r="AX270" i="22"/>
  <c r="AX271" i="20"/>
  <c r="BC336" i="22"/>
  <c r="BC337" i="20"/>
  <c r="AY108" i="21"/>
  <c r="AT132" i="21" s="1"/>
  <c r="AY107" i="24"/>
  <c r="AT131" i="24" s="1"/>
  <c r="AY107" i="27"/>
  <c r="S20" i="27"/>
  <c r="S20" i="24"/>
  <c r="S43" i="8"/>
  <c r="T136" i="8"/>
  <c r="T159" i="8" s="1"/>
  <c r="T182" i="8" s="1"/>
  <c r="V205" i="8" s="1"/>
  <c r="Z228" i="8" s="1"/>
  <c r="U252" i="8" s="1"/>
  <c r="U275" i="8" s="1"/>
  <c r="U298" i="8" s="1"/>
  <c r="W321" i="8" s="1"/>
  <c r="AA344" i="8" s="1"/>
  <c r="S21" i="21"/>
  <c r="S20" i="9"/>
  <c r="S20" i="31"/>
  <c r="T21" i="8"/>
  <c r="AX63" i="21"/>
  <c r="AX62" i="27"/>
  <c r="AX62" i="31" s="1"/>
  <c r="AP270" i="22"/>
  <c r="AP271" i="20"/>
  <c r="AP292" i="8"/>
  <c r="AP293" i="22" s="1"/>
  <c r="AQ180" i="8"/>
  <c r="AQ159" i="20"/>
  <c r="AP181" i="20"/>
  <c r="AR202" i="8"/>
  <c r="AN43" i="20"/>
  <c r="AN64" i="8"/>
  <c r="AN41" i="9"/>
  <c r="AN64" i="9" s="1"/>
  <c r="AP87" i="9" s="1"/>
  <c r="AT110" i="9" s="1"/>
  <c r="AO134" i="9" s="1"/>
  <c r="AO157" i="9" s="1"/>
  <c r="AO180" i="9" s="1"/>
  <c r="AQ203" i="9" s="1"/>
  <c r="AU226" i="9" s="1"/>
  <c r="AP250" i="9" s="1"/>
  <c r="AP273" i="9" s="1"/>
  <c r="AJ63" i="21"/>
  <c r="AJ62" i="27"/>
  <c r="AJ62" i="31" s="1"/>
  <c r="AD181" i="20"/>
  <c r="AF202" i="8"/>
  <c r="BA19" i="27"/>
  <c r="BA20" i="21"/>
  <c r="BA19" i="9"/>
  <c r="BB135" i="8"/>
  <c r="BB158" i="8" s="1"/>
  <c r="BB20" i="8"/>
  <c r="BA19" i="31"/>
  <c r="BA42" i="8"/>
  <c r="BA19" i="24"/>
  <c r="BA84" i="24"/>
  <c r="BA95" i="24" s="1"/>
  <c r="BA96" i="24" s="1"/>
  <c r="BA84" i="27"/>
  <c r="BA84" i="31" s="1"/>
  <c r="BA85" i="21"/>
  <c r="AN181" i="20"/>
  <c r="AP202" i="8"/>
  <c r="U87" i="8"/>
  <c r="S66" i="20"/>
  <c r="AU316" i="20"/>
  <c r="AU314" i="24" s="1"/>
  <c r="AU315" i="22"/>
  <c r="AY337" i="8"/>
  <c r="AX129" i="27"/>
  <c r="BC105" i="31"/>
  <c r="AX129" i="31" s="1"/>
  <c r="AX106" i="31"/>
  <c r="AS130" i="31" s="1"/>
  <c r="AS130" i="27"/>
  <c r="X270" i="22"/>
  <c r="X271" i="20"/>
  <c r="X292" i="8"/>
  <c r="X293" i="22" s="1"/>
  <c r="Z220" i="21"/>
  <c r="U244" i="21" s="1"/>
  <c r="Z219" i="24"/>
  <c r="U243" i="24" s="1"/>
  <c r="Z219" i="27"/>
  <c r="U243" i="9"/>
  <c r="U266" i="9" s="1"/>
  <c r="AR200" i="27"/>
  <c r="AR200" i="31" s="1"/>
  <c r="AR201" i="21"/>
  <c r="AR200" i="24"/>
  <c r="Q294" i="20"/>
  <c r="S315" i="8"/>
  <c r="AX175" i="9"/>
  <c r="AX152" i="27"/>
  <c r="AX152" i="31" s="1"/>
  <c r="AX152" i="24"/>
  <c r="AX153" i="21"/>
  <c r="AF119" i="22"/>
  <c r="AF120" i="22" s="1"/>
  <c r="BD20" i="8"/>
  <c r="BC19" i="31"/>
  <c r="BC19" i="27"/>
  <c r="BC20" i="21"/>
  <c r="BC19" i="24"/>
  <c r="BC19" i="9"/>
  <c r="BC42" i="8"/>
  <c r="BD135" i="8"/>
  <c r="BD158" i="8" s="1"/>
  <c r="AQ337" i="20"/>
  <c r="AQ336" i="22"/>
  <c r="T44" i="20"/>
  <c r="T65" i="8"/>
  <c r="T42" i="9"/>
  <c r="T65" i="9" s="1"/>
  <c r="V88" i="9" s="1"/>
  <c r="Z111" i="9" s="1"/>
  <c r="U135" i="9" s="1"/>
  <c r="U158" i="9" s="1"/>
  <c r="U181" i="9" s="1"/>
  <c r="W204" i="9" s="1"/>
  <c r="AA227" i="9" s="1"/>
  <c r="V251" i="9" s="1"/>
  <c r="V274" i="9" s="1"/>
  <c r="AY40" i="27"/>
  <c r="AY40" i="31" s="1"/>
  <c r="AY41" i="21"/>
  <c r="AZ271" i="20"/>
  <c r="AZ292" i="8"/>
  <c r="AZ293" i="22" s="1"/>
  <c r="AZ270" i="22"/>
  <c r="AO105" i="31"/>
  <c r="AJ129" i="31" s="1"/>
  <c r="AJ129" i="27"/>
  <c r="U337" i="22"/>
  <c r="U338" i="20"/>
  <c r="AX180" i="21"/>
  <c r="AX179" i="27"/>
  <c r="AX179" i="31" s="1"/>
  <c r="AL248" i="20"/>
  <c r="AQ222" i="27"/>
  <c r="AQ222" i="24"/>
  <c r="AL246" i="24" s="1"/>
  <c r="AQ223" i="21"/>
  <c r="AL247" i="21" s="1"/>
  <c r="BC109" i="20"/>
  <c r="BC108" i="22"/>
  <c r="BC119" i="22" s="1"/>
  <c r="BC120" i="22" s="1"/>
  <c r="AQ19" i="9"/>
  <c r="AQ42" i="8"/>
  <c r="AR20" i="8"/>
  <c r="AR135" i="8"/>
  <c r="AR158" i="8" s="1"/>
  <c r="AQ19" i="27"/>
  <c r="AQ19" i="31"/>
  <c r="AQ20" i="21"/>
  <c r="AQ19" i="24"/>
  <c r="AS105" i="31"/>
  <c r="AN129" i="31" s="1"/>
  <c r="AN129" i="27"/>
  <c r="AP157" i="21"/>
  <c r="AP156" i="27"/>
  <c r="AP156" i="31" s="1"/>
  <c r="AX314" i="22"/>
  <c r="AX315" i="20"/>
  <c r="AX314" i="21" s="1"/>
  <c r="BB336" i="8"/>
  <c r="BD336" i="8"/>
  <c r="AZ315" i="20"/>
  <c r="AZ313" i="24" s="1"/>
  <c r="AZ314" i="22"/>
  <c r="AD156" i="27"/>
  <c r="AD156" i="31" s="1"/>
  <c r="AD157" i="21"/>
  <c r="BA159" i="20"/>
  <c r="BA180" i="8"/>
  <c r="AN271" i="20"/>
  <c r="AN270" i="21" s="1"/>
  <c r="AN270" i="22"/>
  <c r="AN292" i="8"/>
  <c r="AN293" i="22" s="1"/>
  <c r="BA314" i="8"/>
  <c r="AY293" i="20"/>
  <c r="AM203" i="20"/>
  <c r="AM202" i="21" s="1"/>
  <c r="AQ224" i="8"/>
  <c r="AM337" i="20"/>
  <c r="AM336" i="22"/>
  <c r="S41" i="27"/>
  <c r="S41" i="31" s="1"/>
  <c r="S42" i="21"/>
  <c r="AZ338" i="20"/>
  <c r="AZ337" i="22"/>
  <c r="AM86" i="8"/>
  <c r="AK65" i="20"/>
  <c r="AG108" i="22"/>
  <c r="AG119" i="22" s="1"/>
  <c r="AG120" i="22" s="1"/>
  <c r="AG109" i="20"/>
  <c r="AB270" i="22"/>
  <c r="AB292" i="8"/>
  <c r="AB293" i="22" s="1"/>
  <c r="AB271" i="20"/>
  <c r="S248" i="8"/>
  <c r="S271" i="8" s="1"/>
  <c r="X226" i="20"/>
  <c r="S250" i="20" s="1"/>
  <c r="AI293" i="20"/>
  <c r="AI292" i="21" s="1"/>
  <c r="AK314" i="8"/>
  <c r="AE19" i="27"/>
  <c r="AE20" i="21"/>
  <c r="AE19" i="24"/>
  <c r="AE19" i="9"/>
  <c r="AE42" i="8"/>
  <c r="AF20" i="8"/>
  <c r="AF135" i="8"/>
  <c r="AF158" i="8" s="1"/>
  <c r="AE19" i="31"/>
  <c r="BC180" i="8"/>
  <c r="BC159" i="20"/>
  <c r="AB202" i="8"/>
  <c r="Z181" i="20"/>
  <c r="AY203" i="8"/>
  <c r="AW182" i="20"/>
  <c r="AZ248" i="20"/>
  <c r="BE222" i="24"/>
  <c r="AZ246" i="24" s="1"/>
  <c r="BE222" i="27"/>
  <c r="BE223" i="21"/>
  <c r="AZ247" i="21" s="1"/>
  <c r="X314" i="22"/>
  <c r="AB336" i="8"/>
  <c r="X315" i="20"/>
  <c r="X314" i="21" s="1"/>
  <c r="AO336" i="22"/>
  <c r="AO337" i="20"/>
  <c r="V108" i="21"/>
  <c r="Q132" i="21" s="1"/>
  <c r="V107" i="27"/>
  <c r="V107" i="24"/>
  <c r="Q131" i="24" s="1"/>
  <c r="AH197" i="21"/>
  <c r="AL219" i="9"/>
  <c r="AH196" i="27"/>
  <c r="AH196" i="31" s="1"/>
  <c r="AH196" i="24"/>
  <c r="AZ204" i="20"/>
  <c r="BD225" i="8"/>
  <c r="AC108" i="22"/>
  <c r="AC119" i="22" s="1"/>
  <c r="AC120" i="22" s="1"/>
  <c r="AC109" i="20"/>
  <c r="AL271" i="20"/>
  <c r="AL270" i="22"/>
  <c r="AL292" i="8"/>
  <c r="AL293" i="22" s="1"/>
  <c r="AZ181" i="20"/>
  <c r="BB202" i="8"/>
  <c r="AX86" i="21"/>
  <c r="AX85" i="27"/>
  <c r="AX85" i="31" s="1"/>
  <c r="AY84" i="24"/>
  <c r="AY95" i="24" s="1"/>
  <c r="AY96" i="24" s="1"/>
  <c r="AY84" i="27"/>
  <c r="AY84" i="31" s="1"/>
  <c r="AY85" i="21"/>
  <c r="AP43" i="20"/>
  <c r="AP64" i="8"/>
  <c r="AP41" i="9"/>
  <c r="AP64" i="9" s="1"/>
  <c r="AR87" i="9" s="1"/>
  <c r="AV110" i="9" s="1"/>
  <c r="AQ134" i="9" s="1"/>
  <c r="AQ157" i="9" s="1"/>
  <c r="AQ180" i="9" s="1"/>
  <c r="AS203" i="9" s="1"/>
  <c r="AW226" i="9" s="1"/>
  <c r="AR250" i="9" s="1"/>
  <c r="AR273" i="9" s="1"/>
  <c r="AC314" i="8"/>
  <c r="AA293" i="20"/>
  <c r="AA291" i="24" s="1"/>
  <c r="AE336" i="22"/>
  <c r="AE337" i="20"/>
  <c r="AW271" i="22"/>
  <c r="AW282" i="22" s="1"/>
  <c r="AW283" i="22" s="1"/>
  <c r="AW272" i="20"/>
  <c r="AW293" i="8"/>
  <c r="AW294" i="22" s="1"/>
  <c r="AW305" i="22" s="1"/>
  <c r="AW306" i="22" s="1"/>
  <c r="AZ64" i="8"/>
  <c r="AZ43" i="20"/>
  <c r="AZ41" i="9"/>
  <c r="AZ64" i="9" s="1"/>
  <c r="BB87" i="9" s="1"/>
  <c r="BF110" i="9" s="1"/>
  <c r="BA134" i="9" s="1"/>
  <c r="BA157" i="9" s="1"/>
  <c r="BA180" i="9" s="1"/>
  <c r="BC203" i="9" s="1"/>
  <c r="BG226" i="9" s="1"/>
  <c r="BB250" i="9" s="1"/>
  <c r="BB273" i="9" s="1"/>
  <c r="BD106" i="27"/>
  <c r="BD107" i="21"/>
  <c r="AY131" i="21" s="1"/>
  <c r="BD106" i="24"/>
  <c r="AY130" i="24" s="1"/>
  <c r="AS19" i="31"/>
  <c r="AS19" i="27"/>
  <c r="AS20" i="21"/>
  <c r="AS19" i="24"/>
  <c r="AS19" i="9"/>
  <c r="AS42" i="8"/>
  <c r="AT20" i="8"/>
  <c r="AT135" i="8"/>
  <c r="AT158" i="8" s="1"/>
  <c r="R68" i="8"/>
  <c r="T91" i="8" s="1"/>
  <c r="X114" i="8" s="1"/>
  <c r="R45" i="9"/>
  <c r="R68" i="9" s="1"/>
  <c r="T91" i="9" s="1"/>
  <c r="X114" i="9" s="1"/>
  <c r="S138" i="9" s="1"/>
  <c r="S161" i="9" s="1"/>
  <c r="S184" i="9" s="1"/>
  <c r="U207" i="9" s="1"/>
  <c r="Y230" i="9" s="1"/>
  <c r="T254" i="9" s="1"/>
  <c r="T277" i="9" s="1"/>
  <c r="AP62" i="27"/>
  <c r="AP62" i="31" s="1"/>
  <c r="AP63" i="21"/>
  <c r="AE86" i="8"/>
  <c r="AC65" i="20"/>
  <c r="T25" i="31"/>
  <c r="T25" i="27"/>
  <c r="T25" i="24"/>
  <c r="T26" i="21"/>
  <c r="T48" i="8"/>
  <c r="T25" i="9"/>
  <c r="U141" i="8"/>
  <c r="U164" i="8" s="1"/>
  <c r="U187" i="8" s="1"/>
  <c r="W210" i="8" s="1"/>
  <c r="AA233" i="8" s="1"/>
  <c r="V257" i="8" s="1"/>
  <c r="V280" i="8" s="1"/>
  <c r="V303" i="8" s="1"/>
  <c r="X326" i="8" s="1"/>
  <c r="AB349" i="8" s="1"/>
  <c r="AD87" i="20"/>
  <c r="AH108" i="8"/>
  <c r="AH110" i="20" s="1"/>
  <c r="BC86" i="8"/>
  <c r="BA65" i="20"/>
  <c r="V337" i="8"/>
  <c r="P44" i="33"/>
  <c r="P91" i="33" s="1"/>
  <c r="R316" i="20"/>
  <c r="R315" i="21" s="1"/>
  <c r="R315" i="22"/>
  <c r="P64" i="34"/>
  <c r="P142" i="34" s="1"/>
  <c r="AL63" i="21"/>
  <c r="AL62" i="27"/>
  <c r="AL62" i="31" s="1"/>
  <c r="AE159" i="20"/>
  <c r="AE180" i="8"/>
  <c r="AK297" i="9"/>
  <c r="BB64" i="8"/>
  <c r="BB43" i="20"/>
  <c r="BB41" i="9"/>
  <c r="BB64" i="9" s="1"/>
  <c r="BD87" i="9" s="1"/>
  <c r="BH110" i="9" s="1"/>
  <c r="BC134" i="9" s="1"/>
  <c r="BC157" i="9" s="1"/>
  <c r="BC180" i="9" s="1"/>
  <c r="BE203" i="9" s="1"/>
  <c r="BI226" i="9" s="1"/>
  <c r="R272" i="20"/>
  <c r="R293" i="8"/>
  <c r="R294" i="22" s="1"/>
  <c r="R271" i="22"/>
  <c r="AL156" i="27"/>
  <c r="AL156" i="31" s="1"/>
  <c r="AL157" i="21"/>
  <c r="AM84" i="27"/>
  <c r="AM84" i="31" s="1"/>
  <c r="AM84" i="24"/>
  <c r="AM95" i="24" s="1"/>
  <c r="AM96" i="24" s="1"/>
  <c r="AM85" i="21"/>
  <c r="BA86" i="8"/>
  <c r="AY65" i="20"/>
  <c r="AE203" i="20"/>
  <c r="AI224" i="8"/>
  <c r="AX20" i="27"/>
  <c r="AX21" i="21"/>
  <c r="AX20" i="24"/>
  <c r="AX20" i="9"/>
  <c r="AX43" i="8"/>
  <c r="AY21" i="8"/>
  <c r="AY136" i="8"/>
  <c r="AY159" i="8" s="1"/>
  <c r="AX20" i="31"/>
  <c r="AL200" i="27"/>
  <c r="AL200" i="31" s="1"/>
  <c r="AL201" i="21"/>
  <c r="AL200" i="24"/>
  <c r="U322" i="9"/>
  <c r="Y345" i="9" s="1"/>
  <c r="S299" i="9"/>
  <c r="Y84" i="24"/>
  <c r="Y95" i="24" s="1"/>
  <c r="Y96" i="24" s="1"/>
  <c r="Y84" i="27"/>
  <c r="Y84" i="31" s="1"/>
  <c r="Y85" i="21"/>
  <c r="R42" i="9"/>
  <c r="R65" i="9" s="1"/>
  <c r="T88" i="9" s="1"/>
  <c r="X111" i="9" s="1"/>
  <c r="S135" i="9" s="1"/>
  <c r="S158" i="9" s="1"/>
  <c r="S181" i="9" s="1"/>
  <c r="U204" i="9" s="1"/>
  <c r="Y227" i="9" s="1"/>
  <c r="T251" i="9" s="1"/>
  <c r="T274" i="9" s="1"/>
  <c r="R65" i="8"/>
  <c r="T88" i="8" s="1"/>
  <c r="X111" i="8" s="1"/>
  <c r="AZ157" i="21"/>
  <c r="AZ156" i="27"/>
  <c r="AZ156" i="31" s="1"/>
  <c r="AZ63" i="21"/>
  <c r="AZ62" i="27"/>
  <c r="AZ62" i="31" s="1"/>
  <c r="AU64" i="21"/>
  <c r="AU63" i="27"/>
  <c r="AU63" i="31" s="1"/>
  <c r="AB315" i="20"/>
  <c r="AB313" i="24" s="1"/>
  <c r="AF336" i="8"/>
  <c r="AB314" i="22"/>
  <c r="W326" i="9"/>
  <c r="AA349" i="9" s="1"/>
  <c r="U303" i="9"/>
  <c r="BA107" i="27"/>
  <c r="BA108" i="21"/>
  <c r="AV132" i="21" s="1"/>
  <c r="BA107" i="24"/>
  <c r="AV131" i="24" s="1"/>
  <c r="BG19" i="24"/>
  <c r="BG42" i="8"/>
  <c r="BH135" i="8"/>
  <c r="BH158" i="8" s="1"/>
  <c r="BH181" i="8" s="1"/>
  <c r="BJ204" i="8" s="1"/>
  <c r="BN227" i="8" s="1"/>
  <c r="BI251" i="8" s="1"/>
  <c r="BI274" i="8" s="1"/>
  <c r="BI297" i="8" s="1"/>
  <c r="BK320" i="8" s="1"/>
  <c r="BO343" i="8" s="1"/>
  <c r="BG19" i="9"/>
  <c r="BH20" i="8"/>
  <c r="BG19" i="31"/>
  <c r="BG20" i="21"/>
  <c r="BG19" i="27"/>
  <c r="BA203" i="8"/>
  <c r="AY182" i="20"/>
  <c r="BF224" i="22"/>
  <c r="BF225" i="20"/>
  <c r="BA247" i="8"/>
  <c r="BA270" i="8" s="1"/>
  <c r="Y40" i="27"/>
  <c r="Y40" i="31" s="1"/>
  <c r="Y41" i="21"/>
  <c r="AL314" i="22"/>
  <c r="AP336" i="8"/>
  <c r="AL315" i="20"/>
  <c r="AL314" i="21" s="1"/>
  <c r="AR43" i="20"/>
  <c r="AR64" i="8"/>
  <c r="AR41" i="9"/>
  <c r="AR64" i="9" s="1"/>
  <c r="AT87" i="9" s="1"/>
  <c r="AX110" i="9" s="1"/>
  <c r="AS134" i="9" s="1"/>
  <c r="AS157" i="9" s="1"/>
  <c r="AS180" i="9" s="1"/>
  <c r="AU203" i="9" s="1"/>
  <c r="AY226" i="9" s="1"/>
  <c r="AT250" i="9" s="1"/>
  <c r="AT273" i="9" s="1"/>
  <c r="AV108" i="8"/>
  <c r="AV110" i="20" s="1"/>
  <c r="AR87" i="20"/>
  <c r="AC84" i="24"/>
  <c r="AC95" i="24" s="1"/>
  <c r="AC96" i="24" s="1"/>
  <c r="AC85" i="21"/>
  <c r="AC84" i="27"/>
  <c r="AC84" i="31" s="1"/>
  <c r="AC41" i="21"/>
  <c r="AC40" i="27"/>
  <c r="AC40" i="31" s="1"/>
  <c r="AB63" i="21"/>
  <c r="AB62" i="27"/>
  <c r="AB62" i="31" s="1"/>
  <c r="BA41" i="21"/>
  <c r="BA40" i="27"/>
  <c r="BA40" i="31" s="1"/>
  <c r="AR108" i="8"/>
  <c r="AR110" i="20" s="1"/>
  <c r="AN87" i="20"/>
  <c r="AJ248" i="20"/>
  <c r="AO223" i="21"/>
  <c r="AJ247" i="21" s="1"/>
  <c r="AO222" i="24"/>
  <c r="AJ246" i="24" s="1"/>
  <c r="AO222" i="27"/>
  <c r="AD43" i="20"/>
  <c r="AD64" i="8"/>
  <c r="AD41" i="9"/>
  <c r="AD64" i="9" s="1"/>
  <c r="AF87" i="9" s="1"/>
  <c r="AJ110" i="9" s="1"/>
  <c r="Z235" i="22"/>
  <c r="Z236" i="22" s="1"/>
  <c r="AE105" i="31"/>
  <c r="Z129" i="31" s="1"/>
  <c r="Z129" i="27"/>
  <c r="BA203" i="20"/>
  <c r="BE224" i="8"/>
  <c r="AQ84" i="24"/>
  <c r="AQ95" i="24" s="1"/>
  <c r="AQ96" i="24" s="1"/>
  <c r="AQ84" i="27"/>
  <c r="AQ84" i="31" s="1"/>
  <c r="AQ85" i="21"/>
  <c r="AL181" i="20"/>
  <c r="AN202" i="8"/>
  <c r="BD202" i="8"/>
  <c r="BB181" i="20"/>
  <c r="AK84" i="27"/>
  <c r="AK84" i="31" s="1"/>
  <c r="AK85" i="21"/>
  <c r="AK84" i="24"/>
  <c r="AK95" i="24" s="1"/>
  <c r="AK96" i="24" s="1"/>
  <c r="X63" i="21"/>
  <c r="X62" i="27"/>
  <c r="X62" i="31" s="1"/>
  <c r="AZ87" i="8"/>
  <c r="AX66" i="20"/>
  <c r="AZ43" i="8"/>
  <c r="BA136" i="8"/>
  <c r="BA159" i="8" s="1"/>
  <c r="BA21" i="8"/>
  <c r="AZ20" i="31"/>
  <c r="AZ20" i="27"/>
  <c r="AZ20" i="24"/>
  <c r="AZ21" i="21"/>
  <c r="AZ20" i="9"/>
  <c r="AN106" i="27"/>
  <c r="AN107" i="21"/>
  <c r="AI131" i="21" s="1"/>
  <c r="AN106" i="24"/>
  <c r="AI130" i="24" s="1"/>
  <c r="BC203" i="20"/>
  <c r="BG224" i="8"/>
  <c r="AS86" i="8"/>
  <c r="AQ65" i="20"/>
  <c r="BB87" i="20"/>
  <c r="BF108" i="8"/>
  <c r="BF110" i="20" s="1"/>
  <c r="AW88" i="20"/>
  <c r="BA109" i="8"/>
  <c r="BA111" i="20" s="1"/>
  <c r="S85" i="27"/>
  <c r="S85" i="31" s="1"/>
  <c r="S86" i="21"/>
  <c r="BI318" i="9"/>
  <c r="BM341" i="9" s="1"/>
  <c r="BG295" i="9"/>
  <c r="BD225" i="20"/>
  <c r="BD224" i="22"/>
  <c r="AY247" i="8"/>
  <c r="AY270" i="8" s="1"/>
  <c r="AS224" i="8"/>
  <c r="AO203" i="20"/>
  <c r="AO201" i="27" s="1"/>
  <c r="AO201" i="31" s="1"/>
  <c r="AY157" i="27"/>
  <c r="AY157" i="31" s="1"/>
  <c r="AY158" i="21"/>
  <c r="W293" i="20"/>
  <c r="W291" i="24" s="1"/>
  <c r="Y314" i="8"/>
  <c r="BB200" i="24"/>
  <c r="BB211" i="24" s="1"/>
  <c r="BB212" i="24" s="1"/>
  <c r="BB201" i="21"/>
  <c r="BB200" i="27"/>
  <c r="BB200" i="31" s="1"/>
  <c r="AA86" i="8"/>
  <c r="Y65" i="20"/>
  <c r="AT108" i="8"/>
  <c r="AT110" i="20" s="1"/>
  <c r="AP87" i="20"/>
  <c r="AO179" i="21"/>
  <c r="AO178" i="27"/>
  <c r="AO178" i="31" s="1"/>
  <c r="AW315" i="22"/>
  <c r="AW316" i="20"/>
  <c r="AW315" i="21" s="1"/>
  <c r="BA337" i="8"/>
  <c r="AL43" i="20"/>
  <c r="AL64" i="8"/>
  <c r="AL41" i="9"/>
  <c r="AL64" i="9" s="1"/>
  <c r="AN87" i="9" s="1"/>
  <c r="AR110" i="9" s="1"/>
  <c r="AM134" i="9" s="1"/>
  <c r="AM157" i="9" s="1"/>
  <c r="AM180" i="9" s="1"/>
  <c r="AJ271" i="20"/>
  <c r="AJ270" i="22"/>
  <c r="AJ292" i="8"/>
  <c r="AJ293" i="22" s="1"/>
  <c r="R249" i="20"/>
  <c r="W223" i="27"/>
  <c r="W223" i="24"/>
  <c r="R247" i="24" s="1"/>
  <c r="W224" i="21"/>
  <c r="R248" i="21" s="1"/>
  <c r="AU109" i="20"/>
  <c r="AU108" i="22"/>
  <c r="AU119" i="22" s="1"/>
  <c r="AU120" i="22" s="1"/>
  <c r="U160" i="20"/>
  <c r="U181" i="8"/>
  <c r="AQ109" i="20"/>
  <c r="AQ108" i="22"/>
  <c r="AQ119" i="22" s="1"/>
  <c r="AQ120" i="22" s="1"/>
  <c r="BB156" i="27"/>
  <c r="BB156" i="31" s="1"/>
  <c r="BB157" i="21"/>
  <c r="AD108" i="8"/>
  <c r="AD110" i="20" s="1"/>
  <c r="Z87" i="20"/>
  <c r="AF107" i="21"/>
  <c r="AA131" i="21" s="1"/>
  <c r="AF106" i="27"/>
  <c r="AF106" i="24"/>
  <c r="AA130" i="24" s="1"/>
  <c r="AX181" i="8"/>
  <c r="AX160" i="20"/>
  <c r="AV315" i="8"/>
  <c r="AT294" i="20"/>
  <c r="AT293" i="21" s="1"/>
  <c r="AO41" i="21"/>
  <c r="AO40" i="27"/>
  <c r="AO40" i="31" s="1"/>
  <c r="AP225" i="20"/>
  <c r="AP224" i="22"/>
  <c r="AK247" i="8"/>
  <c r="AK270" i="8" s="1"/>
  <c r="AZ160" i="20"/>
  <c r="AZ181" i="8"/>
  <c r="AB106" i="27"/>
  <c r="AB107" i="21"/>
  <c r="W131" i="21" s="1"/>
  <c r="AB106" i="24"/>
  <c r="W130" i="24" s="1"/>
  <c r="BA178" i="27"/>
  <c r="BA178" i="31" s="1"/>
  <c r="BA179" i="21"/>
  <c r="AM65" i="20"/>
  <c r="AO86" i="8"/>
  <c r="AQ41" i="21"/>
  <c r="AQ40" i="27"/>
  <c r="AQ40" i="31" s="1"/>
  <c r="AX204" i="20"/>
  <c r="BB225" i="8"/>
  <c r="T88" i="20"/>
  <c r="R20" i="34"/>
  <c r="R98" i="34" s="1"/>
  <c r="X109" i="8"/>
  <c r="X111" i="20" s="1"/>
  <c r="AW64" i="21"/>
  <c r="AW63" i="27"/>
  <c r="AW63" i="31" s="1"/>
  <c r="AN201" i="21"/>
  <c r="AN200" i="24"/>
  <c r="AN200" i="27"/>
  <c r="AN200" i="31" s="1"/>
  <c r="AR181" i="20"/>
  <c r="AT202" i="8"/>
  <c r="AK293" i="20"/>
  <c r="AK291" i="27" s="1"/>
  <c r="AK291" i="31" s="1"/>
  <c r="AM314" i="8"/>
  <c r="BF41" i="9"/>
  <c r="BF64" i="9" s="1"/>
  <c r="BH87" i="9" s="1"/>
  <c r="BL110" i="9" s="1"/>
  <c r="BG134" i="9" s="1"/>
  <c r="BG157" i="9" s="1"/>
  <c r="BG180" i="9" s="1"/>
  <c r="BI203" i="9" s="1"/>
  <c r="BM226" i="9" s="1"/>
  <c r="BH250" i="9" s="1"/>
  <c r="BH273" i="9" s="1"/>
  <c r="BF64" i="8"/>
  <c r="BH87" i="8" s="1"/>
  <c r="BL110" i="8" s="1"/>
  <c r="AR107" i="21"/>
  <c r="AM131" i="21" s="1"/>
  <c r="AR106" i="24"/>
  <c r="AM130" i="24" s="1"/>
  <c r="AR106" i="27"/>
  <c r="AH129" i="27"/>
  <c r="AM105" i="31"/>
  <c r="AH129" i="31" s="1"/>
  <c r="AN62" i="27"/>
  <c r="AN62" i="31" s="1"/>
  <c r="AN63" i="21"/>
  <c r="V203" i="8"/>
  <c r="T182" i="20"/>
  <c r="AE224" i="8"/>
  <c r="AA203" i="20"/>
  <c r="AB20" i="8"/>
  <c r="AA19" i="31"/>
  <c r="AA19" i="27"/>
  <c r="AA20" i="21"/>
  <c r="AA19" i="24"/>
  <c r="AA19" i="9"/>
  <c r="AA42" i="8"/>
  <c r="AB135" i="8"/>
  <c r="AB158" i="8" s="1"/>
  <c r="AQ203" i="20"/>
  <c r="AU224" i="8"/>
  <c r="AM293" i="20"/>
  <c r="AM291" i="27" s="1"/>
  <c r="AM291" i="31" s="1"/>
  <c r="AO314" i="8"/>
  <c r="AV294" i="20"/>
  <c r="AV293" i="21" s="1"/>
  <c r="AX315" i="8"/>
  <c r="AV42" i="21"/>
  <c r="AV41" i="27"/>
  <c r="AV41" i="31" s="1"/>
  <c r="AS337" i="20"/>
  <c r="AS336" i="22"/>
  <c r="AM338" i="20"/>
  <c r="AM337" i="22"/>
  <c r="R248" i="20"/>
  <c r="AP107" i="24"/>
  <c r="AP108" i="21"/>
  <c r="AP107" i="27"/>
  <c r="AX293" i="8"/>
  <c r="AX294" i="22" s="1"/>
  <c r="AX271" i="22"/>
  <c r="AX272" i="20"/>
  <c r="AJ162" i="20"/>
  <c r="AJ183" i="8"/>
  <c r="Q40" i="27"/>
  <c r="Q51" i="20"/>
  <c r="Q52" i="20" s="1"/>
  <c r="AL64" i="21"/>
  <c r="W197" i="21"/>
  <c r="AA219" i="9"/>
  <c r="W196" i="24"/>
  <c r="W196" i="27"/>
  <c r="AT64" i="27"/>
  <c r="AT64" i="31" s="1"/>
  <c r="AT65" i="21"/>
  <c r="L116" i="34"/>
  <c r="L132" i="34" s="1"/>
  <c r="N211" i="9"/>
  <c r="N196" i="24"/>
  <c r="N211" i="24" s="1"/>
  <c r="N212" i="24" s="1"/>
  <c r="N196" i="27"/>
  <c r="N197" i="21"/>
  <c r="N212" i="21" s="1"/>
  <c r="N213" i="21" s="1"/>
  <c r="R219" i="9"/>
  <c r="L75" i="33"/>
  <c r="L81" i="33" s="1"/>
  <c r="AR44" i="20"/>
  <c r="AR65" i="8"/>
  <c r="AR42" i="9"/>
  <c r="BK140" i="8"/>
  <c r="BK163" i="8" s="1"/>
  <c r="BK25" i="8"/>
  <c r="BJ24" i="31"/>
  <c r="BJ24" i="27"/>
  <c r="BJ24" i="24"/>
  <c r="BJ25" i="21"/>
  <c r="BJ24" i="9"/>
  <c r="BJ47" i="8"/>
  <c r="AG108" i="9"/>
  <c r="AT201" i="21"/>
  <c r="AX223" i="9"/>
  <c r="AT200" i="24"/>
  <c r="AT200" i="27"/>
  <c r="AT200" i="31" s="1"/>
  <c r="BK207" i="8"/>
  <c r="BI186" i="20"/>
  <c r="BD109" i="8"/>
  <c r="AZ88" i="20"/>
  <c r="AE224" i="22"/>
  <c r="AE225" i="20"/>
  <c r="Z247" i="8"/>
  <c r="Z270" i="8" s="1"/>
  <c r="W41" i="27"/>
  <c r="W41" i="31" s="1"/>
  <c r="AH197" i="24"/>
  <c r="AH197" i="27"/>
  <c r="AH198" i="21"/>
  <c r="AL220" i="9"/>
  <c r="BF253" i="20"/>
  <c r="BK228" i="21"/>
  <c r="BF252" i="21" s="1"/>
  <c r="BK227" i="27"/>
  <c r="Q190" i="20"/>
  <c r="Q191" i="20" s="1"/>
  <c r="W39" i="31"/>
  <c r="AU181" i="21"/>
  <c r="AU180" i="27"/>
  <c r="AU180" i="31" s="1"/>
  <c r="AW152" i="31"/>
  <c r="AI317" i="22"/>
  <c r="AI318" i="20"/>
  <c r="AM339" i="8"/>
  <c r="AD227" i="20"/>
  <c r="Y249" i="8"/>
  <c r="Y272" i="8" s="1"/>
  <c r="AB86" i="21"/>
  <c r="AF108" i="9"/>
  <c r="AA132" i="9" s="1"/>
  <c r="AA155" i="9" s="1"/>
  <c r="U272" i="20"/>
  <c r="U271" i="22"/>
  <c r="U282" i="22" s="1"/>
  <c r="U283" i="22" s="1"/>
  <c r="U293" i="8"/>
  <c r="U294" i="22" s="1"/>
  <c r="U305" i="22" s="1"/>
  <c r="U306" i="22" s="1"/>
  <c r="AE160" i="20"/>
  <c r="AE181" i="8"/>
  <c r="AD87" i="8"/>
  <c r="AB66" i="20"/>
  <c r="AI106" i="31"/>
  <c r="AD130" i="27"/>
  <c r="Z84" i="24"/>
  <c r="Z95" i="24" s="1"/>
  <c r="Z96" i="24" s="1"/>
  <c r="Z84" i="27"/>
  <c r="Z85" i="21"/>
  <c r="BF316" i="8"/>
  <c r="BD295" i="20"/>
  <c r="AF178" i="21"/>
  <c r="AF177" i="27"/>
  <c r="AF177" i="31" s="1"/>
  <c r="AH200" i="9"/>
  <c r="AF177" i="24"/>
  <c r="W247" i="22"/>
  <c r="AB235" i="22"/>
  <c r="AO106" i="31"/>
  <c r="AJ130" i="27"/>
  <c r="AC247" i="9"/>
  <c r="AC270" i="9" s="1"/>
  <c r="AE86" i="21"/>
  <c r="AE85" i="27"/>
  <c r="AC44" i="20"/>
  <c r="AC65" i="8"/>
  <c r="AC42" i="9"/>
  <c r="AN130" i="27"/>
  <c r="AS106" i="31"/>
  <c r="BH225" i="9"/>
  <c r="BH205" i="27"/>
  <c r="BH205" i="31" s="1"/>
  <c r="BH206" i="21"/>
  <c r="AG131" i="9"/>
  <c r="AG154" i="9" s="1"/>
  <c r="V202" i="8"/>
  <c r="T181" i="20"/>
  <c r="Z105" i="31"/>
  <c r="U129" i="27"/>
  <c r="AZ223" i="27"/>
  <c r="AZ223" i="24"/>
  <c r="AU247" i="24" s="1"/>
  <c r="AZ224" i="21"/>
  <c r="AU248" i="21" s="1"/>
  <c r="AU247" i="9"/>
  <c r="AU270" i="9" s="1"/>
  <c r="AC66" i="20"/>
  <c r="AE87" i="8"/>
  <c r="BC132" i="21"/>
  <c r="W86" i="9"/>
  <c r="AY85" i="27"/>
  <c r="AY86" i="21"/>
  <c r="AP40" i="31"/>
  <c r="AO294" i="20"/>
  <c r="AQ315" i="8"/>
  <c r="AG318" i="20"/>
  <c r="AG317" i="21" s="1"/>
  <c r="AG317" i="22"/>
  <c r="AK339" i="8"/>
  <c r="AY201" i="9"/>
  <c r="AW178" i="27"/>
  <c r="AW178" i="31" s="1"/>
  <c r="AW179" i="21"/>
  <c r="AY42" i="21"/>
  <c r="V86" i="8"/>
  <c r="T65" i="20"/>
  <c r="AI87" i="8"/>
  <c r="AG66" i="20"/>
  <c r="Y130" i="27"/>
  <c r="AD106" i="31"/>
  <c r="Y130" i="31" s="1"/>
  <c r="Y270" i="22"/>
  <c r="Y292" i="8"/>
  <c r="Y293" i="22" s="1"/>
  <c r="Y271" i="20"/>
  <c r="BE108" i="9"/>
  <c r="Z131" i="9"/>
  <c r="Z154" i="9" s="1"/>
  <c r="AQ226" i="8"/>
  <c r="AM205" i="20"/>
  <c r="U320" i="8"/>
  <c r="Y343" i="8" s="1"/>
  <c r="AI201" i="9"/>
  <c r="AG178" i="27"/>
  <c r="AG178" i="31" s="1"/>
  <c r="AG179" i="21"/>
  <c r="BF198" i="9"/>
  <c r="AU225" i="8"/>
  <c r="AQ204" i="20"/>
  <c r="AU132" i="27"/>
  <c r="AZ108" i="31"/>
  <c r="AU132" i="31" s="1"/>
  <c r="AK248" i="8"/>
  <c r="AK271" i="8" s="1"/>
  <c r="AP226" i="20"/>
  <c r="AN21" i="8"/>
  <c r="AN136" i="8"/>
  <c r="AN159" i="8" s="1"/>
  <c r="AM20" i="31"/>
  <c r="AM20" i="27"/>
  <c r="AM21" i="21"/>
  <c r="AM20" i="24"/>
  <c r="AM20" i="9"/>
  <c r="AM43" i="8"/>
  <c r="AH225" i="8"/>
  <c r="AD204" i="20"/>
  <c r="AW131" i="9"/>
  <c r="AW154" i="9" s="1"/>
  <c r="AE129" i="31"/>
  <c r="AM315" i="8"/>
  <c r="AK294" i="20"/>
  <c r="S130" i="24"/>
  <c r="AM152" i="31"/>
  <c r="AF337" i="8"/>
  <c r="AB316" i="20"/>
  <c r="AB315" i="22"/>
  <c r="W202" i="8"/>
  <c r="U181" i="20"/>
  <c r="AA202" i="8"/>
  <c r="Y181" i="20"/>
  <c r="AH130" i="24"/>
  <c r="AM118" i="24"/>
  <c r="W315" i="8"/>
  <c r="U294" i="20"/>
  <c r="AT131" i="21"/>
  <c r="AN220" i="9"/>
  <c r="AJ198" i="21"/>
  <c r="AJ197" i="27"/>
  <c r="AJ197" i="24"/>
  <c r="AN63" i="27"/>
  <c r="AN64" i="21"/>
  <c r="AA271" i="22"/>
  <c r="AA282" i="22" s="1"/>
  <c r="AA283" i="22" s="1"/>
  <c r="AA293" i="8"/>
  <c r="AA294" i="22" s="1"/>
  <c r="AA305" i="22" s="1"/>
  <c r="AA306" i="22" s="1"/>
  <c r="AA272" i="20"/>
  <c r="W88" i="20"/>
  <c r="AA109" i="8"/>
  <c r="AA111" i="20" s="1"/>
  <c r="AD110" i="8"/>
  <c r="AD112" i="20" s="1"/>
  <c r="Z89" i="20"/>
  <c r="V293" i="20"/>
  <c r="X314" i="8"/>
  <c r="Y175" i="27"/>
  <c r="AA198" i="9"/>
  <c r="Y175" i="24"/>
  <c r="Y176" i="21"/>
  <c r="AH249" i="20"/>
  <c r="BA41" i="27"/>
  <c r="BA42" i="21"/>
  <c r="AV249" i="20"/>
  <c r="AM41" i="27"/>
  <c r="AM64" i="9"/>
  <c r="AI62" i="31"/>
  <c r="AS108" i="9"/>
  <c r="AM110" i="20"/>
  <c r="AT316" i="22"/>
  <c r="AT317" i="20"/>
  <c r="AX338" i="8"/>
  <c r="Y129" i="31"/>
  <c r="AA176" i="21"/>
  <c r="AA175" i="27"/>
  <c r="AA175" i="24"/>
  <c r="AC198" i="9"/>
  <c r="T128" i="31"/>
  <c r="S173" i="31"/>
  <c r="AK129" i="31"/>
  <c r="X109" i="20"/>
  <c r="X108" i="22"/>
  <c r="X119" i="22" s="1"/>
  <c r="X120" i="22" s="1"/>
  <c r="AU294" i="20"/>
  <c r="AW315" i="8"/>
  <c r="AL89" i="8"/>
  <c r="AJ68" i="20"/>
  <c r="BD21" i="8"/>
  <c r="BD136" i="8"/>
  <c r="BD159" i="8" s="1"/>
  <c r="BC20" i="31"/>
  <c r="BC20" i="27"/>
  <c r="BC21" i="21"/>
  <c r="BC20" i="24"/>
  <c r="BC20" i="9"/>
  <c r="BC43" i="8"/>
  <c r="AQ41" i="27"/>
  <c r="AL249" i="20"/>
  <c r="S40" i="27"/>
  <c r="S40" i="31" s="1"/>
  <c r="S63" i="9"/>
  <c r="U86" i="9" s="1"/>
  <c r="Y109" i="9" s="1"/>
  <c r="T133" i="9" s="1"/>
  <c r="T156" i="9" s="1"/>
  <c r="T179" i="9" s="1"/>
  <c r="V202" i="9" s="1"/>
  <c r="Z225" i="9" s="1"/>
  <c r="U249" i="9" s="1"/>
  <c r="U272" i="9" s="1"/>
  <c r="S248" i="20"/>
  <c r="Z153" i="24"/>
  <c r="Z176" i="9"/>
  <c r="Z153" i="27"/>
  <c r="Z154" i="21"/>
  <c r="X174" i="31"/>
  <c r="AR88" i="20"/>
  <c r="AV109" i="8"/>
  <c r="AR84" i="31"/>
  <c r="AF65" i="8"/>
  <c r="AF44" i="20"/>
  <c r="AF42" i="9"/>
  <c r="AE62" i="31"/>
  <c r="AM62" i="31"/>
  <c r="P248" i="20"/>
  <c r="U236" i="20"/>
  <c r="BJ111" i="31"/>
  <c r="BE135" i="31" s="1"/>
  <c r="BE135" i="27"/>
  <c r="AW337" i="22"/>
  <c r="AW338" i="20"/>
  <c r="AC157" i="27"/>
  <c r="AC157" i="31" s="1"/>
  <c r="AC158" i="21"/>
  <c r="T197" i="24"/>
  <c r="T197" i="27"/>
  <c r="T198" i="21"/>
  <c r="X220" i="9"/>
  <c r="AI225" i="8"/>
  <c r="AE204" i="20"/>
  <c r="Z107" i="24"/>
  <c r="U131" i="24" s="1"/>
  <c r="Z108" i="21"/>
  <c r="U132" i="21" s="1"/>
  <c r="Z107" i="27"/>
  <c r="S39" i="31"/>
  <c r="AX108" i="21"/>
  <c r="AX107" i="27"/>
  <c r="AX107" i="24"/>
  <c r="W180" i="21"/>
  <c r="W179" i="27"/>
  <c r="W179" i="31" s="1"/>
  <c r="W106" i="27"/>
  <c r="W106" i="24"/>
  <c r="W107" i="21"/>
  <c r="AL176" i="9"/>
  <c r="AL154" i="21"/>
  <c r="AL153" i="24"/>
  <c r="AL165" i="24" s="1"/>
  <c r="AL166" i="24" s="1"/>
  <c r="AL153" i="27"/>
  <c r="AB249" i="20"/>
  <c r="W62" i="27"/>
  <c r="Y85" i="9"/>
  <c r="BD132" i="9"/>
  <c r="BD155" i="9" s="1"/>
  <c r="AP203" i="8"/>
  <c r="AN182" i="20"/>
  <c r="Q314" i="8"/>
  <c r="O293" i="20"/>
  <c r="O306" i="20" s="1"/>
  <c r="O307" i="20" s="1"/>
  <c r="O355" i="20" s="1"/>
  <c r="O304" i="8"/>
  <c r="O352" i="8" s="1"/>
  <c r="BK341" i="8"/>
  <c r="BK343" i="20" s="1"/>
  <c r="BG320" i="20"/>
  <c r="BG318" i="27" s="1"/>
  <c r="BG318" i="31" s="1"/>
  <c r="V336" i="8"/>
  <c r="R314" i="22"/>
  <c r="R315" i="20"/>
  <c r="R313" i="24" s="1"/>
  <c r="AW198" i="9"/>
  <c r="AU175" i="24"/>
  <c r="AU175" i="27"/>
  <c r="AU176" i="21"/>
  <c r="AY41" i="27"/>
  <c r="AY64" i="9"/>
  <c r="AG64" i="9"/>
  <c r="AW248" i="8"/>
  <c r="AW271" i="8" s="1"/>
  <c r="BB226" i="20"/>
  <c r="AM205" i="8"/>
  <c r="AK184" i="20"/>
  <c r="AE200" i="21"/>
  <c r="AE199" i="27"/>
  <c r="AE199" i="31" s="1"/>
  <c r="AI222" i="9"/>
  <c r="AE199" i="24"/>
  <c r="AQ42" i="21"/>
  <c r="AQ64" i="9"/>
  <c r="BJ109" i="9"/>
  <c r="Q196" i="27"/>
  <c r="Q197" i="21"/>
  <c r="Q196" i="24"/>
  <c r="U219" i="9"/>
  <c r="AN44" i="20"/>
  <c r="AN65" i="8"/>
  <c r="AN42" i="9"/>
  <c r="Z224" i="8"/>
  <c r="V203" i="20"/>
  <c r="R119" i="24"/>
  <c r="M142" i="24"/>
  <c r="Y248" i="20"/>
  <c r="AV66" i="8"/>
  <c r="AV45" i="20"/>
  <c r="AV43" i="9"/>
  <c r="U43" i="20"/>
  <c r="U64" i="8"/>
  <c r="U41" i="9"/>
  <c r="BG253" i="20"/>
  <c r="AY131" i="9"/>
  <c r="AY154" i="9" s="1"/>
  <c r="AH44" i="20"/>
  <c r="AH65" i="8"/>
  <c r="AH42" i="9"/>
  <c r="AT248" i="22"/>
  <c r="AY235" i="22"/>
  <c r="BF67" i="20"/>
  <c r="BH88" i="8"/>
  <c r="AC175" i="24"/>
  <c r="AC175" i="27"/>
  <c r="AE198" i="9"/>
  <c r="AC176" i="21"/>
  <c r="AD160" i="20"/>
  <c r="AD181" i="8"/>
  <c r="AD64" i="21"/>
  <c r="AS160" i="20"/>
  <c r="AS181" i="8"/>
  <c r="BJ185" i="8"/>
  <c r="BJ164" i="20"/>
  <c r="X41" i="21"/>
  <c r="X63" i="9"/>
  <c r="Z130" i="24"/>
  <c r="Z336" i="22"/>
  <c r="Z337" i="20"/>
  <c r="AX182" i="20"/>
  <c r="AZ203" i="8"/>
  <c r="Y106" i="31"/>
  <c r="T130" i="31" s="1"/>
  <c r="T130" i="27"/>
  <c r="V86" i="21"/>
  <c r="V85" i="27"/>
  <c r="V85" i="31" s="1"/>
  <c r="AM339" i="20"/>
  <c r="AM338" i="22"/>
  <c r="P34" i="33"/>
  <c r="AJ203" i="8"/>
  <c r="AH182" i="20"/>
  <c r="BI204" i="8"/>
  <c r="BG183" i="20"/>
  <c r="AJ88" i="21"/>
  <c r="AJ87" i="27"/>
  <c r="AJ87" i="31" s="1"/>
  <c r="AN315" i="22"/>
  <c r="AN316" i="20"/>
  <c r="AR337" i="8"/>
  <c r="AY62" i="31"/>
  <c r="T219" i="9"/>
  <c r="P196" i="24"/>
  <c r="P196" i="27"/>
  <c r="P197" i="21"/>
  <c r="X202" i="21"/>
  <c r="X201" i="27"/>
  <c r="X201" i="31" s="1"/>
  <c r="AB108" i="22"/>
  <c r="AB119" i="22" s="1"/>
  <c r="AB120" i="22" s="1"/>
  <c r="AB109" i="20"/>
  <c r="T84" i="27"/>
  <c r="X107" i="9"/>
  <c r="W202" i="21"/>
  <c r="W201" i="27"/>
  <c r="W201" i="31" s="1"/>
  <c r="AV130" i="24"/>
  <c r="S83" i="31"/>
  <c r="AC85" i="27"/>
  <c r="AC86" i="21"/>
  <c r="AV153" i="24"/>
  <c r="AV165" i="24" s="1"/>
  <c r="AV166" i="24" s="1"/>
  <c r="AV153" i="27"/>
  <c r="AV176" i="9"/>
  <c r="AV154" i="21"/>
  <c r="BO337" i="8"/>
  <c r="AK204" i="20"/>
  <c r="AO225" i="8"/>
  <c r="AG87" i="8"/>
  <c r="AE66" i="20"/>
  <c r="AG295" i="8"/>
  <c r="AG274" i="20"/>
  <c r="AR131" i="27"/>
  <c r="AW107" i="31"/>
  <c r="AR131" i="31" s="1"/>
  <c r="AU85" i="27"/>
  <c r="AY108" i="9"/>
  <c r="S84" i="24"/>
  <c r="S95" i="24" s="1"/>
  <c r="S96" i="24" s="1"/>
  <c r="S84" i="27"/>
  <c r="S84" i="31" s="1"/>
  <c r="AZ63" i="27"/>
  <c r="AD108" i="22"/>
  <c r="AD119" i="22" s="1"/>
  <c r="AD120" i="22" s="1"/>
  <c r="AD109" i="20"/>
  <c r="AT130" i="24"/>
  <c r="AJ317" i="8"/>
  <c r="AH296" i="20"/>
  <c r="AI41" i="27"/>
  <c r="BG45" i="20"/>
  <c r="BG66" i="8"/>
  <c r="BG43" i="9"/>
  <c r="T106" i="24"/>
  <c r="O130" i="9"/>
  <c r="O153" i="9" s="1"/>
  <c r="T118" i="9"/>
  <c r="O142" i="9" s="1"/>
  <c r="R199" i="27"/>
  <c r="R199" i="31" s="1"/>
  <c r="V222" i="9"/>
  <c r="P78" i="33"/>
  <c r="R199" i="24"/>
  <c r="R200" i="21"/>
  <c r="P119" i="34"/>
  <c r="AS110" i="20"/>
  <c r="AS282" i="22"/>
  <c r="AS283" i="22" s="1"/>
  <c r="AZ272" i="20"/>
  <c r="AZ293" i="8"/>
  <c r="AZ294" i="22" s="1"/>
  <c r="AZ271" i="22"/>
  <c r="V135" i="8"/>
  <c r="V158" i="8" s="1"/>
  <c r="V20" i="8"/>
  <c r="U19" i="31"/>
  <c r="U19" i="27"/>
  <c r="U20" i="21"/>
  <c r="U19" i="24"/>
  <c r="U19" i="9"/>
  <c r="U42" i="8"/>
  <c r="AT176" i="9"/>
  <c r="AT154" i="21"/>
  <c r="AT153" i="27"/>
  <c r="AT153" i="24"/>
  <c r="AT165" i="24" s="1"/>
  <c r="AT166" i="24" s="1"/>
  <c r="W200" i="9"/>
  <c r="U177" i="24"/>
  <c r="U177" i="27"/>
  <c r="U177" i="31" s="1"/>
  <c r="U178" i="21"/>
  <c r="AK62" i="31"/>
  <c r="BE85" i="31"/>
  <c r="AF133" i="27"/>
  <c r="AK109" i="31"/>
  <c r="AF133" i="31" s="1"/>
  <c r="AH109" i="8"/>
  <c r="AD88" i="20"/>
  <c r="V41" i="27"/>
  <c r="V42" i="21"/>
  <c r="AW222" i="9"/>
  <c r="AS200" i="21"/>
  <c r="AS199" i="24"/>
  <c r="AS199" i="27"/>
  <c r="AS199" i="31" s="1"/>
  <c r="AN272" i="20"/>
  <c r="AN271" i="22"/>
  <c r="AN293" i="8"/>
  <c r="AN294" i="22" s="1"/>
  <c r="AK175" i="24"/>
  <c r="AM198" i="9"/>
  <c r="AK176" i="21"/>
  <c r="AK175" i="27"/>
  <c r="AI176" i="21"/>
  <c r="AK198" i="9"/>
  <c r="AI175" i="24"/>
  <c r="AI175" i="27"/>
  <c r="AK181" i="8"/>
  <c r="AK160" i="20"/>
  <c r="AH136" i="8"/>
  <c r="AH159" i="8" s="1"/>
  <c r="AH21" i="8"/>
  <c r="AG20" i="31"/>
  <c r="AG20" i="27"/>
  <c r="AG21" i="21"/>
  <c r="AG20" i="24"/>
  <c r="AG20" i="9"/>
  <c r="AG43" i="8"/>
  <c r="AA249" i="20"/>
  <c r="AK225" i="8"/>
  <c r="AG204" i="20"/>
  <c r="BG46" i="21"/>
  <c r="AT316" i="20"/>
  <c r="AT315" i="22"/>
  <c r="AX337" i="8"/>
  <c r="AU249" i="8"/>
  <c r="AU272" i="8" s="1"/>
  <c r="AZ227" i="20"/>
  <c r="R85" i="9"/>
  <c r="P72" i="9"/>
  <c r="AR154" i="21"/>
  <c r="AR176" i="9"/>
  <c r="AR153" i="24"/>
  <c r="AR165" i="24" s="1"/>
  <c r="AR166" i="24" s="1"/>
  <c r="AR153" i="27"/>
  <c r="AD182" i="20"/>
  <c r="AF203" i="8"/>
  <c r="O30" i="34"/>
  <c r="O96" i="34"/>
  <c r="O108" i="34" s="1"/>
  <c r="Y203" i="8"/>
  <c r="W182" i="20"/>
  <c r="AH63" i="27"/>
  <c r="AH64" i="21"/>
  <c r="AI90" i="20"/>
  <c r="AM111" i="8"/>
  <c r="AM113" i="20" s="1"/>
  <c r="AM225" i="8"/>
  <c r="AI204" i="20"/>
  <c r="AH248" i="22"/>
  <c r="AM235" i="22"/>
  <c r="BA64" i="9"/>
  <c r="AX109" i="8"/>
  <c r="AT88" i="20"/>
  <c r="AU67" i="20"/>
  <c r="AW88" i="8"/>
  <c r="AK66" i="20"/>
  <c r="AM87" i="8"/>
  <c r="X294" i="8"/>
  <c r="X273" i="20"/>
  <c r="AG62" i="31"/>
  <c r="W247" i="9"/>
  <c r="W270" i="9" s="1"/>
  <c r="AB224" i="21"/>
  <c r="W248" i="21" s="1"/>
  <c r="AB223" i="27"/>
  <c r="AB223" i="24"/>
  <c r="W247" i="24" s="1"/>
  <c r="BK111" i="31"/>
  <c r="BF135" i="31" s="1"/>
  <c r="BF135" i="27"/>
  <c r="AI338" i="20"/>
  <c r="AI337" i="22"/>
  <c r="BM220" i="9"/>
  <c r="AK85" i="27"/>
  <c r="AK86" i="21"/>
  <c r="AD107" i="9"/>
  <c r="AY110" i="20"/>
  <c r="AO248" i="8"/>
  <c r="AO271" i="8" s="1"/>
  <c r="AT226" i="20"/>
  <c r="AA315" i="22"/>
  <c r="AE337" i="8"/>
  <c r="AA316" i="20"/>
  <c r="AA315" i="21" s="1"/>
  <c r="T63" i="9"/>
  <c r="AM160" i="20"/>
  <c r="AM181" i="8"/>
  <c r="AJ131" i="21"/>
  <c r="AY66" i="20"/>
  <c r="BA87" i="8"/>
  <c r="AG42" i="21"/>
  <c r="AG41" i="27"/>
  <c r="AD131" i="21"/>
  <c r="AE203" i="8"/>
  <c r="AC182" i="20"/>
  <c r="R174" i="31"/>
  <c r="AQ66" i="20"/>
  <c r="AS87" i="8"/>
  <c r="AI85" i="27"/>
  <c r="AI86" i="21"/>
  <c r="Y247" i="22"/>
  <c r="AX199" i="21"/>
  <c r="AX198" i="27"/>
  <c r="AX198" i="31" s="1"/>
  <c r="AX198" i="24"/>
  <c r="BB221" i="9"/>
  <c r="BI208" i="20"/>
  <c r="BM229" i="8"/>
  <c r="AN203" i="8"/>
  <c r="AL182" i="20"/>
  <c r="AL248" i="22"/>
  <c r="AQ235" i="22"/>
  <c r="AI110" i="20"/>
  <c r="AJ220" i="9"/>
  <c r="AF197" i="27"/>
  <c r="AF198" i="21"/>
  <c r="AF197" i="24"/>
  <c r="AT271" i="22"/>
  <c r="AT282" i="22" s="1"/>
  <c r="AT283" i="22" s="1"/>
  <c r="AT293" i="8"/>
  <c r="AT294" i="22" s="1"/>
  <c r="AT305" i="22" s="1"/>
  <c r="AT306" i="22" s="1"/>
  <c r="AT272" i="20"/>
  <c r="U175" i="9"/>
  <c r="U153" i="21"/>
  <c r="U152" i="24"/>
  <c r="U165" i="24" s="1"/>
  <c r="U166" i="24" s="1"/>
  <c r="U152" i="27"/>
  <c r="BF43" i="21"/>
  <c r="AE21" i="8"/>
  <c r="AE136" i="8"/>
  <c r="AE159" i="8" s="1"/>
  <c r="AD20" i="31"/>
  <c r="AD20" i="27"/>
  <c r="AD20" i="24"/>
  <c r="AD21" i="21"/>
  <c r="AD20" i="9"/>
  <c r="AD43" i="8"/>
  <c r="AT174" i="31"/>
  <c r="AN130" i="24"/>
  <c r="AS224" i="9"/>
  <c r="Y197" i="24"/>
  <c r="AC220" i="9"/>
  <c r="Y197" i="27"/>
  <c r="Y198" i="21"/>
  <c r="AT21" i="8"/>
  <c r="AT136" i="8"/>
  <c r="AT159" i="8" s="1"/>
  <c r="AS20" i="31"/>
  <c r="AS20" i="27"/>
  <c r="AS21" i="21"/>
  <c r="AS20" i="24"/>
  <c r="AS20" i="9"/>
  <c r="AS43" i="8"/>
  <c r="Z86" i="8"/>
  <c r="X65" i="20"/>
  <c r="AA62" i="31"/>
  <c r="AZ84" i="31"/>
  <c r="AT64" i="21"/>
  <c r="AV86" i="9"/>
  <c r="V224" i="22"/>
  <c r="Q247" i="8"/>
  <c r="Q270" i="8" s="1"/>
  <c r="V225" i="20"/>
  <c r="V234" i="8"/>
  <c r="Q258" i="8" s="1"/>
  <c r="U246" i="9"/>
  <c r="U269" i="9" s="1"/>
  <c r="Z222" i="27"/>
  <c r="Z222" i="24"/>
  <c r="U246" i="24" s="1"/>
  <c r="Z223" i="21"/>
  <c r="U247" i="21" s="1"/>
  <c r="N173" i="31"/>
  <c r="BD199" i="9"/>
  <c r="BB176" i="27"/>
  <c r="BB177" i="21"/>
  <c r="BB176" i="24"/>
  <c r="BB188" i="24" s="1"/>
  <c r="BB189" i="24" s="1"/>
  <c r="AB226" i="20"/>
  <c r="W248" i="8"/>
  <c r="W271" i="8" s="1"/>
  <c r="AL315" i="22"/>
  <c r="AL316" i="20"/>
  <c r="AP337" i="8"/>
  <c r="R61" i="31"/>
  <c r="AA226" i="20"/>
  <c r="V248" i="8"/>
  <c r="V271" i="8" s="1"/>
  <c r="BL230" i="20"/>
  <c r="BG252" i="8"/>
  <c r="BG275" i="8" s="1"/>
  <c r="AV131" i="21"/>
  <c r="AG110" i="20"/>
  <c r="S271" i="20"/>
  <c r="S270" i="22"/>
  <c r="S292" i="8"/>
  <c r="S293" i="22" s="1"/>
  <c r="AG222" i="9"/>
  <c r="AC199" i="27"/>
  <c r="AC199" i="31" s="1"/>
  <c r="AC199" i="24"/>
  <c r="AC200" i="21"/>
  <c r="AG129" i="31"/>
  <c r="X130" i="9"/>
  <c r="X153" i="9" s="1"/>
  <c r="AE42" i="21"/>
  <c r="AE41" i="27"/>
  <c r="AG251" i="20"/>
  <c r="AL225" i="27"/>
  <c r="AL226" i="21"/>
  <c r="AG250" i="21" s="1"/>
  <c r="AM108" i="9"/>
  <c r="AS62" i="31"/>
  <c r="AX64" i="21"/>
  <c r="Z174" i="31"/>
  <c r="W109" i="20"/>
  <c r="W108" i="22"/>
  <c r="W119" i="22" s="1"/>
  <c r="W120" i="22" s="1"/>
  <c r="W42" i="21"/>
  <c r="W64" i="9"/>
  <c r="Y87" i="9" s="1"/>
  <c r="AC110" i="9" s="1"/>
  <c r="X134" i="9" s="1"/>
  <c r="X157" i="9" s="1"/>
  <c r="X180" i="9" s="1"/>
  <c r="Z203" i="9" s="1"/>
  <c r="AD226" i="9" s="1"/>
  <c r="Y250" i="9" s="1"/>
  <c r="Y273" i="9" s="1"/>
  <c r="Z198" i="21"/>
  <c r="Z197" i="24"/>
  <c r="Z197" i="27"/>
  <c r="AD220" i="9"/>
  <c r="AY106" i="31"/>
  <c r="AT130" i="27"/>
  <c r="AE175" i="24"/>
  <c r="AE176" i="21"/>
  <c r="AE175" i="27"/>
  <c r="AG198" i="9"/>
  <c r="AU198" i="9"/>
  <c r="AS175" i="24"/>
  <c r="AS175" i="27"/>
  <c r="AS176" i="21"/>
  <c r="U130" i="21"/>
  <c r="AQ337" i="22"/>
  <c r="AQ338" i="20"/>
  <c r="AE337" i="22"/>
  <c r="AE338" i="20"/>
  <c r="AK108" i="9"/>
  <c r="X108" i="8"/>
  <c r="X110" i="20" s="1"/>
  <c r="T87" i="20"/>
  <c r="T85" i="27" s="1"/>
  <c r="T85" i="31" s="1"/>
  <c r="AO86" i="21"/>
  <c r="AO85" i="27"/>
  <c r="BI316" i="8"/>
  <c r="U320" i="9"/>
  <c r="Y343" i="9" s="1"/>
  <c r="S297" i="9"/>
  <c r="AU315" i="8"/>
  <c r="AS294" i="20"/>
  <c r="W314" i="22"/>
  <c r="AA336" i="8"/>
  <c r="W315" i="20"/>
  <c r="AZ248" i="22"/>
  <c r="BE235" i="22"/>
  <c r="T43" i="20"/>
  <c r="T64" i="8"/>
  <c r="T41" i="9"/>
  <c r="AP88" i="20"/>
  <c r="AT109" i="8"/>
  <c r="AC64" i="9"/>
  <c r="BC225" i="8"/>
  <c r="AY204" i="20"/>
  <c r="AV182" i="20"/>
  <c r="AX203" i="8"/>
  <c r="V66" i="20"/>
  <c r="X87" i="8"/>
  <c r="AN249" i="20"/>
  <c r="AJ65" i="8"/>
  <c r="AJ44" i="20"/>
  <c r="AJ42" i="9"/>
  <c r="AG160" i="20"/>
  <c r="AG181" i="8"/>
  <c r="BC131" i="24"/>
  <c r="BH118" i="24"/>
  <c r="U64" i="21"/>
  <c r="U63" i="27"/>
  <c r="U63" i="31" s="1"/>
  <c r="P39" i="31"/>
  <c r="P49" i="31" s="1"/>
  <c r="P49" i="27"/>
  <c r="P50" i="27" s="1"/>
  <c r="AK138" i="8"/>
  <c r="AK161" i="8" s="1"/>
  <c r="AK23" i="8"/>
  <c r="AJ22" i="31"/>
  <c r="AJ22" i="27"/>
  <c r="AJ22" i="24"/>
  <c r="AJ23" i="21"/>
  <c r="AJ22" i="9"/>
  <c r="AJ45" i="8"/>
  <c r="AD316" i="20"/>
  <c r="AD315" i="22"/>
  <c r="AH337" i="8"/>
  <c r="T85" i="21"/>
  <c r="T84" i="24"/>
  <c r="T95" i="24" s="1"/>
  <c r="T96" i="24" s="1"/>
  <c r="BA226" i="8"/>
  <c r="AW205" i="20"/>
  <c r="AL40" i="31"/>
  <c r="Q85" i="21"/>
  <c r="Q96" i="21" s="1"/>
  <c r="Q97" i="21" s="1"/>
  <c r="Q84" i="24"/>
  <c r="Q95" i="24" s="1"/>
  <c r="Q96" i="24" s="1"/>
  <c r="Q84" i="27"/>
  <c r="Q97" i="20"/>
  <c r="Q98" i="20" s="1"/>
  <c r="AB63" i="27"/>
  <c r="AD86" i="9"/>
  <c r="W157" i="27"/>
  <c r="W157" i="31" s="1"/>
  <c r="W158" i="21"/>
  <c r="AN109" i="8"/>
  <c r="AJ88" i="20"/>
  <c r="AB248" i="22"/>
  <c r="AG235" i="22"/>
  <c r="AD84" i="31"/>
  <c r="AN236" i="22"/>
  <c r="AI259" i="22"/>
  <c r="AU155" i="27"/>
  <c r="AU155" i="31" s="1"/>
  <c r="AU178" i="9"/>
  <c r="AU156" i="21"/>
  <c r="Q41" i="21"/>
  <c r="Q50" i="21" s="1"/>
  <c r="Q51" i="21" s="1"/>
  <c r="Q63" i="9"/>
  <c r="Q49" i="9"/>
  <c r="AW294" i="20"/>
  <c r="AY315" i="8"/>
  <c r="X247" i="8"/>
  <c r="X270" i="8" s="1"/>
  <c r="AC224" i="22"/>
  <c r="AC225" i="20"/>
  <c r="V337" i="20"/>
  <c r="V336" i="22"/>
  <c r="AY178" i="9"/>
  <c r="AY155" i="27"/>
  <c r="AY155" i="31" s="1"/>
  <c r="AY156" i="21"/>
  <c r="BD226" i="20"/>
  <c r="AY248" i="8"/>
  <c r="AY271" i="8" s="1"/>
  <c r="AH272" i="20"/>
  <c r="AH271" i="22"/>
  <c r="AH282" i="22" s="1"/>
  <c r="AH283" i="22" s="1"/>
  <c r="AH293" i="8"/>
  <c r="AH294" i="22" s="1"/>
  <c r="AH305" i="22" s="1"/>
  <c r="AH306" i="22" s="1"/>
  <c r="BA66" i="20"/>
  <c r="BC87" i="8"/>
  <c r="BC110" i="20"/>
  <c r="AP63" i="27"/>
  <c r="AR86" i="9"/>
  <c r="AP174" i="31"/>
  <c r="AV248" i="22"/>
  <c r="BA235" i="22"/>
  <c r="AR64" i="21"/>
  <c r="AJ236" i="22"/>
  <c r="AE259" i="22"/>
  <c r="U249" i="20"/>
  <c r="AF136" i="8"/>
  <c r="AF159" i="8" s="1"/>
  <c r="AF21" i="8"/>
  <c r="AE20" i="31"/>
  <c r="AE20" i="27"/>
  <c r="AE21" i="21"/>
  <c r="AE20" i="24"/>
  <c r="AE20" i="9"/>
  <c r="AE43" i="8"/>
  <c r="AR109" i="8"/>
  <c r="AN88" i="20"/>
  <c r="AF84" i="31"/>
  <c r="AK42" i="21"/>
  <c r="X250" i="20"/>
  <c r="AJ84" i="31"/>
  <c r="AE107" i="27"/>
  <c r="AE108" i="21"/>
  <c r="Z132" i="21" s="1"/>
  <c r="AE107" i="24"/>
  <c r="AR315" i="22"/>
  <c r="AR316" i="20"/>
  <c r="AV337" i="8"/>
  <c r="BE316" i="22"/>
  <c r="BE328" i="22" s="1"/>
  <c r="BE329" i="22" s="1"/>
  <c r="BI338" i="8"/>
  <c r="BE317" i="20"/>
  <c r="W152" i="24"/>
  <c r="W175" i="9"/>
  <c r="W152" i="27"/>
  <c r="W153" i="21"/>
  <c r="BH248" i="8"/>
  <c r="BH271" i="8" s="1"/>
  <c r="BH294" i="8" s="1"/>
  <c r="V48" i="9"/>
  <c r="V71" i="9" s="1"/>
  <c r="X94" i="9" s="1"/>
  <c r="AB117" i="9" s="1"/>
  <c r="W141" i="9" s="1"/>
  <c r="W164" i="9" s="1"/>
  <c r="W187" i="9" s="1"/>
  <c r="Y210" i="9" s="1"/>
  <c r="AC233" i="9" s="1"/>
  <c r="X257" i="9" s="1"/>
  <c r="X280" i="9" s="1"/>
  <c r="V71" i="8"/>
  <c r="AI198" i="9"/>
  <c r="AG176" i="21"/>
  <c r="AG175" i="27"/>
  <c r="AG175" i="24"/>
  <c r="T41" i="21"/>
  <c r="T40" i="27"/>
  <c r="AR130" i="27"/>
  <c r="AW106" i="31"/>
  <c r="BH90" i="21"/>
  <c r="BH89" i="27"/>
  <c r="BH89" i="31" s="1"/>
  <c r="AJ108" i="21"/>
  <c r="AJ107" i="27"/>
  <c r="AJ107" i="24"/>
  <c r="AL44" i="20"/>
  <c r="AL65" i="8"/>
  <c r="AL42" i="9"/>
  <c r="AD338" i="20"/>
  <c r="AD337" i="22"/>
  <c r="AJ130" i="24"/>
  <c r="AB180" i="21"/>
  <c r="AB179" i="27"/>
  <c r="AB179" i="31" s="1"/>
  <c r="AD130" i="24"/>
  <c r="AI118" i="24"/>
  <c r="BJ91" i="9"/>
  <c r="BN114" i="9" s="1"/>
  <c r="BI138" i="9" s="1"/>
  <c r="BI161" i="9" s="1"/>
  <c r="BI184" i="9" s="1"/>
  <c r="BK207" i="9" s="1"/>
  <c r="BO230" i="9" s="1"/>
  <c r="BJ254" i="9" s="1"/>
  <c r="BJ277" i="9" s="1"/>
  <c r="BD203" i="8"/>
  <c r="BB182" i="20"/>
  <c r="AK316" i="8"/>
  <c r="AI295" i="20"/>
  <c r="U202" i="9"/>
  <c r="S179" i="27"/>
  <c r="S179" i="31" s="1"/>
  <c r="S180" i="21"/>
  <c r="AV89" i="20"/>
  <c r="AZ110" i="8"/>
  <c r="AZ112" i="20" s="1"/>
  <c r="BB203" i="8"/>
  <c r="AZ182" i="20"/>
  <c r="AL293" i="8"/>
  <c r="AL294" i="22" s="1"/>
  <c r="AL272" i="20"/>
  <c r="AL271" i="22"/>
  <c r="BF298" i="20"/>
  <c r="BH319" i="8"/>
  <c r="X106" i="31"/>
  <c r="S130" i="27"/>
  <c r="AA161" i="20"/>
  <c r="AA182" i="8"/>
  <c r="L173" i="31"/>
  <c r="L188" i="31" s="1"/>
  <c r="L188" i="27"/>
  <c r="L189" i="27" s="1"/>
  <c r="AQ86" i="21"/>
  <c r="AQ85" i="27"/>
  <c r="BI48" i="20"/>
  <c r="BI69" i="8"/>
  <c r="BI46" i="9"/>
  <c r="BA248" i="8"/>
  <c r="BA271" i="8" s="1"/>
  <c r="BF226" i="20"/>
  <c r="AS129" i="31"/>
  <c r="BK227" i="20"/>
  <c r="BF249" i="8"/>
  <c r="BF272" i="8" s="1"/>
  <c r="AC62" i="31"/>
  <c r="AI203" i="27"/>
  <c r="AI203" i="31" s="1"/>
  <c r="AI204" i="21"/>
  <c r="AS204" i="20"/>
  <c r="AW225" i="8"/>
  <c r="AD63" i="27"/>
  <c r="AF86" i="9"/>
  <c r="AG338" i="20"/>
  <c r="AG337" i="22"/>
  <c r="AU129" i="31"/>
  <c r="U86" i="8"/>
  <c r="S65" i="20"/>
  <c r="AH130" i="27"/>
  <c r="AM106" i="31"/>
  <c r="Z63" i="9"/>
  <c r="AC294" i="20"/>
  <c r="AE315" i="8"/>
  <c r="AL107" i="24"/>
  <c r="AL108" i="21"/>
  <c r="AL107" i="27"/>
  <c r="S247" i="22"/>
  <c r="AS295" i="20"/>
  <c r="AU316" i="8"/>
  <c r="U85" i="9"/>
  <c r="AJ272" i="20"/>
  <c r="AJ293" i="8"/>
  <c r="AJ294" i="22" s="1"/>
  <c r="AJ271" i="22"/>
  <c r="S154" i="21"/>
  <c r="S153" i="24"/>
  <c r="S176" i="9"/>
  <c r="S153" i="27"/>
  <c r="AC225" i="8"/>
  <c r="Y204" i="20"/>
  <c r="AW85" i="27"/>
  <c r="AW86" i="21"/>
  <c r="AA135" i="8"/>
  <c r="AA158" i="8" s="1"/>
  <c r="AA20" i="8"/>
  <c r="Z19" i="31"/>
  <c r="Z19" i="27"/>
  <c r="Z20" i="21"/>
  <c r="Z19" i="24"/>
  <c r="Z19" i="9"/>
  <c r="Z42" i="8"/>
  <c r="W66" i="20"/>
  <c r="Y87" i="8"/>
  <c r="AC106" i="24"/>
  <c r="AC107" i="21"/>
  <c r="AC106" i="27"/>
  <c r="AS259" i="22"/>
  <c r="AX236" i="22"/>
  <c r="AX84" i="31"/>
  <c r="BD63" i="31"/>
  <c r="AL131" i="21"/>
  <c r="U129" i="24"/>
  <c r="AJ250" i="20"/>
  <c r="AA199" i="24"/>
  <c r="AA200" i="21"/>
  <c r="AE222" i="9"/>
  <c r="AA199" i="27"/>
  <c r="AA199" i="31" s="1"/>
  <c r="AO337" i="22"/>
  <c r="AO338" i="20"/>
  <c r="AX63" i="27"/>
  <c r="AZ86" i="9"/>
  <c r="AQ152" i="31"/>
  <c r="AD197" i="27"/>
  <c r="AD197" i="24"/>
  <c r="AD198" i="21"/>
  <c r="AH220" i="9"/>
  <c r="AO64" i="9"/>
  <c r="AP64" i="21"/>
  <c r="AX200" i="27"/>
  <c r="AX200" i="31" s="1"/>
  <c r="AX200" i="24"/>
  <c r="BB223" i="9"/>
  <c r="AX201" i="21"/>
  <c r="AH174" i="31"/>
  <c r="AC135" i="8"/>
  <c r="AC158" i="8" s="1"/>
  <c r="AC20" i="8"/>
  <c r="AB19" i="31"/>
  <c r="AB19" i="27"/>
  <c r="AB20" i="21"/>
  <c r="AB19" i="24"/>
  <c r="AB19" i="9"/>
  <c r="AB42" i="8"/>
  <c r="AK86" i="27"/>
  <c r="AK86" i="31" s="1"/>
  <c r="AK87" i="21"/>
  <c r="AC41" i="27"/>
  <c r="AC42" i="21"/>
  <c r="AO108" i="9"/>
  <c r="BB130" i="31"/>
  <c r="AF174" i="31"/>
  <c r="AH107" i="24"/>
  <c r="AH108" i="21"/>
  <c r="AH107" i="27"/>
  <c r="AD249" i="20"/>
  <c r="AD153" i="24"/>
  <c r="AD165" i="24" s="1"/>
  <c r="AD166" i="24" s="1"/>
  <c r="AD154" i="21"/>
  <c r="AD176" i="9"/>
  <c r="AD153" i="27"/>
  <c r="AX249" i="20"/>
  <c r="BF276" i="20"/>
  <c r="BF297" i="8"/>
  <c r="W83" i="31"/>
  <c r="W224" i="8"/>
  <c r="Q43" i="34"/>
  <c r="S203" i="20"/>
  <c r="S211" i="8"/>
  <c r="M151" i="31"/>
  <c r="M165" i="31" s="1"/>
  <c r="M165" i="27"/>
  <c r="M166" i="27" s="1"/>
  <c r="X64" i="27"/>
  <c r="X64" i="31" s="1"/>
  <c r="X65" i="21"/>
  <c r="AX130" i="24"/>
  <c r="AJ159" i="21"/>
  <c r="AI131" i="9"/>
  <c r="AI154" i="9" s="1"/>
  <c r="AI46" i="20"/>
  <c r="AI67" i="8"/>
  <c r="AI44" i="9"/>
  <c r="AP86" i="9"/>
  <c r="AC336" i="8"/>
  <c r="Y314" i="22"/>
  <c r="Y315" i="20"/>
  <c r="BB337" i="8"/>
  <c r="AX315" i="22"/>
  <c r="AX316" i="20"/>
  <c r="O65" i="33"/>
  <c r="O67" i="33" s="1"/>
  <c r="O20" i="33"/>
  <c r="BK337" i="8"/>
  <c r="AG132" i="27"/>
  <c r="AL108" i="31"/>
  <c r="AG132" i="31" s="1"/>
  <c r="AB293" i="8"/>
  <c r="AB294" i="22" s="1"/>
  <c r="AB272" i="20"/>
  <c r="AB271" i="22"/>
  <c r="S86" i="8"/>
  <c r="Q65" i="20"/>
  <c r="Q72" i="8"/>
  <c r="Z203" i="21"/>
  <c r="Z202" i="27"/>
  <c r="Z202" i="31" s="1"/>
  <c r="W248" i="20"/>
  <c r="BG67" i="27"/>
  <c r="BG67" i="31" s="1"/>
  <c r="BI90" i="9"/>
  <c r="BM113" i="9" s="1"/>
  <c r="BH137" i="9" s="1"/>
  <c r="BH160" i="9" s="1"/>
  <c r="AV271" i="22"/>
  <c r="AV282" i="22" s="1"/>
  <c r="AV283" i="22" s="1"/>
  <c r="AV272" i="20"/>
  <c r="AV293" i="8"/>
  <c r="AV294" i="22" s="1"/>
  <c r="AV305" i="22" s="1"/>
  <c r="AV306" i="22" s="1"/>
  <c r="AN197" i="27"/>
  <c r="AR220" i="9"/>
  <c r="AN198" i="21"/>
  <c r="AN197" i="24"/>
  <c r="AO87" i="8"/>
  <c r="AM66" i="20"/>
  <c r="AD44" i="20"/>
  <c r="AD65" i="8"/>
  <c r="AD42" i="9"/>
  <c r="AH40" i="31"/>
  <c r="AB130" i="24"/>
  <c r="AB42" i="21"/>
  <c r="AB41" i="27"/>
  <c r="AB41" i="31" s="1"/>
  <c r="AE248" i="8"/>
  <c r="AE271" i="8" s="1"/>
  <c r="AJ226" i="20"/>
  <c r="Y42" i="27"/>
  <c r="Y42" i="31" s="1"/>
  <c r="Y65" i="9"/>
  <c r="R130" i="9"/>
  <c r="R153" i="9" s="1"/>
  <c r="AJ43" i="27"/>
  <c r="AJ43" i="31" s="1"/>
  <c r="AJ44" i="21"/>
  <c r="V221" i="27"/>
  <c r="V222" i="21"/>
  <c r="Q246" i="21" s="1"/>
  <c r="Q245" i="9"/>
  <c r="Q268" i="9" s="1"/>
  <c r="V221" i="24"/>
  <c r="Q245" i="24" s="1"/>
  <c r="X337" i="22"/>
  <c r="X338" i="20"/>
  <c r="BC160" i="20"/>
  <c r="BC181" i="8"/>
  <c r="AS131" i="9"/>
  <c r="AS154" i="9" s="1"/>
  <c r="BH107" i="31"/>
  <c r="BC131" i="27"/>
  <c r="BC154" i="27"/>
  <c r="BC177" i="9"/>
  <c r="BC155" i="21"/>
  <c r="BC154" i="24"/>
  <c r="BC165" i="24" s="1"/>
  <c r="BC166" i="24" s="1"/>
  <c r="BE250" i="20"/>
  <c r="BH204" i="9"/>
  <c r="BF181" i="27"/>
  <c r="BF181" i="31" s="1"/>
  <c r="BF182" i="21"/>
  <c r="AA85" i="9"/>
  <c r="R120" i="21"/>
  <c r="M143" i="21"/>
  <c r="V272" i="20"/>
  <c r="V271" i="22"/>
  <c r="V282" i="22" s="1"/>
  <c r="V283" i="22" s="1"/>
  <c r="V293" i="8"/>
  <c r="V294" i="22" s="1"/>
  <c r="V305" i="22" s="1"/>
  <c r="V306" i="22" s="1"/>
  <c r="AM248" i="8"/>
  <c r="AM271" i="8" s="1"/>
  <c r="AR226" i="20"/>
  <c r="AL63" i="27"/>
  <c r="AN86" i="9"/>
  <c r="AR131" i="21"/>
  <c r="BL113" i="21"/>
  <c r="BG137" i="21" s="1"/>
  <c r="BL112" i="27"/>
  <c r="AJ108" i="31"/>
  <c r="AE132" i="31" s="1"/>
  <c r="AE132" i="27"/>
  <c r="AM88" i="9"/>
  <c r="AQ111" i="9" s="1"/>
  <c r="AL135" i="9" s="1"/>
  <c r="AL158" i="9" s="1"/>
  <c r="AL181" i="9" s="1"/>
  <c r="AN204" i="9" s="1"/>
  <c r="AR227" i="9" s="1"/>
  <c r="AM251" i="9" s="1"/>
  <c r="AM274" i="9" s="1"/>
  <c r="X316" i="22"/>
  <c r="X317" i="20"/>
  <c r="X315" i="27" s="1"/>
  <c r="X315" i="31" s="1"/>
  <c r="AB338" i="8"/>
  <c r="AU86" i="27"/>
  <c r="AU86" i="31" s="1"/>
  <c r="AV64" i="21"/>
  <c r="AX86" i="9"/>
  <c r="BI164" i="20"/>
  <c r="BI185" i="8"/>
  <c r="AP110" i="8"/>
  <c r="AP112" i="20" s="1"/>
  <c r="AL89" i="20"/>
  <c r="BJ91" i="8"/>
  <c r="BH70" i="20"/>
  <c r="BH68" i="27" s="1"/>
  <c r="BH68" i="31" s="1"/>
  <c r="AS64" i="9"/>
  <c r="AU337" i="22"/>
  <c r="AU338" i="20"/>
  <c r="U173" i="31"/>
  <c r="AE294" i="20"/>
  <c r="AG315" i="8"/>
  <c r="BD107" i="27"/>
  <c r="BD108" i="21"/>
  <c r="BD107" i="24"/>
  <c r="W336" i="8"/>
  <c r="S314" i="22"/>
  <c r="S315" i="20"/>
  <c r="Y107" i="27"/>
  <c r="Y108" i="21"/>
  <c r="T132" i="21" s="1"/>
  <c r="Y107" i="24"/>
  <c r="T131" i="24" s="1"/>
  <c r="Y108" i="8"/>
  <c r="U87" i="20"/>
  <c r="AT84" i="31"/>
  <c r="AT40" i="31"/>
  <c r="AC129" i="31"/>
  <c r="AZ220" i="9"/>
  <c r="AV197" i="27"/>
  <c r="AV197" i="24"/>
  <c r="AV198" i="21"/>
  <c r="BJ208" i="20"/>
  <c r="BN229" i="8"/>
  <c r="AB137" i="8"/>
  <c r="AB160" i="8" s="1"/>
  <c r="AB22" i="8"/>
  <c r="AA21" i="31"/>
  <c r="AA21" i="27"/>
  <c r="AA22" i="21"/>
  <c r="AA21" i="24"/>
  <c r="AA21" i="9"/>
  <c r="AA44" i="8"/>
  <c r="BC108" i="9"/>
  <c r="BL226" i="8"/>
  <c r="BH205" i="20"/>
  <c r="AM138" i="8"/>
  <c r="AM161" i="8" s="1"/>
  <c r="AM23" i="8"/>
  <c r="AL22" i="31"/>
  <c r="AL22" i="27"/>
  <c r="AL22" i="24"/>
  <c r="AL23" i="21"/>
  <c r="AL22" i="9"/>
  <c r="AL45" i="8"/>
  <c r="AI274" i="20"/>
  <c r="AI295" i="8"/>
  <c r="AU110" i="20"/>
  <c r="BE110" i="20"/>
  <c r="AV136" i="8"/>
  <c r="AV159" i="8" s="1"/>
  <c r="AV21" i="8"/>
  <c r="AU20" i="31"/>
  <c r="AU20" i="27"/>
  <c r="AU21" i="21"/>
  <c r="AU20" i="24"/>
  <c r="AU20" i="9"/>
  <c r="AU43" i="8"/>
  <c r="BE64" i="27"/>
  <c r="BG87" i="9"/>
  <c r="AM176" i="21"/>
  <c r="AM175" i="24"/>
  <c r="AO198" i="9"/>
  <c r="AM175" i="27"/>
  <c r="BM109" i="8"/>
  <c r="AH84" i="31"/>
  <c r="AA152" i="31"/>
  <c r="BA160" i="20"/>
  <c r="BA181" i="8"/>
  <c r="AM228" i="20"/>
  <c r="AH250" i="8"/>
  <c r="AH273" i="8" s="1"/>
  <c r="BL221" i="9"/>
  <c r="AD40" i="31"/>
  <c r="BB153" i="31"/>
  <c r="AF271" i="22"/>
  <c r="AF282" i="22" s="1"/>
  <c r="AF283" i="22" s="1"/>
  <c r="AF272" i="20"/>
  <c r="AF293" i="8"/>
  <c r="AF294" i="22" s="1"/>
  <c r="AF305" i="22" s="1"/>
  <c r="AF306" i="22" s="1"/>
  <c r="S41" i="21"/>
  <c r="AH131" i="21"/>
  <c r="AY160" i="20"/>
  <c r="AY181" i="8"/>
  <c r="AB86" i="8"/>
  <c r="Z65" i="20"/>
  <c r="BJ111" i="20"/>
  <c r="AJ316" i="20"/>
  <c r="AN337" i="8"/>
  <c r="AJ315" i="22"/>
  <c r="AJ206" i="20"/>
  <c r="AN227" i="8"/>
  <c r="U196" i="27"/>
  <c r="Y219" i="9"/>
  <c r="U196" i="24"/>
  <c r="U197" i="21"/>
  <c r="AL203" i="21"/>
  <c r="AL202" i="27"/>
  <c r="AL202" i="31" s="1"/>
  <c r="AJ248" i="22"/>
  <c r="AO235" i="22"/>
  <c r="AR107" i="27"/>
  <c r="AR107" i="24"/>
  <c r="BA110" i="20"/>
  <c r="AB197" i="27"/>
  <c r="AF220" i="9"/>
  <c r="AB197" i="24"/>
  <c r="AB198" i="21"/>
  <c r="Z159" i="20"/>
  <c r="Z180" i="8"/>
  <c r="AH87" i="27"/>
  <c r="AH87" i="31" s="1"/>
  <c r="AH88" i="21"/>
  <c r="BE298" i="20"/>
  <c r="BE296" i="27" s="1"/>
  <c r="BE296" i="31" s="1"/>
  <c r="BG319" i="8"/>
  <c r="W129" i="24"/>
  <c r="AA181" i="20"/>
  <c r="AC202" i="8"/>
  <c r="S247" i="8"/>
  <c r="S270" i="8" s="1"/>
  <c r="X225" i="20"/>
  <c r="X224" i="22"/>
  <c r="AQ106" i="31"/>
  <c r="AL130" i="27"/>
  <c r="AJ294" i="8"/>
  <c r="AJ273" i="20"/>
  <c r="BF67" i="27"/>
  <c r="BF67" i="31" s="1"/>
  <c r="BH90" i="9"/>
  <c r="BL113" i="9" s="1"/>
  <c r="BG137" i="9" s="1"/>
  <c r="BG160" i="9" s="1"/>
  <c r="AZ107" i="24"/>
  <c r="AZ108" i="21"/>
  <c r="AZ107" i="27"/>
  <c r="R271" i="20"/>
  <c r="R270" i="22"/>
  <c r="R292" i="8"/>
  <c r="R293" i="22" s="1"/>
  <c r="AM129" i="31"/>
  <c r="AQ175" i="27"/>
  <c r="AQ175" i="24"/>
  <c r="AQ176" i="21"/>
  <c r="AS198" i="9"/>
  <c r="Z136" i="8"/>
  <c r="Z159" i="8" s="1"/>
  <c r="Z21" i="8"/>
  <c r="Y20" i="27"/>
  <c r="Y20" i="31"/>
  <c r="Y21" i="21"/>
  <c r="Y20" i="24"/>
  <c r="Y20" i="9"/>
  <c r="Y43" i="8"/>
  <c r="Y83" i="31"/>
  <c r="AZ64" i="21"/>
  <c r="BB86" i="9"/>
  <c r="AO66" i="20"/>
  <c r="AQ87" i="8"/>
  <c r="AM109" i="31"/>
  <c r="AH133" i="31" s="1"/>
  <c r="AH133" i="27"/>
  <c r="AB159" i="20"/>
  <c r="AB180" i="8"/>
  <c r="P128" i="31"/>
  <c r="AO109" i="27"/>
  <c r="AO110" i="21"/>
  <c r="AJ134" i="21" s="1"/>
  <c r="AI178" i="9"/>
  <c r="AI156" i="21"/>
  <c r="AI155" i="27"/>
  <c r="AI155" i="31" s="1"/>
  <c r="AP220" i="9"/>
  <c r="AL197" i="27"/>
  <c r="AL198" i="21"/>
  <c r="AL197" i="24"/>
  <c r="AD248" i="22"/>
  <c r="AI235" i="22"/>
  <c r="AX248" i="22"/>
  <c r="BC235" i="22"/>
  <c r="BF131" i="9"/>
  <c r="BF154" i="9" s="1"/>
  <c r="X108" i="9"/>
  <c r="S132" i="9" s="1"/>
  <c r="S155" i="9" s="1"/>
  <c r="AH86" i="9"/>
  <c r="O197" i="9"/>
  <c r="M188" i="9"/>
  <c r="M175" i="21"/>
  <c r="M189" i="21" s="1"/>
  <c r="M190" i="21" s="1"/>
  <c r="M174" i="24"/>
  <c r="M188" i="24" s="1"/>
  <c r="M189" i="24" s="1"/>
  <c r="M174" i="27"/>
  <c r="V315" i="22"/>
  <c r="Z337" i="8"/>
  <c r="V316" i="20"/>
  <c r="V315" i="21" s="1"/>
  <c r="BC106" i="31"/>
  <c r="AX130" i="27"/>
  <c r="AJ158" i="27"/>
  <c r="AJ158" i="31" s="1"/>
  <c r="P270" i="22"/>
  <c r="P282" i="22" s="1"/>
  <c r="P283" i="22" s="1"/>
  <c r="P271" i="20"/>
  <c r="P283" i="20" s="1"/>
  <c r="P284" i="20" s="1"/>
  <c r="P292" i="8"/>
  <c r="P293" i="22" s="1"/>
  <c r="P305" i="22" s="1"/>
  <c r="P306" i="22" s="1"/>
  <c r="P281" i="8"/>
  <c r="AP182" i="20"/>
  <c r="AR203" i="8"/>
  <c r="AR40" i="31"/>
  <c r="Y39" i="31"/>
  <c r="BI109" i="21"/>
  <c r="BI108" i="27"/>
  <c r="AW160" i="20"/>
  <c r="AW181" i="8"/>
  <c r="AD223" i="9"/>
  <c r="Z200" i="27"/>
  <c r="Z200" i="31" s="1"/>
  <c r="Z201" i="21"/>
  <c r="Z200" i="24"/>
  <c r="Q293" i="20"/>
  <c r="S314" i="8"/>
  <c r="Y152" i="31"/>
  <c r="W292" i="8"/>
  <c r="W293" i="22" s="1"/>
  <c r="W305" i="22" s="1"/>
  <c r="W306" i="22" s="1"/>
  <c r="W271" i="20"/>
  <c r="W270" i="22"/>
  <c r="W282" i="22" s="1"/>
  <c r="W283" i="22" s="1"/>
  <c r="AU106" i="31"/>
  <c r="AP130" i="27"/>
  <c r="AR136" i="8"/>
  <c r="AR159" i="8" s="1"/>
  <c r="AR21" i="8"/>
  <c r="AQ20" i="31"/>
  <c r="AQ20" i="27"/>
  <c r="AQ21" i="21"/>
  <c r="AQ20" i="24"/>
  <c r="AQ20" i="9"/>
  <c r="AQ43" i="8"/>
  <c r="AK205" i="8"/>
  <c r="AI184" i="20"/>
  <c r="AR198" i="21"/>
  <c r="AR197" i="24"/>
  <c r="AR197" i="27"/>
  <c r="AV220" i="9"/>
  <c r="AR248" i="22"/>
  <c r="AW235" i="22"/>
  <c r="AQ129" i="31"/>
  <c r="AF176" i="9"/>
  <c r="AF153" i="24"/>
  <c r="AF165" i="24" s="1"/>
  <c r="AF166" i="24" s="1"/>
  <c r="AF154" i="21"/>
  <c r="AF153" i="27"/>
  <c r="AL174" i="31"/>
  <c r="AM42" i="21"/>
  <c r="AF107" i="27"/>
  <c r="AF108" i="21"/>
  <c r="AF107" i="24"/>
  <c r="AQ224" i="9"/>
  <c r="Y136" i="8"/>
  <c r="Y159" i="8" s="1"/>
  <c r="Y21" i="8"/>
  <c r="X20" i="31"/>
  <c r="X20" i="27"/>
  <c r="X21" i="21"/>
  <c r="X20" i="24"/>
  <c r="X20" i="9"/>
  <c r="X43" i="8"/>
  <c r="AP197" i="24"/>
  <c r="AP198" i="21"/>
  <c r="AT220" i="9"/>
  <c r="AP197" i="27"/>
  <c r="BI206" i="21"/>
  <c r="BI205" i="27"/>
  <c r="BI205" i="31" s="1"/>
  <c r="AG106" i="31"/>
  <c r="AB130" i="27"/>
  <c r="S180" i="8"/>
  <c r="S188" i="8" s="1"/>
  <c r="S159" i="20"/>
  <c r="S165" i="8"/>
  <c r="AA88" i="8"/>
  <c r="Y67" i="20"/>
  <c r="BB44" i="20"/>
  <c r="BB65" i="8"/>
  <c r="BB42" i="9"/>
  <c r="BE41" i="31"/>
  <c r="AX154" i="21"/>
  <c r="AX153" i="27"/>
  <c r="AX153" i="24"/>
  <c r="AX176" i="9"/>
  <c r="T22" i="8"/>
  <c r="S21" i="31"/>
  <c r="S21" i="27"/>
  <c r="S22" i="21"/>
  <c r="S21" i="24"/>
  <c r="S44" i="8"/>
  <c r="T137" i="8"/>
  <c r="T160" i="8" s="1"/>
  <c r="T183" i="8" s="1"/>
  <c r="S21" i="9"/>
  <c r="R197" i="9"/>
  <c r="P174" i="24"/>
  <c r="P175" i="21"/>
  <c r="P174" i="27"/>
  <c r="AD224" i="8"/>
  <c r="Z203" i="20"/>
  <c r="AZ226" i="20"/>
  <c r="AU248" i="8"/>
  <c r="AU271" i="8" s="1"/>
  <c r="AA131" i="9"/>
  <c r="AA154" i="9" s="1"/>
  <c r="AQ62" i="31"/>
  <c r="AG245" i="9"/>
  <c r="AG268" i="9" s="1"/>
  <c r="AL221" i="24"/>
  <c r="AG245" i="24" s="1"/>
  <c r="AL221" i="27"/>
  <c r="AL222" i="21"/>
  <c r="AG246" i="21" s="1"/>
  <c r="BE294" i="8"/>
  <c r="BE273" i="20"/>
  <c r="AT294" i="8"/>
  <c r="AT273" i="20"/>
  <c r="Z294" i="20"/>
  <c r="AB315" i="8"/>
  <c r="V249" i="20"/>
  <c r="S248" i="9"/>
  <c r="S271" i="9" s="1"/>
  <c r="AR130" i="24"/>
  <c r="AW118" i="24"/>
  <c r="AJ337" i="8"/>
  <c r="AF316" i="20"/>
  <c r="AF315" i="22"/>
  <c r="AK42" i="27"/>
  <c r="AK42" i="31" s="1"/>
  <c r="AK43" i="21"/>
  <c r="AN108" i="21"/>
  <c r="AN107" i="27"/>
  <c r="AN107" i="24"/>
  <c r="AH131" i="27"/>
  <c r="AM107" i="31"/>
  <c r="AH131" i="31" s="1"/>
  <c r="AB204" i="8"/>
  <c r="Z183" i="20"/>
  <c r="BJ25" i="8"/>
  <c r="BJ140" i="8"/>
  <c r="BJ163" i="8" s="1"/>
  <c r="BI24" i="31"/>
  <c r="BI24" i="27"/>
  <c r="BI24" i="24"/>
  <c r="BI25" i="21"/>
  <c r="BI24" i="9"/>
  <c r="BI47" i="8"/>
  <c r="BH45" i="27"/>
  <c r="BH45" i="31" s="1"/>
  <c r="BH46" i="21"/>
  <c r="AU87" i="8"/>
  <c r="AS66" i="20"/>
  <c r="BG89" i="20"/>
  <c r="BK110" i="8"/>
  <c r="AW110" i="20"/>
  <c r="AW64" i="9"/>
  <c r="AL339" i="22"/>
  <c r="AL340" i="20"/>
  <c r="O260" i="20"/>
  <c r="T237" i="20"/>
  <c r="AH317" i="8"/>
  <c r="AF296" i="20"/>
  <c r="T175" i="21"/>
  <c r="T174" i="27"/>
  <c r="T174" i="24"/>
  <c r="V197" i="9"/>
  <c r="S62" i="27"/>
  <c r="S63" i="21"/>
  <c r="V174" i="27"/>
  <c r="V175" i="21"/>
  <c r="V174" i="24"/>
  <c r="X197" i="9"/>
  <c r="AC152" i="31"/>
  <c r="P129" i="27"/>
  <c r="U105" i="31"/>
  <c r="P129" i="31" s="1"/>
  <c r="Z45" i="20"/>
  <c r="Z66" i="8"/>
  <c r="Z43" i="9"/>
  <c r="Z66" i="9" s="1"/>
  <c r="AL162" i="20"/>
  <c r="AL183" i="8"/>
  <c r="AI251" i="20"/>
  <c r="AN226" i="21"/>
  <c r="AI250" i="21" s="1"/>
  <c r="AN225" i="27"/>
  <c r="BA86" i="21"/>
  <c r="BA85" i="27"/>
  <c r="AU160" i="20"/>
  <c r="AU181" i="8"/>
  <c r="N153" i="21"/>
  <c r="N166" i="21" s="1"/>
  <c r="N167" i="21" s="1"/>
  <c r="N175" i="9"/>
  <c r="N152" i="24"/>
  <c r="N165" i="24" s="1"/>
  <c r="N166" i="24" s="1"/>
  <c r="N152" i="27"/>
  <c r="N165" i="9"/>
  <c r="P83" i="31"/>
  <c r="P95" i="31" s="1"/>
  <c r="P95" i="27"/>
  <c r="P96" i="27" s="1"/>
  <c r="AH316" i="20"/>
  <c r="AL337" i="8"/>
  <c r="AH315" i="22"/>
  <c r="BB21" i="8"/>
  <c r="BB136" i="8"/>
  <c r="BB159" i="8" s="1"/>
  <c r="BA20" i="31"/>
  <c r="BA20" i="27"/>
  <c r="BA21" i="21"/>
  <c r="BA20" i="24"/>
  <c r="BA20" i="9"/>
  <c r="BA43" i="8"/>
  <c r="AY338" i="20"/>
  <c r="AY337" i="22"/>
  <c r="AM161" i="20"/>
  <c r="AM182" i="8"/>
  <c r="AU108" i="9"/>
  <c r="AA63" i="27"/>
  <c r="AA63" i="31" s="1"/>
  <c r="AA64" i="21"/>
  <c r="AU62" i="31"/>
  <c r="AT182" i="20"/>
  <c r="AV203" i="8"/>
  <c r="AE131" i="9"/>
  <c r="AE154" i="9" s="1"/>
  <c r="AF248" i="22"/>
  <c r="AK235" i="22"/>
  <c r="BI236" i="22"/>
  <c r="BD259" i="22"/>
  <c r="AA107" i="31"/>
  <c r="V131" i="31" s="1"/>
  <c r="V131" i="27"/>
  <c r="AG294" i="20"/>
  <c r="AI315" i="8"/>
  <c r="AZ136" i="8"/>
  <c r="AZ159" i="8" s="1"/>
  <c r="AZ21" i="8"/>
  <c r="AY20" i="31"/>
  <c r="AY20" i="27"/>
  <c r="AY20" i="24"/>
  <c r="AY21" i="21"/>
  <c r="AY20" i="9"/>
  <c r="AY43" i="8"/>
  <c r="Z40" i="27"/>
  <c r="Z41" i="21"/>
  <c r="AN223" i="24"/>
  <c r="AI247" i="24" s="1"/>
  <c r="AN224" i="21"/>
  <c r="AI248" i="21" s="1"/>
  <c r="AI247" i="9"/>
  <c r="AI270" i="9" s="1"/>
  <c r="AN223" i="27"/>
  <c r="U107" i="9"/>
  <c r="Q95" i="9"/>
  <c r="AS85" i="27"/>
  <c r="AW108" i="9"/>
  <c r="T107" i="21"/>
  <c r="T106" i="27"/>
  <c r="T120" i="20"/>
  <c r="T121" i="20" s="1"/>
  <c r="BF87" i="21"/>
  <c r="BF86" i="27"/>
  <c r="V128" i="31"/>
  <c r="X221" i="9"/>
  <c r="T199" i="21"/>
  <c r="T198" i="24"/>
  <c r="T198" i="27"/>
  <c r="T198" i="31" s="1"/>
  <c r="AH182" i="21"/>
  <c r="AH181" i="27"/>
  <c r="AH181" i="31" s="1"/>
  <c r="S336" i="22"/>
  <c r="S351" i="22" s="1"/>
  <c r="S352" i="22" s="1"/>
  <c r="S350" i="8"/>
  <c r="S337" i="20"/>
  <c r="S352" i="20" s="1"/>
  <c r="S353" i="20" s="1"/>
  <c r="AP227" i="20"/>
  <c r="AK249" i="8"/>
  <c r="AK272" i="8" s="1"/>
  <c r="AJ249" i="20"/>
  <c r="BH92" i="20"/>
  <c r="BL113" i="8"/>
  <c r="BL115" i="20" s="1"/>
  <c r="AJ63" i="27"/>
  <c r="Y225" i="20"/>
  <c r="Y224" i="22"/>
  <c r="T247" i="8"/>
  <c r="T270" i="8" s="1"/>
  <c r="AI129" i="31"/>
  <c r="Y43" i="20"/>
  <c r="Y64" i="8"/>
  <c r="Y41" i="9"/>
  <c r="AL110" i="27"/>
  <c r="AL111" i="21"/>
  <c r="AG135" i="21" s="1"/>
  <c r="W130" i="21"/>
  <c r="AN40" i="31"/>
  <c r="AL130" i="24"/>
  <c r="AQ248" i="8"/>
  <c r="AQ271" i="8" s="1"/>
  <c r="AV226" i="20"/>
  <c r="AU64" i="9"/>
  <c r="BH338" i="22"/>
  <c r="BH351" i="22" s="1"/>
  <c r="BH352" i="22" s="1"/>
  <c r="BH354" i="22" s="1"/>
  <c r="BH339" i="20"/>
  <c r="AJ317" i="20"/>
  <c r="AJ316" i="21" s="1"/>
  <c r="AJ316" i="22"/>
  <c r="AN338" i="8"/>
  <c r="V130" i="9"/>
  <c r="V153" i="9" s="1"/>
  <c r="AP248" i="22"/>
  <c r="AU235" i="22"/>
  <c r="AH88" i="20"/>
  <c r="AL109" i="8"/>
  <c r="AB174" i="31"/>
  <c r="Y160" i="20"/>
  <c r="Y181" i="8"/>
  <c r="P62" i="27"/>
  <c r="P63" i="21"/>
  <c r="P73" i="21" s="1"/>
  <c r="P74" i="21" s="1"/>
  <c r="P74" i="20"/>
  <c r="P75" i="20" s="1"/>
  <c r="AZ40" i="31"/>
  <c r="AO42" i="21"/>
  <c r="AO41" i="27"/>
  <c r="Q174" i="31"/>
  <c r="AC131" i="9"/>
  <c r="AC154" i="9" s="1"/>
  <c r="Q129" i="24"/>
  <c r="AJ89" i="9"/>
  <c r="U337" i="20"/>
  <c r="U336" i="22"/>
  <c r="AA43" i="20"/>
  <c r="AA64" i="8"/>
  <c r="AA41" i="9"/>
  <c r="W63" i="21"/>
  <c r="AK131" i="9"/>
  <c r="AK154" i="9" s="1"/>
  <c r="U203" i="20"/>
  <c r="Y224" i="8"/>
  <c r="V315" i="8"/>
  <c r="T294" i="20"/>
  <c r="O61" i="31"/>
  <c r="O72" i="31" s="1"/>
  <c r="O72" i="27"/>
  <c r="O73" i="27" s="1"/>
  <c r="AB109" i="21"/>
  <c r="W133" i="21" s="1"/>
  <c r="W132" i="9"/>
  <c r="W155" i="9" s="1"/>
  <c r="AJ174" i="31"/>
  <c r="AK315" i="8"/>
  <c r="AI294" i="20"/>
  <c r="AD271" i="22"/>
  <c r="AD282" i="22" s="1"/>
  <c r="AD283" i="22" s="1"/>
  <c r="AD272" i="20"/>
  <c r="AD293" i="8"/>
  <c r="AD294" i="22" s="1"/>
  <c r="AD305" i="22" s="1"/>
  <c r="AD306" i="22" s="1"/>
  <c r="AO315" i="8"/>
  <c r="AM294" i="20"/>
  <c r="R62" i="27"/>
  <c r="R62" i="31" s="1"/>
  <c r="AF40" i="31"/>
  <c r="AX220" i="9"/>
  <c r="AT198" i="21"/>
  <c r="AT197" i="24"/>
  <c r="AT197" i="27"/>
  <c r="AX131" i="21"/>
  <c r="BG221" i="9"/>
  <c r="BC198" i="24"/>
  <c r="BC211" i="24" s="1"/>
  <c r="BC212" i="24" s="1"/>
  <c r="BC199" i="21"/>
  <c r="BC198" i="27"/>
  <c r="AK204" i="21"/>
  <c r="AK203" i="27"/>
  <c r="AK203" i="31" s="1"/>
  <c r="AX136" i="8"/>
  <c r="AX159" i="8" s="1"/>
  <c r="AX21" i="8"/>
  <c r="AW20" i="31"/>
  <c r="AW20" i="27"/>
  <c r="AW21" i="21"/>
  <c r="AW20" i="24"/>
  <c r="AW20" i="9"/>
  <c r="AW43" i="8"/>
  <c r="AJ182" i="20"/>
  <c r="AL203" i="8"/>
  <c r="AB107" i="9"/>
  <c r="AP131" i="21"/>
  <c r="AE201" i="9"/>
  <c r="AC179" i="21"/>
  <c r="AC178" i="27"/>
  <c r="AC178" i="31" s="1"/>
  <c r="BB220" i="9"/>
  <c r="AX197" i="24"/>
  <c r="AX197" i="27"/>
  <c r="AX198" i="21"/>
  <c r="AJ181" i="27"/>
  <c r="AJ181" i="31" s="1"/>
  <c r="AJ182" i="21"/>
  <c r="AQ160" i="20"/>
  <c r="AQ181" i="8"/>
  <c r="AE156" i="21"/>
  <c r="AE155" i="27"/>
  <c r="AE155" i="31" s="1"/>
  <c r="AE178" i="9"/>
  <c r="AR271" i="22"/>
  <c r="AR282" i="22" s="1"/>
  <c r="AR283" i="22" s="1"/>
  <c r="AR293" i="8"/>
  <c r="AR294" i="22" s="1"/>
  <c r="AR305" i="22" s="1"/>
  <c r="AR306" i="22" s="1"/>
  <c r="AR272" i="20"/>
  <c r="AF131" i="21"/>
  <c r="AA235" i="22"/>
  <c r="X160" i="20"/>
  <c r="X181" i="8"/>
  <c r="AC109" i="27"/>
  <c r="AC110" i="21"/>
  <c r="X134" i="21" s="1"/>
  <c r="AO152" i="31"/>
  <c r="BM230" i="20"/>
  <c r="BH252" i="8"/>
  <c r="BH275" i="8" s="1"/>
  <c r="BA108" i="9"/>
  <c r="T20" i="8"/>
  <c r="T135" i="8"/>
  <c r="T158" i="8" s="1"/>
  <c r="S19" i="31"/>
  <c r="S19" i="27"/>
  <c r="S20" i="21"/>
  <c r="S19" i="24"/>
  <c r="S19" i="9"/>
  <c r="S42" i="8"/>
  <c r="AX88" i="20"/>
  <c r="BB109" i="8"/>
  <c r="AF130" i="24"/>
  <c r="AK118" i="24"/>
  <c r="BK222" i="9"/>
  <c r="BK112" i="27"/>
  <c r="BK113" i="21"/>
  <c r="BF137" i="21" s="1"/>
  <c r="AT250" i="20"/>
  <c r="AY225" i="21"/>
  <c r="AT249" i="21" s="1"/>
  <c r="AY224" i="27"/>
  <c r="AR63" i="27"/>
  <c r="AT86" i="9"/>
  <c r="AG152" i="31"/>
  <c r="AV183" i="20"/>
  <c r="AX204" i="8"/>
  <c r="AU152" i="31"/>
  <c r="AJ86" i="9"/>
  <c r="AT63" i="27"/>
  <c r="AK67" i="20"/>
  <c r="AM88" i="8"/>
  <c r="T202" i="8"/>
  <c r="R181" i="20"/>
  <c r="Y337" i="8"/>
  <c r="U316" i="20"/>
  <c r="U315" i="22"/>
  <c r="BH48" i="20"/>
  <c r="BH69" i="8"/>
  <c r="BH46" i="9"/>
  <c r="AO62" i="31"/>
  <c r="AS41" i="27"/>
  <c r="AS42" i="21"/>
  <c r="BE65" i="21"/>
  <c r="AS86" i="21"/>
  <c r="AY87" i="8"/>
  <c r="AW66" i="20"/>
  <c r="W86" i="21"/>
  <c r="W85" i="27"/>
  <c r="W85" i="31" s="1"/>
  <c r="AP136" i="8"/>
  <c r="AP159" i="8" s="1"/>
  <c r="AP21" i="8"/>
  <c r="AO20" i="31"/>
  <c r="AO20" i="27"/>
  <c r="AO21" i="21"/>
  <c r="AO20" i="24"/>
  <c r="AO20" i="9"/>
  <c r="AO43" i="8"/>
  <c r="N130" i="21"/>
  <c r="S119" i="21"/>
  <c r="AW161" i="20"/>
  <c r="AW182" i="8"/>
  <c r="W135" i="8"/>
  <c r="W158" i="8" s="1"/>
  <c r="W20" i="8"/>
  <c r="V19" i="31"/>
  <c r="V19" i="27"/>
  <c r="V19" i="24"/>
  <c r="V20" i="21"/>
  <c r="V19" i="9"/>
  <c r="V42" i="8"/>
  <c r="AW180" i="9"/>
  <c r="AW158" i="21"/>
  <c r="AW157" i="27"/>
  <c r="AW157" i="31" s="1"/>
  <c r="AL183" i="20"/>
  <c r="AN204" i="8"/>
  <c r="AJ136" i="8"/>
  <c r="AJ159" i="8" s="1"/>
  <c r="AJ21" i="8"/>
  <c r="AI20" i="31"/>
  <c r="AI20" i="27"/>
  <c r="AI21" i="21"/>
  <c r="AI20" i="24"/>
  <c r="AI20" i="9"/>
  <c r="AI43" i="8"/>
  <c r="Y181" i="21"/>
  <c r="Y180" i="27"/>
  <c r="Y180" i="31" s="1"/>
  <c r="AU87" i="21"/>
  <c r="AY109" i="9"/>
  <c r="AT133" i="9" s="1"/>
  <c r="AT156" i="9" s="1"/>
  <c r="N43" i="33"/>
  <c r="P315" i="20"/>
  <c r="P329" i="20" s="1"/>
  <c r="P330" i="20" s="1"/>
  <c r="N63" i="34"/>
  <c r="N78" i="34" s="1"/>
  <c r="N80" i="34" s="1"/>
  <c r="P314" i="22"/>
  <c r="P328" i="22" s="1"/>
  <c r="P329" i="22" s="1"/>
  <c r="T336" i="8"/>
  <c r="P327" i="8"/>
  <c r="W174" i="31"/>
  <c r="AK67" i="8"/>
  <c r="AK46" i="20"/>
  <c r="AK44" i="9"/>
  <c r="AK67" i="9" s="1"/>
  <c r="AM90" i="9" s="1"/>
  <c r="AQ113" i="9" s="1"/>
  <c r="AL137" i="9" s="1"/>
  <c r="AL160" i="9" s="1"/>
  <c r="AL183" i="9" s="1"/>
  <c r="AN206" i="9" s="1"/>
  <c r="AR229" i="9" s="1"/>
  <c r="AM253" i="9" s="1"/>
  <c r="AM276" i="9" s="1"/>
  <c r="AT44" i="20"/>
  <c r="AT65" i="8"/>
  <c r="AT42" i="9"/>
  <c r="N129" i="24"/>
  <c r="S118" i="24"/>
  <c r="Z131" i="21"/>
  <c r="AO111" i="8"/>
  <c r="AO113" i="20" s="1"/>
  <c r="AK90" i="20"/>
  <c r="AZ44" i="20"/>
  <c r="AZ65" i="8"/>
  <c r="AZ42" i="9"/>
  <c r="P54" i="34"/>
  <c r="AN137" i="8"/>
  <c r="AN160" i="8" s="1"/>
  <c r="AN22" i="8"/>
  <c r="AM21" i="31"/>
  <c r="AM21" i="27"/>
  <c r="AM21" i="24"/>
  <c r="AM22" i="21"/>
  <c r="AM21" i="9"/>
  <c r="AM44" i="8"/>
  <c r="BA204" i="20"/>
  <c r="BE225" i="8"/>
  <c r="Y316" i="8"/>
  <c r="W295" i="20"/>
  <c r="AN84" i="31"/>
  <c r="AX40" i="31"/>
  <c r="AC248" i="8"/>
  <c r="AC271" i="8" s="1"/>
  <c r="AH226" i="20"/>
  <c r="AC88" i="20"/>
  <c r="AG109" i="8"/>
  <c r="AG111" i="20" s="1"/>
  <c r="AT203" i="8"/>
  <c r="AR182" i="20"/>
  <c r="AP84" i="31"/>
  <c r="AQ178" i="9"/>
  <c r="AQ155" i="27"/>
  <c r="AQ155" i="31" s="1"/>
  <c r="AQ156" i="21"/>
  <c r="AF249" i="20"/>
  <c r="AX44" i="20"/>
  <c r="AX65" i="8"/>
  <c r="AX42" i="9"/>
  <c r="AP109" i="8"/>
  <c r="AL88" i="20"/>
  <c r="AX108" i="31"/>
  <c r="AS132" i="31" s="1"/>
  <c r="AS132" i="27"/>
  <c r="R119" i="27"/>
  <c r="M142" i="27"/>
  <c r="AB154" i="21"/>
  <c r="AB153" i="24"/>
  <c r="AB165" i="24" s="1"/>
  <c r="AB166" i="24" s="1"/>
  <c r="AB176" i="9"/>
  <c r="AB153" i="27"/>
  <c r="AT107" i="24"/>
  <c r="AT108" i="21"/>
  <c r="AT107" i="27"/>
  <c r="AB105" i="31"/>
  <c r="W129" i="27"/>
  <c r="Y325" i="9"/>
  <c r="AC348" i="9" s="1"/>
  <c r="W302" i="9"/>
  <c r="AS152" i="31"/>
  <c r="BI226" i="21"/>
  <c r="BD250" i="21" s="1"/>
  <c r="BD249" i="9"/>
  <c r="BD272" i="9" s="1"/>
  <c r="BI225" i="27"/>
  <c r="AM204" i="20"/>
  <c r="AQ225" i="8"/>
  <c r="AU66" i="20"/>
  <c r="AW87" i="8"/>
  <c r="AI42" i="21"/>
  <c r="AI64" i="9"/>
  <c r="Y338" i="20"/>
  <c r="Y337" i="22"/>
  <c r="AP249" i="20"/>
  <c r="BH161" i="20"/>
  <c r="BH182" i="8"/>
  <c r="T180" i="9"/>
  <c r="T157" i="27"/>
  <c r="T157" i="31" s="1"/>
  <c r="T158" i="21"/>
  <c r="AF63" i="27"/>
  <c r="AF64" i="21"/>
  <c r="X44" i="20"/>
  <c r="X65" i="8"/>
  <c r="X42" i="9"/>
  <c r="X65" i="9" s="1"/>
  <c r="P19" i="34"/>
  <c r="V108" i="8"/>
  <c r="R87" i="20"/>
  <c r="R95" i="8"/>
  <c r="S198" i="21"/>
  <c r="W220" i="9"/>
  <c r="S197" i="27"/>
  <c r="S197" i="24"/>
  <c r="Q129" i="27"/>
  <c r="V105" i="31"/>
  <c r="AH44" i="21"/>
  <c r="AH43" i="27"/>
  <c r="AH43" i="31" s="1"/>
  <c r="Y87" i="20"/>
  <c r="AC108" i="8"/>
  <c r="W132" i="27"/>
  <c r="AB108" i="31"/>
  <c r="W132" i="31" s="1"/>
  <c r="AK152" i="31"/>
  <c r="AW129" i="31"/>
  <c r="AJ64" i="21"/>
  <c r="AL86" i="9"/>
  <c r="AO247" i="9"/>
  <c r="AO270" i="9" s="1"/>
  <c r="BG45" i="27"/>
  <c r="BG45" i="31" s="1"/>
  <c r="BG68" i="9"/>
  <c r="BI91" i="9" s="1"/>
  <c r="BM114" i="9" s="1"/>
  <c r="BH138" i="9" s="1"/>
  <c r="BH161" i="9" s="1"/>
  <c r="BH184" i="9" s="1"/>
  <c r="BJ207" i="9" s="1"/>
  <c r="BN230" i="9" s="1"/>
  <c r="BI254" i="9" s="1"/>
  <c r="BI277" i="9" s="1"/>
  <c r="BL108" i="9"/>
  <c r="Z203" i="8"/>
  <c r="X182" i="20"/>
  <c r="BM113" i="8"/>
  <c r="BM115" i="20" s="1"/>
  <c r="BI92" i="20"/>
  <c r="AM85" i="27"/>
  <c r="AM86" i="21"/>
  <c r="AB85" i="27"/>
  <c r="AB85" i="31" s="1"/>
  <c r="BA175" i="31"/>
  <c r="AB84" i="31"/>
  <c r="AJ250" i="8"/>
  <c r="AJ273" i="8" s="1"/>
  <c r="AO228" i="20"/>
  <c r="AJ340" i="20"/>
  <c r="AJ339" i="22"/>
  <c r="AV44" i="20"/>
  <c r="AV65" i="8"/>
  <c r="AV42" i="9"/>
  <c r="AN154" i="21"/>
  <c r="AN153" i="27"/>
  <c r="AN176" i="9"/>
  <c r="AN153" i="24"/>
  <c r="AN165" i="24" s="1"/>
  <c r="AN166" i="24" s="1"/>
  <c r="AQ131" i="9"/>
  <c r="AQ154" i="9" s="1"/>
  <c r="AL84" i="31"/>
  <c r="AK110" i="20"/>
  <c r="AV40" i="31"/>
  <c r="AP130" i="24"/>
  <c r="AP227" i="8"/>
  <c r="AL206" i="20"/>
  <c r="AP44" i="20"/>
  <c r="AP65" i="8"/>
  <c r="AP42" i="9"/>
  <c r="AR249" i="20"/>
  <c r="AS248" i="8"/>
  <c r="AS271" i="8" s="1"/>
  <c r="AX226" i="20"/>
  <c r="Y63" i="21"/>
  <c r="Y62" i="27"/>
  <c r="AU43" i="21"/>
  <c r="AU65" i="9"/>
  <c r="W44" i="20"/>
  <c r="W65" i="8"/>
  <c r="W42" i="9"/>
  <c r="W65" i="9" s="1"/>
  <c r="BB142" i="24"/>
  <c r="BG119" i="24"/>
  <c r="Y86" i="27"/>
  <c r="Y86" i="31" s="1"/>
  <c r="Y87" i="21"/>
  <c r="AJ154" i="21"/>
  <c r="AJ153" i="27"/>
  <c r="AJ153" i="24"/>
  <c r="AJ165" i="24" s="1"/>
  <c r="AJ166" i="24" s="1"/>
  <c r="AJ176" i="9"/>
  <c r="AQ198" i="9"/>
  <c r="AO175" i="24"/>
  <c r="AO175" i="27"/>
  <c r="AO176" i="21"/>
  <c r="R43" i="20"/>
  <c r="R64" i="8"/>
  <c r="R41" i="9"/>
  <c r="R49" i="8"/>
  <c r="AS338" i="20"/>
  <c r="AS337" i="22"/>
  <c r="AV63" i="27"/>
  <c r="AO204" i="20"/>
  <c r="AS225" i="8"/>
  <c r="V63" i="27"/>
  <c r="V63" i="31" s="1"/>
  <c r="V64" i="21"/>
  <c r="BA337" i="22"/>
  <c r="BA338" i="20"/>
  <c r="AF130" i="27"/>
  <c r="AK106" i="31"/>
  <c r="V61" i="31"/>
  <c r="BG89" i="27"/>
  <c r="BG89" i="31" s="1"/>
  <c r="BG90" i="21"/>
  <c r="T131" i="9"/>
  <c r="T154" i="9" s="1"/>
  <c r="AV88" i="20"/>
  <c r="AZ109" i="8"/>
  <c r="R167" i="20"/>
  <c r="R168" i="20" s="1"/>
  <c r="AK159" i="27"/>
  <c r="AK159" i="31" s="1"/>
  <c r="AK160" i="21"/>
  <c r="AK338" i="20"/>
  <c r="AK337" i="22"/>
  <c r="AW42" i="21"/>
  <c r="AW41" i="27"/>
  <c r="O173" i="31"/>
  <c r="AA108" i="27"/>
  <c r="AA109" i="21"/>
  <c r="V133" i="21" s="1"/>
  <c r="AO160" i="20"/>
  <c r="AO181" i="8"/>
  <c r="AO129" i="31"/>
  <c r="T151" i="31"/>
  <c r="T314" i="8"/>
  <c r="R293" i="20"/>
  <c r="S105" i="31"/>
  <c r="N129" i="27"/>
  <c r="S118" i="27"/>
  <c r="AX137" i="8"/>
  <c r="AX160" i="8" s="1"/>
  <c r="AX22" i="8"/>
  <c r="AW21" i="31"/>
  <c r="AW21" i="27"/>
  <c r="AW22" i="21"/>
  <c r="AW21" i="24"/>
  <c r="AW21" i="9"/>
  <c r="AW44" i="8"/>
  <c r="V159" i="20"/>
  <c r="V180" i="8"/>
  <c r="BG297" i="8"/>
  <c r="BG276" i="20"/>
  <c r="AH176" i="9"/>
  <c r="AH154" i="21"/>
  <c r="AH153" i="24"/>
  <c r="AH165" i="24" s="1"/>
  <c r="AH166" i="24" s="1"/>
  <c r="AH153" i="27"/>
  <c r="AA201" i="9"/>
  <c r="Y179" i="21"/>
  <c r="Y178" i="27"/>
  <c r="Y178" i="31" s="1"/>
  <c r="V151" i="31"/>
  <c r="AI160" i="20"/>
  <c r="AI181" i="8"/>
  <c r="AD174" i="31"/>
  <c r="AT249" i="20"/>
  <c r="AE226" i="8"/>
  <c r="AA205" i="20"/>
  <c r="BF42" i="27"/>
  <c r="BF65" i="9"/>
  <c r="AU131" i="9"/>
  <c r="AU154" i="9" s="1"/>
  <c r="BG225" i="8"/>
  <c r="BC204" i="20"/>
  <c r="AJ109" i="8"/>
  <c r="AF88" i="20"/>
  <c r="Z130" i="27"/>
  <c r="AE106" i="31"/>
  <c r="AQ108" i="9"/>
  <c r="AI65" i="27"/>
  <c r="AI65" i="31" s="1"/>
  <c r="AI66" i="21"/>
  <c r="V106" i="27"/>
  <c r="V107" i="21"/>
  <c r="Q131" i="21" s="1"/>
  <c r="Z109" i="21"/>
  <c r="U133" i="21" s="1"/>
  <c r="Z108" i="27"/>
  <c r="AA129" i="31"/>
  <c r="R213" i="20"/>
  <c r="R214" i="20" s="1"/>
  <c r="AL45" i="20"/>
  <c r="AL66" i="8"/>
  <c r="AL43" i="9"/>
  <c r="AL66" i="9" s="1"/>
  <c r="AN89" i="9" s="1"/>
  <c r="AR112" i="9" s="1"/>
  <c r="AM136" i="9" s="1"/>
  <c r="AM159" i="9" s="1"/>
  <c r="AM182" i="9" s="1"/>
  <c r="AO205" i="9" s="1"/>
  <c r="AS228" i="9" s="1"/>
  <c r="AN252" i="9" s="1"/>
  <c r="AN275" i="9" s="1"/>
  <c r="AV84" i="31"/>
  <c r="AN110" i="27"/>
  <c r="AN111" i="21"/>
  <c r="AI135" i="21" s="1"/>
  <c r="AJ65" i="21"/>
  <c r="AL87" i="9"/>
  <c r="AP110" i="9" s="1"/>
  <c r="AK134" i="9" s="1"/>
  <c r="AK157" i="9" s="1"/>
  <c r="X84" i="24"/>
  <c r="X95" i="24" s="1"/>
  <c r="X96" i="24" s="1"/>
  <c r="X85" i="21"/>
  <c r="X84" i="27"/>
  <c r="AB248" i="8"/>
  <c r="AB271" i="8" s="1"/>
  <c r="AG226" i="20"/>
  <c r="X61" i="31"/>
  <c r="BA106" i="31"/>
  <c r="AV130" i="27"/>
  <c r="T62" i="31"/>
  <c r="AR108" i="21"/>
  <c r="AM131" i="9"/>
  <c r="AM154" i="9" s="1"/>
  <c r="X293" i="20"/>
  <c r="Z314" i="8"/>
  <c r="AB225" i="8"/>
  <c r="X204" i="20"/>
  <c r="AE64" i="9"/>
  <c r="BC337" i="22"/>
  <c r="BC338" i="20"/>
  <c r="M128" i="31"/>
  <c r="R118" i="31"/>
  <c r="M142" i="31" s="1"/>
  <c r="AB131" i="21"/>
  <c r="BK226" i="27"/>
  <c r="BK227" i="21"/>
  <c r="BF251" i="21" s="1"/>
  <c r="BF250" i="9"/>
  <c r="BF273" i="9" s="1"/>
  <c r="BF109" i="8"/>
  <c r="BB88" i="20"/>
  <c r="AG259" i="22"/>
  <c r="AL236" i="22"/>
  <c r="AE152" i="31"/>
  <c r="AV107" i="27"/>
  <c r="AV107" i="24"/>
  <c r="AV108" i="21"/>
  <c r="V106" i="24"/>
  <c r="Q130" i="24" s="1"/>
  <c r="Q130" i="9"/>
  <c r="Q153" i="9" s="1"/>
  <c r="AU41" i="27"/>
  <c r="AU42" i="21"/>
  <c r="AB40" i="31"/>
  <c r="AK87" i="8"/>
  <c r="AI66" i="20"/>
  <c r="AF182" i="20"/>
  <c r="AH203" i="8"/>
  <c r="AP293" i="8"/>
  <c r="AP294" i="22" s="1"/>
  <c r="AP271" i="22"/>
  <c r="AP272" i="20"/>
  <c r="BI137" i="8"/>
  <c r="BI160" i="8" s="1"/>
  <c r="BH21" i="31"/>
  <c r="BI22" i="8"/>
  <c r="BH21" i="27"/>
  <c r="BH21" i="24"/>
  <c r="BH22" i="21"/>
  <c r="BH21" i="9"/>
  <c r="BH44" i="8"/>
  <c r="AV316" i="20"/>
  <c r="AV315" i="22"/>
  <c r="AZ337" i="8"/>
  <c r="AW339" i="20"/>
  <c r="AW338" i="22"/>
  <c r="BJ341" i="8"/>
  <c r="BJ343" i="20" s="1"/>
  <c r="BF320" i="20"/>
  <c r="AZ249" i="20"/>
  <c r="Q130" i="21"/>
  <c r="AP315" i="22"/>
  <c r="AP316" i="20"/>
  <c r="AT337" i="8"/>
  <c r="AH68" i="20"/>
  <c r="AH67" i="21" s="1"/>
  <c r="AJ89" i="8"/>
  <c r="U159" i="20"/>
  <c r="U180" i="8"/>
  <c r="BB107" i="27"/>
  <c r="BB108" i="21"/>
  <c r="BB107" i="24"/>
  <c r="AF224" i="8"/>
  <c r="AB203" i="20"/>
  <c r="AB336" i="22"/>
  <c r="AB337" i="20"/>
  <c r="AB64" i="21"/>
  <c r="AN248" i="22"/>
  <c r="AS235" i="22"/>
  <c r="AI152" i="31"/>
  <c r="AI108" i="9"/>
  <c r="AL136" i="8"/>
  <c r="AL159" i="8" s="1"/>
  <c r="AL21" i="8"/>
  <c r="AK20" i="31"/>
  <c r="AK20" i="27"/>
  <c r="AK21" i="21"/>
  <c r="AK20" i="24"/>
  <c r="AK20" i="9"/>
  <c r="AK43" i="8"/>
  <c r="AJ40" i="31"/>
  <c r="AA338" i="22"/>
  <c r="AA339" i="20"/>
  <c r="AI248" i="8"/>
  <c r="AI271" i="8" s="1"/>
  <c r="AN226" i="20"/>
  <c r="BG70" i="20"/>
  <c r="BI91" i="8"/>
  <c r="AR174" i="31"/>
  <c r="AQ110" i="20"/>
  <c r="U108" i="22"/>
  <c r="U119" i="22" s="1"/>
  <c r="U120" i="22" s="1"/>
  <c r="U109" i="20"/>
  <c r="U118" i="8"/>
  <c r="AN131" i="21"/>
  <c r="AY198" i="9"/>
  <c r="AW175" i="27"/>
  <c r="AW175" i="24"/>
  <c r="AW176" i="21"/>
  <c r="AZ316" i="20"/>
  <c r="BD337" i="8"/>
  <c r="AZ315" i="22"/>
  <c r="AC315" i="8"/>
  <c r="AA294" i="20"/>
  <c r="AG65" i="27"/>
  <c r="AG65" i="31" s="1"/>
  <c r="AG66" i="21"/>
  <c r="AQ294" i="20"/>
  <c r="AS315" i="8"/>
  <c r="AP154" i="21"/>
  <c r="AP153" i="27"/>
  <c r="AP153" i="24"/>
  <c r="AP165" i="24" s="1"/>
  <c r="AP166" i="24" s="1"/>
  <c r="AP176" i="9"/>
  <c r="BI220" i="9"/>
  <c r="AG85" i="27"/>
  <c r="AG86" i="21"/>
  <c r="BJ207" i="8"/>
  <c r="BH186" i="20"/>
  <c r="AA106" i="27"/>
  <c r="AA107" i="21"/>
  <c r="AA106" i="24"/>
  <c r="AV174" i="31"/>
  <c r="AY225" i="8"/>
  <c r="AU204" i="20"/>
  <c r="AO131" i="9"/>
  <c r="AO154" i="9" s="1"/>
  <c r="AE108" i="8"/>
  <c r="AA87" i="20"/>
  <c r="BA225" i="8"/>
  <c r="AW204" i="20"/>
  <c r="AU42" i="27"/>
  <c r="AU42" i="31" s="1"/>
  <c r="AK41" i="27"/>
  <c r="AK64" i="9"/>
  <c r="AN174" i="31"/>
  <c r="BN221" i="9"/>
  <c r="S85" i="21"/>
  <c r="W107" i="9"/>
  <c r="R131" i="9" s="1"/>
  <c r="R154" i="9" s="1"/>
  <c r="AG248" i="8"/>
  <c r="AG271" i="8" s="1"/>
  <c r="AL226" i="20"/>
  <c r="AW62" i="31"/>
  <c r="BN225" i="8"/>
  <c r="R43" i="9"/>
  <c r="R66" i="9" s="1"/>
  <c r="T89" i="9" s="1"/>
  <c r="X112" i="9" s="1"/>
  <c r="S136" i="9" s="1"/>
  <c r="S159" i="9" s="1"/>
  <c r="S182" i="9" s="1"/>
  <c r="U205" i="9" s="1"/>
  <c r="Y228" i="9" s="1"/>
  <c r="T252" i="9" s="1"/>
  <c r="T275" i="9" s="1"/>
  <c r="R66" i="8"/>
  <c r="P151" i="31"/>
  <c r="Q152" i="27"/>
  <c r="Q152" i="24"/>
  <c r="Q153" i="21"/>
  <c r="Q175" i="9"/>
  <c r="AB109" i="8"/>
  <c r="AB111" i="20" s="1"/>
  <c r="X88" i="20"/>
  <c r="BA315" i="8"/>
  <c r="AY294" i="20"/>
  <c r="AO110" i="20"/>
  <c r="AU86" i="21"/>
  <c r="BI86" i="9"/>
  <c r="AG22" i="22"/>
  <c r="AG137" i="22"/>
  <c r="AC137" i="22"/>
  <c r="AC22" i="22"/>
  <c r="BA137" i="22"/>
  <c r="BA22" i="22"/>
  <c r="BJ21" i="22"/>
  <c r="BJ136" i="22"/>
  <c r="AW140" i="22"/>
  <c r="AW25" i="22"/>
  <c r="AD21" i="22"/>
  <c r="AD136" i="22"/>
  <c r="BI137" i="22"/>
  <c r="BI22" i="22"/>
  <c r="W138" i="22"/>
  <c r="W23" i="22"/>
  <c r="U137" i="22"/>
  <c r="U22" i="22"/>
  <c r="AK137" i="22"/>
  <c r="AK22" i="22"/>
  <c r="AH137" i="22"/>
  <c r="AH22" i="22"/>
  <c r="Z21" i="22"/>
  <c r="Z136" i="22"/>
  <c r="AI140" i="22"/>
  <c r="AI25" i="22"/>
  <c r="AH26" i="22"/>
  <c r="AI142" i="22" s="1"/>
  <c r="AH141" i="22"/>
  <c r="AT136" i="22"/>
  <c r="AT21" i="22"/>
  <c r="AN22" i="22"/>
  <c r="AN137" i="22"/>
  <c r="Y136" i="22"/>
  <c r="Y21" i="22"/>
  <c r="AP21" i="22"/>
  <c r="AP136" i="22"/>
  <c r="U26" i="22"/>
  <c r="V142" i="22" s="1"/>
  <c r="U141" i="22"/>
  <c r="AX21" i="22"/>
  <c r="AX136" i="22"/>
  <c r="AW138" i="22"/>
  <c r="AW23" i="22"/>
  <c r="AM25" i="22"/>
  <c r="AM140" i="22"/>
  <c r="AY138" i="22"/>
  <c r="AY23" i="22"/>
  <c r="BC138" i="22"/>
  <c r="BC23" i="22"/>
  <c r="AS137" i="22"/>
  <c r="AS22" i="22"/>
  <c r="T138" i="22"/>
  <c r="T23" i="22"/>
  <c r="V26" i="22"/>
  <c r="W142" i="22" s="1"/>
  <c r="V141" i="22"/>
  <c r="BB136" i="22"/>
  <c r="BB21" i="22"/>
  <c r="T137" i="22"/>
  <c r="T22" i="22"/>
  <c r="BF21" i="22"/>
  <c r="BF136" i="22"/>
  <c r="AM23" i="22"/>
  <c r="AM138" i="22"/>
  <c r="AP137" i="22"/>
  <c r="AP22" i="22"/>
  <c r="BE22" i="22"/>
  <c r="BE137" i="22"/>
  <c r="AH21" i="22"/>
  <c r="AH136" i="22"/>
  <c r="AC138" i="22"/>
  <c r="AC23" i="22"/>
  <c r="BF137" i="22"/>
  <c r="BF22" i="22"/>
  <c r="AW22" i="22"/>
  <c r="AW137" i="22"/>
  <c r="V136" i="22"/>
  <c r="V21" i="22"/>
  <c r="AO137" i="22"/>
  <c r="AO22" i="22"/>
  <c r="AL136" i="22"/>
  <c r="AL21" i="22"/>
  <c r="Y22" i="22"/>
  <c r="Y137" i="22"/>
  <c r="BE23" i="22"/>
  <c r="BE138" i="22"/>
  <c r="BA23" i="22"/>
  <c r="BA138" i="22"/>
  <c r="T264" i="24"/>
  <c r="T264" i="27"/>
  <c r="T264" i="31" s="1"/>
  <c r="T265" i="21"/>
  <c r="V310" i="9"/>
  <c r="V310" i="27" s="1"/>
  <c r="V310" i="31" s="1"/>
  <c r="T287" i="9"/>
  <c r="T287" i="24" s="1"/>
  <c r="AI217" i="31"/>
  <c r="AD241" i="31" s="1"/>
  <c r="AI287" i="9"/>
  <c r="AK310" i="9"/>
  <c r="AO333" i="9" s="1"/>
  <c r="AI264" i="24"/>
  <c r="AI264" i="27"/>
  <c r="AI264" i="31" s="1"/>
  <c r="BB216" i="31"/>
  <c r="AW240" i="31" s="1"/>
  <c r="AE266" i="21"/>
  <c r="AE288" i="9"/>
  <c r="AE288" i="27" s="1"/>
  <c r="AE288" i="31" s="1"/>
  <c r="AN217" i="31"/>
  <c r="AI241" i="31" s="1"/>
  <c r="AE265" i="27"/>
  <c r="AE265" i="31" s="1"/>
  <c r="AE265" i="24"/>
  <c r="AP315" i="9"/>
  <c r="AL284" i="9"/>
  <c r="AL285" i="21" s="1"/>
  <c r="AQ266" i="27"/>
  <c r="AQ266" i="31" s="1"/>
  <c r="AL261" i="27"/>
  <c r="AL261" i="31" s="1"/>
  <c r="AQ266" i="24"/>
  <c r="AL262" i="21"/>
  <c r="AQ267" i="21"/>
  <c r="AL261" i="24"/>
  <c r="AS312" i="9"/>
  <c r="AS312" i="27" s="1"/>
  <c r="AS312" i="31" s="1"/>
  <c r="AQ243" i="27"/>
  <c r="AL238" i="24"/>
  <c r="AD266" i="21"/>
  <c r="AB240" i="27"/>
  <c r="AG216" i="31"/>
  <c r="AB240" i="31" s="1"/>
  <c r="W218" i="31"/>
  <c r="R242" i="31" s="1"/>
  <c r="AF311" i="9"/>
  <c r="AF312" i="21" s="1"/>
  <c r="AD265" i="24"/>
  <c r="AD265" i="27"/>
  <c r="AD265" i="31" s="1"/>
  <c r="AK265" i="27"/>
  <c r="AK265" i="31" s="1"/>
  <c r="P235" i="21"/>
  <c r="P236" i="21" s="1"/>
  <c r="AD242" i="27"/>
  <c r="AM311" i="9"/>
  <c r="AQ334" i="9" s="1"/>
  <c r="AK265" i="24"/>
  <c r="AK288" i="9"/>
  <c r="AK289" i="21" s="1"/>
  <c r="AE216" i="31"/>
  <c r="Z240" i="31" s="1"/>
  <c r="K262" i="21"/>
  <c r="K282" i="21" s="1"/>
  <c r="K283" i="21" s="1"/>
  <c r="M307" i="9"/>
  <c r="M307" i="27" s="1"/>
  <c r="AK242" i="27"/>
  <c r="K261" i="24"/>
  <c r="K281" i="24" s="1"/>
  <c r="K282" i="24" s="1"/>
  <c r="K281" i="9"/>
  <c r="K284" i="9"/>
  <c r="K304" i="9" s="1"/>
  <c r="P214" i="31"/>
  <c r="K238" i="31" s="1"/>
  <c r="K238" i="24"/>
  <c r="P234" i="27"/>
  <c r="K258" i="27" s="1"/>
  <c r="S261" i="31"/>
  <c r="AK337" i="9"/>
  <c r="AG314" i="24"/>
  <c r="AG314" i="27"/>
  <c r="AG314" i="31" s="1"/>
  <c r="AG315" i="21"/>
  <c r="AL291" i="21"/>
  <c r="AL290" i="24"/>
  <c r="AL290" i="27"/>
  <c r="AL290" i="31" s="1"/>
  <c r="AV338" i="9"/>
  <c r="AQ333" i="9"/>
  <c r="AM310" i="24"/>
  <c r="AM311" i="21"/>
  <c r="AM310" i="27"/>
  <c r="AM310" i="31" s="1"/>
  <c r="AB330" i="9"/>
  <c r="X307" i="24"/>
  <c r="X307" i="27"/>
  <c r="X308" i="21"/>
  <c r="AM333" i="9"/>
  <c r="AI310" i="27"/>
  <c r="AI310" i="31" s="1"/>
  <c r="AI311" i="21"/>
  <c r="AI310" i="24"/>
  <c r="AP333" i="9"/>
  <c r="AL310" i="24"/>
  <c r="AL310" i="27"/>
  <c r="AL310" i="31" s="1"/>
  <c r="AL311" i="21"/>
  <c r="AS332" i="9"/>
  <c r="AO309" i="27"/>
  <c r="AO309" i="31" s="1"/>
  <c r="AO309" i="24"/>
  <c r="AO310" i="21"/>
  <c r="AX241" i="31"/>
  <c r="AQ285" i="24"/>
  <c r="AQ286" i="21"/>
  <c r="AQ285" i="27"/>
  <c r="AQ285" i="31" s="1"/>
  <c r="AC238" i="31"/>
  <c r="AU332" i="9"/>
  <c r="AQ309" i="24"/>
  <c r="AQ310" i="21"/>
  <c r="AQ309" i="27"/>
  <c r="AQ309" i="31" s="1"/>
  <c r="BB334" i="9"/>
  <c r="AX311" i="24"/>
  <c r="AX311" i="27"/>
  <c r="AX311" i="31" s="1"/>
  <c r="AX312" i="21"/>
  <c r="U285" i="21"/>
  <c r="U284" i="24"/>
  <c r="U284" i="27"/>
  <c r="AF287" i="24"/>
  <c r="AF287" i="27"/>
  <c r="AF287" i="31" s="1"/>
  <c r="AF288" i="21"/>
  <c r="Z286" i="21"/>
  <c r="Z285" i="24"/>
  <c r="Z285" i="27"/>
  <c r="Z285" i="31" s="1"/>
  <c r="Q331" i="9"/>
  <c r="M308" i="24"/>
  <c r="M308" i="27"/>
  <c r="M308" i="31" s="1"/>
  <c r="M309" i="21"/>
  <c r="AC330" i="9"/>
  <c r="Y308" i="21"/>
  <c r="Y307" i="27"/>
  <c r="Y307" i="24"/>
  <c r="AC340" i="9"/>
  <c r="Q288" i="24"/>
  <c r="Q288" i="27"/>
  <c r="Q288" i="31" s="1"/>
  <c r="Q289" i="21"/>
  <c r="AP331" i="9"/>
  <c r="AL309" i="21"/>
  <c r="AL308" i="24"/>
  <c r="AL308" i="27"/>
  <c r="AL308" i="31" s="1"/>
  <c r="AV336" i="9"/>
  <c r="AR314" i="21"/>
  <c r="AR313" i="24"/>
  <c r="AR313" i="27"/>
  <c r="AR313" i="31" s="1"/>
  <c r="AE291" i="24"/>
  <c r="AE291" i="27"/>
  <c r="AE291" i="31" s="1"/>
  <c r="AE292" i="21"/>
  <c r="AJ332" i="9"/>
  <c r="AF309" i="24"/>
  <c r="AF309" i="27"/>
  <c r="AF309" i="31" s="1"/>
  <c r="AF310" i="21"/>
  <c r="S332" i="9"/>
  <c r="O309" i="27"/>
  <c r="O309" i="31" s="1"/>
  <c r="O309" i="24"/>
  <c r="O310" i="21"/>
  <c r="AI309" i="21"/>
  <c r="AM331" i="9"/>
  <c r="AI308" i="24"/>
  <c r="AI308" i="27"/>
  <c r="AI308" i="31" s="1"/>
  <c r="U312" i="24"/>
  <c r="Y335" i="9"/>
  <c r="U313" i="21"/>
  <c r="U312" i="27"/>
  <c r="U312" i="31" s="1"/>
  <c r="AP338" i="9"/>
  <c r="AT334" i="9"/>
  <c r="AP311" i="27"/>
  <c r="AP311" i="31" s="1"/>
  <c r="AP312" i="21"/>
  <c r="AP311" i="24"/>
  <c r="AA308" i="24"/>
  <c r="AA309" i="21"/>
  <c r="AA308" i="27"/>
  <c r="AA308" i="31" s="1"/>
  <c r="AE331" i="9"/>
  <c r="AZ334" i="9"/>
  <c r="AV311" i="24"/>
  <c r="AV311" i="27"/>
  <c r="AV311" i="31" s="1"/>
  <c r="AV312" i="21"/>
  <c r="U288" i="24"/>
  <c r="U288" i="27"/>
  <c r="U288" i="31" s="1"/>
  <c r="U289" i="21"/>
  <c r="L287" i="24"/>
  <c r="L288" i="21"/>
  <c r="L287" i="27"/>
  <c r="L287" i="31" s="1"/>
  <c r="Z336" i="9"/>
  <c r="V313" i="27"/>
  <c r="V313" i="31" s="1"/>
  <c r="V314" i="21"/>
  <c r="V313" i="24"/>
  <c r="AV285" i="24"/>
  <c r="AV285" i="27"/>
  <c r="AV286" i="21"/>
  <c r="AE332" i="9"/>
  <c r="AA309" i="24"/>
  <c r="AA310" i="21"/>
  <c r="AA309" i="27"/>
  <c r="AA309" i="31" s="1"/>
  <c r="N311" i="27"/>
  <c r="N311" i="31" s="1"/>
  <c r="R334" i="9"/>
  <c r="L88" i="33"/>
  <c r="N311" i="24"/>
  <c r="N312" i="21"/>
  <c r="L139" i="34"/>
  <c r="S287" i="24"/>
  <c r="S287" i="27"/>
  <c r="S287" i="31" s="1"/>
  <c r="S288" i="21"/>
  <c r="O261" i="31"/>
  <c r="AJ335" i="9"/>
  <c r="AF313" i="21"/>
  <c r="AF312" i="24"/>
  <c r="AF312" i="27"/>
  <c r="AF312" i="31" s="1"/>
  <c r="AL336" i="9"/>
  <c r="AH313" i="24"/>
  <c r="AH314" i="21"/>
  <c r="AH313" i="27"/>
  <c r="AH313" i="31" s="1"/>
  <c r="AB289" i="24"/>
  <c r="AB290" i="21"/>
  <c r="AB289" i="27"/>
  <c r="AB289" i="31" s="1"/>
  <c r="AX289" i="27"/>
  <c r="AX289" i="31" s="1"/>
  <c r="AX289" i="24"/>
  <c r="AX290" i="21"/>
  <c r="AE337" i="9"/>
  <c r="U334" i="9"/>
  <c r="Q312" i="21"/>
  <c r="Q311" i="27"/>
  <c r="Q311" i="31" s="1"/>
  <c r="Q311" i="24"/>
  <c r="AW307" i="24"/>
  <c r="AW308" i="21"/>
  <c r="BA330" i="9"/>
  <c r="AW307" i="27"/>
  <c r="AK288" i="21"/>
  <c r="AK287" i="27"/>
  <c r="AK287" i="31" s="1"/>
  <c r="AK287" i="24"/>
  <c r="AP286" i="21"/>
  <c r="AP285" i="27"/>
  <c r="AP285" i="31" s="1"/>
  <c r="AP285" i="24"/>
  <c r="Y261" i="31"/>
  <c r="AN338" i="9"/>
  <c r="V285" i="21"/>
  <c r="V284" i="27"/>
  <c r="V284" i="24"/>
  <c r="AO341" i="9"/>
  <c r="AK286" i="24"/>
  <c r="AK286" i="27"/>
  <c r="AK286" i="31" s="1"/>
  <c r="AK287" i="21"/>
  <c r="V286" i="24"/>
  <c r="V286" i="27"/>
  <c r="V286" i="31" s="1"/>
  <c r="V287" i="21"/>
  <c r="P290" i="27"/>
  <c r="P290" i="31" s="1"/>
  <c r="P291" i="21"/>
  <c r="P290" i="24"/>
  <c r="AI285" i="24"/>
  <c r="AI286" i="21"/>
  <c r="AI285" i="27"/>
  <c r="AI285" i="31" s="1"/>
  <c r="AI333" i="9"/>
  <c r="AE310" i="24"/>
  <c r="AE310" i="27"/>
  <c r="AE310" i="31" s="1"/>
  <c r="AE311" i="21"/>
  <c r="AP289" i="27"/>
  <c r="AP289" i="31" s="1"/>
  <c r="AP289" i="24"/>
  <c r="AP290" i="21"/>
  <c r="O331" i="9"/>
  <c r="K308" i="24"/>
  <c r="I85" i="33"/>
  <c r="K309" i="21"/>
  <c r="I136" i="34"/>
  <c r="K308" i="27"/>
  <c r="K308" i="31" s="1"/>
  <c r="AG288" i="21"/>
  <c r="AG287" i="27"/>
  <c r="AG287" i="31" s="1"/>
  <c r="AG287" i="24"/>
  <c r="J282" i="21"/>
  <c r="J283" i="21" s="1"/>
  <c r="AT314" i="21"/>
  <c r="AX336" i="9"/>
  <c r="AT313" i="27"/>
  <c r="AT313" i="31" s="1"/>
  <c r="AT313" i="24"/>
  <c r="AQ331" i="9"/>
  <c r="AM308" i="27"/>
  <c r="AM308" i="31" s="1"/>
  <c r="AM308" i="24"/>
  <c r="AM309" i="21"/>
  <c r="Z332" i="9"/>
  <c r="V309" i="24"/>
  <c r="V309" i="27"/>
  <c r="V309" i="31" s="1"/>
  <c r="V310" i="21"/>
  <c r="AB340" i="9"/>
  <c r="AN312" i="21"/>
  <c r="AN311" i="24"/>
  <c r="AR334" i="9"/>
  <c r="AN311" i="27"/>
  <c r="AN311" i="31" s="1"/>
  <c r="AO335" i="9"/>
  <c r="AK312" i="27"/>
  <c r="AK312" i="31" s="1"/>
  <c r="AK312" i="24"/>
  <c r="AK313" i="21"/>
  <c r="W287" i="21"/>
  <c r="W286" i="27"/>
  <c r="W286" i="31" s="1"/>
  <c r="W286" i="24"/>
  <c r="L258" i="27"/>
  <c r="Q235" i="27"/>
  <c r="AC261" i="31"/>
  <c r="R287" i="21"/>
  <c r="R286" i="24"/>
  <c r="R286" i="27"/>
  <c r="R286" i="31" s="1"/>
  <c r="I281" i="24"/>
  <c r="I282" i="24" s="1"/>
  <c r="AQ339" i="9"/>
  <c r="AG309" i="24"/>
  <c r="AK332" i="9"/>
  <c r="AG310" i="21"/>
  <c r="AG309" i="27"/>
  <c r="AG309" i="31" s="1"/>
  <c r="BC335" i="9"/>
  <c r="AY312" i="24"/>
  <c r="AY313" i="21"/>
  <c r="AY312" i="27"/>
  <c r="AY312" i="31" s="1"/>
  <c r="AZ333" i="9"/>
  <c r="AV310" i="24"/>
  <c r="AV311" i="21"/>
  <c r="AV310" i="27"/>
  <c r="AV310" i="31" s="1"/>
  <c r="H261" i="31"/>
  <c r="H281" i="31" s="1"/>
  <c r="H281" i="27"/>
  <c r="H282" i="27" s="1"/>
  <c r="L281" i="24"/>
  <c r="L282" i="24" s="1"/>
  <c r="AV288" i="27"/>
  <c r="AV288" i="31" s="1"/>
  <c r="AV288" i="24"/>
  <c r="AV289" i="21"/>
  <c r="I258" i="27"/>
  <c r="N235" i="27"/>
  <c r="AB287" i="27"/>
  <c r="AB287" i="31" s="1"/>
  <c r="AB288" i="21"/>
  <c r="AB287" i="24"/>
  <c r="AQ337" i="9"/>
  <c r="R284" i="24"/>
  <c r="R284" i="27"/>
  <c r="R285" i="21"/>
  <c r="AB338" i="9"/>
  <c r="AY335" i="9"/>
  <c r="AU313" i="21"/>
  <c r="AU312" i="24"/>
  <c r="AU312" i="27"/>
  <c r="AU312" i="31" s="1"/>
  <c r="BH338" i="9"/>
  <c r="BD315" i="27"/>
  <c r="BD315" i="31" s="1"/>
  <c r="BD315" i="24"/>
  <c r="BD316" i="21"/>
  <c r="AN342" i="9"/>
  <c r="Z261" i="31"/>
  <c r="AU289" i="21"/>
  <c r="AU288" i="27"/>
  <c r="AU288" i="31" s="1"/>
  <c r="AU288" i="24"/>
  <c r="BC341" i="9"/>
  <c r="Y333" i="9"/>
  <c r="U310" i="24"/>
  <c r="U311" i="21"/>
  <c r="U310" i="27"/>
  <c r="U310" i="31" s="1"/>
  <c r="AA289" i="21"/>
  <c r="AA288" i="27"/>
  <c r="AA288" i="31" s="1"/>
  <c r="AA288" i="24"/>
  <c r="AL330" i="9"/>
  <c r="AH307" i="24"/>
  <c r="AH308" i="21"/>
  <c r="AH307" i="27"/>
  <c r="AD288" i="27"/>
  <c r="AD288" i="31" s="1"/>
  <c r="AD289" i="21"/>
  <c r="AD288" i="24"/>
  <c r="V336" i="9"/>
  <c r="AV335" i="9"/>
  <c r="AR313" i="21"/>
  <c r="AR312" i="27"/>
  <c r="AR312" i="31" s="1"/>
  <c r="AR312" i="24"/>
  <c r="X332" i="9"/>
  <c r="T309" i="27"/>
  <c r="T309" i="31" s="1"/>
  <c r="T309" i="24"/>
  <c r="T310" i="21"/>
  <c r="Q287" i="27"/>
  <c r="Q287" i="31" s="1"/>
  <c r="Q287" i="24"/>
  <c r="Q288" i="21"/>
  <c r="AW289" i="24"/>
  <c r="AW289" i="27"/>
  <c r="AW289" i="31" s="1"/>
  <c r="AW290" i="21"/>
  <c r="AT287" i="24"/>
  <c r="AT287" i="27"/>
  <c r="AT287" i="31" s="1"/>
  <c r="AT288" i="21"/>
  <c r="AZ289" i="24"/>
  <c r="AZ289" i="27"/>
  <c r="AZ290" i="21"/>
  <c r="W289" i="24"/>
  <c r="W290" i="21"/>
  <c r="W289" i="27"/>
  <c r="W289" i="31" s="1"/>
  <c r="AD310" i="24"/>
  <c r="AD310" i="27"/>
  <c r="AD310" i="31" s="1"/>
  <c r="AD311" i="21"/>
  <c r="AH333" i="9"/>
  <c r="AF331" i="9"/>
  <c r="AB309" i="21"/>
  <c r="AB308" i="24"/>
  <c r="AB308" i="27"/>
  <c r="AB308" i="31" s="1"/>
  <c r="K285" i="27"/>
  <c r="K285" i="31" s="1"/>
  <c r="K286" i="21"/>
  <c r="K285" i="24"/>
  <c r="AI331" i="9"/>
  <c r="AE308" i="24"/>
  <c r="AE308" i="27"/>
  <c r="AE308" i="31" s="1"/>
  <c r="AE309" i="21"/>
  <c r="W284" i="27"/>
  <c r="W284" i="24"/>
  <c r="W285" i="21"/>
  <c r="M236" i="21"/>
  <c r="H259" i="21"/>
  <c r="AJ285" i="27"/>
  <c r="AJ285" i="31" s="1"/>
  <c r="AJ285" i="24"/>
  <c r="AJ286" i="21"/>
  <c r="AP290" i="24"/>
  <c r="AP290" i="27"/>
  <c r="AP290" i="31" s="1"/>
  <c r="AP291" i="21"/>
  <c r="BF337" i="9"/>
  <c r="BB314" i="27"/>
  <c r="BB314" i="31" s="1"/>
  <c r="BB315" i="21"/>
  <c r="BB314" i="24"/>
  <c r="BA244" i="31"/>
  <c r="AD286" i="24"/>
  <c r="AD287" i="21"/>
  <c r="AD286" i="27"/>
  <c r="AD286" i="31" s="1"/>
  <c r="M286" i="27"/>
  <c r="M286" i="31" s="1"/>
  <c r="M286" i="24"/>
  <c r="M287" i="21"/>
  <c r="AK341" i="9"/>
  <c r="R238" i="31"/>
  <c r="S289" i="24"/>
  <c r="S290" i="21"/>
  <c r="S289" i="27"/>
  <c r="S289" i="31" s="1"/>
  <c r="T312" i="27"/>
  <c r="T312" i="31" s="1"/>
  <c r="T313" i="21"/>
  <c r="T312" i="24"/>
  <c r="X335" i="9"/>
  <c r="H238" i="31"/>
  <c r="M234" i="31"/>
  <c r="H258" i="31" s="1"/>
  <c r="AM289" i="21"/>
  <c r="AM288" i="24"/>
  <c r="AM288" i="27"/>
  <c r="AM288" i="31" s="1"/>
  <c r="AV332" i="9"/>
  <c r="AR309" i="27"/>
  <c r="AR309" i="31" s="1"/>
  <c r="AR309" i="24"/>
  <c r="AR310" i="21"/>
  <c r="Y285" i="24"/>
  <c r="Y286" i="21"/>
  <c r="Y285" i="27"/>
  <c r="Y285" i="31" s="1"/>
  <c r="BB335" i="9"/>
  <c r="AX312" i="24"/>
  <c r="AX313" i="21"/>
  <c r="AX312" i="27"/>
  <c r="AX312" i="31" s="1"/>
  <c r="R333" i="9"/>
  <c r="N310" i="27"/>
  <c r="N310" i="31" s="1"/>
  <c r="N311" i="21"/>
  <c r="N310" i="24"/>
  <c r="L87" i="33"/>
  <c r="L138" i="34"/>
  <c r="BE295" i="27"/>
  <c r="BE295" i="31" s="1"/>
  <c r="BE296" i="21"/>
  <c r="BB293" i="24"/>
  <c r="BB293" i="27"/>
  <c r="BB293" i="31" s="1"/>
  <c r="BB294" i="21"/>
  <c r="AB331" i="9"/>
  <c r="X308" i="24"/>
  <c r="X308" i="27"/>
  <c r="X308" i="31" s="1"/>
  <c r="X309" i="21"/>
  <c r="AA312" i="21"/>
  <c r="AA311" i="27"/>
  <c r="AA311" i="31" s="1"/>
  <c r="AE334" i="9"/>
  <c r="AA311" i="24"/>
  <c r="T290" i="24"/>
  <c r="T290" i="27"/>
  <c r="T290" i="31" s="1"/>
  <c r="T291" i="21"/>
  <c r="AR344" i="9"/>
  <c r="AO334" i="9"/>
  <c r="AK311" i="27"/>
  <c r="AK311" i="31" s="1"/>
  <c r="AK312" i="21"/>
  <c r="AK311" i="24"/>
  <c r="P331" i="9"/>
  <c r="J136" i="34"/>
  <c r="L308" i="27"/>
  <c r="L308" i="31" s="1"/>
  <c r="L308" i="24"/>
  <c r="L309" i="21"/>
  <c r="J85" i="33"/>
  <c r="L288" i="27"/>
  <c r="L288" i="31" s="1"/>
  <c r="L289" i="21"/>
  <c r="L288" i="24"/>
  <c r="AF290" i="24"/>
  <c r="AF291" i="21"/>
  <c r="AF290" i="27"/>
  <c r="AF290" i="31" s="1"/>
  <c r="AY337" i="9"/>
  <c r="AC288" i="27"/>
  <c r="AC288" i="31" s="1"/>
  <c r="AC289" i="21"/>
  <c r="AC288" i="24"/>
  <c r="Y332" i="9"/>
  <c r="U309" i="27"/>
  <c r="U309" i="31" s="1"/>
  <c r="U309" i="24"/>
  <c r="U310" i="21"/>
  <c r="M261" i="31"/>
  <c r="Y291" i="27"/>
  <c r="Y291" i="31" s="1"/>
  <c r="Y292" i="21"/>
  <c r="Y291" i="24"/>
  <c r="AE335" i="9"/>
  <c r="AA312" i="24"/>
  <c r="AA312" i="27"/>
  <c r="AA312" i="31" s="1"/>
  <c r="AA313" i="21"/>
  <c r="O288" i="27"/>
  <c r="O288" i="31" s="1"/>
  <c r="O288" i="24"/>
  <c r="O289" i="21"/>
  <c r="AU284" i="24"/>
  <c r="AU285" i="21"/>
  <c r="AU284" i="27"/>
  <c r="AH261" i="31"/>
  <c r="AW263" i="31"/>
  <c r="BE334" i="9"/>
  <c r="BA311" i="24"/>
  <c r="BA311" i="27"/>
  <c r="BA312" i="21"/>
  <c r="AK334" i="9"/>
  <c r="AG312" i="21"/>
  <c r="AG311" i="27"/>
  <c r="AG311" i="31" s="1"/>
  <c r="AG311" i="24"/>
  <c r="AH292" i="24"/>
  <c r="AH292" i="27"/>
  <c r="AH292" i="31" s="1"/>
  <c r="AH293" i="21"/>
  <c r="AJ288" i="24"/>
  <c r="AJ288" i="27"/>
  <c r="AJ288" i="31" s="1"/>
  <c r="AJ289" i="21"/>
  <c r="BD334" i="9"/>
  <c r="AZ311" i="27"/>
  <c r="AZ311" i="31" s="1"/>
  <c r="AZ311" i="24"/>
  <c r="AZ312" i="21"/>
  <c r="AB332" i="9"/>
  <c r="X309" i="27"/>
  <c r="X309" i="31" s="1"/>
  <c r="X309" i="24"/>
  <c r="X310" i="21"/>
  <c r="AA331" i="9"/>
  <c r="W309" i="21"/>
  <c r="W308" i="27"/>
  <c r="W308" i="31" s="1"/>
  <c r="W308" i="24"/>
  <c r="X261" i="31"/>
  <c r="V289" i="21"/>
  <c r="V288" i="27"/>
  <c r="V288" i="31" s="1"/>
  <c r="V288" i="24"/>
  <c r="AC287" i="24"/>
  <c r="AC288" i="21"/>
  <c r="AC287" i="27"/>
  <c r="AC287" i="31" s="1"/>
  <c r="M287" i="27"/>
  <c r="M287" i="31" s="1"/>
  <c r="M288" i="21"/>
  <c r="M287" i="24"/>
  <c r="J261" i="31"/>
  <c r="J281" i="31" s="1"/>
  <c r="J281" i="27"/>
  <c r="J282" i="27" s="1"/>
  <c r="AG330" i="9"/>
  <c r="AC307" i="24"/>
  <c r="AC307" i="27"/>
  <c r="AC308" i="21"/>
  <c r="T286" i="24"/>
  <c r="T287" i="21"/>
  <c r="T286" i="27"/>
  <c r="T286" i="31" s="1"/>
  <c r="AR261" i="31"/>
  <c r="AG261" i="31"/>
  <c r="AW312" i="27"/>
  <c r="AW312" i="31" s="1"/>
  <c r="AW313" i="21"/>
  <c r="BA335" i="9"/>
  <c r="AW312" i="24"/>
  <c r="AW332" i="9"/>
  <c r="AS309" i="27"/>
  <c r="AS309" i="31" s="1"/>
  <c r="AS310" i="21"/>
  <c r="AS309" i="24"/>
  <c r="AL288" i="24"/>
  <c r="AL289" i="21"/>
  <c r="AL288" i="27"/>
  <c r="AL288" i="31" s="1"/>
  <c r="AI290" i="21"/>
  <c r="AI289" i="27"/>
  <c r="AI289" i="31" s="1"/>
  <c r="AI289" i="24"/>
  <c r="AM332" i="9"/>
  <c r="AI310" i="21"/>
  <c r="AI309" i="27"/>
  <c r="AI309" i="31" s="1"/>
  <c r="AI309" i="24"/>
  <c r="AP261" i="31"/>
  <c r="L238" i="31"/>
  <c r="Q234" i="31"/>
  <c r="L258" i="31" s="1"/>
  <c r="Z334" i="9"/>
  <c r="V312" i="21"/>
  <c r="V311" i="24"/>
  <c r="V311" i="27"/>
  <c r="V311" i="31" s="1"/>
  <c r="AT335" i="9"/>
  <c r="AP312" i="27"/>
  <c r="AP312" i="31" s="1"/>
  <c r="AP313" i="21"/>
  <c r="AP312" i="24"/>
  <c r="L285" i="24"/>
  <c r="L285" i="27"/>
  <c r="L285" i="31" s="1"/>
  <c r="L286" i="21"/>
  <c r="BG337" i="9"/>
  <c r="BC314" i="27"/>
  <c r="BC314" i="31" s="1"/>
  <c r="BC315" i="21"/>
  <c r="BC314" i="24"/>
  <c r="AF311" i="21"/>
  <c r="AJ333" i="9"/>
  <c r="AF310" i="24"/>
  <c r="AF310" i="27"/>
  <c r="AF310" i="31" s="1"/>
  <c r="AF238" i="31"/>
  <c r="X333" i="9"/>
  <c r="T310" i="24"/>
  <c r="T310" i="27"/>
  <c r="T310" i="31" s="1"/>
  <c r="T311" i="21"/>
  <c r="S286" i="21"/>
  <c r="S285" i="24"/>
  <c r="S285" i="27"/>
  <c r="S285" i="31" s="1"/>
  <c r="R332" i="9"/>
  <c r="N309" i="24"/>
  <c r="N309" i="27"/>
  <c r="N309" i="31" s="1"/>
  <c r="N310" i="21"/>
  <c r="AC333" i="9"/>
  <c r="Y310" i="24"/>
  <c r="Y310" i="27"/>
  <c r="Y310" i="31" s="1"/>
  <c r="Y311" i="21"/>
  <c r="AI284" i="27"/>
  <c r="AI284" i="24"/>
  <c r="AI285" i="21"/>
  <c r="AE293" i="27"/>
  <c r="AE293" i="31" s="1"/>
  <c r="AE293" i="24"/>
  <c r="AE294" i="21"/>
  <c r="P311" i="24"/>
  <c r="P311" i="27"/>
  <c r="P311" i="31" s="1"/>
  <c r="T334" i="9"/>
  <c r="P312" i="21"/>
  <c r="V292" i="27"/>
  <c r="V292" i="31" s="1"/>
  <c r="V292" i="24"/>
  <c r="V293" i="21"/>
  <c r="AS289" i="24"/>
  <c r="AS290" i="21"/>
  <c r="AS289" i="27"/>
  <c r="AS289" i="31" s="1"/>
  <c r="AA238" i="31"/>
  <c r="AQ343" i="9"/>
  <c r="BB292" i="27"/>
  <c r="BB292" i="31" s="1"/>
  <c r="BB293" i="21"/>
  <c r="BB292" i="24"/>
  <c r="BA331" i="9"/>
  <c r="AW308" i="24"/>
  <c r="AW308" i="27"/>
  <c r="AW308" i="31" s="1"/>
  <c r="AW309" i="21"/>
  <c r="P238" i="31"/>
  <c r="U331" i="9"/>
  <c r="Q308" i="24"/>
  <c r="Q309" i="21"/>
  <c r="Q308" i="27"/>
  <c r="Q308" i="31" s="1"/>
  <c r="AN288" i="21"/>
  <c r="AN287" i="27"/>
  <c r="AN287" i="31" s="1"/>
  <c r="AN287" i="24"/>
  <c r="BB332" i="9"/>
  <c r="AX310" i="21"/>
  <c r="AX309" i="27"/>
  <c r="AX309" i="31" s="1"/>
  <c r="AX309" i="24"/>
  <c r="N236" i="21"/>
  <c r="I259" i="21"/>
  <c r="AU286" i="24"/>
  <c r="AU287" i="21"/>
  <c r="AU286" i="27"/>
  <c r="AU286" i="31" s="1"/>
  <c r="AF285" i="24"/>
  <c r="AF286" i="21"/>
  <c r="AF285" i="27"/>
  <c r="AF285" i="31" s="1"/>
  <c r="AN284" i="27"/>
  <c r="AN285" i="21"/>
  <c r="AN284" i="24"/>
  <c r="BA291" i="21"/>
  <c r="BA290" i="24"/>
  <c r="BA290" i="27"/>
  <c r="AB286" i="24"/>
  <c r="AB287" i="21"/>
  <c r="AB286" i="27"/>
  <c r="AB286" i="31" s="1"/>
  <c r="AC286" i="21"/>
  <c r="AC285" i="27"/>
  <c r="AC285" i="31" s="1"/>
  <c r="AC285" i="24"/>
  <c r="T332" i="9"/>
  <c r="P309" i="24"/>
  <c r="P309" i="27"/>
  <c r="P309" i="31" s="1"/>
  <c r="P310" i="21"/>
  <c r="AP238" i="31"/>
  <c r="O236" i="21"/>
  <c r="J259" i="21"/>
  <c r="AD311" i="24"/>
  <c r="AH334" i="9"/>
  <c r="AD311" i="27"/>
  <c r="AD311" i="31" s="1"/>
  <c r="AD312" i="21"/>
  <c r="AM261" i="31"/>
  <c r="AE238" i="31"/>
  <c r="AZ292" i="21"/>
  <c r="AZ291" i="27"/>
  <c r="AZ291" i="31" s="1"/>
  <c r="AZ291" i="24"/>
  <c r="AF330" i="9"/>
  <c r="AB307" i="24"/>
  <c r="AB308" i="21"/>
  <c r="AB307" i="27"/>
  <c r="AN336" i="9"/>
  <c r="BK342" i="9"/>
  <c r="X287" i="24"/>
  <c r="X288" i="21"/>
  <c r="X287" i="27"/>
  <c r="X287" i="31" s="1"/>
  <c r="AD285" i="21"/>
  <c r="AD284" i="24"/>
  <c r="AD284" i="27"/>
  <c r="R289" i="24"/>
  <c r="R290" i="21"/>
  <c r="R289" i="27"/>
  <c r="R289" i="31" s="1"/>
  <c r="AC310" i="24"/>
  <c r="AG333" i="9"/>
  <c r="AC310" i="27"/>
  <c r="AC310" i="31" s="1"/>
  <c r="AC311" i="21"/>
  <c r="AO311" i="24"/>
  <c r="AO312" i="21"/>
  <c r="AS334" i="9"/>
  <c r="AO311" i="27"/>
  <c r="AO311" i="31" s="1"/>
  <c r="AN288" i="27"/>
  <c r="AN288" i="31" s="1"/>
  <c r="AN288" i="24"/>
  <c r="AN289" i="21"/>
  <c r="AP286" i="24"/>
  <c r="AP287" i="21"/>
  <c r="AP286" i="27"/>
  <c r="AP286" i="31" s="1"/>
  <c r="N261" i="31"/>
  <c r="AV289" i="27"/>
  <c r="AV289" i="31" s="1"/>
  <c r="AV290" i="21"/>
  <c r="AV289" i="24"/>
  <c r="BK341" i="9"/>
  <c r="BH339" i="9"/>
  <c r="BD316" i="27"/>
  <c r="BD316" i="31" s="1"/>
  <c r="BD317" i="21"/>
  <c r="BD316" i="24"/>
  <c r="V285" i="27"/>
  <c r="V285" i="31" s="1"/>
  <c r="V286" i="21"/>
  <c r="V285" i="24"/>
  <c r="Y288" i="24"/>
  <c r="Y289" i="21"/>
  <c r="Y288" i="27"/>
  <c r="Y288" i="31" s="1"/>
  <c r="BE336" i="9"/>
  <c r="BA314" i="21"/>
  <c r="BA313" i="27"/>
  <c r="BA313" i="31" s="1"/>
  <c r="BA313" i="24"/>
  <c r="Y311" i="24"/>
  <c r="AC334" i="9"/>
  <c r="Y311" i="27"/>
  <c r="Y311" i="31" s="1"/>
  <c r="Y312" i="21"/>
  <c r="AI288" i="24"/>
  <c r="AI288" i="27"/>
  <c r="AI288" i="31" s="1"/>
  <c r="AI289" i="21"/>
  <c r="J285" i="27"/>
  <c r="J285" i="31" s="1"/>
  <c r="J285" i="24"/>
  <c r="J286" i="21"/>
  <c r="S331" i="9"/>
  <c r="O308" i="27"/>
  <c r="O308" i="31" s="1"/>
  <c r="O309" i="21"/>
  <c r="O308" i="24"/>
  <c r="AS291" i="27"/>
  <c r="AS291" i="31" s="1"/>
  <c r="AS292" i="21"/>
  <c r="AS291" i="24"/>
  <c r="AD341" i="9"/>
  <c r="O307" i="27"/>
  <c r="O307" i="24"/>
  <c r="S330" i="9"/>
  <c r="O308" i="21"/>
  <c r="AO310" i="27"/>
  <c r="AO310" i="31" s="1"/>
  <c r="AS333" i="9"/>
  <c r="AO311" i="21"/>
  <c r="AO310" i="24"/>
  <c r="Y290" i="21"/>
  <c r="Y289" i="24"/>
  <c r="Y289" i="27"/>
  <c r="Y289" i="31" s="1"/>
  <c r="AT238" i="31"/>
  <c r="AJ290" i="24"/>
  <c r="AJ291" i="21"/>
  <c r="AJ290" i="27"/>
  <c r="AJ290" i="31" s="1"/>
  <c r="AV333" i="9"/>
  <c r="AR310" i="24"/>
  <c r="AR311" i="21"/>
  <c r="AR310" i="27"/>
  <c r="AR310" i="31" s="1"/>
  <c r="AY289" i="21"/>
  <c r="AY288" i="27"/>
  <c r="AY288" i="24"/>
  <c r="N238" i="31"/>
  <c r="AP334" i="9"/>
  <c r="AL311" i="24"/>
  <c r="AL311" i="27"/>
  <c r="AL311" i="31" s="1"/>
  <c r="AL312" i="21"/>
  <c r="BH340" i="9"/>
  <c r="AK238" i="31"/>
  <c r="AZ338" i="9"/>
  <c r="U285" i="24"/>
  <c r="U285" i="27"/>
  <c r="U285" i="31" s="1"/>
  <c r="U286" i="21"/>
  <c r="AP288" i="27"/>
  <c r="AP288" i="31" s="1"/>
  <c r="AP288" i="24"/>
  <c r="AP289" i="21"/>
  <c r="AT261" i="31"/>
  <c r="AD330" i="9"/>
  <c r="Z308" i="21"/>
  <c r="Z307" i="24"/>
  <c r="Z307" i="27"/>
  <c r="AB334" i="9"/>
  <c r="X311" i="24"/>
  <c r="X311" i="27"/>
  <c r="X311" i="31" s="1"/>
  <c r="X312" i="21"/>
  <c r="AD238" i="31"/>
  <c r="AU334" i="9"/>
  <c r="AQ311" i="27"/>
  <c r="AQ311" i="31" s="1"/>
  <c r="AQ311" i="24"/>
  <c r="AQ312" i="21"/>
  <c r="AF288" i="24"/>
  <c r="AF288" i="27"/>
  <c r="AF288" i="31" s="1"/>
  <c r="AF289" i="21"/>
  <c r="Q333" i="9"/>
  <c r="M310" i="24"/>
  <c r="K138" i="34"/>
  <c r="M310" i="27"/>
  <c r="M310" i="31" s="1"/>
  <c r="K87" i="33"/>
  <c r="M311" i="21"/>
  <c r="AL338" i="9"/>
  <c r="AH315" i="24"/>
  <c r="AH316" i="21"/>
  <c r="AH315" i="27"/>
  <c r="AH315" i="31" s="1"/>
  <c r="J281" i="24"/>
  <c r="J282" i="24" s="1"/>
  <c r="AT332" i="9"/>
  <c r="AP309" i="27"/>
  <c r="AP309" i="31" s="1"/>
  <c r="AP309" i="24"/>
  <c r="AP310" i="21"/>
  <c r="AA284" i="24"/>
  <c r="AA285" i="21"/>
  <c r="AA284" i="27"/>
  <c r="P310" i="24"/>
  <c r="P310" i="27"/>
  <c r="P310" i="31" s="1"/>
  <c r="P311" i="21"/>
  <c r="T333" i="9"/>
  <c r="AZ331" i="9"/>
  <c r="AV308" i="24"/>
  <c r="AV309" i="21"/>
  <c r="AV308" i="27"/>
  <c r="AV308" i="31" s="1"/>
  <c r="AU289" i="24"/>
  <c r="AU289" i="27"/>
  <c r="AU289" i="31" s="1"/>
  <c r="AU290" i="21"/>
  <c r="X238" i="31"/>
  <c r="AQ286" i="27"/>
  <c r="AQ286" i="31" s="1"/>
  <c r="AQ287" i="21"/>
  <c r="AQ286" i="24"/>
  <c r="AI337" i="9"/>
  <c r="AE314" i="27"/>
  <c r="AE314" i="31" s="1"/>
  <c r="AE315" i="21"/>
  <c r="AE314" i="24"/>
  <c r="AC337" i="9"/>
  <c r="AG287" i="21"/>
  <c r="AG286" i="27"/>
  <c r="AG286" i="31" s="1"/>
  <c r="AG286" i="24"/>
  <c r="M235" i="24"/>
  <c r="H258" i="24"/>
  <c r="T288" i="27"/>
  <c r="T288" i="31" s="1"/>
  <c r="T289" i="21"/>
  <c r="T288" i="24"/>
  <c r="AZ332" i="9"/>
  <c r="AV309" i="24"/>
  <c r="AV309" i="27"/>
  <c r="AV309" i="31" s="1"/>
  <c r="AV310" i="21"/>
  <c r="AN289" i="27"/>
  <c r="AN289" i="31" s="1"/>
  <c r="AN289" i="24"/>
  <c r="AN290" i="21"/>
  <c r="AD290" i="24"/>
  <c r="AD291" i="21"/>
  <c r="AD290" i="27"/>
  <c r="AD290" i="31" s="1"/>
  <c r="BF338" i="9"/>
  <c r="BE341" i="9"/>
  <c r="R331" i="9"/>
  <c r="N308" i="27"/>
  <c r="N308" i="31" s="1"/>
  <c r="N309" i="21"/>
  <c r="N308" i="24"/>
  <c r="W309" i="27"/>
  <c r="W309" i="31" s="1"/>
  <c r="W310" i="21"/>
  <c r="W309" i="24"/>
  <c r="AA332" i="9"/>
  <c r="AI286" i="24"/>
  <c r="AI286" i="27"/>
  <c r="AI286" i="31" s="1"/>
  <c r="AI287" i="21"/>
  <c r="O330" i="9"/>
  <c r="K327" i="9"/>
  <c r="K307" i="24"/>
  <c r="I84" i="33"/>
  <c r="K308" i="21"/>
  <c r="K307" i="27"/>
  <c r="I135" i="34"/>
  <c r="AJ261" i="31"/>
  <c r="R330" i="9"/>
  <c r="N307" i="24"/>
  <c r="N308" i="21"/>
  <c r="N307" i="27"/>
  <c r="N327" i="9"/>
  <c r="BA292" i="21"/>
  <c r="BA291" i="27"/>
  <c r="BA291" i="31" s="1"/>
  <c r="BA291" i="24"/>
  <c r="AD288" i="21"/>
  <c r="AD287" i="24"/>
  <c r="AD287" i="27"/>
  <c r="AD287" i="31" s="1"/>
  <c r="Y331" i="9"/>
  <c r="U308" i="24"/>
  <c r="U308" i="27"/>
  <c r="U308" i="31" s="1"/>
  <c r="U309" i="21"/>
  <c r="AT289" i="24"/>
  <c r="AT289" i="27"/>
  <c r="AT289" i="31" s="1"/>
  <c r="AT290" i="21"/>
  <c r="AQ289" i="27"/>
  <c r="AQ289" i="31" s="1"/>
  <c r="AQ289" i="24"/>
  <c r="AQ290" i="21"/>
  <c r="L286" i="24"/>
  <c r="L286" i="27"/>
  <c r="L286" i="31" s="1"/>
  <c r="L287" i="21"/>
  <c r="W287" i="24"/>
  <c r="W287" i="27"/>
  <c r="W287" i="31" s="1"/>
  <c r="W288" i="21"/>
  <c r="AQ238" i="31"/>
  <c r="T331" i="9"/>
  <c r="P308" i="27"/>
  <c r="P308" i="31" s="1"/>
  <c r="P308" i="24"/>
  <c r="P309" i="21"/>
  <c r="BA267" i="31"/>
  <c r="AC310" i="21"/>
  <c r="AC309" i="27"/>
  <c r="AC309" i="31" s="1"/>
  <c r="AG332" i="9"/>
  <c r="AC309" i="24"/>
  <c r="N288" i="24"/>
  <c r="N289" i="21"/>
  <c r="N288" i="27"/>
  <c r="N288" i="31" s="1"/>
  <c r="BI339" i="9"/>
  <c r="BE316" i="27"/>
  <c r="BE316" i="31" s="1"/>
  <c r="BE316" i="24"/>
  <c r="BE317" i="21"/>
  <c r="T261" i="31"/>
  <c r="S308" i="21"/>
  <c r="W330" i="9"/>
  <c r="S307" i="27"/>
  <c r="S307" i="24"/>
  <c r="AR287" i="21"/>
  <c r="AR286" i="24"/>
  <c r="AR286" i="27"/>
  <c r="AR286" i="31" s="1"/>
  <c r="W332" i="9"/>
  <c r="S309" i="24"/>
  <c r="S309" i="27"/>
  <c r="S309" i="31" s="1"/>
  <c r="S310" i="21"/>
  <c r="AF335" i="9"/>
  <c r="AB312" i="24"/>
  <c r="AB312" i="27"/>
  <c r="AB312" i="31" s="1"/>
  <c r="AB313" i="21"/>
  <c r="AS307" i="27"/>
  <c r="AW330" i="9"/>
  <c r="AS308" i="21"/>
  <c r="AS307" i="24"/>
  <c r="AT333" i="9"/>
  <c r="AP310" i="24"/>
  <c r="AP310" i="27"/>
  <c r="AP310" i="31" s="1"/>
  <c r="AP311" i="21"/>
  <c r="AV287" i="21"/>
  <c r="AV286" i="24"/>
  <c r="AV286" i="27"/>
  <c r="AV286" i="31" s="1"/>
  <c r="AU331" i="9"/>
  <c r="AQ308" i="24"/>
  <c r="AQ308" i="27"/>
  <c r="AQ308" i="31" s="1"/>
  <c r="AQ309" i="21"/>
  <c r="K261" i="31"/>
  <c r="K281" i="31" s="1"/>
  <c r="K281" i="27"/>
  <c r="K282" i="27" s="1"/>
  <c r="Q238" i="31"/>
  <c r="W334" i="9"/>
  <c r="S311" i="27"/>
  <c r="S311" i="31" s="1"/>
  <c r="S311" i="24"/>
  <c r="S312" i="21"/>
  <c r="W311" i="27"/>
  <c r="W311" i="31" s="1"/>
  <c r="W312" i="21"/>
  <c r="AA334" i="9"/>
  <c r="W311" i="24"/>
  <c r="Z286" i="27"/>
  <c r="Z286" i="31" s="1"/>
  <c r="Z286" i="24"/>
  <c r="Z287" i="21"/>
  <c r="AL238" i="31"/>
  <c r="Y286" i="27"/>
  <c r="Y286" i="31" s="1"/>
  <c r="Y286" i="24"/>
  <c r="Y287" i="21"/>
  <c r="AL287" i="24"/>
  <c r="AL288" i="21"/>
  <c r="AL287" i="27"/>
  <c r="AL287" i="31" s="1"/>
  <c r="AH288" i="27"/>
  <c r="AH288" i="31" s="1"/>
  <c r="AH289" i="21"/>
  <c r="AH288" i="24"/>
  <c r="AZ313" i="21"/>
  <c r="AZ312" i="24"/>
  <c r="BD335" i="9"/>
  <c r="AZ312" i="27"/>
  <c r="AZ312" i="31" s="1"/>
  <c r="P261" i="31"/>
  <c r="I285" i="24"/>
  <c r="I286" i="21"/>
  <c r="I285" i="27"/>
  <c r="I285" i="31" s="1"/>
  <c r="J304" i="9"/>
  <c r="J284" i="27"/>
  <c r="J285" i="21"/>
  <c r="J284" i="24"/>
  <c r="AU238" i="31"/>
  <c r="K286" i="24"/>
  <c r="K287" i="21"/>
  <c r="K286" i="27"/>
  <c r="K286" i="31" s="1"/>
  <c r="AX333" i="9"/>
  <c r="AT311" i="21"/>
  <c r="AT310" i="27"/>
  <c r="AT310" i="31" s="1"/>
  <c r="AT310" i="24"/>
  <c r="S284" i="24"/>
  <c r="S285" i="21"/>
  <c r="S284" i="27"/>
  <c r="N286" i="27"/>
  <c r="N286" i="31" s="1"/>
  <c r="N287" i="21"/>
  <c r="N286" i="24"/>
  <c r="T285" i="24"/>
  <c r="T286" i="21"/>
  <c r="T285" i="27"/>
  <c r="T285" i="31" s="1"/>
  <c r="AB288" i="27"/>
  <c r="AB288" i="31" s="1"/>
  <c r="AB289" i="21"/>
  <c r="AB288" i="24"/>
  <c r="BG339" i="9"/>
  <c r="AU333" i="9"/>
  <c r="AQ311" i="21"/>
  <c r="AQ310" i="27"/>
  <c r="AQ310" i="31" s="1"/>
  <c r="AQ310" i="24"/>
  <c r="BN344" i="9"/>
  <c r="Z284" i="27"/>
  <c r="Z285" i="21"/>
  <c r="Z284" i="24"/>
  <c r="AT331" i="9"/>
  <c r="AP308" i="24"/>
  <c r="AP308" i="27"/>
  <c r="AP308" i="31" s="1"/>
  <c r="AP309" i="21"/>
  <c r="Z310" i="24"/>
  <c r="AD333" i="9"/>
  <c r="Z310" i="27"/>
  <c r="Z310" i="31" s="1"/>
  <c r="Z311" i="21"/>
  <c r="R312" i="21"/>
  <c r="R311" i="24"/>
  <c r="V334" i="9"/>
  <c r="R311" i="27"/>
  <c r="R311" i="31" s="1"/>
  <c r="AN335" i="9"/>
  <c r="AJ312" i="24"/>
  <c r="AJ313" i="21"/>
  <c r="AJ312" i="27"/>
  <c r="AJ312" i="31" s="1"/>
  <c r="AD261" i="31"/>
  <c r="H258" i="27"/>
  <c r="M235" i="27"/>
  <c r="AD338" i="9"/>
  <c r="Z287" i="24"/>
  <c r="Z288" i="21"/>
  <c r="Z287" i="27"/>
  <c r="Z287" i="31" s="1"/>
  <c r="AW333" i="9"/>
  <c r="AS311" i="21"/>
  <c r="AS310" i="27"/>
  <c r="AS310" i="31" s="1"/>
  <c r="AS310" i="24"/>
  <c r="AV262" i="31"/>
  <c r="AX264" i="31"/>
  <c r="S286" i="24"/>
  <c r="S286" i="27"/>
  <c r="S286" i="31" s="1"/>
  <c r="S287" i="21"/>
  <c r="BM344" i="9"/>
  <c r="M284" i="24"/>
  <c r="M284" i="27"/>
  <c r="M285" i="21"/>
  <c r="BC333" i="9"/>
  <c r="AY310" i="24"/>
  <c r="AY310" i="27"/>
  <c r="AY310" i="31" s="1"/>
  <c r="AY311" i="21"/>
  <c r="AU310" i="21"/>
  <c r="AY332" i="9"/>
  <c r="AU309" i="24"/>
  <c r="AU309" i="27"/>
  <c r="AU309" i="31" s="1"/>
  <c r="AP336" i="9"/>
  <c r="AO238" i="31"/>
  <c r="AN330" i="9"/>
  <c r="AJ308" i="21"/>
  <c r="AJ307" i="24"/>
  <c r="AJ307" i="27"/>
  <c r="AP287" i="24"/>
  <c r="AP288" i="21"/>
  <c r="AP287" i="27"/>
  <c r="AP287" i="31" s="1"/>
  <c r="AE330" i="9"/>
  <c r="AA307" i="24"/>
  <c r="AA308" i="21"/>
  <c r="AA307" i="27"/>
  <c r="AB238" i="31"/>
  <c r="P332" i="9"/>
  <c r="J137" i="34"/>
  <c r="J86" i="33"/>
  <c r="L309" i="24"/>
  <c r="L310" i="21"/>
  <c r="L309" i="27"/>
  <c r="L309" i="31" s="1"/>
  <c r="AV334" i="9"/>
  <c r="AR311" i="27"/>
  <c r="AR311" i="31" s="1"/>
  <c r="AR312" i="21"/>
  <c r="AR311" i="24"/>
  <c r="X284" i="24"/>
  <c r="X284" i="27"/>
  <c r="X285" i="21"/>
  <c r="AO288" i="24"/>
  <c r="AO288" i="27"/>
  <c r="AO288" i="31" s="1"/>
  <c r="AO289" i="21"/>
  <c r="O238" i="31"/>
  <c r="AL334" i="9"/>
  <c r="AH311" i="24"/>
  <c r="AH311" i="27"/>
  <c r="AH311" i="31" s="1"/>
  <c r="AH312" i="21"/>
  <c r="K287" i="24"/>
  <c r="K287" i="27"/>
  <c r="K287" i="31" s="1"/>
  <c r="K288" i="21"/>
  <c r="L259" i="21"/>
  <c r="Q236" i="21"/>
  <c r="AF292" i="24"/>
  <c r="AF293" i="21"/>
  <c r="AF292" i="27"/>
  <c r="AF292" i="31" s="1"/>
  <c r="N287" i="24"/>
  <c r="N288" i="21"/>
  <c r="N287" i="27"/>
  <c r="N287" i="31" s="1"/>
  <c r="AR284" i="24"/>
  <c r="AR285" i="21"/>
  <c r="AR284" i="27"/>
  <c r="AS285" i="27"/>
  <c r="AS285" i="31" s="1"/>
  <c r="AS286" i="21"/>
  <c r="AS285" i="24"/>
  <c r="AM330" i="9"/>
  <c r="AI307" i="24"/>
  <c r="AI308" i="21"/>
  <c r="AI307" i="27"/>
  <c r="AT285" i="24"/>
  <c r="AT286" i="21"/>
  <c r="AT285" i="27"/>
  <c r="AT285" i="31" s="1"/>
  <c r="AP335" i="9"/>
  <c r="AL312" i="24"/>
  <c r="AL312" i="27"/>
  <c r="AL312" i="31" s="1"/>
  <c r="AL313" i="21"/>
  <c r="K258" i="24"/>
  <c r="P235" i="24"/>
  <c r="AT336" i="9"/>
  <c r="AM287" i="21"/>
  <c r="AM286" i="27"/>
  <c r="AM286" i="31" s="1"/>
  <c r="AM286" i="24"/>
  <c r="Y309" i="21"/>
  <c r="AC331" i="9"/>
  <c r="Y308" i="24"/>
  <c r="Y308" i="27"/>
  <c r="Y308" i="31" s="1"/>
  <c r="AC291" i="24"/>
  <c r="AC292" i="21"/>
  <c r="AC291" i="27"/>
  <c r="AC291" i="31" s="1"/>
  <c r="AL332" i="9"/>
  <c r="AH309" i="24"/>
  <c r="AH309" i="27"/>
  <c r="AH309" i="31" s="1"/>
  <c r="AH310" i="21"/>
  <c r="BG338" i="9"/>
  <c r="BC315" i="24"/>
  <c r="BC315" i="27"/>
  <c r="BC315" i="31" s="1"/>
  <c r="BC316" i="21"/>
  <c r="AV330" i="9"/>
  <c r="AR308" i="21"/>
  <c r="AR307" i="24"/>
  <c r="AR307" i="27"/>
  <c r="M310" i="21"/>
  <c r="Q332" i="9"/>
  <c r="K86" i="33"/>
  <c r="K137" i="34"/>
  <c r="M309" i="24"/>
  <c r="M309" i="27"/>
  <c r="M309" i="31" s="1"/>
  <c r="J258" i="24"/>
  <c r="O235" i="24"/>
  <c r="AY242" i="31"/>
  <c r="AT286" i="24"/>
  <c r="AT286" i="27"/>
  <c r="AT286" i="31" s="1"/>
  <c r="AT287" i="21"/>
  <c r="AJ336" i="9"/>
  <c r="AF313" i="24"/>
  <c r="AF313" i="27"/>
  <c r="AF313" i="31" s="1"/>
  <c r="AF314" i="21"/>
  <c r="V238" i="31"/>
  <c r="U286" i="27"/>
  <c r="U286" i="31" s="1"/>
  <c r="U287" i="21"/>
  <c r="U286" i="24"/>
  <c r="AO332" i="9"/>
  <c r="AK309" i="27"/>
  <c r="AK309" i="31" s="1"/>
  <c r="AK310" i="21"/>
  <c r="AK309" i="24"/>
  <c r="I284" i="24"/>
  <c r="I304" i="9"/>
  <c r="I352" i="9" s="1"/>
  <c r="I285" i="21"/>
  <c r="I284" i="27"/>
  <c r="AN331" i="9"/>
  <c r="AJ309" i="21"/>
  <c r="AJ308" i="24"/>
  <c r="AJ308" i="27"/>
  <c r="AJ308" i="31" s="1"/>
  <c r="J307" i="24"/>
  <c r="J327" i="24" s="1"/>
  <c r="J328" i="24" s="1"/>
  <c r="J307" i="27"/>
  <c r="J308" i="21"/>
  <c r="J328" i="21" s="1"/>
  <c r="J329" i="21" s="1"/>
  <c r="N330" i="9"/>
  <c r="J327" i="9"/>
  <c r="H135" i="34"/>
  <c r="H156" i="34" s="1"/>
  <c r="H158" i="34" s="1"/>
  <c r="H160" i="34" s="1"/>
  <c r="H84" i="33"/>
  <c r="H95" i="33" s="1"/>
  <c r="H97" i="33" s="1"/>
  <c r="H99" i="33" s="1"/>
  <c r="L304" i="9"/>
  <c r="L284" i="24"/>
  <c r="L284" i="27"/>
  <c r="L285" i="21"/>
  <c r="R287" i="24"/>
  <c r="R288" i="21"/>
  <c r="R287" i="27"/>
  <c r="R287" i="31" s="1"/>
  <c r="S334" i="9"/>
  <c r="M139" i="34"/>
  <c r="O311" i="27"/>
  <c r="O311" i="31" s="1"/>
  <c r="O312" i="21"/>
  <c r="O311" i="24"/>
  <c r="M88" i="33"/>
  <c r="AZ266" i="31"/>
  <c r="AM341" i="9"/>
  <c r="AB290" i="24"/>
  <c r="AB291" i="21"/>
  <c r="AB290" i="27"/>
  <c r="AB290" i="31" s="1"/>
  <c r="AZ335" i="9"/>
  <c r="AV312" i="24"/>
  <c r="AV312" i="27"/>
  <c r="AV312" i="31" s="1"/>
  <c r="AV313" i="21"/>
  <c r="AO286" i="27"/>
  <c r="AO286" i="31" s="1"/>
  <c r="AO286" i="24"/>
  <c r="AO287" i="21"/>
  <c r="AQ341" i="9"/>
  <c r="N285" i="24"/>
  <c r="N286" i="21"/>
  <c r="N285" i="27"/>
  <c r="N285" i="31" s="1"/>
  <c r="AA286" i="24"/>
  <c r="AA287" i="21"/>
  <c r="AA286" i="27"/>
  <c r="AA286" i="31" s="1"/>
  <c r="AU337" i="9"/>
  <c r="BC293" i="27"/>
  <c r="BC293" i="31" s="1"/>
  <c r="BC294" i="21"/>
  <c r="BC293" i="24"/>
  <c r="AR289" i="27"/>
  <c r="AR289" i="31" s="1"/>
  <c r="AR289" i="24"/>
  <c r="AR290" i="21"/>
  <c r="Q284" i="24"/>
  <c r="Q284" i="27"/>
  <c r="Q285" i="21"/>
  <c r="AS287" i="27"/>
  <c r="AS287" i="31" s="1"/>
  <c r="AS287" i="24"/>
  <c r="AS288" i="21"/>
  <c r="Q286" i="24"/>
  <c r="Q287" i="21"/>
  <c r="Q286" i="27"/>
  <c r="Q286" i="31" s="1"/>
  <c r="Z289" i="27"/>
  <c r="Z289" i="31" s="1"/>
  <c r="Z290" i="21"/>
  <c r="Z289" i="24"/>
  <c r="O286" i="21"/>
  <c r="O285" i="24"/>
  <c r="O285" i="27"/>
  <c r="O285" i="31" s="1"/>
  <c r="AO285" i="24"/>
  <c r="AO286" i="21"/>
  <c r="AO285" i="27"/>
  <c r="AO285" i="31" s="1"/>
  <c r="AX290" i="24"/>
  <c r="AX290" i="27"/>
  <c r="AX290" i="31" s="1"/>
  <c r="AX291" i="21"/>
  <c r="AK333" i="9"/>
  <c r="AG310" i="27"/>
  <c r="AG310" i="31" s="1"/>
  <c r="AG310" i="24"/>
  <c r="AG311" i="21"/>
  <c r="AH335" i="9"/>
  <c r="AD312" i="24"/>
  <c r="AD313" i="21"/>
  <c r="AD312" i="27"/>
  <c r="AD312" i="31" s="1"/>
  <c r="BF336" i="9"/>
  <c r="BB313" i="24"/>
  <c r="BB314" i="21"/>
  <c r="BB313" i="27"/>
  <c r="BB313" i="31" s="1"/>
  <c r="AO331" i="9"/>
  <c r="AK308" i="24"/>
  <c r="AK309" i="21"/>
  <c r="AK308" i="27"/>
  <c r="AK308" i="31" s="1"/>
  <c r="AH238" i="31"/>
  <c r="AS311" i="27"/>
  <c r="AS311" i="31" s="1"/>
  <c r="AS311" i="24"/>
  <c r="AW334" i="9"/>
  <c r="AS312" i="21"/>
  <c r="Y330" i="9"/>
  <c r="U307" i="27"/>
  <c r="U307" i="24"/>
  <c r="U308" i="21"/>
  <c r="AO261" i="31"/>
  <c r="AH331" i="9"/>
  <c r="AD308" i="24"/>
  <c r="AD308" i="27"/>
  <c r="AD308" i="31" s="1"/>
  <c r="AD309" i="21"/>
  <c r="AO287" i="24"/>
  <c r="AO288" i="21"/>
  <c r="AO287" i="27"/>
  <c r="AO287" i="31" s="1"/>
  <c r="AN285" i="24"/>
  <c r="AN286" i="21"/>
  <c r="AN285" i="27"/>
  <c r="AN285" i="31" s="1"/>
  <c r="AH290" i="24"/>
  <c r="AH291" i="21"/>
  <c r="AH290" i="27"/>
  <c r="AH290" i="31" s="1"/>
  <c r="AG285" i="24"/>
  <c r="AG285" i="27"/>
  <c r="AG285" i="31" s="1"/>
  <c r="AG286" i="21"/>
  <c r="AE333" i="9"/>
  <c r="AA311" i="21"/>
  <c r="AA310" i="24"/>
  <c r="AA310" i="27"/>
  <c r="AA310" i="31" s="1"/>
  <c r="P288" i="24"/>
  <c r="P288" i="27"/>
  <c r="P288" i="31" s="1"/>
  <c r="P289" i="21"/>
  <c r="AH289" i="24"/>
  <c r="AH289" i="27"/>
  <c r="AH289" i="31" s="1"/>
  <c r="AH290" i="21"/>
  <c r="W238" i="31"/>
  <c r="AA288" i="21"/>
  <c r="AA287" i="27"/>
  <c r="AA287" i="31" s="1"/>
  <c r="AA287" i="24"/>
  <c r="BC334" i="9"/>
  <c r="AY311" i="24"/>
  <c r="AY312" i="21"/>
  <c r="AY311" i="27"/>
  <c r="AY311" i="31" s="1"/>
  <c r="Y334" i="9"/>
  <c r="U311" i="27"/>
  <c r="U311" i="31" s="1"/>
  <c r="U311" i="24"/>
  <c r="U312" i="21"/>
  <c r="N284" i="24"/>
  <c r="N284" i="27"/>
  <c r="N285" i="21"/>
  <c r="AZ243" i="31"/>
  <c r="AF336" i="9"/>
  <c r="BD294" i="27"/>
  <c r="BD294" i="31" s="1"/>
  <c r="BD295" i="21"/>
  <c r="AB311" i="21"/>
  <c r="AB310" i="27"/>
  <c r="AB310" i="31" s="1"/>
  <c r="AF333" i="9"/>
  <c r="AB310" i="24"/>
  <c r="R288" i="24"/>
  <c r="R288" i="27"/>
  <c r="R288" i="31" s="1"/>
  <c r="R289" i="21"/>
  <c r="AE310" i="21"/>
  <c r="AE309" i="27"/>
  <c r="AE309" i="31" s="1"/>
  <c r="AI332" i="9"/>
  <c r="AE309" i="24"/>
  <c r="AY290" i="24"/>
  <c r="AY291" i="21"/>
  <c r="AY290" i="27"/>
  <c r="AY290" i="31" s="1"/>
  <c r="AO343" i="9"/>
  <c r="AQ288" i="21"/>
  <c r="AQ287" i="27"/>
  <c r="AQ287" i="31" s="1"/>
  <c r="AQ287" i="24"/>
  <c r="AS261" i="31"/>
  <c r="AI238" i="31"/>
  <c r="U332" i="9"/>
  <c r="Q309" i="27"/>
  <c r="Q309" i="31" s="1"/>
  <c r="Q309" i="24"/>
  <c r="Q310" i="21"/>
  <c r="AJ286" i="27"/>
  <c r="AJ286" i="31" s="1"/>
  <c r="AJ287" i="21"/>
  <c r="AJ286" i="24"/>
  <c r="U330" i="9"/>
  <c r="Q308" i="21"/>
  <c r="Q307" i="24"/>
  <c r="Q307" i="27"/>
  <c r="BD333" i="9"/>
  <c r="AZ311" i="21"/>
  <c r="AZ310" i="24"/>
  <c r="AZ310" i="27"/>
  <c r="BA313" i="21"/>
  <c r="BE335" i="9"/>
  <c r="BA312" i="24"/>
  <c r="BA312" i="27"/>
  <c r="BA312" i="31" s="1"/>
  <c r="AK261" i="31"/>
  <c r="AW288" i="21"/>
  <c r="AW287" i="27"/>
  <c r="AW287" i="31" s="1"/>
  <c r="AW287" i="24"/>
  <c r="AS286" i="24"/>
  <c r="AS287" i="21"/>
  <c r="AS286" i="27"/>
  <c r="AS286" i="31" s="1"/>
  <c r="AH284" i="27"/>
  <c r="AH285" i="21"/>
  <c r="AH284" i="24"/>
  <c r="AW286" i="27"/>
  <c r="AW286" i="24"/>
  <c r="AW287" i="21"/>
  <c r="AN309" i="27"/>
  <c r="AN309" i="31" s="1"/>
  <c r="AN309" i="24"/>
  <c r="AR332" i="9"/>
  <c r="AN310" i="21"/>
  <c r="AF261" i="31"/>
  <c r="AR308" i="24"/>
  <c r="AR308" i="27"/>
  <c r="AR308" i="31" s="1"/>
  <c r="AR309" i="21"/>
  <c r="AV331" i="9"/>
  <c r="AK335" i="9"/>
  <c r="AG312" i="27"/>
  <c r="AG312" i="31" s="1"/>
  <c r="AG312" i="24"/>
  <c r="AG313" i="21"/>
  <c r="Y284" i="24"/>
  <c r="Y284" i="27"/>
  <c r="Y285" i="21"/>
  <c r="J287" i="21"/>
  <c r="J286" i="24"/>
  <c r="J286" i="27"/>
  <c r="J286" i="31" s="1"/>
  <c r="AA285" i="27"/>
  <c r="AA285" i="31" s="1"/>
  <c r="AA286" i="21"/>
  <c r="AA285" i="24"/>
  <c r="AQ291" i="27"/>
  <c r="AQ291" i="31" s="1"/>
  <c r="AQ291" i="24"/>
  <c r="AQ292" i="21"/>
  <c r="AV307" i="27"/>
  <c r="AZ330" i="9"/>
  <c r="AV307" i="24"/>
  <c r="AV308" i="21"/>
  <c r="Z310" i="21"/>
  <c r="Z309" i="27"/>
  <c r="Z309" i="31" s="1"/>
  <c r="AD332" i="9"/>
  <c r="Z309" i="24"/>
  <c r="AS238" i="31"/>
  <c r="AY334" i="9"/>
  <c r="AU311" i="24"/>
  <c r="AU311" i="27"/>
  <c r="AU311" i="31" s="1"/>
  <c r="AU312" i="21"/>
  <c r="AR288" i="24"/>
  <c r="AR288" i="27"/>
  <c r="AR288" i="31" s="1"/>
  <c r="AR289" i="21"/>
  <c r="AR331" i="9"/>
  <c r="AN308" i="27"/>
  <c r="AN308" i="31" s="1"/>
  <c r="AN308" i="24"/>
  <c r="AN309" i="21"/>
  <c r="AK285" i="24"/>
  <c r="AK286" i="21"/>
  <c r="AK285" i="27"/>
  <c r="AK285" i="31" s="1"/>
  <c r="AX330" i="9"/>
  <c r="AT307" i="24"/>
  <c r="AT308" i="21"/>
  <c r="AT307" i="27"/>
  <c r="AG285" i="21"/>
  <c r="AG284" i="24"/>
  <c r="AG284" i="27"/>
  <c r="AJ289" i="27"/>
  <c r="AJ289" i="31" s="1"/>
  <c r="AJ290" i="21"/>
  <c r="AJ289" i="24"/>
  <c r="U333" i="9"/>
  <c r="Q310" i="24"/>
  <c r="Q311" i="21"/>
  <c r="Q310" i="27"/>
  <c r="Q310" i="31" s="1"/>
  <c r="W331" i="9"/>
  <c r="S308" i="24"/>
  <c r="S308" i="27"/>
  <c r="S308" i="31" s="1"/>
  <c r="S309" i="21"/>
  <c r="AN290" i="27"/>
  <c r="AN290" i="31" s="1"/>
  <c r="AN291" i="21"/>
  <c r="AN290" i="24"/>
  <c r="W286" i="21"/>
  <c r="W285" i="27"/>
  <c r="W285" i="31" s="1"/>
  <c r="W285" i="24"/>
  <c r="AF286" i="24"/>
  <c r="AF286" i="27"/>
  <c r="AF286" i="31" s="1"/>
  <c r="AF287" i="21"/>
  <c r="BA292" i="24"/>
  <c r="BA292" i="27"/>
  <c r="BA292" i="31" s="1"/>
  <c r="BA293" i="21"/>
  <c r="AP284" i="24"/>
  <c r="AP284" i="27"/>
  <c r="AP285" i="21"/>
  <c r="X289" i="24"/>
  <c r="X290" i="21"/>
  <c r="X289" i="27"/>
  <c r="X289" i="31" s="1"/>
  <c r="BA333" i="9"/>
  <c r="AW310" i="24"/>
  <c r="AW310" i="27"/>
  <c r="AW310" i="31" s="1"/>
  <c r="AW311" i="21"/>
  <c r="AG238" i="31"/>
  <c r="AN333" i="9"/>
  <c r="AJ310" i="24"/>
  <c r="AJ311" i="21"/>
  <c r="AJ310" i="27"/>
  <c r="AJ310" i="31" s="1"/>
  <c r="I282" i="21"/>
  <c r="I283" i="21" s="1"/>
  <c r="AQ335" i="9"/>
  <c r="AM312" i="24"/>
  <c r="AM313" i="21"/>
  <c r="AM312" i="27"/>
  <c r="AM312" i="31" s="1"/>
  <c r="P287" i="21"/>
  <c r="P286" i="24"/>
  <c r="P286" i="27"/>
  <c r="P286" i="31" s="1"/>
  <c r="T308" i="27"/>
  <c r="T308" i="31" s="1"/>
  <c r="T308" i="24"/>
  <c r="T309" i="21"/>
  <c r="X331" i="9"/>
  <c r="P288" i="21"/>
  <c r="P287" i="24"/>
  <c r="P287" i="27"/>
  <c r="P287" i="31" s="1"/>
  <c r="AE286" i="24"/>
  <c r="AE287" i="21"/>
  <c r="AE286" i="27"/>
  <c r="AE286" i="31" s="1"/>
  <c r="Z337" i="9"/>
  <c r="AH285" i="27"/>
  <c r="AH285" i="31" s="1"/>
  <c r="AH285" i="24"/>
  <c r="AH286" i="21"/>
  <c r="AM286" i="21"/>
  <c r="AM285" i="27"/>
  <c r="AM285" i="31" s="1"/>
  <c r="AM285" i="24"/>
  <c r="H285" i="21"/>
  <c r="H305" i="21" s="1"/>
  <c r="H306" i="21" s="1"/>
  <c r="H353" i="21" s="1"/>
  <c r="H355" i="21" s="1"/>
  <c r="H284" i="27"/>
  <c r="H284" i="24"/>
  <c r="H304" i="24" s="1"/>
  <c r="H305" i="24" s="1"/>
  <c r="H352" i="24" s="1"/>
  <c r="H354" i="24" s="1"/>
  <c r="H362" i="24" s="1"/>
  <c r="H370" i="24" s="1"/>
  <c r="H7" i="19" s="1"/>
  <c r="H11" i="19" s="1"/>
  <c r="H304" i="9"/>
  <c r="H352" i="9" s="1"/>
  <c r="L282" i="21"/>
  <c r="L283" i="21" s="1"/>
  <c r="Y238" i="31"/>
  <c r="BB342" i="9"/>
  <c r="M289" i="21"/>
  <c r="M288" i="27"/>
  <c r="M288" i="31" s="1"/>
  <c r="M288" i="24"/>
  <c r="AE261" i="31"/>
  <c r="AG335" i="9"/>
  <c r="AC313" i="21"/>
  <c r="AC312" i="24"/>
  <c r="AC312" i="27"/>
  <c r="AC312" i="31" s="1"/>
  <c r="BD338" i="9"/>
  <c r="BI340" i="9"/>
  <c r="BE317" i="27"/>
  <c r="BE317" i="31" s="1"/>
  <c r="BE318" i="21"/>
  <c r="U261" i="31"/>
  <c r="AX335" i="9"/>
  <c r="AT313" i="21"/>
  <c r="AT312" i="24"/>
  <c r="AT312" i="27"/>
  <c r="AT312" i="31" s="1"/>
  <c r="AX332" i="9"/>
  <c r="AT309" i="24"/>
  <c r="AT310" i="21"/>
  <c r="AT309" i="27"/>
  <c r="AT309" i="31" s="1"/>
  <c r="AP342" i="9"/>
  <c r="AF342" i="9"/>
  <c r="AY333" i="9"/>
  <c r="AU310" i="24"/>
  <c r="AU310" i="27"/>
  <c r="AU310" i="31" s="1"/>
  <c r="AU311" i="21"/>
  <c r="AH312" i="27"/>
  <c r="AH312" i="31" s="1"/>
  <c r="AH312" i="24"/>
  <c r="AH313" i="21"/>
  <c r="AL335" i="9"/>
  <c r="W261" i="31"/>
  <c r="V308" i="24"/>
  <c r="Z331" i="9"/>
  <c r="V308" i="27"/>
  <c r="V308" i="31" s="1"/>
  <c r="V309" i="21"/>
  <c r="AH330" i="9"/>
  <c r="AD308" i="21"/>
  <c r="AD307" i="24"/>
  <c r="AD307" i="27"/>
  <c r="AM334" i="9"/>
  <c r="AI311" i="24"/>
  <c r="AI311" i="27"/>
  <c r="AI311" i="31" s="1"/>
  <c r="AI312" i="21"/>
  <c r="AT288" i="24"/>
  <c r="AT289" i="21"/>
  <c r="AT288" i="27"/>
  <c r="AT288" i="31" s="1"/>
  <c r="AS285" i="21"/>
  <c r="AS284" i="24"/>
  <c r="AS284" i="27"/>
  <c r="AI334" i="9"/>
  <c r="AE311" i="24"/>
  <c r="AE312" i="21"/>
  <c r="AE311" i="27"/>
  <c r="AE311" i="31" s="1"/>
  <c r="X339" i="9"/>
  <c r="AH287" i="21"/>
  <c r="AH286" i="24"/>
  <c r="AH286" i="27"/>
  <c r="AH286" i="31" s="1"/>
  <c r="Z238" i="31"/>
  <c r="AA261" i="31"/>
  <c r="AR290" i="24"/>
  <c r="AR291" i="21"/>
  <c r="AR290" i="27"/>
  <c r="AR290" i="31" s="1"/>
  <c r="I261" i="31"/>
  <c r="I281" i="31" s="1"/>
  <c r="I281" i="27"/>
  <c r="I282" i="27" s="1"/>
  <c r="AO330" i="9"/>
  <c r="AK307" i="24"/>
  <c r="AK308" i="21"/>
  <c r="AK307" i="27"/>
  <c r="AQ261" i="31"/>
  <c r="AU330" i="9"/>
  <c r="AQ307" i="24"/>
  <c r="AQ308" i="21"/>
  <c r="AQ307" i="27"/>
  <c r="AB285" i="24"/>
  <c r="AB285" i="27"/>
  <c r="AB285" i="31" s="1"/>
  <c r="AB286" i="21"/>
  <c r="BA337" i="9"/>
  <c r="BB336" i="9"/>
  <c r="AB261" i="31"/>
  <c r="AO307" i="24"/>
  <c r="AO308" i="21"/>
  <c r="AO307" i="27"/>
  <c r="AS330" i="9"/>
  <c r="Y287" i="27"/>
  <c r="Y287" i="31" s="1"/>
  <c r="Y288" i="21"/>
  <c r="Y287" i="24"/>
  <c r="U336" i="9"/>
  <c r="Q313" i="24"/>
  <c r="Q313" i="27"/>
  <c r="Q313" i="31" s="1"/>
  <c r="Q314" i="21"/>
  <c r="O90" i="33"/>
  <c r="O141" i="34"/>
  <c r="AW289" i="21"/>
  <c r="AW288" i="24"/>
  <c r="AW288" i="27"/>
  <c r="AW288" i="31" s="1"/>
  <c r="S288" i="24"/>
  <c r="S288" i="27"/>
  <c r="S288" i="31" s="1"/>
  <c r="S289" i="21"/>
  <c r="T330" i="9"/>
  <c r="P307" i="24"/>
  <c r="P307" i="27"/>
  <c r="P308" i="21"/>
  <c r="Z290" i="27"/>
  <c r="Z290" i="31" s="1"/>
  <c r="Z291" i="21"/>
  <c r="Z290" i="24"/>
  <c r="P312" i="24"/>
  <c r="P312" i="27"/>
  <c r="P312" i="31" s="1"/>
  <c r="P313" i="21"/>
  <c r="T335" i="9"/>
  <c r="N89" i="33"/>
  <c r="N140" i="34"/>
  <c r="X334" i="9"/>
  <c r="T312" i="21"/>
  <c r="T311" i="27"/>
  <c r="T311" i="31" s="1"/>
  <c r="T311" i="24"/>
  <c r="N235" i="24"/>
  <c r="I258" i="24"/>
  <c r="BB331" i="9"/>
  <c r="AX308" i="27"/>
  <c r="AX308" i="24"/>
  <c r="AX309" i="21"/>
  <c r="O287" i="21"/>
  <c r="O286" i="27"/>
  <c r="O286" i="31" s="1"/>
  <c r="O286" i="24"/>
  <c r="AP332" i="9"/>
  <c r="AL310" i="21"/>
  <c r="AL309" i="27"/>
  <c r="AL309" i="31" s="1"/>
  <c r="AL309" i="24"/>
  <c r="U238" i="31"/>
  <c r="AZ336" i="9"/>
  <c r="AV313" i="24"/>
  <c r="AV313" i="27"/>
  <c r="AV313" i="31" s="1"/>
  <c r="AV314" i="21"/>
  <c r="O284" i="24"/>
  <c r="O285" i="21"/>
  <c r="O284" i="27"/>
  <c r="AD289" i="24"/>
  <c r="AD289" i="27"/>
  <c r="AD289" i="31" s="1"/>
  <c r="AD290" i="21"/>
  <c r="BB338" i="9"/>
  <c r="AX287" i="24"/>
  <c r="AX288" i="21"/>
  <c r="AX287" i="27"/>
  <c r="AY289" i="24"/>
  <c r="AY290" i="21"/>
  <c r="AY289" i="27"/>
  <c r="AY289" i="31" s="1"/>
  <c r="AB311" i="27"/>
  <c r="AB311" i="31" s="1"/>
  <c r="AF334" i="9"/>
  <c r="AB311" i="24"/>
  <c r="AB312" i="21"/>
  <c r="AQ330" i="9"/>
  <c r="AM307" i="27"/>
  <c r="AM308" i="21"/>
  <c r="AM307" i="24"/>
  <c r="AL289" i="24"/>
  <c r="AL290" i="21"/>
  <c r="AL289" i="27"/>
  <c r="AL289" i="31" s="1"/>
  <c r="BC332" i="9"/>
  <c r="AY310" i="21"/>
  <c r="AY309" i="27"/>
  <c r="AY309" i="24"/>
  <c r="AL287" i="21"/>
  <c r="AL286" i="24"/>
  <c r="AL286" i="27"/>
  <c r="AL286" i="31" s="1"/>
  <c r="AE290" i="21"/>
  <c r="AE289" i="27"/>
  <c r="AE289" i="31" s="1"/>
  <c r="AE289" i="24"/>
  <c r="V330" i="9"/>
  <c r="R307" i="24"/>
  <c r="R307" i="27"/>
  <c r="R308" i="21"/>
  <c r="AX288" i="27"/>
  <c r="AX288" i="31" s="1"/>
  <c r="AX289" i="21"/>
  <c r="AX288" i="24"/>
  <c r="AG331" i="9"/>
  <c r="AC309" i="21"/>
  <c r="AC308" i="24"/>
  <c r="AC308" i="27"/>
  <c r="AC308" i="31" s="1"/>
  <c r="V337" i="9"/>
  <c r="AW337" i="9"/>
  <c r="AS314" i="24"/>
  <c r="AS315" i="21"/>
  <c r="AS314" i="27"/>
  <c r="AS314" i="31" s="1"/>
  <c r="AT285" i="21"/>
  <c r="AT284" i="27"/>
  <c r="AT284" i="24"/>
  <c r="AI335" i="9"/>
  <c r="AE312" i="24"/>
  <c r="AE313" i="21"/>
  <c r="AE312" i="27"/>
  <c r="AE312" i="31" s="1"/>
  <c r="AS288" i="27"/>
  <c r="AS288" i="31" s="1"/>
  <c r="AS289" i="21"/>
  <c r="AS288" i="24"/>
  <c r="S333" i="9"/>
  <c r="O310" i="27"/>
  <c r="O310" i="31" s="1"/>
  <c r="O310" i="24"/>
  <c r="O311" i="21"/>
  <c r="AY341" i="9"/>
  <c r="AX334" i="9"/>
  <c r="AT311" i="24"/>
  <c r="AT311" i="27"/>
  <c r="AT311" i="31" s="1"/>
  <c r="AT312" i="21"/>
  <c r="AL285" i="24"/>
  <c r="AL286" i="21"/>
  <c r="AL285" i="27"/>
  <c r="AL285" i="31" s="1"/>
  <c r="AG337" i="9"/>
  <c r="AU308" i="27"/>
  <c r="AU308" i="31" s="1"/>
  <c r="AU308" i="24"/>
  <c r="AU309" i="21"/>
  <c r="AY331" i="9"/>
  <c r="V331" i="9"/>
  <c r="R308" i="24"/>
  <c r="R308" i="27"/>
  <c r="R308" i="31" s="1"/>
  <c r="R309" i="21"/>
  <c r="AR330" i="9"/>
  <c r="AN307" i="27"/>
  <c r="AN307" i="24"/>
  <c r="AN308" i="21"/>
  <c r="AJ331" i="9"/>
  <c r="AF308" i="24"/>
  <c r="AF309" i="21"/>
  <c r="AF308" i="27"/>
  <c r="AF308" i="31" s="1"/>
  <c r="O287" i="24"/>
  <c r="O287" i="27"/>
  <c r="O287" i="31" s="1"/>
  <c r="O288" i="21"/>
  <c r="AG341" i="9"/>
  <c r="Q286" i="21"/>
  <c r="Q285" i="27"/>
  <c r="Q285" i="31" s="1"/>
  <c r="Q285" i="24"/>
  <c r="AU335" i="9"/>
  <c r="AQ312" i="24"/>
  <c r="AQ312" i="27"/>
  <c r="AQ312" i="31" s="1"/>
  <c r="AQ313" i="21"/>
  <c r="AI330" i="9"/>
  <c r="AE307" i="27"/>
  <c r="AE308" i="21"/>
  <c r="AE307" i="24"/>
  <c r="AU287" i="24"/>
  <c r="AU288" i="21"/>
  <c r="AU287" i="27"/>
  <c r="AU287" i="31" s="1"/>
  <c r="AR285" i="27"/>
  <c r="AR285" i="31" s="1"/>
  <c r="AR286" i="21"/>
  <c r="AR285" i="24"/>
  <c r="AR238" i="31"/>
  <c r="X285" i="27"/>
  <c r="X285" i="31" s="1"/>
  <c r="X285" i="24"/>
  <c r="X286" i="21"/>
  <c r="AK289" i="24"/>
  <c r="AK289" i="27"/>
  <c r="AK289" i="31" s="1"/>
  <c r="AK290" i="21"/>
  <c r="AD334" i="9"/>
  <c r="Z311" i="24"/>
  <c r="Z311" i="27"/>
  <c r="Z311" i="31" s="1"/>
  <c r="Z312" i="21"/>
  <c r="V332" i="9"/>
  <c r="R309" i="27"/>
  <c r="R309" i="31" s="1"/>
  <c r="R309" i="24"/>
  <c r="R310" i="21"/>
  <c r="R285" i="24"/>
  <c r="R286" i="21"/>
  <c r="R285" i="27"/>
  <c r="R285" i="31" s="1"/>
  <c r="R310" i="24"/>
  <c r="R310" i="27"/>
  <c r="R310" i="31" s="1"/>
  <c r="R311" i="21"/>
  <c r="V333" i="9"/>
  <c r="T291" i="27"/>
  <c r="T291" i="31" s="1"/>
  <c r="T292" i="21"/>
  <c r="T291" i="24"/>
  <c r="AJ285" i="21"/>
  <c r="AJ284" i="27"/>
  <c r="AJ284" i="24"/>
  <c r="AS331" i="9"/>
  <c r="AO308" i="24"/>
  <c r="AO308" i="27"/>
  <c r="AO308" i="31" s="1"/>
  <c r="AO309" i="21"/>
  <c r="W310" i="24"/>
  <c r="W311" i="21"/>
  <c r="AA333" i="9"/>
  <c r="W310" i="27"/>
  <c r="W310" i="31" s="1"/>
  <c r="L261" i="31"/>
  <c r="L281" i="31" s="1"/>
  <c r="L281" i="27"/>
  <c r="L282" i="27" s="1"/>
  <c r="BL343" i="9"/>
  <c r="AK330" i="9"/>
  <c r="AG307" i="24"/>
  <c r="AG308" i="21"/>
  <c r="AG307" i="27"/>
  <c r="AP308" i="21"/>
  <c r="AT330" i="9"/>
  <c r="AP307" i="27"/>
  <c r="AP307" i="24"/>
  <c r="AA289" i="27"/>
  <c r="AA289" i="31" s="1"/>
  <c r="AA290" i="21"/>
  <c r="AA289" i="24"/>
  <c r="AV340" i="9"/>
  <c r="AK331" i="9"/>
  <c r="AG308" i="24"/>
  <c r="AG309" i="21"/>
  <c r="AG308" i="27"/>
  <c r="AG308" i="31" s="1"/>
  <c r="R261" i="31"/>
  <c r="AK339" i="9"/>
  <c r="Z330" i="9"/>
  <c r="V307" i="24"/>
  <c r="V308" i="21"/>
  <c r="V307" i="27"/>
  <c r="Q261" i="31"/>
  <c r="V290" i="24"/>
  <c r="V291" i="21"/>
  <c r="V290" i="27"/>
  <c r="V290" i="31" s="1"/>
  <c r="AB333" i="9"/>
  <c r="X310" i="24"/>
  <c r="X311" i="21"/>
  <c r="X310" i="27"/>
  <c r="X310" i="31" s="1"/>
  <c r="AE341" i="9"/>
  <c r="AU285" i="24"/>
  <c r="AU285" i="27"/>
  <c r="AU285" i="31" s="1"/>
  <c r="AU286" i="21"/>
  <c r="AF290" i="21"/>
  <c r="AF289" i="27"/>
  <c r="AF289" i="31" s="1"/>
  <c r="AF289" i="24"/>
  <c r="AQ289" i="21"/>
  <c r="AQ288" i="24"/>
  <c r="AQ288" i="27"/>
  <c r="AQ288" i="31" s="1"/>
  <c r="AR288" i="21"/>
  <c r="AR287" i="27"/>
  <c r="AR287" i="31" s="1"/>
  <c r="AR287" i="24"/>
  <c r="U291" i="24"/>
  <c r="U292" i="21"/>
  <c r="U291" i="27"/>
  <c r="U291" i="31" s="1"/>
  <c r="AQ332" i="9"/>
  <c r="AM309" i="27"/>
  <c r="AM309" i="31" s="1"/>
  <c r="AM310" i="21"/>
  <c r="AM309" i="24"/>
  <c r="AV288" i="21"/>
  <c r="AV287" i="27"/>
  <c r="AV287" i="31" s="1"/>
  <c r="AV287" i="24"/>
  <c r="AL307" i="27"/>
  <c r="AL308" i="21"/>
  <c r="AP330" i="9"/>
  <c r="AL307" i="24"/>
  <c r="J238" i="31"/>
  <c r="O234" i="31"/>
  <c r="J258" i="31" s="1"/>
  <c r="Q289" i="24"/>
  <c r="Q289" i="27"/>
  <c r="Q289" i="31" s="1"/>
  <c r="Q290" i="21"/>
  <c r="X330" i="9"/>
  <c r="T307" i="27"/>
  <c r="T308" i="21"/>
  <c r="T307" i="24"/>
  <c r="BC295" i="21"/>
  <c r="BC294" i="27"/>
  <c r="BC294" i="31" s="1"/>
  <c r="AD309" i="27"/>
  <c r="AD309" i="31" s="1"/>
  <c r="AD310" i="21"/>
  <c r="AH332" i="9"/>
  <c r="AD309" i="24"/>
  <c r="AO285" i="21"/>
  <c r="AO284" i="27"/>
  <c r="AO284" i="24"/>
  <c r="AR338" i="9"/>
  <c r="AU292" i="21"/>
  <c r="AU291" i="24"/>
  <c r="AU291" i="27"/>
  <c r="AU291" i="31" s="1"/>
  <c r="AS341" i="9"/>
  <c r="AV290" i="24"/>
  <c r="AV290" i="27"/>
  <c r="AV290" i="31" s="1"/>
  <c r="AV291" i="21"/>
  <c r="AB284" i="24"/>
  <c r="AB285" i="21"/>
  <c r="AB284" i="27"/>
  <c r="AM284" i="24"/>
  <c r="AM284" i="27"/>
  <c r="AM285" i="21"/>
  <c r="AZ340" i="9"/>
  <c r="BD336" i="9"/>
  <c r="AV239" i="31"/>
  <c r="AE287" i="24"/>
  <c r="AE287" i="27"/>
  <c r="AE287" i="31" s="1"/>
  <c r="AE288" i="21"/>
  <c r="BA334" i="9"/>
  <c r="AW311" i="24"/>
  <c r="AW311" i="27"/>
  <c r="AW311" i="31" s="1"/>
  <c r="AW312" i="21"/>
  <c r="O290" i="24"/>
  <c r="O290" i="27"/>
  <c r="O290" i="31" s="1"/>
  <c r="O291" i="21"/>
  <c r="AG288" i="27"/>
  <c r="AG288" i="31" s="1"/>
  <c r="AG289" i="21"/>
  <c r="AG288" i="24"/>
  <c r="AJ330" i="9"/>
  <c r="AF307" i="24"/>
  <c r="AF308" i="21"/>
  <c r="AF307" i="27"/>
  <c r="T238" i="31"/>
  <c r="AF332" i="9"/>
  <c r="AB309" i="24"/>
  <c r="AB310" i="21"/>
  <c r="AB309" i="27"/>
  <c r="AB309" i="31" s="1"/>
  <c r="AR336" i="9"/>
  <c r="N289" i="24"/>
  <c r="N289" i="27"/>
  <c r="N289" i="31" s="1"/>
  <c r="N290" i="21"/>
  <c r="BF318" i="21"/>
  <c r="BJ340" i="9"/>
  <c r="BF317" i="27"/>
  <c r="BF317" i="31" s="1"/>
  <c r="AC286" i="24"/>
  <c r="AC286" i="27"/>
  <c r="AC286" i="31" s="1"/>
  <c r="AC287" i="21"/>
  <c r="AW339" i="9"/>
  <c r="BA332" i="9"/>
  <c r="AW309" i="27"/>
  <c r="AW309" i="31" s="1"/>
  <c r="AW310" i="21"/>
  <c r="AW309" i="24"/>
  <c r="AY330" i="9"/>
  <c r="AU308" i="21"/>
  <c r="AU307" i="27"/>
  <c r="AU307" i="24"/>
  <c r="W288" i="24"/>
  <c r="W289" i="21"/>
  <c r="W288" i="27"/>
  <c r="W288" i="31" s="1"/>
  <c r="AA337" i="9"/>
  <c r="W314" i="24"/>
  <c r="W315" i="21"/>
  <c r="W314" i="27"/>
  <c r="W314" i="31" s="1"/>
  <c r="AT290" i="24"/>
  <c r="AT290" i="27"/>
  <c r="AT290" i="31" s="1"/>
  <c r="AT291" i="21"/>
  <c r="AN311" i="21"/>
  <c r="AN310" i="27"/>
  <c r="AN310" i="31" s="1"/>
  <c r="AN310" i="24"/>
  <c r="AR333" i="9"/>
  <c r="AS339" i="9"/>
  <c r="M285" i="24"/>
  <c r="M285" i="27"/>
  <c r="M285" i="31" s="1"/>
  <c r="M286" i="21"/>
  <c r="AN334" i="9"/>
  <c r="AJ311" i="24"/>
  <c r="AJ312" i="21"/>
  <c r="AJ311" i="27"/>
  <c r="AJ311" i="31" s="1"/>
  <c r="BG341" i="9"/>
  <c r="Z288" i="24"/>
  <c r="Z288" i="27"/>
  <c r="Z288" i="31" s="1"/>
  <c r="Z289" i="21"/>
  <c r="AM287" i="27"/>
  <c r="AM287" i="31" s="1"/>
  <c r="AM288" i="21"/>
  <c r="AM287" i="24"/>
  <c r="AK284" i="24"/>
  <c r="AK284" i="27"/>
  <c r="AK285" i="21"/>
  <c r="AU261" i="31"/>
  <c r="AG334" i="9"/>
  <c r="AC311" i="24"/>
  <c r="AC311" i="27"/>
  <c r="AC311" i="31" s="1"/>
  <c r="AC312" i="21"/>
  <c r="S238" i="31"/>
  <c r="AR335" i="9"/>
  <c r="AN312" i="24"/>
  <c r="AN312" i="27"/>
  <c r="AN312" i="31" s="1"/>
  <c r="AN313" i="21"/>
  <c r="AZ290" i="24"/>
  <c r="AZ290" i="27"/>
  <c r="AZ290" i="31" s="1"/>
  <c r="AZ291" i="21"/>
  <c r="AI341" i="9"/>
  <c r="Q235" i="24"/>
  <c r="L258" i="24"/>
  <c r="AF284" i="24"/>
  <c r="AF284" i="27"/>
  <c r="AF285" i="21"/>
  <c r="AY265" i="31"/>
  <c r="V261" i="31"/>
  <c r="AJ310" i="21"/>
  <c r="AN332" i="9"/>
  <c r="AJ309" i="24"/>
  <c r="AJ309" i="27"/>
  <c r="AJ309" i="31" s="1"/>
  <c r="P285" i="21"/>
  <c r="P284" i="27"/>
  <c r="P284" i="24"/>
  <c r="P292" i="21"/>
  <c r="P291" i="24"/>
  <c r="P291" i="27"/>
  <c r="P291" i="31" s="1"/>
  <c r="X286" i="24"/>
  <c r="X286" i="27"/>
  <c r="X286" i="31" s="1"/>
  <c r="X287" i="21"/>
  <c r="AC289" i="27"/>
  <c r="AC289" i="31" s="1"/>
  <c r="AC290" i="21"/>
  <c r="AC289" i="24"/>
  <c r="AJ238" i="31"/>
  <c r="L327" i="9"/>
  <c r="L308" i="21"/>
  <c r="L307" i="24"/>
  <c r="L307" i="27"/>
  <c r="P330" i="9"/>
  <c r="AN286" i="24"/>
  <c r="AN287" i="21"/>
  <c r="AN286" i="27"/>
  <c r="AN286" i="31" s="1"/>
  <c r="P285" i="24"/>
  <c r="P286" i="21"/>
  <c r="P285" i="27"/>
  <c r="P285" i="31" s="1"/>
  <c r="AD285" i="24"/>
  <c r="AD285" i="27"/>
  <c r="AD285" i="31" s="1"/>
  <c r="AD286" i="21"/>
  <c r="AJ288" i="21"/>
  <c r="AJ287" i="24"/>
  <c r="AJ287" i="27"/>
  <c r="AJ287" i="31" s="1"/>
  <c r="BE339" i="9"/>
  <c r="AC332" i="9"/>
  <c r="Y310" i="21"/>
  <c r="Y309" i="24"/>
  <c r="Y309" i="27"/>
  <c r="Y309" i="31" s="1"/>
  <c r="AO290" i="21"/>
  <c r="AO289" i="27"/>
  <c r="AO289" i="31" s="1"/>
  <c r="AO289" i="24"/>
  <c r="Z312" i="24"/>
  <c r="Z313" i="21"/>
  <c r="Z312" i="27"/>
  <c r="Z312" i="31" s="1"/>
  <c r="AD335" i="9"/>
  <c r="AC285" i="21"/>
  <c r="AC284" i="27"/>
  <c r="AC284" i="24"/>
  <c r="AX331" i="9"/>
  <c r="AT308" i="24"/>
  <c r="AT309" i="21"/>
  <c r="AT308" i="27"/>
  <c r="AT308" i="31" s="1"/>
  <c r="AH308" i="24"/>
  <c r="AH309" i="21"/>
  <c r="AH308" i="27"/>
  <c r="AH308" i="31" s="1"/>
  <c r="AL331" i="9"/>
  <c r="AD331" i="9"/>
  <c r="Z308" i="27"/>
  <c r="Z308" i="31" s="1"/>
  <c r="Z309" i="21"/>
  <c r="Z308" i="24"/>
  <c r="AH287" i="24"/>
  <c r="AH287" i="27"/>
  <c r="AH287" i="31" s="1"/>
  <c r="AH288" i="21"/>
  <c r="X288" i="24"/>
  <c r="X288" i="27"/>
  <c r="X288" i="31" s="1"/>
  <c r="X289" i="21"/>
  <c r="BB333" i="9"/>
  <c r="AX310" i="27"/>
  <c r="AX310" i="31" s="1"/>
  <c r="AX310" i="24"/>
  <c r="AX311" i="21"/>
  <c r="AO337" i="9"/>
  <c r="AW331" i="9"/>
  <c r="AS308" i="27"/>
  <c r="AS308" i="31" s="1"/>
  <c r="AS308" i="24"/>
  <c r="AS309" i="21"/>
  <c r="S310" i="27"/>
  <c r="S310" i="31" s="1"/>
  <c r="S310" i="24"/>
  <c r="W333" i="9"/>
  <c r="S311" i="21"/>
  <c r="U288" i="21"/>
  <c r="U287" i="27"/>
  <c r="U287" i="31" s="1"/>
  <c r="U287" i="24"/>
  <c r="O235" i="27"/>
  <c r="J258" i="27"/>
  <c r="BF335" i="9"/>
  <c r="BB312" i="24"/>
  <c r="BB313" i="21"/>
  <c r="BB312" i="27"/>
  <c r="AH336" i="9"/>
  <c r="AD314" i="21"/>
  <c r="AD313" i="24"/>
  <c r="AD313" i="27"/>
  <c r="AD313" i="31" s="1"/>
  <c r="W335" i="9"/>
  <c r="S312" i="24"/>
  <c r="S312" i="27"/>
  <c r="S312" i="31" s="1"/>
  <c r="S313" i="21"/>
  <c r="AE284" i="27"/>
  <c r="AE285" i="21"/>
  <c r="AE284" i="24"/>
  <c r="AN261" i="31"/>
  <c r="M238" i="31"/>
  <c r="Y312" i="27"/>
  <c r="Y312" i="31" s="1"/>
  <c r="Y313" i="21"/>
  <c r="AC335" i="9"/>
  <c r="Y312" i="24"/>
  <c r="AE286" i="21"/>
  <c r="AE285" i="24"/>
  <c r="AE285" i="27"/>
  <c r="AE285" i="31" s="1"/>
  <c r="I238" i="31"/>
  <c r="N234" i="31"/>
  <c r="I258" i="31" s="1"/>
  <c r="BC313" i="24"/>
  <c r="BG336" i="9"/>
  <c r="BC314" i="21"/>
  <c r="BC313" i="27"/>
  <c r="AI261" i="31"/>
  <c r="AA330" i="9"/>
  <c r="W307" i="27"/>
  <c r="W308" i="21"/>
  <c r="W307" i="24"/>
  <c r="T285" i="21"/>
  <c r="T284" i="27"/>
  <c r="T284" i="24"/>
  <c r="AL333" i="9"/>
  <c r="AH310" i="24"/>
  <c r="AH311" i="21"/>
  <c r="AH310" i="27"/>
  <c r="AH310" i="31" s="1"/>
  <c r="AB336" i="9"/>
  <c r="V287" i="27"/>
  <c r="V287" i="31" s="1"/>
  <c r="V288" i="21"/>
  <c r="V287" i="24"/>
  <c r="AM238" i="31"/>
  <c r="AN238" i="31"/>
  <c r="AU341" i="9"/>
  <c r="AQ285" i="21"/>
  <c r="AQ284" i="24"/>
  <c r="AQ284" i="27"/>
  <c r="AS337" i="9"/>
  <c r="R305" i="22" l="1"/>
  <c r="R306" i="22" s="1"/>
  <c r="AP305" i="22"/>
  <c r="AP306" i="22" s="1"/>
  <c r="AX305" i="22"/>
  <c r="AX306" i="22" s="1"/>
  <c r="AL305" i="22"/>
  <c r="AL306" i="22" s="1"/>
  <c r="AZ305" i="22"/>
  <c r="AZ306" i="22" s="1"/>
  <c r="AJ305" i="22"/>
  <c r="AJ306" i="22" s="1"/>
  <c r="AB305" i="22"/>
  <c r="AB306" i="22" s="1"/>
  <c r="AN305" i="22"/>
  <c r="AN306" i="22" s="1"/>
  <c r="AV6" i="15"/>
  <c r="AW20" i="15"/>
  <c r="AW21" i="15" s="1"/>
  <c r="AL282" i="22"/>
  <c r="AL283" i="22" s="1"/>
  <c r="AD235" i="22"/>
  <c r="AD236" i="22" s="1"/>
  <c r="AF109" i="21"/>
  <c r="AA133" i="21" s="1"/>
  <c r="W236" i="22"/>
  <c r="AU259" i="22"/>
  <c r="AW259" i="22"/>
  <c r="AX313" i="27"/>
  <c r="AX313" i="31" s="1"/>
  <c r="R314" i="24"/>
  <c r="AX313" i="24"/>
  <c r="R314" i="27"/>
  <c r="R314" i="31" s="1"/>
  <c r="AL313" i="27"/>
  <c r="AL313" i="31" s="1"/>
  <c r="AA292" i="21"/>
  <c r="AV292" i="27"/>
  <c r="AV292" i="31" s="1"/>
  <c r="AL313" i="24"/>
  <c r="X157" i="27"/>
  <c r="X157" i="31" s="1"/>
  <c r="R313" i="27"/>
  <c r="R313" i="31" s="1"/>
  <c r="R314" i="21"/>
  <c r="AT292" i="24"/>
  <c r="AH224" i="21"/>
  <c r="AC248" i="21" s="1"/>
  <c r="AH223" i="27"/>
  <c r="AH223" i="31" s="1"/>
  <c r="AC247" i="31" s="1"/>
  <c r="AH223" i="24"/>
  <c r="AC247" i="24" s="1"/>
  <c r="W292" i="21"/>
  <c r="AA291" i="27"/>
  <c r="AA291" i="31" s="1"/>
  <c r="X158" i="21"/>
  <c r="AP313" i="24"/>
  <c r="AW132" i="27"/>
  <c r="AF108" i="27"/>
  <c r="AF108" i="31" s="1"/>
  <c r="AA132" i="31" s="1"/>
  <c r="AZ314" i="21"/>
  <c r="AG316" i="27"/>
  <c r="AG316" i="31" s="1"/>
  <c r="AZ313" i="27"/>
  <c r="AZ313" i="31" s="1"/>
  <c r="AN246" i="27"/>
  <c r="W291" i="27"/>
  <c r="W291" i="31" s="1"/>
  <c r="AT292" i="27"/>
  <c r="AT292" i="31" s="1"/>
  <c r="AN269" i="24"/>
  <c r="P259" i="22"/>
  <c r="AM158" i="21"/>
  <c r="U158" i="27"/>
  <c r="U158" i="31" s="1"/>
  <c r="AN313" i="24"/>
  <c r="R282" i="22"/>
  <c r="R283" i="22" s="1"/>
  <c r="AU314" i="27"/>
  <c r="AU314" i="31" s="1"/>
  <c r="AU315" i="21"/>
  <c r="AM291" i="24"/>
  <c r="AA314" i="27"/>
  <c r="AA314" i="31" s="1"/>
  <c r="AG316" i="24"/>
  <c r="U159" i="21"/>
  <c r="BA158" i="21"/>
  <c r="AM157" i="27"/>
  <c r="AM157" i="31" s="1"/>
  <c r="AI291" i="27"/>
  <c r="AI291" i="31" s="1"/>
  <c r="AA314" i="24"/>
  <c r="AI291" i="24"/>
  <c r="V314" i="24"/>
  <c r="AB313" i="27"/>
  <c r="AB313" i="31" s="1"/>
  <c r="AB314" i="21"/>
  <c r="AO291" i="27"/>
  <c r="AO291" i="31" s="1"/>
  <c r="AM292" i="21"/>
  <c r="AO292" i="21"/>
  <c r="AJ315" i="27"/>
  <c r="AJ315" i="31" s="1"/>
  <c r="Y118" i="24"/>
  <c r="T142" i="24" s="1"/>
  <c r="BE297" i="21"/>
  <c r="AI132" i="27"/>
  <c r="AT223" i="27"/>
  <c r="AO247" i="27" s="1"/>
  <c r="AN282" i="22"/>
  <c r="AN283" i="22" s="1"/>
  <c r="AB282" i="22"/>
  <c r="AB283" i="22" s="1"/>
  <c r="T86" i="21"/>
  <c r="AK291" i="24"/>
  <c r="AJ282" i="22"/>
  <c r="AJ283" i="22" s="1"/>
  <c r="BJ67" i="20"/>
  <c r="BJ42" i="27"/>
  <c r="BJ42" i="31" s="1"/>
  <c r="BJ43" i="21"/>
  <c r="X313" i="24"/>
  <c r="BG319" i="21"/>
  <c r="AJ313" i="27"/>
  <c r="AJ313" i="31" s="1"/>
  <c r="AK292" i="21"/>
  <c r="X224" i="27"/>
  <c r="X224" i="31" s="1"/>
  <c r="S248" i="31" s="1"/>
  <c r="BM108" i="27"/>
  <c r="BM109" i="21"/>
  <c r="BH133" i="21" s="1"/>
  <c r="BL138" i="20"/>
  <c r="BL161" i="20" s="1"/>
  <c r="BK45" i="20"/>
  <c r="BL23" i="20"/>
  <c r="BI65" i="21"/>
  <c r="BK89" i="20"/>
  <c r="BI64" i="27"/>
  <c r="BI64" i="31" s="1"/>
  <c r="BH315" i="21"/>
  <c r="BH314" i="27"/>
  <c r="BH314" i="31" s="1"/>
  <c r="BH314" i="24"/>
  <c r="BL339" i="20"/>
  <c r="AN314" i="21"/>
  <c r="AW314" i="27"/>
  <c r="AW314" i="31" s="1"/>
  <c r="AW314" i="24"/>
  <c r="AJ313" i="24"/>
  <c r="AX23" i="20"/>
  <c r="AX138" i="20"/>
  <c r="BK183" i="20"/>
  <c r="BK159" i="21"/>
  <c r="BK158" i="27"/>
  <c r="BK158" i="31" s="1"/>
  <c r="BN225" i="21"/>
  <c r="BI249" i="21" s="1"/>
  <c r="BN224" i="27"/>
  <c r="BI250" i="20"/>
  <c r="BI273" i="20" s="1"/>
  <c r="BH247" i="27"/>
  <c r="BM223" i="31"/>
  <c r="BH247" i="31" s="1"/>
  <c r="X313" i="27"/>
  <c r="X313" i="31" s="1"/>
  <c r="AO202" i="21"/>
  <c r="BO227" i="20"/>
  <c r="BK202" i="27"/>
  <c r="BK202" i="31" s="1"/>
  <c r="BK203" i="21"/>
  <c r="BH295" i="20"/>
  <c r="BH271" i="21"/>
  <c r="BH270" i="24"/>
  <c r="BH270" i="27"/>
  <c r="BH270" i="31" s="1"/>
  <c r="AM201" i="27"/>
  <c r="AM201" i="31" s="1"/>
  <c r="BK336" i="24"/>
  <c r="BK336" i="27"/>
  <c r="BK336" i="31" s="1"/>
  <c r="BK337" i="21"/>
  <c r="BG131" i="27"/>
  <c r="BL107" i="31"/>
  <c r="BG131" i="31" s="1"/>
  <c r="BI317" i="20"/>
  <c r="BG292" i="24"/>
  <c r="BG292" i="27"/>
  <c r="BG292" i="31" s="1"/>
  <c r="BG293" i="21"/>
  <c r="BJ87" i="21"/>
  <c r="BN111" i="20"/>
  <c r="BJ86" i="27"/>
  <c r="BJ86" i="31" s="1"/>
  <c r="BD108" i="27"/>
  <c r="BD108" i="31" s="1"/>
  <c r="AY132" i="31" s="1"/>
  <c r="X225" i="21"/>
  <c r="S249" i="21" s="1"/>
  <c r="X316" i="21"/>
  <c r="BJ181" i="21"/>
  <c r="BL205" i="20"/>
  <c r="BJ180" i="27"/>
  <c r="BJ180" i="31" s="1"/>
  <c r="P299" i="27"/>
  <c r="P299" i="31" s="1"/>
  <c r="R324" i="20"/>
  <c r="P300" i="21"/>
  <c r="V230" i="31"/>
  <c r="Q254" i="31" s="1"/>
  <c r="Q254" i="27"/>
  <c r="Q278" i="21"/>
  <c r="Q277" i="27"/>
  <c r="Q277" i="31" s="1"/>
  <c r="Q302" i="20"/>
  <c r="T96" i="20"/>
  <c r="R72" i="21"/>
  <c r="R71" i="27"/>
  <c r="R71" i="31" s="1"/>
  <c r="Q322" i="21"/>
  <c r="Q321" i="27"/>
  <c r="Q321" i="31" s="1"/>
  <c r="U346" i="20"/>
  <c r="P138" i="27"/>
  <c r="U114" i="31"/>
  <c r="P138" i="31" s="1"/>
  <c r="X234" i="20"/>
  <c r="T210" i="21"/>
  <c r="T209" i="27"/>
  <c r="T209" i="31" s="1"/>
  <c r="AR23" i="20"/>
  <c r="AR138" i="20"/>
  <c r="BI24" i="20"/>
  <c r="BI139" i="20"/>
  <c r="S93" i="27"/>
  <c r="S93" i="31" s="1"/>
  <c r="S94" i="21"/>
  <c r="W118" i="20"/>
  <c r="AV292" i="24"/>
  <c r="AP313" i="27"/>
  <c r="AP313" i="31" s="1"/>
  <c r="AN269" i="27"/>
  <c r="AN269" i="31" s="1"/>
  <c r="AT223" i="24"/>
  <c r="AO247" i="24" s="1"/>
  <c r="V115" i="27"/>
  <c r="V116" i="21"/>
  <c r="Q140" i="21" s="1"/>
  <c r="V314" i="27"/>
  <c r="V314" i="31" s="1"/>
  <c r="AT224" i="21"/>
  <c r="AO248" i="21" s="1"/>
  <c r="T343" i="27"/>
  <c r="T343" i="31" s="1"/>
  <c r="T344" i="21"/>
  <c r="S187" i="27"/>
  <c r="S187" i="31" s="1"/>
  <c r="S188" i="21"/>
  <c r="U212" i="20"/>
  <c r="W231" i="27"/>
  <c r="R257" i="20"/>
  <c r="R280" i="20" s="1"/>
  <c r="W232" i="21"/>
  <c r="R256" i="21" s="1"/>
  <c r="AN24" i="20"/>
  <c r="AN139" i="20"/>
  <c r="R278" i="21"/>
  <c r="R277" i="27"/>
  <c r="R277" i="31" s="1"/>
  <c r="R302" i="20"/>
  <c r="AU138" i="20"/>
  <c r="AU23" i="20"/>
  <c r="U344" i="21"/>
  <c r="U343" i="27"/>
  <c r="U343" i="31" s="1"/>
  <c r="V110" i="31"/>
  <c r="Q134" i="31" s="1"/>
  <c r="Q134" i="27"/>
  <c r="BO203" i="27"/>
  <c r="BO203" i="31" s="1"/>
  <c r="BS228" i="20"/>
  <c r="BO204" i="21"/>
  <c r="W230" i="31"/>
  <c r="R254" i="31" s="1"/>
  <c r="R254" i="27"/>
  <c r="Q138" i="27"/>
  <c r="V114" i="31"/>
  <c r="Q138" i="31" s="1"/>
  <c r="S253" i="20"/>
  <c r="S276" i="20" s="1"/>
  <c r="X227" i="27"/>
  <c r="X228" i="21"/>
  <c r="S252" i="21" s="1"/>
  <c r="Q295" i="27"/>
  <c r="Q295" i="31" s="1"/>
  <c r="S320" i="20"/>
  <c r="Q296" i="21"/>
  <c r="BK132" i="27"/>
  <c r="BP108" i="31"/>
  <c r="BK132" i="31" s="1"/>
  <c r="X315" i="24"/>
  <c r="BO314" i="27"/>
  <c r="BO314" i="31" s="1"/>
  <c r="BO315" i="21"/>
  <c r="BS339" i="20"/>
  <c r="BO314" i="24"/>
  <c r="S67" i="27"/>
  <c r="S67" i="31" s="1"/>
  <c r="S68" i="21"/>
  <c r="U92" i="20"/>
  <c r="X23" i="20"/>
  <c r="X138" i="20"/>
  <c r="W111" i="27"/>
  <c r="W112" i="21"/>
  <c r="R136" i="21" s="1"/>
  <c r="T187" i="27"/>
  <c r="T187" i="31" s="1"/>
  <c r="T188" i="21"/>
  <c r="V212" i="20"/>
  <c r="T184" i="21"/>
  <c r="V208" i="20"/>
  <c r="T183" i="27"/>
  <c r="T183" i="31" s="1"/>
  <c r="S72" i="21"/>
  <c r="S71" i="27"/>
  <c r="S71" i="31" s="1"/>
  <c r="U96" i="20"/>
  <c r="U161" i="27"/>
  <c r="U161" i="31" s="1"/>
  <c r="U162" i="21"/>
  <c r="U186" i="20"/>
  <c r="R318" i="21"/>
  <c r="V342" i="20"/>
  <c r="R317" i="27"/>
  <c r="R317" i="31" s="1"/>
  <c r="BL316" i="21"/>
  <c r="BL315" i="24"/>
  <c r="BL315" i="27"/>
  <c r="BL315" i="31" s="1"/>
  <c r="BP340" i="20"/>
  <c r="BR225" i="27"/>
  <c r="BR226" i="21"/>
  <c r="BM250" i="21" s="1"/>
  <c r="BM251" i="20"/>
  <c r="BM274" i="20" s="1"/>
  <c r="R322" i="21"/>
  <c r="V346" i="20"/>
  <c r="R321" i="27"/>
  <c r="R321" i="31" s="1"/>
  <c r="X114" i="20"/>
  <c r="T89" i="27"/>
  <c r="T89" i="31" s="1"/>
  <c r="T90" i="21"/>
  <c r="BR337" i="21"/>
  <c r="BR336" i="24"/>
  <c r="BR336" i="27"/>
  <c r="BR336" i="31" s="1"/>
  <c r="V26" i="20"/>
  <c r="U48" i="20"/>
  <c r="V141" i="20"/>
  <c r="V164" i="20" s="1"/>
  <c r="AS142" i="20"/>
  <c r="AS27" i="20"/>
  <c r="AT143" i="20" s="1"/>
  <c r="AK24" i="20"/>
  <c r="AK139" i="20"/>
  <c r="BN293" i="21"/>
  <c r="BP317" i="20"/>
  <c r="BN292" i="24"/>
  <c r="BN292" i="27"/>
  <c r="BN292" i="31" s="1"/>
  <c r="W23" i="20"/>
  <c r="W138" i="20"/>
  <c r="W116" i="21"/>
  <c r="R140" i="21" s="1"/>
  <c r="W115" i="27"/>
  <c r="Y234" i="20"/>
  <c r="U209" i="27"/>
  <c r="U209" i="31" s="1"/>
  <c r="U210" i="21"/>
  <c r="BL248" i="27"/>
  <c r="BQ224" i="31"/>
  <c r="BL248" i="31" s="1"/>
  <c r="AC24" i="20"/>
  <c r="AC139" i="20"/>
  <c r="T45" i="27"/>
  <c r="T45" i="31" s="1"/>
  <c r="T46" i="21"/>
  <c r="T70" i="20"/>
  <c r="U206" i="21"/>
  <c r="U205" i="27"/>
  <c r="U205" i="31" s="1"/>
  <c r="Y230" i="20"/>
  <c r="AT24" i="20"/>
  <c r="AT139" i="20"/>
  <c r="AL23" i="20"/>
  <c r="AL138" i="20"/>
  <c r="AG138" i="20"/>
  <c r="AG23" i="20"/>
  <c r="BO337" i="24"/>
  <c r="BO338" i="21"/>
  <c r="BO337" i="27"/>
  <c r="BO337" i="31" s="1"/>
  <c r="Q300" i="21"/>
  <c r="Q299" i="27"/>
  <c r="Q299" i="31" s="1"/>
  <c r="S324" i="20"/>
  <c r="BL271" i="27"/>
  <c r="BL271" i="31" s="1"/>
  <c r="BL272" i="21"/>
  <c r="BL296" i="20"/>
  <c r="BN87" i="27"/>
  <c r="BN87" i="31" s="1"/>
  <c r="BR112" i="20"/>
  <c r="BN88" i="21"/>
  <c r="X232" i="21"/>
  <c r="S256" i="21" s="1"/>
  <c r="S257" i="20"/>
  <c r="S280" i="20" s="1"/>
  <c r="X231" i="27"/>
  <c r="AC23" i="20"/>
  <c r="AC138" i="20"/>
  <c r="U339" i="24"/>
  <c r="U339" i="27"/>
  <c r="U339" i="31" s="1"/>
  <c r="U340" i="21"/>
  <c r="AT23" i="20"/>
  <c r="AT138" i="20"/>
  <c r="BE23" i="20"/>
  <c r="BE138" i="20"/>
  <c r="V24" i="20"/>
  <c r="V139" i="20"/>
  <c r="R298" i="20"/>
  <c r="R273" i="27"/>
  <c r="R273" i="31" s="1"/>
  <c r="R274" i="21"/>
  <c r="AA139" i="20"/>
  <c r="AA24" i="20"/>
  <c r="BD139" i="20"/>
  <c r="BD24" i="20"/>
  <c r="AL24" i="20"/>
  <c r="AL139" i="20"/>
  <c r="AP23" i="20"/>
  <c r="AP138" i="20"/>
  <c r="BQ109" i="27"/>
  <c r="BQ110" i="21"/>
  <c r="BL134" i="21" s="1"/>
  <c r="W226" i="31"/>
  <c r="R250" i="31" s="1"/>
  <c r="R250" i="27"/>
  <c r="V23" i="20"/>
  <c r="V138" i="20"/>
  <c r="AZ23" i="20"/>
  <c r="AZ138" i="20"/>
  <c r="BM318" i="20"/>
  <c r="BK293" i="24"/>
  <c r="BK293" i="27"/>
  <c r="BK293" i="31" s="1"/>
  <c r="BK294" i="21"/>
  <c r="T93" i="27"/>
  <c r="T93" i="31" s="1"/>
  <c r="X118" i="20"/>
  <c r="T94" i="21"/>
  <c r="P304" i="21"/>
  <c r="P303" i="27"/>
  <c r="P303" i="31" s="1"/>
  <c r="R328" i="20"/>
  <c r="V48" i="20"/>
  <c r="W26" i="20"/>
  <c r="W141" i="20"/>
  <c r="W164" i="20" s="1"/>
  <c r="S327" i="21"/>
  <c r="S326" i="27"/>
  <c r="S326" i="31" s="1"/>
  <c r="W351" i="20"/>
  <c r="BF295" i="20"/>
  <c r="BF270" i="27"/>
  <c r="BF270" i="31" s="1"/>
  <c r="BF270" i="24"/>
  <c r="BF271" i="21"/>
  <c r="BH87" i="21"/>
  <c r="BL111" i="20"/>
  <c r="BH86" i="27"/>
  <c r="BH86" i="31" s="1"/>
  <c r="BI293" i="21"/>
  <c r="BI292" i="24"/>
  <c r="BK317" i="20"/>
  <c r="BI292" i="27"/>
  <c r="BI292" i="31" s="1"/>
  <c r="BM202" i="27"/>
  <c r="BM202" i="31" s="1"/>
  <c r="BM203" i="21"/>
  <c r="BQ227" i="20"/>
  <c r="BH203" i="21"/>
  <c r="BH202" i="27"/>
  <c r="BH202" i="31" s="1"/>
  <c r="BL227" i="20"/>
  <c r="BF25" i="20"/>
  <c r="BF140" i="20"/>
  <c r="BT337" i="21"/>
  <c r="BT336" i="27"/>
  <c r="BT336" i="31" s="1"/>
  <c r="BT336" i="24"/>
  <c r="Y228" i="21"/>
  <c r="T252" i="21" s="1"/>
  <c r="Y227" i="27"/>
  <c r="T253" i="20"/>
  <c r="T276" i="20" s="1"/>
  <c r="BM248" i="27"/>
  <c r="BR224" i="31"/>
  <c r="BM248" i="31" s="1"/>
  <c r="BH248" i="27"/>
  <c r="BM224" i="31"/>
  <c r="BH248" i="31" s="1"/>
  <c r="BM109" i="27"/>
  <c r="BM110" i="21"/>
  <c r="BH134" i="21" s="1"/>
  <c r="BM315" i="27"/>
  <c r="BM315" i="31" s="1"/>
  <c r="BQ340" i="20"/>
  <c r="BM316" i="21"/>
  <c r="BM315" i="24"/>
  <c r="V112" i="31"/>
  <c r="Q136" i="31" s="1"/>
  <c r="Q136" i="27"/>
  <c r="BL293" i="27"/>
  <c r="BL293" i="31" s="1"/>
  <c r="BL293" i="24"/>
  <c r="BL294" i="21"/>
  <c r="BN318" i="20"/>
  <c r="V348" i="21"/>
  <c r="V347" i="27"/>
  <c r="V347" i="31" s="1"/>
  <c r="BI138" i="20"/>
  <c r="BI161" i="20" s="1"/>
  <c r="BI23" i="20"/>
  <c r="BH45" i="20"/>
  <c r="BI336" i="24"/>
  <c r="BI337" i="21"/>
  <c r="BI336" i="27"/>
  <c r="BI336" i="31" s="1"/>
  <c r="X111" i="27"/>
  <c r="X112" i="21"/>
  <c r="S136" i="21" s="1"/>
  <c r="T253" i="27"/>
  <c r="Y229" i="31"/>
  <c r="T253" i="31" s="1"/>
  <c r="V49" i="21"/>
  <c r="V73" i="20"/>
  <c r="V48" i="27"/>
  <c r="V48" i="31" s="1"/>
  <c r="BN90" i="21"/>
  <c r="BN89" i="27"/>
  <c r="BN89" i="31" s="1"/>
  <c r="BR114" i="20"/>
  <c r="BO228" i="20"/>
  <c r="BK203" i="27"/>
  <c r="BK203" i="31" s="1"/>
  <c r="BK204" i="21"/>
  <c r="W350" i="20"/>
  <c r="S326" i="21"/>
  <c r="S325" i="27"/>
  <c r="S325" i="31" s="1"/>
  <c r="W344" i="27"/>
  <c r="W344" i="31" s="1"/>
  <c r="W345" i="21"/>
  <c r="U341" i="27"/>
  <c r="U341" i="31" s="1"/>
  <c r="U342" i="21"/>
  <c r="AJ25" i="20"/>
  <c r="AJ140" i="20"/>
  <c r="W113" i="27"/>
  <c r="W114" i="21"/>
  <c r="R138" i="21" s="1"/>
  <c r="V93" i="21"/>
  <c r="V92" i="27"/>
  <c r="V92" i="31" s="1"/>
  <c r="Z117" i="20"/>
  <c r="BG293" i="27"/>
  <c r="BG293" i="31" s="1"/>
  <c r="BI318" i="20"/>
  <c r="BG294" i="21"/>
  <c r="BG293" i="24"/>
  <c r="BL181" i="21"/>
  <c r="BL180" i="27"/>
  <c r="BL180" i="31" s="1"/>
  <c r="BN205" i="20"/>
  <c r="T321" i="21"/>
  <c r="X345" i="20"/>
  <c r="T320" i="27"/>
  <c r="T320" i="31" s="1"/>
  <c r="BK296" i="21"/>
  <c r="BK295" i="27"/>
  <c r="BK295" i="31" s="1"/>
  <c r="BM320" i="20"/>
  <c r="BT338" i="21"/>
  <c r="BT337" i="24"/>
  <c r="BT337" i="27"/>
  <c r="BT337" i="31" s="1"/>
  <c r="BM296" i="20"/>
  <c r="BM271" i="27"/>
  <c r="BM271" i="31" s="1"/>
  <c r="BM272" i="21"/>
  <c r="BE26" i="20"/>
  <c r="BE141" i="20"/>
  <c r="Q298" i="21"/>
  <c r="S322" i="20"/>
  <c r="Q297" i="27"/>
  <c r="Q297" i="31" s="1"/>
  <c r="AK25" i="20"/>
  <c r="AK140" i="20"/>
  <c r="Z232" i="27"/>
  <c r="Z233" i="21"/>
  <c r="U257" i="21" s="1"/>
  <c r="U258" i="20"/>
  <c r="U281" i="20" s="1"/>
  <c r="S317" i="27"/>
  <c r="S317" i="31" s="1"/>
  <c r="W342" i="20"/>
  <c r="S318" i="21"/>
  <c r="BG67" i="20"/>
  <c r="BG42" i="27"/>
  <c r="BG42" i="31" s="1"/>
  <c r="BG43" i="21"/>
  <c r="BI339" i="20"/>
  <c r="BE314" i="27"/>
  <c r="BE314" i="31" s="1"/>
  <c r="BE315" i="21"/>
  <c r="BE314" i="24"/>
  <c r="T301" i="20"/>
  <c r="T277" i="21"/>
  <c r="T276" i="27"/>
  <c r="T276" i="31" s="1"/>
  <c r="BI25" i="20"/>
  <c r="BI140" i="20"/>
  <c r="W164" i="27"/>
  <c r="W164" i="31" s="1"/>
  <c r="W165" i="21"/>
  <c r="W189" i="20"/>
  <c r="AH25" i="20"/>
  <c r="AH140" i="20"/>
  <c r="BM293" i="27"/>
  <c r="BM293" i="31" s="1"/>
  <c r="BO318" i="20"/>
  <c r="BM294" i="21"/>
  <c r="BM293" i="24"/>
  <c r="BI107" i="31"/>
  <c r="BD131" i="31" s="1"/>
  <c r="BD131" i="27"/>
  <c r="BL340" i="20"/>
  <c r="BH315" i="24"/>
  <c r="BH315" i="27"/>
  <c r="BH315" i="31" s="1"/>
  <c r="BH316" i="21"/>
  <c r="Q326" i="21"/>
  <c r="U350" i="20"/>
  <c r="Q325" i="27"/>
  <c r="Q325" i="31" s="1"/>
  <c r="BK160" i="21"/>
  <c r="BK159" i="27"/>
  <c r="BK159" i="31" s="1"/>
  <c r="BK184" i="20"/>
  <c r="R252" i="27"/>
  <c r="W228" i="31"/>
  <c r="R252" i="31" s="1"/>
  <c r="T255" i="27"/>
  <c r="Y231" i="31"/>
  <c r="T255" i="31" s="1"/>
  <c r="BN296" i="20"/>
  <c r="BN272" i="21"/>
  <c r="BN271" i="27"/>
  <c r="BN271" i="31" s="1"/>
  <c r="BK337" i="24"/>
  <c r="BK337" i="27"/>
  <c r="BK337" i="31" s="1"/>
  <c r="BK338" i="21"/>
  <c r="BK64" i="27"/>
  <c r="BK64" i="31" s="1"/>
  <c r="BM89" i="20"/>
  <c r="BK65" i="21"/>
  <c r="AH26" i="20"/>
  <c r="AH141" i="20"/>
  <c r="BN293" i="24"/>
  <c r="BP318" i="20"/>
  <c r="BN293" i="27"/>
  <c r="BN293" i="31" s="1"/>
  <c r="BN294" i="21"/>
  <c r="BG317" i="20"/>
  <c r="BE292" i="24"/>
  <c r="BE292" i="27"/>
  <c r="BE292" i="31" s="1"/>
  <c r="BE293" i="21"/>
  <c r="BH336" i="27"/>
  <c r="BH336" i="31" s="1"/>
  <c r="BH336" i="24"/>
  <c r="BH337" i="21"/>
  <c r="BG64" i="27"/>
  <c r="BG64" i="31" s="1"/>
  <c r="BI89" i="20"/>
  <c r="BG65" i="21"/>
  <c r="V186" i="20"/>
  <c r="V162" i="21"/>
  <c r="V161" i="27"/>
  <c r="V161" i="31" s="1"/>
  <c r="AZ24" i="20"/>
  <c r="AZ139" i="20"/>
  <c r="BF315" i="21"/>
  <c r="BF314" i="27"/>
  <c r="BF314" i="31" s="1"/>
  <c r="BF314" i="24"/>
  <c r="BJ339" i="20"/>
  <c r="V187" i="21"/>
  <c r="X211" i="20"/>
  <c r="V186" i="27"/>
  <c r="V186" i="31" s="1"/>
  <c r="BR109" i="27"/>
  <c r="BR110" i="21"/>
  <c r="BM134" i="21" s="1"/>
  <c r="BF65" i="21"/>
  <c r="BF64" i="27"/>
  <c r="BF64" i="31" s="1"/>
  <c r="BH89" i="20"/>
  <c r="T185" i="27"/>
  <c r="T185" i="31" s="1"/>
  <c r="T186" i="21"/>
  <c r="V210" i="20"/>
  <c r="BJ44" i="21"/>
  <c r="BJ68" i="20"/>
  <c r="BJ43" i="27"/>
  <c r="BJ43" i="31" s="1"/>
  <c r="BK108" i="27"/>
  <c r="BK109" i="21"/>
  <c r="BF133" i="21" s="1"/>
  <c r="Y115" i="21"/>
  <c r="T139" i="21" s="1"/>
  <c r="Y114" i="27"/>
  <c r="V344" i="20"/>
  <c r="R320" i="21"/>
  <c r="R319" i="27"/>
  <c r="R319" i="31" s="1"/>
  <c r="BL67" i="20"/>
  <c r="BL43" i="21"/>
  <c r="BL42" i="27"/>
  <c r="BL42" i="31" s="1"/>
  <c r="R300" i="20"/>
  <c r="R275" i="27"/>
  <c r="R275" i="31" s="1"/>
  <c r="R276" i="21"/>
  <c r="T279" i="21"/>
  <c r="T303" i="20"/>
  <c r="T278" i="27"/>
  <c r="T278" i="31" s="1"/>
  <c r="BS224" i="31"/>
  <c r="BN248" i="31" s="1"/>
  <c r="BN248" i="27"/>
  <c r="BM253" i="20"/>
  <c r="BM276" i="20" s="1"/>
  <c r="BR227" i="27"/>
  <c r="BR228" i="21"/>
  <c r="BM252" i="21" s="1"/>
  <c r="S250" i="27"/>
  <c r="X226" i="31"/>
  <c r="S250" i="31" s="1"/>
  <c r="U89" i="27"/>
  <c r="U89" i="31" s="1"/>
  <c r="Y114" i="20"/>
  <c r="U90" i="21"/>
  <c r="BQ112" i="21"/>
  <c r="BL136" i="21" s="1"/>
  <c r="BQ111" i="27"/>
  <c r="U46" i="21"/>
  <c r="U45" i="27"/>
  <c r="U45" i="31" s="1"/>
  <c r="U70" i="20"/>
  <c r="BM336" i="24"/>
  <c r="BM336" i="27"/>
  <c r="BM336" i="31" s="1"/>
  <c r="BM337" i="21"/>
  <c r="BH67" i="20"/>
  <c r="BH42" i="27"/>
  <c r="BH42" i="31" s="1"/>
  <c r="BH43" i="21"/>
  <c r="BJ315" i="21"/>
  <c r="BJ314" i="27"/>
  <c r="BJ314" i="31" s="1"/>
  <c r="BJ314" i="24"/>
  <c r="BN339" i="20"/>
  <c r="AR24" i="20"/>
  <c r="AR139" i="20"/>
  <c r="V349" i="21"/>
  <c r="V348" i="27"/>
  <c r="V348" i="31" s="1"/>
  <c r="T320" i="20"/>
  <c r="R295" i="27"/>
  <c r="R295" i="31" s="1"/>
  <c r="R296" i="21"/>
  <c r="BJ182" i="21"/>
  <c r="BL206" i="20"/>
  <c r="BJ181" i="27"/>
  <c r="BJ181" i="31" s="1"/>
  <c r="BK111" i="20"/>
  <c r="BG86" i="27"/>
  <c r="BG86" i="31" s="1"/>
  <c r="BG87" i="21"/>
  <c r="Y117" i="21"/>
  <c r="T141" i="21" s="1"/>
  <c r="Y116" i="27"/>
  <c r="BK223" i="31"/>
  <c r="BF247" i="31" s="1"/>
  <c r="BF247" i="27"/>
  <c r="W110" i="31"/>
  <c r="R134" i="31" s="1"/>
  <c r="R134" i="27"/>
  <c r="BE271" i="21"/>
  <c r="BE270" i="27"/>
  <c r="BE270" i="31" s="1"/>
  <c r="BE295" i="20"/>
  <c r="BE270" i="24"/>
  <c r="BK46" i="20"/>
  <c r="BL24" i="20"/>
  <c r="BL139" i="20"/>
  <c r="BL162" i="20" s="1"/>
  <c r="BK134" i="27"/>
  <c r="BP110" i="31"/>
  <c r="BK134" i="31" s="1"/>
  <c r="X113" i="31"/>
  <c r="S137" i="31" s="1"/>
  <c r="S137" i="27"/>
  <c r="BM158" i="27"/>
  <c r="BM158" i="31" s="1"/>
  <c r="BM159" i="21"/>
  <c r="BM183" i="20"/>
  <c r="V340" i="21"/>
  <c r="V339" i="24"/>
  <c r="V339" i="27"/>
  <c r="V339" i="31" s="1"/>
  <c r="BL86" i="27"/>
  <c r="BL86" i="31" s="1"/>
  <c r="BL87" i="21"/>
  <c r="BP111" i="20"/>
  <c r="BI251" i="20"/>
  <c r="BI274" i="20" s="1"/>
  <c r="BN225" i="27"/>
  <c r="BN226" i="21"/>
  <c r="BI250" i="21" s="1"/>
  <c r="BP224" i="27"/>
  <c r="BP225" i="21"/>
  <c r="BK249" i="21" s="1"/>
  <c r="BK250" i="20"/>
  <c r="BK273" i="20" s="1"/>
  <c r="BJ88" i="21"/>
  <c r="BN112" i="20"/>
  <c r="BJ87" i="27"/>
  <c r="BJ87" i="31" s="1"/>
  <c r="BF250" i="20"/>
  <c r="BF273" i="20" s="1"/>
  <c r="BK224" i="27"/>
  <c r="BK225" i="21"/>
  <c r="BF249" i="21" s="1"/>
  <c r="BQ337" i="24"/>
  <c r="BQ337" i="27"/>
  <c r="BQ337" i="31" s="1"/>
  <c r="BQ338" i="21"/>
  <c r="S298" i="20"/>
  <c r="S274" i="21"/>
  <c r="S273" i="27"/>
  <c r="S273" i="31" s="1"/>
  <c r="AQ26" i="20"/>
  <c r="AQ141" i="20"/>
  <c r="S300" i="27"/>
  <c r="S300" i="31" s="1"/>
  <c r="S301" i="21"/>
  <c r="U325" i="20"/>
  <c r="BI159" i="21"/>
  <c r="BI183" i="20"/>
  <c r="BI158" i="27"/>
  <c r="BI158" i="31" s="1"/>
  <c r="BN107" i="31"/>
  <c r="BI131" i="31" s="1"/>
  <c r="BI131" i="27"/>
  <c r="V143" i="20"/>
  <c r="V166" i="20" s="1"/>
  <c r="U50" i="20"/>
  <c r="U183" i="27"/>
  <c r="U183" i="31" s="1"/>
  <c r="W208" i="20"/>
  <c r="U184" i="21"/>
  <c r="AG26" i="20"/>
  <c r="AG141" i="20"/>
  <c r="BH180" i="27"/>
  <c r="BH180" i="31" s="1"/>
  <c r="BJ205" i="20"/>
  <c r="BH181" i="21"/>
  <c r="BL108" i="31"/>
  <c r="BG132" i="31" s="1"/>
  <c r="BG132" i="27"/>
  <c r="BI65" i="27"/>
  <c r="BI65" i="31" s="1"/>
  <c r="BK90" i="20"/>
  <c r="BI66" i="21"/>
  <c r="BJ247" i="27"/>
  <c r="BO223" i="31"/>
  <c r="BJ247" i="31" s="1"/>
  <c r="BS230" i="20"/>
  <c r="BO205" i="27"/>
  <c r="BO205" i="31" s="1"/>
  <c r="BO206" i="21"/>
  <c r="BE247" i="27"/>
  <c r="BJ223" i="31"/>
  <c r="BE247" i="31" s="1"/>
  <c r="AA233" i="20"/>
  <c r="W208" i="27"/>
  <c r="W208" i="31" s="1"/>
  <c r="W209" i="21"/>
  <c r="BI202" i="27"/>
  <c r="BI202" i="31" s="1"/>
  <c r="BM227" i="20"/>
  <c r="BI203" i="21"/>
  <c r="BN315" i="27"/>
  <c r="BN315" i="31" s="1"/>
  <c r="BN316" i="21"/>
  <c r="BN315" i="24"/>
  <c r="BR340" i="20"/>
  <c r="BG250" i="20"/>
  <c r="BG273" i="20" s="1"/>
  <c r="BL224" i="27"/>
  <c r="BL225" i="21"/>
  <c r="BG249" i="21" s="1"/>
  <c r="S298" i="27"/>
  <c r="S298" i="31" s="1"/>
  <c r="U323" i="20"/>
  <c r="S299" i="21"/>
  <c r="BL132" i="27"/>
  <c r="BQ108" i="31"/>
  <c r="BL132" i="31" s="1"/>
  <c r="BR108" i="31"/>
  <c r="BM132" i="31" s="1"/>
  <c r="BM132" i="27"/>
  <c r="BS225" i="27"/>
  <c r="BS226" i="21"/>
  <c r="BN250" i="21" s="1"/>
  <c r="BN251" i="20"/>
  <c r="BN274" i="20" s="1"/>
  <c r="U207" i="27"/>
  <c r="U207" i="31" s="1"/>
  <c r="Y232" i="20"/>
  <c r="U208" i="21"/>
  <c r="BP337" i="27"/>
  <c r="BP337" i="31" s="1"/>
  <c r="BP337" i="24"/>
  <c r="BP338" i="21"/>
  <c r="BL298" i="20"/>
  <c r="BL273" i="27"/>
  <c r="BL273" i="31" s="1"/>
  <c r="BL274" i="21"/>
  <c r="U71" i="21"/>
  <c r="U70" i="27"/>
  <c r="U70" i="31" s="1"/>
  <c r="W95" i="20"/>
  <c r="BI45" i="20"/>
  <c r="BJ138" i="20"/>
  <c r="BJ161" i="20" s="1"/>
  <c r="BJ23" i="20"/>
  <c r="BD292" i="27"/>
  <c r="BD292" i="31" s="1"/>
  <c r="BD293" i="21"/>
  <c r="BF317" i="20"/>
  <c r="BD292" i="24"/>
  <c r="BS340" i="20"/>
  <c r="BO316" i="21"/>
  <c r="BO315" i="24"/>
  <c r="BO315" i="27"/>
  <c r="BO315" i="31" s="1"/>
  <c r="T48" i="21"/>
  <c r="T47" i="27"/>
  <c r="T47" i="31" s="1"/>
  <c r="T72" i="20"/>
  <c r="AX25" i="20"/>
  <c r="AX140" i="20"/>
  <c r="BB24" i="20"/>
  <c r="BB139" i="20"/>
  <c r="T347" i="27"/>
  <c r="T347" i="31" s="1"/>
  <c r="T348" i="21"/>
  <c r="S70" i="21"/>
  <c r="S69" i="27"/>
  <c r="S69" i="31" s="1"/>
  <c r="U94" i="20"/>
  <c r="X230" i="21"/>
  <c r="S254" i="21" s="1"/>
  <c r="S255" i="20"/>
  <c r="S278" i="20" s="1"/>
  <c r="X229" i="27"/>
  <c r="BJ270" i="24"/>
  <c r="BJ270" i="27"/>
  <c r="BJ270" i="31" s="1"/>
  <c r="BJ295" i="20"/>
  <c r="BJ271" i="21"/>
  <c r="BJ108" i="27"/>
  <c r="BJ109" i="21"/>
  <c r="BE133" i="21" s="1"/>
  <c r="R304" i="21"/>
  <c r="T328" i="20"/>
  <c r="R303" i="27"/>
  <c r="R303" i="31" s="1"/>
  <c r="X347" i="20"/>
  <c r="T322" i="27"/>
  <c r="T322" i="31" s="1"/>
  <c r="T323" i="21"/>
  <c r="U256" i="20"/>
  <c r="U279" i="20" s="1"/>
  <c r="Z231" i="21"/>
  <c r="U255" i="21" s="1"/>
  <c r="Z230" i="27"/>
  <c r="BH25" i="20"/>
  <c r="BH140" i="20"/>
  <c r="AB24" i="20"/>
  <c r="AB139" i="20"/>
  <c r="AB141" i="20"/>
  <c r="AB26" i="20"/>
  <c r="V95" i="21"/>
  <c r="Z119" i="20"/>
  <c r="V94" i="27"/>
  <c r="V94" i="31" s="1"/>
  <c r="X115" i="31"/>
  <c r="S139" i="31" s="1"/>
  <c r="S139" i="27"/>
  <c r="BH272" i="21"/>
  <c r="BH296" i="20"/>
  <c r="BH271" i="27"/>
  <c r="BH271" i="31" s="1"/>
  <c r="V92" i="20"/>
  <c r="T67" i="27"/>
  <c r="T67" i="31" s="1"/>
  <c r="T68" i="21"/>
  <c r="BQ226" i="31"/>
  <c r="BL250" i="31" s="1"/>
  <c r="BL250" i="27"/>
  <c r="BR337" i="27"/>
  <c r="BR337" i="31" s="1"/>
  <c r="BR338" i="21"/>
  <c r="BR337" i="24"/>
  <c r="T91" i="27"/>
  <c r="T91" i="31" s="1"/>
  <c r="T92" i="21"/>
  <c r="X116" i="20"/>
  <c r="AY140" i="20"/>
  <c r="AY25" i="20"/>
  <c r="BG181" i="21"/>
  <c r="BG180" i="27"/>
  <c r="BG180" i="31" s="1"/>
  <c r="BI205" i="20"/>
  <c r="V205" i="27"/>
  <c r="V205" i="31" s="1"/>
  <c r="V206" i="21"/>
  <c r="Z230" i="20"/>
  <c r="U163" i="27"/>
  <c r="U163" i="31" s="1"/>
  <c r="U164" i="21"/>
  <c r="U188" i="20"/>
  <c r="W343" i="21"/>
  <c r="W342" i="27"/>
  <c r="W342" i="31" s="1"/>
  <c r="BH159" i="21"/>
  <c r="BH183" i="20"/>
  <c r="BH158" i="27"/>
  <c r="BH158" i="31" s="1"/>
  <c r="BO108" i="27"/>
  <c r="BO109" i="21"/>
  <c r="BJ133" i="21" s="1"/>
  <c r="BO340" i="21"/>
  <c r="BO339" i="27"/>
  <c r="BO339" i="31" s="1"/>
  <c r="BO339" i="24"/>
  <c r="U350" i="21"/>
  <c r="U349" i="27"/>
  <c r="U349" i="31" s="1"/>
  <c r="W211" i="21"/>
  <c r="AA235" i="20"/>
  <c r="W210" i="27"/>
  <c r="W210" i="31" s="1"/>
  <c r="BL317" i="27"/>
  <c r="BL317" i="31" s="1"/>
  <c r="BP342" i="20"/>
  <c r="BL318" i="21"/>
  <c r="BJ107" i="31"/>
  <c r="BE131" i="31" s="1"/>
  <c r="BE131" i="27"/>
  <c r="AY118" i="24"/>
  <c r="AY119" i="24" s="1"/>
  <c r="BA118" i="24"/>
  <c r="BA119" i="24" s="1"/>
  <c r="U259" i="22"/>
  <c r="AP282" i="22"/>
  <c r="AP283" i="22" s="1"/>
  <c r="AT24" i="22"/>
  <c r="AT139" i="22"/>
  <c r="BJ137" i="22"/>
  <c r="BJ22" i="22"/>
  <c r="AX282" i="22"/>
  <c r="AX283" i="22" s="1"/>
  <c r="AA259" i="22"/>
  <c r="AB26" i="22"/>
  <c r="AC142" i="22" s="1"/>
  <c r="AB141" i="22"/>
  <c r="BJ24" i="22"/>
  <c r="BJ139" i="22"/>
  <c r="AZ282" i="22"/>
  <c r="AZ283" i="22" s="1"/>
  <c r="AC42" i="27"/>
  <c r="AC42" i="31" s="1"/>
  <c r="AX165" i="24"/>
  <c r="AX166" i="24" s="1"/>
  <c r="T157" i="21"/>
  <c r="T156" i="27"/>
  <c r="T156" i="31" s="1"/>
  <c r="AL159" i="21"/>
  <c r="BI161" i="27"/>
  <c r="BI161" i="31" s="1"/>
  <c r="BI162" i="21"/>
  <c r="AH43" i="21"/>
  <c r="AN42" i="27"/>
  <c r="AN42" i="31" s="1"/>
  <c r="BH47" i="21"/>
  <c r="Z118" i="24"/>
  <c r="U142" i="24" s="1"/>
  <c r="BH69" i="21"/>
  <c r="AX316" i="22"/>
  <c r="BB338" i="8"/>
  <c r="AX317" i="20"/>
  <c r="AX203" i="21"/>
  <c r="AX202" i="27"/>
  <c r="AX202" i="31" s="1"/>
  <c r="Z85" i="27"/>
  <c r="Z85" i="31" s="1"/>
  <c r="Z86" i="21"/>
  <c r="AN248" i="8"/>
  <c r="AN271" i="8" s="1"/>
  <c r="AS226" i="20"/>
  <c r="AN250" i="20" s="1"/>
  <c r="BA109" i="27"/>
  <c r="BA110" i="21"/>
  <c r="AV134" i="21" s="1"/>
  <c r="BA21" i="31"/>
  <c r="BA21" i="27"/>
  <c r="BA21" i="24"/>
  <c r="BA22" i="21"/>
  <c r="BA21" i="9"/>
  <c r="BA44" i="8"/>
  <c r="BB137" i="8"/>
  <c r="BB160" i="8" s="1"/>
  <c r="BB22" i="8"/>
  <c r="AD41" i="27"/>
  <c r="AD41" i="31" s="1"/>
  <c r="AD42" i="21"/>
  <c r="AR85" i="27"/>
  <c r="AR85" i="31" s="1"/>
  <c r="AR86" i="21"/>
  <c r="AY182" i="8"/>
  <c r="AY161" i="20"/>
  <c r="AG203" i="8"/>
  <c r="AE182" i="20"/>
  <c r="V339" i="20"/>
  <c r="V338" i="21" s="1"/>
  <c r="V338" i="22"/>
  <c r="T300" i="9"/>
  <c r="V323" i="9"/>
  <c r="Z346" i="9" s="1"/>
  <c r="AW295" i="20"/>
  <c r="AY316" i="8"/>
  <c r="AP66" i="20"/>
  <c r="AR87" i="8"/>
  <c r="AZ180" i="21"/>
  <c r="AZ179" i="27"/>
  <c r="AZ179" i="31" s="1"/>
  <c r="AG136" i="8"/>
  <c r="AG159" i="8" s="1"/>
  <c r="AG21" i="8"/>
  <c r="AF20" i="31"/>
  <c r="AF20" i="27"/>
  <c r="AF21" i="21"/>
  <c r="AF20" i="24"/>
  <c r="AF20" i="9"/>
  <c r="AF43" i="8"/>
  <c r="AQ109" i="8"/>
  <c r="AQ111" i="20" s="1"/>
  <c r="AM88" i="20"/>
  <c r="AR160" i="20"/>
  <c r="AR181" i="8"/>
  <c r="AQ222" i="31"/>
  <c r="AL246" i="31" s="1"/>
  <c r="AL246" i="27"/>
  <c r="AX175" i="27"/>
  <c r="AX175" i="31" s="1"/>
  <c r="AX175" i="24"/>
  <c r="AX176" i="21"/>
  <c r="AZ198" i="9"/>
  <c r="AN66" i="20"/>
  <c r="AP87" i="8"/>
  <c r="S66" i="8"/>
  <c r="U89" i="8" s="1"/>
  <c r="Y112" i="8" s="1"/>
  <c r="S43" i="9"/>
  <c r="S66" i="9" s="1"/>
  <c r="U89" i="9" s="1"/>
  <c r="Y112" i="9" s="1"/>
  <c r="T136" i="9" s="1"/>
  <c r="T159" i="9" s="1"/>
  <c r="T182" i="9" s="1"/>
  <c r="V205" i="9" s="1"/>
  <c r="Z228" i="9" s="1"/>
  <c r="U252" i="9" s="1"/>
  <c r="U275" i="9" s="1"/>
  <c r="AX269" i="24"/>
  <c r="AX270" i="21"/>
  <c r="AX269" i="27"/>
  <c r="AX269" i="31" s="1"/>
  <c r="W325" i="9"/>
  <c r="AA348" i="9" s="1"/>
  <c r="U302" i="9"/>
  <c r="AL85" i="27"/>
  <c r="AL85" i="31" s="1"/>
  <c r="AL86" i="21"/>
  <c r="AR219" i="31"/>
  <c r="AM243" i="31" s="1"/>
  <c r="AM243" i="27"/>
  <c r="AQ88" i="20"/>
  <c r="AU109" i="8"/>
  <c r="AU111" i="20" s="1"/>
  <c r="AY316" i="20"/>
  <c r="AY315" i="22"/>
  <c r="BC337" i="8"/>
  <c r="Y293" i="8"/>
  <c r="Y294" i="22" s="1"/>
  <c r="Y305" i="22" s="1"/>
  <c r="Y306" i="22" s="1"/>
  <c r="Y271" i="22"/>
  <c r="Y282" i="22" s="1"/>
  <c r="Y283" i="22" s="1"/>
  <c r="Y272" i="20"/>
  <c r="U45" i="20"/>
  <c r="U66" i="8"/>
  <c r="U43" i="9"/>
  <c r="U66" i="9" s="1"/>
  <c r="W89" i="9" s="1"/>
  <c r="AA112" i="9" s="1"/>
  <c r="V136" i="9" s="1"/>
  <c r="V159" i="9" s="1"/>
  <c r="V182" i="9" s="1"/>
  <c r="X205" i="9" s="1"/>
  <c r="AB228" i="9" s="1"/>
  <c r="W252" i="9" s="1"/>
  <c r="W275" i="9" s="1"/>
  <c r="P354" i="22"/>
  <c r="V205" i="20"/>
  <c r="Z226" i="8"/>
  <c r="T45" i="34"/>
  <c r="AB106" i="31"/>
  <c r="W130" i="31" s="1"/>
  <c r="W130" i="27"/>
  <c r="AD109" i="21"/>
  <c r="Y133" i="21" s="1"/>
  <c r="AD108" i="27"/>
  <c r="AU107" i="27"/>
  <c r="AU107" i="24"/>
  <c r="AU108" i="21"/>
  <c r="AP132" i="21" s="1"/>
  <c r="AL315" i="8"/>
  <c r="AJ294" i="20"/>
  <c r="AY272" i="20"/>
  <c r="AY293" i="8"/>
  <c r="AY294" i="22" s="1"/>
  <c r="AY305" i="22" s="1"/>
  <c r="AY306" i="22" s="1"/>
  <c r="AY271" i="22"/>
  <c r="AY282" i="22" s="1"/>
  <c r="AY283" i="22" s="1"/>
  <c r="AW87" i="21"/>
  <c r="AW86" i="27"/>
  <c r="AW86" i="31" s="1"/>
  <c r="BA161" i="20"/>
  <c r="BA182" i="8"/>
  <c r="AZ248" i="8"/>
  <c r="AZ271" i="8" s="1"/>
  <c r="BE226" i="20"/>
  <c r="AZ250" i="20" s="1"/>
  <c r="AO222" i="31"/>
  <c r="AJ246" i="31" s="1"/>
  <c r="AJ246" i="27"/>
  <c r="AV109" i="21"/>
  <c r="AQ133" i="21" s="1"/>
  <c r="AV108" i="27"/>
  <c r="AV131" i="27"/>
  <c r="BA107" i="31"/>
  <c r="AV131" i="31" s="1"/>
  <c r="AZ137" i="8"/>
  <c r="AZ160" i="8" s="1"/>
  <c r="AY21" i="31"/>
  <c r="AY21" i="27"/>
  <c r="AY22" i="21"/>
  <c r="AY21" i="24"/>
  <c r="AY21" i="9"/>
  <c r="AY44" i="8"/>
  <c r="AZ22" i="8"/>
  <c r="AY63" i="27"/>
  <c r="AY63" i="31" s="1"/>
  <c r="AY64" i="21"/>
  <c r="R295" i="20"/>
  <c r="T316" i="8"/>
  <c r="BA64" i="21"/>
  <c r="BA63" i="27"/>
  <c r="BA63" i="31" s="1"/>
  <c r="AP41" i="27"/>
  <c r="AP41" i="31" s="1"/>
  <c r="AP42" i="21"/>
  <c r="AN315" i="8"/>
  <c r="AL294" i="20"/>
  <c r="AY205" i="20"/>
  <c r="BC226" i="8"/>
  <c r="AE44" i="20"/>
  <c r="AE65" i="8"/>
  <c r="AE42" i="9"/>
  <c r="AE65" i="9" s="1"/>
  <c r="AG88" i="9" s="1"/>
  <c r="AK111" i="9" s="1"/>
  <c r="AF135" i="9" s="1"/>
  <c r="AF158" i="9" s="1"/>
  <c r="AF181" i="9" s="1"/>
  <c r="AH204" i="9" s="1"/>
  <c r="AL227" i="9" s="1"/>
  <c r="AG251" i="9" s="1"/>
  <c r="AG274" i="9" s="1"/>
  <c r="AG297" i="9" s="1"/>
  <c r="S294" i="8"/>
  <c r="S273" i="20"/>
  <c r="S272" i="21" s="1"/>
  <c r="AR20" i="24"/>
  <c r="AR20" i="27"/>
  <c r="AR21" i="21"/>
  <c r="AR20" i="9"/>
  <c r="AR43" i="8"/>
  <c r="AS21" i="8"/>
  <c r="AS136" i="8"/>
  <c r="AS159" i="8" s="1"/>
  <c r="AR20" i="31"/>
  <c r="AZ294" i="20"/>
  <c r="BB315" i="8"/>
  <c r="BD20" i="27"/>
  <c r="BD21" i="21"/>
  <c r="BD20" i="24"/>
  <c r="BD43" i="8"/>
  <c r="BE136" i="8"/>
  <c r="BE159" i="8" s="1"/>
  <c r="BE21" i="8"/>
  <c r="BD20" i="31"/>
  <c r="BD20" i="9"/>
  <c r="S316" i="22"/>
  <c r="W338" i="8"/>
  <c r="Q65" i="34"/>
  <c r="Q45" i="33"/>
  <c r="S317" i="20"/>
  <c r="AY338" i="22"/>
  <c r="AY339" i="20"/>
  <c r="AY337" i="27" s="1"/>
  <c r="AY337" i="31" s="1"/>
  <c r="AN41" i="27"/>
  <c r="AN41" i="31" s="1"/>
  <c r="AN42" i="21"/>
  <c r="AQ248" i="22"/>
  <c r="AV235" i="22"/>
  <c r="T24" i="24"/>
  <c r="T47" i="8"/>
  <c r="T24" i="9"/>
  <c r="U140" i="8"/>
  <c r="U163" i="8" s="1"/>
  <c r="U186" i="8" s="1"/>
  <c r="W209" i="8" s="1"/>
  <c r="AA232" i="8" s="1"/>
  <c r="V256" i="8" s="1"/>
  <c r="V279" i="8" s="1"/>
  <c r="V302" i="8" s="1"/>
  <c r="X325" i="8" s="1"/>
  <c r="AB348" i="8" s="1"/>
  <c r="T24" i="27"/>
  <c r="T24" i="31"/>
  <c r="T25" i="21"/>
  <c r="U25" i="8"/>
  <c r="AV294" i="8"/>
  <c r="AV273" i="20"/>
  <c r="AQ316" i="20"/>
  <c r="AU337" i="8"/>
  <c r="AQ315" i="22"/>
  <c r="AN20" i="9"/>
  <c r="AN43" i="8"/>
  <c r="AO136" i="8"/>
  <c r="AO159" i="8" s="1"/>
  <c r="AO21" i="8"/>
  <c r="AN20" i="31"/>
  <c r="AN20" i="27"/>
  <c r="AN21" i="21"/>
  <c r="AN20" i="24"/>
  <c r="AO271" i="22"/>
  <c r="AO282" i="22" s="1"/>
  <c r="AO283" i="22" s="1"/>
  <c r="AO293" i="8"/>
  <c r="AO294" i="22" s="1"/>
  <c r="AO305" i="22" s="1"/>
  <c r="AO306" i="22" s="1"/>
  <c r="AO272" i="20"/>
  <c r="AO270" i="27" s="1"/>
  <c r="AO270" i="31" s="1"/>
  <c r="X246" i="27"/>
  <c r="AC222" i="31"/>
  <c r="X246" i="31" s="1"/>
  <c r="T249" i="8"/>
  <c r="T272" i="8" s="1"/>
  <c r="Y227" i="20"/>
  <c r="T251" i="20" s="1"/>
  <c r="AP20" i="9"/>
  <c r="AP43" i="8"/>
  <c r="AQ136" i="8"/>
  <c r="AQ159" i="8" s="1"/>
  <c r="AQ21" i="8"/>
  <c r="AP20" i="31"/>
  <c r="AP20" i="27"/>
  <c r="AP21" i="21"/>
  <c r="AP20" i="24"/>
  <c r="W108" i="31"/>
  <c r="R132" i="31" s="1"/>
  <c r="R132" i="27"/>
  <c r="AW316" i="8"/>
  <c r="AU295" i="20"/>
  <c r="AC248" i="22"/>
  <c r="AH235" i="22"/>
  <c r="AO316" i="20"/>
  <c r="AO315" i="22"/>
  <c r="AS337" i="8"/>
  <c r="BH296" i="9"/>
  <c r="BJ319" i="9"/>
  <c r="BN342" i="9" s="1"/>
  <c r="BB204" i="8"/>
  <c r="AZ183" i="20"/>
  <c r="AV316" i="22"/>
  <c r="AV317" i="20"/>
  <c r="AZ338" i="8"/>
  <c r="AY248" i="22"/>
  <c r="BD235" i="22"/>
  <c r="BF108" i="27"/>
  <c r="BF109" i="21"/>
  <c r="BA133" i="21" s="1"/>
  <c r="AI130" i="27"/>
  <c r="AN106" i="31"/>
  <c r="AI130" i="31" s="1"/>
  <c r="AZ66" i="8"/>
  <c r="AZ43" i="9"/>
  <c r="AZ66" i="9" s="1"/>
  <c r="BB89" i="9" s="1"/>
  <c r="BF112" i="9" s="1"/>
  <c r="BA136" i="9" s="1"/>
  <c r="BA159" i="9" s="1"/>
  <c r="BA182" i="9" s="1"/>
  <c r="BC205" i="9" s="1"/>
  <c r="BG228" i="9" s="1"/>
  <c r="BB252" i="9" s="1"/>
  <c r="BB275" i="9" s="1"/>
  <c r="BD321" i="9" s="1"/>
  <c r="BH344" i="9" s="1"/>
  <c r="AZ45" i="20"/>
  <c r="BB179" i="27"/>
  <c r="BB179" i="31" s="1"/>
  <c r="BB180" i="21"/>
  <c r="AV319" i="9"/>
  <c r="AZ342" i="9" s="1"/>
  <c r="AT296" i="9"/>
  <c r="BA272" i="20"/>
  <c r="BA271" i="22"/>
  <c r="BA282" i="22" s="1"/>
  <c r="BA283" i="22" s="1"/>
  <c r="BA293" i="8"/>
  <c r="BA294" i="22" s="1"/>
  <c r="BA305" i="22" s="1"/>
  <c r="BA306" i="22" s="1"/>
  <c r="BH20" i="9"/>
  <c r="BH43" i="8"/>
  <c r="BI136" i="8"/>
  <c r="BI159" i="8" s="1"/>
  <c r="BI182" i="8" s="1"/>
  <c r="BK205" i="8" s="1"/>
  <c r="BO228" i="8" s="1"/>
  <c r="BJ252" i="8" s="1"/>
  <c r="BJ275" i="8" s="1"/>
  <c r="BJ298" i="8" s="1"/>
  <c r="BL321" i="8" s="1"/>
  <c r="BP344" i="8" s="1"/>
  <c r="BH20" i="31"/>
  <c r="BI21" i="8"/>
  <c r="BH20" i="24"/>
  <c r="BH20" i="27"/>
  <c r="BH21" i="21"/>
  <c r="AX45" i="20"/>
  <c r="AX66" i="8"/>
  <c r="AX43" i="9"/>
  <c r="AX66" i="9" s="1"/>
  <c r="AZ89" i="9" s="1"/>
  <c r="BD112" i="9" s="1"/>
  <c r="AY136" i="9" s="1"/>
  <c r="AY159" i="9" s="1"/>
  <c r="BE109" i="8"/>
  <c r="BE111" i="20" s="1"/>
  <c r="BA88" i="20"/>
  <c r="R271" i="21"/>
  <c r="R270" i="24"/>
  <c r="R270" i="27"/>
  <c r="R270" i="31" s="1"/>
  <c r="BG109" i="8"/>
  <c r="BG111" i="20" s="1"/>
  <c r="BC88" i="20"/>
  <c r="AT160" i="20"/>
  <c r="AT181" i="8"/>
  <c r="AG243" i="9"/>
  <c r="AG266" i="9" s="1"/>
  <c r="AL219" i="27"/>
  <c r="AL220" i="21"/>
  <c r="AG244" i="21" s="1"/>
  <c r="AL219" i="24"/>
  <c r="AG243" i="24" s="1"/>
  <c r="AB337" i="22"/>
  <c r="AB338" i="20"/>
  <c r="AB336" i="24" s="1"/>
  <c r="Z179" i="27"/>
  <c r="Z179" i="31" s="1"/>
  <c r="Z180" i="21"/>
  <c r="BA316" i="20"/>
  <c r="BA315" i="22"/>
  <c r="BE337" i="8"/>
  <c r="AQ44" i="20"/>
  <c r="AQ65" i="8"/>
  <c r="AQ42" i="9"/>
  <c r="AQ65" i="9" s="1"/>
  <c r="AS88" i="9" s="1"/>
  <c r="AW111" i="9" s="1"/>
  <c r="AR135" i="9" s="1"/>
  <c r="AR158" i="9" s="1"/>
  <c r="AR181" i="9" s="1"/>
  <c r="AZ269" i="24"/>
  <c r="AZ270" i="21"/>
  <c r="AZ269" i="27"/>
  <c r="AZ269" i="31" s="1"/>
  <c r="BD160" i="20"/>
  <c r="BD181" i="8"/>
  <c r="Z315" i="8"/>
  <c r="X294" i="20"/>
  <c r="AV225" i="8"/>
  <c r="AR204" i="20"/>
  <c r="AZ315" i="8"/>
  <c r="AX294" i="20"/>
  <c r="AQ272" i="20"/>
  <c r="AQ271" i="22"/>
  <c r="AQ282" i="22" s="1"/>
  <c r="AQ283" i="22" s="1"/>
  <c r="AQ293" i="8"/>
  <c r="AQ294" i="22" s="1"/>
  <c r="AQ305" i="22" s="1"/>
  <c r="AQ306" i="22" s="1"/>
  <c r="AN338" i="20"/>
  <c r="AN336" i="24" s="1"/>
  <c r="AN337" i="22"/>
  <c r="AW226" i="20"/>
  <c r="AR250" i="20" s="1"/>
  <c r="AR248" i="8"/>
  <c r="AR271" i="8" s="1"/>
  <c r="AN160" i="20"/>
  <c r="AN181" i="8"/>
  <c r="AX89" i="20"/>
  <c r="BB110" i="8"/>
  <c r="BB112" i="20" s="1"/>
  <c r="AA157" i="27"/>
  <c r="AA157" i="31" s="1"/>
  <c r="AA158" i="21"/>
  <c r="AP160" i="20"/>
  <c r="AP181" i="8"/>
  <c r="U42" i="21"/>
  <c r="AQ337" i="8"/>
  <c r="AM316" i="20"/>
  <c r="AM315" i="22"/>
  <c r="AO88" i="20"/>
  <c r="AS109" i="8"/>
  <c r="AS111" i="20" s="1"/>
  <c r="AJ270" i="21"/>
  <c r="AJ269" i="24"/>
  <c r="AJ269" i="27"/>
  <c r="AJ269" i="31" s="1"/>
  <c r="AC337" i="8"/>
  <c r="Y316" i="20"/>
  <c r="Y315" i="22"/>
  <c r="AY249" i="20"/>
  <c r="BD223" i="27"/>
  <c r="BD223" i="24"/>
  <c r="AY247" i="24" s="1"/>
  <c r="BD224" i="21"/>
  <c r="AY248" i="21" s="1"/>
  <c r="BB86" i="21"/>
  <c r="BB85" i="27"/>
  <c r="BB85" i="31" s="1"/>
  <c r="AX65" i="21"/>
  <c r="AX64" i="27"/>
  <c r="AX64" i="31" s="1"/>
  <c r="BD204" i="20"/>
  <c r="BH225" i="8"/>
  <c r="AT87" i="8"/>
  <c r="AR66" i="20"/>
  <c r="BA249" i="20"/>
  <c r="BF224" i="21"/>
  <c r="BA248" i="21" s="1"/>
  <c r="BF223" i="24"/>
  <c r="BF223" i="27"/>
  <c r="AH109" i="21"/>
  <c r="AC133" i="21" s="1"/>
  <c r="AH108" i="27"/>
  <c r="AT20" i="9"/>
  <c r="AT43" i="8"/>
  <c r="AU21" i="8"/>
  <c r="AT20" i="27"/>
  <c r="AT20" i="24"/>
  <c r="AT21" i="21"/>
  <c r="AU136" i="8"/>
  <c r="AU159" i="8" s="1"/>
  <c r="AT20" i="31"/>
  <c r="AL270" i="21"/>
  <c r="AL269" i="24"/>
  <c r="AL269" i="27"/>
  <c r="AL269" i="31" s="1"/>
  <c r="AB204" i="20"/>
  <c r="AF225" i="8"/>
  <c r="AB294" i="20"/>
  <c r="AD315" i="8"/>
  <c r="AN294" i="20"/>
  <c r="AP315" i="8"/>
  <c r="BC44" i="20"/>
  <c r="BC65" i="8"/>
  <c r="BC42" i="9"/>
  <c r="BC65" i="9" s="1"/>
  <c r="BE88" i="9" s="1"/>
  <c r="BI111" i="9" s="1"/>
  <c r="BD135" i="9" s="1"/>
  <c r="BD158" i="9" s="1"/>
  <c r="BD181" i="9" s="1"/>
  <c r="BF204" i="9" s="1"/>
  <c r="BJ227" i="9" s="1"/>
  <c r="BE251" i="9" s="1"/>
  <c r="BE274" i="9" s="1"/>
  <c r="X270" i="21"/>
  <c r="X269" i="27"/>
  <c r="X269" i="31" s="1"/>
  <c r="X269" i="24"/>
  <c r="AF204" i="20"/>
  <c r="AJ225" i="8"/>
  <c r="AP180" i="21"/>
  <c r="AP179" i="27"/>
  <c r="AP179" i="31" s="1"/>
  <c r="T21" i="9"/>
  <c r="U137" i="8"/>
  <c r="U160" i="8" s="1"/>
  <c r="U183" i="8" s="1"/>
  <c r="W206" i="8" s="1"/>
  <c r="AA229" i="8" s="1"/>
  <c r="V253" i="8" s="1"/>
  <c r="V276" i="8" s="1"/>
  <c r="V299" i="8" s="1"/>
  <c r="X322" i="8" s="1"/>
  <c r="AB345" i="8" s="1"/>
  <c r="U22" i="8"/>
  <c r="T21" i="31"/>
  <c r="T21" i="27"/>
  <c r="T21" i="24"/>
  <c r="T44" i="8"/>
  <c r="T22" i="21"/>
  <c r="AT131" i="27"/>
  <c r="AY107" i="31"/>
  <c r="AT131" i="31" s="1"/>
  <c r="AM182" i="20"/>
  <c r="AM180" i="27" s="1"/>
  <c r="AM180" i="31" s="1"/>
  <c r="AO203" i="8"/>
  <c r="AQ249" i="20"/>
  <c r="AV223" i="24"/>
  <c r="AQ247" i="24" s="1"/>
  <c r="AV223" i="27"/>
  <c r="AV224" i="21"/>
  <c r="AQ248" i="21" s="1"/>
  <c r="BE108" i="21"/>
  <c r="AZ132" i="21" s="1"/>
  <c r="BE107" i="27"/>
  <c r="BE107" i="24"/>
  <c r="AQ203" i="8"/>
  <c r="AO182" i="20"/>
  <c r="AZ86" i="21"/>
  <c r="AZ85" i="27"/>
  <c r="AZ85" i="31" s="1"/>
  <c r="AM65" i="8"/>
  <c r="AM42" i="9"/>
  <c r="AM65" i="9" s="1"/>
  <c r="AO88" i="9" s="1"/>
  <c r="AS111" i="9" s="1"/>
  <c r="AN135" i="9" s="1"/>
  <c r="AN158" i="9" s="1"/>
  <c r="AN181" i="9" s="1"/>
  <c r="AP204" i="9" s="1"/>
  <c r="AT227" i="9" s="1"/>
  <c r="AO251" i="9" s="1"/>
  <c r="AO274" i="9" s="1"/>
  <c r="AM44" i="20"/>
  <c r="AV64" i="27"/>
  <c r="AV64" i="31" s="1"/>
  <c r="AV65" i="21"/>
  <c r="AA182" i="20"/>
  <c r="AC203" i="8"/>
  <c r="AO44" i="20"/>
  <c r="AO65" i="8"/>
  <c r="AO42" i="9"/>
  <c r="AO65" i="9" s="1"/>
  <c r="AQ88" i="9" s="1"/>
  <c r="AU111" i="9" s="1"/>
  <c r="AP135" i="9" s="1"/>
  <c r="AP158" i="9" s="1"/>
  <c r="AP181" i="9" s="1"/>
  <c r="AR204" i="9" s="1"/>
  <c r="AV227" i="9" s="1"/>
  <c r="AQ251" i="9" s="1"/>
  <c r="AQ274" i="9" s="1"/>
  <c r="AM249" i="20"/>
  <c r="AR223" i="24"/>
  <c r="AM247" i="24" s="1"/>
  <c r="AR224" i="21"/>
  <c r="AM248" i="21" s="1"/>
  <c r="AR223" i="27"/>
  <c r="AT337" i="22"/>
  <c r="AT338" i="20"/>
  <c r="AT336" i="27" s="1"/>
  <c r="AT336" i="31" s="1"/>
  <c r="AC272" i="20"/>
  <c r="AC270" i="24" s="1"/>
  <c r="AC271" i="22"/>
  <c r="AC282" i="22" s="1"/>
  <c r="AC283" i="22" s="1"/>
  <c r="AC293" i="8"/>
  <c r="AC294" i="22" s="1"/>
  <c r="AC305" i="22" s="1"/>
  <c r="AC306" i="22" s="1"/>
  <c r="AP248" i="8"/>
  <c r="AP271" i="8" s="1"/>
  <c r="AU226" i="20"/>
  <c r="X110" i="21"/>
  <c r="S134" i="21" s="1"/>
  <c r="X109" i="27"/>
  <c r="AM64" i="21"/>
  <c r="AM63" i="27"/>
  <c r="AM63" i="31" s="1"/>
  <c r="AK271" i="22"/>
  <c r="AK282" i="22" s="1"/>
  <c r="AK283" i="22" s="1"/>
  <c r="AK293" i="8"/>
  <c r="AK294" i="22" s="1"/>
  <c r="AK305" i="22" s="1"/>
  <c r="AK306" i="22" s="1"/>
  <c r="AK272" i="20"/>
  <c r="AX183" i="20"/>
  <c r="AZ204" i="8"/>
  <c r="R247" i="27"/>
  <c r="W223" i="31"/>
  <c r="R247" i="31" s="1"/>
  <c r="AP86" i="21"/>
  <c r="AP85" i="27"/>
  <c r="AP85" i="31" s="1"/>
  <c r="AQ63" i="27"/>
  <c r="AQ63" i="31" s="1"/>
  <c r="AQ64" i="21"/>
  <c r="BD110" i="8"/>
  <c r="BD112" i="20" s="1"/>
  <c r="AZ89" i="20"/>
  <c r="AN204" i="20"/>
  <c r="AR225" i="8"/>
  <c r="AR41" i="27"/>
  <c r="AR41" i="31" s="1"/>
  <c r="AR42" i="21"/>
  <c r="BA248" i="22"/>
  <c r="BF235" i="22"/>
  <c r="BB42" i="21"/>
  <c r="BB41" i="27"/>
  <c r="BB41" i="31" s="1"/>
  <c r="AD86" i="21"/>
  <c r="AD85" i="27"/>
  <c r="AD85" i="31" s="1"/>
  <c r="AC64" i="21"/>
  <c r="AC63" i="27"/>
  <c r="AC63" i="31" s="1"/>
  <c r="AS44" i="20"/>
  <c r="AS65" i="8"/>
  <c r="AS42" i="9"/>
  <c r="AS65" i="9" s="1"/>
  <c r="AU88" i="9" s="1"/>
  <c r="AY111" i="9" s="1"/>
  <c r="AT135" i="9" s="1"/>
  <c r="AT158" i="9" s="1"/>
  <c r="AT181" i="9" s="1"/>
  <c r="AV204" i="9" s="1"/>
  <c r="AZ227" i="9" s="1"/>
  <c r="AU251" i="9" s="1"/>
  <c r="AU274" i="9" s="1"/>
  <c r="BD106" i="31"/>
  <c r="AY130" i="31" s="1"/>
  <c r="AY130" i="27"/>
  <c r="AC107" i="27"/>
  <c r="AC108" i="21"/>
  <c r="X132" i="21" s="1"/>
  <c r="AC107" i="24"/>
  <c r="X131" i="24" s="1"/>
  <c r="BC157" i="27"/>
  <c r="BC157" i="31" s="1"/>
  <c r="BC158" i="21"/>
  <c r="BD338" i="20"/>
  <c r="BD336" i="24" s="1"/>
  <c r="BD337" i="22"/>
  <c r="S65" i="21"/>
  <c r="S64" i="27"/>
  <c r="S64" i="31" s="1"/>
  <c r="BA44" i="20"/>
  <c r="BA65" i="8"/>
  <c r="BA42" i="9"/>
  <c r="BA65" i="9" s="1"/>
  <c r="BC88" i="9" s="1"/>
  <c r="BG111" i="9" s="1"/>
  <c r="BB135" i="9" s="1"/>
  <c r="BB158" i="9" s="1"/>
  <c r="AD179" i="27"/>
  <c r="AD179" i="31" s="1"/>
  <c r="AD180" i="21"/>
  <c r="AQ158" i="21"/>
  <c r="AQ157" i="27"/>
  <c r="AQ157" i="31" s="1"/>
  <c r="AO130" i="27"/>
  <c r="AT106" i="31"/>
  <c r="AO130" i="31" s="1"/>
  <c r="AB296" i="9"/>
  <c r="AD319" i="9"/>
  <c r="AH342" i="9" s="1"/>
  <c r="S69" i="8"/>
  <c r="U92" i="8" s="1"/>
  <c r="Y115" i="8" s="1"/>
  <c r="S46" i="9"/>
  <c r="S69" i="9" s="1"/>
  <c r="U92" i="9" s="1"/>
  <c r="Y115" i="9" s="1"/>
  <c r="T139" i="9" s="1"/>
  <c r="T162" i="9" s="1"/>
  <c r="T185" i="9" s="1"/>
  <c r="V208" i="9" s="1"/>
  <c r="Z231" i="9" s="1"/>
  <c r="U255" i="9" s="1"/>
  <c r="U278" i="9" s="1"/>
  <c r="AO158" i="21"/>
  <c r="AO157" i="27"/>
  <c r="AO157" i="31" s="1"/>
  <c r="AR338" i="20"/>
  <c r="AR336" i="24" s="1"/>
  <c r="AR337" i="22"/>
  <c r="AM248" i="22"/>
  <c r="AR235" i="22"/>
  <c r="AO107" i="24"/>
  <c r="AO108" i="21"/>
  <c r="AJ132" i="21" s="1"/>
  <c r="AO107" i="27"/>
  <c r="AL158" i="27"/>
  <c r="AL158" i="31" s="1"/>
  <c r="AQ202" i="21"/>
  <c r="AQ201" i="27"/>
  <c r="AQ201" i="31" s="1"/>
  <c r="AB20" i="31"/>
  <c r="AB20" i="27"/>
  <c r="AB20" i="24"/>
  <c r="AB21" i="21"/>
  <c r="AB20" i="9"/>
  <c r="AB43" i="8"/>
  <c r="AC136" i="8"/>
  <c r="AC159" i="8" s="1"/>
  <c r="AC21" i="8"/>
  <c r="AX225" i="8"/>
  <c r="AT204" i="20"/>
  <c r="AK248" i="22"/>
  <c r="AP235" i="22"/>
  <c r="AQ108" i="21"/>
  <c r="AL132" i="21" s="1"/>
  <c r="AQ107" i="24"/>
  <c r="AQ107" i="27"/>
  <c r="AN87" i="8"/>
  <c r="AL66" i="20"/>
  <c r="AT108" i="27"/>
  <c r="AT109" i="21"/>
  <c r="AO133" i="21" s="1"/>
  <c r="AW109" i="8"/>
  <c r="AW111" i="20" s="1"/>
  <c r="AS88" i="20"/>
  <c r="AL180" i="21"/>
  <c r="AL179" i="27"/>
  <c r="AL179" i="31" s="1"/>
  <c r="AN86" i="21"/>
  <c r="AN85" i="27"/>
  <c r="AN85" i="31" s="1"/>
  <c r="AY180" i="27"/>
  <c r="AY180" i="31" s="1"/>
  <c r="AY181" i="21"/>
  <c r="BG42" i="9"/>
  <c r="BG65" i="9" s="1"/>
  <c r="BI88" i="9" s="1"/>
  <c r="BM111" i="9" s="1"/>
  <c r="BH135" i="9" s="1"/>
  <c r="BH158" i="9" s="1"/>
  <c r="BH181" i="9" s="1"/>
  <c r="BJ204" i="9" s="1"/>
  <c r="BN227" i="9" s="1"/>
  <c r="BI251" i="9" s="1"/>
  <c r="BI274" i="9" s="1"/>
  <c r="BG65" i="8"/>
  <c r="BI88" i="8" s="1"/>
  <c r="BM111" i="8" s="1"/>
  <c r="AF338" i="20"/>
  <c r="AF336" i="27" s="1"/>
  <c r="AF336" i="31" s="1"/>
  <c r="AF337" i="22"/>
  <c r="BB66" i="20"/>
  <c r="BD87" i="8"/>
  <c r="AI109" i="8"/>
  <c r="AI111" i="20" s="1"/>
  <c r="AE88" i="20"/>
  <c r="BB296" i="9"/>
  <c r="BD319" i="9"/>
  <c r="BH342" i="9" s="1"/>
  <c r="V107" i="31"/>
  <c r="Q131" i="31" s="1"/>
  <c r="Q131" i="27"/>
  <c r="BE222" i="31"/>
  <c r="AZ246" i="31" s="1"/>
  <c r="AZ246" i="27"/>
  <c r="BE203" i="8"/>
  <c r="BC182" i="20"/>
  <c r="AG107" i="27"/>
  <c r="AG107" i="24"/>
  <c r="AG108" i="21"/>
  <c r="AB132" i="21" s="1"/>
  <c r="BB338" i="20"/>
  <c r="BB336" i="24" s="1"/>
  <c r="BB337" i="22"/>
  <c r="BC108" i="21"/>
  <c r="AX132" i="21" s="1"/>
  <c r="BC107" i="24"/>
  <c r="BC107" i="27"/>
  <c r="V297" i="9"/>
  <c r="X320" i="9"/>
  <c r="AB343" i="9" s="1"/>
  <c r="Y110" i="8"/>
  <c r="Y112" i="20" s="1"/>
  <c r="U89" i="20"/>
  <c r="S21" i="34"/>
  <c r="S99" i="34" s="1"/>
  <c r="AS203" i="8"/>
  <c r="AQ182" i="20"/>
  <c r="AB87" i="8"/>
  <c r="Z66" i="20"/>
  <c r="AP106" i="31"/>
  <c r="AK130" i="31" s="1"/>
  <c r="AK130" i="27"/>
  <c r="AX246" i="27"/>
  <c r="BC222" i="31"/>
  <c r="AX246" i="31" s="1"/>
  <c r="AS182" i="20"/>
  <c r="AU203" i="8"/>
  <c r="AM293" i="8"/>
  <c r="AM294" i="22" s="1"/>
  <c r="AM305" i="22" s="1"/>
  <c r="AM306" i="22" s="1"/>
  <c r="AM271" i="22"/>
  <c r="AM282" i="22" s="1"/>
  <c r="AM283" i="22" s="1"/>
  <c r="AM272" i="20"/>
  <c r="AY43" i="21"/>
  <c r="AY42" i="27"/>
  <c r="AY42" i="31" s="1"/>
  <c r="BI46" i="27"/>
  <c r="BI46" i="31" s="1"/>
  <c r="AR42" i="27"/>
  <c r="AR42" i="31" s="1"/>
  <c r="AB181" i="8"/>
  <c r="AB160" i="20"/>
  <c r="AR106" i="31"/>
  <c r="AM130" i="31" s="1"/>
  <c r="AM130" i="27"/>
  <c r="AR180" i="21"/>
  <c r="AR179" i="27"/>
  <c r="AR179" i="31" s="1"/>
  <c r="T86" i="27"/>
  <c r="T86" i="31" s="1"/>
  <c r="T87" i="21"/>
  <c r="AK249" i="20"/>
  <c r="AP223" i="27"/>
  <c r="AP224" i="21"/>
  <c r="AK248" i="21" s="1"/>
  <c r="AP223" i="24"/>
  <c r="AK247" i="24" s="1"/>
  <c r="AF106" i="31"/>
  <c r="AA130" i="31" s="1"/>
  <c r="AA130" i="27"/>
  <c r="W204" i="8"/>
  <c r="U183" i="20"/>
  <c r="AL41" i="27"/>
  <c r="AL41" i="31" s="1"/>
  <c r="AL42" i="21"/>
  <c r="Y64" i="21"/>
  <c r="Y63" i="27"/>
  <c r="Y63" i="31" s="1"/>
  <c r="BB248" i="8"/>
  <c r="BB271" i="8" s="1"/>
  <c r="BG226" i="20"/>
  <c r="AR108" i="27"/>
  <c r="AR109" i="21"/>
  <c r="AM133" i="21" s="1"/>
  <c r="AP338" i="20"/>
  <c r="AP336" i="24" s="1"/>
  <c r="AP337" i="22"/>
  <c r="BA205" i="20"/>
  <c r="BE226" i="8"/>
  <c r="V320" i="9"/>
  <c r="Z343" i="9" s="1"/>
  <c r="T297" i="9"/>
  <c r="AZ41" i="27"/>
  <c r="AZ41" i="31" s="1"/>
  <c r="AZ42" i="21"/>
  <c r="AC316" i="20"/>
  <c r="AC315" i="22"/>
  <c r="AG337" i="8"/>
  <c r="BD227" i="20"/>
  <c r="AY249" i="8"/>
  <c r="AY272" i="8" s="1"/>
  <c r="AO337" i="8"/>
  <c r="AK316" i="20"/>
  <c r="AK315" i="22"/>
  <c r="BC203" i="8"/>
  <c r="BA182" i="20"/>
  <c r="T67" i="20"/>
  <c r="V88" i="8"/>
  <c r="U266" i="27"/>
  <c r="U266" i="31" s="1"/>
  <c r="U289" i="9"/>
  <c r="W312" i="9"/>
  <c r="U266" i="24"/>
  <c r="U267" i="21"/>
  <c r="AT225" i="8"/>
  <c r="AP204" i="20"/>
  <c r="BB20" i="31"/>
  <c r="BB20" i="27"/>
  <c r="BB20" i="24"/>
  <c r="BB21" i="21"/>
  <c r="BB20" i="9"/>
  <c r="BB43" i="8"/>
  <c r="BC136" i="8"/>
  <c r="BC159" i="8" s="1"/>
  <c r="BC21" i="8"/>
  <c r="AR315" i="8"/>
  <c r="AP294" i="20"/>
  <c r="AX273" i="20"/>
  <c r="AX294" i="8"/>
  <c r="Z41" i="27"/>
  <c r="Z41" i="31" s="1"/>
  <c r="Z42" i="21"/>
  <c r="AU222" i="31"/>
  <c r="AP246" i="31" s="1"/>
  <c r="AP246" i="27"/>
  <c r="AW130" i="27"/>
  <c r="BB106" i="31"/>
  <c r="AW130" i="31" s="1"/>
  <c r="AS157" i="27"/>
  <c r="AS157" i="31" s="1"/>
  <c r="AS158" i="21"/>
  <c r="BC110" i="21"/>
  <c r="AX134" i="21" s="1"/>
  <c r="BC109" i="27"/>
  <c r="AS107" i="24"/>
  <c r="AS107" i="27"/>
  <c r="AS108" i="21"/>
  <c r="AN132" i="21" s="1"/>
  <c r="AY67" i="20"/>
  <c r="BA88" i="8"/>
  <c r="AY88" i="8"/>
  <c r="AW67" i="20"/>
  <c r="V21" i="27"/>
  <c r="V21" i="24"/>
  <c r="V22" i="21"/>
  <c r="V21" i="9"/>
  <c r="V44" i="8"/>
  <c r="W137" i="8"/>
  <c r="W160" i="8" s="1"/>
  <c r="W22" i="8"/>
  <c r="V21" i="31"/>
  <c r="AA65" i="8"/>
  <c r="AA44" i="20"/>
  <c r="AA42" i="9"/>
  <c r="AA65" i="9" s="1"/>
  <c r="AC88" i="9" s="1"/>
  <c r="Z248" i="8"/>
  <c r="Z271" i="8" s="1"/>
  <c r="AE226" i="20"/>
  <c r="Z250" i="20" s="1"/>
  <c r="BB227" i="20"/>
  <c r="AW249" i="8"/>
  <c r="AW272" i="8" s="1"/>
  <c r="BA338" i="22"/>
  <c r="BA339" i="20"/>
  <c r="BA337" i="24" s="1"/>
  <c r="AA88" i="20"/>
  <c r="AE109" i="8"/>
  <c r="AE111" i="20" s="1"/>
  <c r="BC202" i="21"/>
  <c r="BC201" i="27"/>
  <c r="BC201" i="31" s="1"/>
  <c r="AD66" i="20"/>
  <c r="AF87" i="8"/>
  <c r="AD248" i="8"/>
  <c r="AD271" i="8" s="1"/>
  <c r="AI226" i="20"/>
  <c r="AD250" i="20" s="1"/>
  <c r="T48" i="9"/>
  <c r="T71" i="9" s="1"/>
  <c r="V94" i="9" s="1"/>
  <c r="Z117" i="9" s="1"/>
  <c r="U141" i="9" s="1"/>
  <c r="U164" i="9" s="1"/>
  <c r="U187" i="9" s="1"/>
  <c r="W210" i="9" s="1"/>
  <c r="AA233" i="9" s="1"/>
  <c r="V257" i="9" s="1"/>
  <c r="V280" i="9" s="1"/>
  <c r="T71" i="8"/>
  <c r="V94" i="8" s="1"/>
  <c r="Z117" i="8" s="1"/>
  <c r="AZ66" i="20"/>
  <c r="BB87" i="8"/>
  <c r="AR296" i="9"/>
  <c r="AT319" i="9"/>
  <c r="AX342" i="9" s="1"/>
  <c r="BB204" i="20"/>
  <c r="BF225" i="8"/>
  <c r="AZ202" i="27"/>
  <c r="AZ202" i="31" s="1"/>
  <c r="AZ203" i="21"/>
  <c r="AF160" i="20"/>
  <c r="AF181" i="8"/>
  <c r="AK64" i="21"/>
  <c r="AK63" i="27"/>
  <c r="AK63" i="31" s="1"/>
  <c r="AL248" i="8"/>
  <c r="AL271" i="8" s="1"/>
  <c r="AQ226" i="20"/>
  <c r="AL250" i="20" s="1"/>
  <c r="BA157" i="27"/>
  <c r="BA157" i="31" s="1"/>
  <c r="T43" i="21"/>
  <c r="T42" i="27"/>
  <c r="T42" i="31" s="1"/>
  <c r="U243" i="27"/>
  <c r="Z219" i="31"/>
  <c r="U243" i="31" s="1"/>
  <c r="AN180" i="21"/>
  <c r="AN179" i="27"/>
  <c r="AN179" i="31" s="1"/>
  <c r="BB181" i="8"/>
  <c r="BB160" i="20"/>
  <c r="AR319" i="9"/>
  <c r="AV342" i="9" s="1"/>
  <c r="AP296" i="9"/>
  <c r="AP269" i="27"/>
  <c r="AP269" i="31" s="1"/>
  <c r="AP270" i="21"/>
  <c r="AP269" i="24"/>
  <c r="AP109" i="21"/>
  <c r="AK133" i="21" s="1"/>
  <c r="AP108" i="27"/>
  <c r="AM267" i="21"/>
  <c r="AM289" i="9"/>
  <c r="AM266" i="27"/>
  <c r="AM266" i="31" s="1"/>
  <c r="AM266" i="24"/>
  <c r="AO312" i="9"/>
  <c r="AO64" i="21"/>
  <c r="AO63" i="27"/>
  <c r="AO63" i="31" s="1"/>
  <c r="AO248" i="22"/>
  <c r="AT235" i="22"/>
  <c r="AY86" i="27"/>
  <c r="AY86" i="31" s="1"/>
  <c r="AY87" i="21"/>
  <c r="AW43" i="21"/>
  <c r="AW42" i="27"/>
  <c r="AW42" i="31" s="1"/>
  <c r="V161" i="20"/>
  <c r="V182" i="8"/>
  <c r="AQ199" i="21"/>
  <c r="AQ198" i="24"/>
  <c r="AQ198" i="27"/>
  <c r="AU221" i="9"/>
  <c r="AC294" i="8"/>
  <c r="AC273" i="20"/>
  <c r="P62" i="31"/>
  <c r="P72" i="31" s="1"/>
  <c r="P72" i="27"/>
  <c r="P73" i="27" s="1"/>
  <c r="BG87" i="27"/>
  <c r="BG88" i="21"/>
  <c r="W64" i="27"/>
  <c r="W64" i="31" s="1"/>
  <c r="W65" i="21"/>
  <c r="AA160" i="20"/>
  <c r="AA181" i="8"/>
  <c r="W129" i="31"/>
  <c r="AK66" i="21"/>
  <c r="AK65" i="27"/>
  <c r="AK65" i="31" s="1"/>
  <c r="BH277" i="20"/>
  <c r="BH298" i="8"/>
  <c r="AM159" i="27"/>
  <c r="AM159" i="31" s="1"/>
  <c r="AM160" i="21"/>
  <c r="AR197" i="31"/>
  <c r="AX130" i="31"/>
  <c r="M76" i="33"/>
  <c r="M81" i="33" s="1"/>
  <c r="O211" i="9"/>
  <c r="S220" i="9"/>
  <c r="M117" i="34"/>
  <c r="M132" i="34" s="1"/>
  <c r="O197" i="24"/>
  <c r="O211" i="24" s="1"/>
  <c r="O212" i="24" s="1"/>
  <c r="O198" i="21"/>
  <c r="O212" i="21" s="1"/>
  <c r="O213" i="21" s="1"/>
  <c r="O197" i="27"/>
  <c r="AB203" i="8"/>
  <c r="Z182" i="20"/>
  <c r="BA201" i="9"/>
  <c r="AY179" i="21"/>
  <c r="AY178" i="27"/>
  <c r="AY178" i="31" s="1"/>
  <c r="AP153" i="31"/>
  <c r="W160" i="20"/>
  <c r="W181" i="8"/>
  <c r="AE273" i="20"/>
  <c r="AE294" i="8"/>
  <c r="BD338" i="22"/>
  <c r="BD339" i="20"/>
  <c r="AX183" i="8"/>
  <c r="AX162" i="20"/>
  <c r="T177" i="9"/>
  <c r="T155" i="21"/>
  <c r="T154" i="24"/>
  <c r="T165" i="24" s="1"/>
  <c r="T166" i="24" s="1"/>
  <c r="T154" i="27"/>
  <c r="AS250" i="20"/>
  <c r="BH184" i="20"/>
  <c r="BJ205" i="8"/>
  <c r="BK112" i="31"/>
  <c r="BF136" i="31" s="1"/>
  <c r="BF136" i="27"/>
  <c r="BB111" i="20"/>
  <c r="BH90" i="27"/>
  <c r="BH90" i="31" s="1"/>
  <c r="BH91" i="21"/>
  <c r="BK342" i="8"/>
  <c r="BK344" i="20" s="1"/>
  <c r="BK342" i="27" s="1"/>
  <c r="BK342" i="31" s="1"/>
  <c r="BG321" i="20"/>
  <c r="BH183" i="9"/>
  <c r="BH161" i="21"/>
  <c r="BH160" i="27"/>
  <c r="BH160" i="31" s="1"/>
  <c r="AZ110" i="27"/>
  <c r="AZ111" i="21"/>
  <c r="AU135" i="21" s="1"/>
  <c r="BG69" i="21"/>
  <c r="BG68" i="27"/>
  <c r="BG68" i="31" s="1"/>
  <c r="R41" i="27"/>
  <c r="R64" i="9"/>
  <c r="R49" i="9"/>
  <c r="Z161" i="20"/>
  <c r="Z182" i="8"/>
  <c r="AO236" i="22"/>
  <c r="AJ259" i="22"/>
  <c r="Y109" i="8"/>
  <c r="Y111" i="20" s="1"/>
  <c r="U88" i="20"/>
  <c r="BJ317" i="8"/>
  <c r="AG183" i="20"/>
  <c r="AI204" i="8"/>
  <c r="BC227" i="20"/>
  <c r="AX249" i="8"/>
  <c r="AX272" i="8" s="1"/>
  <c r="AE110" i="20"/>
  <c r="AH153" i="31"/>
  <c r="AW41" i="31"/>
  <c r="AB130" i="31"/>
  <c r="AC23" i="8"/>
  <c r="AC138" i="8"/>
  <c r="AC161" i="8" s="1"/>
  <c r="AB22" i="31"/>
  <c r="AB22" i="27"/>
  <c r="AB22" i="24"/>
  <c r="AB23" i="21"/>
  <c r="AB22" i="9"/>
  <c r="AB45" i="8"/>
  <c r="AD21" i="8"/>
  <c r="AD136" i="8"/>
  <c r="AD159" i="8" s="1"/>
  <c r="AC20" i="31"/>
  <c r="AC20" i="27"/>
  <c r="AC21" i="21"/>
  <c r="AC20" i="24"/>
  <c r="AC20" i="9"/>
  <c r="AC43" i="8"/>
  <c r="AE317" i="20"/>
  <c r="AI338" i="8"/>
  <c r="AE316" i="22"/>
  <c r="AD142" i="24"/>
  <c r="AI119" i="24"/>
  <c r="AV107" i="31"/>
  <c r="AQ131" i="27"/>
  <c r="BF250" i="27"/>
  <c r="BK226" i="31"/>
  <c r="BF250" i="31" s="1"/>
  <c r="AM154" i="27"/>
  <c r="AM155" i="21"/>
  <c r="AM177" i="9"/>
  <c r="AM154" i="24"/>
  <c r="AM165" i="24" s="1"/>
  <c r="AM166" i="24" s="1"/>
  <c r="AN176" i="27"/>
  <c r="AN177" i="21"/>
  <c r="AP199" i="9"/>
  <c r="AN176" i="24"/>
  <c r="AN188" i="24" s="1"/>
  <c r="AN189" i="24" s="1"/>
  <c r="AB153" i="31"/>
  <c r="AL181" i="27"/>
  <c r="AL181" i="31" s="1"/>
  <c r="AL182" i="21"/>
  <c r="O131" i="21"/>
  <c r="T119" i="21"/>
  <c r="S248" i="22"/>
  <c r="X235" i="22"/>
  <c r="BL227" i="9"/>
  <c r="BH204" i="27"/>
  <c r="BH204" i="31" s="1"/>
  <c r="BH205" i="21"/>
  <c r="AN197" i="31"/>
  <c r="BF274" i="27"/>
  <c r="BF274" i="31" s="1"/>
  <c r="BF275" i="21"/>
  <c r="AH220" i="24"/>
  <c r="AH221" i="21"/>
  <c r="AC244" i="9"/>
  <c r="AC267" i="9" s="1"/>
  <c r="AH220" i="27"/>
  <c r="AM221" i="9"/>
  <c r="AI198" i="27"/>
  <c r="AI198" i="24"/>
  <c r="AI199" i="21"/>
  <c r="AG85" i="31"/>
  <c r="AK251" i="8"/>
  <c r="AK274" i="8" s="1"/>
  <c r="AP229" i="20"/>
  <c r="AC339" i="8"/>
  <c r="Y318" i="20"/>
  <c r="Y317" i="22"/>
  <c r="X183" i="20"/>
  <c r="Z204" i="8"/>
  <c r="T272" i="20"/>
  <c r="T271" i="22"/>
  <c r="T282" i="22" s="1"/>
  <c r="T283" i="22" s="1"/>
  <c r="T293" i="8"/>
  <c r="T294" i="22" s="1"/>
  <c r="T305" i="22" s="1"/>
  <c r="T306" i="22" s="1"/>
  <c r="AK244" i="9"/>
  <c r="AK267" i="9" s="1"/>
  <c r="AP220" i="27"/>
  <c r="AP220" i="24"/>
  <c r="AP221" i="21"/>
  <c r="AU131" i="24"/>
  <c r="AZ118" i="24"/>
  <c r="BE108" i="27"/>
  <c r="BE109" i="21"/>
  <c r="Z131" i="24"/>
  <c r="AE118" i="24"/>
  <c r="AL139" i="8"/>
  <c r="AL162" i="8" s="1"/>
  <c r="AL24" i="8"/>
  <c r="AK23" i="31"/>
  <c r="AK23" i="27"/>
  <c r="AK24" i="21"/>
  <c r="AK23" i="24"/>
  <c r="AK23" i="9"/>
  <c r="AK46" i="8"/>
  <c r="BI249" i="8"/>
  <c r="BI272" i="8" s="1"/>
  <c r="N48" i="33"/>
  <c r="N50" i="33" s="1"/>
  <c r="AE179" i="21"/>
  <c r="AE178" i="27"/>
  <c r="AE178" i="31" s="1"/>
  <c r="AG201" i="9"/>
  <c r="X222" i="21"/>
  <c r="S246" i="21" s="1"/>
  <c r="X221" i="27"/>
  <c r="S245" i="9"/>
  <c r="S268" i="9" s="1"/>
  <c r="X221" i="24"/>
  <c r="S245" i="24" s="1"/>
  <c r="AL339" i="20"/>
  <c r="AL338" i="22"/>
  <c r="BJ25" i="31"/>
  <c r="BK141" i="8"/>
  <c r="BK164" i="8" s="1"/>
  <c r="BJ25" i="27"/>
  <c r="BJ25" i="24"/>
  <c r="BJ26" i="21"/>
  <c r="BJ25" i="9"/>
  <c r="BJ48" i="8"/>
  <c r="AV317" i="8"/>
  <c r="AT296" i="20"/>
  <c r="AA90" i="20"/>
  <c r="AE111" i="8"/>
  <c r="AE113" i="20" s="1"/>
  <c r="BA108" i="27"/>
  <c r="BA109" i="21"/>
  <c r="AD43" i="21"/>
  <c r="AD42" i="27"/>
  <c r="V321" i="9"/>
  <c r="Z344" i="9" s="1"/>
  <c r="T298" i="9"/>
  <c r="AG294" i="8"/>
  <c r="AG273" i="20"/>
  <c r="AK41" i="31"/>
  <c r="BJ209" i="20"/>
  <c r="BN230" i="8"/>
  <c r="AS317" i="20"/>
  <c r="AW338" i="8"/>
  <c r="AS316" i="22"/>
  <c r="AG338" i="8"/>
  <c r="AC317" i="20"/>
  <c r="AC316" i="22"/>
  <c r="AQ108" i="27"/>
  <c r="AQ109" i="21"/>
  <c r="AL161" i="20"/>
  <c r="AL182" i="8"/>
  <c r="W203" i="8"/>
  <c r="U182" i="20"/>
  <c r="AT339" i="20"/>
  <c r="AT338" i="22"/>
  <c r="AO110" i="8"/>
  <c r="AK89" i="20"/>
  <c r="BF111" i="20"/>
  <c r="BD250" i="9"/>
  <c r="BD273" i="9" s="1"/>
  <c r="AL68" i="20"/>
  <c r="AN89" i="8"/>
  <c r="V106" i="31"/>
  <c r="Q130" i="31" s="1"/>
  <c r="Q130" i="27"/>
  <c r="AJ111" i="20"/>
  <c r="AU177" i="9"/>
  <c r="AU154" i="27"/>
  <c r="AU155" i="21"/>
  <c r="AU154" i="24"/>
  <c r="AU165" i="24" s="1"/>
  <c r="AU166" i="24" s="1"/>
  <c r="AI183" i="20"/>
  <c r="AK204" i="8"/>
  <c r="AE224" i="9"/>
  <c r="AA201" i="27"/>
  <c r="AA201" i="31" s="1"/>
  <c r="AA202" i="21"/>
  <c r="BG299" i="20"/>
  <c r="BI320" i="8"/>
  <c r="AZ111" i="20"/>
  <c r="AU65" i="27"/>
  <c r="AU65" i="31" s="1"/>
  <c r="AW88" i="9"/>
  <c r="AP67" i="20"/>
  <c r="AR88" i="8"/>
  <c r="AV42" i="27"/>
  <c r="AV65" i="9"/>
  <c r="AM85" i="31"/>
  <c r="Y85" i="27"/>
  <c r="Y86" i="21"/>
  <c r="Z88" i="9"/>
  <c r="AO132" i="21"/>
  <c r="AX42" i="27"/>
  <c r="AX65" i="9"/>
  <c r="AC86" i="27"/>
  <c r="AC86" i="31" s="1"/>
  <c r="AC87" i="21"/>
  <c r="AM67" i="8"/>
  <c r="AM46" i="20"/>
  <c r="AM44" i="9"/>
  <c r="AM67" i="9" s="1"/>
  <c r="AO90" i="9" s="1"/>
  <c r="AS113" i="9" s="1"/>
  <c r="AN137" i="9" s="1"/>
  <c r="AN160" i="9" s="1"/>
  <c r="AN183" i="9" s="1"/>
  <c r="AP206" i="9" s="1"/>
  <c r="AT229" i="9" s="1"/>
  <c r="AO253" i="9" s="1"/>
  <c r="AO276" i="9" s="1"/>
  <c r="BB88" i="8"/>
  <c r="AZ67" i="20"/>
  <c r="AO111" i="27"/>
  <c r="AO112" i="21"/>
  <c r="AJ136" i="21" s="1"/>
  <c r="AT65" i="9"/>
  <c r="AK137" i="8"/>
  <c r="AK160" i="8" s="1"/>
  <c r="AK22" i="8"/>
  <c r="AJ21" i="31"/>
  <c r="AJ21" i="27"/>
  <c r="AJ21" i="24"/>
  <c r="AJ22" i="21"/>
  <c r="AJ21" i="9"/>
  <c r="AJ44" i="8"/>
  <c r="AP161" i="20"/>
  <c r="AP182" i="8"/>
  <c r="AN109" i="9"/>
  <c r="U21" i="8"/>
  <c r="U136" i="8"/>
  <c r="U159" i="8" s="1"/>
  <c r="T20" i="31"/>
  <c r="T20" i="27"/>
  <c r="T20" i="24"/>
  <c r="T21" i="21"/>
  <c r="T20" i="9"/>
  <c r="T43" i="8"/>
  <c r="AA236" i="22"/>
  <c r="V259" i="22"/>
  <c r="AA42" i="21"/>
  <c r="AA41" i="27"/>
  <c r="AQ273" i="20"/>
  <c r="AQ294" i="8"/>
  <c r="P131" i="9"/>
  <c r="P154" i="9" s="1"/>
  <c r="U118" i="9"/>
  <c r="P142" i="9" s="1"/>
  <c r="AY45" i="20"/>
  <c r="AY66" i="8"/>
  <c r="AY43" i="9"/>
  <c r="AV205" i="20"/>
  <c r="AZ226" i="8"/>
  <c r="Z44" i="21"/>
  <c r="Z43" i="27"/>
  <c r="Z43" i="31" s="1"/>
  <c r="Z220" i="9"/>
  <c r="V198" i="21"/>
  <c r="V197" i="27"/>
  <c r="V197" i="24"/>
  <c r="AW109" i="21"/>
  <c r="AY110" i="8"/>
  <c r="AU89" i="20"/>
  <c r="AB206" i="20"/>
  <c r="AF227" i="8"/>
  <c r="S294" i="9"/>
  <c r="U317" i="9"/>
  <c r="Y340" i="9" s="1"/>
  <c r="AB317" i="20"/>
  <c r="AB316" i="22"/>
  <c r="AF338" i="8"/>
  <c r="AL221" i="31"/>
  <c r="AG245" i="31" s="1"/>
  <c r="AG245" i="27"/>
  <c r="P174" i="31"/>
  <c r="AX153" i="31"/>
  <c r="AT220" i="27"/>
  <c r="AO244" i="9"/>
  <c r="AO267" i="9" s="1"/>
  <c r="AT220" i="24"/>
  <c r="AT221" i="21"/>
  <c r="AQ45" i="20"/>
  <c r="AQ66" i="8"/>
  <c r="AQ43" i="9"/>
  <c r="W294" i="20"/>
  <c r="Y315" i="8"/>
  <c r="S316" i="20"/>
  <c r="S315" i="22"/>
  <c r="W337" i="8"/>
  <c r="BI108" i="31"/>
  <c r="BD132" i="27"/>
  <c r="AA244" i="9"/>
  <c r="AA267" i="9" s="1"/>
  <c r="AF220" i="24"/>
  <c r="AF220" i="27"/>
  <c r="AF221" i="21"/>
  <c r="AJ204" i="27"/>
  <c r="AJ204" i="31" s="1"/>
  <c r="AJ205" i="21"/>
  <c r="AH316" i="8"/>
  <c r="AF295" i="20"/>
  <c r="BC204" i="8"/>
  <c r="BA183" i="20"/>
  <c r="BK110" i="9"/>
  <c r="AW22" i="8"/>
  <c r="AW137" i="8"/>
  <c r="AW160" i="8" s="1"/>
  <c r="AV21" i="31"/>
  <c r="AV21" i="27"/>
  <c r="AV22" i="21"/>
  <c r="AV21" i="24"/>
  <c r="AV21" i="9"/>
  <c r="AV44" i="8"/>
  <c r="AL68" i="8"/>
  <c r="AL47" i="20"/>
  <c r="AL45" i="9"/>
  <c r="AP111" i="21"/>
  <c r="AK135" i="21" s="1"/>
  <c r="AP110" i="27"/>
  <c r="BG136" i="27"/>
  <c r="BL112" i="31"/>
  <c r="BG136" i="31" s="1"/>
  <c r="AM250" i="20"/>
  <c r="AE108" i="9"/>
  <c r="BC131" i="31"/>
  <c r="AS177" i="9"/>
  <c r="AS155" i="21"/>
  <c r="AS154" i="24"/>
  <c r="AS165" i="24" s="1"/>
  <c r="AS166" i="24" s="1"/>
  <c r="AS154" i="27"/>
  <c r="S314" i="9"/>
  <c r="W337" i="9" s="1"/>
  <c r="Q291" i="9"/>
  <c r="BB339" i="20"/>
  <c r="BB338" i="22"/>
  <c r="AI45" i="21"/>
  <c r="AI67" i="9"/>
  <c r="AK90" i="9" s="1"/>
  <c r="AO113" i="9" s="1"/>
  <c r="AJ137" i="9" s="1"/>
  <c r="AJ160" i="9" s="1"/>
  <c r="AJ183" i="9" s="1"/>
  <c r="AL206" i="9" s="1"/>
  <c r="AP229" i="9" s="1"/>
  <c r="AK253" i="9" s="1"/>
  <c r="AK276" i="9" s="1"/>
  <c r="AC131" i="24"/>
  <c r="AH118" i="24"/>
  <c r="X131" i="21"/>
  <c r="AU317" i="22"/>
  <c r="AU318" i="20"/>
  <c r="AY339" i="8"/>
  <c r="AG132" i="21"/>
  <c r="AH130" i="31"/>
  <c r="BF251" i="20"/>
  <c r="BF226" i="8"/>
  <c r="BB205" i="20"/>
  <c r="AE131" i="24"/>
  <c r="AJ118" i="24"/>
  <c r="AE134" i="9"/>
  <c r="AE157" i="9" s="1"/>
  <c r="AG137" i="8"/>
  <c r="AG160" i="8" s="1"/>
  <c r="AG22" i="8"/>
  <c r="AF21" i="31"/>
  <c r="AF21" i="27"/>
  <c r="AF22" i="21"/>
  <c r="AF21" i="24"/>
  <c r="AF21" i="9"/>
  <c r="AF44" i="8"/>
  <c r="BA64" i="27"/>
  <c r="X249" i="20"/>
  <c r="AW201" i="9"/>
  <c r="AU179" i="21"/>
  <c r="AU178" i="27"/>
  <c r="AU178" i="31" s="1"/>
  <c r="AB63" i="31"/>
  <c r="AL88" i="8"/>
  <c r="AJ67" i="20"/>
  <c r="AP87" i="21"/>
  <c r="AP86" i="27"/>
  <c r="X108" i="27"/>
  <c r="X109" i="21"/>
  <c r="S133" i="21" s="1"/>
  <c r="AK221" i="9"/>
  <c r="AG198" i="27"/>
  <c r="AG198" i="24"/>
  <c r="AG199" i="21"/>
  <c r="Y244" i="9"/>
  <c r="Y267" i="9" s="1"/>
  <c r="AD221" i="21"/>
  <c r="AD220" i="24"/>
  <c r="AD220" i="27"/>
  <c r="X176" i="9"/>
  <c r="X153" i="27"/>
  <c r="X154" i="21"/>
  <c r="X153" i="24"/>
  <c r="X165" i="24" s="1"/>
  <c r="X166" i="24" s="1"/>
  <c r="AP338" i="22"/>
  <c r="AP339" i="20"/>
  <c r="BB176" i="31"/>
  <c r="AZ109" i="9"/>
  <c r="Y197" i="31"/>
  <c r="AE161" i="20"/>
  <c r="AE182" i="8"/>
  <c r="U176" i="21"/>
  <c r="U175" i="27"/>
  <c r="U175" i="24"/>
  <c r="U188" i="24" s="1"/>
  <c r="U189" i="24" s="1"/>
  <c r="W198" i="9"/>
  <c r="AF197" i="31"/>
  <c r="T63" i="27"/>
  <c r="V86" i="9"/>
  <c r="AY109" i="21"/>
  <c r="AY108" i="27"/>
  <c r="BH244" i="9"/>
  <c r="BH267" i="9" s="1"/>
  <c r="AK65" i="21"/>
  <c r="AT87" i="21"/>
  <c r="AK227" i="20"/>
  <c r="AF249" i="8"/>
  <c r="AF272" i="8" s="1"/>
  <c r="AH161" i="20"/>
  <c r="AH182" i="8"/>
  <c r="AW222" i="24"/>
  <c r="AR246" i="24" s="1"/>
  <c r="AW223" i="21"/>
  <c r="AR247" i="21" s="1"/>
  <c r="AW222" i="27"/>
  <c r="AR246" i="9"/>
  <c r="AR269" i="9" s="1"/>
  <c r="AA223" i="9"/>
  <c r="W200" i="27"/>
  <c r="W200" i="31" s="1"/>
  <c r="W200" i="24"/>
  <c r="W201" i="21"/>
  <c r="AS108" i="27"/>
  <c r="AS109" i="21"/>
  <c r="O153" i="24"/>
  <c r="O165" i="24" s="1"/>
  <c r="O166" i="24" s="1"/>
  <c r="O176" i="9"/>
  <c r="O154" i="21"/>
  <c r="O166" i="21" s="1"/>
  <c r="O167" i="21" s="1"/>
  <c r="O153" i="27"/>
  <c r="O165" i="9"/>
  <c r="BI89" i="8"/>
  <c r="BG68" i="20"/>
  <c r="AG272" i="27"/>
  <c r="AG272" i="31" s="1"/>
  <c r="AG273" i="21"/>
  <c r="AX199" i="9"/>
  <c r="AV176" i="24"/>
  <c r="AV188" i="24" s="1"/>
  <c r="AV189" i="24" s="1"/>
  <c r="AV177" i="21"/>
  <c r="AV176" i="27"/>
  <c r="AB108" i="21"/>
  <c r="AB107" i="24"/>
  <c r="AB107" i="27"/>
  <c r="T220" i="21"/>
  <c r="T219" i="27"/>
  <c r="T219" i="24"/>
  <c r="O243" i="9"/>
  <c r="O266" i="9" s="1"/>
  <c r="Z86" i="9"/>
  <c r="AC175" i="31"/>
  <c r="AY177" i="9"/>
  <c r="AY154" i="27"/>
  <c r="AY154" i="24"/>
  <c r="AY165" i="24" s="1"/>
  <c r="AY166" i="24" s="1"/>
  <c r="AY155" i="21"/>
  <c r="AU175" i="31"/>
  <c r="AL177" i="21"/>
  <c r="AL176" i="27"/>
  <c r="AN199" i="9"/>
  <c r="AL176" i="24"/>
  <c r="AL188" i="24" s="1"/>
  <c r="AL189" i="24" s="1"/>
  <c r="AS131" i="24"/>
  <c r="AX118" i="24"/>
  <c r="AF43" i="21"/>
  <c r="AF65" i="9"/>
  <c r="AL91" i="20"/>
  <c r="AP112" i="8"/>
  <c r="AP114" i="20" s="1"/>
  <c r="AA204" i="20"/>
  <c r="AE225" i="8"/>
  <c r="Z109" i="8"/>
  <c r="Z111" i="20" s="1"/>
  <c r="V88" i="20"/>
  <c r="AZ223" i="31"/>
  <c r="AU247" i="31" s="1"/>
  <c r="AU247" i="27"/>
  <c r="AE316" i="9"/>
  <c r="AI339" i="9" s="1"/>
  <c r="AC293" i="9"/>
  <c r="U295" i="20"/>
  <c r="W316" i="8"/>
  <c r="AM341" i="20"/>
  <c r="AM340" i="22"/>
  <c r="AL221" i="21"/>
  <c r="AL220" i="24"/>
  <c r="AG244" i="9"/>
  <c r="AG267" i="9" s="1"/>
  <c r="AL220" i="27"/>
  <c r="BD111" i="20"/>
  <c r="V243" i="9"/>
  <c r="V266" i="9" s="1"/>
  <c r="AA219" i="27"/>
  <c r="AA219" i="24"/>
  <c r="AA220" i="21"/>
  <c r="AJ315" i="24"/>
  <c r="AO108" i="27"/>
  <c r="AO109" i="21"/>
  <c r="Q175" i="24"/>
  <c r="Q175" i="27"/>
  <c r="Q176" i="21"/>
  <c r="S198" i="9"/>
  <c r="AP176" i="27"/>
  <c r="AP177" i="21"/>
  <c r="AR199" i="9"/>
  <c r="AP176" i="24"/>
  <c r="AP188" i="24" s="1"/>
  <c r="AP189" i="24" s="1"/>
  <c r="AW175" i="31"/>
  <c r="AK45" i="20"/>
  <c r="AK66" i="8"/>
  <c r="AK43" i="9"/>
  <c r="AF226" i="20"/>
  <c r="AA248" i="8"/>
  <c r="AA271" i="8" s="1"/>
  <c r="AZ338" i="22"/>
  <c r="AZ339" i="20"/>
  <c r="AQ132" i="21"/>
  <c r="BF296" i="9"/>
  <c r="BH319" i="9"/>
  <c r="BL342" i="9" s="1"/>
  <c r="BF274" i="21"/>
  <c r="BF273" i="27"/>
  <c r="BF273" i="31" s="1"/>
  <c r="AB250" i="20"/>
  <c r="AL44" i="21"/>
  <c r="AL43" i="27"/>
  <c r="AL43" i="31" s="1"/>
  <c r="AL132" i="9"/>
  <c r="AL155" i="9" s="1"/>
  <c r="AV86" i="27"/>
  <c r="AV87" i="21"/>
  <c r="AV63" i="31"/>
  <c r="AO175" i="31"/>
  <c r="AP43" i="21"/>
  <c r="AX88" i="8"/>
  <c r="AV67" i="20"/>
  <c r="BG132" i="9"/>
  <c r="BG155" i="9" s="1"/>
  <c r="S197" i="31"/>
  <c r="Z88" i="8"/>
  <c r="X67" i="20"/>
  <c r="X66" i="21" s="1"/>
  <c r="V203" i="9"/>
  <c r="T180" i="27"/>
  <c r="T180" i="31" s="1"/>
  <c r="T181" i="21"/>
  <c r="BD249" i="27"/>
  <c r="BI225" i="31"/>
  <c r="BD249" i="31" s="1"/>
  <c r="AO131" i="24"/>
  <c r="AT118" i="24"/>
  <c r="AX67" i="20"/>
  <c r="AZ88" i="8"/>
  <c r="AZ42" i="27"/>
  <c r="AZ43" i="21"/>
  <c r="AV88" i="8"/>
  <c r="AT67" i="20"/>
  <c r="AJ161" i="20"/>
  <c r="AJ182" i="8"/>
  <c r="AO45" i="20"/>
  <c r="AO66" i="8"/>
  <c r="AO43" i="9"/>
  <c r="S65" i="8"/>
  <c r="S44" i="20"/>
  <c r="S42" i="9"/>
  <c r="S49" i="8"/>
  <c r="X133" i="27"/>
  <c r="AC109" i="31"/>
  <c r="X133" i="31" s="1"/>
  <c r="BC198" i="31"/>
  <c r="AO317" i="20"/>
  <c r="AO316" i="22"/>
  <c r="AS338" i="8"/>
  <c r="AC177" i="9"/>
  <c r="AC154" i="27"/>
  <c r="AC155" i="21"/>
  <c r="AC154" i="24"/>
  <c r="AC165" i="24" s="1"/>
  <c r="AC166" i="24" s="1"/>
  <c r="AL111" i="20"/>
  <c r="V176" i="9"/>
  <c r="V154" i="21"/>
  <c r="V153" i="27"/>
  <c r="V153" i="24"/>
  <c r="V165" i="24" s="1"/>
  <c r="V166" i="24" s="1"/>
  <c r="AL110" i="31"/>
  <c r="AG134" i="31" s="1"/>
  <c r="AG134" i="27"/>
  <c r="AJ63" i="31"/>
  <c r="AK295" i="8"/>
  <c r="AK274" i="20"/>
  <c r="AI247" i="27"/>
  <c r="AN223" i="31"/>
  <c r="AI247" i="31" s="1"/>
  <c r="AM338" i="8"/>
  <c r="AI317" i="20"/>
  <c r="AI316" i="22"/>
  <c r="AI328" i="22" s="1"/>
  <c r="AI329" i="22" s="1"/>
  <c r="AK236" i="22"/>
  <c r="AF259" i="22"/>
  <c r="AW204" i="8"/>
  <c r="AU183" i="20"/>
  <c r="AN206" i="8"/>
  <c r="AL185" i="20"/>
  <c r="AU273" i="20"/>
  <c r="AU294" i="8"/>
  <c r="AL248" i="9"/>
  <c r="AL271" i="9" s="1"/>
  <c r="BD133" i="21"/>
  <c r="AR205" i="20"/>
  <c r="AV226" i="8"/>
  <c r="AD259" i="22"/>
  <c r="AI236" i="22"/>
  <c r="AO109" i="31"/>
  <c r="AJ133" i="31" s="1"/>
  <c r="AJ133" i="27"/>
  <c r="AQ175" i="31"/>
  <c r="AZ107" i="31"/>
  <c r="AU131" i="27"/>
  <c r="AB197" i="31"/>
  <c r="AM131" i="24"/>
  <c r="AR118" i="24"/>
  <c r="BJ109" i="27"/>
  <c r="BJ110" i="21"/>
  <c r="BA204" i="8"/>
  <c r="AY183" i="20"/>
  <c r="BE64" i="31"/>
  <c r="AV161" i="20"/>
  <c r="AV182" i="8"/>
  <c r="AV197" i="31"/>
  <c r="U86" i="21"/>
  <c r="U85" i="27"/>
  <c r="AK338" i="8"/>
  <c r="AG317" i="20"/>
  <c r="AG316" i="22"/>
  <c r="AG328" i="22" s="1"/>
  <c r="AG329" i="22" s="1"/>
  <c r="BI187" i="20"/>
  <c r="BK208" i="8"/>
  <c r="AB340" i="20"/>
  <c r="AB338" i="27" s="1"/>
  <c r="AB338" i="31" s="1"/>
  <c r="AB339" i="22"/>
  <c r="AM294" i="8"/>
  <c r="AM273" i="20"/>
  <c r="AD65" i="9"/>
  <c r="AB295" i="20"/>
  <c r="AD316" i="8"/>
  <c r="AI69" i="20"/>
  <c r="AK90" i="8"/>
  <c r="AC41" i="31"/>
  <c r="BB223" i="27"/>
  <c r="BB223" i="24"/>
  <c r="AW247" i="24" s="1"/>
  <c r="BB224" i="21"/>
  <c r="AW248" i="21" s="1"/>
  <c r="AW247" i="9"/>
  <c r="AW270" i="9" s="1"/>
  <c r="X130" i="24"/>
  <c r="AG131" i="24"/>
  <c r="AL118" i="24"/>
  <c r="AJ109" i="9"/>
  <c r="BA250" i="20"/>
  <c r="AQ85" i="31"/>
  <c r="AE131" i="27"/>
  <c r="AJ107" i="31"/>
  <c r="AG175" i="31"/>
  <c r="AF161" i="20"/>
  <c r="AF182" i="8"/>
  <c r="AV109" i="9"/>
  <c r="X248" i="22"/>
  <c r="AC235" i="22"/>
  <c r="AJ87" i="21"/>
  <c r="AJ86" i="27"/>
  <c r="AB110" i="8"/>
  <c r="AB112" i="20" s="1"/>
  <c r="X89" i="20"/>
  <c r="Z197" i="31"/>
  <c r="W107" i="24"/>
  <c r="R131" i="24" s="1"/>
  <c r="W107" i="27"/>
  <c r="W108" i="21"/>
  <c r="R132" i="21" s="1"/>
  <c r="S294" i="20"/>
  <c r="U315" i="8"/>
  <c r="BG277" i="20"/>
  <c r="BG298" i="8"/>
  <c r="BD200" i="21"/>
  <c r="BD199" i="27"/>
  <c r="BD199" i="24"/>
  <c r="BD211" i="24" s="1"/>
  <c r="BD212" i="24" s="1"/>
  <c r="BH222" i="9"/>
  <c r="U246" i="27"/>
  <c r="Z222" i="31"/>
  <c r="U246" i="31" s="1"/>
  <c r="X64" i="21"/>
  <c r="X63" i="27"/>
  <c r="AT161" i="20"/>
  <c r="AT182" i="8"/>
  <c r="X244" i="9"/>
  <c r="X267" i="9" s="1"/>
  <c r="AC220" i="24"/>
  <c r="AC221" i="21"/>
  <c r="AC220" i="27"/>
  <c r="AF22" i="8"/>
  <c r="AF137" i="8"/>
  <c r="AF160" i="8" s="1"/>
  <c r="AE21" i="31"/>
  <c r="AE21" i="27"/>
  <c r="AE22" i="21"/>
  <c r="AE21" i="24"/>
  <c r="AE21" i="9"/>
  <c r="AE44" i="8"/>
  <c r="AE244" i="9"/>
  <c r="AE267" i="9" s="1"/>
  <c r="AJ220" i="24"/>
  <c r="AJ221" i="21"/>
  <c r="AJ220" i="27"/>
  <c r="AI85" i="31"/>
  <c r="AG41" i="31"/>
  <c r="AM183" i="20"/>
  <c r="AO204" i="8"/>
  <c r="W271" i="21"/>
  <c r="W270" i="27"/>
  <c r="W270" i="31" s="1"/>
  <c r="Y316" i="9"/>
  <c r="AC339" i="9" s="1"/>
  <c r="W270" i="24"/>
  <c r="W293" i="9"/>
  <c r="AX111" i="20"/>
  <c r="AM111" i="27"/>
  <c r="AM112" i="21"/>
  <c r="AH136" i="21" s="1"/>
  <c r="AX339" i="20"/>
  <c r="AX338" i="22"/>
  <c r="AG45" i="20"/>
  <c r="AG66" i="8"/>
  <c r="AG43" i="9"/>
  <c r="O130" i="24"/>
  <c r="T118" i="24"/>
  <c r="BG43" i="27"/>
  <c r="AD107" i="27"/>
  <c r="AD108" i="21"/>
  <c r="AD107" i="24"/>
  <c r="AG297" i="20"/>
  <c r="AI318" i="8"/>
  <c r="AJ249" i="8"/>
  <c r="AJ272" i="8" s="1"/>
  <c r="AO227" i="20"/>
  <c r="AV153" i="31"/>
  <c r="AV44" i="21"/>
  <c r="AV66" i="9"/>
  <c r="AX89" i="9" s="1"/>
  <c r="BB112" i="9" s="1"/>
  <c r="AW136" i="9" s="1"/>
  <c r="AW159" i="9" s="1"/>
  <c r="AW182" i="9" s="1"/>
  <c r="AY205" i="9" s="1"/>
  <c r="BC228" i="9" s="1"/>
  <c r="AX252" i="9" s="1"/>
  <c r="AX275" i="9" s="1"/>
  <c r="AD246" i="9"/>
  <c r="AD269" i="9" s="1"/>
  <c r="AI222" i="24"/>
  <c r="AD246" i="24" s="1"/>
  <c r="AI222" i="27"/>
  <c r="AI223" i="21"/>
  <c r="AD247" i="21" s="1"/>
  <c r="BD178" i="9"/>
  <c r="BD155" i="27"/>
  <c r="BD156" i="21"/>
  <c r="AX107" i="31"/>
  <c r="AS131" i="27"/>
  <c r="T197" i="31"/>
  <c r="P260" i="20"/>
  <c r="U237" i="20"/>
  <c r="AF42" i="27"/>
  <c r="AV111" i="20"/>
  <c r="X107" i="27"/>
  <c r="X107" i="24"/>
  <c r="X108" i="21"/>
  <c r="AC199" i="21"/>
  <c r="AC198" i="24"/>
  <c r="AC198" i="27"/>
  <c r="AG221" i="9"/>
  <c r="AA295" i="20"/>
  <c r="AC316" i="8"/>
  <c r="AM317" i="20"/>
  <c r="AM316" i="22"/>
  <c r="AQ338" i="8"/>
  <c r="AD203" i="21"/>
  <c r="AD202" i="27"/>
  <c r="AD202" i="31" s="1"/>
  <c r="AN161" i="20"/>
  <c r="AN182" i="8"/>
  <c r="BJ221" i="9"/>
  <c r="AY85" i="31"/>
  <c r="AZ316" i="8"/>
  <c r="AX295" i="20"/>
  <c r="BI245" i="9"/>
  <c r="BI268" i="9" s="1"/>
  <c r="AA85" i="27"/>
  <c r="AA86" i="21"/>
  <c r="AY198" i="27"/>
  <c r="AY198" i="24"/>
  <c r="AY199" i="21"/>
  <c r="BC221" i="9"/>
  <c r="BI93" i="20"/>
  <c r="BM114" i="8"/>
  <c r="BM116" i="20" s="1"/>
  <c r="AD132" i="9"/>
  <c r="AD155" i="9" s="1"/>
  <c r="AR316" i="8"/>
  <c r="AP295" i="20"/>
  <c r="AQ131" i="24"/>
  <c r="AV118" i="24"/>
  <c r="AE65" i="21"/>
  <c r="AG87" i="9"/>
  <c r="AB294" i="8"/>
  <c r="AB273" i="20"/>
  <c r="X203" i="8"/>
  <c r="V182" i="20"/>
  <c r="AY138" i="8"/>
  <c r="AY161" i="8" s="1"/>
  <c r="AY23" i="8"/>
  <c r="AX22" i="31"/>
  <c r="AX22" i="27"/>
  <c r="AX22" i="24"/>
  <c r="AX23" i="21"/>
  <c r="AX22" i="9"/>
  <c r="AX45" i="8"/>
  <c r="T316" i="20"/>
  <c r="T315" i="22"/>
  <c r="X337" i="8"/>
  <c r="AF130" i="31"/>
  <c r="AS227" i="20"/>
  <c r="AN249" i="8"/>
  <c r="AN272" i="8" s="1"/>
  <c r="AL204" i="27"/>
  <c r="AL204" i="31" s="1"/>
  <c r="AL205" i="21"/>
  <c r="AV43" i="21"/>
  <c r="BI300" i="9"/>
  <c r="BK323" i="9"/>
  <c r="BO346" i="9" s="1"/>
  <c r="W220" i="27"/>
  <c r="W220" i="24"/>
  <c r="W221" i="21"/>
  <c r="R244" i="9"/>
  <c r="R267" i="9" s="1"/>
  <c r="X43" i="21"/>
  <c r="X42" i="27"/>
  <c r="BD273" i="21"/>
  <c r="BD295" i="9"/>
  <c r="BD272" i="27"/>
  <c r="BD272" i="31" s="1"/>
  <c r="BF318" i="9"/>
  <c r="AX43" i="21"/>
  <c r="AC250" i="20"/>
  <c r="AT42" i="27"/>
  <c r="AT43" i="21"/>
  <c r="AI66" i="8"/>
  <c r="AI45" i="20"/>
  <c r="AI43" i="9"/>
  <c r="AR227" i="8"/>
  <c r="AN206" i="20"/>
  <c r="X21" i="8"/>
  <c r="X136" i="8"/>
  <c r="X159" i="8" s="1"/>
  <c r="W20" i="31"/>
  <c r="W20" i="27"/>
  <c r="W21" i="21"/>
  <c r="W20" i="24"/>
  <c r="W20" i="9"/>
  <c r="W43" i="8"/>
  <c r="AQ111" i="8"/>
  <c r="AQ113" i="20" s="1"/>
  <c r="AM90" i="20"/>
  <c r="AV132" i="9"/>
  <c r="AV155" i="9" s="1"/>
  <c r="AI224" i="9"/>
  <c r="AE202" i="21"/>
  <c r="AE201" i="27"/>
  <c r="AE201" i="31" s="1"/>
  <c r="AP226" i="8"/>
  <c r="AL205" i="20"/>
  <c r="AS244" i="9"/>
  <c r="AS267" i="9" s="1"/>
  <c r="AX220" i="27"/>
  <c r="AX221" i="21"/>
  <c r="AX220" i="24"/>
  <c r="AK177" i="9"/>
  <c r="AK154" i="24"/>
  <c r="AK165" i="24" s="1"/>
  <c r="AK166" i="24" s="1"/>
  <c r="AK154" i="27"/>
  <c r="AK155" i="21"/>
  <c r="AH87" i="21"/>
  <c r="AH86" i="27"/>
  <c r="BL114" i="21"/>
  <c r="BG138" i="21" s="1"/>
  <c r="BL113" i="27"/>
  <c r="AK251" i="20"/>
  <c r="AP225" i="27"/>
  <c r="AP226" i="21"/>
  <c r="AK250" i="21" s="1"/>
  <c r="T106" i="31"/>
  <c r="O130" i="27"/>
  <c r="T118" i="27"/>
  <c r="AI271" i="21"/>
  <c r="AI270" i="24"/>
  <c r="AI293" i="9"/>
  <c r="AK316" i="9"/>
  <c r="AO339" i="9" s="1"/>
  <c r="AI270" i="27"/>
  <c r="AI270" i="31" s="1"/>
  <c r="AM184" i="20"/>
  <c r="AO205" i="8"/>
  <c r="AL160" i="27"/>
  <c r="AL160" i="31" s="1"/>
  <c r="AL161" i="21"/>
  <c r="V174" i="31"/>
  <c r="T174" i="31"/>
  <c r="BK112" i="20"/>
  <c r="BJ165" i="20"/>
  <c r="BJ186" i="8"/>
  <c r="AT272" i="21"/>
  <c r="AT271" i="27"/>
  <c r="AT271" i="31" s="1"/>
  <c r="AG269" i="21"/>
  <c r="AG291" i="9"/>
  <c r="AG268" i="24"/>
  <c r="AG268" i="27"/>
  <c r="AG268" i="31" s="1"/>
  <c r="AI314" i="9"/>
  <c r="AU250" i="20"/>
  <c r="Y65" i="27"/>
  <c r="Y65" i="31" s="1"/>
  <c r="AH199" i="9"/>
  <c r="AF176" i="27"/>
  <c r="AF176" i="24"/>
  <c r="AF188" i="24" s="1"/>
  <c r="AF189" i="24" s="1"/>
  <c r="AF177" i="21"/>
  <c r="AQ244" i="9"/>
  <c r="AQ267" i="9" s="1"/>
  <c r="AV220" i="24"/>
  <c r="AV220" i="27"/>
  <c r="AV221" i="21"/>
  <c r="AL197" i="31"/>
  <c r="AK201" i="9"/>
  <c r="AI178" i="27"/>
  <c r="AI178" i="31" s="1"/>
  <c r="AI179" i="21"/>
  <c r="AA137" i="8"/>
  <c r="AA160" i="8" s="1"/>
  <c r="AA22" i="8"/>
  <c r="Z21" i="31"/>
  <c r="Z21" i="27"/>
  <c r="Z21" i="24"/>
  <c r="Z22" i="21"/>
  <c r="Z21" i="9"/>
  <c r="Z44" i="8"/>
  <c r="AU132" i="21"/>
  <c r="AL130" i="31"/>
  <c r="AM131" i="27"/>
  <c r="AR107" i="31"/>
  <c r="BG245" i="9"/>
  <c r="BG268" i="9" s="1"/>
  <c r="AU45" i="20"/>
  <c r="AU66" i="8"/>
  <c r="AU43" i="9"/>
  <c r="BL228" i="20"/>
  <c r="BG250" i="8"/>
  <c r="BG273" i="8" s="1"/>
  <c r="AU244" i="9"/>
  <c r="AU267" i="9" s="1"/>
  <c r="AZ220" i="24"/>
  <c r="AZ220" i="27"/>
  <c r="AZ221" i="21"/>
  <c r="Y110" i="20"/>
  <c r="W338" i="20"/>
  <c r="W337" i="22"/>
  <c r="X316" i="8"/>
  <c r="V295" i="20"/>
  <c r="BC183" i="20"/>
  <c r="BE204" i="8"/>
  <c r="Q245" i="27"/>
  <c r="V221" i="31"/>
  <c r="Q245" i="31" s="1"/>
  <c r="AE250" i="20"/>
  <c r="AD67" i="20"/>
  <c r="AF88" i="8"/>
  <c r="AR220" i="24"/>
  <c r="AM244" i="9"/>
  <c r="AM267" i="9" s="1"/>
  <c r="AR221" i="21"/>
  <c r="AR220" i="27"/>
  <c r="AI44" i="27"/>
  <c r="AI44" i="31" s="1"/>
  <c r="BH320" i="8"/>
  <c r="BF299" i="20"/>
  <c r="AC110" i="8"/>
  <c r="AC112" i="20" s="1"/>
  <c r="Y89" i="20"/>
  <c r="AB136" i="8"/>
  <c r="AB159" i="8" s="1"/>
  <c r="AB21" i="8"/>
  <c r="AA20" i="31"/>
  <c r="AA20" i="27"/>
  <c r="AA20" i="24"/>
  <c r="AA21" i="21"/>
  <c r="AA20" i="9"/>
  <c r="AA43" i="8"/>
  <c r="AJ295" i="20"/>
  <c r="AL316" i="8"/>
  <c r="S63" i="27"/>
  <c r="S63" i="31" s="1"/>
  <c r="S64" i="21"/>
  <c r="AD63" i="31"/>
  <c r="BA273" i="20"/>
  <c r="BA294" i="8"/>
  <c r="AK318" i="20"/>
  <c r="AO339" i="8"/>
  <c r="AK317" i="22"/>
  <c r="AE132" i="21"/>
  <c r="T40" i="31"/>
  <c r="AE66" i="8"/>
  <c r="AE45" i="20"/>
  <c r="AE43" i="9"/>
  <c r="AP63" i="31"/>
  <c r="AJ316" i="8"/>
  <c r="AH295" i="20"/>
  <c r="X293" i="8"/>
  <c r="X294" i="22" s="1"/>
  <c r="X305" i="22" s="1"/>
  <c r="X306" i="22" s="1"/>
  <c r="X272" i="20"/>
  <c r="X271" i="22"/>
  <c r="X282" i="22" s="1"/>
  <c r="X283" i="22" s="1"/>
  <c r="AN111" i="20"/>
  <c r="Q84" i="31"/>
  <c r="Q95" i="31" s="1"/>
  <c r="Q95" i="27"/>
  <c r="Q96" i="27" s="1"/>
  <c r="AH339" i="20"/>
  <c r="AH338" i="22"/>
  <c r="V64" i="27"/>
  <c r="V65" i="21"/>
  <c r="AA337" i="22"/>
  <c r="AA338" i="20"/>
  <c r="AE175" i="31"/>
  <c r="AE41" i="31"/>
  <c r="BG254" i="20"/>
  <c r="BL228" i="27"/>
  <c r="BL229" i="21"/>
  <c r="BG253" i="21" s="1"/>
  <c r="W315" i="9"/>
  <c r="AA338" i="9" s="1"/>
  <c r="U270" i="21"/>
  <c r="U269" i="27"/>
  <c r="U269" i="31" s="1"/>
  <c r="U292" i="9"/>
  <c r="U269" i="24"/>
  <c r="Q249" i="20"/>
  <c r="V236" i="20"/>
  <c r="Z88" i="20"/>
  <c r="AD109" i="8"/>
  <c r="AD111" i="20" s="1"/>
  <c r="AU137" i="8"/>
  <c r="AU160" i="8" s="1"/>
  <c r="AU22" i="8"/>
  <c r="AT21" i="31"/>
  <c r="AT21" i="27"/>
  <c r="AT21" i="24"/>
  <c r="AT22" i="21"/>
  <c r="AT21" i="9"/>
  <c r="AT44" i="8"/>
  <c r="AD45" i="20"/>
  <c r="AD66" i="8"/>
  <c r="AD43" i="9"/>
  <c r="AN205" i="20"/>
  <c r="AR226" i="8"/>
  <c r="AC181" i="21"/>
  <c r="AC180" i="27"/>
  <c r="AC180" i="31" s="1"/>
  <c r="Y131" i="9"/>
  <c r="Y154" i="9" s="1"/>
  <c r="AI89" i="21"/>
  <c r="AI88" i="27"/>
  <c r="AI88" i="31" s="1"/>
  <c r="W181" i="21"/>
  <c r="W180" i="27"/>
  <c r="W180" i="31" s="1"/>
  <c r="V108" i="9"/>
  <c r="R95" i="9"/>
  <c r="AK198" i="24"/>
  <c r="AO221" i="9"/>
  <c r="AK198" i="27"/>
  <c r="AK199" i="21"/>
  <c r="AN295" i="20"/>
  <c r="AP316" i="8"/>
  <c r="V41" i="31"/>
  <c r="AZ295" i="20"/>
  <c r="BB316" i="8"/>
  <c r="AV43" i="27"/>
  <c r="AV43" i="31" s="1"/>
  <c r="U219" i="24"/>
  <c r="U220" i="21"/>
  <c r="P243" i="9"/>
  <c r="P266" i="9" s="1"/>
  <c r="U219" i="27"/>
  <c r="AI87" i="9"/>
  <c r="AW198" i="24"/>
  <c r="AW198" i="27"/>
  <c r="AW199" i="21"/>
  <c r="BA221" i="9"/>
  <c r="Q315" i="22"/>
  <c r="Q328" i="22" s="1"/>
  <c r="Q329" i="22" s="1"/>
  <c r="U337" i="8"/>
  <c r="O64" i="34"/>
  <c r="O78" i="34" s="1"/>
  <c r="O80" i="34" s="1"/>
  <c r="O44" i="33"/>
  <c r="O48" i="33" s="1"/>
  <c r="O50" i="33" s="1"/>
  <c r="Q316" i="20"/>
  <c r="Q329" i="20" s="1"/>
  <c r="Q330" i="20" s="1"/>
  <c r="Q327" i="8"/>
  <c r="AS132" i="21"/>
  <c r="AH88" i="8"/>
  <c r="AF67" i="20"/>
  <c r="AR86" i="27"/>
  <c r="AR87" i="21"/>
  <c r="BA338" i="8"/>
  <c r="AW317" i="20"/>
  <c r="AW316" i="22"/>
  <c r="AO87" i="9"/>
  <c r="Z87" i="27"/>
  <c r="Z87" i="31" s="1"/>
  <c r="Z88" i="21"/>
  <c r="AJ197" i="31"/>
  <c r="AF339" i="20"/>
  <c r="AF338" i="22"/>
  <c r="AH227" i="20"/>
  <c r="AC249" i="8"/>
  <c r="AC272" i="8" s="1"/>
  <c r="AO137" i="8"/>
  <c r="AO160" i="8" s="1"/>
  <c r="AO22" i="8"/>
  <c r="AN21" i="31"/>
  <c r="AN21" i="27"/>
  <c r="AN22" i="21"/>
  <c r="AN21" i="24"/>
  <c r="AN21" i="9"/>
  <c r="AN44" i="8"/>
  <c r="Z177" i="9"/>
  <c r="Z155" i="21"/>
  <c r="Z154" i="27"/>
  <c r="Z154" i="31" s="1"/>
  <c r="Z154" i="24"/>
  <c r="Z165" i="24" s="1"/>
  <c r="Z166" i="24" s="1"/>
  <c r="AL223" i="9"/>
  <c r="AH200" i="27"/>
  <c r="AH200" i="31" s="1"/>
  <c r="AH200" i="24"/>
  <c r="AH201" i="21"/>
  <c r="Z84" i="31"/>
  <c r="AB64" i="27"/>
  <c r="AB64" i="31" s="1"/>
  <c r="AB65" i="21"/>
  <c r="AH197" i="31"/>
  <c r="R220" i="21"/>
  <c r="R234" i="9"/>
  <c r="M258" i="9" s="1"/>
  <c r="M243" i="9"/>
  <c r="M266" i="9" s="1"/>
  <c r="R219" i="27"/>
  <c r="R219" i="24"/>
  <c r="Q40" i="31"/>
  <c r="Q49" i="31" s="1"/>
  <c r="Q49" i="27"/>
  <c r="Q50" i="27" s="1"/>
  <c r="T41" i="27"/>
  <c r="T41" i="31" s="1"/>
  <c r="T64" i="9"/>
  <c r="BM339" i="8"/>
  <c r="AH132" i="9"/>
  <c r="AH155" i="9" s="1"/>
  <c r="V294" i="8"/>
  <c r="V273" i="20"/>
  <c r="W294" i="8"/>
  <c r="W273" i="20"/>
  <c r="Q272" i="20"/>
  <c r="Q293" i="8"/>
  <c r="Q294" i="22" s="1"/>
  <c r="Q305" i="22" s="1"/>
  <c r="Q306" i="22" s="1"/>
  <c r="Q271" i="22"/>
  <c r="Q282" i="22" s="1"/>
  <c r="Q283" i="22" s="1"/>
  <c r="Q281" i="8"/>
  <c r="AS45" i="20"/>
  <c r="AS66" i="8"/>
  <c r="AS43" i="9"/>
  <c r="AT295" i="20"/>
  <c r="AV316" i="8"/>
  <c r="AI108" i="27"/>
  <c r="AI109" i="21"/>
  <c r="BH253" i="8"/>
  <c r="BH276" i="8" s="1"/>
  <c r="BM231" i="20"/>
  <c r="AS89" i="20"/>
  <c r="AW110" i="8"/>
  <c r="AI226" i="8"/>
  <c r="AE205" i="20"/>
  <c r="AW90" i="20"/>
  <c r="BA111" i="8"/>
  <c r="BA113" i="20" s="1"/>
  <c r="AH259" i="22"/>
  <c r="AM236" i="22"/>
  <c r="AC226" i="8"/>
  <c r="Y205" i="20"/>
  <c r="AU251" i="20"/>
  <c r="AT153" i="31"/>
  <c r="AI41" i="31"/>
  <c r="AN340" i="8"/>
  <c r="AN342" i="20" s="1"/>
  <c r="AJ319" i="20"/>
  <c r="BI206" i="20"/>
  <c r="BM227" i="8"/>
  <c r="BJ187" i="20"/>
  <c r="BL208" i="8"/>
  <c r="AF204" i="8"/>
  <c r="AD183" i="20"/>
  <c r="AH42" i="27"/>
  <c r="AH65" i="9"/>
  <c r="AX89" i="8"/>
  <c r="AV68" i="20"/>
  <c r="AW250" i="20"/>
  <c r="AC108" i="9"/>
  <c r="AA175" i="31"/>
  <c r="AM108" i="27"/>
  <c r="AM109" i="21"/>
  <c r="AM41" i="31"/>
  <c r="BA41" i="31"/>
  <c r="AD110" i="27"/>
  <c r="AD111" i="21"/>
  <c r="Y135" i="21" s="1"/>
  <c r="AA338" i="8"/>
  <c r="W317" i="20"/>
  <c r="W316" i="22"/>
  <c r="AM45" i="20"/>
  <c r="AM66" i="8"/>
  <c r="AM43" i="9"/>
  <c r="AZ132" i="9"/>
  <c r="AZ155" i="9" s="1"/>
  <c r="Y294" i="20"/>
  <c r="AA315" i="8"/>
  <c r="AU338" i="8"/>
  <c r="AQ317" i="20"/>
  <c r="AQ316" i="22"/>
  <c r="AA109" i="9"/>
  <c r="AA110" i="21" s="1"/>
  <c r="V134" i="21" s="1"/>
  <c r="AE89" i="20"/>
  <c r="AI110" i="8"/>
  <c r="U129" i="31"/>
  <c r="AG177" i="9"/>
  <c r="AG154" i="24"/>
  <c r="AG165" i="24" s="1"/>
  <c r="AG166" i="24" s="1"/>
  <c r="AG154" i="27"/>
  <c r="AG155" i="21"/>
  <c r="AC43" i="21"/>
  <c r="AC65" i="9"/>
  <c r="AE88" i="9" s="1"/>
  <c r="AI111" i="9" s="1"/>
  <c r="AD135" i="9" s="1"/>
  <c r="AD158" i="9" s="1"/>
  <c r="AD181" i="9" s="1"/>
  <c r="AF204" i="9" s="1"/>
  <c r="AJ227" i="9" s="1"/>
  <c r="AE251" i="9" s="1"/>
  <c r="AE274" i="9" s="1"/>
  <c r="AJ130" i="31"/>
  <c r="AH110" i="8"/>
  <c r="AH112" i="20" s="1"/>
  <c r="AD89" i="20"/>
  <c r="Z271" i="22"/>
  <c r="Z282" i="22" s="1"/>
  <c r="Z283" i="22" s="1"/>
  <c r="Z272" i="20"/>
  <c r="Z293" i="8"/>
  <c r="Z294" i="22" s="1"/>
  <c r="Z305" i="22" s="1"/>
  <c r="Z306" i="22" s="1"/>
  <c r="BI185" i="21"/>
  <c r="BI184" i="27"/>
  <c r="BI184" i="31" s="1"/>
  <c r="AB132" i="9"/>
  <c r="AB155" i="9" s="1"/>
  <c r="BL141" i="8"/>
  <c r="BL164" i="8" s="1"/>
  <c r="BK25" i="31"/>
  <c r="BK25" i="27"/>
  <c r="BK25" i="24"/>
  <c r="BK26" i="21"/>
  <c r="BK25" i="9"/>
  <c r="BK48" i="8"/>
  <c r="AK131" i="27"/>
  <c r="AP107" i="31"/>
  <c r="BM109" i="9"/>
  <c r="BH133" i="9" s="1"/>
  <c r="BH156" i="9" s="1"/>
  <c r="BA316" i="22"/>
  <c r="BA317" i="20"/>
  <c r="BE338" i="8"/>
  <c r="Q152" i="31"/>
  <c r="V130" i="24"/>
  <c r="AA118" i="24"/>
  <c r="AW131" i="24"/>
  <c r="BB118" i="24"/>
  <c r="BJ23" i="8"/>
  <c r="BI22" i="31"/>
  <c r="BJ138" i="8"/>
  <c r="BJ161" i="8" s="1"/>
  <c r="BI22" i="27"/>
  <c r="BI22" i="24"/>
  <c r="BI23" i="21"/>
  <c r="BI22" i="9"/>
  <c r="BI45" i="8"/>
  <c r="AH205" i="20"/>
  <c r="AL226" i="8"/>
  <c r="AB227" i="20"/>
  <c r="W249" i="8"/>
  <c r="W272" i="8" s="1"/>
  <c r="AM132" i="21"/>
  <c r="AV130" i="31"/>
  <c r="X84" i="31"/>
  <c r="AI134" i="27"/>
  <c r="AN110" i="31"/>
  <c r="AI134" i="31" s="1"/>
  <c r="Z108" i="31"/>
  <c r="U132" i="31" s="1"/>
  <c r="U132" i="27"/>
  <c r="Z130" i="31"/>
  <c r="BF66" i="21"/>
  <c r="BH88" i="9"/>
  <c r="AW46" i="20"/>
  <c r="AW67" i="8"/>
  <c r="AW44" i="9"/>
  <c r="S119" i="27"/>
  <c r="N142" i="27"/>
  <c r="AQ204" i="8"/>
  <c r="AO183" i="20"/>
  <c r="T87" i="8"/>
  <c r="R66" i="20"/>
  <c r="AS273" i="20"/>
  <c r="AS294" i="8"/>
  <c r="AN153" i="31"/>
  <c r="BI91" i="21"/>
  <c r="BI90" i="27"/>
  <c r="BI90" i="31" s="1"/>
  <c r="AQ316" i="9"/>
  <c r="AO293" i="9"/>
  <c r="AP109" i="9"/>
  <c r="Q129" i="31"/>
  <c r="AQ227" i="20"/>
  <c r="AL249" i="8"/>
  <c r="AL272" i="8" s="1"/>
  <c r="AB176" i="24"/>
  <c r="AB188" i="24" s="1"/>
  <c r="AB189" i="24" s="1"/>
  <c r="AB177" i="21"/>
  <c r="AB176" i="27"/>
  <c r="AD199" i="9"/>
  <c r="V44" i="20"/>
  <c r="V65" i="8"/>
  <c r="V42" i="9"/>
  <c r="AW184" i="20"/>
  <c r="AY205" i="8"/>
  <c r="AW64" i="27"/>
  <c r="AW65" i="21"/>
  <c r="BH46" i="27"/>
  <c r="BH46" i="31" s="1"/>
  <c r="BH69" i="9"/>
  <c r="BJ92" i="9" s="1"/>
  <c r="BN115" i="9" s="1"/>
  <c r="BI139" i="9" s="1"/>
  <c r="BI162" i="9" s="1"/>
  <c r="BI185" i="9" s="1"/>
  <c r="BK208" i="9" s="1"/>
  <c r="BO231" i="9" s="1"/>
  <c r="BJ255" i="9" s="1"/>
  <c r="BJ278" i="9" s="1"/>
  <c r="Y339" i="20"/>
  <c r="Y338" i="22"/>
  <c r="BB227" i="8"/>
  <c r="AX206" i="20"/>
  <c r="AX86" i="27"/>
  <c r="BH254" i="20"/>
  <c r="BM228" i="27"/>
  <c r="BM229" i="21"/>
  <c r="BH253" i="21" s="1"/>
  <c r="AK317" i="20"/>
  <c r="AK316" i="22"/>
  <c r="AO338" i="8"/>
  <c r="AN112" i="9"/>
  <c r="AI136" i="9" s="1"/>
  <c r="AI159" i="9" s="1"/>
  <c r="AA204" i="8"/>
  <c r="Y183" i="20"/>
  <c r="T248" i="22"/>
  <c r="Y235" i="22"/>
  <c r="N152" i="31"/>
  <c r="N165" i="31" s="1"/>
  <c r="N165" i="27"/>
  <c r="N166" i="27" s="1"/>
  <c r="BA85" i="31"/>
  <c r="BI49" i="20"/>
  <c r="BI70" i="8"/>
  <c r="BI47" i="9"/>
  <c r="AI131" i="24"/>
  <c r="AN118" i="24"/>
  <c r="AJ338" i="22"/>
  <c r="AJ339" i="20"/>
  <c r="V220" i="9"/>
  <c r="R198" i="21"/>
  <c r="R197" i="24"/>
  <c r="R197" i="27"/>
  <c r="T22" i="31"/>
  <c r="U23" i="8"/>
  <c r="T22" i="27"/>
  <c r="T22" i="24"/>
  <c r="T45" i="8"/>
  <c r="T23" i="21"/>
  <c r="T22" i="9"/>
  <c r="U138" i="8"/>
  <c r="U161" i="8" s="1"/>
  <c r="U184" i="8" s="1"/>
  <c r="Z137" i="8"/>
  <c r="Z160" i="8" s="1"/>
  <c r="Z22" i="8"/>
  <c r="Y21" i="31"/>
  <c r="Y21" i="27"/>
  <c r="Y21" i="24"/>
  <c r="Y22" i="21"/>
  <c r="Y21" i="9"/>
  <c r="Y44" i="8"/>
  <c r="AP130" i="31"/>
  <c r="AW183" i="20"/>
  <c r="AY204" i="8"/>
  <c r="BF177" i="9"/>
  <c r="AQ89" i="20"/>
  <c r="AU110" i="8"/>
  <c r="Y45" i="20"/>
  <c r="Y66" i="8"/>
  <c r="Y43" i="9"/>
  <c r="Y66" i="9" s="1"/>
  <c r="BG183" i="9"/>
  <c r="BG161" i="21"/>
  <c r="BG160" i="27"/>
  <c r="BG160" i="31" s="1"/>
  <c r="S249" i="20"/>
  <c r="AH275" i="20"/>
  <c r="AH296" i="8"/>
  <c r="AX132" i="9"/>
  <c r="AX155" i="9" s="1"/>
  <c r="AB162" i="20"/>
  <c r="AB183" i="8"/>
  <c r="AY131" i="24"/>
  <c r="BD118" i="24"/>
  <c r="AU87" i="9"/>
  <c r="AX87" i="21"/>
  <c r="BB109" i="9"/>
  <c r="AM297" i="9"/>
  <c r="AO320" i="9"/>
  <c r="AS343" i="9" s="1"/>
  <c r="BC177" i="24"/>
  <c r="BC188" i="24" s="1"/>
  <c r="BC189" i="24" s="1"/>
  <c r="BC177" i="27"/>
  <c r="BC178" i="21"/>
  <c r="BE200" i="9"/>
  <c r="AC338" i="20"/>
  <c r="AC337" i="22"/>
  <c r="AI177" i="9"/>
  <c r="AI154" i="27"/>
  <c r="AI154" i="24"/>
  <c r="AI165" i="24" s="1"/>
  <c r="AI166" i="24" s="1"/>
  <c r="AI155" i="21"/>
  <c r="AC160" i="20"/>
  <c r="AC181" i="8"/>
  <c r="BD109" i="9"/>
  <c r="Z44" i="20"/>
  <c r="Z65" i="8"/>
  <c r="Z42" i="9"/>
  <c r="S153" i="31"/>
  <c r="AR249" i="8"/>
  <c r="AR272" i="8" s="1"/>
  <c r="AW227" i="20"/>
  <c r="AV88" i="21"/>
  <c r="AV87" i="27"/>
  <c r="AV87" i="31" s="1"/>
  <c r="AL65" i="9"/>
  <c r="BI339" i="22"/>
  <c r="BI351" i="22" s="1"/>
  <c r="BI352" i="22" s="1"/>
  <c r="BI354" i="22" s="1"/>
  <c r="BI340" i="20"/>
  <c r="BA236" i="22"/>
  <c r="AV259" i="22"/>
  <c r="BC338" i="8"/>
  <c r="AY317" i="20"/>
  <c r="AY316" i="22"/>
  <c r="AW204" i="21"/>
  <c r="AW203" i="27"/>
  <c r="AW203" i="31" s="1"/>
  <c r="AK163" i="20"/>
  <c r="AK184" i="8"/>
  <c r="T66" i="20"/>
  <c r="V87" i="8"/>
  <c r="V250" i="20"/>
  <c r="AA225" i="21"/>
  <c r="V249" i="21" s="1"/>
  <c r="AA224" i="27"/>
  <c r="W250" i="20"/>
  <c r="AB224" i="27"/>
  <c r="AB225" i="21"/>
  <c r="W249" i="21" s="1"/>
  <c r="Q248" i="22"/>
  <c r="V235" i="22"/>
  <c r="AL259" i="22"/>
  <c r="AQ236" i="22"/>
  <c r="AQ64" i="27"/>
  <c r="BA89" i="20"/>
  <c r="BE110" i="8"/>
  <c r="AU66" i="21"/>
  <c r="AJ226" i="8"/>
  <c r="AF205" i="20"/>
  <c r="AU295" i="8"/>
  <c r="AU274" i="20"/>
  <c r="AD87" i="21"/>
  <c r="AD86" i="27"/>
  <c r="W136" i="8"/>
  <c r="W159" i="8" s="1"/>
  <c r="W21" i="8"/>
  <c r="V20" i="31"/>
  <c r="V20" i="27"/>
  <c r="V20" i="24"/>
  <c r="V21" i="21"/>
  <c r="V20" i="9"/>
  <c r="V43" i="8"/>
  <c r="AT132" i="9"/>
  <c r="AT155" i="9" s="1"/>
  <c r="AE64" i="27"/>
  <c r="S131" i="9"/>
  <c r="S154" i="9" s="1"/>
  <c r="AR339" i="20"/>
  <c r="AR338" i="22"/>
  <c r="BH90" i="20"/>
  <c r="BL111" i="8"/>
  <c r="AH67" i="20"/>
  <c r="AJ88" i="8"/>
  <c r="U248" i="8"/>
  <c r="U271" i="8" s="1"/>
  <c r="Z226" i="20"/>
  <c r="AQ65" i="21"/>
  <c r="AS87" i="9"/>
  <c r="AW273" i="20"/>
  <c r="AW294" i="8"/>
  <c r="BA87" i="9"/>
  <c r="W62" i="31"/>
  <c r="R131" i="21"/>
  <c r="U131" i="27"/>
  <c r="Z107" i="31"/>
  <c r="U131" i="31" s="1"/>
  <c r="Z153" i="31"/>
  <c r="W318" i="9"/>
  <c r="AA341" i="9" s="1"/>
  <c r="U295" i="9"/>
  <c r="AQ41" i="31"/>
  <c r="BD161" i="20"/>
  <c r="BD182" i="8"/>
  <c r="AA198" i="24"/>
  <c r="AE221" i="9"/>
  <c r="AA199" i="21"/>
  <c r="AA198" i="27"/>
  <c r="AI244" i="9"/>
  <c r="AI267" i="9" s="1"/>
  <c r="AN220" i="24"/>
  <c r="AN220" i="27"/>
  <c r="AN221" i="21"/>
  <c r="AM119" i="24"/>
  <c r="AH142" i="24"/>
  <c r="AK250" i="20"/>
  <c r="AI201" i="27"/>
  <c r="AI201" i="31" s="1"/>
  <c r="AM224" i="9"/>
  <c r="AI202" i="21"/>
  <c r="AG65" i="21"/>
  <c r="AG64" i="27"/>
  <c r="AC64" i="27"/>
  <c r="AC65" i="21"/>
  <c r="AC67" i="20"/>
  <c r="AE88" i="8"/>
  <c r="BF317" i="22"/>
  <c r="BF328" i="22" s="1"/>
  <c r="BF329" i="22" s="1"/>
  <c r="BF318" i="20"/>
  <c r="BJ339" i="8"/>
  <c r="AA178" i="9"/>
  <c r="AA155" i="27"/>
  <c r="AA155" i="31" s="1"/>
  <c r="AA156" i="21"/>
  <c r="BK227" i="31"/>
  <c r="BF251" i="31" s="1"/>
  <c r="BF251" i="27"/>
  <c r="Z249" i="20"/>
  <c r="BK209" i="20"/>
  <c r="BO230" i="8"/>
  <c r="BK186" i="8"/>
  <c r="BK165" i="20"/>
  <c r="N196" i="31"/>
  <c r="N211" i="31" s="1"/>
  <c r="N211" i="27"/>
  <c r="N212" i="27" s="1"/>
  <c r="AJ185" i="20"/>
  <c r="AL206" i="8"/>
  <c r="AK132" i="21"/>
  <c r="X86" i="27"/>
  <c r="X86" i="31" s="1"/>
  <c r="X87" i="21"/>
  <c r="AO177" i="9"/>
  <c r="AO154" i="27"/>
  <c r="AO155" i="21"/>
  <c r="AO154" i="24"/>
  <c r="AO165" i="24" s="1"/>
  <c r="AO166" i="24" s="1"/>
  <c r="V131" i="21"/>
  <c r="AI250" i="20"/>
  <c r="AW132" i="21"/>
  <c r="AJ91" i="20"/>
  <c r="AJ89" i="27" s="1"/>
  <c r="AJ89" i="31" s="1"/>
  <c r="AN112" i="8"/>
  <c r="AN114" i="20" s="1"/>
  <c r="AU41" i="31"/>
  <c r="BF42" i="31"/>
  <c r="R42" i="21"/>
  <c r="R50" i="21" s="1"/>
  <c r="R51" i="21" s="1"/>
  <c r="R51" i="20"/>
  <c r="R52" i="20" s="1"/>
  <c r="AJ177" i="21"/>
  <c r="AJ176" i="27"/>
  <c r="AL199" i="9"/>
  <c r="AJ176" i="24"/>
  <c r="AJ188" i="24" s="1"/>
  <c r="AJ189" i="24" s="1"/>
  <c r="Y88" i="9"/>
  <c r="AC111" i="9" s="1"/>
  <c r="X135" i="9" s="1"/>
  <c r="X158" i="9" s="1"/>
  <c r="X181" i="9" s="1"/>
  <c r="Z204" i="9" s="1"/>
  <c r="AD227" i="9" s="1"/>
  <c r="Y251" i="9" s="1"/>
  <c r="Y274" i="9" s="1"/>
  <c r="BM114" i="21"/>
  <c r="BH138" i="21" s="1"/>
  <c r="BM113" i="27"/>
  <c r="R86" i="21"/>
  <c r="R96" i="21" s="1"/>
  <c r="R97" i="21" s="1"/>
  <c r="R85" i="27"/>
  <c r="R97" i="20"/>
  <c r="R98" i="20" s="1"/>
  <c r="AF63" i="31"/>
  <c r="AX226" i="8"/>
  <c r="AT205" i="20"/>
  <c r="N142" i="24"/>
  <c r="S119" i="24"/>
  <c r="AO322" i="9"/>
  <c r="AS345" i="9" s="1"/>
  <c r="AM299" i="9"/>
  <c r="AT179" i="9"/>
  <c r="AT156" i="27"/>
  <c r="AT156" i="31" s="1"/>
  <c r="AT157" i="21"/>
  <c r="AY89" i="20"/>
  <c r="BC110" i="8"/>
  <c r="BJ92" i="8"/>
  <c r="BH71" i="20"/>
  <c r="AT86" i="27"/>
  <c r="AX109" i="9"/>
  <c r="AX197" i="31"/>
  <c r="AY137" i="8"/>
  <c r="AY160" i="8" s="1"/>
  <c r="AY22" i="8"/>
  <c r="AX21" i="31"/>
  <c r="AX21" i="27"/>
  <c r="AX21" i="24"/>
  <c r="AX21" i="9"/>
  <c r="AX22" i="21"/>
  <c r="AX44" i="8"/>
  <c r="BG221" i="24"/>
  <c r="BB245" i="9"/>
  <c r="BB268" i="9" s="1"/>
  <c r="BG222" i="21"/>
  <c r="BG221" i="27"/>
  <c r="AD295" i="20"/>
  <c r="AF316" i="8"/>
  <c r="V316" i="22"/>
  <c r="Z338" i="8"/>
  <c r="V317" i="20"/>
  <c r="AH66" i="27"/>
  <c r="AH66" i="31" s="1"/>
  <c r="AO41" i="31"/>
  <c r="AW87" i="9"/>
  <c r="Y41" i="27"/>
  <c r="Y64" i="9"/>
  <c r="T249" i="20"/>
  <c r="AW108" i="27"/>
  <c r="AR132" i="9"/>
  <c r="AR155" i="9" s="1"/>
  <c r="BB161" i="20"/>
  <c r="BB182" i="8"/>
  <c r="BC111" i="9"/>
  <c r="S62" i="31"/>
  <c r="AL340" i="8"/>
  <c r="AL342" i="20" s="1"/>
  <c r="AH319" i="20"/>
  <c r="AY87" i="9"/>
  <c r="AY110" i="21"/>
  <c r="AT134" i="21" s="1"/>
  <c r="AI131" i="27"/>
  <c r="AN107" i="31"/>
  <c r="AR142" i="24"/>
  <c r="AW119" i="24"/>
  <c r="Y248" i="8"/>
  <c r="Y271" i="8" s="1"/>
  <c r="AD226" i="20"/>
  <c r="BB43" i="21"/>
  <c r="BB65" i="9"/>
  <c r="Y161" i="20"/>
  <c r="Y182" i="8"/>
  <c r="AA131" i="24"/>
  <c r="AF118" i="24"/>
  <c r="AD223" i="27"/>
  <c r="Y247" i="9"/>
  <c r="Y270" i="9" s="1"/>
  <c r="AD223" i="24"/>
  <c r="Y247" i="24" s="1"/>
  <c r="AD224" i="21"/>
  <c r="Y248" i="21" s="1"/>
  <c r="P294" i="20"/>
  <c r="P306" i="20" s="1"/>
  <c r="P307" i="20" s="1"/>
  <c r="P355" i="20" s="1"/>
  <c r="R315" i="8"/>
  <c r="P304" i="8"/>
  <c r="P352" i="8" s="1"/>
  <c r="Z339" i="20"/>
  <c r="Z337" i="27" s="1"/>
  <c r="Z337" i="31" s="1"/>
  <c r="Z338" i="22"/>
  <c r="BC236" i="22"/>
  <c r="AX259" i="22"/>
  <c r="AO65" i="21"/>
  <c r="AO64" i="27"/>
  <c r="R294" i="20"/>
  <c r="T315" i="8"/>
  <c r="S272" i="20"/>
  <c r="S271" i="22"/>
  <c r="S282" i="22" s="1"/>
  <c r="S283" i="22" s="1"/>
  <c r="S293" i="8"/>
  <c r="S294" i="22" s="1"/>
  <c r="S305" i="22" s="1"/>
  <c r="S306" i="22" s="1"/>
  <c r="T243" i="9"/>
  <c r="T266" i="9" s="1"/>
  <c r="Y219" i="27"/>
  <c r="Y220" i="21"/>
  <c r="Y219" i="24"/>
  <c r="AH252" i="20"/>
  <c r="AM227" i="21"/>
  <c r="AH251" i="21" s="1"/>
  <c r="AM226" i="27"/>
  <c r="AU109" i="21"/>
  <c r="AU108" i="27"/>
  <c r="AA46" i="20"/>
  <c r="AA67" i="8"/>
  <c r="AA44" i="9"/>
  <c r="AA67" i="9" s="1"/>
  <c r="AC90" i="9" s="1"/>
  <c r="AG113" i="9" s="1"/>
  <c r="AB137" i="9" s="1"/>
  <c r="AB160" i="9" s="1"/>
  <c r="AB183" i="9" s="1"/>
  <c r="AD206" i="9" s="1"/>
  <c r="AH229" i="9" s="1"/>
  <c r="AC253" i="9" s="1"/>
  <c r="AC276" i="9" s="1"/>
  <c r="BN231" i="20"/>
  <c r="BI253" i="8"/>
  <c r="BI276" i="8" s="1"/>
  <c r="AY132" i="21"/>
  <c r="AR109" i="9"/>
  <c r="BC154" i="31"/>
  <c r="AM65" i="21"/>
  <c r="AM64" i="27"/>
  <c r="AV295" i="20"/>
  <c r="AX316" i="8"/>
  <c r="S213" i="20"/>
  <c r="S214" i="20" s="1"/>
  <c r="AD153" i="31"/>
  <c r="AB44" i="20"/>
  <c r="AB65" i="8"/>
  <c r="AB42" i="9"/>
  <c r="AX63" i="31"/>
  <c r="AW85" i="31"/>
  <c r="S176" i="27"/>
  <c r="S177" i="21"/>
  <c r="U199" i="9"/>
  <c r="S176" i="24"/>
  <c r="BI47" i="21"/>
  <c r="BI69" i="9"/>
  <c r="BK92" i="9" s="1"/>
  <c r="BO115" i="9" s="1"/>
  <c r="BJ139" i="9" s="1"/>
  <c r="BJ162" i="9" s="1"/>
  <c r="BJ185" i="9" s="1"/>
  <c r="BL208" i="9" s="1"/>
  <c r="BP231" i="9" s="1"/>
  <c r="BK255" i="9" s="1"/>
  <c r="BK278" i="9" s="1"/>
  <c r="AC205" i="8"/>
  <c r="AA184" i="20"/>
  <c r="S130" i="31"/>
  <c r="AL295" i="20"/>
  <c r="AN316" i="8"/>
  <c r="BD205" i="20"/>
  <c r="BH226" i="8"/>
  <c r="AL67" i="20"/>
  <c r="AN88" i="8"/>
  <c r="X94" i="8"/>
  <c r="AB117" i="8" s="1"/>
  <c r="Z131" i="27"/>
  <c r="AE107" i="31"/>
  <c r="Z131" i="31" s="1"/>
  <c r="BC108" i="27"/>
  <c r="BC109" i="21"/>
  <c r="AV250" i="8"/>
  <c r="AV273" i="8" s="1"/>
  <c r="BA228" i="20"/>
  <c r="AJ47" i="20"/>
  <c r="AJ68" i="8"/>
  <c r="AJ45" i="9"/>
  <c r="BC142" i="24"/>
  <c r="BH119" i="24"/>
  <c r="AE87" i="9"/>
  <c r="T42" i="21"/>
  <c r="AO85" i="31"/>
  <c r="AF132" i="9"/>
  <c r="AF155" i="9" s="1"/>
  <c r="AS175" i="31"/>
  <c r="AL225" i="31"/>
  <c r="AG249" i="31" s="1"/>
  <c r="AG249" i="27"/>
  <c r="AG109" i="21"/>
  <c r="AG108" i="27"/>
  <c r="AN248" i="9"/>
  <c r="AN271" i="9" s="1"/>
  <c r="U152" i="31"/>
  <c r="AW245" i="9"/>
  <c r="AW268" i="9" s="1"/>
  <c r="BB221" i="27"/>
  <c r="BB221" i="24"/>
  <c r="AW245" i="24" s="1"/>
  <c r="BB222" i="21"/>
  <c r="AW246" i="21" s="1"/>
  <c r="AY64" i="27"/>
  <c r="AY65" i="21"/>
  <c r="AO250" i="20"/>
  <c r="AK85" i="31"/>
  <c r="Z317" i="8"/>
  <c r="X296" i="20"/>
  <c r="BH162" i="21"/>
  <c r="AR153" i="31"/>
  <c r="AM204" i="8"/>
  <c r="AK183" i="20"/>
  <c r="AK175" i="31"/>
  <c r="AH111" i="20"/>
  <c r="AT176" i="24"/>
  <c r="AT188" i="24" s="1"/>
  <c r="AT189" i="24" s="1"/>
  <c r="AT176" i="27"/>
  <c r="AT177" i="21"/>
  <c r="AV199" i="9"/>
  <c r="V160" i="20"/>
  <c r="V181" i="8"/>
  <c r="Q246" i="9"/>
  <c r="Q269" i="9" s="1"/>
  <c r="V222" i="27"/>
  <c r="V223" i="21"/>
  <c r="Q247" i="21" s="1"/>
  <c r="V222" i="24"/>
  <c r="Q246" i="24" s="1"/>
  <c r="AZ63" i="31"/>
  <c r="AU85" i="31"/>
  <c r="AG89" i="20"/>
  <c r="AK110" i="8"/>
  <c r="AC85" i="31"/>
  <c r="T84" i="31"/>
  <c r="AZ205" i="20"/>
  <c r="BD226" i="8"/>
  <c r="AU204" i="8"/>
  <c r="AS183" i="20"/>
  <c r="BF65" i="27"/>
  <c r="Q196" i="31"/>
  <c r="AY41" i="31"/>
  <c r="AL153" i="31"/>
  <c r="R130" i="24"/>
  <c r="AD249" i="8"/>
  <c r="AD272" i="8" s="1"/>
  <c r="AI227" i="20"/>
  <c r="AB199" i="9"/>
  <c r="Z176" i="24"/>
  <c r="Z176" i="27"/>
  <c r="Z177" i="21"/>
  <c r="BE22" i="8"/>
  <c r="BE137" i="8"/>
  <c r="BE160" i="8" s="1"/>
  <c r="BD21" i="31"/>
  <c r="BD21" i="27"/>
  <c r="BD22" i="21"/>
  <c r="BD21" i="24"/>
  <c r="BD21" i="9"/>
  <c r="BD44" i="8"/>
  <c r="Y175" i="31"/>
  <c r="AK294" i="8"/>
  <c r="AK273" i="20"/>
  <c r="AM110" i="8"/>
  <c r="AI89" i="20"/>
  <c r="AW316" i="9"/>
  <c r="AU293" i="9"/>
  <c r="AU271" i="21"/>
  <c r="AU270" i="24"/>
  <c r="AU270" i="27"/>
  <c r="AU270" i="31" s="1"/>
  <c r="T179" i="27"/>
  <c r="T179" i="31" s="1"/>
  <c r="T180" i="21"/>
  <c r="Q269" i="21"/>
  <c r="AE183" i="20"/>
  <c r="AG204" i="8"/>
  <c r="Z248" i="22"/>
  <c r="AE235" i="22"/>
  <c r="BJ49" i="20"/>
  <c r="BJ70" i="8"/>
  <c r="BJ47" i="9"/>
  <c r="W196" i="31"/>
  <c r="AK131" i="24"/>
  <c r="AP118" i="24"/>
  <c r="AB110" i="21"/>
  <c r="W134" i="21" s="1"/>
  <c r="AB109" i="27"/>
  <c r="BA227" i="20"/>
  <c r="AV249" i="8"/>
  <c r="AV272" i="8" s="1"/>
  <c r="AY227" i="20"/>
  <c r="AT249" i="8"/>
  <c r="AT272" i="8" s="1"/>
  <c r="V130" i="27"/>
  <c r="AA106" i="31"/>
  <c r="BD244" i="9"/>
  <c r="BD267" i="9" s="1"/>
  <c r="AI273" i="20"/>
  <c r="AI294" i="8"/>
  <c r="AN259" i="22"/>
  <c r="AS236" i="22"/>
  <c r="AW131" i="27"/>
  <c r="BB107" i="31"/>
  <c r="BI162" i="20"/>
  <c r="BI183" i="8"/>
  <c r="Q153" i="24"/>
  <c r="Q165" i="24" s="1"/>
  <c r="Q166" i="24" s="1"/>
  <c r="Q176" i="9"/>
  <c r="Q153" i="27"/>
  <c r="Q153" i="31" s="1"/>
  <c r="Q154" i="21"/>
  <c r="AK180" i="9"/>
  <c r="AK158" i="21"/>
  <c r="AK157" i="27"/>
  <c r="AK157" i="31" s="1"/>
  <c r="BG227" i="20"/>
  <c r="BB249" i="8"/>
  <c r="BB272" i="8" s="1"/>
  <c r="AA203" i="27"/>
  <c r="AA203" i="31" s="1"/>
  <c r="AA204" i="21"/>
  <c r="AJ199" i="9"/>
  <c r="AH176" i="24"/>
  <c r="AH188" i="24" s="1"/>
  <c r="AH189" i="24" s="1"/>
  <c r="AH177" i="21"/>
  <c r="AH176" i="27"/>
  <c r="N129" i="31"/>
  <c r="S118" i="31"/>
  <c r="N142" i="31" s="1"/>
  <c r="Y88" i="8"/>
  <c r="W67" i="20"/>
  <c r="AK109" i="21"/>
  <c r="AK108" i="27"/>
  <c r="AQ177" i="9"/>
  <c r="AQ154" i="27"/>
  <c r="AQ155" i="21"/>
  <c r="AQ154" i="24"/>
  <c r="AQ165" i="24" s="1"/>
  <c r="AQ166" i="24" s="1"/>
  <c r="AJ252" i="20"/>
  <c r="AO226" i="27"/>
  <c r="AO227" i="21"/>
  <c r="AJ251" i="21" s="1"/>
  <c r="X180" i="27"/>
  <c r="X180" i="31" s="1"/>
  <c r="X181" i="21"/>
  <c r="V110" i="20"/>
  <c r="V118" i="8"/>
  <c r="BA110" i="8"/>
  <c r="AW89" i="20"/>
  <c r="AL87" i="21"/>
  <c r="AL86" i="27"/>
  <c r="AS201" i="9"/>
  <c r="AQ179" i="21"/>
  <c r="AQ178" i="27"/>
  <c r="AQ178" i="31" s="1"/>
  <c r="AZ249" i="8"/>
  <c r="AZ272" i="8" s="1"/>
  <c r="BE227" i="20"/>
  <c r="AO138" i="8"/>
  <c r="AO161" i="8" s="1"/>
  <c r="AO23" i="8"/>
  <c r="AN22" i="31"/>
  <c r="AN22" i="27"/>
  <c r="AN22" i="24"/>
  <c r="AN23" i="21"/>
  <c r="AN22" i="9"/>
  <c r="AN45" i="8"/>
  <c r="AK45" i="21"/>
  <c r="AK44" i="27"/>
  <c r="AK44" i="31" s="1"/>
  <c r="S120" i="21"/>
  <c r="N143" i="21"/>
  <c r="R190" i="20"/>
  <c r="R191" i="20" s="1"/>
  <c r="AT63" i="31"/>
  <c r="AR63" i="31"/>
  <c r="BF246" i="9"/>
  <c r="BF269" i="9" s="1"/>
  <c r="AX182" i="8"/>
  <c r="AX161" i="20"/>
  <c r="T248" i="8"/>
  <c r="T271" i="8" s="1"/>
  <c r="Y226" i="20"/>
  <c r="AA64" i="9"/>
  <c r="V118" i="24"/>
  <c r="AU236" i="22"/>
  <c r="AP259" i="22"/>
  <c r="AN340" i="20"/>
  <c r="AN338" i="24" s="1"/>
  <c r="AN339" i="22"/>
  <c r="AA87" i="8"/>
  <c r="Y66" i="20"/>
  <c r="BF86" i="31"/>
  <c r="AS85" i="31"/>
  <c r="BA137" i="8"/>
  <c r="BA160" i="8" s="1"/>
  <c r="BA22" i="8"/>
  <c r="AZ21" i="31"/>
  <c r="AZ21" i="27"/>
  <c r="AZ21" i="24"/>
  <c r="AZ22" i="21"/>
  <c r="AZ21" i="9"/>
  <c r="AZ44" i="8"/>
  <c r="AE177" i="9"/>
  <c r="AE154" i="27"/>
  <c r="AE155" i="21"/>
  <c r="AE154" i="24"/>
  <c r="AE165" i="24" s="1"/>
  <c r="AE166" i="24" s="1"/>
  <c r="AP132" i="9"/>
  <c r="AP155" i="9" s="1"/>
  <c r="BC137" i="8"/>
  <c r="BC160" i="8" s="1"/>
  <c r="BC22" i="8"/>
  <c r="BB21" i="31"/>
  <c r="BB21" i="27"/>
  <c r="BB21" i="24"/>
  <c r="BB22" i="21"/>
  <c r="BB21" i="9"/>
  <c r="BB44" i="8"/>
  <c r="N176" i="21"/>
  <c r="N189" i="21" s="1"/>
  <c r="N190" i="21" s="1"/>
  <c r="P198" i="9"/>
  <c r="N175" i="24"/>
  <c r="N188" i="24" s="1"/>
  <c r="N189" i="24" s="1"/>
  <c r="N175" i="27"/>
  <c r="N188" i="9"/>
  <c r="AN225" i="31"/>
  <c r="AI249" i="31" s="1"/>
  <c r="AI249" i="27"/>
  <c r="AB89" i="9"/>
  <c r="AF112" i="9" s="1"/>
  <c r="AA136" i="9" s="1"/>
  <c r="AA159" i="9" s="1"/>
  <c r="AA182" i="9" s="1"/>
  <c r="AC205" i="9" s="1"/>
  <c r="AG228" i="9" s="1"/>
  <c r="AB252" i="9" s="1"/>
  <c r="AB275" i="9" s="1"/>
  <c r="X197" i="24"/>
  <c r="AB220" i="9"/>
  <c r="X197" i="27"/>
  <c r="X198" i="21"/>
  <c r="AY109" i="27"/>
  <c r="AI132" i="21"/>
  <c r="BE296" i="20"/>
  <c r="BG317" i="8"/>
  <c r="V206" i="8"/>
  <c r="Z229" i="8" s="1"/>
  <c r="AX176" i="24"/>
  <c r="AZ199" i="9"/>
  <c r="AX176" i="27"/>
  <c r="AX177" i="21"/>
  <c r="BB67" i="20"/>
  <c r="BD88" i="8"/>
  <c r="S167" i="20"/>
  <c r="S168" i="20" s="1"/>
  <c r="X45" i="20"/>
  <c r="X66" i="8"/>
  <c r="X43" i="9"/>
  <c r="X66" i="9" s="1"/>
  <c r="AA132" i="21"/>
  <c r="AS137" i="8"/>
  <c r="AS160" i="8" s="1"/>
  <c r="AS22" i="8"/>
  <c r="AR21" i="31"/>
  <c r="AR21" i="27"/>
  <c r="AR21" i="24"/>
  <c r="AR22" i="21"/>
  <c r="AR21" i="9"/>
  <c r="AR44" i="8"/>
  <c r="AO203" i="9"/>
  <c r="AL109" i="9"/>
  <c r="AB182" i="20"/>
  <c r="AD203" i="8"/>
  <c r="AS199" i="21"/>
  <c r="AS198" i="27"/>
  <c r="AS198" i="24"/>
  <c r="AW221" i="9"/>
  <c r="U196" i="31"/>
  <c r="AN338" i="22"/>
  <c r="AN339" i="20"/>
  <c r="Z64" i="21"/>
  <c r="AM175" i="31"/>
  <c r="AI297" i="20"/>
  <c r="AK318" i="8"/>
  <c r="AN139" i="8"/>
  <c r="AN162" i="8" s="1"/>
  <c r="AN24" i="8"/>
  <c r="AM23" i="31"/>
  <c r="AM23" i="27"/>
  <c r="AM23" i="24"/>
  <c r="AM24" i="21"/>
  <c r="AM23" i="9"/>
  <c r="AM46" i="8"/>
  <c r="Y107" i="31"/>
  <c r="T131" i="31" s="1"/>
  <c r="T131" i="27"/>
  <c r="BD107" i="31"/>
  <c r="AY131" i="27"/>
  <c r="BN114" i="8"/>
  <c r="BN116" i="20" s="1"/>
  <c r="BJ93" i="20"/>
  <c r="AL63" i="31"/>
  <c r="R176" i="9"/>
  <c r="R153" i="24"/>
  <c r="R153" i="27"/>
  <c r="R154" i="21"/>
  <c r="AO89" i="20"/>
  <c r="AS110" i="8"/>
  <c r="Q63" i="27"/>
  <c r="Q74" i="20"/>
  <c r="Q75" i="20" s="1"/>
  <c r="AT109" i="9"/>
  <c r="Q54" i="34"/>
  <c r="AD176" i="24"/>
  <c r="AD188" i="24" s="1"/>
  <c r="AD189" i="24" s="1"/>
  <c r="AD177" i="21"/>
  <c r="AD176" i="27"/>
  <c r="AF199" i="9"/>
  <c r="AC131" i="27"/>
  <c r="AH107" i="31"/>
  <c r="AJ132" i="9"/>
  <c r="AJ155" i="9" s="1"/>
  <c r="AD197" i="31"/>
  <c r="Y202" i="27"/>
  <c r="Y202" i="31" s="1"/>
  <c r="Y203" i="21"/>
  <c r="Y108" i="9"/>
  <c r="Z63" i="27"/>
  <c r="AB86" i="9"/>
  <c r="AZ135" i="9"/>
  <c r="AZ158" i="9" s="1"/>
  <c r="BK92" i="8"/>
  <c r="BI71" i="20"/>
  <c r="BH321" i="20"/>
  <c r="BL342" i="8"/>
  <c r="BL344" i="20" s="1"/>
  <c r="Y225" i="9"/>
  <c r="U202" i="27"/>
  <c r="U202" i="31" s="1"/>
  <c r="S122" i="34"/>
  <c r="U203" i="21"/>
  <c r="BJ300" i="9"/>
  <c r="BL323" i="9"/>
  <c r="BP346" i="9" s="1"/>
  <c r="AL43" i="21"/>
  <c r="AL42" i="27"/>
  <c r="X303" i="9"/>
  <c r="Z326" i="9"/>
  <c r="AD349" i="9" s="1"/>
  <c r="W152" i="31"/>
  <c r="AN87" i="21"/>
  <c r="AN86" i="27"/>
  <c r="AY294" i="8"/>
  <c r="AY273" i="20"/>
  <c r="AG236" i="22"/>
  <c r="AB259" i="22"/>
  <c r="AJ43" i="21"/>
  <c r="AJ65" i="9"/>
  <c r="BB226" i="8"/>
  <c r="AX205" i="20"/>
  <c r="BE236" i="22"/>
  <c r="AZ259" i="22"/>
  <c r="AA319" i="9"/>
  <c r="AE342" i="9" s="1"/>
  <c r="Y296" i="9"/>
  <c r="AO294" i="8"/>
  <c r="AO273" i="20"/>
  <c r="BH161" i="27"/>
  <c r="BH161" i="31" s="1"/>
  <c r="AM227" i="20"/>
  <c r="AH249" i="8"/>
  <c r="AH272" i="8" s="1"/>
  <c r="U44" i="20"/>
  <c r="U65" i="8"/>
  <c r="U42" i="9"/>
  <c r="P196" i="31"/>
  <c r="U41" i="27"/>
  <c r="U64" i="9"/>
  <c r="AN43" i="21"/>
  <c r="AN65" i="9"/>
  <c r="AK182" i="27"/>
  <c r="AK182" i="31" s="1"/>
  <c r="AK183" i="21"/>
  <c r="W106" i="31"/>
  <c r="R130" i="27"/>
  <c r="X220" i="24"/>
  <c r="S244" i="9"/>
  <c r="S267" i="9" s="1"/>
  <c r="X220" i="27"/>
  <c r="X221" i="21"/>
  <c r="BC45" i="20"/>
  <c r="BC66" i="8"/>
  <c r="BC43" i="9"/>
  <c r="AN132" i="9"/>
  <c r="AN155" i="9" s="1"/>
  <c r="W86" i="27"/>
  <c r="W87" i="21"/>
  <c r="AA225" i="8"/>
  <c r="W204" i="20"/>
  <c r="AL250" i="8"/>
  <c r="AL273" i="8" s="1"/>
  <c r="AQ228" i="20"/>
  <c r="AY201" i="27"/>
  <c r="AY201" i="31" s="1"/>
  <c r="BC224" i="9"/>
  <c r="AY202" i="21"/>
  <c r="Z225" i="8"/>
  <c r="V204" i="20"/>
  <c r="AN130" i="31"/>
  <c r="Q268" i="27"/>
  <c r="Q268" i="31" s="1"/>
  <c r="Y274" i="20"/>
  <c r="Y295" i="8"/>
  <c r="AR43" i="21"/>
  <c r="AR65" i="9"/>
  <c r="T89" i="8"/>
  <c r="R72" i="8"/>
  <c r="AG250" i="20"/>
  <c r="R177" i="9"/>
  <c r="R154" i="27"/>
  <c r="R154" i="31" s="1"/>
  <c r="R155" i="21"/>
  <c r="R154" i="24"/>
  <c r="AK64" i="27"/>
  <c r="AM87" i="9"/>
  <c r="BH185" i="21"/>
  <c r="BH184" i="27"/>
  <c r="BH184" i="31" s="1"/>
  <c r="U107" i="24"/>
  <c r="U108" i="21"/>
  <c r="U107" i="27"/>
  <c r="U120" i="20"/>
  <c r="U121" i="20" s="1"/>
  <c r="AM137" i="8"/>
  <c r="AM160" i="8" s="1"/>
  <c r="AM22" i="8"/>
  <c r="AL21" i="31"/>
  <c r="AL21" i="27"/>
  <c r="AL21" i="24"/>
  <c r="AL22" i="21"/>
  <c r="AL21" i="9"/>
  <c r="AL44" i="8"/>
  <c r="BH46" i="20"/>
  <c r="BH67" i="8"/>
  <c r="BH44" i="9"/>
  <c r="AI64" i="27"/>
  <c r="AI65" i="21"/>
  <c r="BB86" i="27"/>
  <c r="AD337" i="8"/>
  <c r="Z315" i="22"/>
  <c r="Z316" i="20"/>
  <c r="AN298" i="9"/>
  <c r="AP321" i="9"/>
  <c r="AT344" i="9" s="1"/>
  <c r="AF86" i="27"/>
  <c r="AF87" i="21"/>
  <c r="Z250" i="8"/>
  <c r="Z273" i="8" s="1"/>
  <c r="AE228" i="20"/>
  <c r="V132" i="27"/>
  <c r="AA108" i="31"/>
  <c r="V132" i="31" s="1"/>
  <c r="AJ153" i="31"/>
  <c r="W43" i="21"/>
  <c r="W42" i="27"/>
  <c r="W42" i="31" s="1"/>
  <c r="Y62" i="31"/>
  <c r="AP42" i="27"/>
  <c r="AP65" i="9"/>
  <c r="AJ275" i="20"/>
  <c r="AJ296" i="8"/>
  <c r="AD226" i="8"/>
  <c r="Z205" i="20"/>
  <c r="AC110" i="20"/>
  <c r="P97" i="34"/>
  <c r="P108" i="34" s="1"/>
  <c r="P30" i="34"/>
  <c r="AK87" i="9"/>
  <c r="AU64" i="27"/>
  <c r="AU65" i="21"/>
  <c r="AT107" i="31"/>
  <c r="AO131" i="27"/>
  <c r="AP111" i="20"/>
  <c r="AG110" i="21"/>
  <c r="AB134" i="21" s="1"/>
  <c r="AG109" i="27"/>
  <c r="AN162" i="20"/>
  <c r="AN183" i="8"/>
  <c r="AZ65" i="9"/>
  <c r="AK89" i="21"/>
  <c r="AK88" i="27"/>
  <c r="AK88" i="31" s="1"/>
  <c r="AM90" i="8"/>
  <c r="AK69" i="20"/>
  <c r="T337" i="22"/>
  <c r="T351" i="22" s="1"/>
  <c r="T352" i="22" s="1"/>
  <c r="T338" i="20"/>
  <c r="T352" i="20" s="1"/>
  <c r="T353" i="20" s="1"/>
  <c r="T350" i="8"/>
  <c r="AY203" i="9"/>
  <c r="AW180" i="27"/>
  <c r="AW180" i="31" s="1"/>
  <c r="AW181" i="21"/>
  <c r="AQ137" i="8"/>
  <c r="AQ160" i="8" s="1"/>
  <c r="AQ22" i="8"/>
  <c r="AP21" i="31"/>
  <c r="AP21" i="27"/>
  <c r="AP21" i="24"/>
  <c r="AP22" i="21"/>
  <c r="AP21" i="9"/>
  <c r="AP44" i="8"/>
  <c r="AS41" i="31"/>
  <c r="X225" i="8"/>
  <c r="R44" i="34"/>
  <c r="T204" i="20"/>
  <c r="T211" i="8"/>
  <c r="AY224" i="31"/>
  <c r="AT248" i="31" s="1"/>
  <c r="AT248" i="27"/>
  <c r="AK119" i="24"/>
  <c r="AF142" i="24"/>
  <c r="T160" i="20"/>
  <c r="T181" i="8"/>
  <c r="T188" i="8" s="1"/>
  <c r="T165" i="8"/>
  <c r="AT316" i="8"/>
  <c r="AR295" i="20"/>
  <c r="AS204" i="8"/>
  <c r="AQ183" i="20"/>
  <c r="BB220" i="24"/>
  <c r="BB221" i="21"/>
  <c r="BB220" i="27"/>
  <c r="AW244" i="9"/>
  <c r="AW267" i="9" s="1"/>
  <c r="W131" i="9"/>
  <c r="W154" i="9" s="1"/>
  <c r="AW45" i="20"/>
  <c r="AW66" i="8"/>
  <c r="AW43" i="9"/>
  <c r="AT197" i="31"/>
  <c r="W156" i="21"/>
  <c r="W155" i="27"/>
  <c r="W155" i="31" s="1"/>
  <c r="W178" i="9"/>
  <c r="AA66" i="20"/>
  <c r="AC87" i="8"/>
  <c r="AQ250" i="20"/>
  <c r="Y42" i="21"/>
  <c r="Z40" i="31"/>
  <c r="AZ161" i="20"/>
  <c r="AZ182" i="8"/>
  <c r="BA45" i="20"/>
  <c r="BA66" i="8"/>
  <c r="BA43" i="9"/>
  <c r="AB89" i="8"/>
  <c r="Z68" i="20"/>
  <c r="Z67" i="21" s="1"/>
  <c r="AS65" i="21"/>
  <c r="AS64" i="27"/>
  <c r="AA177" i="9"/>
  <c r="AA154" i="24"/>
  <c r="AA165" i="24" s="1"/>
  <c r="AA166" i="24" s="1"/>
  <c r="AA154" i="27"/>
  <c r="AA155" i="21"/>
  <c r="S44" i="9"/>
  <c r="S67" i="8"/>
  <c r="BB42" i="27"/>
  <c r="U203" i="8"/>
  <c r="S182" i="20"/>
  <c r="AP197" i="31"/>
  <c r="AA131" i="27"/>
  <c r="AF107" i="31"/>
  <c r="AF153" i="31"/>
  <c r="AW236" i="22"/>
  <c r="AR259" i="22"/>
  <c r="AK207" i="20"/>
  <c r="AO228" i="8"/>
  <c r="AR161" i="20"/>
  <c r="AR182" i="8"/>
  <c r="M174" i="31"/>
  <c r="M188" i="31" s="1"/>
  <c r="M188" i="27"/>
  <c r="M189" i="27" s="1"/>
  <c r="S178" i="9"/>
  <c r="S155" i="27"/>
  <c r="S155" i="31" s="1"/>
  <c r="S156" i="21"/>
  <c r="BB87" i="21"/>
  <c r="BF109" i="9"/>
  <c r="AL317" i="8"/>
  <c r="AJ296" i="20"/>
  <c r="AG225" i="8"/>
  <c r="AC204" i="20"/>
  <c r="AN229" i="20"/>
  <c r="AI251" i="8"/>
  <c r="AI274" i="8" s="1"/>
  <c r="AB88" i="20"/>
  <c r="AF109" i="8"/>
  <c r="AO198" i="24"/>
  <c r="AO198" i="27"/>
  <c r="AS221" i="9"/>
  <c r="AO199" i="21"/>
  <c r="AI273" i="21"/>
  <c r="AI272" i="27"/>
  <c r="AI272" i="31" s="1"/>
  <c r="AM184" i="8"/>
  <c r="AM163" i="20"/>
  <c r="AL87" i="27"/>
  <c r="AL87" i="31" s="1"/>
  <c r="AL88" i="21"/>
  <c r="Y66" i="21"/>
  <c r="AA88" i="9"/>
  <c r="W109" i="8"/>
  <c r="S88" i="20"/>
  <c r="Q20" i="34"/>
  <c r="S95" i="8"/>
  <c r="W226" i="20"/>
  <c r="R248" i="8"/>
  <c r="R271" i="8" s="1"/>
  <c r="W234" i="8"/>
  <c r="R258" i="8" s="1"/>
  <c r="AC132" i="21"/>
  <c r="AQ87" i="9"/>
  <c r="AE222" i="24"/>
  <c r="Z246" i="24" s="1"/>
  <c r="AE222" i="27"/>
  <c r="AE223" i="21"/>
  <c r="Z247" i="21" s="1"/>
  <c r="Z246" i="9"/>
  <c r="Z269" i="9" s="1"/>
  <c r="X130" i="27"/>
  <c r="AC106" i="31"/>
  <c r="AC227" i="20"/>
  <c r="X249" i="8"/>
  <c r="X272" i="8" s="1"/>
  <c r="AL107" i="31"/>
  <c r="AG131" i="27"/>
  <c r="BF274" i="20"/>
  <c r="BF295" i="8"/>
  <c r="AR130" i="31"/>
  <c r="Y198" i="9"/>
  <c r="W176" i="21"/>
  <c r="W175" i="27"/>
  <c r="W175" i="24"/>
  <c r="AV339" i="20"/>
  <c r="AV338" i="22"/>
  <c r="AR111" i="20"/>
  <c r="BG110" i="8"/>
  <c r="BC89" i="20"/>
  <c r="AY250" i="20"/>
  <c r="Q64" i="21"/>
  <c r="Q73" i="21" s="1"/>
  <c r="Q74" i="21" s="1"/>
  <c r="S86" i="9"/>
  <c r="Q72" i="9"/>
  <c r="AH109" i="9"/>
  <c r="AJ42" i="27"/>
  <c r="AT111" i="20"/>
  <c r="AU317" i="20"/>
  <c r="AU316" i="22"/>
  <c r="AY338" i="8"/>
  <c r="AU198" i="24"/>
  <c r="AU198" i="27"/>
  <c r="AU199" i="21"/>
  <c r="AY221" i="9"/>
  <c r="AT130" i="31"/>
  <c r="AG223" i="21"/>
  <c r="AB247" i="21" s="1"/>
  <c r="AG222" i="27"/>
  <c r="AG222" i="24"/>
  <c r="AB246" i="24" s="1"/>
  <c r="AB246" i="9"/>
  <c r="AB269" i="9" s="1"/>
  <c r="AE338" i="22"/>
  <c r="AE339" i="20"/>
  <c r="AE337" i="24" s="1"/>
  <c r="AB223" i="31"/>
  <c r="W247" i="31" s="1"/>
  <c r="W247" i="27"/>
  <c r="AM89" i="20"/>
  <c r="AQ110" i="8"/>
  <c r="BA65" i="21"/>
  <c r="BC87" i="9"/>
  <c r="AH63" i="31"/>
  <c r="AR177" i="21"/>
  <c r="AR176" i="24"/>
  <c r="AR188" i="24" s="1"/>
  <c r="AR189" i="24" s="1"/>
  <c r="AR176" i="27"/>
  <c r="AT199" i="9"/>
  <c r="AI137" i="8"/>
  <c r="AI160" i="8" s="1"/>
  <c r="AI22" i="8"/>
  <c r="AH21" i="31"/>
  <c r="AH21" i="27"/>
  <c r="AH21" i="24"/>
  <c r="AH22" i="21"/>
  <c r="AH21" i="9"/>
  <c r="AH44" i="8"/>
  <c r="AI175" i="31"/>
  <c r="AM199" i="21"/>
  <c r="AQ221" i="9"/>
  <c r="AM198" i="27"/>
  <c r="AM198" i="24"/>
  <c r="BG44" i="21"/>
  <c r="BG66" i="9"/>
  <c r="AN226" i="8"/>
  <c r="AJ205" i="20"/>
  <c r="AI221" i="9"/>
  <c r="AE198" i="27"/>
  <c r="AE198" i="24"/>
  <c r="AE199" i="21"/>
  <c r="AY236" i="22"/>
  <c r="AT259" i="22"/>
  <c r="U66" i="20"/>
  <c r="W87" i="8"/>
  <c r="AN67" i="20"/>
  <c r="AP88" i="8"/>
  <c r="BE133" i="9"/>
  <c r="BE156" i="9" s="1"/>
  <c r="AQ228" i="8"/>
  <c r="AM207" i="20"/>
  <c r="V337" i="22"/>
  <c r="V338" i="20"/>
  <c r="V336" i="24" s="1"/>
  <c r="AT226" i="8"/>
  <c r="AP205" i="20"/>
  <c r="AJ67" i="21"/>
  <c r="AJ66" i="27"/>
  <c r="AJ66" i="31" s="1"/>
  <c r="AX340" i="20"/>
  <c r="AX339" i="22"/>
  <c r="X316" i="20"/>
  <c r="X315" i="22"/>
  <c r="AB337" i="8"/>
  <c r="AN63" i="31"/>
  <c r="AW177" i="9"/>
  <c r="AW154" i="27"/>
  <c r="AW154" i="24"/>
  <c r="AW165" i="24" s="1"/>
  <c r="AW166" i="24" s="1"/>
  <c r="AW155" i="21"/>
  <c r="AP249" i="8"/>
  <c r="AP272" i="8" s="1"/>
  <c r="AU227" i="20"/>
  <c r="T64" i="21"/>
  <c r="AK340" i="22"/>
  <c r="AK341" i="20"/>
  <c r="AK339" i="24" s="1"/>
  <c r="BC249" i="9"/>
  <c r="BC272" i="9" s="1"/>
  <c r="AE85" i="31"/>
  <c r="AB236" i="22"/>
  <c r="W259" i="22"/>
  <c r="Q268" i="24"/>
  <c r="AD130" i="31"/>
  <c r="Y251" i="20"/>
  <c r="AD226" i="21"/>
  <c r="Y250" i="21" s="1"/>
  <c r="AD225" i="27"/>
  <c r="AZ86" i="27"/>
  <c r="AZ87" i="21"/>
  <c r="AS247" i="9"/>
  <c r="AS270" i="9" s="1"/>
  <c r="AX223" i="27"/>
  <c r="AX224" i="21"/>
  <c r="AS248" i="21" s="1"/>
  <c r="AX223" i="24"/>
  <c r="AS247" i="24" s="1"/>
  <c r="AR67" i="20"/>
  <c r="AT88" i="8"/>
  <c r="AM137" i="22"/>
  <c r="AM22" i="22"/>
  <c r="AQ138" i="22"/>
  <c r="AQ23" i="22"/>
  <c r="BB23" i="22"/>
  <c r="BB138" i="22"/>
  <c r="AT23" i="22"/>
  <c r="AT138" i="22"/>
  <c r="AP23" i="22"/>
  <c r="AP138" i="22"/>
  <c r="AD24" i="22"/>
  <c r="AD139" i="22"/>
  <c r="BC137" i="22"/>
  <c r="BC22" i="22"/>
  <c r="BD24" i="22"/>
  <c r="BD139" i="22"/>
  <c r="Z137" i="22"/>
  <c r="Z22" i="22"/>
  <c r="AJ26" i="22"/>
  <c r="AK142" i="22" s="1"/>
  <c r="AJ141" i="22"/>
  <c r="AD23" i="22"/>
  <c r="AD138" i="22"/>
  <c r="AL23" i="22"/>
  <c r="AL138" i="22"/>
  <c r="BB24" i="22"/>
  <c r="BB139" i="22"/>
  <c r="AY22" i="22"/>
  <c r="AY137" i="22"/>
  <c r="AE137" i="22"/>
  <c r="AE22" i="22"/>
  <c r="BG138" i="22"/>
  <c r="BG23" i="22"/>
  <c r="U23" i="22"/>
  <c r="U138" i="22"/>
  <c r="AX24" i="22"/>
  <c r="AX139" i="22"/>
  <c r="W137" i="22"/>
  <c r="W22" i="22"/>
  <c r="AZ24" i="22"/>
  <c r="AZ139" i="22"/>
  <c r="V23" i="22"/>
  <c r="V138" i="22"/>
  <c r="AX26" i="22"/>
  <c r="AY142" i="22" s="1"/>
  <c r="AX141" i="22"/>
  <c r="BF24" i="22"/>
  <c r="BF139" i="22"/>
  <c r="AI22" i="22"/>
  <c r="AI137" i="22"/>
  <c r="AN24" i="22"/>
  <c r="AN139" i="22"/>
  <c r="AO23" i="22"/>
  <c r="AO138" i="22"/>
  <c r="AA137" i="22"/>
  <c r="AA22" i="22"/>
  <c r="AH23" i="22"/>
  <c r="AH138" i="22"/>
  <c r="U24" i="22"/>
  <c r="U139" i="22"/>
  <c r="AU22" i="22"/>
  <c r="AU137" i="22"/>
  <c r="AI138" i="22"/>
  <c r="AI23" i="22"/>
  <c r="X24" i="22"/>
  <c r="X139" i="22"/>
  <c r="BJ23" i="22"/>
  <c r="BJ138" i="22"/>
  <c r="Z23" i="22"/>
  <c r="Z138" i="22"/>
  <c r="AX23" i="22"/>
  <c r="AX138" i="22"/>
  <c r="BF23" i="22"/>
  <c r="BF138" i="22"/>
  <c r="BG137" i="22"/>
  <c r="BG22" i="22"/>
  <c r="AN26" i="22"/>
  <c r="AO142" i="22" s="1"/>
  <c r="AN141" i="22"/>
  <c r="AQ137" i="22"/>
  <c r="AQ22" i="22"/>
  <c r="BK22" i="22"/>
  <c r="BK137" i="22"/>
  <c r="H363" i="24"/>
  <c r="Z333" i="9"/>
  <c r="Z333" i="27" s="1"/>
  <c r="Z333" i="31" s="1"/>
  <c r="T288" i="21"/>
  <c r="V311" i="21"/>
  <c r="V310" i="24"/>
  <c r="T287" i="27"/>
  <c r="T287" i="31" s="1"/>
  <c r="AI287" i="27"/>
  <c r="AI287" i="31" s="1"/>
  <c r="AI287" i="24"/>
  <c r="AI288" i="21"/>
  <c r="AK310" i="27"/>
  <c r="AK310" i="31" s="1"/>
  <c r="AK311" i="21"/>
  <c r="AK310" i="24"/>
  <c r="AE288" i="24"/>
  <c r="AE289" i="21"/>
  <c r="AF311" i="24"/>
  <c r="AT338" i="9"/>
  <c r="AS312" i="24"/>
  <c r="AW335" i="9"/>
  <c r="AW336" i="21" s="1"/>
  <c r="AL284" i="27"/>
  <c r="AL284" i="31" s="1"/>
  <c r="AL284" i="24"/>
  <c r="AS313" i="21"/>
  <c r="M307" i="24"/>
  <c r="M327" i="24" s="1"/>
  <c r="M328" i="24" s="1"/>
  <c r="AF311" i="27"/>
  <c r="AF311" i="31" s="1"/>
  <c r="AJ334" i="9"/>
  <c r="AJ335" i="21" s="1"/>
  <c r="M327" i="9"/>
  <c r="Q330" i="9"/>
  <c r="Q330" i="27" s="1"/>
  <c r="M308" i="21"/>
  <c r="M328" i="21" s="1"/>
  <c r="M329" i="21" s="1"/>
  <c r="K259" i="21"/>
  <c r="P235" i="27"/>
  <c r="AK288" i="27"/>
  <c r="AK288" i="31" s="1"/>
  <c r="AK288" i="24"/>
  <c r="AM311" i="27"/>
  <c r="AM311" i="31" s="1"/>
  <c r="AM312" i="21"/>
  <c r="AM311" i="24"/>
  <c r="P234" i="31"/>
  <c r="K258" i="31" s="1"/>
  <c r="K284" i="27"/>
  <c r="K284" i="31" s="1"/>
  <c r="K304" i="31" s="1"/>
  <c r="K284" i="24"/>
  <c r="K304" i="24" s="1"/>
  <c r="K305" i="24" s="1"/>
  <c r="K285" i="21"/>
  <c r="K305" i="21" s="1"/>
  <c r="K306" i="21" s="1"/>
  <c r="H356" i="24"/>
  <c r="H358" i="24" s="1"/>
  <c r="I95" i="33"/>
  <c r="I97" i="33" s="1"/>
  <c r="I99" i="33" s="1"/>
  <c r="K156" i="34"/>
  <c r="K158" i="34" s="1"/>
  <c r="K160" i="34" s="1"/>
  <c r="L95" i="33"/>
  <c r="L97" i="33" s="1"/>
  <c r="L99" i="33" s="1"/>
  <c r="K328" i="21"/>
  <c r="K329" i="21" s="1"/>
  <c r="L156" i="34"/>
  <c r="L158" i="34" s="1"/>
  <c r="L160" i="34" s="1"/>
  <c r="I305" i="21"/>
  <c r="I306" i="21" s="1"/>
  <c r="I353" i="21" s="1"/>
  <c r="I355" i="21" s="1"/>
  <c r="K95" i="33"/>
  <c r="K97" i="33" s="1"/>
  <c r="K99" i="33" s="1"/>
  <c r="K327" i="24"/>
  <c r="K328" i="24" s="1"/>
  <c r="J156" i="34"/>
  <c r="J158" i="34" s="1"/>
  <c r="J160" i="34" s="1"/>
  <c r="I304" i="24"/>
  <c r="I305" i="24" s="1"/>
  <c r="I352" i="24" s="1"/>
  <c r="I354" i="24" s="1"/>
  <c r="I362" i="24" s="1"/>
  <c r="L305" i="21"/>
  <c r="L306" i="21" s="1"/>
  <c r="J352" i="9"/>
  <c r="N327" i="24"/>
  <c r="N328" i="24" s="1"/>
  <c r="L327" i="24"/>
  <c r="L328" i="24" s="1"/>
  <c r="L328" i="21"/>
  <c r="L329" i="21" s="1"/>
  <c r="L352" i="9"/>
  <c r="T307" i="31"/>
  <c r="AA307" i="31"/>
  <c r="BD335" i="27"/>
  <c r="BD335" i="31" s="1"/>
  <c r="BD336" i="21"/>
  <c r="BD335" i="24"/>
  <c r="AT333" i="27"/>
  <c r="AT333" i="31" s="1"/>
  <c r="AT333" i="24"/>
  <c r="AT334" i="21"/>
  <c r="AC333" i="24"/>
  <c r="AC333" i="27"/>
  <c r="AC333" i="31" s="1"/>
  <c r="AC334" i="21"/>
  <c r="AB332" i="24"/>
  <c r="AB333" i="21"/>
  <c r="AB332" i="27"/>
  <c r="AB332" i="31" s="1"/>
  <c r="AB331" i="24"/>
  <c r="AB331" i="27"/>
  <c r="AB331" i="31" s="1"/>
  <c r="AB332" i="21"/>
  <c r="AJ332" i="24"/>
  <c r="AJ333" i="21"/>
  <c r="AJ332" i="27"/>
  <c r="AJ332" i="31" s="1"/>
  <c r="AV336" i="27"/>
  <c r="AV336" i="31" s="1"/>
  <c r="AV337" i="21"/>
  <c r="AV336" i="24"/>
  <c r="U284" i="31"/>
  <c r="AP334" i="21"/>
  <c r="AP333" i="24"/>
  <c r="AP333" i="27"/>
  <c r="AP333" i="31" s="1"/>
  <c r="AB331" i="21"/>
  <c r="AB330" i="24"/>
  <c r="AB330" i="27"/>
  <c r="AL333" i="27"/>
  <c r="AL333" i="31" s="1"/>
  <c r="AL333" i="24"/>
  <c r="AL334" i="21"/>
  <c r="AN332" i="24"/>
  <c r="AN332" i="27"/>
  <c r="AN332" i="31" s="1"/>
  <c r="AN333" i="21"/>
  <c r="BA335" i="21"/>
  <c r="BA334" i="27"/>
  <c r="BA334" i="31" s="1"/>
  <c r="BA334" i="24"/>
  <c r="X330" i="27"/>
  <c r="X330" i="24"/>
  <c r="X331" i="21"/>
  <c r="V330" i="24"/>
  <c r="V331" i="21"/>
  <c r="V330" i="27"/>
  <c r="AP332" i="24"/>
  <c r="AP333" i="21"/>
  <c r="AP332" i="27"/>
  <c r="AP332" i="31" s="1"/>
  <c r="BB332" i="21"/>
  <c r="BB331" i="24"/>
  <c r="BB331" i="27"/>
  <c r="U337" i="21"/>
  <c r="U336" i="27"/>
  <c r="U336" i="31" s="1"/>
  <c r="U336" i="24"/>
  <c r="AQ336" i="21"/>
  <c r="AQ335" i="24"/>
  <c r="AQ335" i="27"/>
  <c r="AQ335" i="31" s="1"/>
  <c r="BA333" i="27"/>
  <c r="BA333" i="31" s="1"/>
  <c r="BA334" i="21"/>
  <c r="BA333" i="24"/>
  <c r="AV307" i="31"/>
  <c r="AI332" i="24"/>
  <c r="AI332" i="27"/>
  <c r="AI332" i="31" s="1"/>
  <c r="AI333" i="21"/>
  <c r="N284" i="31"/>
  <c r="U307" i="31"/>
  <c r="AO331" i="24"/>
  <c r="AO332" i="21"/>
  <c r="AO331" i="27"/>
  <c r="AO331" i="31" s="1"/>
  <c r="AK334" i="21"/>
  <c r="AK333" i="24"/>
  <c r="AK333" i="27"/>
  <c r="AK333" i="31" s="1"/>
  <c r="L284" i="31"/>
  <c r="L304" i="31" s="1"/>
  <c r="L304" i="27"/>
  <c r="L305" i="27" s="1"/>
  <c r="N330" i="24"/>
  <c r="N350" i="24" s="1"/>
  <c r="N351" i="24" s="1"/>
  <c r="N350" i="9"/>
  <c r="N331" i="21"/>
  <c r="N351" i="21" s="1"/>
  <c r="N352" i="21" s="1"/>
  <c r="N330" i="27"/>
  <c r="P332" i="24"/>
  <c r="P332" i="27"/>
  <c r="P332" i="31" s="1"/>
  <c r="P333" i="21"/>
  <c r="V334" i="27"/>
  <c r="V334" i="31" s="1"/>
  <c r="V334" i="24"/>
  <c r="V335" i="21"/>
  <c r="AU331" i="24"/>
  <c r="AU332" i="21"/>
  <c r="AU331" i="27"/>
  <c r="AU331" i="31" s="1"/>
  <c r="S307" i="31"/>
  <c r="N307" i="31"/>
  <c r="N327" i="31" s="1"/>
  <c r="N327" i="27"/>
  <c r="N328" i="27" s="1"/>
  <c r="K352" i="9"/>
  <c r="AL338" i="24"/>
  <c r="AL339" i="21"/>
  <c r="AL338" i="27"/>
  <c r="AL338" i="31" s="1"/>
  <c r="AV333" i="24"/>
  <c r="AV334" i="21"/>
  <c r="AV333" i="27"/>
  <c r="AV333" i="31" s="1"/>
  <c r="T332" i="24"/>
  <c r="T333" i="21"/>
  <c r="T332" i="27"/>
  <c r="T332" i="31" s="1"/>
  <c r="AN284" i="31"/>
  <c r="AI284" i="31"/>
  <c r="BA335" i="24"/>
  <c r="BA336" i="21"/>
  <c r="BA335" i="27"/>
  <c r="BA335" i="31" s="1"/>
  <c r="AE336" i="21"/>
  <c r="AE335" i="27"/>
  <c r="AE335" i="31" s="1"/>
  <c r="AE335" i="24"/>
  <c r="AO334" i="27"/>
  <c r="AO334" i="31" s="1"/>
  <c r="AO334" i="24"/>
  <c r="AO335" i="21"/>
  <c r="W284" i="31"/>
  <c r="AI333" i="24"/>
  <c r="AI334" i="21"/>
  <c r="AI333" i="27"/>
  <c r="AI333" i="31" s="1"/>
  <c r="Z336" i="24"/>
  <c r="Z336" i="27"/>
  <c r="Z336" i="31" s="1"/>
  <c r="Z337" i="21"/>
  <c r="BB333" i="24"/>
  <c r="BB334" i="21"/>
  <c r="BB333" i="27"/>
  <c r="BB333" i="31" s="1"/>
  <c r="AG334" i="24"/>
  <c r="AG334" i="27"/>
  <c r="AG334" i="31" s="1"/>
  <c r="AG335" i="21"/>
  <c r="AA337" i="27"/>
  <c r="AA337" i="31" s="1"/>
  <c r="AA338" i="21"/>
  <c r="AA337" i="24"/>
  <c r="V333" i="21"/>
  <c r="V332" i="27"/>
  <c r="V332" i="31" s="1"/>
  <c r="V332" i="24"/>
  <c r="AJ331" i="24"/>
  <c r="AJ332" i="21"/>
  <c r="AJ331" i="27"/>
  <c r="AJ331" i="31" s="1"/>
  <c r="AZ330" i="27"/>
  <c r="AZ331" i="21"/>
  <c r="AZ330" i="24"/>
  <c r="BD333" i="27"/>
  <c r="BD333" i="24"/>
  <c r="BD334" i="21"/>
  <c r="AZ336" i="21"/>
  <c r="AZ335" i="24"/>
  <c r="AZ335" i="27"/>
  <c r="AZ335" i="31" s="1"/>
  <c r="AJ337" i="21"/>
  <c r="AJ336" i="27"/>
  <c r="AJ336" i="31" s="1"/>
  <c r="AJ336" i="24"/>
  <c r="BC333" i="24"/>
  <c r="BC334" i="21"/>
  <c r="BC333" i="27"/>
  <c r="BC333" i="31" s="1"/>
  <c r="Z284" i="31"/>
  <c r="AA333" i="21"/>
  <c r="AA332" i="24"/>
  <c r="AA332" i="27"/>
  <c r="AA332" i="31" s="1"/>
  <c r="AZ331" i="24"/>
  <c r="AZ331" i="27"/>
  <c r="AZ331" i="31" s="1"/>
  <c r="AZ332" i="21"/>
  <c r="Q333" i="24"/>
  <c r="Q334" i="21"/>
  <c r="Q333" i="27"/>
  <c r="Q333" i="31" s="1"/>
  <c r="AB307" i="31"/>
  <c r="R332" i="24"/>
  <c r="R333" i="21"/>
  <c r="R332" i="27"/>
  <c r="R332" i="31" s="1"/>
  <c r="AW332" i="24"/>
  <c r="AW333" i="21"/>
  <c r="AW332" i="27"/>
  <c r="AW332" i="31" s="1"/>
  <c r="BA311" i="31"/>
  <c r="AU284" i="31"/>
  <c r="AQ284" i="31"/>
  <c r="BF335" i="24"/>
  <c r="BF336" i="21"/>
  <c r="BF335" i="27"/>
  <c r="AD331" i="27"/>
  <c r="AD331" i="31" s="1"/>
  <c r="AD332" i="21"/>
  <c r="AD331" i="24"/>
  <c r="AY330" i="24"/>
  <c r="AY330" i="27"/>
  <c r="AY331" i="21"/>
  <c r="AL307" i="31"/>
  <c r="AW337" i="24"/>
  <c r="AW338" i="21"/>
  <c r="AW337" i="27"/>
  <c r="AW337" i="31" s="1"/>
  <c r="AX287" i="31"/>
  <c r="AI335" i="21"/>
  <c r="AI334" i="24"/>
  <c r="AI334" i="27"/>
  <c r="AI334" i="31" s="1"/>
  <c r="AS284" i="31"/>
  <c r="AD307" i="31"/>
  <c r="X331" i="24"/>
  <c r="X331" i="27"/>
  <c r="X331" i="31" s="1"/>
  <c r="X332" i="21"/>
  <c r="AN333" i="24"/>
  <c r="AN334" i="21"/>
  <c r="AN333" i="27"/>
  <c r="AN333" i="31" s="1"/>
  <c r="U333" i="24"/>
  <c r="U333" i="27"/>
  <c r="U333" i="31" s="1"/>
  <c r="U334" i="21"/>
  <c r="AD332" i="27"/>
  <c r="AD332" i="31" s="1"/>
  <c r="AD332" i="24"/>
  <c r="AD333" i="21"/>
  <c r="U330" i="27"/>
  <c r="U331" i="21"/>
  <c r="U330" i="24"/>
  <c r="AF333" i="27"/>
  <c r="AF333" i="31" s="1"/>
  <c r="AF334" i="21"/>
  <c r="AF333" i="24"/>
  <c r="Y330" i="24"/>
  <c r="Y330" i="27"/>
  <c r="Y331" i="21"/>
  <c r="L304" i="24"/>
  <c r="L305" i="24" s="1"/>
  <c r="AR307" i="31"/>
  <c r="AL333" i="21"/>
  <c r="AL332" i="24"/>
  <c r="AL332" i="27"/>
  <c r="AL332" i="31" s="1"/>
  <c r="AI307" i="31"/>
  <c r="AV334" i="24"/>
  <c r="AV334" i="27"/>
  <c r="AV334" i="31" s="1"/>
  <c r="AV335" i="21"/>
  <c r="AJ307" i="31"/>
  <c r="AD333" i="24"/>
  <c r="AD333" i="27"/>
  <c r="AD333" i="31" s="1"/>
  <c r="AD334" i="21"/>
  <c r="S284" i="31"/>
  <c r="AX333" i="24"/>
  <c r="AX334" i="21"/>
  <c r="AX333" i="27"/>
  <c r="AX333" i="31" s="1"/>
  <c r="J304" i="24"/>
  <c r="J305" i="24" s="1"/>
  <c r="J352" i="24" s="1"/>
  <c r="J354" i="24" s="1"/>
  <c r="J362" i="24" s="1"/>
  <c r="W334" i="24"/>
  <c r="W335" i="21"/>
  <c r="W334" i="27"/>
  <c r="W334" i="31" s="1"/>
  <c r="AW330" i="24"/>
  <c r="AW331" i="21"/>
  <c r="AW330" i="27"/>
  <c r="N328" i="21"/>
  <c r="N329" i="21" s="1"/>
  <c r="O350" i="9"/>
  <c r="O330" i="24"/>
  <c r="O331" i="21"/>
  <c r="O330" i="27"/>
  <c r="R332" i="21"/>
  <c r="R331" i="24"/>
  <c r="R331" i="27"/>
  <c r="R331" i="31" s="1"/>
  <c r="AI337" i="24"/>
  <c r="AI337" i="27"/>
  <c r="AI337" i="31" s="1"/>
  <c r="AI338" i="21"/>
  <c r="AA284" i="31"/>
  <c r="AT333" i="21"/>
  <c r="AT332" i="24"/>
  <c r="AT332" i="27"/>
  <c r="AT332" i="31" s="1"/>
  <c r="AB334" i="27"/>
  <c r="AB334" i="31" s="1"/>
  <c r="AB334" i="24"/>
  <c r="AB335" i="21"/>
  <c r="Z307" i="31"/>
  <c r="AP335" i="21"/>
  <c r="AP334" i="24"/>
  <c r="AP334" i="27"/>
  <c r="AP334" i="31" s="1"/>
  <c r="S330" i="27"/>
  <c r="S331" i="21"/>
  <c r="S330" i="24"/>
  <c r="AH335" i="21"/>
  <c r="AH334" i="27"/>
  <c r="AH334" i="31" s="1"/>
  <c r="AH334" i="24"/>
  <c r="BA290" i="31"/>
  <c r="BD334" i="24"/>
  <c r="BD334" i="27"/>
  <c r="BD334" i="31" s="1"/>
  <c r="BD335" i="21"/>
  <c r="BE334" i="27"/>
  <c r="BE335" i="21"/>
  <c r="BE334" i="24"/>
  <c r="BB335" i="24"/>
  <c r="BB335" i="27"/>
  <c r="BB335" i="31" s="1"/>
  <c r="BB336" i="21"/>
  <c r="AY335" i="27"/>
  <c r="AY335" i="31" s="1"/>
  <c r="AY335" i="24"/>
  <c r="AY336" i="21"/>
  <c r="AR334" i="24"/>
  <c r="AR334" i="27"/>
  <c r="AR334" i="31" s="1"/>
  <c r="AR335" i="21"/>
  <c r="AX336" i="24"/>
  <c r="AX336" i="27"/>
  <c r="AX336" i="31" s="1"/>
  <c r="AX337" i="21"/>
  <c r="R335" i="21"/>
  <c r="R334" i="27"/>
  <c r="R334" i="31" s="1"/>
  <c r="R334" i="24"/>
  <c r="AV285" i="31"/>
  <c r="AZ334" i="27"/>
  <c r="AZ334" i="31" s="1"/>
  <c r="AZ335" i="21"/>
  <c r="AZ334" i="24"/>
  <c r="Q331" i="24"/>
  <c r="Q332" i="21"/>
  <c r="Q331" i="27"/>
  <c r="Q331" i="31" s="1"/>
  <c r="AT335" i="24"/>
  <c r="AT335" i="27"/>
  <c r="AT335" i="31" s="1"/>
  <c r="AT336" i="21"/>
  <c r="X335" i="24"/>
  <c r="X336" i="21"/>
  <c r="X335" i="27"/>
  <c r="X335" i="31" s="1"/>
  <c r="AV335" i="24"/>
  <c r="AV335" i="27"/>
  <c r="AV335" i="31" s="1"/>
  <c r="AV336" i="21"/>
  <c r="Y333" i="27"/>
  <c r="Y333" i="31" s="1"/>
  <c r="Y334" i="21"/>
  <c r="Y333" i="24"/>
  <c r="AZ333" i="24"/>
  <c r="AZ334" i="21"/>
  <c r="AZ333" i="27"/>
  <c r="AZ333" i="31" s="1"/>
  <c r="Z332" i="27"/>
  <c r="Z332" i="31" s="1"/>
  <c r="Z333" i="21"/>
  <c r="Z332" i="24"/>
  <c r="V284" i="31"/>
  <c r="AJ335" i="24"/>
  <c r="AJ335" i="27"/>
  <c r="AJ335" i="31" s="1"/>
  <c r="AJ336" i="21"/>
  <c r="AE331" i="24"/>
  <c r="AE332" i="21"/>
  <c r="AE331" i="27"/>
  <c r="AE331" i="31" s="1"/>
  <c r="AK337" i="27"/>
  <c r="AK337" i="31" s="1"/>
  <c r="AK337" i="24"/>
  <c r="AK338" i="21"/>
  <c r="BC313" i="31"/>
  <c r="AW332" i="21"/>
  <c r="AW331" i="24"/>
  <c r="AW331" i="27"/>
  <c r="AW331" i="31" s="1"/>
  <c r="AM284" i="31"/>
  <c r="V332" i="21"/>
  <c r="V331" i="27"/>
  <c r="V331" i="31" s="1"/>
  <c r="V331" i="24"/>
  <c r="AX334" i="27"/>
  <c r="AX334" i="31" s="1"/>
  <c r="AX334" i="24"/>
  <c r="AX335" i="21"/>
  <c r="AC332" i="21"/>
  <c r="AC331" i="27"/>
  <c r="AC331" i="31" s="1"/>
  <c r="AC331" i="24"/>
  <c r="AP335" i="24"/>
  <c r="AP336" i="21"/>
  <c r="AP335" i="27"/>
  <c r="AP335" i="31" s="1"/>
  <c r="AN336" i="21"/>
  <c r="AN335" i="24"/>
  <c r="AN335" i="27"/>
  <c r="AN335" i="31" s="1"/>
  <c r="W333" i="21"/>
  <c r="W332" i="27"/>
  <c r="W332" i="31" s="1"/>
  <c r="W332" i="24"/>
  <c r="W331" i="21"/>
  <c r="W330" i="24"/>
  <c r="W330" i="27"/>
  <c r="U331" i="27"/>
  <c r="U331" i="31" s="1"/>
  <c r="U332" i="21"/>
  <c r="U331" i="24"/>
  <c r="AX331" i="24"/>
  <c r="AX331" i="27"/>
  <c r="AX331" i="31" s="1"/>
  <c r="AX332" i="21"/>
  <c r="P350" i="9"/>
  <c r="P330" i="24"/>
  <c r="P331" i="21"/>
  <c r="P330" i="27"/>
  <c r="AF332" i="27"/>
  <c r="AF332" i="31" s="1"/>
  <c r="AF332" i="24"/>
  <c r="AF333" i="21"/>
  <c r="AO333" i="24"/>
  <c r="AO333" i="27"/>
  <c r="AO333" i="31" s="1"/>
  <c r="AO334" i="21"/>
  <c r="AP307" i="31"/>
  <c r="AD334" i="24"/>
  <c r="AD335" i="21"/>
  <c r="AD334" i="27"/>
  <c r="AD334" i="31" s="1"/>
  <c r="AE307" i="31"/>
  <c r="AU335" i="24"/>
  <c r="AU336" i="21"/>
  <c r="AU335" i="27"/>
  <c r="AU335" i="31" s="1"/>
  <c r="AN307" i="31"/>
  <c r="AY331" i="24"/>
  <c r="AY332" i="21"/>
  <c r="AY331" i="27"/>
  <c r="AY331" i="31" s="1"/>
  <c r="AT284" i="31"/>
  <c r="O284" i="31"/>
  <c r="P307" i="31"/>
  <c r="AS330" i="24"/>
  <c r="AS330" i="27"/>
  <c r="AS331" i="21"/>
  <c r="Z332" i="21"/>
  <c r="Z331" i="24"/>
  <c r="Z331" i="27"/>
  <c r="Z331" i="31" s="1"/>
  <c r="AX333" i="21"/>
  <c r="AX332" i="24"/>
  <c r="AX332" i="27"/>
  <c r="AX332" i="31" s="1"/>
  <c r="AX335" i="24"/>
  <c r="AX336" i="21"/>
  <c r="AX335" i="27"/>
  <c r="AX335" i="31" s="1"/>
  <c r="AG284" i="31"/>
  <c r="AT307" i="31"/>
  <c r="AR331" i="27"/>
  <c r="AR331" i="31" s="1"/>
  <c r="AR331" i="24"/>
  <c r="AR332" i="21"/>
  <c r="AK335" i="27"/>
  <c r="AK335" i="31" s="1"/>
  <c r="AK336" i="21"/>
  <c r="AK335" i="24"/>
  <c r="AR332" i="24"/>
  <c r="AR332" i="27"/>
  <c r="AR332" i="31" s="1"/>
  <c r="AR333" i="21"/>
  <c r="AW286" i="31"/>
  <c r="AH332" i="21"/>
  <c r="AH331" i="24"/>
  <c r="AH331" i="27"/>
  <c r="AH331" i="31" s="1"/>
  <c r="S334" i="27"/>
  <c r="S334" i="31" s="1"/>
  <c r="S335" i="21"/>
  <c r="S334" i="24"/>
  <c r="AO332" i="27"/>
  <c r="AO332" i="31" s="1"/>
  <c r="AO333" i="21"/>
  <c r="AO332" i="24"/>
  <c r="AY332" i="24"/>
  <c r="AY332" i="27"/>
  <c r="AY332" i="31" s="1"/>
  <c r="AY333" i="21"/>
  <c r="M284" i="31"/>
  <c r="AT331" i="27"/>
  <c r="AT331" i="31" s="1"/>
  <c r="AT332" i="21"/>
  <c r="AT331" i="24"/>
  <c r="AU333" i="24"/>
  <c r="AU333" i="27"/>
  <c r="AU333" i="31" s="1"/>
  <c r="AU334" i="21"/>
  <c r="J284" i="31"/>
  <c r="J304" i="31" s="1"/>
  <c r="J304" i="27"/>
  <c r="J305" i="27" s="1"/>
  <c r="AA335" i="21"/>
  <c r="AA334" i="24"/>
  <c r="AA334" i="27"/>
  <c r="AA334" i="31" s="1"/>
  <c r="BI339" i="24"/>
  <c r="BI339" i="27"/>
  <c r="BI339" i="31" s="1"/>
  <c r="BI340" i="21"/>
  <c r="R350" i="9"/>
  <c r="R331" i="21"/>
  <c r="R330" i="24"/>
  <c r="R330" i="27"/>
  <c r="I156" i="34"/>
  <c r="I158" i="34" s="1"/>
  <c r="I160" i="34" s="1"/>
  <c r="AY288" i="31"/>
  <c r="AD284" i="31"/>
  <c r="BB332" i="27"/>
  <c r="BB332" i="31" s="1"/>
  <c r="BB332" i="24"/>
  <c r="BB333" i="21"/>
  <c r="BA331" i="27"/>
  <c r="BA331" i="31" s="1"/>
  <c r="BA331" i="24"/>
  <c r="BA332" i="21"/>
  <c r="BG337" i="24"/>
  <c r="BG337" i="27"/>
  <c r="BG337" i="31" s="1"/>
  <c r="BG338" i="21"/>
  <c r="AC307" i="31"/>
  <c r="AA331" i="24"/>
  <c r="AA332" i="21"/>
  <c r="AA331" i="27"/>
  <c r="AA331" i="31" s="1"/>
  <c r="Y332" i="27"/>
  <c r="Y332" i="31" s="1"/>
  <c r="Y332" i="24"/>
  <c r="Y333" i="21"/>
  <c r="AH307" i="31"/>
  <c r="AO335" i="24"/>
  <c r="AO335" i="27"/>
  <c r="AO335" i="31" s="1"/>
  <c r="AO336" i="21"/>
  <c r="O331" i="24"/>
  <c r="O331" i="27"/>
  <c r="O331" i="31" s="1"/>
  <c r="O332" i="21"/>
  <c r="AQ334" i="24"/>
  <c r="AQ334" i="27"/>
  <c r="AQ334" i="31" s="1"/>
  <c r="AQ335" i="21"/>
  <c r="AL336" i="24"/>
  <c r="AL336" i="27"/>
  <c r="AL336" i="31" s="1"/>
  <c r="AL337" i="21"/>
  <c r="AE332" i="24"/>
  <c r="AE332" i="27"/>
  <c r="AE332" i="31" s="1"/>
  <c r="AE333" i="21"/>
  <c r="Y335" i="24"/>
  <c r="Y336" i="21"/>
  <c r="Y335" i="27"/>
  <c r="Y335" i="31" s="1"/>
  <c r="S333" i="21"/>
  <c r="S332" i="24"/>
  <c r="S332" i="27"/>
  <c r="S332" i="31" s="1"/>
  <c r="Y307" i="31"/>
  <c r="AQ333" i="24"/>
  <c r="AQ334" i="21"/>
  <c r="AQ333" i="27"/>
  <c r="AQ333" i="31" s="1"/>
  <c r="AA330" i="27"/>
  <c r="AA331" i="21"/>
  <c r="AA330" i="24"/>
  <c r="AU307" i="31"/>
  <c r="AL335" i="27"/>
  <c r="AL335" i="31" s="1"/>
  <c r="AL335" i="24"/>
  <c r="AL336" i="21"/>
  <c r="AC332" i="27"/>
  <c r="AC332" i="31" s="1"/>
  <c r="AC332" i="24"/>
  <c r="AC333" i="21"/>
  <c r="V307" i="31"/>
  <c r="AK330" i="24"/>
  <c r="AK330" i="27"/>
  <c r="AK331" i="21"/>
  <c r="AY309" i="31"/>
  <c r="AH284" i="31"/>
  <c r="AE333" i="24"/>
  <c r="AE334" i="21"/>
  <c r="AE333" i="27"/>
  <c r="AE333" i="31" s="1"/>
  <c r="J307" i="31"/>
  <c r="J327" i="31" s="1"/>
  <c r="J327" i="27"/>
  <c r="J328" i="27" s="1"/>
  <c r="AS307" i="31"/>
  <c r="AG334" i="21"/>
  <c r="AG333" i="27"/>
  <c r="AG333" i="31" s="1"/>
  <c r="AG333" i="24"/>
  <c r="AF330" i="24"/>
  <c r="AF330" i="27"/>
  <c r="AF331" i="21"/>
  <c r="X333" i="24"/>
  <c r="X333" i="27"/>
  <c r="X333" i="31" s="1"/>
  <c r="X334" i="21"/>
  <c r="W335" i="24"/>
  <c r="W336" i="21"/>
  <c r="W335" i="27"/>
  <c r="W335" i="31" s="1"/>
  <c r="AD335" i="27"/>
  <c r="AD335" i="31" s="1"/>
  <c r="AD335" i="24"/>
  <c r="AD336" i="21"/>
  <c r="BG336" i="27"/>
  <c r="BG337" i="21"/>
  <c r="BG336" i="24"/>
  <c r="AL331" i="24"/>
  <c r="AL331" i="27"/>
  <c r="AL331" i="31" s="1"/>
  <c r="AL332" i="21"/>
  <c r="L327" i="27"/>
  <c r="L328" i="27" s="1"/>
  <c r="L307" i="31"/>
  <c r="L327" i="31" s="1"/>
  <c r="P284" i="31"/>
  <c r="AK284" i="31"/>
  <c r="AN334" i="24"/>
  <c r="AN335" i="21"/>
  <c r="AN334" i="27"/>
  <c r="AN334" i="31" s="1"/>
  <c r="AR333" i="27"/>
  <c r="AR333" i="31" s="1"/>
  <c r="AR334" i="21"/>
  <c r="AR333" i="24"/>
  <c r="BJ340" i="27"/>
  <c r="BJ340" i="31" s="1"/>
  <c r="BJ341" i="21"/>
  <c r="AH333" i="21"/>
  <c r="AH332" i="24"/>
  <c r="AH332" i="27"/>
  <c r="AH332" i="31" s="1"/>
  <c r="AK331" i="24"/>
  <c r="AK332" i="21"/>
  <c r="AK331" i="27"/>
  <c r="AK331" i="31" s="1"/>
  <c r="AT330" i="27"/>
  <c r="AT331" i="21"/>
  <c r="AT330" i="24"/>
  <c r="AI330" i="27"/>
  <c r="AI330" i="24"/>
  <c r="AI331" i="21"/>
  <c r="AR331" i="21"/>
  <c r="AR330" i="24"/>
  <c r="AR330" i="27"/>
  <c r="BC333" i="21"/>
  <c r="BC332" i="24"/>
  <c r="BC332" i="27"/>
  <c r="AM307" i="31"/>
  <c r="AF334" i="24"/>
  <c r="AF335" i="21"/>
  <c r="AF334" i="27"/>
  <c r="AF334" i="31" s="1"/>
  <c r="AO307" i="31"/>
  <c r="AM334" i="27"/>
  <c r="AM334" i="31" s="1"/>
  <c r="AM334" i="24"/>
  <c r="AM335" i="21"/>
  <c r="AH331" i="21"/>
  <c r="AH330" i="27"/>
  <c r="AH330" i="24"/>
  <c r="AV331" i="27"/>
  <c r="AV331" i="31" s="1"/>
  <c r="AV332" i="21"/>
  <c r="AV331" i="24"/>
  <c r="AZ310" i="31"/>
  <c r="I284" i="31"/>
  <c r="I304" i="31" s="1"/>
  <c r="I352" i="31" s="1"/>
  <c r="I354" i="31" s="1"/>
  <c r="I304" i="27"/>
  <c r="I305" i="27" s="1"/>
  <c r="I352" i="27" s="1"/>
  <c r="I354" i="27" s="1"/>
  <c r="AV330" i="24"/>
  <c r="AV331" i="21"/>
  <c r="AV330" i="27"/>
  <c r="AM330" i="24"/>
  <c r="AM330" i="27"/>
  <c r="AM331" i="21"/>
  <c r="AL334" i="24"/>
  <c r="AL335" i="21"/>
  <c r="AL334" i="27"/>
  <c r="AL334" i="31" s="1"/>
  <c r="X284" i="31"/>
  <c r="AN331" i="21"/>
  <c r="AN330" i="27"/>
  <c r="AN330" i="24"/>
  <c r="AG333" i="21"/>
  <c r="AG332" i="27"/>
  <c r="AG332" i="31" s="1"/>
  <c r="AG332" i="24"/>
  <c r="T331" i="24"/>
  <c r="T332" i="21"/>
  <c r="T331" i="27"/>
  <c r="T331" i="31" s="1"/>
  <c r="Y332" i="21"/>
  <c r="Y331" i="27"/>
  <c r="Y331" i="31" s="1"/>
  <c r="Y331" i="24"/>
  <c r="K327" i="27"/>
  <c r="K328" i="27" s="1"/>
  <c r="K307" i="31"/>
  <c r="K327" i="31" s="1"/>
  <c r="T333" i="24"/>
  <c r="T334" i="21"/>
  <c r="T333" i="27"/>
  <c r="T333" i="31" s="1"/>
  <c r="AD330" i="27"/>
  <c r="AD331" i="21"/>
  <c r="AD330" i="24"/>
  <c r="O307" i="31"/>
  <c r="T335" i="21"/>
  <c r="T334" i="27"/>
  <c r="T334" i="31" s="1"/>
  <c r="T334" i="24"/>
  <c r="AM332" i="24"/>
  <c r="AM333" i="21"/>
  <c r="AM332" i="27"/>
  <c r="AM332" i="31" s="1"/>
  <c r="AK334" i="27"/>
  <c r="AK334" i="31" s="1"/>
  <c r="AK334" i="24"/>
  <c r="AK335" i="21"/>
  <c r="P332" i="21"/>
  <c r="P331" i="27"/>
  <c r="P331" i="31" s="1"/>
  <c r="P331" i="24"/>
  <c r="AV332" i="24"/>
  <c r="AV333" i="21"/>
  <c r="AV332" i="27"/>
  <c r="AV332" i="31" s="1"/>
  <c r="AI332" i="21"/>
  <c r="AI331" i="24"/>
  <c r="AI331" i="27"/>
  <c r="AI331" i="31" s="1"/>
  <c r="AF331" i="27"/>
  <c r="AF331" i="31" s="1"/>
  <c r="AF332" i="21"/>
  <c r="AF331" i="24"/>
  <c r="AZ289" i="31"/>
  <c r="R284" i="31"/>
  <c r="AK332" i="27"/>
  <c r="AK332" i="31" s="1"/>
  <c r="AK333" i="21"/>
  <c r="AK332" i="24"/>
  <c r="U334" i="27"/>
  <c r="U334" i="31" s="1"/>
  <c r="U335" i="21"/>
  <c r="U334" i="24"/>
  <c r="AU333" i="21"/>
  <c r="AU332" i="27"/>
  <c r="AU332" i="31" s="1"/>
  <c r="AU332" i="24"/>
  <c r="AF284" i="31"/>
  <c r="AR335" i="24"/>
  <c r="AR336" i="21"/>
  <c r="AR335" i="27"/>
  <c r="AR335" i="31" s="1"/>
  <c r="AP330" i="27"/>
  <c r="AP331" i="21"/>
  <c r="AP330" i="24"/>
  <c r="AG307" i="31"/>
  <c r="AQ307" i="31"/>
  <c r="AY333" i="24"/>
  <c r="AY333" i="27"/>
  <c r="AY333" i="31" s="1"/>
  <c r="AY334" i="21"/>
  <c r="AF307" i="31"/>
  <c r="AB284" i="31"/>
  <c r="AU330" i="24"/>
  <c r="AU330" i="27"/>
  <c r="AU331" i="21"/>
  <c r="AG336" i="21"/>
  <c r="AG335" i="24"/>
  <c r="AG335" i="27"/>
  <c r="AG335" i="31" s="1"/>
  <c r="AE330" i="24"/>
  <c r="AE331" i="21"/>
  <c r="AE330" i="27"/>
  <c r="J305" i="21"/>
  <c r="J306" i="21" s="1"/>
  <c r="J353" i="21" s="1"/>
  <c r="J355" i="21" s="1"/>
  <c r="BH340" i="21"/>
  <c r="BH339" i="24"/>
  <c r="BH339" i="27"/>
  <c r="BH339" i="31" s="1"/>
  <c r="AC336" i="21"/>
  <c r="AC335" i="24"/>
  <c r="AC335" i="27"/>
  <c r="AC335" i="31" s="1"/>
  <c r="AE284" i="31"/>
  <c r="BA332" i="24"/>
  <c r="BA333" i="21"/>
  <c r="BA332" i="27"/>
  <c r="BA332" i="31" s="1"/>
  <c r="AJ330" i="24"/>
  <c r="AJ331" i="21"/>
  <c r="AJ330" i="27"/>
  <c r="AO284" i="31"/>
  <c r="AQ332" i="24"/>
  <c r="AQ333" i="21"/>
  <c r="AQ332" i="27"/>
  <c r="AQ332" i="31" s="1"/>
  <c r="AB333" i="24"/>
  <c r="AB334" i="21"/>
  <c r="AB333" i="27"/>
  <c r="AB333" i="31" s="1"/>
  <c r="Z330" i="24"/>
  <c r="Z330" i="27"/>
  <c r="Z331" i="21"/>
  <c r="AA333" i="24"/>
  <c r="AA333" i="27"/>
  <c r="AA333" i="31" s="1"/>
  <c r="AA334" i="21"/>
  <c r="AS331" i="24"/>
  <c r="AS331" i="27"/>
  <c r="AS331" i="31" s="1"/>
  <c r="AS332" i="21"/>
  <c r="AJ284" i="31"/>
  <c r="S333" i="24"/>
  <c r="S333" i="27"/>
  <c r="S333" i="31" s="1"/>
  <c r="S334" i="21"/>
  <c r="R307" i="31"/>
  <c r="AQ330" i="24"/>
  <c r="AQ330" i="27"/>
  <c r="AQ331" i="21"/>
  <c r="AZ336" i="24"/>
  <c r="AZ336" i="27"/>
  <c r="AZ336" i="31" s="1"/>
  <c r="AZ337" i="21"/>
  <c r="X334" i="24"/>
  <c r="X335" i="21"/>
  <c r="X334" i="27"/>
  <c r="X334" i="31" s="1"/>
  <c r="AO330" i="24"/>
  <c r="AO331" i="21"/>
  <c r="AO330" i="27"/>
  <c r="BI340" i="27"/>
  <c r="BI340" i="31" s="1"/>
  <c r="BI341" i="21"/>
  <c r="AP284" i="31"/>
  <c r="W332" i="21"/>
  <c r="W331" i="24"/>
  <c r="W331" i="27"/>
  <c r="W331" i="31" s="1"/>
  <c r="Q307" i="31"/>
  <c r="U333" i="21"/>
  <c r="U332" i="27"/>
  <c r="U332" i="31" s="1"/>
  <c r="U332" i="24"/>
  <c r="AW334" i="24"/>
  <c r="AW335" i="21"/>
  <c r="AW334" i="27"/>
  <c r="AW334" i="31" s="1"/>
  <c r="BF336" i="27"/>
  <c r="BF336" i="31" s="1"/>
  <c r="BF337" i="21"/>
  <c r="BF336" i="24"/>
  <c r="Q284" i="31"/>
  <c r="BG339" i="21"/>
  <c r="BG338" i="27"/>
  <c r="BG338" i="31" s="1"/>
  <c r="BG338" i="24"/>
  <c r="AZ332" i="27"/>
  <c r="AZ332" i="31" s="1"/>
  <c r="AZ332" i="24"/>
  <c r="AZ333" i="21"/>
  <c r="AU335" i="21"/>
  <c r="AU334" i="27"/>
  <c r="AU334" i="31" s="1"/>
  <c r="AU334" i="24"/>
  <c r="AC335" i="21"/>
  <c r="AC334" i="27"/>
  <c r="AC334" i="31" s="1"/>
  <c r="AC334" i="24"/>
  <c r="BE336" i="24"/>
  <c r="BE337" i="21"/>
  <c r="BE336" i="27"/>
  <c r="BE336" i="31" s="1"/>
  <c r="BK342" i="21"/>
  <c r="BK341" i="27"/>
  <c r="BK341" i="31" s="1"/>
  <c r="AS334" i="24"/>
  <c r="AS334" i="27"/>
  <c r="AS334" i="31" s="1"/>
  <c r="AS335" i="21"/>
  <c r="AG330" i="24"/>
  <c r="AG330" i="27"/>
  <c r="AG331" i="21"/>
  <c r="R333" i="24"/>
  <c r="R333" i="27"/>
  <c r="R333" i="31" s="1"/>
  <c r="R334" i="21"/>
  <c r="AH333" i="27"/>
  <c r="AH333" i="31" s="1"/>
  <c r="AH334" i="21"/>
  <c r="AH333" i="24"/>
  <c r="X332" i="24"/>
  <c r="X332" i="27"/>
  <c r="X332" i="31" s="1"/>
  <c r="X333" i="21"/>
  <c r="AW307" i="31"/>
  <c r="AT335" i="21"/>
  <c r="AT334" i="24"/>
  <c r="AT334" i="27"/>
  <c r="AT334" i="31" s="1"/>
  <c r="AC330" i="27"/>
  <c r="AC330" i="24"/>
  <c r="AC331" i="21"/>
  <c r="BB334" i="24"/>
  <c r="BB334" i="27"/>
  <c r="BB334" i="31" s="1"/>
  <c r="BB335" i="21"/>
  <c r="AS332" i="24"/>
  <c r="AS332" i="27"/>
  <c r="AS332" i="31" s="1"/>
  <c r="AS333" i="21"/>
  <c r="AM333" i="24"/>
  <c r="AM334" i="21"/>
  <c r="AM333" i="27"/>
  <c r="AM333" i="31" s="1"/>
  <c r="X307" i="31"/>
  <c r="AY334" i="24"/>
  <c r="AY335" i="21"/>
  <c r="AY334" i="27"/>
  <c r="AY334" i="31" s="1"/>
  <c r="AH336" i="24"/>
  <c r="AH337" i="21"/>
  <c r="AH336" i="27"/>
  <c r="AH336" i="31" s="1"/>
  <c r="AK307" i="31"/>
  <c r="T284" i="31"/>
  <c r="W307" i="31"/>
  <c r="BB312" i="31"/>
  <c r="W333" i="27"/>
  <c r="W333" i="31" s="1"/>
  <c r="W334" i="21"/>
  <c r="W333" i="24"/>
  <c r="AC284" i="31"/>
  <c r="V334" i="21"/>
  <c r="V333" i="24"/>
  <c r="V333" i="27"/>
  <c r="V333" i="31" s="1"/>
  <c r="AI335" i="24"/>
  <c r="AI335" i="27"/>
  <c r="AI335" i="31" s="1"/>
  <c r="AI336" i="21"/>
  <c r="AG332" i="21"/>
  <c r="AG331" i="24"/>
  <c r="AG331" i="27"/>
  <c r="AG331" i="31" s="1"/>
  <c r="AX308" i="31"/>
  <c r="T335" i="27"/>
  <c r="T335" i="31" s="1"/>
  <c r="T336" i="21"/>
  <c r="T335" i="24"/>
  <c r="T330" i="24"/>
  <c r="T330" i="27"/>
  <c r="T331" i="21"/>
  <c r="H284" i="31"/>
  <c r="H304" i="31" s="1"/>
  <c r="H352" i="31" s="1"/>
  <c r="H354" i="31" s="1"/>
  <c r="H356" i="31" s="1"/>
  <c r="H357" i="31" s="1"/>
  <c r="H304" i="27"/>
  <c r="H305" i="27" s="1"/>
  <c r="H352" i="27" s="1"/>
  <c r="H354" i="27" s="1"/>
  <c r="AX330" i="27"/>
  <c r="AX330" i="24"/>
  <c r="AX331" i="21"/>
  <c r="Y284" i="31"/>
  <c r="BE335" i="24"/>
  <c r="BE335" i="27"/>
  <c r="BE335" i="31" s="1"/>
  <c r="BE336" i="21"/>
  <c r="Y334" i="24"/>
  <c r="Y335" i="21"/>
  <c r="Y334" i="27"/>
  <c r="Y334" i="31" s="1"/>
  <c r="BC334" i="24"/>
  <c r="BC334" i="27"/>
  <c r="BC334" i="31" s="1"/>
  <c r="BC335" i="21"/>
  <c r="AH335" i="24"/>
  <c r="AH336" i="21"/>
  <c r="AH335" i="27"/>
  <c r="AH335" i="31" s="1"/>
  <c r="AN331" i="24"/>
  <c r="AN331" i="27"/>
  <c r="AN331" i="31" s="1"/>
  <c r="AN332" i="21"/>
  <c r="Q332" i="24"/>
  <c r="Q333" i="21"/>
  <c r="Q332" i="27"/>
  <c r="Q332" i="31" s="1"/>
  <c r="AR284" i="31"/>
  <c r="J95" i="33"/>
  <c r="J97" i="33" s="1"/>
  <c r="J99" i="33" s="1"/>
  <c r="AW334" i="21"/>
  <c r="AW333" i="24"/>
  <c r="AW333" i="27"/>
  <c r="AW333" i="31" s="1"/>
  <c r="M307" i="31"/>
  <c r="M327" i="31" s="1"/>
  <c r="M327" i="27"/>
  <c r="M328" i="27" s="1"/>
  <c r="AF336" i="21"/>
  <c r="AF335" i="24"/>
  <c r="AF335" i="27"/>
  <c r="AF335" i="31" s="1"/>
  <c r="AS334" i="21"/>
  <c r="AS333" i="24"/>
  <c r="AS333" i="27"/>
  <c r="AS333" i="31" s="1"/>
  <c r="S331" i="27"/>
  <c r="S331" i="31" s="1"/>
  <c r="S332" i="21"/>
  <c r="S331" i="24"/>
  <c r="AJ334" i="21"/>
  <c r="AJ333" i="27"/>
  <c r="AJ333" i="31" s="1"/>
  <c r="AJ333" i="24"/>
  <c r="Z334" i="27"/>
  <c r="Z334" i="31" s="1"/>
  <c r="Z334" i="24"/>
  <c r="Z335" i="21"/>
  <c r="AE335" i="21"/>
  <c r="AE334" i="24"/>
  <c r="AE334" i="27"/>
  <c r="AE334" i="31" s="1"/>
  <c r="BF337" i="27"/>
  <c r="BF337" i="31" s="1"/>
  <c r="BF337" i="24"/>
  <c r="BF338" i="21"/>
  <c r="AL330" i="24"/>
  <c r="AL330" i="27"/>
  <c r="AL331" i="21"/>
  <c r="BH338" i="24"/>
  <c r="BH338" i="27"/>
  <c r="BH338" i="31" s="1"/>
  <c r="BH339" i="21"/>
  <c r="BC335" i="27"/>
  <c r="BC335" i="31" s="1"/>
  <c r="BC336" i="21"/>
  <c r="BC335" i="24"/>
  <c r="AQ331" i="24"/>
  <c r="AQ331" i="27"/>
  <c r="AQ331" i="31" s="1"/>
  <c r="AQ332" i="21"/>
  <c r="BA330" i="24"/>
  <c r="BA330" i="27"/>
  <c r="BA331" i="21"/>
  <c r="AM332" i="21"/>
  <c r="AM331" i="24"/>
  <c r="AM331" i="27"/>
  <c r="AM331" i="31" s="1"/>
  <c r="AP332" i="21"/>
  <c r="AP331" i="24"/>
  <c r="AP331" i="27"/>
  <c r="AP331" i="31" s="1"/>
  <c r="AW6" i="15" l="1"/>
  <c r="AX20" i="15"/>
  <c r="AX21" i="15" s="1"/>
  <c r="Y259" i="22"/>
  <c r="AB338" i="24"/>
  <c r="AA132" i="27"/>
  <c r="AP336" i="27"/>
  <c r="AP336" i="31" s="1"/>
  <c r="BA337" i="27"/>
  <c r="BA337" i="31" s="1"/>
  <c r="BD337" i="21"/>
  <c r="AC247" i="27"/>
  <c r="AP337" i="21"/>
  <c r="BA338" i="21"/>
  <c r="V337" i="27"/>
  <c r="V337" i="31" s="1"/>
  <c r="AM181" i="21"/>
  <c r="AB339" i="21"/>
  <c r="BB336" i="27"/>
  <c r="BB336" i="31" s="1"/>
  <c r="AB337" i="21"/>
  <c r="AC271" i="21"/>
  <c r="Y119" i="24"/>
  <c r="AT142" i="24"/>
  <c r="BD336" i="27"/>
  <c r="BD336" i="31" s="1"/>
  <c r="BL343" i="21"/>
  <c r="AC270" i="27"/>
  <c r="AC270" i="31" s="1"/>
  <c r="AY132" i="27"/>
  <c r="AU328" i="22"/>
  <c r="AU329" i="22" s="1"/>
  <c r="AR336" i="27"/>
  <c r="AR336" i="31" s="1"/>
  <c r="BB337" i="21"/>
  <c r="AF336" i="24"/>
  <c r="AF337" i="21"/>
  <c r="AT336" i="24"/>
  <c r="AI320" i="9"/>
  <c r="AM343" i="9" s="1"/>
  <c r="AF158" i="27"/>
  <c r="AF158" i="31" s="1"/>
  <c r="AT223" i="31"/>
  <c r="AO247" i="31" s="1"/>
  <c r="AY338" i="21"/>
  <c r="AY337" i="24"/>
  <c r="BB298" i="9"/>
  <c r="AJ160" i="27"/>
  <c r="AJ160" i="31" s="1"/>
  <c r="AF159" i="21"/>
  <c r="AR159" i="21"/>
  <c r="AT337" i="21"/>
  <c r="AO270" i="24"/>
  <c r="AB336" i="27"/>
  <c r="AB336" i="31" s="1"/>
  <c r="AS225" i="21"/>
  <c r="AN249" i="21" s="1"/>
  <c r="AR337" i="21"/>
  <c r="AS224" i="27"/>
  <c r="AS224" i="31" s="1"/>
  <c r="AN248" i="31" s="1"/>
  <c r="AO271" i="21"/>
  <c r="AA109" i="27"/>
  <c r="AA109" i="31" s="1"/>
  <c r="V133" i="31" s="1"/>
  <c r="S271" i="27"/>
  <c r="S271" i="31" s="1"/>
  <c r="V337" i="24"/>
  <c r="AR158" i="27"/>
  <c r="AR158" i="31" s="1"/>
  <c r="S248" i="27"/>
  <c r="BK343" i="21"/>
  <c r="AQ225" i="21"/>
  <c r="AL249" i="21" s="1"/>
  <c r="BJ318" i="20"/>
  <c r="BH294" i="21"/>
  <c r="BH293" i="24"/>
  <c r="BH293" i="27"/>
  <c r="BH293" i="31" s="1"/>
  <c r="BI271" i="27"/>
  <c r="BI271" i="31" s="1"/>
  <c r="BI272" i="21"/>
  <c r="BI296" i="20"/>
  <c r="BN109" i="27"/>
  <c r="BN110" i="21"/>
  <c r="BI134" i="21" s="1"/>
  <c r="BI248" i="27"/>
  <c r="BN224" i="31"/>
  <c r="BI248" i="31" s="1"/>
  <c r="BO112" i="20"/>
  <c r="BK87" i="27"/>
  <c r="BK87" i="31" s="1"/>
  <c r="BK88" i="21"/>
  <c r="BL204" i="21"/>
  <c r="BL203" i="27"/>
  <c r="BL203" i="31" s="1"/>
  <c r="BP228" i="20"/>
  <c r="BO226" i="21"/>
  <c r="BJ250" i="21" s="1"/>
  <c r="BO225" i="27"/>
  <c r="BJ251" i="20"/>
  <c r="BJ274" i="20" s="1"/>
  <c r="BL46" i="20"/>
  <c r="BM139" i="20"/>
  <c r="BM162" i="20" s="1"/>
  <c r="BL337" i="27"/>
  <c r="BL337" i="31" s="1"/>
  <c r="BL338" i="21"/>
  <c r="BL337" i="24"/>
  <c r="BK44" i="21"/>
  <c r="BK43" i="27"/>
  <c r="BK43" i="31" s="1"/>
  <c r="BK68" i="20"/>
  <c r="Z338" i="21"/>
  <c r="BK182" i="21"/>
  <c r="BK181" i="27"/>
  <c r="BK181" i="31" s="1"/>
  <c r="BM206" i="20"/>
  <c r="BL159" i="27"/>
  <c r="BL159" i="31" s="1"/>
  <c r="BL184" i="20"/>
  <c r="BL160" i="21"/>
  <c r="AK340" i="21"/>
  <c r="Z337" i="24"/>
  <c r="BI315" i="24"/>
  <c r="BM340" i="20"/>
  <c r="BI316" i="21"/>
  <c r="BI315" i="27"/>
  <c r="BI315" i="31" s="1"/>
  <c r="AQ224" i="27"/>
  <c r="AL248" i="27" s="1"/>
  <c r="AY24" i="20"/>
  <c r="AY139" i="20"/>
  <c r="BH132" i="27"/>
  <c r="BM108" i="31"/>
  <c r="BH132" i="31" s="1"/>
  <c r="BL90" i="20"/>
  <c r="BJ66" i="21"/>
  <c r="BJ65" i="27"/>
  <c r="BJ65" i="31" s="1"/>
  <c r="Q300" i="27"/>
  <c r="Q300" i="31" s="1"/>
  <c r="S325" i="20"/>
  <c r="Q301" i="21"/>
  <c r="AK339" i="27"/>
  <c r="AK339" i="31" s="1"/>
  <c r="U211" i="21"/>
  <c r="U210" i="27"/>
  <c r="U210" i="31" s="1"/>
  <c r="Y235" i="20"/>
  <c r="V115" i="31"/>
  <c r="Q139" i="31" s="1"/>
  <c r="Q139" i="27"/>
  <c r="BJ25" i="20"/>
  <c r="BJ140" i="20"/>
  <c r="U345" i="21"/>
  <c r="U344" i="27"/>
  <c r="U344" i="31" s="1"/>
  <c r="R255" i="27"/>
  <c r="W231" i="31"/>
  <c r="R255" i="31" s="1"/>
  <c r="AS24" i="20"/>
  <c r="AS139" i="20"/>
  <c r="AO25" i="20"/>
  <c r="AO140" i="20"/>
  <c r="BL342" i="27"/>
  <c r="BL342" i="31" s="1"/>
  <c r="W116" i="27"/>
  <c r="W117" i="21"/>
  <c r="R141" i="21" s="1"/>
  <c r="R322" i="27"/>
  <c r="R322" i="31" s="1"/>
  <c r="V347" i="20"/>
  <c r="R323" i="21"/>
  <c r="R303" i="20"/>
  <c r="R278" i="27"/>
  <c r="R278" i="31" s="1"/>
  <c r="R279" i="21"/>
  <c r="X233" i="21"/>
  <c r="S257" i="21" s="1"/>
  <c r="S258" i="20"/>
  <c r="S281" i="20" s="1"/>
  <c r="X232" i="27"/>
  <c r="X119" i="20"/>
  <c r="T94" i="27"/>
  <c r="T94" i="31" s="1"/>
  <c r="T95" i="21"/>
  <c r="X116" i="27"/>
  <c r="X117" i="21"/>
  <c r="S141" i="21" s="1"/>
  <c r="T321" i="20"/>
  <c r="R296" i="27"/>
  <c r="R296" i="31" s="1"/>
  <c r="R297" i="21"/>
  <c r="BR110" i="27"/>
  <c r="BR111" i="21"/>
  <c r="BM135" i="21" s="1"/>
  <c r="AU25" i="20"/>
  <c r="AU140" i="20"/>
  <c r="AD25" i="20"/>
  <c r="AD140" i="20"/>
  <c r="BR225" i="31"/>
  <c r="BM249" i="31" s="1"/>
  <c r="BM249" i="27"/>
  <c r="W209" i="20"/>
  <c r="U185" i="21"/>
  <c r="U184" i="27"/>
  <c r="U184" i="31" s="1"/>
  <c r="AN337" i="21"/>
  <c r="W139" i="20"/>
  <c r="W24" i="20"/>
  <c r="AM140" i="20"/>
  <c r="AM25" i="20"/>
  <c r="Y228" i="27"/>
  <c r="Y229" i="21"/>
  <c r="T253" i="21" s="1"/>
  <c r="T254" i="20"/>
  <c r="T277" i="20" s="1"/>
  <c r="X24" i="20"/>
  <c r="X139" i="20"/>
  <c r="BP339" i="21"/>
  <c r="BP338" i="24"/>
  <c r="BP338" i="27"/>
  <c r="BP338" i="31" s="1"/>
  <c r="Z235" i="20"/>
  <c r="V210" i="27"/>
  <c r="V210" i="31" s="1"/>
  <c r="V211" i="21"/>
  <c r="AN336" i="27"/>
  <c r="AN336" i="31" s="1"/>
  <c r="BE25" i="20"/>
  <c r="BE140" i="20"/>
  <c r="W25" i="20"/>
  <c r="W140" i="20"/>
  <c r="BN319" i="20"/>
  <c r="BL295" i="21"/>
  <c r="BL294" i="27"/>
  <c r="BL294" i="31" s="1"/>
  <c r="V187" i="20"/>
  <c r="V163" i="21"/>
  <c r="V162" i="27"/>
  <c r="V162" i="31" s="1"/>
  <c r="X112" i="27"/>
  <c r="X113" i="21"/>
  <c r="S137" i="21" s="1"/>
  <c r="U91" i="21"/>
  <c r="U90" i="27"/>
  <c r="U90" i="31" s="1"/>
  <c r="Y115" i="20"/>
  <c r="AD24" i="20"/>
  <c r="AD139" i="20"/>
  <c r="AH139" i="20"/>
  <c r="AH24" i="20"/>
  <c r="U47" i="21"/>
  <c r="U46" i="27"/>
  <c r="U46" i="31" s="1"/>
  <c r="U71" i="20"/>
  <c r="U95" i="21"/>
  <c r="Y119" i="20"/>
  <c r="U94" i="27"/>
  <c r="U94" i="31" s="1"/>
  <c r="W343" i="20"/>
  <c r="S319" i="21"/>
  <c r="S318" i="27"/>
  <c r="S318" i="31" s="1"/>
  <c r="AV24" i="20"/>
  <c r="AV139" i="20"/>
  <c r="AB25" i="20"/>
  <c r="AB140" i="20"/>
  <c r="BF139" i="20"/>
  <c r="BF24" i="20"/>
  <c r="S255" i="27"/>
  <c r="X231" i="31"/>
  <c r="S255" i="31" s="1"/>
  <c r="T69" i="21"/>
  <c r="T68" i="27"/>
  <c r="T68" i="31" s="1"/>
  <c r="V93" i="20"/>
  <c r="BP315" i="24"/>
  <c r="BP316" i="21"/>
  <c r="BT340" i="20"/>
  <c r="BP315" i="27"/>
  <c r="BP315" i="31" s="1"/>
  <c r="W142" i="20"/>
  <c r="W165" i="20" s="1"/>
  <c r="W27" i="20"/>
  <c r="V49" i="20"/>
  <c r="V345" i="21"/>
  <c r="V344" i="27"/>
  <c r="V344" i="31" s="1"/>
  <c r="BS338" i="21"/>
  <c r="BS337" i="24"/>
  <c r="BS337" i="27"/>
  <c r="BS337" i="31" s="1"/>
  <c r="BQ341" i="20"/>
  <c r="BM316" i="24"/>
  <c r="BM316" i="27"/>
  <c r="BM316" i="31" s="1"/>
  <c r="BM317" i="21"/>
  <c r="BL133" i="27"/>
  <c r="BQ109" i="31"/>
  <c r="BL133" i="31" s="1"/>
  <c r="S279" i="21"/>
  <c r="S303" i="20"/>
  <c r="S278" i="27"/>
  <c r="S278" i="31" s="1"/>
  <c r="S322" i="27"/>
  <c r="S322" i="31" s="1"/>
  <c r="S323" i="21"/>
  <c r="W347" i="20"/>
  <c r="T258" i="20"/>
  <c r="T281" i="20" s="1"/>
  <c r="Y232" i="27"/>
  <c r="Y233" i="21"/>
  <c r="T257" i="21" s="1"/>
  <c r="R135" i="27"/>
  <c r="W111" i="31"/>
  <c r="R135" i="31" s="1"/>
  <c r="BS227" i="21"/>
  <c r="BN251" i="21" s="1"/>
  <c r="BS226" i="27"/>
  <c r="BN252" i="20"/>
  <c r="BN275" i="20" s="1"/>
  <c r="T325" i="20"/>
  <c r="R301" i="21"/>
  <c r="R300" i="27"/>
  <c r="R300" i="31" s="1"/>
  <c r="AN338" i="27"/>
  <c r="AN338" i="31" s="1"/>
  <c r="AU139" i="20"/>
  <c r="AU24" i="20"/>
  <c r="AM24" i="20"/>
  <c r="AM139" i="20"/>
  <c r="R139" i="27"/>
  <c r="W115" i="31"/>
  <c r="R139" i="31" s="1"/>
  <c r="BM273" i="21"/>
  <c r="BM272" i="27"/>
  <c r="BM272" i="31" s="1"/>
  <c r="BM297" i="20"/>
  <c r="V340" i="27"/>
  <c r="V340" i="31" s="1"/>
  <c r="V341" i="21"/>
  <c r="S251" i="27"/>
  <c r="X227" i="31"/>
  <c r="S251" i="31" s="1"/>
  <c r="AN339" i="21"/>
  <c r="BA24" i="20"/>
  <c r="BA139" i="20"/>
  <c r="AQ24" i="20"/>
  <c r="AQ139" i="20"/>
  <c r="AL140" i="20"/>
  <c r="AL25" i="20"/>
  <c r="V206" i="27"/>
  <c r="V206" i="31" s="1"/>
  <c r="Z231" i="20"/>
  <c r="V207" i="21"/>
  <c r="Y24" i="20"/>
  <c r="Y139" i="20"/>
  <c r="S299" i="20"/>
  <c r="S275" i="21"/>
  <c r="S274" i="27"/>
  <c r="S274" i="31" s="1"/>
  <c r="V90" i="27"/>
  <c r="V90" i="31" s="1"/>
  <c r="Z115" i="20"/>
  <c r="V91" i="21"/>
  <c r="AC142" i="20"/>
  <c r="AC27" i="20"/>
  <c r="AD143" i="20" s="1"/>
  <c r="T327" i="21"/>
  <c r="T326" i="27"/>
  <c r="T326" i="31" s="1"/>
  <c r="X351" i="20"/>
  <c r="BM109" i="31"/>
  <c r="BH133" i="31" s="1"/>
  <c r="BH133" i="27"/>
  <c r="BH87" i="27"/>
  <c r="BH87" i="31" s="1"/>
  <c r="BH88" i="21"/>
  <c r="BL112" i="20"/>
  <c r="BO316" i="24"/>
  <c r="BO316" i="27"/>
  <c r="BO316" i="31" s="1"/>
  <c r="BO317" i="21"/>
  <c r="BS341" i="20"/>
  <c r="BI46" i="20"/>
  <c r="BJ139" i="20"/>
  <c r="BJ162" i="20" s="1"/>
  <c r="BJ24" i="20"/>
  <c r="BL251" i="20"/>
  <c r="BL274" i="20" s="1"/>
  <c r="BQ226" i="21"/>
  <c r="BL250" i="21" s="1"/>
  <c r="BQ225" i="27"/>
  <c r="AZ141" i="20"/>
  <c r="AZ26" i="20"/>
  <c r="BH295" i="21"/>
  <c r="BH294" i="27"/>
  <c r="BH294" i="31" s="1"/>
  <c r="BJ319" i="20"/>
  <c r="BK24" i="20"/>
  <c r="BJ46" i="20"/>
  <c r="BK139" i="20"/>
  <c r="BK162" i="20" s="1"/>
  <c r="BO113" i="20"/>
  <c r="BK88" i="27"/>
  <c r="BK88" i="31" s="1"/>
  <c r="BK89" i="21"/>
  <c r="AH27" i="20"/>
  <c r="AI143" i="20" s="1"/>
  <c r="AH142" i="20"/>
  <c r="BF132" i="27"/>
  <c r="BK108" i="31"/>
  <c r="BF132" i="31" s="1"/>
  <c r="BA25" i="20"/>
  <c r="BA140" i="20"/>
  <c r="BI338" i="21"/>
  <c r="BI337" i="27"/>
  <c r="BI337" i="31" s="1"/>
  <c r="BI337" i="24"/>
  <c r="S320" i="27"/>
  <c r="S320" i="31" s="1"/>
  <c r="W345" i="20"/>
  <c r="S321" i="21"/>
  <c r="BI184" i="20"/>
  <c r="BI160" i="21"/>
  <c r="BI159" i="27"/>
  <c r="BI159" i="31" s="1"/>
  <c r="BG251" i="20"/>
  <c r="BG274" i="20" s="1"/>
  <c r="BL225" i="27"/>
  <c r="BL226" i="21"/>
  <c r="BG250" i="21" s="1"/>
  <c r="V47" i="21"/>
  <c r="V46" i="27"/>
  <c r="V46" i="31" s="1"/>
  <c r="V71" i="20"/>
  <c r="W163" i="21"/>
  <c r="W187" i="20"/>
  <c r="W162" i="27"/>
  <c r="W162" i="31" s="1"/>
  <c r="U187" i="21"/>
  <c r="W211" i="20"/>
  <c r="U186" i="27"/>
  <c r="U186" i="31" s="1"/>
  <c r="AR27" i="20"/>
  <c r="AS143" i="20" s="1"/>
  <c r="AR142" i="20"/>
  <c r="Y116" i="31"/>
  <c r="T140" i="31" s="1"/>
  <c r="T140" i="27"/>
  <c r="U68" i="27"/>
  <c r="U68" i="31" s="1"/>
  <c r="U69" i="21"/>
  <c r="W93" i="20"/>
  <c r="U304" i="20"/>
  <c r="U280" i="21"/>
  <c r="U279" i="27"/>
  <c r="U279" i="31" s="1"/>
  <c r="BR228" i="20"/>
  <c r="BN203" i="27"/>
  <c r="BN203" i="31" s="1"/>
  <c r="BN204" i="21"/>
  <c r="S135" i="27"/>
  <c r="X111" i="31"/>
  <c r="S135" i="31" s="1"/>
  <c r="X27" i="20"/>
  <c r="W49" i="20"/>
  <c r="X142" i="20"/>
  <c r="X165" i="20" s="1"/>
  <c r="AA233" i="27"/>
  <c r="V259" i="20"/>
  <c r="V282" i="20" s="1"/>
  <c r="AA234" i="21"/>
  <c r="V258" i="21" s="1"/>
  <c r="BO108" i="31"/>
  <c r="BJ132" i="31" s="1"/>
  <c r="BJ132" i="27"/>
  <c r="AC25" i="20"/>
  <c r="AC140" i="20"/>
  <c r="U277" i="27"/>
  <c r="U277" i="31" s="1"/>
  <c r="U302" i="20"/>
  <c r="U278" i="21"/>
  <c r="BJ108" i="31"/>
  <c r="BE132" i="31" s="1"/>
  <c r="BE132" i="27"/>
  <c r="U93" i="21"/>
  <c r="Y117" i="20"/>
  <c r="U92" i="27"/>
  <c r="U92" i="31" s="1"/>
  <c r="BJ159" i="27"/>
  <c r="BJ159" i="31" s="1"/>
  <c r="BJ184" i="20"/>
  <c r="BJ160" i="21"/>
  <c r="BN249" i="27"/>
  <c r="BS225" i="31"/>
  <c r="BN249" i="31" s="1"/>
  <c r="BH251" i="20"/>
  <c r="BH274" i="20" s="1"/>
  <c r="BM225" i="27"/>
  <c r="BM226" i="21"/>
  <c r="BH250" i="21" s="1"/>
  <c r="BI181" i="27"/>
  <c r="BI181" i="31" s="1"/>
  <c r="BI182" i="21"/>
  <c r="BK206" i="20"/>
  <c r="BK248" i="27"/>
  <c r="BP224" i="31"/>
  <c r="BK248" i="31" s="1"/>
  <c r="BJ90" i="20"/>
  <c r="BH65" i="27"/>
  <c r="BH65" i="31" s="1"/>
  <c r="BH66" i="21"/>
  <c r="V342" i="27"/>
  <c r="V342" i="31" s="1"/>
  <c r="V343" i="21"/>
  <c r="BM207" i="20"/>
  <c r="BK182" i="27"/>
  <c r="BK182" i="31" s="1"/>
  <c r="BK183" i="21"/>
  <c r="U256" i="27"/>
  <c r="Z232" i="31"/>
  <c r="U256" i="31" s="1"/>
  <c r="BO340" i="20"/>
  <c r="BK316" i="21"/>
  <c r="BK315" i="27"/>
  <c r="BK315" i="31" s="1"/>
  <c r="BK315" i="24"/>
  <c r="R327" i="21"/>
  <c r="V351" i="20"/>
  <c r="R326" i="27"/>
  <c r="R326" i="31" s="1"/>
  <c r="BP341" i="21"/>
  <c r="BP340" i="27"/>
  <c r="BP340" i="31" s="1"/>
  <c r="T274" i="27"/>
  <c r="T274" i="31" s="1"/>
  <c r="T275" i="21"/>
  <c r="T299" i="20"/>
  <c r="W94" i="21"/>
  <c r="AA118" i="20"/>
  <c r="W93" i="27"/>
  <c r="W93" i="31" s="1"/>
  <c r="U321" i="27"/>
  <c r="U321" i="31" s="1"/>
  <c r="Y346" i="20"/>
  <c r="U322" i="21"/>
  <c r="AV142" i="24"/>
  <c r="Z229" i="21"/>
  <c r="U253" i="21" s="1"/>
  <c r="U254" i="20"/>
  <c r="U277" i="20" s="1"/>
  <c r="Z228" i="27"/>
  <c r="X115" i="21"/>
  <c r="S139" i="21" s="1"/>
  <c r="X114" i="27"/>
  <c r="BC25" i="20"/>
  <c r="BC140" i="20"/>
  <c r="BI44" i="21"/>
  <c r="BI68" i="20"/>
  <c r="BI43" i="27"/>
  <c r="BI43" i="31" s="1"/>
  <c r="BL224" i="31"/>
  <c r="BG248" i="31" s="1"/>
  <c r="BG248" i="27"/>
  <c r="W206" i="27"/>
  <c r="W206" i="31" s="1"/>
  <c r="AA231" i="20"/>
  <c r="W207" i="21"/>
  <c r="S297" i="21"/>
  <c r="S296" i="27"/>
  <c r="S296" i="31" s="1"/>
  <c r="U321" i="20"/>
  <c r="BF248" i="27"/>
  <c r="BK224" i="31"/>
  <c r="BF248" i="31" s="1"/>
  <c r="BL161" i="21"/>
  <c r="BL160" i="27"/>
  <c r="BL160" i="31" s="1"/>
  <c r="BL185" i="20"/>
  <c r="AS25" i="20"/>
  <c r="AS140" i="20"/>
  <c r="BL135" i="27"/>
  <c r="BQ111" i="31"/>
  <c r="BL135" i="31" s="1"/>
  <c r="BM251" i="27"/>
  <c r="BR227" i="31"/>
  <c r="BM251" i="31" s="1"/>
  <c r="BJ66" i="27"/>
  <c r="BJ66" i="31" s="1"/>
  <c r="BJ67" i="21"/>
  <c r="BL91" i="20"/>
  <c r="BM87" i="27"/>
  <c r="BM87" i="31" s="1"/>
  <c r="BQ112" i="20"/>
  <c r="BM88" i="21"/>
  <c r="BL339" i="21"/>
  <c r="BL338" i="27"/>
  <c r="BL338" i="31" s="1"/>
  <c r="BL338" i="24"/>
  <c r="AI26" i="20"/>
  <c r="AI141" i="20"/>
  <c r="X344" i="21"/>
  <c r="X343" i="27"/>
  <c r="X343" i="31" s="1"/>
  <c r="R137" i="27"/>
  <c r="W113" i="31"/>
  <c r="R137" i="31" s="1"/>
  <c r="W349" i="21"/>
  <c r="W348" i="27"/>
  <c r="W348" i="31" s="1"/>
  <c r="BF294" i="21"/>
  <c r="BH318" i="20"/>
  <c r="BF293" i="24"/>
  <c r="BF293" i="27"/>
  <c r="BF293" i="31" s="1"/>
  <c r="BE293" i="27"/>
  <c r="BE293" i="31" s="1"/>
  <c r="BG318" i="20"/>
  <c r="BE294" i="21"/>
  <c r="BE293" i="24"/>
  <c r="AI27" i="20"/>
  <c r="AJ143" i="20" s="1"/>
  <c r="AI142" i="20"/>
  <c r="BM318" i="27"/>
  <c r="BM318" i="31" s="1"/>
  <c r="BM319" i="21"/>
  <c r="BQ343" i="20"/>
  <c r="V257" i="20"/>
  <c r="V280" i="20" s="1"/>
  <c r="AA231" i="27"/>
  <c r="AA232" i="21"/>
  <c r="V256" i="21" s="1"/>
  <c r="BJ337" i="24"/>
  <c r="BJ338" i="21"/>
  <c r="BJ337" i="27"/>
  <c r="BJ337" i="31" s="1"/>
  <c r="BH182" i="21"/>
  <c r="BJ206" i="20"/>
  <c r="BH181" i="27"/>
  <c r="BH181" i="31" s="1"/>
  <c r="BL318" i="20"/>
  <c r="BJ294" i="21"/>
  <c r="BJ293" i="24"/>
  <c r="BJ293" i="27"/>
  <c r="BJ293" i="31" s="1"/>
  <c r="BS338" i="24"/>
  <c r="BS339" i="21"/>
  <c r="BS338" i="27"/>
  <c r="BS338" i="31" s="1"/>
  <c r="BG272" i="21"/>
  <c r="BG296" i="20"/>
  <c r="BG271" i="27"/>
  <c r="BG271" i="31" s="1"/>
  <c r="U324" i="21"/>
  <c r="U323" i="27"/>
  <c r="U323" i="31" s="1"/>
  <c r="Y348" i="20"/>
  <c r="BF271" i="27"/>
  <c r="BF271" i="31" s="1"/>
  <c r="BF296" i="20"/>
  <c r="BF272" i="21"/>
  <c r="BI249" i="27"/>
  <c r="BN225" i="31"/>
  <c r="BI249" i="31" s="1"/>
  <c r="BM182" i="21"/>
  <c r="BO206" i="20"/>
  <c r="BM181" i="27"/>
  <c r="BM181" i="31" s="1"/>
  <c r="BL47" i="20"/>
  <c r="BM140" i="20"/>
  <c r="BM163" i="20" s="1"/>
  <c r="X343" i="20"/>
  <c r="T318" i="27"/>
  <c r="T318" i="31" s="1"/>
  <c r="T319" i="21"/>
  <c r="BN337" i="27"/>
  <c r="BN337" i="31" s="1"/>
  <c r="BN338" i="21"/>
  <c r="BN337" i="24"/>
  <c r="BM299" i="20"/>
  <c r="BM274" i="27"/>
  <c r="BM274" i="31" s="1"/>
  <c r="BM275" i="21"/>
  <c r="T323" i="20"/>
  <c r="R298" i="27"/>
  <c r="R298" i="31" s="1"/>
  <c r="R299" i="21"/>
  <c r="BR109" i="31"/>
  <c r="BM133" i="31" s="1"/>
  <c r="BM133" i="27"/>
  <c r="V184" i="27"/>
  <c r="V184" i="31" s="1"/>
  <c r="X209" i="20"/>
  <c r="V185" i="21"/>
  <c r="BP316" i="27"/>
  <c r="BP316" i="31" s="1"/>
  <c r="BP316" i="24"/>
  <c r="BP317" i="21"/>
  <c r="BT341" i="20"/>
  <c r="Y212" i="20"/>
  <c r="W188" i="21"/>
  <c r="W187" i="27"/>
  <c r="W187" i="31" s="1"/>
  <c r="BJ26" i="20"/>
  <c r="BJ141" i="20"/>
  <c r="AL26" i="20"/>
  <c r="AL141" i="20"/>
  <c r="BF27" i="20"/>
  <c r="BG143" i="20" s="1"/>
  <c r="BF142" i="20"/>
  <c r="BN316" i="27"/>
  <c r="BN316" i="31" s="1"/>
  <c r="BN316" i="24"/>
  <c r="BR341" i="20"/>
  <c r="BN317" i="21"/>
  <c r="BQ338" i="24"/>
  <c r="BQ339" i="21"/>
  <c r="BQ338" i="27"/>
  <c r="BQ338" i="31" s="1"/>
  <c r="W349" i="27"/>
  <c r="W349" i="31" s="1"/>
  <c r="W350" i="21"/>
  <c r="X229" i="31"/>
  <c r="S253" i="31" s="1"/>
  <c r="S253" i="27"/>
  <c r="BL296" i="27"/>
  <c r="BL296" i="31" s="1"/>
  <c r="BL297" i="21"/>
  <c r="BN321" i="20"/>
  <c r="V324" i="20"/>
  <c r="T300" i="21"/>
  <c r="T299" i="27"/>
  <c r="T299" i="31" s="1"/>
  <c r="BG66" i="21"/>
  <c r="BI90" i="20"/>
  <c r="BG65" i="27"/>
  <c r="BG65" i="31" s="1"/>
  <c r="Z117" i="27"/>
  <c r="Z118" i="21"/>
  <c r="U142" i="21" s="1"/>
  <c r="S277" i="21"/>
  <c r="S301" i="20"/>
  <c r="S276" i="27"/>
  <c r="S276" i="31" s="1"/>
  <c r="BL204" i="27"/>
  <c r="BL204" i="31" s="1"/>
  <c r="BP229" i="20"/>
  <c r="BL205" i="21"/>
  <c r="V326" i="20"/>
  <c r="T302" i="21"/>
  <c r="T301" i="27"/>
  <c r="T301" i="31" s="1"/>
  <c r="Y227" i="31"/>
  <c r="T251" i="31" s="1"/>
  <c r="T251" i="27"/>
  <c r="X346" i="21"/>
  <c r="X345" i="27"/>
  <c r="X345" i="31" s="1"/>
  <c r="AY26" i="20"/>
  <c r="AY141" i="20"/>
  <c r="BR339" i="21"/>
  <c r="BR338" i="24"/>
  <c r="BR338" i="27"/>
  <c r="BR338" i="31" s="1"/>
  <c r="BN254" i="20"/>
  <c r="BN277" i="20" s="1"/>
  <c r="BS229" i="21"/>
  <c r="BN253" i="21" s="1"/>
  <c r="BS228" i="27"/>
  <c r="U48" i="27"/>
  <c r="U48" i="31" s="1"/>
  <c r="U49" i="21"/>
  <c r="U73" i="20"/>
  <c r="BI297" i="20"/>
  <c r="BI272" i="27"/>
  <c r="BI272" i="31" s="1"/>
  <c r="BI273" i="21"/>
  <c r="BK44" i="27"/>
  <c r="BK44" i="31" s="1"/>
  <c r="BK45" i="21"/>
  <c r="BK69" i="20"/>
  <c r="V208" i="27"/>
  <c r="V208" i="31" s="1"/>
  <c r="V209" i="21"/>
  <c r="Z233" i="20"/>
  <c r="BN294" i="27"/>
  <c r="BN294" i="31" s="1"/>
  <c r="BP319" i="20"/>
  <c r="BN295" i="21"/>
  <c r="BM341" i="20"/>
  <c r="BI316" i="24"/>
  <c r="BI317" i="21"/>
  <c r="BI316" i="27"/>
  <c r="BI316" i="31" s="1"/>
  <c r="AK26" i="20"/>
  <c r="AK141" i="20"/>
  <c r="BI26" i="20"/>
  <c r="BI141" i="20"/>
  <c r="BL65" i="27"/>
  <c r="BL65" i="31" s="1"/>
  <c r="BN90" i="20"/>
  <c r="BL66" i="21"/>
  <c r="BM295" i="21"/>
  <c r="BM294" i="27"/>
  <c r="BM294" i="31" s="1"/>
  <c r="BO319" i="20"/>
  <c r="Z116" i="21"/>
  <c r="U140" i="21" s="1"/>
  <c r="Z115" i="27"/>
  <c r="BR112" i="27"/>
  <c r="BR113" i="21"/>
  <c r="BM137" i="21" s="1"/>
  <c r="BH68" i="20"/>
  <c r="BH44" i="21"/>
  <c r="BH43" i="27"/>
  <c r="BH43" i="31" s="1"/>
  <c r="Z230" i="31"/>
  <c r="U254" i="31" s="1"/>
  <c r="U254" i="27"/>
  <c r="BN297" i="20"/>
  <c r="BN273" i="21"/>
  <c r="BN272" i="27"/>
  <c r="BN272" i="31" s="1"/>
  <c r="BK296" i="20"/>
  <c r="BK272" i="21"/>
  <c r="BK271" i="27"/>
  <c r="BK271" i="31" s="1"/>
  <c r="BG26" i="20"/>
  <c r="BG141" i="20"/>
  <c r="BI204" i="21"/>
  <c r="BM228" i="20"/>
  <c r="BI203" i="27"/>
  <c r="BI203" i="31" s="1"/>
  <c r="V95" i="20"/>
  <c r="T71" i="21"/>
  <c r="T70" i="27"/>
  <c r="T70" i="31" s="1"/>
  <c r="BJ340" i="20"/>
  <c r="BF315" i="27"/>
  <c r="BF315" i="31" s="1"/>
  <c r="BF315" i="24"/>
  <c r="BF316" i="21"/>
  <c r="Y230" i="27"/>
  <c r="Y231" i="21"/>
  <c r="T255" i="21" s="1"/>
  <c r="T256" i="20"/>
  <c r="T279" i="20" s="1"/>
  <c r="BJ203" i="27"/>
  <c r="BJ203" i="31" s="1"/>
  <c r="BN228" i="20"/>
  <c r="BJ204" i="21"/>
  <c r="V189" i="20"/>
  <c r="V164" i="27"/>
  <c r="V164" i="31" s="1"/>
  <c r="V165" i="21"/>
  <c r="BN111" i="21"/>
  <c r="BI135" i="21" s="1"/>
  <c r="BN110" i="27"/>
  <c r="BP109" i="27"/>
  <c r="BP110" i="21"/>
  <c r="BK134" i="21" s="1"/>
  <c r="BK109" i="27"/>
  <c r="BK110" i="21"/>
  <c r="BF134" i="21" s="1"/>
  <c r="Y112" i="27"/>
  <c r="Y113" i="21"/>
  <c r="T137" i="21" s="1"/>
  <c r="T138" i="27"/>
  <c r="Y114" i="31"/>
  <c r="T138" i="31" s="1"/>
  <c r="AB234" i="20"/>
  <c r="X209" i="27"/>
  <c r="X209" i="31" s="1"/>
  <c r="X210" i="21"/>
  <c r="BI87" i="27"/>
  <c r="BI87" i="31" s="1"/>
  <c r="BM112" i="20"/>
  <c r="BI88" i="21"/>
  <c r="BG315" i="27"/>
  <c r="BG315" i="31" s="1"/>
  <c r="BG315" i="24"/>
  <c r="BK340" i="20"/>
  <c r="BG316" i="21"/>
  <c r="U348" i="27"/>
  <c r="U348" i="31" s="1"/>
  <c r="U349" i="21"/>
  <c r="W340" i="27"/>
  <c r="W340" i="31" s="1"/>
  <c r="W341" i="21"/>
  <c r="BJ252" i="20"/>
  <c r="BJ275" i="20" s="1"/>
  <c r="BO227" i="21"/>
  <c r="BJ251" i="21" s="1"/>
  <c r="BO226" i="27"/>
  <c r="X96" i="20"/>
  <c r="V71" i="27"/>
  <c r="V71" i="31" s="1"/>
  <c r="V72" i="21"/>
  <c r="BL110" i="21"/>
  <c r="BG134" i="21" s="1"/>
  <c r="BL109" i="27"/>
  <c r="AX188" i="24"/>
  <c r="AX189" i="24" s="1"/>
  <c r="Z119" i="24"/>
  <c r="Q354" i="22"/>
  <c r="AK328" i="22"/>
  <c r="AK329" i="22" s="1"/>
  <c r="BK23" i="22"/>
  <c r="BK138" i="22"/>
  <c r="BK25" i="22"/>
  <c r="BK140" i="22"/>
  <c r="AU25" i="22"/>
  <c r="AU140" i="22"/>
  <c r="AW159" i="27"/>
  <c r="AW159" i="31" s="1"/>
  <c r="AC118" i="24"/>
  <c r="X142" i="24" s="1"/>
  <c r="AW160" i="21"/>
  <c r="AL45" i="27"/>
  <c r="AL45" i="31" s="1"/>
  <c r="AA160" i="21"/>
  <c r="BJ48" i="21"/>
  <c r="AW89" i="21"/>
  <c r="AJ161" i="21"/>
  <c r="AT66" i="21"/>
  <c r="AT236" i="22"/>
  <c r="AO259" i="22"/>
  <c r="V303" i="9"/>
  <c r="X326" i="9"/>
  <c r="AB349" i="9" s="1"/>
  <c r="AA87" i="21"/>
  <c r="AA86" i="27"/>
  <c r="AA86" i="31" s="1"/>
  <c r="AA43" i="21"/>
  <c r="AA42" i="27"/>
  <c r="AA42" i="31" s="1"/>
  <c r="AN131" i="24"/>
  <c r="AS118" i="24"/>
  <c r="BC161" i="20"/>
  <c r="BC182" i="8"/>
  <c r="AT227" i="20"/>
  <c r="AO249" i="8"/>
  <c r="AO272" i="8" s="1"/>
  <c r="BA181" i="21"/>
  <c r="BA180" i="27"/>
  <c r="BA180" i="31" s="1"/>
  <c r="AP223" i="31"/>
  <c r="AK247" i="31" s="1"/>
  <c r="AK247" i="27"/>
  <c r="AO316" i="8"/>
  <c r="AM295" i="20"/>
  <c r="AF110" i="8"/>
  <c r="AF112" i="20" s="1"/>
  <c r="AB89" i="20"/>
  <c r="BC107" i="31"/>
  <c r="AX131" i="31" s="1"/>
  <c r="AX131" i="27"/>
  <c r="BC181" i="21"/>
  <c r="BC180" i="27"/>
  <c r="BC180" i="31" s="1"/>
  <c r="AE86" i="27"/>
  <c r="AE86" i="31" s="1"/>
  <c r="AE87" i="21"/>
  <c r="W324" i="9"/>
  <c r="AA347" i="9" s="1"/>
  <c r="U301" i="9"/>
  <c r="AW320" i="9"/>
  <c r="BA343" i="9" s="1"/>
  <c r="AU297" i="9"/>
  <c r="BD110" i="27"/>
  <c r="BD111" i="21"/>
  <c r="AY135" i="21" s="1"/>
  <c r="AP250" i="20"/>
  <c r="AU225" i="21"/>
  <c r="AP249" i="21" s="1"/>
  <c r="AU224" i="27"/>
  <c r="AR223" i="31"/>
  <c r="AM247" i="31" s="1"/>
  <c r="AM247" i="27"/>
  <c r="AA180" i="27"/>
  <c r="AA180" i="31" s="1"/>
  <c r="AA181" i="21"/>
  <c r="AO181" i="21"/>
  <c r="AO180" i="27"/>
  <c r="AO180" i="31" s="1"/>
  <c r="AF203" i="21"/>
  <c r="AF202" i="27"/>
  <c r="AF202" i="31" s="1"/>
  <c r="AN292" i="27"/>
  <c r="AN292" i="31" s="1"/>
  <c r="AN293" i="21"/>
  <c r="AN292" i="24"/>
  <c r="AC132" i="27"/>
  <c r="AH108" i="31"/>
  <c r="AC132" i="31" s="1"/>
  <c r="BH227" i="20"/>
  <c r="BC249" i="8"/>
  <c r="BC272" i="8" s="1"/>
  <c r="BD223" i="31"/>
  <c r="AY247" i="31" s="1"/>
  <c r="AY247" i="27"/>
  <c r="AS110" i="21"/>
  <c r="AN134" i="21" s="1"/>
  <c r="AS109" i="27"/>
  <c r="AQ249" i="8"/>
  <c r="AQ272" i="8" s="1"/>
  <c r="AV227" i="20"/>
  <c r="BC86" i="27"/>
  <c r="BC86" i="31" s="1"/>
  <c r="BC87" i="21"/>
  <c r="AX68" i="20"/>
  <c r="AZ89" i="8"/>
  <c r="BH66" i="8"/>
  <c r="BJ89" i="8" s="1"/>
  <c r="BN112" i="8" s="1"/>
  <c r="BH43" i="9"/>
  <c r="BH66" i="9" s="1"/>
  <c r="BJ89" i="9" s="1"/>
  <c r="BN112" i="9" s="1"/>
  <c r="BI136" i="9" s="1"/>
  <c r="BI159" i="9" s="1"/>
  <c r="BI182" i="9" s="1"/>
  <c r="BK205" i="9" s="1"/>
  <c r="BO228" i="9" s="1"/>
  <c r="BJ252" i="9" s="1"/>
  <c r="BJ275" i="9" s="1"/>
  <c r="BD236" i="22"/>
  <c r="AY259" i="22"/>
  <c r="AP45" i="20"/>
  <c r="AP66" i="8"/>
  <c r="AP43" i="9"/>
  <c r="AP66" i="9" s="1"/>
  <c r="AR89" i="9" s="1"/>
  <c r="AV112" i="9" s="1"/>
  <c r="AQ136" i="9" s="1"/>
  <c r="AQ159" i="9" s="1"/>
  <c r="AQ182" i="9" s="1"/>
  <c r="AX250" i="8"/>
  <c r="AX273" i="8" s="1"/>
  <c r="BC228" i="20"/>
  <c r="AX252" i="20" s="1"/>
  <c r="R66" i="34"/>
  <c r="R144" i="34" s="1"/>
  <c r="X339" i="8"/>
  <c r="T318" i="20"/>
  <c r="R46" i="33"/>
  <c r="T317" i="22"/>
  <c r="Y132" i="27"/>
  <c r="AD108" i="31"/>
  <c r="Y132" i="31" s="1"/>
  <c r="W298" i="9"/>
  <c r="Y321" i="9"/>
  <c r="AC344" i="9" s="1"/>
  <c r="AZ198" i="27"/>
  <c r="AZ198" i="31" s="1"/>
  <c r="AZ199" i="21"/>
  <c r="AZ198" i="24"/>
  <c r="BD221" i="9"/>
  <c r="AM86" i="27"/>
  <c r="AM86" i="31" s="1"/>
  <c r="AM87" i="21"/>
  <c r="AH137" i="8"/>
  <c r="AH160" i="8" s="1"/>
  <c r="AH22" i="8"/>
  <c r="AG21" i="31"/>
  <c r="AG21" i="27"/>
  <c r="AG22" i="21"/>
  <c r="AG21" i="24"/>
  <c r="AG21" i="9"/>
  <c r="AG44" i="8"/>
  <c r="AK132" i="27"/>
  <c r="AP108" i="31"/>
  <c r="AK132" i="31" s="1"/>
  <c r="BB183" i="20"/>
  <c r="BD204" i="8"/>
  <c r="BF227" i="20"/>
  <c r="BA249" i="8"/>
  <c r="BA272" i="8" s="1"/>
  <c r="AA67" i="20"/>
  <c r="AC88" i="8"/>
  <c r="AX133" i="27"/>
  <c r="BC109" i="31"/>
  <c r="AX133" i="31" s="1"/>
  <c r="BB45" i="20"/>
  <c r="BB66" i="8"/>
  <c r="BB43" i="9"/>
  <c r="BB66" i="9" s="1"/>
  <c r="BD89" i="9" s="1"/>
  <c r="BC205" i="20"/>
  <c r="BG226" i="8"/>
  <c r="AC314" i="27"/>
  <c r="AC314" i="31" s="1"/>
  <c r="AC315" i="21"/>
  <c r="AC314" i="24"/>
  <c r="AD204" i="8"/>
  <c r="AB183" i="20"/>
  <c r="AY226" i="8"/>
  <c r="AU205" i="20"/>
  <c r="AQ181" i="21"/>
  <c r="AQ180" i="27"/>
  <c r="AQ180" i="31" s="1"/>
  <c r="AX131" i="24"/>
  <c r="BC118" i="24"/>
  <c r="BE205" i="20"/>
  <c r="BI226" i="8"/>
  <c r="AI110" i="21"/>
  <c r="AD134" i="21" s="1"/>
  <c r="AI109" i="27"/>
  <c r="AO132" i="27"/>
  <c r="AT108" i="31"/>
  <c r="AO132" i="31" s="1"/>
  <c r="AT203" i="21"/>
  <c r="AT202" i="27"/>
  <c r="AT202" i="31" s="1"/>
  <c r="AJ131" i="24"/>
  <c r="AO118" i="24"/>
  <c r="AU88" i="8"/>
  <c r="AS67" i="20"/>
  <c r="BF236" i="22"/>
  <c r="BA259" i="22"/>
  <c r="AK270" i="24"/>
  <c r="AK270" i="27"/>
  <c r="AK270" i="31" s="1"/>
  <c r="AK271" i="21"/>
  <c r="AP273" i="20"/>
  <c r="AP294" i="8"/>
  <c r="AQ205" i="20"/>
  <c r="AU226" i="8"/>
  <c r="AO205" i="20"/>
  <c r="AO204" i="21" s="1"/>
  <c r="AS226" i="8"/>
  <c r="AD317" i="20"/>
  <c r="AD316" i="22"/>
  <c r="AH338" i="8"/>
  <c r="AU161" i="20"/>
  <c r="AU182" i="8"/>
  <c r="BD203" i="21"/>
  <c r="BD202" i="27"/>
  <c r="BD202" i="31" s="1"/>
  <c r="AO86" i="27"/>
  <c r="AO86" i="31" s="1"/>
  <c r="AO87" i="21"/>
  <c r="X292" i="24"/>
  <c r="X292" i="27"/>
  <c r="X292" i="31" s="1"/>
  <c r="X293" i="21"/>
  <c r="AQ67" i="20"/>
  <c r="AS88" i="8"/>
  <c r="BG109" i="27"/>
  <c r="BG110" i="21"/>
  <c r="BB134" i="21" s="1"/>
  <c r="AX43" i="27"/>
  <c r="AX43" i="31" s="1"/>
  <c r="AX44" i="21"/>
  <c r="AZ44" i="21"/>
  <c r="AZ43" i="27"/>
  <c r="AZ43" i="31" s="1"/>
  <c r="AS338" i="22"/>
  <c r="AS339" i="20"/>
  <c r="BB317" i="20"/>
  <c r="BF338" i="8"/>
  <c r="BB316" i="22"/>
  <c r="R294" i="21"/>
  <c r="R293" i="27"/>
  <c r="R293" i="31" s="1"/>
  <c r="R293" i="24"/>
  <c r="BA316" i="8"/>
  <c r="AY295" i="20"/>
  <c r="W89" i="8"/>
  <c r="U68" i="20"/>
  <c r="AU110" i="21"/>
  <c r="AP134" i="21" s="1"/>
  <c r="AU109" i="27"/>
  <c r="AQ110" i="21"/>
  <c r="AL134" i="21" s="1"/>
  <c r="AQ109" i="27"/>
  <c r="AG182" i="8"/>
  <c r="AG161" i="20"/>
  <c r="X205" i="8"/>
  <c r="V184" i="20"/>
  <c r="AL294" i="8"/>
  <c r="AL273" i="20"/>
  <c r="AL272" i="21" s="1"/>
  <c r="BB203" i="21"/>
  <c r="BB202" i="27"/>
  <c r="BB202" i="31" s="1"/>
  <c r="AD273" i="20"/>
  <c r="AD294" i="8"/>
  <c r="AW66" i="21"/>
  <c r="AW65" i="27"/>
  <c r="AW65" i="31" s="1"/>
  <c r="U181" i="27"/>
  <c r="U181" i="31" s="1"/>
  <c r="U182" i="21"/>
  <c r="AS181" i="21"/>
  <c r="AS180" i="27"/>
  <c r="AS180" i="31" s="1"/>
  <c r="AW226" i="8"/>
  <c r="AS205" i="20"/>
  <c r="BH110" i="8"/>
  <c r="BH112" i="20" s="1"/>
  <c r="BD89" i="20"/>
  <c r="AL64" i="27"/>
  <c r="AL64" i="31" s="1"/>
  <c r="AL65" i="21"/>
  <c r="AX227" i="20"/>
  <c r="AS249" i="8"/>
  <c r="AS272" i="8" s="1"/>
  <c r="AR236" i="22"/>
  <c r="AM259" i="22"/>
  <c r="AS42" i="27"/>
  <c r="AS42" i="31" s="1"/>
  <c r="AS43" i="21"/>
  <c r="AK295" i="20"/>
  <c r="AM316" i="8"/>
  <c r="AZ131" i="24"/>
  <c r="BE118" i="24"/>
  <c r="U22" i="24"/>
  <c r="U45" i="8"/>
  <c r="V138" i="8"/>
  <c r="V161" i="8" s="1"/>
  <c r="V184" i="8" s="1"/>
  <c r="X207" i="8" s="1"/>
  <c r="AB230" i="8" s="1"/>
  <c r="W254" i="8" s="1"/>
  <c r="W277" i="8" s="1"/>
  <c r="W300" i="8" s="1"/>
  <c r="Y323" i="8" s="1"/>
  <c r="AC346" i="8" s="1"/>
  <c r="U23" i="21"/>
  <c r="U22" i="9"/>
  <c r="U22" i="31"/>
  <c r="U22" i="27"/>
  <c r="V23" i="8"/>
  <c r="BA247" i="27"/>
  <c r="BF223" i="31"/>
  <c r="BA247" i="31" s="1"/>
  <c r="BB110" i="27"/>
  <c r="BB111" i="21"/>
  <c r="AW135" i="21" s="1"/>
  <c r="AQ295" i="20"/>
  <c r="AS316" i="8"/>
  <c r="Z317" i="20"/>
  <c r="Z316" i="22"/>
  <c r="AD338" i="8"/>
  <c r="AQ42" i="27"/>
  <c r="AQ42" i="31" s="1"/>
  <c r="AQ43" i="21"/>
  <c r="BA295" i="20"/>
  <c r="BC316" i="8"/>
  <c r="AZ340" i="20"/>
  <c r="AZ339" i="22"/>
  <c r="AU339" i="20"/>
  <c r="AU338" i="22"/>
  <c r="AZ292" i="27"/>
  <c r="AZ292" i="31" s="1"/>
  <c r="AZ293" i="21"/>
  <c r="AZ292" i="24"/>
  <c r="AL293" i="21"/>
  <c r="AL292" i="24"/>
  <c r="AL292" i="27"/>
  <c r="AL292" i="31" s="1"/>
  <c r="AY270" i="27"/>
  <c r="AY270" i="31" s="1"/>
  <c r="AY271" i="21"/>
  <c r="AY270" i="24"/>
  <c r="U44" i="21"/>
  <c r="U43" i="27"/>
  <c r="U43" i="31" s="1"/>
  <c r="AQ87" i="21"/>
  <c r="AQ86" i="27"/>
  <c r="AQ86" i="31" s="1"/>
  <c r="AF66" i="8"/>
  <c r="AF45" i="20"/>
  <c r="AF43" i="9"/>
  <c r="AF66" i="9" s="1"/>
  <c r="AH89" i="9" s="1"/>
  <c r="AL112" i="9" s="1"/>
  <c r="AG136" i="9" s="1"/>
  <c r="AG159" i="9" s="1"/>
  <c r="AG182" i="9" s="1"/>
  <c r="AI205" i="9" s="1"/>
  <c r="AM228" i="9" s="1"/>
  <c r="AH252" i="9" s="1"/>
  <c r="AH275" i="9" s="1"/>
  <c r="AJ321" i="9" s="1"/>
  <c r="AN344" i="9" s="1"/>
  <c r="V159" i="27"/>
  <c r="V159" i="31" s="1"/>
  <c r="V160" i="21"/>
  <c r="AF89" i="20"/>
  <c r="AJ110" i="8"/>
  <c r="AJ112" i="20" s="1"/>
  <c r="AW295" i="8"/>
  <c r="AW274" i="20"/>
  <c r="W23" i="21"/>
  <c r="W22" i="24"/>
  <c r="W22" i="9"/>
  <c r="W45" i="8"/>
  <c r="X138" i="8"/>
  <c r="X161" i="8" s="1"/>
  <c r="X23" i="8"/>
  <c r="W22" i="31"/>
  <c r="W22" i="27"/>
  <c r="BC111" i="8"/>
  <c r="BC113" i="20" s="1"/>
  <c r="BC111" i="27" s="1"/>
  <c r="AY90" i="20"/>
  <c r="AZ317" i="8"/>
  <c r="AX296" i="20"/>
  <c r="AA335" i="9"/>
  <c r="W313" i="21"/>
  <c r="W312" i="24"/>
  <c r="W312" i="27"/>
  <c r="W312" i="31" s="1"/>
  <c r="AK314" i="24"/>
  <c r="AK315" i="21"/>
  <c r="AK314" i="27"/>
  <c r="AK314" i="31" s="1"/>
  <c r="AM132" i="27"/>
  <c r="AR108" i="31"/>
  <c r="AM132" i="31" s="1"/>
  <c r="AA227" i="8"/>
  <c r="W206" i="20"/>
  <c r="U46" i="34"/>
  <c r="U124" i="34" s="1"/>
  <c r="BB65" i="21"/>
  <c r="BB64" i="27"/>
  <c r="BB64" i="31" s="1"/>
  <c r="AR110" i="8"/>
  <c r="AR112" i="20" s="1"/>
  <c r="AN89" i="20"/>
  <c r="AC44" i="8"/>
  <c r="AD137" i="8"/>
  <c r="AD160" i="8" s="1"/>
  <c r="AD22" i="8"/>
  <c r="AC21" i="31"/>
  <c r="AC21" i="27"/>
  <c r="AC22" i="21"/>
  <c r="AC21" i="24"/>
  <c r="AC21" i="9"/>
  <c r="BA67" i="20"/>
  <c r="BC88" i="8"/>
  <c r="AE316" i="8"/>
  <c r="AC295" i="20"/>
  <c r="AC294" i="21" s="1"/>
  <c r="AM42" i="27"/>
  <c r="AM42" i="31" s="1"/>
  <c r="AM43" i="21"/>
  <c r="AZ131" i="27"/>
  <c r="BE107" i="31"/>
  <c r="AZ131" i="31" s="1"/>
  <c r="AF227" i="20"/>
  <c r="AA249" i="8"/>
  <c r="AA272" i="8" s="1"/>
  <c r="BA247" i="24"/>
  <c r="BF234" i="24"/>
  <c r="Y314" i="24"/>
  <c r="Y314" i="27"/>
  <c r="Y314" i="31" s="1"/>
  <c r="Y315" i="21"/>
  <c r="AM314" i="27"/>
  <c r="AM314" i="31" s="1"/>
  <c r="AM315" i="21"/>
  <c r="AM314" i="24"/>
  <c r="AX87" i="27"/>
  <c r="AX87" i="31" s="1"/>
  <c r="AX88" i="21"/>
  <c r="BF204" i="8"/>
  <c r="BD183" i="20"/>
  <c r="BE339" i="20"/>
  <c r="BE338" i="22"/>
  <c r="AZ68" i="20"/>
  <c r="BB89" i="8"/>
  <c r="AV316" i="21"/>
  <c r="AV315" i="24"/>
  <c r="AV315" i="27"/>
  <c r="AV315" i="31" s="1"/>
  <c r="AO314" i="27"/>
  <c r="AO314" i="31" s="1"/>
  <c r="AO314" i="24"/>
  <c r="AO315" i="21"/>
  <c r="T295" i="8"/>
  <c r="T274" i="20"/>
  <c r="AQ315" i="21"/>
  <c r="AQ314" i="27"/>
  <c r="AQ314" i="31" s="1"/>
  <c r="AQ314" i="24"/>
  <c r="BE21" i="24"/>
  <c r="BE21" i="9"/>
  <c r="BE44" i="8"/>
  <c r="BF137" i="8"/>
  <c r="BF160" i="8" s="1"/>
  <c r="BE21" i="31"/>
  <c r="BE21" i="27"/>
  <c r="BF22" i="8"/>
  <c r="BE22" i="21"/>
  <c r="AR338" i="8"/>
  <c r="AN317" i="20"/>
  <c r="AN316" i="22"/>
  <c r="AZ162" i="20"/>
  <c r="AZ183" i="8"/>
  <c r="AZ294" i="8"/>
  <c r="AZ273" i="20"/>
  <c r="AJ292" i="24"/>
  <c r="AJ293" i="21"/>
  <c r="AJ292" i="27"/>
  <c r="AJ292" i="31" s="1"/>
  <c r="AO312" i="27"/>
  <c r="AO312" i="31" s="1"/>
  <c r="AS335" i="9"/>
  <c r="AO312" i="24"/>
  <c r="AO313" i="21"/>
  <c r="AD64" i="27"/>
  <c r="AD64" i="31" s="1"/>
  <c r="AD65" i="21"/>
  <c r="AW251" i="20"/>
  <c r="BB226" i="21"/>
  <c r="AW250" i="21" s="1"/>
  <c r="BB225" i="27"/>
  <c r="W162" i="20"/>
  <c r="W183" i="8"/>
  <c r="BA90" i="20"/>
  <c r="BE111" i="8"/>
  <c r="BE113" i="20" s="1"/>
  <c r="U289" i="24"/>
  <c r="U289" i="27"/>
  <c r="U289" i="31" s="1"/>
  <c r="U290" i="21"/>
  <c r="AO339" i="20"/>
  <c r="AO338" i="22"/>
  <c r="BB250" i="20"/>
  <c r="BG225" i="21"/>
  <c r="BB249" i="21" s="1"/>
  <c r="BG224" i="27"/>
  <c r="U87" i="27"/>
  <c r="U87" i="31" s="1"/>
  <c r="U88" i="21"/>
  <c r="AQ107" i="31"/>
  <c r="AL131" i="31" s="1"/>
  <c r="AL131" i="27"/>
  <c r="AC161" i="20"/>
  <c r="AC182" i="8"/>
  <c r="BA42" i="27"/>
  <c r="BA42" i="31" s="1"/>
  <c r="BA43" i="21"/>
  <c r="AQ297" i="9"/>
  <c r="AS320" i="9"/>
  <c r="AW343" i="9" s="1"/>
  <c r="AQ320" i="9"/>
  <c r="AU343" i="9" s="1"/>
  <c r="AO297" i="9"/>
  <c r="BG320" i="9"/>
  <c r="BK343" i="9" s="1"/>
  <c r="BE297" i="9"/>
  <c r="AB203" i="21"/>
  <c r="AB202" i="27"/>
  <c r="AB202" i="31" s="1"/>
  <c r="AC338" i="22"/>
  <c r="AC339" i="20"/>
  <c r="AQ338" i="22"/>
  <c r="AQ339" i="20"/>
  <c r="AP204" i="8"/>
  <c r="AN183" i="20"/>
  <c r="AQ271" i="21"/>
  <c r="AQ270" i="27"/>
  <c r="AQ270" i="31" s="1"/>
  <c r="AQ270" i="24"/>
  <c r="BD158" i="27"/>
  <c r="BD158" i="31" s="1"/>
  <c r="BD159" i="21"/>
  <c r="AG243" i="27"/>
  <c r="AL219" i="31"/>
  <c r="AG243" i="31" s="1"/>
  <c r="BA270" i="24"/>
  <c r="BA281" i="24" s="1"/>
  <c r="BA282" i="24" s="1"/>
  <c r="BA270" i="27"/>
  <c r="BA270" i="31" s="1"/>
  <c r="BA271" i="21"/>
  <c r="AH236" i="22"/>
  <c r="AC259" i="22"/>
  <c r="T47" i="9"/>
  <c r="T70" i="9" s="1"/>
  <c r="V93" i="9" s="1"/>
  <c r="Z116" i="9" s="1"/>
  <c r="U140" i="9" s="1"/>
  <c r="U163" i="9" s="1"/>
  <c r="U186" i="9" s="1"/>
  <c r="W209" i="9" s="1"/>
  <c r="AA232" i="9" s="1"/>
  <c r="V256" i="9" s="1"/>
  <c r="V279" i="9" s="1"/>
  <c r="T70" i="8"/>
  <c r="V93" i="8" s="1"/>
  <c r="Z116" i="8" s="1"/>
  <c r="BE182" i="8"/>
  <c r="BE161" i="20"/>
  <c r="AS161" i="20"/>
  <c r="AS182" i="8"/>
  <c r="U317" i="8"/>
  <c r="S296" i="20"/>
  <c r="S295" i="21" s="1"/>
  <c r="BA23" i="8"/>
  <c r="AZ22" i="31"/>
  <c r="AZ22" i="27"/>
  <c r="AZ22" i="24"/>
  <c r="AZ23" i="21"/>
  <c r="AZ22" i="9"/>
  <c r="AZ45" i="8"/>
  <c r="BA138" i="8"/>
  <c r="BA161" i="8" s="1"/>
  <c r="BA184" i="20"/>
  <c r="BC205" i="8"/>
  <c r="AP338" i="8"/>
  <c r="AL316" i="22"/>
  <c r="AL317" i="20"/>
  <c r="W321" i="9"/>
  <c r="AA344" i="9" s="1"/>
  <c r="U298" i="9"/>
  <c r="AR89" i="20"/>
  <c r="AV110" i="8"/>
  <c r="AV112" i="20" s="1"/>
  <c r="BB22" i="24"/>
  <c r="BB23" i="21"/>
  <c r="BB22" i="9"/>
  <c r="BB45" i="8"/>
  <c r="BC138" i="8"/>
  <c r="BC161" i="8" s="1"/>
  <c r="BC23" i="8"/>
  <c r="BB22" i="31"/>
  <c r="BB22" i="27"/>
  <c r="AX315" i="24"/>
  <c r="AX316" i="21"/>
  <c r="AX315" i="27"/>
  <c r="AX315" i="31" s="1"/>
  <c r="BJ162" i="27"/>
  <c r="BJ162" i="31" s="1"/>
  <c r="AF183" i="20"/>
  <c r="AH204" i="8"/>
  <c r="BB89" i="20"/>
  <c r="BF110" i="8"/>
  <c r="BF112" i="20" s="1"/>
  <c r="V46" i="20"/>
  <c r="V67" i="8"/>
  <c r="V44" i="9"/>
  <c r="V67" i="9" s="1"/>
  <c r="X90" i="9" s="1"/>
  <c r="AB113" i="9" s="1"/>
  <c r="W137" i="9" s="1"/>
  <c r="W160" i="9" s="1"/>
  <c r="W183" i="9" s="1"/>
  <c r="Y206" i="9" s="1"/>
  <c r="AC229" i="9" s="1"/>
  <c r="X253" i="9" s="1"/>
  <c r="X276" i="9" s="1"/>
  <c r="X299" i="9" s="1"/>
  <c r="AY65" i="27"/>
  <c r="AY65" i="31" s="1"/>
  <c r="AY66" i="21"/>
  <c r="AP293" i="21"/>
  <c r="AP292" i="27"/>
  <c r="AP292" i="31" s="1"/>
  <c r="AP292" i="24"/>
  <c r="AY274" i="20"/>
  <c r="AY295" i="8"/>
  <c r="BB273" i="20"/>
  <c r="BB294" i="8"/>
  <c r="Y111" i="21"/>
  <c r="T135" i="21" s="1"/>
  <c r="Y110" i="27"/>
  <c r="AL131" i="24"/>
  <c r="AQ118" i="24"/>
  <c r="AB43" i="9"/>
  <c r="AB66" i="9" s="1"/>
  <c r="AD89" i="9" s="1"/>
  <c r="AH112" i="9" s="1"/>
  <c r="AC136" i="9" s="1"/>
  <c r="AC159" i="9" s="1"/>
  <c r="AC182" i="9" s="1"/>
  <c r="AE205" i="9" s="1"/>
  <c r="AI228" i="9" s="1"/>
  <c r="AD252" i="9" s="1"/>
  <c r="AD275" i="9" s="1"/>
  <c r="AD298" i="9" s="1"/>
  <c r="AB45" i="20"/>
  <c r="AB66" i="8"/>
  <c r="X131" i="27"/>
  <c r="AC107" i="31"/>
  <c r="X131" i="31" s="1"/>
  <c r="AR227" i="20"/>
  <c r="AM249" i="8"/>
  <c r="AM272" i="8" s="1"/>
  <c r="AO67" i="20"/>
  <c r="AQ88" i="8"/>
  <c r="AM67" i="20"/>
  <c r="AO88" i="8"/>
  <c r="BE88" i="8"/>
  <c r="BC67" i="20"/>
  <c r="AV137" i="8"/>
  <c r="AV160" i="8" s="1"/>
  <c r="AV22" i="8"/>
  <c r="AU21" i="31"/>
  <c r="AU21" i="27"/>
  <c r="AU21" i="24"/>
  <c r="AU22" i="21"/>
  <c r="AU21" i="9"/>
  <c r="AU44" i="8"/>
  <c r="AN159" i="21"/>
  <c r="AN158" i="27"/>
  <c r="AN158" i="31" s="1"/>
  <c r="AX292" i="24"/>
  <c r="AX293" i="21"/>
  <c r="AX292" i="27"/>
  <c r="AX292" i="31" s="1"/>
  <c r="AG289" i="9"/>
  <c r="AI312" i="9"/>
  <c r="AG267" i="21"/>
  <c r="AG266" i="27"/>
  <c r="AG266" i="31" s="1"/>
  <c r="AG266" i="24"/>
  <c r="BA87" i="21"/>
  <c r="BA86" i="27"/>
  <c r="BA86" i="31" s="1"/>
  <c r="BI21" i="31"/>
  <c r="BI21" i="27"/>
  <c r="BI21" i="24"/>
  <c r="BI44" i="8"/>
  <c r="BI22" i="21"/>
  <c r="BI21" i="9"/>
  <c r="BJ22" i="8"/>
  <c r="BJ137" i="8"/>
  <c r="BJ160" i="8" s="1"/>
  <c r="BJ183" i="8" s="1"/>
  <c r="BL206" i="8" s="1"/>
  <c r="BP229" i="8" s="1"/>
  <c r="BK253" i="8" s="1"/>
  <c r="BK276" i="8" s="1"/>
  <c r="BK299" i="8" s="1"/>
  <c r="BM322" i="8" s="1"/>
  <c r="BQ345" i="8" s="1"/>
  <c r="AO21" i="27"/>
  <c r="AO21" i="24"/>
  <c r="AO22" i="21"/>
  <c r="AO21" i="9"/>
  <c r="AO44" i="8"/>
  <c r="AP137" i="8"/>
  <c r="AP160" i="8" s="1"/>
  <c r="AP22" i="8"/>
  <c r="AO21" i="31"/>
  <c r="AX317" i="8"/>
  <c r="AV296" i="20"/>
  <c r="BD45" i="20"/>
  <c r="BD43" i="9"/>
  <c r="BD66" i="9" s="1"/>
  <c r="BF89" i="9" s="1"/>
  <c r="BJ112" i="9" s="1"/>
  <c r="BE136" i="9" s="1"/>
  <c r="BE159" i="9" s="1"/>
  <c r="BE182" i="9" s="1"/>
  <c r="BG205" i="9" s="1"/>
  <c r="BK228" i="9" s="1"/>
  <c r="BD66" i="8"/>
  <c r="AT137" i="8"/>
  <c r="AT160" i="8" s="1"/>
  <c r="AS21" i="31"/>
  <c r="AS21" i="27"/>
  <c r="AS21" i="24"/>
  <c r="AS22" i="21"/>
  <c r="AS21" i="9"/>
  <c r="AS44" i="8"/>
  <c r="AT22" i="8"/>
  <c r="AY46" i="20"/>
  <c r="AY67" i="8"/>
  <c r="AY44" i="9"/>
  <c r="AY67" i="9" s="1"/>
  <c r="BA90" i="9" s="1"/>
  <c r="BE113" i="9" s="1"/>
  <c r="AZ137" i="9" s="1"/>
  <c r="AZ160" i="9" s="1"/>
  <c r="AZ183" i="9" s="1"/>
  <c r="BB206" i="9" s="1"/>
  <c r="BF229" i="9" s="1"/>
  <c r="BA253" i="9" s="1"/>
  <c r="BA276" i="9" s="1"/>
  <c r="BA160" i="21"/>
  <c r="BA159" i="27"/>
  <c r="BA159" i="31" s="1"/>
  <c r="U250" i="8"/>
  <c r="U273" i="8" s="1"/>
  <c r="Z228" i="20"/>
  <c r="U252" i="20" s="1"/>
  <c r="AA316" i="8"/>
  <c r="Y295" i="20"/>
  <c r="AP65" i="21"/>
  <c r="AP64" i="27"/>
  <c r="AP64" i="31" s="1"/>
  <c r="AK226" i="8"/>
  <c r="AG205" i="20"/>
  <c r="BB162" i="20"/>
  <c r="BB183" i="8"/>
  <c r="BA109" i="31"/>
  <c r="AV133" i="31" s="1"/>
  <c r="AV133" i="27"/>
  <c r="BB339" i="22"/>
  <c r="BB340" i="20"/>
  <c r="AZ64" i="27"/>
  <c r="AZ64" i="31" s="1"/>
  <c r="AZ65" i="21"/>
  <c r="Z273" i="20"/>
  <c r="Z294" i="8"/>
  <c r="AR317" i="20"/>
  <c r="AR316" i="22"/>
  <c r="AV338" i="8"/>
  <c r="Z111" i="8"/>
  <c r="Z113" i="20" s="1"/>
  <c r="T22" i="34"/>
  <c r="T100" i="34" s="1"/>
  <c r="V90" i="20"/>
  <c r="AY251" i="20"/>
  <c r="BD226" i="21"/>
  <c r="AY250" i="21" s="1"/>
  <c r="BD225" i="27"/>
  <c r="AZ250" i="8"/>
  <c r="AZ273" i="8" s="1"/>
  <c r="BE228" i="20"/>
  <c r="AM271" i="21"/>
  <c r="AM270" i="24"/>
  <c r="AM270" i="27"/>
  <c r="AM270" i="31" s="1"/>
  <c r="AB131" i="24"/>
  <c r="AG118" i="24"/>
  <c r="AS87" i="21"/>
  <c r="AS86" i="27"/>
  <c r="AS86" i="31" s="1"/>
  <c r="AN202" i="27"/>
  <c r="AN202" i="31" s="1"/>
  <c r="AN203" i="21"/>
  <c r="X109" i="31"/>
  <c r="S133" i="31" s="1"/>
  <c r="S133" i="27"/>
  <c r="AO42" i="27"/>
  <c r="AO42" i="31" s="1"/>
  <c r="AO43" i="21"/>
  <c r="AV223" i="31"/>
  <c r="AQ247" i="31" s="1"/>
  <c r="AQ247" i="27"/>
  <c r="T44" i="9"/>
  <c r="T67" i="9" s="1"/>
  <c r="V90" i="9" s="1"/>
  <c r="Z113" i="9" s="1"/>
  <c r="U137" i="9" s="1"/>
  <c r="U160" i="9" s="1"/>
  <c r="U183" i="9" s="1"/>
  <c r="W206" i="9" s="1"/>
  <c r="AA229" i="9" s="1"/>
  <c r="V253" i="9" s="1"/>
  <c r="V276" i="9" s="1"/>
  <c r="T67" i="8"/>
  <c r="V90" i="8" s="1"/>
  <c r="Z113" i="8" s="1"/>
  <c r="BC43" i="21"/>
  <c r="BC42" i="27"/>
  <c r="BC42" i="31" s="1"/>
  <c r="AT66" i="8"/>
  <c r="AT43" i="9"/>
  <c r="AT66" i="9" s="1"/>
  <c r="AV89" i="9" s="1"/>
  <c r="AZ112" i="9" s="1"/>
  <c r="AU136" i="9" s="1"/>
  <c r="AU159" i="9" s="1"/>
  <c r="AT45" i="20"/>
  <c r="AR65" i="21"/>
  <c r="AR64" i="27"/>
  <c r="AR64" i="31" s="1"/>
  <c r="AR204" i="8"/>
  <c r="AP183" i="20"/>
  <c r="AR273" i="20"/>
  <c r="AR294" i="8"/>
  <c r="BD338" i="8"/>
  <c r="AZ316" i="22"/>
  <c r="AZ317" i="20"/>
  <c r="AV204" i="8"/>
  <c r="AT183" i="20"/>
  <c r="BE110" i="21"/>
  <c r="AZ134" i="21" s="1"/>
  <c r="BE109" i="27"/>
  <c r="BF227" i="8"/>
  <c r="BB206" i="20"/>
  <c r="AR22" i="8"/>
  <c r="AQ21" i="31"/>
  <c r="AQ21" i="27"/>
  <c r="AQ22" i="21"/>
  <c r="AQ21" i="24"/>
  <c r="AQ21" i="9"/>
  <c r="AQ44" i="8"/>
  <c r="AR137" i="8"/>
  <c r="AR160" i="8" s="1"/>
  <c r="AO161" i="20"/>
  <c r="AO182" i="8"/>
  <c r="U25" i="31"/>
  <c r="U25" i="24"/>
  <c r="U25" i="27"/>
  <c r="U48" i="8"/>
  <c r="U26" i="21"/>
  <c r="U25" i="9"/>
  <c r="V141" i="8"/>
  <c r="V164" i="8" s="1"/>
  <c r="V187" i="8" s="1"/>
  <c r="X210" i="8" s="1"/>
  <c r="AB233" i="8" s="1"/>
  <c r="W257" i="8" s="1"/>
  <c r="W280" i="8" s="1"/>
  <c r="W303" i="8" s="1"/>
  <c r="Y326" i="8" s="1"/>
  <c r="AC349" i="8" s="1"/>
  <c r="AQ259" i="22"/>
  <c r="AV236" i="22"/>
  <c r="AR66" i="8"/>
  <c r="AR43" i="9"/>
  <c r="AR66" i="9" s="1"/>
  <c r="AT89" i="9" s="1"/>
  <c r="AX112" i="9" s="1"/>
  <c r="AS136" i="9" s="1"/>
  <c r="AS159" i="9" s="1"/>
  <c r="AS182" i="9" s="1"/>
  <c r="AU205" i="9" s="1"/>
  <c r="AY228" i="9" s="1"/>
  <c r="AT252" i="9" s="1"/>
  <c r="AT275" i="9" s="1"/>
  <c r="AR45" i="20"/>
  <c r="AG88" i="8"/>
  <c r="AE67" i="20"/>
  <c r="AV108" i="31"/>
  <c r="AQ132" i="31" s="1"/>
  <c r="AQ132" i="27"/>
  <c r="AP131" i="24"/>
  <c r="AU118" i="24"/>
  <c r="BC339" i="20"/>
  <c r="BC338" i="22"/>
  <c r="AP89" i="20"/>
  <c r="AT110" i="8"/>
  <c r="AT112" i="20" s="1"/>
  <c r="AR183" i="20"/>
  <c r="AR182" i="21" s="1"/>
  <c r="AT204" i="8"/>
  <c r="BC339" i="8"/>
  <c r="AY318" i="20"/>
  <c r="AY317" i="22"/>
  <c r="AY328" i="22" s="1"/>
  <c r="AY329" i="22" s="1"/>
  <c r="BA67" i="8"/>
  <c r="BA46" i="20"/>
  <c r="BA44" i="9"/>
  <c r="BA67" i="9" s="1"/>
  <c r="BC90" i="9" s="1"/>
  <c r="BG113" i="9" s="1"/>
  <c r="BB137" i="9" s="1"/>
  <c r="BB160" i="9" s="1"/>
  <c r="BB183" i="9" s="1"/>
  <c r="BD206" i="9" s="1"/>
  <c r="BH229" i="9" s="1"/>
  <c r="BC253" i="9" s="1"/>
  <c r="BC276" i="9" s="1"/>
  <c r="BC299" i="9" s="1"/>
  <c r="AM290" i="21"/>
  <c r="AM289" i="27"/>
  <c r="AM289" i="31" s="1"/>
  <c r="AM289" i="24"/>
  <c r="AE110" i="21"/>
  <c r="Z134" i="21" s="1"/>
  <c r="AE109" i="27"/>
  <c r="AN131" i="27"/>
  <c r="AS107" i="31"/>
  <c r="AN131" i="31" s="1"/>
  <c r="BC44" i="8"/>
  <c r="BD137" i="8"/>
  <c r="BD160" i="8" s="1"/>
  <c r="BD22" i="8"/>
  <c r="BC21" i="31"/>
  <c r="BC21" i="27"/>
  <c r="BC21" i="24"/>
  <c r="BC22" i="21"/>
  <c r="BC21" i="9"/>
  <c r="AP203" i="21"/>
  <c r="AP202" i="27"/>
  <c r="AP202" i="31" s="1"/>
  <c r="T65" i="27"/>
  <c r="T65" i="31" s="1"/>
  <c r="T66" i="21"/>
  <c r="AG338" i="22"/>
  <c r="AG339" i="20"/>
  <c r="BA203" i="27"/>
  <c r="BA203" i="31" s="1"/>
  <c r="BA204" i="21"/>
  <c r="Z64" i="27"/>
  <c r="Z64" i="31" s="1"/>
  <c r="Z65" i="21"/>
  <c r="AB131" i="27"/>
  <c r="AG107" i="31"/>
  <c r="AB131" i="31" s="1"/>
  <c r="BK320" i="9"/>
  <c r="BO343" i="9" s="1"/>
  <c r="BI297" i="9"/>
  <c r="AW110" i="21"/>
  <c r="AR134" i="21" s="1"/>
  <c r="AW109" i="27"/>
  <c r="AP236" i="22"/>
  <c r="AK259" i="22"/>
  <c r="AO107" i="31"/>
  <c r="AJ131" i="31" s="1"/>
  <c r="AJ131" i="27"/>
  <c r="AZ87" i="27"/>
  <c r="AZ87" i="31" s="1"/>
  <c r="AZ88" i="21"/>
  <c r="AZ206" i="20"/>
  <c r="BD227" i="8"/>
  <c r="AC205" i="20"/>
  <c r="AG226" i="8"/>
  <c r="AE249" i="8"/>
  <c r="AE272" i="8" s="1"/>
  <c r="AJ227" i="20"/>
  <c r="AP316" i="22"/>
  <c r="AT338" i="8"/>
  <c r="AP317" i="20"/>
  <c r="AX110" i="8"/>
  <c r="AX112" i="20" s="1"/>
  <c r="AT89" i="20"/>
  <c r="AP159" i="21"/>
  <c r="AP158" i="27"/>
  <c r="AP158" i="31" s="1"/>
  <c r="AR202" i="27"/>
  <c r="AR202" i="31" s="1"/>
  <c r="AR203" i="21"/>
  <c r="AT158" i="27"/>
  <c r="AT158" i="31" s="1"/>
  <c r="AT159" i="21"/>
  <c r="BA132" i="27"/>
  <c r="BF108" i="31"/>
  <c r="BA132" i="31" s="1"/>
  <c r="BA339" i="8"/>
  <c r="AW317" i="22"/>
  <c r="AW328" i="22" s="1"/>
  <c r="AW329" i="22" s="1"/>
  <c r="AW318" i="20"/>
  <c r="AW316" i="24" s="1"/>
  <c r="AQ182" i="8"/>
  <c r="AQ161" i="20"/>
  <c r="AO295" i="20"/>
  <c r="AO294" i="21" s="1"/>
  <c r="AQ316" i="8"/>
  <c r="AN43" i="9"/>
  <c r="AN66" i="9" s="1"/>
  <c r="AP89" i="9" s="1"/>
  <c r="AT112" i="9" s="1"/>
  <c r="AO136" i="9" s="1"/>
  <c r="AO159" i="9" s="1"/>
  <c r="AN45" i="20"/>
  <c r="AN66" i="8"/>
  <c r="W339" i="22"/>
  <c r="W340" i="20"/>
  <c r="AE42" i="27"/>
  <c r="AE42" i="31" s="1"/>
  <c r="AE43" i="21"/>
  <c r="AU107" i="31"/>
  <c r="AP131" i="31" s="1"/>
  <c r="AP131" i="27"/>
  <c r="AN64" i="27"/>
  <c r="AN64" i="31" s="1"/>
  <c r="AN65" i="21"/>
  <c r="BA205" i="8"/>
  <c r="AY184" i="20"/>
  <c r="AN273" i="20"/>
  <c r="AN271" i="27" s="1"/>
  <c r="AN271" i="31" s="1"/>
  <c r="AN294" i="8"/>
  <c r="Y249" i="27"/>
  <c r="AD225" i="31"/>
  <c r="Y249" i="31" s="1"/>
  <c r="AM198" i="31"/>
  <c r="AB269" i="24"/>
  <c r="AB270" i="21"/>
  <c r="AB269" i="27"/>
  <c r="AB269" i="31" s="1"/>
  <c r="AB292" i="9"/>
  <c r="AD315" i="9"/>
  <c r="AY339" i="22"/>
  <c r="AY340" i="20"/>
  <c r="X227" i="20"/>
  <c r="S249" i="8"/>
  <c r="S272" i="8" s="1"/>
  <c r="X234" i="8"/>
  <c r="S258" i="8" s="1"/>
  <c r="U41" i="31"/>
  <c r="U42" i="27"/>
  <c r="U42" i="31" s="1"/>
  <c r="U65" i="9"/>
  <c r="W88" i="9" s="1"/>
  <c r="AA111" i="9" s="1"/>
  <c r="V135" i="9" s="1"/>
  <c r="V158" i="9" s="1"/>
  <c r="V181" i="9" s="1"/>
  <c r="X204" i="9" s="1"/>
  <c r="AB227" i="9" s="1"/>
  <c r="W251" i="9" s="1"/>
  <c r="W274" i="9" s="1"/>
  <c r="AN164" i="20"/>
  <c r="AN185" i="8"/>
  <c r="AB65" i="9"/>
  <c r="AY88" i="21"/>
  <c r="AY87" i="27"/>
  <c r="BH200" i="9"/>
  <c r="BK93" i="8"/>
  <c r="BI72" i="20"/>
  <c r="BL111" i="9"/>
  <c r="AM108" i="31"/>
  <c r="AH132" i="27"/>
  <c r="AF206" i="20"/>
  <c r="AJ227" i="8"/>
  <c r="X250" i="8"/>
  <c r="X273" i="8" s="1"/>
  <c r="AC228" i="20"/>
  <c r="W272" i="21"/>
  <c r="W271" i="27"/>
  <c r="W271" i="31" s="1"/>
  <c r="AP138" i="8"/>
  <c r="AP161" i="8" s="1"/>
  <c r="AP23" i="8"/>
  <c r="AO22" i="31"/>
  <c r="AO22" i="27"/>
  <c r="AO22" i="24"/>
  <c r="AO23" i="21"/>
  <c r="AO22" i="9"/>
  <c r="AO45" i="8"/>
  <c r="V337" i="21"/>
  <c r="AT90" i="20"/>
  <c r="AX111" i="8"/>
  <c r="AZ86" i="31"/>
  <c r="BE179" i="9"/>
  <c r="BE156" i="27"/>
  <c r="BE157" i="21"/>
  <c r="U64" i="27"/>
  <c r="U65" i="21"/>
  <c r="BG112" i="20"/>
  <c r="BH318" i="8"/>
  <c r="BF297" i="20"/>
  <c r="X251" i="20"/>
  <c r="AC226" i="21"/>
  <c r="X250" i="21" s="1"/>
  <c r="AC225" i="27"/>
  <c r="AS64" i="31"/>
  <c r="T213" i="20"/>
  <c r="T214" i="20" s="1"/>
  <c r="AP46" i="20"/>
  <c r="AP67" i="8"/>
  <c r="AP44" i="9"/>
  <c r="AO110" i="9"/>
  <c r="AL319" i="8"/>
  <c r="AJ298" i="20"/>
  <c r="Z275" i="20"/>
  <c r="Z296" i="8"/>
  <c r="AI64" i="31"/>
  <c r="U107" i="31"/>
  <c r="P131" i="27"/>
  <c r="U118" i="27"/>
  <c r="W86" i="31"/>
  <c r="BC43" i="27"/>
  <c r="U313" i="9"/>
  <c r="S267" i="24"/>
  <c r="S268" i="21"/>
  <c r="S267" i="27"/>
  <c r="S290" i="9"/>
  <c r="AH295" i="8"/>
  <c r="AH274" i="20"/>
  <c r="AQ317" i="8"/>
  <c r="AO296" i="20"/>
  <c r="AL88" i="9"/>
  <c r="AA159" i="27"/>
  <c r="AA159" i="31" s="1"/>
  <c r="Z63" i="31"/>
  <c r="AF200" i="21"/>
  <c r="AF199" i="27"/>
  <c r="AJ222" i="9"/>
  <c r="AF199" i="24"/>
  <c r="AF211" i="24" s="1"/>
  <c r="AF212" i="24" s="1"/>
  <c r="AR245" i="9"/>
  <c r="AR268" i="9" s="1"/>
  <c r="AW222" i="21"/>
  <c r="AW221" i="27"/>
  <c r="AW221" i="24"/>
  <c r="AS226" i="9"/>
  <c r="AS162" i="20"/>
  <c r="AS183" i="8"/>
  <c r="Z89" i="9"/>
  <c r="BB66" i="21"/>
  <c r="BB65" i="27"/>
  <c r="AY109" i="31"/>
  <c r="AT133" i="31" s="1"/>
  <c r="AT133" i="27"/>
  <c r="N118" i="34"/>
  <c r="N132" i="34" s="1"/>
  <c r="T221" i="9"/>
  <c r="N77" i="33"/>
  <c r="N81" i="33" s="1"/>
  <c r="P198" i="24"/>
  <c r="P211" i="24" s="1"/>
  <c r="P212" i="24" s="1"/>
  <c r="P198" i="27"/>
  <c r="P199" i="21"/>
  <c r="P212" i="21" s="1"/>
  <c r="P213" i="21" s="1"/>
  <c r="P211" i="9"/>
  <c r="BC22" i="31"/>
  <c r="BD23" i="8"/>
  <c r="BD138" i="8"/>
  <c r="BD161" i="8" s="1"/>
  <c r="BC22" i="27"/>
  <c r="BC23" i="21"/>
  <c r="BC22" i="24"/>
  <c r="BC22" i="9"/>
  <c r="BC45" i="8"/>
  <c r="AE154" i="31"/>
  <c r="BB138" i="8"/>
  <c r="BB161" i="8" s="1"/>
  <c r="BB23" i="8"/>
  <c r="BA22" i="31"/>
  <c r="BA22" i="27"/>
  <c r="BA22" i="24"/>
  <c r="BA23" i="21"/>
  <c r="BA22" i="9"/>
  <c r="BA45" i="8"/>
  <c r="Y64" i="27"/>
  <c r="Y65" i="21"/>
  <c r="V119" i="24"/>
  <c r="Q142" i="24"/>
  <c r="AZ251" i="20"/>
  <c r="AJ250" i="27"/>
  <c r="AO226" i="31"/>
  <c r="AJ250" i="31" s="1"/>
  <c r="AK108" i="31"/>
  <c r="AF132" i="27"/>
  <c r="BK206" i="8"/>
  <c r="BI185" i="20"/>
  <c r="BD290" i="9"/>
  <c r="BF313" i="9"/>
  <c r="AV295" i="8"/>
  <c r="AV274" i="20"/>
  <c r="BF23" i="8"/>
  <c r="BF138" i="8"/>
  <c r="BF161" i="8" s="1"/>
  <c r="BE22" i="31"/>
  <c r="BE22" i="27"/>
  <c r="BE22" i="24"/>
  <c r="BE23" i="21"/>
  <c r="BE22" i="9"/>
  <c r="BE45" i="8"/>
  <c r="AK112" i="20"/>
  <c r="Q246" i="27"/>
  <c r="V222" i="31"/>
  <c r="Q246" i="31" s="1"/>
  <c r="AD340" i="8"/>
  <c r="AD342" i="20" s="1"/>
  <c r="Z319" i="20"/>
  <c r="AW245" i="27"/>
  <c r="BB221" i="31"/>
  <c r="AW245" i="31" s="1"/>
  <c r="BC108" i="31"/>
  <c r="AX132" i="27"/>
  <c r="AR111" i="8"/>
  <c r="AN90" i="20"/>
  <c r="AM64" i="31"/>
  <c r="AU108" i="31"/>
  <c r="AP132" i="27"/>
  <c r="T244" i="21"/>
  <c r="AR156" i="21"/>
  <c r="AR178" i="9"/>
  <c r="AR155" i="27"/>
  <c r="Y41" i="31"/>
  <c r="BG221" i="31"/>
  <c r="BB245" i="27"/>
  <c r="BK207" i="27"/>
  <c r="BK207" i="31" s="1"/>
  <c r="BK208" i="21"/>
  <c r="AC65" i="27"/>
  <c r="AC65" i="31" s="1"/>
  <c r="AC66" i="21"/>
  <c r="AG64" i="31"/>
  <c r="AI267" i="24"/>
  <c r="AI268" i="21"/>
  <c r="AK313" i="9"/>
  <c r="AI290" i="9"/>
  <c r="AI267" i="27"/>
  <c r="AE64" i="31"/>
  <c r="V236" i="22"/>
  <c r="Q259" i="22"/>
  <c r="AM207" i="8"/>
  <c r="AK186" i="20"/>
  <c r="Z43" i="21"/>
  <c r="V221" i="21"/>
  <c r="Q244" i="9"/>
  <c r="Q267" i="9" s="1"/>
  <c r="V220" i="24"/>
  <c r="V220" i="27"/>
  <c r="AW44" i="27"/>
  <c r="AW44" i="31" s="1"/>
  <c r="BI47" i="20"/>
  <c r="BI68" i="8"/>
  <c r="BI45" i="9"/>
  <c r="BE339" i="22"/>
  <c r="BE340" i="20"/>
  <c r="AI200" i="9"/>
  <c r="AG177" i="27"/>
  <c r="AG178" i="21"/>
  <c r="AG177" i="24"/>
  <c r="AG188" i="24" s="1"/>
  <c r="AG189" i="24" s="1"/>
  <c r="AZ178" i="9"/>
  <c r="AZ156" i="21"/>
  <c r="AZ155" i="27"/>
  <c r="AH42" i="31"/>
  <c r="BH255" i="20"/>
  <c r="Q283" i="20"/>
  <c r="Q284" i="20" s="1"/>
  <c r="M243" i="24"/>
  <c r="R234" i="24"/>
  <c r="AS110" i="9"/>
  <c r="AR86" i="31"/>
  <c r="U339" i="20"/>
  <c r="U352" i="20" s="1"/>
  <c r="U353" i="20" s="1"/>
  <c r="U338" i="22"/>
  <c r="U351" i="22" s="1"/>
  <c r="U352" i="22" s="1"/>
  <c r="U350" i="8"/>
  <c r="AD68" i="20"/>
  <c r="AF89" i="8"/>
  <c r="AN109" i="27"/>
  <c r="AN110" i="21"/>
  <c r="AJ318" i="20"/>
  <c r="AJ317" i="22"/>
  <c r="AJ328" i="22" s="1"/>
  <c r="AJ329" i="22" s="1"/>
  <c r="AN339" i="8"/>
  <c r="BC317" i="8"/>
  <c r="BA296" i="20"/>
  <c r="AA45" i="20"/>
  <c r="AA66" i="8"/>
  <c r="AA43" i="9"/>
  <c r="Y87" i="27"/>
  <c r="Y87" i="31" s="1"/>
  <c r="Y88" i="21"/>
  <c r="BH322" i="20"/>
  <c r="BL343" i="8"/>
  <c r="BL345" i="20" s="1"/>
  <c r="AM245" i="21"/>
  <c r="AU68" i="20"/>
  <c r="AW89" i="8"/>
  <c r="AQ245" i="21"/>
  <c r="AL222" i="9"/>
  <c r="AH199" i="27"/>
  <c r="AH200" i="21"/>
  <c r="AH199" i="24"/>
  <c r="AH211" i="24" s="1"/>
  <c r="AH212" i="24" s="1"/>
  <c r="BL209" i="8"/>
  <c r="BJ188" i="20"/>
  <c r="AM183" i="21"/>
  <c r="AM182" i="27"/>
  <c r="AM182" i="31" s="1"/>
  <c r="O130" i="31"/>
  <c r="T118" i="31"/>
  <c r="O142" i="31" s="1"/>
  <c r="X161" i="20"/>
  <c r="X182" i="8"/>
  <c r="X42" i="31"/>
  <c r="AY163" i="20"/>
  <c r="AY184" i="8"/>
  <c r="AK110" i="9"/>
  <c r="AR317" i="22"/>
  <c r="AR318" i="20"/>
  <c r="AV339" i="8"/>
  <c r="BE245" i="9"/>
  <c r="BE268" i="9" s="1"/>
  <c r="AS131" i="31"/>
  <c r="AX298" i="9"/>
  <c r="AZ321" i="9"/>
  <c r="BD344" i="9" s="1"/>
  <c r="AG43" i="27"/>
  <c r="AS227" i="8"/>
  <c r="AO206" i="20"/>
  <c r="X245" i="21"/>
  <c r="AB110" i="27"/>
  <c r="AB111" i="21"/>
  <c r="W135" i="21" s="1"/>
  <c r="AC236" i="22"/>
  <c r="X259" i="22"/>
  <c r="AI68" i="21"/>
  <c r="AI67" i="27"/>
  <c r="AI67" i="31" s="1"/>
  <c r="AL294" i="9"/>
  <c r="AN317" i="9"/>
  <c r="AR340" i="9" s="1"/>
  <c r="S43" i="21"/>
  <c r="S50" i="21" s="1"/>
  <c r="S51" i="21" s="1"/>
  <c r="S51" i="20"/>
  <c r="S52" i="20" s="1"/>
  <c r="AV86" i="31"/>
  <c r="BF296" i="27"/>
  <c r="BF296" i="31" s="1"/>
  <c r="BF297" i="21"/>
  <c r="AK44" i="21"/>
  <c r="AK43" i="27"/>
  <c r="AG267" i="24"/>
  <c r="AI313" i="9"/>
  <c r="AG290" i="9"/>
  <c r="AG268" i="21"/>
  <c r="AG267" i="27"/>
  <c r="O243" i="24"/>
  <c r="AV176" i="31"/>
  <c r="AR246" i="27"/>
  <c r="AW222" i="31"/>
  <c r="AR246" i="31" s="1"/>
  <c r="AF295" i="8"/>
  <c r="AF274" i="20"/>
  <c r="AY108" i="31"/>
  <c r="AT132" i="27"/>
  <c r="Y244" i="24"/>
  <c r="AK221" i="24"/>
  <c r="AF245" i="9"/>
  <c r="AF268" i="9" s="1"/>
  <c r="AK221" i="27"/>
  <c r="AK222" i="21"/>
  <c r="AP110" i="31"/>
  <c r="AK134" i="31" s="1"/>
  <c r="AK134" i="27"/>
  <c r="BF134" i="9"/>
  <c r="BF157" i="9" s="1"/>
  <c r="AF220" i="31"/>
  <c r="AA244" i="27"/>
  <c r="Y317" i="20"/>
  <c r="Y316" i="22"/>
  <c r="Y328" i="22" s="1"/>
  <c r="Y329" i="22" s="1"/>
  <c r="AC338" i="8"/>
  <c r="AO245" i="21"/>
  <c r="V137" i="8"/>
  <c r="V160" i="8" s="1"/>
  <c r="V22" i="8"/>
  <c r="U21" i="27"/>
  <c r="U21" i="31"/>
  <c r="U22" i="21"/>
  <c r="U21" i="24"/>
  <c r="U21" i="9"/>
  <c r="U44" i="8"/>
  <c r="AZ65" i="27"/>
  <c r="AZ88" i="9"/>
  <c r="AV42" i="31"/>
  <c r="BJ208" i="21"/>
  <c r="BJ207" i="27"/>
  <c r="BJ207" i="31" s="1"/>
  <c r="AZ133" i="21"/>
  <c r="AC340" i="22"/>
  <c r="AC341" i="20"/>
  <c r="AC290" i="9"/>
  <c r="AE313" i="9"/>
  <c r="AC268" i="21"/>
  <c r="AC267" i="27"/>
  <c r="AC267" i="24"/>
  <c r="AO200" i="9"/>
  <c r="AM178" i="21"/>
  <c r="AM177" i="24"/>
  <c r="AM188" i="24" s="1"/>
  <c r="AM189" i="24" s="1"/>
  <c r="AM177" i="27"/>
  <c r="R41" i="31"/>
  <c r="R49" i="31" s="1"/>
  <c r="R49" i="27"/>
  <c r="R50" i="27" s="1"/>
  <c r="AU222" i="21"/>
  <c r="AP245" i="9"/>
  <c r="AP268" i="9" s="1"/>
  <c r="AU221" i="27"/>
  <c r="AU221" i="24"/>
  <c r="AR66" i="21"/>
  <c r="AR65" i="27"/>
  <c r="AW154" i="31"/>
  <c r="AB338" i="22"/>
  <c r="AB339" i="20"/>
  <c r="AT199" i="24"/>
  <c r="AT211" i="24" s="1"/>
  <c r="AT212" i="24" s="1"/>
  <c r="AT199" i="27"/>
  <c r="AX222" i="9"/>
  <c r="AT200" i="21"/>
  <c r="AJ42" i="31"/>
  <c r="AU110" i="9"/>
  <c r="AL319" i="20"/>
  <c r="AP340" i="8"/>
  <c r="AP342" i="20" s="1"/>
  <c r="S190" i="20"/>
  <c r="S191" i="20" s="1"/>
  <c r="AG110" i="8"/>
  <c r="AC89" i="20"/>
  <c r="AY313" i="9"/>
  <c r="AW290" i="9"/>
  <c r="AW267" i="24"/>
  <c r="AW267" i="27"/>
  <c r="AW268" i="21"/>
  <c r="R54" i="34"/>
  <c r="AO131" i="31"/>
  <c r="AJ273" i="27"/>
  <c r="AJ273" i="31" s="1"/>
  <c r="AJ274" i="21"/>
  <c r="AD338" i="22"/>
  <c r="AD339" i="20"/>
  <c r="BH67" i="9"/>
  <c r="P132" i="21"/>
  <c r="U119" i="21"/>
  <c r="AQ110" i="9"/>
  <c r="BC224" i="27"/>
  <c r="AX248" i="9"/>
  <c r="AX271" i="9" s="1"/>
  <c r="BC225" i="21"/>
  <c r="AX249" i="21" s="1"/>
  <c r="S244" i="24"/>
  <c r="W87" i="9"/>
  <c r="AH251" i="20"/>
  <c r="AD176" i="31"/>
  <c r="AO133" i="9"/>
  <c r="AO156" i="9" s="1"/>
  <c r="BJ91" i="27"/>
  <c r="BJ91" i="31" s="1"/>
  <c r="BJ92" i="21"/>
  <c r="AO140" i="8"/>
  <c r="AO163" i="8" s="1"/>
  <c r="AO25" i="8"/>
  <c r="AN24" i="31"/>
  <c r="AN24" i="24"/>
  <c r="AN24" i="27"/>
  <c r="AN25" i="21"/>
  <c r="AN24" i="9"/>
  <c r="AN47" i="8"/>
  <c r="AR46" i="20"/>
  <c r="AR67" i="8"/>
  <c r="AR44" i="9"/>
  <c r="X68" i="20"/>
  <c r="X67" i="21" s="1"/>
  <c r="Z89" i="8"/>
  <c r="AD321" i="9"/>
  <c r="AH344" i="9" s="1"/>
  <c r="AB298" i="9"/>
  <c r="BC162" i="20"/>
  <c r="BC183" i="8"/>
  <c r="AG200" i="9"/>
  <c r="AE177" i="24"/>
  <c r="AE188" i="24" s="1"/>
  <c r="AE189" i="24" s="1"/>
  <c r="AE178" i="21"/>
  <c r="AE177" i="27"/>
  <c r="BA183" i="8"/>
  <c r="BA162" i="20"/>
  <c r="AA89" i="20"/>
  <c r="AE110" i="8"/>
  <c r="BF292" i="9"/>
  <c r="BH315" i="9"/>
  <c r="AZ295" i="8"/>
  <c r="AZ274" i="20"/>
  <c r="AF133" i="21"/>
  <c r="AK317" i="8"/>
  <c r="AI296" i="20"/>
  <c r="AV251" i="20"/>
  <c r="AG206" i="20"/>
  <c r="AK227" i="8"/>
  <c r="AU293" i="27"/>
  <c r="AU293" i="31" s="1"/>
  <c r="AU293" i="24"/>
  <c r="AU294" i="21"/>
  <c r="BD46" i="20"/>
  <c r="BD67" i="8"/>
  <c r="BD44" i="9"/>
  <c r="BF65" i="31"/>
  <c r="AG87" i="27"/>
  <c r="AG88" i="21"/>
  <c r="Q270" i="21"/>
  <c r="Q269" i="27"/>
  <c r="Q269" i="31" s="1"/>
  <c r="S315" i="9"/>
  <c r="Q269" i="24"/>
  <c r="Q292" i="9"/>
  <c r="AY314" i="9"/>
  <c r="AW291" i="9"/>
  <c r="AW268" i="24"/>
  <c r="AW269" i="21"/>
  <c r="AW268" i="27"/>
  <c r="AW268" i="31" s="1"/>
  <c r="AI110" i="9"/>
  <c r="AJ46" i="21"/>
  <c r="AJ68" i="9"/>
  <c r="AL91" i="9" s="1"/>
  <c r="AP114" i="9" s="1"/>
  <c r="AK138" i="9" s="1"/>
  <c r="AK161" i="9" s="1"/>
  <c r="AK184" i="9" s="1"/>
  <c r="AM207" i="9" s="1"/>
  <c r="AQ230" i="9" s="1"/>
  <c r="AL254" i="9" s="1"/>
  <c r="AL277" i="9" s="1"/>
  <c r="AL65" i="27"/>
  <c r="AL66" i="21"/>
  <c r="AP133" i="21"/>
  <c r="Y219" i="31"/>
  <c r="T243" i="27"/>
  <c r="X338" i="8"/>
  <c r="T317" i="20"/>
  <c r="T316" i="22"/>
  <c r="BD88" i="9"/>
  <c r="AX135" i="9"/>
  <c r="AX158" i="9" s="1"/>
  <c r="AW108" i="31"/>
  <c r="AR132" i="27"/>
  <c r="BB246" i="21"/>
  <c r="BC112" i="20"/>
  <c r="AS250" i="8"/>
  <c r="AS273" i="8" s="1"/>
  <c r="AX228" i="20"/>
  <c r="BH137" i="27"/>
  <c r="BM113" i="31"/>
  <c r="BH137" i="31" s="1"/>
  <c r="Y297" i="9"/>
  <c r="AA320" i="9"/>
  <c r="AE343" i="9" s="1"/>
  <c r="AO154" i="31"/>
  <c r="AP229" i="8"/>
  <c r="AL208" i="20"/>
  <c r="AJ90" i="20"/>
  <c r="AN111" i="8"/>
  <c r="AD86" i="31"/>
  <c r="AQ64" i="31"/>
  <c r="AX178" i="9"/>
  <c r="AX155" i="27"/>
  <c r="AX156" i="21"/>
  <c r="BI206" i="9"/>
  <c r="BG184" i="21"/>
  <c r="BG183" i="27"/>
  <c r="BG183" i="31" s="1"/>
  <c r="BI48" i="21"/>
  <c r="BI70" i="9"/>
  <c r="AE227" i="8"/>
  <c r="AA206" i="20"/>
  <c r="AX86" i="31"/>
  <c r="BJ301" i="9"/>
  <c r="BL324" i="9"/>
  <c r="BP347" i="9" s="1"/>
  <c r="V65" i="9"/>
  <c r="Z295" i="20"/>
  <c r="AB316" i="8"/>
  <c r="AH133" i="21"/>
  <c r="AD182" i="21"/>
  <c r="AD181" i="27"/>
  <c r="AD181" i="31" s="1"/>
  <c r="Y204" i="21"/>
  <c r="Y203" i="27"/>
  <c r="Y203" i="31" s="1"/>
  <c r="BH299" i="8"/>
  <c r="BH278" i="20"/>
  <c r="AS43" i="27"/>
  <c r="AS66" i="9"/>
  <c r="M243" i="27"/>
  <c r="R234" i="27"/>
  <c r="R219" i="31"/>
  <c r="AG247" i="9"/>
  <c r="AG270" i="9" s="1"/>
  <c r="AL224" i="21"/>
  <c r="AG248" i="21" s="1"/>
  <c r="AL223" i="24"/>
  <c r="AG247" i="24" s="1"/>
  <c r="AL223" i="27"/>
  <c r="BJ163" i="21"/>
  <c r="AP318" i="20"/>
  <c r="AT339" i="8"/>
  <c r="AP317" i="22"/>
  <c r="AM250" i="8"/>
  <c r="AM273" i="8" s="1"/>
  <c r="AR228" i="20"/>
  <c r="AD44" i="21"/>
  <c r="AV138" i="8"/>
  <c r="AV161" i="8" s="1"/>
  <c r="AU22" i="31"/>
  <c r="AV23" i="8"/>
  <c r="AU22" i="27"/>
  <c r="AU23" i="21"/>
  <c r="AU22" i="24"/>
  <c r="AU22" i="9"/>
  <c r="AU45" i="8"/>
  <c r="BG252" i="27"/>
  <c r="BL228" i="31"/>
  <c r="BG252" i="31" s="1"/>
  <c r="V64" i="31"/>
  <c r="AO340" i="22"/>
  <c r="AO341" i="20"/>
  <c r="AC111" i="21"/>
  <c r="X135" i="21" s="1"/>
  <c r="AC110" i="27"/>
  <c r="AM267" i="24"/>
  <c r="AM267" i="27"/>
  <c r="AO313" i="9"/>
  <c r="AM268" i="21"/>
  <c r="AM290" i="9"/>
  <c r="AU244" i="24"/>
  <c r="AU44" i="21"/>
  <c r="BG291" i="9"/>
  <c r="BI314" i="9"/>
  <c r="AV220" i="31"/>
  <c r="AQ244" i="27"/>
  <c r="AH86" i="31"/>
  <c r="AS244" i="24"/>
  <c r="Y137" i="8"/>
  <c r="Y160" i="8" s="1"/>
  <c r="Y22" i="8"/>
  <c r="X21" i="31"/>
  <c r="X21" i="27"/>
  <c r="X22" i="21"/>
  <c r="X21" i="24"/>
  <c r="X21" i="9"/>
  <c r="X44" i="8"/>
  <c r="AX47" i="20"/>
  <c r="AX68" i="8"/>
  <c r="AX45" i="9"/>
  <c r="AX68" i="9" s="1"/>
  <c r="AA85" i="31"/>
  <c r="S132" i="21"/>
  <c r="AD246" i="27"/>
  <c r="AI222" i="31"/>
  <c r="AD246" i="31" s="1"/>
  <c r="AX109" i="27"/>
  <c r="AX110" i="21"/>
  <c r="AE244" i="27"/>
  <c r="AJ220" i="31"/>
  <c r="X244" i="24"/>
  <c r="R131" i="27"/>
  <c r="W107" i="31"/>
  <c r="R131" i="31" s="1"/>
  <c r="AG142" i="24"/>
  <c r="AL119" i="24"/>
  <c r="AW247" i="27"/>
  <c r="BB223" i="31"/>
  <c r="AW247" i="31" s="1"/>
  <c r="AM296" i="20"/>
  <c r="AO317" i="8"/>
  <c r="AK339" i="22"/>
  <c r="AK351" i="22" s="1"/>
  <c r="AK352" i="22" s="1"/>
  <c r="AK340" i="20"/>
  <c r="AM142" i="24"/>
  <c r="AR119" i="24"/>
  <c r="AW206" i="20"/>
  <c r="BA227" i="8"/>
  <c r="AK272" i="27"/>
  <c r="AK272" i="31" s="1"/>
  <c r="AK273" i="21"/>
  <c r="U88" i="8"/>
  <c r="S67" i="20"/>
  <c r="AZ42" i="31"/>
  <c r="AL178" i="9"/>
  <c r="AL155" i="27"/>
  <c r="AL156" i="21"/>
  <c r="AV222" i="9"/>
  <c r="AR199" i="27"/>
  <c r="AR199" i="24"/>
  <c r="AR211" i="24" s="1"/>
  <c r="AR212" i="24" s="1"/>
  <c r="AR200" i="21"/>
  <c r="Q175" i="31"/>
  <c r="V244" i="21"/>
  <c r="AN200" i="21"/>
  <c r="AN199" i="24"/>
  <c r="AN211" i="24" s="1"/>
  <c r="AN212" i="24" s="1"/>
  <c r="AR222" i="9"/>
  <c r="AN199" i="27"/>
  <c r="O243" i="27"/>
  <c r="T219" i="31"/>
  <c r="BG66" i="27"/>
  <c r="AN133" i="21"/>
  <c r="AF251" i="20"/>
  <c r="AT133" i="21"/>
  <c r="Y245" i="21"/>
  <c r="AH138" i="8"/>
  <c r="AH161" i="8" s="1"/>
  <c r="AH23" i="8"/>
  <c r="AG22" i="31"/>
  <c r="AG22" i="27"/>
  <c r="AG22" i="24"/>
  <c r="AG23" i="21"/>
  <c r="AG22" i="9"/>
  <c r="AG45" i="8"/>
  <c r="Z132" i="9"/>
  <c r="Z155" i="9" s="1"/>
  <c r="AA244" i="24"/>
  <c r="AO244" i="24"/>
  <c r="AF229" i="20"/>
  <c r="AA251" i="8"/>
  <c r="AA274" i="8" s="1"/>
  <c r="AY66" i="9"/>
  <c r="T45" i="20"/>
  <c r="T66" i="8"/>
  <c r="T43" i="9"/>
  <c r="AP184" i="20"/>
  <c r="AR205" i="8"/>
  <c r="AL23" i="8"/>
  <c r="AL138" i="8"/>
  <c r="AL161" i="8" s="1"/>
  <c r="AK22" i="31"/>
  <c r="AK22" i="27"/>
  <c r="AK22" i="24"/>
  <c r="AK23" i="21"/>
  <c r="AK22" i="9"/>
  <c r="AK45" i="8"/>
  <c r="BB90" i="20"/>
  <c r="BF111" i="8"/>
  <c r="AX42" i="31"/>
  <c r="AU154" i="31"/>
  <c r="AR112" i="8"/>
  <c r="AR114" i="20" s="1"/>
  <c r="AN91" i="20"/>
  <c r="BF109" i="27"/>
  <c r="BF110" i="21"/>
  <c r="S291" i="9"/>
  <c r="U314" i="9"/>
  <c r="S269" i="21"/>
  <c r="S268" i="24"/>
  <c r="S268" i="27"/>
  <c r="S268" i="31" s="1"/>
  <c r="BI295" i="8"/>
  <c r="BE108" i="31"/>
  <c r="AZ132" i="27"/>
  <c r="AK245" i="21"/>
  <c r="AC245" i="21"/>
  <c r="AP200" i="21"/>
  <c r="AP199" i="27"/>
  <c r="AT222" i="9"/>
  <c r="AP199" i="24"/>
  <c r="AP211" i="24" s="1"/>
  <c r="AP212" i="24" s="1"/>
  <c r="AX295" i="8"/>
  <c r="AX274" i="20"/>
  <c r="AB205" i="8"/>
  <c r="Z184" i="20"/>
  <c r="Y204" i="8"/>
  <c r="W183" i="20"/>
  <c r="AF226" i="8"/>
  <c r="AB205" i="20"/>
  <c r="BJ321" i="8"/>
  <c r="BH300" i="20"/>
  <c r="Y226" i="8"/>
  <c r="S45" i="34"/>
  <c r="U205" i="20"/>
  <c r="U211" i="8"/>
  <c r="AA65" i="21"/>
  <c r="AA64" i="27"/>
  <c r="BN114" i="27"/>
  <c r="BN115" i="21"/>
  <c r="BI139" i="21" s="1"/>
  <c r="AS198" i="31"/>
  <c r="X43" i="27"/>
  <c r="X43" i="31" s="1"/>
  <c r="X44" i="21"/>
  <c r="Z66" i="27"/>
  <c r="Z66" i="31" s="1"/>
  <c r="AC87" i="9"/>
  <c r="BB274" i="20"/>
  <c r="BB295" i="8"/>
  <c r="BA339" i="9"/>
  <c r="AD251" i="20"/>
  <c r="X204" i="8"/>
  <c r="V183" i="20"/>
  <c r="T289" i="9"/>
  <c r="V312" i="9"/>
  <c r="T266" i="24"/>
  <c r="T266" i="27"/>
  <c r="T267" i="21"/>
  <c r="AS133" i="9"/>
  <c r="AS156" i="9" s="1"/>
  <c r="AQ200" i="9"/>
  <c r="AO178" i="21"/>
  <c r="AO177" i="24"/>
  <c r="AO188" i="24" s="1"/>
  <c r="AO189" i="24" s="1"/>
  <c r="AO177" i="27"/>
  <c r="AS68" i="20"/>
  <c r="AU89" i="8"/>
  <c r="T64" i="27"/>
  <c r="T64" i="31" s="1"/>
  <c r="V87" i="9"/>
  <c r="Z110" i="9" s="1"/>
  <c r="U134" i="9" s="1"/>
  <c r="U157" i="9" s="1"/>
  <c r="AB23" i="8"/>
  <c r="AB138" i="8"/>
  <c r="AB161" i="8" s="1"/>
  <c r="AA22" i="31"/>
  <c r="AA22" i="27"/>
  <c r="AA22" i="24"/>
  <c r="AA22" i="9"/>
  <c r="AA23" i="21"/>
  <c r="AA45" i="8"/>
  <c r="AG292" i="21"/>
  <c r="AG291" i="24"/>
  <c r="AG291" i="27"/>
  <c r="AG291" i="31" s="1"/>
  <c r="AS245" i="21"/>
  <c r="AN204" i="27"/>
  <c r="AN204" i="31" s="1"/>
  <c r="AN205" i="21"/>
  <c r="AG222" i="21"/>
  <c r="AB245" i="9"/>
  <c r="AB268" i="9" s="1"/>
  <c r="AG221" i="24"/>
  <c r="AG221" i="27"/>
  <c r="BA206" i="20"/>
  <c r="BE227" i="8"/>
  <c r="BI91" i="20"/>
  <c r="BM112" i="8"/>
  <c r="AA313" i="9"/>
  <c r="Y267" i="24"/>
  <c r="Y267" i="27"/>
  <c r="Y290" i="9"/>
  <c r="Y268" i="21"/>
  <c r="AG183" i="8"/>
  <c r="AG162" i="20"/>
  <c r="AC313" i="9"/>
  <c r="AA267" i="24"/>
  <c r="AA267" i="27"/>
  <c r="AA268" i="21"/>
  <c r="AA290" i="9"/>
  <c r="AF340" i="20"/>
  <c r="AF339" i="22"/>
  <c r="AQ322" i="9"/>
  <c r="AU345" i="9" s="1"/>
  <c r="AO299" i="9"/>
  <c r="AR90" i="20"/>
  <c r="AV111" i="8"/>
  <c r="AL184" i="20"/>
  <c r="AN205" i="8"/>
  <c r="AC244" i="24"/>
  <c r="AE109" i="21"/>
  <c r="AE108" i="27"/>
  <c r="BJ206" i="9"/>
  <c r="BH183" i="27"/>
  <c r="BH183" i="31" s="1"/>
  <c r="BH184" i="21"/>
  <c r="BN228" i="8"/>
  <c r="BJ207" i="20"/>
  <c r="T154" i="31"/>
  <c r="AG317" i="8"/>
  <c r="AE296" i="20"/>
  <c r="O197" i="31"/>
  <c r="O211" i="31" s="1"/>
  <c r="O211" i="27"/>
  <c r="O212" i="27" s="1"/>
  <c r="BH275" i="27"/>
  <c r="BH275" i="31" s="1"/>
  <c r="BH276" i="21"/>
  <c r="AQ198" i="31"/>
  <c r="AE337" i="27"/>
  <c r="AE337" i="31" s="1"/>
  <c r="AN65" i="27"/>
  <c r="AN66" i="21"/>
  <c r="AN228" i="20"/>
  <c r="AI250" i="8"/>
  <c r="AI273" i="8" s="1"/>
  <c r="AQ221" i="27"/>
  <c r="AL245" i="9"/>
  <c r="AL268" i="9" s="1"/>
  <c r="AQ222" i="21"/>
  <c r="AQ221" i="24"/>
  <c r="AT245" i="9"/>
  <c r="AT268" i="9" s="1"/>
  <c r="AY221" i="27"/>
  <c r="AY221" i="24"/>
  <c r="AY222" i="21"/>
  <c r="AR109" i="27"/>
  <c r="AR110" i="21"/>
  <c r="Q98" i="34"/>
  <c r="Q108" i="34" s="1"/>
  <c r="Q30" i="34"/>
  <c r="AB86" i="27"/>
  <c r="AB87" i="21"/>
  <c r="U201" i="9"/>
  <c r="S178" i="27"/>
  <c r="S178" i="31" s="1"/>
  <c r="S179" i="21"/>
  <c r="AA154" i="31"/>
  <c r="AF112" i="8"/>
  <c r="AF114" i="20" s="1"/>
  <c r="AB91" i="20"/>
  <c r="AZ184" i="20"/>
  <c r="BB205" i="8"/>
  <c r="AW66" i="9"/>
  <c r="AW245" i="21"/>
  <c r="AZ66" i="21"/>
  <c r="BB88" i="9"/>
  <c r="AP66" i="21"/>
  <c r="AR88" i="9"/>
  <c r="AF86" i="31"/>
  <c r="BB86" i="31"/>
  <c r="BJ90" i="8"/>
  <c r="BH69" i="20"/>
  <c r="AN178" i="9"/>
  <c r="AN156" i="21"/>
  <c r="AN155" i="27"/>
  <c r="AG111" i="9"/>
  <c r="AB135" i="9" s="1"/>
  <c r="AB158" i="9" s="1"/>
  <c r="W88" i="8"/>
  <c r="U67" i="20"/>
  <c r="T249" i="9"/>
  <c r="T272" i="9" s="1"/>
  <c r="Y226" i="21"/>
  <c r="T250" i="21" s="1"/>
  <c r="Y225" i="27"/>
  <c r="BK94" i="20"/>
  <c r="BO115" i="8"/>
  <c r="BO117" i="20" s="1"/>
  <c r="AJ178" i="9"/>
  <c r="AJ155" i="27"/>
  <c r="AJ156" i="21"/>
  <c r="AS112" i="20"/>
  <c r="R165" i="24"/>
  <c r="R166" i="24" s="1"/>
  <c r="AM48" i="20"/>
  <c r="AM69" i="8"/>
  <c r="AM46" i="9"/>
  <c r="AM69" i="9" s="1"/>
  <c r="AO92" i="9" s="1"/>
  <c r="AS115" i="9" s="1"/>
  <c r="AN139" i="9" s="1"/>
  <c r="AN162" i="9" s="1"/>
  <c r="AN185" i="9" s="1"/>
  <c r="AP208" i="9" s="1"/>
  <c r="AT231" i="9" s="1"/>
  <c r="AO255" i="9" s="1"/>
  <c r="AO278" i="9" s="1"/>
  <c r="AK320" i="20"/>
  <c r="AO341" i="8"/>
  <c r="AO343" i="20" s="1"/>
  <c r="AG133" i="9"/>
  <c r="AG156" i="9" s="1"/>
  <c r="AX176" i="31"/>
  <c r="T250" i="20"/>
  <c r="AC111" i="8"/>
  <c r="Y90" i="20"/>
  <c r="BB251" i="20"/>
  <c r="Q176" i="24"/>
  <c r="Q188" i="24" s="1"/>
  <c r="Q189" i="24" s="1"/>
  <c r="Q176" i="27"/>
  <c r="Q176" i="31" s="1"/>
  <c r="S199" i="9"/>
  <c r="Q177" i="21"/>
  <c r="AW131" i="31"/>
  <c r="BJ47" i="27"/>
  <c r="BJ47" i="31" s="1"/>
  <c r="BJ70" i="9"/>
  <c r="BL93" i="9" s="1"/>
  <c r="BP116" i="9" s="1"/>
  <c r="BK140" i="9" s="1"/>
  <c r="BK163" i="9" s="1"/>
  <c r="BK186" i="9" s="1"/>
  <c r="BM209" i="9" s="1"/>
  <c r="BQ232" i="9" s="1"/>
  <c r="BL256" i="9" s="1"/>
  <c r="BL279" i="9" s="1"/>
  <c r="Z176" i="31"/>
  <c r="AD274" i="20"/>
  <c r="AD295" i="8"/>
  <c r="AJ45" i="27"/>
  <c r="AJ45" i="31" s="1"/>
  <c r="BC250" i="8"/>
  <c r="BC273" i="8" s="1"/>
  <c r="BH228" i="20"/>
  <c r="AC207" i="20"/>
  <c r="AG228" i="8"/>
  <c r="AB67" i="20"/>
  <c r="AD88" i="8"/>
  <c r="BI255" i="20"/>
  <c r="AF119" i="24"/>
  <c r="AA142" i="24"/>
  <c r="BA110" i="9"/>
  <c r="Z340" i="20"/>
  <c r="Z339" i="22"/>
  <c r="BB245" i="24"/>
  <c r="BG234" i="24"/>
  <c r="AZ23" i="8"/>
  <c r="AZ138" i="8"/>
  <c r="AZ161" i="8" s="1"/>
  <c r="AY22" i="31"/>
  <c r="AY22" i="27"/>
  <c r="AY22" i="24"/>
  <c r="AY23" i="21"/>
  <c r="AY22" i="9"/>
  <c r="AY45" i="8"/>
  <c r="AT86" i="31"/>
  <c r="AC201" i="9"/>
  <c r="AA178" i="27"/>
  <c r="AA178" i="31" s="1"/>
  <c r="AA179" i="21"/>
  <c r="AC64" i="31"/>
  <c r="AH248" i="9"/>
  <c r="AH271" i="9" s="1"/>
  <c r="AM224" i="27"/>
  <c r="AM225" i="21"/>
  <c r="AH249" i="21" s="1"/>
  <c r="AB224" i="31"/>
  <c r="W248" i="31" s="1"/>
  <c r="W248" i="27"/>
  <c r="AA89" i="8"/>
  <c r="Y68" i="20"/>
  <c r="Y67" i="21" s="1"/>
  <c r="Z183" i="8"/>
  <c r="Z162" i="20"/>
  <c r="BI47" i="27"/>
  <c r="BI47" i="31" s="1"/>
  <c r="AJ90" i="21"/>
  <c r="X159" i="21"/>
  <c r="V42" i="27"/>
  <c r="V43" i="21"/>
  <c r="AH222" i="9"/>
  <c r="AD200" i="21"/>
  <c r="AD199" i="27"/>
  <c r="AD199" i="24"/>
  <c r="AD211" i="24" s="1"/>
  <c r="AD212" i="24" s="1"/>
  <c r="AL251" i="20"/>
  <c r="R65" i="21"/>
  <c r="R73" i="21" s="1"/>
  <c r="R74" i="21" s="1"/>
  <c r="R64" i="27"/>
  <c r="R74" i="20"/>
  <c r="R75" i="20" s="1"/>
  <c r="W251" i="20"/>
  <c r="BB119" i="24"/>
  <c r="AW142" i="24"/>
  <c r="V142" i="24"/>
  <c r="AA119" i="24"/>
  <c r="AK131" i="31"/>
  <c r="BL187" i="8"/>
  <c r="BL166" i="20"/>
  <c r="AU339" i="22"/>
  <c r="AU340" i="20"/>
  <c r="AM68" i="20"/>
  <c r="AO89" i="8"/>
  <c r="X132" i="9"/>
  <c r="X155" i="9" s="1"/>
  <c r="BL210" i="20"/>
  <c r="BP231" i="8"/>
  <c r="AE204" i="21"/>
  <c r="AE203" i="27"/>
  <c r="AE203" i="31" s="1"/>
  <c r="AD133" i="21"/>
  <c r="AS44" i="21"/>
  <c r="Y317" i="8"/>
  <c r="W296" i="20"/>
  <c r="AB200" i="9"/>
  <c r="Z178" i="21"/>
  <c r="Z177" i="27"/>
  <c r="Z177" i="31" s="1"/>
  <c r="Z177" i="24"/>
  <c r="Z188" i="24" s="1"/>
  <c r="Z189" i="24" s="1"/>
  <c r="AO183" i="8"/>
  <c r="AO162" i="20"/>
  <c r="AL111" i="8"/>
  <c r="AH90" i="20"/>
  <c r="BB317" i="22"/>
  <c r="BF339" i="8"/>
  <c r="BB318" i="20"/>
  <c r="AT46" i="20"/>
  <c r="AT67" i="8"/>
  <c r="AT44" i="9"/>
  <c r="AA162" i="20"/>
  <c r="AA183" i="8"/>
  <c r="AS313" i="9"/>
  <c r="AQ267" i="24"/>
  <c r="AQ267" i="27"/>
  <c r="AQ268" i="21"/>
  <c r="AQ290" i="9"/>
  <c r="BK111" i="21"/>
  <c r="BK110" i="27"/>
  <c r="AI294" i="21"/>
  <c r="AI293" i="24"/>
  <c r="AI293" i="27"/>
  <c r="AI293" i="31" s="1"/>
  <c r="AS244" i="27"/>
  <c r="AX220" i="31"/>
  <c r="AR229" i="20"/>
  <c r="AM251" i="8"/>
  <c r="AM274" i="8" s="1"/>
  <c r="T313" i="9"/>
  <c r="R290" i="9"/>
  <c r="R267" i="24"/>
  <c r="R267" i="27"/>
  <c r="R268" i="21"/>
  <c r="AB226" i="8"/>
  <c r="X205" i="20"/>
  <c r="AY198" i="31"/>
  <c r="AC198" i="31"/>
  <c r="S131" i="27"/>
  <c r="X107" i="31"/>
  <c r="AF315" i="9"/>
  <c r="AD269" i="24"/>
  <c r="AD270" i="21"/>
  <c r="AD292" i="9"/>
  <c r="AD269" i="27"/>
  <c r="AD269" i="31" s="1"/>
  <c r="AJ251" i="20"/>
  <c r="Y132" i="21"/>
  <c r="AE244" i="24"/>
  <c r="AF162" i="20"/>
  <c r="AF183" i="8"/>
  <c r="BI321" i="8"/>
  <c r="BG300" i="20"/>
  <c r="AQ133" i="9"/>
  <c r="AQ156" i="9" s="1"/>
  <c r="AE131" i="31"/>
  <c r="BE134" i="21"/>
  <c r="V153" i="31"/>
  <c r="AC154" i="31"/>
  <c r="AZ90" i="20"/>
  <c r="BD111" i="8"/>
  <c r="BG178" i="9"/>
  <c r="AA250" i="20"/>
  <c r="AP176" i="31"/>
  <c r="V243" i="27"/>
  <c r="AA219" i="31"/>
  <c r="AG245" i="21"/>
  <c r="AE227" i="20"/>
  <c r="Z249" i="8"/>
  <c r="Z272" i="8" s="1"/>
  <c r="AS142" i="24"/>
  <c r="AX119" i="24"/>
  <c r="AD109" i="9"/>
  <c r="AD110" i="21" s="1"/>
  <c r="Y134" i="21" s="1"/>
  <c r="AX200" i="21"/>
  <c r="BB222" i="9"/>
  <c r="AX199" i="24"/>
  <c r="AX211" i="24" s="1"/>
  <c r="AX212" i="24" s="1"/>
  <c r="AX199" i="27"/>
  <c r="V87" i="21"/>
  <c r="Z109" i="9"/>
  <c r="Z109" i="27" s="1"/>
  <c r="AP111" i="8"/>
  <c r="AL90" i="20"/>
  <c r="AW201" i="27"/>
  <c r="AW201" i="31" s="1"/>
  <c r="AW202" i="21"/>
  <c r="BA224" i="9"/>
  <c r="AF46" i="20"/>
  <c r="AF67" i="8"/>
  <c r="AF44" i="9"/>
  <c r="AY182" i="9"/>
  <c r="AY160" i="21"/>
  <c r="AY159" i="27"/>
  <c r="AY159" i="31" s="1"/>
  <c r="AY341" i="20"/>
  <c r="AY340" i="22"/>
  <c r="BD132" i="31"/>
  <c r="AQ66" i="9"/>
  <c r="AO244" i="27"/>
  <c r="AT220" i="31"/>
  <c r="AY43" i="27"/>
  <c r="AY44" i="21"/>
  <c r="AJ46" i="20"/>
  <c r="AJ67" i="8"/>
  <c r="AJ44" i="9"/>
  <c r="AM44" i="27"/>
  <c r="AM44" i="31" s="1"/>
  <c r="AM45" i="21"/>
  <c r="Y85" i="31"/>
  <c r="AP65" i="27"/>
  <c r="AA89" i="21"/>
  <c r="BK166" i="20"/>
  <c r="BK187" i="8"/>
  <c r="AL164" i="20"/>
  <c r="AL185" i="8"/>
  <c r="AP220" i="31"/>
  <c r="AK244" i="27"/>
  <c r="AK276" i="20"/>
  <c r="AK297" i="8"/>
  <c r="O143" i="21"/>
  <c r="T120" i="21"/>
  <c r="AN176" i="31"/>
  <c r="Y110" i="21"/>
  <c r="T134" i="21" s="1"/>
  <c r="Y109" i="27"/>
  <c r="BG320" i="21"/>
  <c r="BG319" i="27"/>
  <c r="BG319" i="31" s="1"/>
  <c r="AT111" i="8"/>
  <c r="AP90" i="20"/>
  <c r="AR176" i="31"/>
  <c r="W175" i="31"/>
  <c r="AF111" i="20"/>
  <c r="BB220" i="31"/>
  <c r="AW244" i="27"/>
  <c r="AL91" i="8"/>
  <c r="AJ70" i="20"/>
  <c r="BC110" i="9"/>
  <c r="BB268" i="24"/>
  <c r="BB281" i="24" s="1"/>
  <c r="BB282" i="24" s="1"/>
  <c r="BB291" i="9"/>
  <c r="BB268" i="27"/>
  <c r="BB269" i="21"/>
  <c r="BD314" i="9"/>
  <c r="AA198" i="31"/>
  <c r="AH66" i="21"/>
  <c r="AH65" i="27"/>
  <c r="BC339" i="22"/>
  <c r="BC340" i="20"/>
  <c r="AY110" i="9"/>
  <c r="AA89" i="9"/>
  <c r="AE112" i="9" s="1"/>
  <c r="Z136" i="9" s="1"/>
  <c r="Z159" i="9" s="1"/>
  <c r="Z182" i="9" s="1"/>
  <c r="AB205" i="9" s="1"/>
  <c r="AF228" i="9" s="1"/>
  <c r="AA252" i="9" s="1"/>
  <c r="AA275" i="9" s="1"/>
  <c r="AI182" i="9"/>
  <c r="AI160" i="21"/>
  <c r="AI159" i="27"/>
  <c r="AI159" i="31" s="1"/>
  <c r="V67" i="20"/>
  <c r="X88" i="8"/>
  <c r="AG320" i="9"/>
  <c r="AK343" i="9" s="1"/>
  <c r="AE297" i="9"/>
  <c r="AM244" i="24"/>
  <c r="AU290" i="9"/>
  <c r="AW313" i="9"/>
  <c r="AU268" i="21"/>
  <c r="AU267" i="24"/>
  <c r="AU267" i="27"/>
  <c r="AQ244" i="24"/>
  <c r="AK249" i="27"/>
  <c r="AP225" i="31"/>
  <c r="AK249" i="31" s="1"/>
  <c r="AD248" i="9"/>
  <c r="AD271" i="9" s="1"/>
  <c r="AI225" i="21"/>
  <c r="AD249" i="21" s="1"/>
  <c r="AI224" i="27"/>
  <c r="AT42" i="31"/>
  <c r="BJ341" i="9"/>
  <c r="BF319" i="21"/>
  <c r="BF318" i="27"/>
  <c r="BF318" i="31" s="1"/>
  <c r="AZ318" i="20"/>
  <c r="BD339" i="8"/>
  <c r="AZ317" i="22"/>
  <c r="S131" i="24"/>
  <c r="X118" i="24"/>
  <c r="Y131" i="24"/>
  <c r="AD118" i="24"/>
  <c r="W293" i="27"/>
  <c r="W293" i="31" s="1"/>
  <c r="W293" i="24"/>
  <c r="W294" i="21"/>
  <c r="AH339" i="8"/>
  <c r="AD318" i="20"/>
  <c r="AD317" i="22"/>
  <c r="AA294" i="8"/>
  <c r="AA273" i="20"/>
  <c r="AG244" i="24"/>
  <c r="AC142" i="24"/>
  <c r="AH119" i="24"/>
  <c r="AS154" i="31"/>
  <c r="AQ313" i="9"/>
  <c r="AO268" i="21"/>
  <c r="AO267" i="27"/>
  <c r="AO267" i="24"/>
  <c r="AO290" i="9"/>
  <c r="V197" i="31"/>
  <c r="BA89" i="8"/>
  <c r="AY68" i="20"/>
  <c r="AK162" i="20"/>
  <c r="AK183" i="8"/>
  <c r="X221" i="31"/>
  <c r="S245" i="31" s="1"/>
  <c r="S245" i="27"/>
  <c r="AM140" i="8"/>
  <c r="AM163" i="8" s="1"/>
  <c r="AM25" i="8"/>
  <c r="AL24" i="31"/>
  <c r="AL24" i="27"/>
  <c r="AL24" i="24"/>
  <c r="AL25" i="21"/>
  <c r="AL24" i="9"/>
  <c r="AL47" i="8"/>
  <c r="AK244" i="24"/>
  <c r="AX251" i="20"/>
  <c r="AE338" i="21"/>
  <c r="AS247" i="27"/>
  <c r="AX223" i="31"/>
  <c r="AS247" i="31" s="1"/>
  <c r="BC295" i="9"/>
  <c r="BE318" i="9"/>
  <c r="AP251" i="20"/>
  <c r="AB246" i="27"/>
  <c r="AG222" i="31"/>
  <c r="AB246" i="31" s="1"/>
  <c r="AC221" i="9"/>
  <c r="Y198" i="27"/>
  <c r="Y199" i="21"/>
  <c r="Y198" i="24"/>
  <c r="Z292" i="9"/>
  <c r="Z269" i="27"/>
  <c r="Z269" i="31" s="1"/>
  <c r="Z270" i="21"/>
  <c r="Z269" i="24"/>
  <c r="AB315" i="9"/>
  <c r="AF338" i="9" s="1"/>
  <c r="S86" i="27"/>
  <c r="S87" i="21"/>
  <c r="S96" i="21" s="1"/>
  <c r="S97" i="21" s="1"/>
  <c r="S97" i="20"/>
  <c r="S98" i="20" s="1"/>
  <c r="AS221" i="27"/>
  <c r="AS222" i="21"/>
  <c r="AN245" i="9"/>
  <c r="AN268" i="9" s="1"/>
  <c r="AS221" i="24"/>
  <c r="BA133" i="9"/>
  <c r="BA156" i="9" s="1"/>
  <c r="AR184" i="20"/>
  <c r="AT205" i="8"/>
  <c r="BB42" i="31"/>
  <c r="AY89" i="8"/>
  <c r="AW68" i="20"/>
  <c r="AW244" i="24"/>
  <c r="V204" i="8"/>
  <c r="T183" i="20"/>
  <c r="AN185" i="20"/>
  <c r="AP206" i="8"/>
  <c r="AC108" i="27"/>
  <c r="AC109" i="21"/>
  <c r="AP42" i="31"/>
  <c r="BH45" i="21"/>
  <c r="BH44" i="27"/>
  <c r="X112" i="8"/>
  <c r="T95" i="8"/>
  <c r="AA318" i="8"/>
  <c r="Y297" i="20"/>
  <c r="AA227" i="20"/>
  <c r="V249" i="8"/>
  <c r="V272" i="8" s="1"/>
  <c r="R130" i="31"/>
  <c r="U43" i="21"/>
  <c r="AY296" i="20"/>
  <c r="BA317" i="8"/>
  <c r="AL42" i="31"/>
  <c r="AZ181" i="9"/>
  <c r="AZ158" i="27"/>
  <c r="AZ158" i="31" s="1"/>
  <c r="AZ159" i="21"/>
  <c r="AO87" i="27"/>
  <c r="AO88" i="21"/>
  <c r="T199" i="9"/>
  <c r="R176" i="27"/>
  <c r="R176" i="24"/>
  <c r="R177" i="21"/>
  <c r="AI296" i="21"/>
  <c r="AI295" i="27"/>
  <c r="AI295" i="31" s="1"/>
  <c r="AZ199" i="27"/>
  <c r="AZ199" i="24"/>
  <c r="AZ200" i="21"/>
  <c r="BD222" i="9"/>
  <c r="BK340" i="8"/>
  <c r="BG319" i="20"/>
  <c r="AP178" i="9"/>
  <c r="AP155" i="27"/>
  <c r="AP156" i="21"/>
  <c r="T273" i="20"/>
  <c r="T294" i="8"/>
  <c r="AS202" i="21"/>
  <c r="AS201" i="27"/>
  <c r="AS201" i="31" s="1"/>
  <c r="AW224" i="9"/>
  <c r="AW87" i="27"/>
  <c r="AW88" i="21"/>
  <c r="BL93" i="8"/>
  <c r="BJ72" i="20"/>
  <c r="AN294" i="9"/>
  <c r="AP317" i="9"/>
  <c r="AT340" i="9" s="1"/>
  <c r="AF178" i="9"/>
  <c r="AF156" i="21"/>
  <c r="AF155" i="27"/>
  <c r="AV252" i="20"/>
  <c r="BA227" i="21"/>
  <c r="AV251" i="21" s="1"/>
  <c r="BA226" i="27"/>
  <c r="BM324" i="9"/>
  <c r="BQ347" i="9" s="1"/>
  <c r="BK301" i="9"/>
  <c r="S176" i="31"/>
  <c r="AB43" i="21"/>
  <c r="AB42" i="27"/>
  <c r="AC299" i="9"/>
  <c r="AE322" i="9"/>
  <c r="AI345" i="9" s="1"/>
  <c r="AO64" i="31"/>
  <c r="Y250" i="20"/>
  <c r="AI131" i="31"/>
  <c r="BB184" i="20"/>
  <c r="BD205" i="8"/>
  <c r="AY162" i="20"/>
  <c r="AY183" i="8"/>
  <c r="BJ341" i="20"/>
  <c r="BJ340" i="22"/>
  <c r="BJ351" i="22" s="1"/>
  <c r="BJ352" i="22" s="1"/>
  <c r="BJ354" i="22" s="1"/>
  <c r="AE222" i="21"/>
  <c r="AE221" i="24"/>
  <c r="Z245" i="9"/>
  <c r="Z268" i="9" s="1"/>
  <c r="AE221" i="27"/>
  <c r="BF205" i="8"/>
  <c r="BD184" i="20"/>
  <c r="AS88" i="21"/>
  <c r="AW110" i="9"/>
  <c r="BL113" i="20"/>
  <c r="X22" i="8"/>
  <c r="X137" i="8"/>
  <c r="X160" i="8" s="1"/>
  <c r="W21" i="31"/>
  <c r="W21" i="27"/>
  <c r="W22" i="21"/>
  <c r="W21" i="24"/>
  <c r="W21" i="9"/>
  <c r="W44" i="8"/>
  <c r="AU297" i="20"/>
  <c r="AW318" i="8"/>
  <c r="Z110" i="8"/>
  <c r="Z112" i="20" s="1"/>
  <c r="V89" i="20"/>
  <c r="AR251" i="20"/>
  <c r="AI154" i="31"/>
  <c r="BD119" i="24"/>
  <c r="AY142" i="24"/>
  <c r="Y43" i="27"/>
  <c r="Y43" i="31" s="1"/>
  <c r="Y44" i="21"/>
  <c r="Y46" i="20"/>
  <c r="Y67" i="8"/>
  <c r="Y44" i="9"/>
  <c r="W207" i="8"/>
  <c r="AA230" i="8" s="1"/>
  <c r="V254" i="8" s="1"/>
  <c r="V277" i="8" s="1"/>
  <c r="V300" i="8" s="1"/>
  <c r="X323" i="8" s="1"/>
  <c r="AB346" i="8" s="1"/>
  <c r="R197" i="31"/>
  <c r="T259" i="22"/>
  <c r="Y236" i="22"/>
  <c r="X158" i="27"/>
  <c r="X158" i="31" s="1"/>
  <c r="AB176" i="31"/>
  <c r="X110" i="8"/>
  <c r="X112" i="20" s="1"/>
  <c r="T89" i="20"/>
  <c r="R21" i="34"/>
  <c r="BH179" i="9"/>
  <c r="AI112" i="20"/>
  <c r="AM43" i="27"/>
  <c r="AV67" i="21"/>
  <c r="AV66" i="27"/>
  <c r="AV66" i="31" s="1"/>
  <c r="BJ186" i="21"/>
  <c r="BJ185" i="27"/>
  <c r="BJ185" i="31" s="1"/>
  <c r="AI228" i="20"/>
  <c r="AD250" i="8"/>
  <c r="AD273" i="8" s="1"/>
  <c r="AI108" i="31"/>
  <c r="AD132" i="27"/>
  <c r="V272" i="21"/>
  <c r="V271" i="27"/>
  <c r="V271" i="31" s="1"/>
  <c r="M244" i="21"/>
  <c r="R235" i="21"/>
  <c r="AN67" i="8"/>
  <c r="AN46" i="20"/>
  <c r="AN44" i="9"/>
  <c r="AC295" i="8"/>
  <c r="AC274" i="20"/>
  <c r="AV245" i="9"/>
  <c r="AV268" i="9" s="1"/>
  <c r="BA221" i="27"/>
  <c r="BA222" i="21"/>
  <c r="BA221" i="24"/>
  <c r="P243" i="27"/>
  <c r="U219" i="31"/>
  <c r="AK198" i="31"/>
  <c r="U293" i="21"/>
  <c r="U292" i="24"/>
  <c r="U292" i="27"/>
  <c r="U292" i="31" s="1"/>
  <c r="AE66" i="9"/>
  <c r="X317" i="22"/>
  <c r="X328" i="22" s="1"/>
  <c r="X329" i="22" s="1"/>
  <c r="X318" i="20"/>
  <c r="AB339" i="8"/>
  <c r="Y108" i="27"/>
  <c r="Y109" i="21"/>
  <c r="BG275" i="20"/>
  <c r="BG296" i="8"/>
  <c r="Z67" i="8"/>
  <c r="Z46" i="20"/>
  <c r="Z44" i="9"/>
  <c r="Z67" i="9" s="1"/>
  <c r="BL113" i="31"/>
  <c r="BG137" i="31" s="1"/>
  <c r="BG137" i="27"/>
  <c r="AS267" i="27"/>
  <c r="AS290" i="9"/>
  <c r="AU313" i="9"/>
  <c r="AS268" i="21"/>
  <c r="AS267" i="24"/>
  <c r="AV178" i="9"/>
  <c r="AV155" i="27"/>
  <c r="AV156" i="21"/>
  <c r="BD295" i="27"/>
  <c r="BD295" i="31" s="1"/>
  <c r="BD296" i="21"/>
  <c r="R245" i="21"/>
  <c r="AQ142" i="24"/>
  <c r="AV119" i="24"/>
  <c r="AD178" i="9"/>
  <c r="AD156" i="21"/>
  <c r="AD155" i="27"/>
  <c r="AJ295" i="8"/>
  <c r="AJ274" i="20"/>
  <c r="AD107" i="31"/>
  <c r="Y131" i="27"/>
  <c r="AE267" i="24"/>
  <c r="AE268" i="21"/>
  <c r="AG313" i="9"/>
  <c r="AE267" i="27"/>
  <c r="AE290" i="9"/>
  <c r="AG138" i="8"/>
  <c r="AG161" i="8" s="1"/>
  <c r="AG23" i="8"/>
  <c r="AF22" i="31"/>
  <c r="AF22" i="27"/>
  <c r="AF22" i="24"/>
  <c r="AF23" i="21"/>
  <c r="AF22" i="9"/>
  <c r="AF45" i="8"/>
  <c r="AV205" i="8"/>
  <c r="AT184" i="20"/>
  <c r="BG275" i="27"/>
  <c r="BG275" i="31" s="1"/>
  <c r="BG276" i="21"/>
  <c r="AJ86" i="31"/>
  <c r="BK210" i="20"/>
  <c r="BO231" i="8"/>
  <c r="U85" i="31"/>
  <c r="AX205" i="8"/>
  <c r="AV184" i="20"/>
  <c r="BE133" i="27"/>
  <c r="BJ109" i="31"/>
  <c r="AE200" i="9"/>
  <c r="AC177" i="27"/>
  <c r="AC177" i="24"/>
  <c r="AC188" i="24" s="1"/>
  <c r="AC189" i="24" s="1"/>
  <c r="AC178" i="21"/>
  <c r="AX66" i="21"/>
  <c r="AX65" i="27"/>
  <c r="AJ133" i="21"/>
  <c r="V266" i="27"/>
  <c r="V267" i="21"/>
  <c r="V289" i="9"/>
  <c r="X312" i="9"/>
  <c r="V266" i="24"/>
  <c r="V86" i="27"/>
  <c r="AP113" i="21"/>
  <c r="AK137" i="21" s="1"/>
  <c r="AP112" i="27"/>
  <c r="AY154" i="31"/>
  <c r="BB181" i="9"/>
  <c r="BB159" i="21"/>
  <c r="BB158" i="27"/>
  <c r="BB158" i="31" s="1"/>
  <c r="W131" i="27"/>
  <c r="AB107" i="31"/>
  <c r="O153" i="31"/>
  <c r="O165" i="31" s="1"/>
  <c r="O165" i="27"/>
  <c r="O166" i="27" s="1"/>
  <c r="T63" i="31"/>
  <c r="U175" i="31"/>
  <c r="AU133" i="9"/>
  <c r="AU156" i="9" s="1"/>
  <c r="AE142" i="24"/>
  <c r="AJ119" i="24"/>
  <c r="AK299" i="9"/>
  <c r="AM322" i="9"/>
  <c r="AQ345" i="9" s="1"/>
  <c r="AL46" i="21"/>
  <c r="AL68" i="9"/>
  <c r="AN91" i="9" s="1"/>
  <c r="AR114" i="9" s="1"/>
  <c r="AM138" i="9" s="1"/>
  <c r="AM161" i="9" s="1"/>
  <c r="AM184" i="9" s="1"/>
  <c r="AO207" i="9" s="1"/>
  <c r="AS230" i="9" s="1"/>
  <c r="AN254" i="9" s="1"/>
  <c r="AN277" i="9" s="1"/>
  <c r="W338" i="22"/>
  <c r="W339" i="20"/>
  <c r="AS89" i="8"/>
  <c r="AQ68" i="20"/>
  <c r="AU88" i="21"/>
  <c r="AU87" i="27"/>
  <c r="Z220" i="27"/>
  <c r="Z221" i="21"/>
  <c r="Z220" i="24"/>
  <c r="U244" i="9"/>
  <c r="U267" i="9" s="1"/>
  <c r="AT65" i="27"/>
  <c r="AV88" i="9"/>
  <c r="AO90" i="8"/>
  <c r="AM69" i="20"/>
  <c r="AW88" i="27"/>
  <c r="AW88" i="31" s="1"/>
  <c r="BA111" i="9"/>
  <c r="AV135" i="9" s="1"/>
  <c r="AV158" i="9" s="1"/>
  <c r="AK206" i="20"/>
  <c r="AO227" i="8"/>
  <c r="AJ110" i="21"/>
  <c r="AJ109" i="27"/>
  <c r="BD296" i="9"/>
  <c r="BF319" i="9"/>
  <c r="AK88" i="21"/>
  <c r="AK87" i="27"/>
  <c r="AT295" i="21"/>
  <c r="AT294" i="27"/>
  <c r="AT294" i="31" s="1"/>
  <c r="AG201" i="27"/>
  <c r="AG201" i="31" s="1"/>
  <c r="AK224" i="9"/>
  <c r="AG202" i="21"/>
  <c r="AK48" i="20"/>
  <c r="AK69" i="8"/>
  <c r="AK46" i="9"/>
  <c r="AK69" i="9" s="1"/>
  <c r="AM92" i="9" s="1"/>
  <c r="AQ115" i="9" s="1"/>
  <c r="AL139" i="9" s="1"/>
  <c r="AL162" i="9" s="1"/>
  <c r="AL185" i="9" s="1"/>
  <c r="AN208" i="9" s="1"/>
  <c r="AR231" i="9" s="1"/>
  <c r="AM255" i="9" s="1"/>
  <c r="AM278" i="9" s="1"/>
  <c r="AK290" i="9"/>
  <c r="AM313" i="9"/>
  <c r="AK267" i="27"/>
  <c r="AK267" i="24"/>
  <c r="AK268" i="21"/>
  <c r="AD227" i="8"/>
  <c r="Z206" i="20"/>
  <c r="BG251" i="9"/>
  <c r="BG274" i="9" s="1"/>
  <c r="BL227" i="27"/>
  <c r="BL228" i="21"/>
  <c r="BG252" i="21" s="1"/>
  <c r="AI340" i="20"/>
  <c r="AI339" i="22"/>
  <c r="AD161" i="20"/>
  <c r="AD182" i="8"/>
  <c r="AC163" i="20"/>
  <c r="AC184" i="8"/>
  <c r="AM227" i="8"/>
  <c r="AI206" i="20"/>
  <c r="AC204" i="8"/>
  <c r="AA183" i="20"/>
  <c r="W66" i="21"/>
  <c r="V130" i="31"/>
  <c r="AH110" i="21"/>
  <c r="AH109" i="27"/>
  <c r="Y222" i="9"/>
  <c r="U200" i="21"/>
  <c r="U199" i="24"/>
  <c r="U199" i="27"/>
  <c r="W65" i="27"/>
  <c r="AJ184" i="21"/>
  <c r="AJ183" i="27"/>
  <c r="AJ183" i="31" s="1"/>
  <c r="AA138" i="8"/>
  <c r="AA161" i="8" s="1"/>
  <c r="AA23" i="8"/>
  <c r="Z22" i="31"/>
  <c r="Z22" i="27"/>
  <c r="Z22" i="24"/>
  <c r="Z23" i="21"/>
  <c r="Z22" i="9"/>
  <c r="Z45" i="8"/>
  <c r="AL274" i="20"/>
  <c r="AL295" i="8"/>
  <c r="Y134" i="27"/>
  <c r="AD110" i="31"/>
  <c r="Y134" i="31" s="1"/>
  <c r="AM110" i="9"/>
  <c r="AU162" i="20"/>
  <c r="AU183" i="8"/>
  <c r="AK316" i="24"/>
  <c r="AK317" i="21"/>
  <c r="AK316" i="27"/>
  <c r="AK316" i="31" s="1"/>
  <c r="W45" i="20"/>
  <c r="W66" i="8"/>
  <c r="W43" i="9"/>
  <c r="W66" i="9" s="1"/>
  <c r="AQ339" i="22"/>
  <c r="AQ340" i="20"/>
  <c r="AE245" i="21"/>
  <c r="Z313" i="9"/>
  <c r="X267" i="27"/>
  <c r="X267" i="24"/>
  <c r="X268" i="21"/>
  <c r="X290" i="9"/>
  <c r="AV228" i="20"/>
  <c r="AQ250" i="8"/>
  <c r="AQ273" i="8" s="1"/>
  <c r="AJ184" i="20"/>
  <c r="AL205" i="8"/>
  <c r="V243" i="24"/>
  <c r="AL176" i="31"/>
  <c r="O244" i="21"/>
  <c r="AS108" i="31"/>
  <c r="AN132" i="27"/>
  <c r="W198" i="27"/>
  <c r="W199" i="21"/>
  <c r="AA221" i="9"/>
  <c r="W198" i="24"/>
  <c r="W211" i="24" s="1"/>
  <c r="W212" i="24" s="1"/>
  <c r="AJ65" i="27"/>
  <c r="AJ66" i="21"/>
  <c r="BA64" i="31"/>
  <c r="BF228" i="20"/>
  <c r="BA250" i="8"/>
  <c r="BA273" i="8" s="1"/>
  <c r="AH317" i="22"/>
  <c r="AH328" i="22" s="1"/>
  <c r="AH329" i="22" s="1"/>
  <c r="AL339" i="8"/>
  <c r="AH318" i="20"/>
  <c r="AA41" i="31"/>
  <c r="Z248" i="9"/>
  <c r="Z271" i="9" s="1"/>
  <c r="AE225" i="21"/>
  <c r="Z249" i="21" s="1"/>
  <c r="AE224" i="27"/>
  <c r="AW200" i="9"/>
  <c r="AU177" i="24"/>
  <c r="AU188" i="24" s="1"/>
  <c r="AU189" i="24" s="1"/>
  <c r="AU178" i="21"/>
  <c r="AU177" i="27"/>
  <c r="AL66" i="27"/>
  <c r="AL66" i="31" s="1"/>
  <c r="AL67" i="21"/>
  <c r="AG340" i="20"/>
  <c r="AG339" i="22"/>
  <c r="AD42" i="31"/>
  <c r="AK253" i="20"/>
  <c r="AP227" i="27"/>
  <c r="AP228" i="21"/>
  <c r="AK252" i="21" s="1"/>
  <c r="AM154" i="31"/>
  <c r="U86" i="27"/>
  <c r="U86" i="31" s="1"/>
  <c r="U87" i="21"/>
  <c r="V336" i="27"/>
  <c r="V336" i="31" s="1"/>
  <c r="AU316" i="9"/>
  <c r="AY339" i="9" s="1"/>
  <c r="AS293" i="9"/>
  <c r="AS270" i="24"/>
  <c r="AS270" i="27"/>
  <c r="AS270" i="31" s="1"/>
  <c r="AS271" i="21"/>
  <c r="AP274" i="20"/>
  <c r="AP295" i="8"/>
  <c r="AM205" i="27"/>
  <c r="AM205" i="31" s="1"/>
  <c r="AM206" i="21"/>
  <c r="AJ138" i="8"/>
  <c r="AJ161" i="8" s="1"/>
  <c r="AJ23" i="8"/>
  <c r="AI22" i="31"/>
  <c r="AI22" i="27"/>
  <c r="AI22" i="24"/>
  <c r="AI23" i="21"/>
  <c r="AI22" i="9"/>
  <c r="AI45" i="8"/>
  <c r="AQ112" i="20"/>
  <c r="AC133" i="9"/>
  <c r="AC156" i="9" s="1"/>
  <c r="AG131" i="31"/>
  <c r="W111" i="20"/>
  <c r="W118" i="8"/>
  <c r="AO198" i="31"/>
  <c r="AI276" i="20"/>
  <c r="AI297" i="8"/>
  <c r="AA131" i="31"/>
  <c r="U90" i="8"/>
  <c r="S72" i="8"/>
  <c r="AC200" i="9"/>
  <c r="AA177" i="27"/>
  <c r="AA178" i="21"/>
  <c r="AA177" i="24"/>
  <c r="AA188" i="24" s="1"/>
  <c r="AA189" i="24" s="1"/>
  <c r="BA66" i="9"/>
  <c r="Y201" i="9"/>
  <c r="W178" i="27"/>
  <c r="W178" i="31" s="1"/>
  <c r="W179" i="21"/>
  <c r="AW44" i="21"/>
  <c r="AW43" i="27"/>
  <c r="T167" i="20"/>
  <c r="T168" i="20" s="1"/>
  <c r="AN160" i="27"/>
  <c r="AN160" i="31" s="1"/>
  <c r="AN161" i="21"/>
  <c r="Z204" i="21"/>
  <c r="Z203" i="27"/>
  <c r="Z203" i="31" s="1"/>
  <c r="AN138" i="8"/>
  <c r="AN161" i="8" s="1"/>
  <c r="AN23" i="8"/>
  <c r="AM22" i="31"/>
  <c r="AM22" i="27"/>
  <c r="AM22" i="24"/>
  <c r="AM23" i="21"/>
  <c r="AM22" i="9"/>
  <c r="AM45" i="8"/>
  <c r="Y273" i="21"/>
  <c r="Y272" i="27"/>
  <c r="Y272" i="31" s="1"/>
  <c r="V203" i="21"/>
  <c r="V202" i="27"/>
  <c r="V202" i="31" s="1"/>
  <c r="S245" i="21"/>
  <c r="AC131" i="31"/>
  <c r="Q63" i="31"/>
  <c r="Q72" i="31" s="1"/>
  <c r="Q72" i="27"/>
  <c r="Q73" i="27" s="1"/>
  <c r="AH226" i="8"/>
  <c r="AD205" i="20"/>
  <c r="X197" i="31"/>
  <c r="AP139" i="8"/>
  <c r="AP162" i="8" s="1"/>
  <c r="AP24" i="8"/>
  <c r="AO23" i="31"/>
  <c r="AO23" i="27"/>
  <c r="AO23" i="24"/>
  <c r="AO24" i="21"/>
  <c r="AO23" i="9"/>
  <c r="AO46" i="8"/>
  <c r="BA112" i="20"/>
  <c r="AQ154" i="31"/>
  <c r="AJ199" i="27"/>
  <c r="AN222" i="9"/>
  <c r="AJ199" i="24"/>
  <c r="AJ211" i="24" s="1"/>
  <c r="AJ212" i="24" s="1"/>
  <c r="AJ200" i="21"/>
  <c r="AT274" i="20"/>
  <c r="AT295" i="8"/>
  <c r="AB109" i="31"/>
  <c r="W133" i="31" s="1"/>
  <c r="W133" i="27"/>
  <c r="AP119" i="24"/>
  <c r="AK142" i="24"/>
  <c r="AF222" i="9"/>
  <c r="AB199" i="24"/>
  <c r="AB199" i="27"/>
  <c r="AB200" i="21"/>
  <c r="AY227" i="8"/>
  <c r="AU206" i="20"/>
  <c r="AZ222" i="9"/>
  <c r="AV199" i="24"/>
  <c r="AV211" i="24" s="1"/>
  <c r="AV212" i="24" s="1"/>
  <c r="AV199" i="27"/>
  <c r="AV200" i="21"/>
  <c r="AY64" i="31"/>
  <c r="AG108" i="31"/>
  <c r="AB132" i="27"/>
  <c r="AV296" i="8"/>
  <c r="AV275" i="20"/>
  <c r="AX317" i="22"/>
  <c r="AX328" i="22" s="1"/>
  <c r="AX329" i="22" s="1"/>
  <c r="AX318" i="20"/>
  <c r="BB339" i="8"/>
  <c r="AA69" i="20"/>
  <c r="AC90" i="8"/>
  <c r="AA316" i="9"/>
  <c r="AE339" i="9" s="1"/>
  <c r="Y293" i="9"/>
  <c r="Y271" i="21"/>
  <c r="Y270" i="27"/>
  <c r="Y270" i="31" s="1"/>
  <c r="Y270" i="24"/>
  <c r="Y273" i="20"/>
  <c r="Y294" i="8"/>
  <c r="AX46" i="20"/>
  <c r="AX67" i="8"/>
  <c r="AX44" i="9"/>
  <c r="AL199" i="24"/>
  <c r="AL211" i="24" s="1"/>
  <c r="AL212" i="24" s="1"/>
  <c r="AL200" i="21"/>
  <c r="AL199" i="27"/>
  <c r="AP222" i="9"/>
  <c r="AI245" i="21"/>
  <c r="BE110" i="9"/>
  <c r="BH89" i="21"/>
  <c r="BH88" i="27"/>
  <c r="S177" i="9"/>
  <c r="S155" i="21"/>
  <c r="S154" i="24"/>
  <c r="S165" i="24" s="1"/>
  <c r="S166" i="24" s="1"/>
  <c r="S154" i="27"/>
  <c r="W161" i="20"/>
  <c r="W182" i="8"/>
  <c r="V248" i="27"/>
  <c r="AA224" i="31"/>
  <c r="V248" i="31" s="1"/>
  <c r="T65" i="21"/>
  <c r="AR295" i="8"/>
  <c r="AR274" i="20"/>
  <c r="AK200" i="9"/>
  <c r="AI177" i="27"/>
  <c r="AI178" i="21"/>
  <c r="AI177" i="24"/>
  <c r="AI188" i="24" s="1"/>
  <c r="AI189" i="24" s="1"/>
  <c r="BE201" i="21"/>
  <c r="BE200" i="27"/>
  <c r="BI223" i="9"/>
  <c r="BE200" i="24"/>
  <c r="BE211" i="24" s="1"/>
  <c r="BE212" i="24" s="1"/>
  <c r="AJ319" i="8"/>
  <c r="AH298" i="20"/>
  <c r="BC227" i="8"/>
  <c r="AY206" i="20"/>
  <c r="BB229" i="20"/>
  <c r="AW251" i="8"/>
  <c r="AW274" i="8" s="1"/>
  <c r="AW64" i="31"/>
  <c r="BJ163" i="20"/>
  <c r="BJ184" i="8"/>
  <c r="BK50" i="20"/>
  <c r="BK71" i="8"/>
  <c r="BK48" i="9"/>
  <c r="BK71" i="9" s="1"/>
  <c r="AB178" i="9"/>
  <c r="AB156" i="21"/>
  <c r="AB155" i="27"/>
  <c r="AD88" i="21"/>
  <c r="AD87" i="27"/>
  <c r="AD87" i="31" s="1"/>
  <c r="AE88" i="21"/>
  <c r="AE87" i="27"/>
  <c r="AA316" i="22"/>
  <c r="AA317" i="20"/>
  <c r="AE338" i="8"/>
  <c r="BB112" i="8"/>
  <c r="BB114" i="20" s="1"/>
  <c r="AX91" i="20"/>
  <c r="V296" i="20"/>
  <c r="X317" i="8"/>
  <c r="AC251" i="20"/>
  <c r="AH226" i="21"/>
  <c r="AC250" i="21" s="1"/>
  <c r="AH225" i="27"/>
  <c r="BA340" i="20"/>
  <c r="BA339" i="22"/>
  <c r="R312" i="9"/>
  <c r="P289" i="9"/>
  <c r="P267" i="21"/>
  <c r="P266" i="27"/>
  <c r="P266" i="24"/>
  <c r="AO221" i="27"/>
  <c r="AO222" i="21"/>
  <c r="AO221" i="24"/>
  <c r="AJ245" i="9"/>
  <c r="AJ268" i="9" s="1"/>
  <c r="Q132" i="9"/>
  <c r="Q155" i="9" s="1"/>
  <c r="V118" i="9"/>
  <c r="Q142" i="9" s="1"/>
  <c r="Z86" i="27"/>
  <c r="Z87" i="21"/>
  <c r="Z316" i="8"/>
  <c r="X295" i="20"/>
  <c r="AE44" i="21"/>
  <c r="AE43" i="27"/>
  <c r="AJ111" i="8"/>
  <c r="AF90" i="20"/>
  <c r="BI163" i="21"/>
  <c r="BG252" i="20"/>
  <c r="AK154" i="31"/>
  <c r="AI66" i="9"/>
  <c r="R244" i="24"/>
  <c r="AN295" i="8"/>
  <c r="AN274" i="20"/>
  <c r="BM114" i="27"/>
  <c r="BM115" i="21"/>
  <c r="BH139" i="21" s="1"/>
  <c r="BI291" i="9"/>
  <c r="BK314" i="9"/>
  <c r="AN184" i="20"/>
  <c r="AP205" i="8"/>
  <c r="BD155" i="31"/>
  <c r="AM341" i="8"/>
  <c r="AM343" i="20" s="1"/>
  <c r="AI320" i="20"/>
  <c r="AM111" i="31"/>
  <c r="AH135" i="31" s="1"/>
  <c r="AH135" i="27"/>
  <c r="AE46" i="20"/>
  <c r="AE67" i="8"/>
  <c r="AE44" i="9"/>
  <c r="AE67" i="9" s="1"/>
  <c r="AG90" i="9" s="1"/>
  <c r="AK113" i="9" s="1"/>
  <c r="AF137" i="9" s="1"/>
  <c r="AF160" i="9" s="1"/>
  <c r="AF183" i="9" s="1"/>
  <c r="AH206" i="9" s="1"/>
  <c r="AL229" i="9" s="1"/>
  <c r="AG253" i="9" s="1"/>
  <c r="AG276" i="9" s="1"/>
  <c r="BH222" i="27"/>
  <c r="BH223" i="21"/>
  <c r="BC246" i="9"/>
  <c r="BC269" i="9" s="1"/>
  <c r="BH222" i="24"/>
  <c r="U317" i="20"/>
  <c r="U316" i="22"/>
  <c r="Y338" i="8"/>
  <c r="BI186" i="21"/>
  <c r="BI185" i="27"/>
  <c r="BI185" i="31" s="1"/>
  <c r="AL183" i="27"/>
  <c r="AL183" i="31" s="1"/>
  <c r="AL184" i="21"/>
  <c r="X199" i="9"/>
  <c r="V176" i="27"/>
  <c r="V176" i="24"/>
  <c r="V188" i="24" s="1"/>
  <c r="V189" i="24" s="1"/>
  <c r="V177" i="21"/>
  <c r="AO66" i="9"/>
  <c r="AO142" i="24"/>
  <c r="AT119" i="24"/>
  <c r="Z226" i="9"/>
  <c r="V203" i="27"/>
  <c r="V203" i="31" s="1"/>
  <c r="V204" i="21"/>
  <c r="T123" i="34"/>
  <c r="AJ132" i="27"/>
  <c r="AO108" i="31"/>
  <c r="AL90" i="21"/>
  <c r="AL89" i="27"/>
  <c r="AL89" i="31" s="1"/>
  <c r="W131" i="24"/>
  <c r="AB118" i="24"/>
  <c r="AJ205" i="8"/>
  <c r="AH184" i="20"/>
  <c r="X153" i="31"/>
  <c r="X108" i="31"/>
  <c r="S132" i="31" s="1"/>
  <c r="S132" i="27"/>
  <c r="AE158" i="21"/>
  <c r="AE180" i="9"/>
  <c r="AE157" i="27"/>
  <c r="AE157" i="31" s="1"/>
  <c r="AU200" i="9"/>
  <c r="AS177" i="24"/>
  <c r="AS188" i="24" s="1"/>
  <c r="AS189" i="24" s="1"/>
  <c r="AS178" i="21"/>
  <c r="AS177" i="27"/>
  <c r="AW162" i="20"/>
  <c r="AW183" i="8"/>
  <c r="BC206" i="20"/>
  <c r="BG227" i="8"/>
  <c r="AQ43" i="27"/>
  <c r="AQ44" i="21"/>
  <c r="AY112" i="20"/>
  <c r="AZ228" i="20"/>
  <c r="AU250" i="8"/>
  <c r="AU273" i="8" s="1"/>
  <c r="P177" i="9"/>
  <c r="P154" i="27"/>
  <c r="P154" i="24"/>
  <c r="P165" i="24" s="1"/>
  <c r="P166" i="24" s="1"/>
  <c r="P155" i="21"/>
  <c r="P166" i="21" s="1"/>
  <c r="P167" i="21" s="1"/>
  <c r="P165" i="9"/>
  <c r="AZ110" i="21"/>
  <c r="AZ109" i="27"/>
  <c r="AO112" i="20"/>
  <c r="W205" i="20"/>
  <c r="AA226" i="8"/>
  <c r="AL133" i="21"/>
  <c r="AW339" i="22"/>
  <c r="AW340" i="20"/>
  <c r="AI317" i="8"/>
  <c r="AG296" i="20"/>
  <c r="AV319" i="20"/>
  <c r="AZ340" i="8"/>
  <c r="AZ342" i="20" s="1"/>
  <c r="AE119" i="24"/>
  <c r="Z142" i="24"/>
  <c r="X182" i="21"/>
  <c r="X181" i="27"/>
  <c r="X181" i="31" s="1"/>
  <c r="AI198" i="31"/>
  <c r="X236" i="22"/>
  <c r="S259" i="22"/>
  <c r="AE137" i="8"/>
  <c r="AE160" i="8" s="1"/>
  <c r="AE22" i="8"/>
  <c r="AD21" i="31"/>
  <c r="AD21" i="27"/>
  <c r="AD21" i="24"/>
  <c r="AD22" i="21"/>
  <c r="AD21" i="9"/>
  <c r="AD44" i="8"/>
  <c r="AD139" i="8"/>
  <c r="AD162" i="8" s="1"/>
  <c r="AD24" i="8"/>
  <c r="AC23" i="31"/>
  <c r="AC23" i="27"/>
  <c r="AC24" i="21"/>
  <c r="AC23" i="24"/>
  <c r="AC23" i="9"/>
  <c r="AC46" i="8"/>
  <c r="AU134" i="27"/>
  <c r="AZ110" i="31"/>
  <c r="AU134" i="31" s="1"/>
  <c r="V200" i="9"/>
  <c r="T177" i="27"/>
  <c r="T177" i="24"/>
  <c r="T188" i="24" s="1"/>
  <c r="T189" i="24" s="1"/>
  <c r="T178" i="21"/>
  <c r="BE224" i="9"/>
  <c r="BA202" i="21"/>
  <c r="BA201" i="27"/>
  <c r="BA201" i="31" s="1"/>
  <c r="X130" i="31"/>
  <c r="AB133" i="27"/>
  <c r="AG109" i="31"/>
  <c r="AB133" i="31" s="1"/>
  <c r="P131" i="24"/>
  <c r="U118" i="24"/>
  <c r="AK64" i="31"/>
  <c r="BI69" i="27"/>
  <c r="BI69" i="31" s="1"/>
  <c r="BI70" i="21"/>
  <c r="AZ46" i="20"/>
  <c r="AZ67" i="8"/>
  <c r="AZ44" i="9"/>
  <c r="V109" i="21"/>
  <c r="V108" i="27"/>
  <c r="V120" i="20"/>
  <c r="V121" i="20" s="1"/>
  <c r="AH176" i="31"/>
  <c r="AA182" i="27"/>
  <c r="AA182" i="31" s="1"/>
  <c r="AA183" i="21"/>
  <c r="AH250" i="27"/>
  <c r="AM226" i="31"/>
  <c r="AH250" i="31" s="1"/>
  <c r="R85" i="31"/>
  <c r="R95" i="31" s="1"/>
  <c r="R95" i="27"/>
  <c r="R96" i="27" s="1"/>
  <c r="V24" i="8"/>
  <c r="U23" i="31"/>
  <c r="U23" i="27"/>
  <c r="U24" i="21"/>
  <c r="U23" i="24"/>
  <c r="U46" i="8"/>
  <c r="V139" i="8"/>
  <c r="V162" i="8" s="1"/>
  <c r="V185" i="8" s="1"/>
  <c r="X208" i="8" s="1"/>
  <c r="AB231" i="8" s="1"/>
  <c r="U23" i="9"/>
  <c r="AU339" i="9"/>
  <c r="AQ206" i="20"/>
  <c r="AU227" i="8"/>
  <c r="AM44" i="21"/>
  <c r="AM66" i="9"/>
  <c r="AH178" i="9"/>
  <c r="AH156" i="21"/>
  <c r="AH155" i="27"/>
  <c r="AF66" i="21"/>
  <c r="AF65" i="27"/>
  <c r="AQ230" i="20"/>
  <c r="AL252" i="8"/>
  <c r="AL275" i="8" s="1"/>
  <c r="AE198" i="31"/>
  <c r="BG67" i="21"/>
  <c r="BI89" i="9"/>
  <c r="AI162" i="20"/>
  <c r="AI183" i="8"/>
  <c r="AM88" i="21"/>
  <c r="AM87" i="27"/>
  <c r="AU198" i="31"/>
  <c r="AT109" i="27"/>
  <c r="AT110" i="21"/>
  <c r="AE222" i="31"/>
  <c r="Z246" i="31" s="1"/>
  <c r="Z246" i="27"/>
  <c r="R294" i="8"/>
  <c r="R273" i="20"/>
  <c r="R281" i="8"/>
  <c r="AI253" i="20"/>
  <c r="AN228" i="21"/>
  <c r="AI252" i="21" s="1"/>
  <c r="AN227" i="27"/>
  <c r="AJ252" i="8"/>
  <c r="AJ275" i="8" s="1"/>
  <c r="AO230" i="20"/>
  <c r="S67" i="9"/>
  <c r="U90" i="9" s="1"/>
  <c r="Y113" i="9" s="1"/>
  <c r="T137" i="9" s="1"/>
  <c r="T160" i="9" s="1"/>
  <c r="T183" i="9" s="1"/>
  <c r="V206" i="9" s="1"/>
  <c r="Z229" i="9" s="1"/>
  <c r="U253" i="9" s="1"/>
  <c r="U276" i="9" s="1"/>
  <c r="S49" i="9"/>
  <c r="BA68" i="20"/>
  <c r="BC89" i="8"/>
  <c r="AR138" i="8"/>
  <c r="AR161" i="8" s="1"/>
  <c r="AR23" i="8"/>
  <c r="AQ22" i="31"/>
  <c r="AQ22" i="27"/>
  <c r="AQ22" i="24"/>
  <c r="AQ23" i="21"/>
  <c r="AQ22" i="9"/>
  <c r="AQ45" i="8"/>
  <c r="AK68" i="21"/>
  <c r="AK67" i="27"/>
  <c r="AK67" i="31" s="1"/>
  <c r="AP110" i="21"/>
  <c r="AU64" i="31"/>
  <c r="Y250" i="8"/>
  <c r="Y273" i="8" s="1"/>
  <c r="AD228" i="20"/>
  <c r="AM162" i="20"/>
  <c r="AM183" i="8"/>
  <c r="T200" i="9"/>
  <c r="R177" i="24"/>
  <c r="R177" i="27"/>
  <c r="R177" i="31" s="1"/>
  <c r="R178" i="21"/>
  <c r="U249" i="8"/>
  <c r="U272" i="8" s="1"/>
  <c r="Z227" i="20"/>
  <c r="AL252" i="20"/>
  <c r="BC44" i="21"/>
  <c r="BC66" i="9"/>
  <c r="AP88" i="9"/>
  <c r="AW250" i="8"/>
  <c r="AW273" i="8" s="1"/>
  <c r="BB228" i="20"/>
  <c r="AN86" i="31"/>
  <c r="AY131" i="31"/>
  <c r="AB220" i="27"/>
  <c r="AB220" i="24"/>
  <c r="AB221" i="21"/>
  <c r="W244" i="9"/>
  <c r="W267" i="9" s="1"/>
  <c r="N175" i="31"/>
  <c r="N188" i="31" s="1"/>
  <c r="N188" i="27"/>
  <c r="N189" i="27" s="1"/>
  <c r="AZ205" i="8"/>
  <c r="AX184" i="20"/>
  <c r="AO163" i="20"/>
  <c r="AO184" i="8"/>
  <c r="AL86" i="31"/>
  <c r="AS200" i="9"/>
  <c r="AQ177" i="24"/>
  <c r="AQ188" i="24" s="1"/>
  <c r="AQ189" i="24" s="1"/>
  <c r="AQ178" i="21"/>
  <c r="AQ177" i="27"/>
  <c r="AT251" i="20"/>
  <c r="AE236" i="22"/>
  <c r="Z259" i="22"/>
  <c r="AI88" i="21"/>
  <c r="AI87" i="27"/>
  <c r="W118" i="24"/>
  <c r="AB133" i="21"/>
  <c r="AN318" i="20"/>
  <c r="AR339" i="8"/>
  <c r="AN317" i="22"/>
  <c r="AM133" i="9"/>
  <c r="AM156" i="9" s="1"/>
  <c r="AA45" i="21"/>
  <c r="AA44" i="27"/>
  <c r="AA44" i="31" s="1"/>
  <c r="S295" i="20"/>
  <c r="U316" i="8"/>
  <c r="AD223" i="31"/>
  <c r="Y247" i="31" s="1"/>
  <c r="Y247" i="27"/>
  <c r="AA205" i="8"/>
  <c r="Y184" i="20"/>
  <c r="AF318" i="20"/>
  <c r="AJ339" i="8"/>
  <c r="AF317" i="22"/>
  <c r="AF328" i="22" s="1"/>
  <c r="AF329" i="22" s="1"/>
  <c r="BH69" i="27"/>
  <c r="BH69" i="31" s="1"/>
  <c r="BH70" i="21"/>
  <c r="AJ176" i="31"/>
  <c r="AN112" i="27"/>
  <c r="AN113" i="21"/>
  <c r="AI137" i="21" s="1"/>
  <c r="BK188" i="20"/>
  <c r="BM209" i="8"/>
  <c r="AI244" i="27"/>
  <c r="AN220" i="31"/>
  <c r="U250" i="20"/>
  <c r="AD159" i="21"/>
  <c r="V66" i="8"/>
  <c r="V45" i="20"/>
  <c r="V43" i="9"/>
  <c r="V66" i="9" s="1"/>
  <c r="BE112" i="20"/>
  <c r="Z42" i="27"/>
  <c r="Z65" i="9"/>
  <c r="AY133" i="9"/>
  <c r="AY156" i="9" s="1"/>
  <c r="AD206" i="8"/>
  <c r="AB185" i="20"/>
  <c r="AH274" i="21"/>
  <c r="AH273" i="27"/>
  <c r="AH273" i="31" s="1"/>
  <c r="AU112" i="20"/>
  <c r="AO340" i="20"/>
  <c r="AO339" i="22"/>
  <c r="BH252" i="27"/>
  <c r="BM228" i="31"/>
  <c r="BH252" i="31" s="1"/>
  <c r="BC228" i="8"/>
  <c r="AY207" i="20"/>
  <c r="AW45" i="21"/>
  <c r="AW67" i="9"/>
  <c r="AL228" i="20"/>
  <c r="AG250" i="8"/>
  <c r="AG273" i="8" s="1"/>
  <c r="AH111" i="21"/>
  <c r="AC135" i="21" s="1"/>
  <c r="AH110" i="27"/>
  <c r="AG154" i="31"/>
  <c r="W316" i="21"/>
  <c r="W315" i="27"/>
  <c r="W315" i="31" s="1"/>
  <c r="W315" i="24"/>
  <c r="AW112" i="20"/>
  <c r="AV318" i="20"/>
  <c r="AV317" i="22"/>
  <c r="AV328" i="22" s="1"/>
  <c r="AV329" i="22" s="1"/>
  <c r="AZ339" i="8"/>
  <c r="P244" i="21"/>
  <c r="V237" i="20"/>
  <c r="Q260" i="20"/>
  <c r="AG89" i="8"/>
  <c r="AE68" i="20"/>
  <c r="AL317" i="22"/>
  <c r="AL318" i="20"/>
  <c r="AP339" i="8"/>
  <c r="AC22" i="8"/>
  <c r="AB21" i="31"/>
  <c r="AC137" i="8"/>
  <c r="AC160" i="8" s="1"/>
  <c r="AB21" i="27"/>
  <c r="AB21" i="24"/>
  <c r="AB22" i="21"/>
  <c r="AB21" i="9"/>
  <c r="AB44" i="8"/>
  <c r="AD66" i="21"/>
  <c r="AD65" i="27"/>
  <c r="BE206" i="20"/>
  <c r="BI227" i="8"/>
  <c r="BI162" i="27"/>
  <c r="BI162" i="31" s="1"/>
  <c r="AU245" i="21"/>
  <c r="AM131" i="31"/>
  <c r="T119" i="27"/>
  <c r="O142" i="27"/>
  <c r="AM89" i="21"/>
  <c r="AM88" i="27"/>
  <c r="AM88" i="31" s="1"/>
  <c r="AI44" i="21"/>
  <c r="AI43" i="27"/>
  <c r="W220" i="31"/>
  <c r="R244" i="27"/>
  <c r="AN251" i="20"/>
  <c r="X339" i="20"/>
  <c r="X338" i="22"/>
  <c r="AD317" i="8"/>
  <c r="AB296" i="20"/>
  <c r="BI91" i="27"/>
  <c r="BI91" i="31" s="1"/>
  <c r="BI92" i="21"/>
  <c r="AV109" i="27"/>
  <c r="AV110" i="21"/>
  <c r="BF201" i="9"/>
  <c r="BD179" i="21"/>
  <c r="BD178" i="27"/>
  <c r="AG295" i="27"/>
  <c r="AG295" i="31" s="1"/>
  <c r="AG296" i="21"/>
  <c r="BG43" i="31"/>
  <c r="AG44" i="21"/>
  <c r="AG66" i="9"/>
  <c r="AH205" i="8"/>
  <c r="AF184" i="20"/>
  <c r="AW293" i="9"/>
  <c r="AW270" i="24"/>
  <c r="AW271" i="21"/>
  <c r="AY316" i="9"/>
  <c r="AW270" i="27"/>
  <c r="AW270" i="31" s="1"/>
  <c r="AF88" i="9"/>
  <c r="AR229" i="8"/>
  <c r="AN208" i="20"/>
  <c r="AM339" i="22"/>
  <c r="AM351" i="22" s="1"/>
  <c r="AM352" i="22" s="1"/>
  <c r="AM340" i="20"/>
  <c r="AS340" i="20"/>
  <c r="AS339" i="22"/>
  <c r="AO68" i="20"/>
  <c r="AQ89" i="8"/>
  <c r="AZ111" i="8"/>
  <c r="AV90" i="20"/>
  <c r="AV66" i="21"/>
  <c r="AK66" i="9"/>
  <c r="BD110" i="21"/>
  <c r="BD109" i="27"/>
  <c r="BA200" i="9"/>
  <c r="AY178" i="21"/>
  <c r="AY177" i="27"/>
  <c r="AY177" i="24"/>
  <c r="AY188" i="24" s="1"/>
  <c r="AY189" i="24" s="1"/>
  <c r="W132" i="21"/>
  <c r="O176" i="27"/>
  <c r="O176" i="24"/>
  <c r="O188" i="24" s="1"/>
  <c r="O189" i="24" s="1"/>
  <c r="O177" i="21"/>
  <c r="O189" i="21" s="1"/>
  <c r="O190" i="21" s="1"/>
  <c r="Q199" i="9"/>
  <c r="O188" i="9"/>
  <c r="V247" i="9"/>
  <c r="V270" i="9" s="1"/>
  <c r="AA223" i="24"/>
  <c r="V247" i="24" s="1"/>
  <c r="AA223" i="27"/>
  <c r="AA224" i="21"/>
  <c r="V248" i="21" s="1"/>
  <c r="BJ313" i="9"/>
  <c r="BH290" i="9"/>
  <c r="AE184" i="20"/>
  <c r="AG205" i="8"/>
  <c r="Z199" i="9"/>
  <c r="X176" i="24"/>
  <c r="X188" i="24" s="1"/>
  <c r="X189" i="24" s="1"/>
  <c r="X177" i="21"/>
  <c r="X176" i="27"/>
  <c r="AG198" i="31"/>
  <c r="AN91" i="8"/>
  <c r="AL70" i="20"/>
  <c r="AX138" i="8"/>
  <c r="AX161" i="8" s="1"/>
  <c r="AX23" i="8"/>
  <c r="AW22" i="31"/>
  <c r="AW22" i="27"/>
  <c r="AW22" i="24"/>
  <c r="AW23" i="21"/>
  <c r="AW22" i="9"/>
  <c r="AW45" i="8"/>
  <c r="S314" i="27"/>
  <c r="S314" i="31" s="1"/>
  <c r="S315" i="21"/>
  <c r="S314" i="24"/>
  <c r="AO111" i="31"/>
  <c r="AJ135" i="31" s="1"/>
  <c r="AJ135" i="27"/>
  <c r="AD111" i="9"/>
  <c r="BI322" i="20"/>
  <c r="BM343" i="8"/>
  <c r="BM345" i="20" s="1"/>
  <c r="AQ108" i="31"/>
  <c r="AL132" i="27"/>
  <c r="AV133" i="21"/>
  <c r="BJ71" i="8"/>
  <c r="BJ50" i="20"/>
  <c r="BJ48" i="9"/>
  <c r="AZ119" i="24"/>
  <c r="AU142" i="24"/>
  <c r="V316" i="8"/>
  <c r="T295" i="20"/>
  <c r="AH245" i="9"/>
  <c r="AH268" i="9" s="1"/>
  <c r="AM221" i="24"/>
  <c r="AM221" i="27"/>
  <c r="AM222" i="21"/>
  <c r="AH220" i="31"/>
  <c r="AC244" i="27"/>
  <c r="AC45" i="20"/>
  <c r="AC66" i="8"/>
  <c r="AC43" i="9"/>
  <c r="AB47" i="20"/>
  <c r="AB68" i="8"/>
  <c r="AB45" i="9"/>
  <c r="BB109" i="27"/>
  <c r="BB110" i="21"/>
  <c r="S234" i="9"/>
  <c r="N258" i="9" s="1"/>
  <c r="S220" i="27"/>
  <c r="N244" i="9"/>
  <c r="N267" i="9" s="1"/>
  <c r="S220" i="24"/>
  <c r="S221" i="21"/>
  <c r="BG87" i="31"/>
  <c r="AC296" i="20"/>
  <c r="AE317" i="8"/>
  <c r="AY200" i="9"/>
  <c r="AW178" i="21"/>
  <c r="AW177" i="24"/>
  <c r="AW188" i="24" s="1"/>
  <c r="AW189" i="24" s="1"/>
  <c r="AW177" i="27"/>
  <c r="BC88" i="21"/>
  <c r="BG110" i="9"/>
  <c r="AX339" i="8"/>
  <c r="AT317" i="22"/>
  <c r="AT328" i="22" s="1"/>
  <c r="AT329" i="22" s="1"/>
  <c r="AT318" i="20"/>
  <c r="BC226" i="9"/>
  <c r="AY203" i="27"/>
  <c r="AY203" i="31" s="1"/>
  <c r="AY204" i="21"/>
  <c r="AT88" i="9"/>
  <c r="T132" i="9"/>
  <c r="T155" i="9" s="1"/>
  <c r="R153" i="31"/>
  <c r="BB46" i="20"/>
  <c r="BB67" i="8"/>
  <c r="BB44" i="9"/>
  <c r="BI299" i="8"/>
  <c r="BI278" i="20"/>
  <c r="AT178" i="9"/>
  <c r="AT156" i="21"/>
  <c r="AT155" i="27"/>
  <c r="W274" i="20"/>
  <c r="W295" i="8"/>
  <c r="M266" i="27"/>
  <c r="M267" i="21"/>
  <c r="M282" i="21" s="1"/>
  <c r="M283" i="21" s="1"/>
  <c r="M266" i="24"/>
  <c r="M281" i="24" s="1"/>
  <c r="M282" i="24" s="1"/>
  <c r="M281" i="9"/>
  <c r="O312" i="9"/>
  <c r="M289" i="9"/>
  <c r="AM318" i="8"/>
  <c r="AK297" i="20"/>
  <c r="AO250" i="8"/>
  <c r="AO273" i="8" s="1"/>
  <c r="AT228" i="20"/>
  <c r="AA110" i="8"/>
  <c r="W89" i="20"/>
  <c r="AD245" i="9"/>
  <c r="AD268" i="9" s="1"/>
  <c r="AI221" i="24"/>
  <c r="AI222" i="21"/>
  <c r="AI221" i="27"/>
  <c r="AH67" i="8"/>
  <c r="AH46" i="20"/>
  <c r="AH44" i="9"/>
  <c r="W109" i="9"/>
  <c r="S95" i="9"/>
  <c r="BC87" i="27"/>
  <c r="X274" i="20"/>
  <c r="X295" i="8"/>
  <c r="R250" i="20"/>
  <c r="W236" i="20"/>
  <c r="AA88" i="27"/>
  <c r="AA88" i="31" s="1"/>
  <c r="AE111" i="9"/>
  <c r="AE112" i="21" s="1"/>
  <c r="Z136" i="21" s="1"/>
  <c r="AM186" i="20"/>
  <c r="AO207" i="8"/>
  <c r="AG227" i="20"/>
  <c r="AB249" i="8"/>
  <c r="AB272" i="8" s="1"/>
  <c r="BA44" i="21"/>
  <c r="BA43" i="27"/>
  <c r="W177" i="9"/>
  <c r="W154" i="24"/>
  <c r="W165" i="24" s="1"/>
  <c r="W166" i="24" s="1"/>
  <c r="W155" i="21"/>
  <c r="W154" i="27"/>
  <c r="AW227" i="8"/>
  <c r="AS206" i="20"/>
  <c r="AQ162" i="20"/>
  <c r="AQ183" i="8"/>
  <c r="AQ113" i="8"/>
  <c r="AQ115" i="20" s="1"/>
  <c r="AM92" i="20"/>
  <c r="Z252" i="20"/>
  <c r="AE226" i="27"/>
  <c r="AE227" i="21"/>
  <c r="Z251" i="21" s="1"/>
  <c r="AL67" i="8"/>
  <c r="AL46" i="20"/>
  <c r="AL44" i="9"/>
  <c r="AL296" i="8"/>
  <c r="AL275" i="20"/>
  <c r="BE89" i="8"/>
  <c r="BC68" i="20"/>
  <c r="S244" i="27"/>
  <c r="X220" i="31"/>
  <c r="BH320" i="21"/>
  <c r="BH319" i="27"/>
  <c r="BH319" i="31" s="1"/>
  <c r="AF109" i="9"/>
  <c r="AT204" i="9"/>
  <c r="AT138" i="8"/>
  <c r="AT161" i="8" s="1"/>
  <c r="AT23" i="8"/>
  <c r="AS22" i="31"/>
  <c r="AS22" i="27"/>
  <c r="AS22" i="24"/>
  <c r="AS23" i="21"/>
  <c r="AS22" i="9"/>
  <c r="AS45" i="8"/>
  <c r="BD90" i="20"/>
  <c r="BH111" i="8"/>
  <c r="U253" i="8"/>
  <c r="U276" i="8" s="1"/>
  <c r="U299" i="8" s="1"/>
  <c r="W322" i="8" s="1"/>
  <c r="AA345" i="8" s="1"/>
  <c r="AN47" i="20"/>
  <c r="AN68" i="8"/>
  <c r="AN45" i="9"/>
  <c r="AM203" i="9"/>
  <c r="AK181" i="21"/>
  <c r="AK180" i="27"/>
  <c r="AK180" i="31" s="1"/>
  <c r="AM112" i="20"/>
  <c r="AK296" i="20"/>
  <c r="AM317" i="8"/>
  <c r="BE162" i="20"/>
  <c r="BE183" i="8"/>
  <c r="BD228" i="20"/>
  <c r="AY250" i="8"/>
  <c r="AY273" i="8" s="1"/>
  <c r="AT176" i="31"/>
  <c r="AM206" i="20"/>
  <c r="AQ227" i="8"/>
  <c r="AX133" i="21"/>
  <c r="T243" i="24"/>
  <c r="P45" i="33"/>
  <c r="R316" i="22"/>
  <c r="R328" i="22" s="1"/>
  <c r="R329" i="22" s="1"/>
  <c r="R354" i="22" s="1"/>
  <c r="V338" i="8"/>
  <c r="R317" i="20"/>
  <c r="P65" i="34"/>
  <c r="R327" i="8"/>
  <c r="AA87" i="9"/>
  <c r="BN115" i="8"/>
  <c r="BN117" i="20" s="1"/>
  <c r="BJ94" i="20"/>
  <c r="AV202" i="9"/>
  <c r="AT180" i="21"/>
  <c r="AT179" i="27"/>
  <c r="AT179" i="31" s="1"/>
  <c r="BO232" i="20"/>
  <c r="BJ254" i="8"/>
  <c r="BJ277" i="8" s="1"/>
  <c r="AE90" i="20"/>
  <c r="AI111" i="8"/>
  <c r="AI113" i="20" s="1"/>
  <c r="AI244" i="24"/>
  <c r="AW296" i="20"/>
  <c r="AY317" i="8"/>
  <c r="U273" i="20"/>
  <c r="U294" i="8"/>
  <c r="AD158" i="27"/>
  <c r="AD158" i="31" s="1"/>
  <c r="AJ228" i="20"/>
  <c r="AE250" i="8"/>
  <c r="AE273" i="8" s="1"/>
  <c r="BA87" i="27"/>
  <c r="BA88" i="21"/>
  <c r="AN88" i="9"/>
  <c r="AB88" i="8"/>
  <c r="Z67" i="20"/>
  <c r="AC183" i="20"/>
  <c r="AE204" i="8"/>
  <c r="BC177" i="31"/>
  <c r="AW133" i="9"/>
  <c r="AW156" i="9" s="1"/>
  <c r="AB160" i="27"/>
  <c r="AB160" i="31" s="1"/>
  <c r="AB161" i="21"/>
  <c r="AQ88" i="21"/>
  <c r="AQ87" i="27"/>
  <c r="T68" i="8"/>
  <c r="T45" i="9"/>
  <c r="T49" i="8"/>
  <c r="AI142" i="24"/>
  <c r="AN119" i="24"/>
  <c r="AW182" i="27"/>
  <c r="AW182" i="31" s="1"/>
  <c r="AW183" i="21"/>
  <c r="AP109" i="27"/>
  <c r="AK133" i="9"/>
  <c r="AK156" i="9" s="1"/>
  <c r="AU317" i="8"/>
  <c r="AS296" i="20"/>
  <c r="AY90" i="8"/>
  <c r="AW69" i="20"/>
  <c r="BK24" i="8"/>
  <c r="BJ23" i="31"/>
  <c r="BK139" i="8"/>
  <c r="BK162" i="8" s="1"/>
  <c r="BJ23" i="27"/>
  <c r="BJ23" i="24"/>
  <c r="BJ24" i="21"/>
  <c r="BJ23" i="9"/>
  <c r="BJ46" i="8"/>
  <c r="V133" i="9"/>
  <c r="V156" i="9" s="1"/>
  <c r="AA339" i="22"/>
  <c r="AA340" i="20"/>
  <c r="AJ88" i="9"/>
  <c r="BH251" i="8"/>
  <c r="BH274" i="8" s="1"/>
  <c r="BM229" i="20"/>
  <c r="AS87" i="27"/>
  <c r="Q295" i="20"/>
  <c r="S316" i="8"/>
  <c r="Q304" i="8"/>
  <c r="Q352" i="8" s="1"/>
  <c r="AW198" i="31"/>
  <c r="P243" i="24"/>
  <c r="Y177" i="9"/>
  <c r="Y155" i="21"/>
  <c r="Y154" i="24"/>
  <c r="Y165" i="24" s="1"/>
  <c r="Y166" i="24" s="1"/>
  <c r="Y154" i="27"/>
  <c r="AD43" i="27"/>
  <c r="AD43" i="31" s="1"/>
  <c r="AD66" i="9"/>
  <c r="AF89" i="9" s="1"/>
  <c r="AJ112" i="9" s="1"/>
  <c r="AE136" i="9" s="1"/>
  <c r="AE159" i="9" s="1"/>
  <c r="AE182" i="9" s="1"/>
  <c r="AG205" i="9" s="1"/>
  <c r="AK228" i="9" s="1"/>
  <c r="AF252" i="9" s="1"/>
  <c r="AF275" i="9" s="1"/>
  <c r="AB161" i="20"/>
  <c r="AB182" i="8"/>
  <c r="BF297" i="27"/>
  <c r="BF297" i="31" s="1"/>
  <c r="BF298" i="21"/>
  <c r="AR220" i="31"/>
  <c r="AM244" i="27"/>
  <c r="AZ220" i="31"/>
  <c r="AU244" i="27"/>
  <c r="AU43" i="27"/>
  <c r="AU66" i="9"/>
  <c r="AO224" i="9"/>
  <c r="AK201" i="27"/>
  <c r="AK201" i="31" s="1"/>
  <c r="AK202" i="21"/>
  <c r="AF176" i="31"/>
  <c r="AM337" i="9"/>
  <c r="AI314" i="27"/>
  <c r="AI314" i="31" s="1"/>
  <c r="AI314" i="24"/>
  <c r="AI315" i="21"/>
  <c r="AS228" i="8"/>
  <c r="AO207" i="20"/>
  <c r="AM200" i="9"/>
  <c r="AK177" i="27"/>
  <c r="AK177" i="24"/>
  <c r="AK188" i="24" s="1"/>
  <c r="AK189" i="24" s="1"/>
  <c r="AK178" i="21"/>
  <c r="AK250" i="8"/>
  <c r="AK273" i="8" s="1"/>
  <c r="AP228" i="20"/>
  <c r="AQ112" i="21"/>
  <c r="AL136" i="21" s="1"/>
  <c r="AQ111" i="27"/>
  <c r="AI68" i="20"/>
  <c r="AK89" i="8"/>
  <c r="AZ24" i="8"/>
  <c r="AZ139" i="8"/>
  <c r="AZ162" i="8" s="1"/>
  <c r="AY23" i="31"/>
  <c r="AY23" i="24"/>
  <c r="AY23" i="27"/>
  <c r="AY24" i="21"/>
  <c r="AY23" i="9"/>
  <c r="AY46" i="8"/>
  <c r="BC222" i="21"/>
  <c r="AX245" i="9"/>
  <c r="AX268" i="9" s="1"/>
  <c r="BC221" i="24"/>
  <c r="BC221" i="27"/>
  <c r="AC317" i="22"/>
  <c r="AC328" i="22" s="1"/>
  <c r="AC329" i="22" s="1"/>
  <c r="AC318" i="20"/>
  <c r="AG339" i="8"/>
  <c r="AF42" i="31"/>
  <c r="O142" i="24"/>
  <c r="T119" i="24"/>
  <c r="AG68" i="20"/>
  <c r="AI89" i="8"/>
  <c r="X244" i="27"/>
  <c r="AC220" i="31"/>
  <c r="X63" i="31"/>
  <c r="BD199" i="31"/>
  <c r="X88" i="21"/>
  <c r="X87" i="27"/>
  <c r="X87" i="31" s="1"/>
  <c r="AE133" i="9"/>
  <c r="AE156" i="9" s="1"/>
  <c r="AO113" i="8"/>
  <c r="AO115" i="20" s="1"/>
  <c r="AK92" i="20"/>
  <c r="AU131" i="31"/>
  <c r="AU296" i="20"/>
  <c r="AW317" i="8"/>
  <c r="AL110" i="21"/>
  <c r="AL109" i="27"/>
  <c r="S42" i="27"/>
  <c r="S65" i="9"/>
  <c r="AO43" i="27"/>
  <c r="AO44" i="21"/>
  <c r="AD111" i="8"/>
  <c r="AD113" i="20" s="1"/>
  <c r="Z90" i="20"/>
  <c r="Z88" i="27" s="1"/>
  <c r="Z88" i="31" s="1"/>
  <c r="AX90" i="20"/>
  <c r="BB111" i="8"/>
  <c r="AK68" i="20"/>
  <c r="AM89" i="8"/>
  <c r="W221" i="9"/>
  <c r="S198" i="24"/>
  <c r="S198" i="27"/>
  <c r="S199" i="21"/>
  <c r="AL220" i="31"/>
  <c r="AG244" i="27"/>
  <c r="W318" i="20"/>
  <c r="AA339" i="8"/>
  <c r="W317" i="22"/>
  <c r="W328" i="22" s="1"/>
  <c r="W329" i="22" s="1"/>
  <c r="AH88" i="9"/>
  <c r="O289" i="9"/>
  <c r="Q312" i="9"/>
  <c r="O267" i="21"/>
  <c r="O266" i="27"/>
  <c r="O266" i="24"/>
  <c r="AR269" i="24"/>
  <c r="AR270" i="21"/>
  <c r="AR292" i="9"/>
  <c r="AT315" i="9"/>
  <c r="AR269" i="27"/>
  <c r="AR269" i="31" s="1"/>
  <c r="AD220" i="31"/>
  <c r="Y244" i="27"/>
  <c r="AP86" i="31"/>
  <c r="Q292" i="21"/>
  <c r="Q291" i="27"/>
  <c r="Q291" i="31" s="1"/>
  <c r="Q291" i="24"/>
  <c r="AV46" i="20"/>
  <c r="AV67" i="8"/>
  <c r="AV44" i="9"/>
  <c r="AA245" i="21"/>
  <c r="AR133" i="21"/>
  <c r="AQ296" i="20"/>
  <c r="AS317" i="8"/>
  <c r="U161" i="20"/>
  <c r="U182" i="8"/>
  <c r="U188" i="8" s="1"/>
  <c r="U165" i="8"/>
  <c r="AI133" i="9"/>
  <c r="AI156" i="9" s="1"/>
  <c r="X65" i="27"/>
  <c r="X65" i="31" s="1"/>
  <c r="AV65" i="27"/>
  <c r="AX88" i="9"/>
  <c r="BN232" i="20"/>
  <c r="BI254" i="8"/>
  <c r="BI277" i="8" s="1"/>
  <c r="BA108" i="31"/>
  <c r="AV132" i="27"/>
  <c r="Y317" i="21"/>
  <c r="Y316" i="24"/>
  <c r="Y316" i="27"/>
  <c r="Y316" i="31" s="1"/>
  <c r="AQ131" i="31"/>
  <c r="BN340" i="8"/>
  <c r="T87" i="9"/>
  <c r="R72" i="9"/>
  <c r="AX185" i="20"/>
  <c r="AZ206" i="8"/>
  <c r="AA139" i="22"/>
  <c r="AA24" i="22"/>
  <c r="AV138" i="22"/>
  <c r="AV23" i="22"/>
  <c r="BG140" i="22"/>
  <c r="BG25" i="22"/>
  <c r="AM139" i="22"/>
  <c r="AM24" i="22"/>
  <c r="BE140" i="22"/>
  <c r="BE25" i="22"/>
  <c r="AU139" i="22"/>
  <c r="AU24" i="22"/>
  <c r="BH138" i="22"/>
  <c r="BH23" i="22"/>
  <c r="BD138" i="22"/>
  <c r="BD23" i="22"/>
  <c r="BK139" i="22"/>
  <c r="BK24" i="22"/>
  <c r="V25" i="22"/>
  <c r="V140" i="22"/>
  <c r="AP24" i="22"/>
  <c r="AP139" i="22"/>
  <c r="AY140" i="22"/>
  <c r="AY25" i="22"/>
  <c r="AZ138" i="22"/>
  <c r="AZ23" i="22"/>
  <c r="AE139" i="22"/>
  <c r="AE24" i="22"/>
  <c r="BC139" i="22"/>
  <c r="BC24" i="22"/>
  <c r="AB138" i="22"/>
  <c r="AB23" i="22"/>
  <c r="AR24" i="22"/>
  <c r="AR139" i="22"/>
  <c r="BL138" i="22"/>
  <c r="BL23" i="22"/>
  <c r="BM139" i="22" s="1"/>
  <c r="BG139" i="22"/>
  <c r="BG24" i="22"/>
  <c r="Y140" i="22"/>
  <c r="Y25" i="22"/>
  <c r="AO140" i="22"/>
  <c r="AO25" i="22"/>
  <c r="W139" i="22"/>
  <c r="W24" i="22"/>
  <c r="V24" i="22"/>
  <c r="V139" i="22"/>
  <c r="AE140" i="22"/>
  <c r="AE25" i="22"/>
  <c r="AF138" i="22"/>
  <c r="AF23" i="22"/>
  <c r="AR138" i="22"/>
  <c r="AR23" i="22"/>
  <c r="AJ24" i="22"/>
  <c r="AJ139" i="22"/>
  <c r="BH24" i="22"/>
  <c r="BH139" i="22"/>
  <c r="AA138" i="22"/>
  <c r="AA23" i="22"/>
  <c r="AN138" i="22"/>
  <c r="AN23" i="22"/>
  <c r="X138" i="22"/>
  <c r="X23" i="22"/>
  <c r="AY139" i="22"/>
  <c r="AY24" i="22"/>
  <c r="AI139" i="22"/>
  <c r="AI24" i="22"/>
  <c r="AJ138" i="22"/>
  <c r="AJ23" i="22"/>
  <c r="BA140" i="22"/>
  <c r="BA25" i="22"/>
  <c r="BC140" i="22"/>
  <c r="BC25" i="22"/>
  <c r="AQ139" i="22"/>
  <c r="AQ24" i="22"/>
  <c r="I363" i="24"/>
  <c r="I371" i="24" s="1"/>
  <c r="I370" i="24"/>
  <c r="I7" i="19" s="1"/>
  <c r="I11" i="19" s="1"/>
  <c r="J363" i="24"/>
  <c r="J371" i="24" s="1"/>
  <c r="J370" i="24"/>
  <c r="J7" i="19" s="1"/>
  <c r="J11" i="19" s="1"/>
  <c r="H371" i="24"/>
  <c r="Z333" i="24"/>
  <c r="Z334" i="21"/>
  <c r="AJ334" i="27"/>
  <c r="AJ334" i="31" s="1"/>
  <c r="AW335" i="24"/>
  <c r="AW335" i="27"/>
  <c r="AW335" i="31" s="1"/>
  <c r="Q350" i="9"/>
  <c r="Q331" i="21"/>
  <c r="Q351" i="21" s="1"/>
  <c r="Q352" i="21" s="1"/>
  <c r="Q330" i="24"/>
  <c r="Q350" i="24" s="1"/>
  <c r="Q351" i="24" s="1"/>
  <c r="AJ334" i="24"/>
  <c r="K304" i="27"/>
  <c r="K305" i="27" s="1"/>
  <c r="K352" i="27" s="1"/>
  <c r="K354" i="27" s="1"/>
  <c r="I356" i="24"/>
  <c r="I358" i="24" s="1"/>
  <c r="J356" i="24"/>
  <c r="J358" i="24" s="1"/>
  <c r="K353" i="21"/>
  <c r="K355" i="21" s="1"/>
  <c r="L353" i="21"/>
  <c r="L355" i="21" s="1"/>
  <c r="K352" i="24"/>
  <c r="K354" i="24" s="1"/>
  <c r="K362" i="24" s="1"/>
  <c r="L352" i="31"/>
  <c r="L354" i="31" s="1"/>
  <c r="L356" i="31" s="1"/>
  <c r="L357" i="31" s="1"/>
  <c r="K352" i="31"/>
  <c r="K354" i="31" s="1"/>
  <c r="K356" i="31" s="1"/>
  <c r="K357" i="31" s="1"/>
  <c r="L352" i="24"/>
  <c r="L354" i="24" s="1"/>
  <c r="L362" i="24" s="1"/>
  <c r="I356" i="31"/>
  <c r="I357" i="31" s="1"/>
  <c r="R350" i="24"/>
  <c r="R351" i="24" s="1"/>
  <c r="L352" i="27"/>
  <c r="L354" i="27" s="1"/>
  <c r="J352" i="31"/>
  <c r="J354" i="31" s="1"/>
  <c r="J356" i="31" s="1"/>
  <c r="J357" i="31" s="1"/>
  <c r="S330" i="31"/>
  <c r="BF335" i="31"/>
  <c r="BB331" i="31"/>
  <c r="X330" i="31"/>
  <c r="Q350" i="27"/>
  <c r="Q351" i="27" s="1"/>
  <c r="Q330" i="31"/>
  <c r="Q350" i="31" s="1"/>
  <c r="AN330" i="31"/>
  <c r="AR330" i="31"/>
  <c r="AT330" i="31"/>
  <c r="AF330" i="31"/>
  <c r="AK330" i="31"/>
  <c r="AA330" i="31"/>
  <c r="P351" i="21"/>
  <c r="P352" i="21" s="1"/>
  <c r="W330" i="31"/>
  <c r="AW330" i="31"/>
  <c r="BD333" i="31"/>
  <c r="AD330" i="31"/>
  <c r="P330" i="31"/>
  <c r="P350" i="31" s="1"/>
  <c r="P350" i="27"/>
  <c r="P351" i="27" s="1"/>
  <c r="T330" i="31"/>
  <c r="Z330" i="31"/>
  <c r="J352" i="27"/>
  <c r="J354" i="27" s="1"/>
  <c r="R350" i="27"/>
  <c r="R351" i="27" s="1"/>
  <c r="R330" i="31"/>
  <c r="R350" i="31" s="1"/>
  <c r="P350" i="24"/>
  <c r="P351" i="24" s="1"/>
  <c r="Y330" i="31"/>
  <c r="AH330" i="31"/>
  <c r="AU330" i="31"/>
  <c r="AV330" i="31"/>
  <c r="R351" i="21"/>
  <c r="R352" i="21" s="1"/>
  <c r="O350" i="27"/>
  <c r="O351" i="27" s="1"/>
  <c r="O330" i="31"/>
  <c r="O350" i="31" s="1"/>
  <c r="V330" i="31"/>
  <c r="BA330" i="31"/>
  <c r="AG330" i="31"/>
  <c r="AJ330" i="31"/>
  <c r="BG336" i="31"/>
  <c r="O351" i="21"/>
  <c r="O352" i="21" s="1"/>
  <c r="U330" i="31"/>
  <c r="AZ330" i="31"/>
  <c r="AL330" i="31"/>
  <c r="N330" i="31"/>
  <c r="N350" i="31" s="1"/>
  <c r="N350" i="27"/>
  <c r="N351" i="27" s="1"/>
  <c r="AX330" i="31"/>
  <c r="AP330" i="31"/>
  <c r="AM330" i="31"/>
  <c r="BC332" i="31"/>
  <c r="O350" i="24"/>
  <c r="O351" i="24" s="1"/>
  <c r="AC330" i="31"/>
  <c r="AO330" i="31"/>
  <c r="AQ330" i="31"/>
  <c r="AE330" i="31"/>
  <c r="AI330" i="31"/>
  <c r="AS330" i="31"/>
  <c r="BE334" i="31"/>
  <c r="AY330" i="31"/>
  <c r="AB330" i="31"/>
  <c r="AX6" i="15" l="1"/>
  <c r="AY20" i="15"/>
  <c r="AY21" i="15" s="1"/>
  <c r="AC293" i="24"/>
  <c r="AC293" i="27"/>
  <c r="AC293" i="31" s="1"/>
  <c r="BE322" i="9"/>
  <c r="BI345" i="9" s="1"/>
  <c r="AN272" i="21"/>
  <c r="AQ224" i="31"/>
  <c r="AL248" i="31" s="1"/>
  <c r="V133" i="27"/>
  <c r="AR181" i="27"/>
  <c r="AR181" i="31" s="1"/>
  <c r="Z110" i="21"/>
  <c r="U134" i="21" s="1"/>
  <c r="S294" i="27"/>
  <c r="S294" i="31" s="1"/>
  <c r="AR328" i="22"/>
  <c r="AR329" i="22" s="1"/>
  <c r="T328" i="22"/>
  <c r="T329" i="22" s="1"/>
  <c r="T354" i="22" s="1"/>
  <c r="AH298" i="9"/>
  <c r="AO293" i="27"/>
  <c r="AO293" i="31" s="1"/>
  <c r="AD111" i="27"/>
  <c r="AD111" i="31" s="1"/>
  <c r="Y135" i="31" s="1"/>
  <c r="AC160" i="21"/>
  <c r="AO293" i="24"/>
  <c r="Z322" i="9"/>
  <c r="AD345" i="9" s="1"/>
  <c r="AN248" i="27"/>
  <c r="AZ328" i="22"/>
  <c r="AZ329" i="22" s="1"/>
  <c r="AQ159" i="27"/>
  <c r="AQ159" i="31" s="1"/>
  <c r="AQ160" i="21"/>
  <c r="AC159" i="27"/>
  <c r="AC159" i="31" s="1"/>
  <c r="AN328" i="22"/>
  <c r="AN329" i="22" s="1"/>
  <c r="Y66" i="27"/>
  <c r="Y66" i="31" s="1"/>
  <c r="AK354" i="22"/>
  <c r="AC119" i="24"/>
  <c r="AL271" i="27"/>
  <c r="AL271" i="31" s="1"/>
  <c r="AG159" i="27"/>
  <c r="AG159" i="31" s="1"/>
  <c r="BK164" i="21"/>
  <c r="AD109" i="27"/>
  <c r="Y133" i="27" s="1"/>
  <c r="AP328" i="22"/>
  <c r="AP329" i="22" s="1"/>
  <c r="AF321" i="9"/>
  <c r="AJ344" i="9" s="1"/>
  <c r="AD328" i="22"/>
  <c r="AD329" i="22" s="1"/>
  <c r="BO225" i="31"/>
  <c r="BJ249" i="31" s="1"/>
  <c r="BJ249" i="27"/>
  <c r="AO203" i="27"/>
  <c r="AO203" i="31" s="1"/>
  <c r="BM161" i="21"/>
  <c r="BM160" i="27"/>
  <c r="BM160" i="31" s="1"/>
  <c r="BM185" i="20"/>
  <c r="BL69" i="20"/>
  <c r="BL45" i="21"/>
  <c r="BL44" i="27"/>
  <c r="BL44" i="31" s="1"/>
  <c r="BO110" i="27"/>
  <c r="BO111" i="21"/>
  <c r="BJ135" i="21" s="1"/>
  <c r="BL183" i="21"/>
  <c r="BL182" i="27"/>
  <c r="BL182" i="31" s="1"/>
  <c r="BN207" i="20"/>
  <c r="BJ272" i="27"/>
  <c r="BJ272" i="31" s="1"/>
  <c r="BJ297" i="20"/>
  <c r="BJ273" i="21"/>
  <c r="AG160" i="21"/>
  <c r="BK252" i="20"/>
  <c r="BK275" i="20" s="1"/>
  <c r="BP227" i="21"/>
  <c r="BK251" i="21" s="1"/>
  <c r="BP226" i="27"/>
  <c r="BN341" i="20"/>
  <c r="BJ316" i="24"/>
  <c r="BJ317" i="21"/>
  <c r="BJ316" i="27"/>
  <c r="BJ316" i="31" s="1"/>
  <c r="BK67" i="21"/>
  <c r="BK66" i="27"/>
  <c r="BK66" i="31" s="1"/>
  <c r="BM91" i="20"/>
  <c r="AZ25" i="20"/>
  <c r="AZ140" i="20"/>
  <c r="BQ229" i="20"/>
  <c r="BM204" i="27"/>
  <c r="BM204" i="31" s="1"/>
  <c r="BM205" i="21"/>
  <c r="BN109" i="31"/>
  <c r="BI133" i="31" s="1"/>
  <c r="BI133" i="27"/>
  <c r="AW317" i="21"/>
  <c r="BL88" i="27"/>
  <c r="BL88" i="31" s="1"/>
  <c r="BL89" i="21"/>
  <c r="BP113" i="20"/>
  <c r="BM338" i="27"/>
  <c r="BM338" i="31" s="1"/>
  <c r="BM338" i="24"/>
  <c r="BM339" i="21"/>
  <c r="BI295" i="21"/>
  <c r="BI294" i="27"/>
  <c r="BI294" i="31" s="1"/>
  <c r="BK319" i="20"/>
  <c r="X118" i="21"/>
  <c r="S142" i="21" s="1"/>
  <c r="X117" i="27"/>
  <c r="V345" i="27"/>
  <c r="V345" i="31" s="1"/>
  <c r="V346" i="21"/>
  <c r="AT25" i="20"/>
  <c r="AT140" i="20"/>
  <c r="BC112" i="21"/>
  <c r="AX136" i="21" s="1"/>
  <c r="X232" i="31"/>
  <c r="S256" i="31" s="1"/>
  <c r="S256" i="27"/>
  <c r="T259" i="20"/>
  <c r="T282" i="20" s="1"/>
  <c r="Y234" i="21"/>
  <c r="T258" i="21" s="1"/>
  <c r="Y233" i="27"/>
  <c r="S279" i="27"/>
  <c r="S279" i="31" s="1"/>
  <c r="S304" i="20"/>
  <c r="S280" i="21"/>
  <c r="W116" i="31"/>
  <c r="R140" i="31" s="1"/>
  <c r="R140" i="27"/>
  <c r="R302" i="21"/>
  <c r="R301" i="27"/>
  <c r="R301" i="31" s="1"/>
  <c r="T326" i="20"/>
  <c r="AP141" i="20"/>
  <c r="AP26" i="20"/>
  <c r="BK26" i="20"/>
  <c r="BK141" i="20"/>
  <c r="S323" i="27"/>
  <c r="S323" i="31" s="1"/>
  <c r="W348" i="20"/>
  <c r="S324" i="21"/>
  <c r="AM26" i="20"/>
  <c r="AM141" i="20"/>
  <c r="BN298" i="20"/>
  <c r="BN273" i="27"/>
  <c r="BN273" i="31" s="1"/>
  <c r="BN274" i="21"/>
  <c r="W346" i="21"/>
  <c r="W345" i="27"/>
  <c r="W345" i="31" s="1"/>
  <c r="Z116" i="20"/>
  <c r="V91" i="27"/>
  <c r="V91" i="31" s="1"/>
  <c r="V92" i="21"/>
  <c r="AC26" i="20"/>
  <c r="AC141" i="20"/>
  <c r="Y113" i="27"/>
  <c r="Y114" i="21"/>
  <c r="T138" i="21" s="1"/>
  <c r="T275" i="27"/>
  <c r="T275" i="31" s="1"/>
  <c r="T276" i="21"/>
  <c r="T300" i="20"/>
  <c r="AV26" i="20"/>
  <c r="AV141" i="20"/>
  <c r="AN25" i="20"/>
  <c r="AN140" i="20"/>
  <c r="BN250" i="27"/>
  <c r="BS226" i="31"/>
  <c r="BN250" i="31" s="1"/>
  <c r="V72" i="20"/>
  <c r="V47" i="27"/>
  <c r="V47" i="31" s="1"/>
  <c r="V48" i="21"/>
  <c r="U69" i="27"/>
  <c r="U69" i="31" s="1"/>
  <c r="U70" i="21"/>
  <c r="W94" i="20"/>
  <c r="S298" i="21"/>
  <c r="U322" i="20"/>
  <c r="S297" i="27"/>
  <c r="S297" i="31" s="1"/>
  <c r="AV140" i="20"/>
  <c r="AV25" i="20"/>
  <c r="X143" i="20"/>
  <c r="X166" i="20" s="1"/>
  <c r="W50" i="20"/>
  <c r="AW25" i="20"/>
  <c r="AW140" i="20"/>
  <c r="BR342" i="20"/>
  <c r="BN317" i="27"/>
  <c r="BN317" i="31" s="1"/>
  <c r="BN318" i="21"/>
  <c r="U259" i="20"/>
  <c r="U282" i="20" s="1"/>
  <c r="Z234" i="21"/>
  <c r="U258" i="21" s="1"/>
  <c r="Z233" i="27"/>
  <c r="Y228" i="31"/>
  <c r="T252" i="31" s="1"/>
  <c r="T252" i="27"/>
  <c r="W207" i="27"/>
  <c r="W207" i="31" s="1"/>
  <c r="AA232" i="20"/>
  <c r="W208" i="21"/>
  <c r="BR110" i="31"/>
  <c r="BM134" i="31" s="1"/>
  <c r="BM134" i="27"/>
  <c r="AR25" i="20"/>
  <c r="AR140" i="20"/>
  <c r="BM295" i="27"/>
  <c r="BM295" i="31" s="1"/>
  <c r="BO320" i="20"/>
  <c r="BM296" i="21"/>
  <c r="BQ340" i="21"/>
  <c r="BQ339" i="27"/>
  <c r="BQ339" i="31" s="1"/>
  <c r="BQ339" i="24"/>
  <c r="W163" i="27"/>
  <c r="W163" i="31" s="1"/>
  <c r="W164" i="21"/>
  <c r="W188" i="20"/>
  <c r="AN26" i="20"/>
  <c r="AN141" i="20"/>
  <c r="Z25" i="20"/>
  <c r="Z140" i="20"/>
  <c r="U326" i="20"/>
  <c r="S302" i="21"/>
  <c r="S301" i="27"/>
  <c r="S301" i="31" s="1"/>
  <c r="AI25" i="20"/>
  <c r="AI140" i="20"/>
  <c r="X112" i="31"/>
  <c r="S136" i="31" s="1"/>
  <c r="S136" i="27"/>
  <c r="X26" i="20"/>
  <c r="X141" i="20"/>
  <c r="BB25" i="20"/>
  <c r="BB140" i="20"/>
  <c r="BT338" i="27"/>
  <c r="BT338" i="31" s="1"/>
  <c r="BT338" i="24"/>
  <c r="BT339" i="21"/>
  <c r="BG140" i="20"/>
  <c r="BG25" i="20"/>
  <c r="W341" i="27"/>
  <c r="W341" i="31" s="1"/>
  <c r="W342" i="21"/>
  <c r="X25" i="20"/>
  <c r="X140" i="20"/>
  <c r="T319" i="27"/>
  <c r="T319" i="31" s="1"/>
  <c r="X344" i="20"/>
  <c r="T320" i="21"/>
  <c r="Z229" i="27"/>
  <c r="Z230" i="21"/>
  <c r="U254" i="21" s="1"/>
  <c r="U255" i="20"/>
  <c r="U278" i="20" s="1"/>
  <c r="T256" i="27"/>
  <c r="Y232" i="31"/>
  <c r="T256" i="31" s="1"/>
  <c r="BF26" i="20"/>
  <c r="BF141" i="20"/>
  <c r="AE26" i="20"/>
  <c r="AE141" i="20"/>
  <c r="T323" i="27"/>
  <c r="T323" i="31" s="1"/>
  <c r="T324" i="21"/>
  <c r="X348" i="20"/>
  <c r="T304" i="20"/>
  <c r="T279" i="27"/>
  <c r="T279" i="31" s="1"/>
  <c r="T280" i="21"/>
  <c r="Y118" i="21"/>
  <c r="T142" i="21" s="1"/>
  <c r="Y117" i="27"/>
  <c r="AE25" i="20"/>
  <c r="AE140" i="20"/>
  <c r="V186" i="21"/>
  <c r="V185" i="27"/>
  <c r="V185" i="31" s="1"/>
  <c r="X210" i="20"/>
  <c r="Y25" i="20"/>
  <c r="Y140" i="20"/>
  <c r="S140" i="27"/>
  <c r="X116" i="31"/>
  <c r="S140" i="31" s="1"/>
  <c r="X341" i="27"/>
  <c r="X341" i="31" s="1"/>
  <c r="X342" i="21"/>
  <c r="BO226" i="31"/>
  <c r="BJ250" i="31" s="1"/>
  <c r="BJ250" i="27"/>
  <c r="V94" i="21"/>
  <c r="V93" i="27"/>
  <c r="V93" i="31" s="1"/>
  <c r="Z118" i="20"/>
  <c r="BM339" i="24"/>
  <c r="BM339" i="27"/>
  <c r="BM339" i="31" s="1"/>
  <c r="BM340" i="21"/>
  <c r="BP318" i="21"/>
  <c r="BP317" i="27"/>
  <c r="BP317" i="31" s="1"/>
  <c r="BT342" i="20"/>
  <c r="U72" i="21"/>
  <c r="W96" i="20"/>
  <c r="U71" i="27"/>
  <c r="U71" i="31" s="1"/>
  <c r="BT339" i="27"/>
  <c r="BT339" i="31" s="1"/>
  <c r="BT339" i="24"/>
  <c r="BT340" i="21"/>
  <c r="BM161" i="27"/>
  <c r="BM161" i="31" s="1"/>
  <c r="BM162" i="21"/>
  <c r="BM186" i="20"/>
  <c r="BH319" i="20"/>
  <c r="BF294" i="27"/>
  <c r="BF294" i="31" s="1"/>
  <c r="BF295" i="21"/>
  <c r="AA231" i="31"/>
  <c r="V255" i="31" s="1"/>
  <c r="V255" i="27"/>
  <c r="BI66" i="27"/>
  <c r="BI66" i="31" s="1"/>
  <c r="BK91" i="20"/>
  <c r="BI67" i="21"/>
  <c r="U252" i="27"/>
  <c r="Z228" i="31"/>
  <c r="U252" i="31" s="1"/>
  <c r="AA116" i="27"/>
  <c r="AA117" i="21"/>
  <c r="V141" i="21" s="1"/>
  <c r="V350" i="21"/>
  <c r="V349" i="27"/>
  <c r="V349" i="31" s="1"/>
  <c r="BJ89" i="21"/>
  <c r="BJ88" i="27"/>
  <c r="BJ88" i="31" s="1"/>
  <c r="BN113" i="20"/>
  <c r="BG249" i="27"/>
  <c r="BL225" i="31"/>
  <c r="BG249" i="31" s="1"/>
  <c r="X349" i="27"/>
  <c r="X349" i="31" s="1"/>
  <c r="X350" i="21"/>
  <c r="T302" i="20"/>
  <c r="T277" i="27"/>
  <c r="T277" i="31" s="1"/>
  <c r="T278" i="21"/>
  <c r="BH27" i="20"/>
  <c r="BI143" i="20" s="1"/>
  <c r="BH142" i="20"/>
  <c r="BF133" i="27"/>
  <c r="BK109" i="31"/>
  <c r="BF133" i="31" s="1"/>
  <c r="T254" i="27"/>
  <c r="Y230" i="31"/>
  <c r="T254" i="31" s="1"/>
  <c r="V325" i="21"/>
  <c r="Z349" i="20"/>
  <c r="V324" i="27"/>
  <c r="V324" i="31" s="1"/>
  <c r="S300" i="21"/>
  <c r="S299" i="27"/>
  <c r="S299" i="31" s="1"/>
  <c r="U324" i="20"/>
  <c r="BI88" i="27"/>
  <c r="BI88" i="31" s="1"/>
  <c r="BI89" i="21"/>
  <c r="BM113" i="20"/>
  <c r="BR340" i="21"/>
  <c r="BR339" i="24"/>
  <c r="BR339" i="27"/>
  <c r="BR339" i="31" s="1"/>
  <c r="BM298" i="21"/>
  <c r="BO322" i="20"/>
  <c r="BM297" i="27"/>
  <c r="BM297" i="31" s="1"/>
  <c r="BL45" i="27"/>
  <c r="BL45" i="31" s="1"/>
  <c r="BL70" i="20"/>
  <c r="BL46" i="21"/>
  <c r="V278" i="27"/>
  <c r="V278" i="31" s="1"/>
  <c r="V303" i="20"/>
  <c r="V279" i="21"/>
  <c r="BH316" i="27"/>
  <c r="BH316" i="31" s="1"/>
  <c r="BH317" i="21"/>
  <c r="BH316" i="24"/>
  <c r="BL341" i="20"/>
  <c r="BL90" i="21"/>
  <c r="BL89" i="27"/>
  <c r="BL89" i="31" s="1"/>
  <c r="BP114" i="20"/>
  <c r="AT26" i="20"/>
  <c r="AT141" i="20"/>
  <c r="U275" i="27"/>
  <c r="U275" i="31" s="1"/>
  <c r="U300" i="20"/>
  <c r="U276" i="21"/>
  <c r="BM225" i="31"/>
  <c r="BH249" i="31" s="1"/>
  <c r="BH249" i="27"/>
  <c r="Y115" i="27"/>
  <c r="Y116" i="21"/>
  <c r="T140" i="21" s="1"/>
  <c r="AD26" i="20"/>
  <c r="AD141" i="20"/>
  <c r="BR226" i="27"/>
  <c r="BR227" i="21"/>
  <c r="BM251" i="21" s="1"/>
  <c r="BM252" i="20"/>
  <c r="BM275" i="20" s="1"/>
  <c r="BG297" i="20"/>
  <c r="BG272" i="27"/>
  <c r="BG272" i="31" s="1"/>
  <c r="BG273" i="21"/>
  <c r="BK161" i="21"/>
  <c r="BK160" i="27"/>
  <c r="BK160" i="31" s="1"/>
  <c r="BK185" i="20"/>
  <c r="BQ225" i="31"/>
  <c r="BL249" i="31" s="1"/>
  <c r="BL249" i="27"/>
  <c r="X94" i="27"/>
  <c r="X94" i="31" s="1"/>
  <c r="AB119" i="20"/>
  <c r="X95" i="21"/>
  <c r="BS342" i="20"/>
  <c r="BO318" i="21"/>
  <c r="BO317" i="27"/>
  <c r="BO317" i="31" s="1"/>
  <c r="AM27" i="20"/>
  <c r="AN143" i="20" s="1"/>
  <c r="AM142" i="20"/>
  <c r="BJ273" i="27"/>
  <c r="BJ273" i="31" s="1"/>
  <c r="BJ274" i="21"/>
  <c r="BJ298" i="20"/>
  <c r="BM319" i="20"/>
  <c r="BK294" i="27"/>
  <c r="BK294" i="31" s="1"/>
  <c r="BK295" i="21"/>
  <c r="BH66" i="27"/>
  <c r="BH66" i="31" s="1"/>
  <c r="BH67" i="21"/>
  <c r="BJ91" i="20"/>
  <c r="BK68" i="21"/>
  <c r="BK67" i="27"/>
  <c r="BK67" i="31" s="1"/>
  <c r="BM92" i="20"/>
  <c r="AZ27" i="20"/>
  <c r="BA143" i="20" s="1"/>
  <c r="AZ142" i="20"/>
  <c r="Y346" i="27"/>
  <c r="Y346" i="31" s="1"/>
  <c r="Y347" i="21"/>
  <c r="BJ204" i="27"/>
  <c r="BJ204" i="31" s="1"/>
  <c r="BN229" i="20"/>
  <c r="BJ205" i="21"/>
  <c r="BQ342" i="21"/>
  <c r="BQ341" i="27"/>
  <c r="BQ341" i="31" s="1"/>
  <c r="AJ27" i="20"/>
  <c r="AK143" i="20" s="1"/>
  <c r="AJ142" i="20"/>
  <c r="BL184" i="21"/>
  <c r="BL183" i="27"/>
  <c r="BL183" i="31" s="1"/>
  <c r="BN208" i="20"/>
  <c r="T298" i="21"/>
  <c r="T297" i="27"/>
  <c r="T297" i="31" s="1"/>
  <c r="V322" i="20"/>
  <c r="BH297" i="20"/>
  <c r="BH272" i="27"/>
  <c r="BH272" i="31" s="1"/>
  <c r="BH273" i="21"/>
  <c r="X164" i="21"/>
  <c r="X188" i="20"/>
  <c r="X163" i="27"/>
  <c r="X163" i="31" s="1"/>
  <c r="W186" i="21"/>
  <c r="W185" i="27"/>
  <c r="W185" i="31" s="1"/>
  <c r="Y210" i="20"/>
  <c r="BJ45" i="21"/>
  <c r="BJ69" i="20"/>
  <c r="BJ44" i="27"/>
  <c r="BJ44" i="31" s="1"/>
  <c r="AC235" i="20"/>
  <c r="Y211" i="21"/>
  <c r="Y210" i="27"/>
  <c r="Y210" i="31" s="1"/>
  <c r="BK338" i="27"/>
  <c r="BK338" i="31" s="1"/>
  <c r="BK339" i="21"/>
  <c r="BK338" i="24"/>
  <c r="W258" i="20"/>
  <c r="W281" i="20" s="1"/>
  <c r="AB233" i="21"/>
  <c r="W257" i="21" s="1"/>
  <c r="AB232" i="27"/>
  <c r="BK133" i="27"/>
  <c r="BP109" i="31"/>
  <c r="BK133" i="31" s="1"/>
  <c r="X212" i="20"/>
  <c r="V188" i="21"/>
  <c r="V187" i="27"/>
  <c r="V187" i="31" s="1"/>
  <c r="BN88" i="27"/>
  <c r="BN88" i="31" s="1"/>
  <c r="BR113" i="20"/>
  <c r="BN89" i="21"/>
  <c r="BN252" i="27"/>
  <c r="BS228" i="31"/>
  <c r="BN252" i="31" s="1"/>
  <c r="BO204" i="27"/>
  <c r="BO204" i="31" s="1"/>
  <c r="BO205" i="21"/>
  <c r="BS229" i="20"/>
  <c r="BL316" i="24"/>
  <c r="BP341" i="20"/>
  <c r="BL317" i="21"/>
  <c r="BL316" i="27"/>
  <c r="BL316" i="31" s="1"/>
  <c r="BG316" i="24"/>
  <c r="BK341" i="20"/>
  <c r="BG317" i="21"/>
  <c r="BG316" i="27"/>
  <c r="BG316" i="31" s="1"/>
  <c r="AA230" i="21"/>
  <c r="V254" i="21" s="1"/>
  <c r="V255" i="20"/>
  <c r="V278" i="20" s="1"/>
  <c r="AA229" i="27"/>
  <c r="BD26" i="20"/>
  <c r="BD141" i="20"/>
  <c r="BM205" i="27"/>
  <c r="BM205" i="31" s="1"/>
  <c r="BQ230" i="20"/>
  <c r="BM206" i="21"/>
  <c r="W48" i="21"/>
  <c r="W72" i="20"/>
  <c r="W47" i="27"/>
  <c r="W47" i="31" s="1"/>
  <c r="BL140" i="20"/>
  <c r="BL163" i="20" s="1"/>
  <c r="BK47" i="20"/>
  <c r="BL25" i="20"/>
  <c r="BL297" i="20"/>
  <c r="BL272" i="27"/>
  <c r="BL272" i="31" s="1"/>
  <c r="BL273" i="21"/>
  <c r="BL110" i="27"/>
  <c r="BL111" i="21"/>
  <c r="BG135" i="21" s="1"/>
  <c r="BI134" i="27"/>
  <c r="BN110" i="31"/>
  <c r="BI134" i="31" s="1"/>
  <c r="BM227" i="21"/>
  <c r="BH251" i="21" s="1"/>
  <c r="BH252" i="20"/>
  <c r="BH275" i="20" s="1"/>
  <c r="BM226" i="27"/>
  <c r="BR112" i="31"/>
  <c r="BM136" i="31" s="1"/>
  <c r="BM136" i="27"/>
  <c r="AL27" i="20"/>
  <c r="AM143" i="20" s="1"/>
  <c r="AL142" i="20"/>
  <c r="Z231" i="27"/>
  <c r="U257" i="20"/>
  <c r="U280" i="20" s="1"/>
  <c r="Z232" i="21"/>
  <c r="U256" i="21" s="1"/>
  <c r="Z117" i="31"/>
  <c r="U141" i="31" s="1"/>
  <c r="U141" i="27"/>
  <c r="BK27" i="20"/>
  <c r="BL143" i="20" s="1"/>
  <c r="BK142" i="20"/>
  <c r="X50" i="20"/>
  <c r="Y143" i="20"/>
  <c r="Y166" i="20" s="1"/>
  <c r="W327" i="20"/>
  <c r="U302" i="27"/>
  <c r="U302" i="31" s="1"/>
  <c r="U303" i="21"/>
  <c r="V70" i="21"/>
  <c r="V69" i="27"/>
  <c r="V69" i="31" s="1"/>
  <c r="X94" i="20"/>
  <c r="BI182" i="27"/>
  <c r="BI182" i="31" s="1"/>
  <c r="BK207" i="20"/>
  <c r="BI183" i="21"/>
  <c r="BJ317" i="27"/>
  <c r="BJ317" i="31" s="1"/>
  <c r="BN342" i="20"/>
  <c r="BJ318" i="21"/>
  <c r="BJ47" i="20"/>
  <c r="BK140" i="20"/>
  <c r="BK163" i="20" s="1"/>
  <c r="BK25" i="20"/>
  <c r="BM110" i="27"/>
  <c r="BM111" i="21"/>
  <c r="BH135" i="21" s="1"/>
  <c r="BI295" i="27"/>
  <c r="BI295" i="31" s="1"/>
  <c r="BK320" i="20"/>
  <c r="BI296" i="21"/>
  <c r="BN227" i="21"/>
  <c r="BI251" i="21" s="1"/>
  <c r="BI252" i="20"/>
  <c r="BI275" i="20" s="1"/>
  <c r="BN226" i="27"/>
  <c r="BJ338" i="24"/>
  <c r="BJ339" i="21"/>
  <c r="BJ338" i="27"/>
  <c r="BJ338" i="31" s="1"/>
  <c r="BN295" i="27"/>
  <c r="BN295" i="31" s="1"/>
  <c r="BN296" i="21"/>
  <c r="BP320" i="20"/>
  <c r="Z115" i="31"/>
  <c r="U139" i="31" s="1"/>
  <c r="U139" i="27"/>
  <c r="BN276" i="21"/>
  <c r="BN275" i="27"/>
  <c r="BN275" i="31" s="1"/>
  <c r="BN300" i="20"/>
  <c r="V322" i="27"/>
  <c r="V322" i="31" s="1"/>
  <c r="V323" i="21"/>
  <c r="Z347" i="20"/>
  <c r="AB232" i="20"/>
  <c r="X208" i="21"/>
  <c r="X207" i="27"/>
  <c r="X207" i="31" s="1"/>
  <c r="Y344" i="27"/>
  <c r="Y344" i="31" s="1"/>
  <c r="Y345" i="21"/>
  <c r="BO339" i="21"/>
  <c r="BO338" i="27"/>
  <c r="BO338" i="31" s="1"/>
  <c r="BO338" i="24"/>
  <c r="BO229" i="20"/>
  <c r="BK204" i="27"/>
  <c r="BK204" i="31" s="1"/>
  <c r="BK205" i="21"/>
  <c r="V281" i="21"/>
  <c r="V305" i="20"/>
  <c r="V280" i="27"/>
  <c r="V280" i="31" s="1"/>
  <c r="BB26" i="20"/>
  <c r="BB141" i="20"/>
  <c r="BJ161" i="21"/>
  <c r="BJ185" i="20"/>
  <c r="BJ160" i="27"/>
  <c r="BJ160" i="31" s="1"/>
  <c r="Y112" i="31"/>
  <c r="T136" i="31" s="1"/>
  <c r="T136" i="27"/>
  <c r="BG133" i="27"/>
  <c r="BL109" i="31"/>
  <c r="BG133" i="31" s="1"/>
  <c r="BJ27" i="20"/>
  <c r="BK143" i="20" s="1"/>
  <c r="BJ142" i="20"/>
  <c r="BK253" i="20"/>
  <c r="BK276" i="20" s="1"/>
  <c r="BP227" i="27"/>
  <c r="BP228" i="21"/>
  <c r="BK252" i="21" s="1"/>
  <c r="BN320" i="21"/>
  <c r="BN319" i="27"/>
  <c r="BN319" i="31" s="1"/>
  <c r="BR344" i="20"/>
  <c r="X346" i="20"/>
  <c r="T321" i="27"/>
  <c r="T321" i="31" s="1"/>
  <c r="T322" i="21"/>
  <c r="BG295" i="21"/>
  <c r="BG294" i="27"/>
  <c r="BG294" i="31" s="1"/>
  <c r="BI319" i="20"/>
  <c r="X114" i="31"/>
  <c r="S138" i="31" s="1"/>
  <c r="S138" i="27"/>
  <c r="BJ182" i="27"/>
  <c r="BJ182" i="31" s="1"/>
  <c r="BL207" i="20"/>
  <c r="BJ183" i="21"/>
  <c r="U301" i="21"/>
  <c r="U300" i="27"/>
  <c r="U300" i="31" s="1"/>
  <c r="W325" i="20"/>
  <c r="V257" i="27"/>
  <c r="AA233" i="31"/>
  <c r="V257" i="31" s="1"/>
  <c r="W344" i="21"/>
  <c r="W343" i="27"/>
  <c r="W343" i="31" s="1"/>
  <c r="BO112" i="21"/>
  <c r="BJ136" i="21" s="1"/>
  <c r="BO111" i="27"/>
  <c r="BI44" i="27"/>
  <c r="BI44" i="31" s="1"/>
  <c r="BI45" i="21"/>
  <c r="BI69" i="20"/>
  <c r="Z114" i="21"/>
  <c r="U138" i="21" s="1"/>
  <c r="Z113" i="27"/>
  <c r="BQ110" i="27"/>
  <c r="BQ111" i="21"/>
  <c r="BL135" i="21" s="1"/>
  <c r="U319" i="27"/>
  <c r="U319" i="31" s="1"/>
  <c r="Y344" i="20"/>
  <c r="U320" i="21"/>
  <c r="W92" i="21"/>
  <c r="W91" i="27"/>
  <c r="W91" i="31" s="1"/>
  <c r="AA116" i="20"/>
  <c r="AA234" i="20"/>
  <c r="W209" i="27"/>
  <c r="W209" i="31" s="1"/>
  <c r="W210" i="21"/>
  <c r="BA142" i="20"/>
  <c r="BA27" i="20"/>
  <c r="BB143" i="20" s="1"/>
  <c r="BS339" i="24"/>
  <c r="BS339" i="27"/>
  <c r="BS339" i="31" s="1"/>
  <c r="BS340" i="21"/>
  <c r="AZ211" i="24"/>
  <c r="AZ212" i="24" s="1"/>
  <c r="AL328" i="22"/>
  <c r="AL329" i="22" s="1"/>
  <c r="AO351" i="22"/>
  <c r="AO352" i="22" s="1"/>
  <c r="AV26" i="22"/>
  <c r="AW142" i="22" s="1"/>
  <c r="AV141" i="22"/>
  <c r="BL26" i="22"/>
  <c r="BM142" i="22" s="1"/>
  <c r="BL141" i="22"/>
  <c r="BB328" i="22"/>
  <c r="BB329" i="22" s="1"/>
  <c r="BL24" i="22"/>
  <c r="BM140" i="22" s="1"/>
  <c r="BL139" i="22"/>
  <c r="BK163" i="27"/>
  <c r="BK163" i="31" s="1"/>
  <c r="AB315" i="27"/>
  <c r="AB315" i="31" s="1"/>
  <c r="AB315" i="24"/>
  <c r="AK161" i="27"/>
  <c r="AK161" i="31" s="1"/>
  <c r="AE159" i="27"/>
  <c r="AE159" i="31" s="1"/>
  <c r="AE160" i="21"/>
  <c r="BA112" i="21"/>
  <c r="AV136" i="21" s="1"/>
  <c r="V65" i="27"/>
  <c r="V65" i="31" s="1"/>
  <c r="V158" i="27"/>
  <c r="V158" i="31" s="1"/>
  <c r="BA111" i="27"/>
  <c r="AV135" i="27" s="1"/>
  <c r="V159" i="21"/>
  <c r="X118" i="8"/>
  <c r="AQ184" i="20"/>
  <c r="AQ182" i="27" s="1"/>
  <c r="AQ182" i="31" s="1"/>
  <c r="AS205" i="8"/>
  <c r="AT298" i="9"/>
  <c r="AV321" i="9"/>
  <c r="AZ344" i="9" s="1"/>
  <c r="AP182" i="21"/>
  <c r="AP181" i="27"/>
  <c r="AP181" i="31" s="1"/>
  <c r="AF250" i="8"/>
  <c r="AF273" i="8" s="1"/>
  <c r="AK228" i="20"/>
  <c r="AF252" i="20" s="1"/>
  <c r="AX319" i="20"/>
  <c r="BB340" i="8"/>
  <c r="BB342" i="20" s="1"/>
  <c r="AU46" i="20"/>
  <c r="AU67" i="8"/>
  <c r="AU44" i="9"/>
  <c r="AU67" i="9" s="1"/>
  <c r="AW90" i="9" s="1"/>
  <c r="BA113" i="9" s="1"/>
  <c r="AV137" i="9" s="1"/>
  <c r="AV160" i="9" s="1"/>
  <c r="AV183" i="9" s="1"/>
  <c r="AX206" i="9" s="1"/>
  <c r="BB229" i="9" s="1"/>
  <c r="AW253" i="9" s="1"/>
  <c r="AW276" i="9" s="1"/>
  <c r="BC66" i="21"/>
  <c r="BC65" i="27"/>
  <c r="BC65" i="31" s="1"/>
  <c r="AF181" i="27"/>
  <c r="AF181" i="31" s="1"/>
  <c r="AF182" i="21"/>
  <c r="BC163" i="20"/>
  <c r="BC184" i="8"/>
  <c r="AS184" i="20"/>
  <c r="AU205" i="8"/>
  <c r="BB248" i="27"/>
  <c r="BG224" i="31"/>
  <c r="BB248" i="31" s="1"/>
  <c r="BE112" i="21"/>
  <c r="AZ136" i="21" s="1"/>
  <c r="BE111" i="27"/>
  <c r="BJ227" i="8"/>
  <c r="BF206" i="20"/>
  <c r="AD340" i="20"/>
  <c r="AD339" i="22"/>
  <c r="AR250" i="8"/>
  <c r="AR273" i="8" s="1"/>
  <c r="AW228" i="20"/>
  <c r="U66" i="27"/>
  <c r="U66" i="31" s="1"/>
  <c r="U67" i="21"/>
  <c r="BF339" i="22"/>
  <c r="BF340" i="20"/>
  <c r="AS228" i="20"/>
  <c r="AN252" i="20" s="1"/>
  <c r="AN250" i="8"/>
  <c r="AN273" i="8" s="1"/>
  <c r="AH162" i="20"/>
  <c r="AH183" i="8"/>
  <c r="BE228" i="8"/>
  <c r="BA207" i="20"/>
  <c r="AJ225" i="27"/>
  <c r="AJ226" i="21"/>
  <c r="AE250" i="21" s="1"/>
  <c r="AE251" i="20"/>
  <c r="AU119" i="24"/>
  <c r="AP142" i="24"/>
  <c r="AR68" i="20"/>
  <c r="AT89" i="8"/>
  <c r="AT181" i="27"/>
  <c r="AT181" i="31" s="1"/>
  <c r="AT182" i="21"/>
  <c r="AV227" i="8"/>
  <c r="AR206" i="20"/>
  <c r="Z111" i="27"/>
  <c r="Z112" i="21"/>
  <c r="U136" i="21" s="1"/>
  <c r="BB339" i="21"/>
  <c r="BB338" i="24"/>
  <c r="BB338" i="27"/>
  <c r="BB338" i="31" s="1"/>
  <c r="BA299" i="9"/>
  <c r="BC322" i="9"/>
  <c r="BG345" i="9" s="1"/>
  <c r="BI111" i="8"/>
  <c r="BI113" i="20" s="1"/>
  <c r="BE90" i="20"/>
  <c r="BB296" i="20"/>
  <c r="BD317" i="8"/>
  <c r="BB68" i="8"/>
  <c r="BB47" i="20"/>
  <c r="BB45" i="9"/>
  <c r="BB68" i="9" s="1"/>
  <c r="BD91" i="9" s="1"/>
  <c r="BH114" i="9" s="1"/>
  <c r="BC138" i="9" s="1"/>
  <c r="BC161" i="9" s="1"/>
  <c r="BC184" i="9" s="1"/>
  <c r="BE207" i="9" s="1"/>
  <c r="BI230" i="9" s="1"/>
  <c r="BD254" i="9" s="1"/>
  <c r="BD277" i="9" s="1"/>
  <c r="AL315" i="27"/>
  <c r="AL315" i="31" s="1"/>
  <c r="AL316" i="21"/>
  <c r="AL315" i="24"/>
  <c r="AS160" i="21"/>
  <c r="AS159" i="27"/>
  <c r="AS159" i="31" s="1"/>
  <c r="BA89" i="21"/>
  <c r="BA88" i="27"/>
  <c r="BA88" i="31" s="1"/>
  <c r="BG138" i="8"/>
  <c r="BG161" i="8" s="1"/>
  <c r="BG23" i="8"/>
  <c r="BF22" i="27"/>
  <c r="BF22" i="31"/>
  <c r="BF22" i="24"/>
  <c r="BF23" i="21"/>
  <c r="BF22" i="9"/>
  <c r="BF45" i="8"/>
  <c r="BF235" i="24"/>
  <c r="BA258" i="24"/>
  <c r="AW273" i="21"/>
  <c r="AW272" i="27"/>
  <c r="AW272" i="31" s="1"/>
  <c r="AF44" i="21"/>
  <c r="AF43" i="27"/>
  <c r="AF43" i="31" s="1"/>
  <c r="AU337" i="27"/>
  <c r="AU337" i="31" s="1"/>
  <c r="AU337" i="24"/>
  <c r="AU338" i="21"/>
  <c r="W24" i="8"/>
  <c r="V23" i="31"/>
  <c r="V23" i="27"/>
  <c r="V23" i="24"/>
  <c r="V24" i="21"/>
  <c r="V23" i="9"/>
  <c r="W139" i="8"/>
  <c r="W162" i="8" s="1"/>
  <c r="W185" i="8" s="1"/>
  <c r="Y208" i="8" s="1"/>
  <c r="AC231" i="8" s="1"/>
  <c r="X255" i="8" s="1"/>
  <c r="X278" i="8" s="1"/>
  <c r="X301" i="8" s="1"/>
  <c r="Z324" i="8" s="1"/>
  <c r="AD347" i="8" s="1"/>
  <c r="V46" i="8"/>
  <c r="AZ142" i="24"/>
  <c r="BE119" i="24"/>
  <c r="AS295" i="8"/>
  <c r="AS274" i="20"/>
  <c r="U23" i="34"/>
  <c r="U101" i="34" s="1"/>
  <c r="W91" i="20"/>
  <c r="AA112" i="8"/>
  <c r="AA114" i="20" s="1"/>
  <c r="BB315" i="24"/>
  <c r="BB316" i="21"/>
  <c r="BB315" i="27"/>
  <c r="BB315" i="31" s="1"/>
  <c r="BG109" i="31"/>
  <c r="BB133" i="31" s="1"/>
  <c r="BB133" i="27"/>
  <c r="AG111" i="8"/>
  <c r="AG113" i="20" s="1"/>
  <c r="AG112" i="21" s="1"/>
  <c r="AB136" i="21" s="1"/>
  <c r="AC90" i="20"/>
  <c r="AG46" i="20"/>
  <c r="AG67" i="8"/>
  <c r="AG44" i="9"/>
  <c r="AG67" i="9" s="1"/>
  <c r="AI90" i="9" s="1"/>
  <c r="AM113" i="9" s="1"/>
  <c r="AH137" i="9" s="1"/>
  <c r="AH160" i="9" s="1"/>
  <c r="AX275" i="20"/>
  <c r="AX296" i="8"/>
  <c r="AZ91" i="20"/>
  <c r="BD112" i="8"/>
  <c r="BD114" i="20" s="1"/>
  <c r="AB87" i="27"/>
  <c r="AB87" i="31" s="1"/>
  <c r="AB88" i="21"/>
  <c r="AO274" i="20"/>
  <c r="AO295" i="8"/>
  <c r="AL45" i="21"/>
  <c r="AW316" i="27"/>
  <c r="AW316" i="31" s="1"/>
  <c r="AP89" i="8"/>
  <c r="AN68" i="20"/>
  <c r="AE295" i="8"/>
  <c r="AE274" i="20"/>
  <c r="BD22" i="31"/>
  <c r="BD22" i="27"/>
  <c r="BD22" i="24"/>
  <c r="BD23" i="21"/>
  <c r="BD22" i="9"/>
  <c r="BD45" i="8"/>
  <c r="BE138" i="8"/>
  <c r="BE161" i="8" s="1"/>
  <c r="BE23" i="8"/>
  <c r="BC341" i="20"/>
  <c r="BC340" i="22"/>
  <c r="BC351" i="22" s="1"/>
  <c r="BC352" i="22" s="1"/>
  <c r="AZ227" i="8"/>
  <c r="AV206" i="20"/>
  <c r="V299" i="9"/>
  <c r="X322" i="9"/>
  <c r="AB345" i="9" s="1"/>
  <c r="AZ252" i="20"/>
  <c r="BE226" i="27"/>
  <c r="BE227" i="21"/>
  <c r="AZ251" i="21" s="1"/>
  <c r="AV340" i="20"/>
  <c r="AV339" i="22"/>
  <c r="BA90" i="8"/>
  <c r="AY69" i="20"/>
  <c r="AQ23" i="8"/>
  <c r="AP22" i="31"/>
  <c r="AP22" i="27"/>
  <c r="AP22" i="24"/>
  <c r="AP23" i="21"/>
  <c r="AP22" i="9"/>
  <c r="AP45" i="8"/>
  <c r="AQ138" i="8"/>
  <c r="AQ161" i="8" s="1"/>
  <c r="BK138" i="8"/>
  <c r="BK161" i="8" s="1"/>
  <c r="BK184" i="8" s="1"/>
  <c r="BM207" i="8" s="1"/>
  <c r="BQ230" i="8" s="1"/>
  <c r="BL254" i="8" s="1"/>
  <c r="BL277" i="8" s="1"/>
  <c r="BL300" i="8" s="1"/>
  <c r="BN323" i="8" s="1"/>
  <c r="BR346" i="8" s="1"/>
  <c r="BJ22" i="9"/>
  <c r="BK23" i="8"/>
  <c r="BJ22" i="31"/>
  <c r="BJ45" i="8"/>
  <c r="BJ49" i="8" s="1"/>
  <c r="BJ22" i="24"/>
  <c r="BJ22" i="27"/>
  <c r="BJ23" i="21"/>
  <c r="AO90" i="20"/>
  <c r="AS111" i="8"/>
  <c r="AS113" i="20" s="1"/>
  <c r="AB68" i="20"/>
  <c r="AD89" i="8"/>
  <c r="BB271" i="27"/>
  <c r="BB271" i="31" s="1"/>
  <c r="BB272" i="21"/>
  <c r="BE160" i="21"/>
  <c r="BE159" i="27"/>
  <c r="BE159" i="31" s="1"/>
  <c r="AN182" i="21"/>
  <c r="AN181" i="27"/>
  <c r="AN181" i="31" s="1"/>
  <c r="AE205" i="8"/>
  <c r="AC184" i="20"/>
  <c r="Y206" i="8"/>
  <c r="W185" i="20"/>
  <c r="AZ296" i="20"/>
  <c r="BB317" i="8"/>
  <c r="AI339" i="8"/>
  <c r="AE318" i="20"/>
  <c r="AE317" i="22"/>
  <c r="AE328" i="22" s="1"/>
  <c r="AE329" i="22" s="1"/>
  <c r="AD22" i="27"/>
  <c r="AD22" i="24"/>
  <c r="AD23" i="21"/>
  <c r="AD22" i="9"/>
  <c r="AD45" i="8"/>
  <c r="AE138" i="8"/>
  <c r="AE161" i="8" s="1"/>
  <c r="AE23" i="8"/>
  <c r="AD22" i="31"/>
  <c r="W205" i="21"/>
  <c r="W204" i="27"/>
  <c r="W204" i="31" s="1"/>
  <c r="AY318" i="8"/>
  <c r="AW297" i="20"/>
  <c r="AH89" i="8"/>
  <c r="AF68" i="20"/>
  <c r="Z316" i="21"/>
  <c r="Z315" i="27"/>
  <c r="Z315" i="31" s="1"/>
  <c r="Z315" i="24"/>
  <c r="AS251" i="20"/>
  <c r="AX225" i="27"/>
  <c r="AX226" i="21"/>
  <c r="AS250" i="21" s="1"/>
  <c r="AY293" i="27"/>
  <c r="AY293" i="31" s="1"/>
  <c r="AY294" i="21"/>
  <c r="AY293" i="24"/>
  <c r="AS337" i="24"/>
  <c r="AS337" i="27"/>
  <c r="AS337" i="31" s="1"/>
  <c r="AS338" i="21"/>
  <c r="AW111" i="8"/>
  <c r="AW113" i="20" s="1"/>
  <c r="AS90" i="20"/>
  <c r="AU228" i="20"/>
  <c r="AP250" i="8"/>
  <c r="AP273" i="8" s="1"/>
  <c r="BG228" i="20"/>
  <c r="BB250" i="8"/>
  <c r="BB273" i="8" s="1"/>
  <c r="AA66" i="21"/>
  <c r="AA65" i="27"/>
  <c r="AA65" i="31" s="1"/>
  <c r="AX67" i="21"/>
  <c r="AX66" i="27"/>
  <c r="AX66" i="31" s="1"/>
  <c r="AU224" i="31"/>
  <c r="AP248" i="31" s="1"/>
  <c r="AP248" i="27"/>
  <c r="AF111" i="21"/>
  <c r="AA135" i="21" s="1"/>
  <c r="AF110" i="27"/>
  <c r="AO251" i="20"/>
  <c r="AT225" i="27"/>
  <c r="AT226" i="21"/>
  <c r="AO250" i="21" s="1"/>
  <c r="AN43" i="27"/>
  <c r="AN43" i="31" s="1"/>
  <c r="AN44" i="21"/>
  <c r="BA341" i="20"/>
  <c r="BA339" i="24" s="1"/>
  <c r="BA340" i="22"/>
  <c r="BA351" i="22" s="1"/>
  <c r="BA352" i="22" s="1"/>
  <c r="AG228" i="20"/>
  <c r="AB250" i="8"/>
  <c r="AB273" i="8" s="1"/>
  <c r="BD183" i="8"/>
  <c r="BD162" i="20"/>
  <c r="AX227" i="8"/>
  <c r="AT206" i="20"/>
  <c r="AT204" i="27" s="1"/>
  <c r="AT204" i="31" s="1"/>
  <c r="AO184" i="20"/>
  <c r="AQ205" i="8"/>
  <c r="AZ315" i="27"/>
  <c r="AZ315" i="31" s="1"/>
  <c r="AZ316" i="21"/>
  <c r="AZ315" i="24"/>
  <c r="AZ296" i="8"/>
  <c r="AZ275" i="20"/>
  <c r="AY45" i="21"/>
  <c r="AY44" i="27"/>
  <c r="AY44" i="31" s="1"/>
  <c r="AT162" i="20"/>
  <c r="AT183" i="8"/>
  <c r="AP162" i="20"/>
  <c r="AP183" i="8"/>
  <c r="AM65" i="27"/>
  <c r="AM65" i="31" s="1"/>
  <c r="AM66" i="21"/>
  <c r="AB44" i="21"/>
  <c r="AB43" i="27"/>
  <c r="AB43" i="31" s="1"/>
  <c r="BA318" i="8"/>
  <c r="AY297" i="20"/>
  <c r="X90" i="8"/>
  <c r="V69" i="20"/>
  <c r="AP340" i="20"/>
  <c r="AP339" i="22"/>
  <c r="BG205" i="8"/>
  <c r="BE184" i="20"/>
  <c r="AP206" i="20"/>
  <c r="AT227" i="8"/>
  <c r="W160" i="27"/>
  <c r="W160" i="31" s="1"/>
  <c r="W161" i="21"/>
  <c r="AS335" i="27"/>
  <c r="AS335" i="31" s="1"/>
  <c r="AS335" i="24"/>
  <c r="AS336" i="21"/>
  <c r="AZ185" i="20"/>
  <c r="BB206" i="8"/>
  <c r="BB91" i="20"/>
  <c r="BF112" i="8"/>
  <c r="BF114" i="20" s="1"/>
  <c r="AA274" i="20"/>
  <c r="AA295" i="8"/>
  <c r="BG111" i="8"/>
  <c r="BG113" i="20" s="1"/>
  <c r="BC90" i="20"/>
  <c r="AD183" i="8"/>
  <c r="AD162" i="20"/>
  <c r="V251" i="8"/>
  <c r="V274" i="8" s="1"/>
  <c r="AA229" i="20"/>
  <c r="X23" i="27"/>
  <c r="X23" i="24"/>
  <c r="X24" i="21"/>
  <c r="X23" i="9"/>
  <c r="X46" i="8"/>
  <c r="Y139" i="8"/>
  <c r="Y162" i="8" s="1"/>
  <c r="Y24" i="8"/>
  <c r="X23" i="31"/>
  <c r="AJ111" i="21"/>
  <c r="AE135" i="21" s="1"/>
  <c r="AJ110" i="27"/>
  <c r="AZ338" i="27"/>
  <c r="AZ338" i="31" s="1"/>
  <c r="AZ339" i="21"/>
  <c r="AZ338" i="24"/>
  <c r="AS318" i="20"/>
  <c r="AW339" i="8"/>
  <c r="AS317" i="22"/>
  <c r="AS328" i="22" s="1"/>
  <c r="AS329" i="22" s="1"/>
  <c r="AM317" i="22"/>
  <c r="AM328" i="22" s="1"/>
  <c r="AM329" i="22" s="1"/>
  <c r="AM354" i="22" s="1"/>
  <c r="AM318" i="20"/>
  <c r="AQ339" i="8"/>
  <c r="AI205" i="8"/>
  <c r="AG184" i="20"/>
  <c r="BA318" i="20"/>
  <c r="BE339" i="8"/>
  <c r="BA317" i="22"/>
  <c r="BA328" i="22" s="1"/>
  <c r="BA329" i="22" s="1"/>
  <c r="AQ65" i="27"/>
  <c r="AQ65" i="31" s="1"/>
  <c r="AQ66" i="21"/>
  <c r="AW205" i="8"/>
  <c r="AU184" i="20"/>
  <c r="AQ203" i="27"/>
  <c r="AQ203" i="31" s="1"/>
  <c r="AQ204" i="21"/>
  <c r="AS66" i="21"/>
  <c r="AS65" i="27"/>
  <c r="AS65" i="31" s="1"/>
  <c r="AI109" i="31"/>
  <c r="AD133" i="31" s="1"/>
  <c r="AD133" i="27"/>
  <c r="AU204" i="21"/>
  <c r="AU203" i="27"/>
  <c r="AU203" i="31" s="1"/>
  <c r="BC203" i="27"/>
  <c r="BC203" i="31" s="1"/>
  <c r="BC204" i="21"/>
  <c r="BA295" i="8"/>
  <c r="BA274" i="20"/>
  <c r="BD221" i="24"/>
  <c r="AY245" i="24" s="1"/>
  <c r="BD221" i="27"/>
  <c r="AY245" i="9"/>
  <c r="AY268" i="9" s="1"/>
  <c r="BD222" i="21"/>
  <c r="AY246" i="21" s="1"/>
  <c r="AP68" i="20"/>
  <c r="AR89" i="8"/>
  <c r="BC295" i="8"/>
  <c r="BC274" i="20"/>
  <c r="AM294" i="21"/>
  <c r="AM293" i="24"/>
  <c r="AM293" i="27"/>
  <c r="AM293" i="31" s="1"/>
  <c r="BC184" i="20"/>
  <c r="BE205" i="8"/>
  <c r="AT88" i="21"/>
  <c r="AT87" i="27"/>
  <c r="AT87" i="31" s="1"/>
  <c r="AC204" i="21"/>
  <c r="AC203" i="27"/>
  <c r="AC203" i="31" s="1"/>
  <c r="BC67" i="8"/>
  <c r="BC44" i="9"/>
  <c r="BC67" i="9" s="1"/>
  <c r="BE90" i="9" s="1"/>
  <c r="BI113" i="9" s="1"/>
  <c r="BD137" i="9" s="1"/>
  <c r="BD160" i="9" s="1"/>
  <c r="BD183" i="9" s="1"/>
  <c r="BF206" i="9" s="1"/>
  <c r="BJ229" i="9" s="1"/>
  <c r="BE253" i="9" s="1"/>
  <c r="BE276" i="9" s="1"/>
  <c r="BE299" i="9" s="1"/>
  <c r="BC46" i="20"/>
  <c r="AS138" i="8"/>
  <c r="AS161" i="8" s="1"/>
  <c r="AS23" i="8"/>
  <c r="AR22" i="31"/>
  <c r="AR22" i="27"/>
  <c r="AR22" i="24"/>
  <c r="AR23" i="21"/>
  <c r="AR22" i="9"/>
  <c r="AR45" i="8"/>
  <c r="AT43" i="27"/>
  <c r="AT43" i="31" s="1"/>
  <c r="AT44" i="21"/>
  <c r="BD225" i="31"/>
  <c r="AY249" i="31" s="1"/>
  <c r="AY249" i="27"/>
  <c r="AR316" i="21"/>
  <c r="AR315" i="24"/>
  <c r="AR315" i="27"/>
  <c r="AR315" i="31" s="1"/>
  <c r="AE339" i="8"/>
  <c r="AA317" i="22"/>
  <c r="AA328" i="22" s="1"/>
  <c r="AA329" i="22" s="1"/>
  <c r="AA318" i="20"/>
  <c r="AA317" i="21" s="1"/>
  <c r="AT22" i="9"/>
  <c r="AT45" i="8"/>
  <c r="AU23" i="8"/>
  <c r="AU138" i="8"/>
  <c r="AU161" i="8" s="1"/>
  <c r="AT22" i="31"/>
  <c r="AT22" i="27"/>
  <c r="AT22" i="24"/>
  <c r="AT23" i="21"/>
  <c r="BF89" i="8"/>
  <c r="BD68" i="20"/>
  <c r="AO46" i="20"/>
  <c r="AO67" i="8"/>
  <c r="AO44" i="9"/>
  <c r="AO67" i="9" s="1"/>
  <c r="AQ90" i="9" s="1"/>
  <c r="AU113" i="9" s="1"/>
  <c r="AP137" i="9" s="1"/>
  <c r="AP160" i="9" s="1"/>
  <c r="AP183" i="9" s="1"/>
  <c r="AR206" i="9" s="1"/>
  <c r="AV229" i="9" s="1"/>
  <c r="AQ253" i="9" s="1"/>
  <c r="AQ276" i="9" s="1"/>
  <c r="AU111" i="8"/>
  <c r="AU113" i="20" s="1"/>
  <c r="AQ90" i="20"/>
  <c r="AY272" i="27"/>
  <c r="AY272" i="31" s="1"/>
  <c r="AY273" i="21"/>
  <c r="V45" i="21"/>
  <c r="V44" i="27"/>
  <c r="V44" i="31" s="1"/>
  <c r="BG228" i="8"/>
  <c r="BC207" i="20"/>
  <c r="AQ338" i="21"/>
  <c r="AQ337" i="24"/>
  <c r="AQ337" i="27"/>
  <c r="AQ337" i="31" s="1"/>
  <c r="AO337" i="27"/>
  <c r="AO337" i="31" s="1"/>
  <c r="AO337" i="24"/>
  <c r="AO338" i="21"/>
  <c r="AW249" i="27"/>
  <c r="BB225" i="31"/>
  <c r="AW249" i="31" s="1"/>
  <c r="AZ161" i="21"/>
  <c r="AZ160" i="27"/>
  <c r="AZ160" i="31" s="1"/>
  <c r="BF183" i="8"/>
  <c r="BF162" i="20"/>
  <c r="V318" i="8"/>
  <c r="T297" i="20"/>
  <c r="AZ67" i="21"/>
  <c r="AZ66" i="27"/>
  <c r="AZ66" i="31" s="1"/>
  <c r="AA251" i="20"/>
  <c r="AF225" i="27"/>
  <c r="AF226" i="21"/>
  <c r="AA250" i="21" s="1"/>
  <c r="BA66" i="21"/>
  <c r="BA65" i="27"/>
  <c r="BA65" i="31" s="1"/>
  <c r="AC46" i="20"/>
  <c r="AC67" i="8"/>
  <c r="AC44" i="9"/>
  <c r="AC67" i="9" s="1"/>
  <c r="AE90" i="9" s="1"/>
  <c r="AI113" i="9" s="1"/>
  <c r="AD137" i="9" s="1"/>
  <c r="AD160" i="9" s="1"/>
  <c r="AD183" i="9" s="1"/>
  <c r="AF206" i="9" s="1"/>
  <c r="AJ229" i="9" s="1"/>
  <c r="AE253" i="9" s="1"/>
  <c r="AE276" i="9" s="1"/>
  <c r="AA335" i="24"/>
  <c r="AA336" i="21"/>
  <c r="AA335" i="27"/>
  <c r="AA335" i="31" s="1"/>
  <c r="X163" i="20"/>
  <c r="X184" i="8"/>
  <c r="AF88" i="21"/>
  <c r="AF87" i="27"/>
  <c r="AF87" i="31" s="1"/>
  <c r="BC318" i="20"/>
  <c r="BC317" i="22"/>
  <c r="BC328" i="22" s="1"/>
  <c r="BC329" i="22" s="1"/>
  <c r="BG339" i="8"/>
  <c r="AQ293" i="24"/>
  <c r="AQ294" i="21"/>
  <c r="AQ293" i="27"/>
  <c r="AQ293" i="31" s="1"/>
  <c r="AK293" i="27"/>
  <c r="AK293" i="31" s="1"/>
  <c r="AK294" i="21"/>
  <c r="AK293" i="24"/>
  <c r="AL296" i="20"/>
  <c r="AL295" i="21" s="1"/>
  <c r="AN317" i="8"/>
  <c r="AL133" i="27"/>
  <c r="AQ109" i="31"/>
  <c r="AL133" i="31" s="1"/>
  <c r="AP296" i="20"/>
  <c r="AR317" i="8"/>
  <c r="AY111" i="8"/>
  <c r="AY113" i="20" s="1"/>
  <c r="AU90" i="20"/>
  <c r="AT250" i="8"/>
  <c r="AT273" i="8" s="1"/>
  <c r="AY228" i="20"/>
  <c r="BA251" i="20"/>
  <c r="BF226" i="21"/>
  <c r="BA250" i="21" s="1"/>
  <c r="BF225" i="27"/>
  <c r="R48" i="33"/>
  <c r="R50" i="33" s="1"/>
  <c r="R93" i="33"/>
  <c r="R95" i="33" s="1"/>
  <c r="R97" i="33" s="1"/>
  <c r="AP44" i="21"/>
  <c r="AP43" i="27"/>
  <c r="AP43" i="31" s="1"/>
  <c r="BC251" i="20"/>
  <c r="BH226" i="21"/>
  <c r="BC250" i="21" s="1"/>
  <c r="BH225" i="27"/>
  <c r="AO318" i="20"/>
  <c r="AO317" i="22"/>
  <c r="AO328" i="22" s="1"/>
  <c r="AO329" i="22" s="1"/>
  <c r="AS339" i="8"/>
  <c r="AN45" i="27"/>
  <c r="AN45" i="31" s="1"/>
  <c r="AB316" i="21"/>
  <c r="AN45" i="21"/>
  <c r="AQ317" i="22"/>
  <c r="AQ328" i="22" s="1"/>
  <c r="AQ329" i="22" s="1"/>
  <c r="AQ318" i="20"/>
  <c r="AU339" i="8"/>
  <c r="AX110" i="27"/>
  <c r="AX111" i="21"/>
  <c r="AS135" i="21" s="1"/>
  <c r="BD229" i="20"/>
  <c r="AY253" i="20" s="1"/>
  <c r="AY251" i="8"/>
  <c r="AY274" i="8" s="1"/>
  <c r="AW109" i="31"/>
  <c r="AR133" i="31" s="1"/>
  <c r="AR133" i="27"/>
  <c r="AT111" i="21"/>
  <c r="AO135" i="21" s="1"/>
  <c r="AT110" i="27"/>
  <c r="AE66" i="21"/>
  <c r="AE65" i="27"/>
  <c r="AE65" i="31" s="1"/>
  <c r="AR183" i="8"/>
  <c r="AR162" i="20"/>
  <c r="BD339" i="22"/>
  <c r="BD340" i="20"/>
  <c r="AG119" i="24"/>
  <c r="AB142" i="24"/>
  <c r="Z296" i="20"/>
  <c r="AB317" i="8"/>
  <c r="BD206" i="8"/>
  <c r="BB185" i="20"/>
  <c r="AS67" i="8"/>
  <c r="AS44" i="9"/>
  <c r="AS67" i="9" s="1"/>
  <c r="AU90" i="9" s="1"/>
  <c r="AY113" i="9" s="1"/>
  <c r="AT137" i="9" s="1"/>
  <c r="AT160" i="9" s="1"/>
  <c r="AT183" i="9" s="1"/>
  <c r="AV206" i="9" s="1"/>
  <c r="AZ229" i="9" s="1"/>
  <c r="AU253" i="9" s="1"/>
  <c r="AU276" i="9" s="1"/>
  <c r="AS46" i="20"/>
  <c r="BI44" i="9"/>
  <c r="BI67" i="9" s="1"/>
  <c r="BK90" i="9" s="1"/>
  <c r="BO113" i="9" s="1"/>
  <c r="BJ137" i="9" s="1"/>
  <c r="BJ160" i="9" s="1"/>
  <c r="BJ183" i="9" s="1"/>
  <c r="BL206" i="9" s="1"/>
  <c r="BP229" i="9" s="1"/>
  <c r="BK253" i="9" s="1"/>
  <c r="BK276" i="9" s="1"/>
  <c r="BI67" i="8"/>
  <c r="BK90" i="8" s="1"/>
  <c r="BO113" i="8" s="1"/>
  <c r="AO65" i="27"/>
  <c r="AO65" i="31" s="1"/>
  <c r="AO66" i="21"/>
  <c r="AQ119" i="24"/>
  <c r="AL142" i="24"/>
  <c r="BF110" i="27"/>
  <c r="BF111" i="21"/>
  <c r="BA135" i="21" s="1"/>
  <c r="AV111" i="21"/>
  <c r="AQ135" i="21" s="1"/>
  <c r="AV110" i="27"/>
  <c r="BA183" i="21"/>
  <c r="BA182" i="27"/>
  <c r="BA182" i="31" s="1"/>
  <c r="BA23" i="27"/>
  <c r="BA24" i="21"/>
  <c r="BA23" i="24"/>
  <c r="BA23" i="9"/>
  <c r="BA46" i="8"/>
  <c r="BB24" i="8"/>
  <c r="BB139" i="8"/>
  <c r="BB162" i="8" s="1"/>
  <c r="BA23" i="31"/>
  <c r="V302" i="9"/>
  <c r="X325" i="9"/>
  <c r="AB348" i="9" s="1"/>
  <c r="BE44" i="9"/>
  <c r="BE67" i="9" s="1"/>
  <c r="BG90" i="9" s="1"/>
  <c r="BK113" i="9" s="1"/>
  <c r="BF137" i="9" s="1"/>
  <c r="BF160" i="9" s="1"/>
  <c r="BF183" i="9" s="1"/>
  <c r="BH206" i="9" s="1"/>
  <c r="BL229" i="9" s="1"/>
  <c r="BG253" i="9" s="1"/>
  <c r="BG276" i="9" s="1"/>
  <c r="BE46" i="20"/>
  <c r="BE67" i="8"/>
  <c r="AN87" i="27"/>
  <c r="AN87" i="31" s="1"/>
  <c r="AN88" i="21"/>
  <c r="W47" i="20"/>
  <c r="W68" i="8"/>
  <c r="W45" i="9"/>
  <c r="W68" i="9" s="1"/>
  <c r="Y91" i="9" s="1"/>
  <c r="AC114" i="9" s="1"/>
  <c r="X138" i="9" s="1"/>
  <c r="X161" i="9" s="1"/>
  <c r="X184" i="9" s="1"/>
  <c r="Z207" i="9" s="1"/>
  <c r="AD230" i="9" s="1"/>
  <c r="Y254" i="9" s="1"/>
  <c r="Y277" i="9" s="1"/>
  <c r="BA293" i="27"/>
  <c r="BA293" i="31" s="1"/>
  <c r="BA294" i="21"/>
  <c r="BA293" i="24"/>
  <c r="BA304" i="24" s="1"/>
  <c r="BA305" i="24" s="1"/>
  <c r="BD88" i="21"/>
  <c r="BD87" i="27"/>
  <c r="BD87" i="31" s="1"/>
  <c r="V183" i="21"/>
  <c r="V182" i="27"/>
  <c r="V182" i="31" s="1"/>
  <c r="AH339" i="22"/>
  <c r="AH340" i="20"/>
  <c r="AP271" i="27"/>
  <c r="AP271" i="31" s="1"/>
  <c r="AP272" i="21"/>
  <c r="AO119" i="24"/>
  <c r="AJ142" i="24"/>
  <c r="BI228" i="20"/>
  <c r="BD250" i="8"/>
  <c r="BD273" i="8" s="1"/>
  <c r="BD89" i="8"/>
  <c r="BB68" i="20"/>
  <c r="BD206" i="20"/>
  <c r="BH227" i="8"/>
  <c r="T316" i="27"/>
  <c r="T316" i="31" s="1"/>
  <c r="T316" i="24"/>
  <c r="T317" i="21"/>
  <c r="AQ251" i="20"/>
  <c r="AV225" i="27"/>
  <c r="AV226" i="21"/>
  <c r="AQ250" i="21" s="1"/>
  <c r="AS119" i="24"/>
  <c r="AN142" i="24"/>
  <c r="AN296" i="20"/>
  <c r="AN294" i="27" s="1"/>
  <c r="AN294" i="31" s="1"/>
  <c r="AP317" i="8"/>
  <c r="AP315" i="27"/>
  <c r="AP315" i="31" s="1"/>
  <c r="AP316" i="21"/>
  <c r="AP315" i="24"/>
  <c r="BA45" i="21"/>
  <c r="BA44" i="27"/>
  <c r="BA44" i="31" s="1"/>
  <c r="AP88" i="21"/>
  <c r="AP87" i="27"/>
  <c r="AP87" i="31" s="1"/>
  <c r="AK111" i="8"/>
  <c r="AK113" i="20" s="1"/>
  <c r="AG90" i="20"/>
  <c r="AQ67" i="8"/>
  <c r="AQ44" i="9"/>
  <c r="AQ67" i="9" s="1"/>
  <c r="AS90" i="9" s="1"/>
  <c r="AW113" i="9" s="1"/>
  <c r="AR137" i="9" s="1"/>
  <c r="AR160" i="9" s="1"/>
  <c r="AR183" i="9" s="1"/>
  <c r="AT206" i="9" s="1"/>
  <c r="AX229" i="9" s="1"/>
  <c r="AS253" i="9" s="1"/>
  <c r="AS276" i="9" s="1"/>
  <c r="AQ46" i="20"/>
  <c r="BF229" i="20"/>
  <c r="BA253" i="20" s="1"/>
  <c r="BA251" i="8"/>
  <c r="BA274" i="8" s="1"/>
  <c r="AR296" i="20"/>
  <c r="AT317" i="8"/>
  <c r="AT68" i="20"/>
  <c r="AV89" i="8"/>
  <c r="BB160" i="27"/>
  <c r="BB160" i="31" s="1"/>
  <c r="BB161" i="21"/>
  <c r="U296" i="8"/>
  <c r="U275" i="20"/>
  <c r="BD44" i="21"/>
  <c r="BD43" i="27"/>
  <c r="BD43" i="31" s="1"/>
  <c r="AI312" i="24"/>
  <c r="AI313" i="21"/>
  <c r="AM335" i="9"/>
  <c r="AI312" i="27"/>
  <c r="AI312" i="31" s="1"/>
  <c r="AV45" i="8"/>
  <c r="AW138" i="8"/>
  <c r="AW161" i="8" s="1"/>
  <c r="AW23" i="8"/>
  <c r="AV22" i="31"/>
  <c r="AV22" i="27"/>
  <c r="AV22" i="24"/>
  <c r="AV23" i="21"/>
  <c r="AV22" i="9"/>
  <c r="AM295" i="8"/>
  <c r="AM274" i="20"/>
  <c r="BB88" i="21"/>
  <c r="BB87" i="27"/>
  <c r="BB87" i="31" s="1"/>
  <c r="AR87" i="27"/>
  <c r="AR87" i="31" s="1"/>
  <c r="AR88" i="21"/>
  <c r="BA163" i="20"/>
  <c r="BA184" i="8"/>
  <c r="AC337" i="24"/>
  <c r="AC338" i="21"/>
  <c r="AC337" i="27"/>
  <c r="AC337" i="31" s="1"/>
  <c r="AN315" i="24"/>
  <c r="AN316" i="21"/>
  <c r="AN315" i="27"/>
  <c r="AN315" i="31" s="1"/>
  <c r="AR111" i="21"/>
  <c r="AM135" i="21" s="1"/>
  <c r="AR110" i="27"/>
  <c r="BD340" i="8"/>
  <c r="BD342" i="20" s="1"/>
  <c r="AZ319" i="20"/>
  <c r="BB110" i="31"/>
  <c r="AW134" i="31" s="1"/>
  <c r="AW134" i="27"/>
  <c r="BH111" i="21"/>
  <c r="BC135" i="21" s="1"/>
  <c r="BH110" i="27"/>
  <c r="X207" i="20"/>
  <c r="AB228" i="8"/>
  <c r="V47" i="34"/>
  <c r="V125" i="34" s="1"/>
  <c r="AP133" i="27"/>
  <c r="AU109" i="31"/>
  <c r="AP133" i="31" s="1"/>
  <c r="BE203" i="27"/>
  <c r="BE203" i="31" s="1"/>
  <c r="BE204" i="21"/>
  <c r="AH227" i="8"/>
  <c r="AD206" i="20"/>
  <c r="BB43" i="27"/>
  <c r="BB43" i="31" s="1"/>
  <c r="BB44" i="21"/>
  <c r="X341" i="20"/>
  <c r="X340" i="22"/>
  <c r="AQ295" i="8"/>
  <c r="AQ274" i="20"/>
  <c r="AY134" i="27"/>
  <c r="BD110" i="31"/>
  <c r="AY134" i="31" s="1"/>
  <c r="AT339" i="22"/>
  <c r="AT340" i="20"/>
  <c r="AG338" i="21"/>
  <c r="AG337" i="24"/>
  <c r="AG337" i="27"/>
  <c r="AG337" i="31" s="1"/>
  <c r="AE109" i="31"/>
  <c r="Z133" i="31" s="1"/>
  <c r="Z133" i="27"/>
  <c r="BC90" i="8"/>
  <c r="BA69" i="20"/>
  <c r="AR44" i="21"/>
  <c r="AR43" i="27"/>
  <c r="AR43" i="31" s="1"/>
  <c r="U48" i="9"/>
  <c r="U71" i="9" s="1"/>
  <c r="W94" i="9" s="1"/>
  <c r="AA117" i="9" s="1"/>
  <c r="V141" i="9" s="1"/>
  <c r="V164" i="9" s="1"/>
  <c r="V187" i="9" s="1"/>
  <c r="X210" i="9" s="1"/>
  <c r="AB233" i="9" s="1"/>
  <c r="W257" i="9" s="1"/>
  <c r="W280" i="9" s="1"/>
  <c r="U71" i="8"/>
  <c r="W94" i="8" s="1"/>
  <c r="AA117" i="8" s="1"/>
  <c r="BE109" i="31"/>
  <c r="AZ133" i="31" s="1"/>
  <c r="AZ133" i="27"/>
  <c r="V89" i="21"/>
  <c r="V88" i="27"/>
  <c r="V88" i="31" s="1"/>
  <c r="AG289" i="24"/>
  <c r="AG290" i="21"/>
  <c r="AG289" i="27"/>
  <c r="AG289" i="31" s="1"/>
  <c r="AV162" i="20"/>
  <c r="AV183" i="8"/>
  <c r="AR226" i="21"/>
  <c r="AM250" i="21" s="1"/>
  <c r="AR225" i="27"/>
  <c r="AM251" i="20"/>
  <c r="Y110" i="31"/>
  <c r="T134" i="31" s="1"/>
  <c r="T134" i="27"/>
  <c r="AL227" i="8"/>
  <c r="AH206" i="20"/>
  <c r="BC23" i="24"/>
  <c r="BC24" i="21"/>
  <c r="BC23" i="9"/>
  <c r="BC46" i="8"/>
  <c r="BD139" i="8"/>
  <c r="BD162" i="8" s="1"/>
  <c r="BD24" i="8"/>
  <c r="BC23" i="31"/>
  <c r="BC23" i="27"/>
  <c r="AZ47" i="20"/>
  <c r="AZ68" i="8"/>
  <c r="AZ45" i="9"/>
  <c r="AZ68" i="9" s="1"/>
  <c r="BB91" i="9" s="1"/>
  <c r="BF114" i="9" s="1"/>
  <c r="BA138" i="9" s="1"/>
  <c r="BA161" i="9" s="1"/>
  <c r="BA184" i="9" s="1"/>
  <c r="BC207" i="9" s="1"/>
  <c r="BG230" i="9" s="1"/>
  <c r="BB254" i="9" s="1"/>
  <c r="BB277" i="9" s="1"/>
  <c r="BB300" i="9" s="1"/>
  <c r="Y340" i="8"/>
  <c r="Y342" i="20" s="1"/>
  <c r="U319" i="20"/>
  <c r="S67" i="34"/>
  <c r="S145" i="34" s="1"/>
  <c r="AR340" i="20"/>
  <c r="AR339" i="22"/>
  <c r="BD182" i="21"/>
  <c r="BD181" i="27"/>
  <c r="BD181" i="31" s="1"/>
  <c r="AY89" i="21"/>
  <c r="AY88" i="27"/>
  <c r="AY88" i="31" s="1"/>
  <c r="U45" i="9"/>
  <c r="U68" i="9" s="1"/>
  <c r="W91" i="9" s="1"/>
  <c r="AA114" i="9" s="1"/>
  <c r="V138" i="9" s="1"/>
  <c r="V161" i="9" s="1"/>
  <c r="V184" i="9" s="1"/>
  <c r="X207" i="9" s="1"/>
  <c r="AB230" i="9" s="1"/>
  <c r="W254" i="9" s="1"/>
  <c r="W277" i="9" s="1"/>
  <c r="U68" i="8"/>
  <c r="W91" i="8" s="1"/>
  <c r="AA114" i="8" s="1"/>
  <c r="AS204" i="21"/>
  <c r="AS203" i="27"/>
  <c r="AS203" i="31" s="1"/>
  <c r="AF317" i="8"/>
  <c r="AD296" i="20"/>
  <c r="AX142" i="24"/>
  <c r="BC119" i="24"/>
  <c r="AH23" i="21"/>
  <c r="AH22" i="9"/>
  <c r="AH45" i="8"/>
  <c r="AI138" i="8"/>
  <c r="AI161" i="8" s="1"/>
  <c r="AI23" i="8"/>
  <c r="AH22" i="31"/>
  <c r="AH22" i="27"/>
  <c r="AH22" i="24"/>
  <c r="BL321" i="9"/>
  <c r="BP344" i="9" s="1"/>
  <c r="BJ298" i="9"/>
  <c r="AN133" i="27"/>
  <c r="AS109" i="31"/>
  <c r="AN133" i="31" s="1"/>
  <c r="AE179" i="9"/>
  <c r="AE156" i="27"/>
  <c r="AE157" i="21"/>
  <c r="AM338" i="21"/>
  <c r="AM337" i="24"/>
  <c r="AM337" i="27"/>
  <c r="AM337" i="31" s="1"/>
  <c r="AA200" i="9"/>
  <c r="Y177" i="27"/>
  <c r="Y177" i="24"/>
  <c r="Y188" i="24" s="1"/>
  <c r="Y189" i="24" s="1"/>
  <c r="Y178" i="21"/>
  <c r="AS87" i="31"/>
  <c r="AE89" i="21"/>
  <c r="AE88" i="27"/>
  <c r="AE88" i="31" s="1"/>
  <c r="AZ113" i="20"/>
  <c r="U46" i="9"/>
  <c r="U69" i="8"/>
  <c r="U49" i="8"/>
  <c r="AY223" i="9"/>
  <c r="AU201" i="21"/>
  <c r="AU200" i="24"/>
  <c r="AU211" i="24" s="1"/>
  <c r="AU212" i="24" s="1"/>
  <c r="AU200" i="27"/>
  <c r="AV199" i="31"/>
  <c r="AP227" i="31"/>
  <c r="AK251" i="31" s="1"/>
  <c r="AK251" i="27"/>
  <c r="BA296" i="8"/>
  <c r="BA275" i="20"/>
  <c r="AB139" i="8"/>
  <c r="AB162" i="8" s="1"/>
  <c r="AB24" i="8"/>
  <c r="AA23" i="31"/>
  <c r="AA23" i="27"/>
  <c r="AA23" i="24"/>
  <c r="AA24" i="21"/>
  <c r="AA23" i="9"/>
  <c r="AA46" i="8"/>
  <c r="AG227" i="8"/>
  <c r="AC206" i="20"/>
  <c r="AM92" i="8"/>
  <c r="AK71" i="20"/>
  <c r="BJ202" i="9"/>
  <c r="R176" i="31"/>
  <c r="AH341" i="20"/>
  <c r="AH340" i="22"/>
  <c r="AH294" i="9"/>
  <c r="AH272" i="21"/>
  <c r="AH271" i="27"/>
  <c r="AH271" i="31" s="1"/>
  <c r="AJ317" i="9"/>
  <c r="T249" i="27"/>
  <c r="Y225" i="31"/>
  <c r="T249" i="31" s="1"/>
  <c r="AT246" i="21"/>
  <c r="AA64" i="31"/>
  <c r="BG66" i="31"/>
  <c r="AX89" i="21"/>
  <c r="BB111" i="9"/>
  <c r="BA340" i="8"/>
  <c r="AW319" i="20"/>
  <c r="AK91" i="21"/>
  <c r="AK90" i="27"/>
  <c r="AK90" i="31" s="1"/>
  <c r="X244" i="31"/>
  <c r="AX245" i="24"/>
  <c r="AJ248" i="9"/>
  <c r="AJ271" i="9" s="1"/>
  <c r="AO225" i="21"/>
  <c r="AJ249" i="21" s="1"/>
  <c r="AO224" i="27"/>
  <c r="AU244" i="31"/>
  <c r="Y154" i="31"/>
  <c r="AN111" i="9"/>
  <c r="AP109" i="31"/>
  <c r="AK133" i="27"/>
  <c r="AM319" i="20"/>
  <c r="AQ340" i="8"/>
  <c r="AB251" i="20"/>
  <c r="BC87" i="31"/>
  <c r="AH69" i="20"/>
  <c r="AJ90" i="8"/>
  <c r="W87" i="27"/>
  <c r="W88" i="21"/>
  <c r="BD90" i="8"/>
  <c r="BB69" i="20"/>
  <c r="AX250" i="9"/>
  <c r="AX273" i="9" s="1"/>
  <c r="BC227" i="21"/>
  <c r="AX251" i="21" s="1"/>
  <c r="BC226" i="27"/>
  <c r="N268" i="21"/>
  <c r="N282" i="21" s="1"/>
  <c r="N283" i="21" s="1"/>
  <c r="N290" i="9"/>
  <c r="N267" i="24"/>
  <c r="N281" i="24" s="1"/>
  <c r="N282" i="24" s="1"/>
  <c r="N267" i="27"/>
  <c r="P313" i="9"/>
  <c r="N281" i="9"/>
  <c r="AW134" i="21"/>
  <c r="AC44" i="21"/>
  <c r="AC43" i="27"/>
  <c r="AH246" i="21"/>
  <c r="AY139" i="8"/>
  <c r="AY162" i="8" s="1"/>
  <c r="AY24" i="8"/>
  <c r="AX23" i="31"/>
  <c r="AX23" i="27"/>
  <c r="AX23" i="24"/>
  <c r="AX24" i="21"/>
  <c r="AX23" i="9"/>
  <c r="AX46" i="8"/>
  <c r="X316" i="9"/>
  <c r="AB339" i="9" s="1"/>
  <c r="V293" i="9"/>
  <c r="V270" i="24"/>
  <c r="V271" i="21"/>
  <c r="V270" i="27"/>
  <c r="V270" i="31" s="1"/>
  <c r="AY134" i="21"/>
  <c r="AL228" i="8"/>
  <c r="AH207" i="20"/>
  <c r="R244" i="31"/>
  <c r="AB46" i="20"/>
  <c r="AB67" i="8"/>
  <c r="AB44" i="9"/>
  <c r="AX252" i="8"/>
  <c r="AX275" i="8" s="1"/>
  <c r="BC230" i="20"/>
  <c r="X89" i="8"/>
  <c r="V68" i="20"/>
  <c r="V67" i="21" s="1"/>
  <c r="AW223" i="9"/>
  <c r="AS200" i="27"/>
  <c r="AS201" i="21"/>
  <c r="AS200" i="24"/>
  <c r="AS211" i="24" s="1"/>
  <c r="AS212" i="24" s="1"/>
  <c r="AM185" i="20"/>
  <c r="AO206" i="8"/>
  <c r="AK134" i="21"/>
  <c r="R283" i="20"/>
  <c r="R284" i="20" s="1"/>
  <c r="AI185" i="20"/>
  <c r="AK206" i="8"/>
  <c r="AL277" i="20"/>
  <c r="AL298" i="8"/>
  <c r="AH155" i="31"/>
  <c r="W25" i="8"/>
  <c r="V24" i="31"/>
  <c r="V24" i="27"/>
  <c r="V24" i="24"/>
  <c r="V25" i="21"/>
  <c r="V47" i="8"/>
  <c r="W140" i="8"/>
  <c r="W163" i="8" s="1"/>
  <c r="W186" i="8" s="1"/>
  <c r="Y209" i="8" s="1"/>
  <c r="AC232" i="8" s="1"/>
  <c r="V24" i="9"/>
  <c r="Q133" i="21"/>
  <c r="V119" i="21"/>
  <c r="AC48" i="20"/>
  <c r="AC69" i="8"/>
  <c r="AC46" i="9"/>
  <c r="AC69" i="9" s="1"/>
  <c r="AD46" i="20"/>
  <c r="AD67" i="8"/>
  <c r="AD44" i="9"/>
  <c r="AD67" i="9" s="1"/>
  <c r="AF90" i="9" s="1"/>
  <c r="AJ113" i="9" s="1"/>
  <c r="AE137" i="9" s="1"/>
  <c r="AE160" i="9" s="1"/>
  <c r="AE183" i="9" s="1"/>
  <c r="AG206" i="9" s="1"/>
  <c r="AK229" i="9" s="1"/>
  <c r="AF253" i="9" s="1"/>
  <c r="AF276" i="9" s="1"/>
  <c r="AM340" i="8"/>
  <c r="AI319" i="20"/>
  <c r="AU252" i="20"/>
  <c r="AS177" i="31"/>
  <c r="AO66" i="27"/>
  <c r="AQ89" i="9"/>
  <c r="AG299" i="9"/>
  <c r="AI322" i="9"/>
  <c r="AM345" i="9" s="1"/>
  <c r="AP207" i="20"/>
  <c r="AT228" i="8"/>
  <c r="AN297" i="20"/>
  <c r="AP318" i="8"/>
  <c r="AE43" i="31"/>
  <c r="AJ245" i="27"/>
  <c r="AO221" i="31"/>
  <c r="AW276" i="20"/>
  <c r="AW297" i="8"/>
  <c r="AH297" i="21"/>
  <c r="AH296" i="27"/>
  <c r="AH296" i="31" s="1"/>
  <c r="S154" i="31"/>
  <c r="AZ134" i="9"/>
  <c r="AZ157" i="9" s="1"/>
  <c r="AQ140" i="8"/>
  <c r="AQ163" i="8" s="1"/>
  <c r="AQ25" i="8"/>
  <c r="AP24" i="31"/>
  <c r="AP24" i="27"/>
  <c r="AP24" i="24"/>
  <c r="AP25" i="21"/>
  <c r="AP24" i="9"/>
  <c r="AP47" i="8"/>
  <c r="AG223" i="9"/>
  <c r="AC200" i="24"/>
  <c r="AC211" i="24" s="1"/>
  <c r="AC212" i="24" s="1"/>
  <c r="AC200" i="27"/>
  <c r="AC201" i="21"/>
  <c r="AI299" i="20"/>
  <c r="AK320" i="8"/>
  <c r="AS293" i="24"/>
  <c r="AS293" i="27"/>
  <c r="AS293" i="31" s="1"/>
  <c r="AS294" i="21"/>
  <c r="AL340" i="22"/>
  <c r="AL351" i="22" s="1"/>
  <c r="AL352" i="22" s="1"/>
  <c r="AL341" i="20"/>
  <c r="AJ65" i="31"/>
  <c r="AL207" i="20"/>
  <c r="AP228" i="8"/>
  <c r="Y89" i="9"/>
  <c r="W65" i="31"/>
  <c r="AQ336" i="9"/>
  <c r="AM313" i="27"/>
  <c r="AM314" i="21"/>
  <c r="AM313" i="24"/>
  <c r="AU317" i="21"/>
  <c r="BD204" i="9"/>
  <c r="BB181" i="27"/>
  <c r="BB181" i="31" s="1"/>
  <c r="BB182" i="21"/>
  <c r="AX65" i="31"/>
  <c r="AU313" i="27"/>
  <c r="AU313" i="24"/>
  <c r="AU314" i="21"/>
  <c r="AY336" i="9"/>
  <c r="Z69" i="20"/>
  <c r="Z68" i="21" s="1"/>
  <c r="AB90" i="8"/>
  <c r="Y108" i="31"/>
  <c r="T132" i="27"/>
  <c r="AV246" i="21"/>
  <c r="AC297" i="20"/>
  <c r="AE318" i="8"/>
  <c r="Y45" i="21"/>
  <c r="W46" i="20"/>
  <c r="W67" i="8"/>
  <c r="W44" i="9"/>
  <c r="AY246" i="9"/>
  <c r="AY269" i="9" s="1"/>
  <c r="BD222" i="27"/>
  <c r="BD222" i="24"/>
  <c r="BD223" i="21"/>
  <c r="AW67" i="21"/>
  <c r="AW66" i="27"/>
  <c r="AX228" i="8"/>
  <c r="AT207" i="20"/>
  <c r="AN245" i="24"/>
  <c r="AC222" i="21"/>
  <c r="X245" i="9"/>
  <c r="X268" i="9" s="1"/>
  <c r="AC221" i="24"/>
  <c r="AC221" i="27"/>
  <c r="AL49" i="20"/>
  <c r="AL70" i="8"/>
  <c r="AL47" i="9"/>
  <c r="AO290" i="24"/>
  <c r="AO291" i="21"/>
  <c r="AO290" i="27"/>
  <c r="AD248" i="27"/>
  <c r="AI224" i="31"/>
  <c r="AD248" i="31" s="1"/>
  <c r="AH65" i="31"/>
  <c r="AK244" i="31"/>
  <c r="V243" i="31"/>
  <c r="S131" i="31"/>
  <c r="AM253" i="20"/>
  <c r="AR228" i="21"/>
  <c r="AM252" i="21" s="1"/>
  <c r="AR227" i="27"/>
  <c r="BF135" i="21"/>
  <c r="BF341" i="20"/>
  <c r="BF340" i="22"/>
  <c r="BL209" i="21"/>
  <c r="BL208" i="27"/>
  <c r="BL208" i="31" s="1"/>
  <c r="R64" i="31"/>
  <c r="R72" i="31" s="1"/>
  <c r="R72" i="27"/>
  <c r="R73" i="27" s="1"/>
  <c r="AD199" i="31"/>
  <c r="AG224" i="9"/>
  <c r="AC201" i="27"/>
  <c r="AC201" i="31" s="1"/>
  <c r="AC202" i="21"/>
  <c r="AG230" i="20"/>
  <c r="AB252" i="8"/>
  <c r="AB275" i="8" s="1"/>
  <c r="S199" i="24"/>
  <c r="S211" i="24" s="1"/>
  <c r="S212" i="24" s="1"/>
  <c r="W222" i="9"/>
  <c r="S199" i="27"/>
  <c r="S199" i="31" s="1"/>
  <c r="S200" i="21"/>
  <c r="AG179" i="9"/>
  <c r="AG156" i="27"/>
  <c r="AG157" i="21"/>
  <c r="AM71" i="20"/>
  <c r="AO92" i="8"/>
  <c r="AL201" i="9"/>
  <c r="AJ178" i="27"/>
  <c r="AJ179" i="21"/>
  <c r="AB89" i="27"/>
  <c r="AB89" i="31" s="1"/>
  <c r="AB90" i="21"/>
  <c r="AI252" i="20"/>
  <c r="Z159" i="27"/>
  <c r="Z159" i="31" s="1"/>
  <c r="BI89" i="27"/>
  <c r="BI90" i="21"/>
  <c r="AZ251" i="8"/>
  <c r="AZ274" i="8" s="1"/>
  <c r="BE229" i="20"/>
  <c r="AB246" i="21"/>
  <c r="AC139" i="8"/>
  <c r="AC162" i="8" s="1"/>
  <c r="AC24" i="8"/>
  <c r="AB23" i="31"/>
  <c r="AB23" i="27"/>
  <c r="AB23" i="24"/>
  <c r="AB24" i="21"/>
  <c r="AB23" i="9"/>
  <c r="AB46" i="8"/>
  <c r="AS179" i="9"/>
  <c r="AS156" i="27"/>
  <c r="AS157" i="21"/>
  <c r="T250" i="8"/>
  <c r="T273" i="8" s="1"/>
  <c r="Y228" i="20"/>
  <c r="Y234" i="8"/>
  <c r="T258" i="8" s="1"/>
  <c r="AZ132" i="31"/>
  <c r="AK68" i="8"/>
  <c r="AK47" i="20"/>
  <c r="AK45" i="9"/>
  <c r="AG47" i="20"/>
  <c r="AG68" i="8"/>
  <c r="AG45" i="9"/>
  <c r="AG68" i="9" s="1"/>
  <c r="AR199" i="31"/>
  <c r="AX45" i="27"/>
  <c r="AX45" i="31" s="1"/>
  <c r="AX46" i="21"/>
  <c r="AM252" i="20"/>
  <c r="AS43" i="31"/>
  <c r="AP231" i="20"/>
  <c r="AK253" i="8"/>
  <c r="AK276" i="8" s="1"/>
  <c r="BD69" i="20"/>
  <c r="BF90" i="8"/>
  <c r="AF251" i="8"/>
  <c r="AF274" i="8" s="1"/>
  <c r="AK229" i="20"/>
  <c r="AK319" i="20"/>
  <c r="AO340" i="8"/>
  <c r="AR44" i="27"/>
  <c r="AC87" i="27"/>
  <c r="AC88" i="21"/>
  <c r="AP246" i="21"/>
  <c r="AF245" i="24"/>
  <c r="AK43" i="31"/>
  <c r="AG43" i="31"/>
  <c r="AF134" i="9"/>
  <c r="AF157" i="9" s="1"/>
  <c r="BH321" i="21"/>
  <c r="BH320" i="27"/>
  <c r="BH320" i="31" s="1"/>
  <c r="BC319" i="20"/>
  <c r="BG340" i="8"/>
  <c r="AI134" i="21"/>
  <c r="AT201" i="9"/>
  <c r="AR179" i="21"/>
  <c r="AR178" i="27"/>
  <c r="BK208" i="20"/>
  <c r="BO229" i="8"/>
  <c r="Y64" i="31"/>
  <c r="BB163" i="20"/>
  <c r="BB184" i="8"/>
  <c r="BD163" i="20"/>
  <c r="BD184" i="8"/>
  <c r="T221" i="27"/>
  <c r="T222" i="21"/>
  <c r="O245" i="9"/>
  <c r="O268" i="9" s="1"/>
  <c r="T221" i="24"/>
  <c r="T234" i="9"/>
  <c r="O258" i="9" s="1"/>
  <c r="BB65" i="31"/>
  <c r="AN250" i="9"/>
  <c r="AN273" i="9" s="1"/>
  <c r="P131" i="31"/>
  <c r="U118" i="31"/>
  <c r="P142" i="31" s="1"/>
  <c r="BG111" i="21"/>
  <c r="BE156" i="31"/>
  <c r="AF205" i="21"/>
  <c r="AF204" i="27"/>
  <c r="AF204" i="31" s="1"/>
  <c r="BG135" i="9"/>
  <c r="BG158" i="9" s="1"/>
  <c r="AB292" i="24"/>
  <c r="AB293" i="21"/>
  <c r="AB292" i="27"/>
  <c r="AB292" i="31" s="1"/>
  <c r="AM89" i="9"/>
  <c r="AY316" i="27"/>
  <c r="AY316" i="31" s="1"/>
  <c r="AY317" i="21"/>
  <c r="AY316" i="24"/>
  <c r="BC339" i="9"/>
  <c r="BE111" i="21"/>
  <c r="BE110" i="27"/>
  <c r="AU229" i="20"/>
  <c r="AP251" i="8"/>
  <c r="AP274" i="8" s="1"/>
  <c r="AN228" i="8"/>
  <c r="AJ207" i="20"/>
  <c r="BA66" i="27"/>
  <c r="BC89" i="9"/>
  <c r="AW206" i="8"/>
  <c r="AU185" i="20"/>
  <c r="Y251" i="8"/>
  <c r="Y274" i="8" s="1"/>
  <c r="AD229" i="20"/>
  <c r="BK209" i="21"/>
  <c r="BK208" i="27"/>
  <c r="BK208" i="31" s="1"/>
  <c r="AH90" i="8"/>
  <c r="AF69" i="20"/>
  <c r="AZ208" i="20"/>
  <c r="BD229" i="8"/>
  <c r="AV65" i="31"/>
  <c r="AS319" i="20"/>
  <c r="AW340" i="8"/>
  <c r="Y244" i="31"/>
  <c r="Q312" i="24"/>
  <c r="Q313" i="21"/>
  <c r="U335" i="9"/>
  <c r="Q312" i="27"/>
  <c r="S198" i="31"/>
  <c r="AO43" i="31"/>
  <c r="AO113" i="27"/>
  <c r="AO114" i="21"/>
  <c r="AJ138" i="21" s="1"/>
  <c r="AX291" i="9"/>
  <c r="AX268" i="24"/>
  <c r="AX268" i="27"/>
  <c r="AZ314" i="9"/>
  <c r="AX269" i="21"/>
  <c r="AO112" i="8"/>
  <c r="AK91" i="20"/>
  <c r="AD205" i="8"/>
  <c r="AB184" i="20"/>
  <c r="AA338" i="27"/>
  <c r="AA338" i="31" s="1"/>
  <c r="AA339" i="21"/>
  <c r="AA338" i="24"/>
  <c r="AW68" i="21"/>
  <c r="Z65" i="27"/>
  <c r="Z66" i="21"/>
  <c r="W317" i="8"/>
  <c r="U296" i="20"/>
  <c r="P78" i="34"/>
  <c r="P80" i="34" s="1"/>
  <c r="AY275" i="20"/>
  <c r="AY296" i="8"/>
  <c r="AN46" i="21"/>
  <c r="AN68" i="9"/>
  <c r="BH113" i="20"/>
  <c r="AU139" i="8"/>
  <c r="AU162" i="8" s="1"/>
  <c r="AU24" i="8"/>
  <c r="AT23" i="31"/>
  <c r="AT23" i="27"/>
  <c r="AT23" i="24"/>
  <c r="AT24" i="21"/>
  <c r="AT23" i="9"/>
  <c r="AT46" i="8"/>
  <c r="AN319" i="8"/>
  <c r="AL298" i="20"/>
  <c r="Y200" i="9"/>
  <c r="W177" i="27"/>
  <c r="W178" i="21"/>
  <c r="W177" i="24"/>
  <c r="W188" i="24" s="1"/>
  <c r="W189" i="24" s="1"/>
  <c r="W237" i="20"/>
  <c r="R260" i="20"/>
  <c r="AA112" i="20"/>
  <c r="M266" i="31"/>
  <c r="M281" i="31" s="1"/>
  <c r="M281" i="27"/>
  <c r="M282" i="27" s="1"/>
  <c r="BI301" i="20"/>
  <c r="BK322" i="8"/>
  <c r="BB45" i="21"/>
  <c r="BB44" i="27"/>
  <c r="N244" i="27"/>
  <c r="S234" i="27"/>
  <c r="S220" i="31"/>
  <c r="AW133" i="27"/>
  <c r="BB109" i="31"/>
  <c r="AM221" i="31"/>
  <c r="AH245" i="27"/>
  <c r="AX163" i="20"/>
  <c r="AX184" i="8"/>
  <c r="X176" i="31"/>
  <c r="AJ111" i="9"/>
  <c r="BD178" i="31"/>
  <c r="AP341" i="20"/>
  <c r="AP340" i="22"/>
  <c r="AG275" i="20"/>
  <c r="AG296" i="8"/>
  <c r="AB184" i="21"/>
  <c r="AB183" i="27"/>
  <c r="AB183" i="31" s="1"/>
  <c r="BM211" i="20"/>
  <c r="BQ232" i="8"/>
  <c r="W245" i="21"/>
  <c r="AS139" i="8"/>
  <c r="AS162" i="8" s="1"/>
  <c r="AS24" i="8"/>
  <c r="AR23" i="31"/>
  <c r="AR23" i="27"/>
  <c r="AR23" i="24"/>
  <c r="AR24" i="21"/>
  <c r="AR23" i="9"/>
  <c r="AR46" i="8"/>
  <c r="BC91" i="20"/>
  <c r="BG112" i="8"/>
  <c r="AN227" i="31"/>
  <c r="AI251" i="31" s="1"/>
  <c r="AI251" i="27"/>
  <c r="T317" i="8"/>
  <c r="R296" i="20"/>
  <c r="R304" i="8"/>
  <c r="R352" i="8" s="1"/>
  <c r="AL254" i="20"/>
  <c r="AQ229" i="21"/>
  <c r="AL253" i="21" s="1"/>
  <c r="AQ228" i="27"/>
  <c r="P142" i="24"/>
  <c r="U119" i="24"/>
  <c r="T177" i="31"/>
  <c r="AO111" i="21"/>
  <c r="AO110" i="27"/>
  <c r="U133" i="27"/>
  <c r="Z109" i="31"/>
  <c r="AE69" i="20"/>
  <c r="AG90" i="8"/>
  <c r="AF89" i="21"/>
  <c r="AF88" i="27"/>
  <c r="AH225" i="31"/>
  <c r="AC249" i="31" s="1"/>
  <c r="AC249" i="27"/>
  <c r="AX90" i="21"/>
  <c r="AX89" i="27"/>
  <c r="AX89" i="31" s="1"/>
  <c r="AE87" i="31"/>
  <c r="AD201" i="9"/>
  <c r="AB179" i="21"/>
  <c r="AB178" i="27"/>
  <c r="AW253" i="20"/>
  <c r="AJ321" i="20"/>
  <c r="AN342" i="8"/>
  <c r="AN344" i="20" s="1"/>
  <c r="Y294" i="21"/>
  <c r="Y293" i="24"/>
  <c r="Y293" i="27"/>
  <c r="Y293" i="31" s="1"/>
  <c r="AF222" i="24"/>
  <c r="AA246" i="9"/>
  <c r="AA269" i="9" s="1"/>
  <c r="AF222" i="27"/>
  <c r="AF223" i="21"/>
  <c r="AT297" i="20"/>
  <c r="AV318" i="8"/>
  <c r="BA111" i="21"/>
  <c r="BA110" i="27"/>
  <c r="AP164" i="20"/>
  <c r="AP185" i="8"/>
  <c r="AO139" i="8"/>
  <c r="AO162" i="8" s="1"/>
  <c r="AO24" i="8"/>
  <c r="AN23" i="31"/>
  <c r="AN23" i="27"/>
  <c r="AN23" i="24"/>
  <c r="AN24" i="21"/>
  <c r="AN23" i="9"/>
  <c r="AN46" i="8"/>
  <c r="AC224" i="9"/>
  <c r="Y202" i="21"/>
  <c r="Y201" i="27"/>
  <c r="Y201" i="31" s="1"/>
  <c r="AI275" i="21"/>
  <c r="AI274" i="27"/>
  <c r="AI274" i="31" s="1"/>
  <c r="AC179" i="9"/>
  <c r="AC157" i="21"/>
  <c r="AC156" i="27"/>
  <c r="AP297" i="20"/>
  <c r="AR318" i="8"/>
  <c r="BA223" i="9"/>
  <c r="AW200" i="24"/>
  <c r="AW211" i="24" s="1"/>
  <c r="AW212" i="24" s="1"/>
  <c r="AW200" i="27"/>
  <c r="AW201" i="21"/>
  <c r="AN132" i="31"/>
  <c r="X267" i="31"/>
  <c r="Y89" i="8"/>
  <c r="W68" i="20"/>
  <c r="AC133" i="27"/>
  <c r="AH109" i="31"/>
  <c r="AH251" i="8"/>
  <c r="AH274" i="8" s="1"/>
  <c r="AM229" i="20"/>
  <c r="AK291" i="21"/>
  <c r="AK290" i="24"/>
  <c r="AK290" i="27"/>
  <c r="AM68" i="21"/>
  <c r="AM67" i="27"/>
  <c r="AM67" i="31" s="1"/>
  <c r="U290" i="9"/>
  <c r="W313" i="9"/>
  <c r="U267" i="24"/>
  <c r="U268" i="21"/>
  <c r="U267" i="27"/>
  <c r="AU316" i="24"/>
  <c r="AJ297" i="20"/>
  <c r="AL318" i="8"/>
  <c r="AS290" i="24"/>
  <c r="AS291" i="21"/>
  <c r="AS290" i="27"/>
  <c r="AB341" i="20"/>
  <c r="AB340" i="22"/>
  <c r="AB351" i="22" s="1"/>
  <c r="AB352" i="22" s="1"/>
  <c r="BA221" i="31"/>
  <c r="AV245" i="27"/>
  <c r="AN44" i="27"/>
  <c r="AN67" i="9"/>
  <c r="AI110" i="27"/>
  <c r="AI111" i="21"/>
  <c r="BL111" i="27"/>
  <c r="BL112" i="21"/>
  <c r="Z245" i="27"/>
  <c r="AE221" i="31"/>
  <c r="BA206" i="8"/>
  <c r="AY185" i="20"/>
  <c r="AH201" i="9"/>
  <c r="AF179" i="21"/>
  <c r="AF178" i="27"/>
  <c r="AP155" i="31"/>
  <c r="V295" i="8"/>
  <c r="V274" i="20"/>
  <c r="AY91" i="20"/>
  <c r="BC112" i="8"/>
  <c r="AN268" i="24"/>
  <c r="AN269" i="21"/>
  <c r="AN268" i="27"/>
  <c r="AN291" i="9"/>
  <c r="AP314" i="9"/>
  <c r="Y142" i="24"/>
  <c r="AD119" i="24"/>
  <c r="BD340" i="22"/>
  <c r="BD341" i="20"/>
  <c r="AB111" i="8"/>
  <c r="X90" i="20"/>
  <c r="AT134" i="9"/>
  <c r="AT157" i="9" s="1"/>
  <c r="AL187" i="20"/>
  <c r="AN208" i="8"/>
  <c r="BA205" i="9"/>
  <c r="AY182" i="27"/>
  <c r="AY182" i="31" s="1"/>
  <c r="AY183" i="21"/>
  <c r="AL89" i="21"/>
  <c r="AL88" i="27"/>
  <c r="AW246" i="9"/>
  <c r="AW269" i="9" s="1"/>
  <c r="BB222" i="24"/>
  <c r="BB223" i="21"/>
  <c r="BB222" i="27"/>
  <c r="BI201" i="9"/>
  <c r="AQ179" i="9"/>
  <c r="AQ156" i="27"/>
  <c r="AQ157" i="21"/>
  <c r="AC205" i="27"/>
  <c r="AC205" i="31" s="1"/>
  <c r="AC206" i="21"/>
  <c r="BL302" i="9"/>
  <c r="BN325" i="9"/>
  <c r="BR348" i="9" s="1"/>
  <c r="Y88" i="27"/>
  <c r="Y89" i="21"/>
  <c r="AM46" i="27"/>
  <c r="AM46" i="31" s="1"/>
  <c r="AM47" i="21"/>
  <c r="BO115" i="27"/>
  <c r="BO116" i="21"/>
  <c r="BJ140" i="21" s="1"/>
  <c r="BH68" i="21"/>
  <c r="AV111" i="9"/>
  <c r="AF112" i="27"/>
  <c r="AF113" i="21"/>
  <c r="AA137" i="21" s="1"/>
  <c r="AM134" i="21"/>
  <c r="BI252" i="8"/>
  <c r="BI275" i="8" s="1"/>
  <c r="BN230" i="20"/>
  <c r="AA290" i="27"/>
  <c r="AA291" i="21"/>
  <c r="AA290" i="24"/>
  <c r="AA47" i="20"/>
  <c r="AA68" i="8"/>
  <c r="AA45" i="9"/>
  <c r="AA68" i="9" s="1"/>
  <c r="AC91" i="9" s="1"/>
  <c r="AG114" i="9" s="1"/>
  <c r="AB138" i="9" s="1"/>
  <c r="AB161" i="9" s="1"/>
  <c r="AB184" i="9" s="1"/>
  <c r="AD207" i="9" s="1"/>
  <c r="AH230" i="9" s="1"/>
  <c r="AC254" i="9" s="1"/>
  <c r="AC277" i="9" s="1"/>
  <c r="AO177" i="31"/>
  <c r="V182" i="21"/>
  <c r="V181" i="27"/>
  <c r="V181" i="31" s="1"/>
  <c r="BN114" i="31"/>
  <c r="BI138" i="31" s="1"/>
  <c r="BI138" i="27"/>
  <c r="AA250" i="8"/>
  <c r="AA273" i="8" s="1"/>
  <c r="AF228" i="20"/>
  <c r="AX297" i="20"/>
  <c r="AZ318" i="8"/>
  <c r="AR207" i="20"/>
  <c r="AV228" i="8"/>
  <c r="AY67" i="21"/>
  <c r="BA89" i="9"/>
  <c r="AQ246" i="9"/>
  <c r="AQ269" i="9" s="1"/>
  <c r="AV222" i="24"/>
  <c r="AV223" i="21"/>
  <c r="AV222" i="27"/>
  <c r="AV251" i="8"/>
  <c r="AV274" i="8" s="1"/>
  <c r="BA229" i="20"/>
  <c r="AO319" i="20"/>
  <c r="AS340" i="8"/>
  <c r="AM290" i="27"/>
  <c r="AM291" i="21"/>
  <c r="AM290" i="24"/>
  <c r="AM275" i="20"/>
  <c r="AM296" i="8"/>
  <c r="BD44" i="27"/>
  <c r="AE112" i="20"/>
  <c r="AO179" i="9"/>
  <c r="AO157" i="21"/>
  <c r="AO156" i="27"/>
  <c r="AW267" i="31"/>
  <c r="AG112" i="20"/>
  <c r="AP134" i="9"/>
  <c r="AP157" i="9" s="1"/>
  <c r="AS223" i="9"/>
  <c r="AO200" i="24"/>
  <c r="AO211" i="24" s="1"/>
  <c r="AO212" i="24" s="1"/>
  <c r="AO201" i="21"/>
  <c r="AO200" i="27"/>
  <c r="AG267" i="31"/>
  <c r="AB110" i="31"/>
  <c r="W134" i="31" s="1"/>
  <c r="W134" i="27"/>
  <c r="BE291" i="9"/>
  <c r="BG314" i="9"/>
  <c r="AI133" i="27"/>
  <c r="AN109" i="31"/>
  <c r="Q244" i="27"/>
  <c r="V220" i="31"/>
  <c r="AN88" i="27"/>
  <c r="AN89" i="21"/>
  <c r="BA47" i="20"/>
  <c r="BA68" i="8"/>
  <c r="BA45" i="9"/>
  <c r="BE24" i="8"/>
  <c r="BE139" i="8"/>
  <c r="BE162" i="8" s="1"/>
  <c r="BD23" i="31"/>
  <c r="BD23" i="27"/>
  <c r="BD23" i="24"/>
  <c r="BD24" i="21"/>
  <c r="BD23" i="9"/>
  <c r="BD46" i="8"/>
  <c r="AH297" i="20"/>
  <c r="AJ318" i="8"/>
  <c r="AJ134" i="9"/>
  <c r="AJ157" i="9" s="1"/>
  <c r="X249" i="27"/>
  <c r="AC225" i="31"/>
  <c r="X249" i="31" s="1"/>
  <c r="BG202" i="9"/>
  <c r="BE179" i="27"/>
  <c r="BE180" i="21"/>
  <c r="AQ139" i="8"/>
  <c r="AQ162" i="8" s="1"/>
  <c r="AQ24" i="8"/>
  <c r="AP23" i="31"/>
  <c r="AP23" i="27"/>
  <c r="AP23" i="24"/>
  <c r="AP24" i="21"/>
  <c r="AP23" i="9"/>
  <c r="AP46" i="8"/>
  <c r="BI71" i="21"/>
  <c r="AP208" i="8"/>
  <c r="AN187" i="20"/>
  <c r="W221" i="24"/>
  <c r="W221" i="27"/>
  <c r="W222" i="21"/>
  <c r="R245" i="9"/>
  <c r="R268" i="9" s="1"/>
  <c r="AK177" i="31"/>
  <c r="V91" i="8"/>
  <c r="T72" i="8"/>
  <c r="BA87" i="31"/>
  <c r="AM111" i="21"/>
  <c r="AM110" i="27"/>
  <c r="AW177" i="31"/>
  <c r="BJ224" i="9"/>
  <c r="BF202" i="21"/>
  <c r="BF201" i="27"/>
  <c r="Y252" i="20"/>
  <c r="AD227" i="21"/>
  <c r="Y251" i="21" s="1"/>
  <c r="AD226" i="27"/>
  <c r="BC270" i="21"/>
  <c r="BC292" i="9"/>
  <c r="BE315" i="9"/>
  <c r="BC269" i="27"/>
  <c r="BC269" i="24"/>
  <c r="BC281" i="24" s="1"/>
  <c r="BC282" i="24" s="1"/>
  <c r="AC92" i="20"/>
  <c r="AG113" i="8"/>
  <c r="AG115" i="20" s="1"/>
  <c r="AV132" i="31"/>
  <c r="O289" i="27"/>
  <c r="O289" i="24"/>
  <c r="O290" i="21"/>
  <c r="AA341" i="20"/>
  <c r="AA340" i="22"/>
  <c r="AA351" i="22" s="1"/>
  <c r="AA352" i="22" s="1"/>
  <c r="U88" i="9"/>
  <c r="S72" i="9"/>
  <c r="AI67" i="21"/>
  <c r="AY92" i="20"/>
  <c r="BC113" i="8"/>
  <c r="BC115" i="20" s="1"/>
  <c r="T68" i="9"/>
  <c r="T49" i="9"/>
  <c r="AW179" i="9"/>
  <c r="AW156" i="27"/>
  <c r="AW157" i="21"/>
  <c r="AB90" i="20"/>
  <c r="AF111" i="8"/>
  <c r="AF113" i="20" s="1"/>
  <c r="AI111" i="27"/>
  <c r="AI112" i="21"/>
  <c r="AD136" i="21" s="1"/>
  <c r="R329" i="20"/>
  <c r="R330" i="20" s="1"/>
  <c r="AY252" i="20"/>
  <c r="AP91" i="8"/>
  <c r="AN70" i="20"/>
  <c r="BD89" i="21"/>
  <c r="BD88" i="27"/>
  <c r="AT163" i="20"/>
  <c r="AT184" i="8"/>
  <c r="S244" i="31"/>
  <c r="AL44" i="27"/>
  <c r="AL67" i="9"/>
  <c r="Z250" i="27"/>
  <c r="AE226" i="31"/>
  <c r="Z250" i="31" s="1"/>
  <c r="R133" i="9"/>
  <c r="R156" i="9" s="1"/>
  <c r="W118" i="9"/>
  <c r="R142" i="9" s="1"/>
  <c r="AK295" i="27"/>
  <c r="AK295" i="31" s="1"/>
  <c r="AK296" i="21"/>
  <c r="T178" i="9"/>
  <c r="T156" i="21"/>
  <c r="T155" i="27"/>
  <c r="AE319" i="20"/>
  <c r="AI340" i="8"/>
  <c r="AH245" i="24"/>
  <c r="AW47" i="20"/>
  <c r="AW68" i="8"/>
  <c r="AW45" i="9"/>
  <c r="AL68" i="27"/>
  <c r="AL68" i="31" s="1"/>
  <c r="AL69" i="21"/>
  <c r="BN336" i="9"/>
  <c r="O119" i="34"/>
  <c r="O132" i="34" s="1"/>
  <c r="U222" i="9"/>
  <c r="Q199" i="27"/>
  <c r="O78" i="33"/>
  <c r="O81" i="33" s="1"/>
  <c r="Q200" i="21"/>
  <c r="Q212" i="21" s="1"/>
  <c r="Q213" i="21" s="1"/>
  <c r="Q199" i="24"/>
  <c r="Q211" i="24" s="1"/>
  <c r="Q212" i="24" s="1"/>
  <c r="Q211" i="9"/>
  <c r="AV88" i="27"/>
  <c r="AV89" i="21"/>
  <c r="AI43" i="31"/>
  <c r="BI229" i="20"/>
  <c r="BD251" i="8"/>
  <c r="BD274" i="8" s="1"/>
  <c r="AG252" i="20"/>
  <c r="AD208" i="20"/>
  <c r="AH229" i="8"/>
  <c r="BK186" i="27"/>
  <c r="BK186" i="31" s="1"/>
  <c r="BK187" i="21"/>
  <c r="AE228" i="8"/>
  <c r="AA207" i="20"/>
  <c r="R142" i="24"/>
  <c r="W119" i="24"/>
  <c r="W244" i="24"/>
  <c r="U251" i="20"/>
  <c r="Z226" i="21"/>
  <c r="U250" i="21" s="1"/>
  <c r="Z225" i="27"/>
  <c r="AR163" i="20"/>
  <c r="AR184" i="8"/>
  <c r="BA67" i="21"/>
  <c r="AO182" i="9"/>
  <c r="AO160" i="21"/>
  <c r="AO159" i="27"/>
  <c r="AO159" i="31" s="1"/>
  <c r="AJ201" i="9"/>
  <c r="AH179" i="21"/>
  <c r="AH178" i="27"/>
  <c r="W255" i="8"/>
  <c r="W278" i="8" s="1"/>
  <c r="W301" i="8" s="1"/>
  <c r="Y324" i="8" s="1"/>
  <c r="AC347" i="8" s="1"/>
  <c r="AZ67" i="9"/>
  <c r="Z223" i="9"/>
  <c r="V201" i="21"/>
  <c r="V200" i="24"/>
  <c r="V211" i="24" s="1"/>
  <c r="V212" i="24" s="1"/>
  <c r="V200" i="27"/>
  <c r="AZ340" i="27"/>
  <c r="AZ340" i="31" s="1"/>
  <c r="AZ341" i="21"/>
  <c r="AY110" i="27"/>
  <c r="AY111" i="21"/>
  <c r="BB251" i="8"/>
  <c r="BB274" i="8" s="1"/>
  <c r="BG229" i="20"/>
  <c r="BC246" i="24"/>
  <c r="BH234" i="24"/>
  <c r="AE45" i="21"/>
  <c r="AE44" i="27"/>
  <c r="AE44" i="31" s="1"/>
  <c r="AJ113" i="20"/>
  <c r="P266" i="31"/>
  <c r="BB113" i="21"/>
  <c r="AW137" i="21" s="1"/>
  <c r="BB112" i="27"/>
  <c r="BM94" i="9"/>
  <c r="BQ117" i="9" s="1"/>
  <c r="BL141" i="9" s="1"/>
  <c r="BL164" i="9" s="1"/>
  <c r="BL187" i="9" s="1"/>
  <c r="BN210" i="9" s="1"/>
  <c r="BR233" i="9" s="1"/>
  <c r="BM257" i="9" s="1"/>
  <c r="BM280" i="9" s="1"/>
  <c r="AI177" i="31"/>
  <c r="AV274" i="21"/>
  <c r="AV273" i="27"/>
  <c r="AV273" i="31" s="1"/>
  <c r="AY229" i="20"/>
  <c r="AT251" i="8"/>
  <c r="AT274" i="8" s="1"/>
  <c r="AN222" i="24"/>
  <c r="AN223" i="21"/>
  <c r="AN222" i="27"/>
  <c r="AI246" i="9"/>
  <c r="AI269" i="9" s="1"/>
  <c r="AO48" i="20"/>
  <c r="AO69" i="8"/>
  <c r="AO46" i="9"/>
  <c r="AN163" i="20"/>
  <c r="AN184" i="8"/>
  <c r="Y113" i="8"/>
  <c r="U95" i="8"/>
  <c r="Z248" i="27"/>
  <c r="AE224" i="31"/>
  <c r="Z248" i="31" s="1"/>
  <c r="Z313" i="27"/>
  <c r="Z313" i="24"/>
  <c r="AD336" i="9"/>
  <c r="Z314" i="21"/>
  <c r="W44" i="21"/>
  <c r="W43" i="27"/>
  <c r="W43" i="31" s="1"/>
  <c r="AC134" i="21"/>
  <c r="AE207" i="8"/>
  <c r="AC186" i="20"/>
  <c r="BG251" i="27"/>
  <c r="BL227" i="31"/>
  <c r="BG251" i="31" s="1"/>
  <c r="Z205" i="21"/>
  <c r="Z204" i="27"/>
  <c r="Z204" i="31" s="1"/>
  <c r="AO324" i="9"/>
  <c r="AS347" i="9" s="1"/>
  <c r="AM301" i="9"/>
  <c r="AE133" i="27"/>
  <c r="AJ109" i="31"/>
  <c r="AO92" i="20"/>
  <c r="AS113" i="8"/>
  <c r="AS115" i="20" s="1"/>
  <c r="U244" i="24"/>
  <c r="AU316" i="27"/>
  <c r="AU316" i="31" s="1"/>
  <c r="V86" i="31"/>
  <c r="BO233" i="20"/>
  <c r="BJ255" i="8"/>
  <c r="BJ278" i="8" s="1"/>
  <c r="AH24" i="8"/>
  <c r="AH139" i="8"/>
  <c r="AH162" i="8" s="1"/>
  <c r="AG23" i="31"/>
  <c r="AG23" i="27"/>
  <c r="AG23" i="24"/>
  <c r="AG24" i="21"/>
  <c r="AG23" i="9"/>
  <c r="AG46" i="8"/>
  <c r="AS267" i="31"/>
  <c r="AE67" i="21"/>
  <c r="AG89" i="9"/>
  <c r="AV268" i="24"/>
  <c r="AV269" i="21"/>
  <c r="AX314" i="9"/>
  <c r="AV268" i="27"/>
  <c r="AV291" i="9"/>
  <c r="AD132" i="31"/>
  <c r="Z268" i="27"/>
  <c r="AB314" i="9"/>
  <c r="Z269" i="21"/>
  <c r="Z268" i="24"/>
  <c r="Z291" i="9"/>
  <c r="AB42" i="31"/>
  <c r="AR201" i="9"/>
  <c r="AP178" i="27"/>
  <c r="AP179" i="21"/>
  <c r="R188" i="24"/>
  <c r="R189" i="24" s="1"/>
  <c r="AZ181" i="27"/>
  <c r="AZ181" i="31" s="1"/>
  <c r="BB204" i="9"/>
  <c r="AZ182" i="21"/>
  <c r="V251" i="20"/>
  <c r="AN246" i="21"/>
  <c r="AO267" i="31"/>
  <c r="AD294" i="9"/>
  <c r="AF317" i="9"/>
  <c r="AJ340" i="9" s="1"/>
  <c r="AD271" i="27"/>
  <c r="AD271" i="31" s="1"/>
  <c r="AD272" i="21"/>
  <c r="AW314" i="21"/>
  <c r="BA336" i="9"/>
  <c r="AW313" i="24"/>
  <c r="AW313" i="27"/>
  <c r="AW244" i="31"/>
  <c r="AL163" i="21"/>
  <c r="AL162" i="27"/>
  <c r="AL162" i="31" s="1"/>
  <c r="AS89" i="9"/>
  <c r="AF67" i="9"/>
  <c r="AP113" i="20"/>
  <c r="BG298" i="27"/>
  <c r="BG298" i="31" s="1"/>
  <c r="BG299" i="21"/>
  <c r="AD293" i="21"/>
  <c r="AD292" i="27"/>
  <c r="AD292" i="31" s="1"/>
  <c r="AD292" i="24"/>
  <c r="AS244" i="31"/>
  <c r="AC206" i="8"/>
  <c r="AA185" i="20"/>
  <c r="AT67" i="9"/>
  <c r="X178" i="9"/>
  <c r="X156" i="21"/>
  <c r="X155" i="27"/>
  <c r="BL189" i="20"/>
  <c r="BN210" i="8"/>
  <c r="AC246" i="9"/>
  <c r="AC269" i="9" s="1"/>
  <c r="AH222" i="27"/>
  <c r="AH223" i="21"/>
  <c r="AH222" i="24"/>
  <c r="AM224" i="31"/>
  <c r="AH248" i="31" s="1"/>
  <c r="AH248" i="27"/>
  <c r="AC113" i="20"/>
  <c r="BK93" i="21"/>
  <c r="BK92" i="27"/>
  <c r="BK92" i="31" s="1"/>
  <c r="AN155" i="31"/>
  <c r="AM133" i="27"/>
  <c r="AR109" i="31"/>
  <c r="AL245" i="24"/>
  <c r="AN65" i="31"/>
  <c r="AE108" i="31"/>
  <c r="Z132" i="27"/>
  <c r="AV113" i="20"/>
  <c r="Y290" i="27"/>
  <c r="Y291" i="21"/>
  <c r="Y290" i="24"/>
  <c r="AY112" i="8"/>
  <c r="AU91" i="20"/>
  <c r="AB227" i="8"/>
  <c r="X206" i="20"/>
  <c r="AG110" i="9"/>
  <c r="BK318" i="8"/>
  <c r="AN199" i="31"/>
  <c r="Z138" i="8"/>
  <c r="Z161" i="8" s="1"/>
  <c r="Z23" i="8"/>
  <c r="Y22" i="31"/>
  <c r="Y22" i="27"/>
  <c r="Y22" i="24"/>
  <c r="Y23" i="21"/>
  <c r="Y22" i="9"/>
  <c r="Y45" i="8"/>
  <c r="AG270" i="27"/>
  <c r="AG270" i="31" s="1"/>
  <c r="AG270" i="24"/>
  <c r="AG271" i="21"/>
  <c r="AG293" i="9"/>
  <c r="AI316" i="9"/>
  <c r="BH301" i="20"/>
  <c r="BJ322" i="8"/>
  <c r="AE229" i="20"/>
  <c r="Z251" i="8"/>
  <c r="Z274" i="8" s="1"/>
  <c r="AX155" i="31"/>
  <c r="AS252" i="20"/>
  <c r="AR132" i="31"/>
  <c r="AG87" i="31"/>
  <c r="AZ297" i="20"/>
  <c r="BB318" i="8"/>
  <c r="AA87" i="27"/>
  <c r="AA88" i="21"/>
  <c r="AK223" i="9"/>
  <c r="AG201" i="21"/>
  <c r="AG200" i="24"/>
  <c r="AG211" i="24" s="1"/>
  <c r="AG212" i="24" s="1"/>
  <c r="AG200" i="27"/>
  <c r="BH67" i="27"/>
  <c r="BJ90" i="9"/>
  <c r="AC339" i="27"/>
  <c r="AC339" i="31" s="1"/>
  <c r="AC339" i="24"/>
  <c r="AC340" i="21"/>
  <c r="BL211" i="20"/>
  <c r="BP232" i="8"/>
  <c r="BI68" i="9"/>
  <c r="AR113" i="20"/>
  <c r="AK111" i="21"/>
  <c r="AK110" i="27"/>
  <c r="AX318" i="8"/>
  <c r="AV297" i="20"/>
  <c r="AD112" i="9"/>
  <c r="AR245" i="24"/>
  <c r="U313" i="24"/>
  <c r="Y336" i="9"/>
  <c r="U314" i="21"/>
  <c r="U313" i="27"/>
  <c r="AP44" i="27"/>
  <c r="AP67" i="9"/>
  <c r="AP184" i="8"/>
  <c r="AP163" i="20"/>
  <c r="BK95" i="20"/>
  <c r="BO116" i="8"/>
  <c r="BO118" i="20" s="1"/>
  <c r="AN162" i="27"/>
  <c r="AN162" i="31" s="1"/>
  <c r="AN163" i="21"/>
  <c r="S274" i="20"/>
  <c r="S295" i="8"/>
  <c r="S281" i="8"/>
  <c r="BI70" i="27"/>
  <c r="BI70" i="31" s="1"/>
  <c r="BK93" i="9"/>
  <c r="BO116" i="9" s="1"/>
  <c r="BJ140" i="9" s="1"/>
  <c r="BJ163" i="9" s="1"/>
  <c r="AZ201" i="9"/>
  <c r="AX178" i="27"/>
  <c r="AX179" i="21"/>
  <c r="AS296" i="8"/>
  <c r="AS275" i="20"/>
  <c r="AX158" i="27"/>
  <c r="AX158" i="31" s="1"/>
  <c r="AX181" i="9"/>
  <c r="AX159" i="21"/>
  <c r="X339" i="22"/>
  <c r="X340" i="20"/>
  <c r="AL65" i="31"/>
  <c r="Q292" i="27"/>
  <c r="Q292" i="31" s="1"/>
  <c r="Q293" i="21"/>
  <c r="Q292" i="24"/>
  <c r="AP141" i="8"/>
  <c r="AP164" i="8" s="1"/>
  <c r="AO25" i="31"/>
  <c r="AO25" i="27"/>
  <c r="AO26" i="21"/>
  <c r="AO25" i="24"/>
  <c r="AO25" i="9"/>
  <c r="AO48" i="8"/>
  <c r="AX271" i="27"/>
  <c r="AX271" i="31" s="1"/>
  <c r="AX272" i="21"/>
  <c r="AX294" i="9"/>
  <c r="AZ317" i="9"/>
  <c r="AX222" i="24"/>
  <c r="AX222" i="27"/>
  <c r="AS246" i="9"/>
  <c r="AS269" i="9" s="1"/>
  <c r="AX223" i="21"/>
  <c r="AC267" i="31"/>
  <c r="AF297" i="20"/>
  <c r="AH318" i="8"/>
  <c r="AG291" i="21"/>
  <c r="AG290" i="27"/>
  <c r="AG290" i="24"/>
  <c r="BA207" i="8"/>
  <c r="AY186" i="20"/>
  <c r="Z205" i="8"/>
  <c r="X184" i="20"/>
  <c r="AW91" i="20"/>
  <c r="BA112" i="8"/>
  <c r="AA44" i="21"/>
  <c r="AA66" i="9"/>
  <c r="AJ112" i="8"/>
  <c r="AJ114" i="20" s="1"/>
  <c r="AF91" i="20"/>
  <c r="AG177" i="31"/>
  <c r="BI70" i="20"/>
  <c r="BK91" i="8"/>
  <c r="Q244" i="24"/>
  <c r="BB245" i="31"/>
  <c r="AF132" i="31"/>
  <c r="BC47" i="20"/>
  <c r="BC68" i="8"/>
  <c r="BC45" i="9"/>
  <c r="X66" i="27"/>
  <c r="X66" i="31" s="1"/>
  <c r="AW221" i="31"/>
  <c r="AR245" i="27"/>
  <c r="AJ222" i="24"/>
  <c r="AJ222" i="27"/>
  <c r="AE246" i="9"/>
  <c r="AE269" i="9" s="1"/>
  <c r="AJ223" i="21"/>
  <c r="AP111" i="9"/>
  <c r="BC43" i="31"/>
  <c r="AP69" i="20"/>
  <c r="AR90" i="8"/>
  <c r="AO47" i="20"/>
  <c r="AO68" i="8"/>
  <c r="AO45" i="9"/>
  <c r="AO68" i="9" s="1"/>
  <c r="AH132" i="31"/>
  <c r="AY87" i="31"/>
  <c r="S251" i="20"/>
  <c r="X236" i="20"/>
  <c r="S42" i="31"/>
  <c r="S49" i="31" s="1"/>
  <c r="S49" i="27"/>
  <c r="S50" i="27" s="1"/>
  <c r="AX246" i="21"/>
  <c r="V339" i="22"/>
  <c r="V351" i="22" s="1"/>
  <c r="V352" i="22" s="1"/>
  <c r="V340" i="20"/>
  <c r="V350" i="8"/>
  <c r="AS47" i="20"/>
  <c r="AS68" i="8"/>
  <c r="AS45" i="9"/>
  <c r="BA43" i="31"/>
  <c r="AB45" i="27"/>
  <c r="AB45" i="31" s="1"/>
  <c r="AB68" i="9"/>
  <c r="AW67" i="27"/>
  <c r="AW67" i="31" s="1"/>
  <c r="AY90" i="9"/>
  <c r="BD228" i="8"/>
  <c r="AZ207" i="20"/>
  <c r="AT111" i="9"/>
  <c r="AO223" i="9"/>
  <c r="AK200" i="24"/>
  <c r="AK211" i="24" s="1"/>
  <c r="AK212" i="24" s="1"/>
  <c r="AK201" i="21"/>
  <c r="AK200" i="27"/>
  <c r="V245" i="9"/>
  <c r="V268" i="9" s="1"/>
  <c r="AA221" i="24"/>
  <c r="AA221" i="27"/>
  <c r="AA222" i="21"/>
  <c r="AP323" i="9"/>
  <c r="AT346" i="9" s="1"/>
  <c r="AN300" i="9"/>
  <c r="AV155" i="31"/>
  <c r="BI319" i="8"/>
  <c r="BG298" i="20"/>
  <c r="AP90" i="8"/>
  <c r="AN69" i="20"/>
  <c r="AZ199" i="31"/>
  <c r="BA179" i="9"/>
  <c r="BA156" i="27"/>
  <c r="BA157" i="21"/>
  <c r="AY66" i="27"/>
  <c r="S142" i="24"/>
  <c r="X119" i="24"/>
  <c r="AX134" i="9"/>
  <c r="AX157" i="9" s="1"/>
  <c r="AY43" i="31"/>
  <c r="R267" i="31"/>
  <c r="AF223" i="9"/>
  <c r="AB200" i="24"/>
  <c r="AB211" i="24" s="1"/>
  <c r="AB212" i="24" s="1"/>
  <c r="AB200" i="27"/>
  <c r="AB200" i="31" s="1"/>
  <c r="AB201" i="21"/>
  <c r="U65" i="27"/>
  <c r="U65" i="31" s="1"/>
  <c r="U66" i="21"/>
  <c r="AL246" i="21"/>
  <c r="Z133" i="21"/>
  <c r="AA267" i="31"/>
  <c r="AR222" i="27"/>
  <c r="AM246" i="9"/>
  <c r="AM269" i="9" s="1"/>
  <c r="AR222" i="24"/>
  <c r="AR223" i="21"/>
  <c r="AS134" i="21"/>
  <c r="Y183" i="8"/>
  <c r="Y162" i="20"/>
  <c r="M243" i="31"/>
  <c r="R234" i="31"/>
  <c r="M258" i="31" s="1"/>
  <c r="X110" i="9"/>
  <c r="X111" i="21" s="1"/>
  <c r="T95" i="9"/>
  <c r="BI256" i="20"/>
  <c r="BN230" i="27"/>
  <c r="BN231" i="21"/>
  <c r="BI255" i="21" s="1"/>
  <c r="AI179" i="9"/>
  <c r="AI156" i="27"/>
  <c r="AI157" i="21"/>
  <c r="AX88" i="27"/>
  <c r="AG341" i="20"/>
  <c r="AG340" i="22"/>
  <c r="AG351" i="22" s="1"/>
  <c r="AG352" i="22" s="1"/>
  <c r="AG354" i="22" s="1"/>
  <c r="AQ223" i="9"/>
  <c r="AM200" i="24"/>
  <c r="AM211" i="24" s="1"/>
  <c r="AM212" i="24" s="1"/>
  <c r="AM201" i="21"/>
  <c r="AM200" i="27"/>
  <c r="AU66" i="27"/>
  <c r="AW89" i="9"/>
  <c r="V179" i="9"/>
  <c r="V157" i="21"/>
  <c r="V156" i="27"/>
  <c r="BK164" i="20"/>
  <c r="BK185" i="8"/>
  <c r="AY319" i="20"/>
  <c r="BC340" i="8"/>
  <c r="BJ300" i="8"/>
  <c r="BJ279" i="20"/>
  <c r="AE110" i="9"/>
  <c r="AQ229" i="20"/>
  <c r="AL251" i="8"/>
  <c r="AL274" i="8" s="1"/>
  <c r="BE185" i="20"/>
  <c r="BG206" i="8"/>
  <c r="AN90" i="8"/>
  <c r="AL69" i="20"/>
  <c r="AM90" i="27"/>
  <c r="AM90" i="31" s="1"/>
  <c r="AM91" i="21"/>
  <c r="AR251" i="8"/>
  <c r="AR274" i="8" s="1"/>
  <c r="AW229" i="20"/>
  <c r="AD246" i="21"/>
  <c r="AO275" i="20"/>
  <c r="AO296" i="8"/>
  <c r="M289" i="27"/>
  <c r="M290" i="21"/>
  <c r="M305" i="21" s="1"/>
  <c r="M306" i="21" s="1"/>
  <c r="M353" i="21" s="1"/>
  <c r="M355" i="21" s="1"/>
  <c r="M304" i="9"/>
  <c r="M352" i="9" s="1"/>
  <c r="M289" i="24"/>
  <c r="M304" i="24" s="1"/>
  <c r="M305" i="24" s="1"/>
  <c r="M352" i="24" s="1"/>
  <c r="M354" i="24" s="1"/>
  <c r="M362" i="24" s="1"/>
  <c r="M363" i="24" s="1"/>
  <c r="M371" i="24" s="1"/>
  <c r="AX111" i="9"/>
  <c r="AX341" i="20"/>
  <c r="AX340" i="22"/>
  <c r="AX351" i="22" s="1"/>
  <c r="AX352" i="22" s="1"/>
  <c r="AX354" i="22" s="1"/>
  <c r="AB70" i="20"/>
  <c r="AD91" i="8"/>
  <c r="AD112" i="21"/>
  <c r="Y135" i="9"/>
  <c r="Y158" i="9" s="1"/>
  <c r="AD222" i="9"/>
  <c r="Z200" i="21"/>
  <c r="Z199" i="27"/>
  <c r="Z199" i="24"/>
  <c r="Z211" i="24" s="1"/>
  <c r="Z212" i="24" s="1"/>
  <c r="AD65" i="31"/>
  <c r="AM179" i="9"/>
  <c r="AM156" i="27"/>
  <c r="AM157" i="21"/>
  <c r="Y296" i="8"/>
  <c r="Y275" i="20"/>
  <c r="U299" i="9"/>
  <c r="W322" i="9"/>
  <c r="AA345" i="9" s="1"/>
  <c r="BM112" i="9"/>
  <c r="BH136" i="9" s="1"/>
  <c r="BH159" i="9" s="1"/>
  <c r="AF65" i="31"/>
  <c r="AO89" i="9"/>
  <c r="AZ45" i="21"/>
  <c r="AZ44" i="27"/>
  <c r="AZ248" i="9"/>
  <c r="AZ271" i="9" s="1"/>
  <c r="BE225" i="21"/>
  <c r="AZ249" i="21" s="1"/>
  <c r="BE224" i="27"/>
  <c r="P154" i="31"/>
  <c r="P165" i="31" s="1"/>
  <c r="P165" i="27"/>
  <c r="P166" i="27" s="1"/>
  <c r="AB119" i="24"/>
  <c r="W142" i="24"/>
  <c r="AJ132" i="31"/>
  <c r="U250" i="9"/>
  <c r="U273" i="9" s="1"/>
  <c r="Z226" i="27"/>
  <c r="Z227" i="21"/>
  <c r="U251" i="21" s="1"/>
  <c r="V176" i="31"/>
  <c r="BC247" i="21"/>
  <c r="BO337" i="9"/>
  <c r="AI66" i="27"/>
  <c r="AK89" i="9"/>
  <c r="Z317" i="22"/>
  <c r="Z328" i="22" s="1"/>
  <c r="Z329" i="22" s="1"/>
  <c r="Z318" i="20"/>
  <c r="AD339" i="8"/>
  <c r="AJ269" i="21"/>
  <c r="AL314" i="9"/>
  <c r="AJ268" i="24"/>
  <c r="AJ268" i="27"/>
  <c r="AJ291" i="9"/>
  <c r="P289" i="24"/>
  <c r="P289" i="27"/>
  <c r="P290" i="21"/>
  <c r="BK49" i="21"/>
  <c r="BK48" i="27"/>
  <c r="BK48" i="31" s="1"/>
  <c r="BI224" i="21"/>
  <c r="BI223" i="27"/>
  <c r="BI223" i="24"/>
  <c r="BD247" i="9"/>
  <c r="BD270" i="9" s="1"/>
  <c r="BH88" i="31"/>
  <c r="AP223" i="21"/>
  <c r="AP222" i="27"/>
  <c r="AK246" i="9"/>
  <c r="AK269" i="9" s="1"/>
  <c r="AP222" i="24"/>
  <c r="Y296" i="20"/>
  <c r="AA317" i="8"/>
  <c r="AA67" i="27"/>
  <c r="AA67" i="31" s="1"/>
  <c r="AA68" i="21"/>
  <c r="AQ111" i="21"/>
  <c r="AQ110" i="27"/>
  <c r="AJ163" i="20"/>
  <c r="AJ184" i="8"/>
  <c r="AB317" i="9"/>
  <c r="AF340" i="9" s="1"/>
  <c r="Z294" i="9"/>
  <c r="Z272" i="21"/>
  <c r="Z271" i="27"/>
  <c r="Z271" i="31" s="1"/>
  <c r="BA252" i="20"/>
  <c r="AQ275" i="20"/>
  <c r="AQ296" i="8"/>
  <c r="AA163" i="20"/>
  <c r="AA184" i="8"/>
  <c r="U199" i="31"/>
  <c r="AF205" i="8"/>
  <c r="AD184" i="20"/>
  <c r="AK46" i="27"/>
  <c r="AK46" i="31" s="1"/>
  <c r="AK47" i="21"/>
  <c r="AZ111" i="9"/>
  <c r="Z220" i="31"/>
  <c r="U244" i="27"/>
  <c r="AQ66" i="27"/>
  <c r="AQ67" i="21"/>
  <c r="AU179" i="9"/>
  <c r="AU157" i="21"/>
  <c r="AU156" i="27"/>
  <c r="W131" i="31"/>
  <c r="AB335" i="9"/>
  <c r="X312" i="27"/>
  <c r="X313" i="21"/>
  <c r="X312" i="24"/>
  <c r="AF68" i="8"/>
  <c r="AF47" i="20"/>
  <c r="AF45" i="9"/>
  <c r="AF68" i="9" s="1"/>
  <c r="AH91" i="9" s="1"/>
  <c r="AL114" i="9" s="1"/>
  <c r="AG138" i="9" s="1"/>
  <c r="AG161" i="9" s="1"/>
  <c r="AG184" i="9" s="1"/>
  <c r="AI207" i="9" s="1"/>
  <c r="AM230" i="9" s="1"/>
  <c r="AH254" i="9" s="1"/>
  <c r="AH277" i="9" s="1"/>
  <c r="AX201" i="9"/>
  <c r="AV179" i="21"/>
  <c r="AV178" i="27"/>
  <c r="P243" i="31"/>
  <c r="M259" i="21"/>
  <c r="R236" i="21"/>
  <c r="AD252" i="20"/>
  <c r="AI227" i="21"/>
  <c r="AD251" i="21" s="1"/>
  <c r="AI226" i="27"/>
  <c r="V87" i="27"/>
  <c r="V87" i="31" s="1"/>
  <c r="V88" i="21"/>
  <c r="Z246" i="21"/>
  <c r="V317" i="8"/>
  <c r="T296" i="20"/>
  <c r="X222" i="9"/>
  <c r="T199" i="27"/>
  <c r="T199" i="24"/>
  <c r="T200" i="21"/>
  <c r="BH44" i="31"/>
  <c r="X133" i="21"/>
  <c r="V206" i="20"/>
  <c r="T46" i="34"/>
  <c r="Z227" i="8"/>
  <c r="V211" i="8"/>
  <c r="AM206" i="8"/>
  <c r="AK185" i="20"/>
  <c r="BA91" i="20"/>
  <c r="BE112" i="8"/>
  <c r="AU336" i="9"/>
  <c r="AQ314" i="21"/>
  <c r="AQ313" i="24"/>
  <c r="AQ313" i="27"/>
  <c r="AU182" i="9"/>
  <c r="AU159" i="27"/>
  <c r="AU159" i="31" s="1"/>
  <c r="AU160" i="21"/>
  <c r="BH337" i="9"/>
  <c r="BD314" i="24"/>
  <c r="BD327" i="24" s="1"/>
  <c r="BD328" i="24" s="1"/>
  <c r="BD314" i="27"/>
  <c r="BD315" i="21"/>
  <c r="Y109" i="31"/>
  <c r="T133" i="31" s="1"/>
  <c r="T133" i="27"/>
  <c r="AK299" i="20"/>
  <c r="AM320" i="8"/>
  <c r="AJ67" i="9"/>
  <c r="AF44" i="27"/>
  <c r="AF45" i="21"/>
  <c r="U133" i="9"/>
  <c r="U156" i="9" s="1"/>
  <c r="Z295" i="8"/>
  <c r="Z274" i="20"/>
  <c r="AZ88" i="27"/>
  <c r="AZ89" i="21"/>
  <c r="AF185" i="20"/>
  <c r="AH206" i="8"/>
  <c r="AT45" i="21"/>
  <c r="AT44" i="27"/>
  <c r="AH89" i="21"/>
  <c r="AH88" i="27"/>
  <c r="W294" i="27"/>
  <c r="W294" i="31" s="1"/>
  <c r="W295" i="21"/>
  <c r="AO91" i="20"/>
  <c r="AS112" i="8"/>
  <c r="V42" i="31"/>
  <c r="AV134" i="9"/>
  <c r="AV157" i="9" s="1"/>
  <c r="BC296" i="8"/>
  <c r="BC275" i="20"/>
  <c r="AS111" i="21"/>
  <c r="AS110" i="27"/>
  <c r="W90" i="20"/>
  <c r="AA111" i="8"/>
  <c r="AA113" i="20" s="1"/>
  <c r="AP201" i="9"/>
  <c r="AN179" i="21"/>
  <c r="AN178" i="27"/>
  <c r="AY89" i="9"/>
  <c r="AL268" i="24"/>
  <c r="AL269" i="21"/>
  <c r="AL268" i="27"/>
  <c r="AL291" i="9"/>
  <c r="AN314" i="9"/>
  <c r="AG319" i="20"/>
  <c r="AK340" i="8"/>
  <c r="BN229" i="9"/>
  <c r="BJ207" i="21"/>
  <c r="BJ206" i="27"/>
  <c r="BJ206" i="31" s="1"/>
  <c r="AS205" i="9"/>
  <c r="AU223" i="9"/>
  <c r="AQ200" i="27"/>
  <c r="AQ201" i="21"/>
  <c r="AQ200" i="24"/>
  <c r="AQ211" i="24" s="1"/>
  <c r="AQ212" i="24" s="1"/>
  <c r="AC227" i="8"/>
  <c r="Y206" i="20"/>
  <c r="BA134" i="21"/>
  <c r="Z178" i="9"/>
  <c r="Z155" i="27"/>
  <c r="Z156" i="21"/>
  <c r="AL155" i="31"/>
  <c r="S65" i="27"/>
  <c r="S66" i="21"/>
  <c r="S73" i="21" s="1"/>
  <c r="S74" i="21" s="1"/>
  <c r="S74" i="20"/>
  <c r="S75" i="20" s="1"/>
  <c r="AX109" i="31"/>
  <c r="AS133" i="27"/>
  <c r="X67" i="8"/>
  <c r="X46" i="20"/>
  <c r="X44" i="9"/>
  <c r="AQ244" i="31"/>
  <c r="AS336" i="9"/>
  <c r="AO314" i="21"/>
  <c r="AO313" i="27"/>
  <c r="AO313" i="24"/>
  <c r="AT340" i="22"/>
  <c r="AT341" i="20"/>
  <c r="R235" i="27"/>
  <c r="M258" i="27"/>
  <c r="V66" i="21"/>
  <c r="X88" i="9"/>
  <c r="AN113" i="20"/>
  <c r="AL300" i="9"/>
  <c r="AN323" i="9"/>
  <c r="AR346" i="9" s="1"/>
  <c r="BC185" i="20"/>
  <c r="BE206" i="8"/>
  <c r="AD112" i="8"/>
  <c r="AD114" i="20" s="1"/>
  <c r="Z91" i="20"/>
  <c r="Z90" i="21" s="1"/>
  <c r="AO165" i="20"/>
  <c r="AO186" i="8"/>
  <c r="BC224" i="31"/>
  <c r="AX248" i="31" s="1"/>
  <c r="AX248" i="27"/>
  <c r="AW290" i="27"/>
  <c r="AW291" i="21"/>
  <c r="AW290" i="24"/>
  <c r="AT199" i="31"/>
  <c r="AP245" i="24"/>
  <c r="BD111" i="9"/>
  <c r="AM336" i="9"/>
  <c r="AI314" i="21"/>
  <c r="AI313" i="27"/>
  <c r="AI313" i="24"/>
  <c r="AV340" i="22"/>
  <c r="AV341" i="20"/>
  <c r="AU67" i="21"/>
  <c r="AA68" i="20"/>
  <c r="AC89" i="8"/>
  <c r="AN341" i="20"/>
  <c r="AN340" i="22"/>
  <c r="AN351" i="22" s="1"/>
  <c r="AN352" i="22" s="1"/>
  <c r="AD66" i="27"/>
  <c r="AD66" i="31" s="1"/>
  <c r="AD67" i="21"/>
  <c r="AN134" i="9"/>
  <c r="AN157" i="9" s="1"/>
  <c r="AM223" i="9"/>
  <c r="AI201" i="21"/>
  <c r="AI200" i="24"/>
  <c r="AI211" i="24" s="1"/>
  <c r="AI212" i="24" s="1"/>
  <c r="AI200" i="27"/>
  <c r="BI45" i="27"/>
  <c r="BI46" i="21"/>
  <c r="Q290" i="9"/>
  <c r="S313" i="9"/>
  <c r="Q267" i="24"/>
  <c r="Q268" i="21"/>
  <c r="Q267" i="27"/>
  <c r="AP132" i="31"/>
  <c r="BJ336" i="9"/>
  <c r="AU206" i="8"/>
  <c r="AS185" i="20"/>
  <c r="AR246" i="21"/>
  <c r="AF199" i="31"/>
  <c r="AB319" i="8"/>
  <c r="Z298" i="20"/>
  <c r="AP45" i="21"/>
  <c r="BL223" i="9"/>
  <c r="AD245" i="27"/>
  <c r="AI221" i="31"/>
  <c r="AM320" i="20"/>
  <c r="AQ341" i="8"/>
  <c r="AQ343" i="20" s="1"/>
  <c r="AC134" i="27"/>
  <c r="AH110" i="31"/>
  <c r="AC134" i="31" s="1"/>
  <c r="W244" i="27"/>
  <c r="AB220" i="31"/>
  <c r="AJ199" i="31"/>
  <c r="AN318" i="8"/>
  <c r="AL297" i="20"/>
  <c r="BG297" i="9"/>
  <c r="BI320" i="9"/>
  <c r="BM343" i="9" s="1"/>
  <c r="BM343" i="27" s="1"/>
  <c r="BM343" i="31" s="1"/>
  <c r="BG275" i="21"/>
  <c r="BG274" i="27"/>
  <c r="BG274" i="31" s="1"/>
  <c r="AZ228" i="8"/>
  <c r="AV207" i="20"/>
  <c r="AD296" i="8"/>
  <c r="AD275" i="20"/>
  <c r="AN245" i="27"/>
  <c r="AS221" i="31"/>
  <c r="AU290" i="24"/>
  <c r="AU290" i="27"/>
  <c r="AU291" i="21"/>
  <c r="AB86" i="31"/>
  <c r="AR89" i="21"/>
  <c r="AR88" i="27"/>
  <c r="AS66" i="27"/>
  <c r="AS67" i="21"/>
  <c r="AV44" i="27"/>
  <c r="AV67" i="9"/>
  <c r="AL111" i="9"/>
  <c r="AM91" i="20"/>
  <c r="AQ112" i="8"/>
  <c r="AL109" i="31"/>
  <c r="AG133" i="27"/>
  <c r="AI91" i="20"/>
  <c r="AM112" i="8"/>
  <c r="AZ164" i="20"/>
  <c r="AZ185" i="8"/>
  <c r="AO206" i="21"/>
  <c r="AO205" i="27"/>
  <c r="AO205" i="31" s="1"/>
  <c r="AU43" i="31"/>
  <c r="AH321" i="9"/>
  <c r="AL344" i="9" s="1"/>
  <c r="AF298" i="9"/>
  <c r="S318" i="20"/>
  <c r="Q46" i="33"/>
  <c r="S317" i="22"/>
  <c r="S328" i="22" s="1"/>
  <c r="S329" i="22" s="1"/>
  <c r="S354" i="22" s="1"/>
  <c r="W339" i="8"/>
  <c r="Q66" i="34"/>
  <c r="S327" i="8"/>
  <c r="BH253" i="20"/>
  <c r="AU319" i="20"/>
  <c r="AY340" i="8"/>
  <c r="AQ87" i="31"/>
  <c r="AE296" i="8"/>
  <c r="AE275" i="20"/>
  <c r="BJ256" i="20"/>
  <c r="BO231" i="21"/>
  <c r="BJ255" i="21" s="1"/>
  <c r="BO230" i="27"/>
  <c r="AZ225" i="9"/>
  <c r="AV203" i="21"/>
  <c r="AV202" i="27"/>
  <c r="AV202" i="31" s="1"/>
  <c r="P48" i="33"/>
  <c r="P50" i="33" s="1"/>
  <c r="AX227" i="9"/>
  <c r="AQ114" i="21"/>
  <c r="AL138" i="21" s="1"/>
  <c r="AQ113" i="27"/>
  <c r="AO209" i="20"/>
  <c r="AS230" i="8"/>
  <c r="X297" i="20"/>
  <c r="Z318" i="8"/>
  <c r="AD245" i="24"/>
  <c r="O313" i="21"/>
  <c r="O328" i="21" s="1"/>
  <c r="O329" i="21" s="1"/>
  <c r="M140" i="34"/>
  <c r="M156" i="34" s="1"/>
  <c r="M158" i="34" s="1"/>
  <c r="M160" i="34" s="1"/>
  <c r="O327" i="9"/>
  <c r="M89" i="33"/>
  <c r="M95" i="33" s="1"/>
  <c r="M97" i="33" s="1"/>
  <c r="M99" i="33" s="1"/>
  <c r="S335" i="9"/>
  <c r="O312" i="24"/>
  <c r="O327" i="24" s="1"/>
  <c r="O328" i="24" s="1"/>
  <c r="O312" i="27"/>
  <c r="Y318" i="8"/>
  <c r="W297" i="20"/>
  <c r="AT155" i="31"/>
  <c r="AB46" i="21"/>
  <c r="BJ49" i="21"/>
  <c r="BJ71" i="9"/>
  <c r="Z89" i="21"/>
  <c r="O176" i="31"/>
  <c r="O188" i="31" s="1"/>
  <c r="O188" i="27"/>
  <c r="O189" i="27" s="1"/>
  <c r="BE223" i="9"/>
  <c r="BA200" i="24"/>
  <c r="BA211" i="24" s="1"/>
  <c r="BA212" i="24" s="1"/>
  <c r="BA200" i="27"/>
  <c r="BA201" i="21"/>
  <c r="AQ91" i="20"/>
  <c r="AU112" i="8"/>
  <c r="AQ134" i="21"/>
  <c r="AC162" i="20"/>
  <c r="AC183" i="8"/>
  <c r="AE66" i="27"/>
  <c r="AY179" i="9"/>
  <c r="AY156" i="27"/>
  <c r="AY157" i="21"/>
  <c r="AR341" i="20"/>
  <c r="AR340" i="22"/>
  <c r="AQ177" i="31"/>
  <c r="AQ207" i="8"/>
  <c r="AO186" i="20"/>
  <c r="BE89" i="9"/>
  <c r="AJ254" i="20"/>
  <c r="AM161" i="27"/>
  <c r="AM161" i="31" s="1"/>
  <c r="AM87" i="31"/>
  <c r="AU133" i="27"/>
  <c r="AZ109" i="31"/>
  <c r="R200" i="9"/>
  <c r="P177" i="24"/>
  <c r="P188" i="24" s="1"/>
  <c r="P189" i="24" s="1"/>
  <c r="P178" i="21"/>
  <c r="P189" i="21" s="1"/>
  <c r="P190" i="21" s="1"/>
  <c r="P177" i="27"/>
  <c r="P188" i="9"/>
  <c r="AY206" i="8"/>
  <c r="AW185" i="20"/>
  <c r="AG203" i="9"/>
  <c r="AE181" i="21"/>
  <c r="AE180" i="27"/>
  <c r="AE180" i="31" s="1"/>
  <c r="AB222" i="9"/>
  <c r="X199" i="24"/>
  <c r="X211" i="24" s="1"/>
  <c r="X212" i="24" s="1"/>
  <c r="X200" i="21"/>
  <c r="X199" i="27"/>
  <c r="BH222" i="31"/>
  <c r="BC246" i="27"/>
  <c r="V335" i="9"/>
  <c r="R312" i="24"/>
  <c r="R312" i="27"/>
  <c r="R313" i="21"/>
  <c r="AB340" i="8"/>
  <c r="AB342" i="20" s="1"/>
  <c r="X319" i="20"/>
  <c r="AE340" i="20"/>
  <c r="AE339" i="22"/>
  <c r="BE200" i="31"/>
  <c r="Y205" i="8"/>
  <c r="W184" i="20"/>
  <c r="AL199" i="31"/>
  <c r="AX45" i="21"/>
  <c r="AX67" i="9"/>
  <c r="AZ223" i="21"/>
  <c r="AZ222" i="27"/>
  <c r="AZ222" i="24"/>
  <c r="AU246" i="9"/>
  <c r="AU269" i="9" s="1"/>
  <c r="AW43" i="31"/>
  <c r="W109" i="27"/>
  <c r="W110" i="21"/>
  <c r="W120" i="20"/>
  <c r="W121" i="20" s="1"/>
  <c r="AI68" i="8"/>
  <c r="AI47" i="20"/>
  <c r="AI45" i="9"/>
  <c r="AI68" i="9" s="1"/>
  <c r="W198" i="31"/>
  <c r="AQ252" i="20"/>
  <c r="Z47" i="20"/>
  <c r="Z68" i="8"/>
  <c r="Z45" i="9"/>
  <c r="BJ342" i="9"/>
  <c r="AO229" i="20"/>
  <c r="AJ251" i="8"/>
  <c r="AJ274" i="8" s="1"/>
  <c r="AT65" i="31"/>
  <c r="AS91" i="20"/>
  <c r="AW112" i="8"/>
  <c r="AK136" i="27"/>
  <c r="AP112" i="31"/>
  <c r="AK136" i="31" s="1"/>
  <c r="V289" i="27"/>
  <c r="V289" i="24"/>
  <c r="V290" i="21"/>
  <c r="AC177" i="31"/>
  <c r="AE291" i="21"/>
  <c r="AE290" i="27"/>
  <c r="AE290" i="24"/>
  <c r="AD155" i="31"/>
  <c r="R99" i="34"/>
  <c r="R108" i="34" s="1"/>
  <c r="R30" i="34"/>
  <c r="Z111" i="21"/>
  <c r="U135" i="21" s="1"/>
  <c r="Z110" i="27"/>
  <c r="BD207" i="20"/>
  <c r="BH228" i="8"/>
  <c r="AW87" i="31"/>
  <c r="AC108" i="31"/>
  <c r="X132" i="27"/>
  <c r="BI341" i="9"/>
  <c r="BJ342" i="21"/>
  <c r="BJ341" i="27"/>
  <c r="BJ341" i="31" s="1"/>
  <c r="AK205" i="9"/>
  <c r="AI182" i="27"/>
  <c r="AI182" i="31" s="1"/>
  <c r="AI183" i="21"/>
  <c r="AJ68" i="27"/>
  <c r="AJ68" i="31" s="1"/>
  <c r="AJ69" i="21"/>
  <c r="AF109" i="27"/>
  <c r="AF110" i="21"/>
  <c r="AP88" i="27"/>
  <c r="AP89" i="21"/>
  <c r="AK274" i="27"/>
  <c r="AK274" i="31" s="1"/>
  <c r="AK275" i="21"/>
  <c r="BM210" i="8"/>
  <c r="BK189" i="20"/>
  <c r="AP65" i="31"/>
  <c r="AL90" i="8"/>
  <c r="AJ69" i="20"/>
  <c r="BA224" i="27"/>
  <c r="BA225" i="21"/>
  <c r="AV249" i="21" s="1"/>
  <c r="AV248" i="9"/>
  <c r="AV271" i="9" s="1"/>
  <c r="Y133" i="9"/>
  <c r="Y156" i="9" s="1"/>
  <c r="Z251" i="20"/>
  <c r="AF161" i="21"/>
  <c r="AF160" i="27"/>
  <c r="AF160" i="31" s="1"/>
  <c r="AF315" i="24"/>
  <c r="AJ338" i="9"/>
  <c r="AF316" i="21"/>
  <c r="AF315" i="27"/>
  <c r="AF315" i="31" s="1"/>
  <c r="R291" i="21"/>
  <c r="R290" i="27"/>
  <c r="R290" i="24"/>
  <c r="AQ267" i="31"/>
  <c r="AL113" i="20"/>
  <c r="AC340" i="8"/>
  <c r="AC342" i="20" s="1"/>
  <c r="Y319" i="20"/>
  <c r="AM67" i="21"/>
  <c r="AM66" i="27"/>
  <c r="AB206" i="8"/>
  <c r="Z185" i="20"/>
  <c r="AZ163" i="20"/>
  <c r="AZ184" i="8"/>
  <c r="AD90" i="20"/>
  <c r="AH111" i="8"/>
  <c r="AF318" i="8"/>
  <c r="AD297" i="20"/>
  <c r="AO342" i="21"/>
  <c r="AO341" i="27"/>
  <c r="AO341" i="31" s="1"/>
  <c r="V318" i="9"/>
  <c r="Z341" i="9" s="1"/>
  <c r="T295" i="9"/>
  <c r="T272" i="27"/>
  <c r="T272" i="31" s="1"/>
  <c r="T273" i="21"/>
  <c r="AB181" i="9"/>
  <c r="AB158" i="27"/>
  <c r="AB158" i="31" s="1"/>
  <c r="AB159" i="21"/>
  <c r="AT245" i="24"/>
  <c r="AQ221" i="31"/>
  <c r="AL245" i="27"/>
  <c r="AR228" i="8"/>
  <c r="AN207" i="20"/>
  <c r="AC313" i="24"/>
  <c r="AG336" i="9"/>
  <c r="AC314" i="21"/>
  <c r="AC313" i="27"/>
  <c r="AE336" i="9"/>
  <c r="AA313" i="24"/>
  <c r="AA314" i="21"/>
  <c r="AA313" i="27"/>
  <c r="AB245" i="27"/>
  <c r="AG221" i="31"/>
  <c r="Z335" i="9"/>
  <c r="V313" i="21"/>
  <c r="V312" i="24"/>
  <c r="V312" i="27"/>
  <c r="BH298" i="27"/>
  <c r="BH298" i="31" s="1"/>
  <c r="BH299" i="21"/>
  <c r="Z182" i="27"/>
  <c r="Z182" i="31" s="1"/>
  <c r="Z183" i="21"/>
  <c r="AO246" i="9"/>
  <c r="AO269" i="9" s="1"/>
  <c r="AT222" i="27"/>
  <c r="AT223" i="21"/>
  <c r="AT222" i="24"/>
  <c r="BF109" i="31"/>
  <c r="BA133" i="27"/>
  <c r="T43" i="27"/>
  <c r="T66" i="9"/>
  <c r="V89" i="9" s="1"/>
  <c r="AA276" i="20"/>
  <c r="AA297" i="8"/>
  <c r="AN201" i="9"/>
  <c r="AL178" i="27"/>
  <c r="AL179" i="21"/>
  <c r="Y111" i="8"/>
  <c r="U90" i="20"/>
  <c r="S22" i="34"/>
  <c r="AM267" i="31"/>
  <c r="AO340" i="21"/>
  <c r="AO339" i="27"/>
  <c r="AO339" i="31" s="1"/>
  <c r="AO339" i="24"/>
  <c r="AV163" i="20"/>
  <c r="AV184" i="8"/>
  <c r="AK162" i="21"/>
  <c r="AJ89" i="21"/>
  <c r="AJ88" i="27"/>
  <c r="BC110" i="27"/>
  <c r="BC111" i="21"/>
  <c r="AW292" i="21"/>
  <c r="AW291" i="27"/>
  <c r="AW291" i="31" s="1"/>
  <c r="AW291" i="24"/>
  <c r="S315" i="27"/>
  <c r="S315" i="31" s="1"/>
  <c r="Q143" i="34"/>
  <c r="S315" i="24"/>
  <c r="S316" i="21"/>
  <c r="W338" i="9"/>
  <c r="Q92" i="33"/>
  <c r="BC206" i="8"/>
  <c r="BA185" i="20"/>
  <c r="AN49" i="20"/>
  <c r="AN70" i="8"/>
  <c r="AN47" i="9"/>
  <c r="AN70" i="9" s="1"/>
  <c r="AY313" i="27"/>
  <c r="AY314" i="21"/>
  <c r="BC336" i="9"/>
  <c r="AY313" i="24"/>
  <c r="AI336" i="9"/>
  <c r="AE314" i="21"/>
  <c r="AE313" i="24"/>
  <c r="AE313" i="27"/>
  <c r="W23" i="8"/>
  <c r="W138" i="8"/>
  <c r="W161" i="8" s="1"/>
  <c r="V22" i="31"/>
  <c r="V22" i="27"/>
  <c r="V22" i="24"/>
  <c r="V23" i="21"/>
  <c r="V22" i="9"/>
  <c r="V45" i="8"/>
  <c r="AA244" i="31"/>
  <c r="AF246" i="21"/>
  <c r="AA43" i="27"/>
  <c r="R235" i="24"/>
  <c r="M258" i="24"/>
  <c r="AZ155" i="31"/>
  <c r="Q245" i="21"/>
  <c r="AI267" i="31"/>
  <c r="AX132" i="31"/>
  <c r="BF163" i="20"/>
  <c r="BF184" i="8"/>
  <c r="P198" i="31"/>
  <c r="P211" i="31" s="1"/>
  <c r="P211" i="27"/>
  <c r="P212" i="27" s="1"/>
  <c r="AR268" i="24"/>
  <c r="AR268" i="27"/>
  <c r="AT314" i="9"/>
  <c r="AR291" i="9"/>
  <c r="AR269" i="21"/>
  <c r="Z273" i="27"/>
  <c r="Z273" i="31" s="1"/>
  <c r="Z274" i="21"/>
  <c r="U64" i="31"/>
  <c r="AX113" i="20"/>
  <c r="X252" i="20"/>
  <c r="AC226" i="27"/>
  <c r="AC227" i="21"/>
  <c r="X251" i="21" s="1"/>
  <c r="Y320" i="9"/>
  <c r="AC343" i="9" s="1"/>
  <c r="W297" i="9"/>
  <c r="BI279" i="20"/>
  <c r="BI300" i="8"/>
  <c r="BB113" i="20"/>
  <c r="AZ340" i="22"/>
  <c r="AZ351" i="22" s="1"/>
  <c r="AZ352" i="22" s="1"/>
  <c r="AZ341" i="20"/>
  <c r="U295" i="8"/>
  <c r="U274" i="20"/>
  <c r="AZ69" i="20"/>
  <c r="BB90" i="8"/>
  <c r="AV317" i="27"/>
  <c r="AV317" i="31" s="1"/>
  <c r="AV318" i="21"/>
  <c r="Q178" i="9"/>
  <c r="Q156" i="21"/>
  <c r="Q166" i="21" s="1"/>
  <c r="Q167" i="21" s="1"/>
  <c r="Q155" i="27"/>
  <c r="Q165" i="9"/>
  <c r="AK87" i="31"/>
  <c r="U245" i="21"/>
  <c r="BE133" i="31"/>
  <c r="Z245" i="24"/>
  <c r="AV250" i="27"/>
  <c r="BA226" i="31"/>
  <c r="AV250" i="31" s="1"/>
  <c r="T190" i="20"/>
  <c r="T191" i="20" s="1"/>
  <c r="AV90" i="8"/>
  <c r="AT69" i="20"/>
  <c r="BC252" i="20"/>
  <c r="BN113" i="8"/>
  <c r="BJ92" i="20"/>
  <c r="Y267" i="31"/>
  <c r="U184" i="20"/>
  <c r="W205" i="8"/>
  <c r="AV69" i="20"/>
  <c r="AX90" i="8"/>
  <c r="AT315" i="24"/>
  <c r="AT316" i="21"/>
  <c r="AT315" i="27"/>
  <c r="AT315" i="31" s="1"/>
  <c r="AX338" i="9"/>
  <c r="AG244" i="31"/>
  <c r="AK66" i="27"/>
  <c r="AK67" i="21"/>
  <c r="AG134" i="21"/>
  <c r="AG67" i="21"/>
  <c r="AG66" i="27"/>
  <c r="BA140" i="8"/>
  <c r="BA163" i="8" s="1"/>
  <c r="BA25" i="8"/>
  <c r="AZ24" i="31"/>
  <c r="AZ24" i="27"/>
  <c r="AZ24" i="24"/>
  <c r="AZ25" i="21"/>
  <c r="AZ24" i="9"/>
  <c r="AZ47" i="8"/>
  <c r="AK252" i="20"/>
  <c r="AN252" i="8"/>
  <c r="AN275" i="8" s="1"/>
  <c r="AS230" i="20"/>
  <c r="AM244" i="31"/>
  <c r="Q306" i="20"/>
  <c r="Q307" i="20" s="1"/>
  <c r="Q355" i="20" s="1"/>
  <c r="BH297" i="8"/>
  <c r="BH276" i="20"/>
  <c r="BL25" i="8"/>
  <c r="BL140" i="8"/>
  <c r="BL163" i="8" s="1"/>
  <c r="BK24" i="31"/>
  <c r="BK24" i="27"/>
  <c r="BK24" i="24"/>
  <c r="BK24" i="9"/>
  <c r="BK25" i="21"/>
  <c r="BK47" i="8"/>
  <c r="AI227" i="8"/>
  <c r="AE206" i="20"/>
  <c r="AR111" i="9"/>
  <c r="AE252" i="20"/>
  <c r="BJ92" i="27"/>
  <c r="BJ92" i="31" s="1"/>
  <c r="BJ93" i="21"/>
  <c r="AQ226" i="9"/>
  <c r="AM204" i="21"/>
  <c r="AM203" i="27"/>
  <c r="AM203" i="31" s="1"/>
  <c r="BC67" i="21"/>
  <c r="BC66" i="27"/>
  <c r="AS206" i="8"/>
  <c r="AQ185" i="20"/>
  <c r="W154" i="31"/>
  <c r="AM184" i="27"/>
  <c r="AM184" i="31" s="1"/>
  <c r="AM185" i="21"/>
  <c r="X272" i="27"/>
  <c r="X272" i="31" s="1"/>
  <c r="X273" i="21"/>
  <c r="AH67" i="9"/>
  <c r="AF314" i="9"/>
  <c r="AD268" i="24"/>
  <c r="AD268" i="27"/>
  <c r="AD269" i="21"/>
  <c r="AD291" i="9"/>
  <c r="BG110" i="27"/>
  <c r="BB134" i="9"/>
  <c r="BB157" i="9" s="1"/>
  <c r="BC223" i="9"/>
  <c r="AY201" i="21"/>
  <c r="AY200" i="24"/>
  <c r="AY211" i="24" s="1"/>
  <c r="AY212" i="24" s="1"/>
  <c r="AY200" i="27"/>
  <c r="N245" i="21"/>
  <c r="S235" i="21"/>
  <c r="AC66" i="9"/>
  <c r="BJ48" i="27"/>
  <c r="BJ48" i="31" s="1"/>
  <c r="AG207" i="20"/>
  <c r="AK228" i="8"/>
  <c r="AA223" i="31"/>
  <c r="V247" i="31" s="1"/>
  <c r="V247" i="27"/>
  <c r="AO67" i="21"/>
  <c r="AN207" i="21"/>
  <c r="AN206" i="27"/>
  <c r="AN206" i="31" s="1"/>
  <c r="AW293" i="24"/>
  <c r="AW293" i="27"/>
  <c r="AW293" i="31" s="1"/>
  <c r="AW294" i="21"/>
  <c r="BF252" i="9"/>
  <c r="BF275" i="9" s="1"/>
  <c r="AV109" i="31"/>
  <c r="AQ133" i="27"/>
  <c r="AD319" i="20"/>
  <c r="AH340" i="8"/>
  <c r="AH342" i="20" s="1"/>
  <c r="AK112" i="8"/>
  <c r="AG91" i="20"/>
  <c r="AU110" i="27"/>
  <c r="AU111" i="21"/>
  <c r="AB88" i="9"/>
  <c r="X89" i="9"/>
  <c r="AB112" i="9" s="1"/>
  <c r="W136" i="9" s="1"/>
  <c r="W159" i="9" s="1"/>
  <c r="W182" i="9" s="1"/>
  <c r="Y205" i="9" s="1"/>
  <c r="AC228" i="9" s="1"/>
  <c r="X252" i="9" s="1"/>
  <c r="X275" i="9" s="1"/>
  <c r="AN112" i="31"/>
  <c r="AI136" i="31" s="1"/>
  <c r="AI136" i="27"/>
  <c r="AJ341" i="20"/>
  <c r="AJ340" i="22"/>
  <c r="AJ351" i="22" s="1"/>
  <c r="AJ352" i="22" s="1"/>
  <c r="AJ354" i="22" s="1"/>
  <c r="AW252" i="20"/>
  <c r="AJ298" i="8"/>
  <c r="AJ277" i="20"/>
  <c r="AM162" i="21"/>
  <c r="AO134" i="21"/>
  <c r="AE25" i="8"/>
  <c r="AE140" i="8"/>
  <c r="AE163" i="8" s="1"/>
  <c r="AD24" i="31"/>
  <c r="AD24" i="27"/>
  <c r="AD24" i="24"/>
  <c r="AD25" i="21"/>
  <c r="AD24" i="9"/>
  <c r="AD47" i="8"/>
  <c r="AF138" i="8"/>
  <c r="AF161" i="8" s="1"/>
  <c r="AF23" i="8"/>
  <c r="AE22" i="31"/>
  <c r="AE22" i="27"/>
  <c r="AE22" i="24"/>
  <c r="AE23" i="21"/>
  <c r="AE22" i="9"/>
  <c r="AE45" i="8"/>
  <c r="V250" i="8"/>
  <c r="V273" i="8" s="1"/>
  <c r="AA228" i="20"/>
  <c r="AU134" i="21"/>
  <c r="AQ43" i="31"/>
  <c r="Y340" i="20"/>
  <c r="Y339" i="22"/>
  <c r="AI319" i="21"/>
  <c r="AI318" i="27"/>
  <c r="AI318" i="31" s="1"/>
  <c r="AJ245" i="24"/>
  <c r="V295" i="21"/>
  <c r="V294" i="27"/>
  <c r="V294" i="31" s="1"/>
  <c r="AT318" i="8"/>
  <c r="AR297" i="20"/>
  <c r="AZ90" i="8"/>
  <c r="AX69" i="20"/>
  <c r="BB340" i="22"/>
  <c r="BB351" i="22" s="1"/>
  <c r="BB352" i="22" s="1"/>
  <c r="BB341" i="20"/>
  <c r="AB132" i="31"/>
  <c r="AU177" i="31"/>
  <c r="X290" i="27"/>
  <c r="X291" i="21"/>
  <c r="X290" i="24"/>
  <c r="AH134" i="9"/>
  <c r="AH157" i="9" s="1"/>
  <c r="AK224" i="27"/>
  <c r="AK225" i="21"/>
  <c r="AF249" i="21" s="1"/>
  <c r="AF248" i="9"/>
  <c r="AF271" i="9" s="1"/>
  <c r="AU87" i="31"/>
  <c r="W338" i="21"/>
  <c r="W337" i="27"/>
  <c r="W337" i="31" s="1"/>
  <c r="W337" i="24"/>
  <c r="AI223" i="9"/>
  <c r="AE200" i="24"/>
  <c r="AE211" i="24" s="1"/>
  <c r="AE212" i="24" s="1"/>
  <c r="AE200" i="27"/>
  <c r="AE201" i="21"/>
  <c r="AE267" i="31"/>
  <c r="Y131" i="31"/>
  <c r="AB90" i="9"/>
  <c r="AF113" i="9" s="1"/>
  <c r="AA137" i="9" s="1"/>
  <c r="AA160" i="9" s="1"/>
  <c r="AA183" i="9" s="1"/>
  <c r="AC206" i="9" s="1"/>
  <c r="AG229" i="9" s="1"/>
  <c r="AB253" i="9" s="1"/>
  <c r="AB276" i="9" s="1"/>
  <c r="AV245" i="24"/>
  <c r="T88" i="21"/>
  <c r="T96" i="21" s="1"/>
  <c r="T97" i="21" s="1"/>
  <c r="T87" i="27"/>
  <c r="T97" i="20"/>
  <c r="T98" i="20" s="1"/>
  <c r="Y44" i="27"/>
  <c r="Y44" i="31" s="1"/>
  <c r="Y67" i="9"/>
  <c r="AW320" i="20"/>
  <c r="BA341" i="8"/>
  <c r="BA343" i="20" s="1"/>
  <c r="X162" i="20"/>
  <c r="X183" i="8"/>
  <c r="BJ71" i="21"/>
  <c r="BJ70" i="27"/>
  <c r="BJ70" i="31" s="1"/>
  <c r="AR248" i="9"/>
  <c r="AR271" i="9" s="1"/>
  <c r="AW225" i="21"/>
  <c r="AR249" i="21" s="1"/>
  <c r="AW224" i="27"/>
  <c r="BK342" i="20"/>
  <c r="Y296" i="21"/>
  <c r="Y295" i="27"/>
  <c r="Y295" i="31" s="1"/>
  <c r="AT229" i="8"/>
  <c r="AP208" i="20"/>
  <c r="S86" i="31"/>
  <c r="S95" i="31" s="1"/>
  <c r="S95" i="27"/>
  <c r="S96" i="27" s="1"/>
  <c r="AN141" i="8"/>
  <c r="AN164" i="8" s="1"/>
  <c r="AM25" i="31"/>
  <c r="AM25" i="27"/>
  <c r="AM25" i="24"/>
  <c r="AM26" i="21"/>
  <c r="AM25" i="9"/>
  <c r="AM48" i="8"/>
  <c r="AC321" i="9"/>
  <c r="AG344" i="9" s="1"/>
  <c r="AA298" i="9"/>
  <c r="BB268" i="31"/>
  <c r="AL93" i="20"/>
  <c r="AP114" i="8"/>
  <c r="AP116" i="20" s="1"/>
  <c r="AT113" i="20"/>
  <c r="AJ44" i="27"/>
  <c r="AJ45" i="21"/>
  <c r="AY340" i="21"/>
  <c r="AY339" i="24"/>
  <c r="AY339" i="27"/>
  <c r="AY339" i="31" s="1"/>
  <c r="W250" i="8"/>
  <c r="W273" i="8" s="1"/>
  <c r="AB228" i="20"/>
  <c r="T313" i="27"/>
  <c r="T313" i="24"/>
  <c r="T314" i="21"/>
  <c r="X336" i="9"/>
  <c r="BA24" i="8"/>
  <c r="BA139" i="8"/>
  <c r="BA162" i="8" s="1"/>
  <c r="AZ23" i="31"/>
  <c r="AZ23" i="27"/>
  <c r="AZ23" i="24"/>
  <c r="AZ24" i="21"/>
  <c r="AZ23" i="9"/>
  <c r="AZ46" i="8"/>
  <c r="AB65" i="27"/>
  <c r="AB66" i="21"/>
  <c r="AK319" i="21"/>
  <c r="AK318" i="27"/>
  <c r="AK318" i="31" s="1"/>
  <c r="BF111" i="9"/>
  <c r="BF228" i="8"/>
  <c r="BB207" i="20"/>
  <c r="AY221" i="31"/>
  <c r="AT245" i="27"/>
  <c r="AB245" i="24"/>
  <c r="T290" i="21"/>
  <c r="T289" i="24"/>
  <c r="T289" i="27"/>
  <c r="U213" i="20"/>
  <c r="U214" i="20" s="1"/>
  <c r="BN344" i="8"/>
  <c r="BN346" i="20" s="1"/>
  <c r="BJ323" i="20"/>
  <c r="AF228" i="8"/>
  <c r="AB207" i="20"/>
  <c r="AP199" i="31"/>
  <c r="Y337" i="9"/>
  <c r="U314" i="27"/>
  <c r="U314" i="31" s="1"/>
  <c r="U315" i="21"/>
  <c r="U314" i="24"/>
  <c r="AN90" i="21"/>
  <c r="AN89" i="27"/>
  <c r="AN89" i="31" s="1"/>
  <c r="BF113" i="20"/>
  <c r="AL184" i="8"/>
  <c r="AL163" i="20"/>
  <c r="V89" i="8"/>
  <c r="T68" i="20"/>
  <c r="AA253" i="20"/>
  <c r="AI139" i="8"/>
  <c r="AI162" i="8" s="1"/>
  <c r="AI24" i="8"/>
  <c r="AH23" i="31"/>
  <c r="AH23" i="27"/>
  <c r="AH23" i="24"/>
  <c r="AH24" i="21"/>
  <c r="AH23" i="9"/>
  <c r="AH46" i="8"/>
  <c r="AE244" i="31"/>
  <c r="AZ91" i="9"/>
  <c r="AU47" i="20"/>
  <c r="AU68" i="8"/>
  <c r="AU45" i="9"/>
  <c r="AB317" i="22"/>
  <c r="AB328" i="22" s="1"/>
  <c r="AB329" i="22" s="1"/>
  <c r="AB318" i="20"/>
  <c r="AF339" i="8"/>
  <c r="BH111" i="9"/>
  <c r="T243" i="31"/>
  <c r="AY314" i="24"/>
  <c r="AY314" i="27"/>
  <c r="AY314" i="31" s="1"/>
  <c r="AY315" i="21"/>
  <c r="BC337" i="9"/>
  <c r="BH112" i="9"/>
  <c r="BC136" i="9" s="1"/>
  <c r="BC159" i="9" s="1"/>
  <c r="BL338" i="9"/>
  <c r="AR45" i="21"/>
  <c r="AR67" i="9"/>
  <c r="AL134" i="9"/>
  <c r="AL157" i="9" s="1"/>
  <c r="AR65" i="31"/>
  <c r="AP245" i="27"/>
  <c r="AU221" i="31"/>
  <c r="AM177" i="31"/>
  <c r="AZ65" i="31"/>
  <c r="V162" i="20"/>
  <c r="V183" i="8"/>
  <c r="V165" i="8"/>
  <c r="AC340" i="20"/>
  <c r="AC339" i="22"/>
  <c r="AC351" i="22" s="1"/>
  <c r="AC352" i="22" s="1"/>
  <c r="AC354" i="22" s="1"/>
  <c r="AF245" i="27"/>
  <c r="AK221" i="31"/>
  <c r="AN251" i="8"/>
  <c r="AN274" i="8" s="1"/>
  <c r="AS229" i="20"/>
  <c r="AH199" i="31"/>
  <c r="AK184" i="27"/>
  <c r="AK184" i="31" s="1"/>
  <c r="AK185" i="21"/>
  <c r="AI291" i="21"/>
  <c r="AI290" i="24"/>
  <c r="AI290" i="27"/>
  <c r="BG24" i="8"/>
  <c r="BG139" i="8"/>
  <c r="BG162" i="8" s="1"/>
  <c r="BF23" i="31"/>
  <c r="BF23" i="27"/>
  <c r="BF23" i="24"/>
  <c r="BF24" i="21"/>
  <c r="BF23" i="9"/>
  <c r="BF46" i="8"/>
  <c r="AU340" i="8"/>
  <c r="AQ319" i="20"/>
  <c r="S290" i="27"/>
  <c r="S290" i="24"/>
  <c r="S291" i="21"/>
  <c r="P142" i="27"/>
  <c r="U119" i="27"/>
  <c r="AJ296" i="27"/>
  <c r="AJ296" i="31" s="1"/>
  <c r="AJ297" i="21"/>
  <c r="BL341" i="8"/>
  <c r="BH320" i="20"/>
  <c r="AT88" i="27"/>
  <c r="AT89" i="21"/>
  <c r="X275" i="20"/>
  <c r="X296" i="8"/>
  <c r="AD88" i="9"/>
  <c r="AY351" i="22"/>
  <c r="AY352" i="22" s="1"/>
  <c r="AY354" i="22" s="1"/>
  <c r="AQ111" i="31"/>
  <c r="AL135" i="31" s="1"/>
  <c r="AL135" i="27"/>
  <c r="AO252" i="20"/>
  <c r="AH291" i="9"/>
  <c r="AH268" i="24"/>
  <c r="AH268" i="27"/>
  <c r="AH269" i="21"/>
  <c r="AJ314" i="9"/>
  <c r="AN93" i="20"/>
  <c r="AR114" i="8"/>
  <c r="AR116" i="20" s="1"/>
  <c r="AY177" i="31"/>
  <c r="AQ47" i="20"/>
  <c r="AQ68" i="8"/>
  <c r="AQ45" i="9"/>
  <c r="AQ68" i="9" s="1"/>
  <c r="AS91" i="9" s="1"/>
  <c r="AW114" i="9" s="1"/>
  <c r="AR138" i="9" s="1"/>
  <c r="AR161" i="9" s="1"/>
  <c r="AR184" i="9" s="1"/>
  <c r="AT207" i="9" s="1"/>
  <c r="AX230" i="9" s="1"/>
  <c r="AS254" i="9" s="1"/>
  <c r="AS277" i="9" s="1"/>
  <c r="BK73" i="20"/>
  <c r="BK72" i="21" s="1"/>
  <c r="BM94" i="8"/>
  <c r="U200" i="9"/>
  <c r="S177" i="24"/>
  <c r="S188" i="24" s="1"/>
  <c r="S189" i="24" s="1"/>
  <c r="S177" i="27"/>
  <c r="S178" i="21"/>
  <c r="AX319" i="8"/>
  <c r="AV298" i="20"/>
  <c r="AM47" i="20"/>
  <c r="AM68" i="8"/>
  <c r="AM45" i="9"/>
  <c r="AM68" i="9" s="1"/>
  <c r="AK139" i="8"/>
  <c r="AK162" i="8" s="1"/>
  <c r="AK24" i="8"/>
  <c r="AJ23" i="31"/>
  <c r="AJ23" i="27"/>
  <c r="AJ23" i="24"/>
  <c r="AJ24" i="21"/>
  <c r="AJ23" i="9"/>
  <c r="AJ46" i="8"/>
  <c r="AE134" i="21"/>
  <c r="AG163" i="20"/>
  <c r="AG184" i="8"/>
  <c r="AR134" i="9"/>
  <c r="AR157" i="9" s="1"/>
  <c r="Z292" i="24"/>
  <c r="Z293" i="21"/>
  <c r="Z292" i="27"/>
  <c r="Z292" i="31" s="1"/>
  <c r="BD113" i="20"/>
  <c r="BI323" i="20"/>
  <c r="BM344" i="8"/>
  <c r="BM346" i="20" s="1"/>
  <c r="AQ291" i="21"/>
  <c r="AQ290" i="27"/>
  <c r="AQ290" i="24"/>
  <c r="T266" i="31"/>
  <c r="AW139" i="8"/>
  <c r="AW162" i="8" s="1"/>
  <c r="AW24" i="8"/>
  <c r="AV23" i="31"/>
  <c r="AV23" i="27"/>
  <c r="AV23" i="24"/>
  <c r="AV24" i="21"/>
  <c r="AV23" i="9"/>
  <c r="AV46" i="8"/>
  <c r="U167" i="20"/>
  <c r="U168" i="20" s="1"/>
  <c r="AV45" i="21"/>
  <c r="AR293" i="21"/>
  <c r="AR292" i="24"/>
  <c r="AR292" i="27"/>
  <c r="AR292" i="31" s="1"/>
  <c r="O266" i="31"/>
  <c r="BC221" i="31"/>
  <c r="AX245" i="27"/>
  <c r="AY69" i="8"/>
  <c r="AY48" i="20"/>
  <c r="AY46" i="9"/>
  <c r="AY69" i="9" s="1"/>
  <c r="BA92" i="9" s="1"/>
  <c r="BE115" i="9" s="1"/>
  <c r="AZ139" i="9" s="1"/>
  <c r="AZ162" i="9" s="1"/>
  <c r="AZ185" i="9" s="1"/>
  <c r="BB208" i="9" s="1"/>
  <c r="BF231" i="9" s="1"/>
  <c r="BA255" i="9" s="1"/>
  <c r="BA278" i="9" s="1"/>
  <c r="AK296" i="8"/>
  <c r="AK275" i="20"/>
  <c r="BJ48" i="20"/>
  <c r="BJ69" i="8"/>
  <c r="BJ46" i="9"/>
  <c r="AK157" i="21"/>
  <c r="AK179" i="9"/>
  <c r="AK156" i="27"/>
  <c r="BN115" i="27"/>
  <c r="BN116" i="21"/>
  <c r="BI140" i="21" s="1"/>
  <c r="AA133" i="9"/>
  <c r="AA156" i="9" s="1"/>
  <c r="BE91" i="20"/>
  <c r="BI112" i="8"/>
  <c r="AB295" i="8"/>
  <c r="AB274" i="20"/>
  <c r="AE111" i="27"/>
  <c r="Z135" i="9"/>
  <c r="Z158" i="9" s="1"/>
  <c r="AH44" i="27"/>
  <c r="AH45" i="21"/>
  <c r="AV201" i="9"/>
  <c r="AT178" i="27"/>
  <c r="AT179" i="21"/>
  <c r="BB67" i="9"/>
  <c r="N244" i="24"/>
  <c r="S234" i="24"/>
  <c r="AC68" i="20"/>
  <c r="AE89" i="8"/>
  <c r="AC244" i="31"/>
  <c r="V317" i="22"/>
  <c r="V328" i="22" s="1"/>
  <c r="V329" i="22" s="1"/>
  <c r="Z339" i="8"/>
  <c r="V318" i="20"/>
  <c r="BL94" i="8"/>
  <c r="BJ73" i="20"/>
  <c r="AL132" i="31"/>
  <c r="AE182" i="27"/>
  <c r="AE182" i="31" s="1"/>
  <c r="AE183" i="21"/>
  <c r="BD109" i="31"/>
  <c r="AY133" i="27"/>
  <c r="AM253" i="8"/>
  <c r="AM276" i="8" s="1"/>
  <c r="AR231" i="20"/>
  <c r="AI89" i="9"/>
  <c r="AD138" i="8"/>
  <c r="AD161" i="8" s="1"/>
  <c r="AD23" i="8"/>
  <c r="AC22" i="31"/>
  <c r="AC22" i="27"/>
  <c r="AC22" i="24"/>
  <c r="AC23" i="21"/>
  <c r="AC22" i="9"/>
  <c r="AC45" i="8"/>
  <c r="AW110" i="27"/>
  <c r="AW111" i="21"/>
  <c r="AY206" i="21"/>
  <c r="AY205" i="27"/>
  <c r="AY205" i="31" s="1"/>
  <c r="Z42" i="31"/>
  <c r="V44" i="21"/>
  <c r="V43" i="27"/>
  <c r="V43" i="31" s="1"/>
  <c r="AI244" i="31"/>
  <c r="U318" i="20"/>
  <c r="Y339" i="8"/>
  <c r="U317" i="22"/>
  <c r="U328" i="22" s="1"/>
  <c r="U329" i="22" s="1"/>
  <c r="U354" i="22" s="1"/>
  <c r="AI87" i="31"/>
  <c r="W267" i="24"/>
  <c r="W268" i="21"/>
  <c r="Y313" i="9"/>
  <c r="W267" i="27"/>
  <c r="W290" i="9"/>
  <c r="AW275" i="20"/>
  <c r="AW296" i="8"/>
  <c r="X223" i="9"/>
  <c r="T200" i="24"/>
  <c r="T200" i="27"/>
  <c r="T200" i="31" s="1"/>
  <c r="T201" i="21"/>
  <c r="AO133" i="27"/>
  <c r="AT109" i="31"/>
  <c r="V108" i="31"/>
  <c r="Q132" i="27"/>
  <c r="V118" i="27"/>
  <c r="AD164" i="20"/>
  <c r="AD185" i="8"/>
  <c r="AE162" i="20"/>
  <c r="AE183" i="8"/>
  <c r="AU296" i="8"/>
  <c r="AU275" i="20"/>
  <c r="AM341" i="27"/>
  <c r="AM341" i="31" s="1"/>
  <c r="AM342" i="21"/>
  <c r="BH138" i="27"/>
  <c r="BM114" i="31"/>
  <c r="BH138" i="31" s="1"/>
  <c r="Z86" i="31"/>
  <c r="AJ246" i="21"/>
  <c r="AB155" i="31"/>
  <c r="BJ186" i="20"/>
  <c r="BL207" i="8"/>
  <c r="AX251" i="8"/>
  <c r="AX274" i="8" s="1"/>
  <c r="BC229" i="20"/>
  <c r="AX44" i="27"/>
  <c r="AB199" i="31"/>
  <c r="AC250" i="8"/>
  <c r="AC273" i="8" s="1"/>
  <c r="AH228" i="20"/>
  <c r="AA177" i="31"/>
  <c r="Y222" i="27"/>
  <c r="Y223" i="21"/>
  <c r="Y222" i="24"/>
  <c r="T246" i="9"/>
  <c r="T269" i="9" s="1"/>
  <c r="AK267" i="31"/>
  <c r="AV181" i="9"/>
  <c r="AV158" i="27"/>
  <c r="AV158" i="31" s="1"/>
  <c r="AV159" i="21"/>
  <c r="V266" i="31"/>
  <c r="AX207" i="20"/>
  <c r="BB228" i="8"/>
  <c r="AG314" i="21"/>
  <c r="AG313" i="24"/>
  <c r="AK336" i="9"/>
  <c r="AG313" i="27"/>
  <c r="AF201" i="9"/>
  <c r="AD178" i="27"/>
  <c r="AD179" i="21"/>
  <c r="Z45" i="21"/>
  <c r="Z44" i="27"/>
  <c r="Z44" i="31" s="1"/>
  <c r="T133" i="21"/>
  <c r="AC272" i="27"/>
  <c r="AC272" i="31" s="1"/>
  <c r="AC273" i="21"/>
  <c r="AM43" i="31"/>
  <c r="X120" i="20"/>
  <c r="X121" i="20" s="1"/>
  <c r="AA90" i="8"/>
  <c r="Y69" i="20"/>
  <c r="Y138" i="8"/>
  <c r="Y161" i="8" s="1"/>
  <c r="Y23" i="8"/>
  <c r="X22" i="31"/>
  <c r="X22" i="27"/>
  <c r="X22" i="24"/>
  <c r="X23" i="21"/>
  <c r="X22" i="9"/>
  <c r="X45" i="8"/>
  <c r="BJ228" i="8"/>
  <c r="BF207" i="20"/>
  <c r="AF155" i="31"/>
  <c r="BL95" i="20"/>
  <c r="BP116" i="8"/>
  <c r="BP118" i="20" s="1"/>
  <c r="AO87" i="31"/>
  <c r="BA319" i="20"/>
  <c r="BE340" i="8"/>
  <c r="AE341" i="8"/>
  <c r="AE343" i="20" s="1"/>
  <c r="AA320" i="20"/>
  <c r="AN183" i="27"/>
  <c r="AN183" i="31" s="1"/>
  <c r="AN184" i="21"/>
  <c r="Y198" i="31"/>
  <c r="AM165" i="20"/>
  <c r="AM186" i="8"/>
  <c r="AC317" i="8"/>
  <c r="AA296" i="20"/>
  <c r="AU267" i="31"/>
  <c r="BB292" i="21"/>
  <c r="BB291" i="27"/>
  <c r="BB291" i="24"/>
  <c r="BB304" i="24" s="1"/>
  <c r="BB305" i="24" s="1"/>
  <c r="AO244" i="31"/>
  <c r="AX199" i="31"/>
  <c r="AM297" i="8"/>
  <c r="AM276" i="20"/>
  <c r="BK110" i="31"/>
  <c r="BF134" i="27"/>
  <c r="AS314" i="21"/>
  <c r="AS313" i="27"/>
  <c r="AW336" i="9"/>
  <c r="AS313" i="24"/>
  <c r="AX135" i="27"/>
  <c r="BC111" i="31"/>
  <c r="AX135" i="31" s="1"/>
  <c r="AQ206" i="8"/>
  <c r="AO185" i="20"/>
  <c r="BK255" i="8"/>
  <c r="BK278" i="8" s="1"/>
  <c r="BP233" i="20"/>
  <c r="AE112" i="8"/>
  <c r="AE114" i="20" s="1"/>
  <c r="AA91" i="20"/>
  <c r="AY47" i="20"/>
  <c r="AY68" i="8"/>
  <c r="AY45" i="9"/>
  <c r="BG235" i="24"/>
  <c r="BB258" i="24"/>
  <c r="AO301" i="9"/>
  <c r="AQ324" i="9"/>
  <c r="AU347" i="9" s="1"/>
  <c r="AJ155" i="31"/>
  <c r="Y224" i="9"/>
  <c r="U202" i="21"/>
  <c r="U201" i="27"/>
  <c r="U201" i="31" s="1"/>
  <c r="AT291" i="9"/>
  <c r="AV314" i="9"/>
  <c r="AT268" i="24"/>
  <c r="AT268" i="27"/>
  <c r="AT269" i="21"/>
  <c r="AI296" i="8"/>
  <c r="AI275" i="20"/>
  <c r="Z160" i="21"/>
  <c r="AF339" i="21"/>
  <c r="AF338" i="27"/>
  <c r="AF338" i="31" s="1"/>
  <c r="AF338" i="24"/>
  <c r="AI206" i="8"/>
  <c r="AG185" i="20"/>
  <c r="BM114" i="20"/>
  <c r="AB268" i="24"/>
  <c r="AB268" i="27"/>
  <c r="AB269" i="21"/>
  <c r="AD314" i="9"/>
  <c r="AB291" i="9"/>
  <c r="AB163" i="20"/>
  <c r="AB184" i="8"/>
  <c r="U180" i="9"/>
  <c r="U158" i="21"/>
  <c r="U157" i="27"/>
  <c r="U157" i="31" s="1"/>
  <c r="BB297" i="20"/>
  <c r="BD318" i="8"/>
  <c r="S54" i="34"/>
  <c r="S291" i="24"/>
  <c r="S291" i="27"/>
  <c r="S291" i="31" s="1"/>
  <c r="S292" i="21"/>
  <c r="AR113" i="21"/>
  <c r="AM137" i="21" s="1"/>
  <c r="AR112" i="27"/>
  <c r="BB89" i="21"/>
  <c r="BB88" i="27"/>
  <c r="AM139" i="8"/>
  <c r="AM162" i="8" s="1"/>
  <c r="AM24" i="8"/>
  <c r="AL23" i="31"/>
  <c r="AL23" i="27"/>
  <c r="AL23" i="24"/>
  <c r="AL24" i="21"/>
  <c r="AL23" i="9"/>
  <c r="AL46" i="8"/>
  <c r="T44" i="21"/>
  <c r="T50" i="21" s="1"/>
  <c r="T51" i="21" s="1"/>
  <c r="T51" i="20"/>
  <c r="T52" i="20" s="1"/>
  <c r="AH163" i="20"/>
  <c r="AH184" i="8"/>
  <c r="O243" i="31"/>
  <c r="AX70" i="20"/>
  <c r="AX69" i="21" s="1"/>
  <c r="AZ91" i="8"/>
  <c r="BM337" i="9"/>
  <c r="AC110" i="31"/>
  <c r="X134" i="31" s="1"/>
  <c r="X134" i="27"/>
  <c r="AG247" i="27"/>
  <c r="AL223" i="31"/>
  <c r="AG247" i="31" s="1"/>
  <c r="AU89" i="9"/>
  <c r="BM229" i="9"/>
  <c r="BI207" i="21"/>
  <c r="BI206" i="27"/>
  <c r="BI206" i="31" s="1"/>
  <c r="AL207" i="21"/>
  <c r="AL206" i="27"/>
  <c r="AL206" i="31" s="1"/>
  <c r="AD134" i="9"/>
  <c r="AD157" i="9" s="1"/>
  <c r="BD45" i="21"/>
  <c r="BD67" i="9"/>
  <c r="AE177" i="31"/>
  <c r="AT90" i="8"/>
  <c r="AR69" i="20"/>
  <c r="AA110" i="9"/>
  <c r="U120" i="21"/>
  <c r="P143" i="21"/>
  <c r="AP268" i="24"/>
  <c r="AR314" i="9"/>
  <c r="AP269" i="21"/>
  <c r="AP268" i="27"/>
  <c r="AP291" i="9"/>
  <c r="AC290" i="27"/>
  <c r="AC290" i="24"/>
  <c r="AC291" i="21"/>
  <c r="U46" i="20"/>
  <c r="U67" i="8"/>
  <c r="U44" i="9"/>
  <c r="U67" i="9" s="1"/>
  <c r="BF180" i="9"/>
  <c r="BF157" i="27"/>
  <c r="BF158" i="21"/>
  <c r="AF291" i="9"/>
  <c r="AF269" i="21"/>
  <c r="AF268" i="24"/>
  <c r="AH314" i="9"/>
  <c r="AF268" i="27"/>
  <c r="AT132" i="31"/>
  <c r="AG246" i="9"/>
  <c r="AG269" i="9" s="1"/>
  <c r="AL222" i="24"/>
  <c r="AL222" i="27"/>
  <c r="AL223" i="21"/>
  <c r="BL343" i="27"/>
  <c r="BL343" i="31" s="1"/>
  <c r="BL344" i="21"/>
  <c r="BB201" i="9"/>
  <c r="AZ178" i="27"/>
  <c r="AZ179" i="21"/>
  <c r="AM209" i="20"/>
  <c r="AQ230" i="8"/>
  <c r="AK313" i="27"/>
  <c r="AK313" i="24"/>
  <c r="AK314" i="21"/>
  <c r="AO336" i="9"/>
  <c r="AR155" i="31"/>
  <c r="BE47" i="20"/>
  <c r="BE68" i="8"/>
  <c r="BE45" i="9"/>
  <c r="BC24" i="8"/>
  <c r="BC139" i="8"/>
  <c r="BC162" i="8" s="1"/>
  <c r="BB23" i="31"/>
  <c r="BB23" i="27"/>
  <c r="BB23" i="24"/>
  <c r="BB24" i="21"/>
  <c r="BB23" i="9"/>
  <c r="BB46" i="8"/>
  <c r="S267" i="31"/>
  <c r="AP342" i="8"/>
  <c r="AP344" i="20" s="1"/>
  <c r="AL321" i="20"/>
  <c r="AJ229" i="20"/>
  <c r="AE251" i="8"/>
  <c r="AE274" i="8" s="1"/>
  <c r="AD316" i="21"/>
  <c r="AD315" i="24"/>
  <c r="AH338" i="9"/>
  <c r="AD315" i="27"/>
  <c r="AD315" i="31" s="1"/>
  <c r="BD26" i="22"/>
  <c r="BE142" i="22" s="1"/>
  <c r="BD141" i="22"/>
  <c r="AZ26" i="22"/>
  <c r="BA142" i="22" s="1"/>
  <c r="AZ141" i="22"/>
  <c r="BI140" i="22"/>
  <c r="BI25" i="22"/>
  <c r="AN25" i="22"/>
  <c r="AN140" i="22"/>
  <c r="BB26" i="22"/>
  <c r="BC142" i="22" s="1"/>
  <c r="BB141" i="22"/>
  <c r="Y139" i="22"/>
  <c r="Y24" i="22"/>
  <c r="BH25" i="22"/>
  <c r="BH140" i="22"/>
  <c r="BD25" i="22"/>
  <c r="BD140" i="22"/>
  <c r="BI24" i="22"/>
  <c r="BI139" i="22"/>
  <c r="BH26" i="22"/>
  <c r="BI142" i="22" s="1"/>
  <c r="BH141" i="22"/>
  <c r="BE24" i="22"/>
  <c r="BE139" i="22"/>
  <c r="AK140" i="22"/>
  <c r="AK25" i="22"/>
  <c r="W25" i="22"/>
  <c r="W140" i="22"/>
  <c r="AQ140" i="22"/>
  <c r="AQ25" i="22"/>
  <c r="AZ25" i="22"/>
  <c r="AZ140" i="22"/>
  <c r="AK24" i="22"/>
  <c r="AK139" i="22"/>
  <c r="AO24" i="22"/>
  <c r="AO139" i="22"/>
  <c r="AS24" i="22"/>
  <c r="AS139" i="22"/>
  <c r="X25" i="22"/>
  <c r="X140" i="22"/>
  <c r="AF25" i="22"/>
  <c r="AF140" i="22"/>
  <c r="AV25" i="22"/>
  <c r="AV140" i="22"/>
  <c r="AW139" i="22"/>
  <c r="AW24" i="22"/>
  <c r="Z26" i="22"/>
  <c r="AA142" i="22" s="1"/>
  <c r="Z141" i="22"/>
  <c r="W141" i="22"/>
  <c r="W26" i="22"/>
  <c r="X142" i="22" s="1"/>
  <c r="AF26" i="22"/>
  <c r="AG142" i="22" s="1"/>
  <c r="AF141" i="22"/>
  <c r="AR25" i="22"/>
  <c r="AR140" i="22"/>
  <c r="AJ25" i="22"/>
  <c r="AJ140" i="22"/>
  <c r="AB24" i="22"/>
  <c r="AB139" i="22"/>
  <c r="AG139" i="22"/>
  <c r="AG24" i="22"/>
  <c r="AP26" i="22"/>
  <c r="AQ142" i="22" s="1"/>
  <c r="AP141" i="22"/>
  <c r="BA24" i="22"/>
  <c r="BA139" i="22"/>
  <c r="BL25" i="22"/>
  <c r="BM141" i="22" s="1"/>
  <c r="BL140" i="22"/>
  <c r="BF26" i="22"/>
  <c r="BG142" i="22" s="1"/>
  <c r="BF141" i="22"/>
  <c r="AB25" i="22"/>
  <c r="AB140" i="22"/>
  <c r="AC24" i="22"/>
  <c r="AC139" i="22"/>
  <c r="AS140" i="22"/>
  <c r="AS25" i="22"/>
  <c r="K363" i="24"/>
  <c r="K371" i="24" s="1"/>
  <c r="K370" i="24"/>
  <c r="K7" i="19" s="1"/>
  <c r="K11" i="19" s="1"/>
  <c r="L363" i="24"/>
  <c r="L371" i="24" s="1"/>
  <c r="L370" i="24"/>
  <c r="L7" i="19" s="1"/>
  <c r="L11" i="19" s="1"/>
  <c r="K356" i="24"/>
  <c r="K358" i="24" s="1"/>
  <c r="L356" i="24"/>
  <c r="L358" i="24" s="1"/>
  <c r="BA354" i="22" l="1"/>
  <c r="AY6" i="15"/>
  <c r="AZ20" i="15"/>
  <c r="AZ21" i="15" s="1"/>
  <c r="BK165" i="8"/>
  <c r="Y135" i="27"/>
  <c r="AD109" i="31"/>
  <c r="Y133" i="31" s="1"/>
  <c r="AQ183" i="21"/>
  <c r="AZ354" i="22"/>
  <c r="Z67" i="27"/>
  <c r="Z67" i="31" s="1"/>
  <c r="X110" i="27"/>
  <c r="S134" i="27" s="1"/>
  <c r="AO354" i="22"/>
  <c r="BG322" i="9"/>
  <c r="BK345" i="9" s="1"/>
  <c r="AP351" i="22"/>
  <c r="AP352" i="22" s="1"/>
  <c r="AP354" i="22" s="1"/>
  <c r="AT205" i="21"/>
  <c r="AL294" i="27"/>
  <c r="AL294" i="31" s="1"/>
  <c r="AN354" i="22"/>
  <c r="AT351" i="22"/>
  <c r="AT352" i="22" s="1"/>
  <c r="AT354" i="22" s="1"/>
  <c r="AA316" i="24"/>
  <c r="BD160" i="27"/>
  <c r="BD160" i="31" s="1"/>
  <c r="AA316" i="27"/>
  <c r="AA316" i="31" s="1"/>
  <c r="BD351" i="22"/>
  <c r="BD352" i="22" s="1"/>
  <c r="BD354" i="22" s="1"/>
  <c r="AH351" i="22"/>
  <c r="AH352" i="22" s="1"/>
  <c r="AH354" i="22" s="1"/>
  <c r="X316" i="24"/>
  <c r="BA339" i="27"/>
  <c r="BA339" i="31" s="1"/>
  <c r="X317" i="21"/>
  <c r="AG111" i="27"/>
  <c r="AG111" i="31" s="1"/>
  <c r="AB135" i="31" s="1"/>
  <c r="BA340" i="21"/>
  <c r="X316" i="27"/>
  <c r="X316" i="31" s="1"/>
  <c r="BD323" i="9"/>
  <c r="BH346" i="9" s="1"/>
  <c r="AL354" i="22"/>
  <c r="AN295" i="21"/>
  <c r="AV351" i="22"/>
  <c r="AV352" i="22" s="1"/>
  <c r="AV354" i="22" s="1"/>
  <c r="AS226" i="27"/>
  <c r="AN250" i="27" s="1"/>
  <c r="AR351" i="22"/>
  <c r="AR352" i="22" s="1"/>
  <c r="AR354" i="22" s="1"/>
  <c r="AN69" i="21"/>
  <c r="AS227" i="21"/>
  <c r="AN251" i="21" s="1"/>
  <c r="AD112" i="27"/>
  <c r="Y136" i="27" s="1"/>
  <c r="X351" i="22"/>
  <c r="X352" i="22" s="1"/>
  <c r="X354" i="22" s="1"/>
  <c r="BB354" i="22"/>
  <c r="BF351" i="22"/>
  <c r="BF352" i="22" s="1"/>
  <c r="BF354" i="22" s="1"/>
  <c r="BA111" i="31"/>
  <c r="AV135" i="31" s="1"/>
  <c r="BJ295" i="27"/>
  <c r="BJ295" i="31" s="1"/>
  <c r="BL320" i="20"/>
  <c r="BJ296" i="21"/>
  <c r="BP111" i="27"/>
  <c r="BP112" i="21"/>
  <c r="BK136" i="21" s="1"/>
  <c r="BQ227" i="27"/>
  <c r="BL253" i="20"/>
  <c r="BL276" i="20" s="1"/>
  <c r="BQ228" i="21"/>
  <c r="BL252" i="21" s="1"/>
  <c r="BL67" i="27"/>
  <c r="BL67" i="31" s="1"/>
  <c r="BL68" i="21"/>
  <c r="BN92" i="20"/>
  <c r="BM184" i="21"/>
  <c r="BM183" i="27"/>
  <c r="BM183" i="31" s="1"/>
  <c r="BO208" i="20"/>
  <c r="BK317" i="27"/>
  <c r="BK317" i="31" s="1"/>
  <c r="BO342" i="20"/>
  <c r="BK318" i="21"/>
  <c r="BA26" i="20"/>
  <c r="BA141" i="20"/>
  <c r="BK250" i="27"/>
  <c r="BP226" i="31"/>
  <c r="BK250" i="31" s="1"/>
  <c r="BN340" i="21"/>
  <c r="BN339" i="27"/>
  <c r="BN339" i="31" s="1"/>
  <c r="BN339" i="24"/>
  <c r="BN205" i="27"/>
  <c r="BN205" i="31" s="1"/>
  <c r="BN206" i="21"/>
  <c r="BR230" i="20"/>
  <c r="BQ114" i="20"/>
  <c r="BM90" i="21"/>
  <c r="BM89" i="27"/>
  <c r="BM89" i="31" s="1"/>
  <c r="BK274" i="21"/>
  <c r="BK298" i="20"/>
  <c r="BK273" i="27"/>
  <c r="BK273" i="31" s="1"/>
  <c r="BO110" i="31"/>
  <c r="BJ134" i="31" s="1"/>
  <c r="BJ134" i="27"/>
  <c r="BL27" i="20"/>
  <c r="BM143" i="20" s="1"/>
  <c r="BL142" i="20"/>
  <c r="AQ27" i="20"/>
  <c r="AR143" i="20" s="1"/>
  <c r="AQ142" i="20"/>
  <c r="S303" i="21"/>
  <c r="S302" i="27"/>
  <c r="S302" i="31" s="1"/>
  <c r="U327" i="20"/>
  <c r="AU141" i="20"/>
  <c r="AU26" i="20"/>
  <c r="X349" i="20"/>
  <c r="T325" i="21"/>
  <c r="T324" i="27"/>
  <c r="T324" i="31" s="1"/>
  <c r="Y233" i="31"/>
  <c r="T257" i="31" s="1"/>
  <c r="T257" i="27"/>
  <c r="W347" i="21"/>
  <c r="W346" i="27"/>
  <c r="W346" i="31" s="1"/>
  <c r="T280" i="27"/>
  <c r="T280" i="31" s="1"/>
  <c r="T305" i="20"/>
  <c r="T281" i="21"/>
  <c r="X117" i="31"/>
  <c r="S141" i="31" s="1"/>
  <c r="S141" i="27"/>
  <c r="Z114" i="27"/>
  <c r="Z115" i="21"/>
  <c r="U139" i="21" s="1"/>
  <c r="Z141" i="20"/>
  <c r="Z26" i="20"/>
  <c r="X342" i="27"/>
  <c r="X342" i="31" s="1"/>
  <c r="X343" i="21"/>
  <c r="AA231" i="21"/>
  <c r="V255" i="21" s="1"/>
  <c r="V256" i="20"/>
  <c r="V279" i="20" s="1"/>
  <c r="AA230" i="27"/>
  <c r="AB233" i="20"/>
  <c r="X208" i="27"/>
  <c r="X208" i="31" s="1"/>
  <c r="X209" i="21"/>
  <c r="BG27" i="20"/>
  <c r="BH143" i="20" s="1"/>
  <c r="BG142" i="20"/>
  <c r="AO27" i="20"/>
  <c r="AP143" i="20" s="1"/>
  <c r="AO142" i="20"/>
  <c r="BO318" i="27"/>
  <c r="BO318" i="31" s="1"/>
  <c r="BS343" i="20"/>
  <c r="BO319" i="21"/>
  <c r="BR340" i="27"/>
  <c r="BR340" i="31" s="1"/>
  <c r="BR341" i="21"/>
  <c r="U321" i="21"/>
  <c r="Y345" i="20"/>
  <c r="U320" i="27"/>
  <c r="U320" i="31" s="1"/>
  <c r="T303" i="21"/>
  <c r="V327" i="20"/>
  <c r="T302" i="27"/>
  <c r="T302" i="31" s="1"/>
  <c r="AJ141" i="20"/>
  <c r="AJ26" i="20"/>
  <c r="W187" i="21"/>
  <c r="Y211" i="20"/>
  <c r="W186" i="27"/>
  <c r="W186" i="31" s="1"/>
  <c r="X346" i="27"/>
  <c r="X346" i="31" s="1"/>
  <c r="X347" i="21"/>
  <c r="Y141" i="20"/>
  <c r="Y26" i="20"/>
  <c r="AX26" i="20"/>
  <c r="AX141" i="20"/>
  <c r="W93" i="21"/>
  <c r="W92" i="27"/>
  <c r="W92" i="31" s="1"/>
  <c r="AA117" i="20"/>
  <c r="T137" i="27"/>
  <c r="Y113" i="31"/>
  <c r="T137" i="31" s="1"/>
  <c r="V71" i="21"/>
  <c r="X95" i="20"/>
  <c r="V70" i="27"/>
  <c r="V70" i="31" s="1"/>
  <c r="U301" i="20"/>
  <c r="U276" i="27"/>
  <c r="U276" i="31" s="1"/>
  <c r="U277" i="21"/>
  <c r="BC26" i="20"/>
  <c r="BC141" i="20"/>
  <c r="AS141" i="20"/>
  <c r="AS26" i="20"/>
  <c r="Z233" i="31"/>
  <c r="U257" i="31" s="1"/>
  <c r="U257" i="27"/>
  <c r="W48" i="27"/>
  <c r="W48" i="31" s="1"/>
  <c r="W49" i="21"/>
  <c r="W73" i="20"/>
  <c r="AO26" i="20"/>
  <c r="AO141" i="20"/>
  <c r="AF26" i="20"/>
  <c r="AF141" i="20"/>
  <c r="Y349" i="20"/>
  <c r="U324" i="27"/>
  <c r="U324" i="31" s="1"/>
  <c r="U325" i="21"/>
  <c r="X189" i="20"/>
  <c r="X165" i="21"/>
  <c r="X164" i="27"/>
  <c r="X164" i="31" s="1"/>
  <c r="AD27" i="20"/>
  <c r="AE143" i="20" s="1"/>
  <c r="AD142" i="20"/>
  <c r="BP321" i="20"/>
  <c r="BN296" i="27"/>
  <c r="BN296" i="31" s="1"/>
  <c r="BN297" i="21"/>
  <c r="Y117" i="31"/>
  <c r="T141" i="31" s="1"/>
  <c r="T141" i="27"/>
  <c r="U253" i="27"/>
  <c r="Z229" i="31"/>
  <c r="U253" i="31" s="1"/>
  <c r="BH141" i="20"/>
  <c r="BH26" i="20"/>
  <c r="Y27" i="20"/>
  <c r="Z143" i="20" s="1"/>
  <c r="Y142" i="20"/>
  <c r="U305" i="20"/>
  <c r="U281" i="21"/>
  <c r="U280" i="27"/>
  <c r="U280" i="31" s="1"/>
  <c r="AW26" i="20"/>
  <c r="AW141" i="20"/>
  <c r="AW142" i="20"/>
  <c r="AW27" i="20"/>
  <c r="AX143" i="20" s="1"/>
  <c r="AF27" i="20"/>
  <c r="AG143" i="20" s="1"/>
  <c r="AF142" i="20"/>
  <c r="AA26" i="20"/>
  <c r="AA141" i="20"/>
  <c r="T298" i="27"/>
  <c r="T298" i="31" s="1"/>
  <c r="V323" i="20"/>
  <c r="T299" i="21"/>
  <c r="AN27" i="20"/>
  <c r="AO143" i="20" s="1"/>
  <c r="AN142" i="20"/>
  <c r="Z231" i="31"/>
  <c r="U255" i="31" s="1"/>
  <c r="U255" i="27"/>
  <c r="BI67" i="27"/>
  <c r="BI67" i="31" s="1"/>
  <c r="BK92" i="20"/>
  <c r="BI68" i="21"/>
  <c r="AB230" i="27"/>
  <c r="W256" i="20"/>
  <c r="W279" i="20" s="1"/>
  <c r="AB231" i="21"/>
  <c r="W255" i="21" s="1"/>
  <c r="BI274" i="21"/>
  <c r="BI298" i="20"/>
  <c r="BI273" i="27"/>
  <c r="BI273" i="31" s="1"/>
  <c r="BH134" i="27"/>
  <c r="BM110" i="31"/>
  <c r="BH134" i="31" s="1"/>
  <c r="BO230" i="20"/>
  <c r="BK206" i="21"/>
  <c r="BK205" i="27"/>
  <c r="BK205" i="31" s="1"/>
  <c r="Y164" i="27"/>
  <c r="Y164" i="31" s="1"/>
  <c r="Y165" i="21"/>
  <c r="Y189" i="20"/>
  <c r="BH298" i="20"/>
  <c r="BH273" i="27"/>
  <c r="BH273" i="31" s="1"/>
  <c r="BH274" i="21"/>
  <c r="BJ297" i="21"/>
  <c r="BJ296" i="27"/>
  <c r="BJ296" i="31" s="1"/>
  <c r="BL321" i="20"/>
  <c r="BL339" i="24"/>
  <c r="BL340" i="21"/>
  <c r="BL339" i="27"/>
  <c r="BL339" i="31" s="1"/>
  <c r="BL68" i="27"/>
  <c r="BL68" i="31" s="1"/>
  <c r="BL69" i="21"/>
  <c r="BN93" i="20"/>
  <c r="BT341" i="21"/>
  <c r="BT340" i="27"/>
  <c r="BT340" i="31" s="1"/>
  <c r="Y343" i="21"/>
  <c r="Y342" i="27"/>
  <c r="Y342" i="31" s="1"/>
  <c r="BL295" i="27"/>
  <c r="BL295" i="31" s="1"/>
  <c r="BL296" i="21"/>
  <c r="BN320" i="20"/>
  <c r="W323" i="27"/>
  <c r="W323" i="31" s="1"/>
  <c r="W324" i="21"/>
  <c r="AA348" i="20"/>
  <c r="X328" i="20"/>
  <c r="V304" i="21"/>
  <c r="V303" i="27"/>
  <c r="V303" i="31" s="1"/>
  <c r="Z346" i="21"/>
  <c r="Z345" i="27"/>
  <c r="Z345" i="31" s="1"/>
  <c r="BP323" i="20"/>
  <c r="BN299" i="21"/>
  <c r="BN298" i="27"/>
  <c r="BN298" i="31" s="1"/>
  <c r="BP319" i="21"/>
  <c r="BP318" i="27"/>
  <c r="BP318" i="31" s="1"/>
  <c r="BT343" i="20"/>
  <c r="BL141" i="20"/>
  <c r="BL164" i="20" s="1"/>
  <c r="BK48" i="20"/>
  <c r="BL26" i="20"/>
  <c r="X73" i="20"/>
  <c r="X48" i="27"/>
  <c r="X48" i="31" s="1"/>
  <c r="X49" i="21"/>
  <c r="U278" i="27"/>
  <c r="U278" i="31" s="1"/>
  <c r="U303" i="20"/>
  <c r="U279" i="21"/>
  <c r="BS227" i="27"/>
  <c r="BS228" i="21"/>
  <c r="BN252" i="21" s="1"/>
  <c r="BN253" i="20"/>
  <c r="BN276" i="20" s="1"/>
  <c r="Y208" i="27"/>
  <c r="Y208" i="31" s="1"/>
  <c r="Y209" i="21"/>
  <c r="AC233" i="20"/>
  <c r="BJ320" i="20"/>
  <c r="BH296" i="21"/>
  <c r="BH295" i="27"/>
  <c r="BH295" i="31" s="1"/>
  <c r="AB117" i="27"/>
  <c r="AB118" i="21"/>
  <c r="W142" i="21" s="1"/>
  <c r="AE27" i="20"/>
  <c r="AF143" i="20" s="1"/>
  <c r="AE142" i="20"/>
  <c r="U298" i="27"/>
  <c r="U298" i="31" s="1"/>
  <c r="W323" i="20"/>
  <c r="U299" i="21"/>
  <c r="U322" i="27"/>
  <c r="U322" i="31" s="1"/>
  <c r="Y347" i="20"/>
  <c r="U323" i="21"/>
  <c r="AB117" i="20"/>
  <c r="X92" i="27"/>
  <c r="X92" i="31" s="1"/>
  <c r="X93" i="21"/>
  <c r="BJ135" i="27"/>
  <c r="BO111" i="31"/>
  <c r="BJ135" i="31" s="1"/>
  <c r="X345" i="21"/>
  <c r="X344" i="27"/>
  <c r="X344" i="31" s="1"/>
  <c r="BP227" i="31"/>
  <c r="BK251" i="31" s="1"/>
  <c r="BK251" i="27"/>
  <c r="BJ45" i="27"/>
  <c r="BJ45" i="31" s="1"/>
  <c r="BJ46" i="21"/>
  <c r="BJ70" i="20"/>
  <c r="BM141" i="20"/>
  <c r="BM164" i="20" s="1"/>
  <c r="BL48" i="20"/>
  <c r="BK339" i="27"/>
  <c r="BK339" i="31" s="1"/>
  <c r="BK339" i="24"/>
  <c r="BK340" i="21"/>
  <c r="BR111" i="27"/>
  <c r="BR112" i="21"/>
  <c r="BM136" i="21" s="1"/>
  <c r="Y115" i="31"/>
  <c r="T139" i="31" s="1"/>
  <c r="T139" i="27"/>
  <c r="BO320" i="27"/>
  <c r="BO320" i="31" s="1"/>
  <c r="BS345" i="20"/>
  <c r="BO321" i="21"/>
  <c r="BK90" i="21"/>
  <c r="BK89" i="27"/>
  <c r="BK89" i="31" s="1"/>
  <c r="BO114" i="20"/>
  <c r="BK161" i="27"/>
  <c r="BK161" i="31" s="1"/>
  <c r="BK162" i="21"/>
  <c r="BK186" i="20"/>
  <c r="Z345" i="20"/>
  <c r="V321" i="21"/>
  <c r="V320" i="27"/>
  <c r="V320" i="31" s="1"/>
  <c r="BR343" i="21"/>
  <c r="BR342" i="27"/>
  <c r="BR342" i="31" s="1"/>
  <c r="BK299" i="20"/>
  <c r="BK274" i="27"/>
  <c r="BK274" i="31" s="1"/>
  <c r="BK275" i="21"/>
  <c r="BJ184" i="21"/>
  <c r="BL208" i="20"/>
  <c r="BJ183" i="27"/>
  <c r="BJ183" i="31" s="1"/>
  <c r="BK45" i="27"/>
  <c r="BK45" i="31" s="1"/>
  <c r="BK46" i="21"/>
  <c r="BK70" i="20"/>
  <c r="W279" i="27"/>
  <c r="W279" i="31" s="1"/>
  <c r="W304" i="20"/>
  <c r="W280" i="21"/>
  <c r="BG295" i="27"/>
  <c r="BG295" i="31" s="1"/>
  <c r="BI320" i="20"/>
  <c r="BG296" i="21"/>
  <c r="AU27" i="20"/>
  <c r="AV143" i="20" s="1"/>
  <c r="AU142" i="20"/>
  <c r="BQ228" i="27"/>
  <c r="BL254" i="20"/>
  <c r="BL277" i="20" s="1"/>
  <c r="BQ229" i="21"/>
  <c r="BL253" i="21" s="1"/>
  <c r="W256" i="27"/>
  <c r="AB232" i="31"/>
  <c r="W256" i="31" s="1"/>
  <c r="AA232" i="27"/>
  <c r="V258" i="20"/>
  <c r="V281" i="20" s="1"/>
  <c r="AA233" i="21"/>
  <c r="V257" i="21" s="1"/>
  <c r="BL134" i="27"/>
  <c r="BQ110" i="31"/>
  <c r="BL134" i="31" s="1"/>
  <c r="BP230" i="20"/>
  <c r="BL206" i="21"/>
  <c r="BL205" i="27"/>
  <c r="BL205" i="31" s="1"/>
  <c r="BO228" i="21"/>
  <c r="BJ252" i="21" s="1"/>
  <c r="BO227" i="27"/>
  <c r="BJ253" i="20"/>
  <c r="BJ276" i="20" s="1"/>
  <c r="BK318" i="27"/>
  <c r="BK318" i="31" s="1"/>
  <c r="BK319" i="21"/>
  <c r="BO343" i="20"/>
  <c r="BN340" i="27"/>
  <c r="BN340" i="31" s="1"/>
  <c r="BN341" i="21"/>
  <c r="BL161" i="27"/>
  <c r="BL161" i="31" s="1"/>
  <c r="BL162" i="21"/>
  <c r="BL186" i="20"/>
  <c r="BE27" i="20"/>
  <c r="BF143" i="20" s="1"/>
  <c r="BE142" i="20"/>
  <c r="Z211" i="20"/>
  <c r="X187" i="21"/>
  <c r="X186" i="27"/>
  <c r="X186" i="31" s="1"/>
  <c r="BN207" i="21"/>
  <c r="BR231" i="20"/>
  <c r="BN206" i="27"/>
  <c r="BN206" i="31" s="1"/>
  <c r="BN228" i="21"/>
  <c r="BI252" i="21" s="1"/>
  <c r="BN227" i="27"/>
  <c r="BI253" i="20"/>
  <c r="BI276" i="20" s="1"/>
  <c r="BM91" i="21"/>
  <c r="BQ115" i="20"/>
  <c r="BM90" i="27"/>
  <c r="BM90" i="31" s="1"/>
  <c r="BK184" i="21"/>
  <c r="BK183" i="27"/>
  <c r="BK183" i="31" s="1"/>
  <c r="BM208" i="20"/>
  <c r="BM274" i="21"/>
  <c r="BM298" i="20"/>
  <c r="BM273" i="27"/>
  <c r="BM273" i="31" s="1"/>
  <c r="BP112" i="27"/>
  <c r="BP113" i="21"/>
  <c r="BK137" i="21" s="1"/>
  <c r="X326" i="20"/>
  <c r="V301" i="27"/>
  <c r="V301" i="31" s="1"/>
  <c r="V302" i="21"/>
  <c r="Z348" i="21"/>
  <c r="Z347" i="27"/>
  <c r="Z347" i="31" s="1"/>
  <c r="T300" i="27"/>
  <c r="T300" i="31" s="1"/>
  <c r="T301" i="21"/>
  <c r="V325" i="20"/>
  <c r="BN111" i="27"/>
  <c r="BN112" i="21"/>
  <c r="BI136" i="21" s="1"/>
  <c r="AA114" i="27"/>
  <c r="AA115" i="21"/>
  <c r="V139" i="21" s="1"/>
  <c r="U137" i="27"/>
  <c r="Z113" i="31"/>
  <c r="U137" i="31" s="1"/>
  <c r="BM342" i="20"/>
  <c r="BI317" i="27"/>
  <c r="BI317" i="31" s="1"/>
  <c r="BI318" i="21"/>
  <c r="AA229" i="31"/>
  <c r="V253" i="31" s="1"/>
  <c r="V253" i="27"/>
  <c r="BM112" i="21"/>
  <c r="BH136" i="21" s="1"/>
  <c r="BM111" i="27"/>
  <c r="BL342" i="20"/>
  <c r="BH317" i="27"/>
  <c r="BH317" i="31" s="1"/>
  <c r="BH318" i="21"/>
  <c r="AA119" i="20"/>
  <c r="W95" i="21"/>
  <c r="W94" i="27"/>
  <c r="W94" i="31" s="1"/>
  <c r="Z117" i="21"/>
  <c r="U141" i="21" s="1"/>
  <c r="Z116" i="27"/>
  <c r="AC234" i="21"/>
  <c r="X258" i="21" s="1"/>
  <c r="X259" i="20"/>
  <c r="X282" i="20" s="1"/>
  <c r="AC233" i="27"/>
  <c r="BJ90" i="21"/>
  <c r="BJ89" i="27"/>
  <c r="BJ89" i="31" s="1"/>
  <c r="BN114" i="20"/>
  <c r="BC27" i="20"/>
  <c r="BD143" i="20" s="1"/>
  <c r="BC142" i="20"/>
  <c r="BN226" i="31"/>
  <c r="BI250" i="31" s="1"/>
  <c r="BI250" i="27"/>
  <c r="W325" i="27"/>
  <c r="W325" i="31" s="1"/>
  <c r="W326" i="21"/>
  <c r="AA350" i="20"/>
  <c r="BM226" i="31"/>
  <c r="BH250" i="31" s="1"/>
  <c r="BH250" i="27"/>
  <c r="BG134" i="27"/>
  <c r="BL110" i="31"/>
  <c r="BG134" i="31" s="1"/>
  <c r="W70" i="27"/>
  <c r="W70" i="31" s="1"/>
  <c r="W71" i="21"/>
  <c r="Y95" i="20"/>
  <c r="V276" i="27"/>
  <c r="V276" i="31" s="1"/>
  <c r="V301" i="20"/>
  <c r="V277" i="21"/>
  <c r="BP339" i="27"/>
  <c r="BP339" i="31" s="1"/>
  <c r="BP340" i="21"/>
  <c r="BP339" i="24"/>
  <c r="AB235" i="20"/>
  <c r="X211" i="21"/>
  <c r="X210" i="27"/>
  <c r="X210" i="31" s="1"/>
  <c r="BL92" i="20"/>
  <c r="BJ68" i="21"/>
  <c r="BJ67" i="27"/>
  <c r="BJ67" i="31" s="1"/>
  <c r="BQ342" i="20"/>
  <c r="BM317" i="27"/>
  <c r="BM317" i="31" s="1"/>
  <c r="BM318" i="21"/>
  <c r="BS340" i="27"/>
  <c r="BS340" i="31" s="1"/>
  <c r="BS341" i="21"/>
  <c r="BM250" i="27"/>
  <c r="BR226" i="31"/>
  <c r="BM250" i="31" s="1"/>
  <c r="AA116" i="31"/>
  <c r="V140" i="31" s="1"/>
  <c r="V140" i="27"/>
  <c r="BM184" i="27"/>
  <c r="BM184" i="31" s="1"/>
  <c r="BO209" i="20"/>
  <c r="BM185" i="21"/>
  <c r="AP67" i="27"/>
  <c r="AP67" i="31" s="1"/>
  <c r="AT68" i="21"/>
  <c r="AB69" i="21"/>
  <c r="BJ71" i="27"/>
  <c r="BJ71" i="31" s="1"/>
  <c r="BJ90" i="27"/>
  <c r="BJ90" i="31" s="1"/>
  <c r="M370" i="24"/>
  <c r="M7" i="19" s="1"/>
  <c r="M11" i="19" s="1"/>
  <c r="AR67" i="27"/>
  <c r="AR67" i="31" s="1"/>
  <c r="BD161" i="21"/>
  <c r="AL48" i="21"/>
  <c r="M356" i="24"/>
  <c r="M358" i="24" s="1"/>
  <c r="BD24" i="27"/>
  <c r="BD25" i="21"/>
  <c r="BD24" i="9"/>
  <c r="BD47" i="8"/>
  <c r="BE25" i="8"/>
  <c r="BE140" i="8"/>
  <c r="BE163" i="8" s="1"/>
  <c r="BD24" i="31"/>
  <c r="BD24" i="24"/>
  <c r="AQ297" i="20"/>
  <c r="AS318" i="8"/>
  <c r="BA162" i="21"/>
  <c r="BA161" i="27"/>
  <c r="BA161" i="31" s="1"/>
  <c r="AM336" i="21"/>
  <c r="AM335" i="24"/>
  <c r="AM335" i="27"/>
  <c r="AM335" i="31" s="1"/>
  <c r="AU322" i="9"/>
  <c r="AY345" i="9" s="1"/>
  <c r="AS299" i="9"/>
  <c r="BB66" i="27"/>
  <c r="BB66" i="31" s="1"/>
  <c r="BB67" i="21"/>
  <c r="BF110" i="31"/>
  <c r="BA134" i="31" s="1"/>
  <c r="BA134" i="27"/>
  <c r="AW322" i="9"/>
  <c r="BA345" i="9" s="1"/>
  <c r="AU299" i="9"/>
  <c r="BD338" i="27"/>
  <c r="BD338" i="31" s="1"/>
  <c r="BD339" i="21"/>
  <c r="BD338" i="24"/>
  <c r="AO316" i="27"/>
  <c r="AO316" i="31" s="1"/>
  <c r="AO316" i="24"/>
  <c r="AO317" i="21"/>
  <c r="BF225" i="31"/>
  <c r="BA249" i="31" s="1"/>
  <c r="BA249" i="27"/>
  <c r="AP295" i="21"/>
  <c r="AP294" i="27"/>
  <c r="AP294" i="31" s="1"/>
  <c r="X186" i="20"/>
  <c r="Z207" i="8"/>
  <c r="Z341" i="8"/>
  <c r="Z343" i="20" s="1"/>
  <c r="Z341" i="27" s="1"/>
  <c r="Z341" i="31" s="1"/>
  <c r="T68" i="34"/>
  <c r="T146" i="34" s="1"/>
  <c r="V320" i="20"/>
  <c r="V318" i="27" s="1"/>
  <c r="V318" i="31" s="1"/>
  <c r="BD67" i="21"/>
  <c r="BD66" i="27"/>
  <c r="BD66" i="31" s="1"/>
  <c r="AT47" i="20"/>
  <c r="AT68" i="8"/>
  <c r="AT45" i="9"/>
  <c r="AT68" i="9" s="1"/>
  <c r="AV91" i="9" s="1"/>
  <c r="AZ114" i="9" s="1"/>
  <c r="AU138" i="9" s="1"/>
  <c r="AU161" i="9" s="1"/>
  <c r="AU184" i="9" s="1"/>
  <c r="AW207" i="9" s="1"/>
  <c r="BA230" i="9" s="1"/>
  <c r="AV254" i="9" s="1"/>
  <c r="AV277" i="9" s="1"/>
  <c r="BD221" i="31"/>
  <c r="AY245" i="31" s="1"/>
  <c r="AY245" i="27"/>
  <c r="AM316" i="24"/>
  <c r="AM317" i="21"/>
  <c r="AM316" i="27"/>
  <c r="AM316" i="31" s="1"/>
  <c r="AJ110" i="31"/>
  <c r="AE134" i="31" s="1"/>
  <c r="AE134" i="27"/>
  <c r="AC318" i="8"/>
  <c r="AA297" i="20"/>
  <c r="AP339" i="21"/>
  <c r="AP338" i="24"/>
  <c r="AP338" i="27"/>
  <c r="AP338" i="31" s="1"/>
  <c r="BB319" i="8"/>
  <c r="AZ298" i="20"/>
  <c r="AS88" i="27"/>
  <c r="AS88" i="31" s="1"/>
  <c r="AS89" i="21"/>
  <c r="AW295" i="27"/>
  <c r="AW295" i="31" s="1"/>
  <c r="AW296" i="21"/>
  <c r="AP47" i="20"/>
  <c r="AP68" i="8"/>
  <c r="AP45" i="9"/>
  <c r="AP68" i="9" s="1"/>
  <c r="AR91" i="9" s="1"/>
  <c r="AV114" i="9" s="1"/>
  <c r="AQ138" i="9" s="1"/>
  <c r="AQ161" i="9" s="1"/>
  <c r="AQ184" i="9" s="1"/>
  <c r="BA92" i="20"/>
  <c r="BE113" i="8"/>
  <c r="BE115" i="20" s="1"/>
  <c r="AV204" i="27"/>
  <c r="AV204" i="31" s="1"/>
  <c r="AV205" i="21"/>
  <c r="BD113" i="21"/>
  <c r="AY137" i="21" s="1"/>
  <c r="BD112" i="27"/>
  <c r="BD319" i="20"/>
  <c r="BH340" i="8"/>
  <c r="BH342" i="20" s="1"/>
  <c r="AR67" i="21"/>
  <c r="AR66" i="27"/>
  <c r="AR66" i="31" s="1"/>
  <c r="AJ206" i="8"/>
  <c r="AH185" i="20"/>
  <c r="AW226" i="27"/>
  <c r="AW227" i="21"/>
  <c r="AR251" i="21" s="1"/>
  <c r="AR252" i="20"/>
  <c r="AF296" i="8"/>
  <c r="AF275" i="20"/>
  <c r="W300" i="9"/>
  <c r="Y323" i="9"/>
  <c r="AC346" i="9" s="1"/>
  <c r="U317" i="27"/>
  <c r="U317" i="31" s="1"/>
  <c r="U318" i="21"/>
  <c r="BD164" i="20"/>
  <c r="BD185" i="8"/>
  <c r="AT338" i="27"/>
  <c r="AT338" i="31" s="1"/>
  <c r="AT339" i="21"/>
  <c r="AT338" i="24"/>
  <c r="AZ112" i="8"/>
  <c r="AZ114" i="20" s="1"/>
  <c r="AV91" i="20"/>
  <c r="AS90" i="8"/>
  <c r="AQ69" i="20"/>
  <c r="AQ249" i="27"/>
  <c r="AV225" i="31"/>
  <c r="AQ249" i="31" s="1"/>
  <c r="BD91" i="20"/>
  <c r="BH112" i="8"/>
  <c r="BH114" i="20" s="1"/>
  <c r="BH113" i="21" s="1"/>
  <c r="BC137" i="21" s="1"/>
  <c r="AA323" i="9"/>
  <c r="AE346" i="9" s="1"/>
  <c r="Y300" i="9"/>
  <c r="AS69" i="20"/>
  <c r="AU90" i="8"/>
  <c r="BH225" i="31"/>
  <c r="BC249" i="31" s="1"/>
  <c r="BC249" i="27"/>
  <c r="X161" i="27"/>
  <c r="X161" i="31" s="1"/>
  <c r="X162" i="21"/>
  <c r="BF161" i="21"/>
  <c r="BF160" i="27"/>
  <c r="BF160" i="31" s="1"/>
  <c r="BJ112" i="8"/>
  <c r="BJ114" i="20" s="1"/>
  <c r="BF91" i="20"/>
  <c r="AA273" i="21"/>
  <c r="AA272" i="27"/>
  <c r="AA272" i="31" s="1"/>
  <c r="V67" i="27"/>
  <c r="V67" i="31" s="1"/>
  <c r="V68" i="21"/>
  <c r="AP185" i="20"/>
  <c r="AR206" i="8"/>
  <c r="BD185" i="20"/>
  <c r="BF206" i="8"/>
  <c r="AW112" i="21"/>
  <c r="AR136" i="21" s="1"/>
  <c r="AW111" i="27"/>
  <c r="AX225" i="31"/>
  <c r="AS249" i="31" s="1"/>
  <c r="AS249" i="27"/>
  <c r="BC341" i="8"/>
  <c r="BC343" i="20" s="1"/>
  <c r="AY320" i="20"/>
  <c r="W184" i="21"/>
  <c r="W183" i="27"/>
  <c r="W183" i="31" s="1"/>
  <c r="AU251" i="8"/>
  <c r="AU274" i="8" s="1"/>
  <c r="AZ229" i="20"/>
  <c r="AZ90" i="21"/>
  <c r="AZ89" i="27"/>
  <c r="AZ89" i="31" s="1"/>
  <c r="AS272" i="27"/>
  <c r="AS272" i="31" s="1"/>
  <c r="AS273" i="21"/>
  <c r="BB294" i="27"/>
  <c r="BB294" i="31" s="1"/>
  <c r="BB295" i="21"/>
  <c r="AR296" i="8"/>
  <c r="AR275" i="20"/>
  <c r="Y341" i="21"/>
  <c r="Y340" i="27"/>
  <c r="Y340" i="31" s="1"/>
  <c r="BC48" i="20"/>
  <c r="BC69" i="8"/>
  <c r="BC46" i="9"/>
  <c r="BC69" i="9" s="1"/>
  <c r="BE92" i="9" s="1"/>
  <c r="BI115" i="9" s="1"/>
  <c r="BD139" i="9" s="1"/>
  <c r="BD162" i="9" s="1"/>
  <c r="BD185" i="9" s="1"/>
  <c r="BF208" i="9" s="1"/>
  <c r="BJ231" i="9" s="1"/>
  <c r="BE255" i="9" s="1"/>
  <c r="BE278" i="9" s="1"/>
  <c r="BG324" i="9" s="1"/>
  <c r="BK347" i="9" s="1"/>
  <c r="BA67" i="27"/>
  <c r="BA67" i="31" s="1"/>
  <c r="BA68" i="21"/>
  <c r="X340" i="21"/>
  <c r="X339" i="24"/>
  <c r="X339" i="27"/>
  <c r="X339" i="31" s="1"/>
  <c r="AT67" i="21"/>
  <c r="AT66" i="27"/>
  <c r="AT66" i="31" s="1"/>
  <c r="AG88" i="27"/>
  <c r="AG88" i="31" s="1"/>
  <c r="AG89" i="21"/>
  <c r="BD275" i="20"/>
  <c r="BD296" i="8"/>
  <c r="Y91" i="8"/>
  <c r="W70" i="20"/>
  <c r="BB184" i="21"/>
  <c r="BB183" i="27"/>
  <c r="BB183" i="31" s="1"/>
  <c r="AR161" i="21"/>
  <c r="AR160" i="27"/>
  <c r="AR160" i="31" s="1"/>
  <c r="AY276" i="20"/>
  <c r="AY297" i="8"/>
  <c r="BH206" i="8"/>
  <c r="BF185" i="20"/>
  <c r="AS23" i="27"/>
  <c r="AS24" i="21"/>
  <c r="AS23" i="24"/>
  <c r="AS23" i="9"/>
  <c r="AS46" i="8"/>
  <c r="AT139" i="8"/>
  <c r="AT162" i="8" s="1"/>
  <c r="AT24" i="8"/>
  <c r="AS23" i="31"/>
  <c r="BC273" i="21"/>
  <c r="BC272" i="27"/>
  <c r="BC272" i="31" s="1"/>
  <c r="BA273" i="21"/>
  <c r="BA272" i="27"/>
  <c r="BA272" i="31" s="1"/>
  <c r="AA228" i="21"/>
  <c r="V252" i="21" s="1"/>
  <c r="V253" i="20"/>
  <c r="AA227" i="27"/>
  <c r="BF113" i="21"/>
  <c r="BA137" i="21" s="1"/>
  <c r="BF112" i="27"/>
  <c r="AB113" i="8"/>
  <c r="AB115" i="20" s="1"/>
  <c r="V24" i="34"/>
  <c r="V102" i="34" s="1"/>
  <c r="X92" i="20"/>
  <c r="AP161" i="21"/>
  <c r="AP160" i="27"/>
  <c r="AP160" i="31" s="1"/>
  <c r="AB296" i="8"/>
  <c r="AB275" i="20"/>
  <c r="AT225" i="31"/>
  <c r="AO249" i="31" s="1"/>
  <c r="AO249" i="27"/>
  <c r="AC229" i="8"/>
  <c r="Y208" i="20"/>
  <c r="W48" i="34"/>
  <c r="W126" i="34" s="1"/>
  <c r="BJ45" i="9"/>
  <c r="BJ68" i="9" s="1"/>
  <c r="BL91" i="9" s="1"/>
  <c r="BP114" i="9" s="1"/>
  <c r="BK138" i="9" s="1"/>
  <c r="BK161" i="9" s="1"/>
  <c r="BK184" i="9" s="1"/>
  <c r="BM207" i="9" s="1"/>
  <c r="BQ230" i="9" s="1"/>
  <c r="BL254" i="9" s="1"/>
  <c r="BL277" i="9" s="1"/>
  <c r="BJ68" i="8"/>
  <c r="BL91" i="8" s="1"/>
  <c r="BP114" i="8" s="1"/>
  <c r="AV338" i="24"/>
  <c r="AV338" i="27"/>
  <c r="AV338" i="31" s="1"/>
  <c r="AV339" i="21"/>
  <c r="AZ319" i="8"/>
  <c r="AX298" i="20"/>
  <c r="AS297" i="20"/>
  <c r="AU318" i="8"/>
  <c r="BE88" i="27"/>
  <c r="BE88" i="31" s="1"/>
  <c r="BE89" i="21"/>
  <c r="Z111" i="31"/>
  <c r="U135" i="31" s="1"/>
  <c r="U135" i="27"/>
  <c r="AN275" i="20"/>
  <c r="AN274" i="21" s="1"/>
  <c r="AN296" i="8"/>
  <c r="AY228" i="8"/>
  <c r="AU207" i="20"/>
  <c r="AY322" i="9"/>
  <c r="BC345" i="9" s="1"/>
  <c r="AW299" i="9"/>
  <c r="AA354" i="22"/>
  <c r="AM249" i="27"/>
  <c r="AR225" i="31"/>
  <c r="AM249" i="31" s="1"/>
  <c r="BG113" i="8"/>
  <c r="BG115" i="20" s="1"/>
  <c r="BC92" i="20"/>
  <c r="BC354" i="22"/>
  <c r="AX340" i="8"/>
  <c r="AX342" i="20" s="1"/>
  <c r="AT319" i="20"/>
  <c r="AK111" i="27"/>
  <c r="AK112" i="21"/>
  <c r="AF136" i="21" s="1"/>
  <c r="AP319" i="20"/>
  <c r="AT340" i="8"/>
  <c r="AT342" i="20" s="1"/>
  <c r="BD252" i="20"/>
  <c r="BI227" i="21"/>
  <c r="BD251" i="21" s="1"/>
  <c r="BI226" i="27"/>
  <c r="W45" i="27"/>
  <c r="W45" i="31" s="1"/>
  <c r="W46" i="21"/>
  <c r="BD208" i="20"/>
  <c r="BH229" i="8"/>
  <c r="AT206" i="8"/>
  <c r="AR185" i="20"/>
  <c r="AT252" i="20"/>
  <c r="AY226" i="27"/>
  <c r="AY227" i="21"/>
  <c r="AT251" i="21" s="1"/>
  <c r="AN319" i="20"/>
  <c r="AR340" i="8"/>
  <c r="AR342" i="20" s="1"/>
  <c r="BG340" i="22"/>
  <c r="BG351" i="22" s="1"/>
  <c r="BG352" i="22" s="1"/>
  <c r="BG354" i="22" s="1"/>
  <c r="BG341" i="20"/>
  <c r="AF225" i="31"/>
  <c r="AA249" i="31" s="1"/>
  <c r="AA249" i="27"/>
  <c r="AQ89" i="21"/>
  <c r="AQ88" i="27"/>
  <c r="AQ88" i="31" s="1"/>
  <c r="AS163" i="20"/>
  <c r="AS184" i="8"/>
  <c r="BE318" i="8"/>
  <c r="BC297" i="20"/>
  <c r="BA297" i="20"/>
  <c r="BC318" i="8"/>
  <c r="BE340" i="22"/>
  <c r="BE351" i="22" s="1"/>
  <c r="BE352" i="22" s="1"/>
  <c r="BE354" i="22" s="1"/>
  <c r="BE341" i="20"/>
  <c r="AW340" i="22"/>
  <c r="AW351" i="22" s="1"/>
  <c r="AW352" i="22" s="1"/>
  <c r="AW354" i="22" s="1"/>
  <c r="AW341" i="20"/>
  <c r="Y24" i="9"/>
  <c r="Y47" i="8"/>
  <c r="Z140" i="8"/>
  <c r="Z163" i="8" s="1"/>
  <c r="Z25" i="8"/>
  <c r="Y24" i="31"/>
  <c r="Y24" i="27"/>
  <c r="Y24" i="24"/>
  <c r="Y25" i="21"/>
  <c r="V276" i="20"/>
  <c r="V297" i="8"/>
  <c r="BB90" i="21"/>
  <c r="BB89" i="27"/>
  <c r="BB89" i="31" s="1"/>
  <c r="AO251" i="8"/>
  <c r="AO274" i="8" s="1"/>
  <c r="AT229" i="20"/>
  <c r="AY296" i="21"/>
  <c r="AY295" i="27"/>
  <c r="AY295" i="31" s="1"/>
  <c r="AV206" i="8"/>
  <c r="AT185" i="20"/>
  <c r="AG226" i="27"/>
  <c r="AB252" i="20"/>
  <c r="AG227" i="21"/>
  <c r="AB251" i="21" s="1"/>
  <c r="AC182" i="27"/>
  <c r="AC182" i="31" s="1"/>
  <c r="AC183" i="21"/>
  <c r="AD91" i="20"/>
  <c r="AH112" i="8"/>
  <c r="AH114" i="20" s="1"/>
  <c r="BI111" i="27"/>
  <c r="BI112" i="21"/>
  <c r="BD136" i="21" s="1"/>
  <c r="AR205" i="21"/>
  <c r="AR204" i="27"/>
  <c r="AR204" i="31" s="1"/>
  <c r="AD338" i="24"/>
  <c r="AD338" i="27"/>
  <c r="AD338" i="31" s="1"/>
  <c r="AD339" i="21"/>
  <c r="AS182" i="27"/>
  <c r="AS182" i="31" s="1"/>
  <c r="AS183" i="21"/>
  <c r="AU69" i="20"/>
  <c r="AW90" i="8"/>
  <c r="W45" i="21"/>
  <c r="AZ70" i="20"/>
  <c r="BB91" i="8"/>
  <c r="W252" i="8"/>
  <c r="W275" i="8" s="1"/>
  <c r="AB230" i="20"/>
  <c r="AR110" i="31"/>
  <c r="AM134" i="31" s="1"/>
  <c r="AM134" i="27"/>
  <c r="AW23" i="27"/>
  <c r="AW23" i="24"/>
  <c r="AW23" i="9"/>
  <c r="AW24" i="21"/>
  <c r="AW46" i="8"/>
  <c r="AX24" i="8"/>
  <c r="AX139" i="8"/>
  <c r="AX162" i="8" s="1"/>
  <c r="AW23" i="31"/>
  <c r="BB164" i="20"/>
  <c r="BB185" i="8"/>
  <c r="AF340" i="8"/>
  <c r="AF342" i="20" s="1"/>
  <c r="AF341" i="21" s="1"/>
  <c r="AB319" i="20"/>
  <c r="AB318" i="21" s="1"/>
  <c r="AT275" i="20"/>
  <c r="AT296" i="8"/>
  <c r="AU111" i="27"/>
  <c r="AU112" i="21"/>
  <c r="AP136" i="21" s="1"/>
  <c r="AE341" i="20"/>
  <c r="AE340" i="22"/>
  <c r="AE351" i="22" s="1"/>
  <c r="AE352" i="22" s="1"/>
  <c r="AE354" i="22" s="1"/>
  <c r="AR47" i="20"/>
  <c r="AR68" i="8"/>
  <c r="AR45" i="9"/>
  <c r="AR68" i="9" s="1"/>
  <c r="AT91" i="9" s="1"/>
  <c r="AX114" i="9" s="1"/>
  <c r="AS138" i="9" s="1"/>
  <c r="AS161" i="9" s="1"/>
  <c r="AS184" i="9" s="1"/>
  <c r="BC44" i="27"/>
  <c r="BC44" i="31" s="1"/>
  <c r="BC45" i="21"/>
  <c r="AR91" i="20"/>
  <c r="AV112" i="8"/>
  <c r="AV114" i="20" s="1"/>
  <c r="BA316" i="24"/>
  <c r="BA317" i="21"/>
  <c r="BA316" i="27"/>
  <c r="BA316" i="31" s="1"/>
  <c r="AS316" i="27"/>
  <c r="AS316" i="31" s="1"/>
  <c r="AS316" i="24"/>
  <c r="AS317" i="21"/>
  <c r="Y164" i="20"/>
  <c r="Y185" i="8"/>
  <c r="AD160" i="27"/>
  <c r="AD160" i="31" s="1"/>
  <c r="AD161" i="21"/>
  <c r="BB208" i="20"/>
  <c r="BF229" i="8"/>
  <c r="AP205" i="21"/>
  <c r="AP204" i="27"/>
  <c r="AP204" i="31" s="1"/>
  <c r="BA320" i="20"/>
  <c r="BE341" i="8"/>
  <c r="BE343" i="20" s="1"/>
  <c r="AT161" i="21"/>
  <c r="AT160" i="27"/>
  <c r="AT160" i="31" s="1"/>
  <c r="AQ207" i="20"/>
  <c r="AU228" i="8"/>
  <c r="AF110" i="31"/>
  <c r="AA134" i="31" s="1"/>
  <c r="AA134" i="27"/>
  <c r="BB296" i="8"/>
  <c r="BB275" i="20"/>
  <c r="AI228" i="8"/>
  <c r="AE207" i="20"/>
  <c r="AB67" i="21"/>
  <c r="AB66" i="27"/>
  <c r="AB66" i="31" s="1"/>
  <c r="BK23" i="9"/>
  <c r="BK23" i="31"/>
  <c r="BL24" i="8"/>
  <c r="BK23" i="27"/>
  <c r="BK23" i="24"/>
  <c r="BK24" i="21"/>
  <c r="BK46" i="8"/>
  <c r="BK49" i="8" s="1"/>
  <c r="BL139" i="8"/>
  <c r="BL162" i="8" s="1"/>
  <c r="BL185" i="8" s="1"/>
  <c r="BN208" i="8" s="1"/>
  <c r="BR231" i="8" s="1"/>
  <c r="BM255" i="8" s="1"/>
  <c r="BM278" i="8" s="1"/>
  <c r="BM301" i="8" s="1"/>
  <c r="BO324" i="8" s="1"/>
  <c r="BS347" i="8" s="1"/>
  <c r="BE226" i="31"/>
  <c r="AZ250" i="31" s="1"/>
  <c r="AZ250" i="27"/>
  <c r="BE23" i="31"/>
  <c r="BE23" i="27"/>
  <c r="BE23" i="24"/>
  <c r="BE23" i="9"/>
  <c r="BE24" i="21"/>
  <c r="BE46" i="8"/>
  <c r="BF139" i="8"/>
  <c r="BF162" i="8" s="1"/>
  <c r="BF24" i="8"/>
  <c r="AE272" i="27"/>
  <c r="AE272" i="31" s="1"/>
  <c r="AE273" i="21"/>
  <c r="AQ318" i="8"/>
  <c r="AO297" i="20"/>
  <c r="W24" i="27"/>
  <c r="W24" i="24"/>
  <c r="W47" i="8"/>
  <c r="W25" i="21"/>
  <c r="X140" i="8"/>
  <c r="X163" i="8" s="1"/>
  <c r="X186" i="8" s="1"/>
  <c r="Z209" i="8" s="1"/>
  <c r="AD232" i="8" s="1"/>
  <c r="Y256" i="8" s="1"/>
  <c r="Y279" i="8" s="1"/>
  <c r="Y302" i="8" s="1"/>
  <c r="AA325" i="8" s="1"/>
  <c r="AE348" i="8" s="1"/>
  <c r="W24" i="9"/>
  <c r="X25" i="8"/>
  <c r="W24" i="31"/>
  <c r="BH24" i="8"/>
  <c r="BG23" i="31"/>
  <c r="BG23" i="24"/>
  <c r="BG23" i="27"/>
  <c r="BG24" i="21"/>
  <c r="BG23" i="9"/>
  <c r="BG46" i="8"/>
  <c r="BH139" i="8"/>
  <c r="BH162" i="8" s="1"/>
  <c r="AV229" i="20"/>
  <c r="AQ251" i="8"/>
  <c r="AQ274" i="8" s="1"/>
  <c r="BF338" i="24"/>
  <c r="BF338" i="27"/>
  <c r="BF338" i="31" s="1"/>
  <c r="BF339" i="21"/>
  <c r="BF205" i="21"/>
  <c r="BF204" i="27"/>
  <c r="BF204" i="31" s="1"/>
  <c r="BE207" i="8"/>
  <c r="BC186" i="20"/>
  <c r="AU45" i="21"/>
  <c r="AU44" i="27"/>
  <c r="AU44" i="31" s="1"/>
  <c r="AI46" i="8"/>
  <c r="AJ139" i="8"/>
  <c r="AJ162" i="8" s="1"/>
  <c r="AJ24" i="8"/>
  <c r="AI23" i="31"/>
  <c r="AI23" i="24"/>
  <c r="AI23" i="27"/>
  <c r="AI24" i="21"/>
  <c r="AI23" i="9"/>
  <c r="AJ340" i="8"/>
  <c r="AJ342" i="20" s="1"/>
  <c r="AJ341" i="21" s="1"/>
  <c r="AF319" i="20"/>
  <c r="AZ46" i="21"/>
  <c r="AZ45" i="27"/>
  <c r="AZ45" i="31" s="1"/>
  <c r="AV185" i="20"/>
  <c r="AX206" i="8"/>
  <c r="X206" i="21"/>
  <c r="X205" i="27"/>
  <c r="X205" i="31" s="1"/>
  <c r="AM273" i="21"/>
  <c r="AM272" i="27"/>
  <c r="AM272" i="31" s="1"/>
  <c r="AW163" i="20"/>
  <c r="AW184" i="8"/>
  <c r="BA297" i="8"/>
  <c r="BA276" i="20"/>
  <c r="BB25" i="21"/>
  <c r="BB24" i="9"/>
  <c r="BB47" i="8"/>
  <c r="BC140" i="8"/>
  <c r="BC163" i="8" s="1"/>
  <c r="BC25" i="8"/>
  <c r="BB24" i="31"/>
  <c r="BB24" i="27"/>
  <c r="BB24" i="24"/>
  <c r="AV110" i="31"/>
  <c r="AQ134" i="31" s="1"/>
  <c r="AQ134" i="27"/>
  <c r="AS134" i="27"/>
  <c r="AX110" i="31"/>
  <c r="AS134" i="31" s="1"/>
  <c r="AU89" i="21"/>
  <c r="AU88" i="27"/>
  <c r="AU88" i="31" s="1"/>
  <c r="BC317" i="21"/>
  <c r="BC316" i="27"/>
  <c r="BC316" i="31" s="1"/>
  <c r="BC316" i="24"/>
  <c r="BC327" i="24" s="1"/>
  <c r="BC328" i="24" s="1"/>
  <c r="AG322" i="9"/>
  <c r="AK345" i="9" s="1"/>
  <c r="AE299" i="9"/>
  <c r="BC205" i="27"/>
  <c r="BC205" i="31" s="1"/>
  <c r="BC206" i="21"/>
  <c r="AS322" i="9"/>
  <c r="AW345" i="9" s="1"/>
  <c r="AQ299" i="9"/>
  <c r="BE207" i="20"/>
  <c r="BI228" i="8"/>
  <c r="AP67" i="21"/>
  <c r="AP66" i="27"/>
  <c r="AP66" i="31" s="1"/>
  <c r="AG183" i="21"/>
  <c r="AG182" i="27"/>
  <c r="AG182" i="31" s="1"/>
  <c r="X46" i="9"/>
  <c r="X69" i="9" s="1"/>
  <c r="Z92" i="9" s="1"/>
  <c r="X48" i="20"/>
  <c r="X69" i="8"/>
  <c r="AF206" i="8"/>
  <c r="AD185" i="20"/>
  <c r="AZ184" i="21"/>
  <c r="AZ183" i="27"/>
  <c r="AZ183" i="31" s="1"/>
  <c r="BE182" i="27"/>
  <c r="BE182" i="31" s="1"/>
  <c r="BE183" i="21"/>
  <c r="BG227" i="21"/>
  <c r="BB251" i="21" s="1"/>
  <c r="BB252" i="20"/>
  <c r="BG226" i="27"/>
  <c r="AE23" i="27"/>
  <c r="AE23" i="24"/>
  <c r="AE24" i="21"/>
  <c r="AE23" i="9"/>
  <c r="AE46" i="8"/>
  <c r="AF139" i="8"/>
  <c r="AF162" i="8" s="1"/>
  <c r="AF24" i="8"/>
  <c r="AE23" i="31"/>
  <c r="AE316" i="24"/>
  <c r="AE317" i="21"/>
  <c r="AE316" i="27"/>
  <c r="AE316" i="31" s="1"/>
  <c r="AS111" i="27"/>
  <c r="AS112" i="21"/>
  <c r="AN136" i="21" s="1"/>
  <c r="BE163" i="20"/>
  <c r="BE184" i="8"/>
  <c r="AE297" i="20"/>
  <c r="AG318" i="8"/>
  <c r="AO272" i="27"/>
  <c r="AO272" i="31" s="1"/>
  <c r="AO273" i="21"/>
  <c r="AG69" i="20"/>
  <c r="AI90" i="8"/>
  <c r="V46" i="9"/>
  <c r="V69" i="9" s="1"/>
  <c r="X92" i="9" s="1"/>
  <c r="AB115" i="9" s="1"/>
  <c r="W139" i="9" s="1"/>
  <c r="W162" i="9" s="1"/>
  <c r="W185" i="9" s="1"/>
  <c r="Y208" i="9" s="1"/>
  <c r="AC231" i="9" s="1"/>
  <c r="X255" i="9" s="1"/>
  <c r="X278" i="9" s="1"/>
  <c r="V69" i="8"/>
  <c r="X92" i="8" s="1"/>
  <c r="AB115" i="8" s="1"/>
  <c r="BG184" i="8"/>
  <c r="BG163" i="20"/>
  <c r="BD300" i="9"/>
  <c r="BF323" i="9"/>
  <c r="BJ346" i="9" s="1"/>
  <c r="AJ225" i="31"/>
  <c r="AE249" i="31" s="1"/>
  <c r="AE249" i="27"/>
  <c r="BJ229" i="20"/>
  <c r="BE251" i="8"/>
  <c r="BE274" i="8" s="1"/>
  <c r="BC162" i="21"/>
  <c r="BC161" i="27"/>
  <c r="BC161" i="31" s="1"/>
  <c r="AS207" i="20"/>
  <c r="AS205" i="27" s="1"/>
  <c r="AS205" i="31" s="1"/>
  <c r="AW228" i="8"/>
  <c r="AI163" i="20"/>
  <c r="AI184" i="8"/>
  <c r="AH204" i="27"/>
  <c r="AH204" i="31" s="1"/>
  <c r="AH205" i="21"/>
  <c r="AV161" i="21"/>
  <c r="AV160" i="27"/>
  <c r="AV160" i="31" s="1"/>
  <c r="AH229" i="20"/>
  <c r="AC253" i="20" s="1"/>
  <c r="AC251" i="8"/>
  <c r="AC274" i="8" s="1"/>
  <c r="BC134" i="27"/>
  <c r="BH110" i="31"/>
  <c r="BC134" i="31" s="1"/>
  <c r="AO318" i="8"/>
  <c r="AM297" i="20"/>
  <c r="AV47" i="20"/>
  <c r="AV68" i="8"/>
  <c r="AV45" i="9"/>
  <c r="AV68" i="9" s="1"/>
  <c r="AX91" i="9" s="1"/>
  <c r="BB114" i="9" s="1"/>
  <c r="AW138" i="9" s="1"/>
  <c r="AW161" i="9" s="1"/>
  <c r="W319" i="8"/>
  <c r="U298" i="20"/>
  <c r="BH229" i="20"/>
  <c r="BC253" i="20" s="1"/>
  <c r="BC251" i="8"/>
  <c r="BC274" i="8" s="1"/>
  <c r="BG90" i="8"/>
  <c r="BE69" i="20"/>
  <c r="BA48" i="20"/>
  <c r="BA69" i="8"/>
  <c r="BA46" i="9"/>
  <c r="BA69" i="9" s="1"/>
  <c r="BC92" i="9" s="1"/>
  <c r="BG115" i="9" s="1"/>
  <c r="BB139" i="9" s="1"/>
  <c r="BB162" i="9" s="1"/>
  <c r="BM322" i="9"/>
  <c r="BQ345" i="9" s="1"/>
  <c r="BK299" i="9"/>
  <c r="AT110" i="31"/>
  <c r="AO134" i="31" s="1"/>
  <c r="AO134" i="27"/>
  <c r="AU341" i="20"/>
  <c r="AU340" i="22"/>
  <c r="AU351" i="22" s="1"/>
  <c r="AU352" i="22" s="1"/>
  <c r="AU354" i="22" s="1"/>
  <c r="AS340" i="22"/>
  <c r="AS351" i="22" s="1"/>
  <c r="AS352" i="22" s="1"/>
  <c r="AS354" i="22" s="1"/>
  <c r="AS341" i="20"/>
  <c r="R99" i="33"/>
  <c r="AY111" i="27"/>
  <c r="AY112" i="21"/>
  <c r="AT136" i="21" s="1"/>
  <c r="AC69" i="20"/>
  <c r="AE90" i="8"/>
  <c r="BB252" i="8"/>
  <c r="BB275" i="8" s="1"/>
  <c r="BG230" i="20"/>
  <c r="AO69" i="20"/>
  <c r="AQ90" i="8"/>
  <c r="AU163" i="20"/>
  <c r="AU184" i="8"/>
  <c r="BC69" i="20"/>
  <c r="BE90" i="8"/>
  <c r="AI207" i="20"/>
  <c r="AM228" i="8"/>
  <c r="BC89" i="21"/>
  <c r="BC88" i="27"/>
  <c r="BC88" i="31" s="1"/>
  <c r="BG207" i="20"/>
  <c r="BK228" i="8"/>
  <c r="AP275" i="20"/>
  <c r="AP296" i="8"/>
  <c r="AF67" i="21"/>
  <c r="AF66" i="27"/>
  <c r="AF66" i="31" s="1"/>
  <c r="AE163" i="20"/>
  <c r="AE184" i="8"/>
  <c r="AI340" i="22"/>
  <c r="AI351" i="22" s="1"/>
  <c r="AI352" i="22" s="1"/>
  <c r="AI354" i="22" s="1"/>
  <c r="AI341" i="20"/>
  <c r="AO88" i="27"/>
  <c r="AO88" i="31" s="1"/>
  <c r="AO89" i="21"/>
  <c r="AQ23" i="24"/>
  <c r="AQ23" i="27"/>
  <c r="AQ24" i="21"/>
  <c r="AQ23" i="9"/>
  <c r="AQ46" i="8"/>
  <c r="AR139" i="8"/>
  <c r="AR162" i="8" s="1"/>
  <c r="AR24" i="8"/>
  <c r="AQ23" i="31"/>
  <c r="BD47" i="20"/>
  <c r="BD68" i="8"/>
  <c r="BD45" i="9"/>
  <c r="BD68" i="9" s="1"/>
  <c r="BF91" i="9" s="1"/>
  <c r="BJ114" i="9" s="1"/>
  <c r="BE138" i="9" s="1"/>
  <c r="BE161" i="9" s="1"/>
  <c r="BE184" i="9" s="1"/>
  <c r="BG207" i="9" s="1"/>
  <c r="BK230" i="9" s="1"/>
  <c r="BF254" i="9" s="1"/>
  <c r="BF277" i="9" s="1"/>
  <c r="AN67" i="21"/>
  <c r="AN66" i="27"/>
  <c r="AN66" i="31" s="1"/>
  <c r="AG44" i="27"/>
  <c r="AG44" i="31" s="1"/>
  <c r="AG45" i="21"/>
  <c r="AA113" i="21"/>
  <c r="V137" i="21" s="1"/>
  <c r="AA112" i="27"/>
  <c r="BF47" i="20"/>
  <c r="BF68" i="8"/>
  <c r="BF45" i="9"/>
  <c r="BF68" i="9" s="1"/>
  <c r="BH91" i="9" s="1"/>
  <c r="BL114" i="9" s="1"/>
  <c r="BG138" i="9" s="1"/>
  <c r="BG161" i="9" s="1"/>
  <c r="BG184" i="9" s="1"/>
  <c r="BI207" i="9" s="1"/>
  <c r="BM230" i="9" s="1"/>
  <c r="BB46" i="21"/>
  <c r="BB45" i="27"/>
  <c r="BB45" i="31" s="1"/>
  <c r="BE111" i="31"/>
  <c r="AZ135" i="31" s="1"/>
  <c r="AZ135" i="27"/>
  <c r="AU46" i="21"/>
  <c r="AN67" i="27"/>
  <c r="AN67" i="31" s="1"/>
  <c r="AH47" i="20"/>
  <c r="AH68" i="8"/>
  <c r="AH45" i="9"/>
  <c r="AH68" i="9" s="1"/>
  <c r="AJ91" i="9" s="1"/>
  <c r="AN114" i="9" s="1"/>
  <c r="AI138" i="9" s="1"/>
  <c r="AI161" i="9" s="1"/>
  <c r="AI184" i="9" s="1"/>
  <c r="AK207" i="9" s="1"/>
  <c r="AO230" i="9" s="1"/>
  <c r="AJ254" i="9" s="1"/>
  <c r="AJ277" i="9" s="1"/>
  <c r="AJ300" i="9" s="1"/>
  <c r="AR339" i="21"/>
  <c r="AR338" i="24"/>
  <c r="AR338" i="27"/>
  <c r="AR338" i="31" s="1"/>
  <c r="AL229" i="20"/>
  <c r="AG251" i="8"/>
  <c r="AG274" i="8" s="1"/>
  <c r="Y326" i="9"/>
  <c r="AC349" i="9" s="1"/>
  <c r="W303" i="9"/>
  <c r="AQ273" i="21"/>
  <c r="AQ272" i="27"/>
  <c r="AQ272" i="31" s="1"/>
  <c r="BC207" i="8"/>
  <c r="BA186" i="20"/>
  <c r="AQ45" i="21"/>
  <c r="AQ44" i="27"/>
  <c r="AQ44" i="31" s="1"/>
  <c r="BE45" i="21"/>
  <c r="BE44" i="27"/>
  <c r="BE44" i="31" s="1"/>
  <c r="AS44" i="27"/>
  <c r="AS44" i="31" s="1"/>
  <c r="AS45" i="21"/>
  <c r="AQ316" i="27"/>
  <c r="AQ316" i="31" s="1"/>
  <c r="AQ317" i="21"/>
  <c r="AQ316" i="24"/>
  <c r="AV340" i="8"/>
  <c r="AV342" i="20" s="1"/>
  <c r="AR319" i="20"/>
  <c r="AC45" i="21"/>
  <c r="AC44" i="27"/>
  <c r="AC44" i="31" s="1"/>
  <c r="AO44" i="27"/>
  <c r="AO44" i="31" s="1"/>
  <c r="AO45" i="21"/>
  <c r="AU46" i="8"/>
  <c r="AV139" i="8"/>
  <c r="AV162" i="8" s="1"/>
  <c r="AV24" i="8"/>
  <c r="AU23" i="31"/>
  <c r="AU23" i="27"/>
  <c r="AU23" i="24"/>
  <c r="AU24" i="21"/>
  <c r="AU23" i="9"/>
  <c r="AY269" i="21"/>
  <c r="AY268" i="24"/>
  <c r="AY291" i="9"/>
  <c r="AY268" i="27"/>
  <c r="AY268" i="31" s="1"/>
  <c r="BA314" i="9"/>
  <c r="AW207" i="20"/>
  <c r="BA228" i="8"/>
  <c r="AQ341" i="20"/>
  <c r="AQ340" i="22"/>
  <c r="AQ351" i="22" s="1"/>
  <c r="AQ352" i="22" s="1"/>
  <c r="AQ354" i="22" s="1"/>
  <c r="BG112" i="21"/>
  <c r="BB136" i="21" s="1"/>
  <c r="BG111" i="27"/>
  <c r="AZ273" i="27"/>
  <c r="AZ273" i="31" s="1"/>
  <c r="AZ274" i="21"/>
  <c r="AX229" i="20"/>
  <c r="AS253" i="20" s="1"/>
  <c r="AS251" i="8"/>
  <c r="AS274" i="8" s="1"/>
  <c r="AP252" i="20"/>
  <c r="AU227" i="21"/>
  <c r="AP251" i="21" s="1"/>
  <c r="AU226" i="27"/>
  <c r="AL112" i="8"/>
  <c r="AL114" i="20" s="1"/>
  <c r="AH91" i="20"/>
  <c r="AD45" i="9"/>
  <c r="AD68" i="9" s="1"/>
  <c r="AF91" i="9" s="1"/>
  <c r="AD47" i="20"/>
  <c r="AD68" i="8"/>
  <c r="BF340" i="8"/>
  <c r="BF342" i="20" s="1"/>
  <c r="BB319" i="20"/>
  <c r="AQ163" i="20"/>
  <c r="AQ184" i="8"/>
  <c r="AY68" i="21"/>
  <c r="AY67" i="27"/>
  <c r="AY67" i="31" s="1"/>
  <c r="AT112" i="8"/>
  <c r="AT114" i="20" s="1"/>
  <c r="AP91" i="20"/>
  <c r="AC89" i="21"/>
  <c r="AC88" i="27"/>
  <c r="AC88" i="31" s="1"/>
  <c r="W89" i="27"/>
  <c r="W89" i="31" s="1"/>
  <c r="W90" i="21"/>
  <c r="BB70" i="20"/>
  <c r="BD91" i="8"/>
  <c r="AX112" i="8"/>
  <c r="AX114" i="20" s="1"/>
  <c r="AT91" i="20"/>
  <c r="AZ252" i="8"/>
  <c r="AZ275" i="8" s="1"/>
  <c r="BE230" i="20"/>
  <c r="AZ254" i="20" s="1"/>
  <c r="S135" i="21"/>
  <c r="X119" i="21"/>
  <c r="BF224" i="9"/>
  <c r="BB201" i="27"/>
  <c r="BB202" i="21"/>
  <c r="AB162" i="21"/>
  <c r="AB161" i="27"/>
  <c r="AB161" i="31" s="1"/>
  <c r="AA89" i="27"/>
  <c r="AA89" i="31" s="1"/>
  <c r="AA90" i="21"/>
  <c r="AT178" i="31"/>
  <c r="BE90" i="21"/>
  <c r="BE89" i="27"/>
  <c r="AQ45" i="27"/>
  <c r="AQ45" i="31" s="1"/>
  <c r="AQ46" i="21"/>
  <c r="AI290" i="31"/>
  <c r="AD49" i="20"/>
  <c r="AD70" i="8"/>
  <c r="AD47" i="9"/>
  <c r="AD70" i="9" s="1"/>
  <c r="AF93" i="9" s="1"/>
  <c r="AJ116" i="9" s="1"/>
  <c r="AE140" i="9" s="1"/>
  <c r="AE163" i="9" s="1"/>
  <c r="AE186" i="9" s="1"/>
  <c r="AG209" i="9" s="1"/>
  <c r="AK232" i="9" s="1"/>
  <c r="AF256" i="9" s="1"/>
  <c r="AF279" i="9" s="1"/>
  <c r="BI278" i="21"/>
  <c r="BI277" i="27"/>
  <c r="BI277" i="31" s="1"/>
  <c r="AC313" i="31"/>
  <c r="BC252" i="8"/>
  <c r="BC275" i="8" s="1"/>
  <c r="BH230" i="20"/>
  <c r="BC229" i="8"/>
  <c r="AY208" i="20"/>
  <c r="Q78" i="34"/>
  <c r="Q80" i="34" s="1"/>
  <c r="U179" i="9"/>
  <c r="U156" i="27"/>
  <c r="U157" i="21"/>
  <c r="AS247" i="21"/>
  <c r="AV224" i="9"/>
  <c r="AR202" i="21"/>
  <c r="AR201" i="27"/>
  <c r="AY202" i="9"/>
  <c r="AW179" i="27"/>
  <c r="AW180" i="21"/>
  <c r="AM164" i="20"/>
  <c r="AM185" i="8"/>
  <c r="AY46" i="21"/>
  <c r="AY68" i="9"/>
  <c r="T246" i="24"/>
  <c r="V119" i="27"/>
  <c r="Q142" i="27"/>
  <c r="AO336" i="24"/>
  <c r="AO337" i="21"/>
  <c r="AO336" i="27"/>
  <c r="AD180" i="9"/>
  <c r="AD158" i="21"/>
  <c r="AD157" i="27"/>
  <c r="AL48" i="20"/>
  <c r="AL69" i="8"/>
  <c r="AL46" i="9"/>
  <c r="W203" i="9"/>
  <c r="U181" i="21"/>
  <c r="U180" i="27"/>
  <c r="U180" i="31" s="1"/>
  <c r="AV314" i="24"/>
  <c r="AZ337" i="9"/>
  <c r="AV315" i="21"/>
  <c r="AV314" i="27"/>
  <c r="AY70" i="20"/>
  <c r="BA91" i="8"/>
  <c r="AC319" i="20"/>
  <c r="AG340" i="8"/>
  <c r="Z24" i="8"/>
  <c r="Y23" i="31"/>
  <c r="Z139" i="8"/>
  <c r="Z162" i="8" s="1"/>
  <c r="Y23" i="27"/>
  <c r="Y23" i="24"/>
  <c r="Y24" i="21"/>
  <c r="Y23" i="9"/>
  <c r="Y46" i="8"/>
  <c r="BB230" i="20"/>
  <c r="AW252" i="8"/>
  <c r="AW275" i="8" s="1"/>
  <c r="AM112" i="9"/>
  <c r="Z158" i="27"/>
  <c r="Z158" i="31" s="1"/>
  <c r="Z181" i="9"/>
  <c r="Z159" i="21"/>
  <c r="AG162" i="21"/>
  <c r="AG161" i="27"/>
  <c r="AG161" i="31" s="1"/>
  <c r="AX321" i="20"/>
  <c r="BB342" i="8"/>
  <c r="BB344" i="20" s="1"/>
  <c r="AS300" i="9"/>
  <c r="AU323" i="9"/>
  <c r="AY346" i="9" s="1"/>
  <c r="X274" i="21"/>
  <c r="X273" i="27"/>
  <c r="X273" i="31" s="1"/>
  <c r="AU342" i="20"/>
  <c r="AU45" i="27"/>
  <c r="AU45" i="31" s="1"/>
  <c r="AU68" i="9"/>
  <c r="AW91" i="9" s="1"/>
  <c r="BA114" i="9" s="1"/>
  <c r="AV138" i="9" s="1"/>
  <c r="AV161" i="9" s="1"/>
  <c r="AV184" i="9" s="1"/>
  <c r="AX207" i="9" s="1"/>
  <c r="BB230" i="9" s="1"/>
  <c r="AW254" i="9" s="1"/>
  <c r="AW277" i="9" s="1"/>
  <c r="AI164" i="20"/>
  <c r="AI185" i="8"/>
  <c r="AZ48" i="20"/>
  <c r="AZ69" i="8"/>
  <c r="AZ46" i="9"/>
  <c r="AT231" i="20"/>
  <c r="AO253" i="8"/>
  <c r="AO276" i="8" s="1"/>
  <c r="AB299" i="9"/>
  <c r="AD322" i="9"/>
  <c r="AH345" i="9" s="1"/>
  <c r="AX68" i="21"/>
  <c r="AX67" i="27"/>
  <c r="V252" i="20"/>
  <c r="AG139" i="8"/>
  <c r="AG162" i="8" s="1"/>
  <c r="AG24" i="8"/>
  <c r="AF23" i="31"/>
  <c r="AF23" i="27"/>
  <c r="AF23" i="24"/>
  <c r="AF24" i="21"/>
  <c r="AF23" i="9"/>
  <c r="AF46" i="8"/>
  <c r="AE165" i="20"/>
  <c r="AE186" i="8"/>
  <c r="AL321" i="8"/>
  <c r="AJ300" i="20"/>
  <c r="AP134" i="27"/>
  <c r="AU110" i="31"/>
  <c r="AD251" i="8"/>
  <c r="AD274" i="8" s="1"/>
  <c r="AI229" i="20"/>
  <c r="BA165" i="20"/>
  <c r="BA186" i="8"/>
  <c r="U190" i="20"/>
  <c r="U191" i="20" s="1"/>
  <c r="BB112" i="21"/>
  <c r="X24" i="8"/>
  <c r="X139" i="8"/>
  <c r="X162" i="8" s="1"/>
  <c r="W23" i="31"/>
  <c r="W23" i="27"/>
  <c r="W23" i="24"/>
  <c r="W24" i="21"/>
  <c r="W23" i="9"/>
  <c r="W46" i="8"/>
  <c r="AX207" i="8"/>
  <c r="AV186" i="20"/>
  <c r="S100" i="34"/>
  <c r="S108" i="34" s="1"/>
  <c r="S30" i="34"/>
  <c r="AC320" i="8"/>
  <c r="AA299" i="20"/>
  <c r="AO246" i="24"/>
  <c r="AT234" i="24"/>
  <c r="AE337" i="21"/>
  <c r="AE336" i="24"/>
  <c r="AE336" i="27"/>
  <c r="AM252" i="8"/>
  <c r="AM275" i="8" s="1"/>
  <c r="AR230" i="20"/>
  <c r="AV248" i="27"/>
  <c r="BA224" i="31"/>
  <c r="AV248" i="31" s="1"/>
  <c r="AF109" i="31"/>
  <c r="AA133" i="27"/>
  <c r="AI46" i="21"/>
  <c r="AI45" i="27"/>
  <c r="AI45" i="31" s="1"/>
  <c r="AU247" i="21"/>
  <c r="R312" i="31"/>
  <c r="X199" i="31"/>
  <c r="AY156" i="31"/>
  <c r="AQ89" i="27"/>
  <c r="AQ90" i="21"/>
  <c r="AS232" i="20"/>
  <c r="AN254" i="8"/>
  <c r="AN277" i="8" s="1"/>
  <c r="AG135" i="9"/>
  <c r="AG158" i="9" s="1"/>
  <c r="W244" i="31"/>
  <c r="AM319" i="21"/>
  <c r="AM318" i="27"/>
  <c r="AM318" i="31" s="1"/>
  <c r="AH247" i="9"/>
  <c r="AH270" i="9" s="1"/>
  <c r="AM223" i="24"/>
  <c r="AM224" i="21"/>
  <c r="AM223" i="27"/>
  <c r="AG112" i="8"/>
  <c r="AG114" i="20" s="1"/>
  <c r="AC91" i="20"/>
  <c r="AM336" i="27"/>
  <c r="AM336" i="24"/>
  <c r="AM337" i="21"/>
  <c r="Z155" i="31"/>
  <c r="X251" i="8"/>
  <c r="X274" i="8" s="1"/>
  <c r="AC229" i="20"/>
  <c r="AK342" i="20"/>
  <c r="AT44" i="31"/>
  <c r="AL229" i="8"/>
  <c r="AH208" i="20"/>
  <c r="AB318" i="8"/>
  <c r="Z297" i="20"/>
  <c r="T211" i="24"/>
  <c r="T212" i="24" s="1"/>
  <c r="AD250" i="27"/>
  <c r="AI226" i="31"/>
  <c r="AD250" i="31" s="1"/>
  <c r="AF70" i="20"/>
  <c r="AH91" i="8"/>
  <c r="X312" i="31"/>
  <c r="AW202" i="9"/>
  <c r="AU179" i="27"/>
  <c r="AU180" i="21"/>
  <c r="AU135" i="9"/>
  <c r="AU158" i="9" s="1"/>
  <c r="AL135" i="21"/>
  <c r="AK270" i="21"/>
  <c r="AK292" i="9"/>
  <c r="AK269" i="24"/>
  <c r="AK281" i="24" s="1"/>
  <c r="AK282" i="24" s="1"/>
  <c r="AK269" i="27"/>
  <c r="AM315" i="9"/>
  <c r="BD247" i="27"/>
  <c r="BI223" i="31"/>
  <c r="AD340" i="22"/>
  <c r="AD351" i="22" s="1"/>
  <c r="AD352" i="22" s="1"/>
  <c r="AD354" i="22" s="1"/>
  <c r="AD341" i="20"/>
  <c r="W319" i="9"/>
  <c r="AA342" i="9" s="1"/>
  <c r="U296" i="9"/>
  <c r="U273" i="27"/>
  <c r="U273" i="31" s="1"/>
  <c r="U274" i="21"/>
  <c r="AZ44" i="31"/>
  <c r="AL68" i="21"/>
  <c r="AL67" i="27"/>
  <c r="AL297" i="8"/>
  <c r="AL276" i="20"/>
  <c r="AM200" i="31"/>
  <c r="AA206" i="8"/>
  <c r="Y185" i="20"/>
  <c r="AM246" i="24"/>
  <c r="AR234" i="24"/>
  <c r="AU91" i="8"/>
  <c r="AS70" i="20"/>
  <c r="AO70" i="20"/>
  <c r="AO68" i="27" s="1"/>
  <c r="AO68" i="31" s="1"/>
  <c r="AQ91" i="8"/>
  <c r="AJ222" i="31"/>
  <c r="AE246" i="27"/>
  <c r="BE91" i="8"/>
  <c r="BC70" i="20"/>
  <c r="AF90" i="21"/>
  <c r="AF89" i="27"/>
  <c r="AF89" i="31" s="1"/>
  <c r="AG290" i="31"/>
  <c r="AB354" i="22"/>
  <c r="AX294" i="27"/>
  <c r="AX294" i="31" s="1"/>
  <c r="AX295" i="21"/>
  <c r="U318" i="8"/>
  <c r="S297" i="20"/>
  <c r="S304" i="8"/>
  <c r="S352" i="8" s="1"/>
  <c r="Y336" i="24"/>
  <c r="Y336" i="27"/>
  <c r="Y337" i="21"/>
  <c r="BI68" i="27"/>
  <c r="BK91" i="9"/>
  <c r="BH67" i="31"/>
  <c r="AI316" i="24"/>
  <c r="AI317" i="21"/>
  <c r="AI316" i="27"/>
  <c r="AI316" i="31" s="1"/>
  <c r="AM339" i="9"/>
  <c r="Z163" i="20"/>
  <c r="Z184" i="8"/>
  <c r="AC246" i="24"/>
  <c r="AH234" i="24"/>
  <c r="AF337" i="9"/>
  <c r="AB314" i="24"/>
  <c r="AB315" i="21"/>
  <c r="AB314" i="27"/>
  <c r="BJ280" i="20"/>
  <c r="BJ301" i="8"/>
  <c r="AS114" i="21"/>
  <c r="AN138" i="21" s="1"/>
  <c r="AS113" i="27"/>
  <c r="AO71" i="20"/>
  <c r="AQ92" i="8"/>
  <c r="AC253" i="8"/>
  <c r="AC276" i="8" s="1"/>
  <c r="AH231" i="20"/>
  <c r="Q199" i="31"/>
  <c r="Q211" i="31" s="1"/>
  <c r="Q211" i="27"/>
  <c r="Q212" i="27" s="1"/>
  <c r="T155" i="31"/>
  <c r="AN90" i="9"/>
  <c r="O289" i="31"/>
  <c r="Z114" i="8"/>
  <c r="V95" i="8"/>
  <c r="R245" i="24"/>
  <c r="BF140" i="8"/>
  <c r="BF163" i="8" s="1"/>
  <c r="BF25" i="8"/>
  <c r="BE24" i="31"/>
  <c r="BE24" i="27"/>
  <c r="BE24" i="24"/>
  <c r="BE25" i="21"/>
  <c r="BE24" i="9"/>
  <c r="BE47" i="8"/>
  <c r="AQ246" i="27"/>
  <c r="AV222" i="31"/>
  <c r="AQ252" i="8"/>
  <c r="AQ275" i="8" s="1"/>
  <c r="AV230" i="20"/>
  <c r="AA252" i="20"/>
  <c r="AF112" i="31"/>
  <c r="AA136" i="31" s="1"/>
  <c r="AA136" i="27"/>
  <c r="BL164" i="27"/>
  <c r="BL164" i="31" s="1"/>
  <c r="X318" i="8"/>
  <c r="V297" i="20"/>
  <c r="Z245" i="31"/>
  <c r="AV245" i="31"/>
  <c r="AP341" i="8"/>
  <c r="AL320" i="20"/>
  <c r="AV247" i="9"/>
  <c r="AV270" i="9" s="1"/>
  <c r="BA223" i="24"/>
  <c r="BA224" i="21"/>
  <c r="BA223" i="27"/>
  <c r="X248" i="9"/>
  <c r="X271" i="9" s="1"/>
  <c r="AC224" i="27"/>
  <c r="AC225" i="21"/>
  <c r="X249" i="21" s="1"/>
  <c r="AO164" i="20"/>
  <c r="AO185" i="8"/>
  <c r="R306" i="20"/>
  <c r="R307" i="20" s="1"/>
  <c r="R355" i="20" s="1"/>
  <c r="BL256" i="8"/>
  <c r="BL279" i="8" s="1"/>
  <c r="BQ234" i="20"/>
  <c r="N244" i="31"/>
  <c r="S234" i="31"/>
  <c r="N258" i="31" s="1"/>
  <c r="AN321" i="20"/>
  <c r="AR342" i="8"/>
  <c r="AR344" i="20" s="1"/>
  <c r="AU164" i="20"/>
  <c r="AU185" i="8"/>
  <c r="AO114" i="20"/>
  <c r="AO113" i="31"/>
  <c r="AJ137" i="31" s="1"/>
  <c r="AJ137" i="27"/>
  <c r="Q312" i="31"/>
  <c r="Y253" i="20"/>
  <c r="AD228" i="21"/>
  <c r="Y252" i="21" s="1"/>
  <c r="AD227" i="27"/>
  <c r="AZ135" i="21"/>
  <c r="BF207" i="8"/>
  <c r="BD186" i="20"/>
  <c r="BJ253" i="8"/>
  <c r="BJ276" i="8" s="1"/>
  <c r="BO231" i="20"/>
  <c r="BG342" i="20"/>
  <c r="BF92" i="20"/>
  <c r="BJ113" i="8"/>
  <c r="BJ115" i="20" s="1"/>
  <c r="AK45" i="27"/>
  <c r="AK45" i="31" s="1"/>
  <c r="AS156" i="31"/>
  <c r="AD140" i="8"/>
  <c r="AD163" i="8" s="1"/>
  <c r="AD25" i="8"/>
  <c r="AC24" i="31"/>
  <c r="AC24" i="27"/>
  <c r="AC24" i="24"/>
  <c r="AC25" i="21"/>
  <c r="AC24" i="9"/>
  <c r="AC47" i="8"/>
  <c r="BI89" i="31"/>
  <c r="AP224" i="9"/>
  <c r="AL202" i="21"/>
  <c r="AL201" i="27"/>
  <c r="AM251" i="27"/>
  <c r="AR227" i="31"/>
  <c r="AM251" i="31" s="1"/>
  <c r="AL72" i="20"/>
  <c r="AN93" i="8"/>
  <c r="X246" i="21"/>
  <c r="AY246" i="24"/>
  <c r="BD234" i="24"/>
  <c r="Y90" i="8"/>
  <c r="W69" i="20"/>
  <c r="AF113" i="8"/>
  <c r="AF115" i="20" s="1"/>
  <c r="AB92" i="20"/>
  <c r="BH227" i="9"/>
  <c r="BD204" i="27"/>
  <c r="BD204" i="31" s="1"/>
  <c r="BD205" i="21"/>
  <c r="AC200" i="31"/>
  <c r="AK208" i="20"/>
  <c r="AO229" i="8"/>
  <c r="AB45" i="21"/>
  <c r="AB44" i="27"/>
  <c r="AY164" i="20"/>
  <c r="AY185" i="8"/>
  <c r="AZ319" i="9"/>
  <c r="BD342" i="9" s="1"/>
  <c r="AX296" i="9"/>
  <c r="AX273" i="27"/>
  <c r="AX273" i="31" s="1"/>
  <c r="AX274" i="21"/>
  <c r="AJ248" i="27"/>
  <c r="AO224" i="31"/>
  <c r="AJ248" i="31" s="1"/>
  <c r="AH294" i="27"/>
  <c r="AH294" i="31" s="1"/>
  <c r="AH295" i="21"/>
  <c r="BN225" i="9"/>
  <c r="AA48" i="20"/>
  <c r="AA69" i="8"/>
  <c r="AA46" i="9"/>
  <c r="BI320" i="27"/>
  <c r="BI320" i="31" s="1"/>
  <c r="AE276" i="20"/>
  <c r="AE297" i="8"/>
  <c r="AF268" i="31"/>
  <c r="BM113" i="21"/>
  <c r="BM112" i="27"/>
  <c r="AM274" i="27"/>
  <c r="AM274" i="31" s="1"/>
  <c r="AM275" i="21"/>
  <c r="AC67" i="21"/>
  <c r="BJ46" i="27"/>
  <c r="BJ69" i="9"/>
  <c r="BC182" i="9"/>
  <c r="BC159" i="27"/>
  <c r="BC159" i="31" s="1"/>
  <c r="BC160" i="21"/>
  <c r="AE47" i="20"/>
  <c r="AE68" i="8"/>
  <c r="AE45" i="9"/>
  <c r="AX247" i="9"/>
  <c r="AX270" i="9" s="1"/>
  <c r="BC223" i="24"/>
  <c r="BC223" i="27"/>
  <c r="BC224" i="21"/>
  <c r="AG66" i="31"/>
  <c r="AO246" i="27"/>
  <c r="AT222" i="31"/>
  <c r="BI45" i="31"/>
  <c r="AR222" i="31"/>
  <c r="AM246" i="27"/>
  <c r="AD228" i="8"/>
  <c r="Z207" i="20"/>
  <c r="AV112" i="21"/>
  <c r="AV111" i="27"/>
  <c r="AQ205" i="9"/>
  <c r="AO183" i="21"/>
  <c r="AO182" i="27"/>
  <c r="AO182" i="31" s="1"/>
  <c r="AL319" i="27"/>
  <c r="AL319" i="31" s="1"/>
  <c r="AL320" i="21"/>
  <c r="AR315" i="21"/>
  <c r="AR314" i="27"/>
  <c r="AR314" i="24"/>
  <c r="AV337" i="9"/>
  <c r="AC275" i="20"/>
  <c r="AC296" i="8"/>
  <c r="AX253" i="20"/>
  <c r="Y314" i="21"/>
  <c r="Y313" i="24"/>
  <c r="Y313" i="27"/>
  <c r="AC336" i="9"/>
  <c r="AP342" i="27"/>
  <c r="AP342" i="31" s="1"/>
  <c r="AP343" i="21"/>
  <c r="BE68" i="9"/>
  <c r="AZ178" i="31"/>
  <c r="BK257" i="20"/>
  <c r="BP231" i="27"/>
  <c r="BP232" i="21"/>
  <c r="BK256" i="21" s="1"/>
  <c r="AD178" i="31"/>
  <c r="AX204" i="9"/>
  <c r="AV182" i="21"/>
  <c r="AV181" i="27"/>
  <c r="AV181" i="31" s="1"/>
  <c r="T247" i="21"/>
  <c r="AX297" i="8"/>
  <c r="AX276" i="20"/>
  <c r="BC164" i="20"/>
  <c r="BC185" i="8"/>
  <c r="BE70" i="20"/>
  <c r="BG91" i="8"/>
  <c r="AG247" i="21"/>
  <c r="BF157" i="31"/>
  <c r="V134" i="9"/>
  <c r="V157" i="9" s="1"/>
  <c r="BB88" i="31"/>
  <c r="AD207" i="8"/>
  <c r="AB186" i="20"/>
  <c r="AT291" i="27"/>
  <c r="AT291" i="24"/>
  <c r="AT292" i="21"/>
  <c r="AH183" i="9"/>
  <c r="AH161" i="21"/>
  <c r="AH160" i="27"/>
  <c r="AH160" i="31" s="1"/>
  <c r="AY45" i="27"/>
  <c r="BK301" i="8"/>
  <c r="BK280" i="20"/>
  <c r="BF134" i="31"/>
  <c r="AM188" i="20"/>
  <c r="AO209" i="8"/>
  <c r="BP117" i="21"/>
  <c r="BK141" i="21" s="1"/>
  <c r="BP116" i="27"/>
  <c r="BE252" i="8"/>
  <c r="BE275" i="8" s="1"/>
  <c r="BJ230" i="20"/>
  <c r="Y163" i="20"/>
  <c r="Y184" i="8"/>
  <c r="AJ224" i="9"/>
  <c r="AF201" i="27"/>
  <c r="AF202" i="21"/>
  <c r="Y222" i="31"/>
  <c r="T246" i="27"/>
  <c r="AX44" i="31"/>
  <c r="Q132" i="31"/>
  <c r="V118" i="31"/>
  <c r="Q142" i="31" s="1"/>
  <c r="S247" i="9"/>
  <c r="S270" i="9" s="1"/>
  <c r="X224" i="21"/>
  <c r="S248" i="21" s="1"/>
  <c r="X223" i="27"/>
  <c r="X223" i="24"/>
  <c r="S247" i="24" s="1"/>
  <c r="AY133" i="31"/>
  <c r="AE91" i="20"/>
  <c r="AI112" i="8"/>
  <c r="AI114" i="20" s="1"/>
  <c r="Z135" i="27"/>
  <c r="AE111" i="31"/>
  <c r="Z135" i="31" s="1"/>
  <c r="BI114" i="20"/>
  <c r="BM345" i="21"/>
  <c r="BM344" i="27"/>
  <c r="BM344" i="31" s="1"/>
  <c r="AS91" i="8"/>
  <c r="AQ70" i="20"/>
  <c r="AH268" i="31"/>
  <c r="AH111" i="9"/>
  <c r="AW91" i="8"/>
  <c r="AU70" i="20"/>
  <c r="AH69" i="8"/>
  <c r="AH48" i="20"/>
  <c r="AH46" i="9"/>
  <c r="AH69" i="9" s="1"/>
  <c r="AJ92" i="9" s="1"/>
  <c r="AN115" i="9" s="1"/>
  <c r="AI139" i="9" s="1"/>
  <c r="AI162" i="9" s="1"/>
  <c r="AI185" i="9" s="1"/>
  <c r="AK208" i="9" s="1"/>
  <c r="AO231" i="9" s="1"/>
  <c r="AJ255" i="9" s="1"/>
  <c r="AJ278" i="9" s="1"/>
  <c r="BF111" i="27"/>
  <c r="BF112" i="21"/>
  <c r="X336" i="27"/>
  <c r="X337" i="21"/>
  <c r="X336" i="24"/>
  <c r="AT112" i="21"/>
  <c r="AT111" i="27"/>
  <c r="AF272" i="21"/>
  <c r="AF271" i="27"/>
  <c r="AF271" i="31" s="1"/>
  <c r="AF294" i="9"/>
  <c r="AH317" i="9"/>
  <c r="AH180" i="9"/>
  <c r="AH157" i="27"/>
  <c r="AH158" i="21"/>
  <c r="BD113" i="8"/>
  <c r="AZ92" i="20"/>
  <c r="V275" i="20"/>
  <c r="V296" i="8"/>
  <c r="AF163" i="20"/>
  <c r="AF184" i="8"/>
  <c r="AF141" i="8"/>
  <c r="AF164" i="8" s="1"/>
  <c r="AE25" i="31"/>
  <c r="AE25" i="27"/>
  <c r="AE25" i="24"/>
  <c r="AE26" i="21"/>
  <c r="AE25" i="9"/>
  <c r="AE48" i="8"/>
  <c r="AH67" i="27"/>
  <c r="AJ90" i="9"/>
  <c r="AS208" i="20"/>
  <c r="AW229" i="8"/>
  <c r="BL165" i="20"/>
  <c r="BL186" i="8"/>
  <c r="AZ49" i="20"/>
  <c r="AZ70" i="8"/>
  <c r="AZ47" i="9"/>
  <c r="AZ70" i="9" s="1"/>
  <c r="BK323" i="8"/>
  <c r="BI302" i="20"/>
  <c r="AA43" i="31"/>
  <c r="V47" i="20"/>
  <c r="V68" i="8"/>
  <c r="V45" i="9"/>
  <c r="AE313" i="31"/>
  <c r="BC337" i="21"/>
  <c r="BC336" i="24"/>
  <c r="BC336" i="27"/>
  <c r="AJ88" i="31"/>
  <c r="U89" i="21"/>
  <c r="U96" i="21" s="1"/>
  <c r="U97" i="21" s="1"/>
  <c r="U88" i="27"/>
  <c r="U97" i="20"/>
  <c r="U98" i="20" s="1"/>
  <c r="AO247" i="21"/>
  <c r="AB245" i="31"/>
  <c r="BB207" i="8"/>
  <c r="AZ186" i="20"/>
  <c r="AJ68" i="21"/>
  <c r="AJ67" i="27"/>
  <c r="AW114" i="20"/>
  <c r="AI70" i="20"/>
  <c r="AI69" i="21" s="1"/>
  <c r="AK91" i="8"/>
  <c r="AU133" i="31"/>
  <c r="BA202" i="9"/>
  <c r="AY179" i="27"/>
  <c r="AY180" i="21"/>
  <c r="BJ72" i="21"/>
  <c r="BL94" i="9"/>
  <c r="BP117" i="9" s="1"/>
  <c r="BK141" i="9" s="1"/>
  <c r="BK164" i="9" s="1"/>
  <c r="AO207" i="27"/>
  <c r="AO207" i="31" s="1"/>
  <c r="AO208" i="21"/>
  <c r="AY342" i="20"/>
  <c r="AU290" i="31"/>
  <c r="AD273" i="27"/>
  <c r="AD273" i="31" s="1"/>
  <c r="AD274" i="21"/>
  <c r="BG247" i="9"/>
  <c r="BG270" i="9" s="1"/>
  <c r="AA67" i="21"/>
  <c r="AA66" i="27"/>
  <c r="AA66" i="31" s="1"/>
  <c r="AS336" i="24"/>
  <c r="AS337" i="21"/>
  <c r="AS336" i="27"/>
  <c r="AB201" i="9"/>
  <c r="Z179" i="21"/>
  <c r="Z178" i="27"/>
  <c r="AW228" i="9"/>
  <c r="BC112" i="9"/>
  <c r="AS110" i="31"/>
  <c r="AN134" i="27"/>
  <c r="AV180" i="9"/>
  <c r="AV158" i="21"/>
  <c r="AV157" i="27"/>
  <c r="AS114" i="20"/>
  <c r="AF183" i="27"/>
  <c r="AF183" i="31" s="1"/>
  <c r="AF184" i="21"/>
  <c r="BD314" i="31"/>
  <c r="AQ313" i="31"/>
  <c r="AM208" i="20"/>
  <c r="AQ229" i="8"/>
  <c r="T199" i="31"/>
  <c r="AB335" i="24"/>
  <c r="AB336" i="21"/>
  <c r="AB335" i="27"/>
  <c r="AK246" i="27"/>
  <c r="AP222" i="31"/>
  <c r="BD248" i="21"/>
  <c r="AJ291" i="24"/>
  <c r="AJ292" i="21"/>
  <c r="AJ291" i="27"/>
  <c r="Z199" i="31"/>
  <c r="AN92" i="20"/>
  <c r="AR113" i="8"/>
  <c r="AR115" i="20" s="1"/>
  <c r="AL253" i="20"/>
  <c r="V156" i="31"/>
  <c r="AX88" i="31"/>
  <c r="AO315" i="9"/>
  <c r="AM269" i="24"/>
  <c r="AM281" i="24" s="1"/>
  <c r="AM282" i="24" s="1"/>
  <c r="AM292" i="9"/>
  <c r="AM269" i="27"/>
  <c r="AM270" i="21"/>
  <c r="BM342" i="8"/>
  <c r="BI321" i="20"/>
  <c r="AS45" i="27"/>
  <c r="AS45" i="31" s="1"/>
  <c r="AO45" i="27"/>
  <c r="AO45" i="31" s="1"/>
  <c r="AO46" i="21"/>
  <c r="AE246" i="24"/>
  <c r="AJ234" i="24"/>
  <c r="BC45" i="27"/>
  <c r="BC46" i="21"/>
  <c r="AJ112" i="27"/>
  <c r="AJ113" i="21"/>
  <c r="AE137" i="21" s="1"/>
  <c r="AX181" i="27"/>
  <c r="AX181" i="31" s="1"/>
  <c r="AZ204" i="9"/>
  <c r="AX182" i="21"/>
  <c r="S283" i="20"/>
  <c r="S284" i="20" s="1"/>
  <c r="BB341" i="8"/>
  <c r="AX320" i="20"/>
  <c r="AA87" i="31"/>
  <c r="AG294" i="21"/>
  <c r="AG293" i="27"/>
  <c r="AG293" i="31" s="1"/>
  <c r="AG293" i="24"/>
  <c r="Y68" i="8"/>
  <c r="Y47" i="20"/>
  <c r="Y45" i="9"/>
  <c r="AC247" i="21"/>
  <c r="Z201" i="9"/>
  <c r="X179" i="21"/>
  <c r="X178" i="27"/>
  <c r="AP178" i="31"/>
  <c r="Z268" i="31"/>
  <c r="BJ257" i="20"/>
  <c r="BO231" i="27"/>
  <c r="BO232" i="21"/>
  <c r="BJ256" i="21" s="1"/>
  <c r="AO90" i="27"/>
  <c r="AO90" i="31" s="1"/>
  <c r="AO91" i="21"/>
  <c r="AO46" i="27"/>
  <c r="AO46" i="31" s="1"/>
  <c r="AJ111" i="27"/>
  <c r="AJ112" i="21"/>
  <c r="AT135" i="21"/>
  <c r="AD207" i="21"/>
  <c r="AD206" i="27"/>
  <c r="AD206" i="31" s="1"/>
  <c r="U222" i="24"/>
  <c r="P246" i="9"/>
  <c r="P269" i="9" s="1"/>
  <c r="U222" i="27"/>
  <c r="U223" i="21"/>
  <c r="U234" i="9"/>
  <c r="P258" i="9" s="1"/>
  <c r="AW68" i="9"/>
  <c r="AI342" i="20"/>
  <c r="AL44" i="31"/>
  <c r="AW156" i="31"/>
  <c r="Y111" i="9"/>
  <c r="U95" i="9"/>
  <c r="Y250" i="27"/>
  <c r="AD226" i="31"/>
  <c r="Y250" i="31" s="1"/>
  <c r="AN185" i="27"/>
  <c r="AN185" i="31" s="1"/>
  <c r="AN186" i="21"/>
  <c r="BD48" i="20"/>
  <c r="BD69" i="8"/>
  <c r="BD46" i="9"/>
  <c r="AN88" i="31"/>
  <c r="AP180" i="9"/>
  <c r="AP158" i="21"/>
  <c r="AP157" i="27"/>
  <c r="AQ202" i="9"/>
  <c r="AO180" i="21"/>
  <c r="AO179" i="27"/>
  <c r="AQ247" i="21"/>
  <c r="AA296" i="8"/>
  <c r="AA275" i="20"/>
  <c r="AF178" i="31"/>
  <c r="AD135" i="21"/>
  <c r="AC156" i="31"/>
  <c r="AN48" i="20"/>
  <c r="AN69" i="8"/>
  <c r="AN46" i="9"/>
  <c r="AN69" i="9" s="1"/>
  <c r="AZ341" i="8"/>
  <c r="AV320" i="20"/>
  <c r="U133" i="31"/>
  <c r="AQ228" i="31"/>
  <c r="AL252" i="31" s="1"/>
  <c r="AL252" i="27"/>
  <c r="T319" i="20"/>
  <c r="X340" i="8"/>
  <c r="R67" i="34"/>
  <c r="T327" i="8"/>
  <c r="BM209" i="27"/>
  <c r="BM209" i="31" s="1"/>
  <c r="BM210" i="21"/>
  <c r="AE135" i="9"/>
  <c r="AE158" i="9" s="1"/>
  <c r="N258" i="27"/>
  <c r="S235" i="27"/>
  <c r="AT48" i="20"/>
  <c r="AT69" i="8"/>
  <c r="AT46" i="9"/>
  <c r="AT69" i="9" s="1"/>
  <c r="BA319" i="8"/>
  <c r="AY298" i="20"/>
  <c r="AA340" i="8"/>
  <c r="W319" i="20"/>
  <c r="U336" i="21"/>
  <c r="U335" i="27"/>
  <c r="U335" i="24"/>
  <c r="Y297" i="8"/>
  <c r="Y276" i="20"/>
  <c r="BC340" i="21"/>
  <c r="BC339" i="24"/>
  <c r="BC339" i="27"/>
  <c r="BC339" i="31" s="1"/>
  <c r="BD68" i="21"/>
  <c r="AM91" i="8"/>
  <c r="AK70" i="20"/>
  <c r="T252" i="20"/>
  <c r="Y236" i="20"/>
  <c r="AU202" i="9"/>
  <c r="AS180" i="21"/>
  <c r="AS179" i="27"/>
  <c r="AC164" i="20"/>
  <c r="AC185" i="8"/>
  <c r="AS115" i="8"/>
  <c r="AS117" i="20" s="1"/>
  <c r="AO94" i="20"/>
  <c r="W222" i="24"/>
  <c r="R246" i="24" s="1"/>
  <c r="R246" i="9"/>
  <c r="R269" i="9" s="1"/>
  <c r="W222" i="27"/>
  <c r="W223" i="21"/>
  <c r="R247" i="21" s="1"/>
  <c r="AY246" i="27"/>
  <c r="BD222" i="31"/>
  <c r="AE320" i="20"/>
  <c r="AI341" i="8"/>
  <c r="AI343" i="20" s="1"/>
  <c r="AM313" i="31"/>
  <c r="AP230" i="20"/>
  <c r="AK252" i="8"/>
  <c r="AK275" i="8" s="1"/>
  <c r="AR141" i="8"/>
  <c r="AR164" i="8" s="1"/>
  <c r="AQ25" i="31"/>
  <c r="AQ25" i="27"/>
  <c r="AQ25" i="24"/>
  <c r="AQ26" i="21"/>
  <c r="AQ25" i="9"/>
  <c r="AQ48" i="8"/>
  <c r="AW299" i="20"/>
  <c r="AY320" i="8"/>
  <c r="AO252" i="8"/>
  <c r="AO275" i="8" s="1"/>
  <c r="AT230" i="20"/>
  <c r="AM342" i="20"/>
  <c r="AX48" i="20"/>
  <c r="AX69" i="8"/>
  <c r="AX46" i="9"/>
  <c r="P314" i="21"/>
  <c r="P328" i="21" s="1"/>
  <c r="P329" i="21" s="1"/>
  <c r="P327" i="9"/>
  <c r="T336" i="9"/>
  <c r="P313" i="27"/>
  <c r="P313" i="24"/>
  <c r="P327" i="24" s="1"/>
  <c r="P328" i="24" s="1"/>
  <c r="N141" i="34"/>
  <c r="N156" i="34" s="1"/>
  <c r="N158" i="34" s="1"/>
  <c r="N160" i="34" s="1"/>
  <c r="N90" i="33"/>
  <c r="N95" i="33" s="1"/>
  <c r="N97" i="33" s="1"/>
  <c r="N99" i="33" s="1"/>
  <c r="AQ342" i="20"/>
  <c r="AI135" i="9"/>
  <c r="AI158" i="9" s="1"/>
  <c r="BB111" i="27"/>
  <c r="AW135" i="9"/>
  <c r="AW158" i="9" s="1"/>
  <c r="AU200" i="31"/>
  <c r="AE156" i="31"/>
  <c r="BD25" i="8"/>
  <c r="BD140" i="8"/>
  <c r="BD163" i="8" s="1"/>
  <c r="BC24" i="31"/>
  <c r="BC24" i="27"/>
  <c r="BC24" i="24"/>
  <c r="BC24" i="9"/>
  <c r="BC25" i="21"/>
  <c r="BC47" i="8"/>
  <c r="AY112" i="9"/>
  <c r="AA319" i="21"/>
  <c r="AA318" i="27"/>
  <c r="AA318" i="31" s="1"/>
  <c r="AK298" i="20"/>
  <c r="AM319" i="8"/>
  <c r="AP115" i="21"/>
  <c r="AK139" i="21" s="1"/>
  <c r="AP114" i="27"/>
  <c r="Z112" i="9"/>
  <c r="Z46" i="21"/>
  <c r="Z68" i="9"/>
  <c r="W183" i="21"/>
  <c r="W182" i="27"/>
  <c r="W182" i="31" s="1"/>
  <c r="AU249" i="9"/>
  <c r="AU272" i="9" s="1"/>
  <c r="AZ225" i="27"/>
  <c r="AZ226" i="21"/>
  <c r="AU250" i="21" s="1"/>
  <c r="AN180" i="9"/>
  <c r="AN157" i="27"/>
  <c r="AN158" i="21"/>
  <c r="AO188" i="20"/>
  <c r="AQ209" i="8"/>
  <c r="AO90" i="21"/>
  <c r="AO89" i="27"/>
  <c r="AK247" i="21"/>
  <c r="Z276" i="20"/>
  <c r="Z297" i="8"/>
  <c r="AT134" i="27"/>
  <c r="AY110" i="31"/>
  <c r="AP210" i="20"/>
  <c r="AT231" i="8"/>
  <c r="AQ156" i="31"/>
  <c r="AH245" i="31"/>
  <c r="AD207" i="20"/>
  <c r="AH228" i="8"/>
  <c r="BD337" i="9"/>
  <c r="AZ314" i="24"/>
  <c r="AZ315" i="21"/>
  <c r="AZ314" i="27"/>
  <c r="AI252" i="8"/>
  <c r="AI275" i="8" s="1"/>
  <c r="AN230" i="20"/>
  <c r="AR178" i="31"/>
  <c r="AC87" i="31"/>
  <c r="AO342" i="20"/>
  <c r="T275" i="20"/>
  <c r="T296" i="8"/>
  <c r="T281" i="8"/>
  <c r="AB69" i="8"/>
  <c r="AB48" i="20"/>
  <c r="AB46" i="9"/>
  <c r="AB69" i="9" s="1"/>
  <c r="AB248" i="9"/>
  <c r="AB271" i="9" s="1"/>
  <c r="AG225" i="21"/>
  <c r="AB249" i="21" s="1"/>
  <c r="AG224" i="27"/>
  <c r="AY269" i="24"/>
  <c r="AY270" i="21"/>
  <c r="AY292" i="9"/>
  <c r="BA315" i="9"/>
  <c r="AY269" i="27"/>
  <c r="AC295" i="27"/>
  <c r="AC295" i="31" s="1"/>
  <c r="AC296" i="21"/>
  <c r="AY336" i="27"/>
  <c r="AY336" i="24"/>
  <c r="AY337" i="21"/>
  <c r="AQ336" i="27"/>
  <c r="AQ336" i="24"/>
  <c r="AQ337" i="21"/>
  <c r="AB247" i="9"/>
  <c r="AB270" i="9" s="1"/>
  <c r="AG223" i="24"/>
  <c r="AG223" i="27"/>
  <c r="AG224" i="21"/>
  <c r="AQ165" i="20"/>
  <c r="AQ186" i="8"/>
  <c r="AZ180" i="9"/>
  <c r="AZ157" i="27"/>
  <c r="AZ158" i="21"/>
  <c r="AF299" i="9"/>
  <c r="AH322" i="9"/>
  <c r="AL345" i="9" s="1"/>
  <c r="Q143" i="21"/>
  <c r="V120" i="21"/>
  <c r="N267" i="31"/>
  <c r="N281" i="31" s="1"/>
  <c r="N281" i="27"/>
  <c r="N282" i="27" s="1"/>
  <c r="AL317" i="9"/>
  <c r="AJ294" i="9"/>
  <c r="AJ271" i="27"/>
  <c r="AJ271" i="31" s="1"/>
  <c r="AJ272" i="21"/>
  <c r="BA298" i="20"/>
  <c r="BC319" i="8"/>
  <c r="Y177" i="31"/>
  <c r="AG202" i="9"/>
  <c r="AE179" i="27"/>
  <c r="AE180" i="21"/>
  <c r="AE253" i="20"/>
  <c r="AJ227" i="27"/>
  <c r="AJ228" i="21"/>
  <c r="AE252" i="21" s="1"/>
  <c r="BB48" i="20"/>
  <c r="BB69" i="8"/>
  <c r="BB46" i="9"/>
  <c r="AK313" i="31"/>
  <c r="AG246" i="24"/>
  <c r="AL234" i="24"/>
  <c r="AH314" i="27"/>
  <c r="AH314" i="24"/>
  <c r="AL337" i="9"/>
  <c r="AH315" i="21"/>
  <c r="W90" i="9"/>
  <c r="AC290" i="31"/>
  <c r="AR112" i="31"/>
  <c r="AM136" i="31" s="1"/>
  <c r="AM136" i="27"/>
  <c r="AB291" i="24"/>
  <c r="AB292" i="21"/>
  <c r="AB291" i="27"/>
  <c r="AI298" i="20"/>
  <c r="AK319" i="8"/>
  <c r="AE112" i="27"/>
  <c r="AE113" i="21"/>
  <c r="Z137" i="21" s="1"/>
  <c r="AQ208" i="20"/>
  <c r="AU229" i="8"/>
  <c r="AM299" i="20"/>
  <c r="AO320" i="8"/>
  <c r="AE341" i="27"/>
  <c r="AE341" i="31" s="1"/>
  <c r="AE342" i="21"/>
  <c r="AG313" i="31"/>
  <c r="BP230" i="8"/>
  <c r="BL209" i="20"/>
  <c r="AG206" i="8"/>
  <c r="AE185" i="20"/>
  <c r="AW298" i="20"/>
  <c r="AY319" i="8"/>
  <c r="S235" i="24"/>
  <c r="N258" i="24"/>
  <c r="AZ224" i="9"/>
  <c r="AV201" i="27"/>
  <c r="AV202" i="21"/>
  <c r="BL92" i="8"/>
  <c r="BJ71" i="20"/>
  <c r="BC324" i="9"/>
  <c r="BG347" i="9" s="1"/>
  <c r="BA301" i="9"/>
  <c r="AX25" i="8"/>
  <c r="AX140" i="8"/>
  <c r="AX163" i="8" s="1"/>
  <c r="AW24" i="31"/>
  <c r="AW24" i="27"/>
  <c r="AW24" i="24"/>
  <c r="AW25" i="21"/>
  <c r="AW24" i="9"/>
  <c r="AW47" i="8"/>
  <c r="AK164" i="20"/>
  <c r="AK185" i="8"/>
  <c r="S177" i="31"/>
  <c r="BG164" i="20"/>
  <c r="BG185" i="8"/>
  <c r="AN276" i="20"/>
  <c r="AN297" i="8"/>
  <c r="BC135" i="9"/>
  <c r="BC158" i="9" s="1"/>
  <c r="AF230" i="20"/>
  <c r="AA252" i="8"/>
  <c r="AA275" i="8" s="1"/>
  <c r="AJ44" i="31"/>
  <c r="AL92" i="21"/>
  <c r="AL91" i="27"/>
  <c r="AL91" i="31" s="1"/>
  <c r="AN166" i="20"/>
  <c r="AN187" i="8"/>
  <c r="T87" i="31"/>
  <c r="T95" i="31" s="1"/>
  <c r="T95" i="27"/>
  <c r="T96" i="27" s="1"/>
  <c r="AE200" i="31"/>
  <c r="AK224" i="31"/>
  <c r="AF248" i="31" s="1"/>
  <c r="AF248" i="27"/>
  <c r="W159" i="27"/>
  <c r="W159" i="31" s="1"/>
  <c r="V66" i="27"/>
  <c r="V66" i="31" s="1"/>
  <c r="AK230" i="20"/>
  <c r="AF252" i="8"/>
  <c r="AF275" i="8" s="1"/>
  <c r="AC66" i="27"/>
  <c r="AE89" i="9"/>
  <c r="AD291" i="24"/>
  <c r="AD291" i="27"/>
  <c r="AD292" i="21"/>
  <c r="BC66" i="31"/>
  <c r="BK49" i="20"/>
  <c r="BK70" i="8"/>
  <c r="BK47" i="9"/>
  <c r="AN254" i="20"/>
  <c r="AS228" i="27"/>
  <c r="AS229" i="21"/>
  <c r="AN253" i="21" s="1"/>
  <c r="AK66" i="31"/>
  <c r="BF113" i="8"/>
  <c r="BB92" i="20"/>
  <c r="AY313" i="31"/>
  <c r="BG229" i="8"/>
  <c r="BC208" i="20"/>
  <c r="T43" i="31"/>
  <c r="T49" i="31" s="1"/>
  <c r="T49" i="27"/>
  <c r="T50" i="27" s="1"/>
  <c r="AO270" i="21"/>
  <c r="AO292" i="9"/>
  <c r="AO269" i="27"/>
  <c r="AO269" i="24"/>
  <c r="AO281" i="24" s="1"/>
  <c r="AO282" i="24" s="1"/>
  <c r="AQ315" i="9"/>
  <c r="AD204" i="9"/>
  <c r="AB182" i="21"/>
  <c r="AB181" i="27"/>
  <c r="AB181" i="31" s="1"/>
  <c r="AC340" i="27"/>
  <c r="AC340" i="31" s="1"/>
  <c r="AC341" i="21"/>
  <c r="AE290" i="31"/>
  <c r="AB91" i="8"/>
  <c r="Z70" i="20"/>
  <c r="R134" i="21"/>
  <c r="W119" i="21"/>
  <c r="AC228" i="8"/>
  <c r="Y207" i="20"/>
  <c r="W246" i="9"/>
  <c r="W269" i="9" s="1"/>
  <c r="AB222" i="24"/>
  <c r="AB223" i="21"/>
  <c r="AB222" i="27"/>
  <c r="BO230" i="31"/>
  <c r="BJ254" i="31" s="1"/>
  <c r="BJ254" i="27"/>
  <c r="AG319" i="8"/>
  <c r="AE298" i="20"/>
  <c r="W341" i="20"/>
  <c r="W340" i="22"/>
  <c r="W351" i="22" s="1"/>
  <c r="W352" i="22" s="1"/>
  <c r="W354" i="22" s="1"/>
  <c r="W350" i="8"/>
  <c r="AG133" i="31"/>
  <c r="AV44" i="31"/>
  <c r="AS66" i="31"/>
  <c r="Z297" i="21"/>
  <c r="Z296" i="27"/>
  <c r="Z296" i="31" s="1"/>
  <c r="Q267" i="31"/>
  <c r="AW290" i="31"/>
  <c r="AN314" i="24"/>
  <c r="AN314" i="27"/>
  <c r="AN315" i="21"/>
  <c r="AR337" i="9"/>
  <c r="AN178" i="31"/>
  <c r="Z229" i="20"/>
  <c r="U251" i="8"/>
  <c r="U274" i="8" s="1"/>
  <c r="Z234" i="8"/>
  <c r="U258" i="8" s="1"/>
  <c r="AV178" i="31"/>
  <c r="AQ66" i="31"/>
  <c r="BH182" i="9"/>
  <c r="BH159" i="27"/>
  <c r="BH160" i="21"/>
  <c r="Y246" i="9"/>
  <c r="Y269" i="9" s="1"/>
  <c r="AD222" i="24"/>
  <c r="AD223" i="21"/>
  <c r="AD222" i="27"/>
  <c r="Z134" i="9"/>
  <c r="Z157" i="9" s="1"/>
  <c r="X202" i="9"/>
  <c r="V179" i="27"/>
  <c r="V180" i="21"/>
  <c r="AL247" i="9"/>
  <c r="AL270" i="9" s="1"/>
  <c r="AQ223" i="24"/>
  <c r="AQ223" i="27"/>
  <c r="AQ224" i="21"/>
  <c r="V246" i="21"/>
  <c r="AO135" i="9"/>
  <c r="AO158" i="9" s="1"/>
  <c r="AB68" i="27"/>
  <c r="AB68" i="31" s="1"/>
  <c r="AD91" i="9"/>
  <c r="V352" i="20"/>
  <c r="V353" i="20" s="1"/>
  <c r="AC89" i="9"/>
  <c r="AS292" i="9"/>
  <c r="AU315" i="9"/>
  <c r="AS269" i="27"/>
  <c r="AS270" i="21"/>
  <c r="AS269" i="24"/>
  <c r="AS281" i="24" s="1"/>
  <c r="AS282" i="24" s="1"/>
  <c r="BD224" i="9"/>
  <c r="AZ201" i="27"/>
  <c r="AZ202" i="21"/>
  <c r="AP68" i="21"/>
  <c r="AR90" i="9"/>
  <c r="AF134" i="27"/>
  <c r="AK110" i="31"/>
  <c r="BP234" i="20"/>
  <c r="BK256" i="8"/>
  <c r="BK279" i="8" s="1"/>
  <c r="BB320" i="20"/>
  <c r="BF341" i="8"/>
  <c r="Z253" i="20"/>
  <c r="AY114" i="20"/>
  <c r="AM133" i="31"/>
  <c r="AC292" i="9"/>
  <c r="AC269" i="27"/>
  <c r="AC270" i="21"/>
  <c r="AC269" i="24"/>
  <c r="AC281" i="24" s="1"/>
  <c r="AC282" i="24" s="1"/>
  <c r="AE315" i="9"/>
  <c r="AT67" i="27"/>
  <c r="AV90" i="9"/>
  <c r="AE133" i="31"/>
  <c r="AP207" i="8"/>
  <c r="AN186" i="20"/>
  <c r="AI269" i="27"/>
  <c r="AI269" i="24"/>
  <c r="AI281" i="24" s="1"/>
  <c r="AI282" i="24" s="1"/>
  <c r="AI292" i="9"/>
  <c r="AI270" i="21"/>
  <c r="AK315" i="9"/>
  <c r="AT276" i="20"/>
  <c r="AT297" i="8"/>
  <c r="BK71" i="27"/>
  <c r="BK71" i="31" s="1"/>
  <c r="AV88" i="31"/>
  <c r="AW46" i="21"/>
  <c r="AW45" i="27"/>
  <c r="AH134" i="27"/>
  <c r="AM110" i="31"/>
  <c r="AQ164" i="20"/>
  <c r="AQ185" i="8"/>
  <c r="AJ180" i="9"/>
  <c r="AJ157" i="27"/>
  <c r="AJ158" i="21"/>
  <c r="BC91" i="8"/>
  <c r="BA70" i="20"/>
  <c r="AI133" i="31"/>
  <c r="AO200" i="31"/>
  <c r="AG110" i="27"/>
  <c r="AG111" i="21"/>
  <c r="AE111" i="21"/>
  <c r="AE110" i="27"/>
  <c r="AQ292" i="9"/>
  <c r="AS315" i="9"/>
  <c r="AQ269" i="27"/>
  <c r="AQ270" i="21"/>
  <c r="AQ269" i="24"/>
  <c r="AQ281" i="24" s="1"/>
  <c r="AQ282" i="24" s="1"/>
  <c r="BI254" i="20"/>
  <c r="Y88" i="31"/>
  <c r="AS202" i="9"/>
  <c r="AQ179" i="27"/>
  <c r="AQ180" i="21"/>
  <c r="AW247" i="21"/>
  <c r="BE228" i="9"/>
  <c r="BA205" i="27"/>
  <c r="BA205" i="31" s="1"/>
  <c r="BA206" i="21"/>
  <c r="AN292" i="21"/>
  <c r="AN291" i="24"/>
  <c r="AN291" i="27"/>
  <c r="AY90" i="21"/>
  <c r="AY89" i="27"/>
  <c r="AL224" i="9"/>
  <c r="AH202" i="21"/>
  <c r="AH201" i="27"/>
  <c r="BL111" i="31"/>
  <c r="BG135" i="27"/>
  <c r="AS290" i="31"/>
  <c r="U290" i="27"/>
  <c r="U291" i="21"/>
  <c r="U290" i="24"/>
  <c r="AH253" i="20"/>
  <c r="W66" i="27"/>
  <c r="W66" i="31" s="1"/>
  <c r="W67" i="21"/>
  <c r="AE202" i="9"/>
  <c r="AC180" i="21"/>
  <c r="AC179" i="27"/>
  <c r="AP187" i="20"/>
  <c r="AR208" i="8"/>
  <c r="AA247" i="21"/>
  <c r="AG92" i="20"/>
  <c r="AK113" i="8"/>
  <c r="AK115" i="20" s="1"/>
  <c r="W177" i="31"/>
  <c r="AN68" i="27"/>
  <c r="AN68" i="31" s="1"/>
  <c r="AP91" i="9"/>
  <c r="AT114" i="9" s="1"/>
  <c r="AO138" i="9" s="1"/>
  <c r="AO161" i="9" s="1"/>
  <c r="Z65" i="31"/>
  <c r="AX268" i="31"/>
  <c r="BD231" i="20"/>
  <c r="AY253" i="8"/>
  <c r="AY276" i="8" s="1"/>
  <c r="O245" i="24"/>
  <c r="T234" i="24"/>
  <c r="BB186" i="20"/>
  <c r="BD207" i="8"/>
  <c r="AK299" i="8"/>
  <c r="AK278" i="20"/>
  <c r="AO290" i="31"/>
  <c r="AP49" i="20"/>
  <c r="AP70" i="8"/>
  <c r="AP47" i="9"/>
  <c r="AP70" i="9" s="1"/>
  <c r="AR93" i="9" s="1"/>
  <c r="AV116" i="9" s="1"/>
  <c r="AQ140" i="9" s="1"/>
  <c r="AQ163" i="9" s="1"/>
  <c r="AQ186" i="9" s="1"/>
  <c r="AS209" i="9" s="1"/>
  <c r="AW232" i="9" s="1"/>
  <c r="AR256" i="9" s="1"/>
  <c r="AR279" i="9" s="1"/>
  <c r="AU112" i="9"/>
  <c r="AF90" i="8"/>
  <c r="AD69" i="20"/>
  <c r="W25" i="31"/>
  <c r="W25" i="27"/>
  <c r="W25" i="24"/>
  <c r="W48" i="8"/>
  <c r="X141" i="8"/>
  <c r="X164" i="8" s="1"/>
  <c r="W26" i="21"/>
  <c r="W25" i="9"/>
  <c r="AB112" i="8"/>
  <c r="AB114" i="20" s="1"/>
  <c r="X91" i="20"/>
  <c r="BB68" i="21"/>
  <c r="W87" i="31"/>
  <c r="BA342" i="20"/>
  <c r="AE223" i="9"/>
  <c r="AA201" i="21"/>
  <c r="AA200" i="27"/>
  <c r="AA200" i="24"/>
  <c r="AA211" i="24" s="1"/>
  <c r="AA212" i="24" s="1"/>
  <c r="BE45" i="27"/>
  <c r="BE46" i="21"/>
  <c r="BH203" i="9"/>
  <c r="BF180" i="27"/>
  <c r="BF181" i="21"/>
  <c r="BB291" i="31"/>
  <c r="BI322" i="21"/>
  <c r="BI321" i="27"/>
  <c r="BI321" i="31" s="1"/>
  <c r="AN253" i="20"/>
  <c r="T289" i="31"/>
  <c r="Y113" i="20"/>
  <c r="Y118" i="8"/>
  <c r="Y318" i="21"/>
  <c r="Y317" i="27"/>
  <c r="Y317" i="31" s="1"/>
  <c r="AP187" i="8"/>
  <c r="AP166" i="20"/>
  <c r="BM303" i="9"/>
  <c r="BO326" i="9"/>
  <c r="BS349" i="9" s="1"/>
  <c r="AW70" i="20"/>
  <c r="AY91" i="8"/>
  <c r="AT114" i="8"/>
  <c r="AT116" i="20" s="1"/>
  <c r="AP93" i="20"/>
  <c r="BA68" i="9"/>
  <c r="BD44" i="31"/>
  <c r="AS342" i="20"/>
  <c r="AW246" i="27"/>
  <c r="BB222" i="31"/>
  <c r="AP314" i="27"/>
  <c r="AP315" i="21"/>
  <c r="AT337" i="9"/>
  <c r="AP314" i="24"/>
  <c r="BG136" i="21"/>
  <c r="W90" i="8"/>
  <c r="U69" i="20"/>
  <c r="BD67" i="27"/>
  <c r="BF90" i="9"/>
  <c r="BH341" i="8"/>
  <c r="BD320" i="20"/>
  <c r="T248" i="9"/>
  <c r="T271" i="9" s="1"/>
  <c r="Y225" i="21"/>
  <c r="T249" i="21" s="1"/>
  <c r="Y224" i="27"/>
  <c r="AW337" i="21"/>
  <c r="AW336" i="24"/>
  <c r="AW336" i="27"/>
  <c r="AK336" i="24"/>
  <c r="AK336" i="27"/>
  <c r="AK337" i="21"/>
  <c r="AE160" i="27"/>
  <c r="AE160" i="31" s="1"/>
  <c r="AE161" i="21"/>
  <c r="AO133" i="31"/>
  <c r="AD318" i="8"/>
  <c r="AB297" i="20"/>
  <c r="AA179" i="9"/>
  <c r="AA157" i="21"/>
  <c r="AA156" i="27"/>
  <c r="BJ47" i="21"/>
  <c r="AY47" i="21"/>
  <c r="AY46" i="27"/>
  <c r="AY46" i="31" s="1"/>
  <c r="AW164" i="20"/>
  <c r="AW185" i="8"/>
  <c r="BD112" i="21"/>
  <c r="BD111" i="27"/>
  <c r="AJ69" i="8"/>
  <c r="AJ48" i="20"/>
  <c r="AJ46" i="9"/>
  <c r="AO91" i="9"/>
  <c r="AH291" i="24"/>
  <c r="AH291" i="27"/>
  <c r="AH292" i="21"/>
  <c r="BH25" i="8"/>
  <c r="BH140" i="8"/>
  <c r="BH163" i="8" s="1"/>
  <c r="BG24" i="31"/>
  <c r="BG24" i="27"/>
  <c r="BG24" i="24"/>
  <c r="BG25" i="21"/>
  <c r="BG24" i="9"/>
  <c r="BG47" i="8"/>
  <c r="AL180" i="9"/>
  <c r="AL158" i="21"/>
  <c r="AL157" i="27"/>
  <c r="BC337" i="24"/>
  <c r="BC338" i="21"/>
  <c r="BC337" i="27"/>
  <c r="BC337" i="31" s="1"/>
  <c r="BD114" i="9"/>
  <c r="T66" i="27"/>
  <c r="T67" i="21"/>
  <c r="T73" i="21" s="1"/>
  <c r="T74" i="21" s="1"/>
  <c r="T74" i="20"/>
  <c r="T75" i="20" s="1"/>
  <c r="BJ322" i="21"/>
  <c r="BJ321" i="27"/>
  <c r="BJ321" i="31" s="1"/>
  <c r="T313" i="31"/>
  <c r="W160" i="21"/>
  <c r="AQ133" i="31"/>
  <c r="AG206" i="21"/>
  <c r="AG205" i="27"/>
  <c r="AG205" i="31" s="1"/>
  <c r="S236" i="21"/>
  <c r="N259" i="21"/>
  <c r="BB158" i="21"/>
  <c r="BB180" i="9"/>
  <c r="BB157" i="27"/>
  <c r="BH299" i="20"/>
  <c r="BJ320" i="8"/>
  <c r="AN298" i="8"/>
  <c r="AN277" i="20"/>
  <c r="AZ68" i="21"/>
  <c r="X250" i="27"/>
  <c r="AC226" i="31"/>
  <c r="X250" i="31" s="1"/>
  <c r="AR292" i="21"/>
  <c r="AR291" i="27"/>
  <c r="AR291" i="24"/>
  <c r="AP93" i="9"/>
  <c r="AT116" i="9" s="1"/>
  <c r="AO140" i="9" s="1"/>
  <c r="AO163" i="9" s="1"/>
  <c r="AO186" i="9" s="1"/>
  <c r="AQ209" i="9" s="1"/>
  <c r="AU232" i="9" s="1"/>
  <c r="AP256" i="9" s="1"/>
  <c r="AP279" i="9" s="1"/>
  <c r="V312" i="31"/>
  <c r="AG337" i="21"/>
  <c r="AG336" i="24"/>
  <c r="AG336" i="27"/>
  <c r="AL245" i="31"/>
  <c r="AF320" i="20"/>
  <c r="AJ341" i="8"/>
  <c r="AF229" i="8"/>
  <c r="AB208" i="20"/>
  <c r="AJ338" i="27"/>
  <c r="AJ338" i="31" s="1"/>
  <c r="AJ338" i="24"/>
  <c r="AJ339" i="21"/>
  <c r="Z45" i="27"/>
  <c r="Z45" i="31" s="1"/>
  <c r="W109" i="31"/>
  <c r="R133" i="27"/>
  <c r="W118" i="27"/>
  <c r="X318" i="21"/>
  <c r="X317" i="27"/>
  <c r="X317" i="31" s="1"/>
  <c r="P177" i="31"/>
  <c r="P188" i="31" s="1"/>
  <c r="P188" i="27"/>
  <c r="P189" i="27" s="1"/>
  <c r="AE66" i="31"/>
  <c r="AC341" i="8"/>
  <c r="Y320" i="20"/>
  <c r="AM114" i="20"/>
  <c r="AR88" i="31"/>
  <c r="AF342" i="8"/>
  <c r="AF344" i="20" s="1"/>
  <c r="AB321" i="20"/>
  <c r="AU208" i="20"/>
  <c r="AY229" i="8"/>
  <c r="AS133" i="31"/>
  <c r="AL291" i="24"/>
  <c r="AL291" i="27"/>
  <c r="AL292" i="21"/>
  <c r="AZ88" i="31"/>
  <c r="AF44" i="31"/>
  <c r="AQ343" i="8"/>
  <c r="AQ345" i="20" s="1"/>
  <c r="AM322" i="20"/>
  <c r="BH338" i="21"/>
  <c r="BH337" i="27"/>
  <c r="BH337" i="24"/>
  <c r="BH350" i="24" s="1"/>
  <c r="BH351" i="24" s="1"/>
  <c r="AU337" i="21"/>
  <c r="AU336" i="27"/>
  <c r="AU336" i="24"/>
  <c r="T54" i="34"/>
  <c r="Z340" i="8"/>
  <c r="Z342" i="20" s="1"/>
  <c r="V319" i="20"/>
  <c r="AJ186" i="20"/>
  <c r="AL207" i="8"/>
  <c r="AA319" i="20"/>
  <c r="AE340" i="8"/>
  <c r="AP337" i="9"/>
  <c r="AL314" i="27"/>
  <c r="AL315" i="21"/>
  <c r="AL314" i="24"/>
  <c r="AZ248" i="27"/>
  <c r="BE224" i="31"/>
  <c r="AZ248" i="31" s="1"/>
  <c r="AM156" i="31"/>
  <c r="Y159" i="21"/>
  <c r="Y181" i="9"/>
  <c r="Y158" i="27"/>
  <c r="Y158" i="31" s="1"/>
  <c r="M289" i="31"/>
  <c r="M304" i="31" s="1"/>
  <c r="M352" i="31" s="1"/>
  <c r="M354" i="31" s="1"/>
  <c r="M356" i="31" s="1"/>
  <c r="M357" i="31" s="1"/>
  <c r="M304" i="27"/>
  <c r="M305" i="27" s="1"/>
  <c r="M352" i="27" s="1"/>
  <c r="M354" i="27" s="1"/>
  <c r="AR253" i="20"/>
  <c r="BJ278" i="21"/>
  <c r="BJ277" i="27"/>
  <c r="BJ277" i="31" s="1"/>
  <c r="AI156" i="31"/>
  <c r="AA247" i="9"/>
  <c r="AA270" i="9" s="1"/>
  <c r="AF223" i="27"/>
  <c r="AF224" i="21"/>
  <c r="AA248" i="21" s="1"/>
  <c r="AF223" i="24"/>
  <c r="AA247" i="24" s="1"/>
  <c r="BA156" i="31"/>
  <c r="AA221" i="31"/>
  <c r="V245" i="27"/>
  <c r="AK200" i="31"/>
  <c r="V354" i="22"/>
  <c r="AK135" i="9"/>
  <c r="AK158" i="9" s="1"/>
  <c r="AR245" i="31"/>
  <c r="BO114" i="8"/>
  <c r="BK93" i="20"/>
  <c r="BA209" i="20"/>
  <c r="BE230" i="8"/>
  <c r="AL341" i="8"/>
  <c r="AH320" i="20"/>
  <c r="AS246" i="27"/>
  <c r="AX222" i="31"/>
  <c r="AO50" i="20"/>
  <c r="AO71" i="8"/>
  <c r="AO48" i="9"/>
  <c r="BJ186" i="9"/>
  <c r="BJ163" i="27"/>
  <c r="BJ163" i="31" s="1"/>
  <c r="BJ164" i="21"/>
  <c r="BO117" i="21"/>
  <c r="BJ141" i="21" s="1"/>
  <c r="BO116" i="27"/>
  <c r="AP44" i="31"/>
  <c r="AD113" i="21"/>
  <c r="Y137" i="21" s="1"/>
  <c r="Y136" i="9"/>
  <c r="Y159" i="9" s="1"/>
  <c r="AF135" i="21"/>
  <c r="AG200" i="31"/>
  <c r="BR233" i="8"/>
  <c r="BN212" i="20"/>
  <c r="AA183" i="27"/>
  <c r="AA183" i="31" s="1"/>
  <c r="AA184" i="21"/>
  <c r="AH90" i="9"/>
  <c r="AW313" i="31"/>
  <c r="AD294" i="27"/>
  <c r="AD294" i="31" s="1"/>
  <c r="AD295" i="21"/>
  <c r="BF227" i="9"/>
  <c r="BB205" i="21"/>
  <c r="BB204" i="27"/>
  <c r="BB204" i="31" s="1"/>
  <c r="AG90" i="21"/>
  <c r="AK112" i="9"/>
  <c r="AH164" i="20"/>
  <c r="AH185" i="8"/>
  <c r="AI230" i="8"/>
  <c r="AE209" i="20"/>
  <c r="Z313" i="31"/>
  <c r="AI246" i="27"/>
  <c r="AN222" i="31"/>
  <c r="AT253" i="20"/>
  <c r="BB112" i="31"/>
  <c r="AW136" i="31" s="1"/>
  <c r="AW136" i="27"/>
  <c r="BD276" i="20"/>
  <c r="BD297" i="8"/>
  <c r="BM344" i="21"/>
  <c r="R179" i="9"/>
  <c r="R157" i="21"/>
  <c r="R166" i="21" s="1"/>
  <c r="R167" i="21" s="1"/>
  <c r="R156" i="27"/>
  <c r="R165" i="9"/>
  <c r="AT186" i="20"/>
  <c r="AV207" i="8"/>
  <c r="V91" i="9"/>
  <c r="Z114" i="9" s="1"/>
  <c r="U138" i="9" s="1"/>
  <c r="U161" i="9" s="1"/>
  <c r="U184" i="9" s="1"/>
  <c r="W207" i="9" s="1"/>
  <c r="AA230" i="9" s="1"/>
  <c r="V254" i="9" s="1"/>
  <c r="V277" i="9" s="1"/>
  <c r="T72" i="9"/>
  <c r="AH135" i="21"/>
  <c r="AP69" i="8"/>
  <c r="AP48" i="20"/>
  <c r="AP46" i="9"/>
  <c r="AP69" i="9" s="1"/>
  <c r="BA46" i="21"/>
  <c r="BA45" i="27"/>
  <c r="AM290" i="31"/>
  <c r="BI277" i="20"/>
  <c r="BI298" i="8"/>
  <c r="AW246" i="24"/>
  <c r="BB234" i="24"/>
  <c r="AR231" i="8"/>
  <c r="AN210" i="20"/>
  <c r="AT180" i="9"/>
  <c r="AT158" i="21"/>
  <c r="AT157" i="27"/>
  <c r="AN268" i="31"/>
  <c r="AN68" i="21"/>
  <c r="AP90" i="9"/>
  <c r="AH297" i="8"/>
  <c r="AH276" i="20"/>
  <c r="AC112" i="8"/>
  <c r="Y91" i="20"/>
  <c r="AF222" i="31"/>
  <c r="AA246" i="27"/>
  <c r="AB178" i="31"/>
  <c r="AE67" i="27"/>
  <c r="AE67" i="31" s="1"/>
  <c r="AE68" i="21"/>
  <c r="BB44" i="31"/>
  <c r="AC223" i="9"/>
  <c r="Y200" i="27"/>
  <c r="Y200" i="24"/>
  <c r="Y211" i="24" s="1"/>
  <c r="Y212" i="24" s="1"/>
  <c r="Y201" i="21"/>
  <c r="AF67" i="27"/>
  <c r="AF68" i="21"/>
  <c r="AW208" i="20"/>
  <c r="BA229" i="8"/>
  <c r="AP276" i="20"/>
  <c r="AP297" i="8"/>
  <c r="BB135" i="21"/>
  <c r="O268" i="24"/>
  <c r="O281" i="24" s="1"/>
  <c r="O282" i="24" s="1"/>
  <c r="O291" i="9"/>
  <c r="Q314" i="9"/>
  <c r="O269" i="21"/>
  <c r="O282" i="21" s="1"/>
  <c r="O283" i="21" s="1"/>
  <c r="O268" i="27"/>
  <c r="O281" i="9"/>
  <c r="AT202" i="21"/>
  <c r="AX224" i="9"/>
  <c r="AT201" i="27"/>
  <c r="AK255" i="20"/>
  <c r="AP230" i="21"/>
  <c r="AK254" i="21" s="1"/>
  <c r="AP229" i="27"/>
  <c r="AI91" i="9"/>
  <c r="AB298" i="8"/>
  <c r="AB277" i="20"/>
  <c r="AK322" i="20"/>
  <c r="AO343" i="8"/>
  <c r="AO345" i="20" s="1"/>
  <c r="AP320" i="20"/>
  <c r="AT341" i="8"/>
  <c r="AO66" i="31"/>
  <c r="AD45" i="21"/>
  <c r="AD44" i="27"/>
  <c r="AD44" i="31" s="1"/>
  <c r="AS200" i="31"/>
  <c r="AX254" i="20"/>
  <c r="BC229" i="21"/>
  <c r="AX253" i="21" s="1"/>
  <c r="BC228" i="27"/>
  <c r="AC43" i="31"/>
  <c r="N304" i="9"/>
  <c r="N352" i="9" s="1"/>
  <c r="N290" i="27"/>
  <c r="N291" i="21"/>
  <c r="N305" i="21" s="1"/>
  <c r="N306" i="21" s="1"/>
  <c r="N353" i="21" s="1"/>
  <c r="N355" i="21" s="1"/>
  <c r="N290" i="24"/>
  <c r="N304" i="24" s="1"/>
  <c r="N305" i="24" s="1"/>
  <c r="N352" i="24" s="1"/>
  <c r="N354" i="24" s="1"/>
  <c r="BH113" i="8"/>
  <c r="BD92" i="20"/>
  <c r="AJ92" i="20"/>
  <c r="AN113" i="8"/>
  <c r="AN115" i="20" s="1"/>
  <c r="AK69" i="27"/>
  <c r="AK69" i="31" s="1"/>
  <c r="AK70" i="21"/>
  <c r="AT247" i="9"/>
  <c r="AT270" i="9" s="1"/>
  <c r="AY223" i="27"/>
  <c r="AY223" i="24"/>
  <c r="AY224" i="21"/>
  <c r="AL140" i="8"/>
  <c r="AL163" i="8" s="1"/>
  <c r="AL25" i="8"/>
  <c r="AK24" i="31"/>
  <c r="AK24" i="27"/>
  <c r="AK24" i="24"/>
  <c r="AK25" i="21"/>
  <c r="AK24" i="9"/>
  <c r="AK47" i="8"/>
  <c r="AO228" i="9"/>
  <c r="AK205" i="27"/>
  <c r="AK205" i="31" s="1"/>
  <c r="AK206" i="21"/>
  <c r="AS90" i="21"/>
  <c r="AS89" i="27"/>
  <c r="AF319" i="8"/>
  <c r="AD298" i="20"/>
  <c r="AY135" i="9"/>
  <c r="AY158" i="9" s="1"/>
  <c r="S65" i="31"/>
  <c r="S72" i="31" s="1"/>
  <c r="S72" i="27"/>
  <c r="S73" i="27" s="1"/>
  <c r="AC207" i="8"/>
  <c r="AA186" i="20"/>
  <c r="AB134" i="9"/>
  <c r="AB157" i="9" s="1"/>
  <c r="AH222" i="31"/>
  <c r="AC246" i="27"/>
  <c r="AP111" i="27"/>
  <c r="AP112" i="21"/>
  <c r="AD336" i="24"/>
  <c r="AD336" i="27"/>
  <c r="AD337" i="21"/>
  <c r="V200" i="31"/>
  <c r="V201" i="9"/>
  <c r="T178" i="27"/>
  <c r="T179" i="21"/>
  <c r="BK337" i="9"/>
  <c r="AB340" i="21"/>
  <c r="AB339" i="24"/>
  <c r="AB339" i="27"/>
  <c r="AB339" i="31" s="1"/>
  <c r="AA336" i="9"/>
  <c r="W313" i="24"/>
  <c r="W313" i="27"/>
  <c r="W314" i="21"/>
  <c r="AL254" i="8"/>
  <c r="AL277" i="8" s="1"/>
  <c r="AQ232" i="20"/>
  <c r="AP291" i="27"/>
  <c r="AP291" i="24"/>
  <c r="AP292" i="21"/>
  <c r="AI208" i="20"/>
  <c r="AM229" i="8"/>
  <c r="AM208" i="21"/>
  <c r="AM207" i="27"/>
  <c r="AM207" i="31" s="1"/>
  <c r="U45" i="21"/>
  <c r="U50" i="21" s="1"/>
  <c r="U51" i="21" s="1"/>
  <c r="U44" i="27"/>
  <c r="U51" i="20"/>
  <c r="U52" i="20" s="1"/>
  <c r="Y67" i="27"/>
  <c r="Y68" i="21"/>
  <c r="AD187" i="20"/>
  <c r="AF208" i="8"/>
  <c r="W291" i="21"/>
  <c r="W290" i="24"/>
  <c r="W290" i="27"/>
  <c r="AR135" i="21"/>
  <c r="AE139" i="8"/>
  <c r="AE162" i="8" s="1"/>
  <c r="AE24" i="8"/>
  <c r="AD23" i="31"/>
  <c r="AD23" i="27"/>
  <c r="AD23" i="24"/>
  <c r="AD24" i="21"/>
  <c r="AD23" i="9"/>
  <c r="AD46" i="8"/>
  <c r="AM255" i="20"/>
  <c r="AR230" i="21"/>
  <c r="AM254" i="21" s="1"/>
  <c r="AR229" i="27"/>
  <c r="Z340" i="22"/>
  <c r="Z351" i="22" s="1"/>
  <c r="Z352" i="22" s="1"/>
  <c r="Z354" i="22" s="1"/>
  <c r="Z341" i="20"/>
  <c r="AY71" i="20"/>
  <c r="BA92" i="8"/>
  <c r="AV48" i="20"/>
  <c r="AV69" i="8"/>
  <c r="AV46" i="9"/>
  <c r="AR180" i="9"/>
  <c r="AR158" i="21"/>
  <c r="AR157" i="27"/>
  <c r="AO91" i="8"/>
  <c r="AM70" i="20"/>
  <c r="AM68" i="27" s="1"/>
  <c r="AM68" i="31" s="1"/>
  <c r="Y223" i="9"/>
  <c r="U200" i="27"/>
  <c r="U201" i="21"/>
  <c r="U200" i="24"/>
  <c r="U211" i="24" s="1"/>
  <c r="U212" i="24" s="1"/>
  <c r="AR114" i="27"/>
  <c r="AR115" i="21"/>
  <c r="AM139" i="21" s="1"/>
  <c r="BI322" i="9"/>
  <c r="BM345" i="9" s="1"/>
  <c r="BG299" i="9"/>
  <c r="BL343" i="20"/>
  <c r="S290" i="31"/>
  <c r="BF48" i="20"/>
  <c r="BF69" i="8"/>
  <c r="BF46" i="9"/>
  <c r="AP245" i="31"/>
  <c r="AF340" i="22"/>
  <c r="AF351" i="22" s="1"/>
  <c r="AF352" i="22" s="1"/>
  <c r="AF354" i="22" s="1"/>
  <c r="AF341" i="20"/>
  <c r="AX68" i="27"/>
  <c r="AX68" i="31" s="1"/>
  <c r="Z112" i="8"/>
  <c r="Z114" i="20" s="1"/>
  <c r="V91" i="20"/>
  <c r="T23" i="34"/>
  <c r="BN344" i="27"/>
  <c r="BN344" i="31" s="1"/>
  <c r="BN345" i="21"/>
  <c r="BA252" i="8"/>
  <c r="BA275" i="8" s="1"/>
  <c r="BF230" i="20"/>
  <c r="W252" i="20"/>
  <c r="AM50" i="20"/>
  <c r="AM71" i="8"/>
  <c r="AM48" i="9"/>
  <c r="AR248" i="27"/>
  <c r="AW224" i="31"/>
  <c r="AR248" i="31" s="1"/>
  <c r="AD247" i="9"/>
  <c r="AD270" i="9" s="1"/>
  <c r="AI223" i="24"/>
  <c r="AI224" i="21"/>
  <c r="AI223" i="27"/>
  <c r="AF111" i="9"/>
  <c r="AF112" i="21" s="1"/>
  <c r="BF298" i="9"/>
  <c r="BH321" i="9"/>
  <c r="BG110" i="31"/>
  <c r="BB134" i="27"/>
  <c r="AD268" i="31"/>
  <c r="AX92" i="20"/>
  <c r="BB113" i="8"/>
  <c r="BN115" i="20"/>
  <c r="Q155" i="31"/>
  <c r="Q165" i="31" s="1"/>
  <c r="Q165" i="27"/>
  <c r="Q166" i="27" s="1"/>
  <c r="U273" i="21"/>
  <c r="U272" i="27"/>
  <c r="U272" i="31" s="1"/>
  <c r="AT314" i="27"/>
  <c r="AT314" i="24"/>
  <c r="AX337" i="9"/>
  <c r="AT315" i="21"/>
  <c r="AI336" i="24"/>
  <c r="AI336" i="27"/>
  <c r="AI337" i="21"/>
  <c r="AN72" i="20"/>
  <c r="AN71" i="21" s="1"/>
  <c r="AP93" i="8"/>
  <c r="W338" i="24"/>
  <c r="W338" i="27"/>
  <c r="W338" i="31" s="1"/>
  <c r="W339" i="21"/>
  <c r="AL178" i="31"/>
  <c r="BA133" i="31"/>
  <c r="AA313" i="31"/>
  <c r="AL111" i="27"/>
  <c r="AL112" i="21"/>
  <c r="Y179" i="9"/>
  <c r="Y157" i="21"/>
  <c r="Y156" i="27"/>
  <c r="AP88" i="31"/>
  <c r="X132" i="31"/>
  <c r="V289" i="31"/>
  <c r="AU269" i="24"/>
  <c r="AU281" i="24" s="1"/>
  <c r="AU282" i="24" s="1"/>
  <c r="AU292" i="9"/>
  <c r="AU269" i="27"/>
  <c r="AU270" i="21"/>
  <c r="AW315" i="9"/>
  <c r="AZ90" i="9"/>
  <c r="AB341" i="21"/>
  <c r="AB340" i="27"/>
  <c r="AB340" i="31" s="1"/>
  <c r="BI112" i="9"/>
  <c r="AE206" i="8"/>
  <c r="AC185" i="20"/>
  <c r="AZ247" i="9"/>
  <c r="AZ270" i="9" s="1"/>
  <c r="BE223" i="27"/>
  <c r="BE223" i="24"/>
  <c r="BE224" i="21"/>
  <c r="O312" i="31"/>
  <c r="O327" i="31" s="1"/>
  <c r="O327" i="27"/>
  <c r="O328" i="27" s="1"/>
  <c r="Q48" i="33"/>
  <c r="Q50" i="33" s="1"/>
  <c r="AI89" i="27"/>
  <c r="AI90" i="21"/>
  <c r="AQ114" i="20"/>
  <c r="AN245" i="31"/>
  <c r="AZ230" i="20"/>
  <c r="AU252" i="8"/>
  <c r="AU275" i="8" s="1"/>
  <c r="AR341" i="8"/>
  <c r="AN320" i="20"/>
  <c r="AI200" i="31"/>
  <c r="AN112" i="21"/>
  <c r="AN111" i="27"/>
  <c r="X44" i="27"/>
  <c r="X44" i="31" s="1"/>
  <c r="X67" i="9"/>
  <c r="AQ200" i="31"/>
  <c r="AL268" i="31"/>
  <c r="AT224" i="9"/>
  <c r="AP201" i="27"/>
  <c r="AP202" i="21"/>
  <c r="AK297" i="27"/>
  <c r="AK297" i="31" s="1"/>
  <c r="AK298" i="21"/>
  <c r="V213" i="20"/>
  <c r="V214" i="20" s="1"/>
  <c r="BB224" i="9"/>
  <c r="AX202" i="21"/>
  <c r="AX201" i="27"/>
  <c r="AF207" i="20"/>
  <c r="AJ228" i="8"/>
  <c r="AS319" i="8"/>
  <c r="AQ298" i="20"/>
  <c r="AO202" i="9"/>
  <c r="AM180" i="21"/>
  <c r="AM179" i="27"/>
  <c r="Y136" i="21"/>
  <c r="AR276" i="20"/>
  <c r="AR297" i="8"/>
  <c r="BK229" i="8"/>
  <c r="BG208" i="20"/>
  <c r="BJ302" i="20"/>
  <c r="BL323" i="8"/>
  <c r="BA112" i="9"/>
  <c r="AK202" i="9"/>
  <c r="AI180" i="21"/>
  <c r="AI179" i="27"/>
  <c r="AA160" i="27"/>
  <c r="AA160" i="31" s="1"/>
  <c r="V245" i="24"/>
  <c r="AA234" i="24"/>
  <c r="AV113" i="8"/>
  <c r="AV115" i="20" s="1"/>
  <c r="AR92" i="20"/>
  <c r="BI69" i="21"/>
  <c r="AS246" i="24"/>
  <c r="AX234" i="24"/>
  <c r="AU319" i="8"/>
  <c r="AS298" i="20"/>
  <c r="BK94" i="21"/>
  <c r="BK93" i="27"/>
  <c r="BK93" i="31" s="1"/>
  <c r="U313" i="31"/>
  <c r="Z89" i="27"/>
  <c r="Z132" i="31"/>
  <c r="BL188" i="21"/>
  <c r="BL187" i="27"/>
  <c r="BL187" i="31" s="1"/>
  <c r="AG229" i="8"/>
  <c r="AC208" i="20"/>
  <c r="Z291" i="24"/>
  <c r="Z291" i="27"/>
  <c r="Z292" i="21"/>
  <c r="AV291" i="27"/>
  <c r="AV291" i="24"/>
  <c r="AV292" i="21"/>
  <c r="AI140" i="8"/>
  <c r="AI163" i="8" s="1"/>
  <c r="AI25" i="8"/>
  <c r="AH24" i="31"/>
  <c r="AH24" i="27"/>
  <c r="AH24" i="24"/>
  <c r="AH25" i="21"/>
  <c r="AH24" i="9"/>
  <c r="AH47" i="8"/>
  <c r="AI247" i="21"/>
  <c r="U247" i="9"/>
  <c r="U270" i="9" s="1"/>
  <c r="Z223" i="24"/>
  <c r="Z224" i="21"/>
  <c r="Z223" i="27"/>
  <c r="AH178" i="31"/>
  <c r="AT207" i="8"/>
  <c r="AR186" i="20"/>
  <c r="Z252" i="8"/>
  <c r="Z275" i="8" s="1"/>
  <c r="AE230" i="20"/>
  <c r="BD253" i="20"/>
  <c r="AG113" i="27"/>
  <c r="AG114" i="21"/>
  <c r="AB138" i="21" s="1"/>
  <c r="BC269" i="31"/>
  <c r="BF201" i="31"/>
  <c r="R291" i="9"/>
  <c r="T314" i="9"/>
  <c r="R269" i="21"/>
  <c r="R268" i="27"/>
  <c r="R268" i="24"/>
  <c r="AM298" i="20"/>
  <c r="AO319" i="8"/>
  <c r="AV253" i="20"/>
  <c r="BE112" i="9"/>
  <c r="AC300" i="9"/>
  <c r="AE323" i="9"/>
  <c r="AI346" i="9" s="1"/>
  <c r="AW292" i="9"/>
  <c r="AY315" i="9"/>
  <c r="AW269" i="24"/>
  <c r="AW281" i="24" s="1"/>
  <c r="AW282" i="24" s="1"/>
  <c r="AW270" i="21"/>
  <c r="AW269" i="27"/>
  <c r="AL186" i="21"/>
  <c r="AL185" i="27"/>
  <c r="AL185" i="31" s="1"/>
  <c r="AN44" i="31"/>
  <c r="AA269" i="24"/>
  <c r="AA292" i="9"/>
  <c r="AA269" i="27"/>
  <c r="AA270" i="21"/>
  <c r="AC315" i="9"/>
  <c r="AF88" i="31"/>
  <c r="AJ134" i="27"/>
  <c r="AO110" i="31"/>
  <c r="BG114" i="20"/>
  <c r="AT140" i="8"/>
  <c r="AT163" i="8" s="1"/>
  <c r="AT25" i="8"/>
  <c r="AS24" i="31"/>
  <c r="AS24" i="27"/>
  <c r="AS24" i="24"/>
  <c r="AS25" i="21"/>
  <c r="AS24" i="9"/>
  <c r="AS47" i="8"/>
  <c r="AI319" i="8"/>
  <c r="AG298" i="20"/>
  <c r="AA110" i="27"/>
  <c r="AA111" i="21"/>
  <c r="AL113" i="8"/>
  <c r="AL115" i="20" s="1"/>
  <c r="AH92" i="20"/>
  <c r="AP253" i="20"/>
  <c r="O246" i="21"/>
  <c r="T235" i="21"/>
  <c r="AF180" i="9"/>
  <c r="AF158" i="21"/>
  <c r="AF157" i="27"/>
  <c r="AF253" i="20"/>
  <c r="AG70" i="20"/>
  <c r="AG69" i="21" s="1"/>
  <c r="AI91" i="8"/>
  <c r="AZ253" i="20"/>
  <c r="AG156" i="31"/>
  <c r="AB254" i="20"/>
  <c r="AG228" i="27"/>
  <c r="AG229" i="21"/>
  <c r="AB253" i="21" s="1"/>
  <c r="AC221" i="31"/>
  <c r="X245" i="27"/>
  <c r="AS252" i="8"/>
  <c r="AS275" i="8" s="1"/>
  <c r="AX230" i="20"/>
  <c r="AI297" i="27"/>
  <c r="AI297" i="31" s="1"/>
  <c r="AI298" i="21"/>
  <c r="AE92" i="9"/>
  <c r="X256" i="8"/>
  <c r="X279" i="8" s="1"/>
  <c r="AR247" i="9"/>
  <c r="AR270" i="9" s="1"/>
  <c r="AW224" i="21"/>
  <c r="AW223" i="27"/>
  <c r="AW223" i="24"/>
  <c r="AX277" i="20"/>
  <c r="AX298" i="8"/>
  <c r="AH68" i="21"/>
  <c r="AN340" i="9"/>
  <c r="AJ318" i="21"/>
  <c r="AJ317" i="27"/>
  <c r="AJ317" i="31" s="1"/>
  <c r="AQ115" i="8"/>
  <c r="AQ117" i="20" s="1"/>
  <c r="AM94" i="20"/>
  <c r="BL93" i="27"/>
  <c r="BL93" i="31" s="1"/>
  <c r="BL94" i="21"/>
  <c r="BL96" i="20"/>
  <c r="BP117" i="8"/>
  <c r="BP119" i="20" s="1"/>
  <c r="AT88" i="31"/>
  <c r="AB205" i="27"/>
  <c r="AB205" i="31" s="1"/>
  <c r="AB206" i="21"/>
  <c r="Z206" i="8"/>
  <c r="X185" i="20"/>
  <c r="Z321" i="9"/>
  <c r="AD344" i="9" s="1"/>
  <c r="X298" i="9"/>
  <c r="BM141" i="8"/>
  <c r="BM164" i="8" s="1"/>
  <c r="BL25" i="31"/>
  <c r="BL25" i="27"/>
  <c r="BL25" i="24"/>
  <c r="BL26" i="21"/>
  <c r="BL25" i="9"/>
  <c r="BL48" i="8"/>
  <c r="AL137" i="27"/>
  <c r="AQ113" i="31"/>
  <c r="AL137" i="31" s="1"/>
  <c r="BG298" i="21"/>
  <c r="BG297" i="27"/>
  <c r="BG297" i="31" s="1"/>
  <c r="AD245" i="31"/>
  <c r="AN135" i="21"/>
  <c r="Z295" i="21"/>
  <c r="Z294" i="27"/>
  <c r="Z294" i="31" s="1"/>
  <c r="AJ268" i="31"/>
  <c r="AX178" i="31"/>
  <c r="AU89" i="27"/>
  <c r="AU90" i="21"/>
  <c r="AR140" i="8"/>
  <c r="AR163" i="8" s="1"/>
  <c r="AR25" i="8"/>
  <c r="AQ24" i="27"/>
  <c r="AQ24" i="31"/>
  <c r="AQ25" i="21"/>
  <c r="AQ24" i="24"/>
  <c r="AQ24" i="9"/>
  <c r="AQ47" i="8"/>
  <c r="AQ246" i="24"/>
  <c r="AV234" i="24"/>
  <c r="AQ135" i="9"/>
  <c r="AQ158" i="9" s="1"/>
  <c r="BC114" i="20"/>
  <c r="AI110" i="31"/>
  <c r="AD134" i="27"/>
  <c r="AM70" i="21"/>
  <c r="AM69" i="27"/>
  <c r="AM69" i="31" s="1"/>
  <c r="AG292" i="9"/>
  <c r="AI315" i="9"/>
  <c r="AG269" i="24"/>
  <c r="AG281" i="24" s="1"/>
  <c r="AG282" i="24" s="1"/>
  <c r="AG269" i="27"/>
  <c r="AG270" i="21"/>
  <c r="BD114" i="8"/>
  <c r="BD116" i="20" s="1"/>
  <c r="AZ93" i="20"/>
  <c r="AZ92" i="21" s="1"/>
  <c r="AJ207" i="8"/>
  <c r="AH186" i="20"/>
  <c r="AD315" i="21"/>
  <c r="AH337" i="9"/>
  <c r="AD314" i="24"/>
  <c r="AD314" i="27"/>
  <c r="AH338" i="24"/>
  <c r="AH338" i="27"/>
  <c r="AH338" i="31" s="1"/>
  <c r="AH339" i="21"/>
  <c r="AP268" i="31"/>
  <c r="AX113" i="8"/>
  <c r="AX115" i="20" s="1"/>
  <c r="AT92" i="20"/>
  <c r="BH253" i="9"/>
  <c r="BH276" i="9" s="1"/>
  <c r="BM230" i="21"/>
  <c r="BH254" i="21" s="1"/>
  <c r="BM229" i="27"/>
  <c r="AT268" i="31"/>
  <c r="AS313" i="31"/>
  <c r="BE342" i="20"/>
  <c r="AF292" i="21"/>
  <c r="AF291" i="24"/>
  <c r="AF291" i="27"/>
  <c r="AN140" i="8"/>
  <c r="AN163" i="8" s="1"/>
  <c r="AN25" i="8"/>
  <c r="AM24" i="31"/>
  <c r="AM24" i="27"/>
  <c r="AM24" i="24"/>
  <c r="AM25" i="21"/>
  <c r="AM24" i="9"/>
  <c r="AM47" i="8"/>
  <c r="AB268" i="31"/>
  <c r="AE113" i="8"/>
  <c r="AA92" i="20"/>
  <c r="V315" i="9"/>
  <c r="T292" i="9"/>
  <c r="T269" i="27"/>
  <c r="T270" i="21"/>
  <c r="T269" i="24"/>
  <c r="AC252" i="20"/>
  <c r="AU298" i="20"/>
  <c r="AW319" i="8"/>
  <c r="W267" i="31"/>
  <c r="Y340" i="22"/>
  <c r="Y351" i="22" s="1"/>
  <c r="Y352" i="22" s="1"/>
  <c r="Y354" i="22" s="1"/>
  <c r="Y341" i="20"/>
  <c r="AR134" i="27"/>
  <c r="AW110" i="31"/>
  <c r="AD184" i="8"/>
  <c r="AD163" i="20"/>
  <c r="AM299" i="8"/>
  <c r="AM278" i="20"/>
  <c r="AK156" i="31"/>
  <c r="AM45" i="27"/>
  <c r="AM45" i="31" s="1"/>
  <c r="AM46" i="21"/>
  <c r="BQ117" i="8"/>
  <c r="BQ119" i="20" s="1"/>
  <c r="BM96" i="20"/>
  <c r="AN92" i="21"/>
  <c r="AN91" i="27"/>
  <c r="AN91" i="31" s="1"/>
  <c r="X206" i="8"/>
  <c r="V185" i="20"/>
  <c r="V188" i="8"/>
  <c r="AR68" i="21"/>
  <c r="AT90" i="9"/>
  <c r="BA164" i="20"/>
  <c r="BA185" i="8"/>
  <c r="W275" i="20"/>
  <c r="W296" i="8"/>
  <c r="AG89" i="27"/>
  <c r="BJ51" i="20"/>
  <c r="BJ52" i="20" s="1"/>
  <c r="AM135" i="9"/>
  <c r="AM158" i="9" s="1"/>
  <c r="AV68" i="21"/>
  <c r="W318" i="8"/>
  <c r="U297" i="20"/>
  <c r="AR268" i="31"/>
  <c r="AN47" i="27"/>
  <c r="AN47" i="31" s="1"/>
  <c r="AN48" i="21"/>
  <c r="AX135" i="21"/>
  <c r="AR224" i="9"/>
  <c r="AN202" i="21"/>
  <c r="AN201" i="27"/>
  <c r="T295" i="27"/>
  <c r="T295" i="31" s="1"/>
  <c r="T296" i="21"/>
  <c r="AH113" i="20"/>
  <c r="AM66" i="31"/>
  <c r="R290" i="31"/>
  <c r="AV271" i="27"/>
  <c r="AV271" i="31" s="1"/>
  <c r="AX317" i="9"/>
  <c r="AV294" i="9"/>
  <c r="AV272" i="21"/>
  <c r="BM212" i="20"/>
  <c r="BQ233" i="8"/>
  <c r="Z110" i="31"/>
  <c r="U134" i="31" s="1"/>
  <c r="U134" i="27"/>
  <c r="AJ276" i="20"/>
  <c r="AJ297" i="8"/>
  <c r="AU246" i="24"/>
  <c r="AZ234" i="24"/>
  <c r="BC246" i="31"/>
  <c r="AD341" i="8"/>
  <c r="AD343" i="20" s="1"/>
  <c r="Z320" i="20"/>
  <c r="AS251" i="9"/>
  <c r="AS274" i="9" s="1"/>
  <c r="S329" i="20"/>
  <c r="S330" i="20" s="1"/>
  <c r="AZ187" i="20"/>
  <c r="BB208" i="8"/>
  <c r="AM89" i="27"/>
  <c r="AM90" i="21"/>
  <c r="S313" i="24"/>
  <c r="S314" i="21"/>
  <c r="W336" i="9"/>
  <c r="S313" i="27"/>
  <c r="AI313" i="31"/>
  <c r="X45" i="21"/>
  <c r="AP247" i="9"/>
  <c r="AP270" i="9" s="1"/>
  <c r="AU224" i="21"/>
  <c r="AU223" i="24"/>
  <c r="AU223" i="27"/>
  <c r="BI253" i="9"/>
  <c r="BI276" i="9" s="1"/>
  <c r="BN230" i="21"/>
  <c r="BI254" i="21" s="1"/>
  <c r="BN229" i="27"/>
  <c r="AA111" i="27"/>
  <c r="AA112" i="21"/>
  <c r="V136" i="21" s="1"/>
  <c r="AH88" i="31"/>
  <c r="AL90" i="9"/>
  <c r="BE114" i="20"/>
  <c r="AJ323" i="9"/>
  <c r="AN346" i="9" s="1"/>
  <c r="AH300" i="9"/>
  <c r="AU156" i="31"/>
  <c r="U244" i="31"/>
  <c r="BD271" i="21"/>
  <c r="BD270" i="27"/>
  <c r="BD293" i="9"/>
  <c r="BF316" i="9"/>
  <c r="BD270" i="24"/>
  <c r="BD281" i="24" s="1"/>
  <c r="BD282" i="24" s="1"/>
  <c r="AK90" i="21"/>
  <c r="AO112" i="9"/>
  <c r="BB317" i="9"/>
  <c r="AZ294" i="9"/>
  <c r="AZ271" i="27"/>
  <c r="AZ271" i="31" s="1"/>
  <c r="AZ272" i="21"/>
  <c r="Y273" i="27"/>
  <c r="Y273" i="31" s="1"/>
  <c r="Y274" i="21"/>
  <c r="AD93" i="20"/>
  <c r="AH114" i="8"/>
  <c r="AH116" i="20" s="1"/>
  <c r="AS135" i="9"/>
  <c r="AS158" i="9" s="1"/>
  <c r="AQ319" i="8"/>
  <c r="AO298" i="20"/>
  <c r="BM208" i="8"/>
  <c r="BK187" i="20"/>
  <c r="BK188" i="8"/>
  <c r="AU66" i="31"/>
  <c r="AA161" i="21"/>
  <c r="AX180" i="9"/>
  <c r="AX158" i="21"/>
  <c r="AX157" i="27"/>
  <c r="BC202" i="9"/>
  <c r="BA180" i="21"/>
  <c r="BA179" i="27"/>
  <c r="AP92" i="20"/>
  <c r="AT113" i="8"/>
  <c r="AT115" i="20" s="1"/>
  <c r="V268" i="24"/>
  <c r="V281" i="24" s="1"/>
  <c r="V282" i="24" s="1"/>
  <c r="V268" i="27"/>
  <c r="V291" i="9"/>
  <c r="X314" i="9"/>
  <c r="V269" i="21"/>
  <c r="AY252" i="8"/>
  <c r="AY275" i="8" s="1"/>
  <c r="BD230" i="20"/>
  <c r="AE247" i="21"/>
  <c r="BA114" i="20"/>
  <c r="AR111" i="27"/>
  <c r="AR112" i="21"/>
  <c r="BN345" i="8"/>
  <c r="BN347" i="20" s="1"/>
  <c r="BJ324" i="20"/>
  <c r="BO341" i="8"/>
  <c r="X205" i="21"/>
  <c r="X204" i="27"/>
  <c r="X204" i="31" s="1"/>
  <c r="AW112" i="9"/>
  <c r="BA336" i="27"/>
  <c r="BA337" i="21"/>
  <c r="BA336" i="24"/>
  <c r="AV268" i="31"/>
  <c r="AG48" i="20"/>
  <c r="AG69" i="8"/>
  <c r="AG46" i="9"/>
  <c r="AG69" i="9" s="1"/>
  <c r="AI92" i="9" s="1"/>
  <c r="AM115" i="9" s="1"/>
  <c r="AH139" i="9" s="1"/>
  <c r="AH162" i="9" s="1"/>
  <c r="AH185" i="9" s="1"/>
  <c r="AJ208" i="9" s="1"/>
  <c r="AN231" i="9" s="1"/>
  <c r="AI255" i="9" s="1"/>
  <c r="AI278" i="9" s="1"/>
  <c r="AI246" i="24"/>
  <c r="AN234" i="24"/>
  <c r="BH235" i="24"/>
  <c r="BC258" i="24"/>
  <c r="BB253" i="20"/>
  <c r="AR162" i="21"/>
  <c r="AR161" i="27"/>
  <c r="AR161" i="31" s="1"/>
  <c r="AB89" i="21"/>
  <c r="AB88" i="27"/>
  <c r="AY90" i="27"/>
  <c r="AY90" i="31" s="1"/>
  <c r="AC90" i="27"/>
  <c r="AC90" i="31" s="1"/>
  <c r="AC91" i="21"/>
  <c r="BI338" i="9"/>
  <c r="BE315" i="24"/>
  <c r="BE327" i="24" s="1"/>
  <c r="BE328" i="24" s="1"/>
  <c r="BE316" i="21"/>
  <c r="BE315" i="27"/>
  <c r="R246" i="21"/>
  <c r="BE179" i="31"/>
  <c r="AJ320" i="20"/>
  <c r="AN341" i="8"/>
  <c r="AN247" i="9"/>
  <c r="AN270" i="9" s="1"/>
  <c r="AS223" i="27"/>
  <c r="AS223" i="24"/>
  <c r="AS224" i="21"/>
  <c r="AV297" i="8"/>
  <c r="AV276" i="20"/>
  <c r="AZ320" i="20"/>
  <c r="BD341" i="8"/>
  <c r="AC91" i="8"/>
  <c r="AA70" i="20"/>
  <c r="AA290" i="31"/>
  <c r="BM224" i="9"/>
  <c r="X89" i="21"/>
  <c r="BE229" i="8"/>
  <c r="BA208" i="20"/>
  <c r="U267" i="31"/>
  <c r="AC133" i="31"/>
  <c r="AW200" i="31"/>
  <c r="AR320" i="20"/>
  <c r="AV341" i="8"/>
  <c r="BA110" i="31"/>
  <c r="AV134" i="27"/>
  <c r="AA246" i="24"/>
  <c r="AN342" i="27"/>
  <c r="AN342" i="31" s="1"/>
  <c r="AN343" i="21"/>
  <c r="AH224" i="9"/>
  <c r="AD202" i="21"/>
  <c r="AD201" i="27"/>
  <c r="AJ135" i="21"/>
  <c r="BC89" i="27"/>
  <c r="AS164" i="20"/>
  <c r="AS185" i="8"/>
  <c r="AZ207" i="8"/>
  <c r="AX186" i="20"/>
  <c r="AW133" i="31"/>
  <c r="BO345" i="8"/>
  <c r="BO347" i="20" s="1"/>
  <c r="BK324" i="20"/>
  <c r="AX292" i="21"/>
  <c r="AX291" i="24"/>
  <c r="AX291" i="27"/>
  <c r="BC90" i="21"/>
  <c r="BG112" i="9"/>
  <c r="AQ112" i="9"/>
  <c r="BG181" i="9"/>
  <c r="BG158" i="27"/>
  <c r="BG159" i="21"/>
  <c r="O245" i="27"/>
  <c r="T221" i="31"/>
  <c r="T234" i="27"/>
  <c r="AF297" i="8"/>
  <c r="AF276" i="20"/>
  <c r="AG46" i="21"/>
  <c r="AG45" i="27"/>
  <c r="AG45" i="31" s="1"/>
  <c r="AZ297" i="8"/>
  <c r="AZ276" i="20"/>
  <c r="AI202" i="9"/>
  <c r="AG179" i="27"/>
  <c r="AG180" i="21"/>
  <c r="X245" i="24"/>
  <c r="AU313" i="31"/>
  <c r="AC112" i="9"/>
  <c r="AE92" i="8"/>
  <c r="AC71" i="20"/>
  <c r="AC70" i="21" s="1"/>
  <c r="V47" i="9"/>
  <c r="V70" i="8"/>
  <c r="X93" i="8" s="1"/>
  <c r="V49" i="8"/>
  <c r="AL300" i="20"/>
  <c r="AN321" i="8"/>
  <c r="AB67" i="9"/>
  <c r="AL230" i="20"/>
  <c r="AG252" i="8"/>
  <c r="AG275" i="8" s="1"/>
  <c r="AX250" i="27"/>
  <c r="BC226" i="31"/>
  <c r="AX250" i="31" s="1"/>
  <c r="AC140" i="8"/>
  <c r="AC163" i="8" s="1"/>
  <c r="AC25" i="8"/>
  <c r="AB24" i="31"/>
  <c r="AB24" i="27"/>
  <c r="AB24" i="24"/>
  <c r="AB25" i="21"/>
  <c r="AB24" i="9"/>
  <c r="AB47" i="8"/>
  <c r="W92" i="8"/>
  <c r="U72" i="8"/>
  <c r="AZ111" i="27"/>
  <c r="AZ112" i="21"/>
  <c r="AG246" i="27"/>
  <c r="AL222" i="31"/>
  <c r="X47" i="20"/>
  <c r="X68" i="8"/>
  <c r="X45" i="9"/>
  <c r="AT245" i="31"/>
  <c r="AP113" i="8"/>
  <c r="AP115" i="20" s="1"/>
  <c r="AL92" i="20"/>
  <c r="V335" i="24"/>
  <c r="V335" i="27"/>
  <c r="V336" i="21"/>
  <c r="BA200" i="31"/>
  <c r="AV67" i="27"/>
  <c r="AX90" i="9"/>
  <c r="S246" i="9"/>
  <c r="S269" i="9" s="1"/>
  <c r="X223" i="21"/>
  <c r="X222" i="24"/>
  <c r="X222" i="27"/>
  <c r="S134" i="9"/>
  <c r="S157" i="9" s="1"/>
  <c r="X118" i="9"/>
  <c r="S142" i="9" s="1"/>
  <c r="AY66" i="31"/>
  <c r="BH111" i="27"/>
  <c r="BH112" i="21"/>
  <c r="AC68" i="8"/>
  <c r="AC47" i="20"/>
  <c r="AC45" i="9"/>
  <c r="AC68" i="9" s="1"/>
  <c r="BB67" i="27"/>
  <c r="BD90" i="9"/>
  <c r="AH44" i="31"/>
  <c r="BN115" i="31"/>
  <c r="BI139" i="31" s="1"/>
  <c r="BI139" i="27"/>
  <c r="AM202" i="9"/>
  <c r="AK179" i="27"/>
  <c r="AK180" i="21"/>
  <c r="AX245" i="31"/>
  <c r="AQ290" i="31"/>
  <c r="AI207" i="8"/>
  <c r="AG186" i="20"/>
  <c r="AV297" i="21"/>
  <c r="AV296" i="27"/>
  <c r="AV296" i="31" s="1"/>
  <c r="AN337" i="9"/>
  <c r="AJ314" i="24"/>
  <c r="AJ315" i="21"/>
  <c r="AJ314" i="27"/>
  <c r="X298" i="20"/>
  <c r="Z319" i="8"/>
  <c r="AF245" i="31"/>
  <c r="V167" i="20"/>
  <c r="V168" i="20" s="1"/>
  <c r="AJ140" i="8"/>
  <c r="AJ163" i="8" s="1"/>
  <c r="AJ25" i="8"/>
  <c r="AI24" i="31"/>
  <c r="AI24" i="27"/>
  <c r="AI25" i="21"/>
  <c r="AI24" i="24"/>
  <c r="AI24" i="9"/>
  <c r="AI47" i="8"/>
  <c r="AN207" i="8"/>
  <c r="AL186" i="20"/>
  <c r="Y337" i="27"/>
  <c r="Y337" i="31" s="1"/>
  <c r="Y337" i="24"/>
  <c r="Y338" i="21"/>
  <c r="BA135" i="9"/>
  <c r="BA158" i="9" s="1"/>
  <c r="AB65" i="31"/>
  <c r="BB25" i="8"/>
  <c r="BB140" i="8"/>
  <c r="BB163" i="8" s="1"/>
  <c r="BA24" i="31"/>
  <c r="BA24" i="27"/>
  <c r="BA24" i="24"/>
  <c r="BA25" i="21"/>
  <c r="BA24" i="9"/>
  <c r="BA47" i="8"/>
  <c r="AP207" i="21"/>
  <c r="AP206" i="27"/>
  <c r="AP206" i="31" s="1"/>
  <c r="AR272" i="21"/>
  <c r="AR294" i="9"/>
  <c r="AT317" i="9"/>
  <c r="AR271" i="27"/>
  <c r="AR271" i="31" s="1"/>
  <c r="AA90" i="9"/>
  <c r="X290" i="31"/>
  <c r="AT320" i="20"/>
  <c r="AX341" i="8"/>
  <c r="AP135" i="21"/>
  <c r="AK114" i="20"/>
  <c r="AY200" i="31"/>
  <c r="AJ337" i="9"/>
  <c r="AF315" i="21"/>
  <c r="AF314" i="27"/>
  <c r="AF314" i="24"/>
  <c r="AL250" i="9"/>
  <c r="AL273" i="9" s="1"/>
  <c r="AQ227" i="21"/>
  <c r="AL251" i="21" s="1"/>
  <c r="AQ226" i="27"/>
  <c r="BB141" i="8"/>
  <c r="BB164" i="8" s="1"/>
  <c r="BA25" i="31"/>
  <c r="BA25" i="27"/>
  <c r="BA25" i="24"/>
  <c r="BA25" i="9"/>
  <c r="BA26" i="21"/>
  <c r="BA48" i="8"/>
  <c r="AX339" i="21"/>
  <c r="AX338" i="24"/>
  <c r="AX338" i="27"/>
  <c r="AX338" i="31" s="1"/>
  <c r="AA228" i="8"/>
  <c r="U47" i="34"/>
  <c r="W207" i="20"/>
  <c r="W211" i="8"/>
  <c r="AV92" i="20"/>
  <c r="AZ113" i="8"/>
  <c r="AZ115" i="20" s="1"/>
  <c r="S201" i="9"/>
  <c r="Q179" i="21"/>
  <c r="Q189" i="21" s="1"/>
  <c r="Q190" i="21" s="1"/>
  <c r="Q178" i="27"/>
  <c r="Q188" i="9"/>
  <c r="AX111" i="27"/>
  <c r="AX112" i="21"/>
  <c r="BF186" i="20"/>
  <c r="BH207" i="8"/>
  <c r="W184" i="8"/>
  <c r="W163" i="20"/>
  <c r="W165" i="8"/>
  <c r="BC110" i="31"/>
  <c r="AX134" i="27"/>
  <c r="Z336" i="21"/>
  <c r="Z335" i="24"/>
  <c r="Z335" i="27"/>
  <c r="AD88" i="27"/>
  <c r="AD88" i="31" s="1"/>
  <c r="AD89" i="21"/>
  <c r="AA134" i="21"/>
  <c r="AJ253" i="20"/>
  <c r="AK91" i="9"/>
  <c r="AO114" i="9" s="1"/>
  <c r="AJ138" i="9" s="1"/>
  <c r="AJ161" i="9" s="1"/>
  <c r="AJ184" i="9" s="1"/>
  <c r="AL207" i="9" s="1"/>
  <c r="AP230" i="9" s="1"/>
  <c r="AK254" i="9" s="1"/>
  <c r="AK277" i="9" s="1"/>
  <c r="AZ222" i="31"/>
  <c r="AU246" i="27"/>
  <c r="AK226" i="9"/>
  <c r="AG204" i="21"/>
  <c r="AG203" i="27"/>
  <c r="AG203" i="31" s="1"/>
  <c r="V223" i="9"/>
  <c r="R200" i="24"/>
  <c r="R211" i="24" s="1"/>
  <c r="R212" i="24" s="1"/>
  <c r="R201" i="21"/>
  <c r="R212" i="21" s="1"/>
  <c r="R213" i="21" s="1"/>
  <c r="P120" i="34"/>
  <c r="P132" i="34" s="1"/>
  <c r="P79" i="33"/>
  <c r="P81" i="33" s="1"/>
  <c r="R200" i="27"/>
  <c r="R211" i="9"/>
  <c r="AQ209" i="20"/>
  <c r="AU230" i="8"/>
  <c r="AU114" i="20"/>
  <c r="S335" i="27"/>
  <c r="S350" i="9"/>
  <c r="S335" i="24"/>
  <c r="S350" i="24" s="1"/>
  <c r="S351" i="24" s="1"/>
  <c r="S336" i="21"/>
  <c r="S351" i="21" s="1"/>
  <c r="S352" i="21" s="1"/>
  <c r="X296" i="21"/>
  <c r="X295" i="27"/>
  <c r="X295" i="31" s="1"/>
  <c r="AZ163" i="21"/>
  <c r="AZ162" i="27"/>
  <c r="AZ162" i="31" s="1"/>
  <c r="AQ341" i="27"/>
  <c r="AQ341" i="31" s="1"/>
  <c r="AQ342" i="21"/>
  <c r="Q290" i="24"/>
  <c r="Q291" i="21"/>
  <c r="Q290" i="27"/>
  <c r="BI229" i="8"/>
  <c r="BE208" i="20"/>
  <c r="X88" i="27"/>
  <c r="X88" i="31" s="1"/>
  <c r="AB111" i="9"/>
  <c r="AO313" i="31"/>
  <c r="X69" i="20"/>
  <c r="Z90" i="8"/>
  <c r="W89" i="21"/>
  <c r="W88" i="27"/>
  <c r="W88" i="31" s="1"/>
  <c r="BC298" i="20"/>
  <c r="BE319" i="8"/>
  <c r="AW205" i="9"/>
  <c r="AU182" i="27"/>
  <c r="AU182" i="31" s="1"/>
  <c r="AU183" i="21"/>
  <c r="BA90" i="21"/>
  <c r="BA89" i="27"/>
  <c r="AF46" i="21"/>
  <c r="AF45" i="27"/>
  <c r="AF45" i="31" s="1"/>
  <c r="AQ110" i="31"/>
  <c r="AL134" i="27"/>
  <c r="AK246" i="24"/>
  <c r="AP234" i="24"/>
  <c r="BI234" i="24"/>
  <c r="BD247" i="24"/>
  <c r="P289" i="31"/>
  <c r="AI66" i="31"/>
  <c r="Z226" i="31"/>
  <c r="U250" i="31" s="1"/>
  <c r="U250" i="27"/>
  <c r="AS112" i="9"/>
  <c r="AA319" i="8"/>
  <c r="Y298" i="20"/>
  <c r="BC342" i="20"/>
  <c r="BK167" i="20"/>
  <c r="BK168" i="20" s="1"/>
  <c r="BN230" i="31"/>
  <c r="BI254" i="31" s="1"/>
  <c r="BI254" i="27"/>
  <c r="AM247" i="21"/>
  <c r="AJ247" i="9"/>
  <c r="AJ270" i="9" s="1"/>
  <c r="AO223" i="27"/>
  <c r="AO224" i="21"/>
  <c r="AO223" i="24"/>
  <c r="AY91" i="21"/>
  <c r="BC113" i="9"/>
  <c r="AX137" i="9" s="1"/>
  <c r="AX160" i="9" s="1"/>
  <c r="AS46" i="21"/>
  <c r="AS68" i="9"/>
  <c r="S260" i="20"/>
  <c r="X237" i="20"/>
  <c r="AQ91" i="9"/>
  <c r="AU114" i="9" s="1"/>
  <c r="AP138" i="9" s="1"/>
  <c r="AP161" i="9" s="1"/>
  <c r="AP184" i="9" s="1"/>
  <c r="AR207" i="9" s="1"/>
  <c r="AV230" i="9" s="1"/>
  <c r="AQ254" i="9" s="1"/>
  <c r="AQ277" i="9" s="1"/>
  <c r="AE270" i="21"/>
  <c r="AE269" i="27"/>
  <c r="AE292" i="9"/>
  <c r="AE269" i="24"/>
  <c r="AE281" i="24" s="1"/>
  <c r="AE282" i="24" s="1"/>
  <c r="AG315" i="9"/>
  <c r="BC68" i="9"/>
  <c r="AW89" i="27"/>
  <c r="AW90" i="21"/>
  <c r="BD340" i="9"/>
  <c r="AZ318" i="21"/>
  <c r="AZ317" i="27"/>
  <c r="AZ317" i="31" s="1"/>
  <c r="AR207" i="8"/>
  <c r="AP186" i="20"/>
  <c r="BJ91" i="21"/>
  <c r="BN113" i="9"/>
  <c r="AF247" i="9"/>
  <c r="AF270" i="9" s="1"/>
  <c r="AK224" i="21"/>
  <c r="AK223" i="27"/>
  <c r="AK223" i="24"/>
  <c r="AA24" i="8"/>
  <c r="AA139" i="8"/>
  <c r="AA162" i="8" s="1"/>
  <c r="Z23" i="31"/>
  <c r="Z23" i="27"/>
  <c r="Z23" i="24"/>
  <c r="Z24" i="21"/>
  <c r="Z23" i="9"/>
  <c r="Z46" i="8"/>
  <c r="W251" i="8"/>
  <c r="W274" i="8" s="1"/>
  <c r="AB229" i="20"/>
  <c r="Y290" i="31"/>
  <c r="AC112" i="21"/>
  <c r="AC111" i="27"/>
  <c r="X155" i="31"/>
  <c r="AX314" i="27"/>
  <c r="BB337" i="9"/>
  <c r="AX314" i="24"/>
  <c r="AX315" i="21"/>
  <c r="AO47" i="21"/>
  <c r="AO69" i="9"/>
  <c r="BB276" i="20"/>
  <c r="BB297" i="8"/>
  <c r="AZ67" i="27"/>
  <c r="BB90" i="9"/>
  <c r="AN224" i="9"/>
  <c r="AJ201" i="27"/>
  <c r="AJ202" i="21"/>
  <c r="U249" i="27"/>
  <c r="Z225" i="31"/>
  <c r="U249" i="31" s="1"/>
  <c r="BD88" i="31"/>
  <c r="AD135" i="27"/>
  <c r="AI111" i="31"/>
  <c r="AD135" i="31" s="1"/>
  <c r="BC292" i="24"/>
  <c r="BC304" i="24" s="1"/>
  <c r="BC305" i="24" s="1"/>
  <c r="BC293" i="21"/>
  <c r="BC292" i="27"/>
  <c r="BE248" i="9"/>
  <c r="BE271" i="9" s="1"/>
  <c r="BJ224" i="27"/>
  <c r="BJ225" i="21"/>
  <c r="R245" i="27"/>
  <c r="W221" i="31"/>
  <c r="BK225" i="9"/>
  <c r="BG202" i="27"/>
  <c r="BG203" i="21"/>
  <c r="BE164" i="20"/>
  <c r="BE185" i="8"/>
  <c r="Q244" i="31"/>
  <c r="AO156" i="31"/>
  <c r="AA45" i="27"/>
  <c r="AA45" i="31" s="1"/>
  <c r="AA46" i="21"/>
  <c r="BO115" i="31"/>
  <c r="BJ139" i="31" s="1"/>
  <c r="BJ139" i="27"/>
  <c r="BL165" i="21"/>
  <c r="AL88" i="31"/>
  <c r="AB113" i="20"/>
  <c r="AK290" i="31"/>
  <c r="AP140" i="8"/>
  <c r="AP163" i="8" s="1"/>
  <c r="AP25" i="8"/>
  <c r="AO24" i="31"/>
  <c r="AO24" i="27"/>
  <c r="AO24" i="24"/>
  <c r="AO25" i="21"/>
  <c r="AO24" i="9"/>
  <c r="AO47" i="8"/>
  <c r="AV135" i="21"/>
  <c r="AJ319" i="27"/>
  <c r="AJ319" i="31" s="1"/>
  <c r="AJ320" i="21"/>
  <c r="AR48" i="20"/>
  <c r="AR69" i="8"/>
  <c r="AR46" i="9"/>
  <c r="AR69" i="9" s="1"/>
  <c r="AT92" i="9" s="1"/>
  <c r="AX115" i="9" s="1"/>
  <c r="AS139" i="9" s="1"/>
  <c r="AS162" i="9" s="1"/>
  <c r="AS185" i="9" s="1"/>
  <c r="AU208" i="9" s="1"/>
  <c r="AY231" i="9" s="1"/>
  <c r="AT255" i="9" s="1"/>
  <c r="AT278" i="9" s="1"/>
  <c r="AV25" i="8"/>
  <c r="AV140" i="8"/>
  <c r="AV163" i="8" s="1"/>
  <c r="AU24" i="31"/>
  <c r="AU24" i="27"/>
  <c r="AU24" i="24"/>
  <c r="AU24" i="9"/>
  <c r="AU25" i="21"/>
  <c r="AU47" i="8"/>
  <c r="AK89" i="27"/>
  <c r="AW342" i="20"/>
  <c r="BA66" i="31"/>
  <c r="AZ134" i="27"/>
  <c r="BE110" i="31"/>
  <c r="AP319" i="9"/>
  <c r="AT342" i="9" s="1"/>
  <c r="AN296" i="9"/>
  <c r="AR44" i="31"/>
  <c r="AK46" i="21"/>
  <c r="AK68" i="9"/>
  <c r="AM91" i="9" s="1"/>
  <c r="AQ114" i="9" s="1"/>
  <c r="AL138" i="9" s="1"/>
  <c r="AL161" i="9" s="1"/>
  <c r="AL184" i="9" s="1"/>
  <c r="AN207" i="9" s="1"/>
  <c r="AR230" i="9" s="1"/>
  <c r="AM254" i="9" s="1"/>
  <c r="AM277" i="9" s="1"/>
  <c r="AJ178" i="31"/>
  <c r="AL47" i="27"/>
  <c r="AL47" i="31" s="1"/>
  <c r="AL70" i="9"/>
  <c r="Z314" i="9"/>
  <c r="X268" i="27"/>
  <c r="X269" i="21"/>
  <c r="X268" i="24"/>
  <c r="X291" i="9"/>
  <c r="AW66" i="31"/>
  <c r="AY247" i="21"/>
  <c r="W44" i="27"/>
  <c r="W44" i="31" s="1"/>
  <c r="W67" i="9"/>
  <c r="Y90" i="9" s="1"/>
  <c r="AC113" i="9" s="1"/>
  <c r="X137" i="9" s="1"/>
  <c r="X160" i="9" s="1"/>
  <c r="X183" i="9" s="1"/>
  <c r="Z206" i="9" s="1"/>
  <c r="AD229" i="9" s="1"/>
  <c r="Y253" i="9" s="1"/>
  <c r="Y276" i="9" s="1"/>
  <c r="T132" i="31"/>
  <c r="AJ245" i="31"/>
  <c r="AC46" i="27"/>
  <c r="AC46" i="31" s="1"/>
  <c r="AC47" i="21"/>
  <c r="AL276" i="21"/>
  <c r="AL275" i="27"/>
  <c r="AL275" i="31" s="1"/>
  <c r="AS229" i="8"/>
  <c r="AO208" i="20"/>
  <c r="AD90" i="8"/>
  <c r="AB69" i="20"/>
  <c r="V293" i="27"/>
  <c r="V293" i="31" s="1"/>
  <c r="V294" i="21"/>
  <c r="V293" i="24"/>
  <c r="AZ25" i="8"/>
  <c r="AY24" i="31"/>
  <c r="AZ140" i="8"/>
  <c r="AZ163" i="8" s="1"/>
  <c r="AY24" i="27"/>
  <c r="AY25" i="21"/>
  <c r="AY24" i="24"/>
  <c r="AY24" i="9"/>
  <c r="AY47" i="8"/>
  <c r="AK133" i="31"/>
  <c r="AG229" i="20"/>
  <c r="AB251" i="8"/>
  <c r="AB274" i="8" s="1"/>
  <c r="AB185" i="8"/>
  <c r="AB164" i="20"/>
  <c r="U69" i="9"/>
  <c r="U49" i="9"/>
  <c r="BI321" i="21"/>
  <c r="AP25" i="22"/>
  <c r="AP140" i="22"/>
  <c r="AT26" i="22"/>
  <c r="AU142" i="22" s="1"/>
  <c r="AT141" i="22"/>
  <c r="AL26" i="22"/>
  <c r="AM142" i="22" s="1"/>
  <c r="AL141" i="22"/>
  <c r="AC140" i="22"/>
  <c r="AC25" i="22"/>
  <c r="AL25" i="22"/>
  <c r="AL140" i="22"/>
  <c r="BE26" i="22"/>
  <c r="BF142" i="22" s="1"/>
  <c r="BE141" i="22"/>
  <c r="BJ26" i="22"/>
  <c r="BK142" i="22" s="1"/>
  <c r="BJ141" i="22"/>
  <c r="BJ25" i="22"/>
  <c r="BJ140" i="22"/>
  <c r="AG141" i="22"/>
  <c r="AG26" i="22"/>
  <c r="AH142" i="22" s="1"/>
  <c r="AO26" i="22"/>
  <c r="AP142" i="22" s="1"/>
  <c r="AO141" i="22"/>
  <c r="AD25" i="22"/>
  <c r="AD140" i="22"/>
  <c r="BB25" i="22"/>
  <c r="BB140" i="22"/>
  <c r="AK141" i="22"/>
  <c r="AK26" i="22"/>
  <c r="AL142" i="22" s="1"/>
  <c r="Y141" i="22"/>
  <c r="Y26" i="22"/>
  <c r="Z142" i="22" s="1"/>
  <c r="BA141" i="22"/>
  <c r="BA26" i="22"/>
  <c r="BB142" i="22" s="1"/>
  <c r="BF25" i="22"/>
  <c r="BF140" i="22"/>
  <c r="BI141" i="22"/>
  <c r="BI26" i="22"/>
  <c r="BJ142" i="22" s="1"/>
  <c r="AX25" i="22"/>
  <c r="AX140" i="22"/>
  <c r="AR26" i="22"/>
  <c r="AS142" i="22" s="1"/>
  <c r="AR141" i="22"/>
  <c r="Z25" i="22"/>
  <c r="Z140" i="22"/>
  <c r="AC141" i="22"/>
  <c r="AC26" i="22"/>
  <c r="AD142" i="22" s="1"/>
  <c r="AS26" i="22"/>
  <c r="AT142" i="22" s="1"/>
  <c r="AS141" i="22"/>
  <c r="AT25" i="22"/>
  <c r="AT140" i="22"/>
  <c r="AH25" i="22"/>
  <c r="AH140" i="22"/>
  <c r="AW141" i="22"/>
  <c r="AW26" i="22"/>
  <c r="AX142" i="22" s="1"/>
  <c r="X26" i="22"/>
  <c r="Y142" i="22" s="1"/>
  <c r="X141" i="22"/>
  <c r="BJ50" i="21" l="1"/>
  <c r="BJ51" i="21" s="1"/>
  <c r="AZ6" i="15"/>
  <c r="BA20" i="15"/>
  <c r="BA21" i="15" s="1"/>
  <c r="BJ72" i="8"/>
  <c r="BJ49" i="9"/>
  <c r="BL165" i="8"/>
  <c r="X110" i="31"/>
  <c r="X118" i="31" s="1"/>
  <c r="S142" i="31" s="1"/>
  <c r="AN273" i="27"/>
  <c r="AN273" i="31" s="1"/>
  <c r="X118" i="27"/>
  <c r="S142" i="27" s="1"/>
  <c r="AO69" i="21"/>
  <c r="AQ162" i="21"/>
  <c r="AS206" i="21"/>
  <c r="AW162" i="21"/>
  <c r="V319" i="21"/>
  <c r="AB68" i="21"/>
  <c r="AX228" i="21"/>
  <c r="AS252" i="21" s="1"/>
  <c r="AX227" i="27"/>
  <c r="AS251" i="27" s="1"/>
  <c r="AS226" i="31"/>
  <c r="AN250" i="31" s="1"/>
  <c r="AQ161" i="27"/>
  <c r="AQ161" i="31" s="1"/>
  <c r="AJ340" i="27"/>
  <c r="AJ340" i="31" s="1"/>
  <c r="BE301" i="9"/>
  <c r="BH112" i="27"/>
  <c r="BC136" i="27" s="1"/>
  <c r="AB135" i="27"/>
  <c r="AD112" i="31"/>
  <c r="Y136" i="31" s="1"/>
  <c r="AI68" i="27"/>
  <c r="AI68" i="31" s="1"/>
  <c r="AY281" i="24"/>
  <c r="AY282" i="24" s="1"/>
  <c r="AS161" i="27"/>
  <c r="AS161" i="31" s="1"/>
  <c r="AY69" i="21"/>
  <c r="AS162" i="21"/>
  <c r="BK296" i="27"/>
  <c r="BK296" i="31" s="1"/>
  <c r="BM321" i="20"/>
  <c r="BK297" i="21"/>
  <c r="BO341" i="21"/>
  <c r="BO340" i="27"/>
  <c r="BO340" i="31" s="1"/>
  <c r="BL299" i="20"/>
  <c r="BL274" i="27"/>
  <c r="BL274" i="31" s="1"/>
  <c r="BL275" i="21"/>
  <c r="BQ227" i="31"/>
  <c r="BL251" i="31" s="1"/>
  <c r="BL251" i="27"/>
  <c r="BO207" i="21"/>
  <c r="BS231" i="20"/>
  <c r="BO206" i="27"/>
  <c r="BO206" i="31" s="1"/>
  <c r="Z342" i="21"/>
  <c r="BQ112" i="27"/>
  <c r="BQ113" i="21"/>
  <c r="BL137" i="21" s="1"/>
  <c r="BP111" i="31"/>
  <c r="BK135" i="31" s="1"/>
  <c r="BK135" i="27"/>
  <c r="AB317" i="27"/>
  <c r="AB317" i="31" s="1"/>
  <c r="BM254" i="20"/>
  <c r="BM277" i="20" s="1"/>
  <c r="BR228" i="27"/>
  <c r="BR229" i="21"/>
  <c r="BM253" i="21" s="1"/>
  <c r="BR115" i="20"/>
  <c r="BN91" i="21"/>
  <c r="BN90" i="27"/>
  <c r="BN90" i="31" s="1"/>
  <c r="BB27" i="20"/>
  <c r="BC143" i="20" s="1"/>
  <c r="BB142" i="20"/>
  <c r="BL319" i="21"/>
  <c r="BL318" i="27"/>
  <c r="BL318" i="31" s="1"/>
  <c r="BP343" i="20"/>
  <c r="U326" i="21"/>
  <c r="Y350" i="20"/>
  <c r="U325" i="27"/>
  <c r="U325" i="31" s="1"/>
  <c r="AF340" i="27"/>
  <c r="AF340" i="31" s="1"/>
  <c r="AW161" i="27"/>
  <c r="AW161" i="31" s="1"/>
  <c r="T303" i="27"/>
  <c r="T303" i="31" s="1"/>
  <c r="V328" i="20"/>
  <c r="T304" i="21"/>
  <c r="X348" i="21"/>
  <c r="X347" i="27"/>
  <c r="X347" i="31" s="1"/>
  <c r="AV27" i="20"/>
  <c r="AW143" i="20" s="1"/>
  <c r="AV142" i="20"/>
  <c r="V277" i="27"/>
  <c r="V277" i="31" s="1"/>
  <c r="V278" i="21"/>
  <c r="V302" i="20"/>
  <c r="BI142" i="20"/>
  <c r="BI27" i="20"/>
  <c r="BJ143" i="20" s="1"/>
  <c r="BP320" i="21"/>
  <c r="BT344" i="20"/>
  <c r="BP319" i="27"/>
  <c r="BP319" i="31" s="1"/>
  <c r="Y347" i="27"/>
  <c r="Y347" i="31" s="1"/>
  <c r="Y348" i="21"/>
  <c r="W324" i="20"/>
  <c r="U299" i="27"/>
  <c r="U299" i="31" s="1"/>
  <c r="U300" i="21"/>
  <c r="Y209" i="27"/>
  <c r="Y209" i="31" s="1"/>
  <c r="Y210" i="21"/>
  <c r="AC234" i="20"/>
  <c r="Y344" i="21"/>
  <c r="Y343" i="27"/>
  <c r="Y343" i="31" s="1"/>
  <c r="V322" i="21"/>
  <c r="Z346" i="20"/>
  <c r="V321" i="27"/>
  <c r="V321" i="31" s="1"/>
  <c r="AX27" i="20"/>
  <c r="AY143" i="20" s="1"/>
  <c r="AX142" i="20"/>
  <c r="AG27" i="20"/>
  <c r="AH143" i="20" s="1"/>
  <c r="AG142" i="20"/>
  <c r="AT27" i="20"/>
  <c r="AU143" i="20" s="1"/>
  <c r="AT142" i="20"/>
  <c r="AB118" i="20"/>
  <c r="X94" i="21"/>
  <c r="X93" i="27"/>
  <c r="X93" i="31" s="1"/>
  <c r="AY27" i="20"/>
  <c r="AZ143" i="20" s="1"/>
  <c r="AY142" i="20"/>
  <c r="AK142" i="20"/>
  <c r="AK27" i="20"/>
  <c r="AL143" i="20" s="1"/>
  <c r="Z142" i="20"/>
  <c r="Z27" i="20"/>
  <c r="AA143" i="20" s="1"/>
  <c r="AA27" i="20"/>
  <c r="AB143" i="20" s="1"/>
  <c r="AA142" i="20"/>
  <c r="AB27" i="20"/>
  <c r="AC143" i="20" s="1"/>
  <c r="AB142" i="20"/>
  <c r="AP27" i="20"/>
  <c r="AQ143" i="20" s="1"/>
  <c r="AP142" i="20"/>
  <c r="W328" i="20"/>
  <c r="U303" i="27"/>
  <c r="U303" i="31" s="1"/>
  <c r="U304" i="21"/>
  <c r="X187" i="27"/>
  <c r="X187" i="31" s="1"/>
  <c r="X188" i="21"/>
  <c r="Z212" i="20"/>
  <c r="Y96" i="20"/>
  <c r="W72" i="21"/>
  <c r="W71" i="27"/>
  <c r="W71" i="31" s="1"/>
  <c r="BD142" i="20"/>
  <c r="BD27" i="20"/>
  <c r="BE143" i="20" s="1"/>
  <c r="V326" i="21"/>
  <c r="Z350" i="20"/>
  <c r="V325" i="27"/>
  <c r="V325" i="31" s="1"/>
  <c r="BS342" i="21"/>
  <c r="BS341" i="27"/>
  <c r="BS341" i="31" s="1"/>
  <c r="AB232" i="21"/>
  <c r="W256" i="21" s="1"/>
  <c r="W257" i="20"/>
  <c r="W280" i="20" s="1"/>
  <c r="AB231" i="27"/>
  <c r="AA116" i="21"/>
  <c r="V140" i="21" s="1"/>
  <c r="AA115" i="27"/>
  <c r="AA230" i="31"/>
  <c r="V254" i="31" s="1"/>
  <c r="V254" i="27"/>
  <c r="Z114" i="31"/>
  <c r="U138" i="31" s="1"/>
  <c r="U138" i="27"/>
  <c r="BL206" i="27"/>
  <c r="BL206" i="31" s="1"/>
  <c r="BL207" i="21"/>
  <c r="BP231" i="20"/>
  <c r="BP115" i="20"/>
  <c r="BL91" i="21"/>
  <c r="BL90" i="27"/>
  <c r="BL90" i="31" s="1"/>
  <c r="V299" i="27"/>
  <c r="V299" i="31" s="1"/>
  <c r="V300" i="21"/>
  <c r="X324" i="20"/>
  <c r="BN113" i="21"/>
  <c r="BI137" i="21" s="1"/>
  <c r="BN112" i="27"/>
  <c r="BL184" i="27"/>
  <c r="BL184" i="31" s="1"/>
  <c r="BN209" i="20"/>
  <c r="BL185" i="21"/>
  <c r="BP229" i="21"/>
  <c r="BK253" i="21" s="1"/>
  <c r="BK254" i="20"/>
  <c r="BK277" i="20" s="1"/>
  <c r="BP228" i="27"/>
  <c r="Z343" i="27"/>
  <c r="Z343" i="31" s="1"/>
  <c r="Z344" i="21"/>
  <c r="BL163" i="21"/>
  <c r="BL162" i="27"/>
  <c r="BL162" i="31" s="1"/>
  <c r="BL187" i="20"/>
  <c r="AA212" i="20"/>
  <c r="Y187" i="27"/>
  <c r="Y187" i="31" s="1"/>
  <c r="Y188" i="21"/>
  <c r="AA348" i="27"/>
  <c r="AA348" i="31" s="1"/>
  <c r="AA349" i="21"/>
  <c r="BI135" i="27"/>
  <c r="BN111" i="31"/>
  <c r="BI135" i="31" s="1"/>
  <c r="X324" i="27"/>
  <c r="X324" i="31" s="1"/>
  <c r="AB349" i="20"/>
  <c r="X325" i="21"/>
  <c r="BM255" i="20"/>
  <c r="BM278" i="20" s="1"/>
  <c r="BR229" i="27"/>
  <c r="BR230" i="21"/>
  <c r="BM254" i="21" s="1"/>
  <c r="BL275" i="27"/>
  <c r="BL275" i="31" s="1"/>
  <c r="BL276" i="21"/>
  <c r="BL300" i="20"/>
  <c r="BM343" i="20"/>
  <c r="BI319" i="21"/>
  <c r="BI318" i="27"/>
  <c r="BI318" i="31" s="1"/>
  <c r="BK184" i="27"/>
  <c r="BK184" i="31" s="1"/>
  <c r="BM209" i="20"/>
  <c r="BK185" i="21"/>
  <c r="BM135" i="27"/>
  <c r="BR111" i="31"/>
  <c r="BM135" i="31" s="1"/>
  <c r="W321" i="27"/>
  <c r="W321" i="31" s="1"/>
  <c r="W322" i="21"/>
  <c r="AA346" i="20"/>
  <c r="BN343" i="20"/>
  <c r="BJ319" i="21"/>
  <c r="BJ318" i="27"/>
  <c r="BJ318" i="31" s="1"/>
  <c r="U302" i="21"/>
  <c r="U301" i="27"/>
  <c r="U301" i="31" s="1"/>
  <c r="W326" i="20"/>
  <c r="BT341" i="27"/>
  <c r="BT341" i="31" s="1"/>
  <c r="BT342" i="21"/>
  <c r="BI296" i="27"/>
  <c r="BI296" i="31" s="1"/>
  <c r="BK321" i="20"/>
  <c r="BI297" i="21"/>
  <c r="BS344" i="21"/>
  <c r="BS343" i="27"/>
  <c r="BS343" i="31" s="1"/>
  <c r="AB115" i="27"/>
  <c r="AB116" i="21"/>
  <c r="W140" i="21" s="1"/>
  <c r="X257" i="20"/>
  <c r="X280" i="20" s="1"/>
  <c r="AC232" i="21"/>
  <c r="X256" i="21" s="1"/>
  <c r="AC231" i="27"/>
  <c r="AB233" i="27"/>
  <c r="W259" i="20"/>
  <c r="W282" i="20" s="1"/>
  <c r="AB234" i="21"/>
  <c r="W258" i="21" s="1"/>
  <c r="AC233" i="31"/>
  <c r="X257" i="31" s="1"/>
  <c r="X257" i="27"/>
  <c r="BM341" i="21"/>
  <c r="BM340" i="27"/>
  <c r="BM340" i="31" s="1"/>
  <c r="BK136" i="27"/>
  <c r="BP112" i="31"/>
  <c r="BK136" i="31" s="1"/>
  <c r="BQ113" i="27"/>
  <c r="BQ114" i="21"/>
  <c r="BL138" i="21" s="1"/>
  <c r="BJ274" i="27"/>
  <c r="BJ274" i="31" s="1"/>
  <c r="BJ299" i="20"/>
  <c r="BJ275" i="21"/>
  <c r="AB351" i="20"/>
  <c r="X326" i="27"/>
  <c r="X326" i="31" s="1"/>
  <c r="X327" i="21"/>
  <c r="BR343" i="20"/>
  <c r="BN319" i="21"/>
  <c r="BN318" i="27"/>
  <c r="BN318" i="31" s="1"/>
  <c r="BS232" i="20"/>
  <c r="BO207" i="27"/>
  <c r="BO207" i="31" s="1"/>
  <c r="BO208" i="21"/>
  <c r="X280" i="27"/>
  <c r="X280" i="31" s="1"/>
  <c r="X281" i="21"/>
  <c r="X305" i="20"/>
  <c r="BO227" i="31"/>
  <c r="BJ251" i="31" s="1"/>
  <c r="BJ251" i="27"/>
  <c r="V304" i="20"/>
  <c r="V280" i="21"/>
  <c r="V279" i="27"/>
  <c r="V279" i="31" s="1"/>
  <c r="W303" i="21"/>
  <c r="Y327" i="20"/>
  <c r="W302" i="27"/>
  <c r="W302" i="31" s="1"/>
  <c r="BO112" i="27"/>
  <c r="BO113" i="21"/>
  <c r="BJ137" i="21" s="1"/>
  <c r="AA347" i="21"/>
  <c r="AA346" i="27"/>
  <c r="AA346" i="31" s="1"/>
  <c r="BN91" i="27"/>
  <c r="BN91" i="31" s="1"/>
  <c r="BN92" i="21"/>
  <c r="BR116" i="20"/>
  <c r="W278" i="21"/>
  <c r="W277" i="27"/>
  <c r="W277" i="31" s="1"/>
  <c r="W302" i="20"/>
  <c r="BK90" i="27"/>
  <c r="BK90" i="31" s="1"/>
  <c r="BO115" i="20"/>
  <c r="BK91" i="21"/>
  <c r="Z348" i="20"/>
  <c r="V324" i="21"/>
  <c r="V323" i="27"/>
  <c r="V323" i="31" s="1"/>
  <c r="BL252" i="27"/>
  <c r="BQ228" i="31"/>
  <c r="BL252" i="31" s="1"/>
  <c r="BL320" i="21"/>
  <c r="BL319" i="27"/>
  <c r="BL319" i="31" s="1"/>
  <c r="BP344" i="20"/>
  <c r="BQ341" i="21"/>
  <c r="BQ340" i="27"/>
  <c r="BQ340" i="31" s="1"/>
  <c r="BL341" i="21"/>
  <c r="BL340" i="27"/>
  <c r="BL340" i="31" s="1"/>
  <c r="BM297" i="21"/>
  <c r="BM296" i="27"/>
  <c r="BM296" i="31" s="1"/>
  <c r="BO321" i="20"/>
  <c r="BI275" i="21"/>
  <c r="BI299" i="20"/>
  <c r="BI274" i="27"/>
  <c r="BI274" i="31" s="1"/>
  <c r="Z210" i="21"/>
  <c r="AD234" i="20"/>
  <c r="Z209" i="27"/>
  <c r="Z209" i="31" s="1"/>
  <c r="BO341" i="27"/>
  <c r="BO341" i="31" s="1"/>
  <c r="BO342" i="21"/>
  <c r="V256" i="27"/>
  <c r="AA232" i="31"/>
  <c r="V256" i="31" s="1"/>
  <c r="BL47" i="21"/>
  <c r="BL46" i="27"/>
  <c r="BL46" i="31" s="1"/>
  <c r="BL71" i="20"/>
  <c r="BN299" i="20"/>
  <c r="BN275" i="21"/>
  <c r="BN274" i="27"/>
  <c r="BN274" i="31" s="1"/>
  <c r="Z96" i="20"/>
  <c r="X71" i="27"/>
  <c r="X71" i="31" s="1"/>
  <c r="X72" i="21"/>
  <c r="BO229" i="21"/>
  <c r="BJ253" i="21" s="1"/>
  <c r="BO228" i="27"/>
  <c r="BJ254" i="20"/>
  <c r="BJ277" i="20" s="1"/>
  <c r="AB230" i="31"/>
  <c r="W254" i="31" s="1"/>
  <c r="W254" i="27"/>
  <c r="Y94" i="21"/>
  <c r="AC118" i="20"/>
  <c r="Y93" i="27"/>
  <c r="Y93" i="31" s="1"/>
  <c r="AA117" i="27"/>
  <c r="AA118" i="21"/>
  <c r="V142" i="21" s="1"/>
  <c r="Z116" i="31"/>
  <c r="U140" i="31" s="1"/>
  <c r="U140" i="27"/>
  <c r="BM111" i="31"/>
  <c r="BH135" i="31" s="1"/>
  <c r="BH135" i="27"/>
  <c r="BN227" i="31"/>
  <c r="BI251" i="31" s="1"/>
  <c r="BI251" i="27"/>
  <c r="BM93" i="20"/>
  <c r="BK68" i="27"/>
  <c r="BK68" i="31" s="1"/>
  <c r="BK69" i="21"/>
  <c r="BK298" i="21"/>
  <c r="BM322" i="20"/>
  <c r="BK297" i="27"/>
  <c r="BK297" i="31" s="1"/>
  <c r="BM162" i="27"/>
  <c r="BM162" i="31" s="1"/>
  <c r="BM163" i="21"/>
  <c r="BM187" i="20"/>
  <c r="Y345" i="27"/>
  <c r="Y345" i="31" s="1"/>
  <c r="Y346" i="21"/>
  <c r="AB117" i="31"/>
  <c r="W141" i="31" s="1"/>
  <c r="W141" i="27"/>
  <c r="BL49" i="20"/>
  <c r="BM142" i="20"/>
  <c r="BM165" i="20" s="1"/>
  <c r="BP322" i="21"/>
  <c r="BP321" i="27"/>
  <c r="BP321" i="31" s="1"/>
  <c r="BT346" i="20"/>
  <c r="AA114" i="31"/>
  <c r="V138" i="31" s="1"/>
  <c r="V138" i="27"/>
  <c r="BM206" i="27"/>
  <c r="BM206" i="31" s="1"/>
  <c r="BQ231" i="20"/>
  <c r="BM207" i="21"/>
  <c r="BJ68" i="27"/>
  <c r="BJ68" i="31" s="1"/>
  <c r="BJ69" i="21"/>
  <c r="BL93" i="20"/>
  <c r="BS227" i="31"/>
  <c r="BN251" i="31" s="1"/>
  <c r="BN251" i="27"/>
  <c r="BK71" i="20"/>
  <c r="BK46" i="27"/>
  <c r="BK46" i="31" s="1"/>
  <c r="BK47" i="21"/>
  <c r="BH297" i="21"/>
  <c r="BH296" i="27"/>
  <c r="BH296" i="31" s="1"/>
  <c r="BJ321" i="20"/>
  <c r="AI162" i="21"/>
  <c r="AV162" i="21"/>
  <c r="AF111" i="27"/>
  <c r="AF111" i="31" s="1"/>
  <c r="AA135" i="31" s="1"/>
  <c r="AL323" i="9"/>
  <c r="AP346" i="9" s="1"/>
  <c r="AV161" i="27"/>
  <c r="AV161" i="31" s="1"/>
  <c r="AF234" i="24"/>
  <c r="AA258" i="24" s="1"/>
  <c r="AW184" i="9"/>
  <c r="AY207" i="9" s="1"/>
  <c r="AJ47" i="21"/>
  <c r="AA46" i="27"/>
  <c r="AA46" i="31" s="1"/>
  <c r="Z68" i="27"/>
  <c r="Z68" i="31" s="1"/>
  <c r="W234" i="24"/>
  <c r="W235" i="24" s="1"/>
  <c r="X67" i="27"/>
  <c r="X67" i="31" s="1"/>
  <c r="AX112" i="27"/>
  <c r="AX113" i="21"/>
  <c r="AS137" i="21" s="1"/>
  <c r="AT113" i="21"/>
  <c r="AO137" i="21" s="1"/>
  <c r="AT112" i="27"/>
  <c r="AD46" i="21"/>
  <c r="AD45" i="27"/>
  <c r="AD45" i="31" s="1"/>
  <c r="AR164" i="20"/>
  <c r="AR185" i="8"/>
  <c r="AI339" i="24"/>
  <c r="AI340" i="21"/>
  <c r="AI339" i="27"/>
  <c r="AI339" i="31" s="1"/>
  <c r="BF252" i="8"/>
  <c r="BF275" i="8" s="1"/>
  <c r="BK230" i="20"/>
  <c r="AU186" i="20"/>
  <c r="AW207" i="8"/>
  <c r="BC297" i="8"/>
  <c r="BC276" i="20"/>
  <c r="AO320" i="20"/>
  <c r="AS341" i="8"/>
  <c r="AS343" i="20" s="1"/>
  <c r="BE253" i="20"/>
  <c r="BJ228" i="21"/>
  <c r="BE252" i="21" s="1"/>
  <c r="BJ227" i="27"/>
  <c r="Z324" i="9"/>
  <c r="AD347" i="9" s="1"/>
  <c r="X301" i="9"/>
  <c r="BE162" i="21"/>
  <c r="BE161" i="27"/>
  <c r="BE161" i="31" s="1"/>
  <c r="AF164" i="20"/>
  <c r="AF185" i="8"/>
  <c r="X46" i="27"/>
  <c r="X46" i="31" s="1"/>
  <c r="X47" i="21"/>
  <c r="BB229" i="8"/>
  <c r="AX208" i="20"/>
  <c r="W47" i="9"/>
  <c r="W70" i="9" s="1"/>
  <c r="Y93" i="9" s="1"/>
  <c r="AC116" i="9" s="1"/>
  <c r="X140" i="9" s="1"/>
  <c r="X163" i="9" s="1"/>
  <c r="X186" i="9" s="1"/>
  <c r="Z209" i="9" s="1"/>
  <c r="AD232" i="9" s="1"/>
  <c r="Y256" i="9" s="1"/>
  <c r="Y279" i="9" s="1"/>
  <c r="W70" i="8"/>
  <c r="Y93" i="8" s="1"/>
  <c r="AC116" i="8" s="1"/>
  <c r="BF164" i="20"/>
  <c r="BF185" i="8"/>
  <c r="AV319" i="8"/>
  <c r="AT298" i="20"/>
  <c r="AY25" i="8"/>
  <c r="AX24" i="31"/>
  <c r="AX24" i="27"/>
  <c r="AX24" i="24"/>
  <c r="AX25" i="21"/>
  <c r="AX24" i="9"/>
  <c r="AX47" i="8"/>
  <c r="AY140" i="8"/>
  <c r="AY163" i="8" s="1"/>
  <c r="W254" i="20"/>
  <c r="AB228" i="27"/>
  <c r="AB229" i="21"/>
  <c r="W253" i="21" s="1"/>
  <c r="AH112" i="27"/>
  <c r="AH113" i="21"/>
  <c r="AC137" i="21" s="1"/>
  <c r="AZ229" i="8"/>
  <c r="AV208" i="20"/>
  <c r="V274" i="27"/>
  <c r="V274" i="31" s="1"/>
  <c r="V275" i="21"/>
  <c r="BI341" i="8"/>
  <c r="BI343" i="20" s="1"/>
  <c r="BE320" i="20"/>
  <c r="BC253" i="8"/>
  <c r="BC276" i="8" s="1"/>
  <c r="BH231" i="20"/>
  <c r="AP317" i="27"/>
  <c r="AP317" i="31" s="1"/>
  <c r="AP318" i="21"/>
  <c r="AN298" i="20"/>
  <c r="AN297" i="21" s="1"/>
  <c r="AP319" i="8"/>
  <c r="Y207" i="21"/>
  <c r="Y206" i="27"/>
  <c r="Y206" i="31" s="1"/>
  <c r="X90" i="27"/>
  <c r="X90" i="31" s="1"/>
  <c r="X91" i="21"/>
  <c r="AR298" i="20"/>
  <c r="AT319" i="8"/>
  <c r="AU297" i="8"/>
  <c r="AU276" i="20"/>
  <c r="BD187" i="20"/>
  <c r="BF208" i="8"/>
  <c r="AH319" i="8"/>
  <c r="AF298" i="20"/>
  <c r="BH340" i="27"/>
  <c r="BH340" i="31" s="1"/>
  <c r="BH341" i="21"/>
  <c r="BF342" i="8"/>
  <c r="BF344" i="20" s="1"/>
  <c r="BB321" i="20"/>
  <c r="AG68" i="27"/>
  <c r="AG68" i="31" s="1"/>
  <c r="BD93" i="20"/>
  <c r="BH114" i="8"/>
  <c r="BH116" i="20" s="1"/>
  <c r="BE337" i="9"/>
  <c r="BA314" i="27"/>
  <c r="BA314" i="31" s="1"/>
  <c r="BA314" i="24"/>
  <c r="BA315" i="21"/>
  <c r="AH70" i="20"/>
  <c r="AJ91" i="8"/>
  <c r="AQ48" i="20"/>
  <c r="AQ69" i="8"/>
  <c r="AQ46" i="9"/>
  <c r="AQ69" i="9" s="1"/>
  <c r="AS92" i="9" s="1"/>
  <c r="AW115" i="9" s="1"/>
  <c r="AR139" i="9" s="1"/>
  <c r="AR162" i="9" s="1"/>
  <c r="AR185" i="9" s="1"/>
  <c r="AT208" i="9" s="1"/>
  <c r="AX231" i="9" s="1"/>
  <c r="AS255" i="9" s="1"/>
  <c r="AS278" i="9" s="1"/>
  <c r="BG206" i="21"/>
  <c r="BG205" i="27"/>
  <c r="BG205" i="31" s="1"/>
  <c r="AU162" i="21"/>
  <c r="AU161" i="27"/>
  <c r="AU161" i="31" s="1"/>
  <c r="AY111" i="31"/>
  <c r="AT135" i="31" s="1"/>
  <c r="AT135" i="27"/>
  <c r="AI186" i="20"/>
  <c r="AK207" i="8"/>
  <c r="AI92" i="20"/>
  <c r="AM113" i="8"/>
  <c r="AM115" i="20" s="1"/>
  <c r="AE69" i="8"/>
  <c r="AE48" i="20"/>
  <c r="AE46" i="9"/>
  <c r="AE69" i="9" s="1"/>
  <c r="AG92" i="9" s="1"/>
  <c r="AK115" i="9" s="1"/>
  <c r="AF139" i="9" s="1"/>
  <c r="AF162" i="9" s="1"/>
  <c r="AF185" i="9" s="1"/>
  <c r="AH208" i="9" s="1"/>
  <c r="AL231" i="9" s="1"/>
  <c r="AG255" i="9" s="1"/>
  <c r="AG278" i="9" s="1"/>
  <c r="AG301" i="9" s="1"/>
  <c r="BA299" i="20"/>
  <c r="BC320" i="8"/>
  <c r="AV183" i="27"/>
  <c r="AV183" i="31" s="1"/>
  <c r="AV184" i="21"/>
  <c r="AQ297" i="8"/>
  <c r="AQ276" i="20"/>
  <c r="BE48" i="20"/>
  <c r="BE69" i="8"/>
  <c r="BE46" i="9"/>
  <c r="BE69" i="9" s="1"/>
  <c r="BG92" i="9" s="1"/>
  <c r="BK115" i="9" s="1"/>
  <c r="BF139" i="9" s="1"/>
  <c r="BF162" i="9" s="1"/>
  <c r="BF185" i="9" s="1"/>
  <c r="BH208" i="9" s="1"/>
  <c r="BL231" i="9" s="1"/>
  <c r="BG255" i="9" s="1"/>
  <c r="BG278" i="9" s="1"/>
  <c r="BI324" i="9" s="1"/>
  <c r="BM347" i="9" s="1"/>
  <c r="AU230" i="20"/>
  <c r="AP254" i="20" s="1"/>
  <c r="AP252" i="8"/>
  <c r="AP275" i="8" s="1"/>
  <c r="BF231" i="20"/>
  <c r="BA253" i="8"/>
  <c r="BA276" i="8" s="1"/>
  <c r="AT274" i="21"/>
  <c r="AT273" i="27"/>
  <c r="AT273" i="31" s="1"/>
  <c r="AW48" i="20"/>
  <c r="AW69" i="8"/>
  <c r="AW46" i="9"/>
  <c r="AW69" i="9" s="1"/>
  <c r="AY92" i="9" s="1"/>
  <c r="BC115" i="9" s="1"/>
  <c r="AX139" i="9" s="1"/>
  <c r="AX162" i="9" s="1"/>
  <c r="AX185" i="9" s="1"/>
  <c r="W277" i="20"/>
  <c r="W298" i="8"/>
  <c r="AD90" i="21"/>
  <c r="AD89" i="27"/>
  <c r="AD89" i="31" s="1"/>
  <c r="AW339" i="24"/>
  <c r="AW339" i="27"/>
  <c r="AW339" i="31" s="1"/>
  <c r="AW340" i="21"/>
  <c r="AU207" i="8"/>
  <c r="AS186" i="20"/>
  <c r="AS184" i="27" s="1"/>
  <c r="AS184" i="31" s="1"/>
  <c r="AR340" i="27"/>
  <c r="AR340" i="31" s="1"/>
  <c r="AR341" i="21"/>
  <c r="BD206" i="27"/>
  <c r="BD206" i="31" s="1"/>
  <c r="BD207" i="21"/>
  <c r="AZ321" i="20"/>
  <c r="AZ320" i="21" s="1"/>
  <c r="BD342" i="8"/>
  <c r="BD344" i="20" s="1"/>
  <c r="X253" i="8"/>
  <c r="X276" i="8" s="1"/>
  <c r="AC231" i="20"/>
  <c r="BF208" i="20"/>
  <c r="BJ229" i="8"/>
  <c r="BF89" i="27"/>
  <c r="BF89" i="31" s="1"/>
  <c r="BF90" i="21"/>
  <c r="AY113" i="8"/>
  <c r="AY115" i="20" s="1"/>
  <c r="AU92" i="20"/>
  <c r="AQ68" i="21"/>
  <c r="AQ67" i="27"/>
  <c r="AQ67" i="31" s="1"/>
  <c r="BD162" i="27"/>
  <c r="BD162" i="31" s="1"/>
  <c r="BD163" i="21"/>
  <c r="BD317" i="27"/>
  <c r="BD317" i="31" s="1"/>
  <c r="BD318" i="21"/>
  <c r="AR91" i="8"/>
  <c r="AP70" i="20"/>
  <c r="AC69" i="27"/>
  <c r="AC69" i="31" s="1"/>
  <c r="BB69" i="21"/>
  <c r="BB68" i="27"/>
  <c r="BB68" i="31" s="1"/>
  <c r="AH90" i="21"/>
  <c r="AH89" i="27"/>
  <c r="AH89" i="31" s="1"/>
  <c r="AR317" i="27"/>
  <c r="AR317" i="31" s="1"/>
  <c r="AR318" i="21"/>
  <c r="AH45" i="27"/>
  <c r="AH45" i="31" s="1"/>
  <c r="AH46" i="21"/>
  <c r="AG207" i="8"/>
  <c r="AE186" i="20"/>
  <c r="AQ92" i="20"/>
  <c r="AU113" i="8"/>
  <c r="AU115" i="20" s="1"/>
  <c r="AI161" i="27"/>
  <c r="AI161" i="31" s="1"/>
  <c r="AG68" i="21"/>
  <c r="AG67" i="27"/>
  <c r="AG67" i="31" s="1"/>
  <c r="AN135" i="27"/>
  <c r="AS111" i="31"/>
  <c r="AN135" i="31" s="1"/>
  <c r="AY207" i="8"/>
  <c r="AW186" i="20"/>
  <c r="BC184" i="27"/>
  <c r="BC184" i="31" s="1"/>
  <c r="BC185" i="21"/>
  <c r="AV228" i="21"/>
  <c r="AQ252" i="21" s="1"/>
  <c r="AV227" i="27"/>
  <c r="AQ253" i="20"/>
  <c r="BI25" i="8"/>
  <c r="BI140" i="8"/>
  <c r="BI163" i="8" s="1"/>
  <c r="BH24" i="31"/>
  <c r="BH24" i="27"/>
  <c r="BH24" i="24"/>
  <c r="BH25" i="21"/>
  <c r="BH24" i="9"/>
  <c r="BH47" i="8"/>
  <c r="BK46" i="9"/>
  <c r="BK69" i="9" s="1"/>
  <c r="BM92" i="9" s="1"/>
  <c r="BQ115" i="9" s="1"/>
  <c r="BL139" i="9" s="1"/>
  <c r="BL162" i="9" s="1"/>
  <c r="BL185" i="9" s="1"/>
  <c r="BN208" i="9" s="1"/>
  <c r="BR231" i="9" s="1"/>
  <c r="BM255" i="9" s="1"/>
  <c r="BM278" i="9" s="1"/>
  <c r="BK69" i="8"/>
  <c r="BM92" i="8" s="1"/>
  <c r="BQ115" i="8" s="1"/>
  <c r="BB206" i="27"/>
  <c r="BB206" i="31" s="1"/>
  <c r="BB207" i="21"/>
  <c r="AR70" i="20"/>
  <c r="AT91" i="8"/>
  <c r="BB93" i="20"/>
  <c r="BF114" i="8"/>
  <c r="BF116" i="20" s="1"/>
  <c r="AN318" i="21"/>
  <c r="AN317" i="27"/>
  <c r="AN317" i="31" s="1"/>
  <c r="AF135" i="27"/>
  <c r="AK111" i="31"/>
  <c r="AF135" i="31" s="1"/>
  <c r="AB113" i="27"/>
  <c r="AB114" i="21"/>
  <c r="W138" i="21" s="1"/>
  <c r="BE92" i="8"/>
  <c r="BC71" i="20"/>
  <c r="BD184" i="21"/>
  <c r="BD183" i="27"/>
  <c r="BD183" i="31" s="1"/>
  <c r="BJ112" i="27"/>
  <c r="BJ113" i="21"/>
  <c r="BE137" i="21" s="1"/>
  <c r="AS68" i="21"/>
  <c r="AS67" i="27"/>
  <c r="AS67" i="31" s="1"/>
  <c r="AW113" i="8"/>
  <c r="AW115" i="20" s="1"/>
  <c r="AS92" i="20"/>
  <c r="BD112" i="31"/>
  <c r="AY136" i="31" s="1"/>
  <c r="AY136" i="27"/>
  <c r="AP46" i="21"/>
  <c r="AP45" i="27"/>
  <c r="AP45" i="31" s="1"/>
  <c r="BE186" i="8"/>
  <c r="BE165" i="20"/>
  <c r="AR91" i="21"/>
  <c r="AS207" i="8"/>
  <c r="AQ186" i="20"/>
  <c r="AQ185" i="21" s="1"/>
  <c r="AL113" i="21"/>
  <c r="AG137" i="21" s="1"/>
  <c r="AL112" i="27"/>
  <c r="BG111" i="31"/>
  <c r="BB135" i="31" s="1"/>
  <c r="BB135" i="27"/>
  <c r="AY291" i="24"/>
  <c r="AY292" i="21"/>
  <c r="AY291" i="27"/>
  <c r="AY291" i="31" s="1"/>
  <c r="AV24" i="27"/>
  <c r="AV25" i="21"/>
  <c r="AV24" i="9"/>
  <c r="AV47" i="8"/>
  <c r="AW140" i="8"/>
  <c r="AW163" i="8" s="1"/>
  <c r="AW25" i="8"/>
  <c r="AV24" i="31"/>
  <c r="AV24" i="24"/>
  <c r="AV341" i="21"/>
  <c r="AV340" i="27"/>
  <c r="AV340" i="31" s="1"/>
  <c r="AG276" i="20"/>
  <c r="AG297" i="8"/>
  <c r="BH91" i="8"/>
  <c r="BF70" i="20"/>
  <c r="BH323" i="9"/>
  <c r="BL346" i="9" s="1"/>
  <c r="BF300" i="9"/>
  <c r="AO67" i="27"/>
  <c r="AO67" i="31" s="1"/>
  <c r="AO68" i="21"/>
  <c r="AS339" i="24"/>
  <c r="AS340" i="21"/>
  <c r="AS339" i="27"/>
  <c r="AS339" i="31" s="1"/>
  <c r="U69" i="34"/>
  <c r="U147" i="34" s="1"/>
  <c r="AA342" i="8"/>
  <c r="AA344" i="20" s="1"/>
  <c r="W321" i="20"/>
  <c r="AC276" i="20"/>
  <c r="AC297" i="8"/>
  <c r="AR252" i="8"/>
  <c r="AR275" i="8" s="1"/>
  <c r="AW230" i="20"/>
  <c r="AR254" i="20" s="1"/>
  <c r="BC25" i="31"/>
  <c r="BC25" i="27"/>
  <c r="BC25" i="24"/>
  <c r="BC26" i="21"/>
  <c r="BC25" i="9"/>
  <c r="BC48" i="8"/>
  <c r="BC49" i="8" s="1"/>
  <c r="BD141" i="8"/>
  <c r="BD164" i="8" s="1"/>
  <c r="BD165" i="8" s="1"/>
  <c r="AJ24" i="27"/>
  <c r="AJ25" i="21"/>
  <c r="AJ24" i="9"/>
  <c r="AJ47" i="8"/>
  <c r="AK25" i="8"/>
  <c r="AK140" i="8"/>
  <c r="AK163" i="8" s="1"/>
  <c r="AJ24" i="31"/>
  <c r="AJ24" i="24"/>
  <c r="BE209" i="20"/>
  <c r="BI230" i="8"/>
  <c r="BH185" i="8"/>
  <c r="BH164" i="20"/>
  <c r="AO296" i="21"/>
  <c r="AO295" i="27"/>
  <c r="AO295" i="31" s="1"/>
  <c r="AE205" i="27"/>
  <c r="AE205" i="31" s="1"/>
  <c r="AE206" i="21"/>
  <c r="AR46" i="21"/>
  <c r="AR45" i="27"/>
  <c r="AR45" i="31" s="1"/>
  <c r="AZ68" i="27"/>
  <c r="AZ68" i="31" s="1"/>
  <c r="AZ69" i="21"/>
  <c r="AO253" i="20"/>
  <c r="AT227" i="27"/>
  <c r="AT228" i="21"/>
  <c r="AO252" i="21" s="1"/>
  <c r="BE339" i="24"/>
  <c r="BE340" i="21"/>
  <c r="BE339" i="27"/>
  <c r="BE339" i="31" s="1"/>
  <c r="BF112" i="31"/>
  <c r="BA136" i="31" s="1"/>
  <c r="BA136" i="27"/>
  <c r="BC46" i="27"/>
  <c r="BC46" i="31" s="1"/>
  <c r="BC47" i="21"/>
  <c r="AY319" i="21"/>
  <c r="AY318" i="27"/>
  <c r="AY318" i="31" s="1"/>
  <c r="AR208" i="20"/>
  <c r="AV229" i="8"/>
  <c r="AV89" i="27"/>
  <c r="AV89" i="31" s="1"/>
  <c r="AV90" i="21"/>
  <c r="AR250" i="27"/>
  <c r="AW226" i="31"/>
  <c r="AR250" i="31" s="1"/>
  <c r="BE25" i="9"/>
  <c r="BE48" i="8"/>
  <c r="BE49" i="8" s="1"/>
  <c r="BF141" i="8"/>
  <c r="BF164" i="8" s="1"/>
  <c r="BF165" i="8" s="1"/>
  <c r="BE25" i="27"/>
  <c r="BE25" i="31"/>
  <c r="BE25" i="24"/>
  <c r="BE26" i="21"/>
  <c r="X45" i="27"/>
  <c r="X45" i="31" s="1"/>
  <c r="AE90" i="21"/>
  <c r="AU226" i="31"/>
  <c r="AP250" i="31" s="1"/>
  <c r="AP250" i="27"/>
  <c r="AV164" i="20"/>
  <c r="AV185" i="8"/>
  <c r="AL227" i="27"/>
  <c r="AG253" i="20"/>
  <c r="AL228" i="21"/>
  <c r="AG252" i="21" s="1"/>
  <c r="BF46" i="21"/>
  <c r="BF45" i="27"/>
  <c r="BF45" i="31" s="1"/>
  <c r="BF91" i="8"/>
  <c r="BD70" i="20"/>
  <c r="AM230" i="20"/>
  <c r="AH252" i="8"/>
  <c r="AH275" i="8" s="1"/>
  <c r="BB254" i="20"/>
  <c r="BG229" i="21"/>
  <c r="BB253" i="21" s="1"/>
  <c r="BG228" i="27"/>
  <c r="BA71" i="20"/>
  <c r="BC92" i="8"/>
  <c r="BC165" i="20"/>
  <c r="BC186" i="8"/>
  <c r="AF318" i="21"/>
  <c r="AF317" i="27"/>
  <c r="AF317" i="31" s="1"/>
  <c r="AJ164" i="20"/>
  <c r="AJ185" i="8"/>
  <c r="BG48" i="20"/>
  <c r="BG46" i="9"/>
  <c r="BG69" i="9" s="1"/>
  <c r="BI92" i="9" s="1"/>
  <c r="BM115" i="9" s="1"/>
  <c r="BH139" i="9" s="1"/>
  <c r="BH162" i="9" s="1"/>
  <c r="BH185" i="9" s="1"/>
  <c r="BJ208" i="9" s="1"/>
  <c r="BG69" i="8"/>
  <c r="X25" i="9"/>
  <c r="X25" i="31"/>
  <c r="X25" i="24"/>
  <c r="X26" i="21"/>
  <c r="X48" i="8"/>
  <c r="Y141" i="8"/>
  <c r="Y164" i="8" s="1"/>
  <c r="Y187" i="8" s="1"/>
  <c r="AA210" i="8" s="1"/>
  <c r="AE233" i="8" s="1"/>
  <c r="Z257" i="8" s="1"/>
  <c r="Z280" i="8" s="1"/>
  <c r="Z303" i="8" s="1"/>
  <c r="AB326" i="8" s="1"/>
  <c r="AF349" i="8" s="1"/>
  <c r="X25" i="27"/>
  <c r="AU341" i="8"/>
  <c r="AU343" i="20" s="1"/>
  <c r="AQ320" i="20"/>
  <c r="AD252" i="8"/>
  <c r="AD275" i="8" s="1"/>
  <c r="AI230" i="20"/>
  <c r="BB187" i="20"/>
  <c r="BD208" i="8"/>
  <c r="AO276" i="20"/>
  <c r="AO297" i="8"/>
  <c r="AY226" i="31"/>
  <c r="AT250" i="31" s="1"/>
  <c r="AT250" i="27"/>
  <c r="BD250" i="27"/>
  <c r="BI226" i="31"/>
  <c r="BD250" i="31" s="1"/>
  <c r="AB274" i="21"/>
  <c r="AB273" i="27"/>
  <c r="AB273" i="31" s="1"/>
  <c r="BF183" i="27"/>
  <c r="BF183" i="31" s="1"/>
  <c r="BF184" i="21"/>
  <c r="W69" i="21"/>
  <c r="W68" i="27"/>
  <c r="W68" i="31" s="1"/>
  <c r="BC342" i="21"/>
  <c r="BC341" i="27"/>
  <c r="BC341" i="31" s="1"/>
  <c r="AP184" i="21"/>
  <c r="AP183" i="27"/>
  <c r="AP183" i="31" s="1"/>
  <c r="AZ112" i="27"/>
  <c r="AZ113" i="21"/>
  <c r="AU137" i="21" s="1"/>
  <c r="AA295" i="27"/>
  <c r="AA295" i="31" s="1"/>
  <c r="AA296" i="21"/>
  <c r="BD49" i="20"/>
  <c r="BD70" i="8"/>
  <c r="BD47" i="9"/>
  <c r="BD70" i="9" s="1"/>
  <c r="BF93" i="9" s="1"/>
  <c r="BJ116" i="9" s="1"/>
  <c r="BE140" i="9" s="1"/>
  <c r="BE163" i="9" s="1"/>
  <c r="BE186" i="9" s="1"/>
  <c r="BG209" i="9" s="1"/>
  <c r="BK232" i="9" s="1"/>
  <c r="BF256" i="9" s="1"/>
  <c r="BF279" i="9" s="1"/>
  <c r="AU48" i="20"/>
  <c r="AU69" i="8"/>
  <c r="AU46" i="9"/>
  <c r="AU69" i="9" s="1"/>
  <c r="AW92" i="9" s="1"/>
  <c r="BA115" i="9" s="1"/>
  <c r="AV139" i="9" s="1"/>
  <c r="AV162" i="9" s="1"/>
  <c r="AV185" i="9" s="1"/>
  <c r="AX208" i="9" s="1"/>
  <c r="BB231" i="9" s="1"/>
  <c r="AW255" i="9" s="1"/>
  <c r="AW278" i="9" s="1"/>
  <c r="BA184" i="27"/>
  <c r="BA184" i="31" s="1"/>
  <c r="BA185" i="21"/>
  <c r="V136" i="27"/>
  <c r="AA112" i="31"/>
  <c r="V136" i="31" s="1"/>
  <c r="BD46" i="21"/>
  <c r="BD45" i="27"/>
  <c r="BD45" i="31" s="1"/>
  <c r="AI205" i="27"/>
  <c r="AI205" i="31" s="1"/>
  <c r="AI206" i="21"/>
  <c r="BB298" i="8"/>
  <c r="BB277" i="20"/>
  <c r="BA46" i="27"/>
  <c r="BA46" i="31" s="1"/>
  <c r="BA47" i="21"/>
  <c r="AX91" i="8"/>
  <c r="AV70" i="20"/>
  <c r="BG162" i="21"/>
  <c r="BG161" i="27"/>
  <c r="BG161" i="31" s="1"/>
  <c r="AG320" i="20"/>
  <c r="AK341" i="8"/>
  <c r="AK343" i="20" s="1"/>
  <c r="AD184" i="21"/>
  <c r="AD183" i="27"/>
  <c r="AD183" i="31" s="1"/>
  <c r="BB47" i="9"/>
  <c r="BB70" i="9" s="1"/>
  <c r="BD93" i="9" s="1"/>
  <c r="BH116" i="9" s="1"/>
  <c r="BC140" i="9" s="1"/>
  <c r="BC163" i="9" s="1"/>
  <c r="BC186" i="9" s="1"/>
  <c r="BE209" i="9" s="1"/>
  <c r="BI232" i="9" s="1"/>
  <c r="BD256" i="9" s="1"/>
  <c r="BD279" i="9" s="1"/>
  <c r="BF325" i="9" s="1"/>
  <c r="BJ348" i="9" s="1"/>
  <c r="BB49" i="20"/>
  <c r="BB70" i="8"/>
  <c r="AI48" i="20"/>
  <c r="AI69" i="8"/>
  <c r="AI46" i="9"/>
  <c r="AI69" i="9" s="1"/>
  <c r="AK92" i="9" s="1"/>
  <c r="AO115" i="9" s="1"/>
  <c r="AJ139" i="9" s="1"/>
  <c r="AJ162" i="9" s="1"/>
  <c r="AJ185" i="9" s="1"/>
  <c r="AL208" i="9" s="1"/>
  <c r="AP231" i="9" s="1"/>
  <c r="AK255" i="9" s="1"/>
  <c r="AK278" i="9" s="1"/>
  <c r="BB274" i="21"/>
  <c r="BB273" i="27"/>
  <c r="BB273" i="31" s="1"/>
  <c r="BE341" i="27"/>
  <c r="BE341" i="31" s="1"/>
  <c r="BE342" i="21"/>
  <c r="AA208" i="8"/>
  <c r="Y187" i="20"/>
  <c r="AV113" i="21"/>
  <c r="AQ137" i="21" s="1"/>
  <c r="AV112" i="27"/>
  <c r="AE339" i="27"/>
  <c r="AE339" i="31" s="1"/>
  <c r="AE339" i="24"/>
  <c r="AE340" i="21"/>
  <c r="AW92" i="20"/>
  <c r="BA113" i="8"/>
  <c r="BA115" i="20" s="1"/>
  <c r="Z25" i="27"/>
  <c r="Z26" i="21"/>
  <c r="Z25" i="9"/>
  <c r="Z48" i="8"/>
  <c r="Z25" i="31"/>
  <c r="Z25" i="24"/>
  <c r="AA141" i="8"/>
  <c r="AA164" i="8" s="1"/>
  <c r="BG341" i="8"/>
  <c r="BG343" i="20" s="1"/>
  <c r="BC320" i="20"/>
  <c r="AD319" i="8"/>
  <c r="AB298" i="20"/>
  <c r="V251" i="27"/>
  <c r="AA227" i="31"/>
  <c r="V251" i="31" s="1"/>
  <c r="AT24" i="9"/>
  <c r="AT47" i="8"/>
  <c r="AU140" i="8"/>
  <c r="AU163" i="8" s="1"/>
  <c r="AU25" i="8"/>
  <c r="AT24" i="31"/>
  <c r="AT24" i="27"/>
  <c r="AT24" i="24"/>
  <c r="AT25" i="21"/>
  <c r="BH208" i="20"/>
  <c r="BL229" i="8"/>
  <c r="AC114" i="8"/>
  <c r="AC116" i="20" s="1"/>
  <c r="Y93" i="20"/>
  <c r="W25" i="34"/>
  <c r="W103" i="34" s="1"/>
  <c r="AJ208" i="20"/>
  <c r="AN229" i="8"/>
  <c r="AC320" i="20"/>
  <c r="AG341" i="8"/>
  <c r="AG343" i="20" s="1"/>
  <c r="AX323" i="9"/>
  <c r="BB346" i="9" s="1"/>
  <c r="AV300" i="9"/>
  <c r="AD230" i="8"/>
  <c r="X49" i="34"/>
  <c r="X127" i="34" s="1"/>
  <c r="Z209" i="20"/>
  <c r="AZ298" i="8"/>
  <c r="AZ277" i="20"/>
  <c r="AQ339" i="27"/>
  <c r="AQ339" i="31" s="1"/>
  <c r="AQ340" i="21"/>
  <c r="AQ339" i="24"/>
  <c r="BG230" i="8"/>
  <c r="BC209" i="20"/>
  <c r="AP298" i="20"/>
  <c r="AR319" i="8"/>
  <c r="BE92" i="20"/>
  <c r="BI113" i="8"/>
  <c r="BI115" i="20" s="1"/>
  <c r="AE92" i="20"/>
  <c r="AI113" i="8"/>
  <c r="AI115" i="20" s="1"/>
  <c r="AU339" i="24"/>
  <c r="AU339" i="27"/>
  <c r="AU339" i="31" s="1"/>
  <c r="AU340" i="21"/>
  <c r="BE68" i="21"/>
  <c r="BE67" i="27"/>
  <c r="BE67" i="31" s="1"/>
  <c r="AV45" i="27"/>
  <c r="AV45" i="31" s="1"/>
  <c r="AV46" i="21"/>
  <c r="BG186" i="20"/>
  <c r="BI207" i="8"/>
  <c r="AE296" i="21"/>
  <c r="AE295" i="27"/>
  <c r="AE295" i="31" s="1"/>
  <c r="BG226" i="31"/>
  <c r="BB250" i="31" s="1"/>
  <c r="BB250" i="27"/>
  <c r="AF208" i="20"/>
  <c r="AJ229" i="8"/>
  <c r="BI230" i="20"/>
  <c r="BD254" i="20" s="1"/>
  <c r="BD252" i="8"/>
  <c r="BD275" i="8" s="1"/>
  <c r="BL24" i="31"/>
  <c r="BL24" i="27"/>
  <c r="BL24" i="24"/>
  <c r="BL47" i="8"/>
  <c r="BL49" i="8" s="1"/>
  <c r="BL25" i="21"/>
  <c r="BM140" i="8"/>
  <c r="BM163" i="8" s="1"/>
  <c r="BM186" i="8" s="1"/>
  <c r="BO209" i="8" s="1"/>
  <c r="BS232" i="8" s="1"/>
  <c r="BN256" i="8" s="1"/>
  <c r="BN279" i="8" s="1"/>
  <c r="BN302" i="8" s="1"/>
  <c r="BP325" i="8" s="1"/>
  <c r="BT348" i="8" s="1"/>
  <c r="BL24" i="9"/>
  <c r="BB298" i="20"/>
  <c r="BD319" i="8"/>
  <c r="BA319" i="21"/>
  <c r="BA318" i="27"/>
  <c r="BA318" i="31" s="1"/>
  <c r="AR90" i="21"/>
  <c r="AR89" i="27"/>
  <c r="AR89" i="31" s="1"/>
  <c r="AU68" i="21"/>
  <c r="AU67" i="27"/>
  <c r="AU67" i="31" s="1"/>
  <c r="AG226" i="31"/>
  <c r="AB250" i="31" s="1"/>
  <c r="AB250" i="27"/>
  <c r="Z165" i="20"/>
  <c r="Z186" i="8"/>
  <c r="BA296" i="21"/>
  <c r="BA295" i="27"/>
  <c r="BA295" i="31" s="1"/>
  <c r="AR183" i="27"/>
  <c r="AR183" i="31" s="1"/>
  <c r="AR184" i="21"/>
  <c r="BC91" i="21"/>
  <c r="BC90" i="27"/>
  <c r="BC90" i="31" s="1"/>
  <c r="AU206" i="21"/>
  <c r="AU205" i="27"/>
  <c r="AU205" i="31" s="1"/>
  <c r="AU320" i="20"/>
  <c r="AY341" i="8"/>
  <c r="AY343" i="20" s="1"/>
  <c r="BL300" i="9"/>
  <c r="BN323" i="9"/>
  <c r="BR346" i="9" s="1"/>
  <c r="AT164" i="20"/>
  <c r="AT185" i="8"/>
  <c r="BA320" i="8"/>
  <c r="AY299" i="20"/>
  <c r="BD298" i="20"/>
  <c r="BF319" i="8"/>
  <c r="BD89" i="27"/>
  <c r="BD89" i="31" s="1"/>
  <c r="BD90" i="21"/>
  <c r="BE113" i="27"/>
  <c r="BE114" i="21"/>
  <c r="AZ138" i="21" s="1"/>
  <c r="AV91" i="8"/>
  <c r="AT70" i="20"/>
  <c r="X184" i="27"/>
  <c r="X184" i="31" s="1"/>
  <c r="X185" i="21"/>
  <c r="AS320" i="20"/>
  <c r="AW341" i="8"/>
  <c r="AW343" i="20" s="1"/>
  <c r="AL162" i="21"/>
  <c r="AT90" i="21"/>
  <c r="AT89" i="27"/>
  <c r="AT89" i="31" s="1"/>
  <c r="AP90" i="21"/>
  <c r="AP89" i="27"/>
  <c r="AP89" i="31" s="1"/>
  <c r="AD70" i="20"/>
  <c r="AF91" i="8"/>
  <c r="AS297" i="8"/>
  <c r="AS276" i="20"/>
  <c r="AS275" i="21" s="1"/>
  <c r="BA230" i="20"/>
  <c r="AV254" i="20" s="1"/>
  <c r="AV252" i="8"/>
  <c r="AV275" i="8" s="1"/>
  <c r="AR24" i="27"/>
  <c r="AR24" i="24"/>
  <c r="AR25" i="21"/>
  <c r="AR24" i="9"/>
  <c r="AR47" i="8"/>
  <c r="AS140" i="8"/>
  <c r="AS163" i="8" s="1"/>
  <c r="AS25" i="8"/>
  <c r="AR24" i="31"/>
  <c r="AP273" i="27"/>
  <c r="AP273" i="31" s="1"/>
  <c r="AP274" i="21"/>
  <c r="BC67" i="27"/>
  <c r="BC67" i="31" s="1"/>
  <c r="BC68" i="21"/>
  <c r="AC68" i="21"/>
  <c r="AC67" i="27"/>
  <c r="AC67" i="31" s="1"/>
  <c r="BG92" i="20"/>
  <c r="BK113" i="8"/>
  <c r="BK115" i="20" s="1"/>
  <c r="AM296" i="21"/>
  <c r="AM295" i="27"/>
  <c r="AM295" i="31" s="1"/>
  <c r="BE276" i="20"/>
  <c r="BE297" i="8"/>
  <c r="BG207" i="8"/>
  <c r="BE186" i="20"/>
  <c r="AF24" i="9"/>
  <c r="AF47" i="8"/>
  <c r="AG140" i="8"/>
  <c r="AG163" i="8" s="1"/>
  <c r="AG25" i="8"/>
  <c r="AF24" i="31"/>
  <c r="AF24" i="24"/>
  <c r="AF24" i="27"/>
  <c r="AF25" i="21"/>
  <c r="Z92" i="8"/>
  <c r="X71" i="20"/>
  <c r="BF47" i="8"/>
  <c r="BG140" i="8"/>
  <c r="BG163" i="8" s="1"/>
  <c r="BG25" i="8"/>
  <c r="BF24" i="31"/>
  <c r="BF24" i="27"/>
  <c r="BF24" i="24"/>
  <c r="BF25" i="21"/>
  <c r="BF24" i="9"/>
  <c r="AP135" i="27"/>
  <c r="AU111" i="31"/>
  <c r="AP135" i="31" s="1"/>
  <c r="AX164" i="20"/>
  <c r="AX185" i="8"/>
  <c r="BD135" i="27"/>
  <c r="BI111" i="31"/>
  <c r="BD135" i="31" s="1"/>
  <c r="AT184" i="21"/>
  <c r="AT183" i="27"/>
  <c r="AT183" i="31" s="1"/>
  <c r="V299" i="20"/>
  <c r="X320" i="8"/>
  <c r="Y49" i="20"/>
  <c r="Y70" i="8"/>
  <c r="Y47" i="9"/>
  <c r="Y70" i="9" s="1"/>
  <c r="AA93" i="9" s="1"/>
  <c r="AE116" i="9" s="1"/>
  <c r="Z140" i="9" s="1"/>
  <c r="Z163" i="9" s="1"/>
  <c r="Z186" i="9" s="1"/>
  <c r="AB209" i="9" s="1"/>
  <c r="AF232" i="9" s="1"/>
  <c r="AA256" i="9" s="1"/>
  <c r="AA279" i="9" s="1"/>
  <c r="AA302" i="9" s="1"/>
  <c r="BC295" i="27"/>
  <c r="BC295" i="31" s="1"/>
  <c r="BC296" i="21"/>
  <c r="BG340" i="21"/>
  <c r="BG339" i="24"/>
  <c r="BG350" i="24" s="1"/>
  <c r="BG351" i="24" s="1"/>
  <c r="BG352" i="24" s="1"/>
  <c r="BG354" i="24" s="1"/>
  <c r="BG339" i="27"/>
  <c r="BG339" i="31" s="1"/>
  <c r="AX229" i="8"/>
  <c r="AT208" i="20"/>
  <c r="AT340" i="27"/>
  <c r="AT340" i="31" s="1"/>
  <c r="AT341" i="21"/>
  <c r="BG113" i="27"/>
  <c r="BG114" i="21"/>
  <c r="BB138" i="21" s="1"/>
  <c r="AY230" i="20"/>
  <c r="AT252" i="8"/>
  <c r="AT275" i="8" s="1"/>
  <c r="AS296" i="21"/>
  <c r="AS295" i="27"/>
  <c r="AS295" i="31" s="1"/>
  <c r="AS46" i="9"/>
  <c r="AS69" i="9" s="1"/>
  <c r="AU92" i="9" s="1"/>
  <c r="AY115" i="9" s="1"/>
  <c r="AT139" i="9" s="1"/>
  <c r="AT162" i="9" s="1"/>
  <c r="AT185" i="9" s="1"/>
  <c r="AV208" i="9" s="1"/>
  <c r="AZ231" i="9" s="1"/>
  <c r="AU255" i="9" s="1"/>
  <c r="AU278" i="9" s="1"/>
  <c r="AS48" i="20"/>
  <c r="AS69" i="8"/>
  <c r="BD274" i="21"/>
  <c r="BD273" i="27"/>
  <c r="BD273" i="31" s="1"/>
  <c r="AR274" i="21"/>
  <c r="AR273" i="27"/>
  <c r="AR273" i="31" s="1"/>
  <c r="AU253" i="20"/>
  <c r="AZ228" i="21"/>
  <c r="AU252" i="21" s="1"/>
  <c r="AZ227" i="27"/>
  <c r="AW111" i="31"/>
  <c r="AR135" i="31" s="1"/>
  <c r="AR135" i="27"/>
  <c r="BA91" i="21"/>
  <c r="BA90" i="27"/>
  <c r="BA90" i="31" s="1"/>
  <c r="AZ297" i="21"/>
  <c r="AZ296" i="27"/>
  <c r="AZ296" i="31" s="1"/>
  <c r="AT45" i="27"/>
  <c r="AT45" i="31" s="1"/>
  <c r="AT46" i="21"/>
  <c r="AQ295" i="27"/>
  <c r="AQ295" i="31" s="1"/>
  <c r="AQ296" i="21"/>
  <c r="N362" i="24"/>
  <c r="N356" i="24"/>
  <c r="N358" i="24" s="1"/>
  <c r="AA136" i="21"/>
  <c r="X136" i="21"/>
  <c r="Y319" i="8"/>
  <c r="W298" i="20"/>
  <c r="AM49" i="20"/>
  <c r="AM51" i="20" s="1"/>
  <c r="AM52" i="20" s="1"/>
  <c r="AM70" i="8"/>
  <c r="AM72" i="8" s="1"/>
  <c r="AM47" i="9"/>
  <c r="AM49" i="9" s="1"/>
  <c r="AQ49" i="20"/>
  <c r="AQ70" i="8"/>
  <c r="AQ47" i="9"/>
  <c r="AQ70" i="9" s="1"/>
  <c r="AR247" i="24"/>
  <c r="AW234" i="24"/>
  <c r="AI229" i="8"/>
  <c r="AE208" i="20"/>
  <c r="AT314" i="31"/>
  <c r="U200" i="31"/>
  <c r="N290" i="31"/>
  <c r="N304" i="31" s="1"/>
  <c r="N352" i="31" s="1"/>
  <c r="N354" i="31" s="1"/>
  <c r="N356" i="31" s="1"/>
  <c r="N357" i="31" s="1"/>
  <c r="N304" i="27"/>
  <c r="N305" i="27" s="1"/>
  <c r="N352" i="27" s="1"/>
  <c r="N354" i="27" s="1"/>
  <c r="Q327" i="9"/>
  <c r="Q315" i="21"/>
  <c r="Q328" i="21" s="1"/>
  <c r="Q329" i="21" s="1"/>
  <c r="Q314" i="24"/>
  <c r="Q327" i="24" s="1"/>
  <c r="Q328" i="24" s="1"/>
  <c r="O142" i="34"/>
  <c r="O156" i="34" s="1"/>
  <c r="O158" i="34" s="1"/>
  <c r="O160" i="34" s="1"/>
  <c r="O91" i="33"/>
  <c r="O95" i="33" s="1"/>
  <c r="O97" i="33" s="1"/>
  <c r="O99" i="33" s="1"/>
  <c r="Q314" i="27"/>
  <c r="U337" i="9"/>
  <c r="BK321" i="8"/>
  <c r="BI300" i="20"/>
  <c r="AN203" i="9"/>
  <c r="AL180" i="27"/>
  <c r="AL181" i="21"/>
  <c r="AP314" i="31"/>
  <c r="W48" i="9"/>
  <c r="W71" i="8"/>
  <c r="W49" i="8"/>
  <c r="AK229" i="8"/>
  <c r="AG208" i="20"/>
  <c r="AG224" i="31"/>
  <c r="AB248" i="31" s="1"/>
  <c r="AB248" i="27"/>
  <c r="AH67" i="31"/>
  <c r="AS93" i="20"/>
  <c r="AW114" i="8"/>
  <c r="AW116" i="20" s="1"/>
  <c r="AV111" i="31"/>
  <c r="AQ135" i="27"/>
  <c r="BJ70" i="21"/>
  <c r="BL92" i="9"/>
  <c r="BJ72" i="9"/>
  <c r="AY49" i="20"/>
  <c r="AY70" i="8"/>
  <c r="AY47" i="9"/>
  <c r="AL71" i="21"/>
  <c r="AN93" i="9"/>
  <c r="AR116" i="9" s="1"/>
  <c r="AM140" i="9" s="1"/>
  <c r="AM163" i="9" s="1"/>
  <c r="AS68" i="27"/>
  <c r="AS68" i="31" s="1"/>
  <c r="AU91" i="9"/>
  <c r="AY114" i="9" s="1"/>
  <c r="AT138" i="9" s="1"/>
  <c r="AT161" i="9" s="1"/>
  <c r="BI342" i="8"/>
  <c r="BE321" i="20"/>
  <c r="R200" i="31"/>
  <c r="R211" i="31" s="1"/>
  <c r="R211" i="27"/>
  <c r="R212" i="27" s="1"/>
  <c r="Z321" i="20"/>
  <c r="AD342" i="8"/>
  <c r="AD344" i="20" s="1"/>
  <c r="AB49" i="20"/>
  <c r="AB70" i="8"/>
  <c r="AB47" i="9"/>
  <c r="AB70" i="9" s="1"/>
  <c r="AI115" i="8"/>
  <c r="AI117" i="20" s="1"/>
  <c r="AE94" i="20"/>
  <c r="AE93" i="21" s="1"/>
  <c r="AB297" i="8"/>
  <c r="AB276" i="20"/>
  <c r="X291" i="24"/>
  <c r="X292" i="21"/>
  <c r="X291" i="27"/>
  <c r="BE187" i="20"/>
  <c r="BG208" i="8"/>
  <c r="BF249" i="9"/>
  <c r="BF272" i="9" s="1"/>
  <c r="BK226" i="21"/>
  <c r="BK225" i="27"/>
  <c r="BC292" i="31"/>
  <c r="AJ201" i="31"/>
  <c r="AU113" i="21"/>
  <c r="AU112" i="27"/>
  <c r="W167" i="20"/>
  <c r="W168" i="20" s="1"/>
  <c r="AL250" i="27"/>
  <c r="AQ226" i="31"/>
  <c r="AL250" i="31" s="1"/>
  <c r="AJ337" i="24"/>
  <c r="AJ337" i="27"/>
  <c r="AJ338" i="21"/>
  <c r="AE113" i="9"/>
  <c r="Z137" i="9" s="1"/>
  <c r="Z160" i="9" s="1"/>
  <c r="BC141" i="8"/>
  <c r="BC164" i="8" s="1"/>
  <c r="BB25" i="31"/>
  <c r="BB25" i="27"/>
  <c r="BB25" i="24"/>
  <c r="BB26" i="21"/>
  <c r="BB25" i="9"/>
  <c r="BB48" i="8"/>
  <c r="AL184" i="27"/>
  <c r="AL184" i="31" s="1"/>
  <c r="AL185" i="21"/>
  <c r="AK141" i="8"/>
  <c r="AK164" i="8" s="1"/>
  <c r="AJ25" i="31"/>
  <c r="AJ25" i="27"/>
  <c r="AJ25" i="24"/>
  <c r="AJ26" i="21"/>
  <c r="AJ25" i="9"/>
  <c r="AJ48" i="8"/>
  <c r="AK179" i="31"/>
  <c r="BB67" i="31"/>
  <c r="BC136" i="21"/>
  <c r="Z91" i="8"/>
  <c r="X70" i="20"/>
  <c r="AU136" i="21"/>
  <c r="AL298" i="27"/>
  <c r="AL298" i="31" s="1"/>
  <c r="AL299" i="21"/>
  <c r="BB320" i="8"/>
  <c r="AZ299" i="20"/>
  <c r="BH248" i="9"/>
  <c r="BH271" i="9" s="1"/>
  <c r="AN247" i="24"/>
  <c r="AS234" i="24"/>
  <c r="BI338" i="27"/>
  <c r="BI339" i="21"/>
  <c r="BI338" i="24"/>
  <c r="BI350" i="24" s="1"/>
  <c r="BI351" i="24" s="1"/>
  <c r="AG71" i="20"/>
  <c r="AI92" i="8"/>
  <c r="BA336" i="31"/>
  <c r="AP162" i="21"/>
  <c r="BA179" i="31"/>
  <c r="BD270" i="31"/>
  <c r="BI299" i="9"/>
  <c r="BK322" i="9"/>
  <c r="BO345" i="9" s="1"/>
  <c r="BO346" i="21" s="1"/>
  <c r="BI277" i="21"/>
  <c r="BI276" i="27"/>
  <c r="BI276" i="31" s="1"/>
  <c r="AS297" i="9"/>
  <c r="AU320" i="9"/>
  <c r="AY343" i="9" s="1"/>
  <c r="BL257" i="8"/>
  <c r="BL280" i="8" s="1"/>
  <c r="BQ235" i="20"/>
  <c r="U295" i="27"/>
  <c r="U295" i="31" s="1"/>
  <c r="U296" i="21"/>
  <c r="AX113" i="9"/>
  <c r="AX113" i="27" s="1"/>
  <c r="AO141" i="8"/>
  <c r="AO164" i="8" s="1"/>
  <c r="AN25" i="31"/>
  <c r="AN25" i="27"/>
  <c r="AN25" i="24"/>
  <c r="AN26" i="21"/>
  <c r="AN25" i="9"/>
  <c r="AN48" i="8"/>
  <c r="AD314" i="31"/>
  <c r="BD114" i="27"/>
  <c r="AV235" i="24"/>
  <c r="AQ258" i="24"/>
  <c r="AS141" i="8"/>
  <c r="AS164" i="8" s="1"/>
  <c r="AR25" i="31"/>
  <c r="AR25" i="27"/>
  <c r="AR25" i="24"/>
  <c r="AR26" i="21"/>
  <c r="AR25" i="9"/>
  <c r="AR48" i="8"/>
  <c r="AD229" i="8"/>
  <c r="Z208" i="20"/>
  <c r="BP118" i="21"/>
  <c r="BK142" i="21" s="1"/>
  <c r="BP117" i="27"/>
  <c r="AX276" i="21"/>
  <c r="AX275" i="27"/>
  <c r="AX275" i="31" s="1"/>
  <c r="X302" i="8"/>
  <c r="AS254" i="20"/>
  <c r="AH203" i="9"/>
  <c r="AF181" i="21"/>
  <c r="AF180" i="27"/>
  <c r="AM342" i="8"/>
  <c r="AI321" i="20"/>
  <c r="AT165" i="20"/>
  <c r="AT186" i="8"/>
  <c r="BC338" i="9"/>
  <c r="AY316" i="21"/>
  <c r="AY315" i="27"/>
  <c r="AY315" i="24"/>
  <c r="AY327" i="24" s="1"/>
  <c r="AY328" i="24" s="1"/>
  <c r="AS342" i="8"/>
  <c r="AO321" i="20"/>
  <c r="R268" i="31"/>
  <c r="BC114" i="21"/>
  <c r="AX138" i="21" s="1"/>
  <c r="AI165" i="20"/>
  <c r="AI186" i="8"/>
  <c r="BF253" i="8"/>
  <c r="BF276" i="8" s="1"/>
  <c r="BK231" i="20"/>
  <c r="AJ161" i="27"/>
  <c r="AJ161" i="31" s="1"/>
  <c r="AU277" i="20"/>
  <c r="AU298" i="8"/>
  <c r="AI89" i="31"/>
  <c r="BB316" i="9"/>
  <c r="AZ293" i="9"/>
  <c r="AZ270" i="24"/>
  <c r="AZ281" i="24" s="1"/>
  <c r="AZ282" i="24" s="1"/>
  <c r="AZ271" i="21"/>
  <c r="AZ270" i="27"/>
  <c r="AA202" i="9"/>
  <c r="Y180" i="21"/>
  <c r="Y179" i="27"/>
  <c r="AP95" i="20"/>
  <c r="AT116" i="8"/>
  <c r="AT118" i="20" s="1"/>
  <c r="AX338" i="21"/>
  <c r="AX337" i="24"/>
  <c r="AX337" i="27"/>
  <c r="AD293" i="9"/>
  <c r="AF316" i="9"/>
  <c r="AD270" i="27"/>
  <c r="AD271" i="21"/>
  <c r="AD270" i="24"/>
  <c r="AD281" i="24" s="1"/>
  <c r="AD282" i="24" s="1"/>
  <c r="AM71" i="9"/>
  <c r="Z113" i="21"/>
  <c r="Z112" i="27"/>
  <c r="Z120" i="20"/>
  <c r="Z121" i="20" s="1"/>
  <c r="BA94" i="20"/>
  <c r="BE115" i="8"/>
  <c r="BE117" i="20" s="1"/>
  <c r="AF140" i="8"/>
  <c r="AF163" i="8" s="1"/>
  <c r="AF165" i="8" s="1"/>
  <c r="AF25" i="8"/>
  <c r="AE24" i="31"/>
  <c r="AE24" i="27"/>
  <c r="AE24" i="24"/>
  <c r="AE25" i="21"/>
  <c r="AE24" i="9"/>
  <c r="AE47" i="8"/>
  <c r="AE49" i="8" s="1"/>
  <c r="AF210" i="20"/>
  <c r="AJ231" i="8"/>
  <c r="Y67" i="31"/>
  <c r="AP111" i="31"/>
  <c r="AK135" i="27"/>
  <c r="AT343" i="20"/>
  <c r="O268" i="31"/>
  <c r="O281" i="31" s="1"/>
  <c r="O281" i="27"/>
  <c r="O282" i="27" s="1"/>
  <c r="AR320" i="8"/>
  <c r="AP299" i="20"/>
  <c r="AV203" i="9"/>
  <c r="AT181" i="21"/>
  <c r="AT180" i="27"/>
  <c r="BN210" i="27"/>
  <c r="BN210" i="31" s="1"/>
  <c r="BN211" i="21"/>
  <c r="AO49" i="21"/>
  <c r="AO48" i="27"/>
  <c r="AP337" i="27"/>
  <c r="AP337" i="24"/>
  <c r="AP338" i="21"/>
  <c r="BH337" i="31"/>
  <c r="AB319" i="27"/>
  <c r="AB319" i="31" s="1"/>
  <c r="AB320" i="21"/>
  <c r="AC343" i="20"/>
  <c r="AR325" i="9"/>
  <c r="AV348" i="9" s="1"/>
  <c r="AP302" i="9"/>
  <c r="BJ322" i="20"/>
  <c r="BN343" i="8"/>
  <c r="AL157" i="31"/>
  <c r="BH165" i="20"/>
  <c r="BH186" i="8"/>
  <c r="AJ46" i="27"/>
  <c r="AJ46" i="31" s="1"/>
  <c r="AJ69" i="9"/>
  <c r="AW187" i="20"/>
  <c r="AY208" i="8"/>
  <c r="T294" i="9"/>
  <c r="V317" i="9"/>
  <c r="Z340" i="9" s="1"/>
  <c r="Z340" i="27" s="1"/>
  <c r="Z340" i="31" s="1"/>
  <c r="T272" i="21"/>
  <c r="T271" i="27"/>
  <c r="T271" i="31" s="1"/>
  <c r="U67" i="27"/>
  <c r="U74" i="20"/>
  <c r="U75" i="20" s="1"/>
  <c r="AT338" i="21"/>
  <c r="AT337" i="27"/>
  <c r="AT337" i="24"/>
  <c r="AT115" i="21"/>
  <c r="AO139" i="21" s="1"/>
  <c r="AT114" i="27"/>
  <c r="AR210" i="8"/>
  <c r="AP189" i="20"/>
  <c r="AA200" i="31"/>
  <c r="AK113" i="27"/>
  <c r="AK114" i="21"/>
  <c r="AF138" i="21" s="1"/>
  <c r="AY89" i="31"/>
  <c r="AZ252" i="9"/>
  <c r="AZ275" i="9" s="1"/>
  <c r="BE229" i="21"/>
  <c r="AZ253" i="21" s="1"/>
  <c r="BE228" i="27"/>
  <c r="AB134" i="27"/>
  <c r="AG110" i="31"/>
  <c r="AO338" i="9"/>
  <c r="AK315" i="27"/>
  <c r="AK316" i="21"/>
  <c r="AK315" i="24"/>
  <c r="AK327" i="24" s="1"/>
  <c r="AK328" i="24" s="1"/>
  <c r="AC292" i="24"/>
  <c r="AC304" i="24" s="1"/>
  <c r="AC305" i="24" s="1"/>
  <c r="AC292" i="27"/>
  <c r="AC293" i="21"/>
  <c r="BK281" i="20"/>
  <c r="BK302" i="8"/>
  <c r="AY338" i="9"/>
  <c r="AU316" i="21"/>
  <c r="AU315" i="27"/>
  <c r="AU315" i="24"/>
  <c r="AU327" i="24" s="1"/>
  <c r="AU328" i="24" s="1"/>
  <c r="AL247" i="24"/>
  <c r="AQ234" i="24"/>
  <c r="BH159" i="31"/>
  <c r="U297" i="8"/>
  <c r="U276" i="20"/>
  <c r="U281" i="8"/>
  <c r="AR337" i="24"/>
  <c r="AR338" i="21"/>
  <c r="AR337" i="27"/>
  <c r="R143" i="21"/>
  <c r="W120" i="21"/>
  <c r="AO293" i="21"/>
  <c r="AO292" i="27"/>
  <c r="AO292" i="24"/>
  <c r="AO304" i="24" s="1"/>
  <c r="AO305" i="24" s="1"/>
  <c r="AN252" i="27"/>
  <c r="AS228" i="31"/>
  <c r="AN252" i="31" s="1"/>
  <c r="AF277" i="20"/>
  <c r="AF298" i="8"/>
  <c r="AV201" i="31"/>
  <c r="AM297" i="27"/>
  <c r="AM297" i="31" s="1"/>
  <c r="AM298" i="21"/>
  <c r="AL338" i="21"/>
  <c r="AL337" i="27"/>
  <c r="AL337" i="24"/>
  <c r="BB69" i="9"/>
  <c r="AE179" i="31"/>
  <c r="BB203" i="9"/>
  <c r="AZ181" i="21"/>
  <c r="AZ180" i="27"/>
  <c r="AY336" i="31"/>
  <c r="AZ314" i="31"/>
  <c r="AO187" i="21"/>
  <c r="AO186" i="27"/>
  <c r="AO186" i="31" s="1"/>
  <c r="AW318" i="9"/>
  <c r="AU295" i="9"/>
  <c r="AU273" i="21"/>
  <c r="AU272" i="27"/>
  <c r="AU272" i="31" s="1"/>
  <c r="U136" i="9"/>
  <c r="U159" i="9" s="1"/>
  <c r="Z118" i="9"/>
  <c r="U142" i="9" s="1"/>
  <c r="AW159" i="21"/>
  <c r="AW181" i="9"/>
  <c r="AW158" i="27"/>
  <c r="AX47" i="21"/>
  <c r="AE208" i="8"/>
  <c r="AC187" i="20"/>
  <c r="Y299" i="20"/>
  <c r="AA320" i="8"/>
  <c r="AT47" i="21"/>
  <c r="AT46" i="27"/>
  <c r="AT46" i="31" s="1"/>
  <c r="AP92" i="8"/>
  <c r="AN71" i="20"/>
  <c r="AN69" i="27" s="1"/>
  <c r="AN69" i="31" s="1"/>
  <c r="AU225" i="9"/>
  <c r="AQ203" i="21"/>
  <c r="AQ202" i="27"/>
  <c r="BD69" i="9"/>
  <c r="AD224" i="9"/>
  <c r="Z201" i="27"/>
  <c r="Z202" i="21"/>
  <c r="AZ205" i="21"/>
  <c r="BD227" i="9"/>
  <c r="AZ204" i="27"/>
  <c r="AZ204" i="31" s="1"/>
  <c r="AS336" i="31"/>
  <c r="BG293" i="9"/>
  <c r="BI316" i="9"/>
  <c r="BE225" i="9"/>
  <c r="BA203" i="21"/>
  <c r="BA202" i="27"/>
  <c r="AZ72" i="20"/>
  <c r="AZ71" i="21" s="1"/>
  <c r="BB93" i="8"/>
  <c r="AE71" i="8"/>
  <c r="AE50" i="20"/>
  <c r="AE48" i="9"/>
  <c r="BD115" i="20"/>
  <c r="AF294" i="27"/>
  <c r="AF294" i="31" s="1"/>
  <c r="AF295" i="21"/>
  <c r="AH71" i="20"/>
  <c r="AJ92" i="8"/>
  <c r="U316" i="9"/>
  <c r="S293" i="9"/>
  <c r="S270" i="27"/>
  <c r="S270" i="31" s="1"/>
  <c r="S271" i="21"/>
  <c r="S270" i="24"/>
  <c r="BB227" i="9"/>
  <c r="AX204" i="27"/>
  <c r="AX204" i="31" s="1"/>
  <c r="AX205" i="21"/>
  <c r="AD230" i="20"/>
  <c r="Y252" i="8"/>
  <c r="Y275" i="8" s="1"/>
  <c r="BE205" i="9"/>
  <c r="BC183" i="21"/>
  <c r="BC182" i="27"/>
  <c r="BC182" i="31" s="1"/>
  <c r="AO231" i="20"/>
  <c r="AJ253" i="8"/>
  <c r="AJ276" i="8" s="1"/>
  <c r="AB90" i="27"/>
  <c r="AB90" i="31" s="1"/>
  <c r="AB91" i="21"/>
  <c r="AR116" i="8"/>
  <c r="AR118" i="20" s="1"/>
  <c r="AN95" i="20"/>
  <c r="AE141" i="8"/>
  <c r="AE164" i="8" s="1"/>
  <c r="AD25" i="31"/>
  <c r="AD25" i="27"/>
  <c r="AD25" i="24"/>
  <c r="AD26" i="21"/>
  <c r="AD25" i="9"/>
  <c r="AD48" i="8"/>
  <c r="BL258" i="20"/>
  <c r="BQ233" i="21"/>
  <c r="BL257" i="21" s="1"/>
  <c r="BQ232" i="27"/>
  <c r="AV293" i="9"/>
  <c r="AX316" i="9"/>
  <c r="AV271" i="21"/>
  <c r="AV270" i="27"/>
  <c r="AV270" i="24"/>
  <c r="AV281" i="24" s="1"/>
  <c r="AV282" i="24" s="1"/>
  <c r="BG141" i="8"/>
  <c r="BG164" i="8" s="1"/>
  <c r="BF25" i="31"/>
  <c r="BF25" i="27"/>
  <c r="BF25" i="24"/>
  <c r="BF26" i="21"/>
  <c r="BF25" i="9"/>
  <c r="BF48" i="8"/>
  <c r="AS113" i="31"/>
  <c r="AN137" i="31" s="1"/>
  <c r="AN137" i="27"/>
  <c r="S306" i="20"/>
  <c r="S307" i="20" s="1"/>
  <c r="S355" i="20" s="1"/>
  <c r="AL67" i="31"/>
  <c r="AB320" i="20"/>
  <c r="AF341" i="8"/>
  <c r="X276" i="20"/>
  <c r="X297" i="8"/>
  <c r="AH248" i="21"/>
  <c r="AN300" i="8"/>
  <c r="AN279" i="20"/>
  <c r="AM298" i="8"/>
  <c r="AM277" i="20"/>
  <c r="W48" i="20"/>
  <c r="W69" i="8"/>
  <c r="W46" i="9"/>
  <c r="W69" i="9" s="1"/>
  <c r="AE163" i="27"/>
  <c r="AE163" i="31" s="1"/>
  <c r="AE164" i="21"/>
  <c r="AG164" i="20"/>
  <c r="AG185" i="8"/>
  <c r="AZ46" i="27"/>
  <c r="AZ47" i="21"/>
  <c r="AX320" i="21"/>
  <c r="AX319" i="27"/>
  <c r="AX319" i="31" s="1"/>
  <c r="W202" i="9"/>
  <c r="U180" i="21"/>
  <c r="U179" i="27"/>
  <c r="BC277" i="20"/>
  <c r="BC298" i="8"/>
  <c r="AD72" i="20"/>
  <c r="AF93" i="8"/>
  <c r="AZ134" i="31"/>
  <c r="Q247" i="9"/>
  <c r="Q270" i="9" s="1"/>
  <c r="V224" i="21"/>
  <c r="V223" i="27"/>
  <c r="V223" i="24"/>
  <c r="V234" i="9"/>
  <c r="Q258" i="9" s="1"/>
  <c r="AK112" i="27"/>
  <c r="AK113" i="21"/>
  <c r="AI49" i="20"/>
  <c r="AI70" i="8"/>
  <c r="AI47" i="9"/>
  <c r="AI70" i="9" s="1"/>
  <c r="AK93" i="9" s="1"/>
  <c r="AO116" i="9" s="1"/>
  <c r="AJ140" i="9" s="1"/>
  <c r="AJ163" i="9" s="1"/>
  <c r="AJ186" i="9" s="1"/>
  <c r="AL209" i="9" s="1"/>
  <c r="AP232" i="9" s="1"/>
  <c r="AK256" i="9" s="1"/>
  <c r="AK279" i="9" s="1"/>
  <c r="BQ118" i="21"/>
  <c r="BL142" i="21" s="1"/>
  <c r="BQ117" i="27"/>
  <c r="AT320" i="8"/>
  <c r="AR299" i="20"/>
  <c r="AT247" i="24"/>
  <c r="AY234" i="24"/>
  <c r="BD115" i="21"/>
  <c r="AY139" i="21" s="1"/>
  <c r="AY138" i="9"/>
  <c r="AY161" i="9" s="1"/>
  <c r="BH254" i="9"/>
  <c r="BH277" i="9" s="1"/>
  <c r="AI292" i="27"/>
  <c r="AI292" i="24"/>
  <c r="AI304" i="24" s="1"/>
  <c r="AI305" i="24" s="1"/>
  <c r="AI293" i="21"/>
  <c r="AT67" i="31"/>
  <c r="AZ201" i="31"/>
  <c r="AD92" i="21"/>
  <c r="AH114" i="9"/>
  <c r="AC138" i="9" s="1"/>
  <c r="AC161" i="9" s="1"/>
  <c r="BB46" i="27"/>
  <c r="BB47" i="21"/>
  <c r="AQ164" i="21"/>
  <c r="AQ163" i="27"/>
  <c r="AQ163" i="31" s="1"/>
  <c r="T350" i="9"/>
  <c r="T337" i="21"/>
  <c r="T351" i="21" s="1"/>
  <c r="T352" i="21" s="1"/>
  <c r="T336" i="24"/>
  <c r="T350" i="24" s="1"/>
  <c r="T351" i="24" s="1"/>
  <c r="T336" i="27"/>
  <c r="AK69" i="21"/>
  <c r="AK68" i="27"/>
  <c r="AK68" i="31" s="1"/>
  <c r="AN134" i="31"/>
  <c r="V46" i="21"/>
  <c r="V50" i="21" s="1"/>
  <c r="V51" i="21" s="1"/>
  <c r="V68" i="9"/>
  <c r="AW93" i="20"/>
  <c r="BA114" i="8"/>
  <c r="BA116" i="20" s="1"/>
  <c r="W68" i="21"/>
  <c r="W67" i="27"/>
  <c r="W67" i="31" s="1"/>
  <c r="X248" i="27"/>
  <c r="AC224" i="31"/>
  <c r="X248" i="31" s="1"/>
  <c r="W92" i="9"/>
  <c r="AA115" i="9" s="1"/>
  <c r="V139" i="9" s="1"/>
  <c r="V162" i="9" s="1"/>
  <c r="V185" i="9" s="1"/>
  <c r="X208" i="9" s="1"/>
  <c r="AB231" i="9" s="1"/>
  <c r="W255" i="9" s="1"/>
  <c r="W278" i="9" s="1"/>
  <c r="U72" i="9"/>
  <c r="AN253" i="8"/>
  <c r="AN276" i="8" s="1"/>
  <c r="AS231" i="20"/>
  <c r="AO49" i="20"/>
  <c r="AO51" i="20" s="1"/>
  <c r="AO52" i="20" s="1"/>
  <c r="AO70" i="8"/>
  <c r="AO72" i="8" s="1"/>
  <c r="AO47" i="9"/>
  <c r="AO70" i="9" s="1"/>
  <c r="AQ93" i="9" s="1"/>
  <c r="AU116" i="9" s="1"/>
  <c r="AP140" i="9" s="1"/>
  <c r="AP163" i="9" s="1"/>
  <c r="AP186" i="9" s="1"/>
  <c r="AR209" i="9" s="1"/>
  <c r="AV232" i="9" s="1"/>
  <c r="AQ256" i="9" s="1"/>
  <c r="AQ279" i="9" s="1"/>
  <c r="AP235" i="24"/>
  <c r="AK258" i="24"/>
  <c r="AB253" i="20"/>
  <c r="AV165" i="20"/>
  <c r="AV186" i="8"/>
  <c r="AI248" i="9"/>
  <c r="AI271" i="9" s="1"/>
  <c r="AN224" i="27"/>
  <c r="AN225" i="21"/>
  <c r="AO70" i="21"/>
  <c r="AQ92" i="9"/>
  <c r="AC111" i="31"/>
  <c r="X135" i="27"/>
  <c r="AA164" i="20"/>
  <c r="AA185" i="8"/>
  <c r="AQ300" i="9"/>
  <c r="AS323" i="9"/>
  <c r="AW346" i="9" s="1"/>
  <c r="Y296" i="27"/>
  <c r="Y296" i="31" s="1"/>
  <c r="Y297" i="21"/>
  <c r="AL134" i="31"/>
  <c r="AU246" i="31"/>
  <c r="Y207" i="8"/>
  <c r="W186" i="20"/>
  <c r="W188" i="8"/>
  <c r="Q178" i="31"/>
  <c r="Q188" i="31" s="1"/>
  <c r="Q188" i="27"/>
  <c r="Q189" i="27" s="1"/>
  <c r="W213" i="20"/>
  <c r="W214" i="20" s="1"/>
  <c r="BA49" i="20"/>
  <c r="BA70" i="8"/>
  <c r="BA47" i="9"/>
  <c r="AR230" i="8"/>
  <c r="AN209" i="20"/>
  <c r="AJ165" i="20"/>
  <c r="AJ186" i="8"/>
  <c r="AQ225" i="9"/>
  <c r="AM202" i="27"/>
  <c r="AM203" i="21"/>
  <c r="AE91" i="9"/>
  <c r="AI114" i="9" s="1"/>
  <c r="AD138" i="9" s="1"/>
  <c r="AD161" i="9" s="1"/>
  <c r="AD184" i="9" s="1"/>
  <c r="AF207" i="9" s="1"/>
  <c r="AJ230" i="9" s="1"/>
  <c r="AE254" i="9" s="1"/>
  <c r="AE277" i="9" s="1"/>
  <c r="BH111" i="31"/>
  <c r="BC135" i="27"/>
  <c r="X222" i="31"/>
  <c r="S246" i="27"/>
  <c r="AU135" i="27"/>
  <c r="AZ111" i="31"/>
  <c r="AX291" i="31"/>
  <c r="AZ253" i="8"/>
  <c r="AZ276" i="8" s="1"/>
  <c r="BE231" i="20"/>
  <c r="AS223" i="31"/>
  <c r="AN247" i="27"/>
  <c r="AG47" i="21"/>
  <c r="AG46" i="27"/>
  <c r="AG46" i="31" s="1"/>
  <c r="BA113" i="21"/>
  <c r="BA112" i="27"/>
  <c r="AD91" i="27"/>
  <c r="AD91" i="31" s="1"/>
  <c r="AJ136" i="9"/>
  <c r="AJ159" i="9" s="1"/>
  <c r="Z319" i="21"/>
  <c r="Z318" i="27"/>
  <c r="Z318" i="31" s="1"/>
  <c r="AA341" i="8"/>
  <c r="AA343" i="20" s="1"/>
  <c r="W320" i="20"/>
  <c r="AL161" i="27"/>
  <c r="AL161" i="31" s="1"/>
  <c r="BM95" i="21"/>
  <c r="BM94" i="27"/>
  <c r="BM94" i="31" s="1"/>
  <c r="AM277" i="21"/>
  <c r="AM276" i="27"/>
  <c r="AM276" i="31" s="1"/>
  <c r="AN165" i="20"/>
  <c r="AN167" i="20" s="1"/>
  <c r="AN168" i="20" s="1"/>
  <c r="AN186" i="8"/>
  <c r="AN188" i="8" s="1"/>
  <c r="AR165" i="20"/>
  <c r="AR186" i="8"/>
  <c r="BL94" i="27"/>
  <c r="BL94" i="31" s="1"/>
  <c r="BL95" i="21"/>
  <c r="AI115" i="9"/>
  <c r="AS277" i="20"/>
  <c r="AS298" i="8"/>
  <c r="O259" i="21"/>
  <c r="T236" i="21"/>
  <c r="AS49" i="20"/>
  <c r="AS70" i="8"/>
  <c r="AS47" i="9"/>
  <c r="AS70" i="9" s="1"/>
  <c r="AU93" i="9" s="1"/>
  <c r="AY116" i="9" s="1"/>
  <c r="AT140" i="9" s="1"/>
  <c r="AT163" i="9" s="1"/>
  <c r="AT186" i="9" s="1"/>
  <c r="AV209" i="9" s="1"/>
  <c r="AZ232" i="9" s="1"/>
  <c r="AU256" i="9" s="1"/>
  <c r="AU279" i="9" s="1"/>
  <c r="AW293" i="21"/>
  <c r="AW292" i="27"/>
  <c r="AW292" i="24"/>
  <c r="AW304" i="24" s="1"/>
  <c r="AW305" i="24" s="1"/>
  <c r="AG113" i="31"/>
  <c r="AB137" i="31" s="1"/>
  <c r="AB137" i="27"/>
  <c r="AH49" i="20"/>
  <c r="AH70" i="8"/>
  <c r="AH47" i="9"/>
  <c r="Z291" i="31"/>
  <c r="AC207" i="21"/>
  <c r="AC206" i="27"/>
  <c r="AC206" i="31" s="1"/>
  <c r="AX235" i="24"/>
  <c r="AS258" i="24"/>
  <c r="AS225" i="9"/>
  <c r="AO203" i="21"/>
  <c r="AO202" i="27"/>
  <c r="AX201" i="31"/>
  <c r="AU254" i="20"/>
  <c r="AO94" i="8"/>
  <c r="AM73" i="20"/>
  <c r="AT203" i="9"/>
  <c r="AR181" i="21"/>
  <c r="AR180" i="27"/>
  <c r="AY69" i="27"/>
  <c r="AY69" i="31" s="1"/>
  <c r="AY70" i="21"/>
  <c r="AE164" i="20"/>
  <c r="AE185" i="8"/>
  <c r="AL256" i="20"/>
  <c r="AQ230" i="27"/>
  <c r="AQ231" i="21"/>
  <c r="AL255" i="21" s="1"/>
  <c r="W313" i="31"/>
  <c r="AG230" i="8"/>
  <c r="AC209" i="20"/>
  <c r="AS89" i="31"/>
  <c r="AM141" i="8"/>
  <c r="AM164" i="8" s="1"/>
  <c r="AL25" i="31"/>
  <c r="AL25" i="27"/>
  <c r="AL25" i="24"/>
  <c r="AL26" i="21"/>
  <c r="AL25" i="9"/>
  <c r="AL48" i="8"/>
  <c r="AT248" i="21"/>
  <c r="AA246" i="31"/>
  <c r="AH299" i="20"/>
  <c r="AJ320" i="8"/>
  <c r="AN208" i="27"/>
  <c r="AN208" i="31" s="1"/>
  <c r="AN209" i="21"/>
  <c r="R156" i="31"/>
  <c r="R165" i="31" s="1"/>
  <c r="R165" i="27"/>
  <c r="R166" i="27" s="1"/>
  <c r="BD299" i="20"/>
  <c r="BF320" i="8"/>
  <c r="BR235" i="20"/>
  <c r="BM257" i="8"/>
  <c r="BM280" i="8" s="1"/>
  <c r="AF342" i="27"/>
  <c r="AF342" i="31" s="1"/>
  <c r="AF343" i="21"/>
  <c r="AG336" i="31"/>
  <c r="AN70" i="27"/>
  <c r="AN70" i="31" s="1"/>
  <c r="T66" i="31"/>
  <c r="T72" i="31" s="1"/>
  <c r="T72" i="27"/>
  <c r="T73" i="27" s="1"/>
  <c r="BI141" i="8"/>
  <c r="BI164" i="8" s="1"/>
  <c r="BH25" i="31"/>
  <c r="BH25" i="27"/>
  <c r="BH25" i="24"/>
  <c r="BH26" i="21"/>
  <c r="BH25" i="9"/>
  <c r="BH48" i="8"/>
  <c r="AC202" i="9"/>
  <c r="AA179" i="27"/>
  <c r="AA180" i="21"/>
  <c r="U24" i="34"/>
  <c r="AA113" i="8"/>
  <c r="AA115" i="20" s="1"/>
  <c r="W92" i="20"/>
  <c r="W91" i="21" s="1"/>
  <c r="W96" i="21" s="1"/>
  <c r="W97" i="21" s="1"/>
  <c r="Y112" i="21"/>
  <c r="Y111" i="27"/>
  <c r="Y120" i="20"/>
  <c r="Y121" i="20" s="1"/>
  <c r="X187" i="8"/>
  <c r="X165" i="8"/>
  <c r="AP136" i="9"/>
  <c r="AP159" i="9" s="1"/>
  <c r="AO184" i="9"/>
  <c r="AO162" i="21"/>
  <c r="AO161" i="27"/>
  <c r="AO161" i="31" s="1"/>
  <c r="AG91" i="21"/>
  <c r="AG90" i="27"/>
  <c r="AG90" i="31" s="1"/>
  <c r="AI225" i="9"/>
  <c r="AE202" i="27"/>
  <c r="AE203" i="21"/>
  <c r="BG135" i="31"/>
  <c r="BA69" i="21"/>
  <c r="AZ113" i="9"/>
  <c r="AZ114" i="21" s="1"/>
  <c r="AU138" i="21" s="1"/>
  <c r="BK258" i="20"/>
  <c r="AS292" i="24"/>
  <c r="AS304" i="24" s="1"/>
  <c r="AS305" i="24" s="1"/>
  <c r="AS292" i="27"/>
  <c r="AS293" i="21"/>
  <c r="AL293" i="9"/>
  <c r="AN316" i="9"/>
  <c r="AL271" i="21"/>
  <c r="AL270" i="27"/>
  <c r="AL270" i="24"/>
  <c r="AL281" i="24" s="1"/>
  <c r="AL282" i="24" s="1"/>
  <c r="Y246" i="27"/>
  <c r="AD222" i="31"/>
  <c r="BJ205" i="9"/>
  <c r="BH182" i="27"/>
  <c r="BH183" i="21"/>
  <c r="U253" i="20"/>
  <c r="Z236" i="20"/>
  <c r="AF254" i="20"/>
  <c r="AK228" i="27"/>
  <c r="AK229" i="21"/>
  <c r="AF253" i="21" s="1"/>
  <c r="X160" i="27"/>
  <c r="X160" i="31" s="1"/>
  <c r="AU248" i="9"/>
  <c r="AU271" i="9" s="1"/>
  <c r="AZ225" i="21"/>
  <c r="AZ224" i="27"/>
  <c r="AE183" i="27"/>
  <c r="AE183" i="31" s="1"/>
  <c r="AE184" i="21"/>
  <c r="BD92" i="8"/>
  <c r="BB71" i="20"/>
  <c r="AK225" i="9"/>
  <c r="AG202" i="27"/>
  <c r="AG203" i="21"/>
  <c r="AS209" i="8"/>
  <c r="AQ188" i="20"/>
  <c r="V319" i="8"/>
  <c r="T298" i="20"/>
  <c r="T304" i="8"/>
  <c r="T352" i="8" s="1"/>
  <c r="BB111" i="31"/>
  <c r="AW135" i="27"/>
  <c r="P313" i="31"/>
  <c r="P327" i="31" s="1"/>
  <c r="P327" i="27"/>
  <c r="P328" i="27" s="1"/>
  <c r="AN46" i="27"/>
  <c r="AN47" i="21"/>
  <c r="BF92" i="8"/>
  <c r="BD71" i="20"/>
  <c r="T135" i="9"/>
  <c r="T158" i="9" s="1"/>
  <c r="Y118" i="9"/>
  <c r="T142" i="9" s="1"/>
  <c r="AW69" i="21"/>
  <c r="AY91" i="9"/>
  <c r="BC45" i="31"/>
  <c r="AS338" i="9"/>
  <c r="AO315" i="27"/>
  <c r="AO316" i="21"/>
  <c r="AO315" i="24"/>
  <c r="AO327" i="24" s="1"/>
  <c r="AO328" i="24" s="1"/>
  <c r="AB335" i="31"/>
  <c r="AZ47" i="27"/>
  <c r="AZ47" i="31" s="1"/>
  <c r="AZ48" i="21"/>
  <c r="AN113" i="9"/>
  <c r="AN114" i="21" s="1"/>
  <c r="AI138" i="21" s="1"/>
  <c r="X319" i="8"/>
  <c r="V298" i="20"/>
  <c r="X336" i="31"/>
  <c r="AU68" i="27"/>
  <c r="AU68" i="31" s="1"/>
  <c r="AU69" i="21"/>
  <c r="AQ68" i="27"/>
  <c r="AQ68" i="31" s="1"/>
  <c r="AQ69" i="21"/>
  <c r="BE254" i="20"/>
  <c r="BK279" i="21"/>
  <c r="BK278" i="27"/>
  <c r="BK278" i="31" s="1"/>
  <c r="V180" i="9"/>
  <c r="V158" i="21"/>
  <c r="V157" i="27"/>
  <c r="BG91" i="9"/>
  <c r="BM112" i="31"/>
  <c r="BH136" i="27"/>
  <c r="AY187" i="20"/>
  <c r="BA208" i="8"/>
  <c r="AF114" i="21"/>
  <c r="AA138" i="21" s="1"/>
  <c r="AF113" i="27"/>
  <c r="AL70" i="27"/>
  <c r="AL70" i="31" s="1"/>
  <c r="AD165" i="20"/>
  <c r="AD186" i="8"/>
  <c r="BF90" i="27"/>
  <c r="BF91" i="21"/>
  <c r="BF209" i="20"/>
  <c r="BJ230" i="8"/>
  <c r="AU187" i="20"/>
  <c r="AW208" i="8"/>
  <c r="BL281" i="20"/>
  <c r="BL302" i="8"/>
  <c r="AQ254" i="20"/>
  <c r="BF165" i="20"/>
  <c r="BF186" i="8"/>
  <c r="Y341" i="8"/>
  <c r="S68" i="34"/>
  <c r="U320" i="20"/>
  <c r="U327" i="8"/>
  <c r="AS69" i="21"/>
  <c r="BD247" i="31"/>
  <c r="AU179" i="31"/>
  <c r="AH207" i="21"/>
  <c r="AH206" i="27"/>
  <c r="AH206" i="31" s="1"/>
  <c r="AH247" i="24"/>
  <c r="AM234" i="24"/>
  <c r="AN256" i="20"/>
  <c r="AS230" i="27"/>
  <c r="AS231" i="21"/>
  <c r="AN255" i="21" s="1"/>
  <c r="AE336" i="31"/>
  <c r="AD253" i="20"/>
  <c r="AF48" i="20"/>
  <c r="AF69" i="8"/>
  <c r="AF46" i="9"/>
  <c r="AK208" i="8"/>
  <c r="AI187" i="20"/>
  <c r="AG342" i="20"/>
  <c r="AV314" i="31"/>
  <c r="AD157" i="31"/>
  <c r="AW179" i="31"/>
  <c r="AD47" i="27"/>
  <c r="AD47" i="31" s="1"/>
  <c r="AD48" i="21"/>
  <c r="AZ165" i="20"/>
  <c r="AZ186" i="8"/>
  <c r="AE342" i="8"/>
  <c r="AE344" i="20" s="1"/>
  <c r="AA321" i="20"/>
  <c r="BD253" i="8"/>
  <c r="BD276" i="8" s="1"/>
  <c r="BI231" i="20"/>
  <c r="AU232" i="20"/>
  <c r="AP254" i="8"/>
  <c r="AP277" i="8" s="1"/>
  <c r="U54" i="34"/>
  <c r="AX340" i="9"/>
  <c r="AT317" i="27"/>
  <c r="AT317" i="31" s="1"/>
  <c r="AT318" i="21"/>
  <c r="S246" i="24"/>
  <c r="X234" i="24"/>
  <c r="AB116" i="8"/>
  <c r="AS187" i="20"/>
  <c r="AU208" i="8"/>
  <c r="AN293" i="9"/>
  <c r="AP316" i="9"/>
  <c r="AN271" i="21"/>
  <c r="AN270" i="24"/>
  <c r="AN281" i="24" s="1"/>
  <c r="AN282" i="24" s="1"/>
  <c r="AN270" i="27"/>
  <c r="BE112" i="27"/>
  <c r="BE113" i="21"/>
  <c r="AM301" i="20"/>
  <c r="AO322" i="8"/>
  <c r="BA342" i="8"/>
  <c r="AW321" i="20"/>
  <c r="AB253" i="8"/>
  <c r="AB276" i="8" s="1"/>
  <c r="AG231" i="20"/>
  <c r="AP201" i="31"/>
  <c r="BD113" i="9"/>
  <c r="BA254" i="20"/>
  <c r="AT201" i="31"/>
  <c r="BK91" i="27"/>
  <c r="BG49" i="20"/>
  <c r="BG70" i="8"/>
  <c r="BG47" i="9"/>
  <c r="AY93" i="20"/>
  <c r="BC114" i="8"/>
  <c r="Z247" i="9"/>
  <c r="Z270" i="9" s="1"/>
  <c r="AE224" i="21"/>
  <c r="AE223" i="27"/>
  <c r="AE223" i="24"/>
  <c r="AH134" i="31"/>
  <c r="Y247" i="21"/>
  <c r="X161" i="21"/>
  <c r="BJ74" i="20"/>
  <c r="BJ75" i="20" s="1"/>
  <c r="BJ69" i="27"/>
  <c r="AH314" i="31"/>
  <c r="AP157" i="31"/>
  <c r="AQ231" i="20"/>
  <c r="AL253" i="8"/>
  <c r="AL276" i="8" s="1"/>
  <c r="AV337" i="24"/>
  <c r="AV338" i="21"/>
  <c r="AV337" i="27"/>
  <c r="AE45" i="27"/>
  <c r="AE45" i="31" s="1"/>
  <c r="AE68" i="9"/>
  <c r="AQ277" i="20"/>
  <c r="AQ298" i="8"/>
  <c r="BE49" i="20"/>
  <c r="BE70" i="8"/>
  <c r="BE47" i="9"/>
  <c r="BJ303" i="20"/>
  <c r="BL324" i="8"/>
  <c r="AF337" i="27"/>
  <c r="AF338" i="21"/>
  <c r="AF337" i="24"/>
  <c r="BC68" i="27"/>
  <c r="AG253" i="8"/>
  <c r="AG276" i="8" s="1"/>
  <c r="AL231" i="20"/>
  <c r="AG343" i="8"/>
  <c r="AG345" i="20" s="1"/>
  <c r="AC322" i="20"/>
  <c r="AI163" i="21"/>
  <c r="AI162" i="27"/>
  <c r="AI162" i="31" s="1"/>
  <c r="BC225" i="9"/>
  <c r="AY202" i="27"/>
  <c r="AY203" i="21"/>
  <c r="AD92" i="20"/>
  <c r="AH113" i="8"/>
  <c r="AH115" i="20" s="1"/>
  <c r="X268" i="31"/>
  <c r="AT92" i="8"/>
  <c r="AR71" i="20"/>
  <c r="BF113" i="9"/>
  <c r="Z48" i="20"/>
  <c r="Z69" i="8"/>
  <c r="Z46" i="9"/>
  <c r="Z69" i="9" s="1"/>
  <c r="AF247" i="24"/>
  <c r="AK234" i="24"/>
  <c r="AJ248" i="21"/>
  <c r="Q290" i="31"/>
  <c r="W224" i="9"/>
  <c r="S201" i="27"/>
  <c r="Q121" i="34"/>
  <c r="Q132" i="34" s="1"/>
  <c r="S202" i="21"/>
  <c r="S212" i="21" s="1"/>
  <c r="S213" i="21" s="1"/>
  <c r="S211" i="9"/>
  <c r="AA230" i="20"/>
  <c r="V252" i="8"/>
  <c r="V275" i="8" s="1"/>
  <c r="AA234" i="8"/>
  <c r="V258" i="8" s="1"/>
  <c r="AX343" i="20"/>
  <c r="AE91" i="8"/>
  <c r="AC70" i="20"/>
  <c r="AC68" i="27" s="1"/>
  <c r="AC68" i="31" s="1"/>
  <c r="S247" i="21"/>
  <c r="V335" i="31"/>
  <c r="AA115" i="8"/>
  <c r="W95" i="8"/>
  <c r="AD141" i="8"/>
  <c r="AD164" i="8" s="1"/>
  <c r="AC25" i="31"/>
  <c r="AC25" i="24"/>
  <c r="AC25" i="27"/>
  <c r="AC25" i="9"/>
  <c r="AC26" i="21"/>
  <c r="AC48" i="8"/>
  <c r="AG277" i="20"/>
  <c r="AG298" i="8"/>
  <c r="V70" i="9"/>
  <c r="V49" i="9"/>
  <c r="AG179" i="31"/>
  <c r="O258" i="27"/>
  <c r="T235" i="27"/>
  <c r="BI204" i="9"/>
  <c r="BG181" i="27"/>
  <c r="BG182" i="21"/>
  <c r="AS163" i="21"/>
  <c r="AS162" i="27"/>
  <c r="AS162" i="31" s="1"/>
  <c r="AD201" i="31"/>
  <c r="AA68" i="27"/>
  <c r="AA68" i="31" s="1"/>
  <c r="AA69" i="21"/>
  <c r="AX320" i="8"/>
  <c r="AV299" i="20"/>
  <c r="V291" i="27"/>
  <c r="V291" i="24"/>
  <c r="V304" i="24" s="1"/>
  <c r="V305" i="24" s="1"/>
  <c r="V292" i="21"/>
  <c r="BG225" i="9"/>
  <c r="BC202" i="27"/>
  <c r="BC203" i="21"/>
  <c r="AP247" i="24"/>
  <c r="AU234" i="24"/>
  <c r="AU258" i="24"/>
  <c r="AZ235" i="24"/>
  <c r="AV295" i="21"/>
  <c r="AV294" i="27"/>
  <c r="AV294" i="31" s="1"/>
  <c r="AH112" i="21"/>
  <c r="AH111" i="27"/>
  <c r="AN201" i="31"/>
  <c r="V190" i="20"/>
  <c r="V191" i="20" s="1"/>
  <c r="T269" i="31"/>
  <c r="BM229" i="31"/>
  <c r="BH253" i="31" s="1"/>
  <c r="BH253" i="27"/>
  <c r="AG269" i="31"/>
  <c r="AD134" i="31"/>
  <c r="AW223" i="31"/>
  <c r="AR247" i="27"/>
  <c r="AB252" i="27"/>
  <c r="AG228" i="31"/>
  <c r="AB252" i="31" s="1"/>
  <c r="V135" i="21"/>
  <c r="R292" i="21"/>
  <c r="R291" i="27"/>
  <c r="R291" i="24"/>
  <c r="U247" i="27"/>
  <c r="Z223" i="31"/>
  <c r="AV136" i="9"/>
  <c r="AV159" i="9" s="1"/>
  <c r="AW342" i="8"/>
  <c r="AS321" i="20"/>
  <c r="AW248" i="9"/>
  <c r="AW271" i="9" s="1"/>
  <c r="BB225" i="21"/>
  <c r="BB224" i="27"/>
  <c r="AO248" i="9"/>
  <c r="AO271" i="9" s="1"/>
  <c r="AT224" i="27"/>
  <c r="AT225" i="21"/>
  <c r="X68" i="21"/>
  <c r="Z90" i="9"/>
  <c r="AG136" i="21"/>
  <c r="BA298" i="8"/>
  <c r="BA277" i="20"/>
  <c r="BH92" i="8"/>
  <c r="BF71" i="20"/>
  <c r="T247" i="9"/>
  <c r="T270" i="9" s="1"/>
  <c r="Y223" i="24"/>
  <c r="Y224" i="21"/>
  <c r="Y223" i="27"/>
  <c r="AA336" i="27"/>
  <c r="AA337" i="21"/>
  <c r="AA336" i="24"/>
  <c r="AC246" i="31"/>
  <c r="AK49" i="20"/>
  <c r="AK70" i="8"/>
  <c r="AK47" i="9"/>
  <c r="AK70" i="9" s="1"/>
  <c r="AT247" i="27"/>
  <c r="AY223" i="31"/>
  <c r="AO344" i="21"/>
  <c r="AO343" i="27"/>
  <c r="AO343" i="31" s="1"/>
  <c r="AS248" i="9"/>
  <c r="AS271" i="9" s="1"/>
  <c r="AX225" i="21"/>
  <c r="AX224" i="27"/>
  <c r="O304" i="9"/>
  <c r="O352" i="9" s="1"/>
  <c r="O291" i="24"/>
  <c r="O304" i="24" s="1"/>
  <c r="O305" i="24" s="1"/>
  <c r="O352" i="24" s="1"/>
  <c r="O354" i="24" s="1"/>
  <c r="O292" i="21"/>
  <c r="O305" i="21" s="1"/>
  <c r="O306" i="21" s="1"/>
  <c r="O353" i="21" s="1"/>
  <c r="O355" i="21" s="1"/>
  <c r="O291" i="27"/>
  <c r="AT113" i="9"/>
  <c r="AT114" i="21" s="1"/>
  <c r="AO138" i="21" s="1"/>
  <c r="BB235" i="24"/>
  <c r="AW258" i="24"/>
  <c r="BA45" i="31"/>
  <c r="T202" i="9"/>
  <c r="R179" i="27"/>
  <c r="R180" i="21"/>
  <c r="R189" i="21" s="1"/>
  <c r="R190" i="21" s="1"/>
  <c r="R188" i="9"/>
  <c r="AF136" i="9"/>
  <c r="AF159" i="9" s="1"/>
  <c r="AL113" i="9"/>
  <c r="AL114" i="21" s="1"/>
  <c r="AG138" i="21" s="1"/>
  <c r="BJ140" i="27"/>
  <c r="BO116" i="31"/>
  <c r="BJ140" i="31" s="1"/>
  <c r="BO116" i="20"/>
  <c r="AE342" i="20"/>
  <c r="AQ344" i="21"/>
  <c r="AQ343" i="27"/>
  <c r="AQ343" i="31" s="1"/>
  <c r="AL291" i="31"/>
  <c r="W119" i="27"/>
  <c r="R142" i="27"/>
  <c r="AZ91" i="27"/>
  <c r="AZ91" i="31" s="1"/>
  <c r="AH291" i="31"/>
  <c r="AD320" i="20"/>
  <c r="AH341" i="8"/>
  <c r="AW336" i="31"/>
  <c r="AW68" i="27"/>
  <c r="BL226" i="9"/>
  <c r="BH203" i="27"/>
  <c r="BH204" i="21"/>
  <c r="AP72" i="20"/>
  <c r="AR93" i="8"/>
  <c r="AY278" i="20"/>
  <c r="AY299" i="8"/>
  <c r="U290" i="31"/>
  <c r="AH201" i="31"/>
  <c r="BF343" i="20"/>
  <c r="AF134" i="31"/>
  <c r="AY248" i="9"/>
  <c r="AY271" i="9" s="1"/>
  <c r="BD224" i="27"/>
  <c r="BD225" i="21"/>
  <c r="Y246" i="24"/>
  <c r="AD234" i="24"/>
  <c r="AN314" i="31"/>
  <c r="W247" i="21"/>
  <c r="AH227" i="9"/>
  <c r="AD204" i="27"/>
  <c r="AD204" i="31" s="1"/>
  <c r="AD205" i="21"/>
  <c r="BB91" i="21"/>
  <c r="BB90" i="27"/>
  <c r="AN165" i="8"/>
  <c r="BL94" i="20"/>
  <c r="BP115" i="8"/>
  <c r="BL95" i="8"/>
  <c r="AG258" i="24"/>
  <c r="AL235" i="24"/>
  <c r="BD337" i="24"/>
  <c r="BD337" i="27"/>
  <c r="BD338" i="21"/>
  <c r="AT134" i="31"/>
  <c r="AN157" i="31"/>
  <c r="Z69" i="21"/>
  <c r="AB91" i="9"/>
  <c r="AF114" i="9" s="1"/>
  <c r="AA138" i="9" s="1"/>
  <c r="AA161" i="9" s="1"/>
  <c r="AT136" i="9"/>
  <c r="AT159" i="9" s="1"/>
  <c r="BD186" i="8"/>
  <c r="BD165" i="20"/>
  <c r="AI181" i="9"/>
  <c r="AI158" i="27"/>
  <c r="AI159" i="21"/>
  <c r="AO277" i="20"/>
  <c r="AO298" i="8"/>
  <c r="AE318" i="27"/>
  <c r="AE318" i="31" s="1"/>
  <c r="AE319" i="21"/>
  <c r="W222" i="31"/>
  <c r="R246" i="31" s="1"/>
  <c r="R246" i="27"/>
  <c r="AS179" i="31"/>
  <c r="AQ114" i="8"/>
  <c r="AQ116" i="20" s="1"/>
  <c r="AM93" i="20"/>
  <c r="U335" i="31"/>
  <c r="P247" i="21"/>
  <c r="U235" i="21"/>
  <c r="Y45" i="27"/>
  <c r="Y45" i="31" s="1"/>
  <c r="Y68" i="9"/>
  <c r="BM344" i="20"/>
  <c r="AS113" i="21"/>
  <c r="AS112" i="27"/>
  <c r="BK187" i="9"/>
  <c r="BK165" i="21"/>
  <c r="BK164" i="27"/>
  <c r="BK164" i="31" s="1"/>
  <c r="V70" i="20"/>
  <c r="X91" i="8"/>
  <c r="V72" i="8"/>
  <c r="BL188" i="20"/>
  <c r="BN209" i="8"/>
  <c r="BL188" i="8"/>
  <c r="BP116" i="31"/>
  <c r="BK140" i="31" s="1"/>
  <c r="BK140" i="27"/>
  <c r="AT291" i="31"/>
  <c r="BE69" i="21"/>
  <c r="BE68" i="27"/>
  <c r="AZ320" i="8"/>
  <c r="AX299" i="20"/>
  <c r="AQ136" i="21"/>
  <c r="AM246" i="31"/>
  <c r="AE70" i="20"/>
  <c r="AG91" i="8"/>
  <c r="BJ46" i="31"/>
  <c r="BJ49" i="31" s="1"/>
  <c r="BJ49" i="27"/>
  <c r="BJ50" i="27" s="1"/>
  <c r="AA47" i="21"/>
  <c r="AA69" i="9"/>
  <c r="Y92" i="20"/>
  <c r="AC113" i="8"/>
  <c r="AC115" i="20" s="1"/>
  <c r="X294" i="9"/>
  <c r="Z317" i="9"/>
  <c r="X271" i="27"/>
  <c r="X271" i="31" s="1"/>
  <c r="X272" i="21"/>
  <c r="BJ278" i="27"/>
  <c r="BJ278" i="31" s="1"/>
  <c r="BJ279" i="21"/>
  <c r="Y336" i="31"/>
  <c r="BI114" i="8"/>
  <c r="BE93" i="20"/>
  <c r="U297" i="21"/>
  <c r="U296" i="27"/>
  <c r="U296" i="31" s="1"/>
  <c r="AM336" i="31"/>
  <c r="AP134" i="31"/>
  <c r="AO278" i="20"/>
  <c r="AO299" i="8"/>
  <c r="AY323" i="9"/>
  <c r="BC346" i="9" s="1"/>
  <c r="AW300" i="9"/>
  <c r="Z164" i="20"/>
  <c r="Z185" i="8"/>
  <c r="AZ337" i="24"/>
  <c r="AZ337" i="27"/>
  <c r="AZ338" i="21"/>
  <c r="AF203" i="9"/>
  <c r="AD180" i="27"/>
  <c r="AD181" i="21"/>
  <c r="AY68" i="27"/>
  <c r="BA91" i="9"/>
  <c r="AK89" i="31"/>
  <c r="BB337" i="27"/>
  <c r="BB337" i="24"/>
  <c r="BB338" i="21"/>
  <c r="BC69" i="21"/>
  <c r="BE91" i="9"/>
  <c r="BA89" i="31"/>
  <c r="AR136" i="9"/>
  <c r="AR159" i="9" s="1"/>
  <c r="AB337" i="9"/>
  <c r="X314" i="27"/>
  <c r="X314" i="24"/>
  <c r="X327" i="24" s="1"/>
  <c r="X328" i="24" s="1"/>
  <c r="X315" i="21"/>
  <c r="AU223" i="31"/>
  <c r="AP247" i="27"/>
  <c r="AN340" i="27"/>
  <c r="AN340" i="31" s="1"/>
  <c r="AN341" i="21"/>
  <c r="BG112" i="27"/>
  <c r="X337" i="9"/>
  <c r="T314" i="24"/>
  <c r="T314" i="27"/>
  <c r="T315" i="21"/>
  <c r="AA135" i="9"/>
  <c r="AA158" i="9" s="1"/>
  <c r="AH253" i="8"/>
  <c r="AH276" i="8" s="1"/>
  <c r="AM231" i="20"/>
  <c r="AT325" i="9"/>
  <c r="AX348" i="9" s="1"/>
  <c r="AR302" i="9"/>
  <c r="AN291" i="31"/>
  <c r="BC93" i="20"/>
  <c r="BG114" i="8"/>
  <c r="BG116" i="20" s="1"/>
  <c r="AB222" i="31"/>
  <c r="W246" i="27"/>
  <c r="AU231" i="20"/>
  <c r="AP253" i="8"/>
  <c r="AP276" i="8" s="1"/>
  <c r="T283" i="20"/>
  <c r="T284" i="20" s="1"/>
  <c r="AO254" i="20"/>
  <c r="BK303" i="20"/>
  <c r="BM324" i="8"/>
  <c r="BG93" i="20"/>
  <c r="BK114" i="8"/>
  <c r="BK116" i="20" s="1"/>
  <c r="AC49" i="20"/>
  <c r="AC70" i="8"/>
  <c r="AC47" i="9"/>
  <c r="AU93" i="20"/>
  <c r="AY114" i="8"/>
  <c r="AY116" i="20" s="1"/>
  <c r="BA225" i="9"/>
  <c r="AW203" i="21"/>
  <c r="AW202" i="27"/>
  <c r="AJ316" i="9"/>
  <c r="AH293" i="9"/>
  <c r="AH271" i="21"/>
  <c r="AH270" i="27"/>
  <c r="AH270" i="24"/>
  <c r="AH281" i="24" s="1"/>
  <c r="AH282" i="24" s="1"/>
  <c r="AD276" i="20"/>
  <c r="AD297" i="8"/>
  <c r="Z182" i="21"/>
  <c r="AB204" i="9"/>
  <c r="Z181" i="27"/>
  <c r="Z181" i="31" s="1"/>
  <c r="S143" i="21"/>
  <c r="X120" i="21"/>
  <c r="AU49" i="20"/>
  <c r="AU70" i="8"/>
  <c r="AU47" i="9"/>
  <c r="AU70" i="9" s="1"/>
  <c r="AW93" i="9" s="1"/>
  <c r="BA116" i="9" s="1"/>
  <c r="AV140" i="9" s="1"/>
  <c r="AV163" i="9" s="1"/>
  <c r="AV186" i="9" s="1"/>
  <c r="AX209" i="9" s="1"/>
  <c r="BB232" i="9" s="1"/>
  <c r="AW256" i="9" s="1"/>
  <c r="AW279" i="9" s="1"/>
  <c r="AQ141" i="8"/>
  <c r="AQ164" i="8" s="1"/>
  <c r="AP25" i="31"/>
  <c r="AP25" i="27"/>
  <c r="AP25" i="24"/>
  <c r="AP26" i="21"/>
  <c r="AP25" i="9"/>
  <c r="AP48" i="8"/>
  <c r="AX314" i="31"/>
  <c r="AP184" i="27"/>
  <c r="AP184" i="31" s="1"/>
  <c r="AP185" i="21"/>
  <c r="BL230" i="8"/>
  <c r="BH209" i="20"/>
  <c r="AR294" i="27"/>
  <c r="AR294" i="31" s="1"/>
  <c r="AR295" i="21"/>
  <c r="BA141" i="8"/>
  <c r="BA164" i="8" s="1"/>
  <c r="AZ25" i="31"/>
  <c r="AZ25" i="27"/>
  <c r="AZ25" i="24"/>
  <c r="AZ26" i="21"/>
  <c r="AZ25" i="9"/>
  <c r="AZ48" i="8"/>
  <c r="AD337" i="9"/>
  <c r="Z315" i="21"/>
  <c r="Z314" i="27"/>
  <c r="Z314" i="24"/>
  <c r="AR47" i="21"/>
  <c r="AR46" i="27"/>
  <c r="AP165" i="20"/>
  <c r="AP167" i="20" s="1"/>
  <c r="AP168" i="20" s="1"/>
  <c r="AP186" i="8"/>
  <c r="AZ67" i="31"/>
  <c r="AF247" i="27"/>
  <c r="AK223" i="31"/>
  <c r="AR209" i="20"/>
  <c r="AV230" i="8"/>
  <c r="AK338" i="9"/>
  <c r="AG316" i="21"/>
  <c r="AG315" i="24"/>
  <c r="AG327" i="24" s="1"/>
  <c r="AG328" i="24" s="1"/>
  <c r="AG315" i="27"/>
  <c r="AJ247" i="27"/>
  <c r="AO223" i="31"/>
  <c r="AN136" i="9"/>
  <c r="AN159" i="9" s="1"/>
  <c r="BD258" i="24"/>
  <c r="BI235" i="24"/>
  <c r="W135" i="9"/>
  <c r="W158" i="9" s="1"/>
  <c r="AM323" i="9"/>
  <c r="AQ346" i="9" s="1"/>
  <c r="AK300" i="9"/>
  <c r="BA181" i="9"/>
  <c r="BA159" i="21"/>
  <c r="BA158" i="27"/>
  <c r="S292" i="9"/>
  <c r="U315" i="9"/>
  <c r="S269" i="27"/>
  <c r="S269" i="24"/>
  <c r="S270" i="21"/>
  <c r="AG246" i="31"/>
  <c r="AC165" i="20"/>
  <c r="AC186" i="8"/>
  <c r="AG254" i="20"/>
  <c r="AM225" i="9"/>
  <c r="AI202" i="27"/>
  <c r="AI203" i="21"/>
  <c r="O245" i="31"/>
  <c r="T234" i="31"/>
  <c r="O258" i="31" s="1"/>
  <c r="AV134" i="31"/>
  <c r="AG114" i="8"/>
  <c r="AG116" i="20" s="1"/>
  <c r="AC93" i="20"/>
  <c r="AN343" i="20"/>
  <c r="BE315" i="31"/>
  <c r="AB88" i="31"/>
  <c r="V268" i="31"/>
  <c r="AP113" i="9"/>
  <c r="AP114" i="21" s="1"/>
  <c r="AK138" i="21" s="1"/>
  <c r="AA111" i="31"/>
  <c r="V135" i="31" s="1"/>
  <c r="V135" i="27"/>
  <c r="AP248" i="21"/>
  <c r="AM89" i="31"/>
  <c r="AJ299" i="20"/>
  <c r="AL320" i="8"/>
  <c r="BB340" i="9"/>
  <c r="AX318" i="21"/>
  <c r="AX317" i="27"/>
  <c r="AX317" i="31" s="1"/>
  <c r="AB229" i="8"/>
  <c r="V48" i="34"/>
  <c r="X208" i="20"/>
  <c r="X211" i="8"/>
  <c r="AF207" i="8"/>
  <c r="AD186" i="20"/>
  <c r="T292" i="24"/>
  <c r="T293" i="21"/>
  <c r="T292" i="27"/>
  <c r="AU89" i="31"/>
  <c r="BM166" i="20"/>
  <c r="BM187" i="8"/>
  <c r="AR248" i="21"/>
  <c r="X245" i="31"/>
  <c r="AH90" i="27"/>
  <c r="AH91" i="21"/>
  <c r="AA110" i="31"/>
  <c r="V134" i="27"/>
  <c r="AG338" i="9"/>
  <c r="AC315" i="24"/>
  <c r="AC316" i="21"/>
  <c r="AC315" i="27"/>
  <c r="Z254" i="20"/>
  <c r="U248" i="21"/>
  <c r="AI179" i="31"/>
  <c r="BP346" i="8"/>
  <c r="BP348" i="20" s="1"/>
  <c r="BL325" i="20"/>
  <c r="BD136" i="9"/>
  <c r="BD159" i="9" s="1"/>
  <c r="BA338" i="9"/>
  <c r="AW315" i="24"/>
  <c r="AW327" i="24" s="1"/>
  <c r="AW328" i="24" s="1"/>
  <c r="AW316" i="21"/>
  <c r="AW315" i="27"/>
  <c r="AG135" i="27"/>
  <c r="AL111" i="31"/>
  <c r="AI336" i="31"/>
  <c r="BB115" i="20"/>
  <c r="BB134" i="31"/>
  <c r="BF47" i="21"/>
  <c r="BF46" i="27"/>
  <c r="W290" i="31"/>
  <c r="AD336" i="31"/>
  <c r="AT293" i="9"/>
  <c r="AV316" i="9"/>
  <c r="AT271" i="21"/>
  <c r="AT270" i="27"/>
  <c r="AT270" i="24"/>
  <c r="AT281" i="24" s="1"/>
  <c r="AT282" i="24" s="1"/>
  <c r="AJ91" i="21"/>
  <c r="AJ90" i="27"/>
  <c r="AK321" i="21"/>
  <c r="AK320" i="27"/>
  <c r="AK320" i="31" s="1"/>
  <c r="AM114" i="9"/>
  <c r="Y200" i="31"/>
  <c r="AU336" i="31"/>
  <c r="AM112" i="27"/>
  <c r="AM113" i="21"/>
  <c r="AJ343" i="20"/>
  <c r="BB157" i="31"/>
  <c r="BD111" i="31"/>
  <c r="AY135" i="27"/>
  <c r="BH343" i="20"/>
  <c r="AW246" i="31"/>
  <c r="X90" i="21"/>
  <c r="X89" i="27"/>
  <c r="X89" i="31" s="1"/>
  <c r="AP48" i="21"/>
  <c r="AP47" i="27"/>
  <c r="AP47" i="31" s="1"/>
  <c r="AK276" i="27"/>
  <c r="AK276" i="31" s="1"/>
  <c r="AK277" i="21"/>
  <c r="AY255" i="20"/>
  <c r="AR210" i="20"/>
  <c r="AV231" i="8"/>
  <c r="AQ269" i="31"/>
  <c r="Z134" i="27"/>
  <c r="AE110" i="31"/>
  <c r="AI269" i="31"/>
  <c r="AI338" i="9"/>
  <c r="AE316" i="21"/>
  <c r="AE315" i="24"/>
  <c r="AE327" i="24" s="1"/>
  <c r="AE328" i="24" s="1"/>
  <c r="AE315" i="27"/>
  <c r="AY112" i="27"/>
  <c r="AY113" i="21"/>
  <c r="V179" i="31"/>
  <c r="AA315" i="9"/>
  <c r="Y292" i="9"/>
  <c r="Y269" i="24"/>
  <c r="Y281" i="24" s="1"/>
  <c r="Y282" i="24" s="1"/>
  <c r="Y270" i="21"/>
  <c r="Y269" i="27"/>
  <c r="W246" i="24"/>
  <c r="AB234" i="24"/>
  <c r="AF114" i="8"/>
  <c r="AF116" i="20" s="1"/>
  <c r="AB93" i="20"/>
  <c r="BF115" i="20"/>
  <c r="AD291" i="31"/>
  <c r="AS207" i="9"/>
  <c r="AP210" i="8"/>
  <c r="AN189" i="20"/>
  <c r="AA298" i="8"/>
  <c r="AA277" i="20"/>
  <c r="AJ114" i="9"/>
  <c r="AB291" i="31"/>
  <c r="AJ227" i="31"/>
  <c r="AE251" i="31" s="1"/>
  <c r="AE251" i="27"/>
  <c r="AB248" i="21"/>
  <c r="AB294" i="9"/>
  <c r="AD317" i="9"/>
  <c r="AB272" i="21"/>
  <c r="AB271" i="27"/>
  <c r="AB271" i="31" s="1"/>
  <c r="AP203" i="9"/>
  <c r="AN180" i="27"/>
  <c r="AN181" i="21"/>
  <c r="AK138" i="27"/>
  <c r="AP114" i="31"/>
  <c r="AK138" i="31" s="1"/>
  <c r="BE141" i="8"/>
  <c r="BE164" i="8" s="1"/>
  <c r="BD25" i="31"/>
  <c r="BD25" i="27"/>
  <c r="BD25" i="24"/>
  <c r="BD26" i="21"/>
  <c r="BD25" i="9"/>
  <c r="BD48" i="8"/>
  <c r="BC343" i="8"/>
  <c r="BC345" i="20" s="1"/>
  <c r="AY322" i="20"/>
  <c r="AR166" i="20"/>
  <c r="AR187" i="8"/>
  <c r="AR165" i="8"/>
  <c r="R269" i="27"/>
  <c r="R269" i="31" s="1"/>
  <c r="R292" i="9"/>
  <c r="T315" i="9"/>
  <c r="R269" i="24"/>
  <c r="R281" i="24" s="1"/>
  <c r="R282" i="24" s="1"/>
  <c r="R270" i="21"/>
  <c r="AE181" i="9"/>
  <c r="AE158" i="27"/>
  <c r="AE159" i="21"/>
  <c r="R78" i="34"/>
  <c r="R80" i="34" s="1"/>
  <c r="AR203" i="9"/>
  <c r="AP180" i="27"/>
  <c r="AP181" i="21"/>
  <c r="U234" i="27"/>
  <c r="P246" i="27"/>
  <c r="U222" i="31"/>
  <c r="BO231" i="31"/>
  <c r="BJ255" i="31" s="1"/>
  <c r="BJ255" i="27"/>
  <c r="Y46" i="21"/>
  <c r="AN90" i="27"/>
  <c r="AN91" i="21"/>
  <c r="AX136" i="9"/>
  <c r="AX159" i="9" s="1"/>
  <c r="Z178" i="31"/>
  <c r="AK93" i="20"/>
  <c r="AO114" i="8"/>
  <c r="AO116" i="20" s="1"/>
  <c r="AJ67" i="31"/>
  <c r="V45" i="27"/>
  <c r="V51" i="20"/>
  <c r="V52" i="20" s="1"/>
  <c r="BI301" i="21"/>
  <c r="BI300" i="27"/>
  <c r="BI300" i="31" s="1"/>
  <c r="BL167" i="20"/>
  <c r="BL168" i="20" s="1"/>
  <c r="BA136" i="21"/>
  <c r="AF201" i="31"/>
  <c r="AY45" i="31"/>
  <c r="AB185" i="21"/>
  <c r="AB184" i="27"/>
  <c r="AB184" i="31" s="1"/>
  <c r="BK255" i="27"/>
  <c r="BP231" i="31"/>
  <c r="BK255" i="31" s="1"/>
  <c r="AC336" i="27"/>
  <c r="AC336" i="24"/>
  <c r="AC337" i="21"/>
  <c r="AR314" i="31"/>
  <c r="AX248" i="21"/>
  <c r="AE46" i="21"/>
  <c r="AA71" i="20"/>
  <c r="AC92" i="8"/>
  <c r="AB44" i="31"/>
  <c r="BD235" i="24"/>
  <c r="AY258" i="24"/>
  <c r="AD227" i="31"/>
  <c r="Y251" i="31" s="1"/>
  <c r="Y251" i="27"/>
  <c r="AQ246" i="31"/>
  <c r="AC255" i="20"/>
  <c r="AH230" i="21"/>
  <c r="AC254" i="21" s="1"/>
  <c r="AH229" i="27"/>
  <c r="AB207" i="8"/>
  <c r="Z186" i="20"/>
  <c r="BK92" i="21"/>
  <c r="BO114" i="9"/>
  <c r="AR235" i="24"/>
  <c r="AM258" i="24"/>
  <c r="AQ338" i="9"/>
  <c r="AM315" i="24"/>
  <c r="AM327" i="24" s="1"/>
  <c r="AM328" i="24" s="1"/>
  <c r="AM316" i="21"/>
  <c r="AM315" i="27"/>
  <c r="AC89" i="27"/>
  <c r="AC90" i="21"/>
  <c r="AQ89" i="31"/>
  <c r="AO255" i="20"/>
  <c r="AT229" i="27"/>
  <c r="AT230" i="21"/>
  <c r="AO254" i="21" s="1"/>
  <c r="AW277" i="20"/>
  <c r="AW298" i="8"/>
  <c r="AA226" i="9"/>
  <c r="W203" i="27"/>
  <c r="W203" i="31" s="1"/>
  <c r="W204" i="21"/>
  <c r="AR201" i="31"/>
  <c r="AV324" i="9"/>
  <c r="AZ347" i="9" s="1"/>
  <c r="AT301" i="9"/>
  <c r="AB140" i="8"/>
  <c r="AB163" i="8" s="1"/>
  <c r="AB25" i="8"/>
  <c r="AA24" i="31"/>
  <c r="AA24" i="27"/>
  <c r="AA25" i="21"/>
  <c r="AA24" i="24"/>
  <c r="AA24" i="9"/>
  <c r="AA47" i="8"/>
  <c r="BG158" i="31"/>
  <c r="AH337" i="24"/>
  <c r="AH338" i="21"/>
  <c r="AH337" i="27"/>
  <c r="AZ136" i="9"/>
  <c r="AZ159" i="9" s="1"/>
  <c r="BF69" i="9"/>
  <c r="AS246" i="31"/>
  <c r="AA253" i="8"/>
  <c r="AA276" i="8" s="1"/>
  <c r="AF231" i="20"/>
  <c r="AJ71" i="20"/>
  <c r="AL92" i="8"/>
  <c r="AK342" i="8"/>
  <c r="AG321" i="20"/>
  <c r="AI342" i="21"/>
  <c r="AI341" i="27"/>
  <c r="AI341" i="31" s="1"/>
  <c r="AA342" i="20"/>
  <c r="BH137" i="21"/>
  <c r="AO323" i="9"/>
  <c r="AS346" i="9" s="1"/>
  <c r="AM300" i="9"/>
  <c r="BE249" i="21"/>
  <c r="AF248" i="21"/>
  <c r="AV90" i="27"/>
  <c r="AV90" i="31" s="1"/>
  <c r="AV91" i="21"/>
  <c r="AF299" i="20"/>
  <c r="AH320" i="8"/>
  <c r="AL136" i="9"/>
  <c r="AL159" i="9" s="1"/>
  <c r="AC248" i="9"/>
  <c r="AC271" i="9" s="1"/>
  <c r="AH224" i="27"/>
  <c r="AH225" i="21"/>
  <c r="AM136" i="21"/>
  <c r="AX157" i="31"/>
  <c r="AQ321" i="20"/>
  <c r="AU342" i="8"/>
  <c r="AP293" i="9"/>
  <c r="AR316" i="9"/>
  <c r="AP270" i="27"/>
  <c r="AP271" i="21"/>
  <c r="AP270" i="24"/>
  <c r="AP281" i="24" s="1"/>
  <c r="AP282" i="24" s="1"/>
  <c r="S313" i="31"/>
  <c r="BF231" i="8"/>
  <c r="BB210" i="20"/>
  <c r="AM248" i="9"/>
  <c r="AM271" i="9" s="1"/>
  <c r="AR224" i="27"/>
  <c r="AR225" i="21"/>
  <c r="Z338" i="9"/>
  <c r="V316" i="21"/>
  <c r="V315" i="24"/>
  <c r="V315" i="27"/>
  <c r="BH299" i="9"/>
  <c r="BJ322" i="9"/>
  <c r="BN345" i="9" s="1"/>
  <c r="BN346" i="21" s="1"/>
  <c r="BH277" i="21"/>
  <c r="BH276" i="27"/>
  <c r="BH276" i="31" s="1"/>
  <c r="AM338" i="9"/>
  <c r="AI316" i="21"/>
  <c r="AI315" i="27"/>
  <c r="AI315" i="24"/>
  <c r="AI327" i="24" s="1"/>
  <c r="AI328" i="24" s="1"/>
  <c r="BC112" i="27"/>
  <c r="BC113" i="21"/>
  <c r="AT316" i="9"/>
  <c r="AR293" i="9"/>
  <c r="AR270" i="27"/>
  <c r="AR271" i="21"/>
  <c r="AR270" i="24"/>
  <c r="AR281" i="24" s="1"/>
  <c r="AR282" i="24" s="1"/>
  <c r="AI93" i="20"/>
  <c r="AI91" i="27" s="1"/>
  <c r="AI91" i="31" s="1"/>
  <c r="AM114" i="8"/>
  <c r="AM116" i="20" s="1"/>
  <c r="AW269" i="31"/>
  <c r="Z298" i="8"/>
  <c r="Z277" i="20"/>
  <c r="U247" i="24"/>
  <c r="Z234" i="24"/>
  <c r="AA235" i="24"/>
  <c r="V258" i="24"/>
  <c r="BJ300" i="27"/>
  <c r="BJ300" i="31" s="1"/>
  <c r="BJ301" i="21"/>
  <c r="AI135" i="27"/>
  <c r="AN111" i="31"/>
  <c r="AQ113" i="21"/>
  <c r="AQ112" i="27"/>
  <c r="AZ248" i="21"/>
  <c r="AX90" i="27"/>
  <c r="AX91" i="21"/>
  <c r="BL344" i="9"/>
  <c r="AD247" i="27"/>
  <c r="AI223" i="31"/>
  <c r="AO93" i="20"/>
  <c r="AO91" i="27" s="1"/>
  <c r="AO91" i="31" s="1"/>
  <c r="AS114" i="8"/>
  <c r="AS116" i="20" s="1"/>
  <c r="AV47" i="21"/>
  <c r="AV69" i="9"/>
  <c r="AB180" i="9"/>
  <c r="AB157" i="27"/>
  <c r="AB158" i="21"/>
  <c r="AY181" i="9"/>
  <c r="AY159" i="21"/>
  <c r="AY158" i="27"/>
  <c r="AJ252" i="9"/>
  <c r="AJ275" i="9" s="1"/>
  <c r="AO229" i="21"/>
  <c r="AJ253" i="21" s="1"/>
  <c r="AO228" i="27"/>
  <c r="AF67" i="31"/>
  <c r="X247" i="9"/>
  <c r="X270" i="9" s="1"/>
  <c r="AC224" i="21"/>
  <c r="AC223" i="27"/>
  <c r="AC223" i="24"/>
  <c r="Y90" i="21"/>
  <c r="Y89" i="27"/>
  <c r="AR92" i="9"/>
  <c r="AV115" i="9" s="1"/>
  <c r="AQ139" i="9" s="1"/>
  <c r="AQ162" i="9" s="1"/>
  <c r="AQ185" i="9" s="1"/>
  <c r="AS208" i="9" s="1"/>
  <c r="AW231" i="9" s="1"/>
  <c r="AR255" i="9" s="1"/>
  <c r="AR278" i="9" s="1"/>
  <c r="V300" i="9"/>
  <c r="X323" i="9"/>
  <c r="AB346" i="9" s="1"/>
  <c r="AD254" i="8"/>
  <c r="AD277" i="8" s="1"/>
  <c r="AI232" i="20"/>
  <c r="AO49" i="8"/>
  <c r="AF223" i="31"/>
  <c r="AA247" i="31" s="1"/>
  <c r="AA247" i="27"/>
  <c r="AL209" i="20"/>
  <c r="AP230" i="8"/>
  <c r="R133" i="31"/>
  <c r="W118" i="31"/>
  <c r="R142" i="31" s="1"/>
  <c r="AR291" i="31"/>
  <c r="AN275" i="27"/>
  <c r="AN275" i="31" s="1"/>
  <c r="AN276" i="21"/>
  <c r="AY136" i="21"/>
  <c r="BA68" i="27"/>
  <c r="BC91" i="9"/>
  <c r="BE45" i="31"/>
  <c r="AB113" i="21"/>
  <c r="W137" i="21" s="1"/>
  <c r="AB112" i="27"/>
  <c r="AM322" i="8"/>
  <c r="AK301" i="20"/>
  <c r="BH230" i="8"/>
  <c r="BD209" i="20"/>
  <c r="AG248" i="9"/>
  <c r="AG271" i="9" s="1"/>
  <c r="AL224" i="27"/>
  <c r="AL225" i="21"/>
  <c r="AQ179" i="31"/>
  <c r="AW338" i="9"/>
  <c r="AS315" i="27"/>
  <c r="AS315" i="24"/>
  <c r="AS327" i="24" s="1"/>
  <c r="AS328" i="24" s="1"/>
  <c r="AS316" i="21"/>
  <c r="Z135" i="21"/>
  <c r="AJ157" i="31"/>
  <c r="AV320" i="8"/>
  <c r="AT299" i="20"/>
  <c r="AG112" i="9"/>
  <c r="AG112" i="27" s="1"/>
  <c r="AO181" i="9"/>
  <c r="AO159" i="21"/>
  <c r="AO158" i="27"/>
  <c r="AB225" i="9"/>
  <c r="X203" i="21"/>
  <c r="X202" i="27"/>
  <c r="W352" i="20"/>
  <c r="W353" i="20" s="1"/>
  <c r="Y315" i="9"/>
  <c r="W292" i="9"/>
  <c r="W270" i="21"/>
  <c r="W269" i="27"/>
  <c r="W269" i="24"/>
  <c r="W281" i="24" s="1"/>
  <c r="W282" i="24" s="1"/>
  <c r="AU338" i="9"/>
  <c r="AQ316" i="21"/>
  <c r="AQ315" i="24"/>
  <c r="AQ327" i="24" s="1"/>
  <c r="AQ328" i="24" s="1"/>
  <c r="AQ315" i="27"/>
  <c r="BK47" i="27"/>
  <c r="BK70" i="9"/>
  <c r="AA254" i="20"/>
  <c r="AF228" i="27"/>
  <c r="AF229" i="21"/>
  <c r="AA253" i="21" s="1"/>
  <c r="AX165" i="20"/>
  <c r="AX186" i="8"/>
  <c r="BP232" i="20"/>
  <c r="BK254" i="8"/>
  <c r="BK277" i="8" s="1"/>
  <c r="AE112" i="31"/>
  <c r="Z136" i="31" s="1"/>
  <c r="Z136" i="27"/>
  <c r="AA113" i="9"/>
  <c r="BC321" i="20"/>
  <c r="BG342" i="8"/>
  <c r="AB247" i="27"/>
  <c r="AG223" i="31"/>
  <c r="AQ336" i="31"/>
  <c r="AY269" i="31"/>
  <c r="AD92" i="9"/>
  <c r="AH115" i="9" s="1"/>
  <c r="AC139" i="9" s="1"/>
  <c r="AC162" i="9" s="1"/>
  <c r="AC185" i="9" s="1"/>
  <c r="AE208" i="9" s="1"/>
  <c r="AI231" i="9" s="1"/>
  <c r="AD255" i="9" s="1"/>
  <c r="AD278" i="9" s="1"/>
  <c r="AC252" i="8"/>
  <c r="AC275" i="8" s="1"/>
  <c r="AH230" i="20"/>
  <c r="AT233" i="20"/>
  <c r="AO255" i="8"/>
  <c r="AO278" i="8" s="1"/>
  <c r="AO89" i="31"/>
  <c r="BC49" i="20"/>
  <c r="BC70" i="8"/>
  <c r="BC47" i="9"/>
  <c r="AY246" i="31"/>
  <c r="AY225" i="9"/>
  <c r="AU203" i="21"/>
  <c r="AU202" i="27"/>
  <c r="BA321" i="20"/>
  <c r="BE342" i="8"/>
  <c r="X342" i="20"/>
  <c r="X350" i="8"/>
  <c r="P281" i="9"/>
  <c r="P270" i="21"/>
  <c r="P282" i="21" s="1"/>
  <c r="P283" i="21" s="1"/>
  <c r="P292" i="9"/>
  <c r="R315" i="9"/>
  <c r="P269" i="24"/>
  <c r="P281" i="24" s="1"/>
  <c r="P282" i="24" s="1"/>
  <c r="P269" i="27"/>
  <c r="AE136" i="21"/>
  <c r="AA91" i="8"/>
  <c r="Y70" i="20"/>
  <c r="AV157" i="31"/>
  <c r="BF230" i="8"/>
  <c r="BB209" i="20"/>
  <c r="BC336" i="31"/>
  <c r="BK325" i="20"/>
  <c r="BO346" i="8"/>
  <c r="BO348" i="20" s="1"/>
  <c r="AH157" i="31"/>
  <c r="AT111" i="31"/>
  <c r="AO135" i="27"/>
  <c r="BF111" i="31"/>
  <c r="BA135" i="27"/>
  <c r="BI112" i="27"/>
  <c r="BI113" i="21"/>
  <c r="AE248" i="9"/>
  <c r="AE271" i="9" s="1"/>
  <c r="AJ224" i="27"/>
  <c r="AJ225" i="21"/>
  <c r="AO211" i="20"/>
  <c r="AS232" i="8"/>
  <c r="AH230" i="8"/>
  <c r="AD209" i="20"/>
  <c r="BE208" i="8"/>
  <c r="BC187" i="20"/>
  <c r="Y313" i="31"/>
  <c r="BC223" i="31"/>
  <c r="AX247" i="27"/>
  <c r="AL201" i="31"/>
  <c r="BJ255" i="20"/>
  <c r="AV247" i="27"/>
  <c r="BA223" i="31"/>
  <c r="Z118" i="8"/>
  <c r="AC299" i="8"/>
  <c r="AC278" i="20"/>
  <c r="AE246" i="31"/>
  <c r="AK269" i="31"/>
  <c r="AL114" i="8"/>
  <c r="AL116" i="20" s="1"/>
  <c r="AH93" i="20"/>
  <c r="AV184" i="27"/>
  <c r="AV184" i="31" s="1"/>
  <c r="AV185" i="21"/>
  <c r="AX67" i="31"/>
  <c r="AH136" i="9"/>
  <c r="AH159" i="9" s="1"/>
  <c r="AW254" i="20"/>
  <c r="AA140" i="8"/>
  <c r="AA163" i="8" s="1"/>
  <c r="AA25" i="8"/>
  <c r="Z24" i="31"/>
  <c r="Z24" i="27"/>
  <c r="Z24" i="24"/>
  <c r="Z25" i="21"/>
  <c r="Z24" i="9"/>
  <c r="Z47" i="8"/>
  <c r="AU207" i="9"/>
  <c r="AL47" i="21"/>
  <c r="AL69" i="9"/>
  <c r="AN92" i="9" s="1"/>
  <c r="AR115" i="9" s="1"/>
  <c r="AM139" i="9" s="1"/>
  <c r="AM162" i="9" s="1"/>
  <c r="AM185" i="9" s="1"/>
  <c r="AO208" i="9" s="1"/>
  <c r="AS231" i="9" s="1"/>
  <c r="AN255" i="9" s="1"/>
  <c r="AN278" i="9" s="1"/>
  <c r="AO336" i="31"/>
  <c r="BC231" i="20"/>
  <c r="AX253" i="8"/>
  <c r="AX276" i="8" s="1"/>
  <c r="BB201" i="31"/>
  <c r="Y299" i="9"/>
  <c r="AA322" i="9"/>
  <c r="AE345" i="9" s="1"/>
  <c r="AJ247" i="24"/>
  <c r="AO234" i="24"/>
  <c r="AC45" i="27"/>
  <c r="AC45" i="31" s="1"/>
  <c r="AC46" i="21"/>
  <c r="AD341" i="27"/>
  <c r="AD341" i="31" s="1"/>
  <c r="AD342" i="21"/>
  <c r="BN114" i="21"/>
  <c r="BN113" i="27"/>
  <c r="BA231" i="20"/>
  <c r="AV253" i="8"/>
  <c r="AV276" i="8" s="1"/>
  <c r="AR233" i="20"/>
  <c r="AM255" i="8"/>
  <c r="AM278" i="8" s="1"/>
  <c r="AM321" i="21"/>
  <c r="AM320" i="27"/>
  <c r="AM320" i="31" s="1"/>
  <c r="AP320" i="8"/>
  <c r="AN299" i="20"/>
  <c r="AR252" i="9"/>
  <c r="AR275" i="9" s="1"/>
  <c r="BE298" i="8"/>
  <c r="BE277" i="20"/>
  <c r="AB112" i="21"/>
  <c r="AB111" i="27"/>
  <c r="AL316" i="9"/>
  <c r="AJ293" i="9"/>
  <c r="AJ271" i="21"/>
  <c r="AJ270" i="24"/>
  <c r="AJ281" i="24" s="1"/>
  <c r="AJ282" i="24" s="1"/>
  <c r="AJ270" i="27"/>
  <c r="BC89" i="31"/>
  <c r="BG202" i="31"/>
  <c r="BD320" i="8"/>
  <c r="BB299" i="20"/>
  <c r="W253" i="20"/>
  <c r="AB227" i="27"/>
  <c r="AB228" i="21"/>
  <c r="W252" i="21" s="1"/>
  <c r="AH316" i="9"/>
  <c r="AF293" i="9"/>
  <c r="AF270" i="27"/>
  <c r="AF270" i="24"/>
  <c r="AF281" i="24" s="1"/>
  <c r="AF282" i="24" s="1"/>
  <c r="AF271" i="21"/>
  <c r="AE292" i="24"/>
  <c r="AE304" i="24" s="1"/>
  <c r="AE305" i="24" s="1"/>
  <c r="AE292" i="27"/>
  <c r="AE293" i="21"/>
  <c r="BA228" i="9"/>
  <c r="AW205" i="27"/>
  <c r="AW205" i="31" s="1"/>
  <c r="AW206" i="21"/>
  <c r="Z335" i="31"/>
  <c r="AS136" i="21"/>
  <c r="AF314" i="31"/>
  <c r="X296" i="27"/>
  <c r="X296" i="31" s="1"/>
  <c r="X297" i="21"/>
  <c r="AL91" i="21"/>
  <c r="AL90" i="27"/>
  <c r="AV343" i="20"/>
  <c r="BD343" i="20"/>
  <c r="AI258" i="24"/>
  <c r="AN235" i="24"/>
  <c r="AM135" i="27"/>
  <c r="AR111" i="31"/>
  <c r="AY254" i="20"/>
  <c r="BK190" i="20"/>
  <c r="BK191" i="20" s="1"/>
  <c r="AZ295" i="21"/>
  <c r="AZ294" i="27"/>
  <c r="AZ294" i="31" s="1"/>
  <c r="BF317" i="21"/>
  <c r="BF316" i="24"/>
  <c r="BF327" i="24" s="1"/>
  <c r="BF328" i="24" s="1"/>
  <c r="BJ339" i="9"/>
  <c r="BF316" i="27"/>
  <c r="BN229" i="31"/>
  <c r="BI253" i="31" s="1"/>
  <c r="BI253" i="27"/>
  <c r="W336" i="24"/>
  <c r="W336" i="27"/>
  <c r="W337" i="21"/>
  <c r="AZ185" i="27"/>
  <c r="AZ185" i="31" s="1"/>
  <c r="AZ186" i="21"/>
  <c r="AR134" i="31"/>
  <c r="AA91" i="21"/>
  <c r="AA90" i="27"/>
  <c r="AA90" i="31" s="1"/>
  <c r="AT90" i="27"/>
  <c r="AT91" i="21"/>
  <c r="AN230" i="8"/>
  <c r="AJ209" i="20"/>
  <c r="AG292" i="24"/>
  <c r="AG304" i="24" s="1"/>
  <c r="AG305" i="24" s="1"/>
  <c r="AG293" i="21"/>
  <c r="AG292" i="27"/>
  <c r="BL50" i="20"/>
  <c r="BL71" i="8"/>
  <c r="BL48" i="9"/>
  <c r="AM93" i="21"/>
  <c r="AM92" i="27"/>
  <c r="AM92" i="31" s="1"/>
  <c r="AF157" i="31"/>
  <c r="AJ134" i="31"/>
  <c r="AA269" i="31"/>
  <c r="AR184" i="27"/>
  <c r="AR184" i="31" s="1"/>
  <c r="AR185" i="21"/>
  <c r="W316" i="9"/>
  <c r="U293" i="9"/>
  <c r="U271" i="21"/>
  <c r="U270" i="24"/>
  <c r="U281" i="24" s="1"/>
  <c r="U282" i="24" s="1"/>
  <c r="U270" i="27"/>
  <c r="AV291" i="31"/>
  <c r="AY342" i="8"/>
  <c r="AU321" i="20"/>
  <c r="AO225" i="9"/>
  <c r="AK202" i="27"/>
  <c r="AK203" i="21"/>
  <c r="AE252" i="8"/>
  <c r="AE275" i="8" s="1"/>
  <c r="AJ230" i="20"/>
  <c r="AI136" i="21"/>
  <c r="AR343" i="20"/>
  <c r="AZ247" i="24"/>
  <c r="BE234" i="24"/>
  <c r="AU269" i="31"/>
  <c r="Y156" i="31"/>
  <c r="AD248" i="21"/>
  <c r="T101" i="34"/>
  <c r="T108" i="34" s="1"/>
  <c r="T30" i="34"/>
  <c r="AM138" i="27"/>
  <c r="AR114" i="31"/>
  <c r="AM138" i="31" s="1"/>
  <c r="AV71" i="20"/>
  <c r="AX92" i="8"/>
  <c r="U44" i="31"/>
  <c r="U49" i="31" s="1"/>
  <c r="U49" i="27"/>
  <c r="U50" i="27" s="1"/>
  <c r="T178" i="31"/>
  <c r="AD297" i="21"/>
  <c r="AD296" i="27"/>
  <c r="AD296" i="31" s="1"/>
  <c r="BD91" i="21"/>
  <c r="AX252" i="27"/>
  <c r="BC228" i="31"/>
  <c r="AX252" i="31" s="1"/>
  <c r="AB275" i="27"/>
  <c r="AB275" i="31" s="1"/>
  <c r="AB276" i="21"/>
  <c r="AK253" i="27"/>
  <c r="AP229" i="31"/>
  <c r="AK253" i="31" s="1"/>
  <c r="AC114" i="20"/>
  <c r="AT157" i="31"/>
  <c r="AP47" i="21"/>
  <c r="AP46" i="27"/>
  <c r="AP46" i="31" s="1"/>
  <c r="AV209" i="20"/>
  <c r="AZ230" i="8"/>
  <c r="AI246" i="31"/>
  <c r="AJ208" i="8"/>
  <c r="AH187" i="20"/>
  <c r="AO71" i="9"/>
  <c r="AL343" i="20"/>
  <c r="V245" i="31"/>
  <c r="AC316" i="9"/>
  <c r="AA293" i="9"/>
  <c r="AA270" i="27"/>
  <c r="AA270" i="31" s="1"/>
  <c r="AA270" i="24"/>
  <c r="AA281" i="24" s="1"/>
  <c r="AA282" i="24" s="1"/>
  <c r="AA271" i="21"/>
  <c r="AA204" i="9"/>
  <c r="Y181" i="27"/>
  <c r="Y181" i="31" s="1"/>
  <c r="Y182" i="21"/>
  <c r="AJ184" i="27"/>
  <c r="AJ184" i="31" s="1"/>
  <c r="AJ185" i="21"/>
  <c r="BH352" i="24"/>
  <c r="BH354" i="24" s="1"/>
  <c r="AY231" i="20"/>
  <c r="AT253" i="8"/>
  <c r="AT276" i="8" s="1"/>
  <c r="BB185" i="9"/>
  <c r="BB163" i="21"/>
  <c r="BB162" i="27"/>
  <c r="BB162" i="31" s="1"/>
  <c r="AN300" i="20"/>
  <c r="AP321" i="8"/>
  <c r="BD203" i="9"/>
  <c r="BB181" i="21"/>
  <c r="BB180" i="27"/>
  <c r="AS114" i="9"/>
  <c r="AN138" i="9" s="1"/>
  <c r="AN161" i="9" s="1"/>
  <c r="AK336" i="31"/>
  <c r="Y224" i="31"/>
  <c r="T248" i="31" s="1"/>
  <c r="T248" i="27"/>
  <c r="BJ113" i="9"/>
  <c r="AP165" i="8"/>
  <c r="AD67" i="27"/>
  <c r="AD67" i="31" s="1"/>
  <c r="AD68" i="21"/>
  <c r="AW225" i="9"/>
  <c r="AS202" i="27"/>
  <c r="AS203" i="21"/>
  <c r="AQ293" i="21"/>
  <c r="AQ292" i="27"/>
  <c r="AQ292" i="24"/>
  <c r="AQ304" i="24" s="1"/>
  <c r="AQ305" i="24" s="1"/>
  <c r="AL203" i="9"/>
  <c r="AJ180" i="27"/>
  <c r="AJ181" i="21"/>
  <c r="AP209" i="20"/>
  <c r="AT230" i="8"/>
  <c r="AR90" i="27"/>
  <c r="AV113" i="9"/>
  <c r="AV113" i="27" s="1"/>
  <c r="AL248" i="21"/>
  <c r="AO164" i="21"/>
  <c r="Y206" i="21"/>
  <c r="Y205" i="27"/>
  <c r="Y205" i="31" s="1"/>
  <c r="BB253" i="8"/>
  <c r="BB276" i="8" s="1"/>
  <c r="BG231" i="20"/>
  <c r="BM93" i="8"/>
  <c r="BK72" i="20"/>
  <c r="AE89" i="27"/>
  <c r="AI112" i="9"/>
  <c r="AI112" i="27" s="1"/>
  <c r="BI208" i="8"/>
  <c r="BG187" i="20"/>
  <c r="AY141" i="8"/>
  <c r="AY164" i="8" s="1"/>
  <c r="AX25" i="31"/>
  <c r="AX25" i="27"/>
  <c r="AX25" i="24"/>
  <c r="AX26" i="21"/>
  <c r="AX25" i="9"/>
  <c r="AX48" i="8"/>
  <c r="U68" i="21"/>
  <c r="U73" i="21" s="1"/>
  <c r="U74" i="21" s="1"/>
  <c r="AJ295" i="21"/>
  <c r="AJ294" i="27"/>
  <c r="AJ294" i="31" s="1"/>
  <c r="AB247" i="24"/>
  <c r="AG234" i="24"/>
  <c r="BE338" i="9"/>
  <c r="BA315" i="24"/>
  <c r="BA316" i="21"/>
  <c r="BA315" i="27"/>
  <c r="AB47" i="21"/>
  <c r="AB46" i="27"/>
  <c r="AB46" i="31" s="1"/>
  <c r="AI254" i="20"/>
  <c r="AP209" i="21"/>
  <c r="AP208" i="27"/>
  <c r="AP208" i="31" s="1"/>
  <c r="Z299" i="20"/>
  <c r="AB320" i="8"/>
  <c r="AX46" i="27"/>
  <c r="AX69" i="9"/>
  <c r="AQ50" i="20"/>
  <c r="AQ71" i="8"/>
  <c r="AQ48" i="9"/>
  <c r="AQ49" i="8"/>
  <c r="AK277" i="20"/>
  <c r="AK298" i="8"/>
  <c r="AO92" i="27"/>
  <c r="AO92" i="31" s="1"/>
  <c r="AO93" i="21"/>
  <c r="T260" i="20"/>
  <c r="Y237" i="20"/>
  <c r="AV92" i="9"/>
  <c r="AZ115" i="9" s="1"/>
  <c r="AU139" i="9" s="1"/>
  <c r="AU162" i="9" s="1"/>
  <c r="AU185" i="9" s="1"/>
  <c r="AW208" i="9" s="1"/>
  <c r="BA231" i="9" s="1"/>
  <c r="AV255" i="9" s="1"/>
  <c r="AV278" i="9" s="1"/>
  <c r="T329" i="20"/>
  <c r="T330" i="20" s="1"/>
  <c r="AZ343" i="20"/>
  <c r="AA298" i="20"/>
  <c r="AC319" i="8"/>
  <c r="AO179" i="31"/>
  <c r="P246" i="24"/>
  <c r="U234" i="24"/>
  <c r="AJ111" i="31"/>
  <c r="AE135" i="27"/>
  <c r="X178" i="31"/>
  <c r="BB343" i="20"/>
  <c r="AJ112" i="31"/>
  <c r="AE136" i="31" s="1"/>
  <c r="AE136" i="27"/>
  <c r="AM269" i="31"/>
  <c r="AK246" i="31"/>
  <c r="AF224" i="9"/>
  <c r="AB202" i="21"/>
  <c r="AB201" i="27"/>
  <c r="U88" i="31"/>
  <c r="U95" i="31" s="1"/>
  <c r="U95" i="27"/>
  <c r="U96" i="27" s="1"/>
  <c r="AR253" i="8"/>
  <c r="AR276" i="8" s="1"/>
  <c r="AW231" i="20"/>
  <c r="AF166" i="20"/>
  <c r="AF187" i="8"/>
  <c r="AJ203" i="9"/>
  <c r="AH180" i="27"/>
  <c r="AH181" i="21"/>
  <c r="AO136" i="21"/>
  <c r="AJ301" i="9"/>
  <c r="AL324" i="9"/>
  <c r="AP347" i="9" s="1"/>
  <c r="AC135" i="9"/>
  <c r="AC158" i="9" s="1"/>
  <c r="S247" i="27"/>
  <c r="X223" i="31"/>
  <c r="S247" i="31" s="1"/>
  <c r="AA207" i="8"/>
  <c r="Y186" i="20"/>
  <c r="AE319" i="8"/>
  <c r="AC298" i="20"/>
  <c r="AU228" i="9"/>
  <c r="AQ205" i="27"/>
  <c r="AQ205" i="31" s="1"/>
  <c r="AQ206" i="21"/>
  <c r="AO246" i="31"/>
  <c r="AX247" i="24"/>
  <c r="BC234" i="24"/>
  <c r="AE299" i="20"/>
  <c r="AG320" i="8"/>
  <c r="AX296" i="27"/>
  <c r="AX296" i="31" s="1"/>
  <c r="AX297" i="21"/>
  <c r="BJ299" i="8"/>
  <c r="BJ278" i="20"/>
  <c r="AO112" i="27"/>
  <c r="AO113" i="21"/>
  <c r="AV248" i="21"/>
  <c r="AB341" i="8"/>
  <c r="X320" i="20"/>
  <c r="AR113" i="9"/>
  <c r="AR113" i="27" s="1"/>
  <c r="AQ94" i="20"/>
  <c r="AU115" i="8"/>
  <c r="AU117" i="20" s="1"/>
  <c r="AM339" i="27"/>
  <c r="AM339" i="31" s="1"/>
  <c r="AM339" i="24"/>
  <c r="AM340" i="21"/>
  <c r="BI68" i="31"/>
  <c r="AU181" i="9"/>
  <c r="AU159" i="21"/>
  <c r="AU158" i="27"/>
  <c r="AF69" i="21"/>
  <c r="AF68" i="27"/>
  <c r="AF68" i="31" s="1"/>
  <c r="BB230" i="8"/>
  <c r="AX209" i="20"/>
  <c r="X164" i="20"/>
  <c r="X185" i="8"/>
  <c r="AW136" i="21"/>
  <c r="BC209" i="8"/>
  <c r="BA188" i="20"/>
  <c r="AP344" i="8"/>
  <c r="AP346" i="20" s="1"/>
  <c r="AL323" i="20"/>
  <c r="AZ69" i="9"/>
  <c r="Y48" i="20"/>
  <c r="Y69" i="8"/>
  <c r="Y46" i="9"/>
  <c r="Y69" i="9" s="1"/>
  <c r="AA92" i="9" s="1"/>
  <c r="AE115" i="9" s="1"/>
  <c r="Z139" i="9" s="1"/>
  <c r="Z162" i="9" s="1"/>
  <c r="Z185" i="9" s="1"/>
  <c r="AB208" i="9" s="1"/>
  <c r="AF231" i="9" s="1"/>
  <c r="AA255" i="9" s="1"/>
  <c r="AA278" i="9" s="1"/>
  <c r="AN92" i="8"/>
  <c r="AL71" i="20"/>
  <c r="AD115" i="9"/>
  <c r="Y139" i="9" s="1"/>
  <c r="Y162" i="9" s="1"/>
  <c r="AM187" i="20"/>
  <c r="AO208" i="8"/>
  <c r="AQ248" i="9"/>
  <c r="AQ271" i="9" s="1"/>
  <c r="AV225" i="21"/>
  <c r="AV224" i="27"/>
  <c r="U156" i="31"/>
  <c r="BA248" i="9"/>
  <c r="BA271" i="9" s="1"/>
  <c r="BF225" i="21"/>
  <c r="BF224" i="27"/>
  <c r="AW141" i="8"/>
  <c r="AW164" i="8" s="1"/>
  <c r="AV25" i="31"/>
  <c r="AV25" i="27"/>
  <c r="AV25" i="24"/>
  <c r="AV26" i="21"/>
  <c r="AV25" i="9"/>
  <c r="AV48" i="8"/>
  <c r="R245" i="31"/>
  <c r="BD341" i="21"/>
  <c r="BD340" i="27"/>
  <c r="BD340" i="31" s="1"/>
  <c r="AL296" i="9"/>
  <c r="AN319" i="9"/>
  <c r="AR342" i="9" s="1"/>
  <c r="AR343" i="21" s="1"/>
  <c r="AL274" i="21"/>
  <c r="AL273" i="27"/>
  <c r="AL273" i="31" s="1"/>
  <c r="AN337" i="24"/>
  <c r="AN338" i="21"/>
  <c r="AN337" i="27"/>
  <c r="AM49" i="21"/>
  <c r="AM48" i="27"/>
  <c r="AD48" i="20"/>
  <c r="AD69" i="8"/>
  <c r="AD46" i="9"/>
  <c r="AL279" i="20"/>
  <c r="AL300" i="8"/>
  <c r="AL165" i="20"/>
  <c r="AL186" i="8"/>
  <c r="BF180" i="31"/>
  <c r="BD47" i="21"/>
  <c r="BD46" i="27"/>
  <c r="AJ235" i="24"/>
  <c r="AE258" i="24"/>
  <c r="AF250" i="9"/>
  <c r="AF273" i="9" s="1"/>
  <c r="AK227" i="21"/>
  <c r="AF251" i="21" s="1"/>
  <c r="AK226" i="27"/>
  <c r="AX134" i="31"/>
  <c r="BB166" i="20"/>
  <c r="BB187" i="8"/>
  <c r="BB165" i="8"/>
  <c r="BE248" i="27"/>
  <c r="BJ224" i="31"/>
  <c r="S335" i="31"/>
  <c r="S350" i="31" s="1"/>
  <c r="S350" i="27"/>
  <c r="S351" i="27" s="1"/>
  <c r="AG184" i="27"/>
  <c r="AG184" i="31" s="1"/>
  <c r="AG185" i="21"/>
  <c r="BB113" i="9"/>
  <c r="AB67" i="27"/>
  <c r="AB67" i="31" s="1"/>
  <c r="AD90" i="9"/>
  <c r="X136" i="9"/>
  <c r="X159" i="9" s="1"/>
  <c r="AD208" i="8"/>
  <c r="AB187" i="20"/>
  <c r="BG317" i="9"/>
  <c r="BE294" i="9"/>
  <c r="BE272" i="21"/>
  <c r="BE271" i="27"/>
  <c r="W297" i="8"/>
  <c r="W276" i="20"/>
  <c r="BI137" i="9"/>
  <c r="BI160" i="9" s="1"/>
  <c r="AW89" i="31"/>
  <c r="AE269" i="31"/>
  <c r="AX183" i="9"/>
  <c r="AX160" i="27"/>
  <c r="AX160" i="31" s="1"/>
  <c r="AX161" i="21"/>
  <c r="AD113" i="8"/>
  <c r="AD115" i="20" s="1"/>
  <c r="Z92" i="20"/>
  <c r="AS135" i="27"/>
  <c r="AX111" i="31"/>
  <c r="BA50" i="20"/>
  <c r="BA71" i="8"/>
  <c r="BA48" i="9"/>
  <c r="BA71" i="9" s="1"/>
  <c r="BA49" i="8"/>
  <c r="BB165" i="20"/>
  <c r="BB186" i="8"/>
  <c r="AJ314" i="31"/>
  <c r="AM230" i="8"/>
  <c r="AI209" i="20"/>
  <c r="BD90" i="27"/>
  <c r="BH113" i="9"/>
  <c r="S180" i="9"/>
  <c r="S158" i="21"/>
  <c r="S166" i="21" s="1"/>
  <c r="S167" i="21" s="1"/>
  <c r="S157" i="27"/>
  <c r="S165" i="9"/>
  <c r="AV67" i="31"/>
  <c r="X46" i="21"/>
  <c r="X68" i="9"/>
  <c r="AR344" i="8"/>
  <c r="AR346" i="20" s="1"/>
  <c r="AN323" i="20"/>
  <c r="BG113" i="21"/>
  <c r="BB136" i="9"/>
  <c r="BB159" i="9" s="1"/>
  <c r="AZ209" i="20"/>
  <c r="BD230" i="8"/>
  <c r="AN248" i="21"/>
  <c r="AK324" i="9"/>
  <c r="AO347" i="9" s="1"/>
  <c r="AI301" i="9"/>
  <c r="AP161" i="27"/>
  <c r="AP161" i="31" s="1"/>
  <c r="AY298" i="8"/>
  <c r="AY277" i="20"/>
  <c r="AP90" i="27"/>
  <c r="AP91" i="21"/>
  <c r="AZ203" i="9"/>
  <c r="AX181" i="21"/>
  <c r="AX180" i="27"/>
  <c r="BM210" i="20"/>
  <c r="BQ231" i="8"/>
  <c r="BM211" i="8"/>
  <c r="AS181" i="9"/>
  <c r="AS158" i="27"/>
  <c r="AS159" i="21"/>
  <c r="BF340" i="9"/>
  <c r="BB318" i="21"/>
  <c r="BB317" i="27"/>
  <c r="BB317" i="31" s="1"/>
  <c r="BD294" i="21"/>
  <c r="BD293" i="27"/>
  <c r="BD293" i="24"/>
  <c r="BD304" i="24" s="1"/>
  <c r="BD305" i="24" s="1"/>
  <c r="AM181" i="9"/>
  <c r="AM159" i="21"/>
  <c r="AM158" i="27"/>
  <c r="AG89" i="31"/>
  <c r="BC208" i="8"/>
  <c r="BA187" i="20"/>
  <c r="AE115" i="20"/>
  <c r="AF291" i="31"/>
  <c r="AQ181" i="9"/>
  <c r="AQ159" i="21"/>
  <c r="AQ158" i="27"/>
  <c r="X183" i="27"/>
  <c r="X183" i="31" s="1"/>
  <c r="X184" i="21"/>
  <c r="AQ115" i="27"/>
  <c r="AQ116" i="21"/>
  <c r="AL140" i="21" s="1"/>
  <c r="AX300" i="20"/>
  <c r="AZ321" i="8"/>
  <c r="AU141" i="8"/>
  <c r="AU164" i="8" s="1"/>
  <c r="AT25" i="31"/>
  <c r="AT25" i="27"/>
  <c r="AT25" i="24"/>
  <c r="AT26" i="21"/>
  <c r="AT25" i="9"/>
  <c r="AT48" i="8"/>
  <c r="AA292" i="24"/>
  <c r="AA293" i="21"/>
  <c r="AA292" i="27"/>
  <c r="BC113" i="27"/>
  <c r="AT209" i="20"/>
  <c r="AX230" i="8"/>
  <c r="AI25" i="31"/>
  <c r="AJ141" i="8"/>
  <c r="AJ164" i="8" s="1"/>
  <c r="AI25" i="27"/>
  <c r="AI25" i="24"/>
  <c r="AI26" i="21"/>
  <c r="AI25" i="9"/>
  <c r="AI48" i="8"/>
  <c r="Z89" i="31"/>
  <c r="AM179" i="31"/>
  <c r="AJ162" i="21"/>
  <c r="AZ247" i="27"/>
  <c r="BE223" i="31"/>
  <c r="AU292" i="27"/>
  <c r="AU293" i="21"/>
  <c r="AU292" i="24"/>
  <c r="AU304" i="24" s="1"/>
  <c r="AU305" i="24" s="1"/>
  <c r="AD247" i="24"/>
  <c r="AI234" i="24"/>
  <c r="AM49" i="8"/>
  <c r="V89" i="27"/>
  <c r="V90" i="21"/>
  <c r="V96" i="21" s="1"/>
  <c r="V97" i="21" s="1"/>
  <c r="V97" i="20"/>
  <c r="V98" i="20" s="1"/>
  <c r="AR157" i="31"/>
  <c r="AV46" i="27"/>
  <c r="AV46" i="31" s="1"/>
  <c r="AR229" i="31"/>
  <c r="AM253" i="31" s="1"/>
  <c r="AM253" i="27"/>
  <c r="AP291" i="31"/>
  <c r="Z224" i="9"/>
  <c r="V202" i="21"/>
  <c r="V201" i="27"/>
  <c r="AK136" i="21"/>
  <c r="AF321" i="20"/>
  <c r="AJ342" i="8"/>
  <c r="AJ344" i="20" s="1"/>
  <c r="BH115" i="20"/>
  <c r="AD321" i="8"/>
  <c r="AB300" i="20"/>
  <c r="AR92" i="8"/>
  <c r="AP71" i="20"/>
  <c r="AP70" i="21" s="1"/>
  <c r="AH162" i="27"/>
  <c r="AH162" i="31" s="1"/>
  <c r="AH163" i="21"/>
  <c r="BA251" i="9"/>
  <c r="BA274" i="9" s="1"/>
  <c r="BF227" i="27"/>
  <c r="BF228" i="21"/>
  <c r="BA252" i="21" s="1"/>
  <c r="Y160" i="21"/>
  <c r="Y182" i="9"/>
  <c r="Y159" i="27"/>
  <c r="Y159" i="31" s="1"/>
  <c r="BL209" i="9"/>
  <c r="BJ186" i="27"/>
  <c r="BJ186" i="31" s="1"/>
  <c r="BJ187" i="21"/>
  <c r="AO73" i="20"/>
  <c r="AQ94" i="8"/>
  <c r="AZ254" i="8"/>
  <c r="AZ277" i="8" s="1"/>
  <c r="BE232" i="20"/>
  <c r="AK181" i="9"/>
  <c r="AK159" i="21"/>
  <c r="AK158" i="27"/>
  <c r="AL314" i="31"/>
  <c r="AM69" i="21"/>
  <c r="AA156" i="31"/>
  <c r="BD67" i="31"/>
  <c r="AP91" i="27"/>
  <c r="AP91" i="31" s="1"/>
  <c r="AP92" i="21"/>
  <c r="AJ113" i="8"/>
  <c r="AJ115" i="20" s="1"/>
  <c r="AF92" i="20"/>
  <c r="O258" i="24"/>
  <c r="T235" i="24"/>
  <c r="AC179" i="31"/>
  <c r="AB135" i="21"/>
  <c r="AS208" i="8"/>
  <c r="AQ187" i="20"/>
  <c r="AW45" i="31"/>
  <c r="AC269" i="31"/>
  <c r="AS269" i="31"/>
  <c r="AL247" i="27"/>
  <c r="AQ223" i="31"/>
  <c r="Z180" i="9"/>
  <c r="Z157" i="27"/>
  <c r="Z158" i="21"/>
  <c r="AO163" i="27"/>
  <c r="AO163" i="31" s="1"/>
  <c r="X252" i="8"/>
  <c r="X275" i="8" s="1"/>
  <c r="AC230" i="20"/>
  <c r="AO269" i="31"/>
  <c r="BK48" i="21"/>
  <c r="BK51" i="20"/>
  <c r="BK52" i="20" s="1"/>
  <c r="AC66" i="31"/>
  <c r="BC181" i="9"/>
  <c r="BC159" i="21"/>
  <c r="BC158" i="27"/>
  <c r="AK187" i="20"/>
  <c r="AM208" i="8"/>
  <c r="AW49" i="20"/>
  <c r="AW70" i="8"/>
  <c r="AW47" i="9"/>
  <c r="AY321" i="20"/>
  <c r="BC342" i="8"/>
  <c r="AO322" i="20"/>
  <c r="AS343" i="8"/>
  <c r="AS345" i="20" s="1"/>
  <c r="AK321" i="20"/>
  <c r="AO342" i="8"/>
  <c r="AP340" i="9"/>
  <c r="AL318" i="21"/>
  <c r="AL317" i="27"/>
  <c r="AL317" i="31" s="1"/>
  <c r="AZ157" i="31"/>
  <c r="AD316" i="9"/>
  <c r="AB293" i="9"/>
  <c r="AB270" i="24"/>
  <c r="AB281" i="24" s="1"/>
  <c r="AB282" i="24" s="1"/>
  <c r="AB270" i="27"/>
  <c r="AB271" i="21"/>
  <c r="AY292" i="27"/>
  <c r="AY292" i="24"/>
  <c r="AY293" i="21"/>
  <c r="AB71" i="20"/>
  <c r="AB69" i="27" s="1"/>
  <c r="AB69" i="31" s="1"/>
  <c r="AD92" i="8"/>
  <c r="AI298" i="8"/>
  <c r="AI277" i="20"/>
  <c r="AQ211" i="20"/>
  <c r="AU232" i="8"/>
  <c r="AU249" i="27"/>
  <c r="AZ225" i="31"/>
  <c r="AU249" i="31" s="1"/>
  <c r="V95" i="9"/>
  <c r="AM321" i="20"/>
  <c r="AQ342" i="8"/>
  <c r="AZ92" i="8"/>
  <c r="AX71" i="20"/>
  <c r="AK254" i="20"/>
  <c r="AS116" i="21"/>
  <c r="AN140" i="21" s="1"/>
  <c r="AS115" i="27"/>
  <c r="Y274" i="27"/>
  <c r="Y274" i="31" s="1"/>
  <c r="Y275" i="21"/>
  <c r="AT71" i="20"/>
  <c r="AT70" i="21" s="1"/>
  <c r="AV92" i="8"/>
  <c r="AP92" i="9"/>
  <c r="AT115" i="9" s="1"/>
  <c r="AO139" i="9" s="1"/>
  <c r="AO162" i="9" s="1"/>
  <c r="AO185" i="9" s="1"/>
  <c r="AQ208" i="9" s="1"/>
  <c r="AU231" i="9" s="1"/>
  <c r="AP255" i="9" s="1"/>
  <c r="AP278" i="9" s="1"/>
  <c r="AM292" i="27"/>
  <c r="AM293" i="21"/>
  <c r="AM292" i="24"/>
  <c r="AM304" i="24" s="1"/>
  <c r="AM305" i="24" s="1"/>
  <c r="AJ291" i="31"/>
  <c r="AX203" i="9"/>
  <c r="AV180" i="27"/>
  <c r="AV181" i="21"/>
  <c r="AY179" i="31"/>
  <c r="AW112" i="27"/>
  <c r="AW113" i="21"/>
  <c r="BB93" i="9"/>
  <c r="BF116" i="9" s="1"/>
  <c r="BA140" i="9" s="1"/>
  <c r="BA163" i="9" s="1"/>
  <c r="BA186" i="9" s="1"/>
  <c r="BC209" i="9" s="1"/>
  <c r="BG232" i="9" s="1"/>
  <c r="BB256" i="9" s="1"/>
  <c r="BB279" i="9" s="1"/>
  <c r="AH207" i="8"/>
  <c r="AF186" i="20"/>
  <c r="AZ91" i="21"/>
  <c r="AZ90" i="27"/>
  <c r="AH318" i="21"/>
  <c r="AH317" i="27"/>
  <c r="AH317" i="31" s="1"/>
  <c r="AL340" i="9"/>
  <c r="AH47" i="21"/>
  <c r="AH46" i="27"/>
  <c r="AH46" i="31" s="1"/>
  <c r="T246" i="31"/>
  <c r="AJ206" i="9"/>
  <c r="AH184" i="21"/>
  <c r="AH183" i="27"/>
  <c r="AH183" i="31" s="1"/>
  <c r="AZ316" i="9"/>
  <c r="AX293" i="9"/>
  <c r="AX270" i="24"/>
  <c r="AX281" i="24" s="1"/>
  <c r="AX282" i="24" s="1"/>
  <c r="AX270" i="27"/>
  <c r="AX271" i="21"/>
  <c r="AE274" i="27"/>
  <c r="AE274" i="31" s="1"/>
  <c r="AE275" i="21"/>
  <c r="BI249" i="9"/>
  <c r="BI272" i="9" s="1"/>
  <c r="BC251" i="9"/>
  <c r="BC274" i="9" s="1"/>
  <c r="BH227" i="27"/>
  <c r="BH228" i="21"/>
  <c r="BC252" i="21" s="1"/>
  <c r="AK248" i="9"/>
  <c r="AK271" i="9" s="1"/>
  <c r="AP225" i="21"/>
  <c r="AP224" i="27"/>
  <c r="AQ208" i="8"/>
  <c r="AO187" i="20"/>
  <c r="AV247" i="24"/>
  <c r="BA234" i="24"/>
  <c r="AP343" i="20"/>
  <c r="AO69" i="27"/>
  <c r="AO69" i="31" s="1"/>
  <c r="AB314" i="31"/>
  <c r="AH235" i="24"/>
  <c r="AC258" i="24"/>
  <c r="AU114" i="8"/>
  <c r="AU116" i="20" s="1"/>
  <c r="AQ93" i="20"/>
  <c r="AE229" i="8"/>
  <c r="AA208" i="20"/>
  <c r="AL299" i="20"/>
  <c r="AN320" i="8"/>
  <c r="AK292" i="24"/>
  <c r="AK304" i="24" s="1"/>
  <c r="AK305" i="24" s="1"/>
  <c r="AK293" i="21"/>
  <c r="AK292" i="27"/>
  <c r="X253" i="20"/>
  <c r="AM223" i="31"/>
  <c r="AH247" i="27"/>
  <c r="AG181" i="9"/>
  <c r="AG159" i="21"/>
  <c r="AG158" i="27"/>
  <c r="AA133" i="31"/>
  <c r="AM254" i="20"/>
  <c r="AO258" i="24"/>
  <c r="AT235" i="24"/>
  <c r="Y25" i="8"/>
  <c r="Y140" i="8"/>
  <c r="Y163" i="8" s="1"/>
  <c r="X24" i="31"/>
  <c r="X24" i="24"/>
  <c r="X24" i="27"/>
  <c r="X25" i="21"/>
  <c r="X24" i="9"/>
  <c r="X47" i="8"/>
  <c r="AG209" i="8"/>
  <c r="AE188" i="20"/>
  <c r="AH140" i="8"/>
  <c r="AH163" i="8" s="1"/>
  <c r="AH25" i="8"/>
  <c r="AG24" i="31"/>
  <c r="AG24" i="27"/>
  <c r="AG24" i="24"/>
  <c r="AG25" i="21"/>
  <c r="AG24" i="9"/>
  <c r="AG47" i="8"/>
  <c r="AZ71" i="20"/>
  <c r="BB92" i="8"/>
  <c r="BB342" i="27"/>
  <c r="BB342" i="31" s="1"/>
  <c r="BB343" i="21"/>
  <c r="BA93" i="20"/>
  <c r="BE114" i="8"/>
  <c r="AL46" i="27"/>
  <c r="AL46" i="31" s="1"/>
  <c r="BC254" i="20"/>
  <c r="AH325" i="9"/>
  <c r="AL348" i="9" s="1"/>
  <c r="AF302" i="9"/>
  <c r="BE89" i="31"/>
  <c r="AM26" i="22"/>
  <c r="AN142" i="22" s="1"/>
  <c r="AM141" i="22"/>
  <c r="AI141" i="22"/>
  <c r="AI26" i="22"/>
  <c r="AJ142" i="22" s="1"/>
  <c r="AA141" i="22"/>
  <c r="AA26" i="22"/>
  <c r="AB142" i="22" s="1"/>
  <c r="BG141" i="22"/>
  <c r="BG26" i="22"/>
  <c r="BH142" i="22" s="1"/>
  <c r="BC141" i="22"/>
  <c r="BC26" i="22"/>
  <c r="BD142" i="22" s="1"/>
  <c r="BK141" i="22"/>
  <c r="BK26" i="22"/>
  <c r="BL142" i="22" s="1"/>
  <c r="AQ141" i="22"/>
  <c r="AQ26" i="22"/>
  <c r="AR142" i="22" s="1"/>
  <c r="AD26" i="22"/>
  <c r="AE142" i="22" s="1"/>
  <c r="AD141" i="22"/>
  <c r="AU141" i="22"/>
  <c r="AU26" i="22"/>
  <c r="AV142" i="22" s="1"/>
  <c r="AE141" i="22"/>
  <c r="AE26" i="22"/>
  <c r="AF142" i="22" s="1"/>
  <c r="AY26" i="22"/>
  <c r="AZ142" i="22" s="1"/>
  <c r="AY141" i="22"/>
  <c r="BK49" i="9" l="1"/>
  <c r="BA6" i="15"/>
  <c r="BB20" i="15"/>
  <c r="BB21" i="15" s="1"/>
  <c r="BK72" i="8"/>
  <c r="BM165" i="8"/>
  <c r="BJ73" i="21"/>
  <c r="BJ74" i="21" s="1"/>
  <c r="W95" i="9"/>
  <c r="BK50" i="21"/>
  <c r="BK51" i="21" s="1"/>
  <c r="AA135" i="27"/>
  <c r="R258" i="24"/>
  <c r="X119" i="27"/>
  <c r="S134" i="31"/>
  <c r="Z341" i="21"/>
  <c r="BH112" i="31"/>
  <c r="BC136" i="31" s="1"/>
  <c r="BG301" i="9"/>
  <c r="Z91" i="21"/>
  <c r="AX227" i="31"/>
  <c r="AS251" i="31" s="1"/>
  <c r="AO49" i="9"/>
  <c r="AN296" i="27"/>
  <c r="AN296" i="31" s="1"/>
  <c r="AQ92" i="27"/>
  <c r="AQ92" i="31" s="1"/>
  <c r="BA327" i="24"/>
  <c r="BA328" i="24" s="1"/>
  <c r="AC325" i="9"/>
  <c r="AG348" i="9" s="1"/>
  <c r="AT113" i="27"/>
  <c r="AO137" i="27" s="1"/>
  <c r="V317" i="27"/>
  <c r="V317" i="31" s="1"/>
  <c r="V318" i="21"/>
  <c r="BD302" i="9"/>
  <c r="AW185" i="21"/>
  <c r="AJ69" i="27"/>
  <c r="AJ69" i="31" s="1"/>
  <c r="AW184" i="27"/>
  <c r="AW184" i="31" s="1"/>
  <c r="AE92" i="27"/>
  <c r="AE92" i="31" s="1"/>
  <c r="AQ184" i="27"/>
  <c r="AQ184" i="31" s="1"/>
  <c r="AN70" i="21"/>
  <c r="AS185" i="21"/>
  <c r="AZ70" i="27"/>
  <c r="AZ70" i="31" s="1"/>
  <c r="AA118" i="8"/>
  <c r="AG113" i="21"/>
  <c r="AB137" i="21" s="1"/>
  <c r="S281" i="24"/>
  <c r="S282" i="24" s="1"/>
  <c r="AL113" i="27"/>
  <c r="AG137" i="27" s="1"/>
  <c r="AM114" i="27"/>
  <c r="AM114" i="31" s="1"/>
  <c r="AH138" i="31" s="1"/>
  <c r="AP113" i="27"/>
  <c r="AK137" i="27" s="1"/>
  <c r="AD162" i="21"/>
  <c r="BA163" i="27"/>
  <c r="BA163" i="31" s="1"/>
  <c r="BF163" i="21"/>
  <c r="AI324" i="9"/>
  <c r="AM347" i="9" s="1"/>
  <c r="AX114" i="21"/>
  <c r="AS138" i="21" s="1"/>
  <c r="BF162" i="27"/>
  <c r="BF162" i="31" s="1"/>
  <c r="Z164" i="21"/>
  <c r="BR228" i="31"/>
  <c r="BM252" i="31" s="1"/>
  <c r="BM252" i="27"/>
  <c r="AW228" i="27"/>
  <c r="AR252" i="27" s="1"/>
  <c r="BR113" i="27"/>
  <c r="BR114" i="21"/>
  <c r="BM138" i="21" s="1"/>
  <c r="BQ112" i="31"/>
  <c r="BL136" i="31" s="1"/>
  <c r="BL136" i="27"/>
  <c r="AW229" i="21"/>
  <c r="AR253" i="21" s="1"/>
  <c r="BP341" i="27"/>
  <c r="BP341" i="31" s="1"/>
  <c r="BP342" i="21"/>
  <c r="BN322" i="20"/>
  <c r="BL298" i="21"/>
  <c r="BL297" i="27"/>
  <c r="BL297" i="31" s="1"/>
  <c r="BM276" i="21"/>
  <c r="BM275" i="27"/>
  <c r="BM275" i="31" s="1"/>
  <c r="BM300" i="20"/>
  <c r="BQ344" i="20"/>
  <c r="BM320" i="21"/>
  <c r="BM319" i="27"/>
  <c r="BM319" i="31" s="1"/>
  <c r="BN255" i="20"/>
  <c r="BN278" i="20" s="1"/>
  <c r="BS229" i="27"/>
  <c r="BS230" i="21"/>
  <c r="BN254" i="21" s="1"/>
  <c r="V326" i="27"/>
  <c r="V326" i="31" s="1"/>
  <c r="V327" i="21"/>
  <c r="Z351" i="20"/>
  <c r="AY304" i="24"/>
  <c r="AY305" i="24" s="1"/>
  <c r="AZ319" i="27"/>
  <c r="AZ319" i="31" s="1"/>
  <c r="Y349" i="21"/>
  <c r="Y348" i="27"/>
  <c r="Y348" i="31" s="1"/>
  <c r="AO92" i="21"/>
  <c r="AD235" i="20"/>
  <c r="Z210" i="27"/>
  <c r="Z210" i="31" s="1"/>
  <c r="Z211" i="21"/>
  <c r="AC233" i="21"/>
  <c r="X257" i="21" s="1"/>
  <c r="X258" i="20"/>
  <c r="X281" i="20" s="1"/>
  <c r="AC232" i="27"/>
  <c r="V139" i="27"/>
  <c r="AA115" i="31"/>
  <c r="V139" i="31" s="1"/>
  <c r="Z348" i="27"/>
  <c r="Z348" i="31" s="1"/>
  <c r="Z349" i="21"/>
  <c r="BT343" i="21"/>
  <c r="BT342" i="27"/>
  <c r="BT342" i="31" s="1"/>
  <c r="W255" i="27"/>
  <c r="AB231" i="31"/>
  <c r="W255" i="31" s="1"/>
  <c r="W279" i="21"/>
  <c r="W303" i="20"/>
  <c r="W278" i="27"/>
  <c r="W278" i="31" s="1"/>
  <c r="AB116" i="27"/>
  <c r="AB117" i="21"/>
  <c r="W141" i="21" s="1"/>
  <c r="Z345" i="21"/>
  <c r="Z344" i="27"/>
  <c r="Z344" i="31" s="1"/>
  <c r="AS274" i="27"/>
  <c r="AS274" i="31" s="1"/>
  <c r="W326" i="27"/>
  <c r="W326" i="31" s="1"/>
  <c r="W327" i="21"/>
  <c r="AA351" i="20"/>
  <c r="W322" i="27"/>
  <c r="W322" i="31" s="1"/>
  <c r="AA347" i="20"/>
  <c r="W323" i="21"/>
  <c r="X325" i="20"/>
  <c r="V301" i="21"/>
  <c r="V300" i="27"/>
  <c r="V300" i="31" s="1"/>
  <c r="Y95" i="21"/>
  <c r="Y94" i="27"/>
  <c r="Y94" i="31" s="1"/>
  <c r="AC119" i="20"/>
  <c r="BQ229" i="27"/>
  <c r="BL255" i="20"/>
  <c r="BL278" i="20" s="1"/>
  <c r="BQ230" i="21"/>
  <c r="BL254" i="21" s="1"/>
  <c r="BO114" i="21"/>
  <c r="BJ138" i="21" s="1"/>
  <c r="BO113" i="27"/>
  <c r="BJ297" i="27"/>
  <c r="BJ297" i="31" s="1"/>
  <c r="BL322" i="20"/>
  <c r="BJ298" i="21"/>
  <c r="BM207" i="27"/>
  <c r="BM207" i="31" s="1"/>
  <c r="BM208" i="21"/>
  <c r="BQ232" i="20"/>
  <c r="BK276" i="21"/>
  <c r="BK275" i="27"/>
  <c r="BK275" i="31" s="1"/>
  <c r="BK300" i="20"/>
  <c r="BM94" i="20"/>
  <c r="BK70" i="21"/>
  <c r="BK69" i="27"/>
  <c r="BK69" i="31" s="1"/>
  <c r="BM320" i="27"/>
  <c r="BM320" i="31" s="1"/>
  <c r="BQ345" i="20"/>
  <c r="BM321" i="21"/>
  <c r="AC117" i="21"/>
  <c r="X141" i="21" s="1"/>
  <c r="AC116" i="27"/>
  <c r="Y258" i="20"/>
  <c r="Y281" i="20" s="1"/>
  <c r="AD233" i="21"/>
  <c r="Y257" i="21" s="1"/>
  <c r="AD232" i="27"/>
  <c r="V302" i="27"/>
  <c r="V302" i="31" s="1"/>
  <c r="V303" i="21"/>
  <c r="X327" i="20"/>
  <c r="BN256" i="20"/>
  <c r="BN279" i="20" s="1"/>
  <c r="BS231" i="21"/>
  <c r="BN255" i="21" s="1"/>
  <c r="BS230" i="27"/>
  <c r="AB349" i="27"/>
  <c r="AB349" i="31" s="1"/>
  <c r="AB350" i="21"/>
  <c r="AB115" i="31"/>
  <c r="W139" i="31" s="1"/>
  <c r="W139" i="27"/>
  <c r="BN341" i="27"/>
  <c r="BN341" i="31" s="1"/>
  <c r="BN342" i="21"/>
  <c r="AA211" i="21"/>
  <c r="AE235" i="20"/>
  <c r="AA210" i="27"/>
  <c r="AA210" i="31" s="1"/>
  <c r="BT344" i="27"/>
  <c r="BT344" i="31" s="1"/>
  <c r="BT345" i="21"/>
  <c r="BO210" i="20"/>
  <c r="BM186" i="21"/>
  <c r="BM185" i="27"/>
  <c r="BM185" i="31" s="1"/>
  <c r="BO112" i="31"/>
  <c r="BJ136" i="31" s="1"/>
  <c r="BJ136" i="27"/>
  <c r="BL137" i="27"/>
  <c r="BQ113" i="31"/>
  <c r="BL137" i="31" s="1"/>
  <c r="W281" i="21"/>
  <c r="W305" i="20"/>
  <c r="W280" i="27"/>
  <c r="W280" i="31" s="1"/>
  <c r="BM253" i="27"/>
  <c r="BR229" i="31"/>
  <c r="BM253" i="31" s="1"/>
  <c r="BN208" i="21"/>
  <c r="BR232" i="20"/>
  <c r="BN207" i="27"/>
  <c r="BN207" i="31" s="1"/>
  <c r="BJ320" i="21"/>
  <c r="BN344" i="20"/>
  <c r="BJ319" i="27"/>
  <c r="BJ319" i="31" s="1"/>
  <c r="BL91" i="27"/>
  <c r="BL91" i="31" s="1"/>
  <c r="BP116" i="20"/>
  <c r="BL92" i="21"/>
  <c r="BI298" i="21"/>
  <c r="BI297" i="27"/>
  <c r="BI297" i="31" s="1"/>
  <c r="BK322" i="20"/>
  <c r="X304" i="21"/>
  <c r="Z328" i="20"/>
  <c r="X303" i="27"/>
  <c r="X303" i="31" s="1"/>
  <c r="BR342" i="21"/>
  <c r="BR341" i="27"/>
  <c r="BR341" i="31" s="1"/>
  <c r="AB233" i="31"/>
  <c r="W257" i="31" s="1"/>
  <c r="W257" i="27"/>
  <c r="AA349" i="20"/>
  <c r="W324" i="27"/>
  <c r="W324" i="31" s="1"/>
  <c r="W325" i="21"/>
  <c r="BM341" i="27"/>
  <c r="BM341" i="31" s="1"/>
  <c r="BM342" i="21"/>
  <c r="BM301" i="20"/>
  <c r="BM276" i="27"/>
  <c r="BM276" i="31" s="1"/>
  <c r="BM277" i="21"/>
  <c r="BP113" i="27"/>
  <c r="BP114" i="21"/>
  <c r="BK138" i="21" s="1"/>
  <c r="Y325" i="20"/>
  <c r="W300" i="27"/>
  <c r="W300" i="31" s="1"/>
  <c r="W301" i="21"/>
  <c r="AA344" i="27"/>
  <c r="AA344" i="31" s="1"/>
  <c r="AA345" i="21"/>
  <c r="BN210" i="20"/>
  <c r="BL186" i="21"/>
  <c r="BL185" i="27"/>
  <c r="BL185" i="31" s="1"/>
  <c r="BM163" i="27"/>
  <c r="BM163" i="31" s="1"/>
  <c r="BM164" i="21"/>
  <c r="BM188" i="20"/>
  <c r="BM91" i="27"/>
  <c r="BM91" i="31" s="1"/>
  <c r="BQ116" i="20"/>
  <c r="BM92" i="21"/>
  <c r="BJ300" i="20"/>
  <c r="BJ275" i="27"/>
  <c r="BJ275" i="31" s="1"/>
  <c r="BJ276" i="21"/>
  <c r="BN297" i="27"/>
  <c r="BN297" i="31" s="1"/>
  <c r="BP322" i="20"/>
  <c r="BN298" i="21"/>
  <c r="BR115" i="21"/>
  <c r="BM139" i="21" s="1"/>
  <c r="BR114" i="27"/>
  <c r="Y325" i="27"/>
  <c r="Y325" i="31" s="1"/>
  <c r="AC350" i="20"/>
  <c r="Y326" i="21"/>
  <c r="AC231" i="31"/>
  <c r="X255" i="31" s="1"/>
  <c r="X255" i="27"/>
  <c r="BK320" i="21"/>
  <c r="BK319" i="27"/>
  <c r="BK319" i="31" s="1"/>
  <c r="BO344" i="20"/>
  <c r="BL299" i="21"/>
  <c r="BL298" i="27"/>
  <c r="BL298" i="31" s="1"/>
  <c r="BN323" i="20"/>
  <c r="BI136" i="27"/>
  <c r="BN112" i="31"/>
  <c r="BI136" i="31" s="1"/>
  <c r="BK255" i="20"/>
  <c r="BK278" i="20" s="1"/>
  <c r="BP229" i="27"/>
  <c r="BP230" i="21"/>
  <c r="BK254" i="21" s="1"/>
  <c r="AD119" i="20"/>
  <c r="Z95" i="21"/>
  <c r="Z94" i="27"/>
  <c r="Z94" i="31" s="1"/>
  <c r="BL47" i="27"/>
  <c r="BL47" i="31" s="1"/>
  <c r="BL48" i="21"/>
  <c r="BL72" i="20"/>
  <c r="BO228" i="31"/>
  <c r="BJ252" i="31" s="1"/>
  <c r="BJ252" i="27"/>
  <c r="BN94" i="20"/>
  <c r="BL69" i="27"/>
  <c r="BL69" i="31" s="1"/>
  <c r="BL70" i="21"/>
  <c r="BO319" i="27"/>
  <c r="BO319" i="31" s="1"/>
  <c r="BS344" i="20"/>
  <c r="BO320" i="21"/>
  <c r="Z347" i="21"/>
  <c r="Z346" i="27"/>
  <c r="Z346" i="31" s="1"/>
  <c r="AB347" i="27"/>
  <c r="AB347" i="31" s="1"/>
  <c r="AB348" i="21"/>
  <c r="AA117" i="31"/>
  <c r="V141" i="31" s="1"/>
  <c r="V141" i="27"/>
  <c r="BP342" i="27"/>
  <c r="BP342" i="31" s="1"/>
  <c r="BP343" i="21"/>
  <c r="X279" i="21"/>
  <c r="X278" i="27"/>
  <c r="X278" i="31" s="1"/>
  <c r="X303" i="20"/>
  <c r="BK252" i="27"/>
  <c r="BP228" i="31"/>
  <c r="BK252" i="31" s="1"/>
  <c r="X323" i="21"/>
  <c r="AB347" i="20"/>
  <c r="X322" i="27"/>
  <c r="X322" i="31" s="1"/>
  <c r="AF235" i="24"/>
  <c r="BJ323" i="21"/>
  <c r="AA69" i="27"/>
  <c r="AA69" i="31" s="1"/>
  <c r="BK322" i="27"/>
  <c r="BK322" i="31" s="1"/>
  <c r="BO345" i="27"/>
  <c r="BO345" i="31" s="1"/>
  <c r="BK323" i="21"/>
  <c r="AV70" i="21"/>
  <c r="BJ322" i="27"/>
  <c r="BJ322" i="31" s="1"/>
  <c r="Y69" i="21"/>
  <c r="AD161" i="27"/>
  <c r="AD161" i="31" s="1"/>
  <c r="BE48" i="21"/>
  <c r="AX163" i="21"/>
  <c r="Z163" i="27"/>
  <c r="Z163" i="31" s="1"/>
  <c r="AE68" i="27"/>
  <c r="AE68" i="31" s="1"/>
  <c r="AZ113" i="27"/>
  <c r="AZ113" i="31" s="1"/>
  <c r="AU137" i="31" s="1"/>
  <c r="AN113" i="27"/>
  <c r="AN113" i="31" s="1"/>
  <c r="AI137" i="31" s="1"/>
  <c r="AX162" i="27"/>
  <c r="AX162" i="31" s="1"/>
  <c r="AS253" i="8"/>
  <c r="AS276" i="8" s="1"/>
  <c r="AX231" i="20"/>
  <c r="Y47" i="27"/>
  <c r="Y47" i="31" s="1"/>
  <c r="Y48" i="21"/>
  <c r="BG25" i="31"/>
  <c r="BH141" i="8"/>
  <c r="BH164" i="8" s="1"/>
  <c r="BG25" i="27"/>
  <c r="BG25" i="24"/>
  <c r="BG26" i="21"/>
  <c r="BG25" i="9"/>
  <c r="BG48" i="8"/>
  <c r="BE274" i="27"/>
  <c r="BE274" i="31" s="1"/>
  <c r="BE275" i="21"/>
  <c r="AD69" i="21"/>
  <c r="AD68" i="27"/>
  <c r="AD68" i="31" s="1"/>
  <c r="AS319" i="21"/>
  <c r="AS318" i="27"/>
  <c r="AS318" i="31" s="1"/>
  <c r="AE253" i="8"/>
  <c r="AE276" i="8" s="1"/>
  <c r="AJ231" i="20"/>
  <c r="AE91" i="21"/>
  <c r="AE90" i="27"/>
  <c r="AE90" i="31" s="1"/>
  <c r="AC114" i="27"/>
  <c r="AC115" i="21"/>
  <c r="X139" i="21" s="1"/>
  <c r="AU165" i="20"/>
  <c r="AU186" i="8"/>
  <c r="BG341" i="27"/>
  <c r="BG341" i="31" s="1"/>
  <c r="BG342" i="21"/>
  <c r="BA113" i="27"/>
  <c r="BA114" i="21"/>
  <c r="AV138" i="21" s="1"/>
  <c r="AE231" i="8"/>
  <c r="AA210" i="20"/>
  <c r="Y50" i="34"/>
  <c r="BB72" i="20"/>
  <c r="BD93" i="8"/>
  <c r="AW92" i="8"/>
  <c r="AU71" i="20"/>
  <c r="AQ320" i="8"/>
  <c r="AO299" i="20"/>
  <c r="BG115" i="8"/>
  <c r="BG117" i="20" s="1"/>
  <c r="BC94" i="20"/>
  <c r="BJ114" i="8"/>
  <c r="BJ116" i="20" s="1"/>
  <c r="BF93" i="20"/>
  <c r="BF187" i="8"/>
  <c r="BF188" i="8" s="1"/>
  <c r="BF166" i="20"/>
  <c r="AR207" i="21"/>
  <c r="AR206" i="27"/>
  <c r="AR206" i="31" s="1"/>
  <c r="BE207" i="27"/>
  <c r="BE207" i="31" s="1"/>
  <c r="BE208" i="21"/>
  <c r="AG299" i="20"/>
  <c r="AI320" i="8"/>
  <c r="AV49" i="20"/>
  <c r="AV70" i="8"/>
  <c r="AV47" i="9"/>
  <c r="AV70" i="9" s="1"/>
  <c r="AX93" i="9" s="1"/>
  <c r="BB116" i="9" s="1"/>
  <c r="AW140" i="9" s="1"/>
  <c r="AW163" i="9" s="1"/>
  <c r="AW186" i="9" s="1"/>
  <c r="AY209" i="9" s="1"/>
  <c r="BC232" i="9" s="1"/>
  <c r="AX256" i="9" s="1"/>
  <c r="AX279" i="9" s="1"/>
  <c r="AU113" i="27"/>
  <c r="AU114" i="21"/>
  <c r="AP138" i="21" s="1"/>
  <c r="BE47" i="21"/>
  <c r="BE46" i="27"/>
  <c r="BE46" i="31" s="1"/>
  <c r="AE47" i="21"/>
  <c r="AE46" i="27"/>
  <c r="AE46" i="31" s="1"/>
  <c r="AH69" i="21"/>
  <c r="AH68" i="27"/>
  <c r="AH68" i="31" s="1"/>
  <c r="BD186" i="21"/>
  <c r="BD185" i="27"/>
  <c r="BD185" i="31" s="1"/>
  <c r="BI341" i="27"/>
  <c r="BI341" i="31" s="1"/>
  <c r="BI342" i="21"/>
  <c r="W252" i="27"/>
  <c r="AB228" i="31"/>
  <c r="W252" i="31" s="1"/>
  <c r="AX207" i="21"/>
  <c r="AX206" i="27"/>
  <c r="AX206" i="31" s="1"/>
  <c r="BE320" i="8"/>
  <c r="BC299" i="20"/>
  <c r="AT208" i="8"/>
  <c r="AR187" i="20"/>
  <c r="AM163" i="21"/>
  <c r="AH47" i="27"/>
  <c r="AH47" i="31" s="1"/>
  <c r="AT277" i="20"/>
  <c r="AT298" i="8"/>
  <c r="X322" i="20"/>
  <c r="AB343" i="8"/>
  <c r="AB345" i="20" s="1"/>
  <c r="V70" i="34"/>
  <c r="V148" i="34" s="1"/>
  <c r="BG186" i="8"/>
  <c r="BG165" i="20"/>
  <c r="AH141" i="8"/>
  <c r="AH164" i="8" s="1"/>
  <c r="AH165" i="8" s="1"/>
  <c r="AG25" i="31"/>
  <c r="AG25" i="27"/>
  <c r="AG26" i="21"/>
  <c r="AG25" i="24"/>
  <c r="AG25" i="9"/>
  <c r="AG48" i="8"/>
  <c r="BJ342" i="8"/>
  <c r="BJ344" i="20" s="1"/>
  <c r="BF321" i="20"/>
  <c r="AY342" i="21"/>
  <c r="AY341" i="27"/>
  <c r="AY341" i="31" s="1"/>
  <c r="AF207" i="21"/>
  <c r="AF206" i="27"/>
  <c r="AF206" i="31" s="1"/>
  <c r="BI114" i="21"/>
  <c r="BD138" i="21" s="1"/>
  <c r="BI113" i="27"/>
  <c r="BL231" i="20"/>
  <c r="BG253" i="8"/>
  <c r="BG276" i="8" s="1"/>
  <c r="AT49" i="20"/>
  <c r="AT70" i="8"/>
  <c r="AT47" i="9"/>
  <c r="AT70" i="9" s="1"/>
  <c r="AV93" i="9" s="1"/>
  <c r="AZ116" i="9" s="1"/>
  <c r="AU140" i="9" s="1"/>
  <c r="AU163" i="9" s="1"/>
  <c r="AU186" i="9" s="1"/>
  <c r="AW209" i="9" s="1"/>
  <c r="BA232" i="9" s="1"/>
  <c r="AV256" i="9" s="1"/>
  <c r="AV279" i="9" s="1"/>
  <c r="AA166" i="20"/>
  <c r="AA187" i="8"/>
  <c r="AW90" i="27"/>
  <c r="AW90" i="31" s="1"/>
  <c r="AW91" i="21"/>
  <c r="BB47" i="27"/>
  <c r="BB47" i="31" s="1"/>
  <c r="BB48" i="21"/>
  <c r="AV69" i="21"/>
  <c r="AV68" i="27"/>
  <c r="AV68" i="31" s="1"/>
  <c r="AU46" i="27"/>
  <c r="AU46" i="31" s="1"/>
  <c r="AU47" i="21"/>
  <c r="AZ112" i="31"/>
  <c r="AU136" i="31" s="1"/>
  <c r="AU136" i="27"/>
  <c r="AO274" i="27"/>
  <c r="AO274" i="31" s="1"/>
  <c r="AO275" i="21"/>
  <c r="BG47" i="21"/>
  <c r="BG46" i="27"/>
  <c r="BG46" i="31" s="1"/>
  <c r="BA70" i="21"/>
  <c r="BA69" i="27"/>
  <c r="BA69" i="31" s="1"/>
  <c r="BE50" i="20"/>
  <c r="BE71" i="8"/>
  <c r="BE72" i="8" s="1"/>
  <c r="BE48" i="9"/>
  <c r="BE71" i="9" s="1"/>
  <c r="BG94" i="9" s="1"/>
  <c r="BK117" i="9" s="1"/>
  <c r="BF141" i="9" s="1"/>
  <c r="BF164" i="9" s="1"/>
  <c r="BF187" i="9" s="1"/>
  <c r="BH210" i="9" s="1"/>
  <c r="BL233" i="9" s="1"/>
  <c r="BG257" i="9" s="1"/>
  <c r="BG280" i="9" s="1"/>
  <c r="BG303" i="9" s="1"/>
  <c r="BD166" i="20"/>
  <c r="BD167" i="20" s="1"/>
  <c r="BD168" i="20" s="1"/>
  <c r="BD187" i="8"/>
  <c r="BD188" i="8" s="1"/>
  <c r="AR298" i="8"/>
  <c r="AR277" i="20"/>
  <c r="AR276" i="21" s="1"/>
  <c r="AG275" i="21"/>
  <c r="AG274" i="27"/>
  <c r="AG274" i="31" s="1"/>
  <c r="AG136" i="27"/>
  <c r="AL112" i="31"/>
  <c r="AG136" i="31" s="1"/>
  <c r="BJ112" i="31"/>
  <c r="BE136" i="31" s="1"/>
  <c r="BE136" i="27"/>
  <c r="AQ91" i="21"/>
  <c r="AQ90" i="27"/>
  <c r="AQ90" i="31" s="1"/>
  <c r="AQ275" i="21"/>
  <c r="AQ274" i="27"/>
  <c r="AQ274" i="31" s="1"/>
  <c r="AG92" i="8"/>
  <c r="AE71" i="20"/>
  <c r="BB319" i="27"/>
  <c r="BB319" i="31" s="1"/>
  <c r="BB320" i="21"/>
  <c r="AU274" i="27"/>
  <c r="AU274" i="31" s="1"/>
  <c r="AU275" i="21"/>
  <c r="AT342" i="8"/>
  <c r="AT344" i="20" s="1"/>
  <c r="AP321" i="20"/>
  <c r="AY25" i="9"/>
  <c r="AZ141" i="8"/>
  <c r="AZ164" i="8" s="1"/>
  <c r="AY25" i="31"/>
  <c r="AY25" i="27"/>
  <c r="AY48" i="8"/>
  <c r="AY25" i="24"/>
  <c r="AY26" i="21"/>
  <c r="AW253" i="8"/>
  <c r="AW276" i="8" s="1"/>
  <c r="BB231" i="20"/>
  <c r="AW209" i="20"/>
  <c r="BA230" i="8"/>
  <c r="AR163" i="21"/>
  <c r="AR162" i="27"/>
  <c r="AR162" i="31" s="1"/>
  <c r="AM162" i="27"/>
  <c r="AM162" i="31" s="1"/>
  <c r="AC48" i="21"/>
  <c r="AY228" i="27"/>
  <c r="AT254" i="20"/>
  <c r="AY229" i="21"/>
  <c r="AT253" i="21" s="1"/>
  <c r="V298" i="21"/>
  <c r="V297" i="27"/>
  <c r="V297" i="31" s="1"/>
  <c r="BF49" i="20"/>
  <c r="BF70" i="8"/>
  <c r="BF47" i="9"/>
  <c r="BF70" i="9" s="1"/>
  <c r="BH93" i="9" s="1"/>
  <c r="BL116" i="9" s="1"/>
  <c r="BG140" i="9" s="1"/>
  <c r="BG163" i="9" s="1"/>
  <c r="BG186" i="9" s="1"/>
  <c r="BI209" i="9" s="1"/>
  <c r="BM232" i="9" s="1"/>
  <c r="BH256" i="9" s="1"/>
  <c r="BH279" i="9" s="1"/>
  <c r="BH302" i="9" s="1"/>
  <c r="AG186" i="8"/>
  <c r="AG165" i="20"/>
  <c r="BD297" i="21"/>
  <c r="BD296" i="27"/>
  <c r="BD296" i="31" s="1"/>
  <c r="AU318" i="27"/>
  <c r="AU318" i="31" s="1"/>
  <c r="AU319" i="21"/>
  <c r="BL70" i="8"/>
  <c r="BN93" i="8" s="1"/>
  <c r="BR116" i="8" s="1"/>
  <c r="BL47" i="9"/>
  <c r="BL70" i="9" s="1"/>
  <c r="BN93" i="9" s="1"/>
  <c r="BR116" i="9" s="1"/>
  <c r="BM140" i="9" s="1"/>
  <c r="BM163" i="9" s="1"/>
  <c r="BM186" i="9" s="1"/>
  <c r="BO209" i="9" s="1"/>
  <c r="BS232" i="9" s="1"/>
  <c r="BN256" i="9" s="1"/>
  <c r="BN279" i="9" s="1"/>
  <c r="BE91" i="21"/>
  <c r="BE90" i="27"/>
  <c r="BE90" i="31" s="1"/>
  <c r="AG342" i="21"/>
  <c r="AG341" i="27"/>
  <c r="AG341" i="31" s="1"/>
  <c r="BH206" i="27"/>
  <c r="BH206" i="31" s="1"/>
  <c r="BH207" i="21"/>
  <c r="BB114" i="8"/>
  <c r="BB116" i="20" s="1"/>
  <c r="AX93" i="20"/>
  <c r="BD210" i="20"/>
  <c r="BH231" i="8"/>
  <c r="X48" i="9"/>
  <c r="X71" i="9" s="1"/>
  <c r="Z94" i="9" s="1"/>
  <c r="AD117" i="9" s="1"/>
  <c r="Y141" i="9" s="1"/>
  <c r="Y164" i="9" s="1"/>
  <c r="Y187" i="9" s="1"/>
  <c r="AA210" i="9" s="1"/>
  <c r="AE233" i="9" s="1"/>
  <c r="Z257" i="9" s="1"/>
  <c r="Z280" i="9" s="1"/>
  <c r="X71" i="8"/>
  <c r="Z94" i="8" s="1"/>
  <c r="AD117" i="8" s="1"/>
  <c r="AL208" i="8"/>
  <c r="AJ187" i="20"/>
  <c r="BG228" i="31"/>
  <c r="BB252" i="31" s="1"/>
  <c r="BB252" i="27"/>
  <c r="BC50" i="20"/>
  <c r="BC51" i="20" s="1"/>
  <c r="BC52" i="20" s="1"/>
  <c r="BC71" i="8"/>
  <c r="BC72" i="8" s="1"/>
  <c r="BC48" i="9"/>
  <c r="BC71" i="9" s="1"/>
  <c r="BE94" i="9" s="1"/>
  <c r="BI117" i="9" s="1"/>
  <c r="BD141" i="9" s="1"/>
  <c r="BD164" i="9" s="1"/>
  <c r="BD187" i="9" s="1"/>
  <c r="BF210" i="9" s="1"/>
  <c r="BJ233" i="9" s="1"/>
  <c r="BE257" i="9" s="1"/>
  <c r="BE280" i="9" s="1"/>
  <c r="BE303" i="9" s="1"/>
  <c r="AC299" i="20"/>
  <c r="AE320" i="8"/>
  <c r="BI165" i="20"/>
  <c r="BI186" i="8"/>
  <c r="AY209" i="20"/>
  <c r="AY207" i="27" s="1"/>
  <c r="AY207" i="31" s="1"/>
  <c r="BC230" i="8"/>
  <c r="BJ231" i="20"/>
  <c r="BE253" i="8"/>
  <c r="BE276" i="8" s="1"/>
  <c r="BA278" i="20"/>
  <c r="BA299" i="8"/>
  <c r="AS320" i="8"/>
  <c r="AQ299" i="20"/>
  <c r="AM114" i="21"/>
  <c r="AH138" i="21" s="1"/>
  <c r="AM113" i="27"/>
  <c r="BF342" i="27"/>
  <c r="BF342" i="31" s="1"/>
  <c r="BF343" i="21"/>
  <c r="AU299" i="20"/>
  <c r="AW320" i="8"/>
  <c r="AY165" i="20"/>
  <c r="AY186" i="8"/>
  <c r="AT297" i="21"/>
  <c r="AT296" i="27"/>
  <c r="AT296" i="31" s="1"/>
  <c r="BJ227" i="31"/>
  <c r="BE251" i="31" s="1"/>
  <c r="BE251" i="27"/>
  <c r="AU184" i="27"/>
  <c r="AU184" i="31" s="1"/>
  <c r="AU185" i="21"/>
  <c r="AQ162" i="27"/>
  <c r="AQ162" i="31" s="1"/>
  <c r="X69" i="27"/>
  <c r="X69" i="31" s="1"/>
  <c r="X70" i="21"/>
  <c r="AF49" i="20"/>
  <c r="AF70" i="8"/>
  <c r="AF47" i="9"/>
  <c r="AF70" i="9" s="1"/>
  <c r="AH93" i="9" s="1"/>
  <c r="AL116" i="9" s="1"/>
  <c r="AG140" i="9" s="1"/>
  <c r="AG163" i="9" s="1"/>
  <c r="AG186" i="9" s="1"/>
  <c r="AI209" i="9" s="1"/>
  <c r="AM232" i="9" s="1"/>
  <c r="AH256" i="9" s="1"/>
  <c r="AH279" i="9" s="1"/>
  <c r="BK114" i="21"/>
  <c r="BF138" i="21" s="1"/>
  <c r="BK113" i="27"/>
  <c r="AV298" i="8"/>
  <c r="AV277" i="20"/>
  <c r="AT68" i="27"/>
  <c r="AT68" i="31" s="1"/>
  <c r="AT69" i="21"/>
  <c r="AB209" i="8"/>
  <c r="Z188" i="20"/>
  <c r="AR321" i="20"/>
  <c r="AV342" i="8"/>
  <c r="AV344" i="20" s="1"/>
  <c r="BB321" i="8"/>
  <c r="AZ300" i="20"/>
  <c r="AC319" i="21"/>
  <c r="AC318" i="27"/>
  <c r="AC318" i="31" s="1"/>
  <c r="BF302" i="9"/>
  <c r="BH325" i="9"/>
  <c r="BL348" i="9" s="1"/>
  <c r="AJ163" i="21"/>
  <c r="AJ162" i="27"/>
  <c r="AJ162" i="31" s="1"/>
  <c r="AO251" i="27"/>
  <c r="AT227" i="31"/>
  <c r="AO251" i="31" s="1"/>
  <c r="AK165" i="20"/>
  <c r="AK186" i="8"/>
  <c r="BO324" i="9"/>
  <c r="BS347" i="9" s="1"/>
  <c r="BM301" i="9"/>
  <c r="BJ141" i="8"/>
  <c r="BJ164" i="8" s="1"/>
  <c r="BI25" i="31"/>
  <c r="BI25" i="24"/>
  <c r="BI25" i="27"/>
  <c r="BI26" i="21"/>
  <c r="BI25" i="9"/>
  <c r="BI48" i="8"/>
  <c r="AK230" i="8"/>
  <c r="AG209" i="20"/>
  <c r="BF206" i="27"/>
  <c r="BF206" i="31" s="1"/>
  <c r="BF207" i="21"/>
  <c r="W300" i="20"/>
  <c r="Y321" i="8"/>
  <c r="BA255" i="20"/>
  <c r="BF230" i="21"/>
  <c r="BA254" i="21" s="1"/>
  <c r="BF229" i="27"/>
  <c r="AI90" i="27"/>
  <c r="AI90" i="31" s="1"/>
  <c r="AI91" i="21"/>
  <c r="AX342" i="8"/>
  <c r="AX344" i="20" s="1"/>
  <c r="AT321" i="20"/>
  <c r="AV206" i="27"/>
  <c r="AV206" i="31" s="1"/>
  <c r="AV207" i="21"/>
  <c r="AX47" i="9"/>
  <c r="AX70" i="9" s="1"/>
  <c r="AZ93" i="9" s="1"/>
  <c r="BD116" i="9" s="1"/>
  <c r="AY140" i="9" s="1"/>
  <c r="AY163" i="9" s="1"/>
  <c r="AY186" i="9" s="1"/>
  <c r="BA209" i="9" s="1"/>
  <c r="BE232" i="9" s="1"/>
  <c r="AZ256" i="9" s="1"/>
  <c r="AZ279" i="9" s="1"/>
  <c r="AX70" i="8"/>
  <c r="AX49" i="20"/>
  <c r="AV321" i="20"/>
  <c r="AZ342" i="8"/>
  <c r="AZ344" i="20" s="1"/>
  <c r="BF254" i="20"/>
  <c r="BK228" i="27"/>
  <c r="BK229" i="21"/>
  <c r="BF253" i="21" s="1"/>
  <c r="AS71" i="20"/>
  <c r="AU92" i="8"/>
  <c r="BB137" i="27"/>
  <c r="BG113" i="31"/>
  <c r="BB137" i="31" s="1"/>
  <c r="Z94" i="20"/>
  <c r="AD115" i="8"/>
  <c r="AD117" i="20" s="1"/>
  <c r="AD115" i="27" s="1"/>
  <c r="X26" i="34"/>
  <c r="X104" i="34" s="1"/>
  <c r="BG90" i="27"/>
  <c r="BG90" i="31" s="1"/>
  <c r="BG91" i="21"/>
  <c r="AT141" i="8"/>
  <c r="AT164" i="8" s="1"/>
  <c r="AS25" i="31"/>
  <c r="AS25" i="27"/>
  <c r="AS25" i="24"/>
  <c r="AS25" i="9"/>
  <c r="AS26" i="21"/>
  <c r="AS48" i="8"/>
  <c r="AV93" i="20"/>
  <c r="AZ114" i="8"/>
  <c r="AZ116" i="20" s="1"/>
  <c r="BE343" i="8"/>
  <c r="BE345" i="20" s="1"/>
  <c r="BA322" i="20"/>
  <c r="AP296" i="27"/>
  <c r="AP296" i="31" s="1"/>
  <c r="AP297" i="21"/>
  <c r="AI253" i="8"/>
  <c r="AI276" i="8" s="1"/>
  <c r="AN231" i="20"/>
  <c r="AI255" i="20" s="1"/>
  <c r="Z50" i="20"/>
  <c r="Z71" i="8"/>
  <c r="Z48" i="9"/>
  <c r="Z71" i="9" s="1"/>
  <c r="AB94" i="9" s="1"/>
  <c r="BF93" i="8"/>
  <c r="BD72" i="20"/>
  <c r="AD254" i="20"/>
  <c r="AI228" i="27"/>
  <c r="AI229" i="21"/>
  <c r="AD253" i="21" s="1"/>
  <c r="AK25" i="24"/>
  <c r="AK25" i="27"/>
  <c r="AK25" i="9"/>
  <c r="AK26" i="21"/>
  <c r="AK48" i="8"/>
  <c r="AL141" i="8"/>
  <c r="AL164" i="8" s="1"/>
  <c r="AK25" i="31"/>
  <c r="W320" i="21"/>
  <c r="W319" i="27"/>
  <c r="W319" i="31" s="1"/>
  <c r="AW230" i="8"/>
  <c r="AS209" i="20"/>
  <c r="AS208" i="21" s="1"/>
  <c r="AS91" i="21"/>
  <c r="AS90" i="27"/>
  <c r="AS90" i="31" s="1"/>
  <c r="BC69" i="27"/>
  <c r="BC69" i="31" s="1"/>
  <c r="BC70" i="21"/>
  <c r="BF115" i="21"/>
  <c r="BA139" i="21" s="1"/>
  <c r="BF114" i="27"/>
  <c r="BH49" i="20"/>
  <c r="BH70" i="8"/>
  <c r="BH47" i="9"/>
  <c r="BH70" i="9" s="1"/>
  <c r="BJ93" i="9" s="1"/>
  <c r="BN116" i="9" s="1"/>
  <c r="BI140" i="9" s="1"/>
  <c r="BI163" i="9" s="1"/>
  <c r="BI186" i="9" s="1"/>
  <c r="BK209" i="9" s="1"/>
  <c r="BO232" i="9" s="1"/>
  <c r="X255" i="20"/>
  <c r="AC230" i="21"/>
  <c r="X254" i="21" s="1"/>
  <c r="AC229" i="27"/>
  <c r="W275" i="27"/>
  <c r="W275" i="31" s="1"/>
  <c r="W276" i="21"/>
  <c r="AP298" i="8"/>
  <c r="AP277" i="20"/>
  <c r="AK209" i="20"/>
  <c r="AO230" i="8"/>
  <c r="AU324" i="9"/>
  <c r="AY347" i="9" s="1"/>
  <c r="AS301" i="9"/>
  <c r="BE338" i="21"/>
  <c r="BE337" i="27"/>
  <c r="BE337" i="31" s="1"/>
  <c r="BE337" i="24"/>
  <c r="AR297" i="21"/>
  <c r="AR296" i="27"/>
  <c r="AR296" i="31" s="1"/>
  <c r="AZ231" i="20"/>
  <c r="AU253" i="8"/>
  <c r="AU276" i="8" s="1"/>
  <c r="BH208" i="8"/>
  <c r="BF187" i="20"/>
  <c r="AH208" i="8"/>
  <c r="AF187" i="20"/>
  <c r="BF277" i="20"/>
  <c r="BF298" i="8"/>
  <c r="AO136" i="27"/>
  <c r="AT112" i="31"/>
  <c r="AO136" i="31" s="1"/>
  <c r="AF46" i="27"/>
  <c r="AF46" i="31" s="1"/>
  <c r="AU251" i="27"/>
  <c r="AZ227" i="31"/>
  <c r="AU251" i="31" s="1"/>
  <c r="AS47" i="21"/>
  <c r="AS46" i="27"/>
  <c r="AS46" i="31" s="1"/>
  <c r="BE184" i="27"/>
  <c r="BE184" i="31" s="1"/>
  <c r="BE185" i="21"/>
  <c r="AS165" i="20"/>
  <c r="AS186" i="8"/>
  <c r="AV208" i="8"/>
  <c r="AT187" i="20"/>
  <c r="BH342" i="8"/>
  <c r="BH344" i="20" s="1"/>
  <c r="BD321" i="20"/>
  <c r="BC207" i="27"/>
  <c r="BC207" i="31" s="1"/>
  <c r="BC208" i="21"/>
  <c r="Z207" i="27"/>
  <c r="Z207" i="31" s="1"/>
  <c r="Z208" i="21"/>
  <c r="AB296" i="27"/>
  <c r="AB296" i="31" s="1"/>
  <c r="AB297" i="21"/>
  <c r="AQ136" i="27"/>
  <c r="AV112" i="31"/>
  <c r="AQ136" i="31" s="1"/>
  <c r="AM324" i="9"/>
  <c r="AQ347" i="9" s="1"/>
  <c r="AK301" i="9"/>
  <c r="AK341" i="27"/>
  <c r="AK341" i="31" s="1"/>
  <c r="AK342" i="21"/>
  <c r="BB276" i="21"/>
  <c r="BB275" i="27"/>
  <c r="BB275" i="31" s="1"/>
  <c r="BD48" i="21"/>
  <c r="BD47" i="27"/>
  <c r="BD47" i="31" s="1"/>
  <c r="AD298" i="8"/>
  <c r="AD277" i="20"/>
  <c r="AH277" i="20"/>
  <c r="AH298" i="8"/>
  <c r="AL227" i="31"/>
  <c r="AG251" i="31" s="1"/>
  <c r="AG251" i="27"/>
  <c r="BH162" i="27"/>
  <c r="BH162" i="31" s="1"/>
  <c r="BH163" i="21"/>
  <c r="AJ49" i="20"/>
  <c r="AJ70" i="8"/>
  <c r="AJ47" i="9"/>
  <c r="AJ70" i="9" s="1"/>
  <c r="AL93" i="9" s="1"/>
  <c r="AA342" i="27"/>
  <c r="AA342" i="31" s="1"/>
  <c r="AA343" i="21"/>
  <c r="AW114" i="21"/>
  <c r="AR138" i="21" s="1"/>
  <c r="AW113" i="27"/>
  <c r="BI115" i="8"/>
  <c r="BI117" i="20" s="1"/>
  <c r="BE94" i="20"/>
  <c r="BB91" i="27"/>
  <c r="BB91" i="31" s="1"/>
  <c r="BB92" i="21"/>
  <c r="AQ251" i="27"/>
  <c r="AV227" i="31"/>
  <c r="AQ251" i="31" s="1"/>
  <c r="X278" i="20"/>
  <c r="X299" i="8"/>
  <c r="AY230" i="8"/>
  <c r="AU209" i="20"/>
  <c r="AU207" i="27" s="1"/>
  <c r="AU207" i="31" s="1"/>
  <c r="BC322" i="20"/>
  <c r="BG343" i="8"/>
  <c r="BG345" i="20" s="1"/>
  <c r="AI184" i="27"/>
  <c r="AI184" i="31" s="1"/>
  <c r="AI185" i="21"/>
  <c r="AS92" i="8"/>
  <c r="AQ71" i="20"/>
  <c r="BH114" i="27"/>
  <c r="BH115" i="21"/>
  <c r="BC139" i="21" s="1"/>
  <c r="BC255" i="20"/>
  <c r="BH230" i="21"/>
  <c r="BC254" i="21" s="1"/>
  <c r="BH229" i="27"/>
  <c r="AF162" i="27"/>
  <c r="AF162" i="31" s="1"/>
  <c r="AF163" i="21"/>
  <c r="AS342" i="21"/>
  <c r="AS341" i="27"/>
  <c r="AS341" i="31" s="1"/>
  <c r="BA164" i="21"/>
  <c r="AU301" i="9"/>
  <c r="AW324" i="9"/>
  <c r="BA347" i="9" s="1"/>
  <c r="BK230" i="8"/>
  <c r="BG209" i="20"/>
  <c r="AR49" i="20"/>
  <c r="AR70" i="8"/>
  <c r="AR47" i="9"/>
  <c r="AR70" i="9" s="1"/>
  <c r="AT93" i="9" s="1"/>
  <c r="AX116" i="9" s="1"/>
  <c r="AS140" i="9" s="1"/>
  <c r="AS163" i="9" s="1"/>
  <c r="AS186" i="9" s="1"/>
  <c r="AU320" i="8"/>
  <c r="AS299" i="20"/>
  <c r="AS297" i="27" s="1"/>
  <c r="AS297" i="31" s="1"/>
  <c r="AZ137" i="27"/>
  <c r="BE113" i="31"/>
  <c r="AZ137" i="31" s="1"/>
  <c r="AT162" i="27"/>
  <c r="AT162" i="31" s="1"/>
  <c r="AT163" i="21"/>
  <c r="BB297" i="21"/>
  <c r="BB296" i="27"/>
  <c r="BB296" i="31" s="1"/>
  <c r="BD298" i="8"/>
  <c r="BD277" i="20"/>
  <c r="BI209" i="20"/>
  <c r="BM230" i="8"/>
  <c r="BG232" i="20"/>
  <c r="BB254" i="8"/>
  <c r="BB277" i="8" s="1"/>
  <c r="AD321" i="20"/>
  <c r="AH342" i="8"/>
  <c r="AH344" i="20" s="1"/>
  <c r="AI71" i="20"/>
  <c r="AK92" i="8"/>
  <c r="AG318" i="27"/>
  <c r="AG318" i="31" s="1"/>
  <c r="AG319" i="21"/>
  <c r="BB300" i="20"/>
  <c r="BD321" i="8"/>
  <c r="AQ319" i="21"/>
  <c r="AQ318" i="27"/>
  <c r="AQ318" i="31" s="1"/>
  <c r="BC188" i="20"/>
  <c r="BE209" i="8"/>
  <c r="AH254" i="20"/>
  <c r="AM229" i="21"/>
  <c r="AH253" i="21" s="1"/>
  <c r="AM228" i="27"/>
  <c r="AV187" i="20"/>
  <c r="AX208" i="8"/>
  <c r="BJ208" i="8"/>
  <c r="BH187" i="20"/>
  <c r="BF69" i="21"/>
  <c r="BF68" i="27"/>
  <c r="BF68" i="31" s="1"/>
  <c r="AW25" i="27"/>
  <c r="AW26" i="21"/>
  <c r="AW25" i="9"/>
  <c r="AW25" i="31"/>
  <c r="AW48" i="8"/>
  <c r="AW25" i="24"/>
  <c r="AX141" i="8"/>
  <c r="AX164" i="8" s="1"/>
  <c r="BE164" i="21"/>
  <c r="BE163" i="27"/>
  <c r="BE163" i="31" s="1"/>
  <c r="AX114" i="8"/>
  <c r="AX116" i="20" s="1"/>
  <c r="AT93" i="20"/>
  <c r="AP68" i="27"/>
  <c r="AP68" i="31" s="1"/>
  <c r="AP69" i="21"/>
  <c r="AU90" i="27"/>
  <c r="AU90" i="31" s="1"/>
  <c r="AU91" i="21"/>
  <c r="BD343" i="21"/>
  <c r="BD342" i="27"/>
  <c r="BD342" i="31" s="1"/>
  <c r="AW71" i="20"/>
  <c r="AY92" i="8"/>
  <c r="AQ47" i="21"/>
  <c r="AQ46" i="27"/>
  <c r="AQ46" i="31" s="1"/>
  <c r="BD91" i="27"/>
  <c r="BD91" i="31" s="1"/>
  <c r="BD92" i="21"/>
  <c r="AL342" i="8"/>
  <c r="AL344" i="20" s="1"/>
  <c r="AH321" i="20"/>
  <c r="BC278" i="20"/>
  <c r="BC299" i="8"/>
  <c r="AH112" i="31"/>
  <c r="AC136" i="31" s="1"/>
  <c r="AC136" i="27"/>
  <c r="AO318" i="27"/>
  <c r="AO318" i="31" s="1"/>
  <c r="AO319" i="21"/>
  <c r="AT206" i="27"/>
  <c r="AT206" i="31" s="1"/>
  <c r="AT207" i="21"/>
  <c r="AA93" i="8"/>
  <c r="Y72" i="20"/>
  <c r="AX187" i="20"/>
  <c r="AX186" i="21" s="1"/>
  <c r="AZ208" i="8"/>
  <c r="BE299" i="20"/>
  <c r="BG320" i="8"/>
  <c r="AF93" i="20"/>
  <c r="AJ114" i="8"/>
  <c r="AJ116" i="20" s="1"/>
  <c r="AJ114" i="27" s="1"/>
  <c r="AW341" i="27"/>
  <c r="AW341" i="31" s="1"/>
  <c r="AW342" i="21"/>
  <c r="BG184" i="27"/>
  <c r="BG184" i="31" s="1"/>
  <c r="BG185" i="21"/>
  <c r="AI114" i="21"/>
  <c r="AD138" i="21" s="1"/>
  <c r="AI113" i="27"/>
  <c r="Y254" i="8"/>
  <c r="Y277" i="8" s="1"/>
  <c r="AD232" i="20"/>
  <c r="Y92" i="21"/>
  <c r="Y91" i="27"/>
  <c r="Y91" i="31" s="1"/>
  <c r="AU25" i="31"/>
  <c r="AV141" i="8"/>
  <c r="AV164" i="8" s="1"/>
  <c r="AU25" i="27"/>
  <c r="AU25" i="24"/>
  <c r="AU26" i="21"/>
  <c r="AU25" i="9"/>
  <c r="AU48" i="8"/>
  <c r="BC318" i="27"/>
  <c r="BC318" i="31" s="1"/>
  <c r="BC319" i="21"/>
  <c r="AI47" i="21"/>
  <c r="AI46" i="27"/>
  <c r="AI46" i="31" s="1"/>
  <c r="AW301" i="9"/>
  <c r="AY324" i="9"/>
  <c r="BC347" i="9" s="1"/>
  <c r="AU342" i="21"/>
  <c r="AU341" i="27"/>
  <c r="AU341" i="31" s="1"/>
  <c r="BI92" i="8"/>
  <c r="BG71" i="20"/>
  <c r="BC163" i="27"/>
  <c r="BC163" i="31" s="1"/>
  <c r="BC164" i="21"/>
  <c r="BD69" i="21"/>
  <c r="BD68" i="27"/>
  <c r="BD68" i="31" s="1"/>
  <c r="AV162" i="27"/>
  <c r="AV162" i="31" s="1"/>
  <c r="AV163" i="21"/>
  <c r="AQ253" i="8"/>
  <c r="AQ276" i="8" s="1"/>
  <c r="AV231" i="20"/>
  <c r="BI232" i="20"/>
  <c r="BD254" i="8"/>
  <c r="BD277" i="8" s="1"/>
  <c r="BL114" i="8"/>
  <c r="BL116" i="20" s="1"/>
  <c r="BH93" i="20"/>
  <c r="AW165" i="20"/>
  <c r="AW186" i="8"/>
  <c r="BE188" i="20"/>
  <c r="BG209" i="8"/>
  <c r="AB113" i="31"/>
  <c r="W137" i="31" s="1"/>
  <c r="W137" i="27"/>
  <c r="AR68" i="27"/>
  <c r="AR68" i="31" s="1"/>
  <c r="AR69" i="21"/>
  <c r="AV114" i="8"/>
  <c r="AV116" i="20" s="1"/>
  <c r="AR93" i="20"/>
  <c r="AY114" i="21"/>
  <c r="AT138" i="21" s="1"/>
  <c r="AY113" i="27"/>
  <c r="AW46" i="27"/>
  <c r="AW46" i="31" s="1"/>
  <c r="AW47" i="21"/>
  <c r="BG92" i="8"/>
  <c r="BE71" i="20"/>
  <c r="AJ93" i="20"/>
  <c r="AN114" i="8"/>
  <c r="AN116" i="20" s="1"/>
  <c r="BF210" i="20"/>
  <c r="BJ231" i="8"/>
  <c r="BE319" i="21"/>
  <c r="BE318" i="27"/>
  <c r="BE318" i="31" s="1"/>
  <c r="Y302" i="9"/>
  <c r="AA325" i="9"/>
  <c r="AE348" i="9" s="1"/>
  <c r="AS136" i="27"/>
  <c r="AX112" i="31"/>
  <c r="AS136" i="31" s="1"/>
  <c r="AQ137" i="27"/>
  <c r="AV113" i="31"/>
  <c r="AQ137" i="31" s="1"/>
  <c r="AD136" i="27"/>
  <c r="AI112" i="31"/>
  <c r="AM137" i="27"/>
  <c r="AR113" i="31"/>
  <c r="AM137" i="31" s="1"/>
  <c r="AB136" i="27"/>
  <c r="AG112" i="31"/>
  <c r="AB136" i="31" s="1"/>
  <c r="AN229" i="9"/>
  <c r="AJ206" i="27"/>
  <c r="AJ206" i="31" s="1"/>
  <c r="AJ207" i="21"/>
  <c r="AW72" i="20"/>
  <c r="AY93" i="8"/>
  <c r="AB203" i="9"/>
  <c r="Z180" i="27"/>
  <c r="Z181" i="21"/>
  <c r="BA251" i="27"/>
  <c r="BF227" i="31"/>
  <c r="BA251" i="31" s="1"/>
  <c r="BF340" i="27"/>
  <c r="BF340" i="31" s="1"/>
  <c r="BF341" i="21"/>
  <c r="BD90" i="31"/>
  <c r="AE227" i="9"/>
  <c r="AA205" i="21"/>
  <c r="AA204" i="27"/>
  <c r="AA204" i="31" s="1"/>
  <c r="AL115" i="21"/>
  <c r="AG139" i="21" s="1"/>
  <c r="AL114" i="27"/>
  <c r="BI231" i="8"/>
  <c r="BE210" i="20"/>
  <c r="BG344" i="20"/>
  <c r="AD279" i="20"/>
  <c r="AD300" i="8"/>
  <c r="AC248" i="27"/>
  <c r="AH224" i="31"/>
  <c r="AP212" i="20"/>
  <c r="AT233" i="8"/>
  <c r="BD182" i="9"/>
  <c r="BD159" i="27"/>
  <c r="BD160" i="21"/>
  <c r="BP117" i="20"/>
  <c r="BP118" i="8"/>
  <c r="BM227" i="9"/>
  <c r="BI204" i="27"/>
  <c r="BI205" i="21"/>
  <c r="V254" i="20"/>
  <c r="AA236" i="20"/>
  <c r="BN231" i="9"/>
  <c r="AV337" i="31"/>
  <c r="S78" i="34"/>
  <c r="S80" i="34" s="1"/>
  <c r="AL71" i="8"/>
  <c r="AL50" i="20"/>
  <c r="AL48" i="9"/>
  <c r="AL49" i="8"/>
  <c r="AH165" i="20"/>
  <c r="AH186" i="8"/>
  <c r="AE231" i="20"/>
  <c r="Z253" i="8"/>
  <c r="Z276" i="8" s="1"/>
  <c r="BI295" i="9"/>
  <c r="BK318" i="9"/>
  <c r="BD339" i="9"/>
  <c r="AZ316" i="27"/>
  <c r="AZ316" i="24"/>
  <c r="AZ327" i="24" s="1"/>
  <c r="AZ328" i="24" s="1"/>
  <c r="AZ317" i="21"/>
  <c r="AX69" i="27"/>
  <c r="AP256" i="8"/>
  <c r="AP279" i="8" s="1"/>
  <c r="AU234" i="20"/>
  <c r="AY292" i="31"/>
  <c r="AJ343" i="21"/>
  <c r="AJ342" i="27"/>
  <c r="AJ342" i="31" s="1"/>
  <c r="AM158" i="31"/>
  <c r="BQ233" i="20"/>
  <c r="BL255" i="8"/>
  <c r="BL278" i="8" s="1"/>
  <c r="BQ234" i="8"/>
  <c r="BL258" i="8" s="1"/>
  <c r="BB188" i="20"/>
  <c r="BD209" i="8"/>
  <c r="BA48" i="27"/>
  <c r="BA48" i="31" s="1"/>
  <c r="BA49" i="21"/>
  <c r="X182" i="9"/>
  <c r="X160" i="21"/>
  <c r="X159" i="27"/>
  <c r="AF250" i="27"/>
  <c r="AK226" i="31"/>
  <c r="AF250" i="31" s="1"/>
  <c r="AL278" i="21"/>
  <c r="AL277" i="27"/>
  <c r="AL277" i="31" s="1"/>
  <c r="AV50" i="20"/>
  <c r="AV71" i="8"/>
  <c r="AV48" i="9"/>
  <c r="AV49" i="8"/>
  <c r="BF224" i="31"/>
  <c r="BA248" i="27"/>
  <c r="AQ249" i="21"/>
  <c r="AN94" i="20"/>
  <c r="AR115" i="8"/>
  <c r="AR117" i="20" s="1"/>
  <c r="AZ69" i="27"/>
  <c r="BB92" i="9"/>
  <c r="X167" i="20"/>
  <c r="X168" i="20" s="1"/>
  <c r="BC235" i="24"/>
  <c r="AX258" i="24"/>
  <c r="AE135" i="31"/>
  <c r="AX324" i="9"/>
  <c r="BB347" i="9" s="1"/>
  <c r="AV301" i="9"/>
  <c r="AB258" i="24"/>
  <c r="AG235" i="24"/>
  <c r="BB255" i="20"/>
  <c r="AT344" i="8"/>
  <c r="AT346" i="20" s="1"/>
  <c r="AP323" i="20"/>
  <c r="AT278" i="20"/>
  <c r="AT299" i="8"/>
  <c r="AH186" i="21"/>
  <c r="AH185" i="27"/>
  <c r="AH185" i="31" s="1"/>
  <c r="BL51" i="20"/>
  <c r="BL52" i="20" s="1"/>
  <c r="BL48" i="27"/>
  <c r="BL49" i="21"/>
  <c r="W336" i="31"/>
  <c r="BF316" i="31"/>
  <c r="AF270" i="31"/>
  <c r="AB111" i="31"/>
  <c r="W135" i="27"/>
  <c r="AT321" i="9"/>
  <c r="AX344" i="9" s="1"/>
  <c r="AR298" i="9"/>
  <c r="AV255" i="20"/>
  <c r="AD301" i="9"/>
  <c r="AF324" i="9"/>
  <c r="AJ347" i="9" s="1"/>
  <c r="AF228" i="31"/>
  <c r="AA252" i="31" s="1"/>
  <c r="AA252" i="27"/>
  <c r="BK70" i="27"/>
  <c r="BM93" i="9"/>
  <c r="BK72" i="9"/>
  <c r="BG114" i="9"/>
  <c r="BG115" i="21" s="1"/>
  <c r="BB139" i="21" s="1"/>
  <c r="BA204" i="9"/>
  <c r="AY181" i="27"/>
  <c r="AY182" i="21"/>
  <c r="AX90" i="31"/>
  <c r="AL137" i="21"/>
  <c r="AR294" i="21"/>
  <c r="AR293" i="24"/>
  <c r="AR304" i="24" s="1"/>
  <c r="AR305" i="24" s="1"/>
  <c r="AR293" i="27"/>
  <c r="V315" i="31"/>
  <c r="AP270" i="31"/>
  <c r="AA299" i="8"/>
  <c r="AA278" i="20"/>
  <c r="BH92" i="9"/>
  <c r="V250" i="9"/>
  <c r="V273" i="9" s="1"/>
  <c r="AA227" i="21"/>
  <c r="V251" i="21" s="1"/>
  <c r="AA226" i="27"/>
  <c r="AQ338" i="27"/>
  <c r="AQ339" i="21"/>
  <c r="AQ338" i="24"/>
  <c r="AQ350" i="24" s="1"/>
  <c r="AQ351" i="24" s="1"/>
  <c r="AF230" i="8"/>
  <c r="AB209" i="20"/>
  <c r="AO115" i="21"/>
  <c r="AJ139" i="21" s="1"/>
  <c r="AO114" i="27"/>
  <c r="AN90" i="31"/>
  <c r="AR189" i="20"/>
  <c r="AT210" i="8"/>
  <c r="AR188" i="8"/>
  <c r="AT226" i="9"/>
  <c r="AP204" i="21"/>
  <c r="AP203" i="27"/>
  <c r="Y293" i="21"/>
  <c r="Y292" i="27"/>
  <c r="Y292" i="24"/>
  <c r="Y304" i="24" s="1"/>
  <c r="Y305" i="24" s="1"/>
  <c r="AT137" i="21"/>
  <c r="AQ255" i="8"/>
  <c r="AQ278" i="8" s="1"/>
  <c r="AV233" i="20"/>
  <c r="AY135" i="31"/>
  <c r="AH137" i="21"/>
  <c r="AM115" i="21"/>
  <c r="AH139" i="21" s="1"/>
  <c r="AH138" i="9"/>
  <c r="AH161" i="9" s="1"/>
  <c r="BA339" i="21"/>
  <c r="BA338" i="27"/>
  <c r="BA338" i="24"/>
  <c r="BA350" i="24" s="1"/>
  <c r="BA351" i="24" s="1"/>
  <c r="BL324" i="21"/>
  <c r="BL323" i="27"/>
  <c r="BL323" i="31" s="1"/>
  <c r="X213" i="20"/>
  <c r="X214" i="20" s="1"/>
  <c r="BA158" i="31"/>
  <c r="AN182" i="9"/>
  <c r="AN159" i="27"/>
  <c r="AN160" i="21"/>
  <c r="AK338" i="24"/>
  <c r="AK350" i="24" s="1"/>
  <c r="AK351" i="24" s="1"/>
  <c r="AK338" i="27"/>
  <c r="AK339" i="21"/>
  <c r="AR209" i="8"/>
  <c r="AR211" i="8" s="1"/>
  <c r="AP188" i="20"/>
  <c r="AP190" i="20" s="1"/>
  <c r="AP191" i="20" s="1"/>
  <c r="AD337" i="27"/>
  <c r="AD337" i="24"/>
  <c r="AD338" i="21"/>
  <c r="AU47" i="27"/>
  <c r="AU47" i="31" s="1"/>
  <c r="AU48" i="21"/>
  <c r="AD299" i="20"/>
  <c r="AF320" i="8"/>
  <c r="BG91" i="27"/>
  <c r="BG92" i="21"/>
  <c r="AH255" i="20"/>
  <c r="AQ322" i="8"/>
  <c r="AO301" i="20"/>
  <c r="BI116" i="20"/>
  <c r="BL190" i="20"/>
  <c r="BL191" i="20" s="1"/>
  <c r="BM210" i="9"/>
  <c r="BK188" i="21"/>
  <c r="BK187" i="27"/>
  <c r="BK187" i="31" s="1"/>
  <c r="AP70" i="27"/>
  <c r="AP70" i="31" s="1"/>
  <c r="AP71" i="21"/>
  <c r="AW68" i="31"/>
  <c r="AH343" i="20"/>
  <c r="AF182" i="9"/>
  <c r="AF160" i="21"/>
  <c r="AF159" i="27"/>
  <c r="AS294" i="9"/>
  <c r="AU317" i="9"/>
  <c r="AS271" i="27"/>
  <c r="AS272" i="21"/>
  <c r="AM93" i="9"/>
  <c r="AQ116" i="9" s="1"/>
  <c r="AL140" i="9" s="1"/>
  <c r="AL163" i="9" s="1"/>
  <c r="AL186" i="9" s="1"/>
  <c r="AN209" i="9" s="1"/>
  <c r="AR232" i="9" s="1"/>
  <c r="AM256" i="9" s="1"/>
  <c r="AM279" i="9" s="1"/>
  <c r="BB224" i="31"/>
  <c r="AW248" i="27"/>
  <c r="BB249" i="9"/>
  <c r="BB272" i="9" s="1"/>
  <c r="BG225" i="27"/>
  <c r="BG226" i="21"/>
  <c r="BB343" i="8"/>
  <c r="AX322" i="20"/>
  <c r="X93" i="9"/>
  <c r="AB116" i="9" s="1"/>
  <c r="W140" i="9" s="1"/>
  <c r="W163" i="9" s="1"/>
  <c r="W186" i="9" s="1"/>
  <c r="Y209" i="9" s="1"/>
  <c r="AC232" i="9" s="1"/>
  <c r="X256" i="9" s="1"/>
  <c r="X279" i="9" s="1"/>
  <c r="V72" i="9"/>
  <c r="BA137" i="9"/>
  <c r="BA160" i="9" s="1"/>
  <c r="BE72" i="20"/>
  <c r="BG93" i="8"/>
  <c r="AL255" i="20"/>
  <c r="AE223" i="31"/>
  <c r="Z247" i="27"/>
  <c r="BG72" i="20"/>
  <c r="BI93" i="8"/>
  <c r="AP279" i="20"/>
  <c r="AP300" i="8"/>
  <c r="AH92" i="8"/>
  <c r="AF71" i="20"/>
  <c r="BL279" i="27"/>
  <c r="BL279" i="31" s="1"/>
  <c r="BL280" i="21"/>
  <c r="BF90" i="31"/>
  <c r="BK114" i="9"/>
  <c r="BK114" i="27" s="1"/>
  <c r="AW232" i="8"/>
  <c r="AS211" i="20"/>
  <c r="AW317" i="9"/>
  <c r="AU294" i="9"/>
  <c r="AU271" i="27"/>
  <c r="AU272" i="21"/>
  <c r="AP182" i="9"/>
  <c r="AP159" i="27"/>
  <c r="AP160" i="21"/>
  <c r="BC230" i="9"/>
  <c r="AM166" i="20"/>
  <c r="AM187" i="8"/>
  <c r="AM165" i="8"/>
  <c r="AO96" i="20"/>
  <c r="AS117" i="8"/>
  <c r="AJ93" i="8"/>
  <c r="AH72" i="20"/>
  <c r="W318" i="27"/>
  <c r="W318" i="31" s="1"/>
  <c r="W319" i="21"/>
  <c r="AJ182" i="9"/>
  <c r="AJ159" i="27"/>
  <c r="AJ160" i="21"/>
  <c r="AV137" i="21"/>
  <c r="AG323" i="9"/>
  <c r="AK346" i="9" s="1"/>
  <c r="AE300" i="9"/>
  <c r="AC208" i="8"/>
  <c r="AA187" i="20"/>
  <c r="AQ93" i="21"/>
  <c r="AU115" i="9"/>
  <c r="AP139" i="9" s="1"/>
  <c r="AP162" i="9" s="1"/>
  <c r="AN255" i="20"/>
  <c r="AF137" i="21"/>
  <c r="Q293" i="9"/>
  <c r="S316" i="9"/>
  <c r="Q271" i="21"/>
  <c r="Q282" i="21" s="1"/>
  <c r="Q283" i="21" s="1"/>
  <c r="Q270" i="24"/>
  <c r="Q281" i="24" s="1"/>
  <c r="Q282" i="24" s="1"/>
  <c r="Q270" i="27"/>
  <c r="Q281" i="9"/>
  <c r="BE321" i="8"/>
  <c r="BC300" i="20"/>
  <c r="AZ46" i="31"/>
  <c r="AN278" i="21"/>
  <c r="AN277" i="27"/>
  <c r="AN277" i="31" s="1"/>
  <c r="AV270" i="31"/>
  <c r="Y254" i="20"/>
  <c r="AE49" i="21"/>
  <c r="AE48" i="27"/>
  <c r="AQ202" i="31"/>
  <c r="Y297" i="27"/>
  <c r="Y297" i="31" s="1"/>
  <c r="Y298" i="21"/>
  <c r="AL337" i="31"/>
  <c r="AQ235" i="24"/>
  <c r="AL258" i="24"/>
  <c r="AK315" i="31"/>
  <c r="AF137" i="27"/>
  <c r="AK113" i="31"/>
  <c r="AF137" i="31" s="1"/>
  <c r="AK135" i="31"/>
  <c r="BA92" i="27"/>
  <c r="BA92" i="31" s="1"/>
  <c r="BA93" i="21"/>
  <c r="U137" i="21"/>
  <c r="Z119" i="21"/>
  <c r="AD270" i="31"/>
  <c r="AP94" i="21"/>
  <c r="AP93" i="27"/>
  <c r="AP93" i="31" s="1"/>
  <c r="AS344" i="20"/>
  <c r="AT163" i="27"/>
  <c r="AT163" i="31" s="1"/>
  <c r="AT164" i="21"/>
  <c r="BK141" i="27"/>
  <c r="BP117" i="31"/>
  <c r="BK141" i="31" s="1"/>
  <c r="AS137" i="9"/>
  <c r="AS160" i="9" s="1"/>
  <c r="AH114" i="27"/>
  <c r="AI94" i="20"/>
  <c r="AM115" i="8"/>
  <c r="AM117" i="20" s="1"/>
  <c r="AJ50" i="20"/>
  <c r="AJ71" i="8"/>
  <c r="AJ48" i="9"/>
  <c r="AJ49" i="8"/>
  <c r="BK231" i="8"/>
  <c r="BG210" i="20"/>
  <c r="BI344" i="20"/>
  <c r="AY70" i="9"/>
  <c r="AQ135" i="31"/>
  <c r="U337" i="24"/>
  <c r="U350" i="24" s="1"/>
  <c r="U351" i="24" s="1"/>
  <c r="U337" i="27"/>
  <c r="U338" i="21"/>
  <c r="U351" i="21" s="1"/>
  <c r="U352" i="21" s="1"/>
  <c r="U350" i="9"/>
  <c r="AS93" i="8"/>
  <c r="AQ72" i="20"/>
  <c r="AQ71" i="21" s="1"/>
  <c r="AU114" i="27"/>
  <c r="AU115" i="21"/>
  <c r="AP139" i="21" s="1"/>
  <c r="AO210" i="20"/>
  <c r="AS231" i="8"/>
  <c r="AM137" i="9"/>
  <c r="AM160" i="9" s="1"/>
  <c r="AN184" i="9"/>
  <c r="AN161" i="27"/>
  <c r="AN161" i="31" s="1"/>
  <c r="AN162" i="21"/>
  <c r="U270" i="31"/>
  <c r="AO257" i="20"/>
  <c r="AT231" i="27"/>
  <c r="AT232" i="21"/>
  <c r="AO256" i="21" s="1"/>
  <c r="AK292" i="31"/>
  <c r="AQ92" i="21"/>
  <c r="AQ91" i="27"/>
  <c r="AQ91" i="31" s="1"/>
  <c r="AK248" i="27"/>
  <c r="AP224" i="31"/>
  <c r="AL341" i="21"/>
  <c r="AL340" i="27"/>
  <c r="AL340" i="31" s="1"/>
  <c r="AH209" i="20"/>
  <c r="AL230" i="8"/>
  <c r="AZ115" i="8"/>
  <c r="AZ117" i="20" s="1"/>
  <c r="AV94" i="20"/>
  <c r="AZ94" i="20"/>
  <c r="BD115" i="8"/>
  <c r="AQ210" i="21"/>
  <c r="AQ209" i="27"/>
  <c r="AQ209" i="31" s="1"/>
  <c r="AS344" i="21"/>
  <c r="AS343" i="27"/>
  <c r="AS343" i="31" s="1"/>
  <c r="AW70" i="9"/>
  <c r="BC158" i="31"/>
  <c r="Z157" i="31"/>
  <c r="AU117" i="8"/>
  <c r="AQ96" i="20"/>
  <c r="AV115" i="8"/>
  <c r="AV117" i="20" s="1"/>
  <c r="AR94" i="20"/>
  <c r="AF320" i="21"/>
  <c r="AF319" i="27"/>
  <c r="AF319" i="31" s="1"/>
  <c r="AD258" i="24"/>
  <c r="AI235" i="24"/>
  <c r="BM213" i="20"/>
  <c r="BM214" i="20" s="1"/>
  <c r="BH114" i="21"/>
  <c r="BC137" i="9"/>
  <c r="BC160" i="9" s="1"/>
  <c r="AZ206" i="9"/>
  <c r="AX183" i="27"/>
  <c r="AX183" i="31" s="1"/>
  <c r="AX184" i="21"/>
  <c r="BE271" i="31"/>
  <c r="AD47" i="21"/>
  <c r="AD69" i="9"/>
  <c r="AF92" i="9" s="1"/>
  <c r="AJ115" i="9" s="1"/>
  <c r="AE139" i="9" s="1"/>
  <c r="AE162" i="9" s="1"/>
  <c r="AE185" i="9" s="1"/>
  <c r="AG208" i="9" s="1"/>
  <c r="AK231" i="9" s="1"/>
  <c r="AF255" i="9" s="1"/>
  <c r="AF278" i="9" s="1"/>
  <c r="BA249" i="21"/>
  <c r="AQ294" i="9"/>
  <c r="AS317" i="9"/>
  <c r="AQ272" i="21"/>
  <c r="AQ271" i="27"/>
  <c r="AX208" i="21"/>
  <c r="AX207" i="27"/>
  <c r="AX207" i="31" s="1"/>
  <c r="AI342" i="8"/>
  <c r="AE321" i="20"/>
  <c r="AE230" i="8"/>
  <c r="AA209" i="20"/>
  <c r="AR255" i="20"/>
  <c r="P258" i="24"/>
  <c r="U235" i="24"/>
  <c r="AT69" i="27"/>
  <c r="AT69" i="31" s="1"/>
  <c r="AX70" i="21"/>
  <c r="AZ92" i="9"/>
  <c r="BB278" i="20"/>
  <c r="BB299" i="8"/>
  <c r="AN298" i="27"/>
  <c r="AN298" i="31" s="1"/>
  <c r="AN299" i="21"/>
  <c r="AT255" i="20"/>
  <c r="AN231" i="8"/>
  <c r="AJ210" i="20"/>
  <c r="AT90" i="31"/>
  <c r="BJ339" i="24"/>
  <c r="BJ350" i="24" s="1"/>
  <c r="BJ351" i="24" s="1"/>
  <c r="BJ352" i="24" s="1"/>
  <c r="BJ354" i="24" s="1"/>
  <c r="BJ339" i="27"/>
  <c r="BJ340" i="21"/>
  <c r="AM135" i="31"/>
  <c r="AF294" i="21"/>
  <c r="AF293" i="24"/>
  <c r="AF304" i="24" s="1"/>
  <c r="AF305" i="24" s="1"/>
  <c r="AF293" i="27"/>
  <c r="BD322" i="20"/>
  <c r="BH343" i="8"/>
  <c r="W136" i="21"/>
  <c r="AX278" i="20"/>
  <c r="AX299" i="8"/>
  <c r="AH182" i="9"/>
  <c r="AH159" i="27"/>
  <c r="AH160" i="21"/>
  <c r="AH92" i="21"/>
  <c r="AH91" i="27"/>
  <c r="AH91" i="31" s="1"/>
  <c r="AE249" i="21"/>
  <c r="AE114" i="8"/>
  <c r="AE116" i="20" s="1"/>
  <c r="AA93" i="20"/>
  <c r="AU202" i="31"/>
  <c r="AO301" i="8"/>
  <c r="AO280" i="20"/>
  <c r="AB70" i="21"/>
  <c r="BK47" i="31"/>
  <c r="BK49" i="31" s="1"/>
  <c r="BK49" i="27"/>
  <c r="BK50" i="27" s="1"/>
  <c r="AU339" i="21"/>
  <c r="AU338" i="24"/>
  <c r="AU350" i="24" s="1"/>
  <c r="AU351" i="24" s="1"/>
  <c r="AU338" i="27"/>
  <c r="AO158" i="31"/>
  <c r="BA68" i="31"/>
  <c r="AP232" i="20"/>
  <c r="AK254" i="8"/>
  <c r="AK277" i="8" s="1"/>
  <c r="AD256" i="20"/>
  <c r="AD247" i="31"/>
  <c r="AB321" i="8"/>
  <c r="Z300" i="20"/>
  <c r="AX339" i="9"/>
  <c r="AT317" i="21"/>
  <c r="AT316" i="27"/>
  <c r="AT316" i="24"/>
  <c r="AT327" i="24" s="1"/>
  <c r="AT328" i="24" s="1"/>
  <c r="AM338" i="24"/>
  <c r="AM350" i="24" s="1"/>
  <c r="AM351" i="24" s="1"/>
  <c r="AM339" i="21"/>
  <c r="AM338" i="27"/>
  <c r="BB209" i="21"/>
  <c r="BB208" i="27"/>
  <c r="BB208" i="31" s="1"/>
  <c r="AV339" i="9"/>
  <c r="AR316" i="24"/>
  <c r="AR327" i="24" s="1"/>
  <c r="AR328" i="24" s="1"/>
  <c r="AR316" i="27"/>
  <c r="AR317" i="21"/>
  <c r="AC249" i="21"/>
  <c r="AN319" i="27"/>
  <c r="AN319" i="31" s="1"/>
  <c r="AK92" i="21"/>
  <c r="AK91" i="27"/>
  <c r="AK91" i="31" s="1"/>
  <c r="AR167" i="20"/>
  <c r="AR168" i="20" s="1"/>
  <c r="BF113" i="27"/>
  <c r="BF114" i="21"/>
  <c r="AE338" i="9"/>
  <c r="AA315" i="27"/>
  <c r="AA316" i="21"/>
  <c r="AA315" i="24"/>
  <c r="AA327" i="24" s="1"/>
  <c r="AA328" i="24" s="1"/>
  <c r="AY112" i="31"/>
  <c r="AT136" i="27"/>
  <c r="AH136" i="27"/>
  <c r="AM112" i="31"/>
  <c r="AI92" i="21"/>
  <c r="AT270" i="31"/>
  <c r="AG135" i="31"/>
  <c r="BP346" i="27"/>
  <c r="BP346" i="31" s="1"/>
  <c r="BP347" i="21"/>
  <c r="AH90" i="31"/>
  <c r="BM189" i="20"/>
  <c r="BO210" i="8"/>
  <c r="BM188" i="8"/>
  <c r="T292" i="31"/>
  <c r="V54" i="34"/>
  <c r="BB341" i="21"/>
  <c r="BB340" i="27"/>
  <c r="BB340" i="31" s="1"/>
  <c r="AV232" i="20"/>
  <c r="AQ254" i="8"/>
  <c r="AQ277" i="8" s="1"/>
  <c r="AP164" i="21"/>
  <c r="AP163" i="27"/>
  <c r="AP163" i="31" s="1"/>
  <c r="BA166" i="20"/>
  <c r="BA187" i="8"/>
  <c r="BA165" i="8"/>
  <c r="BQ347" i="8"/>
  <c r="BQ349" i="20" s="1"/>
  <c r="BM326" i="20"/>
  <c r="AH299" i="8"/>
  <c r="AH278" i="20"/>
  <c r="X337" i="27"/>
  <c r="X338" i="21"/>
  <c r="X337" i="24"/>
  <c r="X314" i="31"/>
  <c r="AZ337" i="31"/>
  <c r="AO276" i="27"/>
  <c r="AO276" i="31" s="1"/>
  <c r="AO277" i="21"/>
  <c r="AT182" i="9"/>
  <c r="AT160" i="21"/>
  <c r="AT159" i="27"/>
  <c r="AD235" i="24"/>
  <c r="Y258" i="24"/>
  <c r="BO114" i="27"/>
  <c r="O291" i="31"/>
  <c r="O304" i="31" s="1"/>
  <c r="O352" i="31" s="1"/>
  <c r="O354" i="31" s="1"/>
  <c r="O356" i="31" s="1"/>
  <c r="O357" i="31" s="1"/>
  <c r="O304" i="27"/>
  <c r="O305" i="27" s="1"/>
  <c r="O352" i="27" s="1"/>
  <c r="O354" i="27" s="1"/>
  <c r="AK72" i="20"/>
  <c r="AK71" i="21" s="1"/>
  <c r="AM93" i="8"/>
  <c r="AA336" i="31"/>
  <c r="BF70" i="21"/>
  <c r="BF69" i="27"/>
  <c r="BC321" i="8"/>
  <c r="BA300" i="20"/>
  <c r="Z90" i="27"/>
  <c r="AD113" i="9"/>
  <c r="AD113" i="27" s="1"/>
  <c r="AW249" i="21"/>
  <c r="AV182" i="9"/>
  <c r="AV160" i="21"/>
  <c r="AV159" i="27"/>
  <c r="BG181" i="31"/>
  <c r="V277" i="20"/>
  <c r="V298" i="8"/>
  <c r="V281" i="8"/>
  <c r="AD91" i="21"/>
  <c r="AF337" i="31"/>
  <c r="Z248" i="21"/>
  <c r="BG47" i="27"/>
  <c r="BG48" i="21"/>
  <c r="AZ137" i="21"/>
  <c r="AT339" i="9"/>
  <c r="AP317" i="21"/>
  <c r="AP316" i="24"/>
  <c r="AP327" i="24" s="1"/>
  <c r="AP328" i="24" s="1"/>
  <c r="AP316" i="27"/>
  <c r="X235" i="24"/>
  <c r="S258" i="24"/>
  <c r="AP256" i="20"/>
  <c r="BB209" i="8"/>
  <c r="AZ188" i="20"/>
  <c r="U329" i="20"/>
  <c r="U330" i="20" s="1"/>
  <c r="BF188" i="20"/>
  <c r="BH209" i="8"/>
  <c r="BA231" i="8"/>
  <c r="AW210" i="20"/>
  <c r="AF209" i="8"/>
  <c r="AD188" i="20"/>
  <c r="AI137" i="9"/>
  <c r="AI160" i="9" s="1"/>
  <c r="BC114" i="9"/>
  <c r="AN46" i="31"/>
  <c r="AL270" i="31"/>
  <c r="AA179" i="31"/>
  <c r="AT209" i="8"/>
  <c r="AR188" i="20"/>
  <c r="AA341" i="27"/>
  <c r="AA341" i="31" s="1"/>
  <c r="AA342" i="21"/>
  <c r="AN247" i="31"/>
  <c r="AC69" i="21"/>
  <c r="AJ188" i="20"/>
  <c r="AL209" i="8"/>
  <c r="AN299" i="8"/>
  <c r="AN278" i="20"/>
  <c r="BH300" i="9"/>
  <c r="BJ323" i="9"/>
  <c r="AF136" i="27"/>
  <c r="AK112" i="31"/>
  <c r="Y92" i="9"/>
  <c r="AP323" i="8"/>
  <c r="AN302" i="20"/>
  <c r="S293" i="24"/>
  <c r="S294" i="21"/>
  <c r="S293" i="27"/>
  <c r="S293" i="31" s="1"/>
  <c r="AE73" i="20"/>
  <c r="AG94" i="8"/>
  <c r="AZ249" i="9"/>
  <c r="AZ272" i="9" s="1"/>
  <c r="BE226" i="21"/>
  <c r="BE225" i="27"/>
  <c r="AC186" i="21"/>
  <c r="AC185" i="27"/>
  <c r="AC185" i="31" s="1"/>
  <c r="U182" i="9"/>
  <c r="U159" i="27"/>
  <c r="U160" i="21"/>
  <c r="U166" i="21" s="1"/>
  <c r="U167" i="21" s="1"/>
  <c r="U165" i="9"/>
  <c r="BF226" i="9"/>
  <c r="BB204" i="21"/>
  <c r="BB203" i="27"/>
  <c r="AO338" i="27"/>
  <c r="AO339" i="21"/>
  <c r="AO338" i="24"/>
  <c r="AO350" i="24" s="1"/>
  <c r="AO351" i="24" s="1"/>
  <c r="BE228" i="31"/>
  <c r="AZ252" i="31" s="1"/>
  <c r="AZ252" i="27"/>
  <c r="BH188" i="20"/>
  <c r="BJ209" i="8"/>
  <c r="BN345" i="20"/>
  <c r="AP337" i="31"/>
  <c r="AZ226" i="9"/>
  <c r="AV203" i="27"/>
  <c r="AV204" i="21"/>
  <c r="AJ339" i="9"/>
  <c r="AF316" i="24"/>
  <c r="AF327" i="24" s="1"/>
  <c r="AF328" i="24" s="1"/>
  <c r="AF317" i="21"/>
  <c r="AF316" i="27"/>
  <c r="AZ293" i="24"/>
  <c r="AZ304" i="24" s="1"/>
  <c r="AZ305" i="24" s="1"/>
  <c r="AZ293" i="27"/>
  <c r="AZ294" i="21"/>
  <c r="AI188" i="20"/>
  <c r="AK209" i="8"/>
  <c r="AG70" i="21"/>
  <c r="AG69" i="27"/>
  <c r="AG69" i="31" s="1"/>
  <c r="BI338" i="31"/>
  <c r="BB71" i="8"/>
  <c r="BB50" i="20"/>
  <c r="BB48" i="9"/>
  <c r="BB49" i="8"/>
  <c r="AD343" i="21"/>
  <c r="AD342" i="27"/>
  <c r="AD342" i="31" s="1"/>
  <c r="AT184" i="9"/>
  <c r="AT162" i="21"/>
  <c r="AT161" i="27"/>
  <c r="AT161" i="31" s="1"/>
  <c r="BA93" i="8"/>
  <c r="AY72" i="20"/>
  <c r="AW114" i="27"/>
  <c r="AW115" i="21"/>
  <c r="AR139" i="21" s="1"/>
  <c r="AZ208" i="9"/>
  <c r="Q314" i="31"/>
  <c r="Q327" i="31" s="1"/>
  <c r="Q327" i="27"/>
  <c r="Q328" i="27" s="1"/>
  <c r="AQ47" i="27"/>
  <c r="AQ47" i="31" s="1"/>
  <c r="AQ48" i="21"/>
  <c r="AV180" i="31"/>
  <c r="AA292" i="31"/>
  <c r="AO204" i="9"/>
  <c r="AM182" i="21"/>
  <c r="AM181" i="27"/>
  <c r="AS135" i="31"/>
  <c r="BB232" i="20"/>
  <c r="AW254" i="8"/>
  <c r="AW277" i="8" s="1"/>
  <c r="AQ48" i="27"/>
  <c r="AQ71" i="9"/>
  <c r="AQ49" i="9"/>
  <c r="AK202" i="31"/>
  <c r="BI137" i="27"/>
  <c r="BN113" i="31"/>
  <c r="AJ224" i="31"/>
  <c r="AE248" i="27"/>
  <c r="AJ252" i="27"/>
  <c r="AO228" i="31"/>
  <c r="AJ252" i="31" s="1"/>
  <c r="AY321" i="8"/>
  <c r="AW300" i="20"/>
  <c r="AN320" i="21"/>
  <c r="AB91" i="27"/>
  <c r="AB92" i="21"/>
  <c r="BC204" i="9"/>
  <c r="BA182" i="21"/>
  <c r="BA181" i="27"/>
  <c r="AR207" i="27"/>
  <c r="AR207" i="31" s="1"/>
  <c r="AR208" i="21"/>
  <c r="AB338" i="21"/>
  <c r="AB337" i="24"/>
  <c r="AB350" i="24" s="1"/>
  <c r="AB351" i="24" s="1"/>
  <c r="AB337" i="27"/>
  <c r="AS112" i="31"/>
  <c r="AN136" i="27"/>
  <c r="AG255" i="20"/>
  <c r="AL230" i="21"/>
  <c r="AG254" i="21" s="1"/>
  <c r="AL229" i="27"/>
  <c r="AN294" i="21"/>
  <c r="AN293" i="27"/>
  <c r="AN293" i="24"/>
  <c r="AN304" i="24" s="1"/>
  <c r="AN305" i="24" s="1"/>
  <c r="AU185" i="27"/>
  <c r="AU185" i="31" s="1"/>
  <c r="AU186" i="21"/>
  <c r="AU321" i="8"/>
  <c r="AS300" i="20"/>
  <c r="Y92" i="8"/>
  <c r="W71" i="20"/>
  <c r="W69" i="27" s="1"/>
  <c r="AJ278" i="20"/>
  <c r="AJ299" i="8"/>
  <c r="Z201" i="31"/>
  <c r="AI231" i="8"/>
  <c r="AE210" i="20"/>
  <c r="AS166" i="20"/>
  <c r="AS187" i="8"/>
  <c r="AS165" i="8"/>
  <c r="AS91" i="27"/>
  <c r="AS91" i="31" s="1"/>
  <c r="AS92" i="21"/>
  <c r="BA91" i="27"/>
  <c r="BA92" i="21"/>
  <c r="Z141" i="8"/>
  <c r="Z164" i="8" s="1"/>
  <c r="Y25" i="31"/>
  <c r="Y25" i="27"/>
  <c r="Y26" i="21"/>
  <c r="Y25" i="24"/>
  <c r="Y25" i="9"/>
  <c r="Y48" i="8"/>
  <c r="BB226" i="9"/>
  <c r="AX203" i="27"/>
  <c r="AX204" i="21"/>
  <c r="AQ344" i="20"/>
  <c r="AW47" i="27"/>
  <c r="AW48" i="21"/>
  <c r="X254" i="20"/>
  <c r="AC229" i="21"/>
  <c r="X253" i="21" s="1"/>
  <c r="AC228" i="27"/>
  <c r="AK158" i="31"/>
  <c r="BA297" i="9"/>
  <c r="BC320" i="9"/>
  <c r="BA275" i="21"/>
  <c r="BA274" i="27"/>
  <c r="BA274" i="31" s="1"/>
  <c r="AJ166" i="20"/>
  <c r="AJ187" i="8"/>
  <c r="AJ165" i="8"/>
  <c r="AU166" i="20"/>
  <c r="AU187" i="8"/>
  <c r="AU165" i="8"/>
  <c r="AQ158" i="31"/>
  <c r="AX180" i="31"/>
  <c r="Y320" i="8"/>
  <c r="W299" i="20"/>
  <c r="BE294" i="27"/>
  <c r="BE295" i="21"/>
  <c r="AD46" i="27"/>
  <c r="AD46" i="31" s="1"/>
  <c r="AL297" i="21"/>
  <c r="AL296" i="27"/>
  <c r="AL296" i="31" s="1"/>
  <c r="BC317" i="9"/>
  <c r="BA294" i="9"/>
  <c r="BA272" i="21"/>
  <c r="BA271" i="27"/>
  <c r="AM186" i="21"/>
  <c r="AM185" i="27"/>
  <c r="AM185" i="31" s="1"/>
  <c r="BA187" i="21"/>
  <c r="BA186" i="27"/>
  <c r="BA186" i="31" s="1"/>
  <c r="AQ73" i="20"/>
  <c r="AS94" i="8"/>
  <c r="AQ72" i="8"/>
  <c r="AY166" i="20"/>
  <c r="AY187" i="8"/>
  <c r="AY165" i="8"/>
  <c r="AE89" i="31"/>
  <c r="AJ180" i="31"/>
  <c r="AS202" i="31"/>
  <c r="AJ249" i="9"/>
  <c r="AJ272" i="9" s="1"/>
  <c r="AO226" i="21"/>
  <c r="AO225" i="27"/>
  <c r="AG292" i="31"/>
  <c r="AL90" i="31"/>
  <c r="AE292" i="31"/>
  <c r="AJ270" i="31"/>
  <c r="BI138" i="21"/>
  <c r="AY230" i="9"/>
  <c r="AA165" i="20"/>
  <c r="AA186" i="8"/>
  <c r="AX247" i="31"/>
  <c r="AE294" i="9"/>
  <c r="AG317" i="9"/>
  <c r="AE271" i="27"/>
  <c r="AE272" i="21"/>
  <c r="BK324" i="21"/>
  <c r="BK323" i="27"/>
  <c r="BK323" i="31" s="1"/>
  <c r="X352" i="20"/>
  <c r="X353" i="20" s="1"/>
  <c r="AT249" i="9"/>
  <c r="AT272" i="9" s="1"/>
  <c r="AY225" i="27"/>
  <c r="AY226" i="21"/>
  <c r="BK300" i="8"/>
  <c r="BK279" i="20"/>
  <c r="AQ204" i="9"/>
  <c r="AO181" i="27"/>
  <c r="AO182" i="21"/>
  <c r="BH232" i="20"/>
  <c r="BC254" i="8"/>
  <c r="BC277" i="8" s="1"/>
  <c r="AC223" i="31"/>
  <c r="X247" i="27"/>
  <c r="AB157" i="31"/>
  <c r="AX137" i="21"/>
  <c r="Z338" i="24"/>
  <c r="Z339" i="21"/>
  <c r="Z338" i="27"/>
  <c r="AE317" i="9"/>
  <c r="AC294" i="9"/>
  <c r="AC271" i="27"/>
  <c r="AC272" i="21"/>
  <c r="AH337" i="31"/>
  <c r="AC141" i="8"/>
  <c r="AC164" i="8" s="1"/>
  <c r="AB25" i="31"/>
  <c r="AB25" i="27"/>
  <c r="AB25" i="24"/>
  <c r="AB26" i="21"/>
  <c r="AB25" i="9"/>
  <c r="AB48" i="8"/>
  <c r="AC253" i="27"/>
  <c r="AH229" i="31"/>
  <c r="AC253" i="31" s="1"/>
  <c r="AC94" i="20"/>
  <c r="AG115" i="8"/>
  <c r="AG117" i="20" s="1"/>
  <c r="V45" i="31"/>
  <c r="V49" i="31" s="1"/>
  <c r="V49" i="27"/>
  <c r="V50" i="27" s="1"/>
  <c r="AV226" i="9"/>
  <c r="AR203" i="27"/>
  <c r="AR204" i="21"/>
  <c r="AF114" i="27"/>
  <c r="AF115" i="21"/>
  <c r="AA139" i="21" s="1"/>
  <c r="AE315" i="31"/>
  <c r="Z134" i="31"/>
  <c r="AZ339" i="9"/>
  <c r="AV317" i="21"/>
  <c r="AV316" i="27"/>
  <c r="AV316" i="24"/>
  <c r="AV327" i="24" s="1"/>
  <c r="AV328" i="24" s="1"/>
  <c r="BB113" i="27"/>
  <c r="BB114" i="21"/>
  <c r="AP343" i="8"/>
  <c r="AL322" i="20"/>
  <c r="AG115" i="21"/>
  <c r="AG114" i="27"/>
  <c r="AZ50" i="20"/>
  <c r="AZ71" i="8"/>
  <c r="AZ48" i="9"/>
  <c r="AZ49" i="8"/>
  <c r="AC47" i="27"/>
  <c r="AC47" i="31" s="1"/>
  <c r="AC70" i="9"/>
  <c r="AE93" i="9" s="1"/>
  <c r="AI116" i="9" s="1"/>
  <c r="AD140" i="9" s="1"/>
  <c r="AD163" i="9" s="1"/>
  <c r="AD186" i="9" s="1"/>
  <c r="AF209" i="9" s="1"/>
  <c r="AJ232" i="9" s="1"/>
  <c r="AE256" i="9" s="1"/>
  <c r="AE279" i="9" s="1"/>
  <c r="AP278" i="20"/>
  <c r="AP299" i="8"/>
  <c r="BC92" i="21"/>
  <c r="BC91" i="27"/>
  <c r="AA181" i="9"/>
  <c r="AA158" i="27"/>
  <c r="AA159" i="21"/>
  <c r="BB136" i="27"/>
  <c r="BG112" i="31"/>
  <c r="AY68" i="31"/>
  <c r="X294" i="27"/>
  <c r="X294" i="31" s="1"/>
  <c r="X295" i="21"/>
  <c r="Y90" i="27"/>
  <c r="Y90" i="31" s="1"/>
  <c r="Y91" i="21"/>
  <c r="AK114" i="8"/>
  <c r="AK116" i="20" s="1"/>
  <c r="AG93" i="20"/>
  <c r="V69" i="21"/>
  <c r="V73" i="21" s="1"/>
  <c r="V74" i="21" s="1"/>
  <c r="V74" i="20"/>
  <c r="V75" i="20" s="1"/>
  <c r="AN137" i="21"/>
  <c r="Y68" i="27"/>
  <c r="Y68" i="31" s="1"/>
  <c r="AA91" i="9"/>
  <c r="AI158" i="31"/>
  <c r="BL92" i="27"/>
  <c r="BL97" i="20"/>
  <c r="BL98" i="20" s="1"/>
  <c r="BB90" i="31"/>
  <c r="BH203" i="31"/>
  <c r="T248" i="21"/>
  <c r="U247" i="31"/>
  <c r="AC135" i="27"/>
  <c r="AH111" i="31"/>
  <c r="AG299" i="8"/>
  <c r="AG278" i="20"/>
  <c r="BJ301" i="27"/>
  <c r="BJ301" i="31" s="1"/>
  <c r="BJ302" i="21"/>
  <c r="AQ300" i="20"/>
  <c r="AS321" i="8"/>
  <c r="BA344" i="20"/>
  <c r="AY231" i="8"/>
  <c r="AU210" i="20"/>
  <c r="BD255" i="20"/>
  <c r="Y343" i="20"/>
  <c r="Y350" i="8"/>
  <c r="AG202" i="31"/>
  <c r="BN228" i="9"/>
  <c r="BJ205" i="27"/>
  <c r="BJ206" i="21"/>
  <c r="AR339" i="9"/>
  <c r="AN317" i="21"/>
  <c r="AN316" i="24"/>
  <c r="AN327" i="24" s="1"/>
  <c r="AN328" i="24" s="1"/>
  <c r="AN316" i="27"/>
  <c r="AQ230" i="31"/>
  <c r="AL254" i="31" s="1"/>
  <c r="AL254" i="27"/>
  <c r="AR180" i="31"/>
  <c r="AO202" i="31"/>
  <c r="AZ255" i="20"/>
  <c r="AN207" i="27"/>
  <c r="AN207" i="31" s="1"/>
  <c r="AN208" i="21"/>
  <c r="AI249" i="21"/>
  <c r="AV188" i="20"/>
  <c r="AX209" i="8"/>
  <c r="Y324" i="9"/>
  <c r="AC347" i="9" s="1"/>
  <c r="W301" i="9"/>
  <c r="BA114" i="27"/>
  <c r="BA115" i="21"/>
  <c r="AV139" i="21" s="1"/>
  <c r="T336" i="31"/>
  <c r="T350" i="31" s="1"/>
  <c r="T350" i="27"/>
  <c r="T351" i="27" s="1"/>
  <c r="U179" i="31"/>
  <c r="AI208" i="8"/>
  <c r="AG187" i="20"/>
  <c r="W46" i="27"/>
  <c r="W47" i="21"/>
  <c r="W50" i="21" s="1"/>
  <c r="W51" i="21" s="1"/>
  <c r="W51" i="20"/>
  <c r="W52" i="20" s="1"/>
  <c r="AV294" i="21"/>
  <c r="AV293" i="24"/>
  <c r="AV304" i="24" s="1"/>
  <c r="AV305" i="24" s="1"/>
  <c r="AV293" i="27"/>
  <c r="AJ255" i="20"/>
  <c r="BD114" i="21"/>
  <c r="BD113" i="27"/>
  <c r="BM339" i="9"/>
  <c r="Y248" i="9"/>
  <c r="Y271" i="9" s="1"/>
  <c r="AD224" i="27"/>
  <c r="AD225" i="21"/>
  <c r="AW158" i="31"/>
  <c r="AO292" i="31"/>
  <c r="AC292" i="31"/>
  <c r="AQ163" i="21"/>
  <c r="AZ298" i="9"/>
  <c r="BB321" i="9"/>
  <c r="BF344" i="9" s="1"/>
  <c r="AZ275" i="27"/>
  <c r="AZ275" i="31" s="1"/>
  <c r="AZ276" i="21"/>
  <c r="AT337" i="31"/>
  <c r="AX337" i="31"/>
  <c r="AY315" i="31"/>
  <c r="AM344" i="20"/>
  <c r="Y253" i="8"/>
  <c r="Y276" i="8" s="1"/>
  <c r="AD231" i="20"/>
  <c r="AS235" i="24"/>
  <c r="AN258" i="24"/>
  <c r="Z183" i="9"/>
  <c r="Z161" i="21"/>
  <c r="Z160" i="27"/>
  <c r="Z160" i="31" s="1"/>
  <c r="Y94" i="8"/>
  <c r="W72" i="8"/>
  <c r="AL180" i="31"/>
  <c r="AO93" i="8"/>
  <c r="AM72" i="20"/>
  <c r="AM74" i="20" s="1"/>
  <c r="AM75" i="20" s="1"/>
  <c r="BB94" i="20"/>
  <c r="BF115" i="8"/>
  <c r="AK249" i="21"/>
  <c r="AF296" i="9"/>
  <c r="AH319" i="9"/>
  <c r="AF273" i="27"/>
  <c r="AF273" i="31" s="1"/>
  <c r="AF274" i="21"/>
  <c r="BA315" i="31"/>
  <c r="BE137" i="9"/>
  <c r="BE160" i="9" s="1"/>
  <c r="AX255" i="20"/>
  <c r="X247" i="24"/>
  <c r="AC234" i="24"/>
  <c r="BA255" i="8"/>
  <c r="BA278" i="8" s="1"/>
  <c r="BF233" i="20"/>
  <c r="AZ182" i="9"/>
  <c r="AZ160" i="21"/>
  <c r="AZ159" i="27"/>
  <c r="BE166" i="20"/>
  <c r="BE187" i="8"/>
  <c r="BE165" i="8"/>
  <c r="W181" i="9"/>
  <c r="W159" i="21"/>
  <c r="W158" i="27"/>
  <c r="AW202" i="31"/>
  <c r="BB337" i="31"/>
  <c r="AB114" i="8"/>
  <c r="V25" i="34"/>
  <c r="X93" i="20"/>
  <c r="BL115" i="8"/>
  <c r="BL117" i="20" s="1"/>
  <c r="BH94" i="20"/>
  <c r="AD166" i="20"/>
  <c r="AD187" i="8"/>
  <c r="AD165" i="8"/>
  <c r="BP347" i="8"/>
  <c r="BP349" i="20" s="1"/>
  <c r="BL326" i="20"/>
  <c r="BK91" i="31"/>
  <c r="V157" i="31"/>
  <c r="AW292" i="31"/>
  <c r="AJ164" i="21"/>
  <c r="AJ163" i="27"/>
  <c r="AJ163" i="31" s="1"/>
  <c r="AY235" i="24"/>
  <c r="AT258" i="24"/>
  <c r="AF343" i="20"/>
  <c r="BB339" i="9"/>
  <c r="AX317" i="21"/>
  <c r="AX316" i="27"/>
  <c r="AX316" i="24"/>
  <c r="AX327" i="24" s="1"/>
  <c r="AX328" i="24" s="1"/>
  <c r="Y339" i="9"/>
  <c r="U317" i="21"/>
  <c r="U316" i="27"/>
  <c r="U316" i="31" s="1"/>
  <c r="U316" i="24"/>
  <c r="BF116" i="8"/>
  <c r="BF118" i="20" s="1"/>
  <c r="BB95" i="20"/>
  <c r="AP249" i="9"/>
  <c r="AP272" i="9" s="1"/>
  <c r="AU225" i="27"/>
  <c r="AU226" i="21"/>
  <c r="AD294" i="21"/>
  <c r="AD293" i="24"/>
  <c r="AD304" i="24" s="1"/>
  <c r="AD305" i="24" s="1"/>
  <c r="AD293" i="27"/>
  <c r="Y179" i="31"/>
  <c r="BF339" i="9"/>
  <c r="BB316" i="24"/>
  <c r="BB327" i="24" s="1"/>
  <c r="BB328" i="24" s="1"/>
  <c r="BB317" i="21"/>
  <c r="BB316" i="27"/>
  <c r="Z207" i="21"/>
  <c r="Z206" i="27"/>
  <c r="Z206" i="31" s="1"/>
  <c r="AO166" i="20"/>
  <c r="AO187" i="8"/>
  <c r="AO165" i="8"/>
  <c r="AD320" i="8"/>
  <c r="AB299" i="20"/>
  <c r="Z319" i="27"/>
  <c r="Z319" i="31" s="1"/>
  <c r="Z320" i="21"/>
  <c r="AY48" i="21"/>
  <c r="AY47" i="27"/>
  <c r="AM48" i="21"/>
  <c r="AM50" i="21" s="1"/>
  <c r="AM51" i="21" s="1"/>
  <c r="AM70" i="9"/>
  <c r="AO93" i="9" s="1"/>
  <c r="AS116" i="9" s="1"/>
  <c r="AN140" i="9" s="1"/>
  <c r="AN163" i="9" s="1"/>
  <c r="AN186" i="9" s="1"/>
  <c r="AP209" i="9" s="1"/>
  <c r="AT232" i="9" s="1"/>
  <c r="AO256" i="9" s="1"/>
  <c r="AO279" i="9" s="1"/>
  <c r="AZ70" i="21"/>
  <c r="AK294" i="9"/>
  <c r="AM317" i="9"/>
  <c r="AK271" i="27"/>
  <c r="AK272" i="21"/>
  <c r="AH115" i="8"/>
  <c r="AH117" i="20" s="1"/>
  <c r="AD94" i="20"/>
  <c r="AI141" i="8"/>
  <c r="AI164" i="8" s="1"/>
  <c r="AH25" i="31"/>
  <c r="AH25" i="27"/>
  <c r="AH25" i="24"/>
  <c r="AH26" i="21"/>
  <c r="AH25" i="9"/>
  <c r="AH48" i="8"/>
  <c r="X49" i="20"/>
  <c r="X70" i="8"/>
  <c r="X47" i="9"/>
  <c r="X49" i="8"/>
  <c r="BA235" i="24"/>
  <c r="AV258" i="24"/>
  <c r="BD325" i="9"/>
  <c r="BH348" i="9" s="1"/>
  <c r="BB302" i="9"/>
  <c r="AR137" i="21"/>
  <c r="AB270" i="31"/>
  <c r="AP340" i="27"/>
  <c r="AP340" i="31" s="1"/>
  <c r="AP341" i="21"/>
  <c r="AQ231" i="8"/>
  <c r="AM210" i="20"/>
  <c r="BE204" i="9"/>
  <c r="BC182" i="21"/>
  <c r="BC181" i="27"/>
  <c r="X277" i="20"/>
  <c r="X298" i="8"/>
  <c r="AL247" i="31"/>
  <c r="AB299" i="21"/>
  <c r="AB298" i="27"/>
  <c r="AB298" i="31" s="1"/>
  <c r="V89" i="31"/>
  <c r="V95" i="31" s="1"/>
  <c r="V95" i="27"/>
  <c r="V96" i="27" s="1"/>
  <c r="BD344" i="8"/>
  <c r="BD346" i="20" s="1"/>
  <c r="AZ323" i="20"/>
  <c r="AN322" i="21"/>
  <c r="AN321" i="27"/>
  <c r="AN321" i="31" s="1"/>
  <c r="AI207" i="27"/>
  <c r="AI207" i="31" s="1"/>
  <c r="AI208" i="21"/>
  <c r="BK340" i="9"/>
  <c r="BG318" i="21"/>
  <c r="BG317" i="27"/>
  <c r="BB189" i="20"/>
  <c r="BD210" i="8"/>
  <c r="BB188" i="8"/>
  <c r="AN337" i="31"/>
  <c r="Y185" i="9"/>
  <c r="Y162" i="27"/>
  <c r="Y162" i="31" s="1"/>
  <c r="Y163" i="21"/>
  <c r="AA301" i="9"/>
  <c r="AC324" i="9"/>
  <c r="AG347" i="9" s="1"/>
  <c r="BC211" i="20"/>
  <c r="BG232" i="8"/>
  <c r="AU158" i="31"/>
  <c r="AH180" i="31"/>
  <c r="AQ49" i="21"/>
  <c r="AQ51" i="20"/>
  <c r="AQ52" i="20" s="1"/>
  <c r="AQ137" i="9"/>
  <c r="AQ160" i="9" s="1"/>
  <c r="AT232" i="20"/>
  <c r="AO254" i="8"/>
  <c r="AO277" i="8" s="1"/>
  <c r="AP226" i="9"/>
  <c r="AL203" i="27"/>
  <c r="AL204" i="21"/>
  <c r="AR249" i="9"/>
  <c r="AR272" i="9" s="1"/>
  <c r="AW225" i="27"/>
  <c r="AW226" i="21"/>
  <c r="BB180" i="31"/>
  <c r="AZ232" i="20"/>
  <c r="AU254" i="8"/>
  <c r="AU277" i="8" s="1"/>
  <c r="AC113" i="21"/>
  <c r="X137" i="21" s="1"/>
  <c r="AC112" i="27"/>
  <c r="AE254" i="20"/>
  <c r="W251" i="27"/>
  <c r="AB227" i="31"/>
  <c r="W251" i="31" s="1"/>
  <c r="Z49" i="20"/>
  <c r="Z70" i="8"/>
  <c r="Z47" i="9"/>
  <c r="AV247" i="31"/>
  <c r="AD207" i="27"/>
  <c r="AD207" i="31" s="1"/>
  <c r="AD208" i="21"/>
  <c r="BA135" i="31"/>
  <c r="P269" i="31"/>
  <c r="P281" i="31" s="1"/>
  <c r="P281" i="27"/>
  <c r="P282" i="27" s="1"/>
  <c r="BC70" i="9"/>
  <c r="AC254" i="20"/>
  <c r="BK256" i="20"/>
  <c r="W269" i="31"/>
  <c r="AG249" i="21"/>
  <c r="AK299" i="27"/>
  <c r="AK299" i="31" s="1"/>
  <c r="AK300" i="21"/>
  <c r="X248" i="21"/>
  <c r="AL321" i="9"/>
  <c r="AP344" i="9" s="1"/>
  <c r="AP345" i="21" s="1"/>
  <c r="AJ298" i="9"/>
  <c r="AJ276" i="21"/>
  <c r="AJ275" i="27"/>
  <c r="AJ275" i="31" s="1"/>
  <c r="AD203" i="9"/>
  <c r="AB180" i="27"/>
  <c r="AB181" i="21"/>
  <c r="AV69" i="27"/>
  <c r="AV69" i="31" s="1"/>
  <c r="AX92" i="9"/>
  <c r="BB115" i="9" s="1"/>
  <c r="AW139" i="9" s="1"/>
  <c r="AW162" i="9" s="1"/>
  <c r="AI135" i="31"/>
  <c r="AX136" i="27"/>
  <c r="BC112" i="31"/>
  <c r="AM249" i="21"/>
  <c r="AU344" i="20"/>
  <c r="AB165" i="20"/>
  <c r="AB186" i="8"/>
  <c r="BO115" i="21"/>
  <c r="BJ138" i="9"/>
  <c r="BJ161" i="9" s="1"/>
  <c r="AE158" i="31"/>
  <c r="T315" i="24"/>
  <c r="T327" i="24" s="1"/>
  <c r="T328" i="24" s="1"/>
  <c r="X338" i="9"/>
  <c r="T316" i="21"/>
  <c r="T315" i="27"/>
  <c r="T315" i="31" s="1"/>
  <c r="BD50" i="20"/>
  <c r="BD71" i="8"/>
  <c r="BD48" i="9"/>
  <c r="BD49" i="8"/>
  <c r="AB235" i="24"/>
  <c r="W258" i="24"/>
  <c r="AT293" i="27"/>
  <c r="AT293" i="24"/>
  <c r="AT304" i="24" s="1"/>
  <c r="AT305" i="24" s="1"/>
  <c r="AT294" i="21"/>
  <c r="AK137" i="9"/>
  <c r="AK160" i="9" s="1"/>
  <c r="AE209" i="8"/>
  <c r="AC188" i="20"/>
  <c r="S269" i="31"/>
  <c r="AF247" i="31"/>
  <c r="AH270" i="31"/>
  <c r="AV249" i="9"/>
  <c r="AV272" i="9" s="1"/>
  <c r="BA225" i="27"/>
  <c r="BA226" i="21"/>
  <c r="AC72" i="20"/>
  <c r="AE93" i="8"/>
  <c r="AP255" i="20"/>
  <c r="AR182" i="9"/>
  <c r="AR160" i="21"/>
  <c r="AR159" i="27"/>
  <c r="AB208" i="8"/>
  <c r="Z187" i="20"/>
  <c r="AR342" i="27"/>
  <c r="AR342" i="31" s="1"/>
  <c r="AZ322" i="20"/>
  <c r="BD343" i="8"/>
  <c r="AK204" i="9"/>
  <c r="AI181" i="27"/>
  <c r="AI182" i="21"/>
  <c r="AA184" i="9"/>
  <c r="AA161" i="27"/>
  <c r="AA161" i="31" s="1"/>
  <c r="AA162" i="21"/>
  <c r="BG250" i="9"/>
  <c r="BG273" i="9" s="1"/>
  <c r="BL227" i="21"/>
  <c r="BL226" i="27"/>
  <c r="R179" i="31"/>
  <c r="R188" i="31" s="1"/>
  <c r="R188" i="27"/>
  <c r="R189" i="27" s="1"/>
  <c r="T247" i="24"/>
  <c r="Y234" i="24"/>
  <c r="AO249" i="21"/>
  <c r="AR247" i="31"/>
  <c r="AC136" i="21"/>
  <c r="V291" i="31"/>
  <c r="AC50" i="20"/>
  <c r="AC71" i="8"/>
  <c r="AC48" i="9"/>
  <c r="AC49" i="8"/>
  <c r="AE93" i="20"/>
  <c r="AI114" i="8"/>
  <c r="AI116" i="20" s="1"/>
  <c r="AB92" i="9"/>
  <c r="AR69" i="27"/>
  <c r="AR69" i="31" s="1"/>
  <c r="AR70" i="21"/>
  <c r="AY202" i="31"/>
  <c r="BC116" i="20"/>
  <c r="AB255" i="20"/>
  <c r="AG229" i="27"/>
  <c r="AG230" i="21"/>
  <c r="AB254" i="21" s="1"/>
  <c r="AS345" i="8"/>
  <c r="AS347" i="20" s="1"/>
  <c r="AO324" i="20"/>
  <c r="AS185" i="27"/>
  <c r="AS185" i="31" s="1"/>
  <c r="AS186" i="21"/>
  <c r="BD278" i="20"/>
  <c r="BD299" i="8"/>
  <c r="BJ232" i="20"/>
  <c r="BE254" i="8"/>
  <c r="BE277" i="8" s="1"/>
  <c r="X203" i="9"/>
  <c r="V180" i="27"/>
  <c r="V181" i="21"/>
  <c r="AO315" i="31"/>
  <c r="T181" i="9"/>
  <c r="T158" i="27"/>
  <c r="T159" i="21"/>
  <c r="T166" i="21" s="1"/>
  <c r="T167" i="21" s="1"/>
  <c r="T165" i="9"/>
  <c r="AC162" i="27"/>
  <c r="AC162" i="31" s="1"/>
  <c r="AF249" i="9"/>
  <c r="AF272" i="9" s="1"/>
  <c r="AK226" i="21"/>
  <c r="AK225" i="27"/>
  <c r="Z237" i="20"/>
  <c r="U260" i="20"/>
  <c r="AL294" i="21"/>
  <c r="AL293" i="27"/>
  <c r="AL293" i="24"/>
  <c r="AL304" i="24" s="1"/>
  <c r="AL305" i="24" s="1"/>
  <c r="AQ207" i="9"/>
  <c r="AO185" i="21"/>
  <c r="AO184" i="27"/>
  <c r="AO184" i="31" s="1"/>
  <c r="W90" i="27"/>
  <c r="W97" i="20"/>
  <c r="W98" i="20" s="1"/>
  <c r="BI166" i="20"/>
  <c r="BI187" i="8"/>
  <c r="BI165" i="8"/>
  <c r="BM282" i="20"/>
  <c r="BM303" i="8"/>
  <c r="AG232" i="20"/>
  <c r="AB254" i="8"/>
  <c r="AB277" i="8" s="1"/>
  <c r="AW325" i="9"/>
  <c r="BA348" i="9" s="1"/>
  <c r="AU302" i="9"/>
  <c r="AI116" i="21"/>
  <c r="AD140" i="21" s="1"/>
  <c r="AD139" i="9"/>
  <c r="AD162" i="9" s="1"/>
  <c r="AZ299" i="8"/>
  <c r="AZ278" i="20"/>
  <c r="S246" i="31"/>
  <c r="AM202" i="31"/>
  <c r="AM254" i="8"/>
  <c r="AM277" i="8" s="1"/>
  <c r="AR232" i="20"/>
  <c r="AN224" i="31"/>
  <c r="AI248" i="27"/>
  <c r="AV164" i="21"/>
  <c r="AV163" i="27"/>
  <c r="AV163" i="31" s="1"/>
  <c r="AW92" i="21"/>
  <c r="AW91" i="27"/>
  <c r="AW91" i="31" s="1"/>
  <c r="AM325" i="9"/>
  <c r="AQ348" i="9" s="1"/>
  <c r="AK302" i="9"/>
  <c r="AO162" i="27"/>
  <c r="AO162" i="31" s="1"/>
  <c r="AW251" i="9"/>
  <c r="AW274" i="9" s="1"/>
  <c r="BB228" i="21"/>
  <c r="AW252" i="21" s="1"/>
  <c r="BB227" i="27"/>
  <c r="BD227" i="27"/>
  <c r="AY251" i="9"/>
  <c r="AY274" i="9" s="1"/>
  <c r="BD228" i="21"/>
  <c r="AY252" i="21" s="1"/>
  <c r="AP94" i="20"/>
  <c r="AT115" i="8"/>
  <c r="AT117" i="20" s="1"/>
  <c r="AY204" i="9"/>
  <c r="AW182" i="21"/>
  <c r="AW181" i="27"/>
  <c r="AU296" i="21"/>
  <c r="AU295" i="27"/>
  <c r="AU295" i="31" s="1"/>
  <c r="AH321" i="8"/>
  <c r="AF300" i="20"/>
  <c r="U283" i="20"/>
  <c r="U284" i="20" s="1"/>
  <c r="AU315" i="31"/>
  <c r="AP188" i="8"/>
  <c r="AY210" i="20"/>
  <c r="BC231" i="8"/>
  <c r="AO94" i="9"/>
  <c r="AE225" i="9"/>
  <c r="AA202" i="27"/>
  <c r="AA203" i="21"/>
  <c r="AR50" i="20"/>
  <c r="AR71" i="8"/>
  <c r="AR48" i="9"/>
  <c r="AR49" i="8"/>
  <c r="AN50" i="20"/>
  <c r="AN71" i="8"/>
  <c r="AN48" i="9"/>
  <c r="AN49" i="8"/>
  <c r="BI300" i="21"/>
  <c r="BI299" i="27"/>
  <c r="BI299" i="31" s="1"/>
  <c r="BN345" i="27"/>
  <c r="BN345" i="31" s="1"/>
  <c r="BF249" i="27"/>
  <c r="BK225" i="31"/>
  <c r="AI115" i="27"/>
  <c r="BL93" i="21"/>
  <c r="BP115" i="9"/>
  <c r="BL95" i="9"/>
  <c r="AG206" i="27"/>
  <c r="AG206" i="31" s="1"/>
  <c r="AG207" i="21"/>
  <c r="W71" i="9"/>
  <c r="W49" i="9"/>
  <c r="AR226" i="9"/>
  <c r="AN203" i="27"/>
  <c r="AN204" i="21"/>
  <c r="AM47" i="27"/>
  <c r="AM47" i="31" s="1"/>
  <c r="BE116" i="20"/>
  <c r="AH247" i="31"/>
  <c r="AY300" i="20"/>
  <c r="BA321" i="8"/>
  <c r="W274" i="27"/>
  <c r="W274" i="31" s="1"/>
  <c r="W275" i="21"/>
  <c r="AF92" i="8"/>
  <c r="AD71" i="20"/>
  <c r="AD136" i="9"/>
  <c r="AD159" i="9" s="1"/>
  <c r="BB115" i="8"/>
  <c r="BB117" i="20" s="1"/>
  <c r="AX94" i="20"/>
  <c r="AL339" i="9"/>
  <c r="AH316" i="24"/>
  <c r="AH327" i="24" s="1"/>
  <c r="AH328" i="24" s="1"/>
  <c r="AH316" i="27"/>
  <c r="AH317" i="21"/>
  <c r="AP180" i="31"/>
  <c r="AE138" i="9"/>
  <c r="AE161" i="9" s="1"/>
  <c r="BM167" i="20"/>
  <c r="BM168" i="20" s="1"/>
  <c r="AC92" i="21"/>
  <c r="AC91" i="27"/>
  <c r="AC91" i="31" s="1"/>
  <c r="AJ247" i="31"/>
  <c r="AC113" i="27"/>
  <c r="AC114" i="21"/>
  <c r="X138" i="21" s="1"/>
  <c r="AW294" i="9"/>
  <c r="AY317" i="9"/>
  <c r="AW272" i="21"/>
  <c r="AW271" i="27"/>
  <c r="AG300" i="20"/>
  <c r="AI321" i="8"/>
  <c r="BH182" i="31"/>
  <c r="Z210" i="8"/>
  <c r="X188" i="8"/>
  <c r="AG225" i="9"/>
  <c r="AC203" i="21"/>
  <c r="AC202" i="27"/>
  <c r="T295" i="21"/>
  <c r="T294" i="27"/>
  <c r="T294" i="31" s="1"/>
  <c r="AN322" i="20"/>
  <c r="AR343" i="8"/>
  <c r="BC251" i="27"/>
  <c r="BH227" i="31"/>
  <c r="BC251" i="31" s="1"/>
  <c r="AM204" i="9"/>
  <c r="AK182" i="21"/>
  <c r="AK181" i="27"/>
  <c r="V201" i="31"/>
  <c r="AU292" i="31"/>
  <c r="AT50" i="20"/>
  <c r="AT71" i="8"/>
  <c r="AT48" i="9"/>
  <c r="AT49" i="8"/>
  <c r="AS204" i="9"/>
  <c r="AQ182" i="21"/>
  <c r="AQ181" i="27"/>
  <c r="AS158" i="31"/>
  <c r="BD226" i="9"/>
  <c r="AZ204" i="21"/>
  <c r="AZ203" i="27"/>
  <c r="BB182" i="9"/>
  <c r="BB159" i="27"/>
  <c r="BB160" i="21"/>
  <c r="AR344" i="27"/>
  <c r="AR344" i="31" s="1"/>
  <c r="AR345" i="21"/>
  <c r="S157" i="31"/>
  <c r="S165" i="31" s="1"/>
  <c r="S165" i="27"/>
  <c r="S166" i="27" s="1"/>
  <c r="AM232" i="20"/>
  <c r="AH254" i="8"/>
  <c r="AH277" i="8" s="1"/>
  <c r="AW137" i="9"/>
  <c r="AW160" i="9" s="1"/>
  <c r="BB167" i="20"/>
  <c r="BB168" i="20" s="1"/>
  <c r="BD46" i="31"/>
  <c r="AL188" i="20"/>
  <c r="AN209" i="8"/>
  <c r="AM48" i="31"/>
  <c r="Y71" i="20"/>
  <c r="AA92" i="8"/>
  <c r="AC181" i="9"/>
  <c r="AC158" i="27"/>
  <c r="AC159" i="21"/>
  <c r="AN226" i="9"/>
  <c r="AJ203" i="27"/>
  <c r="AJ204" i="21"/>
  <c r="AB201" i="31"/>
  <c r="AX50" i="20"/>
  <c r="AX71" i="8"/>
  <c r="AX48" i="9"/>
  <c r="AX49" i="8"/>
  <c r="BK74" i="20"/>
  <c r="BK75" i="20" s="1"/>
  <c r="BK71" i="21"/>
  <c r="AR90" i="31"/>
  <c r="BD208" i="9"/>
  <c r="BB186" i="21"/>
  <c r="BB185" i="27"/>
  <c r="BB185" i="31" s="1"/>
  <c r="AQ94" i="9"/>
  <c r="AO72" i="9"/>
  <c r="BE235" i="24"/>
  <c r="AZ258" i="24"/>
  <c r="AE298" i="8"/>
  <c r="AE277" i="20"/>
  <c r="U293" i="24"/>
  <c r="U304" i="24" s="1"/>
  <c r="U305" i="24" s="1"/>
  <c r="U294" i="21"/>
  <c r="U293" i="27"/>
  <c r="BE300" i="20"/>
  <c r="BG321" i="8"/>
  <c r="AM301" i="8"/>
  <c r="AM280" i="20"/>
  <c r="AC254" i="8"/>
  <c r="AC277" i="8" s="1"/>
  <c r="AH232" i="20"/>
  <c r="BD137" i="21"/>
  <c r="BE344" i="20"/>
  <c r="BC72" i="20"/>
  <c r="BE93" i="8"/>
  <c r="AC277" i="20"/>
  <c r="AC298" i="8"/>
  <c r="V137" i="9"/>
  <c r="V160" i="9" s="1"/>
  <c r="AA118" i="9"/>
  <c r="V142" i="9" s="1"/>
  <c r="AZ209" i="8"/>
  <c r="AX188" i="20"/>
  <c r="X202" i="31"/>
  <c r="AB136" i="9"/>
  <c r="AB159" i="9" s="1"/>
  <c r="AL224" i="31"/>
  <c r="AG248" i="27"/>
  <c r="AM324" i="20"/>
  <c r="AQ345" i="8"/>
  <c r="AQ347" i="20" s="1"/>
  <c r="AT324" i="9"/>
  <c r="AX347" i="9" s="1"/>
  <c r="AR301" i="9"/>
  <c r="X293" i="9"/>
  <c r="Z316" i="9"/>
  <c r="X270" i="24"/>
  <c r="X281" i="24" s="1"/>
  <c r="X282" i="24" s="1"/>
  <c r="X271" i="21"/>
  <c r="X270" i="27"/>
  <c r="AR224" i="31"/>
  <c r="AM248" i="27"/>
  <c r="AL182" i="9"/>
  <c r="AL159" i="27"/>
  <c r="AL160" i="21"/>
  <c r="AP115" i="8"/>
  <c r="AP117" i="20" s="1"/>
  <c r="AL94" i="20"/>
  <c r="AA49" i="20"/>
  <c r="AA70" i="8"/>
  <c r="AA47" i="9"/>
  <c r="AT229" i="31"/>
  <c r="AO253" i="31" s="1"/>
  <c r="AO253" i="27"/>
  <c r="AC89" i="31"/>
  <c r="AM315" i="31"/>
  <c r="P246" i="31"/>
  <c r="U234" i="31"/>
  <c r="P258" i="31" s="1"/>
  <c r="AG204" i="9"/>
  <c r="AE181" i="27"/>
  <c r="AE182" i="21"/>
  <c r="R292" i="24"/>
  <c r="R304" i="24" s="1"/>
  <c r="R305" i="24" s="1"/>
  <c r="R292" i="27"/>
  <c r="R292" i="31" s="1"/>
  <c r="R293" i="21"/>
  <c r="AH340" i="9"/>
  <c r="AD317" i="27"/>
  <c r="AD317" i="31" s="1"/>
  <c r="AD318" i="21"/>
  <c r="AW230" i="9"/>
  <c r="Y269" i="31"/>
  <c r="AJ90" i="31"/>
  <c r="AW315" i="31"/>
  <c r="AD185" i="21"/>
  <c r="AD184" i="27"/>
  <c r="AD184" i="31" s="1"/>
  <c r="Y338" i="9"/>
  <c r="U315" i="24"/>
  <c r="U315" i="27"/>
  <c r="U316" i="21"/>
  <c r="AG315" i="31"/>
  <c r="AQ187" i="8"/>
  <c r="AQ166" i="20"/>
  <c r="AQ165" i="8"/>
  <c r="AY115" i="21"/>
  <c r="AT139" i="21" s="1"/>
  <c r="AY114" i="27"/>
  <c r="AP247" i="31"/>
  <c r="BI114" i="9"/>
  <c r="Z163" i="21"/>
  <c r="Z162" i="27"/>
  <c r="Z162" i="31" s="1"/>
  <c r="AA165" i="8"/>
  <c r="U236" i="21"/>
  <c r="P259" i="21"/>
  <c r="AM91" i="27"/>
  <c r="AM91" i="31" s="1"/>
  <c r="AM92" i="21"/>
  <c r="BD337" i="31"/>
  <c r="AY249" i="21"/>
  <c r="X225" i="9"/>
  <c r="T203" i="21"/>
  <c r="T212" i="21" s="1"/>
  <c r="T213" i="21" s="1"/>
  <c r="T202" i="27"/>
  <c r="R122" i="34"/>
  <c r="R132" i="34" s="1"/>
  <c r="T211" i="9"/>
  <c r="T293" i="9"/>
  <c r="V316" i="9"/>
  <c r="T271" i="21"/>
  <c r="T270" i="27"/>
  <c r="T270" i="24"/>
  <c r="T281" i="24" s="1"/>
  <c r="T282" i="24" s="1"/>
  <c r="AO248" i="27"/>
  <c r="AT224" i="31"/>
  <c r="AW344" i="20"/>
  <c r="Z71" i="20"/>
  <c r="Z70" i="21" s="1"/>
  <c r="AB92" i="8"/>
  <c r="AT94" i="20"/>
  <c r="AX115" i="8"/>
  <c r="AX117" i="20" s="1"/>
  <c r="AX249" i="9"/>
  <c r="AX272" i="9" s="1"/>
  <c r="BC225" i="27"/>
  <c r="BC226" i="21"/>
  <c r="BC68" i="31"/>
  <c r="AU163" i="21"/>
  <c r="AY92" i="21"/>
  <c r="AY91" i="27"/>
  <c r="AB299" i="8"/>
  <c r="AB278" i="20"/>
  <c r="AM299" i="27"/>
  <c r="AM299" i="31" s="1"/>
  <c r="AM300" i="21"/>
  <c r="AX341" i="21"/>
  <c r="AX340" i="27"/>
  <c r="AX340" i="31" s="1"/>
  <c r="AA319" i="27"/>
  <c r="AA319" i="31" s="1"/>
  <c r="AA320" i="21"/>
  <c r="AI186" i="21"/>
  <c r="AI185" i="27"/>
  <c r="AI185" i="31" s="1"/>
  <c r="AA137" i="27"/>
  <c r="AF113" i="31"/>
  <c r="AI113" i="21"/>
  <c r="AS339" i="21"/>
  <c r="AS338" i="27"/>
  <c r="AS338" i="24"/>
  <c r="AS350" i="24" s="1"/>
  <c r="AS351" i="24" s="1"/>
  <c r="AC163" i="21"/>
  <c r="T306" i="20"/>
  <c r="T307" i="20" s="1"/>
  <c r="T355" i="20" s="1"/>
  <c r="AF252" i="27"/>
  <c r="AK228" i="31"/>
  <c r="AF252" i="31" s="1"/>
  <c r="Y246" i="31"/>
  <c r="AU137" i="9"/>
  <c r="AU160" i="9" s="1"/>
  <c r="AA113" i="27"/>
  <c r="AA114" i="21"/>
  <c r="AA120" i="20"/>
  <c r="AA121" i="20" s="1"/>
  <c r="BM259" i="20"/>
  <c r="BR233" i="27"/>
  <c r="BR234" i="21"/>
  <c r="BM258" i="21" s="1"/>
  <c r="BJ343" i="8"/>
  <c r="BF322" i="20"/>
  <c r="AX226" i="9"/>
  <c r="AT203" i="27"/>
  <c r="AT204" i="21"/>
  <c r="AN249" i="9"/>
  <c r="AN272" i="9" s="1"/>
  <c r="AS225" i="27"/>
  <c r="AS226" i="21"/>
  <c r="AS72" i="20"/>
  <c r="AU93" i="8"/>
  <c r="AL249" i="9"/>
  <c r="AL272" i="9" s="1"/>
  <c r="AQ225" i="27"/>
  <c r="AQ226" i="21"/>
  <c r="BA47" i="27"/>
  <c r="BA70" i="9"/>
  <c r="BA49" i="9"/>
  <c r="AI294" i="9"/>
  <c r="AK317" i="9"/>
  <c r="AI272" i="21"/>
  <c r="AI271" i="27"/>
  <c r="AQ302" i="9"/>
  <c r="AS325" i="9"/>
  <c r="AW348" i="9" s="1"/>
  <c r="V68" i="27"/>
  <c r="X91" i="9"/>
  <c r="AC184" i="9"/>
  <c r="AC162" i="21"/>
  <c r="AC161" i="27"/>
  <c r="AC161" i="31" s="1"/>
  <c r="AK93" i="8"/>
  <c r="AI72" i="20"/>
  <c r="Q247" i="24"/>
  <c r="V234" i="24"/>
  <c r="AF95" i="20"/>
  <c r="AJ116" i="8"/>
  <c r="AJ118" i="20" s="1"/>
  <c r="AA225" i="9"/>
  <c r="W202" i="27"/>
  <c r="W203" i="21"/>
  <c r="BG166" i="20"/>
  <c r="BG187" i="8"/>
  <c r="BG165" i="8"/>
  <c r="AO163" i="21"/>
  <c r="BJ113" i="27"/>
  <c r="AE166" i="20"/>
  <c r="AE187" i="8"/>
  <c r="AE165" i="8"/>
  <c r="BA341" i="9"/>
  <c r="AW318" i="27"/>
  <c r="AW318" i="31" s="1"/>
  <c r="AW319" i="21"/>
  <c r="BD92" i="9"/>
  <c r="AF276" i="21"/>
  <c r="AF275" i="27"/>
  <c r="AF275" i="31" s="1"/>
  <c r="W320" i="8"/>
  <c r="U299" i="20"/>
  <c r="U304" i="8"/>
  <c r="U352" i="8" s="1"/>
  <c r="AB134" i="31"/>
  <c r="AJ233" i="20"/>
  <c r="AE255" i="8"/>
  <c r="AE278" i="8" s="1"/>
  <c r="AG141" i="8"/>
  <c r="AG164" i="8" s="1"/>
  <c r="AF25" i="31"/>
  <c r="AF25" i="27"/>
  <c r="AF25" i="24"/>
  <c r="AF26" i="21"/>
  <c r="AF25" i="9"/>
  <c r="AF48" i="8"/>
  <c r="AZ270" i="31"/>
  <c r="BF255" i="20"/>
  <c r="BC338" i="24"/>
  <c r="BC350" i="24" s="1"/>
  <c r="BC351" i="24" s="1"/>
  <c r="BC339" i="21"/>
  <c r="BC338" i="27"/>
  <c r="AF180" i="31"/>
  <c r="Z325" i="8"/>
  <c r="AD348" i="8" s="1"/>
  <c r="BD114" i="31"/>
  <c r="AY138" i="31" s="1"/>
  <c r="AY138" i="27"/>
  <c r="BL259" i="20"/>
  <c r="X69" i="21"/>
  <c r="AU112" i="31"/>
  <c r="AP136" i="27"/>
  <c r="BF250" i="21"/>
  <c r="X291" i="31"/>
  <c r="AD93" i="9"/>
  <c r="AH116" i="9" s="1"/>
  <c r="AC140" i="9" s="1"/>
  <c r="AC163" i="9" s="1"/>
  <c r="AC186" i="9" s="1"/>
  <c r="AE209" i="9" s="1"/>
  <c r="AI232" i="9" s="1"/>
  <c r="AD256" i="9" s="1"/>
  <c r="AD279" i="9" s="1"/>
  <c r="AM186" i="9"/>
  <c r="AM163" i="27"/>
  <c r="AM163" i="31" s="1"/>
  <c r="AM164" i="21"/>
  <c r="AF253" i="8"/>
  <c r="AF276" i="8" s="1"/>
  <c r="AK231" i="20"/>
  <c r="AW235" i="24"/>
  <c r="AR258" i="24"/>
  <c r="Z49" i="8"/>
  <c r="AM292" i="31"/>
  <c r="AO321" i="21"/>
  <c r="AO320" i="27"/>
  <c r="AO320" i="31" s="1"/>
  <c r="AO72" i="21"/>
  <c r="AO71" i="27"/>
  <c r="BG231" i="8"/>
  <c r="BC210" i="20"/>
  <c r="AD90" i="27"/>
  <c r="AD90" i="31" s="1"/>
  <c r="AH113" i="9"/>
  <c r="AH113" i="27" s="1"/>
  <c r="BL322" i="8"/>
  <c r="BJ301" i="20"/>
  <c r="AR278" i="20"/>
  <c r="AR299" i="8"/>
  <c r="AX46" i="31"/>
  <c r="AO235" i="24"/>
  <c r="AJ258" i="24"/>
  <c r="BO346" i="27"/>
  <c r="BO346" i="31" s="1"/>
  <c r="BO347" i="21"/>
  <c r="AP293" i="27"/>
  <c r="AP294" i="21"/>
  <c r="AP293" i="24"/>
  <c r="AP304" i="24" s="1"/>
  <c r="AP305" i="24" s="1"/>
  <c r="AG339" i="21"/>
  <c r="AG338" i="27"/>
  <c r="AG338" i="24"/>
  <c r="W253" i="8"/>
  <c r="W276" i="8" s="1"/>
  <c r="AB231" i="20"/>
  <c r="AB234" i="8"/>
  <c r="W258" i="8" s="1"/>
  <c r="AR46" i="31"/>
  <c r="BE114" i="9"/>
  <c r="AD340" i="9"/>
  <c r="Z317" i="27"/>
  <c r="Z317" i="31" s="1"/>
  <c r="Z318" i="21"/>
  <c r="AK47" i="27"/>
  <c r="AK47" i="31" s="1"/>
  <c r="AK48" i="21"/>
  <c r="AK235" i="24"/>
  <c r="AF258" i="24"/>
  <c r="AZ136" i="27"/>
  <c r="BE112" i="31"/>
  <c r="BA210" i="20"/>
  <c r="BE231" i="8"/>
  <c r="AR136" i="27"/>
  <c r="AW112" i="31"/>
  <c r="AF90" i="27"/>
  <c r="AF91" i="21"/>
  <c r="AD323" i="20"/>
  <c r="AH344" i="8"/>
  <c r="AH346" i="20" s="1"/>
  <c r="AS254" i="8"/>
  <c r="AS277" i="8" s="1"/>
  <c r="AX232" i="20"/>
  <c r="AX299" i="21"/>
  <c r="AX298" i="27"/>
  <c r="AX298" i="31" s="1"/>
  <c r="AG49" i="20"/>
  <c r="AG70" i="8"/>
  <c r="AG47" i="9"/>
  <c r="AE186" i="27"/>
  <c r="AE186" i="31" s="1"/>
  <c r="AE187" i="21"/>
  <c r="AO186" i="21"/>
  <c r="AO185" i="27"/>
  <c r="AO185" i="31" s="1"/>
  <c r="BC297" i="9"/>
  <c r="BE320" i="9"/>
  <c r="BI343" i="9" s="1"/>
  <c r="BC274" i="27"/>
  <c r="BC274" i="31" s="1"/>
  <c r="BC275" i="21"/>
  <c r="AZ90" i="31"/>
  <c r="AS115" i="31"/>
  <c r="AN139" i="31" s="1"/>
  <c r="AN139" i="27"/>
  <c r="AB294" i="21"/>
  <c r="AB293" i="27"/>
  <c r="AB293" i="24"/>
  <c r="AB304" i="24" s="1"/>
  <c r="AB305" i="24" s="1"/>
  <c r="BC344" i="20"/>
  <c r="AS210" i="20"/>
  <c r="AW231" i="8"/>
  <c r="AJ114" i="21"/>
  <c r="AJ113" i="27"/>
  <c r="AZ256" i="20"/>
  <c r="AI50" i="20"/>
  <c r="AI71" i="8"/>
  <c r="AI48" i="9"/>
  <c r="AI49" i="8"/>
  <c r="AT207" i="27"/>
  <c r="AT207" i="31" s="1"/>
  <c r="AT208" i="21"/>
  <c r="BD293" i="31"/>
  <c r="AU204" i="9"/>
  <c r="AS182" i="21"/>
  <c r="AS181" i="27"/>
  <c r="BB137" i="21"/>
  <c r="X68" i="27"/>
  <c r="X68" i="31" s="1"/>
  <c r="Z91" i="9"/>
  <c r="BC94" i="9"/>
  <c r="AH231" i="8"/>
  <c r="AD210" i="20"/>
  <c r="AW166" i="20"/>
  <c r="AW187" i="8"/>
  <c r="AW165" i="8"/>
  <c r="Y46" i="27"/>
  <c r="Y46" i="31" s="1"/>
  <c r="Y47" i="21"/>
  <c r="AW204" i="9"/>
  <c r="AU181" i="27"/>
  <c r="AU182" i="21"/>
  <c r="AJ137" i="21"/>
  <c r="AG322" i="20"/>
  <c r="AK343" i="8"/>
  <c r="AK345" i="20" s="1"/>
  <c r="AP252" i="9"/>
  <c r="AP275" i="9" s="1"/>
  <c r="AU228" i="27"/>
  <c r="AU229" i="21"/>
  <c r="AP253" i="21" s="1"/>
  <c r="AF343" i="8"/>
  <c r="AF345" i="20" s="1"/>
  <c r="AB322" i="20"/>
  <c r="BE339" i="21"/>
  <c r="BE338" i="27"/>
  <c r="BE338" i="24"/>
  <c r="BQ116" i="8"/>
  <c r="BM95" i="20"/>
  <c r="BM95" i="8"/>
  <c r="AA293" i="27"/>
  <c r="AA293" i="31" s="1"/>
  <c r="AA294" i="21"/>
  <c r="AA293" i="24"/>
  <c r="AA304" i="24" s="1"/>
  <c r="AA305" i="24" s="1"/>
  <c r="AY344" i="20"/>
  <c r="AA339" i="9"/>
  <c r="W316" i="27"/>
  <c r="W317" i="21"/>
  <c r="W316" i="24"/>
  <c r="W327" i="24" s="1"/>
  <c r="W328" i="24" s="1"/>
  <c r="BL71" i="9"/>
  <c r="AV252" i="9"/>
  <c r="AV275" i="9" s="1"/>
  <c r="BA229" i="21"/>
  <c r="AV253" i="21" s="1"/>
  <c r="BA228" i="27"/>
  <c r="AJ293" i="27"/>
  <c r="AJ293" i="24"/>
  <c r="AJ304" i="24" s="1"/>
  <c r="AJ305" i="24" s="1"/>
  <c r="AJ294" i="21"/>
  <c r="AM257" i="20"/>
  <c r="AR231" i="27"/>
  <c r="AR232" i="21"/>
  <c r="AM256" i="21" s="1"/>
  <c r="AN301" i="9"/>
  <c r="AP324" i="9"/>
  <c r="AT347" i="9" s="1"/>
  <c r="AC277" i="21"/>
  <c r="AC276" i="27"/>
  <c r="AC276" i="31" s="1"/>
  <c r="AN256" i="8"/>
  <c r="AN279" i="8" s="1"/>
  <c r="AS234" i="20"/>
  <c r="BI112" i="31"/>
  <c r="BD136" i="27"/>
  <c r="V338" i="9"/>
  <c r="R316" i="21"/>
  <c r="R328" i="21" s="1"/>
  <c r="R329" i="21" s="1"/>
  <c r="R327" i="9"/>
  <c r="R315" i="27"/>
  <c r="P92" i="33"/>
  <c r="P95" i="33" s="1"/>
  <c r="P97" i="33" s="1"/>
  <c r="P99" i="33" s="1"/>
  <c r="P143" i="34"/>
  <c r="P156" i="34" s="1"/>
  <c r="P158" i="34" s="1"/>
  <c r="P160" i="34" s="1"/>
  <c r="R315" i="24"/>
  <c r="R327" i="24" s="1"/>
  <c r="R328" i="24" s="1"/>
  <c r="BC47" i="27"/>
  <c r="BC48" i="21"/>
  <c r="AQ315" i="31"/>
  <c r="W293" i="21"/>
  <c r="W292" i="27"/>
  <c r="W292" i="24"/>
  <c r="W304" i="24" s="1"/>
  <c r="W305" i="24" s="1"/>
  <c r="AV322" i="20"/>
  <c r="AZ343" i="8"/>
  <c r="AS315" i="31"/>
  <c r="AG294" i="9"/>
  <c r="AI317" i="9"/>
  <c r="AG271" i="27"/>
  <c r="AG272" i="21"/>
  <c r="AP69" i="27"/>
  <c r="AY158" i="31"/>
  <c r="AS114" i="27"/>
  <c r="AS115" i="21"/>
  <c r="AN139" i="21" s="1"/>
  <c r="Z235" i="24"/>
  <c r="U258" i="24"/>
  <c r="BH300" i="21"/>
  <c r="BH299" i="27"/>
  <c r="BH299" i="31" s="1"/>
  <c r="AO317" i="9"/>
  <c r="AM294" i="9"/>
  <c r="AM271" i="27"/>
  <c r="AM272" i="21"/>
  <c r="AK344" i="20"/>
  <c r="AX182" i="9"/>
  <c r="AX160" i="21"/>
  <c r="AX159" i="27"/>
  <c r="AB294" i="27"/>
  <c r="AB294" i="31" s="1"/>
  <c r="AB295" i="21"/>
  <c r="AA276" i="21"/>
  <c r="AA275" i="27"/>
  <c r="AA275" i="31" s="1"/>
  <c r="AI338" i="27"/>
  <c r="AI339" i="21"/>
  <c r="AI338" i="24"/>
  <c r="AI350" i="24" s="1"/>
  <c r="AI351" i="24" s="1"/>
  <c r="O362" i="24"/>
  <c r="O356" i="24"/>
  <c r="O358" i="24" s="1"/>
  <c r="BF46" i="31"/>
  <c r="AJ230" i="8"/>
  <c r="AF209" i="20"/>
  <c r="AI202" i="31"/>
  <c r="S292" i="24"/>
  <c r="S292" i="27"/>
  <c r="S293" i="21"/>
  <c r="Z314" i="31"/>
  <c r="BL232" i="20"/>
  <c r="BG254" i="8"/>
  <c r="BG277" i="8" s="1"/>
  <c r="AW302" i="9"/>
  <c r="AY325" i="9"/>
  <c r="BC348" i="9" s="1"/>
  <c r="AB204" i="27"/>
  <c r="AB204" i="31" s="1"/>
  <c r="AF227" i="9"/>
  <c r="AB205" i="21"/>
  <c r="AH293" i="24"/>
  <c r="AH304" i="24" s="1"/>
  <c r="AH305" i="24" s="1"/>
  <c r="AH294" i="21"/>
  <c r="AH293" i="27"/>
  <c r="AU92" i="21"/>
  <c r="AU91" i="27"/>
  <c r="AU91" i="31" s="1"/>
  <c r="AD180" i="31"/>
  <c r="BE68" i="31"/>
  <c r="AQ115" i="21"/>
  <c r="AL139" i="21" s="1"/>
  <c r="AQ114" i="27"/>
  <c r="AO300" i="20"/>
  <c r="AQ321" i="8"/>
  <c r="BD224" i="31"/>
  <c r="AY248" i="27"/>
  <c r="AG137" i="9"/>
  <c r="AG160" i="9" s="1"/>
  <c r="AO137" i="9"/>
  <c r="AO160" i="9" s="1"/>
  <c r="AS248" i="27"/>
  <c r="AX224" i="31"/>
  <c r="AT247" i="31"/>
  <c r="AO294" i="9"/>
  <c r="AQ317" i="9"/>
  <c r="AO271" i="27"/>
  <c r="AO272" i="21"/>
  <c r="BC202" i="31"/>
  <c r="S201" i="31"/>
  <c r="S211" i="31" s="1"/>
  <c r="S211" i="27"/>
  <c r="S212" i="27" s="1"/>
  <c r="Z47" i="21"/>
  <c r="Z46" i="27"/>
  <c r="Z46" i="31" s="1"/>
  <c r="AU162" i="27"/>
  <c r="AU162" i="31" s="1"/>
  <c r="BJ69" i="31"/>
  <c r="BJ72" i="31" s="1"/>
  <c r="BJ72" i="27"/>
  <c r="BJ73" i="27" s="1"/>
  <c r="AN270" i="31"/>
  <c r="AE343" i="21"/>
  <c r="AE342" i="27"/>
  <c r="AE342" i="31" s="1"/>
  <c r="AO231" i="8"/>
  <c r="AK210" i="20"/>
  <c r="AM235" i="24"/>
  <c r="AH258" i="24"/>
  <c r="BH136" i="31"/>
  <c r="BD69" i="27"/>
  <c r="BD70" i="21"/>
  <c r="AW135" i="31"/>
  <c r="Z342" i="8"/>
  <c r="T69" i="34"/>
  <c r="V321" i="20"/>
  <c r="V327" i="8"/>
  <c r="BB69" i="27"/>
  <c r="BB70" i="21"/>
  <c r="AZ224" i="31"/>
  <c r="AU248" i="27"/>
  <c r="AE202" i="31"/>
  <c r="Y111" i="31"/>
  <c r="T135" i="27"/>
  <c r="Y118" i="27"/>
  <c r="U102" i="34"/>
  <c r="U108" i="34" s="1"/>
  <c r="U30" i="34"/>
  <c r="BH50" i="20"/>
  <c r="BH71" i="8"/>
  <c r="BH48" i="9"/>
  <c r="BH49" i="8"/>
  <c r="AN343" i="8"/>
  <c r="AJ322" i="20"/>
  <c r="AG208" i="8"/>
  <c r="AE187" i="20"/>
  <c r="AS48" i="21"/>
  <c r="AS47" i="27"/>
  <c r="AS47" i="31" s="1"/>
  <c r="AP209" i="8"/>
  <c r="AN188" i="20"/>
  <c r="BA72" i="20"/>
  <c r="BC93" i="8"/>
  <c r="W190" i="20"/>
  <c r="W191" i="20" s="1"/>
  <c r="X135" i="31"/>
  <c r="AQ93" i="8"/>
  <c r="AQ95" i="8" s="1"/>
  <c r="AO72" i="20"/>
  <c r="AO74" i="20" s="1"/>
  <c r="AO75" i="20" s="1"/>
  <c r="AI292" i="31"/>
  <c r="AY184" i="9"/>
  <c r="AY161" i="27"/>
  <c r="AY161" i="31" s="1"/>
  <c r="AY162" i="21"/>
  <c r="AX343" i="8"/>
  <c r="AT322" i="20"/>
  <c r="AI47" i="27"/>
  <c r="AI47" i="31" s="1"/>
  <c r="AI48" i="21"/>
  <c r="V223" i="31"/>
  <c r="Q247" i="27"/>
  <c r="V234" i="27"/>
  <c r="AD70" i="27"/>
  <c r="AD70" i="31" s="1"/>
  <c r="AD71" i="21"/>
  <c r="AM300" i="20"/>
  <c r="AO321" i="8"/>
  <c r="BQ232" i="31"/>
  <c r="BL256" i="31" s="1"/>
  <c r="BL256" i="27"/>
  <c r="BJ114" i="21"/>
  <c r="AN93" i="27"/>
  <c r="AN93" i="31" s="1"/>
  <c r="AN94" i="21"/>
  <c r="BI228" i="9"/>
  <c r="BE205" i="27"/>
  <c r="BE205" i="31" s="1"/>
  <c r="BE206" i="21"/>
  <c r="AJ94" i="20"/>
  <c r="AN115" i="8"/>
  <c r="AN117" i="20" s="1"/>
  <c r="BF92" i="9"/>
  <c r="AY339" i="21"/>
  <c r="AY338" i="27"/>
  <c r="AY338" i="24"/>
  <c r="AY350" i="24" s="1"/>
  <c r="AY351" i="24" s="1"/>
  <c r="AR212" i="20"/>
  <c r="AV233" i="8"/>
  <c r="U67" i="31"/>
  <c r="U72" i="31" s="1"/>
  <c r="U72" i="27"/>
  <c r="U73" i="27" s="1"/>
  <c r="AJ70" i="21"/>
  <c r="AL92" i="9"/>
  <c r="AP115" i="9" s="1"/>
  <c r="AK139" i="9" s="1"/>
  <c r="AK162" i="9" s="1"/>
  <c r="AF186" i="8"/>
  <c r="AF188" i="8" s="1"/>
  <c r="AF165" i="20"/>
  <c r="AW321" i="8"/>
  <c r="AU300" i="20"/>
  <c r="BF299" i="8"/>
  <c r="BF278" i="20"/>
  <c r="BL282" i="20"/>
  <c r="BL303" i="8"/>
  <c r="BI352" i="24"/>
  <c r="BI354" i="24" s="1"/>
  <c r="BJ317" i="9"/>
  <c r="BH294" i="9"/>
  <c r="AD114" i="8"/>
  <c r="AD116" i="20" s="1"/>
  <c r="Z93" i="20"/>
  <c r="AK166" i="20"/>
  <c r="AK187" i="8"/>
  <c r="AK165" i="8"/>
  <c r="AJ337" i="31"/>
  <c r="AP137" i="21"/>
  <c r="BH318" i="9"/>
  <c r="BF295" i="9"/>
  <c r="BF272" i="27"/>
  <c r="BF273" i="21"/>
  <c r="AD93" i="8"/>
  <c r="AB72" i="20"/>
  <c r="AB70" i="27" s="1"/>
  <c r="AB70" i="31" s="1"/>
  <c r="Y165" i="20"/>
  <c r="Y186" i="8"/>
  <c r="Y165" i="8"/>
  <c r="BD232" i="20"/>
  <c r="AY254" i="8"/>
  <c r="AY277" i="8" s="1"/>
  <c r="AB141" i="8"/>
  <c r="AB164" i="8" s="1"/>
  <c r="AA25" i="31"/>
  <c r="AA25" i="27"/>
  <c r="AA25" i="24"/>
  <c r="AA26" i="21"/>
  <c r="AA25" i="9"/>
  <c r="AA48" i="8"/>
  <c r="BF232" i="20"/>
  <c r="BA254" i="8"/>
  <c r="BA277" i="8" s="1"/>
  <c r="AL208" i="21"/>
  <c r="AL207" i="27"/>
  <c r="AL207" i="31" s="1"/>
  <c r="BK301" i="27"/>
  <c r="BK301" i="31" s="1"/>
  <c r="BK302" i="21"/>
  <c r="BA322" i="8"/>
  <c r="AY301" i="20"/>
  <c r="T247" i="27"/>
  <c r="Y223" i="31"/>
  <c r="AP258" i="24"/>
  <c r="AU235" i="24"/>
  <c r="Z293" i="9"/>
  <c r="AB316" i="9"/>
  <c r="Z270" i="27"/>
  <c r="Z271" i="21"/>
  <c r="Z270" i="24"/>
  <c r="Z281" i="24" s="1"/>
  <c r="Z282" i="24" s="1"/>
  <c r="AN254" i="27"/>
  <c r="AS230" i="31"/>
  <c r="AN254" i="31" s="1"/>
  <c r="AG158" i="31"/>
  <c r="AX270" i="31"/>
  <c r="AQ186" i="21"/>
  <c r="AQ185" i="27"/>
  <c r="AQ185" i="31" s="1"/>
  <c r="BP232" i="9"/>
  <c r="BL209" i="27"/>
  <c r="BL209" i="31" s="1"/>
  <c r="BL210" i="21"/>
  <c r="AG211" i="20"/>
  <c r="AK232" i="8"/>
  <c r="AI204" i="9"/>
  <c r="AG182" i="21"/>
  <c r="AG181" i="27"/>
  <c r="AQ210" i="20"/>
  <c r="AU231" i="8"/>
  <c r="AX293" i="27"/>
  <c r="AX293" i="24"/>
  <c r="AX304" i="24" s="1"/>
  <c r="AX305" i="24" s="1"/>
  <c r="AX294" i="21"/>
  <c r="AP301" i="9"/>
  <c r="AR324" i="9"/>
  <c r="AV347" i="9" s="1"/>
  <c r="AI300" i="20"/>
  <c r="AK321" i="8"/>
  <c r="AH339" i="9"/>
  <c r="AD316" i="27"/>
  <c r="AD317" i="21"/>
  <c r="AD316" i="24"/>
  <c r="AD327" i="24" s="1"/>
  <c r="AD328" i="24" s="1"/>
  <c r="AO344" i="20"/>
  <c r="AZ279" i="20"/>
  <c r="AZ300" i="8"/>
  <c r="Y182" i="27"/>
  <c r="Y182" i="31" s="1"/>
  <c r="AA205" i="9"/>
  <c r="Y183" i="21"/>
  <c r="BH113" i="27"/>
  <c r="U248" i="9"/>
  <c r="U271" i="9" s="1"/>
  <c r="Z224" i="27"/>
  <c r="Z225" i="21"/>
  <c r="AZ247" i="31"/>
  <c r="AX137" i="27"/>
  <c r="BC113" i="31"/>
  <c r="AX137" i="31" s="1"/>
  <c r="AL139" i="27"/>
  <c r="AQ115" i="31"/>
  <c r="AL139" i="31" s="1"/>
  <c r="AX113" i="31"/>
  <c r="AS137" i="31" s="1"/>
  <c r="AS137" i="27"/>
  <c r="AE113" i="27"/>
  <c r="AE114" i="21"/>
  <c r="AP90" i="31"/>
  <c r="U203" i="9"/>
  <c r="S181" i="21"/>
  <c r="S189" i="21" s="1"/>
  <c r="S190" i="21" s="1"/>
  <c r="S180" i="27"/>
  <c r="S188" i="9"/>
  <c r="BC94" i="8"/>
  <c r="BA73" i="20"/>
  <c r="BA71" i="27" s="1"/>
  <c r="BA71" i="31" s="1"/>
  <c r="BA72" i="8"/>
  <c r="BI183" i="9"/>
  <c r="BI161" i="21"/>
  <c r="BI160" i="27"/>
  <c r="BE248" i="31"/>
  <c r="AN323" i="8"/>
  <c r="AL302" i="20"/>
  <c r="AV224" i="31"/>
  <c r="AQ248" i="27"/>
  <c r="AL69" i="27"/>
  <c r="AL69" i="31" s="1"/>
  <c r="AL70" i="21"/>
  <c r="X187" i="20"/>
  <c r="Z208" i="8"/>
  <c r="AB343" i="20"/>
  <c r="AO112" i="31"/>
  <c r="AJ136" i="27"/>
  <c r="AE298" i="21"/>
  <c r="AE297" i="27"/>
  <c r="AE297" i="31" s="1"/>
  <c r="AH210" i="8"/>
  <c r="AF189" i="20"/>
  <c r="AA248" i="9"/>
  <c r="AA271" i="9" s="1"/>
  <c r="AF225" i="21"/>
  <c r="AF224" i="27"/>
  <c r="AG342" i="8"/>
  <c r="AC321" i="20"/>
  <c r="AM321" i="8"/>
  <c r="AK300" i="20"/>
  <c r="BI210" i="20"/>
  <c r="BM231" i="8"/>
  <c r="AQ292" i="31"/>
  <c r="BH226" i="9"/>
  <c r="BD203" i="27"/>
  <c r="BD204" i="21"/>
  <c r="AG339" i="9"/>
  <c r="AC316" i="24"/>
  <c r="AC327" i="24" s="1"/>
  <c r="AC328" i="24" s="1"/>
  <c r="AC316" i="27"/>
  <c r="AC316" i="31" s="1"/>
  <c r="AC317" i="21"/>
  <c r="BL73" i="20"/>
  <c r="BN94" i="8"/>
  <c r="AN232" i="20"/>
  <c r="AI254" i="8"/>
  <c r="AI277" i="8" s="1"/>
  <c r="AP339" i="9"/>
  <c r="AL316" i="27"/>
  <c r="AL317" i="21"/>
  <c r="AL316" i="24"/>
  <c r="AL327" i="24" s="1"/>
  <c r="AL328" i="24" s="1"/>
  <c r="AP322" i="20"/>
  <c r="AT343" i="8"/>
  <c r="AV278" i="20"/>
  <c r="AV299" i="8"/>
  <c r="AE322" i="8"/>
  <c r="AC301" i="20"/>
  <c r="AO135" i="31"/>
  <c r="P292" i="27"/>
  <c r="P293" i="21"/>
  <c r="P305" i="21" s="1"/>
  <c r="P306" i="21" s="1"/>
  <c r="P353" i="21" s="1"/>
  <c r="P355" i="21" s="1"/>
  <c r="P292" i="24"/>
  <c r="P304" i="24" s="1"/>
  <c r="P305" i="24" s="1"/>
  <c r="P352" i="24" s="1"/>
  <c r="P354" i="24" s="1"/>
  <c r="P304" i="9"/>
  <c r="P352" i="9" s="1"/>
  <c r="AB247" i="31"/>
  <c r="AC338" i="9"/>
  <c r="Y316" i="21"/>
  <c r="Y315" i="24"/>
  <c r="Y327" i="24" s="1"/>
  <c r="Y328" i="24" s="1"/>
  <c r="Y315" i="27"/>
  <c r="W249" i="9"/>
  <c r="W272" i="9" s="1"/>
  <c r="AB225" i="27"/>
  <c r="AB226" i="21"/>
  <c r="AW338" i="27"/>
  <c r="AW339" i="21"/>
  <c r="AW338" i="24"/>
  <c r="AW350" i="24" s="1"/>
  <c r="AW351" i="24" s="1"/>
  <c r="AB112" i="31"/>
  <c r="W136" i="31" s="1"/>
  <c r="W136" i="27"/>
  <c r="Y89" i="31"/>
  <c r="AQ112" i="31"/>
  <c r="AL136" i="27"/>
  <c r="AR270" i="31"/>
  <c r="AI315" i="31"/>
  <c r="AH322" i="20"/>
  <c r="AL343" i="8"/>
  <c r="AL345" i="20" s="1"/>
  <c r="AA255" i="20"/>
  <c r="AC336" i="31"/>
  <c r="U235" i="27"/>
  <c r="P258" i="27"/>
  <c r="AN180" i="31"/>
  <c r="AA300" i="20"/>
  <c r="AC321" i="8"/>
  <c r="AC315" i="31"/>
  <c r="V134" i="31"/>
  <c r="AH249" i="9"/>
  <c r="AH272" i="9" s="1"/>
  <c r="AM226" i="21"/>
  <c r="AM225" i="27"/>
  <c r="AP50" i="20"/>
  <c r="AP71" i="8"/>
  <c r="AP48" i="9"/>
  <c r="AP49" i="8"/>
  <c r="AU72" i="20"/>
  <c r="AW93" i="8"/>
  <c r="AN339" i="9"/>
  <c r="AJ316" i="27"/>
  <c r="AJ316" i="24"/>
  <c r="AJ327" i="24" s="1"/>
  <c r="AJ328" i="24" s="1"/>
  <c r="AJ317" i="21"/>
  <c r="W246" i="31"/>
  <c r="T314" i="31"/>
  <c r="AJ226" i="9"/>
  <c r="AF203" i="27"/>
  <c r="AF204" i="21"/>
  <c r="BE92" i="21"/>
  <c r="BE91" i="27"/>
  <c r="AA70" i="21"/>
  <c r="AC92" i="9"/>
  <c r="AG115" i="9" s="1"/>
  <c r="AB139" i="9" s="1"/>
  <c r="AB162" i="9" s="1"/>
  <c r="BR232" i="8"/>
  <c r="BN211" i="20"/>
  <c r="BN211" i="8"/>
  <c r="AR114" i="21"/>
  <c r="BF209" i="8"/>
  <c r="BD188" i="20"/>
  <c r="AC251" i="9"/>
  <c r="AC274" i="9" s="1"/>
  <c r="AH227" i="27"/>
  <c r="AH228" i="21"/>
  <c r="AC252" i="21" s="1"/>
  <c r="BA317" i="9"/>
  <c r="AY294" i="9"/>
  <c r="AY272" i="21"/>
  <c r="AY271" i="27"/>
  <c r="AR95" i="20"/>
  <c r="AV116" i="8"/>
  <c r="AV118" i="20" s="1"/>
  <c r="AS249" i="21"/>
  <c r="R291" i="31"/>
  <c r="R248" i="9"/>
  <c r="R271" i="9" s="1"/>
  <c r="W224" i="27"/>
  <c r="W225" i="21"/>
  <c r="W234" i="9"/>
  <c r="R258" i="9" s="1"/>
  <c r="BE47" i="27"/>
  <c r="BE70" i="9"/>
  <c r="AE69" i="21"/>
  <c r="AG91" i="9"/>
  <c r="AL278" i="20"/>
  <c r="AL299" i="8"/>
  <c r="Z247" i="24"/>
  <c r="AE234" i="24"/>
  <c r="BG70" i="9"/>
  <c r="AY137" i="9"/>
  <c r="AY160" i="9" s="1"/>
  <c r="X95" i="8"/>
  <c r="AF47" i="21"/>
  <c r="AF69" i="9"/>
  <c r="AH92" i="9" s="1"/>
  <c r="AL115" i="9" s="1"/>
  <c r="AG139" i="9" s="1"/>
  <c r="AG162" i="9" s="1"/>
  <c r="AG185" i="9" s="1"/>
  <c r="AI208" i="9" s="1"/>
  <c r="AM231" i="9" s="1"/>
  <c r="AH255" i="9" s="1"/>
  <c r="AH278" i="9" s="1"/>
  <c r="BN325" i="8"/>
  <c r="BL304" i="20"/>
  <c r="AB342" i="8"/>
  <c r="AB344" i="20" s="1"/>
  <c r="X321" i="20"/>
  <c r="BJ115" i="8"/>
  <c r="BJ117" i="20" s="1"/>
  <c r="BF94" i="20"/>
  <c r="AQ187" i="21"/>
  <c r="AQ186" i="27"/>
  <c r="AQ186" i="31" s="1"/>
  <c r="BH115" i="8"/>
  <c r="BH117" i="20" s="1"/>
  <c r="BD94" i="20"/>
  <c r="AU249" i="21"/>
  <c r="AS292" i="31"/>
  <c r="AD249" i="9"/>
  <c r="AD272" i="9" s="1"/>
  <c r="AI225" i="27"/>
  <c r="AI226" i="21"/>
  <c r="T136" i="21"/>
  <c r="Y119" i="21"/>
  <c r="AM71" i="27"/>
  <c r="AM72" i="21"/>
  <c r="AH48" i="21"/>
  <c r="AH70" i="9"/>
  <c r="AV136" i="27"/>
  <c r="BA112" i="31"/>
  <c r="AU135" i="31"/>
  <c r="BC135" i="31"/>
  <c r="BA48" i="21"/>
  <c r="BA51" i="20"/>
  <c r="BA52" i="20" s="1"/>
  <c r="AC230" i="8"/>
  <c r="Y209" i="20"/>
  <c r="W49" i="34"/>
  <c r="W54" i="34" s="1"/>
  <c r="Y211" i="8"/>
  <c r="AO47" i="27"/>
  <c r="AO47" i="31" s="1"/>
  <c r="AO48" i="21"/>
  <c r="AO50" i="21" s="1"/>
  <c r="AO51" i="21" s="1"/>
  <c r="BB46" i="31"/>
  <c r="BQ117" i="31"/>
  <c r="BL141" i="31" s="1"/>
  <c r="BL141" i="27"/>
  <c r="Q248" i="21"/>
  <c r="V235" i="21"/>
  <c r="Z320" i="8"/>
  <c r="X299" i="20"/>
  <c r="BF50" i="20"/>
  <c r="BF71" i="8"/>
  <c r="BF48" i="9"/>
  <c r="BF49" i="8"/>
  <c r="AD50" i="20"/>
  <c r="AD71" i="8"/>
  <c r="AD48" i="9"/>
  <c r="AD49" i="8"/>
  <c r="AR116" i="27"/>
  <c r="AR117" i="21"/>
  <c r="AM141" i="21" s="1"/>
  <c r="Y298" i="8"/>
  <c r="Y277" i="20"/>
  <c r="AH70" i="21"/>
  <c r="AH69" i="27"/>
  <c r="AH69" i="31" s="1"/>
  <c r="AE71" i="9"/>
  <c r="BA202" i="31"/>
  <c r="AE343" i="8"/>
  <c r="AA322" i="20"/>
  <c r="AZ180" i="31"/>
  <c r="AR337" i="31"/>
  <c r="BM325" i="8"/>
  <c r="BK304" i="20"/>
  <c r="AO138" i="27"/>
  <c r="AT114" i="31"/>
  <c r="AO138" i="31" s="1"/>
  <c r="AO48" i="31"/>
  <c r="AT180" i="31"/>
  <c r="AR322" i="20"/>
  <c r="AV343" i="8"/>
  <c r="AE49" i="20"/>
  <c r="AE70" i="8"/>
  <c r="AE47" i="9"/>
  <c r="AE70" i="9" s="1"/>
  <c r="BE115" i="27"/>
  <c r="BE116" i="21"/>
  <c r="AZ140" i="21" s="1"/>
  <c r="U136" i="27"/>
  <c r="Z112" i="31"/>
  <c r="Z118" i="27"/>
  <c r="AT117" i="21"/>
  <c r="AO141" i="21" s="1"/>
  <c r="AT116" i="27"/>
  <c r="AV114" i="21"/>
  <c r="AT188" i="20"/>
  <c r="AV209" i="8"/>
  <c r="AL226" i="9"/>
  <c r="AH203" i="27"/>
  <c r="AH204" i="21"/>
  <c r="AH115" i="21"/>
  <c r="AC139" i="21" s="1"/>
  <c r="BB322" i="20"/>
  <c r="BF343" i="8"/>
  <c r="BC187" i="8"/>
  <c r="BC166" i="20"/>
  <c r="BC165" i="8"/>
  <c r="AB48" i="21"/>
  <c r="AB47" i="27"/>
  <c r="AB47" i="31" s="1"/>
  <c r="BO344" i="8"/>
  <c r="BK323" i="20"/>
  <c r="AD253" i="8"/>
  <c r="AD276" i="8" s="1"/>
  <c r="AI231" i="20"/>
  <c r="AS93" i="9"/>
  <c r="AC342" i="8"/>
  <c r="Y321" i="20"/>
  <c r="N370" i="24"/>
  <c r="N7" i="19" s="1"/>
  <c r="N11" i="19" s="1"/>
  <c r="N363" i="24"/>
  <c r="BL72" i="8" l="1"/>
  <c r="R352" i="24"/>
  <c r="R354" i="24" s="1"/>
  <c r="R362" i="24" s="1"/>
  <c r="R370" i="24" s="1"/>
  <c r="R7" i="19" s="1"/>
  <c r="R11" i="19" s="1"/>
  <c r="BL49" i="9"/>
  <c r="BB6" i="15"/>
  <c r="BC20" i="15"/>
  <c r="BC21" i="15" s="1"/>
  <c r="AD116" i="21"/>
  <c r="Y140" i="21" s="1"/>
  <c r="AH138" i="27"/>
  <c r="AT113" i="31"/>
  <c r="AO137" i="31" s="1"/>
  <c r="Z49" i="9"/>
  <c r="AS207" i="27"/>
  <c r="AS207" i="31" s="1"/>
  <c r="AS298" i="21"/>
  <c r="AP344" i="27"/>
  <c r="AP344" i="31" s="1"/>
  <c r="AP113" i="31"/>
  <c r="AK137" i="31" s="1"/>
  <c r="BG114" i="27"/>
  <c r="BG114" i="31" s="1"/>
  <c r="BB138" i="31" s="1"/>
  <c r="AN164" i="21"/>
  <c r="BC49" i="9"/>
  <c r="AN163" i="27"/>
  <c r="AN163" i="31" s="1"/>
  <c r="AE163" i="21"/>
  <c r="AE162" i="27"/>
  <c r="AE162" i="31" s="1"/>
  <c r="AI137" i="27"/>
  <c r="AU208" i="21"/>
  <c r="AR275" i="27"/>
  <c r="AR275" i="31" s="1"/>
  <c r="AL113" i="31"/>
  <c r="AG137" i="31" s="1"/>
  <c r="Z92" i="21"/>
  <c r="BI326" i="9"/>
  <c r="BM349" i="9" s="1"/>
  <c r="AW228" i="31"/>
  <c r="AR252" i="31" s="1"/>
  <c r="AL163" i="27"/>
  <c r="AL163" i="31" s="1"/>
  <c r="AS163" i="27"/>
  <c r="AS163" i="31" s="1"/>
  <c r="AS352" i="24"/>
  <c r="AS354" i="24" s="1"/>
  <c r="AS362" i="24" s="1"/>
  <c r="AS363" i="24" s="1"/>
  <c r="BE49" i="9"/>
  <c r="AL164" i="21"/>
  <c r="BC352" i="24"/>
  <c r="BC354" i="24" s="1"/>
  <c r="BF164" i="27"/>
  <c r="BF164" i="31" s="1"/>
  <c r="BF165" i="21"/>
  <c r="AI352" i="24"/>
  <c r="AI354" i="24" s="1"/>
  <c r="AI362" i="24" s="1"/>
  <c r="AI363" i="24" s="1"/>
  <c r="BF167" i="20"/>
  <c r="BF168" i="20" s="1"/>
  <c r="AQ70" i="27"/>
  <c r="AQ70" i="31" s="1"/>
  <c r="AY208" i="21"/>
  <c r="BG326" i="9"/>
  <c r="BK349" i="9" s="1"/>
  <c r="AS164" i="21"/>
  <c r="AY71" i="21"/>
  <c r="AU137" i="27"/>
  <c r="BL50" i="21"/>
  <c r="BL51" i="21" s="1"/>
  <c r="BK73" i="21"/>
  <c r="BK74" i="21" s="1"/>
  <c r="BL96" i="21"/>
  <c r="BL97" i="21" s="1"/>
  <c r="BM298" i="27"/>
  <c r="BM298" i="31" s="1"/>
  <c r="BO323" i="20"/>
  <c r="BM299" i="21"/>
  <c r="AJ115" i="21"/>
  <c r="AE139" i="21" s="1"/>
  <c r="BN253" i="27"/>
  <c r="BS229" i="31"/>
  <c r="BN253" i="31" s="1"/>
  <c r="BN301" i="20"/>
  <c r="BN277" i="21"/>
  <c r="BN276" i="27"/>
  <c r="BN276" i="31" s="1"/>
  <c r="BR113" i="31"/>
  <c r="BM137" i="31" s="1"/>
  <c r="BM137" i="27"/>
  <c r="BN320" i="27"/>
  <c r="BN320" i="31" s="1"/>
  <c r="BR345" i="20"/>
  <c r="BN321" i="21"/>
  <c r="BQ343" i="21"/>
  <c r="BQ342" i="27"/>
  <c r="BQ342" i="31" s="1"/>
  <c r="AM49" i="31"/>
  <c r="Z349" i="27"/>
  <c r="Z349" i="31" s="1"/>
  <c r="Z350" i="21"/>
  <c r="AC232" i="31"/>
  <c r="X256" i="31" s="1"/>
  <c r="X256" i="27"/>
  <c r="X323" i="27"/>
  <c r="X323" i="31" s="1"/>
  <c r="X324" i="21"/>
  <c r="AB348" i="20"/>
  <c r="X280" i="21"/>
  <c r="X279" i="27"/>
  <c r="X279" i="31" s="1"/>
  <c r="X304" i="20"/>
  <c r="AX185" i="27"/>
  <c r="AX185" i="31" s="1"/>
  <c r="AA345" i="27"/>
  <c r="AA345" i="31" s="1"/>
  <c r="AA346" i="21"/>
  <c r="U327" i="24"/>
  <c r="U328" i="24" s="1"/>
  <c r="U352" i="24" s="1"/>
  <c r="U354" i="24" s="1"/>
  <c r="AQ50" i="21"/>
  <c r="AQ51" i="21" s="1"/>
  <c r="AC118" i="21"/>
  <c r="X142" i="21" s="1"/>
  <c r="AC117" i="27"/>
  <c r="AB116" i="31"/>
  <c r="W140" i="31" s="1"/>
  <c r="W140" i="27"/>
  <c r="AA349" i="27"/>
  <c r="AA349" i="31" s="1"/>
  <c r="AA350" i="21"/>
  <c r="Y259" i="20"/>
  <c r="Y282" i="20" s="1"/>
  <c r="AD234" i="21"/>
  <c r="Y258" i="21" s="1"/>
  <c r="AD233" i="27"/>
  <c r="W301" i="27"/>
  <c r="W301" i="31" s="1"/>
  <c r="W302" i="21"/>
  <c r="Y326" i="20"/>
  <c r="BN322" i="21"/>
  <c r="BR346" i="20"/>
  <c r="BN321" i="27"/>
  <c r="BN321" i="31" s="1"/>
  <c r="BP321" i="21"/>
  <c r="BT345" i="20"/>
  <c r="BP320" i="27"/>
  <c r="BP320" i="31" s="1"/>
  <c r="BM187" i="21"/>
  <c r="BO211" i="20"/>
  <c r="BM186" i="27"/>
  <c r="BM186" i="31" s="1"/>
  <c r="BP114" i="27"/>
  <c r="BP115" i="21"/>
  <c r="BK139" i="21" s="1"/>
  <c r="AC116" i="31"/>
  <c r="X140" i="31" s="1"/>
  <c r="X140" i="27"/>
  <c r="BM323" i="20"/>
  <c r="BK298" i="27"/>
  <c r="BK298" i="31" s="1"/>
  <c r="BK299" i="21"/>
  <c r="Y324" i="21"/>
  <c r="AC348" i="20"/>
  <c r="Y323" i="27"/>
  <c r="Y323" i="31" s="1"/>
  <c r="Z327" i="21"/>
  <c r="Z326" i="27"/>
  <c r="Z326" i="31" s="1"/>
  <c r="AD351" i="20"/>
  <c r="BR117" i="20"/>
  <c r="BN92" i="27"/>
  <c r="BN92" i="31" s="1"/>
  <c r="BN93" i="21"/>
  <c r="BR230" i="27"/>
  <c r="BR231" i="21"/>
  <c r="BM255" i="21" s="1"/>
  <c r="BM256" i="20"/>
  <c r="BM279" i="20" s="1"/>
  <c r="W303" i="27"/>
  <c r="W303" i="31" s="1"/>
  <c r="W304" i="21"/>
  <c r="Y328" i="20"/>
  <c r="BO208" i="27"/>
  <c r="BO208" i="31" s="1"/>
  <c r="BO209" i="21"/>
  <c r="BS233" i="20"/>
  <c r="BN278" i="21"/>
  <c r="BN302" i="20"/>
  <c r="BN277" i="27"/>
  <c r="BN277" i="31" s="1"/>
  <c r="BO113" i="31"/>
  <c r="BJ137" i="31" s="1"/>
  <c r="BJ137" i="27"/>
  <c r="AB346" i="21"/>
  <c r="AB345" i="27"/>
  <c r="AB345" i="31" s="1"/>
  <c r="AC348" i="27"/>
  <c r="AC348" i="31" s="1"/>
  <c r="AC349" i="21"/>
  <c r="BN342" i="27"/>
  <c r="BN342" i="31" s="1"/>
  <c r="BN343" i="21"/>
  <c r="BQ343" i="27"/>
  <c r="BQ343" i="31" s="1"/>
  <c r="BQ344" i="21"/>
  <c r="BQ230" i="27"/>
  <c r="BL256" i="20"/>
  <c r="BL279" i="20" s="1"/>
  <c r="BQ231" i="21"/>
  <c r="BL255" i="21" s="1"/>
  <c r="BL71" i="21"/>
  <c r="BN95" i="20"/>
  <c r="BL70" i="27"/>
  <c r="BL70" i="31" s="1"/>
  <c r="AD117" i="27"/>
  <c r="AD118" i="21"/>
  <c r="Y142" i="21" s="1"/>
  <c r="BJ299" i="21"/>
  <c r="BJ298" i="27"/>
  <c r="BJ298" i="31" s="1"/>
  <c r="BL323" i="20"/>
  <c r="BP113" i="31"/>
  <c r="BK137" i="31" s="1"/>
  <c r="BK137" i="27"/>
  <c r="AA347" i="27"/>
  <c r="AA347" i="31" s="1"/>
  <c r="AA348" i="21"/>
  <c r="BK321" i="21"/>
  <c r="BK320" i="27"/>
  <c r="BK320" i="31" s="1"/>
  <c r="BO345" i="20"/>
  <c r="BS342" i="27"/>
  <c r="BS342" i="31" s="1"/>
  <c r="BS343" i="21"/>
  <c r="BO343" i="21"/>
  <c r="BO342" i="27"/>
  <c r="BO342" i="31" s="1"/>
  <c r="BR114" i="31"/>
  <c r="BM138" i="31" s="1"/>
  <c r="BM138" i="27"/>
  <c r="BN209" i="21"/>
  <c r="BR233" i="20"/>
  <c r="BN208" i="27"/>
  <c r="BN208" i="31" s="1"/>
  <c r="AE234" i="21"/>
  <c r="Z258" i="21" s="1"/>
  <c r="Z259" i="20"/>
  <c r="Z282" i="20" s="1"/>
  <c r="AE233" i="27"/>
  <c r="AD232" i="31"/>
  <c r="Y256" i="31" s="1"/>
  <c r="Y256" i="27"/>
  <c r="X325" i="27"/>
  <c r="X325" i="31" s="1"/>
  <c r="AB350" i="20"/>
  <c r="X326" i="21"/>
  <c r="X301" i="27"/>
  <c r="X301" i="31" s="1"/>
  <c r="X302" i="21"/>
  <c r="Z326" i="20"/>
  <c r="BK253" i="27"/>
  <c r="BP229" i="31"/>
  <c r="BK253" i="31" s="1"/>
  <c r="BQ115" i="21"/>
  <c r="BL139" i="21" s="1"/>
  <c r="BQ114" i="27"/>
  <c r="BL301" i="20"/>
  <c r="BL276" i="27"/>
  <c r="BL276" i="31" s="1"/>
  <c r="BL277" i="21"/>
  <c r="BK301" i="20"/>
  <c r="BK276" i="27"/>
  <c r="BK276" i="31" s="1"/>
  <c r="BK277" i="21"/>
  <c r="BM299" i="27"/>
  <c r="BM299" i="31" s="1"/>
  <c r="BM300" i="21"/>
  <c r="BO324" i="20"/>
  <c r="BS230" i="31"/>
  <c r="BN254" i="31" s="1"/>
  <c r="BN254" i="27"/>
  <c r="Y304" i="20"/>
  <c r="Y280" i="21"/>
  <c r="Y279" i="27"/>
  <c r="Y279" i="31" s="1"/>
  <c r="BM92" i="27"/>
  <c r="BM92" i="31" s="1"/>
  <c r="BQ117" i="20"/>
  <c r="BM93" i="21"/>
  <c r="BL320" i="27"/>
  <c r="BL320" i="31" s="1"/>
  <c r="BP345" i="20"/>
  <c r="BL321" i="21"/>
  <c r="BQ229" i="31"/>
  <c r="BL253" i="31" s="1"/>
  <c r="BL253" i="27"/>
  <c r="BE350" i="24"/>
  <c r="BE351" i="24" s="1"/>
  <c r="BE352" i="24" s="1"/>
  <c r="BE354" i="24" s="1"/>
  <c r="AY352" i="24"/>
  <c r="AY354" i="24" s="1"/>
  <c r="AD164" i="21"/>
  <c r="AD163" i="27"/>
  <c r="AD163" i="31" s="1"/>
  <c r="BK115" i="21"/>
  <c r="BF139" i="21" s="1"/>
  <c r="S304" i="24"/>
  <c r="S305" i="24" s="1"/>
  <c r="AW352" i="24"/>
  <c r="AW354" i="24" s="1"/>
  <c r="AM72" i="9"/>
  <c r="BJ325" i="9"/>
  <c r="BN348" i="9" s="1"/>
  <c r="BG164" i="21"/>
  <c r="AU115" i="27"/>
  <c r="AP139" i="27" s="1"/>
  <c r="BG163" i="27"/>
  <c r="BG163" i="31" s="1"/>
  <c r="AQ352" i="24"/>
  <c r="AQ354" i="24" s="1"/>
  <c r="AQ355" i="24" s="1"/>
  <c r="AJ114" i="31"/>
  <c r="AE138" i="31" s="1"/>
  <c r="AE138" i="27"/>
  <c r="BE69" i="27"/>
  <c r="BE69" i="31" s="1"/>
  <c r="BE70" i="21"/>
  <c r="BH91" i="27"/>
  <c r="BH91" i="31" s="1"/>
  <c r="BH92" i="21"/>
  <c r="Y300" i="8"/>
  <c r="Y279" i="20"/>
  <c r="AF91" i="27"/>
  <c r="AF91" i="31" s="1"/>
  <c r="AF92" i="21"/>
  <c r="BI208" i="21"/>
  <c r="BI207" i="27"/>
  <c r="BI207" i="31" s="1"/>
  <c r="BC253" i="27"/>
  <c r="BH229" i="31"/>
  <c r="BC253" i="31" s="1"/>
  <c r="AJ321" i="8"/>
  <c r="AH300" i="20"/>
  <c r="AU209" i="8"/>
  <c r="AS188" i="20"/>
  <c r="AS186" i="27" s="1"/>
  <c r="AS186" i="31" s="1"/>
  <c r="BL231" i="8"/>
  <c r="BH210" i="20"/>
  <c r="AC229" i="31"/>
  <c r="X253" i="31" s="1"/>
  <c r="X253" i="27"/>
  <c r="AI228" i="31"/>
  <c r="AD252" i="31" s="1"/>
  <c r="AD252" i="27"/>
  <c r="AI299" i="8"/>
  <c r="AI278" i="20"/>
  <c r="AK188" i="20"/>
  <c r="AM209" i="8"/>
  <c r="AF48" i="21"/>
  <c r="AF47" i="27"/>
  <c r="AF47" i="31" s="1"/>
  <c r="BE278" i="20"/>
  <c r="BE299" i="8"/>
  <c r="AB326" i="9"/>
  <c r="AF349" i="9" s="1"/>
  <c r="Z303" i="9"/>
  <c r="BF210" i="8"/>
  <c r="BF211" i="8" s="1"/>
  <c r="BD189" i="20"/>
  <c r="BD190" i="20" s="1"/>
  <c r="BD191" i="20" s="1"/>
  <c r="AV93" i="8"/>
  <c r="AT72" i="20"/>
  <c r="AT300" i="20"/>
  <c r="AV321" i="8"/>
  <c r="BG116" i="21"/>
  <c r="BB140" i="21" s="1"/>
  <c r="BG115" i="27"/>
  <c r="BG94" i="20"/>
  <c r="BK115" i="8"/>
  <c r="BK117" i="20" s="1"/>
  <c r="BL115" i="21"/>
  <c r="BG139" i="21" s="1"/>
  <c r="BL114" i="27"/>
  <c r="AI113" i="31"/>
  <c r="AD137" i="31" s="1"/>
  <c r="AD137" i="27"/>
  <c r="BG322" i="20"/>
  <c r="BK343" i="8"/>
  <c r="BK345" i="20" s="1"/>
  <c r="AX166" i="20"/>
  <c r="AX167" i="20" s="1"/>
  <c r="AX168" i="20" s="1"/>
  <c r="AX187" i="8"/>
  <c r="AX165" i="8"/>
  <c r="BE211" i="20"/>
  <c r="BI232" i="8"/>
  <c r="AK94" i="20"/>
  <c r="AO115" i="8"/>
  <c r="AO117" i="20" s="1"/>
  <c r="AH275" i="27"/>
  <c r="AH275" i="31" s="1"/>
  <c r="AH276" i="21"/>
  <c r="AU278" i="20"/>
  <c r="AU299" i="8"/>
  <c r="AL166" i="20"/>
  <c r="AL167" i="20" s="1"/>
  <c r="AL168" i="20" s="1"/>
  <c r="AL187" i="8"/>
  <c r="AL165" i="8"/>
  <c r="BK228" i="31"/>
  <c r="BF252" i="31" s="1"/>
  <c r="BF252" i="27"/>
  <c r="AC344" i="8"/>
  <c r="AC346" i="20" s="1"/>
  <c r="Y323" i="20"/>
  <c r="W71" i="34"/>
  <c r="W149" i="34" s="1"/>
  <c r="BE255" i="20"/>
  <c r="BJ229" i="27"/>
  <c r="BJ230" i="21"/>
  <c r="BE254" i="21" s="1"/>
  <c r="BC73" i="20"/>
  <c r="BC74" i="20" s="1"/>
  <c r="BC75" i="20" s="1"/>
  <c r="BE94" i="8"/>
  <c r="BE95" i="8" s="1"/>
  <c r="BH233" i="20"/>
  <c r="BC257" i="20" s="1"/>
  <c r="BC255" i="8"/>
  <c r="BC278" i="8" s="1"/>
  <c r="AG164" i="21"/>
  <c r="AG163" i="27"/>
  <c r="AG163" i="31" s="1"/>
  <c r="AV254" i="8"/>
  <c r="AV277" i="8" s="1"/>
  <c r="BA232" i="20"/>
  <c r="BD165" i="21"/>
  <c r="BD164" i="27"/>
  <c r="BD164" i="31" s="1"/>
  <c r="AT47" i="27"/>
  <c r="AT47" i="31" s="1"/>
  <c r="AT48" i="21"/>
  <c r="AT275" i="27"/>
  <c r="AT275" i="31" s="1"/>
  <c r="AT276" i="21"/>
  <c r="BE322" i="20"/>
  <c r="BI343" i="8"/>
  <c r="BI345" i="20" s="1"/>
  <c r="AU113" i="31"/>
  <c r="AP137" i="31" s="1"/>
  <c r="AP137" i="27"/>
  <c r="AO298" i="21"/>
  <c r="AO297" i="27"/>
  <c r="AO297" i="31" s="1"/>
  <c r="Z255" i="8"/>
  <c r="Z278" i="8" s="1"/>
  <c r="AE233" i="20"/>
  <c r="Z257" i="20" s="1"/>
  <c r="AC114" i="31"/>
  <c r="X138" i="31" s="1"/>
  <c r="X138" i="27"/>
  <c r="BH166" i="20"/>
  <c r="BH187" i="8"/>
  <c r="BH165" i="8"/>
  <c r="AU352" i="24"/>
  <c r="AU354" i="24" s="1"/>
  <c r="AU362" i="24" s="1"/>
  <c r="AU363" i="24" s="1"/>
  <c r="BD300" i="8"/>
  <c r="BD279" i="20"/>
  <c r="BE298" i="21"/>
  <c r="BE297" i="27"/>
  <c r="BE297" i="31" s="1"/>
  <c r="BH186" i="21"/>
  <c r="BH185" i="27"/>
  <c r="BH185" i="31" s="1"/>
  <c r="BC187" i="21"/>
  <c r="BC186" i="27"/>
  <c r="BC186" i="31" s="1"/>
  <c r="AI70" i="21"/>
  <c r="AI69" i="27"/>
  <c r="AI69" i="31" s="1"/>
  <c r="BF321" i="8"/>
  <c r="BD300" i="20"/>
  <c r="AU322" i="20"/>
  <c r="AY343" i="8"/>
  <c r="AY345" i="20" s="1"/>
  <c r="AJ72" i="20"/>
  <c r="AL93" i="8"/>
  <c r="AD275" i="27"/>
  <c r="AD275" i="31" s="1"/>
  <c r="AD276" i="21"/>
  <c r="AZ230" i="21"/>
  <c r="AU254" i="21" s="1"/>
  <c r="AU255" i="20"/>
  <c r="AZ229" i="27"/>
  <c r="AO232" i="20"/>
  <c r="AJ254" i="8"/>
  <c r="AJ277" i="8" s="1"/>
  <c r="AK50" i="20"/>
  <c r="AK71" i="8"/>
  <c r="AK48" i="9"/>
  <c r="AK49" i="8"/>
  <c r="BD70" i="27"/>
  <c r="BD70" i="31" s="1"/>
  <c r="BD71" i="21"/>
  <c r="Z92" i="27"/>
  <c r="Z92" i="31" s="1"/>
  <c r="Z93" i="21"/>
  <c r="AT319" i="27"/>
  <c r="AT319" i="31" s="1"/>
  <c r="AT320" i="21"/>
  <c r="W299" i="21"/>
  <c r="W298" i="27"/>
  <c r="W298" i="31" s="1"/>
  <c r="AM113" i="31"/>
  <c r="AH137" i="31" s="1"/>
  <c r="AH137" i="27"/>
  <c r="AX254" i="8"/>
  <c r="AX277" i="8" s="1"/>
  <c r="BC232" i="20"/>
  <c r="AX256" i="20" s="1"/>
  <c r="BC49" i="21"/>
  <c r="BC50" i="21" s="1"/>
  <c r="BC51" i="21" s="1"/>
  <c r="BC48" i="27"/>
  <c r="BC48" i="31" s="1"/>
  <c r="AI209" i="8"/>
  <c r="AG188" i="20"/>
  <c r="AW207" i="27"/>
  <c r="AW207" i="31" s="1"/>
  <c r="AW208" i="21"/>
  <c r="AZ166" i="20"/>
  <c r="AZ167" i="20" s="1"/>
  <c r="AZ168" i="20" s="1"/>
  <c r="AZ187" i="8"/>
  <c r="AZ165" i="8"/>
  <c r="AE70" i="21"/>
  <c r="AE69" i="27"/>
  <c r="AE69" i="31" s="1"/>
  <c r="BG278" i="20"/>
  <c r="BG299" i="8"/>
  <c r="BF320" i="21"/>
  <c r="BF319" i="27"/>
  <c r="BF319" i="31" s="1"/>
  <c r="AH187" i="8"/>
  <c r="AH166" i="20"/>
  <c r="AH167" i="20" s="1"/>
  <c r="AH168" i="20" s="1"/>
  <c r="AX302" i="9"/>
  <c r="AZ325" i="9"/>
  <c r="BD348" i="9" s="1"/>
  <c r="AU343" i="8"/>
  <c r="AU345" i="20" s="1"/>
  <c r="AQ322" i="20"/>
  <c r="AE49" i="9"/>
  <c r="BI230" i="27"/>
  <c r="BI231" i="21"/>
  <c r="BD255" i="21" s="1"/>
  <c r="BD256" i="20"/>
  <c r="AV166" i="20"/>
  <c r="AV167" i="20" s="1"/>
  <c r="AV168" i="20" s="1"/>
  <c r="AV187" i="8"/>
  <c r="AV165" i="8"/>
  <c r="BD231" i="8"/>
  <c r="AZ210" i="20"/>
  <c r="AZ209" i="21" s="1"/>
  <c r="AW50" i="20"/>
  <c r="AW71" i="8"/>
  <c r="AW48" i="9"/>
  <c r="AW49" i="8"/>
  <c r="BJ210" i="20"/>
  <c r="BN231" i="8"/>
  <c r="AH342" i="27"/>
  <c r="AH342" i="31" s="1"/>
  <c r="AH343" i="21"/>
  <c r="BE93" i="21"/>
  <c r="BE92" i="27"/>
  <c r="BE92" i="31" s="1"/>
  <c r="AJ47" i="27"/>
  <c r="AJ47" i="31" s="1"/>
  <c r="AJ48" i="21"/>
  <c r="AF321" i="8"/>
  <c r="AD300" i="20"/>
  <c r="BF300" i="20"/>
  <c r="BH321" i="8"/>
  <c r="AK207" i="27"/>
  <c r="AK207" i="31" s="1"/>
  <c r="AK208" i="21"/>
  <c r="BJ116" i="8"/>
  <c r="BJ118" i="20" s="1"/>
  <c r="BF95" i="20"/>
  <c r="AZ342" i="27"/>
  <c r="AZ342" i="31" s="1"/>
  <c r="AZ343" i="21"/>
  <c r="AX342" i="27"/>
  <c r="AX342" i="31" s="1"/>
  <c r="AX343" i="21"/>
  <c r="BB323" i="20"/>
  <c r="BB322" i="21" s="1"/>
  <c r="BF344" i="8"/>
  <c r="BF346" i="20" s="1"/>
  <c r="BF344" i="27" s="1"/>
  <c r="BF344" i="31" s="1"/>
  <c r="AV300" i="20"/>
  <c r="AX321" i="8"/>
  <c r="AX91" i="27"/>
  <c r="AX91" i="31" s="1"/>
  <c r="AX92" i="21"/>
  <c r="BN302" i="9"/>
  <c r="BP325" i="9"/>
  <c r="BT348" i="9" s="1"/>
  <c r="BB230" i="21"/>
  <c r="AW254" i="21" s="1"/>
  <c r="AW255" i="20"/>
  <c r="BB229" i="27"/>
  <c r="AK115" i="8"/>
  <c r="AK117" i="20" s="1"/>
  <c r="AG94" i="20"/>
  <c r="BE73" i="20"/>
  <c r="BE74" i="20" s="1"/>
  <c r="BE75" i="20" s="1"/>
  <c r="BG94" i="8"/>
  <c r="BG95" i="8" s="1"/>
  <c r="BG255" i="20"/>
  <c r="BL229" i="27"/>
  <c r="BL230" i="21"/>
  <c r="BG254" i="21" s="1"/>
  <c r="BJ342" i="27"/>
  <c r="BJ342" i="31" s="1"/>
  <c r="BJ343" i="21"/>
  <c r="AX93" i="8"/>
  <c r="AV72" i="20"/>
  <c r="AU69" i="27"/>
  <c r="AU69" i="31" s="1"/>
  <c r="AU70" i="21"/>
  <c r="BA113" i="31"/>
  <c r="AV137" i="31" s="1"/>
  <c r="AV137" i="27"/>
  <c r="BJ233" i="20"/>
  <c r="BE255" i="8"/>
  <c r="BE278" i="8" s="1"/>
  <c r="AT137" i="27"/>
  <c r="AY113" i="31"/>
  <c r="AT137" i="31" s="1"/>
  <c r="BG211" i="20"/>
  <c r="BK232" i="8"/>
  <c r="AQ255" i="20"/>
  <c r="AV230" i="21"/>
  <c r="AQ254" i="21" s="1"/>
  <c r="AV229" i="27"/>
  <c r="BG69" i="27"/>
  <c r="BG69" i="31" s="1"/>
  <c r="BG70" i="21"/>
  <c r="BB231" i="8"/>
  <c r="AX210" i="20"/>
  <c r="AD320" i="21"/>
  <c r="AD319" i="27"/>
  <c r="AD319" i="31" s="1"/>
  <c r="AT93" i="8"/>
  <c r="AR72" i="20"/>
  <c r="BH114" i="31"/>
  <c r="BC138" i="31" s="1"/>
  <c r="BC138" i="27"/>
  <c r="AT254" i="8"/>
  <c r="AT277" i="8" s="1"/>
  <c r="AY232" i="20"/>
  <c r="AT256" i="20" s="1"/>
  <c r="BI116" i="21"/>
  <c r="BD140" i="21" s="1"/>
  <c r="BI115" i="27"/>
  <c r="BD320" i="21"/>
  <c r="BD319" i="27"/>
  <c r="BD319" i="31" s="1"/>
  <c r="BF276" i="21"/>
  <c r="BF275" i="27"/>
  <c r="BF275" i="31" s="1"/>
  <c r="BH72" i="20"/>
  <c r="BJ93" i="8"/>
  <c r="AV320" i="21"/>
  <c r="AV319" i="27"/>
  <c r="AV319" i="31" s="1"/>
  <c r="AV342" i="27"/>
  <c r="AV342" i="31" s="1"/>
  <c r="AV343" i="21"/>
  <c r="BF137" i="27"/>
  <c r="BK113" i="31"/>
  <c r="BF137" i="31" s="1"/>
  <c r="AY188" i="20"/>
  <c r="BA209" i="8"/>
  <c r="AQ297" i="27"/>
  <c r="AQ297" i="31" s="1"/>
  <c r="AQ298" i="21"/>
  <c r="BK209" i="8"/>
  <c r="BI188" i="20"/>
  <c r="BB114" i="27"/>
  <c r="BB115" i="21"/>
  <c r="AW139" i="21" s="1"/>
  <c r="BH93" i="8"/>
  <c r="BF72" i="20"/>
  <c r="AT252" i="27"/>
  <c r="AY228" i="31"/>
  <c r="AT252" i="31" s="1"/>
  <c r="AW299" i="8"/>
  <c r="AW278" i="20"/>
  <c r="AP319" i="27"/>
  <c r="AP319" i="31" s="1"/>
  <c r="AP320" i="21"/>
  <c r="BE51" i="20"/>
  <c r="BE52" i="20" s="1"/>
  <c r="BE48" i="27"/>
  <c r="BE48" i="31" s="1"/>
  <c r="BE49" i="21"/>
  <c r="BE50" i="21" s="1"/>
  <c r="BE51" i="21" s="1"/>
  <c r="BD137" i="27"/>
  <c r="BI113" i="31"/>
  <c r="BD137" i="31" s="1"/>
  <c r="AG50" i="20"/>
  <c r="AG71" i="8"/>
  <c r="AG72" i="8" s="1"/>
  <c r="AG48" i="9"/>
  <c r="AG71" i="9" s="1"/>
  <c r="AI94" i="9" s="1"/>
  <c r="BG188" i="20"/>
  <c r="BI209" i="8"/>
  <c r="AV47" i="27"/>
  <c r="AV47" i="31" s="1"/>
  <c r="AV48" i="21"/>
  <c r="BH210" i="8"/>
  <c r="BH211" i="8" s="1"/>
  <c r="BF189" i="20"/>
  <c r="BF190" i="20" s="1"/>
  <c r="BF191" i="20" s="1"/>
  <c r="AW94" i="20"/>
  <c r="BA115" i="8"/>
  <c r="BA117" i="20" s="1"/>
  <c r="AE255" i="20"/>
  <c r="AJ230" i="21"/>
  <c r="AE254" i="21" s="1"/>
  <c r="AJ229" i="27"/>
  <c r="BG48" i="9"/>
  <c r="BG49" i="8"/>
  <c r="BG50" i="20"/>
  <c r="BG71" i="8"/>
  <c r="BF208" i="27"/>
  <c r="BF208" i="31" s="1"/>
  <c r="BF209" i="21"/>
  <c r="BE187" i="21"/>
  <c r="BE186" i="27"/>
  <c r="BE186" i="31" s="1"/>
  <c r="AQ278" i="20"/>
  <c r="AQ299" i="8"/>
  <c r="BM115" i="8"/>
  <c r="BM117" i="20" s="1"/>
  <c r="BI94" i="20"/>
  <c r="Y70" i="27"/>
  <c r="Y70" i="31" s="1"/>
  <c r="Y71" i="21"/>
  <c r="BE322" i="8"/>
  <c r="BC301" i="20"/>
  <c r="BC115" i="8"/>
  <c r="BC117" i="20" s="1"/>
  <c r="AY94" i="20"/>
  <c r="AT91" i="27"/>
  <c r="AT91" i="31" s="1"/>
  <c r="AT92" i="21"/>
  <c r="AV185" i="27"/>
  <c r="AV185" i="31" s="1"/>
  <c r="AV186" i="21"/>
  <c r="BD323" i="20"/>
  <c r="BH344" i="8"/>
  <c r="BH346" i="20" s="1"/>
  <c r="BB279" i="20"/>
  <c r="BB300" i="8"/>
  <c r="AR48" i="21"/>
  <c r="AR47" i="27"/>
  <c r="AR47" i="31" s="1"/>
  <c r="AQ69" i="27"/>
  <c r="AQ69" i="31" s="1"/>
  <c r="AQ70" i="21"/>
  <c r="Z322" i="8"/>
  <c r="X301" i="20"/>
  <c r="AR137" i="27"/>
  <c r="AW113" i="31"/>
  <c r="AR137" i="31" s="1"/>
  <c r="BH343" i="21"/>
  <c r="BH342" i="27"/>
  <c r="BH342" i="31" s="1"/>
  <c r="AF186" i="21"/>
  <c r="AF185" i="27"/>
  <c r="AF185" i="31" s="1"/>
  <c r="AR321" i="8"/>
  <c r="AP300" i="20"/>
  <c r="BH48" i="21"/>
  <c r="BH47" i="27"/>
  <c r="BH47" i="31" s="1"/>
  <c r="AW232" i="20"/>
  <c r="AR256" i="20" s="1"/>
  <c r="AR254" i="8"/>
  <c r="AR277" i="8" s="1"/>
  <c r="AB94" i="8"/>
  <c r="Z73" i="20"/>
  <c r="AZ114" i="27"/>
  <c r="AZ115" i="21"/>
  <c r="AU139" i="21" s="1"/>
  <c r="AT166" i="20"/>
  <c r="AT167" i="20" s="1"/>
  <c r="AT168" i="20" s="1"/>
  <c r="AT187" i="8"/>
  <c r="AT165" i="8"/>
  <c r="AU94" i="20"/>
  <c r="AY115" i="8"/>
  <c r="AY117" i="20" s="1"/>
  <c r="AX48" i="21"/>
  <c r="AX47" i="27"/>
  <c r="AX47" i="31" s="1"/>
  <c r="BJ166" i="20"/>
  <c r="BJ187" i="8"/>
  <c r="BJ165" i="8"/>
  <c r="AR320" i="21"/>
  <c r="AR319" i="27"/>
  <c r="AR319" i="31" s="1"/>
  <c r="AY164" i="21"/>
  <c r="AY163" i="27"/>
  <c r="AY163" i="31" s="1"/>
  <c r="AW343" i="8"/>
  <c r="AW345" i="20" s="1"/>
  <c r="AS322" i="20"/>
  <c r="BI164" i="21"/>
  <c r="BI163" i="27"/>
  <c r="BI163" i="31" s="1"/>
  <c r="AJ186" i="21"/>
  <c r="AJ185" i="27"/>
  <c r="AJ185" i="31" s="1"/>
  <c r="BF47" i="27"/>
  <c r="BF47" i="31" s="1"/>
  <c r="BF48" i="21"/>
  <c r="AT343" i="21"/>
  <c r="AT342" i="27"/>
  <c r="AT342" i="31" s="1"/>
  <c r="AC210" i="8"/>
  <c r="AA189" i="20"/>
  <c r="AM343" i="8"/>
  <c r="AM345" i="20" s="1"/>
  <c r="AI322" i="20"/>
  <c r="BF92" i="21"/>
  <c r="BF91" i="27"/>
  <c r="BF91" i="31" s="1"/>
  <c r="BD95" i="20"/>
  <c r="BH116" i="8"/>
  <c r="BH118" i="20" s="1"/>
  <c r="AE278" i="20"/>
  <c r="AE299" i="8"/>
  <c r="AS255" i="20"/>
  <c r="AX230" i="21"/>
  <c r="AS254" i="21" s="1"/>
  <c r="AX229" i="27"/>
  <c r="AN115" i="21"/>
  <c r="AI139" i="21" s="1"/>
  <c r="AN114" i="27"/>
  <c r="AR92" i="21"/>
  <c r="AR91" i="27"/>
  <c r="AR91" i="31" s="1"/>
  <c r="AY209" i="8"/>
  <c r="AW188" i="20"/>
  <c r="AU71" i="8"/>
  <c r="AU50" i="20"/>
  <c r="AU48" i="9"/>
  <c r="AU49" i="8"/>
  <c r="Y27" i="34"/>
  <c r="Y105" i="34" s="1"/>
  <c r="AE116" i="8"/>
  <c r="AE118" i="20" s="1"/>
  <c r="AA95" i="20"/>
  <c r="BC277" i="21"/>
  <c r="BC276" i="27"/>
  <c r="BC276" i="31" s="1"/>
  <c r="AW69" i="27"/>
  <c r="AW69" i="31" s="1"/>
  <c r="AW70" i="21"/>
  <c r="AX115" i="21"/>
  <c r="AS139" i="21" s="1"/>
  <c r="AX114" i="27"/>
  <c r="AM228" i="31"/>
  <c r="AH252" i="31" s="1"/>
  <c r="AH252" i="27"/>
  <c r="BB298" i="27"/>
  <c r="BB298" i="31" s="1"/>
  <c r="BB299" i="21"/>
  <c r="BB256" i="20"/>
  <c r="BG231" i="21"/>
  <c r="BB255" i="21" s="1"/>
  <c r="BG230" i="27"/>
  <c r="BG208" i="21"/>
  <c r="BG207" i="27"/>
  <c r="BG207" i="31" s="1"/>
  <c r="AW115" i="8"/>
  <c r="AW117" i="20" s="1"/>
  <c r="AS94" i="20"/>
  <c r="X276" i="27"/>
  <c r="X276" i="31" s="1"/>
  <c r="X277" i="21"/>
  <c r="AT185" i="27"/>
  <c r="AT185" i="31" s="1"/>
  <c r="AT186" i="21"/>
  <c r="AH210" i="20"/>
  <c r="AL231" i="8"/>
  <c r="BA138" i="27"/>
  <c r="BF114" i="31"/>
  <c r="BA138" i="31" s="1"/>
  <c r="Z48" i="27"/>
  <c r="Z48" i="31" s="1"/>
  <c r="Z49" i="21"/>
  <c r="AV91" i="27"/>
  <c r="AV91" i="31" s="1"/>
  <c r="AV92" i="21"/>
  <c r="AS69" i="27"/>
  <c r="AS69" i="31" s="1"/>
  <c r="AS70" i="21"/>
  <c r="AX72" i="20"/>
  <c r="AZ93" i="8"/>
  <c r="BF229" i="31"/>
  <c r="BA253" i="31" s="1"/>
  <c r="BA253" i="27"/>
  <c r="AF254" i="8"/>
  <c r="AF277" i="8" s="1"/>
  <c r="AK232" i="20"/>
  <c r="AF256" i="20" s="1"/>
  <c r="Z186" i="27"/>
  <c r="Z186" i="31" s="1"/>
  <c r="Z187" i="21"/>
  <c r="AH302" i="9"/>
  <c r="AJ325" i="9"/>
  <c r="AN348" i="9" s="1"/>
  <c r="AW322" i="20"/>
  <c r="BA343" i="8"/>
  <c r="BA345" i="20" s="1"/>
  <c r="BA301" i="20"/>
  <c r="BC322" i="8"/>
  <c r="AI343" i="8"/>
  <c r="AI345" i="20" s="1"/>
  <c r="AE322" i="20"/>
  <c r="AP231" i="8"/>
  <c r="AL210" i="20"/>
  <c r="AB343" i="27"/>
  <c r="AB343" i="31" s="1"/>
  <c r="AB344" i="21"/>
  <c r="AR185" i="27"/>
  <c r="AR185" i="31" s="1"/>
  <c r="AR186" i="21"/>
  <c r="AG297" i="27"/>
  <c r="AG297" i="31" s="1"/>
  <c r="AG298" i="21"/>
  <c r="BJ114" i="27"/>
  <c r="BJ115" i="21"/>
  <c r="BE139" i="21" s="1"/>
  <c r="BB71" i="21"/>
  <c r="BB70" i="27"/>
  <c r="BB70" i="31" s="1"/>
  <c r="AW209" i="8"/>
  <c r="AU188" i="20"/>
  <c r="AS299" i="8"/>
  <c r="AS278" i="20"/>
  <c r="AJ91" i="27"/>
  <c r="AJ91" i="31" s="1"/>
  <c r="AJ92" i="21"/>
  <c r="AV115" i="21"/>
  <c r="AQ139" i="21" s="1"/>
  <c r="AV114" i="27"/>
  <c r="AW164" i="21"/>
  <c r="AW163" i="27"/>
  <c r="AW163" i="31" s="1"/>
  <c r="Y256" i="20"/>
  <c r="AD230" i="27"/>
  <c r="AD231" i="21"/>
  <c r="Y255" i="21" s="1"/>
  <c r="BM232" i="20"/>
  <c r="BH254" i="8"/>
  <c r="BH277" i="8" s="1"/>
  <c r="BK232" i="20"/>
  <c r="BF254" i="8"/>
  <c r="BF277" i="8" s="1"/>
  <c r="AV210" i="20"/>
  <c r="AZ231" i="8"/>
  <c r="BF186" i="21"/>
  <c r="BF185" i="27"/>
  <c r="BF185" i="31" s="1"/>
  <c r="AS50" i="20"/>
  <c r="AS71" i="8"/>
  <c r="AS48" i="9"/>
  <c r="AS49" i="8"/>
  <c r="AZ302" i="9"/>
  <c r="BB325" i="9"/>
  <c r="BF348" i="9" s="1"/>
  <c r="BI50" i="20"/>
  <c r="BI48" i="9"/>
  <c r="BI71" i="8"/>
  <c r="BI49" i="8"/>
  <c r="Z51" i="34"/>
  <c r="Z129" i="34" s="1"/>
  <c r="AB211" i="20"/>
  <c r="AF232" i="8"/>
  <c r="AH93" i="8"/>
  <c r="AF72" i="20"/>
  <c r="AU297" i="27"/>
  <c r="AU297" i="31" s="1"/>
  <c r="AU298" i="21"/>
  <c r="BA277" i="21"/>
  <c r="BA276" i="27"/>
  <c r="BA276" i="31" s="1"/>
  <c r="AY50" i="20"/>
  <c r="AY71" i="8"/>
  <c r="AY48" i="9"/>
  <c r="AY49" i="8"/>
  <c r="AT321" i="8"/>
  <c r="AR300" i="20"/>
  <c r="AR298" i="27" s="1"/>
  <c r="AR298" i="31" s="1"/>
  <c r="AV302" i="9"/>
  <c r="AX325" i="9"/>
  <c r="BB348" i="9" s="1"/>
  <c r="X320" i="27"/>
  <c r="X320" i="31" s="1"/>
  <c r="X321" i="21"/>
  <c r="AX231" i="8"/>
  <c r="AT210" i="20"/>
  <c r="BC93" i="21"/>
  <c r="BC92" i="27"/>
  <c r="BC92" i="31" s="1"/>
  <c r="AU163" i="27"/>
  <c r="AU163" i="31" s="1"/>
  <c r="AU164" i="21"/>
  <c r="AG49" i="8"/>
  <c r="P362" i="24"/>
  <c r="P370" i="24" s="1"/>
  <c r="P7" i="19" s="1"/>
  <c r="P11" i="19" s="1"/>
  <c r="P356" i="24"/>
  <c r="P358" i="24" s="1"/>
  <c r="AC137" i="27"/>
  <c r="AH113" i="31"/>
  <c r="AC137" i="31" s="1"/>
  <c r="AE345" i="20"/>
  <c r="AA321" i="8"/>
  <c r="Y300" i="20"/>
  <c r="BF49" i="21"/>
  <c r="BF71" i="9"/>
  <c r="BF49" i="9"/>
  <c r="AD250" i="21"/>
  <c r="W250" i="21"/>
  <c r="AI345" i="8"/>
  <c r="AI347" i="20" s="1"/>
  <c r="AE324" i="20"/>
  <c r="AQ344" i="8"/>
  <c r="AM323" i="20"/>
  <c r="AK167" i="20"/>
  <c r="AK168" i="20" s="1"/>
  <c r="AQ257" i="8"/>
  <c r="AQ280" i="8" s="1"/>
  <c r="AV235" i="20"/>
  <c r="AN345" i="20"/>
  <c r="S292" i="31"/>
  <c r="AH345" i="21"/>
  <c r="AH344" i="27"/>
  <c r="AH344" i="31" s="1"/>
  <c r="AE257" i="20"/>
  <c r="BA70" i="27"/>
  <c r="BC93" i="9"/>
  <c r="BA72" i="9"/>
  <c r="V183" i="9"/>
  <c r="V161" i="21"/>
  <c r="V166" i="21" s="1"/>
  <c r="V167" i="21" s="1"/>
  <c r="V160" i="27"/>
  <c r="V165" i="9"/>
  <c r="AO324" i="8"/>
  <c r="AM303" i="20"/>
  <c r="AM256" i="20"/>
  <c r="AR231" i="21"/>
  <c r="AM255" i="21" s="1"/>
  <c r="AR230" i="27"/>
  <c r="BF322" i="8"/>
  <c r="BD301" i="20"/>
  <c r="AI181" i="31"/>
  <c r="BB190" i="20"/>
  <c r="BB191" i="20" s="1"/>
  <c r="X276" i="21"/>
  <c r="X275" i="27"/>
  <c r="X275" i="31" s="1"/>
  <c r="X48" i="21"/>
  <c r="X50" i="21" s="1"/>
  <c r="X51" i="21" s="1"/>
  <c r="X51" i="20"/>
  <c r="X52" i="20" s="1"/>
  <c r="BF73" i="20"/>
  <c r="BH94" i="8"/>
  <c r="BF72" i="8"/>
  <c r="R249" i="21"/>
  <c r="W235" i="21"/>
  <c r="BL74" i="20"/>
  <c r="BL75" i="20" s="1"/>
  <c r="BL71" i="27"/>
  <c r="BC96" i="20"/>
  <c r="BC94" i="27" s="1"/>
  <c r="BC94" i="31" s="1"/>
  <c r="BG117" i="8"/>
  <c r="BC95" i="8"/>
  <c r="BL341" i="9"/>
  <c r="BH319" i="21"/>
  <c r="BH318" i="27"/>
  <c r="Z344" i="20"/>
  <c r="Z350" i="8"/>
  <c r="AD255" i="20"/>
  <c r="AD278" i="20"/>
  <c r="AD299" i="8"/>
  <c r="AD71" i="9"/>
  <c r="AD49" i="9"/>
  <c r="BL302" i="27"/>
  <c r="BL302" i="31" s="1"/>
  <c r="BL303" i="21"/>
  <c r="Z258" i="24"/>
  <c r="AE235" i="24"/>
  <c r="AU70" i="27"/>
  <c r="AU70" i="31" s="1"/>
  <c r="AU71" i="21"/>
  <c r="AW338" i="31"/>
  <c r="Y315" i="31"/>
  <c r="BD203" i="31"/>
  <c r="AA248" i="27"/>
  <c r="AF224" i="31"/>
  <c r="BK206" i="9"/>
  <c r="BI183" i="27"/>
  <c r="BI184" i="21"/>
  <c r="AO344" i="8"/>
  <c r="AK323" i="20"/>
  <c r="BF345" i="20"/>
  <c r="AE72" i="20"/>
  <c r="AE71" i="21" s="1"/>
  <c r="AG93" i="8"/>
  <c r="AG95" i="8" s="1"/>
  <c r="AO49" i="31"/>
  <c r="BQ348" i="8"/>
  <c r="BQ350" i="20" s="1"/>
  <c r="BM327" i="20"/>
  <c r="AD48" i="27"/>
  <c r="AD49" i="21"/>
  <c r="AD50" i="21" s="1"/>
  <c r="AD51" i="21" s="1"/>
  <c r="AD51" i="20"/>
  <c r="AD52" i="20" s="1"/>
  <c r="AM71" i="31"/>
  <c r="AH301" i="9"/>
  <c r="AJ324" i="9"/>
  <c r="AN347" i="9" s="1"/>
  <c r="AL301" i="20"/>
  <c r="AN322" i="8"/>
  <c r="BF211" i="20"/>
  <c r="BJ232" i="8"/>
  <c r="AB185" i="9"/>
  <c r="AB163" i="21"/>
  <c r="AB162" i="27"/>
  <c r="AB162" i="31" s="1"/>
  <c r="AP71" i="9"/>
  <c r="AP49" i="9"/>
  <c r="AH295" i="9"/>
  <c r="AJ318" i="9"/>
  <c r="AH273" i="21"/>
  <c r="AH272" i="27"/>
  <c r="AC323" i="20"/>
  <c r="AG344" i="8"/>
  <c r="AG346" i="20" s="1"/>
  <c r="AI300" i="8"/>
  <c r="AI279" i="20"/>
  <c r="BC250" i="9"/>
  <c r="BC273" i="9" s="1"/>
  <c r="BH226" i="27"/>
  <c r="BH227" i="21"/>
  <c r="AA294" i="9"/>
  <c r="AC317" i="9"/>
  <c r="AA271" i="27"/>
  <c r="AA272" i="21"/>
  <c r="AJ136" i="31"/>
  <c r="X190" i="20"/>
  <c r="X191" i="20" s="1"/>
  <c r="AR346" i="8"/>
  <c r="AR348" i="20" s="1"/>
  <c r="AN325" i="20"/>
  <c r="Y226" i="9"/>
  <c r="U203" i="27"/>
  <c r="S123" i="34"/>
  <c r="S132" i="34" s="1"/>
  <c r="U204" i="21"/>
  <c r="U212" i="21" s="1"/>
  <c r="U213" i="21" s="1"/>
  <c r="U211" i="9"/>
  <c r="AE113" i="31"/>
  <c r="Z137" i="31" s="1"/>
  <c r="Z137" i="27"/>
  <c r="BH113" i="31"/>
  <c r="BC137" i="27"/>
  <c r="AQ208" i="27"/>
  <c r="AQ208" i="31" s="1"/>
  <c r="AQ209" i="21"/>
  <c r="AF339" i="9"/>
  <c r="AB317" i="21"/>
  <c r="AB316" i="24"/>
  <c r="AB327" i="24" s="1"/>
  <c r="AB328" i="24" s="1"/>
  <c r="AB352" i="24" s="1"/>
  <c r="AB354" i="24" s="1"/>
  <c r="AB316" i="27"/>
  <c r="T247" i="31"/>
  <c r="AA50" i="20"/>
  <c r="AA71" i="8"/>
  <c r="AA48" i="9"/>
  <c r="AA49" i="8"/>
  <c r="AY256" i="20"/>
  <c r="AA209" i="8"/>
  <c r="Y188" i="20"/>
  <c r="Y188" i="8"/>
  <c r="BF272" i="31"/>
  <c r="AN187" i="21"/>
  <c r="AN186" i="27"/>
  <c r="AN186" i="31" s="1"/>
  <c r="BH73" i="20"/>
  <c r="BJ94" i="8"/>
  <c r="BH72" i="8"/>
  <c r="BD69" i="31"/>
  <c r="AO233" i="20"/>
  <c r="AJ255" i="8"/>
  <c r="AJ278" i="8" s="1"/>
  <c r="AO183" i="9"/>
  <c r="AO160" i="27"/>
  <c r="AO161" i="21"/>
  <c r="AQ114" i="31"/>
  <c r="AL138" i="31" s="1"/>
  <c r="AL138" i="27"/>
  <c r="BG279" i="20"/>
  <c r="BG300" i="8"/>
  <c r="AJ232" i="20"/>
  <c r="AE254" i="8"/>
  <c r="AE277" i="8" s="1"/>
  <c r="AM295" i="21"/>
  <c r="AM294" i="27"/>
  <c r="AA339" i="24"/>
  <c r="AA350" i="24" s="1"/>
  <c r="AA351" i="24" s="1"/>
  <c r="AA352" i="24" s="1"/>
  <c r="AA354" i="24" s="1"/>
  <c r="AA339" i="27"/>
  <c r="AA340" i="21"/>
  <c r="AR321" i="9"/>
  <c r="AP298" i="9"/>
  <c r="AP275" i="27"/>
  <c r="AP275" i="31" s="1"/>
  <c r="AP276" i="21"/>
  <c r="AW167" i="20"/>
  <c r="AW168" i="20" s="1"/>
  <c r="BC297" i="27"/>
  <c r="BC297" i="31" s="1"/>
  <c r="BC298" i="21"/>
  <c r="AG338" i="31"/>
  <c r="BG233" i="20"/>
  <c r="BB255" i="8"/>
  <c r="BB278" i="8" s="1"/>
  <c r="AF278" i="20"/>
  <c r="AF299" i="8"/>
  <c r="AG166" i="20"/>
  <c r="AG187" i="8"/>
  <c r="AG165" i="8"/>
  <c r="U306" i="20"/>
  <c r="U307" i="20" s="1"/>
  <c r="U355" i="20" s="1"/>
  <c r="BE137" i="27"/>
  <c r="BJ113" i="31"/>
  <c r="AK95" i="20"/>
  <c r="AO116" i="8"/>
  <c r="AO118" i="20" s="1"/>
  <c r="X91" i="27"/>
  <c r="AB114" i="9"/>
  <c r="X95" i="9"/>
  <c r="AI295" i="21"/>
  <c r="AI294" i="27"/>
  <c r="AN249" i="27"/>
  <c r="AS225" i="31"/>
  <c r="AA137" i="31"/>
  <c r="AB301" i="20"/>
  <c r="AD322" i="8"/>
  <c r="AF115" i="8"/>
  <c r="AF117" i="20" s="1"/>
  <c r="AB94" i="20"/>
  <c r="AB92" i="27" s="1"/>
  <c r="AB92" i="31" s="1"/>
  <c r="T294" i="21"/>
  <c r="T293" i="27"/>
  <c r="T293" i="24"/>
  <c r="T304" i="24" s="1"/>
  <c r="T305" i="24" s="1"/>
  <c r="T352" i="24" s="1"/>
  <c r="T354" i="24" s="1"/>
  <c r="AS210" i="8"/>
  <c r="AQ189" i="20"/>
  <c r="AQ188" i="8"/>
  <c r="AA47" i="27"/>
  <c r="AA47" i="31" s="1"/>
  <c r="AZ211" i="20"/>
  <c r="BD232" i="8"/>
  <c r="BC71" i="21"/>
  <c r="BC70" i="27"/>
  <c r="AX73" i="20"/>
  <c r="AZ94" i="8"/>
  <c r="AX72" i="8"/>
  <c r="AI250" i="9"/>
  <c r="AI273" i="9" s="1"/>
  <c r="AN227" i="21"/>
  <c r="AN226" i="27"/>
  <c r="AM49" i="27"/>
  <c r="AM50" i="27" s="1"/>
  <c r="AW271" i="31"/>
  <c r="AD70" i="21"/>
  <c r="AD69" i="27"/>
  <c r="AD69" i="31" s="1"/>
  <c r="Z249" i="9"/>
  <c r="Z272" i="9" s="1"/>
  <c r="AE225" i="27"/>
  <c r="AE226" i="21"/>
  <c r="BC227" i="9"/>
  <c r="AY205" i="21"/>
  <c r="AY204" i="27"/>
  <c r="BD227" i="31"/>
  <c r="AY251" i="31" s="1"/>
  <c r="AY251" i="27"/>
  <c r="AG162" i="27"/>
  <c r="AG162" i="31" s="1"/>
  <c r="AF250" i="21"/>
  <c r="AC71" i="9"/>
  <c r="AC49" i="9"/>
  <c r="AI232" i="8"/>
  <c r="AE211" i="20"/>
  <c r="X339" i="21"/>
  <c r="X338" i="27"/>
  <c r="X338" i="31" s="1"/>
  <c r="X338" i="24"/>
  <c r="X350" i="24" s="1"/>
  <c r="X351" i="24" s="1"/>
  <c r="BJ139" i="21"/>
  <c r="AH226" i="9"/>
  <c r="AD203" i="27"/>
  <c r="AD204" i="21"/>
  <c r="Z72" i="20"/>
  <c r="AB93" i="8"/>
  <c r="Z72" i="8"/>
  <c r="AO279" i="20"/>
  <c r="AO300" i="8"/>
  <c r="AL255" i="8"/>
  <c r="AL278" i="8" s="1"/>
  <c r="AQ233" i="20"/>
  <c r="X47" i="27"/>
  <c r="X70" i="9"/>
  <c r="X49" i="9"/>
  <c r="AK271" i="31"/>
  <c r="AD293" i="31"/>
  <c r="AP250" i="21"/>
  <c r="Y340" i="21"/>
  <c r="Y339" i="27"/>
  <c r="Y339" i="31" s="1"/>
  <c r="Y339" i="24"/>
  <c r="AD167" i="20"/>
  <c r="AD168" i="20" s="1"/>
  <c r="AB116" i="20"/>
  <c r="AB118" i="8"/>
  <c r="AZ159" i="31"/>
  <c r="AD224" i="31"/>
  <c r="Y248" i="27"/>
  <c r="AG277" i="21"/>
  <c r="AG276" i="27"/>
  <c r="AG276" i="31" s="1"/>
  <c r="AC135" i="31"/>
  <c r="BC91" i="31"/>
  <c r="AZ71" i="9"/>
  <c r="AZ49" i="9"/>
  <c r="AR203" i="31"/>
  <c r="BC256" i="20"/>
  <c r="AK340" i="9"/>
  <c r="AG318" i="21"/>
  <c r="AG317" i="27"/>
  <c r="AT254" i="9"/>
  <c r="AT277" i="9" s="1"/>
  <c r="AY167" i="20"/>
  <c r="AY168" i="20" s="1"/>
  <c r="BA294" i="27"/>
  <c r="BA295" i="21"/>
  <c r="BE294" i="31"/>
  <c r="AJ167" i="20"/>
  <c r="AJ168" i="20" s="1"/>
  <c r="X252" i="27"/>
  <c r="AC228" i="31"/>
  <c r="X252" i="31" s="1"/>
  <c r="AI233" i="20"/>
  <c r="AD255" i="8"/>
  <c r="AD278" i="8" s="1"/>
  <c r="AL229" i="31"/>
  <c r="AG253" i="31" s="1"/>
  <c r="AG253" i="27"/>
  <c r="AB337" i="31"/>
  <c r="BG227" i="9"/>
  <c r="BC205" i="21"/>
  <c r="BC204" i="27"/>
  <c r="BB49" i="21"/>
  <c r="BB50" i="21" s="1"/>
  <c r="BB51" i="21" s="1"/>
  <c r="BB51" i="20"/>
  <c r="BB52" i="20" s="1"/>
  <c r="AJ339" i="27"/>
  <c r="AJ339" i="24"/>
  <c r="AJ350" i="24" s="1"/>
  <c r="AJ351" i="24" s="1"/>
  <c r="AJ352" i="24" s="1"/>
  <c r="AJ354" i="24" s="1"/>
  <c r="AJ340" i="21"/>
  <c r="AU250" i="9"/>
  <c r="AU273" i="9" s="1"/>
  <c r="AZ227" i="21"/>
  <c r="AZ226" i="27"/>
  <c r="AK117" i="8"/>
  <c r="AG96" i="20"/>
  <c r="AC115" i="9"/>
  <c r="AN301" i="20"/>
  <c r="AP322" i="8"/>
  <c r="AW208" i="27"/>
  <c r="AW208" i="31" s="1"/>
  <c r="AW209" i="21"/>
  <c r="AD114" i="21"/>
  <c r="Y137" i="9"/>
  <c r="Y160" i="9" s="1"/>
  <c r="AT159" i="31"/>
  <c r="AN190" i="20"/>
  <c r="AN191" i="20" s="1"/>
  <c r="AV340" i="21"/>
  <c r="AV339" i="24"/>
  <c r="AV350" i="24" s="1"/>
  <c r="AV351" i="24" s="1"/>
  <c r="AV352" i="24" s="1"/>
  <c r="AV354" i="24" s="1"/>
  <c r="AV339" i="27"/>
  <c r="AF344" i="8"/>
  <c r="AF346" i="20" s="1"/>
  <c r="AB323" i="20"/>
  <c r="AK279" i="20"/>
  <c r="AK300" i="8"/>
  <c r="AQ324" i="8"/>
  <c r="AO303" i="20"/>
  <c r="BD322" i="8"/>
  <c r="BB301" i="20"/>
  <c r="AL321" i="27"/>
  <c r="AL321" i="31" s="1"/>
  <c r="BC138" i="21"/>
  <c r="AZ115" i="27"/>
  <c r="AZ116" i="21"/>
  <c r="AU140" i="21" s="1"/>
  <c r="BE323" i="20"/>
  <c r="BI344" i="8"/>
  <c r="AM189" i="20"/>
  <c r="AO210" i="8"/>
  <c r="AM188" i="8"/>
  <c r="AS210" i="21"/>
  <c r="AS209" i="27"/>
  <c r="AS209" i="31" s="1"/>
  <c r="BB345" i="20"/>
  <c r="AW248" i="31"/>
  <c r="AH205" i="9"/>
  <c r="AF183" i="21"/>
  <c r="AF182" i="27"/>
  <c r="BG91" i="31"/>
  <c r="AF232" i="20"/>
  <c r="AA254" i="8"/>
  <c r="AA277" i="8" s="1"/>
  <c r="BE227" i="9"/>
  <c r="BA204" i="27"/>
  <c r="BA205" i="21"/>
  <c r="AP258" i="20"/>
  <c r="AU232" i="27"/>
  <c r="AU233" i="21"/>
  <c r="AP257" i="21" s="1"/>
  <c r="Z278" i="20"/>
  <c r="Z299" i="8"/>
  <c r="AL48" i="27"/>
  <c r="AL49" i="21"/>
  <c r="AL50" i="21" s="1"/>
  <c r="AL51" i="21" s="1"/>
  <c r="AL51" i="20"/>
  <c r="AL52" i="20" s="1"/>
  <c r="Z251" i="9"/>
  <c r="Z274" i="9" s="1"/>
  <c r="AE228" i="21"/>
  <c r="Z252" i="21" s="1"/>
  <c r="AE227" i="27"/>
  <c r="BO346" i="20"/>
  <c r="AE48" i="21"/>
  <c r="AE50" i="21" s="1"/>
  <c r="AE51" i="21" s="1"/>
  <c r="AE47" i="27"/>
  <c r="AE47" i="31" s="1"/>
  <c r="AA321" i="21"/>
  <c r="AA320" i="27"/>
  <c r="AA320" i="31" s="1"/>
  <c r="AY295" i="21"/>
  <c r="AY294" i="27"/>
  <c r="AF203" i="31"/>
  <c r="AP73" i="20"/>
  <c r="AR94" i="8"/>
  <c r="AP72" i="8"/>
  <c r="AA298" i="27"/>
  <c r="AA298" i="31" s="1"/>
  <c r="AA299" i="21"/>
  <c r="AC338" i="24"/>
  <c r="AC350" i="24" s="1"/>
  <c r="AC351" i="24" s="1"/>
  <c r="AC339" i="21"/>
  <c r="AC338" i="27"/>
  <c r="AC300" i="21"/>
  <c r="AC299" i="27"/>
  <c r="AC299" i="31" s="1"/>
  <c r="AI256" i="20"/>
  <c r="Z294" i="21"/>
  <c r="Z293" i="24"/>
  <c r="Z304" i="24" s="1"/>
  <c r="Z305" i="24" s="1"/>
  <c r="Z293" i="27"/>
  <c r="Y167" i="20"/>
  <c r="Y168" i="20" s="1"/>
  <c r="AM210" i="8"/>
  <c r="AK189" i="20"/>
  <c r="AK188" i="8"/>
  <c r="AH209" i="8"/>
  <c r="AH211" i="8" s="1"/>
  <c r="AF188" i="20"/>
  <c r="AF190" i="20" s="1"/>
  <c r="AF191" i="20" s="1"/>
  <c r="AS344" i="8"/>
  <c r="AO323" i="20"/>
  <c r="Q247" i="31"/>
  <c r="V234" i="31"/>
  <c r="Q258" i="31" s="1"/>
  <c r="BA207" i="9"/>
  <c r="AY184" i="27"/>
  <c r="AY184" i="31" s="1"/>
  <c r="AY185" i="21"/>
  <c r="AP211" i="20"/>
  <c r="AP213" i="20" s="1"/>
  <c r="AP214" i="20" s="1"/>
  <c r="AT232" i="8"/>
  <c r="AT234" i="8" s="1"/>
  <c r="AO258" i="8" s="1"/>
  <c r="BH49" i="21"/>
  <c r="BH51" i="20"/>
  <c r="BH52" i="20" s="1"/>
  <c r="V329" i="20"/>
  <c r="V330" i="20" s="1"/>
  <c r="BG256" i="20"/>
  <c r="AX159" i="31"/>
  <c r="AS340" i="9"/>
  <c r="AO318" i="21"/>
  <c r="AO317" i="27"/>
  <c r="AG271" i="31"/>
  <c r="AX321" i="9"/>
  <c r="AV298" i="9"/>
  <c r="AV276" i="21"/>
  <c r="AV275" i="27"/>
  <c r="AV275" i="31" s="1"/>
  <c r="BE338" i="31"/>
  <c r="AK343" i="27"/>
  <c r="AK343" i="31" s="1"/>
  <c r="AK344" i="21"/>
  <c r="AS181" i="31"/>
  <c r="AI48" i="27"/>
  <c r="AI71" i="9"/>
  <c r="AI49" i="9"/>
  <c r="AG48" i="21"/>
  <c r="AG70" i="9"/>
  <c r="BP345" i="8"/>
  <c r="BL324" i="20"/>
  <c r="AE280" i="20"/>
  <c r="AE301" i="8"/>
  <c r="AA343" i="8"/>
  <c r="W322" i="20"/>
  <c r="U70" i="34"/>
  <c r="W327" i="8"/>
  <c r="BA342" i="21"/>
  <c r="BA341" i="27"/>
  <c r="BA341" i="31" s="1"/>
  <c r="W202" i="31"/>
  <c r="V68" i="31"/>
  <c r="V72" i="31" s="1"/>
  <c r="V72" i="27"/>
  <c r="V73" i="27" s="1"/>
  <c r="AY116" i="8"/>
  <c r="AY118" i="20" s="1"/>
  <c r="AU95" i="20"/>
  <c r="AN295" i="9"/>
  <c r="AP318" i="9"/>
  <c r="AN273" i="21"/>
  <c r="AN272" i="27"/>
  <c r="AU183" i="9"/>
  <c r="AU160" i="27"/>
  <c r="AU161" i="21"/>
  <c r="AO248" i="31"/>
  <c r="U315" i="31"/>
  <c r="X270" i="31"/>
  <c r="AQ345" i="27"/>
  <c r="AQ345" i="31" s="1"/>
  <c r="AQ346" i="21"/>
  <c r="AM278" i="27"/>
  <c r="AM278" i="31" s="1"/>
  <c r="AM279" i="21"/>
  <c r="AX49" i="21"/>
  <c r="AX48" i="27"/>
  <c r="AX51" i="20"/>
  <c r="AX52" i="20" s="1"/>
  <c r="AW183" i="9"/>
  <c r="AW161" i="21"/>
  <c r="AW160" i="27"/>
  <c r="AZ203" i="31"/>
  <c r="AW227" i="9"/>
  <c r="AS204" i="27"/>
  <c r="AS205" i="21"/>
  <c r="AR345" i="20"/>
  <c r="AH316" i="31"/>
  <c r="AJ115" i="8"/>
  <c r="AJ117" i="20" s="1"/>
  <c r="AF94" i="20"/>
  <c r="BA323" i="20"/>
  <c r="BE344" i="8"/>
  <c r="BK139" i="9"/>
  <c r="BK162" i="9" s="1"/>
  <c r="BP118" i="9"/>
  <c r="BK142" i="9" s="1"/>
  <c r="AN71" i="9"/>
  <c r="AN49" i="9"/>
  <c r="AF298" i="27"/>
  <c r="AF298" i="31" s="1"/>
  <c r="AF299" i="21"/>
  <c r="AG163" i="21"/>
  <c r="AI248" i="31"/>
  <c r="BI189" i="20"/>
  <c r="BK210" i="8"/>
  <c r="BI188" i="8"/>
  <c r="AF295" i="9"/>
  <c r="AH318" i="9"/>
  <c r="AF272" i="27"/>
  <c r="AF273" i="21"/>
  <c r="AO323" i="21"/>
  <c r="AO322" i="27"/>
  <c r="AO322" i="31" s="1"/>
  <c r="BC114" i="27"/>
  <c r="BC115" i="21"/>
  <c r="AC73" i="20"/>
  <c r="AE94" i="8"/>
  <c r="AC72" i="8"/>
  <c r="BG250" i="27"/>
  <c r="BL226" i="31"/>
  <c r="Z185" i="27"/>
  <c r="Z185" i="31" s="1"/>
  <c r="Z186" i="21"/>
  <c r="Z48" i="21"/>
  <c r="Z51" i="20"/>
  <c r="Z52" i="20" s="1"/>
  <c r="AR250" i="21"/>
  <c r="AO256" i="20"/>
  <c r="BH233" i="8"/>
  <c r="BD212" i="20"/>
  <c r="BD211" i="8"/>
  <c r="Z321" i="8"/>
  <c r="X300" i="20"/>
  <c r="Z93" i="8"/>
  <c r="X72" i="20"/>
  <c r="X72" i="8"/>
  <c r="AI166" i="20"/>
  <c r="AI187" i="8"/>
  <c r="AI165" i="8"/>
  <c r="AQ340" i="9"/>
  <c r="AM317" i="27"/>
  <c r="AM318" i="21"/>
  <c r="AY47" i="31"/>
  <c r="BB316" i="31"/>
  <c r="AP249" i="27"/>
  <c r="AU225" i="31"/>
  <c r="BF117" i="20"/>
  <c r="AC117" i="8"/>
  <c r="Y95" i="8"/>
  <c r="AA317" i="9"/>
  <c r="Y294" i="9"/>
  <c r="Y271" i="27"/>
  <c r="Y272" i="21"/>
  <c r="BB232" i="8"/>
  <c r="AX211" i="20"/>
  <c r="AI322" i="8"/>
  <c r="AG301" i="20"/>
  <c r="BL92" i="31"/>
  <c r="BL95" i="31" s="1"/>
  <c r="BL95" i="27"/>
  <c r="BL96" i="27" s="1"/>
  <c r="BB136" i="31"/>
  <c r="AZ73" i="20"/>
  <c r="BB94" i="8"/>
  <c r="AZ72" i="8"/>
  <c r="AQ250" i="9"/>
  <c r="AQ273" i="9" s="1"/>
  <c r="AV227" i="21"/>
  <c r="AV226" i="27"/>
  <c r="AE294" i="27"/>
  <c r="AE295" i="21"/>
  <c r="BG340" i="9"/>
  <c r="BC317" i="27"/>
  <c r="BC318" i="21"/>
  <c r="W298" i="21"/>
  <c r="W297" i="27"/>
  <c r="W297" i="31" s="1"/>
  <c r="AU323" i="20"/>
  <c r="AY344" i="8"/>
  <c r="AE248" i="31"/>
  <c r="AM181" i="31"/>
  <c r="AW114" i="31"/>
  <c r="AR138" i="31" s="1"/>
  <c r="AR138" i="27"/>
  <c r="BD94" i="8"/>
  <c r="BB73" i="20"/>
  <c r="BB72" i="8"/>
  <c r="AZ293" i="31"/>
  <c r="BB203" i="31"/>
  <c r="AE71" i="27"/>
  <c r="W69" i="31"/>
  <c r="W72" i="31" s="1"/>
  <c r="W72" i="27"/>
  <c r="W73" i="27" s="1"/>
  <c r="AV255" i="8"/>
  <c r="AV278" i="8" s="1"/>
  <c r="BA233" i="20"/>
  <c r="Z90" i="31"/>
  <c r="AK256" i="20"/>
  <c r="AP230" i="27"/>
  <c r="AP231" i="21"/>
  <c r="AK255" i="21" s="1"/>
  <c r="AU338" i="31"/>
  <c r="AI344" i="20"/>
  <c r="AK248" i="31"/>
  <c r="AM115" i="27"/>
  <c r="AM116" i="21"/>
  <c r="AH140" i="21" s="1"/>
  <c r="AM167" i="20"/>
  <c r="AM168" i="20" s="1"/>
  <c r="AP159" i="31"/>
  <c r="AR256" i="8"/>
  <c r="AR279" i="8" s="1"/>
  <c r="AW234" i="20"/>
  <c r="AF70" i="21"/>
  <c r="AF69" i="27"/>
  <c r="AF69" i="31" s="1"/>
  <c r="BB250" i="21"/>
  <c r="BI115" i="21"/>
  <c r="BI114" i="27"/>
  <c r="AD337" i="31"/>
  <c r="AH162" i="21"/>
  <c r="AH184" i="9"/>
  <c r="AH161" i="27"/>
  <c r="AH161" i="31" s="1"/>
  <c r="Y292" i="31"/>
  <c r="AT212" i="20"/>
  <c r="AX233" i="8"/>
  <c r="AT211" i="8"/>
  <c r="X319" i="9"/>
  <c r="AB342" i="9" s="1"/>
  <c r="AB343" i="21" s="1"/>
  <c r="V296" i="9"/>
  <c r="V274" i="21"/>
  <c r="V273" i="27"/>
  <c r="V273" i="31" s="1"/>
  <c r="BL48" i="31"/>
  <c r="BL49" i="31" s="1"/>
  <c r="BL49" i="27"/>
  <c r="BL50" i="27" s="1"/>
  <c r="AP302" i="8"/>
  <c r="AP281" i="20"/>
  <c r="AZ316" i="31"/>
  <c r="Z255" i="20"/>
  <c r="AL73" i="20"/>
  <c r="AN94" i="8"/>
  <c r="AL72" i="8"/>
  <c r="BI204" i="31"/>
  <c r="AD136" i="31"/>
  <c r="V236" i="21"/>
  <c r="Q259" i="21"/>
  <c r="AY183" i="9"/>
  <c r="AY161" i="21"/>
  <c r="AY160" i="27"/>
  <c r="BF295" i="27"/>
  <c r="BF296" i="21"/>
  <c r="T78" i="34"/>
  <c r="T80" i="34" s="1"/>
  <c r="AU181" i="31"/>
  <c r="V249" i="9"/>
  <c r="V272" i="9" s="1"/>
  <c r="AA225" i="27"/>
  <c r="AA226" i="21"/>
  <c r="AM323" i="21"/>
  <c r="AM322" i="27"/>
  <c r="AM322" i="31" s="1"/>
  <c r="AC202" i="31"/>
  <c r="BC340" i="9"/>
  <c r="AY318" i="21"/>
  <c r="AY317" i="27"/>
  <c r="AS345" i="27"/>
  <c r="AS345" i="31" s="1"/>
  <c r="AS346" i="21"/>
  <c r="AT293" i="31"/>
  <c r="AP295" i="9"/>
  <c r="AR318" i="9"/>
  <c r="AP273" i="21"/>
  <c r="AP272" i="27"/>
  <c r="AV187" i="21"/>
  <c r="AV186" i="27"/>
  <c r="AV186" i="31" s="1"/>
  <c r="BJ205" i="31"/>
  <c r="AP345" i="20"/>
  <c r="Y322" i="20"/>
  <c r="AC343" i="8"/>
  <c r="AC345" i="20" s="1"/>
  <c r="AB91" i="31"/>
  <c r="AP316" i="31"/>
  <c r="X321" i="8"/>
  <c r="V300" i="20"/>
  <c r="V304" i="8"/>
  <c r="V352" i="8" s="1"/>
  <c r="AV159" i="31"/>
  <c r="AQ116" i="8"/>
  <c r="AQ118" i="20" s="1"/>
  <c r="AM95" i="20"/>
  <c r="AV205" i="9"/>
  <c r="AT183" i="21"/>
  <c r="AT182" i="27"/>
  <c r="X337" i="31"/>
  <c r="BA189" i="20"/>
  <c r="BC210" i="8"/>
  <c r="BA188" i="8"/>
  <c r="BO211" i="8"/>
  <c r="BS233" i="8"/>
  <c r="BO212" i="20"/>
  <c r="AT316" i="31"/>
  <c r="AH159" i="31"/>
  <c r="BH345" i="20"/>
  <c r="AH324" i="9"/>
  <c r="AL347" i="9" s="1"/>
  <c r="AF301" i="9"/>
  <c r="AR93" i="21"/>
  <c r="AR92" i="27"/>
  <c r="AR92" i="31" s="1"/>
  <c r="AP138" i="27"/>
  <c r="AU114" i="31"/>
  <c r="AP138" i="31" s="1"/>
  <c r="BF255" i="8"/>
  <c r="BF278" i="8" s="1"/>
  <c r="BK233" i="20"/>
  <c r="AI92" i="27"/>
  <c r="AI92" i="31" s="1"/>
  <c r="AI93" i="21"/>
  <c r="Q270" i="31"/>
  <c r="Q281" i="31" s="1"/>
  <c r="Q281" i="27"/>
  <c r="Q282" i="27" s="1"/>
  <c r="AP185" i="9"/>
  <c r="AP162" i="27"/>
  <c r="AP162" i="31" s="1"/>
  <c r="AP163" i="21"/>
  <c r="AH71" i="21"/>
  <c r="AR205" i="9"/>
  <c r="AP182" i="27"/>
  <c r="AP183" i="21"/>
  <c r="AH94" i="20"/>
  <c r="AL115" i="8"/>
  <c r="AL117" i="20" s="1"/>
  <c r="BA183" i="9"/>
  <c r="BA160" i="27"/>
  <c r="BA161" i="21"/>
  <c r="BB249" i="27"/>
  <c r="BG225" i="31"/>
  <c r="AS271" i="31"/>
  <c r="AF322" i="20"/>
  <c r="AJ343" i="8"/>
  <c r="AJ345" i="20" s="1"/>
  <c r="AP187" i="21"/>
  <c r="AP186" i="27"/>
  <c r="AP186" i="31" s="1"/>
  <c r="AN159" i="31"/>
  <c r="AQ257" i="20"/>
  <c r="AR190" i="20"/>
  <c r="AR191" i="20" s="1"/>
  <c r="BM94" i="21"/>
  <c r="BQ116" i="9"/>
  <c r="BM95" i="9"/>
  <c r="BF115" i="9"/>
  <c r="BA248" i="31"/>
  <c r="BL280" i="20"/>
  <c r="BL301" i="8"/>
  <c r="BL281" i="8"/>
  <c r="BD340" i="21"/>
  <c r="BD339" i="27"/>
  <c r="BD339" i="24"/>
  <c r="BD350" i="24" s="1"/>
  <c r="BD351" i="24" s="1"/>
  <c r="BD352" i="24" s="1"/>
  <c r="BD354" i="24" s="1"/>
  <c r="BI255" i="9"/>
  <c r="BI278" i="9" s="1"/>
  <c r="BH251" i="9"/>
  <c r="BH274" i="9" s="1"/>
  <c r="BM228" i="21"/>
  <c r="BM227" i="27"/>
  <c r="BD159" i="31"/>
  <c r="AC248" i="31"/>
  <c r="BI233" i="20"/>
  <c r="BD255" i="8"/>
  <c r="BD278" i="8" s="1"/>
  <c r="AI253" i="9"/>
  <c r="AI276" i="9" s="1"/>
  <c r="AN230" i="21"/>
  <c r="AI254" i="21" s="1"/>
  <c r="AN229" i="27"/>
  <c r="U142" i="27"/>
  <c r="Z119" i="27"/>
  <c r="AY248" i="31"/>
  <c r="BG117" i="9"/>
  <c r="AO71" i="31"/>
  <c r="AE181" i="31"/>
  <c r="AB182" i="9"/>
  <c r="AB159" i="27"/>
  <c r="AB160" i="21"/>
  <c r="AC256" i="20"/>
  <c r="AH231" i="21"/>
  <c r="AC255" i="21" s="1"/>
  <c r="AH230" i="27"/>
  <c r="AP94" i="8"/>
  <c r="AN73" i="20"/>
  <c r="AN72" i="8"/>
  <c r="AH323" i="20"/>
  <c r="AL344" i="8"/>
  <c r="AL346" i="20" s="1"/>
  <c r="AZ301" i="20"/>
  <c r="BB322" i="8"/>
  <c r="AL293" i="31"/>
  <c r="AC49" i="21"/>
  <c r="AC50" i="21" s="1"/>
  <c r="AC51" i="21" s="1"/>
  <c r="AC48" i="27"/>
  <c r="AC51" i="20"/>
  <c r="AC52" i="20" s="1"/>
  <c r="AU208" i="27"/>
  <c r="AU208" i="31" s="1"/>
  <c r="AU209" i="21"/>
  <c r="AR322" i="8"/>
  <c r="AP301" i="20"/>
  <c r="AV116" i="27"/>
  <c r="AV117" i="21"/>
  <c r="AQ141" i="21" s="1"/>
  <c r="AD316" i="31"/>
  <c r="BK256" i="9"/>
  <c r="BK279" i="9" s="1"/>
  <c r="BP233" i="21"/>
  <c r="BK257" i="21" s="1"/>
  <c r="BP232" i="27"/>
  <c r="BH322" i="8"/>
  <c r="BF301" i="20"/>
  <c r="BG116" i="8"/>
  <c r="BG118" i="20" s="1"/>
  <c r="BC95" i="20"/>
  <c r="AZ205" i="9"/>
  <c r="AX183" i="21"/>
  <c r="AX182" i="27"/>
  <c r="AS114" i="31"/>
  <c r="AN138" i="31" s="1"/>
  <c r="AN138" i="27"/>
  <c r="AG294" i="27"/>
  <c r="AG295" i="21"/>
  <c r="AN258" i="20"/>
  <c r="BL72" i="21"/>
  <c r="BN94" i="9"/>
  <c r="BL72" i="9"/>
  <c r="BM93" i="27"/>
  <c r="BM97" i="20"/>
  <c r="BM98" i="20" s="1"/>
  <c r="BA227" i="9"/>
  <c r="AW205" i="21"/>
  <c r="AW204" i="27"/>
  <c r="BA72" i="21"/>
  <c r="AY227" i="9"/>
  <c r="AU205" i="21"/>
  <c r="AU204" i="27"/>
  <c r="AI49" i="21"/>
  <c r="AI50" i="21" s="1"/>
  <c r="AI51" i="21" s="1"/>
  <c r="AI51" i="20"/>
  <c r="AI52" i="20" s="1"/>
  <c r="AG47" i="27"/>
  <c r="AG47" i="31" s="1"/>
  <c r="AD321" i="27"/>
  <c r="AD321" i="31" s="1"/>
  <c r="AD322" i="21"/>
  <c r="BE233" i="20"/>
  <c r="AZ255" i="8"/>
  <c r="AZ278" i="8" s="1"/>
  <c r="AC137" i="9"/>
  <c r="AC160" i="9" s="1"/>
  <c r="BI210" i="8"/>
  <c r="BG189" i="20"/>
  <c r="BG188" i="8"/>
  <c r="AJ116" i="27"/>
  <c r="AJ117" i="21"/>
  <c r="AE141" i="21" s="1"/>
  <c r="BA47" i="31"/>
  <c r="BA49" i="31" s="1"/>
  <c r="BA49" i="27"/>
  <c r="BA50" i="27" s="1"/>
  <c r="AX250" i="21"/>
  <c r="AT138" i="27"/>
  <c r="AY114" i="31"/>
  <c r="AT138" i="31" s="1"/>
  <c r="Y338" i="24"/>
  <c r="Y338" i="27"/>
  <c r="Y339" i="21"/>
  <c r="AK227" i="9"/>
  <c r="AG204" i="27"/>
  <c r="AG205" i="21"/>
  <c r="AL159" i="31"/>
  <c r="AC300" i="8"/>
  <c r="AC279" i="20"/>
  <c r="AG321" i="8"/>
  <c r="AE300" i="20"/>
  <c r="AU117" i="9"/>
  <c r="AQ95" i="9"/>
  <c r="AC158" i="31"/>
  <c r="AL186" i="27"/>
  <c r="AL186" i="31" s="1"/>
  <c r="AL187" i="21"/>
  <c r="AY250" i="9"/>
  <c r="AY273" i="9" s="1"/>
  <c r="BD226" i="27"/>
  <c r="BD227" i="21"/>
  <c r="AT48" i="27"/>
  <c r="AT71" i="9"/>
  <c r="AT49" i="9"/>
  <c r="AK181" i="31"/>
  <c r="AW294" i="27"/>
  <c r="AW295" i="21"/>
  <c r="AL339" i="27"/>
  <c r="AL340" i="21"/>
  <c r="AL339" i="24"/>
  <c r="AL350" i="24" s="1"/>
  <c r="AL351" i="24" s="1"/>
  <c r="AL352" i="24" s="1"/>
  <c r="AL354" i="24" s="1"/>
  <c r="AM250" i="9"/>
  <c r="AM273" i="9" s="1"/>
  <c r="AR227" i="21"/>
  <c r="AR226" i="27"/>
  <c r="AD139" i="27"/>
  <c r="AI115" i="31"/>
  <c r="AD139" i="31" s="1"/>
  <c r="AN48" i="27"/>
  <c r="AN49" i="21"/>
  <c r="AN50" i="21" s="1"/>
  <c r="AN51" i="21" s="1"/>
  <c r="AN51" i="20"/>
  <c r="AN52" i="20" s="1"/>
  <c r="AS117" i="9"/>
  <c r="AO95" i="9"/>
  <c r="AM279" i="20"/>
  <c r="AM300" i="8"/>
  <c r="V180" i="31"/>
  <c r="Z69" i="27"/>
  <c r="Z69" i="31" s="1"/>
  <c r="BI319" i="9"/>
  <c r="BG296" i="9"/>
  <c r="BG274" i="21"/>
  <c r="BG273" i="27"/>
  <c r="AO227" i="9"/>
  <c r="AK204" i="27"/>
  <c r="AK205" i="21"/>
  <c r="AC71" i="21"/>
  <c r="AC70" i="27"/>
  <c r="AC70" i="31" s="1"/>
  <c r="BD49" i="21"/>
  <c r="BD50" i="21" s="1"/>
  <c r="BD51" i="21" s="1"/>
  <c r="BD71" i="9"/>
  <c r="BD49" i="9"/>
  <c r="AD209" i="8"/>
  <c r="AB188" i="20"/>
  <c r="AW185" i="9"/>
  <c r="AW163" i="21"/>
  <c r="AW162" i="27"/>
  <c r="AW162" i="31" s="1"/>
  <c r="AJ299" i="21"/>
  <c r="AJ298" i="27"/>
  <c r="AJ298" i="31" s="1"/>
  <c r="AT318" i="9"/>
  <c r="AR295" i="9"/>
  <c r="AR273" i="21"/>
  <c r="AR272" i="27"/>
  <c r="AQ183" i="9"/>
  <c r="AQ160" i="27"/>
  <c r="AQ161" i="21"/>
  <c r="BC181" i="31"/>
  <c r="AH50" i="20"/>
  <c r="AH71" i="8"/>
  <c r="AH48" i="9"/>
  <c r="AH49" i="8"/>
  <c r="AO189" i="20"/>
  <c r="AQ210" i="8"/>
  <c r="AO188" i="8"/>
  <c r="BB94" i="21"/>
  <c r="BB93" i="27"/>
  <c r="BB93" i="31" s="1"/>
  <c r="AX316" i="31"/>
  <c r="BA257" i="20"/>
  <c r="BF231" i="27"/>
  <c r="BF232" i="21"/>
  <c r="BA256" i="21" s="1"/>
  <c r="AF297" i="21"/>
  <c r="AF296" i="27"/>
  <c r="AF296" i="31" s="1"/>
  <c r="AM70" i="27"/>
  <c r="AM70" i="31" s="1"/>
  <c r="AM71" i="21"/>
  <c r="AM73" i="21" s="1"/>
  <c r="AM74" i="21" s="1"/>
  <c r="BI252" i="9"/>
  <c r="BI275" i="9" s="1"/>
  <c r="BN228" i="27"/>
  <c r="BN229" i="21"/>
  <c r="AY233" i="20"/>
  <c r="AT255" i="8"/>
  <c r="AT278" i="8" s="1"/>
  <c r="AS323" i="20"/>
  <c r="AW344" i="8"/>
  <c r="AF114" i="31"/>
  <c r="AA138" i="31" s="1"/>
  <c r="AA138" i="27"/>
  <c r="AC295" i="21"/>
  <c r="AC294" i="27"/>
  <c r="AO181" i="31"/>
  <c r="AO225" i="31"/>
  <c r="AJ249" i="27"/>
  <c r="AW210" i="8"/>
  <c r="AU189" i="20"/>
  <c r="AU188" i="8"/>
  <c r="AX203" i="31"/>
  <c r="AL322" i="8"/>
  <c r="AJ301" i="20"/>
  <c r="BI137" i="31"/>
  <c r="AQ48" i="31"/>
  <c r="AQ49" i="31" s="1"/>
  <c r="AQ49" i="27"/>
  <c r="AQ50" i="27" s="1"/>
  <c r="AS227" i="9"/>
  <c r="AO205" i="21"/>
  <c r="AO204" i="27"/>
  <c r="BE116" i="8"/>
  <c r="BE118" i="20" s="1"/>
  <c r="BA95" i="20"/>
  <c r="AK211" i="20"/>
  <c r="AO232" i="8"/>
  <c r="AO352" i="24"/>
  <c r="AO354" i="24" s="1"/>
  <c r="BA250" i="9"/>
  <c r="BA273" i="9" s="1"/>
  <c r="BF227" i="21"/>
  <c r="BF226" i="27"/>
  <c r="BN346" i="9"/>
  <c r="AX138" i="9"/>
  <c r="AX161" i="9" s="1"/>
  <c r="BH211" i="20"/>
  <c r="BL232" i="8"/>
  <c r="BB211" i="20"/>
  <c r="BF232" i="8"/>
  <c r="BG47" i="31"/>
  <c r="V283" i="20"/>
  <c r="V284" i="20" s="1"/>
  <c r="BA167" i="20"/>
  <c r="BA168" i="20" s="1"/>
  <c r="BM190" i="20"/>
  <c r="BM191" i="20" s="1"/>
  <c r="AA315" i="31"/>
  <c r="AA92" i="21"/>
  <c r="AJ205" i="9"/>
  <c r="AH182" i="27"/>
  <c r="AH183" i="21"/>
  <c r="AZ92" i="27"/>
  <c r="BD115" i="9"/>
  <c r="BD229" i="9"/>
  <c r="AZ206" i="27"/>
  <c r="AZ206" i="31" s="1"/>
  <c r="AZ207" i="21"/>
  <c r="AV116" i="21"/>
  <c r="AQ140" i="21" s="1"/>
  <c r="AV115" i="27"/>
  <c r="AT231" i="31"/>
  <c r="AO255" i="31" s="1"/>
  <c r="AO255" i="27"/>
  <c r="AP207" i="9"/>
  <c r="AN185" i="21"/>
  <c r="AN184" i="27"/>
  <c r="AN184" i="31" s="1"/>
  <c r="AC138" i="27"/>
  <c r="AH114" i="31"/>
  <c r="AC138" i="31" s="1"/>
  <c r="U143" i="21"/>
  <c r="Z120" i="21"/>
  <c r="AJ95" i="20"/>
  <c r="AN116" i="8"/>
  <c r="AN118" i="20" s="1"/>
  <c r="BF138" i="9"/>
  <c r="BF161" i="9" s="1"/>
  <c r="BM116" i="8"/>
  <c r="BM118" i="20" s="1"/>
  <c r="BI95" i="20"/>
  <c r="AY340" i="9"/>
  <c r="AU317" i="27"/>
  <c r="AU318" i="21"/>
  <c r="AO299" i="27"/>
  <c r="AO299" i="31" s="1"/>
  <c r="AO300" i="21"/>
  <c r="AR211" i="20"/>
  <c r="AR213" i="20" s="1"/>
  <c r="AR214" i="20" s="1"/>
  <c r="AV232" i="8"/>
  <c r="AP205" i="9"/>
  <c r="AN183" i="21"/>
  <c r="AN182" i="27"/>
  <c r="AQ301" i="8"/>
  <c r="AQ280" i="20"/>
  <c r="AR293" i="31"/>
  <c r="BK70" i="31"/>
  <c r="BK72" i="31" s="1"/>
  <c r="BK72" i="27"/>
  <c r="BK73" i="27" s="1"/>
  <c r="AV322" i="8"/>
  <c r="AT301" i="20"/>
  <c r="AF167" i="20"/>
  <c r="AF168" i="20" s="1"/>
  <c r="AZ69" i="31"/>
  <c r="X159" i="31"/>
  <c r="BA50" i="21"/>
  <c r="BA51" i="21" s="1"/>
  <c r="BL257" i="20"/>
  <c r="BQ236" i="20"/>
  <c r="AX69" i="31"/>
  <c r="AA237" i="20"/>
  <c r="V260" i="20"/>
  <c r="AL114" i="31"/>
  <c r="AG138" i="31" s="1"/>
  <c r="AG138" i="27"/>
  <c r="Z180" i="31"/>
  <c r="AE228" i="9"/>
  <c r="AA206" i="21"/>
  <c r="AA205" i="27"/>
  <c r="AA205" i="31" s="1"/>
  <c r="AK183" i="9"/>
  <c r="AK160" i="27"/>
  <c r="AK161" i="21"/>
  <c r="BH93" i="21"/>
  <c r="BH92" i="27"/>
  <c r="Y204" i="9"/>
  <c r="W182" i="21"/>
  <c r="W181" i="27"/>
  <c r="BB205" i="9"/>
  <c r="AZ182" i="27"/>
  <c r="AZ183" i="21"/>
  <c r="AL342" i="9"/>
  <c r="AH320" i="21"/>
  <c r="AH319" i="27"/>
  <c r="AH319" i="31" s="1"/>
  <c r="AW116" i="9"/>
  <c r="AR140" i="9" s="1"/>
  <c r="AR163" i="9" s="1"/>
  <c r="BJ256" i="9"/>
  <c r="BJ279" i="9" s="1"/>
  <c r="AG250" i="9"/>
  <c r="AG273" i="9" s="1"/>
  <c r="AL227" i="21"/>
  <c r="AL226" i="27"/>
  <c r="AQ138" i="21"/>
  <c r="AR116" i="31"/>
  <c r="AM140" i="31" s="1"/>
  <c r="AM140" i="27"/>
  <c r="BF48" i="27"/>
  <c r="BF51" i="20"/>
  <c r="BF52" i="20" s="1"/>
  <c r="Y213" i="20"/>
  <c r="Y214" i="20" s="1"/>
  <c r="AF318" i="9"/>
  <c r="AD295" i="9"/>
  <c r="AD272" i="27"/>
  <c r="AD273" i="21"/>
  <c r="W224" i="31"/>
  <c r="R248" i="27"/>
  <c r="W234" i="27"/>
  <c r="AR93" i="27"/>
  <c r="AR93" i="31" s="1"/>
  <c r="AR94" i="21"/>
  <c r="AH227" i="31"/>
  <c r="AC251" i="31" s="1"/>
  <c r="AC251" i="27"/>
  <c r="AN340" i="21"/>
  <c r="AN339" i="27"/>
  <c r="AN339" i="24"/>
  <c r="AN350" i="24" s="1"/>
  <c r="AN351" i="24" s="1"/>
  <c r="AN352" i="24" s="1"/>
  <c r="AN354" i="24" s="1"/>
  <c r="W295" i="9"/>
  <c r="Y318" i="9"/>
  <c r="W272" i="27"/>
  <c r="W273" i="21"/>
  <c r="AV301" i="20"/>
  <c r="AX322" i="8"/>
  <c r="AL316" i="31"/>
  <c r="AG339" i="27"/>
  <c r="AG339" i="31" s="1"/>
  <c r="AG339" i="24"/>
  <c r="AG350" i="24" s="1"/>
  <c r="AG351" i="24" s="1"/>
  <c r="AG352" i="24" s="1"/>
  <c r="AG354" i="24" s="1"/>
  <c r="AG340" i="21"/>
  <c r="BH255" i="8"/>
  <c r="BH278" i="8" s="1"/>
  <c r="BM233" i="20"/>
  <c r="AG344" i="20"/>
  <c r="AU116" i="21"/>
  <c r="AP140" i="21" s="1"/>
  <c r="U249" i="21"/>
  <c r="BB323" i="8"/>
  <c r="AZ302" i="20"/>
  <c r="AH340" i="21"/>
  <c r="AH339" i="24"/>
  <c r="AH350" i="24" s="1"/>
  <c r="AH351" i="24" s="1"/>
  <c r="AH352" i="24" s="1"/>
  <c r="AH354" i="24" s="1"/>
  <c r="AH339" i="27"/>
  <c r="BJ115" i="9"/>
  <c r="BJ116" i="21" s="1"/>
  <c r="BA71" i="21"/>
  <c r="BA74" i="20"/>
  <c r="BA75" i="20" s="1"/>
  <c r="T142" i="27"/>
  <c r="Y119" i="27"/>
  <c r="AU248" i="31"/>
  <c r="AO271" i="31"/>
  <c r="R315" i="31"/>
  <c r="R327" i="31" s="1"/>
  <c r="R327" i="27"/>
  <c r="R328" i="27" s="1"/>
  <c r="AN302" i="8"/>
  <c r="AN281" i="20"/>
  <c r="AM255" i="27"/>
  <c r="AR231" i="31"/>
  <c r="AM255" i="31" s="1"/>
  <c r="BQ118" i="20"/>
  <c r="BQ118" i="8"/>
  <c r="Z91" i="27"/>
  <c r="Z91" i="31" s="1"/>
  <c r="AD114" i="9"/>
  <c r="Y138" i="9" s="1"/>
  <c r="Y161" i="9" s="1"/>
  <c r="AJ113" i="31"/>
  <c r="AE137" i="31" s="1"/>
  <c r="AE137" i="27"/>
  <c r="AB293" i="31"/>
  <c r="W255" i="20"/>
  <c r="AB236" i="20"/>
  <c r="AO209" i="9"/>
  <c r="AM186" i="27"/>
  <c r="AM186" i="31" s="1"/>
  <c r="AM187" i="21"/>
  <c r="BG167" i="20"/>
  <c r="BG168" i="20" s="1"/>
  <c r="AF94" i="21"/>
  <c r="AF93" i="27"/>
  <c r="AF93" i="31" s="1"/>
  <c r="AT203" i="31"/>
  <c r="AS338" i="31"/>
  <c r="AY91" i="31"/>
  <c r="BC225" i="31"/>
  <c r="AX249" i="27"/>
  <c r="AC164" i="21"/>
  <c r="AH341" i="21"/>
  <c r="AH340" i="27"/>
  <c r="AH340" i="31" s="1"/>
  <c r="AL92" i="27"/>
  <c r="AL92" i="31" s="1"/>
  <c r="AL93" i="21"/>
  <c r="AN205" i="9"/>
  <c r="AL182" i="27"/>
  <c r="AL183" i="21"/>
  <c r="AD339" i="9"/>
  <c r="Z317" i="21"/>
  <c r="Z316" i="27"/>
  <c r="Z316" i="24"/>
  <c r="Z327" i="24" s="1"/>
  <c r="Z328" i="24" s="1"/>
  <c r="AE321" i="8"/>
  <c r="AC300" i="20"/>
  <c r="BK344" i="8"/>
  <c r="BG323" i="20"/>
  <c r="U293" i="31"/>
  <c r="AE204" i="9"/>
  <c r="AC182" i="21"/>
  <c r="AC181" i="27"/>
  <c r="AT73" i="20"/>
  <c r="AV94" i="8"/>
  <c r="AT72" i="8"/>
  <c r="AB249" i="9"/>
  <c r="AB272" i="9" s="1"/>
  <c r="AG226" i="21"/>
  <c r="AG225" i="27"/>
  <c r="AX93" i="21"/>
  <c r="AX92" i="27"/>
  <c r="AX92" i="31" s="1"/>
  <c r="AT116" i="21"/>
  <c r="AO140" i="21" s="1"/>
  <c r="AT115" i="27"/>
  <c r="AW251" i="27"/>
  <c r="BB227" i="31"/>
  <c r="AW251" i="31" s="1"/>
  <c r="AD185" i="9"/>
  <c r="AD163" i="21"/>
  <c r="AD162" i="27"/>
  <c r="AD162" i="31" s="1"/>
  <c r="AB300" i="8"/>
  <c r="AB279" i="20"/>
  <c r="W90" i="31"/>
  <c r="W95" i="31" s="1"/>
  <c r="W95" i="27"/>
  <c r="W96" i="27" s="1"/>
  <c r="AB226" i="9"/>
  <c r="X203" i="27"/>
  <c r="X204" i="21"/>
  <c r="AB253" i="27"/>
  <c r="AG229" i="31"/>
  <c r="AB253" i="31" s="1"/>
  <c r="Y235" i="24"/>
  <c r="T258" i="24"/>
  <c r="AR159" i="31"/>
  <c r="BD73" i="20"/>
  <c r="BF94" i="8"/>
  <c r="BD72" i="8"/>
  <c r="AU279" i="20"/>
  <c r="AU300" i="8"/>
  <c r="AA208" i="9"/>
  <c r="Y186" i="21"/>
  <c r="Y185" i="27"/>
  <c r="Y185" i="31" s="1"/>
  <c r="AD92" i="27"/>
  <c r="AD92" i="31" s="1"/>
  <c r="AD93" i="21"/>
  <c r="AO167" i="20"/>
  <c r="AO168" i="20" s="1"/>
  <c r="BF339" i="24"/>
  <c r="BF350" i="24" s="1"/>
  <c r="BF351" i="24" s="1"/>
  <c r="BF352" i="24" s="1"/>
  <c r="BF354" i="24" s="1"/>
  <c r="BF340" i="21"/>
  <c r="BF339" i="27"/>
  <c r="BF116" i="27"/>
  <c r="BF117" i="21"/>
  <c r="BA141" i="21" s="1"/>
  <c r="BL325" i="21"/>
  <c r="BL324" i="27"/>
  <c r="BL324" i="31" s="1"/>
  <c r="BA280" i="20"/>
  <c r="BA301" i="8"/>
  <c r="BE183" i="9"/>
  <c r="BE161" i="21"/>
  <c r="BE160" i="27"/>
  <c r="AO95" i="20"/>
  <c r="AO97" i="20" s="1"/>
  <c r="AO98" i="20" s="1"/>
  <c r="AS116" i="8"/>
  <c r="AS118" i="20" s="1"/>
  <c r="Y255" i="20"/>
  <c r="AD230" i="21"/>
  <c r="Y254" i="21" s="1"/>
  <c r="AD229" i="27"/>
  <c r="AZ298" i="27"/>
  <c r="AZ298" i="31" s="1"/>
  <c r="AZ299" i="21"/>
  <c r="BA114" i="31"/>
  <c r="AV138" i="31" s="1"/>
  <c r="AV138" i="27"/>
  <c r="AN316" i="31"/>
  <c r="Y352" i="20"/>
  <c r="Y353" i="20" s="1"/>
  <c r="AE302" i="9"/>
  <c r="AG325" i="9"/>
  <c r="AK348" i="9" s="1"/>
  <c r="AZ340" i="21"/>
  <c r="AZ339" i="24"/>
  <c r="AZ350" i="24" s="1"/>
  <c r="AZ351" i="24" s="1"/>
  <c r="AZ352" i="24" s="1"/>
  <c r="AZ354" i="24" s="1"/>
  <c r="AZ339" i="27"/>
  <c r="AB50" i="20"/>
  <c r="AB71" i="8"/>
  <c r="AB48" i="9"/>
  <c r="AB49" i="8"/>
  <c r="AI340" i="9"/>
  <c r="AE317" i="27"/>
  <c r="AE318" i="21"/>
  <c r="AU227" i="9"/>
  <c r="AQ204" i="27"/>
  <c r="AQ205" i="21"/>
  <c r="AC209" i="8"/>
  <c r="AA188" i="20"/>
  <c r="AA188" i="8"/>
  <c r="AJ250" i="21"/>
  <c r="AU167" i="20"/>
  <c r="AU168" i="20" s="1"/>
  <c r="BG343" i="9"/>
  <c r="BC321" i="21"/>
  <c r="BC320" i="27"/>
  <c r="BC320" i="31" s="1"/>
  <c r="AW250" i="9"/>
  <c r="AW273" i="9" s="1"/>
  <c r="BB227" i="21"/>
  <c r="BB226" i="27"/>
  <c r="Z166" i="20"/>
  <c r="Z187" i="8"/>
  <c r="Z165" i="8"/>
  <c r="BC344" i="8"/>
  <c r="AY323" i="20"/>
  <c r="AW300" i="8"/>
  <c r="AW279" i="20"/>
  <c r="BE225" i="31"/>
  <c r="AZ249" i="27"/>
  <c r="AX205" i="9"/>
  <c r="AV182" i="27"/>
  <c r="AV183" i="21"/>
  <c r="BC323" i="20"/>
  <c r="BG344" i="8"/>
  <c r="AH301" i="20"/>
  <c r="AJ322" i="8"/>
  <c r="AE338" i="24"/>
  <c r="AE350" i="24" s="1"/>
  <c r="AE351" i="24" s="1"/>
  <c r="AE339" i="21"/>
  <c r="AE338" i="27"/>
  <c r="AX340" i="21"/>
  <c r="AX339" i="27"/>
  <c r="AX339" i="24"/>
  <c r="AX350" i="24" s="1"/>
  <c r="AX351" i="24" s="1"/>
  <c r="AX352" i="24" s="1"/>
  <c r="AX354" i="24" s="1"/>
  <c r="AQ271" i="31"/>
  <c r="AL232" i="20"/>
  <c r="AG254" i="8"/>
  <c r="AG277" i="8" s="1"/>
  <c r="AS95" i="20"/>
  <c r="AS93" i="27" s="1"/>
  <c r="AS93" i="31" s="1"/>
  <c r="AW116" i="8"/>
  <c r="AW118" i="20" s="1"/>
  <c r="AO95" i="8"/>
  <c r="BG70" i="27"/>
  <c r="BG71" i="21"/>
  <c r="BK116" i="8"/>
  <c r="BK118" i="20" s="1"/>
  <c r="BG95" i="20"/>
  <c r="X302" i="9"/>
  <c r="Z325" i="9"/>
  <c r="AD348" i="9" s="1"/>
  <c r="BB295" i="9"/>
  <c r="BD318" i="9"/>
  <c r="BB273" i="21"/>
  <c r="BB272" i="27"/>
  <c r="AS294" i="27"/>
  <c r="AS295" i="21"/>
  <c r="BQ233" i="9"/>
  <c r="BM210" i="27"/>
  <c r="BM210" i="31" s="1"/>
  <c r="BM211" i="21"/>
  <c r="AU345" i="8"/>
  <c r="AU347" i="20" s="1"/>
  <c r="AQ324" i="20"/>
  <c r="AQ338" i="31"/>
  <c r="BB138" i="9"/>
  <c r="BB161" i="9" s="1"/>
  <c r="W135" i="31"/>
  <c r="AR116" i="21"/>
  <c r="AM140" i="21" s="1"/>
  <c r="AR115" i="27"/>
  <c r="AV71" i="9"/>
  <c r="AV49" i="9"/>
  <c r="BO341" i="9"/>
  <c r="AH188" i="20"/>
  <c r="AJ209" i="8"/>
  <c r="BF205" i="9"/>
  <c r="BD183" i="21"/>
  <c r="BD182" i="27"/>
  <c r="AD302" i="20"/>
  <c r="AF323" i="8"/>
  <c r="AF226" i="9"/>
  <c r="AB204" i="21"/>
  <c r="AB203" i="27"/>
  <c r="AG92" i="21"/>
  <c r="AK114" i="9"/>
  <c r="AK114" i="27" s="1"/>
  <c r="AP48" i="27"/>
  <c r="AP49" i="21"/>
  <c r="AP50" i="21" s="1"/>
  <c r="AP51" i="21" s="1"/>
  <c r="AP51" i="20"/>
  <c r="AP52" i="20" s="1"/>
  <c r="BR117" i="8"/>
  <c r="BN96" i="20"/>
  <c r="BN95" i="8"/>
  <c r="BD252" i="9"/>
  <c r="BD275" i="9" s="1"/>
  <c r="BI229" i="21"/>
  <c r="BD253" i="21" s="1"/>
  <c r="BI228" i="27"/>
  <c r="AM340" i="9"/>
  <c r="AI318" i="21"/>
  <c r="AI317" i="27"/>
  <c r="AI73" i="20"/>
  <c r="AK94" i="8"/>
  <c r="AI72" i="8"/>
  <c r="AI93" i="8"/>
  <c r="AG72" i="20"/>
  <c r="BM257" i="27"/>
  <c r="BR233" i="31"/>
  <c r="BM257" i="31" s="1"/>
  <c r="AN211" i="20"/>
  <c r="AR232" i="8"/>
  <c r="AF115" i="9"/>
  <c r="AF231" i="8"/>
  <c r="AB210" i="20"/>
  <c r="AW225" i="31"/>
  <c r="AR249" i="27"/>
  <c r="AZ48" i="27"/>
  <c r="AZ49" i="21"/>
  <c r="AZ50" i="21" s="1"/>
  <c r="AZ51" i="21" s="1"/>
  <c r="AZ51" i="20"/>
  <c r="AZ52" i="20" s="1"/>
  <c r="AC271" i="31"/>
  <c r="AH203" i="31"/>
  <c r="AH70" i="27"/>
  <c r="AH70" i="31" s="1"/>
  <c r="AJ93" i="9"/>
  <c r="AN116" i="9" s="1"/>
  <c r="AI140" i="9" s="1"/>
  <c r="AI163" i="9" s="1"/>
  <c r="X254" i="8"/>
  <c r="X277" i="8" s="1"/>
  <c r="AC232" i="20"/>
  <c r="AC234" i="8"/>
  <c r="X258" i="8" s="1"/>
  <c r="BI93" i="9"/>
  <c r="BG93" i="9"/>
  <c r="BE72" i="9"/>
  <c r="T317" i="9"/>
  <c r="R294" i="9"/>
  <c r="R271" i="27"/>
  <c r="R272" i="21"/>
  <c r="R282" i="21" s="1"/>
  <c r="R283" i="21" s="1"/>
  <c r="R281" i="9"/>
  <c r="AE320" i="9"/>
  <c r="AC297" i="9"/>
  <c r="AC275" i="21"/>
  <c r="AC274" i="27"/>
  <c r="AC274" i="31" s="1"/>
  <c r="BN213" i="20"/>
  <c r="BN214" i="20" s="1"/>
  <c r="BE91" i="31"/>
  <c r="AW95" i="20"/>
  <c r="BA116" i="8"/>
  <c r="BA118" i="20" s="1"/>
  <c r="AL136" i="31"/>
  <c r="AP340" i="21"/>
  <c r="AP339" i="27"/>
  <c r="AP339" i="24"/>
  <c r="AP350" i="24" s="1"/>
  <c r="AP351" i="24" s="1"/>
  <c r="AP352" i="24" s="1"/>
  <c r="AP354" i="24" s="1"/>
  <c r="AD115" i="31"/>
  <c r="Y139" i="31" s="1"/>
  <c r="Y139" i="27"/>
  <c r="AQ248" i="31"/>
  <c r="U248" i="27"/>
  <c r="Z224" i="31"/>
  <c r="AM227" i="9"/>
  <c r="AI204" i="27"/>
  <c r="AI205" i="21"/>
  <c r="BL305" i="20"/>
  <c r="BN326" i="8"/>
  <c r="AK185" i="9"/>
  <c r="AK163" i="21"/>
  <c r="AK162" i="27"/>
  <c r="AK162" i="31" s="1"/>
  <c r="BE138" i="21"/>
  <c r="AO71" i="21"/>
  <c r="AO73" i="21" s="1"/>
  <c r="AO74" i="21" s="1"/>
  <c r="AO70" i="27"/>
  <c r="AO70" i="31" s="1"/>
  <c r="AU340" i="9"/>
  <c r="AQ318" i="21"/>
  <c r="AQ317" i="27"/>
  <c r="AS248" i="31"/>
  <c r="BC47" i="31"/>
  <c r="AJ293" i="31"/>
  <c r="AE138" i="21"/>
  <c r="AF90" i="31"/>
  <c r="AD340" i="27"/>
  <c r="AD340" i="31" s="1"/>
  <c r="AD341" i="21"/>
  <c r="W278" i="20"/>
  <c r="W299" i="8"/>
  <c r="W281" i="8"/>
  <c r="AP293" i="31"/>
  <c r="AT322" i="8"/>
  <c r="AR301" i="20"/>
  <c r="Y137" i="27"/>
  <c r="AD113" i="31"/>
  <c r="AF325" i="9"/>
  <c r="AJ348" i="9" s="1"/>
  <c r="AD302" i="9"/>
  <c r="BH115" i="9"/>
  <c r="BH115" i="27" s="1"/>
  <c r="V235" i="24"/>
  <c r="Q258" i="24"/>
  <c r="AI271" i="31"/>
  <c r="AL250" i="21"/>
  <c r="AS250" i="9"/>
  <c r="AS273" i="9" s="1"/>
  <c r="AX227" i="21"/>
  <c r="AX226" i="27"/>
  <c r="V138" i="21"/>
  <c r="AA119" i="21"/>
  <c r="AX295" i="9"/>
  <c r="AZ318" i="9"/>
  <c r="AX273" i="21"/>
  <c r="AX272" i="27"/>
  <c r="T270" i="31"/>
  <c r="T202" i="31"/>
  <c r="T211" i="31" s="1"/>
  <c r="T211" i="27"/>
  <c r="T212" i="27" s="1"/>
  <c r="AC163" i="27"/>
  <c r="AC163" i="31" s="1"/>
  <c r="AP116" i="21"/>
  <c r="AP115" i="27"/>
  <c r="X293" i="27"/>
  <c r="X294" i="21"/>
  <c r="X293" i="24"/>
  <c r="X304" i="24" s="1"/>
  <c r="X305" i="24" s="1"/>
  <c r="AG248" i="31"/>
  <c r="AE115" i="8"/>
  <c r="AE117" i="20" s="1"/>
  <c r="AA94" i="20"/>
  <c r="AT49" i="21"/>
  <c r="AT51" i="20"/>
  <c r="AT52" i="20" s="1"/>
  <c r="AQ227" i="9"/>
  <c r="AM205" i="21"/>
  <c r="AM204" i="27"/>
  <c r="AI323" i="20"/>
  <c r="AM344" i="8"/>
  <c r="BB115" i="27"/>
  <c r="BB116" i="21"/>
  <c r="AW140" i="21" s="1"/>
  <c r="Y94" i="9"/>
  <c r="W72" i="9"/>
  <c r="BF249" i="31"/>
  <c r="AR48" i="27"/>
  <c r="AR71" i="9"/>
  <c r="AR49" i="9"/>
  <c r="AP93" i="21"/>
  <c r="AP92" i="27"/>
  <c r="AP92" i="31" s="1"/>
  <c r="AB256" i="20"/>
  <c r="T158" i="31"/>
  <c r="T165" i="31" s="1"/>
  <c r="T165" i="27"/>
  <c r="T166" i="27" s="1"/>
  <c r="AI115" i="21"/>
  <c r="AD139" i="21" s="1"/>
  <c r="AI114" i="27"/>
  <c r="AV250" i="21"/>
  <c r="BD48" i="27"/>
  <c r="BD51" i="20"/>
  <c r="BD52" i="20" s="1"/>
  <c r="AX136" i="31"/>
  <c r="AU256" i="20"/>
  <c r="BG317" i="31"/>
  <c r="AZ322" i="21"/>
  <c r="AZ321" i="27"/>
  <c r="AZ321" i="31" s="1"/>
  <c r="AH116" i="21"/>
  <c r="AC140" i="21" s="1"/>
  <c r="AH115" i="27"/>
  <c r="BB339" i="27"/>
  <c r="BB340" i="21"/>
  <c r="BB339" i="24"/>
  <c r="BB350" i="24" s="1"/>
  <c r="BB351" i="24" s="1"/>
  <c r="BB352" i="24" s="1"/>
  <c r="BB354" i="24" s="1"/>
  <c r="BP347" i="27"/>
  <c r="BP347" i="31" s="1"/>
  <c r="BP348" i="21"/>
  <c r="BG210" i="8"/>
  <c r="BE189" i="20"/>
  <c r="BE188" i="8"/>
  <c r="X258" i="24"/>
  <c r="AC235" i="24"/>
  <c r="Y299" i="8"/>
  <c r="Y278" i="20"/>
  <c r="AY137" i="27"/>
  <c r="BD113" i="31"/>
  <c r="AV293" i="31"/>
  <c r="W46" i="31"/>
  <c r="W49" i="31" s="1"/>
  <c r="W49" i="27"/>
  <c r="W50" i="27" s="1"/>
  <c r="AA158" i="31"/>
  <c r="AW138" i="21"/>
  <c r="AG115" i="27"/>
  <c r="AG116" i="21"/>
  <c r="AB140" i="21" s="1"/>
  <c r="X247" i="31"/>
  <c r="AT250" i="21"/>
  <c r="AA167" i="20"/>
  <c r="AA168" i="20" s="1"/>
  <c r="AL318" i="9"/>
  <c r="AJ295" i="9"/>
  <c r="AJ272" i="27"/>
  <c r="AJ273" i="21"/>
  <c r="AS96" i="20"/>
  <c r="AW117" i="8"/>
  <c r="AS95" i="8"/>
  <c r="BA271" i="31"/>
  <c r="BA298" i="21"/>
  <c r="BA297" i="27"/>
  <c r="BA297" i="31" s="1"/>
  <c r="AW47" i="31"/>
  <c r="W70" i="21"/>
  <c r="W73" i="21" s="1"/>
  <c r="W74" i="21" s="1"/>
  <c r="W74" i="20"/>
  <c r="W75" i="20" s="1"/>
  <c r="AN136" i="31"/>
  <c r="AW256" i="20"/>
  <c r="BB230" i="27"/>
  <c r="BB231" i="21"/>
  <c r="AW255" i="21" s="1"/>
  <c r="AF316" i="31"/>
  <c r="AO338" i="31"/>
  <c r="AZ250" i="21"/>
  <c r="AL211" i="20"/>
  <c r="AP232" i="8"/>
  <c r="AI183" i="9"/>
  <c r="AI161" i="21"/>
  <c r="AI160" i="27"/>
  <c r="AT339" i="27"/>
  <c r="AT340" i="21"/>
  <c r="AT339" i="24"/>
  <c r="AT350" i="24" s="1"/>
  <c r="AT351" i="24" s="1"/>
  <c r="AT352" i="24" s="1"/>
  <c r="AT354" i="24" s="1"/>
  <c r="BM324" i="27"/>
  <c r="BM324" i="31" s="1"/>
  <c r="BM325" i="21"/>
  <c r="AM338" i="31"/>
  <c r="AX301" i="20"/>
  <c r="AZ322" i="8"/>
  <c r="AF293" i="31"/>
  <c r="AQ95" i="21"/>
  <c r="AQ94" i="27"/>
  <c r="BD117" i="20"/>
  <c r="AM183" i="9"/>
  <c r="AM161" i="21"/>
  <c r="AM160" i="27"/>
  <c r="AY70" i="27"/>
  <c r="BA93" i="9"/>
  <c r="AJ48" i="27"/>
  <c r="AJ71" i="9"/>
  <c r="AJ49" i="9"/>
  <c r="W339" i="9"/>
  <c r="S327" i="9"/>
  <c r="S316" i="27"/>
  <c r="Q144" i="34"/>
  <c r="Q156" i="34" s="1"/>
  <c r="Q158" i="34" s="1"/>
  <c r="Q160" i="34" s="1"/>
  <c r="Q93" i="33"/>
  <c r="Q95" i="33" s="1"/>
  <c r="Q97" i="33" s="1"/>
  <c r="Q99" i="33" s="1"/>
  <c r="S316" i="24"/>
  <c r="S327" i="24" s="1"/>
  <c r="S328" i="24" s="1"/>
  <c r="S317" i="21"/>
  <c r="S328" i="21" s="1"/>
  <c r="S329" i="21" s="1"/>
  <c r="AG231" i="8"/>
  <c r="AC210" i="20"/>
  <c r="AS119" i="20"/>
  <c r="AX254" i="9"/>
  <c r="AX277" i="9" s="1"/>
  <c r="AU271" i="31"/>
  <c r="BE70" i="27"/>
  <c r="BE71" i="21"/>
  <c r="BA352" i="24"/>
  <c r="BA354" i="24" s="1"/>
  <c r="AU209" i="9"/>
  <c r="AP203" i="31"/>
  <c r="AO114" i="31"/>
  <c r="AJ138" i="31" s="1"/>
  <c r="AJ138" i="27"/>
  <c r="BL115" i="9"/>
  <c r="BL115" i="27" s="1"/>
  <c r="AP321" i="27"/>
  <c r="AP321" i="31" s="1"/>
  <c r="AP322" i="21"/>
  <c r="AN92" i="27"/>
  <c r="AN92" i="31" s="1"/>
  <c r="AN93" i="21"/>
  <c r="AX94" i="8"/>
  <c r="AV73" i="20"/>
  <c r="AV72" i="8"/>
  <c r="BH232" i="8"/>
  <c r="BD211" i="20"/>
  <c r="AP211" i="8"/>
  <c r="AC344" i="20"/>
  <c r="BN340" i="9"/>
  <c r="BD136" i="31"/>
  <c r="AG321" i="21"/>
  <c r="AG320" i="27"/>
  <c r="AG320" i="31" s="1"/>
  <c r="AM248" i="31"/>
  <c r="BG251" i="21"/>
  <c r="AK294" i="27"/>
  <c r="AK295" i="21"/>
  <c r="AC166" i="20"/>
  <c r="AC187" i="8"/>
  <c r="AC165" i="8"/>
  <c r="AS94" i="9"/>
  <c r="AQ72" i="9"/>
  <c r="U136" i="31"/>
  <c r="Z118" i="31"/>
  <c r="U142" i="31" s="1"/>
  <c r="AD249" i="27"/>
  <c r="AI225" i="31"/>
  <c r="AM138" i="21"/>
  <c r="AB225" i="31"/>
  <c r="W249" i="27"/>
  <c r="BI160" i="31"/>
  <c r="AG181" i="31"/>
  <c r="AZ232" i="8"/>
  <c r="AV211" i="20"/>
  <c r="AX293" i="31"/>
  <c r="AF256" i="8"/>
  <c r="AF279" i="8" s="1"/>
  <c r="AK234" i="20"/>
  <c r="BA279" i="20"/>
  <c r="BA300" i="8"/>
  <c r="AB166" i="20"/>
  <c r="AB187" i="8"/>
  <c r="AB165" i="8"/>
  <c r="AH116" i="8"/>
  <c r="AH118" i="20" s="1"/>
  <c r="AD95" i="20"/>
  <c r="BA344" i="8"/>
  <c r="AW323" i="20"/>
  <c r="AY338" i="31"/>
  <c r="AN116" i="21"/>
  <c r="AN115" i="27"/>
  <c r="AX345" i="20"/>
  <c r="AQ95" i="20"/>
  <c r="AQ97" i="20" s="1"/>
  <c r="AQ98" i="20" s="1"/>
  <c r="AU116" i="8"/>
  <c r="AU118" i="20" s="1"/>
  <c r="AE185" i="27"/>
  <c r="AE185" i="31" s="1"/>
  <c r="AE186" i="21"/>
  <c r="T135" i="31"/>
  <c r="Y118" i="31"/>
  <c r="T142" i="31" s="1"/>
  <c r="AO295" i="21"/>
  <c r="AO294" i="27"/>
  <c r="AQ323" i="20"/>
  <c r="AU344" i="8"/>
  <c r="AH293" i="31"/>
  <c r="AI338" i="31"/>
  <c r="AP69" i="31"/>
  <c r="W292" i="31"/>
  <c r="AW233" i="20"/>
  <c r="AR255" i="8"/>
  <c r="AR278" i="8" s="1"/>
  <c r="AS256" i="20"/>
  <c r="AX231" i="21"/>
  <c r="AS255" i="21" s="1"/>
  <c r="AX230" i="27"/>
  <c r="AZ136" i="31"/>
  <c r="AB71" i="21"/>
  <c r="AP136" i="31"/>
  <c r="BC338" i="31"/>
  <c r="AG210" i="8"/>
  <c r="AE189" i="20"/>
  <c r="AE188" i="8"/>
  <c r="AE207" i="9"/>
  <c r="AC184" i="27"/>
  <c r="AC184" i="31" s="1"/>
  <c r="AC185" i="21"/>
  <c r="AQ225" i="31"/>
  <c r="AL249" i="27"/>
  <c r="V137" i="27"/>
  <c r="AA113" i="31"/>
  <c r="AA118" i="27"/>
  <c r="AX115" i="27"/>
  <c r="AX116" i="21"/>
  <c r="AS140" i="21" s="1"/>
  <c r="BD138" i="9"/>
  <c r="BD161" i="9" s="1"/>
  <c r="AA48" i="21"/>
  <c r="AA70" i="9"/>
  <c r="BH231" i="9"/>
  <c r="BD208" i="27"/>
  <c r="BD208" i="31" s="1"/>
  <c r="BD209" i="21"/>
  <c r="Y69" i="27"/>
  <c r="Y69" i="31" s="1"/>
  <c r="Y70" i="21"/>
  <c r="AH279" i="20"/>
  <c r="AH300" i="8"/>
  <c r="BB159" i="31"/>
  <c r="AD233" i="8"/>
  <c r="Z211" i="8"/>
  <c r="BE114" i="27"/>
  <c r="BE115" i="21"/>
  <c r="AT94" i="8"/>
  <c r="AR73" i="20"/>
  <c r="AR72" i="8"/>
  <c r="AW181" i="31"/>
  <c r="AY320" i="9"/>
  <c r="AW297" i="9"/>
  <c r="AW274" i="27"/>
  <c r="AW274" i="31" s="1"/>
  <c r="AW275" i="21"/>
  <c r="BM305" i="20"/>
  <c r="BO326" i="8"/>
  <c r="V204" i="9"/>
  <c r="T181" i="27"/>
  <c r="T182" i="21"/>
  <c r="T189" i="21" s="1"/>
  <c r="T190" i="21" s="1"/>
  <c r="T188" i="9"/>
  <c r="BE279" i="20"/>
  <c r="BE300" i="8"/>
  <c r="AE92" i="21"/>
  <c r="AE91" i="27"/>
  <c r="AE91" i="31" s="1"/>
  <c r="BD345" i="20"/>
  <c r="AT205" i="9"/>
  <c r="AR183" i="21"/>
  <c r="AR182" i="27"/>
  <c r="BA225" i="31"/>
  <c r="AV249" i="27"/>
  <c r="BJ184" i="9"/>
  <c r="BJ162" i="21"/>
  <c r="BJ161" i="27"/>
  <c r="BE93" i="9"/>
  <c r="BC72" i="9"/>
  <c r="AL203" i="31"/>
  <c r="BG234" i="20"/>
  <c r="BB256" i="8"/>
  <c r="BB279" i="8" s="1"/>
  <c r="BD344" i="27"/>
  <c r="BD344" i="31" s="1"/>
  <c r="BD345" i="21"/>
  <c r="BI227" i="9"/>
  <c r="BE204" i="27"/>
  <c r="BE205" i="21"/>
  <c r="AD322" i="20"/>
  <c r="AH343" i="8"/>
  <c r="AH345" i="20" s="1"/>
  <c r="X92" i="21"/>
  <c r="X96" i="21" s="1"/>
  <c r="X97" i="21" s="1"/>
  <c r="X97" i="20"/>
  <c r="X98" i="20" s="1"/>
  <c r="BE167" i="20"/>
  <c r="BE168" i="20" s="1"/>
  <c r="AB206" i="9"/>
  <c r="Z184" i="21"/>
  <c r="Z183" i="27"/>
  <c r="Z183" i="31" s="1"/>
  <c r="AY138" i="21"/>
  <c r="AG186" i="21"/>
  <c r="AG185" i="27"/>
  <c r="AG185" i="31" s="1"/>
  <c r="AA91" i="27"/>
  <c r="AA91" i="31" s="1"/>
  <c r="AE114" i="9"/>
  <c r="Z138" i="9" s="1"/>
  <c r="Z161" i="9" s="1"/>
  <c r="AC204" i="9"/>
  <c r="AA181" i="27"/>
  <c r="AA182" i="21"/>
  <c r="AG114" i="31"/>
  <c r="AB138" i="27"/>
  <c r="AW137" i="27"/>
  <c r="BB113" i="31"/>
  <c r="AC92" i="27"/>
  <c r="AC92" i="31" s="1"/>
  <c r="AC93" i="21"/>
  <c r="Z338" i="31"/>
  <c r="AY225" i="31"/>
  <c r="AT249" i="27"/>
  <c r="AQ72" i="21"/>
  <c r="AQ71" i="27"/>
  <c r="AQ74" i="20"/>
  <c r="AQ75" i="20" s="1"/>
  <c r="Y71" i="8"/>
  <c r="Y50" i="20"/>
  <c r="Y48" i="9"/>
  <c r="Y49" i="8"/>
  <c r="AU210" i="8"/>
  <c r="AS189" i="20"/>
  <c r="AS188" i="8"/>
  <c r="Y94" i="20"/>
  <c r="W26" i="34"/>
  <c r="W30" i="34" s="1"/>
  <c r="AC115" i="8"/>
  <c r="AC117" i="20" s="1"/>
  <c r="AN293" i="31"/>
  <c r="BA181" i="31"/>
  <c r="AV207" i="9"/>
  <c r="AT184" i="27"/>
  <c r="AT184" i="31" s="1"/>
  <c r="AT185" i="21"/>
  <c r="BN232" i="8"/>
  <c r="BJ211" i="20"/>
  <c r="U159" i="31"/>
  <c r="U165" i="31" s="1"/>
  <c r="U165" i="27"/>
  <c r="U166" i="27" s="1"/>
  <c r="AZ295" i="9"/>
  <c r="BB318" i="9"/>
  <c r="AZ273" i="21"/>
  <c r="AZ272" i="27"/>
  <c r="AN300" i="27"/>
  <c r="AN300" i="31" s="1"/>
  <c r="AN301" i="21"/>
  <c r="AF117" i="9"/>
  <c r="AA141" i="9" s="1"/>
  <c r="AA164" i="9" s="1"/>
  <c r="AJ186" i="27"/>
  <c r="AJ186" i="31" s="1"/>
  <c r="AJ187" i="21"/>
  <c r="AX232" i="8"/>
  <c r="AT211" i="20"/>
  <c r="AD187" i="21"/>
  <c r="AD186" i="27"/>
  <c r="AD186" i="31" s="1"/>
  <c r="BF69" i="31"/>
  <c r="BQ347" i="27"/>
  <c r="BQ347" i="31" s="1"/>
  <c r="BQ348" i="21"/>
  <c r="AQ279" i="20"/>
  <c r="AQ300" i="8"/>
  <c r="BA138" i="21"/>
  <c r="AR316" i="31"/>
  <c r="BJ339" i="31"/>
  <c r="AJ209" i="21"/>
  <c r="AJ208" i="27"/>
  <c r="AJ208" i="31" s="1"/>
  <c r="Z254" i="8"/>
  <c r="Z277" i="8" s="1"/>
  <c r="AE232" i="20"/>
  <c r="AW340" i="9"/>
  <c r="AS317" i="27"/>
  <c r="AS318" i="21"/>
  <c r="AU119" i="20"/>
  <c r="AW70" i="27"/>
  <c r="AY93" i="9"/>
  <c r="AZ93" i="21"/>
  <c r="AN255" i="8"/>
  <c r="AN278" i="8" s="1"/>
  <c r="AS233" i="20"/>
  <c r="AL94" i="8"/>
  <c r="AJ73" i="20"/>
  <c r="AJ72" i="8"/>
  <c r="AE51" i="20"/>
  <c r="AE52" i="20" s="1"/>
  <c r="Q293" i="27"/>
  <c r="Q293" i="24"/>
  <c r="Q304" i="24" s="1"/>
  <c r="Q305" i="24" s="1"/>
  <c r="Q352" i="24" s="1"/>
  <c r="Q354" i="24" s="1"/>
  <c r="Q294" i="21"/>
  <c r="Q305" i="21" s="1"/>
  <c r="Q306" i="21" s="1"/>
  <c r="Q353" i="21" s="1"/>
  <c r="Q355" i="21" s="1"/>
  <c r="Q304" i="9"/>
  <c r="Q352" i="9" s="1"/>
  <c r="AJ159" i="31"/>
  <c r="AO94" i="27"/>
  <c r="AO95" i="21"/>
  <c r="AU295" i="21"/>
  <c r="AU294" i="27"/>
  <c r="AO325" i="9"/>
  <c r="AS348" i="9" s="1"/>
  <c r="AM302" i="9"/>
  <c r="AF159" i="31"/>
  <c r="AK338" i="31"/>
  <c r="BA338" i="31"/>
  <c r="AT344" i="27"/>
  <c r="AT344" i="31" s="1"/>
  <c r="AT345" i="21"/>
  <c r="AV48" i="27"/>
  <c r="AV49" i="21"/>
  <c r="AV51" i="20"/>
  <c r="AV52" i="20" s="1"/>
  <c r="Z205" i="9"/>
  <c r="X182" i="27"/>
  <c r="X183" i="21"/>
  <c r="BP120" i="20"/>
  <c r="BP121" i="20" s="1"/>
  <c r="BP116" i="21"/>
  <c r="BP115" i="27"/>
  <c r="AO257" i="8"/>
  <c r="AO280" i="8" s="1"/>
  <c r="AT235" i="20"/>
  <c r="BC116" i="8"/>
  <c r="AY95" i="20"/>
  <c r="BD93" i="21"/>
  <c r="BD92" i="27"/>
  <c r="BE340" i="9"/>
  <c r="BA318" i="21"/>
  <c r="BA317" i="27"/>
  <c r="AE250" i="9"/>
  <c r="AE273" i="9" s="1"/>
  <c r="AJ227" i="21"/>
  <c r="AJ226" i="27"/>
  <c r="AG183" i="9"/>
  <c r="AG161" i="21"/>
  <c r="AG160" i="27"/>
  <c r="AA251" i="9"/>
  <c r="AA274" i="9" s="1"/>
  <c r="AF227" i="27"/>
  <c r="AF228" i="21"/>
  <c r="AA252" i="21" s="1"/>
  <c r="AF71" i="8"/>
  <c r="AF50" i="20"/>
  <c r="AF48" i="9"/>
  <c r="AF49" i="8"/>
  <c r="AS70" i="27"/>
  <c r="AS70" i="31" s="1"/>
  <c r="AS71" i="21"/>
  <c r="AE184" i="9"/>
  <c r="AE161" i="27"/>
  <c r="AE162" i="21"/>
  <c r="AN203" i="31"/>
  <c r="BI167" i="20"/>
  <c r="BI168" i="20" s="1"/>
  <c r="AI116" i="8"/>
  <c r="AI118" i="20" s="1"/>
  <c r="AE95" i="20"/>
  <c r="AC112" i="31"/>
  <c r="X136" i="27"/>
  <c r="BB92" i="27"/>
  <c r="BB93" i="21"/>
  <c r="AV316" i="31"/>
  <c r="AV345" i="20"/>
  <c r="AP116" i="9"/>
  <c r="AK140" i="9" s="1"/>
  <c r="AK163" i="9" s="1"/>
  <c r="AJ316" i="31"/>
  <c r="AH212" i="20"/>
  <c r="AL233" i="8"/>
  <c r="BA324" i="20"/>
  <c r="BE345" i="8"/>
  <c r="BE347" i="20" s="1"/>
  <c r="N371" i="24"/>
  <c r="BC167" i="20"/>
  <c r="BC168" i="20" s="1"/>
  <c r="BC189" i="20"/>
  <c r="BE210" i="8"/>
  <c r="BC188" i="8"/>
  <c r="AT186" i="27"/>
  <c r="AT186" i="31" s="1"/>
  <c r="AT187" i="21"/>
  <c r="AZ139" i="27"/>
  <c r="BE115" i="31"/>
  <c r="AZ139" i="31" s="1"/>
  <c r="AE72" i="21"/>
  <c r="AG94" i="9"/>
  <c r="AE72" i="9"/>
  <c r="AD343" i="8"/>
  <c r="AD345" i="20" s="1"/>
  <c r="Z322" i="20"/>
  <c r="BE47" i="31"/>
  <c r="BM256" i="8"/>
  <c r="BM279" i="8" s="1"/>
  <c r="BR234" i="20"/>
  <c r="BR234" i="8"/>
  <c r="BM258" i="8" s="1"/>
  <c r="AM225" i="31"/>
  <c r="AH249" i="27"/>
  <c r="S180" i="31"/>
  <c r="S188" i="31" s="1"/>
  <c r="S188" i="27"/>
  <c r="S189" i="27" s="1"/>
  <c r="U294" i="9"/>
  <c r="W317" i="9"/>
  <c r="U272" i="21"/>
  <c r="U271" i="27"/>
  <c r="AT116" i="31"/>
  <c r="AO140" i="31" s="1"/>
  <c r="AO140" i="27"/>
  <c r="AG93" i="9"/>
  <c r="AK116" i="9" s="1"/>
  <c r="AF140" i="9" s="1"/>
  <c r="AF163" i="9" s="1"/>
  <c r="AF186" i="9" s="1"/>
  <c r="AH209" i="9" s="1"/>
  <c r="AL232" i="9" s="1"/>
  <c r="AG256" i="9" s="1"/>
  <c r="AG279" i="9" s="1"/>
  <c r="AO49" i="27"/>
  <c r="AO50" i="27" s="1"/>
  <c r="AD73" i="20"/>
  <c r="AF94" i="8"/>
  <c r="AD72" i="8"/>
  <c r="AV136" i="31"/>
  <c r="Y120" i="21"/>
  <c r="T143" i="21"/>
  <c r="BF93" i="21"/>
  <c r="BF92" i="27"/>
  <c r="BR348" i="8"/>
  <c r="BR350" i="20" s="1"/>
  <c r="BN327" i="20"/>
  <c r="AY271" i="31"/>
  <c r="BF138" i="27"/>
  <c r="BK114" i="31"/>
  <c r="AH250" i="21"/>
  <c r="P292" i="31"/>
  <c r="P304" i="31" s="1"/>
  <c r="P352" i="31" s="1"/>
  <c r="P354" i="31" s="1"/>
  <c r="P356" i="31" s="1"/>
  <c r="P357" i="31" s="1"/>
  <c r="P304" i="27"/>
  <c r="P305" i="27" s="1"/>
  <c r="P352" i="27" s="1"/>
  <c r="P354" i="27" s="1"/>
  <c r="AT345" i="20"/>
  <c r="AA249" i="21"/>
  <c r="Z210" i="20"/>
  <c r="AD231" i="8"/>
  <c r="X50" i="34"/>
  <c r="AL300" i="27"/>
  <c r="AL300" i="31" s="1"/>
  <c r="AL301" i="21"/>
  <c r="Z138" i="21"/>
  <c r="AP255" i="8"/>
  <c r="AP278" i="8" s="1"/>
  <c r="AU233" i="20"/>
  <c r="AG210" i="21"/>
  <c r="AG209" i="27"/>
  <c r="AG209" i="31" s="1"/>
  <c r="Z270" i="31"/>
  <c r="BA256" i="20"/>
  <c r="AY300" i="8"/>
  <c r="AY279" i="20"/>
  <c r="AJ93" i="21"/>
  <c r="AJ92" i="27"/>
  <c r="AJ92" i="31" s="1"/>
  <c r="Q258" i="27"/>
  <c r="V235" i="27"/>
  <c r="AK231" i="8"/>
  <c r="AG210" i="20"/>
  <c r="BH48" i="27"/>
  <c r="BH71" i="9"/>
  <c r="BH49" i="9"/>
  <c r="BB69" i="31"/>
  <c r="AK208" i="27"/>
  <c r="AK208" i="31" s="1"/>
  <c r="AK209" i="21"/>
  <c r="AF208" i="21"/>
  <c r="AF207" i="27"/>
  <c r="AF207" i="31" s="1"/>
  <c r="O363" i="24"/>
  <c r="O370" i="24"/>
  <c r="O7" i="19" s="1"/>
  <c r="O11" i="19" s="1"/>
  <c r="AM271" i="31"/>
  <c r="AZ345" i="20"/>
  <c r="V338" i="24"/>
  <c r="V350" i="24" s="1"/>
  <c r="V351" i="24" s="1"/>
  <c r="V350" i="9"/>
  <c r="V338" i="27"/>
  <c r="V339" i="21"/>
  <c r="V351" i="21" s="1"/>
  <c r="V352" i="21" s="1"/>
  <c r="BA228" i="31"/>
  <c r="AV252" i="31" s="1"/>
  <c r="AV252" i="27"/>
  <c r="W316" i="31"/>
  <c r="AU228" i="31"/>
  <c r="AP252" i="31" s="1"/>
  <c r="AP252" i="27"/>
  <c r="AW189" i="20"/>
  <c r="AY210" i="8"/>
  <c r="AW188" i="8"/>
  <c r="AH233" i="20"/>
  <c r="AC255" i="8"/>
  <c r="AC278" i="8" s="1"/>
  <c r="AS209" i="21"/>
  <c r="AS208" i="27"/>
  <c r="AS208" i="31" s="1"/>
  <c r="AS279" i="20"/>
  <c r="AS300" i="8"/>
  <c r="AR136" i="31"/>
  <c r="AZ138" i="9"/>
  <c r="AZ161" i="9" s="1"/>
  <c r="AF255" i="20"/>
  <c r="AK229" i="27"/>
  <c r="AK230" i="21"/>
  <c r="AF254" i="21" s="1"/>
  <c r="AE167" i="20"/>
  <c r="AE168" i="20" s="1"/>
  <c r="AI71" i="21"/>
  <c r="AI70" i="27"/>
  <c r="AI70" i="31" s="1"/>
  <c r="AO340" i="9"/>
  <c r="AK318" i="21"/>
  <c r="AK317" i="27"/>
  <c r="AL295" i="9"/>
  <c r="AN318" i="9"/>
  <c r="AL273" i="21"/>
  <c r="AL272" i="27"/>
  <c r="AN250" i="21"/>
  <c r="BJ345" i="20"/>
  <c r="AD137" i="21"/>
  <c r="AB276" i="27"/>
  <c r="AB276" i="31" s="1"/>
  <c r="AB277" i="21"/>
  <c r="AT93" i="21"/>
  <c r="AT92" i="27"/>
  <c r="AT92" i="31" s="1"/>
  <c r="Z339" i="9"/>
  <c r="V316" i="27"/>
  <c r="V316" i="24"/>
  <c r="V327" i="24" s="1"/>
  <c r="V328" i="24" s="1"/>
  <c r="V317" i="21"/>
  <c r="S249" i="9"/>
  <c r="S272" i="9" s="1"/>
  <c r="X226" i="21"/>
  <c r="X225" i="27"/>
  <c r="X234" i="9"/>
  <c r="S258" i="9" s="1"/>
  <c r="AQ167" i="20"/>
  <c r="AQ168" i="20" s="1"/>
  <c r="AR254" i="9"/>
  <c r="AR277" i="9" s="1"/>
  <c r="AA72" i="20"/>
  <c r="AC93" i="8"/>
  <c r="BI116" i="8"/>
  <c r="BI118" i="20" s="1"/>
  <c r="BE95" i="20"/>
  <c r="AX71" i="9"/>
  <c r="AX49" i="9"/>
  <c r="AJ203" i="31"/>
  <c r="AH256" i="20"/>
  <c r="AM230" i="27"/>
  <c r="AM231" i="21"/>
  <c r="AH255" i="21" s="1"/>
  <c r="BD205" i="9"/>
  <c r="BB183" i="21"/>
  <c r="BB182" i="27"/>
  <c r="AQ181" i="31"/>
  <c r="X137" i="27"/>
  <c r="AC113" i="31"/>
  <c r="X137" i="31" s="1"/>
  <c r="AD182" i="9"/>
  <c r="AD159" i="27"/>
  <c r="AD160" i="21"/>
  <c r="AR49" i="21"/>
  <c r="AR51" i="20"/>
  <c r="AR52" i="20" s="1"/>
  <c r="AA202" i="31"/>
  <c r="AX255" i="8"/>
  <c r="AX278" i="8" s="1"/>
  <c r="BC233" i="20"/>
  <c r="BA320" i="9"/>
  <c r="AY297" i="9"/>
  <c r="AY274" i="27"/>
  <c r="AY274" i="31" s="1"/>
  <c r="AY275" i="21"/>
  <c r="BM281" i="21"/>
  <c r="BM280" i="27"/>
  <c r="BM280" i="31" s="1"/>
  <c r="AU230" i="9"/>
  <c r="AQ208" i="21"/>
  <c r="AQ207" i="27"/>
  <c r="AQ207" i="31" s="1"/>
  <c r="AF249" i="27"/>
  <c r="AK225" i="31"/>
  <c r="BE256" i="20"/>
  <c r="AC207" i="9"/>
  <c r="AA185" i="21"/>
  <c r="AA184" i="27"/>
  <c r="AA184" i="31" s="1"/>
  <c r="AV295" i="9"/>
  <c r="AX318" i="9"/>
  <c r="AV272" i="27"/>
  <c r="AV273" i="21"/>
  <c r="AC187" i="21"/>
  <c r="AC186" i="27"/>
  <c r="AC186" i="31" s="1"/>
  <c r="AB180" i="31"/>
  <c r="Z47" i="27"/>
  <c r="Z47" i="31" s="1"/>
  <c r="Z70" i="9"/>
  <c r="AK250" i="9"/>
  <c r="AK273" i="9" s="1"/>
  <c r="AP227" i="21"/>
  <c r="AP226" i="27"/>
  <c r="BC209" i="27"/>
  <c r="BC209" i="31" s="1"/>
  <c r="BC210" i="21"/>
  <c r="BK340" i="27"/>
  <c r="BK341" i="21"/>
  <c r="AO302" i="9"/>
  <c r="AQ325" i="9"/>
  <c r="AU348" i="9" s="1"/>
  <c r="AD189" i="20"/>
  <c r="AF210" i="8"/>
  <c r="AD188" i="8"/>
  <c r="V30" i="34"/>
  <c r="V103" i="34"/>
  <c r="V108" i="34" s="1"/>
  <c r="W158" i="31"/>
  <c r="Y249" i="21"/>
  <c r="AM231" i="8"/>
  <c r="AI210" i="20"/>
  <c r="AR339" i="24"/>
  <c r="AR350" i="24" s="1"/>
  <c r="AR351" i="24" s="1"/>
  <c r="AR352" i="24" s="1"/>
  <c r="AR354" i="24" s="1"/>
  <c r="AR339" i="27"/>
  <c r="AR340" i="21"/>
  <c r="AG91" i="27"/>
  <c r="AG91" i="31" s="1"/>
  <c r="AB139" i="21"/>
  <c r="BC279" i="20"/>
  <c r="BC300" i="8"/>
  <c r="BM323" i="8"/>
  <c r="BK302" i="20"/>
  <c r="AT295" i="9"/>
  <c r="AV318" i="9"/>
  <c r="AT273" i="21"/>
  <c r="AT272" i="27"/>
  <c r="AE271" i="31"/>
  <c r="BA210" i="8"/>
  <c r="AY189" i="20"/>
  <c r="AY188" i="8"/>
  <c r="AL210" i="8"/>
  <c r="AJ189" i="20"/>
  <c r="AJ188" i="8"/>
  <c r="BA91" i="31"/>
  <c r="AS167" i="20"/>
  <c r="AS168" i="20" s="1"/>
  <c r="AE208" i="27"/>
  <c r="AE208" i="31" s="1"/>
  <c r="AE209" i="21"/>
  <c r="BD231" i="9"/>
  <c r="BB48" i="27"/>
  <c r="BB71" i="9"/>
  <c r="BB49" i="9"/>
  <c r="AV203" i="31"/>
  <c r="W205" i="9"/>
  <c r="U183" i="21"/>
  <c r="U189" i="21" s="1"/>
  <c r="U190" i="21" s="1"/>
  <c r="U182" i="27"/>
  <c r="U188" i="9"/>
  <c r="AE72" i="8"/>
  <c r="AT346" i="8"/>
  <c r="AT348" i="20" s="1"/>
  <c r="AP325" i="20"/>
  <c r="AF136" i="31"/>
  <c r="AJ232" i="8"/>
  <c r="AF211" i="20"/>
  <c r="BJ138" i="27"/>
  <c r="BO114" i="31"/>
  <c r="AQ256" i="20"/>
  <c r="AV230" i="27"/>
  <c r="AV231" i="21"/>
  <c r="AQ255" i="21" s="1"/>
  <c r="AH136" i="31"/>
  <c r="AT136" i="31"/>
  <c r="BF113" i="31"/>
  <c r="BA137" i="27"/>
  <c r="AM352" i="24"/>
  <c r="AM354" i="24" s="1"/>
  <c r="AO279" i="21"/>
  <c r="AO278" i="27"/>
  <c r="AO278" i="31" s="1"/>
  <c r="AI255" i="8"/>
  <c r="AI278" i="8" s="1"/>
  <c r="AN233" i="20"/>
  <c r="AL322" i="21"/>
  <c r="AQ294" i="27"/>
  <c r="AQ295" i="21"/>
  <c r="BC161" i="21"/>
  <c r="BC183" i="9"/>
  <c r="BC160" i="27"/>
  <c r="AV92" i="27"/>
  <c r="AV92" i="31" s="1"/>
  <c r="AV93" i="21"/>
  <c r="AO208" i="27"/>
  <c r="AO208" i="31" s="1"/>
  <c r="AO209" i="21"/>
  <c r="U337" i="31"/>
  <c r="U350" i="31" s="1"/>
  <c r="U350" i="27"/>
  <c r="U351" i="27" s="1"/>
  <c r="AJ49" i="21"/>
  <c r="AJ51" i="20"/>
  <c r="AJ52" i="20" s="1"/>
  <c r="AS183" i="9"/>
  <c r="AS161" i="21"/>
  <c r="AS160" i="27"/>
  <c r="AE48" i="31"/>
  <c r="AL205" i="9"/>
  <c r="AJ182" i="27"/>
  <c r="AJ183" i="21"/>
  <c r="BA340" i="9"/>
  <c r="AW318" i="21"/>
  <c r="AW317" i="27"/>
  <c r="AP302" i="20"/>
  <c r="AR323" i="8"/>
  <c r="Z247" i="31"/>
  <c r="AH114" i="21"/>
  <c r="AK70" i="27"/>
  <c r="AK70" i="31" s="1"/>
  <c r="AK352" i="24"/>
  <c r="AK354" i="24" s="1"/>
  <c r="AO250" i="9"/>
  <c r="AO273" i="9" s="1"/>
  <c r="AT227" i="21"/>
  <c r="AT226" i="27"/>
  <c r="V250" i="27"/>
  <c r="AA226" i="31"/>
  <c r="V250" i="31" s="1"/>
  <c r="AC322" i="8"/>
  <c r="AA301" i="20"/>
  <c r="AY181" i="31"/>
  <c r="AL71" i="9"/>
  <c r="AL49" i="9"/>
  <c r="AW71" i="21"/>
  <c r="BL73" i="21" l="1"/>
  <c r="BL74" i="21" s="1"/>
  <c r="O371" i="24"/>
  <c r="P363" i="24"/>
  <c r="AW362" i="24"/>
  <c r="AW363" i="24" s="1"/>
  <c r="BC6" i="15"/>
  <c r="BD20" i="15"/>
  <c r="BD21" i="15" s="1"/>
  <c r="BB138" i="27"/>
  <c r="AJ50" i="21"/>
  <c r="AJ51" i="21" s="1"/>
  <c r="AW231" i="21"/>
  <c r="AR255" i="21" s="1"/>
  <c r="BC49" i="27"/>
  <c r="BC50" i="27" s="1"/>
  <c r="BC49" i="31"/>
  <c r="AQ73" i="21"/>
  <c r="AQ74" i="21" s="1"/>
  <c r="AS355" i="24"/>
  <c r="Z74" i="20"/>
  <c r="Z75" i="20" s="1"/>
  <c r="AI355" i="24"/>
  <c r="AG72" i="9"/>
  <c r="Z49" i="31"/>
  <c r="AS187" i="21"/>
  <c r="AR299" i="21"/>
  <c r="AW230" i="27"/>
  <c r="AR254" i="27" s="1"/>
  <c r="BC95" i="21"/>
  <c r="BC231" i="21"/>
  <c r="AX255" i="21" s="1"/>
  <c r="BC230" i="27"/>
  <c r="AX254" i="27" s="1"/>
  <c r="AE352" i="24"/>
  <c r="AE354" i="24" s="1"/>
  <c r="AE362" i="24" s="1"/>
  <c r="AE363" i="24" s="1"/>
  <c r="BF345" i="21"/>
  <c r="AB93" i="21"/>
  <c r="AE74" i="20"/>
  <c r="AE75" i="20" s="1"/>
  <c r="AU118" i="8"/>
  <c r="AS118" i="8"/>
  <c r="AE70" i="27"/>
  <c r="AE70" i="31" s="1"/>
  <c r="AU115" i="31"/>
  <c r="AP139" i="31" s="1"/>
  <c r="AX50" i="21"/>
  <c r="AX51" i="21" s="1"/>
  <c r="BM96" i="21"/>
  <c r="BM97" i="21" s="1"/>
  <c r="AE73" i="21"/>
  <c r="AE74" i="21" s="1"/>
  <c r="BN300" i="21"/>
  <c r="BN299" i="27"/>
  <c r="BN299" i="31" s="1"/>
  <c r="BP324" i="20"/>
  <c r="BB321" i="27"/>
  <c r="BB321" i="31" s="1"/>
  <c r="BR344" i="21"/>
  <c r="BR343" i="27"/>
  <c r="BR343" i="31" s="1"/>
  <c r="BO321" i="27"/>
  <c r="BO321" i="31" s="1"/>
  <c r="BS346" i="20"/>
  <c r="BO322" i="21"/>
  <c r="AZ208" i="27"/>
  <c r="AZ208" i="31" s="1"/>
  <c r="Z327" i="20"/>
  <c r="X303" i="21"/>
  <c r="X302" i="27"/>
  <c r="X302" i="31" s="1"/>
  <c r="BE49" i="27"/>
  <c r="BE50" i="27" s="1"/>
  <c r="AC117" i="31"/>
  <c r="X141" i="31" s="1"/>
  <c r="X141" i="27"/>
  <c r="BE49" i="31"/>
  <c r="AD233" i="31"/>
  <c r="Y257" i="31" s="1"/>
  <c r="Y257" i="27"/>
  <c r="AB346" i="27"/>
  <c r="AB346" i="31" s="1"/>
  <c r="AB347" i="21"/>
  <c r="Y305" i="20"/>
  <c r="Y281" i="21"/>
  <c r="Y280" i="27"/>
  <c r="Y280" i="31" s="1"/>
  <c r="AY231" i="21"/>
  <c r="AT255" i="21" s="1"/>
  <c r="AY230" i="27"/>
  <c r="AT254" i="27" s="1"/>
  <c r="AQ362" i="24"/>
  <c r="AQ363" i="24" s="1"/>
  <c r="Y324" i="27"/>
  <c r="Y324" i="31" s="1"/>
  <c r="AC349" i="20"/>
  <c r="Y325" i="21"/>
  <c r="AW355" i="24"/>
  <c r="BR231" i="27"/>
  <c r="BM257" i="20"/>
  <c r="BM280" i="20" s="1"/>
  <c r="BR232" i="21"/>
  <c r="BM256" i="21" s="1"/>
  <c r="AD349" i="27"/>
  <c r="AD349" i="31" s="1"/>
  <c r="AD350" i="21"/>
  <c r="BQ346" i="20"/>
  <c r="BM321" i="27"/>
  <c r="BM321" i="31" s="1"/>
  <c r="BM322" i="21"/>
  <c r="Y303" i="21"/>
  <c r="Y302" i="27"/>
  <c r="Y302" i="31" s="1"/>
  <c r="AA327" i="20"/>
  <c r="BK299" i="27"/>
  <c r="BK299" i="31" s="1"/>
  <c r="BK300" i="21"/>
  <c r="BM324" i="20"/>
  <c r="Z324" i="27"/>
  <c r="Z324" i="31" s="1"/>
  <c r="AD349" i="20"/>
  <c r="Z325" i="21"/>
  <c r="Z257" i="27"/>
  <c r="AE233" i="31"/>
  <c r="Z257" i="31" s="1"/>
  <c r="BL321" i="27"/>
  <c r="BL321" i="31" s="1"/>
  <c r="BL322" i="21"/>
  <c r="BP346" i="20"/>
  <c r="BS231" i="27"/>
  <c r="BS232" i="21"/>
  <c r="BN256" i="21" s="1"/>
  <c r="BN257" i="20"/>
  <c r="BN280" i="20" s="1"/>
  <c r="BM254" i="27"/>
  <c r="BR230" i="31"/>
  <c r="BM254" i="31" s="1"/>
  <c r="BT343" i="27"/>
  <c r="BT343" i="31" s="1"/>
  <c r="BT344" i="21"/>
  <c r="Z305" i="20"/>
  <c r="Z280" i="27"/>
  <c r="Z280" i="31" s="1"/>
  <c r="Z281" i="21"/>
  <c r="BL254" i="27"/>
  <c r="BQ230" i="31"/>
  <c r="BL254" i="31" s="1"/>
  <c r="BO344" i="21"/>
  <c r="BO343" i="27"/>
  <c r="BO343" i="31" s="1"/>
  <c r="BO323" i="21"/>
  <c r="BO322" i="27"/>
  <c r="BO322" i="31" s="1"/>
  <c r="BS347" i="20"/>
  <c r="BL300" i="21"/>
  <c r="BN324" i="20"/>
  <c r="BL299" i="27"/>
  <c r="BL299" i="31" s="1"/>
  <c r="Y326" i="27"/>
  <c r="Y326" i="31" s="1"/>
  <c r="AC351" i="20"/>
  <c r="Y327" i="21"/>
  <c r="AC346" i="27"/>
  <c r="AC346" i="31" s="1"/>
  <c r="AC347" i="21"/>
  <c r="BK138" i="27"/>
  <c r="BP114" i="31"/>
  <c r="BK138" i="31" s="1"/>
  <c r="BQ115" i="27"/>
  <c r="BQ116" i="21"/>
  <c r="BL140" i="21" s="1"/>
  <c r="BQ114" i="31"/>
  <c r="BL138" i="31" s="1"/>
  <c r="BL138" i="27"/>
  <c r="AB349" i="21"/>
  <c r="AB348" i="27"/>
  <c r="AB348" i="31" s="1"/>
  <c r="AD117" i="31"/>
  <c r="Y141" i="31" s="1"/>
  <c r="Y141" i="27"/>
  <c r="BL302" i="20"/>
  <c r="BL278" i="21"/>
  <c r="BL277" i="27"/>
  <c r="BL277" i="31" s="1"/>
  <c r="BO210" i="21"/>
  <c r="BO209" i="27"/>
  <c r="BO209" i="31" s="1"/>
  <c r="BS234" i="20"/>
  <c r="BR345" i="21"/>
  <c r="BR344" i="27"/>
  <c r="BR344" i="31" s="1"/>
  <c r="BP344" i="21"/>
  <c r="BP343" i="27"/>
  <c r="BP343" i="31" s="1"/>
  <c r="BR118" i="20"/>
  <c r="BN94" i="21"/>
  <c r="BN93" i="27"/>
  <c r="BN93" i="31" s="1"/>
  <c r="BP325" i="20"/>
  <c r="BN300" i="27"/>
  <c r="BN300" i="31" s="1"/>
  <c r="BN301" i="21"/>
  <c r="BM278" i="21"/>
  <c r="BM302" i="20"/>
  <c r="BM277" i="27"/>
  <c r="BM277" i="31" s="1"/>
  <c r="BR115" i="27"/>
  <c r="BR116" i="21"/>
  <c r="BM140" i="21" s="1"/>
  <c r="S352" i="24"/>
  <c r="S354" i="24" s="1"/>
  <c r="S362" i="24" s="1"/>
  <c r="S370" i="24" s="1"/>
  <c r="S7" i="19" s="1"/>
  <c r="S11" i="19" s="1"/>
  <c r="BH116" i="21"/>
  <c r="BC140" i="21" s="1"/>
  <c r="AU355" i="24"/>
  <c r="R356" i="24"/>
  <c r="R358" i="24" s="1"/>
  <c r="AR50" i="21"/>
  <c r="AR51" i="21" s="1"/>
  <c r="AT50" i="21"/>
  <c r="AT51" i="21" s="1"/>
  <c r="Z50" i="21"/>
  <c r="Z51" i="21" s="1"/>
  <c r="AG70" i="27"/>
  <c r="AG70" i="31" s="1"/>
  <c r="AA71" i="21"/>
  <c r="AE49" i="27"/>
  <c r="AE50" i="27" s="1"/>
  <c r="AV50" i="21"/>
  <c r="AV51" i="21" s="1"/>
  <c r="BD115" i="27"/>
  <c r="AY139" i="27" s="1"/>
  <c r="Y350" i="24"/>
  <c r="Y351" i="24" s="1"/>
  <c r="Y352" i="24" s="1"/>
  <c r="Y354" i="24" s="1"/>
  <c r="BH50" i="21"/>
  <c r="BH51" i="21" s="1"/>
  <c r="AE49" i="31"/>
  <c r="AY49" i="21"/>
  <c r="AY50" i="21" s="1"/>
  <c r="AY51" i="21" s="1"/>
  <c r="AY48" i="27"/>
  <c r="AY51" i="20"/>
  <c r="AY52" i="20" s="1"/>
  <c r="AB210" i="21"/>
  <c r="AB209" i="27"/>
  <c r="AB209" i="31" s="1"/>
  <c r="BF279" i="20"/>
  <c r="BF300" i="8"/>
  <c r="BA232" i="8"/>
  <c r="AW211" i="20"/>
  <c r="BA299" i="27"/>
  <c r="BA299" i="31" s="1"/>
  <c r="BA300" i="21"/>
  <c r="AF279" i="20"/>
  <c r="AF300" i="8"/>
  <c r="AU71" i="9"/>
  <c r="AU49" i="9"/>
  <c r="Z71" i="27"/>
  <c r="Z71" i="31" s="1"/>
  <c r="Z72" i="21"/>
  <c r="AJ229" i="31"/>
  <c r="AE253" i="31" s="1"/>
  <c r="AE253" i="27"/>
  <c r="BF256" i="8"/>
  <c r="BF279" i="8" s="1"/>
  <c r="BK234" i="20"/>
  <c r="AY94" i="8"/>
  <c r="AW73" i="20"/>
  <c r="AW72" i="8"/>
  <c r="AK73" i="20"/>
  <c r="AM94" i="8"/>
  <c r="AK72" i="8"/>
  <c r="BF323" i="8"/>
  <c r="BD302" i="20"/>
  <c r="BE209" i="27"/>
  <c r="BE209" i="31" s="1"/>
  <c r="BE210" i="21"/>
  <c r="BL114" i="31"/>
  <c r="BG138" i="31" s="1"/>
  <c r="BG138" i="27"/>
  <c r="AV323" i="20"/>
  <c r="AZ344" i="8"/>
  <c r="AZ346" i="20" s="1"/>
  <c r="BG322" i="8"/>
  <c r="BE301" i="20"/>
  <c r="AH299" i="21"/>
  <c r="AH298" i="27"/>
  <c r="AH298" i="31" s="1"/>
  <c r="Y278" i="21"/>
  <c r="Y277" i="27"/>
  <c r="Y277" i="31" s="1"/>
  <c r="AS71" i="9"/>
  <c r="AS49" i="9"/>
  <c r="BK230" i="27"/>
  <c r="BK231" i="21"/>
  <c r="BF255" i="21" s="1"/>
  <c r="BF256" i="20"/>
  <c r="AQ138" i="27"/>
  <c r="AV114" i="31"/>
  <c r="AQ138" i="31" s="1"/>
  <c r="BA344" i="21"/>
  <c r="BA343" i="27"/>
  <c r="BA343" i="31" s="1"/>
  <c r="AU49" i="21"/>
  <c r="AU50" i="21" s="1"/>
  <c r="AU51" i="21" s="1"/>
  <c r="AU48" i="27"/>
  <c r="AU51" i="20"/>
  <c r="AU52" i="20" s="1"/>
  <c r="AS253" i="27"/>
  <c r="AX229" i="31"/>
  <c r="AS253" i="31" s="1"/>
  <c r="AY116" i="21"/>
  <c r="AT140" i="21" s="1"/>
  <c r="AY115" i="27"/>
  <c r="AB96" i="20"/>
  <c r="AF117" i="8"/>
  <c r="AF119" i="20" s="1"/>
  <c r="AF117" i="27" s="1"/>
  <c r="Z28" i="34"/>
  <c r="BM232" i="8"/>
  <c r="BI211" i="20"/>
  <c r="BF70" i="27"/>
  <c r="BF70" i="31" s="1"/>
  <c r="BF71" i="21"/>
  <c r="BA211" i="20"/>
  <c r="BE232" i="8"/>
  <c r="BJ95" i="20"/>
  <c r="BN116" i="8"/>
  <c r="BN118" i="20" s="1"/>
  <c r="AX208" i="27"/>
  <c r="AX208" i="31" s="1"/>
  <c r="AX209" i="21"/>
  <c r="BG209" i="27"/>
  <c r="BG209" i="31" s="1"/>
  <c r="BG210" i="21"/>
  <c r="BL229" i="31"/>
  <c r="BG253" i="31" s="1"/>
  <c r="BG253" i="27"/>
  <c r="AW48" i="27"/>
  <c r="AW49" i="21"/>
  <c r="AW50" i="21" s="1"/>
  <c r="AW51" i="21" s="1"/>
  <c r="AW51" i="20"/>
  <c r="AW52" i="20" s="1"/>
  <c r="BI230" i="31"/>
  <c r="BD254" i="31" s="1"/>
  <c r="BD254" i="27"/>
  <c r="AK48" i="27"/>
  <c r="AK51" i="20"/>
  <c r="AK52" i="20" s="1"/>
  <c r="AK49" i="21"/>
  <c r="AK50" i="21" s="1"/>
  <c r="AK51" i="21" s="1"/>
  <c r="AP116" i="8"/>
  <c r="AP118" i="20" s="1"/>
  <c r="AP117" i="21" s="1"/>
  <c r="AK141" i="21" s="1"/>
  <c r="AL95" i="20"/>
  <c r="Z301" i="8"/>
  <c r="Z280" i="20"/>
  <c r="AU301" i="20"/>
  <c r="AW322" i="8"/>
  <c r="AT298" i="27"/>
  <c r="AT298" i="31" s="1"/>
  <c r="AT299" i="21"/>
  <c r="BE276" i="27"/>
  <c r="BE276" i="31" s="1"/>
  <c r="BE277" i="21"/>
  <c r="AN344" i="8"/>
  <c r="AN346" i="20" s="1"/>
  <c r="AJ323" i="20"/>
  <c r="AA323" i="8"/>
  <c r="Y302" i="20"/>
  <c r="AS73" i="20"/>
  <c r="AU94" i="8"/>
  <c r="AS72" i="8"/>
  <c r="BH279" i="20"/>
  <c r="BH300" i="8"/>
  <c r="AW320" i="27"/>
  <c r="AW320" i="31" s="1"/>
  <c r="AW321" i="21"/>
  <c r="AU73" i="20"/>
  <c r="AW94" i="8"/>
  <c r="AU72" i="8"/>
  <c r="AI321" i="21"/>
  <c r="AI320" i="27"/>
  <c r="AI320" i="31" s="1"/>
  <c r="AU93" i="21"/>
  <c r="AU92" i="27"/>
  <c r="AU92" i="31" s="1"/>
  <c r="AR279" i="20"/>
  <c r="AR278" i="21" s="1"/>
  <c r="AR300" i="8"/>
  <c r="BI92" i="27"/>
  <c r="BI92" i="31" s="1"/>
  <c r="BI93" i="21"/>
  <c r="BG187" i="21"/>
  <c r="BG186" i="27"/>
  <c r="BG186" i="31" s="1"/>
  <c r="BL116" i="8"/>
  <c r="BL118" i="20" s="1"/>
  <c r="BH95" i="20"/>
  <c r="AY186" i="27"/>
  <c r="AY186" i="31" s="1"/>
  <c r="AY187" i="21"/>
  <c r="BH71" i="21"/>
  <c r="BH70" i="27"/>
  <c r="BH70" i="31" s="1"/>
  <c r="AT300" i="8"/>
  <c r="AT279" i="20"/>
  <c r="AT277" i="27" s="1"/>
  <c r="AT277" i="31" s="1"/>
  <c r="AW255" i="8"/>
  <c r="AW278" i="8" s="1"/>
  <c r="BB233" i="20"/>
  <c r="BH323" i="20"/>
  <c r="BL344" i="8"/>
  <c r="BL346" i="20" s="1"/>
  <c r="AH188" i="8"/>
  <c r="AH189" i="20"/>
  <c r="AH190" i="20" s="1"/>
  <c r="AH191" i="20" s="1"/>
  <c r="AJ210" i="8"/>
  <c r="BB210" i="8"/>
  <c r="AZ189" i="20"/>
  <c r="AZ190" i="20" s="1"/>
  <c r="AZ191" i="20" s="1"/>
  <c r="AZ188" i="8"/>
  <c r="AJ300" i="8"/>
  <c r="AJ279" i="20"/>
  <c r="AJ71" i="21"/>
  <c r="AJ70" i="27"/>
  <c r="AJ70" i="31" s="1"/>
  <c r="BC301" i="8"/>
  <c r="BC280" i="20"/>
  <c r="Y321" i="27"/>
  <c r="Y321" i="31" s="1"/>
  <c r="Y322" i="21"/>
  <c r="AU276" i="27"/>
  <c r="AU276" i="31" s="1"/>
  <c r="AU277" i="21"/>
  <c r="AX189" i="20"/>
  <c r="AX190" i="20" s="1"/>
  <c r="AX191" i="20" s="1"/>
  <c r="AZ210" i="8"/>
  <c r="AX188" i="8"/>
  <c r="BK116" i="21"/>
  <c r="BF140" i="21" s="1"/>
  <c r="BK115" i="27"/>
  <c r="AT70" i="27"/>
  <c r="AT70" i="31" s="1"/>
  <c r="AT71" i="21"/>
  <c r="BI73" i="20"/>
  <c r="BK94" i="8"/>
  <c r="BI72" i="8"/>
  <c r="AS49" i="21"/>
  <c r="AS50" i="21" s="1"/>
  <c r="AS51" i="21" s="1"/>
  <c r="AS48" i="27"/>
  <c r="AS51" i="20"/>
  <c r="AS52" i="20" s="1"/>
  <c r="BH256" i="20"/>
  <c r="BM230" i="27"/>
  <c r="BM231" i="21"/>
  <c r="BH255" i="21" s="1"/>
  <c r="AL209" i="21"/>
  <c r="AL208" i="27"/>
  <c r="AL208" i="31" s="1"/>
  <c r="BD116" i="8"/>
  <c r="BD118" i="20" s="1"/>
  <c r="AZ95" i="20"/>
  <c r="AS92" i="27"/>
  <c r="AS92" i="31" s="1"/>
  <c r="AS93" i="21"/>
  <c r="AW187" i="21"/>
  <c r="AW186" i="27"/>
  <c r="AW186" i="31" s="1"/>
  <c r="AM343" i="27"/>
  <c r="AM343" i="31" s="1"/>
  <c r="AM344" i="21"/>
  <c r="BM116" i="21"/>
  <c r="BH140" i="21" s="1"/>
  <c r="BM115" i="27"/>
  <c r="BA115" i="27"/>
  <c r="BA116" i="21"/>
  <c r="AV140" i="21" s="1"/>
  <c r="BK117" i="8"/>
  <c r="BK119" i="20" s="1"/>
  <c r="BK117" i="27" s="1"/>
  <c r="BG96" i="20"/>
  <c r="BG97" i="20" s="1"/>
  <c r="BG98" i="20" s="1"/>
  <c r="BF298" i="27"/>
  <c r="BF298" i="31" s="1"/>
  <c r="BF299" i="21"/>
  <c r="AY255" i="8"/>
  <c r="AY278" i="8" s="1"/>
  <c r="BD233" i="20"/>
  <c r="AY257" i="20" s="1"/>
  <c r="AX279" i="20"/>
  <c r="AX277" i="27" s="1"/>
  <c r="AX277" i="31" s="1"/>
  <c r="AX300" i="8"/>
  <c r="AJ256" i="20"/>
  <c r="AO230" i="27"/>
  <c r="AO231" i="21"/>
  <c r="AJ255" i="21" s="1"/>
  <c r="AY343" i="27"/>
  <c r="AY343" i="31" s="1"/>
  <c r="AY344" i="21"/>
  <c r="AC344" i="27"/>
  <c r="AC344" i="31" s="1"/>
  <c r="AC345" i="21"/>
  <c r="BG93" i="21"/>
  <c r="BG92" i="27"/>
  <c r="BG92" i="31" s="1"/>
  <c r="AZ116" i="8"/>
  <c r="AZ118" i="20" s="1"/>
  <c r="AV95" i="20"/>
  <c r="AT323" i="20"/>
  <c r="AX344" i="8"/>
  <c r="AX346" i="20" s="1"/>
  <c r="BI71" i="9"/>
  <c r="BI49" i="9"/>
  <c r="BJ114" i="31"/>
  <c r="BE138" i="31" s="1"/>
  <c r="BE138" i="27"/>
  <c r="AK255" i="8"/>
  <c r="AK278" i="8" s="1"/>
  <c r="AP233" i="20"/>
  <c r="AX71" i="21"/>
  <c r="AX70" i="27"/>
  <c r="AX70" i="31" s="1"/>
  <c r="AW115" i="27"/>
  <c r="AW116" i="21"/>
  <c r="AR140" i="21" s="1"/>
  <c r="AA94" i="21"/>
  <c r="AA93" i="27"/>
  <c r="AA93" i="31" s="1"/>
  <c r="BC232" i="8"/>
  <c r="AY211" i="20"/>
  <c r="AG322" i="8"/>
  <c r="AE301" i="20"/>
  <c r="AV210" i="8"/>
  <c r="AT188" i="8"/>
  <c r="AT189" i="20"/>
  <c r="AT190" i="20" s="1"/>
  <c r="AT191" i="20" s="1"/>
  <c r="BD323" i="8"/>
  <c r="BB302" i="20"/>
  <c r="AY93" i="21"/>
  <c r="AY92" i="27"/>
  <c r="AY92" i="31" s="1"/>
  <c r="AQ301" i="20"/>
  <c r="AS322" i="8"/>
  <c r="BG73" i="20"/>
  <c r="BI94" i="8"/>
  <c r="BG72" i="8"/>
  <c r="AW92" i="27"/>
  <c r="AW92" i="31" s="1"/>
  <c r="AW93" i="21"/>
  <c r="AG73" i="20"/>
  <c r="AG74" i="20" s="1"/>
  <c r="AG75" i="20" s="1"/>
  <c r="AI94" i="8"/>
  <c r="AI95" i="8" s="1"/>
  <c r="AW138" i="27"/>
  <c r="BB114" i="31"/>
  <c r="AW138" i="31" s="1"/>
  <c r="BE280" i="20"/>
  <c r="BE301" i="8"/>
  <c r="AV70" i="27"/>
  <c r="AV70" i="31" s="1"/>
  <c r="AV71" i="21"/>
  <c r="BE71" i="27"/>
  <c r="BE71" i="31" s="1"/>
  <c r="BE72" i="21"/>
  <c r="BE73" i="21" s="1"/>
  <c r="BE74" i="21" s="1"/>
  <c r="AD299" i="21"/>
  <c r="AD298" i="27"/>
  <c r="AD298" i="31" s="1"/>
  <c r="BI255" i="8"/>
  <c r="BI278" i="8" s="1"/>
  <c r="BN233" i="20"/>
  <c r="AU253" i="27"/>
  <c r="AZ229" i="31"/>
  <c r="AU253" i="31" s="1"/>
  <c r="AU320" i="27"/>
  <c r="AU320" i="31" s="1"/>
  <c r="AU321" i="21"/>
  <c r="BH188" i="8"/>
  <c r="BH189" i="20"/>
  <c r="BJ210" i="8"/>
  <c r="BI117" i="8"/>
  <c r="BI119" i="20" s="1"/>
  <c r="BI120" i="20" s="1"/>
  <c r="BI121" i="20" s="1"/>
  <c r="BE96" i="20"/>
  <c r="BE97" i="20" s="1"/>
  <c r="BE98" i="20" s="1"/>
  <c r="BK343" i="27"/>
  <c r="BK343" i="31" s="1"/>
  <c r="BK344" i="21"/>
  <c r="BD187" i="27"/>
  <c r="BD187" i="31" s="1"/>
  <c r="BD188" i="21"/>
  <c r="AM211" i="20"/>
  <c r="AQ232" i="8"/>
  <c r="BH208" i="27"/>
  <c r="BH208" i="31" s="1"/>
  <c r="BH209" i="21"/>
  <c r="AG49" i="9"/>
  <c r="AT209" i="21"/>
  <c r="AT208" i="27"/>
  <c r="AT208" i="31" s="1"/>
  <c r="AF70" i="27"/>
  <c r="AF70" i="31" s="1"/>
  <c r="AF71" i="21"/>
  <c r="BI49" i="21"/>
  <c r="BI50" i="21" s="1"/>
  <c r="BI51" i="21" s="1"/>
  <c r="BI48" i="27"/>
  <c r="BI51" i="20"/>
  <c r="BI52" i="20" s="1"/>
  <c r="AD230" i="31"/>
  <c r="Y254" i="31" s="1"/>
  <c r="Y254" i="27"/>
  <c r="AS277" i="21"/>
  <c r="AS276" i="27"/>
  <c r="AS276" i="31" s="1"/>
  <c r="AL233" i="20"/>
  <c r="AG255" i="8"/>
  <c r="AG278" i="8" s="1"/>
  <c r="AE116" i="27"/>
  <c r="AE117" i="21"/>
  <c r="Z141" i="21" s="1"/>
  <c r="AE277" i="21"/>
  <c r="AE276" i="27"/>
  <c r="AE276" i="31" s="1"/>
  <c r="AG233" i="8"/>
  <c r="AC212" i="20"/>
  <c r="AA52" i="34"/>
  <c r="AA54" i="34" s="1"/>
  <c r="BJ189" i="20"/>
  <c r="BL210" i="8"/>
  <c r="BJ188" i="8"/>
  <c r="BB277" i="27"/>
  <c r="BB277" i="31" s="1"/>
  <c r="BB278" i="21"/>
  <c r="BC116" i="21"/>
  <c r="AX140" i="21" s="1"/>
  <c r="BC115" i="27"/>
  <c r="AQ276" i="27"/>
  <c r="AQ276" i="31" s="1"/>
  <c r="AQ277" i="21"/>
  <c r="BG51" i="20"/>
  <c r="BG52" i="20" s="1"/>
  <c r="BG48" i="27"/>
  <c r="BG49" i="21"/>
  <c r="BG50" i="21" s="1"/>
  <c r="BG51" i="21" s="1"/>
  <c r="BF187" i="27"/>
  <c r="BF187" i="31" s="1"/>
  <c r="BF188" i="21"/>
  <c r="AG49" i="21"/>
  <c r="AG50" i="21" s="1"/>
  <c r="AG51" i="21" s="1"/>
  <c r="AG48" i="27"/>
  <c r="AG48" i="31" s="1"/>
  <c r="AG49" i="31" s="1"/>
  <c r="AG51" i="20"/>
  <c r="AG52" i="20" s="1"/>
  <c r="AW277" i="21"/>
  <c r="AW276" i="27"/>
  <c r="AW276" i="31" s="1"/>
  <c r="BI187" i="21"/>
  <c r="BI186" i="27"/>
  <c r="BI186" i="31" s="1"/>
  <c r="AR70" i="27"/>
  <c r="AR70" i="31" s="1"/>
  <c r="AR71" i="21"/>
  <c r="AQ253" i="27"/>
  <c r="AV229" i="31"/>
  <c r="AQ253" i="31" s="1"/>
  <c r="BE257" i="20"/>
  <c r="BJ232" i="21"/>
  <c r="BE256" i="21" s="1"/>
  <c r="BJ231" i="27"/>
  <c r="BB116" i="8"/>
  <c r="BB118" i="20" s="1"/>
  <c r="AX95" i="20"/>
  <c r="AG93" i="21"/>
  <c r="AG92" i="27"/>
  <c r="AG92" i="31" s="1"/>
  <c r="AF323" i="20"/>
  <c r="AJ344" i="8"/>
  <c r="AJ346" i="20" s="1"/>
  <c r="BJ208" i="27"/>
  <c r="BJ208" i="31" s="1"/>
  <c r="BJ209" i="21"/>
  <c r="AV189" i="20"/>
  <c r="AV190" i="20" s="1"/>
  <c r="AV191" i="20" s="1"/>
  <c r="AX210" i="8"/>
  <c r="AV188" i="8"/>
  <c r="AQ320" i="27"/>
  <c r="AQ320" i="31" s="1"/>
  <c r="AQ321" i="21"/>
  <c r="BI322" i="8"/>
  <c r="BG301" i="20"/>
  <c r="BH167" i="20"/>
  <c r="BH168" i="20" s="1"/>
  <c r="BC72" i="21"/>
  <c r="BC73" i="21" s="1"/>
  <c r="BC74" i="21" s="1"/>
  <c r="BC71" i="27"/>
  <c r="BC71" i="31" s="1"/>
  <c r="AO115" i="27"/>
  <c r="AO116" i="21"/>
  <c r="AJ140" i="21" s="1"/>
  <c r="BG321" i="21"/>
  <c r="BG320" i="27"/>
  <c r="BG320" i="31" s="1"/>
  <c r="BF212" i="20"/>
  <c r="BF213" i="20" s="1"/>
  <c r="BF214" i="20" s="1"/>
  <c r="BJ233" i="8"/>
  <c r="BJ234" i="8" s="1"/>
  <c r="BE258" i="8" s="1"/>
  <c r="BG255" i="8"/>
  <c r="BG278" i="8" s="1"/>
  <c r="BL233" i="20"/>
  <c r="BF50" i="21"/>
  <c r="BF51" i="21" s="1"/>
  <c r="AS255" i="8"/>
  <c r="AS278" i="8" s="1"/>
  <c r="AX233" i="20"/>
  <c r="AY71" i="9"/>
  <c r="AY49" i="9"/>
  <c r="AH95" i="20"/>
  <c r="AL116" i="8"/>
  <c r="AL118" i="20" s="1"/>
  <c r="AZ233" i="20"/>
  <c r="AU255" i="8"/>
  <c r="AU278" i="8" s="1"/>
  <c r="AS301" i="20"/>
  <c r="AU322" i="8"/>
  <c r="AH209" i="21"/>
  <c r="AH208" i="27"/>
  <c r="AH208" i="31" s="1"/>
  <c r="AS138" i="27"/>
  <c r="AX114" i="31"/>
  <c r="AS138" i="31" s="1"/>
  <c r="BH116" i="27"/>
  <c r="BH117" i="21"/>
  <c r="BC141" i="21" s="1"/>
  <c r="AS320" i="27"/>
  <c r="AS320" i="31" s="1"/>
  <c r="AS321" i="21"/>
  <c r="BJ167" i="20"/>
  <c r="BJ168" i="20" s="1"/>
  <c r="X299" i="27"/>
  <c r="X299" i="31" s="1"/>
  <c r="X300" i="21"/>
  <c r="BH344" i="27"/>
  <c r="BH344" i="31" s="1"/>
  <c r="BH345" i="21"/>
  <c r="BC300" i="21"/>
  <c r="BC299" i="27"/>
  <c r="BC299" i="31" s="1"/>
  <c r="BL233" i="8"/>
  <c r="BL234" i="8" s="1"/>
  <c r="BG258" i="8" s="1"/>
  <c r="BH212" i="20"/>
  <c r="BH213" i="20" s="1"/>
  <c r="BH214" i="20" s="1"/>
  <c r="AY322" i="8"/>
  <c r="AW301" i="20"/>
  <c r="BO232" i="8"/>
  <c r="BK211" i="20"/>
  <c r="AX116" i="8"/>
  <c r="AX118" i="20" s="1"/>
  <c r="AT95" i="20"/>
  <c r="AK115" i="27"/>
  <c r="AK116" i="21"/>
  <c r="AF140" i="21" s="1"/>
  <c r="AX323" i="20"/>
  <c r="AX321" i="27" s="1"/>
  <c r="AX321" i="31" s="1"/>
  <c r="BB344" i="8"/>
  <c r="BB346" i="20" s="1"/>
  <c r="BF94" i="21"/>
  <c r="BF93" i="27"/>
  <c r="BF93" i="31" s="1"/>
  <c r="AU343" i="27"/>
  <c r="AU343" i="31" s="1"/>
  <c r="AU344" i="21"/>
  <c r="BG276" i="27"/>
  <c r="BG276" i="31" s="1"/>
  <c r="BG277" i="21"/>
  <c r="AG186" i="27"/>
  <c r="AG186" i="31" s="1"/>
  <c r="AG187" i="21"/>
  <c r="BF323" i="20"/>
  <c r="BJ344" i="8"/>
  <c r="BJ346" i="20" s="1"/>
  <c r="BI343" i="27"/>
  <c r="BI343" i="31" s="1"/>
  <c r="BI344" i="21"/>
  <c r="BA231" i="21"/>
  <c r="AV255" i="21" s="1"/>
  <c r="AV256" i="20"/>
  <c r="BA230" i="27"/>
  <c r="AK92" i="27"/>
  <c r="AK92" i="31" s="1"/>
  <c r="AK93" i="21"/>
  <c r="BB139" i="27"/>
  <c r="BG115" i="31"/>
  <c r="BB139" i="31" s="1"/>
  <c r="BA94" i="8"/>
  <c r="AY73" i="20"/>
  <c r="AY72" i="8"/>
  <c r="AA256" i="8"/>
  <c r="AA279" i="8" s="1"/>
  <c r="AF234" i="20"/>
  <c r="AV209" i="21"/>
  <c r="AV208" i="27"/>
  <c r="AV208" i="31" s="1"/>
  <c r="AU187" i="21"/>
  <c r="AU186" i="27"/>
  <c r="AU186" i="31" s="1"/>
  <c r="BC324" i="20"/>
  <c r="BG345" i="8"/>
  <c r="BG347" i="20" s="1"/>
  <c r="BG230" i="31"/>
  <c r="BB254" i="31" s="1"/>
  <c r="BB254" i="27"/>
  <c r="AN114" i="31"/>
  <c r="AI138" i="31" s="1"/>
  <c r="AI138" i="27"/>
  <c r="BD94" i="21"/>
  <c r="BD93" i="27"/>
  <c r="BD93" i="31" s="1"/>
  <c r="AW343" i="27"/>
  <c r="AW343" i="31" s="1"/>
  <c r="AW344" i="21"/>
  <c r="AZ114" i="31"/>
  <c r="AU138" i="31" s="1"/>
  <c r="AU138" i="27"/>
  <c r="AR323" i="20"/>
  <c r="AR322" i="21" s="1"/>
  <c r="AV344" i="8"/>
  <c r="AV346" i="20" s="1"/>
  <c r="AD345" i="8"/>
  <c r="AD347" i="20" s="1"/>
  <c r="Z324" i="20"/>
  <c r="X72" i="34"/>
  <c r="X150" i="34" s="1"/>
  <c r="BD322" i="21"/>
  <c r="BD321" i="27"/>
  <c r="BD321" i="31" s="1"/>
  <c r="BI345" i="8"/>
  <c r="BI347" i="20" s="1"/>
  <c r="BE324" i="20"/>
  <c r="BG71" i="9"/>
  <c r="BG49" i="9"/>
  <c r="BD139" i="27"/>
  <c r="BI115" i="31"/>
  <c r="BD139" i="31" s="1"/>
  <c r="AW253" i="27"/>
  <c r="BB229" i="31"/>
  <c r="AW253" i="31" s="1"/>
  <c r="BJ116" i="27"/>
  <c r="BJ117" i="21"/>
  <c r="BE141" i="21" s="1"/>
  <c r="AW71" i="9"/>
  <c r="AW49" i="9"/>
  <c r="AI211" i="20"/>
  <c r="AM232" i="8"/>
  <c r="AK71" i="9"/>
  <c r="AK49" i="9"/>
  <c r="BD277" i="27"/>
  <c r="BD277" i="31" s="1"/>
  <c r="BD278" i="21"/>
  <c r="BE321" i="21"/>
  <c r="BE320" i="27"/>
  <c r="BE320" i="31" s="1"/>
  <c r="AV300" i="8"/>
  <c r="AV279" i="20"/>
  <c r="BE253" i="27"/>
  <c r="BJ229" i="31"/>
  <c r="BE253" i="31" s="1"/>
  <c r="AN210" i="8"/>
  <c r="AL188" i="8"/>
  <c r="AL189" i="20"/>
  <c r="AL190" i="20" s="1"/>
  <c r="AL191" i="20" s="1"/>
  <c r="BI234" i="20"/>
  <c r="BD256" i="8"/>
  <c r="BD279" i="8" s="1"/>
  <c r="AK322" i="8"/>
  <c r="AI301" i="20"/>
  <c r="AU211" i="20"/>
  <c r="AU209" i="27" s="1"/>
  <c r="AU209" i="31" s="1"/>
  <c r="AY232" i="8"/>
  <c r="T362" i="24"/>
  <c r="T370" i="24" s="1"/>
  <c r="T7" i="19" s="1"/>
  <c r="T11" i="19" s="1"/>
  <c r="T356" i="24"/>
  <c r="T358" i="24" s="1"/>
  <c r="AK114" i="31"/>
  <c r="AF138" i="31" s="1"/>
  <c r="AF138" i="27"/>
  <c r="AG362" i="24"/>
  <c r="AG363" i="24" s="1"/>
  <c r="AG355" i="24"/>
  <c r="BL115" i="31"/>
  <c r="BG139" i="27"/>
  <c r="Q362" i="24"/>
  <c r="Q370" i="24" s="1"/>
  <c r="Q7" i="19" s="1"/>
  <c r="Q11" i="19" s="1"/>
  <c r="Q356" i="24"/>
  <c r="Q358" i="24" s="1"/>
  <c r="BE140" i="21"/>
  <c r="AY255" i="9"/>
  <c r="AY278" i="9" s="1"/>
  <c r="BF92" i="31"/>
  <c r="AO341" i="21"/>
  <c r="AO340" i="27"/>
  <c r="BA323" i="8"/>
  <c r="AY302" i="20"/>
  <c r="BF138" i="31"/>
  <c r="U271" i="31"/>
  <c r="Q293" i="31"/>
  <c r="Q304" i="31" s="1"/>
  <c r="Q352" i="31" s="1"/>
  <c r="Q354" i="31" s="1"/>
  <c r="Q356" i="31" s="1"/>
  <c r="Q357" i="31" s="1"/>
  <c r="Q304" i="27"/>
  <c r="Q305" i="27" s="1"/>
  <c r="Q352" i="27" s="1"/>
  <c r="Q354" i="27" s="1"/>
  <c r="Y92" i="27"/>
  <c r="Y93" i="21"/>
  <c r="Y96" i="21" s="1"/>
  <c r="Y97" i="21" s="1"/>
  <c r="Y97" i="20"/>
  <c r="Y98" i="20" s="1"/>
  <c r="AH302" i="20"/>
  <c r="AJ323" i="8"/>
  <c r="AX230" i="31"/>
  <c r="AS254" i="31" s="1"/>
  <c r="AS254" i="27"/>
  <c r="BC256" i="8"/>
  <c r="BC279" i="8" s="1"/>
  <c r="BH234" i="20"/>
  <c r="AR48" i="31"/>
  <c r="AR49" i="31" s="1"/>
  <c r="AR49" i="27"/>
  <c r="AR50" i="27" s="1"/>
  <c r="U248" i="31"/>
  <c r="AI343" i="9"/>
  <c r="AE321" i="21"/>
  <c r="AE320" i="27"/>
  <c r="AE320" i="31" s="1"/>
  <c r="BR118" i="8"/>
  <c r="BR119" i="20"/>
  <c r="BJ228" i="9"/>
  <c r="BF205" i="27"/>
  <c r="BF206" i="21"/>
  <c r="AR115" i="31"/>
  <c r="AM139" i="27"/>
  <c r="AW116" i="27"/>
  <c r="AW117" i="21"/>
  <c r="AR141" i="21" s="1"/>
  <c r="AV182" i="31"/>
  <c r="AE317" i="31"/>
  <c r="AZ339" i="31"/>
  <c r="BF339" i="31"/>
  <c r="X203" i="31"/>
  <c r="AD185" i="27"/>
  <c r="AD185" i="31" s="1"/>
  <c r="AF208" i="9"/>
  <c r="AD186" i="21"/>
  <c r="AG225" i="31"/>
  <c r="AB249" i="27"/>
  <c r="Z316" i="31"/>
  <c r="AL182" i="31"/>
  <c r="W260" i="20"/>
  <c r="AB237" i="20"/>
  <c r="BB345" i="8"/>
  <c r="BB347" i="20" s="1"/>
  <c r="AX324" i="20"/>
  <c r="AN339" i="31"/>
  <c r="AR186" i="9"/>
  <c r="AR163" i="27"/>
  <c r="AR163" i="31" s="1"/>
  <c r="AR164" i="21"/>
  <c r="AL342" i="27"/>
  <c r="AL342" i="31" s="1"/>
  <c r="AL343" i="21"/>
  <c r="AC227" i="9"/>
  <c r="Y205" i="21"/>
  <c r="Y204" i="27"/>
  <c r="AM206" i="9"/>
  <c r="AK184" i="21"/>
  <c r="AK183" i="27"/>
  <c r="AZ345" i="8"/>
  <c r="AZ347" i="20" s="1"/>
  <c r="AV324" i="20"/>
  <c r="BG256" i="8"/>
  <c r="BG279" i="8" s="1"/>
  <c r="BL234" i="20"/>
  <c r="BF226" i="31"/>
  <c r="BA250" i="27"/>
  <c r="BA94" i="21"/>
  <c r="BA93" i="27"/>
  <c r="AJ249" i="31"/>
  <c r="AM277" i="27"/>
  <c r="AM277" i="31" s="1"/>
  <c r="AM278" i="21"/>
  <c r="AC277" i="27"/>
  <c r="AC277" i="31" s="1"/>
  <c r="AC278" i="21"/>
  <c r="AG204" i="31"/>
  <c r="AZ301" i="8"/>
  <c r="AZ280" i="20"/>
  <c r="AW204" i="31"/>
  <c r="BN324" i="8"/>
  <c r="BL303" i="20"/>
  <c r="BL304" i="8"/>
  <c r="BC206" i="9"/>
  <c r="BA183" i="27"/>
  <c r="BA184" i="21"/>
  <c r="BG233" i="8"/>
  <c r="BC212" i="20"/>
  <c r="BC211" i="8"/>
  <c r="AM93" i="27"/>
  <c r="AM93" i="31" s="1"/>
  <c r="AM94" i="21"/>
  <c r="Y321" i="21"/>
  <c r="Y320" i="27"/>
  <c r="Y320" i="31" s="1"/>
  <c r="AP272" i="31"/>
  <c r="X318" i="9"/>
  <c r="V295" i="9"/>
  <c r="V273" i="21"/>
  <c r="V272" i="27"/>
  <c r="AL71" i="27"/>
  <c r="AL72" i="21"/>
  <c r="AL73" i="21" s="1"/>
  <c r="AL74" i="21" s="1"/>
  <c r="AL74" i="20"/>
  <c r="AL75" i="20" s="1"/>
  <c r="AV301" i="8"/>
  <c r="AV280" i="20"/>
  <c r="BH117" i="8"/>
  <c r="BD96" i="20"/>
  <c r="BD95" i="8"/>
  <c r="BG341" i="21"/>
  <c r="BG340" i="27"/>
  <c r="AQ250" i="27"/>
  <c r="AV226" i="31"/>
  <c r="AZ71" i="27"/>
  <c r="AZ72" i="21"/>
  <c r="AZ73" i="21" s="1"/>
  <c r="AZ74" i="21" s="1"/>
  <c r="AZ74" i="20"/>
  <c r="AZ75" i="20" s="1"/>
  <c r="AX210" i="21"/>
  <c r="AX209" i="27"/>
  <c r="AX209" i="31" s="1"/>
  <c r="Y294" i="27"/>
  <c r="Y295" i="21"/>
  <c r="AC72" i="21"/>
  <c r="AC73" i="21" s="1"/>
  <c r="AC74" i="21" s="1"/>
  <c r="AC71" i="27"/>
  <c r="AC74" i="20"/>
  <c r="AC75" i="20" s="1"/>
  <c r="AL341" i="9"/>
  <c r="AH319" i="21"/>
  <c r="AH318" i="27"/>
  <c r="AP94" i="9"/>
  <c r="AN72" i="9"/>
  <c r="AS204" i="31"/>
  <c r="AU93" i="27"/>
  <c r="AU93" i="31" s="1"/>
  <c r="AU94" i="21"/>
  <c r="AK94" i="9"/>
  <c r="AI72" i="9"/>
  <c r="AP210" i="21"/>
  <c r="AP209" i="27"/>
  <c r="AP209" i="31" s="1"/>
  <c r="AS346" i="20"/>
  <c r="Z297" i="9"/>
  <c r="AB320" i="9"/>
  <c r="Z274" i="27"/>
  <c r="Z274" i="31" s="1"/>
  <c r="Z275" i="21"/>
  <c r="AA279" i="20"/>
  <c r="AA300" i="8"/>
  <c r="BI346" i="20"/>
  <c r="AZ115" i="31"/>
  <c r="AU139" i="31" s="1"/>
  <c r="AU139" i="27"/>
  <c r="X139" i="9"/>
  <c r="X162" i="9" s="1"/>
  <c r="AW319" i="9"/>
  <c r="AU296" i="9"/>
  <c r="AU274" i="21"/>
  <c r="AU273" i="27"/>
  <c r="AL280" i="20"/>
  <c r="AL301" i="8"/>
  <c r="X352" i="24"/>
  <c r="X354" i="24" s="1"/>
  <c r="AE94" i="9"/>
  <c r="AC72" i="9"/>
  <c r="AY204" i="31"/>
  <c r="Z295" i="9"/>
  <c r="AB318" i="9"/>
  <c r="Z272" i="27"/>
  <c r="Z273" i="21"/>
  <c r="AN226" i="31"/>
  <c r="AI250" i="27"/>
  <c r="AB300" i="21"/>
  <c r="AB299" i="27"/>
  <c r="AB299" i="31" s="1"/>
  <c r="BE137" i="31"/>
  <c r="AQ206" i="9"/>
  <c r="AO184" i="21"/>
  <c r="AO183" i="27"/>
  <c r="BN117" i="8"/>
  <c r="BJ96" i="20"/>
  <c r="BJ95" i="8"/>
  <c r="AA71" i="9"/>
  <c r="AA49" i="9"/>
  <c r="AF339" i="27"/>
  <c r="AF340" i="21"/>
  <c r="AF339" i="24"/>
  <c r="AF350" i="24" s="1"/>
  <c r="AF351" i="24" s="1"/>
  <c r="AF352" i="24" s="1"/>
  <c r="AF354" i="24" s="1"/>
  <c r="AG340" i="9"/>
  <c r="AC317" i="27"/>
  <c r="AC318" i="21"/>
  <c r="AH272" i="31"/>
  <c r="AF322" i="8"/>
  <c r="AD301" i="20"/>
  <c r="R259" i="21"/>
  <c r="W236" i="21"/>
  <c r="BG116" i="9"/>
  <c r="BG116" i="27" s="1"/>
  <c r="BC95" i="9"/>
  <c r="AE344" i="8"/>
  <c r="AA323" i="20"/>
  <c r="BE93" i="27"/>
  <c r="BE94" i="21"/>
  <c r="AA251" i="27"/>
  <c r="AF227" i="31"/>
  <c r="AA251" i="31" s="1"/>
  <c r="AK117" i="9"/>
  <c r="AG95" i="9"/>
  <c r="AE161" i="31"/>
  <c r="AW70" i="31"/>
  <c r="BD184" i="9"/>
  <c r="BD161" i="27"/>
  <c r="BD162" i="21"/>
  <c r="AA120" i="21"/>
  <c r="V143" i="21"/>
  <c r="AJ182" i="31"/>
  <c r="AM362" i="24"/>
  <c r="AM363" i="24" s="1"/>
  <c r="AM355" i="24"/>
  <c r="AP324" i="21"/>
  <c r="AP323" i="27"/>
  <c r="AP323" i="31" s="1"/>
  <c r="AZ341" i="9"/>
  <c r="AV318" i="27"/>
  <c r="AV319" i="21"/>
  <c r="BK340" i="31"/>
  <c r="BB182" i="31"/>
  <c r="V316" i="31"/>
  <c r="AL272" i="31"/>
  <c r="AY212" i="20"/>
  <c r="BC233" i="8"/>
  <c r="AY211" i="8"/>
  <c r="AP257" i="20"/>
  <c r="AU231" i="27"/>
  <c r="AU232" i="21"/>
  <c r="AP256" i="21" s="1"/>
  <c r="BN325" i="27"/>
  <c r="BN325" i="31" s="1"/>
  <c r="BN326" i="21"/>
  <c r="AL235" i="20"/>
  <c r="AG257" i="8"/>
  <c r="AG280" i="8" s="1"/>
  <c r="AG207" i="9"/>
  <c r="AE184" i="27"/>
  <c r="AE185" i="21"/>
  <c r="AH94" i="8"/>
  <c r="AF73" i="20"/>
  <c r="AF72" i="8"/>
  <c r="AG319" i="9"/>
  <c r="AE296" i="9"/>
  <c r="AE273" i="27"/>
  <c r="AE274" i="21"/>
  <c r="AY93" i="27"/>
  <c r="AY94" i="21"/>
  <c r="AA94" i="8"/>
  <c r="Y73" i="20"/>
  <c r="Y72" i="8"/>
  <c r="AT249" i="31"/>
  <c r="T181" i="31"/>
  <c r="T188" i="31" s="1"/>
  <c r="T188" i="27"/>
  <c r="T189" i="27" s="1"/>
  <c r="AH277" i="27"/>
  <c r="AH277" i="31" s="1"/>
  <c r="AH278" i="21"/>
  <c r="AN115" i="31"/>
  <c r="AI139" i="27"/>
  <c r="AE210" i="8"/>
  <c r="AC189" i="20"/>
  <c r="AC188" i="8"/>
  <c r="AK206" i="9"/>
  <c r="AI184" i="21"/>
  <c r="AI183" i="27"/>
  <c r="AJ296" i="21"/>
  <c r="AJ295" i="27"/>
  <c r="AC139" i="27"/>
  <c r="AH115" i="31"/>
  <c r="AC139" i="31" s="1"/>
  <c r="AI114" i="31"/>
  <c r="AD138" i="31" s="1"/>
  <c r="AD138" i="27"/>
  <c r="AK140" i="21"/>
  <c r="BK116" i="9"/>
  <c r="BK116" i="27" s="1"/>
  <c r="BG95" i="9"/>
  <c r="AB208" i="27"/>
  <c r="AB208" i="31" s="1"/>
  <c r="AB209" i="21"/>
  <c r="AM340" i="27"/>
  <c r="AM341" i="21"/>
  <c r="AA250" i="9"/>
  <c r="AA273" i="9" s="1"/>
  <c r="AF227" i="21"/>
  <c r="AF226" i="27"/>
  <c r="AJ211" i="20"/>
  <c r="AN232" i="8"/>
  <c r="BH341" i="9"/>
  <c r="BD319" i="21"/>
  <c r="BD318" i="27"/>
  <c r="AE114" i="27"/>
  <c r="BB228" i="9"/>
  <c r="AX206" i="21"/>
  <c r="AX205" i="27"/>
  <c r="AW250" i="27"/>
  <c r="BB226" i="31"/>
  <c r="AI340" i="27"/>
  <c r="AI341" i="21"/>
  <c r="BE160" i="31"/>
  <c r="W250" i="9"/>
  <c r="W273" i="9" s="1"/>
  <c r="AB226" i="27"/>
  <c r="AB227" i="21"/>
  <c r="AB250" i="21"/>
  <c r="AI227" i="9"/>
  <c r="AE205" i="21"/>
  <c r="AE204" i="27"/>
  <c r="AR228" i="9"/>
  <c r="AN205" i="27"/>
  <c r="AN206" i="21"/>
  <c r="BB325" i="20"/>
  <c r="BF346" i="8"/>
  <c r="BF348" i="20" s="1"/>
  <c r="BH257" i="20"/>
  <c r="R258" i="27"/>
  <c r="W235" i="27"/>
  <c r="BF48" i="31"/>
  <c r="BF49" i="31" s="1"/>
  <c r="BF49" i="27"/>
  <c r="BF50" i="27" s="1"/>
  <c r="BJ302" i="9"/>
  <c r="BL325" i="9"/>
  <c r="AS94" i="21"/>
  <c r="AN182" i="31"/>
  <c r="BA251" i="21"/>
  <c r="BI253" i="21"/>
  <c r="BL116" i="21"/>
  <c r="AR296" i="21"/>
  <c r="AR295" i="27"/>
  <c r="AH232" i="8"/>
  <c r="AD211" i="20"/>
  <c r="AK204" i="31"/>
  <c r="AL339" i="31"/>
  <c r="AT71" i="27"/>
  <c r="AV94" i="9"/>
  <c r="AT72" i="9"/>
  <c r="AE323" i="8"/>
  <c r="AC302" i="20"/>
  <c r="AF251" i="9"/>
  <c r="AF274" i="9" s="1"/>
  <c r="AK228" i="21"/>
  <c r="AK227" i="27"/>
  <c r="AZ257" i="20"/>
  <c r="AL344" i="27"/>
  <c r="AL344" i="31" s="1"/>
  <c r="AL345" i="21"/>
  <c r="AN229" i="31"/>
  <c r="AI253" i="31" s="1"/>
  <c r="AI253" i="27"/>
  <c r="BK324" i="9"/>
  <c r="BI301" i="9"/>
  <c r="BL283" i="20"/>
  <c r="BL284" i="20" s="1"/>
  <c r="AL115" i="27"/>
  <c r="AL116" i="21"/>
  <c r="AG140" i="21" s="1"/>
  <c r="BF257" i="20"/>
  <c r="BA190" i="20"/>
  <c r="BA191" i="20" s="1"/>
  <c r="AQ117" i="21"/>
  <c r="AL141" i="21" s="1"/>
  <c r="AQ116" i="27"/>
  <c r="AY160" i="31"/>
  <c r="AY346" i="20"/>
  <c r="AQ251" i="21"/>
  <c r="AW256" i="8"/>
  <c r="AW279" i="8" s="1"/>
  <c r="BB234" i="20"/>
  <c r="AE340" i="9"/>
  <c r="AA318" i="21"/>
  <c r="AA317" i="27"/>
  <c r="X70" i="27"/>
  <c r="X74" i="20"/>
  <c r="X75" i="20" s="1"/>
  <c r="AX139" i="21"/>
  <c r="AF295" i="27"/>
  <c r="AF296" i="21"/>
  <c r="AR251" i="9"/>
  <c r="AR274" i="9" s="1"/>
  <c r="AW227" i="27"/>
  <c r="AW228" i="21"/>
  <c r="AX48" i="31"/>
  <c r="AX49" i="31" s="1"/>
  <c r="AX49" i="27"/>
  <c r="AX50" i="27" s="1"/>
  <c r="AU160" i="31"/>
  <c r="AY116" i="27"/>
  <c r="AY117" i="21"/>
  <c r="AT141" i="21" s="1"/>
  <c r="U78" i="34"/>
  <c r="U80" i="34" s="1"/>
  <c r="AI48" i="31"/>
  <c r="AI49" i="31" s="1"/>
  <c r="AI49" i="27"/>
  <c r="AI50" i="27" s="1"/>
  <c r="AF186" i="27"/>
  <c r="AF186" i="31" s="1"/>
  <c r="AF187" i="21"/>
  <c r="AC338" i="31"/>
  <c r="AR96" i="20"/>
  <c r="AV117" i="8"/>
  <c r="AR95" i="8"/>
  <c r="AU232" i="31"/>
  <c r="AP256" i="31" s="1"/>
  <c r="AP256" i="27"/>
  <c r="AA256" i="20"/>
  <c r="W104" i="34"/>
  <c r="W108" i="34" s="1"/>
  <c r="AT300" i="9"/>
  <c r="AV323" i="9"/>
  <c r="AZ346" i="9" s="1"/>
  <c r="AQ323" i="8"/>
  <c r="AO302" i="20"/>
  <c r="AI251" i="21"/>
  <c r="BD234" i="20"/>
  <c r="AY256" i="8"/>
  <c r="AY279" i="8" s="1"/>
  <c r="BH71" i="27"/>
  <c r="BH72" i="21"/>
  <c r="BH74" i="20"/>
  <c r="BH75" i="20" s="1"/>
  <c r="Y190" i="20"/>
  <c r="Y191" i="20" s="1"/>
  <c r="AA73" i="20"/>
  <c r="AC94" i="8"/>
  <c r="AA72" i="8"/>
  <c r="AA294" i="27"/>
  <c r="AA295" i="21"/>
  <c r="AA248" i="31"/>
  <c r="Z352" i="20"/>
  <c r="Z353" i="20" s="1"/>
  <c r="BG119" i="20"/>
  <c r="BG118" i="21" s="1"/>
  <c r="BB142" i="21" s="1"/>
  <c r="BG118" i="8"/>
  <c r="AM301" i="27"/>
  <c r="AM301" i="31" s="1"/>
  <c r="AM302" i="21"/>
  <c r="BA70" i="31"/>
  <c r="BA72" i="31" s="1"/>
  <c r="BA72" i="27"/>
  <c r="BA73" i="27" s="1"/>
  <c r="BA137" i="31"/>
  <c r="BB341" i="9"/>
  <c r="AX318" i="27"/>
  <c r="AX319" i="21"/>
  <c r="AL296" i="21"/>
  <c r="AL295" i="27"/>
  <c r="AJ117" i="8"/>
  <c r="AF96" i="20"/>
  <c r="AF95" i="8"/>
  <c r="BD94" i="9"/>
  <c r="BB72" i="9"/>
  <c r="AK229" i="31"/>
  <c r="AF253" i="31" s="1"/>
  <c r="AF253" i="27"/>
  <c r="Z213" i="20"/>
  <c r="Z214" i="20" s="1"/>
  <c r="BM281" i="20"/>
  <c r="BM302" i="8"/>
  <c r="BM281" i="8"/>
  <c r="BC190" i="20"/>
  <c r="BC191" i="20" s="1"/>
  <c r="AF48" i="27"/>
  <c r="AF51" i="20"/>
  <c r="AF52" i="20" s="1"/>
  <c r="AE251" i="21"/>
  <c r="AN301" i="8"/>
  <c r="AN280" i="20"/>
  <c r="AZ138" i="27"/>
  <c r="BE114" i="31"/>
  <c r="BC323" i="8"/>
  <c r="BA302" i="20"/>
  <c r="Y301" i="20"/>
  <c r="AA322" i="8"/>
  <c r="BB48" i="31"/>
  <c r="BB49" i="31" s="1"/>
  <c r="BB49" i="27"/>
  <c r="BB50" i="27" s="1"/>
  <c r="AY190" i="20"/>
  <c r="AY191" i="20" s="1"/>
  <c r="AX257" i="20"/>
  <c r="BC160" i="31"/>
  <c r="AQ254" i="27"/>
  <c r="AV230" i="31"/>
  <c r="AQ254" i="31" s="1"/>
  <c r="AX280" i="20"/>
  <c r="AX301" i="8"/>
  <c r="AF205" i="9"/>
  <c r="AD182" i="27"/>
  <c r="AD183" i="21"/>
  <c r="AX72" i="21"/>
  <c r="AZ94" i="9"/>
  <c r="AX72" i="9"/>
  <c r="Z339" i="24"/>
  <c r="Z350" i="24" s="1"/>
  <c r="Z351" i="24" s="1"/>
  <c r="Z352" i="24" s="1"/>
  <c r="Z354" i="24" s="1"/>
  <c r="Z340" i="21"/>
  <c r="Z339" i="27"/>
  <c r="AS302" i="20"/>
  <c r="AU323" i="8"/>
  <c r="AW190" i="20"/>
  <c r="AW191" i="20" s="1"/>
  <c r="AP280" i="20"/>
  <c r="AP301" i="8"/>
  <c r="BR348" i="27"/>
  <c r="BR348" i="31" s="1"/>
  <c r="BR349" i="21"/>
  <c r="AA340" i="9"/>
  <c r="W318" i="21"/>
  <c r="W317" i="27"/>
  <c r="BB92" i="31"/>
  <c r="AI206" i="9"/>
  <c r="AG183" i="27"/>
  <c r="AG184" i="21"/>
  <c r="BC118" i="20"/>
  <c r="AO94" i="31"/>
  <c r="AU117" i="27"/>
  <c r="AU118" i="21"/>
  <c r="AU120" i="20"/>
  <c r="AU121" i="20" s="1"/>
  <c r="AX234" i="20"/>
  <c r="AS256" i="8"/>
  <c r="AS279" i="8" s="1"/>
  <c r="AZ272" i="31"/>
  <c r="BI256" i="8"/>
  <c r="BI279" i="8" s="1"/>
  <c r="BN234" i="20"/>
  <c r="AA181" i="31"/>
  <c r="AF229" i="9"/>
  <c r="AB206" i="27"/>
  <c r="AB206" i="31" s="1"/>
  <c r="AB207" i="21"/>
  <c r="BI116" i="9"/>
  <c r="BI116" i="27" s="1"/>
  <c r="BE95" i="9"/>
  <c r="Z227" i="9"/>
  <c r="V205" i="21"/>
  <c r="V212" i="21" s="1"/>
  <c r="V213" i="21" s="1"/>
  <c r="V204" i="27"/>
  <c r="T124" i="34"/>
  <c r="T132" i="34" s="1"/>
  <c r="V211" i="9"/>
  <c r="AA70" i="27"/>
  <c r="AA70" i="31" s="1"/>
  <c r="AC93" i="9"/>
  <c r="AG116" i="9" s="1"/>
  <c r="AB140" i="9" s="1"/>
  <c r="AB163" i="9" s="1"/>
  <c r="AE190" i="20"/>
  <c r="AE191" i="20" s="1"/>
  <c r="AI140" i="21"/>
  <c r="AD93" i="27"/>
  <c r="AD93" i="31" s="1"/>
  <c r="AD94" i="21"/>
  <c r="AF258" i="20"/>
  <c r="AK232" i="27"/>
  <c r="AK233" i="21"/>
  <c r="AF257" i="21" s="1"/>
  <c r="AD249" i="31"/>
  <c r="AC167" i="20"/>
  <c r="AC168" i="20" s="1"/>
  <c r="AV72" i="21"/>
  <c r="AV71" i="27"/>
  <c r="AV74" i="20"/>
  <c r="AV75" i="20" s="1"/>
  <c r="AM160" i="31"/>
  <c r="AP341" i="9"/>
  <c r="AL318" i="27"/>
  <c r="AL319" i="21"/>
  <c r="AA92" i="27"/>
  <c r="AA92" i="31" s="1"/>
  <c r="AA93" i="21"/>
  <c r="W301" i="20"/>
  <c r="Y322" i="8"/>
  <c r="W304" i="8"/>
  <c r="W352" i="8" s="1"/>
  <c r="AP362" i="24"/>
  <c r="AP363" i="24" s="1"/>
  <c r="AP355" i="24"/>
  <c r="AI186" i="9"/>
  <c r="AI164" i="21"/>
  <c r="AI163" i="27"/>
  <c r="AI163" i="31" s="1"/>
  <c r="AZ48" i="31"/>
  <c r="AZ49" i="31" s="1"/>
  <c r="AZ49" i="27"/>
  <c r="AZ50" i="27" s="1"/>
  <c r="AA255" i="8"/>
  <c r="AA278" i="8" s="1"/>
  <c r="AF233" i="20"/>
  <c r="AM116" i="8"/>
  <c r="AM118" i="20" s="1"/>
  <c r="AI95" i="20"/>
  <c r="BI228" i="31"/>
  <c r="BD252" i="31" s="1"/>
  <c r="BD252" i="27"/>
  <c r="BL257" i="9"/>
  <c r="BL280" i="9" s="1"/>
  <c r="BQ234" i="21"/>
  <c r="BL258" i="21" s="1"/>
  <c r="BQ233" i="27"/>
  <c r="BB295" i="27"/>
  <c r="BB296" i="21"/>
  <c r="BG70" i="31"/>
  <c r="AG300" i="8"/>
  <c r="AG279" i="20"/>
  <c r="AE115" i="21"/>
  <c r="Z139" i="21" s="1"/>
  <c r="AE338" i="31"/>
  <c r="BC346" i="20"/>
  <c r="AW251" i="21"/>
  <c r="AQ204" i="31"/>
  <c r="Y253" i="27"/>
  <c r="AD229" i="31"/>
  <c r="Y253" i="31" s="1"/>
  <c r="AB295" i="9"/>
  <c r="AD318" i="9"/>
  <c r="AB273" i="21"/>
  <c r="AB272" i="27"/>
  <c r="AD339" i="27"/>
  <c r="AD339" i="24"/>
  <c r="AD350" i="24" s="1"/>
  <c r="AD351" i="24" s="1"/>
  <c r="AD352" i="24" s="1"/>
  <c r="AD354" i="24" s="1"/>
  <c r="AD340" i="21"/>
  <c r="BQ116" i="27"/>
  <c r="BQ117" i="21"/>
  <c r="BQ120" i="20"/>
  <c r="BQ121" i="20" s="1"/>
  <c r="BH301" i="8"/>
  <c r="BH280" i="20"/>
  <c r="AD272" i="31"/>
  <c r="BH92" i="31"/>
  <c r="BF184" i="9"/>
  <c r="BF161" i="27"/>
  <c r="BF162" i="21"/>
  <c r="BA296" i="9"/>
  <c r="BC319" i="9"/>
  <c r="BA274" i="21"/>
  <c r="BA273" i="27"/>
  <c r="BI252" i="27"/>
  <c r="BN228" i="31"/>
  <c r="AU233" i="8"/>
  <c r="AQ212" i="20"/>
  <c r="AQ211" i="8"/>
  <c r="AX341" i="9"/>
  <c r="AT319" i="21"/>
  <c r="AT318" i="27"/>
  <c r="AJ251" i="9"/>
  <c r="AJ274" i="9" s="1"/>
  <c r="AO228" i="21"/>
  <c r="AO227" i="27"/>
  <c r="AT48" i="31"/>
  <c r="AT49" i="31" s="1"/>
  <c r="AT49" i="27"/>
  <c r="AT50" i="27" s="1"/>
  <c r="AV251" i="9"/>
  <c r="AV274" i="9" s="1"/>
  <c r="BA228" i="21"/>
  <c r="BA227" i="27"/>
  <c r="AX182" i="31"/>
  <c r="AC48" i="31"/>
  <c r="AC49" i="31" s="1"/>
  <c r="AC49" i="27"/>
  <c r="AC50" i="27" s="1"/>
  <c r="AH322" i="21"/>
  <c r="AH321" i="27"/>
  <c r="AH321" i="31" s="1"/>
  <c r="BL140" i="9"/>
  <c r="BL163" i="9" s="1"/>
  <c r="BQ118" i="9"/>
  <c r="BL142" i="9" s="1"/>
  <c r="AH92" i="27"/>
  <c r="AH92" i="31" s="1"/>
  <c r="AH93" i="21"/>
  <c r="AR208" i="9"/>
  <c r="AP186" i="21"/>
  <c r="AP185" i="27"/>
  <c r="AP185" i="31" s="1"/>
  <c r="BF301" i="8"/>
  <c r="BF280" i="20"/>
  <c r="AV341" i="9"/>
  <c r="AR319" i="21"/>
  <c r="AR318" i="27"/>
  <c r="AX235" i="20"/>
  <c r="AS257" i="8"/>
  <c r="AS280" i="8" s="1"/>
  <c r="AX234" i="8"/>
  <c r="AS258" i="8" s="1"/>
  <c r="AQ296" i="9"/>
  <c r="AS319" i="9"/>
  <c r="AQ274" i="21"/>
  <c r="AQ273" i="27"/>
  <c r="AD116" i="8"/>
  <c r="Z95" i="20"/>
  <c r="X27" i="34"/>
  <c r="Z95" i="8"/>
  <c r="BC114" i="31"/>
  <c r="AX138" i="27"/>
  <c r="BK185" i="9"/>
  <c r="BK165" i="9"/>
  <c r="BK163" i="21"/>
  <c r="BK166" i="21" s="1"/>
  <c r="BK167" i="21" s="1"/>
  <c r="BK162" i="27"/>
  <c r="AW206" i="9"/>
  <c r="AU184" i="21"/>
  <c r="AU183" i="27"/>
  <c r="W329" i="20"/>
  <c r="W330" i="20" s="1"/>
  <c r="BP347" i="20"/>
  <c r="AO317" i="31"/>
  <c r="AH211" i="20"/>
  <c r="AH213" i="20" s="1"/>
  <c r="AH214" i="20" s="1"/>
  <c r="AL232" i="8"/>
  <c r="AL234" i="8" s="1"/>
  <c r="AG258" i="8" s="1"/>
  <c r="AP71" i="27"/>
  <c r="AP74" i="20"/>
  <c r="AP75" i="20" s="1"/>
  <c r="AF182" i="31"/>
  <c r="BD324" i="20"/>
  <c r="BH345" i="8"/>
  <c r="AV339" i="31"/>
  <c r="Y161" i="21"/>
  <c r="Y183" i="9"/>
  <c r="Y160" i="27"/>
  <c r="BA294" i="31"/>
  <c r="Y248" i="31"/>
  <c r="AD203" i="31"/>
  <c r="AX251" i="9"/>
  <c r="AX274" i="9" s="1"/>
  <c r="BC227" i="27"/>
  <c r="BC228" i="21"/>
  <c r="AI296" i="9"/>
  <c r="AK319" i="9"/>
  <c r="AI274" i="21"/>
  <c r="AI273" i="27"/>
  <c r="AB115" i="21"/>
  <c r="W138" i="9"/>
  <c r="W161" i="9" s="1"/>
  <c r="AB118" i="9"/>
  <c r="W142" i="9" s="1"/>
  <c r="AM294" i="31"/>
  <c r="AJ280" i="20"/>
  <c r="AJ301" i="8"/>
  <c r="AE232" i="8"/>
  <c r="Y51" i="34"/>
  <c r="AA211" i="20"/>
  <c r="AA211" i="8"/>
  <c r="AA48" i="27"/>
  <c r="AA49" i="21"/>
  <c r="AA50" i="21" s="1"/>
  <c r="AA51" i="21" s="1"/>
  <c r="AA51" i="20"/>
  <c r="AA52" i="20" s="1"/>
  <c r="BC251" i="21"/>
  <c r="AN341" i="9"/>
  <c r="AJ319" i="21"/>
  <c r="AJ318" i="27"/>
  <c r="AG95" i="20"/>
  <c r="AG97" i="20" s="1"/>
  <c r="AG98" i="20" s="1"/>
  <c r="AK116" i="8"/>
  <c r="AK118" i="20" s="1"/>
  <c r="BH318" i="31"/>
  <c r="BF324" i="20"/>
  <c r="BJ345" i="8"/>
  <c r="AO326" i="20"/>
  <c r="AS347" i="8"/>
  <c r="AS349" i="20" s="1"/>
  <c r="AE343" i="27"/>
  <c r="AE343" i="31" s="1"/>
  <c r="AE344" i="21"/>
  <c r="AW317" i="31"/>
  <c r="AE256" i="8"/>
  <c r="AE279" i="8" s="1"/>
  <c r="AJ234" i="20"/>
  <c r="AR339" i="31"/>
  <c r="AN94" i="9"/>
  <c r="AL72" i="9"/>
  <c r="AI116" i="27"/>
  <c r="AI117" i="21"/>
  <c r="AD141" i="21" s="1"/>
  <c r="AG160" i="31"/>
  <c r="AD228" i="9"/>
  <c r="Z205" i="27"/>
  <c r="Z206" i="21"/>
  <c r="Z300" i="8"/>
  <c r="Z279" i="20"/>
  <c r="Y49" i="21"/>
  <c r="Y50" i="21" s="1"/>
  <c r="Y51" i="21" s="1"/>
  <c r="Y51" i="20"/>
  <c r="Y52" i="20" s="1"/>
  <c r="BC343" i="9"/>
  <c r="AY321" i="21"/>
  <c r="AY320" i="27"/>
  <c r="AY320" i="31" s="1"/>
  <c r="AI230" i="9"/>
  <c r="AE208" i="21"/>
  <c r="AE207" i="27"/>
  <c r="AE207" i="31" s="1"/>
  <c r="AJ272" i="31"/>
  <c r="AM346" i="20"/>
  <c r="AK139" i="27"/>
  <c r="AP115" i="31"/>
  <c r="AK139" i="31" s="1"/>
  <c r="AR249" i="31"/>
  <c r="AO250" i="27"/>
  <c r="AT226" i="31"/>
  <c r="AR325" i="20"/>
  <c r="AV346" i="8"/>
  <c r="AV348" i="20" s="1"/>
  <c r="AI257" i="20"/>
  <c r="AN232" i="21"/>
  <c r="AI256" i="21" s="1"/>
  <c r="AN231" i="27"/>
  <c r="AB93" i="9"/>
  <c r="Z72" i="9"/>
  <c r="AD159" i="31"/>
  <c r="AO251" i="21"/>
  <c r="AP228" i="9"/>
  <c r="AL205" i="27"/>
  <c r="AL206" i="21"/>
  <c r="AI280" i="20"/>
  <c r="AI301" i="8"/>
  <c r="AT347" i="21"/>
  <c r="AT346" i="27"/>
  <c r="AT346" i="31" s="1"/>
  <c r="BE233" i="8"/>
  <c r="BA212" i="20"/>
  <c r="BA211" i="8"/>
  <c r="AT296" i="21"/>
  <c r="AT295" i="27"/>
  <c r="AC324" i="20"/>
  <c r="AG345" i="8"/>
  <c r="AG347" i="20" s="1"/>
  <c r="AQ319" i="9"/>
  <c r="AO296" i="9"/>
  <c r="AO273" i="27"/>
  <c r="AO274" i="21"/>
  <c r="AS160" i="31"/>
  <c r="BC183" i="27"/>
  <c r="BE206" i="9"/>
  <c r="BC184" i="21"/>
  <c r="AF209" i="27"/>
  <c r="AF209" i="31" s="1"/>
  <c r="AF210" i="21"/>
  <c r="AV272" i="31"/>
  <c r="AG230" i="9"/>
  <c r="AC207" i="27"/>
  <c r="AC207" i="31" s="1"/>
  <c r="AC208" i="21"/>
  <c r="AF249" i="31"/>
  <c r="BH228" i="9"/>
  <c r="BD206" i="21"/>
  <c r="BD205" i="27"/>
  <c r="S249" i="27"/>
  <c r="X225" i="31"/>
  <c r="X234" i="27"/>
  <c r="AR341" i="9"/>
  <c r="AN318" i="27"/>
  <c r="AN319" i="21"/>
  <c r="AS278" i="21"/>
  <c r="AS277" i="27"/>
  <c r="AS277" i="31" s="1"/>
  <c r="BJ94" i="9"/>
  <c r="BH72" i="9"/>
  <c r="AI325" i="9"/>
  <c r="AM348" i="9" s="1"/>
  <c r="AG302" i="9"/>
  <c r="U294" i="27"/>
  <c r="U295" i="21"/>
  <c r="AH249" i="31"/>
  <c r="BH115" i="31"/>
  <c r="BC139" i="31" s="1"/>
  <c r="BC139" i="27"/>
  <c r="BA317" i="31"/>
  <c r="AV48" i="31"/>
  <c r="AV49" i="31" s="1"/>
  <c r="AV49" i="27"/>
  <c r="AV50" i="27" s="1"/>
  <c r="AG227" i="9"/>
  <c r="AC204" i="27"/>
  <c r="AC205" i="21"/>
  <c r="AV249" i="31"/>
  <c r="BO328" i="20"/>
  <c r="BS349" i="8"/>
  <c r="BS351" i="20" s="1"/>
  <c r="AX115" i="31"/>
  <c r="AS139" i="31" s="1"/>
  <c r="AS139" i="27"/>
  <c r="AK233" i="8"/>
  <c r="AG212" i="20"/>
  <c r="AG211" i="8"/>
  <c r="AR280" i="20"/>
  <c r="AR301" i="8"/>
  <c r="AH117" i="21"/>
  <c r="AC141" i="21" s="1"/>
  <c r="AH116" i="27"/>
  <c r="AF302" i="8"/>
  <c r="AF281" i="20"/>
  <c r="AX96" i="20"/>
  <c r="BB117" i="8"/>
  <c r="AX95" i="8"/>
  <c r="AZ323" i="9"/>
  <c r="BD346" i="9" s="1"/>
  <c r="AX300" i="9"/>
  <c r="AL94" i="9"/>
  <c r="AJ72" i="9"/>
  <c r="AT362" i="24"/>
  <c r="AT363" i="24" s="1"/>
  <c r="AT355" i="24"/>
  <c r="AB139" i="27"/>
  <c r="AG115" i="31"/>
  <c r="AB139" i="31" s="1"/>
  <c r="BD48" i="31"/>
  <c r="BD49" i="31" s="1"/>
  <c r="BD49" i="27"/>
  <c r="BD50" i="27" s="1"/>
  <c r="AM204" i="31"/>
  <c r="AE116" i="21"/>
  <c r="Z140" i="21" s="1"/>
  <c r="AE115" i="27"/>
  <c r="AX272" i="31"/>
  <c r="AS250" i="27"/>
  <c r="AX226" i="31"/>
  <c r="Y137" i="31"/>
  <c r="W283" i="20"/>
  <c r="W284" i="20" s="1"/>
  <c r="AI204" i="31"/>
  <c r="AP339" i="31"/>
  <c r="BM116" i="9"/>
  <c r="BM117" i="21" s="1"/>
  <c r="AA139" i="9"/>
  <c r="AA162" i="9" s="1"/>
  <c r="AP48" i="31"/>
  <c r="AP49" i="31" s="1"/>
  <c r="AP49" i="27"/>
  <c r="AP50" i="27" s="1"/>
  <c r="AJ346" i="8"/>
  <c r="AJ348" i="20" s="1"/>
  <c r="AF325" i="20"/>
  <c r="BB184" i="9"/>
  <c r="BB161" i="27"/>
  <c r="BB162" i="21"/>
  <c r="AG256" i="20"/>
  <c r="AW296" i="9"/>
  <c r="AY319" i="9"/>
  <c r="AW273" i="27"/>
  <c r="AW274" i="21"/>
  <c r="AP251" i="9"/>
  <c r="AP274" i="9" s="1"/>
  <c r="AU227" i="27"/>
  <c r="AU228" i="21"/>
  <c r="R248" i="31"/>
  <c r="W234" i="31"/>
  <c r="R258" i="31" s="1"/>
  <c r="AD295" i="27"/>
  <c r="AD296" i="21"/>
  <c r="AZ182" i="31"/>
  <c r="Z252" i="9"/>
  <c r="Z275" i="9" s="1"/>
  <c r="AE229" i="21"/>
  <c r="Z253" i="21" s="1"/>
  <c r="AE228" i="27"/>
  <c r="AT228" i="9"/>
  <c r="AP206" i="21"/>
  <c r="AP205" i="27"/>
  <c r="AN116" i="27"/>
  <c r="AN117" i="21"/>
  <c r="AI141" i="21" s="1"/>
  <c r="AX184" i="9"/>
  <c r="AX161" i="27"/>
  <c r="AX162" i="21"/>
  <c r="AO362" i="24"/>
  <c r="AO363" i="24" s="1"/>
  <c r="AO355" i="24"/>
  <c r="AO204" i="31"/>
  <c r="BI298" i="9"/>
  <c r="BK321" i="9"/>
  <c r="BI275" i="27"/>
  <c r="BI276" i="21"/>
  <c r="AO190" i="20"/>
  <c r="AO191" i="20" s="1"/>
  <c r="BF94" i="9"/>
  <c r="BD72" i="9"/>
  <c r="AR226" i="31"/>
  <c r="AM250" i="27"/>
  <c r="AJ116" i="31"/>
  <c r="AE140" i="31" s="1"/>
  <c r="AE140" i="27"/>
  <c r="AU204" i="31"/>
  <c r="AV116" i="31"/>
  <c r="AQ140" i="31" s="1"/>
  <c r="AQ140" i="27"/>
  <c r="AB159" i="31"/>
  <c r="AI299" i="9"/>
  <c r="AK322" i="9"/>
  <c r="AO345" i="9" s="1"/>
  <c r="AI277" i="21"/>
  <c r="AI276" i="27"/>
  <c r="AI276" i="31" s="1"/>
  <c r="BB249" i="31"/>
  <c r="AP296" i="21"/>
  <c r="AP295" i="27"/>
  <c r="AY317" i="31"/>
  <c r="BA206" i="9"/>
  <c r="AY184" i="21"/>
  <c r="AY183" i="27"/>
  <c r="AT213" i="20"/>
  <c r="AT214" i="20" s="1"/>
  <c r="AR258" i="20"/>
  <c r="AW232" i="27"/>
  <c r="AW233" i="21"/>
  <c r="AR257" i="21" s="1"/>
  <c r="AM115" i="31"/>
  <c r="AH139" i="31" s="1"/>
  <c r="AH139" i="27"/>
  <c r="AP249" i="31"/>
  <c r="AM317" i="31"/>
  <c r="X298" i="27"/>
  <c r="X298" i="31" s="1"/>
  <c r="X299" i="21"/>
  <c r="BG250" i="31"/>
  <c r="BK212" i="20"/>
  <c r="BO233" i="8"/>
  <c r="BK211" i="8"/>
  <c r="AA345" i="20"/>
  <c r="AA350" i="8"/>
  <c r="AG71" i="21"/>
  <c r="AI93" i="9"/>
  <c r="AM116" i="9" s="1"/>
  <c r="AH140" i="9" s="1"/>
  <c r="AH163" i="9" s="1"/>
  <c r="BE230" i="9"/>
  <c r="BA207" i="27"/>
  <c r="BA207" i="31" s="1"/>
  <c r="BA208" i="21"/>
  <c r="Z293" i="31"/>
  <c r="AC352" i="24"/>
  <c r="AC354" i="24" s="1"/>
  <c r="AO302" i="21"/>
  <c r="AO301" i="27"/>
  <c r="AO301" i="31" s="1"/>
  <c r="AV362" i="24"/>
  <c r="AV363" i="24" s="1"/>
  <c r="AV355" i="24"/>
  <c r="Y138" i="21"/>
  <c r="AG94" i="27"/>
  <c r="AG95" i="21"/>
  <c r="AJ362" i="24"/>
  <c r="AJ363" i="24" s="1"/>
  <c r="AJ355" i="24"/>
  <c r="BC204" i="31"/>
  <c r="AG317" i="31"/>
  <c r="AC250" i="9"/>
  <c r="AC273" i="9" s="1"/>
  <c r="AH226" i="27"/>
  <c r="AH227" i="21"/>
  <c r="T293" i="31"/>
  <c r="X91" i="31"/>
  <c r="X95" i="31" s="1"/>
  <c r="X95" i="27"/>
  <c r="X96" i="27" s="1"/>
  <c r="AH322" i="8"/>
  <c r="AF301" i="20"/>
  <c r="AA339" i="31"/>
  <c r="AJ257" i="20"/>
  <c r="AO231" i="27"/>
  <c r="AO232" i="21"/>
  <c r="AJ256" i="21" s="1"/>
  <c r="BH226" i="31"/>
  <c r="BC250" i="27"/>
  <c r="AH296" i="21"/>
  <c r="AH295" i="27"/>
  <c r="AD208" i="9"/>
  <c r="AB186" i="21"/>
  <c r="AB185" i="27"/>
  <c r="AB185" i="31" s="1"/>
  <c r="AO346" i="20"/>
  <c r="BL117" i="8"/>
  <c r="BH96" i="20"/>
  <c r="BH95" i="8"/>
  <c r="AM254" i="27"/>
  <c r="AR230" i="31"/>
  <c r="AM254" i="31" s="1"/>
  <c r="AV234" i="20"/>
  <c r="AQ256" i="8"/>
  <c r="AQ279" i="8" s="1"/>
  <c r="AQ281" i="8" s="1"/>
  <c r="AU317" i="31"/>
  <c r="AJ93" i="27"/>
  <c r="AJ93" i="31" s="1"/>
  <c r="AJ94" i="21"/>
  <c r="AT230" i="9"/>
  <c r="AP207" i="27"/>
  <c r="AP207" i="31" s="1"/>
  <c r="AP208" i="21"/>
  <c r="AY253" i="9"/>
  <c r="AY276" i="9" s="1"/>
  <c r="BD230" i="21"/>
  <c r="AY254" i="21" s="1"/>
  <c r="BD229" i="27"/>
  <c r="AH182" i="31"/>
  <c r="AO234" i="20"/>
  <c r="AJ256" i="8"/>
  <c r="AJ279" i="8" s="1"/>
  <c r="AU190" i="20"/>
  <c r="AU191" i="20" s="1"/>
  <c r="AW346" i="20"/>
  <c r="BF231" i="31"/>
  <c r="BA255" i="31" s="1"/>
  <c r="BA255" i="27"/>
  <c r="AQ160" i="31"/>
  <c r="BG273" i="31"/>
  <c r="AN48" i="31"/>
  <c r="AN49" i="31" s="1"/>
  <c r="AN49" i="27"/>
  <c r="AN50" i="27" s="1"/>
  <c r="AM251" i="21"/>
  <c r="AW294" i="31"/>
  <c r="AY251" i="21"/>
  <c r="AP141" i="9"/>
  <c r="AP164" i="9" s="1"/>
  <c r="AU118" i="9"/>
  <c r="AP142" i="9" s="1"/>
  <c r="Y338" i="31"/>
  <c r="AC183" i="9"/>
  <c r="AC160" i="27"/>
  <c r="AC161" i="21"/>
  <c r="BM93" i="31"/>
  <c r="BM95" i="31" s="1"/>
  <c r="BM95" i="27"/>
  <c r="BM96" i="27" s="1"/>
  <c r="BD228" i="9"/>
  <c r="AZ205" i="27"/>
  <c r="AZ206" i="21"/>
  <c r="BH324" i="20"/>
  <c r="BL345" i="8"/>
  <c r="AN71" i="27"/>
  <c r="AN72" i="21"/>
  <c r="AN73" i="21" s="1"/>
  <c r="AN74" i="21" s="1"/>
  <c r="AN74" i="20"/>
  <c r="AN75" i="20" s="1"/>
  <c r="AD205" i="9"/>
  <c r="AB183" i="21"/>
  <c r="AB182" i="27"/>
  <c r="BM227" i="31"/>
  <c r="BH251" i="27"/>
  <c r="BO213" i="20"/>
  <c r="BO214" i="20" s="1"/>
  <c r="BD138" i="27"/>
  <c r="BI114" i="31"/>
  <c r="AR302" i="8"/>
  <c r="AR281" i="20"/>
  <c r="AE71" i="31"/>
  <c r="AQ341" i="21"/>
  <c r="AQ340" i="27"/>
  <c r="Z323" i="20"/>
  <c r="AD344" i="8"/>
  <c r="AD346" i="20" s="1"/>
  <c r="BI190" i="20"/>
  <c r="BI191" i="20" s="1"/>
  <c r="BE346" i="20"/>
  <c r="AN272" i="31"/>
  <c r="AG324" i="8"/>
  <c r="AE303" i="20"/>
  <c r="AV298" i="27"/>
  <c r="AV298" i="31" s="1"/>
  <c r="AV299" i="21"/>
  <c r="AS341" i="21"/>
  <c r="AS340" i="27"/>
  <c r="AL228" i="9"/>
  <c r="AH206" i="21"/>
  <c r="AH205" i="27"/>
  <c r="U362" i="24"/>
  <c r="U370" i="24" s="1"/>
  <c r="U7" i="19" s="1"/>
  <c r="U11" i="19" s="1"/>
  <c r="U356" i="24"/>
  <c r="U358" i="24" s="1"/>
  <c r="AQ326" i="20"/>
  <c r="AU347" i="8"/>
  <c r="AU349" i="20" s="1"/>
  <c r="AK119" i="20"/>
  <c r="AJ339" i="31"/>
  <c r="AD280" i="20"/>
  <c r="AD301" i="8"/>
  <c r="AF116" i="8"/>
  <c r="AB95" i="20"/>
  <c r="AB95" i="8"/>
  <c r="AZ96" i="20"/>
  <c r="BD117" i="8"/>
  <c r="AZ95" i="8"/>
  <c r="Z49" i="27"/>
  <c r="Z50" i="27" s="1"/>
  <c r="AN249" i="31"/>
  <c r="AO116" i="27"/>
  <c r="AO117" i="21"/>
  <c r="AJ141" i="21" s="1"/>
  <c r="AF277" i="21"/>
  <c r="AF276" i="27"/>
  <c r="AF276" i="31" s="1"/>
  <c r="AA355" i="24"/>
  <c r="AA362" i="24"/>
  <c r="AE279" i="20"/>
  <c r="AE300" i="8"/>
  <c r="AF164" i="21"/>
  <c r="U203" i="31"/>
  <c r="U211" i="31" s="1"/>
  <c r="U211" i="27"/>
  <c r="U212" i="27" s="1"/>
  <c r="AD48" i="31"/>
  <c r="AD49" i="31" s="1"/>
  <c r="AD49" i="27"/>
  <c r="AD50" i="27" s="1"/>
  <c r="BF71" i="27"/>
  <c r="BF74" i="20"/>
  <c r="BF75" i="20" s="1"/>
  <c r="V160" i="31"/>
  <c r="V165" i="31" s="1"/>
  <c r="V165" i="27"/>
  <c r="V166" i="27" s="1"/>
  <c r="AF212" i="20"/>
  <c r="AJ233" i="8"/>
  <c r="AF211" i="8"/>
  <c r="AQ71" i="31"/>
  <c r="AQ72" i="31" s="1"/>
  <c r="AQ72" i="27"/>
  <c r="AQ73" i="27" s="1"/>
  <c r="AW137" i="31"/>
  <c r="BJ161" i="31"/>
  <c r="V142" i="27"/>
  <c r="AA119" i="27"/>
  <c r="AJ48" i="31"/>
  <c r="AJ49" i="31" s="1"/>
  <c r="AJ49" i="27"/>
  <c r="AJ50" i="27" s="1"/>
  <c r="AP234" i="20"/>
  <c r="AK256" i="8"/>
  <c r="AK279" i="8" s="1"/>
  <c r="AC117" i="9"/>
  <c r="X141" i="9" s="1"/>
  <c r="X164" i="9" s="1"/>
  <c r="X187" i="9" s="1"/>
  <c r="Z210" i="9" s="1"/>
  <c r="AD233" i="9" s="1"/>
  <c r="Y257" i="9" s="1"/>
  <c r="Y280" i="9" s="1"/>
  <c r="Y95" i="9"/>
  <c r="X293" i="31"/>
  <c r="AK115" i="21"/>
  <c r="AF139" i="21" s="1"/>
  <c r="AF138" i="9"/>
  <c r="AF161" i="9" s="1"/>
  <c r="AB48" i="27"/>
  <c r="AB71" i="9"/>
  <c r="AB49" i="9"/>
  <c r="BA140" i="27"/>
  <c r="BF116" i="31"/>
  <c r="BA140" i="31" s="1"/>
  <c r="AE231" i="9"/>
  <c r="Y128" i="34"/>
  <c r="AA208" i="27"/>
  <c r="AA208" i="31" s="1"/>
  <c r="AA209" i="21"/>
  <c r="W272" i="31"/>
  <c r="AJ341" i="9"/>
  <c r="AF319" i="21"/>
  <c r="AF318" i="27"/>
  <c r="AL226" i="31"/>
  <c r="AG250" i="27"/>
  <c r="AK362" i="24"/>
  <c r="AK363" i="24" s="1"/>
  <c r="AK355" i="24"/>
  <c r="BQ346" i="8"/>
  <c r="BM325" i="20"/>
  <c r="AP226" i="31"/>
  <c r="AK250" i="27"/>
  <c r="S295" i="9"/>
  <c r="U318" i="9"/>
  <c r="S273" i="21"/>
  <c r="S282" i="21" s="1"/>
  <c r="S283" i="21" s="1"/>
  <c r="S272" i="27"/>
  <c r="S281" i="9"/>
  <c r="V338" i="31"/>
  <c r="V350" i="31" s="1"/>
  <c r="V350" i="27"/>
  <c r="V351" i="27" s="1"/>
  <c r="AD71" i="27"/>
  <c r="AD72" i="21"/>
  <c r="AD73" i="21" s="1"/>
  <c r="AD74" i="21" s="1"/>
  <c r="AD74" i="20"/>
  <c r="AD75" i="20" s="1"/>
  <c r="BE340" i="27"/>
  <c r="BE341" i="21"/>
  <c r="AO303" i="8"/>
  <c r="AO282" i="20"/>
  <c r="AP117" i="8"/>
  <c r="AL96" i="20"/>
  <c r="AL95" i="8"/>
  <c r="AS317" i="31"/>
  <c r="AZ295" i="27"/>
  <c r="AZ296" i="21"/>
  <c r="AU212" i="20"/>
  <c r="AY233" i="8"/>
  <c r="AU211" i="8"/>
  <c r="BE204" i="31"/>
  <c r="BB258" i="20"/>
  <c r="BG233" i="21"/>
  <c r="BB257" i="21" s="1"/>
  <c r="BG232" i="27"/>
  <c r="AR182" i="31"/>
  <c r="BE302" i="20"/>
  <c r="BG323" i="8"/>
  <c r="AR72" i="21"/>
  <c r="AR71" i="27"/>
  <c r="AR74" i="20"/>
  <c r="AR75" i="20" s="1"/>
  <c r="Y257" i="8"/>
  <c r="Y280" i="8" s="1"/>
  <c r="AD234" i="8"/>
  <c r="Y258" i="8" s="1"/>
  <c r="V137" i="31"/>
  <c r="AA118" i="31"/>
  <c r="V142" i="31" s="1"/>
  <c r="AU116" i="27"/>
  <c r="AU117" i="21"/>
  <c r="AP141" i="21" s="1"/>
  <c r="AD210" i="8"/>
  <c r="AB189" i="20"/>
  <c r="AB188" i="8"/>
  <c r="AK294" i="31"/>
  <c r="BE70" i="31"/>
  <c r="AS118" i="21"/>
  <c r="AS117" i="27"/>
  <c r="AS120" i="20"/>
  <c r="AS121" i="20" s="1"/>
  <c r="AT339" i="31"/>
  <c r="AL210" i="21"/>
  <c r="AL209" i="27"/>
  <c r="AL209" i="31" s="1"/>
  <c r="AS94" i="27"/>
  <c r="AS95" i="21"/>
  <c r="AS97" i="20"/>
  <c r="AS98" i="20" s="1"/>
  <c r="AY137" i="31"/>
  <c r="BB339" i="31"/>
  <c r="AL251" i="9"/>
  <c r="AL274" i="9" s="1"/>
  <c r="AQ228" i="21"/>
  <c r="AQ227" i="27"/>
  <c r="BD341" i="9"/>
  <c r="AZ319" i="21"/>
  <c r="AZ318" i="27"/>
  <c r="AS296" i="9"/>
  <c r="AU319" i="9"/>
  <c r="AS274" i="21"/>
  <c r="AS273" i="27"/>
  <c r="BC139" i="9"/>
  <c r="BC162" i="9" s="1"/>
  <c r="AQ317" i="31"/>
  <c r="R271" i="31"/>
  <c r="R281" i="31" s="1"/>
  <c r="R281" i="27"/>
  <c r="R282" i="27" s="1"/>
  <c r="X256" i="20"/>
  <c r="AC236" i="20"/>
  <c r="AM256" i="8"/>
  <c r="AM279" i="8" s="1"/>
  <c r="AR234" i="20"/>
  <c r="AI71" i="27"/>
  <c r="AI72" i="21"/>
  <c r="AI73" i="21" s="1"/>
  <c r="AI74" i="21" s="1"/>
  <c r="AI74" i="20"/>
  <c r="AI75" i="20" s="1"/>
  <c r="BD182" i="31"/>
  <c r="AS294" i="31"/>
  <c r="AX339" i="31"/>
  <c r="AZ249" i="31"/>
  <c r="AD94" i="8"/>
  <c r="AB73" i="20"/>
  <c r="AB72" i="8"/>
  <c r="AS116" i="27"/>
  <c r="AS117" i="21"/>
  <c r="AN141" i="21" s="1"/>
  <c r="BA303" i="20"/>
  <c r="BC324" i="8"/>
  <c r="AD323" i="8"/>
  <c r="AB302" i="20"/>
  <c r="AO139" i="27"/>
  <c r="AT115" i="31"/>
  <c r="AO139" i="31" s="1"/>
  <c r="AT72" i="21"/>
  <c r="AT74" i="20"/>
  <c r="AT75" i="20" s="1"/>
  <c r="AI344" i="8"/>
  <c r="AI346" i="20" s="1"/>
  <c r="AE323" i="20"/>
  <c r="Y184" i="9"/>
  <c r="Y161" i="27"/>
  <c r="Y161" i="31" s="1"/>
  <c r="Y162" i="21"/>
  <c r="BE139" i="9"/>
  <c r="BE162" i="9" s="1"/>
  <c r="AH339" i="31"/>
  <c r="AC341" i="9"/>
  <c r="Y319" i="21"/>
  <c r="Y318" i="27"/>
  <c r="AG251" i="21"/>
  <c r="X319" i="27"/>
  <c r="X319" i="31" s="1"/>
  <c r="AR210" i="21"/>
  <c r="AR209" i="27"/>
  <c r="AR209" i="31" s="1"/>
  <c r="AY340" i="27"/>
  <c r="AY341" i="21"/>
  <c r="AN228" i="9"/>
  <c r="AJ206" i="21"/>
  <c r="AJ205" i="27"/>
  <c r="BF234" i="20"/>
  <c r="BA256" i="8"/>
  <c r="BA279" i="8" s="1"/>
  <c r="AN251" i="9"/>
  <c r="AN274" i="9" s="1"/>
  <c r="AS227" i="27"/>
  <c r="AS228" i="21"/>
  <c r="AL324" i="20"/>
  <c r="AP345" i="8"/>
  <c r="AP347" i="20" s="1"/>
  <c r="AW212" i="20"/>
  <c r="BA233" i="8"/>
  <c r="AW211" i="8"/>
  <c r="AH49" i="21"/>
  <c r="AH50" i="21" s="1"/>
  <c r="AH51" i="21" s="1"/>
  <c r="AH71" i="9"/>
  <c r="AH49" i="9"/>
  <c r="AS206" i="9"/>
  <c r="AQ183" i="27"/>
  <c r="AQ184" i="21"/>
  <c r="AO319" i="9"/>
  <c r="AM296" i="9"/>
  <c r="AM274" i="21"/>
  <c r="AM273" i="27"/>
  <c r="AY250" i="27"/>
  <c r="BD226" i="31"/>
  <c r="BG190" i="20"/>
  <c r="BG191" i="20" s="1"/>
  <c r="AT251" i="9"/>
  <c r="AT274" i="9" s="1"/>
  <c r="AY227" i="27"/>
  <c r="AY228" i="21"/>
  <c r="BC94" i="21"/>
  <c r="BC93" i="27"/>
  <c r="BC97" i="20"/>
  <c r="BC98" i="20" s="1"/>
  <c r="BK256" i="27"/>
  <c r="BP232" i="31"/>
  <c r="BK256" i="31" s="1"/>
  <c r="AP96" i="20"/>
  <c r="AT117" i="8"/>
  <c r="AP95" i="8"/>
  <c r="AO72" i="27"/>
  <c r="AO73" i="27" s="1"/>
  <c r="BD280" i="20"/>
  <c r="BD301" i="8"/>
  <c r="BH252" i="21"/>
  <c r="BD339" i="31"/>
  <c r="AP182" i="31"/>
  <c r="BS235" i="20"/>
  <c r="BN257" i="8"/>
  <c r="BN280" i="8" s="1"/>
  <c r="BS234" i="8"/>
  <c r="BN258" i="8" s="1"/>
  <c r="AT182" i="31"/>
  <c r="V306" i="20"/>
  <c r="V307" i="20" s="1"/>
  <c r="V355" i="20" s="1"/>
  <c r="BC341" i="21"/>
  <c r="BC340" i="27"/>
  <c r="V250" i="21"/>
  <c r="AP280" i="21"/>
  <c r="AP279" i="27"/>
  <c r="AP279" i="31" s="1"/>
  <c r="BD139" i="21"/>
  <c r="AE294" i="31"/>
  <c r="AG299" i="27"/>
  <c r="AG299" i="31" s="1"/>
  <c r="AG300" i="21"/>
  <c r="AC118" i="8"/>
  <c r="AW160" i="31"/>
  <c r="BB344" i="9"/>
  <c r="AK190" i="20"/>
  <c r="AK191" i="20" s="1"/>
  <c r="AL48" i="31"/>
  <c r="AL49" i="31" s="1"/>
  <c r="AL49" i="27"/>
  <c r="AL50" i="27" s="1"/>
  <c r="BA204" i="31"/>
  <c r="AM323" i="8"/>
  <c r="AK302" i="20"/>
  <c r="BB251" i="9"/>
  <c r="BB274" i="9" s="1"/>
  <c r="BG228" i="21"/>
  <c r="BG227" i="27"/>
  <c r="AD257" i="20"/>
  <c r="AI232" i="21"/>
  <c r="AD256" i="21" s="1"/>
  <c r="AI231" i="27"/>
  <c r="AK340" i="27"/>
  <c r="AK341" i="21"/>
  <c r="X71" i="21"/>
  <c r="X73" i="21" s="1"/>
  <c r="X74" i="21" s="1"/>
  <c r="Z93" i="9"/>
  <c r="X72" i="9"/>
  <c r="Z71" i="21"/>
  <c r="Z70" i="27"/>
  <c r="Z70" i="31" s="1"/>
  <c r="AE210" i="21"/>
  <c r="AE209" i="27"/>
  <c r="AE209" i="31" s="1"/>
  <c r="AX71" i="27"/>
  <c r="AX74" i="20"/>
  <c r="AX75" i="20" s="1"/>
  <c r="AK94" i="21"/>
  <c r="AK93" i="27"/>
  <c r="AK93" i="31" s="1"/>
  <c r="AP299" i="21"/>
  <c r="AP298" i="27"/>
  <c r="AP298" i="31" s="1"/>
  <c r="AE256" i="20"/>
  <c r="AJ231" i="21"/>
  <c r="AE255" i="21" s="1"/>
  <c r="AJ230" i="27"/>
  <c r="AF163" i="27"/>
  <c r="AF163" i="31" s="1"/>
  <c r="AB316" i="31"/>
  <c r="BC137" i="31"/>
  <c r="T250" i="9"/>
  <c r="T273" i="9" s="1"/>
  <c r="Y226" i="27"/>
  <c r="Y227" i="21"/>
  <c r="Y234" i="9"/>
  <c r="T258" i="9" s="1"/>
  <c r="BC296" i="9"/>
  <c r="BE319" i="9"/>
  <c r="BC274" i="21"/>
  <c r="BC273" i="27"/>
  <c r="AG344" i="27"/>
  <c r="AG344" i="31" s="1"/>
  <c r="AG345" i="21"/>
  <c r="AP72" i="21"/>
  <c r="AP73" i="21" s="1"/>
  <c r="AP74" i="21" s="1"/>
  <c r="AR94" i="9"/>
  <c r="AP72" i="9"/>
  <c r="BJ234" i="20"/>
  <c r="BE256" i="8"/>
  <c r="BE279" i="8" s="1"/>
  <c r="BJ115" i="27"/>
  <c r="BL341" i="27"/>
  <c r="BL342" i="21"/>
  <c r="AV234" i="8"/>
  <c r="AQ258" i="8" s="1"/>
  <c r="AQ346" i="20"/>
  <c r="BF72" i="21"/>
  <c r="BH94" i="9"/>
  <c r="BF72" i="9"/>
  <c r="S250" i="21"/>
  <c r="X235" i="21"/>
  <c r="BH48" i="31"/>
  <c r="BH49" i="31" s="1"/>
  <c r="BH49" i="27"/>
  <c r="BH50" i="27" s="1"/>
  <c r="AO259" i="20"/>
  <c r="BF341" i="9"/>
  <c r="BB318" i="27"/>
  <c r="BB319" i="21"/>
  <c r="AS190" i="20"/>
  <c r="AS191" i="20" s="1"/>
  <c r="Z184" i="9"/>
  <c r="Z161" i="27"/>
  <c r="Z161" i="31" s="1"/>
  <c r="Z162" i="21"/>
  <c r="BB281" i="20"/>
  <c r="BB302" i="8"/>
  <c r="BM304" i="21"/>
  <c r="BM303" i="27"/>
  <c r="BM303" i="31" s="1"/>
  <c r="W249" i="31"/>
  <c r="S316" i="31"/>
  <c r="S327" i="31" s="1"/>
  <c r="S327" i="27"/>
  <c r="S328" i="27" s="1"/>
  <c r="AQ94" i="31"/>
  <c r="AW119" i="20"/>
  <c r="AW118" i="8"/>
  <c r="AS251" i="21"/>
  <c r="AM208" i="9"/>
  <c r="AK186" i="21"/>
  <c r="AK185" i="27"/>
  <c r="AK185" i="31" s="1"/>
  <c r="AO117" i="8"/>
  <c r="AK96" i="20"/>
  <c r="AK95" i="8"/>
  <c r="AX362" i="24"/>
  <c r="AX363" i="24" s="1"/>
  <c r="AX355" i="24"/>
  <c r="BF228" i="9"/>
  <c r="BB206" i="21"/>
  <c r="BB205" i="27"/>
  <c r="U182" i="31"/>
  <c r="U188" i="31" s="1"/>
  <c r="U188" i="27"/>
  <c r="U189" i="27" s="1"/>
  <c r="AL212" i="20"/>
  <c r="AP233" i="8"/>
  <c r="AL211" i="8"/>
  <c r="AD190" i="20"/>
  <c r="AD191" i="20" s="1"/>
  <c r="AV295" i="27"/>
  <c r="AV296" i="21"/>
  <c r="AH254" i="27"/>
  <c r="AM230" i="31"/>
  <c r="AH254" i="31" s="1"/>
  <c r="AT323" i="9"/>
  <c r="AX346" i="9" s="1"/>
  <c r="AR300" i="9"/>
  <c r="AG209" i="21"/>
  <c r="AG208" i="27"/>
  <c r="AG208" i="31" s="1"/>
  <c r="X136" i="31"/>
  <c r="AA275" i="21"/>
  <c r="AA297" i="9"/>
  <c r="AC320" i="9"/>
  <c r="AA274" i="27"/>
  <c r="AA274" i="31" s="1"/>
  <c r="AC138" i="21"/>
  <c r="BA341" i="21"/>
  <c r="BA340" i="27"/>
  <c r="BJ138" i="31"/>
  <c r="AI209" i="21"/>
  <c r="AI208" i="27"/>
  <c r="AI208" i="31" s="1"/>
  <c r="AK251" i="21"/>
  <c r="AY297" i="27"/>
  <c r="AY297" i="31" s="1"/>
  <c r="AY298" i="21"/>
  <c r="AK317" i="31"/>
  <c r="AC301" i="8"/>
  <c r="AC280" i="20"/>
  <c r="AF255" i="8"/>
  <c r="AF278" i="8" s="1"/>
  <c r="AK233" i="20"/>
  <c r="X54" i="34"/>
  <c r="BK139" i="27"/>
  <c r="BP115" i="31"/>
  <c r="BP118" i="27"/>
  <c r="X182" i="31"/>
  <c r="AU294" i="31"/>
  <c r="AW340" i="27"/>
  <c r="AW341" i="21"/>
  <c r="AS323" i="8"/>
  <c r="AQ302" i="20"/>
  <c r="AA187" i="9"/>
  <c r="AA164" i="27"/>
  <c r="AA164" i="31" s="1"/>
  <c r="AA165" i="21"/>
  <c r="AZ230" i="9"/>
  <c r="AV208" i="21"/>
  <c r="AV207" i="27"/>
  <c r="AV207" i="31" s="1"/>
  <c r="AC116" i="21"/>
  <c r="AC115" i="27"/>
  <c r="AC120" i="20"/>
  <c r="AC121" i="20" s="1"/>
  <c r="BL207" i="9"/>
  <c r="BJ184" i="27"/>
  <c r="BJ185" i="21"/>
  <c r="AT96" i="20"/>
  <c r="AX117" i="8"/>
  <c r="AT95" i="8"/>
  <c r="AQ93" i="27"/>
  <c r="AQ93" i="31" s="1"/>
  <c r="AQ94" i="21"/>
  <c r="AQ96" i="21" s="1"/>
  <c r="AQ97" i="21" s="1"/>
  <c r="AB167" i="20"/>
  <c r="AB168" i="20" s="1"/>
  <c r="AV210" i="21"/>
  <c r="AV209" i="27"/>
  <c r="AV209" i="31" s="1"/>
  <c r="BG139" i="9"/>
  <c r="BG162" i="9" s="1"/>
  <c r="W340" i="21"/>
  <c r="W351" i="21" s="1"/>
  <c r="W352" i="21" s="1"/>
  <c r="W339" i="24"/>
  <c r="W350" i="24" s="1"/>
  <c r="W351" i="24" s="1"/>
  <c r="W352" i="24" s="1"/>
  <c r="W354" i="24" s="1"/>
  <c r="W339" i="27"/>
  <c r="W350" i="9"/>
  <c r="BE116" i="9"/>
  <c r="BD345" i="8"/>
  <c r="AZ324" i="20"/>
  <c r="BB230" i="31"/>
  <c r="AW254" i="31" s="1"/>
  <c r="AW254" i="27"/>
  <c r="BE190" i="20"/>
  <c r="BE191" i="20" s="1"/>
  <c r="AX296" i="21"/>
  <c r="AX295" i="27"/>
  <c r="AX345" i="8"/>
  <c r="AX347" i="20" s="1"/>
  <c r="AT324" i="20"/>
  <c r="BA117" i="21"/>
  <c r="AV141" i="21" s="1"/>
  <c r="BA116" i="27"/>
  <c r="R294" i="27"/>
  <c r="R295" i="21"/>
  <c r="R305" i="21" s="1"/>
  <c r="R306" i="21" s="1"/>
  <c r="R353" i="21" s="1"/>
  <c r="R355" i="21" s="1"/>
  <c r="R304" i="9"/>
  <c r="R352" i="9" s="1"/>
  <c r="X279" i="20"/>
  <c r="X300" i="8"/>
  <c r="X281" i="8"/>
  <c r="AN209" i="27"/>
  <c r="AN209" i="31" s="1"/>
  <c r="AN210" i="21"/>
  <c r="AQ323" i="21"/>
  <c r="AQ322" i="27"/>
  <c r="AQ322" i="31" s="1"/>
  <c r="BB272" i="31"/>
  <c r="BG94" i="21"/>
  <c r="BG93" i="27"/>
  <c r="AN345" i="8"/>
  <c r="AN347" i="20" s="1"/>
  <c r="AJ324" i="20"/>
  <c r="AW278" i="21"/>
  <c r="AW277" i="27"/>
  <c r="AW277" i="31" s="1"/>
  <c r="Z189" i="20"/>
  <c r="AB210" i="8"/>
  <c r="Z188" i="8"/>
  <c r="BG344" i="21"/>
  <c r="BG343" i="27"/>
  <c r="BG343" i="31" s="1"/>
  <c r="AA190" i="20"/>
  <c r="AA191" i="20" s="1"/>
  <c r="AB49" i="21"/>
  <c r="AB50" i="21" s="1"/>
  <c r="AB51" i="21" s="1"/>
  <c r="AB51" i="20"/>
  <c r="AB52" i="20" s="1"/>
  <c r="AO93" i="27"/>
  <c r="AO93" i="31" s="1"/>
  <c r="AO94" i="21"/>
  <c r="AO96" i="21" s="1"/>
  <c r="AO97" i="21" s="1"/>
  <c r="BA278" i="27"/>
  <c r="BA278" i="31" s="1"/>
  <c r="BA279" i="21"/>
  <c r="BF96" i="20"/>
  <c r="BJ117" i="8"/>
  <c r="BF95" i="8"/>
  <c r="BK346" i="20"/>
  <c r="AS232" i="9"/>
  <c r="AO210" i="21"/>
  <c r="AO209" i="27"/>
  <c r="AO209" i="31" s="1"/>
  <c r="AP325" i="8"/>
  <c r="AN304" i="20"/>
  <c r="AD114" i="27"/>
  <c r="AH362" i="24"/>
  <c r="AH363" i="24" s="1"/>
  <c r="AH355" i="24"/>
  <c r="W295" i="27"/>
  <c r="W296" i="21"/>
  <c r="AB342" i="27"/>
  <c r="AB342" i="31" s="1"/>
  <c r="AG296" i="9"/>
  <c r="AI319" i="9"/>
  <c r="AG274" i="21"/>
  <c r="AG273" i="27"/>
  <c r="X320" i="21"/>
  <c r="W181" i="31"/>
  <c r="BD116" i="21"/>
  <c r="AY139" i="9"/>
  <c r="AY162" i="9" s="1"/>
  <c r="AC294" i="31"/>
  <c r="AT280" i="20"/>
  <c r="AT301" i="8"/>
  <c r="AM117" i="9"/>
  <c r="AH73" i="20"/>
  <c r="AJ94" i="8"/>
  <c r="AH72" i="8"/>
  <c r="BG296" i="27"/>
  <c r="BG297" i="21"/>
  <c r="AY296" i="9"/>
  <c r="BA319" i="9"/>
  <c r="AY273" i="27"/>
  <c r="AY274" i="21"/>
  <c r="BM233" i="8"/>
  <c r="BI212" i="20"/>
  <c r="BI211" i="8"/>
  <c r="BA73" i="21"/>
  <c r="BA74" i="21" s="1"/>
  <c r="BR117" i="9"/>
  <c r="BN95" i="9"/>
  <c r="AG294" i="31"/>
  <c r="AV345" i="8"/>
  <c r="AV347" i="20" s="1"/>
  <c r="AR324" i="20"/>
  <c r="AH230" i="31"/>
  <c r="AC254" i="31" s="1"/>
  <c r="AC254" i="27"/>
  <c r="AO72" i="31"/>
  <c r="BD257" i="20"/>
  <c r="BH297" i="9"/>
  <c r="BJ320" i="9"/>
  <c r="BH275" i="21"/>
  <c r="BH274" i="27"/>
  <c r="AV228" i="9"/>
  <c r="AR206" i="21"/>
  <c r="AR205" i="27"/>
  <c r="X323" i="20"/>
  <c r="AB344" i="8"/>
  <c r="V71" i="34"/>
  <c r="X327" i="8"/>
  <c r="V249" i="27"/>
  <c r="AA225" i="31"/>
  <c r="BF295" i="31"/>
  <c r="AR325" i="8"/>
  <c r="AP304" i="20"/>
  <c r="BC317" i="31"/>
  <c r="AM345" i="8"/>
  <c r="AM347" i="20" s="1"/>
  <c r="AI324" i="20"/>
  <c r="AK210" i="8"/>
  <c r="AI189" i="20"/>
  <c r="AI188" i="8"/>
  <c r="BD213" i="20"/>
  <c r="BD214" i="20" s="1"/>
  <c r="AF92" i="27"/>
  <c r="AF92" i="31" s="1"/>
  <c r="AF93" i="21"/>
  <c r="AT341" i="9"/>
  <c r="AP319" i="21"/>
  <c r="AP318" i="27"/>
  <c r="AM212" i="20"/>
  <c r="AQ233" i="8"/>
  <c r="AM211" i="8"/>
  <c r="Z251" i="27"/>
  <c r="AE227" i="31"/>
  <c r="Z251" i="31" s="1"/>
  <c r="AB322" i="8"/>
  <c r="Z301" i="20"/>
  <c r="AZ251" i="9"/>
  <c r="AZ274" i="9" s="1"/>
  <c r="BE228" i="21"/>
  <c r="BE227" i="27"/>
  <c r="AO212" i="20"/>
  <c r="AS233" i="8"/>
  <c r="AO211" i="8"/>
  <c r="AK277" i="27"/>
  <c r="AK277" i="31" s="1"/>
  <c r="AK278" i="21"/>
  <c r="AT345" i="8"/>
  <c r="AT347" i="20" s="1"/>
  <c r="AP324" i="20"/>
  <c r="AU250" i="27"/>
  <c r="AZ226" i="31"/>
  <c r="X47" i="31"/>
  <c r="X49" i="31" s="1"/>
  <c r="X49" i="27"/>
  <c r="X50" i="27" s="1"/>
  <c r="AD256" i="8"/>
  <c r="AD279" i="8" s="1"/>
  <c r="AI234" i="20"/>
  <c r="Z250" i="21"/>
  <c r="AQ190" i="20"/>
  <c r="AQ191" i="20" s="1"/>
  <c r="AF115" i="27"/>
  <c r="AF116" i="21"/>
  <c r="AA140" i="21" s="1"/>
  <c r="AI210" i="8"/>
  <c r="AG189" i="20"/>
  <c r="AG188" i="8"/>
  <c r="BB301" i="8"/>
  <c r="BB280" i="20"/>
  <c r="AV344" i="9"/>
  <c r="AN324" i="21"/>
  <c r="AN323" i="27"/>
  <c r="AN323" i="31" s="1"/>
  <c r="AC322" i="21"/>
  <c r="AC321" i="27"/>
  <c r="AC321" i="31" s="1"/>
  <c r="AM72" i="27"/>
  <c r="AM73" i="27" s="1"/>
  <c r="BI183" i="31"/>
  <c r="AF94" i="9"/>
  <c r="AD72" i="9"/>
  <c r="BL71" i="31"/>
  <c r="BL72" i="31" s="1"/>
  <c r="BL72" i="27"/>
  <c r="BL73" i="27" s="1"/>
  <c r="X206" i="9"/>
  <c r="V183" i="27"/>
  <c r="V184" i="21"/>
  <c r="V189" i="21" s="1"/>
  <c r="V190" i="21" s="1"/>
  <c r="V188" i="9"/>
  <c r="AQ259" i="20"/>
  <c r="AE322" i="27"/>
  <c r="AE322" i="31" s="1"/>
  <c r="AE323" i="21"/>
  <c r="AJ190" i="20"/>
  <c r="AJ191" i="20" s="1"/>
  <c r="AJ72" i="21"/>
  <c r="AJ71" i="27"/>
  <c r="AJ74" i="20"/>
  <c r="AJ75" i="20" s="1"/>
  <c r="AL249" i="31"/>
  <c r="AR257" i="20"/>
  <c r="AW231" i="27"/>
  <c r="AW232" i="21"/>
  <c r="AR256" i="21" s="1"/>
  <c r="AO294" i="31"/>
  <c r="AO206" i="9"/>
  <c r="AM184" i="21"/>
  <c r="AM183" i="27"/>
  <c r="AH251" i="9"/>
  <c r="AH274" i="9" s="1"/>
  <c r="AM228" i="21"/>
  <c r="AM227" i="27"/>
  <c r="BD298" i="9"/>
  <c r="BF321" i="9"/>
  <c r="BD275" i="27"/>
  <c r="BD275" i="31" s="1"/>
  <c r="BD276" i="21"/>
  <c r="BG346" i="20"/>
  <c r="BG206" i="9"/>
  <c r="BE184" i="21"/>
  <c r="BE183" i="27"/>
  <c r="AZ117" i="8"/>
  <c r="AV96" i="20"/>
  <c r="AV95" i="8"/>
  <c r="AX249" i="31"/>
  <c r="AU206" i="9"/>
  <c r="AS184" i="21"/>
  <c r="AS183" i="27"/>
  <c r="AR362" i="24"/>
  <c r="AR363" i="24" s="1"/>
  <c r="AR355" i="24"/>
  <c r="AQ294" i="31"/>
  <c r="AA228" i="9"/>
  <c r="U125" i="34"/>
  <c r="U132" i="34" s="1"/>
  <c r="W205" i="27"/>
  <c r="W206" i="21"/>
  <c r="W212" i="21" s="1"/>
  <c r="W213" i="21" s="1"/>
  <c r="W211" i="9"/>
  <c r="AT272" i="31"/>
  <c r="BC302" i="20"/>
  <c r="BE323" i="8"/>
  <c r="AH255" i="8"/>
  <c r="AH278" i="8" s="1"/>
  <c r="AM233" i="20"/>
  <c r="AK296" i="9"/>
  <c r="AM319" i="9"/>
  <c r="AK274" i="21"/>
  <c r="AK273" i="27"/>
  <c r="AP254" i="9"/>
  <c r="AP277" i="9" s="1"/>
  <c r="AU231" i="21"/>
  <c r="AP255" i="21" s="1"/>
  <c r="AU230" i="27"/>
  <c r="BE343" i="9"/>
  <c r="BA320" i="27"/>
  <c r="BA320" i="31" s="1"/>
  <c r="BA321" i="21"/>
  <c r="AG116" i="8"/>
  <c r="AG118" i="20" s="1"/>
  <c r="AC95" i="20"/>
  <c r="AZ184" i="9"/>
  <c r="AZ162" i="21"/>
  <c r="AZ161" i="27"/>
  <c r="AC257" i="20"/>
  <c r="V352" i="24"/>
  <c r="V354" i="24" s="1"/>
  <c r="Y255" i="8"/>
  <c r="Y278" i="8" s="1"/>
  <c r="AD233" i="20"/>
  <c r="BR236" i="20"/>
  <c r="BM258" i="20"/>
  <c r="BI233" i="8"/>
  <c r="BE212" i="20"/>
  <c r="BE211" i="8"/>
  <c r="AK186" i="9"/>
  <c r="AK163" i="27"/>
  <c r="AK163" i="31" s="1"/>
  <c r="AK164" i="21"/>
  <c r="AE94" i="21"/>
  <c r="AE93" i="27"/>
  <c r="AE93" i="31" s="1"/>
  <c r="AF49" i="21"/>
  <c r="AF50" i="21" s="1"/>
  <c r="AF51" i="21" s="1"/>
  <c r="AF71" i="9"/>
  <c r="AF49" i="9"/>
  <c r="AE250" i="27"/>
  <c r="AJ226" i="31"/>
  <c r="BD92" i="31"/>
  <c r="BK140" i="21"/>
  <c r="BP119" i="21"/>
  <c r="AN257" i="20"/>
  <c r="AS231" i="27"/>
  <c r="AS232" i="21"/>
  <c r="AN256" i="21" s="1"/>
  <c r="BC116" i="9"/>
  <c r="Z256" i="20"/>
  <c r="AQ278" i="21"/>
  <c r="AQ277" i="27"/>
  <c r="AQ277" i="31" s="1"/>
  <c r="Y48" i="27"/>
  <c r="Y71" i="9"/>
  <c r="Y49" i="9"/>
  <c r="AB138" i="31"/>
  <c r="BD251" i="9"/>
  <c r="BD274" i="9" s="1"/>
  <c r="BI227" i="27"/>
  <c r="BI228" i="21"/>
  <c r="AX228" i="9"/>
  <c r="AT206" i="21"/>
  <c r="AT205" i="27"/>
  <c r="AW297" i="27"/>
  <c r="AW297" i="31" s="1"/>
  <c r="AW298" i="21"/>
  <c r="AZ139" i="21"/>
  <c r="BC255" i="9"/>
  <c r="BC278" i="9" s="1"/>
  <c r="BH232" i="21"/>
  <c r="BC256" i="21" s="1"/>
  <c r="BH231" i="27"/>
  <c r="AU346" i="20"/>
  <c r="BA346" i="20"/>
  <c r="AU256" i="8"/>
  <c r="AU279" i="8" s="1"/>
  <c r="AZ234" i="20"/>
  <c r="AW117" i="9"/>
  <c r="AS95" i="9"/>
  <c r="AY232" i="9"/>
  <c r="AG233" i="20"/>
  <c r="AB255" i="8"/>
  <c r="AB278" i="8" s="1"/>
  <c r="AY70" i="31"/>
  <c r="AI160" i="31"/>
  <c r="Y276" i="27"/>
  <c r="Y276" i="31" s="1"/>
  <c r="Y277" i="21"/>
  <c r="BK233" i="8"/>
  <c r="BG212" i="20"/>
  <c r="BG211" i="8"/>
  <c r="AT94" i="9"/>
  <c r="AR72" i="9"/>
  <c r="AW139" i="27"/>
  <c r="BB115" i="31"/>
  <c r="AW139" i="31" s="1"/>
  <c r="AU341" i="21"/>
  <c r="AU340" i="27"/>
  <c r="BN328" i="20"/>
  <c r="BR349" i="8"/>
  <c r="BR351" i="20" s="1"/>
  <c r="AW93" i="27"/>
  <c r="AW93" i="31" s="1"/>
  <c r="AW94" i="21"/>
  <c r="AC297" i="27"/>
  <c r="AC297" i="31" s="1"/>
  <c r="AC298" i="21"/>
  <c r="X340" i="9"/>
  <c r="T317" i="27"/>
  <c r="T318" i="21"/>
  <c r="T328" i="21" s="1"/>
  <c r="T329" i="21" s="1"/>
  <c r="R145" i="34"/>
  <c r="R156" i="34" s="1"/>
  <c r="R158" i="34" s="1"/>
  <c r="R160" i="34" s="1"/>
  <c r="T327" i="9"/>
  <c r="AI317" i="31"/>
  <c r="BN97" i="20"/>
  <c r="BN98" i="20" s="1"/>
  <c r="BN94" i="27"/>
  <c r="BN95" i="21"/>
  <c r="AB203" i="31"/>
  <c r="AX94" i="9"/>
  <c r="AV72" i="9"/>
  <c r="AU346" i="21"/>
  <c r="AU345" i="27"/>
  <c r="AU345" i="31" s="1"/>
  <c r="AY323" i="8"/>
  <c r="AW302" i="20"/>
  <c r="Z167" i="20"/>
  <c r="Z168" i="20" s="1"/>
  <c r="AG232" i="8"/>
  <c r="AC211" i="20"/>
  <c r="AC211" i="8"/>
  <c r="AU302" i="20"/>
  <c r="AW323" i="8"/>
  <c r="BD71" i="27"/>
  <c r="BD72" i="21"/>
  <c r="BD73" i="21" s="1"/>
  <c r="BD74" i="21" s="1"/>
  <c r="BD74" i="20"/>
  <c r="BD75" i="20" s="1"/>
  <c r="AC181" i="31"/>
  <c r="AD115" i="21"/>
  <c r="Y139" i="21" s="1"/>
  <c r="AN362" i="24"/>
  <c r="AN363" i="24" s="1"/>
  <c r="AN355" i="24"/>
  <c r="AK160" i="31"/>
  <c r="BQ237" i="20"/>
  <c r="BL260" i="20"/>
  <c r="AS324" i="8"/>
  <c r="AQ303" i="20"/>
  <c r="BI93" i="27"/>
  <c r="BI94" i="21"/>
  <c r="AQ139" i="27"/>
  <c r="AV115" i="31"/>
  <c r="AZ92" i="31"/>
  <c r="AT257" i="20"/>
  <c r="AY231" i="27"/>
  <c r="AY232" i="21"/>
  <c r="AT256" i="21" s="1"/>
  <c r="AH48" i="27"/>
  <c r="AH51" i="20"/>
  <c r="AH52" i="20" s="1"/>
  <c r="AR272" i="31"/>
  <c r="AY208" i="9"/>
  <c r="AW185" i="27"/>
  <c r="AW185" i="31" s="1"/>
  <c r="AW186" i="21"/>
  <c r="BM342" i="9"/>
  <c r="BI320" i="21"/>
  <c r="BI319" i="27"/>
  <c r="AM302" i="20"/>
  <c r="AO323" i="8"/>
  <c r="AN141" i="9"/>
  <c r="AN164" i="9" s="1"/>
  <c r="AS118" i="9"/>
  <c r="AN142" i="9" s="1"/>
  <c r="AL362" i="24"/>
  <c r="AL363" i="24" s="1"/>
  <c r="AL355" i="24"/>
  <c r="AG323" i="20"/>
  <c r="AK344" i="8"/>
  <c r="BK302" i="9"/>
  <c r="BM325" i="9"/>
  <c r="BQ348" i="9" s="1"/>
  <c r="BQ349" i="21" s="1"/>
  <c r="BK280" i="21"/>
  <c r="BK279" i="27"/>
  <c r="BK279" i="31" s="1"/>
  <c r="BB324" i="20"/>
  <c r="BF345" i="8"/>
  <c r="BB141" i="9"/>
  <c r="BB164" i="9" s="1"/>
  <c r="BA139" i="9"/>
  <c r="BA162" i="9" s="1"/>
  <c r="BA160" i="31"/>
  <c r="AZ228" i="9"/>
  <c r="AV206" i="21"/>
  <c r="AV205" i="27"/>
  <c r="AC344" i="21"/>
  <c r="AC343" i="27"/>
  <c r="AC343" i="31" s="1"/>
  <c r="AN96" i="20"/>
  <c r="AR117" i="8"/>
  <c r="AN95" i="8"/>
  <c r="V297" i="21"/>
  <c r="V296" i="27"/>
  <c r="V296" i="31" s="1"/>
  <c r="AH185" i="21"/>
  <c r="AJ207" i="9"/>
  <c r="AH184" i="27"/>
  <c r="AH184" i="31" s="1"/>
  <c r="AP230" i="31"/>
  <c r="AK254" i="31" s="1"/>
  <c r="AK254" i="27"/>
  <c r="AV257" i="20"/>
  <c r="BA232" i="21"/>
  <c r="AV256" i="21" s="1"/>
  <c r="BA231" i="27"/>
  <c r="BB71" i="27"/>
  <c r="BB72" i="21"/>
  <c r="BB73" i="21" s="1"/>
  <c r="BB74" i="21" s="1"/>
  <c r="BB74" i="20"/>
  <c r="BB75" i="20" s="1"/>
  <c r="AB362" i="24"/>
  <c r="AB363" i="24" s="1"/>
  <c r="AB355" i="24"/>
  <c r="BB96" i="20"/>
  <c r="BF117" i="8"/>
  <c r="BB95" i="8"/>
  <c r="Y271" i="31"/>
  <c r="BF116" i="21"/>
  <c r="BF115" i="27"/>
  <c r="AI167" i="20"/>
  <c r="AI168" i="20" s="1"/>
  <c r="BC257" i="8"/>
  <c r="BC280" i="8" s="1"/>
  <c r="BH235" i="20"/>
  <c r="BH234" i="8"/>
  <c r="BC258" i="8" s="1"/>
  <c r="AI117" i="8"/>
  <c r="AE96" i="20"/>
  <c r="AE95" i="8"/>
  <c r="AF272" i="31"/>
  <c r="AJ115" i="27"/>
  <c r="AJ116" i="21"/>
  <c r="AE140" i="21" s="1"/>
  <c r="AY206" i="9"/>
  <c r="AW184" i="21"/>
  <c r="AW183" i="27"/>
  <c r="AN296" i="21"/>
  <c r="AN295" i="27"/>
  <c r="AT234" i="20"/>
  <c r="AO256" i="8"/>
  <c r="AO279" i="8" s="1"/>
  <c r="AY294" i="31"/>
  <c r="AM190" i="20"/>
  <c r="AM191" i="20" s="1"/>
  <c r="AU251" i="21"/>
  <c r="BB94" i="9"/>
  <c r="AZ72" i="9"/>
  <c r="AB114" i="27"/>
  <c r="AB120" i="20"/>
  <c r="AB121" i="20" s="1"/>
  <c r="AL257" i="20"/>
  <c r="AE225" i="31"/>
  <c r="Z249" i="27"/>
  <c r="BC70" i="31"/>
  <c r="AW233" i="8"/>
  <c r="AS212" i="20"/>
  <c r="AS211" i="8"/>
  <c r="AH345" i="8"/>
  <c r="AH347" i="20" s="1"/>
  <c r="AD324" i="20"/>
  <c r="AI294" i="31"/>
  <c r="AG167" i="20"/>
  <c r="AG168" i="20" s="1"/>
  <c r="BB257" i="20"/>
  <c r="BI323" i="8"/>
  <c r="BG302" i="20"/>
  <c r="AO160" i="31"/>
  <c r="AR346" i="27"/>
  <c r="AR346" i="31" s="1"/>
  <c r="AR347" i="21"/>
  <c r="AA271" i="31"/>
  <c r="AI302" i="20"/>
  <c r="AK323" i="8"/>
  <c r="AN324" i="20"/>
  <c r="AR345" i="8"/>
  <c r="AR347" i="20" s="1"/>
  <c r="AM72" i="31"/>
  <c r="BO229" i="9"/>
  <c r="BK206" i="27"/>
  <c r="BK207" i="21"/>
  <c r="AQ282" i="20"/>
  <c r="AQ303" i="8"/>
  <c r="AI345" i="27"/>
  <c r="AI345" i="31" s="1"/>
  <c r="AI346" i="21"/>
  <c r="R363" i="24"/>
  <c r="R371" i="24" s="1"/>
  <c r="P371" i="24" l="1"/>
  <c r="BD6" i="15"/>
  <c r="BE20" i="15"/>
  <c r="BE21" i="15" s="1"/>
  <c r="AW230" i="31"/>
  <c r="AR254" i="31" s="1"/>
  <c r="BK117" i="21"/>
  <c r="BF141" i="21" s="1"/>
  <c r="BC96" i="21"/>
  <c r="BC97" i="21" s="1"/>
  <c r="AY230" i="31"/>
  <c r="AT254" i="31" s="1"/>
  <c r="AR73" i="21"/>
  <c r="AR74" i="21" s="1"/>
  <c r="AT278" i="21"/>
  <c r="AT73" i="21"/>
  <c r="AT74" i="21" s="1"/>
  <c r="AR277" i="27"/>
  <c r="AR277" i="31" s="1"/>
  <c r="AE72" i="27"/>
  <c r="AE73" i="27" s="1"/>
  <c r="AE72" i="31"/>
  <c r="AK118" i="8"/>
  <c r="BC230" i="31"/>
  <c r="AX254" i="31" s="1"/>
  <c r="Z73" i="21"/>
  <c r="Z74" i="21" s="1"/>
  <c r="AE355" i="24"/>
  <c r="BC72" i="27"/>
  <c r="BC73" i="27" s="1"/>
  <c r="BG117" i="21"/>
  <c r="BB141" i="21" s="1"/>
  <c r="BG117" i="27"/>
  <c r="BG117" i="31" s="1"/>
  <c r="BB141" i="31" s="1"/>
  <c r="AG234" i="8"/>
  <c r="AB258" i="8" s="1"/>
  <c r="AP116" i="27"/>
  <c r="AK140" i="27" s="1"/>
  <c r="BD115" i="31"/>
  <c r="AY139" i="31" s="1"/>
  <c r="AG49" i="27"/>
  <c r="AG50" i="27" s="1"/>
  <c r="AX278" i="21"/>
  <c r="BC72" i="31"/>
  <c r="AF118" i="21"/>
  <c r="AA142" i="21" s="1"/>
  <c r="BG120" i="20"/>
  <c r="BG121" i="20" s="1"/>
  <c r="BM325" i="27"/>
  <c r="BM325" i="31" s="1"/>
  <c r="AV73" i="21"/>
  <c r="AV74" i="21" s="1"/>
  <c r="AJ73" i="21"/>
  <c r="AJ74" i="21" s="1"/>
  <c r="BH73" i="21"/>
  <c r="BH74" i="21" s="1"/>
  <c r="BS345" i="21"/>
  <c r="BS344" i="27"/>
  <c r="BS344" i="31" s="1"/>
  <c r="AU210" i="21"/>
  <c r="BN96" i="21"/>
  <c r="BN97" i="21" s="1"/>
  <c r="BT347" i="20"/>
  <c r="BP322" i="27"/>
  <c r="BP322" i="31" s="1"/>
  <c r="BP323" i="21"/>
  <c r="Z72" i="31"/>
  <c r="AQ95" i="27"/>
  <c r="AQ96" i="27" s="1"/>
  <c r="AX73" i="21"/>
  <c r="AX74" i="21" s="1"/>
  <c r="BD231" i="27"/>
  <c r="BD231" i="31" s="1"/>
  <c r="AY255" i="31" s="1"/>
  <c r="BD232" i="21"/>
  <c r="AY256" i="21" s="1"/>
  <c r="Y304" i="21"/>
  <c r="Y303" i="27"/>
  <c r="Y303" i="31" s="1"/>
  <c r="AA328" i="20"/>
  <c r="AR321" i="27"/>
  <c r="AR321" i="31" s="1"/>
  <c r="AC347" i="27"/>
  <c r="AC347" i="31" s="1"/>
  <c r="AC348" i="21"/>
  <c r="Z325" i="27"/>
  <c r="Z325" i="31" s="1"/>
  <c r="AD350" i="20"/>
  <c r="Z326" i="21"/>
  <c r="S356" i="24"/>
  <c r="S358" i="24" s="1"/>
  <c r="BQ347" i="20"/>
  <c r="BM322" i="27"/>
  <c r="BM322" i="31" s="1"/>
  <c r="BM323" i="21"/>
  <c r="BR116" i="27"/>
  <c r="BR117" i="21"/>
  <c r="BM141" i="21" s="1"/>
  <c r="AD348" i="21"/>
  <c r="AD347" i="27"/>
  <c r="AD347" i="31" s="1"/>
  <c r="BM300" i="27"/>
  <c r="BM300" i="31" s="1"/>
  <c r="BO325" i="20"/>
  <c r="BM301" i="21"/>
  <c r="BS345" i="27"/>
  <c r="BS345" i="31" s="1"/>
  <c r="BS346" i="21"/>
  <c r="BN255" i="27"/>
  <c r="BS231" i="31"/>
  <c r="BN255" i="31" s="1"/>
  <c r="BQ344" i="27"/>
  <c r="BQ344" i="31" s="1"/>
  <c r="BQ345" i="21"/>
  <c r="AC349" i="27"/>
  <c r="AC349" i="31" s="1"/>
  <c r="AC350" i="21"/>
  <c r="BP345" i="21"/>
  <c r="BP344" i="27"/>
  <c r="BP344" i="31" s="1"/>
  <c r="BT348" i="20"/>
  <c r="BP323" i="27"/>
  <c r="BP323" i="31" s="1"/>
  <c r="BP324" i="21"/>
  <c r="BS233" i="21"/>
  <c r="BN257" i="21" s="1"/>
  <c r="BS232" i="27"/>
  <c r="BN258" i="20"/>
  <c r="BN281" i="20" s="1"/>
  <c r="AA325" i="27"/>
  <c r="AA325" i="31" s="1"/>
  <c r="AE350" i="20"/>
  <c r="AA326" i="21"/>
  <c r="BQ115" i="31"/>
  <c r="BL139" i="31" s="1"/>
  <c r="BL139" i="27"/>
  <c r="BM279" i="21"/>
  <c r="BM303" i="20"/>
  <c r="BM278" i="27"/>
  <c r="BM278" i="31" s="1"/>
  <c r="BL301" i="21"/>
  <c r="BL300" i="27"/>
  <c r="BL300" i="31" s="1"/>
  <c r="BN325" i="20"/>
  <c r="AB328" i="20"/>
  <c r="Z303" i="27"/>
  <c r="Z303" i="31" s="1"/>
  <c r="Z304" i="21"/>
  <c r="BR115" i="31"/>
  <c r="BM139" i="31" s="1"/>
  <c r="BM139" i="27"/>
  <c r="BR347" i="20"/>
  <c r="BN322" i="27"/>
  <c r="BN322" i="31" s="1"/>
  <c r="BN323" i="21"/>
  <c r="BN278" i="27"/>
  <c r="BN278" i="31" s="1"/>
  <c r="BN279" i="21"/>
  <c r="BN303" i="20"/>
  <c r="BM255" i="27"/>
  <c r="BR231" i="31"/>
  <c r="BM255" i="31" s="1"/>
  <c r="BE72" i="27"/>
  <c r="BE73" i="27" s="1"/>
  <c r="BE72" i="31"/>
  <c r="BM326" i="21"/>
  <c r="BI117" i="21"/>
  <c r="BD141" i="21" s="1"/>
  <c r="Z72" i="27"/>
  <c r="Z73" i="27" s="1"/>
  <c r="BD325" i="20"/>
  <c r="BH346" i="8"/>
  <c r="BH348" i="20" s="1"/>
  <c r="AW324" i="20"/>
  <c r="BA345" i="8"/>
  <c r="BA347" i="20" s="1"/>
  <c r="BI118" i="8"/>
  <c r="AY94" i="9"/>
  <c r="AW72" i="9"/>
  <c r="BI94" i="9"/>
  <c r="BG72" i="9"/>
  <c r="BH210" i="27"/>
  <c r="BH210" i="31" s="1"/>
  <c r="BH211" i="21"/>
  <c r="AH93" i="27"/>
  <c r="AH93" i="31" s="1"/>
  <c r="AH94" i="21"/>
  <c r="BK118" i="8"/>
  <c r="AJ139" i="27"/>
  <c r="AO115" i="31"/>
  <c r="AJ139" i="31" s="1"/>
  <c r="AF322" i="21"/>
  <c r="AF321" i="27"/>
  <c r="AF321" i="31" s="1"/>
  <c r="BJ190" i="20"/>
  <c r="BJ191" i="20" s="1"/>
  <c r="AG280" i="20"/>
  <c r="AG301" i="8"/>
  <c r="AQ234" i="20"/>
  <c r="AL258" i="20" s="1"/>
  <c r="AL256" i="8"/>
  <c r="AL279" i="8" s="1"/>
  <c r="BJ212" i="20"/>
  <c r="BJ211" i="8"/>
  <c r="BN233" i="8"/>
  <c r="BI280" i="20"/>
  <c r="BI301" i="8"/>
  <c r="BE278" i="27"/>
  <c r="BE278" i="31" s="1"/>
  <c r="BE279" i="21"/>
  <c r="BI96" i="20"/>
  <c r="BM117" i="8"/>
  <c r="BI95" i="8"/>
  <c r="AZ323" i="8"/>
  <c r="AX302" i="20"/>
  <c r="AX301" i="21" s="1"/>
  <c r="AL323" i="8"/>
  <c r="AJ302" i="20"/>
  <c r="BH321" i="27"/>
  <c r="BH321" i="31" s="1"/>
  <c r="BH322" i="21"/>
  <c r="Y73" i="34"/>
  <c r="Y151" i="34" s="1"/>
  <c r="AA325" i="20"/>
  <c r="AE346" i="8"/>
  <c r="AE348" i="20" s="1"/>
  <c r="AU299" i="27"/>
  <c r="AU299" i="31" s="1"/>
  <c r="AU300" i="21"/>
  <c r="AZ345" i="21"/>
  <c r="AZ344" i="27"/>
  <c r="AZ344" i="31" s="1"/>
  <c r="Z140" i="27"/>
  <c r="AE116" i="31"/>
  <c r="Z140" i="31" s="1"/>
  <c r="AU72" i="21"/>
  <c r="AU73" i="21" s="1"/>
  <c r="AU74" i="21" s="1"/>
  <c r="AU71" i="27"/>
  <c r="AU74" i="20"/>
  <c r="AU75" i="20" s="1"/>
  <c r="BG324" i="20"/>
  <c r="BK345" i="8"/>
  <c r="BK347" i="20" s="1"/>
  <c r="AI95" i="9"/>
  <c r="AX322" i="21"/>
  <c r="AS96" i="21"/>
  <c r="AS97" i="21" s="1"/>
  <c r="BE323" i="21"/>
  <c r="BE322" i="27"/>
  <c r="BE322" i="31" s="1"/>
  <c r="AK115" i="31"/>
  <c r="AF139" i="31" s="1"/>
  <c r="AF139" i="27"/>
  <c r="BL235" i="20"/>
  <c r="BL236" i="20" s="1"/>
  <c r="BG257" i="8"/>
  <c r="BG280" i="8" s="1"/>
  <c r="BG281" i="8" s="1"/>
  <c r="BG257" i="20"/>
  <c r="BL231" i="27"/>
  <c r="BL232" i="21"/>
  <c r="BG256" i="21" s="1"/>
  <c r="AG257" i="20"/>
  <c r="AL231" i="27"/>
  <c r="AL232" i="21"/>
  <c r="AG256" i="21" s="1"/>
  <c r="BH190" i="20"/>
  <c r="BH191" i="20" s="1"/>
  <c r="BG72" i="21"/>
  <c r="BG73" i="21" s="1"/>
  <c r="BG74" i="21" s="1"/>
  <c r="BG71" i="27"/>
  <c r="BG74" i="20"/>
  <c r="BG75" i="20" s="1"/>
  <c r="BA115" i="31"/>
  <c r="AV139" i="31" s="1"/>
  <c r="AV139" i="27"/>
  <c r="BB231" i="27"/>
  <c r="BB232" i="21"/>
  <c r="AW256" i="21" s="1"/>
  <c r="AW257" i="20"/>
  <c r="BH93" i="27"/>
  <c r="BH93" i="31" s="1"/>
  <c r="BH94" i="21"/>
  <c r="AJ322" i="21"/>
  <c r="AJ321" i="27"/>
  <c r="AJ321" i="31" s="1"/>
  <c r="BI210" i="21"/>
  <c r="BI209" i="27"/>
  <c r="BI209" i="31" s="1"/>
  <c r="AV321" i="27"/>
  <c r="AV321" i="31" s="1"/>
  <c r="AV322" i="21"/>
  <c r="AM95" i="8"/>
  <c r="AQ117" i="8"/>
  <c r="AM96" i="20"/>
  <c r="AY48" i="31"/>
  <c r="AY49" i="31" s="1"/>
  <c r="AY49" i="27"/>
  <c r="AY50" i="27" s="1"/>
  <c r="AL117" i="21"/>
  <c r="AG141" i="21" s="1"/>
  <c r="AL116" i="27"/>
  <c r="AJ345" i="21"/>
  <c r="AJ344" i="27"/>
  <c r="AJ344" i="31" s="1"/>
  <c r="BP233" i="8"/>
  <c r="BL212" i="20"/>
  <c r="BL211" i="8"/>
  <c r="AJ278" i="21"/>
  <c r="AJ277" i="27"/>
  <c r="AJ277" i="31" s="1"/>
  <c r="AT323" i="8"/>
  <c r="AR302" i="20"/>
  <c r="AR301" i="21" s="1"/>
  <c r="BF302" i="8"/>
  <c r="BF281" i="20"/>
  <c r="BF73" i="21"/>
  <c r="BF74" i="21" s="1"/>
  <c r="AY234" i="20"/>
  <c r="AT258" i="20" s="1"/>
  <c r="AT256" i="8"/>
  <c r="AT279" i="8" s="1"/>
  <c r="AR233" i="8"/>
  <c r="AN212" i="20"/>
  <c r="AN213" i="20" s="1"/>
  <c r="AN214" i="20" s="1"/>
  <c r="AN211" i="8"/>
  <c r="BJ116" i="31"/>
  <c r="BE140" i="31" s="1"/>
  <c r="BE140" i="27"/>
  <c r="BI346" i="21"/>
  <c r="BI345" i="27"/>
  <c r="BI345" i="31" s="1"/>
  <c r="AF232" i="27"/>
  <c r="AF233" i="21"/>
  <c r="AA257" i="21" s="1"/>
  <c r="AA258" i="20"/>
  <c r="AT93" i="27"/>
  <c r="AT93" i="31" s="1"/>
  <c r="AT94" i="21"/>
  <c r="BA94" i="9"/>
  <c r="AY72" i="9"/>
  <c r="BG280" i="20"/>
  <c r="BG301" i="8"/>
  <c r="AX139" i="27"/>
  <c r="BC115" i="31"/>
  <c r="AX139" i="31" s="1"/>
  <c r="AS324" i="20"/>
  <c r="AW345" i="8"/>
  <c r="AW347" i="20" s="1"/>
  <c r="AZ233" i="8"/>
  <c r="AV212" i="20"/>
  <c r="AV213" i="20" s="1"/>
  <c r="AV214" i="20" s="1"/>
  <c r="AV211" i="8"/>
  <c r="AR139" i="27"/>
  <c r="AW115" i="31"/>
  <c r="AR139" i="31" s="1"/>
  <c r="BK94" i="9"/>
  <c r="BI72" i="9"/>
  <c r="BM115" i="31"/>
  <c r="BH139" i="31" s="1"/>
  <c r="BH139" i="27"/>
  <c r="AZ94" i="21"/>
  <c r="AZ93" i="27"/>
  <c r="AZ93" i="31" s="1"/>
  <c r="AS48" i="31"/>
  <c r="AS49" i="31" s="1"/>
  <c r="AS49" i="27"/>
  <c r="AS50" i="27" s="1"/>
  <c r="BK115" i="31"/>
  <c r="BF139" i="31" s="1"/>
  <c r="BF139" i="27"/>
  <c r="AW280" i="20"/>
  <c r="AW301" i="8"/>
  <c r="BL116" i="27"/>
  <c r="BL117" i="21"/>
  <c r="BG141" i="21" s="1"/>
  <c r="BJ323" i="8"/>
  <c r="BH302" i="20"/>
  <c r="AN344" i="27"/>
  <c r="AN344" i="31" s="1"/>
  <c r="AN345" i="21"/>
  <c r="AB324" i="8"/>
  <c r="Z303" i="20"/>
  <c r="BM234" i="20"/>
  <c r="BH256" i="8"/>
  <c r="BH279" i="8" s="1"/>
  <c r="AK71" i="27"/>
  <c r="AK72" i="21"/>
  <c r="AK73" i="21" s="1"/>
  <c r="AK74" i="21" s="1"/>
  <c r="AK74" i="20"/>
  <c r="AK75" i="20" s="1"/>
  <c r="AW210" i="21"/>
  <c r="AW209" i="27"/>
  <c r="AW209" i="31" s="1"/>
  <c r="BI118" i="21"/>
  <c r="BI117" i="27"/>
  <c r="BE303" i="20"/>
  <c r="BG324" i="8"/>
  <c r="AK48" i="31"/>
  <c r="AK49" i="31" s="1"/>
  <c r="AK49" i="27"/>
  <c r="AK50" i="27" s="1"/>
  <c r="AA281" i="20"/>
  <c r="AA302" i="8"/>
  <c r="AX117" i="21"/>
  <c r="AS141" i="21" s="1"/>
  <c r="AX116" i="27"/>
  <c r="AY345" i="8"/>
  <c r="AY347" i="20" s="1"/>
  <c r="AU324" i="20"/>
  <c r="AX231" i="27"/>
  <c r="AX232" i="21"/>
  <c r="AS256" i="21" s="1"/>
  <c r="AS257" i="20"/>
  <c r="BE257" i="8"/>
  <c r="BE280" i="8" s="1"/>
  <c r="BE281" i="8" s="1"/>
  <c r="BJ235" i="20"/>
  <c r="BJ236" i="20" s="1"/>
  <c r="BB233" i="8"/>
  <c r="AX212" i="20"/>
  <c r="AX213" i="20" s="1"/>
  <c r="AX214" i="20" s="1"/>
  <c r="AX211" i="8"/>
  <c r="AX93" i="27"/>
  <c r="AX93" i="31" s="1"/>
  <c r="AX94" i="21"/>
  <c r="AB257" i="8"/>
  <c r="AB280" i="8" s="1"/>
  <c r="AG235" i="20"/>
  <c r="AB259" i="20" s="1"/>
  <c r="AI96" i="20"/>
  <c r="AM117" i="8"/>
  <c r="AQ299" i="27"/>
  <c r="AQ299" i="31" s="1"/>
  <c r="AQ300" i="21"/>
  <c r="AE299" i="27"/>
  <c r="AE299" i="31" s="1"/>
  <c r="AE300" i="21"/>
  <c r="AX344" i="27"/>
  <c r="AX344" i="31" s="1"/>
  <c r="AX345" i="21"/>
  <c r="AY280" i="20"/>
  <c r="AY279" i="21" s="1"/>
  <c r="AY301" i="8"/>
  <c r="BD117" i="21"/>
  <c r="AY141" i="21" s="1"/>
  <c r="BD116" i="27"/>
  <c r="BB212" i="20"/>
  <c r="BB213" i="20" s="1"/>
  <c r="BB214" i="20" s="1"/>
  <c r="BF233" i="8"/>
  <c r="BB211" i="8"/>
  <c r="BH278" i="21"/>
  <c r="BH277" i="27"/>
  <c r="BH277" i="31" s="1"/>
  <c r="AL94" i="21"/>
  <c r="AL93" i="27"/>
  <c r="AL93" i="31" s="1"/>
  <c r="BN116" i="27"/>
  <c r="BN117" i="21"/>
  <c r="BI141" i="21" s="1"/>
  <c r="Z106" i="34"/>
  <c r="Z108" i="34" s="1"/>
  <c r="Z30" i="34"/>
  <c r="AU48" i="31"/>
  <c r="AU49" i="31" s="1"/>
  <c r="AU49" i="27"/>
  <c r="AU50" i="27" s="1"/>
  <c r="BK230" i="31"/>
  <c r="BF254" i="31" s="1"/>
  <c r="BF254" i="27"/>
  <c r="BA234" i="20"/>
  <c r="AV256" i="8"/>
  <c r="AV279" i="8" s="1"/>
  <c r="BI324" i="20"/>
  <c r="BM345" i="8"/>
  <c r="BM347" i="20" s="1"/>
  <c r="BI257" i="20"/>
  <c r="BN232" i="21"/>
  <c r="BI256" i="21" s="1"/>
  <c r="BN231" i="27"/>
  <c r="BM230" i="31"/>
  <c r="BH254" i="31" s="1"/>
  <c r="BH254" i="27"/>
  <c r="Y301" i="21"/>
  <c r="Y300" i="27"/>
  <c r="Y300" i="31" s="1"/>
  <c r="BK118" i="21"/>
  <c r="BF142" i="21" s="1"/>
  <c r="AM94" i="9"/>
  <c r="AK72" i="9"/>
  <c r="BG346" i="21"/>
  <c r="BG345" i="27"/>
  <c r="BG345" i="31" s="1"/>
  <c r="BK210" i="21"/>
  <c r="BK209" i="27"/>
  <c r="BK209" i="31" s="1"/>
  <c r="AS299" i="27"/>
  <c r="AS299" i="31" s="1"/>
  <c r="AS300" i="21"/>
  <c r="AS301" i="8"/>
  <c r="AS280" i="20"/>
  <c r="BF210" i="27"/>
  <c r="BF210" i="31" s="1"/>
  <c r="BF211" i="21"/>
  <c r="BB117" i="21"/>
  <c r="AW141" i="21" s="1"/>
  <c r="BB116" i="27"/>
  <c r="AG71" i="27"/>
  <c r="AG72" i="21"/>
  <c r="AG73" i="21" s="1"/>
  <c r="AG74" i="21" s="1"/>
  <c r="AG324" i="20"/>
  <c r="AK345" i="8"/>
  <c r="AK347" i="20" s="1"/>
  <c r="AT321" i="27"/>
  <c r="AT321" i="31" s="1"/>
  <c r="AT322" i="21"/>
  <c r="BC303" i="20"/>
  <c r="BE324" i="8"/>
  <c r="AN233" i="8"/>
  <c r="AJ212" i="20"/>
  <c r="AJ213" i="20" s="1"/>
  <c r="AJ214" i="20" s="1"/>
  <c r="AJ211" i="8"/>
  <c r="AV323" i="8"/>
  <c r="AT302" i="20"/>
  <c r="AT300" i="27" s="1"/>
  <c r="AT300" i="31" s="1"/>
  <c r="AW48" i="31"/>
  <c r="AW49" i="31" s="1"/>
  <c r="AW49" i="27"/>
  <c r="AW50" i="27" s="1"/>
  <c r="BJ93" i="27"/>
  <c r="BJ93" i="31" s="1"/>
  <c r="BJ94" i="21"/>
  <c r="AW71" i="27"/>
  <c r="AW72" i="21"/>
  <c r="AW73" i="21" s="1"/>
  <c r="AW74" i="21" s="1"/>
  <c r="AW74" i="20"/>
  <c r="AW75" i="20" s="1"/>
  <c r="BF302" i="20"/>
  <c r="BH323" i="8"/>
  <c r="AD345" i="27"/>
  <c r="AD345" i="31" s="1"/>
  <c r="AD346" i="21"/>
  <c r="AY324" i="20"/>
  <c r="BC345" i="8"/>
  <c r="BC347" i="20" s="1"/>
  <c r="BI48" i="31"/>
  <c r="BI49" i="31" s="1"/>
  <c r="BI49" i="27"/>
  <c r="BI50" i="27" s="1"/>
  <c r="BK120" i="20"/>
  <c r="BK121" i="20" s="1"/>
  <c r="AO345" i="8"/>
  <c r="AO347" i="20" s="1"/>
  <c r="AK324" i="20"/>
  <c r="AK322" i="27" s="1"/>
  <c r="AK322" i="31" s="1"/>
  <c r="AV277" i="27"/>
  <c r="AV277" i="31" s="1"/>
  <c r="AV278" i="21"/>
  <c r="AM234" i="20"/>
  <c r="AH256" i="8"/>
  <c r="AH279" i="8" s="1"/>
  <c r="BC322" i="27"/>
  <c r="BC322" i="31" s="1"/>
  <c r="BC323" i="21"/>
  <c r="AY72" i="21"/>
  <c r="AY73" i="21" s="1"/>
  <c r="AY74" i="21" s="1"/>
  <c r="AY71" i="27"/>
  <c r="AY74" i="20"/>
  <c r="AY75" i="20" s="1"/>
  <c r="BJ256" i="8"/>
  <c r="BJ279" i="8" s="1"/>
  <c r="BO234" i="20"/>
  <c r="AU301" i="8"/>
  <c r="AU280" i="20"/>
  <c r="BE255" i="27"/>
  <c r="BJ231" i="31"/>
  <c r="BE255" i="31" s="1"/>
  <c r="AY209" i="27"/>
  <c r="AY209" i="31" s="1"/>
  <c r="AY210" i="21"/>
  <c r="AP231" i="27"/>
  <c r="AK257" i="20"/>
  <c r="AP232" i="21"/>
  <c r="AK256" i="21" s="1"/>
  <c r="AV94" i="21"/>
  <c r="AV93" i="27"/>
  <c r="AV93" i="31" s="1"/>
  <c r="BK96" i="20"/>
  <c r="BO117" i="8"/>
  <c r="BK95" i="8"/>
  <c r="AZ212" i="20"/>
  <c r="AZ213" i="20" s="1"/>
  <c r="AZ214" i="20" s="1"/>
  <c r="BD233" i="8"/>
  <c r="AZ211" i="8"/>
  <c r="AY117" i="8"/>
  <c r="AU96" i="20"/>
  <c r="AU95" i="8"/>
  <c r="BE234" i="20"/>
  <c r="AZ256" i="8"/>
  <c r="AZ279" i="8" s="1"/>
  <c r="AB94" i="27"/>
  <c r="AB94" i="31" s="1"/>
  <c r="AB95" i="21"/>
  <c r="AU94" i="9"/>
  <c r="AS72" i="9"/>
  <c r="BC117" i="8"/>
  <c r="AY96" i="20"/>
  <c r="AY95" i="8"/>
  <c r="AW94" i="9"/>
  <c r="AU72" i="9"/>
  <c r="BF277" i="27"/>
  <c r="BF277" i="31" s="1"/>
  <c r="BF278" i="21"/>
  <c r="BI233" i="21"/>
  <c r="BD257" i="21" s="1"/>
  <c r="BD258" i="20"/>
  <c r="BI232" i="27"/>
  <c r="AV254" i="27"/>
  <c r="BA230" i="31"/>
  <c r="AV254" i="31" s="1"/>
  <c r="BL345" i="21"/>
  <c r="BL344" i="27"/>
  <c r="BL344" i="31" s="1"/>
  <c r="BJ346" i="8"/>
  <c r="BJ348" i="20" s="1"/>
  <c r="BF325" i="20"/>
  <c r="BD302" i="8"/>
  <c r="BD281" i="20"/>
  <c r="AV302" i="20"/>
  <c r="AX323" i="8"/>
  <c r="AI209" i="27"/>
  <c r="AI209" i="31" s="1"/>
  <c r="AI210" i="21"/>
  <c r="Z322" i="27"/>
  <c r="Z322" i="31" s="1"/>
  <c r="Z323" i="21"/>
  <c r="BE117" i="8"/>
  <c r="BA96" i="20"/>
  <c r="BA95" i="8"/>
  <c r="AW300" i="21"/>
  <c r="AW299" i="27"/>
  <c r="AW299" i="31" s="1"/>
  <c r="BH116" i="31"/>
  <c r="BC140" i="31" s="1"/>
  <c r="BC140" i="27"/>
  <c r="AU257" i="20"/>
  <c r="AZ231" i="27"/>
  <c r="AZ232" i="21"/>
  <c r="AU256" i="21" s="1"/>
  <c r="BG300" i="21"/>
  <c r="BG299" i="27"/>
  <c r="BG299" i="31" s="1"/>
  <c r="BG48" i="31"/>
  <c r="BG49" i="31" s="1"/>
  <c r="BG49" i="27"/>
  <c r="BG50" i="27" s="1"/>
  <c r="BE95" i="21"/>
  <c r="BE96" i="21" s="1"/>
  <c r="BE97" i="21" s="1"/>
  <c r="BE94" i="27"/>
  <c r="BE94" i="31" s="1"/>
  <c r="BB300" i="27"/>
  <c r="BB300" i="31" s="1"/>
  <c r="BB301" i="21"/>
  <c r="AX256" i="8"/>
  <c r="AX279" i="8" s="1"/>
  <c r="BC234" i="20"/>
  <c r="AK301" i="8"/>
  <c r="AK280" i="20"/>
  <c r="AZ116" i="27"/>
  <c r="AZ117" i="21"/>
  <c r="AU141" i="21" s="1"/>
  <c r="AJ254" i="27"/>
  <c r="AO230" i="31"/>
  <c r="AJ254" i="31" s="1"/>
  <c r="BG95" i="21"/>
  <c r="BG96" i="21" s="1"/>
  <c r="BG97" i="21" s="1"/>
  <c r="BG94" i="27"/>
  <c r="BG94" i="31" s="1"/>
  <c r="BI72" i="21"/>
  <c r="BI73" i="21" s="1"/>
  <c r="BI74" i="21" s="1"/>
  <c r="BI71" i="27"/>
  <c r="BI74" i="20"/>
  <c r="BI75" i="20" s="1"/>
  <c r="BA117" i="8"/>
  <c r="AW96" i="20"/>
  <c r="AW95" i="8"/>
  <c r="AS72" i="21"/>
  <c r="AS73" i="21" s="1"/>
  <c r="AS74" i="21" s="1"/>
  <c r="AS71" i="27"/>
  <c r="AS74" i="20"/>
  <c r="AS75" i="20" s="1"/>
  <c r="BA210" i="21"/>
  <c r="BA209" i="27"/>
  <c r="BA209" i="31" s="1"/>
  <c r="AY115" i="31"/>
  <c r="AT139" i="31" s="1"/>
  <c r="AT139" i="27"/>
  <c r="BE300" i="21"/>
  <c r="BE299" i="27"/>
  <c r="BE299" i="31" s="1"/>
  <c r="BD301" i="21"/>
  <c r="BD300" i="27"/>
  <c r="BD300" i="31" s="1"/>
  <c r="BF258" i="20"/>
  <c r="BK233" i="21"/>
  <c r="BF257" i="21" s="1"/>
  <c r="BK232" i="27"/>
  <c r="AH323" i="8"/>
  <c r="AF302" i="20"/>
  <c r="BH141" i="21"/>
  <c r="AN255" i="27"/>
  <c r="AS231" i="31"/>
  <c r="AN255" i="31" s="1"/>
  <c r="AD302" i="8"/>
  <c r="AD281" i="20"/>
  <c r="X341" i="21"/>
  <c r="X351" i="21" s="1"/>
  <c r="X352" i="21" s="1"/>
  <c r="X340" i="27"/>
  <c r="X350" i="9"/>
  <c r="AB257" i="20"/>
  <c r="AH301" i="8"/>
  <c r="AH280" i="20"/>
  <c r="AJ71" i="31"/>
  <c r="AJ72" i="31" s="1"/>
  <c r="AJ72" i="27"/>
  <c r="AJ73" i="27" s="1"/>
  <c r="BH274" i="31"/>
  <c r="X140" i="21"/>
  <c r="AC119" i="21"/>
  <c r="AK257" i="8"/>
  <c r="AK280" i="8" s="1"/>
  <c r="AP235" i="20"/>
  <c r="AP234" i="8"/>
  <c r="AK258" i="8" s="1"/>
  <c r="BG325" i="20"/>
  <c r="BK346" i="8"/>
  <c r="AK250" i="31"/>
  <c r="AK117" i="27"/>
  <c r="AK118" i="21"/>
  <c r="AK120" i="20"/>
  <c r="AK121" i="20" s="1"/>
  <c r="BH251" i="31"/>
  <c r="AJ281" i="20"/>
  <c r="AJ302" i="8"/>
  <c r="AQ258" i="20"/>
  <c r="AV232" i="27"/>
  <c r="AV233" i="21"/>
  <c r="AQ257" i="21" s="1"/>
  <c r="AP295" i="31"/>
  <c r="BJ117" i="9"/>
  <c r="BF95" i="9"/>
  <c r="BI298" i="27"/>
  <c r="BI299" i="21"/>
  <c r="AP252" i="21"/>
  <c r="AR303" i="20"/>
  <c r="AT324" i="8"/>
  <c r="BS350" i="21"/>
  <c r="BS349" i="27"/>
  <c r="BS349" i="31" s="1"/>
  <c r="AC204" i="31"/>
  <c r="AO273" i="31"/>
  <c r="BC344" i="21"/>
  <c r="BC343" i="27"/>
  <c r="BC343" i="31" s="1"/>
  <c r="Y252" i="9"/>
  <c r="Y275" i="9" s="1"/>
  <c r="AD228" i="27"/>
  <c r="AD229" i="21"/>
  <c r="AR117" i="9"/>
  <c r="AN95" i="9"/>
  <c r="AE281" i="20"/>
  <c r="AE302" i="8"/>
  <c r="Z256" i="8"/>
  <c r="Z279" i="8" s="1"/>
  <c r="AE234" i="20"/>
  <c r="AE234" i="8"/>
  <c r="Z258" i="8" s="1"/>
  <c r="W162" i="21"/>
  <c r="W166" i="21" s="1"/>
  <c r="W167" i="21" s="1"/>
  <c r="W184" i="9"/>
  <c r="W161" i="27"/>
  <c r="W165" i="9"/>
  <c r="Y184" i="21"/>
  <c r="AA206" i="9"/>
  <c r="Y183" i="27"/>
  <c r="BA229" i="9"/>
  <c r="AW207" i="21"/>
  <c r="AW206" i="27"/>
  <c r="AQ296" i="27"/>
  <c r="AQ297" i="21"/>
  <c r="AS259" i="20"/>
  <c r="AX236" i="20"/>
  <c r="BF161" i="31"/>
  <c r="AD362" i="24"/>
  <c r="AD363" i="24" s="1"/>
  <c r="AD355" i="24"/>
  <c r="AB296" i="21"/>
  <c r="AB295" i="27"/>
  <c r="BB295" i="31"/>
  <c r="W306" i="20"/>
  <c r="W307" i="20" s="1"/>
  <c r="W355" i="20" s="1"/>
  <c r="AO95" i="27"/>
  <c r="AO96" i="27" s="1"/>
  <c r="Z339" i="31"/>
  <c r="AE345" i="8"/>
  <c r="AE347" i="20" s="1"/>
  <c r="AA324" i="20"/>
  <c r="AN278" i="27"/>
  <c r="AN278" i="31" s="1"/>
  <c r="AN279" i="21"/>
  <c r="AW258" i="20"/>
  <c r="BB232" i="27"/>
  <c r="BB233" i="21"/>
  <c r="AW257" i="21" s="1"/>
  <c r="W251" i="21"/>
  <c r="AJ295" i="31"/>
  <c r="BD161" i="31"/>
  <c r="BB140" i="9"/>
  <c r="BB163" i="9" s="1"/>
  <c r="BG118" i="9"/>
  <c r="BB142" i="9" s="1"/>
  <c r="BQ348" i="27"/>
  <c r="BQ348" i="31" s="1"/>
  <c r="AC94" i="9"/>
  <c r="AA72" i="9"/>
  <c r="BA342" i="9"/>
  <c r="AW319" i="27"/>
  <c r="AW320" i="21"/>
  <c r="AT117" i="9"/>
  <c r="AP95" i="9"/>
  <c r="BH119" i="20"/>
  <c r="BH118" i="8"/>
  <c r="BC213" i="20"/>
  <c r="BC214" i="20" s="1"/>
  <c r="BN326" i="20"/>
  <c r="BR347" i="8"/>
  <c r="BN327" i="8"/>
  <c r="BR120" i="20"/>
  <c r="BR121" i="20" s="1"/>
  <c r="BR118" i="21"/>
  <c r="BR117" i="27"/>
  <c r="BA140" i="21"/>
  <c r="AJ117" i="9"/>
  <c r="AF95" i="9"/>
  <c r="X283" i="20"/>
  <c r="X284" i="20" s="1"/>
  <c r="AH345" i="27"/>
  <c r="AH345" i="31" s="1"/>
  <c r="AH346" i="21"/>
  <c r="AU340" i="31"/>
  <c r="BG213" i="20"/>
  <c r="BG214" i="20" s="1"/>
  <c r="AR141" i="9"/>
  <c r="AR164" i="9" s="1"/>
  <c r="AW118" i="9"/>
  <c r="AR142" i="9" s="1"/>
  <c r="AS252" i="9"/>
  <c r="AS275" i="9" s="1"/>
  <c r="AX229" i="21"/>
  <c r="AX228" i="27"/>
  <c r="AM209" i="9"/>
  <c r="AK186" i="27"/>
  <c r="AK186" i="31" s="1"/>
  <c r="AK187" i="21"/>
  <c r="AH252" i="21"/>
  <c r="AB229" i="9"/>
  <c r="V126" i="34"/>
  <c r="V132" i="34" s="1"/>
  <c r="X206" i="27"/>
  <c r="X207" i="21"/>
  <c r="X212" i="21" s="1"/>
  <c r="X213" i="21" s="1"/>
  <c r="X211" i="9"/>
  <c r="R294" i="31"/>
  <c r="R304" i="31" s="1"/>
  <c r="R352" i="31" s="1"/>
  <c r="R354" i="31" s="1"/>
  <c r="R356" i="31" s="1"/>
  <c r="R357" i="31" s="1"/>
  <c r="R304" i="27"/>
  <c r="R305" i="27" s="1"/>
  <c r="R352" i="27" s="1"/>
  <c r="R354" i="27" s="1"/>
  <c r="AW346" i="8"/>
  <c r="AW348" i="20" s="1"/>
  <c r="AS325" i="20"/>
  <c r="AF257" i="20"/>
  <c r="AK231" i="27"/>
  <c r="AK232" i="21"/>
  <c r="AF256" i="21" s="1"/>
  <c r="X236" i="21"/>
  <c r="S259" i="21"/>
  <c r="BD320" i="9"/>
  <c r="BB297" i="9"/>
  <c r="BB275" i="21"/>
  <c r="BB274" i="27"/>
  <c r="BA302" i="8"/>
  <c r="BA281" i="20"/>
  <c r="AB71" i="27"/>
  <c r="AB72" i="21"/>
  <c r="AB73" i="21" s="1"/>
  <c r="AB74" i="21" s="1"/>
  <c r="AB74" i="20"/>
  <c r="AB75" i="20" s="1"/>
  <c r="AP140" i="27"/>
  <c r="AU116" i="31"/>
  <c r="AP140" i="31" s="1"/>
  <c r="AU118" i="27"/>
  <c r="BJ253" i="9"/>
  <c r="BJ276" i="9" s="1"/>
  <c r="BO230" i="21"/>
  <c r="BO229" i="27"/>
  <c r="BF119" i="20"/>
  <c r="BF118" i="8"/>
  <c r="BA185" i="9"/>
  <c r="BA163" i="21"/>
  <c r="BA162" i="27"/>
  <c r="BI319" i="31"/>
  <c r="BC346" i="8"/>
  <c r="BC348" i="20" s="1"/>
  <c r="AY325" i="20"/>
  <c r="BK235" i="20"/>
  <c r="BF257" i="8"/>
  <c r="BF280" i="8" s="1"/>
  <c r="BK234" i="8"/>
  <c r="BF258" i="8" s="1"/>
  <c r="BD252" i="21"/>
  <c r="BF141" i="27"/>
  <c r="BK117" i="31"/>
  <c r="BF141" i="31" s="1"/>
  <c r="AH94" i="9"/>
  <c r="AF72" i="9"/>
  <c r="BR237" i="20"/>
  <c r="BM260" i="20"/>
  <c r="AF117" i="31"/>
  <c r="AA141" i="27"/>
  <c r="BB207" i="9"/>
  <c r="AZ185" i="21"/>
  <c r="AZ184" i="27"/>
  <c r="AR323" i="9"/>
  <c r="AV346" i="9" s="1"/>
  <c r="AV347" i="21" s="1"/>
  <c r="AP300" i="9"/>
  <c r="AP277" i="27"/>
  <c r="AP277" i="31" s="1"/>
  <c r="AP278" i="21"/>
  <c r="AV95" i="21"/>
  <c r="AV94" i="27"/>
  <c r="AV97" i="20"/>
  <c r="AV98" i="20" s="1"/>
  <c r="AJ320" i="9"/>
  <c r="AH297" i="9"/>
  <c r="AH274" i="27"/>
  <c r="AH275" i="21"/>
  <c r="AV236" i="20"/>
  <c r="BB303" i="20"/>
  <c r="BD324" i="8"/>
  <c r="AP318" i="31"/>
  <c r="AM345" i="27"/>
  <c r="AM345" i="31" s="1"/>
  <c r="AM346" i="21"/>
  <c r="AR327" i="20"/>
  <c r="AV348" i="8"/>
  <c r="AV350" i="20" s="1"/>
  <c r="AB346" i="20"/>
  <c r="AB350" i="8"/>
  <c r="AY273" i="31"/>
  <c r="AJ96" i="20"/>
  <c r="AN117" i="8"/>
  <c r="AJ95" i="8"/>
  <c r="BJ119" i="20"/>
  <c r="BJ118" i="8"/>
  <c r="AB212" i="20"/>
  <c r="AF233" i="8"/>
  <c r="Z52" i="34"/>
  <c r="AB211" i="8"/>
  <c r="BA116" i="31"/>
  <c r="AV140" i="31" s="1"/>
  <c r="AV140" i="27"/>
  <c r="AT95" i="21"/>
  <c r="AT94" i="27"/>
  <c r="AT97" i="20"/>
  <c r="AT98" i="20" s="1"/>
  <c r="AF280" i="20"/>
  <c r="AF301" i="8"/>
  <c r="AA298" i="21"/>
  <c r="AA297" i="27"/>
  <c r="AA297" i="31" s="1"/>
  <c r="AL213" i="20"/>
  <c r="AL214" i="20" s="1"/>
  <c r="BA252" i="9"/>
  <c r="BA275" i="9" s="1"/>
  <c r="BF229" i="21"/>
  <c r="BF228" i="27"/>
  <c r="AK95" i="21"/>
  <c r="AK96" i="21" s="1"/>
  <c r="AK97" i="21" s="1"/>
  <c r="AK94" i="27"/>
  <c r="AK97" i="20"/>
  <c r="AK98" i="20" s="1"/>
  <c r="BF341" i="27"/>
  <c r="BF342" i="21"/>
  <c r="AR94" i="27"/>
  <c r="AV117" i="9"/>
  <c r="AR95" i="9"/>
  <c r="BC297" i="21"/>
  <c r="BC296" i="27"/>
  <c r="AK340" i="31"/>
  <c r="AK301" i="21"/>
  <c r="AK300" i="27"/>
  <c r="AK300" i="31" s="1"/>
  <c r="BB345" i="21"/>
  <c r="BB344" i="27"/>
  <c r="BB344" i="31" s="1"/>
  <c r="BC340" i="31"/>
  <c r="BD303" i="20"/>
  <c r="BF324" i="8"/>
  <c r="BA258" i="20"/>
  <c r="Y318" i="31"/>
  <c r="AH346" i="8"/>
  <c r="AH348" i="20" s="1"/>
  <c r="AD325" i="20"/>
  <c r="AD96" i="20"/>
  <c r="AH117" i="8"/>
  <c r="AD95" i="8"/>
  <c r="AM258" i="20"/>
  <c r="AR233" i="21"/>
  <c r="AM257" i="21" s="1"/>
  <c r="AR232" i="27"/>
  <c r="AL251" i="27"/>
  <c r="AQ227" i="31"/>
  <c r="AD71" i="31"/>
  <c r="AD72" i="31" s="1"/>
  <c r="AD72" i="27"/>
  <c r="AD73" i="27" s="1"/>
  <c r="Z255" i="9"/>
  <c r="Z278" i="9" s="1"/>
  <c r="AE231" i="27"/>
  <c r="AE232" i="21"/>
  <c r="Z256" i="21" s="1"/>
  <c r="AA326" i="9"/>
  <c r="AE349" i="9" s="1"/>
  <c r="Y303" i="9"/>
  <c r="AA363" i="24"/>
  <c r="AG252" i="9"/>
  <c r="AG275" i="9" s="1"/>
  <c r="AL228" i="27"/>
  <c r="AL229" i="21"/>
  <c r="AK347" i="8"/>
  <c r="AK349" i="20" s="1"/>
  <c r="AG326" i="20"/>
  <c r="AN71" i="31"/>
  <c r="AN72" i="31" s="1"/>
  <c r="AN72" i="27"/>
  <c r="AN73" i="27" s="1"/>
  <c r="AZ205" i="31"/>
  <c r="AJ258" i="20"/>
  <c r="AX161" i="31"/>
  <c r="AO252" i="9"/>
  <c r="AO275" i="9" s="1"/>
  <c r="AT228" i="27"/>
  <c r="AT229" i="21"/>
  <c r="AU227" i="31"/>
  <c r="AP251" i="27"/>
  <c r="AR279" i="21"/>
  <c r="AR278" i="27"/>
  <c r="AR278" i="31" s="1"/>
  <c r="BO326" i="27"/>
  <c r="BO326" i="31" s="1"/>
  <c r="BO327" i="21"/>
  <c r="AB251" i="9"/>
  <c r="AB274" i="9" s="1"/>
  <c r="AG227" i="27"/>
  <c r="AG228" i="21"/>
  <c r="AB254" i="9"/>
  <c r="AB277" i="9" s="1"/>
  <c r="AG230" i="27"/>
  <c r="AG231" i="21"/>
  <c r="AB255" i="21" s="1"/>
  <c r="BE207" i="21"/>
  <c r="BI229" i="9"/>
  <c r="BE206" i="27"/>
  <c r="AO296" i="27"/>
  <c r="AO297" i="21"/>
  <c r="BJ347" i="20"/>
  <c r="AL324" i="8"/>
  <c r="AJ303" i="20"/>
  <c r="W139" i="21"/>
  <c r="AB119" i="21"/>
  <c r="AX252" i="21"/>
  <c r="BK162" i="31"/>
  <c r="BK165" i="31" s="1"/>
  <c r="BK165" i="27"/>
  <c r="BK166" i="27" s="1"/>
  <c r="X105" i="34"/>
  <c r="X108" i="34" s="1"/>
  <c r="X30" i="34"/>
  <c r="AT318" i="31"/>
  <c r="AD339" i="31"/>
  <c r="AI94" i="21"/>
  <c r="AI93" i="27"/>
  <c r="AI93" i="31" s="1"/>
  <c r="AK209" i="9"/>
  <c r="AI186" i="27"/>
  <c r="AI186" i="31" s="1"/>
  <c r="AI187" i="21"/>
  <c r="AK232" i="31"/>
  <c r="AF256" i="31" s="1"/>
  <c r="AF256" i="27"/>
  <c r="V204" i="31"/>
  <c r="V211" i="31" s="1"/>
  <c r="V211" i="27"/>
  <c r="V212" i="27" s="1"/>
  <c r="AO95" i="31"/>
  <c r="AA341" i="21"/>
  <c r="AA340" i="27"/>
  <c r="AD182" i="31"/>
  <c r="Y299" i="27"/>
  <c r="Y299" i="31" s="1"/>
  <c r="Y300" i="21"/>
  <c r="AN303" i="20"/>
  <c r="AP324" i="8"/>
  <c r="AY116" i="31"/>
  <c r="AT140" i="31" s="1"/>
  <c r="AT140" i="27"/>
  <c r="AR252" i="21"/>
  <c r="AW281" i="20"/>
  <c r="AW302" i="8"/>
  <c r="AZ117" i="9"/>
  <c r="AV95" i="9"/>
  <c r="BG140" i="21"/>
  <c r="W250" i="27"/>
  <c r="AB226" i="31"/>
  <c r="BH342" i="21"/>
  <c r="BH341" i="27"/>
  <c r="AM340" i="31"/>
  <c r="AE273" i="31"/>
  <c r="AE184" i="31"/>
  <c r="BF207" i="9"/>
  <c r="BD185" i="21"/>
  <c r="BD184" i="27"/>
  <c r="AC317" i="31"/>
  <c r="AI250" i="31"/>
  <c r="AC118" i="9"/>
  <c r="X142" i="9" s="1"/>
  <c r="AQ250" i="31"/>
  <c r="AV278" i="27"/>
  <c r="AV278" i="31" s="1"/>
  <c r="AV279" i="21"/>
  <c r="V272" i="31"/>
  <c r="BG235" i="20"/>
  <c r="BB257" i="8"/>
  <c r="BB280" i="8" s="1"/>
  <c r="BG234" i="8"/>
  <c r="BB258" i="8" s="1"/>
  <c r="BG258" i="20"/>
  <c r="AK183" i="31"/>
  <c r="AR140" i="27"/>
  <c r="AW116" i="31"/>
  <c r="AR140" i="31" s="1"/>
  <c r="AO340" i="31"/>
  <c r="AY301" i="9"/>
  <c r="BA324" i="9"/>
  <c r="BE347" i="9" s="1"/>
  <c r="AO258" i="20"/>
  <c r="AT233" i="21"/>
  <c r="AO257" i="21" s="1"/>
  <c r="AT232" i="27"/>
  <c r="AU281" i="20"/>
  <c r="AU302" i="8"/>
  <c r="V249" i="31"/>
  <c r="AQ252" i="9"/>
  <c r="AQ275" i="9" s="1"/>
  <c r="AV228" i="27"/>
  <c r="AV229" i="21"/>
  <c r="AG296" i="27"/>
  <c r="AG297" i="21"/>
  <c r="AN256" i="9"/>
  <c r="AN279" i="9" s="1"/>
  <c r="AS233" i="21"/>
  <c r="AN257" i="21" s="1"/>
  <c r="AS232" i="27"/>
  <c r="Z249" i="31"/>
  <c r="AV255" i="27"/>
  <c r="BA231" i="31"/>
  <c r="AV255" i="31" s="1"/>
  <c r="AW300" i="27"/>
  <c r="AW300" i="31" s="1"/>
  <c r="AW301" i="21"/>
  <c r="BN94" i="31"/>
  <c r="BN95" i="31" s="1"/>
  <c r="BN95" i="27"/>
  <c r="BN96" i="27" s="1"/>
  <c r="AP302" i="27"/>
  <c r="AP302" i="31" s="1"/>
  <c r="AP303" i="21"/>
  <c r="AX119" i="20"/>
  <c r="AX118" i="8"/>
  <c r="BI342" i="9"/>
  <c r="BE319" i="27"/>
  <c r="BE320" i="21"/>
  <c r="AY340" i="31"/>
  <c r="BD251" i="27"/>
  <c r="BI227" i="31"/>
  <c r="Y72" i="21"/>
  <c r="Y73" i="21" s="1"/>
  <c r="Y74" i="21" s="1"/>
  <c r="AA94" i="9"/>
  <c r="Y72" i="9"/>
  <c r="BP120" i="21"/>
  <c r="BK143" i="21"/>
  <c r="Y257" i="20"/>
  <c r="AD236" i="20"/>
  <c r="V362" i="24"/>
  <c r="V370" i="24" s="1"/>
  <c r="V7" i="19" s="1"/>
  <c r="V11" i="19" s="1"/>
  <c r="V356" i="24"/>
  <c r="V358" i="24" s="1"/>
  <c r="AC93" i="27"/>
  <c r="AC93" i="31" s="1"/>
  <c r="AC94" i="21"/>
  <c r="BE325" i="20"/>
  <c r="BI346" i="8"/>
  <c r="BI348" i="20" s="1"/>
  <c r="V252" i="9"/>
  <c r="V275" i="9" s="1"/>
  <c r="AA228" i="27"/>
  <c r="AA229" i="21"/>
  <c r="AA234" i="9"/>
  <c r="V258" i="9" s="1"/>
  <c r="AY229" i="9"/>
  <c r="AU207" i="21"/>
  <c r="AU206" i="27"/>
  <c r="AZ119" i="20"/>
  <c r="AZ118" i="8"/>
  <c r="AS235" i="20"/>
  <c r="AN257" i="8"/>
  <c r="AN280" i="8" s="1"/>
  <c r="AS234" i="8"/>
  <c r="AN258" i="8" s="1"/>
  <c r="X329" i="20"/>
  <c r="X330" i="20" s="1"/>
  <c r="BN343" i="9"/>
  <c r="BJ320" i="27"/>
  <c r="BJ321" i="21"/>
  <c r="BE342" i="9"/>
  <c r="BA320" i="21"/>
  <c r="BA319" i="27"/>
  <c r="AH72" i="21"/>
  <c r="AH73" i="21" s="1"/>
  <c r="AH74" i="21" s="1"/>
  <c r="AH71" i="27"/>
  <c r="AH74" i="20"/>
  <c r="AH75" i="20" s="1"/>
  <c r="AY162" i="27"/>
  <c r="AY185" i="9"/>
  <c r="AY163" i="21"/>
  <c r="AG273" i="31"/>
  <c r="AP327" i="20"/>
  <c r="AT348" i="8"/>
  <c r="AT350" i="20" s="1"/>
  <c r="BF94" i="27"/>
  <c r="BF95" i="21"/>
  <c r="BF96" i="21" s="1"/>
  <c r="BF97" i="21" s="1"/>
  <c r="BF97" i="20"/>
  <c r="BF98" i="20" s="1"/>
  <c r="Z190" i="20"/>
  <c r="Z191" i="20" s="1"/>
  <c r="BG93" i="31"/>
  <c r="AZ140" i="9"/>
  <c r="AZ163" i="9" s="1"/>
  <c r="BG185" i="9"/>
  <c r="BG163" i="21"/>
  <c r="BG162" i="27"/>
  <c r="BK142" i="27"/>
  <c r="BP119" i="27"/>
  <c r="AV295" i="31"/>
  <c r="AO119" i="20"/>
  <c r="AO118" i="8"/>
  <c r="AT236" i="20"/>
  <c r="AD255" i="27"/>
  <c r="AI231" i="31"/>
  <c r="AD255" i="31" s="1"/>
  <c r="AM325" i="20"/>
  <c r="AQ346" i="8"/>
  <c r="AQ348" i="20" s="1"/>
  <c r="AT252" i="21"/>
  <c r="AM296" i="27"/>
  <c r="AM297" i="21"/>
  <c r="AN252" i="21"/>
  <c r="BG347" i="8"/>
  <c r="BG349" i="20" s="1"/>
  <c r="BC326" i="20"/>
  <c r="AM281" i="20"/>
  <c r="AM302" i="8"/>
  <c r="AY342" i="9"/>
  <c r="AU320" i="21"/>
  <c r="AU319" i="27"/>
  <c r="AL252" i="21"/>
  <c r="AS94" i="31"/>
  <c r="AS95" i="31" s="1"/>
  <c r="AS95" i="27"/>
  <c r="AS96" i="27" s="1"/>
  <c r="AT257" i="8"/>
  <c r="AT280" i="8" s="1"/>
  <c r="AY235" i="20"/>
  <c r="AY234" i="8"/>
  <c r="AT258" i="8" s="1"/>
  <c r="Y341" i="9"/>
  <c r="U318" i="27"/>
  <c r="U319" i="21"/>
  <c r="U328" i="21" s="1"/>
  <c r="U329" i="21" s="1"/>
  <c r="S146" i="34"/>
  <c r="S156" i="34" s="1"/>
  <c r="S158" i="34" s="1"/>
  <c r="S160" i="34" s="1"/>
  <c r="U327" i="9"/>
  <c r="AA356" i="24"/>
  <c r="AA358" i="24" s="1"/>
  <c r="AD303" i="20"/>
  <c r="AF324" i="8"/>
  <c r="AU347" i="27"/>
  <c r="AU347" i="31" s="1"/>
  <c r="AU348" i="21"/>
  <c r="AY252" i="9"/>
  <c r="AY275" i="9" s="1"/>
  <c r="BD228" i="27"/>
  <c r="BD229" i="21"/>
  <c r="AO254" i="9"/>
  <c r="AO277" i="9" s="1"/>
  <c r="AT231" i="21"/>
  <c r="AO255" i="21" s="1"/>
  <c r="AT230" i="27"/>
  <c r="BC250" i="31"/>
  <c r="AA352" i="20"/>
  <c r="AA353" i="20" s="1"/>
  <c r="AY183" i="31"/>
  <c r="AZ207" i="9"/>
  <c r="AX185" i="21"/>
  <c r="AX184" i="27"/>
  <c r="AE228" i="31"/>
  <c r="Z252" i="31" s="1"/>
  <c r="Z252" i="27"/>
  <c r="AD295" i="31"/>
  <c r="AP297" i="9"/>
  <c r="AR320" i="9"/>
  <c r="AP274" i="27"/>
  <c r="AP275" i="21"/>
  <c r="AS250" i="31"/>
  <c r="BD205" i="31"/>
  <c r="BC183" i="31"/>
  <c r="AU342" i="9"/>
  <c r="AQ319" i="27"/>
  <c r="AQ320" i="21"/>
  <c r="BA213" i="20"/>
  <c r="BA214" i="20" s="1"/>
  <c r="AL205" i="31"/>
  <c r="AO250" i="31"/>
  <c r="AK117" i="21"/>
  <c r="AF141" i="21" s="1"/>
  <c r="AK116" i="27"/>
  <c r="AJ278" i="27"/>
  <c r="AJ278" i="31" s="1"/>
  <c r="AJ279" i="21"/>
  <c r="AX251" i="27"/>
  <c r="BC227" i="31"/>
  <c r="AP71" i="31"/>
  <c r="AP72" i="31" s="1"/>
  <c r="AP72" i="27"/>
  <c r="AP73" i="27" s="1"/>
  <c r="Z93" i="27"/>
  <c r="Z94" i="21"/>
  <c r="Z96" i="21" s="1"/>
  <c r="Z97" i="21" s="1"/>
  <c r="Z97" i="20"/>
  <c r="Z98" i="20" s="1"/>
  <c r="BL186" i="9"/>
  <c r="BL165" i="9"/>
  <c r="BL164" i="21"/>
  <c r="BL166" i="21" s="1"/>
  <c r="BL167" i="21" s="1"/>
  <c r="BL163" i="27"/>
  <c r="BH207" i="9"/>
  <c r="BF184" i="27"/>
  <c r="BF185" i="21"/>
  <c r="BJ324" i="8"/>
  <c r="BH303" i="20"/>
  <c r="BL257" i="27"/>
  <c r="BQ233" i="31"/>
  <c r="BL257" i="31" s="1"/>
  <c r="AM116" i="27"/>
  <c r="AM117" i="21"/>
  <c r="AH141" i="21" s="1"/>
  <c r="AA253" i="9"/>
  <c r="AA276" i="9" s="1"/>
  <c r="AF229" i="27"/>
  <c r="AF230" i="21"/>
  <c r="AA254" i="21" s="1"/>
  <c r="AS281" i="20"/>
  <c r="AS302" i="8"/>
  <c r="Z362" i="24"/>
  <c r="Z370" i="24" s="1"/>
  <c r="Z7" i="19" s="1"/>
  <c r="Z11" i="19" s="1"/>
  <c r="Z356" i="24"/>
  <c r="Z358" i="24" s="1"/>
  <c r="AJ228" i="9"/>
  <c r="AF205" i="27"/>
  <c r="AF206" i="21"/>
  <c r="BO325" i="8"/>
  <c r="BM304" i="20"/>
  <c r="BM304" i="8"/>
  <c r="BH117" i="9"/>
  <c r="BD95" i="9"/>
  <c r="AA294" i="31"/>
  <c r="AR251" i="27"/>
  <c r="AW227" i="31"/>
  <c r="AT71" i="31"/>
  <c r="AT72" i="31" s="1"/>
  <c r="AT72" i="27"/>
  <c r="AT73" i="27" s="1"/>
  <c r="AE204" i="31"/>
  <c r="W296" i="9"/>
  <c r="Y319" i="9"/>
  <c r="W274" i="21"/>
  <c r="W273" i="27"/>
  <c r="AX205" i="31"/>
  <c r="AI256" i="8"/>
  <c r="AI279" i="8" s="1"/>
  <c r="AN234" i="20"/>
  <c r="AE296" i="27"/>
  <c r="AE297" i="21"/>
  <c r="AK230" i="9"/>
  <c r="AG208" i="21"/>
  <c r="AG207" i="27"/>
  <c r="AV318" i="31"/>
  <c r="AG341" i="21"/>
  <c r="AG340" i="27"/>
  <c r="BJ97" i="20"/>
  <c r="BJ98" i="20" s="1"/>
  <c r="BJ95" i="21"/>
  <c r="BJ94" i="27"/>
  <c r="AI117" i="9"/>
  <c r="AE95" i="9"/>
  <c r="X185" i="9"/>
  <c r="X162" i="27"/>
  <c r="X165" i="9"/>
  <c r="X163" i="21"/>
  <c r="X166" i="21" s="1"/>
  <c r="X167" i="21" s="1"/>
  <c r="AF343" i="9"/>
  <c r="AB321" i="21"/>
  <c r="AB320" i="27"/>
  <c r="AB320" i="31" s="1"/>
  <c r="AH318" i="31"/>
  <c r="Y294" i="31"/>
  <c r="AX324" i="8"/>
  <c r="AV303" i="20"/>
  <c r="BG281" i="20"/>
  <c r="BG302" i="8"/>
  <c r="AJ325" i="20"/>
  <c r="AN346" i="8"/>
  <c r="AN348" i="20" s="1"/>
  <c r="AB114" i="31"/>
  <c r="W138" i="27"/>
  <c r="AB118" i="27"/>
  <c r="AU252" i="9"/>
  <c r="AU275" i="9" s="1"/>
  <c r="AZ228" i="27"/>
  <c r="AZ229" i="21"/>
  <c r="AS229" i="9"/>
  <c r="AO206" i="27"/>
  <c r="AO207" i="21"/>
  <c r="AK212" i="20"/>
  <c r="AO233" i="8"/>
  <c r="AK211" i="8"/>
  <c r="W362" i="24"/>
  <c r="W370" i="24" s="1"/>
  <c r="W7" i="19" s="1"/>
  <c r="W11" i="19" s="1"/>
  <c r="W356" i="24"/>
  <c r="W358" i="24" s="1"/>
  <c r="BK206" i="31"/>
  <c r="W205" i="31"/>
  <c r="W211" i="31" s="1"/>
  <c r="W211" i="27"/>
  <c r="W212" i="27" s="1"/>
  <c r="AF345" i="8"/>
  <c r="AF347" i="20" s="1"/>
  <c r="AB324" i="20"/>
  <c r="AI323" i="21"/>
  <c r="AI322" i="27"/>
  <c r="AI322" i="31" s="1"/>
  <c r="BP230" i="9"/>
  <c r="BL207" i="27"/>
  <c r="BL208" i="21"/>
  <c r="BB318" i="31"/>
  <c r="AI71" i="31"/>
  <c r="AI72" i="31" s="1"/>
  <c r="AI72" i="27"/>
  <c r="AI73" i="27" s="1"/>
  <c r="AO305" i="20"/>
  <c r="AQ326" i="8"/>
  <c r="S272" i="31"/>
  <c r="S281" i="31" s="1"/>
  <c r="S281" i="27"/>
  <c r="S282" i="27" s="1"/>
  <c r="AF118" i="20"/>
  <c r="AF118" i="8"/>
  <c r="AE206" i="9"/>
  <c r="AC184" i="21"/>
  <c r="AC183" i="27"/>
  <c r="AO346" i="8"/>
  <c r="AO348" i="20" s="1"/>
  <c r="AK325" i="20"/>
  <c r="AS213" i="20"/>
  <c r="AS214" i="20" s="1"/>
  <c r="BB95" i="21"/>
  <c r="BB96" i="21" s="1"/>
  <c r="BB97" i="21" s="1"/>
  <c r="BB94" i="27"/>
  <c r="BB97" i="20"/>
  <c r="BB98" i="20" s="1"/>
  <c r="AH48" i="31"/>
  <c r="AH49" i="31" s="1"/>
  <c r="AH49" i="27"/>
  <c r="AH50" i="27" s="1"/>
  <c r="BI93" i="31"/>
  <c r="BD71" i="31"/>
  <c r="BD72" i="31" s="1"/>
  <c r="BD72" i="27"/>
  <c r="BD73" i="27" s="1"/>
  <c r="AS326" i="8"/>
  <c r="AQ305" i="20"/>
  <c r="AW235" i="20"/>
  <c r="AR257" i="8"/>
  <c r="AR280" i="8" s="1"/>
  <c r="AW234" i="8"/>
  <c r="AR258" i="8" s="1"/>
  <c r="AW183" i="31"/>
  <c r="AE94" i="27"/>
  <c r="AE95" i="21"/>
  <c r="AE96" i="21" s="1"/>
  <c r="AE97" i="21" s="1"/>
  <c r="AE97" i="20"/>
  <c r="AE98" i="20" s="1"/>
  <c r="AR119" i="20"/>
  <c r="AR118" i="8"/>
  <c r="AV205" i="31"/>
  <c r="BM343" i="21"/>
  <c r="BM342" i="27"/>
  <c r="BA346" i="8"/>
  <c r="BA348" i="20" s="1"/>
  <c r="AW325" i="20"/>
  <c r="AC213" i="20"/>
  <c r="AC214" i="20" s="1"/>
  <c r="AT256" i="9"/>
  <c r="AT279" i="9" s="1"/>
  <c r="Y48" i="31"/>
  <c r="Y49" i="31" s="1"/>
  <c r="Y49" i="27"/>
  <c r="Y50" i="27" s="1"/>
  <c r="BC117" i="21"/>
  <c r="AX140" i="9"/>
  <c r="AX163" i="9" s="1"/>
  <c r="Y280" i="20"/>
  <c r="Y301" i="8"/>
  <c r="AG116" i="27"/>
  <c r="AG117" i="21"/>
  <c r="AB141" i="21" s="1"/>
  <c r="AK273" i="31"/>
  <c r="BE183" i="31"/>
  <c r="BJ344" i="9"/>
  <c r="BF321" i="27"/>
  <c r="BF321" i="31" s="1"/>
  <c r="BF322" i="21"/>
  <c r="AM183" i="31"/>
  <c r="AW231" i="31"/>
  <c r="AR255" i="31" s="1"/>
  <c r="AR255" i="27"/>
  <c r="AG190" i="20"/>
  <c r="AG191" i="20" s="1"/>
  <c r="AU250" i="31"/>
  <c r="AO213" i="20"/>
  <c r="AO214" i="20" s="1"/>
  <c r="AT342" i="21"/>
  <c r="AT341" i="27"/>
  <c r="AR205" i="31"/>
  <c r="BH298" i="21"/>
  <c r="BH297" i="27"/>
  <c r="BM141" i="9"/>
  <c r="BM164" i="9" s="1"/>
  <c r="BR118" i="9"/>
  <c r="BM142" i="9" s="1"/>
  <c r="BI213" i="20"/>
  <c r="BI214" i="20" s="1"/>
  <c r="AY297" i="21"/>
  <c r="AY296" i="27"/>
  <c r="AY140" i="21"/>
  <c r="AU254" i="9"/>
  <c r="AU277" i="9" s="1"/>
  <c r="AZ231" i="21"/>
  <c r="AU255" i="21" s="1"/>
  <c r="AZ230" i="27"/>
  <c r="BK139" i="31"/>
  <c r="BP118" i="31"/>
  <c r="BK142" i="31" s="1"/>
  <c r="BA340" i="31"/>
  <c r="AW117" i="27"/>
  <c r="AW118" i="21"/>
  <c r="AW120" i="20"/>
  <c r="AW121" i="20" s="1"/>
  <c r="AB207" i="9"/>
  <c r="Z184" i="27"/>
  <c r="Z184" i="31" s="1"/>
  <c r="Z185" i="21"/>
  <c r="T251" i="21"/>
  <c r="Y235" i="21"/>
  <c r="AY227" i="31"/>
  <c r="AT251" i="27"/>
  <c r="Y362" i="24"/>
  <c r="Y370" i="24" s="1"/>
  <c r="Y7" i="19" s="1"/>
  <c r="Y11" i="19" s="1"/>
  <c r="Y356" i="24"/>
  <c r="Y358" i="24" s="1"/>
  <c r="AS342" i="9"/>
  <c r="AO320" i="21"/>
  <c r="AO319" i="27"/>
  <c r="AN251" i="27"/>
  <c r="AS227" i="31"/>
  <c r="AJ205" i="31"/>
  <c r="AC341" i="27"/>
  <c r="AC342" i="21"/>
  <c r="BA301" i="27"/>
  <c r="BA301" i="31" s="1"/>
  <c r="BA302" i="21"/>
  <c r="AC237" i="20"/>
  <c r="X260" i="20"/>
  <c r="AS297" i="21"/>
  <c r="AS296" i="27"/>
  <c r="AN320" i="9"/>
  <c r="AL297" i="9"/>
  <c r="AL274" i="27"/>
  <c r="AL275" i="21"/>
  <c r="Y303" i="8"/>
  <c r="Y281" i="8"/>
  <c r="AU213" i="20"/>
  <c r="AU214" i="20" s="1"/>
  <c r="BE340" i="31"/>
  <c r="S295" i="27"/>
  <c r="S296" i="21"/>
  <c r="S305" i="21" s="1"/>
  <c r="S306" i="21" s="1"/>
  <c r="S353" i="21" s="1"/>
  <c r="S355" i="21" s="1"/>
  <c r="S304" i="9"/>
  <c r="S352" i="9" s="1"/>
  <c r="BQ348" i="20"/>
  <c r="AG250" i="31"/>
  <c r="AF184" i="9"/>
  <c r="AF162" i="21"/>
  <c r="AF161" i="27"/>
  <c r="AF161" i="31" s="1"/>
  <c r="AE257" i="8"/>
  <c r="AE280" i="8" s="1"/>
  <c r="AJ235" i="20"/>
  <c r="AJ234" i="8"/>
  <c r="AE258" i="8" s="1"/>
  <c r="AD279" i="21"/>
  <c r="AD278" i="27"/>
  <c r="AD278" i="31" s="1"/>
  <c r="AQ324" i="27"/>
  <c r="AQ324" i="31" s="1"/>
  <c r="AQ325" i="21"/>
  <c r="BL347" i="20"/>
  <c r="AC251" i="21"/>
  <c r="AF279" i="27"/>
  <c r="AF279" i="31" s="1"/>
  <c r="AF280" i="21"/>
  <c r="AG213" i="20"/>
  <c r="AG214" i="20" s="1"/>
  <c r="BE235" i="20"/>
  <c r="AZ257" i="8"/>
  <c r="AZ280" i="8" s="1"/>
  <c r="BE234" i="8"/>
  <c r="AZ258" i="8" s="1"/>
  <c r="AK252" i="9"/>
  <c r="AK275" i="9" s="1"/>
  <c r="AP228" i="27"/>
  <c r="AP229" i="21"/>
  <c r="AF116" i="9"/>
  <c r="AB95" i="9"/>
  <c r="AG93" i="27"/>
  <c r="AG93" i="31" s="1"/>
  <c r="AG94" i="21"/>
  <c r="AG96" i="21" s="1"/>
  <c r="AG97" i="21" s="1"/>
  <c r="AX297" i="9"/>
  <c r="AZ320" i="9"/>
  <c r="AX274" i="27"/>
  <c r="AX275" i="21"/>
  <c r="AD118" i="20"/>
  <c r="AD118" i="8"/>
  <c r="BH324" i="8"/>
  <c r="BF303" i="20"/>
  <c r="BA227" i="31"/>
  <c r="AV251" i="27"/>
  <c r="AX341" i="27"/>
  <c r="AX342" i="21"/>
  <c r="BA273" i="31"/>
  <c r="AA257" i="20"/>
  <c r="AF231" i="27"/>
  <c r="AF232" i="21"/>
  <c r="AA256" i="21" s="1"/>
  <c r="U251" i="9"/>
  <c r="U274" i="9" s="1"/>
  <c r="Z227" i="27"/>
  <c r="Z228" i="21"/>
  <c r="Z234" i="9"/>
  <c r="U258" i="9" s="1"/>
  <c r="AS258" i="20"/>
  <c r="BC116" i="27"/>
  <c r="AX303" i="20"/>
  <c r="AZ324" i="8"/>
  <c r="BM283" i="20"/>
  <c r="BM284" i="20" s="1"/>
  <c r="AX318" i="31"/>
  <c r="BH71" i="31"/>
  <c r="BH72" i="31" s="1"/>
  <c r="BH72" i="27"/>
  <c r="BH73" i="27" s="1"/>
  <c r="AV119" i="20"/>
  <c r="AV118" i="8"/>
  <c r="AR297" i="9"/>
  <c r="AT320" i="9"/>
  <c r="AR274" i="27"/>
  <c r="AR275" i="21"/>
  <c r="X70" i="31"/>
  <c r="X72" i="31" s="1"/>
  <c r="X72" i="27"/>
  <c r="X73" i="27" s="1"/>
  <c r="AL140" i="27"/>
  <c r="AQ116" i="31"/>
  <c r="AL140" i="31" s="1"/>
  <c r="AF251" i="27"/>
  <c r="AK227" i="31"/>
  <c r="AI340" i="31"/>
  <c r="AK342" i="9"/>
  <c r="AG319" i="27"/>
  <c r="AG320" i="21"/>
  <c r="AU231" i="31"/>
  <c r="AP255" i="31" s="1"/>
  <c r="AP255" i="27"/>
  <c r="AZ341" i="27"/>
  <c r="AZ342" i="21"/>
  <c r="AF141" i="9"/>
  <c r="AF164" i="9" s="1"/>
  <c r="AK118" i="9"/>
  <c r="AF142" i="9" s="1"/>
  <c r="BE93" i="31"/>
  <c r="AF362" i="24"/>
  <c r="AF363" i="24" s="1"/>
  <c r="AF355" i="24"/>
  <c r="BN119" i="20"/>
  <c r="BN118" i="8"/>
  <c r="X362" i="24"/>
  <c r="X370" i="24" s="1"/>
  <c r="X7" i="19" s="1"/>
  <c r="X11" i="19" s="1"/>
  <c r="X356" i="24"/>
  <c r="X358" i="24" s="1"/>
  <c r="Z298" i="21"/>
  <c r="Z297" i="27"/>
  <c r="Z297" i="31" s="1"/>
  <c r="BG340" i="31"/>
  <c r="V296" i="21"/>
  <c r="V295" i="27"/>
  <c r="BA93" i="31"/>
  <c r="AQ229" i="9"/>
  <c r="AM207" i="21"/>
  <c r="AM206" i="27"/>
  <c r="AM139" i="31"/>
  <c r="AH301" i="21"/>
  <c r="AH300" i="27"/>
  <c r="AH300" i="31" s="1"/>
  <c r="BC229" i="9"/>
  <c r="AY207" i="21"/>
  <c r="AY206" i="27"/>
  <c r="AK346" i="20"/>
  <c r="AS326" i="20"/>
  <c r="AW347" i="8"/>
  <c r="AW349" i="20" s="1"/>
  <c r="AQ342" i="9"/>
  <c r="AM319" i="27"/>
  <c r="AM320" i="21"/>
  <c r="AZ252" i="21"/>
  <c r="AS183" i="31"/>
  <c r="V78" i="34"/>
  <c r="V80" i="34" s="1"/>
  <c r="Y138" i="27"/>
  <c r="AD114" i="31"/>
  <c r="Y138" i="31" s="1"/>
  <c r="AG343" i="9"/>
  <c r="AC320" i="27"/>
  <c r="AC320" i="31" s="1"/>
  <c r="AC321" i="21"/>
  <c r="AM273" i="31"/>
  <c r="AS273" i="31"/>
  <c r="AE278" i="21"/>
  <c r="AE277" i="27"/>
  <c r="AE277" i="31" s="1"/>
  <c r="AO281" i="20"/>
  <c r="AO283" i="20" s="1"/>
  <c r="AO284" i="20" s="1"/>
  <c r="AO302" i="8"/>
  <c r="AO304" i="8" s="1"/>
  <c r="AI119" i="20"/>
  <c r="AI118" i="8"/>
  <c r="BF115" i="31"/>
  <c r="BA139" i="27"/>
  <c r="AN94" i="27"/>
  <c r="AN95" i="21"/>
  <c r="AN96" i="21" s="1"/>
  <c r="AN97" i="21" s="1"/>
  <c r="AN97" i="20"/>
  <c r="AN98" i="20" s="1"/>
  <c r="BB164" i="27"/>
  <c r="BB164" i="31" s="1"/>
  <c r="BB187" i="9"/>
  <c r="BB165" i="21"/>
  <c r="BK303" i="21"/>
  <c r="BK302" i="27"/>
  <c r="BK302" i="31" s="1"/>
  <c r="AN187" i="9"/>
  <c r="AN165" i="21"/>
  <c r="AN166" i="21" s="1"/>
  <c r="AN167" i="21" s="1"/>
  <c r="AN164" i="27"/>
  <c r="AN165" i="9"/>
  <c r="AB256" i="8"/>
  <c r="AB279" i="8" s="1"/>
  <c r="AG234" i="20"/>
  <c r="BB117" i="9"/>
  <c r="AX95" i="9"/>
  <c r="AU258" i="20"/>
  <c r="AZ233" i="21"/>
  <c r="AU257" i="21" s="1"/>
  <c r="AZ232" i="27"/>
  <c r="BD297" i="9"/>
  <c r="BF320" i="9"/>
  <c r="BD275" i="21"/>
  <c r="BD274" i="27"/>
  <c r="BE213" i="20"/>
  <c r="BE214" i="20" s="1"/>
  <c r="BD298" i="27"/>
  <c r="BD298" i="31" s="1"/>
  <c r="BD299" i="21"/>
  <c r="AM233" i="8"/>
  <c r="AI212" i="20"/>
  <c r="AI211" i="8"/>
  <c r="AD258" i="20"/>
  <c r="AI232" i="27"/>
  <c r="AI233" i="21"/>
  <c r="AD257" i="21" s="1"/>
  <c r="AZ251" i="27"/>
  <c r="BE227" i="31"/>
  <c r="AI190" i="20"/>
  <c r="AI191" i="20" s="1"/>
  <c r="BH257" i="8"/>
  <c r="BH280" i="8" s="1"/>
  <c r="BM235" i="20"/>
  <c r="BM234" i="8"/>
  <c r="BH258" i="8" s="1"/>
  <c r="AH141" i="9"/>
  <c r="AH164" i="9" s="1"/>
  <c r="AM118" i="9"/>
  <c r="AH142" i="9" s="1"/>
  <c r="AM342" i="9"/>
  <c r="AI320" i="21"/>
  <c r="AI319" i="27"/>
  <c r="Z323" i="8"/>
  <c r="X302" i="20"/>
  <c r="X304" i="8"/>
  <c r="X352" i="8" s="1"/>
  <c r="W339" i="31"/>
  <c r="W350" i="31" s="1"/>
  <c r="W350" i="27"/>
  <c r="W351" i="27" s="1"/>
  <c r="AW340" i="31"/>
  <c r="BL341" i="31"/>
  <c r="BE139" i="27"/>
  <c r="BJ115" i="31"/>
  <c r="T250" i="27"/>
  <c r="Y226" i="31"/>
  <c r="Y234" i="27"/>
  <c r="AD116" i="9"/>
  <c r="Z95" i="9"/>
  <c r="BN282" i="20"/>
  <c r="BN303" i="8"/>
  <c r="BN281" i="8"/>
  <c r="AV320" i="9"/>
  <c r="AT297" i="9"/>
  <c r="AT275" i="21"/>
  <c r="AT274" i="27"/>
  <c r="AQ183" i="31"/>
  <c r="AN297" i="9"/>
  <c r="AP320" i="9"/>
  <c r="AN274" i="27"/>
  <c r="AN275" i="21"/>
  <c r="AA207" i="9"/>
  <c r="Y185" i="21"/>
  <c r="Y184" i="27"/>
  <c r="Y184" i="31" s="1"/>
  <c r="BG232" i="31"/>
  <c r="BB256" i="31" s="1"/>
  <c r="BB256" i="27"/>
  <c r="AL94" i="27"/>
  <c r="AL95" i="21"/>
  <c r="AL97" i="20"/>
  <c r="AL98" i="20" s="1"/>
  <c r="AK281" i="20"/>
  <c r="AK302" i="8"/>
  <c r="AF213" i="20"/>
  <c r="AF214" i="20" s="1"/>
  <c r="BD119" i="20"/>
  <c r="BD118" i="8"/>
  <c r="AS340" i="31"/>
  <c r="AD344" i="27"/>
  <c r="AD344" i="31" s="1"/>
  <c r="AD345" i="21"/>
  <c r="AR279" i="27"/>
  <c r="AR279" i="31" s="1"/>
  <c r="AR280" i="21"/>
  <c r="AB182" i="31"/>
  <c r="AP187" i="9"/>
  <c r="AP164" i="27"/>
  <c r="AP165" i="21"/>
  <c r="AP166" i="21" s="1"/>
  <c r="AP167" i="21" s="1"/>
  <c r="AP165" i="9"/>
  <c r="AH231" i="9"/>
  <c r="AD208" i="27"/>
  <c r="AD208" i="31" s="1"/>
  <c r="AD209" i="21"/>
  <c r="AF300" i="21"/>
  <c r="AF299" i="27"/>
  <c r="AF299" i="31" s="1"/>
  <c r="AC250" i="27"/>
  <c r="AH226" i="31"/>
  <c r="AZ254" i="9"/>
  <c r="AZ277" i="9" s="1"/>
  <c r="BE230" i="27"/>
  <c r="BE231" i="21"/>
  <c r="AZ255" i="21" s="1"/>
  <c r="BE229" i="9"/>
  <c r="BA206" i="27"/>
  <c r="BA207" i="21"/>
  <c r="AI299" i="27"/>
  <c r="AI299" i="31" s="1"/>
  <c r="AI300" i="21"/>
  <c r="AI140" i="27"/>
  <c r="AN116" i="31"/>
  <c r="AI140" i="31" s="1"/>
  <c r="Z298" i="9"/>
  <c r="AB321" i="9"/>
  <c r="Z276" i="21"/>
  <c r="Z275" i="27"/>
  <c r="Z275" i="31" s="1"/>
  <c r="AH325" i="8"/>
  <c r="AF304" i="20"/>
  <c r="AF257" i="8"/>
  <c r="AF280" i="8" s="1"/>
  <c r="AK235" i="20"/>
  <c r="AK234" i="8"/>
  <c r="AF258" i="8" s="1"/>
  <c r="AN318" i="31"/>
  <c r="BC252" i="9"/>
  <c r="BC275" i="9" s="1"/>
  <c r="BH229" i="21"/>
  <c r="BH228" i="27"/>
  <c r="AI255" i="27"/>
  <c r="AN231" i="31"/>
  <c r="AI255" i="31" s="1"/>
  <c r="AB323" i="8"/>
  <c r="Z302" i="20"/>
  <c r="AI116" i="31"/>
  <c r="AD140" i="31" s="1"/>
  <c r="AD140" i="27"/>
  <c r="AA48" i="31"/>
  <c r="AA49" i="31" s="1"/>
  <c r="AA49" i="27"/>
  <c r="AA50" i="27" s="1"/>
  <c r="AI273" i="31"/>
  <c r="AL234" i="20"/>
  <c r="AL236" i="20" s="1"/>
  <c r="AG256" i="8"/>
  <c r="AG279" i="8" s="1"/>
  <c r="AG281" i="8" s="1"/>
  <c r="BM208" i="9"/>
  <c r="BK188" i="9"/>
  <c r="BK185" i="27"/>
  <c r="BK186" i="21"/>
  <c r="BK189" i="21" s="1"/>
  <c r="BK190" i="21" s="1"/>
  <c r="AR318" i="31"/>
  <c r="AV252" i="21"/>
  <c r="BL141" i="21"/>
  <c r="BQ119" i="21"/>
  <c r="AG302" i="20"/>
  <c r="AI323" i="8"/>
  <c r="BL303" i="9"/>
  <c r="BN326" i="9"/>
  <c r="BR349" i="9" s="1"/>
  <c r="BR350" i="21" s="1"/>
  <c r="BL281" i="21"/>
  <c r="BL280" i="27"/>
  <c r="BL280" i="31" s="1"/>
  <c r="AA301" i="8"/>
  <c r="AA280" i="20"/>
  <c r="AR324" i="8"/>
  <c r="AP303" i="20"/>
  <c r="AZ94" i="27"/>
  <c r="BD117" i="9"/>
  <c r="AZ95" i="9"/>
  <c r="BC325" i="20"/>
  <c r="BG346" i="8"/>
  <c r="AF94" i="27"/>
  <c r="AF95" i="21"/>
  <c r="AF96" i="21" s="1"/>
  <c r="AF97" i="21" s="1"/>
  <c r="AF97" i="20"/>
  <c r="AF98" i="20" s="1"/>
  <c r="BB342" i="21"/>
  <c r="BB341" i="27"/>
  <c r="AG117" i="8"/>
  <c r="AC96" i="20"/>
  <c r="AC95" i="8"/>
  <c r="AU346" i="8"/>
  <c r="AU348" i="20" s="1"/>
  <c r="AQ325" i="20"/>
  <c r="AR95" i="21"/>
  <c r="AR96" i="21" s="1"/>
  <c r="AR97" i="21" s="1"/>
  <c r="AR97" i="20"/>
  <c r="AR98" i="20" s="1"/>
  <c r="AF252" i="21"/>
  <c r="AH234" i="20"/>
  <c r="AC256" i="8"/>
  <c r="AC279" i="8" s="1"/>
  <c r="BE117" i="21"/>
  <c r="AN205" i="31"/>
  <c r="AD251" i="9"/>
  <c r="AD274" i="9" s="1"/>
  <c r="AI228" i="21"/>
  <c r="AI227" i="27"/>
  <c r="AW252" i="9"/>
  <c r="AW275" i="9" s="1"/>
  <c r="BB229" i="21"/>
  <c r="BB228" i="27"/>
  <c r="AF226" i="31"/>
  <c r="AA250" i="27"/>
  <c r="AI183" i="31"/>
  <c r="AI139" i="31"/>
  <c r="Y71" i="27"/>
  <c r="Y74" i="20"/>
  <c r="Y75" i="20" s="1"/>
  <c r="AG282" i="20"/>
  <c r="AG303" i="8"/>
  <c r="Z272" i="31"/>
  <c r="AL303" i="20"/>
  <c r="AN324" i="8"/>
  <c r="AL341" i="27"/>
  <c r="AL342" i="21"/>
  <c r="AB341" i="9"/>
  <c r="X318" i="27"/>
  <c r="X319" i="21"/>
  <c r="BA183" i="31"/>
  <c r="BM116" i="27"/>
  <c r="AT209" i="9"/>
  <c r="AR186" i="27"/>
  <c r="AR186" i="31" s="1"/>
  <c r="AR187" i="21"/>
  <c r="AB249" i="31"/>
  <c r="BG139" i="31"/>
  <c r="S363" i="24"/>
  <c r="S371" i="24" s="1"/>
  <c r="AP119" i="20"/>
  <c r="AP118" i="8"/>
  <c r="BI116" i="31"/>
  <c r="BD140" i="31" s="1"/>
  <c r="BD140" i="27"/>
  <c r="AF318" i="31"/>
  <c r="AD94" i="9"/>
  <c r="AB72" i="9"/>
  <c r="AK258" i="20"/>
  <c r="AP232" i="27"/>
  <c r="AP233" i="21"/>
  <c r="AK257" i="21" s="1"/>
  <c r="AZ95" i="21"/>
  <c r="AZ97" i="20"/>
  <c r="AZ98" i="20" s="1"/>
  <c r="U363" i="24"/>
  <c r="U371" i="24" s="1"/>
  <c r="Z321" i="27"/>
  <c r="Z321" i="31" s="1"/>
  <c r="Z322" i="21"/>
  <c r="AT325" i="8"/>
  <c r="AR304" i="20"/>
  <c r="BD229" i="31"/>
  <c r="AY253" i="31" s="1"/>
  <c r="AY253" i="27"/>
  <c r="BH95" i="21"/>
  <c r="BH97" i="20"/>
  <c r="BH98" i="20" s="1"/>
  <c r="AJ255" i="27"/>
  <c r="AO231" i="31"/>
  <c r="AJ255" i="31" s="1"/>
  <c r="AH324" i="20"/>
  <c r="AL345" i="8"/>
  <c r="AL347" i="20" s="1"/>
  <c r="AC296" i="9"/>
  <c r="AE319" i="9"/>
  <c r="AC273" i="27"/>
  <c r="AC274" i="21"/>
  <c r="BO235" i="20"/>
  <c r="BJ257" i="8"/>
  <c r="BJ280" i="8" s="1"/>
  <c r="BO234" i="8"/>
  <c r="BJ258" i="8" s="1"/>
  <c r="AW232" i="31"/>
  <c r="AR256" i="31" s="1"/>
  <c r="AR256" i="27"/>
  <c r="AW273" i="31"/>
  <c r="AA185" i="9"/>
  <c r="AA163" i="21"/>
  <c r="AA162" i="27"/>
  <c r="AH116" i="31"/>
  <c r="AC140" i="31" s="1"/>
  <c r="AC140" i="27"/>
  <c r="AR342" i="21"/>
  <c r="AR341" i="27"/>
  <c r="AD254" i="9"/>
  <c r="AD277" i="9" s="1"/>
  <c r="AI231" i="21"/>
  <c r="AD255" i="21" s="1"/>
  <c r="AI230" i="27"/>
  <c r="AJ318" i="31"/>
  <c r="BH347" i="20"/>
  <c r="AH209" i="27"/>
  <c r="AH209" i="31" s="1"/>
  <c r="AH210" i="21"/>
  <c r="AQ273" i="31"/>
  <c r="AX320" i="9"/>
  <c r="AV297" i="9"/>
  <c r="AV274" i="27"/>
  <c r="AV275" i="21"/>
  <c r="AO227" i="31"/>
  <c r="AJ251" i="27"/>
  <c r="AQ213" i="20"/>
  <c r="AQ214" i="20" s="1"/>
  <c r="BG342" i="9"/>
  <c r="BC319" i="27"/>
  <c r="BC320" i="21"/>
  <c r="BQ118" i="27"/>
  <c r="BL140" i="27"/>
  <c r="BQ116" i="31"/>
  <c r="AB272" i="31"/>
  <c r="AL318" i="31"/>
  <c r="AV71" i="31"/>
  <c r="AV72" i="31" s="1"/>
  <c r="AV72" i="27"/>
  <c r="AV73" i="27" s="1"/>
  <c r="AB186" i="9"/>
  <c r="AB164" i="21"/>
  <c r="AB163" i="27"/>
  <c r="AB163" i="31" s="1"/>
  <c r="BD140" i="9"/>
  <c r="BD163" i="9" s="1"/>
  <c r="BI118" i="9"/>
  <c r="BD142" i="9" s="1"/>
  <c r="AP278" i="27"/>
  <c r="AP278" i="31" s="1"/>
  <c r="AP279" i="21"/>
  <c r="AY346" i="8"/>
  <c r="AY348" i="20" s="1"/>
  <c r="AU325" i="20"/>
  <c r="AF48" i="31"/>
  <c r="AF49" i="31" s="1"/>
  <c r="AF49" i="27"/>
  <c r="AF50" i="27" s="1"/>
  <c r="AJ119" i="20"/>
  <c r="AJ118" i="8"/>
  <c r="AA72" i="21"/>
  <c r="AA73" i="21" s="1"/>
  <c r="AA74" i="21" s="1"/>
  <c r="AA71" i="27"/>
  <c r="AA74" i="20"/>
  <c r="AA75" i="20" s="1"/>
  <c r="AA317" i="31"/>
  <c r="BO347" i="9"/>
  <c r="AH320" i="9"/>
  <c r="AF297" i="9"/>
  <c r="AF274" i="27"/>
  <c r="AF275" i="21"/>
  <c r="BE116" i="27"/>
  <c r="BP348" i="9"/>
  <c r="AM252" i="9"/>
  <c r="AM275" i="9" s="1"/>
  <c r="AR228" i="27"/>
  <c r="AR229" i="21"/>
  <c r="AW250" i="31"/>
  <c r="Z138" i="27"/>
  <c r="AE114" i="31"/>
  <c r="Z138" i="31" s="1"/>
  <c r="AA251" i="21"/>
  <c r="BF140" i="9"/>
  <c r="BF163" i="9" s="1"/>
  <c r="BK118" i="9"/>
  <c r="BF142" i="9" s="1"/>
  <c r="Y28" i="34"/>
  <c r="AA96" i="20"/>
  <c r="AE117" i="8"/>
  <c r="AA95" i="8"/>
  <c r="AF72" i="21"/>
  <c r="AF73" i="21" s="1"/>
  <c r="AF74" i="21" s="1"/>
  <c r="AF71" i="27"/>
  <c r="AF74" i="20"/>
  <c r="AF75" i="20" s="1"/>
  <c r="AG259" i="20"/>
  <c r="AF324" i="20"/>
  <c r="AJ345" i="8"/>
  <c r="AJ347" i="20" s="1"/>
  <c r="AF339" i="31"/>
  <c r="AO183" i="31"/>
  <c r="AF341" i="9"/>
  <c r="AB318" i="27"/>
  <c r="AB319" i="21"/>
  <c r="AU273" i="31"/>
  <c r="AL71" i="31"/>
  <c r="AL72" i="31" s="1"/>
  <c r="AL72" i="27"/>
  <c r="AL73" i="27" s="1"/>
  <c r="BG229" i="9"/>
  <c r="BC206" i="27"/>
  <c r="BC207" i="21"/>
  <c r="Y204" i="31"/>
  <c r="BF205" i="31"/>
  <c r="AI344" i="21"/>
  <c r="AI343" i="27"/>
  <c r="AI343" i="31" s="1"/>
  <c r="BI325" i="20"/>
  <c r="BM346" i="8"/>
  <c r="BD257" i="8"/>
  <c r="BD280" i="8" s="1"/>
  <c r="BI235" i="20"/>
  <c r="BI234" i="8"/>
  <c r="BD258" i="8" s="1"/>
  <c r="AV324" i="8"/>
  <c r="AT303" i="20"/>
  <c r="W295" i="31"/>
  <c r="BC273" i="31"/>
  <c r="BN259" i="20"/>
  <c r="BS236" i="20"/>
  <c r="AT119" i="20"/>
  <c r="AT118" i="8"/>
  <c r="AY250" i="31"/>
  <c r="AW229" i="9"/>
  <c r="AS207" i="21"/>
  <c r="AS206" i="27"/>
  <c r="AV257" i="8"/>
  <c r="AV280" i="8" s="1"/>
  <c r="BA235" i="20"/>
  <c r="BA234" i="8"/>
  <c r="AV258" i="8" s="1"/>
  <c r="AI252" i="9"/>
  <c r="AI275" i="9" s="1"/>
  <c r="AN229" i="21"/>
  <c r="AN228" i="27"/>
  <c r="AN140" i="27"/>
  <c r="AS116" i="31"/>
  <c r="AN140" i="31" s="1"/>
  <c r="AZ318" i="31"/>
  <c r="AN141" i="27"/>
  <c r="AS117" i="31"/>
  <c r="AS118" i="27"/>
  <c r="AB190" i="20"/>
  <c r="AB191" i="20" s="1"/>
  <c r="AR71" i="31"/>
  <c r="AR72" i="31" s="1"/>
  <c r="AR72" i="27"/>
  <c r="AR73" i="27" s="1"/>
  <c r="BC259" i="20"/>
  <c r="AN230" i="9"/>
  <c r="AJ208" i="21"/>
  <c r="AJ207" i="27"/>
  <c r="AJ207" i="31" s="1"/>
  <c r="AO325" i="20"/>
  <c r="AS346" i="8"/>
  <c r="AS348" i="20" s="1"/>
  <c r="BC231" i="9"/>
  <c r="AY208" i="27"/>
  <c r="AY208" i="31" s="1"/>
  <c r="AY209" i="21"/>
  <c r="AT255" i="27"/>
  <c r="AY231" i="31"/>
  <c r="AT255" i="31" s="1"/>
  <c r="AX117" i="9"/>
  <c r="AT95" i="9"/>
  <c r="AT205" i="31"/>
  <c r="AE250" i="31"/>
  <c r="BE344" i="21"/>
  <c r="BE343" i="27"/>
  <c r="BE343" i="31" s="1"/>
  <c r="AK296" i="27"/>
  <c r="AK297" i="21"/>
  <c r="BK229" i="9"/>
  <c r="BG206" i="27"/>
  <c r="BG207" i="21"/>
  <c r="AV344" i="27"/>
  <c r="AV344" i="31" s="1"/>
  <c r="AV345" i="21"/>
  <c r="AF115" i="31"/>
  <c r="AA139" i="31" s="1"/>
  <c r="AA139" i="27"/>
  <c r="AZ297" i="9"/>
  <c r="BB320" i="9"/>
  <c r="AZ275" i="21"/>
  <c r="AZ274" i="27"/>
  <c r="AQ235" i="20"/>
  <c r="AL257" i="8"/>
  <c r="AL280" i="8" s="1"/>
  <c r="AQ234" i="8"/>
  <c r="AL258" i="8" s="1"/>
  <c r="AT279" i="21"/>
  <c r="AT278" i="27"/>
  <c r="AT278" i="31" s="1"/>
  <c r="BD347" i="20"/>
  <c r="AC210" i="9"/>
  <c r="AA187" i="27"/>
  <c r="AA187" i="31" s="1"/>
  <c r="AA188" i="21"/>
  <c r="AQ231" i="9"/>
  <c r="AM208" i="27"/>
  <c r="AM208" i="31" s="1"/>
  <c r="AM209" i="21"/>
  <c r="AQ95" i="31"/>
  <c r="BB304" i="20"/>
  <c r="BD325" i="8"/>
  <c r="BH94" i="27"/>
  <c r="BL117" i="9"/>
  <c r="BH95" i="9"/>
  <c r="BE302" i="8"/>
  <c r="BE281" i="20"/>
  <c r="BB251" i="27"/>
  <c r="BG227" i="31"/>
  <c r="AP94" i="27"/>
  <c r="AP95" i="21"/>
  <c r="AP96" i="21" s="1"/>
  <c r="AP97" i="21" s="1"/>
  <c r="AP97" i="20"/>
  <c r="AP98" i="20" s="1"/>
  <c r="BC93" i="31"/>
  <c r="BC95" i="31" s="1"/>
  <c r="BC95" i="27"/>
  <c r="BC96" i="27" s="1"/>
  <c r="AW213" i="20"/>
  <c r="AW214" i="20" s="1"/>
  <c r="BC185" i="9"/>
  <c r="BC162" i="27"/>
  <c r="BC163" i="21"/>
  <c r="AN142" i="21"/>
  <c r="AS119" i="21"/>
  <c r="AH233" i="8"/>
  <c r="AD212" i="20"/>
  <c r="AD211" i="8"/>
  <c r="AO281" i="8"/>
  <c r="AB48" i="31"/>
  <c r="AB49" i="31" s="1"/>
  <c r="AB49" i="27"/>
  <c r="AB50" i="27" s="1"/>
  <c r="AH228" i="9"/>
  <c r="AD206" i="21"/>
  <c r="AD205" i="27"/>
  <c r="BL119" i="20"/>
  <c r="BL118" i="8"/>
  <c r="AH295" i="31"/>
  <c r="BK213" i="20"/>
  <c r="BK214" i="20" s="1"/>
  <c r="AM250" i="31"/>
  <c r="BI275" i="31"/>
  <c r="BC342" i="9"/>
  <c r="AY320" i="21"/>
  <c r="AY319" i="27"/>
  <c r="BB161" i="31"/>
  <c r="AE115" i="31"/>
  <c r="Z139" i="31" s="1"/>
  <c r="Z139" i="27"/>
  <c r="BB119" i="20"/>
  <c r="BB118" i="8"/>
  <c r="U294" i="31"/>
  <c r="S258" i="27"/>
  <c r="X235" i="27"/>
  <c r="AI303" i="20"/>
  <c r="AK324" i="8"/>
  <c r="AS348" i="21"/>
  <c r="AS347" i="27"/>
  <c r="AS347" i="31" s="1"/>
  <c r="AA213" i="20"/>
  <c r="AA214" i="20" s="1"/>
  <c r="AO342" i="9"/>
  <c r="AK319" i="27"/>
  <c r="AK320" i="21"/>
  <c r="Y160" i="31"/>
  <c r="AU183" i="31"/>
  <c r="AV341" i="27"/>
  <c r="AV342" i="21"/>
  <c r="AV231" i="9"/>
  <c r="AR209" i="21"/>
  <c r="AR208" i="27"/>
  <c r="AR208" i="31" s="1"/>
  <c r="AJ252" i="21"/>
  <c r="AP257" i="8"/>
  <c r="AP280" i="8" s="1"/>
  <c r="AU235" i="20"/>
  <c r="AU234" i="8"/>
  <c r="AP258" i="8" s="1"/>
  <c r="BA296" i="27"/>
  <c r="BA297" i="21"/>
  <c r="AP341" i="27"/>
  <c r="AP342" i="21"/>
  <c r="BI258" i="20"/>
  <c r="AP142" i="21"/>
  <c r="AU119" i="21"/>
  <c r="AG183" i="31"/>
  <c r="AS300" i="27"/>
  <c r="AS300" i="31" s="1"/>
  <c r="AS301" i="21"/>
  <c r="AZ138" i="31"/>
  <c r="AY302" i="8"/>
  <c r="AY281" i="20"/>
  <c r="AL115" i="31"/>
  <c r="AG139" i="31" s="1"/>
  <c r="AG139" i="27"/>
  <c r="AC301" i="21"/>
  <c r="AC300" i="27"/>
  <c r="AC300" i="31" s="1"/>
  <c r="AR295" i="31"/>
  <c r="BD318" i="31"/>
  <c r="AC319" i="9"/>
  <c r="AA296" i="9"/>
  <c r="AA273" i="27"/>
  <c r="AA274" i="21"/>
  <c r="AO229" i="9"/>
  <c r="AK206" i="27"/>
  <c r="AK207" i="21"/>
  <c r="AC190" i="20"/>
  <c r="AC191" i="20" s="1"/>
  <c r="AY93" i="31"/>
  <c r="AH96" i="20"/>
  <c r="AL117" i="8"/>
  <c r="AH95" i="8"/>
  <c r="BC235" i="20"/>
  <c r="AX257" i="8"/>
  <c r="AX280" i="8" s="1"/>
  <c r="BC234" i="8"/>
  <c r="AX258" i="8" s="1"/>
  <c r="AE346" i="20"/>
  <c r="Z295" i="27"/>
  <c r="Z296" i="21"/>
  <c r="AC323" i="8"/>
  <c r="AA302" i="20"/>
  <c r="AC71" i="31"/>
  <c r="AC72" i="31" s="1"/>
  <c r="AC72" i="27"/>
  <c r="AC73" i="27" s="1"/>
  <c r="AJ231" i="9"/>
  <c r="AF209" i="21"/>
  <c r="AF208" i="27"/>
  <c r="AF208" i="31" s="1"/>
  <c r="BC258" i="20"/>
  <c r="BH236" i="20"/>
  <c r="Y92" i="31"/>
  <c r="Y95" i="31" s="1"/>
  <c r="Y95" i="27"/>
  <c r="Y96" i="27" s="1"/>
  <c r="T363" i="24"/>
  <c r="T371" i="24" s="1"/>
  <c r="BH231" i="31"/>
  <c r="BC255" i="31" s="1"/>
  <c r="BC255" i="27"/>
  <c r="AE324" i="8"/>
  <c r="AC303" i="20"/>
  <c r="T296" i="9"/>
  <c r="V319" i="9"/>
  <c r="T273" i="27"/>
  <c r="T274" i="21"/>
  <c r="T282" i="21" s="1"/>
  <c r="T283" i="21" s="1"/>
  <c r="T281" i="9"/>
  <c r="AJ230" i="31"/>
  <c r="AE254" i="31" s="1"/>
  <c r="AE254" i="27"/>
  <c r="AX71" i="31"/>
  <c r="AX72" i="31" s="1"/>
  <c r="AX72" i="27"/>
  <c r="AX73" i="27" s="1"/>
  <c r="AD322" i="27"/>
  <c r="AD322" i="31" s="1"/>
  <c r="AD323" i="21"/>
  <c r="BF117" i="9"/>
  <c r="BB95" i="9"/>
  <c r="AN295" i="31"/>
  <c r="AE139" i="27"/>
  <c r="AJ115" i="31"/>
  <c r="AE139" i="31" s="1"/>
  <c r="BC303" i="8"/>
  <c r="BC282" i="20"/>
  <c r="BC281" i="8"/>
  <c r="BB71" i="31"/>
  <c r="BB72" i="31" s="1"/>
  <c r="BB72" i="27"/>
  <c r="BB73" i="27" s="1"/>
  <c r="BF347" i="20"/>
  <c r="AM301" i="21"/>
  <c r="AM300" i="27"/>
  <c r="AM300" i="31" s="1"/>
  <c r="AQ139" i="31"/>
  <c r="BK116" i="31"/>
  <c r="BF140" i="27"/>
  <c r="BK118" i="27"/>
  <c r="T317" i="31"/>
  <c r="T327" i="31" s="1"/>
  <c r="T327" i="27"/>
  <c r="T328" i="27" s="1"/>
  <c r="AB301" i="8"/>
  <c r="AB280" i="20"/>
  <c r="BE324" i="9"/>
  <c r="BI347" i="9" s="1"/>
  <c r="BC301" i="9"/>
  <c r="BC279" i="21"/>
  <c r="BC278" i="27"/>
  <c r="BC278" i="31" s="1"/>
  <c r="AZ161" i="31"/>
  <c r="AU230" i="31"/>
  <c r="AP254" i="31" s="1"/>
  <c r="AP254" i="27"/>
  <c r="AH257" i="20"/>
  <c r="AM231" i="27"/>
  <c r="AM232" i="21"/>
  <c r="AH256" i="21" s="1"/>
  <c r="AH251" i="27"/>
  <c r="AM227" i="31"/>
  <c r="V183" i="31"/>
  <c r="V188" i="31" s="1"/>
  <c r="V188" i="27"/>
  <c r="V189" i="27" s="1"/>
  <c r="AM213" i="20"/>
  <c r="AM214" i="20" s="1"/>
  <c r="BG116" i="31"/>
  <c r="BB140" i="27"/>
  <c r="BG296" i="31"/>
  <c r="AX295" i="31"/>
  <c r="BJ184" i="31"/>
  <c r="AC115" i="31"/>
  <c r="X139" i="27"/>
  <c r="AC118" i="27"/>
  <c r="AQ300" i="27"/>
  <c r="AQ300" i="31" s="1"/>
  <c r="AQ301" i="21"/>
  <c r="BB205" i="31"/>
  <c r="BB280" i="21"/>
  <c r="BB279" i="27"/>
  <c r="BB279" i="31" s="1"/>
  <c r="BE258" i="20"/>
  <c r="BB252" i="21"/>
  <c r="AJ94" i="9"/>
  <c r="AH72" i="9"/>
  <c r="BE185" i="9"/>
  <c r="BE162" i="27"/>
  <c r="BE163" i="21"/>
  <c r="BD342" i="21"/>
  <c r="BD341" i="27"/>
  <c r="AZ295" i="31"/>
  <c r="AJ342" i="21"/>
  <c r="AJ341" i="27"/>
  <c r="BF71" i="31"/>
  <c r="BF72" i="31" s="1"/>
  <c r="BF72" i="27"/>
  <c r="BF73" i="27" s="1"/>
  <c r="AG323" i="8"/>
  <c r="AE302" i="20"/>
  <c r="AJ140" i="27"/>
  <c r="AO116" i="31"/>
  <c r="AJ140" i="31" s="1"/>
  <c r="AB94" i="21"/>
  <c r="AB93" i="27"/>
  <c r="AH205" i="31"/>
  <c r="AQ340" i="31"/>
  <c r="BD138" i="31"/>
  <c r="AC160" i="31"/>
  <c r="AY299" i="9"/>
  <c r="BA322" i="9"/>
  <c r="AY277" i="21"/>
  <c r="AY276" i="27"/>
  <c r="AY276" i="31" s="1"/>
  <c r="AQ281" i="20"/>
  <c r="AQ302" i="8"/>
  <c r="AB97" i="20"/>
  <c r="AB98" i="20" s="1"/>
  <c r="AG94" i="31"/>
  <c r="AC362" i="24"/>
  <c r="AC363" i="24" s="1"/>
  <c r="AC355" i="24"/>
  <c r="AH186" i="9"/>
  <c r="AH164" i="21"/>
  <c r="AH163" i="27"/>
  <c r="AH163" i="31" s="1"/>
  <c r="BO344" i="9"/>
  <c r="BK322" i="21"/>
  <c r="BK321" i="27"/>
  <c r="AP205" i="31"/>
  <c r="AW297" i="21"/>
  <c r="AW296" i="27"/>
  <c r="BD207" i="9"/>
  <c r="BB184" i="27"/>
  <c r="BB185" i="21"/>
  <c r="BH140" i="9"/>
  <c r="BH163" i="9" s="1"/>
  <c r="AP117" i="9"/>
  <c r="AL95" i="9"/>
  <c r="AX95" i="21"/>
  <c r="AX94" i="27"/>
  <c r="AX97" i="20"/>
  <c r="AX98" i="20" s="1"/>
  <c r="BN117" i="9"/>
  <c r="BJ95" i="9"/>
  <c r="S249" i="31"/>
  <c r="X234" i="31"/>
  <c r="S258" i="31" s="1"/>
  <c r="AT295" i="31"/>
  <c r="AI279" i="21"/>
  <c r="AI278" i="27"/>
  <c r="AI278" i="31" s="1"/>
  <c r="Z205" i="31"/>
  <c r="AE258" i="20"/>
  <c r="AJ232" i="27"/>
  <c r="AJ233" i="21"/>
  <c r="AE257" i="21" s="1"/>
  <c r="AO324" i="27"/>
  <c r="AO324" i="31" s="1"/>
  <c r="AO325" i="21"/>
  <c r="AN341" i="27"/>
  <c r="AN342" i="21"/>
  <c r="Y54" i="34"/>
  <c r="AI296" i="27"/>
  <c r="AI297" i="21"/>
  <c r="AX138" i="31"/>
  <c r="AW342" i="9"/>
  <c r="AS320" i="21"/>
  <c r="AS319" i="27"/>
  <c r="AS303" i="8"/>
  <c r="AS282" i="20"/>
  <c r="AS281" i="8"/>
  <c r="AJ297" i="9"/>
  <c r="AL320" i="9"/>
  <c r="AJ275" i="21"/>
  <c r="AJ274" i="27"/>
  <c r="BI252" i="31"/>
  <c r="AH341" i="9"/>
  <c r="AD318" i="27"/>
  <c r="AD319" i="21"/>
  <c r="W72" i="34"/>
  <c r="Y324" i="20"/>
  <c r="AC345" i="8"/>
  <c r="Y327" i="8"/>
  <c r="BI302" i="8"/>
  <c r="BI281" i="20"/>
  <c r="AP141" i="27"/>
  <c r="AU117" i="31"/>
  <c r="AM229" i="9"/>
  <c r="AI206" i="27"/>
  <c r="AI207" i="21"/>
  <c r="W317" i="31"/>
  <c r="AL295" i="31"/>
  <c r="AY258" i="20"/>
  <c r="AF295" i="31"/>
  <c r="AE341" i="21"/>
  <c r="AE340" i="27"/>
  <c r="AI346" i="8"/>
  <c r="AI348" i="20" s="1"/>
  <c r="AE325" i="20"/>
  <c r="AI233" i="8"/>
  <c r="AE212" i="20"/>
  <c r="AE211" i="8"/>
  <c r="AY213" i="20"/>
  <c r="AY214" i="20" s="1"/>
  <c r="AU229" i="9"/>
  <c r="AQ207" i="21"/>
  <c r="AQ206" i="27"/>
  <c r="AU297" i="21"/>
  <c r="AU296" i="27"/>
  <c r="AO117" i="9"/>
  <c r="AK95" i="9"/>
  <c r="AZ71" i="31"/>
  <c r="AZ72" i="31" s="1"/>
  <c r="AZ72" i="27"/>
  <c r="AZ73" i="27" s="1"/>
  <c r="BD94" i="27"/>
  <c r="BD95" i="21"/>
  <c r="BD96" i="21" s="1"/>
  <c r="BD97" i="21" s="1"/>
  <c r="BD97" i="20"/>
  <c r="BD98" i="20" s="1"/>
  <c r="BL306" i="20"/>
  <c r="BL307" i="20" s="1"/>
  <c r="AZ303" i="20"/>
  <c r="BB324" i="8"/>
  <c r="BA250" i="31"/>
  <c r="X251" i="9"/>
  <c r="X274" i="9" s="1"/>
  <c r="AC228" i="21"/>
  <c r="AC227" i="27"/>
  <c r="BE252" i="9"/>
  <c r="BE275" i="9" s="1"/>
  <c r="BJ229" i="21"/>
  <c r="BJ228" i="27"/>
  <c r="BC281" i="20"/>
  <c r="BC302" i="8"/>
  <c r="BA325" i="20"/>
  <c r="BE346" i="8"/>
  <c r="Q363" i="24"/>
  <c r="Q371" i="24" s="1"/>
  <c r="AY362" i="24" l="1"/>
  <c r="AY355" i="24"/>
  <c r="BE6" i="15"/>
  <c r="BF20" i="15"/>
  <c r="BF21" i="15" s="1"/>
  <c r="AT96" i="21"/>
  <c r="AT97" i="21" s="1"/>
  <c r="AR300" i="27"/>
  <c r="AR300" i="31" s="1"/>
  <c r="AY278" i="27"/>
  <c r="AY278" i="31" s="1"/>
  <c r="AG95" i="27"/>
  <c r="AG96" i="27" s="1"/>
  <c r="AG95" i="31"/>
  <c r="AP116" i="31"/>
  <c r="AK140" i="31" s="1"/>
  <c r="BH96" i="21"/>
  <c r="BH97" i="21" s="1"/>
  <c r="BE95" i="27"/>
  <c r="BE96" i="27" s="1"/>
  <c r="BG118" i="27"/>
  <c r="BG119" i="27" s="1"/>
  <c r="BB141" i="27"/>
  <c r="AV96" i="21"/>
  <c r="AV97" i="21" s="1"/>
  <c r="AY255" i="27"/>
  <c r="BG119" i="21"/>
  <c r="BB143" i="21" s="1"/>
  <c r="BN327" i="21"/>
  <c r="AK323" i="21"/>
  <c r="AZ96" i="21"/>
  <c r="AZ97" i="21" s="1"/>
  <c r="AT301" i="21"/>
  <c r="BE95" i="31"/>
  <c r="AL96" i="21"/>
  <c r="AL97" i="21" s="1"/>
  <c r="BT346" i="21"/>
  <c r="BT345" i="27"/>
  <c r="BT345" i="31" s="1"/>
  <c r="AY233" i="21"/>
  <c r="AT257" i="21" s="1"/>
  <c r="AY232" i="27"/>
  <c r="AY232" i="31" s="1"/>
  <c r="AT256" i="31" s="1"/>
  <c r="AX300" i="27"/>
  <c r="AX300" i="31" s="1"/>
  <c r="BJ96" i="21"/>
  <c r="BJ97" i="21" s="1"/>
  <c r="AX96" i="21"/>
  <c r="AX97" i="21" s="1"/>
  <c r="AA326" i="27"/>
  <c r="AA326" i="31" s="1"/>
  <c r="AA327" i="21"/>
  <c r="AE351" i="20"/>
  <c r="AD349" i="21"/>
  <c r="AD348" i="27"/>
  <c r="AD348" i="31" s="1"/>
  <c r="BN301" i="27"/>
  <c r="BN301" i="31" s="1"/>
  <c r="BP326" i="20"/>
  <c r="BN302" i="21"/>
  <c r="BN323" i="27"/>
  <c r="BN323" i="31" s="1"/>
  <c r="BN324" i="21"/>
  <c r="BR348" i="20"/>
  <c r="BT346" i="27"/>
  <c r="BT346" i="31" s="1"/>
  <c r="BT347" i="21"/>
  <c r="AE349" i="21"/>
  <c r="AE348" i="27"/>
  <c r="AE348" i="31" s="1"/>
  <c r="BR116" i="31"/>
  <c r="BM140" i="31" s="1"/>
  <c r="BM140" i="27"/>
  <c r="AB327" i="21"/>
  <c r="AB326" i="27"/>
  <c r="AB326" i="31" s="1"/>
  <c r="AF351" i="20"/>
  <c r="BR345" i="27"/>
  <c r="BR345" i="31" s="1"/>
  <c r="BR346" i="21"/>
  <c r="BN304" i="20"/>
  <c r="BN280" i="21"/>
  <c r="BN279" i="27"/>
  <c r="BN279" i="31" s="1"/>
  <c r="BM302" i="21"/>
  <c r="BO326" i="20"/>
  <c r="BM301" i="27"/>
  <c r="BM301" i="31" s="1"/>
  <c r="BS232" i="31"/>
  <c r="BN256" i="31" s="1"/>
  <c r="BN256" i="27"/>
  <c r="BO323" i="27"/>
  <c r="BO323" i="31" s="1"/>
  <c r="BS348" i="20"/>
  <c r="BO324" i="21"/>
  <c r="BQ346" i="21"/>
  <c r="BQ345" i="27"/>
  <c r="BQ345" i="31" s="1"/>
  <c r="BN326" i="27"/>
  <c r="BN326" i="31" s="1"/>
  <c r="BG95" i="27"/>
  <c r="BG96" i="27" s="1"/>
  <c r="BG95" i="31"/>
  <c r="AV346" i="27"/>
  <c r="AV346" i="31" s="1"/>
  <c r="BK119" i="21"/>
  <c r="BK120" i="21" s="1"/>
  <c r="AB96" i="21"/>
  <c r="AB97" i="21" s="1"/>
  <c r="AK303" i="20"/>
  <c r="AM324" i="8"/>
  <c r="AY117" i="9"/>
  <c r="AU95" i="9"/>
  <c r="AW324" i="8"/>
  <c r="AU303" i="20"/>
  <c r="AH302" i="8"/>
  <c r="AH281" i="20"/>
  <c r="AZ346" i="8"/>
  <c r="AZ348" i="20" s="1"/>
  <c r="AV325" i="20"/>
  <c r="AK345" i="27"/>
  <c r="AK345" i="31" s="1"/>
  <c r="AK346" i="21"/>
  <c r="AS278" i="27"/>
  <c r="AS278" i="31" s="1"/>
  <c r="AS279" i="21"/>
  <c r="BI255" i="27"/>
  <c r="BN231" i="31"/>
  <c r="BI255" i="31" s="1"/>
  <c r="BA324" i="8"/>
  <c r="AY303" i="20"/>
  <c r="AY301" i="27" s="1"/>
  <c r="AY301" i="31" s="1"/>
  <c r="AM118" i="8"/>
  <c r="AM119" i="20"/>
  <c r="AW257" i="8"/>
  <c r="AW280" i="8" s="1"/>
  <c r="BB234" i="8"/>
  <c r="AW258" i="8" s="1"/>
  <c r="BB235" i="20"/>
  <c r="AX116" i="31"/>
  <c r="AS140" i="31" s="1"/>
  <c r="AS140" i="27"/>
  <c r="BE301" i="27"/>
  <c r="BE301" i="31" s="1"/>
  <c r="BE302" i="21"/>
  <c r="BH302" i="8"/>
  <c r="BH281" i="20"/>
  <c r="BG279" i="21"/>
  <c r="BG278" i="27"/>
  <c r="BG278" i="31" s="1"/>
  <c r="AT325" i="20"/>
  <c r="AX346" i="8"/>
  <c r="AX348" i="20" s="1"/>
  <c r="AG140" i="27"/>
  <c r="AL116" i="31"/>
  <c r="AG140" i="31" s="1"/>
  <c r="BG303" i="8"/>
  <c r="BG304" i="8" s="1"/>
  <c r="BG282" i="20"/>
  <c r="BG283" i="20" s="1"/>
  <c r="BG284" i="20" s="1"/>
  <c r="AU71" i="31"/>
  <c r="AU72" i="31" s="1"/>
  <c r="AU72" i="27"/>
  <c r="AU73" i="27" s="1"/>
  <c r="AE347" i="21"/>
  <c r="AE346" i="27"/>
  <c r="AE346" i="31" s="1"/>
  <c r="BD346" i="8"/>
  <c r="BD348" i="20" s="1"/>
  <c r="AZ325" i="20"/>
  <c r="BI257" i="8"/>
  <c r="BI280" i="8" s="1"/>
  <c r="BN235" i="20"/>
  <c r="BN234" i="8"/>
  <c r="BI258" i="8" s="1"/>
  <c r="AS71" i="31"/>
  <c r="AS72" i="31" s="1"/>
  <c r="AS72" i="27"/>
  <c r="AS73" i="27" s="1"/>
  <c r="AX258" i="20"/>
  <c r="BC232" i="27"/>
  <c r="BC233" i="21"/>
  <c r="AX257" i="21" s="1"/>
  <c r="AX325" i="20"/>
  <c r="BB346" i="8"/>
  <c r="BB348" i="20" s="1"/>
  <c r="BD235" i="20"/>
  <c r="AY257" i="8"/>
  <c r="AY280" i="8" s="1"/>
  <c r="BD234" i="8"/>
  <c r="AY258" i="8" s="1"/>
  <c r="BJ258" i="20"/>
  <c r="BO232" i="27"/>
  <c r="BO233" i="21"/>
  <c r="BJ257" i="21" s="1"/>
  <c r="AM233" i="21"/>
  <c r="AH257" i="21" s="1"/>
  <c r="AM232" i="27"/>
  <c r="AH258" i="20"/>
  <c r="AG323" i="21"/>
  <c r="AG322" i="27"/>
  <c r="AG322" i="31" s="1"/>
  <c r="AU324" i="8"/>
  <c r="AS303" i="20"/>
  <c r="AQ117" i="9"/>
  <c r="AM95" i="9"/>
  <c r="AI94" i="27"/>
  <c r="AI95" i="21"/>
  <c r="AI96" i="21" s="1"/>
  <c r="AI97" i="21" s="1"/>
  <c r="AI97" i="20"/>
  <c r="AI98" i="20" s="1"/>
  <c r="BJ234" i="21"/>
  <c r="BE258" i="21" s="1"/>
  <c r="BJ233" i="27"/>
  <c r="BE259" i="20"/>
  <c r="BI117" i="31"/>
  <c r="BD141" i="31" s="1"/>
  <c r="BD141" i="27"/>
  <c r="BH258" i="20"/>
  <c r="BM233" i="21"/>
  <c r="BH257" i="21" s="1"/>
  <c r="BM232" i="27"/>
  <c r="BL116" i="31"/>
  <c r="BG140" i="31" s="1"/>
  <c r="BG140" i="27"/>
  <c r="AW255" i="27"/>
  <c r="BB231" i="31"/>
  <c r="AW255" i="31" s="1"/>
  <c r="BL234" i="21"/>
  <c r="BG258" i="21" s="1"/>
  <c r="BL233" i="27"/>
  <c r="BG259" i="20"/>
  <c r="AA324" i="21"/>
  <c r="AA323" i="27"/>
  <c r="AA323" i="31" s="1"/>
  <c r="AX281" i="20"/>
  <c r="AX302" i="8"/>
  <c r="AV301" i="21"/>
  <c r="AV300" i="27"/>
  <c r="AV300" i="31" s="1"/>
  <c r="AK255" i="27"/>
  <c r="AP231" i="31"/>
  <c r="AK255" i="31" s="1"/>
  <c r="BJ281" i="20"/>
  <c r="BJ302" i="8"/>
  <c r="BC345" i="27"/>
  <c r="BC345" i="31" s="1"/>
  <c r="BC346" i="21"/>
  <c r="AW71" i="31"/>
  <c r="AW72" i="31" s="1"/>
  <c r="AW72" i="27"/>
  <c r="AW73" i="27" s="1"/>
  <c r="BE282" i="20"/>
  <c r="BE283" i="20" s="1"/>
  <c r="BE284" i="20" s="1"/>
  <c r="BE303" i="8"/>
  <c r="BE304" i="8" s="1"/>
  <c r="AA304" i="20"/>
  <c r="AC325" i="8"/>
  <c r="BD142" i="21"/>
  <c r="BI119" i="21"/>
  <c r="AW303" i="20"/>
  <c r="AY324" i="8"/>
  <c r="AZ235" i="20"/>
  <c r="AU257" i="8"/>
  <c r="AU280" i="8" s="1"/>
  <c r="AZ234" i="8"/>
  <c r="AU258" i="8" s="1"/>
  <c r="BE117" i="9"/>
  <c r="BA95" i="9"/>
  <c r="BM118" i="8"/>
  <c r="BM119" i="20"/>
  <c r="BJ213" i="20"/>
  <c r="BJ214" i="20" s="1"/>
  <c r="BA345" i="27"/>
  <c r="BA345" i="31" s="1"/>
  <c r="BA346" i="21"/>
  <c r="BA97" i="20"/>
  <c r="BA98" i="20" s="1"/>
  <c r="BA95" i="21"/>
  <c r="BA96" i="21" s="1"/>
  <c r="BA97" i="21" s="1"/>
  <c r="BA94" i="27"/>
  <c r="BD279" i="27"/>
  <c r="BD279" i="31" s="1"/>
  <c r="BD280" i="21"/>
  <c r="BA117" i="9"/>
  <c r="AW95" i="9"/>
  <c r="AZ281" i="20"/>
  <c r="AZ302" i="8"/>
  <c r="AY322" i="27"/>
  <c r="AY322" i="31" s="1"/>
  <c r="AY323" i="21"/>
  <c r="AN234" i="8"/>
  <c r="AI258" i="8" s="1"/>
  <c r="AN235" i="20"/>
  <c r="AI259" i="20" s="1"/>
  <c r="AI257" i="8"/>
  <c r="AI280" i="8" s="1"/>
  <c r="AI281" i="8" s="1"/>
  <c r="AG72" i="27"/>
  <c r="AG73" i="27" s="1"/>
  <c r="AG71" i="31"/>
  <c r="AG72" i="31" s="1"/>
  <c r="BM346" i="21"/>
  <c r="BM345" i="27"/>
  <c r="BM345" i="31" s="1"/>
  <c r="AB303" i="8"/>
  <c r="AB282" i="20"/>
  <c r="AA280" i="21"/>
  <c r="AA279" i="27"/>
  <c r="AA279" i="31" s="1"/>
  <c r="AF347" i="8"/>
  <c r="AF349" i="20" s="1"/>
  <c r="AB326" i="20"/>
  <c r="Z74" i="34"/>
  <c r="AW278" i="27"/>
  <c r="AW278" i="31" s="1"/>
  <c r="AW279" i="21"/>
  <c r="AW346" i="21"/>
  <c r="AW345" i="27"/>
  <c r="AW345" i="31" s="1"/>
  <c r="AL231" i="31"/>
  <c r="AG255" i="31" s="1"/>
  <c r="AG255" i="27"/>
  <c r="BI95" i="21"/>
  <c r="BI96" i="21" s="1"/>
  <c r="BI97" i="21" s="1"/>
  <c r="BI97" i="20"/>
  <c r="BI98" i="20" s="1"/>
  <c r="BI94" i="27"/>
  <c r="AL302" i="8"/>
  <c r="AL281" i="20"/>
  <c r="AW322" i="27"/>
  <c r="AW322" i="31" s="1"/>
  <c r="AW323" i="21"/>
  <c r="AH325" i="20"/>
  <c r="AL346" i="8"/>
  <c r="AL348" i="20" s="1"/>
  <c r="AW95" i="21"/>
  <c r="AW96" i="21" s="1"/>
  <c r="AW97" i="21" s="1"/>
  <c r="AW94" i="27"/>
  <c r="AW97" i="20"/>
  <c r="AW98" i="20" s="1"/>
  <c r="AU255" i="27"/>
  <c r="AZ231" i="31"/>
  <c r="AU255" i="31" s="1"/>
  <c r="BE119" i="20"/>
  <c r="BE118" i="8"/>
  <c r="BF325" i="8"/>
  <c r="BD304" i="20"/>
  <c r="BD256" i="27"/>
  <c r="BI232" i="31"/>
  <c r="BD256" i="31" s="1"/>
  <c r="BE233" i="21"/>
  <c r="AZ257" i="21" s="1"/>
  <c r="AZ258" i="20"/>
  <c r="BE232" i="27"/>
  <c r="BO119" i="20"/>
  <c r="BO118" i="8"/>
  <c r="AY71" i="31"/>
  <c r="AY72" i="31" s="1"/>
  <c r="AY72" i="27"/>
  <c r="AY73" i="27" s="1"/>
  <c r="BE326" i="20"/>
  <c r="BE324" i="27" s="1"/>
  <c r="BE324" i="31" s="1"/>
  <c r="BI347" i="8"/>
  <c r="BI349" i="20" s="1"/>
  <c r="BI347" i="27" s="1"/>
  <c r="BI347" i="31" s="1"/>
  <c r="BB116" i="31"/>
  <c r="AW140" i="31" s="1"/>
  <c r="AW140" i="27"/>
  <c r="BI323" i="21"/>
  <c r="BI322" i="27"/>
  <c r="BI322" i="31" s="1"/>
  <c r="BA257" i="8"/>
  <c r="BA280" i="8" s="1"/>
  <c r="BF235" i="20"/>
  <c r="BF234" i="8"/>
  <c r="BA258" i="8" s="1"/>
  <c r="AS322" i="27"/>
  <c r="AS322" i="31" s="1"/>
  <c r="AS323" i="21"/>
  <c r="BL213" i="20"/>
  <c r="BL214" i="20" s="1"/>
  <c r="AM95" i="21"/>
  <c r="AM96" i="21" s="1"/>
  <c r="AM97" i="21" s="1"/>
  <c r="AM94" i="27"/>
  <c r="AM97" i="20"/>
  <c r="AM98" i="20" s="1"/>
  <c r="BM117" i="9"/>
  <c r="BI95" i="9"/>
  <c r="BH347" i="21"/>
  <c r="BH346" i="27"/>
  <c r="BH346" i="31" s="1"/>
  <c r="BK232" i="31"/>
  <c r="BF256" i="31" s="1"/>
  <c r="BF256" i="27"/>
  <c r="BA119" i="20"/>
  <c r="BA118" i="8"/>
  <c r="AY95" i="21"/>
  <c r="AY96" i="21" s="1"/>
  <c r="AY97" i="21" s="1"/>
  <c r="AY94" i="27"/>
  <c r="AY97" i="20"/>
  <c r="AY98" i="20" s="1"/>
  <c r="BK94" i="27"/>
  <c r="BK95" i="21"/>
  <c r="BK96" i="21" s="1"/>
  <c r="BK97" i="21" s="1"/>
  <c r="BK97" i="20"/>
  <c r="BK98" i="20" s="1"/>
  <c r="AO346" i="21"/>
  <c r="AO345" i="27"/>
  <c r="AO345" i="31" s="1"/>
  <c r="AV281" i="20"/>
  <c r="AV302" i="8"/>
  <c r="AS255" i="27"/>
  <c r="AX231" i="31"/>
  <c r="AS255" i="31" s="1"/>
  <c r="BO117" i="9"/>
  <c r="BK95" i="9"/>
  <c r="BF279" i="27"/>
  <c r="BF279" i="31" s="1"/>
  <c r="BF280" i="21"/>
  <c r="BK257" i="8"/>
  <c r="BK280" i="8" s="1"/>
  <c r="BP235" i="20"/>
  <c r="BP234" i="8"/>
  <c r="BK258" i="8" s="1"/>
  <c r="AQ119" i="20"/>
  <c r="AQ118" i="8"/>
  <c r="BG71" i="31"/>
  <c r="BG72" i="31" s="1"/>
  <c r="BG72" i="27"/>
  <c r="BG73" i="27" s="1"/>
  <c r="BK345" i="27"/>
  <c r="BK345" i="31" s="1"/>
  <c r="BK346" i="21"/>
  <c r="AJ301" i="21"/>
  <c r="AJ300" i="27"/>
  <c r="AJ300" i="31" s="1"/>
  <c r="AI324" i="8"/>
  <c r="AG303" i="20"/>
  <c r="BD323" i="27"/>
  <c r="BD323" i="31" s="1"/>
  <c r="BD324" i="21"/>
  <c r="AZ116" i="31"/>
  <c r="AU140" i="31" s="1"/>
  <c r="AU140" i="27"/>
  <c r="BF323" i="27"/>
  <c r="BF323" i="31" s="1"/>
  <c r="BF324" i="21"/>
  <c r="BC119" i="20"/>
  <c r="BC118" i="8"/>
  <c r="AU94" i="27"/>
  <c r="AU95" i="21"/>
  <c r="AU96" i="21" s="1"/>
  <c r="AU97" i="21" s="1"/>
  <c r="AU97" i="20"/>
  <c r="AU98" i="20" s="1"/>
  <c r="BH325" i="20"/>
  <c r="BL346" i="8"/>
  <c r="BL348" i="20" s="1"/>
  <c r="BA233" i="21"/>
  <c r="AV257" i="21" s="1"/>
  <c r="BA232" i="27"/>
  <c r="AV258" i="20"/>
  <c r="BI140" i="27"/>
  <c r="BN116" i="31"/>
  <c r="BI140" i="31" s="1"/>
  <c r="BD116" i="31"/>
  <c r="AY140" i="31" s="1"/>
  <c r="AY140" i="27"/>
  <c r="AU322" i="27"/>
  <c r="AU322" i="31" s="1"/>
  <c r="AU323" i="21"/>
  <c r="BH300" i="27"/>
  <c r="BH300" i="31" s="1"/>
  <c r="BH301" i="21"/>
  <c r="AR235" i="20"/>
  <c r="AM257" i="8"/>
  <c r="AM280" i="8" s="1"/>
  <c r="AR234" i="8"/>
  <c r="AM258" i="8" s="1"/>
  <c r="BH325" i="8"/>
  <c r="BF304" i="20"/>
  <c r="BG255" i="27"/>
  <c r="BL231" i="31"/>
  <c r="BG255" i="31" s="1"/>
  <c r="BG322" i="27"/>
  <c r="BG322" i="31" s="1"/>
  <c r="BG323" i="21"/>
  <c r="AL325" i="20"/>
  <c r="AP346" i="8"/>
  <c r="AP348" i="20" s="1"/>
  <c r="BI303" i="20"/>
  <c r="BK324" i="8"/>
  <c r="AG278" i="27"/>
  <c r="AG278" i="31" s="1"/>
  <c r="AG279" i="21"/>
  <c r="BC117" i="9"/>
  <c r="AY95" i="9"/>
  <c r="BI118" i="27"/>
  <c r="BI71" i="31"/>
  <c r="BI72" i="31" s="1"/>
  <c r="BI72" i="27"/>
  <c r="BI73" i="27" s="1"/>
  <c r="AK279" i="21"/>
  <c r="AK278" i="27"/>
  <c r="AK278" i="31" s="1"/>
  <c r="BJ346" i="27"/>
  <c r="BJ346" i="31" s="1"/>
  <c r="BJ347" i="21"/>
  <c r="AY119" i="20"/>
  <c r="AY118" i="8"/>
  <c r="AU279" i="21"/>
  <c r="AU278" i="27"/>
  <c r="AU278" i="31" s="1"/>
  <c r="BF301" i="21"/>
  <c r="BF300" i="27"/>
  <c r="BF300" i="31" s="1"/>
  <c r="AY345" i="27"/>
  <c r="AY345" i="31" s="1"/>
  <c r="AY346" i="21"/>
  <c r="BK347" i="8"/>
  <c r="BK349" i="20" s="1"/>
  <c r="BG326" i="20"/>
  <c r="AK71" i="31"/>
  <c r="AK72" i="31" s="1"/>
  <c r="AK72" i="27"/>
  <c r="AK73" i="27" s="1"/>
  <c r="BJ325" i="20"/>
  <c r="BN346" i="8"/>
  <c r="BN348" i="20" s="1"/>
  <c r="BG303" i="20"/>
  <c r="BI324" i="8"/>
  <c r="AA256" i="27"/>
  <c r="AF232" i="31"/>
  <c r="AA256" i="31" s="1"/>
  <c r="AT302" i="8"/>
  <c r="AT281" i="20"/>
  <c r="AT279" i="27" s="1"/>
  <c r="AT279" i="31" s="1"/>
  <c r="BI279" i="21"/>
  <c r="BI278" i="27"/>
  <c r="BI278" i="31" s="1"/>
  <c r="X297" i="9"/>
  <c r="Z320" i="9"/>
  <c r="X275" i="21"/>
  <c r="X274" i="27"/>
  <c r="AC347" i="20"/>
  <c r="AC350" i="8"/>
  <c r="AG233" i="9"/>
  <c r="AC210" i="27"/>
  <c r="AC210" i="31" s="1"/>
  <c r="AC211" i="21"/>
  <c r="AA130" i="34"/>
  <c r="AA132" i="34" s="1"/>
  <c r="AS119" i="27"/>
  <c r="AN142" i="27"/>
  <c r="AI326" i="8"/>
  <c r="AG305" i="20"/>
  <c r="AT274" i="31"/>
  <c r="W320" i="9"/>
  <c r="U297" i="9"/>
  <c r="U275" i="21"/>
  <c r="U282" i="21" s="1"/>
  <c r="U283" i="21" s="1"/>
  <c r="U274" i="27"/>
  <c r="U281" i="9"/>
  <c r="AZ259" i="20"/>
  <c r="BE236" i="20"/>
  <c r="BO327" i="20"/>
  <c r="BS348" i="8"/>
  <c r="BO327" i="8"/>
  <c r="BL165" i="27"/>
  <c r="BL166" i="27" s="1"/>
  <c r="BL163" i="31"/>
  <c r="BL165" i="31" s="1"/>
  <c r="U318" i="31"/>
  <c r="U327" i="31" s="1"/>
  <c r="U327" i="27"/>
  <c r="U328" i="27" s="1"/>
  <c r="AM304" i="20"/>
  <c r="AO325" i="8"/>
  <c r="AU141" i="9"/>
  <c r="AU164" i="9" s="1"/>
  <c r="AZ118" i="9"/>
  <c r="AU142" i="9" s="1"/>
  <c r="AB254" i="27"/>
  <c r="AG230" i="31"/>
  <c r="AB254" i="31" s="1"/>
  <c r="AQ296" i="31"/>
  <c r="AH253" i="9"/>
  <c r="AH276" i="9" s="1"/>
  <c r="AM230" i="21"/>
  <c r="AM229" i="27"/>
  <c r="BH230" i="9"/>
  <c r="BD208" i="21"/>
  <c r="BD207" i="27"/>
  <c r="BE162" i="31"/>
  <c r="AH251" i="31"/>
  <c r="BF140" i="31"/>
  <c r="BK118" i="31"/>
  <c r="BF142" i="31" s="1"/>
  <c r="AI347" i="8"/>
  <c r="AI349" i="20" s="1"/>
  <c r="AE326" i="20"/>
  <c r="AX303" i="8"/>
  <c r="AX282" i="20"/>
  <c r="AX281" i="8"/>
  <c r="AY304" i="20"/>
  <c r="BA325" i="8"/>
  <c r="AO343" i="21"/>
  <c r="AO342" i="27"/>
  <c r="AO347" i="8"/>
  <c r="AO349" i="20" s="1"/>
  <c r="AK326" i="20"/>
  <c r="AC252" i="9"/>
  <c r="AC275" i="9" s="1"/>
  <c r="AH229" i="21"/>
  <c r="AH228" i="27"/>
  <c r="AL282" i="20"/>
  <c r="AL303" i="8"/>
  <c r="AL281" i="8"/>
  <c r="BF253" i="9"/>
  <c r="BF276" i="9" s="1"/>
  <c r="BK229" i="27"/>
  <c r="BK230" i="21"/>
  <c r="AN141" i="31"/>
  <c r="AS118" i="31"/>
  <c r="AN142" i="31" s="1"/>
  <c r="AF342" i="21"/>
  <c r="AF341" i="27"/>
  <c r="BF186" i="9"/>
  <c r="BF163" i="27"/>
  <c r="BF164" i="21"/>
  <c r="BF166" i="21" s="1"/>
  <c r="BF167" i="21" s="1"/>
  <c r="BF165" i="9"/>
  <c r="AM253" i="21"/>
  <c r="AU323" i="27"/>
  <c r="AU323" i="31" s="1"/>
  <c r="AU324" i="21"/>
  <c r="AD209" i="9"/>
  <c r="AB187" i="21"/>
  <c r="AB186" i="27"/>
  <c r="AB186" i="31" s="1"/>
  <c r="BB343" i="9"/>
  <c r="AX321" i="21"/>
  <c r="AX320" i="27"/>
  <c r="AR341" i="31"/>
  <c r="AI342" i="9"/>
  <c r="AE319" i="27"/>
  <c r="AE320" i="21"/>
  <c r="AP117" i="27"/>
  <c r="AP118" i="21"/>
  <c r="AP120" i="20"/>
  <c r="AP121" i="20" s="1"/>
  <c r="AL341" i="31"/>
  <c r="AC302" i="8"/>
  <c r="AC281" i="20"/>
  <c r="AF94" i="31"/>
  <c r="AF95" i="31" s="1"/>
  <c r="AF95" i="27"/>
  <c r="AF96" i="27" s="1"/>
  <c r="AC324" i="8"/>
  <c r="AA303" i="20"/>
  <c r="BK188" i="27"/>
  <c r="BK189" i="27" s="1"/>
  <c r="BK185" i="31"/>
  <c r="BK188" i="31" s="1"/>
  <c r="AF344" i="9"/>
  <c r="AB322" i="21"/>
  <c r="AB321" i="27"/>
  <c r="AB321" i="31" s="1"/>
  <c r="BA206" i="31"/>
  <c r="AL94" i="31"/>
  <c r="AL95" i="31" s="1"/>
  <c r="AL95" i="27"/>
  <c r="AL96" i="27" s="1"/>
  <c r="AN274" i="31"/>
  <c r="T258" i="27"/>
  <c r="Y235" i="27"/>
  <c r="BH303" i="8"/>
  <c r="BH282" i="20"/>
  <c r="BH281" i="8"/>
  <c r="AW141" i="9"/>
  <c r="AW164" i="9" s="1"/>
  <c r="BB118" i="9"/>
  <c r="AW142" i="9" s="1"/>
  <c r="AZ341" i="31"/>
  <c r="BC116" i="31"/>
  <c r="AX140" i="27"/>
  <c r="AV251" i="31"/>
  <c r="AH207" i="9"/>
  <c r="AF185" i="21"/>
  <c r="AF184" i="27"/>
  <c r="AF184" i="31" s="1"/>
  <c r="AR343" i="9"/>
  <c r="AN321" i="21"/>
  <c r="AN320" i="27"/>
  <c r="AT251" i="31"/>
  <c r="AR141" i="27"/>
  <c r="AW117" i="31"/>
  <c r="AW118" i="27"/>
  <c r="AU300" i="9"/>
  <c r="AW323" i="9"/>
  <c r="BA346" i="9" s="1"/>
  <c r="BA347" i="21" s="1"/>
  <c r="AU277" i="27"/>
  <c r="AU277" i="31" s="1"/>
  <c r="AU278" i="21"/>
  <c r="AA324" i="8"/>
  <c r="Y303" i="20"/>
  <c r="BB94" i="31"/>
  <c r="BB95" i="31" s="1"/>
  <c r="BB95" i="27"/>
  <c r="BB96" i="27" s="1"/>
  <c r="AF116" i="27"/>
  <c r="AF117" i="21"/>
  <c r="AF120" i="20"/>
  <c r="AF121" i="20" s="1"/>
  <c r="BK254" i="9"/>
  <c r="BK277" i="9" s="1"/>
  <c r="BP230" i="27"/>
  <c r="BP231" i="21"/>
  <c r="AB119" i="27"/>
  <c r="W142" i="27"/>
  <c r="BJ94" i="31"/>
  <c r="BJ95" i="31" s="1"/>
  <c r="BJ95" i="27"/>
  <c r="BJ96" i="27" s="1"/>
  <c r="Z363" i="24"/>
  <c r="Z371" i="24" s="1"/>
  <c r="Z93" i="31"/>
  <c r="Z95" i="31" s="1"/>
  <c r="Z95" i="27"/>
  <c r="Z96" i="27" s="1"/>
  <c r="AP274" i="31"/>
  <c r="AX184" i="31"/>
  <c r="AQ323" i="9"/>
  <c r="AU346" i="9" s="1"/>
  <c r="AU347" i="21" s="1"/>
  <c r="AO300" i="9"/>
  <c r="AO277" i="27"/>
  <c r="AO277" i="31" s="1"/>
  <c r="AO278" i="21"/>
  <c r="Y350" i="9"/>
  <c r="Y341" i="27"/>
  <c r="Y342" i="21"/>
  <c r="Y351" i="21" s="1"/>
  <c r="Y352" i="21" s="1"/>
  <c r="AM280" i="21"/>
  <c r="AM279" i="27"/>
  <c r="AM279" i="31" s="1"/>
  <c r="AM296" i="31"/>
  <c r="BG162" i="31"/>
  <c r="BF94" i="31"/>
  <c r="BF95" i="31" s="1"/>
  <c r="BF95" i="27"/>
  <c r="BF96" i="27" s="1"/>
  <c r="AY162" i="31"/>
  <c r="AT253" i="9"/>
  <c r="AT276" i="9" s="1"/>
  <c r="AY229" i="27"/>
  <c r="AY230" i="21"/>
  <c r="BI343" i="21"/>
  <c r="BI342" i="27"/>
  <c r="AO232" i="9"/>
  <c r="AK210" i="21"/>
  <c r="AK209" i="27"/>
  <c r="AK209" i="31" s="1"/>
  <c r="AJ301" i="27"/>
  <c r="AJ301" i="31" s="1"/>
  <c r="AJ302" i="21"/>
  <c r="AD323" i="9"/>
  <c r="AH346" i="9" s="1"/>
  <c r="AH347" i="21" s="1"/>
  <c r="AB300" i="9"/>
  <c r="AB277" i="27"/>
  <c r="AB277" i="31" s="1"/>
  <c r="AB278" i="21"/>
  <c r="AP251" i="31"/>
  <c r="BF326" i="20"/>
  <c r="BJ347" i="8"/>
  <c r="BJ349" i="20" s="1"/>
  <c r="AR94" i="31"/>
  <c r="AR95" i="31" s="1"/>
  <c r="AR95" i="27"/>
  <c r="AR96" i="27" s="1"/>
  <c r="BJ117" i="27"/>
  <c r="BJ118" i="21"/>
  <c r="BJ120" i="20"/>
  <c r="BJ121" i="20" s="1"/>
  <c r="AY324" i="21"/>
  <c r="AY323" i="27"/>
  <c r="AY323" i="31" s="1"/>
  <c r="BJ254" i="21"/>
  <c r="BB274" i="31"/>
  <c r="AQ232" i="9"/>
  <c r="AM210" i="21"/>
  <c r="AM209" i="27"/>
  <c r="AM209" i="31" s="1"/>
  <c r="AG117" i="9"/>
  <c r="AC95" i="9"/>
  <c r="W161" i="31"/>
  <c r="W165" i="31" s="1"/>
  <c r="W165" i="27"/>
  <c r="W166" i="27" s="1"/>
  <c r="AR323" i="27"/>
  <c r="AR323" i="31" s="1"/>
  <c r="AH303" i="20"/>
  <c r="AJ324" i="8"/>
  <c r="BJ228" i="31"/>
  <c r="BE252" i="27"/>
  <c r="AI206" i="31"/>
  <c r="AS319" i="31"/>
  <c r="BB184" i="31"/>
  <c r="AU120" i="21"/>
  <c r="AP143" i="21"/>
  <c r="BB117" i="27"/>
  <c r="BB118" i="21"/>
  <c r="BB120" i="20"/>
  <c r="BB121" i="20" s="1"/>
  <c r="AC273" i="31"/>
  <c r="BD118" i="21"/>
  <c r="BD117" i="27"/>
  <c r="BD120" i="20"/>
  <c r="BD121" i="20" s="1"/>
  <c r="AZ251" i="31"/>
  <c r="AW349" i="8"/>
  <c r="AS328" i="20"/>
  <c r="AT237" i="20"/>
  <c r="AO260" i="20"/>
  <c r="Z301" i="9"/>
  <c r="AB324" i="9"/>
  <c r="Z279" i="21"/>
  <c r="Z278" i="27"/>
  <c r="Z278" i="31" s="1"/>
  <c r="AV118" i="21"/>
  <c r="AQ141" i="9"/>
  <c r="AQ164" i="9" s="1"/>
  <c r="AV118" i="9"/>
  <c r="AQ142" i="9" s="1"/>
  <c r="AE280" i="21"/>
  <c r="AE279" i="27"/>
  <c r="AE279" i="31" s="1"/>
  <c r="BG208" i="9"/>
  <c r="BE185" i="27"/>
  <c r="BE186" i="21"/>
  <c r="AG346" i="8"/>
  <c r="AG348" i="20" s="1"/>
  <c r="AC325" i="20"/>
  <c r="AX259" i="20"/>
  <c r="BC236" i="20"/>
  <c r="AA273" i="31"/>
  <c r="AI302" i="21"/>
  <c r="AI301" i="27"/>
  <c r="AI301" i="31" s="1"/>
  <c r="BG325" i="8"/>
  <c r="BE304" i="20"/>
  <c r="AL259" i="20"/>
  <c r="AQ236" i="20"/>
  <c r="AS206" i="31"/>
  <c r="BM348" i="20"/>
  <c r="AF71" i="31"/>
  <c r="AF72" i="31" s="1"/>
  <c r="AF72" i="27"/>
  <c r="AF73" i="27" s="1"/>
  <c r="AM252" i="27"/>
  <c r="AR228" i="31"/>
  <c r="AZ140" i="27"/>
  <c r="BE116" i="31"/>
  <c r="AY346" i="27"/>
  <c r="AY346" i="31" s="1"/>
  <c r="AY347" i="21"/>
  <c r="BQ119" i="27"/>
  <c r="BL142" i="27"/>
  <c r="AC296" i="27"/>
  <c r="AC297" i="21"/>
  <c r="AN326" i="20"/>
  <c r="AR347" i="8"/>
  <c r="AR349" i="20" s="1"/>
  <c r="AC258" i="20"/>
  <c r="AC94" i="27"/>
  <c r="AC95" i="21"/>
  <c r="AC96" i="21" s="1"/>
  <c r="AC97" i="21" s="1"/>
  <c r="AC97" i="20"/>
  <c r="AC98" i="20" s="1"/>
  <c r="AY141" i="9"/>
  <c r="AY164" i="9" s="1"/>
  <c r="BD118" i="9"/>
  <c r="AY142" i="9" s="1"/>
  <c r="Z299" i="21"/>
  <c r="Z298" i="27"/>
  <c r="Z298" i="31" s="1"/>
  <c r="AZ253" i="9"/>
  <c r="AZ276" i="9" s="1"/>
  <c r="BE230" i="21"/>
  <c r="BE229" i="27"/>
  <c r="AP164" i="31"/>
  <c r="AP165" i="31" s="1"/>
  <c r="AP165" i="27"/>
  <c r="AP166" i="27" s="1"/>
  <c r="AT343" i="9"/>
  <c r="AP320" i="27"/>
  <c r="AP321" i="21"/>
  <c r="AT297" i="27"/>
  <c r="AT298" i="21"/>
  <c r="T250" i="31"/>
  <c r="Y234" i="31"/>
  <c r="T258" i="31" s="1"/>
  <c r="AI319" i="31"/>
  <c r="BJ343" i="9"/>
  <c r="BF320" i="27"/>
  <c r="BF321" i="21"/>
  <c r="AB258" i="20"/>
  <c r="BA139" i="31"/>
  <c r="AY206" i="31"/>
  <c r="AV117" i="27"/>
  <c r="AV120" i="20"/>
  <c r="AV121" i="20" s="1"/>
  <c r="AX274" i="31"/>
  <c r="AA140" i="9"/>
  <c r="AA163" i="9" s="1"/>
  <c r="AF118" i="9"/>
  <c r="AA142" i="9" s="1"/>
  <c r="AE259" i="20"/>
  <c r="AJ236" i="20"/>
  <c r="AO319" i="31"/>
  <c r="Y283" i="20"/>
  <c r="Y284" i="20" s="1"/>
  <c r="BI325" i="8"/>
  <c r="BG304" i="20"/>
  <c r="AG207" i="31"/>
  <c r="AI258" i="20"/>
  <c r="AC342" i="9"/>
  <c r="Y320" i="21"/>
  <c r="Y319" i="27"/>
  <c r="AU325" i="8"/>
  <c r="AS304" i="20"/>
  <c r="BN347" i="8"/>
  <c r="BN349" i="20" s="1"/>
  <c r="BJ326" i="20"/>
  <c r="AF140" i="27"/>
  <c r="AK116" i="31"/>
  <c r="AF140" i="31" s="1"/>
  <c r="AV343" i="9"/>
  <c r="AR321" i="21"/>
  <c r="AR320" i="27"/>
  <c r="BC324" i="27"/>
  <c r="BC324" i="31" s="1"/>
  <c r="BC325" i="21"/>
  <c r="AO117" i="27"/>
  <c r="AO118" i="21"/>
  <c r="AO120" i="20"/>
  <c r="AO121" i="20" s="1"/>
  <c r="AN303" i="8"/>
  <c r="AN282" i="20"/>
  <c r="AN281" i="8"/>
  <c r="AU304" i="20"/>
  <c r="AW325" i="8"/>
  <c r="BD184" i="31"/>
  <c r="AP347" i="8"/>
  <c r="AP349" i="20" s="1"/>
  <c r="AL326" i="20"/>
  <c r="AO296" i="31"/>
  <c r="AM256" i="27"/>
  <c r="AR232" i="31"/>
  <c r="AM256" i="31" s="1"/>
  <c r="BF228" i="31"/>
  <c r="BA252" i="27"/>
  <c r="AH274" i="31"/>
  <c r="AP301" i="21"/>
  <c r="AP300" i="27"/>
  <c r="AP300" i="31" s="1"/>
  <c r="AA141" i="31"/>
  <c r="BC347" i="21"/>
  <c r="BC346" i="27"/>
  <c r="BC346" i="31" s="1"/>
  <c r="BF117" i="27"/>
  <c r="BF118" i="21"/>
  <c r="BF120" i="20"/>
  <c r="BF121" i="20" s="1"/>
  <c r="AS324" i="21"/>
  <c r="AS323" i="27"/>
  <c r="AS323" i="31" s="1"/>
  <c r="X206" i="31"/>
  <c r="X211" i="31" s="1"/>
  <c r="X211" i="27"/>
  <c r="X212" i="27" s="1"/>
  <c r="BM141" i="27"/>
  <c r="BR117" i="31"/>
  <c r="BR118" i="27"/>
  <c r="BR349" i="20"/>
  <c r="BR350" i="8"/>
  <c r="BR352" i="8" s="1"/>
  <c r="AO141" i="9"/>
  <c r="AO164" i="9" s="1"/>
  <c r="AT118" i="9"/>
  <c r="AO142" i="9" s="1"/>
  <c r="AX237" i="20"/>
  <c r="AS260" i="20"/>
  <c r="AW206" i="31"/>
  <c r="W184" i="27"/>
  <c r="Y207" i="9"/>
  <c r="W185" i="21"/>
  <c r="W189" i="21" s="1"/>
  <c r="W190" i="21" s="1"/>
  <c r="W188" i="9"/>
  <c r="AM141" i="9"/>
  <c r="AM164" i="9" s="1"/>
  <c r="AR118" i="9"/>
  <c r="AM142" i="9" s="1"/>
  <c r="AR324" i="21"/>
  <c r="AF142" i="21"/>
  <c r="AK119" i="21"/>
  <c r="BK348" i="20"/>
  <c r="AX94" i="31"/>
  <c r="AX95" i="31" s="1"/>
  <c r="AX95" i="27"/>
  <c r="AX96" i="27" s="1"/>
  <c r="BC343" i="21"/>
  <c r="BC342" i="27"/>
  <c r="BD303" i="8"/>
  <c r="BD282" i="20"/>
  <c r="BD281" i="8"/>
  <c r="AA162" i="31"/>
  <c r="AD141" i="9"/>
  <c r="AD164" i="9" s="1"/>
  <c r="AI118" i="9"/>
  <c r="AD142" i="9" s="1"/>
  <c r="BA208" i="9"/>
  <c r="AY186" i="21"/>
  <c r="AY185" i="27"/>
  <c r="BJ253" i="27"/>
  <c r="BO229" i="31"/>
  <c r="BH117" i="27"/>
  <c r="BH118" i="21"/>
  <c r="BH120" i="20"/>
  <c r="BH121" i="20" s="1"/>
  <c r="AU296" i="31"/>
  <c r="AY299" i="27"/>
  <c r="AY299" i="31" s="1"/>
  <c r="AY300" i="21"/>
  <c r="AE301" i="21"/>
  <c r="AE300" i="27"/>
  <c r="AE300" i="31" s="1"/>
  <c r="BD341" i="31"/>
  <c r="AA297" i="21"/>
  <c r="AA296" i="27"/>
  <c r="BA296" i="31"/>
  <c r="AP94" i="31"/>
  <c r="AP95" i="31" s="1"/>
  <c r="AP95" i="27"/>
  <c r="AP96" i="27" s="1"/>
  <c r="AI252" i="27"/>
  <c r="AN228" i="31"/>
  <c r="AO321" i="9"/>
  <c r="AM298" i="9"/>
  <c r="AM276" i="21"/>
  <c r="AM275" i="27"/>
  <c r="AA71" i="31"/>
  <c r="AA72" i="31" s="1"/>
  <c r="AA72" i="27"/>
  <c r="AA73" i="27" s="1"/>
  <c r="AC208" i="9"/>
  <c r="AA186" i="21"/>
  <c r="AA185" i="27"/>
  <c r="AL345" i="27"/>
  <c r="AL345" i="31" s="1"/>
  <c r="AL346" i="21"/>
  <c r="AH117" i="9"/>
  <c r="AD95" i="9"/>
  <c r="X318" i="31"/>
  <c r="Y71" i="31"/>
  <c r="Y72" i="31" s="1"/>
  <c r="Y72" i="27"/>
  <c r="Y73" i="27" s="1"/>
  <c r="AA250" i="31"/>
  <c r="AI227" i="31"/>
  <c r="AD251" i="27"/>
  <c r="AG119" i="20"/>
  <c r="AG118" i="8"/>
  <c r="AZ94" i="31"/>
  <c r="AZ95" i="31" s="1"/>
  <c r="AZ95" i="27"/>
  <c r="AZ96" i="27" s="1"/>
  <c r="BQ231" i="9"/>
  <c r="BM211" i="9"/>
  <c r="BM208" i="27"/>
  <c r="BM209" i="21"/>
  <c r="BM212" i="21" s="1"/>
  <c r="BM213" i="21" s="1"/>
  <c r="AF259" i="20"/>
  <c r="AK236" i="20"/>
  <c r="AR210" i="9"/>
  <c r="AP187" i="27"/>
  <c r="AP188" i="21"/>
  <c r="AP189" i="21" s="1"/>
  <c r="AP190" i="21" s="1"/>
  <c r="AP188" i="9"/>
  <c r="AN297" i="27"/>
  <c r="AN298" i="21"/>
  <c r="AZ343" i="9"/>
  <c r="AV320" i="27"/>
  <c r="AV321" i="21"/>
  <c r="AI232" i="31"/>
  <c r="AD256" i="31" s="1"/>
  <c r="AD256" i="27"/>
  <c r="BD297" i="27"/>
  <c r="BD298" i="21"/>
  <c r="AB302" i="8"/>
  <c r="AB281" i="20"/>
  <c r="BD210" i="9"/>
  <c r="BB187" i="27"/>
  <c r="BB187" i="31" s="1"/>
  <c r="BB188" i="21"/>
  <c r="AM319" i="31"/>
  <c r="BD343" i="9"/>
  <c r="AZ320" i="27"/>
  <c r="AZ321" i="21"/>
  <c r="AK253" i="21"/>
  <c r="AE282" i="20"/>
  <c r="AE303" i="8"/>
  <c r="AE281" i="8"/>
  <c r="S295" i="31"/>
  <c r="S304" i="31" s="1"/>
  <c r="S352" i="31" s="1"/>
  <c r="S354" i="31" s="1"/>
  <c r="S356" i="31" s="1"/>
  <c r="S357" i="31" s="1"/>
  <c r="S304" i="27"/>
  <c r="S305" i="27" s="1"/>
  <c r="S352" i="27" s="1"/>
  <c r="S354" i="27" s="1"/>
  <c r="AS296" i="31"/>
  <c r="AC341" i="31"/>
  <c r="W363" i="24"/>
  <c r="W371" i="24" s="1"/>
  <c r="AO206" i="31"/>
  <c r="W138" i="31"/>
  <c r="AB118" i="31"/>
  <c r="W142" i="31" s="1"/>
  <c r="AI281" i="20"/>
  <c r="AI302" i="8"/>
  <c r="W296" i="27"/>
  <c r="W297" i="21"/>
  <c r="AM116" i="31"/>
  <c r="AH140" i="31" s="1"/>
  <c r="AH140" i="27"/>
  <c r="BN209" i="9"/>
  <c r="BL188" i="9"/>
  <c r="BL186" i="27"/>
  <c r="BL187" i="21"/>
  <c r="BL189" i="21" s="1"/>
  <c r="BL190" i="21" s="1"/>
  <c r="AP297" i="27"/>
  <c r="AP298" i="21"/>
  <c r="BD230" i="9"/>
  <c r="AZ207" i="27"/>
  <c r="AZ208" i="21"/>
  <c r="BG347" i="27"/>
  <c r="BG347" i="31" s="1"/>
  <c r="BG348" i="21"/>
  <c r="AH71" i="31"/>
  <c r="AH72" i="31" s="1"/>
  <c r="AH72" i="27"/>
  <c r="AH73" i="27" s="1"/>
  <c r="BJ320" i="31"/>
  <c r="AN259" i="20"/>
  <c r="AS236" i="20"/>
  <c r="V253" i="21"/>
  <c r="AA235" i="21"/>
  <c r="AG296" i="31"/>
  <c r="AU280" i="21"/>
  <c r="AU279" i="27"/>
  <c r="AU279" i="31" s="1"/>
  <c r="BB303" i="8"/>
  <c r="BB282" i="20"/>
  <c r="BB281" i="8"/>
  <c r="W250" i="31"/>
  <c r="AW304" i="20"/>
  <c r="AY325" i="8"/>
  <c r="AP326" i="20"/>
  <c r="AT347" i="8"/>
  <c r="AT349" i="20" s="1"/>
  <c r="AA340" i="31"/>
  <c r="BA253" i="21"/>
  <c r="AH324" i="8"/>
  <c r="AF303" i="20"/>
  <c r="BD326" i="20"/>
  <c r="BH347" i="8"/>
  <c r="AH298" i="21"/>
  <c r="AH297" i="27"/>
  <c r="BJ299" i="9"/>
  <c r="BL322" i="9"/>
  <c r="BJ277" i="21"/>
  <c r="BJ276" i="27"/>
  <c r="BB297" i="27"/>
  <c r="BB298" i="21"/>
  <c r="AW347" i="21"/>
  <c r="AW346" i="27"/>
  <c r="AW346" i="31" s="1"/>
  <c r="AS252" i="27"/>
  <c r="AX228" i="31"/>
  <c r="AE141" i="9"/>
  <c r="AE164" i="9" s="1"/>
  <c r="AJ118" i="9"/>
  <c r="AE142" i="9" s="1"/>
  <c r="BM142" i="21"/>
  <c r="BR119" i="21"/>
  <c r="BN329" i="20"/>
  <c r="BN330" i="20" s="1"/>
  <c r="Y253" i="21"/>
  <c r="AX347" i="8"/>
  <c r="AX349" i="20" s="1"/>
  <c r="AT326" i="20"/>
  <c r="BI298" i="31"/>
  <c r="AF141" i="27"/>
  <c r="AK117" i="31"/>
  <c r="AK118" i="27"/>
  <c r="AE256" i="27"/>
  <c r="AJ232" i="31"/>
  <c r="AE256" i="31" s="1"/>
  <c r="AZ141" i="21"/>
  <c r="AA278" i="27"/>
  <c r="AA278" i="31" s="1"/>
  <c r="AA279" i="21"/>
  <c r="AC250" i="31"/>
  <c r="BH259" i="20"/>
  <c r="BM236" i="20"/>
  <c r="AR297" i="27"/>
  <c r="AR298" i="21"/>
  <c r="BM342" i="31"/>
  <c r="AU298" i="9"/>
  <c r="AW321" i="9"/>
  <c r="AU276" i="21"/>
  <c r="AU275" i="27"/>
  <c r="BE343" i="21"/>
  <c r="BE342" i="27"/>
  <c r="AN302" i="9"/>
  <c r="AP325" i="9"/>
  <c r="AT348" i="9" s="1"/>
  <c r="AT348" i="27" s="1"/>
  <c r="AT348" i="31" s="1"/>
  <c r="AN279" i="27"/>
  <c r="AN279" i="31" s="1"/>
  <c r="AN280" i="21"/>
  <c r="BC208" i="9"/>
  <c r="BA186" i="21"/>
  <c r="BA185" i="27"/>
  <c r="AE340" i="31"/>
  <c r="AH342" i="21"/>
  <c r="AH341" i="27"/>
  <c r="AP343" i="9"/>
  <c r="AL320" i="27"/>
  <c r="AL321" i="21"/>
  <c r="BK321" i="31"/>
  <c r="BE345" i="9"/>
  <c r="BA323" i="21"/>
  <c r="BA322" i="27"/>
  <c r="BA322" i="31" s="1"/>
  <c r="AD324" i="8"/>
  <c r="AB303" i="20"/>
  <c r="BG321" i="9"/>
  <c r="BE298" i="9"/>
  <c r="BE275" i="27"/>
  <c r="BE276" i="21"/>
  <c r="AJ141" i="9"/>
  <c r="AJ164" i="9" s="1"/>
  <c r="AO118" i="9"/>
  <c r="AJ142" i="9" s="1"/>
  <c r="AJ297" i="27"/>
  <c r="AJ298" i="21"/>
  <c r="AK141" i="9"/>
  <c r="AK164" i="9" s="1"/>
  <c r="AP118" i="9"/>
  <c r="AK142" i="9" s="1"/>
  <c r="AW296" i="31"/>
  <c r="BE260" i="20"/>
  <c r="BJ237" i="20"/>
  <c r="BA141" i="9"/>
  <c r="BA164" i="9" s="1"/>
  <c r="BF118" i="9"/>
  <c r="BA142" i="9" s="1"/>
  <c r="BE348" i="20"/>
  <c r="AQ206" i="31"/>
  <c r="AE323" i="27"/>
  <c r="AE323" i="31" s="1"/>
  <c r="AE324" i="21"/>
  <c r="AN341" i="31"/>
  <c r="BO345" i="21"/>
  <c r="BO344" i="27"/>
  <c r="AG325" i="20"/>
  <c r="AK346" i="8"/>
  <c r="AK348" i="20" s="1"/>
  <c r="AM231" i="31"/>
  <c r="AH255" i="31" s="1"/>
  <c r="AH255" i="27"/>
  <c r="BC301" i="27"/>
  <c r="BC301" i="31" s="1"/>
  <c r="BC302" i="21"/>
  <c r="BC283" i="20"/>
  <c r="BC284" i="20" s="1"/>
  <c r="AG342" i="9"/>
  <c r="AC320" i="21"/>
  <c r="AC319" i="27"/>
  <c r="AQ255" i="9"/>
  <c r="AQ278" i="9" s="1"/>
  <c r="AV231" i="27"/>
  <c r="AV232" i="21"/>
  <c r="AQ256" i="21" s="1"/>
  <c r="AD213" i="20"/>
  <c r="AD214" i="20" s="1"/>
  <c r="BG141" i="9"/>
  <c r="BG164" i="9" s="1"/>
  <c r="BL118" i="9"/>
  <c r="BG142" i="9" s="1"/>
  <c r="AZ274" i="31"/>
  <c r="AK296" i="31"/>
  <c r="AS141" i="9"/>
  <c r="AS164" i="9" s="1"/>
  <c r="AX118" i="9"/>
  <c r="AS142" i="9" s="1"/>
  <c r="AI254" i="9"/>
  <c r="AI277" i="9" s="1"/>
  <c r="AN231" i="21"/>
  <c r="AI255" i="21" s="1"/>
  <c r="AN230" i="27"/>
  <c r="AI253" i="21"/>
  <c r="AR253" i="9"/>
  <c r="AR276" i="9" s="1"/>
  <c r="AW229" i="27"/>
  <c r="AW230" i="21"/>
  <c r="AT118" i="21"/>
  <c r="AT117" i="27"/>
  <c r="AT120" i="20"/>
  <c r="AT121" i="20" s="1"/>
  <c r="AT301" i="27"/>
  <c r="AT301" i="31" s="1"/>
  <c r="AT302" i="21"/>
  <c r="AJ251" i="31"/>
  <c r="BJ282" i="20"/>
  <c r="BJ303" i="8"/>
  <c r="BJ281" i="8"/>
  <c r="AH323" i="21"/>
  <c r="AH322" i="27"/>
  <c r="AH322" i="31" s="1"/>
  <c r="AX232" i="9"/>
  <c r="AT210" i="21"/>
  <c r="AT209" i="27"/>
  <c r="AT209" i="31" s="1"/>
  <c r="AD252" i="21"/>
  <c r="BG348" i="20"/>
  <c r="AG302" i="8"/>
  <c r="AG281" i="20"/>
  <c r="BH228" i="31"/>
  <c r="BC252" i="27"/>
  <c r="AF303" i="8"/>
  <c r="AF282" i="20"/>
  <c r="AF281" i="8"/>
  <c r="AK304" i="20"/>
  <c r="AM325" i="8"/>
  <c r="AM342" i="27"/>
  <c r="AM343" i="21"/>
  <c r="AU256" i="27"/>
  <c r="AZ232" i="31"/>
  <c r="AU256" i="31" s="1"/>
  <c r="AI118" i="21"/>
  <c r="AI117" i="27"/>
  <c r="AI120" i="20"/>
  <c r="AI121" i="20" s="1"/>
  <c r="AG343" i="27"/>
  <c r="AG343" i="31" s="1"/>
  <c r="AG344" i="21"/>
  <c r="AQ343" i="21"/>
  <c r="AQ342" i="27"/>
  <c r="AX253" i="9"/>
  <c r="AX276" i="9" s="1"/>
  <c r="BC229" i="27"/>
  <c r="BC230" i="21"/>
  <c r="AF251" i="31"/>
  <c r="AF231" i="31"/>
  <c r="AA255" i="31" s="1"/>
  <c r="AA255" i="27"/>
  <c r="BH326" i="20"/>
  <c r="BL347" i="8"/>
  <c r="AX297" i="27"/>
  <c r="AX298" i="21"/>
  <c r="AP228" i="31"/>
  <c r="AK252" i="27"/>
  <c r="AA326" i="8"/>
  <c r="Y304" i="8"/>
  <c r="Y352" i="8" s="1"/>
  <c r="AS343" i="21"/>
  <c r="AS342" i="27"/>
  <c r="BM187" i="9"/>
  <c r="BM165" i="9"/>
  <c r="BM164" i="27"/>
  <c r="BM165" i="21"/>
  <c r="BM166" i="21" s="1"/>
  <c r="BM167" i="21" s="1"/>
  <c r="AX163" i="27"/>
  <c r="AX186" i="9"/>
  <c r="AX164" i="21"/>
  <c r="AT302" i="9"/>
  <c r="AV325" i="9"/>
  <c r="AZ348" i="9" s="1"/>
  <c r="AR282" i="20"/>
  <c r="AR303" i="8"/>
  <c r="AR281" i="8"/>
  <c r="AC183" i="31"/>
  <c r="AN253" i="9"/>
  <c r="AN276" i="9" s="1"/>
  <c r="AS229" i="27"/>
  <c r="AS230" i="21"/>
  <c r="AF254" i="9"/>
  <c r="AF277" i="9" s="1"/>
  <c r="AK231" i="21"/>
  <c r="AK230" i="27"/>
  <c r="BF184" i="31"/>
  <c r="AQ319" i="31"/>
  <c r="AY253" i="21"/>
  <c r="AJ347" i="8"/>
  <c r="AJ349" i="20" s="1"/>
  <c r="AF326" i="20"/>
  <c r="AQ347" i="21"/>
  <c r="AQ346" i="27"/>
  <c r="AQ346" i="31" s="1"/>
  <c r="BI208" i="9"/>
  <c r="BG185" i="27"/>
  <c r="BG186" i="21"/>
  <c r="BN343" i="27"/>
  <c r="BN344" i="21"/>
  <c r="V252" i="27"/>
  <c r="AA228" i="31"/>
  <c r="AA234" i="27"/>
  <c r="V363" i="24"/>
  <c r="V371" i="24" s="1"/>
  <c r="AE117" i="9"/>
  <c r="AA95" i="9"/>
  <c r="AX118" i="21"/>
  <c r="AX117" i="27"/>
  <c r="AX120" i="20"/>
  <c r="AX121" i="20" s="1"/>
  <c r="AT232" i="31"/>
  <c r="AO256" i="31" s="1"/>
  <c r="AO256" i="27"/>
  <c r="BL237" i="20"/>
  <c r="BG260" i="20"/>
  <c r="BB259" i="20"/>
  <c r="BG236" i="20"/>
  <c r="BJ230" i="9"/>
  <c r="BF208" i="21"/>
  <c r="BF207" i="27"/>
  <c r="AW280" i="21"/>
  <c r="AW279" i="27"/>
  <c r="AW279" i="31" s="1"/>
  <c r="AN301" i="27"/>
  <c r="AN301" i="31" s="1"/>
  <c r="AN302" i="21"/>
  <c r="BE206" i="31"/>
  <c r="AO253" i="21"/>
  <c r="BC296" i="31"/>
  <c r="BC321" i="9"/>
  <c r="BA298" i="9"/>
  <c r="BA275" i="27"/>
  <c r="BA276" i="21"/>
  <c r="AF278" i="27"/>
  <c r="AF278" i="31" s="1"/>
  <c r="AF279" i="21"/>
  <c r="AB352" i="20"/>
  <c r="AB353" i="20" s="1"/>
  <c r="AN343" i="9"/>
  <c r="AJ320" i="27"/>
  <c r="AJ321" i="21"/>
  <c r="AB71" i="31"/>
  <c r="AB72" i="31" s="1"/>
  <c r="AB72" i="27"/>
  <c r="AB73" i="27" s="1"/>
  <c r="BH343" i="9"/>
  <c r="BD320" i="27"/>
  <c r="BD321" i="21"/>
  <c r="W253" i="9"/>
  <c r="W276" i="9" s="1"/>
  <c r="AB229" i="27"/>
  <c r="AB230" i="21"/>
  <c r="AB234" i="9"/>
  <c r="W258" i="9" s="1"/>
  <c r="AS253" i="21"/>
  <c r="BR349" i="27"/>
  <c r="BR349" i="31" s="1"/>
  <c r="BB186" i="9"/>
  <c r="BB164" i="21"/>
  <c r="BB166" i="21" s="1"/>
  <c r="BB167" i="21" s="1"/>
  <c r="BB163" i="27"/>
  <c r="BB165" i="9"/>
  <c r="AA323" i="21"/>
  <c r="AA322" i="27"/>
  <c r="AA322" i="31" s="1"/>
  <c r="AB295" i="31"/>
  <c r="AV253" i="9"/>
  <c r="AV276" i="9" s="1"/>
  <c r="BA229" i="27"/>
  <c r="BA230" i="21"/>
  <c r="Y252" i="27"/>
  <c r="AD228" i="31"/>
  <c r="AR301" i="27"/>
  <c r="AR301" i="31" s="1"/>
  <c r="AR302" i="21"/>
  <c r="AD279" i="27"/>
  <c r="AD279" i="31" s="1"/>
  <c r="AD280" i="21"/>
  <c r="BB326" i="20"/>
  <c r="BF347" i="8"/>
  <c r="BB303" i="21"/>
  <c r="BB302" i="27"/>
  <c r="BB302" i="31" s="1"/>
  <c r="AB318" i="31"/>
  <c r="AV297" i="27"/>
  <c r="AV298" i="21"/>
  <c r="Y140" i="9"/>
  <c r="Y163" i="9" s="1"/>
  <c r="AD118" i="9"/>
  <c r="Y142" i="9" s="1"/>
  <c r="AG116" i="31"/>
  <c r="AB140" i="31" s="1"/>
  <c r="AB140" i="27"/>
  <c r="AE94" i="31"/>
  <c r="AE95" i="31" s="1"/>
  <c r="AE95" i="27"/>
  <c r="AE96" i="27" s="1"/>
  <c r="BL207" i="31"/>
  <c r="AW343" i="21"/>
  <c r="AW342" i="27"/>
  <c r="BC305" i="20"/>
  <c r="BE326" i="8"/>
  <c r="BC304" i="8"/>
  <c r="T273" i="31"/>
  <c r="T281" i="31" s="1"/>
  <c r="T281" i="27"/>
  <c r="T282" i="27" s="1"/>
  <c r="Z295" i="31"/>
  <c r="AL119" i="20"/>
  <c r="AL118" i="8"/>
  <c r="AP259" i="20"/>
  <c r="AU236" i="20"/>
  <c r="AC257" i="8"/>
  <c r="AC280" i="8" s="1"/>
  <c r="AH235" i="20"/>
  <c r="AH234" i="8"/>
  <c r="AC258" i="8" s="1"/>
  <c r="BC162" i="31"/>
  <c r="BB251" i="31"/>
  <c r="BH94" i="31"/>
  <c r="BH95" i="31" s="1"/>
  <c r="BH95" i="27"/>
  <c r="BH96" i="27" s="1"/>
  <c r="AL255" i="9"/>
  <c r="AL278" i="9" s="1"/>
  <c r="AQ232" i="21"/>
  <c r="AL256" i="21" s="1"/>
  <c r="AQ231" i="27"/>
  <c r="AX255" i="9"/>
  <c r="AX278" i="9" s="1"/>
  <c r="BC231" i="27"/>
  <c r="BC232" i="21"/>
  <c r="AX256" i="21" s="1"/>
  <c r="AI298" i="9"/>
  <c r="AK321" i="9"/>
  <c r="AI275" i="27"/>
  <c r="AI276" i="21"/>
  <c r="AZ347" i="8"/>
  <c r="AZ349" i="20" s="1"/>
  <c r="AV326" i="20"/>
  <c r="BC206" i="31"/>
  <c r="AL237" i="20"/>
  <c r="AG260" i="20"/>
  <c r="AE119" i="20"/>
  <c r="AE118" i="8"/>
  <c r="AF274" i="31"/>
  <c r="BC319" i="31"/>
  <c r="AD254" i="27"/>
  <c r="AI230" i="31"/>
  <c r="AD254" i="31" s="1"/>
  <c r="BJ259" i="20"/>
  <c r="BO236" i="20"/>
  <c r="BM116" i="31"/>
  <c r="BH140" i="27"/>
  <c r="AB342" i="21"/>
  <c r="AB341" i="27"/>
  <c r="BB228" i="31"/>
  <c r="AW252" i="27"/>
  <c r="AF320" i="9"/>
  <c r="AD297" i="9"/>
  <c r="AD274" i="27"/>
  <c r="AD275" i="21"/>
  <c r="BB341" i="31"/>
  <c r="AP301" i="27"/>
  <c r="AP301" i="31" s="1"/>
  <c r="AP302" i="21"/>
  <c r="BL303" i="27"/>
  <c r="BL303" i="31" s="1"/>
  <c r="BL304" i="21"/>
  <c r="AG258" i="20"/>
  <c r="AL233" i="21"/>
  <c r="AG257" i="21" s="1"/>
  <c r="AL232" i="27"/>
  <c r="BC253" i="21"/>
  <c r="AF303" i="21"/>
  <c r="AF302" i="27"/>
  <c r="AF302" i="31" s="1"/>
  <c r="BE230" i="31"/>
  <c r="AZ254" i="31" s="1"/>
  <c r="AZ254" i="27"/>
  <c r="AK280" i="21"/>
  <c r="AK279" i="27"/>
  <c r="AK279" i="31" s="1"/>
  <c r="BN305" i="20"/>
  <c r="BP326" i="8"/>
  <c r="BN304" i="8"/>
  <c r="BE139" i="31"/>
  <c r="AN164" i="31"/>
  <c r="AN165" i="31" s="1"/>
  <c r="AN165" i="27"/>
  <c r="AN166" i="27" s="1"/>
  <c r="AM206" i="31"/>
  <c r="V295" i="31"/>
  <c r="AM321" i="9"/>
  <c r="AK298" i="9"/>
  <c r="AK276" i="21"/>
  <c r="AK275" i="27"/>
  <c r="AX141" i="21"/>
  <c r="AR118" i="21"/>
  <c r="AR117" i="27"/>
  <c r="AR120" i="20"/>
  <c r="AR121" i="20" s="1"/>
  <c r="AR259" i="20"/>
  <c r="AW236" i="20"/>
  <c r="AQ328" i="20"/>
  <c r="AU349" i="8"/>
  <c r="AJ257" i="8"/>
  <c r="AJ280" i="8" s="1"/>
  <c r="AO235" i="20"/>
  <c r="AO234" i="8"/>
  <c r="AJ258" i="8" s="1"/>
  <c r="AN347" i="21"/>
  <c r="AN346" i="27"/>
  <c r="AN346" i="31" s="1"/>
  <c r="AV302" i="21"/>
  <c r="AV301" i="27"/>
  <c r="AV301" i="31" s="1"/>
  <c r="X162" i="31"/>
  <c r="X165" i="31" s="1"/>
  <c r="X165" i="27"/>
  <c r="X166" i="27" s="1"/>
  <c r="AG340" i="31"/>
  <c r="BC141" i="9"/>
  <c r="BC164" i="9" s="1"/>
  <c r="BH118" i="9"/>
  <c r="BC142" i="9" s="1"/>
  <c r="AX251" i="31"/>
  <c r="AU342" i="27"/>
  <c r="AU343" i="21"/>
  <c r="BD228" i="31"/>
  <c r="AY252" i="27"/>
  <c r="AD302" i="21"/>
  <c r="AD301" i="27"/>
  <c r="AD301" i="31" s="1"/>
  <c r="AT259" i="20"/>
  <c r="AY236" i="20"/>
  <c r="AU319" i="31"/>
  <c r="AM324" i="21"/>
  <c r="AM323" i="27"/>
  <c r="AM323" i="31" s="1"/>
  <c r="AZ118" i="21"/>
  <c r="AZ117" i="27"/>
  <c r="AZ120" i="20"/>
  <c r="AZ121" i="20" s="1"/>
  <c r="X321" i="9"/>
  <c r="V298" i="9"/>
  <c r="V276" i="21"/>
  <c r="V282" i="21" s="1"/>
  <c r="V283" i="21" s="1"/>
  <c r="V275" i="27"/>
  <c r="V281" i="9"/>
  <c r="AD237" i="20"/>
  <c r="Y260" i="20"/>
  <c r="AQ253" i="21"/>
  <c r="BD253" i="9"/>
  <c r="BD276" i="9" s="1"/>
  <c r="BI230" i="21"/>
  <c r="BI229" i="27"/>
  <c r="AB252" i="21"/>
  <c r="AT228" i="31"/>
  <c r="AO252" i="27"/>
  <c r="BF341" i="31"/>
  <c r="Z54" i="34"/>
  <c r="AN119" i="20"/>
  <c r="AN118" i="8"/>
  <c r="AV349" i="21"/>
  <c r="AV348" i="27"/>
  <c r="AV348" i="31" s="1"/>
  <c r="AZ184" i="31"/>
  <c r="AU321" i="9"/>
  <c r="AS298" i="9"/>
  <c r="AS276" i="21"/>
  <c r="AS275" i="27"/>
  <c r="AW319" i="31"/>
  <c r="AE346" i="21"/>
  <c r="AE345" i="27"/>
  <c r="AE345" i="31" s="1"/>
  <c r="Y183" i="31"/>
  <c r="Z258" i="20"/>
  <c r="AE236" i="20"/>
  <c r="BE141" i="9"/>
  <c r="BE164" i="9" s="1"/>
  <c r="BJ118" i="9"/>
  <c r="BE142" i="9" s="1"/>
  <c r="AK259" i="20"/>
  <c r="AP236" i="20"/>
  <c r="AD304" i="20"/>
  <c r="AF325" i="8"/>
  <c r="AJ274" i="31"/>
  <c r="BL117" i="27"/>
  <c r="BL118" i="21"/>
  <c r="BL120" i="20"/>
  <c r="BL121" i="20" s="1"/>
  <c r="AV303" i="8"/>
  <c r="AV282" i="20"/>
  <c r="AV281" i="8"/>
  <c r="AK256" i="27"/>
  <c r="AP232" i="31"/>
  <c r="AK256" i="31" s="1"/>
  <c r="BN117" i="27"/>
  <c r="BN118" i="21"/>
  <c r="BN120" i="20"/>
  <c r="BN121" i="20" s="1"/>
  <c r="AL297" i="27"/>
  <c r="AL298" i="21"/>
  <c r="AR142" i="21"/>
  <c r="AW119" i="21"/>
  <c r="BH297" i="31"/>
  <c r="W273" i="31"/>
  <c r="AL251" i="31"/>
  <c r="AF255" i="27"/>
  <c r="AK231" i="31"/>
  <c r="AF255" i="31" s="1"/>
  <c r="AJ304" i="20"/>
  <c r="AL325" i="8"/>
  <c r="BE253" i="21"/>
  <c r="W78" i="34"/>
  <c r="W80" i="34" s="1"/>
  <c r="AJ341" i="31"/>
  <c r="AS283" i="20"/>
  <c r="AS284" i="20" s="1"/>
  <c r="BI141" i="9"/>
  <c r="BI164" i="9" s="1"/>
  <c r="BN118" i="9"/>
  <c r="BI142" i="9" s="1"/>
  <c r="BH186" i="9"/>
  <c r="BH164" i="21"/>
  <c r="BH163" i="27"/>
  <c r="BE325" i="8"/>
  <c r="BC304" i="20"/>
  <c r="X251" i="27"/>
  <c r="AC227" i="31"/>
  <c r="AP253" i="9"/>
  <c r="AP276" i="9" s="1"/>
  <c r="AU230" i="21"/>
  <c r="AU229" i="27"/>
  <c r="AE213" i="20"/>
  <c r="AE214" i="20" s="1"/>
  <c r="BI304" i="20"/>
  <c r="BK325" i="8"/>
  <c r="AU326" i="8"/>
  <c r="AS305" i="20"/>
  <c r="AS304" i="8"/>
  <c r="AS325" i="8"/>
  <c r="AS327" i="8" s="1"/>
  <c r="AQ304" i="20"/>
  <c r="AQ306" i="20" s="1"/>
  <c r="AQ307" i="20" s="1"/>
  <c r="AC119" i="27"/>
  <c r="X142" i="27"/>
  <c r="Z342" i="9"/>
  <c r="V327" i="9"/>
  <c r="V320" i="21"/>
  <c r="V328" i="21" s="1"/>
  <c r="V329" i="21" s="1"/>
  <c r="T147" i="34"/>
  <c r="T156" i="34" s="1"/>
  <c r="T158" i="34" s="1"/>
  <c r="T160" i="34" s="1"/>
  <c r="V319" i="27"/>
  <c r="AE255" i="9"/>
  <c r="AE278" i="9" s="1"/>
  <c r="AJ231" i="27"/>
  <c r="AJ232" i="21"/>
  <c r="AE256" i="21" s="1"/>
  <c r="AH94" i="27"/>
  <c r="AH95" i="21"/>
  <c r="AH96" i="21" s="1"/>
  <c r="AH97" i="21" s="1"/>
  <c r="AH97" i="20"/>
  <c r="AH98" i="20" s="1"/>
  <c r="AK206" i="31"/>
  <c r="AP303" i="8"/>
  <c r="AP282" i="20"/>
  <c r="AP281" i="8"/>
  <c r="AY319" i="31"/>
  <c r="AS120" i="21"/>
  <c r="AN143" i="21"/>
  <c r="BE208" i="9"/>
  <c r="BC185" i="27"/>
  <c r="BC186" i="21"/>
  <c r="BF343" i="9"/>
  <c r="BB321" i="21"/>
  <c r="BB320" i="27"/>
  <c r="AS346" i="27"/>
  <c r="AS346" i="31" s="1"/>
  <c r="AS347" i="21"/>
  <c r="BB253" i="9"/>
  <c r="BB276" i="9" s="1"/>
  <c r="BG230" i="21"/>
  <c r="BG229" i="27"/>
  <c r="AA94" i="27"/>
  <c r="AA95" i="21"/>
  <c r="AA96" i="21" s="1"/>
  <c r="AA97" i="21" s="1"/>
  <c r="AA97" i="20"/>
  <c r="AA98" i="20" s="1"/>
  <c r="AF298" i="21"/>
  <c r="AF297" i="27"/>
  <c r="AJ118" i="21"/>
  <c r="AJ117" i="27"/>
  <c r="AJ120" i="20"/>
  <c r="AJ121" i="20" s="1"/>
  <c r="BD186" i="9"/>
  <c r="BD163" i="27"/>
  <c r="BD164" i="21"/>
  <c r="BD166" i="21" s="1"/>
  <c r="BD167" i="21" s="1"/>
  <c r="BD165" i="9"/>
  <c r="BG342" i="27"/>
  <c r="BG343" i="21"/>
  <c r="AR303" i="21"/>
  <c r="AR302" i="27"/>
  <c r="AR302" i="31" s="1"/>
  <c r="AW253" i="21"/>
  <c r="AV347" i="8"/>
  <c r="AV349" i="20" s="1"/>
  <c r="AR326" i="20"/>
  <c r="AM346" i="8"/>
  <c r="AM348" i="20" s="1"/>
  <c r="AI325" i="20"/>
  <c r="AF346" i="8"/>
  <c r="AF348" i="20" s="1"/>
  <c r="AB325" i="20"/>
  <c r="BE321" i="9"/>
  <c r="BC298" i="9"/>
  <c r="BC275" i="27"/>
  <c r="BC276" i="21"/>
  <c r="AL348" i="8"/>
  <c r="AL350" i="20" s="1"/>
  <c r="AH327" i="20"/>
  <c r="BB323" i="9"/>
  <c r="AZ300" i="9"/>
  <c r="AZ278" i="21"/>
  <c r="AZ277" i="27"/>
  <c r="AZ277" i="31" s="1"/>
  <c r="AC255" i="9"/>
  <c r="AC278" i="9" s="1"/>
  <c r="AH232" i="21"/>
  <c r="AC256" i="21" s="1"/>
  <c r="AH231" i="27"/>
  <c r="AE230" i="9"/>
  <c r="AA208" i="21"/>
  <c r="AA207" i="27"/>
  <c r="AA207" i="31" s="1"/>
  <c r="BN283" i="20"/>
  <c r="BN284" i="20" s="1"/>
  <c r="X306" i="20"/>
  <c r="X307" i="20" s="1"/>
  <c r="X355" i="20" s="1"/>
  <c r="AH187" i="9"/>
  <c r="AH164" i="27"/>
  <c r="AH165" i="9"/>
  <c r="AH165" i="21"/>
  <c r="AH166" i="21" s="1"/>
  <c r="AH167" i="21" s="1"/>
  <c r="AI213" i="20"/>
  <c r="AI214" i="20" s="1"/>
  <c r="AO304" i="20"/>
  <c r="AO306" i="20" s="1"/>
  <c r="AO307" i="20" s="1"/>
  <c r="AQ325" i="8"/>
  <c r="AQ327" i="8" s="1"/>
  <c r="X363" i="24"/>
  <c r="X371" i="24" s="1"/>
  <c r="AF187" i="9"/>
  <c r="AF164" i="27"/>
  <c r="AF165" i="9"/>
  <c r="AF165" i="21"/>
  <c r="AF166" i="21" s="1"/>
  <c r="AF167" i="21" s="1"/>
  <c r="AG319" i="31"/>
  <c r="AR274" i="31"/>
  <c r="AZ326" i="20"/>
  <c r="BD347" i="8"/>
  <c r="BD349" i="20" s="1"/>
  <c r="U252" i="21"/>
  <c r="Z235" i="21"/>
  <c r="AX341" i="31"/>
  <c r="AD116" i="27"/>
  <c r="AD117" i="21"/>
  <c r="AD120" i="20"/>
  <c r="AD121" i="20" s="1"/>
  <c r="Y363" i="24"/>
  <c r="Y371" i="24" s="1"/>
  <c r="AF230" i="9"/>
  <c r="AB208" i="21"/>
  <c r="AB207" i="27"/>
  <c r="AY296" i="31"/>
  <c r="AQ304" i="8"/>
  <c r="AI229" i="9"/>
  <c r="AE206" i="27"/>
  <c r="AE207" i="21"/>
  <c r="AK213" i="20"/>
  <c r="AK214" i="20" s="1"/>
  <c r="AU253" i="21"/>
  <c r="AJ323" i="27"/>
  <c r="AJ323" i="31" s="1"/>
  <c r="AJ324" i="21"/>
  <c r="AX326" i="20"/>
  <c r="BB347" i="8"/>
  <c r="BB349" i="20" s="1"/>
  <c r="Z208" i="9"/>
  <c r="X188" i="9"/>
  <c r="X185" i="27"/>
  <c r="X186" i="21"/>
  <c r="X189" i="21" s="1"/>
  <c r="X190" i="21" s="1"/>
  <c r="AR251" i="31"/>
  <c r="AF205" i="31"/>
  <c r="AF229" i="31"/>
  <c r="AA253" i="31" s="1"/>
  <c r="AA253" i="27"/>
  <c r="BL230" i="9"/>
  <c r="BH208" i="21"/>
  <c r="BH207" i="27"/>
  <c r="AY298" i="9"/>
  <c r="BA321" i="9"/>
  <c r="AY275" i="27"/>
  <c r="AY276" i="21"/>
  <c r="AT303" i="8"/>
  <c r="AT282" i="20"/>
  <c r="AT281" i="8"/>
  <c r="AZ186" i="9"/>
  <c r="AZ164" i="21"/>
  <c r="AZ163" i="27"/>
  <c r="BA319" i="31"/>
  <c r="AN256" i="27"/>
  <c r="AS232" i="31"/>
  <c r="AN256" i="31" s="1"/>
  <c r="AV228" i="31"/>
  <c r="AQ252" i="27"/>
  <c r="AB251" i="27"/>
  <c r="AG227" i="31"/>
  <c r="AO298" i="9"/>
  <c r="AQ321" i="9"/>
  <c r="AO276" i="21"/>
  <c r="AO275" i="27"/>
  <c r="AG253" i="21"/>
  <c r="AH119" i="20"/>
  <c r="AH118" i="8"/>
  <c r="AT94" i="31"/>
  <c r="AT95" i="31" s="1"/>
  <c r="AT95" i="27"/>
  <c r="AT96" i="27" s="1"/>
  <c r="AA257" i="8"/>
  <c r="AA280" i="8" s="1"/>
  <c r="AF235" i="20"/>
  <c r="AF234" i="8"/>
  <c r="AA258" i="8" s="1"/>
  <c r="AJ95" i="21"/>
  <c r="AJ96" i="21" s="1"/>
  <c r="AJ97" i="21" s="1"/>
  <c r="AJ94" i="27"/>
  <c r="AJ97" i="20"/>
  <c r="AJ98" i="20" s="1"/>
  <c r="AR326" i="21"/>
  <c r="AR325" i="27"/>
  <c r="AR325" i="31" s="1"/>
  <c r="AV94" i="31"/>
  <c r="AV95" i="31" s="1"/>
  <c r="AV95" i="27"/>
  <c r="AV96" i="27" s="1"/>
  <c r="AL117" i="9"/>
  <c r="AH95" i="9"/>
  <c r="BF303" i="8"/>
  <c r="BF282" i="20"/>
  <c r="BF281" i="8"/>
  <c r="BA162" i="31"/>
  <c r="BA342" i="27"/>
  <c r="BA343" i="21"/>
  <c r="AA206" i="27"/>
  <c r="AE229" i="9"/>
  <c r="AA207" i="21"/>
  <c r="Z302" i="8"/>
  <c r="Z281" i="20"/>
  <c r="Z281" i="8"/>
  <c r="AA321" i="9"/>
  <c r="Y298" i="9"/>
  <c r="Y276" i="21"/>
  <c r="Y275" i="27"/>
  <c r="AV232" i="31"/>
  <c r="AQ256" i="31" s="1"/>
  <c r="AQ256" i="27"/>
  <c r="AK282" i="20"/>
  <c r="AK303" i="8"/>
  <c r="AK281" i="8"/>
  <c r="X340" i="31"/>
  <c r="X350" i="31" s="1"/>
  <c r="X350" i="27"/>
  <c r="X351" i="27" s="1"/>
  <c r="AD318" i="31"/>
  <c r="X139" i="31"/>
  <c r="AC118" i="31"/>
  <c r="X142" i="31" s="1"/>
  <c r="AK319" i="31"/>
  <c r="BN260" i="20"/>
  <c r="BS237" i="20"/>
  <c r="BL140" i="31"/>
  <c r="BQ118" i="31"/>
  <c r="BL142" i="31" s="1"/>
  <c r="BQ120" i="21"/>
  <c r="BL143" i="21"/>
  <c r="AI321" i="9"/>
  <c r="AG298" i="9"/>
  <c r="AG275" i="27"/>
  <c r="AG276" i="21"/>
  <c r="AH278" i="27"/>
  <c r="AH278" i="31" s="1"/>
  <c r="AH279" i="21"/>
  <c r="Y329" i="20"/>
  <c r="Y330" i="20" s="1"/>
  <c r="AP141" i="31"/>
  <c r="AU118" i="31"/>
  <c r="AP142" i="31" s="1"/>
  <c r="AI346" i="27"/>
  <c r="AI346" i="31" s="1"/>
  <c r="AI347" i="21"/>
  <c r="X252" i="21"/>
  <c r="BD94" i="31"/>
  <c r="BD95" i="31" s="1"/>
  <c r="BD95" i="27"/>
  <c r="BD96" i="27" s="1"/>
  <c r="AI235" i="20"/>
  <c r="AD257" i="8"/>
  <c r="AD280" i="8" s="1"/>
  <c r="AI234" i="8"/>
  <c r="AD258" i="8" s="1"/>
  <c r="AI296" i="31"/>
  <c r="AJ209" i="9"/>
  <c r="AH187" i="21"/>
  <c r="AH186" i="27"/>
  <c r="AH186" i="31" s="1"/>
  <c r="AQ280" i="21"/>
  <c r="AQ279" i="27"/>
  <c r="AQ279" i="31" s="1"/>
  <c r="AQ283" i="20"/>
  <c r="AQ284" i="20" s="1"/>
  <c r="AB93" i="31"/>
  <c r="AB95" i="31" s="1"/>
  <c r="AB95" i="27"/>
  <c r="AB96" i="27" s="1"/>
  <c r="AN117" i="9"/>
  <c r="AJ95" i="9"/>
  <c r="BB140" i="31"/>
  <c r="BG118" i="31"/>
  <c r="BB142" i="31" s="1"/>
  <c r="BK119" i="27"/>
  <c r="BF142" i="27"/>
  <c r="T297" i="21"/>
  <c r="T305" i="21" s="1"/>
  <c r="T306" i="21" s="1"/>
  <c r="T353" i="21" s="1"/>
  <c r="T355" i="21" s="1"/>
  <c r="T296" i="27"/>
  <c r="T304" i="9"/>
  <c r="T352" i="9" s="1"/>
  <c r="BC260" i="20"/>
  <c r="BH237" i="20"/>
  <c r="AJ253" i="9"/>
  <c r="AJ276" i="9" s="1"/>
  <c r="AO230" i="21"/>
  <c r="AO229" i="27"/>
  <c r="AP341" i="31"/>
  <c r="AV341" i="31"/>
  <c r="AD205" i="31"/>
  <c r="BH348" i="8"/>
  <c r="BH350" i="20" s="1"/>
  <c r="BD327" i="20"/>
  <c r="AZ298" i="21"/>
  <c r="AZ297" i="27"/>
  <c r="BG206" i="31"/>
  <c r="AO324" i="21"/>
  <c r="AO323" i="27"/>
  <c r="AO323" i="31" s="1"/>
  <c r="AV259" i="20"/>
  <c r="BA236" i="20"/>
  <c r="BD259" i="20"/>
  <c r="BI236" i="20"/>
  <c r="Y106" i="34"/>
  <c r="Y108" i="34" s="1"/>
  <c r="Y30" i="34"/>
  <c r="AL343" i="9"/>
  <c r="AH321" i="21"/>
  <c r="AH320" i="27"/>
  <c r="AV274" i="31"/>
  <c r="AD300" i="9"/>
  <c r="AF323" i="9"/>
  <c r="AD277" i="27"/>
  <c r="AD277" i="31" s="1"/>
  <c r="AD278" i="21"/>
  <c r="AX348" i="8"/>
  <c r="AX350" i="20" s="1"/>
  <c r="AT327" i="20"/>
  <c r="AW298" i="9"/>
  <c r="AY321" i="9"/>
  <c r="AW275" i="27"/>
  <c r="AW276" i="21"/>
  <c r="X73" i="34"/>
  <c r="Z325" i="20"/>
  <c r="AD346" i="8"/>
  <c r="Z327" i="8"/>
  <c r="AH257" i="8"/>
  <c r="AH280" i="8" s="1"/>
  <c r="AM235" i="20"/>
  <c r="AM234" i="8"/>
  <c r="AH258" i="8" s="1"/>
  <c r="BD274" i="31"/>
  <c r="AP210" i="9"/>
  <c r="AN187" i="27"/>
  <c r="AN188" i="21"/>
  <c r="AN189" i="21" s="1"/>
  <c r="AN190" i="21" s="1"/>
  <c r="AN188" i="9"/>
  <c r="AN94" i="31"/>
  <c r="AN95" i="31" s="1"/>
  <c r="AN95" i="27"/>
  <c r="AN96" i="27" s="1"/>
  <c r="AO280" i="21"/>
  <c r="AO279" i="27"/>
  <c r="AO279" i="31" s="1"/>
  <c r="AL253" i="9"/>
  <c r="AL276" i="9" s="1"/>
  <c r="AQ229" i="27"/>
  <c r="AQ230" i="21"/>
  <c r="AK342" i="27"/>
  <c r="AK343" i="21"/>
  <c r="AX343" i="9"/>
  <c r="AT320" i="27"/>
  <c r="AT321" i="21"/>
  <c r="Z227" i="31"/>
  <c r="U251" i="27"/>
  <c r="Z234" i="27"/>
  <c r="AZ282" i="20"/>
  <c r="AZ303" i="8"/>
  <c r="AZ281" i="8"/>
  <c r="AL274" i="31"/>
  <c r="AN251" i="31"/>
  <c r="T259" i="21"/>
  <c r="Y236" i="21"/>
  <c r="AZ230" i="31"/>
  <c r="AU254" i="31" s="1"/>
  <c r="AU254" i="27"/>
  <c r="AT341" i="31"/>
  <c r="BJ345" i="21"/>
  <c r="BJ344" i="27"/>
  <c r="BJ344" i="31" s="1"/>
  <c r="AZ228" i="31"/>
  <c r="AU252" i="27"/>
  <c r="AF344" i="21"/>
  <c r="AF343" i="27"/>
  <c r="AF343" i="31" s="1"/>
  <c r="AE296" i="31"/>
  <c r="BM306" i="20"/>
  <c r="BM307" i="20" s="1"/>
  <c r="AE252" i="9"/>
  <c r="AE275" i="9" s="1"/>
  <c r="AJ228" i="27"/>
  <c r="AJ229" i="21"/>
  <c r="AA299" i="9"/>
  <c r="AC322" i="9"/>
  <c r="AA276" i="27"/>
  <c r="AA276" i="31" s="1"/>
  <c r="AA277" i="21"/>
  <c r="AO254" i="27"/>
  <c r="AT230" i="31"/>
  <c r="AO254" i="31" s="1"/>
  <c r="AY343" i="21"/>
  <c r="AY342" i="27"/>
  <c r="AU206" i="31"/>
  <c r="BD251" i="31"/>
  <c r="BE319" i="31"/>
  <c r="AQ298" i="9"/>
  <c r="AS321" i="9"/>
  <c r="AQ275" i="27"/>
  <c r="AQ276" i="21"/>
  <c r="BH341" i="31"/>
  <c r="AB120" i="21"/>
  <c r="W143" i="21"/>
  <c r="AB297" i="9"/>
  <c r="AD320" i="9"/>
  <c r="AB274" i="27"/>
  <c r="AB275" i="21"/>
  <c r="AL228" i="31"/>
  <c r="AG252" i="27"/>
  <c r="Z255" i="27"/>
  <c r="AE231" i="31"/>
  <c r="Z255" i="31" s="1"/>
  <c r="AD95" i="21"/>
  <c r="AD96" i="21" s="1"/>
  <c r="AD97" i="21" s="1"/>
  <c r="AD94" i="27"/>
  <c r="AD97" i="20"/>
  <c r="AD98" i="20" s="1"/>
  <c r="AK94" i="31"/>
  <c r="AK95" i="31" s="1"/>
  <c r="AK95" i="27"/>
  <c r="AK96" i="27" s="1"/>
  <c r="AB213" i="20"/>
  <c r="AB214" i="20" s="1"/>
  <c r="AQ260" i="20"/>
  <c r="AV237" i="20"/>
  <c r="BF230" i="9"/>
  <c r="BB208" i="21"/>
  <c r="BB207" i="27"/>
  <c r="BF259" i="20"/>
  <c r="BK236" i="20"/>
  <c r="AU119" i="27"/>
  <c r="AP142" i="27"/>
  <c r="BC325" i="8"/>
  <c r="BA304" i="20"/>
  <c r="AR187" i="9"/>
  <c r="AR164" i="27"/>
  <c r="AR165" i="21"/>
  <c r="AR166" i="21" s="1"/>
  <c r="AR167" i="21" s="1"/>
  <c r="AR165" i="9"/>
  <c r="AG236" i="20"/>
  <c r="BB232" i="31"/>
  <c r="AW256" i="31" s="1"/>
  <c r="AW256" i="27"/>
  <c r="AE304" i="20"/>
  <c r="AG325" i="8"/>
  <c r="X143" i="21"/>
  <c r="AC120" i="21"/>
  <c r="AB281" i="8"/>
  <c r="AY363" i="24" l="1"/>
  <c r="AZ362" i="24"/>
  <c r="AZ355" i="24"/>
  <c r="BF6" i="15"/>
  <c r="BG20" i="15"/>
  <c r="BG21" i="15" s="1"/>
  <c r="BA346" i="27"/>
  <c r="BA346" i="31" s="1"/>
  <c r="BG120" i="21"/>
  <c r="AY302" i="21"/>
  <c r="BB142" i="27"/>
  <c r="AB304" i="8"/>
  <c r="BI348" i="21"/>
  <c r="AB283" i="20"/>
  <c r="AB284" i="20" s="1"/>
  <c r="AT256" i="27"/>
  <c r="AD324" i="21"/>
  <c r="BI118" i="31"/>
  <c r="BD142" i="31" s="1"/>
  <c r="BF143" i="21"/>
  <c r="BE325" i="21"/>
  <c r="AE350" i="21"/>
  <c r="AE349" i="27"/>
  <c r="AE349" i="31" s="1"/>
  <c r="AT280" i="21"/>
  <c r="AN236" i="20"/>
  <c r="AF349" i="27"/>
  <c r="AF349" i="31" s="1"/>
  <c r="AF350" i="21"/>
  <c r="BS349" i="20"/>
  <c r="BO325" i="21"/>
  <c r="BO324" i="27"/>
  <c r="BO324" i="31" s="1"/>
  <c r="BR346" i="27"/>
  <c r="BR346" i="31" s="1"/>
  <c r="BR347" i="21"/>
  <c r="BS346" i="27"/>
  <c r="BS346" i="31" s="1"/>
  <c r="BS347" i="21"/>
  <c r="BN303" i="21"/>
  <c r="BP327" i="20"/>
  <c r="BN302" i="27"/>
  <c r="BN302" i="31" s="1"/>
  <c r="BT349" i="20"/>
  <c r="BP325" i="21"/>
  <c r="BP324" i="27"/>
  <c r="BP324" i="31" s="1"/>
  <c r="AQ324" i="21"/>
  <c r="AW324" i="21"/>
  <c r="AQ323" i="27"/>
  <c r="AQ323" i="31" s="1"/>
  <c r="AW323" i="27"/>
  <c r="AW323" i="31" s="1"/>
  <c r="BK326" i="20"/>
  <c r="BO347" i="8"/>
  <c r="BO349" i="20" s="1"/>
  <c r="BF302" i="27"/>
  <c r="BF302" i="31" s="1"/>
  <c r="BF303" i="21"/>
  <c r="BL347" i="21"/>
  <c r="BL346" i="27"/>
  <c r="BL346" i="31" s="1"/>
  <c r="AM94" i="31"/>
  <c r="AM95" i="31" s="1"/>
  <c r="AM95" i="27"/>
  <c r="AM96" i="27" s="1"/>
  <c r="BA259" i="20"/>
  <c r="BF236" i="20"/>
  <c r="AW94" i="31"/>
  <c r="AW95" i="31" s="1"/>
  <c r="AW95" i="27"/>
  <c r="AW96" i="27" s="1"/>
  <c r="AL304" i="20"/>
  <c r="AN325" i="8"/>
  <c r="AB305" i="20"/>
  <c r="AD326" i="8"/>
  <c r="BA94" i="31"/>
  <c r="BA95" i="31" s="1"/>
  <c r="BA95" i="27"/>
  <c r="BA96" i="27" s="1"/>
  <c r="BM120" i="20"/>
  <c r="BM121" i="20" s="1"/>
  <c r="BM118" i="21"/>
  <c r="BM117" i="27"/>
  <c r="AW301" i="27"/>
  <c r="AW301" i="31" s="1"/>
  <c r="AW302" i="21"/>
  <c r="AY259" i="20"/>
  <c r="BD236" i="20"/>
  <c r="BB236" i="20"/>
  <c r="AW259" i="20"/>
  <c r="AH304" i="20"/>
  <c r="AJ325" i="8"/>
  <c r="AT304" i="20"/>
  <c r="AT303" i="21" s="1"/>
  <c r="AV325" i="8"/>
  <c r="BI302" i="21"/>
  <c r="BI301" i="27"/>
  <c r="BI301" i="31" s="1"/>
  <c r="BH327" i="20"/>
  <c r="BL348" i="8"/>
  <c r="BL350" i="20" s="1"/>
  <c r="BH323" i="27"/>
  <c r="BH323" i="31" s="1"/>
  <c r="BH324" i="21"/>
  <c r="BK259" i="20"/>
  <c r="BP236" i="20"/>
  <c r="AX325" i="8"/>
  <c r="AV304" i="20"/>
  <c r="AY94" i="31"/>
  <c r="AY95" i="31" s="1"/>
  <c r="AY95" i="27"/>
  <c r="AY96" i="27" s="1"/>
  <c r="BA282" i="20"/>
  <c r="BA283" i="20" s="1"/>
  <c r="BA284" i="20" s="1"/>
  <c r="BA303" i="8"/>
  <c r="BA281" i="8"/>
  <c r="BD302" i="27"/>
  <c r="BD302" i="31" s="1"/>
  <c r="BD303" i="21"/>
  <c r="BI94" i="31"/>
  <c r="BI95" i="31" s="1"/>
  <c r="BI95" i="27"/>
  <c r="BI96" i="27" s="1"/>
  <c r="BI120" i="21"/>
  <c r="BD143" i="21"/>
  <c r="AZ325" i="8"/>
  <c r="AX304" i="20"/>
  <c r="BG257" i="27"/>
  <c r="BL233" i="31"/>
  <c r="BG257" i="31" s="1"/>
  <c r="AI94" i="31"/>
  <c r="AI95" i="31" s="1"/>
  <c r="AI95" i="27"/>
  <c r="AI96" i="27" s="1"/>
  <c r="AH256" i="27"/>
  <c r="AM232" i="31"/>
  <c r="AH256" i="31" s="1"/>
  <c r="BB347" i="21"/>
  <c r="BB346" i="27"/>
  <c r="BB346" i="31" s="1"/>
  <c r="AU301" i="27"/>
  <c r="AU301" i="31" s="1"/>
  <c r="AU302" i="21"/>
  <c r="AU346" i="27"/>
  <c r="AU346" i="31" s="1"/>
  <c r="BG325" i="21"/>
  <c r="BG324" i="27"/>
  <c r="BG324" i="31" s="1"/>
  <c r="AP347" i="21"/>
  <c r="AP346" i="27"/>
  <c r="AP346" i="31" s="1"/>
  <c r="BK303" i="8"/>
  <c r="BK282" i="20"/>
  <c r="BK281" i="8"/>
  <c r="AV280" i="21"/>
  <c r="AV279" i="27"/>
  <c r="AV279" i="31" s="1"/>
  <c r="BJ348" i="8"/>
  <c r="BJ350" i="20" s="1"/>
  <c r="BF327" i="20"/>
  <c r="BB325" i="8"/>
  <c r="AZ304" i="20"/>
  <c r="AX280" i="21"/>
  <c r="AX279" i="27"/>
  <c r="AX279" i="31" s="1"/>
  <c r="AX323" i="27"/>
  <c r="AX323" i="31" s="1"/>
  <c r="AX324" i="21"/>
  <c r="BN236" i="20"/>
  <c r="BI259" i="20"/>
  <c r="BG281" i="21"/>
  <c r="BG280" i="27"/>
  <c r="BG280" i="31" s="1"/>
  <c r="BH279" i="27"/>
  <c r="BH279" i="31" s="1"/>
  <c r="BH280" i="21"/>
  <c r="AW303" i="8"/>
  <c r="AW282" i="20"/>
  <c r="AW283" i="20" s="1"/>
  <c r="AW284" i="20" s="1"/>
  <c r="AW281" i="8"/>
  <c r="AW326" i="20"/>
  <c r="BA347" i="8"/>
  <c r="BA349" i="20" s="1"/>
  <c r="AD323" i="27"/>
  <c r="AD323" i="31" s="1"/>
  <c r="AT349" i="21"/>
  <c r="BK348" i="21"/>
  <c r="BK347" i="27"/>
  <c r="BK347" i="31" s="1"/>
  <c r="AY118" i="21"/>
  <c r="AY117" i="27"/>
  <c r="AY120" i="20"/>
  <c r="AY121" i="20" s="1"/>
  <c r="BI119" i="27"/>
  <c r="BD142" i="27"/>
  <c r="AL323" i="27"/>
  <c r="AL323" i="31" s="1"/>
  <c r="AL324" i="21"/>
  <c r="AM282" i="20"/>
  <c r="AM283" i="20" s="1"/>
  <c r="AM284" i="20" s="1"/>
  <c r="AM303" i="8"/>
  <c r="AM281" i="8"/>
  <c r="BO117" i="27"/>
  <c r="BO118" i="21"/>
  <c r="BO120" i="20"/>
  <c r="BO121" i="20" s="1"/>
  <c r="AZ279" i="27"/>
  <c r="AZ279" i="31" s="1"/>
  <c r="AZ280" i="21"/>
  <c r="AZ141" i="9"/>
  <c r="AZ164" i="9" s="1"/>
  <c r="BE118" i="9"/>
  <c r="AZ142" i="9" s="1"/>
  <c r="AA75" i="34"/>
  <c r="AA153" i="34" s="1"/>
  <c r="AG348" i="8"/>
  <c r="AG350" i="20" s="1"/>
  <c r="AC327" i="20"/>
  <c r="BL325" i="8"/>
  <c r="BJ304" i="20"/>
  <c r="AL141" i="9"/>
  <c r="AL164" i="9" s="1"/>
  <c r="AQ118" i="9"/>
  <c r="AL142" i="9" s="1"/>
  <c r="BI282" i="20"/>
  <c r="BI281" i="8"/>
  <c r="BI303" i="8"/>
  <c r="BG305" i="20"/>
  <c r="BG306" i="20" s="1"/>
  <c r="BG307" i="20" s="1"/>
  <c r="BI326" i="8"/>
  <c r="BJ325" i="8"/>
  <c r="BH304" i="20"/>
  <c r="AM118" i="21"/>
  <c r="AM120" i="20"/>
  <c r="AM121" i="20" s="1"/>
  <c r="AM117" i="27"/>
  <c r="BM347" i="8"/>
  <c r="BM349" i="20" s="1"/>
  <c r="BI326" i="20"/>
  <c r="AM259" i="20"/>
  <c r="AR236" i="20"/>
  <c r="AU94" i="31"/>
  <c r="AU95" i="31" s="1"/>
  <c r="AU95" i="27"/>
  <c r="AU96" i="27" s="1"/>
  <c r="BA118" i="21"/>
  <c r="BA117" i="27"/>
  <c r="BA120" i="20"/>
  <c r="BA121" i="20" s="1"/>
  <c r="BE232" i="31"/>
  <c r="AZ256" i="31" s="1"/>
  <c r="AZ256" i="27"/>
  <c r="BE117" i="27"/>
  <c r="BE118" i="21"/>
  <c r="BE120" i="20"/>
  <c r="BE121" i="20" s="1"/>
  <c r="AA302" i="27"/>
  <c r="AA302" i="31" s="1"/>
  <c r="AA303" i="21"/>
  <c r="BJ279" i="27"/>
  <c r="BJ279" i="31" s="1"/>
  <c r="BJ280" i="21"/>
  <c r="AS301" i="27"/>
  <c r="AS301" i="31" s="1"/>
  <c r="AS302" i="21"/>
  <c r="BO232" i="31"/>
  <c r="BJ256" i="31" s="1"/>
  <c r="BJ256" i="27"/>
  <c r="AX256" i="27"/>
  <c r="BC232" i="31"/>
  <c r="AX256" i="31" s="1"/>
  <c r="AZ324" i="21"/>
  <c r="AZ323" i="27"/>
  <c r="AZ323" i="31" s="1"/>
  <c r="AY118" i="9"/>
  <c r="AT142" i="9" s="1"/>
  <c r="AT141" i="9"/>
  <c r="AT164" i="9" s="1"/>
  <c r="BG301" i="27"/>
  <c r="BG301" i="31" s="1"/>
  <c r="BG302" i="21"/>
  <c r="AX141" i="9"/>
  <c r="AX164" i="9" s="1"/>
  <c r="BC118" i="9"/>
  <c r="AX142" i="9" s="1"/>
  <c r="AI303" i="8"/>
  <c r="AI282" i="20"/>
  <c r="AI283" i="20" s="1"/>
  <c r="AI284" i="20" s="1"/>
  <c r="AV141" i="9"/>
  <c r="AV164" i="9" s="1"/>
  <c r="BA118" i="9"/>
  <c r="AV142" i="9" s="1"/>
  <c r="AU303" i="8"/>
  <c r="AU282" i="20"/>
  <c r="AU283" i="20" s="1"/>
  <c r="AU284" i="20" s="1"/>
  <c r="AU281" i="8"/>
  <c r="BE305" i="20"/>
  <c r="BE306" i="20" s="1"/>
  <c r="BE307" i="20" s="1"/>
  <c r="BG326" i="8"/>
  <c r="BG327" i="8" s="1"/>
  <c r="BE257" i="27"/>
  <c r="BJ233" i="31"/>
  <c r="BE257" i="31" s="1"/>
  <c r="AU326" i="20"/>
  <c r="AY347" i="8"/>
  <c r="AY349" i="20" s="1"/>
  <c r="BD347" i="21"/>
  <c r="BD346" i="27"/>
  <c r="BD346" i="31" s="1"/>
  <c r="AV324" i="21"/>
  <c r="AV323" i="27"/>
  <c r="AV323" i="31" s="1"/>
  <c r="AQ347" i="8"/>
  <c r="AQ349" i="20" s="1"/>
  <c r="AM326" i="20"/>
  <c r="AH346" i="27"/>
  <c r="AH346" i="31" s="1"/>
  <c r="BN347" i="21"/>
  <c r="BN346" i="27"/>
  <c r="BN346" i="31" s="1"/>
  <c r="AV256" i="27"/>
  <c r="BA232" i="31"/>
  <c r="AV256" i="31" s="1"/>
  <c r="BC118" i="21"/>
  <c r="BC117" i="27"/>
  <c r="BC120" i="20"/>
  <c r="BC121" i="20" s="1"/>
  <c r="AG301" i="27"/>
  <c r="AG301" i="31" s="1"/>
  <c r="AG302" i="21"/>
  <c r="BJ141" i="9"/>
  <c r="BJ164" i="9" s="1"/>
  <c r="BO118" i="9"/>
  <c r="BJ142" i="9" s="1"/>
  <c r="BH141" i="9"/>
  <c r="BH164" i="9" s="1"/>
  <c r="BM118" i="9"/>
  <c r="BH142" i="9" s="1"/>
  <c r="AU259" i="20"/>
  <c r="AZ236" i="20"/>
  <c r="BE280" i="27"/>
  <c r="BE280" i="31" s="1"/>
  <c r="BE281" i="21"/>
  <c r="AX346" i="27"/>
  <c r="AX346" i="31" s="1"/>
  <c r="AX347" i="21"/>
  <c r="BE347" i="8"/>
  <c r="BE349" i="20" s="1"/>
  <c r="BA326" i="20"/>
  <c r="AZ347" i="21"/>
  <c r="AZ346" i="27"/>
  <c r="AZ346" i="31" s="1"/>
  <c r="AK302" i="21"/>
  <c r="AK301" i="27"/>
  <c r="AK301" i="31" s="1"/>
  <c r="BJ324" i="21"/>
  <c r="BJ323" i="27"/>
  <c r="BJ323" i="31" s="1"/>
  <c r="AM347" i="8"/>
  <c r="AM349" i="20" s="1"/>
  <c r="AI326" i="20"/>
  <c r="AQ120" i="20"/>
  <c r="AQ121" i="20" s="1"/>
  <c r="AQ117" i="27"/>
  <c r="AQ118" i="21"/>
  <c r="BK94" i="31"/>
  <c r="BK95" i="31" s="1"/>
  <c r="BK95" i="27"/>
  <c r="BK96" i="27" s="1"/>
  <c r="AY326" i="20"/>
  <c r="BC347" i="8"/>
  <c r="BC349" i="20" s="1"/>
  <c r="BH256" i="27"/>
  <c r="BM232" i="31"/>
  <c r="BH256" i="31" s="1"/>
  <c r="AY303" i="8"/>
  <c r="AY282" i="20"/>
  <c r="AY283" i="20" s="1"/>
  <c r="AY284" i="20" s="1"/>
  <c r="AY281" i="8"/>
  <c r="AT324" i="21"/>
  <c r="AT323" i="27"/>
  <c r="AT323" i="31" s="1"/>
  <c r="AH280" i="21"/>
  <c r="AH279" i="27"/>
  <c r="AH279" i="31" s="1"/>
  <c r="AE230" i="21"/>
  <c r="Z253" i="9"/>
  <c r="Z276" i="9" s="1"/>
  <c r="AE229" i="27"/>
  <c r="AP299" i="9"/>
  <c r="AR322" i="9"/>
  <c r="AP276" i="27"/>
  <c r="AP277" i="21"/>
  <c r="AW120" i="21"/>
  <c r="AR143" i="21"/>
  <c r="AY252" i="31"/>
  <c r="AQ344" i="9"/>
  <c r="AM322" i="21"/>
  <c r="AM321" i="27"/>
  <c r="AC282" i="20"/>
  <c r="AC303" i="8"/>
  <c r="AC281" i="8"/>
  <c r="AF325" i="21"/>
  <c r="AF324" i="27"/>
  <c r="AF324" i="31" s="1"/>
  <c r="AX253" i="27"/>
  <c r="BC229" i="31"/>
  <c r="AG279" i="27"/>
  <c r="AG279" i="31" s="1"/>
  <c r="AG280" i="21"/>
  <c r="AH347" i="8"/>
  <c r="AH349" i="20" s="1"/>
  <c r="AD326" i="20"/>
  <c r="BR119" i="27"/>
  <c r="BM142" i="27"/>
  <c r="BB117" i="31"/>
  <c r="AW141" i="27"/>
  <c r="BB118" i="27"/>
  <c r="AE319" i="31"/>
  <c r="BH209" i="9"/>
  <c r="BF187" i="21"/>
  <c r="BF189" i="21" s="1"/>
  <c r="BF190" i="21" s="1"/>
  <c r="BF186" i="27"/>
  <c r="BF188" i="9"/>
  <c r="AZ260" i="20"/>
  <c r="BE237" i="20"/>
  <c r="AE303" i="21"/>
  <c r="AE302" i="27"/>
  <c r="AE302" i="31" s="1"/>
  <c r="AQ298" i="27"/>
  <c r="AQ299" i="21"/>
  <c r="AG321" i="9"/>
  <c r="AE298" i="9"/>
  <c r="AE276" i="21"/>
  <c r="AE275" i="27"/>
  <c r="AH303" i="8"/>
  <c r="AH282" i="20"/>
  <c r="AH281" i="8"/>
  <c r="BC344" i="9"/>
  <c r="AY322" i="21"/>
  <c r="AY321" i="27"/>
  <c r="AD301" i="21"/>
  <c r="AD300" i="27"/>
  <c r="AD300" i="31" s="1"/>
  <c r="BH349" i="21"/>
  <c r="BH348" i="27"/>
  <c r="BH348" i="31" s="1"/>
  <c r="AI141" i="9"/>
  <c r="AI164" i="9" s="1"/>
  <c r="AN118" i="9"/>
  <c r="AI142" i="9" s="1"/>
  <c r="AN232" i="9"/>
  <c r="AJ210" i="21"/>
  <c r="AJ209" i="27"/>
  <c r="AJ209" i="31" s="1"/>
  <c r="AG275" i="31"/>
  <c r="Y299" i="21"/>
  <c r="Y298" i="27"/>
  <c r="AA206" i="31"/>
  <c r="AA303" i="8"/>
  <c r="AA282" i="20"/>
  <c r="AA281" i="8"/>
  <c r="AO275" i="31"/>
  <c r="AT283" i="20"/>
  <c r="AT284" i="20" s="1"/>
  <c r="AX324" i="27"/>
  <c r="AX324" i="31" s="1"/>
  <c r="AX325" i="21"/>
  <c r="AZ300" i="27"/>
  <c r="AZ300" i="31" s="1"/>
  <c r="AZ301" i="21"/>
  <c r="BI344" i="9"/>
  <c r="BE321" i="27"/>
  <c r="BE322" i="21"/>
  <c r="BG342" i="31"/>
  <c r="BB320" i="31"/>
  <c r="BC185" i="31"/>
  <c r="BH163" i="31"/>
  <c r="BG142" i="21"/>
  <c r="BL119" i="21"/>
  <c r="AK260" i="20"/>
  <c r="AP237" i="20"/>
  <c r="AY344" i="9"/>
  <c r="AU321" i="27"/>
  <c r="AU322" i="21"/>
  <c r="AZ117" i="31"/>
  <c r="AU141" i="27"/>
  <c r="AZ118" i="27"/>
  <c r="BC187" i="9"/>
  <c r="BC165" i="21"/>
  <c r="BC166" i="21" s="1"/>
  <c r="BC167" i="21" s="1"/>
  <c r="BC164" i="27"/>
  <c r="BC165" i="9"/>
  <c r="AW237" i="20"/>
  <c r="AR260" i="20"/>
  <c r="AD297" i="27"/>
  <c r="AD298" i="21"/>
  <c r="AV324" i="27"/>
  <c r="AV324" i="31" s="1"/>
  <c r="AV325" i="21"/>
  <c r="BC231" i="31"/>
  <c r="AX255" i="31" s="1"/>
  <c r="AX255" i="27"/>
  <c r="AL117" i="27"/>
  <c r="AL118" i="21"/>
  <c r="AL120" i="20"/>
  <c r="AL121" i="20" s="1"/>
  <c r="BI349" i="8"/>
  <c r="BE328" i="20"/>
  <c r="AV254" i="21"/>
  <c r="BH343" i="27"/>
  <c r="BH344" i="21"/>
  <c r="Z141" i="9"/>
  <c r="Z164" i="9" s="1"/>
  <c r="AE118" i="9"/>
  <c r="Z142" i="9" s="1"/>
  <c r="BN343" i="31"/>
  <c r="AJ347" i="27"/>
  <c r="AJ347" i="31" s="1"/>
  <c r="AJ348" i="21"/>
  <c r="AP322" i="9"/>
  <c r="AN299" i="9"/>
  <c r="AN276" i="27"/>
  <c r="AN277" i="21"/>
  <c r="AE349" i="8"/>
  <c r="AA327" i="8"/>
  <c r="AK252" i="31"/>
  <c r="AX299" i="9"/>
  <c r="AZ322" i="9"/>
  <c r="AX277" i="21"/>
  <c r="AX276" i="27"/>
  <c r="AD142" i="21"/>
  <c r="AI119" i="21"/>
  <c r="AK303" i="21"/>
  <c r="AK302" i="27"/>
  <c r="AK302" i="31" s="1"/>
  <c r="AI325" i="8"/>
  <c r="AI327" i="8" s="1"/>
  <c r="AG304" i="20"/>
  <c r="AT117" i="31"/>
  <c r="AO141" i="27"/>
  <c r="AT118" i="27"/>
  <c r="AN230" i="31"/>
  <c r="AI254" i="31" s="1"/>
  <c r="AI254" i="27"/>
  <c r="AJ187" i="9"/>
  <c r="AJ165" i="9"/>
  <c r="AJ164" i="27"/>
  <c r="AJ165" i="21"/>
  <c r="AJ166" i="21" s="1"/>
  <c r="AJ167" i="21" s="1"/>
  <c r="AP344" i="21"/>
  <c r="AP343" i="27"/>
  <c r="BA344" i="9"/>
  <c r="AW321" i="27"/>
  <c r="AW322" i="21"/>
  <c r="BJ276" i="31"/>
  <c r="AW303" i="21"/>
  <c r="AW302" i="27"/>
  <c r="AW302" i="31" s="1"/>
  <c r="BL186" i="31"/>
  <c r="BL188" i="31" s="1"/>
  <c r="BL188" i="27"/>
  <c r="BL189" i="27" s="1"/>
  <c r="AE305" i="20"/>
  <c r="AG326" i="8"/>
  <c r="AE304" i="8"/>
  <c r="BH233" i="9"/>
  <c r="BD210" i="27"/>
  <c r="BD210" i="31" s="1"/>
  <c r="BD211" i="21"/>
  <c r="AN297" i="31"/>
  <c r="AG117" i="27"/>
  <c r="AG118" i="21"/>
  <c r="AG120" i="20"/>
  <c r="AG121" i="20" s="1"/>
  <c r="BD283" i="20"/>
  <c r="BD284" i="20" s="1"/>
  <c r="BR118" i="31"/>
  <c r="BM142" i="31" s="1"/>
  <c r="BM141" i="31"/>
  <c r="AU303" i="21"/>
  <c r="AU302" i="27"/>
  <c r="AU302" i="31" s="1"/>
  <c r="BM348" i="8"/>
  <c r="BI327" i="20"/>
  <c r="AT344" i="21"/>
  <c r="AT343" i="27"/>
  <c r="AZ140" i="31"/>
  <c r="AQ142" i="21"/>
  <c r="AV119" i="21"/>
  <c r="AY142" i="21"/>
  <c r="BD119" i="21"/>
  <c r="BK255" i="21"/>
  <c r="AE347" i="8"/>
  <c r="AE349" i="20" s="1"/>
  <c r="Y74" i="34"/>
  <c r="AA326" i="20"/>
  <c r="AN320" i="31"/>
  <c r="AI343" i="21"/>
  <c r="AI342" i="27"/>
  <c r="BF253" i="27"/>
  <c r="BK229" i="31"/>
  <c r="AO347" i="27"/>
  <c r="AO347" i="31" s="1"/>
  <c r="AO348" i="21"/>
  <c r="AX305" i="20"/>
  <c r="AZ326" i="8"/>
  <c r="AX304" i="8"/>
  <c r="BS350" i="20"/>
  <c r="BS350" i="8"/>
  <c r="BS352" i="8" s="1"/>
  <c r="AC352" i="20"/>
  <c r="AC353" i="20" s="1"/>
  <c r="AB297" i="27"/>
  <c r="AB298" i="21"/>
  <c r="BD325" i="27"/>
  <c r="BD325" i="31" s="1"/>
  <c r="BD326" i="21"/>
  <c r="BB348" i="21"/>
  <c r="BB347" i="27"/>
  <c r="BB347" i="31" s="1"/>
  <c r="BC298" i="27"/>
  <c r="BC299" i="21"/>
  <c r="AD274" i="31"/>
  <c r="BD320" i="31"/>
  <c r="AL320" i="31"/>
  <c r="AY185" i="31"/>
  <c r="AQ164" i="27"/>
  <c r="AQ187" i="9"/>
  <c r="AQ165" i="21"/>
  <c r="AQ166" i="21" s="1"/>
  <c r="AQ167" i="21" s="1"/>
  <c r="AQ165" i="9"/>
  <c r="AV326" i="8"/>
  <c r="AT305" i="20"/>
  <c r="AT304" i="8"/>
  <c r="AH164" i="31"/>
  <c r="AH165" i="31" s="1"/>
  <c r="AH165" i="27"/>
  <c r="AH166" i="27" s="1"/>
  <c r="BF346" i="9"/>
  <c r="BB324" i="21"/>
  <c r="BB323" i="27"/>
  <c r="BB323" i="31" s="1"/>
  <c r="AF297" i="31"/>
  <c r="BB253" i="27"/>
  <c r="BG229" i="31"/>
  <c r="BI231" i="9"/>
  <c r="BE209" i="21"/>
  <c r="BE208" i="27"/>
  <c r="AQ302" i="27"/>
  <c r="AQ302" i="31" s="1"/>
  <c r="AQ303" i="21"/>
  <c r="X251" i="31"/>
  <c r="BG141" i="27"/>
  <c r="BL117" i="31"/>
  <c r="BL118" i="27"/>
  <c r="AU142" i="21"/>
  <c r="AZ119" i="21"/>
  <c r="AG256" i="27"/>
  <c r="AL232" i="31"/>
  <c r="AG256" i="31" s="1"/>
  <c r="AJ343" i="9"/>
  <c r="AF321" i="21"/>
  <c r="AF320" i="27"/>
  <c r="AZ348" i="21"/>
  <c r="AZ347" i="27"/>
  <c r="AZ347" i="31" s="1"/>
  <c r="AZ324" i="9"/>
  <c r="BD347" i="9" s="1"/>
  <c r="BD348" i="21" s="1"/>
  <c r="AX301" i="9"/>
  <c r="AX279" i="21"/>
  <c r="AX278" i="27"/>
  <c r="AX278" i="31" s="1"/>
  <c r="Y186" i="9"/>
  <c r="Y163" i="27"/>
  <c r="Y164" i="21"/>
  <c r="Y166" i="21" s="1"/>
  <c r="Y167" i="21" s="1"/>
  <c r="Y165" i="9"/>
  <c r="AV253" i="27"/>
  <c r="BA229" i="31"/>
  <c r="BA275" i="31"/>
  <c r="BF207" i="31"/>
  <c r="BM164" i="31"/>
  <c r="BM165" i="31" s="1"/>
  <c r="BM165" i="27"/>
  <c r="BM166" i="27" s="1"/>
  <c r="BJ305" i="20"/>
  <c r="BL326" i="8"/>
  <c r="BJ304" i="8"/>
  <c r="AO142" i="21"/>
  <c r="AT119" i="21"/>
  <c r="AV231" i="31"/>
  <c r="AQ255" i="31" s="1"/>
  <c r="AQ255" i="27"/>
  <c r="AJ297" i="31"/>
  <c r="BA185" i="31"/>
  <c r="BE342" i="31"/>
  <c r="AU299" i="21"/>
  <c r="AU298" i="27"/>
  <c r="AR297" i="31"/>
  <c r="AS252" i="31"/>
  <c r="AN260" i="20"/>
  <c r="AS237" i="20"/>
  <c r="AP325" i="27"/>
  <c r="AP325" i="31" s="1"/>
  <c r="AE283" i="20"/>
  <c r="AE284" i="20" s="1"/>
  <c r="BC142" i="21"/>
  <c r="BH119" i="21"/>
  <c r="BA209" i="21"/>
  <c r="BE231" i="9"/>
  <c r="BA208" i="27"/>
  <c r="BD305" i="20"/>
  <c r="BF326" i="8"/>
  <c r="BD304" i="8"/>
  <c r="AM187" i="9"/>
  <c r="AM165" i="21"/>
  <c r="AM166" i="21" s="1"/>
  <c r="AM167" i="21" s="1"/>
  <c r="AM165" i="9"/>
  <c r="AM164" i="27"/>
  <c r="BA142" i="21"/>
  <c r="BF119" i="21"/>
  <c r="AL325" i="21"/>
  <c r="AL324" i="27"/>
  <c r="AL324" i="31" s="1"/>
  <c r="AR320" i="31"/>
  <c r="AY187" i="9"/>
  <c r="AY165" i="21"/>
  <c r="AY166" i="21" s="1"/>
  <c r="AY167" i="21" s="1"/>
  <c r="AY164" i="27"/>
  <c r="AY165" i="9"/>
  <c r="BC237" i="20"/>
  <c r="AX260" i="20"/>
  <c r="AL256" i="9"/>
  <c r="AL279" i="9" s="1"/>
  <c r="AQ233" i="21"/>
  <c r="AL257" i="21" s="1"/>
  <c r="AQ232" i="27"/>
  <c r="BE142" i="21"/>
  <c r="BJ119" i="21"/>
  <c r="Y341" i="31"/>
  <c r="Y350" i="31" s="1"/>
  <c r="Y350" i="27"/>
  <c r="Y351" i="27" s="1"/>
  <c r="BP230" i="31"/>
  <c r="BK254" i="27"/>
  <c r="AU301" i="21"/>
  <c r="AU300" i="27"/>
  <c r="AU300" i="31" s="1"/>
  <c r="AF344" i="27"/>
  <c r="AF344" i="31" s="1"/>
  <c r="AF345" i="21"/>
  <c r="AH232" i="9"/>
  <c r="AD210" i="21"/>
  <c r="AD209" i="27"/>
  <c r="AD209" i="31" s="1"/>
  <c r="AF341" i="31"/>
  <c r="BC254" i="9"/>
  <c r="BC277" i="9" s="1"/>
  <c r="BH230" i="27"/>
  <c r="BH231" i="21"/>
  <c r="AO327" i="20"/>
  <c r="AS348" i="8"/>
  <c r="AS350" i="20" s="1"/>
  <c r="BO329" i="20"/>
  <c r="BO330" i="20" s="1"/>
  <c r="X274" i="31"/>
  <c r="AT210" i="9"/>
  <c r="AR187" i="27"/>
  <c r="AR188" i="21"/>
  <c r="AR189" i="21" s="1"/>
  <c r="AR190" i="21" s="1"/>
  <c r="AR188" i="9"/>
  <c r="AS299" i="21"/>
  <c r="AS298" i="27"/>
  <c r="AS229" i="31"/>
  <c r="AN253" i="27"/>
  <c r="AI117" i="31"/>
  <c r="AD141" i="27"/>
  <c r="AI118" i="27"/>
  <c r="AQ348" i="8"/>
  <c r="AQ350" i="20" s="1"/>
  <c r="AM327" i="20"/>
  <c r="BO344" i="31"/>
  <c r="BB297" i="31"/>
  <c r="V259" i="21"/>
  <c r="AA236" i="21"/>
  <c r="BD343" i="27"/>
  <c r="BD344" i="21"/>
  <c r="BA348" i="8"/>
  <c r="BA350" i="20" s="1"/>
  <c r="AW327" i="20"/>
  <c r="AC343" i="21"/>
  <c r="AC342" i="27"/>
  <c r="AP320" i="31"/>
  <c r="AC296" i="31"/>
  <c r="AB300" i="27"/>
  <c r="AB300" i="31" s="1"/>
  <c r="AB301" i="21"/>
  <c r="AK325" i="21"/>
  <c r="AK324" i="27"/>
  <c r="AK324" i="31" s="1"/>
  <c r="AX283" i="20"/>
  <c r="AX284" i="20" s="1"/>
  <c r="BG348" i="8"/>
  <c r="BG350" i="20" s="1"/>
  <c r="BC327" i="20"/>
  <c r="AW299" i="21"/>
  <c r="AW298" i="27"/>
  <c r="AO229" i="31"/>
  <c r="AJ253" i="27"/>
  <c r="T296" i="31"/>
  <c r="T304" i="31" s="1"/>
  <c r="T352" i="31" s="1"/>
  <c r="T354" i="31" s="1"/>
  <c r="T356" i="31" s="1"/>
  <c r="T357" i="31" s="1"/>
  <c r="T304" i="27"/>
  <c r="T305" i="27" s="1"/>
  <c r="T352" i="27" s="1"/>
  <c r="T354" i="27" s="1"/>
  <c r="AG252" i="31"/>
  <c r="AU252" i="31"/>
  <c r="AZ283" i="20"/>
  <c r="AZ284" i="20" s="1"/>
  <c r="AT320" i="31"/>
  <c r="AQ229" i="31"/>
  <c r="AL253" i="27"/>
  <c r="AN187" i="31"/>
  <c r="AN188" i="31" s="1"/>
  <c r="AN188" i="27"/>
  <c r="AN189" i="27" s="1"/>
  <c r="AD348" i="20"/>
  <c r="AD350" i="8"/>
  <c r="AT326" i="21"/>
  <c r="AT325" i="27"/>
  <c r="AT325" i="31" s="1"/>
  <c r="AJ254" i="21"/>
  <c r="AM344" i="9"/>
  <c r="AI322" i="21"/>
  <c r="AI321" i="27"/>
  <c r="AU344" i="9"/>
  <c r="AQ322" i="21"/>
  <c r="AQ321" i="27"/>
  <c r="AQ252" i="31"/>
  <c r="BG254" i="9"/>
  <c r="BG277" i="9" s="1"/>
  <c r="BL230" i="27"/>
  <c r="BL231" i="21"/>
  <c r="Z236" i="21"/>
  <c r="U259" i="21"/>
  <c r="AQ327" i="20"/>
  <c r="AQ329" i="20" s="1"/>
  <c r="AQ330" i="20" s="1"/>
  <c r="AU348" i="8"/>
  <c r="AU350" i="20" s="1"/>
  <c r="AJ210" i="9"/>
  <c r="AH188" i="9"/>
  <c r="AH187" i="27"/>
  <c r="AH188" i="21"/>
  <c r="AH189" i="21" s="1"/>
  <c r="AH190" i="21" s="1"/>
  <c r="Z254" i="9"/>
  <c r="Z277" i="9" s="1"/>
  <c r="AE231" i="21"/>
  <c r="Z255" i="21" s="1"/>
  <c r="AE230" i="27"/>
  <c r="AH325" i="27"/>
  <c r="AH325" i="31" s="1"/>
  <c r="AH326" i="21"/>
  <c r="BB254" i="21"/>
  <c r="BF344" i="21"/>
  <c r="BF343" i="27"/>
  <c r="AP283" i="20"/>
  <c r="AP284" i="20" s="1"/>
  <c r="AH94" i="31"/>
  <c r="AH95" i="31" s="1"/>
  <c r="AH95" i="27"/>
  <c r="AH96" i="27" s="1"/>
  <c r="Z350" i="9"/>
  <c r="Z343" i="21"/>
  <c r="Z351" i="21" s="1"/>
  <c r="Z352" i="21" s="1"/>
  <c r="Z342" i="27"/>
  <c r="AS327" i="20"/>
  <c r="AW348" i="8"/>
  <c r="AW350" i="20" s="1"/>
  <c r="BI229" i="31"/>
  <c r="BD253" i="27"/>
  <c r="AJ259" i="20"/>
  <c r="AO236" i="20"/>
  <c r="AE118" i="21"/>
  <c r="AE117" i="27"/>
  <c r="AE120" i="20"/>
  <c r="AE121" i="20" s="1"/>
  <c r="AV299" i="9"/>
  <c r="AX322" i="9"/>
  <c r="AV277" i="21"/>
  <c r="AV276" i="27"/>
  <c r="W254" i="21"/>
  <c r="AB235" i="21"/>
  <c r="BA299" i="21"/>
  <c r="BA298" i="27"/>
  <c r="BG185" i="31"/>
  <c r="AF254" i="27"/>
  <c r="AK230" i="31"/>
  <c r="AQ342" i="31"/>
  <c r="AF283" i="20"/>
  <c r="AF284" i="20" s="1"/>
  <c r="BJ283" i="20"/>
  <c r="BJ284" i="20" s="1"/>
  <c r="AI300" i="9"/>
  <c r="AK323" i="9"/>
  <c r="AI277" i="27"/>
  <c r="AI277" i="31" s="1"/>
  <c r="AI278" i="21"/>
  <c r="BG187" i="9"/>
  <c r="BG165" i="21"/>
  <c r="BG166" i="21" s="1"/>
  <c r="BG167" i="21" s="1"/>
  <c r="BG164" i="27"/>
  <c r="BG165" i="9"/>
  <c r="AQ301" i="9"/>
  <c r="AS324" i="9"/>
  <c r="AQ279" i="21"/>
  <c r="AQ278" i="27"/>
  <c r="AQ278" i="31" s="1"/>
  <c r="BE275" i="31"/>
  <c r="BE346" i="21"/>
  <c r="BE345" i="27"/>
  <c r="BE345" i="31" s="1"/>
  <c r="BP345" i="9"/>
  <c r="BL323" i="21"/>
  <c r="BL322" i="27"/>
  <c r="BH349" i="20"/>
  <c r="AP326" i="21"/>
  <c r="AZ207" i="31"/>
  <c r="BR232" i="9"/>
  <c r="BN211" i="9"/>
  <c r="BN209" i="27"/>
  <c r="BN210" i="21"/>
  <c r="BN212" i="21" s="1"/>
  <c r="BN213" i="21" s="1"/>
  <c r="W296" i="31"/>
  <c r="BM208" i="31"/>
  <c r="BM211" i="31" s="1"/>
  <c r="BM211" i="27"/>
  <c r="BM212" i="27" s="1"/>
  <c r="AA185" i="31"/>
  <c r="AM275" i="31"/>
  <c r="AI252" i="31"/>
  <c r="BH117" i="31"/>
  <c r="BC141" i="27"/>
  <c r="BH118" i="27"/>
  <c r="AK120" i="21"/>
  <c r="AF143" i="21"/>
  <c r="BA141" i="27"/>
  <c r="BF117" i="31"/>
  <c r="BF118" i="27"/>
  <c r="AP348" i="21"/>
  <c r="AP347" i="27"/>
  <c r="AP347" i="31" s="1"/>
  <c r="AJ142" i="21"/>
  <c r="AO119" i="21"/>
  <c r="AU327" i="20"/>
  <c r="AY348" i="8"/>
  <c r="AY350" i="20" s="1"/>
  <c r="BF320" i="31"/>
  <c r="BE185" i="31"/>
  <c r="BE252" i="31"/>
  <c r="BJ117" i="31"/>
  <c r="BE141" i="27"/>
  <c r="BJ118" i="27"/>
  <c r="BM323" i="9"/>
  <c r="BK300" i="9"/>
  <c r="BK278" i="21"/>
  <c r="BK277" i="27"/>
  <c r="AR142" i="27"/>
  <c r="AW119" i="27"/>
  <c r="AR344" i="21"/>
  <c r="AR343" i="27"/>
  <c r="AW187" i="9"/>
  <c r="AW165" i="9"/>
  <c r="AW164" i="27"/>
  <c r="AW165" i="21"/>
  <c r="AW166" i="21" s="1"/>
  <c r="AW167" i="21" s="1"/>
  <c r="AE325" i="8"/>
  <c r="AC304" i="20"/>
  <c r="BH322" i="9"/>
  <c r="BF299" i="9"/>
  <c r="BF277" i="21"/>
  <c r="BF276" i="27"/>
  <c r="AO342" i="31"/>
  <c r="AM303" i="21"/>
  <c r="AM302" i="27"/>
  <c r="AM302" i="31" s="1"/>
  <c r="AH343" i="9"/>
  <c r="AD321" i="21"/>
  <c r="AD320" i="27"/>
  <c r="AQ275" i="31"/>
  <c r="AY342" i="31"/>
  <c r="AJ228" i="31"/>
  <c r="AE252" i="27"/>
  <c r="AJ346" i="9"/>
  <c r="AF324" i="21"/>
  <c r="AF323" i="27"/>
  <c r="AF323" i="31" s="1"/>
  <c r="AE142" i="21"/>
  <c r="AJ119" i="21"/>
  <c r="BO348" i="8"/>
  <c r="BO350" i="20" s="1"/>
  <c r="BK327" i="20"/>
  <c r="AN343" i="27"/>
  <c r="AN344" i="21"/>
  <c r="AX163" i="31"/>
  <c r="AN302" i="27"/>
  <c r="AN302" i="31" s="1"/>
  <c r="AN303" i="21"/>
  <c r="AE187" i="9"/>
  <c r="AE165" i="9"/>
  <c r="AE165" i="21"/>
  <c r="AE166" i="21" s="1"/>
  <c r="AE167" i="21" s="1"/>
  <c r="AE164" i="27"/>
  <c r="AH297" i="31"/>
  <c r="BC348" i="8"/>
  <c r="BC350" i="20" s="1"/>
  <c r="AY327" i="20"/>
  <c r="AY141" i="27"/>
  <c r="BD117" i="31"/>
  <c r="BD118" i="27"/>
  <c r="Y306" i="20"/>
  <c r="Y307" i="20" s="1"/>
  <c r="Y355" i="20" s="1"/>
  <c r="BF254" i="21"/>
  <c r="BD207" i="31"/>
  <c r="AU187" i="9"/>
  <c r="AU165" i="9"/>
  <c r="AU164" i="27"/>
  <c r="AU165" i="21"/>
  <c r="AU166" i="21" s="1"/>
  <c r="AU167" i="21" s="1"/>
  <c r="AA343" i="9"/>
  <c r="U148" i="34"/>
  <c r="U156" i="34" s="1"/>
  <c r="U158" i="34" s="1"/>
  <c r="U160" i="34" s="1"/>
  <c r="W327" i="9"/>
  <c r="W320" i="27"/>
  <c r="W321" i="21"/>
  <c r="W328" i="21" s="1"/>
  <c r="W329" i="21" s="1"/>
  <c r="BB207" i="31"/>
  <c r="BB326" i="8"/>
  <c r="AZ305" i="20"/>
  <c r="AZ304" i="8"/>
  <c r="AL254" i="21"/>
  <c r="BA237" i="20"/>
  <c r="AV260" i="20"/>
  <c r="AG298" i="27"/>
  <c r="AG299" i="21"/>
  <c r="AE344" i="9"/>
  <c r="AA322" i="21"/>
  <c r="AA321" i="27"/>
  <c r="AB260" i="20"/>
  <c r="AG237" i="20"/>
  <c r="BA254" i="9"/>
  <c r="BA277" i="9" s="1"/>
  <c r="BF230" i="27"/>
  <c r="BF231" i="21"/>
  <c r="AG345" i="9"/>
  <c r="AC323" i="21"/>
  <c r="AC322" i="27"/>
  <c r="AC322" i="31" s="1"/>
  <c r="U258" i="27"/>
  <c r="Z235" i="27"/>
  <c r="AX344" i="21"/>
  <c r="AX343" i="27"/>
  <c r="AL299" i="9"/>
  <c r="AN322" i="9"/>
  <c r="AL276" i="27"/>
  <c r="AL277" i="21"/>
  <c r="AT233" i="9"/>
  <c r="AP210" i="27"/>
  <c r="AP211" i="21"/>
  <c r="AP212" i="21" s="1"/>
  <c r="AP213" i="21" s="1"/>
  <c r="AP211" i="9"/>
  <c r="Z329" i="20"/>
  <c r="Z330" i="20" s="1"/>
  <c r="AX348" i="27"/>
  <c r="AX348" i="31" s="1"/>
  <c r="AX349" i="21"/>
  <c r="AJ299" i="9"/>
  <c r="AL322" i="9"/>
  <c r="AJ277" i="21"/>
  <c r="AJ276" i="27"/>
  <c r="Z283" i="20"/>
  <c r="Z284" i="20" s="1"/>
  <c r="BF283" i="20"/>
  <c r="BF284" i="20" s="1"/>
  <c r="AO298" i="27"/>
  <c r="AO299" i="21"/>
  <c r="AB207" i="31"/>
  <c r="AO303" i="21"/>
  <c r="AO302" i="27"/>
  <c r="AO302" i="31" s="1"/>
  <c r="AC255" i="27"/>
  <c r="AH231" i="31"/>
  <c r="AC255" i="31" s="1"/>
  <c r="AL349" i="21"/>
  <c r="AL348" i="27"/>
  <c r="AL348" i="31" s="1"/>
  <c r="BD163" i="31"/>
  <c r="BD165" i="31" s="1"/>
  <c r="BD165" i="27"/>
  <c r="BD166" i="27" s="1"/>
  <c r="BB299" i="9"/>
  <c r="BD322" i="9"/>
  <c r="BB276" i="27"/>
  <c r="BB277" i="21"/>
  <c r="AR326" i="8"/>
  <c r="AP305" i="20"/>
  <c r="AP304" i="8"/>
  <c r="BC306" i="20"/>
  <c r="BC307" i="20" s="1"/>
  <c r="BJ209" i="9"/>
  <c r="BH186" i="27"/>
  <c r="BH187" i="21"/>
  <c r="AL297" i="31"/>
  <c r="AV283" i="20"/>
  <c r="AV284" i="20" s="1"/>
  <c r="BD254" i="21"/>
  <c r="V275" i="31"/>
  <c r="V281" i="31" s="1"/>
  <c r="V281" i="27"/>
  <c r="V282" i="27" s="1"/>
  <c r="AJ282" i="20"/>
  <c r="AJ303" i="8"/>
  <c r="AJ281" i="8"/>
  <c r="BH140" i="31"/>
  <c r="AP260" i="20"/>
  <c r="AU237" i="20"/>
  <c r="AW342" i="31"/>
  <c r="BB163" i="31"/>
  <c r="BB165" i="31" s="1"/>
  <c r="BB165" i="27"/>
  <c r="BB166" i="27" s="1"/>
  <c r="AB229" i="31"/>
  <c r="W253" i="27"/>
  <c r="AB234" i="27"/>
  <c r="BG344" i="9"/>
  <c r="BC322" i="21"/>
  <c r="BC321" i="27"/>
  <c r="BE254" i="9"/>
  <c r="BE277" i="9" s="1"/>
  <c r="BJ231" i="21"/>
  <c r="BJ230" i="27"/>
  <c r="V258" i="27"/>
  <c r="AA235" i="27"/>
  <c r="AF255" i="21"/>
  <c r="BO210" i="9"/>
  <c r="BM188" i="9"/>
  <c r="BM188" i="21"/>
  <c r="BM189" i="21" s="1"/>
  <c r="BM190" i="21" s="1"/>
  <c r="BM187" i="27"/>
  <c r="AX297" i="31"/>
  <c r="AH326" i="8"/>
  <c r="AF305" i="20"/>
  <c r="AF304" i="8"/>
  <c r="AR254" i="21"/>
  <c r="AC319" i="31"/>
  <c r="BA187" i="9"/>
  <c r="BA165" i="21"/>
  <c r="BA166" i="21" s="1"/>
  <c r="BA167" i="21" s="1"/>
  <c r="BA164" i="27"/>
  <c r="BA165" i="9"/>
  <c r="BG231" i="9"/>
  <c r="BC208" i="27"/>
  <c r="BC209" i="21"/>
  <c r="BM237" i="20"/>
  <c r="BH260" i="20"/>
  <c r="AF142" i="27"/>
  <c r="AK119" i="27"/>
  <c r="AY254" i="9"/>
  <c r="AY277" i="9" s="1"/>
  <c r="BD230" i="27"/>
  <c r="BD231" i="21"/>
  <c r="AI304" i="20"/>
  <c r="AK325" i="8"/>
  <c r="AP187" i="31"/>
  <c r="AP188" i="31" s="1"/>
  <c r="AP188" i="27"/>
  <c r="AP189" i="27" s="1"/>
  <c r="AD251" i="31"/>
  <c r="AA296" i="31"/>
  <c r="BC342" i="31"/>
  <c r="AN283" i="20"/>
  <c r="AN284" i="20" s="1"/>
  <c r="AJ141" i="27"/>
  <c r="AO117" i="31"/>
  <c r="AO118" i="27"/>
  <c r="AV343" i="27"/>
  <c r="AV344" i="21"/>
  <c r="AQ141" i="27"/>
  <c r="AV117" i="31"/>
  <c r="AV118" i="27"/>
  <c r="AZ253" i="27"/>
  <c r="BE229" i="31"/>
  <c r="AM252" i="31"/>
  <c r="BG327" i="20"/>
  <c r="BK348" i="8"/>
  <c r="BK350" i="20" s="1"/>
  <c r="BK231" i="9"/>
  <c r="BG209" i="21"/>
  <c r="BG208" i="27"/>
  <c r="AF347" i="9"/>
  <c r="AB325" i="21"/>
  <c r="AB324" i="27"/>
  <c r="AB324" i="31" s="1"/>
  <c r="Z152" i="34"/>
  <c r="AW351" i="20"/>
  <c r="AT254" i="21"/>
  <c r="AR141" i="31"/>
  <c r="AW118" i="31"/>
  <c r="AR142" i="31" s="1"/>
  <c r="AK142" i="21"/>
  <c r="AP119" i="21"/>
  <c r="AH253" i="27"/>
  <c r="AM229" i="31"/>
  <c r="AD343" i="9"/>
  <c r="Z320" i="27"/>
  <c r="Z321" i="21"/>
  <c r="AE253" i="21"/>
  <c r="AK348" i="8"/>
  <c r="AK350" i="20" s="1"/>
  <c r="AG327" i="20"/>
  <c r="AW344" i="9"/>
  <c r="AS322" i="21"/>
  <c r="AS321" i="27"/>
  <c r="AH259" i="20"/>
  <c r="AM236" i="20"/>
  <c r="AL344" i="21"/>
  <c r="AL343" i="27"/>
  <c r="AA259" i="20"/>
  <c r="AF236" i="20"/>
  <c r="AD253" i="9"/>
  <c r="AD276" i="9" s="1"/>
  <c r="AI230" i="21"/>
  <c r="AI229" i="27"/>
  <c r="BK237" i="20"/>
  <c r="BF260" i="20"/>
  <c r="AZ297" i="31"/>
  <c r="AB325" i="8"/>
  <c r="Z304" i="20"/>
  <c r="Z304" i="8"/>
  <c r="Z352" i="8" s="1"/>
  <c r="BA342" i="31"/>
  <c r="BF305" i="20"/>
  <c r="BH326" i="8"/>
  <c r="BF304" i="8"/>
  <c r="AJ94" i="31"/>
  <c r="AJ95" i="31" s="1"/>
  <c r="AJ95" i="27"/>
  <c r="AJ96" i="27" s="1"/>
  <c r="AH117" i="27"/>
  <c r="AH118" i="21"/>
  <c r="AH120" i="20"/>
  <c r="AH121" i="20" s="1"/>
  <c r="AZ163" i="31"/>
  <c r="AY275" i="31"/>
  <c r="X185" i="31"/>
  <c r="X188" i="31" s="1"/>
  <c r="X188" i="27"/>
  <c r="X189" i="27" s="1"/>
  <c r="AF164" i="31"/>
  <c r="AF165" i="31" s="1"/>
  <c r="AF165" i="27"/>
  <c r="AF166" i="27" s="1"/>
  <c r="BF209" i="9"/>
  <c r="BD186" i="27"/>
  <c r="BD187" i="21"/>
  <c r="BD189" i="21" s="1"/>
  <c r="BD190" i="21" s="1"/>
  <c r="BD188" i="9"/>
  <c r="AE255" i="27"/>
  <c r="AJ231" i="31"/>
  <c r="AE255" i="31" s="1"/>
  <c r="AS306" i="20"/>
  <c r="AS307" i="20" s="1"/>
  <c r="BI348" i="8"/>
  <c r="BI350" i="20" s="1"/>
  <c r="BE327" i="20"/>
  <c r="BE327" i="8"/>
  <c r="AV305" i="20"/>
  <c r="AX326" i="8"/>
  <c r="AV304" i="8"/>
  <c r="BD299" i="9"/>
  <c r="BF322" i="9"/>
  <c r="BD276" i="27"/>
  <c r="BD277" i="21"/>
  <c r="AU342" i="31"/>
  <c r="AK275" i="31"/>
  <c r="AW252" i="31"/>
  <c r="AI275" i="31"/>
  <c r="AQ231" i="31"/>
  <c r="AL255" i="31" s="1"/>
  <c r="AL255" i="27"/>
  <c r="AV297" i="31"/>
  <c r="W299" i="9"/>
  <c r="Y322" i="9"/>
  <c r="W277" i="21"/>
  <c r="W282" i="21" s="1"/>
  <c r="W283" i="21" s="1"/>
  <c r="W276" i="27"/>
  <c r="W281" i="9"/>
  <c r="BB260" i="20"/>
  <c r="BG237" i="20"/>
  <c r="V252" i="31"/>
  <c r="AA234" i="31"/>
  <c r="V258" i="31" s="1"/>
  <c r="BM231" i="9"/>
  <c r="BI209" i="21"/>
  <c r="BI208" i="27"/>
  <c r="AH323" i="9"/>
  <c r="AF300" i="9"/>
  <c r="AF278" i="21"/>
  <c r="AF277" i="27"/>
  <c r="AT326" i="8"/>
  <c r="AR305" i="20"/>
  <c r="AR304" i="8"/>
  <c r="AR253" i="27"/>
  <c r="AW229" i="31"/>
  <c r="AS187" i="9"/>
  <c r="AS165" i="21"/>
  <c r="AS166" i="21" s="1"/>
  <c r="AS167" i="21" s="1"/>
  <c r="AS165" i="9"/>
  <c r="AS164" i="27"/>
  <c r="BE299" i="21"/>
  <c r="BE298" i="27"/>
  <c r="AH341" i="31"/>
  <c r="AF141" i="31"/>
  <c r="AK118" i="31"/>
  <c r="AF142" i="31" s="1"/>
  <c r="AT324" i="27"/>
  <c r="AT324" i="31" s="1"/>
  <c r="AT325" i="21"/>
  <c r="BM143" i="21"/>
  <c r="BR120" i="21"/>
  <c r="BJ300" i="21"/>
  <c r="BJ299" i="27"/>
  <c r="AD325" i="8"/>
  <c r="AB304" i="20"/>
  <c r="AV320" i="31"/>
  <c r="AV233" i="9"/>
  <c r="AR211" i="9"/>
  <c r="AR210" i="27"/>
  <c r="AR211" i="21"/>
  <c r="AR212" i="21" s="1"/>
  <c r="AR213" i="21" s="1"/>
  <c r="BL255" i="9"/>
  <c r="BL278" i="9" s="1"/>
  <c r="BQ234" i="9"/>
  <c r="BL258" i="9" s="1"/>
  <c r="BQ232" i="21"/>
  <c r="BQ231" i="27"/>
  <c r="AG231" i="9"/>
  <c r="AC209" i="21"/>
  <c r="AC208" i="27"/>
  <c r="AM299" i="21"/>
  <c r="AM298" i="27"/>
  <c r="BJ253" i="31"/>
  <c r="AD187" i="9"/>
  <c r="AD165" i="9"/>
  <c r="AD165" i="21"/>
  <c r="AD166" i="21" s="1"/>
  <c r="AD167" i="21" s="1"/>
  <c r="AD164" i="27"/>
  <c r="W127" i="34"/>
  <c r="W132" i="34" s="1"/>
  <c r="AC230" i="9"/>
  <c r="Y208" i="21"/>
  <c r="Y212" i="21" s="1"/>
  <c r="Y213" i="21" s="1"/>
  <c r="Y207" i="27"/>
  <c r="Y211" i="9"/>
  <c r="AO187" i="9"/>
  <c r="AO165" i="9"/>
  <c r="AO164" i="27"/>
  <c r="AO165" i="21"/>
  <c r="AO166" i="21" s="1"/>
  <c r="AO167" i="21" s="1"/>
  <c r="AP326" i="8"/>
  <c r="AN305" i="20"/>
  <c r="AN304" i="8"/>
  <c r="BJ344" i="21"/>
  <c r="BJ343" i="27"/>
  <c r="AT297" i="31"/>
  <c r="AZ254" i="21"/>
  <c r="AC94" i="31"/>
  <c r="AC95" i="31" s="1"/>
  <c r="AC95" i="27"/>
  <c r="AC96" i="27" s="1"/>
  <c r="Z302" i="21"/>
  <c r="Z301" i="27"/>
  <c r="Z301" i="31" s="1"/>
  <c r="AT253" i="27"/>
  <c r="AY229" i="31"/>
  <c r="BH283" i="20"/>
  <c r="BH284" i="20" s="1"/>
  <c r="AP117" i="31"/>
  <c r="AK141" i="27"/>
  <c r="AP118" i="27"/>
  <c r="AX320" i="31"/>
  <c r="AL305" i="20"/>
  <c r="AN326" i="8"/>
  <c r="AL304" i="8"/>
  <c r="AH228" i="31"/>
  <c r="AC252" i="27"/>
  <c r="BA327" i="20"/>
  <c r="BE348" i="8"/>
  <c r="BE350" i="20" s="1"/>
  <c r="AH254" i="21"/>
  <c r="U274" i="31"/>
  <c r="U281" i="31" s="1"/>
  <c r="U281" i="27"/>
  <c r="U282" i="27" s="1"/>
  <c r="AG304" i="8"/>
  <c r="AB257" i="9"/>
  <c r="AB280" i="9" s="1"/>
  <c r="AG234" i="21"/>
  <c r="AB258" i="21" s="1"/>
  <c r="AG233" i="27"/>
  <c r="X297" i="27"/>
  <c r="X298" i="21"/>
  <c r="AK342" i="31"/>
  <c r="AW275" i="31"/>
  <c r="AK283" i="20"/>
  <c r="AK284" i="20" s="1"/>
  <c r="BH207" i="31"/>
  <c r="Y140" i="27"/>
  <c r="AD116" i="31"/>
  <c r="AD118" i="27"/>
  <c r="AD94" i="31"/>
  <c r="AD95" i="31" s="1"/>
  <c r="AD95" i="27"/>
  <c r="AD96" i="27" s="1"/>
  <c r="AA299" i="27"/>
  <c r="AA299" i="31" s="1"/>
  <c r="AA300" i="21"/>
  <c r="X78" i="34"/>
  <c r="X80" i="34" s="1"/>
  <c r="AB274" i="31"/>
  <c r="U251" i="31"/>
  <c r="Z234" i="31"/>
  <c r="U258" i="31" s="1"/>
  <c r="AH320" i="31"/>
  <c r="BI237" i="20"/>
  <c r="BD260" i="20"/>
  <c r="AD303" i="8"/>
  <c r="AD282" i="20"/>
  <c r="AD281" i="8"/>
  <c r="Y275" i="31"/>
  <c r="AB251" i="31"/>
  <c r="BE344" i="9"/>
  <c r="BA321" i="27"/>
  <c r="BA322" i="21"/>
  <c r="AA254" i="9"/>
  <c r="AA277" i="9" s="1"/>
  <c r="AF230" i="27"/>
  <c r="AF231" i="21"/>
  <c r="AH210" i="9"/>
  <c r="AF187" i="27"/>
  <c r="AF188" i="21"/>
  <c r="AF189" i="21" s="1"/>
  <c r="AF190" i="21" s="1"/>
  <c r="AF188" i="9"/>
  <c r="AE324" i="9"/>
  <c r="AI347" i="9" s="1"/>
  <c r="AI347" i="27" s="1"/>
  <c r="AI347" i="31" s="1"/>
  <c r="AC301" i="9"/>
  <c r="AC279" i="21"/>
  <c r="AC278" i="27"/>
  <c r="AC278" i="31" s="1"/>
  <c r="AR325" i="21"/>
  <c r="AR324" i="27"/>
  <c r="AR324" i="31" s="1"/>
  <c r="AA94" i="31"/>
  <c r="AA95" i="31" s="1"/>
  <c r="AA95" i="27"/>
  <c r="AA96" i="27" s="1"/>
  <c r="AG324" i="9"/>
  <c r="AE301" i="9"/>
  <c r="AE278" i="27"/>
  <c r="AE278" i="31" s="1"/>
  <c r="AE279" i="21"/>
  <c r="AU328" i="20"/>
  <c r="AY349" i="8"/>
  <c r="AU327" i="8"/>
  <c r="AU229" i="31"/>
  <c r="AP253" i="27"/>
  <c r="BI187" i="9"/>
  <c r="BI165" i="9"/>
  <c r="BI165" i="21"/>
  <c r="BI166" i="21" s="1"/>
  <c r="BI167" i="21" s="1"/>
  <c r="BI164" i="27"/>
  <c r="AP348" i="8"/>
  <c r="AP350" i="20" s="1"/>
  <c r="AL327" i="20"/>
  <c r="BI142" i="21"/>
  <c r="BN119" i="21"/>
  <c r="AJ348" i="8"/>
  <c r="AJ350" i="20" s="1"/>
  <c r="AF327" i="20"/>
  <c r="BE187" i="9"/>
  <c r="BE164" i="27"/>
  <c r="BE165" i="21"/>
  <c r="BE166" i="21" s="1"/>
  <c r="BE167" i="21" s="1"/>
  <c r="BE165" i="9"/>
  <c r="AS275" i="31"/>
  <c r="V299" i="21"/>
  <c r="V305" i="21" s="1"/>
  <c r="V306" i="21" s="1"/>
  <c r="V353" i="21" s="1"/>
  <c r="V355" i="21" s="1"/>
  <c r="V298" i="27"/>
  <c r="V304" i="9"/>
  <c r="V352" i="9" s="1"/>
  <c r="AU351" i="20"/>
  <c r="AM141" i="27"/>
  <c r="AR117" i="31"/>
  <c r="AR118" i="27"/>
  <c r="BP327" i="8"/>
  <c r="BT349" i="8"/>
  <c r="BP328" i="20"/>
  <c r="BO237" i="20"/>
  <c r="BJ260" i="20"/>
  <c r="AO344" i="9"/>
  <c r="AK321" i="27"/>
  <c r="AK322" i="21"/>
  <c r="BF349" i="20"/>
  <c r="Y252" i="31"/>
  <c r="BD209" i="9"/>
  <c r="BB187" i="21"/>
  <c r="BB189" i="21" s="1"/>
  <c r="BB190" i="21" s="1"/>
  <c r="BB186" i="27"/>
  <c r="BB188" i="9"/>
  <c r="AX117" i="31"/>
  <c r="AS141" i="27"/>
  <c r="AX118" i="27"/>
  <c r="AR283" i="20"/>
  <c r="AR284" i="20" s="1"/>
  <c r="AS342" i="31"/>
  <c r="BL349" i="20"/>
  <c r="AS256" i="9"/>
  <c r="AS279" i="9" s="1"/>
  <c r="AX232" i="27"/>
  <c r="AX233" i="21"/>
  <c r="AS257" i="21" s="1"/>
  <c r="AT322" i="9"/>
  <c r="AR299" i="9"/>
  <c r="AR276" i="27"/>
  <c r="AR277" i="21"/>
  <c r="AG343" i="21"/>
  <c r="AG342" i="27"/>
  <c r="AK346" i="27"/>
  <c r="AK346" i="31" s="1"/>
  <c r="AK347" i="21"/>
  <c r="AK187" i="9"/>
  <c r="AK165" i="9"/>
  <c r="AK164" i="27"/>
  <c r="AK165" i="21"/>
  <c r="AK166" i="21" s="1"/>
  <c r="AK167" i="21" s="1"/>
  <c r="BK344" i="9"/>
  <c r="BG321" i="27"/>
  <c r="BG322" i="21"/>
  <c r="AX348" i="21"/>
  <c r="AX347" i="27"/>
  <c r="AX347" i="31" s="1"/>
  <c r="AF301" i="27"/>
  <c r="AF301" i="31" s="1"/>
  <c r="AF302" i="21"/>
  <c r="AT348" i="21"/>
  <c r="AT347" i="27"/>
  <c r="AT347" i="31" s="1"/>
  <c r="BB283" i="20"/>
  <c r="BB284" i="20" s="1"/>
  <c r="AZ343" i="27"/>
  <c r="AZ344" i="21"/>
  <c r="AK237" i="20"/>
  <c r="AF260" i="20"/>
  <c r="AS344" i="9"/>
  <c r="AO321" i="27"/>
  <c r="AO322" i="21"/>
  <c r="W184" i="31"/>
  <c r="W188" i="31" s="1"/>
  <c r="W188" i="27"/>
  <c r="W189" i="27" s="1"/>
  <c r="Y319" i="31"/>
  <c r="AE260" i="20"/>
  <c r="AJ237" i="20"/>
  <c r="AA186" i="9"/>
  <c r="AA164" i="21"/>
  <c r="AA166" i="21" s="1"/>
  <c r="AA167" i="21" s="1"/>
  <c r="AA163" i="27"/>
  <c r="AA165" i="9"/>
  <c r="AZ299" i="9"/>
  <c r="BB322" i="9"/>
  <c r="AZ276" i="27"/>
  <c r="AZ277" i="21"/>
  <c r="AQ237" i="20"/>
  <c r="AL260" i="20"/>
  <c r="AN347" i="8"/>
  <c r="AN349" i="20" s="1"/>
  <c r="AJ326" i="20"/>
  <c r="AJ256" i="9"/>
  <c r="AJ279" i="9" s="1"/>
  <c r="AO232" i="27"/>
  <c r="AO233" i="21"/>
  <c r="AJ257" i="21" s="1"/>
  <c r="AT299" i="9"/>
  <c r="AV322" i="9"/>
  <c r="AT277" i="21"/>
  <c r="AT276" i="27"/>
  <c r="AO300" i="27"/>
  <c r="AO300" i="31" s="1"/>
  <c r="AO301" i="21"/>
  <c r="AA141" i="21"/>
  <c r="AF119" i="21"/>
  <c r="AL230" i="9"/>
  <c r="AH208" i="21"/>
  <c r="AH207" i="27"/>
  <c r="AH207" i="31" s="1"/>
  <c r="AX140" i="31"/>
  <c r="BH305" i="20"/>
  <c r="BJ326" i="8"/>
  <c r="BH304" i="8"/>
  <c r="AA302" i="21"/>
  <c r="AA301" i="27"/>
  <c r="AA301" i="31" s="1"/>
  <c r="AG283" i="20"/>
  <c r="AG284" i="20" s="1"/>
  <c r="AL283" i="20"/>
  <c r="AL284" i="20" s="1"/>
  <c r="AC253" i="21"/>
  <c r="AJ322" i="9"/>
  <c r="AH299" i="9"/>
  <c r="AH277" i="21"/>
  <c r="AH276" i="27"/>
  <c r="AR164" i="31"/>
  <c r="AR165" i="31" s="1"/>
  <c r="AR165" i="27"/>
  <c r="AR166" i="27" s="1"/>
  <c r="AD259" i="20"/>
  <c r="AI236" i="20"/>
  <c r="AK305" i="20"/>
  <c r="AM326" i="8"/>
  <c r="AK304" i="8"/>
  <c r="AG141" i="9"/>
  <c r="AG164" i="9" s="1"/>
  <c r="AL118" i="9"/>
  <c r="AG142" i="9" s="1"/>
  <c r="BB209" i="9"/>
  <c r="AZ186" i="27"/>
  <c r="AZ187" i="21"/>
  <c r="AY299" i="21"/>
  <c r="AY298" i="27"/>
  <c r="AD231" i="9"/>
  <c r="Z209" i="21"/>
  <c r="Z212" i="21" s="1"/>
  <c r="Z213" i="21" s="1"/>
  <c r="X128" i="34"/>
  <c r="X132" i="34" s="1"/>
  <c r="Z208" i="27"/>
  <c r="Z211" i="9"/>
  <c r="AE206" i="31"/>
  <c r="Y141" i="21"/>
  <c r="AD119" i="21"/>
  <c r="BC275" i="31"/>
  <c r="AV347" i="27"/>
  <c r="AV347" i="31" s="1"/>
  <c r="AV348" i="21"/>
  <c r="AJ117" i="31"/>
  <c r="AE141" i="27"/>
  <c r="AJ118" i="27"/>
  <c r="V319" i="31"/>
  <c r="V327" i="31" s="1"/>
  <c r="V327" i="27"/>
  <c r="V328" i="27" s="1"/>
  <c r="AP254" i="21"/>
  <c r="BI141" i="27"/>
  <c r="BN117" i="31"/>
  <c r="BN118" i="27"/>
  <c r="AD302" i="27"/>
  <c r="AD302" i="31" s="1"/>
  <c r="AD303" i="21"/>
  <c r="AE237" i="20"/>
  <c r="Z260" i="20"/>
  <c r="AN118" i="21"/>
  <c r="AN117" i="27"/>
  <c r="AN120" i="20"/>
  <c r="AN121" i="20" s="1"/>
  <c r="AO252" i="31"/>
  <c r="AB344" i="9"/>
  <c r="X322" i="21"/>
  <c r="X328" i="21" s="1"/>
  <c r="X329" i="21" s="1"/>
  <c r="X321" i="27"/>
  <c r="X327" i="9"/>
  <c r="V149" i="34"/>
  <c r="V156" i="34" s="1"/>
  <c r="V158" i="34" s="1"/>
  <c r="V160" i="34" s="1"/>
  <c r="AT260" i="20"/>
  <c r="AY237" i="20"/>
  <c r="AM142" i="21"/>
  <c r="AR119" i="21"/>
  <c r="AK299" i="21"/>
  <c r="AK298" i="27"/>
  <c r="BN306" i="20"/>
  <c r="BN307" i="20" s="1"/>
  <c r="AB341" i="31"/>
  <c r="AI299" i="21"/>
  <c r="AI298" i="27"/>
  <c r="AN324" i="9"/>
  <c r="AR347" i="9" s="1"/>
  <c r="AR347" i="27" s="1"/>
  <c r="AR347" i="31" s="1"/>
  <c r="AL301" i="9"/>
  <c r="AL279" i="21"/>
  <c r="AL278" i="27"/>
  <c r="AL278" i="31" s="1"/>
  <c r="AC259" i="20"/>
  <c r="AH236" i="20"/>
  <c r="AJ320" i="31"/>
  <c r="AS142" i="21"/>
  <c r="AX119" i="21"/>
  <c r="AN254" i="21"/>
  <c r="AX187" i="21"/>
  <c r="AZ209" i="9"/>
  <c r="AX186" i="27"/>
  <c r="AX254" i="21"/>
  <c r="AM342" i="31"/>
  <c r="BC252" i="31"/>
  <c r="AG323" i="27"/>
  <c r="AG323" i="31" s="1"/>
  <c r="AG324" i="21"/>
  <c r="AU275" i="31"/>
  <c r="AL347" i="8"/>
  <c r="AL349" i="20" s="1"/>
  <c r="AH326" i="20"/>
  <c r="AP325" i="21"/>
  <c r="AP324" i="27"/>
  <c r="AP324" i="31" s="1"/>
  <c r="BB305" i="20"/>
  <c r="BD326" i="8"/>
  <c r="BB304" i="8"/>
  <c r="AP297" i="31"/>
  <c r="AZ320" i="31"/>
  <c r="BD297" i="31"/>
  <c r="AC141" i="9"/>
  <c r="AC164" i="9" s="1"/>
  <c r="AH118" i="9"/>
  <c r="AC142" i="9" s="1"/>
  <c r="BR352" i="20"/>
  <c r="BR353" i="20" s="1"/>
  <c r="BR355" i="20" s="1"/>
  <c r="BA252" i="31"/>
  <c r="AW142" i="21"/>
  <c r="BB119" i="21"/>
  <c r="AH301" i="27"/>
  <c r="AH301" i="31" s="1"/>
  <c r="AH302" i="21"/>
  <c r="AB141" i="9"/>
  <c r="AB164" i="9" s="1"/>
  <c r="AG118" i="9"/>
  <c r="AB142" i="9" s="1"/>
  <c r="BI342" i="31"/>
  <c r="AA140" i="27"/>
  <c r="AF116" i="31"/>
  <c r="AF118" i="27"/>
  <c r="AG347" i="8"/>
  <c r="AG349" i="20" s="1"/>
  <c r="AC326" i="20"/>
  <c r="BB344" i="21"/>
  <c r="BB343" i="27"/>
  <c r="BF163" i="31"/>
  <c r="BF165" i="31" s="1"/>
  <c r="BF165" i="27"/>
  <c r="BF166" i="27" s="1"/>
  <c r="AC298" i="9"/>
  <c r="AE321" i="9"/>
  <c r="AC275" i="27"/>
  <c r="AC276" i="21"/>
  <c r="U297" i="27"/>
  <c r="U298" i="21"/>
  <c r="U305" i="21" s="1"/>
  <c r="U306" i="21" s="1"/>
  <c r="U353" i="21" s="1"/>
  <c r="U355" i="21" s="1"/>
  <c r="U304" i="9"/>
  <c r="U352" i="9" s="1"/>
  <c r="AI328" i="20"/>
  <c r="AM349" i="8"/>
  <c r="BA362" i="24" l="1"/>
  <c r="BA355" i="24"/>
  <c r="BG6" i="15"/>
  <c r="BH20" i="15"/>
  <c r="BH21" i="15" s="1"/>
  <c r="AZ363" i="24"/>
  <c r="AT302" i="27"/>
  <c r="AT302" i="31" s="1"/>
  <c r="AD327" i="8"/>
  <c r="AU350" i="8"/>
  <c r="AI260" i="20"/>
  <c r="AN237" i="20"/>
  <c r="BT347" i="27"/>
  <c r="BT347" i="31" s="1"/>
  <c r="BT348" i="21"/>
  <c r="BP325" i="27"/>
  <c r="BP325" i="31" s="1"/>
  <c r="BP326" i="21"/>
  <c r="BT350" i="20"/>
  <c r="BS347" i="27"/>
  <c r="BS347" i="31" s="1"/>
  <c r="BS348" i="21"/>
  <c r="BD347" i="27"/>
  <c r="BD347" i="31" s="1"/>
  <c r="AZ325" i="21"/>
  <c r="AZ324" i="27"/>
  <c r="AZ324" i="31" s="1"/>
  <c r="AY305" i="20"/>
  <c r="AY306" i="20" s="1"/>
  <c r="AY307" i="20" s="1"/>
  <c r="BA326" i="8"/>
  <c r="AY304" i="8"/>
  <c r="AQ117" i="31"/>
  <c r="AL141" i="27"/>
  <c r="AQ118" i="27"/>
  <c r="AZ237" i="20"/>
  <c r="AU260" i="20"/>
  <c r="AU325" i="21"/>
  <c r="AU324" i="27"/>
  <c r="AU324" i="31" s="1"/>
  <c r="AT165" i="21"/>
  <c r="AT166" i="21" s="1"/>
  <c r="AT167" i="21" s="1"/>
  <c r="AT187" i="9"/>
  <c r="AT164" i="27"/>
  <c r="AT165" i="9"/>
  <c r="BE117" i="31"/>
  <c r="AZ141" i="27"/>
  <c r="BE118" i="27"/>
  <c r="AR237" i="20"/>
  <c r="AM260" i="20"/>
  <c r="AH142" i="21"/>
  <c r="AM119" i="21"/>
  <c r="AZ187" i="9"/>
  <c r="AZ165" i="21"/>
  <c r="AZ166" i="21" s="1"/>
  <c r="AZ167" i="21" s="1"/>
  <c r="AZ164" i="27"/>
  <c r="AZ165" i="9"/>
  <c r="AW304" i="8"/>
  <c r="AW305" i="20"/>
  <c r="AW306" i="20" s="1"/>
  <c r="AW307" i="20" s="1"/>
  <c r="AY326" i="8"/>
  <c r="BJ349" i="21"/>
  <c r="BJ348" i="27"/>
  <c r="BJ348" i="31" s="1"/>
  <c r="AN327" i="20"/>
  <c r="AR348" i="8"/>
  <c r="AR350" i="20" s="1"/>
  <c r="AX141" i="27"/>
  <c r="BC117" i="31"/>
  <c r="BC118" i="27"/>
  <c r="AM324" i="27"/>
  <c r="AM324" i="31" s="1"/>
  <c r="AM325" i="21"/>
  <c r="AV165" i="9"/>
  <c r="AV187" i="9"/>
  <c r="AV164" i="27"/>
  <c r="AV165" i="21"/>
  <c r="AV166" i="21" s="1"/>
  <c r="AV167" i="21" s="1"/>
  <c r="BH302" i="27"/>
  <c r="BH302" i="31" s="1"/>
  <c r="BH303" i="21"/>
  <c r="AL187" i="9"/>
  <c r="AL164" i="27"/>
  <c r="AL165" i="21"/>
  <c r="AL166" i="21" s="1"/>
  <c r="AL167" i="21" s="1"/>
  <c r="AL165" i="9"/>
  <c r="AN348" i="8"/>
  <c r="AN350" i="20" s="1"/>
  <c r="AJ327" i="20"/>
  <c r="BM118" i="27"/>
  <c r="BM117" i="31"/>
  <c r="BH141" i="27"/>
  <c r="AI325" i="21"/>
  <c r="AI324" i="27"/>
  <c r="AI324" i="31" s="1"/>
  <c r="BA324" i="27"/>
  <c r="BA324" i="31" s="1"/>
  <c r="BA325" i="21"/>
  <c r="AX142" i="21"/>
  <c r="BC119" i="21"/>
  <c r="AQ348" i="21"/>
  <c r="AQ347" i="27"/>
  <c r="AQ347" i="31" s="1"/>
  <c r="BI325" i="21"/>
  <c r="BI324" i="27"/>
  <c r="BI324" i="31" s="1"/>
  <c r="BJ327" i="20"/>
  <c r="BN348" i="8"/>
  <c r="BN350" i="20" s="1"/>
  <c r="BJ303" i="21"/>
  <c r="BJ302" i="27"/>
  <c r="BJ302" i="31" s="1"/>
  <c r="AH302" i="27"/>
  <c r="AH302" i="31" s="1"/>
  <c r="AH303" i="21"/>
  <c r="BH142" i="21"/>
  <c r="BM119" i="21"/>
  <c r="BC348" i="21"/>
  <c r="BC347" i="27"/>
  <c r="BC347" i="31" s="1"/>
  <c r="AM348" i="21"/>
  <c r="AM347" i="27"/>
  <c r="AM347" i="31" s="1"/>
  <c r="BE348" i="21"/>
  <c r="BE347" i="27"/>
  <c r="BE347" i="31" s="1"/>
  <c r="BH187" i="9"/>
  <c r="BH164" i="27"/>
  <c r="BH165" i="21"/>
  <c r="BH166" i="21" s="1"/>
  <c r="BH167" i="21" s="1"/>
  <c r="BH165" i="9"/>
  <c r="BG328" i="20"/>
  <c r="BK349" i="8"/>
  <c r="BK351" i="20" s="1"/>
  <c r="BK352" i="20" s="1"/>
  <c r="BK353" i="20" s="1"/>
  <c r="AK326" i="8"/>
  <c r="AI305" i="20"/>
  <c r="AI306" i="20" s="1"/>
  <c r="AI307" i="20" s="1"/>
  <c r="AI304" i="8"/>
  <c r="BM348" i="21"/>
  <c r="BM347" i="27"/>
  <c r="BM347" i="31" s="1"/>
  <c r="BI328" i="20"/>
  <c r="BI329" i="20" s="1"/>
  <c r="BI330" i="20" s="1"/>
  <c r="BM349" i="8"/>
  <c r="BM351" i="20" s="1"/>
  <c r="BL327" i="20"/>
  <c r="BP348" i="8"/>
  <c r="BP350" i="20" s="1"/>
  <c r="AV303" i="21"/>
  <c r="AV302" i="27"/>
  <c r="AV302" i="31" s="1"/>
  <c r="BL349" i="21"/>
  <c r="BL348" i="27"/>
  <c r="BL348" i="31" s="1"/>
  <c r="AY325" i="21"/>
  <c r="AY324" i="27"/>
  <c r="AY324" i="31" s="1"/>
  <c r="BE303" i="27"/>
  <c r="BE303" i="31" s="1"/>
  <c r="BE304" i="21"/>
  <c r="AV141" i="27"/>
  <c r="BA117" i="31"/>
  <c r="BA118" i="27"/>
  <c r="BG304" i="21"/>
  <c r="BG303" i="27"/>
  <c r="BG303" i="31" s="1"/>
  <c r="AC325" i="27"/>
  <c r="AC325" i="31" s="1"/>
  <c r="AC326" i="21"/>
  <c r="BJ142" i="21"/>
  <c r="BO119" i="21"/>
  <c r="BA347" i="27"/>
  <c r="BA347" i="31" s="1"/>
  <c r="BA348" i="21"/>
  <c r="BK283" i="20"/>
  <c r="BK284" i="20" s="1"/>
  <c r="AX327" i="20"/>
  <c r="BB348" i="8"/>
  <c r="BB350" i="20" s="1"/>
  <c r="BH325" i="27"/>
  <c r="BH325" i="31" s="1"/>
  <c r="BH326" i="21"/>
  <c r="AW260" i="20"/>
  <c r="BB237" i="20"/>
  <c r="BA260" i="20"/>
  <c r="BF237" i="20"/>
  <c r="BO347" i="27"/>
  <c r="BO347" i="31" s="1"/>
  <c r="BO348" i="21"/>
  <c r="BJ187" i="9"/>
  <c r="BJ165" i="9"/>
  <c r="BJ164" i="27"/>
  <c r="BJ165" i="21"/>
  <c r="BJ166" i="21" s="1"/>
  <c r="BJ167" i="21" s="1"/>
  <c r="AX187" i="9"/>
  <c r="AX165" i="21"/>
  <c r="AX166" i="21" s="1"/>
  <c r="AX167" i="21" s="1"/>
  <c r="AX164" i="27"/>
  <c r="AX165" i="9"/>
  <c r="AV142" i="21"/>
  <c r="BA119" i="21"/>
  <c r="BI305" i="20"/>
  <c r="BI304" i="8"/>
  <c r="BK326" i="8"/>
  <c r="AG349" i="21"/>
  <c r="AG348" i="27"/>
  <c r="AG348" i="31" s="1"/>
  <c r="BJ141" i="27"/>
  <c r="BO117" i="31"/>
  <c r="BO118" i="27"/>
  <c r="AW325" i="21"/>
  <c r="AW324" i="27"/>
  <c r="AW324" i="31" s="1"/>
  <c r="AZ303" i="21"/>
  <c r="AZ302" i="27"/>
  <c r="AZ302" i="31" s="1"/>
  <c r="BM326" i="8"/>
  <c r="BK305" i="20"/>
  <c r="BK304" i="8"/>
  <c r="BD237" i="20"/>
  <c r="AY260" i="20"/>
  <c r="BK325" i="21"/>
  <c r="BK324" i="27"/>
  <c r="BK324" i="31" s="1"/>
  <c r="AM117" i="31"/>
  <c r="AH141" i="27"/>
  <c r="AM118" i="27"/>
  <c r="AT141" i="27"/>
  <c r="AY118" i="27"/>
  <c r="AY117" i="31"/>
  <c r="BB327" i="20"/>
  <c r="BF348" i="8"/>
  <c r="BF350" i="20" s="1"/>
  <c r="AX303" i="21"/>
  <c r="AX302" i="27"/>
  <c r="AX302" i="31" s="1"/>
  <c r="AB76" i="34"/>
  <c r="AB78" i="34" s="1"/>
  <c r="AB80" i="34" s="1"/>
  <c r="AH349" i="8"/>
  <c r="AH351" i="20" s="1"/>
  <c r="AD328" i="20"/>
  <c r="BI327" i="8"/>
  <c r="AQ119" i="21"/>
  <c r="AL142" i="21"/>
  <c r="AY348" i="21"/>
  <c r="AY347" i="27"/>
  <c r="AY347" i="31" s="1"/>
  <c r="AU305" i="20"/>
  <c r="AU306" i="20" s="1"/>
  <c r="AU307" i="20" s="1"/>
  <c r="AW326" i="8"/>
  <c r="AU304" i="8"/>
  <c r="AZ142" i="21"/>
  <c r="BE119" i="21"/>
  <c r="BI283" i="20"/>
  <c r="BI284" i="20" s="1"/>
  <c r="AM305" i="20"/>
  <c r="AM306" i="20" s="1"/>
  <c r="AM307" i="20" s="1"/>
  <c r="AM304" i="8"/>
  <c r="AO326" i="8"/>
  <c r="AY119" i="21"/>
  <c r="AT142" i="21"/>
  <c r="BI260" i="20"/>
  <c r="BN237" i="20"/>
  <c r="BF326" i="21"/>
  <c r="BF325" i="27"/>
  <c r="BF325" i="31" s="1"/>
  <c r="BD348" i="8"/>
  <c r="BD350" i="20" s="1"/>
  <c r="AZ327" i="20"/>
  <c r="BA304" i="8"/>
  <c r="BA305" i="20"/>
  <c r="BA306" i="20" s="1"/>
  <c r="BA307" i="20" s="1"/>
  <c r="BC326" i="8"/>
  <c r="BK260" i="20"/>
  <c r="BP237" i="20"/>
  <c r="AV327" i="20"/>
  <c r="AZ348" i="8"/>
  <c r="AZ350" i="20" s="1"/>
  <c r="AK306" i="20"/>
  <c r="AK307" i="20" s="1"/>
  <c r="AF326" i="8"/>
  <c r="AD305" i="20"/>
  <c r="AD304" i="8"/>
  <c r="BE329" i="20"/>
  <c r="BE330" i="20" s="1"/>
  <c r="AQ142" i="27"/>
  <c r="AV119" i="27"/>
  <c r="AJ283" i="20"/>
  <c r="AJ284" i="20" s="1"/>
  <c r="AJ299" i="27"/>
  <c r="AJ300" i="21"/>
  <c r="AW298" i="31"/>
  <c r="BB343" i="31"/>
  <c r="AZ209" i="27"/>
  <c r="BD232" i="9"/>
  <c r="AZ210" i="21"/>
  <c r="AJ324" i="27"/>
  <c r="AJ324" i="31" s="1"/>
  <c r="AJ325" i="21"/>
  <c r="BB306" i="20"/>
  <c r="BB307" i="20" s="1"/>
  <c r="AB344" i="27"/>
  <c r="AB345" i="21"/>
  <c r="AB351" i="21" s="1"/>
  <c r="AB352" i="21" s="1"/>
  <c r="AB350" i="9"/>
  <c r="AE142" i="27"/>
  <c r="AJ119" i="27"/>
  <c r="AD120" i="21"/>
  <c r="Y143" i="21"/>
  <c r="Y255" i="9"/>
  <c r="Y278" i="9" s="1"/>
  <c r="AD231" i="27"/>
  <c r="AD232" i="21"/>
  <c r="AD234" i="9"/>
  <c r="Y258" i="9" s="1"/>
  <c r="AT276" i="31"/>
  <c r="AN348" i="21"/>
  <c r="AN347" i="27"/>
  <c r="AN347" i="31" s="1"/>
  <c r="BF345" i="9"/>
  <c r="BB322" i="27"/>
  <c r="BB323" i="21"/>
  <c r="AZ343" i="31"/>
  <c r="AS141" i="31"/>
  <c r="AX118" i="31"/>
  <c r="AS142" i="31" s="1"/>
  <c r="AF230" i="31"/>
  <c r="AA254" i="31" s="1"/>
  <c r="AA254" i="27"/>
  <c r="AL306" i="20"/>
  <c r="AL307" i="20" s="1"/>
  <c r="AK141" i="31"/>
  <c r="AP118" i="31"/>
  <c r="AK142" i="31" s="1"/>
  <c r="BJ343" i="31"/>
  <c r="BL255" i="27"/>
  <c r="BQ234" i="27"/>
  <c r="BQ231" i="31"/>
  <c r="AT328" i="20"/>
  <c r="AX349" i="8"/>
  <c r="AT327" i="8"/>
  <c r="AX328" i="20"/>
  <c r="BB349" i="8"/>
  <c r="AX327" i="8"/>
  <c r="AC142" i="21"/>
  <c r="AH119" i="21"/>
  <c r="AE324" i="27"/>
  <c r="AE324" i="31" s="1"/>
  <c r="AW350" i="8"/>
  <c r="AN325" i="21"/>
  <c r="BC208" i="31"/>
  <c r="BC210" i="9"/>
  <c r="BA188" i="21"/>
  <c r="BA189" i="21" s="1"/>
  <c r="BA190" i="21" s="1"/>
  <c r="BA187" i="27"/>
  <c r="BA188" i="9"/>
  <c r="AL349" i="8"/>
  <c r="AH328" i="20"/>
  <c r="AH327" i="8"/>
  <c r="BS233" i="9"/>
  <c r="BO211" i="9"/>
  <c r="BO211" i="21"/>
  <c r="BO212" i="21" s="1"/>
  <c r="BO213" i="21" s="1"/>
  <c r="BO210" i="27"/>
  <c r="BE254" i="27"/>
  <c r="BJ230" i="31"/>
  <c r="AO298" i="31"/>
  <c r="AL276" i="31"/>
  <c r="AG298" i="31"/>
  <c r="AU164" i="31"/>
  <c r="AU165" i="31" s="1"/>
  <c r="AU165" i="27"/>
  <c r="AU166" i="27" s="1"/>
  <c r="AN343" i="31"/>
  <c r="AE252" i="31"/>
  <c r="AH343" i="27"/>
  <c r="AH344" i="21"/>
  <c r="BF276" i="31"/>
  <c r="BA141" i="31"/>
  <c r="BF118" i="31"/>
  <c r="BA142" i="31" s="1"/>
  <c r="AB236" i="21"/>
  <c r="W259" i="21"/>
  <c r="BC300" i="9"/>
  <c r="BE323" i="9"/>
  <c r="BC277" i="27"/>
  <c r="BC278" i="21"/>
  <c r="AF320" i="31"/>
  <c r="AU143" i="21"/>
  <c r="AZ120" i="21"/>
  <c r="BC298" i="31"/>
  <c r="AB297" i="31"/>
  <c r="AX306" i="20"/>
  <c r="AX307" i="20" s="1"/>
  <c r="AB142" i="21"/>
  <c r="AG119" i="21"/>
  <c r="AG328" i="20"/>
  <c r="AK349" i="8"/>
  <c r="AG327" i="8"/>
  <c r="AJ164" i="31"/>
  <c r="AJ165" i="31" s="1"/>
  <c r="AJ165" i="27"/>
  <c r="AJ166" i="27" s="1"/>
  <c r="AX299" i="27"/>
  <c r="AX300" i="21"/>
  <c r="AN299" i="27"/>
  <c r="AN300" i="21"/>
  <c r="Z187" i="9"/>
  <c r="Z164" i="27"/>
  <c r="Z165" i="21"/>
  <c r="Z166" i="21" s="1"/>
  <c r="Z167" i="21" s="1"/>
  <c r="Z165" i="9"/>
  <c r="BI351" i="20"/>
  <c r="BI352" i="20" s="1"/>
  <c r="BI353" i="20" s="1"/>
  <c r="BI350" i="8"/>
  <c r="AU141" i="31"/>
  <c r="AZ118" i="31"/>
  <c r="AU142" i="31" s="1"/>
  <c r="AE275" i="31"/>
  <c r="AP276" i="31"/>
  <c r="AL347" i="27"/>
  <c r="AL347" i="31" s="1"/>
  <c r="AL348" i="21"/>
  <c r="AH300" i="21"/>
  <c r="AH299" i="27"/>
  <c r="AD119" i="27"/>
  <c r="Y142" i="27"/>
  <c r="AF301" i="21"/>
  <c r="AF300" i="27"/>
  <c r="AH260" i="20"/>
  <c r="AM237" i="20"/>
  <c r="AW348" i="27"/>
  <c r="AW348" i="31" s="1"/>
  <c r="AW349" i="21"/>
  <c r="AW143" i="21"/>
  <c r="BB120" i="21"/>
  <c r="AZ276" i="31"/>
  <c r="AP253" i="31"/>
  <c r="AL302" i="21"/>
  <c r="AL301" i="27"/>
  <c r="AL301" i="31" s="1"/>
  <c r="AA300" i="9"/>
  <c r="AC323" i="9"/>
  <c r="AA278" i="21"/>
  <c r="AA277" i="27"/>
  <c r="AA277" i="31" s="1"/>
  <c r="AC231" i="21"/>
  <c r="X254" i="9"/>
  <c r="X277" i="9" s="1"/>
  <c r="AC230" i="27"/>
  <c r="AC234" i="9"/>
  <c r="X258" i="9" s="1"/>
  <c r="BL256" i="21"/>
  <c r="BQ235" i="21"/>
  <c r="BE298" i="31"/>
  <c r="AU210" i="9"/>
  <c r="AS188" i="9"/>
  <c r="AS187" i="27"/>
  <c r="AS188" i="21"/>
  <c r="AS189" i="21" s="1"/>
  <c r="AS190" i="21" s="1"/>
  <c r="BH255" i="9"/>
  <c r="BH278" i="9" s="1"/>
  <c r="BM231" i="27"/>
  <c r="BM232" i="21"/>
  <c r="AC345" i="9"/>
  <c r="W150" i="34"/>
  <c r="W156" i="34" s="1"/>
  <c r="W158" i="34" s="1"/>
  <c r="W160" i="34" s="1"/>
  <c r="Y327" i="9"/>
  <c r="Y323" i="21"/>
  <c r="Y328" i="21" s="1"/>
  <c r="Y329" i="21" s="1"/>
  <c r="Y322" i="27"/>
  <c r="AV306" i="20"/>
  <c r="AV307" i="20" s="1"/>
  <c r="AH117" i="31"/>
  <c r="AC141" i="27"/>
  <c r="AH118" i="27"/>
  <c r="AS321" i="31"/>
  <c r="Z320" i="31"/>
  <c r="AE325" i="21"/>
  <c r="AW352" i="20"/>
  <c r="AW353" i="20" s="1"/>
  <c r="BF255" i="9"/>
  <c r="BF278" i="9" s="1"/>
  <c r="BK231" i="27"/>
  <c r="BK232" i="21"/>
  <c r="BB255" i="9"/>
  <c r="BB278" i="9" s="1"/>
  <c r="BG231" i="27"/>
  <c r="BG232" i="21"/>
  <c r="BE255" i="21"/>
  <c r="W253" i="31"/>
  <c r="AB234" i="31"/>
  <c r="W258" i="31" s="1"/>
  <c r="BN232" i="9"/>
  <c r="BJ210" i="21"/>
  <c r="BJ209" i="27"/>
  <c r="AJ276" i="31"/>
  <c r="AR345" i="9"/>
  <c r="AN323" i="21"/>
  <c r="AN322" i="27"/>
  <c r="AG210" i="9"/>
  <c r="AE188" i="9"/>
  <c r="AE187" i="27"/>
  <c r="AE188" i="21"/>
  <c r="AE189" i="21" s="1"/>
  <c r="AE190" i="21" s="1"/>
  <c r="AW164" i="31"/>
  <c r="AW165" i="31" s="1"/>
  <c r="AW165" i="27"/>
  <c r="AW166" i="27" s="1"/>
  <c r="BK277" i="31"/>
  <c r="BJ119" i="27"/>
  <c r="BE142" i="27"/>
  <c r="Z141" i="27"/>
  <c r="AE117" i="31"/>
  <c r="AE118" i="27"/>
  <c r="BD253" i="31"/>
  <c r="Z300" i="9"/>
  <c r="AB323" i="9"/>
  <c r="Z277" i="27"/>
  <c r="Z277" i="31" s="1"/>
  <c r="Z278" i="21"/>
  <c r="AL253" i="31"/>
  <c r="AM164" i="31"/>
  <c r="AM165" i="31" s="1"/>
  <c r="AM165" i="27"/>
  <c r="AM166" i="27" s="1"/>
  <c r="BF328" i="20"/>
  <c r="BJ349" i="8"/>
  <c r="BF327" i="8"/>
  <c r="AG117" i="31"/>
  <c r="AB141" i="27"/>
  <c r="AG118" i="27"/>
  <c r="AE306" i="20"/>
  <c r="AE307" i="20" s="1"/>
  <c r="AT119" i="27"/>
  <c r="AO142" i="27"/>
  <c r="AT345" i="9"/>
  <c r="AP322" i="27"/>
  <c r="AP323" i="21"/>
  <c r="BC164" i="31"/>
  <c r="BC165" i="31" s="1"/>
  <c r="BC165" i="27"/>
  <c r="BC166" i="27" s="1"/>
  <c r="BE321" i="31"/>
  <c r="AI256" i="9"/>
  <c r="AI279" i="9" s="1"/>
  <c r="AN233" i="21"/>
  <c r="AI257" i="21" s="1"/>
  <c r="AN232" i="27"/>
  <c r="AY321" i="31"/>
  <c r="AQ344" i="27"/>
  <c r="AQ345" i="21"/>
  <c r="AV345" i="9"/>
  <c r="AR323" i="21"/>
  <c r="AR322" i="27"/>
  <c r="AJ348" i="27"/>
  <c r="AJ348" i="31" s="1"/>
  <c r="AJ349" i="21"/>
  <c r="BB299" i="27"/>
  <c r="BB300" i="21"/>
  <c r="AX343" i="31"/>
  <c r="BM256" i="9"/>
  <c r="BM279" i="9" s="1"/>
  <c r="BR234" i="9"/>
  <c r="BM258" i="9" s="1"/>
  <c r="BR233" i="21"/>
  <c r="BR232" i="27"/>
  <c r="AC299" i="21"/>
  <c r="AC298" i="27"/>
  <c r="BD328" i="20"/>
  <c r="BH349" i="8"/>
  <c r="BD327" i="8"/>
  <c r="BF232" i="9"/>
  <c r="BB210" i="21"/>
  <c r="BB209" i="27"/>
  <c r="AM210" i="9"/>
  <c r="AK188" i="21"/>
  <c r="AK189" i="21" s="1"/>
  <c r="AK190" i="21" s="1"/>
  <c r="AK187" i="27"/>
  <c r="AK188" i="9"/>
  <c r="AC324" i="27"/>
  <c r="AC324" i="31" s="1"/>
  <c r="AC325" i="21"/>
  <c r="AZ300" i="21"/>
  <c r="AZ299" i="27"/>
  <c r="BG321" i="31"/>
  <c r="BE164" i="31"/>
  <c r="BE165" i="31" s="1"/>
  <c r="BE165" i="27"/>
  <c r="BE166" i="27" s="1"/>
  <c r="BI164" i="31"/>
  <c r="BI165" i="31" s="1"/>
  <c r="BI165" i="27"/>
  <c r="BI166" i="27" s="1"/>
  <c r="AY351" i="20"/>
  <c r="AY350" i="8"/>
  <c r="AB187" i="9"/>
  <c r="AB165" i="9"/>
  <c r="AB164" i="27"/>
  <c r="AB165" i="21"/>
  <c r="AB166" i="21" s="1"/>
  <c r="AB167" i="21" s="1"/>
  <c r="AH276" i="31"/>
  <c r="AG254" i="9"/>
  <c r="AG277" i="9" s="1"/>
  <c r="AL230" i="27"/>
  <c r="AL231" i="21"/>
  <c r="AG255" i="21" s="1"/>
  <c r="AR299" i="27"/>
  <c r="AR300" i="21"/>
  <c r="BP329" i="20"/>
  <c r="BP330" i="20" s="1"/>
  <c r="AU329" i="20"/>
  <c r="AU330" i="20" s="1"/>
  <c r="AF187" i="31"/>
  <c r="AF188" i="31" s="1"/>
  <c r="AF188" i="27"/>
  <c r="AF189" i="27" s="1"/>
  <c r="X297" i="31"/>
  <c r="AM298" i="31"/>
  <c r="AF277" i="31"/>
  <c r="W300" i="21"/>
  <c r="W305" i="21" s="1"/>
  <c r="W306" i="21" s="1"/>
  <c r="W353" i="21" s="1"/>
  <c r="W355" i="21" s="1"/>
  <c r="W299" i="27"/>
  <c r="W304" i="9"/>
  <c r="W352" i="9" s="1"/>
  <c r="Z306" i="20"/>
  <c r="Z307" i="20" s="1"/>
  <c r="Z355" i="20" s="1"/>
  <c r="AD253" i="27"/>
  <c r="AI229" i="31"/>
  <c r="AL343" i="31"/>
  <c r="AZ253" i="31"/>
  <c r="AY255" i="21"/>
  <c r="BE300" i="9"/>
  <c r="BG323" i="9"/>
  <c r="BE277" i="27"/>
  <c r="BE278" i="21"/>
  <c r="BB276" i="31"/>
  <c r="AL300" i="21"/>
  <c r="AL299" i="27"/>
  <c r="AG346" i="21"/>
  <c r="AG345" i="27"/>
  <c r="AG345" i="31" s="1"/>
  <c r="AA321" i="31"/>
  <c r="AW210" i="9"/>
  <c r="AU188" i="9"/>
  <c r="AU187" i="27"/>
  <c r="AU188" i="21"/>
  <c r="AU189" i="21" s="1"/>
  <c r="AU190" i="21" s="1"/>
  <c r="AY325" i="27"/>
  <c r="AY325" i="31" s="1"/>
  <c r="AY326" i="21"/>
  <c r="AJ120" i="21"/>
  <c r="AE143" i="21"/>
  <c r="BN209" i="31"/>
  <c r="BN211" i="31" s="1"/>
  <c r="BN211" i="27"/>
  <c r="BN212" i="27" s="1"/>
  <c r="BL322" i="31"/>
  <c r="AW347" i="9"/>
  <c r="AS324" i="27"/>
  <c r="AS324" i="31" s="1"/>
  <c r="AS325" i="21"/>
  <c r="AO346" i="9"/>
  <c r="AK323" i="27"/>
  <c r="AK323" i="31" s="1"/>
  <c r="AK324" i="21"/>
  <c r="Z142" i="21"/>
  <c r="AE119" i="21"/>
  <c r="BG255" i="21"/>
  <c r="AQ321" i="31"/>
  <c r="AJ253" i="31"/>
  <c r="BD343" i="31"/>
  <c r="AN253" i="31"/>
  <c r="BE143" i="21"/>
  <c r="BJ120" i="21"/>
  <c r="AY164" i="31"/>
  <c r="AY165" i="31" s="1"/>
  <c r="AY165" i="27"/>
  <c r="AY166" i="27" s="1"/>
  <c r="BD306" i="20"/>
  <c r="BD307" i="20" s="1"/>
  <c r="AU298" i="31"/>
  <c r="AO143" i="21"/>
  <c r="AT120" i="21"/>
  <c r="Y163" i="31"/>
  <c r="Y165" i="31" s="1"/>
  <c r="Y165" i="27"/>
  <c r="Y166" i="27" s="1"/>
  <c r="AX302" i="21"/>
  <c r="AX301" i="27"/>
  <c r="AX301" i="31" s="1"/>
  <c r="BL119" i="27"/>
  <c r="BG142" i="27"/>
  <c r="AQ188" i="21"/>
  <c r="AQ189" i="21" s="1"/>
  <c r="AQ190" i="21" s="1"/>
  <c r="AS210" i="9"/>
  <c r="AQ187" i="27"/>
  <c r="AQ188" i="9"/>
  <c r="AY143" i="21"/>
  <c r="BD120" i="21"/>
  <c r="BM350" i="20"/>
  <c r="AW321" i="31"/>
  <c r="AL210" i="9"/>
  <c r="AJ188" i="9"/>
  <c r="AJ188" i="21"/>
  <c r="AJ189" i="21" s="1"/>
  <c r="AJ190" i="21" s="1"/>
  <c r="AJ187" i="27"/>
  <c r="AI120" i="21"/>
  <c r="AD143" i="21"/>
  <c r="AG142" i="21"/>
  <c r="AL119" i="21"/>
  <c r="BI344" i="27"/>
  <c r="BI345" i="21"/>
  <c r="AE299" i="21"/>
  <c r="AE298" i="27"/>
  <c r="AW142" i="27"/>
  <c r="BB119" i="27"/>
  <c r="AP299" i="27"/>
  <c r="AP300" i="21"/>
  <c r="AI344" i="9"/>
  <c r="AE322" i="21"/>
  <c r="AE321" i="27"/>
  <c r="U297" i="31"/>
  <c r="U304" i="31" s="1"/>
  <c r="U352" i="31" s="1"/>
  <c r="U354" i="31" s="1"/>
  <c r="U356" i="31" s="1"/>
  <c r="U357" i="31" s="1"/>
  <c r="U304" i="27"/>
  <c r="U305" i="27" s="1"/>
  <c r="U352" i="27" s="1"/>
  <c r="U354" i="27" s="1"/>
  <c r="AO345" i="21"/>
  <c r="AO344" i="27"/>
  <c r="AG348" i="21"/>
  <c r="AG347" i="27"/>
  <c r="AG347" i="31" s="1"/>
  <c r="AC187" i="9"/>
  <c r="AC165" i="9"/>
  <c r="AC165" i="21"/>
  <c r="AC166" i="21" s="1"/>
  <c r="AC167" i="21" s="1"/>
  <c r="AC164" i="27"/>
  <c r="AG187" i="9"/>
  <c r="AG165" i="9"/>
  <c r="AG164" i="27"/>
  <c r="AG165" i="21"/>
  <c r="AG166" i="21" s="1"/>
  <c r="AG167" i="21" s="1"/>
  <c r="AR276" i="31"/>
  <c r="AU352" i="20"/>
  <c r="AU353" i="20" s="1"/>
  <c r="AA142" i="27"/>
  <c r="AF119" i="27"/>
  <c r="AE141" i="31"/>
  <c r="AJ118" i="31"/>
  <c r="AE142" i="31" s="1"/>
  <c r="AY298" i="31"/>
  <c r="AZ345" i="9"/>
  <c r="AV322" i="27"/>
  <c r="AV323" i="21"/>
  <c r="AO321" i="31"/>
  <c r="BG210" i="9"/>
  <c r="BE187" i="27"/>
  <c r="BE188" i="21"/>
  <c r="BE189" i="21" s="1"/>
  <c r="BE190" i="21" s="1"/>
  <c r="BE188" i="9"/>
  <c r="AM351" i="20"/>
  <c r="AA140" i="31"/>
  <c r="AF118" i="31"/>
  <c r="AA142" i="31" s="1"/>
  <c r="AH324" i="27"/>
  <c r="AH324" i="31" s="1"/>
  <c r="AH325" i="21"/>
  <c r="AS143" i="21"/>
  <c r="AX120" i="21"/>
  <c r="AC260" i="20"/>
  <c r="AH237" i="20"/>
  <c r="AI298" i="31"/>
  <c r="AK298" i="31"/>
  <c r="AM328" i="20"/>
  <c r="AQ349" i="8"/>
  <c r="AM327" i="8"/>
  <c r="AF120" i="21"/>
  <c r="AA143" i="21"/>
  <c r="AT300" i="21"/>
  <c r="AT299" i="27"/>
  <c r="AA163" i="31"/>
  <c r="AA165" i="31" s="1"/>
  <c r="AA165" i="27"/>
  <c r="AA166" i="27" s="1"/>
  <c r="AS345" i="21"/>
  <c r="AS344" i="27"/>
  <c r="BK344" i="27"/>
  <c r="BK345" i="21"/>
  <c r="AX345" i="9"/>
  <c r="AT322" i="27"/>
  <c r="AT323" i="21"/>
  <c r="BB186" i="31"/>
  <c r="BB188" i="31" s="1"/>
  <c r="BB188" i="27"/>
  <c r="BB189" i="27" s="1"/>
  <c r="BT350" i="8"/>
  <c r="BT352" i="8" s="1"/>
  <c r="BT351" i="20"/>
  <c r="V298" i="31"/>
  <c r="V304" i="31" s="1"/>
  <c r="V352" i="31" s="1"/>
  <c r="V354" i="31" s="1"/>
  <c r="V356" i="31" s="1"/>
  <c r="V357" i="31" s="1"/>
  <c r="V304" i="27"/>
  <c r="V305" i="27" s="1"/>
  <c r="V352" i="27" s="1"/>
  <c r="V354" i="27" s="1"/>
  <c r="AF325" i="27"/>
  <c r="AF325" i="31" s="1"/>
  <c r="AF326" i="21"/>
  <c r="AL233" i="9"/>
  <c r="AH211" i="9"/>
  <c r="AH210" i="27"/>
  <c r="AH211" i="21"/>
  <c r="AH212" i="21" s="1"/>
  <c r="AH213" i="21" s="1"/>
  <c r="AD283" i="20"/>
  <c r="AD284" i="20" s="1"/>
  <c r="AG233" i="31"/>
  <c r="AB257" i="31" s="1"/>
  <c r="AB257" i="27"/>
  <c r="AO164" i="31"/>
  <c r="AO165" i="31" s="1"/>
  <c r="AO165" i="27"/>
  <c r="AO166" i="27" s="1"/>
  <c r="AD164" i="31"/>
  <c r="AD165" i="31" s="1"/>
  <c r="AD165" i="27"/>
  <c r="AD166" i="27" s="1"/>
  <c r="BN324" i="9"/>
  <c r="BL301" i="9"/>
  <c r="BL281" i="9"/>
  <c r="BL278" i="27"/>
  <c r="BL279" i="21"/>
  <c r="BL282" i="21" s="1"/>
  <c r="BL283" i="21" s="1"/>
  <c r="AH348" i="8"/>
  <c r="AD327" i="20"/>
  <c r="AR253" i="31"/>
  <c r="AF348" i="8"/>
  <c r="AB327" i="20"/>
  <c r="Z75" i="34"/>
  <c r="AB327" i="8"/>
  <c r="AB352" i="8" s="1"/>
  <c r="AD254" i="21"/>
  <c r="AW344" i="27"/>
  <c r="AW345" i="21"/>
  <c r="AD343" i="27"/>
  <c r="AD344" i="21"/>
  <c r="AY254" i="27"/>
  <c r="BD230" i="31"/>
  <c r="AL326" i="8"/>
  <c r="AJ305" i="20"/>
  <c r="AJ304" i="8"/>
  <c r="BH345" i="9"/>
  <c r="BD322" i="27"/>
  <c r="BD323" i="21"/>
  <c r="AP345" i="9"/>
  <c r="AL323" i="21"/>
  <c r="AL322" i="27"/>
  <c r="W320" i="31"/>
  <c r="W327" i="31" s="1"/>
  <c r="W327" i="27"/>
  <c r="W328" i="27" s="1"/>
  <c r="AY142" i="27"/>
  <c r="BD119" i="27"/>
  <c r="BC349" i="21"/>
  <c r="BC348" i="27"/>
  <c r="BC348" i="31" s="1"/>
  <c r="BF299" i="27"/>
  <c r="BF300" i="21"/>
  <c r="AY210" i="9"/>
  <c r="AW188" i="21"/>
  <c r="AW189" i="21" s="1"/>
  <c r="AW190" i="21" s="1"/>
  <c r="AW187" i="27"/>
  <c r="AW188" i="9"/>
  <c r="BK300" i="27"/>
  <c r="BK301" i="21"/>
  <c r="BE141" i="31"/>
  <c r="BJ118" i="31"/>
  <c r="BE142" i="31" s="1"/>
  <c r="AJ143" i="21"/>
  <c r="AO120" i="21"/>
  <c r="AQ302" i="21"/>
  <c r="AQ301" i="27"/>
  <c r="AQ301" i="31" s="1"/>
  <c r="AI301" i="21"/>
  <c r="AI300" i="27"/>
  <c r="AI300" i="31" s="1"/>
  <c r="AV276" i="31"/>
  <c r="AJ260" i="20"/>
  <c r="AO237" i="20"/>
  <c r="AH187" i="31"/>
  <c r="AH188" i="31" s="1"/>
  <c r="AH188" i="27"/>
  <c r="AH189" i="27" s="1"/>
  <c r="BL230" i="31"/>
  <c r="BG254" i="27"/>
  <c r="AI321" i="31"/>
  <c r="AM326" i="21"/>
  <c r="AM325" i="27"/>
  <c r="AM325" i="31" s="1"/>
  <c r="AS349" i="21"/>
  <c r="AS348" i="27"/>
  <c r="AS348" i="31" s="1"/>
  <c r="AA209" i="9"/>
  <c r="Y188" i="9"/>
  <c r="Y186" i="27"/>
  <c r="Y187" i="21"/>
  <c r="Y189" i="21" s="1"/>
  <c r="Y190" i="21" s="1"/>
  <c r="AJ344" i="21"/>
  <c r="AJ343" i="27"/>
  <c r="BG141" i="31"/>
  <c r="BL118" i="31"/>
  <c r="BG142" i="31" s="1"/>
  <c r="BE208" i="31"/>
  <c r="AT306" i="20"/>
  <c r="AT307" i="20" s="1"/>
  <c r="AQ164" i="31"/>
  <c r="AQ165" i="31" s="1"/>
  <c r="AQ165" i="27"/>
  <c r="AQ166" i="27" s="1"/>
  <c r="AA329" i="20"/>
  <c r="AA330" i="20" s="1"/>
  <c r="BA344" i="27"/>
  <c r="BA345" i="21"/>
  <c r="AO141" i="31"/>
  <c r="AT118" i="31"/>
  <c r="AO142" i="31" s="1"/>
  <c r="AG141" i="27"/>
  <c r="AL117" i="31"/>
  <c r="AL118" i="27"/>
  <c r="BE210" i="9"/>
  <c r="BC187" i="27"/>
  <c r="BC188" i="21"/>
  <c r="BC189" i="21" s="1"/>
  <c r="BC190" i="21" s="1"/>
  <c r="BC188" i="9"/>
  <c r="AU321" i="31"/>
  <c r="Y298" i="31"/>
  <c r="AI187" i="9"/>
  <c r="AI165" i="9"/>
  <c r="AI165" i="21"/>
  <c r="AI166" i="21" s="1"/>
  <c r="AI167" i="21" s="1"/>
  <c r="AI164" i="27"/>
  <c r="BC344" i="27"/>
  <c r="BC345" i="21"/>
  <c r="AK344" i="9"/>
  <c r="AG321" i="27"/>
  <c r="AG322" i="21"/>
  <c r="AB306" i="20"/>
  <c r="AB307" i="20" s="1"/>
  <c r="AZ349" i="8"/>
  <c r="AV328" i="20"/>
  <c r="AV327" i="8"/>
  <c r="BF253" i="31"/>
  <c r="Y78" i="34"/>
  <c r="Y80" i="34" s="1"/>
  <c r="AE350" i="8"/>
  <c r="BH343" i="31"/>
  <c r="AY345" i="21"/>
  <c r="AY344" i="27"/>
  <c r="AW141" i="31"/>
  <c r="BB118" i="31"/>
  <c r="AW142" i="31" s="1"/>
  <c r="AE326" i="8"/>
  <c r="AC305" i="20"/>
  <c r="AC304" i="8"/>
  <c r="Z253" i="27"/>
  <c r="AE229" i="31"/>
  <c r="AI141" i="27"/>
  <c r="AN117" i="31"/>
  <c r="AN118" i="27"/>
  <c r="BJ328" i="20"/>
  <c r="BN349" i="8"/>
  <c r="BJ327" i="8"/>
  <c r="AC208" i="31"/>
  <c r="AF322" i="9"/>
  <c r="AD299" i="9"/>
  <c r="AD276" i="27"/>
  <c r="AD277" i="21"/>
  <c r="AP210" i="31"/>
  <c r="AP211" i="31" s="1"/>
  <c r="AP211" i="27"/>
  <c r="AP212" i="27" s="1"/>
  <c r="AY141" i="31"/>
  <c r="BD118" i="31"/>
  <c r="AY142" i="31" s="1"/>
  <c r="BL345" i="9"/>
  <c r="BH323" i="21"/>
  <c r="BH322" i="27"/>
  <c r="AD352" i="20"/>
  <c r="AD353" i="20" s="1"/>
  <c r="AC342" i="31"/>
  <c r="AQ349" i="21"/>
  <c r="AQ348" i="27"/>
  <c r="AQ348" i="31" s="1"/>
  <c r="AR187" i="31"/>
  <c r="AR188" i="31" s="1"/>
  <c r="AR188" i="27"/>
  <c r="AR189" i="27" s="1"/>
  <c r="AO325" i="27"/>
  <c r="AO325" i="31" s="1"/>
  <c r="AO326" i="21"/>
  <c r="AQ232" i="31"/>
  <c r="AL256" i="31" s="1"/>
  <c r="AL256" i="27"/>
  <c r="BA210" i="9"/>
  <c r="AY188" i="21"/>
  <c r="AY189" i="21" s="1"/>
  <c r="AY190" i="21" s="1"/>
  <c r="AY187" i="27"/>
  <c r="AY188" i="9"/>
  <c r="BA208" i="31"/>
  <c r="AC275" i="31"/>
  <c r="AM143" i="21"/>
  <c r="AR120" i="21"/>
  <c r="AI142" i="21"/>
  <c r="AN119" i="21"/>
  <c r="BI142" i="27"/>
  <c r="BN119" i="27"/>
  <c r="Z208" i="31"/>
  <c r="Z211" i="31" s="1"/>
  <c r="Z211" i="27"/>
  <c r="Z212" i="27" s="1"/>
  <c r="AD260" i="20"/>
  <c r="AI237" i="20"/>
  <c r="AN345" i="9"/>
  <c r="AJ322" i="27"/>
  <c r="AJ323" i="21"/>
  <c r="BH306" i="20"/>
  <c r="BH307" i="20" s="1"/>
  <c r="AO232" i="31"/>
  <c r="AJ256" i="31" s="1"/>
  <c r="AJ256" i="27"/>
  <c r="AC209" i="9"/>
  <c r="AA186" i="27"/>
  <c r="AA187" i="21"/>
  <c r="AA189" i="21" s="1"/>
  <c r="AA190" i="21" s="1"/>
  <c r="AA188" i="9"/>
  <c r="AK164" i="31"/>
  <c r="AK165" i="31" s="1"/>
  <c r="AK165" i="27"/>
  <c r="AK166" i="27" s="1"/>
  <c r="AG342" i="31"/>
  <c r="AS256" i="27"/>
  <c r="AX232" i="31"/>
  <c r="AS256" i="31" s="1"/>
  <c r="BH232" i="9"/>
  <c r="BD209" i="27"/>
  <c r="BD210" i="21"/>
  <c r="BD212" i="21" s="1"/>
  <c r="BD213" i="21" s="1"/>
  <c r="BD211" i="9"/>
  <c r="AM142" i="27"/>
  <c r="AR119" i="27"/>
  <c r="BN120" i="21"/>
  <c r="BI143" i="21"/>
  <c r="AE302" i="21"/>
  <c r="AE301" i="27"/>
  <c r="AE301" i="31" s="1"/>
  <c r="BE345" i="21"/>
  <c r="BE344" i="27"/>
  <c r="Y140" i="31"/>
  <c r="AD118" i="31"/>
  <c r="Y142" i="31" s="1"/>
  <c r="AD326" i="9"/>
  <c r="AB303" i="9"/>
  <c r="AB281" i="21"/>
  <c r="AB280" i="27"/>
  <c r="AB280" i="31" s="1"/>
  <c r="AC252" i="31"/>
  <c r="AQ210" i="9"/>
  <c r="AO188" i="9"/>
  <c r="AO187" i="27"/>
  <c r="AO188" i="21"/>
  <c r="AO189" i="21" s="1"/>
  <c r="AO190" i="21" s="1"/>
  <c r="AR210" i="31"/>
  <c r="AR211" i="31" s="1"/>
  <c r="AR211" i="27"/>
  <c r="AR212" i="27" s="1"/>
  <c r="AL346" i="9"/>
  <c r="AH324" i="21"/>
  <c r="AH323" i="27"/>
  <c r="BJ345" i="9"/>
  <c r="BF323" i="21"/>
  <c r="BF322" i="27"/>
  <c r="BH328" i="20"/>
  <c r="BL349" i="8"/>
  <c r="BH327" i="8"/>
  <c r="AA260" i="20"/>
  <c r="AF237" i="20"/>
  <c r="AK348" i="27"/>
  <c r="AK348" i="31" s="1"/>
  <c r="AK349" i="21"/>
  <c r="AF348" i="21"/>
  <c r="AF347" i="27"/>
  <c r="AF347" i="31" s="1"/>
  <c r="AQ141" i="31"/>
  <c r="AV118" i="31"/>
  <c r="AQ142" i="31" s="1"/>
  <c r="AV343" i="31"/>
  <c r="BM188" i="27"/>
  <c r="BM189" i="27" s="1"/>
  <c r="BM187" i="31"/>
  <c r="BM188" i="31" s="1"/>
  <c r="AO257" i="9"/>
  <c r="AO280" i="9" s="1"/>
  <c r="AT234" i="21"/>
  <c r="AT233" i="27"/>
  <c r="AT234" i="9"/>
  <c r="AO258" i="9" s="1"/>
  <c r="BA255" i="21"/>
  <c r="AE345" i="21"/>
  <c r="AE344" i="27"/>
  <c r="AR343" i="31"/>
  <c r="BQ346" i="9"/>
  <c r="BM323" i="27"/>
  <c r="BM324" i="21"/>
  <c r="AR348" i="21"/>
  <c r="BP346" i="21"/>
  <c r="BP345" i="27"/>
  <c r="BG164" i="31"/>
  <c r="BG165" i="31" s="1"/>
  <c r="BG165" i="27"/>
  <c r="BG166" i="27" s="1"/>
  <c r="BA298" i="31"/>
  <c r="BB345" i="9"/>
  <c r="AX323" i="21"/>
  <c r="AX322" i="27"/>
  <c r="AS325" i="27"/>
  <c r="AS325" i="31" s="1"/>
  <c r="AS326" i="21"/>
  <c r="AS329" i="20"/>
  <c r="AS330" i="20" s="1"/>
  <c r="AN233" i="9"/>
  <c r="AJ211" i="9"/>
  <c r="AJ211" i="21"/>
  <c r="AJ212" i="21" s="1"/>
  <c r="AJ213" i="21" s="1"/>
  <c r="AJ210" i="27"/>
  <c r="BG300" i="9"/>
  <c r="BI323" i="9"/>
  <c r="BG278" i="21"/>
  <c r="BG277" i="27"/>
  <c r="AM344" i="27"/>
  <c r="AM345" i="21"/>
  <c r="AI119" i="27"/>
  <c r="AD142" i="27"/>
  <c r="AX233" i="9"/>
  <c r="AT211" i="9"/>
  <c r="AT210" i="27"/>
  <c r="AT211" i="21"/>
  <c r="AT212" i="21" s="1"/>
  <c r="AT213" i="21" s="1"/>
  <c r="AC256" i="9"/>
  <c r="AC279" i="9" s="1"/>
  <c r="AH232" i="27"/>
  <c r="AH233" i="21"/>
  <c r="AC257" i="21" s="1"/>
  <c r="AZ255" i="9"/>
  <c r="AZ278" i="9" s="1"/>
  <c r="BE232" i="21"/>
  <c r="BE231" i="27"/>
  <c r="BL328" i="20"/>
  <c r="BP349" i="8"/>
  <c r="BL327" i="8"/>
  <c r="BD255" i="9"/>
  <c r="BD278" i="9" s="1"/>
  <c r="BI232" i="21"/>
  <c r="BI231" i="27"/>
  <c r="BS352" i="20"/>
  <c r="BS353" i="20" s="1"/>
  <c r="BS355" i="20" s="1"/>
  <c r="AE352" i="20"/>
  <c r="AE353" i="20" s="1"/>
  <c r="AP343" i="31"/>
  <c r="AX276" i="31"/>
  <c r="AD297" i="31"/>
  <c r="AH283" i="20"/>
  <c r="AH284" i="20" s="1"/>
  <c r="BF186" i="31"/>
  <c r="BF188" i="31" s="1"/>
  <c r="BF188" i="27"/>
  <c r="BF189" i="27" s="1"/>
  <c r="AC283" i="20"/>
  <c r="AC284" i="20" s="1"/>
  <c r="Z299" i="9"/>
  <c r="AB322" i="9"/>
  <c r="Z276" i="27"/>
  <c r="Z277" i="21"/>
  <c r="BK210" i="9"/>
  <c r="BI188" i="9"/>
  <c r="BI187" i="27"/>
  <c r="BI188" i="21"/>
  <c r="BI189" i="21" s="1"/>
  <c r="BI190" i="21" s="1"/>
  <c r="BD276" i="31"/>
  <c r="AG326" i="21"/>
  <c r="AG325" i="27"/>
  <c r="AG325" i="31" s="1"/>
  <c r="BH119" i="27"/>
  <c r="BC142" i="27"/>
  <c r="AO210" i="9"/>
  <c r="AM187" i="27"/>
  <c r="AM188" i="9"/>
  <c r="AM188" i="21"/>
  <c r="AM189" i="21" s="1"/>
  <c r="AM190" i="21" s="1"/>
  <c r="AX186" i="31"/>
  <c r="X321" i="31"/>
  <c r="X327" i="31" s="1"/>
  <c r="X327" i="27"/>
  <c r="X328" i="27" s="1"/>
  <c r="BI141" i="31"/>
  <c r="BN118" i="31"/>
  <c r="BI142" i="31" s="1"/>
  <c r="AZ186" i="31"/>
  <c r="AJ302" i="9"/>
  <c r="AL325" i="9"/>
  <c r="AP348" i="9" s="1"/>
  <c r="AP349" i="21" s="1"/>
  <c r="AJ279" i="27"/>
  <c r="AJ279" i="31" s="1"/>
  <c r="AJ280" i="21"/>
  <c r="AS302" i="9"/>
  <c r="AU325" i="9"/>
  <c r="AY348" i="9" s="1"/>
  <c r="AY349" i="21" s="1"/>
  <c r="AS279" i="27"/>
  <c r="AS279" i="31" s="1"/>
  <c r="AS280" i="21"/>
  <c r="AS142" i="27"/>
  <c r="AX119" i="27"/>
  <c r="AK321" i="31"/>
  <c r="AM141" i="31"/>
  <c r="AR118" i="31"/>
  <c r="AM142" i="31" s="1"/>
  <c r="AK347" i="9"/>
  <c r="AG324" i="27"/>
  <c r="AG324" i="31" s="1"/>
  <c r="AG325" i="21"/>
  <c r="AC302" i="21"/>
  <c r="AC301" i="27"/>
  <c r="AC301" i="31" s="1"/>
  <c r="AI348" i="21"/>
  <c r="AP119" i="27"/>
  <c r="AK142" i="27"/>
  <c r="AT253" i="31"/>
  <c r="AN306" i="20"/>
  <c r="AN307" i="20" s="1"/>
  <c r="AF210" i="9"/>
  <c r="AD188" i="9"/>
  <c r="AD188" i="21"/>
  <c r="AD189" i="21" s="1"/>
  <c r="AD190" i="21" s="1"/>
  <c r="AD187" i="27"/>
  <c r="BJ299" i="31"/>
  <c r="AS164" i="31"/>
  <c r="AS165" i="31" s="1"/>
  <c r="AS165" i="27"/>
  <c r="AS166" i="27" s="1"/>
  <c r="BI208" i="31"/>
  <c r="BD299" i="27"/>
  <c r="BD300" i="21"/>
  <c r="BD186" i="31"/>
  <c r="BD188" i="31" s="1"/>
  <c r="BD188" i="27"/>
  <c r="BD189" i="27" s="1"/>
  <c r="BF306" i="20"/>
  <c r="BF307" i="20" s="1"/>
  <c r="AH253" i="31"/>
  <c r="AO119" i="27"/>
  <c r="AJ142" i="27"/>
  <c r="BA164" i="31"/>
  <c r="BA165" i="31" s="1"/>
  <c r="BA165" i="27"/>
  <c r="BA166" i="27" s="1"/>
  <c r="BG344" i="27"/>
  <c r="BG345" i="21"/>
  <c r="AP306" i="20"/>
  <c r="AP307" i="20" s="1"/>
  <c r="BA254" i="27"/>
  <c r="BF230" i="31"/>
  <c r="AZ306" i="20"/>
  <c r="AZ307" i="20" s="1"/>
  <c r="AA350" i="9"/>
  <c r="AA344" i="21"/>
  <c r="AA351" i="21" s="1"/>
  <c r="AA352" i="21" s="1"/>
  <c r="AA343" i="27"/>
  <c r="AE164" i="31"/>
  <c r="AE165" i="31" s="1"/>
  <c r="AE165" i="27"/>
  <c r="AE166" i="27" s="1"/>
  <c r="AJ347" i="21"/>
  <c r="AJ346" i="27"/>
  <c r="AJ346" i="31" s="1"/>
  <c r="AD320" i="31"/>
  <c r="BC141" i="31"/>
  <c r="BH118" i="31"/>
  <c r="BC142" i="31" s="1"/>
  <c r="AV299" i="27"/>
  <c r="AV300" i="21"/>
  <c r="Z342" i="31"/>
  <c r="Z350" i="31" s="1"/>
  <c r="Z350" i="27"/>
  <c r="Z351" i="27" s="1"/>
  <c r="BF343" i="31"/>
  <c r="AU348" i="27"/>
  <c r="AU348" i="31" s="1"/>
  <c r="AU349" i="21"/>
  <c r="AW326" i="21"/>
  <c r="AW325" i="27"/>
  <c r="AW325" i="31" s="1"/>
  <c r="BC255" i="21"/>
  <c r="BK254" i="31"/>
  <c r="AN325" i="9"/>
  <c r="AL302" i="9"/>
  <c r="AL280" i="21"/>
  <c r="AL279" i="27"/>
  <c r="AL279" i="31" s="1"/>
  <c r="BJ306" i="20"/>
  <c r="BJ307" i="20" s="1"/>
  <c r="AV253" i="31"/>
  <c r="AV120" i="21"/>
  <c r="AQ143" i="21"/>
  <c r="AT343" i="31"/>
  <c r="BC257" i="9"/>
  <c r="BC280" i="9" s="1"/>
  <c r="BH234" i="21"/>
  <c r="BC258" i="21" s="1"/>
  <c r="BH233" i="27"/>
  <c r="AG302" i="27"/>
  <c r="AG302" i="31" s="1"/>
  <c r="AG303" i="21"/>
  <c r="AG306" i="20"/>
  <c r="AG307" i="20" s="1"/>
  <c r="AZ119" i="27"/>
  <c r="AU142" i="27"/>
  <c r="AA283" i="20"/>
  <c r="AA284" i="20" s="1"/>
  <c r="AJ326" i="8"/>
  <c r="AH305" i="20"/>
  <c r="AH304" i="8"/>
  <c r="AQ298" i="31"/>
  <c r="Z254" i="21"/>
  <c r="BA321" i="31"/>
  <c r="AK143" i="21"/>
  <c r="AP120" i="21"/>
  <c r="BA323" i="9"/>
  <c r="AY300" i="9"/>
  <c r="AY278" i="21"/>
  <c r="AY277" i="27"/>
  <c r="BC321" i="31"/>
  <c r="AU344" i="27"/>
  <c r="AU345" i="21"/>
  <c r="AA255" i="21"/>
  <c r="AR349" i="8"/>
  <c r="AN328" i="20"/>
  <c r="AN327" i="8"/>
  <c r="AT349" i="8"/>
  <c r="AP328" i="20"/>
  <c r="AP327" i="8"/>
  <c r="Y207" i="31"/>
  <c r="Y211" i="31" s="1"/>
  <c r="Y211" i="27"/>
  <c r="Y212" i="27" s="1"/>
  <c r="AB255" i="9"/>
  <c r="AB278" i="9" s="1"/>
  <c r="AG231" i="27"/>
  <c r="AG232" i="21"/>
  <c r="AQ257" i="9"/>
  <c r="AQ280" i="9" s="1"/>
  <c r="AV233" i="27"/>
  <c r="AV234" i="21"/>
  <c r="AV234" i="9"/>
  <c r="AQ258" i="9" s="1"/>
  <c r="AR306" i="20"/>
  <c r="AR307" i="20" s="1"/>
  <c r="W276" i="31"/>
  <c r="W281" i="31" s="1"/>
  <c r="W281" i="27"/>
  <c r="W282" i="27" s="1"/>
  <c r="BJ232" i="9"/>
  <c r="BF209" i="27"/>
  <c r="BF210" i="21"/>
  <c r="BF212" i="21" s="1"/>
  <c r="BF213" i="21" s="1"/>
  <c r="BF211" i="9"/>
  <c r="BG208" i="31"/>
  <c r="AN324" i="27"/>
  <c r="AN324" i="31" s="1"/>
  <c r="AJ141" i="31"/>
  <c r="AO118" i="31"/>
  <c r="AJ142" i="31" s="1"/>
  <c r="AK327" i="20"/>
  <c r="AO348" i="8"/>
  <c r="AO350" i="20" s="1"/>
  <c r="AF306" i="20"/>
  <c r="AF307" i="20" s="1"/>
  <c r="AB235" i="27"/>
  <c r="W258" i="27"/>
  <c r="BH186" i="31"/>
  <c r="AR328" i="20"/>
  <c r="AV349" i="8"/>
  <c r="AR327" i="8"/>
  <c r="BA300" i="9"/>
  <c r="BC323" i="9"/>
  <c r="BA277" i="27"/>
  <c r="BA278" i="21"/>
  <c r="BB328" i="20"/>
  <c r="BF349" i="8"/>
  <c r="BB327" i="8"/>
  <c r="AI348" i="8"/>
  <c r="AI350" i="20" s="1"/>
  <c r="AE327" i="20"/>
  <c r="BF119" i="27"/>
  <c r="BA142" i="27"/>
  <c r="BI210" i="9"/>
  <c r="BG188" i="21"/>
  <c r="BG189" i="21" s="1"/>
  <c r="BG190" i="21" s="1"/>
  <c r="BG187" i="27"/>
  <c r="BG188" i="9"/>
  <c r="AF254" i="31"/>
  <c r="Z254" i="27"/>
  <c r="AE230" i="31"/>
  <c r="Z254" i="31" s="1"/>
  <c r="AQ325" i="27"/>
  <c r="AQ325" i="31" s="1"/>
  <c r="AQ326" i="21"/>
  <c r="BA349" i="21"/>
  <c r="BA348" i="27"/>
  <c r="BA348" i="31" s="1"/>
  <c r="AD141" i="31"/>
  <c r="AI118" i="31"/>
  <c r="AD142" i="31" s="1"/>
  <c r="AS298" i="31"/>
  <c r="BC254" i="27"/>
  <c r="BH230" i="31"/>
  <c r="BF120" i="21"/>
  <c r="BA143" i="21"/>
  <c r="BC143" i="21"/>
  <c r="BH120" i="21"/>
  <c r="BB253" i="31"/>
  <c r="BF346" i="27"/>
  <c r="BF346" i="31" s="1"/>
  <c r="BF347" i="21"/>
  <c r="AZ328" i="20"/>
  <c r="BD349" i="8"/>
  <c r="AZ327" i="8"/>
  <c r="AI342" i="31"/>
  <c r="AM348" i="8"/>
  <c r="AM350" i="20" s="1"/>
  <c r="AI327" i="20"/>
  <c r="AI329" i="20" s="1"/>
  <c r="AI330" i="20" s="1"/>
  <c r="BD345" i="9"/>
  <c r="AZ322" i="27"/>
  <c r="AZ323" i="21"/>
  <c r="AN276" i="31"/>
  <c r="BG143" i="21"/>
  <c r="BL120" i="21"/>
  <c r="AA305" i="20"/>
  <c r="AC326" i="8"/>
  <c r="AA304" i="8"/>
  <c r="AA352" i="8" s="1"/>
  <c r="BL232" i="9"/>
  <c r="BH209" i="27"/>
  <c r="BH210" i="21"/>
  <c r="BH212" i="21" s="1"/>
  <c r="BH213" i="21" s="1"/>
  <c r="BH211" i="9"/>
  <c r="AX253" i="31"/>
  <c r="AM321" i="31"/>
  <c r="BA363" i="24" l="1"/>
  <c r="BB362" i="24"/>
  <c r="BB355" i="24"/>
  <c r="BH6" i="15"/>
  <c r="BI20" i="15"/>
  <c r="BI21" i="15" s="1"/>
  <c r="AU352" i="8"/>
  <c r="AD352" i="8"/>
  <c r="BK350" i="8"/>
  <c r="AU355" i="20"/>
  <c r="BM350" i="8"/>
  <c r="BT349" i="21"/>
  <c r="BT348" i="27"/>
  <c r="BT348" i="31" s="1"/>
  <c r="AS349" i="8"/>
  <c r="AO328" i="20"/>
  <c r="AO329" i="20" s="1"/>
  <c r="AO330" i="20" s="1"/>
  <c r="AO327" i="8"/>
  <c r="BM350" i="21"/>
  <c r="BM349" i="27"/>
  <c r="BM349" i="31" s="1"/>
  <c r="AL187" i="27"/>
  <c r="AL188" i="21"/>
  <c r="AL189" i="21" s="1"/>
  <c r="AL190" i="21" s="1"/>
  <c r="AN210" i="9"/>
  <c r="AL188" i="9"/>
  <c r="AZ143" i="21"/>
  <c r="BE120" i="21"/>
  <c r="AQ120" i="21"/>
  <c r="AL143" i="21"/>
  <c r="BB326" i="21"/>
  <c r="BB325" i="27"/>
  <c r="BB325" i="31" s="1"/>
  <c r="AX326" i="21"/>
  <c r="AX325" i="27"/>
  <c r="AX325" i="31" s="1"/>
  <c r="BP348" i="27"/>
  <c r="BP348" i="31" s="1"/>
  <c r="BP349" i="21"/>
  <c r="AK328" i="20"/>
  <c r="AK329" i="20" s="1"/>
  <c r="AK330" i="20" s="1"/>
  <c r="AO349" i="8"/>
  <c r="AO351" i="20" s="1"/>
  <c r="AO352" i="20" s="1"/>
  <c r="AO353" i="20" s="1"/>
  <c r="AZ141" i="31"/>
  <c r="BE118" i="31"/>
  <c r="AZ142" i="31" s="1"/>
  <c r="AY120" i="21"/>
  <c r="AT143" i="21"/>
  <c r="AT141" i="31"/>
  <c r="AY118" i="31"/>
  <c r="AT142" i="31" s="1"/>
  <c r="BK328" i="20"/>
  <c r="BO349" i="8"/>
  <c r="BK327" i="8"/>
  <c r="AX187" i="27"/>
  <c r="AZ210" i="9"/>
  <c r="AX188" i="21"/>
  <c r="AX189" i="21" s="1"/>
  <c r="AX190" i="21" s="1"/>
  <c r="AX188" i="9"/>
  <c r="BL325" i="27"/>
  <c r="BL325" i="31" s="1"/>
  <c r="BL326" i="21"/>
  <c r="BK350" i="21"/>
  <c r="BK349" i="27"/>
  <c r="BK349" i="31" s="1"/>
  <c r="AL164" i="31"/>
  <c r="AL165" i="31" s="1"/>
  <c r="AL165" i="27"/>
  <c r="AL166" i="27" s="1"/>
  <c r="AZ187" i="27"/>
  <c r="AZ188" i="21"/>
  <c r="AZ189" i="21" s="1"/>
  <c r="AZ190" i="21" s="1"/>
  <c r="BB210" i="9"/>
  <c r="AZ188" i="9"/>
  <c r="AL142" i="27"/>
  <c r="AQ119" i="27"/>
  <c r="AT164" i="31"/>
  <c r="AT165" i="31" s="1"/>
  <c r="AT165" i="27"/>
  <c r="AT166" i="27" s="1"/>
  <c r="AZ348" i="27"/>
  <c r="AZ348" i="31" s="1"/>
  <c r="AZ349" i="21"/>
  <c r="BD349" i="21"/>
  <c r="BD348" i="27"/>
  <c r="BD348" i="31" s="1"/>
  <c r="AW328" i="20"/>
  <c r="AW329" i="20" s="1"/>
  <c r="AW330" i="20" s="1"/>
  <c r="AW355" i="20" s="1"/>
  <c r="BA349" i="8"/>
  <c r="AW327" i="8"/>
  <c r="AW352" i="8" s="1"/>
  <c r="BI306" i="20"/>
  <c r="BI307" i="20" s="1"/>
  <c r="BI355" i="20" s="1"/>
  <c r="BJ164" i="31"/>
  <c r="BJ165" i="31" s="1"/>
  <c r="BJ165" i="27"/>
  <c r="BJ166" i="27" s="1"/>
  <c r="AK327" i="8"/>
  <c r="BI327" i="21"/>
  <c r="BI326" i="27"/>
  <c r="BI326" i="31" s="1"/>
  <c r="BH141" i="31"/>
  <c r="BM118" i="31"/>
  <c r="BH142" i="31" s="1"/>
  <c r="AX142" i="27"/>
  <c r="BC119" i="27"/>
  <c r="BC349" i="8"/>
  <c r="AY328" i="20"/>
  <c r="AY329" i="20" s="1"/>
  <c r="AY330" i="20" s="1"/>
  <c r="AY327" i="8"/>
  <c r="AY352" i="8" s="1"/>
  <c r="AT187" i="27"/>
  <c r="AT188" i="21"/>
  <c r="AT189" i="21" s="1"/>
  <c r="AT190" i="21" s="1"/>
  <c r="AT188" i="9"/>
  <c r="AV210" i="9"/>
  <c r="AL141" i="31"/>
  <c r="AQ118" i="31"/>
  <c r="AL142" i="31" s="1"/>
  <c r="AM120" i="21"/>
  <c r="AH143" i="21"/>
  <c r="AV325" i="27"/>
  <c r="AV325" i="31" s="1"/>
  <c r="AV326" i="21"/>
  <c r="AM119" i="27"/>
  <c r="AH142" i="27"/>
  <c r="BO119" i="27"/>
  <c r="BJ142" i="27"/>
  <c r="AV143" i="21"/>
  <c r="BA120" i="21"/>
  <c r="BA119" i="27"/>
  <c r="AV142" i="27"/>
  <c r="BN349" i="21"/>
  <c r="BN348" i="27"/>
  <c r="BN348" i="31" s="1"/>
  <c r="BM119" i="27"/>
  <c r="BH142" i="27"/>
  <c r="AX141" i="31"/>
  <c r="BC118" i="31"/>
  <c r="AX142" i="31" s="1"/>
  <c r="BC120" i="21"/>
  <c r="AX143" i="21"/>
  <c r="BJ141" i="31"/>
  <c r="BO118" i="31"/>
  <c r="BJ142" i="31" s="1"/>
  <c r="BL210" i="9"/>
  <c r="BJ188" i="9"/>
  <c r="BJ187" i="27"/>
  <c r="BJ188" i="21"/>
  <c r="BJ189" i="21" s="1"/>
  <c r="BJ190" i="21" s="1"/>
  <c r="AV141" i="31"/>
  <c r="BA118" i="31"/>
  <c r="AV142" i="31" s="1"/>
  <c r="BH164" i="31"/>
  <c r="BH165" i="31" s="1"/>
  <c r="BH165" i="27"/>
  <c r="BH166" i="27" s="1"/>
  <c r="BJ325" i="27"/>
  <c r="BJ325" i="31" s="1"/>
  <c r="BJ326" i="21"/>
  <c r="AJ325" i="27"/>
  <c r="AJ325" i="31" s="1"/>
  <c r="AJ326" i="21"/>
  <c r="BA328" i="20"/>
  <c r="BE349" i="8"/>
  <c r="BA327" i="8"/>
  <c r="AZ325" i="27"/>
  <c r="AZ325" i="31" s="1"/>
  <c r="AZ326" i="21"/>
  <c r="AT142" i="27"/>
  <c r="AY119" i="27"/>
  <c r="BG326" i="27"/>
  <c r="BG326" i="31" s="1"/>
  <c r="BG327" i="21"/>
  <c r="BI352" i="8"/>
  <c r="AM118" i="31"/>
  <c r="AH142" i="31" s="1"/>
  <c r="AH141" i="31"/>
  <c r="BK306" i="20"/>
  <c r="BK307" i="20" s="1"/>
  <c r="BJ143" i="21"/>
  <c r="BO120" i="21"/>
  <c r="BJ210" i="9"/>
  <c r="BH187" i="27"/>
  <c r="BH188" i="21"/>
  <c r="BH189" i="21" s="1"/>
  <c r="BH190" i="21" s="1"/>
  <c r="BH188" i="9"/>
  <c r="BH143" i="21"/>
  <c r="BM120" i="21"/>
  <c r="AN349" i="21"/>
  <c r="AN348" i="27"/>
  <c r="AN348" i="31" s="1"/>
  <c r="AV164" i="31"/>
  <c r="AV165" i="31" s="1"/>
  <c r="AV165" i="27"/>
  <c r="AV166" i="27" s="1"/>
  <c r="BE119" i="27"/>
  <c r="AZ142" i="27"/>
  <c r="BG329" i="20"/>
  <c r="BG330" i="20" s="1"/>
  <c r="BG349" i="8"/>
  <c r="BC328" i="20"/>
  <c r="BC327" i="8"/>
  <c r="BF349" i="21"/>
  <c r="BF348" i="27"/>
  <c r="BF348" i="31" s="1"/>
  <c r="BM328" i="20"/>
  <c r="BQ349" i="8"/>
  <c r="BM327" i="8"/>
  <c r="AX164" i="31"/>
  <c r="AX165" i="31" s="1"/>
  <c r="AX165" i="27"/>
  <c r="AX166" i="27" s="1"/>
  <c r="BB348" i="27"/>
  <c r="BB348" i="31" s="1"/>
  <c r="BB349" i="21"/>
  <c r="AX210" i="9"/>
  <c r="AV188" i="21"/>
  <c r="AV189" i="21" s="1"/>
  <c r="AV190" i="21" s="1"/>
  <c r="AV188" i="9"/>
  <c r="AV187" i="27"/>
  <c r="AZ164" i="31"/>
  <c r="AZ165" i="31" s="1"/>
  <c r="AZ165" i="27"/>
  <c r="AZ166" i="27" s="1"/>
  <c r="BA277" i="31"/>
  <c r="BL346" i="21"/>
  <c r="BL345" i="27"/>
  <c r="AW187" i="31"/>
  <c r="AW188" i="31" s="1"/>
  <c r="AW188" i="27"/>
  <c r="AW189" i="27" s="1"/>
  <c r="AE210" i="9"/>
  <c r="AC188" i="9"/>
  <c r="AC188" i="21"/>
  <c r="AC189" i="21" s="1"/>
  <c r="AC190" i="21" s="1"/>
  <c r="AC187" i="27"/>
  <c r="AJ187" i="31"/>
  <c r="AJ188" i="31" s="1"/>
  <c r="AJ188" i="27"/>
  <c r="AJ189" i="27" s="1"/>
  <c r="AC298" i="31"/>
  <c r="AR322" i="31"/>
  <c r="AH120" i="21"/>
  <c r="AC143" i="21"/>
  <c r="AC327" i="8"/>
  <c r="AC352" i="8" s="1"/>
  <c r="AA76" i="34"/>
  <c r="AG349" i="8"/>
  <c r="AC328" i="20"/>
  <c r="BG346" i="9"/>
  <c r="BC323" i="27"/>
  <c r="BC324" i="21"/>
  <c r="AQ257" i="27"/>
  <c r="AV233" i="31"/>
  <c r="AV234" i="27"/>
  <c r="AY277" i="31"/>
  <c r="AV299" i="31"/>
  <c r="Z276" i="31"/>
  <c r="AS257" i="9"/>
  <c r="AS280" i="9" s="1"/>
  <c r="AX234" i="21"/>
  <c r="AX233" i="27"/>
  <c r="AX234" i="9"/>
  <c r="AS258" i="9" s="1"/>
  <c r="BM323" i="31"/>
  <c r="AD300" i="21"/>
  <c r="AD299" i="27"/>
  <c r="AI141" i="31"/>
  <c r="AN118" i="31"/>
  <c r="AI142" i="31" s="1"/>
  <c r="AY344" i="31"/>
  <c r="AI164" i="31"/>
  <c r="AI165" i="31" s="1"/>
  <c r="AI165" i="27"/>
  <c r="AI166" i="27" s="1"/>
  <c r="AE232" i="9"/>
  <c r="AA210" i="21"/>
  <c r="AA212" i="21" s="1"/>
  <c r="AA213" i="21" s="1"/>
  <c r="AA209" i="27"/>
  <c r="Y129" i="34"/>
  <c r="Y132" i="34" s="1"/>
  <c r="AA211" i="9"/>
  <c r="AP345" i="27"/>
  <c r="AP346" i="21"/>
  <c r="AL328" i="20"/>
  <c r="AP349" i="8"/>
  <c r="AL327" i="8"/>
  <c r="AB329" i="20"/>
  <c r="AB330" i="20" s="1"/>
  <c r="AB355" i="20" s="1"/>
  <c r="BL281" i="27"/>
  <c r="BL282" i="27" s="1"/>
  <c r="BL278" i="31"/>
  <c r="BL281" i="31" s="1"/>
  <c r="AM329" i="20"/>
  <c r="AM330" i="20" s="1"/>
  <c r="AM350" i="8"/>
  <c r="AM352" i="8" s="1"/>
  <c r="AE321" i="31"/>
  <c r="AE120" i="21"/>
  <c r="Z143" i="21"/>
  <c r="AW347" i="27"/>
  <c r="AW347" i="31" s="1"/>
  <c r="AW348" i="21"/>
  <c r="AG254" i="27"/>
  <c r="AL230" i="31"/>
  <c r="AG254" i="31" s="1"/>
  <c r="AD210" i="9"/>
  <c r="AB188" i="9"/>
  <c r="AB187" i="27"/>
  <c r="AB188" i="21"/>
  <c r="AB189" i="21" s="1"/>
  <c r="AB190" i="21" s="1"/>
  <c r="BB209" i="31"/>
  <c r="AG119" i="27"/>
  <c r="AB142" i="27"/>
  <c r="AF346" i="9"/>
  <c r="AB324" i="21"/>
  <c r="AB323" i="27"/>
  <c r="AB323" i="31" s="1"/>
  <c r="AE187" i="31"/>
  <c r="AE188" i="31" s="1"/>
  <c r="AE188" i="27"/>
  <c r="AE189" i="27" s="1"/>
  <c r="BH324" i="9"/>
  <c r="BF301" i="9"/>
  <c r="BF279" i="21"/>
  <c r="BF278" i="27"/>
  <c r="AF300" i="31"/>
  <c r="AN299" i="31"/>
  <c r="AG329" i="20"/>
  <c r="AG330" i="20" s="1"/>
  <c r="AH343" i="31"/>
  <c r="AH329" i="20"/>
  <c r="AH330" i="20" s="1"/>
  <c r="BL255" i="31"/>
  <c r="BQ234" i="31"/>
  <c r="BL258" i="31" s="1"/>
  <c r="BB322" i="31"/>
  <c r="Y255" i="27"/>
  <c r="AD231" i="31"/>
  <c r="AD234" i="27"/>
  <c r="AB344" i="31"/>
  <c r="AB350" i="31" s="1"/>
  <c r="AB350" i="27"/>
  <c r="AB351" i="27" s="1"/>
  <c r="AQ258" i="21"/>
  <c r="AV235" i="21"/>
  <c r="AJ303" i="21"/>
  <c r="AJ302" i="27"/>
  <c r="AJ302" i="31" s="1"/>
  <c r="AD343" i="31"/>
  <c r="Y322" i="31"/>
  <c r="Y327" i="31" s="1"/>
  <c r="Y327" i="27"/>
  <c r="Y328" i="27" s="1"/>
  <c r="AS326" i="9"/>
  <c r="AQ303" i="9"/>
  <c r="AQ281" i="21"/>
  <c r="AQ282" i="21" s="1"/>
  <c r="AQ283" i="21" s="1"/>
  <c r="AQ280" i="27"/>
  <c r="AQ281" i="9"/>
  <c r="AK347" i="27"/>
  <c r="AK347" i="31" s="1"/>
  <c r="AK348" i="21"/>
  <c r="AL347" i="21"/>
  <c r="AL346" i="27"/>
  <c r="AJ345" i="9"/>
  <c r="AF322" i="27"/>
  <c r="AF323" i="21"/>
  <c r="BC233" i="9"/>
  <c r="AY210" i="27"/>
  <c r="AY211" i="21"/>
  <c r="AY212" i="21" s="1"/>
  <c r="AY213" i="21" s="1"/>
  <c r="AY211" i="9"/>
  <c r="AF350" i="20"/>
  <c r="AF350" i="8"/>
  <c r="AG257" i="9"/>
  <c r="AG280" i="9" s="1"/>
  <c r="AL234" i="21"/>
  <c r="AL233" i="27"/>
  <c r="AL234" i="9"/>
  <c r="AG258" i="9" s="1"/>
  <c r="AM352" i="20"/>
  <c r="AM353" i="20" s="1"/>
  <c r="AG164" i="31"/>
  <c r="AG165" i="31" s="1"/>
  <c r="AG165" i="27"/>
  <c r="AG166" i="27" s="1"/>
  <c r="AG300" i="9"/>
  <c r="AI323" i="9"/>
  <c r="AG277" i="27"/>
  <c r="AG277" i="31" s="1"/>
  <c r="AG278" i="21"/>
  <c r="AL326" i="21"/>
  <c r="BR232" i="31"/>
  <c r="BR234" i="27"/>
  <c r="BM256" i="27"/>
  <c r="AV346" i="21"/>
  <c r="AV345" i="27"/>
  <c r="AK325" i="9"/>
  <c r="AO348" i="9" s="1"/>
  <c r="AO349" i="21" s="1"/>
  <c r="AI302" i="9"/>
  <c r="AI279" i="27"/>
  <c r="AI279" i="31" s="1"/>
  <c r="AI280" i="21"/>
  <c r="AP322" i="31"/>
  <c r="Z301" i="21"/>
  <c r="Z300" i="27"/>
  <c r="Z300" i="31" s="1"/>
  <c r="BJ209" i="31"/>
  <c r="AC142" i="27"/>
  <c r="AH119" i="27"/>
  <c r="AS187" i="31"/>
  <c r="AS188" i="31" s="1"/>
  <c r="AS188" i="27"/>
  <c r="AS189" i="27" s="1"/>
  <c r="AC230" i="31"/>
  <c r="X254" i="27"/>
  <c r="AC234" i="27"/>
  <c r="AG120" i="21"/>
  <c r="AB143" i="21"/>
  <c r="BC277" i="31"/>
  <c r="BE254" i="31"/>
  <c r="AL351" i="20"/>
  <c r="AL350" i="8"/>
  <c r="BQ235" i="27"/>
  <c r="BL258" i="27"/>
  <c r="BF345" i="27"/>
  <c r="BF346" i="21"/>
  <c r="Y301" i="9"/>
  <c r="AA324" i="9"/>
  <c r="Y281" i="9"/>
  <c r="Y278" i="27"/>
  <c r="Y279" i="21"/>
  <c r="Y282" i="21" s="1"/>
  <c r="Y283" i="21" s="1"/>
  <c r="BD233" i="21"/>
  <c r="AY256" i="9"/>
  <c r="AY279" i="9" s="1"/>
  <c r="BD232" i="27"/>
  <c r="Z253" i="31"/>
  <c r="Z78" i="34"/>
  <c r="Z80" i="34" s="1"/>
  <c r="BK344" i="31"/>
  <c r="BM352" i="20"/>
  <c r="BM353" i="20" s="1"/>
  <c r="BJ324" i="9"/>
  <c r="BH301" i="9"/>
  <c r="BH278" i="27"/>
  <c r="BH279" i="21"/>
  <c r="AK351" i="20"/>
  <c r="AK350" i="8"/>
  <c r="AT329" i="20"/>
  <c r="AT330" i="20" s="1"/>
  <c r="AA306" i="20"/>
  <c r="AA307" i="20" s="1"/>
  <c r="AA355" i="20" s="1"/>
  <c r="BA300" i="27"/>
  <c r="BA301" i="21"/>
  <c r="AP329" i="20"/>
  <c r="AP330" i="20" s="1"/>
  <c r="AH306" i="20"/>
  <c r="AH307" i="20" s="1"/>
  <c r="AD187" i="31"/>
  <c r="AD188" i="31" s="1"/>
  <c r="AD188" i="27"/>
  <c r="AD189" i="27" s="1"/>
  <c r="AF345" i="9"/>
  <c r="AB323" i="21"/>
  <c r="AB322" i="27"/>
  <c r="BM346" i="9"/>
  <c r="BI323" i="27"/>
  <c r="BI324" i="21"/>
  <c r="BE344" i="31"/>
  <c r="AB256" i="21"/>
  <c r="AT351" i="20"/>
  <c r="AT350" i="8"/>
  <c r="AT352" i="8" s="1"/>
  <c r="AY300" i="27"/>
  <c r="AY301" i="21"/>
  <c r="AJ328" i="20"/>
  <c r="AN349" i="8"/>
  <c r="AJ327" i="8"/>
  <c r="BD299" i="31"/>
  <c r="Z299" i="27"/>
  <c r="Z300" i="21"/>
  <c r="BP351" i="20"/>
  <c r="BP350" i="8"/>
  <c r="BP352" i="8" s="1"/>
  <c r="BG300" i="27"/>
  <c r="BG301" i="21"/>
  <c r="BQ347" i="21"/>
  <c r="BQ346" i="27"/>
  <c r="AC306" i="20"/>
  <c r="AC307" i="20" s="1"/>
  <c r="BC187" i="31"/>
  <c r="BC188" i="31" s="1"/>
  <c r="BC188" i="27"/>
  <c r="BC189" i="27" s="1"/>
  <c r="AY254" i="31"/>
  <c r="BL304" i="9"/>
  <c r="BL301" i="27"/>
  <c r="BL302" i="21"/>
  <c r="BL305" i="21" s="1"/>
  <c r="BL306" i="21" s="1"/>
  <c r="AS344" i="31"/>
  <c r="AT299" i="31"/>
  <c r="AV322" i="31"/>
  <c r="AI344" i="27"/>
  <c r="AI345" i="21"/>
  <c r="BI344" i="31"/>
  <c r="AP233" i="9"/>
  <c r="AL211" i="9"/>
  <c r="AL210" i="27"/>
  <c r="AL211" i="21"/>
  <c r="AL212" i="21" s="1"/>
  <c r="AL213" i="21" s="1"/>
  <c r="BE277" i="31"/>
  <c r="AY352" i="20"/>
  <c r="AY353" i="20" s="1"/>
  <c r="AZ299" i="31"/>
  <c r="AL325" i="27"/>
  <c r="AL325" i="31" s="1"/>
  <c r="BA256" i="9"/>
  <c r="BA279" i="9" s="1"/>
  <c r="BF233" i="21"/>
  <c r="BF232" i="27"/>
  <c r="BR235" i="21"/>
  <c r="BM257" i="21"/>
  <c r="AT345" i="27"/>
  <c r="AT346" i="21"/>
  <c r="AB141" i="31"/>
  <c r="AG118" i="31"/>
  <c r="AB142" i="31" s="1"/>
  <c r="BJ351" i="20"/>
  <c r="BJ350" i="8"/>
  <c r="BJ352" i="8" s="1"/>
  <c r="AY348" i="27"/>
  <c r="AY348" i="31" s="1"/>
  <c r="AK233" i="9"/>
  <c r="AG210" i="27"/>
  <c r="AG211" i="21"/>
  <c r="AG212" i="21" s="1"/>
  <c r="AG213" i="21" s="1"/>
  <c r="AG211" i="9"/>
  <c r="BB256" i="21"/>
  <c r="X281" i="9"/>
  <c r="Z323" i="9"/>
  <c r="X300" i="9"/>
  <c r="X278" i="21"/>
  <c r="X282" i="21" s="1"/>
  <c r="X283" i="21" s="1"/>
  <c r="X277" i="27"/>
  <c r="AG346" i="9"/>
  <c r="AC324" i="21"/>
  <c r="AC323" i="27"/>
  <c r="AC323" i="31" s="1"/>
  <c r="BI346" i="9"/>
  <c r="BE323" i="27"/>
  <c r="BE324" i="21"/>
  <c r="AZ209" i="31"/>
  <c r="AJ299" i="31"/>
  <c r="AR348" i="9"/>
  <c r="AN326" i="21"/>
  <c r="AN325" i="27"/>
  <c r="AN325" i="31" s="1"/>
  <c r="AD276" i="31"/>
  <c r="BC344" i="31"/>
  <c r="AH210" i="31"/>
  <c r="AH211" i="31" s="1"/>
  <c r="AH211" i="27"/>
  <c r="AH212" i="27" s="1"/>
  <c r="AQ351" i="20"/>
  <c r="AQ350" i="8"/>
  <c r="AQ352" i="8" s="1"/>
  <c r="AP299" i="31"/>
  <c r="AD253" i="31"/>
  <c r="AN232" i="31"/>
  <c r="AI256" i="31" s="1"/>
  <c r="AI256" i="27"/>
  <c r="BK231" i="31"/>
  <c r="BF255" i="27"/>
  <c r="Y256" i="21"/>
  <c r="AD235" i="21"/>
  <c r="BC303" i="9"/>
  <c r="BE326" i="9"/>
  <c r="BC281" i="21"/>
  <c r="BC280" i="27"/>
  <c r="BC280" i="31" s="1"/>
  <c r="AZ322" i="31"/>
  <c r="BD351" i="20"/>
  <c r="BD350" i="8"/>
  <c r="BD352" i="8" s="1"/>
  <c r="BC254" i="31"/>
  <c r="BG187" i="31"/>
  <c r="BG188" i="31" s="1"/>
  <c r="BG188" i="27"/>
  <c r="BG189" i="27" s="1"/>
  <c r="BF351" i="20"/>
  <c r="BF350" i="8"/>
  <c r="BF352" i="8" s="1"/>
  <c r="AV351" i="20"/>
  <c r="AV350" i="8"/>
  <c r="AV352" i="8" s="1"/>
  <c r="AB255" i="27"/>
  <c r="AG231" i="31"/>
  <c r="AU344" i="31"/>
  <c r="BE346" i="9"/>
  <c r="BA324" i="21"/>
  <c r="BA323" i="27"/>
  <c r="AS302" i="27"/>
  <c r="AS302" i="31" s="1"/>
  <c r="AS303" i="21"/>
  <c r="AM187" i="31"/>
  <c r="AM188" i="31" s="1"/>
  <c r="AM188" i="27"/>
  <c r="AM189" i="27" s="1"/>
  <c r="BL329" i="20"/>
  <c r="BL330" i="20" s="1"/>
  <c r="AH232" i="31"/>
  <c r="AC256" i="31" s="1"/>
  <c r="AC256" i="27"/>
  <c r="AJ210" i="31"/>
  <c r="AJ211" i="31" s="1"/>
  <c r="AJ211" i="27"/>
  <c r="AJ212" i="27" s="1"/>
  <c r="AX322" i="31"/>
  <c r="BP345" i="31"/>
  <c r="AO257" i="27"/>
  <c r="AT233" i="31"/>
  <c r="AT234" i="27"/>
  <c r="BF322" i="31"/>
  <c r="BD209" i="31"/>
  <c r="BD211" i="31" s="1"/>
  <c r="BD211" i="27"/>
  <c r="BD212" i="27" s="1"/>
  <c r="AI349" i="8"/>
  <c r="AE328" i="20"/>
  <c r="AE327" i="8"/>
  <c r="AE352" i="8" s="1"/>
  <c r="AG321" i="31"/>
  <c r="AK210" i="9"/>
  <c r="AI188" i="9"/>
  <c r="AI187" i="27"/>
  <c r="AI188" i="21"/>
  <c r="AI189" i="21" s="1"/>
  <c r="AI190" i="21" s="1"/>
  <c r="BI233" i="9"/>
  <c r="BE210" i="27"/>
  <c r="BE211" i="21"/>
  <c r="BE212" i="21" s="1"/>
  <c r="BE213" i="21" s="1"/>
  <c r="BE211" i="9"/>
  <c r="AJ343" i="31"/>
  <c r="BG254" i="31"/>
  <c r="BF299" i="31"/>
  <c r="AW344" i="31"/>
  <c r="BR347" i="9"/>
  <c r="BN327" i="9"/>
  <c r="BN325" i="21"/>
  <c r="BN328" i="21" s="1"/>
  <c r="BN329" i="21" s="1"/>
  <c r="BN324" i="27"/>
  <c r="AZ346" i="21"/>
  <c r="AZ345" i="27"/>
  <c r="AI210" i="9"/>
  <c r="AG188" i="9"/>
  <c r="AG187" i="27"/>
  <c r="AG188" i="21"/>
  <c r="AG189" i="21" s="1"/>
  <c r="AG190" i="21" s="1"/>
  <c r="AO344" i="31"/>
  <c r="AG143" i="21"/>
  <c r="AL120" i="21"/>
  <c r="AQ187" i="31"/>
  <c r="AQ188" i="31" s="1"/>
  <c r="AQ188" i="27"/>
  <c r="AQ189" i="27" s="1"/>
  <c r="BK346" i="9"/>
  <c r="BG324" i="21"/>
  <c r="BG323" i="27"/>
  <c r="BB299" i="31"/>
  <c r="BF329" i="20"/>
  <c r="BF330" i="20" s="1"/>
  <c r="BB255" i="27"/>
  <c r="BG231" i="31"/>
  <c r="AC141" i="31"/>
  <c r="AH118" i="31"/>
  <c r="AC142" i="31" s="1"/>
  <c r="AC346" i="21"/>
  <c r="AC351" i="21" s="1"/>
  <c r="AC352" i="21" s="1"/>
  <c r="AC350" i="9"/>
  <c r="AC345" i="27"/>
  <c r="AY233" i="9"/>
  <c r="AU211" i="9"/>
  <c r="AU210" i="27"/>
  <c r="AU211" i="21"/>
  <c r="AU212" i="21" s="1"/>
  <c r="AU213" i="21" s="1"/>
  <c r="X255" i="21"/>
  <c r="AC235" i="21"/>
  <c r="AA301" i="21"/>
  <c r="AA300" i="27"/>
  <c r="AA300" i="31" s="1"/>
  <c r="AX299" i="31"/>
  <c r="BC301" i="21"/>
  <c r="BC300" i="27"/>
  <c r="BO211" i="27"/>
  <c r="BO212" i="27" s="1"/>
  <c r="BO210" i="31"/>
  <c r="BO211" i="31" s="1"/>
  <c r="BA187" i="31"/>
  <c r="BA188" i="31" s="1"/>
  <c r="BA188" i="27"/>
  <c r="BA189" i="27" s="1"/>
  <c r="BB351" i="20"/>
  <c r="BB350" i="8"/>
  <c r="BB352" i="8" s="1"/>
  <c r="AZ329" i="20"/>
  <c r="AZ330" i="20" s="1"/>
  <c r="BB329" i="20"/>
  <c r="BB330" i="20" s="1"/>
  <c r="AR329" i="20"/>
  <c r="AR330" i="20" s="1"/>
  <c r="AN329" i="20"/>
  <c r="AN330" i="20" s="1"/>
  <c r="BA254" i="31"/>
  <c r="BG344" i="31"/>
  <c r="AJ233" i="9"/>
  <c r="AF211" i="9"/>
  <c r="AF210" i="27"/>
  <c r="AF211" i="21"/>
  <c r="AF212" i="21" s="1"/>
  <c r="AF213" i="21" s="1"/>
  <c r="AS233" i="9"/>
  <c r="AO210" i="27"/>
  <c r="AO211" i="21"/>
  <c r="AO212" i="21" s="1"/>
  <c r="AO213" i="21" s="1"/>
  <c r="AO211" i="9"/>
  <c r="BI187" i="31"/>
  <c r="BI188" i="31" s="1"/>
  <c r="BI188" i="27"/>
  <c r="BI189" i="27" s="1"/>
  <c r="AE325" i="9"/>
  <c r="AI348" i="9" s="1"/>
  <c r="AI349" i="21" s="1"/>
  <c r="AC302" i="9"/>
  <c r="AC279" i="27"/>
  <c r="AC279" i="31" s="1"/>
  <c r="AC280" i="21"/>
  <c r="AO258" i="21"/>
  <c r="AT235" i="21"/>
  <c r="AB303" i="27"/>
  <c r="AB303" i="31" s="1"/>
  <c r="AB304" i="21"/>
  <c r="BC256" i="9"/>
  <c r="BC279" i="9" s="1"/>
  <c r="BH233" i="21"/>
  <c r="BH232" i="27"/>
  <c r="BH234" i="9"/>
  <c r="BC258" i="9" s="1"/>
  <c r="AY187" i="31"/>
  <c r="AY188" i="31" s="1"/>
  <c r="AY188" i="27"/>
  <c r="AY189" i="27" s="1"/>
  <c r="BH322" i="31"/>
  <c r="AV329" i="20"/>
  <c r="AV330" i="20" s="1"/>
  <c r="AK344" i="27"/>
  <c r="AK345" i="21"/>
  <c r="AG142" i="27"/>
  <c r="AL119" i="27"/>
  <c r="BD322" i="31"/>
  <c r="AT322" i="31"/>
  <c r="BE187" i="31"/>
  <c r="BE188" i="31" s="1"/>
  <c r="BE188" i="27"/>
  <c r="BE189" i="27" s="1"/>
  <c r="AC164" i="31"/>
  <c r="AC165" i="31" s="1"/>
  <c r="AC165" i="27"/>
  <c r="AC166" i="27" s="1"/>
  <c r="AS211" i="21"/>
  <c r="AS212" i="21" s="1"/>
  <c r="AS213" i="21" s="1"/>
  <c r="AW233" i="9"/>
  <c r="AS210" i="27"/>
  <c r="AS211" i="9"/>
  <c r="AU187" i="31"/>
  <c r="AU188" i="31" s="1"/>
  <c r="AU188" i="27"/>
  <c r="AU189" i="27" s="1"/>
  <c r="AL299" i="31"/>
  <c r="BE300" i="27"/>
  <c r="BE301" i="21"/>
  <c r="AK187" i="31"/>
  <c r="AK188" i="31" s="1"/>
  <c r="AK188" i="27"/>
  <c r="AK189" i="27" s="1"/>
  <c r="BH351" i="20"/>
  <c r="BH350" i="8"/>
  <c r="BH352" i="8" s="1"/>
  <c r="BM302" i="9"/>
  <c r="BO325" i="9"/>
  <c r="BM281" i="9"/>
  <c r="BM279" i="27"/>
  <c r="BM280" i="21"/>
  <c r="BM282" i="21" s="1"/>
  <c r="BM283" i="21" s="1"/>
  <c r="AQ344" i="31"/>
  <c r="AN322" i="31"/>
  <c r="BI256" i="9"/>
  <c r="BI279" i="9" s="1"/>
  <c r="BN233" i="21"/>
  <c r="BN232" i="27"/>
  <c r="BD324" i="9"/>
  <c r="BB301" i="9"/>
  <c r="BB278" i="27"/>
  <c r="BB279" i="21"/>
  <c r="BH256" i="21"/>
  <c r="Z164" i="31"/>
  <c r="Z165" i="31" s="1"/>
  <c r="Z165" i="27"/>
  <c r="Z166" i="27" s="1"/>
  <c r="AX329" i="20"/>
  <c r="AX330" i="20" s="1"/>
  <c r="BC257" i="27"/>
  <c r="BH233" i="31"/>
  <c r="BC257" i="31" s="1"/>
  <c r="AZ278" i="27"/>
  <c r="BB324" i="9"/>
  <c r="AZ301" i="9"/>
  <c r="AZ279" i="21"/>
  <c r="AU233" i="9"/>
  <c r="AQ211" i="9"/>
  <c r="AQ210" i="27"/>
  <c r="AQ211" i="21"/>
  <c r="AQ212" i="21" s="1"/>
  <c r="AQ213" i="21" s="1"/>
  <c r="AN346" i="21"/>
  <c r="AN345" i="27"/>
  <c r="AI142" i="27"/>
  <c r="AN119" i="27"/>
  <c r="AJ306" i="20"/>
  <c r="AJ307" i="20" s="1"/>
  <c r="BD345" i="27"/>
  <c r="BD346" i="21"/>
  <c r="BH209" i="31"/>
  <c r="BH211" i="31" s="1"/>
  <c r="BH211" i="27"/>
  <c r="BH212" i="27" s="1"/>
  <c r="AI326" i="21"/>
  <c r="AI325" i="27"/>
  <c r="AI325" i="31" s="1"/>
  <c r="BF209" i="31"/>
  <c r="BF211" i="31" s="1"/>
  <c r="BF211" i="27"/>
  <c r="BF212" i="27" s="1"/>
  <c r="AB301" i="9"/>
  <c r="AD324" i="9"/>
  <c r="AB279" i="21"/>
  <c r="AB278" i="27"/>
  <c r="AR351" i="20"/>
  <c r="AR350" i="8"/>
  <c r="AR352" i="8" s="1"/>
  <c r="AA343" i="31"/>
  <c r="AA350" i="31" s="1"/>
  <c r="AA350" i="27"/>
  <c r="AA351" i="27" s="1"/>
  <c r="BD255" i="27"/>
  <c r="BI231" i="31"/>
  <c r="AZ255" i="27"/>
  <c r="BE231" i="31"/>
  <c r="AM344" i="31"/>
  <c r="BB346" i="21"/>
  <c r="BB345" i="27"/>
  <c r="AE344" i="31"/>
  <c r="AO303" i="9"/>
  <c r="AQ326" i="9"/>
  <c r="AO280" i="27"/>
  <c r="AO281" i="21"/>
  <c r="AO282" i="21" s="1"/>
  <c r="AO283" i="21" s="1"/>
  <c r="AO281" i="9"/>
  <c r="BL351" i="20"/>
  <c r="BL350" i="8"/>
  <c r="BL352" i="8" s="1"/>
  <c r="BJ346" i="21"/>
  <c r="BJ345" i="27"/>
  <c r="AO187" i="31"/>
  <c r="AO188" i="31" s="1"/>
  <c r="AO188" i="27"/>
  <c r="AO189" i="27" s="1"/>
  <c r="AH349" i="9"/>
  <c r="AD326" i="27"/>
  <c r="AD326" i="31" s="1"/>
  <c r="AD327" i="21"/>
  <c r="AB154" i="34"/>
  <c r="AB156" i="34" s="1"/>
  <c r="AB158" i="34" s="1"/>
  <c r="AB160" i="34" s="1"/>
  <c r="AB356" i="31" s="1"/>
  <c r="AA186" i="31"/>
  <c r="AA188" i="31" s="1"/>
  <c r="AA188" i="27"/>
  <c r="AA189" i="27" s="1"/>
  <c r="BN351" i="20"/>
  <c r="BN350" i="8"/>
  <c r="BN352" i="8" s="1"/>
  <c r="AZ351" i="20"/>
  <c r="AZ350" i="8"/>
  <c r="AZ352" i="8" s="1"/>
  <c r="AG141" i="31"/>
  <c r="AL118" i="31"/>
  <c r="AG142" i="31" s="1"/>
  <c r="BA344" i="31"/>
  <c r="BK300" i="31"/>
  <c r="BH345" i="27"/>
  <c r="BH346" i="21"/>
  <c r="AD329" i="20"/>
  <c r="AD330" i="20" s="1"/>
  <c r="AX346" i="21"/>
  <c r="AX345" i="27"/>
  <c r="BK233" i="9"/>
  <c r="BG210" i="27"/>
  <c r="BG211" i="21"/>
  <c r="BG212" i="21" s="1"/>
  <c r="BG213" i="21" s="1"/>
  <c r="BG211" i="9"/>
  <c r="AO346" i="27"/>
  <c r="AO346" i="31" s="1"/>
  <c r="AO347" i="21"/>
  <c r="AU325" i="27"/>
  <c r="AU325" i="31" s="1"/>
  <c r="W299" i="31"/>
  <c r="W304" i="31" s="1"/>
  <c r="W352" i="31" s="1"/>
  <c r="W354" i="31" s="1"/>
  <c r="W356" i="31" s="1"/>
  <c r="W357" i="31" s="1"/>
  <c r="W304" i="27"/>
  <c r="W305" i="27" s="1"/>
  <c r="W352" i="27" s="1"/>
  <c r="W354" i="27" s="1"/>
  <c r="BD329" i="20"/>
  <c r="BD330" i="20" s="1"/>
  <c r="Z142" i="27"/>
  <c r="AE119" i="27"/>
  <c r="BH255" i="27"/>
  <c r="BM231" i="31"/>
  <c r="AH299" i="31"/>
  <c r="AB210" i="9"/>
  <c r="Z188" i="9"/>
  <c r="Z187" i="27"/>
  <c r="Z188" i="21"/>
  <c r="Z189" i="21" s="1"/>
  <c r="Z190" i="21" s="1"/>
  <c r="BG233" i="9"/>
  <c r="BC211" i="21"/>
  <c r="BC212" i="21" s="1"/>
  <c r="BC213" i="21" s="1"/>
  <c r="BC210" i="27"/>
  <c r="BC211" i="9"/>
  <c r="AP348" i="27"/>
  <c r="AP348" i="31" s="1"/>
  <c r="AD306" i="20"/>
  <c r="AD307" i="20" s="1"/>
  <c r="BD301" i="9"/>
  <c r="BF324" i="9"/>
  <c r="BD279" i="21"/>
  <c r="BD278" i="27"/>
  <c r="AH323" i="31"/>
  <c r="BM233" i="9"/>
  <c r="BI211" i="21"/>
  <c r="BI212" i="21" s="1"/>
  <c r="BI213" i="21" s="1"/>
  <c r="BI210" i="27"/>
  <c r="BI211" i="9"/>
  <c r="BG256" i="9"/>
  <c r="BG279" i="9" s="1"/>
  <c r="BL233" i="21"/>
  <c r="BL232" i="27"/>
  <c r="BL234" i="9"/>
  <c r="BG258" i="9" s="1"/>
  <c r="AM349" i="21"/>
  <c r="AM348" i="27"/>
  <c r="AM348" i="31" s="1"/>
  <c r="BE256" i="9"/>
  <c r="BE279" i="9" s="1"/>
  <c r="BJ233" i="21"/>
  <c r="BJ232" i="27"/>
  <c r="BJ234" i="9"/>
  <c r="BE258" i="9" s="1"/>
  <c r="AL302" i="27"/>
  <c r="AL302" i="31" s="1"/>
  <c r="AL303" i="21"/>
  <c r="BO233" i="9"/>
  <c r="BK211" i="9"/>
  <c r="BK210" i="27"/>
  <c r="BK211" i="21"/>
  <c r="BK212" i="21" s="1"/>
  <c r="BK213" i="21" s="1"/>
  <c r="BD256" i="21"/>
  <c r="AZ256" i="21"/>
  <c r="AT210" i="31"/>
  <c r="AT211" i="31" s="1"/>
  <c r="AT211" i="27"/>
  <c r="AT212" i="27" s="1"/>
  <c r="BG277" i="31"/>
  <c r="AI257" i="9"/>
  <c r="AI280" i="9" s="1"/>
  <c r="AN234" i="21"/>
  <c r="AN233" i="27"/>
  <c r="AN234" i="9"/>
  <c r="AI258" i="9" s="1"/>
  <c r="BH329" i="20"/>
  <c r="BH330" i="20" s="1"/>
  <c r="AG232" i="9"/>
  <c r="AC209" i="27"/>
  <c r="AC210" i="21"/>
  <c r="AC212" i="21" s="1"/>
  <c r="AC213" i="21" s="1"/>
  <c r="AC211" i="9"/>
  <c r="AJ322" i="31"/>
  <c r="AN120" i="21"/>
  <c r="AI143" i="21"/>
  <c r="BE233" i="9"/>
  <c r="BA210" i="27"/>
  <c r="BA211" i="21"/>
  <c r="BA212" i="21" s="1"/>
  <c r="BA213" i="21" s="1"/>
  <c r="BA211" i="9"/>
  <c r="BJ329" i="20"/>
  <c r="BJ330" i="20" s="1"/>
  <c r="Y186" i="31"/>
  <c r="Y188" i="31" s="1"/>
  <c r="Y188" i="27"/>
  <c r="Y189" i="27" s="1"/>
  <c r="AL322" i="31"/>
  <c r="AH350" i="20"/>
  <c r="AH350" i="8"/>
  <c r="AH352" i="8" s="1"/>
  <c r="BT352" i="20"/>
  <c r="BT353" i="20" s="1"/>
  <c r="BT355" i="20" s="1"/>
  <c r="AE298" i="31"/>
  <c r="AU326" i="21"/>
  <c r="BA233" i="9"/>
  <c r="AW210" i="27"/>
  <c r="AW211" i="21"/>
  <c r="AW212" i="21" s="1"/>
  <c r="AW213" i="21" s="1"/>
  <c r="AW211" i="9"/>
  <c r="AR299" i="31"/>
  <c r="AB164" i="31"/>
  <c r="AB165" i="31" s="1"/>
  <c r="AB165" i="27"/>
  <c r="AB166" i="27" s="1"/>
  <c r="AQ233" i="9"/>
  <c r="AM211" i="9"/>
  <c r="AM211" i="21"/>
  <c r="AM212" i="21" s="1"/>
  <c r="AM213" i="21" s="1"/>
  <c r="AM210" i="27"/>
  <c r="Z141" i="31"/>
  <c r="AE118" i="31"/>
  <c r="Z142" i="31" s="1"/>
  <c r="AR345" i="27"/>
  <c r="AR346" i="21"/>
  <c r="BF256" i="21"/>
  <c r="BL259" i="21"/>
  <c r="BQ236" i="21"/>
  <c r="BN257" i="9"/>
  <c r="BN280" i="9" s="1"/>
  <c r="BS234" i="9"/>
  <c r="BN258" i="9" s="1"/>
  <c r="BS233" i="27"/>
  <c r="BS234" i="21"/>
  <c r="AX351" i="20"/>
  <c r="AX350" i="8"/>
  <c r="AX352" i="8" s="1"/>
  <c r="AJ349" i="8"/>
  <c r="AF328" i="20"/>
  <c r="AF327" i="8"/>
  <c r="BI6" i="15" l="1"/>
  <c r="BJ20" i="15"/>
  <c r="BJ21" i="15" s="1"/>
  <c r="BB363" i="24"/>
  <c r="BC362" i="24"/>
  <c r="BC355" i="24"/>
  <c r="AO350" i="8"/>
  <c r="AO352" i="8" s="1"/>
  <c r="BK352" i="8"/>
  <c r="AK352" i="8"/>
  <c r="BM352" i="8"/>
  <c r="AK326" i="21"/>
  <c r="AY355" i="20"/>
  <c r="AO348" i="27"/>
  <c r="AO348" i="31" s="1"/>
  <c r="AO355" i="20"/>
  <c r="AK325" i="27"/>
  <c r="AK325" i="31" s="1"/>
  <c r="AM355" i="20"/>
  <c r="BB233" i="9"/>
  <c r="AX211" i="21"/>
  <c r="AX212" i="21" s="1"/>
  <c r="AX213" i="21" s="1"/>
  <c r="AX210" i="27"/>
  <c r="AX211" i="9"/>
  <c r="BP233" i="9"/>
  <c r="BL211" i="9"/>
  <c r="BL210" i="27"/>
  <c r="BL211" i="21"/>
  <c r="BL212" i="21" s="1"/>
  <c r="BL213" i="21" s="1"/>
  <c r="AT187" i="31"/>
  <c r="AT188" i="31" s="1"/>
  <c r="AT188" i="27"/>
  <c r="AT189" i="27" s="1"/>
  <c r="AZ187" i="31"/>
  <c r="AZ188" i="31" s="1"/>
  <c r="AZ188" i="27"/>
  <c r="AZ189" i="27" s="1"/>
  <c r="AR233" i="9"/>
  <c r="AN210" i="27"/>
  <c r="AN211" i="21"/>
  <c r="AN212" i="21" s="1"/>
  <c r="AN213" i="21" s="1"/>
  <c r="AN211" i="9"/>
  <c r="AD355" i="20"/>
  <c r="BH187" i="31"/>
  <c r="BH188" i="31" s="1"/>
  <c r="BH188" i="27"/>
  <c r="BH189" i="27" s="1"/>
  <c r="BA351" i="20"/>
  <c r="BA352" i="20" s="1"/>
  <c r="BA353" i="20" s="1"/>
  <c r="BA350" i="8"/>
  <c r="BA352" i="8" s="1"/>
  <c r="AZ210" i="27"/>
  <c r="AZ211" i="21"/>
  <c r="AZ212" i="21" s="1"/>
  <c r="AZ213" i="21" s="1"/>
  <c r="BD233" i="9"/>
  <c r="AZ211" i="9"/>
  <c r="BN233" i="9"/>
  <c r="BJ210" i="27"/>
  <c r="BJ211" i="21"/>
  <c r="BJ212" i="21" s="1"/>
  <c r="BJ213" i="21" s="1"/>
  <c r="BJ211" i="9"/>
  <c r="AX187" i="31"/>
  <c r="AX188" i="31" s="1"/>
  <c r="AX188" i="27"/>
  <c r="AX189" i="27" s="1"/>
  <c r="AL187" i="31"/>
  <c r="AL188" i="31" s="1"/>
  <c r="AL188" i="27"/>
  <c r="AL189" i="27" s="1"/>
  <c r="BC329" i="20"/>
  <c r="BC330" i="20" s="1"/>
  <c r="BE351" i="20"/>
  <c r="BE350" i="8"/>
  <c r="BE352" i="8" s="1"/>
  <c r="BC351" i="20"/>
  <c r="BC352" i="20" s="1"/>
  <c r="BC353" i="20" s="1"/>
  <c r="BC350" i="8"/>
  <c r="BC352" i="8" s="1"/>
  <c r="BG351" i="20"/>
  <c r="BG350" i="8"/>
  <c r="BG352" i="8" s="1"/>
  <c r="BA329" i="20"/>
  <c r="BA330" i="20" s="1"/>
  <c r="BO351" i="20"/>
  <c r="BO350" i="8"/>
  <c r="BO352" i="8" s="1"/>
  <c r="AV187" i="31"/>
  <c r="AV188" i="31" s="1"/>
  <c r="AV188" i="27"/>
  <c r="AV189" i="27" s="1"/>
  <c r="AV210" i="27"/>
  <c r="AV211" i="21"/>
  <c r="AV212" i="21" s="1"/>
  <c r="AV213" i="21" s="1"/>
  <c r="AV211" i="9"/>
  <c r="AZ233" i="9"/>
  <c r="BK329" i="20"/>
  <c r="BK330" i="20" s="1"/>
  <c r="BK355" i="20" s="1"/>
  <c r="BQ351" i="20"/>
  <c r="BQ350" i="8"/>
  <c r="BQ352" i="8" s="1"/>
  <c r="BJ187" i="31"/>
  <c r="BJ188" i="31" s="1"/>
  <c r="BJ188" i="27"/>
  <c r="BJ189" i="27" s="1"/>
  <c r="BF233" i="9"/>
  <c r="BB211" i="21"/>
  <c r="BB212" i="21" s="1"/>
  <c r="BB213" i="21" s="1"/>
  <c r="BB210" i="27"/>
  <c r="BB211" i="9"/>
  <c r="BM329" i="20"/>
  <c r="BM330" i="20" s="1"/>
  <c r="BM355" i="20" s="1"/>
  <c r="AS351" i="20"/>
  <c r="AS352" i="20" s="1"/>
  <c r="AS353" i="20" s="1"/>
  <c r="AS355" i="20" s="1"/>
  <c r="AS350" i="8"/>
  <c r="AS352" i="8" s="1"/>
  <c r="BG302" i="9"/>
  <c r="BI325" i="9"/>
  <c r="BG279" i="27"/>
  <c r="BG280" i="21"/>
  <c r="BG282" i="21" s="1"/>
  <c r="BG283" i="21" s="1"/>
  <c r="BG281" i="9"/>
  <c r="AO280" i="31"/>
  <c r="AO281" i="31" s="1"/>
  <c r="AO281" i="27"/>
  <c r="AO282" i="27" s="1"/>
  <c r="AB187" i="31"/>
  <c r="AB188" i="31" s="1"/>
  <c r="AB188" i="27"/>
  <c r="AB189" i="27" s="1"/>
  <c r="BC323" i="31"/>
  <c r="BS233" i="31"/>
  <c r="BS234" i="27"/>
  <c r="BN257" i="27"/>
  <c r="BE257" i="21"/>
  <c r="BJ235" i="21"/>
  <c r="Z187" i="31"/>
  <c r="Z188" i="31" s="1"/>
  <c r="Z188" i="27"/>
  <c r="Z189" i="27" s="1"/>
  <c r="BH255" i="31"/>
  <c r="BH345" i="31"/>
  <c r="AU349" i="9"/>
  <c r="AQ327" i="9"/>
  <c r="AQ326" i="27"/>
  <c r="AQ327" i="21"/>
  <c r="AQ328" i="21" s="1"/>
  <c r="AQ329" i="21" s="1"/>
  <c r="AK344" i="31"/>
  <c r="AC345" i="31"/>
  <c r="AC350" i="31" s="1"/>
  <c r="AC350" i="27"/>
  <c r="AC351" i="27" s="1"/>
  <c r="BG323" i="31"/>
  <c r="BN327" i="27"/>
  <c r="BN328" i="27" s="1"/>
  <c r="BN324" i="31"/>
  <c r="BN327" i="31" s="1"/>
  <c r="AE329" i="20"/>
  <c r="AE330" i="20" s="1"/>
  <c r="AE355" i="20" s="1"/>
  <c r="AO258" i="27"/>
  <c r="AT235" i="27"/>
  <c r="BJ352" i="20"/>
  <c r="BJ353" i="20" s="1"/>
  <c r="BJ355" i="20" s="1"/>
  <c r="AK257" i="9"/>
  <c r="AK280" i="9" s="1"/>
  <c r="AP234" i="9"/>
  <c r="AK258" i="9" s="1"/>
  <c r="AP233" i="27"/>
  <c r="AP234" i="21"/>
  <c r="AF346" i="21"/>
  <c r="AF345" i="27"/>
  <c r="BH302" i="21"/>
  <c r="BH301" i="27"/>
  <c r="Y278" i="31"/>
  <c r="Y281" i="31" s="1"/>
  <c r="Y281" i="27"/>
  <c r="Y282" i="27" s="1"/>
  <c r="AG257" i="27"/>
  <c r="AL233" i="31"/>
  <c r="AL234" i="27"/>
  <c r="BF278" i="31"/>
  <c r="AF347" i="21"/>
  <c r="AF346" i="27"/>
  <c r="AF346" i="31" s="1"/>
  <c r="AX233" i="31"/>
  <c r="AS257" i="27"/>
  <c r="AX234" i="27"/>
  <c r="BG347" i="21"/>
  <c r="BG346" i="27"/>
  <c r="AC187" i="31"/>
  <c r="AC188" i="31" s="1"/>
  <c r="AC188" i="27"/>
  <c r="AC189" i="27" s="1"/>
  <c r="AV257" i="9"/>
  <c r="AV280" i="9" s="1"/>
  <c r="BA234" i="21"/>
  <c r="BA234" i="9"/>
  <c r="AV258" i="9" s="1"/>
  <c r="BA233" i="27"/>
  <c r="BK210" i="31"/>
  <c r="BK211" i="31" s="1"/>
  <c r="BK211" i="27"/>
  <c r="BK212" i="27" s="1"/>
  <c r="BJ257" i="9"/>
  <c r="BJ280" i="9" s="1"/>
  <c r="BO234" i="9"/>
  <c r="BJ258" i="9" s="1"/>
  <c r="BO233" i="27"/>
  <c r="BO234" i="21"/>
  <c r="BG325" i="9"/>
  <c r="BE302" i="9"/>
  <c r="BE279" i="27"/>
  <c r="BE280" i="21"/>
  <c r="BE282" i="21" s="1"/>
  <c r="BE283" i="21" s="1"/>
  <c r="BE281" i="9"/>
  <c r="AX345" i="31"/>
  <c r="AZ352" i="20"/>
  <c r="AZ353" i="20" s="1"/>
  <c r="AZ355" i="20" s="1"/>
  <c r="BJ345" i="31"/>
  <c r="AO304" i="21"/>
  <c r="AO305" i="21" s="1"/>
  <c r="AO306" i="21" s="1"/>
  <c r="AO303" i="27"/>
  <c r="AO304" i="9"/>
  <c r="AH347" i="9"/>
  <c r="AD324" i="27"/>
  <c r="AD325" i="21"/>
  <c r="AP257" i="9"/>
  <c r="AP280" i="9" s="1"/>
  <c r="AU233" i="27"/>
  <c r="AU234" i="21"/>
  <c r="AU234" i="9"/>
  <c r="AP258" i="9" s="1"/>
  <c r="BK325" i="9"/>
  <c r="BI302" i="9"/>
  <c r="BI279" i="27"/>
  <c r="BI280" i="21"/>
  <c r="BM279" i="31"/>
  <c r="BM281" i="31" s="1"/>
  <c r="BM281" i="27"/>
  <c r="BM282" i="27" s="1"/>
  <c r="AS210" i="31"/>
  <c r="AS211" i="31" s="1"/>
  <c r="AS211" i="27"/>
  <c r="AS212" i="27" s="1"/>
  <c r="AT236" i="21"/>
  <c r="AO259" i="21"/>
  <c r="AE257" i="9"/>
  <c r="AE280" i="9" s="1"/>
  <c r="AJ233" i="27"/>
  <c r="AJ234" i="9"/>
  <c r="AE258" i="9" s="1"/>
  <c r="AJ234" i="21"/>
  <c r="AI187" i="31"/>
  <c r="AI188" i="31" s="1"/>
  <c r="AI188" i="27"/>
  <c r="AI189" i="27" s="1"/>
  <c r="AI351" i="20"/>
  <c r="AI350" i="8"/>
  <c r="AI352" i="8" s="1"/>
  <c r="AO257" i="31"/>
  <c r="AT234" i="31"/>
  <c r="AO258" i="31" s="1"/>
  <c r="BA256" i="27"/>
  <c r="BF232" i="31"/>
  <c r="BP352" i="20"/>
  <c r="BP353" i="20" s="1"/>
  <c r="BP355" i="20" s="1"/>
  <c r="BN347" i="9"/>
  <c r="BJ325" i="21"/>
  <c r="BJ324" i="27"/>
  <c r="AL352" i="20"/>
  <c r="AL353" i="20" s="1"/>
  <c r="BM258" i="27"/>
  <c r="BR235" i="27"/>
  <c r="AG258" i="21"/>
  <c r="AL235" i="21"/>
  <c r="AY210" i="31"/>
  <c r="AY211" i="31" s="1"/>
  <c r="AY211" i="27"/>
  <c r="AY212" i="27" s="1"/>
  <c r="AQ280" i="31"/>
  <c r="AQ281" i="31" s="1"/>
  <c r="AQ281" i="27"/>
  <c r="AQ282" i="27" s="1"/>
  <c r="AH233" i="9"/>
  <c r="AD211" i="9"/>
  <c r="AD211" i="21"/>
  <c r="AD212" i="21" s="1"/>
  <c r="AD213" i="21" s="1"/>
  <c r="AD210" i="27"/>
  <c r="AL352" i="8"/>
  <c r="AA209" i="31"/>
  <c r="AA211" i="31" s="1"/>
  <c r="AA211" i="27"/>
  <c r="AA212" i="27" s="1"/>
  <c r="AS258" i="21"/>
  <c r="AX235" i="21"/>
  <c r="AE326" i="21"/>
  <c r="AQ210" i="31"/>
  <c r="AQ211" i="31" s="1"/>
  <c r="AQ211" i="27"/>
  <c r="AQ212" i="27" s="1"/>
  <c r="AF210" i="31"/>
  <c r="AF211" i="31" s="1"/>
  <c r="AF211" i="27"/>
  <c r="AF212" i="27" s="1"/>
  <c r="AJ329" i="20"/>
  <c r="AJ330" i="20" s="1"/>
  <c r="AF329" i="20"/>
  <c r="AF330" i="20" s="1"/>
  <c r="BN303" i="9"/>
  <c r="BP326" i="9"/>
  <c r="BN281" i="9"/>
  <c r="BN280" i="27"/>
  <c r="BN281" i="21"/>
  <c r="BN282" i="21" s="1"/>
  <c r="BN283" i="21" s="1"/>
  <c r="BD278" i="31"/>
  <c r="AF233" i="9"/>
  <c r="AB211" i="9"/>
  <c r="AB210" i="27"/>
  <c r="Z130" i="34"/>
  <c r="Z132" i="34" s="1"/>
  <c r="AB211" i="21"/>
  <c r="AB212" i="21" s="1"/>
  <c r="AB213" i="21" s="1"/>
  <c r="AZ255" i="31"/>
  <c r="AB301" i="27"/>
  <c r="AB302" i="21"/>
  <c r="AR257" i="9"/>
  <c r="AR280" i="9" s="1"/>
  <c r="AW234" i="9"/>
  <c r="AR258" i="9" s="1"/>
  <c r="AW234" i="21"/>
  <c r="AW233" i="27"/>
  <c r="X259" i="21"/>
  <c r="AC236" i="21"/>
  <c r="BK346" i="27"/>
  <c r="BK347" i="21"/>
  <c r="AG187" i="31"/>
  <c r="AG188" i="31" s="1"/>
  <c r="AG188" i="27"/>
  <c r="AG189" i="27" s="1"/>
  <c r="AB255" i="31"/>
  <c r="BF255" i="31"/>
  <c r="AG347" i="21"/>
  <c r="AG346" i="27"/>
  <c r="AG346" i="31" s="1"/>
  <c r="BA257" i="21"/>
  <c r="BQ346" i="31"/>
  <c r="AY300" i="31"/>
  <c r="AE347" i="9"/>
  <c r="AA327" i="9"/>
  <c r="AA324" i="27"/>
  <c r="Y152" i="34"/>
  <c r="Y156" i="34" s="1"/>
  <c r="Y158" i="34" s="1"/>
  <c r="Y160" i="34" s="1"/>
  <c r="AA325" i="21"/>
  <c r="AA328" i="21" s="1"/>
  <c r="AA329" i="21" s="1"/>
  <c r="BM256" i="31"/>
  <c r="BR234" i="31"/>
  <c r="BM258" i="31" s="1"/>
  <c r="AG303" i="9"/>
  <c r="AG304" i="9" s="1"/>
  <c r="AI326" i="9"/>
  <c r="AG280" i="27"/>
  <c r="AG281" i="9"/>
  <c r="AG281" i="21"/>
  <c r="AG282" i="21" s="1"/>
  <c r="AG283" i="21" s="1"/>
  <c r="AX257" i="9"/>
  <c r="AX280" i="9" s="1"/>
  <c r="BC234" i="9"/>
  <c r="AX258" i="9" s="1"/>
  <c r="BC233" i="27"/>
  <c r="BC234" i="21"/>
  <c r="AL346" i="31"/>
  <c r="BF301" i="27"/>
  <c r="BF302" i="21"/>
  <c r="AP351" i="20"/>
  <c r="AP350" i="8"/>
  <c r="AP352" i="8" s="1"/>
  <c r="AS303" i="9"/>
  <c r="AU326" i="9"/>
  <c r="AS281" i="9"/>
  <c r="AS281" i="21"/>
  <c r="AS282" i="21" s="1"/>
  <c r="AS283" i="21" s="1"/>
  <c r="AS280" i="27"/>
  <c r="AQ258" i="27"/>
  <c r="AV235" i="27"/>
  <c r="AE325" i="27"/>
  <c r="AE325" i="31" s="1"/>
  <c r="AL257" i="9"/>
  <c r="AL280" i="9" s="1"/>
  <c r="AQ233" i="27"/>
  <c r="AQ234" i="21"/>
  <c r="AQ234" i="9"/>
  <c r="AL258" i="9" s="1"/>
  <c r="BF257" i="9"/>
  <c r="BF280" i="9" s="1"/>
  <c r="BK234" i="21"/>
  <c r="BK233" i="27"/>
  <c r="BK234" i="9"/>
  <c r="BF258" i="9" s="1"/>
  <c r="BI257" i="21"/>
  <c r="BD257" i="9"/>
  <c r="BD280" i="9" s="1"/>
  <c r="BI233" i="27"/>
  <c r="BI234" i="21"/>
  <c r="BI234" i="9"/>
  <c r="BD258" i="9" s="1"/>
  <c r="BE347" i="21"/>
  <c r="BE346" i="27"/>
  <c r="AZ257" i="9"/>
  <c r="AZ280" i="9" s="1"/>
  <c r="BE233" i="27"/>
  <c r="BE234" i="21"/>
  <c r="BE234" i="9"/>
  <c r="AZ258" i="9" s="1"/>
  <c r="AJ351" i="20"/>
  <c r="AJ350" i="8"/>
  <c r="AJ352" i="8" s="1"/>
  <c r="AH352" i="20"/>
  <c r="AH353" i="20" s="1"/>
  <c r="AH355" i="20" s="1"/>
  <c r="AN233" i="31"/>
  <c r="AI257" i="27"/>
  <c r="AN234" i="27"/>
  <c r="BC210" i="31"/>
  <c r="BC211" i="31" s="1"/>
  <c r="BC211" i="27"/>
  <c r="BC212" i="27" s="1"/>
  <c r="BN352" i="20"/>
  <c r="BN353" i="20" s="1"/>
  <c r="BN355" i="20" s="1"/>
  <c r="BD345" i="31"/>
  <c r="BB278" i="31"/>
  <c r="BS348" i="9"/>
  <c r="BO327" i="9"/>
  <c r="BO326" i="21"/>
  <c r="BO328" i="21" s="1"/>
  <c r="BO329" i="21" s="1"/>
  <c r="BO325" i="27"/>
  <c r="BE300" i="31"/>
  <c r="BC256" i="27"/>
  <c r="BH232" i="31"/>
  <c r="BH234" i="27"/>
  <c r="BR350" i="9"/>
  <c r="BR352" i="9" s="1"/>
  <c r="BR347" i="27"/>
  <c r="BR348" i="21"/>
  <c r="BR351" i="21" s="1"/>
  <c r="BR352" i="21" s="1"/>
  <c r="AO233" i="9"/>
  <c r="AK211" i="9"/>
  <c r="AK211" i="21"/>
  <c r="AK212" i="21" s="1"/>
  <c r="AK213" i="21" s="1"/>
  <c r="AK210" i="27"/>
  <c r="AQ352" i="20"/>
  <c r="AQ353" i="20" s="1"/>
  <c r="AQ355" i="20" s="1"/>
  <c r="X277" i="31"/>
  <c r="X281" i="31" s="1"/>
  <c r="X281" i="27"/>
  <c r="X282" i="27" s="1"/>
  <c r="BA302" i="9"/>
  <c r="BC325" i="9"/>
  <c r="BA279" i="27"/>
  <c r="BA280" i="21"/>
  <c r="BI323" i="31"/>
  <c r="Y304" i="9"/>
  <c r="Y352" i="9" s="1"/>
  <c r="Y301" i="27"/>
  <c r="Y302" i="21"/>
  <c r="Y305" i="21" s="1"/>
  <c r="Y306" i="21" s="1"/>
  <c r="Y353" i="21" s="1"/>
  <c r="Y355" i="21" s="1"/>
  <c r="AC235" i="27"/>
  <c r="X258" i="27"/>
  <c r="AI302" i="27"/>
  <c r="AI302" i="31" s="1"/>
  <c r="AI303" i="21"/>
  <c r="AF352" i="8"/>
  <c r="AQ304" i="21"/>
  <c r="AQ305" i="21" s="1"/>
  <c r="AQ306" i="21" s="1"/>
  <c r="AQ303" i="27"/>
  <c r="AQ304" i="9"/>
  <c r="BL347" i="9"/>
  <c r="BH325" i="21"/>
  <c r="BH324" i="27"/>
  <c r="AL329" i="20"/>
  <c r="AL330" i="20" s="1"/>
  <c r="Z256" i="9"/>
  <c r="Z279" i="9" s="1"/>
  <c r="AE233" i="21"/>
  <c r="AE232" i="27"/>
  <c r="AE234" i="9"/>
  <c r="Z258" i="9" s="1"/>
  <c r="AD299" i="31"/>
  <c r="AQ257" i="31"/>
  <c r="AV234" i="31"/>
  <c r="AQ258" i="31" s="1"/>
  <c r="AC329" i="20"/>
  <c r="AC330" i="20" s="1"/>
  <c r="AC355" i="20" s="1"/>
  <c r="AI233" i="9"/>
  <c r="AE211" i="9"/>
  <c r="AE210" i="27"/>
  <c r="AE211" i="21"/>
  <c r="AE212" i="21" s="1"/>
  <c r="AE213" i="21" s="1"/>
  <c r="BR236" i="21"/>
  <c r="BM259" i="21"/>
  <c r="BA210" i="31"/>
  <c r="BA211" i="31" s="1"/>
  <c r="BA211" i="27"/>
  <c r="BA212" i="27" s="1"/>
  <c r="AM210" i="31"/>
  <c r="AM211" i="31" s="1"/>
  <c r="AM211" i="27"/>
  <c r="AM212" i="27" s="1"/>
  <c r="AI258" i="21"/>
  <c r="AN235" i="21"/>
  <c r="BI210" i="31"/>
  <c r="BI211" i="31" s="1"/>
  <c r="BI211" i="27"/>
  <c r="BI212" i="27" s="1"/>
  <c r="BJ347" i="9"/>
  <c r="BF324" i="27"/>
  <c r="BF325" i="21"/>
  <c r="BL352" i="20"/>
  <c r="BL353" i="20" s="1"/>
  <c r="BL355" i="20" s="1"/>
  <c r="AN345" i="31"/>
  <c r="AZ301" i="27"/>
  <c r="AZ302" i="21"/>
  <c r="BB302" i="21"/>
  <c r="BB301" i="27"/>
  <c r="BM304" i="9"/>
  <c r="BM302" i="27"/>
  <c r="BM303" i="21"/>
  <c r="BM305" i="21" s="1"/>
  <c r="BM306" i="21" s="1"/>
  <c r="BC257" i="21"/>
  <c r="BH235" i="21"/>
  <c r="AO210" i="31"/>
  <c r="AO211" i="31" s="1"/>
  <c r="AO211" i="27"/>
  <c r="AO212" i="27" s="1"/>
  <c r="BC300" i="31"/>
  <c r="AM233" i="9"/>
  <c r="AI211" i="9"/>
  <c r="AI211" i="21"/>
  <c r="AI212" i="21" s="1"/>
  <c r="AI213" i="21" s="1"/>
  <c r="AI210" i="27"/>
  <c r="BI349" i="9"/>
  <c r="BE326" i="27"/>
  <c r="BE326" i="31" s="1"/>
  <c r="BE327" i="21"/>
  <c r="AG210" i="31"/>
  <c r="AG211" i="31" s="1"/>
  <c r="AG211" i="27"/>
  <c r="AG212" i="27" s="1"/>
  <c r="Z299" i="31"/>
  <c r="AT352" i="20"/>
  <c r="AT353" i="20" s="1"/>
  <c r="AT355" i="20" s="1"/>
  <c r="BA300" i="31"/>
  <c r="AK352" i="20"/>
  <c r="AK353" i="20" s="1"/>
  <c r="AK355" i="20" s="1"/>
  <c r="AY256" i="27"/>
  <c r="BD232" i="31"/>
  <c r="AF352" i="20"/>
  <c r="AF353" i="20" s="1"/>
  <c r="AW349" i="9"/>
  <c r="AS326" i="27"/>
  <c r="AS327" i="21"/>
  <c r="AS328" i="21" s="1"/>
  <c r="AS329" i="21" s="1"/>
  <c r="AS327" i="9"/>
  <c r="AD235" i="27"/>
  <c r="Y258" i="27"/>
  <c r="AG351" i="20"/>
  <c r="AG350" i="8"/>
  <c r="AG352" i="8" s="1"/>
  <c r="BN258" i="21"/>
  <c r="BS235" i="21"/>
  <c r="BE256" i="27"/>
  <c r="BJ232" i="31"/>
  <c r="BJ234" i="27"/>
  <c r="AT257" i="9"/>
  <c r="AT280" i="9" s="1"/>
  <c r="AY234" i="9"/>
  <c r="AT258" i="9" s="1"/>
  <c r="AY233" i="27"/>
  <c r="AY234" i="21"/>
  <c r="AG300" i="27"/>
  <c r="AG300" i="31" s="1"/>
  <c r="AG301" i="21"/>
  <c r="AJ346" i="21"/>
  <c r="AJ345" i="27"/>
  <c r="AC209" i="31"/>
  <c r="AC211" i="31" s="1"/>
  <c r="AC211" i="27"/>
  <c r="AC212" i="27" s="1"/>
  <c r="BD301" i="27"/>
  <c r="BD302" i="21"/>
  <c r="BB257" i="9"/>
  <c r="BB280" i="9" s="1"/>
  <c r="BG234" i="21"/>
  <c r="BG233" i="27"/>
  <c r="BG234" i="9"/>
  <c r="BB258" i="9" s="1"/>
  <c r="AH349" i="27"/>
  <c r="AH349" i="31" s="1"/>
  <c r="AH350" i="21"/>
  <c r="BB345" i="31"/>
  <c r="BD255" i="31"/>
  <c r="AR352" i="20"/>
  <c r="AR353" i="20" s="1"/>
  <c r="AR355" i="20" s="1"/>
  <c r="BF347" i="9"/>
  <c r="BB324" i="27"/>
  <c r="BB325" i="21"/>
  <c r="BH347" i="9"/>
  <c r="BD325" i="21"/>
  <c r="BD324" i="27"/>
  <c r="BC302" i="9"/>
  <c r="BE325" i="9"/>
  <c r="BC279" i="27"/>
  <c r="BC280" i="21"/>
  <c r="BC282" i="21" s="1"/>
  <c r="BC283" i="21" s="1"/>
  <c r="BC281" i="9"/>
  <c r="AN257" i="9"/>
  <c r="AN280" i="9" s="1"/>
  <c r="AS234" i="9"/>
  <c r="AN258" i="9" s="1"/>
  <c r="AS234" i="21"/>
  <c r="AS233" i="27"/>
  <c r="AU210" i="31"/>
  <c r="AU211" i="31" s="1"/>
  <c r="AU211" i="27"/>
  <c r="AU212" i="27" s="1"/>
  <c r="BA323" i="31"/>
  <c r="AV352" i="20"/>
  <c r="AV353" i="20" s="1"/>
  <c r="AV355" i="20" s="1"/>
  <c r="BD352" i="20"/>
  <c r="BD353" i="20" s="1"/>
  <c r="BD355" i="20" s="1"/>
  <c r="BC304" i="21"/>
  <c r="BC303" i="27"/>
  <c r="BC303" i="31" s="1"/>
  <c r="AR349" i="21"/>
  <c r="AR348" i="27"/>
  <c r="AR348" i="31" s="1"/>
  <c r="BE323" i="31"/>
  <c r="X300" i="27"/>
  <c r="X301" i="21"/>
  <c r="X305" i="21" s="1"/>
  <c r="X306" i="21" s="1"/>
  <c r="X353" i="21" s="1"/>
  <c r="X355" i="21" s="1"/>
  <c r="X304" i="9"/>
  <c r="X352" i="9" s="1"/>
  <c r="AF257" i="9"/>
  <c r="AF280" i="9" s="1"/>
  <c r="AK233" i="27"/>
  <c r="AK234" i="21"/>
  <c r="AK234" i="9"/>
  <c r="AF258" i="9" s="1"/>
  <c r="AT345" i="31"/>
  <c r="BM346" i="27"/>
  <c r="BM347" i="21"/>
  <c r="AY280" i="21"/>
  <c r="AY302" i="9"/>
  <c r="BA325" i="9"/>
  <c r="AY279" i="27"/>
  <c r="BF345" i="31"/>
  <c r="X254" i="31"/>
  <c r="AC234" i="31"/>
  <c r="X258" i="31" s="1"/>
  <c r="AI348" i="27"/>
  <c r="AI348" i="31" s="1"/>
  <c r="AV236" i="21"/>
  <c r="AQ259" i="21"/>
  <c r="Y255" i="31"/>
  <c r="AD234" i="31"/>
  <c r="Y258" i="31" s="1"/>
  <c r="AA78" i="34"/>
  <c r="AA80" i="34" s="1"/>
  <c r="BF352" i="20"/>
  <c r="BF353" i="20" s="1"/>
  <c r="BF355" i="20" s="1"/>
  <c r="AR345" i="31"/>
  <c r="AK326" i="9"/>
  <c r="AI303" i="9"/>
  <c r="AI280" i="27"/>
  <c r="AI281" i="9"/>
  <c r="AI281" i="21"/>
  <c r="AI282" i="21" s="1"/>
  <c r="AI283" i="21" s="1"/>
  <c r="BG256" i="27"/>
  <c r="BL232" i="31"/>
  <c r="BL234" i="27"/>
  <c r="AX352" i="20"/>
  <c r="AX353" i="20" s="1"/>
  <c r="AX355" i="20" s="1"/>
  <c r="AW210" i="31"/>
  <c r="AW211" i="31" s="1"/>
  <c r="AW211" i="27"/>
  <c r="AW212" i="27" s="1"/>
  <c r="AB256" i="9"/>
  <c r="AB279" i="9" s="1"/>
  <c r="AG233" i="21"/>
  <c r="AG232" i="27"/>
  <c r="AG234" i="9"/>
  <c r="AB258" i="9" s="1"/>
  <c r="BG257" i="21"/>
  <c r="BL235" i="21"/>
  <c r="BH257" i="9"/>
  <c r="BH280" i="9" s="1"/>
  <c r="BM234" i="21"/>
  <c r="BM233" i="27"/>
  <c r="BM234" i="9"/>
  <c r="BH258" i="9" s="1"/>
  <c r="BG210" i="31"/>
  <c r="BG211" i="31" s="1"/>
  <c r="BG211" i="27"/>
  <c r="BG212" i="27" s="1"/>
  <c r="AB278" i="31"/>
  <c r="AZ278" i="31"/>
  <c r="BN232" i="31"/>
  <c r="BI256" i="27"/>
  <c r="BH352" i="20"/>
  <c r="BH353" i="20" s="1"/>
  <c r="BH355" i="20" s="1"/>
  <c r="AC303" i="21"/>
  <c r="AC302" i="27"/>
  <c r="AC302" i="31" s="1"/>
  <c r="BB352" i="20"/>
  <c r="BB353" i="20" s="1"/>
  <c r="BB355" i="20" s="1"/>
  <c r="BB255" i="31"/>
  <c r="AZ345" i="31"/>
  <c r="BE210" i="31"/>
  <c r="BE211" i="31" s="1"/>
  <c r="BE211" i="27"/>
  <c r="BE212" i="27" s="1"/>
  <c r="AD236" i="21"/>
  <c r="Y259" i="21"/>
  <c r="BI347" i="21"/>
  <c r="BI346" i="27"/>
  <c r="AD346" i="9"/>
  <c r="X151" i="34"/>
  <c r="X156" i="34" s="1"/>
  <c r="X158" i="34" s="1"/>
  <c r="X160" i="34" s="1"/>
  <c r="Z327" i="9"/>
  <c r="Z324" i="21"/>
  <c r="Z328" i="21" s="1"/>
  <c r="Z329" i="21" s="1"/>
  <c r="Z323" i="27"/>
  <c r="AL210" i="31"/>
  <c r="AL211" i="31" s="1"/>
  <c r="AL211" i="27"/>
  <c r="AL212" i="27" s="1"/>
  <c r="AI344" i="31"/>
  <c r="BL301" i="31"/>
  <c r="BL304" i="31" s="1"/>
  <c r="BL304" i="27"/>
  <c r="BL305" i="27" s="1"/>
  <c r="BG300" i="31"/>
  <c r="AN351" i="20"/>
  <c r="AN350" i="8"/>
  <c r="AN352" i="8" s="1"/>
  <c r="AB322" i="31"/>
  <c r="BH278" i="31"/>
  <c r="AY257" i="21"/>
  <c r="AV345" i="31"/>
  <c r="AM346" i="9"/>
  <c r="AI324" i="21"/>
  <c r="AI323" i="27"/>
  <c r="AI323" i="31" s="1"/>
  <c r="AF322" i="31"/>
  <c r="AP345" i="31"/>
  <c r="BL345" i="31"/>
  <c r="BC363" i="24" l="1"/>
  <c r="BD362" i="24"/>
  <c r="BD355" i="24"/>
  <c r="BJ6" i="15"/>
  <c r="BK20" i="15"/>
  <c r="BK21" i="15" s="1"/>
  <c r="BA355" i="20"/>
  <c r="BQ352" i="20"/>
  <c r="BQ353" i="20" s="1"/>
  <c r="BQ355" i="20" s="1"/>
  <c r="AV210" i="31"/>
  <c r="AV211" i="31" s="1"/>
  <c r="AV211" i="27"/>
  <c r="AV212" i="27" s="1"/>
  <c r="BL210" i="31"/>
  <c r="BL211" i="31" s="1"/>
  <c r="BL211" i="27"/>
  <c r="BL212" i="27" s="1"/>
  <c r="BB210" i="31"/>
  <c r="BB211" i="31" s="1"/>
  <c r="BB211" i="27"/>
  <c r="BB212" i="27" s="1"/>
  <c r="BJ210" i="31"/>
  <c r="BJ211" i="31" s="1"/>
  <c r="BJ211" i="27"/>
  <c r="BJ212" i="27" s="1"/>
  <c r="AZ210" i="31"/>
  <c r="AZ211" i="31" s="1"/>
  <c r="AZ211" i="27"/>
  <c r="AZ212" i="27" s="1"/>
  <c r="AN210" i="31"/>
  <c r="AN211" i="31" s="1"/>
  <c r="AN211" i="27"/>
  <c r="AN212" i="27" s="1"/>
  <c r="BG352" i="20"/>
  <c r="BG353" i="20" s="1"/>
  <c r="BG355" i="20" s="1"/>
  <c r="BI257" i="9"/>
  <c r="BI280" i="9" s="1"/>
  <c r="BN233" i="27"/>
  <c r="BN234" i="21"/>
  <c r="BN234" i="9"/>
  <c r="BI258" i="9" s="1"/>
  <c r="AR234" i="21"/>
  <c r="AM257" i="9"/>
  <c r="AM280" i="9" s="1"/>
  <c r="AR233" i="27"/>
  <c r="AR234" i="9"/>
  <c r="AM258" i="9" s="1"/>
  <c r="BK257" i="9"/>
  <c r="BK280" i="9" s="1"/>
  <c r="BP234" i="9"/>
  <c r="BK258" i="9" s="1"/>
  <c r="BP234" i="21"/>
  <c r="BP233" i="27"/>
  <c r="BA257" i="9"/>
  <c r="BA280" i="9" s="1"/>
  <c r="BF233" i="27"/>
  <c r="BF234" i="21"/>
  <c r="BF234" i="9"/>
  <c r="BA258" i="9" s="1"/>
  <c r="BR353" i="21"/>
  <c r="BR355" i="21" s="1"/>
  <c r="AF355" i="20"/>
  <c r="BC355" i="20"/>
  <c r="AX210" i="31"/>
  <c r="AX211" i="31" s="1"/>
  <c r="AX211" i="27"/>
  <c r="AX212" i="27" s="1"/>
  <c r="AZ234" i="21"/>
  <c r="AU257" i="9"/>
  <c r="AU280" i="9" s="1"/>
  <c r="AZ233" i="27"/>
  <c r="AZ234" i="9"/>
  <c r="AU258" i="9" s="1"/>
  <c r="BO352" i="20"/>
  <c r="BO353" i="20" s="1"/>
  <c r="BO355" i="20" s="1"/>
  <c r="BE352" i="20"/>
  <c r="BE353" i="20" s="1"/>
  <c r="BE355" i="20" s="1"/>
  <c r="BB233" i="27"/>
  <c r="BB234" i="21"/>
  <c r="BB234" i="9"/>
  <c r="AW258" i="9" s="1"/>
  <c r="AW257" i="9"/>
  <c r="AW280" i="9" s="1"/>
  <c r="AY257" i="9"/>
  <c r="AY280" i="9" s="1"/>
  <c r="BD234" i="21"/>
  <c r="BD233" i="27"/>
  <c r="BD234" i="9"/>
  <c r="AY258" i="9" s="1"/>
  <c r="BF301" i="31"/>
  <c r="BJ236" i="21"/>
  <c r="BE259" i="21"/>
  <c r="AI280" i="31"/>
  <c r="AI281" i="31" s="1"/>
  <c r="AI281" i="27"/>
  <c r="AI282" i="27" s="1"/>
  <c r="BF347" i="27"/>
  <c r="BF348" i="21"/>
  <c r="BD301" i="31"/>
  <c r="AH257" i="9"/>
  <c r="AH280" i="9" s="1"/>
  <c r="AM234" i="9"/>
  <c r="AH258" i="9" s="1"/>
  <c r="AM234" i="21"/>
  <c r="AM233" i="27"/>
  <c r="AG280" i="31"/>
  <c r="AG281" i="31" s="1"/>
  <c r="AG281" i="27"/>
  <c r="AG282" i="27" s="1"/>
  <c r="BK348" i="9"/>
  <c r="BG325" i="27"/>
  <c r="BG326" i="21"/>
  <c r="BG328" i="21" s="1"/>
  <c r="BG329" i="21" s="1"/>
  <c r="BG327" i="9"/>
  <c r="AX235" i="27"/>
  <c r="AS258" i="27"/>
  <c r="AM326" i="9"/>
  <c r="AK303" i="9"/>
  <c r="AK281" i="9"/>
  <c r="AK280" i="27"/>
  <c r="AK281" i="21"/>
  <c r="AK282" i="21" s="1"/>
  <c r="AK283" i="21" s="1"/>
  <c r="AU350" i="21"/>
  <c r="AU351" i="21" s="1"/>
  <c r="AU352" i="21" s="1"/>
  <c r="AU349" i="27"/>
  <c r="AU350" i="9"/>
  <c r="BG304" i="9"/>
  <c r="BG303" i="21"/>
  <c r="BG305" i="21" s="1"/>
  <c r="BG306" i="21" s="1"/>
  <c r="BG302" i="27"/>
  <c r="BH258" i="21"/>
  <c r="BM235" i="21"/>
  <c r="AI304" i="9"/>
  <c r="AI304" i="21"/>
  <c r="AI305" i="21" s="1"/>
  <c r="AI306" i="21" s="1"/>
  <c r="AI303" i="27"/>
  <c r="AY302" i="27"/>
  <c r="AY303" i="21"/>
  <c r="AN258" i="21"/>
  <c r="AS235" i="21"/>
  <c r="BS236" i="21"/>
  <c r="BN259" i="21"/>
  <c r="BM304" i="27"/>
  <c r="BM305" i="27" s="1"/>
  <c r="BM302" i="31"/>
  <c r="BM304" i="31" s="1"/>
  <c r="AB325" i="9"/>
  <c r="Z302" i="9"/>
  <c r="Z281" i="9"/>
  <c r="Z279" i="27"/>
  <c r="Z280" i="21"/>
  <c r="Z282" i="21" s="1"/>
  <c r="Z283" i="21" s="1"/>
  <c r="BR347" i="31"/>
  <c r="BR350" i="31" s="1"/>
  <c r="BR352" i="31" s="1"/>
  <c r="BR350" i="27"/>
  <c r="BR351" i="27" s="1"/>
  <c r="BR352" i="27" s="1"/>
  <c r="BR354" i="27" s="1"/>
  <c r="AI257" i="31"/>
  <c r="AN234" i="31"/>
  <c r="AI258" i="31" s="1"/>
  <c r="BD258" i="21"/>
  <c r="BI235" i="21"/>
  <c r="BF258" i="21"/>
  <c r="BK235" i="21"/>
  <c r="AP352" i="20"/>
  <c r="AP353" i="20" s="1"/>
  <c r="AP355" i="20" s="1"/>
  <c r="AM349" i="9"/>
  <c r="AI327" i="9"/>
  <c r="AI326" i="27"/>
  <c r="AI327" i="21"/>
  <c r="AI328" i="21" s="1"/>
  <c r="AI329" i="21" s="1"/>
  <c r="AE348" i="21"/>
  <c r="AE351" i="21" s="1"/>
  <c r="AE352" i="21" s="1"/>
  <c r="AE347" i="27"/>
  <c r="AE350" i="9"/>
  <c r="BK346" i="31"/>
  <c r="AT326" i="9"/>
  <c r="AR303" i="9"/>
  <c r="AR281" i="21"/>
  <c r="AR282" i="21" s="1"/>
  <c r="AR283" i="21" s="1"/>
  <c r="AR281" i="9"/>
  <c r="AR280" i="27"/>
  <c r="BO348" i="9"/>
  <c r="BK325" i="27"/>
  <c r="BK326" i="21"/>
  <c r="AH347" i="27"/>
  <c r="AH348" i="21"/>
  <c r="BJ258" i="21"/>
  <c r="BO235" i="21"/>
  <c r="AV258" i="21"/>
  <c r="BA235" i="21"/>
  <c r="AF345" i="31"/>
  <c r="X300" i="31"/>
  <c r="X304" i="31" s="1"/>
  <c r="X352" i="31" s="1"/>
  <c r="X354" i="31" s="1"/>
  <c r="X356" i="31" s="1"/>
  <c r="X357" i="31" s="1"/>
  <c r="X304" i="27"/>
  <c r="X305" i="27" s="1"/>
  <c r="X352" i="27" s="1"/>
  <c r="X354" i="27" s="1"/>
  <c r="Z256" i="27"/>
  <c r="AE232" i="31"/>
  <c r="AE234" i="27"/>
  <c r="AS303" i="27"/>
  <c r="AS304" i="9"/>
  <c r="AS304" i="21"/>
  <c r="AS305" i="21" s="1"/>
  <c r="AS306" i="21" s="1"/>
  <c r="BA233" i="31"/>
  <c r="AV257" i="27"/>
  <c r="BA234" i="27"/>
  <c r="BM348" i="9"/>
  <c r="BI326" i="21"/>
  <c r="BI328" i="21" s="1"/>
  <c r="BI329" i="21" s="1"/>
  <c r="BI325" i="27"/>
  <c r="BI327" i="9"/>
  <c r="BE348" i="9"/>
  <c r="BA326" i="21"/>
  <c r="BA325" i="27"/>
  <c r="BC302" i="27"/>
  <c r="BC303" i="21"/>
  <c r="BC305" i="21" s="1"/>
  <c r="BC306" i="21" s="1"/>
  <c r="BC304" i="9"/>
  <c r="Z257" i="21"/>
  <c r="AE235" i="21"/>
  <c r="BI346" i="31"/>
  <c r="AO349" i="9"/>
  <c r="AK327" i="9"/>
  <c r="AK327" i="21"/>
  <c r="AK328" i="21" s="1"/>
  <c r="AK329" i="21" s="1"/>
  <c r="AK326" i="27"/>
  <c r="BD324" i="31"/>
  <c r="AT258" i="21"/>
  <c r="AY235" i="21"/>
  <c r="AY256" i="31"/>
  <c r="AL355" i="20"/>
  <c r="AZ258" i="21"/>
  <c r="BE235" i="21"/>
  <c r="BD257" i="27"/>
  <c r="BI233" i="31"/>
  <c r="BI234" i="27"/>
  <c r="BH326" i="9"/>
  <c r="BF303" i="9"/>
  <c r="BF281" i="21"/>
  <c r="BF282" i="21" s="1"/>
  <c r="BF283" i="21" s="1"/>
  <c r="BF280" i="27"/>
  <c r="BF281" i="9"/>
  <c r="AX258" i="21"/>
  <c r="BC235" i="21"/>
  <c r="AG304" i="21"/>
  <c r="AG305" i="21" s="1"/>
  <c r="AG306" i="21" s="1"/>
  <c r="AG303" i="27"/>
  <c r="BO233" i="31"/>
  <c r="BJ257" i="27"/>
  <c r="BO234" i="27"/>
  <c r="AV303" i="9"/>
  <c r="AX326" i="9"/>
  <c r="AV280" i="27"/>
  <c r="AV281" i="9"/>
  <c r="AV281" i="21"/>
  <c r="AV282" i="21" s="1"/>
  <c r="AV283" i="21" s="1"/>
  <c r="AS257" i="31"/>
  <c r="AX234" i="31"/>
  <c r="AS258" i="31" s="1"/>
  <c r="AL235" i="27"/>
  <c r="AG258" i="27"/>
  <c r="AY279" i="31"/>
  <c r="AJ257" i="9"/>
  <c r="AJ280" i="9" s="1"/>
  <c r="AO234" i="9"/>
  <c r="AJ258" i="9" s="1"/>
  <c r="AO233" i="27"/>
  <c r="AO234" i="21"/>
  <c r="AI258" i="27"/>
  <c r="AN235" i="27"/>
  <c r="AB302" i="9"/>
  <c r="AD325" i="9"/>
  <c r="AB279" i="27"/>
  <c r="AB280" i="21"/>
  <c r="AB282" i="21" s="1"/>
  <c r="AB283" i="21" s="1"/>
  <c r="AB281" i="9"/>
  <c r="BF257" i="27"/>
  <c r="BK233" i="31"/>
  <c r="BK234" i="27"/>
  <c r="BI302" i="27"/>
  <c r="BI303" i="21"/>
  <c r="BJ326" i="9"/>
  <c r="BH303" i="9"/>
  <c r="BH281" i="21"/>
  <c r="BH282" i="21" s="1"/>
  <c r="BH283" i="21" s="1"/>
  <c r="BH280" i="27"/>
  <c r="BH281" i="9"/>
  <c r="AF258" i="21"/>
  <c r="AK235" i="21"/>
  <c r="AN352" i="20"/>
  <c r="AN353" i="20" s="1"/>
  <c r="AN355" i="20" s="1"/>
  <c r="BL236" i="21"/>
  <c r="BG259" i="21"/>
  <c r="BL235" i="27"/>
  <c r="BG258" i="27"/>
  <c r="AK233" i="31"/>
  <c r="AF257" i="27"/>
  <c r="AK234" i="27"/>
  <c r="AN303" i="9"/>
  <c r="AP326" i="9"/>
  <c r="AN281" i="9"/>
  <c r="AN281" i="21"/>
  <c r="AN282" i="21" s="1"/>
  <c r="AN283" i="21" s="1"/>
  <c r="AN280" i="27"/>
  <c r="AT257" i="27"/>
  <c r="AY233" i="31"/>
  <c r="AY234" i="27"/>
  <c r="BI350" i="21"/>
  <c r="BI349" i="27"/>
  <c r="BI349" i="31" s="1"/>
  <c r="BF324" i="31"/>
  <c r="AQ303" i="31"/>
  <c r="AQ304" i="31" s="1"/>
  <c r="AQ304" i="27"/>
  <c r="AQ305" i="27" s="1"/>
  <c r="Y301" i="31"/>
  <c r="Y304" i="31" s="1"/>
  <c r="Y352" i="31" s="1"/>
  <c r="Y354" i="31" s="1"/>
  <c r="Y356" i="31" s="1"/>
  <c r="Y357" i="31" s="1"/>
  <c r="Y304" i="27"/>
  <c r="Y305" i="27" s="1"/>
  <c r="Y352" i="27" s="1"/>
  <c r="Y354" i="27" s="1"/>
  <c r="BA279" i="31"/>
  <c r="BH235" i="27"/>
  <c r="BC258" i="27"/>
  <c r="BS350" i="9"/>
  <c r="BS352" i="9" s="1"/>
  <c r="BS349" i="21"/>
  <c r="BS351" i="21" s="1"/>
  <c r="BS352" i="21" s="1"/>
  <c r="BS348" i="27"/>
  <c r="BE233" i="31"/>
  <c r="AZ257" i="27"/>
  <c r="BE234" i="27"/>
  <c r="BD303" i="9"/>
  <c r="BF326" i="9"/>
  <c r="BD280" i="27"/>
  <c r="BD281" i="21"/>
  <c r="BD282" i="21" s="1"/>
  <c r="BD283" i="21" s="1"/>
  <c r="BD281" i="9"/>
  <c r="AS280" i="31"/>
  <c r="AS281" i="31" s="1"/>
  <c r="AS281" i="27"/>
  <c r="AS282" i="27" s="1"/>
  <c r="AX257" i="27"/>
  <c r="BC233" i="31"/>
  <c r="BC234" i="27"/>
  <c r="AB210" i="31"/>
  <c r="AB211" i="31" s="1"/>
  <c r="AB211" i="27"/>
  <c r="AB212" i="27" s="1"/>
  <c r="BN280" i="31"/>
  <c r="BN281" i="31" s="1"/>
  <c r="BN281" i="27"/>
  <c r="BN282" i="27" s="1"/>
  <c r="AD210" i="31"/>
  <c r="AD211" i="31" s="1"/>
  <c r="AD211" i="27"/>
  <c r="AD212" i="27" s="1"/>
  <c r="AG259" i="21"/>
  <c r="AL236" i="21"/>
  <c r="BJ324" i="31"/>
  <c r="AE258" i="21"/>
  <c r="AJ235" i="21"/>
  <c r="AP258" i="21"/>
  <c r="AU235" i="21"/>
  <c r="AO303" i="31"/>
  <c r="AO304" i="31" s="1"/>
  <c r="AO304" i="27"/>
  <c r="AO305" i="27" s="1"/>
  <c r="AG257" i="31"/>
  <c r="AL234" i="31"/>
  <c r="AG258" i="31" s="1"/>
  <c r="BS235" i="27"/>
  <c r="BN258" i="27"/>
  <c r="BB324" i="31"/>
  <c r="AA324" i="31"/>
  <c r="AA327" i="31" s="1"/>
  <c r="AA327" i="27"/>
  <c r="AA328" i="27" s="1"/>
  <c r="AR258" i="21"/>
  <c r="AW235" i="21"/>
  <c r="BH301" i="31"/>
  <c r="BI256" i="31"/>
  <c r="BM233" i="31"/>
  <c r="BH257" i="27"/>
  <c r="BM234" i="27"/>
  <c r="AS233" i="31"/>
  <c r="AN257" i="27"/>
  <c r="AS234" i="27"/>
  <c r="AZ301" i="31"/>
  <c r="BL347" i="27"/>
  <c r="BL348" i="21"/>
  <c r="BO327" i="27"/>
  <c r="BO328" i="27" s="1"/>
  <c r="BO325" i="31"/>
  <c r="BO327" i="31" s="1"/>
  <c r="Z323" i="31"/>
  <c r="Z327" i="31" s="1"/>
  <c r="Z327" i="27"/>
  <c r="Z328" i="27" s="1"/>
  <c r="BG256" i="31"/>
  <c r="BL234" i="31"/>
  <c r="BG258" i="31" s="1"/>
  <c r="AF303" i="9"/>
  <c r="AH326" i="9"/>
  <c r="AF281" i="21"/>
  <c r="AF282" i="21" s="1"/>
  <c r="AF283" i="21" s="1"/>
  <c r="AF280" i="27"/>
  <c r="AF281" i="9"/>
  <c r="BH347" i="27"/>
  <c r="BH348" i="21"/>
  <c r="BB257" i="27"/>
  <c r="BG233" i="31"/>
  <c r="BG234" i="27"/>
  <c r="AJ345" i="31"/>
  <c r="AG352" i="20"/>
  <c r="AG353" i="20" s="1"/>
  <c r="AG355" i="20" s="1"/>
  <c r="AS326" i="31"/>
  <c r="AS327" i="31" s="1"/>
  <c r="AS327" i="27"/>
  <c r="AS328" i="27" s="1"/>
  <c r="BB301" i="31"/>
  <c r="BJ347" i="27"/>
  <c r="BJ348" i="21"/>
  <c r="AE210" i="31"/>
  <c r="AE211" i="31" s="1"/>
  <c r="AE211" i="27"/>
  <c r="AE212" i="27" s="1"/>
  <c r="BG348" i="9"/>
  <c r="BC326" i="21"/>
  <c r="BC325" i="27"/>
  <c r="AK210" i="31"/>
  <c r="AK211" i="31" s="1"/>
  <c r="AK211" i="27"/>
  <c r="AK212" i="27" s="1"/>
  <c r="BC256" i="31"/>
  <c r="BH234" i="31"/>
  <c r="BC258" i="31" s="1"/>
  <c r="AZ303" i="9"/>
  <c r="BB326" i="9"/>
  <c r="AZ281" i="21"/>
  <c r="AZ282" i="21" s="1"/>
  <c r="AZ283" i="21" s="1"/>
  <c r="AZ280" i="27"/>
  <c r="AZ281" i="9"/>
  <c r="AB301" i="31"/>
  <c r="AP257" i="27"/>
  <c r="AU233" i="31"/>
  <c r="AU234" i="27"/>
  <c r="BL326" i="9"/>
  <c r="BJ303" i="9"/>
  <c r="BJ281" i="9"/>
  <c r="BJ281" i="21"/>
  <c r="BJ282" i="21" s="1"/>
  <c r="BJ283" i="21" s="1"/>
  <c r="BJ280" i="27"/>
  <c r="BN257" i="31"/>
  <c r="BS234" i="31"/>
  <c r="BN258" i="31" s="1"/>
  <c r="AB257" i="21"/>
  <c r="AG235" i="21"/>
  <c r="AN236" i="21"/>
  <c r="AI259" i="21"/>
  <c r="AN326" i="9"/>
  <c r="AL303" i="9"/>
  <c r="AL281" i="9"/>
  <c r="AL280" i="27"/>
  <c r="AL281" i="21"/>
  <c r="AL282" i="21" s="1"/>
  <c r="AL283" i="21" s="1"/>
  <c r="BE302" i="27"/>
  <c r="BE303" i="21"/>
  <c r="BE305" i="21" s="1"/>
  <c r="BE306" i="21" s="1"/>
  <c r="BE304" i="9"/>
  <c r="AM347" i="21"/>
  <c r="AM346" i="27"/>
  <c r="AM346" i="31" s="1"/>
  <c r="BM346" i="31"/>
  <c r="BB258" i="21"/>
  <c r="BG235" i="21"/>
  <c r="AT303" i="9"/>
  <c r="AV326" i="9"/>
  <c r="AT281" i="21"/>
  <c r="AT282" i="21" s="1"/>
  <c r="AT283" i="21" s="1"/>
  <c r="AT280" i="27"/>
  <c r="AT281" i="9"/>
  <c r="AW350" i="21"/>
  <c r="AW351" i="21" s="1"/>
  <c r="AW352" i="21" s="1"/>
  <c r="AW349" i="27"/>
  <c r="AW350" i="9"/>
  <c r="AI210" i="31"/>
  <c r="AI211" i="31" s="1"/>
  <c r="AI211" i="27"/>
  <c r="AI212" i="27" s="1"/>
  <c r="BC259" i="21"/>
  <c r="BH236" i="21"/>
  <c r="BA302" i="27"/>
  <c r="BA303" i="21"/>
  <c r="AL258" i="21"/>
  <c r="AQ235" i="21"/>
  <c r="AX303" i="9"/>
  <c r="AZ326" i="9"/>
  <c r="AX281" i="21"/>
  <c r="AX282" i="21" s="1"/>
  <c r="AX283" i="21" s="1"/>
  <c r="AX280" i="27"/>
  <c r="AX281" i="9"/>
  <c r="AA257" i="9"/>
  <c r="AA280" i="9" s="1"/>
  <c r="AF234" i="21"/>
  <c r="AF233" i="27"/>
  <c r="AF234" i="9"/>
  <c r="AA258" i="9" s="1"/>
  <c r="BT349" i="9"/>
  <c r="BP327" i="9"/>
  <c r="BP326" i="27"/>
  <c r="BP327" i="21"/>
  <c r="BP328" i="21" s="1"/>
  <c r="BP329" i="21" s="1"/>
  <c r="AE257" i="27"/>
  <c r="AJ233" i="31"/>
  <c r="AJ234" i="27"/>
  <c r="AR326" i="9"/>
  <c r="AP303" i="9"/>
  <c r="AP281" i="9"/>
  <c r="AP280" i="27"/>
  <c r="AP281" i="21"/>
  <c r="AP282" i="21" s="1"/>
  <c r="AP283" i="21" s="1"/>
  <c r="AK258" i="21"/>
  <c r="AP235" i="21"/>
  <c r="BI348" i="9"/>
  <c r="BE326" i="21"/>
  <c r="BE328" i="21" s="1"/>
  <c r="BE329" i="21" s="1"/>
  <c r="BE325" i="27"/>
  <c r="BE327" i="9"/>
  <c r="BE256" i="31"/>
  <c r="BJ234" i="31"/>
  <c r="BE258" i="31" s="1"/>
  <c r="AD324" i="31"/>
  <c r="AD347" i="21"/>
  <c r="AD351" i="21" s="1"/>
  <c r="AD352" i="21" s="1"/>
  <c r="AD346" i="27"/>
  <c r="AD350" i="9"/>
  <c r="AB256" i="27"/>
  <c r="AG232" i="31"/>
  <c r="AG234" i="27"/>
  <c r="BC279" i="31"/>
  <c r="BC281" i="31" s="1"/>
  <c r="BC281" i="27"/>
  <c r="BC282" i="27" s="1"/>
  <c r="BB303" i="9"/>
  <c r="BD326" i="9"/>
  <c r="BB281" i="21"/>
  <c r="BB282" i="21" s="1"/>
  <c r="BB283" i="21" s="1"/>
  <c r="BB280" i="27"/>
  <c r="BB281" i="9"/>
  <c r="BE258" i="27"/>
  <c r="BJ235" i="27"/>
  <c r="AD257" i="9"/>
  <c r="AD280" i="9" s="1"/>
  <c r="AI233" i="27"/>
  <c r="AI234" i="21"/>
  <c r="AI234" i="9"/>
  <c r="AD258" i="9" s="1"/>
  <c r="BH324" i="31"/>
  <c r="AJ352" i="20"/>
  <c r="AJ353" i="20" s="1"/>
  <c r="AJ355" i="20" s="1"/>
  <c r="BE346" i="31"/>
  <c r="AQ233" i="31"/>
  <c r="AL257" i="27"/>
  <c r="AQ234" i="27"/>
  <c r="AY349" i="9"/>
  <c r="AU327" i="9"/>
  <c r="AU326" i="27"/>
  <c r="AU327" i="21"/>
  <c r="AU328" i="21" s="1"/>
  <c r="AU329" i="21" s="1"/>
  <c r="AW233" i="31"/>
  <c r="AR257" i="27"/>
  <c r="AW234" i="27"/>
  <c r="BN304" i="9"/>
  <c r="BN303" i="27"/>
  <c r="BN304" i="21"/>
  <c r="BN305" i="21" s="1"/>
  <c r="BN306" i="21" s="1"/>
  <c r="AS259" i="21"/>
  <c r="AX236" i="21"/>
  <c r="AC257" i="9"/>
  <c r="AC280" i="9" s="1"/>
  <c r="AH234" i="9"/>
  <c r="AC258" i="9" s="1"/>
  <c r="AH234" i="21"/>
  <c r="AH233" i="27"/>
  <c r="BN347" i="27"/>
  <c r="BN348" i="21"/>
  <c r="BA256" i="31"/>
  <c r="AI352" i="20"/>
  <c r="AI353" i="20" s="1"/>
  <c r="AI355" i="20" s="1"/>
  <c r="AE303" i="9"/>
  <c r="AG326" i="9"/>
  <c r="AE281" i="9"/>
  <c r="AE280" i="27"/>
  <c r="AE281" i="21"/>
  <c r="AE282" i="21" s="1"/>
  <c r="AE283" i="21" s="1"/>
  <c r="BI279" i="31"/>
  <c r="BE279" i="31"/>
  <c r="BE281" i="31" s="1"/>
  <c r="BE281" i="27"/>
  <c r="BE282" i="27" s="1"/>
  <c r="BG346" i="31"/>
  <c r="AK257" i="27"/>
  <c r="AP233" i="31"/>
  <c r="AP234" i="27"/>
  <c r="AQ326" i="31"/>
  <c r="AQ327" i="31" s="1"/>
  <c r="AQ327" i="27"/>
  <c r="AQ328" i="27" s="1"/>
  <c r="BG279" i="31"/>
  <c r="BG281" i="31" s="1"/>
  <c r="BG281" i="27"/>
  <c r="BG282" i="27" s="1"/>
  <c r="BD363" i="24" l="1"/>
  <c r="BE362" i="24"/>
  <c r="BE355" i="24"/>
  <c r="BK6" i="15"/>
  <c r="BL20" i="15"/>
  <c r="BL21" i="15" s="1"/>
  <c r="BS353" i="21"/>
  <c r="BS355" i="21" s="1"/>
  <c r="BA303" i="9"/>
  <c r="BC326" i="9"/>
  <c r="BA281" i="21"/>
  <c r="BA282" i="21" s="1"/>
  <c r="BA283" i="21" s="1"/>
  <c r="BA280" i="27"/>
  <c r="BA281" i="9"/>
  <c r="AM258" i="21"/>
  <c r="AR235" i="21"/>
  <c r="BK257" i="27"/>
  <c r="BP233" i="31"/>
  <c r="BP234" i="27"/>
  <c r="AW280" i="27"/>
  <c r="AY326" i="9"/>
  <c r="AW303" i="9"/>
  <c r="AW281" i="21"/>
  <c r="AW282" i="21" s="1"/>
  <c r="AW283" i="21" s="1"/>
  <c r="AW281" i="9"/>
  <c r="BK258" i="21"/>
  <c r="BP235" i="21"/>
  <c r="BI258" i="21"/>
  <c r="BN235" i="21"/>
  <c r="BI257" i="27"/>
  <c r="BN233" i="31"/>
  <c r="BN234" i="27"/>
  <c r="AW258" i="21"/>
  <c r="BB235" i="21"/>
  <c r="BM326" i="9"/>
  <c r="BK303" i="9"/>
  <c r="BK281" i="9"/>
  <c r="BK280" i="27"/>
  <c r="BK281" i="21"/>
  <c r="BK282" i="21" s="1"/>
  <c r="BK283" i="21" s="1"/>
  <c r="BI303" i="9"/>
  <c r="BK326" i="9"/>
  <c r="BI280" i="27"/>
  <c r="BI281" i="21"/>
  <c r="BI282" i="21" s="1"/>
  <c r="BI283" i="21" s="1"/>
  <c r="BI281" i="9"/>
  <c r="BD233" i="31"/>
  <c r="AY257" i="27"/>
  <c r="BD234" i="27"/>
  <c r="AW257" i="27"/>
  <c r="BB233" i="31"/>
  <c r="BB234" i="27"/>
  <c r="AU257" i="27"/>
  <c r="AZ233" i="31"/>
  <c r="AZ234" i="27"/>
  <c r="AY258" i="21"/>
  <c r="BD235" i="21"/>
  <c r="AU281" i="21"/>
  <c r="AU282" i="21" s="1"/>
  <c r="AU283" i="21" s="1"/>
  <c r="AU280" i="27"/>
  <c r="AU281" i="9"/>
  <c r="AW326" i="9"/>
  <c r="AU303" i="9"/>
  <c r="BA258" i="21"/>
  <c r="BF235" i="21"/>
  <c r="AR233" i="31"/>
  <c r="AM257" i="27"/>
  <c r="AR234" i="27"/>
  <c r="BA326" i="9"/>
  <c r="AY280" i="27"/>
  <c r="AY281" i="21"/>
  <c r="AY282" i="21" s="1"/>
  <c r="AY283" i="21" s="1"/>
  <c r="AY303" i="9"/>
  <c r="AY281" i="9"/>
  <c r="AU258" i="21"/>
  <c r="AZ235" i="21"/>
  <c r="BF233" i="31"/>
  <c r="BA257" i="27"/>
  <c r="BF234" i="27"/>
  <c r="AO326" i="9"/>
  <c r="AM303" i="9"/>
  <c r="AM280" i="27"/>
  <c r="AM281" i="21"/>
  <c r="AM282" i="21" s="1"/>
  <c r="AM283" i="21" s="1"/>
  <c r="AM281" i="9"/>
  <c r="AQ235" i="27"/>
  <c r="AL258" i="27"/>
  <c r="BF259" i="21"/>
  <c r="BK236" i="21"/>
  <c r="AC258" i="21"/>
  <c r="AH235" i="21"/>
  <c r="BE325" i="31"/>
  <c r="BE327" i="31" s="1"/>
  <c r="BE327" i="27"/>
  <c r="BE328" i="27" s="1"/>
  <c r="BG236" i="21"/>
  <c r="BB259" i="21"/>
  <c r="AL280" i="31"/>
  <c r="AL281" i="31" s="1"/>
  <c r="AL281" i="27"/>
  <c r="AL282" i="27" s="1"/>
  <c r="AP257" i="31"/>
  <c r="AU234" i="31"/>
  <c r="AP258" i="31" s="1"/>
  <c r="BH347" i="31"/>
  <c r="BH258" i="27"/>
  <c r="BM235" i="27"/>
  <c r="AW236" i="21"/>
  <c r="AR259" i="21"/>
  <c r="AE259" i="21"/>
  <c r="AJ236" i="21"/>
  <c r="AZ257" i="31"/>
  <c r="BE234" i="31"/>
  <c r="AZ258" i="31" s="1"/>
  <c r="AT349" i="9"/>
  <c r="AP327" i="9"/>
  <c r="AP326" i="27"/>
  <c r="AP327" i="21"/>
  <c r="AP328" i="21" s="1"/>
  <c r="AP329" i="21" s="1"/>
  <c r="BH280" i="31"/>
  <c r="BH281" i="31" s="1"/>
  <c r="BH281" i="27"/>
  <c r="BH282" i="27" s="1"/>
  <c r="BF258" i="27"/>
  <c r="BK235" i="27"/>
  <c r="AV280" i="31"/>
  <c r="AV281" i="31" s="1"/>
  <c r="AV281" i="27"/>
  <c r="AV282" i="27" s="1"/>
  <c r="BC236" i="21"/>
  <c r="AX259" i="21"/>
  <c r="BD257" i="31"/>
  <c r="BI234" i="31"/>
  <c r="BD258" i="31" s="1"/>
  <c r="AY236" i="21"/>
  <c r="AT259" i="21"/>
  <c r="BC302" i="31"/>
  <c r="BC304" i="31" s="1"/>
  <c r="BC304" i="27"/>
  <c r="BC305" i="27" s="1"/>
  <c r="BM350" i="9"/>
  <c r="BM349" i="21"/>
  <c r="BM351" i="21" s="1"/>
  <c r="BM352" i="21" s="1"/>
  <c r="BM348" i="27"/>
  <c r="Z256" i="31"/>
  <c r="AE234" i="31"/>
  <c r="Z258" i="31" s="1"/>
  <c r="BO236" i="21"/>
  <c r="BJ259" i="21"/>
  <c r="BO349" i="21"/>
  <c r="BO348" i="27"/>
  <c r="AX349" i="9"/>
  <c r="AT327" i="9"/>
  <c r="AT327" i="21"/>
  <c r="AT328" i="21" s="1"/>
  <c r="AT329" i="21" s="1"/>
  <c r="AT326" i="27"/>
  <c r="Z279" i="31"/>
  <c r="Z281" i="31" s="1"/>
  <c r="Z281" i="27"/>
  <c r="Z282" i="27" s="1"/>
  <c r="AE304" i="21"/>
  <c r="AE305" i="21" s="1"/>
  <c r="AE306" i="21" s="1"/>
  <c r="AE304" i="9"/>
  <c r="AE303" i="27"/>
  <c r="AP280" i="31"/>
  <c r="AP281" i="31" s="1"/>
  <c r="AP281" i="27"/>
  <c r="AP282" i="27" s="1"/>
  <c r="BD258" i="27"/>
  <c r="BI235" i="27"/>
  <c r="AR304" i="9"/>
  <c r="AR304" i="21"/>
  <c r="AR305" i="21" s="1"/>
  <c r="AR306" i="21" s="1"/>
  <c r="AR303" i="27"/>
  <c r="AH258" i="21"/>
  <c r="AM235" i="21"/>
  <c r="AD346" i="31"/>
  <c r="AD350" i="31" s="1"/>
  <c r="AD350" i="27"/>
  <c r="AD351" i="27" s="1"/>
  <c r="AK258" i="27"/>
  <c r="AP235" i="27"/>
  <c r="AL257" i="31"/>
  <c r="AQ234" i="31"/>
  <c r="AL258" i="31" s="1"/>
  <c r="AG235" i="27"/>
  <c r="AB258" i="27"/>
  <c r="AP304" i="9"/>
  <c r="AP303" i="27"/>
  <c r="AP304" i="21"/>
  <c r="AP305" i="21" s="1"/>
  <c r="AP306" i="21" s="1"/>
  <c r="BP326" i="31"/>
  <c r="BP327" i="31" s="1"/>
  <c r="BP327" i="27"/>
  <c r="BP328" i="27" s="1"/>
  <c r="AX280" i="31"/>
  <c r="AX281" i="31" s="1"/>
  <c r="AX281" i="27"/>
  <c r="AX282" i="27" s="1"/>
  <c r="AW349" i="31"/>
  <c r="AW350" i="31" s="1"/>
  <c r="AW350" i="27"/>
  <c r="AW351" i="27" s="1"/>
  <c r="BJ347" i="31"/>
  <c r="BL347" i="31"/>
  <c r="BS348" i="31"/>
  <c r="BS350" i="31" s="1"/>
  <c r="BS352" i="31" s="1"/>
  <c r="BS350" i="27"/>
  <c r="BS351" i="27" s="1"/>
  <c r="BS352" i="27" s="1"/>
  <c r="BS354" i="27" s="1"/>
  <c r="AN304" i="9"/>
  <c r="AN304" i="21"/>
  <c r="AN305" i="21" s="1"/>
  <c r="AN306" i="21" s="1"/>
  <c r="AN303" i="27"/>
  <c r="BF257" i="31"/>
  <c r="BK234" i="31"/>
  <c r="BF258" i="31" s="1"/>
  <c r="BB349" i="9"/>
  <c r="AX327" i="9"/>
  <c r="AX327" i="21"/>
  <c r="AX328" i="21" s="1"/>
  <c r="AX329" i="21" s="1"/>
  <c r="AX326" i="27"/>
  <c r="AV258" i="27"/>
  <c r="BA235" i="27"/>
  <c r="AI326" i="31"/>
  <c r="AI327" i="31" s="1"/>
  <c r="AI327" i="27"/>
  <c r="AI328" i="27" s="1"/>
  <c r="BI236" i="21"/>
  <c r="BD259" i="21"/>
  <c r="BG302" i="31"/>
  <c r="BG304" i="31" s="1"/>
  <c r="BG304" i="27"/>
  <c r="BG305" i="27" s="1"/>
  <c r="AK280" i="31"/>
  <c r="AK281" i="31" s="1"/>
  <c r="AK281" i="27"/>
  <c r="AK282" i="27" s="1"/>
  <c r="AH303" i="9"/>
  <c r="AJ326" i="9"/>
  <c r="AH281" i="9"/>
  <c r="AH280" i="27"/>
  <c r="AH281" i="21"/>
  <c r="AH282" i="21" s="1"/>
  <c r="AH283" i="21" s="1"/>
  <c r="AN257" i="31"/>
  <c r="AS234" i="31"/>
  <c r="AN258" i="31" s="1"/>
  <c r="AR258" i="27"/>
  <c r="AW235" i="27"/>
  <c r="AK257" i="31"/>
  <c r="AP234" i="31"/>
  <c r="AK258" i="31" s="1"/>
  <c r="AR257" i="31"/>
  <c r="AW234" i="31"/>
  <c r="AR258" i="31" s="1"/>
  <c r="BB280" i="31"/>
  <c r="BB281" i="31" s="1"/>
  <c r="BB281" i="27"/>
  <c r="BB282" i="27" s="1"/>
  <c r="AB256" i="31"/>
  <c r="AG234" i="31"/>
  <c r="AB258" i="31" s="1"/>
  <c r="AV349" i="9"/>
  <c r="AR327" i="9"/>
  <c r="AR326" i="27"/>
  <c r="AR327" i="21"/>
  <c r="AR328" i="21" s="1"/>
  <c r="AR329" i="21" s="1"/>
  <c r="AL304" i="9"/>
  <c r="AL303" i="27"/>
  <c r="AL304" i="21"/>
  <c r="AL305" i="21" s="1"/>
  <c r="AL306" i="21" s="1"/>
  <c r="BJ280" i="31"/>
  <c r="BJ281" i="31" s="1"/>
  <c r="BJ281" i="27"/>
  <c r="BJ282" i="27" s="1"/>
  <c r="AZ280" i="31"/>
  <c r="AZ281" i="31" s="1"/>
  <c r="AZ281" i="27"/>
  <c r="AZ282" i="27" s="1"/>
  <c r="BH257" i="31"/>
  <c r="BM234" i="31"/>
  <c r="BH258" i="31" s="1"/>
  <c r="AT258" i="27"/>
  <c r="AY235" i="27"/>
  <c r="AK235" i="27"/>
  <c r="AF258" i="27"/>
  <c r="BH304" i="9"/>
  <c r="BH304" i="21"/>
  <c r="BH305" i="21" s="1"/>
  <c r="BH306" i="21" s="1"/>
  <c r="BH303" i="27"/>
  <c r="AV303" i="27"/>
  <c r="AV304" i="9"/>
  <c r="AV304" i="21"/>
  <c r="AV305" i="21" s="1"/>
  <c r="AV306" i="21" s="1"/>
  <c r="AZ259" i="21"/>
  <c r="BE236" i="21"/>
  <c r="BA325" i="31"/>
  <c r="Z302" i="27"/>
  <c r="Z303" i="21"/>
  <c r="Z305" i="21" s="1"/>
  <c r="Z306" i="21" s="1"/>
  <c r="Z353" i="21" s="1"/>
  <c r="Z355" i="21" s="1"/>
  <c r="Z304" i="9"/>
  <c r="Z352" i="9" s="1"/>
  <c r="AY302" i="31"/>
  <c r="BG325" i="31"/>
  <c r="BG327" i="31" s="1"/>
  <c r="BG327" i="27"/>
  <c r="BG328" i="27" s="1"/>
  <c r="AB302" i="27"/>
  <c r="AB303" i="21"/>
  <c r="AB305" i="21" s="1"/>
  <c r="AB306" i="21" s="1"/>
  <c r="AB304" i="9"/>
  <c r="AO350" i="9"/>
  <c r="AO349" i="27"/>
  <c r="AO350" i="21"/>
  <c r="AO351" i="21" s="1"/>
  <c r="AO352" i="21" s="1"/>
  <c r="AE326" i="9"/>
  <c r="AC303" i="9"/>
  <c r="AC281" i="9"/>
  <c r="AC281" i="21"/>
  <c r="AC282" i="21" s="1"/>
  <c r="AC283" i="21" s="1"/>
  <c r="AC280" i="27"/>
  <c r="BI349" i="21"/>
  <c r="BI351" i="21" s="1"/>
  <c r="BI352" i="21" s="1"/>
  <c r="BI348" i="27"/>
  <c r="BI350" i="9"/>
  <c r="AJ235" i="27"/>
  <c r="AE258" i="27"/>
  <c r="BT350" i="9"/>
  <c r="BT352" i="9" s="1"/>
  <c r="BT349" i="27"/>
  <c r="BT350" i="21"/>
  <c r="BT351" i="21" s="1"/>
  <c r="BT352" i="21" s="1"/>
  <c r="BT353" i="21" s="1"/>
  <c r="BT355" i="21" s="1"/>
  <c r="BD349" i="9"/>
  <c r="AZ327" i="9"/>
  <c r="AZ326" i="27"/>
  <c r="AZ327" i="21"/>
  <c r="AZ328" i="21" s="1"/>
  <c r="AZ329" i="21" s="1"/>
  <c r="BA302" i="31"/>
  <c r="AR349" i="9"/>
  <c r="AN327" i="9"/>
  <c r="AN327" i="21"/>
  <c r="AN328" i="21" s="1"/>
  <c r="AN329" i="21" s="1"/>
  <c r="AN326" i="27"/>
  <c r="BC325" i="31"/>
  <c r="BB258" i="27"/>
  <c r="BG235" i="27"/>
  <c r="AF280" i="31"/>
  <c r="AF281" i="31" s="1"/>
  <c r="AF281" i="27"/>
  <c r="AF282" i="27" s="1"/>
  <c r="BD280" i="31"/>
  <c r="BD281" i="31" s="1"/>
  <c r="BD281" i="27"/>
  <c r="BD282" i="27" s="1"/>
  <c r="AT257" i="31"/>
  <c r="AY234" i="31"/>
  <c r="AT258" i="31" s="1"/>
  <c r="AF259" i="21"/>
  <c r="AK236" i="21"/>
  <c r="BN349" i="9"/>
  <c r="BJ327" i="21"/>
  <c r="BJ328" i="21" s="1"/>
  <c r="BJ329" i="21" s="1"/>
  <c r="BJ326" i="27"/>
  <c r="BJ327" i="9"/>
  <c r="AJ258" i="21"/>
  <c r="AO235" i="21"/>
  <c r="BO235" i="27"/>
  <c r="BJ258" i="27"/>
  <c r="BF280" i="31"/>
  <c r="BF281" i="31" s="1"/>
  <c r="BF281" i="27"/>
  <c r="BF282" i="27" s="1"/>
  <c r="AV257" i="31"/>
  <c r="BA234" i="31"/>
  <c r="AV258" i="31" s="1"/>
  <c r="AH347" i="31"/>
  <c r="AM350" i="9"/>
  <c r="AM349" i="27"/>
  <c r="AM350" i="21"/>
  <c r="AM351" i="21" s="1"/>
  <c r="AM352" i="21" s="1"/>
  <c r="AF348" i="9"/>
  <c r="AB327" i="9"/>
  <c r="AB325" i="27"/>
  <c r="Z153" i="34"/>
  <c r="Z156" i="34" s="1"/>
  <c r="Z158" i="34" s="1"/>
  <c r="Z160" i="34" s="1"/>
  <c r="AB326" i="21"/>
  <c r="AB328" i="21" s="1"/>
  <c r="AB329" i="21" s="1"/>
  <c r="AI303" i="31"/>
  <c r="AI304" i="31" s="1"/>
  <c r="AI304" i="27"/>
  <c r="AI305" i="27" s="1"/>
  <c r="AK304" i="9"/>
  <c r="AK304" i="21"/>
  <c r="AK305" i="21" s="1"/>
  <c r="AK306" i="21" s="1"/>
  <c r="AK303" i="27"/>
  <c r="BK349" i="21"/>
  <c r="BK351" i="21" s="1"/>
  <c r="BK352" i="21" s="1"/>
  <c r="BK348" i="27"/>
  <c r="BK350" i="9"/>
  <c r="AT303" i="27"/>
  <c r="AT304" i="21"/>
  <c r="AT305" i="21" s="1"/>
  <c r="AT306" i="21" s="1"/>
  <c r="AT304" i="9"/>
  <c r="AE280" i="31"/>
  <c r="AE281" i="31" s="1"/>
  <c r="AE281" i="27"/>
  <c r="AE282" i="27" s="1"/>
  <c r="AU326" i="31"/>
  <c r="AU327" i="31" s="1"/>
  <c r="AU327" i="27"/>
  <c r="AU328" i="27" s="1"/>
  <c r="AP236" i="21"/>
  <c r="AK259" i="21"/>
  <c r="AX304" i="21"/>
  <c r="AX305" i="21" s="1"/>
  <c r="AX306" i="21" s="1"/>
  <c r="AX303" i="27"/>
  <c r="AX304" i="9"/>
  <c r="AT280" i="31"/>
  <c r="AT281" i="31" s="1"/>
  <c r="AT281" i="27"/>
  <c r="AT282" i="27" s="1"/>
  <c r="BF349" i="9"/>
  <c r="BB326" i="27"/>
  <c r="BB327" i="21"/>
  <c r="BB328" i="21" s="1"/>
  <c r="BB329" i="21" s="1"/>
  <c r="BB327" i="9"/>
  <c r="BB257" i="31"/>
  <c r="BG234" i="31"/>
  <c r="BB258" i="31" s="1"/>
  <c r="BC235" i="27"/>
  <c r="AX258" i="27"/>
  <c r="BJ349" i="9"/>
  <c r="BF326" i="27"/>
  <c r="BF327" i="21"/>
  <c r="BF328" i="21" s="1"/>
  <c r="BF329" i="21" s="1"/>
  <c r="BF327" i="9"/>
  <c r="AF257" i="31"/>
  <c r="AK234" i="31"/>
  <c r="AF258" i="31" s="1"/>
  <c r="AO233" i="31"/>
  <c r="AJ257" i="27"/>
  <c r="AO234" i="27"/>
  <c r="AK326" i="31"/>
  <c r="AK327" i="31" s="1"/>
  <c r="AK327" i="27"/>
  <c r="AK328" i="27" s="1"/>
  <c r="AE236" i="21"/>
  <c r="Z259" i="21"/>
  <c r="BE349" i="21"/>
  <c r="BE348" i="27"/>
  <c r="AR280" i="31"/>
  <c r="AR281" i="31" s="1"/>
  <c r="AR281" i="27"/>
  <c r="AR282" i="27" s="1"/>
  <c r="AQ349" i="9"/>
  <c r="AM327" i="9"/>
  <c r="AM327" i="21"/>
  <c r="AM328" i="21" s="1"/>
  <c r="AM329" i="21" s="1"/>
  <c r="AM326" i="27"/>
  <c r="AU235" i="27"/>
  <c r="AP258" i="27"/>
  <c r="AE235" i="27"/>
  <c r="Z258" i="27"/>
  <c r="AD258" i="21"/>
  <c r="AI235" i="21"/>
  <c r="AE257" i="31"/>
  <c r="AJ234" i="31"/>
  <c r="AE258" i="31" s="1"/>
  <c r="AD257" i="27"/>
  <c r="AI233" i="31"/>
  <c r="AI234" i="27"/>
  <c r="BB303" i="27"/>
  <c r="BB304" i="21"/>
  <c r="BB305" i="21" s="1"/>
  <c r="BB306" i="21" s="1"/>
  <c r="BB304" i="9"/>
  <c r="AA257" i="27"/>
  <c r="AF233" i="31"/>
  <c r="AF234" i="27"/>
  <c r="AL259" i="21"/>
  <c r="AQ236" i="21"/>
  <c r="BJ304" i="9"/>
  <c r="BJ304" i="21"/>
  <c r="BJ305" i="21" s="1"/>
  <c r="BJ306" i="21" s="1"/>
  <c r="BJ303" i="27"/>
  <c r="AZ303" i="27"/>
  <c r="AZ304" i="21"/>
  <c r="AZ305" i="21" s="1"/>
  <c r="AZ306" i="21" s="1"/>
  <c r="AZ304" i="9"/>
  <c r="BG348" i="27"/>
  <c r="BG349" i="21"/>
  <c r="AL349" i="9"/>
  <c r="AH327" i="9"/>
  <c r="AH326" i="27"/>
  <c r="AH327" i="21"/>
  <c r="AH328" i="21" s="1"/>
  <c r="AH329" i="21" s="1"/>
  <c r="AN258" i="27"/>
  <c r="AS235" i="27"/>
  <c r="AX257" i="31"/>
  <c r="BC234" i="31"/>
  <c r="AX258" i="31" s="1"/>
  <c r="BD304" i="21"/>
  <c r="BD305" i="21" s="1"/>
  <c r="BD306" i="21" s="1"/>
  <c r="BD303" i="27"/>
  <c r="BD304" i="9"/>
  <c r="AN280" i="31"/>
  <c r="AN281" i="31" s="1"/>
  <c r="AN281" i="27"/>
  <c r="AN282" i="27" s="1"/>
  <c r="BI302" i="31"/>
  <c r="AB279" i="31"/>
  <c r="AB281" i="31" s="1"/>
  <c r="AB281" i="27"/>
  <c r="AB282" i="27" s="1"/>
  <c r="BJ257" i="31"/>
  <c r="BO234" i="31"/>
  <c r="BJ258" i="31" s="1"/>
  <c r="BF304" i="21"/>
  <c r="BF305" i="21" s="1"/>
  <c r="BF306" i="21" s="1"/>
  <c r="BF303" i="27"/>
  <c r="BF304" i="9"/>
  <c r="AU349" i="31"/>
  <c r="AU350" i="31" s="1"/>
  <c r="AU350" i="27"/>
  <c r="AU351" i="27" s="1"/>
  <c r="BF347" i="31"/>
  <c r="AH233" i="31"/>
  <c r="AC257" i="27"/>
  <c r="AH234" i="27"/>
  <c r="AC326" i="9"/>
  <c r="AA303" i="9"/>
  <c r="AA280" i="27"/>
  <c r="AA281" i="21"/>
  <c r="AA282" i="21" s="1"/>
  <c r="AA283" i="21" s="1"/>
  <c r="AA281" i="9"/>
  <c r="BH349" i="9"/>
  <c r="BD326" i="27"/>
  <c r="BD327" i="21"/>
  <c r="BD328" i="21" s="1"/>
  <c r="BD329" i="21" s="1"/>
  <c r="BD327" i="9"/>
  <c r="AK349" i="9"/>
  <c r="AG327" i="9"/>
  <c r="AG326" i="27"/>
  <c r="AG327" i="21"/>
  <c r="AG328" i="21" s="1"/>
  <c r="AG329" i="21" s="1"/>
  <c r="BN347" i="31"/>
  <c r="BN303" i="31"/>
  <c r="BN304" i="31" s="1"/>
  <c r="BN304" i="27"/>
  <c r="BN305" i="27" s="1"/>
  <c r="AY350" i="9"/>
  <c r="AY349" i="27"/>
  <c r="AY350" i="21"/>
  <c r="AY351" i="21" s="1"/>
  <c r="AY352" i="21" s="1"/>
  <c r="AD303" i="9"/>
  <c r="AF326" i="9"/>
  <c r="AD280" i="27"/>
  <c r="AD281" i="9"/>
  <c r="AD281" i="21"/>
  <c r="AD282" i="21" s="1"/>
  <c r="AD283" i="21" s="1"/>
  <c r="AA258" i="21"/>
  <c r="AF235" i="21"/>
  <c r="AZ349" i="9"/>
  <c r="AV327" i="9"/>
  <c r="AV326" i="27"/>
  <c r="AV327" i="21"/>
  <c r="AV328" i="21" s="1"/>
  <c r="AV329" i="21" s="1"/>
  <c r="BE302" i="31"/>
  <c r="BE304" i="31" s="1"/>
  <c r="BE304" i="27"/>
  <c r="BE305" i="27" s="1"/>
  <c r="AB259" i="21"/>
  <c r="AG236" i="21"/>
  <c r="BP349" i="9"/>
  <c r="BL327" i="9"/>
  <c r="BL327" i="21"/>
  <c r="BL328" i="21" s="1"/>
  <c r="BL329" i="21" s="1"/>
  <c r="BL326" i="27"/>
  <c r="AF303" i="27"/>
  <c r="AF304" i="21"/>
  <c r="AF305" i="21" s="1"/>
  <c r="AF306" i="21" s="1"/>
  <c r="AF304" i="9"/>
  <c r="AP259" i="21"/>
  <c r="AU236" i="21"/>
  <c r="AZ258" i="27"/>
  <c r="BE235" i="27"/>
  <c r="AH348" i="9"/>
  <c r="AD325" i="27"/>
  <c r="AD326" i="21"/>
  <c r="AD328" i="21" s="1"/>
  <c r="AD329" i="21" s="1"/>
  <c r="AD327" i="9"/>
  <c r="AJ303" i="9"/>
  <c r="AL326" i="9"/>
  <c r="AJ281" i="9"/>
  <c r="AJ281" i="21"/>
  <c r="AJ282" i="21" s="1"/>
  <c r="AJ283" i="21" s="1"/>
  <c r="AJ280" i="27"/>
  <c r="AG303" i="31"/>
  <c r="AG304" i="31" s="1"/>
  <c r="AG304" i="27"/>
  <c r="AG305" i="27" s="1"/>
  <c r="BL349" i="9"/>
  <c r="BH326" i="27"/>
  <c r="BH327" i="21"/>
  <c r="BH328" i="21" s="1"/>
  <c r="BH329" i="21" s="1"/>
  <c r="BH327" i="9"/>
  <c r="BI325" i="31"/>
  <c r="BI327" i="31" s="1"/>
  <c r="BI327" i="27"/>
  <c r="BI328" i="27" s="1"/>
  <c r="AS303" i="31"/>
  <c r="AS304" i="31" s="1"/>
  <c r="AS304" i="27"/>
  <c r="AS305" i="27" s="1"/>
  <c r="AV259" i="21"/>
  <c r="BA236" i="21"/>
  <c r="BK325" i="31"/>
  <c r="AE347" i="31"/>
  <c r="AE350" i="31" s="1"/>
  <c r="AE350" i="27"/>
  <c r="AE351" i="27" s="1"/>
  <c r="AS236" i="21"/>
  <c r="AN259" i="21"/>
  <c r="BH259" i="21"/>
  <c r="BM236" i="21"/>
  <c r="AM233" i="31"/>
  <c r="AH257" i="27"/>
  <c r="AM234" i="27"/>
  <c r="BF362" i="24" l="1"/>
  <c r="BF355" i="24"/>
  <c r="BL6" i="15"/>
  <c r="BM20" i="15"/>
  <c r="BM21" i="15" s="1"/>
  <c r="BE363" i="24"/>
  <c r="AB352" i="9"/>
  <c r="AR235" i="27"/>
  <c r="AM258" i="27"/>
  <c r="BK304" i="9"/>
  <c r="BK303" i="27"/>
  <c r="BK304" i="21"/>
  <c r="BK305" i="21" s="1"/>
  <c r="BK306" i="21" s="1"/>
  <c r="BQ349" i="9"/>
  <c r="BM327" i="9"/>
  <c r="BM352" i="9" s="1"/>
  <c r="BM326" i="27"/>
  <c r="BM327" i="21"/>
  <c r="BM328" i="21" s="1"/>
  <c r="BM329" i="21" s="1"/>
  <c r="BM353" i="21" s="1"/>
  <c r="BM355" i="21" s="1"/>
  <c r="AM259" i="21"/>
  <c r="AR236" i="21"/>
  <c r="AU280" i="31"/>
  <c r="AU281" i="31" s="1"/>
  <c r="AU281" i="27"/>
  <c r="AU282" i="27" s="1"/>
  <c r="AM281" i="27"/>
  <c r="AM282" i="27" s="1"/>
  <c r="AM280" i="31"/>
  <c r="AM281" i="31" s="1"/>
  <c r="AM257" i="31"/>
  <c r="AR234" i="31"/>
  <c r="AM258" i="31" s="1"/>
  <c r="BD236" i="21"/>
  <c r="AY259" i="21"/>
  <c r="AW258" i="27"/>
  <c r="BB235" i="27"/>
  <c r="BI280" i="31"/>
  <c r="BI281" i="31" s="1"/>
  <c r="BI281" i="27"/>
  <c r="BI282" i="27" s="1"/>
  <c r="AW259" i="21"/>
  <c r="BB236" i="21"/>
  <c r="AW303" i="27"/>
  <c r="AW304" i="9"/>
  <c r="AW304" i="21"/>
  <c r="AW305" i="21" s="1"/>
  <c r="AW306" i="21" s="1"/>
  <c r="AZ236" i="21"/>
  <c r="AU259" i="21"/>
  <c r="AM304" i="21"/>
  <c r="AM305" i="21" s="1"/>
  <c r="AM306" i="21" s="1"/>
  <c r="AM303" i="27"/>
  <c r="AM304" i="9"/>
  <c r="AM352" i="9" s="1"/>
  <c r="AY303" i="27"/>
  <c r="AY304" i="21"/>
  <c r="AY305" i="21" s="1"/>
  <c r="AY306" i="21" s="1"/>
  <c r="AY304" i="9"/>
  <c r="BA259" i="21"/>
  <c r="BF236" i="21"/>
  <c r="AW257" i="31"/>
  <c r="BB234" i="31"/>
  <c r="AW258" i="31" s="1"/>
  <c r="BO349" i="9"/>
  <c r="BK326" i="27"/>
  <c r="BK327" i="21"/>
  <c r="BK328" i="21" s="1"/>
  <c r="BK329" i="21" s="1"/>
  <c r="BK327" i="9"/>
  <c r="AY327" i="21"/>
  <c r="AY328" i="21" s="1"/>
  <c r="AY329" i="21" s="1"/>
  <c r="AY326" i="27"/>
  <c r="BC349" i="9"/>
  <c r="AY327" i="9"/>
  <c r="AU257" i="31"/>
  <c r="AZ234" i="31"/>
  <c r="AU258" i="31" s="1"/>
  <c r="AB353" i="21"/>
  <c r="AB355" i="21" s="1"/>
  <c r="AO327" i="9"/>
  <c r="AO352" i="9" s="1"/>
  <c r="AO327" i="21"/>
  <c r="AO328" i="21" s="1"/>
  <c r="AO329" i="21" s="1"/>
  <c r="AO326" i="27"/>
  <c r="AS349" i="9"/>
  <c r="BI303" i="27"/>
  <c r="BI304" i="21"/>
  <c r="BI305" i="21" s="1"/>
  <c r="BI306" i="21" s="1"/>
  <c r="BI353" i="21" s="1"/>
  <c r="BI355" i="21" s="1"/>
  <c r="BI304" i="9"/>
  <c r="BI352" i="9" s="1"/>
  <c r="BI259" i="21"/>
  <c r="BN236" i="21"/>
  <c r="AW280" i="31"/>
  <c r="AW281" i="31" s="1"/>
  <c r="AW281" i="27"/>
  <c r="AW282" i="27" s="1"/>
  <c r="BA280" i="31"/>
  <c r="BA281" i="31" s="1"/>
  <c r="BA281" i="27"/>
  <c r="BA282" i="27" s="1"/>
  <c r="BA258" i="27"/>
  <c r="BF235" i="27"/>
  <c r="AY280" i="31"/>
  <c r="AY281" i="31" s="1"/>
  <c r="AY281" i="27"/>
  <c r="AY282" i="27" s="1"/>
  <c r="AU303" i="27"/>
  <c r="AU304" i="9"/>
  <c r="AU352" i="9" s="1"/>
  <c r="AU304" i="21"/>
  <c r="AU305" i="21" s="1"/>
  <c r="AU306" i="21" s="1"/>
  <c r="AU353" i="21" s="1"/>
  <c r="AU355" i="21" s="1"/>
  <c r="BD235" i="27"/>
  <c r="AY258" i="27"/>
  <c r="BP235" i="27"/>
  <c r="BK258" i="27"/>
  <c r="BE349" i="9"/>
  <c r="BA326" i="27"/>
  <c r="BA327" i="21"/>
  <c r="BA328" i="21" s="1"/>
  <c r="BA329" i="21" s="1"/>
  <c r="BA327" i="9"/>
  <c r="AW327" i="9"/>
  <c r="BA349" i="9"/>
  <c r="AW327" i="21"/>
  <c r="AW328" i="21" s="1"/>
  <c r="AW329" i="21" s="1"/>
  <c r="AW326" i="27"/>
  <c r="BK280" i="31"/>
  <c r="BK281" i="31" s="1"/>
  <c r="BK281" i="27"/>
  <c r="BK282" i="27" s="1"/>
  <c r="BN235" i="27"/>
  <c r="BI258" i="27"/>
  <c r="BK259" i="21"/>
  <c r="BP236" i="21"/>
  <c r="BK257" i="31"/>
  <c r="BP234" i="31"/>
  <c r="BK258" i="31" s="1"/>
  <c r="BG349" i="9"/>
  <c r="BC326" i="27"/>
  <c r="BC327" i="21"/>
  <c r="BC328" i="21" s="1"/>
  <c r="BC329" i="21" s="1"/>
  <c r="BC327" i="9"/>
  <c r="BA257" i="31"/>
  <c r="BF234" i="31"/>
  <c r="BA258" i="31" s="1"/>
  <c r="AZ235" i="27"/>
  <c r="AU258" i="27"/>
  <c r="AY257" i="31"/>
  <c r="BD234" i="31"/>
  <c r="AY258" i="31" s="1"/>
  <c r="BI257" i="31"/>
  <c r="BN234" i="31"/>
  <c r="BI258" i="31" s="1"/>
  <c r="BA304" i="21"/>
  <c r="BA305" i="21" s="1"/>
  <c r="BA306" i="21" s="1"/>
  <c r="BA303" i="27"/>
  <c r="BA304" i="9"/>
  <c r="AN326" i="31"/>
  <c r="AN327" i="31" s="1"/>
  <c r="AN327" i="27"/>
  <c r="AN328" i="27" s="1"/>
  <c r="AR303" i="31"/>
  <c r="AR304" i="31" s="1"/>
  <c r="AR304" i="27"/>
  <c r="AR305" i="27" s="1"/>
  <c r="AP349" i="9"/>
  <c r="AL327" i="9"/>
  <c r="AL326" i="27"/>
  <c r="AL327" i="21"/>
  <c r="AL328" i="21" s="1"/>
  <c r="AL329" i="21" s="1"/>
  <c r="BL326" i="31"/>
  <c r="BL327" i="31" s="1"/>
  <c r="BL327" i="27"/>
  <c r="BL328" i="27" s="1"/>
  <c r="AD280" i="31"/>
  <c r="AD281" i="31" s="1"/>
  <c r="AD281" i="27"/>
  <c r="AD282" i="27" s="1"/>
  <c r="BD326" i="31"/>
  <c r="BD327" i="31" s="1"/>
  <c r="BD327" i="27"/>
  <c r="BD328" i="27" s="1"/>
  <c r="AL350" i="9"/>
  <c r="AL350" i="21"/>
  <c r="AL351" i="21" s="1"/>
  <c r="AL352" i="21" s="1"/>
  <c r="AL349" i="27"/>
  <c r="BJ303" i="31"/>
  <c r="BJ304" i="31" s="1"/>
  <c r="BJ304" i="27"/>
  <c r="BJ305" i="27" s="1"/>
  <c r="BF326" i="31"/>
  <c r="BF327" i="31" s="1"/>
  <c r="BF327" i="27"/>
  <c r="BF328" i="27" s="1"/>
  <c r="BB326" i="31"/>
  <c r="BB327" i="31" s="1"/>
  <c r="BB327" i="27"/>
  <c r="BB328" i="27" s="1"/>
  <c r="AM349" i="31"/>
  <c r="AM350" i="31" s="1"/>
  <c r="AM350" i="27"/>
  <c r="AM351" i="27" s="1"/>
  <c r="BD350" i="9"/>
  <c r="BD352" i="9" s="1"/>
  <c r="BD349" i="27"/>
  <c r="BD350" i="21"/>
  <c r="BD351" i="21" s="1"/>
  <c r="BD352" i="21" s="1"/>
  <c r="AI349" i="9"/>
  <c r="AE327" i="9"/>
  <c r="AE352" i="9" s="1"/>
  <c r="AE326" i="27"/>
  <c r="AE327" i="21"/>
  <c r="AE328" i="21" s="1"/>
  <c r="AE329" i="21" s="1"/>
  <c r="AE353" i="21" s="1"/>
  <c r="AE355" i="21" s="1"/>
  <c r="AP326" i="31"/>
  <c r="AP327" i="31" s="1"/>
  <c r="AP327" i="27"/>
  <c r="AP328" i="27" s="1"/>
  <c r="BH303" i="31"/>
  <c r="BH304" i="31" s="1"/>
  <c r="BH304" i="27"/>
  <c r="BH305" i="27" s="1"/>
  <c r="AN303" i="31"/>
  <c r="AN304" i="31" s="1"/>
  <c r="AN304" i="27"/>
  <c r="AN305" i="27" s="1"/>
  <c r="BO348" i="31"/>
  <c r="BH326" i="31"/>
  <c r="BH327" i="31" s="1"/>
  <c r="BH327" i="27"/>
  <c r="BH328" i="27" s="1"/>
  <c r="AJ304" i="9"/>
  <c r="AJ304" i="21"/>
  <c r="AJ305" i="21" s="1"/>
  <c r="AJ306" i="21" s="1"/>
  <c r="AJ303" i="27"/>
  <c r="AV326" i="31"/>
  <c r="AV327" i="31" s="1"/>
  <c r="AV327" i="27"/>
  <c r="AV328" i="27" s="1"/>
  <c r="AJ349" i="9"/>
  <c r="AF327" i="9"/>
  <c r="AF327" i="21"/>
  <c r="AF328" i="21" s="1"/>
  <c r="AF329" i="21" s="1"/>
  <c r="AF326" i="27"/>
  <c r="BH350" i="21"/>
  <c r="BH351" i="21" s="1"/>
  <c r="BH352" i="21" s="1"/>
  <c r="BH353" i="21" s="1"/>
  <c r="BH355" i="21" s="1"/>
  <c r="BH349" i="27"/>
  <c r="BH350" i="9"/>
  <c r="BH352" i="9" s="1"/>
  <c r="AC257" i="31"/>
  <c r="AH234" i="31"/>
  <c r="AC258" i="31" s="1"/>
  <c r="BF303" i="31"/>
  <c r="BF304" i="31" s="1"/>
  <c r="BF304" i="27"/>
  <c r="BF305" i="27" s="1"/>
  <c r="AJ258" i="27"/>
  <c r="AO235" i="27"/>
  <c r="BJ350" i="9"/>
  <c r="BJ352" i="9" s="1"/>
  <c r="BJ350" i="21"/>
  <c r="BJ351" i="21" s="1"/>
  <c r="BJ352" i="21" s="1"/>
  <c r="BJ353" i="21" s="1"/>
  <c r="BJ355" i="21" s="1"/>
  <c r="BJ349" i="27"/>
  <c r="BF350" i="21"/>
  <c r="BF351" i="21" s="1"/>
  <c r="BF352" i="21" s="1"/>
  <c r="BF349" i="27"/>
  <c r="BF350" i="9"/>
  <c r="BF352" i="9" s="1"/>
  <c r="AT303" i="31"/>
  <c r="AT304" i="31" s="1"/>
  <c r="AT304" i="27"/>
  <c r="AT305" i="27" s="1"/>
  <c r="BI348" i="31"/>
  <c r="BI350" i="31" s="1"/>
  <c r="BI350" i="27"/>
  <c r="BI351" i="27" s="1"/>
  <c r="AX326" i="31"/>
  <c r="AX327" i="31" s="1"/>
  <c r="AX327" i="27"/>
  <c r="AX328" i="27" s="1"/>
  <c r="AC258" i="27"/>
  <c r="AH235" i="27"/>
  <c r="AO236" i="21"/>
  <c r="AJ259" i="21"/>
  <c r="AR350" i="9"/>
  <c r="AR352" i="9" s="1"/>
  <c r="AR350" i="21"/>
  <c r="AR351" i="21" s="1"/>
  <c r="AR352" i="21" s="1"/>
  <c r="AR349" i="27"/>
  <c r="BT350" i="27"/>
  <c r="BT351" i="27" s="1"/>
  <c r="BT352" i="27" s="1"/>
  <c r="BT354" i="27" s="1"/>
  <c r="BT349" i="31"/>
  <c r="BT350" i="31" s="1"/>
  <c r="BT352" i="31" s="1"/>
  <c r="AO349" i="31"/>
  <c r="AO350" i="31" s="1"/>
  <c r="AO350" i="27"/>
  <c r="AO351" i="27" s="1"/>
  <c r="AR326" i="31"/>
  <c r="AR327" i="31" s="1"/>
  <c r="AR327" i="27"/>
  <c r="AR328" i="27" s="1"/>
  <c r="AP303" i="31"/>
  <c r="AP304" i="31" s="1"/>
  <c r="AP304" i="27"/>
  <c r="AP305" i="27" s="1"/>
  <c r="AT350" i="9"/>
  <c r="AT352" i="9" s="1"/>
  <c r="AT350" i="21"/>
  <c r="AT351" i="21" s="1"/>
  <c r="AT352" i="21" s="1"/>
  <c r="AT353" i="21" s="1"/>
  <c r="AT355" i="21" s="1"/>
  <c r="AT349" i="27"/>
  <c r="AH257" i="31"/>
  <c r="AM234" i="31"/>
  <c r="AH258" i="31" s="1"/>
  <c r="AA257" i="31"/>
  <c r="AF234" i="31"/>
  <c r="AA258" i="31" s="1"/>
  <c r="BN350" i="9"/>
  <c r="BN352" i="9" s="1"/>
  <c r="BN350" i="21"/>
  <c r="BN351" i="21" s="1"/>
  <c r="BN352" i="21" s="1"/>
  <c r="BN349" i="27"/>
  <c r="AC304" i="9"/>
  <c r="AC304" i="21"/>
  <c r="AC305" i="21" s="1"/>
  <c r="AC306" i="21" s="1"/>
  <c r="AC303" i="27"/>
  <c r="BL350" i="21"/>
  <c r="BL351" i="21" s="1"/>
  <c r="BL352" i="21" s="1"/>
  <c r="BL353" i="21" s="1"/>
  <c r="BL355" i="21" s="1"/>
  <c r="BL349" i="27"/>
  <c r="BL350" i="9"/>
  <c r="BL352" i="9" s="1"/>
  <c r="AD303" i="27"/>
  <c r="AD304" i="9"/>
  <c r="AD352" i="9" s="1"/>
  <c r="AD304" i="21"/>
  <c r="AD305" i="21" s="1"/>
  <c r="AD306" i="21" s="1"/>
  <c r="AD353" i="21" s="1"/>
  <c r="AD355" i="21" s="1"/>
  <c r="AI236" i="21"/>
  <c r="AD259" i="21"/>
  <c r="BP350" i="9"/>
  <c r="BP352" i="9" s="1"/>
  <c r="BP350" i="21"/>
  <c r="BP351" i="21" s="1"/>
  <c r="BP352" i="21" s="1"/>
  <c r="BP349" i="27"/>
  <c r="AZ350" i="9"/>
  <c r="AZ352" i="9" s="1"/>
  <c r="AZ349" i="27"/>
  <c r="AZ350" i="21"/>
  <c r="AZ351" i="21" s="1"/>
  <c r="AZ352" i="21" s="1"/>
  <c r="AG326" i="31"/>
  <c r="AG327" i="31" s="1"/>
  <c r="AG327" i="27"/>
  <c r="AG328" i="27" s="1"/>
  <c r="BG348" i="31"/>
  <c r="BB303" i="31"/>
  <c r="BB304" i="31" s="1"/>
  <c r="BB304" i="27"/>
  <c r="BB305" i="27" s="1"/>
  <c r="AM326" i="31"/>
  <c r="AM327" i="31" s="1"/>
  <c r="AM327" i="27"/>
  <c r="AM328" i="27" s="1"/>
  <c r="BE348" i="31"/>
  <c r="AJ257" i="31"/>
  <c r="AO234" i="31"/>
  <c r="AJ258" i="31" s="1"/>
  <c r="BK348" i="31"/>
  <c r="BK350" i="31" s="1"/>
  <c r="BK350" i="27"/>
  <c r="BK351" i="27" s="1"/>
  <c r="AH280" i="31"/>
  <c r="AH281" i="31" s="1"/>
  <c r="AH281" i="27"/>
  <c r="AH282" i="27" s="1"/>
  <c r="AT326" i="31"/>
  <c r="AT327" i="31" s="1"/>
  <c r="AT327" i="27"/>
  <c r="AT328" i="27" s="1"/>
  <c r="AH236" i="21"/>
  <c r="AC259" i="21"/>
  <c r="AD325" i="31"/>
  <c r="AD327" i="31" s="1"/>
  <c r="AD327" i="27"/>
  <c r="AD328" i="27" s="1"/>
  <c r="AI235" i="27"/>
  <c r="AD258" i="27"/>
  <c r="AB325" i="31"/>
  <c r="AB327" i="31" s="1"/>
  <c r="AB327" i="27"/>
  <c r="AB328" i="27" s="1"/>
  <c r="AC280" i="31"/>
  <c r="AC281" i="31" s="1"/>
  <c r="AC281" i="27"/>
  <c r="AC282" i="27" s="1"/>
  <c r="AV350" i="9"/>
  <c r="AV352" i="9" s="1"/>
  <c r="AV349" i="27"/>
  <c r="AV350" i="21"/>
  <c r="AV351" i="21" s="1"/>
  <c r="AV352" i="21" s="1"/>
  <c r="AV353" i="21" s="1"/>
  <c r="AV355" i="21" s="1"/>
  <c r="BB350" i="9"/>
  <c r="BB352" i="9" s="1"/>
  <c r="BB349" i="27"/>
  <c r="BB350" i="21"/>
  <c r="BB351" i="21" s="1"/>
  <c r="BB352" i="21" s="1"/>
  <c r="AY349" i="31"/>
  <c r="AY350" i="31" s="1"/>
  <c r="AY350" i="27"/>
  <c r="AY351" i="27" s="1"/>
  <c r="AH348" i="27"/>
  <c r="AH349" i="21"/>
  <c r="AH351" i="21" s="1"/>
  <c r="AH352" i="21" s="1"/>
  <c r="AH350" i="9"/>
  <c r="AK350" i="9"/>
  <c r="AK352" i="9" s="1"/>
  <c r="AK349" i="27"/>
  <c r="AK350" i="21"/>
  <c r="AK351" i="21" s="1"/>
  <c r="AK352" i="21" s="1"/>
  <c r="AK353" i="21" s="1"/>
  <c r="AK355" i="21" s="1"/>
  <c r="BD303" i="31"/>
  <c r="BD304" i="31" s="1"/>
  <c r="BD304" i="27"/>
  <c r="BD305" i="27" s="1"/>
  <c r="AN349" i="9"/>
  <c r="AJ327" i="9"/>
  <c r="AJ327" i="21"/>
  <c r="AJ328" i="21" s="1"/>
  <c r="AJ329" i="21" s="1"/>
  <c r="AJ326" i="27"/>
  <c r="AM236" i="21"/>
  <c r="AH259" i="21"/>
  <c r="AF303" i="31"/>
  <c r="AF304" i="31" s="1"/>
  <c r="AF304" i="27"/>
  <c r="AF305" i="27" s="1"/>
  <c r="AA259" i="21"/>
  <c r="AF236" i="21"/>
  <c r="AA280" i="31"/>
  <c r="AA281" i="31" s="1"/>
  <c r="AA281" i="27"/>
  <c r="AA282" i="27" s="1"/>
  <c r="AM235" i="27"/>
  <c r="AH258" i="27"/>
  <c r="AJ280" i="31"/>
  <c r="AJ281" i="31" s="1"/>
  <c r="AJ281" i="27"/>
  <c r="AJ282" i="27" s="1"/>
  <c r="AA304" i="9"/>
  <c r="AA352" i="9" s="1"/>
  <c r="AA303" i="27"/>
  <c r="AA304" i="21"/>
  <c r="AA305" i="21" s="1"/>
  <c r="AA306" i="21" s="1"/>
  <c r="AA353" i="21" s="1"/>
  <c r="AA355" i="21" s="1"/>
  <c r="AD257" i="31"/>
  <c r="AI234" i="31"/>
  <c r="AD258" i="31" s="1"/>
  <c r="AK303" i="31"/>
  <c r="AK304" i="31" s="1"/>
  <c r="AK304" i="27"/>
  <c r="AK305" i="27" s="1"/>
  <c r="BJ326" i="31"/>
  <c r="BJ327" i="31" s="1"/>
  <c r="BJ327" i="27"/>
  <c r="BJ328" i="27" s="1"/>
  <c r="AG349" i="9"/>
  <c r="AC327" i="9"/>
  <c r="AC327" i="21"/>
  <c r="AC328" i="21" s="1"/>
  <c r="AC329" i="21" s="1"/>
  <c r="AC326" i="27"/>
  <c r="AA154" i="34"/>
  <c r="AA156" i="34" s="1"/>
  <c r="AA158" i="34" s="1"/>
  <c r="AA160" i="34" s="1"/>
  <c r="AH326" i="31"/>
  <c r="AH327" i="31" s="1"/>
  <c r="AH327" i="27"/>
  <c r="AH328" i="27" s="1"/>
  <c r="AZ303" i="31"/>
  <c r="AZ304" i="31" s="1"/>
  <c r="AZ304" i="27"/>
  <c r="AZ305" i="27" s="1"/>
  <c r="AA258" i="27"/>
  <c r="AF235" i="27"/>
  <c r="AQ350" i="9"/>
  <c r="AQ352" i="9" s="1"/>
  <c r="AQ350" i="21"/>
  <c r="AQ351" i="21" s="1"/>
  <c r="AQ352" i="21" s="1"/>
  <c r="AQ353" i="21" s="1"/>
  <c r="AQ355" i="21" s="1"/>
  <c r="AQ349" i="27"/>
  <c r="AX303" i="31"/>
  <c r="AX304" i="31" s="1"/>
  <c r="AX304" i="27"/>
  <c r="AX305" i="27" s="1"/>
  <c r="AF350" i="9"/>
  <c r="AF349" i="21"/>
  <c r="AF351" i="21" s="1"/>
  <c r="AF352" i="21" s="1"/>
  <c r="AF348" i="27"/>
  <c r="AZ326" i="31"/>
  <c r="AZ327" i="31" s="1"/>
  <c r="AZ327" i="27"/>
  <c r="AZ328" i="27" s="1"/>
  <c r="AB302" i="31"/>
  <c r="AB304" i="31" s="1"/>
  <c r="AB304" i="27"/>
  <c r="AB305" i="27" s="1"/>
  <c r="Z302" i="31"/>
  <c r="Z304" i="31" s="1"/>
  <c r="Z352" i="31" s="1"/>
  <c r="Z354" i="31" s="1"/>
  <c r="Z356" i="31" s="1"/>
  <c r="Z357" i="31" s="1"/>
  <c r="Z304" i="27"/>
  <c r="Z305" i="27" s="1"/>
  <c r="Z352" i="27" s="1"/>
  <c r="Z354" i="27" s="1"/>
  <c r="AV303" i="31"/>
  <c r="AV304" i="31" s="1"/>
  <c r="AV304" i="27"/>
  <c r="AV305" i="27" s="1"/>
  <c r="AL303" i="31"/>
  <c r="AL304" i="31" s="1"/>
  <c r="AL304" i="27"/>
  <c r="AL305" i="27" s="1"/>
  <c r="AH304" i="9"/>
  <c r="AH304" i="21"/>
  <c r="AH305" i="21" s="1"/>
  <c r="AH306" i="21" s="1"/>
  <c r="AH303" i="27"/>
  <c r="AE303" i="31"/>
  <c r="AE304" i="31" s="1"/>
  <c r="AE304" i="27"/>
  <c r="AE305" i="27" s="1"/>
  <c r="AX350" i="9"/>
  <c r="AX352" i="9" s="1"/>
  <c r="AX350" i="21"/>
  <c r="AX351" i="21" s="1"/>
  <c r="AX352" i="21" s="1"/>
  <c r="AX353" i="21" s="1"/>
  <c r="AX355" i="21" s="1"/>
  <c r="AX349" i="27"/>
  <c r="BM348" i="31"/>
  <c r="BM350" i="31" s="1"/>
  <c r="BM350" i="27"/>
  <c r="BM351" i="27" s="1"/>
  <c r="BG362" i="24" l="1"/>
  <c r="BG355" i="24"/>
  <c r="BM6" i="15"/>
  <c r="BN20" i="15"/>
  <c r="BN21" i="15" s="1"/>
  <c r="BF363" i="24"/>
  <c r="AL353" i="21"/>
  <c r="AL355" i="21" s="1"/>
  <c r="AR353" i="21"/>
  <c r="AR355" i="21" s="1"/>
  <c r="AF352" i="9"/>
  <c r="AW352" i="9"/>
  <c r="BK352" i="9"/>
  <c r="BD353" i="21"/>
  <c r="BD355" i="21" s="1"/>
  <c r="BP353" i="21"/>
  <c r="BP355" i="21" s="1"/>
  <c r="AZ353" i="21"/>
  <c r="AZ355" i="21" s="1"/>
  <c r="AY352" i="9"/>
  <c r="BB353" i="21"/>
  <c r="BB355" i="21" s="1"/>
  <c r="AO353" i="21"/>
  <c r="AO355" i="21" s="1"/>
  <c r="BN353" i="21"/>
  <c r="BN355" i="21" s="1"/>
  <c r="AY353" i="21"/>
  <c r="AY355" i="21" s="1"/>
  <c r="AC353" i="21"/>
  <c r="AC355" i="21" s="1"/>
  <c r="BK353" i="21"/>
  <c r="BK355" i="21" s="1"/>
  <c r="AB352" i="27"/>
  <c r="AB354" i="27" s="1"/>
  <c r="AM353" i="21"/>
  <c r="AM355" i="21" s="1"/>
  <c r="AL352" i="9"/>
  <c r="BA303" i="31"/>
  <c r="BA304" i="31" s="1"/>
  <c r="BA304" i="27"/>
  <c r="BA305" i="27" s="1"/>
  <c r="BG350" i="21"/>
  <c r="BG351" i="21" s="1"/>
  <c r="BG352" i="21" s="1"/>
  <c r="BG353" i="21" s="1"/>
  <c r="BG355" i="21" s="1"/>
  <c r="BG349" i="27"/>
  <c r="BG350" i="9"/>
  <c r="BG352" i="9" s="1"/>
  <c r="BE349" i="27"/>
  <c r="BE350" i="21"/>
  <c r="BE351" i="21" s="1"/>
  <c r="BE352" i="21" s="1"/>
  <c r="BE353" i="21" s="1"/>
  <c r="BE355" i="21" s="1"/>
  <c r="BE350" i="9"/>
  <c r="BE352" i="9" s="1"/>
  <c r="AW326" i="31"/>
  <c r="AW327" i="31" s="1"/>
  <c r="AW327" i="27"/>
  <c r="AW328" i="27" s="1"/>
  <c r="BI303" i="31"/>
  <c r="BI304" i="31" s="1"/>
  <c r="BI352" i="31" s="1"/>
  <c r="BI304" i="27"/>
  <c r="BI305" i="27" s="1"/>
  <c r="BI352" i="27" s="1"/>
  <c r="BI354" i="27" s="1"/>
  <c r="BK303" i="31"/>
  <c r="BK304" i="31" s="1"/>
  <c r="BK304" i="27"/>
  <c r="BK305" i="27" s="1"/>
  <c r="AY326" i="31"/>
  <c r="AY327" i="31" s="1"/>
  <c r="AY327" i="27"/>
  <c r="AY328" i="27" s="1"/>
  <c r="AS350" i="9"/>
  <c r="AS352" i="9" s="1"/>
  <c r="AS349" i="27"/>
  <c r="AS350" i="21"/>
  <c r="AS351" i="21" s="1"/>
  <c r="AS352" i="21" s="1"/>
  <c r="AS353" i="21" s="1"/>
  <c r="AS355" i="21" s="1"/>
  <c r="AW353" i="21"/>
  <c r="AW355" i="21" s="1"/>
  <c r="BM326" i="31"/>
  <c r="BM327" i="31" s="1"/>
  <c r="BM352" i="31" s="1"/>
  <c r="BM327" i="27"/>
  <c r="BM328" i="27" s="1"/>
  <c r="BM352" i="27" s="1"/>
  <c r="BM354" i="27" s="1"/>
  <c r="BA326" i="31"/>
  <c r="BA327" i="31" s="1"/>
  <c r="BA327" i="27"/>
  <c r="BA328" i="27" s="1"/>
  <c r="BA350" i="9"/>
  <c r="BA352" i="9" s="1"/>
  <c r="BA349" i="27"/>
  <c r="BA350" i="21"/>
  <c r="BA351" i="21" s="1"/>
  <c r="BA352" i="21" s="1"/>
  <c r="BA353" i="21" s="1"/>
  <c r="BA355" i="21" s="1"/>
  <c r="AU303" i="31"/>
  <c r="AU304" i="31" s="1"/>
  <c r="AU352" i="31" s="1"/>
  <c r="AU304" i="27"/>
  <c r="AU305" i="27" s="1"/>
  <c r="AU352" i="27" s="1"/>
  <c r="AU354" i="27" s="1"/>
  <c r="AO327" i="27"/>
  <c r="AO328" i="27" s="1"/>
  <c r="AO352" i="27" s="1"/>
  <c r="AO354" i="27" s="1"/>
  <c r="AO326" i="31"/>
  <c r="AO327" i="31" s="1"/>
  <c r="AO352" i="31" s="1"/>
  <c r="BK326" i="31"/>
  <c r="BK327" i="31" s="1"/>
  <c r="BK327" i="27"/>
  <c r="BK328" i="27" s="1"/>
  <c r="AY303" i="31"/>
  <c r="AY304" i="31" s="1"/>
  <c r="AY304" i="27"/>
  <c r="AY305" i="27" s="1"/>
  <c r="BO349" i="27"/>
  <c r="BO350" i="21"/>
  <c r="BO351" i="21" s="1"/>
  <c r="BO352" i="21" s="1"/>
  <c r="BO353" i="21" s="1"/>
  <c r="BO355" i="21" s="1"/>
  <c r="BO350" i="9"/>
  <c r="BO352" i="9" s="1"/>
  <c r="AW303" i="31"/>
  <c r="AW304" i="31" s="1"/>
  <c r="AW304" i="27"/>
  <c r="AW305" i="27" s="1"/>
  <c r="BQ349" i="27"/>
  <c r="BQ350" i="9"/>
  <c r="BQ352" i="9" s="1"/>
  <c r="BQ350" i="21"/>
  <c r="BQ351" i="21" s="1"/>
  <c r="BQ352" i="21" s="1"/>
  <c r="BQ353" i="21" s="1"/>
  <c r="BQ355" i="21" s="1"/>
  <c r="AM303" i="31"/>
  <c r="AM304" i="31" s="1"/>
  <c r="AM352" i="31" s="1"/>
  <c r="AM304" i="27"/>
  <c r="AM305" i="27" s="1"/>
  <c r="AM352" i="27" s="1"/>
  <c r="AM354" i="27" s="1"/>
  <c r="BC326" i="31"/>
  <c r="BC327" i="31" s="1"/>
  <c r="BC327" i="27"/>
  <c r="BC328" i="27" s="1"/>
  <c r="BF353" i="21"/>
  <c r="BF355" i="21" s="1"/>
  <c r="BC350" i="21"/>
  <c r="BC351" i="21" s="1"/>
  <c r="BC352" i="21" s="1"/>
  <c r="BC353" i="21" s="1"/>
  <c r="BC355" i="21" s="1"/>
  <c r="BC349" i="27"/>
  <c r="BC350" i="9"/>
  <c r="BC352" i="9" s="1"/>
  <c r="AT349" i="31"/>
  <c r="AT350" i="31" s="1"/>
  <c r="AT352" i="31" s="1"/>
  <c r="AT350" i="27"/>
  <c r="AT351" i="27" s="1"/>
  <c r="AT352" i="27" s="1"/>
  <c r="AT354" i="27" s="1"/>
  <c r="AJ350" i="9"/>
  <c r="AJ352" i="9" s="1"/>
  <c r="AJ349" i="27"/>
  <c r="AJ350" i="21"/>
  <c r="AJ351" i="21" s="1"/>
  <c r="AJ352" i="21" s="1"/>
  <c r="AJ353" i="21" s="1"/>
  <c r="AJ355" i="21" s="1"/>
  <c r="BN349" i="31"/>
  <c r="BN350" i="31" s="1"/>
  <c r="BN352" i="31" s="1"/>
  <c r="BN350" i="27"/>
  <c r="BN351" i="27" s="1"/>
  <c r="BN352" i="27" s="1"/>
  <c r="BN354" i="27" s="1"/>
  <c r="AJ326" i="31"/>
  <c r="AJ327" i="31" s="1"/>
  <c r="AJ327" i="27"/>
  <c r="AJ328" i="27" s="1"/>
  <c r="AD303" i="31"/>
  <c r="AD304" i="31" s="1"/>
  <c r="AD352" i="31" s="1"/>
  <c r="AD304" i="27"/>
  <c r="AD305" i="27" s="1"/>
  <c r="AD352" i="27" s="1"/>
  <c r="AD354" i="27" s="1"/>
  <c r="BH349" i="31"/>
  <c r="BH350" i="31" s="1"/>
  <c r="BH352" i="31" s="1"/>
  <c r="BH350" i="27"/>
  <c r="BH351" i="27" s="1"/>
  <c r="BH352" i="27" s="1"/>
  <c r="BH354" i="27" s="1"/>
  <c r="AL349" i="31"/>
  <c r="AL350" i="31" s="1"/>
  <c r="AL350" i="27"/>
  <c r="AL351" i="27" s="1"/>
  <c r="BD349" i="31"/>
  <c r="BD350" i="31" s="1"/>
  <c r="BD352" i="31" s="1"/>
  <c r="BD350" i="27"/>
  <c r="BD351" i="27" s="1"/>
  <c r="BD352" i="27" s="1"/>
  <c r="BD354" i="27" s="1"/>
  <c r="AQ349" i="31"/>
  <c r="AQ350" i="31" s="1"/>
  <c r="AQ352" i="31" s="1"/>
  <c r="AQ350" i="27"/>
  <c r="AQ351" i="27" s="1"/>
  <c r="AQ352" i="27" s="1"/>
  <c r="AQ354" i="27" s="1"/>
  <c r="AA303" i="31"/>
  <c r="AA304" i="31" s="1"/>
  <c r="AA352" i="31" s="1"/>
  <c r="AA304" i="27"/>
  <c r="AA305" i="27" s="1"/>
  <c r="AA352" i="27" s="1"/>
  <c r="AA354" i="27" s="1"/>
  <c r="AH352" i="9"/>
  <c r="BB349" i="31"/>
  <c r="BB350" i="31" s="1"/>
  <c r="BB352" i="31" s="1"/>
  <c r="BB350" i="27"/>
  <c r="BB351" i="27" s="1"/>
  <c r="BB352" i="27" s="1"/>
  <c r="BB354" i="27" s="1"/>
  <c r="AB352" i="31"/>
  <c r="BP349" i="31"/>
  <c r="BP350" i="31" s="1"/>
  <c r="BP352" i="31" s="1"/>
  <c r="BP350" i="27"/>
  <c r="BP351" i="27" s="1"/>
  <c r="BP352" i="27" s="1"/>
  <c r="BP354" i="27" s="1"/>
  <c r="AR349" i="31"/>
  <c r="AR350" i="31" s="1"/>
  <c r="AR352" i="31" s="1"/>
  <c r="AR350" i="27"/>
  <c r="AR351" i="27" s="1"/>
  <c r="AR352" i="27" s="1"/>
  <c r="AR354" i="27" s="1"/>
  <c r="AJ303" i="31"/>
  <c r="AJ304" i="31" s="1"/>
  <c r="AJ304" i="27"/>
  <c r="AJ305" i="27" s="1"/>
  <c r="AH353" i="21"/>
  <c r="AH355" i="21" s="1"/>
  <c r="BL349" i="31"/>
  <c r="BL350" i="31" s="1"/>
  <c r="BL352" i="31" s="1"/>
  <c r="BL350" i="27"/>
  <c r="BL351" i="27" s="1"/>
  <c r="BL352" i="27" s="1"/>
  <c r="BL354" i="27" s="1"/>
  <c r="AE326" i="31"/>
  <c r="AE327" i="31" s="1"/>
  <c r="AE352" i="31" s="1"/>
  <c r="AE327" i="27"/>
  <c r="AE328" i="27" s="1"/>
  <c r="AE352" i="27" s="1"/>
  <c r="AE354" i="27" s="1"/>
  <c r="AL326" i="31"/>
  <c r="AL327" i="31" s="1"/>
  <c r="AL327" i="27"/>
  <c r="AL328" i="27" s="1"/>
  <c r="AX349" i="31"/>
  <c r="AX350" i="31" s="1"/>
  <c r="AX352" i="31" s="1"/>
  <c r="AX350" i="27"/>
  <c r="AX351" i="27" s="1"/>
  <c r="AX352" i="27" s="1"/>
  <c r="AX354" i="27" s="1"/>
  <c r="AK349" i="31"/>
  <c r="AK350" i="31" s="1"/>
  <c r="AK352" i="31" s="1"/>
  <c r="AK350" i="27"/>
  <c r="AK351" i="27" s="1"/>
  <c r="AK352" i="27" s="1"/>
  <c r="AK354" i="27" s="1"/>
  <c r="AZ349" i="31"/>
  <c r="AZ350" i="31" s="1"/>
  <c r="AZ352" i="31" s="1"/>
  <c r="AZ350" i="27"/>
  <c r="AZ351" i="27" s="1"/>
  <c r="AZ352" i="27" s="1"/>
  <c r="AZ354" i="27" s="1"/>
  <c r="AC326" i="31"/>
  <c r="AC327" i="31" s="1"/>
  <c r="AC327" i="27"/>
  <c r="AC328" i="27" s="1"/>
  <c r="AN350" i="9"/>
  <c r="AN352" i="9" s="1"/>
  <c r="AN349" i="27"/>
  <c r="AN350" i="21"/>
  <c r="AN351" i="21" s="1"/>
  <c r="AN352" i="21" s="1"/>
  <c r="AN353" i="21" s="1"/>
  <c r="AN355" i="21" s="1"/>
  <c r="AH348" i="31"/>
  <c r="AH350" i="31" s="1"/>
  <c r="AH350" i="27"/>
  <c r="AH351" i="27" s="1"/>
  <c r="AF326" i="31"/>
  <c r="AF327" i="31" s="1"/>
  <c r="AF327" i="27"/>
  <c r="AF328" i="27" s="1"/>
  <c r="AG350" i="9"/>
  <c r="AG352" i="9" s="1"/>
  <c r="AG350" i="21"/>
  <c r="AG351" i="21" s="1"/>
  <c r="AG352" i="21" s="1"/>
  <c r="AG353" i="21" s="1"/>
  <c r="AG355" i="21" s="1"/>
  <c r="AG349" i="27"/>
  <c r="AF348" i="31"/>
  <c r="AF350" i="31" s="1"/>
  <c r="AF350" i="27"/>
  <c r="AF351" i="27" s="1"/>
  <c r="AF353" i="21"/>
  <c r="AF355" i="21" s="1"/>
  <c r="AV349" i="31"/>
  <c r="AV350" i="31" s="1"/>
  <c r="AV352" i="31" s="1"/>
  <c r="AV350" i="27"/>
  <c r="AV351" i="27" s="1"/>
  <c r="AV352" i="27" s="1"/>
  <c r="AV354" i="27" s="1"/>
  <c r="AC303" i="31"/>
  <c r="AC304" i="31" s="1"/>
  <c r="AC304" i="27"/>
  <c r="AC305" i="27" s="1"/>
  <c r="BF349" i="31"/>
  <c r="BF350" i="31" s="1"/>
  <c r="BF352" i="31" s="1"/>
  <c r="BF350" i="27"/>
  <c r="BF351" i="27" s="1"/>
  <c r="BF352" i="27" s="1"/>
  <c r="BF354" i="27" s="1"/>
  <c r="AI350" i="9"/>
  <c r="AI352" i="9" s="1"/>
  <c r="AI349" i="27"/>
  <c r="AI350" i="21"/>
  <c r="AI351" i="21" s="1"/>
  <c r="AI352" i="21" s="1"/>
  <c r="AI353" i="21" s="1"/>
  <c r="AI355" i="21" s="1"/>
  <c r="AP350" i="9"/>
  <c r="AP352" i="9" s="1"/>
  <c r="AP349" i="27"/>
  <c r="AP350" i="21"/>
  <c r="AP351" i="21" s="1"/>
  <c r="AP352" i="21" s="1"/>
  <c r="AP353" i="21" s="1"/>
  <c r="AP355" i="21" s="1"/>
  <c r="AH303" i="31"/>
  <c r="AH304" i="31" s="1"/>
  <c r="AH304" i="27"/>
  <c r="AH305" i="27" s="1"/>
  <c r="BJ349" i="31"/>
  <c r="BJ350" i="31" s="1"/>
  <c r="BJ352" i="31" s="1"/>
  <c r="BJ350" i="27"/>
  <c r="BJ351" i="27" s="1"/>
  <c r="BJ352" i="27" s="1"/>
  <c r="BJ354" i="27" s="1"/>
  <c r="AC352" i="9"/>
  <c r="BH362" i="24" l="1"/>
  <c r="BH363" i="24" s="1"/>
  <c r="BH355" i="24"/>
  <c r="BN6" i="15"/>
  <c r="BP20" i="15" s="1"/>
  <c r="BP21" i="15" s="1"/>
  <c r="BO20" i="15"/>
  <c r="BO21" i="15" s="1"/>
  <c r="BG363" i="24"/>
  <c r="AC352" i="27"/>
  <c r="AC354" i="27" s="1"/>
  <c r="AY352" i="27"/>
  <c r="AY354" i="27" s="1"/>
  <c r="AH352" i="27"/>
  <c r="AH354" i="27" s="1"/>
  <c r="AY352" i="31"/>
  <c r="BK352" i="31"/>
  <c r="BK352" i="27"/>
  <c r="BK354" i="27" s="1"/>
  <c r="BO349" i="31"/>
  <c r="BO350" i="31" s="1"/>
  <c r="BO352" i="31" s="1"/>
  <c r="BO350" i="27"/>
  <c r="BO351" i="27" s="1"/>
  <c r="BO352" i="27" s="1"/>
  <c r="BO354" i="27" s="1"/>
  <c r="AW352" i="31"/>
  <c r="BA349" i="31"/>
  <c r="BA350" i="31" s="1"/>
  <c r="BA352" i="31" s="1"/>
  <c r="BA350" i="27"/>
  <c r="BA351" i="27" s="1"/>
  <c r="BA352" i="27" s="1"/>
  <c r="BA354" i="27" s="1"/>
  <c r="BQ349" i="31"/>
  <c r="BQ350" i="31" s="1"/>
  <c r="BQ352" i="31" s="1"/>
  <c r="BQ350" i="27"/>
  <c r="BQ351" i="27" s="1"/>
  <c r="BQ352" i="27" s="1"/>
  <c r="BQ354" i="27" s="1"/>
  <c r="AF352" i="27"/>
  <c r="AF354" i="27" s="1"/>
  <c r="BC350" i="27"/>
  <c r="BC351" i="27" s="1"/>
  <c r="BC352" i="27" s="1"/>
  <c r="BC354" i="27" s="1"/>
  <c r="BC349" i="31"/>
  <c r="BC350" i="31" s="1"/>
  <c r="BC352" i="31" s="1"/>
  <c r="AW352" i="27"/>
  <c r="AW354" i="27" s="1"/>
  <c r="AS350" i="27"/>
  <c r="AS351" i="27" s="1"/>
  <c r="AS352" i="27" s="1"/>
  <c r="AS354" i="27" s="1"/>
  <c r="AS349" i="31"/>
  <c r="AS350" i="31" s="1"/>
  <c r="AS352" i="31" s="1"/>
  <c r="BE349" i="31"/>
  <c r="BE350" i="31" s="1"/>
  <c r="BE352" i="31" s="1"/>
  <c r="BE350" i="27"/>
  <c r="BE351" i="27" s="1"/>
  <c r="BE352" i="27" s="1"/>
  <c r="BE354" i="27" s="1"/>
  <c r="BG349" i="31"/>
  <c r="BG350" i="31" s="1"/>
  <c r="BG352" i="31" s="1"/>
  <c r="BG350" i="27"/>
  <c r="BG351" i="27" s="1"/>
  <c r="BG352" i="27" s="1"/>
  <c r="BG354" i="27" s="1"/>
  <c r="AP349" i="31"/>
  <c r="AP350" i="31" s="1"/>
  <c r="AP352" i="31" s="1"/>
  <c r="AP350" i="27"/>
  <c r="AP351" i="27" s="1"/>
  <c r="AP352" i="27" s="1"/>
  <c r="AP354" i="27" s="1"/>
  <c r="AN349" i="31"/>
  <c r="AN350" i="31" s="1"/>
  <c r="AN352" i="31" s="1"/>
  <c r="AN350" i="27"/>
  <c r="AN351" i="27" s="1"/>
  <c r="AN352" i="27" s="1"/>
  <c r="AN354" i="27" s="1"/>
  <c r="AI349" i="31"/>
  <c r="AI350" i="31" s="1"/>
  <c r="AI352" i="31" s="1"/>
  <c r="AI350" i="27"/>
  <c r="AI351" i="27" s="1"/>
  <c r="AI352" i="27" s="1"/>
  <c r="AI354" i="27" s="1"/>
  <c r="AC352" i="31"/>
  <c r="AF352" i="31"/>
  <c r="AL352" i="27"/>
  <c r="AL354" i="27" s="1"/>
  <c r="AJ349" i="31"/>
  <c r="AJ350" i="31" s="1"/>
  <c r="AJ352" i="31" s="1"/>
  <c r="AJ350" i="27"/>
  <c r="AJ351" i="27" s="1"/>
  <c r="AJ352" i="27" s="1"/>
  <c r="AJ354" i="27" s="1"/>
  <c r="AG349" i="31"/>
  <c r="AG350" i="31" s="1"/>
  <c r="AG352" i="31" s="1"/>
  <c r="AG350" i="27"/>
  <c r="AG351" i="27" s="1"/>
  <c r="AG352" i="27" s="1"/>
  <c r="AG354" i="27" s="1"/>
  <c r="AH352" i="31"/>
  <c r="AL352" i="31"/>
  <c r="BI362" i="24" l="1"/>
  <c r="BI363" i="24" s="1"/>
  <c r="BI355" i="24"/>
  <c r="BJ355" i="24"/>
  <c r="BJ362" i="24"/>
  <c r="AA354" i="31"/>
  <c r="AA356" i="31" s="1"/>
  <c r="AA357" i="31" s="1"/>
  <c r="AA370" i="24" l="1"/>
  <c r="AA357" i="24"/>
  <c r="BJ363" i="24"/>
  <c r="C367" i="24"/>
  <c r="C375" i="24" l="1"/>
  <c r="AA7" i="19"/>
  <c r="AA11" i="19" s="1"/>
  <c r="C17" i="19" s="1"/>
  <c r="AA371" i="24"/>
  <c r="C365" i="24"/>
  <c r="C366" i="24"/>
  <c r="C19" i="19" l="1"/>
  <c r="C373" i="24"/>
  <c r="C374" i="24"/>
  <c r="C21"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Lincoln</author>
  </authors>
  <commentList>
    <comment ref="B6" authorId="0" shapeId="0" xr:uid="{00000000-0006-0000-0400-000001000000}">
      <text>
        <r>
          <rPr>
            <b/>
            <sz val="9"/>
            <color indexed="81"/>
            <rFont val="Tahoma"/>
            <family val="2"/>
          </rPr>
          <t>Lincoln:</t>
        </r>
        <r>
          <rPr>
            <sz val="9"/>
            <color indexed="81"/>
            <rFont val="Tahoma"/>
            <family val="2"/>
          </rPr>
          <t xml:space="preserve">
Cohort 1 is the 88 6th grade students who don't become 7th grade students in 2017 </t>
        </r>
      </text>
    </comment>
    <comment ref="B7" authorId="0" shapeId="0" xr:uid="{00000000-0006-0000-0400-000002000000}">
      <text>
        <r>
          <rPr>
            <b/>
            <sz val="9"/>
            <color indexed="81"/>
            <rFont val="Tahoma"/>
            <family val="2"/>
          </rPr>
          <t>Lincoln:</t>
        </r>
        <r>
          <rPr>
            <sz val="9"/>
            <color indexed="81"/>
            <rFont val="Tahoma"/>
            <family val="2"/>
          </rPr>
          <t xml:space="preserve">
Cohort 2 is the 88 6th grade students who don't become 7th grade students in 2018, etc.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tc={375EF36F-F767-4B53-A327-324A880369FA}</author>
  </authors>
  <commentList>
    <comment ref="B372" authorId="0" shapeId="0" xr:uid="{375EF36F-F767-4B53-A327-324A880369FA}">
      <text>
        <t>[Threaded comment]
Your version of Excel allows you to read this threaded comment; however, any edits to it will get removed if the file is opened in a newer version of Excel. Learn more: https://go.microsoft.com/fwlink/?linkid=870924
Comment:
    Highlighted section is a check on different abbreviations of benefit streams.</t>
      </text>
    </comment>
  </commentList>
</comments>
</file>

<file path=xl/sharedStrings.xml><?xml version="1.0" encoding="utf-8"?>
<sst xmlns="http://schemas.openxmlformats.org/spreadsheetml/2006/main" count="4258" uniqueCount="767">
  <si>
    <t>Georgia II: Improved Learning Environment Infrastructure Activity (ILEI) CBA Model</t>
  </si>
  <si>
    <t>Last updated:   11/06/2024</t>
  </si>
  <si>
    <t>PROJECT NAME</t>
  </si>
  <si>
    <t>Improving General Education Quality Project</t>
  </si>
  <si>
    <t>Improved Learning Environment Infrastructure Activity (ILEI)</t>
  </si>
  <si>
    <t>SPREADSHEET VERSION</t>
  </si>
  <si>
    <t>Closeout Economic Rate of Return (ERR)</t>
  </si>
  <si>
    <t>AMOUNT OF MCC FUNDS</t>
  </si>
  <si>
    <t>$ 55 million for ILEI Activity (not including CIF)</t>
  </si>
  <si>
    <t>PROJECT DESCRIPTION</t>
  </si>
  <si>
    <t xml:space="preserve">The objective of the Improving General Education Quality Project was to improve general education quality in Georgia through infrastructure enhancements to the physical learning environment in schools, training for educators and school managers, and support to national and international education assessments. The ILEI Activity sought to rehabilitate dilapidated school facilities, upgrade utilities such as heating, electrical, water supply, and sanitation systems, and provide science laboratories and basic equipment to 91 Georgian public schools. </t>
  </si>
  <si>
    <t>BENEFIT STREAMS INCLUDED IN ERR</t>
  </si>
  <si>
    <t>Increased secondary school completion rates and transition rates due to improved school environment and increased incomes for with-Project students who graduate and become employed.</t>
  </si>
  <si>
    <r>
      <t xml:space="preserve">COSTS INCLUDED IN ERR </t>
    </r>
    <r>
      <rPr>
        <sz val="14"/>
        <rFont val="Calibri"/>
        <family val="2"/>
        <scheme val="minor"/>
      </rPr>
      <t>(OTHER THAN COSTS BOURNE BY MCC)</t>
    </r>
  </si>
  <si>
    <t>Government of Georgia (GoG) Country Contribution ($11.8 million), post-Compact annual operations and maintenance (O&amp;M) costs</t>
  </si>
  <si>
    <t>ESTIMATED ERR AND TIMELINE</t>
  </si>
  <si>
    <t>6.8% over 10 cohorts of students tracked for their working lives (40 years in labor force)</t>
  </si>
  <si>
    <t>ESTIMATED ORIGINAL ERR (AT TIME OF INITIAL INVESTMENT DECISION)</t>
  </si>
  <si>
    <t xml:space="preserve">ESTIMATED REVISED-EIF ERR (UPDATED AT TIME OF ENTRY INTO FORCE)  </t>
  </si>
  <si>
    <t>PROBABILITY ERR&gt;10%</t>
  </si>
  <si>
    <t>NPV USING 10% DISCOUNT RATE</t>
  </si>
  <si>
    <t xml:space="preserve">BENEFICIARY COUNT </t>
  </si>
  <si>
    <t>ORIGINAL BENEFICIARY COUNT (AT TIME OF INITIAL INVESTMENT DECISION)</t>
  </si>
  <si>
    <t xml:space="preserve">REVISED-EIF BENEFICIARY COUNT (UPDATED AT TIME OF ENTRY INTO FORCE)  </t>
  </si>
  <si>
    <t>BENEFICIARY DESCRIPTION</t>
  </si>
  <si>
    <t>Direct beneficiaries are graduates of with-Project schools who become employed; total beneficiaries reported above equal direct beneficiaries multiplied by the average household size in Georgia, which is 3.4.</t>
  </si>
  <si>
    <t>Table of Contents</t>
  </si>
  <si>
    <t>Intervention Description</t>
  </si>
  <si>
    <t>One should read this worksheet first, as it offers a summary of the project, a list of components, and states the economic rationale for the project.</t>
  </si>
  <si>
    <t>Cost Benefit Summary</t>
  </si>
  <si>
    <t>This worksheet presents the ERR associated with the ILEI Activity.</t>
  </si>
  <si>
    <t>Sensitivity Analysis</t>
  </si>
  <si>
    <t>This worksheet presents key parameters and their sensitivity ranges.</t>
  </si>
  <si>
    <t>Cost Summary</t>
  </si>
  <si>
    <t>This worksheet presents Activity-specific costs during the five-year Compact term and annual O&amp;M costs assumed to accrue post-Compact to sustain the investment. The "Compact Financials" worksheet provides Compact-level costs and is the source for the Activity-level costs on this worksheet.</t>
  </si>
  <si>
    <t>Cost and Benefit Parameters</t>
  </si>
  <si>
    <t>This worksheet contains key model parameters used in ERR estimation and sensitivity analysis. The "Mincers" worksheet contains additional model parameters specifically related to returns to completing various levels of education. The "Sensitivity Analysis" worksheet summarizes all parameters used in the "Cost and Benefit Parameters" and "Mincers" worksheets that are part of the sensitivity analysis. The " MCA Report" worksheet presents the full results of a Monte Carlo analysis (MCA) using Crystal Ball.</t>
  </si>
  <si>
    <t xml:space="preserve">Beneficiaries </t>
  </si>
  <si>
    <t>This worksheet presents the beneficiary count of the project using number of program graduates and average household size in Georgia.</t>
  </si>
  <si>
    <t>Project Logic</t>
  </si>
  <si>
    <t>This worksheet details the underlying project logic, at the time the CBA model was completed.</t>
  </si>
  <si>
    <t>MCA Report</t>
  </si>
  <si>
    <t>This worksheet details the results of the Monte Carlo analysis (MCA)</t>
  </si>
  <si>
    <t>Mincers</t>
  </si>
  <si>
    <t>Results of Mincer regressions that estimate the wage premium associated with completion of various levels of education in Georgia.</t>
  </si>
  <si>
    <t>Cohorts</t>
  </si>
  <si>
    <t>Income</t>
  </si>
  <si>
    <t>The "Income_Counterfactual (CF)_LessOM" and "Income_WithProject (WP)_LessOM" worksheets use the cohorts data, Mincers income stream data, and other parameters to compare income streams for counterfactual (without-project) students (over a working life for 10 cohorts) and with-project students. Differential income for with-project students is the monetized benefit of the CBA model; total income for both counterfactual and with-project students is adjusted to consider the probability of employment (by education completion) in Georgia. Additional income worksheets are provided in this CBA only to populate the income worksheets for the "Less O&amp;M" scenario that is considered the relevant case for the CBA model and official ERR.</t>
  </si>
  <si>
    <t>Student Number EMIS 2019-2020</t>
  </si>
  <si>
    <t>Provides data on the number of students enrolled in and graduating from Georgian secondary schools. This is used to assess reach of the ILEI Activity and determine the appropriate student cohort size</t>
  </si>
  <si>
    <t>Compact Financials</t>
  </si>
  <si>
    <t>The worksheet provides the entire Georgia II Compact budget, and demonstrates the calculations used to determine what percent of the M&amp;E and program admin costs to attribute to this Activity.</t>
  </si>
  <si>
    <t>Exchange Rate</t>
  </si>
  <si>
    <t>This worksheet provides Georgian Central Bank data used for currency conversion (USD to GEL and vice versa) in the CBA model. Note that these are nominal exchange rates that are converted to real exchange rates using inflation data in the following worksheet.</t>
  </si>
  <si>
    <t>Inflation Rate</t>
  </si>
  <si>
    <t>This worksheet provides IMF data used for conversion of costs and benefits (in both USD to GEL) from nominal to real in the CBA model. The base year for conversion is 2013.</t>
  </si>
  <si>
    <t>References</t>
  </si>
  <si>
    <t>This is the official ERR calculated using a Monte Carlo simulation, and thus may not match the ERR calculated within this workbook.</t>
  </si>
  <si>
    <t xml:space="preserve">See 'Intervention Description' worksheet for more details on changes in beneficiary counts between model versions. </t>
  </si>
  <si>
    <t>Georgia II: Improving General Education Quality Project</t>
  </si>
  <si>
    <t>Activity Description</t>
  </si>
  <si>
    <t xml:space="preserve">Most Georgian public schools were built during the Soviet era and were not properly operated or maintained. Aside from emergency repairs and partial refurbishments, much-needed large-scale repairs and new school construction had also been neglected and under-funded, especially since Georgia regained independence in 1991. Prolonged periods of insufficient maintenance and neglect resulted in school facilities that were in poor physical condition and adversely affecting student attendance, learning, and educational outcomes. The Improved Learning Environment Infrastructure Activity aimed to rectify key aspects of the learning environment. These aspects included but were not limited to: heating, indoor air quality, and adequate lighting. At the school level, interventions undertaken through the Compact to address these issues included: full interior and exterior rehabilitation of classroom and support buildings; new or significant upgrades to utilities such as electricity, domestic water and wastewater; and new laboratory classrooms. </t>
  </si>
  <si>
    <t>Designs to increase student health and safety in rehabilitated schools complied with domestic regulation and international good practice. A root cause of the poor quality of school infrastructure was the absence of any significant, systematic operations and maintenance program in Georgia. Thus, the Improved Learning Environment Infrastructure Activity included an Operations and Maintenance (O&amp;M) component. This component developed a national school O&amp;M framework plan, established a dedicated national budget line for school O&amp;M, conducted comprehensive inspections of most school buildings, developed software to plan and manage school O&amp;M and minor repairs, designed and executed urgent repairs in two municipalities, and trained key personnel on school O&amp;M good practices.</t>
  </si>
  <si>
    <t>The Improved Learning Environment Infrastructure Activity:</t>
  </si>
  <si>
    <t xml:space="preserve">·       Rehabilitated 91 schools across the country, </t>
  </si>
  <si>
    <t>·       Introduced science laboratory classrooms and equipment in 91 schools, and</t>
  </si>
  <si>
    <t>·       Provided data, information, and planning to improve school operations and maintenance practices for all public schools in Georgia.</t>
  </si>
  <si>
    <t>The government and MCC identified schools to be targeted for rehabilitation using a formula that prioritized schools outside of the capital, Tbilisi, according to their physical condition (dilapidated physical infrastructure), social vulnerability (higher proportion of socially vulnerable students), number of students enrolled, and utilization rate.</t>
  </si>
  <si>
    <t>During the final two years of the Compact, the Government of Georgia started to implement decentralization reforms that resulted in ambiguity of institutional roles and responsibilities for school O&amp;M. Due to MCC engineers' assessment of the O&amp;M funds that the Government of Georgia would provide for the with-project schools post-Compact, assumptions about infrastructure investment sustainability were revised; as a result, the CBA model assumes only 10 cohorts of beneficiaries, compared to the standard 20-cohort assumption in MCC education CBA models.</t>
  </si>
  <si>
    <t>Economic Rationale</t>
  </si>
  <si>
    <t>Model Changes from Investment Decision to Closeout</t>
  </si>
  <si>
    <t>Original Model to Entry Into Force Model (EIF)</t>
  </si>
  <si>
    <t>MCC presented the original economic rate of return (ERR) estimates for an investment decision in November 2012 and April 2013. This data was later revised after the compact entered into force (EIF). At that time, the estimated ERR for the Improved Learning Environment Infrastructure (ILEI) Activity increased from 8 percent to 10 percent. This change was due to the use of more recent data from the Georgian Integrated Household Survey indicating that the employment rate, calculated as the share of the working age population engaged in either formal or informal employment, was higher than originally estimated. The higher estimated employment rate increased the projected future earnings for students studying in schools rehabilitated under the compact.</t>
  </si>
  <si>
    <t xml:space="preserve">Entry Into Force (EIF) Model to Closeout Model </t>
  </si>
  <si>
    <t xml:space="preserve">The economic logic underpinning the investment decision and EIF cost-benefit analysis (CBA) models used to calculate the ILEI Activity ERR remains largely the same in the compact closure CBA model. However, updated data based on CBA model peer review, evaluation reports, and new information on Government of Georgia Operations &amp; Maintenance commitments resulted in a reduction of the closeout ERR to 6.8%. The closeout ERR decreased from earlier estimates in part because of updated data on baseline graduation and transition rates, which were higher than initially thought. Updated data shows nearly universal completion from lower secondary school, which leaves little room for improvement among students who would not have completed 9th grade without the project. 
The largest change in assumptions in the ILEI closeout CBA model reflects updated estimates on GoG commitments to post-compact O&amp;M. This resulted in an assumption of a reduced project life, where benefits in the CBA model extend to only 10 cohorts of students instead of 20. While this reduced the number of beneficiaries by half, it did not significantly affect the ERR since the reduction in the benefits is offset by the reductions in O&amp;M costs. Additionally, the beneficiary definition changed from participants in the EIF model to graduates of with-project schools in the closeout. The average household size in Georgia also decreased. </t>
  </si>
  <si>
    <t>This worksheet summarizes the analysis to estimate the ERR and the Net Present Value (NPV) using a discount rate of 10%, which is the threshold rate typically used at MCC for decision making. The costs pull from the “Financials Compact” worksheet. The benefits pull from supporting worksheets “Income_Counterfactual” and “Income_WithProject.” This worksheet provides the final, total ILEI Activity costs by including all costs incurred to reach the intended outcomes of the Activity.</t>
  </si>
  <si>
    <t>Compact Year</t>
  </si>
  <si>
    <t>Year</t>
  </si>
  <si>
    <t>Benefits (Incremental Earnings - 10 cohorts only)</t>
  </si>
  <si>
    <t xml:space="preserve">Costs </t>
  </si>
  <si>
    <t>O&amp;M (Reduced to 0.1%)</t>
  </si>
  <si>
    <t>Costs with O&amp;M</t>
  </si>
  <si>
    <t xml:space="preserve">NET BENEFITS </t>
  </si>
  <si>
    <t xml:space="preserve">Summary of Results </t>
  </si>
  <si>
    <t>5,6,7</t>
  </si>
  <si>
    <t>ERR (Crystal Ball) - Official ERR to Report</t>
  </si>
  <si>
    <t>PV of Benefits</t>
  </si>
  <si>
    <t>PV of Costs</t>
  </si>
  <si>
    <t>Net Present Value</t>
  </si>
  <si>
    <t>Discount Rate</t>
  </si>
  <si>
    <t>Notes</t>
  </si>
  <si>
    <t>A Compact year is selected as the relevant time period because expenses began to be incurred at EIF (start of Compact year 1), and because Compact year time period of July-June roughly aligns with the Georgian school year period of September-June. Here, the year 2014 refers to July 2014-June 2015.</t>
  </si>
  <si>
    <t>Benefits - more students completing secondary education and more secondary completers transitioning to higher education - begin in 2017, the year that Phase 1 schools were finished so that students spend at least a full year in a rehabilitated school before graduating. Earnings premiums come from (1) Mincer regression estimates of incomes by educational attainment level; and (2) differential probabilities of employment by educational attainment. Phase 2 school benefits start in 2018 and Phase 3 school benefits start in 2019. Benefits are calculated for 10 cohorts for this reduced O&amp;M scenario, the primary scenario for the CBA model, where lifetime earnings differentials (40 years of employment assumed) are the main benefit.</t>
  </si>
  <si>
    <t>This "With Reduced O&amp;M" scenario reflects a lower Government of Georgia commitment to O&amp;M spending post-Compact (as compared to the 3% standard O&amp;M costs typically applied to MCC infrastructure models). MCC engineers suggest that reduced O&amp;M would cut the life of the school rehabilitation investment in half: to 10 years.</t>
  </si>
  <si>
    <t>This net benefit stream aims to correct for a mathematical error in calculating the ERR caused by the MIRR function in Excel when benefits extend well beyond costs. This 'abbreviated' version calculates the NPV of the benefits from year 26 to 46 in year 25 to shorten the flow of net benefits, which provides a more accurate estimate of the ERR using the MIRR function. This should provide an estimate that better reflects the reality laid out in the CBA model and, as such, it used for reporting.</t>
  </si>
  <si>
    <t>Note: Official ERR calculated using a Monte Carlo simulation and may not match the ERR calculated by this worksheet.</t>
  </si>
  <si>
    <t xml:space="preserve">See "MCA Report" worksheet for full sensitivity analysis results; see "Sensitivity Analysis" worksheet for additional details on variables included and distributions. </t>
  </si>
  <si>
    <t>The ERR differs from the STAR report and previous closeout model because the additional lifetime income of 4 cohorts from the Phase Three Graduate from Grade 12 education level were incorrectly left out of the counterfactual in the previous estimate.</t>
  </si>
  <si>
    <t>Georgia II: Improving General Education Quality Project - Sensitivity Analysis</t>
  </si>
  <si>
    <t>Description</t>
  </si>
  <si>
    <t>This worksheet includes two main types of sensitivity analysis. (1) The first is a one-at-a-time sensitivity analysis, summarized in Table 1: Critical Variables. This table illustrates the impact on the ERR if changes occur to one key variable while holding all other variables constant at their base value, i.e., the value used in the CBA model. The table begins by listing aggregate variables for total costs and total benefits and continues with parameters at their lowest level of detail to better understand how the ERR would be impacted if that specific parameter changed.  Column 3 provides the parameter value used in the CBA model (base value), followed by the plausible range for that parameter in Column 5. The results of the sensitivity analysis are provided in Columns 6 - 8.  Column 6 shows the critical value for each parameter beyond which the ERR would fall below the 10% hurdle rate. The columns that follow report the value of a parameter and the related ERR estimate if the parameter value was decreased by 20% (Columns 7) or increased by 20% (Columns 8) in comparison to its base value.  A footnote will be provided if the analysis in Columns 6-8 needs to be adjusted for a specific parameter, particularly if the 20% change in either direction is not within the plausible range of the parameter. Lastly, Columns 9 and 10 provide information related to referencing other worksheets in the CBA model, additional context, key notes on linkages with other benefit streams, data limitations, etc. The information in the last column will differ by CBA model.</t>
  </si>
  <si>
    <t xml:space="preserve">(2) The second sensitivity analysis included in this worksheet examines how movement in more than one variable at the same time would have a compound impact on the ERR. MCC uses the software Crystal Ball to complete Monte Carlo analysis (MCA), which runs up to 10,000 simulations by varying key parameters identified for inclusion in that analysis, in order to estimate the potential ERR outcomes. In general, this approach to sensitivity analysis does not rely on a precise point estimate for a given parameter and this may better reflect reality where certainty in parameter estimates is limited. The analysis produces a distribution of potential ERR outcomes with related summary statistics that are useful for better understanding the potential cost effectiveness of the investment.  The Official ERR reported by MCC is typically the mean ERR that results from this analysis, with a note included if the economist recommends using the median, or reverting to the ERR from the base case CBA model. Distribution assumptions used for sensitivity analysis are listed in column 10 of Table 1. The results of the MCA are depicted below Table 1, with distributions of at least the ERR and NPV, but may also include the present value of benefits and/or present value of costs. </t>
  </si>
  <si>
    <t>Table 1. Critical Values</t>
  </si>
  <si>
    <t>(1)</t>
  </si>
  <si>
    <t>(2)</t>
  </si>
  <si>
    <t>(3)</t>
  </si>
  <si>
    <t>(4)</t>
  </si>
  <si>
    <t>(5)</t>
  </si>
  <si>
    <t>(6)</t>
  </si>
  <si>
    <t>(7)</t>
  </si>
  <si>
    <t>(8)</t>
  </si>
  <si>
    <t>(9)</t>
  </si>
  <si>
    <t>(10)</t>
  </si>
  <si>
    <t xml:space="preserve">Parameter Type </t>
  </si>
  <si>
    <t>Key Parameters and Assumptions</t>
  </si>
  <si>
    <t>Used in Model (base value)</t>
  </si>
  <si>
    <t>Unit</t>
  </si>
  <si>
    <t xml:space="preserve">Plausible Range </t>
  </si>
  <si>
    <t>Parameter value when ERR becomes &lt; 10%</t>
  </si>
  <si>
    <t>ERR when parameter 20% less than base value</t>
  </si>
  <si>
    <t>ERR when parameter 20% higher than base value</t>
  </si>
  <si>
    <t>Source/Note</t>
  </si>
  <si>
    <t>Sensitivity Analysis Details (e.g., distribution)</t>
  </si>
  <si>
    <t xml:space="preserve">Cost </t>
  </si>
  <si>
    <t>Total actual costs, as percentage of estimated costs</t>
  </si>
  <si>
    <t>%</t>
  </si>
  <si>
    <t>N/A</t>
  </si>
  <si>
    <t>Cost Benefit Summary!C17:P17</t>
  </si>
  <si>
    <t xml:space="preserve">Benefit </t>
  </si>
  <si>
    <t>Total actual benefits, as a percentage of estimated benefits</t>
  </si>
  <si>
    <t>Cost Benefit Summary!C12:AA12</t>
  </si>
  <si>
    <t>Annual O&amp;M expense as share of capital stock value - reduced</t>
  </si>
  <si>
    <t>0.0-0.15</t>
  </si>
  <si>
    <t>Cost &amp; Benefit Parameters!C3</t>
  </si>
  <si>
    <t>Min extreme distribution with range 0.0-0.15</t>
  </si>
  <si>
    <t>Increase in 12th grade completion rate, with-project schools</t>
  </si>
  <si>
    <t>0-20</t>
  </si>
  <si>
    <t>Cost &amp; Benefit Parameters!C6</t>
  </si>
  <si>
    <t>Triangular distribution with range 0-20</t>
  </si>
  <si>
    <t>Increase in TVET transition rate, with-project schools</t>
  </si>
  <si>
    <t>0-21</t>
  </si>
  <si>
    <t>Cost &amp; Benefit Parameters!C7</t>
  </si>
  <si>
    <t>Increase in university transition rate, with-project schools</t>
  </si>
  <si>
    <t>0-22</t>
  </si>
  <si>
    <t>Cost &amp; Benefit Parameters!C8</t>
  </si>
  <si>
    <t>Phase 1: cohort size</t>
  </si>
  <si>
    <t># students/class</t>
  </si>
  <si>
    <t>30-45</t>
  </si>
  <si>
    <t>Cost &amp; Benefit Parameters!C15</t>
  </si>
  <si>
    <t>Max extreme distribution with range 30-45</t>
  </si>
  <si>
    <t>Phase 2: cohort size</t>
  </si>
  <si>
    <t>30-46</t>
  </si>
  <si>
    <t>Cost &amp; Benefit Parameters!C16</t>
  </si>
  <si>
    <t>Phase 3: cohort size</t>
  </si>
  <si>
    <t>30-47</t>
  </si>
  <si>
    <t>Cost &amp; Benefit Parameters!C17</t>
  </si>
  <si>
    <t>Mincer premium: Upper Secondary</t>
  </si>
  <si>
    <t>ln income</t>
  </si>
  <si>
    <t>0.1176-0.3576</t>
  </si>
  <si>
    <t>Mincers!C10</t>
  </si>
  <si>
    <t>Normal distribution, 1 SD is 0.04</t>
  </si>
  <si>
    <t>Mincer premium: TVET</t>
  </si>
  <si>
    <t>0.1525-0.3925</t>
  </si>
  <si>
    <t>Mincers!C11</t>
  </si>
  <si>
    <t>Mincer premium: University</t>
  </si>
  <si>
    <t>0.5178-0.7578</t>
  </si>
  <si>
    <t>Mincers!C12</t>
  </si>
  <si>
    <t>Percent of TVET students concurrently working</t>
  </si>
  <si>
    <t>20-40</t>
  </si>
  <si>
    <t>Cost &amp; Benefit Parameters!C47</t>
  </si>
  <si>
    <t>Triangular distribution with range 20-60</t>
  </si>
  <si>
    <t>ERR is below 10% even when value is zero</t>
  </si>
  <si>
    <t>ERR is below 10% even when transition is 100%</t>
  </si>
  <si>
    <t>It is more likely that the cohort sizes for all three phases move together rather than in isolation; the ERR reaches 10% when all Phases have a cohort size of 80. The ERR is 5.76% when all cohort sizes decrease by 20% and 7.44% when all cohort sizes increase by 20%</t>
  </si>
  <si>
    <t>ERR is below 10% even when value is 100%</t>
  </si>
  <si>
    <t>Results of the Monte Carlo Analysis using Crystal Ball</t>
  </si>
  <si>
    <t>See "MCA Report" worksheet for full sensitivity analysis results and details of the analysis.</t>
  </si>
  <si>
    <t>Georgia II: Improving General Education Quality Project -Costs</t>
  </si>
  <si>
    <t>TABLE 1: Total Activity Costs</t>
  </si>
  <si>
    <t>TABLE 3 - GoG Contributions to Total Asset Value</t>
  </si>
  <si>
    <t>Funding source</t>
  </si>
  <si>
    <t>Compact Year 1 (July 2014-June 2015)</t>
  </si>
  <si>
    <t>Compact Year 2 (July 2015-June 2016)</t>
  </si>
  <si>
    <t>Compact Year 3 (July 2016-June 2017)</t>
  </si>
  <si>
    <t>Compact Year 4 (July 2017-June 2018)</t>
  </si>
  <si>
    <t>Compact Year 5+closure period (July 2018-October 2019)</t>
  </si>
  <si>
    <t>Total (Compact term)</t>
  </si>
  <si>
    <t>Project/Activity Supported</t>
  </si>
  <si>
    <t>TOTAL</t>
  </si>
  <si>
    <t>Budget</t>
  </si>
  <si>
    <t>Period 1</t>
  </si>
  <si>
    <t>Period 2</t>
  </si>
  <si>
    <t>Period 3</t>
  </si>
  <si>
    <t>Period 4</t>
  </si>
  <si>
    <t>Period 5</t>
  </si>
  <si>
    <t>MCC Compact: Activity Budget</t>
  </si>
  <si>
    <t>July 26, 2013 - March 31, 2015</t>
  </si>
  <si>
    <t>April 1, 2015 - March 31, 2016</t>
  </si>
  <si>
    <t>April 1, 2016 - March 31, 2017</t>
  </si>
  <si>
    <t>April 1, 2017 - March 31, 2018</t>
  </si>
  <si>
    <t>April 1, 2018 - July 1, 2019</t>
  </si>
  <si>
    <t>MCC Compact: M&amp;E Budget (prorated)</t>
  </si>
  <si>
    <t>ESIDA IEA</t>
  </si>
  <si>
    <t>MCC Compact: Admin Budget (prorated)</t>
  </si>
  <si>
    <t>Furniture/equipment for MCC rehabilitated schools</t>
  </si>
  <si>
    <t>GoG Country Contribution: Activity Budget</t>
  </si>
  <si>
    <t>Off site and utility connections</t>
  </si>
  <si>
    <t>GoG Country Contribution: Admin</t>
  </si>
  <si>
    <t>Water tanks and towers</t>
  </si>
  <si>
    <t>Cost-sharing of MCC rehabilitated schools (fencing, gates, asphalt layering, etc.)</t>
  </si>
  <si>
    <t xml:space="preserve">Total MCC Compact Funding </t>
  </si>
  <si>
    <t>Total GoG contributions to Total Asset Value</t>
  </si>
  <si>
    <t>Total GoG Country Contribution</t>
  </si>
  <si>
    <t>TOTAL (Compact Term only - Nominal)</t>
  </si>
  <si>
    <t>TOTAL (Compact Term only - GEL, Nominal)</t>
  </si>
  <si>
    <t>TOTAL (Compact Term only - GEL, Real)</t>
  </si>
  <si>
    <t>TOTAL (Compact Term only - USD, Real)</t>
  </si>
  <si>
    <t>TABLE 2: Post-Compact Costs - Calculating Total Asset Value for O&amp;M</t>
  </si>
  <si>
    <t>Total Asset Value - Nominal</t>
  </si>
  <si>
    <t>Total Asset Value - GEL, Nominal</t>
  </si>
  <si>
    <t>Total Asset Value - GEL, Real</t>
  </si>
  <si>
    <t>Total Asset Value - ILEI, Real GEL</t>
  </si>
  <si>
    <t>Total Asset Value - USD, Real</t>
  </si>
  <si>
    <t>Total Asset Value - ILEI, Real USD</t>
  </si>
  <si>
    <t xml:space="preserve">Notes </t>
  </si>
  <si>
    <t>A Compact year is selected as the relevant time period because expenses began to be incurred at EIF (start of Compact year 1), and because Compact year time period of July-June roughly aligns with the Georgian school year period of September-June.</t>
  </si>
  <si>
    <t xml:space="preserve">Source: Table 4 'Compact Financials' sheet </t>
  </si>
  <si>
    <t xml:space="preserve">Annual country contribution reporting period (April-March) does not align perfectly to Compact year period (July-June), but are counted as such due to the near-alignment of the time periods and the lack of alternative data sources on country contribution monthly breakdown. GoG means the Government of Georgia. </t>
  </si>
  <si>
    <t>There were no costs covered by anyone outside of MCC and the GoG – i.e., another NGO or the private sector – for this Activity</t>
  </si>
  <si>
    <t xml:space="preserve">The CBA model uses figures in both USD and Georgian Lari (GEL) to capture the costs and benefits. While this CBA model can calculate ERRs based on both USD and GEL, the official ILEI Activity ERR uses USD. Nominal exchange rates are estimated as annual averages (July 1 - June 30) with Georgian Central Bank data and converted to real exchange rates. </t>
  </si>
  <si>
    <t>All costs and benefits should be put into real terms. This line converts the nominal costs of the project into real costs using 2013 as the base year.</t>
  </si>
  <si>
    <t>Total Asset Value is a sum of MCC Compact Activity costs and GoG Country Contributions relevant to infrastructure - see Table 3.</t>
  </si>
  <si>
    <t xml:space="preserve">Source: Tables 7 and 'Compact Financials' sheet </t>
  </si>
  <si>
    <t xml:space="preserve">Georgia II: Improving General Education Quality Project - Key Cost and Benefit Parameters </t>
  </si>
  <si>
    <r>
      <t>This tab contains the main parameters that drive the benefit streams in the model. This includes the number of schools by phase, average 7</t>
    </r>
    <r>
      <rPr>
        <vertAlign val="superscript"/>
        <sz val="8.5"/>
        <color rgb="FF000000"/>
        <rFont val="Calibri"/>
        <family val="2"/>
        <scheme val="minor"/>
      </rPr>
      <t>th</t>
    </r>
    <r>
      <rPr>
        <sz val="11"/>
        <color rgb="FF000000"/>
        <rFont val="Calibri"/>
        <family val="2"/>
        <scheme val="minor"/>
      </rPr>
      <t xml:space="preserve"> grade cohort size by phase, as well as the counterfactual and with-project completion and transition rates, and macroeconomic parameters (inflation, economic growth). On the cost side, the operations and maintenance (O&amp;M) share (annual expenditure as a percent of the total rehabilitation asset value) is included at 3%, but note the alternate scenario where O&amp;M commitments and the benefits horizon are reduced.</t>
    </r>
  </si>
  <si>
    <t>Table 1. Key Cost and Benefit Parameters</t>
  </si>
  <si>
    <t>KEY PARAMETER</t>
  </si>
  <si>
    <t>VALUES</t>
  </si>
  <si>
    <t>DISTRIBUTION</t>
  </si>
  <si>
    <t>Annual O&amp;M expense as share of capital stock value</t>
  </si>
  <si>
    <t>Triangular distribution: low = 0.00%, most likely 0.10%, and high=0.20%</t>
  </si>
  <si>
    <t>Capital stock value, real 2013 GEL</t>
  </si>
  <si>
    <t>Triangular distribution: low = 7%, most likely 10%, and high=15%</t>
  </si>
  <si>
    <t>Triangular distribution: low = 0%, most likely 10%, and high=20%</t>
  </si>
  <si>
    <t>Learning Premium from heating and lighting improvements</t>
  </si>
  <si>
    <t xml:space="preserve">Min extreme, scale 0.5%, range 0% = 4%. </t>
  </si>
  <si>
    <t># Schools Phase 1</t>
  </si>
  <si>
    <t># Schools Phase 2</t>
  </si>
  <si>
    <t># Schools Phase 3</t>
  </si>
  <si>
    <t>Table 2. Inputs to Cohort_Counterfactual and Cohort_WithProject Worksheets</t>
  </si>
  <si>
    <t>Secondary School Cohort Movement</t>
  </si>
  <si>
    <t>Phase 1</t>
  </si>
  <si>
    <t>Phase 2</t>
  </si>
  <si>
    <t>Phase 3</t>
  </si>
  <si>
    <t>3,5</t>
  </si>
  <si>
    <t>Counterfactual</t>
  </si>
  <si>
    <t>With Project</t>
  </si>
  <si>
    <t>Cohort not completing 12th grade</t>
  </si>
  <si>
    <t>Cohort completing 12th grade</t>
  </si>
  <si>
    <t>Cohort completing 12th grade and not continuing to higher education</t>
  </si>
  <si>
    <t>COUNTERFACTUAL TRANSITION RATES</t>
  </si>
  <si>
    <t>Cohort completing 12th grade and transitioning to TVET</t>
  </si>
  <si>
    <t xml:space="preserve">  Percent of population with less than 12th grade completion</t>
  </si>
  <si>
    <t>Cohort completing 12th grade and transitioning to university</t>
  </si>
  <si>
    <t xml:space="preserve">  Percent of population who finish 12th grade</t>
  </si>
  <si>
    <t>CHECK - TOTAL COHORT SIZE</t>
  </si>
  <si>
    <t xml:space="preserve">  Percent of 12th grade completers who do not continue to higher education</t>
  </si>
  <si>
    <t>12th grade graduates</t>
  </si>
  <si>
    <t xml:space="preserve">  Percent of 12th grade completers who continue to TVET</t>
  </si>
  <si>
    <t>Total 12th grade graduates, 10 cohorts</t>
  </si>
  <si>
    <t xml:space="preserve">  Percent of 12th grade completers who continue to university</t>
  </si>
  <si>
    <t>6,7</t>
  </si>
  <si>
    <t>Total employed 12th grade graduates, 10 cohorts</t>
  </si>
  <si>
    <t>WITH PROJECT TRANSITION RATES</t>
  </si>
  <si>
    <t>Table 3. Inputs to Benefit Parameters</t>
  </si>
  <si>
    <t>From HIES 2018 Sample - all working age (15+)</t>
  </si>
  <si>
    <t>Less than 12th grade completion rate (% of population)</t>
  </si>
  <si>
    <t>12th grade graduation rate (% of population)</t>
  </si>
  <si>
    <t>TVET completion rate (% of population)</t>
  </si>
  <si>
    <t>University completion rate (% of population)</t>
  </si>
  <si>
    <t>12th grade highest attainment</t>
  </si>
  <si>
    <t>Long term growth rate of real GDP per capita (assumed) =</t>
  </si>
  <si>
    <t>Insertion rates by educational attainment</t>
  </si>
  <si>
    <t>Less than 12th grade</t>
  </si>
  <si>
    <t>Upper Secondary</t>
  </si>
  <si>
    <t>TVET</t>
  </si>
  <si>
    <t>University</t>
  </si>
  <si>
    <t>Triangular distribution: low = 20, high = 60</t>
  </si>
  <si>
    <t>This parameter is not used in the primary CBA model, which uses the "reduced" O&amp;M parameter in the cell below. Standard O&amp;M assumptions are a 3% annual expense for O&amp;M, but actual expenditure commitment from GoG was determined to be lower.</t>
  </si>
  <si>
    <t xml:space="preserve">There is a premium added to account for the additional time on task and reduction in absenteeism that would occur from heating and lighting improvements. Given the literature on teacher training, a 1 SD improvement in learning would result in about 13% increase in average incomes. A 0.2 SD would then result in about a 3% increase in income. </t>
  </si>
  <si>
    <t xml:space="preserve">Maximum extreme is used for the three cohort size parameters, with scale of 2.4, which creates a minimum between 30-31 and a maximum of around 46. </t>
  </si>
  <si>
    <t>Data on insertion rates are from the 2018 Georgian Labor Force Survey.</t>
  </si>
  <si>
    <t>See 'Student Numbers EMIS 2019-2020' tab for cohort size calculation.</t>
  </si>
  <si>
    <t>Only with-project students who become employed are counted as beneficiaries. Total Beneficiaries = employed graduates x average household size</t>
  </si>
  <si>
    <t>There is a difference in the beneficiary count when we compare only those who graduate secondary school and become employed and those who become employed, regardless of whether they graduate or not. Because we model benefits on graduation, the lower beneficiary count based on employed graduates only is preferred.</t>
  </si>
  <si>
    <t>Cells highlighted in green were used to define assumptions according to the corresponding distributions in column D for Monte Carlo Analysis. See 'Sensitivity Analysis' sheet for more details</t>
  </si>
  <si>
    <t>Georgia II: Improving General Education Quality Project - Beneficiaries</t>
  </si>
  <si>
    <t>Beneficiary Description</t>
  </si>
  <si>
    <t xml:space="preserve">This worksheet provides a description of the beneficiaries associated with the CBA model described in the previous worksheets. The table below includes a definition of beneficiaries specific to the CBA model, the estimated number of beneficiaries and a note on how that estimate was calculated. MCC completes this work at the lowest level of analysis, a CBA model, and then aggregates at the project and compact level, accounting for any potential double counting.   </t>
  </si>
  <si>
    <t xml:space="preserve">According to the MCC Guidelines for Economic and Beneficiary Analysis, beneficiaries of projects are considered individuals that are expected to experience better standards of living due to program activities. These better standards of living can be materialized as financial gains or improvements in other social outcomes, but ultimately the CBA measures these in monetary terms as an increase in their real incomes. A CBA model provides details on benefit streams through which beneficiaries should experience increased income or enhanced wellbeing through improved outcomes (for instance, the value of longer, more productive lives, the value of home production, such as childcare and domestic services, and changes in future welfare associated with a country’s natural assets) as a result of the intervention. </t>
  </si>
  <si>
    <t>Table 1. Beneficiary Summary</t>
  </si>
  <si>
    <t>Activities/Sub-Activities</t>
  </si>
  <si>
    <t>Definition of Beneficiaries</t>
  </si>
  <si>
    <t>Description of Beneficiary Calculations</t>
  </si>
  <si>
    <t>Number of Beneficiaries (estimate)</t>
  </si>
  <si>
    <t>1,2</t>
  </si>
  <si>
    <t xml:space="preserve">Improved Learning Environment Infrastructure Activity </t>
  </si>
  <si>
    <t>For economic analysis, direct beneficiaries are students who graduate from with project schools and become employed, resulting in increased incomes.</t>
  </si>
  <si>
    <t>Total beneficiaries, which are reported in the table, is calculated by multiplying the direct beneficiaries by the average household size in Georgia (3.4).</t>
  </si>
  <si>
    <t>NOTES</t>
  </si>
  <si>
    <t>This beneficiary count applies to only 10 cohorts of students due to reduced operations and maintenance (O&amp;M) commitments that reduced the sustainability of the investment.</t>
  </si>
  <si>
    <t xml:space="preserve">See Table 2 in "Benefit Parameters" to see beneficiary calculation. </t>
  </si>
  <si>
    <t xml:space="preserve">Georgia II: Improving General Education Quality Project - Project Logic </t>
  </si>
  <si>
    <t xml:space="preserve">This worksheet outlines the underlying project logic of the Improving General Education Quality Project. The project logic helps document how proposed investments support the achievement of targeted project objectives. </t>
  </si>
  <si>
    <t xml:space="preserve">Source: Georgia II Final M&amp;E Plan </t>
  </si>
  <si>
    <t>Crystal Ball Report - Full</t>
  </si>
  <si>
    <t>Simulation started on 11/6/2024 at 10:58 AM</t>
  </si>
  <si>
    <t>Simulation stopped on 11/6/2024 at 11:08 AM</t>
  </si>
  <si>
    <t>Run preferences:</t>
  </si>
  <si>
    <t>Number of trials run</t>
  </si>
  <si>
    <t>Monte Carlo</t>
  </si>
  <si>
    <t>Random seed</t>
  </si>
  <si>
    <t>Precision control on</t>
  </si>
  <si>
    <t xml:space="preserve">   Confidence level</t>
  </si>
  <si>
    <t>Run statistics:</t>
  </si>
  <si>
    <t>Total running time (sec)</t>
  </si>
  <si>
    <t>Trials/second (average)</t>
  </si>
  <si>
    <t>Random numbers per sec</t>
  </si>
  <si>
    <t>Crystal Ball data:</t>
  </si>
  <si>
    <t>Assumptions</t>
  </si>
  <si>
    <t xml:space="preserve">   Correlations</t>
  </si>
  <si>
    <t xml:space="preserve">   Correlation matrices</t>
  </si>
  <si>
    <t>Decision variables</t>
  </si>
  <si>
    <t>Forecasts</t>
  </si>
  <si>
    <t>Note: Mean of forecasted values reported as official ERR</t>
  </si>
  <si>
    <t>Worksheet: [V1_GEO2 School Rehab Closeout Model 8_31_2021 for publication.xlsx]Cost Benefit Summary</t>
  </si>
  <si>
    <t>Forecast: ERR USD</t>
  </si>
  <si>
    <t>Cell: C17</t>
  </si>
  <si>
    <t>Summary:</t>
  </si>
  <si>
    <t>Certainty level is 0.00%</t>
  </si>
  <si>
    <t>Certainty range is from 10.00% to ∞</t>
  </si>
  <si>
    <t>Entire range is from 3.27% to 9.25%</t>
  </si>
  <si>
    <t>Base case is 6.69%</t>
  </si>
  <si>
    <t>After 10,000 trials, the std. error of the mean is 0.01%</t>
  </si>
  <si>
    <t>Forecast: ERR USD (cont'd)</t>
  </si>
  <si>
    <t>Statistics:</t>
  </si>
  <si>
    <t>Forecast values</t>
  </si>
  <si>
    <t>Trials</t>
  </si>
  <si>
    <t>Base Case</t>
  </si>
  <si>
    <t>Mean</t>
  </si>
  <si>
    <t>Median</t>
  </si>
  <si>
    <t>Mode</t>
  </si>
  <si>
    <t>---</t>
  </si>
  <si>
    <t>Standard Deviation</t>
  </si>
  <si>
    <t>Variance</t>
  </si>
  <si>
    <t>Skewness</t>
  </si>
  <si>
    <t>Kurtosis</t>
  </si>
  <si>
    <t>Coeff. of Variation</t>
  </si>
  <si>
    <t>Minimum</t>
  </si>
  <si>
    <t>Maximum</t>
  </si>
  <si>
    <t>Range Width</t>
  </si>
  <si>
    <t>Mean Std. Error</t>
  </si>
  <si>
    <t>Percentiles:</t>
  </si>
  <si>
    <t>0%</t>
  </si>
  <si>
    <t>10%</t>
  </si>
  <si>
    <t>20%</t>
  </si>
  <si>
    <t>30%</t>
  </si>
  <si>
    <t>40%</t>
  </si>
  <si>
    <t>50%</t>
  </si>
  <si>
    <t>60%</t>
  </si>
  <si>
    <t>70%</t>
  </si>
  <si>
    <t>80%</t>
  </si>
  <si>
    <t>90%</t>
  </si>
  <si>
    <t>100%</t>
  </si>
  <si>
    <t>Forecast: Net Present Value USD</t>
  </si>
  <si>
    <t>Cell: C21</t>
  </si>
  <si>
    <t>Entire range is from  $(45,610,776.81) to  $(9,079,921.98)</t>
  </si>
  <si>
    <t>Base case is  $(29,308,097.76)</t>
  </si>
  <si>
    <t>After 10,000 trials, the std. error of the mean is $41,321.38</t>
  </si>
  <si>
    <t>Forecast: Net Present Value USD (cont'd)</t>
  </si>
  <si>
    <t>Forecast: PV of Benefits USD</t>
  </si>
  <si>
    <t>Cell: C19</t>
  </si>
  <si>
    <t>Entire range is from $6,886,400.64 to $43,443,899.18</t>
  </si>
  <si>
    <t>Base case is $23,212,283.80</t>
  </si>
  <si>
    <t>After 10,000 trials, the std. error of the mean is $41,312.10</t>
  </si>
  <si>
    <t>Forecast: PV of Benefits USD (cont'd)</t>
  </si>
  <si>
    <t>Forecast: PV of Costs USD</t>
  </si>
  <si>
    <t>Cell: C20</t>
  </si>
  <si>
    <t>Entire range is from $52,286,231.54 to $52,752,925.43</t>
  </si>
  <si>
    <t>Base case is $52,520,381.56</t>
  </si>
  <si>
    <t>After 10,000 trials, the std. error of the mean is $959.10</t>
  </si>
  <si>
    <t>Forecast: PV of Costs USD (cont'd)</t>
  </si>
  <si>
    <t>End of Forecasts</t>
  </si>
  <si>
    <t>Worksheet: [V1_GEO2 School Rehab Closeout Model 8_31_2021 for publication SAVE FOR NPV EXAMPLE FOR LIMESTONE.xlsx]Cost and Benefit Parameters</t>
  </si>
  <si>
    <t>Assumption: Annual O&amp;M expense as share of capital stock value - reduced</t>
  </si>
  <si>
    <t>Cell: C10</t>
  </si>
  <si>
    <t>Triangular distribution with parameters:</t>
  </si>
  <si>
    <t>Likeliest</t>
  </si>
  <si>
    <t>Assumption: C24</t>
  </si>
  <si>
    <t>Cell: C24</t>
  </si>
  <si>
    <t>Maximum Extreme distribution with parameters:</t>
  </si>
  <si>
    <t>Scale</t>
  </si>
  <si>
    <t>Assumption: C25</t>
  </si>
  <si>
    <t>Cell: C25</t>
  </si>
  <si>
    <t>Assumption: Increase in 12th grade completion rate, with-project schools</t>
  </si>
  <si>
    <t>Cell: C14</t>
  </si>
  <si>
    <t>Assumption: Increase in TVET transition rate, with-project schools</t>
  </si>
  <si>
    <t>Cell: C15</t>
  </si>
  <si>
    <t>Assumption: Increase in university transition rate, with-project schools</t>
  </si>
  <si>
    <t>Cell: C16</t>
  </si>
  <si>
    <t>Assumption: Percent of TVET students concurrently working</t>
  </si>
  <si>
    <t>Cell: C49</t>
  </si>
  <si>
    <t>Assumption: Phase 1: cohort size</t>
  </si>
  <si>
    <t>Cell: C23</t>
  </si>
  <si>
    <t>Assumption: STEM salary premium</t>
  </si>
  <si>
    <t>Minimum Extreme distribution with parameters:</t>
  </si>
  <si>
    <t>Worksheet: [V1_GEO2 School Rehab Closeout Model 8_31_2021 for publication SAVE FOR NPV EXAMPLE FOR LIMESTONE.xlsx]Mincers</t>
  </si>
  <si>
    <t>Assumption: TVET</t>
  </si>
  <si>
    <t>Cell: C11</t>
  </si>
  <si>
    <t>Normal distribution with parameters:</t>
  </si>
  <si>
    <t>Std. Dev.</t>
  </si>
  <si>
    <t>Assumption: University</t>
  </si>
  <si>
    <t>Cell: C12</t>
  </si>
  <si>
    <t>Assumption: Upper Secondary</t>
  </si>
  <si>
    <t>End of Assumptions</t>
  </si>
  <si>
    <t>Sensitivity Charts</t>
  </si>
  <si>
    <t>End of Sensitivity Charts</t>
  </si>
  <si>
    <t xml:space="preserve">Georgia II: Improving General Education Quality Project -Mincer Regression Results </t>
  </si>
  <si>
    <t>Table 1. Mincer Results</t>
  </si>
  <si>
    <t>Table 2. Mincer Inputs - Starting Salaries (2013 GEL)</t>
  </si>
  <si>
    <t>1,4</t>
  </si>
  <si>
    <t>Table 3. Mincer Inputs - Employment Statistics</t>
  </si>
  <si>
    <t>Stata Output</t>
  </si>
  <si>
    <t>Schooling Variables</t>
  </si>
  <si>
    <t>Level of Schooling</t>
  </si>
  <si>
    <t>Starting Salary</t>
  </si>
  <si>
    <t>Insertion Rate</t>
  </si>
  <si>
    <t>(omitted/baseline)</t>
  </si>
  <si>
    <t>Other Variables</t>
  </si>
  <si>
    <t>Experience</t>
  </si>
  <si>
    <t>Experience^2</t>
  </si>
  <si>
    <t>Constant</t>
  </si>
  <si>
    <t>N</t>
  </si>
  <si>
    <t>R-Squared</t>
  </si>
  <si>
    <t>Table 4. Mincer Equations</t>
  </si>
  <si>
    <t>National - All Georgia</t>
  </si>
  <si>
    <t>Salary Premium</t>
  </si>
  <si>
    <t>Result</t>
  </si>
  <si>
    <t>Result in 2018 GEL</t>
  </si>
  <si>
    <t>Result in real 2013 GEL</t>
  </si>
  <si>
    <t>Salary =</t>
  </si>
  <si>
    <t>Table 5. Mincer Calculations</t>
  </si>
  <si>
    <t>For less than 12th grade</t>
  </si>
  <si>
    <t>Adding in Experience</t>
  </si>
  <si>
    <t>Same, in GEL (real, 2013)</t>
  </si>
  <si>
    <t>For Upper Secondary graduates</t>
  </si>
  <si>
    <t>For TVET graduates</t>
  </si>
  <si>
    <t>For University graduates</t>
  </si>
  <si>
    <t>From LFS statistics - see Parameters Tab</t>
  </si>
  <si>
    <t>Rows highlighted in light blue in Table 5 are income streams used in the Income_Counterfactual and Income_WithProject worksheets.</t>
  </si>
  <si>
    <t xml:space="preserve">Regressions use HIES 2018 individual-level data and use a sample of all salary earners (i.e., the sample is restricted to the salary-employed population). Due to data limitations, the total income variable includes salary and annual bonus from a main job and a secondary job, if applicable, but does not include self-employment or business owner earnings. </t>
  </si>
  <si>
    <t>Data Household Income and Expenditure Survey (HIES) 2018; insertion rates calculated using Labor Force Survey (LFS) data as HIES does not have the variables to create labor force participation (LFP) and unemployment statistics.</t>
  </si>
  <si>
    <t xml:space="preserve">Georgia II: Improving General Education Quality Project - Cohort Counterfactual </t>
  </si>
  <si>
    <r>
      <rPr>
        <b/>
        <sz val="12"/>
        <color theme="3"/>
        <rFont val="Calibri"/>
        <family val="2"/>
        <scheme val="minor"/>
      </rPr>
      <t xml:space="preserve">PHASE ONE SCHOOLS </t>
    </r>
    <r>
      <rPr>
        <b/>
        <sz val="12"/>
        <color theme="1"/>
        <rFont val="Calibri"/>
        <family val="2"/>
        <scheme val="minor"/>
      </rPr>
      <t xml:space="preserve">                 YEAR</t>
    </r>
  </si>
  <si>
    <t>PHASE ONE SCHOOLS, TO1 to TO3, benefits start in 2017</t>
  </si>
  <si>
    <t>Phase One: don’t finish Grade 9</t>
  </si>
  <si>
    <t>Cohort 1</t>
  </si>
  <si>
    <t>n/a</t>
  </si>
  <si>
    <t>Cohort 2</t>
  </si>
  <si>
    <t>Cohort 3</t>
  </si>
  <si>
    <t>Cohort 4</t>
  </si>
  <si>
    <t>Cohort 5</t>
  </si>
  <si>
    <t>Cohort 6</t>
  </si>
  <si>
    <t>Cohort 7</t>
  </si>
  <si>
    <t>Cohort 8</t>
  </si>
  <si>
    <t>Cohort 9</t>
  </si>
  <si>
    <t>Cohort 10</t>
  </si>
  <si>
    <t>Cohort 11</t>
  </si>
  <si>
    <t>Cohort 12</t>
  </si>
  <si>
    <t>Cohort 13</t>
  </si>
  <si>
    <t>Cohort 14</t>
  </si>
  <si>
    <t>Cohort 15</t>
  </si>
  <si>
    <t>Cohort 16</t>
  </si>
  <si>
    <t>Cohort 17</t>
  </si>
  <si>
    <t>Cohort 18</t>
  </si>
  <si>
    <t>Cohort 19</t>
  </si>
  <si>
    <t>Cohort 20</t>
  </si>
  <si>
    <t>TOTAL STUDENTS</t>
  </si>
  <si>
    <t>Benefits start immediately after rehab</t>
  </si>
  <si>
    <t>Phase One: finish less than grade 12</t>
  </si>
  <si>
    <t>Phase One: Graduate from Grade 12 and don't continue education</t>
  </si>
  <si>
    <t>Benefits start 2 years after rehabilitation (2 year TVET program)</t>
  </si>
  <si>
    <t>Phase One: Graduate from Grade 12 and enter TVET</t>
  </si>
  <si>
    <t>Benefits start 6 years after rehab (6 years avg to earn degree)</t>
  </si>
  <si>
    <t>Phase One: Graduate from Grade 12 and continue to university</t>
  </si>
  <si>
    <r>
      <rPr>
        <b/>
        <sz val="12"/>
        <color theme="3"/>
        <rFont val="Calibri"/>
        <family val="2"/>
        <scheme val="minor"/>
      </rPr>
      <t>PHASE TWO SCHOOLS</t>
    </r>
    <r>
      <rPr>
        <b/>
        <sz val="12"/>
        <color theme="1"/>
        <rFont val="Calibri"/>
        <family val="2"/>
        <scheme val="minor"/>
      </rPr>
      <t xml:space="preserve">                   YEAR</t>
    </r>
  </si>
  <si>
    <t>PHASE TWO SCHOOLS, TO4, benefits start in 2018</t>
  </si>
  <si>
    <t>Phase Two don’t finish Grade 9</t>
  </si>
  <si>
    <t>Phase Two: finish less than grade 12</t>
  </si>
  <si>
    <t>Phase Two Graduate from Grade 12 and don't continue education</t>
  </si>
  <si>
    <t>Phase Two Graduate from Grade 12 and enter TVET</t>
  </si>
  <si>
    <t>Phase Two Graduate from Grade 12 and continue to university</t>
  </si>
  <si>
    <r>
      <rPr>
        <b/>
        <sz val="12"/>
        <color theme="3"/>
        <rFont val="Calibri"/>
        <family val="2"/>
        <scheme val="minor"/>
      </rPr>
      <t xml:space="preserve">PHASE THREE SCHOOLS    </t>
    </r>
    <r>
      <rPr>
        <b/>
        <sz val="12"/>
        <color theme="1"/>
        <rFont val="Calibri"/>
        <family val="2"/>
        <scheme val="minor"/>
      </rPr>
      <t xml:space="preserve">            YEAR</t>
    </r>
  </si>
  <si>
    <t>PHASE THREE SCHOOLS, TO6, benefits start in 2019</t>
  </si>
  <si>
    <t>Phase Three: don’t finish Grade 9</t>
  </si>
  <si>
    <t>Phase Three: finish less than grade 12</t>
  </si>
  <si>
    <t>Phase Three Graduate from Grade 12 and don't continue education</t>
  </si>
  <si>
    <t>Phase Three Graduate from Grade 12 and enter TVET</t>
  </si>
  <si>
    <t>Benefits start 6 years after rehab (6 years avg to earn degree)*</t>
  </si>
  <si>
    <t>Phase Three Graduate from Grade 12 and continue to university</t>
  </si>
  <si>
    <t>GRAND TOTAL STUDENTS</t>
  </si>
  <si>
    <t>* The 6-year benefit lag reflects a weighted average of years of education past upper secondary for tertiary-level students. A bachelor's degree requires 4 additional years of schooling; a master's 6; and a PhD 9. Weights come from the sample of salaried employees used in the Mincer regressions (where most salaried employees with tertiary education - 78% - had master's degrees).</t>
  </si>
  <si>
    <t>* In the original CBA models those who did not finish 9th grade were considered a different cohort type. Due to the high levels of 9th grade completion, this cohort has been grouped with those who do not finish 12th grade - the Mincer regressions also consider only the cohort types in this worksheet</t>
  </si>
  <si>
    <t>Georgia II: Improving General Education Quality Project -Cohort With Project</t>
  </si>
  <si>
    <r>
      <rPr>
        <b/>
        <sz val="12"/>
        <color theme="4" tint="-0.249977111117893"/>
        <rFont val="Calibri"/>
        <family val="2"/>
        <scheme val="minor"/>
      </rPr>
      <t xml:space="preserve">PHASE ONE SCHOOLS  </t>
    </r>
    <r>
      <rPr>
        <b/>
        <sz val="12"/>
        <color theme="1"/>
        <rFont val="Calibri"/>
        <family val="2"/>
        <scheme val="minor"/>
      </rPr>
      <t xml:space="preserve">                YEAR</t>
    </r>
  </si>
  <si>
    <r>
      <rPr>
        <b/>
        <sz val="12"/>
        <color theme="3"/>
        <rFont val="Calibri"/>
        <family val="2"/>
        <scheme val="minor"/>
      </rPr>
      <t xml:space="preserve">PHASE TWO SCHOOLS    </t>
    </r>
    <r>
      <rPr>
        <b/>
        <sz val="12"/>
        <color theme="1"/>
        <rFont val="Calibri"/>
        <family val="2"/>
        <scheme val="minor"/>
      </rPr>
      <t xml:space="preserve">               YEAR</t>
    </r>
  </si>
  <si>
    <t>PHASE TWO SCHOOLS, TO4, benefits start in 2017</t>
  </si>
  <si>
    <t>Phase Two finish less than grade 12</t>
  </si>
  <si>
    <r>
      <rPr>
        <b/>
        <sz val="12"/>
        <color theme="3"/>
        <rFont val="Calibri"/>
        <family val="2"/>
        <scheme val="minor"/>
      </rPr>
      <t xml:space="preserve">PHASE THREE SCHOOLS </t>
    </r>
    <r>
      <rPr>
        <b/>
        <sz val="12"/>
        <color theme="1"/>
        <rFont val="Calibri"/>
        <family val="2"/>
        <scheme val="minor"/>
      </rPr>
      <t xml:space="preserve">               YEAR</t>
    </r>
  </si>
  <si>
    <t>Phase Three don’t finish Grade 9</t>
  </si>
  <si>
    <t>Phase Three finish less than grade 12</t>
  </si>
  <si>
    <t>*The 6-year benefit lag reflects a weighted average of years of education past upper secondary for tertiary-level students. A bachelor's degree requires 4 additional years of schooling; a master's 6; and a PhD 9. Weights come from the sample of salaried employees used in the Mincer regressions (where most salaried employees with tertiary education - 78% - had master's degrees).</t>
  </si>
  <si>
    <t>Georgia II: Improving General Education Quality Project -Income</t>
  </si>
  <si>
    <r>
      <rPr>
        <b/>
        <sz val="12"/>
        <color theme="3"/>
        <rFont val="Calibri"/>
        <family val="2"/>
        <scheme val="minor"/>
      </rPr>
      <t xml:space="preserve">PHASE ONE SCHOOLS  </t>
    </r>
    <r>
      <rPr>
        <b/>
        <sz val="12"/>
        <color theme="1"/>
        <rFont val="Calibri"/>
        <family val="2"/>
        <scheme val="minor"/>
      </rPr>
      <t xml:space="preserve">                YEAR</t>
    </r>
  </si>
  <si>
    <t>Growth Rate Year</t>
  </si>
  <si>
    <t>TOTAL INCOME</t>
  </si>
  <si>
    <t>INSERTION-ADJUSTED INCOME</t>
  </si>
  <si>
    <r>
      <rPr>
        <b/>
        <sz val="12"/>
        <color theme="3"/>
        <rFont val="Calibri"/>
        <family val="2"/>
        <scheme val="minor"/>
      </rPr>
      <t xml:space="preserve">PHASE TWO SCHOOLS </t>
    </r>
    <r>
      <rPr>
        <b/>
        <sz val="12"/>
        <color theme="1"/>
        <rFont val="Calibri"/>
        <family val="2"/>
        <scheme val="minor"/>
      </rPr>
      <t xml:space="preserve">                  YEAR</t>
    </r>
  </si>
  <si>
    <r>
      <rPr>
        <b/>
        <sz val="12"/>
        <color theme="3"/>
        <rFont val="Calibri"/>
        <family val="2"/>
        <scheme val="minor"/>
      </rPr>
      <t>PHASE THREE SCHOOLS</t>
    </r>
    <r>
      <rPr>
        <b/>
        <sz val="12"/>
        <color theme="1"/>
        <rFont val="Calibri"/>
        <family val="2"/>
        <scheme val="minor"/>
      </rPr>
      <t xml:space="preserve">                YEAR</t>
    </r>
  </si>
  <si>
    <t>GRAND TOTAL ADJUSTED INCOME</t>
  </si>
  <si>
    <r>
      <rPr>
        <b/>
        <sz val="12"/>
        <color theme="3"/>
        <rFont val="Calibri"/>
        <family val="2"/>
        <scheme val="minor"/>
      </rPr>
      <t xml:space="preserve">PHASE ONE SCHOOLS  </t>
    </r>
    <r>
      <rPr>
        <b/>
        <sz val="12"/>
        <color theme="1"/>
        <rFont val="Calibri"/>
        <family val="2"/>
        <scheme val="minor"/>
      </rPr>
      <t xml:space="preserve">                                                             YEAR</t>
    </r>
  </si>
  <si>
    <r>
      <rPr>
        <b/>
        <sz val="12"/>
        <color theme="3"/>
        <rFont val="Calibri"/>
        <family val="2"/>
        <scheme val="minor"/>
      </rPr>
      <t xml:space="preserve">PHASE TWO SCHOOLS                                           </t>
    </r>
    <r>
      <rPr>
        <b/>
        <sz val="12"/>
        <color theme="1"/>
        <rFont val="Calibri"/>
        <family val="2"/>
        <scheme val="minor"/>
      </rPr>
      <t xml:space="preserve">                  YEAR</t>
    </r>
  </si>
  <si>
    <r>
      <rPr>
        <b/>
        <sz val="12"/>
        <color theme="3"/>
        <rFont val="Calibri"/>
        <family val="2"/>
        <scheme val="minor"/>
      </rPr>
      <t xml:space="preserve">PHASE THREE SCHOOLS      </t>
    </r>
    <r>
      <rPr>
        <b/>
        <sz val="12"/>
        <color theme="1"/>
        <rFont val="Calibri"/>
        <family val="2"/>
        <scheme val="minor"/>
      </rPr>
      <t xml:space="preserve">                                                     YEAR</t>
    </r>
  </si>
  <si>
    <t>Net Benefits</t>
  </si>
  <si>
    <t>Net Benefits - NPV method to shorten financial flow</t>
  </si>
  <si>
    <t>USD NPV</t>
  </si>
  <si>
    <t>Adding in benefits from concurrent TVET and work</t>
  </si>
  <si>
    <t>Costs, Real (2013 USD)</t>
  </si>
  <si>
    <t>Benefits converted from GEL to real 2013 USD, extended</t>
  </si>
  <si>
    <t>Benefits-Costs, real 2013 USD, extended</t>
  </si>
  <si>
    <t>ERR, extended flow</t>
  </si>
  <si>
    <t>NPV, extended flow</t>
  </si>
  <si>
    <t>PV(B), extended flow</t>
  </si>
  <si>
    <t>PV(C), extended flow</t>
  </si>
  <si>
    <t>Benefits - NPV method to shorten financial flow</t>
  </si>
  <si>
    <t>ERR, abbreviated flow</t>
  </si>
  <si>
    <t>NPV, abbreviated flow</t>
  </si>
  <si>
    <t>PV(B), abbreviated flow</t>
  </si>
  <si>
    <t>PV(C), abbreviated flow</t>
  </si>
  <si>
    <t>In the original CBA models those who did not finish 9th grade were considered a different cohort type. Due to the high levels of 9th grade completion, this cohort has been grouped with those who do not finish 12th grade - the Mincer regressions also consider only the cohort types in this worksheet</t>
  </si>
  <si>
    <t>Figures in red in this row are converted to real USD using real FX for USD ERR</t>
  </si>
  <si>
    <t>The IRR function used to calculate economic rates of return (ERRs) in Excel does not perform consistently when it is applied to long benefit streams like the ones in an education project, where benefits extend through the working life. The NPV method shortens the net benefit streams to 25 years by taking the net benefit value in year 25 and adding the NPV of all subsequent benefits to the year 25 value. The IRR function is then used on the shorter benefit stream to calculate the ERR.</t>
  </si>
  <si>
    <t xml:space="preserve">Georgia II: Improving General Education Quality Project -Income Counterfactual </t>
  </si>
  <si>
    <t>Income_Counterfactual and Income_WithProject – pull from the Cohort_Counterfactual, Cohort_WithProject, and Cost &amp; Benefit Parameters tabs to model the earnings of the students who attended at least one year of secondary school in a project-rehabilitated facility. </t>
  </si>
  <si>
    <r>
      <rPr>
        <b/>
        <sz val="12"/>
        <color theme="3"/>
        <rFont val="Calibri"/>
        <family val="2"/>
        <scheme val="minor"/>
      </rPr>
      <t xml:space="preserve">PHASE ONE SCHOOLS </t>
    </r>
    <r>
      <rPr>
        <b/>
        <sz val="12"/>
        <rFont val="Calibri"/>
        <family val="2"/>
        <scheme val="minor"/>
      </rPr>
      <t xml:space="preserve">                 YEAR</t>
    </r>
  </si>
  <si>
    <t>PHASE ONE SCHOOLS, TO1 to TO3, benefits start in 2018</t>
  </si>
  <si>
    <r>
      <rPr>
        <b/>
        <sz val="12"/>
        <color theme="3"/>
        <rFont val="Calibri"/>
        <family val="2"/>
        <scheme val="minor"/>
      </rPr>
      <t xml:space="preserve">PHASE TWO SCHOOLS  </t>
    </r>
    <r>
      <rPr>
        <b/>
        <sz val="12"/>
        <color theme="1"/>
        <rFont val="Calibri"/>
        <family val="2"/>
        <scheme val="minor"/>
      </rPr>
      <t xml:space="preserve">                 YEAR</t>
    </r>
  </si>
  <si>
    <t xml:space="preserve"> </t>
  </si>
  <si>
    <t>Georgia II: Improving General Education Quality Project -Income With Project</t>
  </si>
  <si>
    <r>
      <rPr>
        <b/>
        <sz val="12"/>
        <color theme="3"/>
        <rFont val="Calibri"/>
        <family val="2"/>
        <scheme val="minor"/>
      </rPr>
      <t xml:space="preserve">PHASE ONE SCHOOLS </t>
    </r>
    <r>
      <rPr>
        <b/>
        <sz val="12"/>
        <color theme="1"/>
        <rFont val="Calibri"/>
        <family val="2"/>
        <scheme val="minor"/>
      </rPr>
      <t xml:space="preserve">                                                             YEAR</t>
    </r>
  </si>
  <si>
    <r>
      <rPr>
        <b/>
        <sz val="12"/>
        <color theme="3"/>
        <rFont val="Calibri"/>
        <family val="2"/>
        <scheme val="minor"/>
      </rPr>
      <t xml:space="preserve">PHASE TWO SCHOOLS                                                   </t>
    </r>
    <r>
      <rPr>
        <b/>
        <sz val="12"/>
        <color theme="1"/>
        <rFont val="Calibri"/>
        <family val="2"/>
        <scheme val="minor"/>
      </rPr>
      <t xml:space="preserve">          YEAR</t>
    </r>
  </si>
  <si>
    <r>
      <rPr>
        <b/>
        <sz val="12"/>
        <color theme="3"/>
        <rFont val="Calibri"/>
        <family val="2"/>
        <scheme val="minor"/>
      </rPr>
      <t xml:space="preserve">PHASE THREE SCHOOLS </t>
    </r>
    <r>
      <rPr>
        <b/>
        <sz val="12"/>
        <color theme="1"/>
        <rFont val="Calibri"/>
        <family val="2"/>
        <scheme val="minor"/>
      </rPr>
      <t xml:space="preserve">                                                          YEAR</t>
    </r>
  </si>
  <si>
    <t>NET BENEFITS</t>
  </si>
  <si>
    <t>Georgia II: Improving General Education Quality Project -Income Quality Premium</t>
  </si>
  <si>
    <r>
      <rPr>
        <b/>
        <sz val="12"/>
        <color theme="3"/>
        <rFont val="Calibri"/>
        <family val="2"/>
        <scheme val="minor"/>
      </rPr>
      <t xml:space="preserve">PHASE ONE SCHOOLS   </t>
    </r>
    <r>
      <rPr>
        <b/>
        <sz val="12"/>
        <color theme="1"/>
        <rFont val="Calibri"/>
        <family val="2"/>
        <scheme val="minor"/>
      </rPr>
      <t xml:space="preserve">                                                             YEAR</t>
    </r>
  </si>
  <si>
    <r>
      <rPr>
        <b/>
        <sz val="12"/>
        <color theme="4" tint="-0.249977111117893"/>
        <rFont val="Calibri"/>
        <family val="2"/>
        <scheme val="minor"/>
      </rPr>
      <t xml:space="preserve">PHASE TWO SCHOOLS         </t>
    </r>
    <r>
      <rPr>
        <b/>
        <sz val="12"/>
        <color theme="1"/>
        <rFont val="Calibri"/>
        <family val="2"/>
        <scheme val="minor"/>
      </rPr>
      <t xml:space="preserve">                                                                YEAR</t>
    </r>
  </si>
  <si>
    <r>
      <rPr>
        <b/>
        <sz val="12"/>
        <color theme="4" tint="-0.249977111117893"/>
        <rFont val="Calibri"/>
        <family val="2"/>
        <scheme val="minor"/>
      </rPr>
      <t xml:space="preserve">PHASE THREE SCHOOLS                </t>
    </r>
    <r>
      <rPr>
        <b/>
        <sz val="12"/>
        <color theme="1"/>
        <rFont val="Calibri"/>
        <family val="2"/>
        <scheme val="minor"/>
      </rPr>
      <t xml:space="preserve">                                                     YEAR</t>
    </r>
  </si>
  <si>
    <t xml:space="preserve">Georgia II: Improving General Education Quality Project -Income Quality Difference </t>
  </si>
  <si>
    <r>
      <rPr>
        <b/>
        <sz val="12"/>
        <color theme="4" tint="-0.249977111117893"/>
        <rFont val="Calibri"/>
        <family val="2"/>
        <scheme val="minor"/>
      </rPr>
      <t>PHASE ONE SCHOOLS</t>
    </r>
    <r>
      <rPr>
        <b/>
        <sz val="12"/>
        <color theme="1"/>
        <rFont val="Calibri"/>
        <family val="2"/>
        <scheme val="minor"/>
      </rPr>
      <t xml:space="preserve">                                                             YEAR</t>
    </r>
  </si>
  <si>
    <t>TOTAL NET INCOME (Insertion-Adjusted)</t>
  </si>
  <si>
    <r>
      <rPr>
        <b/>
        <sz val="12"/>
        <color theme="4" tint="-0.249977111117893"/>
        <rFont val="Calibri"/>
        <family val="2"/>
        <scheme val="minor"/>
      </rPr>
      <t xml:space="preserve">PHASE TWO SCHOOLS   </t>
    </r>
    <r>
      <rPr>
        <b/>
        <sz val="12"/>
        <color theme="1"/>
        <rFont val="Calibri"/>
        <family val="2"/>
        <scheme val="minor"/>
      </rPr>
      <t xml:space="preserve">                                                                   YEAR</t>
    </r>
  </si>
  <si>
    <r>
      <rPr>
        <b/>
        <sz val="12"/>
        <color theme="4" tint="-0.249977111117893"/>
        <rFont val="Calibri"/>
        <family val="2"/>
        <scheme val="minor"/>
      </rPr>
      <t xml:space="preserve">PHASE THREE SCHOOLS         </t>
    </r>
    <r>
      <rPr>
        <b/>
        <sz val="12"/>
        <color theme="1"/>
        <rFont val="Calibri"/>
        <family val="2"/>
        <scheme val="minor"/>
      </rPr>
      <t xml:space="preserve">                                                           YEAR</t>
    </r>
  </si>
  <si>
    <t>GRAND TOTAL ADJUSTED NET INCOME</t>
  </si>
  <si>
    <t>Adjusted using NPV method (shortens financial flows for IRR calc.)</t>
  </si>
  <si>
    <t>Crystal Ball Data</t>
  </si>
  <si>
    <t>Workbook Variables</t>
  </si>
  <si>
    <t>Last Var Column</t>
  </si>
  <si>
    <t xml:space="preserve">    Name:</t>
  </si>
  <si>
    <t xml:space="preserve">    Value:</t>
  </si>
  <si>
    <t>Worksheet Data</t>
  </si>
  <si>
    <t>Last Data Column Used</t>
  </si>
  <si>
    <t>Sheet Ref</t>
  </si>
  <si>
    <t>Sheet Guid</t>
  </si>
  <si>
    <t>2c0503f6-486e-41ad-9cba-05ec48c18359</t>
  </si>
  <si>
    <t>327d5c54-afbd-4e97-9334-624e55d5d023</t>
  </si>
  <si>
    <t>347ad31a-3225-45ea-9f97-9d417934f8b2</t>
  </si>
  <si>
    <t>90f0fb1b-4d49-44cb-9401-6c4c59b79df1</t>
  </si>
  <si>
    <t>Deleted sheet count</t>
  </si>
  <si>
    <t>Last row used</t>
  </si>
  <si>
    <t>Data blocks</t>
  </si>
  <si>
    <t>CB_Block_0</t>
  </si>
  <si>
    <t>CB_Block_7.0.0.0:1</t>
  </si>
  <si>
    <t>㜸〱敤㕣㕢㙣ㅣ㔷ㄹ摥㌳摥㕤敦慣敤搸㡤搳㑢㑡㘹㕤㑡㘹愹㠳ㅢ愷つ愵㐰〸扥㌴㠹㡢ㄳ㍢戱㤳ㄶ〱摡㡣㜷捦挴搳散捣戸㌳戳㑥㕣㉡戵㠲㜲ㄳㄴ㈴㙥愲㔰㉥慡㄰ㄲ㉦㕣㕥㑡戹㐸〸〹〹㠴㡡攰〱ㅥ㤰㜸㈸〸挱〳〸㐵攲㠵〷㈴昸扥㌳㌳扢㌳扢摥戱扢㙤挱㐵㍥改晥㍥㜳㙥㜳捥昹慦攷晦捦㌴㈷㜲戹摣扦㤱昸㤷㈹捦捣つ㑢ㅢ㝥㈰敤㠹ㄹ户㕥㤷搵挰㜲ㅤ㝦㘲捡昳㡣㡤㜹换て晡搰愰㔸戱㔰敦ㄷ㉡扥昵㠸㉣㔵搶愵攷愳㔱㈱㤷㉢㤵㜴つ昵ㅣ㠴扦㤱昸㐱㘷慦挱㍣挰昲捣昴挲捡㐳ㄸ㜵㈹㜰㍤㜹㘰散㕣搸昷挸攴攴挴攴挴摤昷㑣扥㜹攲攰㠱戱㤹㐶㍤㘸㜸昲㠸㈳ㅢ㠱㘷搴て㡣㉤㌶㔶敡㔶昵㕤㜲㘳搹扤㈸㥤㈳㜲攵攰㕤㉢挶摤㙦㤹扣晢昰㘱昳摥㝢摦㌲㠸㔷攷㑥捤㑣㉦㝡搲昴㕦愶㌱ぢ㥣昲摤戳戲㙡㜱㙤㔲㝡㤶㜳㘱㘲㘶ㅡ晦㈵收㡦愷㝢㈶㤶㔶愵っ昸㙡改㐹愷㉡㝤ㅤㅤ〷散㈹摦㙦搸㙢摣㍣摤㍥㠶愵㔶つ㍦㈸搸㌳戲㕥搷敤㜸搴㤲扤㠰扤慢ㅢㅢ㠳昶㤲㜴㝣㉢戰搶慤㘰愳㘸㉦㘳愰摡㤰㝤搶㤷㘷っ攷㠲㍣㘵搸戲㘰ㅦ㙦㔸戵㝣㤸㜲㝤户挵㐳㈴㈷愶㤶㍦㌱攵摢㌳慢㠶愷㘶攴㜳㘳㌲摡ㅥ昳慡改戶户㜴ㅦ㤷㔳㔷㙦攰㤸户㜶㙦㠷㥡㜳㠶搷㙣㌹摥扤㘵戴昸昴っ敥散摥㍥戱㐷改㍥㙦散摥㐷㙤㘵扡戵ㄸ㠸攸㕢敤㈸ㄶ愳ㄷ〹晡〹㑡〴㐴愰㕥㈶ㄸ㈰ㄸ〴㄰昹㝦㠰㑢㤲ㅤ㔹愵㔵っ慤戲愲㔵慡㕡愵愶㔵愴㔶㌱戵捡〵慤戲慡㔵㉣慤昲㤰㔶戹㠸㌶㜱㉡昵昷㙢㔱晡㤵戱昱搸㠳户捦㉤㝣㘱攸昴ㄳ愷㝦㝣改て㠳㝢搰攸㜴㌴愹㔹捦戸〴㔲㙢㔱昱愱㠹㠳晣户㌵㔷㠰㈹捣挳收㍤收攴㘴敤昰㐱攳㉥愳挰㘵㘵㈰㍦㐵㈸㈳㘸㍢㘸㍥㘰㌹㌵昷㤲挲摤つ搳㠶㉦㕢ㅢ㌷ㅥ搵㑤扢つ愷收扦㘶昳捡愵挰〸攴昵敤㜵慤㐱㍡扡㉤㠱慤愴慦摥㜷㘳㝢户㜳㐶扤㈱愷㉥㕢㘱昵㙢摢慡敤㐵捦㕤改㕥㝢捣㤳て㌷㙢㍢㘶㌴〵愱戶慥挶敥㔸㘵㔸ㄵ捥㙢㙣㘶搵昵愵愳愶㌷㙥㉦㕡搵㡢搲㕢㤲ㄴ㠹戲愶㤶㝡㌵慢㈲慥ㅦ㕦㜰戰㔰㜰㙢敤㜵挹㔲昳扥换〱㤸㔹搶㌰摦㌵改〵ㅢ换挶㑡㕤㕥㤳㙡ㄲ扥ㄳㄵ晢㔳挵挷摣㙡挳㥦㜱㥤挰㜳敢改㥡愹摡扡〱㐹㔳㍢改搶㘴㍥㥦㔳㐲〱〲户慦㑦㠸摣ㅤ摤㜹㐱㈱㈲㠱㘲㌲昲㜵㘹戲㥢㌸㠳搵㘱ㄵ㜵㐹㥡搴㕥扦挵㘰㥣慦㤲㌱ㄹㅣ㤸㔸ㄳ昵〷㕦㝡晢ㄶ挳㌶㌱昷捡㌶搶戴搱㘸昵昷慤㑢㈷㌸㘱㌸戵扡昴㌲戵㥦攰㡣昴㘱㠰挲ㄵ〸㠴慥扢㐷㔵㈷㉥㡢㡤挲㈵慢ㄶ慣ㄶ㔷愵㜵㘱㌵㐰ㄹ㌴㘴愹挴慤敤㐸晡㔵㈸搲昷ㄲ㡣〲㤴换戹攲㍥㌶㉡㤶㤱㜲〵㑡愷っ㕥㑥〹㜲昶㑢昱昲愰㜹捣慡〷㌲ㄴ捡挳㈶㌰ㄲ㙡㌵㠵扥㈱㤲愸㘷㔴㐳㠵戱捦㥣〱㤵ㅡ㤶ㄳ㙣戴昸戶㠳㑢㐲㈲摡㤵〵㍢㑥ㄶ㔰ㄴ愴攵㐱〶慦㠱㘸摡愴㐱㜶攳〴ㄱ㤱つ㌲㌴㍢㐶㑥ㄳㄹ摢㘷挸〸戴㑦ㄲ㈱㕢ㅦ散㉥㈳㐸散㥤㐴捡㑥㕤昹㜱㔷㥡㙤㘶换㠷搲散㙡㙣㥣㝥つ挱戵〴搷ㄱ散〷㄰㝦㠶㠴愳㤴㐳㍥㥤昴搷攰㔹扦㠱攰戵〰㤰㑦㍡㘵㑥㈴慡㘸㐳㙤挷㡥㘴扢㈱搸挹捡㈸づ㐵ㄱ㉤攳愶㥤㌹㘴㉢㐴㐷㔶攷捥搰戵㜹愵㘳摦搰㥤㌶㤳换㈱㐵㘶㌴㑤慥㜵㡢愶挹㡤㘰搳ㅥ昵搶㑤攸慡㡦ㄱ摣っ㔰搶㕦㐷〸攵㐲㠳㜷㝢ㄶ㍤㑤捡㔷㠵㔹ㄴㅡ㐳㍤㉡昸㠸㤰㜹〴挸㄰㜲ㅤ挷㤷㕤ㅢ㥡收攰戸昹慡户愱て㜴攷敦〸改㙤㝡㜳㔷敦搰㕦昴㈲慤攸㕢挰㕥攲昷㕤㜵捣慤愸搶摦㐰㜰ㅢ㐰㥢㡥攱改晢挵㝡ち㤴㔹㙣㈷㌰户㤷㕥ㄷ㘵攵㉥㙦慣㐹愵㠱〶捤㘵挳扢㈰〳㜸㌰收㘶㘱ぢ扢㥥㈷敢㌸搴搶㔴〱捦㉦搷愶ぢ晤㘳㥥㙢戳㝣搷㐶昶㕦ㄵ㡡㈱㥦搷晡㜲㙤㌶㜲㠶慤㤹昰㌹㈵㈸㠷㍡昸慥敥㐲㈲搱㈹㑤㕥散㤷㝤扥摣㤵㈴㍤㐸㤲㌷㘲㕢昵㍢〰㈰㈵挴㙦扢㑡㤴〳㙣昶㈶搵㉣㙤戱搲挳㤷㜱㍡㘹昳㈱㜶挸㤱㠱搰㘱㍢つ晦㠱㍦㘴㉦㔹㜶㔳㔸っ搸㡢搲慢挲户㘰搵㘵㌹㜴换㔲搴散捡㡡㔷㠹慣攸敢敢㌸㑦㘷昸搷ㄴ㥤戴㐹㠹㑣㙥捦慣捣㌸㡢户㠸㡡㙥㐸ち㤵っ搷㔰㔳〲㤱昲搸㜶㔷挴昴㈰㘲敥挴挶改〷〹㈶〹づ〱ㄴ㝥〹㐹戳摤㡤㘷㌸慣㝦㥤㉥敤㑡㈵㔷㈲ㅡ㤴㡢昰昹慥挲敡㌰㕦昳㘶㠲㝢〰摡捣ㅦ㍡㈰㌳〸㔱愱㍣㐱㠸㉡㡣㘱㥥戳攴㈵搲挰ㅥㄳ㠱愵㤹㠶ㅦ戸㌶㈳㑢㐳收慣㝢捡つ㘶㉤㝦つ㤱愸㔱㌳捡㍣戰㉡ㅤ㔰㤷〷摢愷慤捣㕤㕢㤳㌵摤㕣㜲ㅢ㄰㙤㜳戳㍢攱㘰㡥敤㠰㉤愹捥收㥡㐰敡敤㝣㡣㈱〴㜶㕡昹㕢改㡤摤㤶昷㥢㠷扥攱搶㡥㉥㕢㐱㕤づ㤸㈱搳㌱㕦㌲戱㡢㠸ㅣ搴晡捤攵㔵㑦捡搹㈱昳戸㘷搵敡㤶㈳㠹っ搸㤸っ搶捤换ぢ㠸ㄲ㉣扡㡣〱扡捥㤰戹散ㄹ㡥扦㘶㌰愰戸戱㌷昵愴挲㈲〵㜳摡㜲㝣扣㐶㘱㤱昹㘱㜳㘹搵扤㠴㠸㙤挳㜶㡥ㅢ㙢晥㡥挰ち㠹㍥㑣ち㌵㐲ㄳ㥡㈶㑡㕡愹㔷晣昰㐰㥥换㤱昷昲〴ち㔷戹〲㝤收ㄹ摡㥢㜶㝤ㄴ愳愱㥤捥㌹つ㈲㝡搴㉣散换㤴挲攴㔴晤㕥昶㜹㉢挰晤挷捦捥戵㈲㜳㉦㈹㘶㕤愰㤷㍦㐳挶㉢戲㘸〶㐲攸愳摢ㄳ㤲ち换㐸㌹攰㐰㘰㥣㑦敤攴㔷㌶㔵ㅢ㔲摦㥥㔶昶ㄸ㈲㐹㠳收扣戱㈲敢㠸㐷摢㐶戰㈷㝣愰ㄹ㙢ㅢ㜵㍦慡㥢㜱㙤摢㈰㘹㤱㉣㤷慡〶㈹㜸慡ㄱ戸㈷㉤㐷㌷〱ㄴ晤㐵㐵挶㘵ㄴㄹ㤷㔵搱愰㜹㠶愱㐱㤵攷㔸敥〵挳戳㠲㔵摢慡㤶昸挰昰摤㡥愰㐹㌰㌹㈵㙦㥣㘲㤹㌱搶㘶捤㥦㠵挹收㑦〰摤ㄳ㤰愳摣㍡愲ㅦ㤴慢㠹㈲晥㠹ㅥㅤ㑢㄰㌰捡㔳慡扦ㅤ愳ㄵ搴敤〸㠸ㅣ㤵慥挴㜷㌰慥㍣㠶㤲㔰〸ㄱ敢ㄹ㈴〲慦㘰㐲挸搳挵㕤㌴捦㍡㔶〰散ㄱ㘳挷慣㘰搶〷捡〱㤰㔵挷摢敢ㄵ㔶ㄳ㥤挶㥢㕡攱愶捥慡㤴㥡戸戱戳㍥愹㌷㕥扦㐹㜵愸㔱ㄲ㡡㘴慢㐶㑡戳㙣㌲挷㥤愴㙡㠴㔲摣戱戶ㄱ㔹㙥搳搶扥㔳㡡扣〴挵愴㘸㈶愷扦㐳ㄱち〲扤㤱㡥愲捦㍥㥢㍣ㄲㄱㅢ摡〰㘵敡愹戰㙣㈸ち〹捥攱摡㐹㑤㤶愳㈷昰昷㥥㈸扢搰〸㔲㌵挶攵搱愸㘶慡㕥㕦㜰㘰㈵㔴つ慦戶㐳㔸ㅡ㙢ぢ㌵㡣攲捥㕥戵㝦戸扤〹㐶㡣搸㤰㘱㤱っ㍦㌰搸㄰捣㤵㠸愸搲㍡ㅢ攲㔶㌷㡢㑢㝣㍡㈹つ㐷㘱㘰㈹愸捤捡㜵㘵㠶戵㉣昹㔱搵愱㜹㕡㔴㜲㔴㌷愷㔶㝣愸昴㠰㜲㍣捡㈹〶搷捤㌳㜴㑢攱ㄲ〳挴㙥㤴㕢慣〶〸敤㌶〷攰挹㘰攷㘰〷㍢ㄲ㠶㑥㘸㥤㔱㠲ㄶ㌳〸㌷扤〸昲㑥㡦ㄸ㠵㈰㌵㔵晡晢㔱昱挵愷㤸扥㜹㌴ㄷ㘷㈲㈶㘲戸㉢挳㝡〰㜲㤳㤱㐹㜲搱㘸ㅣ㌰て㈵㥢ㄲ㕡㠳㜱ㄹ㑤㡣㈱㥡㝣㕥㠰㕢㍣㡣㘵つ㤳㙤敡戸攷ㄶ㔸搰愶昵㡤㍤收㥣㔳慤㌷㙡㔲愹攲㔸㔶㉢㡤扣㈳昰愵慥〰㠶摣㤴戱㉦搱愶捣攱㈸挵㈵ㄳ㐹扤摢摤晡㔱㜴㔷㐲づ㘳㠴慡㡦〱挸っ户㥣ち㠸㜵摣㔳愰㝤戸户㜵㠱㐱㕤㥥㠳㐸敢㈸愲㉣㥢挷㝤扣㘶ㄴ㔹㜱㕢愲搹扣㍢敦搲㘶㑦ㄴ㥤戰挲愲ㅤ㠱㈳慣㌳ㄴ㜸挵㈲㡣㤱ㅥ戹㠳㠳攴慥㐴搱摤㉢㡦愹挷摣ㄵ愰㐲㘱㐰㌰挶换㔳㔰づ扢ち㐶愲挱慤戵慣㙥挱攸㉦㉤㙦㝤ち㐰㌰っ㑣㠳ㄶ㉤㐳〳㘷〶昹慤つ㥣㥢搰㉡㈳㐲㥡っ愶㌲㐶㌹ち㠷㍤㤰〶㙥攲㐱㝡搹㠵ㄲち昶愹㡢㘱昱摤挴㜱ㅢ㐷㈰搷扢愶慤㜰搱〸㜰晤挵搹摦㔶㍣㔵慢搱摣㠵㝦㙥㐷㘰ㄵ㔷㌷㐲㜳㜴㕦摢愵㉣戵㈶摡㜷户戴㔵㐴㤷〵て捤㑥㥣㌰㠲敡敡㔲戰ㄱ㕥摣敡㤵㈴ち㍦㠲㍦㘲搳户搳㘶捥㍢扣㠸扡捥扤㉦㕦㜴摣㑢㡥㥡㔷挱攷慤㍦㔰〸慥㔰昶㜳㤲攵摣扦昱㑦㈵㉤㔷昸㈱㐶摣捥戴㌹㐰换㐱挲㜱㔴ち愵挱ㄸ昲ㄹ㜴〲摢扤㜹㙢㠰㜴戲慦㡤㑥㤴㈰搸㈵ㄴ攷挲换㐶㈸攲〷㐰㉢㠹㈵㍣㤲㘳捦扦〱搶ㄷ摦㐷〹ㄱ㡥攷㐸㡣ㄴ㙥㐶㉥〳㜵㑡㤰㐷㔷㍣㜸㈱攴晦〷㑢㌱㌷㙦捡㑥晦〵㘶ㄶ捦戵愳攸㐶愲攸㝢ㅤ㈸ㄲ扣〶愲昸昷㝥㘴攲㔴㘰㜸昶㐵〵挲戹愶摤〳攸㉢㝥攱昷㝦㜸〰㥤㡦㠸㐳搹㘸〸戵摤㡡攷愶㠹搰搷㘱㈲㌰㜸慦㑣㠴㤳挸〸㐶昱㐳ㄳ㈱昲㠱㉣愰㘰㙢ㄳ㠱戱扤っ㐳㌰ㄱ㙡㑤戸㌵㜸〲扢挶愶㝦散〴㉥摥㑡ㅦ昱㝣㈸㉤㝦〶ㅥ愹㙢㍢㡢ㄷつ捦戰昷慢昲攳㥥㠴㌲昳㤶㜱㤳㕢㜵㘱㡦敢㌷慤㔱㥤㌶昱㔵挴㕥昶㕤㝦捡昶敥慦〳㔳㘱ち摤昷愲㈴㡡㉦挱㔳㈲㜸㙥挸扤㝦摦户㡥晦攱㤱㈷㡥昲戶㕡㐴慢㠵㍢㤰敦㈵㘴㑦㝢〲㐱摤挴㐵㤱慢昹㘱捥㐹㝣愲㘴慤搵攵戴攱㈹㉢挸搷敤㌸ㅢㄲ㕥㠲㌰㐳攲摢〹㈶㈶敥㍤㠴㈶收㐴㥢扢㔳㝤搸愴㕣㠴ㄳ㠹㠹㉢㥦㕥ㅣ㌶ㄴ㕤ㄵ㔹㡦搶㘶攱㍢㔰㐵㉦㜲㈲㘹㉢㤱愷㑥㈶㈱扥摤慥敢づ㔳搷㠵〷ㄹ㠶晤㘳㈹㠵昸〳㈹㈴㜹㤰攱㠵〰㈵愵捥㈰㔳戸ㄳ㈰㈳戲搶ㅥ攲愵㍦㘰㔷〸挸收愵扦ㅥ㍦㘲挱㉥〲㡢戱㉦扥搷ㄳ㉤㙤搱㔸㌵㌱㔴慢㙣㥡㈵㘴搴攱㠵〵㤳㜱㘹捡搲㌹㠴搲㙤扢愳昸㤲㈱㍢っ扣㠵㡣㕤戰改㙢㉢摢昷㌹つ摣晣㠰㥥㈹㉡㠵攱散㘵㌱づ愴㉡㐶ㄷ㌶㉤㠷㐵㠴挳㘱戶搹㘹㈰慡㠲捥㜲昶攳㔴㡡攰ㅦ扦ㄴ㘲晤㜸㙢攸慢摢㙢愸攳㥣㝥㉣㤰㍦搸㕦㌷㘶㌰㌶摥㑡㡥㠱㠴摤㔶慢㔲㜸㍤晣㉣扡㜰搱㌹愱户戲敡㔹ㅣ挶㥦㤸戳晡戴づ晤捦攸戵攲慣㜳散捤㌰㜶㑡晦㍦㠸㠲㉤昵扦㘰散㑤㈱昲摤㔱㠶て〵挶㑦戶っ搹㜰㐷攰搹㐶昰㐶ㅤ㡣㜵㤵㘵挸㍢捣㉤攱攳搵戰㕡㐹㜰昸扤昲敤㔷㈳㥡㝤㘹摢づ㜴ㄵ㠰㡣つㄵ扥〱ㄱ搴戵㝦㕡㙥挵愷摢攲㝢搰㜱摦㐹慢敡戹扥㙢〶㘳㑢〸晡㡥昱摢㌳ㄳ㌶捦㤴昸㝡扢㔰扢〵㍢㌱昸㍥昴㌹戵〰㠱㝤㑡〶㉦㔷㉣㤲㤱㠵敤㐵㌲昸ㅤ搲㐸㈲扣㐴敤攰㕦㘵㥥㙥ㄸ㜵㝣扡扡〰㕦㘷挰愲ㅤ愱散㐲㡦㜳晢つつ㙥ㅤ敥㘸扤ぢ晥㈰㔹㥦㐰㜰㑣㉤攱㍤敦攳扥戶敦㐱扡㙤戴㌶㥦㉤㝢昳戹㤵ぢ捦〰愷摢㝢㑢㥡㘴昸㑥㝥㤱㕣搶㉢㠴戸戴㝦ㄴ㝦户敦愰攵㘸愳愰昳攸㠳㙥㍡挲挶敢㜰㥦㙤㈳晡㝤ㅥ㕤挵ㄴ〱㝥扡ㄱ㘵昸㈰攸攵㈳㉢㡡慦㘰㔹㘴〰攴㜳挵㉡㐰㜷慡㝥㝡㌳慡ㅥ㠹〵戲攰ㄹ㠳攴㔸ㄶ㕦㐲㐳㙥㔷戸㙣戰〴㤷㉤搴㔹〲㜹㍤敥㠱㝣㑥昰㉣愱㈶昲〵㜴㘸㑥挴㐲㘹昷㠹㝣㝥戳㠹〸㕡〱㙡愱挹昱㐷㘲㉤愲搷㔱慤摢〴づ㠱ぢ㌰㑣戱㐸㔹㔳っ㐳ぢ摦㈷㘶㤰㝥ㅤ晤㝤攱攸㉦㥦㘷晡摢㔱愱〴㈱慡搲㤳愷㈰㔴㤳晦㔴㜲昲ㅥ㑡扢㑦晥挹捤㈶㍦㐲ㄹ挹㤹攸〱挰㔰㥦愸攰㡦㕡㑣〳ㄹ敥㈳㝦攲㍣〱㝥愹㔹㡣ㄸ㈸㔱㝤㉦㈱㠳扥摣㜰搵敡㌲㌲㜱摦〲搷㥦昱㜱㡦戲㡦㜸ㄱ㤲扥㥣㘲攸㡣㉤㠶㕡戱㘴㐷㕥搸ㅤ㈱ㅢ戰㈴㝥㉤摢㔵愴ㄷ㝢㡣昰㡢㡦挴㠸㌹㜱㈲晥㜲㑡㡢㘲㑥㈰㡣搰㈲㈵晤㜰㈳挵㠷攳挶摦㝤戶攵㌲㐵〵ㄲ愸㈷㙣㑣㍡㔳㡤㍦ㄴ㌷㍥㠴慦戲㔴㥢ㅣ㙦㄰㌰扤㄰㌷㈶㍤慡挶㑦挴㡤晦㝡㘸㝦戳㜱㑣㠷攱挸〵ㄲ㐹㠶慤慢慣晦挴ㄷ摡挳㘸㕥㌰愹㍦〷捣戰㤸㤲㔳㠵㡥敢㑡㠳づ攲㌲㠸㠷㙦愴攷㜱户〹㔷㐰㈰㘴挳晦㔵挲ㅣ敥㍣捤ㅡ㠱㠱㑦愰搷ㄱ㙣昶㜴昵挴捥㐵㜳挱㐳㐱扦㌹攷攳㑣㔵摢㔱㈴〲㜳㈰ㅦ敥敦ㄶ㑥昹っ搳戱戵ㅦ㜱㤰㑣攳ㅤ㤲摥㤴㠷ち慣攴挵〷㘲捣收ㅥ㙦搱㡣晥ㄸ㤰〳改〸挸㡣晥㌸㘰ㄸ㠸攱㙤攵摣〸昹㕦㌱昷〷㔸昱㐱㠲㈷〰捡㠲捣㑥㍡㈸㝥〸㘰㌸晥ㅦ㔵㡣慤㉢㝦㠹㈶ㅥ㠹㕦㤶㈴㈳晤㈳散昰㔱㠰㍥戸㙦㐵㐴㠴㘵晤㘳㈸㐹扥㤴㠲㐳扤昴攳慣昸〴挱㤳〰攵〲㈷扢敤㕤攳㥡㝡搴㕣㥦㐴㔷昱㌸〱㝥晡愷愲っㅦち摣㠷户㜵户㤵㜹ㄴ㡥㍦散㐷愸㌳昵〵晦㝤昸㈲㝦㠳㡢敥挳晦㤰愴愰っ晢扣昶搶摥挶㈲ㄳ搰㈶㔷扦㌵㙣昶㑢ㄸ㠷敢㙡㐵㔰㌸㈲㤵㑡㐹㉢ち攲㥢ぢㄶ㉥摥挰户ㅣ㔱ㄵ㐲㤰〶㔴㠵ㄳ㔵ㅣ㐵㠱晥ㄹ㌶㈵㡥㠹㈷晤戳㝣㈲㙡搵㈶㝥㉥捡昰㐱㄰慦慡晢㐳㔱昷昸㠵挴戵慡戰摡㕥㐸晣慢㡡搵攴ぢ㥦攲㘰ち㔹挸愴戵ㄲ㤱愶㘸攸㑢挸っ昵つ㜳㙥て攰愷㕤ㄶ搵昳戵昳攷晦㌹㥣ㅦ扢㍥晦攰㍢〷㥦㝡攱ㄷ㝦晣昴㙦摥㝢攴㉦晦㝡晡改摦晣改搳捦晦敢㐷㉢㐷㝥昶捣㌳㍦扤晦慢捦晦㜱慦昹㌵敤搹㝦捥㝦敤搱挹㡢㡦㍥㙣㥥扤攳昸愳敦㝥攸昴攴攲㔵攳㝤㝤晤晤户㡤晥晣扡摢㐷ㅥ㝦昸㌹昱㤳摦㕤敢〸戵㕣扣㈰㍤つ㉥㕢㑤攳换挸㘰ㅡ㥣昱㉢㍡つ㉥㔷㙤搴㑡戴㔱搳㈸㈸挱愷挱〹愸ち㈳㕤㌱昰ㅦ㡢挶戲㙤</t>
  </si>
  <si>
    <t>㜸〱捤㕡つ㜰㕣搵㜵㝥㜷戵扢摡扢晡㕢摢㄰㝥ㄲ昰㔲昳㙢㠱㘲搹㠰昹㠹〷昴㙢㉢㤶㈵㈱挹〶〲㜴扤摡㝤㙢㉤摥摤㈷昶㍤挹㔲㈰〳愴㤹㤴㘹㐳㈰㔰〸㈶㄰㠸㠱㔲㤷晦搲㄰搲愱つ㝦愱〹㌱㤳㤲㐲〲㙤捡㌰搴㤴ㄹ㐲㕢㌳㑣㘷搲㈶㠴㝥摦㜹㙦㔷㙦㔷㉢搹㔱散ㄹ㍦改㥤㜷敦戹攷摥㜷敥㌹攷㥥㝢敥搹㘷㈸挳㌰㍥挱挵㈷慦㈰ぢ㥦ㄹ㤹戱ㅤ㌳摦搶㘵攵㜲㘶捡挹㕡〵扢慤愳㔸㑣捥昴㘷㙤愷づ〴攱㐴ㄶ敤㜶㈸㘱㘷扦㘸㐶ㄲ㔳㘶搱〶㔱挸㌰㈲ㄱㅤ攰㈸摥ㅤ㉢㔵㌴㝢㘹愲㌵愸っㅤ〶㘸慣〷ㄸ敤敡ㅣㅣ扢ㄲ㉦ㄹ㜱慣愲㜹㝡㝣㡢㍢搴扡昶昶戶昶戶㌳搷戶㥦摤戶敡昴㜸搷㘴捥㤹㉣㥡敢ち收愴㔳㑣收㑥㡦て㑤㡥攵戲愹㡤收捣愸戵摤㉣慣㌳挷㔶慤ㄹ㑢㥥㜹㑥晢㤹㘷㥤㤵㌹昷摣㜳ㅡ㈳ㄸ㜹愰慢㜳愸㘸㘶散㠳㌵愶收㤸㠳㕤㥤㙤〳愶㜳戰挶㡣㘲㑣っ搹㙤攵㤳搹挲㐱ㅡ㌴㐴㔱慦改㌶㔳㔹敡挴㌴㡢搹挲戶㌶戰㕤㈱㘸搴搶戶昵㐲攲愹愴敤㜴㤹戹摣戰㤹愱㍡ㅡ昳㤴㤹㔹㌴ぢ㈹搳㙥捥昷㑣愷捣㥣搷㙣㐷昲㕢㤲挵㠱㘴摥っ戲搰㤲㜷昵搶㤷㌶ぢ㑥搶㤹㘹捡㙦戶捤攱㘴㘱㥢㐹㤲㔰㝥晤㘴㌶ㅤっ慡㘰搰愸㍢愵ㄶ㌳愲㥢戶摥㘲慡㙢㍣㔹㜴愴㐶慤戵搷愲昵㔹㠸㌰㕥挱ㄶ搹㡥㔷昵愲㥡㐶戲昹㡤㘶戱㘰收昸ㄲ㉡慦戵㡡㐸㘴攲㡡扥㉣㥣搲㙣愸ㄸ搵攰㉤〳㑥㠵㙦搱つ〴㡤〰攱㈶㠰㤶愱㉤㜱㉢ㄳ敦戲㙣挷㡥㙦ㅥ改搶捤㙣㙥〱㔰挱㝤㔸㔲晥敥散ㄹ㐸㈴〳㠹戱㐰㈲ㄵ㐸愴〳〹㌳㤰挸〴ㄲ摢〲㠹昱㐰㈲ㅢ㐸㕣ㄹ㐸㙣〷㑤改㡡搴搷〷扣敢㠱戵㝦昶昴愳㙢搷㜵㍣昸挶㡤慢㔳㙤摢㝥愹戸㡡㘴㌹㉤㐱㐱㉦〵〸㉦〳㔸敡戲搳㘹ㄶ捣㑣搶攳攸〸㔲ㅣ〹愰搴晢攰㠸㕣㝤昴㉦晦晢攱敥㠶ㄷ㌶㝥敦愶㉤㉦晥搴㝣扡愰戸ㅥ㘵戸愳㐸㝣㌴㐰昸ㄸ㠰㈳㘱收㜱愸挵㠶㝡攳㕢㤲戹㐹㔳收㜸㉣㠹㍥つ愰搴㕥㙦挴㈷愷晦捦摥昵搵㠷㉥㝣昸㤲㥦晣晣㡡ㄷ㝢摢ㄴㄷ户㡣㜸ㅣ㠹㡦〷〸㉦〷愸敦ㄹㅥ㤶㌱攲㐴㥦〰愰搴㕢摥ㄸ扦扡昶㥡愷摥㙤㍤㜵攳搳㈷㍦晥㡤㥢昷㝣㍣搰戸〲捤ㄷ㜹昲敦㉥㈶㜷挰㠸㘷搷挷敡戶㔵晣摢扦㘳㠰㕦挸㥣㤵㔹㥢㘹㙦㑦㥦戵㉡戹㈶ㄹ愲ㅥづ搴ㅣ㈹扣挶捣挵搹㐲摡摡㈱昶搹㤸改捤收ㅣ戳㈸㤵㤶っㅥ敥ㅡ㤳㝡㔳愶㘷ㅡ捥㈹攵㥡昲ㄱ㤹㉥戳攸㘰㔱㍢㌳戳昶晤㤹捥愴㙤捥㔶㕢扤戱㍢慤挹㐲摡晥㜴敤挶ㄱ㈷改㤸挷㔶户捤づ㌲愷摢〸ㄶ扣㘹ぢ㑢挷㔷㜷ㄳ㌵㜶㑣㘷摤收攳慡㥡戱昴慤戱昹㕢㝢㡢收㔵攵搶㌹ㅣ㜵㘰㥢㤸㌲搹㍥㘷㤶㙥㤳换㔷扣㙢摣㠲㐵〹㝢慤昹愱㙣㙡扢㔹ㅣ㌱戹挹㤸㘹㤹敡㤱㙣昲晣㑦敢㘰〱ㄳ㠵㐷㐹晦㤱ㅦ㑢㐱㥢㠵戴㤹〶扦ㄳ㤰昲捣㘸㜲㉣㘷㝥慡㠲挴㝤㈷ㅡ㡥愹㐰昷㕡愹㐹扢换㉡㌸㐵㉢㔷搹搲㤱㥥㑡挲攷愵㌷㔹㘹㌳㈸㤷攱㐲㘵搴搵㈹㘵㥣㕡换㜹㜰㙣㥢敥挵㘷㈴㜴㘲ぢㄳ晢㡣㠸挴㌵摤㔲㜹㘴ㄴ㝣㐶㐶晡搳ㄶ攴挴㙦㠴愴㕥戵㈰㜵つ㈳㘵愷愳㉢ㄷ㕥摢㌰昴〳㍤攴㑣慥捡挰㠹昳て㌹㙢㤷晢攱搴愷ㄵ挶ㄴ愴㕥㐰㘸㌲㙣搹昶づ㉤㜱㈰戰捣㥢㝤捦ㄴ㕣摦㠶㘴㈱㥤㌳㡢ぢ㐶㐴㡡ㅣ改ㄳ〹㑥㈲㌸㤹攰ㄴ㠲㔳〱㐲扦㠰㡦㥢㔷愲㜴收㙡㕡捤㠴㜶㘴搳捥㜸㜸摣捣㙥ㅢ㜷㠰㐳㈴ㄵ㠹㔰摣㝢扤晢ㄶ昸改㝦㐷㌸愵昴㑡㘰㜴㉢挱改〰搱愸ㄱ㍥〳㑦㈳ㅣ搵㙤㝣㝣ㄶ愰愵戴戵挷㕤换㡣ㅡ㈱㙥㕢扦晦收捡昸㑤换㕥㡥㘰换づ攵㌱慥㕤㔷㔷㑢ㅡㅢ㤲昶戸挳㠵戸㘰愳㙣愳慢㌸㘸㍢㐰攳㙡㠰㠱つ㘶づ换昸㘰挵㘹㈱敥挲晢㡤〷戸㙢㝥㉡㍦㌲㔳㐸㡤ㄷ慤〲㠲搸敥愴㤳散㐸㈱攸戱㔵㌲㥣敦户扡㈶㥤㜰㝥㐳ㄶ㡦挶晣戰㌹㘱㈶㥤㉥戸㘹愷㈹摦㡦㠰㐹晣㘸㕦㝡㍡㤴㜷㘳㥤㙥搳㑥㘹〶㐵㝤㜰㑢搳㘱㤴戰㕤㌶收改㘸捣㘹㠷㐳搷攷㠷㤲〸慡ㅣつ愲㔶改攵㤶搸戳㐹㜰愵摥㔱慦㠶ㄱ㘲㔲昴㡤搲㈰〸㜷㈴㠹戱戱㠳㘲慢つ㝡戰㝡〵㙤㜶戲㌹扢捤ㄳ㙦㕢户㠵愰搹㤴㌰㥥㘲て㠷㘱㘰攱〵㤵㔵扤搰ㄹ㔵つ愶挶摣㘱挱捡晡愲㌵㌹挱挸敡㘰㡤挳戱っ扤〶攰㥥て晦晡晣㤳敥㝥散ㄳ敦㜹㉤㤶㤰㕣㥡㠱㤷愶扤戳㡡㠷㕣晡㙣㍣愲ぢ戵㠵ㄸ㤶搵昴戴昳〴㠰㡣㡡ㅡ昳㤸敤㘸搱㤴㠸㌶㈲㤵㤹〹戳㈹㝦戱㔵摣㍥㘶㔹摢愹晣㘶愹搹攳愶改㌰㑣㙣昰愲㘲㤶㤵㔲㜵㜵ㄵ㐱愰㉦㥥㘴㠰ㄹ㍥て愰愹㈳㤷㡢㤷㐶戴挳攷〳㔵㠷ㅤ㈵晣㌹ㄴ捣㉤敤㠹昵㍤㠳慢攳㈳愹㜱换捡挵㠷捤昱攴㔸扣㉢㠷㉤搴㥡㜴攲摣慢㜲昱㜳ㄲ㙢摡ㄳ慢㔷慤㙥㡦㘷慣㘲㝣㐲㑥㐶㐹㥥搹攲㈳ㅤ㕢㝡攲扤㠳挳昱〱㠴㠶㍤㤷㜴㙣ㅡ敡㜷敢晤㝤㥢㝡㐶㐶〷〷㝡摡愶㜳昶戴㝡〱愲㘴㘸㌸㝡昹㤷㔶晦晤㘳摦ㅣ戸昵捣戱㠱捤慦晦搳ち昵扣搷㌰㈷〴㘵攴挹㔰㑡㕦㐰㜰㈱㐱〷㐱㈷㐱ㄷ㠰㝡〶㕤改昸晥〱ㄵ摥㜴㕦㉢敢攸扥㝡㐸搳㑢戰ㅥ〰敥㑢搴〹敦搵㐷ㅣ扤㔷搴㔰㕣㥦昴㔸㝡㈳㐱㍦㠰㘲㌸挶戵㙤攸㑤〰昳ㅡ〸㐳攱戹〶㌲〴㙣㔴㉦搰愶ㄸ㈵搳㐸㌴㤵愲愹〶㑤ㄵ愸摤㥥っ收〸攷慦扣㠶㌹〱㌵攳㘸ㄱ捥愵ㅣ攴ぢ〴㤷ㄱ㕣㑥㜰〵㠰摡攵〹攷㜲慣摥㔷㠰㤸ㄵ㑥㠲㌴㕢〹㤲〰㍥攱愴㠸昳㠴挳ㄸ㕤㠴㘳ㄲ㤹〱㔰っ换㕤攱㙣㐳㘹㕥攱㌰戰㥦㉢㥣㉢㠱㡤敡〵摡ㄴ〳晥㕡挲戹㘹㍥攱㝣摤㙢㤸㜳㌶攰㤱㐰㠴㘳㤳ㄵ敥㜴㝡㤲㘰㡡㘰〷㠰扡挱ㄳ捥ㅤ愸昰㥥ㄵ捥っ㘹扥㐸㜰㌵㠰㑦㌸㕦㈲捥ㄳづ㡦ㅢ㈲㥣㙢㠹扣づ㐰挵〱㕣攱㕣㡦搲扣挲㔹㡥挶戹挲昹ち戰㔱扤㐰㥢㍡〱ㄴ戵㠴㌳㌹㥦㜰ㅣ慦愱晡搰ㄳ㘲〸㔱敤挴攵㤴㕡づ〷㝤㠱㈶㘷ㄴ捥㙣㉥攰慣搷㤰改㤸㜴慣摥慣搳㙤㍢㡤ㄹ〰ㄴ愵换戱ㄲ㌹昹㍡戵㘶戶㘴捤ㅤ愳㜰㘳换攷㌶攱〰摦㌵㘹㍢㤶散㑦挷捦㙤敦戶〶㉣愷㍢㙢㑦攴㤲㌳㈷搶㘸㜶㕢㉥ㅥ㌷ぢ〸攵㡢㠸攸昷㐷㘴㑤㑣㤸改ㅡ㍣㡥㔸㤳挵㤴搹搷㝤㌸ㅣ〶㤴扢搱ㅡ昰攵搸㘶搵㐹昳〷扦㍥戹㌳㈰っ挰晦慢㐵挶㤲摣攰っ晤㜵㐲扣ㄳ愶慥㙦㐲ㄱㄶㅦ㍡〹捦㠵㑤挴㜷扣攰㐲㡢㘶愰㔶ㄷ搷攴㥤㕦晢ち㜶㌶㙤㐶扤摡愶㙣愱搹㉢づ㑥㍡ㄵ㉤挹改㘵㕥ぢ㌶愹挱〲㔴㥦㑡ㄶ搳㠷㠳㔶㌰㌱㕣慥㑡㔴ㄸ㝦㡢ㄳ戴㍢㡣㘱散㉢攵㍦昷㕤㡢挵㝥㌳搰㤴㌵攳昸㥡㌱㐳㜹㌹愲攰㍢㥤搱〹㌴㔱摣㘵㜴㠴戵㑤㘶戲㈰㕡ㄸ㜱搲摤收㔴戳㔰㤸㌰㜰攴捤㜲收戲捡慡㠴㡥㍡搳㌱㘶㕢戹㐹挷㙣㉥㤷㘴愱敢捣戰㤹挳收㍥㘵㌶㤶㑢㐳㈹〷戹㠸昲㜸㍣㐵ㅦ㍥ㅡ㠲㐴㠲㥥㤶㤴攸㈹扣㠰昱㔶㑥㠲㙢㘸㤱㕡挵戶㥡㤱敢扦㉥㔰㜷敥攴戵晢〲愳㔴㠸昲㌲㐲㍣㥦ㅤ昸㔱㥡㉢㘹㔹㈹挳攳㝡㌸㜱㕥㡤㈵ㅣ㑦戱㑤ㄹ昱㝢㐸㔵㌱㘵摡挲愵㤳㐳㍥摢挹愶㤲戹摣㑣㜳愶慦㤰捡㑤愶捤晥攴㤸㤹㉢昹㙣慢㤸㍦㑣昴㈵㤹㝦㔷㔷ぢ挸挵换㉦昴㈱晤㕦㍡戸㉦摡捤ㄹ晡ㅢ㄰慢㙣戹ㄸ㈳慡㙦㐵㡤慡攱愹昹昷捥㕢㌰愰㕥㍡㥢㜵㤳㑣㌴㕣摢ㅣㄴ㝤ㅡ捦㜰攵搴㠷慣㌸ㅦ㔹扦搵㙦㈱㉤㤵昶愱㌶㘴㕤搴㘱戳慥㐴㑤攱㜰㜸戱ㅢっ㘴㠵㙢摦㈷摥㤳愱ㄲ慥㝤ㄷ㔰晥搴挰㑡搴慡㑦㝦扥㐰㐴昶㝥㜱㠲㌱㄰戶搰㠳戹㠱挳㘸搶挹㤹つㄹ㘹㤷㜲㠴㑢㠲搲慣捦㡣㡥攳㈴搵摤㤴㔹㕦捣愶㜳搹㠲挹㈰〴㘹㔲㘶晦晢捤㙤㐸攸つ㔹㜶㤶攷㤶愶捣㘸㌱㔹戰㈷㜸㘰㑥捤㉣慤愸㠹戲㐲㤹捥㙣〱ぢ挸㝤㈷换㉤㤹㤱㜱㙢〷㝥慥㥡捣ㄷ搶㈷㈷散挳㐲㔱昰㐲摥攵慥慡㠰ち〴㔴㈴㄰㔹散㕥㈵攷㕢〶〴〶捦敦〱〲㑦㕤慤㈸㉤戰㘶愹㈹㉦愵捡㌵㑢扥㉡㝥攷愹㤹捦㈹晦摥㐷㍦慣㙦㘳㥦摢〱㍥扦㝥㜳摦㙣㈲晥て晡㤵㉥㜴㍡挶㕢㘰㍢㄰搳㈸㘷晤㜸㍥㙢㜶捤㠵㌸㕡㡦ㄶ慤戳㔶㙤㠲搱㡣搰搰ㅡ戱㠳㤲㥣挵㕥攴㘳ㅡ戱昸攱㝥㤱挷㠲摦㙤㜶㉢っ改昲挹㥣敤戵㜵㔹昹㝣㤲收㐵搳ㅣ㠱敦㌶㈳ㄲ㕦挳㥢攸っ㠰搸愰㠷㑡㑥〳㤵㥣ㄶㄴ戶㘴㘶昲愵捣戱慣㙤挹㘲搶ㄹ捦㘷㔳ㄱ㔶㤸㙤㍦㉣散ㄲ㈶挴慣㘳改ㄲ攳㐴戰㕡㥤㌳㜳搳㍣㔰㜷ㅢ捥てㄴㅤ搵て敢つ挸㍥慥ㄶ㤹㈶㠵昹㡡挳搷㍣摡㠵㤸㕥㠴敢㜷㔹昱〵㘱挰㠸㈳㔲㙤㈴挰慤㜷㝡〵㔶㠲㑣㈰㉥㤸戹㘲㥡㌱摡㙦㈵搳扤昸㐱挶㉡搶㝢扦㉡㐷愰㕡扡㤵㘲㡣搹捡㉥愴㑦昰ㄳ挲ㄴ㘲攱㘲㠴㠸ㄱ攴〱㠳捣㜳㠶㕤ㅤ㌲挰㌴㐲愱㠶㐸慤㜷昵㤵挶㍡搱换敡昸㝦㉣敦㥢㌳晥〷ㄷ㥤〳敦捡㘹㈱〹㘲攸㍢〹扥〵愰㤸〷攵㝣慡〸敥㈲挱摤〰愱㌵〰搵慢㘴摥捣ㅥ〷て攵㤹㜱㡣攴㌹ㅤ㠴ㅣ㘱攴㈱㤱戹㠴㐸挲つㄱ㍡つ晤㙤㠰㔷昶散㔹㠷㠷愱㤸㍡㉢扤㕦捥ぢ㔱ち㑦摦㐳㜰㉦㠰㈲摢㍣㤸㡡摡っ扤ぢ㐵愸㐴づ㈵昷愱㠸敤㐲㕤㠸㈷て㈶愵换愷㐹㠴搳昷〳㑤慡づ㍣ㄹ㔲㔳愱晢ぢ捦ㄴ㌳㐹っ搱っ晤〰〱て㐴ㄲ㈳㍣㠸〲〷敢挲㤳㜱㠲㝢捤扢㤳愹ㅥ㄰㜰㌷㌳㈴昹㈳敦慥昲㥥㡡戹㈸㝡㔰扤ㅢ㐰慤〷愰㘳〲㤷慥愱㍥㠴昲晥つ㤵挹㉢㌱搴㠷扤〲㉢㙡㈳㐰㐹戸㈸㤶戴晦〸㡡晡㔱〰搵て㔰㠳攰㌱ㄲ㍣㑥㠲㑤〰戴〰晤〴㐰㔹㘹㐳愸㤴扡昹㤴昶㌷㈴㝣ㄲ㐰㕤ち攰㔳摡㜷㔱〵㝢愲戴愷㔰愴〴㤹㤸㥡㕦㘹摦昳愸㤸戹㍡㘰愵㌱挳攵㉡敤㘹㤴㘶㤵昶㜷摥㘰㔷攰㜹㈰㑡㑢㠰捥㔵ㅡ㤳㔲攴扣㝡换㔳㕢㠱ㄶ愵㍤挳昶㈴㐰㠵搲㤸㜲摣扦搲㔲散㡢㕢晦挰㉢㠸搲㑣㔴㑡挲㐵戱愴戴㘷㔱搴捦〱愸っ㐰つ㠲攷㐹昰〲〹戶〱㠸搲㕥㐴愱慣戴㉢㔱㈹㜵㘳昲㈶敡慥戴ㅦ愲愸㕦〲㔰㌶㠰㑦㘹㍦㐲戵愴戴ㅦ愳㐸愵㌱㘱㌶扦搲㕥昶愸㤸㔱㍢㘰愵㑤㠱搸㔵摡㑦㔰㥡㔵摡㉢摥㘰㑣捡㔱㘹敥昹改晢㜴〷戸㜰㔰昶㉥ㅡㄵ㔹㘳㜶捥㔵摡㜲㘹㠱㉣慢㔷ㅡ㜳㜷愲戴㥦愲愰㤸挴慢㔰摡慢㐰散㕦㘹㑣昶㠹搲㝥收ㄵ㐴㘹㘴愷㈴㕣ㄴ㑢㑡晢㘷ㄴ昵㙢〰敡㍡㠰ㅡ〴慦㤳攰攷㈴戸ㅥ㐰㤴昶ぢㄴ捡㑡晢ち㉡愵㙥扥㤵昶〶搰晡㑤㠰㄰㤳㌴〷㤶ㄴ慡〷㘵捣㤷愹㘳〸㘳㉦挹㕣㌴㤹捣攱晢㤹㐱ㅣㄷㅤ愲づ㠷ㄸ㈱攸ㅥ摡慢扦㤴愸晣慣〶昹㉥㤹挲㘵㔷攸ㅡ㌲愸愴昵收㘶㤳㜲㜱㠷晡㘸攸㘴愴㑤慢㈵㕤晢㉤戴㠸晡㈹晥〸㤷㐸ㄸㄱ扥戳づ㜷㔴晦㉢㈱㑣㤵挹㌴㌱愱㕦㝡〵㌱愱㥢㑢搸㝦㐳愱㜴㠵㜸㐴㕤㈰戶慥㍡て㜳愰㘵戳㤱〰㘳扥搶ㅣ㍦㥡慢ㄵ㐲㔴㠶搸㙦愱慢扡㤵〰户昶昳愰㙥㉢㘱摦昶ち㥣㑥㠸ㄱ搴㝥㠳戶㈰㠸㤰改㐳昸㌶攲捣攴㄰㌲戳挸ㅦ慥摣ㄲ㘳〴户ㄹ㑣㕢㐵攴〰㠲搵㍦㔵㤷晢慥挰㔰つ㐷㔴㝤ㅡ㈰摤搸㜲㍢敥搰㜲愸㘸摥晥㥣搷慣㔶搸㠷㔷昸ㅤ㠰㈳㌶㘵㔳㐵换戶㌲㑥㝣〴㐷扦㌸㍦ㄶ㠱㤷㕤搵ㄱ㍡づ㈳搶㝣㈷㈷ㄶ㉣昰㔳㌳㔱㜴㜴㝢挱摡㔱㄰㙥㐲㌶扦㤹ㄱ㈹搶搷昳㌵㔱摣㜲慤㠰㙣㘳㍢㔱㘴㘷扤ㄷ愰愹㉥挶㔰㡣㔷㡣攱ㄸ慦ㄸ㘳㉦㕥戱扢摤愷搱挲㠸㠹愳㠴㍤挴㐱㝢挴敥挱㔰㜵ㅣ昹㕤㠰收慥捥㠴敦戰ㄶ晥て攰ㅡ㠱㤳㜰㜴ㄸ摦㥡㠴摦〳㘶〹㌰㤵摦摥挵敥〵㥡愳捣㝥愱愶摦㐷㔵敤〲愰㠳㡡慡㈳㈱㐷㉥㈰㔲㐵昵〷㠴㔸〸昷攱㈹㠲晡㑦ㄴ〲摥慤敥㉦㘱㉢㡣昰〱㘰戹ㄸ昴㝦戳昹挱㥡㌴扢㑢搸て扤〲㕦愷ㅥ〲愰戱慡㘶㌰戰ㅣ㌷捡㠶愶摥愹㘲搵〸っ搵㕣愹愶㠷搱㈸㙡晡ㅦㄴ愰㈶挶㑣扣㘲㡣㥢㜸挵ㄸ㈴昱㡡㍤敥㍥㡤㤶㈷㔰㌸㌴㙡㘲㘴㈵〲愶㥡㌴昵愲愹㡡搸㤳㈵晣ㄲ愲㤶ㄲ晣〶㐰㝤ㄷ挰ㄵ㝣㄰㌳㥢ㄵ晣挷挰㔳昰っ挲㐴昰扦㐳愱㉣㜸〶㕤㠲慤㄰㍣㘳㈹ㄱ㍣摢ㄴ㘳愹戹㌴ㄲ〵愱㐵〷㐸㠳㠲〸㥥㔱㤰〸晥攳摦搵ㄲ晣㙦㠰㥤㉢昸ㅦ愰㤳〸㍥㡣㜱㈰昸㘷㔱攷ㄵ㝢捥㝤ㅡ戱攷㑢㠵ㄷ扣㐲换㡢㈸ㅣㅡ挱晦㄰㈳搷ㄲ晣㑢㈵晣㔱㈸挸㔷㡢扡㤱㔳㘷搰攴ち晥㈳捣㙥㔶昰捤㘸愴攰㝦㡣㜶ㄴ昱㥤㈶㈰〷ㄶ㐱扤㕣挲㔶〸㥥昱㤰〸㝥〹㐷㘶㍣㈴㍤㉢㘸㈴㤲㐱㡢㕥㐶ㅡㄴ㘴扣㔷㔱㄰挱㝦㔰㔳昰敦搷ㄴ㍣攳ㄹㄱ晣㔱ㄸ〷㠲㘷散挲㉢挶昸㠵㔷散㜵昷㘹挴ㄸ戰昰㙡㘱慣㜲㘸〴晦〶㐶慥㈵㜸〶㍤㠲㍦づ〵昹戸㔳ㅦ挷愹㜳㙦攵晣昵昱㠰㈴攰ㅤ攳〶㉢㜳㕡敥捥愹㈴㍢㈵扢ㅤ挹换ㄸ㤲扦㕤㈲㍦㐱挸㐳㝢㔱㍦㝦晥㕦摣㝣扥戲ㄵㅢ㜱挵㐷㠱㍤昸挸㙦㠶㉢慢づ㈷晡㤰㜸搰㘰攰扣挵㡤挵㌰㈷㠲愱㜸㠷摥㠲昲晥㠰㜱㈸愳搹㕤㤰㈳㉥挷慤㔷〰慦摥㐷愹㠵戵昳〸捥㈷昸ㅣ㠰㝡ㄳ慦慣昹㠱挶ㅢ㕥挳㥣て㌴攸攰昹㈶㝤ㅡ㘰㔹ㅢ昴昲愲㡤㤵挰敡㔶㠰愶㠰ㄲ㜷㑥搲ち㑤㝣㔸㈲㍤㠳㔴㜵㡡㕥㤸摡㔰㍦挳㉢㈹〲攱晡戳㘸㔴㜴㜸戵戸㝥㘵㍥慥昷㜸つ㜳扥㥣昸㤸㉦挰慤捦〲㉣㜳㑤ㄷ㈹㕣㥦つ慣㕥ぢ〰慥㐹㠷晦㉡慥改晤㠴昴㕣㔲搵㈱㔳攵㜱晤㤲㥦敢昳㠱㔵昴ㄶ戵戸㝥㙥㍥慥㥦昵ㅡ收㝣搲㐰搷㠲㝦㐳㜷〰㤶戹愶㝦ㄱ㔶㍡㔱搰㕤〴摤〰㔱㈵捥㘴づ攷㜴ㅦ㐲摥㡢〲㌸愷て搸ぢ㉡昵㝤㍦攷ㅢ㠰㔵㕣㙥戵㌸晦摢昹㌸㝦搲㙢愸晥摥㈰挶愵㉡㉦ㅤ㐰㐱てㄲっ〱㐴ㄵ㔷慢扣晤㌱敦敤愷㠲㤵㠸㌲㐲㕣㤷㉢攷㕦㐴㙥捡㜴昶ぢ㘴戲ㄹ捡㌰摣㙣挸戸ㅦ〰㜳㈹挹㉦捦㌹㠹搵ㅡ㤱㍤㉤攲ㅢ攰㝥晣㈰㠰㥣㈹扥搹昷㈲ㅢ晣㔰挰㉣㔶㈹㍦愷愵挶捥攱捣㘰ㄱ〹扢晡㑣㥦㡤㥦ㅤ搲ㄱ㝣㔸攷攰㥢散挲攱㜰㙣㐲昴ㅣ愴换㠱ㄹ昰㘳㠱㐰捤挰㜵〵㥡慢昳㜹扥摦㔶㘶攵㔱晡㝤㉤挰愴敢攲づ㑤攱㘱攸㙢昶㘳㔰㠹㤴敤㠰㝡〴㕡㤵㡤晦㔷慢㡦㤱㘰㡣㌱㠸ㅥ〵慤㌸ㅤ㈵㜳挰戹㕥㙦㈱敡っ㌰㉣挰〸搱㑢㔵㑦㡡㐷㠸㕥昶愸晡㠴戵愱㠱㌳㌵㍥㙡攸㌰摥㝢愰㈳㐶㐷㈴戶㜶〹挷扣㤴攰ぢ〰㔱㐵㕦㈴戶昶㐰㠵慤㈹㐵晦㈴つ昷㝢つ愷㤱㤱㉢㠰㔵㜴㑡㌴㐵捤昹〵搴㜷㙡捥㘷㉢〹攸㐴㘷攷㌳㐶搴散㝣ㄴ晤ㄷ攷㔴收㤲㡥㐷戸㑣㤳㤲㠷〸㥤〱㠸㉡晡ㅥ㘱㘶㘷ㄵ㤷昴㐷搲㜰㠷㥦换㉣戰㡡㑥挸挷攵㙤㌵戹捣㠱愸㡡换〲㔱㍥㉥改慦㉡戸散〰㐲戸㥣㈰攵㔵〴㐵㠰愸愲慦ㄱ㘶㙥昴㤸㔹㠲戹㐵〲㜵㡡晥㐷ㅡ扥㔶挵㍥㝤㤲㌴晣戹㥦晤㈹㘰ㄵ㍤㤱㡦晤ㅢ㙡戲㍦〳愲㉡昶慦㈶捡挷㍥㥤㤶㥦㝤㐵㙦㈳敦晣ㄳ敦㥤摣攴㈲㠱戰愲〷㤲㠶㉦㝢つ敢愴㐱㈹㝡㈵㘹戸摥㙢戸〰つ晡㍡㘰㐳戴摡〳㕥㑥愰㕤散昱晣㝡昴㔵㕣てㅣ㐳㝦ㄹ㤰㌶捦㕢搱愲㠵扢㉦㔵捤㠷㔶㉥つ搷㔴捤㠷㤶㉦つ㔷晢攷昳㔵㘰㕢㘸摦㡤ㄸ戵晥搵㠰挲户㙦㉢敢扥ㄳ㝣㌷㤰ぢ敥㌳愶昰慥愹㐰㥤愱㘸搷戲㔶晦ㄴ〵㐵㤳挶扦愱㙦〰㉣戳㐴昳㤵ㄷ散愸㘲㠹㈶㉤つ㔳㔵㉣搱捣愵㘱搲捦搲搷㠰㙤愱㌱㉦捣ㄲ㡤㔸㔸扡ㄱ〵㐵晢挵㍦㍥㘰〲㉣戳㐴㕢㤵ㄷ㕣㔵挵ㄲ敤㔷ㅡ㈶慡㔸愲㑤㑢㠳攵㘷改ㄶ㘰㕢㘸愰ぢ戳㐴挳ㄴ㤶㙥㐵㐱搱㈶昱㙦攸扦〰㉣戱搴㜲ㅤ㉡ㄷ〳ㅢ㤸㔶愹慤改慤㕢㝦摤ㄲ㡣ㅦㅢ扣攴挲挶㥤㙦扦晣捥㉤慦㕤扥敥扤摦摥㜵搷㙢㝢㙦搹昳摢㘷挶搶晤攳慥㕤㉦㝥晥㥥㍤敦㉣捤摣ㅢ㜸敡搷晤昷㕥搳扥晤㥡慢㌲㥢㔷慥扦收搲㉢㉦㙡ㅦ㕡搲㕡㔷㔷㕦㝦捡戲ㅦㅤ㝤㙡散扡慢㥥㔶捦扤㜹㔴㐱㠹搱昰戵户昱攵戸㘲扣㘹㍣㐱ㄴ昴敤㈸攸㙦〲㌴〵㕡愸晣㐳捡㡢㔸ぢ摦㝡〷摥挴㑢㜸愱搵〸㉦㍢㔱搰㜷〲㠰ㄷ㙡晤㤰昲㈲㘶〲ㄶ昴户昰㈶㕥㍣㌹挷㘸㉥挲换㕤㈸攸扢〱挰ぢ搵㝤㐸㜹ㄱ晢挰敢昵户昱㈶㕥㐷攳㡥搱㑥㠴㤷㝢㔰搰昷〲㌴〵㘲搴㈲㤱㑤㐱㐵搵敤㐵㔱㈵㍣摢散㐴〵ㄱ㤲愲㍡愵攱㡦扤〶㡡㔹摦〷㙣㡣㠲昷扡㔳摡㐲㜵㜹㔵㜷㙡㐰ㅡ㉥昳㜷晦㑢㜶愷慣扣敥ㄴ㤰㔰㕤㕡搵㥤㐲㤳㠶㑢晣摤㜷戳㍢愷攷㜵攷㥣㠴㙡㑢㔵㜷捥㔳ㅡ㌶晢扢㍦っ慣攲っ㘴㍤㍤挲ㅡㄹ㤲摡愳慣㜱㝣愹㍤挶ㅡ挹愵昶㌸㙢㐲㑥ㄱ㍣㠱㕡改㔲搲㙤づ㔶扡捦挱捡㌰搵搸㔸㘹戸㠶晦〷ㅤ㔹㈹ぢ</t>
  </si>
  <si>
    <t>㜸〱捤㕣㝤㜸㕣㔵㤹㥦㌳挹㑣收㑣㤲㜶愴㐵ちㄴ㥣㔲㕡ぢ㙤㘳㤲㈶㙤昹㈸㈱㕦つ㈹㐹㔳㥡㌴㐵ㄴ攳㘴收㑥㌳敤㝣㠴戹㤳㌶愹㐰慢昲㈱〲㡢㡢㈰换户㉥愲昲㈱摦慣ㄴ搱㐵〱㝤㕣㕣晦㄰㔸㔷慤晢攸扡散攳㈲扡㔵搶慦㕤㕣昶昷㝢敦扤捤㥤㤹㍢㐹㔳搹攷攱㤲扥㜹捦㝢摥昳㥥昳晥捥戹攷扥敦戹㌷昸㤴捦攷㝢ぢㄷ㝦昳慡㈶戳㜸㜰捡㉣ㄸ㤹㠶捥㕣㍡㙤挴ぢ愹㕣搶㙣㘸捦攷㘳㔳㝤㈹戳㔰〵㠵攰㐸ち昵㘶㘰挴㑣敤㌵㐲㈳扢㡤扣〹愵㠰捦ㄷち㘹㍦敡戵晤㉦㜲戸挰㔶扡㥡〴㕡㍥ㅤ㈴愹㈱〹㤱㠸㝥㤸㕣㉤㐸㕤ㅤ挸㔰㘷挷挰攸㑥昴㍥㔸挸攵㡤㔵搱㘱慢㡦つ㑤㑤つ㑤つ㉤敢㥡搶㌶㌴慥㡡㜶㑥愴ぢㄳ㜹㘳㐳搶㤸㈸攴㘳改㔵搱㉤ㄳ愳改㔴晣㝣㘳㙡㈸户换挸㙥㌰㐶ㅢ搷㡣挶㕡搶㌷戵戴戶㈶捦㌸㘳㝤㕤㍤㉣㙦敥散搸㤲㌷㤲收摢㘵㜳ㅥ㙤づ㜴㜶㌴㙣㌶ち㙦㤷捤昹戰〹㤳㕤戹㑣㉣㤵㝤㥢㡣〶㌸〷慤㕤㐶㍣挵挹㌲㡣㝣㉡扢愳〱挳㉥〲ㅡ愵㜵つ敤愶㌹㤱ㄹ攷扣㜷ㅡ改昴㔶㈳㈹㤳㤴改㌲ぢ㕢㘲昹㡣㔹㤷㈱㝥㐶摥挸挶つ㜳㕥愶㝢㌲㙥愴㙤㐵㌳㤴ㄹ㡥攵㌷挷㌲㐶㌵㤹昹ㄹ㙢づ㝢ㄳ㐶戶㤰㉡㑣搵㘷戶㤹挶搶㔸㜶㠷㐱㤵㐰愶㘷㈲㤵㔰搵搵昸昱㔵扤搷㙢㘴㌲㔱ㄸ㑦愶㜳㉣㤶㉦㐸㠹㔳搸攴愵敢㕡㉥攲㐵搱戸戸愴愲㈵慤㌸㘷㠳愹捣昹㐶㍥㙢愴搹〹㘷㜲㘵㠹㤲〰㘴捤挳㘱愴ㅣ㜷㌸㑢慡搶扥㔹攸ぢ㝢〹㐶㐰㤶て攵㔳㜰㜳㈲ㅤ换慦敡㑦㘵㌷㌴慥敡㑢敤㌲搲㈹挳㉣㙣㘸㙣㘸㕡搵ㅦ㥢挴敦㘶晤㉥攸敡㘳搸㙡〱挸摡摥㙣㍣㙦挴㑣㈳㥡捡㐶㠷㠶扢㠷愲㔸搵㔹㌳挵㤹㠸收㘳〵摣〶㝢㔲㠵戱搵攳昹ㅣ敦㡣愸ㄹㅦ换攵搲愶㕥㐸㉢挷㠲愸敡搷㜰㉦扢㐷挴晢挹㍦ㄲ昳㡦㡣晡㐷攲晥㤱㠴㝦挴昰㡦㈴晤㈳㍢晣㈳㘳晥㤱㤴㝦㘴愷㝦㘴ㄷ㜴㥣㉢㔴㔳攳户慦㑢づ㍤昷慦㉢㍥晦㜰捦㐳挹ぢ晥攵戴慢敡摥㔰扣㝤攵敥㍦づ捣改㌳㝡搸搸攸昸搸搸搸慣ㄷ㐱㕦ㅦてㄲ㍣〱攴散昶㙣㜶㈲㤶㡥づ㉣敦㡦ㅡ㤳攳㐶ㄶ晥挶捣愸㠹ㄹ㌶愲戹㘴㌴ㅥㅢ㑦ㄵ㔰㙦ㄶ㜲昱㕤搱摤戱昴㠴ㄱ㕤ㅤ捤ㅢ㠹㠹戸㤱搰㈷搲搶㘲㄰愵㝥づ㕦改敦ㄹ搵て扥晡昲㤲戳摢慦㍡愶㝡挳搵㥤晤㑢ㄵ户ㄸㄹ攸挹㘰㤶〱晦敥挹㐲摥挸ㄸ㐵㤳搰戸㘶搵㘰㍣㤶㌶㌰て㡤㡤慤晡㍤戴ㅢ〵〹㉥〱㔹㌰㌸搴摤ㅦ㌵㘳㤸扦愹攸㌸摡愶㈶㌲晡ㄴ慡㉣〵㔱敡愰摤昵戵㑢慥扦搸昸搵㕤㍤㌷扦㜴捤㌹㉦晦昶愷愷㈹㙥㙣搲昵㌲㌰㑢㌰捤攵㕤慦㘹戵㍢㙥㙥㘸搱换㘹昳扤㈰挱ㄵ㙣搹搹戴㑥㥦㐶搱改㈰㑡扤㘲㜷搳扡攸㠱扢づ㉥敡摣昸搹捦㥤㜴㔳㈲㝡晣㡦ㄴ户㑥改㘶ㄵ㤸ㄵ愵㔳搱搰㕣攴㘹㡢扤摣搶敡搵㌴摤〰ㄲ㝣ㅦ挸敡㉤㐶㍥㡥ㅢ㤳愰换㙡㌳ぢㄳ扣㔱捤㘸㍣㤷㡤㑦攴㜱㠳ㄷ搲㔳搱㍤戹晣㉥㙣ㄵ扡㤱㡤㥢㐰㤴晡㥥㍤慥㤷㌷愵㉦扦攷㠴晦敡扢敥攰㍤晦戶攰㔳㙦昴㉡㙥ㄴ㌲慥㌵㘰㡥昴㈶㘸愱攱㔶㤰攰㕡㤰戳摤㌷挱㐴㌶㈵て㤷挲搴ㄱ摥ち敢㘸㙢㍤㠸㔲摦戶〷昹挵愷て㘴㑥扦攳挶㥥㠷ぢ挳户晤慥昵㉢摦㔳㝣摡挸㈰捦〴㔳戶㡥ㅢㅡ搷ㄵ愱攷㉣攴愶㔶㝤ㄶ㡤㥦つㄲ摣〰㔲㌴搰愶收挲㔸㜴㐷㍥㤶㌰〰㕥㘶㍣㙤捣㜶捦㥥㐳㕢㙤㈰㑡㍤㙢て戴攱㤳㔵㌷㝣敤㠲㥤敤搷㍥ㄷ慥㍡攳㤱㈵㐳㡡㑦㐴ㄹ㘸㍢㤸㈳㔸㑣ㅤ戴搹〹ㄲ散〲㔹戸㘵㡣㕢㐹搳㤹ㄸ搱㔸㉥㡦敤〲て㙢摤㑤㥤㡤㈰㑡ㅤ戰晢㕤晡扤晦晣挴㉦づ扥扡改㠹ㄷて㍤晡搹挸㥦昳㡡㥢㠶昴㝢ㅥ㤸㈳攸户㤷㌶㌷㠱〴捦㘷换捥愶昵扡㡦愲㝥㄰愵ㅥ戳扢㜹昳ㅢ㔷ㅣ扢攱戲攷捥扦㍥晥㤳㔰愸晥挲ㄷ敢〶㔰㝤㠱扤㝢㜶攵㘳㝢戰挸愶ㅦ㜵捤つ戸㉦㡦攴ㄹ㡦㐷㝣戲㌵戹㉥搹搴㤴㘸㙤㡣慤㠹〵戸愷ㅥ改挳㠴㝢㜵㕤㜲㝢㉡㥢挸敤㤱愷换攲づ㘰㌶晤戰㔹㘹搷㜵攴㈶戲〹昳㐴敦捡挱〲戶收ㄳ㑡敢愶㡤㤴㌵ㅢ挴戳搷㌰愵扦㤳㑢㥢つ㜳扦㙢㥦㑣㔹搵㈷㤵㔴攳挹㥢ㅢ慤㕣扢㌱㙦㕣㜲戸戶㙣㐴敤〸攵㜶㡢敤㌲㉦慤㉡㙢㕣搱捥戱㥣㘹㘴㘵㜸㉢㌳㕢㔲昱㕤㐶㝥搰㘰㈰㘸㈴挴搵㘳㔹㘵㍦晥㔷づ㘴攱㈸ㅥ攸㠹㔳摣搲㈴戶㍤㈳㥢㌰ㄲㄸ敦戸㤱㉦㑣つ挵㐶搳挶扢㡢㔴慣㍥㔱㜱㝣㤱㜸㘳㉥㍥㘱㜶收戲㠵㝣㉥㕤㕣搳㥥搸ㅤ㐳挸㤱攸捦㈵っ㐴っ搵扣㝣捡㔷㔵愵㤴敦㜴慦挷㌶敤㥡つ㌲ㄱ慥㈹㘶〰戱愸㜸搹㌵㙣㠵㜷昰㈲㙤㜰㑤晡㑦㥤挵㤸搸愵㤹搳㉡㉢扡㝣㘲搴㑣敤ㄵ㤵戵㘵㡣㠷㘷敥晦㔷搹敦㕦㘰㝢摦扤ㅢ㍢晣㜹戱㙣㈲㙤攴㘷㡣昹ㄵ㐷愴户㠰〴ㅥ挶摤㕣ㄱ㍤㐶〸㙡㔲㑤〵昶愴ㄲ㠵戱攰㤸㤱摡㌱㔶㠰っ㜹㐱㈸㐴㘸换㉥扤ㄵ㈲㍤㐸㌲〴ㄲづ晢㠲摢愸ㄴっ敢㘱慢ㅣ㘰㜸㌴昷㠰㑦㌲て〹㌰㤱つ㤸㠱捣挶㕣摥慣慡昲昲昲扣㤸㌹㔶攰昲㥣戱㤲愱㥤摥㑥㜲㈱㐸㠰㈱搷慣昱攴㝣㈸㔵㌳㙣慥捦㜴ㄹ挹ㄸ㤲ㄵ戹扢㔵㉣㤰戱攲摦㉥挳㡣㙢〶捡扤戸㔷㈶㠳攰㜰昳搷㘵戸晡㡤挹㐲㔷慣㄰慢挹㈰攴挶㉣㘹㈸慤㤴㔶ㄶ挷㤶昵㈲㜳㕡㠷敤ㄲ㉣㐴㠴㜵㔹愹ㄵ㠱㘵〹㌷づ敥ㄷ㕦㤵㑤㘷㜶〲㘳㘷㔰ㅣ㉣㕤攸挵愱㌳㈲晡㐴㡦㤱ㅤ㥡ㅡ㐷㍥〰昵㔰㜰㐶㈸㑢㙦㉦ㅡㅢ㠸㡦㙥㉢愴搲㘶〳㐶摡㤳捦㑤㡣扦㥤㜶㘸㑢扦ㅦ挴戹〲㕦挰㉡㍥㜲㥦㤸ㄳ搷㐸㈰㍡㌲攲ぢ搱ㅡ㈵㥡㈱扢收㙡㠵戱户昰㑢㉥㝤㌱㝥㠵㘷慡ぢ㌰㔲㥦㑢㥡挱㜰戶㉥〳㠴㠶昲㠶㈴㑥㈱㈹〰敤晡捣㜶〴㘷愳戹摣㉥慥愷㜹㔲㌲挷っ愳挰㘴愴搶㑥扥㈴挹㔲慡慡慡㈸㉦㜰㘵㉤㕣愶挱ㄸ㐸㝤㝢㍡ㅤ㜵㉣㥡挱㔱㠸慡㤰ㄶ〵攳㘰㡣攱愶㤱㥥敥㠱收攸愰㈴ㅤ搱慤挶㔸㙣㌴摡㤹挶愳㈲㌷㔱㠸㜲㑦㑥㐷搷㡦慣㘹ㅡ㘹㙥㙣㙥㡡㈶㜳昹攸戸㈴攳㌱㠹㠴〶摢㠷扢愳ㅢ〷戶㐶㌷㙦ㄹ㡥㜶㕦搸摥扦愵捦㉡昷昵昶㜷てづつ㙣敥㙥㤸㑣㥢㤳敡づ㐰挹㤸晥㠴㤷昶戶㉣㙢㝥慤晢敥㕢敥㙣㥦㙡昹攳㘳敡㜶扢愲㉣㉢㘱㜲㈱㘹㔴ㄲ㡣扡ㄵ㙡摣愲挰ㄷ㕦㝡っ㘵㥤㈲搹〹㠲㡤㐶愶づ晢㑣摡㉡㉡㈶㈸摣㙢㜴㠶㈴ぢ愲㤸㙣昰㑥搷㌹㄰攷㔲㥦㠲㝤㉥㈰㔹〴捣㘸捡ㄷ㠱〹㘹㔸捦㔰愷㤸挲㜰㈱㘸〲慦〹戵㈶捣敡㉡ㄸ昶〴攰㑡扢愲㉣摢㘱收㈲〰㕣捡昶ㅦ㠷㥡㌷〰㤷戳㡦㝤㈴晢㐱㕣〰㝣捣㉡慡㈸㝥ぢ〰ㅦ〷愳慦〰㔱愷㠰〸〰㔷㠲㜱㉥戵ㄷ㝤ㅣ〶㘰〹挴攵〰㕣〳㘹㔸捦㔰愷㤶㐲挳ぢ㠰昱㑡〰攴散㡡戲㥣㡢㌹㤴〰㜰㈳ㄸ㤵愹〸挰㑤愸搶㌷㤳㝣〶挴〵挰摦㔸㐵挵㍣㑣〰戸㤵㑡户㠱愸搳㐰〴㠰摢挱㌸㤷㑡戸〰〸摥〹㜱㔵㘷㜳㑢㌹〸㜷愳㈶慣㔹㕦愱㑥㌱捤昳〲攱愲㑡㈰扣摦慥㈸换〸㔷挳㤲㠰昰㈵㌰㙡㝢㐵㄰敥攷㘸ㅥ㈰㜹㄰挴〵挲㐳㔶㔱㌵攰户㠰昰㌰㤵ㅥ〱㔱捣晣〴㠴㐷挱㌸㤷摡散〲㐱扦て攲㜲㈷㥦㠴㌴㍣㔳㥤㙡㠲㠶ㄷ〰㕤㤵〰攸戴㉢捡㔲捦ㄶ㔸ㄲ〰扥づ㐶戵㔷〴攰㔹㔴敢㙦㤰㝣ㄳ挴〵挰昳㔶㔱戵攲户〰昰〲㤵扥〵愲㤸㔵ち〰摦〶攳㕣㙡扤ㅢ〰愶慥攵〰扣〸㘹㔸捦㔰愷㤸慢㝡〱搰㔰〹㠰搵㜶㐵㔹㕡换散㔴〰㜸ㄹ㡣㕡㔹ㄱ㠰㝦㐲戵晥〱挹㍦㠳戸〰昸㤱㔵㔴捣㜰〵㠰ㅦ㔳改㈰㠸㘲戶㉡〰晣〴㡣㜳愹㔳摣〰㙣㠰戸ㅣ㠰㥦㐱ㅡ搶㌳搴愹㌶㘸㜸〱戰愸ㄲ〰挷搹ㄵ㘵改㜲〷㉣〹〰慦㠱㔱挷㔶〴攰㜵㔴敢㕦㤱晣ㅡ挴〵挰㈱慢愸㍡昱㕢〰昸つ㤵㝥ぢ愲㤸㌶ぢ〰㙦㠰㜱㉥㔵攷〶㠰㌹㜷㌹〰㝦㠰㌴慣㘷愸㔳㑣挶扤〰昰㔷〲㐰搹ㄵ㘵㜹㍢昳㜰〱㠰昱㠹㝡敢㝦㉢㍤〹晣愸搶㔵㈴㍣敥㜷〱㄰戴㡡㙡ㄳっ〹〰㌵㔴ち㠱愸㍥㠸〴〰㡤㤲㜳愹摦愳て攷㐹㄰慣㐵つ㌶挲搶㜲㄰敡㔱ㄳ搶慣慦㔰愷晡㘱搲ぢ㠴搷搱㠱攷攳昰㤷㜶㐵改愹㐲㠰㔹捡ㅣ戲㐱㥥㜵攸攴㜰捡搸挳昰㜵㕥ㄲ〷搴㥤ㄳ㌸㝡㤴㔸扢㍥搹㤵摢㥣㉢㜴愵捣昱㜴㙣㙡㐱搲㘶戶㡦ㄹ㔹㘴挲㜹㈴挴㈵戲摣昸㌸捥㈸㤳㠳戹〹㥣慣昵㜶扤ㄳ㌲㘵㤹㉢㐴㝦〸晡晤ち搷搱㈵㝦㌸挷㔱㔸㈹戸㝣㠱慤㌰㔹ㅡ挳换㌱戹㉢摦ㄶ㌶〲挵昹搳㠸づ愵ち㘹愳㌶㈹戹慥昰愱㈴㔰挴昱㐲愲㈶㌹㌴㠶搸戶慢㍥搹㤳㑦㈵搲愹慣挱挹㔸㘸愹昶ㄹ㍢㜰㤴戰㈵㘷㥤㠳搷㈷㠷㜸㈶㍥捥慣㈸㍥㜵㑣㔱㐹搲愷㐰戲㈳㤵㌵搱㡤捣㈲昹昹挹挱戱摣ㅥ扣捣㥡挸㘴㝢㘲攳收㍢㘲㔶愶敦㈲㤹ㅡ攵㔷㝥扦ち昹㐳㐷㍢㍦挱㜷挳攲㜱搳㈷挱㔱慣搵㐲㍥㌵㍡挱昰㕢搶㐰㌳㘸㌵㠹捣愳㉦挰愴扢㌴〷㜲㑤㘳挹〱〶挷㕢昴攲挷㌳㤷㍥晣㤶戰ㅥ敡晡㌸㌴慡㕢〴戲愹㘷㕢敦昴搱摥㕦昴ち㉦㌰〴换㐷㝣㤲挲㉤㘵㥥戵㡣㜸扡挲㔵㠵扢ㄳ慢㠱愵搲愵ㄹ㑥㡡づ㔷改扣㘹㜶㈳㤲昱扡㘴㕦㙣搴㐸攳っ㈱ㄳ㉢捣戳ち㍣捣挹挴搲愶㕤搷㤹换㘴㘲㕣㜶㝣㔱㈵㉦ㄶ㐲挹昶㠹㐲づ㙦ㅦ㜴ㄲ㐴搶愶㉤㡡㑤㐲ㄴ㥢戴戲晤攴㔶㥥㉤ち㑦㕢戹ㅤ戱㍣摥昱㘴㔲昱㄰ぢ㍣晦㝢㐷慣㔷㍣〲慡〱愶㜳㌹晢㐹改昱㠱㤵挴㘳扡ㅢ㜰攲㐶攸㌸晤㔸搵㝥ㄵ挴㝦敡㈸㡦㥥戰晢挸㠳㐳㥦〰㙢〱㍦〶挱敤㐸慥㐳捥慢敢㐳晢㈰㤱つ㑡つ㔳〱晦昴㠹愰㘴昸慦㥡㠷㌷㌳㥥㑢昰愵㑡戸㉦ㄷ㑢㙣㡣挵昱搲戹挶㝥攵ㅣ挲搴㜲扢挹㐷㜸㔲搴㠹㐴ㄷ㠷㥡扢㔳〹㈳ㅦ愲㘰㄰愷敡搵㍣㘳ち㕡㜳㠸㘷㘰㤵㉦㄰愸つ㜹昵搵敢搸㍡搵捥扦摤慦搸㝢换散扦㝥挱㝡㠶㐷㜰慢ち㔴㉦㠶ㅦ晡㈴晡㜴㈱㡡昴愷㐴攱㘴㉡扣〷㈴挰搳㡥搲戹㈹㍥戴挱搱㡥㠶㔲戵扣慣攵㜱㔲〸㐷㉦㜲づㄵ㄰㐷㙡㕤攷㐷㐱敢攸㈸攴扣〱づづ昲㘵㕤㈲㙣敤戱㍣愷攲㜴昸晤搵㤸敡㘰改搹㝢㔹户㌰㤶ㄹ㌴攴㘰㐹捤挳㄰㠲㔱㌴㍥㠷㌷ぢ散㡦戸㕦晦捣攱ㅤ攸㌶ㄸ㐲㕣昴ㄶ㝥挹ㄵづ敢㔳㘰搶ㄷ㔶ㄷ㠳㍡㔸㌱敢づ㠷㌹搱㝡㈹㙡昵愹㈰㡡〷〷㡣ㅡ㕣捦㌸挵搳〲㍥攷㝣挱㘵㔰㤹换扥慡㔲㘸挵扤㔵㉦愷昱㥤攰戸㘵ㅤ㕥挲㉢㈰㥤㝤〹昳㔰〲㡡㍥㝤ㅡ㡤搸〵㤵〱攳戸〲搶㔹ㄷ愷㐳㐱慦愴㈲㜷㝡て㠵㔵㔴㔸㑤〵ㅥ㘴㜰㙤〴ㅢ㔰敡㜲㌰晦㡢摥挸㝡㈰摦〸攳㐰㥥愷㈰捥㘸㕣挸㌷㜱㌴捤ㅣ捤愵㔰㈸㐵㥥挷ㄴㄶ昲㙢愰戲ㄸ㕢㘷㉡㌳㤱㠹摡敦㔱㘷㝤慣愹㝤㘸㉦昰户戰㠷晤㈸ㄵ挱扦ㄶ搲搹攱晦ㄸ㥡㐱搱愷搷搱㠸㕤㔰㍣ㄷ㜱晣〱敢挰扦ㅥち晡っ㉡㕥攱慤㜰㈶ㄵ捥愲〲㡦㔱〴晥戳㔱㍡搱㠱摦敢㘵戳〷慡攷愰つ㔰扤挶搵〹㥦㙦昶㝡㙥㘳㈷攷戲㤳ㅢ㈱ㄴ㔴戱收㔰换㤸㑤摤〴㤹㠵㙡㍢㔴ㄶ攳改㌳㌷㔴㙦㐶㝢㐱戵㠳㍤㝣〶愵㈲㔴扢㈰㥤ㅤ㔵㥥戳㐰搱愷扢㘹挴㉥㈸ㅥ戶㜸愰扡ㄱち扡㠷㡡㍣㠸昱㔰㌸㡦ち扤㔴攰搹㡣愰扡〹愵㕡〷㔵扥㑢昷㐰戱て㍡㐰昱㙥㤷搱㤳㈸戱㜶㠵㝥ㅡ摤㑣愳㍣㐷㈹㕤㥢㍣㍣戱㔰ㅣ㠰捡㥣㜶〵ㅥ戹〸㠰㕢㘸㥣㘷㉦㐵〰㙥㠵㜴㜶〰ㅦ㐲㌳㈸攲㠵〹㡤搸〵挵㠳ㅡて㝣㠶愰愰户㔱昱ㄱ㙦㠵㘱㉡㙣愷挲愳㔰㄰〰㉦㐴愹搵〱㜰㙥㥦〷㜸㐰㝤ㄱ慣〱敡㈷㕤摤ㅦ㑢㠹〵昵〷搸晤〷搹㍤㑦㙣㑡愱㝥ㄶ㌲ぢ敡㡢愱㌲㈷愸扦㠱愶〲昵㠷㘸㥣愷㍣㐵㔰㝦ㄸ搲搹愱㝥ㅥ捤愰攸搳㌱ㅡ戱ぢ㡡㐷㐲ㅥ㔰㡦㐲㐱挷愹挸攳㈲て㠵〴ㄵっ㉡昰〴㐹愰㑥愲㜴㜸〳㜶㍦昴收晣捤㠳〷昲㘳㌰づ攴㜹晣攴㡣挶戵〱愷㌸㥡㥤ㅣ捤换㔰㈸㐵㥥攷㐳ㄶ昲扢愰㌲㈷攴㝦㠰愶㠲㝣㥡挶㜹扣㔴㠴㝣ㄶ搲搹㤱攷㌱ㄴㄴ㜱攸㑥㈳㜶㐱昱㉣捡㜱〵㉣ㄶ㤱㠴㐴攳㔰搰㤷㔰昱愰户㐲㥥ち㈶ㄵ㝥〲〵㐱扥㠰㤲㈷昲㜳晥㠸挳〳昹摤㌰づ攴㝦收ㅡ㡤㙢㝢搹㠳㕡㍤〹愲㜸㐶㔵㡡㍣て愶㉣攴愷愰㌲昷㑤㥡㘷㕡〲晦㕥昶昰㙢㤴㡡攰扦ㄴ搲搹攱㍦㠴㘶㔰昴改换㘸挴㉥㈸㥥㠴㜹挰㝦㌹ㄴ㌴〳㙦昵㕢㙦㠵晤㔴昸㈸ㄵ摥㠰㠲挰晦㌱㤴ㄶㅦ摥㘳挶㍣扥㔱昱㠰昵ち㌴〲慣㝦㜰昵㜲㈲㈵搶㔶㜲㈵㝢戹㡡扤㜰挴〲慢敢搹攷㠷捣㠲昵㙡㜰㜳㠷㤵㈷㘵〲敢㈷挰愸㙡㤰㈲㔸㍦〹挱散戰〶搹ㄶ㈳搶搷摡っぢ㡡攷㙢ㅥ戰㕥〷戱扥㥥㡡㈱㙦㠵扦愲挲つ㔴攰㜱㥣挰晡㈹㌰慥㘷摦㝡慦㘷摦㡤搰〱㡡㍣㡥㜳㝡㜵愱昸㘹㠸昵㑤㈰㡡㠹㍢㝥昰戶挴㘶㜸慦〵㤸㝣㤵收ㄴ㘵昹ㅥ㤳挴㜰㤲㤹摦㘰㘱㉡㡤㙣㥢㉣㜳っ㡢㘳戶㘴㔵㈳昳挹攵〱㘶㜵改搷〴㠷摢づ挰㔴敤挲㤲㉦㌵愴ㄹ㙢㤸㔸〶㜶攲ㄴ戰㘲㝢㝡㌰晤摡㤶㙤㜸〵㙦㠱㝣㘱㝦㉡㥥捦㤹戹㘴㈱㍡㠸搳愴㈸扦㝣㐱ㅡ搰搸ㅥㄸ㠳㐵捦㍥改㔸㜵㤶㥦慤敥收㕢晡昰慥㙣㙥㑦㔶㐶ㄳ㌰昹〱㄰㝢搳㌵㌵散㈶㡣㝦㜲㉤〵㡡ㄱ㈶愱㙣慣㙦〵㔳㕦ㄵ㘱ㄶ挷㉢挲㑣㑥ㄸ愶㙤挲㌰㜵攳ㄵ㌸〵捣㤱收㔱戴慤㐶㔵㕣㈵㤴㔱㕤㔳愳㤶㤵㝣㘶㔲㤶㝦ㅤ㝥㑦ㅦっ㌲晤ち㈴攱昲㤱㌵攲昰愶ㄱ㘵㘳收攲晡㜶挸昵ㅤ㈰攱〸戳㉡づ㈸㜸㈷㤸㜹㥤ㅤ㈳慥㘳愴攰㕤㤰搵㐱㈶昹㈵㍥㉢㌶㠳㜷㐳昲㉥㐸㡡㍦ㄳづ㝥ㄶ攲㘳㈰挶换㘷攷㜵㌴㤷㔰攴㔴挸〵㑡㌹攵㍥㠶㝤摦〳㤱昵收㜴㌹㌸晣昸昴扤㌶挳㐵慢㔶愰挰㠵慢㉥㠲㤷㕣㉥㄰晡㌴搷〰愷㕢㕤〸〹愷扣㜸捡㤸㜴㐹㍦昷㠱挱㤴㌱挱攲ㄵ㘱㤲㈵っ㌳㉡㘱㤸㔵昱㔲捣㜹㌸㙤㙡ㄸ收〸愹㐰昳〰㈴晡㐱㤰㜰㠴㘹㡦ㄸ㈵㌴㥡㔸㘸扡慦改㙣㠴改㤰㔴㉥㠲㉤昹㔶㔶㍦捥捡㌸㑤㑢㈶㐳昹㤳㄰攱㐷㍥捥㔳捣㘴挴戳㑤攸捣昱㉣昸ㄵ㐸㉢慥㙥㜵ㅥ㔴换摤㕤㠷㌶搲昹〱㌰㜰㤷〹つ慦〸㤳ㅡ㘱捥㜴ㄸ㘶㌱扣搴㌹㘰挴摤㡤戶扢㐴㔰㝦ㄵ㔲晤っ㐸㌸搲〶㑡愳挱慦㠱㈹㕤〹㕦㠷慣㜸㈵晣㍤㈴ㅥ㉢攱㔹㠸扤㔶挲戹㤰换㤰摦挳㙥愳㈴捦㐱㘴攱搵〱づ㍦㍥晤㠲捤挸㑡攸㐲㐱昰㍡搳㠵搷昴㑡㔸敦〹㑤㌷ㅡ㐹㍦摦〱〳㘸㌶攲ㄷ慦〸㌳ㄳ㘱捥㜳㤸㕥㥢㔱㝤㘰〴㥡戵㌶㌴昲㡥攱㐵㐸昵㜷㐱挲ㄱ㈶ㄹ㘲搴㙢㈵㌰昹㤰捡攵㌰㉦㥦〶敢㤷搸㔴㔶㠲㈴て㤴扦〲ㄱ㝥慣㤵挰攴㐱㍣㍢摤敤ㄹ㔷㠲慣昱ㄵ㥥㥥つ愲㕡晡昹㈱ㄸ㜸挶㜴㠱㔷㠴㈹㠳㌰捣て㠴搹㙥㌳敡㈲㌰攲搹㜲摢㌳㔹攳㍦㠶㔴ㅦ〴〹㐷㍥〰㉡㐶㌹改㥡戳慣㌹戱㥡搳ㄸ昹㈰㠸㔴慥㠶㔵昹っ㔹晦㥣㤵攲搹㠷挰攱挷愷㕦戵ㄹ㤹戳て愳㈰㥥㥤攰昶散ㄶ㉡昲敥㕤攴改ㄹ㈳㜶改攷㍦挰挰戳㔱㔱挷〰攲づ㤳㜰ㄸ挳㘶搴ㄸㄸ昱散摤㙥捦㝥〹愹㝥ㅤ㈴ㅣ㐹㠱㡡㔱慦㌹㘳㉣㉤㤵㉤昴愰㤵攴つ㌶ㄵ捦搲攰昰攳搳扦戳ㄹ昱㡣戱戰㜸ㄶ昶昴㉣攴改ㄹ㈳㘲改攷㑦㘰攰ㄹ愳㕦㕥ㄱ㐶挰挲㌰摣ㄵ挶戴ㄹ挵㠰㔴㍣ぢ扡㍤晢ㅦ㐸昵㥢㈰攱挸ㅥ搰㡡㥥㌱㔶㤵捡戳㘰㔵扥㝤搶㔵㤸㜴换戳扤愸挴て晥愶〷㈲㌲攲搹愵攰挴戳晦晥昳昴扥㌴㝤㥦晤ㄱ搲昲㉤攸㌲㌴㤲㝥昸昷㐳昰散㜲㥡挳ㄵ搹攷㌰晢ㅤ㠶搱㈴㉦㜵〵ㄸ昱散昷㌰挹ㅤ㔷敥戳㕡づ慦づ㈴ㅣ戹ㄲちㄵ㍤㘳戸㈸㤵ㅤ戰㈵㕦㑤敢〵㙣㉡㜳昶〹㔴攲〷㝦㔵〱ㄱㄹ昱㡣㤱㥥㜸昶㥡愷㘷扦昰昴散㕡㌴㤲㝥㡥㠷㈹㜸㜶ㅤ捤攱㡡㌰扥ㄳ㠶挱㥣㌰っ攸㜸㈹挶㘹攲搹扦扢㍤㍢㤱挳㕢っㄲ㡥㝣ㅡちㄵ㍤㘳〸㈷㤵㝣ㅦ㉣摦㘵敢愵㙣㑡捦㈲㌷㍢㤵换㘴㌸㠱㕢㔱㍥慢㈴㘲昰㝥ぢ戴戲昴㥢摥㙥㝣愳㍢〵㉢扥㉡ㅣ㝦㕢㠷挶搵晥㌳㡦捥ㄶ㘳ㄲ扥㌳攲扦挰㡦攰昵㕦㘰〷ㅥ戹愲ㄴ㕡㤴㠷挴㝢㌱搴昹户愳㌲〸〹晦戹慥㐳㙤㜶攱㕣敢㜷挸晥ㅤ戱㝦㉦㍣㜷晥ㅤ㑥换㡢搵㤲ㅢ摢〳㍦摤㜷昷㙦敥㍦㙢搹㥤て扦㘵晦摥㘷戵昴昹㙥扢㤵搷㠱㌶敢昷㜷摡ㄴ㐳㤴㘳㔱慢㘳㈴愳㈴戲挸㕥㠱㥢㥥敦戶㕦戶㉢㑡扦㜵㡢摣ぢ㑢㌲戳慢㘵昲搴㝤㈸㜳〲搵昷搱㠲愸㠹愳敦愳愳っ㍣㡥捥搱〷㥤㤶戳㌹晡收㝤扦昹㝥晦攸㤶㌶敢昷㠷摢搴攳㘸改攵攸㍦㔶㜲昴扢㜶㐵改㌷㙤㤱㈷㘱㐹ㅣ㙤戵ㅣ㍤㠰戲㌸晡て㙥㐷搷搱搱慦愲㉡〰㑣㡦㜸㐶攷㍦攳戴愸攴攰㔳㈷㕦昹换ぢ㥥扡慢敤㈳ぢㅦ敡昹搹摥㐲㥢㘲㘸攱攵搸ぢ㤵ㅣ㝢摥慥㈸晤㔶㉤昲〲㉣㠹㘳ㅢ㉣挷扥㠳戲㌸昶㑤户㘳㙤㜴㡣〱挳摣ㅣ晢慥搳愲㤲㘳㠰挹攷摢摦㝥敥ㅡ戹慡捥㔵㉦愱㠵㤷㘳㕦慢攴搸㌳㜶㐵改昷㘷㤱㔷㘰㐹ㅣ敢戶ㅣ晢㈱捡攲搸搳㙥挷㝡攸搸㡦㔱㜵㜴㑢昳愰搳戲㤲㠳捥㍤㘷晤晥㘱㥢攵攸捦摢ㄴ〳つ㉦㐷㥦慣攴攸ㄳ㜶㐵改㜷㘶㤱㔷㘱㐹ㅣ敤户ㅣ㘵㤰㈱㡥㍥收㜶㜴㠰㡥㌲㝣㌸㍡㐷㕦㜷㕡㔶㜲㔴㘶ㄲ愴㙣戳㜹〳㉤扤ㅣ晤㜲㈵㐷ㅦ戴㉢㑡扦㈷㡢㌰㕣ㄱ㐷户㔹㡥晥〹㘵㜱昴㝥户愳摢改㈸愳㠹愳㜳昴㑤愷㘵㈵㐷㕦扦㠰㜷攳愳昶㙥㝡挰㥥搱攷摡ㄴ挳㄰㉦㐷敦慤攴攸攷敤㡡搲敦挶㈲㡣㕥挴搱㡢㉤㐷ㄹ㠲㠸愳㝦敢㜶㜴〴搲昹っ㉥收㜶㑦㌲ㄲ㤱ㄶ㤵ㅣ㤴㤹㜴摦㤳㡣㐲扣ㅣ扢戳㤲㘳㜷搸ㄵ愵摦㠳㐵ㄸ扣㠸㘳〶㤸晡㉡挵〸㐴ㅣ扢捤敤搸づ㐸攷㌳戶㤸㥢㘳っ㐴收收ㄸ㠳㄰㉦挷㙥慥攴搸㑤㜶㐵搹㌷㕥㡣㕤㘶晢挶换昵㐷㔶昳㠱㜱㈰挹ㄳ㠴摡愴㈵㘶戸㠱㘳愸㔴㍡㉤㈷㌸㜵昸ㅣ㈳㡦㍦㜳敡挳㤷㐷昸〸〳㝦ㄴ㙣ㅦ㐸攰㡢㈴扥摤㜶㕥昸㙢㈹戱㜱㌰㌹㤰挷ㄷ〰㌵挹㕥ㄳ㕦㡣㈵㐲昸㌳㡤㐲〱㝦㐸晣㑥昸㔶〳㘷㙡搵〰〸㤷昵㤵㠶攷㜱ㄶ捦愹㘶昸㡣㘶ㅡて攷慦㤷晣晣㡡攳攸㍥ㅥぢ㘶㌰ㅣ昷㡢㠴㠴敢摢愴㙡㜵㈳愶搹捡〸昶晢摥㤲㜱攳㔸㐹攷搰㈶㌸づ挲㍦㐱㤰ㄸㅣ㈴慣㉦㠱挴晡ㄶ㘴ㅢ㔵〳㡣敡㑡ㅤ攴㈱攳㐶挸㝤㈵㝦㠷㔴㕢敢ㅣ〲戲愹㘲㄰挵㤵ㄴ㌴㐱㉡て敦㍡捦攱㑤愰㡤收昰愶㠷戶㠷㈲㡥㑡㠸㑦㌱づ攳昰㥣㑢㌱㤸㤱づㄹ㌵㉦挲㥢敤挳㙦戵㡢〱戹捡戳挷㡦愰㔱昰㔲㤰㘲㐰㉥㠳挴摤㉢㠳愲愲㕥ㄹ㘹㐸慦晢挰㉣挲㥢摦ち扤敥昷散昵愳㌴㕦散攷挷㈹㜲昹挹㘸愵愸挷㙥〸愴挷㉢挱㔴〶㜶慦㘷㠷㔷搳㍡摤㥣〶昶ㅡ㡡㕣ㅤ昶愰㕣搴㈱ㅦ挵搲攱戵㘰㉡㜷㔸昰散昰㝡㕡㉦昶昰〶㡡㕣ㅤ昲㘹㕥搴㈱ㅦ㠹搲攱㕦㠳愹摣㘱搶戳挳㑦搳㝡㜱㠷㌷㔳攴敡㤰㑦搵愲づ昹㘸㤲づ㙦〱㌳挳㈴㡥㜹昶㜸㉢捤ㄷ昷㜸㍢㐵慥ㅥ昹㜸㉢敡搱㠰㐰㝡扣ㄳ捣っ㍤㡥㝡昶㜸㌷捤ㄷ昷昸㌹㡡㕣㍤敥㐰搹摤㘳㠰㜷晣ㄱ㙦㐹㠸ㅢ㝣ぢ戰㜹摢晦㠳㤲づ扣㐶㕡㤹收晦㥥挴敢戳慢攲捦ㄲ敦㐱㍦㡡晢〸㙤攸捦摢っぢ㡡㜷㌵㠷愱敦愵㤴㌷戴攸㝣挱㘶㐴㠷昷愱攸㝣㤱㔲摥㝥愲昳㈵户づ敦ㅡ搱戹㡦㔲摥㌰愲㜳扦㕢攷㙡㐷攷〱㑡戹挶㐵攷㐱户づ搷愶搸昹㌲愵㌷㌸㍡て戹㜵戸㥣㐴攷㘱㑡戹㤲挴捥㈳㙥ㅤ㉥〰搱㜹㤴㔲捥扤攸㍣收搶攱㤴㠹捥攳㤴㜲戶㐴攷〹户㡥㐰㐷搴㥥㠴搴戹㈲㠴㔰攲㡣扦〳㠳㌸㐳挰㉢搳㈲㠸愲昵㤴愵㈵昰㔱敢〰捡捥ㄵ㈱㡣愲昵戴愵㈵〰㔲慢愸㐷〲㈹㕡捦㔸㕡〲㈱戵㡡㙣ㄱ㑡搱晡扡愵㈵㈰㤶搹㈲㤸愲昵慣愵㈵㌰㤶㘹ㄱ㑥搱晡愶愵㈵㐰㤶㘹ㄱ㔰搱㝡摥搲ㄲ㈸换戴〸愹㘸㝤㑢戴㈲㡥㙢㡡昸㐹㠰㜶〶㙥㉡收昳ㅤ㘸ㅢ挲㑢㑤㐲㈶ㄵ敢㡢㉢㈲㡥扦㡡㜰㠹挶扡㘲つ㐵㠴愴㘲㙤㐹〵㐱㤱㡡搶㤲ち攲㈰ㄵ㉤㈵ㄵ㜴㕤㉡搶㤴㔴搰㕢愹㘸㉥愹愰㠳㔲搱㔴㕣㔱晢㝦㙣㤱扥㈴</t>
  </si>
  <si>
    <t>㜸〱捤㕡㝢㜰㕣㔵ㄹ摦戳扢昷㘶敦㈶㘹㤶戶㈰㙦㔶㈸昲㘸挹㌴㘹㐳换愳㤶㘴㤳㠶㐸㥡㠴㙣ㅡ攴て㕤㙦㜶捦敤㕥扡扢㌷摣㝢㌷㑤昰㔱㐶ㄱㅤ搱㔱〴搴ㄹ㠷㐱㠵㝦〴搱㜱昰㌱敡㈸㡥づ攳㌰㠸㡥㡥㡡挲㌸㠸㙦ㄴ愵昸愷捥㠸扦摦戹㜷㥢摤扢摢㌴㉤㌸挳㘹昷摢昳昸捥㜷捥昷㥤敦㝣攷㜷捥㈶㈶㘲戱搸慢㐸晣㘶㑡㌲㜳㙥㝥挵昳㘵戵㍦攷㔴㉡戲攸摢㑥捤敢ㅦ㜶㕤㜳㘵搲昶晣〴ㄸ昴㠲㡤㜶㑦㉢㜸昶㙤㌲㔵㔸㤲慥〷㈶㉤ㄶ㑢愵㡣㌸摡挹挳㑦愶㔱㌰㔸㌲㤲㈴攰㡡昵攸㈰㜳戹㤱改㠵㕢㈰㍦敦㍢慥摣㤶㥤て愴散ㄹㄸ攸ㅦ攸摦戹㙢攰捡晥敤摢戲戹㝡挵慦扢㜲㑦㑤搶㝤搷慣㙣换捥搴ㄷ㉡㜶昱〶戹㌲攷ㅣ㤲戵㍤㜲㘱晢㡥〵㜳攷敥㠱㥤㐳㐳搶㔵㔷敤敥改㠲攴愹摣挸㡣㉢㉤敦昵㤲㤹愲捣改摣㐸晦㤴昴㕦㉦㤹〶㘴㐲攴愸㔳㌵敤摡敢㈴㔴愳㤵㠷㐶㘵搱收㜲㐸改摡戵㠳晤㤸㜶㡢愱㔱摡搵㍦散㜹昵敡㈲㔷㌶㈷㉢㤵㔹㘹㔱㐵愳㍡敡昹㌳愶㕢昵㝡慡戴㥦㜴㘵慤㈸扤つ搵戱攵愲慣㠴㡣㕥慡㍡㙦扡㔳㘶㔵㈶㤹改慢〶㙢㌸㔱㤲㌵摦昶㔷㝡慢〷㍣㌹㙢搶づ㑡戲㘸搵昱扡㕤ㄲ挹㈴晥挷ㄲ㤷㜴㥡㤹㕡㈸捣愷㥡㉢㥢慥慦㑡㕣挲㠱㑥扣㑤敥愲戴㘸㤹ㄷ㕤㉡ㅢ改挵㌵换摢搵ㅢ愴㕢㤳ㄵづ㐲㌵户㐶㤸㤴㠱㠲㜵㌸㘶愹㠶㍡㕣㈵搱ㅤ㙥〷敡挲㔱昴㌴挸昹㔳㡥㕢㠵㐳敥㤷㘶㙤捦昶晥挱ㅤ扢慥摣㤶昷㑢愳㜲〹愵敤㍢㡤㙥昰ㄸ㍤攴敥〵改㍢戰戸㈸摤㙣㕥ㄶ㥤㕡挹㜴㔷㡣つ㙣敥〳ㄱ挹愳搸㝥捤㐳戰㘷扣㘰挶ぢぢ昱㐲㌱㕥㈸挵ぢ㌲㕥戰攲㠵㠳昱㐲㌹㕥戰攳㠵㕢攲㠵㐳攰㘹愴㔴㔷㔷㍣㑣昷㤵㘷㥦㥤ㅦ扦晡㠶㐷㡥晣攲摢户㍣晤慤ㅦ〸敥㌸㍡㠵㝥ㅡ㐸㜴捡扢〶㠷㕡愶扣ㄱ㍣挶㈶㜲㙦〶㐹捥捤㡦捤ㄹ愷戳敥っ㄰㈱㕥挴㍣㌹搷㉦散㝤攸挱愱㘷㠶挶敦捥搹㘹敤摡晥㘷〵㜷戴ㅡ攴㑣㘴㈲㠳㕣戹㘳搷敥㤶㐱捥愲挰戳㐱昴㜳㐰搲〷㙡戶㡡ㅥ晥㡡㜱㉥㕢捥〳ㄱ攲昷攱㔰㍦㝦㝣昰摦㡦㝦昱攵搱敦搹慦㍣晡㘷昱摦㐷㝢㉥㐰昳㡤攱㜲㡣扡收㘱㌸昸敡摥ㄹ散㠷攵搷ㄳ㌴㄰㌳慣㈱㙢㤷㌵㌰㔰ㅡ摡㙥敥㌰㌵㥡㝣扤摥㤹〱㙦㡦㜵㤳㕤㉢㌹㠷㤵扢㥥㍢㘲㝡㜲搵㝢户㠶㙤㈳㑥扤㔶昲捥改摣㤸昷㑤㕦㥥ㅤ㙤㕢ㄵ搲搶㉤㡦捤㉣㍤㌵摥昹搱㙥昳㘶愵㉥㠷㤷敤愰昹扣㐸㌳戶戲戳㜰晣搶㝤慥扣昵㔸㙢摢㡣㠶ㄱ晤㤷㤴散㌶㉤㠳愶㘰㕥搹㕣搹昱㘴㑤㑤㙦㙢㜵挶㉥ㅥ㤲㙥㕥昲散㤰㈵愵敡改㙣ち攳挹搶改ㅡㄴ㐵㠴㈸㕤搸㕣㙢㡤㉤晢戲㔶㤲㈵捣ㄷ㝢挵㕦㤹㌳ㄷ㉡昲㡣ㄶ㤶㘰㑣㌴㥣搵㔲扤捦㈹搶扤㥣㔳昳㕤愷搲摡㌲㕣㕡㌲ㄱ挳㑡晢㥤㤲㐴〸㑡㌲挵㐴㉣㤱㄰㈲㜶㜹愷㌸㐰戹㕥扦㕡㠸愶㈵㘶㐴㍡戳搵敤晡㘷愱ㅤ戴愸㐸晡㘴㝣换〹㠴㈹戹ㄴ㜳搹昱ㄹ㥢㜴攲㐱㑢敥㑢㡦捦慤收㜸㙣攵晥扦捣昱昸愶㔰晢戱㈵挴昹敢捤㕡愹㈲摤㌵㘱㠲攰㡣㡣㉣㠸昶㍣㜶昳㜱慤挷〸㈵㤶挵㡡㜶搸㉥昹㘵扤㉣敤㠳㘵ㅦ㜵㠰ㄲ愹ㄴ㑤摢㤶㡣ぢ㔱㘵㕣㐴戲〵㈴㥤㡥改ㄷ㤳㐹㑦ㅢ㙦〹捡ㅡ攳敥挹㥦㈰〴㉢㠶㍡戱〰㉦㍣慤扡捦㜱扤㐴愲㤳㤶搷㥢㕥搹愷㝢慥搹挸戳挲戸㠴攴㔲㄰㡤㈱晦㠴〷ㄴ㡦㠴㈴捦攱摥敡愸戴㑣愰ㅦ戵扢㠵愹㔵㠳〳㜵㔴㝡㐵㠳㈷敦〴昶捡戲㡥ㅣ㌶㝦㑦㤵摥㉦㤷晤㔱搳㌷扢慡㌸挳戱㑡〶㤸戶慡㕥㐱㡥㍤㝢㔵㕤愳㜷㍡㉣㐱㐲㐶㘵㥢愴㜴慢㡡㐰ㄲ㌶づ昶㑢㉣ㄱ搲戵㤵挰摣㜹捡敡㔱㐷㙦㍤㡢〱ㄱ㑡攳戲㌶户戲㈸㍤戲愷昴㌵㑤ㄹ摤㕥ㄴ㌶㕤㕣㌸攰摢ㄵ慦ㅦ㌳ㅤ㜷㥤晡攲敢㉡〷㜳㌲㉥〳㘹㈴敤㔷昰攲昵敢㐴ㄸ摤戵挴戵㈹ㄴ攰捡㈸戱挶㈰ㄶ㌰攸慤㄰昶㉡扥㔴㌲慥挰㔷㝡慤㌶㡤㙥㜱㌲戸㐵㠱散㉡㉣㌴攷㑡㠵挴㔲慡〰㙢昷㔶㙦㜲摣㐳ぢ㡥㜳㠸晥戴㐱㤵扣戲㤴㍥搱㑤㜷㠸收ㄴ㙡ㄳ㈲㤱㘸挱㈵㑤㌰㠸戸㐸ㅦ〰改ㅤ慥㔴戲つ㠹㥥㍥㠸慡〴㜰㤶扥〳ㄹ㌹㍦㔰ㄸㅦ㥢ㅥ捣收㡢㘵挷愹㘴㘷㘵搹㕣挸收㉡㌸㉡㥣扡㥦㘵㑣慥㘴㜷ㄷ㜶っㄴ〶户てづ㘴㉤挷捤㉥㉡㜴㙦ㄲ㤸㘶昳挳昳㘳搹㝤搳戳搹愹㤹昹散搸摢㠷昷捦㑣〶攵挹㠹晤㘳昹戹改愹戱晥攵㡡户㉣㝥っ㔳ㄲ㤷㥣昳㥦愳㥦㤸搸晦搴攸扤愲㌲㜹昳㌷敦㝦㐵㍣ㄵ㌶戴愱㈲〲ㅤ㠵捦慥㐴㐶㍣〹戶攷昱㐱扥㌵ㄹ扢㔱㌶慥㈲戹ㅡ〴㠱㐶㉤ㅤ攲捣戵㐱㔱㄰㉣㌱搶ㄸ㝢㐸摥ち㈲〸㤸ㄴ戸摢㡢㑣㈳㠹敦㐳㍥ㅤ㐸㌹〱搱㔵扢ㄳ攴㔰㥢㌶搶㘸ㄳ㠴㘱㜴〴㠳㠶㌷㘸㙡㠳㘶ㄶ摦㠰攰㡥〶昸㝡搸搰㠶搸〸挲㤴〱㈶搹晦㌱戰㍤㡦て昲慤挹㤸㐲搹㤸㈶㤹〱㘹㌲挰㙣㔰ㄴ〴㜲捡〰㜹㌲捤㠱〸挲㌸㘵㠰〳挸㌴㤲㜸ㄸ昲㡦ㄹ㠰挸慦摤〰㌷愳㌶㙤慣搱㈶〸づ㍢ㄹ攰㜳㄰摥搱〰て㠴つ㔱ㅣ愹㘵㈱改㈴捥㝦㘵㉢㙢摥㤶㠷ㄹ戰㌶㔸戸攳攴敡㥥敦愸攸摡㙢㡤㍡㔳㡥㍦㙡㝢㡢ㄵ㜳㘵㤳ㄵ㘶㙥㉡换ㅡ戰㡦ぢ〸ㄴ愹㜳㜰ㄷ㈸ㄹ㔶摥愹扢㐵㌹㌱晡㐶挰㐶㌰〷㤶㑥挱愲戸㐰㍡戵攳ㅥ挸㕤挰㑢㤰㘲ㅡて改㘸搴㔶㌷慤㈶㠴愵戲挴搳㝤慢ㄶ㥤戳晤㡡散戶ㄴ扡㔱昹㤴〵㉢ㄶて挹㔲㤷㌵㔷㐶㌴ㅢ敤戵挶㕤扢㔴戱㙢㤲㡢戱㌹㘰㥤㤴〷〱ㅥ㘷ㅣ捦㘶散攸戵收㕣戳收㉤昲ㅣ㉣慥㙣㙣㈹愹〳㔳戳㐶散㥡㠷㘱搴㉡㌲摦㘷攵换捥㘱扣㜸搴慢戵㜱㜳搱㝢㐳慣ち挳㐵㤰搴搲㠸戸㠸挷㐵㉡㥥㍡搵昵搱ㄷ㈰㙤㔳㜰㜳捤挲㑦㝤搷㕥愸搳㘰㙡㄰㐶㤴㈴㠹㕡挳㤸㐶㠸ㄵ㍤昱㥡㤶㌰〲㔷㌹搷㤶㜷㠳㡥挸改搸㌳㤲㠲㠷㐵昶㈹㠱扣㙤晣挰挴敡㐵敥㌵扤〰㘹〴㠵敢挶捤㉡㕣〷㉥㐴㉣㑤㡦挲捥㠴㈷戰ㄴ㜵换戴愵㜸攸愱ㅢ㔶戳晢〰扤㝡慣㐹㜳㐱㔶㠰ㄸ慢愶扦㈱㈸㄰扡攳㠵挰ぢ摢㜲㑥戵㙡搲攵昸捥㤱㉦㥡ㄵ㤹戲㠶敢扥戳摦慥ㄹㄶ㠸昲换戰捡㕣㐶㤵戹ㅣ㘰㍢㙢㤶㌷㐹㤵愷㉣攷愰改摡㝥戹㙡ㄷ㔳㉣昰戶昷㠶昰㔵挴㡦㈴㉣摦㐸㡤㔸ㄲ〵㡢〱㘴挳㜲昷攳㝥㐵搳㜱昹攱搱㜱愱攳㥦㌸挵㡢〶㈲㡦㍡㔰っぢ搲㌴〲㜹㠶㈲㤵㡥㌶摥㌶㡦ㅥ㐱㡤ち㑥㠲昷〴㌶ㅢ〷挳っぢ㐹㐲昵㌵㔱㈸㝤㌶㍤改㤸愵㝤㘶ㄱ㙦㤶㕤攱㡢㘵ち㑢换㔰攳㘶㜸㉦挸〱搶攰ち扢㘴㤷愴㥢㘲㐵ㅥ㙦愴㐹摥㈸昴㘰つ㠱㤰ㄲ㌱㑤敢㑥㜵ㅡ㙢愲㈱㙢㑢㠸戶㥡摦㘰㈷摡攴扦㜴攳㙥㠵㌳搲改〴收㘶㤴㐹㙣㄰㜱㈹〸昵㠹㌰摣㐲㠶㐳㈰ㅡ戱㙤㜴㙤㕡㈱㍡㠰㍣㘱㕥㔲扤昵昱昲㤰〲搰㔶户づ㑤㈹搲摤㜴㕢搰㠳㡢㐲慡昱㠰愸攷攱攵戲㤴づ攲㉢㙦㈵㕣㡥㜸㍣㠹愵搶愳㉦㉤㙤挳㐲㔸㌵㉦搵㌵㐲㄰㍡敢ㄵ㤰㌷㜱戳㐰㝥㈱晡㤴ㄶ㠵搳改戴愱攲㔹㕡㄰㔷㌷㡣㜰〱昲改㌴㔷搰㜰㐸ㄶ㐱〴昱㕦ㄶ㥦愶㠳㑢㄰昴昱昰㡡改户㠲慣㌷㔸ち挲㐴〶㑣挳〵ㄱ挴㡢㡣㐳挷晣㤲㔷摡ㄳ晢㈵㜱愵昲换㝡㤸㘱㐱㄰㕣㌶搴㐰ㄶ㙡愸挵㕥㐲搶㌸っ㈲〸㍣㍢㌰㉣㤳㘱㠵っ昴ㄱ㉥戸㝥ㅢ㐸㑦挳㤰敡㠱慦㠳昵摥〳愶㔸㕡攴㐰ㅢ㔲搵㕢㕤㘰扤昷愲摡㜸ㅦ㠸㈰㜸捣攲搳㙣㍤㈲挶挰㝡㐷㤰㕢户昵㠸㌱㤵昵㙥㐷㐶㄰㙣戶㔸敦晤愸㌸戱昵〸㑡㤵昵㍥㄰㘶㤴昵㠸㑣ㅢ㙡㈰摢戰摥ㅤ挸ㅡㅦ〴ㄱ㐴慤ㅤㄸ敥㈴挳㠷挸㐰㈰慢慣昷㘱㘴㌶㌶慣搷昴㜲搹挱㠶ㅦ〱㉢㙣㐸㑣摢㤰㝤㍥㙢〲ㅢ摥㠵慣昱㔱㄰㔱㈴㘱改㘳㘱㈶㠱㙦㡤㔱㉣扡㌹摢〲㘷ㄲ㑣㘹㡢㈱㌴敦慦㔴㜰㙣㌱换捤ㅡ攴ㄸ㜶㠲㘶㠴㄰挷挵て㍢挹攸㈳捣戱扥摣ㅣ摤㥢㈳て㕣慡ㅢ㕢㑡昸㘸㉥愰昴㜱晢㔳㠳搵摢㉥晢㌰改ㅦ〷搹扣摦㉥扡㡥攷㔸㝥㌶て㐸㠶㈷㜰搷㠶㝡摢㠷戵㐵㐸散㌸㈶ㄵ㑢搶昸昳挱ㄲ㉦搰改㐳㌵攷㜰㑤捤㐶昳昸㙥慡散搵搵挵㘱昸ㄲ慦搲㐵戰㘲收㈰戲散㙣摣つ搲㥢挸㌰ㅣ㌲㘵散攰㍢㤶㘱晣㘳捡㌰〶㌲㘹っㄵ敢つ㐸㤴㉤ㄶ㐴㔱㤴㠴㑣㜶㜵㠹㡢㈳慦㜳㙤㠱散搸昳㠶慥㌳㡥㘹㌵愸扣扥㑥慤ㄶ㘵㘷㍡㠶㜱て挹扤㈰改っ愳ㄸ㈷愴摦〷戲㈱㌷㔲㘸挲㘳晡愷㔰搷㠳㍡ㄵ愸昱昳㡥愷㝦ㅡ㌵愷愱愶昵攷ㅡ晤㌳愸摥㠸㙡摣搹ㅢ户㜸扡㔰㠶攱㔱㤹㔲㕤㝤搴ㄵ敦戳愸ち㉥㥣㉡挴戱㜴㍦〸㘷捡戹〹㠶㌸㍡慥㔸㠰㤶㜴ㄷ攴㘳〶㝤㠰换㉤摥㠵ㅡ㉥㜹敢㤲㌱搰愹㜱㍥㡦っ㤶㡣㐱㡤㈹挳挰挶㤴㘱ㄴ㘳捡㌰㤲㌱〹挶㈷㉥㥢㜸㈷挴搱愴捡㌴て愲挶㜸〸㈴㥤㘱㠸㔲㐲㘹ㅡ㠳戶㌰愸扥㐱㘵㌳っ㕤慡㜱㈳慢㌶㤱㍣㐲戲〳㐴摣㑥挲搲愳㘱㐶㘹挶昰愳㌴㥢挵㘰敤㥡捤愰戶㕤戳て愰㤳ㅡ攷慢挸㐰戳㍢昰挵㤴㘱搰㘱捡摣ㄹ㝣挷㌲㡣㌲㑣㠲㔱㐳㘹㌶搵慣搹㘳愸㌵扥〶㤲捥㌰㜰ㅣ㔷㌳〶ㄴ搵㜸ㄶ㍢昰㙡㙥㝣㠷㠴㥡㘵ㄸ㕦㔴攳㜷㤱改㑤㘸摣㈲搷㐴晣户㌳戸摦ㅡ㝤㤸ㅦ挳㐳晢㑡ㅣ晤ㄳ㐰㌵〱ㄶ㐸挶慦㍥㌵㔹摣㈱㕤㄰挵㡦㌶〲慤㕦㠳㥣搶㍤㐳㠹っㄱ挶攳㈰㝤昷㔰㍥㍥㍡㍥㑤改攸摥戰㜰㕤昰㥤ち扦㌳搷昵㜱㤷愹ㅥ敦㄰㙦晥攴戰昶扢㈳て扣昲昰㌵ㄷ摦晦㤵㔷挳敦㈳㉦㍦昹挳㤱㐷敤㥦散㝤昷收㉦㡦扦㜰摢㐳㝢〵㌷㐸ㅦ㍥搱昷㤹㍤㔰敢㈸㍥㙤て㔴搷㠶つ搱〷慡っ昷㤵㕡慣㈷㤰改㑤〸㙥づ㉥㤸戸ㅡ㍤㘸㈵愵搸㡦㔰搳㐷户㍦㌹挵ㅥ㙡昴㌸㥥㘲户敥㐹㍦昳攰攲捦㔶ㄵ攳晥攸愴搸㔰㌸晦㌶挵㜶㠶つ搱㠷愷っ户㤵㔲散㘹㘴愰ㄸ昷㠶㔲㙣戰㔹戱㥦㜲㍣㝡晤挹㈹挶㉤戲收㡡昵摥晡愵扢㥥㉢晦㜱㔵㌱㙥㡦㑥㡡㕤㜱㍣挵戶㠵つ㙤て㑡摣㔵㈷㝡㔰㙡晡つ㡦㠳㙡ㄶ㈳㙤户ㄵ㔴㜳㈳攰戸戶㉢ㄵ㜵搲昵攰晥攷攲㔷戴㐹㍣㜳攰搶㠷ㅦ戱挳挰㡤攷て挲改挶つ挳㔰㈵㜶搶慤㘹ㄷ㔷㡥㉥㙢挲挳昳㔴㈹㠵㕦〱㝣ㅦ㍦㝣扦ㄱ㉥㠷挰ㅥ㐹〶っ㕥㝤㜰ㄱ㠸㜷㍣昶改搳㙢摣摢㔷敤搱昸㜱㉣捥㙢攳愹扤㔴改扦挴㘰つ㜴㕡㙡㝡〸㐹㡡换戱挴㐱㌴扦㍤昶㉡愷㡣㝢㑢捣㜸〶㕦晡慦㐱昸扡慤㡥〸㤰戴昱ㅢ搴〴ㄷ捦㡢㤱㡢㘹㡦㠳㐴㤵㈳㄰摢㐷敤㈳㍦㜱㜵㜷㔳攳㐶ㄲ㑦㈰㐷㉦搲㥦〳改㍣戵㉤ㅤ愷昶㕢昰ㅢ㥣摡敡戴㥥㘷ㄵ㘷愴㐸㑣㌰㔲㜰㙡㡤㈴戸晤搴㘰㉦㈰搳㜹戰昳㍢づ昶〷昰㐷〶晢ㄳ慢㥡〶攳敥㙤ㅥ㑣愳敤搶扤戰っ攲㥢戰〵挲㍦㍣攲昳挶搶ち晦散愸搳㙤戹昵㌵改㉦攸㉡戸㈲㤴㘱晣㌵捣戰㈰㘸㈳㑥挳㜸㤱㈵㥡㐷昱晣㉤捣㈸ㅥ慡愶㜸晥捥㕡㙡愵㜸㕥㙡收㔱㐳愰挲昸〷㐸㈳㘵㌸㤴㡡㙡晦㐴〶㔱㑤つ㠲㙣㉢ㄷ〷㔳㕣㐷〳㉥㌵㑣ㅢㄷ㠷㔳㕣晦㔲㕣㤹挶㐰㠲戲㔵愸散挵挲昰っㄸ㐱㐵㑡挴〴挵愹㠶㥥㐸〳㈵愸㠶敥搶㠶敥晦〱晡ㅣ㙢㐷</t>
  </si>
  <si>
    <t>Decisioneering:7.0.0.0</t>
  </si>
  <si>
    <t>㜸〱捤㕡つ㜰㕣搵㜵㝥㜷愵㕤敤搳㡦扤〴ㄳ㠳㌱戰㠰㈱㌶㜲搶㤶晦㡤㙤㤰戴㤲㉣㘱㔹㤲㉤㔹挶ㅥ㥣昵㑡晢㔶㕡㝢㜷㥦昲摥㑡㤶㌰㠴㠰㙤㈸㈹㘰愰㜸摣愱攵愷㑥摣㐰〸攰ㄴ㐲㈸〹㈱づ㥥㑥愷㈶㍦㙤㠱戶晣㌴㑤愶晣㈴㑤搲㐹㈱㜴㐲愷㑤扦敦散㤳戴晢昴㔶ㄸ搷㥤㘱愵㝢昷㥥㥦㝢捥戹攷摤㝢敥戹昷慤愶㌴㑤晢㍤㍥晣收愷㥣㡤戹摤㘳㜶捥挸㐴愲㘶㍡㙤昴攷㔲㘶搶㡥㌴㔸㔶㝣慣㍤㘵攷捡挰㄰㠸愵㐰户晤㌱㍢㜵扤ㄱ㡣㡤ㄸ㤶つ㈶扦愶〵㠳扡て㜴摤㈹愱〹㠰扤昴㜲㔶攰搲昴〰慢ち㔶㐱㔶挲㕦挹㔶ㄵ慡敡㙡㔴㍤搱挶捥扥㕤搰摥㥤㌳㉤㘳㘱戸㌷慦㘳㕤㕤㕤愴㉥戲㙣㘵摤㡡挸攲㠵攱攸㜰㍡㌷㙣ㄹ敢戲挶㜰捥㡡愷ㄷ㠶扢㠶晢搲愹晥つ挶㔸㡦戹摢挸慥㌳晡ㄶ㉦敤㡢㉦㕢㔵户㙣昹昲攴敡搵慢慡㙢㈰戹㉢摡搸㙡愴㠷㈰敦㑣㐹㥤〱愹ㅤ搱挶㉥换㐸㥥㈹㤹㝥㍡慣慥挹攸㑦搱戳㠶㘱愵戲〳㤱㘸㈳晥ぢ扣〲㘸㘵愴戳扢摢挸摡愹㕣㙡㈴㤵ㅢㄳ攷㘶㍡晢晢㝡攳改㘱㈳㤰ㄱ㤳㠲㤹摥戸搵ㄱ捦ㄸ㌵㤹㉤戶戱㌹㥥ㅤ㌰〸昹㌳敢㠷㔳㠹㜲㍣昱戲〵㕥㡡ㅣ㈷㐵㍡愳㡤搱挱戸㤵ㄳ㤱㜴攰㈲㉦㙥搱ㄴ㈹㌰㐵晡〸㤶敥㔱㔵捥㥣愲㑥㍥㕦㝤㈶慢㄰慡挰㔹愸捥㉥攸ㄹ㤶慥攱攵慡晣搷㤸㤹㠵ㅤ㌹㍢㝣戱戸㉦搶攷㡢昵晢㘲〹㕦捣昰挵㤲扥搸㠰㉦㌶攸㡢愵㝣戱㕤扥搸㙥昰㡣㝦㠲ㄵㄵ㍥攷昳攸捥挰㤱㥦㉣晣昳愶㘳㈷戵搹㝤攵㝢㥥㔳㥣㡣㌲㉢捦㐶㐳㥦㠵㉡㜰づ㉡て㐳㔶㈸昵ぢㄸ㐲㘳㡥扤晤挶晥〷晦愲扤攱㙢敦㐴戶搹㙦㥥摦愷攸㜰㤱㌲㥢㔲捥愵㤴昳扣愵慣㔶敡㙤㐷捡攷㉦㍤搰戴㝡攷㍦㌴ㅥ晡摢戱扤㐷㉢㥡攷㈸㉥〷㤱㜲㍥愵捣愵㤴ぢ扣愵搴㈹昵㌳㐷捡愱㘳攱つ㝢ㅦ㙢敢晣搶昶㍢ㅥ晢搹㝢㉢晥㕤㜱㍤㠹㤴㡢㈸㈵㡣㉡㜰㌱㉡㡦ㄱ㉤㔳敡㥦ㅤ㈹摦戴捥晤搵㕢㑢㉥摥㜰㙦敥て慤慥㜹㝤慦㈸㉥㐸㤱㜲㈹ㅡ晡㍣㑡戹捣㕢捡㉡愵㕥㜳愴ㅣ昷㥦㔸户㜳昴㐴摢㈳㝦㜳晣㥡㌹昳慦㔸慢戸愲㐵捡㘷㈸㘵㍥愵㉣昰㤶戲㔴愹㔷ㅤ㈹晢㙥㙢ㄹ㍥晣挰搶㡤捦㕦搶戶敤晥敦昴㜴㉡㠶〴㤱㔲㑢㈹ぢ㈹攵戳摥㔲㔶㉡昵㜷㡥㤴挳戵㉦散扡昹て捥慡㝦㜶晢昱㍦㝢攴搱慡てㄵ㘷㡤㐸㔹㐴㈹㡢㈹愵捥㕢捡ㄲ愵㝥攸㐸戹敢挵㔵㌷攴挲ㅦ㙥㝣㝥㝢敤㠹㤷扦㝤搳㡥敡愵攸搲㠱戵㄰改㌰㜲㘷㈸㜰昸戹〶㑥㝤敤㜱搹昸㌳昹愵摢㘴搸晤㍡搷㜵㕢㌶㘱㡣〶搰挲㝡慦捥㐴捤㙣捥ㄸ捤㌵挵㜳昱㡡㑣㔷摣㌲戲㌹ㅤ㑣戵搲㉢摦㘲捦ㅡ挱㡤昷慥㜴㈰㐸〸㐹戳㐰㑡㤵㈰昲㤲ㄴ昶㠶戲昲㝣ㅤっ㜸㙤ㄲ慤㜱㝢㌰ㄷ敦㑢ㅢ昳㕣㈱㠲㝥㐳㔴摡㤲㑢愵敤〸㐴慥户捣攱㈱㝡昴㑣挹㘱㕣搲ㄹ㐸〲换㔱挹㤶挶㙦㈸愸搷㔷攰慢㔲㠸㍡㠹㜸挰扦㈷㘵㤲㔶㝤㈵〰㤸搸㘴㘶攲愹散ㄹ㝡戸搵㙢㈰㜴㤳ㄳ昵㥡慣昸ㅥ㐴昰㐹搱㑢㈲㡢昹昷搱㕢ㄸ㜶戰攴昲攴捡㘴㕤㕤㘲昹攲昸搲戸㥦㈱昳攳㐶㘰㐶户敡捣搶㔴㌶㘱敥㤱㤰晣愹っ攲慤㠴搹㥥戱㈱㐳㔰搵挹㥥戸㌵㘰㈰捣㕢㙤㑤戳㤲㔱搳戲㡣㜴㍣㘷㈴〴挱㥤㝦㜶㌱搲㙥戱捣っ昱㜳ㅢ攳戶㌱ㄹ敥㙢㤳㜹㐵㡤收㜰㌶㘱㥦敦㑤散捥㐱昴ㅣ㌷㙤㔲挸㤴㙥摤搸〲つ㕢㉣扤搰摤㑤㈶㝦挳㘸㉡㑦扥挰㐵挶㈶㘸昶㤵愶戶㔸挶攷㈷愸㔳㉣㙡㐰晡㌳㘲㤰㍥㘵㤴㜹㔲摥㉥㙣㔹愶㙤㘴挵扣摡㑣㔷慡㝦户㘱㜵ㅢ㑣㥥㡣㠴っ昵ㅣ㤲っ慣挷㝥挳慥敤愴敢戱ぢ㈷㉥㈹挴㈶㥢㐷㜳〶㔶㜳〲昶㈲㍢挹㡤昵㜰㈵㝤扡㠸㈵慦ㄳ㠴昳㡡搰㉤㘶晦戰捤㔵㙢㤹改㘲㑡㐳㘲㈴づ㥤㠹㡤㘶挲㈸㉦昷㤵㘹攵㕡㌹㍦ㅡ㜶晤㌲㉣攵挵慥㠵㉡㈹〶㘵摢㠵㝢㜹挱捣攱㘶扥昴㤴㍡ㄵ㑦㉦昶昳ちㄹㄳ㜹愵㍡户㜸慤㐴㌶挳㝢昰㔲摡攰㐲昲戹㈳㑡㠱愱㤳戳㠶㑡㍣攳㘹㝥㐴〵㍥攳扣㈵昷晣搲㐳ㄱ戱ㄳ㌳攳晦㤷搹攷㍢摢ㄹ㝤昳〸㘲㜶㙢㍣㥢㐸ㅢ搶昴晥愲㐵晡㕡㔶敢㔸㕤㠵慡㔲昳ㅦ㐷㜴㉢改㐹收㍣㙡㔴㡤昹昷愴ㄲ戹挱挰愰㤱ㅡㄸ捣〱㠷扣㍤ㄸ愴㥢慦㐶㜹ㄵ愵ㅤ㠹㝢㑡㤲昷㝡㐰㝡〳慡捡捡㑡㑤攲㘷愰㔲㡦ち慣㈹愶㑥㤲挷㌱㜳㥡ㅡ㕣㕢挸愶㑦㐳㔳っ㑣っ㘸晡㌵慣㌶戰㙡㐷㔵愹愹愷㌰づ㡥愵ㄲ㔶㍣㡣㡤㘷搲愲づ㜲㜵㤲慢挰愲㑤〲㙢㡡㘹㤸㔸挴㉣㙣慡㐵㍤㘴搳愷愱㈹愶㜰㘲搱戵ㄴ戰㡤搵㜶㜶搲搴㔱挷愲㉦挱愲㜹戰㘸捦㠴㡦慥㈳搷づ㜲ㄵ㔸ㄴㄳ㔸㔳㑣改挴㈲㘶㜴㔳㉤敡㈳㥢㍥つ㑤㌱ㅤㄴ㡢㤲ㄴ㌰挰㙡㤰㥤㌴㜵搸戱㠸㉥㤳㌲㘱搱㉥㜲㌱ㄳ㉥戴㈸㈳戰愶㤸ㅥ㡡㐵ㄷ㤳㙢捡㤶㌸㐴㌶㝤ㅡ㥡ち㠳㐳㉣攲摣搱㠷㔹㡤愰㠲㐵户㍢ㄶ㝤ㄷ㈰换攴㔳ㅢ㈵搷ㄸ戹ち㝣戴㔷㘰㑤㕤㡡㙦戱㠸㤹收㔴㡢扥㐰㌶㝤ㅡ㥡㘲㥡㉡ㄶ摤㐲〱晢㔸敤㘷㈷㑤敤㜵㉣扡ㅡ㑦散㌸㔰㜷㑤昸攸㔶㜲摤㐶慥〲㡢㙥ㄷ㔸㔳㑣㕢挵㈲㘶慤㔳㉤扡㠳㙣晡㌴㌴挵㤴㔷㉣扡㥢〲敥㘱㜵㉦㍢㘹㉡攳㔸昴挷〰㔹㈶㝤㜴ㅦ戹づ㤱慢挰愲挳〲㙢㡡㈹戰㔸挴っ㜸慡㐵昷㤳㑤㥦㠶愶ㄶ㠲㐳㉣㝡㤰〲ㅥ㘲昵㌰㉡㔸ㄴ㜳㉣晡㔷㠰㥢攱㈷㕡昴㌴㡡愶ㅦ㘱昵㘵㜲ㄵ㔸㜴㔴㘰㑤㉤挲户㔸挴㙣㝡慡㐵㡦㤰㑤㥦㠶愶ㄶ㠳㐳㉣晡㍡〵㍣捥敡〹㜶搲搴㈶挷㈲ぢ㈰换愴㡦㡥㤱敢ㅢ攴㉡戰攸㈹㠱戵㜲㘶㝡㕥㐱㜳㈲㉦慤㈰㘳扢ㄹ㑦戴挴晢㜱慦㔰攱摣㉡〴愳㘶㘶〸搹戲ㄵ㈲㘷ㄴ㝢㈵昶攰㤱㔴挲戰㠲㐴㜴攳㤶愳ㅣ㤷ち㜶㐰㌲つㅢ㘹㜰㤹收昷㔷〵扤㜴戵㡤换㥡攷㐴昴挲㕢㤴戶㈹昲㝦戹㘹搵搵㜴㜵㘵㘵ㄹ㙡晤㘹㔶摦㐴攵㘷㘴晦搸扢㌳ㅦ挷愷㌳摤㠳收㥥㔶㠴㜶挳捥ㅦ摡敤愸㤵捡捤㥥㡡㐶㕡ㅦ捦㥣㈷昸昵㤶㠱㠴捣敡㐱㕥㈲㘳㘴㡦㌹㥥ㄴ改㌴㐷㌶挷㠲戴愰㌶搹㥢㌲昶㌰㤹扣㘸㉡〹户づ搱㘱㍢㘷捡㈹攴挲愹昴㈶戳挳捣㌵愵散愱㜴㝣㙣㥥〷㌹㑦搹㍡㘸㘴㤱㑢㔹㐸愹㍥㡡挹ㅣㅡ㌲ㄲㅥ㌶㜶㥢挳㔶扦搱搶昴㐹挸挶昰愴昲ㅦ㈵㠹㤸ち慡㠰㑦攱㜳㝡㠹㠰攲㥥愶敤㥤昵挴晡㥦㕥扦晦㙡摥㈷愸捡㑡晤ㄹ㝣㘳㤹昸㤹㈰㥣㑥搲愶愳㕦㑤搱㔱攱ㅣ㕥㈱㙤挴戵㕢㙡㈸㙤㌴挶㉤㑣㙥搳戲昵捣㜸㌳㍦昹ち㉥㜳昲㉢收㤳攰㜰㘴扥昹㥣㌷㔲㍡攷㉢㌰㕣收㈱㈷㌴昳㉣㌵换㤵㥣捡戸㤹㌱㥤收昳昲户㈱挲㝤㑣㐳㄰㤹戵㡡ㄱㅥ昴㘳㌱㉤㐸戳昸㔱晥㔶㠸昲戴㡦改㕥㜹㤶㔷㝤搲慢㜲㜷搶摣㤳ㄵ换晤㌶捦㕦ㄴ愸㔷㔴㜰ㄸ扣㘹㤱捦㜲㥣っ㌰㜵㌸㙢慥〲愲搶换㔷昹㜳昲挴㕤㘴㕢〲㈹慢㜳昹㔸捤换挷ㅥ换㤰ㅢ挶愰〰㜰㘱㑤㘶慢㘹敤敥㌳捤摤扣扤㤸㈱㤰㍤㘸ㄸ㌹摥〶㔶㘵昲㔷㥡㙣㘳晥㤷㤵ㄵ摤昸㌹㝥㈷㤱愷㜴搹㘶〲捦愱㔵搶㘲昵ぢ愴㥡㌰㝥㕥捥昵㕣㜷攳㤲攷㥦㍣摣昱㐷换晡㍡戶扣昲攳㑢㔵搴㈱搴捤㡣敥㝦㘹攷晥昶㥢换㕦搷づ摥㍥昰〳㝦㍤晡㥦搲㠱㠲扢搳捣攴㐴晣敡㐹攵搲㐶㔵㌲㍦㌵搸づ㈶ㄱ㤱㜰搸㑢㔴㈴㝢〶㌱敡愶㥡攴㝡㉢㤵㐸愷戲〶愷づ㡥搱扣㌹㙤㌷〶㜰戰敢㌲㜹㑢㙢㘶㙢㤲㍤㔶㍣㙢㜳扦挹昶㡦㝤慡〸㤲搵攲㑦㌶愶戲㌶搴㐸捣㘴㝢㘶㤲㈱ㅤ㑦㙥㌸㤳㕤ㅦㅦ戲㍦〹换〹昳㘴晣㤳て㘰㍥攵昳愹愰㉦㜸㥡㉢㐲ぢ㌰㘱慣㈹㔸㠱㔷㠶㜱敥昳㐹㘴昳㉤愱慥晣戴㙣㐰敢搴て㜹戴戲㕡敥挱㥤搳㜷㤹搷愶㍤㜱ち攵慡搲㕦㐰愵愲慣〸㝤捦㘹㄰㔰㍣搲㌰换㜰㙤摢挷㠱搲扦㑦〶ㅥ㘴戸㜵㝢〷攴ㄷ㐱挱搲㔲㍣改㌰㈸慢戵㤸愲っ〵㘸㙢㑡慤㐱㡢慢搹㘳㌵慡㜶㜰㜰㐵捡㥣搷戹〲昲戳㝦㈵昸㍤㘷晦ち㠷㜰㔹㘸搶晢〷㝥戲扡攵挸扢㑦㕦㌶㜶攷愶㕤慡〳㝤敢㔱戴挰㐹㔴ㅦ敤㜱搵〹戶〶ㄴ晤㈵㔴㙡ㄳ㉢㐲㍦㜰ㅡ攲ㄸ㥥慣㍣ㅣ昳㐳㌲晥㠸㡣㍣㑦㤵㜶捣㡦㐱愵㘳㜸攰ㄲ挷㉣㠲昵㤳㡥㠹〰㉡攵㤸敤攸㌲攱㤸挰换㠰㈶㐳挳ㄵ愵㥣戳挰㈱扣昷摡敦㝥昳㘸搵㡢ㅢ扥㜵戰昷挴㡦㡣㘷戳敡㍡昴慦㐷搱〲晦㠸敡愲愲改搸搵ㅢ㌶㤳攱㐶㈳㙢㈴㔳㌹㍢扣愵扢挹㙢㠲慡ㅤ攸㈸敥晡㈷㌴㔴㡣ㄵ㡡晥㥡搳㄰㜷昵〱昰㜰搷敢㘴㝣㠳㡣㍣散㤵㜶搷㥢愰搲㕤〳昸ㄶ㜷㕤㔲攴慥㡢愷㜱ㄷ捦㡥ㄳ敥㉡㤸㐷ㄷ㤴㜲搵㕣㠷㌰晢慢敢户ㅤ散㌹搸昴㔰昰敦摦扡敡愴扦㔵昱㤰㔹㡦愲〵摥㐲㜵ち昳㠸〷㔲㜱捣摢㘸愸っ㉢ㄴ晤ㅤ愷㈱㡥ㄹ〲攰攱㤸㜷挹昸㜳㌲收㔰㤵㜶捣㉦㐰愵㘳㜸㈸ㄵ挷㥣㔳攴㤸㔹搳㌸㘶〴㕤扣ㅣㄳ㉡攵㤸㤹づ攱㠹搴戲戱搴昵㔷㌵摤晣㔷㕦搹户攰㥥愱㤷搵㈸㈴搵愳㘸㠱晦㐰㜵ち㡥攱戹㔸ㅣ昳ㅥㅡ㙡㉦㉢ㄴ晤㝤愷㈱㡥昹〲〰て挷晣㤶㡣ㅦ㤰昱ㄶ㔴愵ㅤ昳㥦愰搲㌱晢昰㉤㡥〹ㄶ㌹愶㘲ㅡ挷昰㈴㍤改ㄸ㉥戰㝣攴㈹㉢攵ㄸ㥦㐳㜸㙡昴㐳晢挸慤㡦搵㝦晤摡㤳慦敥㌸搱ㄲ㔱户愲㙦㍤㡡ㄶ㘰挰扢愴㘸㜱攱戵㑡ㄸㄷ㜴㌶㜲㠹戰㙣㠳㈵搷搷㙤攸㉢摥愲㤷搴敤㠰挴㕢㝣㌱挱㠶㤴㍢搰昰昰㤶て㐴扤㡣㡣㜷㠳愱戴户昸ㅡ㥣摥扡〷㕣攲慤晦晡㥦挲㜰昴㈱愰㔲攱攸㕥㜴㤹昴搶㘴㥣晥〰㝤㍣攳昴㙦ㅤ挲挸㤲〳敦㡥㝥敥㌷㙤晢ㅥ㘸晣换㈷晦攴晥戵敡㍥㐸慡㐷搱〲搵㌰攷ㄴ愶ㄱ慦づㅡ㔰昴ㅡ㡥㤰ㄷ〷昸搶昴ㄹ㠴ㅣ㐰摤㡦㠶㠷㘳㘶㠲㐱て㤱昱㐱㌰㤴㜶捣㔹㘰愱㘳ㅥ〲㤷㌸收搷㐵㡥昹搵㌴㡥㜹ㄸ㕤㈶ㅤ㌳㌹㡤㝥㕥捡㌱敦㍡㠴㝦扢改㠶㘷摥慡㥤扦攱搹换㡦摤㜳昷㑢晦摤愱㡥㐰㔲㍤ち摥戵挲㥣㔹㐵搳愸㜹昳收㤲ㄳ攷换攸搲㠰愲捦攱㐰㜹㡤㠱㙦㑤㍦㥦㤰〳㈸摥㕡㜸昸㘷㉥ㄸ昴ぢ挸挸扢㡡搲晥戹㄰㉣昴て㉦㌳挴㍦㍦㉤昲捦扦㑣攳㥦㈷搰㘵搲㍦㤳ㄳ攷㡤㔲晥㜹摤㈱㥣晣敢搷て扥㜲搷慥搶㙦㝦愵攷戵换㝦搷晢㐵㜵っ㤲敡㔱戴挰攵㌰攷ㄴ㈶づ敦㔳ㅡ㔰昴捦㜰㠴扣㑤挱㌷㕥摢ㄲ㜲㠰搰搳㘸昸㔰〲ぢ㠰㥡ㄱ㙤㡣ㄵ摣愶〷慥〰敥㉣攰昲㤹晣昸㠱㈰挴㡢っ昶㤱昷晣晡㐲㡡㝢〶㈰㘵敡㥦㈵攴〰敡㠵㜱㙣㠴㈸攷ㄳ晡ㅥㅡ㍣挳攸㡢㠰慤㈹ぢㅤ㐷㕢挴搱〴㥤㍡㐳摦ㅦ㐷捤㈲摦㔲愰ㄴ㜳㉣㝣㙢晡㌲㐲づ愰㈴㜵㈱戶㐸〳㔳ㄸ搱戰〲㡣搰挰㜴挵愵㠱挹㡢愰捥㘵敦㉢㈹㤳挹ち〵敢㙢〸㌹㠰㤲摤㥥搸戵㐴㌹㥦㄰㜷㝤搱戰づ㔸㘸攰づ敦搲昰挶㌸㙡㉥ㅡ㝡〳㘵扥㠹ㄶ愵攸㡤㠴ㅣ㐰挹戶㐹㙣搱ㄸ戸㝤㡡㠶㈶㌰㐲〳户㑡㤷〶㙥㥣㠲ち愳愱户㔲㈶㌷㑡ち搶摢〸㌹㠰㤲晤㠷搸㈲つ敦〳㈳ㅡ㌶㠰ㄱㅡ戸攷戸㌴㝣㌰㡥㥡挷摥㥤㤴挹ㅤ㠷㠲昵㉥㐲づ㠰挳愵㠳㉤昲ㄲ㘳户㘸攰昵㈳㌴昸昰攵搲挰愸㉤愸昹㤴搹ぢ㐸㌱㑡攳㕦搳户㍡つ〲㑡㠲ㅦ戱㐵㘳㤸〱㥡㘸搸㠶〶㌴㌰攰戹㌴㌰晣〹㙡㈱㝢敦〰愴ㄸ敥昰慦改㥦㜳ㅡ〴㤴㠴て㘲㡢挶挰㌰㈲ㅡ㜶愲〱つっㄹ㉥つっ㈰㠲㕡捣摥〹㐰㡡〱〳晦㥡捥搳㌸ㅢ㔲㘴ㅤㄲ㕢㌴〶慥㐷搱㌰㠰㐶㑤㤹攲㠲㘲挴〸っㄲ㙥㐸愷挳攳挷㙣㍢㤰㈲慡攸愷㍢㠱㕤㐰ㄹ扤㜵戱昵捤㥤㑢挲摤晤㠳愶㤹づ㙦㌶〶攳㝤攱㘸ㅡ㙦㉦捤攱㕣㤸慦〹搳攱㔵戱愵㜵戱㈵㡢㤷搴㠵㤳愶ㄵㅥ㤲摦㔴挵㜹㜴つ㜷㌷昴㌶㠷㕢㍡㌷㠷㍢㤰ぢ㌷㕦摢戰戱慢㍤て户户㙤㙣敥敥改散㘸㡥㡣愶敤㔱㜵挸〹㑤ㅦ㤴昹ㄷ㘶㕢ㅦ㙦昸搳攷晣扦㙣㍤扥㙦㥢扡捦㈱戸㝦㡥ㄳ㘲㌸㤰戱㘵㘸㜸㔹㘸㝣攰㝥慥晤㌵㕥户㄰㔳摥改搵扡㕦愰㌶攳㠵攸ㄸ晤㕤㠶换㕢扦㈴ㄵ攵扥㉢㑦㑦搶昸㑤搰っ㠸昳摦㡢㔱晣ㅦ攴㘰㐴慥㡢㥣㡢㠰搱㑤攰ㄵ㐳㤸散〲㝣愶㍡㥦愲捥攷愶敥㉣攵搱㍢ㅣ㠲晢愷㐹㈱㠶㍦昱攸㌰ㅡ㤸㉤っ㜱㜴愶晡ㄲ㝡㜰〴愲㜴て㌱㡣㙡㕥㑡て㤴㔲扡摦㈱戸㝦挹ㄴ㘲㐴ㄴ愵㌷愲㠱挷㌸扥㐲ㄴ挳㥦㘸扦愵㔰晢㑤挰㉡㐶㍣㉦敤㌷㤶搲㝥㠳㐳㜰晦〲㉡挴㘸㈹摡て愰㠱㈱㌳㈲㡡搲敢ぢ㤵摥〶慣㘲㄰昴㔲㍡㕣㑡㘹捥㈱戸㝦㌰ㄵ㘲〰ㄵ愵㜷愲〱愵っ㤲愲搴㉡㔴㝡㄰㔸搵㠹捡㑢㘹愶㤴搲戴㐳㜰晦扥㉡挴㤸㉡㑡て愱〱愵㡣㥢愲㜴㔷愱搲挳挰㉡㠶㑡㉦愵㐶㈹愵〹㠷攰晥㌹㔶㠸㘱㔶㤴㍥㠰〶㤴㌲㤴㡡搲扥㐲愵て〱慢㜶愰昲㔲扡愳㤴搲敢ㅣ㠲晢搷㕢㈱㐶㕥㔱㝡ㄴつ㈸㘵㜴ㄵ愵摢ぢ㤵㝥ㄵ㔸挵㠰敡愵㜴㑢㈹愵㍤づ挱晤㘳慦㄰㠳戱㈸㝤ㅣつ㈸㘵挰ㄵ愵㥢ぢ㤵㍥〹慣㘲扣ㄲ㔲㤷㐳攲㐵㐷搰愷晣㈶〸敥㙢㔹扥㐹㙡㘱㐴㜲扤㠱慦慡㕡〳愴昶㕥㔵㠳昶捥搱〶挵ㄵ㉢㌲㍢㡢㘵㉡慥㔶捡㥤攰攴㌲ㄳ捥づㄷ㈷㔷㔶ㄱ㈷㤷㠴㜰㙥㜴㜱㜲㌹ㄴ㜱㜲ㅥぢ㘷扢㡢昳愰㥢㤳㤳㑦㌸㌷戸㌸㌹昱㡡㘴㜲挶〸攷㌵㉥㑥捥㤶㈲㑥㍥㘶攱㙣㜳㜱昲ㄱㄷ㜱昲搹〸㘷慢㡢昳㐹ㄷ㘷搵晦〲㉥〳昶㘳</t>
  </si>
  <si>
    <t>㜸〱敤㕣㕢㙣ㅣ㔷ㄹ摥ㄹ敦慥㜷搶㜶散挶戹㌴扤扡昷㡢愳㙤㥣㈶扤㔰㐲敡㑢㥣㑢㜳㜱㘲㈷愵㉡㘵㍢摥㍤㘳㑦戲㌳敢捣捣㍡㜱㈹㌴㠵搲㔲愰㐲㉤ㄲ搰㔲㈰慡㔰〵㉦㐸攵愱㙡愱愸㐲㐲〲愱ㄶ昱㔰㔵攲〱愹㔴〸ㅥ㐰㈸㠸〷晡㔰愹㝣摦㤹㤹摤搹㕤敦搸摤戴攰㈰㑦戲㝦捥㥣晢㌹晦昵晣晦㤹㈴㤴㐴㈲昱〱ㅥ晥换㈷挹挴㘵㤳ぢ慥㈷慣摣㘸戹㔴ㄲ〵捦㉣摢㙥㙥搸㜱昴㠵晤愶敢㜵愰㐲㍡㙦愲摣㑤攵㕤昳㈱㤱挹捦ぢ挷㐵愵㔴㈲㤱挹㘸㉡捡搹〹㝦㝤攱㡢挶㔶摤㐹㠰愹搱㤱㐳搳挷搱敢愴㔷㜶挴收㠱㘳㝥摢ㅤ㐳㐳戹愱摣戶摢㠷㙥换㙤搹㍣㌰㕡㈹㜹ㄵ㐷散戰㐵挵㜳昴搲收㠱㠹捡㜴挹㉣摣㈳ㄶ愶捡㈷㠴扤㐳㑣㙦戹㜵㕡摦㜶挷搰戶敤摢㡤㍢敦扣愳ㅢ㐳㈷づ㡥㡥㑣㌸挲㜰㍦愲㍥㔳㥣昲戶㌱㔱㌰戹㌶㈱ㅣ搳㥥挹㡤㡥攰㙦㘴晥㜸扢㍤㌷㌹㉢㠴挷愱㠵㈳散㠲㜰㌵㌴散戲㠶㕤户㘲捤㜱昳㌴㙢ㅣ㑢㉤攸慥㤷戲㐶㐵愹愴㔹㘱慦ㄹ敢㄰昶慥愴㉦㜴㕢㤳挲㜶㑤捦㥣㌷扤㠵戴㌵㠵㡥㡡㍤搶㔱㔷ㅣ搱敤ㄹ㜱㔰户㐴捡摡㕤㌱㡢㐹晦㐹㜴摣㄰㜶ㄱ㥤㤸㕣㝥㙥搸戵㐶㘷㜵㐷捥挸攵挶挴搴ㅤ㜷ち昵㜵慦㘹摤㉦愷㉥㐷㘰㥦搷戵慥㠷㤲㘳扡㔳慤㌹搸扡㘶戰昸晡ㄹ摣搲扡㝥㘴㡦敡摢摣搴扡㡤摣捡晡摡㑡㔷㐰摦㜲㐷戱ㄸ㉤㑤搰㐹㤰㈱㈰〲戵㉣㐱ㄷ㐱㌷㠰㤲晣ㄷ戸㈴摡㤰㐵㙡㕥㔷昳搳㙡扥愰收㡢㙡㕥愸㜹㐳捤捦愸昹㔹㌵㙦慡昹攳㙡晥〴敡㠴㑦愶戳㔳つ㥥昹㤷摦㥥晡昷捤㘲摦敢ぢ晦㍣晢慤搷㥦㥡敡㕥㠳㑡㠷㠳㐹㡤㌹晡㈹㤰㕡㡤㡡户收戶昰捦搲㕣〱愶㌰戶ㅢ户ㅢ㐳㐳挵敤㕢昴㕢昵ㄴ㤷ㄵ㠳晣㍡㐲改㐳摤㙥攳㕥搳㉥㤶㑦㐹摣㕤㌶愲扢愲戶㜱㠳㐱搹㐸戹㘲ㄷ摤㑢ㄷ㉦㥣昴㜴㑦㕣搲㔸㔶敢愴愹搹㈴搸㑡戸㜲扣㉢ㅡ㥢ㅤ搳㑢ㄵ㌱㝣摡昴㡢㉦㙦㈸戶㈶㥣昲㜴敢搲㜱㐷㥣慣㤶㌶捤㘸ㄸ㐲㙤㕥昶摤戴㑡扦挸㥦搷挰攸㙣搹ㄵ戶㥣摥愰㌵㘱ㄶ㑥〸㘷㔲㔰㈴㡡愲㕣敡㝡ㄶ〵㕣㍦㜸挸挶㐲挱慤挵慢愳戹挶慥搳ㅥ㤸㔹ㄴ㌱摦㌹攱㜸ぢ㔳晡㜴㐹㙣愸慢攲㡦㠹㠲㑤㜵搹攳攵㐲挵ㅤ㉤摢㥥㔳㉥搵㤷っㄷ攷㜵㐸㥡攲㠱㜲㔱㈴㤳〹㈹ㄴ㈰㜰㍢㍡ㄴ㈵㜱㜳㙢㕥㤰㠸㠸愰㤸㡣㝣㜱㍤搹攵㡥㘰㜵㔸㐵㐹㤰㈶搵㙢㤷攸㡣昳㤵㌲㈶㠶〳㈳㙢愲晥攰愰㌷㉥搱㙤ㄵ㜳ㅦ㙦㘵㔵敤て㔶扦㙢㕥搸摥ㅥ摤㉥㤶㠴ㄳ慢晤ㄴ捥㐸敢〵㐸㥤㠳㐰㘸戹㝢㔴㜵捡㘹㘵㈱㜵捡㉣㝡戳改㔹㘱捥捣㝡挸㠳㠶捣㘴戸戵㑤㡦㜶ㄱ戲戴戵〴晤〰搹㙣㈲扤㡥㤵搲㔹㍣㠹ㄴ愵㔳っ㉦搷〹㜲戶慢攳攵㙥㘳摣㉣㜹挲ㄷ捡扤〶㌰攲㙢㌵㠹扥ㅥ㤲愸愳ㄷ㝣㠵戱捥ㄸ〵㤵敡愶敤㉤搴昸戶㠹㑢㝣㈲㕡㤵〵㉢㑥ㄶ㔰ㄴ搴换㠳ㄸ㕥〳搱㌴㐸㠳昸捡ㄱ㈲㈲ㅢ挴㘸㜶昴㕣㑦㘴慣ㅦ㈳㈳㔰㍦㑡㠴慣扤愵戵㡣㈰戱㌷ㄳ㈹ㅢ戵攴挷㔵㘹戶㤸㉤敦㑢戳昵搸㌸㙤〳挱㐶㠲㡢〹㌶〱㈸㝦㠱㠴愳㤴㐳扡晥搱㉥挵扢㜶ㄹ挱攵〰㤰㑦ㅡ㘵㑥㈰慡㘸㐳㉤挷㡥㘴扤ㅥ搸挹搲㈸昶㐵ㄱ㉤攳慡㥤搹㘳㐹㐴〷㔶攷捡搰戵㐹愹㘳慦㙦㑤㥢搱攵㤰㈲㘳慡㐶搷扡㐴搵攸㐶戰㙡㥢㝡敢㑡㌴搵〶〸慥〲昰ㄵぢ㡤摤攵㔹昳㌴㈷㉦〸㤳挸㌷㠴摡㔴敥〱ㄱ搳晣㡦ㄱ㜰㑤㐷㤷㔵晢㤹愶攰愰㜱挱摢捦㥢㕢昳㜶㠰昴〶㥤戹慡㜳攸㉢晡㤰ㄶ昴搵㘰㉦攵㡦㉤昵换戵㈸搶慥㈳戸ㅥ愰㐱扦昰攴晤㘱扤〴搲㈴戶㈲㤸㕢㑢㡦㡢戴㜰愷ㄶ收㠴搴㍥摤挶㤴敥捣〸て摥㡢扤㘳戰㠳换㡥㈳㑡㌸搰ㄶ㘵〶捦㉥ㅢ敢㌳摤㜱愷㙣㌱㝦搵㍥㜶㉦〸挵㤰㑣慡ㅤ㠹〶晢㌸挶捥㡣昸㥢㈲㤴㐳晤㝢㙢㙢㈱ㄱ㘹㔴㑦㕥㙣ㄷ㝦戶㕣㤵㈴㙤㐸㤲ㅢ戱慤摡㑤〰㤰ㄲ捡摢㉤㈵捡㈰慢㙤㤶搵敡慤㔵㝡昷㘲㑥㈶つ晥挳㈶㌹搲攵㍢㙢㐷攰㍢㜰㝢慣㐹搳慡ち㡢㉥㙢㐲㌸〵昸ㄵ捣㤲挸晡㉥㔹㡡㥡㔵㔹㜱㠱挸㡡㡥㡥愶戳㜴㡣㙦㑤搲㐹㠳㤴㠸攵昶搸挲㤸㜳㜸㡤愸攸㠲愴㔰㠹㜱ぢ㔵㈵㄰㈹㡦㜵㔷㐵㑣ㅢ㈲㈶㠷㡤搳㙥㈱搸㐲㌰〴㤰晡ㅤ㈴捤㜲㌷㥥愱戰捥㜹扡戳昳昹㐴㠶㘸㤰敥挱㌷㕢ち慢㙤ㅣ㘶㍢挱㙤〰つ收て㥤㡦㌱㠴㈸㔱ㅥ㈱㐴㕡㑢㥡㜱捣ㄴ愷㐸〳㙢っ〴㤵㐶㉢慥㔷戶ㄸ㔵敡㌱挶捡〷换摥㤸改捥㈱ち搵㙦〴㠹㝢㘷㠵つ敡㜲㘰晢㌴攴㤵攷收㐴㔱㌳㈶换ㄵ㠸戶扤㘳㉢攱㔰㡥昵挱㤶㤴攷㜲㔵挱搳摥搹ㄸ㕤㈸昲㐴っ㕦㉢㍤戱换昲㝣昳搰搷㕢摢搱㈹搳㉢㠹㉥挳㘷㍡愶㌳〶㜶ㄱ㔱㠳㘲愷㌱㌵敢〸㌱搶㘳散㜶捣㘲挹戴〵㤱〱ㅢ㤳㠱扡晤㘲〶ㄱ㠲㠹㌲攳㝦㘵扢挷㤸㜲㜴摢㥤搳ㄹ㑣㕣㔸㕢昷㈶㐳㈲㈹㘳挴戴㕤っ㈳戱挸㜴慦㌱㌹㕢㍥㠵㘸㙤挵戲㜷敢㜳敥㡡挰ち㠹摥㝦㈴㙡ㄴ㔵㔱㔵㈵愳㘶摡挵てて攴㠹挴㔶晣㤲〴ㄲ㔷㠹ㄴ晤攵㌱摡㥢㜶㝤㄰㥦愱㥤捥㌹㜵㈳㜲㔴捤散㠸㤵挲攴㔴敤づ戶戹ㄳ㘰摦敥愳㝢㙢㔱戹昳㡡㔷愷攸攱㡦㤱昱㤲㉣慡㐱㄰晡攷搶昸愴挲㍣㔲づ㌸㄰ㄸ攷㕢㈳昹㘵つ㔹㠷搴户愶㤶ㅣ㐷ㄴ愹摢搸慦㑦㡢ㄲ㘲搱㤶敥慤昱㕦㘸挶㕡㝡挹つ捡㐶换㤶愵㤳戴㐸㤶㤳〵㥤ㄴ㍣㕣昱捡〷㑣㕢㌳〰㈴晤〵㔹晡㘹㘴改愷㘵㔶户㜱㠴㘱㐱㤹㘶㕦攵ㄹ摤㌱扤㔹换㉣㘴昸挲搰摤㡡愰㐹㌰㌹㈵㙦昸㠴㌲㘳愰挱㥡㍦ち㤳捤捤〱摤㌹挸㔱㙥ㅤ搱て捡㔵㤵㌴晥㈸㙤㍡㤶㈰㘰愴㤷㔴扢ぢ扤愵攴捤〸㠸ㅣ昹㥣ぢ敦㕦㥣㝢〴㌹扥㕦㡥㔸㡦㈱ㄱ㜸〴㈳㐲㥥敥敤戴㜱搴㌶㍤㘰㡦ㄸㅢ㌷扤㌱ㄷ㈸〷㐰㔲ㅥ㙦㉦㤱㔸㡤㌴ㅡ慣㙡㠵㉢㥢㡢敡搴挴ㄵ捤攵㔱扤㜱敤㈲挵扥㐶㠹㈸㤲愵㉡㐹捤戲挸ㅣ㔷㤲慡㔱愴攲づ戵㡤ㄲ攷㌶慤敤㍢愵挸㜹㈸㈶㐹㌳〹㙤㠷㈴ㄴ〴㜹㐹ㅤ搰㔱昴搷挷㤳㐷㈴㕡㐳ㅢ㈰㑢㍤攵攷昵〴攱挰扤戸㜲㔲ㄴ搹攰つ晣扤㈶㐸ㅥ慡㜸㜵㈵晡改晥愰㘴戸㔴㍡㘴挳㑡㈸攸㑥㜱㠵戰㌴搶收㙢ㄸ挹㥤敤㙡㝦㝦㝢㈳㡣ㄸ戰㈱㐳㈲㌱㝥㘰戰㈱㤸㉢ㄲ㑤愵㜵搶挳慤慥㘶㘷昸㜶㐰攸戶挴挰愴㔷ㅣㄳ昳搲っ慢㔹昲晤戲㐱昵戴㈸攵愸㘶っ㑦扢㔰改ㅥ攵㜸㤰㤲っ慥ㄹ㐷攸㤶挲〵〶㠸摤㈰㌵㔱昰㄰搶慤㜶挰㤳挱捡挱づ㜶挴て㥢搰㍡愳〴㑤挷㄰㙥晤㈲挸㍢㙤㘲ㄴ㠲搴㤰捦㍦㜶㉡捦㍤换攷挷㍢ㄳ㘱㈲㘰㈲㠶扡㘲慣〷㈰㌷ㅡ㤵㈴ㄷ昵㠷挱㜲㕦戲㐹愱搵ㅤ收搱挴攸愱挹攷㜸戸挱挳㌸㔶㉦搹愶㠴㍢㙥㥥〹㙤㕡㕡㔸㘳散戵ぢ愵㑡㔱㐸㔵ㅣ捡㙡愹㤱㔷〴扥攴昵㍦㥦㥢㘲昶㈵搸㤴扤㌸㑡㜱挹㐴㔲晢㜶户昶㈹㌴㤷㐲づ㝤昸戲㡤挱挷ㄸ户㥣っ㠶㌵摤㔱愰㝤戸戶㜶㜹㐱㕥㥣㠳㐸㙢捡愲㉣摢㡦扢㜸搵〸戲攴戶㐸戵晤攵晤㘵摡散㤱慣㍤愶㥦戵㈲㜰㠴㜵晡〲㉦㥤㠶㌱搲㈶㜷戰㤳挴戹㈰戲㝢敥ㄱ昹㥡㌸户㌳㌰㍥ㄴ挶㜷㜹ち㑡㘰㔷挱㐸㌴戸搵㥡搵慤㌰昲㑢换㕢扢ㅢ㐰㘱〸㤸〶㉤㙡晡〶捥〸搲㑢ㅢ㌸っ㐶挶㐴㐷愳㠱㔴挶㈸晢攱戰〷搲挰㑤㍣㐸㑦㤵愱㠴扣㜵昲㔲㔸㜸㉦㜱搰挲ㄱ愸散㙣㘸挸㥣搰㍤㕣㝤戱㌷㌵㘴てㄷ㡢㌴㜷攱㥦㕢ㄱ㔸挵戵つ摦ㅣ㕤搷㜰㈱㑢慥㠹昶摤㌵つ〵挱㐵挱慤㘳戹㍤扡㔷㤸㥤昴ㄶ晣㑢㕢敤㤲㐴敡ㄷ昰㐷㉣㍡㍡㙤收愴捤㑢愸昳摣晢散〹扢㝣捡㤶昳㑡戹扣昱㐷㉢㔶敢散攴㈴戳㠹て昰㐷㍥㙡㈲昵ㅡ㝡㕣捥戴搹㐱捤㐱挲㝥攴攳㑢㠳〱愴㘳攸〴戶㝢昵挶〰改㘴㕤〳㥤㐸㐱戰㑡㈸昶捣㐷㐶㈸捡捦㠱㔶ㄲ㡢㝦㈴挷㥥扦〸搶㔷㝥㠶ㅣ㈲ㅣ敦㠱ㄸ㐹㕤㠵㔴っ敡愴㈰て慥㜷昰㌲挸晦て㤶㐲㙥㕥㤴㥤晥ぢ捣慣扣摡㠸愲㉢㠸愲㔷㥡㔱挴㐰散㠷ち㜹㜳昶慢㐷捤㡦晤㕡敦晦昰愸戹てㄸ收㈳慤㌱〴搵ㄸ㡣慦ㅡ〳ㅤ㑤挶挰㜵㈸㤶挶挰㍤㙣挳㜸扤㙦っ〴摥㡥〳挸㔸摡ㄸ㘰ㄴ㉦挶攴㡢〴㔵㈳づっ㥥戵㌶㔸昴㠴敤挱昵㕡攱㈲㜲て昵攴㡥挲昷戴戱㌹㝢㐲㜷㜴㙢㤳捣摦敤〸愸㉤㘷ち昷戵㘵ㄳ戶戸㘴搱ㄲ搹㘸ㄱ慦㐴攸㑦㕦昵㥣㉣敦㤶㍡㌰攵㍦扥愳㕥挹㈸改昳昰㠹㈸㍣㈱㈴㍥户敥㈷扢晦昴搰㘳㍢㜹㉦㉤愰搵ㄴ〳挱敤〴攷㘹㌹㈰㝣ㅢ戹ㄲ戲㥥㥦摦ㅣ挰㠷㐸收㕣㐹㡣攸㡥戴㜷㕣捤ち㤳㍥攱㐵〸搳㈷扥㤵㘰㑣攲㠶㠳㙦㑣收ㅡㅣ㥢昲昳㈵改っ捣㐵㈶㉥扤㜷㘱㠰㔰㘹愹戲摡戴㉢㔳㍦㠵搲昹㤰ㄳ愹户〷㜹扥攴愳㈸㉦㌵㙡戵敤搴㙡搲㑣㔴〶㔱㈳㤴㔲㠸㌴㤰㐲愲㐷ㄶ㠶晥愵㤴㥡㐰㈲㤵〳㠸㠹愱㌵〶㜳㜹昲㕦ㄵ〲愲㝡扤慦捤㑦㔵戰㡢挰㘲攸㜵㙦昷散㑡慢㌳㔴㑤っ捡捡搳挷㘱㈴攴㌱㠵ㄹ㡣搲捡摣㈳㐸㠴㑦㙡〸愹㘵㍢㥥㌸㐸㡦攵㠷搸㝣挶㑥㔹昴慡㘵慤㕤㜶〵㜷㍣愰㘷搲㔲㘱搸㙢㤹㡤愳愷㡣挶昹㔵戳㝥ㄶ㘱慦㥦慣㌶敡ち㡡愰戳散㑤㌸㝦㈲捣挷敦㠱㔸㍥㔸敢㝡㝤㘳〹㜵㥣摤㠹〵昲〷晢敢㡡ㄸ挶挶愸攴ㄸ㐸搸㘵搵捡昸㤷挰㈷搱㐴摡昳㡡㔶㑢㜲㉣㐵㘱㌴㍡攴慣づ戵㐹晦㌳㑥㉤㌹㙢㡡戵ㄹ戰慥搳晦挷㤰戱愴晥㔷ㄸ㘵㤳㈸扢㌷㐸昰㈵挵㐸挹㤲挱ㄹ敥〸㝣搸〸搳挸㈳戰㈶㤳っ㙥晢愹㐹㝣愲敡ㄷ㑢〹づて㔷戲昱ㄲ㐴戵㉤㙤摢慥㤶〲㤰㔱愰搴㡦㈰㠲㕡戶攷愴㥢捦戱改晢㤰扤敥㠰㔹㜰捡㙥搹昰〶㈶ㄱ摥ㅤ攰ㄷ㘶〶㙣㥥㘱攵挵㐶愱㜶つ㜶愲晢㝥戴㌹㜸〸〲晢愰昰㍥慡愸㈳㘳〸换㡢㔹昰㙢愳扥㐸㈰㠹摡挱扤挸㌸㕣搱㑢昸㐰昵㄰扣㥡ㅥ戳㔶㠴戲昳㝤换㡤㜷㌱戸㜵戸㡤㜵て㍣㍦愲㤴㐳ㄸ㑣㉥攱晥〷戸慦㡤㝢㔰㕦㌷㔸㥢换㥡敤㜹搷戲愹ㅦ〲愷换ㅢ愵㥥㘴㌸㈶扦㍢捥㙡て㄰㈲捥㐳敦攸昲㕤戱散慤ㅦ㜴ㅥ㝣戶㑤㤷搷㘰〹㡥戲㘵挴戹㍦㡢愶捡摤〴昸㘹昹㈰挱ㄷ㠵晥扣扢㤸㌸㡢㘵㤱〱㤰㑥愴㜵㠰搶㔴晤晤挵愸㕡攱搱㠲㔴㤸㔵扥㠷㜲敥㤲扦摡㈲昳㜰搴㤰㐷〸愴戵愸攴㔶㜸㠴㤰攳㍦㠷〶搵昱㘷㤰摢㝡晣敦㉣㍡㍥㤵扦㕣㕦戴晦扥㔰㜹㘸挷㌹昴〹㠲ㄲ㠱〵搰ㄷ搶散愵㔸愴慣㐹晢㐱㠴㔷㜷㈲㡤攷昷挱扦敦散㝣昳つ㍥㝦摦愹㐸㐱㠸愲晡㔵㔰㄰捡㔵㍣ㅤ㕤挵ㅣ㜲㕢慦攲ㅢ㡢慤愲㡦㌲㤲㌳搱ㅣ㠰㥥づ㠵戴㈲㔷攵㈲挱つ攵㑦㤱〸㐵愲㙥ㄶ㝤㐴慣㙣㕢㐱〲㙤戹昳戲敤㍣ㄲ㘱摢ㄴ㌷㈲收ㄳㅥ㘹ㅦ昱捡㈳扤㌶㘹摦敤㥡昶戵㘲挶ち晣慤㉢㐲㌶㘰㐹晣㈶戶愵㐸㑦户ㄹ换㔷㥥っㄱ戳㘷㑦昸㝤㤴ㅡ㐴㤷㐰ㄸ扥㐵㑡㐲攲㐶㉡㕦〹㉢扦昴㜲捤㌹㡡〲㍣愰ㅥ扦㌲〹㑥㔶㝥㈲慣扣ㄵ摦㕥挹㍡〹摥ㄵ攰昳㑥㔸㤹㠴㈹㉢㍦ㅥ㔶晥摢搶㑤搵捡㈱ㅤ晡㍤愷㐸㈴㌱戶慥戴晥㈳摦㘱昳㔰㥤㌲愸㍦扢っ㍦㥢㤲㔳〶㠹㑢㔲㠳㜶攳摡㠷㠳㉦愱昷攳ㄶㄳ㉥㝢㐰挸晡晦㈱挲㕥摣㙥ㅡ搳㍤ㅤㅦ㍡捦㈳慣散㘸昲㡤㡤搳挶㈱〷ㄹ㥤挶㕥ㄷ㘷慡攲㡡㈲ㄱ㤸〳㐹㝦㝦㤷㜰扦挷㤸㡥戵晤〸挳㘱㉡㙦㡢戴愷㍣㘴〸㈵愹㍣ㄶ㘲㌶㜱愶㐶㌳摡攷㠱ㅣ㠸㐹㐰㈶戴㉦〰晡㈱㤷㜵捣攸㈳晦㑢收㍥㠳㠴昶㈸挱ㄷ〱戲ち㤹㥤㜴㤰晥ㄲ㐰㙦昸摦㔱っ捣㑢㝦㠹慡㍣ㅣづㄶ㈵㈳敤换㙣昰㌸㐰〷ㅣ戵㑡㐰㠴㔹敤〹攴㐴〷愵攰㤰㠳㍥挹㠲慦ㄲ㝣つ㈰㥢攲㘴㤷扤㙢㕣㔳㥢㥡敢敢㘸慡㜰㉢愴ㅣ㝢㉡㐸昰㈵㜵〶攰慥搶戶㌲㡦挲攱攷晢〸㙡搶㝤愷扦ぢ摦摤㉦㜰搱ㅤ昸㙦㐷㔲搲戰㑦慡㥦㘸慦㉦㌲〱㙤㜲昹㜳戰搹攷搱て搷㔵戳㌱搹攳㈷昱换愸㘹攵㔱晣㝢〶㍦攵㈴㐶攰㈸搴戴ㄹ戸㔹㐸〳戲㘰㉥㈸愰捡搲㥥〶㔰㠸㘳攲㐹㝢㠶㙦㐴㉤晢搷扥ㄹ㈴昸愲㄰慦㘷㤸㈸〵捤挳〱㠹㙢㔹㜰愲㘱㐰攲㕦ㄶㅣ㡦づ昸㙤攴㉡ㄲ㔹㐸搴㙢㈵㈲㉤挹摣㘷〱㝡㍡㝡㌹㌷㙡㌹昵戴㔲㜸戰昸攰㠳敦昵㈶〷㉥㐹㝥晡敥敥㘷摦昹敤扢捦扣昵㤹ㅤ㝦㝤晦昹攷摦晡昳㌳㙦扣晦摡昴㡥㕦扦昰挲慦昶晤攰㡤㜷搷ㅡ㘷搵㤷摦摢㝦昶攱愱ㄳて㥦㌴㡥摥扣晢攱晢㡥ㅦㅥ㥡戸㘸戰愳愳戳昳㠶晥摦㕣㝣㘳摦㤹㤳慦㈸扦晣挳㐶㕢㤱换攵㠰㐷〰挲愷㡦换㤶搳昸㉥ㄲ㤸〶㘷晣戱㑥㠳换㍤㠳㥦㔲っ㌶㙡〴㉦ㄹ昸㌴㌸〱㔹㔰愸㉦攸晡て㜱愷戳㠰</t>
  </si>
  <si>
    <t>㜸〱敤㕣㕢㙣ㅣ㔷ㄹ摥㌳摥㕤敦慣敤搸㡤搳㑢㑡㘹つ愵ㄴ敡攰挶㘹㐳㈹㄰㠲㉦戹戵㑥散挶㑥ち㠲㙡㌳摥㍤ㄳ㑦戳㌳攳捥捣㍡㜱愹搴慡戴㕣挴㑤㉡㔰㔱㈸㔰㔵〸㠹ㄷ㉥㉦愵㕣㕥㤰㤰㐰愸㐸㍣挰〳ㄲて〵㈱㜸〰愱㈰㕥㤰〰挱昷㥤㤹搹㥤搹昵㡥摤㙤ぢ㉥昲㐹昷昷㤹㜳㥢㜳捥㝦㍤晦㝦愶㌹㤱换攵晥㡤挴扦㑣㜹㘶慥㕢㕣昷〳㘹㑦捣戸昵扡慣〶㤶敢昸ㄳ㔳㥥㘷慣捦㔹㝥搰㠷〶挵㡡㠵㝡扦㔰昱慤〷㘵愹戲㈶㍤ㅦ㡤ち戹㕣愹愴㙢愸攷㈰晣㡤挴て㍡㝢つ收〱㤶㘶愶攷㤷敦挷愸㡢㠱敢挹㝤㘳㘷挳扥㠷㈶㈷㈷㈶㈷㙥扦㘳昲敤ㄳ晢昷㡤捤㌴敡㐱挳㤳㠷ㅣ搹〸㍣愳扥㙦㙣愱戱㕣户慡㜷换昵㈵昷㠲㜴づ挹攵晤户㉤ㅢ户扦㘳昲昶㠳〷捤㍢敦㝣挷㈰㕥㥤㍢㌵㌳扤攰㐹搳㝦㠵挶㉣㜰捡户捦捡慡挵戵㐹改㔹捥昹㠹㤹㘹晣㤷㤸㍦㥥敥㤸㔸㕣㤱㌲攰慢愵㈷㥤慡昴㜵㜴ㅣ戰愷㝣扦㘱慦㜲昳㜴晢㈸㤶㕡㌵晣愰㘰捦挸㝡㕤户攳㔱㑢昶㍣昶慥㙥慣て摡㡢搲昱慤挰㕡戳㠲昵愲扤㠴㠱㙡㐳昶ㄹ㕦㥥㌶㥣昳昲㤴㘱换㠲㝤慣㘱搵昲㘱捡昵摤ㅣて㤱㥣㤸㕡晥挴㤴㙦捦慣ㄸ㥥㥡㤱捦㡤挹㘸㝢搴慢愶摢摥搸㝤㕣㑥㕤扤㠱㘳摥搴扤ㅤ㙡捥ㅡ㕥戳攵㜸昷㤶搱攲搳㌳戸戵㝢晢挴ㅥ愵晢扣戵㝢ㅦ戵㤵改搶㘲㈰愲㙦戵愳㔸㡣㕥㈴攸㈷㈸ㄱ㄰㠱㝡㤹㘰㠰㘰㄰㐰攴晦〶㉥㐹㜶㘴㤵㔶㌱戴捡戲㔶愹㙡㤵㥡㔶㤱㕡挵搴㉡攷戵捡㡡㔶戱戴捡晤㕡攵〲摡挴愹搴摦慦㐵改㠳晦戸攲㕦㡦敥㥦㍡昲攴㝤㕦㥤晣敢㤱攲扥挱㕤㘸㜴㑦㌴愹㔹捦戸〸㔲㙢㔱昱㠱㠹晤晣户㌹㔷㠰㈹捣㠳收ㅤ收攴㘴敤攰㝥攳㌶愳挰㘵㘵㈰㍦㐵㈸㈳㘸㍢㘸摥㙢㌹㌵昷愲挲摤㜵搳㠶㉦㕢ㅢ㌷ㅥ搵㑤扢つ愷收扦㙥攳捡挵挰〸攴戵敤㜵慤㐱㍡扡㉤㠲慤愴慦摥㜷㝤㝢户戳㐶扤㈱愷㉥㔹㘱昵敢摢慡敤〵捦㕤敥㕥㝢搴㤳て㌴㙢㍢㘶㌴〵愱戶愶挶敥㔸㘵㔸ㄵ捥㙢㙣㘶挵昵愵愳愶㌷㙥㉦㔸搵ぢ搲㕢㤴ㄴ㠹戲愶㤶㝡㈵慢㈲慥ㅦ㥦㜷戰㔰㜰㙢敤㡤挹㔲昳挸愵〰捣㉣㙢㤸敦慡昴㠲昵㈵㘳戹㉥慦㑡㌵〹摦㠹㡡扤愹攲愳㙥戵攱捦戸㑥攰戹昵㜴捤㔴㙤捤㠰愴愹㥤㜴㙢㌲㥦捦㈹愱〰㠱摢搷㈷㐴敥㤶敥扣愰㄰㤱㐰㌱ㄹ昹㥡㌴搹㑤㥣挶敡戰㡡扡㈴㑤㙡㙦摡㘴㌰捥㔷挹㤸っづ㑣慣㠹晡㠳㉦㝤换㈶挳㌶㌱昷敡㌶搶戴搱㘸昵㐷搶愴ㄳㅣ㌷㥣㕡㕤㝡㤹摡㑦㜰㐶晡㌰㐰攱㌲〴㐲搷摤愳慡ㄳ㤷挴㝡攱愲㔵ぢ㔶㡡㉢搲㍡扦ㄲ愰っㅡ戲㔴攲搶㜶㈴晤ちㄴ改扢〹㐶〱捡攵㕣㜱てㅢㄵ换㐸戹〲愵㔳〶㉦愷〴㌹晢愵㜸㜹搰㍣㙡搵〳ㄹち攵㘱ㄳㄸ〹戵㥡㐲摦㄰㐹搴㌳慡愱挲搸㘳捥㠰㑡つ换〹搶㕢㝣摢挱㈵㈱ㄱ敤挸㠲㙤㈷ぢ㈸ち搲昲㈰㠳搷㐰㌴㙤搲㈰扢㜱㠲㠸挸〶ㄹ㥡ㅤ㈳愷㠹㡣敤㌳㘴〴摡㈷㠹㤰慤昷㜷㤷ㄱ㈴昶㑥㈲㘵愷慥晣戸㈳捤㌶戲攵㐳㘹㜶㈵㌶㑥扦㡡攰㙡㠲㙢〸昶〲㠸㍦㐰挲㔱捡㈱㥦㑥晡敢昰慣㕦㐷昰㝡〰挸㈷㥤㌲㈷ㄲ㔵戴愱戶㘲㐷戲摤㄰散㘴㘵ㄴ㠷愲㠸㤶㜱搳捥ㅣ戲ㄵ愲㈳慢㜳㝢攸摡扣搲戱㙦敥㑥㥢挹攵㤰㈲㌳㥡㈶搷扡㐹搳攴㐶戰㘹㡦㝡敢〶㜴搵挷〸摥〰㔰搶摦㐸〸攵㐲㠳㜷㙢ㄶ㍤㑤捡搷㠴㔹ㄴㅡ㐳㍤㉡昸㠸㤰㜹〴挸㄰㜲ㅤ挷㤷ㅤㅢ㥡收攰戸昹㥡户愱昷㜵攷敦〸改㙤㝡㜳㐷敦搰㕦昴ㄲ慤攸ㅢ挱㕥攲㌷㕤㜵捣㑤愸搶摦㑣㜰㌳㐰㥢㡥攱改晢愵㝡ち㤴㔹㙣㈷㌰户㥢㕥ㄷ㘵攵㉥慤慦㑡愵㠱〶捤㈵挳㍢㉦〳㜸㌰㑥捣挲ㄶ㜶㍤㑦搶㜱愸慤愹〲㥥㕦慥㑥ㄷ晡㐷㍤搷㘶昹㡥㡤散扦㈶ㄴ㐳㍥慦昵攵摡㙣攴っ㕢㌳攱㜳㑡㔰づ㜵昰㙤摤㠵㐴愲㔳㥡扣搸㉦晢㝣戹㈳㐹㝡㤰㈴㙦挵戶敡户〰㐰㑡㠸㕦㜵㤵㈸晢搸散㙤慡㔹摡㘲愵㠷㉦攳㜴搲收㐳散㤰㈳〳愱挳㜶ㅡ晥〳㝦挸㕥戴散愶戰ㄸ戰ㄷ愴㔷㠵㙦挱慡换㜲攸㤶愵愸搹㤱ㄵ慦ㄱ㔹搱搷搷㜱㥥捥昰慦㈹㍡㘹㤳ㄲ㤹摣㥥㔹㤹㜱ㄶ㙦ㄱㄵ摤㤰ㄴ㉡ㄹ慥愱愶〴㈲攵戱敤㡥㠸改㐱挴摣㡡㡤搳昷ㄳ㑣ㄲㅣ〰㈸晣ㅣ㤲㘶慢ㅢ捦㜰㔸晦ㅡ㕤摡㤵㑡慥㐴㌴㈸ㄷ攱ぢ㕤㠵搵㐱扥收敤〴㜷〰戴㤹㍦㜴㐰㘶㄰愲㐲㜹㠲㄰㔵ㄸ挳㍣㙢挹㡢愴㠱㕤㈶〲㑢㌳つ㍦㜰㙤㐶㤶㠶捣㔹昷㤴ㅢ捣㕡晥㉡㈲㔱愳㘶㤴戹㜷㐵㍡愰㉥て戶㑦㕢㤹扢扡㉡㙢扡戹攸㌶㈰摡㑥捣㙥㠷㠳㌹戶〳戶愴㍡㥢㙢〲愹户昳㌱㠶㄰搸㘹攵㙦愵㌷㜶㑢摥㙦ㅥ晡㠶㕢㍢扡㘴〵㜵㌹㘰㠶㑣挷㝣挹挴㉥㈲㜲㔰敢㌷㤷㔶㍣㈹㘷㠷捣㘳㥥㔵慢㕢㡥㈴㌲㘰㘳㌲㔸㌷㈷捦㈳㑡戰攰㌲〶攸㍡㐳收㤲㘷㌸晥慡挱㠰攲晡敥搴㤳ち㡢ㄴ捣㘹换昱昱ㅡ㠵㐵收㠷捤挵ㄵ昷㈲㈲戶つ摢㌹㘶慣晡摢〲㉢㈴晡㌰㈹搴〸㑤㘸㥡㈸㘹愵㕥昱挳〳㜹㉥㐷摥换ㄳ㈸㕣攵ち昴㤹㘷㘸㙦摡昵㔱㡣㠶㜶㍡攷㌴㠸攸㔱戳戰㉦㔳ち㤳㔳昵㍢搹攷㥤〰㜷ㅤ㍢㜳愲ㄵ㤹㝢㔹㌱敢〲扤晣ㄹ㌲㕥㤱㐵㌳㄰㐲ㅦ摤慥㤰㔴㔸㐶捡〱〷〲攳㝣㙡㈷扦戲愹摡㤰晡㜶戵戲㐷ㄱ㐹ㅡ㌴攷㡣㘵㔹㐷㍣摡㌶㠲㕤攱〳捤㔸摢愸晢㔱摤㡣㙢摢〶㐹㡢㘴戹㔸㌵㐸挱㔳㡤挰㍤㘹㌹扡〹愰攸㉦㉡㌲㉥愱挸戸愴㡡〶捤搳っつ慡㍣挷㜲捦ㅢ㥥ㄵ慣搸㔶戵挴〷㠶敦戶〵㑤㠲挹㈹㜹攳ㄴ换㡣戱㌶㙢晥っ㑣㌶㝦〲攸㥥㠰ㅣ攵搶ㄱ晤愰㕣㑤ㄴ昱㑦昴攸㔸㠲㠰㔱㥥㔲晤摤ㄸ慤愰㙥㐷㐰攴愸㜴㌹扥㠳㜱昹㘱㤴㠴㐲㠸㔸捦㈰ㄱ㜸〵ㄳ㐲㥥㉥敥愲㜹挶戱〲㘰㡦ㄸ㍢㙡〵戳㍥㔰づ㠰慣㍡摥㕥慢戰㥡攸㌴摥搴ち㌷㜴㔶愵搴挴昵㥤昵㐹扤昱愶つ慡㐳㡤㤲㔰㈴㥢㌵㔲㥡㘵㠳㌹㙥㈷㔵㈳㤴攲㡥戵㡤挸㜲㥢戶昶㥤㔲攴㘵㈸㈶㐵㌳㌹晤㍤㡡㔰㄰攸㡤㜴ㄴ㝤昶搹攴㤱㠸搸搰〶㈸㔳㑦㠵㘵㐳㔱㐸昰〴慥㥤搴㘴㌹㝡〲㝦敦㡡戲昳㡤㈰㔵㘳㕣ㅡ㡤㙡愶敡昵㜹〷㔶㐲搵昰㙡摢㠴愵戱戶㔰挳㈸敥散㔵晢㠷摢㥢㘰挴㠸つㄹㄶ挹昰〳㠳つ挱㕣㠹㠸㉡慤戳㈱㙥㜵戳戸挴愷㤳搲㜰ㄴ〶ㄶ㠳摡慣㕣㔳㘶㔸换㤲ㅦ㔵ㅤ㥡愷㐵㈵㐷㜵㜳㙡搹㠷㑡て㈸挷愳㥣㘲㜰摤㍣㑤户ㄴ㉥㌱㐰散㐶戹㠵㙡㠰搰㙥㜳〰㥥っ戶て㜶戰㈳㘱攸㠴搶ㄹ㈵㘸㌱㠳㜰搳㡢㈰敦昴㠸㔱〸㔲㔳愵扦ㅣㄶ㕦㝣㡡改ㅢ㠷㜳㜱㈶㘲㈲㠶扢㌲慣〷㈰㌷ㄹ㤹㈴ㄷ㡤挶〱昳㔰戲㈹愱㌵ㄸ㤷搱挴ㄸ愲挹攷〵戸挵挳㔸搶㌰搹愶㡥㝢㙥㠱〵㙤㕡㕦摦㘵㥥㜰慡昵㐶㑤㉡㔵ㅣ换㙡愵㤱户〵扥搴ㄵ挰㤰㥢㌲昶㈵摡㤴ㄳ㌸㑡㜱挹㐴㔲敦㜶户㝥ㄸ摤㤵㤰挳ㄸ愱敡㘳〰㌲挳㉤愷〲㘲ㅤ昷ㄴ㘸ㅦ敥㙥㕤㘰㔰㤷攷㈰搲㍡㡡㈸换收㜰ㅦ慦ㄹ㐵㔶摣㤶㘸㌶攷捥戹戴搹ㄳ㐵挷慤戰㘸㕢攰〸敢っ〵㕥戱〸㘳愴㐷敥攰㈰戹换㔱㜴昷昲挳敡㌱㜷ㄹ愸㔰ㄸ㄰㡣昱昲ㄴ㤴挳慥㠲㤱㘸㜰㙢㉤慢㕢㌰晡㑢换㕢㥦〲㄰っ〳搳愰㐵换搰挰㤹㐱㝥㜳〳攷〶戴捡㠸㤰㈶㠳愹㡣㔱㡥挲㘱て愴㠱㥢㜸㤰㕥㜲愱㠴㠲㍤敡㘲㔸㝣㌷㜱摣挶ㄱ挸昵慥㙡㉢㕣㌰〲㕣㝦㜱昶戶ㄵ㑦搵㙡㌴㜷攱㥦摢ㄶ㔸挵搵㡤搰ㅣ摤搳㜶㈹㑢慤㠹昶摤㡤㙤ㄵ搱㘵挱〳戳ㄳ挷㡤愰扡戲ㄸ慣㠷ㄷ户㝡㈵㠹挲て攱㡦搸昰敤戴㤹昳づ㉦愲慥㜱敦换ㄷㅣ昷愲愳收㔵昰㜹敢てㄴ㠲㉢㤴晤㥣㘴㌹昷㙦晣㔳㐹换ㄵ㝥㠰ㄱ户㌲㙤づ搰㜲㤰㜰ㅣ㤵㐲㘹㌰㠶㝣〶㥤挰㜶㙦摥ㅡ㈰㥤散㘹愳ㄳ㈵〸㜶〸挵㌹晦㡡ㄱ㡡昸㍥搰㑡㘲〹㡦攴搸昳慦㠳昵挵昷㔰㐲㠴攳㌹ㄲ㈳㠵㌷㈰㤷㠱㍡㈵挸愳㉢ㅥ扣㄰昲晦㠳愵㤸㥢㌷㘴愷晦〲㌳㡢攷摢㔱㜴㍤㔱昴摤づㄴ〹㕥〳㔱晣㝢ㄷ㌲㜱㉡㌰㍣晢㤲〲攱㕣搳捥〱昴㔵扦昰晢㍦㍣㠰捥㐵挴愱㙣㌴㠴摡㙥挲㜳搳㐴攸敢㌰ㄱㄸ扣㔷㈶挲㐹㘴〴愳昸愱㠹㄰昹㐰收㔱戰戹㠹挰搸㕥㠶㈱㤸〸戵㈶摣ㅡ㍣㠱㕤㘵搳㍦㜶ㅣㄷ㙦愵㡦㜸㍥㤴㤶㍦〳㡦搴搵㥤挵ぢ㠶㘷搸㝢㔵昹㌱㑦㐲㤹㜹㑢戸挹慤扡戰挷戵ㅢ搶愸㑥ㅢ昸㉡㘲㉦晢㡥㍦㘵㙢昷搷㠱愹㌰㠵敥㝢㔱ㄲ挵㤷攱㈹ㄱ㍣㌷攴㍥戴攷㥢挷㝥晢攰㘳㠷㜹㕢㉤愲搵挲㉤挸昷ㄲ戲愷㍤㠱愰㙥攲愲挸㤵晣㌰攷㈴㍥㔱戲㔶敢㜲摡昰㤴ㄵ攴敢㜶㥣つ〹㉦㐱㤸㈱昱㙤〷ㄳㄳ昷ㅥ㐲ㄳ㜳愲捤摤愹㍥㙣㔲㉥挲㠹挴挴㤵㑦㉦づㅢ㡡慥㡡慣㐷㙢戳昰㙤愸愲㤷㌸㤱戴㤵挸㔳㈷㤳㄰摦㙡搷㜵〷愹敢挲㠳っ挳晥戱㤴㐲晣㠱ㄴ㤲㍣挸昰㐲㠰㤲㔲愷㤱㈹摣ち㤰ㄱ㔹㙢て昱搲ㅦ戰㈳〴㘴昳搲㕦㡦ㅦ戱㘰ㄷ㠱挵搸ㄷ摦敢㠹㤶戶㘸慣㥡ㄸ慡㔵㌶捤㈲㌲敡昰挲㠲挹戸㌴㘵改ㅣ㐰改㤶摤㔱㝣挹㤰ㅤ〶摥㐲挶㉥搸昴戵㤵敤㈳㑥〳㌷㍦愰㘷㡡㑡㘱㌸扢㔹㡣〳愹㡡搱㠵㑤换㘱ㄱ攱㜰㤸㙤㜶ㅡ㠸慡愰戳㥣扤㌸㤵㈲昸挷㉦㠵㔸㍦摥ㅡ晡捡昶ㅡ敡㌸愷ㅦぢ攴て昶搷昵ㄹ㡣㡤户㤲㘳㈰㘱户搴慡ㄴ㕥て㍦㠳㉥㕣㜴㑥攸慤慣㝡ㄶ〷昱㈷收慣㍥慤㐳晦㌳㝡慤㌸敢㉣㝢㌳㡣㥤搲晦敦㐳挱愶晡㕦㌰昶愶㄰昹晥㈸挳㠷〲攳㈷㥢㠶㙣戸㈳昰㙣㈳㜸愳づ挶扡捡㌲攴ㅤ收ㄶ昱昱㙡㔸慤㈴㌸晣㕥昹昶慢ㄱ捤扥戴㙤〷扡ち㐰挶㠶ち㕦㠷〸敡摡㍦㉤户攲搳㙤昱〳攸戸攷愴㔵昵㕣摦㌵㠳戱㐵〴㝤挷昸敤㤹〹㥢㘷㑡㝣慤㕤愸摤㠸㥤ㄸ扣て㝤㑥捤㐳㘰㥦㤲挱㉢ㄵ㡢㘴㘴㘱㙢㤱っ㝥㠷㌴㤲〸㉦㔱㍢昸㔷㤸昷㌴㡣㍡㍥㕤㥤㠷慦㌳㘰搱戶㔰㜶愱挷戹晤㠶〶户づ㜷戴敥㠶㍦㐸搶㈷㄰ㅣ㔳㑢昸挰㝤摣搷昶㍤㐸户㡤搶收戳㘵㙦㍥户㜲攱㔹攰㜴㙢㙦㐹㤳っ摦挹㉦㤲换㝡㠵㄰㤷昶て攳敦搶ㅤ戴ㅣ㙤ㄴ㜴ㅥ㝤搰㑤㐷搸㜸ㅤ敥戳㉤㐴扦捦愱慢㤸㈲挰㑦㌷愲っㅦ〴扤㝣㘴㐵昱ㄵ㉣㡢っ㠰㝣慥㔸〵攸㑥搵㑦㙦㐴搵㈳戱㐰ㄶ㍣㘳㤰ㅣ换攲㑢㘸挸敤ち㤷つ㤶攰戲㠵㍡㑢㈰慦挷㍤㤰捦〹㥥㈵搴㐴扥㠰づ捤㠹㔸㈸敤㍥㤱㈷㌷㥡㠸愰ㄵ愰ㄶ㥡ㅣ㝦㈴搶㈲㝡ㅤ搵扡㑤攰㄰戸〰挳ㄴ㡢㤴㌵挵㌰戴昰㍤㘲〶改ㄷ搱摦ㄷて晦晣〵愶㍦ㅦㄶ㑡㄰愲㉡㍤㜹ち㐲㌵昹捦㈴㈷敦愱戴晢攴㍦戵搱攴㐷㈸㈳㌹ㄳ㍤〰ㄸ敡ㄳㄵ晣㔱㡢㘹㈰挳㝤攴㑦㥣㈳挰㉦㌵㡢ㄱ〳㈵慡敦㐵㘴搰㤷ㅢ慥㕡㕤㐲㈶敥㕢攰晡㌳㍥敥㔱昶ㄱ㉦㐲搲㤷㔳っ㥤戱挵㔰㉢㤶散挸ぢ扢㉤㘴〳㤶挴慦㘵扢㡡昴㘲㡦ㄱ㝥昱搱ㄸ㌱挷㡦挷㕦㑥㘹㔱捣〹㠴ㄱ㕡愴愴ㅦ㙥愴昸㐸摣昸㍢捦戵㕣愶愸㐰〲昵㠴㡤㐹㘷慡昱攳㜱攳〳昸㉡㑢戵挹昱〶〱搳㡢㜱㘳搲愳㙡晣㔸摣昸㑦〷昶㌶ㅢ挷㜴ㄸ㡥㕣㈰㤱㘴搸扡捡晡㑦㝣愱㍤㡣收〵㤳晡㜳挰っ㡢㈹㌹㔵攸戸慥㌴攸㈰㉥㠳㜸昸㐶㝡づ㜷㥢㜰〵〴㐲㌶晣㕦㈵㥣挰㥤愷㔹㈳㌰昰〹昴ㅡ㠲捤㥥慥㥥搸戹㘸捥㝢㈸攸㌷㑦昸㌸㔳搵戶ㄵ㠹挰ㅣ挸㠷晢扢㠹㔳㍥挳㜴㙣敤㐷ㅣ㈴搳㜸㠷愴㌷攵愱〲㉢㜹昱㘸㡣搹摣㈳㉤㥡搱ㅦ〶㜲㈰ㅤ〱㤹搱ㅦ〱っ〳㌱扣慤㥣ㅢ㈱晦㉢收㝥㤴ㄵㅦ㈶㜸っ愰㉣挸散愴㠳攲攳〰挳昱晦愸㘲㙣㑤昹㑢㌴昱㘰晣戲㈴ㄹ改ㅦ㘵㠷㡦〱昴挱㝤㉢㈲㈲㉣敢ㅦ㐷㐹昲愵ㄴㅣ敡愵㥦㘰挵㈷〹㍥〵㔰㉥㜰戲㕢摥㌵慥愹㐷捤昵㘹㜴ㄵ㡦㄰攰愷㝦㈶捡昰愱挰㝤㜸㔷㜷㕢㤹㐷攱昸挳㝥㠴㍡㔳㕦昰ㅦ挱ㄷ昹敢㕣㜴ㅦ晥㠷㈴〵㘵搸攷戵㜷昶㌶ㄶ㤹㠰㌶戹晡慤㘲戳㕦挶㌸㕣㔷㉢㠲挲ㄱ愹㔴㑡㕡㔱㄰摦㕣戰㜰昱〶扥攵㤰慡㄰㠲㌴愰㉡㥣愸攲㌰ち昴捦戲㈹㜱㑣㍣改㥦攳ㄳ㔱慢㌶昱昳㔱㠶て㠲㜸㔵摤敦㡦扡挷㉦㈴慥㔵㠵搵昶㐲攲㕦㔵慣㈴㕦昸ㄴ〷㔳挸㐲㈶慤㤵㠸㌴㐵㐳㕦㐲㘶愸㙦㤸㜳扢ㄷ㍦敤㤲愸㥥慢㥤㍢昷昷攱晣搸戵昹昷扤㜷昰愹ㄷ㝦昶扢㈷㝥昹挱㐳㝦晣攷搳㑦晦昲昷㑦扣昰捦ㅦ㉥ㅦ晡挹戳捦晥昸慥慦扥昰扢摤收㌳摡㜳㝦㥦㝢收愱挹ぢて㍤㘰㥥戹攵搸㐳敦扦晦㥥挹㠵㉢挶晢晡晡晢㙦ㅥ晤改㌵㙦ㄹ㜹攴㠱攷挵㡦㝥㝤戵㈳搴㜲昱㠲昴㌴戸㙣㌵㡤㉦㈳㠳㘹㜰挶慦敡㌴戸㕣戵㔱换搱㐶㑤愳愰〴㥦〶㈷愰㉡㡣㜴挵挰㝦〰㡦挴戲ㄳ</t>
  </si>
  <si>
    <t>㜸〱敤㕣㕢㙣ㅣ㔷ㄹ摥㌳摥㕤敦慣敤搸㡤搳㑢摡搲ㅡ摡㔲愸㠳ㅢ愷つ㙤㠱㄰㝣㘹㉥慤ㄳ扢戱㤳㔲ㄵ戴ㄹ敦㥥㠹愷搹㤹㜱㘷㘶㥤戸㔴㙡〵攵㈶慥㉡ㄷ㔱㈸ㄷ㔵〸挱ぢㄷ㈱㜱㝦㐱㐲〲愱㠲㜸㠰〷㈴ㅥち㐲㈰〱㐲㤱㜸改㐳㈵昸扥㌳㌳扢㌳扢摥戱扢㙤挱㐵㍥改晥㍥㜳㙥㜳捥昹慦攷晦捦㌴㈷㜲戹摣扦㤱昸㤷㈹捦捣戵㡢敢㝥㈰敤㠹ㄹ户㕥㤷搵挰㜲ㅤ㝦㘲捡昳㡣昵㌹换て晡搰愰㔸戱㔰敦ㄷ㉡扥昵㠸㉣㔵搶愴攷愳㔱㈱㤷㉢㤵㜴つ昵ㅣ㠴扦㤱昸㐱㘷慦挱㍣挰搲捣昴晣昲㐳ㄸ㜵㌱㜰㍤戹㙦散㑣搸昷搰攴攴挴攴挴敤㜷㑣扥㜹㘲晦扥戱㤹㐶㍤㘸㜸昲㤰㈳ㅢ㠱㘷搴昷㡤㉤㌴㤶敢㔶昵㕥戹扥攴㥥㤷捥㈱戹扣晦戶㘵攳昶㍢㈷㙦㍦㜸搰扣敢慥㍢〷昱敡摣挹㤹改〵㑦㥡晥换㌴㘶㠱㔳扥㝤㔶㔶㉤慥㑤㑡捦㜲捥㑤捣㑣攳扦挴晣昱㜴挷挴攲㡡㤴〱㕦㉤㍤改㔴愵慦愳攳㠰㍤攵晢つ㝢㤵㥢愷摢㐷戰搴慡攱〷〵㝢㐶搶敢扡ㅤ㡦㕡戲攷戱㜷㜵㘳㝤搰㕥㤴㡥㙦〵搶㥡ㄵ慣ㄷ敤㈵っ㔴ㅢ戲㑦晢昲㤴攱㥣㤳㈷つ㕢ㄶ散愳つ慢㤶て㔳慥敦收㜸㠸攴挴搴昲㈷愶㝣㝢㘶挵昰搴㡣㝣㙥㑣㐶摢㈳㕥㌵摤昶㠶敥攳㜲敡敡つㅣ昳愶敥敤㔰㜳挶昰㥡㉤挷扢户㡣ㄶ㥦㥥挱慤摤摢㈷昶㈸摤攷㡤摤晢愸慤㑣户ㄶ〳ㄱ㝤慢ㅤ挵㘲昴㈲㐱㍦㐱㠹㠰〸搴换〴〳〴㠳〰㈲晦㉦㜰㐹戲㈳慢戴㡡愱㔵㤶戵㑡㔵慢搴戴㡡搴㉡愶㔶㌹愷㔵㔶戴㡡愵㔵ㅥ搲㉡攷搱㈶㑥愵晥㝥㉤㑡摦晦捣㜷扦㝥㜰收戳戳㑦晥敤慥㕦晦攲攳㥦㝣㘲㜰ㄷㅡ摤ㄷ㑤㙡搶㌳㉥㠰搴㕡㔴㝣㘰㘲㍦晦㙤捥ㄵ㘰ち昳愰㜹㠷㌹㌹㔹㍢戸摦戸捤㈸㜰㔹ㄹ挸㑦ㄱ捡〸摡づ㥡昷㕢㑥捤扤愰㜰㜷敤戴攱换搶挶㡤㐷㜵搳㙥挳愹昹搷㙣㕣戹ㄸㄸ㠱扣扡扤慥㌵㐸㐷户㐵戰㤵昴搵晢慥㙢敦㜶挶愸㌷攴搴㐵㉢慣㝥㑤㕢戵扤攰戹换摤㙢㡦㜸昲攱㘶㙤挷㡣愶㈰搴搶搴搸ㅤ慢っ慢挲㜹㡤捤慣戸扥㜴搴昴挶敤〵慢㝡㕥㝡㡢㤲㈲㔱搶搴㔲㉦㘷㔵挴昵攳昳づㄶち㙥慤扤㉥㔹㙡摥㝤㌱〰㌳换ㅡ收扢㉡扤㘰㝤挹㔸慥换㉢㔲㑤挲㜷愲㘲㙦慡昸㠸㕢㙤昸㌳慥ㄳ㜸㙥㍤㕤㌳㔵㕢㌳㈰㘹㙡㈷摣㥡捣攷㜳㑡㈸㐰攰昶昵〹㤱扢愵㍢㉦㈸㐴㈴㔰㑣㐶扥㉡㑤㜶ㄳ愷戰㍡慣愲㉥㐹㤳摡㡤㥢っ挶昹㉡ㄹ㤳挱㠱㠹㌵㔱㝦昰愵㙦搸㘴搸㈶收㕥搹挶㥡㌶ㅡ慤晥敥㌵改〴挷っ愷㔶㤷㕥愶昶ㄳ㥣㤱㍥っ㔰戸〴㠱搰㜵昷愸敡挴㐵戱㕥戸㘰搵㠲㤵攲㡡戴捥慤〴㈸㠳㠶㉣㤵戸戵ㅤ㐹扦っ㐵晡㙥㠲㔱㠰㜲㌹㔷摣挳㐶挵㌲㔲慥㐰改㤴挱换㈹㐱捥㝥㈹㕥ㅥ㌴㡦㔸昵㐰㠶㐲㜹搸〴㐶㐲慤愶搰㌷㐴ㄲ昵㡣㙡愸㌰昶㤸㌳愰㔲挳㜲㠲昵ㄶ摦㜶㜰㐹㐸㐴㍢戲㘰摢挹〲㡡㠲戴㍣挸攰㌵㄰㑤㥢㌴挸㙥㥣㈰㈲戲㐱㠶㘶挷挸㘹㈲㘳晢っㄹ㠱昶㐹㈲㘴敢晤摤㘵〴㠹扤㤳㐸搹愹㉢㍦敥㐸戳㡤㙣昹㔰㥡㕤㡥㡤搳慦㈰戸㤲攰㉡㠲扤〰攲㉦㤰㜰㤴㜲挸愷㤳㝥つ㥥昵㙢〹㕥〳〰昹愴㔳收㐴愲㡡㌶搴㔶散㐸戶ㅢ㠲㥤慣㡣攲㔰ㄴ搱㌲㙥摡㤹㐳戶㐲㜴㘴㜵㙥て㕤㥢㔷㍡昶昵摤㘹㌳戹ㅣ㔲㘴㐶搳攴㕡㌷㘹㥡摣〸㌶敤㔱㙦㕤㡦慥晡ㄸ挱㙢〱捡晡敢〸愱㕣㘸昰㙥捤愲愷㐹昹慡㌰㡢㐲㘳愸㐷〵ㅦㄱ㌲㡦〰ㄹ㐲慥攳昸戲㘳㐳搳ㅣㅣ㌷㕦昵㌶昴扥敥晣ㅤ㈱扤㑤㙦敥攸ㅤ晡㡢㕥愴ㄵ㝤〳搸㑢晣愱慢㡥戹〹搵晡敢〹㙥〶㘸搳㌱㍣㝤扦㔸㑦㠱㌲㡢敤〴收㜶搳敢愲慣摣愵昵㔵愹㌴搰愰戹㘴㜸攷㘴〰て挶昱㔹搸挲慥攷挹㍡づ戵㌵㔵挰昳换㤵改㐲晦㠸攷摡㉣摦戱㤱晤㔷㠵㘲挸攷戵扥㕣㥢㡤㥣㘱㙢㈶㝣㑥〹捡愱づ扥慤扢㤰㐸㜴㑡㤳ㄷ晢㘵㥦㉦㜷㈴㐹て㤲攴㡤搸㔶晤ㄶ〰㐸〹昱扢慥ㄲ㘵ㅦ㥢扤㐹㌵㑢㕢慣昴昰㘵㥣㑥摡㝣㠸ㅤ㜲㘴㈰㜴搸㑥挳㝦攰て搹㡢㤶摤ㄴㄶ〳昶㠲昴慡昰㉤㔸㜵㔹づ摤戲ㄴ㌵㍢戲攲㔵㈲㉢晡晡㍡捥搳ㄹ晥㌵㐵㈷㙤㔲㈲㤳摢㌳㉢㌳捥攲㉤愲愲ㅢ㤲㐲㈵挳㌵搴㤴㐰愴㍣戶摤ㄱ㌱㍤㠸㤸㕢戱㜱晡㝥㠲㐹㠲〳〰㠵㕦㐱搲㙣㜵攳ㄹづ敢㕦愳㑢扢㔲挹㤵㠸〶攵㈲㝣戶慢戰㍡挸搷扣㤹攰づ㠰㌶昳㠷づ挸っ㐲㔴㈸㑦㄰愲ち㘳㤸㘷㉣㜹㠱㌴戰换㐴㘰㘹愶攱〷慥捤挸搲㤰㌹敢㥥㜴㠳㔹换㕦㐵㈴㙡搴㡣㌲昷慦㐸〷搴攵挱昶㘹㉢㜳㔷㔷㘵㑤㌷ㄷ摤〶㐴摢昱搹敤㜰㌰挷㜶挰㤶㔴㘷㜳㑤㈰昵㜶㍥挶㄰〲㍢慤晣慤昴挶㙥挹晢捤㐳摦㜰㙢㐷㤷慣愰㉥〷捣㤰改㤸㉦㤹搸㐵㐴づ㙡晤收搲㡡㈷攵散㤰㜹搴戳㙡㜵换㤱㐴〶㙣㑣〶敢收攴㌹㐴〹ㄶ㕣挶〰㕤㘷挸㕣昲っ挷㕦㌵ㄸ㔰㕣摦㥤㝡㔲㘱㤱㠲㌹㙤㌹㍥㕥愳戰挸晣戰戹戸攲㕥㐰挴戶㘱㍢㐷㡤㔵㝦㕢㘰㠵㐴ㅦ㈶㠵ㅡ愱〹㑤ㄳ㈵慤搴㉢㝥㜸㈰捦攵挸㝢㜹〲㠵慢㕣㠱㍥昳っ敤㑤扢㍥㡡搱搰㑥攷㥣〶ㄱ㍤㙡ㄶ昶㘵㑡㘱㜲慡㝥ㄷ晢扣〵攰㥥愳愷㡦户㈲㜳㉦㈹㘶㕤愰㤷㍦㐳挶㉢戲㘸〶㐲攸愳摢ㄵ㤲ち换㐸㌹攰㐰㘰㥣㑦敤攴㔷㌶㔵ㅢ㔲摦慥㔶昶〸㈲㐹㠳收㥣戱㉣敢㠸㐷摢㐶戰㉢㝣愰ㄹ㙢ㅢ㜵㍦慡㥢㜱㙤摢㈰㘹㤱㉣ㄷ慢〶㈹㜸慡ㄱ戸㈷㉣㐷㌷〱ㄴ晤㐵㐵挶㐵ㄴㄹㄷ㔵搱愰㜹㡡愱㐱㤵攷㔸敥㌹挳戳㠲ㄵ摢慡㤶昸挰昰摤戶愰㐹㌰㌹㈵㙦㥣㘲㤹㌱搶㘶捤㥦㠶挹收㑦〰摤ㄳ㤰愳摣㍡愲ㅦ㤴慢㠹㈲晥㠹ㅥㅤ㑢㄰㌰捡㔳慡扦つ愳ㄵ搴敤〸㠸ㅣ㤵㉥挵㜷㌰㉥㍤㠶㤲㔰〸ㄱ敢ㄹ㈴〲慦㘰㐲挸搳挵㕤㌴㑦㍢㔶〰散ㄱ㘳㐷慣㘰搶〷捡〱㤰㔵挷摢慢ㄵ㔶ㄳ㥤挶㥢㕡攱晡捥慡㤴㥡戸慥戳㍥愹㌷㙥摣愰㍡搴㈸〹㐵戲㔹㈳愵㔹㌶㤸攳㜶㔲㌵㐲㈹敥㔸摢㠸㉣户㘹㙢摦㈹㐵㕥㠲㘲㔲㌴㤳搳摦慥〸〵㠱摥㐸㐷搱㘷㥦㑤ㅥ㠹㠸つ㙤㠰㌲昵㔴㔸㌶ㄴ㠵〴㡦攳摡㐹㑤㤶愳㈷昰昷慥㈸㍢摦〸㔲㌵挶挵搱愸㘶慡㕥㥦㜷㘰㈵㔴つ慦戶㑤㔸ㅡ㙢ぢ㌵㡣攲捥㕥戵㝦戸扤〹㐶㡣搸㤰㘱㤱っ㍦㌰搸㄰捣㤵㠸愸搲㍡ㅢ攲㔶㌷㡢㑢㝣㍡㈱つ㐷㘱㘰㌱愸捤捡㌵㘵㠶戵㉣昹㔱搵愱㜹㕡㔴㜲㔴㌷愷㤶㝤愸昴㠰㜲㍣捡㈹〶搷捤㔳㜴㑢攱ㄲ〳挴㙥㤴㕢愸〶〸敤㌶〷攰挹㘰晢㘰〷㍢ㄲ㠶㑥㘸㥤㔱㠲ㄶ㌳〸㌷扤〸昲㑥㡦ㄸ㠵㈰㌵㔵晡攷㘱昱昹愷㤸扥㜱㌸ㄷ㘷㈲㈶㘲戸㉢挳㝡〰㜲㤳㤱㐹㜲搱㘸ㅣ㌰て㈵㥢ㄲ㕡㠳㜱ㄹ㑤㡣㈱㥡㝣㕥㠰㕢㍣㡣㘵つ㤳㙤敡戸攷ㄶ㔸搰愶昵昵㕤收㜱愷㕡㙦搴愴㔲挵戱慣㔶ㅡ㜹㕢攰㑢㕤〱っ戹㈹㘳㕦愲㑤㌹㡥愳ㄴ㤷㑣㈴昵㙥㜷敢㠷搱㕤〹㌹㡣ㄱ慡㍥〶㈰㌳摣㜲㉡㈰搶㜱㑦㠱昶攱敥搶〵〶㜵㜹づ㈲慤愳㠸戲㙣づ昷昱㥡㔱㘴挵㙤㠹㘶㜳敥㥣㑢㥢㍤㔱㜴捣ち㡢戶〵㡥戰捥㔰攰ㄵ㡢㌰㐶㝡攴づづ㤲扢ㄴ㐵㜷㉦㍤愶ㅥ㜳㤷㠰ち㠵〱挱ㄸ㉦㑦㐱㌹散㉡ㄸ㠹〶户搶戲扡〵愳扦戴扣昵㈹〰挱㌰㌰つ㕡戴っつ㥣ㄹ攴㌷㌷㜰慥㐷慢㡣〸㘹㌲㤸捡ㄸ攵㈸ㅣ昶㐰ㅡ戸㠹〷改㈵ㄷ㑡㈸搸愳㉥㠶挵㜷ㄳ挷㙤ㅣ㠱㕣敦㡡戶挲〵㈳挰昵ㄷ㘷㙦㕢昱㔴慤㐶㜳ㄷ晥戹㙤㠱㔵㕣摤〸捤搱㍤㙤㤷戲搴㥡㘸摦摤搰㔶ㄱ㕤ㄶ㍣㌰㍢㜱捣〸慡㉢㡢挱㝡㜸㜱慢㔷㤲㈸晣〴晥㠸つ摦㑥㥢㌹敦昰㈲敡ㅡ昷扥㝣摥㜱㉦㌸㙡㕥〵㥦户晥㐰㈱戸㐲搹捦㐹㤶㜳晦挶㍦㤵戴㕣攱挷ㄸ㜱㉢搳收〰㉤〷〹挷㔱㈹㤴〶㘳挸㘷搰〹㙣昷收慤〱搲挹㥥㌶㍡㔱㠲㘰㠷㔰㥣㜳㉦ㅢ愱㠸ㅦ〱慤㈴㤶昰㐸㡥㍤晦ㅡ㔸㕦晣㄰㈵㐴㌸㥥㈳㌱㔲㜸㉤㜲ㄹ愸㔳㠲㍣扡攲挱ぢ㈱晦㍦㔸㡡戹㜹㐳㜶晡㉦㌰戳昸㐱㍢㡡慥㈳㡡扥摦㠱㈲挱㙢㈰㡡㝦敦㐱㈶㑥〵㠶㘷㕦㔴㈰㥣㙢摡㌹㠰扥攲ㄷ㝥晦㠷〷搰戹㠸㌸㤴㡤㠶㔰摢㑤㜸㙥㥡〸㝤ㅤ㈶〲㠳昷捡㐴㌸㠱㡣㘰ㄴ㍦㌴ㄱ㈲ㅦ挸㍣ち㌶㌷ㄱㄸ摢换㌰〴ㄳ愱搶㠴㕢㠳㈷戰㉢㙣晡挷㡥攱攲慤昴ㄱ捦㠷搲昲㘷攰㤱扡戲戳㜸挱昰っ㝢慦㉡㍦敡㐹㈸㌳㙦〹㌷戹㔵ㄷ昶戸㝡挳ㅡ搵㘹〳㕦㐵散㘵摦昱愷㙣敤晥㍡㌰ㄵ愶搰㝤㉦㑡愲昸ㄲ㍣㈵㠲攷㠶摣㝢昶㝣昳攸ㅦㅦ㜹攲㌰㙦慢㐵戴㕡戸〵昹㕥㐲昶戴㈷㄰搴㑤㕣ㄴ戹㥣ㅦ收㥣挰㈷㑡搶㙡㕤㑥ㅢ㥥戲㠲㝣摤㡥戳㈱攱㈵〸㌳㈴扥敤㘰㘲攲摥㐳㘸㘲㑥戴戹㍢搵㠷㑤捡㐵㌸㤱㤸戸昲改挵㘱㐳搱㔵㤱昵㘸㙤ㄶ扥つ㔵昴㈲㈷㤲戶ㄲ㜹敡㘴ㄲ攲㕢敤扡敥㈰㜵㕤㜸㤰㘱搸㍦㤶㔲㠸㍦㤰㐲㤲〷ㄹ㕥〸㔰㔲敡ㄴ㌲㠵㕢〱㌲㈲㙢敤㈱㕥晡〳㜶㠴㠰㙣㕥晡敢昱㈳ㄶ散㈲戰ㄸ晢攲㝢㍤搱搲ㄶ㡤㔵ㄳ㐳戵捡愶㔹㐴㐶ㅤ㕥㔸㌰ㄹ㤷愶㉣㥤〳㈸摤戲㍢㡡㉦ㄹ戲挳挰㕢挸搸〵㥢扥戶戲㝤户搳挰捤て攸㤹愲㔲ㄸ捥㙥ㄶ攳㐰慡㘲㜴㘱搳㜲㔸㐴㌸ㅣ㘶㥢㥤〶愲㉡攸㉣㘷㉦㑥愵〸晥昱㑢㈱搶㡦户㠶扥扣扤㠶㍡捥改挷〲昹㠳晤㜵㕤〶㘳攳慤攴ㄸ㐸搸㉤戵㉡㠵搷挳㑦愳ぢㄷ㥤ㄳ㝡㉢慢㥥挵㐱晣㠹㌹慢㑦敢搰晦㡣㕥㉢捥㍡挳摥っ㘳愷昴晦㍢㔱戰愹晥ㄷ㡣扤㈹㐴㍥㄰㘵昸㔰㘰晣㘴搳㤰つ㜷〴㥥㙤〴㙦搴挱㔸㔷㔹㠶扣挳摣㈲㍥㕥つ慢㤵〴㠷摦㉢摦㝥㌵愲搹㤷戶敤㐰㔷〱挸搸㔰攱㙢㄰㐱㕤晢愷攵㔶㝣扡㉤㍥㠸㡥㝢㑥㔸㔵捦昵㕤㌳ㄸ㕢㐴搰㜷㡣摦㥥㤹戰㜹愶挴㔷摢㠵摡つ搸㠹挱㜷愳捦挹㜹〸散㤳㌲㜸戹㘲㤱㡣㉣㙣㉤㤲挱敦㤰㐶ㄲ攱㈵㙡〷晦㌲昳扥㠶㔱挷愷慢昳昰㜵〶㉣摡ㄶ捡㉥昴㌸户摦搰攰搶攱㡥搶扤昰〷挹晡〴㠲㘳㙡〹て扥㥢晢摡扥〷改戶搱摡㝣戶散捤攷㔶㉥㍣〳㥣㙥敤㉤㘹㤲攱㍢昹㐵㜲㔹慦㄰攲搲晥㘱晣摤扡㠳㤶愳㡤㠲捥愳て扡改〸ㅢ慦挳㝤戶㠵攸昷㔹㜴ㄵ㔳〴昸改㐶㤴攱㠳愰㤷㡦慣㈸扥㠴㘵㤱〱㤰捦ㄵ慢〰摤愹晡改㡤愸㝡㈴ㄶ挸㠲㘷っ㤲㘳㔹㝣〱つ戹㕤攱戲挱ㄲ㕣戶㔰㘷〹攴昵戸〷昲㌹挱戳㠴㥡挸攷搰愱㌹ㄱぢ愵摤㈷昲搹㡤㈶㈲㘸〵愸㠵㈶挷ㅦ㠹戵㠸㕥㐷戵㙥ㄳ㌸〴㉥挰㌰挵㈲㘵㑤㌱っ㉤晣㤰㤸㐱晡㑤昴昷戹挳扦㝡㤶改ㅦ㠷㠵ㄲ㠴愸㑡㑦㥥㠲㔰㑤晥ㄳ挹挹㝢㈸敤㍥昹㡦㙤㌴昹ㄱ捡㐸捥㐴て〰㠶晡㐴〵㝦搴㘲ㅡ挸㜰ㅦ昹ㄳ㘷〹昰㑢捤㘲挴㐰㠹敡㝢〱ㄹ昴攵㠶慢㔶ㄷ㤱㠹晢ㄶ戸晥㡣㡦㝢㤴㝤挴㡢㤰昴攵ㄴ㐳㘷㙣㌱搴㡡㈵㍢昲挲㙥ぢ搹㠰㈵昱㙢搹慥㈲扤搸㘳㠴㕦㝣㌰㐶捣戱㘳昱㤷㔳㕡ㄴ㜳〲㘱㠴ㄶ㈹改㠷ㅢ㈹㍥㄰㌷晥捥昷㕡㉥㔳㔴㈰㠱㝡挲挶愴㌳搵昸晤㜱攳〳昸㉡㑢戵挹昱〶〱搳㜳㜱㘳搲愳㙡晣㐴摣昸敦〷昶㌶ㅢ挷㜴ㄸ㡥㕣㈰㤱㘴搸扡捡晡㑦㝣愱㍤㡣收〵㤳晡㜳挰っ㡢㈹㌹㔵攸戸慥㌴攸㈰㉥㠳㜸昸㐶㝡づ㜷㥢㜰〵〴㐲㌶晣㕦㈵ㅣ挷㥤愷㔹㈳㌰昰〹昴ㅡ㠲捤㥥慥㥥搸戹㘸捥㝢㈸攸㌷㡦晢㌸㔳搵戶ㄵ㠹挰ㅣ挸㠷晢扢㠹㔳㍥挳㜴㙣敤㐷ㅣ㈴搳㜸㠷愴㌷攵愱〲㉢㜹昱摥ㄸ戳戹挷㕢㌴愳㍦〶攴㐰㍡〲㌲愳㍦づㄸ〶㘲㜸㕢㌹㌷㐲晥㔷捣晤㕥㔶扣㡦攰〹㠰戲㈰戳㤳づ㡡敦〷ㄸ㡥晦㐷ㄵ㘳㙢捡㕦愲㠹㐷攲㤷㈵挹㐸晦㈰㍢㝣〸愰て敥㕢ㄱㄱ㘱㔹晦㌰㑡㤲㉦愵攰㔰㉦晤〸㉢㍥㑡昰㌱㠰㜲㠱㤳摤昲慥㜱㑤㍤㙡慥㡦愳慢㜸㥣〰㍦晤ㄳ㔱㠶て〵敥挳㕢扢摢捡㍣ち挷ㅦ昶㈳搴㤹晡㠲晦㙥㝣㤱扦捥㐵昷攱㝦㐸㔲㔰㠶㝤㕥㝢㑢㙦㘳㤱〹㘸㤳慢摦㉡㌶晢㈵㡣挳㜵戵㈲㈸ㅣ㤱㑡愵愴ㄵ〵昱捤〵ぢㄷ㙦攰㕢づ愹ち㈱㐸〳慡挲㠹㉡づ愳㐰晦ㄴ㥢ㄲ挷挴㤳晥㘹㍥ㄱ戵㙡ㄳ㍦ㄳ㘵昸㈰㠸㔷搵晤愱愸㝢晣㐲攲㕡㔵㔸㙤㉦㈴晥㔵挵㑡昲㠵㑦㜱㌰㠵㉣㘴搲㕡㠹㐸㔳㌴昴〵㘴㠶晡㠶㌹户晢昱搳㉥㡡敡搹摡搹戳捦て攷挷慥捥扦昳ㅤ㠳㑦㍤昷换㍦㍤昹摢㜷ㅤ晡敢ぢ㑦㍦晤摢㍦㍦昹散ぢ㍦㔹㍥昴昳㘷㥥昹搹㍤㕦㝥昶㑦扢捤慦㘸摦㝢㝥敥㉢㡦㑥㥥㝦昴㘱昳昴㉤㐷ㅦ㝤攰愱晢㈶ㄷ㉥ㅢ敦敢敢敦扦㜹昴ㄷ㔷扤㘱攴昱㠷㝦㈰㝥晡晢㉢ㅤ愱㤶㡢ㄷ愴愷挱㘵慢㘹㝣ㄱㄹ㑣㠳㌳㝥㐵愷挱攵慡㡤㕡㡥㌶㙡ㅡ〵㈵昸㌴㌸〱㔵㘱愴㉢〶晥〳㉦㐱戴㌱</t>
  </si>
  <si>
    <t xml:space="preserve">Georgia II: Improving General Education Quality Project -Income TVET Working </t>
  </si>
  <si>
    <t>Prorated benefits start immediately after 12th grade, to reflect those who work and attend TVET concurrently.</t>
  </si>
  <si>
    <t>Total Income</t>
  </si>
  <si>
    <t>Phase Two: Graduate from Grade 12 and enter TVET</t>
  </si>
  <si>
    <t>Phase Three: Graduate from Grade 12 and enter TVET</t>
  </si>
  <si>
    <t>Counterfactual Grand Total Income</t>
  </si>
  <si>
    <t>With Project Grand Total Income</t>
  </si>
  <si>
    <t xml:space="preserve">Georgia II: Improving General Education Quality Project -Income TVET Working Less OM </t>
  </si>
  <si>
    <t>Georgia II: Improving General Education Quality Project -Student Numbers EMIS  2019-2020</t>
  </si>
  <si>
    <t>This worksheet provides the student numbers for each school and district from years 2019-2020. These figures are used in cohort size calculations.</t>
  </si>
  <si>
    <t xml:space="preserve">School Grade Level </t>
  </si>
  <si>
    <t>Total</t>
  </si>
  <si>
    <t>District Total</t>
  </si>
  <si>
    <t xml:space="preserve">School Region Name </t>
  </si>
  <si>
    <t>Female</t>
  </si>
  <si>
    <t>Male</t>
  </si>
  <si>
    <t>Guria</t>
  </si>
  <si>
    <t>Imereti</t>
  </si>
  <si>
    <t>Kakheti</t>
  </si>
  <si>
    <t>Mtskheta-Mtianeti</t>
  </si>
  <si>
    <t>Qvemo Qartli</t>
  </si>
  <si>
    <t>Racha-Lechkhumi</t>
  </si>
  <si>
    <t>Samegrelo-Zemo Svaneti</t>
  </si>
  <si>
    <t>Samtskhe-Javakheti</t>
  </si>
  <si>
    <t>Shida Qartli</t>
  </si>
  <si>
    <t>Adjara</t>
  </si>
  <si>
    <t>Average Student Numbers per District &amp; Gender</t>
  </si>
  <si>
    <t xml:space="preserve">Average Student Numbers per District </t>
  </si>
  <si>
    <t xml:space="preserve">Average Student Numbers per District (% of total) </t>
  </si>
  <si>
    <t>Georgia II: Improving General Education Quality Project - Compact Financials</t>
  </si>
  <si>
    <t>Table 1: Costs incurred during the Compact term, including both Compact program funds and country contribution</t>
  </si>
  <si>
    <t>Project or Activity</t>
  </si>
  <si>
    <t>Compact (from file: Compact MCAG QFR Final for Deobligation 12.19.19)</t>
  </si>
  <si>
    <t>Country Contribution (from file: MCA-Georgia Country Contribution as of March 31 2019 corrected)</t>
  </si>
  <si>
    <t>M&amp;E Costs (project assigned and prorated)</t>
  </si>
  <si>
    <t>Prorated Program Management and Admin Cost: Compact</t>
  </si>
  <si>
    <t>Prorated Program Management and Admin Cost: Country Contribution</t>
  </si>
  <si>
    <t>Total cost incl. prorated M&amp;E &amp; admin</t>
  </si>
  <si>
    <t>1. Improving General Education Quality Project</t>
  </si>
  <si>
    <t>A. Improved Learning Environment Infrastructure Activity</t>
  </si>
  <si>
    <t>B. Training Educators for Excellence Activity</t>
  </si>
  <si>
    <t>C. Education Assessment Support Activity</t>
  </si>
  <si>
    <t>2. Industry-led Skills and Workforce Development Project</t>
  </si>
  <si>
    <t>A. Competitive Program Improvement Grants Activity</t>
  </si>
  <si>
    <t>B. Strengthening Sector Policy and Provider Practice Activity</t>
  </si>
  <si>
    <t>3. STEM Higher Education Project</t>
  </si>
  <si>
    <t>A. STEM Higher Education Activity</t>
  </si>
  <si>
    <t>4. Monitoring and Evaluation</t>
  </si>
  <si>
    <t>A. Monitoring and Evaluation Activity</t>
  </si>
  <si>
    <t>5. Program Management and Oversight</t>
  </si>
  <si>
    <t>Grand Total without prorating</t>
  </si>
  <si>
    <t>Prorating calculations</t>
  </si>
  <si>
    <t>3, 4</t>
  </si>
  <si>
    <t>Table 2</t>
  </si>
  <si>
    <t>Table 3: M&amp;E Costs by Year for Each Project/Activity (based on M&amp;E lead's estimates)</t>
  </si>
  <si>
    <t>Table 4</t>
  </si>
  <si>
    <t>Prorating Program Management and Oversight and M&amp;E Expenses (Compact: All, Country Contribution: Other)</t>
  </si>
  <si>
    <t>Prorating % to use for Program Management and Oversight</t>
  </si>
  <si>
    <t>Prorating % to use for M&amp;E Other Costs (C29) - rounded based on Table 3</t>
  </si>
  <si>
    <t>CY1</t>
  </si>
  <si>
    <t>CY2</t>
  </si>
  <si>
    <t>CY3</t>
  </si>
  <si>
    <t>CY4</t>
  </si>
  <si>
    <t>CY5</t>
  </si>
  <si>
    <t>Totals</t>
  </si>
  <si>
    <t>% Of Budget per year</t>
  </si>
  <si>
    <t>Compact M&amp;E Disbursements by Compact Year as a % of Total M&amp;E Budget</t>
  </si>
  <si>
    <t>CY5 &amp; closure period</t>
  </si>
  <si>
    <t>Detailed tables: MCC funding</t>
  </si>
  <si>
    <t>Table 5</t>
  </si>
  <si>
    <t>Table 6: Compact Program Disbursements by Compact Year ($)</t>
  </si>
  <si>
    <t>M&amp;E Detailed Budget</t>
  </si>
  <si>
    <t>CY5 + closure period</t>
  </si>
  <si>
    <t>Data collection: School rehab (IPM+NAEC costs)</t>
  </si>
  <si>
    <t>Data collection: Teacher training (IPM)</t>
  </si>
  <si>
    <t>Data collection: TVET (Gorbi)</t>
  </si>
  <si>
    <t>Data collection: Higher ed (ABET+ACT)</t>
  </si>
  <si>
    <t>Other M&amp;E Admin expenses (to be prorated) (Admin, capacity building, outreach, data quality check, workshop)</t>
  </si>
  <si>
    <t>Detailed tables: GoG funding</t>
  </si>
  <si>
    <t>Table 7</t>
  </si>
  <si>
    <t xml:space="preserve">Table 8 Country Contributions by Reporting Year ($) </t>
  </si>
  <si>
    <t>Program Management and Oversight Detailed Country Contribution Budget</t>
  </si>
  <si>
    <t>Reporting year 1</t>
  </si>
  <si>
    <t>Reporting year 2</t>
  </si>
  <si>
    <t>Reporting year 3</t>
  </si>
  <si>
    <t>Reporting year 4</t>
  </si>
  <si>
    <t>Reporting year 5</t>
  </si>
  <si>
    <t>SDSU Dean's Office (to be attributed to STEM higher ed)</t>
  </si>
  <si>
    <t>Other (to be attributed across activities)</t>
  </si>
  <si>
    <t>A. SDSU Dean's office</t>
  </si>
  <si>
    <t>B. Other</t>
  </si>
  <si>
    <t>See Table 3: The Country contribution for Program Management and Oversight includes the cost of the SDSU Dean's office. This cost is separated out in table 3, as this cost was only incurred for the benefit of the STEM Higher Education project, such that the remainder of the country contribution Program Management and Oversight budget may be prorated across relevant projects</t>
  </si>
  <si>
    <t>Table 4 and Table 6 source is an MCC-internal file: MCC Disbursements by FY and Q GE2 May 2020.xls</t>
  </si>
  <si>
    <t>Table 5 source is an MCC-internal file: Compact MCAG QFR Final for Deobligation (12.19.19) and Post-Compact M&amp;E plan (2019)</t>
  </si>
  <si>
    <t>Table 7 and Table 8 source is an MCC-internal file: MCA-Georgia Country Contribution as of March 31 2019 corrected.xlsx</t>
  </si>
  <si>
    <t>Georgia II: Improving General Education Quality Project - Exchange Rate</t>
  </si>
  <si>
    <t>This worksheet provides data from the Georgia Central Bank to used for conversion of costs and benefits from GEL to USD in the CBA model.</t>
  </si>
  <si>
    <t>Georgia Macro Statistics</t>
  </si>
  <si>
    <t>1. Exchange Rate: 1 Euro = X USD</t>
  </si>
  <si>
    <t>USD to Georgian Lari (GEL), exchange rate</t>
  </si>
  <si>
    <t>Annual Averages</t>
  </si>
  <si>
    <t>Change (%)</t>
  </si>
  <si>
    <t>After 2020</t>
  </si>
  <si>
    <t xml:space="preserve">These calculations were done by the author using the daily exchange rates from 2009 - 2020 provided on Georgia's Central Bank website. The simple averages are provided here for each year, July 1 to June 30 of the following year to match the years used throughout the analysis. </t>
  </si>
  <si>
    <t xml:space="preserve">Risk of extreme fluctuations across time seems low, overall stability. However, a clear trend in increasing the Lari per dollars, i.e., a devaluation of the Lari in comparison to the USD over the past 10 years. The data aims to focus on how this has changed from when the Compact was signed to today (August 2020).  </t>
  </si>
  <si>
    <t xml:space="preserve">The graphs that follow are not used for the exact averages, but were left here to show the trends during different periods of time. </t>
  </si>
  <si>
    <t>Source: Georgia's Central Bank: https://www.nbg.gov.ge/index.php?m=582</t>
  </si>
  <si>
    <t>Previous Source: https://www.xe.com/currencycharts/?from=USD&amp;to=GEL&amp;view=1Y</t>
  </si>
  <si>
    <t xml:space="preserve">Georgia II: Improving General Education Quality Project - Inflation Rate </t>
  </si>
  <si>
    <t>Country</t>
  </si>
  <si>
    <t>Subject Descriptor</t>
  </si>
  <si>
    <t>Units</t>
  </si>
  <si>
    <t>Georgia</t>
  </si>
  <si>
    <t>Inflation, average consumer prices</t>
  </si>
  <si>
    <t>Index</t>
  </si>
  <si>
    <t>Percent change</t>
  </si>
  <si>
    <t>Inflation, end of period consumer prices</t>
  </si>
  <si>
    <t>Base year = 2013, adjustments</t>
  </si>
  <si>
    <t>Inflation, consumer prices (annual %)</t>
  </si>
  <si>
    <t>FP.CPI.TOTL.ZG</t>
  </si>
  <si>
    <t>USA</t>
  </si>
  <si>
    <t>Consumer price index (2010 = 100)</t>
  </si>
  <si>
    <t>FP.CPI.TOTL</t>
  </si>
  <si>
    <t>Base year =2013, adjustments</t>
  </si>
  <si>
    <t>Adj_Georgia/Adj_USA</t>
  </si>
  <si>
    <t>Real Exchange Rate - GEL to USD for USD ERR</t>
  </si>
  <si>
    <t>Market Exchange Rate</t>
  </si>
  <si>
    <t>x GEL CPI_Current/CPI_Base</t>
  </si>
  <si>
    <t>/ USD CPI_Current/CPI_Base</t>
  </si>
  <si>
    <t>From IMF October 2019 World Economic Outlook Database</t>
  </si>
  <si>
    <t>Shaded cells indicate IMF staff estimates/MCC staff projections</t>
  </si>
  <si>
    <t>Georgia: Inflation, average consumer prices (Index)</t>
  </si>
  <si>
    <t>Source: National Statistics Office</t>
  </si>
  <si>
    <t>Latest actual data: 2018</t>
  </si>
  <si>
    <t>Harmonized prices: No</t>
  </si>
  <si>
    <t>Frequency of source data: Monthly</t>
  </si>
  <si>
    <t>Base year: 2010. The PCPI series are rebased, consistent with Geostat, to 2010 average = 100.</t>
  </si>
  <si>
    <t>Primary domestic currency: Georgian lari</t>
  </si>
  <si>
    <t>Data last updated: 09/2019</t>
  </si>
  <si>
    <t xml:space="preserve">                                                                                </t>
  </si>
  <si>
    <t>Georgia: Inflation, average consumer prices (Percent change)</t>
  </si>
  <si>
    <t>See notes for:</t>
  </si>
  <si>
    <t>Inflation, average consumer prices (Index).</t>
  </si>
  <si>
    <t>Georgia: Inflation, end of period consumer prices (Index)</t>
  </si>
  <si>
    <t>Georgia: Inflation, end of period consumer prices (Percent change)</t>
  </si>
  <si>
    <t>Inflation, end of period consumer prices (Index).</t>
  </si>
  <si>
    <t>Row 8 is the Inverse CPI, which we multiply any nominal Georgian Lari by to get real Georgian Lari</t>
  </si>
  <si>
    <t>Row 13 is the Inverse CPI, which we multiply any nominal USD by to get real USD</t>
  </si>
  <si>
    <t>Georgia II: Improving General Education Quality Project - Sources</t>
  </si>
  <si>
    <t xml:space="preserve">This worksheet references the sources used to inform the CBA model and calculate the ERR. </t>
  </si>
  <si>
    <t xml:space="preserve">Source </t>
  </si>
  <si>
    <t>Education Management Information System, Georgia Ministry of Education and Science</t>
  </si>
  <si>
    <t xml:space="preserve">Data used to estimate with- and without-Project transition rates </t>
  </si>
  <si>
    <t>2018 Georgia Labor Force Survey</t>
  </si>
  <si>
    <t>Data used to estimate employment probabilities (with and without Project)</t>
  </si>
  <si>
    <t>2018 GeoStat Household Income and Expenditure Survey (HIES)</t>
  </si>
  <si>
    <t>Data used to estimate returns to education by level (Mincer regressions) to establish counterfactual incomes and quantify the benefits associated with increased secondary completion rates</t>
  </si>
  <si>
    <t>IMF Inflation and CPI data, United States and Georgia</t>
  </si>
  <si>
    <t>Data used for inflation adjustments (nominal to real benefits and costs)</t>
  </si>
  <si>
    <t>Georgia Central Bank</t>
  </si>
  <si>
    <t xml:space="preserve">Data used for exchange rate adjustments </t>
  </si>
  <si>
    <t>The "Cohort Counterfactual (CF)" and "Cohort_WithProject (WP)" worksheets use cohort size and other model assumptions to compare counterfactual (without project) student progression to with-project student progression.</t>
  </si>
  <si>
    <t>The main benefit stream from the ILEI Activity is an increase in educational attainment that results in increased probabilities of employment and increased long-term earnings. Increased time on task and reduced student absenteeism, as a result of an improved learning environment, are the channels through which student learning results are expected to improve. These results are measured using completion rates (for 12th grade, reflecting graduation from upper secondary school) and transition rates (from upper secondary to  technical and vocational education and training (TVET) and from upper secondary to university) for secondary school students in Georgia and income, labor force participation, and employment data by school completion level. Due to weak evidence on the effects of school rehabilitation on education quality and educational attainment, the closeout CBA model assumed more conservative increases in completion and transition rates for students in project rehabilitated schools.</t>
  </si>
  <si>
    <t>ERR (base case)</t>
  </si>
  <si>
    <t>The worksheet provides the entire Georgia II Compact budget, and demonstrates the calculations used to determine what percent of the M&amp;E and program admin costs to attribute to this Activity. MCC costs are broken down into three categories: Activity/Project costs, Admin, and M&amp;E. It is common practice to include all MCC compact funds within the CBA to ensure accountability of all US Government funding. Compact-wide monitoring and evaluation (M&amp;E) and program administration costs are partially attributed to this Activity and prorated based on portion of project funding. The Government of Georgia’s country contribution is broken down into two categories: Activity/Project and Admin. </t>
  </si>
  <si>
    <t>TVET M&amp;E cost is not broken down by activity and CBA is at the project level, so full costs are only totaled here at project level and activity totals read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</si>
</sst>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0.000"/>
    <numFmt numFmtId="167" formatCode="#,##0\ [$₾-437]"/>
    <numFmt numFmtId="168" formatCode="_(&quot;$&quot;* #,##0_);_(&quot;$&quot;* \(#,##0\);_(&quot;$&quot;* &quot;-&quot;??_);_(@_)"/>
    <numFmt numFmtId="169" formatCode="##,###,###,###,###,###,###,###,###,###,###,###,##0"/>
    <numFmt numFmtId="170" formatCode="0.00000000000000%"/>
    <numFmt numFmtId="171" formatCode="0.000000000000000%"/>
    <numFmt numFmtId="172" formatCode="_-* #,##0.00\ [$₾-437]_-;\-* #,##0.00\ [$₾-437]_-;_-* &quot;-&quot;??\ [$₾-437]_-;_-@_-"/>
    <numFmt numFmtId="173" formatCode="#,##0.00\ [$₾-437]"/>
    <numFmt numFmtId="174" formatCode="#,##0.0000"/>
    <numFmt numFmtId="175" formatCode="&quot;$&quot;#,##0.00"/>
    <numFmt numFmtId="176" formatCode="0.0000"/>
    <numFmt numFmtId="177" formatCode="_([$$-409]* #,##0_);_([$$-409]* \(#,##0\);_([$$-409]* &quot;-&quot;??_);_(@_)"/>
    <numFmt numFmtId="178" formatCode="_([$$-409]* #,##0.00_);_([$$-409]* \(#,##0.00\);_([$$-409]* &quot;-&quot;??_);_(@_)"/>
    <numFmt numFmtId="179" formatCode="&quot;$&quot;#,##0.00;\ &quot;$&quot;\(#,##0.00\)"/>
  </numFmts>
  <fonts count="90" x14ac:knownFonts="1">
    <font>
      <sz val="11"/>
      <color theme="1"/>
      <name val="Calibri"/>
      <family val="2"/>
      <scheme val="minor"/>
    </font>
    <font>
      <sz val="11"/>
      <color theme="1"/>
      <name val="Calibri"/>
      <family val="2"/>
      <scheme val="minor"/>
    </font>
    <font>
      <sz val="11"/>
      <color indexed="8"/>
      <name val="Calibri"/>
      <family val="2"/>
    </font>
    <font>
      <u/>
      <sz val="11"/>
      <color theme="1"/>
      <name val="Calibri"/>
      <family val="2"/>
      <scheme val="minor"/>
    </font>
    <font>
      <sz val="9"/>
      <color indexed="81"/>
      <name val="Tahoma"/>
      <family val="2"/>
    </font>
    <font>
      <b/>
      <sz val="9"/>
      <color indexed="81"/>
      <name val="Tahoma"/>
      <family val="2"/>
    </font>
    <font>
      <sz val="10"/>
      <name val="Arial"/>
      <family val="2"/>
    </font>
    <font>
      <sz val="10"/>
      <name val="Arial"/>
      <family val="2"/>
      <charset val="204"/>
    </font>
    <font>
      <b/>
      <sz val="11"/>
      <color theme="1"/>
      <name val="Calibri"/>
      <family val="2"/>
      <scheme val="minor"/>
    </font>
    <font>
      <b/>
      <sz val="11"/>
      <color rgb="FFFF0000"/>
      <name val="Calibri"/>
      <family val="2"/>
      <scheme val="minor"/>
    </font>
    <font>
      <b/>
      <sz val="12"/>
      <color theme="1"/>
      <name val="Calibri"/>
      <family val="2"/>
      <scheme val="minor"/>
    </font>
    <font>
      <sz val="11"/>
      <color rgb="FF0000FF"/>
      <name val="Calibri"/>
      <family val="2"/>
      <scheme val="minor"/>
    </font>
    <font>
      <i/>
      <sz val="11"/>
      <color theme="1"/>
      <name val="Calibri"/>
      <family val="2"/>
      <scheme val="minor"/>
    </font>
    <font>
      <sz val="10"/>
      <color theme="1"/>
      <name val="Calibri"/>
      <family val="2"/>
      <scheme val="minor"/>
    </font>
    <font>
      <b/>
      <sz val="14"/>
      <name val="Calibri"/>
      <family val="2"/>
      <scheme val="minor"/>
    </font>
    <font>
      <b/>
      <u/>
      <sz val="11"/>
      <color theme="1"/>
      <name val="Calibri"/>
      <family val="2"/>
      <scheme val="minor"/>
    </font>
    <font>
      <b/>
      <u/>
      <sz val="12"/>
      <color theme="1"/>
      <name val="Calibri"/>
      <family val="2"/>
      <scheme val="minor"/>
    </font>
    <font>
      <sz val="10"/>
      <color rgb="FF9900CC"/>
      <name val="Calibri"/>
      <family val="2"/>
      <scheme val="minor"/>
    </font>
    <font>
      <sz val="11"/>
      <color rgb="FF9900CC"/>
      <name val="Calibri"/>
      <family val="2"/>
      <scheme val="minor"/>
    </font>
    <font>
      <sz val="11"/>
      <name val="Calibri"/>
      <family val="2"/>
      <scheme val="minor"/>
    </font>
    <font>
      <i/>
      <sz val="10"/>
      <color theme="1"/>
      <name val="Calibri"/>
      <family val="2"/>
      <scheme val="minor"/>
    </font>
    <font>
      <u/>
      <sz val="11"/>
      <color theme="10"/>
      <name val="Calibri"/>
      <family val="2"/>
      <scheme val="minor"/>
    </font>
    <font>
      <b/>
      <i/>
      <sz val="11"/>
      <color theme="1"/>
      <name val="Calibri"/>
      <family val="2"/>
      <scheme val="minor"/>
    </font>
    <font>
      <b/>
      <sz val="11"/>
      <name val="Calibri"/>
      <family val="2"/>
      <scheme val="minor"/>
    </font>
    <font>
      <b/>
      <i/>
      <u/>
      <sz val="11"/>
      <color theme="1"/>
      <name val="Calibri"/>
      <family val="2"/>
      <scheme val="minor"/>
    </font>
    <font>
      <b/>
      <sz val="11"/>
      <color rgb="FF9900CC"/>
      <name val="Calibri"/>
      <family val="2"/>
      <scheme val="minor"/>
    </font>
    <font>
      <b/>
      <sz val="11"/>
      <color theme="0"/>
      <name val="Calibri"/>
      <family val="2"/>
      <scheme val="minor"/>
    </font>
    <font>
      <i/>
      <sz val="10"/>
      <name val="Calibri"/>
      <family val="2"/>
      <scheme val="minor"/>
    </font>
    <font>
      <sz val="10"/>
      <color rgb="FF505050"/>
      <name val="Arial"/>
      <family val="2"/>
    </font>
    <font>
      <b/>
      <sz val="14"/>
      <color theme="1"/>
      <name val="Calibri"/>
      <family val="2"/>
      <scheme val="minor"/>
    </font>
    <font>
      <sz val="8"/>
      <name val="Calibri"/>
      <family val="2"/>
      <scheme val="minor"/>
    </font>
    <font>
      <b/>
      <sz val="12"/>
      <name val="Calibri"/>
      <family val="2"/>
      <scheme val="minor"/>
    </font>
    <font>
      <sz val="14"/>
      <color theme="1"/>
      <name val="Calibri"/>
      <family val="2"/>
      <scheme val="minor"/>
    </font>
    <font>
      <b/>
      <sz val="10"/>
      <name val="Calibri"/>
      <family val="2"/>
      <scheme val="minor"/>
    </font>
    <font>
      <b/>
      <sz val="11"/>
      <color rgb="FF00B050"/>
      <name val="Calibri"/>
      <family val="2"/>
      <scheme val="minor"/>
    </font>
    <font>
      <sz val="8"/>
      <color theme="1"/>
      <name val="Calibri"/>
      <family val="2"/>
      <scheme val="minor"/>
    </font>
    <font>
      <b/>
      <sz val="16"/>
      <color theme="1"/>
      <name val="Calibri"/>
      <family val="2"/>
      <scheme val="minor"/>
    </font>
    <font>
      <sz val="11"/>
      <color rgb="FF000000"/>
      <name val="Calibri"/>
      <family val="2"/>
      <scheme val="minor"/>
    </font>
    <font>
      <i/>
      <sz val="11"/>
      <color rgb="FF000000"/>
      <name val="Calibri"/>
      <family val="2"/>
      <scheme val="minor"/>
    </font>
    <font>
      <sz val="8"/>
      <color rgb="FF008000"/>
      <name val="Arial"/>
      <family val="2"/>
    </font>
    <font>
      <sz val="8"/>
      <color indexed="17"/>
      <name val="Arial"/>
      <family val="2"/>
    </font>
    <font>
      <sz val="9"/>
      <name val="Arial"/>
      <family val="2"/>
    </font>
    <font>
      <b/>
      <sz val="9"/>
      <name val="Arial"/>
      <family val="2"/>
    </font>
    <font>
      <i/>
      <sz val="9"/>
      <name val="Arial"/>
      <family val="2"/>
    </font>
    <font>
      <sz val="9"/>
      <color theme="1"/>
      <name val="Calibri"/>
      <family val="2"/>
      <scheme val="minor"/>
    </font>
    <font>
      <sz val="11"/>
      <color rgb="FF0000CC"/>
      <name val="Calibri"/>
      <family val="2"/>
      <scheme val="minor"/>
    </font>
    <font>
      <sz val="10"/>
      <name val="MS Sans Serif"/>
    </font>
    <font>
      <b/>
      <sz val="10"/>
      <name val="MS Sans Serif"/>
    </font>
    <font>
      <b/>
      <sz val="14"/>
      <color rgb="FF000000"/>
      <name val="Calibri"/>
      <family val="2"/>
      <scheme val="minor"/>
    </font>
    <font>
      <sz val="14"/>
      <color rgb="FF000000"/>
      <name val="Times New Roman"/>
      <family val="1"/>
    </font>
    <font>
      <b/>
      <sz val="9"/>
      <color theme="1"/>
      <name val="Calibri"/>
      <family val="2"/>
      <scheme val="minor"/>
    </font>
    <font>
      <vertAlign val="superscript"/>
      <sz val="8.5"/>
      <color rgb="FF000000"/>
      <name val="Calibri"/>
      <family val="2"/>
      <scheme val="minor"/>
    </font>
    <font>
      <b/>
      <i/>
      <sz val="10"/>
      <color theme="1"/>
      <name val="Calibri"/>
      <family val="2"/>
      <scheme val="minor"/>
    </font>
    <font>
      <b/>
      <sz val="11"/>
      <color rgb="FF0000CC"/>
      <name val="Calibri"/>
      <family val="2"/>
      <scheme val="minor"/>
    </font>
    <font>
      <b/>
      <sz val="12"/>
      <color theme="0"/>
      <name val="Calibri"/>
      <family val="2"/>
      <scheme val="minor"/>
    </font>
    <font>
      <sz val="12"/>
      <color theme="0"/>
      <name val="Calibri"/>
      <family val="2"/>
      <scheme val="minor"/>
    </font>
    <font>
      <sz val="11"/>
      <color theme="0"/>
      <name val="Calibri"/>
      <family val="2"/>
      <scheme val="minor"/>
    </font>
    <font>
      <i/>
      <sz val="11"/>
      <name val="Calibri"/>
      <family val="2"/>
      <scheme val="minor"/>
    </font>
    <font>
      <b/>
      <i/>
      <sz val="11"/>
      <name val="Calibri"/>
      <family val="2"/>
      <scheme val="minor"/>
    </font>
    <font>
      <b/>
      <i/>
      <u/>
      <sz val="11"/>
      <color theme="0"/>
      <name val="Calibri"/>
      <family val="2"/>
      <scheme val="minor"/>
    </font>
    <font>
      <b/>
      <i/>
      <sz val="11"/>
      <color theme="0"/>
      <name val="Calibri"/>
      <family val="2"/>
      <scheme val="minor"/>
    </font>
    <font>
      <b/>
      <sz val="12"/>
      <color rgb="FF000000"/>
      <name val="Calibri"/>
      <family val="2"/>
      <scheme val="minor"/>
    </font>
    <font>
      <b/>
      <sz val="12"/>
      <color rgb="FFFFFFFF"/>
      <name val="Calibri"/>
      <family val="2"/>
      <scheme val="minor"/>
    </font>
    <font>
      <b/>
      <u/>
      <sz val="11"/>
      <color theme="0"/>
      <name val="Calibri"/>
      <family val="2"/>
      <scheme val="minor"/>
    </font>
    <font>
      <u/>
      <sz val="11"/>
      <color theme="0"/>
      <name val="Calibri"/>
      <family val="2"/>
      <scheme val="minor"/>
    </font>
    <font>
      <b/>
      <sz val="12"/>
      <color theme="3"/>
      <name val="Calibri"/>
      <family val="2"/>
      <scheme val="minor"/>
    </font>
    <font>
      <b/>
      <sz val="12"/>
      <color theme="4" tint="-0.249977111117893"/>
      <name val="Calibri"/>
      <family val="2"/>
      <scheme val="minor"/>
    </font>
    <font>
      <b/>
      <sz val="16"/>
      <color theme="4" tint="-0.499984740745262"/>
      <name val="Calibri"/>
      <family val="2"/>
      <scheme val="minor"/>
    </font>
    <font>
      <b/>
      <sz val="16"/>
      <name val="Calibri"/>
      <family val="2"/>
      <scheme val="minor"/>
    </font>
    <font>
      <b/>
      <sz val="9"/>
      <color theme="0"/>
      <name val="Calibri"/>
      <family val="2"/>
      <scheme val="minor"/>
    </font>
    <font>
      <b/>
      <sz val="9"/>
      <color theme="0"/>
      <name val="Arial"/>
      <family val="2"/>
    </font>
    <font>
      <sz val="10"/>
      <name val="Calibri"/>
      <family val="2"/>
      <scheme val="minor"/>
    </font>
    <font>
      <sz val="9"/>
      <name val="Calibri"/>
      <family val="2"/>
      <scheme val="minor"/>
    </font>
    <font>
      <b/>
      <sz val="10"/>
      <color theme="0"/>
      <name val="Calibri"/>
      <family val="2"/>
      <scheme val="minor"/>
    </font>
    <font>
      <sz val="14"/>
      <name val="Calibri"/>
      <family val="2"/>
      <scheme val="minor"/>
    </font>
    <font>
      <sz val="16"/>
      <name val="Calibri"/>
      <family val="2"/>
      <scheme val="minor"/>
    </font>
    <font>
      <i/>
      <sz val="12"/>
      <name val="Calibri"/>
      <family val="2"/>
      <scheme val="minor"/>
    </font>
    <font>
      <u/>
      <sz val="14"/>
      <color theme="10"/>
      <name val="Calibri"/>
      <family val="2"/>
      <scheme val="minor"/>
    </font>
    <font>
      <sz val="12"/>
      <name val="Calibri"/>
      <family val="2"/>
      <scheme val="minor"/>
    </font>
    <font>
      <sz val="12"/>
      <color theme="1"/>
      <name val="Calibri"/>
      <family val="2"/>
      <scheme val="minor"/>
    </font>
    <font>
      <sz val="12"/>
      <color rgb="FF000000"/>
      <name val="Calibri"/>
      <family val="2"/>
      <scheme val="minor"/>
    </font>
    <font>
      <b/>
      <i/>
      <sz val="14"/>
      <name val="Calibri"/>
      <family val="2"/>
      <scheme val="minor"/>
    </font>
    <font>
      <b/>
      <u/>
      <sz val="12"/>
      <name val="Calibri"/>
      <family val="2"/>
      <scheme val="minor"/>
    </font>
    <font>
      <b/>
      <sz val="18"/>
      <name val="Calibri"/>
      <family val="2"/>
      <scheme val="minor"/>
    </font>
    <font>
      <sz val="14"/>
      <color theme="0" tint="-0.499984740745262"/>
      <name val="Calibri"/>
      <family val="2"/>
      <scheme val="minor"/>
    </font>
    <font>
      <sz val="12"/>
      <color theme="0" tint="-0.499984740745262"/>
      <name val="Calibri"/>
      <family val="2"/>
      <scheme val="minor"/>
    </font>
    <font>
      <b/>
      <sz val="11"/>
      <color rgb="FFFFFFFF"/>
      <name val="Calibri"/>
      <family val="2"/>
      <scheme val="minor"/>
    </font>
    <font>
      <b/>
      <u/>
      <sz val="10"/>
      <name val="Calibri"/>
      <family val="2"/>
      <scheme val="minor"/>
    </font>
    <font>
      <b/>
      <sz val="9"/>
      <color rgb="FF505050"/>
      <name val="Calibri"/>
      <family val="2"/>
      <scheme val="minor"/>
    </font>
    <font>
      <sz val="9"/>
      <color rgb="FF505050"/>
      <name val="Calibri"/>
      <family val="2"/>
      <scheme val="minor"/>
    </font>
  </fonts>
  <fills count="24">
    <fill>
      <patternFill patternType="none"/>
    </fill>
    <fill>
      <patternFill patternType="gray125"/>
    </fill>
    <fill>
      <patternFill patternType="solid">
        <fgColor rgb="FF99CCFF"/>
        <bgColor rgb="FF000000"/>
      </patternFill>
    </fill>
    <fill>
      <patternFill patternType="solid">
        <fgColor rgb="FF99CCFF"/>
        <bgColor indexed="64"/>
      </patternFill>
    </fill>
    <fill>
      <patternFill patternType="solid">
        <fgColor rgb="FFC0C0C0"/>
        <bgColor indexed="64"/>
      </patternFill>
    </fill>
    <fill>
      <patternFill patternType="solid">
        <fgColor rgb="FFFFFFFF"/>
        <bgColor rgb="FF000000"/>
      </patternFill>
    </fill>
    <fill>
      <patternFill patternType="solid">
        <fgColor rgb="FFC0C0C0"/>
        <bgColor rgb="FF000000"/>
      </patternFill>
    </fill>
    <fill>
      <patternFill patternType="solid">
        <fgColor theme="0"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FFFFFF"/>
        <bgColor indexed="64"/>
      </patternFill>
    </fill>
    <fill>
      <patternFill patternType="solid">
        <fgColor rgb="FFDDE7D6"/>
        <bgColor indexed="64"/>
      </patternFill>
    </fill>
    <fill>
      <patternFill patternType="solid">
        <fgColor theme="2"/>
        <bgColor indexed="64"/>
      </patternFill>
    </fill>
    <fill>
      <patternFill patternType="solid">
        <fgColor rgb="FF00FF00"/>
        <bgColor indexed="64"/>
      </patternFill>
    </fill>
    <fill>
      <patternFill patternType="solid">
        <fgColor rgb="FF002060"/>
        <bgColor indexed="64"/>
      </patternFill>
    </fill>
    <fill>
      <patternFill patternType="solid">
        <fgColor rgb="FF00256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3" tint="-0.249977111117893"/>
        <bgColor indexed="64"/>
      </patternFill>
    </fill>
    <fill>
      <patternFill patternType="solid">
        <fgColor rgb="FFFFFF66"/>
        <bgColor rgb="FF000000"/>
      </patternFill>
    </fill>
    <fill>
      <patternFill patternType="solid">
        <fgColor rgb="FFFFFF66"/>
        <bgColor indexed="64"/>
      </patternFill>
    </fill>
    <fill>
      <patternFill patternType="solid">
        <fgColor rgb="FF16365C"/>
        <bgColor rgb="FF000000"/>
      </patternFill>
    </fill>
  </fills>
  <borders count="109">
    <border>
      <left/>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ck">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style="medium">
        <color rgb="FF000000"/>
      </bottom>
      <diagonal/>
    </border>
    <border>
      <left style="medium">
        <color rgb="FFDDDDDD"/>
      </left>
      <right style="medium">
        <color rgb="FFDDDDDD"/>
      </right>
      <top style="medium">
        <color rgb="FFDDDDDD"/>
      </top>
      <bottom style="medium">
        <color rgb="FFDDDDDD"/>
      </bottom>
      <diagonal/>
    </border>
    <border>
      <left/>
      <right/>
      <top style="thin">
        <color auto="1"/>
      </top>
      <bottom style="thin">
        <color auto="1"/>
      </bottom>
      <diagonal/>
    </border>
    <border>
      <left style="thin">
        <color auto="1"/>
      </left>
      <right/>
      <top/>
      <bottom/>
      <diagonal/>
    </border>
    <border>
      <left style="double">
        <color indexed="64"/>
      </left>
      <right style="medium">
        <color indexed="64"/>
      </right>
      <top style="thin">
        <color auto="1"/>
      </top>
      <bottom style="thin">
        <color auto="1"/>
      </bottom>
      <diagonal/>
    </border>
    <border>
      <left style="double">
        <color indexed="64"/>
      </left>
      <right style="double">
        <color indexed="64"/>
      </right>
      <top style="medium">
        <color indexed="64"/>
      </top>
      <bottom/>
      <diagonal/>
    </border>
    <border>
      <left style="medium">
        <color indexed="64"/>
      </left>
      <right style="thin">
        <color indexed="64"/>
      </right>
      <top/>
      <bottom/>
      <diagonal/>
    </border>
    <border>
      <left style="double">
        <color indexed="64"/>
      </left>
      <right style="double">
        <color indexed="64"/>
      </right>
      <top/>
      <bottom/>
      <diagonal/>
    </border>
    <border>
      <left style="double">
        <color indexed="64"/>
      </left>
      <right/>
      <top style="thin">
        <color auto="1"/>
      </top>
      <bottom style="thin">
        <color auto="1"/>
      </bottom>
      <diagonal/>
    </border>
    <border>
      <left style="medium">
        <color rgb="FFDDDDDD"/>
      </left>
      <right/>
      <top style="medium">
        <color rgb="FFDDDDDD"/>
      </top>
      <bottom style="medium">
        <color rgb="FFDDDDDD"/>
      </bottom>
      <diagonal/>
    </border>
    <border>
      <left style="medium">
        <color rgb="FFDDDDDD"/>
      </left>
      <right/>
      <top/>
      <bottom style="medium">
        <color rgb="FFDDDDDD"/>
      </bottom>
      <diagonal/>
    </border>
    <border>
      <left/>
      <right style="medium">
        <color rgb="FF000000"/>
      </right>
      <top/>
      <bottom style="medium">
        <color rgb="FF000000"/>
      </bottom>
      <diagonal/>
    </border>
    <border>
      <left style="double">
        <color indexed="64"/>
      </left>
      <right style="thin">
        <color indexed="64"/>
      </right>
      <top style="double">
        <color indexed="64"/>
      </top>
      <bottom/>
      <diagonal/>
    </border>
    <border>
      <left/>
      <right style="double">
        <color indexed="64"/>
      </right>
      <top style="double">
        <color indexed="64"/>
      </top>
      <bottom/>
      <diagonal/>
    </border>
    <border>
      <left style="double">
        <color indexed="64"/>
      </left>
      <right style="thin">
        <color indexed="64"/>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diagonal/>
    </border>
    <border>
      <left/>
      <right style="double">
        <color indexed="64"/>
      </right>
      <top/>
      <bottom style="thin">
        <color indexed="64"/>
      </bottom>
      <diagonal/>
    </border>
    <border>
      <left style="double">
        <color indexed="64"/>
      </left>
      <right style="thin">
        <color indexed="64"/>
      </right>
      <top/>
      <bottom/>
      <diagonal/>
    </border>
    <border>
      <left/>
      <right style="double">
        <color indexed="64"/>
      </right>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rgb="FF000000"/>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double">
        <color indexed="64"/>
      </left>
      <right/>
      <top/>
      <bottom/>
      <diagonal/>
    </border>
    <border>
      <left style="double">
        <color indexed="64"/>
      </left>
      <right/>
      <top/>
      <bottom style="double">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thin">
        <color auto="1"/>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style="medium">
        <color indexed="64"/>
      </top>
      <bottom style="thin">
        <color auto="1"/>
      </bottom>
      <diagonal/>
    </border>
    <border>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style="medium">
        <color rgb="FFDDDDDD"/>
      </right>
      <top style="thin">
        <color indexed="64"/>
      </top>
      <bottom style="medium">
        <color rgb="FFDDDDDD"/>
      </bottom>
      <diagonal/>
    </border>
    <border>
      <left style="medium">
        <color rgb="FFDDDDDD"/>
      </left>
      <right style="medium">
        <color rgb="FFDDDDDD"/>
      </right>
      <top style="thin">
        <color indexed="64"/>
      </top>
      <bottom style="medium">
        <color rgb="FFDDDDDD"/>
      </bottom>
      <diagonal/>
    </border>
    <border>
      <left style="medium">
        <color rgb="FFDDDDDD"/>
      </left>
      <right/>
      <top style="thin">
        <color indexed="64"/>
      </top>
      <bottom/>
      <diagonal/>
    </border>
    <border>
      <left/>
      <right style="thin">
        <color indexed="64"/>
      </right>
      <top style="thin">
        <color indexed="64"/>
      </top>
      <bottom/>
      <diagonal/>
    </border>
    <border>
      <left style="thin">
        <color indexed="64"/>
      </left>
      <right style="medium">
        <color rgb="FFDDDDDD"/>
      </right>
      <top style="medium">
        <color rgb="FFDDDDDD"/>
      </top>
      <bottom style="medium">
        <color rgb="FFDDDDDD"/>
      </bottom>
      <diagonal/>
    </border>
    <border>
      <left style="thin">
        <color indexed="64"/>
      </left>
      <right style="medium">
        <color rgb="FFDDDDDD"/>
      </right>
      <top style="medium">
        <color rgb="FFDDDDDD"/>
      </top>
      <bottom style="thin">
        <color indexed="64"/>
      </bottom>
      <diagonal/>
    </border>
    <border>
      <left style="medium">
        <color rgb="FFDDDDDD"/>
      </left>
      <right style="medium">
        <color rgb="FFDDDDDD"/>
      </right>
      <top style="medium">
        <color rgb="FFDDDDDD"/>
      </top>
      <bottom style="thin">
        <color indexed="64"/>
      </bottom>
      <diagonal/>
    </border>
    <border>
      <left style="medium">
        <color rgb="FFDDDDDD"/>
      </left>
      <right/>
      <top style="medium">
        <color rgb="FFDDDDDD"/>
      </top>
      <bottom style="thin">
        <color indexed="64"/>
      </bottom>
      <diagonal/>
    </border>
    <border>
      <left style="thin">
        <color indexed="64"/>
      </left>
      <right/>
      <top/>
      <bottom style="thin">
        <color indexed="64"/>
      </bottom>
      <diagonal/>
    </border>
  </borders>
  <cellStyleXfs count="27">
    <xf numFmtId="0" fontId="0" fillId="0" borderId="0"/>
    <xf numFmtId="43"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0" fontId="6" fillId="0" borderId="0"/>
    <xf numFmtId="44" fontId="1" fillId="0" borderId="0" applyFont="0" applyFill="0" applyBorder="0" applyAlignment="0" applyProtection="0"/>
    <xf numFmtId="0" fontId="7"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6"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6" fillId="0" borderId="0"/>
    <xf numFmtId="0" fontId="46" fillId="0" borderId="0"/>
  </cellStyleXfs>
  <cellXfs count="671">
    <xf numFmtId="0" fontId="0" fillId="0" borderId="0" xfId="0"/>
    <xf numFmtId="1" fontId="0" fillId="0" borderId="0" xfId="0" applyNumberFormat="1"/>
    <xf numFmtId="0" fontId="3" fillId="0" borderId="0" xfId="0" applyFont="1"/>
    <xf numFmtId="0" fontId="0" fillId="0" borderId="0" xfId="0" applyAlignment="1">
      <alignment horizontal="right"/>
    </xf>
    <xf numFmtId="0" fontId="0" fillId="0" borderId="2" xfId="0" applyBorder="1"/>
    <xf numFmtId="0" fontId="10" fillId="0" borderId="0" xfId="0" applyFont="1"/>
    <xf numFmtId="0" fontId="13" fillId="0" borderId="0" xfId="0" applyFont="1"/>
    <xf numFmtId="0" fontId="0" fillId="0" borderId="6" xfId="0" applyBorder="1"/>
    <xf numFmtId="0" fontId="0" fillId="0" borderId="3" xfId="0" applyBorder="1"/>
    <xf numFmtId="0" fontId="8" fillId="0" borderId="0" xfId="0" applyFont="1"/>
    <xf numFmtId="0" fontId="15" fillId="0" borderId="0" xfId="0" applyFont="1"/>
    <xf numFmtId="0" fontId="10" fillId="0" borderId="0" xfId="0" applyFont="1" applyAlignment="1">
      <alignment horizontal="right"/>
    </xf>
    <xf numFmtId="0" fontId="16" fillId="0" borderId="0" xfId="0" applyFont="1"/>
    <xf numFmtId="1" fontId="17" fillId="0" borderId="0" xfId="0" applyNumberFormat="1" applyFont="1"/>
    <xf numFmtId="0" fontId="18" fillId="0" borderId="0" xfId="0" applyFont="1"/>
    <xf numFmtId="1" fontId="18" fillId="0" borderId="0" xfId="0" applyNumberFormat="1" applyFont="1"/>
    <xf numFmtId="0" fontId="10" fillId="0" borderId="0" xfId="0" applyFont="1" applyAlignment="1">
      <alignment horizontal="left"/>
    </xf>
    <xf numFmtId="0" fontId="0" fillId="0" borderId="13" xfId="0" applyBorder="1"/>
    <xf numFmtId="0" fontId="12" fillId="0" borderId="0" xfId="0" applyFont="1"/>
    <xf numFmtId="0" fontId="11" fillId="0" borderId="0" xfId="0" applyFont="1"/>
    <xf numFmtId="0" fontId="20" fillId="0" borderId="0" xfId="0" applyFont="1"/>
    <xf numFmtId="0" fontId="0" fillId="0" borderId="0" xfId="0" applyAlignment="1">
      <alignment wrapText="1"/>
    </xf>
    <xf numFmtId="10" fontId="0" fillId="0" borderId="0" xfId="2" applyNumberFormat="1" applyFont="1"/>
    <xf numFmtId="0" fontId="22" fillId="0" borderId="0" xfId="0" applyFont="1"/>
    <xf numFmtId="0" fontId="23" fillId="2" borderId="18" xfId="0" applyFont="1" applyFill="1" applyBorder="1" applyAlignment="1">
      <alignment wrapText="1"/>
    </xf>
    <xf numFmtId="43" fontId="23" fillId="2" borderId="5" xfId="1" applyFont="1" applyFill="1" applyBorder="1"/>
    <xf numFmtId="44" fontId="8" fillId="3" borderId="5" xfId="0" applyNumberFormat="1" applyFont="1" applyFill="1" applyBorder="1"/>
    <xf numFmtId="44" fontId="8" fillId="4" borderId="19" xfId="0" applyNumberFormat="1" applyFont="1" applyFill="1" applyBorder="1"/>
    <xf numFmtId="164" fontId="19" fillId="5" borderId="18" xfId="1" applyNumberFormat="1" applyFont="1" applyFill="1" applyBorder="1"/>
    <xf numFmtId="43" fontId="19" fillId="0" borderId="5" xfId="1" applyFont="1" applyFill="1" applyBorder="1"/>
    <xf numFmtId="44" fontId="0" fillId="0" borderId="5" xfId="0" applyNumberFormat="1" applyBorder="1"/>
    <xf numFmtId="44" fontId="0" fillId="0" borderId="19" xfId="0" applyNumberFormat="1" applyBorder="1"/>
    <xf numFmtId="0" fontId="19" fillId="0" borderId="18" xfId="0" applyFont="1" applyBorder="1" applyAlignment="1">
      <alignment wrapText="1"/>
    </xf>
    <xf numFmtId="44" fontId="8" fillId="3" borderId="20" xfId="0" applyNumberFormat="1" applyFont="1" applyFill="1" applyBorder="1"/>
    <xf numFmtId="0" fontId="23" fillId="2" borderId="21" xfId="0" applyFont="1" applyFill="1" applyBorder="1" applyAlignment="1">
      <alignment wrapText="1"/>
    </xf>
    <xf numFmtId="43" fontId="23" fillId="2" borderId="7" xfId="1" applyFont="1" applyFill="1" applyBorder="1"/>
    <xf numFmtId="44" fontId="8" fillId="3" borderId="7" xfId="0" applyNumberFormat="1" applyFont="1" applyFill="1" applyBorder="1"/>
    <xf numFmtId="164" fontId="19" fillId="5" borderId="22" xfId="1" applyNumberFormat="1" applyFont="1" applyFill="1" applyBorder="1"/>
    <xf numFmtId="43" fontId="19" fillId="0" borderId="23" xfId="1" applyFont="1" applyFill="1" applyBorder="1"/>
    <xf numFmtId="44" fontId="0" fillId="0" borderId="26" xfId="0" applyNumberFormat="1" applyBorder="1"/>
    <xf numFmtId="44" fontId="0" fillId="0" borderId="28" xfId="0" applyNumberFormat="1" applyBorder="1"/>
    <xf numFmtId="0" fontId="23" fillId="5" borderId="29" xfId="0" applyFont="1" applyFill="1" applyBorder="1" applyAlignment="1">
      <alignment wrapText="1"/>
    </xf>
    <xf numFmtId="43" fontId="19" fillId="0" borderId="9" xfId="1" applyFont="1" applyFill="1" applyBorder="1"/>
    <xf numFmtId="44" fontId="0" fillId="0" borderId="0" xfId="0" applyNumberFormat="1"/>
    <xf numFmtId="44" fontId="8" fillId="3" borderId="19" xfId="0" applyNumberFormat="1" applyFont="1" applyFill="1" applyBorder="1"/>
    <xf numFmtId="164" fontId="19" fillId="5" borderId="2" xfId="1" applyNumberFormat="1" applyFont="1" applyFill="1" applyBorder="1"/>
    <xf numFmtId="43" fontId="19" fillId="0" borderId="0" xfId="1" applyFont="1" applyFill="1" applyBorder="1"/>
    <xf numFmtId="0" fontId="23" fillId="6" borderId="11" xfId="0" applyFont="1" applyFill="1" applyBorder="1" applyAlignment="1">
      <alignment wrapText="1"/>
    </xf>
    <xf numFmtId="43" fontId="23" fillId="6" borderId="10" xfId="1" applyFont="1" applyFill="1" applyBorder="1"/>
    <xf numFmtId="44" fontId="8" fillId="4" borderId="12" xfId="0" applyNumberFormat="1" applyFont="1" applyFill="1" applyBorder="1"/>
    <xf numFmtId="43" fontId="23" fillId="0" borderId="0" xfId="1" applyFont="1" applyFill="1" applyBorder="1"/>
    <xf numFmtId="0" fontId="8" fillId="4" borderId="31" xfId="0" applyFont="1" applyFill="1" applyBorder="1" applyAlignment="1">
      <alignment wrapText="1"/>
    </xf>
    <xf numFmtId="0" fontId="8" fillId="4" borderId="32" xfId="0" applyFont="1" applyFill="1" applyBorder="1" applyAlignment="1">
      <alignment wrapText="1"/>
    </xf>
    <xf numFmtId="0" fontId="8" fillId="7" borderId="1" xfId="0" applyFont="1" applyFill="1" applyBorder="1" applyAlignment="1">
      <alignment wrapText="1"/>
    </xf>
    <xf numFmtId="0" fontId="8" fillId="7" borderId="14" xfId="0" applyFont="1" applyFill="1" applyBorder="1"/>
    <xf numFmtId="0" fontId="8" fillId="7" borderId="15" xfId="0" applyFont="1" applyFill="1" applyBorder="1"/>
    <xf numFmtId="0" fontId="8" fillId="7" borderId="17" xfId="0" applyFont="1" applyFill="1" applyBorder="1" applyAlignment="1">
      <alignment wrapText="1"/>
    </xf>
    <xf numFmtId="165" fontId="8" fillId="3" borderId="5" xfId="2" applyNumberFormat="1" applyFont="1" applyFill="1" applyBorder="1"/>
    <xf numFmtId="9" fontId="8" fillId="3" borderId="19" xfId="0" applyNumberFormat="1" applyFont="1" applyFill="1" applyBorder="1"/>
    <xf numFmtId="44" fontId="0" fillId="0" borderId="18" xfId="0" applyNumberFormat="1" applyBorder="1"/>
    <xf numFmtId="9" fontId="0" fillId="0" borderId="5" xfId="2" applyFont="1" applyFill="1" applyBorder="1"/>
    <xf numFmtId="9" fontId="0" fillId="0" borderId="19" xfId="0" applyNumberFormat="1" applyBorder="1"/>
    <xf numFmtId="0" fontId="0" fillId="0" borderId="18" xfId="0" applyBorder="1"/>
    <xf numFmtId="0" fontId="0" fillId="0" borderId="5" xfId="0" applyBorder="1"/>
    <xf numFmtId="0" fontId="0" fillId="0" borderId="19" xfId="0" applyBorder="1"/>
    <xf numFmtId="164" fontId="19" fillId="5" borderId="18" xfId="1" applyNumberFormat="1" applyFont="1" applyFill="1" applyBorder="1" applyAlignment="1">
      <alignment wrapText="1"/>
    </xf>
    <xf numFmtId="9" fontId="0" fillId="0" borderId="36" xfId="0" applyNumberFormat="1" applyBorder="1"/>
    <xf numFmtId="9" fontId="0" fillId="0" borderId="26" xfId="0" applyNumberFormat="1" applyBorder="1"/>
    <xf numFmtId="9" fontId="0" fillId="0" borderId="28" xfId="0" applyNumberFormat="1" applyBorder="1"/>
    <xf numFmtId="165" fontId="0" fillId="0" borderId="5" xfId="2" applyNumberFormat="1" applyFont="1" applyBorder="1"/>
    <xf numFmtId="43" fontId="0" fillId="0" borderId="0" xfId="0" applyNumberFormat="1"/>
    <xf numFmtId="0" fontId="23" fillId="2" borderId="36" xfId="0" applyFont="1" applyFill="1" applyBorder="1" applyAlignment="1">
      <alignment wrapText="1"/>
    </xf>
    <xf numFmtId="165" fontId="8" fillId="3" borderId="26" xfId="2" applyNumberFormat="1" applyFont="1" applyFill="1" applyBorder="1"/>
    <xf numFmtId="9" fontId="8" fillId="3" borderId="28" xfId="0" applyNumberFormat="1" applyFont="1" applyFill="1" applyBorder="1"/>
    <xf numFmtId="9" fontId="0" fillId="0" borderId="0" xfId="0" applyNumberFormat="1"/>
    <xf numFmtId="44" fontId="0" fillId="0" borderId="36" xfId="0" applyNumberFormat="1" applyBorder="1"/>
    <xf numFmtId="9" fontId="0" fillId="0" borderId="26" xfId="2" applyFont="1" applyFill="1" applyBorder="1"/>
    <xf numFmtId="0" fontId="0" fillId="0" borderId="28" xfId="0" applyBorder="1"/>
    <xf numFmtId="0" fontId="8" fillId="4" borderId="14" xfId="0" applyFont="1" applyFill="1" applyBorder="1"/>
    <xf numFmtId="44" fontId="8" fillId="4" borderId="17" xfId="0" applyNumberFormat="1" applyFont="1" applyFill="1" applyBorder="1"/>
    <xf numFmtId="0" fontId="8" fillId="4" borderId="14" xfId="0" applyFont="1" applyFill="1" applyBorder="1" applyAlignment="1">
      <alignment wrapText="1"/>
    </xf>
    <xf numFmtId="0" fontId="8" fillId="4" borderId="15" xfId="0" applyFont="1" applyFill="1" applyBorder="1" applyAlignment="1">
      <alignment wrapText="1"/>
    </xf>
    <xf numFmtId="0" fontId="8" fillId="4" borderId="17" xfId="0" applyFont="1" applyFill="1" applyBorder="1" applyAlignment="1">
      <alignment wrapText="1"/>
    </xf>
    <xf numFmtId="2" fontId="0" fillId="0" borderId="0" xfId="0" applyNumberFormat="1"/>
    <xf numFmtId="169" fontId="0" fillId="3" borderId="5" xfId="0" applyNumberFormat="1" applyFill="1" applyBorder="1"/>
    <xf numFmtId="169" fontId="0" fillId="3" borderId="19" xfId="0" applyNumberFormat="1" applyFill="1" applyBorder="1"/>
    <xf numFmtId="169" fontId="0" fillId="0" borderId="5" xfId="0" applyNumberFormat="1" applyBorder="1"/>
    <xf numFmtId="169" fontId="0" fillId="0" borderId="19" xfId="0" applyNumberFormat="1" applyBorder="1"/>
    <xf numFmtId="169" fontId="0" fillId="0" borderId="0" xfId="0" applyNumberFormat="1"/>
    <xf numFmtId="0" fontId="0" fillId="0" borderId="36" xfId="0" applyBorder="1" applyAlignment="1">
      <alignment wrapText="1"/>
    </xf>
    <xf numFmtId="0" fontId="0" fillId="3" borderId="19" xfId="0" applyFill="1" applyBorder="1"/>
    <xf numFmtId="9" fontId="0" fillId="0" borderId="0" xfId="2" applyFont="1" applyFill="1" applyBorder="1"/>
    <xf numFmtId="0" fontId="0" fillId="0" borderId="26" xfId="0" applyBorder="1"/>
    <xf numFmtId="0" fontId="0" fillId="0" borderId="36" xfId="0" applyBorder="1"/>
    <xf numFmtId="168" fontId="0" fillId="0" borderId="5" xfId="0" applyNumberFormat="1" applyBorder="1"/>
    <xf numFmtId="168" fontId="0" fillId="0" borderId="19" xfId="0" applyNumberFormat="1" applyBorder="1"/>
    <xf numFmtId="168" fontId="0" fillId="3" borderId="5" xfId="0" applyNumberFormat="1" applyFill="1" applyBorder="1"/>
    <xf numFmtId="168" fontId="0" fillId="3" borderId="19" xfId="0" applyNumberFormat="1" applyFill="1" applyBorder="1"/>
    <xf numFmtId="44" fontId="0" fillId="3" borderId="5" xfId="0" applyNumberFormat="1" applyFill="1" applyBorder="1"/>
    <xf numFmtId="44" fontId="0" fillId="3" borderId="19" xfId="0" applyNumberFormat="1" applyFill="1" applyBorder="1"/>
    <xf numFmtId="169" fontId="0" fillId="0" borderId="26" xfId="0" applyNumberFormat="1" applyBorder="1"/>
    <xf numFmtId="169" fontId="0" fillId="0" borderId="28" xfId="0" applyNumberFormat="1" applyBorder="1"/>
    <xf numFmtId="0" fontId="21" fillId="0" borderId="0" xfId="7"/>
    <xf numFmtId="0" fontId="12" fillId="0" borderId="0" xfId="0" applyFont="1" applyAlignment="1">
      <alignment wrapText="1"/>
    </xf>
    <xf numFmtId="0" fontId="25" fillId="0" borderId="0" xfId="0" applyFont="1"/>
    <xf numFmtId="1" fontId="25" fillId="0" borderId="0" xfId="0" applyNumberFormat="1" applyFont="1"/>
    <xf numFmtId="0" fontId="9" fillId="0" borderId="0" xfId="0" applyFont="1"/>
    <xf numFmtId="0" fontId="8" fillId="0" borderId="0" xfId="0" applyFont="1" applyAlignment="1">
      <alignment wrapText="1"/>
    </xf>
    <xf numFmtId="0" fontId="8" fillId="9" borderId="22" xfId="0" applyFont="1" applyFill="1" applyBorder="1"/>
    <xf numFmtId="44" fontId="8" fillId="9" borderId="24" xfId="0" applyNumberFormat="1" applyFont="1" applyFill="1" applyBorder="1"/>
    <xf numFmtId="0" fontId="8" fillId="9" borderId="45" xfId="0" applyFont="1" applyFill="1" applyBorder="1"/>
    <xf numFmtId="44" fontId="0" fillId="0" borderId="20" xfId="0" applyNumberFormat="1" applyBorder="1"/>
    <xf numFmtId="44" fontId="0" fillId="0" borderId="24" xfId="0" applyNumberFormat="1" applyBorder="1"/>
    <xf numFmtId="44" fontId="0" fillId="0" borderId="25" xfId="0" applyNumberFormat="1" applyBorder="1"/>
    <xf numFmtId="44" fontId="0" fillId="0" borderId="27" xfId="0" applyNumberFormat="1" applyBorder="1"/>
    <xf numFmtId="44" fontId="0" fillId="0" borderId="30" xfId="0" applyNumberFormat="1" applyBorder="1"/>
    <xf numFmtId="44" fontId="8" fillId="0" borderId="0" xfId="0" applyNumberFormat="1" applyFont="1"/>
    <xf numFmtId="44" fontId="0" fillId="0" borderId="3" xfId="0" applyNumberFormat="1" applyBorder="1"/>
    <xf numFmtId="0" fontId="23" fillId="0" borderId="0" xfId="0" applyFont="1" applyAlignment="1">
      <alignment wrapText="1"/>
    </xf>
    <xf numFmtId="0" fontId="8" fillId="0" borderId="5" xfId="0" applyFont="1" applyBorder="1"/>
    <xf numFmtId="9" fontId="0" fillId="0" borderId="5" xfId="2" applyFont="1" applyBorder="1"/>
    <xf numFmtId="0" fontId="8" fillId="0" borderId="26" xfId="0" applyFont="1" applyBorder="1"/>
    <xf numFmtId="0" fontId="23" fillId="0" borderId="36" xfId="0" applyFont="1" applyBorder="1" applyAlignment="1">
      <alignment wrapText="1"/>
    </xf>
    <xf numFmtId="0" fontId="23" fillId="0" borderId="18" xfId="0" applyFont="1" applyBorder="1" applyAlignment="1">
      <alignment wrapText="1"/>
    </xf>
    <xf numFmtId="168" fontId="0" fillId="0" borderId="0" xfId="0" applyNumberFormat="1"/>
    <xf numFmtId="168" fontId="0" fillId="0" borderId="7" xfId="0" applyNumberFormat="1" applyBorder="1"/>
    <xf numFmtId="168" fontId="0" fillId="0" borderId="37" xfId="0" applyNumberFormat="1" applyBorder="1"/>
    <xf numFmtId="0" fontId="27" fillId="0" borderId="0" xfId="0" applyFont="1" applyAlignment="1">
      <alignment wrapText="1"/>
    </xf>
    <xf numFmtId="0" fontId="26" fillId="10" borderId="0" xfId="0" applyFont="1" applyFill="1"/>
    <xf numFmtId="0" fontId="13" fillId="0" borderId="0" xfId="0" applyFont="1" applyAlignment="1" applyProtection="1">
      <alignment horizontal="left"/>
      <protection hidden="1"/>
    </xf>
    <xf numFmtId="0" fontId="13" fillId="0" borderId="0" xfId="0" applyFont="1" applyAlignment="1">
      <alignment horizontal="left" vertical="top"/>
    </xf>
    <xf numFmtId="0" fontId="28" fillId="11" borderId="48" xfId="0" applyFont="1" applyFill="1" applyBorder="1" applyAlignment="1">
      <alignment vertical="center"/>
    </xf>
    <xf numFmtId="0" fontId="28" fillId="11" borderId="48" xfId="0" applyFont="1" applyFill="1" applyBorder="1" applyAlignment="1">
      <alignment horizontal="right" vertical="center"/>
    </xf>
    <xf numFmtId="0" fontId="28" fillId="12" borderId="48" xfId="0" applyFont="1" applyFill="1" applyBorder="1" applyAlignment="1">
      <alignment horizontal="right" vertical="center"/>
    </xf>
    <xf numFmtId="0" fontId="0" fillId="0" borderId="0" xfId="0" quotePrefix="1"/>
    <xf numFmtId="0" fontId="0" fillId="8" borderId="0" xfId="0" applyFill="1"/>
    <xf numFmtId="0" fontId="8" fillId="0" borderId="0" xfId="0" applyFont="1" applyAlignment="1">
      <alignment vertical="top" wrapText="1"/>
    </xf>
    <xf numFmtId="171" fontId="12" fillId="0" borderId="0" xfId="0" applyNumberFormat="1" applyFont="1"/>
    <xf numFmtId="0" fontId="16" fillId="0" borderId="0" xfId="0" applyFont="1" applyAlignment="1">
      <alignment horizontal="left"/>
    </xf>
    <xf numFmtId="0" fontId="16" fillId="0" borderId="0" xfId="0" applyFont="1" applyAlignment="1">
      <alignment horizontal="right"/>
    </xf>
    <xf numFmtId="0" fontId="3" fillId="8" borderId="0" xfId="0" applyFont="1" applyFill="1"/>
    <xf numFmtId="1" fontId="0" fillId="8" borderId="0" xfId="0" applyNumberFormat="1" applyFill="1"/>
    <xf numFmtId="0" fontId="18" fillId="8" borderId="0" xfId="0" applyFont="1" applyFill="1"/>
    <xf numFmtId="1" fontId="18" fillId="8" borderId="0" xfId="0" applyNumberFormat="1" applyFont="1" applyFill="1"/>
    <xf numFmtId="1" fontId="17" fillId="8" borderId="0" xfId="0" applyNumberFormat="1" applyFont="1" applyFill="1"/>
    <xf numFmtId="0" fontId="29" fillId="0" borderId="0" xfId="0" applyFont="1"/>
    <xf numFmtId="8" fontId="0" fillId="0" borderId="0" xfId="0" applyNumberFormat="1"/>
    <xf numFmtId="0" fontId="31" fillId="0" borderId="0" xfId="0" applyFont="1" applyAlignment="1">
      <alignment horizontal="left"/>
    </xf>
    <xf numFmtId="49" fontId="0" fillId="0" borderId="0" xfId="0" applyNumberFormat="1"/>
    <xf numFmtId="0" fontId="0" fillId="0" borderId="50" xfId="0" applyBorder="1"/>
    <xf numFmtId="0" fontId="8" fillId="9" borderId="2" xfId="0" applyFont="1" applyFill="1" applyBorder="1"/>
    <xf numFmtId="172" fontId="8" fillId="9" borderId="3" xfId="0" applyNumberFormat="1" applyFont="1" applyFill="1" applyBorder="1"/>
    <xf numFmtId="0" fontId="8" fillId="9" borderId="36" xfId="0" applyFont="1" applyFill="1" applyBorder="1"/>
    <xf numFmtId="0" fontId="8" fillId="0" borderId="14" xfId="0" applyFont="1" applyBorder="1"/>
    <xf numFmtId="0" fontId="8" fillId="0" borderId="18" xfId="0" applyFont="1" applyBorder="1"/>
    <xf numFmtId="173" fontId="0" fillId="0" borderId="19" xfId="0" applyNumberFormat="1" applyBorder="1"/>
    <xf numFmtId="0" fontId="8" fillId="0" borderId="36" xfId="0" applyFont="1" applyBorder="1"/>
    <xf numFmtId="44" fontId="8" fillId="9" borderId="28" xfId="0" applyNumberFormat="1" applyFont="1" applyFill="1" applyBorder="1"/>
    <xf numFmtId="0" fontId="28" fillId="12" borderId="56" xfId="0" applyFont="1" applyFill="1" applyBorder="1" applyAlignment="1">
      <alignment horizontal="right" vertical="center"/>
    </xf>
    <xf numFmtId="0" fontId="28" fillId="12" borderId="57" xfId="0" applyFont="1" applyFill="1" applyBorder="1" applyAlignment="1">
      <alignment horizontal="right" vertical="center"/>
    </xf>
    <xf numFmtId="1" fontId="9" fillId="0" borderId="0" xfId="0" applyNumberFormat="1" applyFont="1"/>
    <xf numFmtId="2" fontId="9" fillId="0" borderId="0" xfId="0" applyNumberFormat="1" applyFont="1"/>
    <xf numFmtId="3" fontId="25" fillId="0" borderId="0" xfId="0" applyNumberFormat="1" applyFont="1"/>
    <xf numFmtId="9" fontId="8" fillId="0" borderId="0" xfId="0" applyNumberFormat="1" applyFont="1"/>
    <xf numFmtId="0" fontId="6" fillId="0" borderId="0" xfId="23"/>
    <xf numFmtId="0" fontId="35" fillId="0" borderId="0" xfId="0" applyFont="1" applyAlignment="1">
      <alignment vertical="center"/>
    </xf>
    <xf numFmtId="172" fontId="8" fillId="9" borderId="46" xfId="0" applyNumberFormat="1" applyFont="1" applyFill="1" applyBorder="1"/>
    <xf numFmtId="0" fontId="36" fillId="0" borderId="0" xfId="0" applyFont="1"/>
    <xf numFmtId="0" fontId="37" fillId="0" borderId="0" xfId="0" applyFont="1"/>
    <xf numFmtId="0" fontId="38" fillId="0" borderId="0" xfId="0" applyFont="1"/>
    <xf numFmtId="0" fontId="0" fillId="0" borderId="0" xfId="0" applyAlignment="1">
      <alignment horizontal="center" vertical="center" wrapText="1"/>
    </xf>
    <xf numFmtId="0" fontId="0" fillId="0" borderId="75" xfId="0" applyBorder="1"/>
    <xf numFmtId="0" fontId="0" fillId="0" borderId="76" xfId="0" applyBorder="1"/>
    <xf numFmtId="0" fontId="39" fillId="0" borderId="0" xfId="23" applyFont="1" applyAlignment="1">
      <alignment horizontal="left"/>
    </xf>
    <xf numFmtId="0" fontId="40" fillId="0" borderId="0" xfId="23" applyFont="1"/>
    <xf numFmtId="0" fontId="6" fillId="0" borderId="0" xfId="25"/>
    <xf numFmtId="0" fontId="6" fillId="0" borderId="0" xfId="24"/>
    <xf numFmtId="0" fontId="42" fillId="0" borderId="0" xfId="24" applyFont="1"/>
    <xf numFmtId="0" fontId="43" fillId="0" borderId="0" xfId="24" applyFont="1"/>
    <xf numFmtId="0" fontId="41" fillId="0" borderId="0" xfId="24" applyFont="1"/>
    <xf numFmtId="0" fontId="44" fillId="0" borderId="0" xfId="0" applyFont="1"/>
    <xf numFmtId="0" fontId="37" fillId="0" borderId="75" xfId="0" applyFont="1" applyBorder="1"/>
    <xf numFmtId="0" fontId="45" fillId="0" borderId="0" xfId="0" applyFont="1"/>
    <xf numFmtId="10" fontId="45" fillId="0" borderId="0" xfId="0" applyNumberFormat="1" applyFont="1" applyAlignment="1">
      <alignment horizontal="left"/>
    </xf>
    <xf numFmtId="0" fontId="0" fillId="0" borderId="7" xfId="0" applyBorder="1"/>
    <xf numFmtId="0" fontId="0" fillId="0" borderId="8" xfId="0" applyBorder="1"/>
    <xf numFmtId="1" fontId="19" fillId="0" borderId="9" xfId="0" applyNumberFormat="1" applyFont="1" applyBorder="1" applyAlignment="1">
      <alignment horizontal="center"/>
    </xf>
    <xf numFmtId="0" fontId="26" fillId="0" borderId="0" xfId="0" applyFont="1"/>
    <xf numFmtId="0" fontId="46" fillId="0" borderId="0" xfId="26"/>
    <xf numFmtId="0" fontId="46" fillId="0" borderId="0" xfId="26" applyAlignment="1">
      <alignment horizontal="right" vertical="top"/>
    </xf>
    <xf numFmtId="0" fontId="46" fillId="0" borderId="0" xfId="26" applyAlignment="1">
      <alignment horizontal="center"/>
    </xf>
    <xf numFmtId="0" fontId="47" fillId="0" borderId="0" xfId="26" applyFont="1" applyAlignment="1">
      <alignment horizontal="center"/>
    </xf>
    <xf numFmtId="0" fontId="46" fillId="0" borderId="0" xfId="26" applyAlignment="1">
      <alignment horizontal="right"/>
    </xf>
    <xf numFmtId="4" fontId="46" fillId="0" borderId="0" xfId="26" applyNumberFormat="1" applyAlignment="1">
      <alignment horizontal="right"/>
    </xf>
    <xf numFmtId="0" fontId="47" fillId="0" borderId="0" xfId="26" applyFont="1" applyAlignment="1">
      <alignment horizontal="right" vertical="top"/>
    </xf>
    <xf numFmtId="0" fontId="47" fillId="0" borderId="0" xfId="26" applyFont="1"/>
    <xf numFmtId="165" fontId="46" fillId="0" borderId="0" xfId="26" applyNumberFormat="1" applyAlignment="1">
      <alignment horizontal="right"/>
    </xf>
    <xf numFmtId="9" fontId="46" fillId="0" borderId="0" xfId="26" applyNumberFormat="1" applyAlignment="1">
      <alignment horizontal="right"/>
    </xf>
    <xf numFmtId="176" fontId="46" fillId="0" borderId="0" xfId="26" applyNumberFormat="1"/>
    <xf numFmtId="4" fontId="46" fillId="0" borderId="0" xfId="26" applyNumberFormat="1"/>
    <xf numFmtId="3" fontId="46" fillId="0" borderId="0" xfId="26" applyNumberFormat="1"/>
    <xf numFmtId="10" fontId="46" fillId="0" borderId="0" xfId="26" applyNumberFormat="1"/>
    <xf numFmtId="10" fontId="46" fillId="0" borderId="0" xfId="26" applyNumberFormat="1" applyAlignment="1">
      <alignment horizontal="right"/>
    </xf>
    <xf numFmtId="2" fontId="46" fillId="0" borderId="0" xfId="26" applyNumberFormat="1"/>
    <xf numFmtId="7" fontId="46" fillId="0" borderId="0" xfId="26" applyNumberFormat="1"/>
    <xf numFmtId="9" fontId="11" fillId="0" borderId="77" xfId="2" applyFont="1" applyBorder="1"/>
    <xf numFmtId="0" fontId="22" fillId="0" borderId="4" xfId="0" applyFont="1" applyBorder="1"/>
    <xf numFmtId="0" fontId="0" fillId="0" borderId="4" xfId="0" applyBorder="1"/>
    <xf numFmtId="165" fontId="11" fillId="0" borderId="4" xfId="0" applyNumberFormat="1" applyFont="1" applyBorder="1" applyAlignment="1">
      <alignment horizontal="right"/>
    </xf>
    <xf numFmtId="0" fontId="12" fillId="0" borderId="4" xfId="0" applyFont="1" applyBorder="1"/>
    <xf numFmtId="0" fontId="49" fillId="0" borderId="0" xfId="0" applyFont="1"/>
    <xf numFmtId="0" fontId="8" fillId="0" borderId="4" xfId="0" applyFont="1" applyBorder="1"/>
    <xf numFmtId="0" fontId="12" fillId="0" borderId="0" xfId="0" applyFont="1" applyAlignment="1">
      <alignment vertical="top"/>
    </xf>
    <xf numFmtId="0" fontId="23" fillId="0" borderId="0" xfId="0" applyFont="1"/>
    <xf numFmtId="0" fontId="26" fillId="16" borderId="0" xfId="0" applyFont="1" applyFill="1"/>
    <xf numFmtId="0" fontId="26" fillId="16" borderId="8" xfId="0" applyFont="1" applyFill="1" applyBorder="1" applyAlignment="1">
      <alignment wrapText="1"/>
    </xf>
    <xf numFmtId="0" fontId="50" fillId="0" borderId="0" xfId="0" applyFont="1" applyAlignment="1">
      <alignment horizontal="center" vertical="center"/>
    </xf>
    <xf numFmtId="0" fontId="12" fillId="0" borderId="0" xfId="0" applyFont="1" applyAlignment="1">
      <alignment horizontal="right"/>
    </xf>
    <xf numFmtId="0" fontId="36" fillId="0" borderId="0" xfId="0" applyFont="1" applyAlignment="1">
      <alignment horizontal="left" vertical="center" indent="5"/>
    </xf>
    <xf numFmtId="0" fontId="36" fillId="0" borderId="0" xfId="0" applyFont="1" applyAlignment="1">
      <alignment horizontal="left" indent="6"/>
    </xf>
    <xf numFmtId="0" fontId="23" fillId="0" borderId="4" xfId="0" applyFont="1" applyBorder="1" applyAlignment="1">
      <alignment wrapText="1"/>
    </xf>
    <xf numFmtId="0" fontId="52" fillId="0" borderId="4" xfId="0" applyFont="1" applyBorder="1"/>
    <xf numFmtId="0" fontId="22" fillId="0" borderId="5" xfId="0" applyFont="1" applyBorder="1"/>
    <xf numFmtId="0" fontId="8" fillId="0" borderId="20" xfId="0" applyFont="1" applyBorder="1"/>
    <xf numFmtId="10" fontId="0" fillId="0" borderId="7" xfId="0" applyNumberFormat="1" applyBorder="1"/>
    <xf numFmtId="10" fontId="53" fillId="0" borderId="83" xfId="0" applyNumberFormat="1" applyFont="1" applyBorder="1"/>
    <xf numFmtId="44" fontId="0" fillId="9" borderId="0" xfId="5" applyFont="1" applyFill="1"/>
    <xf numFmtId="0" fontId="8" fillId="0" borderId="4" xfId="0" applyFont="1" applyBorder="1" applyAlignment="1">
      <alignment horizontal="right"/>
    </xf>
    <xf numFmtId="0" fontId="12" fillId="0" borderId="0" xfId="0" applyFont="1" applyAlignment="1">
      <alignment horizontal="left" indent="1"/>
    </xf>
    <xf numFmtId="0" fontId="26" fillId="10" borderId="5" xfId="0" applyFont="1" applyFill="1" applyBorder="1" applyAlignment="1">
      <alignment horizontal="center" vertical="center" wrapText="1"/>
    </xf>
    <xf numFmtId="0" fontId="26" fillId="10" borderId="5" xfId="0" applyFont="1" applyFill="1" applyBorder="1" applyAlignment="1">
      <alignment vertical="center" wrapText="1"/>
    </xf>
    <xf numFmtId="49" fontId="26" fillId="10" borderId="5" xfId="0" applyNumberFormat="1" applyFont="1" applyFill="1" applyBorder="1" applyAlignment="1">
      <alignment horizontal="center"/>
    </xf>
    <xf numFmtId="0" fontId="54" fillId="10" borderId="0" xfId="0" applyFont="1" applyFill="1"/>
    <xf numFmtId="0" fontId="55" fillId="10" borderId="0" xfId="0" applyFont="1" applyFill="1"/>
    <xf numFmtId="0" fontId="8" fillId="0" borderId="2" xfId="0" applyFont="1" applyBorder="1"/>
    <xf numFmtId="0" fontId="8" fillId="0" borderId="39" xfId="0" applyFont="1" applyBorder="1"/>
    <xf numFmtId="0" fontId="8" fillId="0" borderId="42" xfId="0" applyFont="1" applyBorder="1"/>
    <xf numFmtId="0" fontId="14" fillId="0" borderId="0" xfId="0" applyFont="1"/>
    <xf numFmtId="0" fontId="54" fillId="10" borderId="55" xfId="0" applyFont="1" applyFill="1" applyBorder="1" applyAlignment="1">
      <alignment horizontal="center" vertical="center"/>
    </xf>
    <xf numFmtId="0" fontId="54" fillId="10" borderId="51" xfId="0" applyFont="1" applyFill="1" applyBorder="1" applyAlignment="1">
      <alignment horizontal="center" vertical="center"/>
    </xf>
    <xf numFmtId="0" fontId="54" fillId="10" borderId="72" xfId="0" applyFont="1" applyFill="1" applyBorder="1" applyAlignment="1">
      <alignment horizontal="center" vertical="center" wrapText="1"/>
    </xf>
    <xf numFmtId="0" fontId="54" fillId="10" borderId="84" xfId="0" applyFont="1" applyFill="1" applyBorder="1" applyAlignment="1">
      <alignment horizontal="center" vertical="center" wrapText="1"/>
    </xf>
    <xf numFmtId="0" fontId="54" fillId="10" borderId="15" xfId="0" applyFont="1" applyFill="1" applyBorder="1" applyAlignment="1">
      <alignment horizontal="center" vertical="center" wrapText="1"/>
    </xf>
    <xf numFmtId="0" fontId="54" fillId="10" borderId="9" xfId="0" applyFont="1" applyFill="1" applyBorder="1" applyAlignment="1">
      <alignment horizontal="center" vertical="center" wrapText="1"/>
    </xf>
    <xf numFmtId="0" fontId="19" fillId="0" borderId="0" xfId="0" applyFont="1"/>
    <xf numFmtId="0" fontId="57" fillId="0" borderId="0" xfId="0" applyFont="1"/>
    <xf numFmtId="0" fontId="58" fillId="0" borderId="4" xfId="0" applyFont="1" applyBorder="1"/>
    <xf numFmtId="0" fontId="57" fillId="0" borderId="0" xfId="0" applyFont="1" applyAlignment="1">
      <alignment vertical="top"/>
    </xf>
    <xf numFmtId="165" fontId="11" fillId="14" borderId="0" xfId="2" applyNumberFormat="1" applyFont="1" applyFill="1" applyBorder="1"/>
    <xf numFmtId="167" fontId="11" fillId="0" borderId="0" xfId="2" applyNumberFormat="1" applyFont="1" applyBorder="1"/>
    <xf numFmtId="9" fontId="11" fillId="14" borderId="0" xfId="2" applyFont="1" applyFill="1" applyBorder="1"/>
    <xf numFmtId="165" fontId="11" fillId="14" borderId="0" xfId="0" applyNumberFormat="1" applyFont="1" applyFill="1"/>
    <xf numFmtId="0" fontId="11" fillId="14" borderId="0" xfId="0" applyFont="1" applyFill="1"/>
    <xf numFmtId="165" fontId="11" fillId="0" borderId="0" xfId="2" applyNumberFormat="1" applyFont="1" applyBorder="1"/>
    <xf numFmtId="165" fontId="11" fillId="0" borderId="0" xfId="2" applyNumberFormat="1" applyFont="1" applyBorder="1" applyAlignment="1">
      <alignment horizontal="right"/>
    </xf>
    <xf numFmtId="165" fontId="11" fillId="0" borderId="0" xfId="0" applyNumberFormat="1" applyFont="1" applyAlignment="1">
      <alignment horizontal="right"/>
    </xf>
    <xf numFmtId="165" fontId="11" fillId="14" borderId="85" xfId="0" applyNumberFormat="1" applyFont="1" applyFill="1" applyBorder="1" applyAlignment="1">
      <alignment horizontal="right"/>
    </xf>
    <xf numFmtId="0" fontId="15" fillId="0" borderId="8" xfId="0" applyFont="1" applyBorder="1"/>
    <xf numFmtId="0" fontId="15" fillId="0" borderId="8" xfId="0" applyFont="1" applyBorder="1" applyAlignment="1">
      <alignment horizontal="left"/>
    </xf>
    <xf numFmtId="0" fontId="0" fillId="9" borderId="8" xfId="0" applyFill="1" applyBorder="1"/>
    <xf numFmtId="165" fontId="11" fillId="9" borderId="0" xfId="2" applyNumberFormat="1" applyFont="1" applyFill="1" applyBorder="1"/>
    <xf numFmtId="9" fontId="11" fillId="9" borderId="0" xfId="2" applyFont="1" applyFill="1" applyBorder="1"/>
    <xf numFmtId="0" fontId="11" fillId="9" borderId="0" xfId="0" applyFont="1" applyFill="1"/>
    <xf numFmtId="0" fontId="11" fillId="9" borderId="0" xfId="0" applyFont="1" applyFill="1" applyAlignment="1">
      <alignment horizontal="left"/>
    </xf>
    <xf numFmtId="165" fontId="11" fillId="9" borderId="0" xfId="2" applyNumberFormat="1" applyFont="1" applyFill="1" applyBorder="1" applyAlignment="1">
      <alignment horizontal="right"/>
    </xf>
    <xf numFmtId="0" fontId="0" fillId="9" borderId="0" xfId="0" applyFill="1"/>
    <xf numFmtId="0" fontId="54" fillId="10" borderId="5" xfId="0" applyFont="1" applyFill="1" applyBorder="1" applyAlignment="1">
      <alignment horizontal="center"/>
    </xf>
    <xf numFmtId="0" fontId="8" fillId="0" borderId="87" xfId="0" applyFont="1" applyBorder="1" applyAlignment="1">
      <alignment horizontal="right"/>
    </xf>
    <xf numFmtId="1" fontId="19" fillId="0" borderId="0" xfId="0" applyNumberFormat="1" applyFont="1" applyAlignment="1">
      <alignment horizontal="center" vertical="center"/>
    </xf>
    <xf numFmtId="0" fontId="0" fillId="0" borderId="88" xfId="0" applyBorder="1"/>
    <xf numFmtId="0" fontId="34" fillId="0" borderId="4" xfId="0" applyFont="1" applyBorder="1" applyAlignment="1">
      <alignment horizontal="center"/>
    </xf>
    <xf numFmtId="0" fontId="59" fillId="10" borderId="33" xfId="0" applyFont="1" applyFill="1" applyBorder="1"/>
    <xf numFmtId="0" fontId="59" fillId="10" borderId="90" xfId="0" applyFont="1" applyFill="1" applyBorder="1"/>
    <xf numFmtId="0" fontId="56" fillId="10" borderId="34" xfId="0" applyFont="1" applyFill="1" applyBorder="1"/>
    <xf numFmtId="0" fontId="48" fillId="0" borderId="0" xfId="0" applyFont="1"/>
    <xf numFmtId="0" fontId="24" fillId="9" borderId="11" xfId="0" applyFont="1" applyFill="1" applyBorder="1"/>
    <xf numFmtId="0" fontId="24" fillId="9" borderId="10" xfId="0" applyFont="1" applyFill="1" applyBorder="1"/>
    <xf numFmtId="0" fontId="8" fillId="9" borderId="10" xfId="0" applyFont="1" applyFill="1" applyBorder="1" applyAlignment="1">
      <alignment horizontal="center" vertical="center"/>
    </xf>
    <xf numFmtId="0" fontId="8" fillId="9" borderId="12" xfId="0" applyFont="1" applyFill="1" applyBorder="1" applyAlignment="1">
      <alignment horizontal="center" vertical="center"/>
    </xf>
    <xf numFmtId="0" fontId="14" fillId="0" borderId="0" xfId="23" applyFont="1"/>
    <xf numFmtId="0" fontId="62" fillId="15" borderId="81" xfId="0" applyFont="1" applyFill="1" applyBorder="1" applyAlignment="1">
      <alignment vertical="center" wrapText="1"/>
    </xf>
    <xf numFmtId="0" fontId="62" fillId="15" borderId="47" xfId="0" applyFont="1" applyFill="1" applyBorder="1" applyAlignment="1">
      <alignment vertical="center" wrapText="1"/>
    </xf>
    <xf numFmtId="0" fontId="62" fillId="15" borderId="47" xfId="0" applyFont="1" applyFill="1" applyBorder="1" applyAlignment="1">
      <alignment horizontal="center" vertical="center" wrapText="1"/>
    </xf>
    <xf numFmtId="0" fontId="61" fillId="0" borderId="82" xfId="0" applyFont="1" applyBorder="1" applyAlignment="1">
      <alignment horizontal="left" vertical="center" wrapText="1"/>
    </xf>
    <xf numFmtId="0" fontId="36" fillId="0" borderId="0" xfId="0" applyFont="1" applyAlignment="1">
      <alignment horizontal="left" vertical="center"/>
    </xf>
    <xf numFmtId="0" fontId="37" fillId="0" borderId="0" xfId="0" applyFont="1" applyAlignment="1">
      <alignment horizontal="left"/>
    </xf>
    <xf numFmtId="0" fontId="8" fillId="0" borderId="0" xfId="0" applyFont="1" applyAlignment="1">
      <alignment vertical="center"/>
    </xf>
    <xf numFmtId="0" fontId="0" fillId="0" borderId="0" xfId="0" applyAlignment="1">
      <alignment vertical="center"/>
    </xf>
    <xf numFmtId="0" fontId="26" fillId="10" borderId="86" xfId="0" applyFont="1" applyFill="1" applyBorder="1" applyAlignment="1">
      <alignment horizontal="center"/>
    </xf>
    <xf numFmtId="0" fontId="26" fillId="10" borderId="1" xfId="0" applyFont="1" applyFill="1" applyBorder="1" applyAlignment="1">
      <alignment horizontal="center"/>
    </xf>
    <xf numFmtId="0" fontId="0" fillId="0" borderId="92" xfId="0" applyBorder="1"/>
    <xf numFmtId="0" fontId="0" fillId="0" borderId="93" xfId="0" applyBorder="1"/>
    <xf numFmtId="0" fontId="0" fillId="0" borderId="11" xfId="0" applyBorder="1"/>
    <xf numFmtId="173" fontId="0" fillId="0" borderId="28" xfId="0" applyNumberFormat="1" applyBorder="1"/>
    <xf numFmtId="165" fontId="19" fillId="0" borderId="19" xfId="0" applyNumberFormat="1" applyFont="1" applyBorder="1" applyAlignment="1">
      <alignment horizontal="center"/>
    </xf>
    <xf numFmtId="165" fontId="19" fillId="0" borderId="28" xfId="0" applyNumberFormat="1" applyFont="1" applyBorder="1" applyAlignment="1">
      <alignment horizontal="center"/>
    </xf>
    <xf numFmtId="0" fontId="0" fillId="0" borderId="94" xfId="0" applyBorder="1"/>
    <xf numFmtId="165" fontId="19" fillId="0" borderId="30" xfId="0" applyNumberFormat="1" applyFont="1" applyBorder="1" applyAlignment="1">
      <alignment horizontal="center"/>
    </xf>
    <xf numFmtId="0" fontId="26" fillId="10" borderId="24" xfId="0" applyFont="1" applyFill="1" applyBorder="1" applyAlignment="1">
      <alignment horizontal="center"/>
    </xf>
    <xf numFmtId="0" fontId="0" fillId="14" borderId="19" xfId="0" applyFill="1" applyBorder="1"/>
    <xf numFmtId="0" fontId="0" fillId="0" borderId="29" xfId="0" applyBorder="1"/>
    <xf numFmtId="0" fontId="0" fillId="0" borderId="30" xfId="0" applyBorder="1"/>
    <xf numFmtId="0" fontId="0" fillId="0" borderId="21" xfId="0" applyBorder="1"/>
    <xf numFmtId="0" fontId="0" fillId="0" borderId="37" xfId="0" applyBorder="1"/>
    <xf numFmtId="3" fontId="8" fillId="0" borderId="19" xfId="0" applyNumberFormat="1" applyFont="1" applyBorder="1"/>
    <xf numFmtId="0" fontId="8" fillId="0" borderId="95" xfId="0" applyFont="1" applyBorder="1"/>
    <xf numFmtId="174" fontId="8" fillId="0" borderId="96" xfId="0" applyNumberFormat="1" applyFont="1" applyBorder="1"/>
    <xf numFmtId="0" fontId="0" fillId="14" borderId="37" xfId="0" applyFill="1" applyBorder="1"/>
    <xf numFmtId="0" fontId="15" fillId="0" borderId="2" xfId="0" applyFont="1" applyBorder="1"/>
    <xf numFmtId="0" fontId="60" fillId="10" borderId="86" xfId="0" applyFont="1" applyFill="1" applyBorder="1"/>
    <xf numFmtId="0" fontId="26" fillId="10" borderId="32" xfId="0" applyFont="1" applyFill="1" applyBorder="1"/>
    <xf numFmtId="0" fontId="26" fillId="10" borderId="38" xfId="0" applyFont="1" applyFill="1" applyBorder="1"/>
    <xf numFmtId="0" fontId="0" fillId="9" borderId="97" xfId="0" applyFill="1" applyBorder="1"/>
    <xf numFmtId="0" fontId="0" fillId="0" borderId="97" xfId="0" applyBorder="1"/>
    <xf numFmtId="0" fontId="0" fillId="0" borderId="98" xfId="0" applyBorder="1"/>
    <xf numFmtId="0" fontId="0" fillId="0" borderId="96" xfId="0" applyBorder="1"/>
    <xf numFmtId="0" fontId="26" fillId="10" borderId="2" xfId="0" applyFont="1" applyFill="1" applyBorder="1"/>
    <xf numFmtId="0" fontId="56" fillId="10" borderId="0" xfId="0" applyFont="1" applyFill="1"/>
    <xf numFmtId="0" fontId="56" fillId="10" borderId="3" xfId="0" applyFont="1" applyFill="1" applyBorder="1"/>
    <xf numFmtId="0" fontId="26" fillId="10" borderId="86" xfId="0" applyFont="1" applyFill="1" applyBorder="1"/>
    <xf numFmtId="0" fontId="56" fillId="10" borderId="87" xfId="0" applyFont="1" applyFill="1" applyBorder="1"/>
    <xf numFmtId="0" fontId="56" fillId="10" borderId="1" xfId="0" applyFont="1" applyFill="1" applyBorder="1"/>
    <xf numFmtId="0" fontId="15" fillId="9" borderId="2" xfId="0" applyFont="1" applyFill="1" applyBorder="1"/>
    <xf numFmtId="0" fontId="0" fillId="9" borderId="3" xfId="0" applyFill="1" applyBorder="1"/>
    <xf numFmtId="0" fontId="8" fillId="9" borderId="88" xfId="0" applyFont="1" applyFill="1" applyBorder="1"/>
    <xf numFmtId="0" fontId="0" fillId="9" borderId="4" xfId="0" applyFill="1" applyBorder="1"/>
    <xf numFmtId="0" fontId="0" fillId="9" borderId="89" xfId="0" applyFill="1" applyBorder="1"/>
    <xf numFmtId="0" fontId="12" fillId="0" borderId="0" xfId="0" applyFont="1" applyAlignment="1">
      <alignment vertical="center"/>
    </xf>
    <xf numFmtId="0" fontId="8" fillId="0" borderId="0" xfId="0" applyFont="1" applyAlignment="1">
      <alignment horizontal="left" vertical="top" wrapText="1"/>
    </xf>
    <xf numFmtId="0" fontId="23" fillId="9" borderId="0" xfId="0" applyFont="1" applyFill="1"/>
    <xf numFmtId="1" fontId="33" fillId="9" borderId="0" xfId="0" applyNumberFormat="1" applyFont="1" applyFill="1"/>
    <xf numFmtId="0" fontId="0" fillId="10" borderId="0" xfId="0" applyFill="1"/>
    <xf numFmtId="0" fontId="63" fillId="10" borderId="0" xfId="0" applyFont="1" applyFill="1"/>
    <xf numFmtId="0" fontId="64" fillId="10" borderId="0" xfId="0" applyFont="1" applyFill="1"/>
    <xf numFmtId="1" fontId="23" fillId="0" borderId="0" xfId="0" applyNumberFormat="1" applyFont="1"/>
    <xf numFmtId="1" fontId="23" fillId="9" borderId="0" xfId="0" applyNumberFormat="1" applyFont="1" applyFill="1"/>
    <xf numFmtId="0" fontId="23" fillId="17" borderId="0" xfId="0" applyFont="1" applyFill="1"/>
    <xf numFmtId="1" fontId="23" fillId="17" borderId="0" xfId="0" applyNumberFormat="1" applyFont="1" applyFill="1"/>
    <xf numFmtId="0" fontId="23" fillId="9" borderId="4" xfId="0" applyFont="1" applyFill="1" applyBorder="1"/>
    <xf numFmtId="10" fontId="8" fillId="0" borderId="0" xfId="0" applyNumberFormat="1" applyFont="1"/>
    <xf numFmtId="8" fontId="8" fillId="0" borderId="0" xfId="0" applyNumberFormat="1" applyFont="1"/>
    <xf numFmtId="8" fontId="8" fillId="0" borderId="0" xfId="5" applyNumberFormat="1" applyFont="1"/>
    <xf numFmtId="175" fontId="8" fillId="0" borderId="0" xfId="0" applyNumberFormat="1" applyFont="1"/>
    <xf numFmtId="0" fontId="58" fillId="0" borderId="0" xfId="0" applyFont="1"/>
    <xf numFmtId="1" fontId="33" fillId="0" borderId="0" xfId="0" applyNumberFormat="1" applyFont="1"/>
    <xf numFmtId="0" fontId="18" fillId="0" borderId="4" xfId="0" applyFont="1" applyBorder="1"/>
    <xf numFmtId="0" fontId="0" fillId="0" borderId="34" xfId="0" applyBorder="1"/>
    <xf numFmtId="0" fontId="0" fillId="0" borderId="85" xfId="0" applyBorder="1"/>
    <xf numFmtId="0" fontId="19" fillId="9" borderId="0" xfId="0" applyFont="1" applyFill="1"/>
    <xf numFmtId="0" fontId="19" fillId="17" borderId="0" xfId="0" applyFont="1" applyFill="1"/>
    <xf numFmtId="0" fontId="31" fillId="0" borderId="0" xfId="0" applyFont="1" applyAlignment="1">
      <alignment horizontal="right"/>
    </xf>
    <xf numFmtId="0" fontId="67" fillId="9" borderId="0" xfId="0" applyFont="1" applyFill="1"/>
    <xf numFmtId="0" fontId="68" fillId="9" borderId="0" xfId="0" applyFont="1" applyFill="1"/>
    <xf numFmtId="0" fontId="50" fillId="18" borderId="5" xfId="0" applyFont="1" applyFill="1" applyBorder="1" applyAlignment="1">
      <alignment horizontal="center" vertical="center"/>
    </xf>
    <xf numFmtId="0" fontId="0" fillId="18" borderId="5" xfId="0" applyFill="1" applyBorder="1"/>
    <xf numFmtId="169" fontId="0" fillId="0" borderId="4" xfId="0" applyNumberFormat="1" applyBorder="1"/>
    <xf numFmtId="0" fontId="26" fillId="20" borderId="14" xfId="0" applyFont="1" applyFill="1" applyBorder="1"/>
    <xf numFmtId="0" fontId="26" fillId="20" borderId="15" xfId="0" applyFont="1" applyFill="1" applyBorder="1" applyAlignment="1">
      <alignment wrapText="1"/>
    </xf>
    <xf numFmtId="0" fontId="26" fillId="20" borderId="16" xfId="0" applyFont="1" applyFill="1" applyBorder="1" applyAlignment="1">
      <alignment wrapText="1"/>
    </xf>
    <xf numFmtId="0" fontId="26" fillId="20" borderId="17" xfId="0" applyFont="1" applyFill="1" applyBorder="1" applyAlignment="1">
      <alignment wrapText="1"/>
    </xf>
    <xf numFmtId="164" fontId="19" fillId="21" borderId="18" xfId="1" applyNumberFormat="1" applyFont="1" applyFill="1" applyBorder="1"/>
    <xf numFmtId="43" fontId="19" fillId="22" borderId="5" xfId="1" applyFont="1" applyFill="1" applyBorder="1"/>
    <xf numFmtId="44" fontId="0" fillId="22" borderId="5" xfId="0" applyNumberFormat="1" applyFill="1" applyBorder="1"/>
    <xf numFmtId="44" fontId="0" fillId="22" borderId="20" xfId="0" applyNumberFormat="1" applyFill="1" applyBorder="1"/>
    <xf numFmtId="44" fontId="0" fillId="22" borderId="19" xfId="0" applyNumberFormat="1" applyFill="1" applyBorder="1"/>
    <xf numFmtId="0" fontId="26" fillId="20" borderId="0" xfId="0" applyFont="1" applyFill="1" applyAlignment="1">
      <alignment wrapText="1"/>
    </xf>
    <xf numFmtId="43" fontId="26" fillId="20" borderId="0" xfId="1" applyFont="1" applyFill="1" applyBorder="1"/>
    <xf numFmtId="44" fontId="26" fillId="20" borderId="0" xfId="0" applyNumberFormat="1" applyFont="1" applyFill="1"/>
    <xf numFmtId="0" fontId="56" fillId="20" borderId="0" xfId="0" applyFont="1" applyFill="1"/>
    <xf numFmtId="0" fontId="27" fillId="0" borderId="0" xfId="0" applyFont="1"/>
    <xf numFmtId="0" fontId="26" fillId="20" borderId="0" xfId="0" applyFont="1" applyFill="1"/>
    <xf numFmtId="43" fontId="26" fillId="20" borderId="0" xfId="0" applyNumberFormat="1" applyFont="1" applyFill="1"/>
    <xf numFmtId="9" fontId="26" fillId="20" borderId="0" xfId="0" applyNumberFormat="1" applyFont="1" applyFill="1"/>
    <xf numFmtId="0" fontId="0" fillId="18" borderId="0" xfId="0" applyFill="1"/>
    <xf numFmtId="0" fontId="12" fillId="0" borderId="0" xfId="0" applyFont="1" applyAlignment="1">
      <alignment horizontal="left"/>
    </xf>
    <xf numFmtId="9" fontId="0" fillId="0" borderId="5" xfId="0" applyNumberFormat="1" applyBorder="1"/>
    <xf numFmtId="0" fontId="26" fillId="10" borderId="5" xfId="0" applyFont="1" applyFill="1" applyBorder="1" applyAlignment="1">
      <alignment horizontal="center"/>
    </xf>
    <xf numFmtId="0" fontId="0" fillId="9" borderId="5" xfId="0" applyFill="1" applyBorder="1"/>
    <xf numFmtId="0" fontId="0" fillId="9" borderId="5" xfId="0" applyFill="1" applyBorder="1" applyAlignment="1">
      <alignment horizontal="right"/>
    </xf>
    <xf numFmtId="0" fontId="36" fillId="0" borderId="0" xfId="0" applyFont="1" applyAlignment="1">
      <alignment vertical="center"/>
    </xf>
    <xf numFmtId="0" fontId="0" fillId="12" borderId="0" xfId="0" applyFill="1"/>
    <xf numFmtId="0" fontId="28" fillId="11" borderId="100" xfId="0" applyFont="1" applyFill="1" applyBorder="1" applyAlignment="1">
      <alignment vertical="center"/>
    </xf>
    <xf numFmtId="0" fontId="28" fillId="11" borderId="101" xfId="0" applyFont="1" applyFill="1" applyBorder="1" applyAlignment="1">
      <alignment vertical="center"/>
    </xf>
    <xf numFmtId="0" fontId="28" fillId="11" borderId="101" xfId="0" applyFont="1" applyFill="1" applyBorder="1" applyAlignment="1">
      <alignment horizontal="right" vertical="center"/>
    </xf>
    <xf numFmtId="0" fontId="28" fillId="12" borderId="101" xfId="0" applyFont="1" applyFill="1" applyBorder="1" applyAlignment="1">
      <alignment horizontal="right" vertical="center"/>
    </xf>
    <xf numFmtId="0" fontId="28" fillId="12" borderId="102" xfId="0" applyFont="1" applyFill="1" applyBorder="1" applyAlignment="1">
      <alignment horizontal="right" vertical="center"/>
    </xf>
    <xf numFmtId="0" fontId="0" fillId="12" borderId="99" xfId="0" applyFill="1" applyBorder="1"/>
    <xf numFmtId="0" fontId="0" fillId="12" borderId="103" xfId="0" applyFill="1" applyBorder="1"/>
    <xf numFmtId="0" fontId="28" fillId="11" borderId="104" xfId="0" applyFont="1" applyFill="1" applyBorder="1" applyAlignment="1">
      <alignment vertical="center"/>
    </xf>
    <xf numFmtId="0" fontId="28" fillId="12" borderId="0" xfId="0" applyFont="1" applyFill="1" applyAlignment="1">
      <alignment horizontal="right" vertical="center"/>
    </xf>
    <xf numFmtId="0" fontId="28" fillId="12" borderId="75" xfId="0" applyFont="1" applyFill="1" applyBorder="1" applyAlignment="1">
      <alignment horizontal="right" vertical="center"/>
    </xf>
    <xf numFmtId="0" fontId="0" fillId="12" borderId="75" xfId="0" applyFill="1" applyBorder="1"/>
    <xf numFmtId="0" fontId="28" fillId="11" borderId="105" xfId="0" applyFont="1" applyFill="1" applyBorder="1" applyAlignment="1">
      <alignment vertical="center"/>
    </xf>
    <xf numFmtId="0" fontId="28" fillId="11" borderId="106" xfId="0" applyFont="1" applyFill="1" applyBorder="1" applyAlignment="1">
      <alignment vertical="center"/>
    </xf>
    <xf numFmtId="0" fontId="28" fillId="11" borderId="106" xfId="0" applyFont="1" applyFill="1" applyBorder="1" applyAlignment="1">
      <alignment horizontal="right" vertical="center"/>
    </xf>
    <xf numFmtId="0" fontId="28" fillId="12" borderId="106" xfId="0" applyFont="1" applyFill="1" applyBorder="1" applyAlignment="1">
      <alignment horizontal="right" vertical="center"/>
    </xf>
    <xf numFmtId="0" fontId="28" fillId="12" borderId="107" xfId="0" applyFont="1" applyFill="1" applyBorder="1" applyAlignment="1">
      <alignment horizontal="right" vertical="center"/>
    </xf>
    <xf numFmtId="0" fontId="0" fillId="12" borderId="85" xfId="0" applyFill="1" applyBorder="1"/>
    <xf numFmtId="0" fontId="0" fillId="12" borderId="76" xfId="0" applyFill="1" applyBorder="1"/>
    <xf numFmtId="0" fontId="70" fillId="10" borderId="20" xfId="0" applyFont="1" applyFill="1" applyBorder="1" applyAlignment="1">
      <alignment horizontal="center" vertical="center" wrapText="1"/>
    </xf>
    <xf numFmtId="0" fontId="70" fillId="10" borderId="49" xfId="0" applyFont="1" applyFill="1" applyBorder="1" applyAlignment="1">
      <alignment horizontal="center" vertical="center" wrapText="1"/>
    </xf>
    <xf numFmtId="0" fontId="70" fillId="10" borderId="49" xfId="0" applyFont="1" applyFill="1" applyBorder="1" applyAlignment="1">
      <alignment horizontal="right" vertical="center" wrapText="1"/>
    </xf>
    <xf numFmtId="0" fontId="70" fillId="10" borderId="80" xfId="0" applyFont="1" applyFill="1" applyBorder="1" applyAlignment="1">
      <alignment horizontal="right" vertical="center" wrapText="1"/>
    </xf>
    <xf numFmtId="0" fontId="28" fillId="0" borderId="0" xfId="0" applyFont="1" applyAlignment="1">
      <alignment vertical="center"/>
    </xf>
    <xf numFmtId="0" fontId="0" fillId="0" borderId="9" xfId="0" applyBorder="1"/>
    <xf numFmtId="0" fontId="28" fillId="11" borderId="8" xfId="0" applyFont="1" applyFill="1" applyBorder="1" applyAlignment="1">
      <alignment horizontal="center" vertical="center"/>
    </xf>
    <xf numFmtId="0" fontId="0" fillId="0" borderId="99" xfId="0" applyBorder="1"/>
    <xf numFmtId="0" fontId="0" fillId="0" borderId="103" xfId="0" applyBorder="1"/>
    <xf numFmtId="0" fontId="0" fillId="0" borderId="77" xfId="0" applyBorder="1"/>
    <xf numFmtId="0" fontId="0" fillId="13" borderId="0" xfId="0" applyFill="1"/>
    <xf numFmtId="0" fontId="0" fillId="0" borderId="108" xfId="0" applyBorder="1"/>
    <xf numFmtId="0" fontId="21" fillId="0" borderId="85" xfId="7" applyFill="1" applyBorder="1"/>
    <xf numFmtId="0" fontId="72" fillId="11" borderId="0" xfId="0" applyFont="1" applyFill="1" applyAlignment="1">
      <alignment vertical="center"/>
    </xf>
    <xf numFmtId="0" fontId="72" fillId="0" borderId="0" xfId="0" applyFont="1"/>
    <xf numFmtId="0" fontId="20" fillId="0" borderId="0" xfId="0" applyFont="1" applyAlignment="1">
      <alignment horizontal="right"/>
    </xf>
    <xf numFmtId="0" fontId="73" fillId="10" borderId="20" xfId="0" applyFont="1" applyFill="1" applyBorder="1" applyAlignment="1">
      <alignment horizontal="center" vertical="center"/>
    </xf>
    <xf numFmtId="0" fontId="73" fillId="10" borderId="49" xfId="0" applyFont="1" applyFill="1" applyBorder="1" applyAlignment="1">
      <alignment horizontal="center" vertical="center"/>
    </xf>
    <xf numFmtId="0" fontId="73" fillId="10" borderId="80" xfId="0" applyFont="1" applyFill="1" applyBorder="1" applyAlignment="1">
      <alignment horizontal="center" vertical="center"/>
    </xf>
    <xf numFmtId="0" fontId="56" fillId="10" borderId="99" xfId="0" applyFont="1" applyFill="1" applyBorder="1"/>
    <xf numFmtId="0" fontId="56" fillId="10" borderId="103" xfId="0" applyFont="1" applyFill="1" applyBorder="1"/>
    <xf numFmtId="0" fontId="23" fillId="0" borderId="108" xfId="0" applyFont="1" applyBorder="1"/>
    <xf numFmtId="0" fontId="23" fillId="0" borderId="85" xfId="0" applyFont="1" applyBorder="1"/>
    <xf numFmtId="0" fontId="23" fillId="0" borderId="76" xfId="0" applyFont="1" applyBorder="1"/>
    <xf numFmtId="0" fontId="1" fillId="0" borderId="0" xfId="0" applyFont="1"/>
    <xf numFmtId="0" fontId="68" fillId="0" borderId="0" xfId="23" applyFont="1"/>
    <xf numFmtId="0" fontId="71" fillId="0" borderId="0" xfId="23" applyFont="1" applyAlignment="1">
      <alignment wrapText="1"/>
    </xf>
    <xf numFmtId="0" fontId="71" fillId="0" borderId="0" xfId="23" applyFont="1"/>
    <xf numFmtId="0" fontId="37" fillId="0" borderId="5" xfId="0" applyFont="1" applyBorder="1" applyAlignment="1">
      <alignment vertical="center" wrapText="1"/>
    </xf>
    <xf numFmtId="0" fontId="0" fillId="0" borderId="5" xfId="0" applyBorder="1" applyAlignment="1">
      <alignment vertical="center" wrapText="1"/>
    </xf>
    <xf numFmtId="0" fontId="37" fillId="0" borderId="5" xfId="0" applyFont="1" applyBorder="1" applyAlignment="1">
      <alignment vertical="center"/>
    </xf>
    <xf numFmtId="0" fontId="0" fillId="0" borderId="5" xfId="0" applyBorder="1" applyAlignment="1">
      <alignment wrapText="1"/>
    </xf>
    <xf numFmtId="0" fontId="75" fillId="0" borderId="0" xfId="13" applyFont="1" applyAlignment="1">
      <alignment vertical="center"/>
    </xf>
    <xf numFmtId="0" fontId="71" fillId="0" borderId="0" xfId="13" applyFont="1" applyAlignment="1">
      <alignment vertical="center" wrapText="1"/>
    </xf>
    <xf numFmtId="0" fontId="14" fillId="0" borderId="60" xfId="13" applyFont="1" applyBorder="1" applyAlignment="1">
      <alignment horizontal="left" vertical="center" wrapText="1"/>
    </xf>
    <xf numFmtId="0" fontId="74" fillId="0" borderId="62" xfId="13" applyFont="1" applyBorder="1" applyAlignment="1">
      <alignment horizontal="left" vertical="center" wrapText="1"/>
    </xf>
    <xf numFmtId="0" fontId="14" fillId="0" borderId="63" xfId="13" applyFont="1" applyBorder="1" applyAlignment="1">
      <alignment horizontal="left" vertical="center" wrapText="1"/>
    </xf>
    <xf numFmtId="0" fontId="74" fillId="0" borderId="64" xfId="13" applyFont="1" applyBorder="1" applyAlignment="1">
      <alignment horizontal="left" vertical="center" wrapText="1"/>
    </xf>
    <xf numFmtId="0" fontId="14" fillId="0" borderId="65" xfId="13" applyFont="1" applyBorder="1" applyAlignment="1">
      <alignment horizontal="left" vertical="center" wrapText="1"/>
    </xf>
    <xf numFmtId="0" fontId="74" fillId="0" borderId="66" xfId="13" applyFont="1" applyBorder="1" applyAlignment="1">
      <alignment horizontal="left" vertical="center" wrapText="1"/>
    </xf>
    <xf numFmtId="0" fontId="14" fillId="0" borderId="67" xfId="13" applyFont="1" applyBorder="1" applyAlignment="1">
      <alignment horizontal="left" vertical="center" wrapText="1"/>
    </xf>
    <xf numFmtId="0" fontId="74" fillId="0" borderId="68" xfId="13" applyFont="1" applyBorder="1" applyAlignment="1">
      <alignment horizontal="left" vertical="center" wrapText="1"/>
    </xf>
    <xf numFmtId="0" fontId="14" fillId="0" borderId="65" xfId="13" applyFont="1" applyBorder="1" applyAlignment="1">
      <alignment vertical="center" wrapText="1"/>
    </xf>
    <xf numFmtId="0" fontId="74" fillId="0" borderId="69" xfId="13" applyFont="1" applyBorder="1" applyAlignment="1">
      <alignment horizontal="left" vertical="center" wrapText="1"/>
    </xf>
    <xf numFmtId="0" fontId="14" fillId="0" borderId="70" xfId="13" applyFont="1" applyBorder="1" applyAlignment="1">
      <alignment horizontal="left" vertical="center" wrapText="1"/>
    </xf>
    <xf numFmtId="0" fontId="74" fillId="0" borderId="71" xfId="13" applyFont="1" applyBorder="1" applyAlignment="1">
      <alignment horizontal="left" vertical="center" wrapText="1"/>
    </xf>
    <xf numFmtId="0" fontId="14" fillId="0" borderId="74" xfId="0" applyFont="1" applyBorder="1" applyAlignment="1">
      <alignment horizontal="left" vertical="center" wrapText="1"/>
    </xf>
    <xf numFmtId="10" fontId="74" fillId="0" borderId="73" xfId="13" applyNumberFormat="1" applyFont="1" applyBorder="1" applyAlignment="1">
      <alignment horizontal="left" vertical="center" wrapText="1"/>
    </xf>
    <xf numFmtId="3" fontId="74" fillId="0" borderId="73" xfId="13" applyNumberFormat="1" applyFont="1" applyBorder="1" applyAlignment="1">
      <alignment horizontal="left" vertical="center" wrapText="1"/>
    </xf>
    <xf numFmtId="0" fontId="74" fillId="0" borderId="73" xfId="13" applyFont="1" applyBorder="1" applyAlignment="1">
      <alignment horizontal="left" vertical="center" wrapText="1"/>
    </xf>
    <xf numFmtId="0" fontId="71" fillId="0" borderId="68" xfId="13" applyFont="1" applyBorder="1" applyAlignment="1">
      <alignment vertical="center" wrapText="1"/>
    </xf>
    <xf numFmtId="0" fontId="71" fillId="0" borderId="78" xfId="13" applyFont="1" applyBorder="1" applyAlignment="1">
      <alignment vertical="center" wrapText="1"/>
    </xf>
    <xf numFmtId="0" fontId="77" fillId="0" borderId="78" xfId="7" applyFont="1" applyBorder="1" applyAlignment="1">
      <alignment horizontal="left" vertical="center" wrapText="1"/>
    </xf>
    <xf numFmtId="0" fontId="78" fillId="0" borderId="78" xfId="0" applyFont="1" applyBorder="1" applyAlignment="1">
      <alignment horizontal="left" vertical="center"/>
    </xf>
    <xf numFmtId="0" fontId="74" fillId="0" borderId="0" xfId="23" applyFont="1" applyAlignment="1">
      <alignment horizontal="left"/>
    </xf>
    <xf numFmtId="0" fontId="74" fillId="0" borderId="0" xfId="23" applyFont="1"/>
    <xf numFmtId="0" fontId="71" fillId="0" borderId="0" xfId="23" applyFont="1" applyAlignment="1">
      <alignment horizontal="left" vertical="top"/>
    </xf>
    <xf numFmtId="0" fontId="71" fillId="0" borderId="8" xfId="23" applyFont="1" applyBorder="1" applyAlignment="1">
      <alignment horizontal="justify" vertical="top" wrapText="1"/>
    </xf>
    <xf numFmtId="0" fontId="13" fillId="0" borderId="8" xfId="0" applyFont="1" applyBorder="1" applyAlignment="1">
      <alignment horizontal="justify" vertical="top"/>
    </xf>
    <xf numFmtId="0" fontId="13" fillId="0" borderId="8" xfId="0" applyFont="1" applyBorder="1" applyAlignment="1">
      <alignment horizontal="justify" vertical="center"/>
    </xf>
    <xf numFmtId="0" fontId="13" fillId="0" borderId="9" xfId="0" applyFont="1" applyBorder="1" applyAlignment="1">
      <alignment horizontal="justify" vertical="center"/>
    </xf>
    <xf numFmtId="0" fontId="79" fillId="0" borderId="0" xfId="0" applyFont="1" applyAlignment="1">
      <alignment horizontal="justify" vertical="center"/>
    </xf>
    <xf numFmtId="0" fontId="21" fillId="0" borderId="0" xfId="7" applyAlignment="1">
      <alignment vertical="center"/>
    </xf>
    <xf numFmtId="0" fontId="0" fillId="0" borderId="14" xfId="0" applyBorder="1"/>
    <xf numFmtId="0" fontId="0" fillId="0" borderId="15" xfId="0" applyBorder="1"/>
    <xf numFmtId="0" fontId="0" fillId="0" borderId="17" xfId="0" applyBorder="1"/>
    <xf numFmtId="0" fontId="0" fillId="17" borderId="18" xfId="0" applyFill="1" applyBorder="1"/>
    <xf numFmtId="0" fontId="0" fillId="17" borderId="5" xfId="0" applyFill="1" applyBorder="1"/>
    <xf numFmtId="0" fontId="0" fillId="17" borderId="19" xfId="0" applyFill="1" applyBorder="1"/>
    <xf numFmtId="44" fontId="0" fillId="0" borderId="40" xfId="0" applyNumberFormat="1" applyBorder="1"/>
    <xf numFmtId="44" fontId="0" fillId="0" borderId="41" xfId="0" applyNumberFormat="1" applyBorder="1"/>
    <xf numFmtId="44" fontId="0" fillId="0" borderId="43" xfId="0" applyNumberFormat="1" applyBorder="1"/>
    <xf numFmtId="44" fontId="0" fillId="0" borderId="44" xfId="0" applyNumberFormat="1" applyBorder="1"/>
    <xf numFmtId="44" fontId="0" fillId="9" borderId="23" xfId="0" applyNumberFormat="1" applyFill="1" applyBorder="1"/>
    <xf numFmtId="172" fontId="0" fillId="9" borderId="15" xfId="0" applyNumberFormat="1" applyFill="1" applyBorder="1"/>
    <xf numFmtId="172" fontId="0" fillId="9" borderId="7" xfId="0" applyNumberFormat="1" applyFill="1" applyBorder="1"/>
    <xf numFmtId="44" fontId="0" fillId="9" borderId="26" xfId="0" applyNumberFormat="1" applyFill="1" applyBorder="1"/>
    <xf numFmtId="172" fontId="0" fillId="0" borderId="0" xfId="0" applyNumberFormat="1"/>
    <xf numFmtId="44" fontId="0" fillId="0" borderId="15" xfId="0" applyNumberFormat="1" applyBorder="1"/>
    <xf numFmtId="44" fontId="0" fillId="0" borderId="17" xfId="0" applyNumberFormat="1" applyBorder="1"/>
    <xf numFmtId="172" fontId="0" fillId="0" borderId="5" xfId="0" applyNumberFormat="1" applyBorder="1"/>
    <xf numFmtId="172" fontId="0" fillId="0" borderId="19" xfId="0" applyNumberFormat="1" applyBorder="1"/>
    <xf numFmtId="173" fontId="0" fillId="0" borderId="5" xfId="0" applyNumberFormat="1" applyBorder="1"/>
    <xf numFmtId="173" fontId="0" fillId="0" borderId="0" xfId="0" applyNumberFormat="1"/>
    <xf numFmtId="0" fontId="0" fillId="0" borderId="0" xfId="0" applyAlignment="1">
      <alignment vertical="top"/>
    </xf>
    <xf numFmtId="0" fontId="1" fillId="0" borderId="0" xfId="0" applyFont="1" applyAlignment="1">
      <alignment horizontal="right"/>
    </xf>
    <xf numFmtId="0" fontId="14" fillId="0" borderId="0" xfId="23" applyFont="1" applyAlignment="1">
      <alignment horizontal="left"/>
    </xf>
    <xf numFmtId="0" fontId="27" fillId="0" borderId="0" xfId="23" applyFont="1" applyAlignment="1">
      <alignment horizontal="right" vertical="center"/>
    </xf>
    <xf numFmtId="0" fontId="1" fillId="0" borderId="58" xfId="0" applyFont="1" applyBorder="1" applyAlignment="1">
      <alignment vertical="center" wrapText="1"/>
    </xf>
    <xf numFmtId="0" fontId="37" fillId="0" borderId="58" xfId="0" applyFont="1" applyBorder="1" applyAlignment="1">
      <alignment horizontal="justify" vertical="center" wrapText="1"/>
    </xf>
    <xf numFmtId="3" fontId="37" fillId="0" borderId="58" xfId="0" applyNumberFormat="1" applyFont="1" applyBorder="1" applyAlignment="1">
      <alignment horizontal="center" vertical="center" wrapText="1"/>
    </xf>
    <xf numFmtId="0" fontId="71" fillId="0" borderId="0" xfId="23" applyFont="1" applyAlignment="1">
      <alignment vertical="center"/>
    </xf>
    <xf numFmtId="0" fontId="1" fillId="0" borderId="4" xfId="0" applyFont="1" applyBorder="1"/>
    <xf numFmtId="0" fontId="0" fillId="9" borderId="10" xfId="0" applyFill="1" applyBorder="1"/>
    <xf numFmtId="1" fontId="0" fillId="0" borderId="0" xfId="0" applyNumberFormat="1" applyAlignment="1">
      <alignment horizontal="center" vertical="center"/>
    </xf>
    <xf numFmtId="1" fontId="0" fillId="0" borderId="0" xfId="0" applyNumberFormat="1" applyAlignment="1">
      <alignment horizontal="center"/>
    </xf>
    <xf numFmtId="1" fontId="0" fillId="0" borderId="3" xfId="0" applyNumberFormat="1" applyBorder="1" applyAlignment="1">
      <alignment horizontal="center"/>
    </xf>
    <xf numFmtId="0" fontId="0" fillId="0" borderId="2" xfId="0" applyBorder="1" applyAlignment="1">
      <alignment horizontal="left" indent="2"/>
    </xf>
    <xf numFmtId="0" fontId="0" fillId="0" borderId="86" xfId="0" applyBorder="1"/>
    <xf numFmtId="0" fontId="0" fillId="0" borderId="87" xfId="0" applyBorder="1"/>
    <xf numFmtId="1" fontId="0" fillId="0" borderId="87" xfId="0" applyNumberFormat="1" applyBorder="1" applyAlignment="1">
      <alignment horizontal="center" vertical="center"/>
    </xf>
    <xf numFmtId="1" fontId="0" fillId="0" borderId="87" xfId="0" applyNumberFormat="1" applyBorder="1" applyAlignment="1">
      <alignment horizontal="center"/>
    </xf>
    <xf numFmtId="1" fontId="0" fillId="0" borderId="1" xfId="0" applyNumberFormat="1" applyBorder="1" applyAlignment="1">
      <alignment horizontal="center"/>
    </xf>
    <xf numFmtId="0" fontId="0" fillId="0" borderId="4" xfId="0" applyBorder="1" applyAlignment="1">
      <alignment horizontal="center"/>
    </xf>
    <xf numFmtId="10" fontId="0" fillId="0" borderId="3" xfId="0" applyNumberFormat="1" applyBorder="1"/>
    <xf numFmtId="10" fontId="0" fillId="0" borderId="89" xfId="0" applyNumberFormat="1" applyBorder="1"/>
    <xf numFmtId="0" fontId="0" fillId="0" borderId="8" xfId="0" applyBorder="1" applyAlignment="1">
      <alignment horizontal="left"/>
    </xf>
    <xf numFmtId="171" fontId="0" fillId="0" borderId="0" xfId="0" applyNumberFormat="1"/>
    <xf numFmtId="10" fontId="0" fillId="0" borderId="0" xfId="0" applyNumberFormat="1"/>
    <xf numFmtId="0" fontId="0" fillId="9" borderId="8" xfId="0" applyFill="1" applyBorder="1" applyAlignment="1">
      <alignment horizontal="left"/>
    </xf>
    <xf numFmtId="0" fontId="0" fillId="0" borderId="0" xfId="0" applyAlignment="1">
      <alignment horizontal="left"/>
    </xf>
    <xf numFmtId="170" fontId="0" fillId="0" borderId="0" xfId="0" applyNumberFormat="1"/>
    <xf numFmtId="165" fontId="0" fillId="0" borderId="0" xfId="0" applyNumberFormat="1"/>
    <xf numFmtId="166" fontId="0" fillId="0" borderId="0" xfId="0" applyNumberFormat="1"/>
    <xf numFmtId="0" fontId="68" fillId="0" borderId="0" xfId="23" applyFont="1" applyAlignment="1">
      <alignment horizontal="left" vertical="center" indent="1"/>
    </xf>
    <xf numFmtId="0" fontId="81" fillId="0" borderId="0" xfId="23" applyFont="1" applyAlignment="1">
      <alignment horizontal="left" indent="1"/>
    </xf>
    <xf numFmtId="0" fontId="73" fillId="19" borderId="5" xfId="23" applyFont="1" applyFill="1" applyBorder="1"/>
    <xf numFmtId="0" fontId="82" fillId="0" borderId="0" xfId="24" applyFont="1" applyAlignment="1">
      <alignment vertical="center"/>
    </xf>
    <xf numFmtId="0" fontId="31" fillId="0" borderId="0" xfId="24" applyFont="1"/>
    <xf numFmtId="0" fontId="71" fillId="0" borderId="0" xfId="24" applyFont="1"/>
    <xf numFmtId="0" fontId="31" fillId="0" borderId="0" xfId="24" applyFont="1" applyAlignment="1">
      <alignment horizontal="left" vertical="top"/>
    </xf>
    <xf numFmtId="0" fontId="72" fillId="0" borderId="0" xfId="24" applyFont="1" applyAlignment="1">
      <alignment horizontal="left" vertical="top" wrapText="1"/>
    </xf>
    <xf numFmtId="0" fontId="0" fillId="0" borderId="7" xfId="0" applyBorder="1" applyAlignment="1">
      <alignment horizontal="center"/>
    </xf>
    <xf numFmtId="9" fontId="0" fillId="0" borderId="7" xfId="2" applyFont="1" applyBorder="1" applyAlignment="1">
      <alignment horizontal="center"/>
    </xf>
    <xf numFmtId="9" fontId="0" fillId="0" borderId="7" xfId="0" applyNumberFormat="1" applyBorder="1" applyAlignment="1">
      <alignment horizontal="center"/>
    </xf>
    <xf numFmtId="10" fontId="0" fillId="0" borderId="7" xfId="0" applyNumberFormat="1" applyBorder="1" applyAlignment="1">
      <alignment horizontal="center"/>
    </xf>
    <xf numFmtId="0" fontId="0" fillId="0" borderId="9" xfId="0" applyBorder="1" applyAlignment="1">
      <alignment horizontal="center"/>
    </xf>
    <xf numFmtId="9" fontId="0" fillId="0" borderId="9" xfId="2" applyFont="1" applyBorder="1" applyAlignment="1">
      <alignment horizontal="center"/>
    </xf>
    <xf numFmtId="9" fontId="0" fillId="0" borderId="9" xfId="0" applyNumberFormat="1" applyBorder="1" applyAlignment="1">
      <alignment horizontal="center"/>
    </xf>
    <xf numFmtId="10" fontId="0" fillId="0" borderId="9" xfId="0" applyNumberFormat="1" applyBorder="1" applyAlignment="1">
      <alignment horizontal="center"/>
    </xf>
    <xf numFmtId="0" fontId="0" fillId="0" borderId="8" xfId="0" applyBorder="1" applyAlignment="1">
      <alignment horizontal="center"/>
    </xf>
    <xf numFmtId="10" fontId="0" fillId="0" borderId="8" xfId="0" applyNumberFormat="1" applyBorder="1" applyAlignment="1">
      <alignment horizontal="center"/>
    </xf>
    <xf numFmtId="165" fontId="0" fillId="0" borderId="8" xfId="0" applyNumberFormat="1" applyBorder="1" applyAlignment="1">
      <alignment horizontal="center"/>
    </xf>
    <xf numFmtId="0" fontId="0" fillId="0" borderId="9" xfId="0" applyBorder="1" applyAlignment="1">
      <alignment horizontal="left"/>
    </xf>
    <xf numFmtId="0" fontId="12" fillId="0" borderId="7" xfId="0" applyFont="1" applyBorder="1" applyAlignment="1">
      <alignment horizontal="center"/>
    </xf>
    <xf numFmtId="0" fontId="12" fillId="0" borderId="9" xfId="0" applyFont="1" applyBorder="1" applyAlignment="1">
      <alignment horizontal="center"/>
    </xf>
    <xf numFmtId="0" fontId="12" fillId="0" borderId="8" xfId="0" applyFont="1" applyBorder="1" applyAlignment="1">
      <alignment horizontal="center"/>
    </xf>
    <xf numFmtId="0" fontId="37" fillId="0" borderId="0" xfId="0" applyFont="1" applyAlignment="1">
      <alignment wrapText="1"/>
    </xf>
    <xf numFmtId="0" fontId="69" fillId="19" borderId="5" xfId="0" applyFont="1" applyFill="1" applyBorder="1" applyAlignment="1">
      <alignment horizontal="center" vertical="center"/>
    </xf>
    <xf numFmtId="0" fontId="27" fillId="0" borderId="0" xfId="13" applyFont="1" applyAlignment="1">
      <alignment vertical="center" wrapText="1"/>
    </xf>
    <xf numFmtId="0" fontId="71" fillId="0" borderId="0" xfId="13" applyFont="1" applyAlignment="1">
      <alignment vertical="center"/>
    </xf>
    <xf numFmtId="0" fontId="84" fillId="0" borderId="65" xfId="13" applyFont="1" applyBorder="1" applyAlignment="1">
      <alignment horizontal="left" vertical="center" wrapText="1" indent="1"/>
    </xf>
    <xf numFmtId="0" fontId="84" fillId="0" borderId="70" xfId="13" applyFont="1" applyBorder="1" applyAlignment="1">
      <alignment horizontal="left" vertical="center" wrapText="1" indent="1"/>
    </xf>
    <xf numFmtId="0" fontId="84" fillId="0" borderId="74" xfId="0" applyFont="1" applyBorder="1" applyAlignment="1">
      <alignment horizontal="left" vertical="center" wrapText="1" indent="1"/>
    </xf>
    <xf numFmtId="9" fontId="85" fillId="0" borderId="73" xfId="13" applyNumberFormat="1" applyFont="1" applyBorder="1" applyAlignment="1">
      <alignment horizontal="left" vertical="center" wrapText="1"/>
    </xf>
    <xf numFmtId="3" fontId="84" fillId="0" borderId="73" xfId="13" applyNumberFormat="1" applyFont="1" applyBorder="1" applyAlignment="1">
      <alignment horizontal="left" vertical="center" wrapText="1"/>
    </xf>
    <xf numFmtId="0" fontId="86" fillId="23" borderId="5" xfId="0" applyFont="1" applyFill="1" applyBorder="1" applyAlignment="1">
      <alignment vertical="center"/>
    </xf>
    <xf numFmtId="0" fontId="87" fillId="0" borderId="8" xfId="0" applyFont="1" applyBorder="1"/>
    <xf numFmtId="0" fontId="87" fillId="0" borderId="8" xfId="0" applyFont="1" applyBorder="1" applyAlignment="1">
      <alignment wrapText="1"/>
    </xf>
    <xf numFmtId="0" fontId="13" fillId="0" borderId="0" xfId="0" applyFont="1" applyAlignment="1">
      <alignment horizontal="justify" vertical="center"/>
    </xf>
    <xf numFmtId="0" fontId="13" fillId="0" borderId="5" xfId="0" applyFont="1" applyBorder="1" applyAlignment="1">
      <alignment horizontal="justify" vertical="center"/>
    </xf>
    <xf numFmtId="0" fontId="12" fillId="0" borderId="0" xfId="0" applyFont="1" applyAlignment="1">
      <alignment horizontal="right" vertical="center"/>
    </xf>
    <xf numFmtId="0" fontId="19" fillId="0" borderId="0" xfId="0" applyFont="1" applyAlignment="1">
      <alignment wrapText="1"/>
    </xf>
    <xf numFmtId="0" fontId="88" fillId="0" borderId="0" xfId="0" applyFont="1"/>
    <xf numFmtId="0" fontId="89" fillId="0" borderId="0" xfId="0" applyFont="1"/>
    <xf numFmtId="0" fontId="71" fillId="0" borderId="79" xfId="13" applyFont="1" applyBorder="1" applyAlignment="1">
      <alignment vertical="center" wrapText="1"/>
    </xf>
    <xf numFmtId="0" fontId="71" fillId="0" borderId="62" xfId="13" applyFont="1" applyBorder="1" applyAlignment="1">
      <alignment vertical="center" wrapText="1"/>
    </xf>
    <xf numFmtId="0" fontId="77" fillId="0" borderId="78" xfId="7" applyFont="1" applyBorder="1" applyAlignment="1">
      <alignment horizontal="left" vertical="center"/>
    </xf>
    <xf numFmtId="0" fontId="77" fillId="0" borderId="78" xfId="7" applyFont="1" applyBorder="1" applyAlignment="1">
      <alignment vertical="center" wrapText="1"/>
    </xf>
    <xf numFmtId="0" fontId="26" fillId="19" borderId="5" xfId="0" applyFont="1" applyFill="1" applyBorder="1"/>
    <xf numFmtId="44" fontId="0" fillId="0" borderId="9" xfId="0" applyNumberFormat="1" applyBorder="1"/>
    <xf numFmtId="177" fontId="0" fillId="0" borderId="0" xfId="0" applyNumberFormat="1"/>
    <xf numFmtId="177" fontId="8" fillId="0" borderId="0" xfId="0" applyNumberFormat="1" applyFont="1"/>
    <xf numFmtId="178" fontId="8" fillId="0" borderId="0" xfId="0" applyNumberFormat="1" applyFont="1"/>
    <xf numFmtId="178" fontId="0" fillId="0" borderId="0" xfId="0" applyNumberFormat="1"/>
    <xf numFmtId="179" fontId="46" fillId="0" borderId="0" xfId="26" applyNumberFormat="1"/>
    <xf numFmtId="179" fontId="46" fillId="0" borderId="0" xfId="26" applyNumberFormat="1" applyAlignment="1">
      <alignment horizontal="right"/>
    </xf>
    <xf numFmtId="6" fontId="74" fillId="0" borderId="73" xfId="13" applyNumberFormat="1" applyFont="1" applyBorder="1" applyAlignment="1">
      <alignment horizontal="left" vertical="center" wrapText="1"/>
    </xf>
    <xf numFmtId="0" fontId="48" fillId="8" borderId="0" xfId="0" applyFont="1" applyFill="1"/>
    <xf numFmtId="0" fontId="46" fillId="8" borderId="0" xfId="26" applyFill="1"/>
    <xf numFmtId="0" fontId="46" fillId="8" borderId="0" xfId="26" applyFill="1" applyAlignment="1">
      <alignment horizontal="center"/>
    </xf>
    <xf numFmtId="10" fontId="46" fillId="8" borderId="0" xfId="26" applyNumberFormat="1" applyFill="1"/>
    <xf numFmtId="0" fontId="27" fillId="0" borderId="0" xfId="13" applyFont="1" applyAlignment="1">
      <alignment horizontal="right" vertical="center" wrapText="1"/>
    </xf>
    <xf numFmtId="0" fontId="78" fillId="0" borderId="68" xfId="13" applyFont="1" applyBorder="1" applyAlignment="1">
      <alignment horizontal="left" vertical="center" wrapText="1"/>
    </xf>
    <xf numFmtId="0" fontId="37" fillId="0" borderId="0" xfId="0" applyFont="1" applyAlignment="1">
      <alignment horizontal="left" wrapText="1"/>
    </xf>
    <xf numFmtId="0" fontId="0" fillId="0" borderId="0" xfId="0" applyAlignment="1">
      <alignment horizontal="left" vertical="top"/>
    </xf>
    <xf numFmtId="0" fontId="26" fillId="10" borderId="45" xfId="0" applyFont="1" applyFill="1" applyBorder="1" applyAlignment="1">
      <alignment horizontal="center"/>
    </xf>
    <xf numFmtId="0" fontId="8" fillId="0" borderId="0" xfId="0" applyFont="1" applyAlignment="1">
      <alignment horizontal="right"/>
    </xf>
    <xf numFmtId="0" fontId="80" fillId="0" borderId="0" xfId="0" applyFont="1" applyAlignment="1">
      <alignment horizontal="left" vertical="center" wrapText="1"/>
    </xf>
    <xf numFmtId="0" fontId="69" fillId="10" borderId="20" xfId="0" applyFont="1" applyFill="1" applyBorder="1" applyAlignment="1">
      <alignment horizontal="center" vertical="center"/>
    </xf>
    <xf numFmtId="0" fontId="13" fillId="0" borderId="9" xfId="0" applyFont="1" applyBorder="1" applyAlignment="1">
      <alignment vertical="center" wrapText="1"/>
    </xf>
    <xf numFmtId="0" fontId="13" fillId="0" borderId="8" xfId="0" applyFont="1" applyBorder="1" applyAlignment="1">
      <alignment vertical="center" wrapText="1"/>
    </xf>
    <xf numFmtId="0" fontId="71" fillId="0" borderId="0" xfId="13" applyFont="1" applyAlignment="1">
      <alignment horizontal="left" vertical="center" wrapText="1"/>
    </xf>
    <xf numFmtId="0" fontId="78" fillId="0" borderId="78" xfId="13" applyFont="1" applyBorder="1" applyAlignment="1">
      <alignment horizontal="left" vertical="center" wrapText="1"/>
    </xf>
    <xf numFmtId="0" fontId="78" fillId="0" borderId="68" xfId="13" applyFont="1" applyBorder="1" applyAlignment="1">
      <alignment horizontal="left" vertical="center" wrapText="1"/>
    </xf>
    <xf numFmtId="0" fontId="77" fillId="0" borderId="78" xfId="7" applyFont="1" applyBorder="1" applyAlignment="1" applyProtection="1">
      <alignment horizontal="left" vertical="center" wrapText="1"/>
    </xf>
    <xf numFmtId="0" fontId="77" fillId="0" borderId="68" xfId="7" applyFont="1" applyBorder="1" applyAlignment="1" applyProtection="1">
      <alignment horizontal="left" vertical="center" wrapText="1"/>
    </xf>
    <xf numFmtId="0" fontId="75" fillId="0" borderId="0" xfId="13" applyFont="1" applyAlignment="1">
      <alignment horizontal="center" vertical="center"/>
    </xf>
    <xf numFmtId="0" fontId="83" fillId="0" borderId="0" xfId="13" applyFont="1" applyAlignment="1">
      <alignment horizontal="center" vertical="center" wrapText="1"/>
    </xf>
    <xf numFmtId="0" fontId="71" fillId="0" borderId="0" xfId="13" applyFont="1" applyAlignment="1">
      <alignment horizontal="right" vertical="center" wrapText="1"/>
    </xf>
    <xf numFmtId="0" fontId="14" fillId="0" borderId="59" xfId="13" applyFont="1" applyBorder="1" applyAlignment="1">
      <alignment horizontal="left" vertical="center" wrapText="1"/>
    </xf>
    <xf numFmtId="0" fontId="14" fillId="0" borderId="61" xfId="13" applyFont="1" applyBorder="1" applyAlignment="1">
      <alignment horizontal="left" vertical="center" wrapText="1"/>
    </xf>
    <xf numFmtId="0" fontId="14" fillId="0" borderId="72" xfId="13" applyFont="1" applyBorder="1" applyAlignment="1">
      <alignment horizontal="left" vertical="center" wrapText="1"/>
    </xf>
    <xf numFmtId="0" fontId="14" fillId="0" borderId="73" xfId="13" applyFont="1" applyBorder="1" applyAlignment="1">
      <alignment horizontal="left" vertical="center" wrapText="1"/>
    </xf>
    <xf numFmtId="0" fontId="77" fillId="0" borderId="78" xfId="7" applyFont="1" applyBorder="1" applyAlignment="1" applyProtection="1">
      <alignment vertical="center" wrapText="1"/>
    </xf>
    <xf numFmtId="0" fontId="77" fillId="0" borderId="68" xfId="7" applyFont="1" applyBorder="1" applyAlignment="1" applyProtection="1">
      <alignment vertical="center" wrapText="1"/>
    </xf>
    <xf numFmtId="0" fontId="77" fillId="0" borderId="0" xfId="7" applyFont="1" applyBorder="1" applyAlignment="1" applyProtection="1">
      <alignment vertical="center" wrapText="1"/>
    </xf>
    <xf numFmtId="0" fontId="78" fillId="0" borderId="78" xfId="7" applyFont="1" applyBorder="1" applyAlignment="1" applyProtection="1">
      <alignment horizontal="left" vertical="center" wrapText="1"/>
    </xf>
    <xf numFmtId="0" fontId="78" fillId="0" borderId="68" xfId="7" applyFont="1" applyBorder="1" applyAlignment="1" applyProtection="1">
      <alignment horizontal="left" vertical="center" wrapText="1"/>
    </xf>
    <xf numFmtId="0" fontId="57" fillId="0" borderId="0" xfId="13" applyFont="1" applyAlignment="1">
      <alignment horizontal="left" vertical="center" wrapText="1"/>
    </xf>
    <xf numFmtId="0" fontId="12" fillId="0" borderId="0" xfId="0" applyFont="1" applyAlignment="1">
      <alignment horizontal="left" wrapText="1"/>
    </xf>
    <xf numFmtId="0" fontId="37" fillId="0" borderId="0" xfId="0" applyFont="1" applyAlignment="1">
      <alignment horizontal="left" wrapText="1"/>
    </xf>
    <xf numFmtId="0" fontId="12" fillId="0" borderId="0" xfId="0" applyFont="1" applyAlignment="1">
      <alignment horizontal="left" vertical="top" wrapText="1"/>
    </xf>
    <xf numFmtId="0" fontId="8" fillId="0" borderId="20" xfId="0" applyFont="1" applyBorder="1" applyAlignment="1">
      <alignment horizontal="center"/>
    </xf>
    <xf numFmtId="0" fontId="8" fillId="0" borderId="80" xfId="0" applyFont="1" applyBorder="1" applyAlignment="1">
      <alignment horizontal="center"/>
    </xf>
    <xf numFmtId="0" fontId="71" fillId="0" borderId="0" xfId="24"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0" fillId="0" borderId="87" xfId="0" applyBorder="1" applyAlignment="1">
      <alignment horizontal="left" vertical="top" wrapText="1"/>
    </xf>
    <xf numFmtId="0" fontId="54" fillId="10" borderId="31" xfId="0" applyFont="1" applyFill="1" applyBorder="1" applyAlignment="1">
      <alignment horizontal="center" vertical="center" wrapText="1"/>
    </xf>
    <xf numFmtId="0" fontId="54" fillId="10" borderId="53" xfId="0" applyFont="1" applyFill="1" applyBorder="1" applyAlignment="1">
      <alignment horizontal="center" vertical="center" wrapText="1"/>
    </xf>
    <xf numFmtId="0" fontId="54" fillId="10" borderId="52" xfId="0" applyFont="1" applyFill="1" applyBorder="1" applyAlignment="1">
      <alignment horizontal="center" vertical="center" wrapText="1"/>
    </xf>
    <xf numFmtId="0" fontId="54" fillId="10" borderId="54" xfId="0" applyFont="1" applyFill="1" applyBorder="1" applyAlignment="1">
      <alignment horizontal="center" vertical="center" wrapText="1"/>
    </xf>
    <xf numFmtId="0" fontId="54" fillId="10" borderId="34" xfId="0" applyFont="1" applyFill="1" applyBorder="1" applyAlignment="1">
      <alignment horizontal="center" vertical="center" wrapText="1"/>
    </xf>
    <xf numFmtId="0" fontId="54" fillId="10" borderId="35" xfId="0" applyFont="1" applyFill="1" applyBorder="1" applyAlignment="1">
      <alignment horizontal="center" vertical="center" wrapText="1"/>
    </xf>
    <xf numFmtId="0" fontId="54" fillId="10" borderId="31" xfId="0" applyFont="1" applyFill="1" applyBorder="1" applyAlignment="1">
      <alignment horizontal="center" vertical="center"/>
    </xf>
    <xf numFmtId="0" fontId="54" fillId="10" borderId="29" xfId="0" applyFont="1" applyFill="1" applyBorder="1" applyAlignment="1">
      <alignment horizontal="center" vertical="center"/>
    </xf>
    <xf numFmtId="0" fontId="54" fillId="10" borderId="38" xfId="0" applyFont="1" applyFill="1" applyBorder="1" applyAlignment="1">
      <alignment horizontal="center" vertical="center"/>
    </xf>
    <xf numFmtId="0" fontId="54" fillId="10" borderId="30" xfId="0" applyFont="1" applyFill="1" applyBorder="1" applyAlignment="1">
      <alignment horizontal="center" vertical="center"/>
    </xf>
    <xf numFmtId="0" fontId="0" fillId="0" borderId="0" xfId="0" applyAlignment="1">
      <alignment horizontal="left" wrapText="1"/>
    </xf>
    <xf numFmtId="1" fontId="34" fillId="0" borderId="4" xfId="0" applyNumberFormat="1" applyFont="1" applyBorder="1" applyAlignment="1">
      <alignment horizontal="left"/>
    </xf>
    <xf numFmtId="1" fontId="34" fillId="0" borderId="89" xfId="0" applyNumberFormat="1" applyFont="1" applyBorder="1" applyAlignment="1">
      <alignment horizontal="left"/>
    </xf>
    <xf numFmtId="0" fontId="60" fillId="10" borderId="34" xfId="0" applyFont="1" applyFill="1" applyBorder="1" applyAlignment="1">
      <alignment horizontal="center"/>
    </xf>
    <xf numFmtId="0" fontId="60" fillId="10" borderId="35" xfId="0" applyFont="1" applyFill="1" applyBorder="1" applyAlignment="1">
      <alignment horizontal="center"/>
    </xf>
    <xf numFmtId="0" fontId="8" fillId="0" borderId="0" xfId="0" applyFont="1" applyAlignment="1">
      <alignment horizontal="left"/>
    </xf>
    <xf numFmtId="0" fontId="26" fillId="10" borderId="45" xfId="0" applyFont="1" applyFill="1" applyBorder="1" applyAlignment="1">
      <alignment horizontal="center"/>
    </xf>
    <xf numFmtId="0" fontId="26" fillId="10" borderId="91" xfId="0" applyFont="1" applyFill="1" applyBorder="1" applyAlignment="1">
      <alignment horizontal="center"/>
    </xf>
    <xf numFmtId="0" fontId="26" fillId="10" borderId="46" xfId="0" applyFont="1" applyFill="1" applyBorder="1" applyAlignment="1">
      <alignment horizontal="center"/>
    </xf>
    <xf numFmtId="0" fontId="8" fillId="0" borderId="0" xfId="0" applyFont="1" applyAlignment="1">
      <alignment horizontal="center"/>
    </xf>
    <xf numFmtId="0" fontId="8" fillId="0" borderId="0" xfId="0" applyFont="1" applyAlignment="1">
      <alignment horizontal="right"/>
    </xf>
    <xf numFmtId="0" fontId="23" fillId="0" borderId="4" xfId="0" applyFont="1" applyBorder="1" applyAlignment="1">
      <alignment horizontal="center"/>
    </xf>
    <xf numFmtId="0" fontId="76" fillId="0" borderId="0" xfId="23" applyFont="1" applyAlignment="1">
      <alignment horizontal="left" wrapText="1"/>
    </xf>
    <xf numFmtId="0" fontId="80" fillId="0" borderId="0" xfId="0" applyFont="1" applyAlignment="1">
      <alignment horizontal="left" vertical="center" wrapText="1"/>
    </xf>
    <xf numFmtId="0" fontId="57" fillId="0" borderId="0" xfId="0" applyFont="1" applyAlignment="1">
      <alignment horizontal="left" wrapText="1"/>
    </xf>
    <xf numFmtId="0" fontId="57" fillId="0" borderId="0" xfId="0" applyFont="1" applyAlignment="1">
      <alignment wrapText="1"/>
    </xf>
    <xf numFmtId="0" fontId="27" fillId="0" borderId="0" xfId="0" applyFont="1" applyAlignment="1">
      <alignment horizontal="left" wrapText="1"/>
    </xf>
    <xf numFmtId="0" fontId="19" fillId="0" borderId="0" xfId="0" applyFont="1" applyAlignment="1">
      <alignment horizontal="left" wrapText="1"/>
    </xf>
    <xf numFmtId="0" fontId="8" fillId="0" borderId="0" xfId="0" applyFont="1" applyAlignment="1">
      <alignment horizontal="left" vertical="center" wrapText="1"/>
    </xf>
    <xf numFmtId="0" fontId="0" fillId="0" borderId="87" xfId="0" applyBorder="1" applyAlignment="1">
      <alignment horizontal="left" wrapText="1"/>
    </xf>
    <xf numFmtId="0" fontId="0" fillId="0" borderId="7" xfId="0" applyBorder="1" applyAlignment="1">
      <alignment horizontal="center" vertical="center" textRotation="90"/>
    </xf>
    <xf numFmtId="0" fontId="0" fillId="0" borderId="8" xfId="0" applyBorder="1" applyAlignment="1">
      <alignment horizontal="center" vertical="center" textRotation="90"/>
    </xf>
    <xf numFmtId="0" fontId="0" fillId="0" borderId="9" xfId="0" applyBorder="1" applyAlignment="1">
      <alignment horizontal="center" vertical="center" textRotation="90"/>
    </xf>
    <xf numFmtId="0" fontId="0" fillId="0" borderId="7" xfId="0" applyBorder="1" applyAlignment="1">
      <alignment horizontal="center" textRotation="90"/>
    </xf>
    <xf numFmtId="0" fontId="0" fillId="0" borderId="8" xfId="0" applyBorder="1" applyAlignment="1">
      <alignment horizontal="center" textRotation="90"/>
    </xf>
    <xf numFmtId="0" fontId="0" fillId="0" borderId="9" xfId="0" applyBorder="1" applyAlignment="1">
      <alignment horizontal="center" textRotation="90"/>
    </xf>
    <xf numFmtId="0" fontId="14" fillId="0" borderId="0" xfId="0" applyFont="1" applyAlignment="1">
      <alignment horizontal="center" vertical="center" textRotation="90"/>
    </xf>
    <xf numFmtId="0" fontId="14" fillId="0" borderId="7" xfId="0" applyFont="1" applyBorder="1" applyAlignment="1">
      <alignment horizontal="center" vertical="center" textRotation="90" wrapText="1"/>
    </xf>
    <xf numFmtId="0" fontId="14" fillId="0" borderId="8" xfId="0" applyFont="1" applyBorder="1" applyAlignment="1">
      <alignment horizontal="center" vertical="center" textRotation="90" wrapText="1"/>
    </xf>
    <xf numFmtId="0" fontId="14" fillId="8" borderId="0" xfId="0" applyFont="1" applyFill="1" applyAlignment="1">
      <alignment horizontal="center" vertical="center" textRotation="90"/>
    </xf>
    <xf numFmtId="0" fontId="32" fillId="0" borderId="7" xfId="0" applyFont="1" applyBorder="1" applyAlignment="1">
      <alignment horizontal="center" vertical="center" textRotation="90" wrapText="1"/>
    </xf>
    <xf numFmtId="0" fontId="32" fillId="0" borderId="8" xfId="0" applyFont="1" applyBorder="1" applyAlignment="1">
      <alignment horizontal="center" vertical="center" textRotation="90" wrapText="1"/>
    </xf>
    <xf numFmtId="0" fontId="32" fillId="0" borderId="9" xfId="0" applyFont="1" applyBorder="1" applyAlignment="1">
      <alignment horizontal="center" vertical="center" textRotation="90" wrapText="1"/>
    </xf>
    <xf numFmtId="0" fontId="0" fillId="0" borderId="7" xfId="0" applyBorder="1" applyAlignment="1">
      <alignment horizontal="center" vertical="center" textRotation="90" wrapText="1"/>
    </xf>
    <xf numFmtId="0" fontId="0" fillId="0" borderId="8" xfId="0" applyBorder="1" applyAlignment="1">
      <alignment horizontal="center" vertical="center" textRotation="90" wrapText="1"/>
    </xf>
    <xf numFmtId="0" fontId="0" fillId="0" borderId="9" xfId="0" applyBorder="1" applyAlignment="1">
      <alignment horizontal="center" vertical="center" textRotation="90" wrapText="1"/>
    </xf>
    <xf numFmtId="0" fontId="69" fillId="10" borderId="5" xfId="0" applyFont="1" applyFill="1" applyBorder="1" applyAlignment="1">
      <alignment horizontal="center" vertical="center"/>
    </xf>
    <xf numFmtId="0" fontId="69" fillId="10" borderId="20" xfId="0" applyFont="1" applyFill="1" applyBorder="1" applyAlignment="1">
      <alignment horizontal="center" vertical="center"/>
    </xf>
    <xf numFmtId="0" fontId="69" fillId="10" borderId="80" xfId="0" applyFont="1" applyFill="1" applyBorder="1" applyAlignment="1">
      <alignment horizontal="center" vertical="center"/>
    </xf>
    <xf numFmtId="176" fontId="0" fillId="0" borderId="5" xfId="0" applyNumberFormat="1" applyBorder="1" applyAlignment="1">
      <alignment horizontal="center"/>
    </xf>
    <xf numFmtId="0" fontId="0" fillId="0" borderId="5" xfId="0" applyBorder="1" applyAlignment="1">
      <alignment horizontal="center"/>
    </xf>
    <xf numFmtId="0" fontId="8" fillId="4" borderId="33" xfId="0" applyFont="1" applyFill="1" applyBorder="1" applyAlignment="1">
      <alignment wrapText="1"/>
    </xf>
    <xf numFmtId="0" fontId="8" fillId="4" borderId="34" xfId="0" applyFont="1" applyFill="1" applyBorder="1" applyAlignment="1">
      <alignment wrapText="1"/>
    </xf>
    <xf numFmtId="0" fontId="8" fillId="4" borderId="35" xfId="0" applyFont="1" applyFill="1" applyBorder="1" applyAlignment="1">
      <alignment wrapText="1"/>
    </xf>
    <xf numFmtId="0" fontId="20" fillId="0" borderId="0" xfId="0" applyFont="1" applyAlignment="1">
      <alignment horizontal="left" wrapText="1"/>
    </xf>
    <xf numFmtId="0" fontId="20" fillId="0" borderId="0" xfId="0" applyFont="1" applyAlignment="1">
      <alignment wrapText="1"/>
    </xf>
    <xf numFmtId="0" fontId="27" fillId="0" borderId="0" xfId="0" applyFont="1" applyAlignment="1">
      <alignment horizontal="left"/>
    </xf>
    <xf numFmtId="0" fontId="12" fillId="0" borderId="0" xfId="0" applyFont="1" applyAlignment="1">
      <alignment horizontal="right" vertical="top"/>
    </xf>
    <xf numFmtId="0" fontId="8" fillId="18" borderId="0" xfId="0" applyFont="1" applyFill="1" applyAlignment="1">
      <alignment horizontal="left" vertical="top"/>
    </xf>
    <xf numFmtId="0" fontId="20" fillId="0" borderId="0" xfId="0" applyFont="1" applyAlignment="1">
      <alignment horizontal="left"/>
    </xf>
    <xf numFmtId="0" fontId="12" fillId="0" borderId="0" xfId="0" applyFont="1" applyAlignment="1">
      <alignment horizontal="right" vertical="top" wrapText="1"/>
    </xf>
    <xf numFmtId="0" fontId="26" fillId="10" borderId="77" xfId="0" applyFont="1" applyFill="1" applyBorder="1" applyAlignment="1">
      <alignment horizontal="left"/>
    </xf>
    <xf numFmtId="0" fontId="26" fillId="10" borderId="99" xfId="0" applyFont="1" applyFill="1" applyBorder="1" applyAlignment="1">
      <alignment horizontal="left"/>
    </xf>
  </cellXfs>
  <cellStyles count="27">
    <cellStyle name="Comma" xfId="1" builtinId="3"/>
    <cellStyle name="Comma 2" xfId="3" xr:uid="{00000000-0005-0000-0000-000001000000}"/>
    <cellStyle name="Currency" xfId="5" builtinId="4"/>
    <cellStyle name="Hyperlink" xfId="7" builtinId="8"/>
    <cellStyle name="Normal" xfId="0" builtinId="0"/>
    <cellStyle name="Normal 2" xfId="4" xr:uid="{00000000-0005-0000-0000-000005000000}"/>
    <cellStyle name="Normal 2 2" xfId="8" xr:uid="{00000000-0005-0000-0000-000006000000}"/>
    <cellStyle name="Normal 3" xfId="9" xr:uid="{00000000-0005-0000-0000-000007000000}"/>
    <cellStyle name="Normal 3 2" xfId="10" xr:uid="{00000000-0005-0000-0000-000008000000}"/>
    <cellStyle name="Normal 3 2 2" xfId="11" xr:uid="{00000000-0005-0000-0000-000009000000}"/>
    <cellStyle name="Normal 3 3" xfId="12" xr:uid="{00000000-0005-0000-0000-00000A000000}"/>
    <cellStyle name="Normal 4" xfId="13" xr:uid="{00000000-0005-0000-0000-00000B000000}"/>
    <cellStyle name="Normal 4 2" xfId="14" xr:uid="{00000000-0005-0000-0000-00000C000000}"/>
    <cellStyle name="Normal 5" xfId="15" xr:uid="{00000000-0005-0000-0000-00000D000000}"/>
    <cellStyle name="Normal 6" xfId="16" xr:uid="{00000000-0005-0000-0000-00000E000000}"/>
    <cellStyle name="Normal 7" xfId="17" xr:uid="{00000000-0005-0000-0000-00000F000000}"/>
    <cellStyle name="Normal 8" xfId="26" xr:uid="{6249CC47-6EA3-4AEF-B6FF-731BF02820BC}"/>
    <cellStyle name="Normal_ConsolidatedAg_IM_Clean" xfId="23" xr:uid="{02470C53-8BCD-41A3-8D8B-A540D00DB0DA}"/>
    <cellStyle name="Normal_ConsolidatedAg_IM_Clean - v3" xfId="25" xr:uid="{38865D0C-AB28-4CB7-9F68-D0CB597CAA25}"/>
    <cellStyle name="Normal_Mongolia Health ERR.IM Cleaned - v15" xfId="24" xr:uid="{207CC46B-E755-40B7-8A4A-59BE2054F182}"/>
    <cellStyle name="Percent" xfId="2" builtinId="5"/>
    <cellStyle name="Percent 2" xfId="18" xr:uid="{00000000-0005-0000-0000-000018000000}"/>
    <cellStyle name="Percent 3" xfId="19" xr:uid="{00000000-0005-0000-0000-000019000000}"/>
    <cellStyle name="Style 1" xfId="6" xr:uid="{00000000-0005-0000-0000-00001A000000}"/>
    <cellStyle name="Style 1 2" xfId="20" xr:uid="{00000000-0005-0000-0000-00001B000000}"/>
    <cellStyle name="Style 1 2 2" xfId="21" xr:uid="{00000000-0005-0000-0000-00001C000000}"/>
    <cellStyle name="Style 1 3" xfId="22" xr:uid="{00000000-0005-0000-0000-00001D000000}"/>
  </cellStyles>
  <dxfs count="0"/>
  <tableStyles count="0" defaultTableStyle="TableStyleMedium2" defaultPivotStyle="PivotStyleLight16"/>
  <colors>
    <mruColors>
      <color rgb="FFFFFF66"/>
      <color rgb="FF0000CC"/>
      <color rgb="FF66FF33"/>
      <color rgb="FF9900CC"/>
      <color rgb="FF00FFFF"/>
      <color rgb="FFDDE7D6"/>
      <color rgb="FFFF00FF"/>
      <color rgb="FF0000FF"/>
      <color rgb="FF009999"/>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Average Annual</a:t>
            </a:r>
            <a:r>
              <a:rPr lang="en-US" b="1" baseline="0"/>
              <a:t> Exchange Rates: USD/GEL</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'Exchange Rate'!$B$14:$B$24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'Exchange Rate'!$C$14:$C$24</c:f>
              <c:numCache>
                <c:formatCode>General</c:formatCode>
                <c:ptCount val="11"/>
                <c:pt idx="0">
                  <c:v>1.7177479452054789</c:v>
                </c:pt>
                <c:pt idx="1">
                  <c:v>1.75974438356164</c:v>
                </c:pt>
                <c:pt idx="2">
                  <c:v>1.6531030054644815</c:v>
                </c:pt>
                <c:pt idx="3">
                  <c:v>1.6550789041095881</c:v>
                </c:pt>
                <c:pt idx="4">
                  <c:v>1.7139049315068495</c:v>
                </c:pt>
                <c:pt idx="5">
                  <c:v>1.9750558904109583</c:v>
                </c:pt>
                <c:pt idx="6">
                  <c:v>2.3425428961748631</c:v>
                </c:pt>
                <c:pt idx="7">
                  <c:v>2.4592758904109604</c:v>
                </c:pt>
                <c:pt idx="8">
                  <c:v>2.4864654794520589</c:v>
                </c:pt>
                <c:pt idx="9">
                  <c:v>2.652690136986303</c:v>
                </c:pt>
                <c:pt idx="10">
                  <c:v>2.9816606557377043</c:v>
                </c:pt>
              </c:numCache>
            </c:numRef>
          </c:val>
          <c:smooth val="0"/>
          <c:extLst>
            <c:ext xmlns:c16="http://schemas.microsoft.com/office/drawing/2014/chart" uri="{C3380CC4-5D6E-409C-BE32-E72D297353CC}">
              <c16:uniqueId val="{00000000-3483-49D0-A632-E0433ACEEE32}"/>
            </c:ext>
          </c:extLst>
        </c:ser>
        <c:dLbls>
          <c:showLegendKey val="0"/>
          <c:showVal val="0"/>
          <c:showCatName val="0"/>
          <c:showSerName val="0"/>
          <c:showPercent val="0"/>
          <c:showBubbleSize val="0"/>
        </c:dLbls>
        <c:marker val="1"/>
        <c:smooth val="0"/>
        <c:axId val="939315072"/>
        <c:axId val="5426368"/>
      </c:lineChart>
      <c:catAx>
        <c:axId val="93931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26368"/>
        <c:crosses val="autoZero"/>
        <c:auto val="1"/>
        <c:lblAlgn val="ctr"/>
        <c:lblOffset val="100"/>
        <c:noMultiLvlLbl val="0"/>
      </c:catAx>
      <c:valAx>
        <c:axId val="5426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315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Exchange Rate Change per Year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'Exchange Rate'!$B$15:$B$24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'Exchange Rate'!$D$15:$D$24</c:f>
              <c:numCache>
                <c:formatCode>0%</c:formatCode>
                <c:ptCount val="10"/>
                <c:pt idx="0">
                  <c:v>2.4448545244009832E-2</c:v>
                </c:pt>
                <c:pt idx="1">
                  <c:v>-6.0600493511063988E-2</c:v>
                </c:pt>
                <c:pt idx="2">
                  <c:v>1.1952665009833622E-3</c:v>
                </c:pt>
                <c:pt idx="3">
                  <c:v>3.5542732887958027E-2</c:v>
                </c:pt>
                <c:pt idx="4">
                  <c:v>0.15237190470915282</c:v>
                </c:pt>
                <c:pt idx="5">
                  <c:v>0.18606410458968844</c:v>
                </c:pt>
                <c:pt idx="6">
                  <c:v>4.9831742431146311E-2</c:v>
                </c:pt>
                <c:pt idx="7">
                  <c:v>1.1055932824419679E-2</c:v>
                </c:pt>
                <c:pt idx="8">
                  <c:v>6.6851785760916715E-2</c:v>
                </c:pt>
                <c:pt idx="9">
                  <c:v>0.12401392615163932</c:v>
                </c:pt>
              </c:numCache>
            </c:numRef>
          </c:val>
          <c:smooth val="0"/>
          <c:extLst>
            <c:ext xmlns:c16="http://schemas.microsoft.com/office/drawing/2014/chart" uri="{C3380CC4-5D6E-409C-BE32-E72D297353CC}">
              <c16:uniqueId val="{00000000-FCCA-43DA-BAFF-E09FF116B928}"/>
            </c:ext>
          </c:extLst>
        </c:ser>
        <c:dLbls>
          <c:showLegendKey val="0"/>
          <c:showVal val="0"/>
          <c:showCatName val="0"/>
          <c:showSerName val="0"/>
          <c:showPercent val="0"/>
          <c:showBubbleSize val="0"/>
        </c:dLbls>
        <c:marker val="1"/>
        <c:smooth val="0"/>
        <c:axId val="945742408"/>
        <c:axId val="747139584"/>
      </c:lineChart>
      <c:catAx>
        <c:axId val="94574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139584"/>
        <c:crosses val="autoZero"/>
        <c:auto val="1"/>
        <c:lblAlgn val="ctr"/>
        <c:lblOffset val="100"/>
        <c:noMultiLvlLbl val="0"/>
      </c:catAx>
      <c:valAx>
        <c:axId val="747139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742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2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32.png"/><Relationship Id="rId7" Type="http://schemas.openxmlformats.org/officeDocument/2006/relationships/image" Target="../media/image2.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3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12.png"/><Relationship Id="rId16" Type="http://schemas.openxmlformats.org/officeDocument/2006/relationships/image" Target="../media/image26.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5" Type="http://schemas.openxmlformats.org/officeDocument/2006/relationships/image" Target="../media/image2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108857</xdr:colOff>
      <xdr:row>0</xdr:row>
      <xdr:rowOff>95250</xdr:rowOff>
    </xdr:from>
    <xdr:to>
      <xdr:col>1</xdr:col>
      <xdr:colOff>1806938</xdr:colOff>
      <xdr:row>6</xdr:row>
      <xdr:rowOff>74363</xdr:rowOff>
    </xdr:to>
    <xdr:pic>
      <xdr:nvPicPr>
        <xdr:cNvPr id="2" name="Picture 1">
          <a:extLst>
            <a:ext uri="{FF2B5EF4-FFF2-40B4-BE49-F238E27FC236}">
              <a16:creationId xmlns:a16="http://schemas.microsoft.com/office/drawing/2014/main" id="{352486D2-1FCD-4D35-B917-8D395924F7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95250"/>
          <a:ext cx="2785836" cy="982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108858</xdr:colOff>
      <xdr:row>62</xdr:row>
      <xdr:rowOff>0</xdr:rowOff>
    </xdr:from>
    <xdr:to>
      <xdr:col>1</xdr:col>
      <xdr:colOff>1373415</xdr:colOff>
      <xdr:row>62</xdr:row>
      <xdr:rowOff>135890</xdr:rowOff>
    </xdr:to>
    <xdr:pic>
      <xdr:nvPicPr>
        <xdr:cNvPr id="3" name="Picture 2" descr="MCC horizontal">
          <a:extLst>
            <a:ext uri="{FF2B5EF4-FFF2-40B4-BE49-F238E27FC236}">
              <a16:creationId xmlns:a16="http://schemas.microsoft.com/office/drawing/2014/main" id="{F5730410-0B4A-419F-ACDE-AEB332B84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858" y="17362714"/>
          <a:ext cx="236220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40821</xdr:colOff>
      <xdr:row>7</xdr:row>
      <xdr:rowOff>30390</xdr:rowOff>
    </xdr:from>
    <xdr:to>
      <xdr:col>36</xdr:col>
      <xdr:colOff>1497</xdr:colOff>
      <xdr:row>26</xdr:row>
      <xdr:rowOff>74024</xdr:rowOff>
    </xdr:to>
    <xdr:pic>
      <xdr:nvPicPr>
        <xdr:cNvPr id="5" name="Picture 4">
          <a:extLst>
            <a:ext uri="{FF2B5EF4-FFF2-40B4-BE49-F238E27FC236}">
              <a16:creationId xmlns:a16="http://schemas.microsoft.com/office/drawing/2014/main" id="{2A5A6685-D950-41E3-B20F-1DB4401C52B2}"/>
            </a:ext>
          </a:extLst>
        </xdr:cNvPr>
        <xdr:cNvPicPr>
          <a:picLocks noChangeAspect="1"/>
        </xdr:cNvPicPr>
      </xdr:nvPicPr>
      <xdr:blipFill rotWithShape="1">
        <a:blip xmlns:r="http://schemas.openxmlformats.org/officeDocument/2006/relationships" r:embed="rId1"/>
        <a:srcRect l="726" r="-1"/>
        <a:stretch/>
      </xdr:blipFill>
      <xdr:spPr>
        <a:xfrm>
          <a:off x="15893142" y="2602140"/>
          <a:ext cx="15607393" cy="3659279"/>
        </a:xfrm>
        <a:prstGeom prst="rect">
          <a:avLst/>
        </a:prstGeom>
        <a:ln>
          <a:solidFill>
            <a:sysClr val="windowText" lastClr="000000"/>
          </a:solidFill>
        </a:ln>
      </xdr:spPr>
    </xdr:pic>
    <xdr:clientData/>
  </xdr:twoCellAnchor>
  <xdr:twoCellAnchor editAs="oneCell">
    <xdr:from>
      <xdr:col>0</xdr:col>
      <xdr:colOff>27214</xdr:colOff>
      <xdr:row>0</xdr:row>
      <xdr:rowOff>0</xdr:rowOff>
    </xdr:from>
    <xdr:to>
      <xdr:col>0</xdr:col>
      <xdr:colOff>555504</xdr:colOff>
      <xdr:row>1</xdr:row>
      <xdr:rowOff>257356</xdr:rowOff>
    </xdr:to>
    <xdr:pic>
      <xdr:nvPicPr>
        <xdr:cNvPr id="2" name="Picture 1">
          <a:extLst>
            <a:ext uri="{FF2B5EF4-FFF2-40B4-BE49-F238E27FC236}">
              <a16:creationId xmlns:a16="http://schemas.microsoft.com/office/drawing/2014/main" id="{1B505134-20EF-4EAB-ABBC-A83D94396260}"/>
            </a:ext>
          </a:extLst>
        </xdr:cNvPr>
        <xdr:cNvPicPr>
          <a:picLocks noChangeAspect="1"/>
        </xdr:cNvPicPr>
      </xdr:nvPicPr>
      <xdr:blipFill rotWithShape="1">
        <a:blip xmlns:r="http://schemas.openxmlformats.org/officeDocument/2006/relationships" r:embed="rId2"/>
        <a:srcRect r="64906"/>
        <a:stretch/>
      </xdr:blipFill>
      <xdr:spPr>
        <a:xfrm>
          <a:off x="27214" y="0"/>
          <a:ext cx="530830" cy="532039"/>
        </a:xfrm>
        <a:prstGeom prst="rect">
          <a:avLst/>
        </a:prstGeom>
      </xdr:spPr>
    </xdr:pic>
    <xdr:clientData/>
  </xdr:twoCellAnchor>
  <xdr:twoCellAnchor editAs="oneCell">
    <xdr:from>
      <xdr:col>0</xdr:col>
      <xdr:colOff>533006</xdr:colOff>
      <xdr:row>68</xdr:row>
      <xdr:rowOff>59533</xdr:rowOff>
    </xdr:from>
    <xdr:to>
      <xdr:col>1</xdr:col>
      <xdr:colOff>2412800</xdr:colOff>
      <xdr:row>69</xdr:row>
      <xdr:rowOff>19368</xdr:rowOff>
    </xdr:to>
    <xdr:pic>
      <xdr:nvPicPr>
        <xdr:cNvPr id="3" name="Picture 2" descr="MCC horizontal">
          <a:extLst>
            <a:ext uri="{FF2B5EF4-FFF2-40B4-BE49-F238E27FC236}">
              <a16:creationId xmlns:a16="http://schemas.microsoft.com/office/drawing/2014/main" id="{302A01E7-862E-448B-89AD-A33BFE15DA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006" y="13442158"/>
          <a:ext cx="2480663" cy="138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59530</xdr:colOff>
      <xdr:row>0</xdr:row>
      <xdr:rowOff>0</xdr:rowOff>
    </xdr:from>
    <xdr:to>
      <xdr:col>0</xdr:col>
      <xdr:colOff>497680</xdr:colOff>
      <xdr:row>1</xdr:row>
      <xdr:rowOff>183638</xdr:rowOff>
    </xdr:to>
    <xdr:pic>
      <xdr:nvPicPr>
        <xdr:cNvPr id="2" name="Picture 1">
          <a:extLst>
            <a:ext uri="{FF2B5EF4-FFF2-40B4-BE49-F238E27FC236}">
              <a16:creationId xmlns:a16="http://schemas.microsoft.com/office/drawing/2014/main" id="{F2A06F52-F849-4BDC-AA65-F8C487596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0" y="0"/>
          <a:ext cx="438150" cy="445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59531</xdr:colOff>
      <xdr:row>357</xdr:row>
      <xdr:rowOff>35718</xdr:rowOff>
    </xdr:from>
    <xdr:to>
      <xdr:col>1</xdr:col>
      <xdr:colOff>1808162</xdr:colOff>
      <xdr:row>358</xdr:row>
      <xdr:rowOff>6350</xdr:rowOff>
    </xdr:to>
    <xdr:pic>
      <xdr:nvPicPr>
        <xdr:cNvPr id="3" name="Picture 2" descr="MCC horizontal">
          <a:extLst>
            <a:ext uri="{FF2B5EF4-FFF2-40B4-BE49-F238E27FC236}">
              <a16:creationId xmlns:a16="http://schemas.microsoft.com/office/drawing/2014/main" id="{FC2AEF2B-D161-4203-B838-C7AB401F65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531" y="53423343"/>
          <a:ext cx="2359819" cy="15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83342</xdr:colOff>
      <xdr:row>0</xdr:row>
      <xdr:rowOff>1</xdr:rowOff>
    </xdr:from>
    <xdr:to>
      <xdr:col>0</xdr:col>
      <xdr:colOff>524667</xdr:colOff>
      <xdr:row>1</xdr:row>
      <xdr:rowOff>226219</xdr:rowOff>
    </xdr:to>
    <xdr:pic>
      <xdr:nvPicPr>
        <xdr:cNvPr id="2" name="Picture 1">
          <a:extLst>
            <a:ext uri="{FF2B5EF4-FFF2-40B4-BE49-F238E27FC236}">
              <a16:creationId xmlns:a16="http://schemas.microsoft.com/office/drawing/2014/main" id="{37E6E74E-4A47-49EB-880F-23AD6151BF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42" y="1"/>
          <a:ext cx="438150" cy="488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35718</xdr:colOff>
      <xdr:row>357</xdr:row>
      <xdr:rowOff>23012</xdr:rowOff>
    </xdr:from>
    <xdr:to>
      <xdr:col>1</xdr:col>
      <xdr:colOff>1790699</xdr:colOff>
      <xdr:row>357</xdr:row>
      <xdr:rowOff>162712</xdr:rowOff>
    </xdr:to>
    <xdr:pic>
      <xdr:nvPicPr>
        <xdr:cNvPr id="3" name="Picture 2" descr="MCC horizontal">
          <a:extLst>
            <a:ext uri="{FF2B5EF4-FFF2-40B4-BE49-F238E27FC236}">
              <a16:creationId xmlns:a16="http://schemas.microsoft.com/office/drawing/2014/main" id="{3DF71418-7B95-4D71-8D06-854ED422E2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18" y="52279543"/>
          <a:ext cx="23622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83342</xdr:colOff>
      <xdr:row>0</xdr:row>
      <xdr:rowOff>1</xdr:rowOff>
    </xdr:from>
    <xdr:to>
      <xdr:col>0</xdr:col>
      <xdr:colOff>524667</xdr:colOff>
      <xdr:row>1</xdr:row>
      <xdr:rowOff>226218</xdr:rowOff>
    </xdr:to>
    <xdr:pic>
      <xdr:nvPicPr>
        <xdr:cNvPr id="2" name="Picture 1">
          <a:extLst>
            <a:ext uri="{FF2B5EF4-FFF2-40B4-BE49-F238E27FC236}">
              <a16:creationId xmlns:a16="http://schemas.microsoft.com/office/drawing/2014/main" id="{025F0D01-CDF2-40E8-814C-F4758A75E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42" y="1"/>
          <a:ext cx="438150" cy="488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11905</xdr:colOff>
      <xdr:row>358</xdr:row>
      <xdr:rowOff>83343</xdr:rowOff>
    </xdr:from>
    <xdr:to>
      <xdr:col>1</xdr:col>
      <xdr:colOff>1793874</xdr:colOff>
      <xdr:row>359</xdr:row>
      <xdr:rowOff>47625</xdr:rowOff>
    </xdr:to>
    <xdr:pic>
      <xdr:nvPicPr>
        <xdr:cNvPr id="3" name="Picture 2" descr="MCC horizontal">
          <a:extLst>
            <a:ext uri="{FF2B5EF4-FFF2-40B4-BE49-F238E27FC236}">
              <a16:creationId xmlns:a16="http://schemas.microsoft.com/office/drawing/2014/main" id="{31C5301C-8A54-4373-AF59-710AF6D7C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5" y="52339874"/>
          <a:ext cx="2389188"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86517</xdr:colOff>
      <xdr:row>0</xdr:row>
      <xdr:rowOff>13609</xdr:rowOff>
    </xdr:from>
    <xdr:to>
      <xdr:col>0</xdr:col>
      <xdr:colOff>524667</xdr:colOff>
      <xdr:row>1</xdr:row>
      <xdr:rowOff>258536</xdr:rowOff>
    </xdr:to>
    <xdr:pic>
      <xdr:nvPicPr>
        <xdr:cNvPr id="2" name="Picture 1">
          <a:extLst>
            <a:ext uri="{FF2B5EF4-FFF2-40B4-BE49-F238E27FC236}">
              <a16:creationId xmlns:a16="http://schemas.microsoft.com/office/drawing/2014/main" id="{5C0BCF2B-A268-4D02-A929-4F4FDCB6F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517" y="13609"/>
          <a:ext cx="438150" cy="517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381</xdr:row>
      <xdr:rowOff>178139</xdr:rowOff>
    </xdr:from>
    <xdr:to>
      <xdr:col>1</xdr:col>
      <xdr:colOff>1770743</xdr:colOff>
      <xdr:row>382</xdr:row>
      <xdr:rowOff>140946</xdr:rowOff>
    </xdr:to>
    <xdr:pic>
      <xdr:nvPicPr>
        <xdr:cNvPr id="3" name="Picture 2" descr="MCC horizontal">
          <a:extLst>
            <a:ext uri="{FF2B5EF4-FFF2-40B4-BE49-F238E27FC236}">
              <a16:creationId xmlns:a16="http://schemas.microsoft.com/office/drawing/2014/main" id="{D55FB07E-4A1A-4835-8711-355EFEB65E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709014"/>
          <a:ext cx="2377962" cy="14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83342</xdr:colOff>
      <xdr:row>0</xdr:row>
      <xdr:rowOff>2</xdr:rowOff>
    </xdr:from>
    <xdr:to>
      <xdr:col>0</xdr:col>
      <xdr:colOff>524667</xdr:colOff>
      <xdr:row>1</xdr:row>
      <xdr:rowOff>220889</xdr:rowOff>
    </xdr:to>
    <xdr:pic>
      <xdr:nvPicPr>
        <xdr:cNvPr id="2" name="Picture 1">
          <a:extLst>
            <a:ext uri="{FF2B5EF4-FFF2-40B4-BE49-F238E27FC236}">
              <a16:creationId xmlns:a16="http://schemas.microsoft.com/office/drawing/2014/main" id="{CD774296-5366-42DB-9199-A6EFDCD7E1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42" y="2"/>
          <a:ext cx="438150" cy="489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136071</xdr:colOff>
      <xdr:row>356</xdr:row>
      <xdr:rowOff>40821</xdr:rowOff>
    </xdr:from>
    <xdr:to>
      <xdr:col>1</xdr:col>
      <xdr:colOff>1916339</xdr:colOff>
      <xdr:row>357</xdr:row>
      <xdr:rowOff>9978</xdr:rowOff>
    </xdr:to>
    <xdr:pic>
      <xdr:nvPicPr>
        <xdr:cNvPr id="3" name="Picture 2" descr="MCC horizontal">
          <a:extLst>
            <a:ext uri="{FF2B5EF4-FFF2-40B4-BE49-F238E27FC236}">
              <a16:creationId xmlns:a16="http://schemas.microsoft.com/office/drawing/2014/main" id="{09FE7ECE-F2C5-4789-849E-DB379AC55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071" y="55149750"/>
          <a:ext cx="2362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83342</xdr:colOff>
      <xdr:row>0</xdr:row>
      <xdr:rowOff>2</xdr:rowOff>
    </xdr:from>
    <xdr:to>
      <xdr:col>0</xdr:col>
      <xdr:colOff>521492</xdr:colOff>
      <xdr:row>1</xdr:row>
      <xdr:rowOff>197757</xdr:rowOff>
    </xdr:to>
    <xdr:pic>
      <xdr:nvPicPr>
        <xdr:cNvPr id="2" name="Picture 1">
          <a:extLst>
            <a:ext uri="{FF2B5EF4-FFF2-40B4-BE49-F238E27FC236}">
              <a16:creationId xmlns:a16="http://schemas.microsoft.com/office/drawing/2014/main" id="{8A862727-0B12-4591-BC2F-0E85695A9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42" y="2"/>
          <a:ext cx="438150" cy="476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62933</xdr:colOff>
      <xdr:row>358</xdr:row>
      <xdr:rowOff>27214</xdr:rowOff>
    </xdr:from>
    <xdr:to>
      <xdr:col>1</xdr:col>
      <xdr:colOff>2417082</xdr:colOff>
      <xdr:row>358</xdr:row>
      <xdr:rowOff>170089</xdr:rowOff>
    </xdr:to>
    <xdr:pic>
      <xdr:nvPicPr>
        <xdr:cNvPr id="3" name="Picture 2" descr="MCC horizontal">
          <a:extLst>
            <a:ext uri="{FF2B5EF4-FFF2-40B4-BE49-F238E27FC236}">
              <a16:creationId xmlns:a16="http://schemas.microsoft.com/office/drawing/2014/main" id="{9DAFACB4-D607-406E-AE7D-C93CDA4C16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6339" y="55855620"/>
          <a:ext cx="2354149"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83342</xdr:colOff>
      <xdr:row>0</xdr:row>
      <xdr:rowOff>2</xdr:rowOff>
    </xdr:from>
    <xdr:to>
      <xdr:col>0</xdr:col>
      <xdr:colOff>521492</xdr:colOff>
      <xdr:row>1</xdr:row>
      <xdr:rowOff>200025</xdr:rowOff>
    </xdr:to>
    <xdr:pic>
      <xdr:nvPicPr>
        <xdr:cNvPr id="2" name="Picture 1">
          <a:extLst>
            <a:ext uri="{FF2B5EF4-FFF2-40B4-BE49-F238E27FC236}">
              <a16:creationId xmlns:a16="http://schemas.microsoft.com/office/drawing/2014/main" id="{3039C92B-12F5-4548-868B-F69254591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42" y="2"/>
          <a:ext cx="438150" cy="4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356</xdr:row>
      <xdr:rowOff>28575</xdr:rowOff>
    </xdr:from>
    <xdr:to>
      <xdr:col>1</xdr:col>
      <xdr:colOff>1800225</xdr:colOff>
      <xdr:row>356</xdr:row>
      <xdr:rowOff>171450</xdr:rowOff>
    </xdr:to>
    <xdr:pic>
      <xdr:nvPicPr>
        <xdr:cNvPr id="3" name="Picture 2" descr="MCC horizontal">
          <a:extLst>
            <a:ext uri="{FF2B5EF4-FFF2-40B4-BE49-F238E27FC236}">
              <a16:creationId xmlns:a16="http://schemas.microsoft.com/office/drawing/2014/main" id="{F13A34A7-1B8B-4D99-A940-DCCDD1985F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55492650"/>
          <a:ext cx="2362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83342</xdr:colOff>
      <xdr:row>0</xdr:row>
      <xdr:rowOff>3</xdr:rowOff>
    </xdr:from>
    <xdr:to>
      <xdr:col>0</xdr:col>
      <xdr:colOff>521492</xdr:colOff>
      <xdr:row>1</xdr:row>
      <xdr:rowOff>209551</xdr:rowOff>
    </xdr:to>
    <xdr:pic>
      <xdr:nvPicPr>
        <xdr:cNvPr id="2" name="Picture 1">
          <a:extLst>
            <a:ext uri="{FF2B5EF4-FFF2-40B4-BE49-F238E27FC236}">
              <a16:creationId xmlns:a16="http://schemas.microsoft.com/office/drawing/2014/main" id="{07395A9D-F7FF-4985-8BA6-121F09038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42" y="3"/>
          <a:ext cx="438150" cy="476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358</xdr:row>
      <xdr:rowOff>28575</xdr:rowOff>
    </xdr:from>
    <xdr:to>
      <xdr:col>1</xdr:col>
      <xdr:colOff>1819275</xdr:colOff>
      <xdr:row>358</xdr:row>
      <xdr:rowOff>171450</xdr:rowOff>
    </xdr:to>
    <xdr:pic>
      <xdr:nvPicPr>
        <xdr:cNvPr id="3" name="Picture 2" descr="MCC horizontal">
          <a:extLst>
            <a:ext uri="{FF2B5EF4-FFF2-40B4-BE49-F238E27FC236}">
              <a16:creationId xmlns:a16="http://schemas.microsoft.com/office/drawing/2014/main" id="{C3C653D7-A4F7-4099-99D2-80CA81610F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55873650"/>
          <a:ext cx="2362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83342</xdr:colOff>
      <xdr:row>0</xdr:row>
      <xdr:rowOff>4</xdr:rowOff>
    </xdr:from>
    <xdr:to>
      <xdr:col>0</xdr:col>
      <xdr:colOff>521492</xdr:colOff>
      <xdr:row>1</xdr:row>
      <xdr:rowOff>232835</xdr:rowOff>
    </xdr:to>
    <xdr:pic>
      <xdr:nvPicPr>
        <xdr:cNvPr id="2" name="Picture 1">
          <a:extLst>
            <a:ext uri="{FF2B5EF4-FFF2-40B4-BE49-F238E27FC236}">
              <a16:creationId xmlns:a16="http://schemas.microsoft.com/office/drawing/2014/main" id="{7E05162C-D02B-4B52-B24F-DAFE4D497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42" y="4"/>
          <a:ext cx="438150" cy="49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21166</xdr:colOff>
      <xdr:row>162</xdr:row>
      <xdr:rowOff>31749</xdr:rowOff>
    </xdr:from>
    <xdr:to>
      <xdr:col>3</xdr:col>
      <xdr:colOff>335491</xdr:colOff>
      <xdr:row>162</xdr:row>
      <xdr:rowOff>174624</xdr:rowOff>
    </xdr:to>
    <xdr:pic>
      <xdr:nvPicPr>
        <xdr:cNvPr id="3" name="Picture 2" descr="MCC horizontal">
          <a:extLst>
            <a:ext uri="{FF2B5EF4-FFF2-40B4-BE49-F238E27FC236}">
              <a16:creationId xmlns:a16="http://schemas.microsoft.com/office/drawing/2014/main" id="{AD3DB45C-54F4-45E2-992F-7E22944BC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6" y="31072666"/>
          <a:ext cx="2362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220663</xdr:colOff>
      <xdr:row>26</xdr:row>
      <xdr:rowOff>13494</xdr:rowOff>
    </xdr:from>
    <xdr:to>
      <xdr:col>1</xdr:col>
      <xdr:colOff>2198688</xdr:colOff>
      <xdr:row>26</xdr:row>
      <xdr:rowOff>153194</xdr:rowOff>
    </xdr:to>
    <xdr:pic>
      <xdr:nvPicPr>
        <xdr:cNvPr id="2" name="Picture 1" descr="MCC horizontal">
          <a:extLst>
            <a:ext uri="{FF2B5EF4-FFF2-40B4-BE49-F238E27FC236}">
              <a16:creationId xmlns:a16="http://schemas.microsoft.com/office/drawing/2014/main" id="{D733DBB2-1200-42CC-B64C-F25D48C45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663" y="10395744"/>
          <a:ext cx="236220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69850</xdr:rowOff>
    </xdr:from>
    <xdr:to>
      <xdr:col>1</xdr:col>
      <xdr:colOff>57150</xdr:colOff>
      <xdr:row>1</xdr:row>
      <xdr:rowOff>515426</xdr:rowOff>
    </xdr:to>
    <xdr:pic>
      <xdr:nvPicPr>
        <xdr:cNvPr id="5" name="Picture 4">
          <a:extLst>
            <a:ext uri="{FF2B5EF4-FFF2-40B4-BE49-F238E27FC236}">
              <a16:creationId xmlns:a16="http://schemas.microsoft.com/office/drawing/2014/main" id="{9A074AD5-5622-CC8A-6D9F-597013909F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538"/>
          <a:ext cx="454025" cy="445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86517</xdr:colOff>
      <xdr:row>0</xdr:row>
      <xdr:rowOff>5</xdr:rowOff>
    </xdr:from>
    <xdr:to>
      <xdr:col>0</xdr:col>
      <xdr:colOff>524667</xdr:colOff>
      <xdr:row>1</xdr:row>
      <xdr:rowOff>190501</xdr:rowOff>
    </xdr:to>
    <xdr:pic>
      <xdr:nvPicPr>
        <xdr:cNvPr id="2" name="Picture 1">
          <a:extLst>
            <a:ext uri="{FF2B5EF4-FFF2-40B4-BE49-F238E27FC236}">
              <a16:creationId xmlns:a16="http://schemas.microsoft.com/office/drawing/2014/main" id="{8EB193A3-9B93-432E-8C9D-F5B2DE3A1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517" y="5"/>
          <a:ext cx="438150" cy="462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100</xdr:row>
      <xdr:rowOff>28575</xdr:rowOff>
    </xdr:from>
    <xdr:to>
      <xdr:col>3</xdr:col>
      <xdr:colOff>542925</xdr:colOff>
      <xdr:row>100</xdr:row>
      <xdr:rowOff>171450</xdr:rowOff>
    </xdr:to>
    <xdr:pic>
      <xdr:nvPicPr>
        <xdr:cNvPr id="3" name="Picture 2" descr="MCC horizontal">
          <a:extLst>
            <a:ext uri="{FF2B5EF4-FFF2-40B4-BE49-F238E27FC236}">
              <a16:creationId xmlns:a16="http://schemas.microsoft.com/office/drawing/2014/main" id="{57D0710D-DB92-447C-A893-B1F7C62A78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9259550"/>
          <a:ext cx="2362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33126</xdr:colOff>
      <xdr:row>0</xdr:row>
      <xdr:rowOff>19050</xdr:rowOff>
    </xdr:from>
    <xdr:ext cx="427249" cy="441325"/>
    <xdr:pic>
      <xdr:nvPicPr>
        <xdr:cNvPr id="2" name="Picture 1">
          <a:extLst>
            <a:ext uri="{FF2B5EF4-FFF2-40B4-BE49-F238E27FC236}">
              <a16:creationId xmlns:a16="http://schemas.microsoft.com/office/drawing/2014/main" id="{96B02D66-66F2-4090-82ED-3954D4AA6C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26" y="19050"/>
          <a:ext cx="427249" cy="441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50800</xdr:colOff>
      <xdr:row>103</xdr:row>
      <xdr:rowOff>19050</xdr:rowOff>
    </xdr:from>
    <xdr:ext cx="2327275" cy="139700"/>
    <xdr:pic>
      <xdr:nvPicPr>
        <xdr:cNvPr id="3" name="Picture 2" descr="MCC horizontal">
          <a:extLst>
            <a:ext uri="{FF2B5EF4-FFF2-40B4-BE49-F238E27FC236}">
              <a16:creationId xmlns:a16="http://schemas.microsoft.com/office/drawing/2014/main" id="{6B122CF4-10D4-40CC-AFEB-68A378C0B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800" y="20564475"/>
          <a:ext cx="2327275"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xdr:col>
      <xdr:colOff>15875</xdr:colOff>
      <xdr:row>81</xdr:row>
      <xdr:rowOff>23813</xdr:rowOff>
    </xdr:from>
    <xdr:to>
      <xdr:col>1</xdr:col>
      <xdr:colOff>2381885</xdr:colOff>
      <xdr:row>81</xdr:row>
      <xdr:rowOff>170498</xdr:rowOff>
    </xdr:to>
    <xdr:pic>
      <xdr:nvPicPr>
        <xdr:cNvPr id="2" name="Picture 1" descr="MCC horizontal">
          <a:extLst>
            <a:ext uri="{FF2B5EF4-FFF2-40B4-BE49-F238E27FC236}">
              <a16:creationId xmlns:a16="http://schemas.microsoft.com/office/drawing/2014/main" id="{CD198530-936D-4F7D-8F29-B68AF25BD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20518438"/>
          <a:ext cx="23622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71435</xdr:colOff>
      <xdr:row>0</xdr:row>
      <xdr:rowOff>71443</xdr:rowOff>
    </xdr:from>
    <xdr:to>
      <xdr:col>1</xdr:col>
      <xdr:colOff>15555</xdr:colOff>
      <xdr:row>1</xdr:row>
      <xdr:rowOff>93029</xdr:rowOff>
    </xdr:to>
    <xdr:pic>
      <xdr:nvPicPr>
        <xdr:cNvPr id="3" name="Picture 2">
          <a:extLst>
            <a:ext uri="{FF2B5EF4-FFF2-40B4-BE49-F238E27FC236}">
              <a16:creationId xmlns:a16="http://schemas.microsoft.com/office/drawing/2014/main" id="{7F714AE8-8845-49E9-8945-F6169ADDE6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5" y="71443"/>
          <a:ext cx="433388" cy="454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509308</xdr:colOff>
      <xdr:row>78</xdr:row>
      <xdr:rowOff>166406</xdr:rowOff>
    </xdr:from>
    <xdr:to>
      <xdr:col>8</xdr:col>
      <xdr:colOff>347999</xdr:colOff>
      <xdr:row>102</xdr:row>
      <xdr:rowOff>54646</xdr:rowOff>
    </xdr:to>
    <xdr:pic>
      <xdr:nvPicPr>
        <xdr:cNvPr id="2" name="Picture 1">
          <a:extLst>
            <a:ext uri="{FF2B5EF4-FFF2-40B4-BE49-F238E27FC236}">
              <a16:creationId xmlns:a16="http://schemas.microsoft.com/office/drawing/2014/main" id="{00000000-0008-0000-0F00-000002000000}"/>
            </a:ext>
          </a:extLst>
        </xdr:cNvPr>
        <xdr:cNvPicPr/>
      </xdr:nvPicPr>
      <xdr:blipFill rotWithShape="1">
        <a:blip xmlns:r="http://schemas.openxmlformats.org/officeDocument/2006/relationships" r:embed="rId1"/>
        <a:srcRect l="51897" t="34197" r="24616" b="8801"/>
        <a:stretch/>
      </xdr:blipFill>
      <xdr:spPr bwMode="auto">
        <a:xfrm>
          <a:off x="509308" y="14663456"/>
          <a:ext cx="5580678" cy="44602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593912</xdr:colOff>
      <xdr:row>79</xdr:row>
      <xdr:rowOff>33617</xdr:rowOff>
    </xdr:from>
    <xdr:to>
      <xdr:col>17</xdr:col>
      <xdr:colOff>468219</xdr:colOff>
      <xdr:row>102</xdr:row>
      <xdr:rowOff>30443</xdr:rowOff>
    </xdr:to>
    <xdr:pic>
      <xdr:nvPicPr>
        <xdr:cNvPr id="3" name="Picture 2">
          <a:extLst>
            <a:ext uri="{FF2B5EF4-FFF2-40B4-BE49-F238E27FC236}">
              <a16:creationId xmlns:a16="http://schemas.microsoft.com/office/drawing/2014/main" id="{00000000-0008-0000-0F00-000003000000}"/>
            </a:ext>
          </a:extLst>
        </xdr:cNvPr>
        <xdr:cNvPicPr/>
      </xdr:nvPicPr>
      <xdr:blipFill rotWithShape="1">
        <a:blip xmlns:r="http://schemas.openxmlformats.org/officeDocument/2006/relationships" r:embed="rId2"/>
        <a:srcRect l="49456" t="31625" r="23365" b="3726"/>
        <a:stretch/>
      </xdr:blipFill>
      <xdr:spPr bwMode="auto">
        <a:xfrm>
          <a:off x="6470837" y="14721167"/>
          <a:ext cx="5357533" cy="43815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593912</xdr:colOff>
      <xdr:row>102</xdr:row>
      <xdr:rowOff>145676</xdr:rowOff>
    </xdr:from>
    <xdr:to>
      <xdr:col>8</xdr:col>
      <xdr:colOff>202921</xdr:colOff>
      <xdr:row>126</xdr:row>
      <xdr:rowOff>25586</xdr:rowOff>
    </xdr:to>
    <xdr:pic>
      <xdr:nvPicPr>
        <xdr:cNvPr id="4" name="Picture 3">
          <a:extLst>
            <a:ext uri="{FF2B5EF4-FFF2-40B4-BE49-F238E27FC236}">
              <a16:creationId xmlns:a16="http://schemas.microsoft.com/office/drawing/2014/main" id="{00000000-0008-0000-0F00-000004000000}"/>
            </a:ext>
          </a:extLst>
        </xdr:cNvPr>
        <xdr:cNvPicPr/>
      </xdr:nvPicPr>
      <xdr:blipFill rotWithShape="1">
        <a:blip xmlns:r="http://schemas.openxmlformats.org/officeDocument/2006/relationships" r:embed="rId3"/>
        <a:srcRect l="49622" t="32072" r="23596" b="3963"/>
        <a:stretch/>
      </xdr:blipFill>
      <xdr:spPr bwMode="auto">
        <a:xfrm>
          <a:off x="593912" y="19214726"/>
          <a:ext cx="5439896" cy="44487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537881</xdr:colOff>
      <xdr:row>102</xdr:row>
      <xdr:rowOff>134469</xdr:rowOff>
    </xdr:from>
    <xdr:to>
      <xdr:col>18</xdr:col>
      <xdr:colOff>408715</xdr:colOff>
      <xdr:row>127</xdr:row>
      <xdr:rowOff>21438</xdr:rowOff>
    </xdr:to>
    <xdr:pic>
      <xdr:nvPicPr>
        <xdr:cNvPr id="5" name="Picture 4">
          <a:extLst>
            <a:ext uri="{FF2B5EF4-FFF2-40B4-BE49-F238E27FC236}">
              <a16:creationId xmlns:a16="http://schemas.microsoft.com/office/drawing/2014/main" id="{00000000-0008-0000-0F00-000005000000}"/>
            </a:ext>
          </a:extLst>
        </xdr:cNvPr>
        <xdr:cNvPicPr/>
      </xdr:nvPicPr>
      <xdr:blipFill rotWithShape="1">
        <a:blip xmlns:r="http://schemas.openxmlformats.org/officeDocument/2006/relationships" r:embed="rId4"/>
        <a:srcRect l="49459" t="31938" r="23713" b="4002"/>
        <a:stretch/>
      </xdr:blipFill>
      <xdr:spPr bwMode="auto">
        <a:xfrm>
          <a:off x="6414806" y="19203519"/>
          <a:ext cx="5970009" cy="464947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220381</xdr:colOff>
      <xdr:row>11</xdr:row>
      <xdr:rowOff>14941</xdr:rowOff>
    </xdr:from>
    <xdr:to>
      <xdr:col>12</xdr:col>
      <xdr:colOff>403412</xdr:colOff>
      <xdr:row>25</xdr:row>
      <xdr:rowOff>171824</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437029</xdr:colOff>
      <xdr:row>10</xdr:row>
      <xdr:rowOff>186018</xdr:rowOff>
    </xdr:from>
    <xdr:to>
      <xdr:col>20</xdr:col>
      <xdr:colOff>134472</xdr:colOff>
      <xdr:row>26</xdr:row>
      <xdr:rowOff>1</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171358</xdr:colOff>
      <xdr:row>37</xdr:row>
      <xdr:rowOff>179294</xdr:rowOff>
    </xdr:from>
    <xdr:to>
      <xdr:col>3</xdr:col>
      <xdr:colOff>234578</xdr:colOff>
      <xdr:row>38</xdr:row>
      <xdr:rowOff>131670</xdr:rowOff>
    </xdr:to>
    <xdr:pic>
      <xdr:nvPicPr>
        <xdr:cNvPr id="8" name="Picture 7" descr="MCC horizontal">
          <a:extLst>
            <a:ext uri="{FF2B5EF4-FFF2-40B4-BE49-F238E27FC236}">
              <a16:creationId xmlns:a16="http://schemas.microsoft.com/office/drawing/2014/main" id="{71A61CCE-4D76-4126-8869-992D3BB8AFF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1358" y="6807107"/>
          <a:ext cx="2492095" cy="1349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71443</xdr:rowOff>
    </xdr:from>
    <xdr:to>
      <xdr:col>1</xdr:col>
      <xdr:colOff>19050</xdr:colOff>
      <xdr:row>1</xdr:row>
      <xdr:rowOff>84139</xdr:rowOff>
    </xdr:to>
    <xdr:pic>
      <xdr:nvPicPr>
        <xdr:cNvPr id="10" name="Picture 9">
          <a:extLst>
            <a:ext uri="{FF2B5EF4-FFF2-40B4-BE49-F238E27FC236}">
              <a16:creationId xmlns:a16="http://schemas.microsoft.com/office/drawing/2014/main" id="{F3B19F22-2C8B-4188-A8A3-2F950EBA213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71443"/>
          <a:ext cx="447675" cy="457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28223</xdr:colOff>
      <xdr:row>51</xdr:row>
      <xdr:rowOff>172861</xdr:rowOff>
    </xdr:from>
    <xdr:to>
      <xdr:col>2</xdr:col>
      <xdr:colOff>1776591</xdr:colOff>
      <xdr:row>52</xdr:row>
      <xdr:rowOff>125236</xdr:rowOff>
    </xdr:to>
    <xdr:pic>
      <xdr:nvPicPr>
        <xdr:cNvPr id="6" name="Picture 5" descr="MCC horizontal">
          <a:extLst>
            <a:ext uri="{FF2B5EF4-FFF2-40B4-BE49-F238E27FC236}">
              <a16:creationId xmlns:a16="http://schemas.microsoft.com/office/drawing/2014/main" id="{0469F154-9B22-40DD-A721-A9D2EA3FD4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279" y="10015361"/>
          <a:ext cx="2390423" cy="13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84666</xdr:colOff>
      <xdr:row>0</xdr:row>
      <xdr:rowOff>0</xdr:rowOff>
    </xdr:from>
    <xdr:to>
      <xdr:col>0</xdr:col>
      <xdr:colOff>529166</xdr:colOff>
      <xdr:row>1</xdr:row>
      <xdr:rowOff>224363</xdr:rowOff>
    </xdr:to>
    <xdr:pic>
      <xdr:nvPicPr>
        <xdr:cNvPr id="7" name="Picture 6">
          <a:extLst>
            <a:ext uri="{FF2B5EF4-FFF2-40B4-BE49-F238E27FC236}">
              <a16:creationId xmlns:a16="http://schemas.microsoft.com/office/drawing/2014/main" id="{BF5A0301-E6EA-49A6-A7FA-E93CAFC69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6" y="0"/>
          <a:ext cx="444500" cy="541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68793</xdr:colOff>
      <xdr:row>0</xdr:row>
      <xdr:rowOff>15081</xdr:rowOff>
    </xdr:from>
    <xdr:to>
      <xdr:col>1</xdr:col>
      <xdr:colOff>19338</xdr:colOff>
      <xdr:row>2</xdr:row>
      <xdr:rowOff>239025</xdr:rowOff>
    </xdr:to>
    <xdr:pic>
      <xdr:nvPicPr>
        <xdr:cNvPr id="2" name="Picture 1">
          <a:extLst>
            <a:ext uri="{FF2B5EF4-FFF2-40B4-BE49-F238E27FC236}">
              <a16:creationId xmlns:a16="http://schemas.microsoft.com/office/drawing/2014/main" id="{4B407D0A-17F4-4248-9E28-51ECEBC60B27}"/>
            </a:ext>
          </a:extLst>
        </xdr:cNvPr>
        <xdr:cNvPicPr>
          <a:picLocks noChangeAspect="1"/>
        </xdr:cNvPicPr>
      </xdr:nvPicPr>
      <xdr:blipFill rotWithShape="1">
        <a:blip xmlns:r="http://schemas.openxmlformats.org/officeDocument/2006/relationships" r:embed="rId1"/>
        <a:srcRect r="64906"/>
        <a:stretch/>
      </xdr:blipFill>
      <xdr:spPr>
        <a:xfrm>
          <a:off x="68793" y="15081"/>
          <a:ext cx="545858" cy="677175"/>
        </a:xfrm>
        <a:prstGeom prst="rect">
          <a:avLst/>
        </a:prstGeom>
      </xdr:spPr>
    </xdr:pic>
    <xdr:clientData/>
  </xdr:twoCellAnchor>
  <xdr:twoCellAnchor editAs="oneCell">
    <xdr:from>
      <xdr:col>0</xdr:col>
      <xdr:colOff>566738</xdr:colOff>
      <xdr:row>13</xdr:row>
      <xdr:rowOff>17447</xdr:rowOff>
    </xdr:from>
    <xdr:to>
      <xdr:col>1</xdr:col>
      <xdr:colOff>2362201</xdr:colOff>
      <xdr:row>13</xdr:row>
      <xdr:rowOff>169847</xdr:rowOff>
    </xdr:to>
    <xdr:pic>
      <xdr:nvPicPr>
        <xdr:cNvPr id="3" name="Picture 2" descr="MCC horizontal">
          <a:extLst>
            <a:ext uri="{FF2B5EF4-FFF2-40B4-BE49-F238E27FC236}">
              <a16:creationId xmlns:a16="http://schemas.microsoft.com/office/drawing/2014/main" id="{B1631F89-CA0D-4C26-A84D-46E7F0312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6738" y="4224322"/>
          <a:ext cx="2366963"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59530</xdr:colOff>
      <xdr:row>0</xdr:row>
      <xdr:rowOff>0</xdr:rowOff>
    </xdr:from>
    <xdr:to>
      <xdr:col>0</xdr:col>
      <xdr:colOff>497680</xdr:colOff>
      <xdr:row>1</xdr:row>
      <xdr:rowOff>181733</xdr:rowOff>
    </xdr:to>
    <xdr:pic>
      <xdr:nvPicPr>
        <xdr:cNvPr id="9" name="Picture 8">
          <a:extLst>
            <a:ext uri="{FF2B5EF4-FFF2-40B4-BE49-F238E27FC236}">
              <a16:creationId xmlns:a16="http://schemas.microsoft.com/office/drawing/2014/main" id="{34D12841-2DA4-4671-B8F0-BB9BCA1DD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0" y="0"/>
          <a:ext cx="438150" cy="445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476251</xdr:colOff>
      <xdr:row>32</xdr:row>
      <xdr:rowOff>91281</xdr:rowOff>
    </xdr:from>
    <xdr:to>
      <xdr:col>1</xdr:col>
      <xdr:colOff>2231232</xdr:colOff>
      <xdr:row>33</xdr:row>
      <xdr:rowOff>53499</xdr:rowOff>
    </xdr:to>
    <xdr:pic>
      <xdr:nvPicPr>
        <xdr:cNvPr id="10" name="Picture 9" descr="MCC horizontal">
          <a:extLst>
            <a:ext uri="{FF2B5EF4-FFF2-40B4-BE49-F238E27FC236}">
              <a16:creationId xmlns:a16="http://schemas.microsoft.com/office/drawing/2014/main" id="{1A54A45C-7CDD-4FB5-87DB-AD189BED5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1" y="7842250"/>
          <a:ext cx="2374106" cy="152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53973</xdr:colOff>
      <xdr:row>0</xdr:row>
      <xdr:rowOff>123826</xdr:rowOff>
    </xdr:from>
    <xdr:to>
      <xdr:col>0</xdr:col>
      <xdr:colOff>580358</xdr:colOff>
      <xdr:row>2</xdr:row>
      <xdr:rowOff>201931</xdr:rowOff>
    </xdr:to>
    <xdr:pic>
      <xdr:nvPicPr>
        <xdr:cNvPr id="2" name="Picture 1">
          <a:extLst>
            <a:ext uri="{FF2B5EF4-FFF2-40B4-BE49-F238E27FC236}">
              <a16:creationId xmlns:a16="http://schemas.microsoft.com/office/drawing/2014/main" id="{71CA09F4-E067-460B-B676-DE98DC8971F1}"/>
            </a:ext>
          </a:extLst>
        </xdr:cNvPr>
        <xdr:cNvPicPr>
          <a:picLocks noChangeAspect="1"/>
        </xdr:cNvPicPr>
      </xdr:nvPicPr>
      <xdr:blipFill rotWithShape="1">
        <a:blip xmlns:r="http://schemas.openxmlformats.org/officeDocument/2006/relationships" r:embed="rId1"/>
        <a:srcRect r="64906"/>
        <a:stretch/>
      </xdr:blipFill>
      <xdr:spPr>
        <a:xfrm>
          <a:off x="53973" y="123826"/>
          <a:ext cx="524480" cy="533400"/>
        </a:xfrm>
        <a:prstGeom prst="rect">
          <a:avLst/>
        </a:prstGeom>
      </xdr:spPr>
    </xdr:pic>
    <xdr:clientData/>
  </xdr:twoCellAnchor>
  <xdr:twoCellAnchor editAs="oneCell">
    <xdr:from>
      <xdr:col>0</xdr:col>
      <xdr:colOff>590549</xdr:colOff>
      <xdr:row>69</xdr:row>
      <xdr:rowOff>169863</xdr:rowOff>
    </xdr:from>
    <xdr:to>
      <xdr:col>2</xdr:col>
      <xdr:colOff>1621471</xdr:colOff>
      <xdr:row>70</xdr:row>
      <xdr:rowOff>112714</xdr:rowOff>
    </xdr:to>
    <xdr:pic>
      <xdr:nvPicPr>
        <xdr:cNvPr id="3" name="Picture 2" descr="MCC horizontal">
          <a:extLst>
            <a:ext uri="{FF2B5EF4-FFF2-40B4-BE49-F238E27FC236}">
              <a16:creationId xmlns:a16="http://schemas.microsoft.com/office/drawing/2014/main" id="{901202E6-6CD5-44DC-B56C-832BC4A5A2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49" y="16612394"/>
          <a:ext cx="2369344"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38</xdr:row>
      <xdr:rowOff>0</xdr:rowOff>
    </xdr:from>
    <xdr:to>
      <xdr:col>10</xdr:col>
      <xdr:colOff>3031904</xdr:colOff>
      <xdr:row>65</xdr:row>
      <xdr:rowOff>158572</xdr:rowOff>
    </xdr:to>
    <xdr:pic>
      <xdr:nvPicPr>
        <xdr:cNvPr id="13" name="Picture 12">
          <a:extLst>
            <a:ext uri="{FF2B5EF4-FFF2-40B4-BE49-F238E27FC236}">
              <a16:creationId xmlns:a16="http://schemas.microsoft.com/office/drawing/2014/main" id="{E009F424-3981-63C0-6A21-986154DB816F}"/>
            </a:ext>
          </a:extLst>
        </xdr:cNvPr>
        <xdr:cNvPicPr>
          <a:picLocks noChangeAspect="1"/>
        </xdr:cNvPicPr>
      </xdr:nvPicPr>
      <xdr:blipFill>
        <a:blip xmlns:r="http://schemas.openxmlformats.org/officeDocument/2006/relationships" r:embed="rId3"/>
        <a:stretch>
          <a:fillRect/>
        </a:stretch>
      </xdr:blipFill>
      <xdr:spPr>
        <a:xfrm>
          <a:off x="13296122" y="10004490"/>
          <a:ext cx="5390476" cy="5057143"/>
        </a:xfrm>
        <a:prstGeom prst="rect">
          <a:avLst/>
        </a:prstGeom>
      </xdr:spPr>
    </xdr:pic>
    <xdr:clientData/>
  </xdr:twoCellAnchor>
  <xdr:twoCellAnchor editAs="oneCell">
    <xdr:from>
      <xdr:col>3</xdr:col>
      <xdr:colOff>1101531</xdr:colOff>
      <xdr:row>37</xdr:row>
      <xdr:rowOff>175180</xdr:rowOff>
    </xdr:from>
    <xdr:to>
      <xdr:col>8</xdr:col>
      <xdr:colOff>570204</xdr:colOff>
      <xdr:row>53</xdr:row>
      <xdr:rowOff>165913</xdr:rowOff>
    </xdr:to>
    <xdr:pic>
      <xdr:nvPicPr>
        <xdr:cNvPr id="14" name="Picture 13">
          <a:extLst>
            <a:ext uri="{FF2B5EF4-FFF2-40B4-BE49-F238E27FC236}">
              <a16:creationId xmlns:a16="http://schemas.microsoft.com/office/drawing/2014/main" id="{A8FFC32F-0BB6-735B-A2E5-57D310B5751A}"/>
            </a:ext>
          </a:extLst>
        </xdr:cNvPr>
        <xdr:cNvPicPr>
          <a:picLocks noChangeAspect="1"/>
        </xdr:cNvPicPr>
      </xdr:nvPicPr>
      <xdr:blipFill>
        <a:blip xmlns:r="http://schemas.openxmlformats.org/officeDocument/2006/relationships" r:embed="rId4"/>
        <a:stretch>
          <a:fillRect/>
        </a:stretch>
      </xdr:blipFill>
      <xdr:spPr>
        <a:xfrm>
          <a:off x="7140511" y="9998241"/>
          <a:ext cx="5611326" cy="2893590"/>
        </a:xfrm>
        <a:prstGeom prst="rect">
          <a:avLst/>
        </a:prstGeom>
      </xdr:spPr>
    </xdr:pic>
    <xdr:clientData/>
  </xdr:twoCellAnchor>
  <xdr:twoCellAnchor editAs="oneCell">
    <xdr:from>
      <xdr:col>1</xdr:col>
      <xdr:colOff>12959</xdr:colOff>
      <xdr:row>56</xdr:row>
      <xdr:rowOff>103674</xdr:rowOff>
    </xdr:from>
    <xdr:to>
      <xdr:col>3</xdr:col>
      <xdr:colOff>660918</xdr:colOff>
      <xdr:row>72</xdr:row>
      <xdr:rowOff>27627</xdr:rowOff>
    </xdr:to>
    <xdr:pic>
      <xdr:nvPicPr>
        <xdr:cNvPr id="15" name="Picture 14">
          <a:extLst>
            <a:ext uri="{FF2B5EF4-FFF2-40B4-BE49-F238E27FC236}">
              <a16:creationId xmlns:a16="http://schemas.microsoft.com/office/drawing/2014/main" id="{7FED3161-8198-3704-D969-390BF299A378}"/>
            </a:ext>
          </a:extLst>
        </xdr:cNvPr>
        <xdr:cNvPicPr>
          <a:picLocks noChangeAspect="1"/>
        </xdr:cNvPicPr>
      </xdr:nvPicPr>
      <xdr:blipFill>
        <a:blip xmlns:r="http://schemas.openxmlformats.org/officeDocument/2006/relationships" r:embed="rId5"/>
        <a:stretch>
          <a:fillRect/>
        </a:stretch>
      </xdr:blipFill>
      <xdr:spPr>
        <a:xfrm>
          <a:off x="622041" y="13373878"/>
          <a:ext cx="6077857" cy="2826810"/>
        </a:xfrm>
        <a:prstGeom prst="rect">
          <a:avLst/>
        </a:prstGeom>
      </xdr:spPr>
    </xdr:pic>
    <xdr:clientData/>
  </xdr:twoCellAnchor>
  <xdr:twoCellAnchor editAs="oneCell">
    <xdr:from>
      <xdr:col>1</xdr:col>
      <xdr:colOff>12959</xdr:colOff>
      <xdr:row>38</xdr:row>
      <xdr:rowOff>12960</xdr:rowOff>
    </xdr:from>
    <xdr:to>
      <xdr:col>3</xdr:col>
      <xdr:colOff>616297</xdr:colOff>
      <xdr:row>55</xdr:row>
      <xdr:rowOff>39830</xdr:rowOff>
    </xdr:to>
    <xdr:pic>
      <xdr:nvPicPr>
        <xdr:cNvPr id="16" name="Picture 15">
          <a:extLst>
            <a:ext uri="{FF2B5EF4-FFF2-40B4-BE49-F238E27FC236}">
              <a16:creationId xmlns:a16="http://schemas.microsoft.com/office/drawing/2014/main" id="{4A508B83-8E04-B338-212D-5C5D9AF3CD47}"/>
            </a:ext>
          </a:extLst>
        </xdr:cNvPr>
        <xdr:cNvPicPr>
          <a:picLocks noChangeAspect="1"/>
        </xdr:cNvPicPr>
      </xdr:nvPicPr>
      <xdr:blipFill>
        <a:blip xmlns:r="http://schemas.openxmlformats.org/officeDocument/2006/relationships" r:embed="rId6"/>
        <a:stretch>
          <a:fillRect/>
        </a:stretch>
      </xdr:blipFill>
      <xdr:spPr>
        <a:xfrm>
          <a:off x="622041" y="10017450"/>
          <a:ext cx="6033236" cy="3111156"/>
        </a:xfrm>
        <a:prstGeom prst="rect">
          <a:avLst/>
        </a:prstGeom>
      </xdr:spPr>
    </xdr:pic>
    <xdr:clientData/>
  </xdr:twoCellAnchor>
  <xdr:twoCellAnchor editAs="oneCell">
    <xdr:from>
      <xdr:col>3</xdr:col>
      <xdr:colOff>997857</xdr:colOff>
      <xdr:row>56</xdr:row>
      <xdr:rowOff>90715</xdr:rowOff>
    </xdr:from>
    <xdr:to>
      <xdr:col>8</xdr:col>
      <xdr:colOff>662260</xdr:colOff>
      <xdr:row>73</xdr:row>
      <xdr:rowOff>951</xdr:rowOff>
    </xdr:to>
    <xdr:pic>
      <xdr:nvPicPr>
        <xdr:cNvPr id="17" name="Picture 16">
          <a:extLst>
            <a:ext uri="{FF2B5EF4-FFF2-40B4-BE49-F238E27FC236}">
              <a16:creationId xmlns:a16="http://schemas.microsoft.com/office/drawing/2014/main" id="{0AD786C0-5043-2971-DCB1-D37463D41083}"/>
            </a:ext>
          </a:extLst>
        </xdr:cNvPr>
        <xdr:cNvPicPr>
          <a:picLocks noChangeAspect="1"/>
        </xdr:cNvPicPr>
      </xdr:nvPicPr>
      <xdr:blipFill>
        <a:blip xmlns:r="http://schemas.openxmlformats.org/officeDocument/2006/relationships" r:embed="rId7"/>
        <a:stretch>
          <a:fillRect/>
        </a:stretch>
      </xdr:blipFill>
      <xdr:spPr>
        <a:xfrm>
          <a:off x="7036837" y="13360919"/>
          <a:ext cx="5807056" cy="29945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1</xdr:row>
      <xdr:rowOff>170303</xdr:rowOff>
    </xdr:to>
    <xdr:pic>
      <xdr:nvPicPr>
        <xdr:cNvPr id="2" name="Picture 1">
          <a:extLst>
            <a:ext uri="{FF2B5EF4-FFF2-40B4-BE49-F238E27FC236}">
              <a16:creationId xmlns:a16="http://schemas.microsoft.com/office/drawing/2014/main" id="{4CFF00A9-DE35-45E5-93CA-CACB04022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38150" cy="445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130970</xdr:colOff>
      <xdr:row>37</xdr:row>
      <xdr:rowOff>59532</xdr:rowOff>
    </xdr:from>
    <xdr:to>
      <xdr:col>1</xdr:col>
      <xdr:colOff>2036764</xdr:colOff>
      <xdr:row>38</xdr:row>
      <xdr:rowOff>17462</xdr:rowOff>
    </xdr:to>
    <xdr:pic>
      <xdr:nvPicPr>
        <xdr:cNvPr id="3" name="Picture 2" descr="MCC horizontal">
          <a:extLst>
            <a:ext uri="{FF2B5EF4-FFF2-40B4-BE49-F238E27FC236}">
              <a16:creationId xmlns:a16="http://schemas.microsoft.com/office/drawing/2014/main" id="{8C552654-BEB9-4FC3-96EF-DBDE09E9AD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70" y="9215438"/>
          <a:ext cx="2374107"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49998</xdr:colOff>
      <xdr:row>0</xdr:row>
      <xdr:rowOff>11907</xdr:rowOff>
    </xdr:from>
    <xdr:to>
      <xdr:col>1</xdr:col>
      <xdr:colOff>269451</xdr:colOff>
      <xdr:row>2</xdr:row>
      <xdr:rowOff>93028</xdr:rowOff>
    </xdr:to>
    <xdr:pic>
      <xdr:nvPicPr>
        <xdr:cNvPr id="2" name="Picture 1">
          <a:extLst>
            <a:ext uri="{FF2B5EF4-FFF2-40B4-BE49-F238E27FC236}">
              <a16:creationId xmlns:a16="http://schemas.microsoft.com/office/drawing/2014/main" id="{49ACD3E0-883C-47B0-8AA7-D5C44A2E2A4B}"/>
            </a:ext>
          </a:extLst>
        </xdr:cNvPr>
        <xdr:cNvPicPr>
          <a:picLocks noChangeAspect="1"/>
        </xdr:cNvPicPr>
      </xdr:nvPicPr>
      <xdr:blipFill rotWithShape="1">
        <a:blip xmlns:r="http://schemas.openxmlformats.org/officeDocument/2006/relationships" r:embed="rId1"/>
        <a:srcRect r="64906"/>
        <a:stretch/>
      </xdr:blipFill>
      <xdr:spPr>
        <a:xfrm>
          <a:off x="49998" y="11907"/>
          <a:ext cx="532417" cy="533400"/>
        </a:xfrm>
        <a:prstGeom prst="rect">
          <a:avLst/>
        </a:prstGeom>
      </xdr:spPr>
    </xdr:pic>
    <xdr:clientData/>
  </xdr:twoCellAnchor>
  <xdr:twoCellAnchor editAs="oneCell">
    <xdr:from>
      <xdr:col>0</xdr:col>
      <xdr:colOff>256382</xdr:colOff>
      <xdr:row>60</xdr:row>
      <xdr:rowOff>37308</xdr:rowOff>
    </xdr:from>
    <xdr:to>
      <xdr:col>1</xdr:col>
      <xdr:colOff>2303939</xdr:colOff>
      <xdr:row>61</xdr:row>
      <xdr:rowOff>2701</xdr:rowOff>
    </xdr:to>
    <xdr:pic>
      <xdr:nvPicPr>
        <xdr:cNvPr id="3" name="Picture 2" descr="MCC horizontal">
          <a:extLst>
            <a:ext uri="{FF2B5EF4-FFF2-40B4-BE49-F238E27FC236}">
              <a16:creationId xmlns:a16="http://schemas.microsoft.com/office/drawing/2014/main" id="{E94D6309-955C-4740-A814-2EF646AF07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382" y="13169902"/>
          <a:ext cx="2357120" cy="137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43792</xdr:colOff>
      <xdr:row>0</xdr:row>
      <xdr:rowOff>0</xdr:rowOff>
    </xdr:from>
    <xdr:to>
      <xdr:col>1</xdr:col>
      <xdr:colOff>2275</xdr:colOff>
      <xdr:row>2</xdr:row>
      <xdr:rowOff>122650</xdr:rowOff>
    </xdr:to>
    <xdr:pic>
      <xdr:nvPicPr>
        <xdr:cNvPr id="3" name="Picture 2">
          <a:extLst>
            <a:ext uri="{FF2B5EF4-FFF2-40B4-BE49-F238E27FC236}">
              <a16:creationId xmlns:a16="http://schemas.microsoft.com/office/drawing/2014/main" id="{E5911D54-F879-46B9-979D-1813FBBFEAF6}"/>
            </a:ext>
          </a:extLst>
        </xdr:cNvPr>
        <xdr:cNvPicPr>
          <a:picLocks noChangeAspect="1"/>
        </xdr:cNvPicPr>
      </xdr:nvPicPr>
      <xdr:blipFill rotWithShape="1">
        <a:blip xmlns:r="http://schemas.openxmlformats.org/officeDocument/2006/relationships" r:embed="rId1"/>
        <a:srcRect r="64906"/>
        <a:stretch/>
      </xdr:blipFill>
      <xdr:spPr>
        <a:xfrm>
          <a:off x="43792" y="0"/>
          <a:ext cx="555383" cy="572566"/>
        </a:xfrm>
        <a:prstGeom prst="rect">
          <a:avLst/>
        </a:prstGeom>
      </xdr:spPr>
    </xdr:pic>
    <xdr:clientData/>
  </xdr:twoCellAnchor>
  <xdr:twoCellAnchor editAs="oneCell">
    <xdr:from>
      <xdr:col>0</xdr:col>
      <xdr:colOff>291353</xdr:colOff>
      <xdr:row>18</xdr:row>
      <xdr:rowOff>134471</xdr:rowOff>
    </xdr:from>
    <xdr:to>
      <xdr:col>1</xdr:col>
      <xdr:colOff>2055906</xdr:colOff>
      <xdr:row>19</xdr:row>
      <xdr:rowOff>106643</xdr:rowOff>
    </xdr:to>
    <xdr:pic>
      <xdr:nvPicPr>
        <xdr:cNvPr id="2" name="Picture 1" descr="MCC horizontal">
          <a:extLst>
            <a:ext uri="{FF2B5EF4-FFF2-40B4-BE49-F238E27FC236}">
              <a16:creationId xmlns:a16="http://schemas.microsoft.com/office/drawing/2014/main" id="{AFEE08A4-B3FD-4208-9AAD-83E332C16C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353" y="6387353"/>
          <a:ext cx="236220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21168</xdr:colOff>
      <xdr:row>0</xdr:row>
      <xdr:rowOff>0</xdr:rowOff>
    </xdr:from>
    <xdr:to>
      <xdr:col>0</xdr:col>
      <xdr:colOff>570201</xdr:colOff>
      <xdr:row>1</xdr:row>
      <xdr:rowOff>224790</xdr:rowOff>
    </xdr:to>
    <xdr:pic>
      <xdr:nvPicPr>
        <xdr:cNvPr id="2" name="Picture 1">
          <a:extLst>
            <a:ext uri="{FF2B5EF4-FFF2-40B4-BE49-F238E27FC236}">
              <a16:creationId xmlns:a16="http://schemas.microsoft.com/office/drawing/2014/main" id="{3452817A-8178-4EC7-B1A4-00FF0B3C7CE3}"/>
            </a:ext>
          </a:extLst>
        </xdr:cNvPr>
        <xdr:cNvPicPr>
          <a:picLocks noChangeAspect="1"/>
        </xdr:cNvPicPr>
      </xdr:nvPicPr>
      <xdr:blipFill rotWithShape="1">
        <a:blip xmlns:r="http://schemas.openxmlformats.org/officeDocument/2006/relationships" r:embed="rId1"/>
        <a:srcRect r="64906"/>
        <a:stretch/>
      </xdr:blipFill>
      <xdr:spPr>
        <a:xfrm>
          <a:off x="21168" y="0"/>
          <a:ext cx="549033" cy="504825"/>
        </a:xfrm>
        <a:prstGeom prst="rect">
          <a:avLst/>
        </a:prstGeom>
      </xdr:spPr>
    </xdr:pic>
    <xdr:clientData/>
  </xdr:twoCellAnchor>
  <xdr:twoCellAnchor editAs="oneCell">
    <xdr:from>
      <xdr:col>1</xdr:col>
      <xdr:colOff>35719</xdr:colOff>
      <xdr:row>43</xdr:row>
      <xdr:rowOff>23007</xdr:rowOff>
    </xdr:from>
    <xdr:to>
      <xdr:col>4</xdr:col>
      <xdr:colOff>569119</xdr:colOff>
      <xdr:row>43</xdr:row>
      <xdr:rowOff>172867</xdr:rowOff>
    </xdr:to>
    <xdr:pic>
      <xdr:nvPicPr>
        <xdr:cNvPr id="3" name="Picture 2" descr="MCC horizontal">
          <a:extLst>
            <a:ext uri="{FF2B5EF4-FFF2-40B4-BE49-F238E27FC236}">
              <a16:creationId xmlns:a16="http://schemas.microsoft.com/office/drawing/2014/main" id="{67FCA030-CC47-4D76-B2CC-0CC9104A8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938" y="7738257"/>
          <a:ext cx="2355056"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485616</xdr:colOff>
      <xdr:row>3</xdr:row>
      <xdr:rowOff>146684</xdr:rowOff>
    </xdr:from>
    <xdr:to>
      <xdr:col>18</xdr:col>
      <xdr:colOff>134416</xdr:colOff>
      <xdr:row>41</xdr:row>
      <xdr:rowOff>180498</xdr:rowOff>
    </xdr:to>
    <xdr:pic>
      <xdr:nvPicPr>
        <xdr:cNvPr id="6" name="Picture 4">
          <a:extLst>
            <a:ext uri="{FF2B5EF4-FFF2-40B4-BE49-F238E27FC236}">
              <a16:creationId xmlns:a16="http://schemas.microsoft.com/office/drawing/2014/main" id="{97A070AD-EF3A-E714-46E8-D059889EB9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616" y="1170622"/>
          <a:ext cx="10548893" cy="6808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190500</xdr:colOff>
      <xdr:row>38</xdr:row>
      <xdr:rowOff>0</xdr:rowOff>
    </xdr:from>
    <xdr:ext cx="4896102" cy="2730640"/>
    <xdr:pic>
      <xdr:nvPicPr>
        <xdr:cNvPr id="2" name="Picture 1">
          <a:extLst>
            <a:ext uri="{FF2B5EF4-FFF2-40B4-BE49-F238E27FC236}">
              <a16:creationId xmlns:a16="http://schemas.microsoft.com/office/drawing/2014/main" id="{10388979-78E7-46EF-8FE0-FA771AD3D68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09700" y="6273800"/>
          <a:ext cx="4896102" cy="2730640"/>
        </a:xfrm>
        <a:prstGeom prst="rect">
          <a:avLst/>
        </a:prstGeom>
      </xdr:spPr>
    </xdr:pic>
    <xdr:clientData/>
  </xdr:oneCellAnchor>
  <xdr:oneCellAnchor>
    <xdr:from>
      <xdr:col>2</xdr:col>
      <xdr:colOff>190500</xdr:colOff>
      <xdr:row>95</xdr:row>
      <xdr:rowOff>0</xdr:rowOff>
    </xdr:from>
    <xdr:ext cx="4896102" cy="2730640"/>
    <xdr:pic>
      <xdr:nvPicPr>
        <xdr:cNvPr id="3" name="Picture 2">
          <a:extLst>
            <a:ext uri="{FF2B5EF4-FFF2-40B4-BE49-F238E27FC236}">
              <a16:creationId xmlns:a16="http://schemas.microsoft.com/office/drawing/2014/main" id="{05C550DC-73F6-491C-8763-C6C93AE505F9}"/>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09700" y="15684500"/>
          <a:ext cx="4896102" cy="2730640"/>
        </a:xfrm>
        <a:prstGeom prst="rect">
          <a:avLst/>
        </a:prstGeom>
      </xdr:spPr>
    </xdr:pic>
    <xdr:clientData/>
  </xdr:oneCellAnchor>
  <xdr:oneCellAnchor>
    <xdr:from>
      <xdr:col>2</xdr:col>
      <xdr:colOff>190500</xdr:colOff>
      <xdr:row>152</xdr:row>
      <xdr:rowOff>0</xdr:rowOff>
    </xdr:from>
    <xdr:ext cx="4896102" cy="2730640"/>
    <xdr:pic>
      <xdr:nvPicPr>
        <xdr:cNvPr id="4" name="Picture 3">
          <a:extLst>
            <a:ext uri="{FF2B5EF4-FFF2-40B4-BE49-F238E27FC236}">
              <a16:creationId xmlns:a16="http://schemas.microsoft.com/office/drawing/2014/main" id="{1F0BD488-858F-43FD-B9C4-2A7D7B47E06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9700" y="25095200"/>
          <a:ext cx="4896102" cy="2730640"/>
        </a:xfrm>
        <a:prstGeom prst="rect">
          <a:avLst/>
        </a:prstGeom>
      </xdr:spPr>
    </xdr:pic>
    <xdr:clientData/>
  </xdr:oneCellAnchor>
  <xdr:oneCellAnchor>
    <xdr:from>
      <xdr:col>2</xdr:col>
      <xdr:colOff>190500</xdr:colOff>
      <xdr:row>209</xdr:row>
      <xdr:rowOff>0</xdr:rowOff>
    </xdr:from>
    <xdr:ext cx="4896102" cy="1994002"/>
    <xdr:pic>
      <xdr:nvPicPr>
        <xdr:cNvPr id="5" name="Picture 4">
          <a:extLst>
            <a:ext uri="{FF2B5EF4-FFF2-40B4-BE49-F238E27FC236}">
              <a16:creationId xmlns:a16="http://schemas.microsoft.com/office/drawing/2014/main" id="{5E780924-A5C9-4D44-B3A1-2CF3C386AE2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9700" y="34505900"/>
          <a:ext cx="4896102" cy="1994002"/>
        </a:xfrm>
        <a:prstGeom prst="rect">
          <a:avLst/>
        </a:prstGeom>
      </xdr:spPr>
    </xdr:pic>
    <xdr:clientData/>
  </xdr:oneCellAnchor>
  <xdr:oneCellAnchor>
    <xdr:from>
      <xdr:col>7</xdr:col>
      <xdr:colOff>19051</xdr:colOff>
      <xdr:row>263</xdr:row>
      <xdr:rowOff>0</xdr:rowOff>
    </xdr:from>
    <xdr:ext cx="1955901" cy="1037566"/>
    <xdr:pic>
      <xdr:nvPicPr>
        <xdr:cNvPr id="6" name="Picture 5">
          <a:extLst>
            <a:ext uri="{FF2B5EF4-FFF2-40B4-BE49-F238E27FC236}">
              <a16:creationId xmlns:a16="http://schemas.microsoft.com/office/drawing/2014/main" id="{F3B5D4F7-2AB0-4BA9-9491-243D7E894C8D}"/>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86251" y="43421300"/>
          <a:ext cx="1955901" cy="1037566"/>
        </a:xfrm>
        <a:prstGeom prst="rect">
          <a:avLst/>
        </a:prstGeom>
      </xdr:spPr>
    </xdr:pic>
    <xdr:clientData/>
  </xdr:oneCellAnchor>
  <xdr:oneCellAnchor>
    <xdr:from>
      <xdr:col>7</xdr:col>
      <xdr:colOff>19051</xdr:colOff>
      <xdr:row>274</xdr:row>
      <xdr:rowOff>0</xdr:rowOff>
    </xdr:from>
    <xdr:ext cx="1955901" cy="1037566"/>
    <xdr:pic>
      <xdr:nvPicPr>
        <xdr:cNvPr id="7" name="Picture 6">
          <a:extLst>
            <a:ext uri="{FF2B5EF4-FFF2-40B4-BE49-F238E27FC236}">
              <a16:creationId xmlns:a16="http://schemas.microsoft.com/office/drawing/2014/main" id="{42219F45-3D62-434E-833A-8A47368591A9}"/>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51" y="45237400"/>
          <a:ext cx="1955901" cy="1037566"/>
        </a:xfrm>
        <a:prstGeom prst="rect">
          <a:avLst/>
        </a:prstGeom>
      </xdr:spPr>
    </xdr:pic>
    <xdr:clientData/>
  </xdr:oneCellAnchor>
  <xdr:oneCellAnchor>
    <xdr:from>
      <xdr:col>7</xdr:col>
      <xdr:colOff>19051</xdr:colOff>
      <xdr:row>285</xdr:row>
      <xdr:rowOff>0</xdr:rowOff>
    </xdr:from>
    <xdr:ext cx="1955901" cy="1037566"/>
    <xdr:pic>
      <xdr:nvPicPr>
        <xdr:cNvPr id="8" name="Picture 7">
          <a:extLst>
            <a:ext uri="{FF2B5EF4-FFF2-40B4-BE49-F238E27FC236}">
              <a16:creationId xmlns:a16="http://schemas.microsoft.com/office/drawing/2014/main" id="{342F6D4F-100E-4E32-8A80-B21653193EDD}"/>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6251" y="47053500"/>
          <a:ext cx="1955901" cy="1037566"/>
        </a:xfrm>
        <a:prstGeom prst="rect">
          <a:avLst/>
        </a:prstGeom>
      </xdr:spPr>
    </xdr:pic>
    <xdr:clientData/>
  </xdr:oneCellAnchor>
  <xdr:oneCellAnchor>
    <xdr:from>
      <xdr:col>7</xdr:col>
      <xdr:colOff>19051</xdr:colOff>
      <xdr:row>296</xdr:row>
      <xdr:rowOff>0</xdr:rowOff>
    </xdr:from>
    <xdr:ext cx="1955901" cy="1037566"/>
    <xdr:pic>
      <xdr:nvPicPr>
        <xdr:cNvPr id="9" name="Picture 8">
          <a:extLst>
            <a:ext uri="{FF2B5EF4-FFF2-40B4-BE49-F238E27FC236}">
              <a16:creationId xmlns:a16="http://schemas.microsoft.com/office/drawing/2014/main" id="{4BE13605-6476-4AE9-9ADD-9C8BA9C01AA4}"/>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86251" y="48869600"/>
          <a:ext cx="1955901" cy="1037566"/>
        </a:xfrm>
        <a:prstGeom prst="rect">
          <a:avLst/>
        </a:prstGeom>
      </xdr:spPr>
    </xdr:pic>
    <xdr:clientData/>
  </xdr:oneCellAnchor>
  <xdr:oneCellAnchor>
    <xdr:from>
      <xdr:col>7</xdr:col>
      <xdr:colOff>19051</xdr:colOff>
      <xdr:row>307</xdr:row>
      <xdr:rowOff>0</xdr:rowOff>
    </xdr:from>
    <xdr:ext cx="1955901" cy="1037566"/>
    <xdr:pic>
      <xdr:nvPicPr>
        <xdr:cNvPr id="10" name="Picture 9">
          <a:extLst>
            <a:ext uri="{FF2B5EF4-FFF2-40B4-BE49-F238E27FC236}">
              <a16:creationId xmlns:a16="http://schemas.microsoft.com/office/drawing/2014/main" id="{A09DBD0B-F8F1-41AB-A190-900935D75B64}"/>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86251" y="50685700"/>
          <a:ext cx="1955901" cy="1037566"/>
        </a:xfrm>
        <a:prstGeom prst="rect">
          <a:avLst/>
        </a:prstGeom>
      </xdr:spPr>
    </xdr:pic>
    <xdr:clientData/>
  </xdr:oneCellAnchor>
  <xdr:oneCellAnchor>
    <xdr:from>
      <xdr:col>7</xdr:col>
      <xdr:colOff>19051</xdr:colOff>
      <xdr:row>318</xdr:row>
      <xdr:rowOff>0</xdr:rowOff>
    </xdr:from>
    <xdr:ext cx="1955901" cy="1037566"/>
    <xdr:pic>
      <xdr:nvPicPr>
        <xdr:cNvPr id="11" name="Picture 10">
          <a:extLst>
            <a:ext uri="{FF2B5EF4-FFF2-40B4-BE49-F238E27FC236}">
              <a16:creationId xmlns:a16="http://schemas.microsoft.com/office/drawing/2014/main" id="{C16B01A3-EDB6-4E7E-95D5-916B1B0768DF}"/>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86251" y="52501800"/>
          <a:ext cx="1955901" cy="1037566"/>
        </a:xfrm>
        <a:prstGeom prst="rect">
          <a:avLst/>
        </a:prstGeom>
      </xdr:spPr>
    </xdr:pic>
    <xdr:clientData/>
  </xdr:oneCellAnchor>
  <xdr:oneCellAnchor>
    <xdr:from>
      <xdr:col>7</xdr:col>
      <xdr:colOff>19051</xdr:colOff>
      <xdr:row>329</xdr:row>
      <xdr:rowOff>0</xdr:rowOff>
    </xdr:from>
    <xdr:ext cx="1955901" cy="1037566"/>
    <xdr:pic>
      <xdr:nvPicPr>
        <xdr:cNvPr id="12" name="Picture 11">
          <a:extLst>
            <a:ext uri="{FF2B5EF4-FFF2-40B4-BE49-F238E27FC236}">
              <a16:creationId xmlns:a16="http://schemas.microsoft.com/office/drawing/2014/main" id="{7C4C526A-506A-4B60-8C64-E9F89AEBB34F}"/>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86251" y="54317900"/>
          <a:ext cx="1955901" cy="1037566"/>
        </a:xfrm>
        <a:prstGeom prst="rect">
          <a:avLst/>
        </a:prstGeom>
      </xdr:spPr>
    </xdr:pic>
    <xdr:clientData/>
  </xdr:oneCellAnchor>
  <xdr:oneCellAnchor>
    <xdr:from>
      <xdr:col>7</xdr:col>
      <xdr:colOff>19051</xdr:colOff>
      <xdr:row>340</xdr:row>
      <xdr:rowOff>0</xdr:rowOff>
    </xdr:from>
    <xdr:ext cx="1955901" cy="1037566"/>
    <xdr:pic>
      <xdr:nvPicPr>
        <xdr:cNvPr id="13" name="Picture 12">
          <a:extLst>
            <a:ext uri="{FF2B5EF4-FFF2-40B4-BE49-F238E27FC236}">
              <a16:creationId xmlns:a16="http://schemas.microsoft.com/office/drawing/2014/main" id="{A01C7B48-651E-4CA7-863E-522935820FA3}"/>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86251" y="56134000"/>
          <a:ext cx="1955901" cy="1037566"/>
        </a:xfrm>
        <a:prstGeom prst="rect">
          <a:avLst/>
        </a:prstGeom>
      </xdr:spPr>
    </xdr:pic>
    <xdr:clientData/>
  </xdr:oneCellAnchor>
  <xdr:oneCellAnchor>
    <xdr:from>
      <xdr:col>7</xdr:col>
      <xdr:colOff>19051</xdr:colOff>
      <xdr:row>351</xdr:row>
      <xdr:rowOff>0</xdr:rowOff>
    </xdr:from>
    <xdr:ext cx="1955901" cy="1037566"/>
    <xdr:pic>
      <xdr:nvPicPr>
        <xdr:cNvPr id="14" name="Picture 13">
          <a:extLst>
            <a:ext uri="{FF2B5EF4-FFF2-40B4-BE49-F238E27FC236}">
              <a16:creationId xmlns:a16="http://schemas.microsoft.com/office/drawing/2014/main" id="{21E82CC1-A1AC-4B78-A64C-170CF24A6159}"/>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286251" y="57950100"/>
          <a:ext cx="1955901" cy="1037566"/>
        </a:xfrm>
        <a:prstGeom prst="rect">
          <a:avLst/>
        </a:prstGeom>
      </xdr:spPr>
    </xdr:pic>
    <xdr:clientData/>
  </xdr:oneCellAnchor>
  <xdr:oneCellAnchor>
    <xdr:from>
      <xdr:col>7</xdr:col>
      <xdr:colOff>19051</xdr:colOff>
      <xdr:row>364</xdr:row>
      <xdr:rowOff>0</xdr:rowOff>
    </xdr:from>
    <xdr:ext cx="1955901" cy="1037566"/>
    <xdr:pic>
      <xdr:nvPicPr>
        <xdr:cNvPr id="15" name="Picture 14">
          <a:extLst>
            <a:ext uri="{FF2B5EF4-FFF2-40B4-BE49-F238E27FC236}">
              <a16:creationId xmlns:a16="http://schemas.microsoft.com/office/drawing/2014/main" id="{0E0AA9B2-CEC4-48F4-A4AB-75361AC77533}"/>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286251" y="60096400"/>
          <a:ext cx="1955901" cy="1037566"/>
        </a:xfrm>
        <a:prstGeom prst="rect">
          <a:avLst/>
        </a:prstGeom>
      </xdr:spPr>
    </xdr:pic>
    <xdr:clientData/>
  </xdr:oneCellAnchor>
  <xdr:oneCellAnchor>
    <xdr:from>
      <xdr:col>7</xdr:col>
      <xdr:colOff>19051</xdr:colOff>
      <xdr:row>375</xdr:row>
      <xdr:rowOff>0</xdr:rowOff>
    </xdr:from>
    <xdr:ext cx="1955901" cy="1037566"/>
    <xdr:pic>
      <xdr:nvPicPr>
        <xdr:cNvPr id="16" name="Picture 15">
          <a:extLst>
            <a:ext uri="{FF2B5EF4-FFF2-40B4-BE49-F238E27FC236}">
              <a16:creationId xmlns:a16="http://schemas.microsoft.com/office/drawing/2014/main" id="{11979E0C-CEC0-45CB-BA7A-E6262A15DB44}"/>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286251" y="61912500"/>
          <a:ext cx="1955901" cy="1037566"/>
        </a:xfrm>
        <a:prstGeom prst="rect">
          <a:avLst/>
        </a:prstGeom>
      </xdr:spPr>
    </xdr:pic>
    <xdr:clientData/>
  </xdr:oneCellAnchor>
  <xdr:oneCellAnchor>
    <xdr:from>
      <xdr:col>7</xdr:col>
      <xdr:colOff>19051</xdr:colOff>
      <xdr:row>386</xdr:row>
      <xdr:rowOff>0</xdr:rowOff>
    </xdr:from>
    <xdr:ext cx="1955901" cy="1037566"/>
    <xdr:pic>
      <xdr:nvPicPr>
        <xdr:cNvPr id="17" name="Picture 16">
          <a:extLst>
            <a:ext uri="{FF2B5EF4-FFF2-40B4-BE49-F238E27FC236}">
              <a16:creationId xmlns:a16="http://schemas.microsoft.com/office/drawing/2014/main" id="{AA785528-FDC5-4FE6-8DA3-B6C9E000DEE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86251" y="63728600"/>
          <a:ext cx="1955901" cy="1037566"/>
        </a:xfrm>
        <a:prstGeom prst="rect">
          <a:avLst/>
        </a:prstGeom>
      </xdr:spPr>
    </xdr:pic>
    <xdr:clientData/>
  </xdr:oneCellAnchor>
  <xdr:oneCellAnchor>
    <xdr:from>
      <xdr:col>2</xdr:col>
      <xdr:colOff>190500</xdr:colOff>
      <xdr:row>399</xdr:row>
      <xdr:rowOff>0</xdr:rowOff>
    </xdr:from>
    <xdr:ext cx="4896102" cy="4127712"/>
    <xdr:pic>
      <xdr:nvPicPr>
        <xdr:cNvPr id="18" name="Picture 17">
          <a:extLst>
            <a:ext uri="{FF2B5EF4-FFF2-40B4-BE49-F238E27FC236}">
              <a16:creationId xmlns:a16="http://schemas.microsoft.com/office/drawing/2014/main" id="{AD5E8B20-FC9C-4240-B499-D70B8AA4BCA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09700" y="65874900"/>
          <a:ext cx="4896102" cy="4127712"/>
        </a:xfrm>
        <a:prstGeom prst="rect">
          <a:avLst/>
        </a:prstGeom>
      </xdr:spPr>
    </xdr:pic>
    <xdr:clientData/>
  </xdr:oneCellAnchor>
  <xdr:oneCellAnchor>
    <xdr:from>
      <xdr:col>2</xdr:col>
      <xdr:colOff>190500</xdr:colOff>
      <xdr:row>429</xdr:row>
      <xdr:rowOff>0</xdr:rowOff>
    </xdr:from>
    <xdr:ext cx="4896102" cy="4127712"/>
    <xdr:pic>
      <xdr:nvPicPr>
        <xdr:cNvPr id="19" name="Picture 18">
          <a:extLst>
            <a:ext uri="{FF2B5EF4-FFF2-40B4-BE49-F238E27FC236}">
              <a16:creationId xmlns:a16="http://schemas.microsoft.com/office/drawing/2014/main" id="{AB711CAD-D239-448E-B469-C06781992D09}"/>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409700" y="70827900"/>
          <a:ext cx="4896102" cy="4127712"/>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Farrin, Katie M (DPE/EE-EA)" id="{92922040-C384-4DC0-8FA4-20FA9F424D8C}" userId="S::Farrinkm@mcc.gov::d552f6e3-adc7-493f-9f75-66b0d6087f9b"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72" dT="2024-10-24T20:33:09.87" personId="{92922040-C384-4DC0-8FA4-20FA9F424D8C}" id="{375EF36F-F767-4B53-A327-324A880369FA}">
    <text>Highlighted section is a check on different abbreviations of benefit streams.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B1FD3-9146-49F1-ADA7-4B947020869D}">
  <sheetPr>
    <tabColor rgb="FF002060"/>
  </sheetPr>
  <dimension ref="A4:G74"/>
  <sheetViews>
    <sheetView showGridLines="0" tabSelected="1" zoomScale="70" zoomScaleNormal="70" workbookViewId="0"/>
  </sheetViews>
  <sheetFormatPr defaultRowHeight="12.9" x14ac:dyDescent="0.55000000000000004"/>
  <cols>
    <col min="1" max="1" width="15.734375" style="432" customWidth="1"/>
    <col min="2" max="2" width="51.734375" style="432" customWidth="1"/>
    <col min="3" max="3" width="119.7890625" style="432" customWidth="1"/>
    <col min="4" max="4" width="5.734375" style="432" customWidth="1"/>
    <col min="5" max="5" width="23.734375" style="432" customWidth="1"/>
    <col min="6" max="256" width="8.734375" style="432"/>
    <col min="257" max="257" width="15.734375" style="432" customWidth="1"/>
    <col min="258" max="258" width="51.734375" style="432" customWidth="1"/>
    <col min="259" max="259" width="117.5234375" style="432" customWidth="1"/>
    <col min="260" max="260" width="5.734375" style="432" customWidth="1"/>
    <col min="261" max="261" width="23.734375" style="432" customWidth="1"/>
    <col min="262" max="512" width="8.734375" style="432"/>
    <col min="513" max="513" width="15.734375" style="432" customWidth="1"/>
    <col min="514" max="514" width="51.734375" style="432" customWidth="1"/>
    <col min="515" max="515" width="117.5234375" style="432" customWidth="1"/>
    <col min="516" max="516" width="5.734375" style="432" customWidth="1"/>
    <col min="517" max="517" width="23.734375" style="432" customWidth="1"/>
    <col min="518" max="768" width="8.734375" style="432"/>
    <col min="769" max="769" width="15.734375" style="432" customWidth="1"/>
    <col min="770" max="770" width="51.734375" style="432" customWidth="1"/>
    <col min="771" max="771" width="117.5234375" style="432" customWidth="1"/>
    <col min="772" max="772" width="5.734375" style="432" customWidth="1"/>
    <col min="773" max="773" width="23.734375" style="432" customWidth="1"/>
    <col min="774" max="1024" width="8.734375" style="432"/>
    <col min="1025" max="1025" width="15.734375" style="432" customWidth="1"/>
    <col min="1026" max="1026" width="51.734375" style="432" customWidth="1"/>
    <col min="1027" max="1027" width="117.5234375" style="432" customWidth="1"/>
    <col min="1028" max="1028" width="5.734375" style="432" customWidth="1"/>
    <col min="1029" max="1029" width="23.734375" style="432" customWidth="1"/>
    <col min="1030" max="1280" width="8.734375" style="432"/>
    <col min="1281" max="1281" width="15.734375" style="432" customWidth="1"/>
    <col min="1282" max="1282" width="51.734375" style="432" customWidth="1"/>
    <col min="1283" max="1283" width="117.5234375" style="432" customWidth="1"/>
    <col min="1284" max="1284" width="5.734375" style="432" customWidth="1"/>
    <col min="1285" max="1285" width="23.734375" style="432" customWidth="1"/>
    <col min="1286" max="1536" width="8.734375" style="432"/>
    <col min="1537" max="1537" width="15.734375" style="432" customWidth="1"/>
    <col min="1538" max="1538" width="51.734375" style="432" customWidth="1"/>
    <col min="1539" max="1539" width="117.5234375" style="432" customWidth="1"/>
    <col min="1540" max="1540" width="5.734375" style="432" customWidth="1"/>
    <col min="1541" max="1541" width="23.734375" style="432" customWidth="1"/>
    <col min="1542" max="1792" width="8.734375" style="432"/>
    <col min="1793" max="1793" width="15.734375" style="432" customWidth="1"/>
    <col min="1794" max="1794" width="51.734375" style="432" customWidth="1"/>
    <col min="1795" max="1795" width="117.5234375" style="432" customWidth="1"/>
    <col min="1796" max="1796" width="5.734375" style="432" customWidth="1"/>
    <col min="1797" max="1797" width="23.734375" style="432" customWidth="1"/>
    <col min="1798" max="2048" width="8.734375" style="432"/>
    <col min="2049" max="2049" width="15.734375" style="432" customWidth="1"/>
    <col min="2050" max="2050" width="51.734375" style="432" customWidth="1"/>
    <col min="2051" max="2051" width="117.5234375" style="432" customWidth="1"/>
    <col min="2052" max="2052" width="5.734375" style="432" customWidth="1"/>
    <col min="2053" max="2053" width="23.734375" style="432" customWidth="1"/>
    <col min="2054" max="2304" width="8.734375" style="432"/>
    <col min="2305" max="2305" width="15.734375" style="432" customWidth="1"/>
    <col min="2306" max="2306" width="51.734375" style="432" customWidth="1"/>
    <col min="2307" max="2307" width="117.5234375" style="432" customWidth="1"/>
    <col min="2308" max="2308" width="5.734375" style="432" customWidth="1"/>
    <col min="2309" max="2309" width="23.734375" style="432" customWidth="1"/>
    <col min="2310" max="2560" width="8.734375" style="432"/>
    <col min="2561" max="2561" width="15.734375" style="432" customWidth="1"/>
    <col min="2562" max="2562" width="51.734375" style="432" customWidth="1"/>
    <col min="2563" max="2563" width="117.5234375" style="432" customWidth="1"/>
    <col min="2564" max="2564" width="5.734375" style="432" customWidth="1"/>
    <col min="2565" max="2565" width="23.734375" style="432" customWidth="1"/>
    <col min="2566" max="2816" width="8.734375" style="432"/>
    <col min="2817" max="2817" width="15.734375" style="432" customWidth="1"/>
    <col min="2818" max="2818" width="51.734375" style="432" customWidth="1"/>
    <col min="2819" max="2819" width="117.5234375" style="432" customWidth="1"/>
    <col min="2820" max="2820" width="5.734375" style="432" customWidth="1"/>
    <col min="2821" max="2821" width="23.734375" style="432" customWidth="1"/>
    <col min="2822" max="3072" width="8.734375" style="432"/>
    <col min="3073" max="3073" width="15.734375" style="432" customWidth="1"/>
    <col min="3074" max="3074" width="51.734375" style="432" customWidth="1"/>
    <col min="3075" max="3075" width="117.5234375" style="432" customWidth="1"/>
    <col min="3076" max="3076" width="5.734375" style="432" customWidth="1"/>
    <col min="3077" max="3077" width="23.734375" style="432" customWidth="1"/>
    <col min="3078" max="3328" width="8.734375" style="432"/>
    <col min="3329" max="3329" width="15.734375" style="432" customWidth="1"/>
    <col min="3330" max="3330" width="51.734375" style="432" customWidth="1"/>
    <col min="3331" max="3331" width="117.5234375" style="432" customWidth="1"/>
    <col min="3332" max="3332" width="5.734375" style="432" customWidth="1"/>
    <col min="3333" max="3333" width="23.734375" style="432" customWidth="1"/>
    <col min="3334" max="3584" width="8.734375" style="432"/>
    <col min="3585" max="3585" width="15.734375" style="432" customWidth="1"/>
    <col min="3586" max="3586" width="51.734375" style="432" customWidth="1"/>
    <col min="3587" max="3587" width="117.5234375" style="432" customWidth="1"/>
    <col min="3588" max="3588" width="5.734375" style="432" customWidth="1"/>
    <col min="3589" max="3589" width="23.734375" style="432" customWidth="1"/>
    <col min="3590" max="3840" width="8.734375" style="432"/>
    <col min="3841" max="3841" width="15.734375" style="432" customWidth="1"/>
    <col min="3842" max="3842" width="51.734375" style="432" customWidth="1"/>
    <col min="3843" max="3843" width="117.5234375" style="432" customWidth="1"/>
    <col min="3844" max="3844" width="5.734375" style="432" customWidth="1"/>
    <col min="3845" max="3845" width="23.734375" style="432" customWidth="1"/>
    <col min="3846" max="4096" width="8.734375" style="432"/>
    <col min="4097" max="4097" width="15.734375" style="432" customWidth="1"/>
    <col min="4098" max="4098" width="51.734375" style="432" customWidth="1"/>
    <col min="4099" max="4099" width="117.5234375" style="432" customWidth="1"/>
    <col min="4100" max="4100" width="5.734375" style="432" customWidth="1"/>
    <col min="4101" max="4101" width="23.734375" style="432" customWidth="1"/>
    <col min="4102" max="4352" width="8.734375" style="432"/>
    <col min="4353" max="4353" width="15.734375" style="432" customWidth="1"/>
    <col min="4354" max="4354" width="51.734375" style="432" customWidth="1"/>
    <col min="4355" max="4355" width="117.5234375" style="432" customWidth="1"/>
    <col min="4356" max="4356" width="5.734375" style="432" customWidth="1"/>
    <col min="4357" max="4357" width="23.734375" style="432" customWidth="1"/>
    <col min="4358" max="4608" width="8.734375" style="432"/>
    <col min="4609" max="4609" width="15.734375" style="432" customWidth="1"/>
    <col min="4610" max="4610" width="51.734375" style="432" customWidth="1"/>
    <col min="4611" max="4611" width="117.5234375" style="432" customWidth="1"/>
    <col min="4612" max="4612" width="5.734375" style="432" customWidth="1"/>
    <col min="4613" max="4613" width="23.734375" style="432" customWidth="1"/>
    <col min="4614" max="4864" width="8.734375" style="432"/>
    <col min="4865" max="4865" width="15.734375" style="432" customWidth="1"/>
    <col min="4866" max="4866" width="51.734375" style="432" customWidth="1"/>
    <col min="4867" max="4867" width="117.5234375" style="432" customWidth="1"/>
    <col min="4868" max="4868" width="5.734375" style="432" customWidth="1"/>
    <col min="4869" max="4869" width="23.734375" style="432" customWidth="1"/>
    <col min="4870" max="5120" width="8.734375" style="432"/>
    <col min="5121" max="5121" width="15.734375" style="432" customWidth="1"/>
    <col min="5122" max="5122" width="51.734375" style="432" customWidth="1"/>
    <col min="5123" max="5123" width="117.5234375" style="432" customWidth="1"/>
    <col min="5124" max="5124" width="5.734375" style="432" customWidth="1"/>
    <col min="5125" max="5125" width="23.734375" style="432" customWidth="1"/>
    <col min="5126" max="5376" width="8.734375" style="432"/>
    <col min="5377" max="5377" width="15.734375" style="432" customWidth="1"/>
    <col min="5378" max="5378" width="51.734375" style="432" customWidth="1"/>
    <col min="5379" max="5379" width="117.5234375" style="432" customWidth="1"/>
    <col min="5380" max="5380" width="5.734375" style="432" customWidth="1"/>
    <col min="5381" max="5381" width="23.734375" style="432" customWidth="1"/>
    <col min="5382" max="5632" width="8.734375" style="432"/>
    <col min="5633" max="5633" width="15.734375" style="432" customWidth="1"/>
    <col min="5634" max="5634" width="51.734375" style="432" customWidth="1"/>
    <col min="5635" max="5635" width="117.5234375" style="432" customWidth="1"/>
    <col min="5636" max="5636" width="5.734375" style="432" customWidth="1"/>
    <col min="5637" max="5637" width="23.734375" style="432" customWidth="1"/>
    <col min="5638" max="5888" width="8.734375" style="432"/>
    <col min="5889" max="5889" width="15.734375" style="432" customWidth="1"/>
    <col min="5890" max="5890" width="51.734375" style="432" customWidth="1"/>
    <col min="5891" max="5891" width="117.5234375" style="432" customWidth="1"/>
    <col min="5892" max="5892" width="5.734375" style="432" customWidth="1"/>
    <col min="5893" max="5893" width="23.734375" style="432" customWidth="1"/>
    <col min="5894" max="6144" width="8.734375" style="432"/>
    <col min="6145" max="6145" width="15.734375" style="432" customWidth="1"/>
    <col min="6146" max="6146" width="51.734375" style="432" customWidth="1"/>
    <col min="6147" max="6147" width="117.5234375" style="432" customWidth="1"/>
    <col min="6148" max="6148" width="5.734375" style="432" customWidth="1"/>
    <col min="6149" max="6149" width="23.734375" style="432" customWidth="1"/>
    <col min="6150" max="6400" width="8.734375" style="432"/>
    <col min="6401" max="6401" width="15.734375" style="432" customWidth="1"/>
    <col min="6402" max="6402" width="51.734375" style="432" customWidth="1"/>
    <col min="6403" max="6403" width="117.5234375" style="432" customWidth="1"/>
    <col min="6404" max="6404" width="5.734375" style="432" customWidth="1"/>
    <col min="6405" max="6405" width="23.734375" style="432" customWidth="1"/>
    <col min="6406" max="6656" width="8.734375" style="432"/>
    <col min="6657" max="6657" width="15.734375" style="432" customWidth="1"/>
    <col min="6658" max="6658" width="51.734375" style="432" customWidth="1"/>
    <col min="6659" max="6659" width="117.5234375" style="432" customWidth="1"/>
    <col min="6660" max="6660" width="5.734375" style="432" customWidth="1"/>
    <col min="6661" max="6661" width="23.734375" style="432" customWidth="1"/>
    <col min="6662" max="6912" width="8.734375" style="432"/>
    <col min="6913" max="6913" width="15.734375" style="432" customWidth="1"/>
    <col min="6914" max="6914" width="51.734375" style="432" customWidth="1"/>
    <col min="6915" max="6915" width="117.5234375" style="432" customWidth="1"/>
    <col min="6916" max="6916" width="5.734375" style="432" customWidth="1"/>
    <col min="6917" max="6917" width="23.734375" style="432" customWidth="1"/>
    <col min="6918" max="7168" width="8.734375" style="432"/>
    <col min="7169" max="7169" width="15.734375" style="432" customWidth="1"/>
    <col min="7170" max="7170" width="51.734375" style="432" customWidth="1"/>
    <col min="7171" max="7171" width="117.5234375" style="432" customWidth="1"/>
    <col min="7172" max="7172" width="5.734375" style="432" customWidth="1"/>
    <col min="7173" max="7173" width="23.734375" style="432" customWidth="1"/>
    <col min="7174" max="7424" width="8.734375" style="432"/>
    <col min="7425" max="7425" width="15.734375" style="432" customWidth="1"/>
    <col min="7426" max="7426" width="51.734375" style="432" customWidth="1"/>
    <col min="7427" max="7427" width="117.5234375" style="432" customWidth="1"/>
    <col min="7428" max="7428" width="5.734375" style="432" customWidth="1"/>
    <col min="7429" max="7429" width="23.734375" style="432" customWidth="1"/>
    <col min="7430" max="7680" width="8.734375" style="432"/>
    <col min="7681" max="7681" width="15.734375" style="432" customWidth="1"/>
    <col min="7682" max="7682" width="51.734375" style="432" customWidth="1"/>
    <col min="7683" max="7683" width="117.5234375" style="432" customWidth="1"/>
    <col min="7684" max="7684" width="5.734375" style="432" customWidth="1"/>
    <col min="7685" max="7685" width="23.734375" style="432" customWidth="1"/>
    <col min="7686" max="7936" width="8.734375" style="432"/>
    <col min="7937" max="7937" width="15.734375" style="432" customWidth="1"/>
    <col min="7938" max="7938" width="51.734375" style="432" customWidth="1"/>
    <col min="7939" max="7939" width="117.5234375" style="432" customWidth="1"/>
    <col min="7940" max="7940" width="5.734375" style="432" customWidth="1"/>
    <col min="7941" max="7941" width="23.734375" style="432" customWidth="1"/>
    <col min="7942" max="8192" width="8.734375" style="432"/>
    <col min="8193" max="8193" width="15.734375" style="432" customWidth="1"/>
    <col min="8194" max="8194" width="51.734375" style="432" customWidth="1"/>
    <col min="8195" max="8195" width="117.5234375" style="432" customWidth="1"/>
    <col min="8196" max="8196" width="5.734375" style="432" customWidth="1"/>
    <col min="8197" max="8197" width="23.734375" style="432" customWidth="1"/>
    <col min="8198" max="8448" width="8.734375" style="432"/>
    <col min="8449" max="8449" width="15.734375" style="432" customWidth="1"/>
    <col min="8450" max="8450" width="51.734375" style="432" customWidth="1"/>
    <col min="8451" max="8451" width="117.5234375" style="432" customWidth="1"/>
    <col min="8452" max="8452" width="5.734375" style="432" customWidth="1"/>
    <col min="8453" max="8453" width="23.734375" style="432" customWidth="1"/>
    <col min="8454" max="8704" width="8.734375" style="432"/>
    <col min="8705" max="8705" width="15.734375" style="432" customWidth="1"/>
    <col min="8706" max="8706" width="51.734375" style="432" customWidth="1"/>
    <col min="8707" max="8707" width="117.5234375" style="432" customWidth="1"/>
    <col min="8708" max="8708" width="5.734375" style="432" customWidth="1"/>
    <col min="8709" max="8709" width="23.734375" style="432" customWidth="1"/>
    <col min="8710" max="8960" width="8.734375" style="432"/>
    <col min="8961" max="8961" width="15.734375" style="432" customWidth="1"/>
    <col min="8962" max="8962" width="51.734375" style="432" customWidth="1"/>
    <col min="8963" max="8963" width="117.5234375" style="432" customWidth="1"/>
    <col min="8964" max="8964" width="5.734375" style="432" customWidth="1"/>
    <col min="8965" max="8965" width="23.734375" style="432" customWidth="1"/>
    <col min="8966" max="9216" width="8.734375" style="432"/>
    <col min="9217" max="9217" width="15.734375" style="432" customWidth="1"/>
    <col min="9218" max="9218" width="51.734375" style="432" customWidth="1"/>
    <col min="9219" max="9219" width="117.5234375" style="432" customWidth="1"/>
    <col min="9220" max="9220" width="5.734375" style="432" customWidth="1"/>
    <col min="9221" max="9221" width="23.734375" style="432" customWidth="1"/>
    <col min="9222" max="9472" width="8.734375" style="432"/>
    <col min="9473" max="9473" width="15.734375" style="432" customWidth="1"/>
    <col min="9474" max="9474" width="51.734375" style="432" customWidth="1"/>
    <col min="9475" max="9475" width="117.5234375" style="432" customWidth="1"/>
    <col min="9476" max="9476" width="5.734375" style="432" customWidth="1"/>
    <col min="9477" max="9477" width="23.734375" style="432" customWidth="1"/>
    <col min="9478" max="9728" width="8.734375" style="432"/>
    <col min="9729" max="9729" width="15.734375" style="432" customWidth="1"/>
    <col min="9730" max="9730" width="51.734375" style="432" customWidth="1"/>
    <col min="9731" max="9731" width="117.5234375" style="432" customWidth="1"/>
    <col min="9732" max="9732" width="5.734375" style="432" customWidth="1"/>
    <col min="9733" max="9733" width="23.734375" style="432" customWidth="1"/>
    <col min="9734" max="9984" width="8.734375" style="432"/>
    <col min="9985" max="9985" width="15.734375" style="432" customWidth="1"/>
    <col min="9986" max="9986" width="51.734375" style="432" customWidth="1"/>
    <col min="9987" max="9987" width="117.5234375" style="432" customWidth="1"/>
    <col min="9988" max="9988" width="5.734375" style="432" customWidth="1"/>
    <col min="9989" max="9989" width="23.734375" style="432" customWidth="1"/>
    <col min="9990" max="10240" width="8.734375" style="432"/>
    <col min="10241" max="10241" width="15.734375" style="432" customWidth="1"/>
    <col min="10242" max="10242" width="51.734375" style="432" customWidth="1"/>
    <col min="10243" max="10243" width="117.5234375" style="432" customWidth="1"/>
    <col min="10244" max="10244" width="5.734375" style="432" customWidth="1"/>
    <col min="10245" max="10245" width="23.734375" style="432" customWidth="1"/>
    <col min="10246" max="10496" width="8.734375" style="432"/>
    <col min="10497" max="10497" width="15.734375" style="432" customWidth="1"/>
    <col min="10498" max="10498" width="51.734375" style="432" customWidth="1"/>
    <col min="10499" max="10499" width="117.5234375" style="432" customWidth="1"/>
    <col min="10500" max="10500" width="5.734375" style="432" customWidth="1"/>
    <col min="10501" max="10501" width="23.734375" style="432" customWidth="1"/>
    <col min="10502" max="10752" width="8.734375" style="432"/>
    <col min="10753" max="10753" width="15.734375" style="432" customWidth="1"/>
    <col min="10754" max="10754" width="51.734375" style="432" customWidth="1"/>
    <col min="10755" max="10755" width="117.5234375" style="432" customWidth="1"/>
    <col min="10756" max="10756" width="5.734375" style="432" customWidth="1"/>
    <col min="10757" max="10757" width="23.734375" style="432" customWidth="1"/>
    <col min="10758" max="11008" width="8.734375" style="432"/>
    <col min="11009" max="11009" width="15.734375" style="432" customWidth="1"/>
    <col min="11010" max="11010" width="51.734375" style="432" customWidth="1"/>
    <col min="11011" max="11011" width="117.5234375" style="432" customWidth="1"/>
    <col min="11012" max="11012" width="5.734375" style="432" customWidth="1"/>
    <col min="11013" max="11013" width="23.734375" style="432" customWidth="1"/>
    <col min="11014" max="11264" width="8.734375" style="432"/>
    <col min="11265" max="11265" width="15.734375" style="432" customWidth="1"/>
    <col min="11266" max="11266" width="51.734375" style="432" customWidth="1"/>
    <col min="11267" max="11267" width="117.5234375" style="432" customWidth="1"/>
    <col min="11268" max="11268" width="5.734375" style="432" customWidth="1"/>
    <col min="11269" max="11269" width="23.734375" style="432" customWidth="1"/>
    <col min="11270" max="11520" width="8.734375" style="432"/>
    <col min="11521" max="11521" width="15.734375" style="432" customWidth="1"/>
    <col min="11522" max="11522" width="51.734375" style="432" customWidth="1"/>
    <col min="11523" max="11523" width="117.5234375" style="432" customWidth="1"/>
    <col min="11524" max="11524" width="5.734375" style="432" customWidth="1"/>
    <col min="11525" max="11525" width="23.734375" style="432" customWidth="1"/>
    <col min="11526" max="11776" width="8.734375" style="432"/>
    <col min="11777" max="11777" width="15.734375" style="432" customWidth="1"/>
    <col min="11778" max="11778" width="51.734375" style="432" customWidth="1"/>
    <col min="11779" max="11779" width="117.5234375" style="432" customWidth="1"/>
    <col min="11780" max="11780" width="5.734375" style="432" customWidth="1"/>
    <col min="11781" max="11781" width="23.734375" style="432" customWidth="1"/>
    <col min="11782" max="12032" width="8.734375" style="432"/>
    <col min="12033" max="12033" width="15.734375" style="432" customWidth="1"/>
    <col min="12034" max="12034" width="51.734375" style="432" customWidth="1"/>
    <col min="12035" max="12035" width="117.5234375" style="432" customWidth="1"/>
    <col min="12036" max="12036" width="5.734375" style="432" customWidth="1"/>
    <col min="12037" max="12037" width="23.734375" style="432" customWidth="1"/>
    <col min="12038" max="12288" width="8.734375" style="432"/>
    <col min="12289" max="12289" width="15.734375" style="432" customWidth="1"/>
    <col min="12290" max="12290" width="51.734375" style="432" customWidth="1"/>
    <col min="12291" max="12291" width="117.5234375" style="432" customWidth="1"/>
    <col min="12292" max="12292" width="5.734375" style="432" customWidth="1"/>
    <col min="12293" max="12293" width="23.734375" style="432" customWidth="1"/>
    <col min="12294" max="12544" width="8.734375" style="432"/>
    <col min="12545" max="12545" width="15.734375" style="432" customWidth="1"/>
    <col min="12546" max="12546" width="51.734375" style="432" customWidth="1"/>
    <col min="12547" max="12547" width="117.5234375" style="432" customWidth="1"/>
    <col min="12548" max="12548" width="5.734375" style="432" customWidth="1"/>
    <col min="12549" max="12549" width="23.734375" style="432" customWidth="1"/>
    <col min="12550" max="12800" width="8.734375" style="432"/>
    <col min="12801" max="12801" width="15.734375" style="432" customWidth="1"/>
    <col min="12802" max="12802" width="51.734375" style="432" customWidth="1"/>
    <col min="12803" max="12803" width="117.5234375" style="432" customWidth="1"/>
    <col min="12804" max="12804" width="5.734375" style="432" customWidth="1"/>
    <col min="12805" max="12805" width="23.734375" style="432" customWidth="1"/>
    <col min="12806" max="13056" width="8.734375" style="432"/>
    <col min="13057" max="13057" width="15.734375" style="432" customWidth="1"/>
    <col min="13058" max="13058" width="51.734375" style="432" customWidth="1"/>
    <col min="13059" max="13059" width="117.5234375" style="432" customWidth="1"/>
    <col min="13060" max="13060" width="5.734375" style="432" customWidth="1"/>
    <col min="13061" max="13061" width="23.734375" style="432" customWidth="1"/>
    <col min="13062" max="13312" width="8.734375" style="432"/>
    <col min="13313" max="13313" width="15.734375" style="432" customWidth="1"/>
    <col min="13314" max="13314" width="51.734375" style="432" customWidth="1"/>
    <col min="13315" max="13315" width="117.5234375" style="432" customWidth="1"/>
    <col min="13316" max="13316" width="5.734375" style="432" customWidth="1"/>
    <col min="13317" max="13317" width="23.734375" style="432" customWidth="1"/>
    <col min="13318" max="13568" width="8.734375" style="432"/>
    <col min="13569" max="13569" width="15.734375" style="432" customWidth="1"/>
    <col min="13570" max="13570" width="51.734375" style="432" customWidth="1"/>
    <col min="13571" max="13571" width="117.5234375" style="432" customWidth="1"/>
    <col min="13572" max="13572" width="5.734375" style="432" customWidth="1"/>
    <col min="13573" max="13573" width="23.734375" style="432" customWidth="1"/>
    <col min="13574" max="13824" width="8.734375" style="432"/>
    <col min="13825" max="13825" width="15.734375" style="432" customWidth="1"/>
    <col min="13826" max="13826" width="51.734375" style="432" customWidth="1"/>
    <col min="13827" max="13827" width="117.5234375" style="432" customWidth="1"/>
    <col min="13828" max="13828" width="5.734375" style="432" customWidth="1"/>
    <col min="13829" max="13829" width="23.734375" style="432" customWidth="1"/>
    <col min="13830" max="14080" width="8.734375" style="432"/>
    <col min="14081" max="14081" width="15.734375" style="432" customWidth="1"/>
    <col min="14082" max="14082" width="51.734375" style="432" customWidth="1"/>
    <col min="14083" max="14083" width="117.5234375" style="432" customWidth="1"/>
    <col min="14084" max="14084" width="5.734375" style="432" customWidth="1"/>
    <col min="14085" max="14085" width="23.734375" style="432" customWidth="1"/>
    <col min="14086" max="14336" width="8.734375" style="432"/>
    <col min="14337" max="14337" width="15.734375" style="432" customWidth="1"/>
    <col min="14338" max="14338" width="51.734375" style="432" customWidth="1"/>
    <col min="14339" max="14339" width="117.5234375" style="432" customWidth="1"/>
    <col min="14340" max="14340" width="5.734375" style="432" customWidth="1"/>
    <col min="14341" max="14341" width="23.734375" style="432" customWidth="1"/>
    <col min="14342" max="14592" width="8.734375" style="432"/>
    <col min="14593" max="14593" width="15.734375" style="432" customWidth="1"/>
    <col min="14594" max="14594" width="51.734375" style="432" customWidth="1"/>
    <col min="14595" max="14595" width="117.5234375" style="432" customWidth="1"/>
    <col min="14596" max="14596" width="5.734375" style="432" customWidth="1"/>
    <col min="14597" max="14597" width="23.734375" style="432" customWidth="1"/>
    <col min="14598" max="14848" width="8.734375" style="432"/>
    <col min="14849" max="14849" width="15.734375" style="432" customWidth="1"/>
    <col min="14850" max="14850" width="51.734375" style="432" customWidth="1"/>
    <col min="14851" max="14851" width="117.5234375" style="432" customWidth="1"/>
    <col min="14852" max="14852" width="5.734375" style="432" customWidth="1"/>
    <col min="14853" max="14853" width="23.734375" style="432" customWidth="1"/>
    <col min="14854" max="15104" width="8.734375" style="432"/>
    <col min="15105" max="15105" width="15.734375" style="432" customWidth="1"/>
    <col min="15106" max="15106" width="51.734375" style="432" customWidth="1"/>
    <col min="15107" max="15107" width="117.5234375" style="432" customWidth="1"/>
    <col min="15108" max="15108" width="5.734375" style="432" customWidth="1"/>
    <col min="15109" max="15109" width="23.734375" style="432" customWidth="1"/>
    <col min="15110" max="15360" width="8.734375" style="432"/>
    <col min="15361" max="15361" width="15.734375" style="432" customWidth="1"/>
    <col min="15362" max="15362" width="51.734375" style="432" customWidth="1"/>
    <col min="15363" max="15363" width="117.5234375" style="432" customWidth="1"/>
    <col min="15364" max="15364" width="5.734375" style="432" customWidth="1"/>
    <col min="15365" max="15365" width="23.734375" style="432" customWidth="1"/>
    <col min="15366" max="15616" width="8.734375" style="432"/>
    <col min="15617" max="15617" width="15.734375" style="432" customWidth="1"/>
    <col min="15618" max="15618" width="51.734375" style="432" customWidth="1"/>
    <col min="15619" max="15619" width="117.5234375" style="432" customWidth="1"/>
    <col min="15620" max="15620" width="5.734375" style="432" customWidth="1"/>
    <col min="15621" max="15621" width="23.734375" style="432" customWidth="1"/>
    <col min="15622" max="15872" width="8.734375" style="432"/>
    <col min="15873" max="15873" width="15.734375" style="432" customWidth="1"/>
    <col min="15874" max="15874" width="51.734375" style="432" customWidth="1"/>
    <col min="15875" max="15875" width="117.5234375" style="432" customWidth="1"/>
    <col min="15876" max="15876" width="5.734375" style="432" customWidth="1"/>
    <col min="15877" max="15877" width="23.734375" style="432" customWidth="1"/>
    <col min="15878" max="16128" width="8.734375" style="432"/>
    <col min="16129" max="16129" width="15.734375" style="432" customWidth="1"/>
    <col min="16130" max="16130" width="51.734375" style="432" customWidth="1"/>
    <col min="16131" max="16131" width="117.5234375" style="432" customWidth="1"/>
    <col min="16132" max="16132" width="5.734375" style="432" customWidth="1"/>
    <col min="16133" max="16133" width="23.734375" style="432" customWidth="1"/>
    <col min="16134" max="16384" width="8.734375" style="432"/>
  </cols>
  <sheetData>
    <row r="4" spans="2:7" ht="18.75" customHeight="1" x14ac:dyDescent="0.55000000000000004">
      <c r="B4" s="586"/>
      <c r="C4" s="586"/>
      <c r="D4" s="431"/>
      <c r="E4" s="431"/>
      <c r="F4" s="431"/>
      <c r="G4" s="431"/>
    </row>
    <row r="5" spans="2:7" ht="12.75" customHeight="1" x14ac:dyDescent="0.55000000000000004">
      <c r="B5" s="587" t="s">
        <v>0</v>
      </c>
      <c r="C5" s="587"/>
    </row>
    <row r="6" spans="2:7" ht="12.75" customHeight="1" x14ac:dyDescent="0.55000000000000004">
      <c r="B6" s="587"/>
      <c r="C6" s="587"/>
    </row>
    <row r="7" spans="2:7" ht="12.75" customHeight="1" x14ac:dyDescent="0.55000000000000004">
      <c r="B7" s="587"/>
      <c r="C7" s="587"/>
    </row>
    <row r="8" spans="2:7" ht="20.25" customHeight="1" x14ac:dyDescent="0.55000000000000004">
      <c r="B8" s="587"/>
      <c r="C8" s="587"/>
    </row>
    <row r="9" spans="2:7" ht="12.75" customHeight="1" x14ac:dyDescent="0.55000000000000004">
      <c r="B9" s="587"/>
      <c r="C9" s="587"/>
    </row>
    <row r="10" spans="2:7" ht="13.2" thickBot="1" x14ac:dyDescent="0.6">
      <c r="B10" s="588" t="s">
        <v>1</v>
      </c>
      <c r="C10" s="588"/>
    </row>
    <row r="11" spans="2:7" ht="18.600000000000001" thickTop="1" x14ac:dyDescent="0.55000000000000004">
      <c r="B11" s="589" t="s">
        <v>2</v>
      </c>
      <c r="C11" s="433" t="s">
        <v>3</v>
      </c>
    </row>
    <row r="12" spans="2:7" ht="18.600000000000001" thickBot="1" x14ac:dyDescent="0.6">
      <c r="B12" s="590"/>
      <c r="C12" s="434" t="s">
        <v>4</v>
      </c>
    </row>
    <row r="13" spans="2:7" ht="18.600000000000001" thickTop="1" x14ac:dyDescent="0.55000000000000004">
      <c r="B13" s="435" t="s">
        <v>5</v>
      </c>
      <c r="C13" s="436" t="s">
        <v>6</v>
      </c>
    </row>
    <row r="14" spans="2:7" ht="18.3" x14ac:dyDescent="0.55000000000000004">
      <c r="B14" s="437" t="s">
        <v>7</v>
      </c>
      <c r="C14" s="438" t="s">
        <v>8</v>
      </c>
    </row>
    <row r="15" spans="2:7" ht="91.5" x14ac:dyDescent="0.55000000000000004">
      <c r="B15" s="439" t="s">
        <v>9</v>
      </c>
      <c r="C15" s="440" t="s">
        <v>10</v>
      </c>
    </row>
    <row r="16" spans="2:7" ht="36.6" x14ac:dyDescent="0.55000000000000004">
      <c r="B16" s="441" t="s">
        <v>11</v>
      </c>
      <c r="C16" s="442" t="s">
        <v>12</v>
      </c>
    </row>
    <row r="17" spans="1:4" ht="36.6" x14ac:dyDescent="0.55000000000000004">
      <c r="B17" s="443" t="s">
        <v>13</v>
      </c>
      <c r="C17" s="444" t="s">
        <v>14</v>
      </c>
    </row>
    <row r="18" spans="1:4" ht="18.3" x14ac:dyDescent="0.55000000000000004">
      <c r="A18" s="571">
        <v>1</v>
      </c>
      <c r="B18" s="443" t="s">
        <v>15</v>
      </c>
      <c r="C18" s="444" t="s">
        <v>16</v>
      </c>
    </row>
    <row r="19" spans="1:4" ht="36.6" x14ac:dyDescent="0.55000000000000004">
      <c r="B19" s="540" t="s">
        <v>17</v>
      </c>
      <c r="C19" s="543">
        <v>0.08</v>
      </c>
    </row>
    <row r="20" spans="1:4" ht="36.6" x14ac:dyDescent="0.55000000000000004">
      <c r="B20" s="541" t="s">
        <v>18</v>
      </c>
      <c r="C20" s="543">
        <v>0.1</v>
      </c>
    </row>
    <row r="21" spans="1:4" ht="18.3" x14ac:dyDescent="0.55000000000000004">
      <c r="B21" s="445" t="s">
        <v>19</v>
      </c>
      <c r="C21" s="446">
        <v>0</v>
      </c>
    </row>
    <row r="22" spans="1:4" ht="18.3" x14ac:dyDescent="0.55000000000000004">
      <c r="B22" s="445" t="s">
        <v>20</v>
      </c>
      <c r="C22" s="566">
        <v>-29308097.761223201</v>
      </c>
    </row>
    <row r="23" spans="1:4" ht="18.3" x14ac:dyDescent="0.55000000000000004">
      <c r="A23" s="432">
        <v>2</v>
      </c>
      <c r="B23" s="445" t="s">
        <v>21</v>
      </c>
      <c r="C23" s="447">
        <v>66266</v>
      </c>
    </row>
    <row r="24" spans="1:4" ht="36.6" x14ac:dyDescent="0.55000000000000004">
      <c r="B24" s="542" t="s">
        <v>22</v>
      </c>
      <c r="C24" s="544">
        <v>423000</v>
      </c>
    </row>
    <row r="25" spans="1:4" ht="36.6" x14ac:dyDescent="0.55000000000000004">
      <c r="B25" s="542" t="s">
        <v>23</v>
      </c>
      <c r="C25" s="544">
        <v>348000</v>
      </c>
    </row>
    <row r="26" spans="1:4" ht="48" customHeight="1" x14ac:dyDescent="0.55000000000000004">
      <c r="B26" s="445" t="s">
        <v>24</v>
      </c>
      <c r="C26" s="448" t="s">
        <v>25</v>
      </c>
    </row>
    <row r="27" spans="1:4" ht="21.75" customHeight="1" x14ac:dyDescent="0.55000000000000004">
      <c r="B27" s="591" t="s">
        <v>26</v>
      </c>
      <c r="C27" s="592"/>
    </row>
    <row r="28" spans="1:4" ht="20.25" customHeight="1" x14ac:dyDescent="0.55000000000000004">
      <c r="B28" s="584" t="s">
        <v>27</v>
      </c>
      <c r="C28" s="585"/>
    </row>
    <row r="29" spans="1:4" ht="39.700000000000003" customHeight="1" x14ac:dyDescent="0.55000000000000004">
      <c r="B29" s="582" t="s">
        <v>28</v>
      </c>
      <c r="C29" s="583"/>
    </row>
    <row r="30" spans="1:4" ht="21" customHeight="1" x14ac:dyDescent="0.55000000000000004">
      <c r="A30" s="449"/>
      <c r="B30" s="595" t="s">
        <v>29</v>
      </c>
      <c r="C30" s="595"/>
      <c r="D30" s="450"/>
    </row>
    <row r="31" spans="1:4" ht="38.65" customHeight="1" x14ac:dyDescent="0.55000000000000004">
      <c r="A31" s="449"/>
      <c r="B31" s="596" t="s">
        <v>30</v>
      </c>
      <c r="C31" s="597"/>
    </row>
    <row r="32" spans="1:4" ht="21" customHeight="1" x14ac:dyDescent="0.55000000000000004">
      <c r="A32" s="449"/>
      <c r="B32" s="584" t="s">
        <v>31</v>
      </c>
      <c r="C32" s="585"/>
    </row>
    <row r="33" spans="1:3" ht="35.65" customHeight="1" x14ac:dyDescent="0.55000000000000004">
      <c r="A33" s="449"/>
      <c r="B33" s="582" t="s">
        <v>32</v>
      </c>
      <c r="C33" s="583"/>
    </row>
    <row r="34" spans="1:3" ht="27.4" customHeight="1" x14ac:dyDescent="0.55000000000000004">
      <c r="A34" s="449"/>
      <c r="B34" s="593" t="s">
        <v>33</v>
      </c>
      <c r="C34" s="594"/>
    </row>
    <row r="35" spans="1:3" ht="43.15" customHeight="1" x14ac:dyDescent="0.55000000000000004">
      <c r="A35" s="449"/>
      <c r="B35" s="582" t="s">
        <v>34</v>
      </c>
      <c r="C35" s="583"/>
    </row>
    <row r="36" spans="1:3" ht="18.3" x14ac:dyDescent="0.55000000000000004">
      <c r="A36" s="449"/>
      <c r="B36" s="584" t="s">
        <v>35</v>
      </c>
      <c r="C36" s="585"/>
    </row>
    <row r="37" spans="1:3" ht="68.650000000000006" customHeight="1" x14ac:dyDescent="0.55000000000000004">
      <c r="A37" s="449"/>
      <c r="B37" s="582" t="s">
        <v>36</v>
      </c>
      <c r="C37" s="583"/>
    </row>
    <row r="38" spans="1:3" ht="31.15" customHeight="1" x14ac:dyDescent="0.55000000000000004">
      <c r="A38" s="449"/>
      <c r="B38" s="451" t="s">
        <v>37</v>
      </c>
      <c r="C38" s="572"/>
    </row>
    <row r="39" spans="1:3" ht="29.65" customHeight="1" x14ac:dyDescent="0.55000000000000004">
      <c r="A39" s="449"/>
      <c r="B39" s="582" t="s">
        <v>38</v>
      </c>
      <c r="C39" s="583"/>
    </row>
    <row r="40" spans="1:3" ht="31.5" customHeight="1" x14ac:dyDescent="0.55000000000000004">
      <c r="A40" s="449"/>
      <c r="B40" s="451" t="s">
        <v>39</v>
      </c>
      <c r="C40" s="572"/>
    </row>
    <row r="41" spans="1:3" ht="28.9" customHeight="1" x14ac:dyDescent="0.55000000000000004">
      <c r="A41" s="449"/>
      <c r="B41" s="582" t="s">
        <v>40</v>
      </c>
      <c r="C41" s="583"/>
    </row>
    <row r="42" spans="1:3" ht="20.65" customHeight="1" x14ac:dyDescent="0.55000000000000004">
      <c r="A42" s="449"/>
      <c r="B42" s="451" t="s">
        <v>41</v>
      </c>
      <c r="C42" s="572"/>
    </row>
    <row r="43" spans="1:3" ht="36" customHeight="1" x14ac:dyDescent="0.55000000000000004">
      <c r="A43" s="449"/>
      <c r="B43" s="452" t="s">
        <v>42</v>
      </c>
      <c r="C43" s="572"/>
    </row>
    <row r="44" spans="1:3" ht="36" customHeight="1" x14ac:dyDescent="0.55000000000000004">
      <c r="A44" s="449"/>
      <c r="B44" s="556" t="s">
        <v>43</v>
      </c>
      <c r="C44" s="572"/>
    </row>
    <row r="45" spans="1:3" ht="36" customHeight="1" x14ac:dyDescent="0.55000000000000004">
      <c r="A45" s="449"/>
      <c r="B45" s="452" t="s">
        <v>44</v>
      </c>
      <c r="C45" s="572"/>
    </row>
    <row r="46" spans="1:3" ht="23.25" customHeight="1" x14ac:dyDescent="0.55000000000000004">
      <c r="A46" s="449"/>
      <c r="B46" s="584" t="s">
        <v>45</v>
      </c>
      <c r="C46" s="585"/>
    </row>
    <row r="47" spans="1:3" ht="45" customHeight="1" x14ac:dyDescent="0.55000000000000004">
      <c r="A47" s="449"/>
      <c r="B47" s="582" t="s">
        <v>762</v>
      </c>
      <c r="C47" s="583"/>
    </row>
    <row r="48" spans="1:3" ht="23.25" customHeight="1" x14ac:dyDescent="0.55000000000000004">
      <c r="A48" s="449"/>
      <c r="B48" s="584" t="s">
        <v>46</v>
      </c>
      <c r="C48" s="585"/>
    </row>
    <row r="49" spans="1:3" ht="92.65" customHeight="1" x14ac:dyDescent="0.55000000000000004">
      <c r="A49" s="449"/>
      <c r="B49" s="582" t="s">
        <v>47</v>
      </c>
      <c r="C49" s="583"/>
    </row>
    <row r="50" spans="1:3" ht="42" customHeight="1" x14ac:dyDescent="0.55000000000000004">
      <c r="A50" s="449"/>
      <c r="B50" s="451" t="s">
        <v>48</v>
      </c>
      <c r="C50" s="572"/>
    </row>
    <row r="51" spans="1:3" ht="42" customHeight="1" x14ac:dyDescent="0.55000000000000004">
      <c r="A51" s="449"/>
      <c r="B51" s="582" t="s">
        <v>49</v>
      </c>
      <c r="C51" s="583"/>
    </row>
    <row r="52" spans="1:3" ht="42" customHeight="1" x14ac:dyDescent="0.55000000000000004">
      <c r="A52" s="449"/>
      <c r="B52" s="451" t="s">
        <v>50</v>
      </c>
      <c r="C52" s="572"/>
    </row>
    <row r="53" spans="1:3" ht="46.5" customHeight="1" x14ac:dyDescent="0.55000000000000004">
      <c r="A53" s="449"/>
      <c r="B53" s="582" t="s">
        <v>51</v>
      </c>
      <c r="C53" s="583"/>
    </row>
    <row r="54" spans="1:3" ht="18.3" x14ac:dyDescent="0.55000000000000004">
      <c r="A54" s="449"/>
      <c r="B54" s="584" t="s">
        <v>52</v>
      </c>
      <c r="C54" s="585"/>
    </row>
    <row r="55" spans="1:3" ht="45" customHeight="1" x14ac:dyDescent="0.55000000000000004">
      <c r="A55" s="449"/>
      <c r="B55" s="582" t="s">
        <v>53</v>
      </c>
      <c r="C55" s="583"/>
    </row>
    <row r="56" spans="1:3" ht="45" customHeight="1" x14ac:dyDescent="0.55000000000000004">
      <c r="A56" s="449"/>
      <c r="B56" s="584" t="s">
        <v>54</v>
      </c>
      <c r="C56" s="585"/>
    </row>
    <row r="57" spans="1:3" ht="45" customHeight="1" x14ac:dyDescent="0.55000000000000004">
      <c r="A57" s="449"/>
      <c r="B57" s="582" t="s">
        <v>55</v>
      </c>
      <c r="C57" s="583"/>
    </row>
    <row r="58" spans="1:3" ht="18.3" x14ac:dyDescent="0.55000000000000004">
      <c r="B58" s="557" t="s">
        <v>56</v>
      </c>
      <c r="C58" s="449"/>
    </row>
    <row r="59" spans="1:3" ht="21.75" customHeight="1" thickBot="1" x14ac:dyDescent="0.6">
      <c r="B59" s="554"/>
      <c r="C59" s="555"/>
    </row>
    <row r="60" spans="1:3" ht="15" customHeight="1" thickTop="1" x14ac:dyDescent="0.55000000000000004">
      <c r="A60" s="538">
        <v>1</v>
      </c>
      <c r="B60" s="539" t="s">
        <v>57</v>
      </c>
    </row>
    <row r="61" spans="1:3" ht="25.9" customHeight="1" x14ac:dyDescent="0.55000000000000004">
      <c r="A61" s="538">
        <v>2</v>
      </c>
      <c r="B61" s="581" t="s">
        <v>58</v>
      </c>
      <c r="C61" s="581"/>
    </row>
    <row r="62" spans="1:3" ht="12.75" customHeight="1" x14ac:dyDescent="0.55000000000000004"/>
    <row r="63" spans="1:3" ht="15" customHeight="1" x14ac:dyDescent="0.55000000000000004"/>
    <row r="65" ht="12.75" customHeight="1" x14ac:dyDescent="0.55000000000000004"/>
    <row r="66" ht="15" customHeight="1" x14ac:dyDescent="0.55000000000000004"/>
    <row r="68" ht="12.75" customHeight="1" x14ac:dyDescent="0.55000000000000004"/>
    <row r="69" ht="15" customHeight="1" x14ac:dyDescent="0.55000000000000004"/>
    <row r="71" ht="12.75" customHeight="1" x14ac:dyDescent="0.55000000000000004"/>
    <row r="73" ht="12.75" customHeight="1" x14ac:dyDescent="0.55000000000000004"/>
    <row r="74" ht="12.75" customHeight="1" x14ac:dyDescent="0.55000000000000004"/>
  </sheetData>
  <mergeCells count="28">
    <mergeCell ref="B34:C34"/>
    <mergeCell ref="B48:C48"/>
    <mergeCell ref="B28:C28"/>
    <mergeCell ref="B29:C29"/>
    <mergeCell ref="B30:C30"/>
    <mergeCell ref="B33:C33"/>
    <mergeCell ref="B36:C36"/>
    <mergeCell ref="B35:C35"/>
    <mergeCell ref="B37:C37"/>
    <mergeCell ref="B46:C46"/>
    <mergeCell ref="B47:C47"/>
    <mergeCell ref="B31:C31"/>
    <mergeCell ref="B32:C32"/>
    <mergeCell ref="B39:C39"/>
    <mergeCell ref="B41:C41"/>
    <mergeCell ref="B4:C4"/>
    <mergeCell ref="B5:C9"/>
    <mergeCell ref="B10:C10"/>
    <mergeCell ref="B11:B12"/>
    <mergeCell ref="B27:C27"/>
    <mergeCell ref="B61:C61"/>
    <mergeCell ref="B57:C57"/>
    <mergeCell ref="B49:C49"/>
    <mergeCell ref="B54:C54"/>
    <mergeCell ref="B55:C55"/>
    <mergeCell ref="B56:C56"/>
    <mergeCell ref="B51:C51"/>
    <mergeCell ref="B53:C53"/>
  </mergeCells>
  <hyperlinks>
    <hyperlink ref="B28" location="'Activity Description'!A1" display="Activity Description" xr:uid="{91B922E7-818F-43BB-976C-A2A1048E3514}"/>
    <hyperlink ref="B30" location="'ERR &amp; Sensitivity Analysis'!A1" display="ERR &amp; Sensitivity Analysis" xr:uid="{54FE7FEC-24A1-4940-9F25-B0D8F68EA350}"/>
    <hyperlink ref="B28:C28" location="'Intervention Description'!A1" display="Intervention Description" xr:uid="{D1E923C3-912A-4CEC-BA45-35A70D2D7F57}"/>
    <hyperlink ref="B46:C46" location="Cohort_Counterfactual!A1" display="Cohorts" xr:uid="{9FDB7B2A-E2DD-4B7E-B351-21EE8939FF05}"/>
    <hyperlink ref="B48:C48" location="Income_CF_LessOM!A1" display="Income" xr:uid="{96504323-D736-4EA9-9A75-FB413DA8384F}"/>
    <hyperlink ref="B30:C30" location="'Cost Benefit Summary'!A1" display="Cost Benefit Summary" xr:uid="{2CA74426-DFEE-4A12-89ED-5EA2DAF3047C}"/>
    <hyperlink ref="B54:C54" location="'Exchange Rate'!A1" display="Exchange Rate" xr:uid="{FF2868D1-B39D-4FA6-AD8A-163EB57A69CF}"/>
    <hyperlink ref="B56:C56" location="'Inflation Rate'!A1" display="Inflation Rate" xr:uid="{12C659C2-8737-47EF-9964-D8B51A3C4F3F}"/>
    <hyperlink ref="B34" location="'ERR &amp; Sensitivity Analysis'!A1" display="ERR &amp; Sensitivity Analysis" xr:uid="{74BEF974-B25D-495C-B17B-206681E1A360}"/>
    <hyperlink ref="B34:C34" location="'Cost Summary'!A1" display="Cost Summary" xr:uid="{494648E6-7BFD-4176-B10A-BEC2E11B75CC}"/>
    <hyperlink ref="B36:C36" location="'Cost and Benefit Parameters'!A1" display="Cost and Benefit Parameters" xr:uid="{202F3C8B-388B-4AA5-AC42-4F16F97DA662}"/>
    <hyperlink ref="B42" location="'MCA Report'!A1" display="MCA Report" xr:uid="{9E815C20-8486-4434-B3F6-4BD053C572B6}"/>
    <hyperlink ref="B32:C32" location="'Sensitivity Analysis'!A1" display="Sensitivity Analysis" xr:uid="{EE38E03F-9FCD-44E7-AEE8-8B737C9DB83A}"/>
    <hyperlink ref="B38" location="Beneficiaries!A1" display="Beneficiaries " xr:uid="{49045523-07D8-4499-8D30-0E76D3172B5E}"/>
    <hyperlink ref="B40" location="'Project Logic '!A1" display="Project Logic" xr:uid="{B5E6716F-3AB1-4258-A6B2-93C0B61CD0F3}"/>
    <hyperlink ref="B44" location="Mincers!A1" display="Mincers" xr:uid="{050E479F-A0B3-4B40-B7FE-88DE2F81DD95}"/>
    <hyperlink ref="B50" location="'Student Numbers EMIS 2019-2020'!A1" display="Student Number EMIS 2019-2020" xr:uid="{D97A2CD4-AFBD-4C2D-BD30-72597D38B797}"/>
    <hyperlink ref="B52" location="'Compact Financials'!A1" display="Compact Financials" xr:uid="{2546C8AE-7824-4343-9A50-C24229204D20}"/>
    <hyperlink ref="B58" location="'References '!A1" display="References" xr:uid="{1876E60D-633D-4980-A7FB-897984A3094E}"/>
  </hyperlinks>
  <pageMargins left="0.7" right="0.7" top="0.75" bottom="0.75" header="0.3" footer="0.3"/>
  <pageSetup orientation="portrait" horizontalDpi="1200" verticalDpi="1200" r:id="rId1"/>
  <headerFooter>
    <oddHeader>&amp;C&amp;"Calibri"&amp;12&amp;K008000 UNCLASSIFIED&amp;1#_x000D_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Y67"/>
  <sheetViews>
    <sheetView showGridLines="0" zoomScale="80" zoomScaleNormal="80" workbookViewId="0"/>
  </sheetViews>
  <sheetFormatPr defaultColWidth="8.734375" defaultRowHeight="14.4" x14ac:dyDescent="0.55000000000000004"/>
  <cols>
    <col min="2" max="2" width="36.47265625" customWidth="1"/>
    <col min="3" max="5" width="20.5234375" customWidth="1"/>
    <col min="6" max="6" width="21.734375" customWidth="1"/>
    <col min="7" max="7" width="25.734375" customWidth="1"/>
    <col min="8" max="9" width="20.5234375" customWidth="1"/>
    <col min="10" max="10" width="16" customWidth="1"/>
    <col min="11" max="11" width="15" customWidth="1"/>
    <col min="12" max="12" width="13.734375" customWidth="1"/>
  </cols>
  <sheetData>
    <row r="1" spans="1:12" ht="20.399999999999999" x14ac:dyDescent="0.55000000000000004">
      <c r="B1" s="284" t="s">
        <v>427</v>
      </c>
    </row>
    <row r="2" spans="1:12" ht="20.399999999999999" x14ac:dyDescent="0.55000000000000004">
      <c r="B2" s="284" t="s">
        <v>4</v>
      </c>
    </row>
    <row r="3" spans="1:12" ht="9.6999999999999993" customHeight="1" x14ac:dyDescent="0.55000000000000004">
      <c r="B3" s="284"/>
    </row>
    <row r="4" spans="1:12" x14ac:dyDescent="0.55000000000000004">
      <c r="B4" s="285" t="s">
        <v>44</v>
      </c>
    </row>
    <row r="6" spans="1:12" x14ac:dyDescent="0.55000000000000004">
      <c r="C6" s="9"/>
    </row>
    <row r="7" spans="1:12" ht="30" customHeight="1" thickBot="1" x14ac:dyDescent="0.6">
      <c r="B7" s="286" t="s">
        <v>428</v>
      </c>
      <c r="C7" s="287"/>
      <c r="D7" s="287"/>
      <c r="E7" s="636" t="s">
        <v>429</v>
      </c>
      <c r="F7" s="636"/>
      <c r="G7" s="550" t="s">
        <v>430</v>
      </c>
      <c r="H7" s="636" t="s">
        <v>431</v>
      </c>
      <c r="I7" s="636"/>
      <c r="K7" s="327">
        <v>3</v>
      </c>
      <c r="L7" s="286" t="s">
        <v>432</v>
      </c>
    </row>
    <row r="8" spans="1:12" ht="14.7" thickBot="1" x14ac:dyDescent="0.6">
      <c r="B8" s="624" t="s">
        <v>433</v>
      </c>
      <c r="C8" s="626"/>
      <c r="E8" s="288" t="s">
        <v>434</v>
      </c>
      <c r="F8" s="289" t="s">
        <v>435</v>
      </c>
      <c r="H8" s="575" t="s">
        <v>434</v>
      </c>
      <c r="I8" s="298" t="s">
        <v>436</v>
      </c>
    </row>
    <row r="9" spans="1:12" x14ac:dyDescent="0.55000000000000004">
      <c r="B9" s="296" t="s">
        <v>283</v>
      </c>
      <c r="C9" s="301" t="s">
        <v>437</v>
      </c>
      <c r="E9" s="290" t="s">
        <v>283</v>
      </c>
      <c r="F9" s="155">
        <f>G24</f>
        <v>2769.3827103866474</v>
      </c>
      <c r="H9" s="296" t="s">
        <v>283</v>
      </c>
      <c r="I9" s="297">
        <v>0.39500000000000002</v>
      </c>
    </row>
    <row r="10" spans="1:12" x14ac:dyDescent="0.55000000000000004">
      <c r="A10" s="18">
        <v>5</v>
      </c>
      <c r="B10" s="290" t="s">
        <v>284</v>
      </c>
      <c r="C10" s="299">
        <v>0.23760000000000001</v>
      </c>
      <c r="E10" s="290" t="s">
        <v>284</v>
      </c>
      <c r="F10" s="155">
        <f>G26</f>
        <v>3512.1361676424917</v>
      </c>
      <c r="H10" s="290" t="s">
        <v>284</v>
      </c>
      <c r="I10" s="294">
        <v>0.65700000000000003</v>
      </c>
    </row>
    <row r="11" spans="1:12" x14ac:dyDescent="0.55000000000000004">
      <c r="B11" s="62" t="s">
        <v>285</v>
      </c>
      <c r="C11" s="299">
        <v>0.27250000000000002</v>
      </c>
      <c r="E11" s="291" t="s">
        <v>285</v>
      </c>
      <c r="F11" s="155">
        <f>G28</f>
        <v>3636.8737296406048</v>
      </c>
      <c r="H11" s="291" t="s">
        <v>285</v>
      </c>
      <c r="I11" s="294">
        <v>0.69199999999999995</v>
      </c>
    </row>
    <row r="12" spans="1:12" ht="14.7" thickBot="1" x14ac:dyDescent="0.6">
      <c r="B12" s="302" t="s">
        <v>286</v>
      </c>
      <c r="C12" s="307">
        <v>0.63780000000000003</v>
      </c>
      <c r="E12" s="292" t="s">
        <v>286</v>
      </c>
      <c r="F12" s="293">
        <f>G30</f>
        <v>5240.5394794603199</v>
      </c>
      <c r="H12" s="292" t="s">
        <v>286</v>
      </c>
      <c r="I12" s="295">
        <v>0.70899999999999996</v>
      </c>
    </row>
    <row r="13" spans="1:12" ht="15.7" customHeight="1" thickBot="1" x14ac:dyDescent="0.6">
      <c r="B13" s="624" t="s">
        <v>438</v>
      </c>
      <c r="C13" s="626"/>
    </row>
    <row r="14" spans="1:12" ht="15.7" customHeight="1" x14ac:dyDescent="0.55000000000000004">
      <c r="B14" s="300" t="s">
        <v>439</v>
      </c>
      <c r="C14" s="301">
        <v>8.8000000000000005E-3</v>
      </c>
      <c r="F14" s="328"/>
    </row>
    <row r="15" spans="1:12" ht="24.4" customHeight="1" x14ac:dyDescent="0.55000000000000004">
      <c r="B15" s="62" t="s">
        <v>440</v>
      </c>
      <c r="C15" s="64">
        <v>-2.9999999999999997E-4</v>
      </c>
      <c r="E15" s="328"/>
      <c r="F15" s="328"/>
    </row>
    <row r="16" spans="1:12" x14ac:dyDescent="0.55000000000000004">
      <c r="B16" s="302" t="s">
        <v>441</v>
      </c>
      <c r="C16" s="303">
        <v>8.1013999999999999</v>
      </c>
      <c r="E16" s="328"/>
      <c r="F16" s="328"/>
    </row>
    <row r="17" spans="2:8" x14ac:dyDescent="0.55000000000000004">
      <c r="B17" s="154" t="s">
        <v>442</v>
      </c>
      <c r="C17" s="304">
        <v>7561</v>
      </c>
      <c r="F17" s="136"/>
      <c r="G17" s="136"/>
    </row>
    <row r="18" spans="2:8" ht="14.7" thickBot="1" x14ac:dyDescent="0.6">
      <c r="B18" s="305" t="s">
        <v>443</v>
      </c>
      <c r="C18" s="306">
        <v>0.11749999999999999</v>
      </c>
    </row>
    <row r="21" spans="2:8" ht="14.7" thickBot="1" x14ac:dyDescent="0.6">
      <c r="B21" s="9" t="s">
        <v>444</v>
      </c>
    </row>
    <row r="22" spans="2:8" x14ac:dyDescent="0.55000000000000004">
      <c r="B22" s="309" t="s">
        <v>445</v>
      </c>
      <c r="C22" s="310" t="s">
        <v>441</v>
      </c>
      <c r="D22" s="310" t="s">
        <v>446</v>
      </c>
      <c r="E22" s="310" t="s">
        <v>447</v>
      </c>
      <c r="F22" s="310" t="s">
        <v>448</v>
      </c>
      <c r="G22" s="311" t="s">
        <v>449</v>
      </c>
      <c r="H22" s="9"/>
    </row>
    <row r="23" spans="2:8" x14ac:dyDescent="0.55000000000000004">
      <c r="B23" s="150" t="s">
        <v>283</v>
      </c>
      <c r="C23" s="259"/>
      <c r="D23" s="259"/>
      <c r="E23" s="259"/>
      <c r="F23" s="259"/>
      <c r="G23" s="312"/>
    </row>
    <row r="24" spans="2:8" x14ac:dyDescent="0.55000000000000004">
      <c r="B24" s="4" t="s">
        <v>450</v>
      </c>
      <c r="C24" s="185">
        <f>$C$16</f>
        <v>8.1013999999999999</v>
      </c>
      <c r="D24" s="185">
        <v>0</v>
      </c>
      <c r="E24" s="185">
        <f>SUM(C24:D24)</f>
        <v>8.1013999999999999</v>
      </c>
      <c r="F24" s="185">
        <f>EXP(E24)</f>
        <v>3299.0835606751498</v>
      </c>
      <c r="G24" s="313">
        <f>F24*('Inflation Rate'!$F$6/'Inflation Rate'!$K$6)</f>
        <v>2769.3827103866474</v>
      </c>
    </row>
    <row r="25" spans="2:8" x14ac:dyDescent="0.55000000000000004">
      <c r="B25" s="150" t="s">
        <v>284</v>
      </c>
      <c r="C25" s="259"/>
      <c r="D25" s="259"/>
      <c r="E25" s="259"/>
      <c r="F25" s="259"/>
      <c r="G25" s="312"/>
    </row>
    <row r="26" spans="2:8" x14ac:dyDescent="0.55000000000000004">
      <c r="B26" s="4" t="s">
        <v>450</v>
      </c>
      <c r="C26" s="185">
        <f>$C$16</f>
        <v>8.1013999999999999</v>
      </c>
      <c r="D26" s="185">
        <f>$C$10</f>
        <v>0.23760000000000001</v>
      </c>
      <c r="E26" s="185">
        <f>SUM(C26:D26)</f>
        <v>8.3390000000000004</v>
      </c>
      <c r="F26" s="185">
        <f>EXP(E26)</f>
        <v>4183.903745071143</v>
      </c>
      <c r="G26" s="313">
        <f>F26*('Inflation Rate'!$F$6/'Inflation Rate'!$K$6)</f>
        <v>3512.1361676424917</v>
      </c>
    </row>
    <row r="27" spans="2:8" x14ac:dyDescent="0.55000000000000004">
      <c r="B27" s="150" t="s">
        <v>285</v>
      </c>
      <c r="C27" s="259"/>
      <c r="D27" s="259"/>
      <c r="E27" s="259"/>
      <c r="F27" s="259"/>
      <c r="G27" s="312"/>
    </row>
    <row r="28" spans="2:8" x14ac:dyDescent="0.55000000000000004">
      <c r="B28" s="4" t="s">
        <v>450</v>
      </c>
      <c r="C28" s="185">
        <f>$C$16</f>
        <v>8.1013999999999999</v>
      </c>
      <c r="D28" s="185">
        <f>$C$11</f>
        <v>0.27250000000000002</v>
      </c>
      <c r="E28" s="185">
        <f>SUM(C28:D28)</f>
        <v>8.3739000000000008</v>
      </c>
      <c r="F28" s="185">
        <f>EXP(E28)</f>
        <v>4332.4999064623644</v>
      </c>
      <c r="G28" s="313">
        <f>F28*('Inflation Rate'!$F$6/'Inflation Rate'!$K$6)</f>
        <v>3636.8737296406048</v>
      </c>
    </row>
    <row r="29" spans="2:8" x14ac:dyDescent="0.55000000000000004">
      <c r="B29" s="150" t="s">
        <v>286</v>
      </c>
      <c r="C29" s="259"/>
      <c r="D29" s="259"/>
      <c r="E29" s="259"/>
      <c r="F29" s="259"/>
      <c r="G29" s="312"/>
    </row>
    <row r="30" spans="2:8" ht="14.7" thickBot="1" x14ac:dyDescent="0.6">
      <c r="B30" s="269" t="s">
        <v>450</v>
      </c>
      <c r="C30" s="314">
        <f>$C$16</f>
        <v>8.1013999999999999</v>
      </c>
      <c r="D30" s="314">
        <f>C12</f>
        <v>0.63780000000000003</v>
      </c>
      <c r="E30" s="314">
        <f>SUM(C30:D30)</f>
        <v>8.7392000000000003</v>
      </c>
      <c r="F30" s="314">
        <f>EXP(E30)</f>
        <v>6242.8993944801678</v>
      </c>
      <c r="G30" s="315">
        <f>F30*('Inflation Rate'!$F$6/'Inflation Rate'!$K$6)</f>
        <v>5240.5394794603199</v>
      </c>
    </row>
    <row r="32" spans="2:8" ht="14.7" thickBot="1" x14ac:dyDescent="0.6">
      <c r="B32" s="9" t="s">
        <v>451</v>
      </c>
    </row>
    <row r="33" spans="1:51" x14ac:dyDescent="0.55000000000000004">
      <c r="B33" s="319" t="s">
        <v>452</v>
      </c>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1"/>
    </row>
    <row r="34" spans="1:51" x14ac:dyDescent="0.55000000000000004">
      <c r="B34" s="308" t="s">
        <v>453</v>
      </c>
      <c r="C34">
        <v>0</v>
      </c>
      <c r="D34">
        <v>1</v>
      </c>
      <c r="E34">
        <v>2</v>
      </c>
      <c r="F34">
        <v>3</v>
      </c>
      <c r="G34">
        <v>5</v>
      </c>
      <c r="H34">
        <v>6</v>
      </c>
      <c r="I34">
        <v>7</v>
      </c>
      <c r="J34">
        <v>8</v>
      </c>
      <c r="K34">
        <v>9</v>
      </c>
      <c r="L34">
        <v>10</v>
      </c>
      <c r="M34">
        <v>11</v>
      </c>
      <c r="N34">
        <v>12</v>
      </c>
      <c r="O34">
        <v>13</v>
      </c>
      <c r="P34">
        <v>14</v>
      </c>
      <c r="Q34">
        <v>15</v>
      </c>
      <c r="R34">
        <v>16</v>
      </c>
      <c r="S34">
        <v>17</v>
      </c>
      <c r="T34">
        <v>18</v>
      </c>
      <c r="U34">
        <v>19</v>
      </c>
      <c r="V34">
        <v>20</v>
      </c>
      <c r="W34">
        <v>21</v>
      </c>
      <c r="X34">
        <v>22</v>
      </c>
      <c r="Y34">
        <v>23</v>
      </c>
      <c r="Z34">
        <v>24</v>
      </c>
      <c r="AA34">
        <v>25</v>
      </c>
      <c r="AB34">
        <v>26</v>
      </c>
      <c r="AC34">
        <v>27</v>
      </c>
      <c r="AD34">
        <v>28</v>
      </c>
      <c r="AE34">
        <v>29</v>
      </c>
      <c r="AF34">
        <v>30</v>
      </c>
      <c r="AG34">
        <v>31</v>
      </c>
      <c r="AH34">
        <v>32</v>
      </c>
      <c r="AI34">
        <v>33</v>
      </c>
      <c r="AJ34">
        <v>34</v>
      </c>
      <c r="AK34">
        <v>35</v>
      </c>
      <c r="AL34">
        <v>36</v>
      </c>
      <c r="AM34">
        <v>37</v>
      </c>
      <c r="AN34">
        <v>38</v>
      </c>
      <c r="AO34">
        <v>39</v>
      </c>
      <c r="AP34">
        <v>40</v>
      </c>
      <c r="AQ34">
        <v>41</v>
      </c>
      <c r="AR34">
        <v>42</v>
      </c>
      <c r="AS34">
        <v>43</v>
      </c>
      <c r="AT34">
        <v>44</v>
      </c>
      <c r="AU34">
        <v>45</v>
      </c>
      <c r="AV34">
        <v>46</v>
      </c>
      <c r="AW34">
        <v>47</v>
      </c>
      <c r="AX34">
        <v>48</v>
      </c>
      <c r="AY34" s="8">
        <v>49</v>
      </c>
    </row>
    <row r="35" spans="1:51" x14ac:dyDescent="0.55000000000000004">
      <c r="B35" s="234" t="s">
        <v>283</v>
      </c>
      <c r="C35">
        <f>E24</f>
        <v>8.1013999999999999</v>
      </c>
      <c r="D35">
        <f t="shared" ref="D35:AY35" si="0">$C$35+D34*$C$14+(D34^2)*$C$15</f>
        <v>8.1099000000000014</v>
      </c>
      <c r="E35">
        <f t="shared" si="0"/>
        <v>8.117799999999999</v>
      </c>
      <c r="F35">
        <f t="shared" si="0"/>
        <v>8.1250999999999998</v>
      </c>
      <c r="G35">
        <f t="shared" si="0"/>
        <v>8.1379000000000001</v>
      </c>
      <c r="H35">
        <f t="shared" si="0"/>
        <v>8.1433999999999997</v>
      </c>
      <c r="I35">
        <f t="shared" si="0"/>
        <v>8.1483000000000008</v>
      </c>
      <c r="J35">
        <f t="shared" si="0"/>
        <v>8.1525999999999996</v>
      </c>
      <c r="K35">
        <f t="shared" si="0"/>
        <v>8.1562999999999999</v>
      </c>
      <c r="L35">
        <f t="shared" si="0"/>
        <v>8.1593999999999998</v>
      </c>
      <c r="M35">
        <f t="shared" si="0"/>
        <v>8.1618999999999993</v>
      </c>
      <c r="N35">
        <f t="shared" si="0"/>
        <v>8.1638000000000002</v>
      </c>
      <c r="O35">
        <f t="shared" si="0"/>
        <v>8.1650999999999989</v>
      </c>
      <c r="P35">
        <f t="shared" si="0"/>
        <v>8.1658000000000008</v>
      </c>
      <c r="Q35">
        <f t="shared" si="0"/>
        <v>8.1658999999999988</v>
      </c>
      <c r="R35">
        <f t="shared" si="0"/>
        <v>8.1654</v>
      </c>
      <c r="S35">
        <f t="shared" si="0"/>
        <v>8.164299999999999</v>
      </c>
      <c r="T35">
        <f t="shared" si="0"/>
        <v>8.1625999999999994</v>
      </c>
      <c r="U35">
        <f t="shared" si="0"/>
        <v>8.1602999999999994</v>
      </c>
      <c r="V35">
        <f t="shared" si="0"/>
        <v>8.1574000000000009</v>
      </c>
      <c r="W35">
        <f t="shared" si="0"/>
        <v>8.1538999999999984</v>
      </c>
      <c r="X35">
        <f t="shared" si="0"/>
        <v>8.149799999999999</v>
      </c>
      <c r="Y35">
        <f t="shared" si="0"/>
        <v>8.1451000000000011</v>
      </c>
      <c r="Z35">
        <f t="shared" si="0"/>
        <v>8.1397999999999993</v>
      </c>
      <c r="AA35">
        <f t="shared" si="0"/>
        <v>8.1339000000000006</v>
      </c>
      <c r="AB35">
        <f t="shared" si="0"/>
        <v>8.1273999999999997</v>
      </c>
      <c r="AC35">
        <f t="shared" si="0"/>
        <v>8.1203000000000003</v>
      </c>
      <c r="AD35">
        <f t="shared" si="0"/>
        <v>8.1125999999999987</v>
      </c>
      <c r="AE35">
        <f t="shared" si="0"/>
        <v>8.1043000000000003</v>
      </c>
      <c r="AF35">
        <f t="shared" si="0"/>
        <v>8.0953999999999997</v>
      </c>
      <c r="AG35">
        <f t="shared" si="0"/>
        <v>8.0859000000000005</v>
      </c>
      <c r="AH35">
        <f t="shared" si="0"/>
        <v>8.0757999999999992</v>
      </c>
      <c r="AI35">
        <f t="shared" si="0"/>
        <v>8.0650999999999993</v>
      </c>
      <c r="AJ35">
        <f t="shared" si="0"/>
        <v>8.0538000000000007</v>
      </c>
      <c r="AK35">
        <f t="shared" si="0"/>
        <v>8.0419</v>
      </c>
      <c r="AL35">
        <f t="shared" si="0"/>
        <v>8.0294000000000008</v>
      </c>
      <c r="AM35">
        <f t="shared" si="0"/>
        <v>8.0162999999999993</v>
      </c>
      <c r="AN35">
        <f t="shared" si="0"/>
        <v>8.002600000000001</v>
      </c>
      <c r="AO35">
        <f t="shared" si="0"/>
        <v>7.9882999999999997</v>
      </c>
      <c r="AP35">
        <f t="shared" si="0"/>
        <v>7.9733999999999998</v>
      </c>
      <c r="AQ35">
        <f t="shared" si="0"/>
        <v>7.9578999999999995</v>
      </c>
      <c r="AR35">
        <f t="shared" si="0"/>
        <v>7.9417999999999997</v>
      </c>
      <c r="AS35">
        <f t="shared" si="0"/>
        <v>7.9250999999999987</v>
      </c>
      <c r="AT35">
        <f t="shared" si="0"/>
        <v>7.9077999999999999</v>
      </c>
      <c r="AU35">
        <f t="shared" si="0"/>
        <v>7.8899000000000008</v>
      </c>
      <c r="AV35">
        <f t="shared" si="0"/>
        <v>7.8713999999999995</v>
      </c>
      <c r="AW35">
        <f t="shared" si="0"/>
        <v>7.8523000000000005</v>
      </c>
      <c r="AX35">
        <f t="shared" si="0"/>
        <v>7.8325999999999993</v>
      </c>
      <c r="AY35" s="8">
        <f t="shared" si="0"/>
        <v>7.8123000000000005</v>
      </c>
    </row>
    <row r="36" spans="1:51" x14ac:dyDescent="0.55000000000000004">
      <c r="B36" s="4"/>
      <c r="AY36" s="8"/>
    </row>
    <row r="37" spans="1:51" x14ac:dyDescent="0.55000000000000004">
      <c r="A37" s="18">
        <v>2</v>
      </c>
      <c r="B37" s="322" t="s">
        <v>454</v>
      </c>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323"/>
    </row>
    <row r="38" spans="1:51" x14ac:dyDescent="0.55000000000000004">
      <c r="A38" s="18"/>
      <c r="B38" s="150" t="s">
        <v>283</v>
      </c>
      <c r="C38" s="265">
        <f>EXP(C35)*('Inflation Rate'!$F$6/'Inflation Rate'!$K$6)</f>
        <v>2769.3827103866474</v>
      </c>
      <c r="D38" s="265">
        <f>EXP(D35)*('Inflation Rate'!$F$6/'Inflation Rate'!$K$6)</f>
        <v>2793.0227914365837</v>
      </c>
      <c r="E38" s="265">
        <f>EXP(E35)*('Inflation Rate'!$F$6/'Inflation Rate'!$K$6)</f>
        <v>2815.1750577306625</v>
      </c>
      <c r="F38" s="265">
        <f>EXP(F35)*('Inflation Rate'!$F$6/'Inflation Rate'!$K$6)</f>
        <v>2835.8010288502664</v>
      </c>
      <c r="G38" s="265">
        <f>EXP(G35)*('Inflation Rate'!$F$6/'Inflation Rate'!$K$6)</f>
        <v>2872.3325852040612</v>
      </c>
      <c r="H38" s="265">
        <f>EXP(H35)*('Inflation Rate'!$F$6/'Inflation Rate'!$K$6)</f>
        <v>2888.1739382100577</v>
      </c>
      <c r="I38" s="265">
        <f>EXP(I35)*('Inflation Rate'!$F$6/'Inflation Rate'!$K$6)</f>
        <v>2902.3607197366564</v>
      </c>
      <c r="J38" s="265">
        <f>EXP(J35)*('Inflation Rate'!$F$6/'Inflation Rate'!$K$6)</f>
        <v>2914.8677416574201</v>
      </c>
      <c r="K38" s="265">
        <f>EXP(K35)*('Inflation Rate'!$F$6/'Inflation Rate'!$K$6)</f>
        <v>2925.6727292018231</v>
      </c>
      <c r="L38" s="265">
        <f>EXP(L35)*('Inflation Rate'!$F$6/'Inflation Rate'!$K$6)</f>
        <v>2934.75638705753</v>
      </c>
      <c r="M38" s="265">
        <f>EXP(M35)*('Inflation Rate'!$F$6/'Inflation Rate'!$K$6)</f>
        <v>2942.1024567862555</v>
      </c>
      <c r="N38" s="265">
        <f>EXP(N35)*('Inflation Rate'!$F$6/'Inflation Rate'!$K$6)</f>
        <v>2947.6977653139984</v>
      </c>
      <c r="O38" s="265">
        <f>EXP(O35)*('Inflation Rate'!$F$6/'Inflation Rate'!$K$6)</f>
        <v>2951.5322642932142</v>
      </c>
      <c r="P38" s="265">
        <f>EXP(P35)*('Inflation Rate'!$F$6/'Inflation Rate'!$K$6)</f>
        <v>2953.5990601723888</v>
      </c>
      <c r="Q38" s="265">
        <f>EXP(Q35)*('Inflation Rate'!$F$6/'Inflation Rate'!$K$6)</f>
        <v>2953.8944348468876</v>
      </c>
      <c r="R38" s="265">
        <f>EXP(R35)*('Inflation Rate'!$F$6/'Inflation Rate'!$K$6)</f>
        <v>2952.41785680474</v>
      </c>
      <c r="S38" s="265">
        <f>EXP(S35)*('Inflation Rate'!$F$6/'Inflation Rate'!$K$6)</f>
        <v>2949.171982720291</v>
      </c>
      <c r="T38" s="265">
        <f>EXP(T35)*('Inflation Rate'!$F$6/'Inflation Rate'!$K$6)</f>
        <v>2944.162649489328</v>
      </c>
      <c r="U38" s="265">
        <f>EXP(U35)*('Inflation Rate'!$F$6/'Inflation Rate'!$K$6)</f>
        <v>2937.3988567388706</v>
      </c>
      <c r="V38" s="265">
        <f>EXP(V35)*('Inflation Rate'!$F$6/'Inflation Rate'!$K$6)</f>
        <v>2928.8927398851392</v>
      </c>
      <c r="W38" s="265">
        <f>EXP(W35)*('Inflation Rate'!$F$6/'Inflation Rate'!$K$6)</f>
        <v>2918.6595338524871</v>
      </c>
      <c r="X38" s="265">
        <f>EXP(X35)*('Inflation Rate'!$F$6/'Inflation Rate'!$K$6)</f>
        <v>2906.7175276052567</v>
      </c>
      <c r="Y38" s="265">
        <f>EXP(Y35)*('Inflation Rate'!$F$6/'Inflation Rate'!$K$6)</f>
        <v>2893.0880096822984</v>
      </c>
      <c r="Z38" s="265">
        <f>EXP(Z35)*('Inflation Rate'!$F$6/'Inflation Rate'!$K$6)</f>
        <v>2877.7952049613777</v>
      </c>
      <c r="AA38" s="265">
        <f>EXP(AA35)*('Inflation Rate'!$F$6/'Inflation Rate'!$K$6)</f>
        <v>2860.8662029163274</v>
      </c>
      <c r="AB38" s="265">
        <f>EXP(AB35)*('Inflation Rate'!$F$6/'Inflation Rate'!$K$6)</f>
        <v>2842.3308776641829</v>
      </c>
      <c r="AC38" s="265">
        <f>EXP(AC35)*('Inflation Rate'!$F$6/'Inflation Rate'!$K$6)</f>
        <v>2822.2218001328174</v>
      </c>
      <c r="AD38" s="265">
        <f>EXP(AD35)*('Inflation Rate'!$F$6/'Inflation Rate'!$K$6)</f>
        <v>2800.5741427102289</v>
      </c>
      <c r="AE38" s="265">
        <f>EXP(AE35)*('Inflation Rate'!$F$6/'Inflation Rate'!$K$6)</f>
        <v>2777.4255767663121</v>
      </c>
      <c r="AF38" s="265">
        <f>EXP(AF35)*('Inflation Rate'!$F$6/'Inflation Rate'!$K$6)</f>
        <v>2752.8161634647035</v>
      </c>
      <c r="AG38" s="265">
        <f>EXP(AG35)*('Inflation Rate'!$F$6/'Inflation Rate'!$K$6)</f>
        <v>2726.7882383076794</v>
      </c>
      <c r="AH38" s="265">
        <f>EXP(AH35)*('Inflation Rate'!$F$6/'Inflation Rate'!$K$6)</f>
        <v>2699.3862898793323</v>
      </c>
      <c r="AI38" s="265">
        <f>EXP(AI35)*('Inflation Rate'!$F$6/'Inflation Rate'!$K$6)</f>
        <v>2670.6568332729021</v>
      </c>
      <c r="AJ38" s="265">
        <f>EXP(AJ35)*('Inflation Rate'!$F$6/'Inflation Rate'!$K$6)</f>
        <v>2640.6482787055761</v>
      </c>
      <c r="AK38" s="265">
        <f>EXP(AK35)*('Inflation Rate'!$F$6/'Inflation Rate'!$K$6)</f>
        <v>2609.4107958394902</v>
      </c>
      <c r="AL38" s="265">
        <f>EXP(AL35)*('Inflation Rate'!$F$6/'Inflation Rate'!$K$6)</f>
        <v>2576.9961743401541</v>
      </c>
      <c r="AM38" s="265">
        <f>EXP(AM35)*('Inflation Rate'!$F$6/'Inflation Rate'!$K$6)</f>
        <v>2543.4576812133037</v>
      </c>
      <c r="AN38" s="265">
        <f>EXP(AN35)*('Inflation Rate'!$F$6/'Inflation Rate'!$K$6)</f>
        <v>2508.8499154686397</v>
      </c>
      <c r="AO38" s="265">
        <f>EXP(AO35)*('Inflation Rate'!$F$6/'Inflation Rate'!$K$6)</f>
        <v>2473.2286606630919</v>
      </c>
      <c r="AP38" s="265">
        <f>EXP(AP35)*('Inflation Rate'!$F$6/'Inflation Rate'!$K$6)</f>
        <v>2436.6507358784438</v>
      </c>
      <c r="AQ38" s="265">
        <f>EXP(AQ35)*('Inflation Rate'!$F$6/'Inflation Rate'!$K$6)</f>
        <v>2399.1738456868802</v>
      </c>
      <c r="AR38" s="265">
        <f>EXP(AR35)*('Inflation Rate'!$F$6/'Inflation Rate'!$K$6)</f>
        <v>2360.8564296549212</v>
      </c>
      <c r="AS38" s="265">
        <f>EXP(AS35)*('Inflation Rate'!$F$6/'Inflation Rate'!$K$6)</f>
        <v>2321.7575119298917</v>
      </c>
      <c r="AT38" s="265">
        <f>EXP(AT35)*('Inflation Rate'!$F$6/'Inflation Rate'!$K$6)</f>
        <v>2281.936551444689</v>
      </c>
      <c r="AU38" s="265">
        <f>EXP(AU35)*('Inflation Rate'!$F$6/'Inflation Rate'!$K$6)</f>
        <v>2241.453293265492</v>
      </c>
      <c r="AV38" s="265">
        <f>EXP(AV35)*('Inflation Rate'!$F$6/'Inflation Rate'!$K$6)</f>
        <v>2200.3676215939495</v>
      </c>
      <c r="AW38" s="265">
        <f>EXP(AW35)*('Inflation Rate'!$F$6/'Inflation Rate'!$K$6)</f>
        <v>2158.7394149197244</v>
      </c>
      <c r="AX38" s="265">
        <f>EXP(AX35)*('Inflation Rate'!$F$6/'Inflation Rate'!$K$6)</f>
        <v>2116.6284038016993</v>
      </c>
      <c r="AY38" s="323">
        <f>EXP(AY35)*('Inflation Rate'!$F$6/'Inflation Rate'!$K$6)</f>
        <v>2074.0940317367363</v>
      </c>
    </row>
    <row r="39" spans="1:51" x14ac:dyDescent="0.55000000000000004">
      <c r="A39" s="18"/>
      <c r="B39" s="4"/>
      <c r="AY39" s="8"/>
    </row>
    <row r="40" spans="1:51" x14ac:dyDescent="0.55000000000000004">
      <c r="A40" s="18"/>
      <c r="B40" s="316" t="s">
        <v>455</v>
      </c>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x14ac:dyDescent="0.55000000000000004">
      <c r="A41" s="18"/>
      <c r="B41" s="308" t="s">
        <v>453</v>
      </c>
      <c r="C41">
        <v>0</v>
      </c>
      <c r="D41">
        <v>1</v>
      </c>
      <c r="E41">
        <v>2</v>
      </c>
      <c r="F41">
        <v>3</v>
      </c>
      <c r="G41">
        <v>5</v>
      </c>
      <c r="H41">
        <v>6</v>
      </c>
      <c r="I41">
        <v>7</v>
      </c>
      <c r="J41">
        <v>8</v>
      </c>
      <c r="K41">
        <v>9</v>
      </c>
      <c r="L41">
        <v>10</v>
      </c>
      <c r="M41">
        <v>11</v>
      </c>
      <c r="N41">
        <v>12</v>
      </c>
      <c r="O41">
        <v>13</v>
      </c>
      <c r="P41">
        <v>14</v>
      </c>
      <c r="Q41">
        <v>15</v>
      </c>
      <c r="R41">
        <v>16</v>
      </c>
      <c r="S41">
        <v>17</v>
      </c>
      <c r="T41">
        <v>18</v>
      </c>
      <c r="U41">
        <v>19</v>
      </c>
      <c r="V41">
        <v>20</v>
      </c>
      <c r="W41">
        <v>21</v>
      </c>
      <c r="X41">
        <v>22</v>
      </c>
      <c r="Y41">
        <v>23</v>
      </c>
      <c r="Z41">
        <v>24</v>
      </c>
      <c r="AA41">
        <v>25</v>
      </c>
      <c r="AB41">
        <v>26</v>
      </c>
      <c r="AC41">
        <v>27</v>
      </c>
      <c r="AD41">
        <v>28</v>
      </c>
      <c r="AE41">
        <v>29</v>
      </c>
      <c r="AF41">
        <v>30</v>
      </c>
      <c r="AG41">
        <v>31</v>
      </c>
      <c r="AH41">
        <v>32</v>
      </c>
      <c r="AI41">
        <v>33</v>
      </c>
      <c r="AJ41">
        <v>34</v>
      </c>
      <c r="AK41">
        <v>35</v>
      </c>
      <c r="AL41">
        <v>36</v>
      </c>
      <c r="AM41">
        <v>37</v>
      </c>
      <c r="AN41">
        <v>38</v>
      </c>
      <c r="AO41">
        <v>39</v>
      </c>
      <c r="AP41">
        <v>40</v>
      </c>
      <c r="AQ41">
        <v>41</v>
      </c>
      <c r="AR41">
        <v>42</v>
      </c>
      <c r="AS41">
        <v>43</v>
      </c>
      <c r="AT41">
        <v>44</v>
      </c>
      <c r="AU41">
        <v>45</v>
      </c>
      <c r="AV41">
        <v>46</v>
      </c>
      <c r="AW41">
        <v>47</v>
      </c>
      <c r="AX41">
        <v>48</v>
      </c>
      <c r="AY41" s="8">
        <v>49</v>
      </c>
    </row>
    <row r="42" spans="1:51" x14ac:dyDescent="0.55000000000000004">
      <c r="A42" s="18"/>
      <c r="B42" s="234" t="s">
        <v>284</v>
      </c>
      <c r="C42">
        <f>E26</f>
        <v>8.3390000000000004</v>
      </c>
      <c r="D42">
        <f t="shared" ref="D42:AY42" si="1">$C$42+D41*$C$14+(D41^2)*$C$15</f>
        <v>8.3475000000000019</v>
      </c>
      <c r="E42">
        <f t="shared" si="1"/>
        <v>8.3553999999999995</v>
      </c>
      <c r="F42">
        <f t="shared" si="1"/>
        <v>8.3627000000000002</v>
      </c>
      <c r="G42">
        <f t="shared" si="1"/>
        <v>8.3755000000000006</v>
      </c>
      <c r="H42">
        <f t="shared" si="1"/>
        <v>8.3810000000000002</v>
      </c>
      <c r="I42">
        <f t="shared" si="1"/>
        <v>8.3859000000000012</v>
      </c>
      <c r="J42">
        <f t="shared" si="1"/>
        <v>8.3902000000000001</v>
      </c>
      <c r="K42">
        <f t="shared" si="1"/>
        <v>8.3939000000000004</v>
      </c>
      <c r="L42">
        <f t="shared" si="1"/>
        <v>8.3970000000000002</v>
      </c>
      <c r="M42">
        <f t="shared" si="1"/>
        <v>8.3994999999999997</v>
      </c>
      <c r="N42">
        <f t="shared" si="1"/>
        <v>8.4014000000000006</v>
      </c>
      <c r="O42">
        <f t="shared" si="1"/>
        <v>8.4026999999999994</v>
      </c>
      <c r="P42">
        <f t="shared" si="1"/>
        <v>8.4034000000000013</v>
      </c>
      <c r="Q42">
        <f t="shared" si="1"/>
        <v>8.4034999999999993</v>
      </c>
      <c r="R42">
        <f t="shared" si="1"/>
        <v>8.4030000000000005</v>
      </c>
      <c r="S42">
        <f t="shared" si="1"/>
        <v>8.4018999999999995</v>
      </c>
      <c r="T42">
        <f t="shared" si="1"/>
        <v>8.4001999999999999</v>
      </c>
      <c r="U42">
        <f t="shared" si="1"/>
        <v>8.3978999999999999</v>
      </c>
      <c r="V42">
        <f t="shared" si="1"/>
        <v>8.3950000000000014</v>
      </c>
      <c r="W42">
        <f t="shared" si="1"/>
        <v>8.3914999999999988</v>
      </c>
      <c r="X42">
        <f t="shared" si="1"/>
        <v>8.3873999999999995</v>
      </c>
      <c r="Y42">
        <f t="shared" si="1"/>
        <v>8.3827000000000016</v>
      </c>
      <c r="Z42">
        <f t="shared" si="1"/>
        <v>8.3773999999999997</v>
      </c>
      <c r="AA42">
        <f t="shared" si="1"/>
        <v>8.3715000000000011</v>
      </c>
      <c r="AB42">
        <f t="shared" si="1"/>
        <v>8.3650000000000002</v>
      </c>
      <c r="AC42">
        <f t="shared" si="1"/>
        <v>8.3579000000000008</v>
      </c>
      <c r="AD42">
        <f t="shared" si="1"/>
        <v>8.3501999999999992</v>
      </c>
      <c r="AE42">
        <f t="shared" si="1"/>
        <v>8.3419000000000008</v>
      </c>
      <c r="AF42">
        <f t="shared" si="1"/>
        <v>8.3330000000000002</v>
      </c>
      <c r="AG42">
        <f t="shared" si="1"/>
        <v>8.323500000000001</v>
      </c>
      <c r="AH42">
        <f t="shared" si="1"/>
        <v>8.3133999999999997</v>
      </c>
      <c r="AI42">
        <f t="shared" si="1"/>
        <v>8.3026999999999997</v>
      </c>
      <c r="AJ42">
        <f t="shared" si="1"/>
        <v>8.2914000000000012</v>
      </c>
      <c r="AK42">
        <f t="shared" si="1"/>
        <v>8.2795000000000005</v>
      </c>
      <c r="AL42">
        <f t="shared" si="1"/>
        <v>8.2670000000000012</v>
      </c>
      <c r="AM42">
        <f t="shared" si="1"/>
        <v>8.2538999999999998</v>
      </c>
      <c r="AN42">
        <f t="shared" si="1"/>
        <v>8.2402000000000015</v>
      </c>
      <c r="AO42">
        <f t="shared" si="1"/>
        <v>8.2258999999999993</v>
      </c>
      <c r="AP42">
        <f t="shared" si="1"/>
        <v>8.2110000000000003</v>
      </c>
      <c r="AQ42">
        <f t="shared" si="1"/>
        <v>8.1954999999999991</v>
      </c>
      <c r="AR42">
        <f t="shared" si="1"/>
        <v>8.1794000000000011</v>
      </c>
      <c r="AS42">
        <f t="shared" si="1"/>
        <v>8.1626999999999992</v>
      </c>
      <c r="AT42">
        <f t="shared" si="1"/>
        <v>8.1454000000000004</v>
      </c>
      <c r="AU42">
        <f t="shared" si="1"/>
        <v>8.1275000000000013</v>
      </c>
      <c r="AV42">
        <f t="shared" si="1"/>
        <v>8.109</v>
      </c>
      <c r="AW42">
        <f t="shared" si="1"/>
        <v>8.0899000000000019</v>
      </c>
      <c r="AX42">
        <f t="shared" si="1"/>
        <v>8.0701999999999998</v>
      </c>
      <c r="AY42" s="8">
        <f t="shared" si="1"/>
        <v>8.0499000000000009</v>
      </c>
    </row>
    <row r="43" spans="1:51" x14ac:dyDescent="0.55000000000000004">
      <c r="A43" s="18"/>
      <c r="B43" s="4"/>
      <c r="AY43" s="8"/>
    </row>
    <row r="44" spans="1:51" x14ac:dyDescent="0.55000000000000004">
      <c r="A44" s="18">
        <v>2</v>
      </c>
      <c r="B44" s="322" t="s">
        <v>454</v>
      </c>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5"/>
      <c r="AX44" s="265"/>
      <c r="AY44" s="323"/>
    </row>
    <row r="45" spans="1:51" x14ac:dyDescent="0.55000000000000004">
      <c r="A45" s="18"/>
      <c r="B45" s="150" t="s">
        <v>284</v>
      </c>
      <c r="C45" s="265">
        <f>EXP(C42)*('Inflation Rate'!$F$6/'Inflation Rate'!$K$6)</f>
        <v>3512.1361676424917</v>
      </c>
      <c r="D45" s="265">
        <f>EXP(D42)*('Inflation Rate'!$F$6/'Inflation Rate'!$K$6)</f>
        <v>3542.1165612334844</v>
      </c>
      <c r="E45" s="265">
        <f>EXP(E42)*('Inflation Rate'!$F$6/'Inflation Rate'!$K$6)</f>
        <v>3570.2101054572145</v>
      </c>
      <c r="F45" s="265">
        <f>EXP(F42)*('Inflation Rate'!$F$6/'Inflation Rate'!$K$6)</f>
        <v>3596.3679993771188</v>
      </c>
      <c r="G45" s="265">
        <f>EXP(G42)*('Inflation Rate'!$F$6/'Inflation Rate'!$K$6)</f>
        <v>3642.6973852901692</v>
      </c>
      <c r="H45" s="265">
        <f>EXP(H42)*('Inflation Rate'!$F$6/'Inflation Rate'!$K$6)</f>
        <v>3662.7874178552197</v>
      </c>
      <c r="I45" s="265">
        <f>EXP(I42)*('Inflation Rate'!$F$6/'Inflation Rate'!$K$6)</f>
        <v>3680.7791198742775</v>
      </c>
      <c r="J45" s="265">
        <f>EXP(J42)*('Inflation Rate'!$F$6/'Inflation Rate'!$K$6)</f>
        <v>3696.6405477197918</v>
      </c>
      <c r="K45" s="265">
        <f>EXP(K42)*('Inflation Rate'!$F$6/'Inflation Rate'!$K$6)</f>
        <v>3710.3434524874483</v>
      </c>
      <c r="L45" s="265">
        <f>EXP(L42)*('Inflation Rate'!$F$6/'Inflation Rate'!$K$6)</f>
        <v>3721.8633638272081</v>
      </c>
      <c r="M45" s="265">
        <f>EXP(M42)*('Inflation Rate'!$F$6/'Inflation Rate'!$K$6)</f>
        <v>3731.1796627582003</v>
      </c>
      <c r="N45" s="265">
        <f>EXP(N42)*('Inflation Rate'!$F$6/'Inflation Rate'!$K$6)</f>
        <v>3738.2756431641219</v>
      </c>
      <c r="O45" s="265">
        <f>EXP(O42)*('Inflation Rate'!$F$6/'Inflation Rate'!$K$6)</f>
        <v>3743.1385617124261</v>
      </c>
      <c r="P45" s="265">
        <f>EXP(P42)*('Inflation Rate'!$F$6/'Inflation Rate'!$K$6)</f>
        <v>3745.7596759886005</v>
      </c>
      <c r="Q45" s="265">
        <f>EXP(Q42)*('Inflation Rate'!$F$6/'Inflation Rate'!$K$6)</f>
        <v>3746.134270685614</v>
      </c>
      <c r="R45" s="265">
        <f>EXP(R42)*('Inflation Rate'!$F$6/'Inflation Rate'!$K$6)</f>
        <v>3744.2616717390251</v>
      </c>
      <c r="S45" s="265">
        <f>EXP(S42)*('Inflation Rate'!$F$6/'Inflation Rate'!$K$6)</f>
        <v>3740.1452483480452</v>
      </c>
      <c r="T45" s="265">
        <f>EXP(T42)*('Inflation Rate'!$F$6/'Inflation Rate'!$K$6)</f>
        <v>3733.7924028744851</v>
      </c>
      <c r="U45" s="265">
        <f>EXP(U42)*('Inflation Rate'!$F$6/'Inflation Rate'!$K$6)</f>
        <v>3725.2145486616223</v>
      </c>
      <c r="V45" s="265">
        <f>EXP(V42)*('Inflation Rate'!$F$6/'Inflation Rate'!$K$6)</f>
        <v>3714.4270758662815</v>
      </c>
      <c r="W45" s="265">
        <f>EXP(W42)*('Inflation Rate'!$F$6/'Inflation Rate'!$K$6)</f>
        <v>3701.4493054471113</v>
      </c>
      <c r="X45" s="265">
        <f>EXP(X42)*('Inflation Rate'!$F$6/'Inflation Rate'!$K$6)</f>
        <v>3686.3044315018074</v>
      </c>
      <c r="Y45" s="265">
        <f>EXP(Y42)*('Inflation Rate'!$F$6/'Inflation Rate'!$K$6)</f>
        <v>3669.0194521938843</v>
      </c>
      <c r="Z45" s="265">
        <f>EXP(Z42)*('Inflation Rate'!$F$6/'Inflation Rate'!$K$6)</f>
        <v>3649.6250895571866</v>
      </c>
      <c r="AA45" s="265">
        <f>EXP(AA42)*('Inflation Rate'!$F$6/'Inflation Rate'!$K$6)</f>
        <v>3628.155698511478</v>
      </c>
      <c r="AB45" s="265">
        <f>EXP(AB42)*('Inflation Rate'!$F$6/'Inflation Rate'!$K$6)</f>
        <v>3604.6491654660745</v>
      </c>
      <c r="AC45" s="265">
        <f>EXP(AC42)*('Inflation Rate'!$F$6/'Inflation Rate'!$K$6)</f>
        <v>3579.1467969306782</v>
      </c>
      <c r="AD45" s="265">
        <f>EXP(AD42)*('Inflation Rate'!$F$6/'Inflation Rate'!$K$6)</f>
        <v>3551.6931985914316</v>
      </c>
      <c r="AE45" s="265">
        <f>EXP(AE42)*('Inflation Rate'!$F$6/'Inflation Rate'!$K$6)</f>
        <v>3522.336145347846</v>
      </c>
      <c r="AF45" s="265">
        <f>EXP(AF42)*('Inflation Rate'!$F$6/'Inflation Rate'!$K$6)</f>
        <v>3491.1264428401796</v>
      </c>
      <c r="AG45" s="265">
        <f>EXP(AG42)*('Inflation Rate'!$F$6/'Inflation Rate'!$K$6)</f>
        <v>3458.1177810290746</v>
      </c>
      <c r="AH45" s="265">
        <f>EXP(AH42)*('Inflation Rate'!$F$6/'Inflation Rate'!$K$6)</f>
        <v>3423.3665804174275</v>
      </c>
      <c r="AI45" s="265">
        <f>EXP(AI42)*('Inflation Rate'!$F$6/'Inflation Rate'!$K$6)</f>
        <v>3386.9318315307082</v>
      </c>
      <c r="AJ45" s="265">
        <f>EXP(AJ42)*('Inflation Rate'!$F$6/'Inflation Rate'!$K$6)</f>
        <v>3348.8749282940062</v>
      </c>
      <c r="AK45" s="265">
        <f>EXP(AK42)*('Inflation Rate'!$F$6/'Inflation Rate'!$K$6)</f>
        <v>3309.2594959636817</v>
      </c>
      <c r="AL45" s="265">
        <f>EXP(AL42)*('Inflation Rate'!$F$6/'Inflation Rate'!$K$6)</f>
        <v>3268.1512142873057</v>
      </c>
      <c r="AM45" s="265">
        <f>EXP(AM42)*('Inflation Rate'!$F$6/'Inflation Rate'!$K$6)</f>
        <v>3225.6176365779993</v>
      </c>
      <c r="AN45" s="265">
        <f>EXP(AN42)*('Inflation Rate'!$F$6/'Inflation Rate'!$K$6)</f>
        <v>3181.7280053987233</v>
      </c>
      <c r="AO45" s="265">
        <f>EXP(AO42)*('Inflation Rate'!$F$6/'Inflation Rate'!$K$6)</f>
        <v>3136.5530655573775</v>
      </c>
      <c r="AP45" s="265">
        <f>EXP(AP42)*('Inflation Rate'!$F$6/'Inflation Rate'!$K$6)</f>
        <v>3090.1648751163652</v>
      </c>
      <c r="AQ45" s="265">
        <f>EXP(AQ42)*('Inflation Rate'!$F$6/'Inflation Rate'!$K$6)</f>
        <v>3042.636615118603</v>
      </c>
      <c r="AR45" s="265">
        <f>EXP(AR42)*('Inflation Rate'!$F$6/'Inflation Rate'!$K$6)</f>
        <v>2994.0423987281765</v>
      </c>
      <c r="AS45" s="265">
        <f>EXP(AS42)*('Inflation Rate'!$F$6/'Inflation Rate'!$K$6)</f>
        <v>2944.4570804755804</v>
      </c>
      <c r="AT45" s="265">
        <f>EXP(AT42)*('Inflation Rate'!$F$6/'Inflation Rate'!$K$6)</f>
        <v>2893.9560662871813</v>
      </c>
      <c r="AU45" s="265">
        <f>EXP(AU42)*('Inflation Rate'!$F$6/'Inflation Rate'!$K$6)</f>
        <v>2842.615124964082</v>
      </c>
      <c r="AV45" s="265">
        <f>EXP(AV42)*('Inflation Rate'!$F$6/'Inflation Rate'!$K$6)</f>
        <v>2790.5102017592417</v>
      </c>
      <c r="AW45" s="265">
        <f>EXP(AW42)*('Inflation Rate'!$F$6/'Inflation Rate'!$K$6)</f>
        <v>2737.717234681671</v>
      </c>
      <c r="AX45" s="265">
        <f>EXP(AX42)*('Inflation Rate'!$F$6/'Inflation Rate'!$K$6)</f>
        <v>2684.3119741342871</v>
      </c>
      <c r="AY45" s="323">
        <f>EXP(AY42)*('Inflation Rate'!$F$6/'Inflation Rate'!$K$6)</f>
        <v>2630.3698064674495</v>
      </c>
    </row>
    <row r="46" spans="1:51" x14ac:dyDescent="0.55000000000000004">
      <c r="A46" s="18"/>
      <c r="B46" s="234"/>
      <c r="AY46" s="8"/>
    </row>
    <row r="47" spans="1:51" x14ac:dyDescent="0.55000000000000004">
      <c r="A47" s="18"/>
      <c r="B47" s="316" t="s">
        <v>456</v>
      </c>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8"/>
    </row>
    <row r="48" spans="1:51" x14ac:dyDescent="0.55000000000000004">
      <c r="A48" s="18"/>
      <c r="B48" s="308" t="s">
        <v>453</v>
      </c>
      <c r="C48">
        <v>0</v>
      </c>
      <c r="D48">
        <v>1</v>
      </c>
      <c r="E48">
        <v>2</v>
      </c>
      <c r="F48">
        <v>3</v>
      </c>
      <c r="G48">
        <v>5</v>
      </c>
      <c r="H48">
        <v>6</v>
      </c>
      <c r="I48">
        <v>7</v>
      </c>
      <c r="J48">
        <v>8</v>
      </c>
      <c r="K48">
        <v>9</v>
      </c>
      <c r="L48">
        <v>10</v>
      </c>
      <c r="M48">
        <v>11</v>
      </c>
      <c r="N48">
        <v>12</v>
      </c>
      <c r="O48">
        <v>13</v>
      </c>
      <c r="P48">
        <v>14</v>
      </c>
      <c r="Q48">
        <v>15</v>
      </c>
      <c r="R48">
        <v>16</v>
      </c>
      <c r="S48">
        <v>17</v>
      </c>
      <c r="T48">
        <v>18</v>
      </c>
      <c r="U48">
        <v>19</v>
      </c>
      <c r="V48">
        <v>20</v>
      </c>
      <c r="W48">
        <v>21</v>
      </c>
      <c r="X48">
        <v>22</v>
      </c>
      <c r="Y48">
        <v>23</v>
      </c>
      <c r="Z48">
        <v>24</v>
      </c>
      <c r="AA48">
        <v>25</v>
      </c>
      <c r="AB48">
        <v>26</v>
      </c>
      <c r="AC48">
        <v>27</v>
      </c>
      <c r="AD48">
        <v>28</v>
      </c>
      <c r="AE48">
        <v>29</v>
      </c>
      <c r="AF48">
        <v>30</v>
      </c>
      <c r="AG48">
        <v>31</v>
      </c>
      <c r="AH48">
        <v>32</v>
      </c>
      <c r="AI48">
        <v>33</v>
      </c>
      <c r="AJ48">
        <v>34</v>
      </c>
      <c r="AK48">
        <v>35</v>
      </c>
      <c r="AL48">
        <v>36</v>
      </c>
      <c r="AM48">
        <v>37</v>
      </c>
      <c r="AN48">
        <v>38</v>
      </c>
      <c r="AO48">
        <v>39</v>
      </c>
      <c r="AP48">
        <v>40</v>
      </c>
      <c r="AQ48">
        <v>41</v>
      </c>
      <c r="AR48">
        <v>42</v>
      </c>
      <c r="AS48">
        <v>43</v>
      </c>
      <c r="AT48">
        <v>44</v>
      </c>
      <c r="AU48">
        <v>45</v>
      </c>
      <c r="AV48">
        <v>46</v>
      </c>
      <c r="AW48">
        <v>47</v>
      </c>
      <c r="AX48">
        <v>48</v>
      </c>
      <c r="AY48" s="8">
        <v>49</v>
      </c>
    </row>
    <row r="49" spans="1:51" x14ac:dyDescent="0.55000000000000004">
      <c r="A49" s="18"/>
      <c r="B49" s="234" t="s">
        <v>285</v>
      </c>
      <c r="C49">
        <f>E28</f>
        <v>8.3739000000000008</v>
      </c>
      <c r="D49">
        <f t="shared" ref="D49:AY49" si="2">$C$49+D48*$C$14+(D48^2)*$C$15</f>
        <v>8.3824000000000023</v>
      </c>
      <c r="E49">
        <f t="shared" si="2"/>
        <v>8.3902999999999999</v>
      </c>
      <c r="F49">
        <f t="shared" si="2"/>
        <v>8.3976000000000006</v>
      </c>
      <c r="G49">
        <f t="shared" si="2"/>
        <v>8.410400000000001</v>
      </c>
      <c r="H49">
        <f t="shared" si="2"/>
        <v>8.4159000000000006</v>
      </c>
      <c r="I49">
        <f t="shared" si="2"/>
        <v>8.4208000000000016</v>
      </c>
      <c r="J49">
        <f t="shared" si="2"/>
        <v>8.4251000000000005</v>
      </c>
      <c r="K49">
        <f t="shared" si="2"/>
        <v>8.4288000000000007</v>
      </c>
      <c r="L49">
        <f t="shared" si="2"/>
        <v>8.4319000000000006</v>
      </c>
      <c r="M49">
        <f t="shared" si="2"/>
        <v>8.4344000000000001</v>
      </c>
      <c r="N49">
        <f t="shared" si="2"/>
        <v>8.436300000000001</v>
      </c>
      <c r="O49">
        <f t="shared" si="2"/>
        <v>8.4375999999999998</v>
      </c>
      <c r="P49">
        <f t="shared" si="2"/>
        <v>8.4383000000000017</v>
      </c>
      <c r="Q49">
        <f t="shared" si="2"/>
        <v>8.4383999999999997</v>
      </c>
      <c r="R49">
        <f t="shared" si="2"/>
        <v>8.4379000000000008</v>
      </c>
      <c r="S49">
        <f t="shared" si="2"/>
        <v>8.4367999999999999</v>
      </c>
      <c r="T49">
        <f t="shared" si="2"/>
        <v>8.4351000000000003</v>
      </c>
      <c r="U49">
        <f t="shared" si="2"/>
        <v>8.4328000000000003</v>
      </c>
      <c r="V49">
        <f t="shared" si="2"/>
        <v>8.4299000000000017</v>
      </c>
      <c r="W49">
        <f t="shared" si="2"/>
        <v>8.4263999999999992</v>
      </c>
      <c r="X49">
        <f t="shared" si="2"/>
        <v>8.4222999999999999</v>
      </c>
      <c r="Y49">
        <f t="shared" si="2"/>
        <v>8.417600000000002</v>
      </c>
      <c r="Z49">
        <f t="shared" si="2"/>
        <v>8.4123000000000001</v>
      </c>
      <c r="AA49">
        <f t="shared" si="2"/>
        <v>8.4064000000000014</v>
      </c>
      <c r="AB49">
        <f t="shared" si="2"/>
        <v>8.3999000000000006</v>
      </c>
      <c r="AC49">
        <f t="shared" si="2"/>
        <v>8.3928000000000011</v>
      </c>
      <c r="AD49">
        <f t="shared" si="2"/>
        <v>8.3850999999999996</v>
      </c>
      <c r="AE49">
        <f t="shared" si="2"/>
        <v>8.3768000000000011</v>
      </c>
      <c r="AF49">
        <f t="shared" si="2"/>
        <v>8.3679000000000006</v>
      </c>
      <c r="AG49">
        <f t="shared" si="2"/>
        <v>8.3584000000000014</v>
      </c>
      <c r="AH49">
        <f t="shared" si="2"/>
        <v>8.3483000000000001</v>
      </c>
      <c r="AI49">
        <f t="shared" si="2"/>
        <v>8.3376000000000001</v>
      </c>
      <c r="AJ49">
        <f t="shared" si="2"/>
        <v>8.3263000000000016</v>
      </c>
      <c r="AK49">
        <f t="shared" si="2"/>
        <v>8.3144000000000009</v>
      </c>
      <c r="AL49">
        <f t="shared" si="2"/>
        <v>8.3019000000000016</v>
      </c>
      <c r="AM49">
        <f t="shared" si="2"/>
        <v>8.2888000000000002</v>
      </c>
      <c r="AN49">
        <f t="shared" si="2"/>
        <v>8.2751000000000019</v>
      </c>
      <c r="AO49">
        <f t="shared" si="2"/>
        <v>8.2607999999999997</v>
      </c>
      <c r="AP49">
        <f t="shared" si="2"/>
        <v>8.2459000000000007</v>
      </c>
      <c r="AQ49">
        <f t="shared" si="2"/>
        <v>8.2303999999999995</v>
      </c>
      <c r="AR49">
        <f t="shared" si="2"/>
        <v>8.2143000000000015</v>
      </c>
      <c r="AS49">
        <f t="shared" si="2"/>
        <v>8.1975999999999996</v>
      </c>
      <c r="AT49">
        <f t="shared" si="2"/>
        <v>8.1803000000000008</v>
      </c>
      <c r="AU49">
        <f t="shared" si="2"/>
        <v>8.1624000000000017</v>
      </c>
      <c r="AV49">
        <f t="shared" si="2"/>
        <v>8.1439000000000004</v>
      </c>
      <c r="AW49">
        <f t="shared" si="2"/>
        <v>8.1248000000000022</v>
      </c>
      <c r="AX49">
        <f t="shared" si="2"/>
        <v>8.1051000000000002</v>
      </c>
      <c r="AY49" s="8">
        <f t="shared" si="2"/>
        <v>8.0848000000000013</v>
      </c>
    </row>
    <row r="50" spans="1:51" x14ac:dyDescent="0.55000000000000004">
      <c r="A50" s="18"/>
      <c r="B50" s="4"/>
      <c r="AY50" s="8"/>
    </row>
    <row r="51" spans="1:51" x14ac:dyDescent="0.55000000000000004">
      <c r="A51" s="18">
        <v>2</v>
      </c>
      <c r="B51" s="322" t="s">
        <v>454</v>
      </c>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323"/>
    </row>
    <row r="52" spans="1:51" x14ac:dyDescent="0.55000000000000004">
      <c r="A52" s="18"/>
      <c r="B52" s="150" t="s">
        <v>285</v>
      </c>
      <c r="C52" s="265">
        <f>EXP(C49)*('Inflation Rate'!$F$6/'Inflation Rate'!$K$6)</f>
        <v>3636.8737296406048</v>
      </c>
      <c r="D52" s="265">
        <f>EXP(D49)*('Inflation Rate'!$F$6/'Inflation Rate'!$K$6)</f>
        <v>3667.9189114475948</v>
      </c>
      <c r="E52" s="265">
        <f>EXP(E49)*('Inflation Rate'!$F$6/'Inflation Rate'!$K$6)</f>
        <v>3697.0102302583809</v>
      </c>
      <c r="F52" s="265">
        <f>EXP(F49)*('Inflation Rate'!$F$6/'Inflation Rate'!$K$6)</f>
        <v>3724.0971519149189</v>
      </c>
      <c r="G52" s="265">
        <f>EXP(G49)*('Inflation Rate'!$F$6/'Inflation Rate'!$K$6)</f>
        <v>3772.0719793404328</v>
      </c>
      <c r="H52" s="265">
        <f>EXP(H49)*('Inflation Rate'!$F$6/'Inflation Rate'!$K$6)</f>
        <v>3792.8755325558823</v>
      </c>
      <c r="I52" s="265">
        <f>EXP(I49)*('Inflation Rate'!$F$6/'Inflation Rate'!$K$6)</f>
        <v>3811.506230598708</v>
      </c>
      <c r="J52" s="265">
        <f>EXP(J49)*('Inflation Rate'!$F$6/'Inflation Rate'!$K$6)</f>
        <v>3827.9309953266256</v>
      </c>
      <c r="K52" s="265">
        <f>EXP(K49)*('Inflation Rate'!$F$6/'Inflation Rate'!$K$6)</f>
        <v>3842.1205745429443</v>
      </c>
      <c r="L52" s="265">
        <f>EXP(L49)*('Inflation Rate'!$F$6/'Inflation Rate'!$K$6)</f>
        <v>3854.0496288049503</v>
      </c>
      <c r="M52" s="265">
        <f>EXP(M49)*('Inflation Rate'!$F$6/'Inflation Rate'!$K$6)</f>
        <v>3863.6968068249148</v>
      </c>
      <c r="N52" s="265">
        <f>EXP(N49)*('Inflation Rate'!$F$6/'Inflation Rate'!$K$6)</f>
        <v>3871.0448091495696</v>
      </c>
      <c r="O52" s="265">
        <f>EXP(O49)*('Inflation Rate'!$F$6/'Inflation Rate'!$K$6)</f>
        <v>3876.0804398522314</v>
      </c>
      <c r="P52" s="265">
        <f>EXP(P49)*('Inflation Rate'!$F$6/'Inflation Rate'!$K$6)</f>
        <v>3878.7946460214644</v>
      </c>
      <c r="Q52" s="265">
        <f>EXP(Q49)*('Inflation Rate'!$F$6/'Inflation Rate'!$K$6)</f>
        <v>3879.182544880679</v>
      </c>
      <c r="R52" s="265">
        <f>EXP(R49)*('Inflation Rate'!$F$6/'Inflation Rate'!$K$6)</f>
        <v>3877.2434384252551</v>
      </c>
      <c r="S52" s="265">
        <f>EXP(S49)*('Inflation Rate'!$F$6/'Inflation Rate'!$K$6)</f>
        <v>3872.9808155153983</v>
      </c>
      <c r="T52" s="265">
        <f>EXP(T49)*('Inflation Rate'!$F$6/'Inflation Rate'!$K$6)</f>
        <v>3866.402341416323</v>
      </c>
      <c r="U52" s="265">
        <f>EXP(U49)*('Inflation Rate'!$F$6/'Inflation Rate'!$K$6)</f>
        <v>3857.5198348293461</v>
      </c>
      <c r="V52" s="265">
        <f>EXP(V49)*('Inflation Rate'!$F$6/'Inflation Rate'!$K$6)</f>
        <v>3846.3492325104376</v>
      </c>
      <c r="W52" s="265">
        <f>EXP(W49)*('Inflation Rate'!$F$6/'Inflation Rate'!$K$6)</f>
        <v>3832.9105416243533</v>
      </c>
      <c r="X52" s="265">
        <f>EXP(X49)*('Inflation Rate'!$F$6/'Inflation Rate'!$K$6)</f>
        <v>3817.2277800338857</v>
      </c>
      <c r="Y52" s="265">
        <f>EXP(Y49)*('Inflation Rate'!$F$6/'Inflation Rate'!$K$6)</f>
        <v>3799.3289047734306</v>
      </c>
      <c r="Z52" s="265">
        <f>EXP(Z49)*('Inflation Rate'!$F$6/'Inflation Rate'!$K$6)</f>
        <v>3779.2457290052548</v>
      </c>
      <c r="AA52" s="265">
        <f>EXP(AA49)*('Inflation Rate'!$F$6/'Inflation Rate'!$K$6)</f>
        <v>3757.0138278036757</v>
      </c>
      <c r="AB52" s="265">
        <f>EXP(AB49)*('Inflation Rate'!$F$6/'Inflation Rate'!$K$6)</f>
        <v>3732.6724331574828</v>
      </c>
      <c r="AC52" s="265">
        <f>EXP(AC49)*('Inflation Rate'!$F$6/'Inflation Rate'!$K$6)</f>
        <v>3706.2643186246523</v>
      </c>
      <c r="AD52" s="265">
        <f>EXP(AD49)*('Inflation Rate'!$F$6/'Inflation Rate'!$K$6)</f>
        <v>3677.8356741136599</v>
      </c>
      <c r="AE52" s="265">
        <f>EXP(AE49)*('Inflation Rate'!$F$6/'Inflation Rate'!$K$6)</f>
        <v>3647.4359713046069</v>
      </c>
      <c r="AF52" s="265">
        <f>EXP(AF49)*('Inflation Rate'!$F$6/'Inflation Rate'!$K$6)</f>
        <v>3615.1178202585957</v>
      </c>
      <c r="AG52" s="265">
        <f>EXP(AG49)*('Inflation Rate'!$F$6/'Inflation Rate'!$K$6)</f>
        <v>3580.93681779707</v>
      </c>
      <c r="AH52" s="265">
        <f>EXP(AH49)*('Inflation Rate'!$F$6/'Inflation Rate'!$K$6)</f>
        <v>3544.9513882620849</v>
      </c>
      <c r="AI52" s="265">
        <f>EXP(AI49)*('Inflation Rate'!$F$6/'Inflation Rate'!$K$6)</f>
        <v>3507.2226172955807</v>
      </c>
      <c r="AJ52" s="265">
        <f>EXP(AJ49)*('Inflation Rate'!$F$6/'Inflation Rate'!$K$6)</f>
        <v>3467.8140792986205</v>
      </c>
      <c r="AK52" s="265">
        <f>EXP(AK49)*('Inflation Rate'!$F$6/'Inflation Rate'!$K$6)</f>
        <v>3426.7916592518427</v>
      </c>
      <c r="AL52" s="265">
        <f>EXP(AL49)*('Inflation Rate'!$F$6/'Inflation Rate'!$K$6)</f>
        <v>3384.2233695947157</v>
      </c>
      <c r="AM52" s="265">
        <f>EXP(AM49)*('Inflation Rate'!$F$6/'Inflation Rate'!$K$6)</f>
        <v>3340.179162874098</v>
      </c>
      <c r="AN52" s="265">
        <f>EXP(AN49)*('Inflation Rate'!$F$6/'Inflation Rate'!$K$6)</f>
        <v>3294.7307408823422</v>
      </c>
      <c r="AO52" s="265">
        <f>EXP(AO49)*('Inflation Rate'!$F$6/'Inflation Rate'!$K$6)</f>
        <v>3247.9513610106987</v>
      </c>
      <c r="AP52" s="265">
        <f>EXP(AP49)*('Inflation Rate'!$F$6/'Inflation Rate'!$K$6)</f>
        <v>3199.9156405466697</v>
      </c>
      <c r="AQ52" s="265">
        <f>EXP(AQ49)*('Inflation Rate'!$F$6/'Inflation Rate'!$K$6)</f>
        <v>3150.6993596422139</v>
      </c>
      <c r="AR52" s="265">
        <f>EXP(AR49)*('Inflation Rate'!$F$6/'Inflation Rate'!$K$6)</f>
        <v>3100.3792636758203</v>
      </c>
      <c r="AS52" s="265">
        <f>EXP(AS49)*('Inflation Rate'!$F$6/'Inflation Rate'!$K$6)</f>
        <v>3049.0328657228656</v>
      </c>
      <c r="AT52" s="265">
        <f>EXP(AT49)*('Inflation Rate'!$F$6/'Inflation Rate'!$K$6)</f>
        <v>2996.7382498380607</v>
      </c>
      <c r="AU52" s="265">
        <f>EXP(AU49)*('Inflation Rate'!$F$6/'Inflation Rate'!$K$6)</f>
        <v>2943.5738758387643</v>
      </c>
      <c r="AV52" s="265">
        <f>EXP(AV49)*('Inflation Rate'!$F$6/'Inflation Rate'!$K$6)</f>
        <v>2889.6183862610851</v>
      </c>
      <c r="AW52" s="265">
        <f>EXP(AW49)*('Inflation Rate'!$F$6/'Inflation Rate'!$K$6)</f>
        <v>2834.9504161399045</v>
      </c>
      <c r="AX52" s="265">
        <f>EXP(AX49)*('Inflation Rate'!$F$6/'Inflation Rate'!$K$6)</f>
        <v>2779.6484062409641</v>
      </c>
      <c r="AY52" s="323">
        <f>EXP(AY49)*('Inflation Rate'!$F$6/'Inflation Rate'!$K$6)</f>
        <v>2723.7904203477015</v>
      </c>
    </row>
    <row r="53" spans="1:51" x14ac:dyDescent="0.55000000000000004">
      <c r="A53" s="18"/>
      <c r="B53" s="234"/>
      <c r="AY53" s="8"/>
    </row>
    <row r="54" spans="1:51" x14ac:dyDescent="0.55000000000000004">
      <c r="A54" s="18"/>
      <c r="B54" s="316" t="s">
        <v>457</v>
      </c>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7"/>
      <c r="AW54" s="317"/>
      <c r="AX54" s="317"/>
      <c r="AY54" s="318"/>
    </row>
    <row r="55" spans="1:51" x14ac:dyDescent="0.55000000000000004">
      <c r="A55" s="18"/>
      <c r="B55" s="308" t="s">
        <v>453</v>
      </c>
      <c r="C55">
        <v>0</v>
      </c>
      <c r="D55">
        <v>1</v>
      </c>
      <c r="E55">
        <v>2</v>
      </c>
      <c r="F55">
        <v>3</v>
      </c>
      <c r="G55">
        <v>5</v>
      </c>
      <c r="H55">
        <v>6</v>
      </c>
      <c r="I55">
        <v>7</v>
      </c>
      <c r="J55">
        <v>8</v>
      </c>
      <c r="K55">
        <v>9</v>
      </c>
      <c r="L55">
        <v>10</v>
      </c>
      <c r="M55">
        <v>11</v>
      </c>
      <c r="N55">
        <v>12</v>
      </c>
      <c r="O55">
        <v>13</v>
      </c>
      <c r="P55">
        <v>14</v>
      </c>
      <c r="Q55">
        <v>15</v>
      </c>
      <c r="R55">
        <v>16</v>
      </c>
      <c r="S55">
        <v>17</v>
      </c>
      <c r="T55">
        <v>18</v>
      </c>
      <c r="U55">
        <v>19</v>
      </c>
      <c r="V55">
        <v>20</v>
      </c>
      <c r="W55">
        <v>21</v>
      </c>
      <c r="X55">
        <v>22</v>
      </c>
      <c r="Y55">
        <v>23</v>
      </c>
      <c r="Z55">
        <v>24</v>
      </c>
      <c r="AA55">
        <v>25</v>
      </c>
      <c r="AB55">
        <v>26</v>
      </c>
      <c r="AC55">
        <v>27</v>
      </c>
      <c r="AD55">
        <v>28</v>
      </c>
      <c r="AE55">
        <v>29</v>
      </c>
      <c r="AF55">
        <v>30</v>
      </c>
      <c r="AG55">
        <v>31</v>
      </c>
      <c r="AH55">
        <v>32</v>
      </c>
      <c r="AI55">
        <v>33</v>
      </c>
      <c r="AJ55">
        <v>34</v>
      </c>
      <c r="AK55">
        <v>35</v>
      </c>
      <c r="AL55">
        <v>36</v>
      </c>
      <c r="AM55">
        <v>37</v>
      </c>
      <c r="AN55">
        <v>38</v>
      </c>
      <c r="AO55">
        <v>39</v>
      </c>
      <c r="AP55">
        <v>40</v>
      </c>
      <c r="AQ55">
        <v>41</v>
      </c>
      <c r="AR55">
        <v>42</v>
      </c>
      <c r="AS55">
        <v>43</v>
      </c>
      <c r="AT55">
        <v>44</v>
      </c>
      <c r="AU55">
        <v>45</v>
      </c>
      <c r="AV55">
        <v>46</v>
      </c>
      <c r="AW55">
        <v>47</v>
      </c>
      <c r="AX55">
        <v>48</v>
      </c>
      <c r="AY55" s="8">
        <v>49</v>
      </c>
    </row>
    <row r="56" spans="1:51" x14ac:dyDescent="0.55000000000000004">
      <c r="A56" s="18"/>
      <c r="B56" s="234" t="s">
        <v>286</v>
      </c>
      <c r="C56">
        <f>E30</f>
        <v>8.7392000000000003</v>
      </c>
      <c r="D56">
        <f t="shared" ref="D56:AY56" si="3">$C$56+D55*$C$14+(D55^2)*$C$15</f>
        <v>8.7477000000000018</v>
      </c>
      <c r="E56">
        <f t="shared" si="3"/>
        <v>8.7555999999999994</v>
      </c>
      <c r="F56">
        <f t="shared" si="3"/>
        <v>8.7629000000000001</v>
      </c>
      <c r="G56">
        <f t="shared" si="3"/>
        <v>8.7757000000000005</v>
      </c>
      <c r="H56">
        <f t="shared" si="3"/>
        <v>8.7812000000000001</v>
      </c>
      <c r="I56">
        <f t="shared" si="3"/>
        <v>8.7861000000000011</v>
      </c>
      <c r="J56">
        <f t="shared" si="3"/>
        <v>8.7904</v>
      </c>
      <c r="K56">
        <f t="shared" si="3"/>
        <v>8.7941000000000003</v>
      </c>
      <c r="L56">
        <f t="shared" si="3"/>
        <v>8.7972000000000001</v>
      </c>
      <c r="M56">
        <f t="shared" si="3"/>
        <v>8.7996999999999996</v>
      </c>
      <c r="N56">
        <f t="shared" si="3"/>
        <v>8.8016000000000005</v>
      </c>
      <c r="O56">
        <f t="shared" si="3"/>
        <v>8.8028999999999993</v>
      </c>
      <c r="P56">
        <f t="shared" si="3"/>
        <v>8.8036000000000012</v>
      </c>
      <c r="Q56">
        <f t="shared" si="3"/>
        <v>8.8036999999999992</v>
      </c>
      <c r="R56">
        <f t="shared" si="3"/>
        <v>8.8032000000000004</v>
      </c>
      <c r="S56">
        <f t="shared" si="3"/>
        <v>8.8020999999999994</v>
      </c>
      <c r="T56">
        <f t="shared" si="3"/>
        <v>8.8003999999999998</v>
      </c>
      <c r="U56">
        <f t="shared" si="3"/>
        <v>8.7980999999999998</v>
      </c>
      <c r="V56">
        <f t="shared" si="3"/>
        <v>8.7952000000000012</v>
      </c>
      <c r="W56">
        <f t="shared" si="3"/>
        <v>8.7916999999999987</v>
      </c>
      <c r="X56">
        <f t="shared" si="3"/>
        <v>8.7876000000000012</v>
      </c>
      <c r="Y56">
        <f t="shared" si="3"/>
        <v>8.7829000000000015</v>
      </c>
      <c r="Z56">
        <f t="shared" si="3"/>
        <v>8.7775999999999996</v>
      </c>
      <c r="AA56">
        <f t="shared" si="3"/>
        <v>8.7717000000000009</v>
      </c>
      <c r="AB56">
        <f t="shared" si="3"/>
        <v>8.7652000000000001</v>
      </c>
      <c r="AC56">
        <f t="shared" si="3"/>
        <v>8.7581000000000007</v>
      </c>
      <c r="AD56">
        <f t="shared" si="3"/>
        <v>8.7503999999999991</v>
      </c>
      <c r="AE56">
        <f t="shared" si="3"/>
        <v>8.7421000000000006</v>
      </c>
      <c r="AF56">
        <f t="shared" si="3"/>
        <v>8.7332000000000001</v>
      </c>
      <c r="AG56">
        <f t="shared" si="3"/>
        <v>8.7237000000000009</v>
      </c>
      <c r="AH56">
        <f t="shared" si="3"/>
        <v>8.7135999999999996</v>
      </c>
      <c r="AI56">
        <f t="shared" si="3"/>
        <v>8.7028999999999996</v>
      </c>
      <c r="AJ56">
        <f t="shared" si="3"/>
        <v>8.6916000000000011</v>
      </c>
      <c r="AK56">
        <f t="shared" si="3"/>
        <v>8.6797000000000004</v>
      </c>
      <c r="AL56">
        <f t="shared" si="3"/>
        <v>8.6672000000000011</v>
      </c>
      <c r="AM56">
        <f t="shared" si="3"/>
        <v>8.6540999999999997</v>
      </c>
      <c r="AN56">
        <f t="shared" si="3"/>
        <v>8.6404000000000014</v>
      </c>
      <c r="AO56">
        <f t="shared" si="3"/>
        <v>8.6260999999999992</v>
      </c>
      <c r="AP56">
        <f t="shared" si="3"/>
        <v>8.6112000000000002</v>
      </c>
      <c r="AQ56">
        <f t="shared" si="3"/>
        <v>8.595699999999999</v>
      </c>
      <c r="AR56">
        <f t="shared" si="3"/>
        <v>8.579600000000001</v>
      </c>
      <c r="AS56">
        <f t="shared" si="3"/>
        <v>8.5628999999999991</v>
      </c>
      <c r="AT56">
        <f t="shared" si="3"/>
        <v>8.5456000000000003</v>
      </c>
      <c r="AU56">
        <f t="shared" si="3"/>
        <v>8.5277000000000012</v>
      </c>
      <c r="AV56">
        <f t="shared" si="3"/>
        <v>8.5091999999999999</v>
      </c>
      <c r="AW56">
        <f t="shared" si="3"/>
        <v>8.4901000000000018</v>
      </c>
      <c r="AX56">
        <f t="shared" si="3"/>
        <v>8.4703999999999997</v>
      </c>
      <c r="AY56" s="8">
        <f t="shared" si="3"/>
        <v>8.4501000000000008</v>
      </c>
    </row>
    <row r="57" spans="1:51" x14ac:dyDescent="0.55000000000000004">
      <c r="A57" s="18"/>
      <c r="B57" s="4"/>
      <c r="AY57" s="8"/>
    </row>
    <row r="58" spans="1:51" x14ac:dyDescent="0.55000000000000004">
      <c r="A58" s="18">
        <v>2</v>
      </c>
      <c r="B58" s="322" t="s">
        <v>454</v>
      </c>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5"/>
      <c r="AG58" s="265"/>
      <c r="AH58" s="265"/>
      <c r="AI58" s="265"/>
      <c r="AJ58" s="265"/>
      <c r="AK58" s="265"/>
      <c r="AL58" s="265"/>
      <c r="AM58" s="265"/>
      <c r="AN58" s="265"/>
      <c r="AO58" s="265"/>
      <c r="AP58" s="265"/>
      <c r="AQ58" s="265"/>
      <c r="AR58" s="265"/>
      <c r="AS58" s="265"/>
      <c r="AT58" s="265"/>
      <c r="AU58" s="265"/>
      <c r="AV58" s="265"/>
      <c r="AW58" s="265"/>
      <c r="AX58" s="265"/>
      <c r="AY58" s="323"/>
    </row>
    <row r="59" spans="1:51" ht="14.7" thickBot="1" x14ac:dyDescent="0.6">
      <c r="B59" s="324" t="s">
        <v>286</v>
      </c>
      <c r="C59" s="325">
        <f>EXP(C56)*('Inflation Rate'!$F$6/'Inflation Rate'!$K$6)</f>
        <v>5240.5394794603199</v>
      </c>
      <c r="D59" s="325">
        <f>EXP(D56)*('Inflation Rate'!$F$6/'Inflation Rate'!$K$6)</f>
        <v>5285.2739170572577</v>
      </c>
      <c r="E59" s="325">
        <f>EXP(E56)*('Inflation Rate'!$F$6/'Inflation Rate'!$K$6)</f>
        <v>5327.1929431413882</v>
      </c>
      <c r="F59" s="325">
        <f>EXP(F56)*('Inflation Rate'!$F$6/'Inflation Rate'!$K$6)</f>
        <v>5366.2237407083312</v>
      </c>
      <c r="G59" s="325">
        <f>EXP(G56)*('Inflation Rate'!$F$6/'Inflation Rate'!$K$6)</f>
        <v>5435.3528872867982</v>
      </c>
      <c r="H59" s="325">
        <f>EXP(H56)*('Inflation Rate'!$F$6/'Inflation Rate'!$K$6)</f>
        <v>5465.3296888045652</v>
      </c>
      <c r="I59" s="325">
        <f>EXP(I56)*('Inflation Rate'!$F$6/'Inflation Rate'!$K$6)</f>
        <v>5492.1755228591283</v>
      </c>
      <c r="J59" s="325">
        <f>EXP(J56)*('Inflation Rate'!$F$6/'Inflation Rate'!$K$6)</f>
        <v>5515.8427256261621</v>
      </c>
      <c r="K59" s="325">
        <f>EXP(K56)*('Inflation Rate'!$F$6/'Inflation Rate'!$K$6)</f>
        <v>5536.2891462632051</v>
      </c>
      <c r="L59" s="325">
        <f>EXP(L56)*('Inflation Rate'!$F$6/'Inflation Rate'!$K$6)</f>
        <v>5553.4782719958839</v>
      </c>
      <c r="M59" s="325">
        <f>EXP(M56)*('Inflation Rate'!$F$6/'Inflation Rate'!$K$6)</f>
        <v>5567.3793367666967</v>
      </c>
      <c r="N59" s="325">
        <f>EXP(N56)*('Inflation Rate'!$F$6/'Inflation Rate'!$K$6)</f>
        <v>5577.9674129937293</v>
      </c>
      <c r="O59" s="325">
        <f>EXP(O56)*('Inflation Rate'!$F$6/'Inflation Rate'!$K$6)</f>
        <v>5585.2234860562075</v>
      </c>
      <c r="P59" s="325">
        <f>EXP(P56)*('Inflation Rate'!$F$6/'Inflation Rate'!$K$6)</f>
        <v>5589.1345111955552</v>
      </c>
      <c r="Q59" s="325">
        <f>EXP(Q56)*('Inflation Rate'!$F$6/'Inflation Rate'!$K$6)</f>
        <v>5589.6934525932684</v>
      </c>
      <c r="R59" s="325">
        <f>EXP(R56)*('Inflation Rate'!$F$6/'Inflation Rate'!$K$6)</f>
        <v>5586.899304462223</v>
      </c>
      <c r="S59" s="325">
        <f>EXP(S56)*('Inflation Rate'!$F$6/'Inflation Rate'!$K$6)</f>
        <v>5580.7570940623682</v>
      </c>
      <c r="T59" s="325">
        <f>EXP(T56)*('Inflation Rate'!$F$6/'Inflation Rate'!$K$6)</f>
        <v>5571.2778666286968</v>
      </c>
      <c r="U59" s="325">
        <f>EXP(U56)*('Inflation Rate'!$F$6/'Inflation Rate'!$K$6)</f>
        <v>5558.4786522742779</v>
      </c>
      <c r="V59" s="325">
        <f>EXP(V56)*('Inflation Rate'!$F$6/'Inflation Rate'!$K$6)</f>
        <v>5542.3824150075052</v>
      </c>
      <c r="W59" s="325">
        <f>EXP(W56)*('Inflation Rate'!$F$6/'Inflation Rate'!$K$6)</f>
        <v>5523.017984076946</v>
      </c>
      <c r="X59" s="325">
        <f>EXP(X56)*('Inflation Rate'!$F$6/'Inflation Rate'!$K$6)</f>
        <v>5500.4199679313879</v>
      </c>
      <c r="Y59" s="325">
        <f>EXP(Y56)*('Inflation Rate'!$F$6/'Inflation Rate'!$K$6)</f>
        <v>5474.6286511540375</v>
      </c>
      <c r="Z59" s="325">
        <f>EXP(Z56)*('Inflation Rate'!$F$6/'Inflation Rate'!$K$6)</f>
        <v>5445.6898748010663</v>
      </c>
      <c r="AA59" s="325">
        <f>EXP(AA56)*('Inflation Rate'!$F$6/'Inflation Rate'!$K$6)</f>
        <v>5413.6549006415853</v>
      </c>
      <c r="AB59" s="325">
        <f>EXP(AB56)*('Inflation Rate'!$F$6/'Inflation Rate'!$K$6)</f>
        <v>5378.580259861822</v>
      </c>
      <c r="AC59" s="325">
        <f>EXP(AC56)*('Inflation Rate'!$F$6/'Inflation Rate'!$K$6)</f>
        <v>5340.5275868587696</v>
      </c>
      <c r="AD59" s="325">
        <f>EXP(AD56)*('Inflation Rate'!$F$6/'Inflation Rate'!$K$6)</f>
        <v>5299.5634388067765</v>
      </c>
      <c r="AE59" s="325">
        <f>EXP(AE56)*('Inflation Rate'!$F$6/'Inflation Rate'!$K$6)</f>
        <v>5255.7591017366403</v>
      </c>
      <c r="AF59" s="325">
        <f>EXP(AF56)*('Inflation Rate'!$F$6/'Inflation Rate'!$K$6)</f>
        <v>5209.1903839174156</v>
      </c>
      <c r="AG59" s="325">
        <f>EXP(AG56)*('Inflation Rate'!$F$6/'Inflation Rate'!$K$6)</f>
        <v>5159.9373973792062</v>
      </c>
      <c r="AH59" s="325">
        <f>EXP(AH56)*('Inflation Rate'!$F$6/'Inflation Rate'!$K$6)</f>
        <v>5108.084328457272</v>
      </c>
      <c r="AI59" s="325">
        <f>EXP(AI56)*('Inflation Rate'!$F$6/'Inflation Rate'!$K$6)</f>
        <v>5053.7191982769018</v>
      </c>
      <c r="AJ59" s="325">
        <f>EXP(AJ56)*('Inflation Rate'!$F$6/'Inflation Rate'!$K$6)</f>
        <v>4996.9336141314525</v>
      </c>
      <c r="AK59" s="325">
        <f>EXP(AK56)*('Inflation Rate'!$F$6/'Inflation Rate'!$K$6)</f>
        <v>4937.8225127352016</v>
      </c>
      <c r="AL59" s="325">
        <f>EXP(AL56)*('Inflation Rate'!$F$6/'Inflation Rate'!$K$6)</f>
        <v>4876.4838963562042</v>
      </c>
      <c r="AM59" s="325">
        <f>EXP(AM56)*('Inflation Rate'!$F$6/'Inflation Rate'!$K$6)</f>
        <v>4813.0185628529389</v>
      </c>
      <c r="AN59" s="325">
        <f>EXP(AN56)*('Inflation Rate'!$F$6/'Inflation Rate'!$K$6)</f>
        <v>4747.5298306525756</v>
      </c>
      <c r="AO59" s="325">
        <f>EXP(AO56)*('Inflation Rate'!$F$6/'Inflation Rate'!$K$6)</f>
        <v>4680.1232597166518</v>
      </c>
      <c r="AP59" s="325">
        <f>EXP(AP56)*('Inflation Rate'!$F$6/'Inflation Rate'!$K$6)</f>
        <v>4610.9063695440736</v>
      </c>
      <c r="AQ59" s="325">
        <f>EXP(AQ56)*('Inflation Rate'!$F$6/'Inflation Rate'!$K$6)</f>
        <v>4539.9883552589054</v>
      </c>
      <c r="AR59" s="325">
        <f>EXP(AR56)*('Inflation Rate'!$F$6/'Inflation Rate'!$K$6)</f>
        <v>4467.4798028247305</v>
      </c>
      <c r="AS59" s="325">
        <f>EXP(AS56)*('Inflation Rate'!$F$6/'Inflation Rate'!$K$6)</f>
        <v>4393.4924044150721</v>
      </c>
      <c r="AT59" s="325">
        <f>EXP(AT56)*('Inflation Rate'!$F$6/'Inflation Rate'!$K$6)</f>
        <v>4318.1386749539679</v>
      </c>
      <c r="AU59" s="325">
        <f>EXP(AU56)*('Inflation Rate'!$F$6/'Inflation Rate'!$K$6)</f>
        <v>4241.5316708192286</v>
      </c>
      <c r="AV59" s="325">
        <f>EXP(AV56)*('Inflation Rate'!$F$6/'Inflation Rate'!$K$6)</f>
        <v>4163.7847116765524</v>
      </c>
      <c r="AW59" s="325">
        <f>EXP(AW56)*('Inflation Rate'!$F$6/'Inflation Rate'!$K$6)</f>
        <v>4085.0111063827785</v>
      </c>
      <c r="AX59" s="325">
        <f>EXP(AX56)*('Inflation Rate'!$F$6/'Inflation Rate'!$K$6)</f>
        <v>4005.3238838633588</v>
      </c>
      <c r="AY59" s="326">
        <f>EXP(AY56)*('Inflation Rate'!$F$6/'Inflation Rate'!$K$6)</f>
        <v>3924.8355298325178</v>
      </c>
    </row>
    <row r="60" spans="1:51" x14ac:dyDescent="0.55000000000000004">
      <c r="B60" s="9"/>
    </row>
    <row r="62" spans="1:51" ht="14.7" thickBot="1" x14ac:dyDescent="0.6">
      <c r="A62" s="206" t="s">
        <v>90</v>
      </c>
      <c r="B62" s="207"/>
      <c r="C62" s="207"/>
      <c r="D62" s="207"/>
      <c r="E62" s="207"/>
      <c r="F62" s="207"/>
      <c r="G62" s="207"/>
      <c r="H62" s="207"/>
    </row>
    <row r="63" spans="1:51" x14ac:dyDescent="0.55000000000000004">
      <c r="A63" s="18">
        <v>1</v>
      </c>
      <c r="B63" t="s">
        <v>458</v>
      </c>
    </row>
    <row r="64" spans="1:51" x14ac:dyDescent="0.55000000000000004">
      <c r="A64" s="18">
        <v>2</v>
      </c>
      <c r="B64" s="574" t="s">
        <v>459</v>
      </c>
    </row>
    <row r="65" spans="1:8" ht="47.65" customHeight="1" x14ac:dyDescent="0.55000000000000004">
      <c r="A65" s="212">
        <v>3</v>
      </c>
      <c r="B65" s="605" t="s">
        <v>460</v>
      </c>
      <c r="C65" s="605"/>
      <c r="D65" s="605"/>
      <c r="E65" s="605"/>
      <c r="F65" s="605"/>
      <c r="G65" s="605"/>
      <c r="H65" s="605"/>
    </row>
    <row r="66" spans="1:8" ht="33" customHeight="1" x14ac:dyDescent="0.55000000000000004">
      <c r="A66" s="18">
        <v>4</v>
      </c>
      <c r="B66" s="618" t="s">
        <v>461</v>
      </c>
      <c r="C66" s="618"/>
      <c r="D66" s="618"/>
      <c r="E66" s="618"/>
      <c r="F66" s="618"/>
      <c r="G66" s="618"/>
      <c r="H66" s="618"/>
    </row>
    <row r="67" spans="1:8" ht="29.65" customHeight="1" x14ac:dyDescent="0.55000000000000004">
      <c r="A67" s="18">
        <v>5</v>
      </c>
      <c r="B67" s="618" t="s">
        <v>295</v>
      </c>
      <c r="C67" s="618"/>
      <c r="D67" s="618"/>
      <c r="E67" s="618"/>
      <c r="F67" s="618"/>
      <c r="G67" s="618"/>
      <c r="H67" s="618"/>
    </row>
  </sheetData>
  <mergeCells count="7">
    <mergeCell ref="H7:I7"/>
    <mergeCell ref="E7:F7"/>
    <mergeCell ref="B67:H67"/>
    <mergeCell ref="B66:H66"/>
    <mergeCell ref="B8:C8"/>
    <mergeCell ref="B13:C13"/>
    <mergeCell ref="B65:H65"/>
  </mergeCells>
  <pageMargins left="0.7" right="0.7" top="0.75" bottom="0.75" header="0.3" footer="0.3"/>
  <pageSetup orientation="portrait" horizontalDpi="1200" verticalDpi="1200" r:id="rId1"/>
  <headerFooter>
    <oddHeader>&amp;C&amp;"Calibri"&amp;12&amp;K008000 UNCLASSIFIED&amp;1#_x000D_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56"/>
  <sheetViews>
    <sheetView zoomScale="80" zoomScaleNormal="80" workbookViewId="0"/>
  </sheetViews>
  <sheetFormatPr defaultRowHeight="14.4" x14ac:dyDescent="0.55000000000000004"/>
  <cols>
    <col min="2" max="2" width="35.5234375" customWidth="1"/>
    <col min="3" max="5" width="6.734375" customWidth="1"/>
    <col min="6" max="6" width="7.5234375" bestFit="1" customWidth="1"/>
    <col min="7" max="8" width="9" bestFit="1" customWidth="1"/>
    <col min="9" max="18" width="9.734375" bestFit="1" customWidth="1"/>
    <col min="19" max="54" width="10.734375" bestFit="1" customWidth="1"/>
    <col min="55" max="60" width="12.26171875" bestFit="1" customWidth="1"/>
    <col min="61" max="66" width="10.734375" bestFit="1" customWidth="1"/>
    <col min="67" max="71" width="9.734375" bestFit="1" customWidth="1"/>
    <col min="72" max="72" width="9" bestFit="1" customWidth="1"/>
  </cols>
  <sheetData>
    <row r="1" spans="1:75" ht="20.399999999999999" x14ac:dyDescent="0.75">
      <c r="B1" s="167" t="s">
        <v>462</v>
      </c>
    </row>
    <row r="2" spans="1:75" ht="20.399999999999999" x14ac:dyDescent="0.75">
      <c r="B2" s="167" t="s">
        <v>4</v>
      </c>
    </row>
    <row r="4" spans="1:75" ht="15.6" x14ac:dyDescent="0.6">
      <c r="A4" s="5"/>
      <c r="B4" s="16" t="s">
        <v>463</v>
      </c>
      <c r="C4" s="138">
        <v>2014</v>
      </c>
      <c r="D4" s="138">
        <v>2015</v>
      </c>
      <c r="E4" s="138">
        <v>2016</v>
      </c>
      <c r="F4" s="138">
        <v>2017</v>
      </c>
      <c r="G4" s="138">
        <v>2018</v>
      </c>
      <c r="H4" s="138">
        <v>2019</v>
      </c>
      <c r="I4" s="138">
        <v>2020</v>
      </c>
      <c r="J4" s="138">
        <v>2021</v>
      </c>
      <c r="K4" s="138">
        <v>2022</v>
      </c>
      <c r="L4" s="138">
        <v>2023</v>
      </c>
      <c r="M4" s="138">
        <v>2024</v>
      </c>
      <c r="N4" s="138">
        <v>2025</v>
      </c>
      <c r="O4" s="138">
        <v>2026</v>
      </c>
      <c r="P4" s="138">
        <v>2027</v>
      </c>
      <c r="Q4" s="138">
        <v>2028</v>
      </c>
      <c r="R4" s="138">
        <v>2029</v>
      </c>
      <c r="S4" s="138">
        <v>2030</v>
      </c>
      <c r="T4" s="138">
        <v>2031</v>
      </c>
      <c r="U4" s="138">
        <v>2032</v>
      </c>
      <c r="V4" s="138">
        <v>2033</v>
      </c>
      <c r="W4" s="138">
        <v>2034</v>
      </c>
      <c r="X4" s="138">
        <v>2035</v>
      </c>
      <c r="Y4" s="138">
        <v>2036</v>
      </c>
      <c r="Z4" s="138">
        <v>2037</v>
      </c>
      <c r="AA4" s="138">
        <v>2038</v>
      </c>
      <c r="AB4" s="138">
        <v>2039</v>
      </c>
      <c r="AC4" s="138">
        <v>2040</v>
      </c>
      <c r="AD4" s="138">
        <v>2041</v>
      </c>
      <c r="AE4" s="138">
        <v>2042</v>
      </c>
      <c r="AF4" s="138">
        <v>2043</v>
      </c>
      <c r="AG4" s="138">
        <v>2044</v>
      </c>
      <c r="AH4" s="138">
        <v>2045</v>
      </c>
      <c r="AI4" s="138">
        <v>2046</v>
      </c>
      <c r="AJ4" s="138">
        <v>2047</v>
      </c>
      <c r="AK4" s="138">
        <v>2048</v>
      </c>
      <c r="AL4" s="138">
        <v>2049</v>
      </c>
      <c r="AM4" s="138">
        <v>2050</v>
      </c>
      <c r="AN4" s="138">
        <v>2051</v>
      </c>
      <c r="AO4" s="138">
        <v>2052</v>
      </c>
      <c r="AP4" s="138">
        <v>2053</v>
      </c>
      <c r="AQ4" s="138">
        <v>2054</v>
      </c>
      <c r="AR4" s="138">
        <v>2055</v>
      </c>
      <c r="AS4" s="138">
        <v>2056</v>
      </c>
      <c r="AT4" s="138">
        <v>2057</v>
      </c>
      <c r="AU4" s="138">
        <v>2058</v>
      </c>
      <c r="AV4" s="138">
        <v>2059</v>
      </c>
      <c r="AW4" s="138">
        <v>2060</v>
      </c>
      <c r="AX4" s="138">
        <v>2061</v>
      </c>
      <c r="AY4" s="138">
        <v>2062</v>
      </c>
      <c r="AZ4" s="138">
        <v>2063</v>
      </c>
      <c r="BA4" s="138">
        <v>2064</v>
      </c>
      <c r="BB4" s="138">
        <v>2065</v>
      </c>
      <c r="BC4" s="138">
        <v>2066</v>
      </c>
      <c r="BD4" s="138">
        <v>2067</v>
      </c>
      <c r="BE4" s="138">
        <v>2068</v>
      </c>
      <c r="BF4" s="138">
        <v>2069</v>
      </c>
      <c r="BG4" s="138">
        <v>2070</v>
      </c>
      <c r="BH4" s="138">
        <v>2071</v>
      </c>
      <c r="BI4" s="138">
        <v>2072</v>
      </c>
      <c r="BJ4" s="138">
        <v>2073</v>
      </c>
      <c r="BK4" s="138">
        <v>2074</v>
      </c>
      <c r="BL4" s="138">
        <v>2075</v>
      </c>
      <c r="BM4" s="138">
        <v>2076</v>
      </c>
      <c r="BN4" s="138">
        <v>2077</v>
      </c>
      <c r="BO4" s="138">
        <v>2078</v>
      </c>
      <c r="BP4" s="138">
        <v>2079</v>
      </c>
      <c r="BQ4" s="138">
        <v>2080</v>
      </c>
      <c r="BR4" s="138">
        <v>2081</v>
      </c>
      <c r="BS4" s="138">
        <v>2082</v>
      </c>
      <c r="BT4" s="138">
        <v>2083</v>
      </c>
      <c r="BU4" s="12"/>
      <c r="BV4" s="12"/>
      <c r="BW4" s="12"/>
    </row>
    <row r="5" spans="1:75" s="135" customFormat="1" hidden="1" x14ac:dyDescent="0.55000000000000004">
      <c r="A5" s="645" t="s">
        <v>464</v>
      </c>
      <c r="B5" s="140" t="s">
        <v>465</v>
      </c>
      <c r="C5" s="140"/>
      <c r="D5" s="140"/>
      <c r="E5" s="140"/>
    </row>
    <row r="6" spans="1:75" s="135" customFormat="1" hidden="1" x14ac:dyDescent="0.55000000000000004">
      <c r="A6" s="646"/>
      <c r="B6" s="135" t="s">
        <v>466</v>
      </c>
      <c r="F6" s="141" t="s">
        <v>467</v>
      </c>
      <c r="G6" s="141" t="s">
        <v>467</v>
      </c>
      <c r="H6" s="141" t="s">
        <v>467</v>
      </c>
      <c r="I6" s="141" t="s">
        <v>467</v>
      </c>
      <c r="J6" s="141" t="s">
        <v>467</v>
      </c>
      <c r="K6" s="141" t="s">
        <v>467</v>
      </c>
      <c r="L6" s="141" t="s">
        <v>467</v>
      </c>
      <c r="M6" s="141" t="s">
        <v>467</v>
      </c>
      <c r="N6" s="141" t="s">
        <v>467</v>
      </c>
      <c r="O6" s="141" t="s">
        <v>467</v>
      </c>
      <c r="P6" s="141" t="s">
        <v>467</v>
      </c>
      <c r="Q6" s="141" t="s">
        <v>467</v>
      </c>
      <c r="R6" s="141" t="s">
        <v>467</v>
      </c>
      <c r="S6" s="141" t="s">
        <v>467</v>
      </c>
      <c r="T6" s="141" t="s">
        <v>467</v>
      </c>
      <c r="U6" s="141" t="s">
        <v>467</v>
      </c>
      <c r="V6" s="141" t="s">
        <v>467</v>
      </c>
      <c r="W6" s="141" t="s">
        <v>467</v>
      </c>
      <c r="X6" s="141" t="s">
        <v>467</v>
      </c>
      <c r="Y6" s="141" t="s">
        <v>467</v>
      </c>
      <c r="Z6" s="141" t="s">
        <v>467</v>
      </c>
      <c r="AA6" s="141" t="s">
        <v>467</v>
      </c>
      <c r="AB6" s="141" t="s">
        <v>467</v>
      </c>
      <c r="AC6" s="141" t="s">
        <v>467</v>
      </c>
      <c r="AD6" s="141" t="s">
        <v>467</v>
      </c>
      <c r="AE6" s="141" t="s">
        <v>467</v>
      </c>
      <c r="AF6" s="141" t="s">
        <v>467</v>
      </c>
      <c r="AG6" s="141" t="s">
        <v>467</v>
      </c>
      <c r="AH6" s="141" t="s">
        <v>467</v>
      </c>
      <c r="AI6" s="141" t="s">
        <v>467</v>
      </c>
      <c r="AJ6" s="141" t="s">
        <v>467</v>
      </c>
      <c r="AK6" s="141" t="s">
        <v>467</v>
      </c>
      <c r="AL6" s="141" t="s">
        <v>467</v>
      </c>
      <c r="AM6" s="141" t="s">
        <v>467</v>
      </c>
      <c r="AN6" s="141" t="s">
        <v>467</v>
      </c>
      <c r="AO6" s="141" t="s">
        <v>467</v>
      </c>
      <c r="AP6" s="141" t="s">
        <v>467</v>
      </c>
      <c r="AQ6" s="141" t="s">
        <v>467</v>
      </c>
      <c r="AR6" s="141" t="s">
        <v>467</v>
      </c>
      <c r="AS6" s="141" t="s">
        <v>467</v>
      </c>
    </row>
    <row r="7" spans="1:75" s="135" customFormat="1" hidden="1" x14ac:dyDescent="0.55000000000000004">
      <c r="A7" s="646"/>
      <c r="B7" s="135" t="s">
        <v>468</v>
      </c>
      <c r="G7" s="141" t="str">
        <f>IF(F6="","","n/a")</f>
        <v>n/a</v>
      </c>
      <c r="H7" s="141" t="str">
        <f>IF(G6="","","n/a")</f>
        <v>n/a</v>
      </c>
      <c r="I7" s="141" t="str">
        <f>IF(H6="","","n/a")</f>
        <v>n/a</v>
      </c>
      <c r="J7" s="141" t="str">
        <f t="shared" ref="J7:BC12" si="0">IF(I6="","","n/a")</f>
        <v>n/a</v>
      </c>
      <c r="K7" s="141" t="str">
        <f t="shared" si="0"/>
        <v>n/a</v>
      </c>
      <c r="L7" s="141" t="str">
        <f t="shared" si="0"/>
        <v>n/a</v>
      </c>
      <c r="M7" s="141" t="str">
        <f t="shared" si="0"/>
        <v>n/a</v>
      </c>
      <c r="N7" s="141" t="str">
        <f t="shared" si="0"/>
        <v>n/a</v>
      </c>
      <c r="O7" s="141" t="str">
        <f t="shared" si="0"/>
        <v>n/a</v>
      </c>
      <c r="P7" s="141" t="str">
        <f t="shared" si="0"/>
        <v>n/a</v>
      </c>
      <c r="Q7" s="141" t="str">
        <f t="shared" si="0"/>
        <v>n/a</v>
      </c>
      <c r="R7" s="141" t="str">
        <f t="shared" si="0"/>
        <v>n/a</v>
      </c>
      <c r="S7" s="141" t="str">
        <f t="shared" si="0"/>
        <v>n/a</v>
      </c>
      <c r="T7" s="141" t="str">
        <f t="shared" si="0"/>
        <v>n/a</v>
      </c>
      <c r="U7" s="141" t="str">
        <f t="shared" si="0"/>
        <v>n/a</v>
      </c>
      <c r="V7" s="141" t="str">
        <f t="shared" si="0"/>
        <v>n/a</v>
      </c>
      <c r="W7" s="141" t="str">
        <f t="shared" si="0"/>
        <v>n/a</v>
      </c>
      <c r="X7" s="141" t="str">
        <f t="shared" si="0"/>
        <v>n/a</v>
      </c>
      <c r="Y7" s="141" t="str">
        <f t="shared" si="0"/>
        <v>n/a</v>
      </c>
      <c r="Z7" s="141" t="str">
        <f t="shared" si="0"/>
        <v>n/a</v>
      </c>
      <c r="AA7" s="141" t="str">
        <f t="shared" si="0"/>
        <v>n/a</v>
      </c>
      <c r="AB7" s="141" t="str">
        <f t="shared" si="0"/>
        <v>n/a</v>
      </c>
      <c r="AC7" s="141" t="str">
        <f t="shared" si="0"/>
        <v>n/a</v>
      </c>
      <c r="AD7" s="141" t="str">
        <f t="shared" si="0"/>
        <v>n/a</v>
      </c>
      <c r="AE7" s="141" t="str">
        <f t="shared" si="0"/>
        <v>n/a</v>
      </c>
      <c r="AF7" s="141" t="str">
        <f t="shared" si="0"/>
        <v>n/a</v>
      </c>
      <c r="AG7" s="141" t="str">
        <f t="shared" si="0"/>
        <v>n/a</v>
      </c>
      <c r="AH7" s="141" t="str">
        <f t="shared" si="0"/>
        <v>n/a</v>
      </c>
      <c r="AI7" s="141" t="str">
        <f t="shared" si="0"/>
        <v>n/a</v>
      </c>
      <c r="AJ7" s="141" t="str">
        <f t="shared" si="0"/>
        <v>n/a</v>
      </c>
      <c r="AK7" s="141" t="str">
        <f t="shared" si="0"/>
        <v>n/a</v>
      </c>
      <c r="AL7" s="141" t="str">
        <f t="shared" si="0"/>
        <v>n/a</v>
      </c>
      <c r="AM7" s="141" t="str">
        <f t="shared" si="0"/>
        <v>n/a</v>
      </c>
      <c r="AN7" s="141" t="str">
        <f t="shared" si="0"/>
        <v>n/a</v>
      </c>
      <c r="AO7" s="141" t="str">
        <f t="shared" si="0"/>
        <v>n/a</v>
      </c>
      <c r="AP7" s="141" t="str">
        <f t="shared" si="0"/>
        <v>n/a</v>
      </c>
      <c r="AQ7" s="141" t="str">
        <f t="shared" si="0"/>
        <v>n/a</v>
      </c>
      <c r="AR7" s="141" t="str">
        <f t="shared" si="0"/>
        <v>n/a</v>
      </c>
      <c r="AS7" s="141" t="str">
        <f t="shared" si="0"/>
        <v>n/a</v>
      </c>
      <c r="AT7" s="141" t="str">
        <f t="shared" si="0"/>
        <v>n/a</v>
      </c>
      <c r="AU7" s="141" t="str">
        <f t="shared" si="0"/>
        <v/>
      </c>
      <c r="AV7" s="141" t="str">
        <f t="shared" si="0"/>
        <v/>
      </c>
      <c r="AW7" s="141" t="str">
        <f t="shared" si="0"/>
        <v/>
      </c>
      <c r="AX7" s="141" t="str">
        <f t="shared" si="0"/>
        <v/>
      </c>
      <c r="AY7" s="141" t="str">
        <f t="shared" si="0"/>
        <v/>
      </c>
      <c r="AZ7" s="141" t="str">
        <f t="shared" si="0"/>
        <v/>
      </c>
      <c r="BA7" s="141" t="str">
        <f t="shared" si="0"/>
        <v/>
      </c>
      <c r="BB7" s="141" t="str">
        <f t="shared" si="0"/>
        <v/>
      </c>
      <c r="BC7" s="141" t="str">
        <f t="shared" si="0"/>
        <v/>
      </c>
      <c r="BD7" s="141" t="str">
        <f>IF(BC6="","","n/a")</f>
        <v/>
      </c>
      <c r="BE7" s="141" t="str">
        <f>IF(BD6="","","n/a")</f>
        <v/>
      </c>
      <c r="BF7" s="141" t="str">
        <f>IF(BE6="","","n/a")</f>
        <v/>
      </c>
      <c r="BG7" s="141" t="str">
        <f t="shared" ref="BG7:BL25" si="1">IF(BF6="","","n/a")</f>
        <v/>
      </c>
    </row>
    <row r="8" spans="1:75" s="135" customFormat="1" hidden="1" x14ac:dyDescent="0.55000000000000004">
      <c r="A8" s="646"/>
      <c r="B8" s="135" t="s">
        <v>469</v>
      </c>
      <c r="G8" s="141" t="str">
        <f t="shared" ref="G8:V25" si="2">IF(F7="","","n/a")</f>
        <v/>
      </c>
      <c r="H8" s="141" t="str">
        <f t="shared" si="2"/>
        <v>n/a</v>
      </c>
      <c r="I8" s="141" t="str">
        <f t="shared" si="2"/>
        <v>n/a</v>
      </c>
      <c r="J8" s="141" t="str">
        <f t="shared" si="2"/>
        <v>n/a</v>
      </c>
      <c r="K8" s="141" t="str">
        <f t="shared" si="2"/>
        <v>n/a</v>
      </c>
      <c r="L8" s="141" t="str">
        <f t="shared" si="2"/>
        <v>n/a</v>
      </c>
      <c r="M8" s="141" t="str">
        <f t="shared" si="2"/>
        <v>n/a</v>
      </c>
      <c r="N8" s="141" t="str">
        <f t="shared" si="2"/>
        <v>n/a</v>
      </c>
      <c r="O8" s="141" t="str">
        <f t="shared" si="2"/>
        <v>n/a</v>
      </c>
      <c r="P8" s="141" t="str">
        <f t="shared" si="2"/>
        <v>n/a</v>
      </c>
      <c r="Q8" s="141" t="str">
        <f t="shared" si="2"/>
        <v>n/a</v>
      </c>
      <c r="R8" s="141" t="str">
        <f t="shared" si="2"/>
        <v>n/a</v>
      </c>
      <c r="S8" s="141" t="str">
        <f t="shared" si="2"/>
        <v>n/a</v>
      </c>
      <c r="T8" s="141" t="str">
        <f t="shared" si="2"/>
        <v>n/a</v>
      </c>
      <c r="U8" s="141" t="str">
        <f t="shared" si="2"/>
        <v>n/a</v>
      </c>
      <c r="V8" s="141" t="str">
        <f t="shared" si="2"/>
        <v>n/a</v>
      </c>
      <c r="W8" s="141" t="str">
        <f t="shared" si="0"/>
        <v>n/a</v>
      </c>
      <c r="X8" s="141" t="str">
        <f t="shared" si="0"/>
        <v>n/a</v>
      </c>
      <c r="Y8" s="141" t="str">
        <f t="shared" si="0"/>
        <v>n/a</v>
      </c>
      <c r="Z8" s="141" t="str">
        <f t="shared" si="0"/>
        <v>n/a</v>
      </c>
      <c r="AA8" s="141" t="str">
        <f t="shared" si="0"/>
        <v>n/a</v>
      </c>
      <c r="AB8" s="141" t="str">
        <f t="shared" si="0"/>
        <v>n/a</v>
      </c>
      <c r="AC8" s="141" t="str">
        <f t="shared" si="0"/>
        <v>n/a</v>
      </c>
      <c r="AD8" s="141" t="str">
        <f t="shared" si="0"/>
        <v>n/a</v>
      </c>
      <c r="AE8" s="141" t="str">
        <f t="shared" si="0"/>
        <v>n/a</v>
      </c>
      <c r="AF8" s="141" t="str">
        <f t="shared" si="0"/>
        <v>n/a</v>
      </c>
      <c r="AG8" s="141" t="str">
        <f t="shared" si="0"/>
        <v>n/a</v>
      </c>
      <c r="AH8" s="141" t="str">
        <f t="shared" si="0"/>
        <v>n/a</v>
      </c>
      <c r="AI8" s="141" t="str">
        <f t="shared" si="0"/>
        <v>n/a</v>
      </c>
      <c r="AJ8" s="141" t="str">
        <f t="shared" si="0"/>
        <v>n/a</v>
      </c>
      <c r="AK8" s="141" t="str">
        <f t="shared" si="0"/>
        <v>n/a</v>
      </c>
      <c r="AL8" s="141" t="str">
        <f t="shared" si="0"/>
        <v>n/a</v>
      </c>
      <c r="AM8" s="141" t="str">
        <f t="shared" si="0"/>
        <v>n/a</v>
      </c>
      <c r="AN8" s="141" t="str">
        <f t="shared" si="0"/>
        <v>n/a</v>
      </c>
      <c r="AO8" s="141" t="str">
        <f t="shared" si="0"/>
        <v>n/a</v>
      </c>
      <c r="AP8" s="141" t="str">
        <f t="shared" si="0"/>
        <v>n/a</v>
      </c>
      <c r="AQ8" s="141" t="str">
        <f t="shared" si="0"/>
        <v>n/a</v>
      </c>
      <c r="AR8" s="141" t="str">
        <f t="shared" si="0"/>
        <v>n/a</v>
      </c>
      <c r="AS8" s="141" t="str">
        <f t="shared" si="0"/>
        <v>n/a</v>
      </c>
      <c r="AT8" s="141" t="str">
        <f t="shared" si="0"/>
        <v>n/a</v>
      </c>
      <c r="AU8" s="141" t="str">
        <f t="shared" si="0"/>
        <v>n/a</v>
      </c>
      <c r="AV8" s="141" t="str">
        <f t="shared" si="0"/>
        <v/>
      </c>
      <c r="AW8" s="141" t="str">
        <f t="shared" si="0"/>
        <v/>
      </c>
      <c r="AX8" s="141" t="str">
        <f t="shared" si="0"/>
        <v/>
      </c>
      <c r="AY8" s="141" t="str">
        <f t="shared" si="0"/>
        <v/>
      </c>
      <c r="AZ8" s="141" t="str">
        <f t="shared" si="0"/>
        <v/>
      </c>
      <c r="BA8" s="141" t="str">
        <f t="shared" si="0"/>
        <v/>
      </c>
      <c r="BB8" s="141" t="str">
        <f t="shared" si="0"/>
        <v/>
      </c>
      <c r="BC8" s="141" t="str">
        <f t="shared" si="0"/>
        <v/>
      </c>
      <c r="BD8" s="141" t="str">
        <f t="shared" ref="BD8:BG25" si="3">IF(BC7="","","n/a")</f>
        <v/>
      </c>
      <c r="BE8" s="141" t="str">
        <f t="shared" si="3"/>
        <v/>
      </c>
      <c r="BF8" s="141" t="str">
        <f t="shared" si="3"/>
        <v/>
      </c>
      <c r="BG8" s="141" t="str">
        <f t="shared" si="3"/>
        <v/>
      </c>
    </row>
    <row r="9" spans="1:75" s="135" customFormat="1" hidden="1" x14ac:dyDescent="0.55000000000000004">
      <c r="A9" s="646"/>
      <c r="B9" s="135" t="s">
        <v>470</v>
      </c>
      <c r="G9" s="141" t="str">
        <f t="shared" si="2"/>
        <v/>
      </c>
      <c r="H9" s="141" t="str">
        <f t="shared" si="2"/>
        <v/>
      </c>
      <c r="I9" s="141" t="str">
        <f t="shared" si="2"/>
        <v>n/a</v>
      </c>
      <c r="J9" s="141" t="str">
        <f t="shared" si="0"/>
        <v>n/a</v>
      </c>
      <c r="K9" s="141" t="str">
        <f t="shared" si="0"/>
        <v>n/a</v>
      </c>
      <c r="L9" s="141" t="str">
        <f t="shared" si="0"/>
        <v>n/a</v>
      </c>
      <c r="M9" s="141" t="str">
        <f t="shared" si="0"/>
        <v>n/a</v>
      </c>
      <c r="N9" s="141" t="str">
        <f t="shared" si="0"/>
        <v>n/a</v>
      </c>
      <c r="O9" s="141" t="str">
        <f t="shared" si="0"/>
        <v>n/a</v>
      </c>
      <c r="P9" s="141" t="str">
        <f t="shared" si="0"/>
        <v>n/a</v>
      </c>
      <c r="Q9" s="141" t="str">
        <f t="shared" si="0"/>
        <v>n/a</v>
      </c>
      <c r="R9" s="141" t="str">
        <f t="shared" si="0"/>
        <v>n/a</v>
      </c>
      <c r="S9" s="141" t="str">
        <f t="shared" si="0"/>
        <v>n/a</v>
      </c>
      <c r="T9" s="141" t="str">
        <f t="shared" si="0"/>
        <v>n/a</v>
      </c>
      <c r="U9" s="141" t="str">
        <f t="shared" si="0"/>
        <v>n/a</v>
      </c>
      <c r="V9" s="141" t="str">
        <f t="shared" si="0"/>
        <v>n/a</v>
      </c>
      <c r="W9" s="141" t="str">
        <f t="shared" si="0"/>
        <v>n/a</v>
      </c>
      <c r="X9" s="141" t="str">
        <f t="shared" si="0"/>
        <v>n/a</v>
      </c>
      <c r="Y9" s="141" t="str">
        <f t="shared" si="0"/>
        <v>n/a</v>
      </c>
      <c r="Z9" s="141" t="str">
        <f t="shared" si="0"/>
        <v>n/a</v>
      </c>
      <c r="AA9" s="141" t="str">
        <f t="shared" si="0"/>
        <v>n/a</v>
      </c>
      <c r="AB9" s="141" t="str">
        <f t="shared" si="0"/>
        <v>n/a</v>
      </c>
      <c r="AC9" s="141" t="str">
        <f t="shared" si="0"/>
        <v>n/a</v>
      </c>
      <c r="AD9" s="141" t="str">
        <f t="shared" si="0"/>
        <v>n/a</v>
      </c>
      <c r="AE9" s="141" t="str">
        <f t="shared" si="0"/>
        <v>n/a</v>
      </c>
      <c r="AF9" s="141" t="str">
        <f t="shared" si="0"/>
        <v>n/a</v>
      </c>
      <c r="AG9" s="141" t="str">
        <f t="shared" si="0"/>
        <v>n/a</v>
      </c>
      <c r="AH9" s="141" t="str">
        <f t="shared" si="0"/>
        <v>n/a</v>
      </c>
      <c r="AI9" s="141" t="str">
        <f t="shared" si="0"/>
        <v>n/a</v>
      </c>
      <c r="AJ9" s="141" t="str">
        <f t="shared" si="0"/>
        <v>n/a</v>
      </c>
      <c r="AK9" s="141" t="str">
        <f t="shared" si="0"/>
        <v>n/a</v>
      </c>
      <c r="AL9" s="141" t="str">
        <f t="shared" si="0"/>
        <v>n/a</v>
      </c>
      <c r="AM9" s="141" t="str">
        <f t="shared" si="0"/>
        <v>n/a</v>
      </c>
      <c r="AN9" s="141" t="str">
        <f t="shared" si="0"/>
        <v>n/a</v>
      </c>
      <c r="AO9" s="141" t="str">
        <f t="shared" si="0"/>
        <v>n/a</v>
      </c>
      <c r="AP9" s="141" t="str">
        <f t="shared" si="0"/>
        <v>n/a</v>
      </c>
      <c r="AQ9" s="141" t="str">
        <f t="shared" si="0"/>
        <v>n/a</v>
      </c>
      <c r="AR9" s="141" t="str">
        <f t="shared" si="0"/>
        <v>n/a</v>
      </c>
      <c r="AS9" s="141" t="str">
        <f t="shared" si="0"/>
        <v>n/a</v>
      </c>
      <c r="AT9" s="141" t="str">
        <f t="shared" si="0"/>
        <v>n/a</v>
      </c>
      <c r="AU9" s="141" t="str">
        <f t="shared" si="0"/>
        <v>n/a</v>
      </c>
      <c r="AV9" s="141" t="str">
        <f t="shared" si="0"/>
        <v>n/a</v>
      </c>
      <c r="AW9" s="141" t="str">
        <f t="shared" si="0"/>
        <v/>
      </c>
      <c r="AX9" s="141" t="str">
        <f t="shared" si="0"/>
        <v/>
      </c>
      <c r="AY9" s="141" t="str">
        <f t="shared" si="0"/>
        <v/>
      </c>
      <c r="AZ9" s="141" t="str">
        <f t="shared" si="0"/>
        <v/>
      </c>
      <c r="BA9" s="141" t="str">
        <f t="shared" si="0"/>
        <v/>
      </c>
      <c r="BB9" s="141" t="str">
        <f t="shared" si="0"/>
        <v/>
      </c>
      <c r="BC9" s="141" t="str">
        <f t="shared" si="0"/>
        <v/>
      </c>
      <c r="BD9" s="141" t="str">
        <f t="shared" si="3"/>
        <v/>
      </c>
      <c r="BE9" s="141" t="str">
        <f t="shared" si="3"/>
        <v/>
      </c>
      <c r="BF9" s="141" t="str">
        <f t="shared" si="3"/>
        <v/>
      </c>
      <c r="BG9" s="141" t="str">
        <f t="shared" si="1"/>
        <v/>
      </c>
    </row>
    <row r="10" spans="1:75" s="135" customFormat="1" hidden="1" x14ac:dyDescent="0.55000000000000004">
      <c r="A10" s="646"/>
      <c r="B10" s="135" t="s">
        <v>471</v>
      </c>
      <c r="G10" s="141" t="str">
        <f t="shared" si="2"/>
        <v/>
      </c>
      <c r="H10" s="141" t="str">
        <f t="shared" si="2"/>
        <v/>
      </c>
      <c r="I10" s="141" t="str">
        <f t="shared" si="2"/>
        <v/>
      </c>
      <c r="J10" s="141" t="str">
        <f t="shared" si="0"/>
        <v>n/a</v>
      </c>
      <c r="K10" s="141" t="str">
        <f t="shared" si="0"/>
        <v>n/a</v>
      </c>
      <c r="L10" s="141" t="str">
        <f t="shared" si="0"/>
        <v>n/a</v>
      </c>
      <c r="M10" s="141" t="str">
        <f t="shared" si="0"/>
        <v>n/a</v>
      </c>
      <c r="N10" s="141" t="str">
        <f t="shared" si="0"/>
        <v>n/a</v>
      </c>
      <c r="O10" s="141" t="str">
        <f t="shared" si="0"/>
        <v>n/a</v>
      </c>
      <c r="P10" s="141" t="str">
        <f t="shared" si="0"/>
        <v>n/a</v>
      </c>
      <c r="Q10" s="141" t="str">
        <f t="shared" si="0"/>
        <v>n/a</v>
      </c>
      <c r="R10" s="141" t="str">
        <f t="shared" si="0"/>
        <v>n/a</v>
      </c>
      <c r="S10" s="141" t="str">
        <f t="shared" si="0"/>
        <v>n/a</v>
      </c>
      <c r="T10" s="141" t="str">
        <f t="shared" si="0"/>
        <v>n/a</v>
      </c>
      <c r="U10" s="141" t="str">
        <f t="shared" si="0"/>
        <v>n/a</v>
      </c>
      <c r="V10" s="141" t="str">
        <f t="shared" si="0"/>
        <v>n/a</v>
      </c>
      <c r="W10" s="141" t="str">
        <f t="shared" si="0"/>
        <v>n/a</v>
      </c>
      <c r="X10" s="141" t="str">
        <f t="shared" si="0"/>
        <v>n/a</v>
      </c>
      <c r="Y10" s="141" t="str">
        <f t="shared" si="0"/>
        <v>n/a</v>
      </c>
      <c r="Z10" s="141" t="str">
        <f t="shared" si="0"/>
        <v>n/a</v>
      </c>
      <c r="AA10" s="141" t="str">
        <f t="shared" si="0"/>
        <v>n/a</v>
      </c>
      <c r="AB10" s="141" t="str">
        <f t="shared" si="0"/>
        <v>n/a</v>
      </c>
      <c r="AC10" s="141" t="str">
        <f t="shared" si="0"/>
        <v>n/a</v>
      </c>
      <c r="AD10" s="141" t="str">
        <f t="shared" si="0"/>
        <v>n/a</v>
      </c>
      <c r="AE10" s="141" t="str">
        <f t="shared" si="0"/>
        <v>n/a</v>
      </c>
      <c r="AF10" s="141" t="str">
        <f t="shared" si="0"/>
        <v>n/a</v>
      </c>
      <c r="AG10" s="141" t="str">
        <f t="shared" si="0"/>
        <v>n/a</v>
      </c>
      <c r="AH10" s="141" t="str">
        <f t="shared" si="0"/>
        <v>n/a</v>
      </c>
      <c r="AI10" s="141" t="str">
        <f t="shared" si="0"/>
        <v>n/a</v>
      </c>
      <c r="AJ10" s="141" t="str">
        <f t="shared" si="0"/>
        <v>n/a</v>
      </c>
      <c r="AK10" s="141" t="str">
        <f t="shared" si="0"/>
        <v>n/a</v>
      </c>
      <c r="AL10" s="141" t="str">
        <f t="shared" si="0"/>
        <v>n/a</v>
      </c>
      <c r="AM10" s="141" t="str">
        <f t="shared" si="0"/>
        <v>n/a</v>
      </c>
      <c r="AN10" s="141" t="str">
        <f t="shared" si="0"/>
        <v>n/a</v>
      </c>
      <c r="AO10" s="141" t="str">
        <f t="shared" si="0"/>
        <v>n/a</v>
      </c>
      <c r="AP10" s="141" t="str">
        <f t="shared" si="0"/>
        <v>n/a</v>
      </c>
      <c r="AQ10" s="141" t="str">
        <f t="shared" si="0"/>
        <v>n/a</v>
      </c>
      <c r="AR10" s="141" t="str">
        <f t="shared" si="0"/>
        <v>n/a</v>
      </c>
      <c r="AS10" s="141" t="str">
        <f t="shared" si="0"/>
        <v>n/a</v>
      </c>
      <c r="AT10" s="141" t="str">
        <f t="shared" si="0"/>
        <v>n/a</v>
      </c>
      <c r="AU10" s="141" t="str">
        <f t="shared" si="0"/>
        <v>n/a</v>
      </c>
      <c r="AV10" s="141" t="str">
        <f t="shared" si="0"/>
        <v>n/a</v>
      </c>
      <c r="AW10" s="141" t="str">
        <f t="shared" si="0"/>
        <v>n/a</v>
      </c>
      <c r="AX10" s="141" t="str">
        <f t="shared" si="0"/>
        <v/>
      </c>
      <c r="AY10" s="141" t="str">
        <f t="shared" si="0"/>
        <v/>
      </c>
      <c r="AZ10" s="141" t="str">
        <f t="shared" si="0"/>
        <v/>
      </c>
      <c r="BA10" s="141" t="str">
        <f t="shared" si="0"/>
        <v/>
      </c>
      <c r="BB10" s="141" t="str">
        <f t="shared" si="0"/>
        <v/>
      </c>
      <c r="BC10" s="141" t="str">
        <f t="shared" si="0"/>
        <v/>
      </c>
      <c r="BD10" s="141" t="str">
        <f t="shared" si="3"/>
        <v/>
      </c>
      <c r="BE10" s="141" t="str">
        <f t="shared" si="3"/>
        <v/>
      </c>
      <c r="BF10" s="141" t="str">
        <f t="shared" si="3"/>
        <v/>
      </c>
      <c r="BG10" s="141" t="str">
        <f t="shared" si="1"/>
        <v/>
      </c>
    </row>
    <row r="11" spans="1:75" s="135" customFormat="1" hidden="1" x14ac:dyDescent="0.55000000000000004">
      <c r="A11" s="646"/>
      <c r="B11" s="135" t="s">
        <v>472</v>
      </c>
      <c r="G11" s="141" t="str">
        <f t="shared" si="2"/>
        <v/>
      </c>
      <c r="H11" s="141" t="str">
        <f t="shared" si="2"/>
        <v/>
      </c>
      <c r="I11" s="141" t="str">
        <f t="shared" si="2"/>
        <v/>
      </c>
      <c r="J11" s="141" t="str">
        <f t="shared" si="0"/>
        <v/>
      </c>
      <c r="K11" s="141" t="str">
        <f t="shared" si="0"/>
        <v>n/a</v>
      </c>
      <c r="L11" s="141" t="str">
        <f t="shared" si="0"/>
        <v>n/a</v>
      </c>
      <c r="M11" s="141" t="str">
        <f t="shared" si="0"/>
        <v>n/a</v>
      </c>
      <c r="N11" s="141" t="str">
        <f t="shared" si="0"/>
        <v>n/a</v>
      </c>
      <c r="O11" s="141" t="str">
        <f t="shared" si="0"/>
        <v>n/a</v>
      </c>
      <c r="P11" s="141" t="str">
        <f t="shared" si="0"/>
        <v>n/a</v>
      </c>
      <c r="Q11" s="141" t="str">
        <f t="shared" si="0"/>
        <v>n/a</v>
      </c>
      <c r="R11" s="141" t="str">
        <f t="shared" si="0"/>
        <v>n/a</v>
      </c>
      <c r="S11" s="141" t="str">
        <f t="shared" si="0"/>
        <v>n/a</v>
      </c>
      <c r="T11" s="141" t="str">
        <f t="shared" si="0"/>
        <v>n/a</v>
      </c>
      <c r="U11" s="141" t="str">
        <f t="shared" si="0"/>
        <v>n/a</v>
      </c>
      <c r="V11" s="141" t="str">
        <f t="shared" si="0"/>
        <v>n/a</v>
      </c>
      <c r="W11" s="141" t="str">
        <f t="shared" si="0"/>
        <v>n/a</v>
      </c>
      <c r="X11" s="141" t="str">
        <f t="shared" si="0"/>
        <v>n/a</v>
      </c>
      <c r="Y11" s="141" t="str">
        <f t="shared" si="0"/>
        <v>n/a</v>
      </c>
      <c r="Z11" s="141" t="str">
        <f t="shared" si="0"/>
        <v>n/a</v>
      </c>
      <c r="AA11" s="141" t="str">
        <f t="shared" si="0"/>
        <v>n/a</v>
      </c>
      <c r="AB11" s="141" t="str">
        <f t="shared" si="0"/>
        <v>n/a</v>
      </c>
      <c r="AC11" s="141" t="str">
        <f t="shared" si="0"/>
        <v>n/a</v>
      </c>
      <c r="AD11" s="141" t="str">
        <f t="shared" si="0"/>
        <v>n/a</v>
      </c>
      <c r="AE11" s="141" t="str">
        <f t="shared" si="0"/>
        <v>n/a</v>
      </c>
      <c r="AF11" s="141" t="str">
        <f t="shared" si="0"/>
        <v>n/a</v>
      </c>
      <c r="AG11" s="141" t="str">
        <f t="shared" si="0"/>
        <v>n/a</v>
      </c>
      <c r="AH11" s="141" t="str">
        <f t="shared" si="0"/>
        <v>n/a</v>
      </c>
      <c r="AI11" s="141" t="str">
        <f t="shared" si="0"/>
        <v>n/a</v>
      </c>
      <c r="AJ11" s="141" t="str">
        <f t="shared" si="0"/>
        <v>n/a</v>
      </c>
      <c r="AK11" s="141" t="str">
        <f t="shared" si="0"/>
        <v>n/a</v>
      </c>
      <c r="AL11" s="141" t="str">
        <f t="shared" si="0"/>
        <v>n/a</v>
      </c>
      <c r="AM11" s="141" t="str">
        <f t="shared" si="0"/>
        <v>n/a</v>
      </c>
      <c r="AN11" s="141" t="str">
        <f t="shared" si="0"/>
        <v>n/a</v>
      </c>
      <c r="AO11" s="141" t="str">
        <f t="shared" si="0"/>
        <v>n/a</v>
      </c>
      <c r="AP11" s="141" t="str">
        <f t="shared" si="0"/>
        <v>n/a</v>
      </c>
      <c r="AQ11" s="141" t="str">
        <f t="shared" si="0"/>
        <v>n/a</v>
      </c>
      <c r="AR11" s="141" t="str">
        <f t="shared" si="0"/>
        <v>n/a</v>
      </c>
      <c r="AS11" s="141" t="str">
        <f t="shared" si="0"/>
        <v>n/a</v>
      </c>
      <c r="AT11" s="141" t="str">
        <f t="shared" si="0"/>
        <v>n/a</v>
      </c>
      <c r="AU11" s="141" t="str">
        <f t="shared" si="0"/>
        <v>n/a</v>
      </c>
      <c r="AV11" s="141" t="str">
        <f t="shared" si="0"/>
        <v>n/a</v>
      </c>
      <c r="AW11" s="141" t="str">
        <f t="shared" si="0"/>
        <v>n/a</v>
      </c>
      <c r="AX11" s="141" t="str">
        <f t="shared" si="0"/>
        <v>n/a</v>
      </c>
      <c r="AY11" s="141" t="str">
        <f t="shared" si="0"/>
        <v/>
      </c>
      <c r="AZ11" s="141" t="str">
        <f t="shared" si="0"/>
        <v/>
      </c>
      <c r="BA11" s="141" t="str">
        <f t="shared" si="0"/>
        <v/>
      </c>
      <c r="BB11" s="141" t="str">
        <f t="shared" si="0"/>
        <v/>
      </c>
      <c r="BC11" s="141" t="str">
        <f t="shared" si="0"/>
        <v/>
      </c>
      <c r="BD11" s="141" t="str">
        <f t="shared" si="3"/>
        <v/>
      </c>
      <c r="BE11" s="141" t="str">
        <f t="shared" si="3"/>
        <v/>
      </c>
      <c r="BF11" s="141" t="str">
        <f t="shared" si="3"/>
        <v/>
      </c>
      <c r="BG11" s="141" t="str">
        <f t="shared" si="1"/>
        <v/>
      </c>
    </row>
    <row r="12" spans="1:75" s="135" customFormat="1" hidden="1" x14ac:dyDescent="0.55000000000000004">
      <c r="A12" s="646"/>
      <c r="B12" s="135" t="s">
        <v>473</v>
      </c>
      <c r="G12" s="141" t="str">
        <f t="shared" si="2"/>
        <v/>
      </c>
      <c r="H12" s="141" t="str">
        <f t="shared" si="2"/>
        <v/>
      </c>
      <c r="I12" s="141" t="str">
        <f t="shared" si="2"/>
        <v/>
      </c>
      <c r="J12" s="141" t="str">
        <f t="shared" si="0"/>
        <v/>
      </c>
      <c r="K12" s="141" t="str">
        <f t="shared" si="0"/>
        <v/>
      </c>
      <c r="L12" s="141" t="str">
        <f t="shared" si="0"/>
        <v>n/a</v>
      </c>
      <c r="M12" s="141" t="str">
        <f t="shared" si="0"/>
        <v>n/a</v>
      </c>
      <c r="N12" s="141" t="str">
        <f t="shared" si="0"/>
        <v>n/a</v>
      </c>
      <c r="O12" s="141" t="str">
        <f t="shared" si="0"/>
        <v>n/a</v>
      </c>
      <c r="P12" s="141" t="str">
        <f t="shared" si="0"/>
        <v>n/a</v>
      </c>
      <c r="Q12" s="141" t="str">
        <f t="shared" si="0"/>
        <v>n/a</v>
      </c>
      <c r="R12" s="141" t="str">
        <f t="shared" si="0"/>
        <v>n/a</v>
      </c>
      <c r="S12" s="141" t="str">
        <f t="shared" si="0"/>
        <v>n/a</v>
      </c>
      <c r="T12" s="141" t="str">
        <f t="shared" si="0"/>
        <v>n/a</v>
      </c>
      <c r="U12" s="141" t="str">
        <f t="shared" si="0"/>
        <v>n/a</v>
      </c>
      <c r="V12" s="141" t="str">
        <f t="shared" si="0"/>
        <v>n/a</v>
      </c>
      <c r="W12" s="141" t="str">
        <f t="shared" si="0"/>
        <v>n/a</v>
      </c>
      <c r="X12" s="141" t="str">
        <f t="shared" si="0"/>
        <v>n/a</v>
      </c>
      <c r="Y12" s="141" t="str">
        <f t="shared" si="0"/>
        <v>n/a</v>
      </c>
      <c r="Z12" s="141" t="str">
        <f t="shared" si="0"/>
        <v>n/a</v>
      </c>
      <c r="AA12" s="141" t="str">
        <f t="shared" si="0"/>
        <v>n/a</v>
      </c>
      <c r="AB12" s="141" t="str">
        <f t="shared" si="0"/>
        <v>n/a</v>
      </c>
      <c r="AC12" s="141" t="str">
        <f t="shared" si="0"/>
        <v>n/a</v>
      </c>
      <c r="AD12" s="141" t="str">
        <f t="shared" si="0"/>
        <v>n/a</v>
      </c>
      <c r="AE12" s="141" t="str">
        <f t="shared" si="0"/>
        <v>n/a</v>
      </c>
      <c r="AF12" s="141" t="str">
        <f t="shared" si="0"/>
        <v>n/a</v>
      </c>
      <c r="AG12" s="141" t="str">
        <f t="shared" si="0"/>
        <v>n/a</v>
      </c>
      <c r="AH12" s="141" t="str">
        <f t="shared" si="0"/>
        <v>n/a</v>
      </c>
      <c r="AI12" s="141" t="str">
        <f t="shared" si="0"/>
        <v>n/a</v>
      </c>
      <c r="AJ12" s="141" t="str">
        <f t="shared" si="0"/>
        <v>n/a</v>
      </c>
      <c r="AK12" s="141" t="str">
        <f t="shared" si="0"/>
        <v>n/a</v>
      </c>
      <c r="AL12" s="141" t="str">
        <f t="shared" si="0"/>
        <v>n/a</v>
      </c>
      <c r="AM12" s="141" t="str">
        <f t="shared" si="0"/>
        <v>n/a</v>
      </c>
      <c r="AN12" s="141" t="str">
        <f t="shared" si="0"/>
        <v>n/a</v>
      </c>
      <c r="AO12" s="141" t="str">
        <f t="shared" si="0"/>
        <v>n/a</v>
      </c>
      <c r="AP12" s="141" t="str">
        <f t="shared" si="0"/>
        <v>n/a</v>
      </c>
      <c r="AQ12" s="141" t="str">
        <f t="shared" si="0"/>
        <v>n/a</v>
      </c>
      <c r="AR12" s="141" t="str">
        <f t="shared" si="0"/>
        <v>n/a</v>
      </c>
      <c r="AS12" s="141" t="str">
        <f t="shared" si="0"/>
        <v>n/a</v>
      </c>
      <c r="AT12" s="141" t="str">
        <f t="shared" si="0"/>
        <v>n/a</v>
      </c>
      <c r="AU12" s="141" t="str">
        <f t="shared" si="0"/>
        <v>n/a</v>
      </c>
      <c r="AV12" s="141" t="str">
        <f t="shared" ref="J12:BC18" si="4">IF(AU11="","","n/a")</f>
        <v>n/a</v>
      </c>
      <c r="AW12" s="141" t="str">
        <f t="shared" si="4"/>
        <v>n/a</v>
      </c>
      <c r="AX12" s="141" t="str">
        <f t="shared" si="4"/>
        <v>n/a</v>
      </c>
      <c r="AY12" s="141" t="str">
        <f t="shared" si="4"/>
        <v>n/a</v>
      </c>
      <c r="AZ12" s="141" t="str">
        <f t="shared" si="4"/>
        <v/>
      </c>
      <c r="BA12" s="141" t="str">
        <f t="shared" si="4"/>
        <v/>
      </c>
      <c r="BB12" s="141" t="str">
        <f t="shared" si="4"/>
        <v/>
      </c>
      <c r="BC12" s="141" t="str">
        <f t="shared" si="4"/>
        <v/>
      </c>
      <c r="BD12" s="141" t="str">
        <f t="shared" si="3"/>
        <v/>
      </c>
      <c r="BE12" s="141" t="str">
        <f t="shared" si="3"/>
        <v/>
      </c>
      <c r="BF12" s="141" t="str">
        <f t="shared" si="3"/>
        <v/>
      </c>
      <c r="BG12" s="141" t="str">
        <f t="shared" si="1"/>
        <v/>
      </c>
    </row>
    <row r="13" spans="1:75" s="135" customFormat="1" hidden="1" x14ac:dyDescent="0.55000000000000004">
      <c r="A13" s="646"/>
      <c r="B13" s="135" t="s">
        <v>474</v>
      </c>
      <c r="G13" s="141" t="str">
        <f t="shared" si="2"/>
        <v/>
      </c>
      <c r="H13" s="141" t="str">
        <f t="shared" si="2"/>
        <v/>
      </c>
      <c r="I13" s="141" t="str">
        <f t="shared" si="2"/>
        <v/>
      </c>
      <c r="J13" s="141" t="str">
        <f t="shared" si="4"/>
        <v/>
      </c>
      <c r="K13" s="141" t="str">
        <f t="shared" si="4"/>
        <v/>
      </c>
      <c r="L13" s="141" t="str">
        <f t="shared" si="4"/>
        <v/>
      </c>
      <c r="M13" s="141" t="str">
        <f t="shared" si="4"/>
        <v>n/a</v>
      </c>
      <c r="N13" s="141" t="str">
        <f t="shared" si="4"/>
        <v>n/a</v>
      </c>
      <c r="O13" s="141" t="str">
        <f t="shared" si="4"/>
        <v>n/a</v>
      </c>
      <c r="P13" s="141" t="str">
        <f t="shared" si="4"/>
        <v>n/a</v>
      </c>
      <c r="Q13" s="141" t="str">
        <f t="shared" si="4"/>
        <v>n/a</v>
      </c>
      <c r="R13" s="141" t="str">
        <f t="shared" si="4"/>
        <v>n/a</v>
      </c>
      <c r="S13" s="141" t="str">
        <f t="shared" si="4"/>
        <v>n/a</v>
      </c>
      <c r="T13" s="141" t="str">
        <f t="shared" si="4"/>
        <v>n/a</v>
      </c>
      <c r="U13" s="141" t="str">
        <f t="shared" si="4"/>
        <v>n/a</v>
      </c>
      <c r="V13" s="141" t="str">
        <f t="shared" si="4"/>
        <v>n/a</v>
      </c>
      <c r="W13" s="141" t="str">
        <f t="shared" si="4"/>
        <v>n/a</v>
      </c>
      <c r="X13" s="141" t="str">
        <f t="shared" si="4"/>
        <v>n/a</v>
      </c>
      <c r="Y13" s="141" t="str">
        <f t="shared" si="4"/>
        <v>n/a</v>
      </c>
      <c r="Z13" s="141" t="str">
        <f t="shared" si="4"/>
        <v>n/a</v>
      </c>
      <c r="AA13" s="141" t="str">
        <f t="shared" si="4"/>
        <v>n/a</v>
      </c>
      <c r="AB13" s="141" t="str">
        <f t="shared" si="4"/>
        <v>n/a</v>
      </c>
      <c r="AC13" s="141" t="str">
        <f t="shared" si="4"/>
        <v>n/a</v>
      </c>
      <c r="AD13" s="141" t="str">
        <f t="shared" si="4"/>
        <v>n/a</v>
      </c>
      <c r="AE13" s="141" t="str">
        <f t="shared" si="4"/>
        <v>n/a</v>
      </c>
      <c r="AF13" s="141" t="str">
        <f t="shared" si="4"/>
        <v>n/a</v>
      </c>
      <c r="AG13" s="141" t="str">
        <f t="shared" si="4"/>
        <v>n/a</v>
      </c>
      <c r="AH13" s="141" t="str">
        <f t="shared" si="4"/>
        <v>n/a</v>
      </c>
      <c r="AI13" s="141" t="str">
        <f t="shared" si="4"/>
        <v>n/a</v>
      </c>
      <c r="AJ13" s="141" t="str">
        <f t="shared" si="4"/>
        <v>n/a</v>
      </c>
      <c r="AK13" s="141" t="str">
        <f t="shared" si="4"/>
        <v>n/a</v>
      </c>
      <c r="AL13" s="141" t="str">
        <f t="shared" si="4"/>
        <v>n/a</v>
      </c>
      <c r="AM13" s="141" t="str">
        <f t="shared" si="4"/>
        <v>n/a</v>
      </c>
      <c r="AN13" s="141" t="str">
        <f t="shared" si="4"/>
        <v>n/a</v>
      </c>
      <c r="AO13" s="141" t="str">
        <f t="shared" si="4"/>
        <v>n/a</v>
      </c>
      <c r="AP13" s="141" t="str">
        <f t="shared" si="4"/>
        <v>n/a</v>
      </c>
      <c r="AQ13" s="141" t="str">
        <f t="shared" si="4"/>
        <v>n/a</v>
      </c>
      <c r="AR13" s="141" t="str">
        <f t="shared" si="4"/>
        <v>n/a</v>
      </c>
      <c r="AS13" s="141" t="str">
        <f t="shared" si="4"/>
        <v>n/a</v>
      </c>
      <c r="AT13" s="141" t="str">
        <f t="shared" si="4"/>
        <v>n/a</v>
      </c>
      <c r="AU13" s="141" t="str">
        <f t="shared" si="4"/>
        <v>n/a</v>
      </c>
      <c r="AV13" s="141" t="str">
        <f t="shared" si="4"/>
        <v>n/a</v>
      </c>
      <c r="AW13" s="141" t="str">
        <f t="shared" si="4"/>
        <v>n/a</v>
      </c>
      <c r="AX13" s="141" t="str">
        <f t="shared" si="4"/>
        <v>n/a</v>
      </c>
      <c r="AY13" s="141" t="str">
        <f t="shared" si="4"/>
        <v>n/a</v>
      </c>
      <c r="AZ13" s="141" t="str">
        <f t="shared" si="4"/>
        <v>n/a</v>
      </c>
      <c r="BA13" s="141" t="str">
        <f t="shared" si="4"/>
        <v/>
      </c>
      <c r="BB13" s="141" t="str">
        <f t="shared" si="4"/>
        <v/>
      </c>
      <c r="BC13" s="141" t="str">
        <f t="shared" si="4"/>
        <v/>
      </c>
      <c r="BD13" s="141" t="str">
        <f t="shared" si="3"/>
        <v/>
      </c>
      <c r="BE13" s="141" t="str">
        <f t="shared" si="3"/>
        <v/>
      </c>
      <c r="BF13" s="141" t="str">
        <f t="shared" si="3"/>
        <v/>
      </c>
      <c r="BG13" s="141" t="str">
        <f t="shared" si="1"/>
        <v/>
      </c>
    </row>
    <row r="14" spans="1:75" s="135" customFormat="1" hidden="1" x14ac:dyDescent="0.55000000000000004">
      <c r="A14" s="646"/>
      <c r="B14" s="135" t="s">
        <v>475</v>
      </c>
      <c r="G14" s="141" t="str">
        <f t="shared" si="2"/>
        <v/>
      </c>
      <c r="H14" s="141" t="str">
        <f t="shared" si="2"/>
        <v/>
      </c>
      <c r="I14" s="141" t="str">
        <f t="shared" si="2"/>
        <v/>
      </c>
      <c r="J14" s="141" t="str">
        <f t="shared" si="4"/>
        <v/>
      </c>
      <c r="K14" s="141" t="str">
        <f t="shared" si="4"/>
        <v/>
      </c>
      <c r="L14" s="141" t="str">
        <f t="shared" si="4"/>
        <v/>
      </c>
      <c r="M14" s="141" t="str">
        <f t="shared" si="4"/>
        <v/>
      </c>
      <c r="N14" s="141" t="str">
        <f t="shared" si="4"/>
        <v>n/a</v>
      </c>
      <c r="O14" s="141" t="str">
        <f t="shared" si="4"/>
        <v>n/a</v>
      </c>
      <c r="P14" s="141" t="str">
        <f t="shared" si="4"/>
        <v>n/a</v>
      </c>
      <c r="Q14" s="141" t="str">
        <f t="shared" si="4"/>
        <v>n/a</v>
      </c>
      <c r="R14" s="141" t="str">
        <f t="shared" si="4"/>
        <v>n/a</v>
      </c>
      <c r="S14" s="141" t="str">
        <f t="shared" si="4"/>
        <v>n/a</v>
      </c>
      <c r="T14" s="141" t="str">
        <f t="shared" si="4"/>
        <v>n/a</v>
      </c>
      <c r="U14" s="141" t="str">
        <f t="shared" si="4"/>
        <v>n/a</v>
      </c>
      <c r="V14" s="141" t="str">
        <f t="shared" si="4"/>
        <v>n/a</v>
      </c>
      <c r="W14" s="141" t="str">
        <f t="shared" si="4"/>
        <v>n/a</v>
      </c>
      <c r="X14" s="141" t="str">
        <f t="shared" si="4"/>
        <v>n/a</v>
      </c>
      <c r="Y14" s="141" t="str">
        <f t="shared" si="4"/>
        <v>n/a</v>
      </c>
      <c r="Z14" s="141" t="str">
        <f t="shared" si="4"/>
        <v>n/a</v>
      </c>
      <c r="AA14" s="141" t="str">
        <f t="shared" si="4"/>
        <v>n/a</v>
      </c>
      <c r="AB14" s="141" t="str">
        <f t="shared" si="4"/>
        <v>n/a</v>
      </c>
      <c r="AC14" s="141" t="str">
        <f t="shared" si="4"/>
        <v>n/a</v>
      </c>
      <c r="AD14" s="141" t="str">
        <f t="shared" si="4"/>
        <v>n/a</v>
      </c>
      <c r="AE14" s="141" t="str">
        <f t="shared" si="4"/>
        <v>n/a</v>
      </c>
      <c r="AF14" s="141" t="str">
        <f t="shared" si="4"/>
        <v>n/a</v>
      </c>
      <c r="AG14" s="141" t="str">
        <f t="shared" si="4"/>
        <v>n/a</v>
      </c>
      <c r="AH14" s="141" t="str">
        <f t="shared" si="4"/>
        <v>n/a</v>
      </c>
      <c r="AI14" s="141" t="str">
        <f t="shared" si="4"/>
        <v>n/a</v>
      </c>
      <c r="AJ14" s="141" t="str">
        <f t="shared" si="4"/>
        <v>n/a</v>
      </c>
      <c r="AK14" s="141" t="str">
        <f t="shared" si="4"/>
        <v>n/a</v>
      </c>
      <c r="AL14" s="141" t="str">
        <f t="shared" si="4"/>
        <v>n/a</v>
      </c>
      <c r="AM14" s="141" t="str">
        <f t="shared" si="4"/>
        <v>n/a</v>
      </c>
      <c r="AN14" s="141" t="str">
        <f t="shared" si="4"/>
        <v>n/a</v>
      </c>
      <c r="AO14" s="141" t="str">
        <f t="shared" si="4"/>
        <v>n/a</v>
      </c>
      <c r="AP14" s="141" t="str">
        <f t="shared" si="4"/>
        <v>n/a</v>
      </c>
      <c r="AQ14" s="141" t="str">
        <f t="shared" si="4"/>
        <v>n/a</v>
      </c>
      <c r="AR14" s="141" t="str">
        <f t="shared" si="4"/>
        <v>n/a</v>
      </c>
      <c r="AS14" s="141" t="str">
        <f t="shared" si="4"/>
        <v>n/a</v>
      </c>
      <c r="AT14" s="141" t="str">
        <f t="shared" si="4"/>
        <v>n/a</v>
      </c>
      <c r="AU14" s="141" t="str">
        <f t="shared" si="4"/>
        <v>n/a</v>
      </c>
      <c r="AV14" s="141" t="str">
        <f t="shared" si="4"/>
        <v>n/a</v>
      </c>
      <c r="AW14" s="141" t="str">
        <f t="shared" si="4"/>
        <v>n/a</v>
      </c>
      <c r="AX14" s="141" t="str">
        <f t="shared" si="4"/>
        <v>n/a</v>
      </c>
      <c r="AY14" s="141" t="str">
        <f t="shared" si="4"/>
        <v>n/a</v>
      </c>
      <c r="AZ14" s="141" t="str">
        <f t="shared" si="4"/>
        <v>n/a</v>
      </c>
      <c r="BA14" s="141" t="str">
        <f t="shared" si="4"/>
        <v>n/a</v>
      </c>
      <c r="BB14" s="141" t="str">
        <f t="shared" si="4"/>
        <v/>
      </c>
      <c r="BC14" s="141" t="str">
        <f t="shared" si="4"/>
        <v/>
      </c>
      <c r="BD14" s="141" t="str">
        <f t="shared" si="3"/>
        <v/>
      </c>
      <c r="BE14" s="141" t="str">
        <f t="shared" si="3"/>
        <v/>
      </c>
      <c r="BF14" s="141" t="str">
        <f t="shared" si="3"/>
        <v/>
      </c>
      <c r="BG14" s="141" t="str">
        <f t="shared" si="1"/>
        <v/>
      </c>
    </row>
    <row r="15" spans="1:75" s="135" customFormat="1" hidden="1" x14ac:dyDescent="0.55000000000000004">
      <c r="A15" s="646"/>
      <c r="B15" s="135" t="s">
        <v>476</v>
      </c>
      <c r="G15" s="141" t="str">
        <f t="shared" si="2"/>
        <v/>
      </c>
      <c r="H15" s="141" t="str">
        <f t="shared" si="2"/>
        <v/>
      </c>
      <c r="I15" s="141" t="str">
        <f t="shared" si="2"/>
        <v/>
      </c>
      <c r="J15" s="141" t="str">
        <f t="shared" si="4"/>
        <v/>
      </c>
      <c r="K15" s="141" t="str">
        <f t="shared" si="4"/>
        <v/>
      </c>
      <c r="L15" s="141" t="str">
        <f t="shared" si="4"/>
        <v/>
      </c>
      <c r="M15" s="141" t="str">
        <f t="shared" si="4"/>
        <v/>
      </c>
      <c r="N15" s="141" t="str">
        <f t="shared" si="4"/>
        <v/>
      </c>
      <c r="O15" s="141" t="str">
        <f t="shared" si="4"/>
        <v>n/a</v>
      </c>
      <c r="P15" s="141" t="str">
        <f t="shared" si="4"/>
        <v>n/a</v>
      </c>
      <c r="Q15" s="141" t="str">
        <f t="shared" si="4"/>
        <v>n/a</v>
      </c>
      <c r="R15" s="141" t="str">
        <f t="shared" si="4"/>
        <v>n/a</v>
      </c>
      <c r="S15" s="141" t="str">
        <f t="shared" si="4"/>
        <v>n/a</v>
      </c>
      <c r="T15" s="141" t="str">
        <f t="shared" si="4"/>
        <v>n/a</v>
      </c>
      <c r="U15" s="141" t="str">
        <f t="shared" si="4"/>
        <v>n/a</v>
      </c>
      <c r="V15" s="141" t="str">
        <f t="shared" si="4"/>
        <v>n/a</v>
      </c>
      <c r="W15" s="141" t="str">
        <f t="shared" si="4"/>
        <v>n/a</v>
      </c>
      <c r="X15" s="141" t="str">
        <f t="shared" si="4"/>
        <v>n/a</v>
      </c>
      <c r="Y15" s="141" t="str">
        <f t="shared" si="4"/>
        <v>n/a</v>
      </c>
      <c r="Z15" s="141" t="str">
        <f t="shared" si="4"/>
        <v>n/a</v>
      </c>
      <c r="AA15" s="141" t="str">
        <f t="shared" si="4"/>
        <v>n/a</v>
      </c>
      <c r="AB15" s="141" t="str">
        <f t="shared" si="4"/>
        <v>n/a</v>
      </c>
      <c r="AC15" s="141" t="str">
        <f t="shared" si="4"/>
        <v>n/a</v>
      </c>
      <c r="AD15" s="141" t="str">
        <f t="shared" si="4"/>
        <v>n/a</v>
      </c>
      <c r="AE15" s="141" t="str">
        <f t="shared" si="4"/>
        <v>n/a</v>
      </c>
      <c r="AF15" s="141" t="str">
        <f t="shared" si="4"/>
        <v>n/a</v>
      </c>
      <c r="AG15" s="141" t="str">
        <f t="shared" si="4"/>
        <v>n/a</v>
      </c>
      <c r="AH15" s="141" t="str">
        <f t="shared" si="4"/>
        <v>n/a</v>
      </c>
      <c r="AI15" s="141" t="str">
        <f t="shared" si="4"/>
        <v>n/a</v>
      </c>
      <c r="AJ15" s="141" t="str">
        <f t="shared" si="4"/>
        <v>n/a</v>
      </c>
      <c r="AK15" s="141" t="str">
        <f t="shared" si="4"/>
        <v>n/a</v>
      </c>
      <c r="AL15" s="141" t="str">
        <f t="shared" si="4"/>
        <v>n/a</v>
      </c>
      <c r="AM15" s="141" t="str">
        <f t="shared" si="4"/>
        <v>n/a</v>
      </c>
      <c r="AN15" s="141" t="str">
        <f t="shared" si="4"/>
        <v>n/a</v>
      </c>
      <c r="AO15" s="141" t="str">
        <f t="shared" si="4"/>
        <v>n/a</v>
      </c>
      <c r="AP15" s="141" t="str">
        <f t="shared" si="4"/>
        <v>n/a</v>
      </c>
      <c r="AQ15" s="141" t="str">
        <f t="shared" si="4"/>
        <v>n/a</v>
      </c>
      <c r="AR15" s="141" t="str">
        <f t="shared" si="4"/>
        <v>n/a</v>
      </c>
      <c r="AS15" s="141" t="str">
        <f t="shared" si="4"/>
        <v>n/a</v>
      </c>
      <c r="AT15" s="141" t="str">
        <f t="shared" si="4"/>
        <v>n/a</v>
      </c>
      <c r="AU15" s="141" t="str">
        <f t="shared" si="4"/>
        <v>n/a</v>
      </c>
      <c r="AV15" s="141" t="str">
        <f t="shared" si="4"/>
        <v>n/a</v>
      </c>
      <c r="AW15" s="141" t="str">
        <f t="shared" si="4"/>
        <v>n/a</v>
      </c>
      <c r="AX15" s="141" t="str">
        <f t="shared" si="4"/>
        <v>n/a</v>
      </c>
      <c r="AY15" s="141" t="str">
        <f t="shared" si="4"/>
        <v>n/a</v>
      </c>
      <c r="AZ15" s="141" t="str">
        <f t="shared" si="4"/>
        <v>n/a</v>
      </c>
      <c r="BA15" s="141" t="str">
        <f t="shared" si="4"/>
        <v>n/a</v>
      </c>
      <c r="BB15" s="141" t="str">
        <f t="shared" si="4"/>
        <v>n/a</v>
      </c>
      <c r="BC15" s="141" t="str">
        <f t="shared" si="4"/>
        <v/>
      </c>
      <c r="BD15" s="141" t="str">
        <f t="shared" si="3"/>
        <v/>
      </c>
      <c r="BE15" s="141" t="str">
        <f t="shared" si="3"/>
        <v/>
      </c>
      <c r="BF15" s="141" t="str">
        <f t="shared" si="3"/>
        <v/>
      </c>
      <c r="BG15" s="141" t="str">
        <f t="shared" si="1"/>
        <v/>
      </c>
    </row>
    <row r="16" spans="1:75" s="135" customFormat="1" hidden="1" x14ac:dyDescent="0.55000000000000004">
      <c r="A16" s="646"/>
      <c r="B16" s="135" t="s">
        <v>477</v>
      </c>
      <c r="G16" s="141" t="str">
        <f t="shared" si="2"/>
        <v/>
      </c>
      <c r="H16" s="141" t="str">
        <f t="shared" si="2"/>
        <v/>
      </c>
      <c r="I16" s="141" t="str">
        <f t="shared" si="2"/>
        <v/>
      </c>
      <c r="J16" s="141" t="str">
        <f t="shared" si="4"/>
        <v/>
      </c>
      <c r="K16" s="141" t="str">
        <f t="shared" si="4"/>
        <v/>
      </c>
      <c r="L16" s="141" t="str">
        <f t="shared" si="4"/>
        <v/>
      </c>
      <c r="M16" s="141" t="str">
        <f t="shared" si="4"/>
        <v/>
      </c>
      <c r="N16" s="141" t="str">
        <f t="shared" si="4"/>
        <v/>
      </c>
      <c r="O16" s="141" t="str">
        <f t="shared" si="4"/>
        <v/>
      </c>
      <c r="P16" s="141" t="str">
        <f t="shared" si="4"/>
        <v>n/a</v>
      </c>
      <c r="Q16" s="141" t="str">
        <f t="shared" si="4"/>
        <v>n/a</v>
      </c>
      <c r="R16" s="141" t="str">
        <f t="shared" si="4"/>
        <v>n/a</v>
      </c>
      <c r="S16" s="141" t="str">
        <f t="shared" si="4"/>
        <v>n/a</v>
      </c>
      <c r="T16" s="141" t="str">
        <f t="shared" si="4"/>
        <v>n/a</v>
      </c>
      <c r="U16" s="141" t="str">
        <f t="shared" si="4"/>
        <v>n/a</v>
      </c>
      <c r="V16" s="141" t="str">
        <f t="shared" si="4"/>
        <v>n/a</v>
      </c>
      <c r="W16" s="141" t="str">
        <f t="shared" si="4"/>
        <v>n/a</v>
      </c>
      <c r="X16" s="141" t="str">
        <f t="shared" si="4"/>
        <v>n/a</v>
      </c>
      <c r="Y16" s="141" t="str">
        <f t="shared" si="4"/>
        <v>n/a</v>
      </c>
      <c r="Z16" s="141" t="str">
        <f t="shared" si="4"/>
        <v>n/a</v>
      </c>
      <c r="AA16" s="141" t="str">
        <f t="shared" si="4"/>
        <v>n/a</v>
      </c>
      <c r="AB16" s="141" t="str">
        <f t="shared" si="4"/>
        <v>n/a</v>
      </c>
      <c r="AC16" s="141" t="str">
        <f t="shared" si="4"/>
        <v>n/a</v>
      </c>
      <c r="AD16" s="141" t="str">
        <f t="shared" si="4"/>
        <v>n/a</v>
      </c>
      <c r="AE16" s="141" t="str">
        <f t="shared" si="4"/>
        <v>n/a</v>
      </c>
      <c r="AF16" s="141" t="str">
        <f t="shared" si="4"/>
        <v>n/a</v>
      </c>
      <c r="AG16" s="141" t="str">
        <f t="shared" si="4"/>
        <v>n/a</v>
      </c>
      <c r="AH16" s="141" t="str">
        <f t="shared" si="4"/>
        <v>n/a</v>
      </c>
      <c r="AI16" s="141" t="str">
        <f t="shared" si="4"/>
        <v>n/a</v>
      </c>
      <c r="AJ16" s="141" t="str">
        <f t="shared" si="4"/>
        <v>n/a</v>
      </c>
      <c r="AK16" s="141" t="str">
        <f t="shared" si="4"/>
        <v>n/a</v>
      </c>
      <c r="AL16" s="141" t="str">
        <f t="shared" si="4"/>
        <v>n/a</v>
      </c>
      <c r="AM16" s="141" t="str">
        <f t="shared" si="4"/>
        <v>n/a</v>
      </c>
      <c r="AN16" s="141" t="str">
        <f t="shared" si="4"/>
        <v>n/a</v>
      </c>
      <c r="AO16" s="141" t="str">
        <f t="shared" si="4"/>
        <v>n/a</v>
      </c>
      <c r="AP16" s="141" t="str">
        <f t="shared" si="4"/>
        <v>n/a</v>
      </c>
      <c r="AQ16" s="141" t="str">
        <f t="shared" si="4"/>
        <v>n/a</v>
      </c>
      <c r="AR16" s="141" t="str">
        <f t="shared" si="4"/>
        <v>n/a</v>
      </c>
      <c r="AS16" s="141" t="str">
        <f t="shared" si="4"/>
        <v>n/a</v>
      </c>
      <c r="AT16" s="141" t="str">
        <f t="shared" si="4"/>
        <v>n/a</v>
      </c>
      <c r="AU16" s="141" t="str">
        <f t="shared" si="4"/>
        <v>n/a</v>
      </c>
      <c r="AV16" s="141" t="str">
        <f t="shared" si="4"/>
        <v>n/a</v>
      </c>
      <c r="AW16" s="141" t="str">
        <f t="shared" si="4"/>
        <v>n/a</v>
      </c>
      <c r="AX16" s="141" t="str">
        <f t="shared" si="4"/>
        <v>n/a</v>
      </c>
      <c r="AY16" s="141" t="str">
        <f t="shared" si="4"/>
        <v>n/a</v>
      </c>
      <c r="AZ16" s="141" t="str">
        <f t="shared" si="4"/>
        <v>n/a</v>
      </c>
      <c r="BA16" s="141" t="str">
        <f t="shared" si="4"/>
        <v>n/a</v>
      </c>
      <c r="BB16" s="141" t="str">
        <f t="shared" si="4"/>
        <v>n/a</v>
      </c>
      <c r="BC16" s="141" t="str">
        <f t="shared" si="4"/>
        <v>n/a</v>
      </c>
      <c r="BD16" s="141" t="str">
        <f t="shared" si="3"/>
        <v/>
      </c>
      <c r="BE16" s="141" t="str">
        <f t="shared" si="3"/>
        <v/>
      </c>
      <c r="BF16" s="141" t="str">
        <f t="shared" si="3"/>
        <v/>
      </c>
      <c r="BG16" s="141" t="str">
        <f t="shared" si="1"/>
        <v/>
      </c>
    </row>
    <row r="17" spans="1:72" s="135" customFormat="1" hidden="1" x14ac:dyDescent="0.55000000000000004">
      <c r="A17" s="646"/>
      <c r="B17" s="135" t="s">
        <v>478</v>
      </c>
      <c r="G17" s="141" t="str">
        <f t="shared" si="2"/>
        <v/>
      </c>
      <c r="H17" s="141" t="str">
        <f t="shared" si="2"/>
        <v/>
      </c>
      <c r="I17" s="141" t="str">
        <f t="shared" si="2"/>
        <v/>
      </c>
      <c r="J17" s="141" t="str">
        <f t="shared" si="4"/>
        <v/>
      </c>
      <c r="K17" s="141" t="str">
        <f t="shared" si="4"/>
        <v/>
      </c>
      <c r="L17" s="141" t="str">
        <f t="shared" si="4"/>
        <v/>
      </c>
      <c r="M17" s="141" t="str">
        <f t="shared" si="4"/>
        <v/>
      </c>
      <c r="N17" s="141" t="str">
        <f t="shared" si="4"/>
        <v/>
      </c>
      <c r="O17" s="141" t="str">
        <f t="shared" si="4"/>
        <v/>
      </c>
      <c r="P17" s="141" t="str">
        <f t="shared" si="4"/>
        <v/>
      </c>
      <c r="Q17" s="141" t="str">
        <f t="shared" si="4"/>
        <v>n/a</v>
      </c>
      <c r="R17" s="141" t="str">
        <f t="shared" si="4"/>
        <v>n/a</v>
      </c>
      <c r="S17" s="141" t="str">
        <f t="shared" si="4"/>
        <v>n/a</v>
      </c>
      <c r="T17" s="141" t="str">
        <f t="shared" si="4"/>
        <v>n/a</v>
      </c>
      <c r="U17" s="141" t="str">
        <f t="shared" si="4"/>
        <v>n/a</v>
      </c>
      <c r="V17" s="141" t="str">
        <f t="shared" si="4"/>
        <v>n/a</v>
      </c>
      <c r="W17" s="141" t="str">
        <f t="shared" si="4"/>
        <v>n/a</v>
      </c>
      <c r="X17" s="141" t="str">
        <f t="shared" si="4"/>
        <v>n/a</v>
      </c>
      <c r="Y17" s="141" t="str">
        <f t="shared" si="4"/>
        <v>n/a</v>
      </c>
      <c r="Z17" s="141" t="str">
        <f t="shared" si="4"/>
        <v>n/a</v>
      </c>
      <c r="AA17" s="141" t="str">
        <f t="shared" si="4"/>
        <v>n/a</v>
      </c>
      <c r="AB17" s="141" t="str">
        <f t="shared" si="4"/>
        <v>n/a</v>
      </c>
      <c r="AC17" s="141" t="str">
        <f t="shared" si="4"/>
        <v>n/a</v>
      </c>
      <c r="AD17" s="141" t="str">
        <f t="shared" si="4"/>
        <v>n/a</v>
      </c>
      <c r="AE17" s="141" t="str">
        <f t="shared" si="4"/>
        <v>n/a</v>
      </c>
      <c r="AF17" s="141" t="str">
        <f t="shared" si="4"/>
        <v>n/a</v>
      </c>
      <c r="AG17" s="141" t="str">
        <f t="shared" si="4"/>
        <v>n/a</v>
      </c>
      <c r="AH17" s="141" t="str">
        <f t="shared" si="4"/>
        <v>n/a</v>
      </c>
      <c r="AI17" s="141" t="str">
        <f t="shared" si="4"/>
        <v>n/a</v>
      </c>
      <c r="AJ17" s="141" t="str">
        <f t="shared" si="4"/>
        <v>n/a</v>
      </c>
      <c r="AK17" s="141" t="str">
        <f t="shared" si="4"/>
        <v>n/a</v>
      </c>
      <c r="AL17" s="141" t="str">
        <f t="shared" si="4"/>
        <v>n/a</v>
      </c>
      <c r="AM17" s="141" t="str">
        <f t="shared" si="4"/>
        <v>n/a</v>
      </c>
      <c r="AN17" s="141" t="str">
        <f t="shared" si="4"/>
        <v>n/a</v>
      </c>
      <c r="AO17" s="141" t="str">
        <f t="shared" si="4"/>
        <v>n/a</v>
      </c>
      <c r="AP17" s="141" t="str">
        <f t="shared" si="4"/>
        <v>n/a</v>
      </c>
      <c r="AQ17" s="141" t="str">
        <f t="shared" si="4"/>
        <v>n/a</v>
      </c>
      <c r="AR17" s="141" t="str">
        <f t="shared" si="4"/>
        <v>n/a</v>
      </c>
      <c r="AS17" s="141" t="str">
        <f t="shared" si="4"/>
        <v>n/a</v>
      </c>
      <c r="AT17" s="141" t="str">
        <f t="shared" si="4"/>
        <v>n/a</v>
      </c>
      <c r="AU17" s="141" t="str">
        <f t="shared" si="4"/>
        <v>n/a</v>
      </c>
      <c r="AV17" s="141" t="str">
        <f t="shared" si="4"/>
        <v>n/a</v>
      </c>
      <c r="AW17" s="141" t="str">
        <f t="shared" si="4"/>
        <v>n/a</v>
      </c>
      <c r="AX17" s="141" t="str">
        <f t="shared" si="4"/>
        <v>n/a</v>
      </c>
      <c r="AY17" s="141" t="str">
        <f t="shared" si="4"/>
        <v>n/a</v>
      </c>
      <c r="AZ17" s="141" t="str">
        <f t="shared" si="4"/>
        <v>n/a</v>
      </c>
      <c r="BA17" s="141" t="str">
        <f t="shared" si="4"/>
        <v>n/a</v>
      </c>
      <c r="BB17" s="141" t="str">
        <f t="shared" si="4"/>
        <v>n/a</v>
      </c>
      <c r="BC17" s="141" t="str">
        <f t="shared" si="4"/>
        <v>n/a</v>
      </c>
      <c r="BD17" s="141" t="str">
        <f t="shared" si="3"/>
        <v>n/a</v>
      </c>
      <c r="BE17" s="141" t="str">
        <f t="shared" si="3"/>
        <v/>
      </c>
      <c r="BF17" s="141" t="str">
        <f t="shared" si="3"/>
        <v/>
      </c>
      <c r="BG17" s="141" t="str">
        <f t="shared" si="1"/>
        <v/>
      </c>
    </row>
    <row r="18" spans="1:72" s="135" customFormat="1" hidden="1" x14ac:dyDescent="0.55000000000000004">
      <c r="A18" s="646"/>
      <c r="B18" s="135" t="s">
        <v>479</v>
      </c>
      <c r="G18" s="141" t="str">
        <f t="shared" si="2"/>
        <v/>
      </c>
      <c r="H18" s="141" t="str">
        <f t="shared" si="2"/>
        <v/>
      </c>
      <c r="I18" s="141" t="str">
        <f t="shared" si="2"/>
        <v/>
      </c>
      <c r="J18" s="141" t="str">
        <f t="shared" si="4"/>
        <v/>
      </c>
      <c r="K18" s="141" t="str">
        <f t="shared" si="4"/>
        <v/>
      </c>
      <c r="L18" s="141" t="str">
        <f t="shared" si="4"/>
        <v/>
      </c>
      <c r="M18" s="141" t="str">
        <f t="shared" si="4"/>
        <v/>
      </c>
      <c r="N18" s="141" t="str">
        <f t="shared" si="4"/>
        <v/>
      </c>
      <c r="O18" s="141" t="str">
        <f t="shared" si="4"/>
        <v/>
      </c>
      <c r="P18" s="141" t="str">
        <f t="shared" si="4"/>
        <v/>
      </c>
      <c r="Q18" s="141" t="str">
        <f t="shared" si="4"/>
        <v/>
      </c>
      <c r="R18" s="141" t="str">
        <f t="shared" si="4"/>
        <v>n/a</v>
      </c>
      <c r="S18" s="141" t="str">
        <f t="shared" si="4"/>
        <v>n/a</v>
      </c>
      <c r="T18" s="141" t="str">
        <f t="shared" si="4"/>
        <v>n/a</v>
      </c>
      <c r="U18" s="141" t="str">
        <f t="shared" si="4"/>
        <v>n/a</v>
      </c>
      <c r="V18" s="141" t="str">
        <f t="shared" si="4"/>
        <v>n/a</v>
      </c>
      <c r="W18" s="141" t="str">
        <f t="shared" si="4"/>
        <v>n/a</v>
      </c>
      <c r="X18" s="141" t="str">
        <f t="shared" si="4"/>
        <v>n/a</v>
      </c>
      <c r="Y18" s="141" t="str">
        <f t="shared" si="4"/>
        <v>n/a</v>
      </c>
      <c r="Z18" s="141" t="str">
        <f t="shared" si="4"/>
        <v>n/a</v>
      </c>
      <c r="AA18" s="141" t="str">
        <f t="shared" ref="J18:BC23" si="5">IF(Z17="","","n/a")</f>
        <v>n/a</v>
      </c>
      <c r="AB18" s="141" t="str">
        <f t="shared" si="5"/>
        <v>n/a</v>
      </c>
      <c r="AC18" s="141" t="str">
        <f t="shared" si="5"/>
        <v>n/a</v>
      </c>
      <c r="AD18" s="141" t="str">
        <f t="shared" si="5"/>
        <v>n/a</v>
      </c>
      <c r="AE18" s="141" t="str">
        <f t="shared" si="5"/>
        <v>n/a</v>
      </c>
      <c r="AF18" s="141" t="str">
        <f t="shared" si="5"/>
        <v>n/a</v>
      </c>
      <c r="AG18" s="141" t="str">
        <f t="shared" si="5"/>
        <v>n/a</v>
      </c>
      <c r="AH18" s="141" t="str">
        <f t="shared" si="5"/>
        <v>n/a</v>
      </c>
      <c r="AI18" s="141" t="str">
        <f t="shared" si="5"/>
        <v>n/a</v>
      </c>
      <c r="AJ18" s="141" t="str">
        <f t="shared" si="5"/>
        <v>n/a</v>
      </c>
      <c r="AK18" s="141" t="str">
        <f t="shared" si="5"/>
        <v>n/a</v>
      </c>
      <c r="AL18" s="141" t="str">
        <f t="shared" si="5"/>
        <v>n/a</v>
      </c>
      <c r="AM18" s="141" t="str">
        <f t="shared" si="5"/>
        <v>n/a</v>
      </c>
      <c r="AN18" s="141" t="str">
        <f t="shared" si="5"/>
        <v>n/a</v>
      </c>
      <c r="AO18" s="141" t="str">
        <f t="shared" si="5"/>
        <v>n/a</v>
      </c>
      <c r="AP18" s="141" t="str">
        <f t="shared" si="5"/>
        <v>n/a</v>
      </c>
      <c r="AQ18" s="141" t="str">
        <f t="shared" si="5"/>
        <v>n/a</v>
      </c>
      <c r="AR18" s="141" t="str">
        <f t="shared" si="5"/>
        <v>n/a</v>
      </c>
      <c r="AS18" s="141" t="str">
        <f t="shared" si="5"/>
        <v>n/a</v>
      </c>
      <c r="AT18" s="141" t="str">
        <f t="shared" si="5"/>
        <v>n/a</v>
      </c>
      <c r="AU18" s="141" t="str">
        <f t="shared" si="5"/>
        <v>n/a</v>
      </c>
      <c r="AV18" s="141" t="str">
        <f t="shared" si="5"/>
        <v>n/a</v>
      </c>
      <c r="AW18" s="141" t="str">
        <f t="shared" si="5"/>
        <v>n/a</v>
      </c>
      <c r="AX18" s="141" t="str">
        <f t="shared" si="5"/>
        <v>n/a</v>
      </c>
      <c r="AY18" s="141" t="str">
        <f t="shared" si="5"/>
        <v>n/a</v>
      </c>
      <c r="AZ18" s="141" t="str">
        <f t="shared" si="5"/>
        <v>n/a</v>
      </c>
      <c r="BA18" s="141" t="str">
        <f t="shared" si="5"/>
        <v>n/a</v>
      </c>
      <c r="BB18" s="141" t="str">
        <f t="shared" si="5"/>
        <v>n/a</v>
      </c>
      <c r="BC18" s="141" t="str">
        <f t="shared" si="5"/>
        <v>n/a</v>
      </c>
      <c r="BD18" s="141" t="str">
        <f t="shared" si="3"/>
        <v>n/a</v>
      </c>
      <c r="BE18" s="141" t="str">
        <f t="shared" si="3"/>
        <v>n/a</v>
      </c>
      <c r="BF18" s="141" t="str">
        <f t="shared" si="3"/>
        <v/>
      </c>
      <c r="BG18" s="141" t="str">
        <f t="shared" si="1"/>
        <v/>
      </c>
    </row>
    <row r="19" spans="1:72" s="135" customFormat="1" hidden="1" x14ac:dyDescent="0.55000000000000004">
      <c r="A19" s="646"/>
      <c r="B19" s="135" t="s">
        <v>480</v>
      </c>
      <c r="G19" s="141" t="str">
        <f t="shared" si="2"/>
        <v/>
      </c>
      <c r="H19" s="141" t="str">
        <f t="shared" si="2"/>
        <v/>
      </c>
      <c r="I19" s="141" t="str">
        <f t="shared" si="2"/>
        <v/>
      </c>
      <c r="J19" s="141" t="str">
        <f t="shared" si="5"/>
        <v/>
      </c>
      <c r="K19" s="141" t="str">
        <f t="shared" si="5"/>
        <v/>
      </c>
      <c r="L19" s="141" t="str">
        <f t="shared" si="5"/>
        <v/>
      </c>
      <c r="M19" s="141" t="str">
        <f t="shared" si="5"/>
        <v/>
      </c>
      <c r="N19" s="141" t="str">
        <f t="shared" si="5"/>
        <v/>
      </c>
      <c r="O19" s="141" t="str">
        <f t="shared" si="5"/>
        <v/>
      </c>
      <c r="P19" s="141" t="str">
        <f t="shared" si="5"/>
        <v/>
      </c>
      <c r="Q19" s="141" t="str">
        <f t="shared" si="5"/>
        <v/>
      </c>
      <c r="R19" s="141" t="str">
        <f t="shared" si="5"/>
        <v/>
      </c>
      <c r="S19" s="141" t="str">
        <f t="shared" si="5"/>
        <v>n/a</v>
      </c>
      <c r="T19" s="141" t="str">
        <f t="shared" si="5"/>
        <v>n/a</v>
      </c>
      <c r="U19" s="141" t="str">
        <f t="shared" si="5"/>
        <v>n/a</v>
      </c>
      <c r="V19" s="141" t="str">
        <f t="shared" si="5"/>
        <v>n/a</v>
      </c>
      <c r="W19" s="141" t="str">
        <f t="shared" si="5"/>
        <v>n/a</v>
      </c>
      <c r="X19" s="141" t="str">
        <f t="shared" si="5"/>
        <v>n/a</v>
      </c>
      <c r="Y19" s="141" t="str">
        <f t="shared" si="5"/>
        <v>n/a</v>
      </c>
      <c r="Z19" s="141" t="str">
        <f t="shared" si="5"/>
        <v>n/a</v>
      </c>
      <c r="AA19" s="141" t="str">
        <f t="shared" si="5"/>
        <v>n/a</v>
      </c>
      <c r="AB19" s="141" t="str">
        <f t="shared" si="5"/>
        <v>n/a</v>
      </c>
      <c r="AC19" s="141" t="str">
        <f t="shared" si="5"/>
        <v>n/a</v>
      </c>
      <c r="AD19" s="141" t="str">
        <f t="shared" si="5"/>
        <v>n/a</v>
      </c>
      <c r="AE19" s="141" t="str">
        <f t="shared" si="5"/>
        <v>n/a</v>
      </c>
      <c r="AF19" s="141" t="str">
        <f t="shared" si="5"/>
        <v>n/a</v>
      </c>
      <c r="AG19" s="141" t="str">
        <f t="shared" si="5"/>
        <v>n/a</v>
      </c>
      <c r="AH19" s="141" t="str">
        <f t="shared" si="5"/>
        <v>n/a</v>
      </c>
      <c r="AI19" s="141" t="str">
        <f t="shared" si="5"/>
        <v>n/a</v>
      </c>
      <c r="AJ19" s="141" t="str">
        <f t="shared" si="5"/>
        <v>n/a</v>
      </c>
      <c r="AK19" s="141" t="str">
        <f t="shared" si="5"/>
        <v>n/a</v>
      </c>
      <c r="AL19" s="141" t="str">
        <f t="shared" si="5"/>
        <v>n/a</v>
      </c>
      <c r="AM19" s="141" t="str">
        <f t="shared" si="5"/>
        <v>n/a</v>
      </c>
      <c r="AN19" s="141" t="str">
        <f t="shared" si="5"/>
        <v>n/a</v>
      </c>
      <c r="AO19" s="141" t="str">
        <f t="shared" si="5"/>
        <v>n/a</v>
      </c>
      <c r="AP19" s="141" t="str">
        <f t="shared" si="5"/>
        <v>n/a</v>
      </c>
      <c r="AQ19" s="141" t="str">
        <f t="shared" si="5"/>
        <v>n/a</v>
      </c>
      <c r="AR19" s="141" t="str">
        <f t="shared" si="5"/>
        <v>n/a</v>
      </c>
      <c r="AS19" s="141" t="str">
        <f t="shared" si="5"/>
        <v>n/a</v>
      </c>
      <c r="AT19" s="141" t="str">
        <f t="shared" si="5"/>
        <v>n/a</v>
      </c>
      <c r="AU19" s="141" t="str">
        <f t="shared" si="5"/>
        <v>n/a</v>
      </c>
      <c r="AV19" s="141" t="str">
        <f t="shared" si="5"/>
        <v>n/a</v>
      </c>
      <c r="AW19" s="141" t="str">
        <f t="shared" si="5"/>
        <v>n/a</v>
      </c>
      <c r="AX19" s="141" t="str">
        <f t="shared" si="5"/>
        <v>n/a</v>
      </c>
      <c r="AY19" s="141" t="str">
        <f t="shared" si="5"/>
        <v>n/a</v>
      </c>
      <c r="AZ19" s="141" t="str">
        <f t="shared" si="5"/>
        <v>n/a</v>
      </c>
      <c r="BA19" s="141" t="str">
        <f t="shared" si="5"/>
        <v>n/a</v>
      </c>
      <c r="BB19" s="141" t="str">
        <f t="shared" si="5"/>
        <v>n/a</v>
      </c>
      <c r="BC19" s="141" t="str">
        <f t="shared" si="5"/>
        <v>n/a</v>
      </c>
      <c r="BD19" s="141" t="str">
        <f t="shared" si="3"/>
        <v>n/a</v>
      </c>
      <c r="BE19" s="141" t="str">
        <f t="shared" si="3"/>
        <v>n/a</v>
      </c>
      <c r="BF19" s="141" t="str">
        <f t="shared" si="3"/>
        <v>n/a</v>
      </c>
      <c r="BG19" s="141" t="str">
        <f t="shared" si="1"/>
        <v/>
      </c>
    </row>
    <row r="20" spans="1:72" s="135" customFormat="1" hidden="1" x14ac:dyDescent="0.55000000000000004">
      <c r="A20" s="646"/>
      <c r="B20" s="135" t="s">
        <v>481</v>
      </c>
      <c r="G20" s="141" t="str">
        <f t="shared" si="2"/>
        <v/>
      </c>
      <c r="H20" s="141" t="str">
        <f t="shared" si="2"/>
        <v/>
      </c>
      <c r="I20" s="141" t="str">
        <f t="shared" si="2"/>
        <v/>
      </c>
      <c r="J20" s="141" t="str">
        <f t="shared" si="5"/>
        <v/>
      </c>
      <c r="K20" s="141" t="str">
        <f t="shared" si="5"/>
        <v/>
      </c>
      <c r="L20" s="141" t="str">
        <f t="shared" si="5"/>
        <v/>
      </c>
      <c r="M20" s="141" t="str">
        <f t="shared" si="5"/>
        <v/>
      </c>
      <c r="N20" s="141" t="str">
        <f t="shared" si="5"/>
        <v/>
      </c>
      <c r="O20" s="141" t="str">
        <f t="shared" si="5"/>
        <v/>
      </c>
      <c r="P20" s="141" t="str">
        <f t="shared" si="5"/>
        <v/>
      </c>
      <c r="Q20" s="141" t="str">
        <f t="shared" si="5"/>
        <v/>
      </c>
      <c r="R20" s="141" t="str">
        <f t="shared" si="5"/>
        <v/>
      </c>
      <c r="S20" s="141" t="str">
        <f t="shared" si="5"/>
        <v/>
      </c>
      <c r="T20" s="141" t="str">
        <f t="shared" si="5"/>
        <v>n/a</v>
      </c>
      <c r="U20" s="141" t="str">
        <f t="shared" si="5"/>
        <v>n/a</v>
      </c>
      <c r="V20" s="141" t="str">
        <f t="shared" si="5"/>
        <v>n/a</v>
      </c>
      <c r="W20" s="141" t="str">
        <f t="shared" si="5"/>
        <v>n/a</v>
      </c>
      <c r="X20" s="141" t="str">
        <f t="shared" si="5"/>
        <v>n/a</v>
      </c>
      <c r="Y20" s="141" t="str">
        <f t="shared" si="5"/>
        <v>n/a</v>
      </c>
      <c r="Z20" s="141" t="str">
        <f t="shared" si="5"/>
        <v>n/a</v>
      </c>
      <c r="AA20" s="141" t="str">
        <f t="shared" si="5"/>
        <v>n/a</v>
      </c>
      <c r="AB20" s="141" t="str">
        <f t="shared" si="5"/>
        <v>n/a</v>
      </c>
      <c r="AC20" s="141" t="str">
        <f t="shared" si="5"/>
        <v>n/a</v>
      </c>
      <c r="AD20" s="141" t="str">
        <f t="shared" si="5"/>
        <v>n/a</v>
      </c>
      <c r="AE20" s="141" t="str">
        <f t="shared" si="5"/>
        <v>n/a</v>
      </c>
      <c r="AF20" s="141" t="str">
        <f t="shared" si="5"/>
        <v>n/a</v>
      </c>
      <c r="AG20" s="141" t="str">
        <f t="shared" si="5"/>
        <v>n/a</v>
      </c>
      <c r="AH20" s="141" t="str">
        <f t="shared" si="5"/>
        <v>n/a</v>
      </c>
      <c r="AI20" s="141" t="str">
        <f t="shared" si="5"/>
        <v>n/a</v>
      </c>
      <c r="AJ20" s="141" t="str">
        <f t="shared" si="5"/>
        <v>n/a</v>
      </c>
      <c r="AK20" s="141" t="str">
        <f t="shared" si="5"/>
        <v>n/a</v>
      </c>
      <c r="AL20" s="141" t="str">
        <f t="shared" si="5"/>
        <v>n/a</v>
      </c>
      <c r="AM20" s="141" t="str">
        <f t="shared" si="5"/>
        <v>n/a</v>
      </c>
      <c r="AN20" s="141" t="str">
        <f t="shared" si="5"/>
        <v>n/a</v>
      </c>
      <c r="AO20" s="141" t="str">
        <f t="shared" si="5"/>
        <v>n/a</v>
      </c>
      <c r="AP20" s="141" t="str">
        <f t="shared" si="5"/>
        <v>n/a</v>
      </c>
      <c r="AQ20" s="141" t="str">
        <f t="shared" si="5"/>
        <v>n/a</v>
      </c>
      <c r="AR20" s="141" t="str">
        <f t="shared" si="5"/>
        <v>n/a</v>
      </c>
      <c r="AS20" s="141" t="str">
        <f t="shared" si="5"/>
        <v>n/a</v>
      </c>
      <c r="AT20" s="141" t="str">
        <f t="shared" si="5"/>
        <v>n/a</v>
      </c>
      <c r="AU20" s="141" t="str">
        <f t="shared" si="5"/>
        <v>n/a</v>
      </c>
      <c r="AV20" s="141" t="str">
        <f t="shared" si="5"/>
        <v>n/a</v>
      </c>
      <c r="AW20" s="141" t="str">
        <f t="shared" si="5"/>
        <v>n/a</v>
      </c>
      <c r="AX20" s="141" t="str">
        <f t="shared" si="5"/>
        <v>n/a</v>
      </c>
      <c r="AY20" s="141" t="str">
        <f t="shared" si="5"/>
        <v>n/a</v>
      </c>
      <c r="AZ20" s="141" t="str">
        <f t="shared" si="5"/>
        <v>n/a</v>
      </c>
      <c r="BA20" s="141" t="str">
        <f t="shared" si="5"/>
        <v>n/a</v>
      </c>
      <c r="BB20" s="141" t="str">
        <f t="shared" si="5"/>
        <v>n/a</v>
      </c>
      <c r="BC20" s="141" t="str">
        <f t="shared" si="5"/>
        <v>n/a</v>
      </c>
      <c r="BD20" s="141" t="str">
        <f t="shared" si="3"/>
        <v>n/a</v>
      </c>
      <c r="BE20" s="141" t="str">
        <f t="shared" si="3"/>
        <v>n/a</v>
      </c>
      <c r="BF20" s="141" t="str">
        <f t="shared" si="3"/>
        <v>n/a</v>
      </c>
      <c r="BG20" s="141" t="str">
        <f t="shared" si="1"/>
        <v>n/a</v>
      </c>
      <c r="BH20" s="141" t="str">
        <f t="shared" si="1"/>
        <v/>
      </c>
      <c r="BI20" s="141" t="str">
        <f t="shared" si="1"/>
        <v/>
      </c>
      <c r="BJ20" s="141" t="str">
        <f t="shared" si="1"/>
        <v/>
      </c>
      <c r="BK20" s="141" t="str">
        <f t="shared" si="1"/>
        <v/>
      </c>
      <c r="BL20" s="141" t="str">
        <f t="shared" si="1"/>
        <v/>
      </c>
    </row>
    <row r="21" spans="1:72" s="135" customFormat="1" hidden="1" x14ac:dyDescent="0.55000000000000004">
      <c r="A21" s="646"/>
      <c r="B21" s="135" t="s">
        <v>482</v>
      </c>
      <c r="G21" s="141" t="str">
        <f t="shared" si="2"/>
        <v/>
      </c>
      <c r="H21" s="141" t="str">
        <f t="shared" si="2"/>
        <v/>
      </c>
      <c r="I21" s="141" t="str">
        <f t="shared" si="2"/>
        <v/>
      </c>
      <c r="J21" s="141" t="str">
        <f t="shared" si="5"/>
        <v/>
      </c>
      <c r="K21" s="141" t="str">
        <f t="shared" si="5"/>
        <v/>
      </c>
      <c r="L21" s="141" t="str">
        <f t="shared" si="5"/>
        <v/>
      </c>
      <c r="M21" s="141" t="str">
        <f t="shared" si="5"/>
        <v/>
      </c>
      <c r="N21" s="141" t="str">
        <f t="shared" si="5"/>
        <v/>
      </c>
      <c r="O21" s="141" t="str">
        <f t="shared" si="5"/>
        <v/>
      </c>
      <c r="P21" s="141" t="str">
        <f t="shared" si="5"/>
        <v/>
      </c>
      <c r="Q21" s="141" t="str">
        <f t="shared" si="5"/>
        <v/>
      </c>
      <c r="R21" s="141" t="str">
        <f t="shared" si="5"/>
        <v/>
      </c>
      <c r="S21" s="141" t="str">
        <f t="shared" si="5"/>
        <v/>
      </c>
      <c r="T21" s="141" t="str">
        <f t="shared" si="5"/>
        <v/>
      </c>
      <c r="U21" s="141" t="str">
        <f t="shared" si="5"/>
        <v>n/a</v>
      </c>
      <c r="V21" s="141" t="str">
        <f t="shared" si="5"/>
        <v>n/a</v>
      </c>
      <c r="W21" s="141" t="str">
        <f t="shared" si="5"/>
        <v>n/a</v>
      </c>
      <c r="X21" s="141" t="str">
        <f t="shared" si="5"/>
        <v>n/a</v>
      </c>
      <c r="Y21" s="141" t="str">
        <f t="shared" si="5"/>
        <v>n/a</v>
      </c>
      <c r="Z21" s="141" t="str">
        <f t="shared" si="5"/>
        <v>n/a</v>
      </c>
      <c r="AA21" s="141" t="str">
        <f t="shared" si="5"/>
        <v>n/a</v>
      </c>
      <c r="AB21" s="141" t="str">
        <f t="shared" si="5"/>
        <v>n/a</v>
      </c>
      <c r="AC21" s="141" t="str">
        <f t="shared" si="5"/>
        <v>n/a</v>
      </c>
      <c r="AD21" s="141" t="str">
        <f t="shared" si="5"/>
        <v>n/a</v>
      </c>
      <c r="AE21" s="141" t="str">
        <f t="shared" si="5"/>
        <v>n/a</v>
      </c>
      <c r="AF21" s="141" t="str">
        <f t="shared" si="5"/>
        <v>n/a</v>
      </c>
      <c r="AG21" s="141" t="str">
        <f t="shared" si="5"/>
        <v>n/a</v>
      </c>
      <c r="AH21" s="141" t="str">
        <f t="shared" si="5"/>
        <v>n/a</v>
      </c>
      <c r="AI21" s="141" t="str">
        <f t="shared" si="5"/>
        <v>n/a</v>
      </c>
      <c r="AJ21" s="141" t="str">
        <f t="shared" si="5"/>
        <v>n/a</v>
      </c>
      <c r="AK21" s="141" t="str">
        <f t="shared" si="5"/>
        <v>n/a</v>
      </c>
      <c r="AL21" s="141" t="str">
        <f t="shared" si="5"/>
        <v>n/a</v>
      </c>
      <c r="AM21" s="141" t="str">
        <f t="shared" si="5"/>
        <v>n/a</v>
      </c>
      <c r="AN21" s="141" t="str">
        <f t="shared" si="5"/>
        <v>n/a</v>
      </c>
      <c r="AO21" s="141" t="str">
        <f t="shared" si="5"/>
        <v>n/a</v>
      </c>
      <c r="AP21" s="141" t="str">
        <f t="shared" si="5"/>
        <v>n/a</v>
      </c>
      <c r="AQ21" s="141" t="str">
        <f t="shared" si="5"/>
        <v>n/a</v>
      </c>
      <c r="AR21" s="141" t="str">
        <f t="shared" si="5"/>
        <v>n/a</v>
      </c>
      <c r="AS21" s="141" t="str">
        <f t="shared" si="5"/>
        <v>n/a</v>
      </c>
      <c r="AT21" s="141" t="str">
        <f t="shared" si="5"/>
        <v>n/a</v>
      </c>
      <c r="AU21" s="141" t="str">
        <f t="shared" si="5"/>
        <v>n/a</v>
      </c>
      <c r="AV21" s="141" t="str">
        <f t="shared" si="5"/>
        <v>n/a</v>
      </c>
      <c r="AW21" s="141" t="str">
        <f t="shared" si="5"/>
        <v>n/a</v>
      </c>
      <c r="AX21" s="141" t="str">
        <f t="shared" si="5"/>
        <v>n/a</v>
      </c>
      <c r="AY21" s="141" t="str">
        <f t="shared" si="5"/>
        <v>n/a</v>
      </c>
      <c r="AZ21" s="141" t="str">
        <f t="shared" si="5"/>
        <v>n/a</v>
      </c>
      <c r="BA21" s="141" t="str">
        <f t="shared" si="5"/>
        <v>n/a</v>
      </c>
      <c r="BB21" s="141" t="str">
        <f t="shared" si="5"/>
        <v>n/a</v>
      </c>
      <c r="BC21" s="141" t="str">
        <f t="shared" si="5"/>
        <v>n/a</v>
      </c>
      <c r="BD21" s="141" t="str">
        <f t="shared" si="3"/>
        <v>n/a</v>
      </c>
      <c r="BE21" s="141" t="str">
        <f t="shared" si="3"/>
        <v>n/a</v>
      </c>
      <c r="BF21" s="141" t="str">
        <f t="shared" si="3"/>
        <v>n/a</v>
      </c>
      <c r="BG21" s="141" t="str">
        <f t="shared" si="1"/>
        <v>n/a</v>
      </c>
      <c r="BH21" s="141" t="str">
        <f t="shared" si="1"/>
        <v>n/a</v>
      </c>
      <c r="BI21" s="141" t="str">
        <f t="shared" si="1"/>
        <v/>
      </c>
      <c r="BJ21" s="141" t="str">
        <f t="shared" si="1"/>
        <v/>
      </c>
      <c r="BK21" s="141" t="str">
        <f t="shared" si="1"/>
        <v/>
      </c>
      <c r="BL21" s="141" t="str">
        <f t="shared" si="1"/>
        <v/>
      </c>
    </row>
    <row r="22" spans="1:72" s="135" customFormat="1" hidden="1" x14ac:dyDescent="0.55000000000000004">
      <c r="A22" s="646"/>
      <c r="B22" s="135" t="s">
        <v>483</v>
      </c>
      <c r="G22" s="141" t="str">
        <f t="shared" si="2"/>
        <v/>
      </c>
      <c r="H22" s="141" t="str">
        <f t="shared" si="2"/>
        <v/>
      </c>
      <c r="I22" s="141" t="str">
        <f t="shared" si="2"/>
        <v/>
      </c>
      <c r="J22" s="141" t="str">
        <f t="shared" si="5"/>
        <v/>
      </c>
      <c r="K22" s="141" t="str">
        <f t="shared" si="5"/>
        <v/>
      </c>
      <c r="L22" s="141" t="str">
        <f t="shared" si="5"/>
        <v/>
      </c>
      <c r="M22" s="141" t="str">
        <f t="shared" si="5"/>
        <v/>
      </c>
      <c r="N22" s="141" t="str">
        <f t="shared" si="5"/>
        <v/>
      </c>
      <c r="O22" s="141" t="str">
        <f t="shared" si="5"/>
        <v/>
      </c>
      <c r="P22" s="141" t="str">
        <f t="shared" si="5"/>
        <v/>
      </c>
      <c r="Q22" s="141" t="str">
        <f t="shared" si="5"/>
        <v/>
      </c>
      <c r="R22" s="141" t="str">
        <f t="shared" si="5"/>
        <v/>
      </c>
      <c r="S22" s="141" t="str">
        <f t="shared" si="5"/>
        <v/>
      </c>
      <c r="T22" s="141" t="str">
        <f t="shared" si="5"/>
        <v/>
      </c>
      <c r="U22" s="141" t="str">
        <f t="shared" si="5"/>
        <v/>
      </c>
      <c r="V22" s="141" t="str">
        <f t="shared" si="5"/>
        <v>n/a</v>
      </c>
      <c r="W22" s="141" t="str">
        <f t="shared" si="5"/>
        <v>n/a</v>
      </c>
      <c r="X22" s="141" t="str">
        <f t="shared" si="5"/>
        <v>n/a</v>
      </c>
      <c r="Y22" s="141" t="str">
        <f t="shared" si="5"/>
        <v>n/a</v>
      </c>
      <c r="Z22" s="141" t="str">
        <f t="shared" si="5"/>
        <v>n/a</v>
      </c>
      <c r="AA22" s="141" t="str">
        <f t="shared" si="5"/>
        <v>n/a</v>
      </c>
      <c r="AB22" s="141" t="str">
        <f t="shared" si="5"/>
        <v>n/a</v>
      </c>
      <c r="AC22" s="141" t="str">
        <f t="shared" si="5"/>
        <v>n/a</v>
      </c>
      <c r="AD22" s="141" t="str">
        <f t="shared" si="5"/>
        <v>n/a</v>
      </c>
      <c r="AE22" s="141" t="str">
        <f t="shared" si="5"/>
        <v>n/a</v>
      </c>
      <c r="AF22" s="141" t="str">
        <f t="shared" si="5"/>
        <v>n/a</v>
      </c>
      <c r="AG22" s="141" t="str">
        <f t="shared" si="5"/>
        <v>n/a</v>
      </c>
      <c r="AH22" s="141" t="str">
        <f t="shared" si="5"/>
        <v>n/a</v>
      </c>
      <c r="AI22" s="141" t="str">
        <f t="shared" si="5"/>
        <v>n/a</v>
      </c>
      <c r="AJ22" s="141" t="str">
        <f t="shared" si="5"/>
        <v>n/a</v>
      </c>
      <c r="AK22" s="141" t="str">
        <f t="shared" si="5"/>
        <v>n/a</v>
      </c>
      <c r="AL22" s="141" t="str">
        <f t="shared" si="5"/>
        <v>n/a</v>
      </c>
      <c r="AM22" s="141" t="str">
        <f t="shared" si="5"/>
        <v>n/a</v>
      </c>
      <c r="AN22" s="141" t="str">
        <f t="shared" si="5"/>
        <v>n/a</v>
      </c>
      <c r="AO22" s="141" t="str">
        <f t="shared" si="5"/>
        <v>n/a</v>
      </c>
      <c r="AP22" s="141" t="str">
        <f t="shared" si="5"/>
        <v>n/a</v>
      </c>
      <c r="AQ22" s="141" t="str">
        <f t="shared" si="5"/>
        <v>n/a</v>
      </c>
      <c r="AR22" s="141" t="str">
        <f t="shared" si="5"/>
        <v>n/a</v>
      </c>
      <c r="AS22" s="141" t="str">
        <f t="shared" si="5"/>
        <v>n/a</v>
      </c>
      <c r="AT22" s="141" t="str">
        <f t="shared" si="5"/>
        <v>n/a</v>
      </c>
      <c r="AU22" s="141" t="str">
        <f t="shared" si="5"/>
        <v>n/a</v>
      </c>
      <c r="AV22" s="141" t="str">
        <f t="shared" si="5"/>
        <v>n/a</v>
      </c>
      <c r="AW22" s="141" t="str">
        <f t="shared" si="5"/>
        <v>n/a</v>
      </c>
      <c r="AX22" s="141" t="str">
        <f t="shared" si="5"/>
        <v>n/a</v>
      </c>
      <c r="AY22" s="141" t="str">
        <f t="shared" si="5"/>
        <v>n/a</v>
      </c>
      <c r="AZ22" s="141" t="str">
        <f t="shared" si="5"/>
        <v>n/a</v>
      </c>
      <c r="BA22" s="141" t="str">
        <f t="shared" si="5"/>
        <v>n/a</v>
      </c>
      <c r="BB22" s="141" t="str">
        <f t="shared" si="5"/>
        <v>n/a</v>
      </c>
      <c r="BC22" s="141" t="str">
        <f t="shared" si="5"/>
        <v>n/a</v>
      </c>
      <c r="BD22" s="141" t="str">
        <f t="shared" si="3"/>
        <v>n/a</v>
      </c>
      <c r="BE22" s="141" t="str">
        <f t="shared" si="3"/>
        <v>n/a</v>
      </c>
      <c r="BF22" s="141" t="str">
        <f t="shared" si="3"/>
        <v>n/a</v>
      </c>
      <c r="BG22" s="141" t="str">
        <f t="shared" si="1"/>
        <v>n/a</v>
      </c>
      <c r="BH22" s="141" t="str">
        <f t="shared" si="1"/>
        <v>n/a</v>
      </c>
      <c r="BI22" s="141" t="str">
        <f t="shared" si="1"/>
        <v>n/a</v>
      </c>
      <c r="BJ22" s="141" t="str">
        <f t="shared" si="1"/>
        <v/>
      </c>
      <c r="BK22" s="141" t="str">
        <f t="shared" si="1"/>
        <v/>
      </c>
      <c r="BL22" s="141" t="str">
        <f t="shared" si="1"/>
        <v/>
      </c>
    </row>
    <row r="23" spans="1:72" s="135" customFormat="1" hidden="1" x14ac:dyDescent="0.55000000000000004">
      <c r="A23" s="646"/>
      <c r="B23" s="135" t="s">
        <v>484</v>
      </c>
      <c r="G23" s="141" t="str">
        <f t="shared" si="2"/>
        <v/>
      </c>
      <c r="H23" s="141" t="str">
        <f t="shared" si="2"/>
        <v/>
      </c>
      <c r="I23" s="141" t="str">
        <f t="shared" si="2"/>
        <v/>
      </c>
      <c r="J23" s="141" t="str">
        <f t="shared" si="5"/>
        <v/>
      </c>
      <c r="K23" s="141" t="str">
        <f t="shared" si="5"/>
        <v/>
      </c>
      <c r="L23" s="141" t="str">
        <f t="shared" si="5"/>
        <v/>
      </c>
      <c r="M23" s="141" t="str">
        <f t="shared" si="5"/>
        <v/>
      </c>
      <c r="N23" s="141" t="str">
        <f t="shared" si="5"/>
        <v/>
      </c>
      <c r="O23" s="141" t="str">
        <f t="shared" si="5"/>
        <v/>
      </c>
      <c r="P23" s="141" t="str">
        <f t="shared" si="5"/>
        <v/>
      </c>
      <c r="Q23" s="141" t="str">
        <f t="shared" si="5"/>
        <v/>
      </c>
      <c r="R23" s="141" t="str">
        <f t="shared" si="5"/>
        <v/>
      </c>
      <c r="S23" s="141" t="str">
        <f t="shared" si="5"/>
        <v/>
      </c>
      <c r="T23" s="141" t="str">
        <f t="shared" si="5"/>
        <v/>
      </c>
      <c r="U23" s="141" t="str">
        <f t="shared" si="5"/>
        <v/>
      </c>
      <c r="V23" s="141" t="str">
        <f t="shared" si="5"/>
        <v/>
      </c>
      <c r="W23" s="141" t="str">
        <f t="shared" si="5"/>
        <v>n/a</v>
      </c>
      <c r="X23" s="141" t="str">
        <f t="shared" si="5"/>
        <v>n/a</v>
      </c>
      <c r="Y23" s="141" t="str">
        <f t="shared" si="5"/>
        <v>n/a</v>
      </c>
      <c r="Z23" s="141" t="str">
        <f t="shared" si="5"/>
        <v>n/a</v>
      </c>
      <c r="AA23" s="141" t="str">
        <f t="shared" si="5"/>
        <v>n/a</v>
      </c>
      <c r="AB23" s="141" t="str">
        <f t="shared" si="5"/>
        <v>n/a</v>
      </c>
      <c r="AC23" s="141" t="str">
        <f t="shared" si="5"/>
        <v>n/a</v>
      </c>
      <c r="AD23" s="141" t="str">
        <f t="shared" si="5"/>
        <v>n/a</v>
      </c>
      <c r="AE23" s="141" t="str">
        <f t="shared" si="5"/>
        <v>n/a</v>
      </c>
      <c r="AF23" s="141" t="str">
        <f t="shared" si="5"/>
        <v>n/a</v>
      </c>
      <c r="AG23" s="141" t="str">
        <f t="shared" si="5"/>
        <v>n/a</v>
      </c>
      <c r="AH23" s="141" t="str">
        <f t="shared" si="5"/>
        <v>n/a</v>
      </c>
      <c r="AI23" s="141" t="str">
        <f t="shared" si="5"/>
        <v>n/a</v>
      </c>
      <c r="AJ23" s="141" t="str">
        <f t="shared" si="5"/>
        <v>n/a</v>
      </c>
      <c r="AK23" s="141" t="str">
        <f t="shared" si="5"/>
        <v>n/a</v>
      </c>
      <c r="AL23" s="141" t="str">
        <f t="shared" si="5"/>
        <v>n/a</v>
      </c>
      <c r="AM23" s="141" t="str">
        <f t="shared" si="5"/>
        <v>n/a</v>
      </c>
      <c r="AN23" s="141" t="str">
        <f t="shared" si="5"/>
        <v>n/a</v>
      </c>
      <c r="AO23" s="141" t="str">
        <f t="shared" si="5"/>
        <v>n/a</v>
      </c>
      <c r="AP23" s="141" t="str">
        <f t="shared" si="5"/>
        <v>n/a</v>
      </c>
      <c r="AQ23" s="141" t="str">
        <f t="shared" si="5"/>
        <v>n/a</v>
      </c>
      <c r="AR23" s="141" t="str">
        <f t="shared" si="5"/>
        <v>n/a</v>
      </c>
      <c r="AS23" s="141" t="str">
        <f t="shared" si="5"/>
        <v>n/a</v>
      </c>
      <c r="AT23" s="141" t="str">
        <f t="shared" si="5"/>
        <v>n/a</v>
      </c>
      <c r="AU23" s="141" t="str">
        <f t="shared" si="5"/>
        <v>n/a</v>
      </c>
      <c r="AV23" s="141" t="str">
        <f t="shared" si="5"/>
        <v>n/a</v>
      </c>
      <c r="AW23" s="141" t="str">
        <f t="shared" si="5"/>
        <v>n/a</v>
      </c>
      <c r="AX23" s="141" t="str">
        <f t="shared" si="5"/>
        <v>n/a</v>
      </c>
      <c r="AY23" s="141" t="str">
        <f t="shared" si="5"/>
        <v>n/a</v>
      </c>
      <c r="AZ23" s="141" t="str">
        <f t="shared" ref="J23:BC25" si="6">IF(AY22="","","n/a")</f>
        <v>n/a</v>
      </c>
      <c r="BA23" s="141" t="str">
        <f t="shared" si="6"/>
        <v>n/a</v>
      </c>
      <c r="BB23" s="141" t="str">
        <f t="shared" si="6"/>
        <v>n/a</v>
      </c>
      <c r="BC23" s="141" t="str">
        <f t="shared" si="6"/>
        <v>n/a</v>
      </c>
      <c r="BD23" s="141" t="str">
        <f t="shared" si="3"/>
        <v>n/a</v>
      </c>
      <c r="BE23" s="141" t="str">
        <f t="shared" si="3"/>
        <v>n/a</v>
      </c>
      <c r="BF23" s="141" t="str">
        <f t="shared" si="3"/>
        <v>n/a</v>
      </c>
      <c r="BG23" s="141" t="str">
        <f t="shared" si="1"/>
        <v>n/a</v>
      </c>
      <c r="BH23" s="141" t="str">
        <f t="shared" si="1"/>
        <v>n/a</v>
      </c>
      <c r="BI23" s="141" t="str">
        <f t="shared" si="1"/>
        <v>n/a</v>
      </c>
      <c r="BJ23" s="141" t="str">
        <f t="shared" si="1"/>
        <v>n/a</v>
      </c>
      <c r="BK23" s="141" t="str">
        <f t="shared" si="1"/>
        <v/>
      </c>
      <c r="BL23" s="141" t="str">
        <f t="shared" si="1"/>
        <v/>
      </c>
    </row>
    <row r="24" spans="1:72" s="135" customFormat="1" hidden="1" x14ac:dyDescent="0.55000000000000004">
      <c r="A24" s="646"/>
      <c r="B24" s="135" t="s">
        <v>485</v>
      </c>
      <c r="G24" s="141" t="str">
        <f t="shared" si="2"/>
        <v/>
      </c>
      <c r="H24" s="141" t="str">
        <f t="shared" si="2"/>
        <v/>
      </c>
      <c r="I24" s="141" t="str">
        <f t="shared" si="2"/>
        <v/>
      </c>
      <c r="J24" s="141" t="str">
        <f t="shared" si="6"/>
        <v/>
      </c>
      <c r="K24" s="141" t="str">
        <f t="shared" si="6"/>
        <v/>
      </c>
      <c r="L24" s="141" t="str">
        <f t="shared" si="6"/>
        <v/>
      </c>
      <c r="M24" s="141" t="str">
        <f t="shared" si="6"/>
        <v/>
      </c>
      <c r="N24" s="141" t="str">
        <f t="shared" si="6"/>
        <v/>
      </c>
      <c r="O24" s="141" t="str">
        <f t="shared" si="6"/>
        <v/>
      </c>
      <c r="P24" s="141" t="str">
        <f t="shared" si="6"/>
        <v/>
      </c>
      <c r="Q24" s="141" t="str">
        <f t="shared" si="6"/>
        <v/>
      </c>
      <c r="R24" s="141" t="str">
        <f t="shared" si="6"/>
        <v/>
      </c>
      <c r="S24" s="141" t="str">
        <f t="shared" si="6"/>
        <v/>
      </c>
      <c r="T24" s="141" t="str">
        <f t="shared" si="6"/>
        <v/>
      </c>
      <c r="U24" s="141" t="str">
        <f t="shared" si="6"/>
        <v/>
      </c>
      <c r="V24" s="141" t="str">
        <f t="shared" si="6"/>
        <v/>
      </c>
      <c r="W24" s="141" t="str">
        <f t="shared" si="6"/>
        <v/>
      </c>
      <c r="X24" s="141" t="str">
        <f t="shared" si="6"/>
        <v>n/a</v>
      </c>
      <c r="Y24" s="141" t="str">
        <f t="shared" si="6"/>
        <v>n/a</v>
      </c>
      <c r="Z24" s="141" t="str">
        <f t="shared" si="6"/>
        <v>n/a</v>
      </c>
      <c r="AA24" s="141" t="str">
        <f t="shared" si="6"/>
        <v>n/a</v>
      </c>
      <c r="AB24" s="141" t="str">
        <f t="shared" si="6"/>
        <v>n/a</v>
      </c>
      <c r="AC24" s="141" t="str">
        <f t="shared" si="6"/>
        <v>n/a</v>
      </c>
      <c r="AD24" s="141" t="str">
        <f t="shared" si="6"/>
        <v>n/a</v>
      </c>
      <c r="AE24" s="141" t="str">
        <f t="shared" si="6"/>
        <v>n/a</v>
      </c>
      <c r="AF24" s="141" t="str">
        <f t="shared" si="6"/>
        <v>n/a</v>
      </c>
      <c r="AG24" s="141" t="str">
        <f t="shared" si="6"/>
        <v>n/a</v>
      </c>
      <c r="AH24" s="141" t="str">
        <f t="shared" si="6"/>
        <v>n/a</v>
      </c>
      <c r="AI24" s="141" t="str">
        <f t="shared" si="6"/>
        <v>n/a</v>
      </c>
      <c r="AJ24" s="141" t="str">
        <f t="shared" si="6"/>
        <v>n/a</v>
      </c>
      <c r="AK24" s="141" t="str">
        <f t="shared" si="6"/>
        <v>n/a</v>
      </c>
      <c r="AL24" s="141" t="str">
        <f t="shared" si="6"/>
        <v>n/a</v>
      </c>
      <c r="AM24" s="141" t="str">
        <f t="shared" si="6"/>
        <v>n/a</v>
      </c>
      <c r="AN24" s="141" t="str">
        <f t="shared" si="6"/>
        <v>n/a</v>
      </c>
      <c r="AO24" s="141" t="str">
        <f t="shared" si="6"/>
        <v>n/a</v>
      </c>
      <c r="AP24" s="141" t="str">
        <f t="shared" si="6"/>
        <v>n/a</v>
      </c>
      <c r="AQ24" s="141" t="str">
        <f t="shared" si="6"/>
        <v>n/a</v>
      </c>
      <c r="AR24" s="141" t="str">
        <f t="shared" si="6"/>
        <v>n/a</v>
      </c>
      <c r="AS24" s="141" t="str">
        <f t="shared" si="6"/>
        <v>n/a</v>
      </c>
      <c r="AT24" s="141" t="str">
        <f t="shared" si="6"/>
        <v>n/a</v>
      </c>
      <c r="AU24" s="141" t="str">
        <f t="shared" si="6"/>
        <v>n/a</v>
      </c>
      <c r="AV24" s="141" t="str">
        <f t="shared" si="6"/>
        <v>n/a</v>
      </c>
      <c r="AW24" s="141" t="str">
        <f t="shared" si="6"/>
        <v>n/a</v>
      </c>
      <c r="AX24" s="141" t="str">
        <f t="shared" si="6"/>
        <v>n/a</v>
      </c>
      <c r="AY24" s="141" t="str">
        <f t="shared" si="6"/>
        <v>n/a</v>
      </c>
      <c r="AZ24" s="141" t="str">
        <f t="shared" si="6"/>
        <v>n/a</v>
      </c>
      <c r="BA24" s="141" t="str">
        <f t="shared" si="6"/>
        <v>n/a</v>
      </c>
      <c r="BB24" s="141" t="str">
        <f t="shared" si="6"/>
        <v>n/a</v>
      </c>
      <c r="BC24" s="141" t="str">
        <f t="shared" si="6"/>
        <v>n/a</v>
      </c>
      <c r="BD24" s="141" t="str">
        <f t="shared" si="3"/>
        <v>n/a</v>
      </c>
      <c r="BE24" s="141" t="str">
        <f t="shared" si="3"/>
        <v>n/a</v>
      </c>
      <c r="BF24" s="141" t="str">
        <f t="shared" si="3"/>
        <v>n/a</v>
      </c>
      <c r="BG24" s="141" t="str">
        <f t="shared" si="1"/>
        <v>n/a</v>
      </c>
      <c r="BH24" s="141" t="str">
        <f t="shared" si="1"/>
        <v>n/a</v>
      </c>
      <c r="BI24" s="141" t="str">
        <f t="shared" si="1"/>
        <v>n/a</v>
      </c>
      <c r="BJ24" s="141" t="str">
        <f t="shared" si="1"/>
        <v>n/a</v>
      </c>
      <c r="BK24" s="141" t="str">
        <f t="shared" si="1"/>
        <v>n/a</v>
      </c>
      <c r="BL24" s="141" t="str">
        <f t="shared" si="1"/>
        <v/>
      </c>
    </row>
    <row r="25" spans="1:72" s="135" customFormat="1" hidden="1" x14ac:dyDescent="0.55000000000000004">
      <c r="A25" s="646"/>
      <c r="B25" s="135" t="s">
        <v>486</v>
      </c>
      <c r="G25" s="141" t="str">
        <f t="shared" si="2"/>
        <v/>
      </c>
      <c r="H25" s="141" t="str">
        <f t="shared" si="2"/>
        <v/>
      </c>
      <c r="I25" s="141" t="str">
        <f t="shared" si="2"/>
        <v/>
      </c>
      <c r="J25" s="141" t="str">
        <f t="shared" si="6"/>
        <v/>
      </c>
      <c r="K25" s="141" t="str">
        <f t="shared" si="6"/>
        <v/>
      </c>
      <c r="L25" s="141" t="str">
        <f t="shared" si="6"/>
        <v/>
      </c>
      <c r="M25" s="141" t="str">
        <f t="shared" si="6"/>
        <v/>
      </c>
      <c r="N25" s="141" t="str">
        <f t="shared" si="6"/>
        <v/>
      </c>
      <c r="O25" s="141" t="str">
        <f t="shared" si="6"/>
        <v/>
      </c>
      <c r="P25" s="141" t="str">
        <f t="shared" si="6"/>
        <v/>
      </c>
      <c r="Q25" s="141" t="str">
        <f t="shared" si="6"/>
        <v/>
      </c>
      <c r="R25" s="141" t="str">
        <f t="shared" si="6"/>
        <v/>
      </c>
      <c r="S25" s="141" t="str">
        <f t="shared" si="6"/>
        <v/>
      </c>
      <c r="T25" s="141" t="str">
        <f t="shared" si="6"/>
        <v/>
      </c>
      <c r="U25" s="141" t="str">
        <f t="shared" si="6"/>
        <v/>
      </c>
      <c r="V25" s="141" t="str">
        <f t="shared" si="6"/>
        <v/>
      </c>
      <c r="W25" s="141" t="str">
        <f t="shared" si="6"/>
        <v/>
      </c>
      <c r="X25" s="141" t="str">
        <f t="shared" si="6"/>
        <v/>
      </c>
      <c r="Y25" s="141" t="str">
        <f t="shared" si="6"/>
        <v>n/a</v>
      </c>
      <c r="Z25" s="141" t="str">
        <f t="shared" si="6"/>
        <v>n/a</v>
      </c>
      <c r="AA25" s="141" t="str">
        <f t="shared" si="6"/>
        <v>n/a</v>
      </c>
      <c r="AB25" s="141" t="str">
        <f t="shared" si="6"/>
        <v>n/a</v>
      </c>
      <c r="AC25" s="141" t="str">
        <f t="shared" si="6"/>
        <v>n/a</v>
      </c>
      <c r="AD25" s="141" t="str">
        <f t="shared" si="6"/>
        <v>n/a</v>
      </c>
      <c r="AE25" s="141" t="str">
        <f t="shared" si="6"/>
        <v>n/a</v>
      </c>
      <c r="AF25" s="141" t="str">
        <f t="shared" si="6"/>
        <v>n/a</v>
      </c>
      <c r="AG25" s="141" t="str">
        <f t="shared" si="6"/>
        <v>n/a</v>
      </c>
      <c r="AH25" s="141" t="str">
        <f t="shared" si="6"/>
        <v>n/a</v>
      </c>
      <c r="AI25" s="141" t="str">
        <f t="shared" si="6"/>
        <v>n/a</v>
      </c>
      <c r="AJ25" s="141" t="str">
        <f t="shared" si="6"/>
        <v>n/a</v>
      </c>
      <c r="AK25" s="141" t="str">
        <f t="shared" si="6"/>
        <v>n/a</v>
      </c>
      <c r="AL25" s="141" t="str">
        <f t="shared" si="6"/>
        <v>n/a</v>
      </c>
      <c r="AM25" s="141" t="str">
        <f t="shared" si="6"/>
        <v>n/a</v>
      </c>
      <c r="AN25" s="141" t="str">
        <f t="shared" si="6"/>
        <v>n/a</v>
      </c>
      <c r="AO25" s="141" t="str">
        <f t="shared" si="6"/>
        <v>n/a</v>
      </c>
      <c r="AP25" s="141" t="str">
        <f t="shared" si="6"/>
        <v>n/a</v>
      </c>
      <c r="AQ25" s="141" t="str">
        <f t="shared" si="6"/>
        <v>n/a</v>
      </c>
      <c r="AR25" s="141" t="str">
        <f t="shared" si="6"/>
        <v>n/a</v>
      </c>
      <c r="AS25" s="141" t="str">
        <f t="shared" si="6"/>
        <v>n/a</v>
      </c>
      <c r="AT25" s="141" t="str">
        <f t="shared" si="6"/>
        <v>n/a</v>
      </c>
      <c r="AU25" s="141" t="str">
        <f t="shared" si="6"/>
        <v>n/a</v>
      </c>
      <c r="AV25" s="141" t="str">
        <f t="shared" si="6"/>
        <v>n/a</v>
      </c>
      <c r="AW25" s="141" t="str">
        <f t="shared" si="6"/>
        <v>n/a</v>
      </c>
      <c r="AX25" s="141" t="str">
        <f t="shared" si="6"/>
        <v>n/a</v>
      </c>
      <c r="AY25" s="141" t="str">
        <f t="shared" si="6"/>
        <v>n/a</v>
      </c>
      <c r="AZ25" s="141" t="str">
        <f t="shared" si="6"/>
        <v>n/a</v>
      </c>
      <c r="BA25" s="141" t="str">
        <f t="shared" si="6"/>
        <v>n/a</v>
      </c>
      <c r="BB25" s="141" t="str">
        <f t="shared" si="6"/>
        <v>n/a</v>
      </c>
      <c r="BC25" s="141" t="str">
        <f t="shared" si="6"/>
        <v>n/a</v>
      </c>
      <c r="BD25" s="141" t="str">
        <f t="shared" si="3"/>
        <v>n/a</v>
      </c>
      <c r="BE25" s="141" t="str">
        <f t="shared" si="3"/>
        <v>n/a</v>
      </c>
      <c r="BF25" s="141" t="str">
        <f t="shared" si="3"/>
        <v>n/a</v>
      </c>
      <c r="BG25" s="141" t="str">
        <f t="shared" si="1"/>
        <v>n/a</v>
      </c>
      <c r="BH25" s="141" t="str">
        <f t="shared" si="1"/>
        <v>n/a</v>
      </c>
      <c r="BI25" s="141" t="str">
        <f t="shared" si="1"/>
        <v>n/a</v>
      </c>
      <c r="BJ25" s="141" t="str">
        <f t="shared" si="1"/>
        <v>n/a</v>
      </c>
      <c r="BK25" s="141" t="str">
        <f t="shared" si="1"/>
        <v>n/a</v>
      </c>
      <c r="BL25" s="141" t="str">
        <f t="shared" si="1"/>
        <v>n/a</v>
      </c>
    </row>
    <row r="26" spans="1:72" s="135" customFormat="1" hidden="1" x14ac:dyDescent="0.55000000000000004">
      <c r="A26" s="646"/>
      <c r="B26" s="142" t="s">
        <v>487</v>
      </c>
      <c r="C26" s="142"/>
      <c r="D26" s="142"/>
      <c r="E26" s="142"/>
      <c r="F26" s="144" t="s">
        <v>467</v>
      </c>
      <c r="G26" s="144" t="s">
        <v>467</v>
      </c>
      <c r="H26" s="144" t="s">
        <v>467</v>
      </c>
      <c r="I26" s="144" t="s">
        <v>467</v>
      </c>
      <c r="J26" s="144" t="s">
        <v>467</v>
      </c>
      <c r="K26" s="144" t="s">
        <v>467</v>
      </c>
      <c r="L26" s="144" t="s">
        <v>467</v>
      </c>
      <c r="M26" s="144" t="s">
        <v>467</v>
      </c>
      <c r="N26" s="144" t="s">
        <v>467</v>
      </c>
      <c r="O26" s="144" t="s">
        <v>467</v>
      </c>
      <c r="P26" s="144" t="s">
        <v>467</v>
      </c>
      <c r="Q26" s="144" t="s">
        <v>467</v>
      </c>
      <c r="R26" s="144" t="s">
        <v>467</v>
      </c>
      <c r="S26" s="144" t="s">
        <v>467</v>
      </c>
      <c r="T26" s="144" t="s">
        <v>467</v>
      </c>
      <c r="U26" s="144" t="s">
        <v>467</v>
      </c>
      <c r="V26" s="144" t="s">
        <v>467</v>
      </c>
      <c r="W26" s="144" t="s">
        <v>467</v>
      </c>
      <c r="X26" s="144" t="s">
        <v>467</v>
      </c>
      <c r="Y26" s="144" t="s">
        <v>467</v>
      </c>
      <c r="Z26" s="144" t="s">
        <v>467</v>
      </c>
      <c r="AA26" s="144" t="s">
        <v>467</v>
      </c>
      <c r="AB26" s="144" t="s">
        <v>467</v>
      </c>
      <c r="AC26" s="144" t="s">
        <v>467</v>
      </c>
      <c r="AD26" s="144" t="s">
        <v>467</v>
      </c>
      <c r="AE26" s="144" t="s">
        <v>467</v>
      </c>
      <c r="AF26" s="144" t="s">
        <v>467</v>
      </c>
      <c r="AG26" s="144" t="s">
        <v>467</v>
      </c>
      <c r="AH26" s="144" t="s">
        <v>467</v>
      </c>
      <c r="AI26" s="144" t="s">
        <v>467</v>
      </c>
      <c r="AJ26" s="144" t="s">
        <v>467</v>
      </c>
      <c r="AK26" s="144" t="s">
        <v>467</v>
      </c>
      <c r="AL26" s="144" t="s">
        <v>467</v>
      </c>
      <c r="AM26" s="144" t="s">
        <v>467</v>
      </c>
      <c r="AN26" s="144" t="s">
        <v>467</v>
      </c>
      <c r="AO26" s="144" t="s">
        <v>467</v>
      </c>
      <c r="AP26" s="144" t="s">
        <v>467</v>
      </c>
      <c r="AQ26" s="144" t="s">
        <v>467</v>
      </c>
      <c r="AR26" s="144" t="s">
        <v>467</v>
      </c>
      <c r="AS26" s="144" t="s">
        <v>467</v>
      </c>
      <c r="AT26" s="144" t="s">
        <v>467</v>
      </c>
      <c r="AU26" s="144" t="s">
        <v>467</v>
      </c>
      <c r="AV26" s="144" t="s">
        <v>467</v>
      </c>
      <c r="AW26" s="144" t="s">
        <v>467</v>
      </c>
      <c r="AX26" s="144" t="s">
        <v>467</v>
      </c>
      <c r="AY26" s="144" t="s">
        <v>467</v>
      </c>
      <c r="AZ26" s="144" t="s">
        <v>467</v>
      </c>
      <c r="BA26" s="144" t="s">
        <v>467</v>
      </c>
      <c r="BB26" s="144" t="s">
        <v>467</v>
      </c>
      <c r="BC26" s="144" t="s">
        <v>467</v>
      </c>
      <c r="BD26" s="144" t="s">
        <v>467</v>
      </c>
      <c r="BE26" s="144" t="s">
        <v>467</v>
      </c>
      <c r="BF26" s="144" t="s">
        <v>467</v>
      </c>
      <c r="BG26" s="144" t="s">
        <v>467</v>
      </c>
      <c r="BH26" s="144" t="s">
        <v>467</v>
      </c>
      <c r="BI26" s="144" t="s">
        <v>467</v>
      </c>
      <c r="BJ26" s="144" t="s">
        <v>467</v>
      </c>
      <c r="BK26" s="144" t="s">
        <v>467</v>
      </c>
      <c r="BL26" s="144" t="s">
        <v>467</v>
      </c>
    </row>
    <row r="28" spans="1:72" x14ac:dyDescent="0.55000000000000004">
      <c r="A28" s="638" t="s">
        <v>488</v>
      </c>
      <c r="B28" s="332" t="s">
        <v>489</v>
      </c>
      <c r="C28" s="333"/>
      <c r="D28" s="333"/>
      <c r="E28" s="333"/>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7"/>
      <c r="BL28" s="317"/>
      <c r="BM28" s="331"/>
      <c r="BN28" s="331"/>
      <c r="BO28" s="331"/>
      <c r="BP28" s="331"/>
      <c r="BQ28" s="331"/>
      <c r="BR28" s="331"/>
      <c r="BS28" s="331"/>
      <c r="BT28" s="331"/>
    </row>
    <row r="29" spans="1:72" x14ac:dyDescent="0.55000000000000004">
      <c r="A29" s="639"/>
      <c r="B29" t="s">
        <v>466</v>
      </c>
      <c r="F29" s="1">
        <f>IF(F6="","",'Cost and Benefit Parameters'!$J$24)</f>
        <v>199.81500000000003</v>
      </c>
      <c r="G29" s="1">
        <f>IF(G6="","",'Cost and Benefit Parameters'!$J$24)</f>
        <v>199.81500000000003</v>
      </c>
      <c r="H29" s="1">
        <f>IF(H6="","",'Cost and Benefit Parameters'!$J$24)</f>
        <v>199.81500000000003</v>
      </c>
      <c r="I29" s="1">
        <f>IF(I6="","",'Cost and Benefit Parameters'!$J$24)</f>
        <v>199.81500000000003</v>
      </c>
      <c r="J29" s="1">
        <f>IF(J6="","",'Cost and Benefit Parameters'!$J$24)</f>
        <v>199.81500000000003</v>
      </c>
      <c r="K29" s="1">
        <f>IF(K6="","",'Cost and Benefit Parameters'!$J$24)</f>
        <v>199.81500000000003</v>
      </c>
      <c r="L29" s="1">
        <f>IF(L6="","",'Cost and Benefit Parameters'!$J$24)</f>
        <v>199.81500000000003</v>
      </c>
      <c r="M29" s="1">
        <f>IF(M6="","",'Cost and Benefit Parameters'!$J$24)</f>
        <v>199.81500000000003</v>
      </c>
      <c r="N29" s="1">
        <f>IF(N6="","",'Cost and Benefit Parameters'!$J$24)</f>
        <v>199.81500000000003</v>
      </c>
      <c r="O29" s="1">
        <f>IF(O6="","",'Cost and Benefit Parameters'!$J$24)</f>
        <v>199.81500000000003</v>
      </c>
      <c r="P29" s="1">
        <f>IF(P6="","",'Cost and Benefit Parameters'!$J$24)</f>
        <v>199.81500000000003</v>
      </c>
      <c r="Q29" s="1">
        <f>IF(Q6="","",'Cost and Benefit Parameters'!$J$24)</f>
        <v>199.81500000000003</v>
      </c>
      <c r="R29" s="1">
        <f>IF(R6="","",'Cost and Benefit Parameters'!$J$24)</f>
        <v>199.81500000000003</v>
      </c>
      <c r="S29" s="1">
        <f>IF(S6="","",'Cost and Benefit Parameters'!$J$24)</f>
        <v>199.81500000000003</v>
      </c>
      <c r="T29" s="1">
        <f>IF(T6="","",'Cost and Benefit Parameters'!$J$24)</f>
        <v>199.81500000000003</v>
      </c>
      <c r="U29" s="1">
        <f>IF(U6="","",'Cost and Benefit Parameters'!$J$24)</f>
        <v>199.81500000000003</v>
      </c>
      <c r="V29" s="1">
        <f>IF(V6="","",'Cost and Benefit Parameters'!$J$24)</f>
        <v>199.81500000000003</v>
      </c>
      <c r="W29" s="1">
        <f>IF(W6="","",'Cost and Benefit Parameters'!$J$24)</f>
        <v>199.81500000000003</v>
      </c>
      <c r="X29" s="1">
        <f>IF(X6="","",'Cost and Benefit Parameters'!$J$24)</f>
        <v>199.81500000000003</v>
      </c>
      <c r="Y29" s="1">
        <f>IF(Y6="","",'Cost and Benefit Parameters'!$J$24)</f>
        <v>199.81500000000003</v>
      </c>
      <c r="Z29" s="1">
        <f>IF(Z6="","",'Cost and Benefit Parameters'!$J$24)</f>
        <v>199.81500000000003</v>
      </c>
      <c r="AA29" s="1">
        <f>IF(AA6="","",'Cost and Benefit Parameters'!$J$24)</f>
        <v>199.81500000000003</v>
      </c>
      <c r="AB29" s="1">
        <f>IF(AB6="","",'Cost and Benefit Parameters'!$J$24)</f>
        <v>199.81500000000003</v>
      </c>
      <c r="AC29" s="1">
        <f>IF(AC6="","",'Cost and Benefit Parameters'!$J$24)</f>
        <v>199.81500000000003</v>
      </c>
      <c r="AD29" s="1">
        <f>IF(AD6="","",'Cost and Benefit Parameters'!$J$24)</f>
        <v>199.81500000000003</v>
      </c>
      <c r="AE29" s="1">
        <f>IF(AE6="","",'Cost and Benefit Parameters'!$J$24)</f>
        <v>199.81500000000003</v>
      </c>
      <c r="AF29" s="1">
        <f>IF(AF6="","",'Cost and Benefit Parameters'!$J$24)</f>
        <v>199.81500000000003</v>
      </c>
      <c r="AG29" s="1">
        <f>IF(AG6="","",'Cost and Benefit Parameters'!$J$24)</f>
        <v>199.81500000000003</v>
      </c>
      <c r="AH29" s="1">
        <f>IF(AH6="","",'Cost and Benefit Parameters'!$J$24)</f>
        <v>199.81500000000003</v>
      </c>
      <c r="AI29" s="1">
        <f>IF(AI6="","",'Cost and Benefit Parameters'!$J$24)</f>
        <v>199.81500000000003</v>
      </c>
      <c r="AJ29" s="1">
        <f>IF(AJ6="","",'Cost and Benefit Parameters'!$J$24)</f>
        <v>199.81500000000003</v>
      </c>
      <c r="AK29" s="1">
        <f>IF(AK6="","",'Cost and Benefit Parameters'!$J$24)</f>
        <v>199.81500000000003</v>
      </c>
      <c r="AL29" s="1">
        <f>IF(AL6="","",'Cost and Benefit Parameters'!$J$24)</f>
        <v>199.81500000000003</v>
      </c>
      <c r="AM29" s="1">
        <f>IF(AM6="","",'Cost and Benefit Parameters'!$J$24)</f>
        <v>199.81500000000003</v>
      </c>
      <c r="AN29" s="1">
        <f>IF(AN6="","",'Cost and Benefit Parameters'!$J$24)</f>
        <v>199.81500000000003</v>
      </c>
      <c r="AO29" s="1">
        <f>IF(AO6="","",'Cost and Benefit Parameters'!$J$24)</f>
        <v>199.81500000000003</v>
      </c>
      <c r="AP29" s="1">
        <f>IF(AP6="","",'Cost and Benefit Parameters'!$J$24)</f>
        <v>199.81500000000003</v>
      </c>
      <c r="AQ29" s="1">
        <f>IF(AQ6="","",'Cost and Benefit Parameters'!$J$24)</f>
        <v>199.81500000000003</v>
      </c>
      <c r="AR29" s="1">
        <f>IF(AR6="","",'Cost and Benefit Parameters'!$J$24)</f>
        <v>199.81500000000003</v>
      </c>
      <c r="AS29" s="1">
        <f>IF(AS6="","",'Cost and Benefit Parameters'!$J$24)</f>
        <v>199.81500000000003</v>
      </c>
      <c r="AT29" s="1" t="str">
        <f>IF(AT6="","",'Cost and Benefit Parameters'!$J$24)</f>
        <v/>
      </c>
      <c r="AU29" s="1" t="str">
        <f>IF(AU6="","",'Cost and Benefit Parameters'!$J$24)</f>
        <v/>
      </c>
      <c r="AV29" s="1" t="str">
        <f>IF(AV6="","",'Cost and Benefit Parameters'!$J$24)</f>
        <v/>
      </c>
      <c r="AW29" s="1" t="str">
        <f>IF(AW6="","",'Cost and Benefit Parameters'!$J$24)</f>
        <v/>
      </c>
      <c r="AX29" s="1" t="str">
        <f>IF(AX6="","",'Cost and Benefit Parameters'!$J$24)</f>
        <v/>
      </c>
      <c r="AY29" s="1" t="str">
        <f>IF(AY6="","",'Cost and Benefit Parameters'!$J$24)</f>
        <v/>
      </c>
      <c r="AZ29" s="1" t="str">
        <f>IF(AZ6="","",'Cost and Benefit Parameters'!$J$24)</f>
        <v/>
      </c>
      <c r="BA29" s="1" t="str">
        <f>IF(BA6="","",'Cost and Benefit Parameters'!$J$24)</f>
        <v/>
      </c>
      <c r="BB29" s="1" t="str">
        <f>IF(BB6="","",'Cost and Benefit Parameters'!$J$24)</f>
        <v/>
      </c>
      <c r="BC29" s="1" t="str">
        <f>IF(BC6="","",'Cost and Benefit Parameters'!$J$24)</f>
        <v/>
      </c>
      <c r="BD29" s="1" t="str">
        <f>IF(BD6="","",'Cost and Benefit Parameters'!$J$24)</f>
        <v/>
      </c>
      <c r="BE29" s="1" t="str">
        <f>IF(BE6="","",'Cost and Benefit Parameters'!$J$24)</f>
        <v/>
      </c>
      <c r="BF29" s="1" t="str">
        <f>IF(BF6="","",'Cost and Benefit Parameters'!$J$24)</f>
        <v/>
      </c>
      <c r="BG29" s="1" t="str">
        <f>IF(BG6="","",'Cost and Benefit Parameters'!$J$24)</f>
        <v/>
      </c>
      <c r="BH29" s="1" t="str">
        <f>IF(BH6="","",'Cost and Benefit Parameters'!$J$24)</f>
        <v/>
      </c>
      <c r="BI29" s="1" t="str">
        <f>IF(BI6="","",'Cost and Benefit Parameters'!$J$24)</f>
        <v/>
      </c>
      <c r="BJ29" s="1" t="str">
        <f>IF(BJ6="","",'Cost and Benefit Parameters'!$J$24)</f>
        <v/>
      </c>
      <c r="BK29" s="1" t="str">
        <f>IF(BK6="","",'Cost and Benefit Parameters'!$J$24)</f>
        <v/>
      </c>
      <c r="BL29" s="1" t="str">
        <f>IF(BL6="","",'Cost and Benefit Parameters'!$J$24)</f>
        <v/>
      </c>
    </row>
    <row r="30" spans="1:72" x14ac:dyDescent="0.55000000000000004">
      <c r="A30" s="639"/>
      <c r="B30" t="s">
        <v>468</v>
      </c>
      <c r="F30" s="1" t="str">
        <f>IF(F7="","",'Cost and Benefit Parameters'!$J$24)</f>
        <v/>
      </c>
      <c r="G30" s="1">
        <f>IF(G7="","",'Cost and Benefit Parameters'!$J$24)</f>
        <v>199.81500000000003</v>
      </c>
      <c r="H30" s="1">
        <f>IF(H7="","",'Cost and Benefit Parameters'!$J$24)</f>
        <v>199.81500000000003</v>
      </c>
      <c r="I30" s="1">
        <f>IF(I7="","",'Cost and Benefit Parameters'!$J$24)</f>
        <v>199.81500000000003</v>
      </c>
      <c r="J30" s="1">
        <f>IF(J7="","",'Cost and Benefit Parameters'!$J$24)</f>
        <v>199.81500000000003</v>
      </c>
      <c r="K30" s="1">
        <f>IF(K7="","",'Cost and Benefit Parameters'!$J$24)</f>
        <v>199.81500000000003</v>
      </c>
      <c r="L30" s="1">
        <f>IF(L7="","",'Cost and Benefit Parameters'!$J$24)</f>
        <v>199.81500000000003</v>
      </c>
      <c r="M30" s="1">
        <f>IF(M7="","",'Cost and Benefit Parameters'!$J$24)</f>
        <v>199.81500000000003</v>
      </c>
      <c r="N30" s="1">
        <f>IF(N7="","",'Cost and Benefit Parameters'!$J$24)</f>
        <v>199.81500000000003</v>
      </c>
      <c r="O30" s="1">
        <f>IF(O7="","",'Cost and Benefit Parameters'!$J$24)</f>
        <v>199.81500000000003</v>
      </c>
      <c r="P30" s="1">
        <f>IF(P7="","",'Cost and Benefit Parameters'!$J$24)</f>
        <v>199.81500000000003</v>
      </c>
      <c r="Q30" s="1">
        <f>IF(Q7="","",'Cost and Benefit Parameters'!$J$24)</f>
        <v>199.81500000000003</v>
      </c>
      <c r="R30" s="1">
        <f>IF(R7="","",'Cost and Benefit Parameters'!$J$24)</f>
        <v>199.81500000000003</v>
      </c>
      <c r="S30" s="1">
        <f>IF(S7="","",'Cost and Benefit Parameters'!$J$24)</f>
        <v>199.81500000000003</v>
      </c>
      <c r="T30" s="1">
        <f>IF(T7="","",'Cost and Benefit Parameters'!$J$24)</f>
        <v>199.81500000000003</v>
      </c>
      <c r="U30" s="1">
        <f>IF(U7="","",'Cost and Benefit Parameters'!$J$24)</f>
        <v>199.81500000000003</v>
      </c>
      <c r="V30" s="1">
        <f>IF(V7="","",'Cost and Benefit Parameters'!$J$24)</f>
        <v>199.81500000000003</v>
      </c>
      <c r="W30" s="1">
        <f>IF(W7="","",'Cost and Benefit Parameters'!$J$24)</f>
        <v>199.81500000000003</v>
      </c>
      <c r="X30" s="1">
        <f>IF(X7="","",'Cost and Benefit Parameters'!$J$24)</f>
        <v>199.81500000000003</v>
      </c>
      <c r="Y30" s="1">
        <f>IF(Y7="","",'Cost and Benefit Parameters'!$J$24)</f>
        <v>199.81500000000003</v>
      </c>
      <c r="Z30" s="1">
        <f>IF(Z7="","",'Cost and Benefit Parameters'!$J$24)</f>
        <v>199.81500000000003</v>
      </c>
      <c r="AA30" s="1">
        <f>IF(AA7="","",'Cost and Benefit Parameters'!$J$24)</f>
        <v>199.81500000000003</v>
      </c>
      <c r="AB30" s="1">
        <f>IF(AB7="","",'Cost and Benefit Parameters'!$J$24)</f>
        <v>199.81500000000003</v>
      </c>
      <c r="AC30" s="1">
        <f>IF(AC7="","",'Cost and Benefit Parameters'!$J$24)</f>
        <v>199.81500000000003</v>
      </c>
      <c r="AD30" s="1">
        <f>IF(AD7="","",'Cost and Benefit Parameters'!$J$24)</f>
        <v>199.81500000000003</v>
      </c>
      <c r="AE30" s="1">
        <f>IF(AE7="","",'Cost and Benefit Parameters'!$J$24)</f>
        <v>199.81500000000003</v>
      </c>
      <c r="AF30" s="1">
        <f>IF(AF7="","",'Cost and Benefit Parameters'!$J$24)</f>
        <v>199.81500000000003</v>
      </c>
      <c r="AG30" s="1">
        <f>IF(AG7="","",'Cost and Benefit Parameters'!$J$24)</f>
        <v>199.81500000000003</v>
      </c>
      <c r="AH30" s="1">
        <f>IF(AH7="","",'Cost and Benefit Parameters'!$J$24)</f>
        <v>199.81500000000003</v>
      </c>
      <c r="AI30" s="1">
        <f>IF(AI7="","",'Cost and Benefit Parameters'!$J$24)</f>
        <v>199.81500000000003</v>
      </c>
      <c r="AJ30" s="1">
        <f>IF(AJ7="","",'Cost and Benefit Parameters'!$J$24)</f>
        <v>199.81500000000003</v>
      </c>
      <c r="AK30" s="1">
        <f>IF(AK7="","",'Cost and Benefit Parameters'!$J$24)</f>
        <v>199.81500000000003</v>
      </c>
      <c r="AL30" s="1">
        <f>IF(AL7="","",'Cost and Benefit Parameters'!$J$24)</f>
        <v>199.81500000000003</v>
      </c>
      <c r="AM30" s="1">
        <f>IF(AM7="","",'Cost and Benefit Parameters'!$J$24)</f>
        <v>199.81500000000003</v>
      </c>
      <c r="AN30" s="1">
        <f>IF(AN7="","",'Cost and Benefit Parameters'!$J$24)</f>
        <v>199.81500000000003</v>
      </c>
      <c r="AO30" s="1">
        <f>IF(AO7="","",'Cost and Benefit Parameters'!$J$24)</f>
        <v>199.81500000000003</v>
      </c>
      <c r="AP30" s="1">
        <f>IF(AP7="","",'Cost and Benefit Parameters'!$J$24)</f>
        <v>199.81500000000003</v>
      </c>
      <c r="AQ30" s="1">
        <f>IF(AQ7="","",'Cost and Benefit Parameters'!$J$24)</f>
        <v>199.81500000000003</v>
      </c>
      <c r="AR30" s="1">
        <f>IF(AR7="","",'Cost and Benefit Parameters'!$J$24)</f>
        <v>199.81500000000003</v>
      </c>
      <c r="AS30" s="1">
        <f>IF(AS7="","",'Cost and Benefit Parameters'!$J$24)</f>
        <v>199.81500000000003</v>
      </c>
      <c r="AT30" s="1">
        <f>IF(AT7="","",'Cost and Benefit Parameters'!$J$24)</f>
        <v>199.81500000000003</v>
      </c>
      <c r="AU30" s="1" t="str">
        <f>IF(AU7="","",'Cost and Benefit Parameters'!$J$24)</f>
        <v/>
      </c>
      <c r="AV30" s="1" t="str">
        <f>IF(AV7="","",'Cost and Benefit Parameters'!$J$24)</f>
        <v/>
      </c>
      <c r="AW30" s="1" t="str">
        <f>IF(AW7="","",'Cost and Benefit Parameters'!$J$24)</f>
        <v/>
      </c>
      <c r="AX30" s="1" t="str">
        <f>IF(AX7="","",'Cost and Benefit Parameters'!$J$24)</f>
        <v/>
      </c>
      <c r="AY30" s="1" t="str">
        <f>IF(AY7="","",'Cost and Benefit Parameters'!$J$24)</f>
        <v/>
      </c>
      <c r="AZ30" s="1" t="str">
        <f>IF(AZ7="","",'Cost and Benefit Parameters'!$J$24)</f>
        <v/>
      </c>
      <c r="BA30" s="1" t="str">
        <f>IF(BA7="","",'Cost and Benefit Parameters'!$J$24)</f>
        <v/>
      </c>
      <c r="BB30" s="1" t="str">
        <f>IF(BB7="","",'Cost and Benefit Parameters'!$J$24)</f>
        <v/>
      </c>
      <c r="BC30" s="1" t="str">
        <f>IF(BC7="","",'Cost and Benefit Parameters'!$J$24)</f>
        <v/>
      </c>
      <c r="BD30" s="1" t="str">
        <f>IF(BD7="","",'Cost and Benefit Parameters'!$J$24)</f>
        <v/>
      </c>
      <c r="BE30" s="1" t="str">
        <f>IF(BE7="","",'Cost and Benefit Parameters'!$J$24)</f>
        <v/>
      </c>
      <c r="BF30" s="1" t="str">
        <f>IF(BF7="","",'Cost and Benefit Parameters'!$J$24)</f>
        <v/>
      </c>
      <c r="BG30" s="1" t="str">
        <f>IF(BG7="","",'Cost and Benefit Parameters'!$J$24)</f>
        <v/>
      </c>
      <c r="BH30" s="1" t="str">
        <f>IF(BH7="","",'Cost and Benefit Parameters'!$J$24)</f>
        <v/>
      </c>
      <c r="BI30" s="1" t="str">
        <f>IF(BI7="","",'Cost and Benefit Parameters'!$J$24)</f>
        <v/>
      </c>
      <c r="BJ30" s="1" t="str">
        <f>IF(BJ7="","",'Cost and Benefit Parameters'!$J$24)</f>
        <v/>
      </c>
      <c r="BK30" s="1" t="str">
        <f>IF(BK7="","",'Cost and Benefit Parameters'!$J$24)</f>
        <v/>
      </c>
      <c r="BL30" s="1" t="str">
        <f>IF(BL7="","",'Cost and Benefit Parameters'!$J$24)</f>
        <v/>
      </c>
    </row>
    <row r="31" spans="1:72" x14ac:dyDescent="0.55000000000000004">
      <c r="A31" s="639"/>
      <c r="B31" t="s">
        <v>469</v>
      </c>
      <c r="F31" s="1" t="str">
        <f>IF(F8="","",'Cost and Benefit Parameters'!$J$24)</f>
        <v/>
      </c>
      <c r="G31" s="1" t="str">
        <f>IF(G8="","",'Cost and Benefit Parameters'!$J$24)</f>
        <v/>
      </c>
      <c r="H31" s="1">
        <f>IF(H8="","",'Cost and Benefit Parameters'!$J$24)</f>
        <v>199.81500000000003</v>
      </c>
      <c r="I31" s="1">
        <f>IF(I8="","",'Cost and Benefit Parameters'!$J$24)</f>
        <v>199.81500000000003</v>
      </c>
      <c r="J31" s="1">
        <f>IF(J8="","",'Cost and Benefit Parameters'!$J$24)</f>
        <v>199.81500000000003</v>
      </c>
      <c r="K31" s="1">
        <f>IF(K8="","",'Cost and Benefit Parameters'!$J$24)</f>
        <v>199.81500000000003</v>
      </c>
      <c r="L31" s="1">
        <f>IF(L8="","",'Cost and Benefit Parameters'!$J$24)</f>
        <v>199.81500000000003</v>
      </c>
      <c r="M31" s="1">
        <f>IF(M8="","",'Cost and Benefit Parameters'!$J$24)</f>
        <v>199.81500000000003</v>
      </c>
      <c r="N31" s="1">
        <f>IF(N8="","",'Cost and Benefit Parameters'!$J$24)</f>
        <v>199.81500000000003</v>
      </c>
      <c r="O31" s="1">
        <f>IF(O8="","",'Cost and Benefit Parameters'!$J$24)</f>
        <v>199.81500000000003</v>
      </c>
      <c r="P31" s="1">
        <f>IF(P8="","",'Cost and Benefit Parameters'!$J$24)</f>
        <v>199.81500000000003</v>
      </c>
      <c r="Q31" s="1">
        <f>IF(Q8="","",'Cost and Benefit Parameters'!$J$24)</f>
        <v>199.81500000000003</v>
      </c>
      <c r="R31" s="1">
        <f>IF(R8="","",'Cost and Benefit Parameters'!$J$24)</f>
        <v>199.81500000000003</v>
      </c>
      <c r="S31" s="1">
        <f>IF(S8="","",'Cost and Benefit Parameters'!$J$24)</f>
        <v>199.81500000000003</v>
      </c>
      <c r="T31" s="1">
        <f>IF(T8="","",'Cost and Benefit Parameters'!$J$24)</f>
        <v>199.81500000000003</v>
      </c>
      <c r="U31" s="1">
        <f>IF(U8="","",'Cost and Benefit Parameters'!$J$24)</f>
        <v>199.81500000000003</v>
      </c>
      <c r="V31" s="1">
        <f>IF(V8="","",'Cost and Benefit Parameters'!$J$24)</f>
        <v>199.81500000000003</v>
      </c>
      <c r="W31" s="1">
        <f>IF(W8="","",'Cost and Benefit Parameters'!$J$24)</f>
        <v>199.81500000000003</v>
      </c>
      <c r="X31" s="1">
        <f>IF(X8="","",'Cost and Benefit Parameters'!$J$24)</f>
        <v>199.81500000000003</v>
      </c>
      <c r="Y31" s="1">
        <f>IF(Y8="","",'Cost and Benefit Parameters'!$J$24)</f>
        <v>199.81500000000003</v>
      </c>
      <c r="Z31" s="1">
        <f>IF(Z8="","",'Cost and Benefit Parameters'!$J$24)</f>
        <v>199.81500000000003</v>
      </c>
      <c r="AA31" s="1">
        <f>IF(AA8="","",'Cost and Benefit Parameters'!$J$24)</f>
        <v>199.81500000000003</v>
      </c>
      <c r="AB31" s="1">
        <f>IF(AB8="","",'Cost and Benefit Parameters'!$J$24)</f>
        <v>199.81500000000003</v>
      </c>
      <c r="AC31" s="1">
        <f>IF(AC8="","",'Cost and Benefit Parameters'!$J$24)</f>
        <v>199.81500000000003</v>
      </c>
      <c r="AD31" s="1">
        <f>IF(AD8="","",'Cost and Benefit Parameters'!$J$24)</f>
        <v>199.81500000000003</v>
      </c>
      <c r="AE31" s="1">
        <f>IF(AE8="","",'Cost and Benefit Parameters'!$J$24)</f>
        <v>199.81500000000003</v>
      </c>
      <c r="AF31" s="1">
        <f>IF(AF8="","",'Cost and Benefit Parameters'!$J$24)</f>
        <v>199.81500000000003</v>
      </c>
      <c r="AG31" s="1">
        <f>IF(AG8="","",'Cost and Benefit Parameters'!$J$24)</f>
        <v>199.81500000000003</v>
      </c>
      <c r="AH31" s="1">
        <f>IF(AH8="","",'Cost and Benefit Parameters'!$J$24)</f>
        <v>199.81500000000003</v>
      </c>
      <c r="AI31" s="1">
        <f>IF(AI8="","",'Cost and Benefit Parameters'!$J$24)</f>
        <v>199.81500000000003</v>
      </c>
      <c r="AJ31" s="1">
        <f>IF(AJ8="","",'Cost and Benefit Parameters'!$J$24)</f>
        <v>199.81500000000003</v>
      </c>
      <c r="AK31" s="1">
        <f>IF(AK8="","",'Cost and Benefit Parameters'!$J$24)</f>
        <v>199.81500000000003</v>
      </c>
      <c r="AL31" s="1">
        <f>IF(AL8="","",'Cost and Benefit Parameters'!$J$24)</f>
        <v>199.81500000000003</v>
      </c>
      <c r="AM31" s="1">
        <f>IF(AM8="","",'Cost and Benefit Parameters'!$J$24)</f>
        <v>199.81500000000003</v>
      </c>
      <c r="AN31" s="1">
        <f>IF(AN8="","",'Cost and Benefit Parameters'!$J$24)</f>
        <v>199.81500000000003</v>
      </c>
      <c r="AO31" s="1">
        <f>IF(AO8="","",'Cost and Benefit Parameters'!$J$24)</f>
        <v>199.81500000000003</v>
      </c>
      <c r="AP31" s="1">
        <f>IF(AP8="","",'Cost and Benefit Parameters'!$J$24)</f>
        <v>199.81500000000003</v>
      </c>
      <c r="AQ31" s="1">
        <f>IF(AQ8="","",'Cost and Benefit Parameters'!$J$24)</f>
        <v>199.81500000000003</v>
      </c>
      <c r="AR31" s="1">
        <f>IF(AR8="","",'Cost and Benefit Parameters'!$J$24)</f>
        <v>199.81500000000003</v>
      </c>
      <c r="AS31" s="1">
        <f>IF(AS8="","",'Cost and Benefit Parameters'!$J$24)</f>
        <v>199.81500000000003</v>
      </c>
      <c r="AT31" s="1">
        <f>IF(AT8="","",'Cost and Benefit Parameters'!$J$24)</f>
        <v>199.81500000000003</v>
      </c>
      <c r="AU31" s="1">
        <f>IF(AU8="","",'Cost and Benefit Parameters'!$J$24)</f>
        <v>199.81500000000003</v>
      </c>
      <c r="AV31" s="1" t="str">
        <f>IF(AV8="","",'Cost and Benefit Parameters'!$J$24)</f>
        <v/>
      </c>
      <c r="AW31" s="1" t="str">
        <f>IF(AW8="","",'Cost and Benefit Parameters'!$J$24)</f>
        <v/>
      </c>
      <c r="AX31" s="1" t="str">
        <f>IF(AX8="","",'Cost and Benefit Parameters'!$J$24)</f>
        <v/>
      </c>
      <c r="AY31" s="1" t="str">
        <f>IF(AY8="","",'Cost and Benefit Parameters'!$J$24)</f>
        <v/>
      </c>
      <c r="AZ31" s="1" t="str">
        <f>IF(AZ8="","",'Cost and Benefit Parameters'!$J$24)</f>
        <v/>
      </c>
      <c r="BA31" s="1" t="str">
        <f>IF(BA8="","",'Cost and Benefit Parameters'!$J$24)</f>
        <v/>
      </c>
      <c r="BB31" s="1" t="str">
        <f>IF(BB8="","",'Cost and Benefit Parameters'!$J$24)</f>
        <v/>
      </c>
      <c r="BC31" s="1" t="str">
        <f>IF(BC8="","",'Cost and Benefit Parameters'!$J$24)</f>
        <v/>
      </c>
      <c r="BD31" s="1" t="str">
        <f>IF(BD8="","",'Cost and Benefit Parameters'!$J$24)</f>
        <v/>
      </c>
      <c r="BE31" s="1" t="str">
        <f>IF(BE8="","",'Cost and Benefit Parameters'!$J$24)</f>
        <v/>
      </c>
      <c r="BF31" s="1" t="str">
        <f>IF(BF8="","",'Cost and Benefit Parameters'!$J$24)</f>
        <v/>
      </c>
      <c r="BG31" s="1" t="str">
        <f>IF(BG8="","",'Cost and Benefit Parameters'!$J$24)</f>
        <v/>
      </c>
      <c r="BH31" s="1" t="str">
        <f>IF(BH8="","",'Cost and Benefit Parameters'!$J$24)</f>
        <v/>
      </c>
      <c r="BI31" s="1" t="str">
        <f>IF(BI8="","",'Cost and Benefit Parameters'!$J$24)</f>
        <v/>
      </c>
      <c r="BJ31" s="1" t="str">
        <f>IF(BJ8="","",'Cost and Benefit Parameters'!$J$24)</f>
        <v/>
      </c>
      <c r="BK31" s="1" t="str">
        <f>IF(BK8="","",'Cost and Benefit Parameters'!$J$24)</f>
        <v/>
      </c>
      <c r="BL31" s="1" t="str">
        <f>IF(BL8="","",'Cost and Benefit Parameters'!$J$24)</f>
        <v/>
      </c>
    </row>
    <row r="32" spans="1:72" x14ac:dyDescent="0.55000000000000004">
      <c r="A32" s="639"/>
      <c r="B32" t="s">
        <v>470</v>
      </c>
      <c r="F32" s="1" t="str">
        <f>IF(F9="","",'Cost and Benefit Parameters'!$J$24)</f>
        <v/>
      </c>
      <c r="G32" s="1" t="str">
        <f>IF(G9="","",'Cost and Benefit Parameters'!$J$24)</f>
        <v/>
      </c>
      <c r="H32" s="1" t="str">
        <f>IF(H9="","",'Cost and Benefit Parameters'!$J$24)</f>
        <v/>
      </c>
      <c r="I32" s="1">
        <f>IF(I9="","",'Cost and Benefit Parameters'!$J$24)</f>
        <v>199.81500000000003</v>
      </c>
      <c r="J32" s="1">
        <f>IF(J9="","",'Cost and Benefit Parameters'!$J$24)</f>
        <v>199.81500000000003</v>
      </c>
      <c r="K32" s="1">
        <f>IF(K9="","",'Cost and Benefit Parameters'!$J$24)</f>
        <v>199.81500000000003</v>
      </c>
      <c r="L32" s="1">
        <f>IF(L9="","",'Cost and Benefit Parameters'!$J$24)</f>
        <v>199.81500000000003</v>
      </c>
      <c r="M32" s="1">
        <f>IF(M9="","",'Cost and Benefit Parameters'!$J$24)</f>
        <v>199.81500000000003</v>
      </c>
      <c r="N32" s="1">
        <f>IF(N9="","",'Cost and Benefit Parameters'!$J$24)</f>
        <v>199.81500000000003</v>
      </c>
      <c r="O32" s="1">
        <f>IF(O9="","",'Cost and Benefit Parameters'!$J$24)</f>
        <v>199.81500000000003</v>
      </c>
      <c r="P32" s="1">
        <f>IF(P9="","",'Cost and Benefit Parameters'!$J$24)</f>
        <v>199.81500000000003</v>
      </c>
      <c r="Q32" s="1">
        <f>IF(Q9="","",'Cost and Benefit Parameters'!$J$24)</f>
        <v>199.81500000000003</v>
      </c>
      <c r="R32" s="1">
        <f>IF(R9="","",'Cost and Benefit Parameters'!$J$24)</f>
        <v>199.81500000000003</v>
      </c>
      <c r="S32" s="1">
        <f>IF(S9="","",'Cost and Benefit Parameters'!$J$24)</f>
        <v>199.81500000000003</v>
      </c>
      <c r="T32" s="1">
        <f>IF(T9="","",'Cost and Benefit Parameters'!$J$24)</f>
        <v>199.81500000000003</v>
      </c>
      <c r="U32" s="1">
        <f>IF(U9="","",'Cost and Benefit Parameters'!$J$24)</f>
        <v>199.81500000000003</v>
      </c>
      <c r="V32" s="1">
        <f>IF(V9="","",'Cost and Benefit Parameters'!$J$24)</f>
        <v>199.81500000000003</v>
      </c>
      <c r="W32" s="1">
        <f>IF(W9="","",'Cost and Benefit Parameters'!$J$24)</f>
        <v>199.81500000000003</v>
      </c>
      <c r="X32" s="1">
        <f>IF(X9="","",'Cost and Benefit Parameters'!$J$24)</f>
        <v>199.81500000000003</v>
      </c>
      <c r="Y32" s="1">
        <f>IF(Y9="","",'Cost and Benefit Parameters'!$J$24)</f>
        <v>199.81500000000003</v>
      </c>
      <c r="Z32" s="1">
        <f>IF(Z9="","",'Cost and Benefit Parameters'!$J$24)</f>
        <v>199.81500000000003</v>
      </c>
      <c r="AA32" s="1">
        <f>IF(AA9="","",'Cost and Benefit Parameters'!$J$24)</f>
        <v>199.81500000000003</v>
      </c>
      <c r="AB32" s="1">
        <f>IF(AB9="","",'Cost and Benefit Parameters'!$J$24)</f>
        <v>199.81500000000003</v>
      </c>
      <c r="AC32" s="1">
        <f>IF(AC9="","",'Cost and Benefit Parameters'!$J$24)</f>
        <v>199.81500000000003</v>
      </c>
      <c r="AD32" s="1">
        <f>IF(AD9="","",'Cost and Benefit Parameters'!$J$24)</f>
        <v>199.81500000000003</v>
      </c>
      <c r="AE32" s="1">
        <f>IF(AE9="","",'Cost and Benefit Parameters'!$J$24)</f>
        <v>199.81500000000003</v>
      </c>
      <c r="AF32" s="1">
        <f>IF(AF9="","",'Cost and Benefit Parameters'!$J$24)</f>
        <v>199.81500000000003</v>
      </c>
      <c r="AG32" s="1">
        <f>IF(AG9="","",'Cost and Benefit Parameters'!$J$24)</f>
        <v>199.81500000000003</v>
      </c>
      <c r="AH32" s="1">
        <f>IF(AH9="","",'Cost and Benefit Parameters'!$J$24)</f>
        <v>199.81500000000003</v>
      </c>
      <c r="AI32" s="1">
        <f>IF(AI9="","",'Cost and Benefit Parameters'!$J$24)</f>
        <v>199.81500000000003</v>
      </c>
      <c r="AJ32" s="1">
        <f>IF(AJ9="","",'Cost and Benefit Parameters'!$J$24)</f>
        <v>199.81500000000003</v>
      </c>
      <c r="AK32" s="1">
        <f>IF(AK9="","",'Cost and Benefit Parameters'!$J$24)</f>
        <v>199.81500000000003</v>
      </c>
      <c r="AL32" s="1">
        <f>IF(AL9="","",'Cost and Benefit Parameters'!$J$24)</f>
        <v>199.81500000000003</v>
      </c>
      <c r="AM32" s="1">
        <f>IF(AM9="","",'Cost and Benefit Parameters'!$J$24)</f>
        <v>199.81500000000003</v>
      </c>
      <c r="AN32" s="1">
        <f>IF(AN9="","",'Cost and Benefit Parameters'!$J$24)</f>
        <v>199.81500000000003</v>
      </c>
      <c r="AO32" s="1">
        <f>IF(AO9="","",'Cost and Benefit Parameters'!$J$24)</f>
        <v>199.81500000000003</v>
      </c>
      <c r="AP32" s="1">
        <f>IF(AP9="","",'Cost and Benefit Parameters'!$J$24)</f>
        <v>199.81500000000003</v>
      </c>
      <c r="AQ32" s="1">
        <f>IF(AQ9="","",'Cost and Benefit Parameters'!$J$24)</f>
        <v>199.81500000000003</v>
      </c>
      <c r="AR32" s="1">
        <f>IF(AR9="","",'Cost and Benefit Parameters'!$J$24)</f>
        <v>199.81500000000003</v>
      </c>
      <c r="AS32" s="1">
        <f>IF(AS9="","",'Cost and Benefit Parameters'!$J$24)</f>
        <v>199.81500000000003</v>
      </c>
      <c r="AT32" s="1">
        <f>IF(AT9="","",'Cost and Benefit Parameters'!$J$24)</f>
        <v>199.81500000000003</v>
      </c>
      <c r="AU32" s="1">
        <f>IF(AU9="","",'Cost and Benefit Parameters'!$J$24)</f>
        <v>199.81500000000003</v>
      </c>
      <c r="AV32" s="1">
        <f>IF(AV9="","",'Cost and Benefit Parameters'!$J$24)</f>
        <v>199.81500000000003</v>
      </c>
      <c r="AW32" s="1" t="str">
        <f>IF(AW9="","",'Cost and Benefit Parameters'!$J$24)</f>
        <v/>
      </c>
      <c r="AX32" s="1" t="str">
        <f>IF(AX9="","",'Cost and Benefit Parameters'!$J$24)</f>
        <v/>
      </c>
      <c r="AY32" s="1" t="str">
        <f>IF(AY9="","",'Cost and Benefit Parameters'!$J$24)</f>
        <v/>
      </c>
      <c r="AZ32" s="1" t="str">
        <f>IF(AZ9="","",'Cost and Benefit Parameters'!$J$24)</f>
        <v/>
      </c>
      <c r="BA32" s="1" t="str">
        <f>IF(BA9="","",'Cost and Benefit Parameters'!$J$24)</f>
        <v/>
      </c>
      <c r="BB32" s="1" t="str">
        <f>IF(BB9="","",'Cost and Benefit Parameters'!$J$24)</f>
        <v/>
      </c>
      <c r="BC32" s="1" t="str">
        <f>IF(BC9="","",'Cost and Benefit Parameters'!$J$24)</f>
        <v/>
      </c>
      <c r="BD32" s="1" t="str">
        <f>IF(BD9="","",'Cost and Benefit Parameters'!$J$24)</f>
        <v/>
      </c>
      <c r="BE32" s="1" t="str">
        <f>IF(BE9="","",'Cost and Benefit Parameters'!$J$24)</f>
        <v/>
      </c>
      <c r="BF32" s="1" t="str">
        <f>IF(BF9="","",'Cost and Benefit Parameters'!$J$24)</f>
        <v/>
      </c>
      <c r="BG32" s="1" t="str">
        <f>IF(BG9="","",'Cost and Benefit Parameters'!$J$24)</f>
        <v/>
      </c>
      <c r="BH32" s="1" t="str">
        <f>IF(BH9="","",'Cost and Benefit Parameters'!$J$24)</f>
        <v/>
      </c>
      <c r="BI32" s="1" t="str">
        <f>IF(BI9="","",'Cost and Benefit Parameters'!$J$24)</f>
        <v/>
      </c>
      <c r="BJ32" s="1" t="str">
        <f>IF(BJ9="","",'Cost and Benefit Parameters'!$J$24)</f>
        <v/>
      </c>
      <c r="BK32" s="1" t="str">
        <f>IF(BK9="","",'Cost and Benefit Parameters'!$J$24)</f>
        <v/>
      </c>
      <c r="BL32" s="1" t="str">
        <f>IF(BL9="","",'Cost and Benefit Parameters'!$J$24)</f>
        <v/>
      </c>
    </row>
    <row r="33" spans="1:64" x14ac:dyDescent="0.55000000000000004">
      <c r="A33" s="639"/>
      <c r="B33" t="s">
        <v>471</v>
      </c>
      <c r="F33" s="1" t="str">
        <f>IF(F10="","",'Cost and Benefit Parameters'!$J$24)</f>
        <v/>
      </c>
      <c r="G33" s="1" t="str">
        <f>IF(G10="","",'Cost and Benefit Parameters'!$J$24)</f>
        <v/>
      </c>
      <c r="H33" s="1" t="str">
        <f>IF(H10="","",'Cost and Benefit Parameters'!$J$24)</f>
        <v/>
      </c>
      <c r="I33" s="1" t="str">
        <f>IF(I10="","",'Cost and Benefit Parameters'!$J$24)</f>
        <v/>
      </c>
      <c r="J33" s="1">
        <f>IF(J10="","",'Cost and Benefit Parameters'!$J$24)</f>
        <v>199.81500000000003</v>
      </c>
      <c r="K33" s="1">
        <f>IF(K10="","",'Cost and Benefit Parameters'!$J$24)</f>
        <v>199.81500000000003</v>
      </c>
      <c r="L33" s="1">
        <f>IF(L10="","",'Cost and Benefit Parameters'!$J$24)</f>
        <v>199.81500000000003</v>
      </c>
      <c r="M33" s="1">
        <f>IF(M10="","",'Cost and Benefit Parameters'!$J$24)</f>
        <v>199.81500000000003</v>
      </c>
      <c r="N33" s="1">
        <f>IF(N10="","",'Cost and Benefit Parameters'!$J$24)</f>
        <v>199.81500000000003</v>
      </c>
      <c r="O33" s="1">
        <f>IF(O10="","",'Cost and Benefit Parameters'!$J$24)</f>
        <v>199.81500000000003</v>
      </c>
      <c r="P33" s="1">
        <f>IF(P10="","",'Cost and Benefit Parameters'!$J$24)</f>
        <v>199.81500000000003</v>
      </c>
      <c r="Q33" s="1">
        <f>IF(Q10="","",'Cost and Benefit Parameters'!$J$24)</f>
        <v>199.81500000000003</v>
      </c>
      <c r="R33" s="1">
        <f>IF(R10="","",'Cost and Benefit Parameters'!$J$24)</f>
        <v>199.81500000000003</v>
      </c>
      <c r="S33" s="1">
        <f>IF(S10="","",'Cost and Benefit Parameters'!$J$24)</f>
        <v>199.81500000000003</v>
      </c>
      <c r="T33" s="1">
        <f>IF(T10="","",'Cost and Benefit Parameters'!$J$24)</f>
        <v>199.81500000000003</v>
      </c>
      <c r="U33" s="1">
        <f>IF(U10="","",'Cost and Benefit Parameters'!$J$24)</f>
        <v>199.81500000000003</v>
      </c>
      <c r="V33" s="1">
        <f>IF(V10="","",'Cost and Benefit Parameters'!$J$24)</f>
        <v>199.81500000000003</v>
      </c>
      <c r="W33" s="1">
        <f>IF(W10="","",'Cost and Benefit Parameters'!$J$24)</f>
        <v>199.81500000000003</v>
      </c>
      <c r="X33" s="1">
        <f>IF(X10="","",'Cost and Benefit Parameters'!$J$24)</f>
        <v>199.81500000000003</v>
      </c>
      <c r="Y33" s="1">
        <f>IF(Y10="","",'Cost and Benefit Parameters'!$J$24)</f>
        <v>199.81500000000003</v>
      </c>
      <c r="Z33" s="1">
        <f>IF(Z10="","",'Cost and Benefit Parameters'!$J$24)</f>
        <v>199.81500000000003</v>
      </c>
      <c r="AA33" s="1">
        <f>IF(AA10="","",'Cost and Benefit Parameters'!$J$24)</f>
        <v>199.81500000000003</v>
      </c>
      <c r="AB33" s="1">
        <f>IF(AB10="","",'Cost and Benefit Parameters'!$J$24)</f>
        <v>199.81500000000003</v>
      </c>
      <c r="AC33" s="1">
        <f>IF(AC10="","",'Cost and Benefit Parameters'!$J$24)</f>
        <v>199.81500000000003</v>
      </c>
      <c r="AD33" s="1">
        <f>IF(AD10="","",'Cost and Benefit Parameters'!$J$24)</f>
        <v>199.81500000000003</v>
      </c>
      <c r="AE33" s="1">
        <f>IF(AE10="","",'Cost and Benefit Parameters'!$J$24)</f>
        <v>199.81500000000003</v>
      </c>
      <c r="AF33" s="1">
        <f>IF(AF10="","",'Cost and Benefit Parameters'!$J$24)</f>
        <v>199.81500000000003</v>
      </c>
      <c r="AG33" s="1">
        <f>IF(AG10="","",'Cost and Benefit Parameters'!$J$24)</f>
        <v>199.81500000000003</v>
      </c>
      <c r="AH33" s="1">
        <f>IF(AH10="","",'Cost and Benefit Parameters'!$J$24)</f>
        <v>199.81500000000003</v>
      </c>
      <c r="AI33" s="1">
        <f>IF(AI10="","",'Cost and Benefit Parameters'!$J$24)</f>
        <v>199.81500000000003</v>
      </c>
      <c r="AJ33" s="1">
        <f>IF(AJ10="","",'Cost and Benefit Parameters'!$J$24)</f>
        <v>199.81500000000003</v>
      </c>
      <c r="AK33" s="1">
        <f>IF(AK10="","",'Cost and Benefit Parameters'!$J$24)</f>
        <v>199.81500000000003</v>
      </c>
      <c r="AL33" s="1">
        <f>IF(AL10="","",'Cost and Benefit Parameters'!$J$24)</f>
        <v>199.81500000000003</v>
      </c>
      <c r="AM33" s="1">
        <f>IF(AM10="","",'Cost and Benefit Parameters'!$J$24)</f>
        <v>199.81500000000003</v>
      </c>
      <c r="AN33" s="1">
        <f>IF(AN10="","",'Cost and Benefit Parameters'!$J$24)</f>
        <v>199.81500000000003</v>
      </c>
      <c r="AO33" s="1">
        <f>IF(AO10="","",'Cost and Benefit Parameters'!$J$24)</f>
        <v>199.81500000000003</v>
      </c>
      <c r="AP33" s="1">
        <f>IF(AP10="","",'Cost and Benefit Parameters'!$J$24)</f>
        <v>199.81500000000003</v>
      </c>
      <c r="AQ33" s="1">
        <f>IF(AQ10="","",'Cost and Benefit Parameters'!$J$24)</f>
        <v>199.81500000000003</v>
      </c>
      <c r="AR33" s="1">
        <f>IF(AR10="","",'Cost and Benefit Parameters'!$J$24)</f>
        <v>199.81500000000003</v>
      </c>
      <c r="AS33" s="1">
        <f>IF(AS10="","",'Cost and Benefit Parameters'!$J$24)</f>
        <v>199.81500000000003</v>
      </c>
      <c r="AT33" s="1">
        <f>IF(AT10="","",'Cost and Benefit Parameters'!$J$24)</f>
        <v>199.81500000000003</v>
      </c>
      <c r="AU33" s="1">
        <f>IF(AU10="","",'Cost and Benefit Parameters'!$J$24)</f>
        <v>199.81500000000003</v>
      </c>
      <c r="AV33" s="1">
        <f>IF(AV10="","",'Cost and Benefit Parameters'!$J$24)</f>
        <v>199.81500000000003</v>
      </c>
      <c r="AW33" s="1">
        <f>IF(AW10="","",'Cost and Benefit Parameters'!$J$24)</f>
        <v>199.81500000000003</v>
      </c>
      <c r="AX33" s="1" t="str">
        <f>IF(AX10="","",'Cost and Benefit Parameters'!$J$24)</f>
        <v/>
      </c>
      <c r="AY33" s="1" t="str">
        <f>IF(AY10="","",'Cost and Benefit Parameters'!$J$24)</f>
        <v/>
      </c>
      <c r="AZ33" s="1" t="str">
        <f>IF(AZ10="","",'Cost and Benefit Parameters'!$J$24)</f>
        <v/>
      </c>
      <c r="BA33" s="1" t="str">
        <f>IF(BA10="","",'Cost and Benefit Parameters'!$J$24)</f>
        <v/>
      </c>
      <c r="BB33" s="1" t="str">
        <f>IF(BB10="","",'Cost and Benefit Parameters'!$J$24)</f>
        <v/>
      </c>
      <c r="BC33" s="1" t="str">
        <f>IF(BC10="","",'Cost and Benefit Parameters'!$J$24)</f>
        <v/>
      </c>
      <c r="BD33" s="1" t="str">
        <f>IF(BD10="","",'Cost and Benefit Parameters'!$J$24)</f>
        <v/>
      </c>
      <c r="BE33" s="1" t="str">
        <f>IF(BE10="","",'Cost and Benefit Parameters'!$J$24)</f>
        <v/>
      </c>
      <c r="BF33" s="1" t="str">
        <f>IF(BF10="","",'Cost and Benefit Parameters'!$J$24)</f>
        <v/>
      </c>
      <c r="BG33" s="1" t="str">
        <f>IF(BG10="","",'Cost and Benefit Parameters'!$J$24)</f>
        <v/>
      </c>
      <c r="BH33" s="1" t="str">
        <f>IF(BH10="","",'Cost and Benefit Parameters'!$J$24)</f>
        <v/>
      </c>
      <c r="BI33" s="1" t="str">
        <f>IF(BI10="","",'Cost and Benefit Parameters'!$J$24)</f>
        <v/>
      </c>
      <c r="BJ33" s="1" t="str">
        <f>IF(BJ10="","",'Cost and Benefit Parameters'!$J$24)</f>
        <v/>
      </c>
      <c r="BK33" s="1" t="str">
        <f>IF(BK10="","",'Cost and Benefit Parameters'!$J$24)</f>
        <v/>
      </c>
      <c r="BL33" s="1" t="str">
        <f>IF(BL10="","",'Cost and Benefit Parameters'!$J$24)</f>
        <v/>
      </c>
    </row>
    <row r="34" spans="1:64" x14ac:dyDescent="0.55000000000000004">
      <c r="A34" s="639"/>
      <c r="B34" t="s">
        <v>472</v>
      </c>
      <c r="F34" s="1" t="str">
        <f>IF(F11="","",'Cost and Benefit Parameters'!$J$24)</f>
        <v/>
      </c>
      <c r="G34" s="1" t="str">
        <f>IF(G11="","",'Cost and Benefit Parameters'!$J$24)</f>
        <v/>
      </c>
      <c r="H34" s="1" t="str">
        <f>IF(H11="","",'Cost and Benefit Parameters'!$J$24)</f>
        <v/>
      </c>
      <c r="I34" s="1" t="str">
        <f>IF(I11="","",'Cost and Benefit Parameters'!$J$24)</f>
        <v/>
      </c>
      <c r="J34" s="1" t="str">
        <f>IF(J11="","",'Cost and Benefit Parameters'!$J$24)</f>
        <v/>
      </c>
      <c r="K34" s="1">
        <f>IF(K11="","",'Cost and Benefit Parameters'!$J$24)</f>
        <v>199.81500000000003</v>
      </c>
      <c r="L34" s="1">
        <f>IF(L11="","",'Cost and Benefit Parameters'!$J$24)</f>
        <v>199.81500000000003</v>
      </c>
      <c r="M34" s="1">
        <f>IF(M11="","",'Cost and Benefit Parameters'!$J$24)</f>
        <v>199.81500000000003</v>
      </c>
      <c r="N34" s="1">
        <f>IF(N11="","",'Cost and Benefit Parameters'!$J$24)</f>
        <v>199.81500000000003</v>
      </c>
      <c r="O34" s="1">
        <f>IF(O11="","",'Cost and Benefit Parameters'!$J$24)</f>
        <v>199.81500000000003</v>
      </c>
      <c r="P34" s="1">
        <f>IF(P11="","",'Cost and Benefit Parameters'!$J$24)</f>
        <v>199.81500000000003</v>
      </c>
      <c r="Q34" s="1">
        <f>IF(Q11="","",'Cost and Benefit Parameters'!$J$24)</f>
        <v>199.81500000000003</v>
      </c>
      <c r="R34" s="1">
        <f>IF(R11="","",'Cost and Benefit Parameters'!$J$24)</f>
        <v>199.81500000000003</v>
      </c>
      <c r="S34" s="1">
        <f>IF(S11="","",'Cost and Benefit Parameters'!$J$24)</f>
        <v>199.81500000000003</v>
      </c>
      <c r="T34" s="1">
        <f>IF(T11="","",'Cost and Benefit Parameters'!$J$24)</f>
        <v>199.81500000000003</v>
      </c>
      <c r="U34" s="1">
        <f>IF(U11="","",'Cost and Benefit Parameters'!$J$24)</f>
        <v>199.81500000000003</v>
      </c>
      <c r="V34" s="1">
        <f>IF(V11="","",'Cost and Benefit Parameters'!$J$24)</f>
        <v>199.81500000000003</v>
      </c>
      <c r="W34" s="1">
        <f>IF(W11="","",'Cost and Benefit Parameters'!$J$24)</f>
        <v>199.81500000000003</v>
      </c>
      <c r="X34" s="1">
        <f>IF(X11="","",'Cost and Benefit Parameters'!$J$24)</f>
        <v>199.81500000000003</v>
      </c>
      <c r="Y34" s="1">
        <f>IF(Y11="","",'Cost and Benefit Parameters'!$J$24)</f>
        <v>199.81500000000003</v>
      </c>
      <c r="Z34" s="1">
        <f>IF(Z11="","",'Cost and Benefit Parameters'!$J$24)</f>
        <v>199.81500000000003</v>
      </c>
      <c r="AA34" s="1">
        <f>IF(AA11="","",'Cost and Benefit Parameters'!$J$24)</f>
        <v>199.81500000000003</v>
      </c>
      <c r="AB34" s="1">
        <f>IF(AB11="","",'Cost and Benefit Parameters'!$J$24)</f>
        <v>199.81500000000003</v>
      </c>
      <c r="AC34" s="1">
        <f>IF(AC11="","",'Cost and Benefit Parameters'!$J$24)</f>
        <v>199.81500000000003</v>
      </c>
      <c r="AD34" s="1">
        <f>IF(AD11="","",'Cost and Benefit Parameters'!$J$24)</f>
        <v>199.81500000000003</v>
      </c>
      <c r="AE34" s="1">
        <f>IF(AE11="","",'Cost and Benefit Parameters'!$J$24)</f>
        <v>199.81500000000003</v>
      </c>
      <c r="AF34" s="1">
        <f>IF(AF11="","",'Cost and Benefit Parameters'!$J$24)</f>
        <v>199.81500000000003</v>
      </c>
      <c r="AG34" s="1">
        <f>IF(AG11="","",'Cost and Benefit Parameters'!$J$24)</f>
        <v>199.81500000000003</v>
      </c>
      <c r="AH34" s="1">
        <f>IF(AH11="","",'Cost and Benefit Parameters'!$J$24)</f>
        <v>199.81500000000003</v>
      </c>
      <c r="AI34" s="1">
        <f>IF(AI11="","",'Cost and Benefit Parameters'!$J$24)</f>
        <v>199.81500000000003</v>
      </c>
      <c r="AJ34" s="1">
        <f>IF(AJ11="","",'Cost and Benefit Parameters'!$J$24)</f>
        <v>199.81500000000003</v>
      </c>
      <c r="AK34" s="1">
        <f>IF(AK11="","",'Cost and Benefit Parameters'!$J$24)</f>
        <v>199.81500000000003</v>
      </c>
      <c r="AL34" s="1">
        <f>IF(AL11="","",'Cost and Benefit Parameters'!$J$24)</f>
        <v>199.81500000000003</v>
      </c>
      <c r="AM34" s="1">
        <f>IF(AM11="","",'Cost and Benefit Parameters'!$J$24)</f>
        <v>199.81500000000003</v>
      </c>
      <c r="AN34" s="1">
        <f>IF(AN11="","",'Cost and Benefit Parameters'!$J$24)</f>
        <v>199.81500000000003</v>
      </c>
      <c r="AO34" s="1">
        <f>IF(AO11="","",'Cost and Benefit Parameters'!$J$24)</f>
        <v>199.81500000000003</v>
      </c>
      <c r="AP34" s="1">
        <f>IF(AP11="","",'Cost and Benefit Parameters'!$J$24)</f>
        <v>199.81500000000003</v>
      </c>
      <c r="AQ34" s="1">
        <f>IF(AQ11="","",'Cost and Benefit Parameters'!$J$24)</f>
        <v>199.81500000000003</v>
      </c>
      <c r="AR34" s="1">
        <f>IF(AR11="","",'Cost and Benefit Parameters'!$J$24)</f>
        <v>199.81500000000003</v>
      </c>
      <c r="AS34" s="1">
        <f>IF(AS11="","",'Cost and Benefit Parameters'!$J$24)</f>
        <v>199.81500000000003</v>
      </c>
      <c r="AT34" s="1">
        <f>IF(AT11="","",'Cost and Benefit Parameters'!$J$24)</f>
        <v>199.81500000000003</v>
      </c>
      <c r="AU34" s="1">
        <f>IF(AU11="","",'Cost and Benefit Parameters'!$J$24)</f>
        <v>199.81500000000003</v>
      </c>
      <c r="AV34" s="1">
        <f>IF(AV11="","",'Cost and Benefit Parameters'!$J$24)</f>
        <v>199.81500000000003</v>
      </c>
      <c r="AW34" s="1">
        <f>IF(AW11="","",'Cost and Benefit Parameters'!$J$24)</f>
        <v>199.81500000000003</v>
      </c>
      <c r="AX34" s="1">
        <f>IF(AX11="","",'Cost and Benefit Parameters'!$J$24)</f>
        <v>199.81500000000003</v>
      </c>
      <c r="AY34" s="1" t="str">
        <f>IF(AY11="","",'Cost and Benefit Parameters'!$J$24)</f>
        <v/>
      </c>
      <c r="AZ34" s="1" t="str">
        <f>IF(AZ11="","",'Cost and Benefit Parameters'!$J$24)</f>
        <v/>
      </c>
      <c r="BA34" s="1" t="str">
        <f>IF(BA11="","",'Cost and Benefit Parameters'!$J$24)</f>
        <v/>
      </c>
      <c r="BB34" s="1" t="str">
        <f>IF(BB11="","",'Cost and Benefit Parameters'!$J$24)</f>
        <v/>
      </c>
      <c r="BC34" s="1" t="str">
        <f>IF(BC11="","",'Cost and Benefit Parameters'!$J$24)</f>
        <v/>
      </c>
      <c r="BD34" s="1" t="str">
        <f>IF(BD11="","",'Cost and Benefit Parameters'!$J$24)</f>
        <v/>
      </c>
      <c r="BE34" s="1" t="str">
        <f>IF(BE11="","",'Cost and Benefit Parameters'!$J$24)</f>
        <v/>
      </c>
      <c r="BF34" s="1" t="str">
        <f>IF(BF11="","",'Cost and Benefit Parameters'!$J$24)</f>
        <v/>
      </c>
      <c r="BG34" s="1" t="str">
        <f>IF(BG11="","",'Cost and Benefit Parameters'!$J$24)</f>
        <v/>
      </c>
      <c r="BH34" s="1" t="str">
        <f>IF(BH11="","",'Cost and Benefit Parameters'!$J$24)</f>
        <v/>
      </c>
      <c r="BI34" s="1" t="str">
        <f>IF(BI11="","",'Cost and Benefit Parameters'!$J$24)</f>
        <v/>
      </c>
      <c r="BJ34" s="1" t="str">
        <f>IF(BJ11="","",'Cost and Benefit Parameters'!$J$24)</f>
        <v/>
      </c>
      <c r="BK34" s="1" t="str">
        <f>IF(BK11="","",'Cost and Benefit Parameters'!$J$24)</f>
        <v/>
      </c>
      <c r="BL34" s="1" t="str">
        <f>IF(BL11="","",'Cost and Benefit Parameters'!$J$24)</f>
        <v/>
      </c>
    </row>
    <row r="35" spans="1:64" x14ac:dyDescent="0.55000000000000004">
      <c r="A35" s="639"/>
      <c r="B35" t="s">
        <v>473</v>
      </c>
      <c r="F35" s="1" t="str">
        <f>IF(F12="","",'Cost and Benefit Parameters'!$J$24)</f>
        <v/>
      </c>
      <c r="G35" s="1" t="str">
        <f>IF(G12="","",'Cost and Benefit Parameters'!$J$24)</f>
        <v/>
      </c>
      <c r="H35" s="1" t="str">
        <f>IF(H12="","",'Cost and Benefit Parameters'!$J$24)</f>
        <v/>
      </c>
      <c r="I35" s="1" t="str">
        <f>IF(I12="","",'Cost and Benefit Parameters'!$J$24)</f>
        <v/>
      </c>
      <c r="J35" s="1" t="str">
        <f>IF(J12="","",'Cost and Benefit Parameters'!$J$24)</f>
        <v/>
      </c>
      <c r="K35" s="1" t="str">
        <f>IF(K12="","",'Cost and Benefit Parameters'!$J$24)</f>
        <v/>
      </c>
      <c r="L35" s="1">
        <f>IF(L12="","",'Cost and Benefit Parameters'!$J$24)</f>
        <v>199.81500000000003</v>
      </c>
      <c r="M35" s="1">
        <f>IF(M12="","",'Cost and Benefit Parameters'!$J$24)</f>
        <v>199.81500000000003</v>
      </c>
      <c r="N35" s="1">
        <f>IF(N12="","",'Cost and Benefit Parameters'!$J$24)</f>
        <v>199.81500000000003</v>
      </c>
      <c r="O35" s="1">
        <f>IF(O12="","",'Cost and Benefit Parameters'!$J$24)</f>
        <v>199.81500000000003</v>
      </c>
      <c r="P35" s="1">
        <f>IF(P12="","",'Cost and Benefit Parameters'!$J$24)</f>
        <v>199.81500000000003</v>
      </c>
      <c r="Q35" s="1">
        <f>IF(Q12="","",'Cost and Benefit Parameters'!$J$24)</f>
        <v>199.81500000000003</v>
      </c>
      <c r="R35" s="1">
        <f>IF(R12="","",'Cost and Benefit Parameters'!$J$24)</f>
        <v>199.81500000000003</v>
      </c>
      <c r="S35" s="1">
        <f>IF(S12="","",'Cost and Benefit Parameters'!$J$24)</f>
        <v>199.81500000000003</v>
      </c>
      <c r="T35" s="1">
        <f>IF(T12="","",'Cost and Benefit Parameters'!$J$24)</f>
        <v>199.81500000000003</v>
      </c>
      <c r="U35" s="1">
        <f>IF(U12="","",'Cost and Benefit Parameters'!$J$24)</f>
        <v>199.81500000000003</v>
      </c>
      <c r="V35" s="1">
        <f>IF(V12="","",'Cost and Benefit Parameters'!$J$24)</f>
        <v>199.81500000000003</v>
      </c>
      <c r="W35" s="1">
        <f>IF(W12="","",'Cost and Benefit Parameters'!$J$24)</f>
        <v>199.81500000000003</v>
      </c>
      <c r="X35" s="1">
        <f>IF(X12="","",'Cost and Benefit Parameters'!$J$24)</f>
        <v>199.81500000000003</v>
      </c>
      <c r="Y35" s="1">
        <f>IF(Y12="","",'Cost and Benefit Parameters'!$J$24)</f>
        <v>199.81500000000003</v>
      </c>
      <c r="Z35" s="1">
        <f>IF(Z12="","",'Cost and Benefit Parameters'!$J$24)</f>
        <v>199.81500000000003</v>
      </c>
      <c r="AA35" s="1">
        <f>IF(AA12="","",'Cost and Benefit Parameters'!$J$24)</f>
        <v>199.81500000000003</v>
      </c>
      <c r="AB35" s="1">
        <f>IF(AB12="","",'Cost and Benefit Parameters'!$J$24)</f>
        <v>199.81500000000003</v>
      </c>
      <c r="AC35" s="1">
        <f>IF(AC12="","",'Cost and Benefit Parameters'!$J$24)</f>
        <v>199.81500000000003</v>
      </c>
      <c r="AD35" s="1">
        <f>IF(AD12="","",'Cost and Benefit Parameters'!$J$24)</f>
        <v>199.81500000000003</v>
      </c>
      <c r="AE35" s="1">
        <f>IF(AE12="","",'Cost and Benefit Parameters'!$J$24)</f>
        <v>199.81500000000003</v>
      </c>
      <c r="AF35" s="1">
        <f>IF(AF12="","",'Cost and Benefit Parameters'!$J$24)</f>
        <v>199.81500000000003</v>
      </c>
      <c r="AG35" s="1">
        <f>IF(AG12="","",'Cost and Benefit Parameters'!$J$24)</f>
        <v>199.81500000000003</v>
      </c>
      <c r="AH35" s="1">
        <f>IF(AH12="","",'Cost and Benefit Parameters'!$J$24)</f>
        <v>199.81500000000003</v>
      </c>
      <c r="AI35" s="1">
        <f>IF(AI12="","",'Cost and Benefit Parameters'!$J$24)</f>
        <v>199.81500000000003</v>
      </c>
      <c r="AJ35" s="1">
        <f>IF(AJ12="","",'Cost and Benefit Parameters'!$J$24)</f>
        <v>199.81500000000003</v>
      </c>
      <c r="AK35" s="1">
        <f>IF(AK12="","",'Cost and Benefit Parameters'!$J$24)</f>
        <v>199.81500000000003</v>
      </c>
      <c r="AL35" s="1">
        <f>IF(AL12="","",'Cost and Benefit Parameters'!$J$24)</f>
        <v>199.81500000000003</v>
      </c>
      <c r="AM35" s="1">
        <f>IF(AM12="","",'Cost and Benefit Parameters'!$J$24)</f>
        <v>199.81500000000003</v>
      </c>
      <c r="AN35" s="1">
        <f>IF(AN12="","",'Cost and Benefit Parameters'!$J$24)</f>
        <v>199.81500000000003</v>
      </c>
      <c r="AO35" s="1">
        <f>IF(AO12="","",'Cost and Benefit Parameters'!$J$24)</f>
        <v>199.81500000000003</v>
      </c>
      <c r="AP35" s="1">
        <f>IF(AP12="","",'Cost and Benefit Parameters'!$J$24)</f>
        <v>199.81500000000003</v>
      </c>
      <c r="AQ35" s="1">
        <f>IF(AQ12="","",'Cost and Benefit Parameters'!$J$24)</f>
        <v>199.81500000000003</v>
      </c>
      <c r="AR35" s="1">
        <f>IF(AR12="","",'Cost and Benefit Parameters'!$J$24)</f>
        <v>199.81500000000003</v>
      </c>
      <c r="AS35" s="1">
        <f>IF(AS12="","",'Cost and Benefit Parameters'!$J$24)</f>
        <v>199.81500000000003</v>
      </c>
      <c r="AT35" s="1">
        <f>IF(AT12="","",'Cost and Benefit Parameters'!$J$24)</f>
        <v>199.81500000000003</v>
      </c>
      <c r="AU35" s="1">
        <f>IF(AU12="","",'Cost and Benefit Parameters'!$J$24)</f>
        <v>199.81500000000003</v>
      </c>
      <c r="AV35" s="1">
        <f>IF(AV12="","",'Cost and Benefit Parameters'!$J$24)</f>
        <v>199.81500000000003</v>
      </c>
      <c r="AW35" s="1">
        <f>IF(AW12="","",'Cost and Benefit Parameters'!$J$24)</f>
        <v>199.81500000000003</v>
      </c>
      <c r="AX35" s="1">
        <f>IF(AX12="","",'Cost and Benefit Parameters'!$J$24)</f>
        <v>199.81500000000003</v>
      </c>
      <c r="AY35" s="1">
        <f>IF(AY12="","",'Cost and Benefit Parameters'!$J$24)</f>
        <v>199.81500000000003</v>
      </c>
      <c r="AZ35" s="1" t="str">
        <f>IF(AZ12="","",'Cost and Benefit Parameters'!$J$24)</f>
        <v/>
      </c>
      <c r="BA35" s="1" t="str">
        <f>IF(BA12="","",'Cost and Benefit Parameters'!$J$24)</f>
        <v/>
      </c>
      <c r="BB35" s="1" t="str">
        <f>IF(BB12="","",'Cost and Benefit Parameters'!$J$24)</f>
        <v/>
      </c>
      <c r="BC35" s="1" t="str">
        <f>IF(BC12="","",'Cost and Benefit Parameters'!$J$24)</f>
        <v/>
      </c>
      <c r="BD35" s="1" t="str">
        <f>IF(BD12="","",'Cost and Benefit Parameters'!$J$24)</f>
        <v/>
      </c>
      <c r="BE35" s="1" t="str">
        <f>IF(BE12="","",'Cost and Benefit Parameters'!$J$24)</f>
        <v/>
      </c>
      <c r="BF35" s="1" t="str">
        <f>IF(BF12="","",'Cost and Benefit Parameters'!$J$24)</f>
        <v/>
      </c>
      <c r="BG35" s="1" t="str">
        <f>IF(BG12="","",'Cost and Benefit Parameters'!$J$24)</f>
        <v/>
      </c>
      <c r="BH35" s="1" t="str">
        <f>IF(BH12="","",'Cost and Benefit Parameters'!$J$24)</f>
        <v/>
      </c>
      <c r="BI35" s="1" t="str">
        <f>IF(BI12="","",'Cost and Benefit Parameters'!$J$24)</f>
        <v/>
      </c>
      <c r="BJ35" s="1" t="str">
        <f>IF(BJ12="","",'Cost and Benefit Parameters'!$J$24)</f>
        <v/>
      </c>
      <c r="BK35" s="1" t="str">
        <f>IF(BK12="","",'Cost and Benefit Parameters'!$J$24)</f>
        <v/>
      </c>
      <c r="BL35" s="1" t="str">
        <f>IF(BL12="","",'Cost and Benefit Parameters'!$J$24)</f>
        <v/>
      </c>
    </row>
    <row r="36" spans="1:64" x14ac:dyDescent="0.55000000000000004">
      <c r="A36" s="639"/>
      <c r="B36" t="s">
        <v>474</v>
      </c>
      <c r="F36" s="1" t="str">
        <f>IF(F13="","",'Cost and Benefit Parameters'!$J$24)</f>
        <v/>
      </c>
      <c r="G36" s="1" t="str">
        <f>IF(G13="","",'Cost and Benefit Parameters'!$J$24)</f>
        <v/>
      </c>
      <c r="H36" s="1" t="str">
        <f>IF(H13="","",'Cost and Benefit Parameters'!$J$24)</f>
        <v/>
      </c>
      <c r="I36" s="1" t="str">
        <f>IF(I13="","",'Cost and Benefit Parameters'!$J$24)</f>
        <v/>
      </c>
      <c r="J36" s="1" t="str">
        <f>IF(J13="","",'Cost and Benefit Parameters'!$J$24)</f>
        <v/>
      </c>
      <c r="K36" s="1" t="str">
        <f>IF(K13="","",'Cost and Benefit Parameters'!$J$24)</f>
        <v/>
      </c>
      <c r="L36" s="1" t="str">
        <f>IF(L13="","",'Cost and Benefit Parameters'!$J$24)</f>
        <v/>
      </c>
      <c r="M36" s="1">
        <f>IF(M13="","",'Cost and Benefit Parameters'!$J$24)</f>
        <v>199.81500000000003</v>
      </c>
      <c r="N36" s="1">
        <f>IF(N13="","",'Cost and Benefit Parameters'!$J$24)</f>
        <v>199.81500000000003</v>
      </c>
      <c r="O36" s="1">
        <f>IF(O13="","",'Cost and Benefit Parameters'!$J$24)</f>
        <v>199.81500000000003</v>
      </c>
      <c r="P36" s="1">
        <f>IF(P13="","",'Cost and Benefit Parameters'!$J$24)</f>
        <v>199.81500000000003</v>
      </c>
      <c r="Q36" s="1">
        <f>IF(Q13="","",'Cost and Benefit Parameters'!$J$24)</f>
        <v>199.81500000000003</v>
      </c>
      <c r="R36" s="1">
        <f>IF(R13="","",'Cost and Benefit Parameters'!$J$24)</f>
        <v>199.81500000000003</v>
      </c>
      <c r="S36" s="1">
        <f>IF(S13="","",'Cost and Benefit Parameters'!$J$24)</f>
        <v>199.81500000000003</v>
      </c>
      <c r="T36" s="1">
        <f>IF(T13="","",'Cost and Benefit Parameters'!$J$24)</f>
        <v>199.81500000000003</v>
      </c>
      <c r="U36" s="1">
        <f>IF(U13="","",'Cost and Benefit Parameters'!$J$24)</f>
        <v>199.81500000000003</v>
      </c>
      <c r="V36" s="1">
        <f>IF(V13="","",'Cost and Benefit Parameters'!$J$24)</f>
        <v>199.81500000000003</v>
      </c>
      <c r="W36" s="1">
        <f>IF(W13="","",'Cost and Benefit Parameters'!$J$24)</f>
        <v>199.81500000000003</v>
      </c>
      <c r="X36" s="1">
        <f>IF(X13="","",'Cost and Benefit Parameters'!$J$24)</f>
        <v>199.81500000000003</v>
      </c>
      <c r="Y36" s="1">
        <f>IF(Y13="","",'Cost and Benefit Parameters'!$J$24)</f>
        <v>199.81500000000003</v>
      </c>
      <c r="Z36" s="1">
        <f>IF(Z13="","",'Cost and Benefit Parameters'!$J$24)</f>
        <v>199.81500000000003</v>
      </c>
      <c r="AA36" s="1">
        <f>IF(AA13="","",'Cost and Benefit Parameters'!$J$24)</f>
        <v>199.81500000000003</v>
      </c>
      <c r="AB36" s="1">
        <f>IF(AB13="","",'Cost and Benefit Parameters'!$J$24)</f>
        <v>199.81500000000003</v>
      </c>
      <c r="AC36" s="1">
        <f>IF(AC13="","",'Cost and Benefit Parameters'!$J$24)</f>
        <v>199.81500000000003</v>
      </c>
      <c r="AD36" s="1">
        <f>IF(AD13="","",'Cost and Benefit Parameters'!$J$24)</f>
        <v>199.81500000000003</v>
      </c>
      <c r="AE36" s="1">
        <f>IF(AE13="","",'Cost and Benefit Parameters'!$J$24)</f>
        <v>199.81500000000003</v>
      </c>
      <c r="AF36" s="1">
        <f>IF(AF13="","",'Cost and Benefit Parameters'!$J$24)</f>
        <v>199.81500000000003</v>
      </c>
      <c r="AG36" s="1">
        <f>IF(AG13="","",'Cost and Benefit Parameters'!$J$24)</f>
        <v>199.81500000000003</v>
      </c>
      <c r="AH36" s="1">
        <f>IF(AH13="","",'Cost and Benefit Parameters'!$J$24)</f>
        <v>199.81500000000003</v>
      </c>
      <c r="AI36" s="1">
        <f>IF(AI13="","",'Cost and Benefit Parameters'!$J$24)</f>
        <v>199.81500000000003</v>
      </c>
      <c r="AJ36" s="1">
        <f>IF(AJ13="","",'Cost and Benefit Parameters'!$J$24)</f>
        <v>199.81500000000003</v>
      </c>
      <c r="AK36" s="1">
        <f>IF(AK13="","",'Cost and Benefit Parameters'!$J$24)</f>
        <v>199.81500000000003</v>
      </c>
      <c r="AL36" s="1">
        <f>IF(AL13="","",'Cost and Benefit Parameters'!$J$24)</f>
        <v>199.81500000000003</v>
      </c>
      <c r="AM36" s="1">
        <f>IF(AM13="","",'Cost and Benefit Parameters'!$J$24)</f>
        <v>199.81500000000003</v>
      </c>
      <c r="AN36" s="1">
        <f>IF(AN13="","",'Cost and Benefit Parameters'!$J$24)</f>
        <v>199.81500000000003</v>
      </c>
      <c r="AO36" s="1">
        <f>IF(AO13="","",'Cost and Benefit Parameters'!$J$24)</f>
        <v>199.81500000000003</v>
      </c>
      <c r="AP36" s="1">
        <f>IF(AP13="","",'Cost and Benefit Parameters'!$J$24)</f>
        <v>199.81500000000003</v>
      </c>
      <c r="AQ36" s="1">
        <f>IF(AQ13="","",'Cost and Benefit Parameters'!$J$24)</f>
        <v>199.81500000000003</v>
      </c>
      <c r="AR36" s="1">
        <f>IF(AR13="","",'Cost and Benefit Parameters'!$J$24)</f>
        <v>199.81500000000003</v>
      </c>
      <c r="AS36" s="1">
        <f>IF(AS13="","",'Cost and Benefit Parameters'!$J$24)</f>
        <v>199.81500000000003</v>
      </c>
      <c r="AT36" s="1">
        <f>IF(AT13="","",'Cost and Benefit Parameters'!$J$24)</f>
        <v>199.81500000000003</v>
      </c>
      <c r="AU36" s="1">
        <f>IF(AU13="","",'Cost and Benefit Parameters'!$J$24)</f>
        <v>199.81500000000003</v>
      </c>
      <c r="AV36" s="1">
        <f>IF(AV13="","",'Cost and Benefit Parameters'!$J$24)</f>
        <v>199.81500000000003</v>
      </c>
      <c r="AW36" s="1">
        <f>IF(AW13="","",'Cost and Benefit Parameters'!$J$24)</f>
        <v>199.81500000000003</v>
      </c>
      <c r="AX36" s="1">
        <f>IF(AX13="","",'Cost and Benefit Parameters'!$J$24)</f>
        <v>199.81500000000003</v>
      </c>
      <c r="AY36" s="1">
        <f>IF(AY13="","",'Cost and Benefit Parameters'!$J$24)</f>
        <v>199.81500000000003</v>
      </c>
      <c r="AZ36" s="1">
        <f>IF(AZ13="","",'Cost and Benefit Parameters'!$J$24)</f>
        <v>199.81500000000003</v>
      </c>
      <c r="BA36" s="1" t="str">
        <f>IF(BA13="","",'Cost and Benefit Parameters'!$J$24)</f>
        <v/>
      </c>
      <c r="BB36" s="1" t="str">
        <f>IF(BB13="","",'Cost and Benefit Parameters'!$J$24)</f>
        <v/>
      </c>
      <c r="BC36" s="1" t="str">
        <f>IF(BC13="","",'Cost and Benefit Parameters'!$J$24)</f>
        <v/>
      </c>
      <c r="BD36" s="1" t="str">
        <f>IF(BD13="","",'Cost and Benefit Parameters'!$J$24)</f>
        <v/>
      </c>
      <c r="BE36" s="1" t="str">
        <f>IF(BE13="","",'Cost and Benefit Parameters'!$J$24)</f>
        <v/>
      </c>
      <c r="BF36" s="1" t="str">
        <f>IF(BF13="","",'Cost and Benefit Parameters'!$J$24)</f>
        <v/>
      </c>
      <c r="BG36" s="1" t="str">
        <f>IF(BG13="","",'Cost and Benefit Parameters'!$J$24)</f>
        <v/>
      </c>
      <c r="BH36" s="1" t="str">
        <f>IF(BH13="","",'Cost and Benefit Parameters'!$J$24)</f>
        <v/>
      </c>
      <c r="BI36" s="1" t="str">
        <f>IF(BI13="","",'Cost and Benefit Parameters'!$J$24)</f>
        <v/>
      </c>
      <c r="BJ36" s="1" t="str">
        <f>IF(BJ13="","",'Cost and Benefit Parameters'!$J$24)</f>
        <v/>
      </c>
      <c r="BK36" s="1" t="str">
        <f>IF(BK13="","",'Cost and Benefit Parameters'!$J$24)</f>
        <v/>
      </c>
      <c r="BL36" s="1" t="str">
        <f>IF(BL13="","",'Cost and Benefit Parameters'!$J$24)</f>
        <v/>
      </c>
    </row>
    <row r="37" spans="1:64" x14ac:dyDescent="0.55000000000000004">
      <c r="A37" s="639"/>
      <c r="B37" t="s">
        <v>475</v>
      </c>
      <c r="F37" s="1" t="str">
        <f>IF(F14="","",'Cost and Benefit Parameters'!$J$24)</f>
        <v/>
      </c>
      <c r="G37" s="1" t="str">
        <f>IF(G14="","",'Cost and Benefit Parameters'!$J$24)</f>
        <v/>
      </c>
      <c r="H37" s="1" t="str">
        <f>IF(H14="","",'Cost and Benefit Parameters'!$J$24)</f>
        <v/>
      </c>
      <c r="I37" s="1" t="str">
        <f>IF(I14="","",'Cost and Benefit Parameters'!$J$24)</f>
        <v/>
      </c>
      <c r="J37" s="1" t="str">
        <f>IF(J14="","",'Cost and Benefit Parameters'!$J$24)</f>
        <v/>
      </c>
      <c r="K37" s="1" t="str">
        <f>IF(K14="","",'Cost and Benefit Parameters'!$J$24)</f>
        <v/>
      </c>
      <c r="L37" s="1" t="str">
        <f>IF(L14="","",'Cost and Benefit Parameters'!$J$24)</f>
        <v/>
      </c>
      <c r="M37" s="1" t="str">
        <f>IF(M14="","",'Cost and Benefit Parameters'!$J$24)</f>
        <v/>
      </c>
      <c r="N37" s="1">
        <f>IF(N14="","",'Cost and Benefit Parameters'!$J$24)</f>
        <v>199.81500000000003</v>
      </c>
      <c r="O37" s="1">
        <f>IF(O14="","",'Cost and Benefit Parameters'!$J$24)</f>
        <v>199.81500000000003</v>
      </c>
      <c r="P37" s="1">
        <f>IF(P14="","",'Cost and Benefit Parameters'!$J$24)</f>
        <v>199.81500000000003</v>
      </c>
      <c r="Q37" s="1">
        <f>IF(Q14="","",'Cost and Benefit Parameters'!$J$24)</f>
        <v>199.81500000000003</v>
      </c>
      <c r="R37" s="1">
        <f>IF(R14="","",'Cost and Benefit Parameters'!$J$24)</f>
        <v>199.81500000000003</v>
      </c>
      <c r="S37" s="1">
        <f>IF(S14="","",'Cost and Benefit Parameters'!$J$24)</f>
        <v>199.81500000000003</v>
      </c>
      <c r="T37" s="1">
        <f>IF(T14="","",'Cost and Benefit Parameters'!$J$24)</f>
        <v>199.81500000000003</v>
      </c>
      <c r="U37" s="1">
        <f>IF(U14="","",'Cost and Benefit Parameters'!$J$24)</f>
        <v>199.81500000000003</v>
      </c>
      <c r="V37" s="1">
        <f>IF(V14="","",'Cost and Benefit Parameters'!$J$24)</f>
        <v>199.81500000000003</v>
      </c>
      <c r="W37" s="1">
        <f>IF(W14="","",'Cost and Benefit Parameters'!$J$24)</f>
        <v>199.81500000000003</v>
      </c>
      <c r="X37" s="1">
        <f>IF(X14="","",'Cost and Benefit Parameters'!$J$24)</f>
        <v>199.81500000000003</v>
      </c>
      <c r="Y37" s="1">
        <f>IF(Y14="","",'Cost and Benefit Parameters'!$J$24)</f>
        <v>199.81500000000003</v>
      </c>
      <c r="Z37" s="1">
        <f>IF(Z14="","",'Cost and Benefit Parameters'!$J$24)</f>
        <v>199.81500000000003</v>
      </c>
      <c r="AA37" s="1">
        <f>IF(AA14="","",'Cost and Benefit Parameters'!$J$24)</f>
        <v>199.81500000000003</v>
      </c>
      <c r="AB37" s="1">
        <f>IF(AB14="","",'Cost and Benefit Parameters'!$J$24)</f>
        <v>199.81500000000003</v>
      </c>
      <c r="AC37" s="1">
        <f>IF(AC14="","",'Cost and Benefit Parameters'!$J$24)</f>
        <v>199.81500000000003</v>
      </c>
      <c r="AD37" s="1">
        <f>IF(AD14="","",'Cost and Benefit Parameters'!$J$24)</f>
        <v>199.81500000000003</v>
      </c>
      <c r="AE37" s="1">
        <f>IF(AE14="","",'Cost and Benefit Parameters'!$J$24)</f>
        <v>199.81500000000003</v>
      </c>
      <c r="AF37" s="1">
        <f>IF(AF14="","",'Cost and Benefit Parameters'!$J$24)</f>
        <v>199.81500000000003</v>
      </c>
      <c r="AG37" s="1">
        <f>IF(AG14="","",'Cost and Benefit Parameters'!$J$24)</f>
        <v>199.81500000000003</v>
      </c>
      <c r="AH37" s="1">
        <f>IF(AH14="","",'Cost and Benefit Parameters'!$J$24)</f>
        <v>199.81500000000003</v>
      </c>
      <c r="AI37" s="1">
        <f>IF(AI14="","",'Cost and Benefit Parameters'!$J$24)</f>
        <v>199.81500000000003</v>
      </c>
      <c r="AJ37" s="1">
        <f>IF(AJ14="","",'Cost and Benefit Parameters'!$J$24)</f>
        <v>199.81500000000003</v>
      </c>
      <c r="AK37" s="1">
        <f>IF(AK14="","",'Cost and Benefit Parameters'!$J$24)</f>
        <v>199.81500000000003</v>
      </c>
      <c r="AL37" s="1">
        <f>IF(AL14="","",'Cost and Benefit Parameters'!$J$24)</f>
        <v>199.81500000000003</v>
      </c>
      <c r="AM37" s="1">
        <f>IF(AM14="","",'Cost and Benefit Parameters'!$J$24)</f>
        <v>199.81500000000003</v>
      </c>
      <c r="AN37" s="1">
        <f>IF(AN14="","",'Cost and Benefit Parameters'!$J$24)</f>
        <v>199.81500000000003</v>
      </c>
      <c r="AO37" s="1">
        <f>IF(AO14="","",'Cost and Benefit Parameters'!$J$24)</f>
        <v>199.81500000000003</v>
      </c>
      <c r="AP37" s="1">
        <f>IF(AP14="","",'Cost and Benefit Parameters'!$J$24)</f>
        <v>199.81500000000003</v>
      </c>
      <c r="AQ37" s="1">
        <f>IF(AQ14="","",'Cost and Benefit Parameters'!$J$24)</f>
        <v>199.81500000000003</v>
      </c>
      <c r="AR37" s="1">
        <f>IF(AR14="","",'Cost and Benefit Parameters'!$J$24)</f>
        <v>199.81500000000003</v>
      </c>
      <c r="AS37" s="1">
        <f>IF(AS14="","",'Cost and Benefit Parameters'!$J$24)</f>
        <v>199.81500000000003</v>
      </c>
      <c r="AT37" s="1">
        <f>IF(AT14="","",'Cost and Benefit Parameters'!$J$24)</f>
        <v>199.81500000000003</v>
      </c>
      <c r="AU37" s="1">
        <f>IF(AU14="","",'Cost and Benefit Parameters'!$J$24)</f>
        <v>199.81500000000003</v>
      </c>
      <c r="AV37" s="1">
        <f>IF(AV14="","",'Cost and Benefit Parameters'!$J$24)</f>
        <v>199.81500000000003</v>
      </c>
      <c r="AW37" s="1">
        <f>IF(AW14="","",'Cost and Benefit Parameters'!$J$24)</f>
        <v>199.81500000000003</v>
      </c>
      <c r="AX37" s="1">
        <f>IF(AX14="","",'Cost and Benefit Parameters'!$J$24)</f>
        <v>199.81500000000003</v>
      </c>
      <c r="AY37" s="1">
        <f>IF(AY14="","",'Cost and Benefit Parameters'!$J$24)</f>
        <v>199.81500000000003</v>
      </c>
      <c r="AZ37" s="1">
        <f>IF(AZ14="","",'Cost and Benefit Parameters'!$J$24)</f>
        <v>199.81500000000003</v>
      </c>
      <c r="BA37" s="1">
        <f>IF(BA14="","",'Cost and Benefit Parameters'!$J$24)</f>
        <v>199.81500000000003</v>
      </c>
      <c r="BB37" s="1" t="str">
        <f>IF(BB14="","",'Cost and Benefit Parameters'!$J$24)</f>
        <v/>
      </c>
      <c r="BC37" s="1" t="str">
        <f>IF(BC14="","",'Cost and Benefit Parameters'!$J$24)</f>
        <v/>
      </c>
      <c r="BD37" s="1" t="str">
        <f>IF(BD14="","",'Cost and Benefit Parameters'!$J$24)</f>
        <v/>
      </c>
      <c r="BE37" s="1" t="str">
        <f>IF(BE14="","",'Cost and Benefit Parameters'!$J$24)</f>
        <v/>
      </c>
      <c r="BF37" s="1" t="str">
        <f>IF(BF14="","",'Cost and Benefit Parameters'!$J$24)</f>
        <v/>
      </c>
      <c r="BG37" s="1" t="str">
        <f>IF(BG14="","",'Cost and Benefit Parameters'!$J$24)</f>
        <v/>
      </c>
      <c r="BH37" s="1" t="str">
        <f>IF(BH14="","",'Cost and Benefit Parameters'!$J$24)</f>
        <v/>
      </c>
      <c r="BI37" s="1" t="str">
        <f>IF(BI14="","",'Cost and Benefit Parameters'!$J$24)</f>
        <v/>
      </c>
      <c r="BJ37" s="1" t="str">
        <f>IF(BJ14="","",'Cost and Benefit Parameters'!$J$24)</f>
        <v/>
      </c>
      <c r="BK37" s="1" t="str">
        <f>IF(BK14="","",'Cost and Benefit Parameters'!$J$24)</f>
        <v/>
      </c>
      <c r="BL37" s="1" t="str">
        <f>IF(BL14="","",'Cost and Benefit Parameters'!$J$24)</f>
        <v/>
      </c>
    </row>
    <row r="38" spans="1:64" x14ac:dyDescent="0.55000000000000004">
      <c r="A38" s="639"/>
      <c r="B38" t="s">
        <v>476</v>
      </c>
      <c r="F38" s="1" t="str">
        <f>IF(F15="","",'Cost and Benefit Parameters'!$J$24)</f>
        <v/>
      </c>
      <c r="G38" s="1" t="str">
        <f>IF(G15="","",'Cost and Benefit Parameters'!$J$24)</f>
        <v/>
      </c>
      <c r="H38" s="1" t="str">
        <f>IF(H15="","",'Cost and Benefit Parameters'!$J$24)</f>
        <v/>
      </c>
      <c r="I38" s="1" t="str">
        <f>IF(I15="","",'Cost and Benefit Parameters'!$J$24)</f>
        <v/>
      </c>
      <c r="J38" s="1" t="str">
        <f>IF(J15="","",'Cost and Benefit Parameters'!$J$24)</f>
        <v/>
      </c>
      <c r="K38" s="1" t="str">
        <f>IF(K15="","",'Cost and Benefit Parameters'!$J$24)</f>
        <v/>
      </c>
      <c r="L38" s="1" t="str">
        <f>IF(L15="","",'Cost and Benefit Parameters'!$J$24)</f>
        <v/>
      </c>
      <c r="M38" s="1" t="str">
        <f>IF(M15="","",'Cost and Benefit Parameters'!$J$24)</f>
        <v/>
      </c>
      <c r="N38" s="1" t="str">
        <f>IF(N15="","",'Cost and Benefit Parameters'!$J$24)</f>
        <v/>
      </c>
      <c r="O38" s="1">
        <f>IF(O15="","",'Cost and Benefit Parameters'!$J$24)</f>
        <v>199.81500000000003</v>
      </c>
      <c r="P38" s="1">
        <f>IF(P15="","",'Cost and Benefit Parameters'!$J$24)</f>
        <v>199.81500000000003</v>
      </c>
      <c r="Q38" s="1">
        <f>IF(Q15="","",'Cost and Benefit Parameters'!$J$24)</f>
        <v>199.81500000000003</v>
      </c>
      <c r="R38" s="1">
        <f>IF(R15="","",'Cost and Benefit Parameters'!$J$24)</f>
        <v>199.81500000000003</v>
      </c>
      <c r="S38" s="1">
        <f>IF(S15="","",'Cost and Benefit Parameters'!$J$24)</f>
        <v>199.81500000000003</v>
      </c>
      <c r="T38" s="1">
        <f>IF(T15="","",'Cost and Benefit Parameters'!$J$24)</f>
        <v>199.81500000000003</v>
      </c>
      <c r="U38" s="1">
        <f>IF(U15="","",'Cost and Benefit Parameters'!$J$24)</f>
        <v>199.81500000000003</v>
      </c>
      <c r="V38" s="1">
        <f>IF(V15="","",'Cost and Benefit Parameters'!$J$24)</f>
        <v>199.81500000000003</v>
      </c>
      <c r="W38" s="1">
        <f>IF(W15="","",'Cost and Benefit Parameters'!$J$24)</f>
        <v>199.81500000000003</v>
      </c>
      <c r="X38" s="1">
        <f>IF(X15="","",'Cost and Benefit Parameters'!$J$24)</f>
        <v>199.81500000000003</v>
      </c>
      <c r="Y38" s="1">
        <f>IF(Y15="","",'Cost and Benefit Parameters'!$J$24)</f>
        <v>199.81500000000003</v>
      </c>
      <c r="Z38" s="1">
        <f>IF(Z15="","",'Cost and Benefit Parameters'!$J$24)</f>
        <v>199.81500000000003</v>
      </c>
      <c r="AA38" s="1">
        <f>IF(AA15="","",'Cost and Benefit Parameters'!$J$24)</f>
        <v>199.81500000000003</v>
      </c>
      <c r="AB38" s="1">
        <f>IF(AB15="","",'Cost and Benefit Parameters'!$J$24)</f>
        <v>199.81500000000003</v>
      </c>
      <c r="AC38" s="1">
        <f>IF(AC15="","",'Cost and Benefit Parameters'!$J$24)</f>
        <v>199.81500000000003</v>
      </c>
      <c r="AD38" s="1">
        <f>IF(AD15="","",'Cost and Benefit Parameters'!$J$24)</f>
        <v>199.81500000000003</v>
      </c>
      <c r="AE38" s="1">
        <f>IF(AE15="","",'Cost and Benefit Parameters'!$J$24)</f>
        <v>199.81500000000003</v>
      </c>
      <c r="AF38" s="1">
        <f>IF(AF15="","",'Cost and Benefit Parameters'!$J$24)</f>
        <v>199.81500000000003</v>
      </c>
      <c r="AG38" s="1">
        <f>IF(AG15="","",'Cost and Benefit Parameters'!$J$24)</f>
        <v>199.81500000000003</v>
      </c>
      <c r="AH38" s="1">
        <f>IF(AH15="","",'Cost and Benefit Parameters'!$J$24)</f>
        <v>199.81500000000003</v>
      </c>
      <c r="AI38" s="1">
        <f>IF(AI15="","",'Cost and Benefit Parameters'!$J$24)</f>
        <v>199.81500000000003</v>
      </c>
      <c r="AJ38" s="1">
        <f>IF(AJ15="","",'Cost and Benefit Parameters'!$J$24)</f>
        <v>199.81500000000003</v>
      </c>
      <c r="AK38" s="1">
        <f>IF(AK15="","",'Cost and Benefit Parameters'!$J$24)</f>
        <v>199.81500000000003</v>
      </c>
      <c r="AL38" s="1">
        <f>IF(AL15="","",'Cost and Benefit Parameters'!$J$24)</f>
        <v>199.81500000000003</v>
      </c>
      <c r="AM38" s="1">
        <f>IF(AM15="","",'Cost and Benefit Parameters'!$J$24)</f>
        <v>199.81500000000003</v>
      </c>
      <c r="AN38" s="1">
        <f>IF(AN15="","",'Cost and Benefit Parameters'!$J$24)</f>
        <v>199.81500000000003</v>
      </c>
      <c r="AO38" s="1">
        <f>IF(AO15="","",'Cost and Benefit Parameters'!$J$24)</f>
        <v>199.81500000000003</v>
      </c>
      <c r="AP38" s="1">
        <f>IF(AP15="","",'Cost and Benefit Parameters'!$J$24)</f>
        <v>199.81500000000003</v>
      </c>
      <c r="AQ38" s="1">
        <f>IF(AQ15="","",'Cost and Benefit Parameters'!$J$24)</f>
        <v>199.81500000000003</v>
      </c>
      <c r="AR38" s="1">
        <f>IF(AR15="","",'Cost and Benefit Parameters'!$J$24)</f>
        <v>199.81500000000003</v>
      </c>
      <c r="AS38" s="1">
        <f>IF(AS15="","",'Cost and Benefit Parameters'!$J$24)</f>
        <v>199.81500000000003</v>
      </c>
      <c r="AT38" s="1">
        <f>IF(AT15="","",'Cost and Benefit Parameters'!$J$24)</f>
        <v>199.81500000000003</v>
      </c>
      <c r="AU38" s="1">
        <f>IF(AU15="","",'Cost and Benefit Parameters'!$J$24)</f>
        <v>199.81500000000003</v>
      </c>
      <c r="AV38" s="1">
        <f>IF(AV15="","",'Cost and Benefit Parameters'!$J$24)</f>
        <v>199.81500000000003</v>
      </c>
      <c r="AW38" s="1">
        <f>IF(AW15="","",'Cost and Benefit Parameters'!$J$24)</f>
        <v>199.81500000000003</v>
      </c>
      <c r="AX38" s="1">
        <f>IF(AX15="","",'Cost and Benefit Parameters'!$J$24)</f>
        <v>199.81500000000003</v>
      </c>
      <c r="AY38" s="1">
        <f>IF(AY15="","",'Cost and Benefit Parameters'!$J$24)</f>
        <v>199.81500000000003</v>
      </c>
      <c r="AZ38" s="1">
        <f>IF(AZ15="","",'Cost and Benefit Parameters'!$J$24)</f>
        <v>199.81500000000003</v>
      </c>
      <c r="BA38" s="1">
        <f>IF(BA15="","",'Cost and Benefit Parameters'!$J$24)</f>
        <v>199.81500000000003</v>
      </c>
      <c r="BB38" s="1">
        <f>IF(BB15="","",'Cost and Benefit Parameters'!$J$24)</f>
        <v>199.81500000000003</v>
      </c>
      <c r="BC38" s="1" t="str">
        <f>IF(BC15="","",'Cost and Benefit Parameters'!$J$24)</f>
        <v/>
      </c>
      <c r="BD38" s="1" t="str">
        <f>IF(BD15="","",'Cost and Benefit Parameters'!$J$24)</f>
        <v/>
      </c>
      <c r="BE38" s="1" t="str">
        <f>IF(BE15="","",'Cost and Benefit Parameters'!$J$24)</f>
        <v/>
      </c>
      <c r="BF38" s="1" t="str">
        <f>IF(BF15="","",'Cost and Benefit Parameters'!$J$24)</f>
        <v/>
      </c>
      <c r="BG38" s="1" t="str">
        <f>IF(BG15="","",'Cost and Benefit Parameters'!$J$24)</f>
        <v/>
      </c>
      <c r="BH38" s="1" t="str">
        <f>IF(BH15="","",'Cost and Benefit Parameters'!$J$24)</f>
        <v/>
      </c>
      <c r="BI38" s="1" t="str">
        <f>IF(BI15="","",'Cost and Benefit Parameters'!$J$24)</f>
        <v/>
      </c>
      <c r="BJ38" s="1" t="str">
        <f>IF(BJ15="","",'Cost and Benefit Parameters'!$J$24)</f>
        <v/>
      </c>
      <c r="BK38" s="1" t="str">
        <f>IF(BK15="","",'Cost and Benefit Parameters'!$J$24)</f>
        <v/>
      </c>
      <c r="BL38" s="1" t="str">
        <f>IF(BL15="","",'Cost and Benefit Parameters'!$J$24)</f>
        <v/>
      </c>
    </row>
    <row r="39" spans="1:64" x14ac:dyDescent="0.55000000000000004">
      <c r="A39" s="639"/>
      <c r="B39" t="s">
        <v>477</v>
      </c>
      <c r="F39" s="1" t="str">
        <f>IF(F16="","",'Cost and Benefit Parameters'!$J$24)</f>
        <v/>
      </c>
      <c r="G39" s="1" t="str">
        <f>IF(G16="","",'Cost and Benefit Parameters'!$J$24)</f>
        <v/>
      </c>
      <c r="H39" s="1" t="str">
        <f>IF(H16="","",'Cost and Benefit Parameters'!$J$24)</f>
        <v/>
      </c>
      <c r="I39" s="1" t="str">
        <f>IF(I16="","",'Cost and Benefit Parameters'!$J$24)</f>
        <v/>
      </c>
      <c r="J39" s="1" t="str">
        <f>IF(J16="","",'Cost and Benefit Parameters'!$J$24)</f>
        <v/>
      </c>
      <c r="K39" s="1" t="str">
        <f>IF(K16="","",'Cost and Benefit Parameters'!$J$24)</f>
        <v/>
      </c>
      <c r="L39" s="1" t="str">
        <f>IF(L16="","",'Cost and Benefit Parameters'!$J$24)</f>
        <v/>
      </c>
      <c r="M39" s="1" t="str">
        <f>IF(M16="","",'Cost and Benefit Parameters'!$J$24)</f>
        <v/>
      </c>
      <c r="N39" s="1" t="str">
        <f>IF(N16="","",'Cost and Benefit Parameters'!$J$24)</f>
        <v/>
      </c>
      <c r="O39" s="1" t="str">
        <f>IF(O16="","",'Cost and Benefit Parameters'!$J$24)</f>
        <v/>
      </c>
      <c r="P39" s="1">
        <f>IF(P16="","",'Cost and Benefit Parameters'!$J$24)</f>
        <v>199.81500000000003</v>
      </c>
      <c r="Q39" s="1">
        <f>IF(Q16="","",'Cost and Benefit Parameters'!$J$24)</f>
        <v>199.81500000000003</v>
      </c>
      <c r="R39" s="1">
        <f>IF(R16="","",'Cost and Benefit Parameters'!$J$24)</f>
        <v>199.81500000000003</v>
      </c>
      <c r="S39" s="1">
        <f>IF(S16="","",'Cost and Benefit Parameters'!$J$24)</f>
        <v>199.81500000000003</v>
      </c>
      <c r="T39" s="1">
        <f>IF(T16="","",'Cost and Benefit Parameters'!$J$24)</f>
        <v>199.81500000000003</v>
      </c>
      <c r="U39" s="1">
        <f>IF(U16="","",'Cost and Benefit Parameters'!$J$24)</f>
        <v>199.81500000000003</v>
      </c>
      <c r="V39" s="1">
        <f>IF(V16="","",'Cost and Benefit Parameters'!$J$24)</f>
        <v>199.81500000000003</v>
      </c>
      <c r="W39" s="1">
        <f>IF(W16="","",'Cost and Benefit Parameters'!$J$24)</f>
        <v>199.81500000000003</v>
      </c>
      <c r="X39" s="1">
        <f>IF(X16="","",'Cost and Benefit Parameters'!$J$24)</f>
        <v>199.81500000000003</v>
      </c>
      <c r="Y39" s="1">
        <f>IF(Y16="","",'Cost and Benefit Parameters'!$J$24)</f>
        <v>199.81500000000003</v>
      </c>
      <c r="Z39" s="1">
        <f>IF(Z16="","",'Cost and Benefit Parameters'!$J$24)</f>
        <v>199.81500000000003</v>
      </c>
      <c r="AA39" s="1">
        <f>IF(AA16="","",'Cost and Benefit Parameters'!$J$24)</f>
        <v>199.81500000000003</v>
      </c>
      <c r="AB39" s="1">
        <f>IF(AB16="","",'Cost and Benefit Parameters'!$J$24)</f>
        <v>199.81500000000003</v>
      </c>
      <c r="AC39" s="1">
        <f>IF(AC16="","",'Cost and Benefit Parameters'!$J$24)</f>
        <v>199.81500000000003</v>
      </c>
      <c r="AD39" s="1">
        <f>IF(AD16="","",'Cost and Benefit Parameters'!$J$24)</f>
        <v>199.81500000000003</v>
      </c>
      <c r="AE39" s="1">
        <f>IF(AE16="","",'Cost and Benefit Parameters'!$J$24)</f>
        <v>199.81500000000003</v>
      </c>
      <c r="AF39" s="1">
        <f>IF(AF16="","",'Cost and Benefit Parameters'!$J$24)</f>
        <v>199.81500000000003</v>
      </c>
      <c r="AG39" s="1">
        <f>IF(AG16="","",'Cost and Benefit Parameters'!$J$24)</f>
        <v>199.81500000000003</v>
      </c>
      <c r="AH39" s="1">
        <f>IF(AH16="","",'Cost and Benefit Parameters'!$J$24)</f>
        <v>199.81500000000003</v>
      </c>
      <c r="AI39" s="1">
        <f>IF(AI16="","",'Cost and Benefit Parameters'!$J$24)</f>
        <v>199.81500000000003</v>
      </c>
      <c r="AJ39" s="1">
        <f>IF(AJ16="","",'Cost and Benefit Parameters'!$J$24)</f>
        <v>199.81500000000003</v>
      </c>
      <c r="AK39" s="1">
        <f>IF(AK16="","",'Cost and Benefit Parameters'!$J$24)</f>
        <v>199.81500000000003</v>
      </c>
      <c r="AL39" s="1">
        <f>IF(AL16="","",'Cost and Benefit Parameters'!$J$24)</f>
        <v>199.81500000000003</v>
      </c>
      <c r="AM39" s="1">
        <f>IF(AM16="","",'Cost and Benefit Parameters'!$J$24)</f>
        <v>199.81500000000003</v>
      </c>
      <c r="AN39" s="1">
        <f>IF(AN16="","",'Cost and Benefit Parameters'!$J$24)</f>
        <v>199.81500000000003</v>
      </c>
      <c r="AO39" s="1">
        <f>IF(AO16="","",'Cost and Benefit Parameters'!$J$24)</f>
        <v>199.81500000000003</v>
      </c>
      <c r="AP39" s="1">
        <f>IF(AP16="","",'Cost and Benefit Parameters'!$J$24)</f>
        <v>199.81500000000003</v>
      </c>
      <c r="AQ39" s="1">
        <f>IF(AQ16="","",'Cost and Benefit Parameters'!$J$24)</f>
        <v>199.81500000000003</v>
      </c>
      <c r="AR39" s="1">
        <f>IF(AR16="","",'Cost and Benefit Parameters'!$J$24)</f>
        <v>199.81500000000003</v>
      </c>
      <c r="AS39" s="1">
        <f>IF(AS16="","",'Cost and Benefit Parameters'!$J$24)</f>
        <v>199.81500000000003</v>
      </c>
      <c r="AT39" s="1">
        <f>IF(AT16="","",'Cost and Benefit Parameters'!$J$24)</f>
        <v>199.81500000000003</v>
      </c>
      <c r="AU39" s="1">
        <f>IF(AU16="","",'Cost and Benefit Parameters'!$J$24)</f>
        <v>199.81500000000003</v>
      </c>
      <c r="AV39" s="1">
        <f>IF(AV16="","",'Cost and Benefit Parameters'!$J$24)</f>
        <v>199.81500000000003</v>
      </c>
      <c r="AW39" s="1">
        <f>IF(AW16="","",'Cost and Benefit Parameters'!$J$24)</f>
        <v>199.81500000000003</v>
      </c>
      <c r="AX39" s="1">
        <f>IF(AX16="","",'Cost and Benefit Parameters'!$J$24)</f>
        <v>199.81500000000003</v>
      </c>
      <c r="AY39" s="1">
        <f>IF(AY16="","",'Cost and Benefit Parameters'!$J$24)</f>
        <v>199.81500000000003</v>
      </c>
      <c r="AZ39" s="1">
        <f>IF(AZ16="","",'Cost and Benefit Parameters'!$J$24)</f>
        <v>199.81500000000003</v>
      </c>
      <c r="BA39" s="1">
        <f>IF(BA16="","",'Cost and Benefit Parameters'!$J$24)</f>
        <v>199.81500000000003</v>
      </c>
      <c r="BB39" s="1">
        <f>IF(BB16="","",'Cost and Benefit Parameters'!$J$24)</f>
        <v>199.81500000000003</v>
      </c>
      <c r="BC39" s="1">
        <f>IF(BC16="","",'Cost and Benefit Parameters'!$J$24)</f>
        <v>199.81500000000003</v>
      </c>
      <c r="BD39" s="1" t="str">
        <f>IF(BD16="","",'Cost and Benefit Parameters'!$J$24)</f>
        <v/>
      </c>
      <c r="BE39" s="1" t="str">
        <f>IF(BE16="","",'Cost and Benefit Parameters'!$J$24)</f>
        <v/>
      </c>
      <c r="BF39" s="1" t="str">
        <f>IF(BF16="","",'Cost and Benefit Parameters'!$J$24)</f>
        <v/>
      </c>
      <c r="BG39" s="1" t="str">
        <f>IF(BG16="","",'Cost and Benefit Parameters'!$J$24)</f>
        <v/>
      </c>
      <c r="BH39" s="1" t="str">
        <f>IF(BH16="","",'Cost and Benefit Parameters'!$J$24)</f>
        <v/>
      </c>
      <c r="BI39" s="1" t="str">
        <f>IF(BI16="","",'Cost and Benefit Parameters'!$J$24)</f>
        <v/>
      </c>
      <c r="BJ39" s="1" t="str">
        <f>IF(BJ16="","",'Cost and Benefit Parameters'!$J$24)</f>
        <v/>
      </c>
      <c r="BK39" s="1" t="str">
        <f>IF(BK16="","",'Cost and Benefit Parameters'!$J$24)</f>
        <v/>
      </c>
      <c r="BL39" s="1" t="str">
        <f>IF(BL16="","",'Cost and Benefit Parameters'!$J$24)</f>
        <v/>
      </c>
    </row>
    <row r="40" spans="1:64" x14ac:dyDescent="0.55000000000000004">
      <c r="A40" s="639"/>
      <c r="B40" t="s">
        <v>478</v>
      </c>
      <c r="F40" s="1" t="str">
        <f>IF(F17="","",'Cost and Benefit Parameters'!$J$24)</f>
        <v/>
      </c>
      <c r="G40" s="1" t="str">
        <f>IF(G17="","",'Cost and Benefit Parameters'!$J$24)</f>
        <v/>
      </c>
      <c r="H40" s="1" t="str">
        <f>IF(H17="","",'Cost and Benefit Parameters'!$J$24)</f>
        <v/>
      </c>
      <c r="I40" s="1" t="str">
        <f>IF(I17="","",'Cost and Benefit Parameters'!$J$24)</f>
        <v/>
      </c>
      <c r="J40" s="1" t="str">
        <f>IF(J17="","",'Cost and Benefit Parameters'!$J$24)</f>
        <v/>
      </c>
      <c r="K40" s="1"/>
      <c r="L40" s="1" t="str">
        <f>IF(L17="","",'Cost and Benefit Parameters'!$J$24)</f>
        <v/>
      </c>
      <c r="M40" s="1" t="str">
        <f>IF(M17="","",'Cost and Benefit Parameters'!$J$24)</f>
        <v/>
      </c>
      <c r="N40" s="1" t="str">
        <f>IF(N17="","",'Cost and Benefit Parameters'!$J$24)</f>
        <v/>
      </c>
      <c r="O40" s="1" t="str">
        <f>IF(O17="","",'Cost and Benefit Parameters'!$J$24)</f>
        <v/>
      </c>
      <c r="P40" s="1" t="str">
        <f>IF(P17="","",'Cost and Benefit Parameters'!$J$24)</f>
        <v/>
      </c>
      <c r="Q40" s="1">
        <f>IF(Q17="","",'Cost and Benefit Parameters'!$J$24)</f>
        <v>199.81500000000003</v>
      </c>
      <c r="R40" s="1">
        <f>IF(R17="","",'Cost and Benefit Parameters'!$J$24)</f>
        <v>199.81500000000003</v>
      </c>
      <c r="S40" s="1">
        <f>IF(S17="","",'Cost and Benefit Parameters'!$J$24)</f>
        <v>199.81500000000003</v>
      </c>
      <c r="T40" s="1">
        <f>IF(T17="","",'Cost and Benefit Parameters'!$J$24)</f>
        <v>199.81500000000003</v>
      </c>
      <c r="U40" s="1">
        <f>IF(U17="","",'Cost and Benefit Parameters'!$J$24)</f>
        <v>199.81500000000003</v>
      </c>
      <c r="V40" s="1">
        <f>IF(V17="","",'Cost and Benefit Parameters'!$J$24)</f>
        <v>199.81500000000003</v>
      </c>
      <c r="W40" s="1">
        <f>IF(W17="","",'Cost and Benefit Parameters'!$J$24)</f>
        <v>199.81500000000003</v>
      </c>
      <c r="X40" s="1">
        <f>IF(X17="","",'Cost and Benefit Parameters'!$J$24)</f>
        <v>199.81500000000003</v>
      </c>
      <c r="Y40" s="1">
        <f>IF(Y17="","",'Cost and Benefit Parameters'!$J$24)</f>
        <v>199.81500000000003</v>
      </c>
      <c r="Z40" s="1">
        <f>IF(Z17="","",'Cost and Benefit Parameters'!$J$24)</f>
        <v>199.81500000000003</v>
      </c>
      <c r="AA40" s="1">
        <f>IF(AA17="","",'Cost and Benefit Parameters'!$J$24)</f>
        <v>199.81500000000003</v>
      </c>
      <c r="AB40" s="1">
        <f>IF(AB17="","",'Cost and Benefit Parameters'!$J$24)</f>
        <v>199.81500000000003</v>
      </c>
      <c r="AC40" s="1">
        <f>IF(AC17="","",'Cost and Benefit Parameters'!$J$24)</f>
        <v>199.81500000000003</v>
      </c>
      <c r="AD40" s="1">
        <f>IF(AD17="","",'Cost and Benefit Parameters'!$J$24)</f>
        <v>199.81500000000003</v>
      </c>
      <c r="AE40" s="1">
        <f>IF(AE17="","",'Cost and Benefit Parameters'!$J$24)</f>
        <v>199.81500000000003</v>
      </c>
      <c r="AF40" s="1">
        <f>IF(AF17="","",'Cost and Benefit Parameters'!$J$24)</f>
        <v>199.81500000000003</v>
      </c>
      <c r="AG40" s="1">
        <f>IF(AG17="","",'Cost and Benefit Parameters'!$J$24)</f>
        <v>199.81500000000003</v>
      </c>
      <c r="AH40" s="1">
        <f>IF(AH17="","",'Cost and Benefit Parameters'!$J$24)</f>
        <v>199.81500000000003</v>
      </c>
      <c r="AI40" s="1">
        <f>IF(AI17="","",'Cost and Benefit Parameters'!$J$24)</f>
        <v>199.81500000000003</v>
      </c>
      <c r="AJ40" s="1">
        <f>IF(AJ17="","",'Cost and Benefit Parameters'!$J$24)</f>
        <v>199.81500000000003</v>
      </c>
      <c r="AK40" s="1">
        <f>IF(AK17="","",'Cost and Benefit Parameters'!$J$24)</f>
        <v>199.81500000000003</v>
      </c>
      <c r="AL40" s="1">
        <f>IF(AL17="","",'Cost and Benefit Parameters'!$J$24)</f>
        <v>199.81500000000003</v>
      </c>
      <c r="AM40" s="1">
        <f>IF(AM17="","",'Cost and Benefit Parameters'!$J$24)</f>
        <v>199.81500000000003</v>
      </c>
      <c r="AN40" s="1">
        <f>IF(AN17="","",'Cost and Benefit Parameters'!$J$24)</f>
        <v>199.81500000000003</v>
      </c>
      <c r="AO40" s="1">
        <f>IF(AO17="","",'Cost and Benefit Parameters'!$J$24)</f>
        <v>199.81500000000003</v>
      </c>
      <c r="AP40" s="1">
        <f>IF(AP17="","",'Cost and Benefit Parameters'!$J$24)</f>
        <v>199.81500000000003</v>
      </c>
      <c r="AQ40" s="1">
        <f>IF(AQ17="","",'Cost and Benefit Parameters'!$J$24)</f>
        <v>199.81500000000003</v>
      </c>
      <c r="AR40" s="1">
        <f>IF(AR17="","",'Cost and Benefit Parameters'!$J$24)</f>
        <v>199.81500000000003</v>
      </c>
      <c r="AS40" s="1">
        <f>IF(AS17="","",'Cost and Benefit Parameters'!$J$24)</f>
        <v>199.81500000000003</v>
      </c>
      <c r="AT40" s="1">
        <f>IF(AT17="","",'Cost and Benefit Parameters'!$J$24)</f>
        <v>199.81500000000003</v>
      </c>
      <c r="AU40" s="1">
        <f>IF(AU17="","",'Cost and Benefit Parameters'!$J$24)</f>
        <v>199.81500000000003</v>
      </c>
      <c r="AV40" s="1">
        <f>IF(AV17="","",'Cost and Benefit Parameters'!$J$24)</f>
        <v>199.81500000000003</v>
      </c>
      <c r="AW40" s="1">
        <f>IF(AW17="","",'Cost and Benefit Parameters'!$J$24)</f>
        <v>199.81500000000003</v>
      </c>
      <c r="AX40" s="1">
        <f>IF(AX17="","",'Cost and Benefit Parameters'!$J$24)</f>
        <v>199.81500000000003</v>
      </c>
      <c r="AY40" s="1">
        <f>IF(AY17="","",'Cost and Benefit Parameters'!$J$24)</f>
        <v>199.81500000000003</v>
      </c>
      <c r="AZ40" s="1">
        <f>IF(AZ17="","",'Cost and Benefit Parameters'!$J$24)</f>
        <v>199.81500000000003</v>
      </c>
      <c r="BA40" s="1">
        <f>IF(BA17="","",'Cost and Benefit Parameters'!$J$24)</f>
        <v>199.81500000000003</v>
      </c>
      <c r="BB40" s="1">
        <f>IF(BB17="","",'Cost and Benefit Parameters'!$J$24)</f>
        <v>199.81500000000003</v>
      </c>
      <c r="BC40" s="1">
        <f>IF(BC17="","",'Cost and Benefit Parameters'!$J$24)</f>
        <v>199.81500000000003</v>
      </c>
      <c r="BD40" s="1">
        <f>IF(BD17="","",'Cost and Benefit Parameters'!$J$24)</f>
        <v>199.81500000000003</v>
      </c>
      <c r="BE40" s="1" t="str">
        <f>IF(BE17="","",'Cost and Benefit Parameters'!$J$24)</f>
        <v/>
      </c>
      <c r="BF40" s="1" t="str">
        <f>IF(BF17="","",'Cost and Benefit Parameters'!$J$24)</f>
        <v/>
      </c>
      <c r="BG40" s="1" t="str">
        <f>IF(BG17="","",'Cost and Benefit Parameters'!$J$24)</f>
        <v/>
      </c>
      <c r="BH40" s="1" t="str">
        <f>IF(BH17="","",'Cost and Benefit Parameters'!$J$24)</f>
        <v/>
      </c>
      <c r="BI40" s="1" t="str">
        <f>IF(BI17="","",'Cost and Benefit Parameters'!$J$24)</f>
        <v/>
      </c>
      <c r="BJ40" s="1" t="str">
        <f>IF(BJ17="","",'Cost and Benefit Parameters'!$J$24)</f>
        <v/>
      </c>
      <c r="BK40" s="1" t="str">
        <f>IF(BK17="","",'Cost and Benefit Parameters'!$J$24)</f>
        <v/>
      </c>
      <c r="BL40" s="1" t="str">
        <f>IF(BL17="","",'Cost and Benefit Parameters'!$J$24)</f>
        <v/>
      </c>
    </row>
    <row r="41" spans="1:64" x14ac:dyDescent="0.55000000000000004">
      <c r="A41" s="639"/>
      <c r="B41" t="s">
        <v>479</v>
      </c>
      <c r="F41" s="1" t="str">
        <f>IF(F18="","",'Cost and Benefit Parameters'!$J$24)</f>
        <v/>
      </c>
      <c r="G41" s="1" t="str">
        <f>IF(G18="","",'Cost and Benefit Parameters'!$J$24)</f>
        <v/>
      </c>
      <c r="H41" s="1" t="str">
        <f>IF(H18="","",'Cost and Benefit Parameters'!$J$24)</f>
        <v/>
      </c>
      <c r="I41" s="1" t="str">
        <f>IF(I18="","",'Cost and Benefit Parameters'!$J$24)</f>
        <v/>
      </c>
      <c r="J41" s="1" t="str">
        <f>IF(J18="","",'Cost and Benefit Parameters'!$J$24)</f>
        <v/>
      </c>
      <c r="K41" s="1" t="str">
        <f>IF(K18="","",'Cost and Benefit Parameters'!$J$24)</f>
        <v/>
      </c>
      <c r="L41" s="1" t="str">
        <f>IF(L18="","",'Cost and Benefit Parameters'!$J$24)</f>
        <v/>
      </c>
      <c r="M41" s="1" t="str">
        <f>IF(M18="","",'Cost and Benefit Parameters'!$J$24)</f>
        <v/>
      </c>
      <c r="N41" s="1" t="str">
        <f>IF(N18="","",'Cost and Benefit Parameters'!$J$24)</f>
        <v/>
      </c>
      <c r="O41" s="1" t="str">
        <f>IF(O18="","",'Cost and Benefit Parameters'!$J$24)</f>
        <v/>
      </c>
      <c r="P41" s="1" t="str">
        <f>IF(P18="","",'Cost and Benefit Parameters'!$J$24)</f>
        <v/>
      </c>
      <c r="Q41" s="1" t="str">
        <f>IF(Q18="","",'Cost and Benefit Parameters'!$J$24)</f>
        <v/>
      </c>
      <c r="R41" s="1">
        <f>IF(R18="","",'Cost and Benefit Parameters'!$J$24)</f>
        <v>199.81500000000003</v>
      </c>
      <c r="S41" s="1">
        <f>IF(S18="","",'Cost and Benefit Parameters'!$J$24)</f>
        <v>199.81500000000003</v>
      </c>
      <c r="T41" s="1">
        <f>IF(T18="","",'Cost and Benefit Parameters'!$J$24)</f>
        <v>199.81500000000003</v>
      </c>
      <c r="U41" s="1">
        <f>IF(U18="","",'Cost and Benefit Parameters'!$J$24)</f>
        <v>199.81500000000003</v>
      </c>
      <c r="V41" s="1">
        <f>IF(V18="","",'Cost and Benefit Parameters'!$J$24)</f>
        <v>199.81500000000003</v>
      </c>
      <c r="W41" s="1">
        <f>IF(W18="","",'Cost and Benefit Parameters'!$J$24)</f>
        <v>199.81500000000003</v>
      </c>
      <c r="X41" s="1">
        <f>IF(X18="","",'Cost and Benefit Parameters'!$J$24)</f>
        <v>199.81500000000003</v>
      </c>
      <c r="Y41" s="1">
        <f>IF(Y18="","",'Cost and Benefit Parameters'!$J$24)</f>
        <v>199.81500000000003</v>
      </c>
      <c r="Z41" s="1">
        <f>IF(Z18="","",'Cost and Benefit Parameters'!$J$24)</f>
        <v>199.81500000000003</v>
      </c>
      <c r="AA41" s="1">
        <f>IF(AA18="","",'Cost and Benefit Parameters'!$J$24)</f>
        <v>199.81500000000003</v>
      </c>
      <c r="AB41" s="1">
        <f>IF(AB18="","",'Cost and Benefit Parameters'!$J$24)</f>
        <v>199.81500000000003</v>
      </c>
      <c r="AC41" s="1">
        <f>IF(AC18="","",'Cost and Benefit Parameters'!$J$24)</f>
        <v>199.81500000000003</v>
      </c>
      <c r="AD41" s="1">
        <f>IF(AD18="","",'Cost and Benefit Parameters'!$J$24)</f>
        <v>199.81500000000003</v>
      </c>
      <c r="AE41" s="1">
        <f>IF(AE18="","",'Cost and Benefit Parameters'!$J$24)</f>
        <v>199.81500000000003</v>
      </c>
      <c r="AF41" s="1">
        <f>IF(AF18="","",'Cost and Benefit Parameters'!$J$24)</f>
        <v>199.81500000000003</v>
      </c>
      <c r="AG41" s="1">
        <f>IF(AG18="","",'Cost and Benefit Parameters'!$J$24)</f>
        <v>199.81500000000003</v>
      </c>
      <c r="AH41" s="1">
        <f>IF(AH18="","",'Cost and Benefit Parameters'!$J$24)</f>
        <v>199.81500000000003</v>
      </c>
      <c r="AI41" s="1">
        <f>IF(AI18="","",'Cost and Benefit Parameters'!$J$24)</f>
        <v>199.81500000000003</v>
      </c>
      <c r="AJ41" s="1">
        <f>IF(AJ18="","",'Cost and Benefit Parameters'!$J$24)</f>
        <v>199.81500000000003</v>
      </c>
      <c r="AK41" s="1">
        <f>IF(AK18="","",'Cost and Benefit Parameters'!$J$24)</f>
        <v>199.81500000000003</v>
      </c>
      <c r="AL41" s="1">
        <f>IF(AL18="","",'Cost and Benefit Parameters'!$J$24)</f>
        <v>199.81500000000003</v>
      </c>
      <c r="AM41" s="1">
        <f>IF(AM18="","",'Cost and Benefit Parameters'!$J$24)</f>
        <v>199.81500000000003</v>
      </c>
      <c r="AN41" s="1">
        <f>IF(AN18="","",'Cost and Benefit Parameters'!$J$24)</f>
        <v>199.81500000000003</v>
      </c>
      <c r="AO41" s="1">
        <f>IF(AO18="","",'Cost and Benefit Parameters'!$J$24)</f>
        <v>199.81500000000003</v>
      </c>
      <c r="AP41" s="1">
        <f>IF(AP18="","",'Cost and Benefit Parameters'!$J$24)</f>
        <v>199.81500000000003</v>
      </c>
      <c r="AQ41" s="1">
        <f>IF(AQ18="","",'Cost and Benefit Parameters'!$J$24)</f>
        <v>199.81500000000003</v>
      </c>
      <c r="AR41" s="1">
        <f>IF(AR18="","",'Cost and Benefit Parameters'!$J$24)</f>
        <v>199.81500000000003</v>
      </c>
      <c r="AS41" s="1">
        <f>IF(AS18="","",'Cost and Benefit Parameters'!$J$24)</f>
        <v>199.81500000000003</v>
      </c>
      <c r="AT41" s="1">
        <f>IF(AT18="","",'Cost and Benefit Parameters'!$J$24)</f>
        <v>199.81500000000003</v>
      </c>
      <c r="AU41" s="1">
        <f>IF(AU18="","",'Cost and Benefit Parameters'!$J$24)</f>
        <v>199.81500000000003</v>
      </c>
      <c r="AV41" s="1">
        <f>IF(AV18="","",'Cost and Benefit Parameters'!$J$24)</f>
        <v>199.81500000000003</v>
      </c>
      <c r="AW41" s="1">
        <f>IF(AW18="","",'Cost and Benefit Parameters'!$J$24)</f>
        <v>199.81500000000003</v>
      </c>
      <c r="AX41" s="1">
        <f>IF(AX18="","",'Cost and Benefit Parameters'!$J$24)</f>
        <v>199.81500000000003</v>
      </c>
      <c r="AY41" s="1">
        <f>IF(AY18="","",'Cost and Benefit Parameters'!$J$24)</f>
        <v>199.81500000000003</v>
      </c>
      <c r="AZ41" s="1">
        <f>IF(AZ18="","",'Cost and Benefit Parameters'!$J$24)</f>
        <v>199.81500000000003</v>
      </c>
      <c r="BA41" s="1">
        <f>IF(BA18="","",'Cost and Benefit Parameters'!$J$24)</f>
        <v>199.81500000000003</v>
      </c>
      <c r="BB41" s="1">
        <f>IF(BB18="","",'Cost and Benefit Parameters'!$J$24)</f>
        <v>199.81500000000003</v>
      </c>
      <c r="BC41" s="1">
        <f>IF(BC18="","",'Cost and Benefit Parameters'!$J$24)</f>
        <v>199.81500000000003</v>
      </c>
      <c r="BD41" s="1">
        <f>IF(BD18="","",'Cost and Benefit Parameters'!$J$24)</f>
        <v>199.81500000000003</v>
      </c>
      <c r="BE41" s="1">
        <f>IF(BE18="","",'Cost and Benefit Parameters'!$J$24)</f>
        <v>199.81500000000003</v>
      </c>
      <c r="BF41" s="1" t="str">
        <f>IF(BF18="","",'Cost and Benefit Parameters'!$J$24)</f>
        <v/>
      </c>
      <c r="BG41" s="1" t="str">
        <f>IF(BG18="","",'Cost and Benefit Parameters'!$J$24)</f>
        <v/>
      </c>
      <c r="BH41" s="1" t="str">
        <f>IF(BH18="","",'Cost and Benefit Parameters'!$J$24)</f>
        <v/>
      </c>
      <c r="BI41" s="1" t="str">
        <f>IF(BI18="","",'Cost and Benefit Parameters'!$J$24)</f>
        <v/>
      </c>
      <c r="BJ41" s="1" t="str">
        <f>IF(BJ18="","",'Cost and Benefit Parameters'!$J$24)</f>
        <v/>
      </c>
      <c r="BK41" s="1" t="str">
        <f>IF(BK18="","",'Cost and Benefit Parameters'!$J$24)</f>
        <v/>
      </c>
      <c r="BL41" s="1" t="str">
        <f>IF(BL18="","",'Cost and Benefit Parameters'!$J$24)</f>
        <v/>
      </c>
    </row>
    <row r="42" spans="1:64" x14ac:dyDescent="0.55000000000000004">
      <c r="A42" s="639"/>
      <c r="B42" t="s">
        <v>480</v>
      </c>
      <c r="F42" s="1" t="str">
        <f>IF(F19="","",'Cost and Benefit Parameters'!$J$24)</f>
        <v/>
      </c>
      <c r="G42" s="1" t="str">
        <f>IF(G19="","",'Cost and Benefit Parameters'!$J$24)</f>
        <v/>
      </c>
      <c r="H42" s="1" t="str">
        <f>IF(H19="","",'Cost and Benefit Parameters'!$J$24)</f>
        <v/>
      </c>
      <c r="I42" s="1" t="str">
        <f>IF(I19="","",'Cost and Benefit Parameters'!$J$24)</f>
        <v/>
      </c>
      <c r="J42" s="1" t="str">
        <f>IF(J19="","",'Cost and Benefit Parameters'!$J$24)</f>
        <v/>
      </c>
      <c r="K42" s="1" t="str">
        <f>IF(K19="","",'Cost and Benefit Parameters'!$J$24)</f>
        <v/>
      </c>
      <c r="L42" s="1" t="str">
        <f>IF(L19="","",'Cost and Benefit Parameters'!$J$24)</f>
        <v/>
      </c>
      <c r="M42" s="1" t="str">
        <f>IF(M19="","",'Cost and Benefit Parameters'!$J$24)</f>
        <v/>
      </c>
      <c r="N42" s="1" t="str">
        <f>IF(N19="","",'Cost and Benefit Parameters'!$J$24)</f>
        <v/>
      </c>
      <c r="O42" s="1" t="str">
        <f>IF(O19="","",'Cost and Benefit Parameters'!$J$24)</f>
        <v/>
      </c>
      <c r="P42" s="1" t="str">
        <f>IF(P19="","",'Cost and Benefit Parameters'!$J$24)</f>
        <v/>
      </c>
      <c r="Q42" s="1" t="str">
        <f>IF(Q19="","",'Cost and Benefit Parameters'!$J$24)</f>
        <v/>
      </c>
      <c r="R42" s="1" t="str">
        <f>IF(R19="","",'Cost and Benefit Parameters'!$J$24)</f>
        <v/>
      </c>
      <c r="S42" s="1">
        <f>IF(S19="","",'Cost and Benefit Parameters'!$J$24)</f>
        <v>199.81500000000003</v>
      </c>
      <c r="T42" s="1">
        <f>IF(T19="","",'Cost and Benefit Parameters'!$J$24)</f>
        <v>199.81500000000003</v>
      </c>
      <c r="U42" s="1">
        <f>IF(U19="","",'Cost and Benefit Parameters'!$J$24)</f>
        <v>199.81500000000003</v>
      </c>
      <c r="V42" s="1">
        <f>IF(V19="","",'Cost and Benefit Parameters'!$J$24)</f>
        <v>199.81500000000003</v>
      </c>
      <c r="W42" s="1">
        <f>IF(W19="","",'Cost and Benefit Parameters'!$J$24)</f>
        <v>199.81500000000003</v>
      </c>
      <c r="X42" s="1">
        <f>IF(X19="","",'Cost and Benefit Parameters'!$J$24)</f>
        <v>199.81500000000003</v>
      </c>
      <c r="Y42" s="1">
        <f>IF(Y19="","",'Cost and Benefit Parameters'!$J$24)</f>
        <v>199.81500000000003</v>
      </c>
      <c r="Z42" s="1">
        <f>IF(Z19="","",'Cost and Benefit Parameters'!$J$24)</f>
        <v>199.81500000000003</v>
      </c>
      <c r="AA42" s="1">
        <f>IF(AA19="","",'Cost and Benefit Parameters'!$J$24)</f>
        <v>199.81500000000003</v>
      </c>
      <c r="AB42" s="1">
        <f>IF(AB19="","",'Cost and Benefit Parameters'!$J$24)</f>
        <v>199.81500000000003</v>
      </c>
      <c r="AC42" s="1">
        <f>IF(AC19="","",'Cost and Benefit Parameters'!$J$24)</f>
        <v>199.81500000000003</v>
      </c>
      <c r="AD42" s="1">
        <f>IF(AD19="","",'Cost and Benefit Parameters'!$J$24)</f>
        <v>199.81500000000003</v>
      </c>
      <c r="AE42" s="1">
        <f>IF(AE19="","",'Cost and Benefit Parameters'!$J$24)</f>
        <v>199.81500000000003</v>
      </c>
      <c r="AF42" s="1">
        <f>IF(AF19="","",'Cost and Benefit Parameters'!$J$24)</f>
        <v>199.81500000000003</v>
      </c>
      <c r="AG42" s="1">
        <f>IF(AG19="","",'Cost and Benefit Parameters'!$J$24)</f>
        <v>199.81500000000003</v>
      </c>
      <c r="AH42" s="1">
        <f>IF(AH19="","",'Cost and Benefit Parameters'!$J$24)</f>
        <v>199.81500000000003</v>
      </c>
      <c r="AI42" s="1">
        <f>IF(AI19="","",'Cost and Benefit Parameters'!$J$24)</f>
        <v>199.81500000000003</v>
      </c>
      <c r="AJ42" s="1">
        <f>IF(AJ19="","",'Cost and Benefit Parameters'!$J$24)</f>
        <v>199.81500000000003</v>
      </c>
      <c r="AK42" s="1">
        <f>IF(AK19="","",'Cost and Benefit Parameters'!$J$24)</f>
        <v>199.81500000000003</v>
      </c>
      <c r="AL42" s="1">
        <f>IF(AL19="","",'Cost and Benefit Parameters'!$J$24)</f>
        <v>199.81500000000003</v>
      </c>
      <c r="AM42" s="1">
        <f>IF(AM19="","",'Cost and Benefit Parameters'!$J$24)</f>
        <v>199.81500000000003</v>
      </c>
      <c r="AN42" s="1">
        <f>IF(AN19="","",'Cost and Benefit Parameters'!$J$24)</f>
        <v>199.81500000000003</v>
      </c>
      <c r="AO42" s="1">
        <f>IF(AO19="","",'Cost and Benefit Parameters'!$J$24)</f>
        <v>199.81500000000003</v>
      </c>
      <c r="AP42" s="1">
        <f>IF(AP19="","",'Cost and Benefit Parameters'!$J$24)</f>
        <v>199.81500000000003</v>
      </c>
      <c r="AQ42" s="1">
        <f>IF(AQ19="","",'Cost and Benefit Parameters'!$J$24)</f>
        <v>199.81500000000003</v>
      </c>
      <c r="AR42" s="1">
        <f>IF(AR19="","",'Cost and Benefit Parameters'!$J$24)</f>
        <v>199.81500000000003</v>
      </c>
      <c r="AS42" s="1">
        <f>IF(AS19="","",'Cost and Benefit Parameters'!$J$24)</f>
        <v>199.81500000000003</v>
      </c>
      <c r="AT42" s="1">
        <f>IF(AT19="","",'Cost and Benefit Parameters'!$J$24)</f>
        <v>199.81500000000003</v>
      </c>
      <c r="AU42" s="1">
        <f>IF(AU19="","",'Cost and Benefit Parameters'!$J$24)</f>
        <v>199.81500000000003</v>
      </c>
      <c r="AV42" s="1">
        <f>IF(AV19="","",'Cost and Benefit Parameters'!$J$24)</f>
        <v>199.81500000000003</v>
      </c>
      <c r="AW42" s="1">
        <f>IF(AW19="","",'Cost and Benefit Parameters'!$J$24)</f>
        <v>199.81500000000003</v>
      </c>
      <c r="AX42" s="1">
        <f>IF(AX19="","",'Cost and Benefit Parameters'!$J$24)</f>
        <v>199.81500000000003</v>
      </c>
      <c r="AY42" s="1">
        <f>IF(AY19="","",'Cost and Benefit Parameters'!$J$24)</f>
        <v>199.81500000000003</v>
      </c>
      <c r="AZ42" s="1">
        <f>IF(AZ19="","",'Cost and Benefit Parameters'!$J$24)</f>
        <v>199.81500000000003</v>
      </c>
      <c r="BA42" s="1">
        <f>IF(BA19="","",'Cost and Benefit Parameters'!$J$24)</f>
        <v>199.81500000000003</v>
      </c>
      <c r="BB42" s="1">
        <f>IF(BB19="","",'Cost and Benefit Parameters'!$J$24)</f>
        <v>199.81500000000003</v>
      </c>
      <c r="BC42" s="1">
        <f>IF(BC19="","",'Cost and Benefit Parameters'!$J$24)</f>
        <v>199.81500000000003</v>
      </c>
      <c r="BD42" s="1">
        <f>IF(BD19="","",'Cost and Benefit Parameters'!$J$24)</f>
        <v>199.81500000000003</v>
      </c>
      <c r="BE42" s="1">
        <f>IF(BE19="","",'Cost and Benefit Parameters'!$J$24)</f>
        <v>199.81500000000003</v>
      </c>
      <c r="BF42" s="1">
        <f>IF(BF19="","",'Cost and Benefit Parameters'!$J$24)</f>
        <v>199.81500000000003</v>
      </c>
      <c r="BG42" s="1" t="str">
        <f>IF(BG19="","",'Cost and Benefit Parameters'!$J$24)</f>
        <v/>
      </c>
      <c r="BH42" s="1" t="str">
        <f>IF(BH19="","",'Cost and Benefit Parameters'!$J$24)</f>
        <v/>
      </c>
      <c r="BI42" s="1" t="str">
        <f>IF(BI19="","",'Cost and Benefit Parameters'!$J$24)</f>
        <v/>
      </c>
      <c r="BJ42" s="1" t="str">
        <f>IF(BJ19="","",'Cost and Benefit Parameters'!$J$24)</f>
        <v/>
      </c>
      <c r="BK42" s="1" t="str">
        <f>IF(BK19="","",'Cost and Benefit Parameters'!$J$24)</f>
        <v/>
      </c>
      <c r="BL42" s="1" t="str">
        <f>IF(BL19="","",'Cost and Benefit Parameters'!$J$24)</f>
        <v/>
      </c>
    </row>
    <row r="43" spans="1:64" x14ac:dyDescent="0.55000000000000004">
      <c r="A43" s="639"/>
      <c r="B43" t="s">
        <v>481</v>
      </c>
      <c r="F43" s="1" t="str">
        <f>IF(F20="","",'Cost and Benefit Parameters'!$J$24)</f>
        <v/>
      </c>
      <c r="G43" s="1" t="str">
        <f>IF(G20="","",'Cost and Benefit Parameters'!$J$24)</f>
        <v/>
      </c>
      <c r="H43" s="1" t="str">
        <f>IF(H20="","",'Cost and Benefit Parameters'!$J$24)</f>
        <v/>
      </c>
      <c r="I43" s="1" t="str">
        <f>IF(I20="","",'Cost and Benefit Parameters'!$J$24)</f>
        <v/>
      </c>
      <c r="J43" s="1" t="str">
        <f>IF(J20="","",'Cost and Benefit Parameters'!$J$24)</f>
        <v/>
      </c>
      <c r="K43" s="1" t="str">
        <f>IF(K20="","",'Cost and Benefit Parameters'!$J$24)</f>
        <v/>
      </c>
      <c r="L43" s="1" t="str">
        <f>IF(L20="","",'Cost and Benefit Parameters'!$J$24)</f>
        <v/>
      </c>
      <c r="M43" s="1" t="str">
        <f>IF(M20="","",'Cost and Benefit Parameters'!$J$24)</f>
        <v/>
      </c>
      <c r="N43" s="1" t="str">
        <f>IF(N20="","",'Cost and Benefit Parameters'!$J$24)</f>
        <v/>
      </c>
      <c r="O43" s="1" t="str">
        <f>IF(O20="","",'Cost and Benefit Parameters'!$J$24)</f>
        <v/>
      </c>
      <c r="P43" s="1" t="str">
        <f>IF(P20="","",'Cost and Benefit Parameters'!$J$24)</f>
        <v/>
      </c>
      <c r="Q43" s="1" t="str">
        <f>IF(Q20="","",'Cost and Benefit Parameters'!$J$24)</f>
        <v/>
      </c>
      <c r="R43" s="1" t="str">
        <f>IF(R20="","",'Cost and Benefit Parameters'!$J$24)</f>
        <v/>
      </c>
      <c r="S43" s="1" t="str">
        <f>IF(S20="","",'Cost and Benefit Parameters'!$J$24)</f>
        <v/>
      </c>
      <c r="T43" s="1">
        <f>IF(T20="","",'Cost and Benefit Parameters'!$J$24)</f>
        <v>199.81500000000003</v>
      </c>
      <c r="U43" s="1">
        <f>IF(U20="","",'Cost and Benefit Parameters'!$J$24)</f>
        <v>199.81500000000003</v>
      </c>
      <c r="V43" s="1">
        <f>IF(V20="","",'Cost and Benefit Parameters'!$J$24)</f>
        <v>199.81500000000003</v>
      </c>
      <c r="W43" s="1">
        <f>IF(W20="","",'Cost and Benefit Parameters'!$J$24)</f>
        <v>199.81500000000003</v>
      </c>
      <c r="X43" s="1">
        <f>IF(X20="","",'Cost and Benefit Parameters'!$J$24)</f>
        <v>199.81500000000003</v>
      </c>
      <c r="Y43" s="1">
        <f>IF(Y20="","",'Cost and Benefit Parameters'!$J$24)</f>
        <v>199.81500000000003</v>
      </c>
      <c r="Z43" s="1">
        <f>IF(Z20="","",'Cost and Benefit Parameters'!$J$24)</f>
        <v>199.81500000000003</v>
      </c>
      <c r="AA43" s="1">
        <f>IF(AA20="","",'Cost and Benefit Parameters'!$J$24)</f>
        <v>199.81500000000003</v>
      </c>
      <c r="AB43" s="1">
        <f>IF(AB20="","",'Cost and Benefit Parameters'!$J$24)</f>
        <v>199.81500000000003</v>
      </c>
      <c r="AC43" s="1">
        <f>IF(AC20="","",'Cost and Benefit Parameters'!$J$24)</f>
        <v>199.81500000000003</v>
      </c>
      <c r="AD43" s="1">
        <f>IF(AD20="","",'Cost and Benefit Parameters'!$J$24)</f>
        <v>199.81500000000003</v>
      </c>
      <c r="AE43" s="1">
        <f>IF(AE20="","",'Cost and Benefit Parameters'!$J$24)</f>
        <v>199.81500000000003</v>
      </c>
      <c r="AF43" s="1">
        <f>IF(AF20="","",'Cost and Benefit Parameters'!$J$24)</f>
        <v>199.81500000000003</v>
      </c>
      <c r="AG43" s="1">
        <f>IF(AG20="","",'Cost and Benefit Parameters'!$J$24)</f>
        <v>199.81500000000003</v>
      </c>
      <c r="AH43" s="1">
        <f>IF(AH20="","",'Cost and Benefit Parameters'!$J$24)</f>
        <v>199.81500000000003</v>
      </c>
      <c r="AI43" s="1">
        <f>IF(AI20="","",'Cost and Benefit Parameters'!$J$24)</f>
        <v>199.81500000000003</v>
      </c>
      <c r="AJ43" s="1">
        <f>IF(AJ20="","",'Cost and Benefit Parameters'!$J$24)</f>
        <v>199.81500000000003</v>
      </c>
      <c r="AK43" s="1">
        <f>IF(AK20="","",'Cost and Benefit Parameters'!$J$24)</f>
        <v>199.81500000000003</v>
      </c>
      <c r="AL43" s="1">
        <f>IF(AL20="","",'Cost and Benefit Parameters'!$J$24)</f>
        <v>199.81500000000003</v>
      </c>
      <c r="AM43" s="1">
        <f>IF(AM20="","",'Cost and Benefit Parameters'!$J$24)</f>
        <v>199.81500000000003</v>
      </c>
      <c r="AN43" s="1">
        <f>IF(AN20="","",'Cost and Benefit Parameters'!$J$24)</f>
        <v>199.81500000000003</v>
      </c>
      <c r="AO43" s="1">
        <f>IF(AO20="","",'Cost and Benefit Parameters'!$J$24)</f>
        <v>199.81500000000003</v>
      </c>
      <c r="AP43" s="1">
        <f>IF(AP20="","",'Cost and Benefit Parameters'!$J$24)</f>
        <v>199.81500000000003</v>
      </c>
      <c r="AQ43" s="1">
        <f>IF(AQ20="","",'Cost and Benefit Parameters'!$J$24)</f>
        <v>199.81500000000003</v>
      </c>
      <c r="AR43" s="1">
        <f>IF(AR20="","",'Cost and Benefit Parameters'!$J$24)</f>
        <v>199.81500000000003</v>
      </c>
      <c r="AS43" s="1">
        <f>IF(AS20="","",'Cost and Benefit Parameters'!$J$24)</f>
        <v>199.81500000000003</v>
      </c>
      <c r="AT43" s="1">
        <f>IF(AT20="","",'Cost and Benefit Parameters'!$J$24)</f>
        <v>199.81500000000003</v>
      </c>
      <c r="AU43" s="1">
        <f>IF(AU20="","",'Cost and Benefit Parameters'!$J$24)</f>
        <v>199.81500000000003</v>
      </c>
      <c r="AV43" s="1">
        <f>IF(AV20="","",'Cost and Benefit Parameters'!$J$24)</f>
        <v>199.81500000000003</v>
      </c>
      <c r="AW43" s="1">
        <f>IF(AW20="","",'Cost and Benefit Parameters'!$J$24)</f>
        <v>199.81500000000003</v>
      </c>
      <c r="AX43" s="1">
        <f>IF(AX20="","",'Cost and Benefit Parameters'!$J$24)</f>
        <v>199.81500000000003</v>
      </c>
      <c r="AY43" s="1">
        <f>IF(AY20="","",'Cost and Benefit Parameters'!$J$24)</f>
        <v>199.81500000000003</v>
      </c>
      <c r="AZ43" s="1">
        <f>IF(AZ20="","",'Cost and Benefit Parameters'!$J$24)</f>
        <v>199.81500000000003</v>
      </c>
      <c r="BA43" s="1">
        <f>IF(BA20="","",'Cost and Benefit Parameters'!$J$24)</f>
        <v>199.81500000000003</v>
      </c>
      <c r="BB43" s="1">
        <f>IF(BB20="","",'Cost and Benefit Parameters'!$J$24)</f>
        <v>199.81500000000003</v>
      </c>
      <c r="BC43" s="1">
        <f>IF(BC20="","",'Cost and Benefit Parameters'!$J$24)</f>
        <v>199.81500000000003</v>
      </c>
      <c r="BD43" s="1">
        <f>IF(BD20="","",'Cost and Benefit Parameters'!$J$24)</f>
        <v>199.81500000000003</v>
      </c>
      <c r="BE43" s="1">
        <f>IF(BE20="","",'Cost and Benefit Parameters'!$J$24)</f>
        <v>199.81500000000003</v>
      </c>
      <c r="BF43" s="1">
        <f>IF(BF20="","",'Cost and Benefit Parameters'!$J$24)</f>
        <v>199.81500000000003</v>
      </c>
      <c r="BG43" s="1">
        <f>IF(BG20="","",'Cost and Benefit Parameters'!$J$24)</f>
        <v>199.81500000000003</v>
      </c>
      <c r="BH43" s="1" t="str">
        <f>IF(BH20="","",'Cost and Benefit Parameters'!$J$24)</f>
        <v/>
      </c>
      <c r="BI43" s="1" t="str">
        <f>IF(BI20="","",'Cost and Benefit Parameters'!$J$24)</f>
        <v/>
      </c>
      <c r="BJ43" s="1" t="str">
        <f>IF(BJ20="","",'Cost and Benefit Parameters'!$J$24)</f>
        <v/>
      </c>
      <c r="BK43" s="1" t="str">
        <f>IF(BK20="","",'Cost and Benefit Parameters'!$J$24)</f>
        <v/>
      </c>
      <c r="BL43" s="1" t="str">
        <f>IF(BL20="","",'Cost and Benefit Parameters'!$J$24)</f>
        <v/>
      </c>
    </row>
    <row r="44" spans="1:64" x14ac:dyDescent="0.55000000000000004">
      <c r="A44" s="639"/>
      <c r="B44" t="s">
        <v>482</v>
      </c>
      <c r="F44" s="1" t="str">
        <f>IF(F21="","",'Cost and Benefit Parameters'!$J$24)</f>
        <v/>
      </c>
      <c r="G44" s="1" t="str">
        <f>IF(G21="","",'Cost and Benefit Parameters'!$J$24)</f>
        <v/>
      </c>
      <c r="H44" s="1" t="str">
        <f>IF(H21="","",'Cost and Benefit Parameters'!$J$24)</f>
        <v/>
      </c>
      <c r="I44" s="1" t="str">
        <f>IF(I21="","",'Cost and Benefit Parameters'!$J$24)</f>
        <v/>
      </c>
      <c r="J44" s="1" t="str">
        <f>IF(J21="","",'Cost and Benefit Parameters'!$J$24)</f>
        <v/>
      </c>
      <c r="K44" s="1" t="str">
        <f>IF(K21="","",'Cost and Benefit Parameters'!$J$24)</f>
        <v/>
      </c>
      <c r="L44" s="1" t="str">
        <f>IF(L21="","",'Cost and Benefit Parameters'!$J$24)</f>
        <v/>
      </c>
      <c r="M44" s="1" t="str">
        <f>IF(M21="","",'Cost and Benefit Parameters'!$J$24)</f>
        <v/>
      </c>
      <c r="N44" s="1" t="str">
        <f>IF(N21="","",'Cost and Benefit Parameters'!$J$24)</f>
        <v/>
      </c>
      <c r="O44" s="1" t="str">
        <f>IF(O21="","",'Cost and Benefit Parameters'!$J$24)</f>
        <v/>
      </c>
      <c r="P44" s="1" t="str">
        <f>IF(P21="","",'Cost and Benefit Parameters'!$J$24)</f>
        <v/>
      </c>
      <c r="Q44" s="1" t="str">
        <f>IF(Q21="","",'Cost and Benefit Parameters'!$J$24)</f>
        <v/>
      </c>
      <c r="R44" s="1" t="str">
        <f>IF(R21="","",'Cost and Benefit Parameters'!$J$24)</f>
        <v/>
      </c>
      <c r="S44" s="1" t="str">
        <f>IF(S21="","",'Cost and Benefit Parameters'!$J$24)</f>
        <v/>
      </c>
      <c r="T44" s="1" t="str">
        <f>IF(T21="","",'Cost and Benefit Parameters'!$J$24)</f>
        <v/>
      </c>
      <c r="U44" s="1">
        <f>IF(U21="","",'Cost and Benefit Parameters'!$J$24)</f>
        <v>199.81500000000003</v>
      </c>
      <c r="V44" s="1">
        <f>IF(V21="","",'Cost and Benefit Parameters'!$J$24)</f>
        <v>199.81500000000003</v>
      </c>
      <c r="W44" s="1">
        <f>IF(W21="","",'Cost and Benefit Parameters'!$J$24)</f>
        <v>199.81500000000003</v>
      </c>
      <c r="X44" s="1">
        <f>IF(X21="","",'Cost and Benefit Parameters'!$J$24)</f>
        <v>199.81500000000003</v>
      </c>
      <c r="Y44" s="1">
        <f>IF(Y21="","",'Cost and Benefit Parameters'!$J$24)</f>
        <v>199.81500000000003</v>
      </c>
      <c r="Z44" s="1">
        <f>IF(Z21="","",'Cost and Benefit Parameters'!$J$24)</f>
        <v>199.81500000000003</v>
      </c>
      <c r="AA44" s="1">
        <f>IF(AA21="","",'Cost and Benefit Parameters'!$J$24)</f>
        <v>199.81500000000003</v>
      </c>
      <c r="AB44" s="1">
        <f>IF(AB21="","",'Cost and Benefit Parameters'!$J$24)</f>
        <v>199.81500000000003</v>
      </c>
      <c r="AC44" s="1">
        <f>IF(AC21="","",'Cost and Benefit Parameters'!$J$24)</f>
        <v>199.81500000000003</v>
      </c>
      <c r="AD44" s="1">
        <f>IF(AD21="","",'Cost and Benefit Parameters'!$J$24)</f>
        <v>199.81500000000003</v>
      </c>
      <c r="AE44" s="1">
        <f>IF(AE21="","",'Cost and Benefit Parameters'!$J$24)</f>
        <v>199.81500000000003</v>
      </c>
      <c r="AF44" s="1">
        <f>IF(AF21="","",'Cost and Benefit Parameters'!$J$24)</f>
        <v>199.81500000000003</v>
      </c>
      <c r="AG44" s="1">
        <f>IF(AG21="","",'Cost and Benefit Parameters'!$J$24)</f>
        <v>199.81500000000003</v>
      </c>
      <c r="AH44" s="1">
        <f>IF(AH21="","",'Cost and Benefit Parameters'!$J$24)</f>
        <v>199.81500000000003</v>
      </c>
      <c r="AI44" s="1">
        <f>IF(AI21="","",'Cost and Benefit Parameters'!$J$24)</f>
        <v>199.81500000000003</v>
      </c>
      <c r="AJ44" s="1">
        <f>IF(AJ21="","",'Cost and Benefit Parameters'!$J$24)</f>
        <v>199.81500000000003</v>
      </c>
      <c r="AK44" s="1">
        <f>IF(AK21="","",'Cost and Benefit Parameters'!$J$24)</f>
        <v>199.81500000000003</v>
      </c>
      <c r="AL44" s="1">
        <f>IF(AL21="","",'Cost and Benefit Parameters'!$J$24)</f>
        <v>199.81500000000003</v>
      </c>
      <c r="AM44" s="1">
        <f>IF(AM21="","",'Cost and Benefit Parameters'!$J$24)</f>
        <v>199.81500000000003</v>
      </c>
      <c r="AN44" s="1">
        <f>IF(AN21="","",'Cost and Benefit Parameters'!$J$24)</f>
        <v>199.81500000000003</v>
      </c>
      <c r="AO44" s="1">
        <f>IF(AO21="","",'Cost and Benefit Parameters'!$J$24)</f>
        <v>199.81500000000003</v>
      </c>
      <c r="AP44" s="1">
        <f>IF(AP21="","",'Cost and Benefit Parameters'!$J$24)</f>
        <v>199.81500000000003</v>
      </c>
      <c r="AQ44" s="1">
        <f>IF(AQ21="","",'Cost and Benefit Parameters'!$J$24)</f>
        <v>199.81500000000003</v>
      </c>
      <c r="AR44" s="1">
        <f>IF(AR21="","",'Cost and Benefit Parameters'!$J$24)</f>
        <v>199.81500000000003</v>
      </c>
      <c r="AS44" s="1">
        <f>IF(AS21="","",'Cost and Benefit Parameters'!$J$24)</f>
        <v>199.81500000000003</v>
      </c>
      <c r="AT44" s="1">
        <f>IF(AT21="","",'Cost and Benefit Parameters'!$J$24)</f>
        <v>199.81500000000003</v>
      </c>
      <c r="AU44" s="1">
        <f>IF(AU21="","",'Cost and Benefit Parameters'!$J$24)</f>
        <v>199.81500000000003</v>
      </c>
      <c r="AV44" s="1">
        <f>IF(AV21="","",'Cost and Benefit Parameters'!$J$24)</f>
        <v>199.81500000000003</v>
      </c>
      <c r="AW44" s="1">
        <f>IF(AW21="","",'Cost and Benefit Parameters'!$J$24)</f>
        <v>199.81500000000003</v>
      </c>
      <c r="AX44" s="1">
        <f>IF(AX21="","",'Cost and Benefit Parameters'!$J$24)</f>
        <v>199.81500000000003</v>
      </c>
      <c r="AY44" s="1">
        <f>IF(AY21="","",'Cost and Benefit Parameters'!$J$24)</f>
        <v>199.81500000000003</v>
      </c>
      <c r="AZ44" s="1">
        <f>IF(AZ21="","",'Cost and Benefit Parameters'!$J$24)</f>
        <v>199.81500000000003</v>
      </c>
      <c r="BA44" s="1">
        <f>IF(BA21="","",'Cost and Benefit Parameters'!$J$24)</f>
        <v>199.81500000000003</v>
      </c>
      <c r="BB44" s="1">
        <f>IF(BB21="","",'Cost and Benefit Parameters'!$J$24)</f>
        <v>199.81500000000003</v>
      </c>
      <c r="BC44" s="1">
        <f>IF(BC21="","",'Cost and Benefit Parameters'!$J$24)</f>
        <v>199.81500000000003</v>
      </c>
      <c r="BD44" s="1">
        <f>IF(BD21="","",'Cost and Benefit Parameters'!$J$24)</f>
        <v>199.81500000000003</v>
      </c>
      <c r="BE44" s="1">
        <f>IF(BE21="","",'Cost and Benefit Parameters'!$J$24)</f>
        <v>199.81500000000003</v>
      </c>
      <c r="BF44" s="1">
        <f>IF(BF21="","",'Cost and Benefit Parameters'!$J$24)</f>
        <v>199.81500000000003</v>
      </c>
      <c r="BG44" s="1">
        <f>IF(BG21="","",'Cost and Benefit Parameters'!$J$24)</f>
        <v>199.81500000000003</v>
      </c>
      <c r="BH44" s="1">
        <f>IF(BH21="","",'Cost and Benefit Parameters'!$J$24)</f>
        <v>199.81500000000003</v>
      </c>
      <c r="BI44" s="1" t="str">
        <f>IF(BI21="","",'Cost and Benefit Parameters'!$J$24)</f>
        <v/>
      </c>
      <c r="BJ44" s="1" t="str">
        <f>IF(BJ21="","",'Cost and Benefit Parameters'!$J$24)</f>
        <v/>
      </c>
      <c r="BK44" s="1" t="str">
        <f>IF(BK21="","",'Cost and Benefit Parameters'!$J$24)</f>
        <v/>
      </c>
      <c r="BL44" s="1" t="str">
        <f>IF(BL21="","",'Cost and Benefit Parameters'!$J$24)</f>
        <v/>
      </c>
    </row>
    <row r="45" spans="1:64" x14ac:dyDescent="0.55000000000000004">
      <c r="A45" s="639"/>
      <c r="B45" t="s">
        <v>483</v>
      </c>
      <c r="F45" s="1" t="str">
        <f>IF(F22="","",'Cost and Benefit Parameters'!$J$24)</f>
        <v/>
      </c>
      <c r="G45" s="1" t="str">
        <f>IF(G22="","",'Cost and Benefit Parameters'!$J$24)</f>
        <v/>
      </c>
      <c r="H45" s="1" t="str">
        <f>IF(H22="","",'Cost and Benefit Parameters'!$J$24)</f>
        <v/>
      </c>
      <c r="I45" s="1" t="str">
        <f>IF(I22="","",'Cost and Benefit Parameters'!$J$24)</f>
        <v/>
      </c>
      <c r="J45" s="1" t="str">
        <f>IF(J22="","",'Cost and Benefit Parameters'!$J$24)</f>
        <v/>
      </c>
      <c r="K45" s="1" t="str">
        <f>IF(K22="","",'Cost and Benefit Parameters'!$J$24)</f>
        <v/>
      </c>
      <c r="L45" s="1" t="str">
        <f>IF(L22="","",'Cost and Benefit Parameters'!$J$24)</f>
        <v/>
      </c>
      <c r="M45" s="1" t="str">
        <f>IF(M22="","",'Cost and Benefit Parameters'!$J$24)</f>
        <v/>
      </c>
      <c r="N45" s="1" t="str">
        <f>IF(N22="","",'Cost and Benefit Parameters'!$J$24)</f>
        <v/>
      </c>
      <c r="O45" s="1" t="str">
        <f>IF(O22="","",'Cost and Benefit Parameters'!$J$24)</f>
        <v/>
      </c>
      <c r="P45" s="1" t="str">
        <f>IF(P22="","",'Cost and Benefit Parameters'!$J$24)</f>
        <v/>
      </c>
      <c r="Q45" s="1" t="str">
        <f>IF(Q22="","",'Cost and Benefit Parameters'!$J$24)</f>
        <v/>
      </c>
      <c r="R45" s="1" t="str">
        <f>IF(R22="","",'Cost and Benefit Parameters'!$J$24)</f>
        <v/>
      </c>
      <c r="S45" s="1" t="str">
        <f>IF(S22="","",'Cost and Benefit Parameters'!$J$24)</f>
        <v/>
      </c>
      <c r="T45" s="1" t="str">
        <f>IF(T22="","",'Cost and Benefit Parameters'!$J$24)</f>
        <v/>
      </c>
      <c r="U45" s="1" t="str">
        <f>IF(U22="","",'Cost and Benefit Parameters'!$J$24)</f>
        <v/>
      </c>
      <c r="V45" s="1">
        <f>IF(V22="","",'Cost and Benefit Parameters'!$J$24)</f>
        <v>199.81500000000003</v>
      </c>
      <c r="W45" s="1">
        <f>IF(W22="","",'Cost and Benefit Parameters'!$J$24)</f>
        <v>199.81500000000003</v>
      </c>
      <c r="X45" s="1">
        <f>IF(X22="","",'Cost and Benefit Parameters'!$J$24)</f>
        <v>199.81500000000003</v>
      </c>
      <c r="Y45" s="1">
        <f>IF(Y22="","",'Cost and Benefit Parameters'!$J$24)</f>
        <v>199.81500000000003</v>
      </c>
      <c r="Z45" s="1">
        <f>IF(Z22="","",'Cost and Benefit Parameters'!$J$24)</f>
        <v>199.81500000000003</v>
      </c>
      <c r="AA45" s="1">
        <f>IF(AA22="","",'Cost and Benefit Parameters'!$J$24)</f>
        <v>199.81500000000003</v>
      </c>
      <c r="AB45" s="1">
        <f>IF(AB22="","",'Cost and Benefit Parameters'!$J$24)</f>
        <v>199.81500000000003</v>
      </c>
      <c r="AC45" s="1">
        <f>IF(AC22="","",'Cost and Benefit Parameters'!$J$24)</f>
        <v>199.81500000000003</v>
      </c>
      <c r="AD45" s="1">
        <f>IF(AD22="","",'Cost and Benefit Parameters'!$J$24)</f>
        <v>199.81500000000003</v>
      </c>
      <c r="AE45" s="1">
        <f>IF(AE22="","",'Cost and Benefit Parameters'!$J$24)</f>
        <v>199.81500000000003</v>
      </c>
      <c r="AF45" s="1">
        <f>IF(AF22="","",'Cost and Benefit Parameters'!$J$24)</f>
        <v>199.81500000000003</v>
      </c>
      <c r="AG45" s="1">
        <f>IF(AG22="","",'Cost and Benefit Parameters'!$J$24)</f>
        <v>199.81500000000003</v>
      </c>
      <c r="AH45" s="1">
        <f>IF(AH22="","",'Cost and Benefit Parameters'!$J$24)</f>
        <v>199.81500000000003</v>
      </c>
      <c r="AI45" s="1">
        <f>IF(AI22="","",'Cost and Benefit Parameters'!$J$24)</f>
        <v>199.81500000000003</v>
      </c>
      <c r="AJ45" s="1">
        <f>IF(AJ22="","",'Cost and Benefit Parameters'!$J$24)</f>
        <v>199.81500000000003</v>
      </c>
      <c r="AK45" s="1">
        <f>IF(AK22="","",'Cost and Benefit Parameters'!$J$24)</f>
        <v>199.81500000000003</v>
      </c>
      <c r="AL45" s="1">
        <f>IF(AL22="","",'Cost and Benefit Parameters'!$J$24)</f>
        <v>199.81500000000003</v>
      </c>
      <c r="AM45" s="1">
        <f>IF(AM22="","",'Cost and Benefit Parameters'!$J$24)</f>
        <v>199.81500000000003</v>
      </c>
      <c r="AN45" s="1">
        <f>IF(AN22="","",'Cost and Benefit Parameters'!$J$24)</f>
        <v>199.81500000000003</v>
      </c>
      <c r="AO45" s="1">
        <f>IF(AO22="","",'Cost and Benefit Parameters'!$J$24)</f>
        <v>199.81500000000003</v>
      </c>
      <c r="AP45" s="1">
        <f>IF(AP22="","",'Cost and Benefit Parameters'!$J$24)</f>
        <v>199.81500000000003</v>
      </c>
      <c r="AQ45" s="1">
        <f>IF(AQ22="","",'Cost and Benefit Parameters'!$J$24)</f>
        <v>199.81500000000003</v>
      </c>
      <c r="AR45" s="1">
        <f>IF(AR22="","",'Cost and Benefit Parameters'!$J$24)</f>
        <v>199.81500000000003</v>
      </c>
      <c r="AS45" s="1">
        <f>IF(AS22="","",'Cost and Benefit Parameters'!$J$24)</f>
        <v>199.81500000000003</v>
      </c>
      <c r="AT45" s="1">
        <f>IF(AT22="","",'Cost and Benefit Parameters'!$J$24)</f>
        <v>199.81500000000003</v>
      </c>
      <c r="AU45" s="1">
        <f>IF(AU22="","",'Cost and Benefit Parameters'!$J$24)</f>
        <v>199.81500000000003</v>
      </c>
      <c r="AV45" s="1">
        <f>IF(AV22="","",'Cost and Benefit Parameters'!$J$24)</f>
        <v>199.81500000000003</v>
      </c>
      <c r="AW45" s="1">
        <f>IF(AW22="","",'Cost and Benefit Parameters'!$J$24)</f>
        <v>199.81500000000003</v>
      </c>
      <c r="AX45" s="1">
        <f>IF(AX22="","",'Cost and Benefit Parameters'!$J$24)</f>
        <v>199.81500000000003</v>
      </c>
      <c r="AY45" s="1">
        <f>IF(AY22="","",'Cost and Benefit Parameters'!$J$24)</f>
        <v>199.81500000000003</v>
      </c>
      <c r="AZ45" s="1">
        <f>IF(AZ22="","",'Cost and Benefit Parameters'!$J$24)</f>
        <v>199.81500000000003</v>
      </c>
      <c r="BA45" s="1">
        <f>IF(BA22="","",'Cost and Benefit Parameters'!$J$24)</f>
        <v>199.81500000000003</v>
      </c>
      <c r="BB45" s="1">
        <f>IF(BB22="","",'Cost and Benefit Parameters'!$J$24)</f>
        <v>199.81500000000003</v>
      </c>
      <c r="BC45" s="1">
        <f>IF(BC22="","",'Cost and Benefit Parameters'!$J$24)</f>
        <v>199.81500000000003</v>
      </c>
      <c r="BD45" s="1">
        <f>IF(BD22="","",'Cost and Benefit Parameters'!$J$24)</f>
        <v>199.81500000000003</v>
      </c>
      <c r="BE45" s="1">
        <f>IF(BE22="","",'Cost and Benefit Parameters'!$J$24)</f>
        <v>199.81500000000003</v>
      </c>
      <c r="BF45" s="1">
        <f>IF(BF22="","",'Cost and Benefit Parameters'!$J$24)</f>
        <v>199.81500000000003</v>
      </c>
      <c r="BG45" s="1">
        <f>IF(BG22="","",'Cost and Benefit Parameters'!$J$24)</f>
        <v>199.81500000000003</v>
      </c>
      <c r="BH45" s="1">
        <f>IF(BH22="","",'Cost and Benefit Parameters'!$J$24)</f>
        <v>199.81500000000003</v>
      </c>
      <c r="BI45" s="1">
        <f>IF(BI22="","",'Cost and Benefit Parameters'!$J$24)</f>
        <v>199.81500000000003</v>
      </c>
      <c r="BJ45" s="1" t="str">
        <f>IF(BJ22="","",'Cost and Benefit Parameters'!$J$24)</f>
        <v/>
      </c>
      <c r="BK45" s="1" t="str">
        <f>IF(BK22="","",'Cost and Benefit Parameters'!$J$24)</f>
        <v/>
      </c>
      <c r="BL45" s="1" t="str">
        <f>IF(BL22="","",'Cost and Benefit Parameters'!$J$24)</f>
        <v/>
      </c>
    </row>
    <row r="46" spans="1:64" x14ac:dyDescent="0.55000000000000004">
      <c r="A46" s="639"/>
      <c r="B46" t="s">
        <v>484</v>
      </c>
      <c r="F46" s="1" t="str">
        <f>IF(F23="","",'Cost and Benefit Parameters'!$J$24)</f>
        <v/>
      </c>
      <c r="G46" s="1" t="str">
        <f>IF(G23="","",'Cost and Benefit Parameters'!$J$24)</f>
        <v/>
      </c>
      <c r="H46" s="1" t="str">
        <f>IF(H23="","",'Cost and Benefit Parameters'!$J$24)</f>
        <v/>
      </c>
      <c r="I46" s="1" t="str">
        <f>IF(I23="","",'Cost and Benefit Parameters'!$J$24)</f>
        <v/>
      </c>
      <c r="J46" s="1" t="str">
        <f>IF(J23="","",'Cost and Benefit Parameters'!$J$24)</f>
        <v/>
      </c>
      <c r="K46" s="1" t="str">
        <f>IF(K23="","",'Cost and Benefit Parameters'!$J$24)</f>
        <v/>
      </c>
      <c r="L46" s="1" t="str">
        <f>IF(L23="","",'Cost and Benefit Parameters'!$J$24)</f>
        <v/>
      </c>
      <c r="M46" s="1" t="str">
        <f>IF(M23="","",'Cost and Benefit Parameters'!$J$24)</f>
        <v/>
      </c>
      <c r="N46" s="1" t="str">
        <f>IF(N23="","",'Cost and Benefit Parameters'!$J$24)</f>
        <v/>
      </c>
      <c r="O46" s="1" t="str">
        <f>IF(O23="","",'Cost and Benefit Parameters'!$J$24)</f>
        <v/>
      </c>
      <c r="P46" s="1" t="str">
        <f>IF(P23="","",'Cost and Benefit Parameters'!$J$24)</f>
        <v/>
      </c>
      <c r="Q46" s="1" t="str">
        <f>IF(Q23="","",'Cost and Benefit Parameters'!$J$24)</f>
        <v/>
      </c>
      <c r="R46" s="1" t="str">
        <f>IF(R23="","",'Cost and Benefit Parameters'!$J$24)</f>
        <v/>
      </c>
      <c r="S46" s="1" t="str">
        <f>IF(S23="","",'Cost and Benefit Parameters'!$J$24)</f>
        <v/>
      </c>
      <c r="T46" s="1" t="str">
        <f>IF(T23="","",'Cost and Benefit Parameters'!$J$24)</f>
        <v/>
      </c>
      <c r="U46" s="1" t="str">
        <f>IF(U23="","",'Cost and Benefit Parameters'!$J$24)</f>
        <v/>
      </c>
      <c r="V46" s="1" t="str">
        <f>IF(V23="","",'Cost and Benefit Parameters'!$J$24)</f>
        <v/>
      </c>
      <c r="W46" s="1">
        <f>IF(W23="","",'Cost and Benefit Parameters'!$J$24)</f>
        <v>199.81500000000003</v>
      </c>
      <c r="X46" s="1">
        <f>IF(X23="","",'Cost and Benefit Parameters'!$J$24)</f>
        <v>199.81500000000003</v>
      </c>
      <c r="Y46" s="1">
        <f>IF(Y23="","",'Cost and Benefit Parameters'!$J$24)</f>
        <v>199.81500000000003</v>
      </c>
      <c r="Z46" s="1">
        <f>IF(Z23="","",'Cost and Benefit Parameters'!$J$24)</f>
        <v>199.81500000000003</v>
      </c>
      <c r="AA46" s="1">
        <f>IF(AA23="","",'Cost and Benefit Parameters'!$J$24)</f>
        <v>199.81500000000003</v>
      </c>
      <c r="AB46" s="1">
        <f>IF(AB23="","",'Cost and Benefit Parameters'!$J$24)</f>
        <v>199.81500000000003</v>
      </c>
      <c r="AC46" s="1">
        <f>IF(AC23="","",'Cost and Benefit Parameters'!$J$24)</f>
        <v>199.81500000000003</v>
      </c>
      <c r="AD46" s="1">
        <f>IF(AD23="","",'Cost and Benefit Parameters'!$J$24)</f>
        <v>199.81500000000003</v>
      </c>
      <c r="AE46" s="1">
        <f>IF(AE23="","",'Cost and Benefit Parameters'!$J$24)</f>
        <v>199.81500000000003</v>
      </c>
      <c r="AF46" s="1">
        <f>IF(AF23="","",'Cost and Benefit Parameters'!$J$24)</f>
        <v>199.81500000000003</v>
      </c>
      <c r="AG46" s="1">
        <f>IF(AG23="","",'Cost and Benefit Parameters'!$J$24)</f>
        <v>199.81500000000003</v>
      </c>
      <c r="AH46" s="1">
        <f>IF(AH23="","",'Cost and Benefit Parameters'!$J$24)</f>
        <v>199.81500000000003</v>
      </c>
      <c r="AI46" s="1">
        <f>IF(AI23="","",'Cost and Benefit Parameters'!$J$24)</f>
        <v>199.81500000000003</v>
      </c>
      <c r="AJ46" s="1">
        <f>IF(AJ23="","",'Cost and Benefit Parameters'!$J$24)</f>
        <v>199.81500000000003</v>
      </c>
      <c r="AK46" s="1">
        <f>IF(AK23="","",'Cost and Benefit Parameters'!$J$24)</f>
        <v>199.81500000000003</v>
      </c>
      <c r="AL46" s="1">
        <f>IF(AL23="","",'Cost and Benefit Parameters'!$J$24)</f>
        <v>199.81500000000003</v>
      </c>
      <c r="AM46" s="1">
        <f>IF(AM23="","",'Cost and Benefit Parameters'!$J$24)</f>
        <v>199.81500000000003</v>
      </c>
      <c r="AN46" s="1">
        <f>IF(AN23="","",'Cost and Benefit Parameters'!$J$24)</f>
        <v>199.81500000000003</v>
      </c>
      <c r="AO46" s="1">
        <f>IF(AO23="","",'Cost and Benefit Parameters'!$J$24)</f>
        <v>199.81500000000003</v>
      </c>
      <c r="AP46" s="1">
        <f>IF(AP23="","",'Cost and Benefit Parameters'!$J$24)</f>
        <v>199.81500000000003</v>
      </c>
      <c r="AQ46" s="1">
        <f>IF(AQ23="","",'Cost and Benefit Parameters'!$J$24)</f>
        <v>199.81500000000003</v>
      </c>
      <c r="AR46" s="1">
        <f>IF(AR23="","",'Cost and Benefit Parameters'!$J$24)</f>
        <v>199.81500000000003</v>
      </c>
      <c r="AS46" s="1">
        <f>IF(AS23="","",'Cost and Benefit Parameters'!$J$24)</f>
        <v>199.81500000000003</v>
      </c>
      <c r="AT46" s="1">
        <f>IF(AT23="","",'Cost and Benefit Parameters'!$J$24)</f>
        <v>199.81500000000003</v>
      </c>
      <c r="AU46" s="1">
        <f>IF(AU23="","",'Cost and Benefit Parameters'!$J$24)</f>
        <v>199.81500000000003</v>
      </c>
      <c r="AV46" s="1">
        <f>IF(AV23="","",'Cost and Benefit Parameters'!$J$24)</f>
        <v>199.81500000000003</v>
      </c>
      <c r="AW46" s="1">
        <f>IF(AW23="","",'Cost and Benefit Parameters'!$J$24)</f>
        <v>199.81500000000003</v>
      </c>
      <c r="AX46" s="1">
        <f>IF(AX23="","",'Cost and Benefit Parameters'!$J$24)</f>
        <v>199.81500000000003</v>
      </c>
      <c r="AY46" s="1">
        <f>IF(AY23="","",'Cost and Benefit Parameters'!$J$24)</f>
        <v>199.81500000000003</v>
      </c>
      <c r="AZ46" s="1">
        <f>IF(AZ23="","",'Cost and Benefit Parameters'!$J$24)</f>
        <v>199.81500000000003</v>
      </c>
      <c r="BA46" s="1">
        <f>IF(BA23="","",'Cost and Benefit Parameters'!$J$24)</f>
        <v>199.81500000000003</v>
      </c>
      <c r="BB46" s="1">
        <f>IF(BB23="","",'Cost and Benefit Parameters'!$J$24)</f>
        <v>199.81500000000003</v>
      </c>
      <c r="BC46" s="1">
        <f>IF(BC23="","",'Cost and Benefit Parameters'!$J$24)</f>
        <v>199.81500000000003</v>
      </c>
      <c r="BD46" s="1">
        <f>IF(BD23="","",'Cost and Benefit Parameters'!$J$24)</f>
        <v>199.81500000000003</v>
      </c>
      <c r="BE46" s="1">
        <f>IF(BE23="","",'Cost and Benefit Parameters'!$J$24)</f>
        <v>199.81500000000003</v>
      </c>
      <c r="BF46" s="1">
        <f>IF(BF23="","",'Cost and Benefit Parameters'!$J$24)</f>
        <v>199.81500000000003</v>
      </c>
      <c r="BG46" s="1">
        <f>IF(BG23="","",'Cost and Benefit Parameters'!$J$24)</f>
        <v>199.81500000000003</v>
      </c>
      <c r="BH46" s="1">
        <f>IF(BH23="","",'Cost and Benefit Parameters'!$J$24)</f>
        <v>199.81500000000003</v>
      </c>
      <c r="BI46" s="1">
        <f>IF(BI23="","",'Cost and Benefit Parameters'!$J$24)</f>
        <v>199.81500000000003</v>
      </c>
      <c r="BJ46" s="1">
        <f>IF(BJ23="","",'Cost and Benefit Parameters'!$J$24)</f>
        <v>199.81500000000003</v>
      </c>
      <c r="BK46" s="1" t="str">
        <f>IF(BK23="","",'Cost and Benefit Parameters'!$J$24)</f>
        <v/>
      </c>
      <c r="BL46" s="1" t="str">
        <f>IF(BL23="","",'Cost and Benefit Parameters'!$J$24)</f>
        <v/>
      </c>
    </row>
    <row r="47" spans="1:64" x14ac:dyDescent="0.55000000000000004">
      <c r="A47" s="639"/>
      <c r="B47" t="s">
        <v>485</v>
      </c>
      <c r="F47" s="1" t="str">
        <f>IF(F24="","",'Cost and Benefit Parameters'!$J$24)</f>
        <v/>
      </c>
      <c r="G47" s="1" t="str">
        <f>IF(G24="","",'Cost and Benefit Parameters'!$J$24)</f>
        <v/>
      </c>
      <c r="H47" s="1" t="str">
        <f>IF(H24="","",'Cost and Benefit Parameters'!$J$24)</f>
        <v/>
      </c>
      <c r="I47" s="1" t="str">
        <f>IF(I24="","",'Cost and Benefit Parameters'!$J$24)</f>
        <v/>
      </c>
      <c r="J47" s="1" t="str">
        <f>IF(J24="","",'Cost and Benefit Parameters'!$J$24)</f>
        <v/>
      </c>
      <c r="K47" s="1" t="str">
        <f>IF(K24="","",'Cost and Benefit Parameters'!$J$24)</f>
        <v/>
      </c>
      <c r="L47" s="1" t="str">
        <f>IF(L24="","",'Cost and Benefit Parameters'!$J$24)</f>
        <v/>
      </c>
      <c r="M47" s="1" t="str">
        <f>IF(M24="","",'Cost and Benefit Parameters'!$J$24)</f>
        <v/>
      </c>
      <c r="N47" s="1" t="str">
        <f>IF(N24="","",'Cost and Benefit Parameters'!$J$24)</f>
        <v/>
      </c>
      <c r="O47" s="1" t="str">
        <f>IF(O24="","",'Cost and Benefit Parameters'!$J$24)</f>
        <v/>
      </c>
      <c r="P47" s="1" t="str">
        <f>IF(P24="","",'Cost and Benefit Parameters'!$J$24)</f>
        <v/>
      </c>
      <c r="Q47" s="1" t="str">
        <f>IF(Q24="","",'Cost and Benefit Parameters'!$J$24)</f>
        <v/>
      </c>
      <c r="R47" s="1" t="str">
        <f>IF(R24="","",'Cost and Benefit Parameters'!$J$24)</f>
        <v/>
      </c>
      <c r="S47" s="1" t="str">
        <f>IF(S24="","",'Cost and Benefit Parameters'!$J$24)</f>
        <v/>
      </c>
      <c r="T47" s="1" t="str">
        <f>IF(T24="","",'Cost and Benefit Parameters'!$J$24)</f>
        <v/>
      </c>
      <c r="U47" s="1" t="str">
        <f>IF(U24="","",'Cost and Benefit Parameters'!$J$24)</f>
        <v/>
      </c>
      <c r="V47" s="1" t="str">
        <f>IF(V24="","",'Cost and Benefit Parameters'!$J$24)</f>
        <v/>
      </c>
      <c r="W47" s="1" t="str">
        <f>IF(W24="","",'Cost and Benefit Parameters'!$J$24)</f>
        <v/>
      </c>
      <c r="X47" s="1">
        <f>IF(X24="","",'Cost and Benefit Parameters'!$J$24)</f>
        <v>199.81500000000003</v>
      </c>
      <c r="Y47" s="1">
        <f>IF(Y24="","",'Cost and Benefit Parameters'!$J$24)</f>
        <v>199.81500000000003</v>
      </c>
      <c r="Z47" s="1">
        <f>IF(Z24="","",'Cost and Benefit Parameters'!$J$24)</f>
        <v>199.81500000000003</v>
      </c>
      <c r="AA47" s="1">
        <f>IF(AA24="","",'Cost and Benefit Parameters'!$J$24)</f>
        <v>199.81500000000003</v>
      </c>
      <c r="AB47" s="1">
        <f>IF(AB24="","",'Cost and Benefit Parameters'!$J$24)</f>
        <v>199.81500000000003</v>
      </c>
      <c r="AC47" s="1">
        <f>IF(AC24="","",'Cost and Benefit Parameters'!$J$24)</f>
        <v>199.81500000000003</v>
      </c>
      <c r="AD47" s="1">
        <f>IF(AD24="","",'Cost and Benefit Parameters'!$J$24)</f>
        <v>199.81500000000003</v>
      </c>
      <c r="AE47" s="1">
        <f>IF(AE24="","",'Cost and Benefit Parameters'!$J$24)</f>
        <v>199.81500000000003</v>
      </c>
      <c r="AF47" s="1">
        <f>IF(AF24="","",'Cost and Benefit Parameters'!$J$24)</f>
        <v>199.81500000000003</v>
      </c>
      <c r="AG47" s="1">
        <f>IF(AG24="","",'Cost and Benefit Parameters'!$J$24)</f>
        <v>199.81500000000003</v>
      </c>
      <c r="AH47" s="1">
        <f>IF(AH24="","",'Cost and Benefit Parameters'!$J$24)</f>
        <v>199.81500000000003</v>
      </c>
      <c r="AI47" s="1">
        <f>IF(AI24="","",'Cost and Benefit Parameters'!$J$24)</f>
        <v>199.81500000000003</v>
      </c>
      <c r="AJ47" s="1">
        <f>IF(AJ24="","",'Cost and Benefit Parameters'!$J$24)</f>
        <v>199.81500000000003</v>
      </c>
      <c r="AK47" s="1">
        <f>IF(AK24="","",'Cost and Benefit Parameters'!$J$24)</f>
        <v>199.81500000000003</v>
      </c>
      <c r="AL47" s="1">
        <f>IF(AL24="","",'Cost and Benefit Parameters'!$J$24)</f>
        <v>199.81500000000003</v>
      </c>
      <c r="AM47" s="1">
        <f>IF(AM24="","",'Cost and Benefit Parameters'!$J$24)</f>
        <v>199.81500000000003</v>
      </c>
      <c r="AN47" s="1">
        <f>IF(AN24="","",'Cost and Benefit Parameters'!$J$24)</f>
        <v>199.81500000000003</v>
      </c>
      <c r="AO47" s="1">
        <f>IF(AO24="","",'Cost and Benefit Parameters'!$J$24)</f>
        <v>199.81500000000003</v>
      </c>
      <c r="AP47" s="1">
        <f>IF(AP24="","",'Cost and Benefit Parameters'!$J$24)</f>
        <v>199.81500000000003</v>
      </c>
      <c r="AQ47" s="1">
        <f>IF(AQ24="","",'Cost and Benefit Parameters'!$J$24)</f>
        <v>199.81500000000003</v>
      </c>
      <c r="AR47" s="1">
        <f>IF(AR24="","",'Cost and Benefit Parameters'!$J$24)</f>
        <v>199.81500000000003</v>
      </c>
      <c r="AS47" s="1">
        <f>IF(AS24="","",'Cost and Benefit Parameters'!$J$24)</f>
        <v>199.81500000000003</v>
      </c>
      <c r="AT47" s="1">
        <f>IF(AT24="","",'Cost and Benefit Parameters'!$J$24)</f>
        <v>199.81500000000003</v>
      </c>
      <c r="AU47" s="1">
        <f>IF(AU24="","",'Cost and Benefit Parameters'!$J$24)</f>
        <v>199.81500000000003</v>
      </c>
      <c r="AV47" s="1">
        <f>IF(AV24="","",'Cost and Benefit Parameters'!$J$24)</f>
        <v>199.81500000000003</v>
      </c>
      <c r="AW47" s="1">
        <f>IF(AW24="","",'Cost and Benefit Parameters'!$J$24)</f>
        <v>199.81500000000003</v>
      </c>
      <c r="AX47" s="1">
        <f>IF(AX24="","",'Cost and Benefit Parameters'!$J$24)</f>
        <v>199.81500000000003</v>
      </c>
      <c r="AY47" s="1">
        <f>IF(AY24="","",'Cost and Benefit Parameters'!$J$24)</f>
        <v>199.81500000000003</v>
      </c>
      <c r="AZ47" s="1">
        <f>IF(AZ24="","",'Cost and Benefit Parameters'!$J$24)</f>
        <v>199.81500000000003</v>
      </c>
      <c r="BA47" s="1">
        <f>IF(BA24="","",'Cost and Benefit Parameters'!$J$24)</f>
        <v>199.81500000000003</v>
      </c>
      <c r="BB47" s="1">
        <f>IF(BB24="","",'Cost and Benefit Parameters'!$J$24)</f>
        <v>199.81500000000003</v>
      </c>
      <c r="BC47" s="1">
        <f>IF(BC24="","",'Cost and Benefit Parameters'!$J$24)</f>
        <v>199.81500000000003</v>
      </c>
      <c r="BD47" s="1">
        <f>IF(BD24="","",'Cost and Benefit Parameters'!$J$24)</f>
        <v>199.81500000000003</v>
      </c>
      <c r="BE47" s="1">
        <f>IF(BE24="","",'Cost and Benefit Parameters'!$J$24)</f>
        <v>199.81500000000003</v>
      </c>
      <c r="BF47" s="1">
        <f>IF(BF24="","",'Cost and Benefit Parameters'!$J$24)</f>
        <v>199.81500000000003</v>
      </c>
      <c r="BG47" s="1">
        <f>IF(BG24="","",'Cost and Benefit Parameters'!$J$24)</f>
        <v>199.81500000000003</v>
      </c>
      <c r="BH47" s="1">
        <f>IF(BH24="","",'Cost and Benefit Parameters'!$J$24)</f>
        <v>199.81500000000003</v>
      </c>
      <c r="BI47" s="1">
        <f>IF(BI24="","",'Cost and Benefit Parameters'!$J$24)</f>
        <v>199.81500000000003</v>
      </c>
      <c r="BJ47" s="1">
        <f>IF(BJ24="","",'Cost and Benefit Parameters'!$J$24)</f>
        <v>199.81500000000003</v>
      </c>
      <c r="BK47" s="1">
        <f>IF(BK24="","",'Cost and Benefit Parameters'!$J$24)</f>
        <v>199.81500000000003</v>
      </c>
      <c r="BL47" s="1" t="str">
        <f>IF(BL24="","",'Cost and Benefit Parameters'!$J$24)</f>
        <v/>
      </c>
    </row>
    <row r="48" spans="1:64" x14ac:dyDescent="0.55000000000000004">
      <c r="A48" s="639"/>
      <c r="B48" t="s">
        <v>486</v>
      </c>
      <c r="F48" s="1" t="str">
        <f>IF(F25="","",'Cost and Benefit Parameters'!$J$24)</f>
        <v/>
      </c>
      <c r="G48" s="1" t="str">
        <f>IF(G25="","",'Cost and Benefit Parameters'!$J$24)</f>
        <v/>
      </c>
      <c r="H48" s="1" t="str">
        <f>IF(H25="","",'Cost and Benefit Parameters'!$J$24)</f>
        <v/>
      </c>
      <c r="I48" s="1" t="str">
        <f>IF(I25="","",'Cost and Benefit Parameters'!$J$24)</f>
        <v/>
      </c>
      <c r="J48" s="1" t="str">
        <f>IF(J25="","",'Cost and Benefit Parameters'!$J$24)</f>
        <v/>
      </c>
      <c r="K48" s="1" t="str">
        <f>IF(K25="","",'Cost and Benefit Parameters'!$J$24)</f>
        <v/>
      </c>
      <c r="L48" s="1" t="str">
        <f>IF(L25="","",'Cost and Benefit Parameters'!$J$24)</f>
        <v/>
      </c>
      <c r="M48" s="1" t="str">
        <f>IF(M25="","",'Cost and Benefit Parameters'!$J$24)</f>
        <v/>
      </c>
      <c r="N48" s="1" t="str">
        <f>IF(N25="","",'Cost and Benefit Parameters'!$J$24)</f>
        <v/>
      </c>
      <c r="O48" s="1" t="str">
        <f>IF(O25="","",'Cost and Benefit Parameters'!$J$24)</f>
        <v/>
      </c>
      <c r="P48" s="1" t="str">
        <f>IF(P25="","",'Cost and Benefit Parameters'!$J$24)</f>
        <v/>
      </c>
      <c r="Q48" s="1" t="str">
        <f>IF(Q25="","",'Cost and Benefit Parameters'!$J$24)</f>
        <v/>
      </c>
      <c r="R48" s="1" t="str">
        <f>IF(R25="","",'Cost and Benefit Parameters'!$J$24)</f>
        <v/>
      </c>
      <c r="S48" s="1" t="str">
        <f>IF(S25="","",'Cost and Benefit Parameters'!$J$24)</f>
        <v/>
      </c>
      <c r="T48" s="1" t="str">
        <f>IF(T25="","",'Cost and Benefit Parameters'!$J$24)</f>
        <v/>
      </c>
      <c r="U48" s="1" t="str">
        <f>IF(U25="","",'Cost and Benefit Parameters'!$J$24)</f>
        <v/>
      </c>
      <c r="V48" s="1" t="str">
        <f>IF(V25="","",'Cost and Benefit Parameters'!$J$24)</f>
        <v/>
      </c>
      <c r="W48" s="1" t="str">
        <f>IF(W25="","",'Cost and Benefit Parameters'!$J$24)</f>
        <v/>
      </c>
      <c r="X48" s="1" t="str">
        <f>IF(X25="","",'Cost and Benefit Parameters'!$J$24)</f>
        <v/>
      </c>
      <c r="Y48" s="1">
        <f>IF(Y25="","",'Cost and Benefit Parameters'!$J$24)</f>
        <v>199.81500000000003</v>
      </c>
      <c r="Z48" s="1">
        <f>IF(Z25="","",'Cost and Benefit Parameters'!$J$24)</f>
        <v>199.81500000000003</v>
      </c>
      <c r="AA48" s="1">
        <f>IF(AA25="","",'Cost and Benefit Parameters'!$J$24)</f>
        <v>199.81500000000003</v>
      </c>
      <c r="AB48" s="1">
        <f>IF(AB25="","",'Cost and Benefit Parameters'!$J$24)</f>
        <v>199.81500000000003</v>
      </c>
      <c r="AC48" s="1">
        <f>IF(AC25="","",'Cost and Benefit Parameters'!$J$24)</f>
        <v>199.81500000000003</v>
      </c>
      <c r="AD48" s="1">
        <f>IF(AD25="","",'Cost and Benefit Parameters'!$J$24)</f>
        <v>199.81500000000003</v>
      </c>
      <c r="AE48" s="1">
        <f>IF(AE25="","",'Cost and Benefit Parameters'!$J$24)</f>
        <v>199.81500000000003</v>
      </c>
      <c r="AF48" s="1">
        <f>IF(AF25="","",'Cost and Benefit Parameters'!$J$24)</f>
        <v>199.81500000000003</v>
      </c>
      <c r="AG48" s="1">
        <f>IF(AG25="","",'Cost and Benefit Parameters'!$J$24)</f>
        <v>199.81500000000003</v>
      </c>
      <c r="AH48" s="1">
        <f>IF(AH25="","",'Cost and Benefit Parameters'!$J$24)</f>
        <v>199.81500000000003</v>
      </c>
      <c r="AI48" s="1">
        <f>IF(AI25="","",'Cost and Benefit Parameters'!$J$24)</f>
        <v>199.81500000000003</v>
      </c>
      <c r="AJ48" s="1">
        <f>IF(AJ25="","",'Cost and Benefit Parameters'!$J$24)</f>
        <v>199.81500000000003</v>
      </c>
      <c r="AK48" s="1">
        <f>IF(AK25="","",'Cost and Benefit Parameters'!$J$24)</f>
        <v>199.81500000000003</v>
      </c>
      <c r="AL48" s="1">
        <f>IF(AL25="","",'Cost and Benefit Parameters'!$J$24)</f>
        <v>199.81500000000003</v>
      </c>
      <c r="AM48" s="1">
        <f>IF(AM25="","",'Cost and Benefit Parameters'!$J$24)</f>
        <v>199.81500000000003</v>
      </c>
      <c r="AN48" s="1">
        <f>IF(AN25="","",'Cost and Benefit Parameters'!$J$24)</f>
        <v>199.81500000000003</v>
      </c>
      <c r="AO48" s="1">
        <f>IF(AO25="","",'Cost and Benefit Parameters'!$J$24)</f>
        <v>199.81500000000003</v>
      </c>
      <c r="AP48" s="1">
        <f>IF(AP25="","",'Cost and Benefit Parameters'!$J$24)</f>
        <v>199.81500000000003</v>
      </c>
      <c r="AQ48" s="1">
        <f>IF(AQ25="","",'Cost and Benefit Parameters'!$J$24)</f>
        <v>199.81500000000003</v>
      </c>
      <c r="AR48" s="1">
        <f>IF(AR25="","",'Cost and Benefit Parameters'!$J$24)</f>
        <v>199.81500000000003</v>
      </c>
      <c r="AS48" s="1">
        <f>IF(AS25="","",'Cost and Benefit Parameters'!$J$24)</f>
        <v>199.81500000000003</v>
      </c>
      <c r="AT48" s="1">
        <f>IF(AT25="","",'Cost and Benefit Parameters'!$J$24)</f>
        <v>199.81500000000003</v>
      </c>
      <c r="AU48" s="1">
        <f>IF(AU25="","",'Cost and Benefit Parameters'!$J$24)</f>
        <v>199.81500000000003</v>
      </c>
      <c r="AV48" s="1">
        <f>IF(AV25="","",'Cost and Benefit Parameters'!$J$24)</f>
        <v>199.81500000000003</v>
      </c>
      <c r="AW48" s="1">
        <f>IF(AW25="","",'Cost and Benefit Parameters'!$J$24)</f>
        <v>199.81500000000003</v>
      </c>
      <c r="AX48" s="1">
        <f>IF(AX25="","",'Cost and Benefit Parameters'!$J$24)</f>
        <v>199.81500000000003</v>
      </c>
      <c r="AY48" s="1">
        <f>IF(AY25="","",'Cost and Benefit Parameters'!$J$24)</f>
        <v>199.81500000000003</v>
      </c>
      <c r="AZ48" s="1">
        <f>IF(AZ25="","",'Cost and Benefit Parameters'!$J$24)</f>
        <v>199.81500000000003</v>
      </c>
      <c r="BA48" s="1">
        <f>IF(BA25="","",'Cost and Benefit Parameters'!$J$24)</f>
        <v>199.81500000000003</v>
      </c>
      <c r="BB48" s="1">
        <f>IF(BB25="","",'Cost and Benefit Parameters'!$J$24)</f>
        <v>199.81500000000003</v>
      </c>
      <c r="BC48" s="1">
        <f>IF(BC25="","",'Cost and Benefit Parameters'!$J$24)</f>
        <v>199.81500000000003</v>
      </c>
      <c r="BD48" s="1">
        <f>IF(BD25="","",'Cost and Benefit Parameters'!$J$24)</f>
        <v>199.81500000000003</v>
      </c>
      <c r="BE48" s="1">
        <f>IF(BE25="","",'Cost and Benefit Parameters'!$J$24)</f>
        <v>199.81500000000003</v>
      </c>
      <c r="BF48" s="1">
        <f>IF(BF25="","",'Cost and Benefit Parameters'!$J$24)</f>
        <v>199.81500000000003</v>
      </c>
      <c r="BG48" s="1">
        <f>IF(BG25="","",'Cost and Benefit Parameters'!$J$24)</f>
        <v>199.81500000000003</v>
      </c>
      <c r="BH48" s="1">
        <f>IF(BH25="","",'Cost and Benefit Parameters'!$J$24)</f>
        <v>199.81500000000003</v>
      </c>
      <c r="BI48" s="1">
        <f>IF(BI25="","",'Cost and Benefit Parameters'!$J$24)</f>
        <v>199.81500000000003</v>
      </c>
      <c r="BJ48" s="1">
        <f>IF(BJ25="","",'Cost and Benefit Parameters'!$J$24)</f>
        <v>199.81500000000003</v>
      </c>
      <c r="BK48" s="1">
        <f>IF(BK25="","",'Cost and Benefit Parameters'!$J$24)</f>
        <v>199.81500000000003</v>
      </c>
      <c r="BL48" s="1">
        <f>IF(BL25="","",'Cost and Benefit Parameters'!$J$24)</f>
        <v>199.81500000000003</v>
      </c>
    </row>
    <row r="49" spans="1:72" x14ac:dyDescent="0.55000000000000004">
      <c r="A49" s="640"/>
      <c r="B49" s="329" t="s">
        <v>487</v>
      </c>
      <c r="C49" s="329"/>
      <c r="D49" s="329"/>
      <c r="E49" s="329"/>
      <c r="F49" s="330">
        <f>SUM(F29:F48)</f>
        <v>199.81500000000003</v>
      </c>
      <c r="G49" s="330">
        <f t="shared" ref="G49:BL49" si="7">SUM(G29:G48)</f>
        <v>399.63000000000005</v>
      </c>
      <c r="H49" s="330">
        <f t="shared" si="7"/>
        <v>599.44500000000005</v>
      </c>
      <c r="I49" s="330">
        <f t="shared" si="7"/>
        <v>799.2600000000001</v>
      </c>
      <c r="J49" s="330">
        <f t="shared" si="7"/>
        <v>999.07500000000016</v>
      </c>
      <c r="K49" s="330">
        <f t="shared" si="7"/>
        <v>1198.8900000000001</v>
      </c>
      <c r="L49" s="330">
        <f t="shared" si="7"/>
        <v>1398.7050000000002</v>
      </c>
      <c r="M49" s="330">
        <f t="shared" si="7"/>
        <v>1598.5200000000002</v>
      </c>
      <c r="N49" s="330">
        <f t="shared" si="7"/>
        <v>1798.3350000000003</v>
      </c>
      <c r="O49" s="330">
        <f t="shared" si="7"/>
        <v>1998.1500000000003</v>
      </c>
      <c r="P49" s="330">
        <f t="shared" si="7"/>
        <v>2197.9650000000001</v>
      </c>
      <c r="Q49" s="330">
        <f t="shared" si="7"/>
        <v>2397.7800000000002</v>
      </c>
      <c r="R49" s="330">
        <f t="shared" si="7"/>
        <v>2597.5950000000003</v>
      </c>
      <c r="S49" s="330">
        <f t="shared" si="7"/>
        <v>2797.4100000000003</v>
      </c>
      <c r="T49" s="330">
        <f t="shared" si="7"/>
        <v>2997.2250000000004</v>
      </c>
      <c r="U49" s="330">
        <f t="shared" si="7"/>
        <v>3197.0400000000004</v>
      </c>
      <c r="V49" s="330">
        <f t="shared" si="7"/>
        <v>3396.8550000000005</v>
      </c>
      <c r="W49" s="330">
        <f t="shared" si="7"/>
        <v>3596.6700000000005</v>
      </c>
      <c r="X49" s="330">
        <f t="shared" si="7"/>
        <v>3796.4850000000006</v>
      </c>
      <c r="Y49" s="330">
        <f t="shared" si="7"/>
        <v>3996.3000000000006</v>
      </c>
      <c r="Z49" s="330">
        <f t="shared" si="7"/>
        <v>3996.3000000000006</v>
      </c>
      <c r="AA49" s="330">
        <f t="shared" si="7"/>
        <v>3996.3000000000006</v>
      </c>
      <c r="AB49" s="330">
        <f t="shared" si="7"/>
        <v>3996.3000000000006</v>
      </c>
      <c r="AC49" s="330">
        <f t="shared" si="7"/>
        <v>3996.3000000000006</v>
      </c>
      <c r="AD49" s="330">
        <f t="shared" si="7"/>
        <v>3996.3000000000006</v>
      </c>
      <c r="AE49" s="330">
        <f t="shared" si="7"/>
        <v>3996.3000000000006</v>
      </c>
      <c r="AF49" s="330">
        <f t="shared" si="7"/>
        <v>3996.3000000000006</v>
      </c>
      <c r="AG49" s="330">
        <f t="shared" si="7"/>
        <v>3996.3000000000006</v>
      </c>
      <c r="AH49" s="330">
        <f t="shared" si="7"/>
        <v>3996.3000000000006</v>
      </c>
      <c r="AI49" s="330">
        <f t="shared" si="7"/>
        <v>3996.3000000000006</v>
      </c>
      <c r="AJ49" s="330">
        <f t="shared" si="7"/>
        <v>3996.3000000000006</v>
      </c>
      <c r="AK49" s="330">
        <f t="shared" si="7"/>
        <v>3996.3000000000006</v>
      </c>
      <c r="AL49" s="330">
        <f t="shared" si="7"/>
        <v>3996.3000000000006</v>
      </c>
      <c r="AM49" s="330">
        <f t="shared" si="7"/>
        <v>3996.3000000000006</v>
      </c>
      <c r="AN49" s="330">
        <f t="shared" si="7"/>
        <v>3996.3000000000006</v>
      </c>
      <c r="AO49" s="330">
        <f t="shared" si="7"/>
        <v>3996.3000000000006</v>
      </c>
      <c r="AP49" s="330">
        <f t="shared" si="7"/>
        <v>3996.3000000000006</v>
      </c>
      <c r="AQ49" s="330">
        <f t="shared" si="7"/>
        <v>3996.3000000000006</v>
      </c>
      <c r="AR49" s="330">
        <f t="shared" si="7"/>
        <v>3996.3000000000006</v>
      </c>
      <c r="AS49" s="330">
        <f t="shared" si="7"/>
        <v>3996.3000000000006</v>
      </c>
      <c r="AT49" s="330">
        <f t="shared" si="7"/>
        <v>3796.4850000000006</v>
      </c>
      <c r="AU49" s="330">
        <f t="shared" si="7"/>
        <v>3596.6700000000005</v>
      </c>
      <c r="AV49" s="330">
        <f t="shared" si="7"/>
        <v>3396.8550000000005</v>
      </c>
      <c r="AW49" s="330">
        <f t="shared" si="7"/>
        <v>3197.0400000000004</v>
      </c>
      <c r="AX49" s="330">
        <f t="shared" si="7"/>
        <v>2997.2250000000004</v>
      </c>
      <c r="AY49" s="330">
        <f t="shared" si="7"/>
        <v>2797.4100000000003</v>
      </c>
      <c r="AZ49" s="330">
        <f t="shared" si="7"/>
        <v>2597.5950000000003</v>
      </c>
      <c r="BA49" s="330">
        <f t="shared" si="7"/>
        <v>2397.7800000000002</v>
      </c>
      <c r="BB49" s="330">
        <f t="shared" si="7"/>
        <v>2197.9650000000001</v>
      </c>
      <c r="BC49" s="330">
        <f t="shared" si="7"/>
        <v>1998.1500000000003</v>
      </c>
      <c r="BD49" s="330">
        <f t="shared" si="7"/>
        <v>1798.3350000000003</v>
      </c>
      <c r="BE49" s="330">
        <f t="shared" si="7"/>
        <v>1598.5200000000002</v>
      </c>
      <c r="BF49" s="330">
        <f t="shared" si="7"/>
        <v>1398.7050000000002</v>
      </c>
      <c r="BG49" s="330">
        <f t="shared" si="7"/>
        <v>1198.8900000000001</v>
      </c>
      <c r="BH49" s="330">
        <f t="shared" si="7"/>
        <v>999.07500000000016</v>
      </c>
      <c r="BI49" s="330">
        <f t="shared" si="7"/>
        <v>799.2600000000001</v>
      </c>
      <c r="BJ49" s="330">
        <f t="shared" si="7"/>
        <v>599.44500000000005</v>
      </c>
      <c r="BK49" s="330">
        <f t="shared" si="7"/>
        <v>399.63000000000005</v>
      </c>
      <c r="BL49" s="330">
        <f t="shared" si="7"/>
        <v>199.81500000000003</v>
      </c>
    </row>
    <row r="51" spans="1:72" x14ac:dyDescent="0.55000000000000004">
      <c r="A51" s="638" t="s">
        <v>488</v>
      </c>
      <c r="B51" s="332" t="s">
        <v>490</v>
      </c>
      <c r="C51" s="333"/>
      <c r="D51" s="333"/>
      <c r="E51" s="333"/>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317"/>
      <c r="AE51" s="317"/>
      <c r="AF51" s="317"/>
      <c r="AG51" s="317"/>
      <c r="AH51" s="317"/>
      <c r="AI51" s="317"/>
      <c r="AJ51" s="317"/>
      <c r="AK51" s="317"/>
      <c r="AL51" s="317"/>
      <c r="AM51" s="317"/>
      <c r="AN51" s="317"/>
      <c r="AO51" s="317"/>
      <c r="AP51" s="317"/>
      <c r="AQ51" s="317"/>
      <c r="AR51" s="317"/>
      <c r="AS51" s="317"/>
      <c r="AT51" s="317"/>
      <c r="AU51" s="317"/>
      <c r="AV51" s="317"/>
      <c r="AW51" s="317"/>
      <c r="AX51" s="317"/>
      <c r="AY51" s="317"/>
      <c r="AZ51" s="317"/>
      <c r="BA51" s="317"/>
      <c r="BB51" s="317"/>
      <c r="BC51" s="317"/>
      <c r="BD51" s="317"/>
      <c r="BE51" s="317"/>
      <c r="BF51" s="317"/>
      <c r="BG51" s="317"/>
      <c r="BH51" s="317"/>
      <c r="BI51" s="317"/>
      <c r="BJ51" s="317"/>
      <c r="BK51" s="317"/>
      <c r="BL51" s="317"/>
      <c r="BM51" s="331"/>
      <c r="BN51" s="331"/>
      <c r="BO51" s="331"/>
      <c r="BP51" s="331"/>
      <c r="BQ51" s="331"/>
      <c r="BR51" s="331"/>
      <c r="BS51" s="331"/>
      <c r="BT51" s="331"/>
    </row>
    <row r="52" spans="1:72" x14ac:dyDescent="0.55000000000000004">
      <c r="A52" s="639"/>
      <c r="B52" t="s">
        <v>466</v>
      </c>
      <c r="F52" s="1">
        <f>IF(F29="","",'Cost and Benefit Parameters'!$J$26)</f>
        <v>433.8599999999999</v>
      </c>
      <c r="G52" s="1">
        <f>IF(G29="","",'Cost and Benefit Parameters'!$J$26)</f>
        <v>433.8599999999999</v>
      </c>
      <c r="H52" s="1">
        <f>IF(H29="","",'Cost and Benefit Parameters'!$J$26)</f>
        <v>433.8599999999999</v>
      </c>
      <c r="I52" s="1">
        <f>IF(I29="","",'Cost and Benefit Parameters'!$J$26)</f>
        <v>433.8599999999999</v>
      </c>
      <c r="J52" s="1">
        <f>IF(J29="","",'Cost and Benefit Parameters'!$J$26)</f>
        <v>433.8599999999999</v>
      </c>
      <c r="K52" s="1">
        <f>IF(K29="","",'Cost and Benefit Parameters'!$J$26)</f>
        <v>433.8599999999999</v>
      </c>
      <c r="L52" s="1">
        <f>IF(L29="","",'Cost and Benefit Parameters'!$J$26)</f>
        <v>433.8599999999999</v>
      </c>
      <c r="M52" s="1">
        <f>IF(M29="","",'Cost and Benefit Parameters'!$J$26)</f>
        <v>433.8599999999999</v>
      </c>
      <c r="N52" s="1">
        <f>IF(N29="","",'Cost and Benefit Parameters'!$J$26)</f>
        <v>433.8599999999999</v>
      </c>
      <c r="O52" s="1">
        <f>IF(O29="","",'Cost and Benefit Parameters'!$J$26)</f>
        <v>433.8599999999999</v>
      </c>
      <c r="P52" s="1">
        <f>IF(P29="","",'Cost and Benefit Parameters'!$J$26)</f>
        <v>433.8599999999999</v>
      </c>
      <c r="Q52" s="1">
        <f>IF(Q29="","",'Cost and Benefit Parameters'!$J$26)</f>
        <v>433.8599999999999</v>
      </c>
      <c r="R52" s="1">
        <f>IF(R29="","",'Cost and Benefit Parameters'!$J$26)</f>
        <v>433.8599999999999</v>
      </c>
      <c r="S52" s="1">
        <f>IF(S29="","",'Cost and Benefit Parameters'!$J$26)</f>
        <v>433.8599999999999</v>
      </c>
      <c r="T52" s="1">
        <f>IF(T29="","",'Cost and Benefit Parameters'!$J$26)</f>
        <v>433.8599999999999</v>
      </c>
      <c r="U52" s="1">
        <f>IF(U29="","",'Cost and Benefit Parameters'!$J$26)</f>
        <v>433.8599999999999</v>
      </c>
      <c r="V52" s="1">
        <f>IF(V29="","",'Cost and Benefit Parameters'!$J$26)</f>
        <v>433.8599999999999</v>
      </c>
      <c r="W52" s="1">
        <f>IF(W29="","",'Cost and Benefit Parameters'!$J$26)</f>
        <v>433.8599999999999</v>
      </c>
      <c r="X52" s="1">
        <f>IF(X29="","",'Cost and Benefit Parameters'!$J$26)</f>
        <v>433.8599999999999</v>
      </c>
      <c r="Y52" s="1">
        <f>IF(Y29="","",'Cost and Benefit Parameters'!$J$26)</f>
        <v>433.8599999999999</v>
      </c>
      <c r="Z52" s="1">
        <f>IF(Z29="","",'Cost and Benefit Parameters'!$J$26)</f>
        <v>433.8599999999999</v>
      </c>
      <c r="AA52" s="1">
        <f>IF(AA29="","",'Cost and Benefit Parameters'!$J$26)</f>
        <v>433.8599999999999</v>
      </c>
      <c r="AB52" s="1">
        <f>IF(AB29="","",'Cost and Benefit Parameters'!$J$26)</f>
        <v>433.8599999999999</v>
      </c>
      <c r="AC52" s="1">
        <f>IF(AC29="","",'Cost and Benefit Parameters'!$J$26)</f>
        <v>433.8599999999999</v>
      </c>
      <c r="AD52" s="1">
        <f>IF(AD29="","",'Cost and Benefit Parameters'!$J$26)</f>
        <v>433.8599999999999</v>
      </c>
      <c r="AE52" s="1">
        <f>IF(AE29="","",'Cost and Benefit Parameters'!$J$26)</f>
        <v>433.8599999999999</v>
      </c>
      <c r="AF52" s="1">
        <f>IF(AF29="","",'Cost and Benefit Parameters'!$J$26)</f>
        <v>433.8599999999999</v>
      </c>
      <c r="AG52" s="1">
        <f>IF(AG29="","",'Cost and Benefit Parameters'!$J$26)</f>
        <v>433.8599999999999</v>
      </c>
      <c r="AH52" s="1">
        <f>IF(AH29="","",'Cost and Benefit Parameters'!$J$26)</f>
        <v>433.8599999999999</v>
      </c>
      <c r="AI52" s="1">
        <f>IF(AI29="","",'Cost and Benefit Parameters'!$J$26)</f>
        <v>433.8599999999999</v>
      </c>
      <c r="AJ52" s="1">
        <f>IF(AJ29="","",'Cost and Benefit Parameters'!$J$26)</f>
        <v>433.8599999999999</v>
      </c>
      <c r="AK52" s="1">
        <f>IF(AK29="","",'Cost and Benefit Parameters'!$J$26)</f>
        <v>433.8599999999999</v>
      </c>
      <c r="AL52" s="1">
        <f>IF(AL29="","",'Cost and Benefit Parameters'!$J$26)</f>
        <v>433.8599999999999</v>
      </c>
      <c r="AM52" s="1">
        <f>IF(AM29="","",'Cost and Benefit Parameters'!$J$26)</f>
        <v>433.8599999999999</v>
      </c>
      <c r="AN52" s="1">
        <f>IF(AN29="","",'Cost and Benefit Parameters'!$J$26)</f>
        <v>433.8599999999999</v>
      </c>
      <c r="AO52" s="1">
        <f>IF(AO29="","",'Cost and Benefit Parameters'!$J$26)</f>
        <v>433.8599999999999</v>
      </c>
      <c r="AP52" s="1">
        <f>IF(AP29="","",'Cost and Benefit Parameters'!$J$26)</f>
        <v>433.8599999999999</v>
      </c>
      <c r="AQ52" s="1">
        <f>IF(AQ29="","",'Cost and Benefit Parameters'!$J$26)</f>
        <v>433.8599999999999</v>
      </c>
      <c r="AR52" s="1">
        <f>IF(AR29="","",'Cost and Benefit Parameters'!$J$26)</f>
        <v>433.8599999999999</v>
      </c>
      <c r="AS52" s="1">
        <f>IF(AS29="","",'Cost and Benefit Parameters'!$J$26)</f>
        <v>433.8599999999999</v>
      </c>
      <c r="AT52" s="1" t="str">
        <f>IF(AT29="","",'Cost and Benefit Parameters'!$J$26)</f>
        <v/>
      </c>
      <c r="AU52" s="1" t="str">
        <f>IF(AU29="","",'Cost and Benefit Parameters'!$J$26)</f>
        <v/>
      </c>
      <c r="AV52" s="1" t="str">
        <f>IF(AV29="","",'Cost and Benefit Parameters'!$J$26)</f>
        <v/>
      </c>
      <c r="AW52" s="1" t="str">
        <f>IF(AW29="","",'Cost and Benefit Parameters'!$J$26)</f>
        <v/>
      </c>
      <c r="AX52" s="1" t="str">
        <f>IF(AX29="","",'Cost and Benefit Parameters'!$J$26)</f>
        <v/>
      </c>
      <c r="AY52" s="1" t="str">
        <f>IF(AY29="","",'Cost and Benefit Parameters'!$J$26)</f>
        <v/>
      </c>
      <c r="AZ52" s="1" t="str">
        <f>IF(AZ29="","",'Cost and Benefit Parameters'!$J$26)</f>
        <v/>
      </c>
      <c r="BA52" s="1" t="str">
        <f>IF(BA29="","",'Cost and Benefit Parameters'!$J$26)</f>
        <v/>
      </c>
      <c r="BB52" s="1" t="str">
        <f>IF(BB29="","",'Cost and Benefit Parameters'!$J$26)</f>
        <v/>
      </c>
      <c r="BC52" s="1" t="str">
        <f>IF(BC29="","",'Cost and Benefit Parameters'!$J$26)</f>
        <v/>
      </c>
      <c r="BD52" s="1" t="str">
        <f>IF(BD29="","",'Cost and Benefit Parameters'!$J$26)</f>
        <v/>
      </c>
      <c r="BE52" s="1" t="str">
        <f>IF(BE29="","",'Cost and Benefit Parameters'!$J$26)</f>
        <v/>
      </c>
      <c r="BF52" s="1" t="str">
        <f>IF(BF29="","",'Cost and Benefit Parameters'!$J$26)</f>
        <v/>
      </c>
      <c r="BG52" s="1" t="str">
        <f>IF(BG29="","",'Cost and Benefit Parameters'!$J$26)</f>
        <v/>
      </c>
      <c r="BH52" s="1" t="str">
        <f>IF(BH29="","",'Cost and Benefit Parameters'!$J$26)</f>
        <v/>
      </c>
      <c r="BI52" s="1" t="str">
        <f>IF(BI29="","",'Cost and Benefit Parameters'!$J$26)</f>
        <v/>
      </c>
      <c r="BJ52" s="1" t="str">
        <f>IF(BJ29="","",'Cost and Benefit Parameters'!$J$26)</f>
        <v/>
      </c>
      <c r="BK52" s="1" t="str">
        <f>IF(BK29="","",'Cost and Benefit Parameters'!$J$26)</f>
        <v/>
      </c>
      <c r="BL52" s="1" t="str">
        <f>IF(BL29="","",'Cost and Benefit Parameters'!$J$26)</f>
        <v/>
      </c>
    </row>
    <row r="53" spans="1:72" x14ac:dyDescent="0.55000000000000004">
      <c r="A53" s="639"/>
      <c r="B53" t="s">
        <v>468</v>
      </c>
      <c r="F53" s="1" t="str">
        <f>IF(F30="","",'Cost and Benefit Parameters'!$J$26)</f>
        <v/>
      </c>
      <c r="G53" s="1">
        <f>IF(G30="","",'Cost and Benefit Parameters'!$J$26)</f>
        <v>433.8599999999999</v>
      </c>
      <c r="H53" s="1">
        <f>IF(H30="","",'Cost and Benefit Parameters'!$J$26)</f>
        <v>433.8599999999999</v>
      </c>
      <c r="I53" s="1">
        <f>IF(I30="","",'Cost and Benefit Parameters'!$J$26)</f>
        <v>433.8599999999999</v>
      </c>
      <c r="J53" s="1">
        <f>IF(J30="","",'Cost and Benefit Parameters'!$J$26)</f>
        <v>433.8599999999999</v>
      </c>
      <c r="K53" s="1">
        <f>IF(K30="","",'Cost and Benefit Parameters'!$J$26)</f>
        <v>433.8599999999999</v>
      </c>
      <c r="L53" s="1">
        <f>IF(L30="","",'Cost and Benefit Parameters'!$J$26)</f>
        <v>433.8599999999999</v>
      </c>
      <c r="M53" s="1">
        <f>IF(M30="","",'Cost and Benefit Parameters'!$J$26)</f>
        <v>433.8599999999999</v>
      </c>
      <c r="N53" s="1">
        <f>IF(N30="","",'Cost and Benefit Parameters'!$J$26)</f>
        <v>433.8599999999999</v>
      </c>
      <c r="O53" s="1">
        <f>IF(O30="","",'Cost and Benefit Parameters'!$J$26)</f>
        <v>433.8599999999999</v>
      </c>
      <c r="P53" s="1">
        <f>IF(P30="","",'Cost and Benefit Parameters'!$J$26)</f>
        <v>433.8599999999999</v>
      </c>
      <c r="Q53" s="1">
        <f>IF(Q30="","",'Cost and Benefit Parameters'!$J$26)</f>
        <v>433.8599999999999</v>
      </c>
      <c r="R53" s="1">
        <f>IF(R30="","",'Cost and Benefit Parameters'!$J$26)</f>
        <v>433.8599999999999</v>
      </c>
      <c r="S53" s="1">
        <f>IF(S30="","",'Cost and Benefit Parameters'!$J$26)</f>
        <v>433.8599999999999</v>
      </c>
      <c r="T53" s="1">
        <f>IF(T30="","",'Cost and Benefit Parameters'!$J$26)</f>
        <v>433.8599999999999</v>
      </c>
      <c r="U53" s="1">
        <f>IF(U30="","",'Cost and Benefit Parameters'!$J$26)</f>
        <v>433.8599999999999</v>
      </c>
      <c r="V53" s="1">
        <f>IF(V30="","",'Cost and Benefit Parameters'!$J$26)</f>
        <v>433.8599999999999</v>
      </c>
      <c r="W53" s="1">
        <f>IF(W30="","",'Cost and Benefit Parameters'!$J$26)</f>
        <v>433.8599999999999</v>
      </c>
      <c r="X53" s="1">
        <f>IF(X30="","",'Cost and Benefit Parameters'!$J$26)</f>
        <v>433.8599999999999</v>
      </c>
      <c r="Y53" s="1">
        <f>IF(Y30="","",'Cost and Benefit Parameters'!$J$26)</f>
        <v>433.8599999999999</v>
      </c>
      <c r="Z53" s="1">
        <f>IF(Z30="","",'Cost and Benefit Parameters'!$J$26)</f>
        <v>433.8599999999999</v>
      </c>
      <c r="AA53" s="1">
        <f>IF(AA30="","",'Cost and Benefit Parameters'!$J$26)</f>
        <v>433.8599999999999</v>
      </c>
      <c r="AB53" s="1">
        <f>IF(AB30="","",'Cost and Benefit Parameters'!$J$26)</f>
        <v>433.8599999999999</v>
      </c>
      <c r="AC53" s="1">
        <f>IF(AC30="","",'Cost and Benefit Parameters'!$J$26)</f>
        <v>433.8599999999999</v>
      </c>
      <c r="AD53" s="1">
        <f>IF(AD30="","",'Cost and Benefit Parameters'!$J$26)</f>
        <v>433.8599999999999</v>
      </c>
      <c r="AE53" s="1">
        <f>IF(AE30="","",'Cost and Benefit Parameters'!$J$26)</f>
        <v>433.8599999999999</v>
      </c>
      <c r="AF53" s="1">
        <f>IF(AF30="","",'Cost and Benefit Parameters'!$J$26)</f>
        <v>433.8599999999999</v>
      </c>
      <c r="AG53" s="1">
        <f>IF(AG30="","",'Cost and Benefit Parameters'!$J$26)</f>
        <v>433.8599999999999</v>
      </c>
      <c r="AH53" s="1">
        <f>IF(AH30="","",'Cost and Benefit Parameters'!$J$26)</f>
        <v>433.8599999999999</v>
      </c>
      <c r="AI53" s="1">
        <f>IF(AI30="","",'Cost and Benefit Parameters'!$J$26)</f>
        <v>433.8599999999999</v>
      </c>
      <c r="AJ53" s="1">
        <f>IF(AJ30="","",'Cost and Benefit Parameters'!$J$26)</f>
        <v>433.8599999999999</v>
      </c>
      <c r="AK53" s="1">
        <f>IF(AK30="","",'Cost and Benefit Parameters'!$J$26)</f>
        <v>433.8599999999999</v>
      </c>
      <c r="AL53" s="1">
        <f>IF(AL30="","",'Cost and Benefit Parameters'!$J$26)</f>
        <v>433.8599999999999</v>
      </c>
      <c r="AM53" s="1">
        <f>IF(AM30="","",'Cost and Benefit Parameters'!$J$26)</f>
        <v>433.8599999999999</v>
      </c>
      <c r="AN53" s="1">
        <f>IF(AN30="","",'Cost and Benefit Parameters'!$J$26)</f>
        <v>433.8599999999999</v>
      </c>
      <c r="AO53" s="1">
        <f>IF(AO30="","",'Cost and Benefit Parameters'!$J$26)</f>
        <v>433.8599999999999</v>
      </c>
      <c r="AP53" s="1">
        <f>IF(AP30="","",'Cost and Benefit Parameters'!$J$26)</f>
        <v>433.8599999999999</v>
      </c>
      <c r="AQ53" s="1">
        <f>IF(AQ30="","",'Cost and Benefit Parameters'!$J$26)</f>
        <v>433.8599999999999</v>
      </c>
      <c r="AR53" s="1">
        <f>IF(AR30="","",'Cost and Benefit Parameters'!$J$26)</f>
        <v>433.8599999999999</v>
      </c>
      <c r="AS53" s="1">
        <f>IF(AS30="","",'Cost and Benefit Parameters'!$J$26)</f>
        <v>433.8599999999999</v>
      </c>
      <c r="AT53" s="1">
        <f>IF(AT30="","",'Cost and Benefit Parameters'!$J$26)</f>
        <v>433.8599999999999</v>
      </c>
      <c r="AU53" s="1" t="str">
        <f>IF(AU30="","",'Cost and Benefit Parameters'!$J$26)</f>
        <v/>
      </c>
      <c r="AV53" s="1" t="str">
        <f>IF(AV30="","",'Cost and Benefit Parameters'!$J$26)</f>
        <v/>
      </c>
      <c r="AW53" s="1" t="str">
        <f>IF(AW30="","",'Cost and Benefit Parameters'!$J$26)</f>
        <v/>
      </c>
      <c r="AX53" s="1" t="str">
        <f>IF(AX30="","",'Cost and Benefit Parameters'!$J$26)</f>
        <v/>
      </c>
      <c r="AY53" s="1" t="str">
        <f>IF(AY30="","",'Cost and Benefit Parameters'!$J$26)</f>
        <v/>
      </c>
      <c r="AZ53" s="1" t="str">
        <f>IF(AZ30="","",'Cost and Benefit Parameters'!$J$26)</f>
        <v/>
      </c>
      <c r="BA53" s="1" t="str">
        <f>IF(BA30="","",'Cost and Benefit Parameters'!$J$26)</f>
        <v/>
      </c>
      <c r="BB53" s="1" t="str">
        <f>IF(BB30="","",'Cost and Benefit Parameters'!$J$26)</f>
        <v/>
      </c>
      <c r="BC53" s="1" t="str">
        <f>IF(BC30="","",'Cost and Benefit Parameters'!$J$26)</f>
        <v/>
      </c>
      <c r="BD53" s="1" t="str">
        <f>IF(BD30="","",'Cost and Benefit Parameters'!$J$26)</f>
        <v/>
      </c>
      <c r="BE53" s="1" t="str">
        <f>IF(BE30="","",'Cost and Benefit Parameters'!$J$26)</f>
        <v/>
      </c>
      <c r="BF53" s="1" t="str">
        <f>IF(BF30="","",'Cost and Benefit Parameters'!$J$26)</f>
        <v/>
      </c>
      <c r="BG53" s="1" t="str">
        <f>IF(BG30="","",'Cost and Benefit Parameters'!$J$26)</f>
        <v/>
      </c>
      <c r="BH53" s="1" t="str">
        <f>IF(BH30="","",'Cost and Benefit Parameters'!$J$26)</f>
        <v/>
      </c>
      <c r="BI53" s="1" t="str">
        <f>IF(BI30="","",'Cost and Benefit Parameters'!$J$26)</f>
        <v/>
      </c>
      <c r="BJ53" s="1" t="str">
        <f>IF(BJ30="","",'Cost and Benefit Parameters'!$J$26)</f>
        <v/>
      </c>
      <c r="BK53" s="1" t="str">
        <f>IF(BK30="","",'Cost and Benefit Parameters'!$J$26)</f>
        <v/>
      </c>
      <c r="BL53" s="1" t="str">
        <f>IF(BL30="","",'Cost and Benefit Parameters'!$J$26)</f>
        <v/>
      </c>
    </row>
    <row r="54" spans="1:72" x14ac:dyDescent="0.55000000000000004">
      <c r="A54" s="639"/>
      <c r="B54" t="s">
        <v>469</v>
      </c>
      <c r="F54" s="1" t="str">
        <f>IF(F31="","",'Cost and Benefit Parameters'!$J$26)</f>
        <v/>
      </c>
      <c r="G54" s="1" t="str">
        <f>IF(G31="","",'Cost and Benefit Parameters'!$J$26)</f>
        <v/>
      </c>
      <c r="H54" s="1">
        <f>IF(H31="","",'Cost and Benefit Parameters'!$J$26)</f>
        <v>433.8599999999999</v>
      </c>
      <c r="I54" s="1">
        <f>IF(I31="","",'Cost and Benefit Parameters'!$J$26)</f>
        <v>433.8599999999999</v>
      </c>
      <c r="J54" s="1">
        <f>IF(J31="","",'Cost and Benefit Parameters'!$J$26)</f>
        <v>433.8599999999999</v>
      </c>
      <c r="K54" s="1">
        <f>IF(K31="","",'Cost and Benefit Parameters'!$J$26)</f>
        <v>433.8599999999999</v>
      </c>
      <c r="L54" s="1">
        <f>IF(L31="","",'Cost and Benefit Parameters'!$J$26)</f>
        <v>433.8599999999999</v>
      </c>
      <c r="M54" s="1">
        <f>IF(M31="","",'Cost and Benefit Parameters'!$J$26)</f>
        <v>433.8599999999999</v>
      </c>
      <c r="N54" s="1">
        <f>IF(N31="","",'Cost and Benefit Parameters'!$J$26)</f>
        <v>433.8599999999999</v>
      </c>
      <c r="O54" s="1">
        <f>IF(O31="","",'Cost and Benefit Parameters'!$J$26)</f>
        <v>433.8599999999999</v>
      </c>
      <c r="P54" s="1">
        <f>IF(P31="","",'Cost and Benefit Parameters'!$J$26)</f>
        <v>433.8599999999999</v>
      </c>
      <c r="Q54" s="1">
        <f>IF(Q31="","",'Cost and Benefit Parameters'!$J$26)</f>
        <v>433.8599999999999</v>
      </c>
      <c r="R54" s="1">
        <f>IF(R31="","",'Cost and Benefit Parameters'!$J$26)</f>
        <v>433.8599999999999</v>
      </c>
      <c r="S54" s="1">
        <f>IF(S31="","",'Cost and Benefit Parameters'!$J$26)</f>
        <v>433.8599999999999</v>
      </c>
      <c r="T54" s="1">
        <f>IF(T31="","",'Cost and Benefit Parameters'!$J$26)</f>
        <v>433.8599999999999</v>
      </c>
      <c r="U54" s="1">
        <f>IF(U31="","",'Cost and Benefit Parameters'!$J$26)</f>
        <v>433.8599999999999</v>
      </c>
      <c r="V54" s="1">
        <f>IF(V31="","",'Cost and Benefit Parameters'!$J$26)</f>
        <v>433.8599999999999</v>
      </c>
      <c r="W54" s="1">
        <f>IF(W31="","",'Cost and Benefit Parameters'!$J$26)</f>
        <v>433.8599999999999</v>
      </c>
      <c r="X54" s="1">
        <f>IF(X31="","",'Cost and Benefit Parameters'!$J$26)</f>
        <v>433.8599999999999</v>
      </c>
      <c r="Y54" s="1">
        <f>IF(Y31="","",'Cost and Benefit Parameters'!$J$26)</f>
        <v>433.8599999999999</v>
      </c>
      <c r="Z54" s="1">
        <f>IF(Z31="","",'Cost and Benefit Parameters'!$J$26)</f>
        <v>433.8599999999999</v>
      </c>
      <c r="AA54" s="1">
        <f>IF(AA31="","",'Cost and Benefit Parameters'!$J$26)</f>
        <v>433.8599999999999</v>
      </c>
      <c r="AB54" s="1">
        <f>IF(AB31="","",'Cost and Benefit Parameters'!$J$26)</f>
        <v>433.8599999999999</v>
      </c>
      <c r="AC54" s="1">
        <f>IF(AC31="","",'Cost and Benefit Parameters'!$J$26)</f>
        <v>433.8599999999999</v>
      </c>
      <c r="AD54" s="1">
        <f>IF(AD31="","",'Cost and Benefit Parameters'!$J$26)</f>
        <v>433.8599999999999</v>
      </c>
      <c r="AE54" s="1">
        <f>IF(AE31="","",'Cost and Benefit Parameters'!$J$26)</f>
        <v>433.8599999999999</v>
      </c>
      <c r="AF54" s="1">
        <f>IF(AF31="","",'Cost and Benefit Parameters'!$J$26)</f>
        <v>433.8599999999999</v>
      </c>
      <c r="AG54" s="1">
        <f>IF(AG31="","",'Cost and Benefit Parameters'!$J$26)</f>
        <v>433.8599999999999</v>
      </c>
      <c r="AH54" s="1">
        <f>IF(AH31="","",'Cost and Benefit Parameters'!$J$26)</f>
        <v>433.8599999999999</v>
      </c>
      <c r="AI54" s="1">
        <f>IF(AI31="","",'Cost and Benefit Parameters'!$J$26)</f>
        <v>433.8599999999999</v>
      </c>
      <c r="AJ54" s="1">
        <f>IF(AJ31="","",'Cost and Benefit Parameters'!$J$26)</f>
        <v>433.8599999999999</v>
      </c>
      <c r="AK54" s="1">
        <f>IF(AK31="","",'Cost and Benefit Parameters'!$J$26)</f>
        <v>433.8599999999999</v>
      </c>
      <c r="AL54" s="1">
        <f>IF(AL31="","",'Cost and Benefit Parameters'!$J$26)</f>
        <v>433.8599999999999</v>
      </c>
      <c r="AM54" s="1">
        <f>IF(AM31="","",'Cost and Benefit Parameters'!$J$26)</f>
        <v>433.8599999999999</v>
      </c>
      <c r="AN54" s="1">
        <f>IF(AN31="","",'Cost and Benefit Parameters'!$J$26)</f>
        <v>433.8599999999999</v>
      </c>
      <c r="AO54" s="1">
        <f>IF(AO31="","",'Cost and Benefit Parameters'!$J$26)</f>
        <v>433.8599999999999</v>
      </c>
      <c r="AP54" s="1">
        <f>IF(AP31="","",'Cost and Benefit Parameters'!$J$26)</f>
        <v>433.8599999999999</v>
      </c>
      <c r="AQ54" s="1">
        <f>IF(AQ31="","",'Cost and Benefit Parameters'!$J$26)</f>
        <v>433.8599999999999</v>
      </c>
      <c r="AR54" s="1">
        <f>IF(AR31="","",'Cost and Benefit Parameters'!$J$26)</f>
        <v>433.8599999999999</v>
      </c>
      <c r="AS54" s="1">
        <f>IF(AS31="","",'Cost and Benefit Parameters'!$J$26)</f>
        <v>433.8599999999999</v>
      </c>
      <c r="AT54" s="1">
        <f>IF(AT31="","",'Cost and Benefit Parameters'!$J$26)</f>
        <v>433.8599999999999</v>
      </c>
      <c r="AU54" s="1">
        <f>IF(AU31="","",'Cost and Benefit Parameters'!$J$26)</f>
        <v>433.8599999999999</v>
      </c>
      <c r="AV54" s="1" t="str">
        <f>IF(AV31="","",'Cost and Benefit Parameters'!$J$26)</f>
        <v/>
      </c>
      <c r="AW54" s="1" t="str">
        <f>IF(AW31="","",'Cost and Benefit Parameters'!$J$26)</f>
        <v/>
      </c>
      <c r="AX54" s="1" t="str">
        <f>IF(AX31="","",'Cost and Benefit Parameters'!$J$26)</f>
        <v/>
      </c>
      <c r="AY54" s="1" t="str">
        <f>IF(AY31="","",'Cost and Benefit Parameters'!$J$26)</f>
        <v/>
      </c>
      <c r="AZ54" s="1" t="str">
        <f>IF(AZ31="","",'Cost and Benefit Parameters'!$J$26)</f>
        <v/>
      </c>
      <c r="BA54" s="1" t="str">
        <f>IF(BA31="","",'Cost and Benefit Parameters'!$J$26)</f>
        <v/>
      </c>
      <c r="BB54" s="1" t="str">
        <f>IF(BB31="","",'Cost and Benefit Parameters'!$J$26)</f>
        <v/>
      </c>
      <c r="BC54" s="1" t="str">
        <f>IF(BC31="","",'Cost and Benefit Parameters'!$J$26)</f>
        <v/>
      </c>
      <c r="BD54" s="1" t="str">
        <f>IF(BD31="","",'Cost and Benefit Parameters'!$J$26)</f>
        <v/>
      </c>
      <c r="BE54" s="1" t="str">
        <f>IF(BE31="","",'Cost and Benefit Parameters'!$J$26)</f>
        <v/>
      </c>
      <c r="BF54" s="1" t="str">
        <f>IF(BF31="","",'Cost and Benefit Parameters'!$J$26)</f>
        <v/>
      </c>
      <c r="BG54" s="1" t="str">
        <f>IF(BG31="","",'Cost and Benefit Parameters'!$J$26)</f>
        <v/>
      </c>
      <c r="BH54" s="1" t="str">
        <f>IF(BH31="","",'Cost and Benefit Parameters'!$J$26)</f>
        <v/>
      </c>
      <c r="BI54" s="1" t="str">
        <f>IF(BI31="","",'Cost and Benefit Parameters'!$J$26)</f>
        <v/>
      </c>
      <c r="BJ54" s="1" t="str">
        <f>IF(BJ31="","",'Cost and Benefit Parameters'!$J$26)</f>
        <v/>
      </c>
      <c r="BK54" s="1" t="str">
        <f>IF(BK31="","",'Cost and Benefit Parameters'!$J$26)</f>
        <v/>
      </c>
      <c r="BL54" s="1" t="str">
        <f>IF(BL31="","",'Cost and Benefit Parameters'!$J$26)</f>
        <v/>
      </c>
    </row>
    <row r="55" spans="1:72" x14ac:dyDescent="0.55000000000000004">
      <c r="A55" s="639"/>
      <c r="B55" t="s">
        <v>470</v>
      </c>
      <c r="F55" s="1" t="str">
        <f>IF(F32="","",'Cost and Benefit Parameters'!$J$26)</f>
        <v/>
      </c>
      <c r="G55" s="1" t="str">
        <f>IF(G32="","",'Cost and Benefit Parameters'!$J$26)</f>
        <v/>
      </c>
      <c r="H55" s="1" t="str">
        <f>IF(H32="","",'Cost and Benefit Parameters'!$J$26)</f>
        <v/>
      </c>
      <c r="I55" s="1">
        <f>IF(I32="","",'Cost and Benefit Parameters'!$J$26)</f>
        <v>433.8599999999999</v>
      </c>
      <c r="J55" s="1">
        <f>IF(J32="","",'Cost and Benefit Parameters'!$J$26)</f>
        <v>433.8599999999999</v>
      </c>
      <c r="K55" s="1">
        <f>IF(K32="","",'Cost and Benefit Parameters'!$J$26)</f>
        <v>433.8599999999999</v>
      </c>
      <c r="L55" s="1">
        <f>IF(L32="","",'Cost and Benefit Parameters'!$J$26)</f>
        <v>433.8599999999999</v>
      </c>
      <c r="M55" s="1">
        <f>IF(M32="","",'Cost and Benefit Parameters'!$J$26)</f>
        <v>433.8599999999999</v>
      </c>
      <c r="N55" s="1">
        <f>IF(N32="","",'Cost and Benefit Parameters'!$J$26)</f>
        <v>433.8599999999999</v>
      </c>
      <c r="O55" s="1">
        <f>IF(O32="","",'Cost and Benefit Parameters'!$J$26)</f>
        <v>433.8599999999999</v>
      </c>
      <c r="P55" s="1">
        <f>IF(P32="","",'Cost and Benefit Parameters'!$J$26)</f>
        <v>433.8599999999999</v>
      </c>
      <c r="Q55" s="1">
        <f>IF(Q32="","",'Cost and Benefit Parameters'!$J$26)</f>
        <v>433.8599999999999</v>
      </c>
      <c r="R55" s="1">
        <f>IF(R32="","",'Cost and Benefit Parameters'!$J$26)</f>
        <v>433.8599999999999</v>
      </c>
      <c r="S55" s="1">
        <f>IF(S32="","",'Cost and Benefit Parameters'!$J$26)</f>
        <v>433.8599999999999</v>
      </c>
      <c r="T55" s="1">
        <f>IF(T32="","",'Cost and Benefit Parameters'!$J$26)</f>
        <v>433.8599999999999</v>
      </c>
      <c r="U55" s="1">
        <f>IF(U32="","",'Cost and Benefit Parameters'!$J$26)</f>
        <v>433.8599999999999</v>
      </c>
      <c r="V55" s="1">
        <f>IF(V32="","",'Cost and Benefit Parameters'!$J$26)</f>
        <v>433.8599999999999</v>
      </c>
      <c r="W55" s="1">
        <f>IF(W32="","",'Cost and Benefit Parameters'!$J$26)</f>
        <v>433.8599999999999</v>
      </c>
      <c r="X55" s="1">
        <f>IF(X32="","",'Cost and Benefit Parameters'!$J$26)</f>
        <v>433.8599999999999</v>
      </c>
      <c r="Y55" s="1">
        <f>IF(Y32="","",'Cost and Benefit Parameters'!$J$26)</f>
        <v>433.8599999999999</v>
      </c>
      <c r="Z55" s="1">
        <f>IF(Z32="","",'Cost and Benefit Parameters'!$J$26)</f>
        <v>433.8599999999999</v>
      </c>
      <c r="AA55" s="1">
        <f>IF(AA32="","",'Cost and Benefit Parameters'!$J$26)</f>
        <v>433.8599999999999</v>
      </c>
      <c r="AB55" s="1">
        <f>IF(AB32="","",'Cost and Benefit Parameters'!$J$26)</f>
        <v>433.8599999999999</v>
      </c>
      <c r="AC55" s="1">
        <f>IF(AC32="","",'Cost and Benefit Parameters'!$J$26)</f>
        <v>433.8599999999999</v>
      </c>
      <c r="AD55" s="1">
        <f>IF(AD32="","",'Cost and Benefit Parameters'!$J$26)</f>
        <v>433.8599999999999</v>
      </c>
      <c r="AE55" s="1">
        <f>IF(AE32="","",'Cost and Benefit Parameters'!$J$26)</f>
        <v>433.8599999999999</v>
      </c>
      <c r="AF55" s="1">
        <f>IF(AF32="","",'Cost and Benefit Parameters'!$J$26)</f>
        <v>433.8599999999999</v>
      </c>
      <c r="AG55" s="1">
        <f>IF(AG32="","",'Cost and Benefit Parameters'!$J$26)</f>
        <v>433.8599999999999</v>
      </c>
      <c r="AH55" s="1">
        <f>IF(AH32="","",'Cost and Benefit Parameters'!$J$26)</f>
        <v>433.8599999999999</v>
      </c>
      <c r="AI55" s="1">
        <f>IF(AI32="","",'Cost and Benefit Parameters'!$J$26)</f>
        <v>433.8599999999999</v>
      </c>
      <c r="AJ55" s="1">
        <f>IF(AJ32="","",'Cost and Benefit Parameters'!$J$26)</f>
        <v>433.8599999999999</v>
      </c>
      <c r="AK55" s="1">
        <f>IF(AK32="","",'Cost and Benefit Parameters'!$J$26)</f>
        <v>433.8599999999999</v>
      </c>
      <c r="AL55" s="1">
        <f>IF(AL32="","",'Cost and Benefit Parameters'!$J$26)</f>
        <v>433.8599999999999</v>
      </c>
      <c r="AM55" s="1">
        <f>IF(AM32="","",'Cost and Benefit Parameters'!$J$26)</f>
        <v>433.8599999999999</v>
      </c>
      <c r="AN55" s="1">
        <f>IF(AN32="","",'Cost and Benefit Parameters'!$J$26)</f>
        <v>433.8599999999999</v>
      </c>
      <c r="AO55" s="1">
        <f>IF(AO32="","",'Cost and Benefit Parameters'!$J$26)</f>
        <v>433.8599999999999</v>
      </c>
      <c r="AP55" s="1">
        <f>IF(AP32="","",'Cost and Benefit Parameters'!$J$26)</f>
        <v>433.8599999999999</v>
      </c>
      <c r="AQ55" s="1">
        <f>IF(AQ32="","",'Cost and Benefit Parameters'!$J$26)</f>
        <v>433.8599999999999</v>
      </c>
      <c r="AR55" s="1">
        <f>IF(AR32="","",'Cost and Benefit Parameters'!$J$26)</f>
        <v>433.8599999999999</v>
      </c>
      <c r="AS55" s="1">
        <f>IF(AS32="","",'Cost and Benefit Parameters'!$J$26)</f>
        <v>433.8599999999999</v>
      </c>
      <c r="AT55" s="1">
        <f>IF(AT32="","",'Cost and Benefit Parameters'!$J$26)</f>
        <v>433.8599999999999</v>
      </c>
      <c r="AU55" s="1">
        <f>IF(AU32="","",'Cost and Benefit Parameters'!$J$26)</f>
        <v>433.8599999999999</v>
      </c>
      <c r="AV55" s="1">
        <f>IF(AV32="","",'Cost and Benefit Parameters'!$J$26)</f>
        <v>433.8599999999999</v>
      </c>
      <c r="AW55" s="1" t="str">
        <f>IF(AW32="","",'Cost and Benefit Parameters'!$J$26)</f>
        <v/>
      </c>
      <c r="AX55" s="1" t="str">
        <f>IF(AX32="","",'Cost and Benefit Parameters'!$J$26)</f>
        <v/>
      </c>
      <c r="AY55" s="1" t="str">
        <f>IF(AY32="","",'Cost and Benefit Parameters'!$J$26)</f>
        <v/>
      </c>
      <c r="AZ55" s="1" t="str">
        <f>IF(AZ32="","",'Cost and Benefit Parameters'!$J$26)</f>
        <v/>
      </c>
      <c r="BA55" s="1" t="str">
        <f>IF(BA32="","",'Cost and Benefit Parameters'!$J$26)</f>
        <v/>
      </c>
      <c r="BB55" s="1" t="str">
        <f>IF(BB32="","",'Cost and Benefit Parameters'!$J$26)</f>
        <v/>
      </c>
      <c r="BC55" s="1" t="str">
        <f>IF(BC32="","",'Cost and Benefit Parameters'!$J$26)</f>
        <v/>
      </c>
      <c r="BD55" s="1" t="str">
        <f>IF(BD32="","",'Cost and Benefit Parameters'!$J$26)</f>
        <v/>
      </c>
      <c r="BE55" s="1" t="str">
        <f>IF(BE32="","",'Cost and Benefit Parameters'!$J$26)</f>
        <v/>
      </c>
      <c r="BF55" s="1" t="str">
        <f>IF(BF32="","",'Cost and Benefit Parameters'!$J$26)</f>
        <v/>
      </c>
      <c r="BG55" s="1" t="str">
        <f>IF(BG32="","",'Cost and Benefit Parameters'!$J$26)</f>
        <v/>
      </c>
      <c r="BH55" s="1" t="str">
        <f>IF(BH32="","",'Cost and Benefit Parameters'!$J$26)</f>
        <v/>
      </c>
      <c r="BI55" s="1" t="str">
        <f>IF(BI32="","",'Cost and Benefit Parameters'!$J$26)</f>
        <v/>
      </c>
      <c r="BJ55" s="1" t="str">
        <f>IF(BJ32="","",'Cost and Benefit Parameters'!$J$26)</f>
        <v/>
      </c>
      <c r="BK55" s="1" t="str">
        <f>IF(BK32="","",'Cost and Benefit Parameters'!$J$26)</f>
        <v/>
      </c>
      <c r="BL55" s="1" t="str">
        <f>IF(BL32="","",'Cost and Benefit Parameters'!$J$26)</f>
        <v/>
      </c>
    </row>
    <row r="56" spans="1:72" x14ac:dyDescent="0.55000000000000004">
      <c r="A56" s="639"/>
      <c r="B56" t="s">
        <v>471</v>
      </c>
      <c r="F56" s="1" t="str">
        <f>IF(F33="","",'Cost and Benefit Parameters'!$J$26)</f>
        <v/>
      </c>
      <c r="G56" s="1" t="str">
        <f>IF(G33="","",'Cost and Benefit Parameters'!$J$26)</f>
        <v/>
      </c>
      <c r="H56" s="1" t="str">
        <f>IF(H33="","",'Cost and Benefit Parameters'!$J$26)</f>
        <v/>
      </c>
      <c r="I56" s="1" t="str">
        <f>IF(I33="","",'Cost and Benefit Parameters'!$J$26)</f>
        <v/>
      </c>
      <c r="J56" s="1">
        <f>IF(J33="","",'Cost and Benefit Parameters'!$J$26)</f>
        <v>433.8599999999999</v>
      </c>
      <c r="K56" s="1">
        <f>IF(K33="","",'Cost and Benefit Parameters'!$J$26)</f>
        <v>433.8599999999999</v>
      </c>
      <c r="L56" s="1">
        <f>IF(L33="","",'Cost and Benefit Parameters'!$J$26)</f>
        <v>433.8599999999999</v>
      </c>
      <c r="M56" s="1">
        <f>IF(M33="","",'Cost and Benefit Parameters'!$J$26)</f>
        <v>433.8599999999999</v>
      </c>
      <c r="N56" s="1">
        <f>IF(N33="","",'Cost and Benefit Parameters'!$J$26)</f>
        <v>433.8599999999999</v>
      </c>
      <c r="O56" s="1">
        <f>IF(O33="","",'Cost and Benefit Parameters'!$J$26)</f>
        <v>433.8599999999999</v>
      </c>
      <c r="P56" s="1">
        <f>IF(P33="","",'Cost and Benefit Parameters'!$J$26)</f>
        <v>433.8599999999999</v>
      </c>
      <c r="Q56" s="1">
        <f>IF(Q33="","",'Cost and Benefit Parameters'!$J$26)</f>
        <v>433.8599999999999</v>
      </c>
      <c r="R56" s="1">
        <f>IF(R33="","",'Cost and Benefit Parameters'!$J$26)</f>
        <v>433.8599999999999</v>
      </c>
      <c r="S56" s="1">
        <f>IF(S33="","",'Cost and Benefit Parameters'!$J$26)</f>
        <v>433.8599999999999</v>
      </c>
      <c r="T56" s="1">
        <f>IF(T33="","",'Cost and Benefit Parameters'!$J$26)</f>
        <v>433.8599999999999</v>
      </c>
      <c r="U56" s="1">
        <f>IF(U33="","",'Cost and Benefit Parameters'!$J$26)</f>
        <v>433.8599999999999</v>
      </c>
      <c r="V56" s="1">
        <f>IF(V33="","",'Cost and Benefit Parameters'!$J$26)</f>
        <v>433.8599999999999</v>
      </c>
      <c r="W56" s="1">
        <f>IF(W33="","",'Cost and Benefit Parameters'!$J$26)</f>
        <v>433.8599999999999</v>
      </c>
      <c r="X56" s="1">
        <f>IF(X33="","",'Cost and Benefit Parameters'!$J$26)</f>
        <v>433.8599999999999</v>
      </c>
      <c r="Y56" s="1">
        <f>IF(Y33="","",'Cost and Benefit Parameters'!$J$26)</f>
        <v>433.8599999999999</v>
      </c>
      <c r="Z56" s="1">
        <f>IF(Z33="","",'Cost and Benefit Parameters'!$J$26)</f>
        <v>433.8599999999999</v>
      </c>
      <c r="AA56" s="1">
        <f>IF(AA33="","",'Cost and Benefit Parameters'!$J$26)</f>
        <v>433.8599999999999</v>
      </c>
      <c r="AB56" s="1">
        <f>IF(AB33="","",'Cost and Benefit Parameters'!$J$26)</f>
        <v>433.8599999999999</v>
      </c>
      <c r="AC56" s="1">
        <f>IF(AC33="","",'Cost and Benefit Parameters'!$J$26)</f>
        <v>433.8599999999999</v>
      </c>
      <c r="AD56" s="1">
        <f>IF(AD33="","",'Cost and Benefit Parameters'!$J$26)</f>
        <v>433.8599999999999</v>
      </c>
      <c r="AE56" s="1">
        <f>IF(AE33="","",'Cost and Benefit Parameters'!$J$26)</f>
        <v>433.8599999999999</v>
      </c>
      <c r="AF56" s="1">
        <f>IF(AF33="","",'Cost and Benefit Parameters'!$J$26)</f>
        <v>433.8599999999999</v>
      </c>
      <c r="AG56" s="1">
        <f>IF(AG33="","",'Cost and Benefit Parameters'!$J$26)</f>
        <v>433.8599999999999</v>
      </c>
      <c r="AH56" s="1">
        <f>IF(AH33="","",'Cost and Benefit Parameters'!$J$26)</f>
        <v>433.8599999999999</v>
      </c>
      <c r="AI56" s="1">
        <f>IF(AI33="","",'Cost and Benefit Parameters'!$J$26)</f>
        <v>433.8599999999999</v>
      </c>
      <c r="AJ56" s="1">
        <f>IF(AJ33="","",'Cost and Benefit Parameters'!$J$26)</f>
        <v>433.8599999999999</v>
      </c>
      <c r="AK56" s="1">
        <f>IF(AK33="","",'Cost and Benefit Parameters'!$J$26)</f>
        <v>433.8599999999999</v>
      </c>
      <c r="AL56" s="1">
        <f>IF(AL33="","",'Cost and Benefit Parameters'!$J$26)</f>
        <v>433.8599999999999</v>
      </c>
      <c r="AM56" s="1">
        <f>IF(AM33="","",'Cost and Benefit Parameters'!$J$26)</f>
        <v>433.8599999999999</v>
      </c>
      <c r="AN56" s="1">
        <f>IF(AN33="","",'Cost and Benefit Parameters'!$J$26)</f>
        <v>433.8599999999999</v>
      </c>
      <c r="AO56" s="1">
        <f>IF(AO33="","",'Cost and Benefit Parameters'!$J$26)</f>
        <v>433.8599999999999</v>
      </c>
      <c r="AP56" s="1">
        <f>IF(AP33="","",'Cost and Benefit Parameters'!$J$26)</f>
        <v>433.8599999999999</v>
      </c>
      <c r="AQ56" s="1">
        <f>IF(AQ33="","",'Cost and Benefit Parameters'!$J$26)</f>
        <v>433.8599999999999</v>
      </c>
      <c r="AR56" s="1">
        <f>IF(AR33="","",'Cost and Benefit Parameters'!$J$26)</f>
        <v>433.8599999999999</v>
      </c>
      <c r="AS56" s="1">
        <f>IF(AS33="","",'Cost and Benefit Parameters'!$J$26)</f>
        <v>433.8599999999999</v>
      </c>
      <c r="AT56" s="1">
        <f>IF(AT33="","",'Cost and Benefit Parameters'!$J$26)</f>
        <v>433.8599999999999</v>
      </c>
      <c r="AU56" s="1">
        <f>IF(AU33="","",'Cost and Benefit Parameters'!$J$26)</f>
        <v>433.8599999999999</v>
      </c>
      <c r="AV56" s="1">
        <f>IF(AV33="","",'Cost and Benefit Parameters'!$J$26)</f>
        <v>433.8599999999999</v>
      </c>
      <c r="AW56" s="1">
        <f>IF(AW33="","",'Cost and Benefit Parameters'!$J$26)</f>
        <v>433.8599999999999</v>
      </c>
      <c r="AX56" s="1" t="str">
        <f>IF(AX33="","",'Cost and Benefit Parameters'!$J$26)</f>
        <v/>
      </c>
      <c r="AY56" s="1" t="str">
        <f>IF(AY33="","",'Cost and Benefit Parameters'!$J$26)</f>
        <v/>
      </c>
      <c r="AZ56" s="1" t="str">
        <f>IF(AZ33="","",'Cost and Benefit Parameters'!$J$26)</f>
        <v/>
      </c>
      <c r="BA56" s="1" t="str">
        <f>IF(BA33="","",'Cost and Benefit Parameters'!$J$26)</f>
        <v/>
      </c>
      <c r="BB56" s="1" t="str">
        <f>IF(BB33="","",'Cost and Benefit Parameters'!$J$26)</f>
        <v/>
      </c>
      <c r="BC56" s="1" t="str">
        <f>IF(BC33="","",'Cost and Benefit Parameters'!$J$26)</f>
        <v/>
      </c>
      <c r="BD56" s="1" t="str">
        <f>IF(BD33="","",'Cost and Benefit Parameters'!$J$26)</f>
        <v/>
      </c>
      <c r="BE56" s="1" t="str">
        <f>IF(BE33="","",'Cost and Benefit Parameters'!$J$26)</f>
        <v/>
      </c>
      <c r="BF56" s="1" t="str">
        <f>IF(BF33="","",'Cost and Benefit Parameters'!$J$26)</f>
        <v/>
      </c>
      <c r="BG56" s="1" t="str">
        <f>IF(BG33="","",'Cost and Benefit Parameters'!$J$26)</f>
        <v/>
      </c>
      <c r="BH56" s="1" t="str">
        <f>IF(BH33="","",'Cost and Benefit Parameters'!$J$26)</f>
        <v/>
      </c>
      <c r="BI56" s="1" t="str">
        <f>IF(BI33="","",'Cost and Benefit Parameters'!$J$26)</f>
        <v/>
      </c>
      <c r="BJ56" s="1" t="str">
        <f>IF(BJ33="","",'Cost and Benefit Parameters'!$J$26)</f>
        <v/>
      </c>
      <c r="BK56" s="1" t="str">
        <f>IF(BK33="","",'Cost and Benefit Parameters'!$J$26)</f>
        <v/>
      </c>
      <c r="BL56" s="1" t="str">
        <f>IF(BL33="","",'Cost and Benefit Parameters'!$J$26)</f>
        <v/>
      </c>
    </row>
    <row r="57" spans="1:72" x14ac:dyDescent="0.55000000000000004">
      <c r="A57" s="639"/>
      <c r="B57" t="s">
        <v>472</v>
      </c>
      <c r="F57" s="1" t="str">
        <f>IF(F34="","",'Cost and Benefit Parameters'!$J$26)</f>
        <v/>
      </c>
      <c r="G57" s="1" t="str">
        <f>IF(G34="","",'Cost and Benefit Parameters'!$J$26)</f>
        <v/>
      </c>
      <c r="H57" s="1" t="str">
        <f>IF(H34="","",'Cost and Benefit Parameters'!$J$26)</f>
        <v/>
      </c>
      <c r="I57" s="1" t="str">
        <f>IF(I34="","",'Cost and Benefit Parameters'!$J$26)</f>
        <v/>
      </c>
      <c r="J57" s="1" t="str">
        <f>IF(J34="","",'Cost and Benefit Parameters'!$J$26)</f>
        <v/>
      </c>
      <c r="K57" s="1">
        <f>IF(K34="","",'Cost and Benefit Parameters'!$J$26)</f>
        <v>433.8599999999999</v>
      </c>
      <c r="L57" s="1">
        <f>IF(L34="","",'Cost and Benefit Parameters'!$J$26)</f>
        <v>433.8599999999999</v>
      </c>
      <c r="M57" s="1">
        <f>IF(M34="","",'Cost and Benefit Parameters'!$J$26)</f>
        <v>433.8599999999999</v>
      </c>
      <c r="N57" s="1">
        <f>IF(N34="","",'Cost and Benefit Parameters'!$J$26)</f>
        <v>433.8599999999999</v>
      </c>
      <c r="O57" s="1">
        <f>IF(O34="","",'Cost and Benefit Parameters'!$J$26)</f>
        <v>433.8599999999999</v>
      </c>
      <c r="P57" s="1">
        <f>IF(P34="","",'Cost and Benefit Parameters'!$J$26)</f>
        <v>433.8599999999999</v>
      </c>
      <c r="Q57" s="1">
        <f>IF(Q34="","",'Cost and Benefit Parameters'!$J$26)</f>
        <v>433.8599999999999</v>
      </c>
      <c r="R57" s="1">
        <f>IF(R34="","",'Cost and Benefit Parameters'!$J$26)</f>
        <v>433.8599999999999</v>
      </c>
      <c r="S57" s="1">
        <f>IF(S34="","",'Cost and Benefit Parameters'!$J$26)</f>
        <v>433.8599999999999</v>
      </c>
      <c r="T57" s="1">
        <f>IF(T34="","",'Cost and Benefit Parameters'!$J$26)</f>
        <v>433.8599999999999</v>
      </c>
      <c r="U57" s="1">
        <f>IF(U34="","",'Cost and Benefit Parameters'!$J$26)</f>
        <v>433.8599999999999</v>
      </c>
      <c r="V57" s="1">
        <f>IF(V34="","",'Cost and Benefit Parameters'!$J$26)</f>
        <v>433.8599999999999</v>
      </c>
      <c r="W57" s="1">
        <f>IF(W34="","",'Cost and Benefit Parameters'!$J$26)</f>
        <v>433.8599999999999</v>
      </c>
      <c r="X57" s="1">
        <f>IF(X34="","",'Cost and Benefit Parameters'!$J$26)</f>
        <v>433.8599999999999</v>
      </c>
      <c r="Y57" s="1">
        <f>IF(Y34="","",'Cost and Benefit Parameters'!$J$26)</f>
        <v>433.8599999999999</v>
      </c>
      <c r="Z57" s="1">
        <f>IF(Z34="","",'Cost and Benefit Parameters'!$J$26)</f>
        <v>433.8599999999999</v>
      </c>
      <c r="AA57" s="1">
        <f>IF(AA34="","",'Cost and Benefit Parameters'!$J$26)</f>
        <v>433.8599999999999</v>
      </c>
      <c r="AB57" s="1">
        <f>IF(AB34="","",'Cost and Benefit Parameters'!$J$26)</f>
        <v>433.8599999999999</v>
      </c>
      <c r="AC57" s="1">
        <f>IF(AC34="","",'Cost and Benefit Parameters'!$J$26)</f>
        <v>433.8599999999999</v>
      </c>
      <c r="AD57" s="1">
        <f>IF(AD34="","",'Cost and Benefit Parameters'!$J$26)</f>
        <v>433.8599999999999</v>
      </c>
      <c r="AE57" s="1">
        <f>IF(AE34="","",'Cost and Benefit Parameters'!$J$26)</f>
        <v>433.8599999999999</v>
      </c>
      <c r="AF57" s="1">
        <f>IF(AF34="","",'Cost and Benefit Parameters'!$J$26)</f>
        <v>433.8599999999999</v>
      </c>
      <c r="AG57" s="1">
        <f>IF(AG34="","",'Cost and Benefit Parameters'!$J$26)</f>
        <v>433.8599999999999</v>
      </c>
      <c r="AH57" s="1">
        <f>IF(AH34="","",'Cost and Benefit Parameters'!$J$26)</f>
        <v>433.8599999999999</v>
      </c>
      <c r="AI57" s="1">
        <f>IF(AI34="","",'Cost and Benefit Parameters'!$J$26)</f>
        <v>433.8599999999999</v>
      </c>
      <c r="AJ57" s="1">
        <f>IF(AJ34="","",'Cost and Benefit Parameters'!$J$26)</f>
        <v>433.8599999999999</v>
      </c>
      <c r="AK57" s="1">
        <f>IF(AK34="","",'Cost and Benefit Parameters'!$J$26)</f>
        <v>433.8599999999999</v>
      </c>
      <c r="AL57" s="1">
        <f>IF(AL34="","",'Cost and Benefit Parameters'!$J$26)</f>
        <v>433.8599999999999</v>
      </c>
      <c r="AM57" s="1">
        <f>IF(AM34="","",'Cost and Benefit Parameters'!$J$26)</f>
        <v>433.8599999999999</v>
      </c>
      <c r="AN57" s="1">
        <f>IF(AN34="","",'Cost and Benefit Parameters'!$J$26)</f>
        <v>433.8599999999999</v>
      </c>
      <c r="AO57" s="1">
        <f>IF(AO34="","",'Cost and Benefit Parameters'!$J$26)</f>
        <v>433.8599999999999</v>
      </c>
      <c r="AP57" s="1">
        <f>IF(AP34="","",'Cost and Benefit Parameters'!$J$26)</f>
        <v>433.8599999999999</v>
      </c>
      <c r="AQ57" s="1">
        <f>IF(AQ34="","",'Cost and Benefit Parameters'!$J$26)</f>
        <v>433.8599999999999</v>
      </c>
      <c r="AR57" s="1">
        <f>IF(AR34="","",'Cost and Benefit Parameters'!$J$26)</f>
        <v>433.8599999999999</v>
      </c>
      <c r="AS57" s="1">
        <f>IF(AS34="","",'Cost and Benefit Parameters'!$J$26)</f>
        <v>433.8599999999999</v>
      </c>
      <c r="AT57" s="1">
        <f>IF(AT34="","",'Cost and Benefit Parameters'!$J$26)</f>
        <v>433.8599999999999</v>
      </c>
      <c r="AU57" s="1">
        <f>IF(AU34="","",'Cost and Benefit Parameters'!$J$26)</f>
        <v>433.8599999999999</v>
      </c>
      <c r="AV57" s="1">
        <f>IF(AV34="","",'Cost and Benefit Parameters'!$J$26)</f>
        <v>433.8599999999999</v>
      </c>
      <c r="AW57" s="1">
        <f>IF(AW34="","",'Cost and Benefit Parameters'!$J$26)</f>
        <v>433.8599999999999</v>
      </c>
      <c r="AX57" s="1">
        <f>IF(AX34="","",'Cost and Benefit Parameters'!$J$26)</f>
        <v>433.8599999999999</v>
      </c>
      <c r="AY57" s="1" t="str">
        <f>IF(AY34="","",'Cost and Benefit Parameters'!$J$26)</f>
        <v/>
      </c>
      <c r="AZ57" s="1" t="str">
        <f>IF(AZ34="","",'Cost and Benefit Parameters'!$J$26)</f>
        <v/>
      </c>
      <c r="BA57" s="1" t="str">
        <f>IF(BA34="","",'Cost and Benefit Parameters'!$J$26)</f>
        <v/>
      </c>
      <c r="BB57" s="1" t="str">
        <f>IF(BB34="","",'Cost and Benefit Parameters'!$J$26)</f>
        <v/>
      </c>
      <c r="BC57" s="1" t="str">
        <f>IF(BC34="","",'Cost and Benefit Parameters'!$J$26)</f>
        <v/>
      </c>
      <c r="BD57" s="1" t="str">
        <f>IF(BD34="","",'Cost and Benefit Parameters'!$J$26)</f>
        <v/>
      </c>
      <c r="BE57" s="1" t="str">
        <f>IF(BE34="","",'Cost and Benefit Parameters'!$J$26)</f>
        <v/>
      </c>
      <c r="BF57" s="1" t="str">
        <f>IF(BF34="","",'Cost and Benefit Parameters'!$J$26)</f>
        <v/>
      </c>
      <c r="BG57" s="1" t="str">
        <f>IF(BG34="","",'Cost and Benefit Parameters'!$J$26)</f>
        <v/>
      </c>
      <c r="BH57" s="1" t="str">
        <f>IF(BH34="","",'Cost and Benefit Parameters'!$J$26)</f>
        <v/>
      </c>
      <c r="BI57" s="1" t="str">
        <f>IF(BI34="","",'Cost and Benefit Parameters'!$J$26)</f>
        <v/>
      </c>
      <c r="BJ57" s="1" t="str">
        <f>IF(BJ34="","",'Cost and Benefit Parameters'!$J$26)</f>
        <v/>
      </c>
      <c r="BK57" s="1" t="str">
        <f>IF(BK34="","",'Cost and Benefit Parameters'!$J$26)</f>
        <v/>
      </c>
      <c r="BL57" s="1" t="str">
        <f>IF(BL34="","",'Cost and Benefit Parameters'!$J$26)</f>
        <v/>
      </c>
    </row>
    <row r="58" spans="1:72" x14ac:dyDescent="0.55000000000000004">
      <c r="A58" s="639"/>
      <c r="B58" t="s">
        <v>473</v>
      </c>
      <c r="F58" s="1" t="str">
        <f>IF(F35="","",'Cost and Benefit Parameters'!$J$26)</f>
        <v/>
      </c>
      <c r="G58" s="1" t="str">
        <f>IF(G35="","",'Cost and Benefit Parameters'!$J$26)</f>
        <v/>
      </c>
      <c r="H58" s="1" t="str">
        <f>IF(H35="","",'Cost and Benefit Parameters'!$J$26)</f>
        <v/>
      </c>
      <c r="I58" s="1" t="str">
        <f>IF(I35="","",'Cost and Benefit Parameters'!$J$26)</f>
        <v/>
      </c>
      <c r="J58" s="1" t="str">
        <f>IF(J35="","",'Cost and Benefit Parameters'!$J$26)</f>
        <v/>
      </c>
      <c r="K58" s="1" t="str">
        <f>IF(K35="","",'Cost and Benefit Parameters'!$J$26)</f>
        <v/>
      </c>
      <c r="L58" s="1">
        <f>IF(L35="","",'Cost and Benefit Parameters'!$J$26)</f>
        <v>433.8599999999999</v>
      </c>
      <c r="M58" s="1">
        <f>IF(M35="","",'Cost and Benefit Parameters'!$J$26)</f>
        <v>433.8599999999999</v>
      </c>
      <c r="N58" s="1">
        <f>IF(N35="","",'Cost and Benefit Parameters'!$J$26)</f>
        <v>433.8599999999999</v>
      </c>
      <c r="O58" s="1">
        <f>IF(O35="","",'Cost and Benefit Parameters'!$J$26)</f>
        <v>433.8599999999999</v>
      </c>
      <c r="P58" s="1">
        <f>IF(P35="","",'Cost and Benefit Parameters'!$J$26)</f>
        <v>433.8599999999999</v>
      </c>
      <c r="Q58" s="1">
        <f>IF(Q35="","",'Cost and Benefit Parameters'!$J$26)</f>
        <v>433.8599999999999</v>
      </c>
      <c r="R58" s="1">
        <f>IF(R35="","",'Cost and Benefit Parameters'!$J$26)</f>
        <v>433.8599999999999</v>
      </c>
      <c r="S58" s="1">
        <f>IF(S35="","",'Cost and Benefit Parameters'!$J$26)</f>
        <v>433.8599999999999</v>
      </c>
      <c r="T58" s="1">
        <f>IF(T35="","",'Cost and Benefit Parameters'!$J$26)</f>
        <v>433.8599999999999</v>
      </c>
      <c r="U58" s="1">
        <f>IF(U35="","",'Cost and Benefit Parameters'!$J$26)</f>
        <v>433.8599999999999</v>
      </c>
      <c r="V58" s="1">
        <f>IF(V35="","",'Cost and Benefit Parameters'!$J$26)</f>
        <v>433.8599999999999</v>
      </c>
      <c r="W58" s="1">
        <f>IF(W35="","",'Cost and Benefit Parameters'!$J$26)</f>
        <v>433.8599999999999</v>
      </c>
      <c r="X58" s="1">
        <f>IF(X35="","",'Cost and Benefit Parameters'!$J$26)</f>
        <v>433.8599999999999</v>
      </c>
      <c r="Y58" s="1">
        <f>IF(Y35="","",'Cost and Benefit Parameters'!$J$26)</f>
        <v>433.8599999999999</v>
      </c>
      <c r="Z58" s="1">
        <f>IF(Z35="","",'Cost and Benefit Parameters'!$J$26)</f>
        <v>433.8599999999999</v>
      </c>
      <c r="AA58" s="1">
        <f>IF(AA35="","",'Cost and Benefit Parameters'!$J$26)</f>
        <v>433.8599999999999</v>
      </c>
      <c r="AB58" s="1">
        <f>IF(AB35="","",'Cost and Benefit Parameters'!$J$26)</f>
        <v>433.8599999999999</v>
      </c>
      <c r="AC58" s="1">
        <f>IF(AC35="","",'Cost and Benefit Parameters'!$J$26)</f>
        <v>433.8599999999999</v>
      </c>
      <c r="AD58" s="1">
        <f>IF(AD35="","",'Cost and Benefit Parameters'!$J$26)</f>
        <v>433.8599999999999</v>
      </c>
      <c r="AE58" s="1">
        <f>IF(AE35="","",'Cost and Benefit Parameters'!$J$26)</f>
        <v>433.8599999999999</v>
      </c>
      <c r="AF58" s="1">
        <f>IF(AF35="","",'Cost and Benefit Parameters'!$J$26)</f>
        <v>433.8599999999999</v>
      </c>
      <c r="AG58" s="1">
        <f>IF(AG35="","",'Cost and Benefit Parameters'!$J$26)</f>
        <v>433.8599999999999</v>
      </c>
      <c r="AH58" s="1">
        <f>IF(AH35="","",'Cost and Benefit Parameters'!$J$26)</f>
        <v>433.8599999999999</v>
      </c>
      <c r="AI58" s="1">
        <f>IF(AI35="","",'Cost and Benefit Parameters'!$J$26)</f>
        <v>433.8599999999999</v>
      </c>
      <c r="AJ58" s="1">
        <f>IF(AJ35="","",'Cost and Benefit Parameters'!$J$26)</f>
        <v>433.8599999999999</v>
      </c>
      <c r="AK58" s="1">
        <f>IF(AK35="","",'Cost and Benefit Parameters'!$J$26)</f>
        <v>433.8599999999999</v>
      </c>
      <c r="AL58" s="1">
        <f>IF(AL35="","",'Cost and Benefit Parameters'!$J$26)</f>
        <v>433.8599999999999</v>
      </c>
      <c r="AM58" s="1">
        <f>IF(AM35="","",'Cost and Benefit Parameters'!$J$26)</f>
        <v>433.8599999999999</v>
      </c>
      <c r="AN58" s="1">
        <f>IF(AN35="","",'Cost and Benefit Parameters'!$J$26)</f>
        <v>433.8599999999999</v>
      </c>
      <c r="AO58" s="1">
        <f>IF(AO35="","",'Cost and Benefit Parameters'!$J$26)</f>
        <v>433.8599999999999</v>
      </c>
      <c r="AP58" s="1">
        <f>IF(AP35="","",'Cost and Benefit Parameters'!$J$26)</f>
        <v>433.8599999999999</v>
      </c>
      <c r="AQ58" s="1">
        <f>IF(AQ35="","",'Cost and Benefit Parameters'!$J$26)</f>
        <v>433.8599999999999</v>
      </c>
      <c r="AR58" s="1">
        <f>IF(AR35="","",'Cost and Benefit Parameters'!$J$26)</f>
        <v>433.8599999999999</v>
      </c>
      <c r="AS58" s="1">
        <f>IF(AS35="","",'Cost and Benefit Parameters'!$J$26)</f>
        <v>433.8599999999999</v>
      </c>
      <c r="AT58" s="1">
        <f>IF(AT35="","",'Cost and Benefit Parameters'!$J$26)</f>
        <v>433.8599999999999</v>
      </c>
      <c r="AU58" s="1">
        <f>IF(AU35="","",'Cost and Benefit Parameters'!$J$26)</f>
        <v>433.8599999999999</v>
      </c>
      <c r="AV58" s="1">
        <f>IF(AV35="","",'Cost and Benefit Parameters'!$J$26)</f>
        <v>433.8599999999999</v>
      </c>
      <c r="AW58" s="1">
        <f>IF(AW35="","",'Cost and Benefit Parameters'!$J$26)</f>
        <v>433.8599999999999</v>
      </c>
      <c r="AX58" s="1">
        <f>IF(AX35="","",'Cost and Benefit Parameters'!$J$26)</f>
        <v>433.8599999999999</v>
      </c>
      <c r="AY58" s="1">
        <f>IF(AY35="","",'Cost and Benefit Parameters'!$J$26)</f>
        <v>433.8599999999999</v>
      </c>
      <c r="AZ58" s="1" t="str">
        <f>IF(AZ35="","",'Cost and Benefit Parameters'!$J$26)</f>
        <v/>
      </c>
      <c r="BA58" s="1" t="str">
        <f>IF(BA35="","",'Cost and Benefit Parameters'!$J$26)</f>
        <v/>
      </c>
      <c r="BB58" s="1" t="str">
        <f>IF(BB35="","",'Cost and Benefit Parameters'!$J$26)</f>
        <v/>
      </c>
      <c r="BC58" s="1" t="str">
        <f>IF(BC35="","",'Cost and Benefit Parameters'!$J$26)</f>
        <v/>
      </c>
      <c r="BD58" s="1" t="str">
        <f>IF(BD35="","",'Cost and Benefit Parameters'!$J$26)</f>
        <v/>
      </c>
      <c r="BE58" s="1" t="str">
        <f>IF(BE35="","",'Cost and Benefit Parameters'!$J$26)</f>
        <v/>
      </c>
      <c r="BF58" s="1" t="str">
        <f>IF(BF35="","",'Cost and Benefit Parameters'!$J$26)</f>
        <v/>
      </c>
      <c r="BG58" s="1" t="str">
        <f>IF(BG35="","",'Cost and Benefit Parameters'!$J$26)</f>
        <v/>
      </c>
      <c r="BH58" s="1" t="str">
        <f>IF(BH35="","",'Cost and Benefit Parameters'!$J$26)</f>
        <v/>
      </c>
      <c r="BI58" s="1" t="str">
        <f>IF(BI35="","",'Cost and Benefit Parameters'!$J$26)</f>
        <v/>
      </c>
      <c r="BJ58" s="1" t="str">
        <f>IF(BJ35="","",'Cost and Benefit Parameters'!$J$26)</f>
        <v/>
      </c>
      <c r="BK58" s="1" t="str">
        <f>IF(BK35="","",'Cost and Benefit Parameters'!$J$26)</f>
        <v/>
      </c>
      <c r="BL58" s="1" t="str">
        <f>IF(BL35="","",'Cost and Benefit Parameters'!$J$26)</f>
        <v/>
      </c>
    </row>
    <row r="59" spans="1:72" x14ac:dyDescent="0.55000000000000004">
      <c r="A59" s="639"/>
      <c r="B59" t="s">
        <v>474</v>
      </c>
      <c r="F59" s="1" t="str">
        <f>IF(F36="","",'Cost and Benefit Parameters'!$J$26)</f>
        <v/>
      </c>
      <c r="G59" s="1" t="str">
        <f>IF(G36="","",'Cost and Benefit Parameters'!$J$26)</f>
        <v/>
      </c>
      <c r="H59" s="1" t="str">
        <f>IF(H36="","",'Cost and Benefit Parameters'!$J$26)</f>
        <v/>
      </c>
      <c r="I59" s="1" t="str">
        <f>IF(I36="","",'Cost and Benefit Parameters'!$J$26)</f>
        <v/>
      </c>
      <c r="J59" s="1" t="str">
        <f>IF(J36="","",'Cost and Benefit Parameters'!$J$26)</f>
        <v/>
      </c>
      <c r="K59" s="1" t="str">
        <f>IF(K36="","",'Cost and Benefit Parameters'!$J$26)</f>
        <v/>
      </c>
      <c r="L59" s="1" t="str">
        <f>IF(L36="","",'Cost and Benefit Parameters'!$J$26)</f>
        <v/>
      </c>
      <c r="M59" s="1">
        <f>IF(M36="","",'Cost and Benefit Parameters'!$J$26)</f>
        <v>433.8599999999999</v>
      </c>
      <c r="N59" s="1">
        <f>IF(N36="","",'Cost and Benefit Parameters'!$J$26)</f>
        <v>433.8599999999999</v>
      </c>
      <c r="O59" s="1">
        <f>IF(O36="","",'Cost and Benefit Parameters'!$J$26)</f>
        <v>433.8599999999999</v>
      </c>
      <c r="P59" s="1">
        <f>IF(P36="","",'Cost and Benefit Parameters'!$J$26)</f>
        <v>433.8599999999999</v>
      </c>
      <c r="Q59" s="1">
        <f>IF(Q36="","",'Cost and Benefit Parameters'!$J$26)</f>
        <v>433.8599999999999</v>
      </c>
      <c r="R59" s="1">
        <f>IF(R36="","",'Cost and Benefit Parameters'!$J$26)</f>
        <v>433.8599999999999</v>
      </c>
      <c r="S59" s="1">
        <f>IF(S36="","",'Cost and Benefit Parameters'!$J$26)</f>
        <v>433.8599999999999</v>
      </c>
      <c r="T59" s="1">
        <f>IF(T36="","",'Cost and Benefit Parameters'!$J$26)</f>
        <v>433.8599999999999</v>
      </c>
      <c r="U59" s="1">
        <f>IF(U36="","",'Cost and Benefit Parameters'!$J$26)</f>
        <v>433.8599999999999</v>
      </c>
      <c r="V59" s="1">
        <f>IF(V36="","",'Cost and Benefit Parameters'!$J$26)</f>
        <v>433.8599999999999</v>
      </c>
      <c r="W59" s="1">
        <f>IF(W36="","",'Cost and Benefit Parameters'!$J$26)</f>
        <v>433.8599999999999</v>
      </c>
      <c r="X59" s="1">
        <f>IF(X36="","",'Cost and Benefit Parameters'!$J$26)</f>
        <v>433.8599999999999</v>
      </c>
      <c r="Y59" s="1">
        <f>IF(Y36="","",'Cost and Benefit Parameters'!$J$26)</f>
        <v>433.8599999999999</v>
      </c>
      <c r="Z59" s="1">
        <f>IF(Z36="","",'Cost and Benefit Parameters'!$J$26)</f>
        <v>433.8599999999999</v>
      </c>
      <c r="AA59" s="1">
        <f>IF(AA36="","",'Cost and Benefit Parameters'!$J$26)</f>
        <v>433.8599999999999</v>
      </c>
      <c r="AB59" s="1">
        <f>IF(AB36="","",'Cost and Benefit Parameters'!$J$26)</f>
        <v>433.8599999999999</v>
      </c>
      <c r="AC59" s="1">
        <f>IF(AC36="","",'Cost and Benefit Parameters'!$J$26)</f>
        <v>433.8599999999999</v>
      </c>
      <c r="AD59" s="1">
        <f>IF(AD36="","",'Cost and Benefit Parameters'!$J$26)</f>
        <v>433.8599999999999</v>
      </c>
      <c r="AE59" s="1">
        <f>IF(AE36="","",'Cost and Benefit Parameters'!$J$26)</f>
        <v>433.8599999999999</v>
      </c>
      <c r="AF59" s="1">
        <f>IF(AF36="","",'Cost and Benefit Parameters'!$J$26)</f>
        <v>433.8599999999999</v>
      </c>
      <c r="AG59" s="1">
        <f>IF(AG36="","",'Cost and Benefit Parameters'!$J$26)</f>
        <v>433.8599999999999</v>
      </c>
      <c r="AH59" s="1">
        <f>IF(AH36="","",'Cost and Benefit Parameters'!$J$26)</f>
        <v>433.8599999999999</v>
      </c>
      <c r="AI59" s="1">
        <f>IF(AI36="","",'Cost and Benefit Parameters'!$J$26)</f>
        <v>433.8599999999999</v>
      </c>
      <c r="AJ59" s="1">
        <f>IF(AJ36="","",'Cost and Benefit Parameters'!$J$26)</f>
        <v>433.8599999999999</v>
      </c>
      <c r="AK59" s="1">
        <f>IF(AK36="","",'Cost and Benefit Parameters'!$J$26)</f>
        <v>433.8599999999999</v>
      </c>
      <c r="AL59" s="1">
        <f>IF(AL36="","",'Cost and Benefit Parameters'!$J$26)</f>
        <v>433.8599999999999</v>
      </c>
      <c r="AM59" s="1">
        <f>IF(AM36="","",'Cost and Benefit Parameters'!$J$26)</f>
        <v>433.8599999999999</v>
      </c>
      <c r="AN59" s="1">
        <f>IF(AN36="","",'Cost and Benefit Parameters'!$J$26)</f>
        <v>433.8599999999999</v>
      </c>
      <c r="AO59" s="1">
        <f>IF(AO36="","",'Cost and Benefit Parameters'!$J$26)</f>
        <v>433.8599999999999</v>
      </c>
      <c r="AP59" s="1">
        <f>IF(AP36="","",'Cost and Benefit Parameters'!$J$26)</f>
        <v>433.8599999999999</v>
      </c>
      <c r="AQ59" s="1">
        <f>IF(AQ36="","",'Cost and Benefit Parameters'!$J$26)</f>
        <v>433.8599999999999</v>
      </c>
      <c r="AR59" s="1">
        <f>IF(AR36="","",'Cost and Benefit Parameters'!$J$26)</f>
        <v>433.8599999999999</v>
      </c>
      <c r="AS59" s="1">
        <f>IF(AS36="","",'Cost and Benefit Parameters'!$J$26)</f>
        <v>433.8599999999999</v>
      </c>
      <c r="AT59" s="1">
        <f>IF(AT36="","",'Cost and Benefit Parameters'!$J$26)</f>
        <v>433.8599999999999</v>
      </c>
      <c r="AU59" s="1">
        <f>IF(AU36="","",'Cost and Benefit Parameters'!$J$26)</f>
        <v>433.8599999999999</v>
      </c>
      <c r="AV59" s="1">
        <f>IF(AV36="","",'Cost and Benefit Parameters'!$J$26)</f>
        <v>433.8599999999999</v>
      </c>
      <c r="AW59" s="1">
        <f>IF(AW36="","",'Cost and Benefit Parameters'!$J$26)</f>
        <v>433.8599999999999</v>
      </c>
      <c r="AX59" s="1">
        <f>IF(AX36="","",'Cost and Benefit Parameters'!$J$26)</f>
        <v>433.8599999999999</v>
      </c>
      <c r="AY59" s="1">
        <f>IF(AY36="","",'Cost and Benefit Parameters'!$J$26)</f>
        <v>433.8599999999999</v>
      </c>
      <c r="AZ59" s="1">
        <f>IF(AZ36="","",'Cost and Benefit Parameters'!$J$26)</f>
        <v>433.8599999999999</v>
      </c>
      <c r="BA59" s="1" t="str">
        <f>IF(BA36="","",'Cost and Benefit Parameters'!$J$26)</f>
        <v/>
      </c>
      <c r="BB59" s="1" t="str">
        <f>IF(BB36="","",'Cost and Benefit Parameters'!$J$26)</f>
        <v/>
      </c>
      <c r="BC59" s="1" t="str">
        <f>IF(BC36="","",'Cost and Benefit Parameters'!$J$26)</f>
        <v/>
      </c>
      <c r="BD59" s="1" t="str">
        <f>IF(BD36="","",'Cost and Benefit Parameters'!$J$26)</f>
        <v/>
      </c>
      <c r="BE59" s="1" t="str">
        <f>IF(BE36="","",'Cost and Benefit Parameters'!$J$26)</f>
        <v/>
      </c>
      <c r="BF59" s="1" t="str">
        <f>IF(BF36="","",'Cost and Benefit Parameters'!$J$26)</f>
        <v/>
      </c>
      <c r="BG59" s="1" t="str">
        <f>IF(BG36="","",'Cost and Benefit Parameters'!$J$26)</f>
        <v/>
      </c>
      <c r="BH59" s="1" t="str">
        <f>IF(BH36="","",'Cost and Benefit Parameters'!$J$26)</f>
        <v/>
      </c>
      <c r="BI59" s="1" t="str">
        <f>IF(BI36="","",'Cost and Benefit Parameters'!$J$26)</f>
        <v/>
      </c>
      <c r="BJ59" s="1" t="str">
        <f>IF(BJ36="","",'Cost and Benefit Parameters'!$J$26)</f>
        <v/>
      </c>
      <c r="BK59" s="1" t="str">
        <f>IF(BK36="","",'Cost and Benefit Parameters'!$J$26)</f>
        <v/>
      </c>
      <c r="BL59" s="1" t="str">
        <f>IF(BL36="","",'Cost and Benefit Parameters'!$J$26)</f>
        <v/>
      </c>
    </row>
    <row r="60" spans="1:72" x14ac:dyDescent="0.55000000000000004">
      <c r="A60" s="639"/>
      <c r="B60" t="s">
        <v>475</v>
      </c>
      <c r="F60" s="1" t="str">
        <f>IF(F37="","",'Cost and Benefit Parameters'!$J$26)</f>
        <v/>
      </c>
      <c r="G60" s="1" t="str">
        <f>IF(G37="","",'Cost and Benefit Parameters'!$J$26)</f>
        <v/>
      </c>
      <c r="H60" s="1" t="str">
        <f>IF(H37="","",'Cost and Benefit Parameters'!$J$26)</f>
        <v/>
      </c>
      <c r="I60" s="1" t="str">
        <f>IF(I37="","",'Cost and Benefit Parameters'!$J$26)</f>
        <v/>
      </c>
      <c r="J60" s="1" t="str">
        <f>IF(J37="","",'Cost and Benefit Parameters'!$J$26)</f>
        <v/>
      </c>
      <c r="K60" s="1" t="str">
        <f>IF(K37="","",'Cost and Benefit Parameters'!$J$26)</f>
        <v/>
      </c>
      <c r="L60" s="1" t="str">
        <f>IF(L37="","",'Cost and Benefit Parameters'!$J$26)</f>
        <v/>
      </c>
      <c r="M60" s="1" t="str">
        <f>IF(M37="","",'Cost and Benefit Parameters'!$J$26)</f>
        <v/>
      </c>
      <c r="N60" s="1">
        <f>IF(N37="","",'Cost and Benefit Parameters'!$J$26)</f>
        <v>433.8599999999999</v>
      </c>
      <c r="O60" s="1">
        <f>IF(O37="","",'Cost and Benefit Parameters'!$J$26)</f>
        <v>433.8599999999999</v>
      </c>
      <c r="P60" s="1">
        <f>IF(P37="","",'Cost and Benefit Parameters'!$J$26)</f>
        <v>433.8599999999999</v>
      </c>
      <c r="Q60" s="1">
        <f>IF(Q37="","",'Cost and Benefit Parameters'!$J$26)</f>
        <v>433.8599999999999</v>
      </c>
      <c r="R60" s="1">
        <f>IF(R37="","",'Cost and Benefit Parameters'!$J$26)</f>
        <v>433.8599999999999</v>
      </c>
      <c r="S60" s="1">
        <f>IF(S37="","",'Cost and Benefit Parameters'!$J$26)</f>
        <v>433.8599999999999</v>
      </c>
      <c r="T60" s="1">
        <f>IF(T37="","",'Cost and Benefit Parameters'!$J$26)</f>
        <v>433.8599999999999</v>
      </c>
      <c r="U60" s="1">
        <f>IF(U37="","",'Cost and Benefit Parameters'!$J$26)</f>
        <v>433.8599999999999</v>
      </c>
      <c r="V60" s="1">
        <f>IF(V37="","",'Cost and Benefit Parameters'!$J$26)</f>
        <v>433.8599999999999</v>
      </c>
      <c r="W60" s="1">
        <f>IF(W37="","",'Cost and Benefit Parameters'!$J$26)</f>
        <v>433.8599999999999</v>
      </c>
      <c r="X60" s="1">
        <f>IF(X37="","",'Cost and Benefit Parameters'!$J$26)</f>
        <v>433.8599999999999</v>
      </c>
      <c r="Y60" s="1">
        <f>IF(Y37="","",'Cost and Benefit Parameters'!$J$26)</f>
        <v>433.8599999999999</v>
      </c>
      <c r="Z60" s="1">
        <f>IF(Z37="","",'Cost and Benefit Parameters'!$J$26)</f>
        <v>433.8599999999999</v>
      </c>
      <c r="AA60" s="1">
        <f>IF(AA37="","",'Cost and Benefit Parameters'!$J$26)</f>
        <v>433.8599999999999</v>
      </c>
      <c r="AB60" s="1">
        <f>IF(AB37="","",'Cost and Benefit Parameters'!$J$26)</f>
        <v>433.8599999999999</v>
      </c>
      <c r="AC60" s="1">
        <f>IF(AC37="","",'Cost and Benefit Parameters'!$J$26)</f>
        <v>433.8599999999999</v>
      </c>
      <c r="AD60" s="1">
        <f>IF(AD37="","",'Cost and Benefit Parameters'!$J$26)</f>
        <v>433.8599999999999</v>
      </c>
      <c r="AE60" s="1">
        <f>IF(AE37="","",'Cost and Benefit Parameters'!$J$26)</f>
        <v>433.8599999999999</v>
      </c>
      <c r="AF60" s="1">
        <f>IF(AF37="","",'Cost and Benefit Parameters'!$J$26)</f>
        <v>433.8599999999999</v>
      </c>
      <c r="AG60" s="1">
        <f>IF(AG37="","",'Cost and Benefit Parameters'!$J$26)</f>
        <v>433.8599999999999</v>
      </c>
      <c r="AH60" s="1">
        <f>IF(AH37="","",'Cost and Benefit Parameters'!$J$26)</f>
        <v>433.8599999999999</v>
      </c>
      <c r="AI60" s="1">
        <f>IF(AI37="","",'Cost and Benefit Parameters'!$J$26)</f>
        <v>433.8599999999999</v>
      </c>
      <c r="AJ60" s="1">
        <f>IF(AJ37="","",'Cost and Benefit Parameters'!$J$26)</f>
        <v>433.8599999999999</v>
      </c>
      <c r="AK60" s="1">
        <f>IF(AK37="","",'Cost and Benefit Parameters'!$J$26)</f>
        <v>433.8599999999999</v>
      </c>
      <c r="AL60" s="1">
        <f>IF(AL37="","",'Cost and Benefit Parameters'!$J$26)</f>
        <v>433.8599999999999</v>
      </c>
      <c r="AM60" s="1">
        <f>IF(AM37="","",'Cost and Benefit Parameters'!$J$26)</f>
        <v>433.8599999999999</v>
      </c>
      <c r="AN60" s="1">
        <f>IF(AN37="","",'Cost and Benefit Parameters'!$J$26)</f>
        <v>433.8599999999999</v>
      </c>
      <c r="AO60" s="1">
        <f>IF(AO37="","",'Cost and Benefit Parameters'!$J$26)</f>
        <v>433.8599999999999</v>
      </c>
      <c r="AP60" s="1">
        <f>IF(AP37="","",'Cost and Benefit Parameters'!$J$26)</f>
        <v>433.8599999999999</v>
      </c>
      <c r="AQ60" s="1">
        <f>IF(AQ37="","",'Cost and Benefit Parameters'!$J$26)</f>
        <v>433.8599999999999</v>
      </c>
      <c r="AR60" s="1">
        <f>IF(AR37="","",'Cost and Benefit Parameters'!$J$26)</f>
        <v>433.8599999999999</v>
      </c>
      <c r="AS60" s="1">
        <f>IF(AS37="","",'Cost and Benefit Parameters'!$J$26)</f>
        <v>433.8599999999999</v>
      </c>
      <c r="AT60" s="1">
        <f>IF(AT37="","",'Cost and Benefit Parameters'!$J$26)</f>
        <v>433.8599999999999</v>
      </c>
      <c r="AU60" s="1">
        <f>IF(AU37="","",'Cost and Benefit Parameters'!$J$26)</f>
        <v>433.8599999999999</v>
      </c>
      <c r="AV60" s="1">
        <f>IF(AV37="","",'Cost and Benefit Parameters'!$J$26)</f>
        <v>433.8599999999999</v>
      </c>
      <c r="AW60" s="1">
        <f>IF(AW37="","",'Cost and Benefit Parameters'!$J$26)</f>
        <v>433.8599999999999</v>
      </c>
      <c r="AX60" s="1">
        <f>IF(AX37="","",'Cost and Benefit Parameters'!$J$26)</f>
        <v>433.8599999999999</v>
      </c>
      <c r="AY60" s="1">
        <f>IF(AY37="","",'Cost and Benefit Parameters'!$J$26)</f>
        <v>433.8599999999999</v>
      </c>
      <c r="AZ60" s="1">
        <f>IF(AZ37="","",'Cost and Benefit Parameters'!$J$26)</f>
        <v>433.8599999999999</v>
      </c>
      <c r="BA60" s="1">
        <f>IF(BA37="","",'Cost and Benefit Parameters'!$J$26)</f>
        <v>433.8599999999999</v>
      </c>
      <c r="BB60" s="1" t="str">
        <f>IF(BB37="","",'Cost and Benefit Parameters'!$J$26)</f>
        <v/>
      </c>
      <c r="BC60" s="1" t="str">
        <f>IF(BC37="","",'Cost and Benefit Parameters'!$J$26)</f>
        <v/>
      </c>
      <c r="BD60" s="1" t="str">
        <f>IF(BD37="","",'Cost and Benefit Parameters'!$J$26)</f>
        <v/>
      </c>
      <c r="BE60" s="1" t="str">
        <f>IF(BE37="","",'Cost and Benefit Parameters'!$J$26)</f>
        <v/>
      </c>
      <c r="BF60" s="1" t="str">
        <f>IF(BF37="","",'Cost and Benefit Parameters'!$J$26)</f>
        <v/>
      </c>
      <c r="BG60" s="1" t="str">
        <f>IF(BG37="","",'Cost and Benefit Parameters'!$J$26)</f>
        <v/>
      </c>
      <c r="BH60" s="1" t="str">
        <f>IF(BH37="","",'Cost and Benefit Parameters'!$J$26)</f>
        <v/>
      </c>
      <c r="BI60" s="1" t="str">
        <f>IF(BI37="","",'Cost and Benefit Parameters'!$J$26)</f>
        <v/>
      </c>
      <c r="BJ60" s="1" t="str">
        <f>IF(BJ37="","",'Cost and Benefit Parameters'!$J$26)</f>
        <v/>
      </c>
      <c r="BK60" s="1" t="str">
        <f>IF(BK37="","",'Cost and Benefit Parameters'!$J$26)</f>
        <v/>
      </c>
      <c r="BL60" s="1" t="str">
        <f>IF(BL37="","",'Cost and Benefit Parameters'!$J$26)</f>
        <v/>
      </c>
    </row>
    <row r="61" spans="1:72" x14ac:dyDescent="0.55000000000000004">
      <c r="A61" s="639"/>
      <c r="B61" t="s">
        <v>476</v>
      </c>
      <c r="F61" s="1" t="str">
        <f>IF(F38="","",'Cost and Benefit Parameters'!$J$26)</f>
        <v/>
      </c>
      <c r="G61" s="1" t="str">
        <f>IF(G38="","",'Cost and Benefit Parameters'!$J$26)</f>
        <v/>
      </c>
      <c r="H61" s="1" t="str">
        <f>IF(H38="","",'Cost and Benefit Parameters'!$J$26)</f>
        <v/>
      </c>
      <c r="I61" s="1" t="str">
        <f>IF(I38="","",'Cost and Benefit Parameters'!$J$26)</f>
        <v/>
      </c>
      <c r="J61" s="1" t="str">
        <f>IF(J38="","",'Cost and Benefit Parameters'!$J$26)</f>
        <v/>
      </c>
      <c r="K61" s="1" t="str">
        <f>IF(K38="","",'Cost and Benefit Parameters'!$J$26)</f>
        <v/>
      </c>
      <c r="L61" s="1" t="str">
        <f>IF(L38="","",'Cost and Benefit Parameters'!$J$26)</f>
        <v/>
      </c>
      <c r="M61" s="1" t="str">
        <f>IF(M38="","",'Cost and Benefit Parameters'!$J$26)</f>
        <v/>
      </c>
      <c r="N61" s="1" t="str">
        <f>IF(N38="","",'Cost and Benefit Parameters'!$J$26)</f>
        <v/>
      </c>
      <c r="O61" s="1">
        <f>IF(O38="","",'Cost and Benefit Parameters'!$J$26)</f>
        <v>433.8599999999999</v>
      </c>
      <c r="P61" s="1">
        <f>IF(P38="","",'Cost and Benefit Parameters'!$J$26)</f>
        <v>433.8599999999999</v>
      </c>
      <c r="Q61" s="1">
        <f>IF(Q38="","",'Cost and Benefit Parameters'!$J$26)</f>
        <v>433.8599999999999</v>
      </c>
      <c r="R61" s="1">
        <f>IF(R38="","",'Cost and Benefit Parameters'!$J$26)</f>
        <v>433.8599999999999</v>
      </c>
      <c r="S61" s="1">
        <f>IF(S38="","",'Cost and Benefit Parameters'!$J$26)</f>
        <v>433.8599999999999</v>
      </c>
      <c r="T61" s="1">
        <f>IF(T38="","",'Cost and Benefit Parameters'!$J$26)</f>
        <v>433.8599999999999</v>
      </c>
      <c r="U61" s="1">
        <f>IF(U38="","",'Cost and Benefit Parameters'!$J$26)</f>
        <v>433.8599999999999</v>
      </c>
      <c r="V61" s="1">
        <f>IF(V38="","",'Cost and Benefit Parameters'!$J$26)</f>
        <v>433.8599999999999</v>
      </c>
      <c r="W61" s="1">
        <f>IF(W38="","",'Cost and Benefit Parameters'!$J$26)</f>
        <v>433.8599999999999</v>
      </c>
      <c r="X61" s="1">
        <f>IF(X38="","",'Cost and Benefit Parameters'!$J$26)</f>
        <v>433.8599999999999</v>
      </c>
      <c r="Y61" s="1">
        <f>IF(Y38="","",'Cost and Benefit Parameters'!$J$26)</f>
        <v>433.8599999999999</v>
      </c>
      <c r="Z61" s="1">
        <f>IF(Z38="","",'Cost and Benefit Parameters'!$J$26)</f>
        <v>433.8599999999999</v>
      </c>
      <c r="AA61" s="1">
        <f>IF(AA38="","",'Cost and Benefit Parameters'!$J$26)</f>
        <v>433.8599999999999</v>
      </c>
      <c r="AB61" s="1">
        <f>IF(AB38="","",'Cost and Benefit Parameters'!$J$26)</f>
        <v>433.8599999999999</v>
      </c>
      <c r="AC61" s="1">
        <f>IF(AC38="","",'Cost and Benefit Parameters'!$J$26)</f>
        <v>433.8599999999999</v>
      </c>
      <c r="AD61" s="1">
        <f>IF(AD38="","",'Cost and Benefit Parameters'!$J$26)</f>
        <v>433.8599999999999</v>
      </c>
      <c r="AE61" s="1">
        <f>IF(AE38="","",'Cost and Benefit Parameters'!$J$26)</f>
        <v>433.8599999999999</v>
      </c>
      <c r="AF61" s="1">
        <f>IF(AF38="","",'Cost and Benefit Parameters'!$J$26)</f>
        <v>433.8599999999999</v>
      </c>
      <c r="AG61" s="1">
        <f>IF(AG38="","",'Cost and Benefit Parameters'!$J$26)</f>
        <v>433.8599999999999</v>
      </c>
      <c r="AH61" s="1">
        <f>IF(AH38="","",'Cost and Benefit Parameters'!$J$26)</f>
        <v>433.8599999999999</v>
      </c>
      <c r="AI61" s="1">
        <f>IF(AI38="","",'Cost and Benefit Parameters'!$J$26)</f>
        <v>433.8599999999999</v>
      </c>
      <c r="AJ61" s="1">
        <f>IF(AJ38="","",'Cost and Benefit Parameters'!$J$26)</f>
        <v>433.8599999999999</v>
      </c>
      <c r="AK61" s="1">
        <f>IF(AK38="","",'Cost and Benefit Parameters'!$J$26)</f>
        <v>433.8599999999999</v>
      </c>
      <c r="AL61" s="1">
        <f>IF(AL38="","",'Cost and Benefit Parameters'!$J$26)</f>
        <v>433.8599999999999</v>
      </c>
      <c r="AM61" s="1">
        <f>IF(AM38="","",'Cost and Benefit Parameters'!$J$26)</f>
        <v>433.8599999999999</v>
      </c>
      <c r="AN61" s="1">
        <f>IF(AN38="","",'Cost and Benefit Parameters'!$J$26)</f>
        <v>433.8599999999999</v>
      </c>
      <c r="AO61" s="1">
        <f>IF(AO38="","",'Cost and Benefit Parameters'!$J$26)</f>
        <v>433.8599999999999</v>
      </c>
      <c r="AP61" s="1">
        <f>IF(AP38="","",'Cost and Benefit Parameters'!$J$26)</f>
        <v>433.8599999999999</v>
      </c>
      <c r="AQ61" s="1">
        <f>IF(AQ38="","",'Cost and Benefit Parameters'!$J$26)</f>
        <v>433.8599999999999</v>
      </c>
      <c r="AR61" s="1">
        <f>IF(AR38="","",'Cost and Benefit Parameters'!$J$26)</f>
        <v>433.8599999999999</v>
      </c>
      <c r="AS61" s="1">
        <f>IF(AS38="","",'Cost and Benefit Parameters'!$J$26)</f>
        <v>433.8599999999999</v>
      </c>
      <c r="AT61" s="1">
        <f>IF(AT38="","",'Cost and Benefit Parameters'!$J$26)</f>
        <v>433.8599999999999</v>
      </c>
      <c r="AU61" s="1">
        <f>IF(AU38="","",'Cost and Benefit Parameters'!$J$26)</f>
        <v>433.8599999999999</v>
      </c>
      <c r="AV61" s="1">
        <f>IF(AV38="","",'Cost and Benefit Parameters'!$J$26)</f>
        <v>433.8599999999999</v>
      </c>
      <c r="AW61" s="1">
        <f>IF(AW38="","",'Cost and Benefit Parameters'!$J$26)</f>
        <v>433.8599999999999</v>
      </c>
      <c r="AX61" s="1">
        <f>IF(AX38="","",'Cost and Benefit Parameters'!$J$26)</f>
        <v>433.8599999999999</v>
      </c>
      <c r="AY61" s="1">
        <f>IF(AY38="","",'Cost and Benefit Parameters'!$J$26)</f>
        <v>433.8599999999999</v>
      </c>
      <c r="AZ61" s="1">
        <f>IF(AZ38="","",'Cost and Benefit Parameters'!$J$26)</f>
        <v>433.8599999999999</v>
      </c>
      <c r="BA61" s="1">
        <f>IF(BA38="","",'Cost and Benefit Parameters'!$J$26)</f>
        <v>433.8599999999999</v>
      </c>
      <c r="BB61" s="1">
        <f>IF(BB38="","",'Cost and Benefit Parameters'!$J$26)</f>
        <v>433.8599999999999</v>
      </c>
      <c r="BC61" s="1" t="str">
        <f>IF(BC38="","",'Cost and Benefit Parameters'!$J$26)</f>
        <v/>
      </c>
      <c r="BD61" s="1" t="str">
        <f>IF(BD38="","",'Cost and Benefit Parameters'!$J$26)</f>
        <v/>
      </c>
      <c r="BE61" s="1" t="str">
        <f>IF(BE38="","",'Cost and Benefit Parameters'!$J$26)</f>
        <v/>
      </c>
      <c r="BF61" s="1" t="str">
        <f>IF(BF38="","",'Cost and Benefit Parameters'!$J$26)</f>
        <v/>
      </c>
      <c r="BG61" s="1" t="str">
        <f>IF(BG38="","",'Cost and Benefit Parameters'!$J$26)</f>
        <v/>
      </c>
      <c r="BH61" s="1" t="str">
        <f>IF(BH38="","",'Cost and Benefit Parameters'!$J$26)</f>
        <v/>
      </c>
      <c r="BI61" s="1" t="str">
        <f>IF(BI38="","",'Cost and Benefit Parameters'!$J$26)</f>
        <v/>
      </c>
      <c r="BJ61" s="1" t="str">
        <f>IF(BJ38="","",'Cost and Benefit Parameters'!$J$26)</f>
        <v/>
      </c>
      <c r="BK61" s="1" t="str">
        <f>IF(BK38="","",'Cost and Benefit Parameters'!$J$26)</f>
        <v/>
      </c>
      <c r="BL61" s="1" t="str">
        <f>IF(BL38="","",'Cost and Benefit Parameters'!$J$26)</f>
        <v/>
      </c>
    </row>
    <row r="62" spans="1:72" x14ac:dyDescent="0.55000000000000004">
      <c r="A62" s="639"/>
      <c r="B62" t="s">
        <v>477</v>
      </c>
      <c r="F62" s="1" t="str">
        <f>IF(F39="","",'Cost and Benefit Parameters'!$J$26)</f>
        <v/>
      </c>
      <c r="G62" s="1" t="str">
        <f>IF(G39="","",'Cost and Benefit Parameters'!$J$26)</f>
        <v/>
      </c>
      <c r="H62" s="1" t="str">
        <f>IF(H39="","",'Cost and Benefit Parameters'!$J$26)</f>
        <v/>
      </c>
      <c r="I62" s="1" t="str">
        <f>IF(I39="","",'Cost and Benefit Parameters'!$J$26)</f>
        <v/>
      </c>
      <c r="J62" s="1" t="str">
        <f>IF(J39="","",'Cost and Benefit Parameters'!$J$26)</f>
        <v/>
      </c>
      <c r="K62" s="1" t="str">
        <f>IF(K39="","",'Cost and Benefit Parameters'!$J$26)</f>
        <v/>
      </c>
      <c r="L62" s="1" t="str">
        <f>IF(L39="","",'Cost and Benefit Parameters'!$J$26)</f>
        <v/>
      </c>
      <c r="M62" s="1" t="str">
        <f>IF(M39="","",'Cost and Benefit Parameters'!$J$26)</f>
        <v/>
      </c>
      <c r="N62" s="1" t="str">
        <f>IF(N39="","",'Cost and Benefit Parameters'!$J$26)</f>
        <v/>
      </c>
      <c r="O62" s="1" t="str">
        <f>IF(O39="","",'Cost and Benefit Parameters'!$J$26)</f>
        <v/>
      </c>
      <c r="P62" s="1">
        <f>IF(P39="","",'Cost and Benefit Parameters'!$J$26)</f>
        <v>433.8599999999999</v>
      </c>
      <c r="Q62" s="1">
        <f>IF(Q39="","",'Cost and Benefit Parameters'!$J$26)</f>
        <v>433.8599999999999</v>
      </c>
      <c r="R62" s="1">
        <f>IF(R39="","",'Cost and Benefit Parameters'!$J$26)</f>
        <v>433.8599999999999</v>
      </c>
      <c r="S62" s="1">
        <f>IF(S39="","",'Cost and Benefit Parameters'!$J$26)</f>
        <v>433.8599999999999</v>
      </c>
      <c r="T62" s="1">
        <f>IF(T39="","",'Cost and Benefit Parameters'!$J$26)</f>
        <v>433.8599999999999</v>
      </c>
      <c r="U62" s="1">
        <f>IF(U39="","",'Cost and Benefit Parameters'!$J$26)</f>
        <v>433.8599999999999</v>
      </c>
      <c r="V62" s="1">
        <f>IF(V39="","",'Cost and Benefit Parameters'!$J$26)</f>
        <v>433.8599999999999</v>
      </c>
      <c r="W62" s="1">
        <f>IF(W39="","",'Cost and Benefit Parameters'!$J$26)</f>
        <v>433.8599999999999</v>
      </c>
      <c r="X62" s="1">
        <f>IF(X39="","",'Cost and Benefit Parameters'!$J$26)</f>
        <v>433.8599999999999</v>
      </c>
      <c r="Y62" s="1">
        <f>IF(Y39="","",'Cost and Benefit Parameters'!$J$26)</f>
        <v>433.8599999999999</v>
      </c>
      <c r="Z62" s="1">
        <f>IF(Z39="","",'Cost and Benefit Parameters'!$J$26)</f>
        <v>433.8599999999999</v>
      </c>
      <c r="AA62" s="1">
        <f>IF(AA39="","",'Cost and Benefit Parameters'!$J$26)</f>
        <v>433.8599999999999</v>
      </c>
      <c r="AB62" s="1">
        <f>IF(AB39="","",'Cost and Benefit Parameters'!$J$26)</f>
        <v>433.8599999999999</v>
      </c>
      <c r="AC62" s="1">
        <f>IF(AC39="","",'Cost and Benefit Parameters'!$J$26)</f>
        <v>433.8599999999999</v>
      </c>
      <c r="AD62" s="1">
        <f>IF(AD39="","",'Cost and Benefit Parameters'!$J$26)</f>
        <v>433.8599999999999</v>
      </c>
      <c r="AE62" s="1">
        <f>IF(AE39="","",'Cost and Benefit Parameters'!$J$26)</f>
        <v>433.8599999999999</v>
      </c>
      <c r="AF62" s="1">
        <f>IF(AF39="","",'Cost and Benefit Parameters'!$J$26)</f>
        <v>433.8599999999999</v>
      </c>
      <c r="AG62" s="1">
        <f>IF(AG39="","",'Cost and Benefit Parameters'!$J$26)</f>
        <v>433.8599999999999</v>
      </c>
      <c r="AH62" s="1">
        <f>IF(AH39="","",'Cost and Benefit Parameters'!$J$26)</f>
        <v>433.8599999999999</v>
      </c>
      <c r="AI62" s="1">
        <f>IF(AI39="","",'Cost and Benefit Parameters'!$J$26)</f>
        <v>433.8599999999999</v>
      </c>
      <c r="AJ62" s="1">
        <f>IF(AJ39="","",'Cost and Benefit Parameters'!$J$26)</f>
        <v>433.8599999999999</v>
      </c>
      <c r="AK62" s="1">
        <f>IF(AK39="","",'Cost and Benefit Parameters'!$J$26)</f>
        <v>433.8599999999999</v>
      </c>
      <c r="AL62" s="1">
        <f>IF(AL39="","",'Cost and Benefit Parameters'!$J$26)</f>
        <v>433.8599999999999</v>
      </c>
      <c r="AM62" s="1">
        <f>IF(AM39="","",'Cost and Benefit Parameters'!$J$26)</f>
        <v>433.8599999999999</v>
      </c>
      <c r="AN62" s="1">
        <f>IF(AN39="","",'Cost and Benefit Parameters'!$J$26)</f>
        <v>433.8599999999999</v>
      </c>
      <c r="AO62" s="1">
        <f>IF(AO39="","",'Cost and Benefit Parameters'!$J$26)</f>
        <v>433.8599999999999</v>
      </c>
      <c r="AP62" s="1">
        <f>IF(AP39="","",'Cost and Benefit Parameters'!$J$26)</f>
        <v>433.8599999999999</v>
      </c>
      <c r="AQ62" s="1">
        <f>IF(AQ39="","",'Cost and Benefit Parameters'!$J$26)</f>
        <v>433.8599999999999</v>
      </c>
      <c r="AR62" s="1">
        <f>IF(AR39="","",'Cost and Benefit Parameters'!$J$26)</f>
        <v>433.8599999999999</v>
      </c>
      <c r="AS62" s="1">
        <f>IF(AS39="","",'Cost and Benefit Parameters'!$J$26)</f>
        <v>433.8599999999999</v>
      </c>
      <c r="AT62" s="1">
        <f>IF(AT39="","",'Cost and Benefit Parameters'!$J$26)</f>
        <v>433.8599999999999</v>
      </c>
      <c r="AU62" s="1">
        <f>IF(AU39="","",'Cost and Benefit Parameters'!$J$26)</f>
        <v>433.8599999999999</v>
      </c>
      <c r="AV62" s="1">
        <f>IF(AV39="","",'Cost and Benefit Parameters'!$J$26)</f>
        <v>433.8599999999999</v>
      </c>
      <c r="AW62" s="1">
        <f>IF(AW39="","",'Cost and Benefit Parameters'!$J$26)</f>
        <v>433.8599999999999</v>
      </c>
      <c r="AX62" s="1">
        <f>IF(AX39="","",'Cost and Benefit Parameters'!$J$26)</f>
        <v>433.8599999999999</v>
      </c>
      <c r="AY62" s="1">
        <f>IF(AY39="","",'Cost and Benefit Parameters'!$J$26)</f>
        <v>433.8599999999999</v>
      </c>
      <c r="AZ62" s="1">
        <f>IF(AZ39="","",'Cost and Benefit Parameters'!$J$26)</f>
        <v>433.8599999999999</v>
      </c>
      <c r="BA62" s="1">
        <f>IF(BA39="","",'Cost and Benefit Parameters'!$J$26)</f>
        <v>433.8599999999999</v>
      </c>
      <c r="BB62" s="1">
        <f>IF(BB39="","",'Cost and Benefit Parameters'!$J$26)</f>
        <v>433.8599999999999</v>
      </c>
      <c r="BC62" s="1">
        <f>IF(BC39="","",'Cost and Benefit Parameters'!$J$26)</f>
        <v>433.8599999999999</v>
      </c>
      <c r="BD62" s="1" t="str">
        <f>IF(BD39="","",'Cost and Benefit Parameters'!$J$26)</f>
        <v/>
      </c>
      <c r="BE62" s="1" t="str">
        <f>IF(BE39="","",'Cost and Benefit Parameters'!$J$26)</f>
        <v/>
      </c>
      <c r="BF62" s="1" t="str">
        <f>IF(BF39="","",'Cost and Benefit Parameters'!$J$26)</f>
        <v/>
      </c>
      <c r="BG62" s="1" t="str">
        <f>IF(BG39="","",'Cost and Benefit Parameters'!$J$26)</f>
        <v/>
      </c>
      <c r="BH62" s="1" t="str">
        <f>IF(BH39="","",'Cost and Benefit Parameters'!$J$26)</f>
        <v/>
      </c>
      <c r="BI62" s="1" t="str">
        <f>IF(BI39="","",'Cost and Benefit Parameters'!$J$26)</f>
        <v/>
      </c>
      <c r="BJ62" s="1" t="str">
        <f>IF(BJ39="","",'Cost and Benefit Parameters'!$J$26)</f>
        <v/>
      </c>
      <c r="BK62" s="1" t="str">
        <f>IF(BK39="","",'Cost and Benefit Parameters'!$J$26)</f>
        <v/>
      </c>
      <c r="BL62" s="1" t="str">
        <f>IF(BL39="","",'Cost and Benefit Parameters'!$J$26)</f>
        <v/>
      </c>
    </row>
    <row r="63" spans="1:72" x14ac:dyDescent="0.55000000000000004">
      <c r="A63" s="639"/>
      <c r="B63" t="s">
        <v>478</v>
      </c>
      <c r="F63" s="1" t="str">
        <f>IF(F40="","",'Cost and Benefit Parameters'!$J$26)</f>
        <v/>
      </c>
      <c r="G63" s="1" t="str">
        <f>IF(G40="","",'Cost and Benefit Parameters'!$J$26)</f>
        <v/>
      </c>
      <c r="H63" s="1" t="str">
        <f>IF(H40="","",'Cost and Benefit Parameters'!$J$26)</f>
        <v/>
      </c>
      <c r="I63" s="1" t="str">
        <f>IF(I40="","",'Cost and Benefit Parameters'!$J$26)</f>
        <v/>
      </c>
      <c r="J63" s="1" t="str">
        <f>IF(J40="","",'Cost and Benefit Parameters'!$J$26)</f>
        <v/>
      </c>
      <c r="K63" s="1" t="str">
        <f>IF(K40="","",'Cost and Benefit Parameters'!$J$26)</f>
        <v/>
      </c>
      <c r="L63" s="1" t="str">
        <f>IF(L40="","",'Cost and Benefit Parameters'!$J$26)</f>
        <v/>
      </c>
      <c r="M63" s="1" t="str">
        <f>IF(M40="","",'Cost and Benefit Parameters'!$J$26)</f>
        <v/>
      </c>
      <c r="N63" s="1" t="str">
        <f>IF(N40="","",'Cost and Benefit Parameters'!$J$26)</f>
        <v/>
      </c>
      <c r="O63" s="1" t="str">
        <f>IF(O40="","",'Cost and Benefit Parameters'!$J$26)</f>
        <v/>
      </c>
      <c r="P63" s="1" t="str">
        <f>IF(P40="","",'Cost and Benefit Parameters'!$J$26)</f>
        <v/>
      </c>
      <c r="Q63" s="1">
        <f>IF(Q40="","",'Cost and Benefit Parameters'!$J$26)</f>
        <v>433.8599999999999</v>
      </c>
      <c r="R63" s="1">
        <f>IF(R40="","",'Cost and Benefit Parameters'!$J$26)</f>
        <v>433.8599999999999</v>
      </c>
      <c r="S63" s="1">
        <f>IF(S40="","",'Cost and Benefit Parameters'!$J$26)</f>
        <v>433.8599999999999</v>
      </c>
      <c r="T63" s="1">
        <f>IF(T40="","",'Cost and Benefit Parameters'!$J$26)</f>
        <v>433.8599999999999</v>
      </c>
      <c r="U63" s="1">
        <f>IF(U40="","",'Cost and Benefit Parameters'!$J$26)</f>
        <v>433.8599999999999</v>
      </c>
      <c r="V63" s="1">
        <f>IF(V40="","",'Cost and Benefit Parameters'!$J$26)</f>
        <v>433.8599999999999</v>
      </c>
      <c r="W63" s="1">
        <f>IF(W40="","",'Cost and Benefit Parameters'!$J$26)</f>
        <v>433.8599999999999</v>
      </c>
      <c r="X63" s="1">
        <f>IF(X40="","",'Cost and Benefit Parameters'!$J$26)</f>
        <v>433.8599999999999</v>
      </c>
      <c r="Y63" s="1">
        <f>IF(Y40="","",'Cost and Benefit Parameters'!$J$26)</f>
        <v>433.8599999999999</v>
      </c>
      <c r="Z63" s="1">
        <f>IF(Z40="","",'Cost and Benefit Parameters'!$J$26)</f>
        <v>433.8599999999999</v>
      </c>
      <c r="AA63" s="1">
        <f>IF(AA40="","",'Cost and Benefit Parameters'!$J$26)</f>
        <v>433.8599999999999</v>
      </c>
      <c r="AB63" s="1">
        <f>IF(AB40="","",'Cost and Benefit Parameters'!$J$26)</f>
        <v>433.8599999999999</v>
      </c>
      <c r="AC63" s="1">
        <f>IF(AC40="","",'Cost and Benefit Parameters'!$J$26)</f>
        <v>433.8599999999999</v>
      </c>
      <c r="AD63" s="1">
        <f>IF(AD40="","",'Cost and Benefit Parameters'!$J$26)</f>
        <v>433.8599999999999</v>
      </c>
      <c r="AE63" s="1">
        <f>IF(AE40="","",'Cost and Benefit Parameters'!$J$26)</f>
        <v>433.8599999999999</v>
      </c>
      <c r="AF63" s="1">
        <f>IF(AF40="","",'Cost and Benefit Parameters'!$J$26)</f>
        <v>433.8599999999999</v>
      </c>
      <c r="AG63" s="1">
        <f>IF(AG40="","",'Cost and Benefit Parameters'!$J$26)</f>
        <v>433.8599999999999</v>
      </c>
      <c r="AH63" s="1">
        <f>IF(AH40="","",'Cost and Benefit Parameters'!$J$26)</f>
        <v>433.8599999999999</v>
      </c>
      <c r="AI63" s="1">
        <f>IF(AI40="","",'Cost and Benefit Parameters'!$J$26)</f>
        <v>433.8599999999999</v>
      </c>
      <c r="AJ63" s="1">
        <f>IF(AJ40="","",'Cost and Benefit Parameters'!$J$26)</f>
        <v>433.8599999999999</v>
      </c>
      <c r="AK63" s="1">
        <f>IF(AK40="","",'Cost and Benefit Parameters'!$J$26)</f>
        <v>433.8599999999999</v>
      </c>
      <c r="AL63" s="1">
        <f>IF(AL40="","",'Cost and Benefit Parameters'!$J$26)</f>
        <v>433.8599999999999</v>
      </c>
      <c r="AM63" s="1">
        <f>IF(AM40="","",'Cost and Benefit Parameters'!$J$26)</f>
        <v>433.8599999999999</v>
      </c>
      <c r="AN63" s="1">
        <f>IF(AN40="","",'Cost and Benefit Parameters'!$J$26)</f>
        <v>433.8599999999999</v>
      </c>
      <c r="AO63" s="1">
        <f>IF(AO40="","",'Cost and Benefit Parameters'!$J$26)</f>
        <v>433.8599999999999</v>
      </c>
      <c r="AP63" s="1">
        <f>IF(AP40="","",'Cost and Benefit Parameters'!$J$26)</f>
        <v>433.8599999999999</v>
      </c>
      <c r="AQ63" s="1">
        <f>IF(AQ40="","",'Cost and Benefit Parameters'!$J$26)</f>
        <v>433.8599999999999</v>
      </c>
      <c r="AR63" s="1">
        <f>IF(AR40="","",'Cost and Benefit Parameters'!$J$26)</f>
        <v>433.8599999999999</v>
      </c>
      <c r="AS63" s="1">
        <f>IF(AS40="","",'Cost and Benefit Parameters'!$J$26)</f>
        <v>433.8599999999999</v>
      </c>
      <c r="AT63" s="1">
        <f>IF(AT40="","",'Cost and Benefit Parameters'!$J$26)</f>
        <v>433.8599999999999</v>
      </c>
      <c r="AU63" s="1">
        <f>IF(AU40="","",'Cost and Benefit Parameters'!$J$26)</f>
        <v>433.8599999999999</v>
      </c>
      <c r="AV63" s="1">
        <f>IF(AV40="","",'Cost and Benefit Parameters'!$J$26)</f>
        <v>433.8599999999999</v>
      </c>
      <c r="AW63" s="1">
        <f>IF(AW40="","",'Cost and Benefit Parameters'!$J$26)</f>
        <v>433.8599999999999</v>
      </c>
      <c r="AX63" s="1">
        <f>IF(AX40="","",'Cost and Benefit Parameters'!$J$26)</f>
        <v>433.8599999999999</v>
      </c>
      <c r="AY63" s="1">
        <f>IF(AY40="","",'Cost and Benefit Parameters'!$J$26)</f>
        <v>433.8599999999999</v>
      </c>
      <c r="AZ63" s="1">
        <f>IF(AZ40="","",'Cost and Benefit Parameters'!$J$26)</f>
        <v>433.8599999999999</v>
      </c>
      <c r="BA63" s="1">
        <f>IF(BA40="","",'Cost and Benefit Parameters'!$J$26)</f>
        <v>433.8599999999999</v>
      </c>
      <c r="BB63" s="1">
        <f>IF(BB40="","",'Cost and Benefit Parameters'!$J$26)</f>
        <v>433.8599999999999</v>
      </c>
      <c r="BC63" s="1">
        <f>IF(BC40="","",'Cost and Benefit Parameters'!$J$26)</f>
        <v>433.8599999999999</v>
      </c>
      <c r="BD63" s="1">
        <f>IF(BD40="","",'Cost and Benefit Parameters'!$J$26)</f>
        <v>433.8599999999999</v>
      </c>
      <c r="BE63" s="1" t="str">
        <f>IF(BE40="","",'Cost and Benefit Parameters'!$J$26)</f>
        <v/>
      </c>
      <c r="BF63" s="1" t="str">
        <f>IF(BF40="","",'Cost and Benefit Parameters'!$J$26)</f>
        <v/>
      </c>
      <c r="BG63" s="1" t="str">
        <f>IF(BG40="","",'Cost and Benefit Parameters'!$J$26)</f>
        <v/>
      </c>
      <c r="BH63" s="1" t="str">
        <f>IF(BH40="","",'Cost and Benefit Parameters'!$J$26)</f>
        <v/>
      </c>
      <c r="BI63" s="1" t="str">
        <f>IF(BI40="","",'Cost and Benefit Parameters'!$J$26)</f>
        <v/>
      </c>
      <c r="BJ63" s="1" t="str">
        <f>IF(BJ40="","",'Cost and Benefit Parameters'!$J$26)</f>
        <v/>
      </c>
      <c r="BK63" s="1" t="str">
        <f>IF(BK40="","",'Cost and Benefit Parameters'!$J$26)</f>
        <v/>
      </c>
      <c r="BL63" s="1" t="str">
        <f>IF(BL40="","",'Cost and Benefit Parameters'!$J$26)</f>
        <v/>
      </c>
    </row>
    <row r="64" spans="1:72" x14ac:dyDescent="0.55000000000000004">
      <c r="A64" s="639"/>
      <c r="B64" t="s">
        <v>479</v>
      </c>
      <c r="F64" s="1" t="str">
        <f>IF(F41="","",'Cost and Benefit Parameters'!$J$26)</f>
        <v/>
      </c>
      <c r="G64" s="1" t="str">
        <f>IF(G41="","",'Cost and Benefit Parameters'!$J$26)</f>
        <v/>
      </c>
      <c r="H64" s="1" t="str">
        <f>IF(H41="","",'Cost and Benefit Parameters'!$J$26)</f>
        <v/>
      </c>
      <c r="I64" s="1" t="str">
        <f>IF(I41="","",'Cost and Benefit Parameters'!$J$26)</f>
        <v/>
      </c>
      <c r="J64" s="1" t="str">
        <f>IF(J41="","",'Cost and Benefit Parameters'!$J$26)</f>
        <v/>
      </c>
      <c r="K64" s="1" t="str">
        <f>IF(K41="","",'Cost and Benefit Parameters'!$J$26)</f>
        <v/>
      </c>
      <c r="L64" s="1" t="str">
        <f>IF(L41="","",'Cost and Benefit Parameters'!$J$26)</f>
        <v/>
      </c>
      <c r="M64" s="1" t="str">
        <f>IF(M41="","",'Cost and Benefit Parameters'!$J$26)</f>
        <v/>
      </c>
      <c r="N64" s="1" t="str">
        <f>IF(N41="","",'Cost and Benefit Parameters'!$J$26)</f>
        <v/>
      </c>
      <c r="O64" s="1" t="str">
        <f>IF(O41="","",'Cost and Benefit Parameters'!$J$26)</f>
        <v/>
      </c>
      <c r="P64" s="1" t="str">
        <f>IF(P41="","",'Cost and Benefit Parameters'!$J$26)</f>
        <v/>
      </c>
      <c r="Q64" s="1" t="str">
        <f>IF(Q41="","",'Cost and Benefit Parameters'!$J$26)</f>
        <v/>
      </c>
      <c r="R64" s="1">
        <f>IF(R41="","",'Cost and Benefit Parameters'!$J$26)</f>
        <v>433.8599999999999</v>
      </c>
      <c r="S64" s="1">
        <f>IF(S41="","",'Cost and Benefit Parameters'!$J$26)</f>
        <v>433.8599999999999</v>
      </c>
      <c r="T64" s="1">
        <f>IF(T41="","",'Cost and Benefit Parameters'!$J$26)</f>
        <v>433.8599999999999</v>
      </c>
      <c r="U64" s="1">
        <f>IF(U41="","",'Cost and Benefit Parameters'!$J$26)</f>
        <v>433.8599999999999</v>
      </c>
      <c r="V64" s="1">
        <f>IF(V41="","",'Cost and Benefit Parameters'!$J$26)</f>
        <v>433.8599999999999</v>
      </c>
      <c r="W64" s="1">
        <f>IF(W41="","",'Cost and Benefit Parameters'!$J$26)</f>
        <v>433.8599999999999</v>
      </c>
      <c r="X64" s="1">
        <f>IF(X41="","",'Cost and Benefit Parameters'!$J$26)</f>
        <v>433.8599999999999</v>
      </c>
      <c r="Y64" s="1">
        <f>IF(Y41="","",'Cost and Benefit Parameters'!$J$26)</f>
        <v>433.8599999999999</v>
      </c>
      <c r="Z64" s="1">
        <f>IF(Z41="","",'Cost and Benefit Parameters'!$J$26)</f>
        <v>433.8599999999999</v>
      </c>
      <c r="AA64" s="1">
        <f>IF(AA41="","",'Cost and Benefit Parameters'!$J$26)</f>
        <v>433.8599999999999</v>
      </c>
      <c r="AB64" s="1">
        <f>IF(AB41="","",'Cost and Benefit Parameters'!$J$26)</f>
        <v>433.8599999999999</v>
      </c>
      <c r="AC64" s="1">
        <f>IF(AC41="","",'Cost and Benefit Parameters'!$J$26)</f>
        <v>433.8599999999999</v>
      </c>
      <c r="AD64" s="1">
        <f>IF(AD41="","",'Cost and Benefit Parameters'!$J$26)</f>
        <v>433.8599999999999</v>
      </c>
      <c r="AE64" s="1">
        <f>IF(AE41="","",'Cost and Benefit Parameters'!$J$26)</f>
        <v>433.8599999999999</v>
      </c>
      <c r="AF64" s="1">
        <f>IF(AF41="","",'Cost and Benefit Parameters'!$J$26)</f>
        <v>433.8599999999999</v>
      </c>
      <c r="AG64" s="1">
        <f>IF(AG41="","",'Cost and Benefit Parameters'!$J$26)</f>
        <v>433.8599999999999</v>
      </c>
      <c r="AH64" s="1">
        <f>IF(AH41="","",'Cost and Benefit Parameters'!$J$26)</f>
        <v>433.8599999999999</v>
      </c>
      <c r="AI64" s="1">
        <f>IF(AI41="","",'Cost and Benefit Parameters'!$J$26)</f>
        <v>433.8599999999999</v>
      </c>
      <c r="AJ64" s="1">
        <f>IF(AJ41="","",'Cost and Benefit Parameters'!$J$26)</f>
        <v>433.8599999999999</v>
      </c>
      <c r="AK64" s="1">
        <f>IF(AK41="","",'Cost and Benefit Parameters'!$J$26)</f>
        <v>433.8599999999999</v>
      </c>
      <c r="AL64" s="1">
        <f>IF(AL41="","",'Cost and Benefit Parameters'!$J$26)</f>
        <v>433.8599999999999</v>
      </c>
      <c r="AM64" s="1">
        <f>IF(AM41="","",'Cost and Benefit Parameters'!$J$26)</f>
        <v>433.8599999999999</v>
      </c>
      <c r="AN64" s="1">
        <f>IF(AN41="","",'Cost and Benefit Parameters'!$J$26)</f>
        <v>433.8599999999999</v>
      </c>
      <c r="AO64" s="1">
        <f>IF(AO41="","",'Cost and Benefit Parameters'!$J$26)</f>
        <v>433.8599999999999</v>
      </c>
      <c r="AP64" s="1">
        <f>IF(AP41="","",'Cost and Benefit Parameters'!$J$26)</f>
        <v>433.8599999999999</v>
      </c>
      <c r="AQ64" s="1">
        <f>IF(AQ41="","",'Cost and Benefit Parameters'!$J$26)</f>
        <v>433.8599999999999</v>
      </c>
      <c r="AR64" s="1">
        <f>IF(AR41="","",'Cost and Benefit Parameters'!$J$26)</f>
        <v>433.8599999999999</v>
      </c>
      <c r="AS64" s="1">
        <f>IF(AS41="","",'Cost and Benefit Parameters'!$J$26)</f>
        <v>433.8599999999999</v>
      </c>
      <c r="AT64" s="1">
        <f>IF(AT41="","",'Cost and Benefit Parameters'!$J$26)</f>
        <v>433.8599999999999</v>
      </c>
      <c r="AU64" s="1">
        <f>IF(AU41="","",'Cost and Benefit Parameters'!$J$26)</f>
        <v>433.8599999999999</v>
      </c>
      <c r="AV64" s="1">
        <f>IF(AV41="","",'Cost and Benefit Parameters'!$J$26)</f>
        <v>433.8599999999999</v>
      </c>
      <c r="AW64" s="1">
        <f>IF(AW41="","",'Cost and Benefit Parameters'!$J$26)</f>
        <v>433.8599999999999</v>
      </c>
      <c r="AX64" s="1">
        <f>IF(AX41="","",'Cost and Benefit Parameters'!$J$26)</f>
        <v>433.8599999999999</v>
      </c>
      <c r="AY64" s="1">
        <f>IF(AY41="","",'Cost and Benefit Parameters'!$J$26)</f>
        <v>433.8599999999999</v>
      </c>
      <c r="AZ64" s="1">
        <f>IF(AZ41="","",'Cost and Benefit Parameters'!$J$26)</f>
        <v>433.8599999999999</v>
      </c>
      <c r="BA64" s="1">
        <f>IF(BA41="","",'Cost and Benefit Parameters'!$J$26)</f>
        <v>433.8599999999999</v>
      </c>
      <c r="BB64" s="1">
        <f>IF(BB41="","",'Cost and Benefit Parameters'!$J$26)</f>
        <v>433.8599999999999</v>
      </c>
      <c r="BC64" s="1">
        <f>IF(BC41="","",'Cost and Benefit Parameters'!$J$26)</f>
        <v>433.8599999999999</v>
      </c>
      <c r="BD64" s="1">
        <f>IF(BD41="","",'Cost and Benefit Parameters'!$J$26)</f>
        <v>433.8599999999999</v>
      </c>
      <c r="BE64" s="1">
        <f>IF(BE41="","",'Cost and Benefit Parameters'!$J$26)</f>
        <v>433.8599999999999</v>
      </c>
      <c r="BF64" s="1" t="str">
        <f>IF(BF41="","",'Cost and Benefit Parameters'!$J$26)</f>
        <v/>
      </c>
      <c r="BG64" s="1" t="str">
        <f>IF(BG41="","",'Cost and Benefit Parameters'!$J$26)</f>
        <v/>
      </c>
      <c r="BH64" s="1" t="str">
        <f>IF(BH41="","",'Cost and Benefit Parameters'!$J$26)</f>
        <v/>
      </c>
      <c r="BI64" s="1" t="str">
        <f>IF(BI41="","",'Cost and Benefit Parameters'!$J$26)</f>
        <v/>
      </c>
      <c r="BJ64" s="1" t="str">
        <f>IF(BJ41="","",'Cost and Benefit Parameters'!$J$26)</f>
        <v/>
      </c>
      <c r="BK64" s="1" t="str">
        <f>IF(BK41="","",'Cost and Benefit Parameters'!$J$26)</f>
        <v/>
      </c>
      <c r="BL64" s="1" t="str">
        <f>IF(BL41="","",'Cost and Benefit Parameters'!$J$26)</f>
        <v/>
      </c>
    </row>
    <row r="65" spans="1:72" x14ac:dyDescent="0.55000000000000004">
      <c r="A65" s="639"/>
      <c r="B65" t="s">
        <v>480</v>
      </c>
      <c r="F65" s="1" t="str">
        <f>IF(F42="","",'Cost and Benefit Parameters'!$J$26)</f>
        <v/>
      </c>
      <c r="G65" s="1" t="str">
        <f>IF(G42="","",'Cost and Benefit Parameters'!$J$26)</f>
        <v/>
      </c>
      <c r="H65" s="1" t="str">
        <f>IF(H42="","",'Cost and Benefit Parameters'!$J$26)</f>
        <v/>
      </c>
      <c r="I65" s="1" t="str">
        <f>IF(I42="","",'Cost and Benefit Parameters'!$J$26)</f>
        <v/>
      </c>
      <c r="J65" s="1" t="str">
        <f>IF(J42="","",'Cost and Benefit Parameters'!$J$26)</f>
        <v/>
      </c>
      <c r="K65" s="1" t="str">
        <f>IF(K42="","",'Cost and Benefit Parameters'!$J$26)</f>
        <v/>
      </c>
      <c r="L65" s="1" t="str">
        <f>IF(L42="","",'Cost and Benefit Parameters'!$J$26)</f>
        <v/>
      </c>
      <c r="M65" s="1" t="str">
        <f>IF(M42="","",'Cost and Benefit Parameters'!$J$26)</f>
        <v/>
      </c>
      <c r="N65" s="1" t="str">
        <f>IF(N42="","",'Cost and Benefit Parameters'!$J$26)</f>
        <v/>
      </c>
      <c r="O65" s="1" t="str">
        <f>IF(O42="","",'Cost and Benefit Parameters'!$J$26)</f>
        <v/>
      </c>
      <c r="P65" s="1" t="str">
        <f>IF(P42="","",'Cost and Benefit Parameters'!$J$26)</f>
        <v/>
      </c>
      <c r="Q65" s="1" t="str">
        <f>IF(Q42="","",'Cost and Benefit Parameters'!$J$26)</f>
        <v/>
      </c>
      <c r="R65" s="1" t="str">
        <f>IF(R42="","",'Cost and Benefit Parameters'!$J$26)</f>
        <v/>
      </c>
      <c r="S65" s="1">
        <f>IF(S42="","",'Cost and Benefit Parameters'!$J$26)</f>
        <v>433.8599999999999</v>
      </c>
      <c r="T65" s="1">
        <f>IF(T42="","",'Cost and Benefit Parameters'!$J$26)</f>
        <v>433.8599999999999</v>
      </c>
      <c r="U65" s="1">
        <f>IF(U42="","",'Cost and Benefit Parameters'!$J$26)</f>
        <v>433.8599999999999</v>
      </c>
      <c r="V65" s="1">
        <f>IF(V42="","",'Cost and Benefit Parameters'!$J$26)</f>
        <v>433.8599999999999</v>
      </c>
      <c r="W65" s="1">
        <f>IF(W42="","",'Cost and Benefit Parameters'!$J$26)</f>
        <v>433.8599999999999</v>
      </c>
      <c r="X65" s="1">
        <f>IF(X42="","",'Cost and Benefit Parameters'!$J$26)</f>
        <v>433.8599999999999</v>
      </c>
      <c r="Y65" s="1">
        <f>IF(Y42="","",'Cost and Benefit Parameters'!$J$26)</f>
        <v>433.8599999999999</v>
      </c>
      <c r="Z65" s="1">
        <f>IF(Z42="","",'Cost and Benefit Parameters'!$J$26)</f>
        <v>433.8599999999999</v>
      </c>
      <c r="AA65" s="1">
        <f>IF(AA42="","",'Cost and Benefit Parameters'!$J$26)</f>
        <v>433.8599999999999</v>
      </c>
      <c r="AB65" s="1">
        <f>IF(AB42="","",'Cost and Benefit Parameters'!$J$26)</f>
        <v>433.8599999999999</v>
      </c>
      <c r="AC65" s="1">
        <f>IF(AC42="","",'Cost and Benefit Parameters'!$J$26)</f>
        <v>433.8599999999999</v>
      </c>
      <c r="AD65" s="1">
        <f>IF(AD42="","",'Cost and Benefit Parameters'!$J$26)</f>
        <v>433.8599999999999</v>
      </c>
      <c r="AE65" s="1">
        <f>IF(AE42="","",'Cost and Benefit Parameters'!$J$26)</f>
        <v>433.8599999999999</v>
      </c>
      <c r="AF65" s="1">
        <f>IF(AF42="","",'Cost and Benefit Parameters'!$J$26)</f>
        <v>433.8599999999999</v>
      </c>
      <c r="AG65" s="1">
        <f>IF(AG42="","",'Cost and Benefit Parameters'!$J$26)</f>
        <v>433.8599999999999</v>
      </c>
      <c r="AH65" s="1">
        <f>IF(AH42="","",'Cost and Benefit Parameters'!$J$26)</f>
        <v>433.8599999999999</v>
      </c>
      <c r="AI65" s="1">
        <f>IF(AI42="","",'Cost and Benefit Parameters'!$J$26)</f>
        <v>433.8599999999999</v>
      </c>
      <c r="AJ65" s="1">
        <f>IF(AJ42="","",'Cost and Benefit Parameters'!$J$26)</f>
        <v>433.8599999999999</v>
      </c>
      <c r="AK65" s="1">
        <f>IF(AK42="","",'Cost and Benefit Parameters'!$J$26)</f>
        <v>433.8599999999999</v>
      </c>
      <c r="AL65" s="1">
        <f>IF(AL42="","",'Cost and Benefit Parameters'!$J$26)</f>
        <v>433.8599999999999</v>
      </c>
      <c r="AM65" s="1">
        <f>IF(AM42="","",'Cost and Benefit Parameters'!$J$26)</f>
        <v>433.8599999999999</v>
      </c>
      <c r="AN65" s="1">
        <f>IF(AN42="","",'Cost and Benefit Parameters'!$J$26)</f>
        <v>433.8599999999999</v>
      </c>
      <c r="AO65" s="1">
        <f>IF(AO42="","",'Cost and Benefit Parameters'!$J$26)</f>
        <v>433.8599999999999</v>
      </c>
      <c r="AP65" s="1">
        <f>IF(AP42="","",'Cost and Benefit Parameters'!$J$26)</f>
        <v>433.8599999999999</v>
      </c>
      <c r="AQ65" s="1">
        <f>IF(AQ42="","",'Cost and Benefit Parameters'!$J$26)</f>
        <v>433.8599999999999</v>
      </c>
      <c r="AR65" s="1">
        <f>IF(AR42="","",'Cost and Benefit Parameters'!$J$26)</f>
        <v>433.8599999999999</v>
      </c>
      <c r="AS65" s="1">
        <f>IF(AS42="","",'Cost and Benefit Parameters'!$J$26)</f>
        <v>433.8599999999999</v>
      </c>
      <c r="AT65" s="1">
        <f>IF(AT42="","",'Cost and Benefit Parameters'!$J$26)</f>
        <v>433.8599999999999</v>
      </c>
      <c r="AU65" s="1">
        <f>IF(AU42="","",'Cost and Benefit Parameters'!$J$26)</f>
        <v>433.8599999999999</v>
      </c>
      <c r="AV65" s="1">
        <f>IF(AV42="","",'Cost and Benefit Parameters'!$J$26)</f>
        <v>433.8599999999999</v>
      </c>
      <c r="AW65" s="1">
        <f>IF(AW42="","",'Cost and Benefit Parameters'!$J$26)</f>
        <v>433.8599999999999</v>
      </c>
      <c r="AX65" s="1">
        <f>IF(AX42="","",'Cost and Benefit Parameters'!$J$26)</f>
        <v>433.8599999999999</v>
      </c>
      <c r="AY65" s="1">
        <f>IF(AY42="","",'Cost and Benefit Parameters'!$J$26)</f>
        <v>433.8599999999999</v>
      </c>
      <c r="AZ65" s="1">
        <f>IF(AZ42="","",'Cost and Benefit Parameters'!$J$26)</f>
        <v>433.8599999999999</v>
      </c>
      <c r="BA65" s="1">
        <f>IF(BA42="","",'Cost and Benefit Parameters'!$J$26)</f>
        <v>433.8599999999999</v>
      </c>
      <c r="BB65" s="1">
        <f>IF(BB42="","",'Cost and Benefit Parameters'!$J$26)</f>
        <v>433.8599999999999</v>
      </c>
      <c r="BC65" s="1">
        <f>IF(BC42="","",'Cost and Benefit Parameters'!$J$26)</f>
        <v>433.8599999999999</v>
      </c>
      <c r="BD65" s="1">
        <f>IF(BD42="","",'Cost and Benefit Parameters'!$J$26)</f>
        <v>433.8599999999999</v>
      </c>
      <c r="BE65" s="1">
        <f>IF(BE42="","",'Cost and Benefit Parameters'!$J$26)</f>
        <v>433.8599999999999</v>
      </c>
      <c r="BF65" s="1">
        <f>IF(BF42="","",'Cost and Benefit Parameters'!$J$26)</f>
        <v>433.8599999999999</v>
      </c>
      <c r="BG65" s="1" t="str">
        <f>IF(BG42="","",'Cost and Benefit Parameters'!$J$26)</f>
        <v/>
      </c>
      <c r="BH65" s="1" t="str">
        <f>IF(BH42="","",'Cost and Benefit Parameters'!$J$26)</f>
        <v/>
      </c>
      <c r="BI65" s="1" t="str">
        <f>IF(BI42="","",'Cost and Benefit Parameters'!$J$26)</f>
        <v/>
      </c>
      <c r="BJ65" s="1" t="str">
        <f>IF(BJ42="","",'Cost and Benefit Parameters'!$J$26)</f>
        <v/>
      </c>
      <c r="BK65" s="1" t="str">
        <f>IF(BK42="","",'Cost and Benefit Parameters'!$J$26)</f>
        <v/>
      </c>
      <c r="BL65" s="1" t="str">
        <f>IF(BL42="","",'Cost and Benefit Parameters'!$J$26)</f>
        <v/>
      </c>
    </row>
    <row r="66" spans="1:72" x14ac:dyDescent="0.55000000000000004">
      <c r="A66" s="639"/>
      <c r="B66" t="s">
        <v>481</v>
      </c>
      <c r="F66" s="1" t="str">
        <f>IF(F43="","",'Cost and Benefit Parameters'!$J$26)</f>
        <v/>
      </c>
      <c r="G66" s="1" t="str">
        <f>IF(G43="","",'Cost and Benefit Parameters'!$J$26)</f>
        <v/>
      </c>
      <c r="H66" s="1" t="str">
        <f>IF(H43="","",'Cost and Benefit Parameters'!$J$26)</f>
        <v/>
      </c>
      <c r="I66" s="1" t="str">
        <f>IF(I43="","",'Cost and Benefit Parameters'!$J$26)</f>
        <v/>
      </c>
      <c r="J66" s="1" t="str">
        <f>IF(J43="","",'Cost and Benefit Parameters'!$J$26)</f>
        <v/>
      </c>
      <c r="K66" s="1" t="str">
        <f>IF(K43="","",'Cost and Benefit Parameters'!$J$26)</f>
        <v/>
      </c>
      <c r="L66" s="1" t="str">
        <f>IF(L43="","",'Cost and Benefit Parameters'!$J$26)</f>
        <v/>
      </c>
      <c r="M66" s="1" t="str">
        <f>IF(M43="","",'Cost and Benefit Parameters'!$J$26)</f>
        <v/>
      </c>
      <c r="N66" s="1" t="str">
        <f>IF(N43="","",'Cost and Benefit Parameters'!$J$26)</f>
        <v/>
      </c>
      <c r="O66" s="1" t="str">
        <f>IF(O43="","",'Cost and Benefit Parameters'!$J$26)</f>
        <v/>
      </c>
      <c r="P66" s="1" t="str">
        <f>IF(P43="","",'Cost and Benefit Parameters'!$J$26)</f>
        <v/>
      </c>
      <c r="Q66" s="1" t="str">
        <f>IF(Q43="","",'Cost and Benefit Parameters'!$J$26)</f>
        <v/>
      </c>
      <c r="R66" s="1" t="str">
        <f>IF(R43="","",'Cost and Benefit Parameters'!$J$26)</f>
        <v/>
      </c>
      <c r="S66" s="1" t="str">
        <f>IF(S43="","",'Cost and Benefit Parameters'!$J$26)</f>
        <v/>
      </c>
      <c r="T66" s="1">
        <f>IF(T43="","",'Cost and Benefit Parameters'!$J$26)</f>
        <v>433.8599999999999</v>
      </c>
      <c r="U66" s="1">
        <f>IF(U43="","",'Cost and Benefit Parameters'!$J$26)</f>
        <v>433.8599999999999</v>
      </c>
      <c r="V66" s="1">
        <f>IF(V43="","",'Cost and Benefit Parameters'!$J$26)</f>
        <v>433.8599999999999</v>
      </c>
      <c r="W66" s="1">
        <f>IF(W43="","",'Cost and Benefit Parameters'!$J$26)</f>
        <v>433.8599999999999</v>
      </c>
      <c r="X66" s="1">
        <f>IF(X43="","",'Cost and Benefit Parameters'!$J$26)</f>
        <v>433.8599999999999</v>
      </c>
      <c r="Y66" s="1">
        <f>IF(Y43="","",'Cost and Benefit Parameters'!$J$26)</f>
        <v>433.8599999999999</v>
      </c>
      <c r="Z66" s="1">
        <f>IF(Z43="","",'Cost and Benefit Parameters'!$J$26)</f>
        <v>433.8599999999999</v>
      </c>
      <c r="AA66" s="1">
        <f>IF(AA43="","",'Cost and Benefit Parameters'!$J$26)</f>
        <v>433.8599999999999</v>
      </c>
      <c r="AB66" s="1">
        <f>IF(AB43="","",'Cost and Benefit Parameters'!$J$26)</f>
        <v>433.8599999999999</v>
      </c>
      <c r="AC66" s="1">
        <f>IF(AC43="","",'Cost and Benefit Parameters'!$J$26)</f>
        <v>433.8599999999999</v>
      </c>
      <c r="AD66" s="1">
        <f>IF(AD43="","",'Cost and Benefit Parameters'!$J$26)</f>
        <v>433.8599999999999</v>
      </c>
      <c r="AE66" s="1">
        <f>IF(AE43="","",'Cost and Benefit Parameters'!$J$26)</f>
        <v>433.8599999999999</v>
      </c>
      <c r="AF66" s="1">
        <f>IF(AF43="","",'Cost and Benefit Parameters'!$J$26)</f>
        <v>433.8599999999999</v>
      </c>
      <c r="AG66" s="1">
        <f>IF(AG43="","",'Cost and Benefit Parameters'!$J$26)</f>
        <v>433.8599999999999</v>
      </c>
      <c r="AH66" s="1">
        <f>IF(AH43="","",'Cost and Benefit Parameters'!$J$26)</f>
        <v>433.8599999999999</v>
      </c>
      <c r="AI66" s="1">
        <f>IF(AI43="","",'Cost and Benefit Parameters'!$J$26)</f>
        <v>433.8599999999999</v>
      </c>
      <c r="AJ66" s="1">
        <f>IF(AJ43="","",'Cost and Benefit Parameters'!$J$26)</f>
        <v>433.8599999999999</v>
      </c>
      <c r="AK66" s="1">
        <f>IF(AK43="","",'Cost and Benefit Parameters'!$J$26)</f>
        <v>433.8599999999999</v>
      </c>
      <c r="AL66" s="1">
        <f>IF(AL43="","",'Cost and Benefit Parameters'!$J$26)</f>
        <v>433.8599999999999</v>
      </c>
      <c r="AM66" s="1">
        <f>IF(AM43="","",'Cost and Benefit Parameters'!$J$26)</f>
        <v>433.8599999999999</v>
      </c>
      <c r="AN66" s="1">
        <f>IF(AN43="","",'Cost and Benefit Parameters'!$J$26)</f>
        <v>433.8599999999999</v>
      </c>
      <c r="AO66" s="1">
        <f>IF(AO43="","",'Cost and Benefit Parameters'!$J$26)</f>
        <v>433.8599999999999</v>
      </c>
      <c r="AP66" s="1">
        <f>IF(AP43="","",'Cost and Benefit Parameters'!$J$26)</f>
        <v>433.8599999999999</v>
      </c>
      <c r="AQ66" s="1">
        <f>IF(AQ43="","",'Cost and Benefit Parameters'!$J$26)</f>
        <v>433.8599999999999</v>
      </c>
      <c r="AR66" s="1">
        <f>IF(AR43="","",'Cost and Benefit Parameters'!$J$26)</f>
        <v>433.8599999999999</v>
      </c>
      <c r="AS66" s="1">
        <f>IF(AS43="","",'Cost and Benefit Parameters'!$J$26)</f>
        <v>433.8599999999999</v>
      </c>
      <c r="AT66" s="1">
        <f>IF(AT43="","",'Cost and Benefit Parameters'!$J$26)</f>
        <v>433.8599999999999</v>
      </c>
      <c r="AU66" s="1">
        <f>IF(AU43="","",'Cost and Benefit Parameters'!$J$26)</f>
        <v>433.8599999999999</v>
      </c>
      <c r="AV66" s="1">
        <f>IF(AV43="","",'Cost and Benefit Parameters'!$J$26)</f>
        <v>433.8599999999999</v>
      </c>
      <c r="AW66" s="1">
        <f>IF(AW43="","",'Cost and Benefit Parameters'!$J$26)</f>
        <v>433.8599999999999</v>
      </c>
      <c r="AX66" s="1">
        <f>IF(AX43="","",'Cost and Benefit Parameters'!$J$26)</f>
        <v>433.8599999999999</v>
      </c>
      <c r="AY66" s="1">
        <f>IF(AY43="","",'Cost and Benefit Parameters'!$J$26)</f>
        <v>433.8599999999999</v>
      </c>
      <c r="AZ66" s="1">
        <f>IF(AZ43="","",'Cost and Benefit Parameters'!$J$26)</f>
        <v>433.8599999999999</v>
      </c>
      <c r="BA66" s="1">
        <f>IF(BA43="","",'Cost and Benefit Parameters'!$J$26)</f>
        <v>433.8599999999999</v>
      </c>
      <c r="BB66" s="1">
        <f>IF(BB43="","",'Cost and Benefit Parameters'!$J$26)</f>
        <v>433.8599999999999</v>
      </c>
      <c r="BC66" s="1">
        <f>IF(BC43="","",'Cost and Benefit Parameters'!$J$26)</f>
        <v>433.8599999999999</v>
      </c>
      <c r="BD66" s="1">
        <f>IF(BD43="","",'Cost and Benefit Parameters'!$J$26)</f>
        <v>433.8599999999999</v>
      </c>
      <c r="BE66" s="1">
        <f>IF(BE43="","",'Cost and Benefit Parameters'!$J$26)</f>
        <v>433.8599999999999</v>
      </c>
      <c r="BF66" s="1">
        <f>IF(BF43="","",'Cost and Benefit Parameters'!$J$26)</f>
        <v>433.8599999999999</v>
      </c>
      <c r="BG66" s="1">
        <f>IF(BG43="","",'Cost and Benefit Parameters'!$J$26)</f>
        <v>433.8599999999999</v>
      </c>
      <c r="BH66" s="1" t="str">
        <f>IF(BH43="","",'Cost and Benefit Parameters'!$J$26)</f>
        <v/>
      </c>
      <c r="BI66" s="1" t="str">
        <f>IF(BI43="","",'Cost and Benefit Parameters'!$J$26)</f>
        <v/>
      </c>
      <c r="BJ66" s="1" t="str">
        <f>IF(BJ43="","",'Cost and Benefit Parameters'!$J$26)</f>
        <v/>
      </c>
      <c r="BK66" s="1" t="str">
        <f>IF(BK43="","",'Cost and Benefit Parameters'!$J$26)</f>
        <v/>
      </c>
      <c r="BL66" s="1" t="str">
        <f>IF(BL43="","",'Cost and Benefit Parameters'!$J$26)</f>
        <v/>
      </c>
    </row>
    <row r="67" spans="1:72" x14ac:dyDescent="0.55000000000000004">
      <c r="A67" s="639"/>
      <c r="B67" t="s">
        <v>482</v>
      </c>
      <c r="F67" s="1" t="str">
        <f>IF(F44="","",'Cost and Benefit Parameters'!$J$26)</f>
        <v/>
      </c>
      <c r="G67" s="1" t="str">
        <f>IF(G44="","",'Cost and Benefit Parameters'!$J$26)</f>
        <v/>
      </c>
      <c r="H67" s="1" t="str">
        <f>IF(H44="","",'Cost and Benefit Parameters'!$J$26)</f>
        <v/>
      </c>
      <c r="I67" s="1" t="str">
        <f>IF(I44="","",'Cost and Benefit Parameters'!$J$26)</f>
        <v/>
      </c>
      <c r="J67" s="1" t="str">
        <f>IF(J44="","",'Cost and Benefit Parameters'!$J$26)</f>
        <v/>
      </c>
      <c r="K67" s="1" t="str">
        <f>IF(K44="","",'Cost and Benefit Parameters'!$J$26)</f>
        <v/>
      </c>
      <c r="L67" s="1" t="str">
        <f>IF(L44="","",'Cost and Benefit Parameters'!$J$26)</f>
        <v/>
      </c>
      <c r="M67" s="1" t="str">
        <f>IF(M44="","",'Cost and Benefit Parameters'!$J$26)</f>
        <v/>
      </c>
      <c r="N67" s="1" t="str">
        <f>IF(N44="","",'Cost and Benefit Parameters'!$J$26)</f>
        <v/>
      </c>
      <c r="O67" s="1" t="str">
        <f>IF(O44="","",'Cost and Benefit Parameters'!$J$26)</f>
        <v/>
      </c>
      <c r="P67" s="1" t="str">
        <f>IF(P44="","",'Cost and Benefit Parameters'!$J$26)</f>
        <v/>
      </c>
      <c r="Q67" s="1" t="str">
        <f>IF(Q44="","",'Cost and Benefit Parameters'!$J$26)</f>
        <v/>
      </c>
      <c r="R67" s="1" t="str">
        <f>IF(R44="","",'Cost and Benefit Parameters'!$J$26)</f>
        <v/>
      </c>
      <c r="S67" s="1" t="str">
        <f>IF(S44="","",'Cost and Benefit Parameters'!$J$26)</f>
        <v/>
      </c>
      <c r="T67" s="1" t="str">
        <f>IF(T44="","",'Cost and Benefit Parameters'!$J$26)</f>
        <v/>
      </c>
      <c r="U67" s="1">
        <f>IF(U44="","",'Cost and Benefit Parameters'!$J$26)</f>
        <v>433.8599999999999</v>
      </c>
      <c r="V67" s="1">
        <f>IF(V44="","",'Cost and Benefit Parameters'!$J$26)</f>
        <v>433.8599999999999</v>
      </c>
      <c r="W67" s="1">
        <f>IF(W44="","",'Cost and Benefit Parameters'!$J$26)</f>
        <v>433.8599999999999</v>
      </c>
      <c r="X67" s="1">
        <f>IF(X44="","",'Cost and Benefit Parameters'!$J$26)</f>
        <v>433.8599999999999</v>
      </c>
      <c r="Y67" s="1">
        <f>IF(Y44="","",'Cost and Benefit Parameters'!$J$26)</f>
        <v>433.8599999999999</v>
      </c>
      <c r="Z67" s="1">
        <f>IF(Z44="","",'Cost and Benefit Parameters'!$J$26)</f>
        <v>433.8599999999999</v>
      </c>
      <c r="AA67" s="1">
        <f>IF(AA44="","",'Cost and Benefit Parameters'!$J$26)</f>
        <v>433.8599999999999</v>
      </c>
      <c r="AB67" s="1">
        <f>IF(AB44="","",'Cost and Benefit Parameters'!$J$26)</f>
        <v>433.8599999999999</v>
      </c>
      <c r="AC67" s="1">
        <f>IF(AC44="","",'Cost and Benefit Parameters'!$J$26)</f>
        <v>433.8599999999999</v>
      </c>
      <c r="AD67" s="1">
        <f>IF(AD44="","",'Cost and Benefit Parameters'!$J$26)</f>
        <v>433.8599999999999</v>
      </c>
      <c r="AE67" s="1">
        <f>IF(AE44="","",'Cost and Benefit Parameters'!$J$26)</f>
        <v>433.8599999999999</v>
      </c>
      <c r="AF67" s="1">
        <f>IF(AF44="","",'Cost and Benefit Parameters'!$J$26)</f>
        <v>433.8599999999999</v>
      </c>
      <c r="AG67" s="1">
        <f>IF(AG44="","",'Cost and Benefit Parameters'!$J$26)</f>
        <v>433.8599999999999</v>
      </c>
      <c r="AH67" s="1">
        <f>IF(AH44="","",'Cost and Benefit Parameters'!$J$26)</f>
        <v>433.8599999999999</v>
      </c>
      <c r="AI67" s="1">
        <f>IF(AI44="","",'Cost and Benefit Parameters'!$J$26)</f>
        <v>433.8599999999999</v>
      </c>
      <c r="AJ67" s="1">
        <f>IF(AJ44="","",'Cost and Benefit Parameters'!$J$26)</f>
        <v>433.8599999999999</v>
      </c>
      <c r="AK67" s="1">
        <f>IF(AK44="","",'Cost and Benefit Parameters'!$J$26)</f>
        <v>433.8599999999999</v>
      </c>
      <c r="AL67" s="1">
        <f>IF(AL44="","",'Cost and Benefit Parameters'!$J$26)</f>
        <v>433.8599999999999</v>
      </c>
      <c r="AM67" s="1">
        <f>IF(AM44="","",'Cost and Benefit Parameters'!$J$26)</f>
        <v>433.8599999999999</v>
      </c>
      <c r="AN67" s="1">
        <f>IF(AN44="","",'Cost and Benefit Parameters'!$J$26)</f>
        <v>433.8599999999999</v>
      </c>
      <c r="AO67" s="1">
        <f>IF(AO44="","",'Cost and Benefit Parameters'!$J$26)</f>
        <v>433.8599999999999</v>
      </c>
      <c r="AP67" s="1">
        <f>IF(AP44="","",'Cost and Benefit Parameters'!$J$26)</f>
        <v>433.8599999999999</v>
      </c>
      <c r="AQ67" s="1">
        <f>IF(AQ44="","",'Cost and Benefit Parameters'!$J$26)</f>
        <v>433.8599999999999</v>
      </c>
      <c r="AR67" s="1">
        <f>IF(AR44="","",'Cost and Benefit Parameters'!$J$26)</f>
        <v>433.8599999999999</v>
      </c>
      <c r="AS67" s="1">
        <f>IF(AS44="","",'Cost and Benefit Parameters'!$J$26)</f>
        <v>433.8599999999999</v>
      </c>
      <c r="AT67" s="1">
        <f>IF(AT44="","",'Cost and Benefit Parameters'!$J$26)</f>
        <v>433.8599999999999</v>
      </c>
      <c r="AU67" s="1">
        <f>IF(AU44="","",'Cost and Benefit Parameters'!$J$26)</f>
        <v>433.8599999999999</v>
      </c>
      <c r="AV67" s="1">
        <f>IF(AV44="","",'Cost and Benefit Parameters'!$J$26)</f>
        <v>433.8599999999999</v>
      </c>
      <c r="AW67" s="1">
        <f>IF(AW44="","",'Cost and Benefit Parameters'!$J$26)</f>
        <v>433.8599999999999</v>
      </c>
      <c r="AX67" s="1">
        <f>IF(AX44="","",'Cost and Benefit Parameters'!$J$26)</f>
        <v>433.8599999999999</v>
      </c>
      <c r="AY67" s="1">
        <f>IF(AY44="","",'Cost and Benefit Parameters'!$J$26)</f>
        <v>433.8599999999999</v>
      </c>
      <c r="AZ67" s="1">
        <f>IF(AZ44="","",'Cost and Benefit Parameters'!$J$26)</f>
        <v>433.8599999999999</v>
      </c>
      <c r="BA67" s="1">
        <f>IF(BA44="","",'Cost and Benefit Parameters'!$J$26)</f>
        <v>433.8599999999999</v>
      </c>
      <c r="BB67" s="1">
        <f>IF(BB44="","",'Cost and Benefit Parameters'!$J$26)</f>
        <v>433.8599999999999</v>
      </c>
      <c r="BC67" s="1">
        <f>IF(BC44="","",'Cost and Benefit Parameters'!$J$26)</f>
        <v>433.8599999999999</v>
      </c>
      <c r="BD67" s="1">
        <f>IF(BD44="","",'Cost and Benefit Parameters'!$J$26)</f>
        <v>433.8599999999999</v>
      </c>
      <c r="BE67" s="1">
        <f>IF(BE44="","",'Cost and Benefit Parameters'!$J$26)</f>
        <v>433.8599999999999</v>
      </c>
      <c r="BF67" s="1">
        <f>IF(BF44="","",'Cost and Benefit Parameters'!$J$26)</f>
        <v>433.8599999999999</v>
      </c>
      <c r="BG67" s="1">
        <f>IF(BG44="","",'Cost and Benefit Parameters'!$J$26)</f>
        <v>433.8599999999999</v>
      </c>
      <c r="BH67" s="1">
        <f>IF(BH44="","",'Cost and Benefit Parameters'!$J$26)</f>
        <v>433.8599999999999</v>
      </c>
      <c r="BI67" s="1" t="str">
        <f>IF(BI44="","",'Cost and Benefit Parameters'!$J$26)</f>
        <v/>
      </c>
      <c r="BJ67" s="1" t="str">
        <f>IF(BJ44="","",'Cost and Benefit Parameters'!$J$26)</f>
        <v/>
      </c>
      <c r="BK67" s="1" t="str">
        <f>IF(BK44="","",'Cost and Benefit Parameters'!$J$26)</f>
        <v/>
      </c>
      <c r="BL67" s="1" t="str">
        <f>IF(BL44="","",'Cost and Benefit Parameters'!$J$26)</f>
        <v/>
      </c>
    </row>
    <row r="68" spans="1:72" x14ac:dyDescent="0.55000000000000004">
      <c r="A68" s="639"/>
      <c r="B68" t="s">
        <v>483</v>
      </c>
      <c r="F68" s="1" t="str">
        <f>IF(F45="","",'Cost and Benefit Parameters'!$J$26)</f>
        <v/>
      </c>
      <c r="G68" s="1" t="str">
        <f>IF(G45="","",'Cost and Benefit Parameters'!$J$26)</f>
        <v/>
      </c>
      <c r="H68" s="1" t="str">
        <f>IF(H45="","",'Cost and Benefit Parameters'!$J$26)</f>
        <v/>
      </c>
      <c r="I68" s="1" t="str">
        <f>IF(I45="","",'Cost and Benefit Parameters'!$J$26)</f>
        <v/>
      </c>
      <c r="J68" s="1" t="str">
        <f>IF(J45="","",'Cost and Benefit Parameters'!$J$26)</f>
        <v/>
      </c>
      <c r="K68" s="1" t="str">
        <f>IF(K45="","",'Cost and Benefit Parameters'!$J$26)</f>
        <v/>
      </c>
      <c r="L68" s="1" t="str">
        <f>IF(L45="","",'Cost and Benefit Parameters'!$J$26)</f>
        <v/>
      </c>
      <c r="M68" s="1" t="str">
        <f>IF(M45="","",'Cost and Benefit Parameters'!$J$26)</f>
        <v/>
      </c>
      <c r="N68" s="1" t="str">
        <f>IF(N45="","",'Cost and Benefit Parameters'!$J$26)</f>
        <v/>
      </c>
      <c r="O68" s="1" t="str">
        <f>IF(O45="","",'Cost and Benefit Parameters'!$J$26)</f>
        <v/>
      </c>
      <c r="P68" s="1" t="str">
        <f>IF(P45="","",'Cost and Benefit Parameters'!$J$26)</f>
        <v/>
      </c>
      <c r="Q68" s="1" t="str">
        <f>IF(Q45="","",'Cost and Benefit Parameters'!$J$26)</f>
        <v/>
      </c>
      <c r="R68" s="1" t="str">
        <f>IF(R45="","",'Cost and Benefit Parameters'!$J$26)</f>
        <v/>
      </c>
      <c r="S68" s="1" t="str">
        <f>IF(S45="","",'Cost and Benefit Parameters'!$J$26)</f>
        <v/>
      </c>
      <c r="T68" s="1" t="str">
        <f>IF(T45="","",'Cost and Benefit Parameters'!$J$26)</f>
        <v/>
      </c>
      <c r="U68" s="1" t="str">
        <f>IF(U45="","",'Cost and Benefit Parameters'!$J$26)</f>
        <v/>
      </c>
      <c r="V68" s="1">
        <f>IF(V45="","",'Cost and Benefit Parameters'!$J$26)</f>
        <v>433.8599999999999</v>
      </c>
      <c r="W68" s="1">
        <f>IF(W45="","",'Cost and Benefit Parameters'!$J$26)</f>
        <v>433.8599999999999</v>
      </c>
      <c r="X68" s="1">
        <f>IF(X45="","",'Cost and Benefit Parameters'!$J$26)</f>
        <v>433.8599999999999</v>
      </c>
      <c r="Y68" s="1">
        <f>IF(Y45="","",'Cost and Benefit Parameters'!$J$26)</f>
        <v>433.8599999999999</v>
      </c>
      <c r="Z68" s="1">
        <f>IF(Z45="","",'Cost and Benefit Parameters'!$J$26)</f>
        <v>433.8599999999999</v>
      </c>
      <c r="AA68" s="1">
        <f>IF(AA45="","",'Cost and Benefit Parameters'!$J$26)</f>
        <v>433.8599999999999</v>
      </c>
      <c r="AB68" s="1">
        <f>IF(AB45="","",'Cost and Benefit Parameters'!$J$26)</f>
        <v>433.8599999999999</v>
      </c>
      <c r="AC68" s="1">
        <f>IF(AC45="","",'Cost and Benefit Parameters'!$J$26)</f>
        <v>433.8599999999999</v>
      </c>
      <c r="AD68" s="1">
        <f>IF(AD45="","",'Cost and Benefit Parameters'!$J$26)</f>
        <v>433.8599999999999</v>
      </c>
      <c r="AE68" s="1">
        <f>IF(AE45="","",'Cost and Benefit Parameters'!$J$26)</f>
        <v>433.8599999999999</v>
      </c>
      <c r="AF68" s="1">
        <f>IF(AF45="","",'Cost and Benefit Parameters'!$J$26)</f>
        <v>433.8599999999999</v>
      </c>
      <c r="AG68" s="1">
        <f>IF(AG45="","",'Cost and Benefit Parameters'!$J$26)</f>
        <v>433.8599999999999</v>
      </c>
      <c r="AH68" s="1">
        <f>IF(AH45="","",'Cost and Benefit Parameters'!$J$26)</f>
        <v>433.8599999999999</v>
      </c>
      <c r="AI68" s="1">
        <f>IF(AI45="","",'Cost and Benefit Parameters'!$J$26)</f>
        <v>433.8599999999999</v>
      </c>
      <c r="AJ68" s="1">
        <f>IF(AJ45="","",'Cost and Benefit Parameters'!$J$26)</f>
        <v>433.8599999999999</v>
      </c>
      <c r="AK68" s="1">
        <f>IF(AK45="","",'Cost and Benefit Parameters'!$J$26)</f>
        <v>433.8599999999999</v>
      </c>
      <c r="AL68" s="1">
        <f>IF(AL45="","",'Cost and Benefit Parameters'!$J$26)</f>
        <v>433.8599999999999</v>
      </c>
      <c r="AM68" s="1">
        <f>IF(AM45="","",'Cost and Benefit Parameters'!$J$26)</f>
        <v>433.8599999999999</v>
      </c>
      <c r="AN68" s="1">
        <f>IF(AN45="","",'Cost and Benefit Parameters'!$J$26)</f>
        <v>433.8599999999999</v>
      </c>
      <c r="AO68" s="1">
        <f>IF(AO45="","",'Cost and Benefit Parameters'!$J$26)</f>
        <v>433.8599999999999</v>
      </c>
      <c r="AP68" s="1">
        <f>IF(AP45="","",'Cost and Benefit Parameters'!$J$26)</f>
        <v>433.8599999999999</v>
      </c>
      <c r="AQ68" s="1">
        <f>IF(AQ45="","",'Cost and Benefit Parameters'!$J$26)</f>
        <v>433.8599999999999</v>
      </c>
      <c r="AR68" s="1">
        <f>IF(AR45="","",'Cost and Benefit Parameters'!$J$26)</f>
        <v>433.8599999999999</v>
      </c>
      <c r="AS68" s="1">
        <f>IF(AS45="","",'Cost and Benefit Parameters'!$J$26)</f>
        <v>433.8599999999999</v>
      </c>
      <c r="AT68" s="1">
        <f>IF(AT45="","",'Cost and Benefit Parameters'!$J$26)</f>
        <v>433.8599999999999</v>
      </c>
      <c r="AU68" s="1">
        <f>IF(AU45="","",'Cost and Benefit Parameters'!$J$26)</f>
        <v>433.8599999999999</v>
      </c>
      <c r="AV68" s="1">
        <f>IF(AV45="","",'Cost and Benefit Parameters'!$J$26)</f>
        <v>433.8599999999999</v>
      </c>
      <c r="AW68" s="1">
        <f>IF(AW45="","",'Cost and Benefit Parameters'!$J$26)</f>
        <v>433.8599999999999</v>
      </c>
      <c r="AX68" s="1">
        <f>IF(AX45="","",'Cost and Benefit Parameters'!$J$26)</f>
        <v>433.8599999999999</v>
      </c>
      <c r="AY68" s="1">
        <f>IF(AY45="","",'Cost and Benefit Parameters'!$J$26)</f>
        <v>433.8599999999999</v>
      </c>
      <c r="AZ68" s="1">
        <f>IF(AZ45="","",'Cost and Benefit Parameters'!$J$26)</f>
        <v>433.8599999999999</v>
      </c>
      <c r="BA68" s="1">
        <f>IF(BA45="","",'Cost and Benefit Parameters'!$J$26)</f>
        <v>433.8599999999999</v>
      </c>
      <c r="BB68" s="1">
        <f>IF(BB45="","",'Cost and Benefit Parameters'!$J$26)</f>
        <v>433.8599999999999</v>
      </c>
      <c r="BC68" s="1">
        <f>IF(BC45="","",'Cost and Benefit Parameters'!$J$26)</f>
        <v>433.8599999999999</v>
      </c>
      <c r="BD68" s="1">
        <f>IF(BD45="","",'Cost and Benefit Parameters'!$J$26)</f>
        <v>433.8599999999999</v>
      </c>
      <c r="BE68" s="1">
        <f>IF(BE45="","",'Cost and Benefit Parameters'!$J$26)</f>
        <v>433.8599999999999</v>
      </c>
      <c r="BF68" s="1">
        <f>IF(BF45="","",'Cost and Benefit Parameters'!$J$26)</f>
        <v>433.8599999999999</v>
      </c>
      <c r="BG68" s="1">
        <f>IF(BG45="","",'Cost and Benefit Parameters'!$J$26)</f>
        <v>433.8599999999999</v>
      </c>
      <c r="BH68" s="1">
        <f>IF(BH45="","",'Cost and Benefit Parameters'!$J$26)</f>
        <v>433.8599999999999</v>
      </c>
      <c r="BI68" s="1">
        <f>IF(BI45="","",'Cost and Benefit Parameters'!$J$26)</f>
        <v>433.8599999999999</v>
      </c>
      <c r="BJ68" s="1" t="str">
        <f>IF(BJ45="","",'Cost and Benefit Parameters'!$J$26)</f>
        <v/>
      </c>
      <c r="BK68" s="1" t="str">
        <f>IF(BK45="","",'Cost and Benefit Parameters'!$J$26)</f>
        <v/>
      </c>
      <c r="BL68" s="1" t="str">
        <f>IF(BL45="","",'Cost and Benefit Parameters'!$J$26)</f>
        <v/>
      </c>
    </row>
    <row r="69" spans="1:72" x14ac:dyDescent="0.55000000000000004">
      <c r="A69" s="639"/>
      <c r="B69" t="s">
        <v>484</v>
      </c>
      <c r="F69" s="1" t="str">
        <f>IF(F46="","",'Cost and Benefit Parameters'!$J$26)</f>
        <v/>
      </c>
      <c r="G69" s="1" t="str">
        <f>IF(G46="","",'Cost and Benefit Parameters'!$J$26)</f>
        <v/>
      </c>
      <c r="H69" s="1" t="str">
        <f>IF(H46="","",'Cost and Benefit Parameters'!$J$26)</f>
        <v/>
      </c>
      <c r="I69" s="1" t="str">
        <f>IF(I46="","",'Cost and Benefit Parameters'!$J$26)</f>
        <v/>
      </c>
      <c r="J69" s="1" t="str">
        <f>IF(J46="","",'Cost and Benefit Parameters'!$J$26)</f>
        <v/>
      </c>
      <c r="K69" s="1" t="str">
        <f>IF(K46="","",'Cost and Benefit Parameters'!$J$26)</f>
        <v/>
      </c>
      <c r="L69" s="1" t="str">
        <f>IF(L46="","",'Cost and Benefit Parameters'!$J$26)</f>
        <v/>
      </c>
      <c r="M69" s="1" t="str">
        <f>IF(M46="","",'Cost and Benefit Parameters'!$J$26)</f>
        <v/>
      </c>
      <c r="N69" s="1" t="str">
        <f>IF(N46="","",'Cost and Benefit Parameters'!$J$26)</f>
        <v/>
      </c>
      <c r="O69" s="1" t="str">
        <f>IF(O46="","",'Cost and Benefit Parameters'!$J$26)</f>
        <v/>
      </c>
      <c r="P69" s="1" t="str">
        <f>IF(P46="","",'Cost and Benefit Parameters'!$J$26)</f>
        <v/>
      </c>
      <c r="Q69" s="1" t="str">
        <f>IF(Q46="","",'Cost and Benefit Parameters'!$J$26)</f>
        <v/>
      </c>
      <c r="R69" s="1" t="str">
        <f>IF(R46="","",'Cost and Benefit Parameters'!$J$26)</f>
        <v/>
      </c>
      <c r="S69" s="1" t="str">
        <f>IF(S46="","",'Cost and Benefit Parameters'!$J$26)</f>
        <v/>
      </c>
      <c r="T69" s="1" t="str">
        <f>IF(T46="","",'Cost and Benefit Parameters'!$J$26)</f>
        <v/>
      </c>
      <c r="U69" s="1" t="str">
        <f>IF(U46="","",'Cost and Benefit Parameters'!$J$26)</f>
        <v/>
      </c>
      <c r="V69" s="1" t="str">
        <f>IF(V46="","",'Cost and Benefit Parameters'!$J$26)</f>
        <v/>
      </c>
      <c r="W69" s="1">
        <f>IF(W46="","",'Cost and Benefit Parameters'!$J$26)</f>
        <v>433.8599999999999</v>
      </c>
      <c r="X69" s="1">
        <f>IF(X46="","",'Cost and Benefit Parameters'!$J$26)</f>
        <v>433.8599999999999</v>
      </c>
      <c r="Y69" s="1">
        <f>IF(Y46="","",'Cost and Benefit Parameters'!$J$26)</f>
        <v>433.8599999999999</v>
      </c>
      <c r="Z69" s="1">
        <f>IF(Z46="","",'Cost and Benefit Parameters'!$J$26)</f>
        <v>433.8599999999999</v>
      </c>
      <c r="AA69" s="1">
        <f>IF(AA46="","",'Cost and Benefit Parameters'!$J$26)</f>
        <v>433.8599999999999</v>
      </c>
      <c r="AB69" s="1">
        <f>IF(AB46="","",'Cost and Benefit Parameters'!$J$26)</f>
        <v>433.8599999999999</v>
      </c>
      <c r="AC69" s="1">
        <f>IF(AC46="","",'Cost and Benefit Parameters'!$J$26)</f>
        <v>433.8599999999999</v>
      </c>
      <c r="AD69" s="1">
        <f>IF(AD46="","",'Cost and Benefit Parameters'!$J$26)</f>
        <v>433.8599999999999</v>
      </c>
      <c r="AE69" s="1">
        <f>IF(AE46="","",'Cost and Benefit Parameters'!$J$26)</f>
        <v>433.8599999999999</v>
      </c>
      <c r="AF69" s="1">
        <f>IF(AF46="","",'Cost and Benefit Parameters'!$J$26)</f>
        <v>433.8599999999999</v>
      </c>
      <c r="AG69" s="1">
        <f>IF(AG46="","",'Cost and Benefit Parameters'!$J$26)</f>
        <v>433.8599999999999</v>
      </c>
      <c r="AH69" s="1">
        <f>IF(AH46="","",'Cost and Benefit Parameters'!$J$26)</f>
        <v>433.8599999999999</v>
      </c>
      <c r="AI69" s="1">
        <f>IF(AI46="","",'Cost and Benefit Parameters'!$J$26)</f>
        <v>433.8599999999999</v>
      </c>
      <c r="AJ69" s="1">
        <f>IF(AJ46="","",'Cost and Benefit Parameters'!$J$26)</f>
        <v>433.8599999999999</v>
      </c>
      <c r="AK69" s="1">
        <f>IF(AK46="","",'Cost and Benefit Parameters'!$J$26)</f>
        <v>433.8599999999999</v>
      </c>
      <c r="AL69" s="1">
        <f>IF(AL46="","",'Cost and Benefit Parameters'!$J$26)</f>
        <v>433.8599999999999</v>
      </c>
      <c r="AM69" s="1">
        <f>IF(AM46="","",'Cost and Benefit Parameters'!$J$26)</f>
        <v>433.8599999999999</v>
      </c>
      <c r="AN69" s="1">
        <f>IF(AN46="","",'Cost and Benefit Parameters'!$J$26)</f>
        <v>433.8599999999999</v>
      </c>
      <c r="AO69" s="1">
        <f>IF(AO46="","",'Cost and Benefit Parameters'!$J$26)</f>
        <v>433.8599999999999</v>
      </c>
      <c r="AP69" s="1">
        <f>IF(AP46="","",'Cost and Benefit Parameters'!$J$26)</f>
        <v>433.8599999999999</v>
      </c>
      <c r="AQ69" s="1">
        <f>IF(AQ46="","",'Cost and Benefit Parameters'!$J$26)</f>
        <v>433.8599999999999</v>
      </c>
      <c r="AR69" s="1">
        <f>IF(AR46="","",'Cost and Benefit Parameters'!$J$26)</f>
        <v>433.8599999999999</v>
      </c>
      <c r="AS69" s="1">
        <f>IF(AS46="","",'Cost and Benefit Parameters'!$J$26)</f>
        <v>433.8599999999999</v>
      </c>
      <c r="AT69" s="1">
        <f>IF(AT46="","",'Cost and Benefit Parameters'!$J$26)</f>
        <v>433.8599999999999</v>
      </c>
      <c r="AU69" s="1">
        <f>IF(AU46="","",'Cost and Benefit Parameters'!$J$26)</f>
        <v>433.8599999999999</v>
      </c>
      <c r="AV69" s="1">
        <f>IF(AV46="","",'Cost and Benefit Parameters'!$J$26)</f>
        <v>433.8599999999999</v>
      </c>
      <c r="AW69" s="1">
        <f>IF(AW46="","",'Cost and Benefit Parameters'!$J$26)</f>
        <v>433.8599999999999</v>
      </c>
      <c r="AX69" s="1">
        <f>IF(AX46="","",'Cost and Benefit Parameters'!$J$26)</f>
        <v>433.8599999999999</v>
      </c>
      <c r="AY69" s="1">
        <f>IF(AY46="","",'Cost and Benefit Parameters'!$J$26)</f>
        <v>433.8599999999999</v>
      </c>
      <c r="AZ69" s="1">
        <f>IF(AZ46="","",'Cost and Benefit Parameters'!$J$26)</f>
        <v>433.8599999999999</v>
      </c>
      <c r="BA69" s="1">
        <f>IF(BA46="","",'Cost and Benefit Parameters'!$J$26)</f>
        <v>433.8599999999999</v>
      </c>
      <c r="BB69" s="1">
        <f>IF(BB46="","",'Cost and Benefit Parameters'!$J$26)</f>
        <v>433.8599999999999</v>
      </c>
      <c r="BC69" s="1">
        <f>IF(BC46="","",'Cost and Benefit Parameters'!$J$26)</f>
        <v>433.8599999999999</v>
      </c>
      <c r="BD69" s="1">
        <f>IF(BD46="","",'Cost and Benefit Parameters'!$J$26)</f>
        <v>433.8599999999999</v>
      </c>
      <c r="BE69" s="1">
        <f>IF(BE46="","",'Cost and Benefit Parameters'!$J$26)</f>
        <v>433.8599999999999</v>
      </c>
      <c r="BF69" s="1">
        <f>IF(BF46="","",'Cost and Benefit Parameters'!$J$26)</f>
        <v>433.8599999999999</v>
      </c>
      <c r="BG69" s="1">
        <f>IF(BG46="","",'Cost and Benefit Parameters'!$J$26)</f>
        <v>433.8599999999999</v>
      </c>
      <c r="BH69" s="1">
        <f>IF(BH46="","",'Cost and Benefit Parameters'!$J$26)</f>
        <v>433.8599999999999</v>
      </c>
      <c r="BI69" s="1">
        <f>IF(BI46="","",'Cost and Benefit Parameters'!$J$26)</f>
        <v>433.8599999999999</v>
      </c>
      <c r="BJ69" s="1">
        <f>IF(BJ46="","",'Cost and Benefit Parameters'!$J$26)</f>
        <v>433.8599999999999</v>
      </c>
      <c r="BK69" s="1" t="str">
        <f>IF(BK46="","",'Cost and Benefit Parameters'!$J$26)</f>
        <v/>
      </c>
      <c r="BL69" s="1" t="str">
        <f>IF(BL46="","",'Cost and Benefit Parameters'!$J$26)</f>
        <v/>
      </c>
    </row>
    <row r="70" spans="1:72" x14ac:dyDescent="0.55000000000000004">
      <c r="A70" s="639"/>
      <c r="B70" t="s">
        <v>485</v>
      </c>
      <c r="F70" s="1" t="str">
        <f>IF(F47="","",'Cost and Benefit Parameters'!$J$26)</f>
        <v/>
      </c>
      <c r="G70" s="1" t="str">
        <f>IF(G47="","",'Cost and Benefit Parameters'!$J$26)</f>
        <v/>
      </c>
      <c r="H70" s="1" t="str">
        <f>IF(H47="","",'Cost and Benefit Parameters'!$J$26)</f>
        <v/>
      </c>
      <c r="I70" s="1" t="str">
        <f>IF(I47="","",'Cost and Benefit Parameters'!$J$26)</f>
        <v/>
      </c>
      <c r="J70" s="1" t="str">
        <f>IF(J47="","",'Cost and Benefit Parameters'!$J$26)</f>
        <v/>
      </c>
      <c r="K70" s="1" t="str">
        <f>IF(K47="","",'Cost and Benefit Parameters'!$J$26)</f>
        <v/>
      </c>
      <c r="L70" s="1" t="str">
        <f>IF(L47="","",'Cost and Benefit Parameters'!$J$26)</f>
        <v/>
      </c>
      <c r="M70" s="1" t="str">
        <f>IF(M47="","",'Cost and Benefit Parameters'!$J$26)</f>
        <v/>
      </c>
      <c r="N70" s="1" t="str">
        <f>IF(N47="","",'Cost and Benefit Parameters'!$J$26)</f>
        <v/>
      </c>
      <c r="O70" s="1" t="str">
        <f>IF(O47="","",'Cost and Benefit Parameters'!$J$26)</f>
        <v/>
      </c>
      <c r="P70" s="1" t="str">
        <f>IF(P47="","",'Cost and Benefit Parameters'!$J$26)</f>
        <v/>
      </c>
      <c r="Q70" s="1" t="str">
        <f>IF(Q47="","",'Cost and Benefit Parameters'!$J$26)</f>
        <v/>
      </c>
      <c r="R70" s="1" t="str">
        <f>IF(R47="","",'Cost and Benefit Parameters'!$J$26)</f>
        <v/>
      </c>
      <c r="S70" s="1" t="str">
        <f>IF(S47="","",'Cost and Benefit Parameters'!$J$26)</f>
        <v/>
      </c>
      <c r="T70" s="1" t="str">
        <f>IF(T47="","",'Cost and Benefit Parameters'!$J$26)</f>
        <v/>
      </c>
      <c r="U70" s="1" t="str">
        <f>IF(U47="","",'Cost and Benefit Parameters'!$J$26)</f>
        <v/>
      </c>
      <c r="V70" s="1" t="str">
        <f>IF(V47="","",'Cost and Benefit Parameters'!$J$26)</f>
        <v/>
      </c>
      <c r="W70" s="1" t="str">
        <f>IF(W47="","",'Cost and Benefit Parameters'!$J$26)</f>
        <v/>
      </c>
      <c r="X70" s="1">
        <f>IF(X47="","",'Cost and Benefit Parameters'!$J$26)</f>
        <v>433.8599999999999</v>
      </c>
      <c r="Y70" s="1">
        <f>IF(Y47="","",'Cost and Benefit Parameters'!$J$26)</f>
        <v>433.8599999999999</v>
      </c>
      <c r="Z70" s="1">
        <f>IF(Z47="","",'Cost and Benefit Parameters'!$J$26)</f>
        <v>433.8599999999999</v>
      </c>
      <c r="AA70" s="1">
        <f>IF(AA47="","",'Cost and Benefit Parameters'!$J$26)</f>
        <v>433.8599999999999</v>
      </c>
      <c r="AB70" s="1">
        <f>IF(AB47="","",'Cost and Benefit Parameters'!$J$26)</f>
        <v>433.8599999999999</v>
      </c>
      <c r="AC70" s="1">
        <f>IF(AC47="","",'Cost and Benefit Parameters'!$J$26)</f>
        <v>433.8599999999999</v>
      </c>
      <c r="AD70" s="1">
        <f>IF(AD47="","",'Cost and Benefit Parameters'!$J$26)</f>
        <v>433.8599999999999</v>
      </c>
      <c r="AE70" s="1">
        <f>IF(AE47="","",'Cost and Benefit Parameters'!$J$26)</f>
        <v>433.8599999999999</v>
      </c>
      <c r="AF70" s="1">
        <f>IF(AF47="","",'Cost and Benefit Parameters'!$J$26)</f>
        <v>433.8599999999999</v>
      </c>
      <c r="AG70" s="1">
        <f>IF(AG47="","",'Cost and Benefit Parameters'!$J$26)</f>
        <v>433.8599999999999</v>
      </c>
      <c r="AH70" s="1">
        <f>IF(AH47="","",'Cost and Benefit Parameters'!$J$26)</f>
        <v>433.8599999999999</v>
      </c>
      <c r="AI70" s="1">
        <f>IF(AI47="","",'Cost and Benefit Parameters'!$J$26)</f>
        <v>433.8599999999999</v>
      </c>
      <c r="AJ70" s="1">
        <f>IF(AJ47="","",'Cost and Benefit Parameters'!$J$26)</f>
        <v>433.8599999999999</v>
      </c>
      <c r="AK70" s="1">
        <f>IF(AK47="","",'Cost and Benefit Parameters'!$J$26)</f>
        <v>433.8599999999999</v>
      </c>
      <c r="AL70" s="1">
        <f>IF(AL47="","",'Cost and Benefit Parameters'!$J$26)</f>
        <v>433.8599999999999</v>
      </c>
      <c r="AM70" s="1">
        <f>IF(AM47="","",'Cost and Benefit Parameters'!$J$26)</f>
        <v>433.8599999999999</v>
      </c>
      <c r="AN70" s="1">
        <f>IF(AN47="","",'Cost and Benefit Parameters'!$J$26)</f>
        <v>433.8599999999999</v>
      </c>
      <c r="AO70" s="1">
        <f>IF(AO47="","",'Cost and Benefit Parameters'!$J$26)</f>
        <v>433.8599999999999</v>
      </c>
      <c r="AP70" s="1">
        <f>IF(AP47="","",'Cost and Benefit Parameters'!$J$26)</f>
        <v>433.8599999999999</v>
      </c>
      <c r="AQ70" s="1">
        <f>IF(AQ47="","",'Cost and Benefit Parameters'!$J$26)</f>
        <v>433.8599999999999</v>
      </c>
      <c r="AR70" s="1">
        <f>IF(AR47="","",'Cost and Benefit Parameters'!$J$26)</f>
        <v>433.8599999999999</v>
      </c>
      <c r="AS70" s="1">
        <f>IF(AS47="","",'Cost and Benefit Parameters'!$J$26)</f>
        <v>433.8599999999999</v>
      </c>
      <c r="AT70" s="1">
        <f>IF(AT47="","",'Cost and Benefit Parameters'!$J$26)</f>
        <v>433.8599999999999</v>
      </c>
      <c r="AU70" s="1">
        <f>IF(AU47="","",'Cost and Benefit Parameters'!$J$26)</f>
        <v>433.8599999999999</v>
      </c>
      <c r="AV70" s="1">
        <f>IF(AV47="","",'Cost and Benefit Parameters'!$J$26)</f>
        <v>433.8599999999999</v>
      </c>
      <c r="AW70" s="1">
        <f>IF(AW47="","",'Cost and Benefit Parameters'!$J$26)</f>
        <v>433.8599999999999</v>
      </c>
      <c r="AX70" s="1">
        <f>IF(AX47="","",'Cost and Benefit Parameters'!$J$26)</f>
        <v>433.8599999999999</v>
      </c>
      <c r="AY70" s="1">
        <f>IF(AY47="","",'Cost and Benefit Parameters'!$J$26)</f>
        <v>433.8599999999999</v>
      </c>
      <c r="AZ70" s="1">
        <f>IF(AZ47="","",'Cost and Benefit Parameters'!$J$26)</f>
        <v>433.8599999999999</v>
      </c>
      <c r="BA70" s="1">
        <f>IF(BA47="","",'Cost and Benefit Parameters'!$J$26)</f>
        <v>433.8599999999999</v>
      </c>
      <c r="BB70" s="1">
        <f>IF(BB47="","",'Cost and Benefit Parameters'!$J$26)</f>
        <v>433.8599999999999</v>
      </c>
      <c r="BC70" s="1">
        <f>IF(BC47="","",'Cost and Benefit Parameters'!$J$26)</f>
        <v>433.8599999999999</v>
      </c>
      <c r="BD70" s="1">
        <f>IF(BD47="","",'Cost and Benefit Parameters'!$J$26)</f>
        <v>433.8599999999999</v>
      </c>
      <c r="BE70" s="1">
        <f>IF(BE47="","",'Cost and Benefit Parameters'!$J$26)</f>
        <v>433.8599999999999</v>
      </c>
      <c r="BF70" s="1">
        <f>IF(BF47="","",'Cost and Benefit Parameters'!$J$26)</f>
        <v>433.8599999999999</v>
      </c>
      <c r="BG70" s="1">
        <f>IF(BG47="","",'Cost and Benefit Parameters'!$J$26)</f>
        <v>433.8599999999999</v>
      </c>
      <c r="BH70" s="1">
        <f>IF(BH47="","",'Cost and Benefit Parameters'!$J$26)</f>
        <v>433.8599999999999</v>
      </c>
      <c r="BI70" s="1">
        <f>IF(BI47="","",'Cost and Benefit Parameters'!$J$26)</f>
        <v>433.8599999999999</v>
      </c>
      <c r="BJ70" s="1">
        <f>IF(BJ47="","",'Cost and Benefit Parameters'!$J$26)</f>
        <v>433.8599999999999</v>
      </c>
      <c r="BK70" s="1">
        <f>IF(BK47="","",'Cost and Benefit Parameters'!$J$26)</f>
        <v>433.8599999999999</v>
      </c>
      <c r="BL70" s="1" t="str">
        <f>IF(BL47="","",'Cost and Benefit Parameters'!$J$26)</f>
        <v/>
      </c>
    </row>
    <row r="71" spans="1:72" x14ac:dyDescent="0.55000000000000004">
      <c r="A71" s="639"/>
      <c r="B71" t="s">
        <v>486</v>
      </c>
      <c r="F71" s="1" t="str">
        <f>IF(F48="","",'Cost and Benefit Parameters'!$J$26)</f>
        <v/>
      </c>
      <c r="G71" s="1" t="str">
        <f>IF(G48="","",'Cost and Benefit Parameters'!$J$26)</f>
        <v/>
      </c>
      <c r="H71" s="1" t="str">
        <f>IF(H48="","",'Cost and Benefit Parameters'!$J$26)</f>
        <v/>
      </c>
      <c r="I71" s="1" t="str">
        <f>IF(I48="","",'Cost and Benefit Parameters'!$J$26)</f>
        <v/>
      </c>
      <c r="J71" s="1" t="str">
        <f>IF(J48="","",'Cost and Benefit Parameters'!$J$26)</f>
        <v/>
      </c>
      <c r="K71" s="1" t="str">
        <f>IF(K48="","",'Cost and Benefit Parameters'!$J$26)</f>
        <v/>
      </c>
      <c r="L71" s="1" t="str">
        <f>IF(L48="","",'Cost and Benefit Parameters'!$J$26)</f>
        <v/>
      </c>
      <c r="M71" s="1" t="str">
        <f>IF(M48="","",'Cost and Benefit Parameters'!$J$26)</f>
        <v/>
      </c>
      <c r="N71" s="1" t="str">
        <f>IF(N48="","",'Cost and Benefit Parameters'!$J$26)</f>
        <v/>
      </c>
      <c r="O71" s="1" t="str">
        <f>IF(O48="","",'Cost and Benefit Parameters'!$J$26)</f>
        <v/>
      </c>
      <c r="P71" s="1" t="str">
        <f>IF(P48="","",'Cost and Benefit Parameters'!$J$26)</f>
        <v/>
      </c>
      <c r="Q71" s="1" t="str">
        <f>IF(Q48="","",'Cost and Benefit Parameters'!$J$26)</f>
        <v/>
      </c>
      <c r="R71" s="1" t="str">
        <f>IF(R48="","",'Cost and Benefit Parameters'!$J$26)</f>
        <v/>
      </c>
      <c r="S71" s="1" t="str">
        <f>IF(S48="","",'Cost and Benefit Parameters'!$J$26)</f>
        <v/>
      </c>
      <c r="T71" s="1" t="str">
        <f>IF(T48="","",'Cost and Benefit Parameters'!$J$26)</f>
        <v/>
      </c>
      <c r="U71" s="1" t="str">
        <f>IF(U48="","",'Cost and Benefit Parameters'!$J$26)</f>
        <v/>
      </c>
      <c r="V71" s="1" t="str">
        <f>IF(V48="","",'Cost and Benefit Parameters'!$J$26)</f>
        <v/>
      </c>
      <c r="W71" s="1" t="str">
        <f>IF(W48="","",'Cost and Benefit Parameters'!$J$26)</f>
        <v/>
      </c>
      <c r="X71" s="1" t="str">
        <f>IF(X48="","",'Cost and Benefit Parameters'!$J$26)</f>
        <v/>
      </c>
      <c r="Y71" s="1">
        <f>IF(Y48="","",'Cost and Benefit Parameters'!$J$26)</f>
        <v>433.8599999999999</v>
      </c>
      <c r="Z71" s="1">
        <f>IF(Z48="","",'Cost and Benefit Parameters'!$J$26)</f>
        <v>433.8599999999999</v>
      </c>
      <c r="AA71" s="1">
        <f>IF(AA48="","",'Cost and Benefit Parameters'!$J$26)</f>
        <v>433.8599999999999</v>
      </c>
      <c r="AB71" s="1">
        <f>IF(AB48="","",'Cost and Benefit Parameters'!$J$26)</f>
        <v>433.8599999999999</v>
      </c>
      <c r="AC71" s="1">
        <f>IF(AC48="","",'Cost and Benefit Parameters'!$J$26)</f>
        <v>433.8599999999999</v>
      </c>
      <c r="AD71" s="1">
        <f>IF(AD48="","",'Cost and Benefit Parameters'!$J$26)</f>
        <v>433.8599999999999</v>
      </c>
      <c r="AE71" s="1">
        <f>IF(AE48="","",'Cost and Benefit Parameters'!$J$26)</f>
        <v>433.8599999999999</v>
      </c>
      <c r="AF71" s="1">
        <f>IF(AF48="","",'Cost and Benefit Parameters'!$J$26)</f>
        <v>433.8599999999999</v>
      </c>
      <c r="AG71" s="1">
        <f>IF(AG48="","",'Cost and Benefit Parameters'!$J$26)</f>
        <v>433.8599999999999</v>
      </c>
      <c r="AH71" s="1">
        <f>IF(AH48="","",'Cost and Benefit Parameters'!$J$26)</f>
        <v>433.8599999999999</v>
      </c>
      <c r="AI71" s="1">
        <f>IF(AI48="","",'Cost and Benefit Parameters'!$J$26)</f>
        <v>433.8599999999999</v>
      </c>
      <c r="AJ71" s="1">
        <f>IF(AJ48="","",'Cost and Benefit Parameters'!$J$26)</f>
        <v>433.8599999999999</v>
      </c>
      <c r="AK71" s="1">
        <f>IF(AK48="","",'Cost and Benefit Parameters'!$J$26)</f>
        <v>433.8599999999999</v>
      </c>
      <c r="AL71" s="1">
        <f>IF(AL48="","",'Cost and Benefit Parameters'!$J$26)</f>
        <v>433.8599999999999</v>
      </c>
      <c r="AM71" s="1">
        <f>IF(AM48="","",'Cost and Benefit Parameters'!$J$26)</f>
        <v>433.8599999999999</v>
      </c>
      <c r="AN71" s="1">
        <f>IF(AN48="","",'Cost and Benefit Parameters'!$J$26)</f>
        <v>433.8599999999999</v>
      </c>
      <c r="AO71" s="1">
        <f>IF(AO48="","",'Cost and Benefit Parameters'!$J$26)</f>
        <v>433.8599999999999</v>
      </c>
      <c r="AP71" s="1">
        <f>IF(AP48="","",'Cost and Benefit Parameters'!$J$26)</f>
        <v>433.8599999999999</v>
      </c>
      <c r="AQ71" s="1">
        <f>IF(AQ48="","",'Cost and Benefit Parameters'!$J$26)</f>
        <v>433.8599999999999</v>
      </c>
      <c r="AR71" s="1">
        <f>IF(AR48="","",'Cost and Benefit Parameters'!$J$26)</f>
        <v>433.8599999999999</v>
      </c>
      <c r="AS71" s="1">
        <f>IF(AS48="","",'Cost and Benefit Parameters'!$J$26)</f>
        <v>433.8599999999999</v>
      </c>
      <c r="AT71" s="1">
        <f>IF(AT48="","",'Cost and Benefit Parameters'!$J$26)</f>
        <v>433.8599999999999</v>
      </c>
      <c r="AU71" s="1">
        <f>IF(AU48="","",'Cost and Benefit Parameters'!$J$26)</f>
        <v>433.8599999999999</v>
      </c>
      <c r="AV71" s="1">
        <f>IF(AV48="","",'Cost and Benefit Parameters'!$J$26)</f>
        <v>433.8599999999999</v>
      </c>
      <c r="AW71" s="1">
        <f>IF(AW48="","",'Cost and Benefit Parameters'!$J$26)</f>
        <v>433.8599999999999</v>
      </c>
      <c r="AX71" s="1">
        <f>IF(AX48="","",'Cost and Benefit Parameters'!$J$26)</f>
        <v>433.8599999999999</v>
      </c>
      <c r="AY71" s="1">
        <f>IF(AY48="","",'Cost and Benefit Parameters'!$J$26)</f>
        <v>433.8599999999999</v>
      </c>
      <c r="AZ71" s="1">
        <f>IF(AZ48="","",'Cost and Benefit Parameters'!$J$26)</f>
        <v>433.8599999999999</v>
      </c>
      <c r="BA71" s="1">
        <f>IF(BA48="","",'Cost and Benefit Parameters'!$J$26)</f>
        <v>433.8599999999999</v>
      </c>
      <c r="BB71" s="1">
        <f>IF(BB48="","",'Cost and Benefit Parameters'!$J$26)</f>
        <v>433.8599999999999</v>
      </c>
      <c r="BC71" s="1">
        <f>IF(BC48="","",'Cost and Benefit Parameters'!$J$26)</f>
        <v>433.8599999999999</v>
      </c>
      <c r="BD71" s="1">
        <f>IF(BD48="","",'Cost and Benefit Parameters'!$J$26)</f>
        <v>433.8599999999999</v>
      </c>
      <c r="BE71" s="1">
        <f>IF(BE48="","",'Cost and Benefit Parameters'!$J$26)</f>
        <v>433.8599999999999</v>
      </c>
      <c r="BF71" s="1">
        <f>IF(BF48="","",'Cost and Benefit Parameters'!$J$26)</f>
        <v>433.8599999999999</v>
      </c>
      <c r="BG71" s="1">
        <f>IF(BG48="","",'Cost and Benefit Parameters'!$J$26)</f>
        <v>433.8599999999999</v>
      </c>
      <c r="BH71" s="1">
        <f>IF(BH48="","",'Cost and Benefit Parameters'!$J$26)</f>
        <v>433.8599999999999</v>
      </c>
      <c r="BI71" s="1">
        <f>IF(BI48="","",'Cost and Benefit Parameters'!$J$26)</f>
        <v>433.8599999999999</v>
      </c>
      <c r="BJ71" s="1">
        <f>IF(BJ48="","",'Cost and Benefit Parameters'!$J$26)</f>
        <v>433.8599999999999</v>
      </c>
      <c r="BK71" s="1">
        <f>IF(BK48="","",'Cost and Benefit Parameters'!$J$26)</f>
        <v>433.8599999999999</v>
      </c>
      <c r="BL71" s="1">
        <f>IF(BL48="","",'Cost and Benefit Parameters'!$J$26)</f>
        <v>433.8599999999999</v>
      </c>
    </row>
    <row r="72" spans="1:72" x14ac:dyDescent="0.55000000000000004">
      <c r="A72" s="640"/>
      <c r="B72" s="329" t="s">
        <v>487</v>
      </c>
      <c r="C72" s="329"/>
      <c r="D72" s="329"/>
      <c r="E72" s="329"/>
      <c r="F72" s="330">
        <f>SUM(F52:F71)</f>
        <v>433.8599999999999</v>
      </c>
      <c r="G72" s="330">
        <f t="shared" ref="G72:BL72" si="8">SUM(G52:G71)</f>
        <v>867.7199999999998</v>
      </c>
      <c r="H72" s="330">
        <f t="shared" si="8"/>
        <v>1301.5799999999997</v>
      </c>
      <c r="I72" s="330">
        <f t="shared" si="8"/>
        <v>1735.4399999999996</v>
      </c>
      <c r="J72" s="330">
        <f t="shared" si="8"/>
        <v>2169.2999999999993</v>
      </c>
      <c r="K72" s="330">
        <f t="shared" si="8"/>
        <v>2603.1599999999989</v>
      </c>
      <c r="L72" s="330">
        <f t="shared" si="8"/>
        <v>3037.0199999999986</v>
      </c>
      <c r="M72" s="330">
        <f t="shared" si="8"/>
        <v>3470.8799999999983</v>
      </c>
      <c r="N72" s="330">
        <f t="shared" si="8"/>
        <v>3904.739999999998</v>
      </c>
      <c r="O72" s="330">
        <f t="shared" si="8"/>
        <v>4338.5999999999976</v>
      </c>
      <c r="P72" s="330">
        <f t="shared" si="8"/>
        <v>4772.4599999999973</v>
      </c>
      <c r="Q72" s="330">
        <f t="shared" si="8"/>
        <v>5206.319999999997</v>
      </c>
      <c r="R72" s="330">
        <f t="shared" si="8"/>
        <v>5640.1799999999967</v>
      </c>
      <c r="S72" s="330">
        <f t="shared" si="8"/>
        <v>6074.0399999999963</v>
      </c>
      <c r="T72" s="330">
        <f t="shared" si="8"/>
        <v>6507.899999999996</v>
      </c>
      <c r="U72" s="330">
        <f t="shared" si="8"/>
        <v>6941.7599999999957</v>
      </c>
      <c r="V72" s="330">
        <f t="shared" si="8"/>
        <v>7375.6199999999953</v>
      </c>
      <c r="W72" s="330">
        <f t="shared" si="8"/>
        <v>7809.479999999995</v>
      </c>
      <c r="X72" s="330">
        <f t="shared" si="8"/>
        <v>8243.3399999999947</v>
      </c>
      <c r="Y72" s="330">
        <f t="shared" si="8"/>
        <v>8677.1999999999953</v>
      </c>
      <c r="Z72" s="330">
        <f t="shared" si="8"/>
        <v>8677.1999999999953</v>
      </c>
      <c r="AA72" s="330">
        <f t="shared" si="8"/>
        <v>8677.1999999999953</v>
      </c>
      <c r="AB72" s="330">
        <f t="shared" si="8"/>
        <v>8677.1999999999953</v>
      </c>
      <c r="AC72" s="330">
        <f t="shared" si="8"/>
        <v>8677.1999999999953</v>
      </c>
      <c r="AD72" s="330">
        <f t="shared" si="8"/>
        <v>8677.1999999999953</v>
      </c>
      <c r="AE72" s="330">
        <f t="shared" si="8"/>
        <v>8677.1999999999953</v>
      </c>
      <c r="AF72" s="330">
        <f t="shared" si="8"/>
        <v>8677.1999999999953</v>
      </c>
      <c r="AG72" s="330">
        <f t="shared" si="8"/>
        <v>8677.1999999999953</v>
      </c>
      <c r="AH72" s="330">
        <f t="shared" si="8"/>
        <v>8677.1999999999953</v>
      </c>
      <c r="AI72" s="330">
        <f t="shared" si="8"/>
        <v>8677.1999999999953</v>
      </c>
      <c r="AJ72" s="330">
        <f t="shared" si="8"/>
        <v>8677.1999999999953</v>
      </c>
      <c r="AK72" s="330">
        <f t="shared" si="8"/>
        <v>8677.1999999999953</v>
      </c>
      <c r="AL72" s="330">
        <f t="shared" si="8"/>
        <v>8677.1999999999953</v>
      </c>
      <c r="AM72" s="330">
        <f t="shared" si="8"/>
        <v>8677.1999999999953</v>
      </c>
      <c r="AN72" s="330">
        <f t="shared" si="8"/>
        <v>8677.1999999999953</v>
      </c>
      <c r="AO72" s="330">
        <f t="shared" si="8"/>
        <v>8677.1999999999953</v>
      </c>
      <c r="AP72" s="330">
        <f t="shared" si="8"/>
        <v>8677.1999999999953</v>
      </c>
      <c r="AQ72" s="330">
        <f t="shared" si="8"/>
        <v>8677.1999999999953</v>
      </c>
      <c r="AR72" s="330">
        <f t="shared" si="8"/>
        <v>8677.1999999999953</v>
      </c>
      <c r="AS72" s="330">
        <f t="shared" si="8"/>
        <v>8677.1999999999953</v>
      </c>
      <c r="AT72" s="330">
        <f t="shared" si="8"/>
        <v>8243.3399999999947</v>
      </c>
      <c r="AU72" s="330">
        <f t="shared" si="8"/>
        <v>7809.479999999995</v>
      </c>
      <c r="AV72" s="330">
        <f t="shared" si="8"/>
        <v>7375.6199999999953</v>
      </c>
      <c r="AW72" s="330">
        <f t="shared" si="8"/>
        <v>6941.7599999999957</v>
      </c>
      <c r="AX72" s="330">
        <f t="shared" si="8"/>
        <v>6507.899999999996</v>
      </c>
      <c r="AY72" s="330">
        <f t="shared" si="8"/>
        <v>6074.0399999999963</v>
      </c>
      <c r="AZ72" s="330">
        <f t="shared" si="8"/>
        <v>5640.1799999999967</v>
      </c>
      <c r="BA72" s="330">
        <f t="shared" si="8"/>
        <v>5206.319999999997</v>
      </c>
      <c r="BB72" s="330">
        <f t="shared" si="8"/>
        <v>4772.4599999999973</v>
      </c>
      <c r="BC72" s="330">
        <f t="shared" si="8"/>
        <v>4338.5999999999976</v>
      </c>
      <c r="BD72" s="330">
        <f t="shared" si="8"/>
        <v>3904.739999999998</v>
      </c>
      <c r="BE72" s="330">
        <f t="shared" si="8"/>
        <v>3470.8799999999983</v>
      </c>
      <c r="BF72" s="330">
        <f t="shared" si="8"/>
        <v>3037.0199999999986</v>
      </c>
      <c r="BG72" s="330">
        <f t="shared" si="8"/>
        <v>2603.1599999999989</v>
      </c>
      <c r="BH72" s="330">
        <f t="shared" si="8"/>
        <v>2169.2999999999993</v>
      </c>
      <c r="BI72" s="330">
        <f t="shared" si="8"/>
        <v>1735.4399999999996</v>
      </c>
      <c r="BJ72" s="330">
        <f t="shared" si="8"/>
        <v>1301.5799999999997</v>
      </c>
      <c r="BK72" s="330">
        <f t="shared" si="8"/>
        <v>867.7199999999998</v>
      </c>
      <c r="BL72" s="330">
        <f t="shared" si="8"/>
        <v>433.8599999999999</v>
      </c>
    </row>
    <row r="74" spans="1:72" x14ac:dyDescent="0.55000000000000004">
      <c r="A74" s="641" t="s">
        <v>491</v>
      </c>
      <c r="B74" s="332" t="s">
        <v>492</v>
      </c>
      <c r="C74" s="333"/>
      <c r="D74" s="333"/>
      <c r="E74" s="333"/>
      <c r="F74" s="317"/>
      <c r="G74" s="317"/>
      <c r="H74" s="317"/>
      <c r="I74" s="317"/>
      <c r="J74" s="317"/>
      <c r="K74" s="317"/>
      <c r="L74" s="317"/>
      <c r="M74" s="317"/>
      <c r="N74" s="317"/>
      <c r="O74" s="317"/>
      <c r="P74" s="317"/>
      <c r="Q74" s="317"/>
      <c r="R74" s="317"/>
      <c r="S74" s="317"/>
      <c r="T74" s="317"/>
      <c r="U74" s="317"/>
      <c r="V74" s="317"/>
      <c r="W74" s="317"/>
      <c r="X74" s="317"/>
      <c r="Y74" s="317"/>
      <c r="Z74" s="317"/>
      <c r="AA74" s="317"/>
      <c r="AB74" s="317"/>
      <c r="AC74" s="317"/>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317"/>
      <c r="BD74" s="317"/>
      <c r="BE74" s="317"/>
      <c r="BF74" s="317"/>
      <c r="BG74" s="317"/>
      <c r="BH74" s="317"/>
      <c r="BI74" s="317"/>
      <c r="BJ74" s="317"/>
      <c r="BK74" s="317"/>
      <c r="BL74" s="317"/>
      <c r="BM74" s="331"/>
      <c r="BN74" s="331"/>
      <c r="BO74" s="331"/>
      <c r="BP74" s="331"/>
      <c r="BQ74" s="331"/>
      <c r="BR74" s="331"/>
      <c r="BS74" s="331"/>
      <c r="BT74" s="331"/>
    </row>
    <row r="75" spans="1:72" x14ac:dyDescent="0.55000000000000004">
      <c r="A75" s="642"/>
      <c r="B75" t="s">
        <v>466</v>
      </c>
      <c r="F75" s="1"/>
      <c r="G75" s="1"/>
      <c r="H75" s="1">
        <f>IF(F52="","",'Cost and Benefit Parameters'!$J$27)</f>
        <v>159.285</v>
      </c>
      <c r="I75" s="1">
        <f>IF(G52="","",'Cost and Benefit Parameters'!$J$27)</f>
        <v>159.285</v>
      </c>
      <c r="J75" s="1">
        <f>IF(H52="","",'Cost and Benefit Parameters'!$J$27)</f>
        <v>159.285</v>
      </c>
      <c r="K75" s="1">
        <f>IF(I52="","",'Cost and Benefit Parameters'!$J$27)</f>
        <v>159.285</v>
      </c>
      <c r="L75" s="1">
        <f>IF(J52="","",'Cost and Benefit Parameters'!$J$27)</f>
        <v>159.285</v>
      </c>
      <c r="M75" s="1">
        <f>IF(K52="","",'Cost and Benefit Parameters'!$J$27)</f>
        <v>159.285</v>
      </c>
      <c r="N75" s="1">
        <f>IF(L52="","",'Cost and Benefit Parameters'!$J$27)</f>
        <v>159.285</v>
      </c>
      <c r="O75" s="1">
        <f>IF(M52="","",'Cost and Benefit Parameters'!$J$27)</f>
        <v>159.285</v>
      </c>
      <c r="P75" s="1">
        <f>IF(N52="","",'Cost and Benefit Parameters'!$J$27)</f>
        <v>159.285</v>
      </c>
      <c r="Q75" s="1">
        <f>IF(O52="","",'Cost and Benefit Parameters'!$J$27)</f>
        <v>159.285</v>
      </c>
      <c r="R75" s="1">
        <f>IF(P52="","",'Cost and Benefit Parameters'!$J$27)</f>
        <v>159.285</v>
      </c>
      <c r="S75" s="1">
        <f>IF(Q52="","",'Cost and Benefit Parameters'!$J$27)</f>
        <v>159.285</v>
      </c>
      <c r="T75" s="1">
        <f>IF(R52="","",'Cost and Benefit Parameters'!$J$27)</f>
        <v>159.285</v>
      </c>
      <c r="U75" s="1">
        <f>IF(S52="","",'Cost and Benefit Parameters'!$J$27)</f>
        <v>159.285</v>
      </c>
      <c r="V75" s="1">
        <f>IF(T52="","",'Cost and Benefit Parameters'!$J$27)</f>
        <v>159.285</v>
      </c>
      <c r="W75" s="1">
        <f>IF(U52="","",'Cost and Benefit Parameters'!$J$27)</f>
        <v>159.285</v>
      </c>
      <c r="X75" s="1">
        <f>IF(V52="","",'Cost and Benefit Parameters'!$J$27)</f>
        <v>159.285</v>
      </c>
      <c r="Y75" s="1">
        <f>IF(W52="","",'Cost and Benefit Parameters'!$J$27)</f>
        <v>159.285</v>
      </c>
      <c r="Z75" s="1">
        <f>IF(X52="","",'Cost and Benefit Parameters'!$J$27)</f>
        <v>159.285</v>
      </c>
      <c r="AA75" s="1">
        <f>IF(Y52="","",'Cost and Benefit Parameters'!$J$27)</f>
        <v>159.285</v>
      </c>
      <c r="AB75" s="1">
        <f>IF(Z52="","",'Cost and Benefit Parameters'!$J$27)</f>
        <v>159.285</v>
      </c>
      <c r="AC75" s="1">
        <f>IF(AA52="","",'Cost and Benefit Parameters'!$J$27)</f>
        <v>159.285</v>
      </c>
      <c r="AD75" s="1">
        <f>IF(AB52="","",'Cost and Benefit Parameters'!$J$27)</f>
        <v>159.285</v>
      </c>
      <c r="AE75" s="1">
        <f>IF(AC52="","",'Cost and Benefit Parameters'!$J$27)</f>
        <v>159.285</v>
      </c>
      <c r="AF75" s="1">
        <f>IF(AD52="","",'Cost and Benefit Parameters'!$J$27)</f>
        <v>159.285</v>
      </c>
      <c r="AG75" s="1">
        <f>IF(AE52="","",'Cost and Benefit Parameters'!$J$27)</f>
        <v>159.285</v>
      </c>
      <c r="AH75" s="1">
        <f>IF(AF52="","",'Cost and Benefit Parameters'!$J$27)</f>
        <v>159.285</v>
      </c>
      <c r="AI75" s="1">
        <f>IF(AG52="","",'Cost and Benefit Parameters'!$J$27)</f>
        <v>159.285</v>
      </c>
      <c r="AJ75" s="1">
        <f>IF(AH52="","",'Cost and Benefit Parameters'!$J$27)</f>
        <v>159.285</v>
      </c>
      <c r="AK75" s="1">
        <f>IF(AI52="","",'Cost and Benefit Parameters'!$J$27)</f>
        <v>159.285</v>
      </c>
      <c r="AL75" s="1">
        <f>IF(AJ52="","",'Cost and Benefit Parameters'!$J$27)</f>
        <v>159.285</v>
      </c>
      <c r="AM75" s="1">
        <f>IF(AK52="","",'Cost and Benefit Parameters'!$J$27)</f>
        <v>159.285</v>
      </c>
      <c r="AN75" s="1">
        <f>IF(AL52="","",'Cost and Benefit Parameters'!$J$27)</f>
        <v>159.285</v>
      </c>
      <c r="AO75" s="1">
        <f>IF(AM52="","",'Cost and Benefit Parameters'!$J$27)</f>
        <v>159.285</v>
      </c>
      <c r="AP75" s="1">
        <f>IF(AN52="","",'Cost and Benefit Parameters'!$J$27)</f>
        <v>159.285</v>
      </c>
      <c r="AQ75" s="1">
        <f>IF(AO52="","",'Cost and Benefit Parameters'!$J$27)</f>
        <v>159.285</v>
      </c>
      <c r="AR75" s="1">
        <f>IF(AP52="","",'Cost and Benefit Parameters'!$J$27)</f>
        <v>159.285</v>
      </c>
      <c r="AS75" s="1">
        <f>IF(AQ52="","",'Cost and Benefit Parameters'!$J$27)</f>
        <v>159.285</v>
      </c>
      <c r="AT75" s="1">
        <f>IF(AR52="","",'Cost and Benefit Parameters'!$J$27)</f>
        <v>159.285</v>
      </c>
      <c r="AU75" s="1">
        <f>IF(AS52="","",'Cost and Benefit Parameters'!$J$27)</f>
        <v>159.285</v>
      </c>
      <c r="AV75" s="1" t="str">
        <f>IF(AT52="","",'Cost and Benefit Parameters'!$J$27)</f>
        <v/>
      </c>
      <c r="AW75" s="1" t="str">
        <f>IF(AU52="","",'Cost and Benefit Parameters'!$J$27)</f>
        <v/>
      </c>
      <c r="AX75" s="1" t="str">
        <f>IF(AV52="","",'Cost and Benefit Parameters'!$J$27)</f>
        <v/>
      </c>
      <c r="AY75" s="1" t="str">
        <f>IF(AW52="","",'Cost and Benefit Parameters'!$J$27)</f>
        <v/>
      </c>
      <c r="AZ75" s="1" t="str">
        <f>IF(AX52="","",'Cost and Benefit Parameters'!$J$27)</f>
        <v/>
      </c>
      <c r="BA75" s="1" t="str">
        <f>IF(AY52="","",'Cost and Benefit Parameters'!$J$27)</f>
        <v/>
      </c>
      <c r="BB75" s="1" t="str">
        <f>IF(AZ52="","",'Cost and Benefit Parameters'!$J$27)</f>
        <v/>
      </c>
      <c r="BC75" s="1" t="str">
        <f>IF(BA52="","",'Cost and Benefit Parameters'!$J$27)</f>
        <v/>
      </c>
      <c r="BD75" s="1" t="str">
        <f>IF(BB52="","",'Cost and Benefit Parameters'!$J$27)</f>
        <v/>
      </c>
      <c r="BE75" s="1" t="str">
        <f>IF(BC52="","",'Cost and Benefit Parameters'!$J$27)</f>
        <v/>
      </c>
      <c r="BF75" s="1" t="str">
        <f>IF(BD52="","",'Cost and Benefit Parameters'!$J$27)</f>
        <v/>
      </c>
      <c r="BG75" s="1" t="str">
        <f>IF(BE52="","",'Cost and Benefit Parameters'!$J$27)</f>
        <v/>
      </c>
      <c r="BH75" s="1" t="str">
        <f>IF(BF52="","",'Cost and Benefit Parameters'!$J$27)</f>
        <v/>
      </c>
      <c r="BI75" s="1" t="str">
        <f>IF(BG52="","",'Cost and Benefit Parameters'!$J$27)</f>
        <v/>
      </c>
      <c r="BJ75" s="1" t="str">
        <f>IF(BH52="","",'Cost and Benefit Parameters'!$J$27)</f>
        <v/>
      </c>
      <c r="BK75" s="1" t="str">
        <f>IF(BI52="","",'Cost and Benefit Parameters'!$J$27)</f>
        <v/>
      </c>
      <c r="BL75" s="1" t="str">
        <f>IF(BJ52="","",'Cost and Benefit Parameters'!$J$27)</f>
        <v/>
      </c>
      <c r="BM75" s="1" t="str">
        <f>IF(BK52="","",'Cost and Benefit Parameters'!$J$27)</f>
        <v/>
      </c>
      <c r="BN75" s="1" t="str">
        <f>IF(BL52="","",'Cost and Benefit Parameters'!$J$27)</f>
        <v/>
      </c>
    </row>
    <row r="76" spans="1:72" x14ac:dyDescent="0.55000000000000004">
      <c r="A76" s="642"/>
      <c r="B76" t="s">
        <v>468</v>
      </c>
      <c r="G76" s="1"/>
      <c r="H76" s="1" t="str">
        <f>IF(F53="","",'Cost and Benefit Parameters'!$J$27)</f>
        <v/>
      </c>
      <c r="I76" s="1">
        <f>IF(G53="","",'Cost and Benefit Parameters'!$J$27)</f>
        <v>159.285</v>
      </c>
      <c r="J76" s="1">
        <f>IF(H53="","",'Cost and Benefit Parameters'!$J$27)</f>
        <v>159.285</v>
      </c>
      <c r="K76" s="1">
        <f>IF(I53="","",'Cost and Benefit Parameters'!$J$27)</f>
        <v>159.285</v>
      </c>
      <c r="L76" s="1">
        <f>IF(J53="","",'Cost and Benefit Parameters'!$J$27)</f>
        <v>159.285</v>
      </c>
      <c r="M76" s="1">
        <f>IF(K53="","",'Cost and Benefit Parameters'!$J$27)</f>
        <v>159.285</v>
      </c>
      <c r="N76" s="1">
        <f>IF(L53="","",'Cost and Benefit Parameters'!$J$27)</f>
        <v>159.285</v>
      </c>
      <c r="O76" s="1">
        <f>IF(M53="","",'Cost and Benefit Parameters'!$J$27)</f>
        <v>159.285</v>
      </c>
      <c r="P76" s="1">
        <f>IF(N53="","",'Cost and Benefit Parameters'!$J$27)</f>
        <v>159.285</v>
      </c>
      <c r="Q76" s="1">
        <f>IF(O53="","",'Cost and Benefit Parameters'!$J$27)</f>
        <v>159.285</v>
      </c>
      <c r="R76" s="1">
        <f>IF(P53="","",'Cost and Benefit Parameters'!$J$27)</f>
        <v>159.285</v>
      </c>
      <c r="S76" s="1">
        <f>IF(Q53="","",'Cost and Benefit Parameters'!$J$27)</f>
        <v>159.285</v>
      </c>
      <c r="T76" s="1">
        <f>IF(R53="","",'Cost and Benefit Parameters'!$J$27)</f>
        <v>159.285</v>
      </c>
      <c r="U76" s="1">
        <f>IF(S53="","",'Cost and Benefit Parameters'!$J$27)</f>
        <v>159.285</v>
      </c>
      <c r="V76" s="1">
        <f>IF(T53="","",'Cost and Benefit Parameters'!$J$27)</f>
        <v>159.285</v>
      </c>
      <c r="W76" s="1">
        <f>IF(U53="","",'Cost and Benefit Parameters'!$J$27)</f>
        <v>159.285</v>
      </c>
      <c r="X76" s="1">
        <f>IF(V53="","",'Cost and Benefit Parameters'!$J$27)</f>
        <v>159.285</v>
      </c>
      <c r="Y76" s="1">
        <f>IF(W53="","",'Cost and Benefit Parameters'!$J$27)</f>
        <v>159.285</v>
      </c>
      <c r="Z76" s="1">
        <f>IF(X53="","",'Cost and Benefit Parameters'!$J$27)</f>
        <v>159.285</v>
      </c>
      <c r="AA76" s="1">
        <f>IF(Y53="","",'Cost and Benefit Parameters'!$J$27)</f>
        <v>159.285</v>
      </c>
      <c r="AB76" s="1">
        <f>IF(Z53="","",'Cost and Benefit Parameters'!$J$27)</f>
        <v>159.285</v>
      </c>
      <c r="AC76" s="1">
        <f>IF(AA53="","",'Cost and Benefit Parameters'!$J$27)</f>
        <v>159.285</v>
      </c>
      <c r="AD76" s="1">
        <f>IF(AB53="","",'Cost and Benefit Parameters'!$J$27)</f>
        <v>159.285</v>
      </c>
      <c r="AE76" s="1">
        <f>IF(AC53="","",'Cost and Benefit Parameters'!$J$27)</f>
        <v>159.285</v>
      </c>
      <c r="AF76" s="1">
        <f>IF(AD53="","",'Cost and Benefit Parameters'!$J$27)</f>
        <v>159.285</v>
      </c>
      <c r="AG76" s="1">
        <f>IF(AE53="","",'Cost and Benefit Parameters'!$J$27)</f>
        <v>159.285</v>
      </c>
      <c r="AH76" s="1">
        <f>IF(AF53="","",'Cost and Benefit Parameters'!$J$27)</f>
        <v>159.285</v>
      </c>
      <c r="AI76" s="1">
        <f>IF(AG53="","",'Cost and Benefit Parameters'!$J$27)</f>
        <v>159.285</v>
      </c>
      <c r="AJ76" s="1">
        <f>IF(AH53="","",'Cost and Benefit Parameters'!$J$27)</f>
        <v>159.285</v>
      </c>
      <c r="AK76" s="1">
        <f>IF(AI53="","",'Cost and Benefit Parameters'!$J$27)</f>
        <v>159.285</v>
      </c>
      <c r="AL76" s="1">
        <f>IF(AJ53="","",'Cost and Benefit Parameters'!$J$27)</f>
        <v>159.285</v>
      </c>
      <c r="AM76" s="1">
        <f>IF(AK53="","",'Cost and Benefit Parameters'!$J$27)</f>
        <v>159.285</v>
      </c>
      <c r="AN76" s="1">
        <f>IF(AL53="","",'Cost and Benefit Parameters'!$J$27)</f>
        <v>159.285</v>
      </c>
      <c r="AO76" s="1">
        <f>IF(AM53="","",'Cost and Benefit Parameters'!$J$27)</f>
        <v>159.285</v>
      </c>
      <c r="AP76" s="1">
        <f>IF(AN53="","",'Cost and Benefit Parameters'!$J$27)</f>
        <v>159.285</v>
      </c>
      <c r="AQ76" s="1">
        <f>IF(AO53="","",'Cost and Benefit Parameters'!$J$27)</f>
        <v>159.285</v>
      </c>
      <c r="AR76" s="1">
        <f>IF(AP53="","",'Cost and Benefit Parameters'!$J$27)</f>
        <v>159.285</v>
      </c>
      <c r="AS76" s="1">
        <f>IF(AQ53="","",'Cost and Benefit Parameters'!$J$27)</f>
        <v>159.285</v>
      </c>
      <c r="AT76" s="1">
        <f>IF(AR53="","",'Cost and Benefit Parameters'!$J$27)</f>
        <v>159.285</v>
      </c>
      <c r="AU76" s="1">
        <f>IF(AS53="","",'Cost and Benefit Parameters'!$J$27)</f>
        <v>159.285</v>
      </c>
      <c r="AV76" s="1">
        <f>IF(AT53="","",'Cost and Benefit Parameters'!$J$27)</f>
        <v>159.285</v>
      </c>
      <c r="AW76" s="1" t="str">
        <f>IF(AU53="","",'Cost and Benefit Parameters'!$J$27)</f>
        <v/>
      </c>
      <c r="AX76" s="1" t="str">
        <f>IF(AV53="","",'Cost and Benefit Parameters'!$J$27)</f>
        <v/>
      </c>
      <c r="AY76" s="1" t="str">
        <f>IF(AW53="","",'Cost and Benefit Parameters'!$J$27)</f>
        <v/>
      </c>
      <c r="AZ76" s="1" t="str">
        <f>IF(AX53="","",'Cost and Benefit Parameters'!$J$27)</f>
        <v/>
      </c>
      <c r="BA76" s="1" t="str">
        <f>IF(AY53="","",'Cost and Benefit Parameters'!$J$27)</f>
        <v/>
      </c>
      <c r="BB76" s="1" t="str">
        <f>IF(AZ53="","",'Cost and Benefit Parameters'!$J$27)</f>
        <v/>
      </c>
      <c r="BC76" s="1" t="str">
        <f>IF(BA53="","",'Cost and Benefit Parameters'!$J$27)</f>
        <v/>
      </c>
      <c r="BD76" s="1" t="str">
        <f>IF(BB53="","",'Cost and Benefit Parameters'!$J$27)</f>
        <v/>
      </c>
      <c r="BE76" s="1" t="str">
        <f>IF(BC53="","",'Cost and Benefit Parameters'!$J$27)</f>
        <v/>
      </c>
      <c r="BF76" s="1" t="str">
        <f>IF(BD53="","",'Cost and Benefit Parameters'!$J$27)</f>
        <v/>
      </c>
      <c r="BG76" s="1" t="str">
        <f>IF(BE53="","",'Cost and Benefit Parameters'!$J$27)</f>
        <v/>
      </c>
      <c r="BH76" s="1" t="str">
        <f>IF(BF53="","",'Cost and Benefit Parameters'!$J$27)</f>
        <v/>
      </c>
      <c r="BI76" s="1" t="str">
        <f>IF(BG53="","",'Cost and Benefit Parameters'!$J$27)</f>
        <v/>
      </c>
      <c r="BJ76" s="1" t="str">
        <f>IF(BH53="","",'Cost and Benefit Parameters'!$J$27)</f>
        <v/>
      </c>
      <c r="BK76" s="1" t="str">
        <f>IF(BI53="","",'Cost and Benefit Parameters'!$J$27)</f>
        <v/>
      </c>
      <c r="BL76" s="1" t="str">
        <f>IF(BJ53="","",'Cost and Benefit Parameters'!$J$27)</f>
        <v/>
      </c>
      <c r="BM76" s="1" t="str">
        <f>IF(BK53="","",'Cost and Benefit Parameters'!$J$27)</f>
        <v/>
      </c>
      <c r="BN76" s="1" t="str">
        <f>IF(BL53="","",'Cost and Benefit Parameters'!$J$27)</f>
        <v/>
      </c>
    </row>
    <row r="77" spans="1:72" x14ac:dyDescent="0.55000000000000004">
      <c r="A77" s="642"/>
      <c r="B77" t="s">
        <v>469</v>
      </c>
      <c r="H77" s="1" t="str">
        <f>IF(F54="","",'Cost and Benefit Parameters'!$J$27)</f>
        <v/>
      </c>
      <c r="I77" s="1" t="str">
        <f>IF(G54="","",'Cost and Benefit Parameters'!$J$27)</f>
        <v/>
      </c>
      <c r="J77" s="1">
        <f>IF(H54="","",'Cost and Benefit Parameters'!$J$27)</f>
        <v>159.285</v>
      </c>
      <c r="K77" s="1">
        <f>IF(I54="","",'Cost and Benefit Parameters'!$J$27)</f>
        <v>159.285</v>
      </c>
      <c r="L77" s="1">
        <f>IF(J54="","",'Cost and Benefit Parameters'!$J$27)</f>
        <v>159.285</v>
      </c>
      <c r="M77" s="1">
        <f>IF(K54="","",'Cost and Benefit Parameters'!$J$27)</f>
        <v>159.285</v>
      </c>
      <c r="N77" s="1">
        <f>IF(L54="","",'Cost and Benefit Parameters'!$J$27)</f>
        <v>159.285</v>
      </c>
      <c r="O77" s="1">
        <f>IF(M54="","",'Cost and Benefit Parameters'!$J$27)</f>
        <v>159.285</v>
      </c>
      <c r="P77" s="1">
        <f>IF(N54="","",'Cost and Benefit Parameters'!$J$27)</f>
        <v>159.285</v>
      </c>
      <c r="Q77" s="1">
        <f>IF(O54="","",'Cost and Benefit Parameters'!$J$27)</f>
        <v>159.285</v>
      </c>
      <c r="R77" s="1">
        <f>IF(P54="","",'Cost and Benefit Parameters'!$J$27)</f>
        <v>159.285</v>
      </c>
      <c r="S77" s="1">
        <f>IF(Q54="","",'Cost and Benefit Parameters'!$J$27)</f>
        <v>159.285</v>
      </c>
      <c r="T77" s="1">
        <f>IF(R54="","",'Cost and Benefit Parameters'!$J$27)</f>
        <v>159.285</v>
      </c>
      <c r="U77" s="1">
        <f>IF(S54="","",'Cost and Benefit Parameters'!$J$27)</f>
        <v>159.285</v>
      </c>
      <c r="V77" s="1">
        <f>IF(T54="","",'Cost and Benefit Parameters'!$J$27)</f>
        <v>159.285</v>
      </c>
      <c r="W77" s="1">
        <f>IF(U54="","",'Cost and Benefit Parameters'!$J$27)</f>
        <v>159.285</v>
      </c>
      <c r="X77" s="1">
        <f>IF(V54="","",'Cost and Benefit Parameters'!$J$27)</f>
        <v>159.285</v>
      </c>
      <c r="Y77" s="1">
        <f>IF(W54="","",'Cost and Benefit Parameters'!$J$27)</f>
        <v>159.285</v>
      </c>
      <c r="Z77" s="1">
        <f>IF(X54="","",'Cost and Benefit Parameters'!$J$27)</f>
        <v>159.285</v>
      </c>
      <c r="AA77" s="1">
        <f>IF(Y54="","",'Cost and Benefit Parameters'!$J$27)</f>
        <v>159.285</v>
      </c>
      <c r="AB77" s="1">
        <f>IF(Z54="","",'Cost and Benefit Parameters'!$J$27)</f>
        <v>159.285</v>
      </c>
      <c r="AC77" s="1">
        <f>IF(AA54="","",'Cost and Benefit Parameters'!$J$27)</f>
        <v>159.285</v>
      </c>
      <c r="AD77" s="1">
        <f>IF(AB54="","",'Cost and Benefit Parameters'!$J$27)</f>
        <v>159.285</v>
      </c>
      <c r="AE77" s="1">
        <f>IF(AC54="","",'Cost and Benefit Parameters'!$J$27)</f>
        <v>159.285</v>
      </c>
      <c r="AF77" s="1">
        <f>IF(AD54="","",'Cost and Benefit Parameters'!$J$27)</f>
        <v>159.285</v>
      </c>
      <c r="AG77" s="1">
        <f>IF(AE54="","",'Cost and Benefit Parameters'!$J$27)</f>
        <v>159.285</v>
      </c>
      <c r="AH77" s="1">
        <f>IF(AF54="","",'Cost and Benefit Parameters'!$J$27)</f>
        <v>159.285</v>
      </c>
      <c r="AI77" s="1">
        <f>IF(AG54="","",'Cost and Benefit Parameters'!$J$27)</f>
        <v>159.285</v>
      </c>
      <c r="AJ77" s="1">
        <f>IF(AH54="","",'Cost and Benefit Parameters'!$J$27)</f>
        <v>159.285</v>
      </c>
      <c r="AK77" s="1">
        <f>IF(AI54="","",'Cost and Benefit Parameters'!$J$27)</f>
        <v>159.285</v>
      </c>
      <c r="AL77" s="1">
        <f>IF(AJ54="","",'Cost and Benefit Parameters'!$J$27)</f>
        <v>159.285</v>
      </c>
      <c r="AM77" s="1">
        <f>IF(AK54="","",'Cost and Benefit Parameters'!$J$27)</f>
        <v>159.285</v>
      </c>
      <c r="AN77" s="1">
        <f>IF(AL54="","",'Cost and Benefit Parameters'!$J$27)</f>
        <v>159.285</v>
      </c>
      <c r="AO77" s="1">
        <f>IF(AM54="","",'Cost and Benefit Parameters'!$J$27)</f>
        <v>159.285</v>
      </c>
      <c r="AP77" s="1">
        <f>IF(AN54="","",'Cost and Benefit Parameters'!$J$27)</f>
        <v>159.285</v>
      </c>
      <c r="AQ77" s="1">
        <f>IF(AO54="","",'Cost and Benefit Parameters'!$J$27)</f>
        <v>159.285</v>
      </c>
      <c r="AR77" s="1">
        <f>IF(AP54="","",'Cost and Benefit Parameters'!$J$27)</f>
        <v>159.285</v>
      </c>
      <c r="AS77" s="1">
        <f>IF(AQ54="","",'Cost and Benefit Parameters'!$J$27)</f>
        <v>159.285</v>
      </c>
      <c r="AT77" s="1">
        <f>IF(AR54="","",'Cost and Benefit Parameters'!$J$27)</f>
        <v>159.285</v>
      </c>
      <c r="AU77" s="1">
        <f>IF(AS54="","",'Cost and Benefit Parameters'!$J$27)</f>
        <v>159.285</v>
      </c>
      <c r="AV77" s="1">
        <f>IF(AT54="","",'Cost and Benefit Parameters'!$J$27)</f>
        <v>159.285</v>
      </c>
      <c r="AW77" s="1">
        <f>IF(AU54="","",'Cost and Benefit Parameters'!$J$27)</f>
        <v>159.285</v>
      </c>
      <c r="AX77" s="1" t="str">
        <f>IF(AV54="","",'Cost and Benefit Parameters'!$J$27)</f>
        <v/>
      </c>
      <c r="AY77" s="1" t="str">
        <f>IF(AW54="","",'Cost and Benefit Parameters'!$J$27)</f>
        <v/>
      </c>
      <c r="AZ77" s="1" t="str">
        <f>IF(AX54="","",'Cost and Benefit Parameters'!$J$27)</f>
        <v/>
      </c>
      <c r="BA77" s="1" t="str">
        <f>IF(AY54="","",'Cost and Benefit Parameters'!$J$27)</f>
        <v/>
      </c>
      <c r="BB77" s="1" t="str">
        <f>IF(AZ54="","",'Cost and Benefit Parameters'!$J$27)</f>
        <v/>
      </c>
      <c r="BC77" s="1" t="str">
        <f>IF(BA54="","",'Cost and Benefit Parameters'!$J$27)</f>
        <v/>
      </c>
      <c r="BD77" s="1" t="str">
        <f>IF(BB54="","",'Cost and Benefit Parameters'!$J$27)</f>
        <v/>
      </c>
      <c r="BE77" s="1" t="str">
        <f>IF(BC54="","",'Cost and Benefit Parameters'!$J$27)</f>
        <v/>
      </c>
      <c r="BF77" s="1" t="str">
        <f>IF(BD54="","",'Cost and Benefit Parameters'!$J$27)</f>
        <v/>
      </c>
      <c r="BG77" s="1" t="str">
        <f>IF(BE54="","",'Cost and Benefit Parameters'!$J$27)</f>
        <v/>
      </c>
      <c r="BH77" s="1" t="str">
        <f>IF(BF54="","",'Cost and Benefit Parameters'!$J$27)</f>
        <v/>
      </c>
      <c r="BI77" s="1" t="str">
        <f>IF(BG54="","",'Cost and Benefit Parameters'!$J$27)</f>
        <v/>
      </c>
      <c r="BJ77" s="1" t="str">
        <f>IF(BH54="","",'Cost and Benefit Parameters'!$J$27)</f>
        <v/>
      </c>
      <c r="BK77" s="1" t="str">
        <f>IF(BI54="","",'Cost and Benefit Parameters'!$J$27)</f>
        <v/>
      </c>
      <c r="BL77" s="1" t="str">
        <f>IF(BJ54="","",'Cost and Benefit Parameters'!$J$27)</f>
        <v/>
      </c>
      <c r="BM77" s="1" t="str">
        <f>IF(BK54="","",'Cost and Benefit Parameters'!$J$27)</f>
        <v/>
      </c>
      <c r="BN77" s="1" t="str">
        <f>IF(BL54="","",'Cost and Benefit Parameters'!$J$27)</f>
        <v/>
      </c>
    </row>
    <row r="78" spans="1:72" x14ac:dyDescent="0.55000000000000004">
      <c r="A78" s="642"/>
      <c r="B78" t="s">
        <v>470</v>
      </c>
      <c r="H78" s="1" t="str">
        <f>IF(F55="","",'Cost and Benefit Parameters'!$J$27)</f>
        <v/>
      </c>
      <c r="I78" s="1" t="str">
        <f>IF(G55="","",'Cost and Benefit Parameters'!$J$27)</f>
        <v/>
      </c>
      <c r="J78" s="1" t="str">
        <f>IF(H55="","",'Cost and Benefit Parameters'!$J$27)</f>
        <v/>
      </c>
      <c r="K78" s="1">
        <f>IF(I55="","",'Cost and Benefit Parameters'!$J$27)</f>
        <v>159.285</v>
      </c>
      <c r="L78" s="1">
        <f>IF(J55="","",'Cost and Benefit Parameters'!$J$27)</f>
        <v>159.285</v>
      </c>
      <c r="M78" s="1">
        <f>IF(K55="","",'Cost and Benefit Parameters'!$J$27)</f>
        <v>159.285</v>
      </c>
      <c r="N78" s="1">
        <f>IF(L55="","",'Cost and Benefit Parameters'!$J$27)</f>
        <v>159.285</v>
      </c>
      <c r="O78" s="1">
        <f>IF(M55="","",'Cost and Benefit Parameters'!$J$27)</f>
        <v>159.285</v>
      </c>
      <c r="P78" s="1">
        <f>IF(N55="","",'Cost and Benefit Parameters'!$J$27)</f>
        <v>159.285</v>
      </c>
      <c r="Q78" s="1">
        <f>IF(O55="","",'Cost and Benefit Parameters'!$J$27)</f>
        <v>159.285</v>
      </c>
      <c r="R78" s="1">
        <f>IF(P55="","",'Cost and Benefit Parameters'!$J$27)</f>
        <v>159.285</v>
      </c>
      <c r="S78" s="1">
        <f>IF(Q55="","",'Cost and Benefit Parameters'!$J$27)</f>
        <v>159.285</v>
      </c>
      <c r="T78" s="1">
        <f>IF(R55="","",'Cost and Benefit Parameters'!$J$27)</f>
        <v>159.285</v>
      </c>
      <c r="U78" s="1">
        <f>IF(S55="","",'Cost and Benefit Parameters'!$J$27)</f>
        <v>159.285</v>
      </c>
      <c r="V78" s="1">
        <f>IF(T55="","",'Cost and Benefit Parameters'!$J$27)</f>
        <v>159.285</v>
      </c>
      <c r="W78" s="1">
        <f>IF(U55="","",'Cost and Benefit Parameters'!$J$27)</f>
        <v>159.285</v>
      </c>
      <c r="X78" s="1">
        <f>IF(V55="","",'Cost and Benefit Parameters'!$J$27)</f>
        <v>159.285</v>
      </c>
      <c r="Y78" s="1">
        <f>IF(W55="","",'Cost and Benefit Parameters'!$J$27)</f>
        <v>159.285</v>
      </c>
      <c r="Z78" s="1">
        <f>IF(X55="","",'Cost and Benefit Parameters'!$J$27)</f>
        <v>159.285</v>
      </c>
      <c r="AA78" s="1">
        <f>IF(Y55="","",'Cost and Benefit Parameters'!$J$27)</f>
        <v>159.285</v>
      </c>
      <c r="AB78" s="1">
        <f>IF(Z55="","",'Cost and Benefit Parameters'!$J$27)</f>
        <v>159.285</v>
      </c>
      <c r="AC78" s="1">
        <f>IF(AA55="","",'Cost and Benefit Parameters'!$J$27)</f>
        <v>159.285</v>
      </c>
      <c r="AD78" s="1">
        <f>IF(AB55="","",'Cost and Benefit Parameters'!$J$27)</f>
        <v>159.285</v>
      </c>
      <c r="AE78" s="1">
        <f>IF(AC55="","",'Cost and Benefit Parameters'!$J$27)</f>
        <v>159.285</v>
      </c>
      <c r="AF78" s="1">
        <f>IF(AD55="","",'Cost and Benefit Parameters'!$J$27)</f>
        <v>159.285</v>
      </c>
      <c r="AG78" s="1">
        <f>IF(AE55="","",'Cost and Benefit Parameters'!$J$27)</f>
        <v>159.285</v>
      </c>
      <c r="AH78" s="1">
        <f>IF(AF55="","",'Cost and Benefit Parameters'!$J$27)</f>
        <v>159.285</v>
      </c>
      <c r="AI78" s="1">
        <f>IF(AG55="","",'Cost and Benefit Parameters'!$J$27)</f>
        <v>159.285</v>
      </c>
      <c r="AJ78" s="1">
        <f>IF(AH55="","",'Cost and Benefit Parameters'!$J$27)</f>
        <v>159.285</v>
      </c>
      <c r="AK78" s="1">
        <f>IF(AI55="","",'Cost and Benefit Parameters'!$J$27)</f>
        <v>159.285</v>
      </c>
      <c r="AL78" s="1">
        <f>IF(AJ55="","",'Cost and Benefit Parameters'!$J$27)</f>
        <v>159.285</v>
      </c>
      <c r="AM78" s="1">
        <f>IF(AK55="","",'Cost and Benefit Parameters'!$J$27)</f>
        <v>159.285</v>
      </c>
      <c r="AN78" s="1">
        <f>IF(AL55="","",'Cost and Benefit Parameters'!$J$27)</f>
        <v>159.285</v>
      </c>
      <c r="AO78" s="1">
        <f>IF(AM55="","",'Cost and Benefit Parameters'!$J$27)</f>
        <v>159.285</v>
      </c>
      <c r="AP78" s="1">
        <f>IF(AN55="","",'Cost and Benefit Parameters'!$J$27)</f>
        <v>159.285</v>
      </c>
      <c r="AQ78" s="1">
        <f>IF(AO55="","",'Cost and Benefit Parameters'!$J$27)</f>
        <v>159.285</v>
      </c>
      <c r="AR78" s="1">
        <f>IF(AP55="","",'Cost and Benefit Parameters'!$J$27)</f>
        <v>159.285</v>
      </c>
      <c r="AS78" s="1">
        <f>IF(AQ55="","",'Cost and Benefit Parameters'!$J$27)</f>
        <v>159.285</v>
      </c>
      <c r="AT78" s="1">
        <f>IF(AR55="","",'Cost and Benefit Parameters'!$J$27)</f>
        <v>159.285</v>
      </c>
      <c r="AU78" s="1">
        <f>IF(AS55="","",'Cost and Benefit Parameters'!$J$27)</f>
        <v>159.285</v>
      </c>
      <c r="AV78" s="1">
        <f>IF(AT55="","",'Cost and Benefit Parameters'!$J$27)</f>
        <v>159.285</v>
      </c>
      <c r="AW78" s="1">
        <f>IF(AU55="","",'Cost and Benefit Parameters'!$J$27)</f>
        <v>159.285</v>
      </c>
      <c r="AX78" s="1">
        <f>IF(AV55="","",'Cost and Benefit Parameters'!$J$27)</f>
        <v>159.285</v>
      </c>
      <c r="AY78" s="1" t="str">
        <f>IF(AW55="","",'Cost and Benefit Parameters'!$J$27)</f>
        <v/>
      </c>
      <c r="AZ78" s="1" t="str">
        <f>IF(AX55="","",'Cost and Benefit Parameters'!$J$27)</f>
        <v/>
      </c>
      <c r="BA78" s="1" t="str">
        <f>IF(AY55="","",'Cost and Benefit Parameters'!$J$27)</f>
        <v/>
      </c>
      <c r="BB78" s="1" t="str">
        <f>IF(AZ55="","",'Cost and Benefit Parameters'!$J$27)</f>
        <v/>
      </c>
      <c r="BC78" s="1" t="str">
        <f>IF(BA55="","",'Cost and Benefit Parameters'!$J$27)</f>
        <v/>
      </c>
      <c r="BD78" s="1" t="str">
        <f>IF(BB55="","",'Cost and Benefit Parameters'!$J$27)</f>
        <v/>
      </c>
      <c r="BE78" s="1" t="str">
        <f>IF(BC55="","",'Cost and Benefit Parameters'!$J$27)</f>
        <v/>
      </c>
      <c r="BF78" s="1" t="str">
        <f>IF(BD55="","",'Cost and Benefit Parameters'!$J$27)</f>
        <v/>
      </c>
      <c r="BG78" s="1" t="str">
        <f>IF(BE55="","",'Cost and Benefit Parameters'!$J$27)</f>
        <v/>
      </c>
      <c r="BH78" s="1" t="str">
        <f>IF(BF55="","",'Cost and Benefit Parameters'!$J$27)</f>
        <v/>
      </c>
      <c r="BI78" s="1" t="str">
        <f>IF(BG55="","",'Cost and Benefit Parameters'!$J$27)</f>
        <v/>
      </c>
      <c r="BJ78" s="1" t="str">
        <f>IF(BH55="","",'Cost and Benefit Parameters'!$J$27)</f>
        <v/>
      </c>
      <c r="BK78" s="1" t="str">
        <f>IF(BI55="","",'Cost and Benefit Parameters'!$J$27)</f>
        <v/>
      </c>
      <c r="BL78" s="1" t="str">
        <f>IF(BJ55="","",'Cost and Benefit Parameters'!$J$27)</f>
        <v/>
      </c>
      <c r="BM78" s="1" t="str">
        <f>IF(BK55="","",'Cost and Benefit Parameters'!$J$27)</f>
        <v/>
      </c>
      <c r="BN78" s="1" t="str">
        <f>IF(BL55="","",'Cost and Benefit Parameters'!$J$27)</f>
        <v/>
      </c>
    </row>
    <row r="79" spans="1:72" x14ac:dyDescent="0.55000000000000004">
      <c r="A79" s="642"/>
      <c r="B79" t="s">
        <v>471</v>
      </c>
      <c r="H79" s="1" t="str">
        <f>IF(F56="","",'Cost and Benefit Parameters'!$J$27)</f>
        <v/>
      </c>
      <c r="I79" s="1" t="str">
        <f>IF(G56="","",'Cost and Benefit Parameters'!$J$27)</f>
        <v/>
      </c>
      <c r="J79" s="1" t="str">
        <f>IF(H56="","",'Cost and Benefit Parameters'!$J$27)</f>
        <v/>
      </c>
      <c r="K79" s="1" t="str">
        <f>IF(I56="","",'Cost and Benefit Parameters'!$J$27)</f>
        <v/>
      </c>
      <c r="L79" s="1">
        <f>IF(J56="","",'Cost and Benefit Parameters'!$J$27)</f>
        <v>159.285</v>
      </c>
      <c r="M79" s="1">
        <f>IF(K56="","",'Cost and Benefit Parameters'!$J$27)</f>
        <v>159.285</v>
      </c>
      <c r="N79" s="1">
        <f>IF(L56="","",'Cost and Benefit Parameters'!$J$27)</f>
        <v>159.285</v>
      </c>
      <c r="O79" s="1">
        <f>IF(M56="","",'Cost and Benefit Parameters'!$J$27)</f>
        <v>159.285</v>
      </c>
      <c r="P79" s="1">
        <f>IF(N56="","",'Cost and Benefit Parameters'!$J$27)</f>
        <v>159.285</v>
      </c>
      <c r="Q79" s="1">
        <f>IF(O56="","",'Cost and Benefit Parameters'!$J$27)</f>
        <v>159.285</v>
      </c>
      <c r="R79" s="1">
        <f>IF(P56="","",'Cost and Benefit Parameters'!$J$27)</f>
        <v>159.285</v>
      </c>
      <c r="S79" s="1">
        <f>IF(Q56="","",'Cost and Benefit Parameters'!$J$27)</f>
        <v>159.285</v>
      </c>
      <c r="T79" s="1">
        <f>IF(R56="","",'Cost and Benefit Parameters'!$J$27)</f>
        <v>159.285</v>
      </c>
      <c r="U79" s="1">
        <f>IF(S56="","",'Cost and Benefit Parameters'!$J$27)</f>
        <v>159.285</v>
      </c>
      <c r="V79" s="1">
        <f>IF(T56="","",'Cost and Benefit Parameters'!$J$27)</f>
        <v>159.285</v>
      </c>
      <c r="W79" s="1">
        <f>IF(U56="","",'Cost and Benefit Parameters'!$J$27)</f>
        <v>159.285</v>
      </c>
      <c r="X79" s="1">
        <f>IF(V56="","",'Cost and Benefit Parameters'!$J$27)</f>
        <v>159.285</v>
      </c>
      <c r="Y79" s="1">
        <f>IF(W56="","",'Cost and Benefit Parameters'!$J$27)</f>
        <v>159.285</v>
      </c>
      <c r="Z79" s="1">
        <f>IF(X56="","",'Cost and Benefit Parameters'!$J$27)</f>
        <v>159.285</v>
      </c>
      <c r="AA79" s="1">
        <f>IF(Y56="","",'Cost and Benefit Parameters'!$J$27)</f>
        <v>159.285</v>
      </c>
      <c r="AB79" s="1">
        <f>IF(Z56="","",'Cost and Benefit Parameters'!$J$27)</f>
        <v>159.285</v>
      </c>
      <c r="AC79" s="1">
        <f>IF(AA56="","",'Cost and Benefit Parameters'!$J$27)</f>
        <v>159.285</v>
      </c>
      <c r="AD79" s="1">
        <f>IF(AB56="","",'Cost and Benefit Parameters'!$J$27)</f>
        <v>159.285</v>
      </c>
      <c r="AE79" s="1">
        <f>IF(AC56="","",'Cost and Benefit Parameters'!$J$27)</f>
        <v>159.285</v>
      </c>
      <c r="AF79" s="1">
        <f>IF(AD56="","",'Cost and Benefit Parameters'!$J$27)</f>
        <v>159.285</v>
      </c>
      <c r="AG79" s="1">
        <f>IF(AE56="","",'Cost and Benefit Parameters'!$J$27)</f>
        <v>159.285</v>
      </c>
      <c r="AH79" s="1">
        <f>IF(AF56="","",'Cost and Benefit Parameters'!$J$27)</f>
        <v>159.285</v>
      </c>
      <c r="AI79" s="1">
        <f>IF(AG56="","",'Cost and Benefit Parameters'!$J$27)</f>
        <v>159.285</v>
      </c>
      <c r="AJ79" s="1">
        <f>IF(AH56="","",'Cost and Benefit Parameters'!$J$27)</f>
        <v>159.285</v>
      </c>
      <c r="AK79" s="1">
        <f>IF(AI56="","",'Cost and Benefit Parameters'!$J$27)</f>
        <v>159.285</v>
      </c>
      <c r="AL79" s="1">
        <f>IF(AJ56="","",'Cost and Benefit Parameters'!$J$27)</f>
        <v>159.285</v>
      </c>
      <c r="AM79" s="1">
        <f>IF(AK56="","",'Cost and Benefit Parameters'!$J$27)</f>
        <v>159.285</v>
      </c>
      <c r="AN79" s="1">
        <f>IF(AL56="","",'Cost and Benefit Parameters'!$J$27)</f>
        <v>159.285</v>
      </c>
      <c r="AO79" s="1">
        <f>IF(AM56="","",'Cost and Benefit Parameters'!$J$27)</f>
        <v>159.285</v>
      </c>
      <c r="AP79" s="1">
        <f>IF(AN56="","",'Cost and Benefit Parameters'!$J$27)</f>
        <v>159.285</v>
      </c>
      <c r="AQ79" s="1">
        <f>IF(AO56="","",'Cost and Benefit Parameters'!$J$27)</f>
        <v>159.285</v>
      </c>
      <c r="AR79" s="1">
        <f>IF(AP56="","",'Cost and Benefit Parameters'!$J$27)</f>
        <v>159.285</v>
      </c>
      <c r="AS79" s="1">
        <f>IF(AQ56="","",'Cost and Benefit Parameters'!$J$27)</f>
        <v>159.285</v>
      </c>
      <c r="AT79" s="1">
        <f>IF(AR56="","",'Cost and Benefit Parameters'!$J$27)</f>
        <v>159.285</v>
      </c>
      <c r="AU79" s="1">
        <f>IF(AS56="","",'Cost and Benefit Parameters'!$J$27)</f>
        <v>159.285</v>
      </c>
      <c r="AV79" s="1">
        <f>IF(AT56="","",'Cost and Benefit Parameters'!$J$27)</f>
        <v>159.285</v>
      </c>
      <c r="AW79" s="1">
        <f>IF(AU56="","",'Cost and Benefit Parameters'!$J$27)</f>
        <v>159.285</v>
      </c>
      <c r="AX79" s="1">
        <f>IF(AV56="","",'Cost and Benefit Parameters'!$J$27)</f>
        <v>159.285</v>
      </c>
      <c r="AY79" s="1">
        <f>IF(AW56="","",'Cost and Benefit Parameters'!$J$27)</f>
        <v>159.285</v>
      </c>
      <c r="AZ79" s="1" t="str">
        <f>IF(AX56="","",'Cost and Benefit Parameters'!$J$27)</f>
        <v/>
      </c>
      <c r="BA79" s="1" t="str">
        <f>IF(AY56="","",'Cost and Benefit Parameters'!$J$27)</f>
        <v/>
      </c>
      <c r="BB79" s="1" t="str">
        <f>IF(AZ56="","",'Cost and Benefit Parameters'!$J$27)</f>
        <v/>
      </c>
      <c r="BC79" s="1" t="str">
        <f>IF(BA56="","",'Cost and Benefit Parameters'!$J$27)</f>
        <v/>
      </c>
      <c r="BD79" s="1" t="str">
        <f>IF(BB56="","",'Cost and Benefit Parameters'!$J$27)</f>
        <v/>
      </c>
      <c r="BE79" s="1" t="str">
        <f>IF(BC56="","",'Cost and Benefit Parameters'!$J$27)</f>
        <v/>
      </c>
      <c r="BF79" s="1" t="str">
        <f>IF(BD56="","",'Cost and Benefit Parameters'!$J$27)</f>
        <v/>
      </c>
      <c r="BG79" s="1" t="str">
        <f>IF(BE56="","",'Cost and Benefit Parameters'!$J$27)</f>
        <v/>
      </c>
      <c r="BH79" s="1" t="str">
        <f>IF(BF56="","",'Cost and Benefit Parameters'!$J$27)</f>
        <v/>
      </c>
      <c r="BI79" s="1" t="str">
        <f>IF(BG56="","",'Cost and Benefit Parameters'!$J$27)</f>
        <v/>
      </c>
      <c r="BJ79" s="1" t="str">
        <f>IF(BH56="","",'Cost and Benefit Parameters'!$J$27)</f>
        <v/>
      </c>
      <c r="BK79" s="1" t="str">
        <f>IF(BI56="","",'Cost and Benefit Parameters'!$J$27)</f>
        <v/>
      </c>
      <c r="BL79" s="1" t="str">
        <f>IF(BJ56="","",'Cost and Benefit Parameters'!$J$27)</f>
        <v/>
      </c>
      <c r="BM79" s="1" t="str">
        <f>IF(BK56="","",'Cost and Benefit Parameters'!$J$27)</f>
        <v/>
      </c>
      <c r="BN79" s="1" t="str">
        <f>IF(BL56="","",'Cost and Benefit Parameters'!$J$27)</f>
        <v/>
      </c>
    </row>
    <row r="80" spans="1:72" x14ac:dyDescent="0.55000000000000004">
      <c r="A80" s="642"/>
      <c r="B80" t="s">
        <v>472</v>
      </c>
      <c r="H80" s="1" t="str">
        <f>IF(F57="","",'Cost and Benefit Parameters'!$J$27)</f>
        <v/>
      </c>
      <c r="I80" s="1" t="str">
        <f>IF(G57="","",'Cost and Benefit Parameters'!$J$27)</f>
        <v/>
      </c>
      <c r="J80" s="1" t="str">
        <f>IF(H57="","",'Cost and Benefit Parameters'!$J$27)</f>
        <v/>
      </c>
      <c r="K80" s="1" t="str">
        <f>IF(I57="","",'Cost and Benefit Parameters'!$J$27)</f>
        <v/>
      </c>
      <c r="L80" s="1" t="str">
        <f>IF(J57="","",'Cost and Benefit Parameters'!$J$27)</f>
        <v/>
      </c>
      <c r="M80" s="1">
        <f>IF(K57="","",'Cost and Benefit Parameters'!$J$27)</f>
        <v>159.285</v>
      </c>
      <c r="N80" s="1">
        <f>IF(L57="","",'Cost and Benefit Parameters'!$J$27)</f>
        <v>159.285</v>
      </c>
      <c r="O80" s="1">
        <f>IF(M57="","",'Cost and Benefit Parameters'!$J$27)</f>
        <v>159.285</v>
      </c>
      <c r="P80" s="1">
        <f>IF(N57="","",'Cost and Benefit Parameters'!$J$27)</f>
        <v>159.285</v>
      </c>
      <c r="Q80" s="1">
        <f>IF(O57="","",'Cost and Benefit Parameters'!$J$27)</f>
        <v>159.285</v>
      </c>
      <c r="R80" s="1">
        <f>IF(P57="","",'Cost and Benefit Parameters'!$J$27)</f>
        <v>159.285</v>
      </c>
      <c r="S80" s="1">
        <f>IF(Q57="","",'Cost and Benefit Parameters'!$J$27)</f>
        <v>159.285</v>
      </c>
      <c r="T80" s="1">
        <f>IF(R57="","",'Cost and Benefit Parameters'!$J$27)</f>
        <v>159.285</v>
      </c>
      <c r="U80" s="1">
        <f>IF(S57="","",'Cost and Benefit Parameters'!$J$27)</f>
        <v>159.285</v>
      </c>
      <c r="V80" s="1">
        <f>IF(T57="","",'Cost and Benefit Parameters'!$J$27)</f>
        <v>159.285</v>
      </c>
      <c r="W80" s="1">
        <f>IF(U57="","",'Cost and Benefit Parameters'!$J$27)</f>
        <v>159.285</v>
      </c>
      <c r="X80" s="1">
        <f>IF(V57="","",'Cost and Benefit Parameters'!$J$27)</f>
        <v>159.285</v>
      </c>
      <c r="Y80" s="1">
        <f>IF(W57="","",'Cost and Benefit Parameters'!$J$27)</f>
        <v>159.285</v>
      </c>
      <c r="Z80" s="1">
        <f>IF(X57="","",'Cost and Benefit Parameters'!$J$27)</f>
        <v>159.285</v>
      </c>
      <c r="AA80" s="1">
        <f>IF(Y57="","",'Cost and Benefit Parameters'!$J$27)</f>
        <v>159.285</v>
      </c>
      <c r="AB80" s="1">
        <f>IF(Z57="","",'Cost and Benefit Parameters'!$J$27)</f>
        <v>159.285</v>
      </c>
      <c r="AC80" s="1">
        <f>IF(AA57="","",'Cost and Benefit Parameters'!$J$27)</f>
        <v>159.285</v>
      </c>
      <c r="AD80" s="1">
        <f>IF(AB57="","",'Cost and Benefit Parameters'!$J$27)</f>
        <v>159.285</v>
      </c>
      <c r="AE80" s="1">
        <f>IF(AC57="","",'Cost and Benefit Parameters'!$J$27)</f>
        <v>159.285</v>
      </c>
      <c r="AF80" s="1">
        <f>IF(AD57="","",'Cost and Benefit Parameters'!$J$27)</f>
        <v>159.285</v>
      </c>
      <c r="AG80" s="1">
        <f>IF(AE57="","",'Cost and Benefit Parameters'!$J$27)</f>
        <v>159.285</v>
      </c>
      <c r="AH80" s="1">
        <f>IF(AF57="","",'Cost and Benefit Parameters'!$J$27)</f>
        <v>159.285</v>
      </c>
      <c r="AI80" s="1">
        <f>IF(AG57="","",'Cost and Benefit Parameters'!$J$27)</f>
        <v>159.285</v>
      </c>
      <c r="AJ80" s="1">
        <f>IF(AH57="","",'Cost and Benefit Parameters'!$J$27)</f>
        <v>159.285</v>
      </c>
      <c r="AK80" s="1">
        <f>IF(AI57="","",'Cost and Benefit Parameters'!$J$27)</f>
        <v>159.285</v>
      </c>
      <c r="AL80" s="1">
        <f>IF(AJ57="","",'Cost and Benefit Parameters'!$J$27)</f>
        <v>159.285</v>
      </c>
      <c r="AM80" s="1">
        <f>IF(AK57="","",'Cost and Benefit Parameters'!$J$27)</f>
        <v>159.285</v>
      </c>
      <c r="AN80" s="1">
        <f>IF(AL57="","",'Cost and Benefit Parameters'!$J$27)</f>
        <v>159.285</v>
      </c>
      <c r="AO80" s="1">
        <f>IF(AM57="","",'Cost and Benefit Parameters'!$J$27)</f>
        <v>159.285</v>
      </c>
      <c r="AP80" s="1">
        <f>IF(AN57="","",'Cost and Benefit Parameters'!$J$27)</f>
        <v>159.285</v>
      </c>
      <c r="AQ80" s="1">
        <f>IF(AO57="","",'Cost and Benefit Parameters'!$J$27)</f>
        <v>159.285</v>
      </c>
      <c r="AR80" s="1">
        <f>IF(AP57="","",'Cost and Benefit Parameters'!$J$27)</f>
        <v>159.285</v>
      </c>
      <c r="AS80" s="1">
        <f>IF(AQ57="","",'Cost and Benefit Parameters'!$J$27)</f>
        <v>159.285</v>
      </c>
      <c r="AT80" s="1">
        <f>IF(AR57="","",'Cost and Benefit Parameters'!$J$27)</f>
        <v>159.285</v>
      </c>
      <c r="AU80" s="1">
        <f>IF(AS57="","",'Cost and Benefit Parameters'!$J$27)</f>
        <v>159.285</v>
      </c>
      <c r="AV80" s="1">
        <f>IF(AT57="","",'Cost and Benefit Parameters'!$J$27)</f>
        <v>159.285</v>
      </c>
      <c r="AW80" s="1">
        <f>IF(AU57="","",'Cost and Benefit Parameters'!$J$27)</f>
        <v>159.285</v>
      </c>
      <c r="AX80" s="1">
        <f>IF(AV57="","",'Cost and Benefit Parameters'!$J$27)</f>
        <v>159.285</v>
      </c>
      <c r="AY80" s="1">
        <f>IF(AW57="","",'Cost and Benefit Parameters'!$J$27)</f>
        <v>159.285</v>
      </c>
      <c r="AZ80" s="1">
        <f>IF(AX57="","",'Cost and Benefit Parameters'!$J$27)</f>
        <v>159.285</v>
      </c>
      <c r="BA80" s="1" t="str">
        <f>IF(AY57="","",'Cost and Benefit Parameters'!$J$27)</f>
        <v/>
      </c>
      <c r="BB80" s="1" t="str">
        <f>IF(AZ57="","",'Cost and Benefit Parameters'!$J$27)</f>
        <v/>
      </c>
      <c r="BC80" s="1" t="str">
        <f>IF(BA57="","",'Cost and Benefit Parameters'!$J$27)</f>
        <v/>
      </c>
      <c r="BD80" s="1" t="str">
        <f>IF(BB57="","",'Cost and Benefit Parameters'!$J$27)</f>
        <v/>
      </c>
      <c r="BE80" s="1" t="str">
        <f>IF(BC57="","",'Cost and Benefit Parameters'!$J$27)</f>
        <v/>
      </c>
      <c r="BF80" s="1" t="str">
        <f>IF(BD57="","",'Cost and Benefit Parameters'!$J$27)</f>
        <v/>
      </c>
      <c r="BG80" s="1" t="str">
        <f>IF(BE57="","",'Cost and Benefit Parameters'!$J$27)</f>
        <v/>
      </c>
      <c r="BH80" s="1" t="str">
        <f>IF(BF57="","",'Cost and Benefit Parameters'!$J$27)</f>
        <v/>
      </c>
      <c r="BI80" s="1" t="str">
        <f>IF(BG57="","",'Cost and Benefit Parameters'!$J$27)</f>
        <v/>
      </c>
      <c r="BJ80" s="1" t="str">
        <f>IF(BH57="","",'Cost and Benefit Parameters'!$J$27)</f>
        <v/>
      </c>
      <c r="BK80" s="1" t="str">
        <f>IF(BI57="","",'Cost and Benefit Parameters'!$J$27)</f>
        <v/>
      </c>
      <c r="BL80" s="1" t="str">
        <f>IF(BJ57="","",'Cost and Benefit Parameters'!$J$27)</f>
        <v/>
      </c>
      <c r="BM80" s="1" t="str">
        <f>IF(BK57="","",'Cost and Benefit Parameters'!$J$27)</f>
        <v/>
      </c>
      <c r="BN80" s="1" t="str">
        <f>IF(BL57="","",'Cost and Benefit Parameters'!$J$27)</f>
        <v/>
      </c>
    </row>
    <row r="81" spans="1:66" x14ac:dyDescent="0.55000000000000004">
      <c r="A81" s="642"/>
      <c r="B81" t="s">
        <v>473</v>
      </c>
      <c r="H81" s="1" t="str">
        <f>IF(F58="","",'Cost and Benefit Parameters'!$J$27)</f>
        <v/>
      </c>
      <c r="I81" s="1" t="str">
        <f>IF(G58="","",'Cost and Benefit Parameters'!$J$27)</f>
        <v/>
      </c>
      <c r="J81" s="1" t="str">
        <f>IF(H58="","",'Cost and Benefit Parameters'!$J$27)</f>
        <v/>
      </c>
      <c r="K81" s="1" t="str">
        <f>IF(I58="","",'Cost and Benefit Parameters'!$J$27)</f>
        <v/>
      </c>
      <c r="L81" s="1" t="str">
        <f>IF(J58="","",'Cost and Benefit Parameters'!$J$27)</f>
        <v/>
      </c>
      <c r="M81" s="1" t="str">
        <f>IF(K58="","",'Cost and Benefit Parameters'!$J$27)</f>
        <v/>
      </c>
      <c r="N81" s="1">
        <f>IF(L58="","",'Cost and Benefit Parameters'!$J$27)</f>
        <v>159.285</v>
      </c>
      <c r="O81" s="1">
        <f>IF(M58="","",'Cost and Benefit Parameters'!$J$27)</f>
        <v>159.285</v>
      </c>
      <c r="P81" s="1">
        <f>IF(N58="","",'Cost and Benefit Parameters'!$J$27)</f>
        <v>159.285</v>
      </c>
      <c r="Q81" s="1">
        <f>IF(O58="","",'Cost and Benefit Parameters'!$J$27)</f>
        <v>159.285</v>
      </c>
      <c r="R81" s="1">
        <f>IF(P58="","",'Cost and Benefit Parameters'!$J$27)</f>
        <v>159.285</v>
      </c>
      <c r="S81" s="1">
        <f>IF(Q58="","",'Cost and Benefit Parameters'!$J$27)</f>
        <v>159.285</v>
      </c>
      <c r="T81" s="1">
        <f>IF(R58="","",'Cost and Benefit Parameters'!$J$27)</f>
        <v>159.285</v>
      </c>
      <c r="U81" s="1">
        <f>IF(S58="","",'Cost and Benefit Parameters'!$J$27)</f>
        <v>159.285</v>
      </c>
      <c r="V81" s="1">
        <f>IF(T58="","",'Cost and Benefit Parameters'!$J$27)</f>
        <v>159.285</v>
      </c>
      <c r="W81" s="1">
        <f>IF(U58="","",'Cost and Benefit Parameters'!$J$27)</f>
        <v>159.285</v>
      </c>
      <c r="X81" s="1">
        <f>IF(V58="","",'Cost and Benefit Parameters'!$J$27)</f>
        <v>159.285</v>
      </c>
      <c r="Y81" s="1">
        <f>IF(W58="","",'Cost and Benefit Parameters'!$J$27)</f>
        <v>159.285</v>
      </c>
      <c r="Z81" s="1">
        <f>IF(X58="","",'Cost and Benefit Parameters'!$J$27)</f>
        <v>159.285</v>
      </c>
      <c r="AA81" s="1">
        <f>IF(Y58="","",'Cost and Benefit Parameters'!$J$27)</f>
        <v>159.285</v>
      </c>
      <c r="AB81" s="1">
        <f>IF(Z58="","",'Cost and Benefit Parameters'!$J$27)</f>
        <v>159.285</v>
      </c>
      <c r="AC81" s="1">
        <f>IF(AA58="","",'Cost and Benefit Parameters'!$J$27)</f>
        <v>159.285</v>
      </c>
      <c r="AD81" s="1">
        <f>IF(AB58="","",'Cost and Benefit Parameters'!$J$27)</f>
        <v>159.285</v>
      </c>
      <c r="AE81" s="1">
        <f>IF(AC58="","",'Cost and Benefit Parameters'!$J$27)</f>
        <v>159.285</v>
      </c>
      <c r="AF81" s="1">
        <f>IF(AD58="","",'Cost and Benefit Parameters'!$J$27)</f>
        <v>159.285</v>
      </c>
      <c r="AG81" s="1">
        <f>IF(AE58="","",'Cost and Benefit Parameters'!$J$27)</f>
        <v>159.285</v>
      </c>
      <c r="AH81" s="1">
        <f>IF(AF58="","",'Cost and Benefit Parameters'!$J$27)</f>
        <v>159.285</v>
      </c>
      <c r="AI81" s="1">
        <f>IF(AG58="","",'Cost and Benefit Parameters'!$J$27)</f>
        <v>159.285</v>
      </c>
      <c r="AJ81" s="1">
        <f>IF(AH58="","",'Cost and Benefit Parameters'!$J$27)</f>
        <v>159.285</v>
      </c>
      <c r="AK81" s="1">
        <f>IF(AI58="","",'Cost and Benefit Parameters'!$J$27)</f>
        <v>159.285</v>
      </c>
      <c r="AL81" s="1">
        <f>IF(AJ58="","",'Cost and Benefit Parameters'!$J$27)</f>
        <v>159.285</v>
      </c>
      <c r="AM81" s="1">
        <f>IF(AK58="","",'Cost and Benefit Parameters'!$J$27)</f>
        <v>159.285</v>
      </c>
      <c r="AN81" s="1">
        <f>IF(AL58="","",'Cost and Benefit Parameters'!$J$27)</f>
        <v>159.285</v>
      </c>
      <c r="AO81" s="1">
        <f>IF(AM58="","",'Cost and Benefit Parameters'!$J$27)</f>
        <v>159.285</v>
      </c>
      <c r="AP81" s="1">
        <f>IF(AN58="","",'Cost and Benefit Parameters'!$J$27)</f>
        <v>159.285</v>
      </c>
      <c r="AQ81" s="1">
        <f>IF(AO58="","",'Cost and Benefit Parameters'!$J$27)</f>
        <v>159.285</v>
      </c>
      <c r="AR81" s="1">
        <f>IF(AP58="","",'Cost and Benefit Parameters'!$J$27)</f>
        <v>159.285</v>
      </c>
      <c r="AS81" s="1">
        <f>IF(AQ58="","",'Cost and Benefit Parameters'!$J$27)</f>
        <v>159.285</v>
      </c>
      <c r="AT81" s="1">
        <f>IF(AR58="","",'Cost and Benefit Parameters'!$J$27)</f>
        <v>159.285</v>
      </c>
      <c r="AU81" s="1">
        <f>IF(AS58="","",'Cost and Benefit Parameters'!$J$27)</f>
        <v>159.285</v>
      </c>
      <c r="AV81" s="1">
        <f>IF(AT58="","",'Cost and Benefit Parameters'!$J$27)</f>
        <v>159.285</v>
      </c>
      <c r="AW81" s="1">
        <f>IF(AU58="","",'Cost and Benefit Parameters'!$J$27)</f>
        <v>159.285</v>
      </c>
      <c r="AX81" s="1">
        <f>IF(AV58="","",'Cost and Benefit Parameters'!$J$27)</f>
        <v>159.285</v>
      </c>
      <c r="AY81" s="1">
        <f>IF(AW58="","",'Cost and Benefit Parameters'!$J$27)</f>
        <v>159.285</v>
      </c>
      <c r="AZ81" s="1">
        <f>IF(AX58="","",'Cost and Benefit Parameters'!$J$27)</f>
        <v>159.285</v>
      </c>
      <c r="BA81" s="1">
        <f>IF(AY58="","",'Cost and Benefit Parameters'!$J$27)</f>
        <v>159.285</v>
      </c>
      <c r="BB81" s="1" t="str">
        <f>IF(AZ58="","",'Cost and Benefit Parameters'!$J$27)</f>
        <v/>
      </c>
      <c r="BC81" s="1" t="str">
        <f>IF(BA58="","",'Cost and Benefit Parameters'!$J$27)</f>
        <v/>
      </c>
      <c r="BD81" s="1" t="str">
        <f>IF(BB58="","",'Cost and Benefit Parameters'!$J$27)</f>
        <v/>
      </c>
      <c r="BE81" s="1" t="str">
        <f>IF(BC58="","",'Cost and Benefit Parameters'!$J$27)</f>
        <v/>
      </c>
      <c r="BF81" s="1" t="str">
        <f>IF(BD58="","",'Cost and Benefit Parameters'!$J$27)</f>
        <v/>
      </c>
      <c r="BG81" s="1" t="str">
        <f>IF(BE58="","",'Cost and Benefit Parameters'!$J$27)</f>
        <v/>
      </c>
      <c r="BH81" s="1" t="str">
        <f>IF(BF58="","",'Cost and Benefit Parameters'!$J$27)</f>
        <v/>
      </c>
      <c r="BI81" s="1" t="str">
        <f>IF(BG58="","",'Cost and Benefit Parameters'!$J$27)</f>
        <v/>
      </c>
      <c r="BJ81" s="1" t="str">
        <f>IF(BH58="","",'Cost and Benefit Parameters'!$J$27)</f>
        <v/>
      </c>
      <c r="BK81" s="1" t="str">
        <f>IF(BI58="","",'Cost and Benefit Parameters'!$J$27)</f>
        <v/>
      </c>
      <c r="BL81" s="1" t="str">
        <f>IF(BJ58="","",'Cost and Benefit Parameters'!$J$27)</f>
        <v/>
      </c>
      <c r="BM81" s="1" t="str">
        <f>IF(BK58="","",'Cost and Benefit Parameters'!$J$27)</f>
        <v/>
      </c>
      <c r="BN81" s="1" t="str">
        <f>IF(BL58="","",'Cost and Benefit Parameters'!$J$27)</f>
        <v/>
      </c>
    </row>
    <row r="82" spans="1:66" x14ac:dyDescent="0.55000000000000004">
      <c r="A82" s="642"/>
      <c r="B82" t="s">
        <v>474</v>
      </c>
      <c r="H82" s="1" t="str">
        <f>IF(F59="","",'Cost and Benefit Parameters'!$J$27)</f>
        <v/>
      </c>
      <c r="I82" s="1" t="str">
        <f>IF(G59="","",'Cost and Benefit Parameters'!$J$27)</f>
        <v/>
      </c>
      <c r="J82" s="1" t="str">
        <f>IF(H59="","",'Cost and Benefit Parameters'!$J$27)</f>
        <v/>
      </c>
      <c r="K82" s="1" t="str">
        <f>IF(I59="","",'Cost and Benefit Parameters'!$J$27)</f>
        <v/>
      </c>
      <c r="L82" s="1" t="str">
        <f>IF(J59="","",'Cost and Benefit Parameters'!$J$27)</f>
        <v/>
      </c>
      <c r="M82" s="1" t="str">
        <f>IF(K59="","",'Cost and Benefit Parameters'!$J$27)</f>
        <v/>
      </c>
      <c r="N82" s="1" t="str">
        <f>IF(L59="","",'Cost and Benefit Parameters'!$J$27)</f>
        <v/>
      </c>
      <c r="O82" s="1">
        <f>IF(M59="","",'Cost and Benefit Parameters'!$J$27)</f>
        <v>159.285</v>
      </c>
      <c r="P82" s="1">
        <f>IF(N59="","",'Cost and Benefit Parameters'!$J$27)</f>
        <v>159.285</v>
      </c>
      <c r="Q82" s="1">
        <f>IF(O59="","",'Cost and Benefit Parameters'!$J$27)</f>
        <v>159.285</v>
      </c>
      <c r="R82" s="1">
        <f>IF(P59="","",'Cost and Benefit Parameters'!$J$27)</f>
        <v>159.285</v>
      </c>
      <c r="S82" s="1">
        <f>IF(Q59="","",'Cost and Benefit Parameters'!$J$27)</f>
        <v>159.285</v>
      </c>
      <c r="T82" s="1">
        <f>IF(R59="","",'Cost and Benefit Parameters'!$J$27)</f>
        <v>159.285</v>
      </c>
      <c r="U82" s="1">
        <f>IF(S59="","",'Cost and Benefit Parameters'!$J$27)</f>
        <v>159.285</v>
      </c>
      <c r="V82" s="1">
        <f>IF(T59="","",'Cost and Benefit Parameters'!$J$27)</f>
        <v>159.285</v>
      </c>
      <c r="W82" s="1">
        <f>IF(U59="","",'Cost and Benefit Parameters'!$J$27)</f>
        <v>159.285</v>
      </c>
      <c r="X82" s="1">
        <f>IF(V59="","",'Cost and Benefit Parameters'!$J$27)</f>
        <v>159.285</v>
      </c>
      <c r="Y82" s="1">
        <f>IF(W59="","",'Cost and Benefit Parameters'!$J$27)</f>
        <v>159.285</v>
      </c>
      <c r="Z82" s="1">
        <f>IF(X59="","",'Cost and Benefit Parameters'!$J$27)</f>
        <v>159.285</v>
      </c>
      <c r="AA82" s="1">
        <f>IF(Y59="","",'Cost and Benefit Parameters'!$J$27)</f>
        <v>159.285</v>
      </c>
      <c r="AB82" s="1">
        <f>IF(Z59="","",'Cost and Benefit Parameters'!$J$27)</f>
        <v>159.285</v>
      </c>
      <c r="AC82" s="1">
        <f>IF(AA59="","",'Cost and Benefit Parameters'!$J$27)</f>
        <v>159.285</v>
      </c>
      <c r="AD82" s="1">
        <f>IF(AB59="","",'Cost and Benefit Parameters'!$J$27)</f>
        <v>159.285</v>
      </c>
      <c r="AE82" s="1">
        <f>IF(AC59="","",'Cost and Benefit Parameters'!$J$27)</f>
        <v>159.285</v>
      </c>
      <c r="AF82" s="1">
        <f>IF(AD59="","",'Cost and Benefit Parameters'!$J$27)</f>
        <v>159.285</v>
      </c>
      <c r="AG82" s="1">
        <f>IF(AE59="","",'Cost and Benefit Parameters'!$J$27)</f>
        <v>159.285</v>
      </c>
      <c r="AH82" s="1">
        <f>IF(AF59="","",'Cost and Benefit Parameters'!$J$27)</f>
        <v>159.285</v>
      </c>
      <c r="AI82" s="1">
        <f>IF(AG59="","",'Cost and Benefit Parameters'!$J$27)</f>
        <v>159.285</v>
      </c>
      <c r="AJ82" s="1">
        <f>IF(AH59="","",'Cost and Benefit Parameters'!$J$27)</f>
        <v>159.285</v>
      </c>
      <c r="AK82" s="1">
        <f>IF(AI59="","",'Cost and Benefit Parameters'!$J$27)</f>
        <v>159.285</v>
      </c>
      <c r="AL82" s="1">
        <f>IF(AJ59="","",'Cost and Benefit Parameters'!$J$27)</f>
        <v>159.285</v>
      </c>
      <c r="AM82" s="1">
        <f>IF(AK59="","",'Cost and Benefit Parameters'!$J$27)</f>
        <v>159.285</v>
      </c>
      <c r="AN82" s="1">
        <f>IF(AL59="","",'Cost and Benefit Parameters'!$J$27)</f>
        <v>159.285</v>
      </c>
      <c r="AO82" s="1">
        <f>IF(AM59="","",'Cost and Benefit Parameters'!$J$27)</f>
        <v>159.285</v>
      </c>
      <c r="AP82" s="1">
        <f>IF(AN59="","",'Cost and Benefit Parameters'!$J$27)</f>
        <v>159.285</v>
      </c>
      <c r="AQ82" s="1">
        <f>IF(AO59="","",'Cost and Benefit Parameters'!$J$27)</f>
        <v>159.285</v>
      </c>
      <c r="AR82" s="1">
        <f>IF(AP59="","",'Cost and Benefit Parameters'!$J$27)</f>
        <v>159.285</v>
      </c>
      <c r="AS82" s="1">
        <f>IF(AQ59="","",'Cost and Benefit Parameters'!$J$27)</f>
        <v>159.285</v>
      </c>
      <c r="AT82" s="1">
        <f>IF(AR59="","",'Cost and Benefit Parameters'!$J$27)</f>
        <v>159.285</v>
      </c>
      <c r="AU82" s="1">
        <f>IF(AS59="","",'Cost and Benefit Parameters'!$J$27)</f>
        <v>159.285</v>
      </c>
      <c r="AV82" s="1">
        <f>IF(AT59="","",'Cost and Benefit Parameters'!$J$27)</f>
        <v>159.285</v>
      </c>
      <c r="AW82" s="1">
        <f>IF(AU59="","",'Cost and Benefit Parameters'!$J$27)</f>
        <v>159.285</v>
      </c>
      <c r="AX82" s="1">
        <f>IF(AV59="","",'Cost and Benefit Parameters'!$J$27)</f>
        <v>159.285</v>
      </c>
      <c r="AY82" s="1">
        <f>IF(AW59="","",'Cost and Benefit Parameters'!$J$27)</f>
        <v>159.285</v>
      </c>
      <c r="AZ82" s="1">
        <f>IF(AX59="","",'Cost and Benefit Parameters'!$J$27)</f>
        <v>159.285</v>
      </c>
      <c r="BA82" s="1">
        <f>IF(AY59="","",'Cost and Benefit Parameters'!$J$27)</f>
        <v>159.285</v>
      </c>
      <c r="BB82" s="1">
        <f>IF(AZ59="","",'Cost and Benefit Parameters'!$J$27)</f>
        <v>159.285</v>
      </c>
      <c r="BC82" s="1" t="str">
        <f>IF(BA59="","",'Cost and Benefit Parameters'!$J$27)</f>
        <v/>
      </c>
      <c r="BD82" s="1" t="str">
        <f>IF(BB59="","",'Cost and Benefit Parameters'!$J$27)</f>
        <v/>
      </c>
      <c r="BE82" s="1" t="str">
        <f>IF(BC59="","",'Cost and Benefit Parameters'!$J$27)</f>
        <v/>
      </c>
      <c r="BF82" s="1" t="str">
        <f>IF(BD59="","",'Cost and Benefit Parameters'!$J$27)</f>
        <v/>
      </c>
      <c r="BG82" s="1" t="str">
        <f>IF(BE59="","",'Cost and Benefit Parameters'!$J$27)</f>
        <v/>
      </c>
      <c r="BH82" s="1" t="str">
        <f>IF(BF59="","",'Cost and Benefit Parameters'!$J$27)</f>
        <v/>
      </c>
      <c r="BI82" s="1" t="str">
        <f>IF(BG59="","",'Cost and Benefit Parameters'!$J$27)</f>
        <v/>
      </c>
      <c r="BJ82" s="1" t="str">
        <f>IF(BH59="","",'Cost and Benefit Parameters'!$J$27)</f>
        <v/>
      </c>
      <c r="BK82" s="1" t="str">
        <f>IF(BI59="","",'Cost and Benefit Parameters'!$J$27)</f>
        <v/>
      </c>
      <c r="BL82" s="1" t="str">
        <f>IF(BJ59="","",'Cost and Benefit Parameters'!$J$27)</f>
        <v/>
      </c>
      <c r="BM82" s="1" t="str">
        <f>IF(BK59="","",'Cost and Benefit Parameters'!$J$27)</f>
        <v/>
      </c>
      <c r="BN82" s="1" t="str">
        <f>IF(BL59="","",'Cost and Benefit Parameters'!$J$27)</f>
        <v/>
      </c>
    </row>
    <row r="83" spans="1:66" x14ac:dyDescent="0.55000000000000004">
      <c r="A83" s="642"/>
      <c r="B83" t="s">
        <v>475</v>
      </c>
      <c r="H83" s="1" t="str">
        <f>IF(F60="","",'Cost and Benefit Parameters'!$J$27)</f>
        <v/>
      </c>
      <c r="I83" s="1" t="str">
        <f>IF(G60="","",'Cost and Benefit Parameters'!$J$27)</f>
        <v/>
      </c>
      <c r="J83" s="1" t="str">
        <f>IF(H60="","",'Cost and Benefit Parameters'!$J$27)</f>
        <v/>
      </c>
      <c r="K83" s="1" t="str">
        <f>IF(I60="","",'Cost and Benefit Parameters'!$J$27)</f>
        <v/>
      </c>
      <c r="L83" s="1" t="str">
        <f>IF(J60="","",'Cost and Benefit Parameters'!$J$27)</f>
        <v/>
      </c>
      <c r="M83" s="1" t="str">
        <f>IF(K60="","",'Cost and Benefit Parameters'!$J$27)</f>
        <v/>
      </c>
      <c r="N83" s="1" t="str">
        <f>IF(L60="","",'Cost and Benefit Parameters'!$J$27)</f>
        <v/>
      </c>
      <c r="O83" s="1" t="str">
        <f>IF(M60="","",'Cost and Benefit Parameters'!$J$27)</f>
        <v/>
      </c>
      <c r="P83" s="1">
        <f>IF(N60="","",'Cost and Benefit Parameters'!$J$27)</f>
        <v>159.285</v>
      </c>
      <c r="Q83" s="1">
        <f>IF(O60="","",'Cost and Benefit Parameters'!$J$27)</f>
        <v>159.285</v>
      </c>
      <c r="R83" s="1">
        <f>IF(P60="","",'Cost and Benefit Parameters'!$J$27)</f>
        <v>159.285</v>
      </c>
      <c r="S83" s="1">
        <f>IF(Q60="","",'Cost and Benefit Parameters'!$J$27)</f>
        <v>159.285</v>
      </c>
      <c r="T83" s="1">
        <f>IF(R60="","",'Cost and Benefit Parameters'!$J$27)</f>
        <v>159.285</v>
      </c>
      <c r="U83" s="1">
        <f>IF(S60="","",'Cost and Benefit Parameters'!$J$27)</f>
        <v>159.285</v>
      </c>
      <c r="V83" s="1">
        <f>IF(T60="","",'Cost and Benefit Parameters'!$J$27)</f>
        <v>159.285</v>
      </c>
      <c r="W83" s="1">
        <f>IF(U60="","",'Cost and Benefit Parameters'!$J$27)</f>
        <v>159.285</v>
      </c>
      <c r="X83" s="1">
        <f>IF(V60="","",'Cost and Benefit Parameters'!$J$27)</f>
        <v>159.285</v>
      </c>
      <c r="Y83" s="1">
        <f>IF(W60="","",'Cost and Benefit Parameters'!$J$27)</f>
        <v>159.285</v>
      </c>
      <c r="Z83" s="1">
        <f>IF(X60="","",'Cost and Benefit Parameters'!$J$27)</f>
        <v>159.285</v>
      </c>
      <c r="AA83" s="1">
        <f>IF(Y60="","",'Cost and Benefit Parameters'!$J$27)</f>
        <v>159.285</v>
      </c>
      <c r="AB83" s="1">
        <f>IF(Z60="","",'Cost and Benefit Parameters'!$J$27)</f>
        <v>159.285</v>
      </c>
      <c r="AC83" s="1">
        <f>IF(AA60="","",'Cost and Benefit Parameters'!$J$27)</f>
        <v>159.285</v>
      </c>
      <c r="AD83" s="1">
        <f>IF(AB60="","",'Cost and Benefit Parameters'!$J$27)</f>
        <v>159.285</v>
      </c>
      <c r="AE83" s="1">
        <f>IF(AC60="","",'Cost and Benefit Parameters'!$J$27)</f>
        <v>159.285</v>
      </c>
      <c r="AF83" s="1">
        <f>IF(AD60="","",'Cost and Benefit Parameters'!$J$27)</f>
        <v>159.285</v>
      </c>
      <c r="AG83" s="1">
        <f>IF(AE60="","",'Cost and Benefit Parameters'!$J$27)</f>
        <v>159.285</v>
      </c>
      <c r="AH83" s="1">
        <f>IF(AF60="","",'Cost and Benefit Parameters'!$J$27)</f>
        <v>159.285</v>
      </c>
      <c r="AI83" s="1">
        <f>IF(AG60="","",'Cost and Benefit Parameters'!$J$27)</f>
        <v>159.285</v>
      </c>
      <c r="AJ83" s="1">
        <f>IF(AH60="","",'Cost and Benefit Parameters'!$J$27)</f>
        <v>159.285</v>
      </c>
      <c r="AK83" s="1">
        <f>IF(AI60="","",'Cost and Benefit Parameters'!$J$27)</f>
        <v>159.285</v>
      </c>
      <c r="AL83" s="1">
        <f>IF(AJ60="","",'Cost and Benefit Parameters'!$J$27)</f>
        <v>159.285</v>
      </c>
      <c r="AM83" s="1">
        <f>IF(AK60="","",'Cost and Benefit Parameters'!$J$27)</f>
        <v>159.285</v>
      </c>
      <c r="AN83" s="1">
        <f>IF(AL60="","",'Cost and Benefit Parameters'!$J$27)</f>
        <v>159.285</v>
      </c>
      <c r="AO83" s="1">
        <f>IF(AM60="","",'Cost and Benefit Parameters'!$J$27)</f>
        <v>159.285</v>
      </c>
      <c r="AP83" s="1">
        <f>IF(AN60="","",'Cost and Benefit Parameters'!$J$27)</f>
        <v>159.285</v>
      </c>
      <c r="AQ83" s="1">
        <f>IF(AO60="","",'Cost and Benefit Parameters'!$J$27)</f>
        <v>159.285</v>
      </c>
      <c r="AR83" s="1">
        <f>IF(AP60="","",'Cost and Benefit Parameters'!$J$27)</f>
        <v>159.285</v>
      </c>
      <c r="AS83" s="1">
        <f>IF(AQ60="","",'Cost and Benefit Parameters'!$J$27)</f>
        <v>159.285</v>
      </c>
      <c r="AT83" s="1">
        <f>IF(AR60="","",'Cost and Benefit Parameters'!$J$27)</f>
        <v>159.285</v>
      </c>
      <c r="AU83" s="1">
        <f>IF(AS60="","",'Cost and Benefit Parameters'!$J$27)</f>
        <v>159.285</v>
      </c>
      <c r="AV83" s="1">
        <f>IF(AT60="","",'Cost and Benefit Parameters'!$J$27)</f>
        <v>159.285</v>
      </c>
      <c r="AW83" s="1">
        <f>IF(AU60="","",'Cost and Benefit Parameters'!$J$27)</f>
        <v>159.285</v>
      </c>
      <c r="AX83" s="1">
        <f>IF(AV60="","",'Cost and Benefit Parameters'!$J$27)</f>
        <v>159.285</v>
      </c>
      <c r="AY83" s="1">
        <f>IF(AW60="","",'Cost and Benefit Parameters'!$J$27)</f>
        <v>159.285</v>
      </c>
      <c r="AZ83" s="1">
        <f>IF(AX60="","",'Cost and Benefit Parameters'!$J$27)</f>
        <v>159.285</v>
      </c>
      <c r="BA83" s="1">
        <f>IF(AY60="","",'Cost and Benefit Parameters'!$J$27)</f>
        <v>159.285</v>
      </c>
      <c r="BB83" s="1">
        <f>IF(AZ60="","",'Cost and Benefit Parameters'!$J$27)</f>
        <v>159.285</v>
      </c>
      <c r="BC83" s="1">
        <f>IF(BA60="","",'Cost and Benefit Parameters'!$J$27)</f>
        <v>159.285</v>
      </c>
      <c r="BD83" s="1" t="str">
        <f>IF(BB60="","",'Cost and Benefit Parameters'!$J$27)</f>
        <v/>
      </c>
      <c r="BE83" s="1" t="str">
        <f>IF(BC60="","",'Cost and Benefit Parameters'!$J$27)</f>
        <v/>
      </c>
      <c r="BF83" s="1" t="str">
        <f>IF(BD60="","",'Cost and Benefit Parameters'!$J$27)</f>
        <v/>
      </c>
      <c r="BG83" s="1" t="str">
        <f>IF(BE60="","",'Cost and Benefit Parameters'!$J$27)</f>
        <v/>
      </c>
      <c r="BH83" s="1" t="str">
        <f>IF(BF60="","",'Cost and Benefit Parameters'!$J$27)</f>
        <v/>
      </c>
      <c r="BI83" s="1" t="str">
        <f>IF(BG60="","",'Cost and Benefit Parameters'!$J$27)</f>
        <v/>
      </c>
      <c r="BJ83" s="1" t="str">
        <f>IF(BH60="","",'Cost and Benefit Parameters'!$J$27)</f>
        <v/>
      </c>
      <c r="BK83" s="1" t="str">
        <f>IF(BI60="","",'Cost and Benefit Parameters'!$J$27)</f>
        <v/>
      </c>
      <c r="BL83" s="1" t="str">
        <f>IF(BJ60="","",'Cost and Benefit Parameters'!$J$27)</f>
        <v/>
      </c>
      <c r="BM83" s="1" t="str">
        <f>IF(BK60="","",'Cost and Benefit Parameters'!$J$27)</f>
        <v/>
      </c>
      <c r="BN83" s="1" t="str">
        <f>IF(BL60="","",'Cost and Benefit Parameters'!$J$27)</f>
        <v/>
      </c>
    </row>
    <row r="84" spans="1:66" x14ac:dyDescent="0.55000000000000004">
      <c r="A84" s="642"/>
      <c r="B84" t="s">
        <v>476</v>
      </c>
      <c r="H84" s="1" t="str">
        <f>IF(F61="","",'Cost and Benefit Parameters'!$J$27)</f>
        <v/>
      </c>
      <c r="I84" s="1" t="str">
        <f>IF(G61="","",'Cost and Benefit Parameters'!$J$27)</f>
        <v/>
      </c>
      <c r="J84" s="1" t="str">
        <f>IF(H61="","",'Cost and Benefit Parameters'!$J$27)</f>
        <v/>
      </c>
      <c r="K84" s="1" t="str">
        <f>IF(I61="","",'Cost and Benefit Parameters'!$J$27)</f>
        <v/>
      </c>
      <c r="L84" s="1" t="str">
        <f>IF(J61="","",'Cost and Benefit Parameters'!$J$27)</f>
        <v/>
      </c>
      <c r="M84" s="1" t="str">
        <f>IF(K61="","",'Cost and Benefit Parameters'!$J$27)</f>
        <v/>
      </c>
      <c r="N84" s="1" t="str">
        <f>IF(L61="","",'Cost and Benefit Parameters'!$J$27)</f>
        <v/>
      </c>
      <c r="O84" s="1" t="str">
        <f>IF(M61="","",'Cost and Benefit Parameters'!$J$27)</f>
        <v/>
      </c>
      <c r="P84" s="1" t="str">
        <f>IF(N61="","",'Cost and Benefit Parameters'!$J$27)</f>
        <v/>
      </c>
      <c r="Q84" s="1">
        <f>IF(O61="","",'Cost and Benefit Parameters'!$J$27)</f>
        <v>159.285</v>
      </c>
      <c r="R84" s="1">
        <f>IF(P61="","",'Cost and Benefit Parameters'!$J$27)</f>
        <v>159.285</v>
      </c>
      <c r="S84" s="1">
        <f>IF(Q61="","",'Cost and Benefit Parameters'!$J$27)</f>
        <v>159.285</v>
      </c>
      <c r="T84" s="1">
        <f>IF(R61="","",'Cost and Benefit Parameters'!$J$27)</f>
        <v>159.285</v>
      </c>
      <c r="U84" s="1">
        <f>IF(S61="","",'Cost and Benefit Parameters'!$J$27)</f>
        <v>159.285</v>
      </c>
      <c r="V84" s="1">
        <f>IF(T61="","",'Cost and Benefit Parameters'!$J$27)</f>
        <v>159.285</v>
      </c>
      <c r="W84" s="1">
        <f>IF(U61="","",'Cost and Benefit Parameters'!$J$27)</f>
        <v>159.285</v>
      </c>
      <c r="X84" s="1">
        <f>IF(V61="","",'Cost and Benefit Parameters'!$J$27)</f>
        <v>159.285</v>
      </c>
      <c r="Y84" s="1">
        <f>IF(W61="","",'Cost and Benefit Parameters'!$J$27)</f>
        <v>159.285</v>
      </c>
      <c r="Z84" s="1">
        <f>IF(X61="","",'Cost and Benefit Parameters'!$J$27)</f>
        <v>159.285</v>
      </c>
      <c r="AA84" s="1">
        <f>IF(Y61="","",'Cost and Benefit Parameters'!$J$27)</f>
        <v>159.285</v>
      </c>
      <c r="AB84" s="1">
        <f>IF(Z61="","",'Cost and Benefit Parameters'!$J$27)</f>
        <v>159.285</v>
      </c>
      <c r="AC84" s="1">
        <f>IF(AA61="","",'Cost and Benefit Parameters'!$J$27)</f>
        <v>159.285</v>
      </c>
      <c r="AD84" s="1">
        <f>IF(AB61="","",'Cost and Benefit Parameters'!$J$27)</f>
        <v>159.285</v>
      </c>
      <c r="AE84" s="1">
        <f>IF(AC61="","",'Cost and Benefit Parameters'!$J$27)</f>
        <v>159.285</v>
      </c>
      <c r="AF84" s="1">
        <f>IF(AD61="","",'Cost and Benefit Parameters'!$J$27)</f>
        <v>159.285</v>
      </c>
      <c r="AG84" s="1">
        <f>IF(AE61="","",'Cost and Benefit Parameters'!$J$27)</f>
        <v>159.285</v>
      </c>
      <c r="AH84" s="1">
        <f>IF(AF61="","",'Cost and Benefit Parameters'!$J$27)</f>
        <v>159.285</v>
      </c>
      <c r="AI84" s="1">
        <f>IF(AG61="","",'Cost and Benefit Parameters'!$J$27)</f>
        <v>159.285</v>
      </c>
      <c r="AJ84" s="1">
        <f>IF(AH61="","",'Cost and Benefit Parameters'!$J$27)</f>
        <v>159.285</v>
      </c>
      <c r="AK84" s="1">
        <f>IF(AI61="","",'Cost and Benefit Parameters'!$J$27)</f>
        <v>159.285</v>
      </c>
      <c r="AL84" s="1">
        <f>IF(AJ61="","",'Cost and Benefit Parameters'!$J$27)</f>
        <v>159.285</v>
      </c>
      <c r="AM84" s="1">
        <f>IF(AK61="","",'Cost and Benefit Parameters'!$J$27)</f>
        <v>159.285</v>
      </c>
      <c r="AN84" s="1">
        <f>IF(AL61="","",'Cost and Benefit Parameters'!$J$27)</f>
        <v>159.285</v>
      </c>
      <c r="AO84" s="1">
        <f>IF(AM61="","",'Cost and Benefit Parameters'!$J$27)</f>
        <v>159.285</v>
      </c>
      <c r="AP84" s="1">
        <f>IF(AN61="","",'Cost and Benefit Parameters'!$J$27)</f>
        <v>159.285</v>
      </c>
      <c r="AQ84" s="1">
        <f>IF(AO61="","",'Cost and Benefit Parameters'!$J$27)</f>
        <v>159.285</v>
      </c>
      <c r="AR84" s="1">
        <f>IF(AP61="","",'Cost and Benefit Parameters'!$J$27)</f>
        <v>159.285</v>
      </c>
      <c r="AS84" s="1">
        <f>IF(AQ61="","",'Cost and Benefit Parameters'!$J$27)</f>
        <v>159.285</v>
      </c>
      <c r="AT84" s="1">
        <f>IF(AR61="","",'Cost and Benefit Parameters'!$J$27)</f>
        <v>159.285</v>
      </c>
      <c r="AU84" s="1">
        <f>IF(AS61="","",'Cost and Benefit Parameters'!$J$27)</f>
        <v>159.285</v>
      </c>
      <c r="AV84" s="1">
        <f>IF(AT61="","",'Cost and Benefit Parameters'!$J$27)</f>
        <v>159.285</v>
      </c>
      <c r="AW84" s="1">
        <f>IF(AU61="","",'Cost and Benefit Parameters'!$J$27)</f>
        <v>159.285</v>
      </c>
      <c r="AX84" s="1">
        <f>IF(AV61="","",'Cost and Benefit Parameters'!$J$27)</f>
        <v>159.285</v>
      </c>
      <c r="AY84" s="1">
        <f>IF(AW61="","",'Cost and Benefit Parameters'!$J$27)</f>
        <v>159.285</v>
      </c>
      <c r="AZ84" s="1">
        <f>IF(AX61="","",'Cost and Benefit Parameters'!$J$27)</f>
        <v>159.285</v>
      </c>
      <c r="BA84" s="1">
        <f>IF(AY61="","",'Cost and Benefit Parameters'!$J$27)</f>
        <v>159.285</v>
      </c>
      <c r="BB84" s="1">
        <f>IF(AZ61="","",'Cost and Benefit Parameters'!$J$27)</f>
        <v>159.285</v>
      </c>
      <c r="BC84" s="1">
        <f>IF(BA61="","",'Cost and Benefit Parameters'!$J$27)</f>
        <v>159.285</v>
      </c>
      <c r="BD84" s="1">
        <f>IF(BB61="","",'Cost and Benefit Parameters'!$J$27)</f>
        <v>159.285</v>
      </c>
      <c r="BE84" s="1" t="str">
        <f>IF(BC61="","",'Cost and Benefit Parameters'!$J$27)</f>
        <v/>
      </c>
      <c r="BF84" s="1" t="str">
        <f>IF(BD61="","",'Cost and Benefit Parameters'!$J$27)</f>
        <v/>
      </c>
      <c r="BG84" s="1" t="str">
        <f>IF(BE61="","",'Cost and Benefit Parameters'!$J$27)</f>
        <v/>
      </c>
      <c r="BH84" s="1" t="str">
        <f>IF(BF61="","",'Cost and Benefit Parameters'!$J$27)</f>
        <v/>
      </c>
      <c r="BI84" s="1" t="str">
        <f>IF(BG61="","",'Cost and Benefit Parameters'!$J$27)</f>
        <v/>
      </c>
      <c r="BJ84" s="1" t="str">
        <f>IF(BH61="","",'Cost and Benefit Parameters'!$J$27)</f>
        <v/>
      </c>
      <c r="BK84" s="1" t="str">
        <f>IF(BI61="","",'Cost and Benefit Parameters'!$J$27)</f>
        <v/>
      </c>
      <c r="BL84" s="1" t="str">
        <f>IF(BJ61="","",'Cost and Benefit Parameters'!$J$27)</f>
        <v/>
      </c>
      <c r="BM84" s="1" t="str">
        <f>IF(BK61="","",'Cost and Benefit Parameters'!$J$27)</f>
        <v/>
      </c>
      <c r="BN84" s="1" t="str">
        <f>IF(BL61="","",'Cost and Benefit Parameters'!$J$27)</f>
        <v/>
      </c>
    </row>
    <row r="85" spans="1:66" x14ac:dyDescent="0.55000000000000004">
      <c r="A85" s="642"/>
      <c r="B85" t="s">
        <v>477</v>
      </c>
      <c r="H85" s="1" t="str">
        <f>IF(F62="","",'Cost and Benefit Parameters'!$J$27)</f>
        <v/>
      </c>
      <c r="I85" s="1" t="str">
        <f>IF(G62="","",'Cost and Benefit Parameters'!$J$27)</f>
        <v/>
      </c>
      <c r="J85" s="1" t="str">
        <f>IF(H62="","",'Cost and Benefit Parameters'!$J$27)</f>
        <v/>
      </c>
      <c r="K85" s="1" t="str">
        <f>IF(I62="","",'Cost and Benefit Parameters'!$J$27)</f>
        <v/>
      </c>
      <c r="L85" s="1" t="str">
        <f>IF(J62="","",'Cost and Benefit Parameters'!$J$27)</f>
        <v/>
      </c>
      <c r="M85" s="1" t="str">
        <f>IF(K62="","",'Cost and Benefit Parameters'!$J$27)</f>
        <v/>
      </c>
      <c r="N85" s="1" t="str">
        <f>IF(L62="","",'Cost and Benefit Parameters'!$J$27)</f>
        <v/>
      </c>
      <c r="O85" s="1" t="str">
        <f>IF(M62="","",'Cost and Benefit Parameters'!$J$27)</f>
        <v/>
      </c>
      <c r="P85" s="1" t="str">
        <f>IF(N62="","",'Cost and Benefit Parameters'!$J$27)</f>
        <v/>
      </c>
      <c r="Q85" s="1" t="str">
        <f>IF(O62="","",'Cost and Benefit Parameters'!$J$27)</f>
        <v/>
      </c>
      <c r="R85" s="1">
        <f>IF(P62="","",'Cost and Benefit Parameters'!$J$27)</f>
        <v>159.285</v>
      </c>
      <c r="S85" s="1">
        <f>IF(Q62="","",'Cost and Benefit Parameters'!$J$27)</f>
        <v>159.285</v>
      </c>
      <c r="T85" s="1">
        <f>IF(R62="","",'Cost and Benefit Parameters'!$J$27)</f>
        <v>159.285</v>
      </c>
      <c r="U85" s="1">
        <f>IF(S62="","",'Cost and Benefit Parameters'!$J$27)</f>
        <v>159.285</v>
      </c>
      <c r="V85" s="1">
        <f>IF(T62="","",'Cost and Benefit Parameters'!$J$27)</f>
        <v>159.285</v>
      </c>
      <c r="W85" s="1">
        <f>IF(U62="","",'Cost and Benefit Parameters'!$J$27)</f>
        <v>159.285</v>
      </c>
      <c r="X85" s="1">
        <f>IF(V62="","",'Cost and Benefit Parameters'!$J$27)</f>
        <v>159.285</v>
      </c>
      <c r="Y85" s="1">
        <f>IF(W62="","",'Cost and Benefit Parameters'!$J$27)</f>
        <v>159.285</v>
      </c>
      <c r="Z85" s="1">
        <f>IF(X62="","",'Cost and Benefit Parameters'!$J$27)</f>
        <v>159.285</v>
      </c>
      <c r="AA85" s="1">
        <f>IF(Y62="","",'Cost and Benefit Parameters'!$J$27)</f>
        <v>159.285</v>
      </c>
      <c r="AB85" s="1">
        <f>IF(Z62="","",'Cost and Benefit Parameters'!$J$27)</f>
        <v>159.285</v>
      </c>
      <c r="AC85" s="1">
        <f>IF(AA62="","",'Cost and Benefit Parameters'!$J$27)</f>
        <v>159.285</v>
      </c>
      <c r="AD85" s="1">
        <f>IF(AB62="","",'Cost and Benefit Parameters'!$J$27)</f>
        <v>159.285</v>
      </c>
      <c r="AE85" s="1">
        <f>IF(AC62="","",'Cost and Benefit Parameters'!$J$27)</f>
        <v>159.285</v>
      </c>
      <c r="AF85" s="1">
        <f>IF(AD62="","",'Cost and Benefit Parameters'!$J$27)</f>
        <v>159.285</v>
      </c>
      <c r="AG85" s="1">
        <f>IF(AE62="","",'Cost and Benefit Parameters'!$J$27)</f>
        <v>159.285</v>
      </c>
      <c r="AH85" s="1">
        <f>IF(AF62="","",'Cost and Benefit Parameters'!$J$27)</f>
        <v>159.285</v>
      </c>
      <c r="AI85" s="1">
        <f>IF(AG62="","",'Cost and Benefit Parameters'!$J$27)</f>
        <v>159.285</v>
      </c>
      <c r="AJ85" s="1">
        <f>IF(AH62="","",'Cost and Benefit Parameters'!$J$27)</f>
        <v>159.285</v>
      </c>
      <c r="AK85" s="1">
        <f>IF(AI62="","",'Cost and Benefit Parameters'!$J$27)</f>
        <v>159.285</v>
      </c>
      <c r="AL85" s="1">
        <f>IF(AJ62="","",'Cost and Benefit Parameters'!$J$27)</f>
        <v>159.285</v>
      </c>
      <c r="AM85" s="1">
        <f>IF(AK62="","",'Cost and Benefit Parameters'!$J$27)</f>
        <v>159.285</v>
      </c>
      <c r="AN85" s="1">
        <f>IF(AL62="","",'Cost and Benefit Parameters'!$J$27)</f>
        <v>159.285</v>
      </c>
      <c r="AO85" s="1">
        <f>IF(AM62="","",'Cost and Benefit Parameters'!$J$27)</f>
        <v>159.285</v>
      </c>
      <c r="AP85" s="1">
        <f>IF(AN62="","",'Cost and Benefit Parameters'!$J$27)</f>
        <v>159.285</v>
      </c>
      <c r="AQ85" s="1">
        <f>IF(AO62="","",'Cost and Benefit Parameters'!$J$27)</f>
        <v>159.285</v>
      </c>
      <c r="AR85" s="1">
        <f>IF(AP62="","",'Cost and Benefit Parameters'!$J$27)</f>
        <v>159.285</v>
      </c>
      <c r="AS85" s="1">
        <f>IF(AQ62="","",'Cost and Benefit Parameters'!$J$27)</f>
        <v>159.285</v>
      </c>
      <c r="AT85" s="1">
        <f>IF(AR62="","",'Cost and Benefit Parameters'!$J$27)</f>
        <v>159.285</v>
      </c>
      <c r="AU85" s="1">
        <f>IF(AS62="","",'Cost and Benefit Parameters'!$J$27)</f>
        <v>159.285</v>
      </c>
      <c r="AV85" s="1">
        <f>IF(AT62="","",'Cost and Benefit Parameters'!$J$27)</f>
        <v>159.285</v>
      </c>
      <c r="AW85" s="1">
        <f>IF(AU62="","",'Cost and Benefit Parameters'!$J$27)</f>
        <v>159.285</v>
      </c>
      <c r="AX85" s="1">
        <f>IF(AV62="","",'Cost and Benefit Parameters'!$J$27)</f>
        <v>159.285</v>
      </c>
      <c r="AY85" s="1">
        <f>IF(AW62="","",'Cost and Benefit Parameters'!$J$27)</f>
        <v>159.285</v>
      </c>
      <c r="AZ85" s="1">
        <f>IF(AX62="","",'Cost and Benefit Parameters'!$J$27)</f>
        <v>159.285</v>
      </c>
      <c r="BA85" s="1">
        <f>IF(AY62="","",'Cost and Benefit Parameters'!$J$27)</f>
        <v>159.285</v>
      </c>
      <c r="BB85" s="1">
        <f>IF(AZ62="","",'Cost and Benefit Parameters'!$J$27)</f>
        <v>159.285</v>
      </c>
      <c r="BC85" s="1">
        <f>IF(BA62="","",'Cost and Benefit Parameters'!$J$27)</f>
        <v>159.285</v>
      </c>
      <c r="BD85" s="1">
        <f>IF(BB62="","",'Cost and Benefit Parameters'!$J$27)</f>
        <v>159.285</v>
      </c>
      <c r="BE85" s="1">
        <f>IF(BC62="","",'Cost and Benefit Parameters'!$J$27)</f>
        <v>159.285</v>
      </c>
      <c r="BF85" s="1" t="str">
        <f>IF(BD62="","",'Cost and Benefit Parameters'!$J$27)</f>
        <v/>
      </c>
      <c r="BG85" s="1" t="str">
        <f>IF(BE62="","",'Cost and Benefit Parameters'!$J$27)</f>
        <v/>
      </c>
      <c r="BH85" s="1" t="str">
        <f>IF(BF62="","",'Cost and Benefit Parameters'!$J$27)</f>
        <v/>
      </c>
      <c r="BI85" s="1" t="str">
        <f>IF(BG62="","",'Cost and Benefit Parameters'!$J$27)</f>
        <v/>
      </c>
      <c r="BJ85" s="1" t="str">
        <f>IF(BH62="","",'Cost and Benefit Parameters'!$J$27)</f>
        <v/>
      </c>
      <c r="BK85" s="1" t="str">
        <f>IF(BI62="","",'Cost and Benefit Parameters'!$J$27)</f>
        <v/>
      </c>
      <c r="BL85" s="1" t="str">
        <f>IF(BJ62="","",'Cost and Benefit Parameters'!$J$27)</f>
        <v/>
      </c>
      <c r="BM85" s="1" t="str">
        <f>IF(BK62="","",'Cost and Benefit Parameters'!$J$27)</f>
        <v/>
      </c>
      <c r="BN85" s="1" t="str">
        <f>IF(BL62="","",'Cost and Benefit Parameters'!$J$27)</f>
        <v/>
      </c>
    </row>
    <row r="86" spans="1:66" x14ac:dyDescent="0.55000000000000004">
      <c r="A86" s="642"/>
      <c r="B86" t="s">
        <v>478</v>
      </c>
      <c r="H86" s="1" t="str">
        <f>IF(F63="","",'Cost and Benefit Parameters'!$J$27)</f>
        <v/>
      </c>
      <c r="I86" s="1" t="str">
        <f>IF(G63="","",'Cost and Benefit Parameters'!$J$27)</f>
        <v/>
      </c>
      <c r="J86" s="1" t="str">
        <f>IF(H63="","",'Cost and Benefit Parameters'!$J$27)</f>
        <v/>
      </c>
      <c r="K86" s="1" t="str">
        <f>IF(I63="","",'Cost and Benefit Parameters'!$J$27)</f>
        <v/>
      </c>
      <c r="L86" s="1" t="str">
        <f>IF(J63="","",'Cost and Benefit Parameters'!$J$27)</f>
        <v/>
      </c>
      <c r="M86" s="1" t="str">
        <f>IF(K63="","",'Cost and Benefit Parameters'!$J$27)</f>
        <v/>
      </c>
      <c r="N86" s="1" t="str">
        <f>IF(L63="","",'Cost and Benefit Parameters'!$J$27)</f>
        <v/>
      </c>
      <c r="O86" s="1" t="str">
        <f>IF(M63="","",'Cost and Benefit Parameters'!$J$27)</f>
        <v/>
      </c>
      <c r="P86" s="1" t="str">
        <f>IF(N63="","",'Cost and Benefit Parameters'!$J$27)</f>
        <v/>
      </c>
      <c r="Q86" s="1" t="str">
        <f>IF(O63="","",'Cost and Benefit Parameters'!$J$27)</f>
        <v/>
      </c>
      <c r="R86" s="1" t="str">
        <f>IF(P63="","",'Cost and Benefit Parameters'!$J$27)</f>
        <v/>
      </c>
      <c r="S86" s="1">
        <f>IF(Q63="","",'Cost and Benefit Parameters'!$J$27)</f>
        <v>159.285</v>
      </c>
      <c r="T86" s="1">
        <f>IF(R63="","",'Cost and Benefit Parameters'!$J$27)</f>
        <v>159.285</v>
      </c>
      <c r="U86" s="1">
        <f>IF(S63="","",'Cost and Benefit Parameters'!$J$27)</f>
        <v>159.285</v>
      </c>
      <c r="V86" s="1">
        <f>IF(T63="","",'Cost and Benefit Parameters'!$J$27)</f>
        <v>159.285</v>
      </c>
      <c r="W86" s="1">
        <f>IF(U63="","",'Cost and Benefit Parameters'!$J$27)</f>
        <v>159.285</v>
      </c>
      <c r="X86" s="1">
        <f>IF(V63="","",'Cost and Benefit Parameters'!$J$27)</f>
        <v>159.285</v>
      </c>
      <c r="Y86" s="1">
        <f>IF(W63="","",'Cost and Benefit Parameters'!$J$27)</f>
        <v>159.285</v>
      </c>
      <c r="Z86" s="1">
        <f>IF(X63="","",'Cost and Benefit Parameters'!$J$27)</f>
        <v>159.285</v>
      </c>
      <c r="AA86" s="1">
        <f>IF(Y63="","",'Cost and Benefit Parameters'!$J$27)</f>
        <v>159.285</v>
      </c>
      <c r="AB86" s="1">
        <f>IF(Z63="","",'Cost and Benefit Parameters'!$J$27)</f>
        <v>159.285</v>
      </c>
      <c r="AC86" s="1">
        <f>IF(AA63="","",'Cost and Benefit Parameters'!$J$27)</f>
        <v>159.285</v>
      </c>
      <c r="AD86" s="1">
        <f>IF(AB63="","",'Cost and Benefit Parameters'!$J$27)</f>
        <v>159.285</v>
      </c>
      <c r="AE86" s="1">
        <f>IF(AC63="","",'Cost and Benefit Parameters'!$J$27)</f>
        <v>159.285</v>
      </c>
      <c r="AF86" s="1">
        <f>IF(AD63="","",'Cost and Benefit Parameters'!$J$27)</f>
        <v>159.285</v>
      </c>
      <c r="AG86" s="1">
        <f>IF(AE63="","",'Cost and Benefit Parameters'!$J$27)</f>
        <v>159.285</v>
      </c>
      <c r="AH86" s="1">
        <f>IF(AF63="","",'Cost and Benefit Parameters'!$J$27)</f>
        <v>159.285</v>
      </c>
      <c r="AI86" s="1">
        <f>IF(AG63="","",'Cost and Benefit Parameters'!$J$27)</f>
        <v>159.285</v>
      </c>
      <c r="AJ86" s="1">
        <f>IF(AH63="","",'Cost and Benefit Parameters'!$J$27)</f>
        <v>159.285</v>
      </c>
      <c r="AK86" s="1">
        <f>IF(AI63="","",'Cost and Benefit Parameters'!$J$27)</f>
        <v>159.285</v>
      </c>
      <c r="AL86" s="1">
        <f>IF(AJ63="","",'Cost and Benefit Parameters'!$J$27)</f>
        <v>159.285</v>
      </c>
      <c r="AM86" s="1">
        <f>IF(AK63="","",'Cost and Benefit Parameters'!$J$27)</f>
        <v>159.285</v>
      </c>
      <c r="AN86" s="1">
        <f>IF(AL63="","",'Cost and Benefit Parameters'!$J$27)</f>
        <v>159.285</v>
      </c>
      <c r="AO86" s="1">
        <f>IF(AM63="","",'Cost and Benefit Parameters'!$J$27)</f>
        <v>159.285</v>
      </c>
      <c r="AP86" s="1">
        <f>IF(AN63="","",'Cost and Benefit Parameters'!$J$27)</f>
        <v>159.285</v>
      </c>
      <c r="AQ86" s="1">
        <f>IF(AO63="","",'Cost and Benefit Parameters'!$J$27)</f>
        <v>159.285</v>
      </c>
      <c r="AR86" s="1">
        <f>IF(AP63="","",'Cost and Benefit Parameters'!$J$27)</f>
        <v>159.285</v>
      </c>
      <c r="AS86" s="1">
        <f>IF(AQ63="","",'Cost and Benefit Parameters'!$J$27)</f>
        <v>159.285</v>
      </c>
      <c r="AT86" s="1">
        <f>IF(AR63="","",'Cost and Benefit Parameters'!$J$27)</f>
        <v>159.285</v>
      </c>
      <c r="AU86" s="1">
        <f>IF(AS63="","",'Cost and Benefit Parameters'!$J$27)</f>
        <v>159.285</v>
      </c>
      <c r="AV86" s="1">
        <f>IF(AT63="","",'Cost and Benefit Parameters'!$J$27)</f>
        <v>159.285</v>
      </c>
      <c r="AW86" s="1">
        <f>IF(AU63="","",'Cost and Benefit Parameters'!$J$27)</f>
        <v>159.285</v>
      </c>
      <c r="AX86" s="1">
        <f>IF(AV63="","",'Cost and Benefit Parameters'!$J$27)</f>
        <v>159.285</v>
      </c>
      <c r="AY86" s="1">
        <f>IF(AW63="","",'Cost and Benefit Parameters'!$J$27)</f>
        <v>159.285</v>
      </c>
      <c r="AZ86" s="1">
        <f>IF(AX63="","",'Cost and Benefit Parameters'!$J$27)</f>
        <v>159.285</v>
      </c>
      <c r="BA86" s="1">
        <f>IF(AY63="","",'Cost and Benefit Parameters'!$J$27)</f>
        <v>159.285</v>
      </c>
      <c r="BB86" s="1">
        <f>IF(AZ63="","",'Cost and Benefit Parameters'!$J$27)</f>
        <v>159.285</v>
      </c>
      <c r="BC86" s="1">
        <f>IF(BA63="","",'Cost and Benefit Parameters'!$J$27)</f>
        <v>159.285</v>
      </c>
      <c r="BD86" s="1">
        <f>IF(BB63="","",'Cost and Benefit Parameters'!$J$27)</f>
        <v>159.285</v>
      </c>
      <c r="BE86" s="1">
        <f>IF(BC63="","",'Cost and Benefit Parameters'!$J$27)</f>
        <v>159.285</v>
      </c>
      <c r="BF86" s="1">
        <f>IF(BD63="","",'Cost and Benefit Parameters'!$J$27)</f>
        <v>159.285</v>
      </c>
      <c r="BG86" s="1" t="str">
        <f>IF(BE63="","",'Cost and Benefit Parameters'!$J$27)</f>
        <v/>
      </c>
      <c r="BH86" s="1" t="str">
        <f>IF(BF63="","",'Cost and Benefit Parameters'!$J$27)</f>
        <v/>
      </c>
      <c r="BI86" s="1" t="str">
        <f>IF(BG63="","",'Cost and Benefit Parameters'!$J$27)</f>
        <v/>
      </c>
      <c r="BJ86" s="1" t="str">
        <f>IF(BH63="","",'Cost and Benefit Parameters'!$J$27)</f>
        <v/>
      </c>
      <c r="BK86" s="1" t="str">
        <f>IF(BI63="","",'Cost and Benefit Parameters'!$J$27)</f>
        <v/>
      </c>
      <c r="BL86" s="1" t="str">
        <f>IF(BJ63="","",'Cost and Benefit Parameters'!$J$27)</f>
        <v/>
      </c>
      <c r="BM86" s="1" t="str">
        <f>IF(BK63="","",'Cost and Benefit Parameters'!$J$27)</f>
        <v/>
      </c>
      <c r="BN86" s="1" t="str">
        <f>IF(BL63="","",'Cost and Benefit Parameters'!$J$27)</f>
        <v/>
      </c>
    </row>
    <row r="87" spans="1:66" x14ac:dyDescent="0.55000000000000004">
      <c r="A87" s="642"/>
      <c r="B87" t="s">
        <v>479</v>
      </c>
      <c r="H87" s="1" t="str">
        <f>IF(F64="","",'Cost and Benefit Parameters'!$J$27)</f>
        <v/>
      </c>
      <c r="I87" s="1" t="str">
        <f>IF(G64="","",'Cost and Benefit Parameters'!$J$27)</f>
        <v/>
      </c>
      <c r="J87" s="1" t="str">
        <f>IF(H64="","",'Cost and Benefit Parameters'!$J$27)</f>
        <v/>
      </c>
      <c r="K87" s="1" t="str">
        <f>IF(I64="","",'Cost and Benefit Parameters'!$J$27)</f>
        <v/>
      </c>
      <c r="L87" s="1" t="str">
        <f>IF(J64="","",'Cost and Benefit Parameters'!$J$27)</f>
        <v/>
      </c>
      <c r="M87" s="1" t="str">
        <f>IF(K64="","",'Cost and Benefit Parameters'!$J$27)</f>
        <v/>
      </c>
      <c r="N87" s="1" t="str">
        <f>IF(L64="","",'Cost and Benefit Parameters'!$J$27)</f>
        <v/>
      </c>
      <c r="O87" s="1" t="str">
        <f>IF(M64="","",'Cost and Benefit Parameters'!$J$27)</f>
        <v/>
      </c>
      <c r="P87" s="1" t="str">
        <f>IF(N64="","",'Cost and Benefit Parameters'!$J$27)</f>
        <v/>
      </c>
      <c r="Q87" s="1" t="str">
        <f>IF(O64="","",'Cost and Benefit Parameters'!$J$27)</f>
        <v/>
      </c>
      <c r="R87" s="1" t="str">
        <f>IF(P64="","",'Cost and Benefit Parameters'!$J$27)</f>
        <v/>
      </c>
      <c r="S87" s="1" t="str">
        <f>IF(Q64="","",'Cost and Benefit Parameters'!$J$27)</f>
        <v/>
      </c>
      <c r="T87" s="1">
        <f>IF(R64="","",'Cost and Benefit Parameters'!$J$27)</f>
        <v>159.285</v>
      </c>
      <c r="U87" s="1">
        <f>IF(S64="","",'Cost and Benefit Parameters'!$J$27)</f>
        <v>159.285</v>
      </c>
      <c r="V87" s="1">
        <f>IF(T64="","",'Cost and Benefit Parameters'!$J$27)</f>
        <v>159.285</v>
      </c>
      <c r="W87" s="1">
        <f>IF(U64="","",'Cost and Benefit Parameters'!$J$27)</f>
        <v>159.285</v>
      </c>
      <c r="X87" s="1">
        <f>IF(V64="","",'Cost and Benefit Parameters'!$J$27)</f>
        <v>159.285</v>
      </c>
      <c r="Y87" s="1">
        <f>IF(W64="","",'Cost and Benefit Parameters'!$J$27)</f>
        <v>159.285</v>
      </c>
      <c r="Z87" s="1">
        <f>IF(X64="","",'Cost and Benefit Parameters'!$J$27)</f>
        <v>159.285</v>
      </c>
      <c r="AA87" s="1">
        <f>IF(Y64="","",'Cost and Benefit Parameters'!$J$27)</f>
        <v>159.285</v>
      </c>
      <c r="AB87" s="1">
        <f>IF(Z64="","",'Cost and Benefit Parameters'!$J$27)</f>
        <v>159.285</v>
      </c>
      <c r="AC87" s="1">
        <f>IF(AA64="","",'Cost and Benefit Parameters'!$J$27)</f>
        <v>159.285</v>
      </c>
      <c r="AD87" s="1">
        <f>IF(AB64="","",'Cost and Benefit Parameters'!$J$27)</f>
        <v>159.285</v>
      </c>
      <c r="AE87" s="1">
        <f>IF(AC64="","",'Cost and Benefit Parameters'!$J$27)</f>
        <v>159.285</v>
      </c>
      <c r="AF87" s="1">
        <f>IF(AD64="","",'Cost and Benefit Parameters'!$J$27)</f>
        <v>159.285</v>
      </c>
      <c r="AG87" s="1">
        <f>IF(AE64="","",'Cost and Benefit Parameters'!$J$27)</f>
        <v>159.285</v>
      </c>
      <c r="AH87" s="1">
        <f>IF(AF64="","",'Cost and Benefit Parameters'!$J$27)</f>
        <v>159.285</v>
      </c>
      <c r="AI87" s="1">
        <f>IF(AG64="","",'Cost and Benefit Parameters'!$J$27)</f>
        <v>159.285</v>
      </c>
      <c r="AJ87" s="1">
        <f>IF(AH64="","",'Cost and Benefit Parameters'!$J$27)</f>
        <v>159.285</v>
      </c>
      <c r="AK87" s="1">
        <f>IF(AI64="","",'Cost and Benefit Parameters'!$J$27)</f>
        <v>159.285</v>
      </c>
      <c r="AL87" s="1">
        <f>IF(AJ64="","",'Cost and Benefit Parameters'!$J$27)</f>
        <v>159.285</v>
      </c>
      <c r="AM87" s="1">
        <f>IF(AK64="","",'Cost and Benefit Parameters'!$J$27)</f>
        <v>159.285</v>
      </c>
      <c r="AN87" s="1">
        <f>IF(AL64="","",'Cost and Benefit Parameters'!$J$27)</f>
        <v>159.285</v>
      </c>
      <c r="AO87" s="1">
        <f>IF(AM64="","",'Cost and Benefit Parameters'!$J$27)</f>
        <v>159.285</v>
      </c>
      <c r="AP87" s="1">
        <f>IF(AN64="","",'Cost and Benefit Parameters'!$J$27)</f>
        <v>159.285</v>
      </c>
      <c r="AQ87" s="1">
        <f>IF(AO64="","",'Cost and Benefit Parameters'!$J$27)</f>
        <v>159.285</v>
      </c>
      <c r="AR87" s="1">
        <f>IF(AP64="","",'Cost and Benefit Parameters'!$J$27)</f>
        <v>159.285</v>
      </c>
      <c r="AS87" s="1">
        <f>IF(AQ64="","",'Cost and Benefit Parameters'!$J$27)</f>
        <v>159.285</v>
      </c>
      <c r="AT87" s="1">
        <f>IF(AR64="","",'Cost and Benefit Parameters'!$J$27)</f>
        <v>159.285</v>
      </c>
      <c r="AU87" s="1">
        <f>IF(AS64="","",'Cost and Benefit Parameters'!$J$27)</f>
        <v>159.285</v>
      </c>
      <c r="AV87" s="1">
        <f>IF(AT64="","",'Cost and Benefit Parameters'!$J$27)</f>
        <v>159.285</v>
      </c>
      <c r="AW87" s="1">
        <f>IF(AU64="","",'Cost and Benefit Parameters'!$J$27)</f>
        <v>159.285</v>
      </c>
      <c r="AX87" s="1">
        <f>IF(AV64="","",'Cost and Benefit Parameters'!$J$27)</f>
        <v>159.285</v>
      </c>
      <c r="AY87" s="1">
        <f>IF(AW64="","",'Cost and Benefit Parameters'!$J$27)</f>
        <v>159.285</v>
      </c>
      <c r="AZ87" s="1">
        <f>IF(AX64="","",'Cost and Benefit Parameters'!$J$27)</f>
        <v>159.285</v>
      </c>
      <c r="BA87" s="1">
        <f>IF(AY64="","",'Cost and Benefit Parameters'!$J$27)</f>
        <v>159.285</v>
      </c>
      <c r="BB87" s="1">
        <f>IF(AZ64="","",'Cost and Benefit Parameters'!$J$27)</f>
        <v>159.285</v>
      </c>
      <c r="BC87" s="1">
        <f>IF(BA64="","",'Cost and Benefit Parameters'!$J$27)</f>
        <v>159.285</v>
      </c>
      <c r="BD87" s="1">
        <f>IF(BB64="","",'Cost and Benefit Parameters'!$J$27)</f>
        <v>159.285</v>
      </c>
      <c r="BE87" s="1">
        <f>IF(BC64="","",'Cost and Benefit Parameters'!$J$27)</f>
        <v>159.285</v>
      </c>
      <c r="BF87" s="1">
        <f>IF(BD64="","",'Cost and Benefit Parameters'!$J$27)</f>
        <v>159.285</v>
      </c>
      <c r="BG87" s="1">
        <f>IF(BE64="","",'Cost and Benefit Parameters'!$J$27)</f>
        <v>159.285</v>
      </c>
      <c r="BH87" s="1" t="str">
        <f>IF(BF64="","",'Cost and Benefit Parameters'!$J$27)</f>
        <v/>
      </c>
      <c r="BI87" s="1" t="str">
        <f>IF(BG64="","",'Cost and Benefit Parameters'!$J$27)</f>
        <v/>
      </c>
      <c r="BJ87" s="1" t="str">
        <f>IF(BH64="","",'Cost and Benefit Parameters'!$J$27)</f>
        <v/>
      </c>
      <c r="BK87" s="1" t="str">
        <f>IF(BI64="","",'Cost and Benefit Parameters'!$J$27)</f>
        <v/>
      </c>
      <c r="BL87" s="1" t="str">
        <f>IF(BJ64="","",'Cost and Benefit Parameters'!$J$27)</f>
        <v/>
      </c>
      <c r="BM87" s="1" t="str">
        <f>IF(BK64="","",'Cost and Benefit Parameters'!$J$27)</f>
        <v/>
      </c>
      <c r="BN87" s="1" t="str">
        <f>IF(BL64="","",'Cost and Benefit Parameters'!$J$27)</f>
        <v/>
      </c>
    </row>
    <row r="88" spans="1:66" x14ac:dyDescent="0.55000000000000004">
      <c r="A88" s="642"/>
      <c r="B88" t="s">
        <v>480</v>
      </c>
      <c r="H88" s="1" t="str">
        <f>IF(F65="","",'Cost and Benefit Parameters'!$J$27)</f>
        <v/>
      </c>
      <c r="I88" s="1" t="str">
        <f>IF(G65="","",'Cost and Benefit Parameters'!$J$27)</f>
        <v/>
      </c>
      <c r="J88" s="1" t="str">
        <f>IF(H65="","",'Cost and Benefit Parameters'!$J$27)</f>
        <v/>
      </c>
      <c r="K88" s="1" t="str">
        <f>IF(I65="","",'Cost and Benefit Parameters'!$J$27)</f>
        <v/>
      </c>
      <c r="L88" s="1" t="str">
        <f>IF(J65="","",'Cost and Benefit Parameters'!$J$27)</f>
        <v/>
      </c>
      <c r="M88" s="1" t="str">
        <f>IF(K65="","",'Cost and Benefit Parameters'!$J$27)</f>
        <v/>
      </c>
      <c r="N88" s="1" t="str">
        <f>IF(L65="","",'Cost and Benefit Parameters'!$J$27)</f>
        <v/>
      </c>
      <c r="O88" s="1" t="str">
        <f>IF(M65="","",'Cost and Benefit Parameters'!$J$27)</f>
        <v/>
      </c>
      <c r="P88" s="1" t="str">
        <f>IF(N65="","",'Cost and Benefit Parameters'!$J$27)</f>
        <v/>
      </c>
      <c r="Q88" s="1" t="str">
        <f>IF(O65="","",'Cost and Benefit Parameters'!$J$27)</f>
        <v/>
      </c>
      <c r="R88" s="1" t="str">
        <f>IF(P65="","",'Cost and Benefit Parameters'!$J$27)</f>
        <v/>
      </c>
      <c r="S88" s="1" t="str">
        <f>IF(Q65="","",'Cost and Benefit Parameters'!$J$27)</f>
        <v/>
      </c>
      <c r="T88" s="1" t="str">
        <f>IF(R65="","",'Cost and Benefit Parameters'!$J$27)</f>
        <v/>
      </c>
      <c r="U88" s="1">
        <f>IF(S65="","",'Cost and Benefit Parameters'!$J$27)</f>
        <v>159.285</v>
      </c>
      <c r="V88" s="1">
        <f>IF(T65="","",'Cost and Benefit Parameters'!$J$27)</f>
        <v>159.285</v>
      </c>
      <c r="W88" s="1">
        <f>IF(U65="","",'Cost and Benefit Parameters'!$J$27)</f>
        <v>159.285</v>
      </c>
      <c r="X88" s="1">
        <f>IF(V65="","",'Cost and Benefit Parameters'!$J$27)</f>
        <v>159.285</v>
      </c>
      <c r="Y88" s="1">
        <f>IF(W65="","",'Cost and Benefit Parameters'!$J$27)</f>
        <v>159.285</v>
      </c>
      <c r="Z88" s="1">
        <f>IF(X65="","",'Cost and Benefit Parameters'!$J$27)</f>
        <v>159.285</v>
      </c>
      <c r="AA88" s="1">
        <f>IF(Y65="","",'Cost and Benefit Parameters'!$J$27)</f>
        <v>159.285</v>
      </c>
      <c r="AB88" s="1">
        <f>IF(Z65="","",'Cost and Benefit Parameters'!$J$27)</f>
        <v>159.285</v>
      </c>
      <c r="AC88" s="1">
        <f>IF(AA65="","",'Cost and Benefit Parameters'!$J$27)</f>
        <v>159.285</v>
      </c>
      <c r="AD88" s="1">
        <f>IF(AB65="","",'Cost and Benefit Parameters'!$J$27)</f>
        <v>159.285</v>
      </c>
      <c r="AE88" s="1">
        <f>IF(AC65="","",'Cost and Benefit Parameters'!$J$27)</f>
        <v>159.285</v>
      </c>
      <c r="AF88" s="1">
        <f>IF(AD65="","",'Cost and Benefit Parameters'!$J$27)</f>
        <v>159.285</v>
      </c>
      <c r="AG88" s="1">
        <f>IF(AE65="","",'Cost and Benefit Parameters'!$J$27)</f>
        <v>159.285</v>
      </c>
      <c r="AH88" s="1">
        <f>IF(AF65="","",'Cost and Benefit Parameters'!$J$27)</f>
        <v>159.285</v>
      </c>
      <c r="AI88" s="1">
        <f>IF(AG65="","",'Cost and Benefit Parameters'!$J$27)</f>
        <v>159.285</v>
      </c>
      <c r="AJ88" s="1">
        <f>IF(AH65="","",'Cost and Benefit Parameters'!$J$27)</f>
        <v>159.285</v>
      </c>
      <c r="AK88" s="1">
        <f>IF(AI65="","",'Cost and Benefit Parameters'!$J$27)</f>
        <v>159.285</v>
      </c>
      <c r="AL88" s="1">
        <f>IF(AJ65="","",'Cost and Benefit Parameters'!$J$27)</f>
        <v>159.285</v>
      </c>
      <c r="AM88" s="1">
        <f>IF(AK65="","",'Cost and Benefit Parameters'!$J$27)</f>
        <v>159.285</v>
      </c>
      <c r="AN88" s="1">
        <f>IF(AL65="","",'Cost and Benefit Parameters'!$J$27)</f>
        <v>159.285</v>
      </c>
      <c r="AO88" s="1">
        <f>IF(AM65="","",'Cost and Benefit Parameters'!$J$27)</f>
        <v>159.285</v>
      </c>
      <c r="AP88" s="1">
        <f>IF(AN65="","",'Cost and Benefit Parameters'!$J$27)</f>
        <v>159.285</v>
      </c>
      <c r="AQ88" s="1">
        <f>IF(AO65="","",'Cost and Benefit Parameters'!$J$27)</f>
        <v>159.285</v>
      </c>
      <c r="AR88" s="1">
        <f>IF(AP65="","",'Cost and Benefit Parameters'!$J$27)</f>
        <v>159.285</v>
      </c>
      <c r="AS88" s="1">
        <f>IF(AQ65="","",'Cost and Benefit Parameters'!$J$27)</f>
        <v>159.285</v>
      </c>
      <c r="AT88" s="1">
        <f>IF(AR65="","",'Cost and Benefit Parameters'!$J$27)</f>
        <v>159.285</v>
      </c>
      <c r="AU88" s="1">
        <f>IF(AS65="","",'Cost and Benefit Parameters'!$J$27)</f>
        <v>159.285</v>
      </c>
      <c r="AV88" s="1">
        <f>IF(AT65="","",'Cost and Benefit Parameters'!$J$27)</f>
        <v>159.285</v>
      </c>
      <c r="AW88" s="1">
        <f>IF(AU65="","",'Cost and Benefit Parameters'!$J$27)</f>
        <v>159.285</v>
      </c>
      <c r="AX88" s="1">
        <f>IF(AV65="","",'Cost and Benefit Parameters'!$J$27)</f>
        <v>159.285</v>
      </c>
      <c r="AY88" s="1">
        <f>IF(AW65="","",'Cost and Benefit Parameters'!$J$27)</f>
        <v>159.285</v>
      </c>
      <c r="AZ88" s="1">
        <f>IF(AX65="","",'Cost and Benefit Parameters'!$J$27)</f>
        <v>159.285</v>
      </c>
      <c r="BA88" s="1">
        <f>IF(AY65="","",'Cost and Benefit Parameters'!$J$27)</f>
        <v>159.285</v>
      </c>
      <c r="BB88" s="1">
        <f>IF(AZ65="","",'Cost and Benefit Parameters'!$J$27)</f>
        <v>159.285</v>
      </c>
      <c r="BC88" s="1">
        <f>IF(BA65="","",'Cost and Benefit Parameters'!$J$27)</f>
        <v>159.285</v>
      </c>
      <c r="BD88" s="1">
        <f>IF(BB65="","",'Cost and Benefit Parameters'!$J$27)</f>
        <v>159.285</v>
      </c>
      <c r="BE88" s="1">
        <f>IF(BC65="","",'Cost and Benefit Parameters'!$J$27)</f>
        <v>159.285</v>
      </c>
      <c r="BF88" s="1">
        <f>IF(BD65="","",'Cost and Benefit Parameters'!$J$27)</f>
        <v>159.285</v>
      </c>
      <c r="BG88" s="1">
        <f>IF(BE65="","",'Cost and Benefit Parameters'!$J$27)</f>
        <v>159.285</v>
      </c>
      <c r="BH88" s="1">
        <f>IF(BF65="","",'Cost and Benefit Parameters'!$J$27)</f>
        <v>159.285</v>
      </c>
      <c r="BI88" s="1" t="str">
        <f>IF(BG65="","",'Cost and Benefit Parameters'!$J$27)</f>
        <v/>
      </c>
      <c r="BJ88" s="1" t="str">
        <f>IF(BH65="","",'Cost and Benefit Parameters'!$J$27)</f>
        <v/>
      </c>
      <c r="BK88" s="1" t="str">
        <f>IF(BI65="","",'Cost and Benefit Parameters'!$J$27)</f>
        <v/>
      </c>
      <c r="BL88" s="1" t="str">
        <f>IF(BJ65="","",'Cost and Benefit Parameters'!$J$27)</f>
        <v/>
      </c>
      <c r="BM88" s="1" t="str">
        <f>IF(BK65="","",'Cost and Benefit Parameters'!$J$27)</f>
        <v/>
      </c>
      <c r="BN88" s="1" t="str">
        <f>IF(BL65="","",'Cost and Benefit Parameters'!$J$27)</f>
        <v/>
      </c>
    </row>
    <row r="89" spans="1:66" x14ac:dyDescent="0.55000000000000004">
      <c r="A89" s="642"/>
      <c r="B89" t="s">
        <v>481</v>
      </c>
      <c r="H89" s="1" t="str">
        <f>IF(F66="","",'Cost and Benefit Parameters'!$J$27)</f>
        <v/>
      </c>
      <c r="I89" s="1" t="str">
        <f>IF(G66="","",'Cost and Benefit Parameters'!$J$27)</f>
        <v/>
      </c>
      <c r="J89" s="1" t="str">
        <f>IF(H66="","",'Cost and Benefit Parameters'!$J$27)</f>
        <v/>
      </c>
      <c r="K89" s="1" t="str">
        <f>IF(I66="","",'Cost and Benefit Parameters'!$J$27)</f>
        <v/>
      </c>
      <c r="L89" s="1" t="str">
        <f>IF(J66="","",'Cost and Benefit Parameters'!$J$27)</f>
        <v/>
      </c>
      <c r="M89" s="1" t="str">
        <f>IF(K66="","",'Cost and Benefit Parameters'!$J$27)</f>
        <v/>
      </c>
      <c r="N89" s="1" t="str">
        <f>IF(L66="","",'Cost and Benefit Parameters'!$J$27)</f>
        <v/>
      </c>
      <c r="O89" s="1" t="str">
        <f>IF(M66="","",'Cost and Benefit Parameters'!$J$27)</f>
        <v/>
      </c>
      <c r="P89" s="1" t="str">
        <f>IF(N66="","",'Cost and Benefit Parameters'!$J$27)</f>
        <v/>
      </c>
      <c r="Q89" s="1" t="str">
        <f>IF(O66="","",'Cost and Benefit Parameters'!$J$27)</f>
        <v/>
      </c>
      <c r="R89" s="1" t="str">
        <f>IF(P66="","",'Cost and Benefit Parameters'!$J$27)</f>
        <v/>
      </c>
      <c r="S89" s="1" t="str">
        <f>IF(Q66="","",'Cost and Benefit Parameters'!$J$27)</f>
        <v/>
      </c>
      <c r="T89" s="1" t="str">
        <f>IF(R66="","",'Cost and Benefit Parameters'!$J$27)</f>
        <v/>
      </c>
      <c r="U89" s="1" t="str">
        <f>IF(S66="","",'Cost and Benefit Parameters'!$J$27)</f>
        <v/>
      </c>
      <c r="V89" s="1">
        <f>IF(T66="","",'Cost and Benefit Parameters'!$J$27)</f>
        <v>159.285</v>
      </c>
      <c r="W89" s="1">
        <f>IF(U66="","",'Cost and Benefit Parameters'!$J$27)</f>
        <v>159.285</v>
      </c>
      <c r="X89" s="1">
        <f>IF(V66="","",'Cost and Benefit Parameters'!$J$27)</f>
        <v>159.285</v>
      </c>
      <c r="Y89" s="1">
        <f>IF(W66="","",'Cost and Benefit Parameters'!$J$27)</f>
        <v>159.285</v>
      </c>
      <c r="Z89" s="1">
        <f>IF(X66="","",'Cost and Benefit Parameters'!$J$27)</f>
        <v>159.285</v>
      </c>
      <c r="AA89" s="1">
        <f>IF(Y66="","",'Cost and Benefit Parameters'!$J$27)</f>
        <v>159.285</v>
      </c>
      <c r="AB89" s="1">
        <f>IF(Z66="","",'Cost and Benefit Parameters'!$J$27)</f>
        <v>159.285</v>
      </c>
      <c r="AC89" s="1">
        <f>IF(AA66="","",'Cost and Benefit Parameters'!$J$27)</f>
        <v>159.285</v>
      </c>
      <c r="AD89" s="1">
        <f>IF(AB66="","",'Cost and Benefit Parameters'!$J$27)</f>
        <v>159.285</v>
      </c>
      <c r="AE89" s="1">
        <f>IF(AC66="","",'Cost and Benefit Parameters'!$J$27)</f>
        <v>159.285</v>
      </c>
      <c r="AF89" s="1">
        <f>IF(AD66="","",'Cost and Benefit Parameters'!$J$27)</f>
        <v>159.285</v>
      </c>
      <c r="AG89" s="1">
        <f>IF(AE66="","",'Cost and Benefit Parameters'!$J$27)</f>
        <v>159.285</v>
      </c>
      <c r="AH89" s="1">
        <f>IF(AF66="","",'Cost and Benefit Parameters'!$J$27)</f>
        <v>159.285</v>
      </c>
      <c r="AI89" s="1">
        <f>IF(AG66="","",'Cost and Benefit Parameters'!$J$27)</f>
        <v>159.285</v>
      </c>
      <c r="AJ89" s="1">
        <f>IF(AH66="","",'Cost and Benefit Parameters'!$J$27)</f>
        <v>159.285</v>
      </c>
      <c r="AK89" s="1">
        <f>IF(AI66="","",'Cost and Benefit Parameters'!$J$27)</f>
        <v>159.285</v>
      </c>
      <c r="AL89" s="1">
        <f>IF(AJ66="","",'Cost and Benefit Parameters'!$J$27)</f>
        <v>159.285</v>
      </c>
      <c r="AM89" s="1">
        <f>IF(AK66="","",'Cost and Benefit Parameters'!$J$27)</f>
        <v>159.285</v>
      </c>
      <c r="AN89" s="1">
        <f>IF(AL66="","",'Cost and Benefit Parameters'!$J$27)</f>
        <v>159.285</v>
      </c>
      <c r="AO89" s="1">
        <f>IF(AM66="","",'Cost and Benefit Parameters'!$J$27)</f>
        <v>159.285</v>
      </c>
      <c r="AP89" s="1">
        <f>IF(AN66="","",'Cost and Benefit Parameters'!$J$27)</f>
        <v>159.285</v>
      </c>
      <c r="AQ89" s="1">
        <f>IF(AO66="","",'Cost and Benefit Parameters'!$J$27)</f>
        <v>159.285</v>
      </c>
      <c r="AR89" s="1">
        <f>IF(AP66="","",'Cost and Benefit Parameters'!$J$27)</f>
        <v>159.285</v>
      </c>
      <c r="AS89" s="1">
        <f>IF(AQ66="","",'Cost and Benefit Parameters'!$J$27)</f>
        <v>159.285</v>
      </c>
      <c r="AT89" s="1">
        <f>IF(AR66="","",'Cost and Benefit Parameters'!$J$27)</f>
        <v>159.285</v>
      </c>
      <c r="AU89" s="1">
        <f>IF(AS66="","",'Cost and Benefit Parameters'!$J$27)</f>
        <v>159.285</v>
      </c>
      <c r="AV89" s="1">
        <f>IF(AT66="","",'Cost and Benefit Parameters'!$J$27)</f>
        <v>159.285</v>
      </c>
      <c r="AW89" s="1">
        <f>IF(AU66="","",'Cost and Benefit Parameters'!$J$27)</f>
        <v>159.285</v>
      </c>
      <c r="AX89" s="1">
        <f>IF(AV66="","",'Cost and Benefit Parameters'!$J$27)</f>
        <v>159.285</v>
      </c>
      <c r="AY89" s="1">
        <f>IF(AW66="","",'Cost and Benefit Parameters'!$J$27)</f>
        <v>159.285</v>
      </c>
      <c r="AZ89" s="1">
        <f>IF(AX66="","",'Cost and Benefit Parameters'!$J$27)</f>
        <v>159.285</v>
      </c>
      <c r="BA89" s="1">
        <f>IF(AY66="","",'Cost and Benefit Parameters'!$J$27)</f>
        <v>159.285</v>
      </c>
      <c r="BB89" s="1">
        <f>IF(AZ66="","",'Cost and Benefit Parameters'!$J$27)</f>
        <v>159.285</v>
      </c>
      <c r="BC89" s="1">
        <f>IF(BA66="","",'Cost and Benefit Parameters'!$J$27)</f>
        <v>159.285</v>
      </c>
      <c r="BD89" s="1">
        <f>IF(BB66="","",'Cost and Benefit Parameters'!$J$27)</f>
        <v>159.285</v>
      </c>
      <c r="BE89" s="1">
        <f>IF(BC66="","",'Cost and Benefit Parameters'!$J$27)</f>
        <v>159.285</v>
      </c>
      <c r="BF89" s="1">
        <f>IF(BD66="","",'Cost and Benefit Parameters'!$J$27)</f>
        <v>159.285</v>
      </c>
      <c r="BG89" s="1">
        <f>IF(BE66="","",'Cost and Benefit Parameters'!$J$27)</f>
        <v>159.285</v>
      </c>
      <c r="BH89" s="1">
        <f>IF(BF66="","",'Cost and Benefit Parameters'!$J$27)</f>
        <v>159.285</v>
      </c>
      <c r="BI89" s="1">
        <f>IF(BG66="","",'Cost and Benefit Parameters'!$J$27)</f>
        <v>159.285</v>
      </c>
      <c r="BJ89" s="1" t="str">
        <f>IF(BH66="","",'Cost and Benefit Parameters'!$J$27)</f>
        <v/>
      </c>
      <c r="BK89" s="1" t="str">
        <f>IF(BI66="","",'Cost and Benefit Parameters'!$J$27)</f>
        <v/>
      </c>
      <c r="BL89" s="1" t="str">
        <f>IF(BJ66="","",'Cost and Benefit Parameters'!$J$27)</f>
        <v/>
      </c>
      <c r="BM89" s="1" t="str">
        <f>IF(BK66="","",'Cost and Benefit Parameters'!$J$27)</f>
        <v/>
      </c>
      <c r="BN89" s="1" t="str">
        <f>IF(BL66="","",'Cost and Benefit Parameters'!$J$27)</f>
        <v/>
      </c>
    </row>
    <row r="90" spans="1:66" x14ac:dyDescent="0.55000000000000004">
      <c r="A90" s="642"/>
      <c r="B90" t="s">
        <v>482</v>
      </c>
      <c r="H90" s="1" t="str">
        <f>IF(F67="","",'Cost and Benefit Parameters'!$J$27)</f>
        <v/>
      </c>
      <c r="I90" s="1" t="str">
        <f>IF(G67="","",'Cost and Benefit Parameters'!$J$27)</f>
        <v/>
      </c>
      <c r="J90" s="1" t="str">
        <f>IF(H67="","",'Cost and Benefit Parameters'!$J$27)</f>
        <v/>
      </c>
      <c r="K90" s="1" t="str">
        <f>IF(I67="","",'Cost and Benefit Parameters'!$J$27)</f>
        <v/>
      </c>
      <c r="L90" s="1" t="str">
        <f>IF(J67="","",'Cost and Benefit Parameters'!$J$27)</f>
        <v/>
      </c>
      <c r="M90" s="1" t="str">
        <f>IF(K67="","",'Cost and Benefit Parameters'!$J$27)</f>
        <v/>
      </c>
      <c r="N90" s="1" t="str">
        <f>IF(L67="","",'Cost and Benefit Parameters'!$J$27)</f>
        <v/>
      </c>
      <c r="O90" s="1" t="str">
        <f>IF(M67="","",'Cost and Benefit Parameters'!$J$27)</f>
        <v/>
      </c>
      <c r="P90" s="1" t="str">
        <f>IF(N67="","",'Cost and Benefit Parameters'!$J$27)</f>
        <v/>
      </c>
      <c r="Q90" s="1" t="str">
        <f>IF(O67="","",'Cost and Benefit Parameters'!$J$27)</f>
        <v/>
      </c>
      <c r="R90" s="1" t="str">
        <f>IF(P67="","",'Cost and Benefit Parameters'!$J$27)</f>
        <v/>
      </c>
      <c r="S90" s="1" t="str">
        <f>IF(Q67="","",'Cost and Benefit Parameters'!$J$27)</f>
        <v/>
      </c>
      <c r="T90" s="1" t="str">
        <f>IF(R67="","",'Cost and Benefit Parameters'!$J$27)</f>
        <v/>
      </c>
      <c r="U90" s="1" t="str">
        <f>IF(S67="","",'Cost and Benefit Parameters'!$J$27)</f>
        <v/>
      </c>
      <c r="V90" s="1" t="str">
        <f>IF(T67="","",'Cost and Benefit Parameters'!$J$27)</f>
        <v/>
      </c>
      <c r="W90" s="1">
        <f>IF(U67="","",'Cost and Benefit Parameters'!$J$27)</f>
        <v>159.285</v>
      </c>
      <c r="X90" s="1">
        <f>IF(V67="","",'Cost and Benefit Parameters'!$J$27)</f>
        <v>159.285</v>
      </c>
      <c r="Y90" s="1">
        <f>IF(W67="","",'Cost and Benefit Parameters'!$J$27)</f>
        <v>159.285</v>
      </c>
      <c r="Z90" s="1">
        <f>IF(X67="","",'Cost and Benefit Parameters'!$J$27)</f>
        <v>159.285</v>
      </c>
      <c r="AA90" s="1">
        <f>IF(Y67="","",'Cost and Benefit Parameters'!$J$27)</f>
        <v>159.285</v>
      </c>
      <c r="AB90" s="1">
        <f>IF(Z67="","",'Cost and Benefit Parameters'!$J$27)</f>
        <v>159.285</v>
      </c>
      <c r="AC90" s="1">
        <f>IF(AA67="","",'Cost and Benefit Parameters'!$J$27)</f>
        <v>159.285</v>
      </c>
      <c r="AD90" s="1">
        <f>IF(AB67="","",'Cost and Benefit Parameters'!$J$27)</f>
        <v>159.285</v>
      </c>
      <c r="AE90" s="1">
        <f>IF(AC67="","",'Cost and Benefit Parameters'!$J$27)</f>
        <v>159.285</v>
      </c>
      <c r="AF90" s="1">
        <f>IF(AD67="","",'Cost and Benefit Parameters'!$J$27)</f>
        <v>159.285</v>
      </c>
      <c r="AG90" s="1">
        <f>IF(AE67="","",'Cost and Benefit Parameters'!$J$27)</f>
        <v>159.285</v>
      </c>
      <c r="AH90" s="1">
        <f>IF(AF67="","",'Cost and Benefit Parameters'!$J$27)</f>
        <v>159.285</v>
      </c>
      <c r="AI90" s="1">
        <f>IF(AG67="","",'Cost and Benefit Parameters'!$J$27)</f>
        <v>159.285</v>
      </c>
      <c r="AJ90" s="1">
        <f>IF(AH67="","",'Cost and Benefit Parameters'!$J$27)</f>
        <v>159.285</v>
      </c>
      <c r="AK90" s="1">
        <f>IF(AI67="","",'Cost and Benefit Parameters'!$J$27)</f>
        <v>159.285</v>
      </c>
      <c r="AL90" s="1">
        <f>IF(AJ67="","",'Cost and Benefit Parameters'!$J$27)</f>
        <v>159.285</v>
      </c>
      <c r="AM90" s="1">
        <f>IF(AK67="","",'Cost and Benefit Parameters'!$J$27)</f>
        <v>159.285</v>
      </c>
      <c r="AN90" s="1">
        <f>IF(AL67="","",'Cost and Benefit Parameters'!$J$27)</f>
        <v>159.285</v>
      </c>
      <c r="AO90" s="1">
        <f>IF(AM67="","",'Cost and Benefit Parameters'!$J$27)</f>
        <v>159.285</v>
      </c>
      <c r="AP90" s="1">
        <f>IF(AN67="","",'Cost and Benefit Parameters'!$J$27)</f>
        <v>159.285</v>
      </c>
      <c r="AQ90" s="1">
        <f>IF(AO67="","",'Cost and Benefit Parameters'!$J$27)</f>
        <v>159.285</v>
      </c>
      <c r="AR90" s="1">
        <f>IF(AP67="","",'Cost and Benefit Parameters'!$J$27)</f>
        <v>159.285</v>
      </c>
      <c r="AS90" s="1">
        <f>IF(AQ67="","",'Cost and Benefit Parameters'!$J$27)</f>
        <v>159.285</v>
      </c>
      <c r="AT90" s="1">
        <f>IF(AR67="","",'Cost and Benefit Parameters'!$J$27)</f>
        <v>159.285</v>
      </c>
      <c r="AU90" s="1">
        <f>IF(AS67="","",'Cost and Benefit Parameters'!$J$27)</f>
        <v>159.285</v>
      </c>
      <c r="AV90" s="1">
        <f>IF(AT67="","",'Cost and Benefit Parameters'!$J$27)</f>
        <v>159.285</v>
      </c>
      <c r="AW90" s="1">
        <f>IF(AU67="","",'Cost and Benefit Parameters'!$J$27)</f>
        <v>159.285</v>
      </c>
      <c r="AX90" s="1">
        <f>IF(AV67="","",'Cost and Benefit Parameters'!$J$27)</f>
        <v>159.285</v>
      </c>
      <c r="AY90" s="1">
        <f>IF(AW67="","",'Cost and Benefit Parameters'!$J$27)</f>
        <v>159.285</v>
      </c>
      <c r="AZ90" s="1">
        <f>IF(AX67="","",'Cost and Benefit Parameters'!$J$27)</f>
        <v>159.285</v>
      </c>
      <c r="BA90" s="1">
        <f>IF(AY67="","",'Cost and Benefit Parameters'!$J$27)</f>
        <v>159.285</v>
      </c>
      <c r="BB90" s="1">
        <f>IF(AZ67="","",'Cost and Benefit Parameters'!$J$27)</f>
        <v>159.285</v>
      </c>
      <c r="BC90" s="1">
        <f>IF(BA67="","",'Cost and Benefit Parameters'!$J$27)</f>
        <v>159.285</v>
      </c>
      <c r="BD90" s="1">
        <f>IF(BB67="","",'Cost and Benefit Parameters'!$J$27)</f>
        <v>159.285</v>
      </c>
      <c r="BE90" s="1">
        <f>IF(BC67="","",'Cost and Benefit Parameters'!$J$27)</f>
        <v>159.285</v>
      </c>
      <c r="BF90" s="1">
        <f>IF(BD67="","",'Cost and Benefit Parameters'!$J$27)</f>
        <v>159.285</v>
      </c>
      <c r="BG90" s="1">
        <f>IF(BE67="","",'Cost and Benefit Parameters'!$J$27)</f>
        <v>159.285</v>
      </c>
      <c r="BH90" s="1">
        <f>IF(BF67="","",'Cost and Benefit Parameters'!$J$27)</f>
        <v>159.285</v>
      </c>
      <c r="BI90" s="1">
        <f>IF(BG67="","",'Cost and Benefit Parameters'!$J$27)</f>
        <v>159.285</v>
      </c>
      <c r="BJ90" s="1">
        <f>IF(BH67="","",'Cost and Benefit Parameters'!$J$27)</f>
        <v>159.285</v>
      </c>
      <c r="BK90" s="1" t="str">
        <f>IF(BI67="","",'Cost and Benefit Parameters'!$J$27)</f>
        <v/>
      </c>
      <c r="BL90" s="1" t="str">
        <f>IF(BJ67="","",'Cost and Benefit Parameters'!$J$27)</f>
        <v/>
      </c>
      <c r="BM90" s="1" t="str">
        <f>IF(BK67="","",'Cost and Benefit Parameters'!$J$27)</f>
        <v/>
      </c>
      <c r="BN90" s="1" t="str">
        <f>IF(BL67="","",'Cost and Benefit Parameters'!$J$27)</f>
        <v/>
      </c>
    </row>
    <row r="91" spans="1:66" x14ac:dyDescent="0.55000000000000004">
      <c r="A91" s="642"/>
      <c r="B91" t="s">
        <v>483</v>
      </c>
      <c r="H91" s="1" t="str">
        <f>IF(F68="","",'Cost and Benefit Parameters'!$J$27)</f>
        <v/>
      </c>
      <c r="I91" s="1" t="str">
        <f>IF(G68="","",'Cost and Benefit Parameters'!$J$27)</f>
        <v/>
      </c>
      <c r="J91" s="1" t="str">
        <f>IF(H68="","",'Cost and Benefit Parameters'!$J$27)</f>
        <v/>
      </c>
      <c r="K91" s="1" t="str">
        <f>IF(I68="","",'Cost and Benefit Parameters'!$J$27)</f>
        <v/>
      </c>
      <c r="L91" s="1" t="str">
        <f>IF(J68="","",'Cost and Benefit Parameters'!$J$27)</f>
        <v/>
      </c>
      <c r="M91" s="1" t="str">
        <f>IF(K68="","",'Cost and Benefit Parameters'!$J$27)</f>
        <v/>
      </c>
      <c r="N91" s="1" t="str">
        <f>IF(L68="","",'Cost and Benefit Parameters'!$J$27)</f>
        <v/>
      </c>
      <c r="O91" s="1" t="str">
        <f>IF(M68="","",'Cost and Benefit Parameters'!$J$27)</f>
        <v/>
      </c>
      <c r="P91" s="1" t="str">
        <f>IF(N68="","",'Cost and Benefit Parameters'!$J$27)</f>
        <v/>
      </c>
      <c r="Q91" s="1" t="str">
        <f>IF(O68="","",'Cost and Benefit Parameters'!$J$27)</f>
        <v/>
      </c>
      <c r="R91" s="1" t="str">
        <f>IF(P68="","",'Cost and Benefit Parameters'!$J$27)</f>
        <v/>
      </c>
      <c r="S91" s="1" t="str">
        <f>IF(Q68="","",'Cost and Benefit Parameters'!$J$27)</f>
        <v/>
      </c>
      <c r="T91" s="1" t="str">
        <f>IF(R68="","",'Cost and Benefit Parameters'!$J$27)</f>
        <v/>
      </c>
      <c r="U91" s="1" t="str">
        <f>IF(S68="","",'Cost and Benefit Parameters'!$J$27)</f>
        <v/>
      </c>
      <c r="V91" s="1" t="str">
        <f>IF(T68="","",'Cost and Benefit Parameters'!$J$27)</f>
        <v/>
      </c>
      <c r="W91" s="1" t="str">
        <f>IF(U68="","",'Cost and Benefit Parameters'!$J$27)</f>
        <v/>
      </c>
      <c r="X91" s="1">
        <f>IF(V68="","",'Cost and Benefit Parameters'!$J$27)</f>
        <v>159.285</v>
      </c>
      <c r="Y91" s="1">
        <f>IF(W68="","",'Cost and Benefit Parameters'!$J$27)</f>
        <v>159.285</v>
      </c>
      <c r="Z91" s="1">
        <f>IF(X68="","",'Cost and Benefit Parameters'!$J$27)</f>
        <v>159.285</v>
      </c>
      <c r="AA91" s="1">
        <f>IF(Y68="","",'Cost and Benefit Parameters'!$J$27)</f>
        <v>159.285</v>
      </c>
      <c r="AB91" s="1">
        <f>IF(Z68="","",'Cost and Benefit Parameters'!$J$27)</f>
        <v>159.285</v>
      </c>
      <c r="AC91" s="1">
        <f>IF(AA68="","",'Cost and Benefit Parameters'!$J$27)</f>
        <v>159.285</v>
      </c>
      <c r="AD91" s="1">
        <f>IF(AB68="","",'Cost and Benefit Parameters'!$J$27)</f>
        <v>159.285</v>
      </c>
      <c r="AE91" s="1">
        <f>IF(AC68="","",'Cost and Benefit Parameters'!$J$27)</f>
        <v>159.285</v>
      </c>
      <c r="AF91" s="1">
        <f>IF(AD68="","",'Cost and Benefit Parameters'!$J$27)</f>
        <v>159.285</v>
      </c>
      <c r="AG91" s="1">
        <f>IF(AE68="","",'Cost and Benefit Parameters'!$J$27)</f>
        <v>159.285</v>
      </c>
      <c r="AH91" s="1">
        <f>IF(AF68="","",'Cost and Benefit Parameters'!$J$27)</f>
        <v>159.285</v>
      </c>
      <c r="AI91" s="1">
        <f>IF(AG68="","",'Cost and Benefit Parameters'!$J$27)</f>
        <v>159.285</v>
      </c>
      <c r="AJ91" s="1">
        <f>IF(AH68="","",'Cost and Benefit Parameters'!$J$27)</f>
        <v>159.285</v>
      </c>
      <c r="AK91" s="1">
        <f>IF(AI68="","",'Cost and Benefit Parameters'!$J$27)</f>
        <v>159.285</v>
      </c>
      <c r="AL91" s="1">
        <f>IF(AJ68="","",'Cost and Benefit Parameters'!$J$27)</f>
        <v>159.285</v>
      </c>
      <c r="AM91" s="1">
        <f>IF(AK68="","",'Cost and Benefit Parameters'!$J$27)</f>
        <v>159.285</v>
      </c>
      <c r="AN91" s="1">
        <f>IF(AL68="","",'Cost and Benefit Parameters'!$J$27)</f>
        <v>159.285</v>
      </c>
      <c r="AO91" s="1">
        <f>IF(AM68="","",'Cost and Benefit Parameters'!$J$27)</f>
        <v>159.285</v>
      </c>
      <c r="AP91" s="1">
        <f>IF(AN68="","",'Cost and Benefit Parameters'!$J$27)</f>
        <v>159.285</v>
      </c>
      <c r="AQ91" s="1">
        <f>IF(AO68="","",'Cost and Benefit Parameters'!$J$27)</f>
        <v>159.285</v>
      </c>
      <c r="AR91" s="1">
        <f>IF(AP68="","",'Cost and Benefit Parameters'!$J$27)</f>
        <v>159.285</v>
      </c>
      <c r="AS91" s="1">
        <f>IF(AQ68="","",'Cost and Benefit Parameters'!$J$27)</f>
        <v>159.285</v>
      </c>
      <c r="AT91" s="1">
        <f>IF(AR68="","",'Cost and Benefit Parameters'!$J$27)</f>
        <v>159.285</v>
      </c>
      <c r="AU91" s="1">
        <f>IF(AS68="","",'Cost and Benefit Parameters'!$J$27)</f>
        <v>159.285</v>
      </c>
      <c r="AV91" s="1">
        <f>IF(AT68="","",'Cost and Benefit Parameters'!$J$27)</f>
        <v>159.285</v>
      </c>
      <c r="AW91" s="1">
        <f>IF(AU68="","",'Cost and Benefit Parameters'!$J$27)</f>
        <v>159.285</v>
      </c>
      <c r="AX91" s="1">
        <f>IF(AV68="","",'Cost and Benefit Parameters'!$J$27)</f>
        <v>159.285</v>
      </c>
      <c r="AY91" s="1">
        <f>IF(AW68="","",'Cost and Benefit Parameters'!$J$27)</f>
        <v>159.285</v>
      </c>
      <c r="AZ91" s="1">
        <f>IF(AX68="","",'Cost and Benefit Parameters'!$J$27)</f>
        <v>159.285</v>
      </c>
      <c r="BA91" s="1">
        <f>IF(AY68="","",'Cost and Benefit Parameters'!$J$27)</f>
        <v>159.285</v>
      </c>
      <c r="BB91" s="1">
        <f>IF(AZ68="","",'Cost and Benefit Parameters'!$J$27)</f>
        <v>159.285</v>
      </c>
      <c r="BC91" s="1">
        <f>IF(BA68="","",'Cost and Benefit Parameters'!$J$27)</f>
        <v>159.285</v>
      </c>
      <c r="BD91" s="1">
        <f>IF(BB68="","",'Cost and Benefit Parameters'!$J$27)</f>
        <v>159.285</v>
      </c>
      <c r="BE91" s="1">
        <f>IF(BC68="","",'Cost and Benefit Parameters'!$J$27)</f>
        <v>159.285</v>
      </c>
      <c r="BF91" s="1">
        <f>IF(BD68="","",'Cost and Benefit Parameters'!$J$27)</f>
        <v>159.285</v>
      </c>
      <c r="BG91" s="1">
        <f>IF(BE68="","",'Cost and Benefit Parameters'!$J$27)</f>
        <v>159.285</v>
      </c>
      <c r="BH91" s="1">
        <f>IF(BF68="","",'Cost and Benefit Parameters'!$J$27)</f>
        <v>159.285</v>
      </c>
      <c r="BI91" s="1">
        <f>IF(BG68="","",'Cost and Benefit Parameters'!$J$27)</f>
        <v>159.285</v>
      </c>
      <c r="BJ91" s="1">
        <f>IF(BH68="","",'Cost and Benefit Parameters'!$J$27)</f>
        <v>159.285</v>
      </c>
      <c r="BK91" s="1">
        <f>IF(BI68="","",'Cost and Benefit Parameters'!$J$27)</f>
        <v>159.285</v>
      </c>
      <c r="BL91" s="1" t="str">
        <f>IF(BJ68="","",'Cost and Benefit Parameters'!$J$27)</f>
        <v/>
      </c>
      <c r="BM91" s="1" t="str">
        <f>IF(BK68="","",'Cost and Benefit Parameters'!$J$27)</f>
        <v/>
      </c>
      <c r="BN91" s="1" t="str">
        <f>IF(BL68="","",'Cost and Benefit Parameters'!$J$27)</f>
        <v/>
      </c>
    </row>
    <row r="92" spans="1:66" x14ac:dyDescent="0.55000000000000004">
      <c r="A92" s="642"/>
      <c r="B92" t="s">
        <v>484</v>
      </c>
      <c r="H92" s="1" t="str">
        <f>IF(F69="","",'Cost and Benefit Parameters'!$J$27)</f>
        <v/>
      </c>
      <c r="I92" s="1" t="str">
        <f>IF(G69="","",'Cost and Benefit Parameters'!$J$27)</f>
        <v/>
      </c>
      <c r="J92" s="1" t="str">
        <f>IF(H69="","",'Cost and Benefit Parameters'!$J$27)</f>
        <v/>
      </c>
      <c r="K92" s="1" t="str">
        <f>IF(I69="","",'Cost and Benefit Parameters'!$J$27)</f>
        <v/>
      </c>
      <c r="L92" s="1" t="str">
        <f>IF(J69="","",'Cost and Benefit Parameters'!$J$27)</f>
        <v/>
      </c>
      <c r="M92" s="1" t="str">
        <f>IF(K69="","",'Cost and Benefit Parameters'!$J$27)</f>
        <v/>
      </c>
      <c r="N92" s="1" t="str">
        <f>IF(L69="","",'Cost and Benefit Parameters'!$J$27)</f>
        <v/>
      </c>
      <c r="O92" s="1" t="str">
        <f>IF(M69="","",'Cost and Benefit Parameters'!$J$27)</f>
        <v/>
      </c>
      <c r="P92" s="1" t="str">
        <f>IF(N69="","",'Cost and Benefit Parameters'!$J$27)</f>
        <v/>
      </c>
      <c r="Q92" s="1" t="str">
        <f>IF(O69="","",'Cost and Benefit Parameters'!$J$27)</f>
        <v/>
      </c>
      <c r="R92" s="1" t="str">
        <f>IF(P69="","",'Cost and Benefit Parameters'!$J$27)</f>
        <v/>
      </c>
      <c r="S92" s="1" t="str">
        <f>IF(Q69="","",'Cost and Benefit Parameters'!$J$27)</f>
        <v/>
      </c>
      <c r="T92" s="1" t="str">
        <f>IF(R69="","",'Cost and Benefit Parameters'!$J$27)</f>
        <v/>
      </c>
      <c r="U92" s="1" t="str">
        <f>IF(S69="","",'Cost and Benefit Parameters'!$J$27)</f>
        <v/>
      </c>
      <c r="V92" s="1" t="str">
        <f>IF(T69="","",'Cost and Benefit Parameters'!$J$27)</f>
        <v/>
      </c>
      <c r="W92" s="1" t="str">
        <f>IF(U69="","",'Cost and Benefit Parameters'!$J$27)</f>
        <v/>
      </c>
      <c r="X92" s="1" t="str">
        <f>IF(V69="","",'Cost and Benefit Parameters'!$J$27)</f>
        <v/>
      </c>
      <c r="Y92" s="1">
        <f>IF(W69="","",'Cost and Benefit Parameters'!$J$27)</f>
        <v>159.285</v>
      </c>
      <c r="Z92" s="1">
        <f>IF(X69="","",'Cost and Benefit Parameters'!$J$27)</f>
        <v>159.285</v>
      </c>
      <c r="AA92" s="1">
        <f>IF(Y69="","",'Cost and Benefit Parameters'!$J$27)</f>
        <v>159.285</v>
      </c>
      <c r="AB92" s="1">
        <f>IF(Z69="","",'Cost and Benefit Parameters'!$J$27)</f>
        <v>159.285</v>
      </c>
      <c r="AC92" s="1">
        <f>IF(AA69="","",'Cost and Benefit Parameters'!$J$27)</f>
        <v>159.285</v>
      </c>
      <c r="AD92" s="1">
        <f>IF(AB69="","",'Cost and Benefit Parameters'!$J$27)</f>
        <v>159.285</v>
      </c>
      <c r="AE92" s="1">
        <f>IF(AC69="","",'Cost and Benefit Parameters'!$J$27)</f>
        <v>159.285</v>
      </c>
      <c r="AF92" s="1">
        <f>IF(AD69="","",'Cost and Benefit Parameters'!$J$27)</f>
        <v>159.285</v>
      </c>
      <c r="AG92" s="1">
        <f>IF(AE69="","",'Cost and Benefit Parameters'!$J$27)</f>
        <v>159.285</v>
      </c>
      <c r="AH92" s="1">
        <f>IF(AF69="","",'Cost and Benefit Parameters'!$J$27)</f>
        <v>159.285</v>
      </c>
      <c r="AI92" s="1">
        <f>IF(AG69="","",'Cost and Benefit Parameters'!$J$27)</f>
        <v>159.285</v>
      </c>
      <c r="AJ92" s="1">
        <f>IF(AH69="","",'Cost and Benefit Parameters'!$J$27)</f>
        <v>159.285</v>
      </c>
      <c r="AK92" s="1">
        <f>IF(AI69="","",'Cost and Benefit Parameters'!$J$27)</f>
        <v>159.285</v>
      </c>
      <c r="AL92" s="1">
        <f>IF(AJ69="","",'Cost and Benefit Parameters'!$J$27)</f>
        <v>159.285</v>
      </c>
      <c r="AM92" s="1">
        <f>IF(AK69="","",'Cost and Benefit Parameters'!$J$27)</f>
        <v>159.285</v>
      </c>
      <c r="AN92" s="1">
        <f>IF(AL69="","",'Cost and Benefit Parameters'!$J$27)</f>
        <v>159.285</v>
      </c>
      <c r="AO92" s="1">
        <f>IF(AM69="","",'Cost and Benefit Parameters'!$J$27)</f>
        <v>159.285</v>
      </c>
      <c r="AP92" s="1">
        <f>IF(AN69="","",'Cost and Benefit Parameters'!$J$27)</f>
        <v>159.285</v>
      </c>
      <c r="AQ92" s="1">
        <f>IF(AO69="","",'Cost and Benefit Parameters'!$J$27)</f>
        <v>159.285</v>
      </c>
      <c r="AR92" s="1">
        <f>IF(AP69="","",'Cost and Benefit Parameters'!$J$27)</f>
        <v>159.285</v>
      </c>
      <c r="AS92" s="1">
        <f>IF(AQ69="","",'Cost and Benefit Parameters'!$J$27)</f>
        <v>159.285</v>
      </c>
      <c r="AT92" s="1">
        <f>IF(AR69="","",'Cost and Benefit Parameters'!$J$27)</f>
        <v>159.285</v>
      </c>
      <c r="AU92" s="1">
        <f>IF(AS69="","",'Cost and Benefit Parameters'!$J$27)</f>
        <v>159.285</v>
      </c>
      <c r="AV92" s="1">
        <f>IF(AT69="","",'Cost and Benefit Parameters'!$J$27)</f>
        <v>159.285</v>
      </c>
      <c r="AW92" s="1">
        <f>IF(AU69="","",'Cost and Benefit Parameters'!$J$27)</f>
        <v>159.285</v>
      </c>
      <c r="AX92" s="1">
        <f>IF(AV69="","",'Cost and Benefit Parameters'!$J$27)</f>
        <v>159.285</v>
      </c>
      <c r="AY92" s="1">
        <f>IF(AW69="","",'Cost and Benefit Parameters'!$J$27)</f>
        <v>159.285</v>
      </c>
      <c r="AZ92" s="1">
        <f>IF(AX69="","",'Cost and Benefit Parameters'!$J$27)</f>
        <v>159.285</v>
      </c>
      <c r="BA92" s="1">
        <f>IF(AY69="","",'Cost and Benefit Parameters'!$J$27)</f>
        <v>159.285</v>
      </c>
      <c r="BB92" s="1">
        <f>IF(AZ69="","",'Cost and Benefit Parameters'!$J$27)</f>
        <v>159.285</v>
      </c>
      <c r="BC92" s="1">
        <f>IF(BA69="","",'Cost and Benefit Parameters'!$J$27)</f>
        <v>159.285</v>
      </c>
      <c r="BD92" s="1">
        <f>IF(BB69="","",'Cost and Benefit Parameters'!$J$27)</f>
        <v>159.285</v>
      </c>
      <c r="BE92" s="1">
        <f>IF(BC69="","",'Cost and Benefit Parameters'!$J$27)</f>
        <v>159.285</v>
      </c>
      <c r="BF92" s="1">
        <f>IF(BD69="","",'Cost and Benefit Parameters'!$J$27)</f>
        <v>159.285</v>
      </c>
      <c r="BG92" s="1">
        <f>IF(BE69="","",'Cost and Benefit Parameters'!$J$27)</f>
        <v>159.285</v>
      </c>
      <c r="BH92" s="1">
        <f>IF(BF69="","",'Cost and Benefit Parameters'!$J$27)</f>
        <v>159.285</v>
      </c>
      <c r="BI92" s="1">
        <f>IF(BG69="","",'Cost and Benefit Parameters'!$J$27)</f>
        <v>159.285</v>
      </c>
      <c r="BJ92" s="1">
        <f>IF(BH69="","",'Cost and Benefit Parameters'!$J$27)</f>
        <v>159.285</v>
      </c>
      <c r="BK92" s="1">
        <f>IF(BI69="","",'Cost and Benefit Parameters'!$J$27)</f>
        <v>159.285</v>
      </c>
      <c r="BL92" s="1">
        <f>IF(BJ69="","",'Cost and Benefit Parameters'!$J$27)</f>
        <v>159.285</v>
      </c>
      <c r="BM92" s="1" t="str">
        <f>IF(BK69="","",'Cost and Benefit Parameters'!$J$27)</f>
        <v/>
      </c>
      <c r="BN92" s="1" t="str">
        <f>IF(BL69="","",'Cost and Benefit Parameters'!$J$27)</f>
        <v/>
      </c>
    </row>
    <row r="93" spans="1:66" x14ac:dyDescent="0.55000000000000004">
      <c r="A93" s="642"/>
      <c r="B93" t="s">
        <v>485</v>
      </c>
      <c r="H93" s="1" t="str">
        <f>IF(F70="","",'Cost and Benefit Parameters'!$J$27)</f>
        <v/>
      </c>
      <c r="I93" s="1" t="str">
        <f>IF(G70="","",'Cost and Benefit Parameters'!$J$27)</f>
        <v/>
      </c>
      <c r="J93" s="1" t="str">
        <f>IF(H70="","",'Cost and Benefit Parameters'!$J$27)</f>
        <v/>
      </c>
      <c r="K93" s="1" t="str">
        <f>IF(I70="","",'Cost and Benefit Parameters'!$J$27)</f>
        <v/>
      </c>
      <c r="L93" s="1" t="str">
        <f>IF(J70="","",'Cost and Benefit Parameters'!$J$27)</f>
        <v/>
      </c>
      <c r="M93" s="1" t="str">
        <f>IF(K70="","",'Cost and Benefit Parameters'!$J$27)</f>
        <v/>
      </c>
      <c r="N93" s="1" t="str">
        <f>IF(L70="","",'Cost and Benefit Parameters'!$J$27)</f>
        <v/>
      </c>
      <c r="O93" s="1" t="str">
        <f>IF(M70="","",'Cost and Benefit Parameters'!$J$27)</f>
        <v/>
      </c>
      <c r="P93" s="1" t="str">
        <f>IF(N70="","",'Cost and Benefit Parameters'!$J$27)</f>
        <v/>
      </c>
      <c r="Q93" s="1" t="str">
        <f>IF(O70="","",'Cost and Benefit Parameters'!$J$27)</f>
        <v/>
      </c>
      <c r="R93" s="1" t="str">
        <f>IF(P70="","",'Cost and Benefit Parameters'!$J$27)</f>
        <v/>
      </c>
      <c r="S93" s="1" t="str">
        <f>IF(Q70="","",'Cost and Benefit Parameters'!$J$27)</f>
        <v/>
      </c>
      <c r="T93" s="1" t="str">
        <f>IF(R70="","",'Cost and Benefit Parameters'!$J$27)</f>
        <v/>
      </c>
      <c r="U93" s="1" t="str">
        <f>IF(S70="","",'Cost and Benefit Parameters'!$J$27)</f>
        <v/>
      </c>
      <c r="V93" s="1" t="str">
        <f>IF(T70="","",'Cost and Benefit Parameters'!$J$27)</f>
        <v/>
      </c>
      <c r="W93" s="1" t="str">
        <f>IF(U70="","",'Cost and Benefit Parameters'!$J$27)</f>
        <v/>
      </c>
      <c r="X93" s="1" t="str">
        <f>IF(V70="","",'Cost and Benefit Parameters'!$J$27)</f>
        <v/>
      </c>
      <c r="Y93" s="1" t="str">
        <f>IF(W70="","",'Cost and Benefit Parameters'!$J$27)</f>
        <v/>
      </c>
      <c r="Z93" s="1">
        <f>IF(X70="","",'Cost and Benefit Parameters'!$J$27)</f>
        <v>159.285</v>
      </c>
      <c r="AA93" s="1">
        <f>IF(Y70="","",'Cost and Benefit Parameters'!$J$27)</f>
        <v>159.285</v>
      </c>
      <c r="AB93" s="1">
        <f>IF(Z70="","",'Cost and Benefit Parameters'!$J$27)</f>
        <v>159.285</v>
      </c>
      <c r="AC93" s="1">
        <f>IF(AA70="","",'Cost and Benefit Parameters'!$J$27)</f>
        <v>159.285</v>
      </c>
      <c r="AD93" s="1">
        <f>IF(AB70="","",'Cost and Benefit Parameters'!$J$27)</f>
        <v>159.285</v>
      </c>
      <c r="AE93" s="1">
        <f>IF(AC70="","",'Cost and Benefit Parameters'!$J$27)</f>
        <v>159.285</v>
      </c>
      <c r="AF93" s="1">
        <f>IF(AD70="","",'Cost and Benefit Parameters'!$J$27)</f>
        <v>159.285</v>
      </c>
      <c r="AG93" s="1">
        <f>IF(AE70="","",'Cost and Benefit Parameters'!$J$27)</f>
        <v>159.285</v>
      </c>
      <c r="AH93" s="1">
        <f>IF(AF70="","",'Cost and Benefit Parameters'!$J$27)</f>
        <v>159.285</v>
      </c>
      <c r="AI93" s="1">
        <f>IF(AG70="","",'Cost and Benefit Parameters'!$J$27)</f>
        <v>159.285</v>
      </c>
      <c r="AJ93" s="1">
        <f>IF(AH70="","",'Cost and Benefit Parameters'!$J$27)</f>
        <v>159.285</v>
      </c>
      <c r="AK93" s="1">
        <f>IF(AI70="","",'Cost and Benefit Parameters'!$J$27)</f>
        <v>159.285</v>
      </c>
      <c r="AL93" s="1">
        <f>IF(AJ70="","",'Cost and Benefit Parameters'!$J$27)</f>
        <v>159.285</v>
      </c>
      <c r="AM93" s="1">
        <f>IF(AK70="","",'Cost and Benefit Parameters'!$J$27)</f>
        <v>159.285</v>
      </c>
      <c r="AN93" s="1">
        <f>IF(AL70="","",'Cost and Benefit Parameters'!$J$27)</f>
        <v>159.285</v>
      </c>
      <c r="AO93" s="1">
        <f>IF(AM70="","",'Cost and Benefit Parameters'!$J$27)</f>
        <v>159.285</v>
      </c>
      <c r="AP93" s="1">
        <f>IF(AN70="","",'Cost and Benefit Parameters'!$J$27)</f>
        <v>159.285</v>
      </c>
      <c r="AQ93" s="1">
        <f>IF(AO70="","",'Cost and Benefit Parameters'!$J$27)</f>
        <v>159.285</v>
      </c>
      <c r="AR93" s="1">
        <f>IF(AP70="","",'Cost and Benefit Parameters'!$J$27)</f>
        <v>159.285</v>
      </c>
      <c r="AS93" s="1">
        <f>IF(AQ70="","",'Cost and Benefit Parameters'!$J$27)</f>
        <v>159.285</v>
      </c>
      <c r="AT93" s="1">
        <f>IF(AR70="","",'Cost and Benefit Parameters'!$J$27)</f>
        <v>159.285</v>
      </c>
      <c r="AU93" s="1">
        <f>IF(AS70="","",'Cost and Benefit Parameters'!$J$27)</f>
        <v>159.285</v>
      </c>
      <c r="AV93" s="1">
        <f>IF(AT70="","",'Cost and Benefit Parameters'!$J$27)</f>
        <v>159.285</v>
      </c>
      <c r="AW93" s="1">
        <f>IF(AU70="","",'Cost and Benefit Parameters'!$J$27)</f>
        <v>159.285</v>
      </c>
      <c r="AX93" s="1">
        <f>IF(AV70="","",'Cost and Benefit Parameters'!$J$27)</f>
        <v>159.285</v>
      </c>
      <c r="AY93" s="1">
        <f>IF(AW70="","",'Cost and Benefit Parameters'!$J$27)</f>
        <v>159.285</v>
      </c>
      <c r="AZ93" s="1">
        <f>IF(AX70="","",'Cost and Benefit Parameters'!$J$27)</f>
        <v>159.285</v>
      </c>
      <c r="BA93" s="1">
        <f>IF(AY70="","",'Cost and Benefit Parameters'!$J$27)</f>
        <v>159.285</v>
      </c>
      <c r="BB93" s="1">
        <f>IF(AZ70="","",'Cost and Benefit Parameters'!$J$27)</f>
        <v>159.285</v>
      </c>
      <c r="BC93" s="1">
        <f>IF(BA70="","",'Cost and Benefit Parameters'!$J$27)</f>
        <v>159.285</v>
      </c>
      <c r="BD93" s="1">
        <f>IF(BB70="","",'Cost and Benefit Parameters'!$J$27)</f>
        <v>159.285</v>
      </c>
      <c r="BE93" s="1">
        <f>IF(BC70="","",'Cost and Benefit Parameters'!$J$27)</f>
        <v>159.285</v>
      </c>
      <c r="BF93" s="1">
        <f>IF(BD70="","",'Cost and Benefit Parameters'!$J$27)</f>
        <v>159.285</v>
      </c>
      <c r="BG93" s="1">
        <f>IF(BE70="","",'Cost and Benefit Parameters'!$J$27)</f>
        <v>159.285</v>
      </c>
      <c r="BH93" s="1">
        <f>IF(BF70="","",'Cost and Benefit Parameters'!$J$27)</f>
        <v>159.285</v>
      </c>
      <c r="BI93" s="1">
        <f>IF(BG70="","",'Cost and Benefit Parameters'!$J$27)</f>
        <v>159.285</v>
      </c>
      <c r="BJ93" s="1">
        <f>IF(BH70="","",'Cost and Benefit Parameters'!$J$27)</f>
        <v>159.285</v>
      </c>
      <c r="BK93" s="1">
        <f>IF(BI70="","",'Cost and Benefit Parameters'!$J$27)</f>
        <v>159.285</v>
      </c>
      <c r="BL93" s="1">
        <f>IF(BJ70="","",'Cost and Benefit Parameters'!$J$27)</f>
        <v>159.285</v>
      </c>
      <c r="BM93" s="1">
        <f>IF(BK70="","",'Cost and Benefit Parameters'!$J$27)</f>
        <v>159.285</v>
      </c>
      <c r="BN93" s="1" t="str">
        <f>IF(BL70="","",'Cost and Benefit Parameters'!$J$27)</f>
        <v/>
      </c>
    </row>
    <row r="94" spans="1:66" x14ac:dyDescent="0.55000000000000004">
      <c r="A94" s="642"/>
      <c r="B94" t="s">
        <v>486</v>
      </c>
      <c r="H94" s="1" t="str">
        <f>IF(F71="","",'Cost and Benefit Parameters'!$J$27)</f>
        <v/>
      </c>
      <c r="I94" s="1" t="str">
        <f>IF(G71="","",'Cost and Benefit Parameters'!$J$27)</f>
        <v/>
      </c>
      <c r="J94" s="1" t="str">
        <f>IF(H71="","",'Cost and Benefit Parameters'!$J$27)</f>
        <v/>
      </c>
      <c r="K94" s="1" t="str">
        <f>IF(I71="","",'Cost and Benefit Parameters'!$J$27)</f>
        <v/>
      </c>
      <c r="L94" s="1" t="str">
        <f>IF(J71="","",'Cost and Benefit Parameters'!$J$27)</f>
        <v/>
      </c>
      <c r="M94" s="1" t="str">
        <f>IF(K71="","",'Cost and Benefit Parameters'!$J$27)</f>
        <v/>
      </c>
      <c r="N94" s="1" t="str">
        <f>IF(L71="","",'Cost and Benefit Parameters'!$J$27)</f>
        <v/>
      </c>
      <c r="O94" s="1" t="str">
        <f>IF(M71="","",'Cost and Benefit Parameters'!$J$27)</f>
        <v/>
      </c>
      <c r="P94" s="1" t="str">
        <f>IF(N71="","",'Cost and Benefit Parameters'!$J$27)</f>
        <v/>
      </c>
      <c r="Q94" s="1" t="str">
        <f>IF(O71="","",'Cost and Benefit Parameters'!$J$27)</f>
        <v/>
      </c>
      <c r="R94" s="1" t="str">
        <f>IF(P71="","",'Cost and Benefit Parameters'!$J$27)</f>
        <v/>
      </c>
      <c r="S94" s="1" t="str">
        <f>IF(Q71="","",'Cost and Benefit Parameters'!$J$27)</f>
        <v/>
      </c>
      <c r="T94" s="1" t="str">
        <f>IF(R71="","",'Cost and Benefit Parameters'!$J$27)</f>
        <v/>
      </c>
      <c r="U94" s="1" t="str">
        <f>IF(S71="","",'Cost and Benefit Parameters'!$J$27)</f>
        <v/>
      </c>
      <c r="V94" s="1" t="str">
        <f>IF(T71="","",'Cost and Benefit Parameters'!$J$27)</f>
        <v/>
      </c>
      <c r="W94" s="1" t="str">
        <f>IF(U71="","",'Cost and Benefit Parameters'!$J$27)</f>
        <v/>
      </c>
      <c r="X94" s="1" t="str">
        <f>IF(V71="","",'Cost and Benefit Parameters'!$J$27)</f>
        <v/>
      </c>
      <c r="Y94" s="1" t="str">
        <f>IF(W71="","",'Cost and Benefit Parameters'!$J$27)</f>
        <v/>
      </c>
      <c r="Z94" s="1" t="str">
        <f>IF(X71="","",'Cost and Benefit Parameters'!$J$27)</f>
        <v/>
      </c>
      <c r="AA94" s="1">
        <f>IF(Y71="","",'Cost and Benefit Parameters'!$J$27)</f>
        <v>159.285</v>
      </c>
      <c r="AB94" s="1">
        <f>IF(Z71="","",'Cost and Benefit Parameters'!$J$27)</f>
        <v>159.285</v>
      </c>
      <c r="AC94" s="1">
        <f>IF(AA71="","",'Cost and Benefit Parameters'!$J$27)</f>
        <v>159.285</v>
      </c>
      <c r="AD94" s="1">
        <f>IF(AB71="","",'Cost and Benefit Parameters'!$J$27)</f>
        <v>159.285</v>
      </c>
      <c r="AE94" s="1">
        <f>IF(AC71="","",'Cost and Benefit Parameters'!$J$27)</f>
        <v>159.285</v>
      </c>
      <c r="AF94" s="1">
        <f>IF(AD71="","",'Cost and Benefit Parameters'!$J$27)</f>
        <v>159.285</v>
      </c>
      <c r="AG94" s="1">
        <f>IF(AE71="","",'Cost and Benefit Parameters'!$J$27)</f>
        <v>159.285</v>
      </c>
      <c r="AH94" s="1">
        <f>IF(AF71="","",'Cost and Benefit Parameters'!$J$27)</f>
        <v>159.285</v>
      </c>
      <c r="AI94" s="1">
        <f>IF(AG71="","",'Cost and Benefit Parameters'!$J$27)</f>
        <v>159.285</v>
      </c>
      <c r="AJ94" s="1">
        <f>IF(AH71="","",'Cost and Benefit Parameters'!$J$27)</f>
        <v>159.285</v>
      </c>
      <c r="AK94" s="1">
        <f>IF(AI71="","",'Cost and Benefit Parameters'!$J$27)</f>
        <v>159.285</v>
      </c>
      <c r="AL94" s="1">
        <f>IF(AJ71="","",'Cost and Benefit Parameters'!$J$27)</f>
        <v>159.285</v>
      </c>
      <c r="AM94" s="1">
        <f>IF(AK71="","",'Cost and Benefit Parameters'!$J$27)</f>
        <v>159.285</v>
      </c>
      <c r="AN94" s="1">
        <f>IF(AL71="","",'Cost and Benefit Parameters'!$J$27)</f>
        <v>159.285</v>
      </c>
      <c r="AO94" s="1">
        <f>IF(AM71="","",'Cost and Benefit Parameters'!$J$27)</f>
        <v>159.285</v>
      </c>
      <c r="AP94" s="1">
        <f>IF(AN71="","",'Cost and Benefit Parameters'!$J$27)</f>
        <v>159.285</v>
      </c>
      <c r="AQ94" s="1">
        <f>IF(AO71="","",'Cost and Benefit Parameters'!$J$27)</f>
        <v>159.285</v>
      </c>
      <c r="AR94" s="1">
        <f>IF(AP71="","",'Cost and Benefit Parameters'!$J$27)</f>
        <v>159.285</v>
      </c>
      <c r="AS94" s="1">
        <f>IF(AQ71="","",'Cost and Benefit Parameters'!$J$27)</f>
        <v>159.285</v>
      </c>
      <c r="AT94" s="1">
        <f>IF(AR71="","",'Cost and Benefit Parameters'!$J$27)</f>
        <v>159.285</v>
      </c>
      <c r="AU94" s="1">
        <f>IF(AS71="","",'Cost and Benefit Parameters'!$J$27)</f>
        <v>159.285</v>
      </c>
      <c r="AV94" s="1">
        <f>IF(AT71="","",'Cost and Benefit Parameters'!$J$27)</f>
        <v>159.285</v>
      </c>
      <c r="AW94" s="1">
        <f>IF(AU71="","",'Cost and Benefit Parameters'!$J$27)</f>
        <v>159.285</v>
      </c>
      <c r="AX94" s="1">
        <f>IF(AV71="","",'Cost and Benefit Parameters'!$J$27)</f>
        <v>159.285</v>
      </c>
      <c r="AY94" s="1">
        <f>IF(AW71="","",'Cost and Benefit Parameters'!$J$27)</f>
        <v>159.285</v>
      </c>
      <c r="AZ94" s="1">
        <f>IF(AX71="","",'Cost and Benefit Parameters'!$J$27)</f>
        <v>159.285</v>
      </c>
      <c r="BA94" s="1">
        <f>IF(AY71="","",'Cost and Benefit Parameters'!$J$27)</f>
        <v>159.285</v>
      </c>
      <c r="BB94" s="1">
        <f>IF(AZ71="","",'Cost and Benefit Parameters'!$J$27)</f>
        <v>159.285</v>
      </c>
      <c r="BC94" s="1">
        <f>IF(BA71="","",'Cost and Benefit Parameters'!$J$27)</f>
        <v>159.285</v>
      </c>
      <c r="BD94" s="1">
        <f>IF(BB71="","",'Cost and Benefit Parameters'!$J$27)</f>
        <v>159.285</v>
      </c>
      <c r="BE94" s="1">
        <f>IF(BC71="","",'Cost and Benefit Parameters'!$J$27)</f>
        <v>159.285</v>
      </c>
      <c r="BF94" s="1">
        <f>IF(BD71="","",'Cost and Benefit Parameters'!$J$27)</f>
        <v>159.285</v>
      </c>
      <c r="BG94" s="1">
        <f>IF(BE71="","",'Cost and Benefit Parameters'!$J$27)</f>
        <v>159.285</v>
      </c>
      <c r="BH94" s="1">
        <f>IF(BF71="","",'Cost and Benefit Parameters'!$J$27)</f>
        <v>159.285</v>
      </c>
      <c r="BI94" s="1">
        <f>IF(BG71="","",'Cost and Benefit Parameters'!$J$27)</f>
        <v>159.285</v>
      </c>
      <c r="BJ94" s="1">
        <f>IF(BH71="","",'Cost and Benefit Parameters'!$J$27)</f>
        <v>159.285</v>
      </c>
      <c r="BK94" s="1">
        <f>IF(BI71="","",'Cost and Benefit Parameters'!$J$27)</f>
        <v>159.285</v>
      </c>
      <c r="BL94" s="1">
        <f>IF(BJ71="","",'Cost and Benefit Parameters'!$J$27)</f>
        <v>159.285</v>
      </c>
      <c r="BM94" s="1">
        <f>IF(BK71="","",'Cost and Benefit Parameters'!$J$27)</f>
        <v>159.285</v>
      </c>
      <c r="BN94" s="1">
        <f>IF(BL71="","",'Cost and Benefit Parameters'!$J$27)</f>
        <v>159.285</v>
      </c>
    </row>
    <row r="95" spans="1:66" x14ac:dyDescent="0.55000000000000004">
      <c r="A95" s="643"/>
      <c r="B95" s="329" t="s">
        <v>487</v>
      </c>
      <c r="C95" s="329"/>
      <c r="D95" s="329"/>
      <c r="E95" s="329"/>
      <c r="F95" s="330"/>
      <c r="G95" s="330"/>
      <c r="H95" s="330">
        <f t="shared" ref="H95:BN95" si="9">SUM(H75:H94)</f>
        <v>159.285</v>
      </c>
      <c r="I95" s="330">
        <f t="shared" si="9"/>
        <v>318.57</v>
      </c>
      <c r="J95" s="330">
        <f t="shared" si="9"/>
        <v>477.85500000000002</v>
      </c>
      <c r="K95" s="330">
        <f t="shared" si="9"/>
        <v>637.14</v>
      </c>
      <c r="L95" s="330">
        <f t="shared" si="9"/>
        <v>796.42499999999995</v>
      </c>
      <c r="M95" s="330">
        <f t="shared" si="9"/>
        <v>955.70999999999992</v>
      </c>
      <c r="N95" s="330">
        <f t="shared" si="9"/>
        <v>1114.9949999999999</v>
      </c>
      <c r="O95" s="330">
        <f t="shared" si="9"/>
        <v>1274.28</v>
      </c>
      <c r="P95" s="330">
        <f t="shared" si="9"/>
        <v>1433.5650000000001</v>
      </c>
      <c r="Q95" s="330">
        <f t="shared" si="9"/>
        <v>1592.8500000000001</v>
      </c>
      <c r="R95" s="330">
        <f t="shared" si="9"/>
        <v>1752.1350000000002</v>
      </c>
      <c r="S95" s="330">
        <f t="shared" si="9"/>
        <v>1911.4200000000003</v>
      </c>
      <c r="T95" s="330">
        <f t="shared" si="9"/>
        <v>2070.7050000000004</v>
      </c>
      <c r="U95" s="330">
        <f t="shared" si="9"/>
        <v>2229.9900000000002</v>
      </c>
      <c r="V95" s="330">
        <f t="shared" si="9"/>
        <v>2389.2750000000001</v>
      </c>
      <c r="W95" s="330">
        <f t="shared" si="9"/>
        <v>2548.56</v>
      </c>
      <c r="X95" s="330">
        <f t="shared" si="9"/>
        <v>2707.8449999999998</v>
      </c>
      <c r="Y95" s="330">
        <f t="shared" si="9"/>
        <v>2867.1299999999997</v>
      </c>
      <c r="Z95" s="330">
        <f t="shared" si="9"/>
        <v>3026.4149999999995</v>
      </c>
      <c r="AA95" s="330">
        <f t="shared" si="9"/>
        <v>3185.6999999999994</v>
      </c>
      <c r="AB95" s="330">
        <f t="shared" si="9"/>
        <v>3185.6999999999994</v>
      </c>
      <c r="AC95" s="330">
        <f t="shared" si="9"/>
        <v>3185.6999999999994</v>
      </c>
      <c r="AD95" s="330">
        <f t="shared" si="9"/>
        <v>3185.6999999999994</v>
      </c>
      <c r="AE95" s="330">
        <f t="shared" si="9"/>
        <v>3185.6999999999994</v>
      </c>
      <c r="AF95" s="330">
        <f t="shared" si="9"/>
        <v>3185.6999999999994</v>
      </c>
      <c r="AG95" s="330">
        <f t="shared" si="9"/>
        <v>3185.6999999999994</v>
      </c>
      <c r="AH95" s="330">
        <f t="shared" si="9"/>
        <v>3185.6999999999994</v>
      </c>
      <c r="AI95" s="330">
        <f t="shared" si="9"/>
        <v>3185.6999999999994</v>
      </c>
      <c r="AJ95" s="330">
        <f t="shared" si="9"/>
        <v>3185.6999999999994</v>
      </c>
      <c r="AK95" s="330">
        <f t="shared" si="9"/>
        <v>3185.6999999999994</v>
      </c>
      <c r="AL95" s="330">
        <f t="shared" si="9"/>
        <v>3185.6999999999994</v>
      </c>
      <c r="AM95" s="330">
        <f t="shared" si="9"/>
        <v>3185.6999999999994</v>
      </c>
      <c r="AN95" s="330">
        <f t="shared" si="9"/>
        <v>3185.6999999999994</v>
      </c>
      <c r="AO95" s="330">
        <f t="shared" si="9"/>
        <v>3185.6999999999994</v>
      </c>
      <c r="AP95" s="330">
        <f t="shared" si="9"/>
        <v>3185.6999999999994</v>
      </c>
      <c r="AQ95" s="330">
        <f t="shared" si="9"/>
        <v>3185.6999999999994</v>
      </c>
      <c r="AR95" s="330">
        <f t="shared" si="9"/>
        <v>3185.6999999999994</v>
      </c>
      <c r="AS95" s="330">
        <f t="shared" si="9"/>
        <v>3185.6999999999994</v>
      </c>
      <c r="AT95" s="330">
        <f t="shared" si="9"/>
        <v>3185.6999999999994</v>
      </c>
      <c r="AU95" s="330">
        <f t="shared" si="9"/>
        <v>3185.6999999999994</v>
      </c>
      <c r="AV95" s="330">
        <f t="shared" si="9"/>
        <v>3026.4149999999995</v>
      </c>
      <c r="AW95" s="330">
        <f t="shared" si="9"/>
        <v>2867.1299999999997</v>
      </c>
      <c r="AX95" s="330">
        <f t="shared" si="9"/>
        <v>2707.8449999999998</v>
      </c>
      <c r="AY95" s="330">
        <f t="shared" si="9"/>
        <v>2548.56</v>
      </c>
      <c r="AZ95" s="330">
        <f t="shared" si="9"/>
        <v>2389.2750000000001</v>
      </c>
      <c r="BA95" s="330">
        <f t="shared" si="9"/>
        <v>2229.9900000000002</v>
      </c>
      <c r="BB95" s="330">
        <f t="shared" si="9"/>
        <v>2070.7050000000004</v>
      </c>
      <c r="BC95" s="330">
        <f t="shared" si="9"/>
        <v>1911.4200000000003</v>
      </c>
      <c r="BD95" s="330">
        <f t="shared" si="9"/>
        <v>1752.1350000000002</v>
      </c>
      <c r="BE95" s="330">
        <f t="shared" si="9"/>
        <v>1592.8500000000001</v>
      </c>
      <c r="BF95" s="330">
        <f t="shared" si="9"/>
        <v>1433.5650000000001</v>
      </c>
      <c r="BG95" s="330">
        <f t="shared" si="9"/>
        <v>1274.28</v>
      </c>
      <c r="BH95" s="330">
        <f t="shared" si="9"/>
        <v>1114.9949999999999</v>
      </c>
      <c r="BI95" s="330">
        <f t="shared" si="9"/>
        <v>955.70999999999992</v>
      </c>
      <c r="BJ95" s="330">
        <f t="shared" si="9"/>
        <v>796.42499999999995</v>
      </c>
      <c r="BK95" s="330">
        <f t="shared" si="9"/>
        <v>637.14</v>
      </c>
      <c r="BL95" s="330">
        <f t="shared" si="9"/>
        <v>477.85500000000002</v>
      </c>
      <c r="BM95" s="330">
        <f t="shared" si="9"/>
        <v>318.57</v>
      </c>
      <c r="BN95" s="330">
        <f t="shared" si="9"/>
        <v>159.285</v>
      </c>
    </row>
    <row r="96" spans="1:66" x14ac:dyDescent="0.55000000000000004">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row>
    <row r="97" spans="1:72" x14ac:dyDescent="0.55000000000000004">
      <c r="A97" s="641" t="s">
        <v>493</v>
      </c>
      <c r="B97" s="332" t="s">
        <v>494</v>
      </c>
      <c r="C97" s="333"/>
      <c r="D97" s="333"/>
      <c r="E97" s="333"/>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c r="AS97" s="317"/>
      <c r="AT97" s="317"/>
      <c r="AU97" s="317"/>
      <c r="AV97" s="317"/>
      <c r="AW97" s="317"/>
      <c r="AX97" s="317"/>
      <c r="AY97" s="317"/>
      <c r="AZ97" s="317"/>
      <c r="BA97" s="317"/>
      <c r="BB97" s="317"/>
      <c r="BC97" s="317"/>
      <c r="BD97" s="317"/>
      <c r="BE97" s="317"/>
      <c r="BF97" s="317"/>
      <c r="BG97" s="317"/>
      <c r="BH97" s="317"/>
      <c r="BI97" s="317"/>
      <c r="BJ97" s="317"/>
      <c r="BK97" s="317"/>
      <c r="BL97" s="317"/>
      <c r="BM97" s="331"/>
      <c r="BN97" s="331"/>
      <c r="BO97" s="331"/>
      <c r="BP97" s="331"/>
      <c r="BQ97" s="331"/>
      <c r="BR97" s="331"/>
      <c r="BS97" s="331"/>
      <c r="BT97" s="331"/>
    </row>
    <row r="98" spans="1:72" x14ac:dyDescent="0.55000000000000004">
      <c r="A98" s="642"/>
      <c r="B98" t="s">
        <v>466</v>
      </c>
      <c r="F98" s="1"/>
      <c r="G98" s="1"/>
      <c r="H98" s="1"/>
      <c r="I98" s="1"/>
      <c r="J98" s="1"/>
      <c r="K98" s="1"/>
      <c r="L98" s="1">
        <f>IF(H75="","",'Cost and Benefit Parameters'!$J$28)</f>
        <v>257.04000000000002</v>
      </c>
      <c r="M98" s="1">
        <f>IF(I75="","",'Cost and Benefit Parameters'!$J$28)</f>
        <v>257.04000000000002</v>
      </c>
      <c r="N98" s="1">
        <f>IF(J75="","",'Cost and Benefit Parameters'!$J$28)</f>
        <v>257.04000000000002</v>
      </c>
      <c r="O98" s="1">
        <f>IF(K75="","",'Cost and Benefit Parameters'!$J$28)</f>
        <v>257.04000000000002</v>
      </c>
      <c r="P98" s="1">
        <f>IF(L75="","",'Cost and Benefit Parameters'!$J$28)</f>
        <v>257.04000000000002</v>
      </c>
      <c r="Q98" s="1">
        <f>IF(M75="","",'Cost and Benefit Parameters'!$J$28)</f>
        <v>257.04000000000002</v>
      </c>
      <c r="R98" s="1">
        <f>IF(N75="","",'Cost and Benefit Parameters'!$J$28)</f>
        <v>257.04000000000002</v>
      </c>
      <c r="S98" s="1">
        <f>IF(O75="","",'Cost and Benefit Parameters'!$J$28)</f>
        <v>257.04000000000002</v>
      </c>
      <c r="T98" s="1">
        <f>IF(P75="","",'Cost and Benefit Parameters'!$J$28)</f>
        <v>257.04000000000002</v>
      </c>
      <c r="U98" s="1">
        <f>IF(Q75="","",'Cost and Benefit Parameters'!$J$28)</f>
        <v>257.04000000000002</v>
      </c>
      <c r="V98" s="1">
        <f>IF(R75="","",'Cost and Benefit Parameters'!$J$28)</f>
        <v>257.04000000000002</v>
      </c>
      <c r="W98" s="1">
        <f>IF(S75="","",'Cost and Benefit Parameters'!$J$28)</f>
        <v>257.04000000000002</v>
      </c>
      <c r="X98" s="1">
        <f>IF(T75="","",'Cost and Benefit Parameters'!$J$28)</f>
        <v>257.04000000000002</v>
      </c>
      <c r="Y98" s="1">
        <f>IF(U75="","",'Cost and Benefit Parameters'!$J$28)</f>
        <v>257.04000000000002</v>
      </c>
      <c r="Z98" s="1">
        <f>IF(V75="","",'Cost and Benefit Parameters'!$J$28)</f>
        <v>257.04000000000002</v>
      </c>
      <c r="AA98" s="1">
        <f>IF(W75="","",'Cost and Benefit Parameters'!$J$28)</f>
        <v>257.04000000000002</v>
      </c>
      <c r="AB98" s="1">
        <f>IF(X75="","",'Cost and Benefit Parameters'!$J$28)</f>
        <v>257.04000000000002</v>
      </c>
      <c r="AC98" s="1">
        <f>IF(Y75="","",'Cost and Benefit Parameters'!$J$28)</f>
        <v>257.04000000000002</v>
      </c>
      <c r="AD98" s="1">
        <f>IF(Z75="","",'Cost and Benefit Parameters'!$J$28)</f>
        <v>257.04000000000002</v>
      </c>
      <c r="AE98" s="1">
        <f>IF(AA75="","",'Cost and Benefit Parameters'!$J$28)</f>
        <v>257.04000000000002</v>
      </c>
      <c r="AF98" s="1">
        <f>IF(AB75="","",'Cost and Benefit Parameters'!$J$28)</f>
        <v>257.04000000000002</v>
      </c>
      <c r="AG98" s="1">
        <f>IF(AC75="","",'Cost and Benefit Parameters'!$J$28)</f>
        <v>257.04000000000002</v>
      </c>
      <c r="AH98" s="1">
        <f>IF(AD75="","",'Cost and Benefit Parameters'!$J$28)</f>
        <v>257.04000000000002</v>
      </c>
      <c r="AI98" s="1">
        <f>IF(AE75="","",'Cost and Benefit Parameters'!$J$28)</f>
        <v>257.04000000000002</v>
      </c>
      <c r="AJ98" s="1">
        <f>IF(AF75="","",'Cost and Benefit Parameters'!$J$28)</f>
        <v>257.04000000000002</v>
      </c>
      <c r="AK98" s="1">
        <f>IF(AG75="","",'Cost and Benefit Parameters'!$J$28)</f>
        <v>257.04000000000002</v>
      </c>
      <c r="AL98" s="1">
        <f>IF(AH75="","",'Cost and Benefit Parameters'!$J$28)</f>
        <v>257.04000000000002</v>
      </c>
      <c r="AM98" s="1">
        <f>IF(AI75="","",'Cost and Benefit Parameters'!$J$28)</f>
        <v>257.04000000000002</v>
      </c>
      <c r="AN98" s="1">
        <f>IF(AJ75="","",'Cost and Benefit Parameters'!$J$28)</f>
        <v>257.04000000000002</v>
      </c>
      <c r="AO98" s="1">
        <f>IF(AK75="","",'Cost and Benefit Parameters'!$J$28)</f>
        <v>257.04000000000002</v>
      </c>
      <c r="AP98" s="1">
        <f>IF(AL75="","",'Cost and Benefit Parameters'!$J$28)</f>
        <v>257.04000000000002</v>
      </c>
      <c r="AQ98" s="1">
        <f>IF(AM75="","",'Cost and Benefit Parameters'!$J$28)</f>
        <v>257.04000000000002</v>
      </c>
      <c r="AR98" s="1">
        <f>IF(AN75="","",'Cost and Benefit Parameters'!$J$28)</f>
        <v>257.04000000000002</v>
      </c>
      <c r="AS98" s="1">
        <f>IF(AO75="","",'Cost and Benefit Parameters'!$J$28)</f>
        <v>257.04000000000002</v>
      </c>
      <c r="AT98" s="1">
        <f>IF(AP75="","",'Cost and Benefit Parameters'!$J$28)</f>
        <v>257.04000000000002</v>
      </c>
      <c r="AU98" s="1">
        <f>IF(AQ75="","",'Cost and Benefit Parameters'!$J$28)</f>
        <v>257.04000000000002</v>
      </c>
      <c r="AV98" s="1">
        <f>IF(AR75="","",'Cost and Benefit Parameters'!$J$28)</f>
        <v>257.04000000000002</v>
      </c>
      <c r="AW98" s="1">
        <f>IF(AS75="","",'Cost and Benefit Parameters'!$J$28)</f>
        <v>257.04000000000002</v>
      </c>
      <c r="AX98" s="1">
        <f>IF(AT75="","",'Cost and Benefit Parameters'!$J$28)</f>
        <v>257.04000000000002</v>
      </c>
      <c r="AY98" s="1">
        <f>IF(AU75="","",'Cost and Benefit Parameters'!$J$28)</f>
        <v>257.04000000000002</v>
      </c>
      <c r="AZ98" s="1" t="str">
        <f>IF(AV75="","",'Cost and Benefit Parameters'!$J$28)</f>
        <v/>
      </c>
      <c r="BA98" s="1" t="str">
        <f>IF(AW75="","",'Cost and Benefit Parameters'!$J$28)</f>
        <v/>
      </c>
      <c r="BB98" s="1" t="str">
        <f>IF(AX75="","",'Cost and Benefit Parameters'!$J$28)</f>
        <v/>
      </c>
      <c r="BC98" s="1" t="str">
        <f>IF(AY75="","",'Cost and Benefit Parameters'!$J$28)</f>
        <v/>
      </c>
      <c r="BD98" s="1" t="str">
        <f>IF(AZ75="","",'Cost and Benefit Parameters'!$J$28)</f>
        <v/>
      </c>
      <c r="BE98" s="1" t="str">
        <f>IF(BA75="","",'Cost and Benefit Parameters'!$J$28)</f>
        <v/>
      </c>
      <c r="BF98" s="1" t="str">
        <f>IF(BB75="","",'Cost and Benefit Parameters'!$J$28)</f>
        <v/>
      </c>
      <c r="BG98" s="1" t="str">
        <f>IF(BC75="","",'Cost and Benefit Parameters'!$J$28)</f>
        <v/>
      </c>
      <c r="BH98" s="1" t="str">
        <f>IF(BD75="","",'Cost and Benefit Parameters'!$J$28)</f>
        <v/>
      </c>
      <c r="BI98" s="1" t="str">
        <f>IF(BE75="","",'Cost and Benefit Parameters'!$J$28)</f>
        <v/>
      </c>
      <c r="BJ98" s="1" t="str">
        <f>IF(BF75="","",'Cost and Benefit Parameters'!$J$28)</f>
        <v/>
      </c>
      <c r="BK98" s="1" t="str">
        <f>IF(BG75="","",'Cost and Benefit Parameters'!$J$28)</f>
        <v/>
      </c>
      <c r="BL98" s="1" t="str">
        <f>IF(BH75="","",'Cost and Benefit Parameters'!$J$28)</f>
        <v/>
      </c>
      <c r="BM98" s="1" t="str">
        <f>IF(BI75="","",'Cost and Benefit Parameters'!$J$28)</f>
        <v/>
      </c>
      <c r="BN98" s="1" t="str">
        <f>IF(BJ75="","",'Cost and Benefit Parameters'!$J$28)</f>
        <v/>
      </c>
      <c r="BO98" s="1" t="str">
        <f>IF(BK75="","",'Cost and Benefit Parameters'!$J$28)</f>
        <v/>
      </c>
      <c r="BP98" s="1" t="str">
        <f>IF(BL75="","",'Cost and Benefit Parameters'!$J$28)</f>
        <v/>
      </c>
      <c r="BQ98" s="1" t="str">
        <f>IF(BM75="","",'Cost and Benefit Parameters'!$J$28)</f>
        <v/>
      </c>
      <c r="BR98" s="1" t="str">
        <f>IF(BN75="","",'Cost and Benefit Parameters'!$J$28)</f>
        <v/>
      </c>
    </row>
    <row r="99" spans="1:72" x14ac:dyDescent="0.55000000000000004">
      <c r="A99" s="642"/>
      <c r="B99" t="s">
        <v>468</v>
      </c>
      <c r="G99" s="1"/>
      <c r="H99" s="1"/>
      <c r="I99" s="1"/>
      <c r="J99" s="1"/>
      <c r="K99" s="1"/>
      <c r="L99" s="1" t="str">
        <f>IF(H76="","",'Cost and Benefit Parameters'!$J$28)</f>
        <v/>
      </c>
      <c r="M99" s="1">
        <f>IF(I76="","",'Cost and Benefit Parameters'!$J$28)</f>
        <v>257.04000000000002</v>
      </c>
      <c r="N99" s="1">
        <f>IF(J76="","",'Cost and Benefit Parameters'!$J$28)</f>
        <v>257.04000000000002</v>
      </c>
      <c r="O99" s="1">
        <f>IF(K76="","",'Cost and Benefit Parameters'!$J$28)</f>
        <v>257.04000000000002</v>
      </c>
      <c r="P99" s="1">
        <f>IF(L76="","",'Cost and Benefit Parameters'!$J$28)</f>
        <v>257.04000000000002</v>
      </c>
      <c r="Q99" s="1">
        <f>IF(M76="","",'Cost and Benefit Parameters'!$J$28)</f>
        <v>257.04000000000002</v>
      </c>
      <c r="R99" s="1">
        <f>IF(N76="","",'Cost and Benefit Parameters'!$J$28)</f>
        <v>257.04000000000002</v>
      </c>
      <c r="S99" s="1">
        <f>IF(O76="","",'Cost and Benefit Parameters'!$J$28)</f>
        <v>257.04000000000002</v>
      </c>
      <c r="T99" s="1">
        <f>IF(P76="","",'Cost and Benefit Parameters'!$J$28)</f>
        <v>257.04000000000002</v>
      </c>
      <c r="U99" s="1">
        <f>IF(Q76="","",'Cost and Benefit Parameters'!$J$28)</f>
        <v>257.04000000000002</v>
      </c>
      <c r="V99" s="1">
        <f>IF(R76="","",'Cost and Benefit Parameters'!$J$28)</f>
        <v>257.04000000000002</v>
      </c>
      <c r="W99" s="1">
        <f>IF(S76="","",'Cost and Benefit Parameters'!$J$28)</f>
        <v>257.04000000000002</v>
      </c>
      <c r="X99" s="1">
        <f>IF(T76="","",'Cost and Benefit Parameters'!$J$28)</f>
        <v>257.04000000000002</v>
      </c>
      <c r="Y99" s="1">
        <f>IF(U76="","",'Cost and Benefit Parameters'!$J$28)</f>
        <v>257.04000000000002</v>
      </c>
      <c r="Z99" s="1">
        <f>IF(V76="","",'Cost and Benefit Parameters'!$J$28)</f>
        <v>257.04000000000002</v>
      </c>
      <c r="AA99" s="1">
        <f>IF(W76="","",'Cost and Benefit Parameters'!$J$28)</f>
        <v>257.04000000000002</v>
      </c>
      <c r="AB99" s="1">
        <f>IF(X76="","",'Cost and Benefit Parameters'!$J$28)</f>
        <v>257.04000000000002</v>
      </c>
      <c r="AC99" s="1">
        <f>IF(Y76="","",'Cost and Benefit Parameters'!$J$28)</f>
        <v>257.04000000000002</v>
      </c>
      <c r="AD99" s="1">
        <f>IF(Z76="","",'Cost and Benefit Parameters'!$J$28)</f>
        <v>257.04000000000002</v>
      </c>
      <c r="AE99" s="1">
        <f>IF(AA76="","",'Cost and Benefit Parameters'!$J$28)</f>
        <v>257.04000000000002</v>
      </c>
      <c r="AF99" s="1">
        <f>IF(AB76="","",'Cost and Benefit Parameters'!$J$28)</f>
        <v>257.04000000000002</v>
      </c>
      <c r="AG99" s="1">
        <f>IF(AC76="","",'Cost and Benefit Parameters'!$J$28)</f>
        <v>257.04000000000002</v>
      </c>
      <c r="AH99" s="1">
        <f>IF(AD76="","",'Cost and Benefit Parameters'!$J$28)</f>
        <v>257.04000000000002</v>
      </c>
      <c r="AI99" s="1">
        <f>IF(AE76="","",'Cost and Benefit Parameters'!$J$28)</f>
        <v>257.04000000000002</v>
      </c>
      <c r="AJ99" s="1">
        <f>IF(AF76="","",'Cost and Benefit Parameters'!$J$28)</f>
        <v>257.04000000000002</v>
      </c>
      <c r="AK99" s="1">
        <f>IF(AG76="","",'Cost and Benefit Parameters'!$J$28)</f>
        <v>257.04000000000002</v>
      </c>
      <c r="AL99" s="1">
        <f>IF(AH76="","",'Cost and Benefit Parameters'!$J$28)</f>
        <v>257.04000000000002</v>
      </c>
      <c r="AM99" s="1">
        <f>IF(AI76="","",'Cost and Benefit Parameters'!$J$28)</f>
        <v>257.04000000000002</v>
      </c>
      <c r="AN99" s="1">
        <f>IF(AJ76="","",'Cost and Benefit Parameters'!$J$28)</f>
        <v>257.04000000000002</v>
      </c>
      <c r="AO99" s="1">
        <f>IF(AK76="","",'Cost and Benefit Parameters'!$J$28)</f>
        <v>257.04000000000002</v>
      </c>
      <c r="AP99" s="1">
        <f>IF(AL76="","",'Cost and Benefit Parameters'!$J$28)</f>
        <v>257.04000000000002</v>
      </c>
      <c r="AQ99" s="1">
        <f>IF(AM76="","",'Cost and Benefit Parameters'!$J$28)</f>
        <v>257.04000000000002</v>
      </c>
      <c r="AR99" s="1">
        <f>IF(AN76="","",'Cost and Benefit Parameters'!$J$28)</f>
        <v>257.04000000000002</v>
      </c>
      <c r="AS99" s="1">
        <f>IF(AO76="","",'Cost and Benefit Parameters'!$J$28)</f>
        <v>257.04000000000002</v>
      </c>
      <c r="AT99" s="1">
        <f>IF(AP76="","",'Cost and Benefit Parameters'!$J$28)</f>
        <v>257.04000000000002</v>
      </c>
      <c r="AU99" s="1">
        <f>IF(AQ76="","",'Cost and Benefit Parameters'!$J$28)</f>
        <v>257.04000000000002</v>
      </c>
      <c r="AV99" s="1">
        <f>IF(AR76="","",'Cost and Benefit Parameters'!$J$28)</f>
        <v>257.04000000000002</v>
      </c>
      <c r="AW99" s="1">
        <f>IF(AS76="","",'Cost and Benefit Parameters'!$J$28)</f>
        <v>257.04000000000002</v>
      </c>
      <c r="AX99" s="1">
        <f>IF(AT76="","",'Cost and Benefit Parameters'!$J$28)</f>
        <v>257.04000000000002</v>
      </c>
      <c r="AY99" s="1">
        <f>IF(AU76="","",'Cost and Benefit Parameters'!$J$28)</f>
        <v>257.04000000000002</v>
      </c>
      <c r="AZ99" s="1">
        <f>IF(AV76="","",'Cost and Benefit Parameters'!$J$28)</f>
        <v>257.04000000000002</v>
      </c>
      <c r="BA99" s="1" t="str">
        <f>IF(AW76="","",'Cost and Benefit Parameters'!$J$28)</f>
        <v/>
      </c>
      <c r="BB99" s="1" t="str">
        <f>IF(AX76="","",'Cost and Benefit Parameters'!$J$28)</f>
        <v/>
      </c>
      <c r="BC99" s="1" t="str">
        <f>IF(AY76="","",'Cost and Benefit Parameters'!$J$28)</f>
        <v/>
      </c>
      <c r="BD99" s="1" t="str">
        <f>IF(AZ76="","",'Cost and Benefit Parameters'!$J$28)</f>
        <v/>
      </c>
      <c r="BE99" s="1" t="str">
        <f>IF(BA76="","",'Cost and Benefit Parameters'!$J$28)</f>
        <v/>
      </c>
      <c r="BF99" s="1" t="str">
        <f>IF(BB76="","",'Cost and Benefit Parameters'!$J$28)</f>
        <v/>
      </c>
      <c r="BG99" s="1" t="str">
        <f>IF(BC76="","",'Cost and Benefit Parameters'!$J$28)</f>
        <v/>
      </c>
      <c r="BH99" s="1" t="str">
        <f>IF(BD76="","",'Cost and Benefit Parameters'!$J$28)</f>
        <v/>
      </c>
      <c r="BI99" s="1" t="str">
        <f>IF(BE76="","",'Cost and Benefit Parameters'!$J$28)</f>
        <v/>
      </c>
      <c r="BJ99" s="1" t="str">
        <f>IF(BF76="","",'Cost and Benefit Parameters'!$J$28)</f>
        <v/>
      </c>
      <c r="BK99" s="1" t="str">
        <f>IF(BG76="","",'Cost and Benefit Parameters'!$J$28)</f>
        <v/>
      </c>
      <c r="BL99" s="1" t="str">
        <f>IF(BH76="","",'Cost and Benefit Parameters'!$J$28)</f>
        <v/>
      </c>
      <c r="BM99" s="1" t="str">
        <f>IF(BI76="","",'Cost and Benefit Parameters'!$J$28)</f>
        <v/>
      </c>
      <c r="BN99" s="1" t="str">
        <f>IF(BJ76="","",'Cost and Benefit Parameters'!$J$28)</f>
        <v/>
      </c>
      <c r="BO99" s="1" t="str">
        <f>IF(BK76="","",'Cost and Benefit Parameters'!$J$28)</f>
        <v/>
      </c>
      <c r="BP99" s="1" t="str">
        <f>IF(BL76="","",'Cost and Benefit Parameters'!$J$28)</f>
        <v/>
      </c>
      <c r="BQ99" s="1" t="str">
        <f>IF(BM76="","",'Cost and Benefit Parameters'!$J$28)</f>
        <v/>
      </c>
      <c r="BR99" s="1" t="str">
        <f>IF(BN76="","",'Cost and Benefit Parameters'!$J$28)</f>
        <v/>
      </c>
    </row>
    <row r="100" spans="1:72" x14ac:dyDescent="0.55000000000000004">
      <c r="A100" s="642"/>
      <c r="B100" t="s">
        <v>469</v>
      </c>
      <c r="H100" s="1"/>
      <c r="I100" s="1"/>
      <c r="J100" s="1"/>
      <c r="K100" s="1"/>
      <c r="L100" s="1" t="str">
        <f>IF(H77="","",'Cost and Benefit Parameters'!$J$28)</f>
        <v/>
      </c>
      <c r="M100" s="1" t="str">
        <f>IF(I77="","",'Cost and Benefit Parameters'!$J$28)</f>
        <v/>
      </c>
      <c r="N100" s="1">
        <f>IF(J77="","",'Cost and Benefit Parameters'!$J$28)</f>
        <v>257.04000000000002</v>
      </c>
      <c r="O100" s="1">
        <f>IF(K77="","",'Cost and Benefit Parameters'!$J$28)</f>
        <v>257.04000000000002</v>
      </c>
      <c r="P100" s="1">
        <f>IF(L77="","",'Cost and Benefit Parameters'!$J$28)</f>
        <v>257.04000000000002</v>
      </c>
      <c r="Q100" s="1">
        <f>IF(M77="","",'Cost and Benefit Parameters'!$J$28)</f>
        <v>257.04000000000002</v>
      </c>
      <c r="R100" s="1">
        <f>IF(N77="","",'Cost and Benefit Parameters'!$J$28)</f>
        <v>257.04000000000002</v>
      </c>
      <c r="S100" s="1">
        <f>IF(O77="","",'Cost and Benefit Parameters'!$J$28)</f>
        <v>257.04000000000002</v>
      </c>
      <c r="T100" s="1">
        <f>IF(P77="","",'Cost and Benefit Parameters'!$J$28)</f>
        <v>257.04000000000002</v>
      </c>
      <c r="U100" s="1">
        <f>IF(Q77="","",'Cost and Benefit Parameters'!$J$28)</f>
        <v>257.04000000000002</v>
      </c>
      <c r="V100" s="1">
        <f>IF(R77="","",'Cost and Benefit Parameters'!$J$28)</f>
        <v>257.04000000000002</v>
      </c>
      <c r="W100" s="1">
        <f>IF(S77="","",'Cost and Benefit Parameters'!$J$28)</f>
        <v>257.04000000000002</v>
      </c>
      <c r="X100" s="1">
        <f>IF(T77="","",'Cost and Benefit Parameters'!$J$28)</f>
        <v>257.04000000000002</v>
      </c>
      <c r="Y100" s="1">
        <f>IF(U77="","",'Cost and Benefit Parameters'!$J$28)</f>
        <v>257.04000000000002</v>
      </c>
      <c r="Z100" s="1">
        <f>IF(V77="","",'Cost and Benefit Parameters'!$J$28)</f>
        <v>257.04000000000002</v>
      </c>
      <c r="AA100" s="1">
        <f>IF(W77="","",'Cost and Benefit Parameters'!$J$28)</f>
        <v>257.04000000000002</v>
      </c>
      <c r="AB100" s="1">
        <f>IF(X77="","",'Cost and Benefit Parameters'!$J$28)</f>
        <v>257.04000000000002</v>
      </c>
      <c r="AC100" s="1">
        <f>IF(Y77="","",'Cost and Benefit Parameters'!$J$28)</f>
        <v>257.04000000000002</v>
      </c>
      <c r="AD100" s="1">
        <f>IF(Z77="","",'Cost and Benefit Parameters'!$J$28)</f>
        <v>257.04000000000002</v>
      </c>
      <c r="AE100" s="1">
        <f>IF(AA77="","",'Cost and Benefit Parameters'!$J$28)</f>
        <v>257.04000000000002</v>
      </c>
      <c r="AF100" s="1">
        <f>IF(AB77="","",'Cost and Benefit Parameters'!$J$28)</f>
        <v>257.04000000000002</v>
      </c>
      <c r="AG100" s="1">
        <f>IF(AC77="","",'Cost and Benefit Parameters'!$J$28)</f>
        <v>257.04000000000002</v>
      </c>
      <c r="AH100" s="1">
        <f>IF(AD77="","",'Cost and Benefit Parameters'!$J$28)</f>
        <v>257.04000000000002</v>
      </c>
      <c r="AI100" s="1">
        <f>IF(AE77="","",'Cost and Benefit Parameters'!$J$28)</f>
        <v>257.04000000000002</v>
      </c>
      <c r="AJ100" s="1">
        <f>IF(AF77="","",'Cost and Benefit Parameters'!$J$28)</f>
        <v>257.04000000000002</v>
      </c>
      <c r="AK100" s="1">
        <f>IF(AG77="","",'Cost and Benefit Parameters'!$J$28)</f>
        <v>257.04000000000002</v>
      </c>
      <c r="AL100" s="1">
        <f>IF(AH77="","",'Cost and Benefit Parameters'!$J$28)</f>
        <v>257.04000000000002</v>
      </c>
      <c r="AM100" s="1">
        <f>IF(AI77="","",'Cost and Benefit Parameters'!$J$28)</f>
        <v>257.04000000000002</v>
      </c>
      <c r="AN100" s="1">
        <f>IF(AJ77="","",'Cost and Benefit Parameters'!$J$28)</f>
        <v>257.04000000000002</v>
      </c>
      <c r="AO100" s="1">
        <f>IF(AK77="","",'Cost and Benefit Parameters'!$J$28)</f>
        <v>257.04000000000002</v>
      </c>
      <c r="AP100" s="1">
        <f>IF(AL77="","",'Cost and Benefit Parameters'!$J$28)</f>
        <v>257.04000000000002</v>
      </c>
      <c r="AQ100" s="1">
        <f>IF(AM77="","",'Cost and Benefit Parameters'!$J$28)</f>
        <v>257.04000000000002</v>
      </c>
      <c r="AR100" s="1">
        <f>IF(AN77="","",'Cost and Benefit Parameters'!$J$28)</f>
        <v>257.04000000000002</v>
      </c>
      <c r="AS100" s="1">
        <f>IF(AO77="","",'Cost and Benefit Parameters'!$J$28)</f>
        <v>257.04000000000002</v>
      </c>
      <c r="AT100" s="1">
        <f>IF(AP77="","",'Cost and Benefit Parameters'!$J$28)</f>
        <v>257.04000000000002</v>
      </c>
      <c r="AU100" s="1">
        <f>IF(AQ77="","",'Cost and Benefit Parameters'!$J$28)</f>
        <v>257.04000000000002</v>
      </c>
      <c r="AV100" s="1">
        <f>IF(AR77="","",'Cost and Benefit Parameters'!$J$28)</f>
        <v>257.04000000000002</v>
      </c>
      <c r="AW100" s="1">
        <f>IF(AS77="","",'Cost and Benefit Parameters'!$J$28)</f>
        <v>257.04000000000002</v>
      </c>
      <c r="AX100" s="1">
        <f>IF(AT77="","",'Cost and Benefit Parameters'!$J$28)</f>
        <v>257.04000000000002</v>
      </c>
      <c r="AY100" s="1">
        <f>IF(AU77="","",'Cost and Benefit Parameters'!$J$28)</f>
        <v>257.04000000000002</v>
      </c>
      <c r="AZ100" s="1">
        <f>IF(AV77="","",'Cost and Benefit Parameters'!$J$28)</f>
        <v>257.04000000000002</v>
      </c>
      <c r="BA100" s="1">
        <f>IF(AW77="","",'Cost and Benefit Parameters'!$J$28)</f>
        <v>257.04000000000002</v>
      </c>
      <c r="BB100" s="1" t="str">
        <f>IF(AX77="","",'Cost and Benefit Parameters'!$J$28)</f>
        <v/>
      </c>
      <c r="BC100" s="1" t="str">
        <f>IF(AY77="","",'Cost and Benefit Parameters'!$J$28)</f>
        <v/>
      </c>
      <c r="BD100" s="1" t="str">
        <f>IF(AZ77="","",'Cost and Benefit Parameters'!$J$28)</f>
        <v/>
      </c>
      <c r="BE100" s="1" t="str">
        <f>IF(BA77="","",'Cost and Benefit Parameters'!$J$28)</f>
        <v/>
      </c>
      <c r="BF100" s="1" t="str">
        <f>IF(BB77="","",'Cost and Benefit Parameters'!$J$28)</f>
        <v/>
      </c>
      <c r="BG100" s="1" t="str">
        <f>IF(BC77="","",'Cost and Benefit Parameters'!$J$28)</f>
        <v/>
      </c>
      <c r="BH100" s="1" t="str">
        <f>IF(BD77="","",'Cost and Benefit Parameters'!$J$28)</f>
        <v/>
      </c>
      <c r="BI100" s="1" t="str">
        <f>IF(BE77="","",'Cost and Benefit Parameters'!$J$28)</f>
        <v/>
      </c>
      <c r="BJ100" s="1" t="str">
        <f>IF(BF77="","",'Cost and Benefit Parameters'!$J$28)</f>
        <v/>
      </c>
      <c r="BK100" s="1" t="str">
        <f>IF(BG77="","",'Cost and Benefit Parameters'!$J$28)</f>
        <v/>
      </c>
      <c r="BL100" s="1" t="str">
        <f>IF(BH77="","",'Cost and Benefit Parameters'!$J$28)</f>
        <v/>
      </c>
      <c r="BM100" s="1" t="str">
        <f>IF(BI77="","",'Cost and Benefit Parameters'!$J$28)</f>
        <v/>
      </c>
      <c r="BN100" s="1" t="str">
        <f>IF(BJ77="","",'Cost and Benefit Parameters'!$J$28)</f>
        <v/>
      </c>
      <c r="BO100" s="1" t="str">
        <f>IF(BK77="","",'Cost and Benefit Parameters'!$J$28)</f>
        <v/>
      </c>
      <c r="BP100" s="1" t="str">
        <f>IF(BL77="","",'Cost and Benefit Parameters'!$J$28)</f>
        <v/>
      </c>
      <c r="BQ100" s="1" t="str">
        <f>IF(BM77="","",'Cost and Benefit Parameters'!$J$28)</f>
        <v/>
      </c>
      <c r="BR100" s="1" t="str">
        <f>IF(BN77="","",'Cost and Benefit Parameters'!$J$28)</f>
        <v/>
      </c>
    </row>
    <row r="101" spans="1:72" x14ac:dyDescent="0.55000000000000004">
      <c r="A101" s="642"/>
      <c r="B101" t="s">
        <v>470</v>
      </c>
      <c r="I101" s="1"/>
      <c r="J101" s="1"/>
      <c r="K101" s="1"/>
      <c r="L101" s="1" t="str">
        <f>IF(H78="","",'Cost and Benefit Parameters'!$J$28)</f>
        <v/>
      </c>
      <c r="M101" s="1" t="str">
        <f>IF(I78="","",'Cost and Benefit Parameters'!$J$28)</f>
        <v/>
      </c>
      <c r="N101" s="1" t="str">
        <f>IF(J78="","",'Cost and Benefit Parameters'!$J$28)</f>
        <v/>
      </c>
      <c r="O101" s="1">
        <f>IF(K78="","",'Cost and Benefit Parameters'!$J$28)</f>
        <v>257.04000000000002</v>
      </c>
      <c r="P101" s="1">
        <f>IF(L78="","",'Cost and Benefit Parameters'!$J$28)</f>
        <v>257.04000000000002</v>
      </c>
      <c r="Q101" s="1">
        <f>IF(M78="","",'Cost and Benefit Parameters'!$J$28)</f>
        <v>257.04000000000002</v>
      </c>
      <c r="R101" s="1">
        <f>IF(N78="","",'Cost and Benefit Parameters'!$J$28)</f>
        <v>257.04000000000002</v>
      </c>
      <c r="S101" s="1">
        <f>IF(O78="","",'Cost and Benefit Parameters'!$J$28)</f>
        <v>257.04000000000002</v>
      </c>
      <c r="T101" s="1">
        <f>IF(P78="","",'Cost and Benefit Parameters'!$J$28)</f>
        <v>257.04000000000002</v>
      </c>
      <c r="U101" s="1">
        <f>IF(Q78="","",'Cost and Benefit Parameters'!$J$28)</f>
        <v>257.04000000000002</v>
      </c>
      <c r="V101" s="1">
        <f>IF(R78="","",'Cost and Benefit Parameters'!$J$28)</f>
        <v>257.04000000000002</v>
      </c>
      <c r="W101" s="1">
        <f>IF(S78="","",'Cost and Benefit Parameters'!$J$28)</f>
        <v>257.04000000000002</v>
      </c>
      <c r="X101" s="1">
        <f>IF(T78="","",'Cost and Benefit Parameters'!$J$28)</f>
        <v>257.04000000000002</v>
      </c>
      <c r="Y101" s="1">
        <f>IF(U78="","",'Cost and Benefit Parameters'!$J$28)</f>
        <v>257.04000000000002</v>
      </c>
      <c r="Z101" s="1">
        <f>IF(V78="","",'Cost and Benefit Parameters'!$J$28)</f>
        <v>257.04000000000002</v>
      </c>
      <c r="AA101" s="1">
        <f>IF(W78="","",'Cost and Benefit Parameters'!$J$28)</f>
        <v>257.04000000000002</v>
      </c>
      <c r="AB101" s="1">
        <f>IF(X78="","",'Cost and Benefit Parameters'!$J$28)</f>
        <v>257.04000000000002</v>
      </c>
      <c r="AC101" s="1">
        <f>IF(Y78="","",'Cost and Benefit Parameters'!$J$28)</f>
        <v>257.04000000000002</v>
      </c>
      <c r="AD101" s="1">
        <f>IF(Z78="","",'Cost and Benefit Parameters'!$J$28)</f>
        <v>257.04000000000002</v>
      </c>
      <c r="AE101" s="1">
        <f>IF(AA78="","",'Cost and Benefit Parameters'!$J$28)</f>
        <v>257.04000000000002</v>
      </c>
      <c r="AF101" s="1">
        <f>IF(AB78="","",'Cost and Benefit Parameters'!$J$28)</f>
        <v>257.04000000000002</v>
      </c>
      <c r="AG101" s="1">
        <f>IF(AC78="","",'Cost and Benefit Parameters'!$J$28)</f>
        <v>257.04000000000002</v>
      </c>
      <c r="AH101" s="1">
        <f>IF(AD78="","",'Cost and Benefit Parameters'!$J$28)</f>
        <v>257.04000000000002</v>
      </c>
      <c r="AI101" s="1">
        <f>IF(AE78="","",'Cost and Benefit Parameters'!$J$28)</f>
        <v>257.04000000000002</v>
      </c>
      <c r="AJ101" s="1">
        <f>IF(AF78="","",'Cost and Benefit Parameters'!$J$28)</f>
        <v>257.04000000000002</v>
      </c>
      <c r="AK101" s="1">
        <f>IF(AG78="","",'Cost and Benefit Parameters'!$J$28)</f>
        <v>257.04000000000002</v>
      </c>
      <c r="AL101" s="1">
        <f>IF(AH78="","",'Cost and Benefit Parameters'!$J$28)</f>
        <v>257.04000000000002</v>
      </c>
      <c r="AM101" s="1">
        <f>IF(AI78="","",'Cost and Benefit Parameters'!$J$28)</f>
        <v>257.04000000000002</v>
      </c>
      <c r="AN101" s="1">
        <f>IF(AJ78="","",'Cost and Benefit Parameters'!$J$28)</f>
        <v>257.04000000000002</v>
      </c>
      <c r="AO101" s="1">
        <f>IF(AK78="","",'Cost and Benefit Parameters'!$J$28)</f>
        <v>257.04000000000002</v>
      </c>
      <c r="AP101" s="1">
        <f>IF(AL78="","",'Cost and Benefit Parameters'!$J$28)</f>
        <v>257.04000000000002</v>
      </c>
      <c r="AQ101" s="1">
        <f>IF(AM78="","",'Cost and Benefit Parameters'!$J$28)</f>
        <v>257.04000000000002</v>
      </c>
      <c r="AR101" s="1">
        <f>IF(AN78="","",'Cost and Benefit Parameters'!$J$28)</f>
        <v>257.04000000000002</v>
      </c>
      <c r="AS101" s="1">
        <f>IF(AO78="","",'Cost and Benefit Parameters'!$J$28)</f>
        <v>257.04000000000002</v>
      </c>
      <c r="AT101" s="1">
        <f>IF(AP78="","",'Cost and Benefit Parameters'!$J$28)</f>
        <v>257.04000000000002</v>
      </c>
      <c r="AU101" s="1">
        <f>IF(AQ78="","",'Cost and Benefit Parameters'!$J$28)</f>
        <v>257.04000000000002</v>
      </c>
      <c r="AV101" s="1">
        <f>IF(AR78="","",'Cost and Benefit Parameters'!$J$28)</f>
        <v>257.04000000000002</v>
      </c>
      <c r="AW101" s="1">
        <f>IF(AS78="","",'Cost and Benefit Parameters'!$J$28)</f>
        <v>257.04000000000002</v>
      </c>
      <c r="AX101" s="1">
        <f>IF(AT78="","",'Cost and Benefit Parameters'!$J$28)</f>
        <v>257.04000000000002</v>
      </c>
      <c r="AY101" s="1">
        <f>IF(AU78="","",'Cost and Benefit Parameters'!$J$28)</f>
        <v>257.04000000000002</v>
      </c>
      <c r="AZ101" s="1">
        <f>IF(AV78="","",'Cost and Benefit Parameters'!$J$28)</f>
        <v>257.04000000000002</v>
      </c>
      <c r="BA101" s="1">
        <f>IF(AW78="","",'Cost and Benefit Parameters'!$J$28)</f>
        <v>257.04000000000002</v>
      </c>
      <c r="BB101" s="1">
        <f>IF(AX78="","",'Cost and Benefit Parameters'!$J$28)</f>
        <v>257.04000000000002</v>
      </c>
      <c r="BC101" s="1" t="str">
        <f>IF(AY78="","",'Cost and Benefit Parameters'!$J$28)</f>
        <v/>
      </c>
      <c r="BD101" s="1" t="str">
        <f>IF(AZ78="","",'Cost and Benefit Parameters'!$J$28)</f>
        <v/>
      </c>
      <c r="BE101" s="1" t="str">
        <f>IF(BA78="","",'Cost and Benefit Parameters'!$J$28)</f>
        <v/>
      </c>
      <c r="BF101" s="1" t="str">
        <f>IF(BB78="","",'Cost and Benefit Parameters'!$J$28)</f>
        <v/>
      </c>
      <c r="BG101" s="1" t="str">
        <f>IF(BC78="","",'Cost and Benefit Parameters'!$J$28)</f>
        <v/>
      </c>
      <c r="BH101" s="1" t="str">
        <f>IF(BD78="","",'Cost and Benefit Parameters'!$J$28)</f>
        <v/>
      </c>
      <c r="BI101" s="1" t="str">
        <f>IF(BE78="","",'Cost and Benefit Parameters'!$J$28)</f>
        <v/>
      </c>
      <c r="BJ101" s="1" t="str">
        <f>IF(BF78="","",'Cost and Benefit Parameters'!$J$28)</f>
        <v/>
      </c>
      <c r="BK101" s="1" t="str">
        <f>IF(BG78="","",'Cost and Benefit Parameters'!$J$28)</f>
        <v/>
      </c>
      <c r="BL101" s="1" t="str">
        <f>IF(BH78="","",'Cost and Benefit Parameters'!$J$28)</f>
        <v/>
      </c>
      <c r="BM101" s="1" t="str">
        <f>IF(BI78="","",'Cost and Benefit Parameters'!$J$28)</f>
        <v/>
      </c>
      <c r="BN101" s="1" t="str">
        <f>IF(BJ78="","",'Cost and Benefit Parameters'!$J$28)</f>
        <v/>
      </c>
      <c r="BO101" s="1" t="str">
        <f>IF(BK78="","",'Cost and Benefit Parameters'!$J$28)</f>
        <v/>
      </c>
      <c r="BP101" s="1" t="str">
        <f>IF(BL78="","",'Cost and Benefit Parameters'!$J$28)</f>
        <v/>
      </c>
      <c r="BQ101" s="1" t="str">
        <f>IF(BM78="","",'Cost and Benefit Parameters'!$J$28)</f>
        <v/>
      </c>
      <c r="BR101" s="1" t="str">
        <f>IF(BN78="","",'Cost and Benefit Parameters'!$J$28)</f>
        <v/>
      </c>
    </row>
    <row r="102" spans="1:72" x14ac:dyDescent="0.55000000000000004">
      <c r="A102" s="642"/>
      <c r="B102" t="s">
        <v>471</v>
      </c>
      <c r="J102" s="1"/>
      <c r="K102" s="1"/>
      <c r="L102" s="1" t="str">
        <f>IF(H79="","",'Cost and Benefit Parameters'!$J$28)</f>
        <v/>
      </c>
      <c r="M102" s="1" t="str">
        <f>IF(I79="","",'Cost and Benefit Parameters'!$J$28)</f>
        <v/>
      </c>
      <c r="N102" s="1" t="str">
        <f>IF(J79="","",'Cost and Benefit Parameters'!$J$28)</f>
        <v/>
      </c>
      <c r="O102" s="1" t="str">
        <f>IF(K79="","",'Cost and Benefit Parameters'!$J$28)</f>
        <v/>
      </c>
      <c r="P102" s="1">
        <f>IF(L79="","",'Cost and Benefit Parameters'!$J$28)</f>
        <v>257.04000000000002</v>
      </c>
      <c r="Q102" s="1">
        <f>IF(M79="","",'Cost and Benefit Parameters'!$J$28)</f>
        <v>257.04000000000002</v>
      </c>
      <c r="R102" s="1">
        <f>IF(N79="","",'Cost and Benefit Parameters'!$J$28)</f>
        <v>257.04000000000002</v>
      </c>
      <c r="S102" s="1">
        <f>IF(O79="","",'Cost and Benefit Parameters'!$J$28)</f>
        <v>257.04000000000002</v>
      </c>
      <c r="T102" s="1">
        <f>IF(P79="","",'Cost and Benefit Parameters'!$J$28)</f>
        <v>257.04000000000002</v>
      </c>
      <c r="U102" s="1">
        <f>IF(Q79="","",'Cost and Benefit Parameters'!$J$28)</f>
        <v>257.04000000000002</v>
      </c>
      <c r="V102" s="1">
        <f>IF(R79="","",'Cost and Benefit Parameters'!$J$28)</f>
        <v>257.04000000000002</v>
      </c>
      <c r="W102" s="1">
        <f>IF(S79="","",'Cost and Benefit Parameters'!$J$28)</f>
        <v>257.04000000000002</v>
      </c>
      <c r="X102" s="1">
        <f>IF(T79="","",'Cost and Benefit Parameters'!$J$28)</f>
        <v>257.04000000000002</v>
      </c>
      <c r="Y102" s="1">
        <f>IF(U79="","",'Cost and Benefit Parameters'!$J$28)</f>
        <v>257.04000000000002</v>
      </c>
      <c r="Z102" s="1">
        <f>IF(V79="","",'Cost and Benefit Parameters'!$J$28)</f>
        <v>257.04000000000002</v>
      </c>
      <c r="AA102" s="1">
        <f>IF(W79="","",'Cost and Benefit Parameters'!$J$28)</f>
        <v>257.04000000000002</v>
      </c>
      <c r="AB102" s="1">
        <f>IF(X79="","",'Cost and Benefit Parameters'!$J$28)</f>
        <v>257.04000000000002</v>
      </c>
      <c r="AC102" s="1">
        <f>IF(Y79="","",'Cost and Benefit Parameters'!$J$28)</f>
        <v>257.04000000000002</v>
      </c>
      <c r="AD102" s="1">
        <f>IF(Z79="","",'Cost and Benefit Parameters'!$J$28)</f>
        <v>257.04000000000002</v>
      </c>
      <c r="AE102" s="1">
        <f>IF(AA79="","",'Cost and Benefit Parameters'!$J$28)</f>
        <v>257.04000000000002</v>
      </c>
      <c r="AF102" s="1">
        <f>IF(AB79="","",'Cost and Benefit Parameters'!$J$28)</f>
        <v>257.04000000000002</v>
      </c>
      <c r="AG102" s="1">
        <f>IF(AC79="","",'Cost and Benefit Parameters'!$J$28)</f>
        <v>257.04000000000002</v>
      </c>
      <c r="AH102" s="1">
        <f>IF(AD79="","",'Cost and Benefit Parameters'!$J$28)</f>
        <v>257.04000000000002</v>
      </c>
      <c r="AI102" s="1">
        <f>IF(AE79="","",'Cost and Benefit Parameters'!$J$28)</f>
        <v>257.04000000000002</v>
      </c>
      <c r="AJ102" s="1">
        <f>IF(AF79="","",'Cost and Benefit Parameters'!$J$28)</f>
        <v>257.04000000000002</v>
      </c>
      <c r="AK102" s="1">
        <f>IF(AG79="","",'Cost and Benefit Parameters'!$J$28)</f>
        <v>257.04000000000002</v>
      </c>
      <c r="AL102" s="1">
        <f>IF(AH79="","",'Cost and Benefit Parameters'!$J$28)</f>
        <v>257.04000000000002</v>
      </c>
      <c r="AM102" s="1">
        <f>IF(AI79="","",'Cost and Benefit Parameters'!$J$28)</f>
        <v>257.04000000000002</v>
      </c>
      <c r="AN102" s="1">
        <f>IF(AJ79="","",'Cost and Benefit Parameters'!$J$28)</f>
        <v>257.04000000000002</v>
      </c>
      <c r="AO102" s="1">
        <f>IF(AK79="","",'Cost and Benefit Parameters'!$J$28)</f>
        <v>257.04000000000002</v>
      </c>
      <c r="AP102" s="1">
        <f>IF(AL79="","",'Cost and Benefit Parameters'!$J$28)</f>
        <v>257.04000000000002</v>
      </c>
      <c r="AQ102" s="1">
        <f>IF(AM79="","",'Cost and Benefit Parameters'!$J$28)</f>
        <v>257.04000000000002</v>
      </c>
      <c r="AR102" s="1">
        <f>IF(AN79="","",'Cost and Benefit Parameters'!$J$28)</f>
        <v>257.04000000000002</v>
      </c>
      <c r="AS102" s="1">
        <f>IF(AO79="","",'Cost and Benefit Parameters'!$J$28)</f>
        <v>257.04000000000002</v>
      </c>
      <c r="AT102" s="1">
        <f>IF(AP79="","",'Cost and Benefit Parameters'!$J$28)</f>
        <v>257.04000000000002</v>
      </c>
      <c r="AU102" s="1">
        <f>IF(AQ79="","",'Cost and Benefit Parameters'!$J$28)</f>
        <v>257.04000000000002</v>
      </c>
      <c r="AV102" s="1">
        <f>IF(AR79="","",'Cost and Benefit Parameters'!$J$28)</f>
        <v>257.04000000000002</v>
      </c>
      <c r="AW102" s="1">
        <f>IF(AS79="","",'Cost and Benefit Parameters'!$J$28)</f>
        <v>257.04000000000002</v>
      </c>
      <c r="AX102" s="1">
        <f>IF(AT79="","",'Cost and Benefit Parameters'!$J$28)</f>
        <v>257.04000000000002</v>
      </c>
      <c r="AY102" s="1">
        <f>IF(AU79="","",'Cost and Benefit Parameters'!$J$28)</f>
        <v>257.04000000000002</v>
      </c>
      <c r="AZ102" s="1">
        <f>IF(AV79="","",'Cost and Benefit Parameters'!$J$28)</f>
        <v>257.04000000000002</v>
      </c>
      <c r="BA102" s="1">
        <f>IF(AW79="","",'Cost and Benefit Parameters'!$J$28)</f>
        <v>257.04000000000002</v>
      </c>
      <c r="BB102" s="1">
        <f>IF(AX79="","",'Cost and Benefit Parameters'!$J$28)</f>
        <v>257.04000000000002</v>
      </c>
      <c r="BC102" s="1">
        <f>IF(AY79="","",'Cost and Benefit Parameters'!$J$28)</f>
        <v>257.04000000000002</v>
      </c>
      <c r="BD102" s="1" t="str">
        <f>IF(AZ79="","",'Cost and Benefit Parameters'!$J$28)</f>
        <v/>
      </c>
      <c r="BE102" s="1" t="str">
        <f>IF(BA79="","",'Cost and Benefit Parameters'!$J$28)</f>
        <v/>
      </c>
      <c r="BF102" s="1" t="str">
        <f>IF(BB79="","",'Cost and Benefit Parameters'!$J$28)</f>
        <v/>
      </c>
      <c r="BG102" s="1" t="str">
        <f>IF(BC79="","",'Cost and Benefit Parameters'!$J$28)</f>
        <v/>
      </c>
      <c r="BH102" s="1" t="str">
        <f>IF(BD79="","",'Cost and Benefit Parameters'!$J$28)</f>
        <v/>
      </c>
      <c r="BI102" s="1" t="str">
        <f>IF(BE79="","",'Cost and Benefit Parameters'!$J$28)</f>
        <v/>
      </c>
      <c r="BJ102" s="1" t="str">
        <f>IF(BF79="","",'Cost and Benefit Parameters'!$J$28)</f>
        <v/>
      </c>
      <c r="BK102" s="1" t="str">
        <f>IF(BG79="","",'Cost and Benefit Parameters'!$J$28)</f>
        <v/>
      </c>
      <c r="BL102" s="1" t="str">
        <f>IF(BH79="","",'Cost and Benefit Parameters'!$J$28)</f>
        <v/>
      </c>
      <c r="BM102" s="1" t="str">
        <f>IF(BI79="","",'Cost and Benefit Parameters'!$J$28)</f>
        <v/>
      </c>
      <c r="BN102" s="1" t="str">
        <f>IF(BJ79="","",'Cost and Benefit Parameters'!$J$28)</f>
        <v/>
      </c>
      <c r="BO102" s="1" t="str">
        <f>IF(BK79="","",'Cost and Benefit Parameters'!$J$28)</f>
        <v/>
      </c>
      <c r="BP102" s="1" t="str">
        <f>IF(BL79="","",'Cost and Benefit Parameters'!$J$28)</f>
        <v/>
      </c>
      <c r="BQ102" s="1" t="str">
        <f>IF(BM79="","",'Cost and Benefit Parameters'!$J$28)</f>
        <v/>
      </c>
      <c r="BR102" s="1" t="str">
        <f>IF(BN79="","",'Cost and Benefit Parameters'!$J$28)</f>
        <v/>
      </c>
    </row>
    <row r="103" spans="1:72" x14ac:dyDescent="0.55000000000000004">
      <c r="A103" s="642"/>
      <c r="B103" t="s">
        <v>472</v>
      </c>
      <c r="K103" s="1"/>
      <c r="L103" s="1" t="str">
        <f>IF(H80="","",'Cost and Benefit Parameters'!$J$28)</f>
        <v/>
      </c>
      <c r="M103" s="1" t="str">
        <f>IF(I80="","",'Cost and Benefit Parameters'!$J$28)</f>
        <v/>
      </c>
      <c r="N103" s="1" t="str">
        <f>IF(J80="","",'Cost and Benefit Parameters'!$J$28)</f>
        <v/>
      </c>
      <c r="O103" s="1" t="str">
        <f>IF(K80="","",'Cost and Benefit Parameters'!$J$28)</f>
        <v/>
      </c>
      <c r="P103" s="1" t="str">
        <f>IF(L80="","",'Cost and Benefit Parameters'!$J$28)</f>
        <v/>
      </c>
      <c r="Q103" s="1">
        <f>IF(M80="","",'Cost and Benefit Parameters'!$J$28)</f>
        <v>257.04000000000002</v>
      </c>
      <c r="R103" s="1">
        <f>IF(N80="","",'Cost and Benefit Parameters'!$J$28)</f>
        <v>257.04000000000002</v>
      </c>
      <c r="S103" s="1">
        <f>IF(O80="","",'Cost and Benefit Parameters'!$J$28)</f>
        <v>257.04000000000002</v>
      </c>
      <c r="T103" s="1">
        <f>IF(P80="","",'Cost and Benefit Parameters'!$J$28)</f>
        <v>257.04000000000002</v>
      </c>
      <c r="U103" s="1">
        <f>IF(Q80="","",'Cost and Benefit Parameters'!$J$28)</f>
        <v>257.04000000000002</v>
      </c>
      <c r="V103" s="1">
        <f>IF(R80="","",'Cost and Benefit Parameters'!$J$28)</f>
        <v>257.04000000000002</v>
      </c>
      <c r="W103" s="1">
        <f>IF(S80="","",'Cost and Benefit Parameters'!$J$28)</f>
        <v>257.04000000000002</v>
      </c>
      <c r="X103" s="1">
        <f>IF(T80="","",'Cost and Benefit Parameters'!$J$28)</f>
        <v>257.04000000000002</v>
      </c>
      <c r="Y103" s="1">
        <f>IF(U80="","",'Cost and Benefit Parameters'!$J$28)</f>
        <v>257.04000000000002</v>
      </c>
      <c r="Z103" s="1">
        <f>IF(V80="","",'Cost and Benefit Parameters'!$J$28)</f>
        <v>257.04000000000002</v>
      </c>
      <c r="AA103" s="1">
        <f>IF(W80="","",'Cost and Benefit Parameters'!$J$28)</f>
        <v>257.04000000000002</v>
      </c>
      <c r="AB103" s="1">
        <f>IF(X80="","",'Cost and Benefit Parameters'!$J$28)</f>
        <v>257.04000000000002</v>
      </c>
      <c r="AC103" s="1">
        <f>IF(Y80="","",'Cost and Benefit Parameters'!$J$28)</f>
        <v>257.04000000000002</v>
      </c>
      <c r="AD103" s="1">
        <f>IF(Z80="","",'Cost and Benefit Parameters'!$J$28)</f>
        <v>257.04000000000002</v>
      </c>
      <c r="AE103" s="1">
        <f>IF(AA80="","",'Cost and Benefit Parameters'!$J$28)</f>
        <v>257.04000000000002</v>
      </c>
      <c r="AF103" s="1">
        <f>IF(AB80="","",'Cost and Benefit Parameters'!$J$28)</f>
        <v>257.04000000000002</v>
      </c>
      <c r="AG103" s="1">
        <f>IF(AC80="","",'Cost and Benefit Parameters'!$J$28)</f>
        <v>257.04000000000002</v>
      </c>
      <c r="AH103" s="1">
        <f>IF(AD80="","",'Cost and Benefit Parameters'!$J$28)</f>
        <v>257.04000000000002</v>
      </c>
      <c r="AI103" s="1">
        <f>IF(AE80="","",'Cost and Benefit Parameters'!$J$28)</f>
        <v>257.04000000000002</v>
      </c>
      <c r="AJ103" s="1">
        <f>IF(AF80="","",'Cost and Benefit Parameters'!$J$28)</f>
        <v>257.04000000000002</v>
      </c>
      <c r="AK103" s="1">
        <f>IF(AG80="","",'Cost and Benefit Parameters'!$J$28)</f>
        <v>257.04000000000002</v>
      </c>
      <c r="AL103" s="1">
        <f>IF(AH80="","",'Cost and Benefit Parameters'!$J$28)</f>
        <v>257.04000000000002</v>
      </c>
      <c r="AM103" s="1">
        <f>IF(AI80="","",'Cost and Benefit Parameters'!$J$28)</f>
        <v>257.04000000000002</v>
      </c>
      <c r="AN103" s="1">
        <f>IF(AJ80="","",'Cost and Benefit Parameters'!$J$28)</f>
        <v>257.04000000000002</v>
      </c>
      <c r="AO103" s="1">
        <f>IF(AK80="","",'Cost and Benefit Parameters'!$J$28)</f>
        <v>257.04000000000002</v>
      </c>
      <c r="AP103" s="1">
        <f>IF(AL80="","",'Cost and Benefit Parameters'!$J$28)</f>
        <v>257.04000000000002</v>
      </c>
      <c r="AQ103" s="1">
        <f>IF(AM80="","",'Cost and Benefit Parameters'!$J$28)</f>
        <v>257.04000000000002</v>
      </c>
      <c r="AR103" s="1">
        <f>IF(AN80="","",'Cost and Benefit Parameters'!$J$28)</f>
        <v>257.04000000000002</v>
      </c>
      <c r="AS103" s="1">
        <f>IF(AO80="","",'Cost and Benefit Parameters'!$J$28)</f>
        <v>257.04000000000002</v>
      </c>
      <c r="AT103" s="1">
        <f>IF(AP80="","",'Cost and Benefit Parameters'!$J$28)</f>
        <v>257.04000000000002</v>
      </c>
      <c r="AU103" s="1">
        <f>IF(AQ80="","",'Cost and Benefit Parameters'!$J$28)</f>
        <v>257.04000000000002</v>
      </c>
      <c r="AV103" s="1">
        <f>IF(AR80="","",'Cost and Benefit Parameters'!$J$28)</f>
        <v>257.04000000000002</v>
      </c>
      <c r="AW103" s="1">
        <f>IF(AS80="","",'Cost and Benefit Parameters'!$J$28)</f>
        <v>257.04000000000002</v>
      </c>
      <c r="AX103" s="1">
        <f>IF(AT80="","",'Cost and Benefit Parameters'!$J$28)</f>
        <v>257.04000000000002</v>
      </c>
      <c r="AY103" s="1">
        <f>IF(AU80="","",'Cost and Benefit Parameters'!$J$28)</f>
        <v>257.04000000000002</v>
      </c>
      <c r="AZ103" s="1">
        <f>IF(AV80="","",'Cost and Benefit Parameters'!$J$28)</f>
        <v>257.04000000000002</v>
      </c>
      <c r="BA103" s="1">
        <f>IF(AW80="","",'Cost and Benefit Parameters'!$J$28)</f>
        <v>257.04000000000002</v>
      </c>
      <c r="BB103" s="1">
        <f>IF(AX80="","",'Cost and Benefit Parameters'!$J$28)</f>
        <v>257.04000000000002</v>
      </c>
      <c r="BC103" s="1">
        <f>IF(AY80="","",'Cost and Benefit Parameters'!$J$28)</f>
        <v>257.04000000000002</v>
      </c>
      <c r="BD103" s="1">
        <f>IF(AZ80="","",'Cost and Benefit Parameters'!$J$28)</f>
        <v>257.04000000000002</v>
      </c>
      <c r="BE103" s="1" t="str">
        <f>IF(BA80="","",'Cost and Benefit Parameters'!$J$28)</f>
        <v/>
      </c>
      <c r="BF103" s="1" t="str">
        <f>IF(BB80="","",'Cost and Benefit Parameters'!$J$28)</f>
        <v/>
      </c>
      <c r="BG103" s="1" t="str">
        <f>IF(BC80="","",'Cost and Benefit Parameters'!$J$28)</f>
        <v/>
      </c>
      <c r="BH103" s="1" t="str">
        <f>IF(BD80="","",'Cost and Benefit Parameters'!$J$28)</f>
        <v/>
      </c>
      <c r="BI103" s="1" t="str">
        <f>IF(BE80="","",'Cost and Benefit Parameters'!$J$28)</f>
        <v/>
      </c>
      <c r="BJ103" s="1" t="str">
        <f>IF(BF80="","",'Cost and Benefit Parameters'!$J$28)</f>
        <v/>
      </c>
      <c r="BK103" s="1" t="str">
        <f>IF(BG80="","",'Cost and Benefit Parameters'!$J$28)</f>
        <v/>
      </c>
      <c r="BL103" s="1" t="str">
        <f>IF(BH80="","",'Cost and Benefit Parameters'!$J$28)</f>
        <v/>
      </c>
      <c r="BM103" s="1" t="str">
        <f>IF(BI80="","",'Cost and Benefit Parameters'!$J$28)</f>
        <v/>
      </c>
      <c r="BN103" s="1" t="str">
        <f>IF(BJ80="","",'Cost and Benefit Parameters'!$J$28)</f>
        <v/>
      </c>
      <c r="BO103" s="1" t="str">
        <f>IF(BK80="","",'Cost and Benefit Parameters'!$J$28)</f>
        <v/>
      </c>
      <c r="BP103" s="1" t="str">
        <f>IF(BL80="","",'Cost and Benefit Parameters'!$J$28)</f>
        <v/>
      </c>
      <c r="BQ103" s="1" t="str">
        <f>IF(BM80="","",'Cost and Benefit Parameters'!$J$28)</f>
        <v/>
      </c>
      <c r="BR103" s="1" t="str">
        <f>IF(BN80="","",'Cost and Benefit Parameters'!$J$28)</f>
        <v/>
      </c>
    </row>
    <row r="104" spans="1:72" x14ac:dyDescent="0.55000000000000004">
      <c r="A104" s="642"/>
      <c r="B104" t="s">
        <v>473</v>
      </c>
      <c r="L104" s="1" t="str">
        <f>IF(H81="","",'Cost and Benefit Parameters'!$J$28)</f>
        <v/>
      </c>
      <c r="M104" s="1" t="str">
        <f>IF(I81="","",'Cost and Benefit Parameters'!$J$28)</f>
        <v/>
      </c>
      <c r="N104" s="1" t="str">
        <f>IF(J81="","",'Cost and Benefit Parameters'!$J$28)</f>
        <v/>
      </c>
      <c r="O104" s="1" t="str">
        <f>IF(K81="","",'Cost and Benefit Parameters'!$J$28)</f>
        <v/>
      </c>
      <c r="P104" s="1" t="str">
        <f>IF(L81="","",'Cost and Benefit Parameters'!$J$28)</f>
        <v/>
      </c>
      <c r="Q104" s="1" t="str">
        <f>IF(M81="","",'Cost and Benefit Parameters'!$J$28)</f>
        <v/>
      </c>
      <c r="R104" s="1">
        <f>IF(N81="","",'Cost and Benefit Parameters'!$J$28)</f>
        <v>257.04000000000002</v>
      </c>
      <c r="S104" s="1">
        <f>IF(O81="","",'Cost and Benefit Parameters'!$J$28)</f>
        <v>257.04000000000002</v>
      </c>
      <c r="T104" s="1">
        <f>IF(P81="","",'Cost and Benefit Parameters'!$J$28)</f>
        <v>257.04000000000002</v>
      </c>
      <c r="U104" s="1">
        <f>IF(Q81="","",'Cost and Benefit Parameters'!$J$28)</f>
        <v>257.04000000000002</v>
      </c>
      <c r="V104" s="1">
        <f>IF(R81="","",'Cost and Benefit Parameters'!$J$28)</f>
        <v>257.04000000000002</v>
      </c>
      <c r="W104" s="1">
        <f>IF(S81="","",'Cost and Benefit Parameters'!$J$28)</f>
        <v>257.04000000000002</v>
      </c>
      <c r="X104" s="1">
        <f>IF(T81="","",'Cost and Benefit Parameters'!$J$28)</f>
        <v>257.04000000000002</v>
      </c>
      <c r="Y104" s="1">
        <f>IF(U81="","",'Cost and Benefit Parameters'!$J$28)</f>
        <v>257.04000000000002</v>
      </c>
      <c r="Z104" s="1">
        <f>IF(V81="","",'Cost and Benefit Parameters'!$J$28)</f>
        <v>257.04000000000002</v>
      </c>
      <c r="AA104" s="1">
        <f>IF(W81="","",'Cost and Benefit Parameters'!$J$28)</f>
        <v>257.04000000000002</v>
      </c>
      <c r="AB104" s="1">
        <f>IF(X81="","",'Cost and Benefit Parameters'!$J$28)</f>
        <v>257.04000000000002</v>
      </c>
      <c r="AC104" s="1">
        <f>IF(Y81="","",'Cost and Benefit Parameters'!$J$28)</f>
        <v>257.04000000000002</v>
      </c>
      <c r="AD104" s="1">
        <f>IF(Z81="","",'Cost and Benefit Parameters'!$J$28)</f>
        <v>257.04000000000002</v>
      </c>
      <c r="AE104" s="1">
        <f>IF(AA81="","",'Cost and Benefit Parameters'!$J$28)</f>
        <v>257.04000000000002</v>
      </c>
      <c r="AF104" s="1">
        <f>IF(AB81="","",'Cost and Benefit Parameters'!$J$28)</f>
        <v>257.04000000000002</v>
      </c>
      <c r="AG104" s="1">
        <f>IF(AC81="","",'Cost and Benefit Parameters'!$J$28)</f>
        <v>257.04000000000002</v>
      </c>
      <c r="AH104" s="1">
        <f>IF(AD81="","",'Cost and Benefit Parameters'!$J$28)</f>
        <v>257.04000000000002</v>
      </c>
      <c r="AI104" s="1">
        <f>IF(AE81="","",'Cost and Benefit Parameters'!$J$28)</f>
        <v>257.04000000000002</v>
      </c>
      <c r="AJ104" s="1">
        <f>IF(AF81="","",'Cost and Benefit Parameters'!$J$28)</f>
        <v>257.04000000000002</v>
      </c>
      <c r="AK104" s="1">
        <f>IF(AG81="","",'Cost and Benefit Parameters'!$J$28)</f>
        <v>257.04000000000002</v>
      </c>
      <c r="AL104" s="1">
        <f>IF(AH81="","",'Cost and Benefit Parameters'!$J$28)</f>
        <v>257.04000000000002</v>
      </c>
      <c r="AM104" s="1">
        <f>IF(AI81="","",'Cost and Benefit Parameters'!$J$28)</f>
        <v>257.04000000000002</v>
      </c>
      <c r="AN104" s="1">
        <f>IF(AJ81="","",'Cost and Benefit Parameters'!$J$28)</f>
        <v>257.04000000000002</v>
      </c>
      <c r="AO104" s="1">
        <f>IF(AK81="","",'Cost and Benefit Parameters'!$J$28)</f>
        <v>257.04000000000002</v>
      </c>
      <c r="AP104" s="1">
        <f>IF(AL81="","",'Cost and Benefit Parameters'!$J$28)</f>
        <v>257.04000000000002</v>
      </c>
      <c r="AQ104" s="1">
        <f>IF(AM81="","",'Cost and Benefit Parameters'!$J$28)</f>
        <v>257.04000000000002</v>
      </c>
      <c r="AR104" s="1">
        <f>IF(AN81="","",'Cost and Benefit Parameters'!$J$28)</f>
        <v>257.04000000000002</v>
      </c>
      <c r="AS104" s="1">
        <f>IF(AO81="","",'Cost and Benefit Parameters'!$J$28)</f>
        <v>257.04000000000002</v>
      </c>
      <c r="AT104" s="1">
        <f>IF(AP81="","",'Cost and Benefit Parameters'!$J$28)</f>
        <v>257.04000000000002</v>
      </c>
      <c r="AU104" s="1">
        <f>IF(AQ81="","",'Cost and Benefit Parameters'!$J$28)</f>
        <v>257.04000000000002</v>
      </c>
      <c r="AV104" s="1">
        <f>IF(AR81="","",'Cost and Benefit Parameters'!$J$28)</f>
        <v>257.04000000000002</v>
      </c>
      <c r="AW104" s="1">
        <f>IF(AS81="","",'Cost and Benefit Parameters'!$J$28)</f>
        <v>257.04000000000002</v>
      </c>
      <c r="AX104" s="1">
        <f>IF(AT81="","",'Cost and Benefit Parameters'!$J$28)</f>
        <v>257.04000000000002</v>
      </c>
      <c r="AY104" s="1">
        <f>IF(AU81="","",'Cost and Benefit Parameters'!$J$28)</f>
        <v>257.04000000000002</v>
      </c>
      <c r="AZ104" s="1">
        <f>IF(AV81="","",'Cost and Benefit Parameters'!$J$28)</f>
        <v>257.04000000000002</v>
      </c>
      <c r="BA104" s="1">
        <f>IF(AW81="","",'Cost and Benefit Parameters'!$J$28)</f>
        <v>257.04000000000002</v>
      </c>
      <c r="BB104" s="1">
        <f>IF(AX81="","",'Cost and Benefit Parameters'!$J$28)</f>
        <v>257.04000000000002</v>
      </c>
      <c r="BC104" s="1">
        <f>IF(AY81="","",'Cost and Benefit Parameters'!$J$28)</f>
        <v>257.04000000000002</v>
      </c>
      <c r="BD104" s="1">
        <f>IF(AZ81="","",'Cost and Benefit Parameters'!$J$28)</f>
        <v>257.04000000000002</v>
      </c>
      <c r="BE104" s="1">
        <f>IF(BA81="","",'Cost and Benefit Parameters'!$J$28)</f>
        <v>257.04000000000002</v>
      </c>
      <c r="BF104" s="1" t="str">
        <f>IF(BB81="","",'Cost and Benefit Parameters'!$J$28)</f>
        <v/>
      </c>
      <c r="BG104" s="1" t="str">
        <f>IF(BC81="","",'Cost and Benefit Parameters'!$J$28)</f>
        <v/>
      </c>
      <c r="BH104" s="1" t="str">
        <f>IF(BD81="","",'Cost and Benefit Parameters'!$J$28)</f>
        <v/>
      </c>
      <c r="BI104" s="1" t="str">
        <f>IF(BE81="","",'Cost and Benefit Parameters'!$J$28)</f>
        <v/>
      </c>
      <c r="BJ104" s="1" t="str">
        <f>IF(BF81="","",'Cost and Benefit Parameters'!$J$28)</f>
        <v/>
      </c>
      <c r="BK104" s="1" t="str">
        <f>IF(BG81="","",'Cost and Benefit Parameters'!$J$28)</f>
        <v/>
      </c>
      <c r="BL104" s="1" t="str">
        <f>IF(BH81="","",'Cost and Benefit Parameters'!$J$28)</f>
        <v/>
      </c>
      <c r="BM104" s="1" t="str">
        <f>IF(BI81="","",'Cost and Benefit Parameters'!$J$28)</f>
        <v/>
      </c>
      <c r="BN104" s="1" t="str">
        <f>IF(BJ81="","",'Cost and Benefit Parameters'!$J$28)</f>
        <v/>
      </c>
      <c r="BO104" s="1" t="str">
        <f>IF(BK81="","",'Cost and Benefit Parameters'!$J$28)</f>
        <v/>
      </c>
      <c r="BP104" s="1" t="str">
        <f>IF(BL81="","",'Cost and Benefit Parameters'!$J$28)</f>
        <v/>
      </c>
      <c r="BQ104" s="1" t="str">
        <f>IF(BM81="","",'Cost and Benefit Parameters'!$J$28)</f>
        <v/>
      </c>
      <c r="BR104" s="1" t="str">
        <f>IF(BN81="","",'Cost and Benefit Parameters'!$J$28)</f>
        <v/>
      </c>
    </row>
    <row r="105" spans="1:72" x14ac:dyDescent="0.55000000000000004">
      <c r="A105" s="642"/>
      <c r="B105" t="s">
        <v>474</v>
      </c>
      <c r="L105" s="1" t="str">
        <f>IF(H82="","",'Cost and Benefit Parameters'!$J$28)</f>
        <v/>
      </c>
      <c r="M105" s="1" t="str">
        <f>IF(I82="","",'Cost and Benefit Parameters'!$J$28)</f>
        <v/>
      </c>
      <c r="N105" s="1" t="str">
        <f>IF(J82="","",'Cost and Benefit Parameters'!$J$28)</f>
        <v/>
      </c>
      <c r="O105" s="1" t="str">
        <f>IF(K82="","",'Cost and Benefit Parameters'!$J$28)</f>
        <v/>
      </c>
      <c r="P105" s="1" t="str">
        <f>IF(L82="","",'Cost and Benefit Parameters'!$J$28)</f>
        <v/>
      </c>
      <c r="Q105" s="1" t="str">
        <f>IF(M82="","",'Cost and Benefit Parameters'!$J$28)</f>
        <v/>
      </c>
      <c r="R105" s="1" t="str">
        <f>IF(N82="","",'Cost and Benefit Parameters'!$J$28)</f>
        <v/>
      </c>
      <c r="S105" s="1">
        <f>IF(O82="","",'Cost and Benefit Parameters'!$J$28)</f>
        <v>257.04000000000002</v>
      </c>
      <c r="T105" s="1">
        <f>IF(P82="","",'Cost and Benefit Parameters'!$J$28)</f>
        <v>257.04000000000002</v>
      </c>
      <c r="U105" s="1">
        <f>IF(Q82="","",'Cost and Benefit Parameters'!$J$28)</f>
        <v>257.04000000000002</v>
      </c>
      <c r="V105" s="1">
        <f>IF(R82="","",'Cost and Benefit Parameters'!$J$28)</f>
        <v>257.04000000000002</v>
      </c>
      <c r="W105" s="1">
        <f>IF(S82="","",'Cost and Benefit Parameters'!$J$28)</f>
        <v>257.04000000000002</v>
      </c>
      <c r="X105" s="1">
        <f>IF(T82="","",'Cost and Benefit Parameters'!$J$28)</f>
        <v>257.04000000000002</v>
      </c>
      <c r="Y105" s="1">
        <f>IF(U82="","",'Cost and Benefit Parameters'!$J$28)</f>
        <v>257.04000000000002</v>
      </c>
      <c r="Z105" s="1">
        <f>IF(V82="","",'Cost and Benefit Parameters'!$J$28)</f>
        <v>257.04000000000002</v>
      </c>
      <c r="AA105" s="1">
        <f>IF(W82="","",'Cost and Benefit Parameters'!$J$28)</f>
        <v>257.04000000000002</v>
      </c>
      <c r="AB105" s="1">
        <f>IF(X82="","",'Cost and Benefit Parameters'!$J$28)</f>
        <v>257.04000000000002</v>
      </c>
      <c r="AC105" s="1">
        <f>IF(Y82="","",'Cost and Benefit Parameters'!$J$28)</f>
        <v>257.04000000000002</v>
      </c>
      <c r="AD105" s="1">
        <f>IF(Z82="","",'Cost and Benefit Parameters'!$J$28)</f>
        <v>257.04000000000002</v>
      </c>
      <c r="AE105" s="1">
        <f>IF(AA82="","",'Cost and Benefit Parameters'!$J$28)</f>
        <v>257.04000000000002</v>
      </c>
      <c r="AF105" s="1">
        <f>IF(AB82="","",'Cost and Benefit Parameters'!$J$28)</f>
        <v>257.04000000000002</v>
      </c>
      <c r="AG105" s="1">
        <f>IF(AC82="","",'Cost and Benefit Parameters'!$J$28)</f>
        <v>257.04000000000002</v>
      </c>
      <c r="AH105" s="1">
        <f>IF(AD82="","",'Cost and Benefit Parameters'!$J$28)</f>
        <v>257.04000000000002</v>
      </c>
      <c r="AI105" s="1">
        <f>IF(AE82="","",'Cost and Benefit Parameters'!$J$28)</f>
        <v>257.04000000000002</v>
      </c>
      <c r="AJ105" s="1">
        <f>IF(AF82="","",'Cost and Benefit Parameters'!$J$28)</f>
        <v>257.04000000000002</v>
      </c>
      <c r="AK105" s="1">
        <f>IF(AG82="","",'Cost and Benefit Parameters'!$J$28)</f>
        <v>257.04000000000002</v>
      </c>
      <c r="AL105" s="1">
        <f>IF(AH82="","",'Cost and Benefit Parameters'!$J$28)</f>
        <v>257.04000000000002</v>
      </c>
      <c r="AM105" s="1">
        <f>IF(AI82="","",'Cost and Benefit Parameters'!$J$28)</f>
        <v>257.04000000000002</v>
      </c>
      <c r="AN105" s="1">
        <f>IF(AJ82="","",'Cost and Benefit Parameters'!$J$28)</f>
        <v>257.04000000000002</v>
      </c>
      <c r="AO105" s="1">
        <f>IF(AK82="","",'Cost and Benefit Parameters'!$J$28)</f>
        <v>257.04000000000002</v>
      </c>
      <c r="AP105" s="1">
        <f>IF(AL82="","",'Cost and Benefit Parameters'!$J$28)</f>
        <v>257.04000000000002</v>
      </c>
      <c r="AQ105" s="1">
        <f>IF(AM82="","",'Cost and Benefit Parameters'!$J$28)</f>
        <v>257.04000000000002</v>
      </c>
      <c r="AR105" s="1">
        <f>IF(AN82="","",'Cost and Benefit Parameters'!$J$28)</f>
        <v>257.04000000000002</v>
      </c>
      <c r="AS105" s="1">
        <f>IF(AO82="","",'Cost and Benefit Parameters'!$J$28)</f>
        <v>257.04000000000002</v>
      </c>
      <c r="AT105" s="1">
        <f>IF(AP82="","",'Cost and Benefit Parameters'!$J$28)</f>
        <v>257.04000000000002</v>
      </c>
      <c r="AU105" s="1">
        <f>IF(AQ82="","",'Cost and Benefit Parameters'!$J$28)</f>
        <v>257.04000000000002</v>
      </c>
      <c r="AV105" s="1">
        <f>IF(AR82="","",'Cost and Benefit Parameters'!$J$28)</f>
        <v>257.04000000000002</v>
      </c>
      <c r="AW105" s="1">
        <f>IF(AS82="","",'Cost and Benefit Parameters'!$J$28)</f>
        <v>257.04000000000002</v>
      </c>
      <c r="AX105" s="1">
        <f>IF(AT82="","",'Cost and Benefit Parameters'!$J$28)</f>
        <v>257.04000000000002</v>
      </c>
      <c r="AY105" s="1">
        <f>IF(AU82="","",'Cost and Benefit Parameters'!$J$28)</f>
        <v>257.04000000000002</v>
      </c>
      <c r="AZ105" s="1">
        <f>IF(AV82="","",'Cost and Benefit Parameters'!$J$28)</f>
        <v>257.04000000000002</v>
      </c>
      <c r="BA105" s="1">
        <f>IF(AW82="","",'Cost and Benefit Parameters'!$J$28)</f>
        <v>257.04000000000002</v>
      </c>
      <c r="BB105" s="1">
        <f>IF(AX82="","",'Cost and Benefit Parameters'!$J$28)</f>
        <v>257.04000000000002</v>
      </c>
      <c r="BC105" s="1">
        <f>IF(AY82="","",'Cost and Benefit Parameters'!$J$28)</f>
        <v>257.04000000000002</v>
      </c>
      <c r="BD105" s="1">
        <f>IF(AZ82="","",'Cost and Benefit Parameters'!$J$28)</f>
        <v>257.04000000000002</v>
      </c>
      <c r="BE105" s="1">
        <f>IF(BA82="","",'Cost and Benefit Parameters'!$J$28)</f>
        <v>257.04000000000002</v>
      </c>
      <c r="BF105" s="1">
        <f>IF(BB82="","",'Cost and Benefit Parameters'!$J$28)</f>
        <v>257.04000000000002</v>
      </c>
      <c r="BG105" s="1" t="str">
        <f>IF(BC82="","",'Cost and Benefit Parameters'!$J$28)</f>
        <v/>
      </c>
      <c r="BH105" s="1" t="str">
        <f>IF(BD82="","",'Cost and Benefit Parameters'!$J$28)</f>
        <v/>
      </c>
      <c r="BI105" s="1" t="str">
        <f>IF(BE82="","",'Cost and Benefit Parameters'!$J$28)</f>
        <v/>
      </c>
      <c r="BJ105" s="1" t="str">
        <f>IF(BF82="","",'Cost and Benefit Parameters'!$J$28)</f>
        <v/>
      </c>
      <c r="BK105" s="1" t="str">
        <f>IF(BG82="","",'Cost and Benefit Parameters'!$J$28)</f>
        <v/>
      </c>
      <c r="BL105" s="1" t="str">
        <f>IF(BH82="","",'Cost and Benefit Parameters'!$J$28)</f>
        <v/>
      </c>
      <c r="BM105" s="1" t="str">
        <f>IF(BI82="","",'Cost and Benefit Parameters'!$J$28)</f>
        <v/>
      </c>
      <c r="BN105" s="1" t="str">
        <f>IF(BJ82="","",'Cost and Benefit Parameters'!$J$28)</f>
        <v/>
      </c>
      <c r="BO105" s="1" t="str">
        <f>IF(BK82="","",'Cost and Benefit Parameters'!$J$28)</f>
        <v/>
      </c>
      <c r="BP105" s="1" t="str">
        <f>IF(BL82="","",'Cost and Benefit Parameters'!$J$28)</f>
        <v/>
      </c>
      <c r="BQ105" s="1" t="str">
        <f>IF(BM82="","",'Cost and Benefit Parameters'!$J$28)</f>
        <v/>
      </c>
      <c r="BR105" s="1" t="str">
        <f>IF(BN82="","",'Cost and Benefit Parameters'!$J$28)</f>
        <v/>
      </c>
    </row>
    <row r="106" spans="1:72" x14ac:dyDescent="0.55000000000000004">
      <c r="A106" s="642"/>
      <c r="B106" t="s">
        <v>475</v>
      </c>
      <c r="L106" s="1" t="str">
        <f>IF(H83="","",'Cost and Benefit Parameters'!$J$28)</f>
        <v/>
      </c>
      <c r="M106" s="1" t="str">
        <f>IF(I83="","",'Cost and Benefit Parameters'!$J$28)</f>
        <v/>
      </c>
      <c r="N106" s="1" t="str">
        <f>IF(J83="","",'Cost and Benefit Parameters'!$J$28)</f>
        <v/>
      </c>
      <c r="O106" s="1" t="str">
        <f>IF(K83="","",'Cost and Benefit Parameters'!$J$28)</f>
        <v/>
      </c>
      <c r="P106" s="1" t="str">
        <f>IF(L83="","",'Cost and Benefit Parameters'!$J$28)</f>
        <v/>
      </c>
      <c r="Q106" s="1" t="str">
        <f>IF(M83="","",'Cost and Benefit Parameters'!$J$28)</f>
        <v/>
      </c>
      <c r="R106" s="1" t="str">
        <f>IF(N83="","",'Cost and Benefit Parameters'!$J$28)</f>
        <v/>
      </c>
      <c r="S106" s="1" t="str">
        <f>IF(O83="","",'Cost and Benefit Parameters'!$J$28)</f>
        <v/>
      </c>
      <c r="T106" s="1">
        <f>IF(P83="","",'Cost and Benefit Parameters'!$J$28)</f>
        <v>257.04000000000002</v>
      </c>
      <c r="U106" s="1">
        <f>IF(Q83="","",'Cost and Benefit Parameters'!$J$28)</f>
        <v>257.04000000000002</v>
      </c>
      <c r="V106" s="1">
        <f>IF(R83="","",'Cost and Benefit Parameters'!$J$28)</f>
        <v>257.04000000000002</v>
      </c>
      <c r="W106" s="1">
        <f>IF(S83="","",'Cost and Benefit Parameters'!$J$28)</f>
        <v>257.04000000000002</v>
      </c>
      <c r="X106" s="1">
        <f>IF(T83="","",'Cost and Benefit Parameters'!$J$28)</f>
        <v>257.04000000000002</v>
      </c>
      <c r="Y106" s="1">
        <f>IF(U83="","",'Cost and Benefit Parameters'!$J$28)</f>
        <v>257.04000000000002</v>
      </c>
      <c r="Z106" s="1">
        <f>IF(V83="","",'Cost and Benefit Parameters'!$J$28)</f>
        <v>257.04000000000002</v>
      </c>
      <c r="AA106" s="1">
        <f>IF(W83="","",'Cost and Benefit Parameters'!$J$28)</f>
        <v>257.04000000000002</v>
      </c>
      <c r="AB106" s="1">
        <f>IF(X83="","",'Cost and Benefit Parameters'!$J$28)</f>
        <v>257.04000000000002</v>
      </c>
      <c r="AC106" s="1">
        <f>IF(Y83="","",'Cost and Benefit Parameters'!$J$28)</f>
        <v>257.04000000000002</v>
      </c>
      <c r="AD106" s="1">
        <f>IF(Z83="","",'Cost and Benefit Parameters'!$J$28)</f>
        <v>257.04000000000002</v>
      </c>
      <c r="AE106" s="1">
        <f>IF(AA83="","",'Cost and Benefit Parameters'!$J$28)</f>
        <v>257.04000000000002</v>
      </c>
      <c r="AF106" s="1">
        <f>IF(AB83="","",'Cost and Benefit Parameters'!$J$28)</f>
        <v>257.04000000000002</v>
      </c>
      <c r="AG106" s="1">
        <f>IF(AC83="","",'Cost and Benefit Parameters'!$J$28)</f>
        <v>257.04000000000002</v>
      </c>
      <c r="AH106" s="1">
        <f>IF(AD83="","",'Cost and Benefit Parameters'!$J$28)</f>
        <v>257.04000000000002</v>
      </c>
      <c r="AI106" s="1">
        <f>IF(AE83="","",'Cost and Benefit Parameters'!$J$28)</f>
        <v>257.04000000000002</v>
      </c>
      <c r="AJ106" s="1">
        <f>IF(AF83="","",'Cost and Benefit Parameters'!$J$28)</f>
        <v>257.04000000000002</v>
      </c>
      <c r="AK106" s="1">
        <f>IF(AG83="","",'Cost and Benefit Parameters'!$J$28)</f>
        <v>257.04000000000002</v>
      </c>
      <c r="AL106" s="1">
        <f>IF(AH83="","",'Cost and Benefit Parameters'!$J$28)</f>
        <v>257.04000000000002</v>
      </c>
      <c r="AM106" s="1">
        <f>IF(AI83="","",'Cost and Benefit Parameters'!$J$28)</f>
        <v>257.04000000000002</v>
      </c>
      <c r="AN106" s="1">
        <f>IF(AJ83="","",'Cost and Benefit Parameters'!$J$28)</f>
        <v>257.04000000000002</v>
      </c>
      <c r="AO106" s="1">
        <f>IF(AK83="","",'Cost and Benefit Parameters'!$J$28)</f>
        <v>257.04000000000002</v>
      </c>
      <c r="AP106" s="1">
        <f>IF(AL83="","",'Cost and Benefit Parameters'!$J$28)</f>
        <v>257.04000000000002</v>
      </c>
      <c r="AQ106" s="1">
        <f>IF(AM83="","",'Cost and Benefit Parameters'!$J$28)</f>
        <v>257.04000000000002</v>
      </c>
      <c r="AR106" s="1">
        <f>IF(AN83="","",'Cost and Benefit Parameters'!$J$28)</f>
        <v>257.04000000000002</v>
      </c>
      <c r="AS106" s="1">
        <f>IF(AO83="","",'Cost and Benefit Parameters'!$J$28)</f>
        <v>257.04000000000002</v>
      </c>
      <c r="AT106" s="1">
        <f>IF(AP83="","",'Cost and Benefit Parameters'!$J$28)</f>
        <v>257.04000000000002</v>
      </c>
      <c r="AU106" s="1">
        <f>IF(AQ83="","",'Cost and Benefit Parameters'!$J$28)</f>
        <v>257.04000000000002</v>
      </c>
      <c r="AV106" s="1">
        <f>IF(AR83="","",'Cost and Benefit Parameters'!$J$28)</f>
        <v>257.04000000000002</v>
      </c>
      <c r="AW106" s="1">
        <f>IF(AS83="","",'Cost and Benefit Parameters'!$J$28)</f>
        <v>257.04000000000002</v>
      </c>
      <c r="AX106" s="1">
        <f>IF(AT83="","",'Cost and Benefit Parameters'!$J$28)</f>
        <v>257.04000000000002</v>
      </c>
      <c r="AY106" s="1">
        <f>IF(AU83="","",'Cost and Benefit Parameters'!$J$28)</f>
        <v>257.04000000000002</v>
      </c>
      <c r="AZ106" s="1">
        <f>IF(AV83="","",'Cost and Benefit Parameters'!$J$28)</f>
        <v>257.04000000000002</v>
      </c>
      <c r="BA106" s="1">
        <f>IF(AW83="","",'Cost and Benefit Parameters'!$J$28)</f>
        <v>257.04000000000002</v>
      </c>
      <c r="BB106" s="1">
        <f>IF(AX83="","",'Cost and Benefit Parameters'!$J$28)</f>
        <v>257.04000000000002</v>
      </c>
      <c r="BC106" s="1">
        <f>IF(AY83="","",'Cost and Benefit Parameters'!$J$28)</f>
        <v>257.04000000000002</v>
      </c>
      <c r="BD106" s="1">
        <f>IF(AZ83="","",'Cost and Benefit Parameters'!$J$28)</f>
        <v>257.04000000000002</v>
      </c>
      <c r="BE106" s="1">
        <f>IF(BA83="","",'Cost and Benefit Parameters'!$J$28)</f>
        <v>257.04000000000002</v>
      </c>
      <c r="BF106" s="1">
        <f>IF(BB83="","",'Cost and Benefit Parameters'!$J$28)</f>
        <v>257.04000000000002</v>
      </c>
      <c r="BG106" s="1">
        <f>IF(BC83="","",'Cost and Benefit Parameters'!$J$28)</f>
        <v>257.04000000000002</v>
      </c>
      <c r="BH106" s="1" t="str">
        <f>IF(BD83="","",'Cost and Benefit Parameters'!$J$28)</f>
        <v/>
      </c>
      <c r="BI106" s="1" t="str">
        <f>IF(BE83="","",'Cost and Benefit Parameters'!$J$28)</f>
        <v/>
      </c>
      <c r="BJ106" s="1" t="str">
        <f>IF(BF83="","",'Cost and Benefit Parameters'!$J$28)</f>
        <v/>
      </c>
      <c r="BK106" s="1" t="str">
        <f>IF(BG83="","",'Cost and Benefit Parameters'!$J$28)</f>
        <v/>
      </c>
      <c r="BL106" s="1" t="str">
        <f>IF(BH83="","",'Cost and Benefit Parameters'!$J$28)</f>
        <v/>
      </c>
      <c r="BM106" s="1" t="str">
        <f>IF(BI83="","",'Cost and Benefit Parameters'!$J$28)</f>
        <v/>
      </c>
      <c r="BN106" s="1" t="str">
        <f>IF(BJ83="","",'Cost and Benefit Parameters'!$J$28)</f>
        <v/>
      </c>
      <c r="BO106" s="1" t="str">
        <f>IF(BK83="","",'Cost and Benefit Parameters'!$J$28)</f>
        <v/>
      </c>
      <c r="BP106" s="1" t="str">
        <f>IF(BL83="","",'Cost and Benefit Parameters'!$J$28)</f>
        <v/>
      </c>
      <c r="BQ106" s="1" t="str">
        <f>IF(BM83="","",'Cost and Benefit Parameters'!$J$28)</f>
        <v/>
      </c>
      <c r="BR106" s="1" t="str">
        <f>IF(BN83="","",'Cost and Benefit Parameters'!$J$28)</f>
        <v/>
      </c>
    </row>
    <row r="107" spans="1:72" x14ac:dyDescent="0.55000000000000004">
      <c r="A107" s="642"/>
      <c r="B107" t="s">
        <v>476</v>
      </c>
      <c r="L107" s="1" t="str">
        <f>IF(H84="","",'Cost and Benefit Parameters'!$J$28)</f>
        <v/>
      </c>
      <c r="M107" s="1" t="str">
        <f>IF(I84="","",'Cost and Benefit Parameters'!$J$28)</f>
        <v/>
      </c>
      <c r="N107" s="1" t="str">
        <f>IF(J84="","",'Cost and Benefit Parameters'!$J$28)</f>
        <v/>
      </c>
      <c r="O107" s="1" t="str">
        <f>IF(K84="","",'Cost and Benefit Parameters'!$J$28)</f>
        <v/>
      </c>
      <c r="P107" s="1" t="str">
        <f>IF(L84="","",'Cost and Benefit Parameters'!$J$28)</f>
        <v/>
      </c>
      <c r="Q107" s="1" t="str">
        <f>IF(M84="","",'Cost and Benefit Parameters'!$J$28)</f>
        <v/>
      </c>
      <c r="R107" s="1" t="str">
        <f>IF(N84="","",'Cost and Benefit Parameters'!$J$28)</f>
        <v/>
      </c>
      <c r="S107" s="1" t="str">
        <f>IF(O84="","",'Cost and Benefit Parameters'!$J$28)</f>
        <v/>
      </c>
      <c r="T107" s="1" t="str">
        <f>IF(P84="","",'Cost and Benefit Parameters'!$J$28)</f>
        <v/>
      </c>
      <c r="U107" s="1">
        <f>IF(Q84="","",'Cost and Benefit Parameters'!$J$28)</f>
        <v>257.04000000000002</v>
      </c>
      <c r="V107" s="1">
        <f>IF(R84="","",'Cost and Benefit Parameters'!$J$28)</f>
        <v>257.04000000000002</v>
      </c>
      <c r="W107" s="1">
        <f>IF(S84="","",'Cost and Benefit Parameters'!$J$28)</f>
        <v>257.04000000000002</v>
      </c>
      <c r="X107" s="1">
        <f>IF(T84="","",'Cost and Benefit Parameters'!$J$28)</f>
        <v>257.04000000000002</v>
      </c>
      <c r="Y107" s="1">
        <f>IF(U84="","",'Cost and Benefit Parameters'!$J$28)</f>
        <v>257.04000000000002</v>
      </c>
      <c r="Z107" s="1">
        <f>IF(V84="","",'Cost and Benefit Parameters'!$J$28)</f>
        <v>257.04000000000002</v>
      </c>
      <c r="AA107" s="1">
        <f>IF(W84="","",'Cost and Benefit Parameters'!$J$28)</f>
        <v>257.04000000000002</v>
      </c>
      <c r="AB107" s="1">
        <f>IF(X84="","",'Cost and Benefit Parameters'!$J$28)</f>
        <v>257.04000000000002</v>
      </c>
      <c r="AC107" s="1">
        <f>IF(Y84="","",'Cost and Benefit Parameters'!$J$28)</f>
        <v>257.04000000000002</v>
      </c>
      <c r="AD107" s="1">
        <f>IF(Z84="","",'Cost and Benefit Parameters'!$J$28)</f>
        <v>257.04000000000002</v>
      </c>
      <c r="AE107" s="1">
        <f>IF(AA84="","",'Cost and Benefit Parameters'!$J$28)</f>
        <v>257.04000000000002</v>
      </c>
      <c r="AF107" s="1">
        <f>IF(AB84="","",'Cost and Benefit Parameters'!$J$28)</f>
        <v>257.04000000000002</v>
      </c>
      <c r="AG107" s="1">
        <f>IF(AC84="","",'Cost and Benefit Parameters'!$J$28)</f>
        <v>257.04000000000002</v>
      </c>
      <c r="AH107" s="1">
        <f>IF(AD84="","",'Cost and Benefit Parameters'!$J$28)</f>
        <v>257.04000000000002</v>
      </c>
      <c r="AI107" s="1">
        <f>IF(AE84="","",'Cost and Benefit Parameters'!$J$28)</f>
        <v>257.04000000000002</v>
      </c>
      <c r="AJ107" s="1">
        <f>IF(AF84="","",'Cost and Benefit Parameters'!$J$28)</f>
        <v>257.04000000000002</v>
      </c>
      <c r="AK107" s="1">
        <f>IF(AG84="","",'Cost and Benefit Parameters'!$J$28)</f>
        <v>257.04000000000002</v>
      </c>
      <c r="AL107" s="1">
        <f>IF(AH84="","",'Cost and Benefit Parameters'!$J$28)</f>
        <v>257.04000000000002</v>
      </c>
      <c r="AM107" s="1">
        <f>IF(AI84="","",'Cost and Benefit Parameters'!$J$28)</f>
        <v>257.04000000000002</v>
      </c>
      <c r="AN107" s="1">
        <f>IF(AJ84="","",'Cost and Benefit Parameters'!$J$28)</f>
        <v>257.04000000000002</v>
      </c>
      <c r="AO107" s="1">
        <f>IF(AK84="","",'Cost and Benefit Parameters'!$J$28)</f>
        <v>257.04000000000002</v>
      </c>
      <c r="AP107" s="1">
        <f>IF(AL84="","",'Cost and Benefit Parameters'!$J$28)</f>
        <v>257.04000000000002</v>
      </c>
      <c r="AQ107" s="1">
        <f>IF(AM84="","",'Cost and Benefit Parameters'!$J$28)</f>
        <v>257.04000000000002</v>
      </c>
      <c r="AR107" s="1">
        <f>IF(AN84="","",'Cost and Benefit Parameters'!$J$28)</f>
        <v>257.04000000000002</v>
      </c>
      <c r="AS107" s="1">
        <f>IF(AO84="","",'Cost and Benefit Parameters'!$J$28)</f>
        <v>257.04000000000002</v>
      </c>
      <c r="AT107" s="1">
        <f>IF(AP84="","",'Cost and Benefit Parameters'!$J$28)</f>
        <v>257.04000000000002</v>
      </c>
      <c r="AU107" s="1">
        <f>IF(AQ84="","",'Cost and Benefit Parameters'!$J$28)</f>
        <v>257.04000000000002</v>
      </c>
      <c r="AV107" s="1">
        <f>IF(AR84="","",'Cost and Benefit Parameters'!$J$28)</f>
        <v>257.04000000000002</v>
      </c>
      <c r="AW107" s="1">
        <f>IF(AS84="","",'Cost and Benefit Parameters'!$J$28)</f>
        <v>257.04000000000002</v>
      </c>
      <c r="AX107" s="1">
        <f>IF(AT84="","",'Cost and Benefit Parameters'!$J$28)</f>
        <v>257.04000000000002</v>
      </c>
      <c r="AY107" s="1">
        <f>IF(AU84="","",'Cost and Benefit Parameters'!$J$28)</f>
        <v>257.04000000000002</v>
      </c>
      <c r="AZ107" s="1">
        <f>IF(AV84="","",'Cost and Benefit Parameters'!$J$28)</f>
        <v>257.04000000000002</v>
      </c>
      <c r="BA107" s="1">
        <f>IF(AW84="","",'Cost and Benefit Parameters'!$J$28)</f>
        <v>257.04000000000002</v>
      </c>
      <c r="BB107" s="1">
        <f>IF(AX84="","",'Cost and Benefit Parameters'!$J$28)</f>
        <v>257.04000000000002</v>
      </c>
      <c r="BC107" s="1">
        <f>IF(AY84="","",'Cost and Benefit Parameters'!$J$28)</f>
        <v>257.04000000000002</v>
      </c>
      <c r="BD107" s="1">
        <f>IF(AZ84="","",'Cost and Benefit Parameters'!$J$28)</f>
        <v>257.04000000000002</v>
      </c>
      <c r="BE107" s="1">
        <f>IF(BA84="","",'Cost and Benefit Parameters'!$J$28)</f>
        <v>257.04000000000002</v>
      </c>
      <c r="BF107" s="1">
        <f>IF(BB84="","",'Cost and Benefit Parameters'!$J$28)</f>
        <v>257.04000000000002</v>
      </c>
      <c r="BG107" s="1">
        <f>IF(BC84="","",'Cost and Benefit Parameters'!$J$28)</f>
        <v>257.04000000000002</v>
      </c>
      <c r="BH107" s="1">
        <f>IF(BD84="","",'Cost and Benefit Parameters'!$J$28)</f>
        <v>257.04000000000002</v>
      </c>
      <c r="BI107" s="1" t="str">
        <f>IF(BE84="","",'Cost and Benefit Parameters'!$J$28)</f>
        <v/>
      </c>
      <c r="BJ107" s="1" t="str">
        <f>IF(BF84="","",'Cost and Benefit Parameters'!$J$28)</f>
        <v/>
      </c>
      <c r="BK107" s="1" t="str">
        <f>IF(BG84="","",'Cost and Benefit Parameters'!$J$28)</f>
        <v/>
      </c>
      <c r="BL107" s="1" t="str">
        <f>IF(BH84="","",'Cost and Benefit Parameters'!$J$28)</f>
        <v/>
      </c>
      <c r="BM107" s="1" t="str">
        <f>IF(BI84="","",'Cost and Benefit Parameters'!$J$28)</f>
        <v/>
      </c>
      <c r="BN107" s="1" t="str">
        <f>IF(BJ84="","",'Cost and Benefit Parameters'!$J$28)</f>
        <v/>
      </c>
      <c r="BO107" s="1" t="str">
        <f>IF(BK84="","",'Cost and Benefit Parameters'!$J$28)</f>
        <v/>
      </c>
      <c r="BP107" s="1" t="str">
        <f>IF(BL84="","",'Cost and Benefit Parameters'!$J$28)</f>
        <v/>
      </c>
      <c r="BQ107" s="1" t="str">
        <f>IF(BM84="","",'Cost and Benefit Parameters'!$J$28)</f>
        <v/>
      </c>
      <c r="BR107" s="1" t="str">
        <f>IF(BN84="","",'Cost and Benefit Parameters'!$J$28)</f>
        <v/>
      </c>
    </row>
    <row r="108" spans="1:72" x14ac:dyDescent="0.55000000000000004">
      <c r="A108" s="642"/>
      <c r="B108" t="s">
        <v>477</v>
      </c>
      <c r="L108" s="1" t="str">
        <f>IF(H85="","",'Cost and Benefit Parameters'!$J$28)</f>
        <v/>
      </c>
      <c r="M108" s="1" t="str">
        <f>IF(I85="","",'Cost and Benefit Parameters'!$J$28)</f>
        <v/>
      </c>
      <c r="N108" s="1" t="str">
        <f>IF(J85="","",'Cost and Benefit Parameters'!$J$28)</f>
        <v/>
      </c>
      <c r="O108" s="1" t="str">
        <f>IF(K85="","",'Cost and Benefit Parameters'!$J$28)</f>
        <v/>
      </c>
      <c r="P108" s="1" t="str">
        <f>IF(L85="","",'Cost and Benefit Parameters'!$J$28)</f>
        <v/>
      </c>
      <c r="Q108" s="1" t="str">
        <f>IF(M85="","",'Cost and Benefit Parameters'!$J$28)</f>
        <v/>
      </c>
      <c r="R108" s="1" t="str">
        <f>IF(N85="","",'Cost and Benefit Parameters'!$J$28)</f>
        <v/>
      </c>
      <c r="S108" s="1" t="str">
        <f>IF(O85="","",'Cost and Benefit Parameters'!$J$28)</f>
        <v/>
      </c>
      <c r="T108" s="1" t="str">
        <f>IF(P85="","",'Cost and Benefit Parameters'!$J$28)</f>
        <v/>
      </c>
      <c r="U108" s="1" t="str">
        <f>IF(Q85="","",'Cost and Benefit Parameters'!$J$28)</f>
        <v/>
      </c>
      <c r="V108" s="1">
        <f>IF(R85="","",'Cost and Benefit Parameters'!$J$28)</f>
        <v>257.04000000000002</v>
      </c>
      <c r="W108" s="1">
        <f>IF(S85="","",'Cost and Benefit Parameters'!$J$28)</f>
        <v>257.04000000000002</v>
      </c>
      <c r="X108" s="1">
        <f>IF(T85="","",'Cost and Benefit Parameters'!$J$28)</f>
        <v>257.04000000000002</v>
      </c>
      <c r="Y108" s="1">
        <f>IF(U85="","",'Cost and Benefit Parameters'!$J$28)</f>
        <v>257.04000000000002</v>
      </c>
      <c r="Z108" s="1">
        <f>IF(V85="","",'Cost and Benefit Parameters'!$J$28)</f>
        <v>257.04000000000002</v>
      </c>
      <c r="AA108" s="1">
        <f>IF(W85="","",'Cost and Benefit Parameters'!$J$28)</f>
        <v>257.04000000000002</v>
      </c>
      <c r="AB108" s="1">
        <f>IF(X85="","",'Cost and Benefit Parameters'!$J$28)</f>
        <v>257.04000000000002</v>
      </c>
      <c r="AC108" s="1">
        <f>IF(Y85="","",'Cost and Benefit Parameters'!$J$28)</f>
        <v>257.04000000000002</v>
      </c>
      <c r="AD108" s="1">
        <f>IF(Z85="","",'Cost and Benefit Parameters'!$J$28)</f>
        <v>257.04000000000002</v>
      </c>
      <c r="AE108" s="1">
        <f>IF(AA85="","",'Cost and Benefit Parameters'!$J$28)</f>
        <v>257.04000000000002</v>
      </c>
      <c r="AF108" s="1">
        <f>IF(AB85="","",'Cost and Benefit Parameters'!$J$28)</f>
        <v>257.04000000000002</v>
      </c>
      <c r="AG108" s="1">
        <f>IF(AC85="","",'Cost and Benefit Parameters'!$J$28)</f>
        <v>257.04000000000002</v>
      </c>
      <c r="AH108" s="1">
        <f>IF(AD85="","",'Cost and Benefit Parameters'!$J$28)</f>
        <v>257.04000000000002</v>
      </c>
      <c r="AI108" s="1">
        <f>IF(AE85="","",'Cost and Benefit Parameters'!$J$28)</f>
        <v>257.04000000000002</v>
      </c>
      <c r="AJ108" s="1">
        <f>IF(AF85="","",'Cost and Benefit Parameters'!$J$28)</f>
        <v>257.04000000000002</v>
      </c>
      <c r="AK108" s="1">
        <f>IF(AG85="","",'Cost and Benefit Parameters'!$J$28)</f>
        <v>257.04000000000002</v>
      </c>
      <c r="AL108" s="1">
        <f>IF(AH85="","",'Cost and Benefit Parameters'!$J$28)</f>
        <v>257.04000000000002</v>
      </c>
      <c r="AM108" s="1">
        <f>IF(AI85="","",'Cost and Benefit Parameters'!$J$28)</f>
        <v>257.04000000000002</v>
      </c>
      <c r="AN108" s="1">
        <f>IF(AJ85="","",'Cost and Benefit Parameters'!$J$28)</f>
        <v>257.04000000000002</v>
      </c>
      <c r="AO108" s="1">
        <f>IF(AK85="","",'Cost and Benefit Parameters'!$J$28)</f>
        <v>257.04000000000002</v>
      </c>
      <c r="AP108" s="1">
        <f>IF(AL85="","",'Cost and Benefit Parameters'!$J$28)</f>
        <v>257.04000000000002</v>
      </c>
      <c r="AQ108" s="1">
        <f>IF(AM85="","",'Cost and Benefit Parameters'!$J$28)</f>
        <v>257.04000000000002</v>
      </c>
      <c r="AR108" s="1">
        <f>IF(AN85="","",'Cost and Benefit Parameters'!$J$28)</f>
        <v>257.04000000000002</v>
      </c>
      <c r="AS108" s="1">
        <f>IF(AO85="","",'Cost and Benefit Parameters'!$J$28)</f>
        <v>257.04000000000002</v>
      </c>
      <c r="AT108" s="1">
        <f>IF(AP85="","",'Cost and Benefit Parameters'!$J$28)</f>
        <v>257.04000000000002</v>
      </c>
      <c r="AU108" s="1">
        <f>IF(AQ85="","",'Cost and Benefit Parameters'!$J$28)</f>
        <v>257.04000000000002</v>
      </c>
      <c r="AV108" s="1">
        <f>IF(AR85="","",'Cost and Benefit Parameters'!$J$28)</f>
        <v>257.04000000000002</v>
      </c>
      <c r="AW108" s="1">
        <f>IF(AS85="","",'Cost and Benefit Parameters'!$J$28)</f>
        <v>257.04000000000002</v>
      </c>
      <c r="AX108" s="1">
        <f>IF(AT85="","",'Cost and Benefit Parameters'!$J$28)</f>
        <v>257.04000000000002</v>
      </c>
      <c r="AY108" s="1">
        <f>IF(AU85="","",'Cost and Benefit Parameters'!$J$28)</f>
        <v>257.04000000000002</v>
      </c>
      <c r="AZ108" s="1">
        <f>IF(AV85="","",'Cost and Benefit Parameters'!$J$28)</f>
        <v>257.04000000000002</v>
      </c>
      <c r="BA108" s="1">
        <f>IF(AW85="","",'Cost and Benefit Parameters'!$J$28)</f>
        <v>257.04000000000002</v>
      </c>
      <c r="BB108" s="1">
        <f>IF(AX85="","",'Cost and Benefit Parameters'!$J$28)</f>
        <v>257.04000000000002</v>
      </c>
      <c r="BC108" s="1">
        <f>IF(AY85="","",'Cost and Benefit Parameters'!$J$28)</f>
        <v>257.04000000000002</v>
      </c>
      <c r="BD108" s="1">
        <f>IF(AZ85="","",'Cost and Benefit Parameters'!$J$28)</f>
        <v>257.04000000000002</v>
      </c>
      <c r="BE108" s="1">
        <f>IF(BA85="","",'Cost and Benefit Parameters'!$J$28)</f>
        <v>257.04000000000002</v>
      </c>
      <c r="BF108" s="1">
        <f>IF(BB85="","",'Cost and Benefit Parameters'!$J$28)</f>
        <v>257.04000000000002</v>
      </c>
      <c r="BG108" s="1">
        <f>IF(BC85="","",'Cost and Benefit Parameters'!$J$28)</f>
        <v>257.04000000000002</v>
      </c>
      <c r="BH108" s="1">
        <f>IF(BD85="","",'Cost and Benefit Parameters'!$J$28)</f>
        <v>257.04000000000002</v>
      </c>
      <c r="BI108" s="1">
        <f>IF(BE85="","",'Cost and Benefit Parameters'!$J$28)</f>
        <v>257.04000000000002</v>
      </c>
      <c r="BJ108" s="1" t="str">
        <f>IF(BF85="","",'Cost and Benefit Parameters'!$J$28)</f>
        <v/>
      </c>
      <c r="BK108" s="1" t="str">
        <f>IF(BG85="","",'Cost and Benefit Parameters'!$J$28)</f>
        <v/>
      </c>
      <c r="BL108" s="1" t="str">
        <f>IF(BH85="","",'Cost and Benefit Parameters'!$J$28)</f>
        <v/>
      </c>
      <c r="BM108" s="1" t="str">
        <f>IF(BI85="","",'Cost and Benefit Parameters'!$J$28)</f>
        <v/>
      </c>
      <c r="BN108" s="1" t="str">
        <f>IF(BJ85="","",'Cost and Benefit Parameters'!$J$28)</f>
        <v/>
      </c>
      <c r="BO108" s="1" t="str">
        <f>IF(BK85="","",'Cost and Benefit Parameters'!$J$28)</f>
        <v/>
      </c>
      <c r="BP108" s="1" t="str">
        <f>IF(BL85="","",'Cost and Benefit Parameters'!$J$28)</f>
        <v/>
      </c>
      <c r="BQ108" s="1" t="str">
        <f>IF(BM85="","",'Cost and Benefit Parameters'!$J$28)</f>
        <v/>
      </c>
      <c r="BR108" s="1" t="str">
        <f>IF(BN85="","",'Cost and Benefit Parameters'!$J$28)</f>
        <v/>
      </c>
    </row>
    <row r="109" spans="1:72" x14ac:dyDescent="0.55000000000000004">
      <c r="A109" s="642"/>
      <c r="B109" t="s">
        <v>478</v>
      </c>
      <c r="L109" s="1" t="str">
        <f>IF(H86="","",'Cost and Benefit Parameters'!$J$28)</f>
        <v/>
      </c>
      <c r="M109" s="1" t="str">
        <f>IF(I86="","",'Cost and Benefit Parameters'!$J$28)</f>
        <v/>
      </c>
      <c r="N109" s="1" t="str">
        <f>IF(J86="","",'Cost and Benefit Parameters'!$J$28)</f>
        <v/>
      </c>
      <c r="O109" s="1" t="str">
        <f>IF(K86="","",'Cost and Benefit Parameters'!$J$28)</f>
        <v/>
      </c>
      <c r="P109" s="1" t="str">
        <f>IF(L86="","",'Cost and Benefit Parameters'!$J$28)</f>
        <v/>
      </c>
      <c r="Q109" s="1" t="str">
        <f>IF(M86="","",'Cost and Benefit Parameters'!$J$28)</f>
        <v/>
      </c>
      <c r="R109" s="1" t="str">
        <f>IF(N86="","",'Cost and Benefit Parameters'!$J$28)</f>
        <v/>
      </c>
      <c r="S109" s="1" t="str">
        <f>IF(O86="","",'Cost and Benefit Parameters'!$J$28)</f>
        <v/>
      </c>
      <c r="T109" s="1" t="str">
        <f>IF(P86="","",'Cost and Benefit Parameters'!$J$28)</f>
        <v/>
      </c>
      <c r="U109" s="1" t="str">
        <f>IF(Q86="","",'Cost and Benefit Parameters'!$J$28)</f>
        <v/>
      </c>
      <c r="V109" s="1" t="str">
        <f>IF(R86="","",'Cost and Benefit Parameters'!$J$28)</f>
        <v/>
      </c>
      <c r="W109" s="1">
        <f>IF(S86="","",'Cost and Benefit Parameters'!$J$28)</f>
        <v>257.04000000000002</v>
      </c>
      <c r="X109" s="1">
        <f>IF(T86="","",'Cost and Benefit Parameters'!$J$28)</f>
        <v>257.04000000000002</v>
      </c>
      <c r="Y109" s="1">
        <f>IF(U86="","",'Cost and Benefit Parameters'!$J$28)</f>
        <v>257.04000000000002</v>
      </c>
      <c r="Z109" s="1">
        <f>IF(V86="","",'Cost and Benefit Parameters'!$J$28)</f>
        <v>257.04000000000002</v>
      </c>
      <c r="AA109" s="1">
        <f>IF(W86="","",'Cost and Benefit Parameters'!$J$28)</f>
        <v>257.04000000000002</v>
      </c>
      <c r="AB109" s="1">
        <f>IF(X86="","",'Cost and Benefit Parameters'!$J$28)</f>
        <v>257.04000000000002</v>
      </c>
      <c r="AC109" s="1">
        <f>IF(Y86="","",'Cost and Benefit Parameters'!$J$28)</f>
        <v>257.04000000000002</v>
      </c>
      <c r="AD109" s="1">
        <f>IF(Z86="","",'Cost and Benefit Parameters'!$J$28)</f>
        <v>257.04000000000002</v>
      </c>
      <c r="AE109" s="1">
        <f>IF(AA86="","",'Cost and Benefit Parameters'!$J$28)</f>
        <v>257.04000000000002</v>
      </c>
      <c r="AF109" s="1">
        <f>IF(AB86="","",'Cost and Benefit Parameters'!$J$28)</f>
        <v>257.04000000000002</v>
      </c>
      <c r="AG109" s="1">
        <f>IF(AC86="","",'Cost and Benefit Parameters'!$J$28)</f>
        <v>257.04000000000002</v>
      </c>
      <c r="AH109" s="1">
        <f>IF(AD86="","",'Cost and Benefit Parameters'!$J$28)</f>
        <v>257.04000000000002</v>
      </c>
      <c r="AI109" s="1">
        <f>IF(AE86="","",'Cost and Benefit Parameters'!$J$28)</f>
        <v>257.04000000000002</v>
      </c>
      <c r="AJ109" s="1">
        <f>IF(AF86="","",'Cost and Benefit Parameters'!$J$28)</f>
        <v>257.04000000000002</v>
      </c>
      <c r="AK109" s="1">
        <f>IF(AG86="","",'Cost and Benefit Parameters'!$J$28)</f>
        <v>257.04000000000002</v>
      </c>
      <c r="AL109" s="1">
        <f>IF(AH86="","",'Cost and Benefit Parameters'!$J$28)</f>
        <v>257.04000000000002</v>
      </c>
      <c r="AM109" s="1">
        <f>IF(AI86="","",'Cost and Benefit Parameters'!$J$28)</f>
        <v>257.04000000000002</v>
      </c>
      <c r="AN109" s="1">
        <f>IF(AJ86="","",'Cost and Benefit Parameters'!$J$28)</f>
        <v>257.04000000000002</v>
      </c>
      <c r="AO109" s="1">
        <f>IF(AK86="","",'Cost and Benefit Parameters'!$J$28)</f>
        <v>257.04000000000002</v>
      </c>
      <c r="AP109" s="1">
        <f>IF(AL86="","",'Cost and Benefit Parameters'!$J$28)</f>
        <v>257.04000000000002</v>
      </c>
      <c r="AQ109" s="1">
        <f>IF(AM86="","",'Cost and Benefit Parameters'!$J$28)</f>
        <v>257.04000000000002</v>
      </c>
      <c r="AR109" s="1">
        <f>IF(AN86="","",'Cost and Benefit Parameters'!$J$28)</f>
        <v>257.04000000000002</v>
      </c>
      <c r="AS109" s="1">
        <f>IF(AO86="","",'Cost and Benefit Parameters'!$J$28)</f>
        <v>257.04000000000002</v>
      </c>
      <c r="AT109" s="1">
        <f>IF(AP86="","",'Cost and Benefit Parameters'!$J$28)</f>
        <v>257.04000000000002</v>
      </c>
      <c r="AU109" s="1">
        <f>IF(AQ86="","",'Cost and Benefit Parameters'!$J$28)</f>
        <v>257.04000000000002</v>
      </c>
      <c r="AV109" s="1">
        <f>IF(AR86="","",'Cost and Benefit Parameters'!$J$28)</f>
        <v>257.04000000000002</v>
      </c>
      <c r="AW109" s="1">
        <f>IF(AS86="","",'Cost and Benefit Parameters'!$J$28)</f>
        <v>257.04000000000002</v>
      </c>
      <c r="AX109" s="1">
        <f>IF(AT86="","",'Cost and Benefit Parameters'!$J$28)</f>
        <v>257.04000000000002</v>
      </c>
      <c r="AY109" s="1">
        <f>IF(AU86="","",'Cost and Benefit Parameters'!$J$28)</f>
        <v>257.04000000000002</v>
      </c>
      <c r="AZ109" s="1">
        <f>IF(AV86="","",'Cost and Benefit Parameters'!$J$28)</f>
        <v>257.04000000000002</v>
      </c>
      <c r="BA109" s="1">
        <f>IF(AW86="","",'Cost and Benefit Parameters'!$J$28)</f>
        <v>257.04000000000002</v>
      </c>
      <c r="BB109" s="1">
        <f>IF(AX86="","",'Cost and Benefit Parameters'!$J$28)</f>
        <v>257.04000000000002</v>
      </c>
      <c r="BC109" s="1">
        <f>IF(AY86="","",'Cost and Benefit Parameters'!$J$28)</f>
        <v>257.04000000000002</v>
      </c>
      <c r="BD109" s="1">
        <f>IF(AZ86="","",'Cost and Benefit Parameters'!$J$28)</f>
        <v>257.04000000000002</v>
      </c>
      <c r="BE109" s="1">
        <f>IF(BA86="","",'Cost and Benefit Parameters'!$J$28)</f>
        <v>257.04000000000002</v>
      </c>
      <c r="BF109" s="1">
        <f>IF(BB86="","",'Cost and Benefit Parameters'!$J$28)</f>
        <v>257.04000000000002</v>
      </c>
      <c r="BG109" s="1">
        <f>IF(BC86="","",'Cost and Benefit Parameters'!$J$28)</f>
        <v>257.04000000000002</v>
      </c>
      <c r="BH109" s="1">
        <f>IF(BD86="","",'Cost and Benefit Parameters'!$J$28)</f>
        <v>257.04000000000002</v>
      </c>
      <c r="BI109" s="1">
        <f>IF(BE86="","",'Cost and Benefit Parameters'!$J$28)</f>
        <v>257.04000000000002</v>
      </c>
      <c r="BJ109" s="1">
        <f>IF(BF86="","",'Cost and Benefit Parameters'!$J$28)</f>
        <v>257.04000000000002</v>
      </c>
      <c r="BK109" s="1" t="str">
        <f>IF(BG86="","",'Cost and Benefit Parameters'!$J$28)</f>
        <v/>
      </c>
      <c r="BL109" s="1" t="str">
        <f>IF(BH86="","",'Cost and Benefit Parameters'!$J$28)</f>
        <v/>
      </c>
      <c r="BM109" s="1" t="str">
        <f>IF(BI86="","",'Cost and Benefit Parameters'!$J$28)</f>
        <v/>
      </c>
      <c r="BN109" s="1" t="str">
        <f>IF(BJ86="","",'Cost and Benefit Parameters'!$J$28)</f>
        <v/>
      </c>
      <c r="BO109" s="1" t="str">
        <f>IF(BK86="","",'Cost and Benefit Parameters'!$J$28)</f>
        <v/>
      </c>
      <c r="BP109" s="1" t="str">
        <f>IF(BL86="","",'Cost and Benefit Parameters'!$J$28)</f>
        <v/>
      </c>
      <c r="BQ109" s="1" t="str">
        <f>IF(BM86="","",'Cost and Benefit Parameters'!$J$28)</f>
        <v/>
      </c>
      <c r="BR109" s="1" t="str">
        <f>IF(BN86="","",'Cost and Benefit Parameters'!$J$28)</f>
        <v/>
      </c>
    </row>
    <row r="110" spans="1:72" x14ac:dyDescent="0.55000000000000004">
      <c r="A110" s="642"/>
      <c r="B110" t="s">
        <v>479</v>
      </c>
      <c r="L110" s="1" t="str">
        <f>IF(H87="","",'Cost and Benefit Parameters'!$J$28)</f>
        <v/>
      </c>
      <c r="M110" s="1" t="str">
        <f>IF(I87="","",'Cost and Benefit Parameters'!$J$28)</f>
        <v/>
      </c>
      <c r="N110" s="1" t="str">
        <f>IF(J87="","",'Cost and Benefit Parameters'!$J$28)</f>
        <v/>
      </c>
      <c r="O110" s="1" t="str">
        <f>IF(K87="","",'Cost and Benefit Parameters'!$J$28)</f>
        <v/>
      </c>
      <c r="P110" s="1" t="str">
        <f>IF(L87="","",'Cost and Benefit Parameters'!$J$28)</f>
        <v/>
      </c>
      <c r="Q110" s="1" t="str">
        <f>IF(M87="","",'Cost and Benefit Parameters'!$J$28)</f>
        <v/>
      </c>
      <c r="R110" s="1" t="str">
        <f>IF(N87="","",'Cost and Benefit Parameters'!$J$28)</f>
        <v/>
      </c>
      <c r="S110" s="1" t="str">
        <f>IF(O87="","",'Cost and Benefit Parameters'!$J$28)</f>
        <v/>
      </c>
      <c r="T110" s="1" t="str">
        <f>IF(P87="","",'Cost and Benefit Parameters'!$J$28)</f>
        <v/>
      </c>
      <c r="U110" s="1" t="str">
        <f>IF(Q87="","",'Cost and Benefit Parameters'!$J$28)</f>
        <v/>
      </c>
      <c r="V110" s="1" t="str">
        <f>IF(R87="","",'Cost and Benefit Parameters'!$J$28)</f>
        <v/>
      </c>
      <c r="W110" s="1" t="str">
        <f>IF(S87="","",'Cost and Benefit Parameters'!$J$28)</f>
        <v/>
      </c>
      <c r="X110" s="1">
        <f>IF(T87="","",'Cost and Benefit Parameters'!$J$28)</f>
        <v>257.04000000000002</v>
      </c>
      <c r="Y110" s="1">
        <f>IF(U87="","",'Cost and Benefit Parameters'!$J$28)</f>
        <v>257.04000000000002</v>
      </c>
      <c r="Z110" s="1">
        <f>IF(V87="","",'Cost and Benefit Parameters'!$J$28)</f>
        <v>257.04000000000002</v>
      </c>
      <c r="AA110" s="1">
        <f>IF(W87="","",'Cost and Benefit Parameters'!$J$28)</f>
        <v>257.04000000000002</v>
      </c>
      <c r="AB110" s="1">
        <f>IF(X87="","",'Cost and Benefit Parameters'!$J$28)</f>
        <v>257.04000000000002</v>
      </c>
      <c r="AC110" s="1">
        <f>IF(Y87="","",'Cost and Benefit Parameters'!$J$28)</f>
        <v>257.04000000000002</v>
      </c>
      <c r="AD110" s="1">
        <f>IF(Z87="","",'Cost and Benefit Parameters'!$J$28)</f>
        <v>257.04000000000002</v>
      </c>
      <c r="AE110" s="1">
        <f>IF(AA87="","",'Cost and Benefit Parameters'!$J$28)</f>
        <v>257.04000000000002</v>
      </c>
      <c r="AF110" s="1">
        <f>IF(AB87="","",'Cost and Benefit Parameters'!$J$28)</f>
        <v>257.04000000000002</v>
      </c>
      <c r="AG110" s="1">
        <f>IF(AC87="","",'Cost and Benefit Parameters'!$J$28)</f>
        <v>257.04000000000002</v>
      </c>
      <c r="AH110" s="1">
        <f>IF(AD87="","",'Cost and Benefit Parameters'!$J$28)</f>
        <v>257.04000000000002</v>
      </c>
      <c r="AI110" s="1">
        <f>IF(AE87="","",'Cost and Benefit Parameters'!$J$28)</f>
        <v>257.04000000000002</v>
      </c>
      <c r="AJ110" s="1">
        <f>IF(AF87="","",'Cost and Benefit Parameters'!$J$28)</f>
        <v>257.04000000000002</v>
      </c>
      <c r="AK110" s="1">
        <f>IF(AG87="","",'Cost and Benefit Parameters'!$J$28)</f>
        <v>257.04000000000002</v>
      </c>
      <c r="AL110" s="1">
        <f>IF(AH87="","",'Cost and Benefit Parameters'!$J$28)</f>
        <v>257.04000000000002</v>
      </c>
      <c r="AM110" s="1">
        <f>IF(AI87="","",'Cost and Benefit Parameters'!$J$28)</f>
        <v>257.04000000000002</v>
      </c>
      <c r="AN110" s="1">
        <f>IF(AJ87="","",'Cost and Benefit Parameters'!$J$28)</f>
        <v>257.04000000000002</v>
      </c>
      <c r="AO110" s="1">
        <f>IF(AK87="","",'Cost and Benefit Parameters'!$J$28)</f>
        <v>257.04000000000002</v>
      </c>
      <c r="AP110" s="1">
        <f>IF(AL87="","",'Cost and Benefit Parameters'!$J$28)</f>
        <v>257.04000000000002</v>
      </c>
      <c r="AQ110" s="1">
        <f>IF(AM87="","",'Cost and Benefit Parameters'!$J$28)</f>
        <v>257.04000000000002</v>
      </c>
      <c r="AR110" s="1">
        <f>IF(AN87="","",'Cost and Benefit Parameters'!$J$28)</f>
        <v>257.04000000000002</v>
      </c>
      <c r="AS110" s="1">
        <f>IF(AO87="","",'Cost and Benefit Parameters'!$J$28)</f>
        <v>257.04000000000002</v>
      </c>
      <c r="AT110" s="1">
        <f>IF(AP87="","",'Cost and Benefit Parameters'!$J$28)</f>
        <v>257.04000000000002</v>
      </c>
      <c r="AU110" s="1">
        <f>IF(AQ87="","",'Cost and Benefit Parameters'!$J$28)</f>
        <v>257.04000000000002</v>
      </c>
      <c r="AV110" s="1">
        <f>IF(AR87="","",'Cost and Benefit Parameters'!$J$28)</f>
        <v>257.04000000000002</v>
      </c>
      <c r="AW110" s="1">
        <f>IF(AS87="","",'Cost and Benefit Parameters'!$J$28)</f>
        <v>257.04000000000002</v>
      </c>
      <c r="AX110" s="1">
        <f>IF(AT87="","",'Cost and Benefit Parameters'!$J$28)</f>
        <v>257.04000000000002</v>
      </c>
      <c r="AY110" s="1">
        <f>IF(AU87="","",'Cost and Benefit Parameters'!$J$28)</f>
        <v>257.04000000000002</v>
      </c>
      <c r="AZ110" s="1">
        <f>IF(AV87="","",'Cost and Benefit Parameters'!$J$28)</f>
        <v>257.04000000000002</v>
      </c>
      <c r="BA110" s="1">
        <f>IF(AW87="","",'Cost and Benefit Parameters'!$J$28)</f>
        <v>257.04000000000002</v>
      </c>
      <c r="BB110" s="1">
        <f>IF(AX87="","",'Cost and Benefit Parameters'!$J$28)</f>
        <v>257.04000000000002</v>
      </c>
      <c r="BC110" s="1">
        <f>IF(AY87="","",'Cost and Benefit Parameters'!$J$28)</f>
        <v>257.04000000000002</v>
      </c>
      <c r="BD110" s="1">
        <f>IF(AZ87="","",'Cost and Benefit Parameters'!$J$28)</f>
        <v>257.04000000000002</v>
      </c>
      <c r="BE110" s="1">
        <f>IF(BA87="","",'Cost and Benefit Parameters'!$J$28)</f>
        <v>257.04000000000002</v>
      </c>
      <c r="BF110" s="1">
        <f>IF(BB87="","",'Cost and Benefit Parameters'!$J$28)</f>
        <v>257.04000000000002</v>
      </c>
      <c r="BG110" s="1">
        <f>IF(BC87="","",'Cost and Benefit Parameters'!$J$28)</f>
        <v>257.04000000000002</v>
      </c>
      <c r="BH110" s="1">
        <f>IF(BD87="","",'Cost and Benefit Parameters'!$J$28)</f>
        <v>257.04000000000002</v>
      </c>
      <c r="BI110" s="1">
        <f>IF(BE87="","",'Cost and Benefit Parameters'!$J$28)</f>
        <v>257.04000000000002</v>
      </c>
      <c r="BJ110" s="1">
        <f>IF(BF87="","",'Cost and Benefit Parameters'!$J$28)</f>
        <v>257.04000000000002</v>
      </c>
      <c r="BK110" s="1">
        <f>IF(BG87="","",'Cost and Benefit Parameters'!$J$28)</f>
        <v>257.04000000000002</v>
      </c>
      <c r="BL110" s="1" t="str">
        <f>IF(BH87="","",'Cost and Benefit Parameters'!$J$28)</f>
        <v/>
      </c>
      <c r="BM110" s="1" t="str">
        <f>IF(BI87="","",'Cost and Benefit Parameters'!$J$28)</f>
        <v/>
      </c>
      <c r="BN110" s="1" t="str">
        <f>IF(BJ87="","",'Cost and Benefit Parameters'!$J$28)</f>
        <v/>
      </c>
      <c r="BO110" s="1" t="str">
        <f>IF(BK87="","",'Cost and Benefit Parameters'!$J$28)</f>
        <v/>
      </c>
      <c r="BP110" s="1" t="str">
        <f>IF(BL87="","",'Cost and Benefit Parameters'!$J$28)</f>
        <v/>
      </c>
      <c r="BQ110" s="1" t="str">
        <f>IF(BM87="","",'Cost and Benefit Parameters'!$J$28)</f>
        <v/>
      </c>
      <c r="BR110" s="1" t="str">
        <f>IF(BN87="","",'Cost and Benefit Parameters'!$J$28)</f>
        <v/>
      </c>
    </row>
    <row r="111" spans="1:72" x14ac:dyDescent="0.55000000000000004">
      <c r="A111" s="642"/>
      <c r="B111" t="s">
        <v>480</v>
      </c>
      <c r="L111" s="1" t="str">
        <f>IF(H88="","",'Cost and Benefit Parameters'!$J$28)</f>
        <v/>
      </c>
      <c r="M111" s="1" t="str">
        <f>IF(I88="","",'Cost and Benefit Parameters'!$J$28)</f>
        <v/>
      </c>
      <c r="N111" s="1" t="str">
        <f>IF(J88="","",'Cost and Benefit Parameters'!$J$28)</f>
        <v/>
      </c>
      <c r="O111" s="1" t="str">
        <f>IF(K88="","",'Cost and Benefit Parameters'!$J$28)</f>
        <v/>
      </c>
      <c r="P111" s="1" t="str">
        <f>IF(L88="","",'Cost and Benefit Parameters'!$J$28)</f>
        <v/>
      </c>
      <c r="Q111" s="1" t="str">
        <f>IF(M88="","",'Cost and Benefit Parameters'!$J$28)</f>
        <v/>
      </c>
      <c r="R111" s="1" t="str">
        <f>IF(N88="","",'Cost and Benefit Parameters'!$J$28)</f>
        <v/>
      </c>
      <c r="S111" s="1" t="str">
        <f>IF(O88="","",'Cost and Benefit Parameters'!$J$28)</f>
        <v/>
      </c>
      <c r="T111" s="1" t="str">
        <f>IF(P88="","",'Cost and Benefit Parameters'!$J$28)</f>
        <v/>
      </c>
      <c r="U111" s="1" t="str">
        <f>IF(Q88="","",'Cost and Benefit Parameters'!$J$28)</f>
        <v/>
      </c>
      <c r="V111" s="1" t="str">
        <f>IF(R88="","",'Cost and Benefit Parameters'!$J$28)</f>
        <v/>
      </c>
      <c r="W111" s="1" t="str">
        <f>IF(S88="","",'Cost and Benefit Parameters'!$J$28)</f>
        <v/>
      </c>
      <c r="X111" s="1" t="str">
        <f>IF(T88="","",'Cost and Benefit Parameters'!$J$28)</f>
        <v/>
      </c>
      <c r="Y111" s="1">
        <f>IF(U88="","",'Cost and Benefit Parameters'!$J$28)</f>
        <v>257.04000000000002</v>
      </c>
      <c r="Z111" s="1">
        <f>IF(V88="","",'Cost and Benefit Parameters'!$J$28)</f>
        <v>257.04000000000002</v>
      </c>
      <c r="AA111" s="1">
        <f>IF(W88="","",'Cost and Benefit Parameters'!$J$28)</f>
        <v>257.04000000000002</v>
      </c>
      <c r="AB111" s="1">
        <f>IF(X88="","",'Cost and Benefit Parameters'!$J$28)</f>
        <v>257.04000000000002</v>
      </c>
      <c r="AC111" s="1">
        <f>IF(Y88="","",'Cost and Benefit Parameters'!$J$28)</f>
        <v>257.04000000000002</v>
      </c>
      <c r="AD111" s="1">
        <f>IF(Z88="","",'Cost and Benefit Parameters'!$J$28)</f>
        <v>257.04000000000002</v>
      </c>
      <c r="AE111" s="1">
        <f>IF(AA88="","",'Cost and Benefit Parameters'!$J$28)</f>
        <v>257.04000000000002</v>
      </c>
      <c r="AF111" s="1">
        <f>IF(AB88="","",'Cost and Benefit Parameters'!$J$28)</f>
        <v>257.04000000000002</v>
      </c>
      <c r="AG111" s="1">
        <f>IF(AC88="","",'Cost and Benefit Parameters'!$J$28)</f>
        <v>257.04000000000002</v>
      </c>
      <c r="AH111" s="1">
        <f>IF(AD88="","",'Cost and Benefit Parameters'!$J$28)</f>
        <v>257.04000000000002</v>
      </c>
      <c r="AI111" s="1">
        <f>IF(AE88="","",'Cost and Benefit Parameters'!$J$28)</f>
        <v>257.04000000000002</v>
      </c>
      <c r="AJ111" s="1">
        <f>IF(AF88="","",'Cost and Benefit Parameters'!$J$28)</f>
        <v>257.04000000000002</v>
      </c>
      <c r="AK111" s="1">
        <f>IF(AG88="","",'Cost and Benefit Parameters'!$J$28)</f>
        <v>257.04000000000002</v>
      </c>
      <c r="AL111" s="1">
        <f>IF(AH88="","",'Cost and Benefit Parameters'!$J$28)</f>
        <v>257.04000000000002</v>
      </c>
      <c r="AM111" s="1">
        <f>IF(AI88="","",'Cost and Benefit Parameters'!$J$28)</f>
        <v>257.04000000000002</v>
      </c>
      <c r="AN111" s="1">
        <f>IF(AJ88="","",'Cost and Benefit Parameters'!$J$28)</f>
        <v>257.04000000000002</v>
      </c>
      <c r="AO111" s="1">
        <f>IF(AK88="","",'Cost and Benefit Parameters'!$J$28)</f>
        <v>257.04000000000002</v>
      </c>
      <c r="AP111" s="1">
        <f>IF(AL88="","",'Cost and Benefit Parameters'!$J$28)</f>
        <v>257.04000000000002</v>
      </c>
      <c r="AQ111" s="1">
        <f>IF(AM88="","",'Cost and Benefit Parameters'!$J$28)</f>
        <v>257.04000000000002</v>
      </c>
      <c r="AR111" s="1">
        <f>IF(AN88="","",'Cost and Benefit Parameters'!$J$28)</f>
        <v>257.04000000000002</v>
      </c>
      <c r="AS111" s="1">
        <f>IF(AO88="","",'Cost and Benefit Parameters'!$J$28)</f>
        <v>257.04000000000002</v>
      </c>
      <c r="AT111" s="1">
        <f>IF(AP88="","",'Cost and Benefit Parameters'!$J$28)</f>
        <v>257.04000000000002</v>
      </c>
      <c r="AU111" s="1">
        <f>IF(AQ88="","",'Cost and Benefit Parameters'!$J$28)</f>
        <v>257.04000000000002</v>
      </c>
      <c r="AV111" s="1">
        <f>IF(AR88="","",'Cost and Benefit Parameters'!$J$28)</f>
        <v>257.04000000000002</v>
      </c>
      <c r="AW111" s="1">
        <f>IF(AS88="","",'Cost and Benefit Parameters'!$J$28)</f>
        <v>257.04000000000002</v>
      </c>
      <c r="AX111" s="1">
        <f>IF(AT88="","",'Cost and Benefit Parameters'!$J$28)</f>
        <v>257.04000000000002</v>
      </c>
      <c r="AY111" s="1">
        <f>IF(AU88="","",'Cost and Benefit Parameters'!$J$28)</f>
        <v>257.04000000000002</v>
      </c>
      <c r="AZ111" s="1">
        <f>IF(AV88="","",'Cost and Benefit Parameters'!$J$28)</f>
        <v>257.04000000000002</v>
      </c>
      <c r="BA111" s="1">
        <f>IF(AW88="","",'Cost and Benefit Parameters'!$J$28)</f>
        <v>257.04000000000002</v>
      </c>
      <c r="BB111" s="1">
        <f>IF(AX88="","",'Cost and Benefit Parameters'!$J$28)</f>
        <v>257.04000000000002</v>
      </c>
      <c r="BC111" s="1">
        <f>IF(AY88="","",'Cost and Benefit Parameters'!$J$28)</f>
        <v>257.04000000000002</v>
      </c>
      <c r="BD111" s="1">
        <f>IF(AZ88="","",'Cost and Benefit Parameters'!$J$28)</f>
        <v>257.04000000000002</v>
      </c>
      <c r="BE111" s="1">
        <f>IF(BA88="","",'Cost and Benefit Parameters'!$J$28)</f>
        <v>257.04000000000002</v>
      </c>
      <c r="BF111" s="1">
        <f>IF(BB88="","",'Cost and Benefit Parameters'!$J$28)</f>
        <v>257.04000000000002</v>
      </c>
      <c r="BG111" s="1">
        <f>IF(BC88="","",'Cost and Benefit Parameters'!$J$28)</f>
        <v>257.04000000000002</v>
      </c>
      <c r="BH111" s="1">
        <f>IF(BD88="","",'Cost and Benefit Parameters'!$J$28)</f>
        <v>257.04000000000002</v>
      </c>
      <c r="BI111" s="1">
        <f>IF(BE88="","",'Cost and Benefit Parameters'!$J$28)</f>
        <v>257.04000000000002</v>
      </c>
      <c r="BJ111" s="1">
        <f>IF(BF88="","",'Cost and Benefit Parameters'!$J$28)</f>
        <v>257.04000000000002</v>
      </c>
      <c r="BK111" s="1">
        <f>IF(BG88="","",'Cost and Benefit Parameters'!$J$28)</f>
        <v>257.04000000000002</v>
      </c>
      <c r="BL111" s="1">
        <f>IF(BH88="","",'Cost and Benefit Parameters'!$J$28)</f>
        <v>257.04000000000002</v>
      </c>
      <c r="BM111" s="1" t="str">
        <f>IF(BI88="","",'Cost and Benefit Parameters'!$J$28)</f>
        <v/>
      </c>
      <c r="BN111" s="1" t="str">
        <f>IF(BJ88="","",'Cost and Benefit Parameters'!$J$28)</f>
        <v/>
      </c>
      <c r="BO111" s="1" t="str">
        <f>IF(BK88="","",'Cost and Benefit Parameters'!$J$28)</f>
        <v/>
      </c>
      <c r="BP111" s="1" t="str">
        <f>IF(BL88="","",'Cost and Benefit Parameters'!$J$28)</f>
        <v/>
      </c>
      <c r="BQ111" s="1" t="str">
        <f>IF(BM88="","",'Cost and Benefit Parameters'!$J$28)</f>
        <v/>
      </c>
      <c r="BR111" s="1" t="str">
        <f>IF(BN88="","",'Cost and Benefit Parameters'!$J$28)</f>
        <v/>
      </c>
    </row>
    <row r="112" spans="1:72" x14ac:dyDescent="0.55000000000000004">
      <c r="A112" s="642"/>
      <c r="B112" t="s">
        <v>481</v>
      </c>
      <c r="L112" s="1" t="str">
        <f>IF(H89="","",'Cost and Benefit Parameters'!$J$28)</f>
        <v/>
      </c>
      <c r="M112" s="1" t="str">
        <f>IF(I89="","",'Cost and Benefit Parameters'!$J$28)</f>
        <v/>
      </c>
      <c r="N112" s="1" t="str">
        <f>IF(J89="","",'Cost and Benefit Parameters'!$J$28)</f>
        <v/>
      </c>
      <c r="O112" s="1" t="str">
        <f>IF(K89="","",'Cost and Benefit Parameters'!$J$28)</f>
        <v/>
      </c>
      <c r="P112" s="1" t="str">
        <f>IF(L89="","",'Cost and Benefit Parameters'!$J$28)</f>
        <v/>
      </c>
      <c r="Q112" s="1" t="str">
        <f>IF(M89="","",'Cost and Benefit Parameters'!$J$28)</f>
        <v/>
      </c>
      <c r="R112" s="1" t="str">
        <f>IF(N89="","",'Cost and Benefit Parameters'!$J$28)</f>
        <v/>
      </c>
      <c r="S112" s="1" t="str">
        <f>IF(O89="","",'Cost and Benefit Parameters'!$J$28)</f>
        <v/>
      </c>
      <c r="T112" s="1" t="str">
        <f>IF(P89="","",'Cost and Benefit Parameters'!$J$28)</f>
        <v/>
      </c>
      <c r="U112" s="1" t="str">
        <f>IF(Q89="","",'Cost and Benefit Parameters'!$J$28)</f>
        <v/>
      </c>
      <c r="V112" s="1" t="str">
        <f>IF(R89="","",'Cost and Benefit Parameters'!$J$28)</f>
        <v/>
      </c>
      <c r="W112" s="1" t="str">
        <f>IF(S89="","",'Cost and Benefit Parameters'!$J$28)</f>
        <v/>
      </c>
      <c r="X112" s="1" t="str">
        <f>IF(T89="","",'Cost and Benefit Parameters'!$J$28)</f>
        <v/>
      </c>
      <c r="Y112" s="1" t="str">
        <f>IF(U89="","",'Cost and Benefit Parameters'!$J$28)</f>
        <v/>
      </c>
      <c r="Z112" s="1">
        <f>IF(V89="","",'Cost and Benefit Parameters'!$J$28)</f>
        <v>257.04000000000002</v>
      </c>
      <c r="AA112" s="1">
        <f>IF(W89="","",'Cost and Benefit Parameters'!$J$28)</f>
        <v>257.04000000000002</v>
      </c>
      <c r="AB112" s="1">
        <f>IF(X89="","",'Cost and Benefit Parameters'!$J$28)</f>
        <v>257.04000000000002</v>
      </c>
      <c r="AC112" s="1">
        <f>IF(Y89="","",'Cost and Benefit Parameters'!$J$28)</f>
        <v>257.04000000000002</v>
      </c>
      <c r="AD112" s="1">
        <f>IF(Z89="","",'Cost and Benefit Parameters'!$J$28)</f>
        <v>257.04000000000002</v>
      </c>
      <c r="AE112" s="1">
        <f>IF(AA89="","",'Cost and Benefit Parameters'!$J$28)</f>
        <v>257.04000000000002</v>
      </c>
      <c r="AF112" s="1">
        <f>IF(AB89="","",'Cost and Benefit Parameters'!$J$28)</f>
        <v>257.04000000000002</v>
      </c>
      <c r="AG112" s="1">
        <f>IF(AC89="","",'Cost and Benefit Parameters'!$J$28)</f>
        <v>257.04000000000002</v>
      </c>
      <c r="AH112" s="1">
        <f>IF(AD89="","",'Cost and Benefit Parameters'!$J$28)</f>
        <v>257.04000000000002</v>
      </c>
      <c r="AI112" s="1">
        <f>IF(AE89="","",'Cost and Benefit Parameters'!$J$28)</f>
        <v>257.04000000000002</v>
      </c>
      <c r="AJ112" s="1">
        <f>IF(AF89="","",'Cost and Benefit Parameters'!$J$28)</f>
        <v>257.04000000000002</v>
      </c>
      <c r="AK112" s="1">
        <f>IF(AG89="","",'Cost and Benefit Parameters'!$J$28)</f>
        <v>257.04000000000002</v>
      </c>
      <c r="AL112" s="1">
        <f>IF(AH89="","",'Cost and Benefit Parameters'!$J$28)</f>
        <v>257.04000000000002</v>
      </c>
      <c r="AM112" s="1">
        <f>IF(AI89="","",'Cost and Benefit Parameters'!$J$28)</f>
        <v>257.04000000000002</v>
      </c>
      <c r="AN112" s="1">
        <f>IF(AJ89="","",'Cost and Benefit Parameters'!$J$28)</f>
        <v>257.04000000000002</v>
      </c>
      <c r="AO112" s="1">
        <f>IF(AK89="","",'Cost and Benefit Parameters'!$J$28)</f>
        <v>257.04000000000002</v>
      </c>
      <c r="AP112" s="1">
        <f>IF(AL89="","",'Cost and Benefit Parameters'!$J$28)</f>
        <v>257.04000000000002</v>
      </c>
      <c r="AQ112" s="1">
        <f>IF(AM89="","",'Cost and Benefit Parameters'!$J$28)</f>
        <v>257.04000000000002</v>
      </c>
      <c r="AR112" s="1">
        <f>IF(AN89="","",'Cost and Benefit Parameters'!$J$28)</f>
        <v>257.04000000000002</v>
      </c>
      <c r="AS112" s="1">
        <f>IF(AO89="","",'Cost and Benefit Parameters'!$J$28)</f>
        <v>257.04000000000002</v>
      </c>
      <c r="AT112" s="1">
        <f>IF(AP89="","",'Cost and Benefit Parameters'!$J$28)</f>
        <v>257.04000000000002</v>
      </c>
      <c r="AU112" s="1">
        <f>IF(AQ89="","",'Cost and Benefit Parameters'!$J$28)</f>
        <v>257.04000000000002</v>
      </c>
      <c r="AV112" s="1">
        <f>IF(AR89="","",'Cost and Benefit Parameters'!$J$28)</f>
        <v>257.04000000000002</v>
      </c>
      <c r="AW112" s="1">
        <f>IF(AS89="","",'Cost and Benefit Parameters'!$J$28)</f>
        <v>257.04000000000002</v>
      </c>
      <c r="AX112" s="1">
        <f>IF(AT89="","",'Cost and Benefit Parameters'!$J$28)</f>
        <v>257.04000000000002</v>
      </c>
      <c r="AY112" s="1">
        <f>IF(AU89="","",'Cost and Benefit Parameters'!$J$28)</f>
        <v>257.04000000000002</v>
      </c>
      <c r="AZ112" s="1">
        <f>IF(AV89="","",'Cost and Benefit Parameters'!$J$28)</f>
        <v>257.04000000000002</v>
      </c>
      <c r="BA112" s="1">
        <f>IF(AW89="","",'Cost and Benefit Parameters'!$J$28)</f>
        <v>257.04000000000002</v>
      </c>
      <c r="BB112" s="1">
        <f>IF(AX89="","",'Cost and Benefit Parameters'!$J$28)</f>
        <v>257.04000000000002</v>
      </c>
      <c r="BC112" s="1">
        <f>IF(AY89="","",'Cost and Benefit Parameters'!$J$28)</f>
        <v>257.04000000000002</v>
      </c>
      <c r="BD112" s="1">
        <f>IF(AZ89="","",'Cost and Benefit Parameters'!$J$28)</f>
        <v>257.04000000000002</v>
      </c>
      <c r="BE112" s="1">
        <f>IF(BA89="","",'Cost and Benefit Parameters'!$J$28)</f>
        <v>257.04000000000002</v>
      </c>
      <c r="BF112" s="1">
        <f>IF(BB89="","",'Cost and Benefit Parameters'!$J$28)</f>
        <v>257.04000000000002</v>
      </c>
      <c r="BG112" s="1">
        <f>IF(BC89="","",'Cost and Benefit Parameters'!$J$28)</f>
        <v>257.04000000000002</v>
      </c>
      <c r="BH112" s="1">
        <f>IF(BD89="","",'Cost and Benefit Parameters'!$J$28)</f>
        <v>257.04000000000002</v>
      </c>
      <c r="BI112" s="1">
        <f>IF(BE89="","",'Cost and Benefit Parameters'!$J$28)</f>
        <v>257.04000000000002</v>
      </c>
      <c r="BJ112" s="1">
        <f>IF(BF89="","",'Cost and Benefit Parameters'!$J$28)</f>
        <v>257.04000000000002</v>
      </c>
      <c r="BK112" s="1">
        <f>IF(BG89="","",'Cost and Benefit Parameters'!$J$28)</f>
        <v>257.04000000000002</v>
      </c>
      <c r="BL112" s="1">
        <f>IF(BH89="","",'Cost and Benefit Parameters'!$J$28)</f>
        <v>257.04000000000002</v>
      </c>
      <c r="BM112" s="1">
        <f>IF(BI89="","",'Cost and Benefit Parameters'!$J$28)</f>
        <v>257.04000000000002</v>
      </c>
      <c r="BN112" s="1" t="str">
        <f>IF(BJ89="","",'Cost and Benefit Parameters'!$J$28)</f>
        <v/>
      </c>
      <c r="BO112" s="1" t="str">
        <f>IF(BK89="","",'Cost and Benefit Parameters'!$J$28)</f>
        <v/>
      </c>
      <c r="BP112" s="1" t="str">
        <f>IF(BL89="","",'Cost and Benefit Parameters'!$J$28)</f>
        <v/>
      </c>
      <c r="BQ112" s="1" t="str">
        <f>IF(BM89="","",'Cost and Benefit Parameters'!$J$28)</f>
        <v/>
      </c>
      <c r="BR112" s="1" t="str">
        <f>IF(BN89="","",'Cost and Benefit Parameters'!$J$28)</f>
        <v/>
      </c>
    </row>
    <row r="113" spans="1:72" x14ac:dyDescent="0.55000000000000004">
      <c r="A113" s="642"/>
      <c r="B113" t="s">
        <v>482</v>
      </c>
      <c r="L113" s="1" t="str">
        <f>IF(H90="","",'Cost and Benefit Parameters'!$J$28)</f>
        <v/>
      </c>
      <c r="M113" s="1" t="str">
        <f>IF(I90="","",'Cost and Benefit Parameters'!$J$28)</f>
        <v/>
      </c>
      <c r="N113" s="1" t="str">
        <f>IF(J90="","",'Cost and Benefit Parameters'!$J$28)</f>
        <v/>
      </c>
      <c r="O113" s="1" t="str">
        <f>IF(K90="","",'Cost and Benefit Parameters'!$J$28)</f>
        <v/>
      </c>
      <c r="P113" s="1" t="str">
        <f>IF(L90="","",'Cost and Benefit Parameters'!$J$28)</f>
        <v/>
      </c>
      <c r="Q113" s="1" t="str">
        <f>IF(M90="","",'Cost and Benefit Parameters'!$J$28)</f>
        <v/>
      </c>
      <c r="R113" s="1" t="str">
        <f>IF(N90="","",'Cost and Benefit Parameters'!$J$28)</f>
        <v/>
      </c>
      <c r="S113" s="1" t="str">
        <f>IF(O90="","",'Cost and Benefit Parameters'!$J$28)</f>
        <v/>
      </c>
      <c r="T113" s="1" t="str">
        <f>IF(P90="","",'Cost and Benefit Parameters'!$J$28)</f>
        <v/>
      </c>
      <c r="U113" s="1" t="str">
        <f>IF(Q90="","",'Cost and Benefit Parameters'!$J$28)</f>
        <v/>
      </c>
      <c r="V113" s="1" t="str">
        <f>IF(R90="","",'Cost and Benefit Parameters'!$J$28)</f>
        <v/>
      </c>
      <c r="W113" s="1" t="str">
        <f>IF(S90="","",'Cost and Benefit Parameters'!$J$28)</f>
        <v/>
      </c>
      <c r="X113" s="1" t="str">
        <f>IF(T90="","",'Cost and Benefit Parameters'!$J$28)</f>
        <v/>
      </c>
      <c r="Y113" s="1" t="str">
        <f>IF(U90="","",'Cost and Benefit Parameters'!$J$28)</f>
        <v/>
      </c>
      <c r="Z113" s="1" t="str">
        <f>IF(V90="","",'Cost and Benefit Parameters'!$J$28)</f>
        <v/>
      </c>
      <c r="AA113" s="1">
        <f>IF(W90="","",'Cost and Benefit Parameters'!$J$28)</f>
        <v>257.04000000000002</v>
      </c>
      <c r="AB113" s="1">
        <f>IF(X90="","",'Cost and Benefit Parameters'!$J$28)</f>
        <v>257.04000000000002</v>
      </c>
      <c r="AC113" s="1">
        <f>IF(Y90="","",'Cost and Benefit Parameters'!$J$28)</f>
        <v>257.04000000000002</v>
      </c>
      <c r="AD113" s="1">
        <f>IF(Z90="","",'Cost and Benefit Parameters'!$J$28)</f>
        <v>257.04000000000002</v>
      </c>
      <c r="AE113" s="1">
        <f>IF(AA90="","",'Cost and Benefit Parameters'!$J$28)</f>
        <v>257.04000000000002</v>
      </c>
      <c r="AF113" s="1">
        <f>IF(AB90="","",'Cost and Benefit Parameters'!$J$28)</f>
        <v>257.04000000000002</v>
      </c>
      <c r="AG113" s="1">
        <f>IF(AC90="","",'Cost and Benefit Parameters'!$J$28)</f>
        <v>257.04000000000002</v>
      </c>
      <c r="AH113" s="1">
        <f>IF(AD90="","",'Cost and Benefit Parameters'!$J$28)</f>
        <v>257.04000000000002</v>
      </c>
      <c r="AI113" s="1">
        <f>IF(AE90="","",'Cost and Benefit Parameters'!$J$28)</f>
        <v>257.04000000000002</v>
      </c>
      <c r="AJ113" s="1">
        <f>IF(AF90="","",'Cost and Benefit Parameters'!$J$28)</f>
        <v>257.04000000000002</v>
      </c>
      <c r="AK113" s="1">
        <f>IF(AG90="","",'Cost and Benefit Parameters'!$J$28)</f>
        <v>257.04000000000002</v>
      </c>
      <c r="AL113" s="1">
        <f>IF(AH90="","",'Cost and Benefit Parameters'!$J$28)</f>
        <v>257.04000000000002</v>
      </c>
      <c r="AM113" s="1">
        <f>IF(AI90="","",'Cost and Benefit Parameters'!$J$28)</f>
        <v>257.04000000000002</v>
      </c>
      <c r="AN113" s="1">
        <f>IF(AJ90="","",'Cost and Benefit Parameters'!$J$28)</f>
        <v>257.04000000000002</v>
      </c>
      <c r="AO113" s="1">
        <f>IF(AK90="","",'Cost and Benefit Parameters'!$J$28)</f>
        <v>257.04000000000002</v>
      </c>
      <c r="AP113" s="1">
        <f>IF(AL90="","",'Cost and Benefit Parameters'!$J$28)</f>
        <v>257.04000000000002</v>
      </c>
      <c r="AQ113" s="1">
        <f>IF(AM90="","",'Cost and Benefit Parameters'!$J$28)</f>
        <v>257.04000000000002</v>
      </c>
      <c r="AR113" s="1">
        <f>IF(AN90="","",'Cost and Benefit Parameters'!$J$28)</f>
        <v>257.04000000000002</v>
      </c>
      <c r="AS113" s="1">
        <f>IF(AO90="","",'Cost and Benefit Parameters'!$J$28)</f>
        <v>257.04000000000002</v>
      </c>
      <c r="AT113" s="1">
        <f>IF(AP90="","",'Cost and Benefit Parameters'!$J$28)</f>
        <v>257.04000000000002</v>
      </c>
      <c r="AU113" s="1">
        <f>IF(AQ90="","",'Cost and Benefit Parameters'!$J$28)</f>
        <v>257.04000000000002</v>
      </c>
      <c r="AV113" s="1">
        <f>IF(AR90="","",'Cost and Benefit Parameters'!$J$28)</f>
        <v>257.04000000000002</v>
      </c>
      <c r="AW113" s="1">
        <f>IF(AS90="","",'Cost and Benefit Parameters'!$J$28)</f>
        <v>257.04000000000002</v>
      </c>
      <c r="AX113" s="1">
        <f>IF(AT90="","",'Cost and Benefit Parameters'!$J$28)</f>
        <v>257.04000000000002</v>
      </c>
      <c r="AY113" s="1">
        <f>IF(AU90="","",'Cost and Benefit Parameters'!$J$28)</f>
        <v>257.04000000000002</v>
      </c>
      <c r="AZ113" s="1">
        <f>IF(AV90="","",'Cost and Benefit Parameters'!$J$28)</f>
        <v>257.04000000000002</v>
      </c>
      <c r="BA113" s="1">
        <f>IF(AW90="","",'Cost and Benefit Parameters'!$J$28)</f>
        <v>257.04000000000002</v>
      </c>
      <c r="BB113" s="1">
        <f>IF(AX90="","",'Cost and Benefit Parameters'!$J$28)</f>
        <v>257.04000000000002</v>
      </c>
      <c r="BC113" s="1">
        <f>IF(AY90="","",'Cost and Benefit Parameters'!$J$28)</f>
        <v>257.04000000000002</v>
      </c>
      <c r="BD113" s="1">
        <f>IF(AZ90="","",'Cost and Benefit Parameters'!$J$28)</f>
        <v>257.04000000000002</v>
      </c>
      <c r="BE113" s="1">
        <f>IF(BA90="","",'Cost and Benefit Parameters'!$J$28)</f>
        <v>257.04000000000002</v>
      </c>
      <c r="BF113" s="1">
        <f>IF(BB90="","",'Cost and Benefit Parameters'!$J$28)</f>
        <v>257.04000000000002</v>
      </c>
      <c r="BG113" s="1">
        <f>IF(BC90="","",'Cost and Benefit Parameters'!$J$28)</f>
        <v>257.04000000000002</v>
      </c>
      <c r="BH113" s="1">
        <f>IF(BD90="","",'Cost and Benefit Parameters'!$J$28)</f>
        <v>257.04000000000002</v>
      </c>
      <c r="BI113" s="1">
        <f>IF(BE90="","",'Cost and Benefit Parameters'!$J$28)</f>
        <v>257.04000000000002</v>
      </c>
      <c r="BJ113" s="1">
        <f>IF(BF90="","",'Cost and Benefit Parameters'!$J$28)</f>
        <v>257.04000000000002</v>
      </c>
      <c r="BK113" s="1">
        <f>IF(BG90="","",'Cost and Benefit Parameters'!$J$28)</f>
        <v>257.04000000000002</v>
      </c>
      <c r="BL113" s="1">
        <f>IF(BH90="","",'Cost and Benefit Parameters'!$J$28)</f>
        <v>257.04000000000002</v>
      </c>
      <c r="BM113" s="1">
        <f>IF(BI90="","",'Cost and Benefit Parameters'!$J$28)</f>
        <v>257.04000000000002</v>
      </c>
      <c r="BN113" s="1">
        <f>IF(BJ90="","",'Cost and Benefit Parameters'!$J$28)</f>
        <v>257.04000000000002</v>
      </c>
      <c r="BO113" s="1" t="str">
        <f>IF(BK90="","",'Cost and Benefit Parameters'!$J$28)</f>
        <v/>
      </c>
      <c r="BP113" s="1" t="str">
        <f>IF(BL90="","",'Cost and Benefit Parameters'!$J$28)</f>
        <v/>
      </c>
      <c r="BQ113" s="1" t="str">
        <f>IF(BM90="","",'Cost and Benefit Parameters'!$J$28)</f>
        <v/>
      </c>
      <c r="BR113" s="1" t="str">
        <f>IF(BN90="","",'Cost and Benefit Parameters'!$J$28)</f>
        <v/>
      </c>
    </row>
    <row r="114" spans="1:72" x14ac:dyDescent="0.55000000000000004">
      <c r="A114" s="642"/>
      <c r="B114" t="s">
        <v>483</v>
      </c>
      <c r="L114" s="1" t="str">
        <f>IF(H91="","",'Cost and Benefit Parameters'!$J$28)</f>
        <v/>
      </c>
      <c r="M114" s="1" t="str">
        <f>IF(I91="","",'Cost and Benefit Parameters'!$J$28)</f>
        <v/>
      </c>
      <c r="N114" s="1" t="str">
        <f>IF(J91="","",'Cost and Benefit Parameters'!$J$28)</f>
        <v/>
      </c>
      <c r="O114" s="1" t="str">
        <f>IF(K91="","",'Cost and Benefit Parameters'!$J$28)</f>
        <v/>
      </c>
      <c r="P114" s="1" t="str">
        <f>IF(L91="","",'Cost and Benefit Parameters'!$J$28)</f>
        <v/>
      </c>
      <c r="Q114" s="1" t="str">
        <f>IF(M91="","",'Cost and Benefit Parameters'!$J$28)</f>
        <v/>
      </c>
      <c r="R114" s="1" t="str">
        <f>IF(N91="","",'Cost and Benefit Parameters'!$J$28)</f>
        <v/>
      </c>
      <c r="S114" s="1" t="str">
        <f>IF(O91="","",'Cost and Benefit Parameters'!$J$28)</f>
        <v/>
      </c>
      <c r="T114" s="1" t="str">
        <f>IF(P91="","",'Cost and Benefit Parameters'!$J$28)</f>
        <v/>
      </c>
      <c r="U114" s="1" t="str">
        <f>IF(Q91="","",'Cost and Benefit Parameters'!$J$28)</f>
        <v/>
      </c>
      <c r="V114" s="1" t="str">
        <f>IF(R91="","",'Cost and Benefit Parameters'!$J$28)</f>
        <v/>
      </c>
      <c r="W114" s="1" t="str">
        <f>IF(S91="","",'Cost and Benefit Parameters'!$J$28)</f>
        <v/>
      </c>
      <c r="X114" s="1" t="str">
        <f>IF(T91="","",'Cost and Benefit Parameters'!$J$28)</f>
        <v/>
      </c>
      <c r="Y114" s="1" t="str">
        <f>IF(U91="","",'Cost and Benefit Parameters'!$J$28)</f>
        <v/>
      </c>
      <c r="Z114" s="1" t="str">
        <f>IF(V91="","",'Cost and Benefit Parameters'!$J$28)</f>
        <v/>
      </c>
      <c r="AA114" s="1" t="str">
        <f>IF(W91="","",'Cost and Benefit Parameters'!$J$28)</f>
        <v/>
      </c>
      <c r="AB114" s="1">
        <f>IF(X91="","",'Cost and Benefit Parameters'!$J$28)</f>
        <v>257.04000000000002</v>
      </c>
      <c r="AC114" s="1">
        <f>IF(Y91="","",'Cost and Benefit Parameters'!$J$28)</f>
        <v>257.04000000000002</v>
      </c>
      <c r="AD114" s="1">
        <f>IF(Z91="","",'Cost and Benefit Parameters'!$J$28)</f>
        <v>257.04000000000002</v>
      </c>
      <c r="AE114" s="1">
        <f>IF(AA91="","",'Cost and Benefit Parameters'!$J$28)</f>
        <v>257.04000000000002</v>
      </c>
      <c r="AF114" s="1">
        <f>IF(AB91="","",'Cost and Benefit Parameters'!$J$28)</f>
        <v>257.04000000000002</v>
      </c>
      <c r="AG114" s="1">
        <f>IF(AC91="","",'Cost and Benefit Parameters'!$J$28)</f>
        <v>257.04000000000002</v>
      </c>
      <c r="AH114" s="1">
        <f>IF(AD91="","",'Cost and Benefit Parameters'!$J$28)</f>
        <v>257.04000000000002</v>
      </c>
      <c r="AI114" s="1">
        <f>IF(AE91="","",'Cost and Benefit Parameters'!$J$28)</f>
        <v>257.04000000000002</v>
      </c>
      <c r="AJ114" s="1">
        <f>IF(AF91="","",'Cost and Benefit Parameters'!$J$28)</f>
        <v>257.04000000000002</v>
      </c>
      <c r="AK114" s="1">
        <f>IF(AG91="","",'Cost and Benefit Parameters'!$J$28)</f>
        <v>257.04000000000002</v>
      </c>
      <c r="AL114" s="1">
        <f>IF(AH91="","",'Cost and Benefit Parameters'!$J$28)</f>
        <v>257.04000000000002</v>
      </c>
      <c r="AM114" s="1">
        <f>IF(AI91="","",'Cost and Benefit Parameters'!$J$28)</f>
        <v>257.04000000000002</v>
      </c>
      <c r="AN114" s="1">
        <f>IF(AJ91="","",'Cost and Benefit Parameters'!$J$28)</f>
        <v>257.04000000000002</v>
      </c>
      <c r="AO114" s="1">
        <f>IF(AK91="","",'Cost and Benefit Parameters'!$J$28)</f>
        <v>257.04000000000002</v>
      </c>
      <c r="AP114" s="1">
        <f>IF(AL91="","",'Cost and Benefit Parameters'!$J$28)</f>
        <v>257.04000000000002</v>
      </c>
      <c r="AQ114" s="1">
        <f>IF(AM91="","",'Cost and Benefit Parameters'!$J$28)</f>
        <v>257.04000000000002</v>
      </c>
      <c r="AR114" s="1">
        <f>IF(AN91="","",'Cost and Benefit Parameters'!$J$28)</f>
        <v>257.04000000000002</v>
      </c>
      <c r="AS114" s="1">
        <f>IF(AO91="","",'Cost and Benefit Parameters'!$J$28)</f>
        <v>257.04000000000002</v>
      </c>
      <c r="AT114" s="1">
        <f>IF(AP91="","",'Cost and Benefit Parameters'!$J$28)</f>
        <v>257.04000000000002</v>
      </c>
      <c r="AU114" s="1">
        <f>IF(AQ91="","",'Cost and Benefit Parameters'!$J$28)</f>
        <v>257.04000000000002</v>
      </c>
      <c r="AV114" s="1">
        <f>IF(AR91="","",'Cost and Benefit Parameters'!$J$28)</f>
        <v>257.04000000000002</v>
      </c>
      <c r="AW114" s="1">
        <f>IF(AS91="","",'Cost and Benefit Parameters'!$J$28)</f>
        <v>257.04000000000002</v>
      </c>
      <c r="AX114" s="1">
        <f>IF(AT91="","",'Cost and Benefit Parameters'!$J$28)</f>
        <v>257.04000000000002</v>
      </c>
      <c r="AY114" s="1">
        <f>IF(AU91="","",'Cost and Benefit Parameters'!$J$28)</f>
        <v>257.04000000000002</v>
      </c>
      <c r="AZ114" s="1">
        <f>IF(AV91="","",'Cost and Benefit Parameters'!$J$28)</f>
        <v>257.04000000000002</v>
      </c>
      <c r="BA114" s="1">
        <f>IF(AW91="","",'Cost and Benefit Parameters'!$J$28)</f>
        <v>257.04000000000002</v>
      </c>
      <c r="BB114" s="1">
        <f>IF(AX91="","",'Cost and Benefit Parameters'!$J$28)</f>
        <v>257.04000000000002</v>
      </c>
      <c r="BC114" s="1">
        <f>IF(AY91="","",'Cost and Benefit Parameters'!$J$28)</f>
        <v>257.04000000000002</v>
      </c>
      <c r="BD114" s="1">
        <f>IF(AZ91="","",'Cost and Benefit Parameters'!$J$28)</f>
        <v>257.04000000000002</v>
      </c>
      <c r="BE114" s="1">
        <f>IF(BA91="","",'Cost and Benefit Parameters'!$J$28)</f>
        <v>257.04000000000002</v>
      </c>
      <c r="BF114" s="1">
        <f>IF(BB91="","",'Cost and Benefit Parameters'!$J$28)</f>
        <v>257.04000000000002</v>
      </c>
      <c r="BG114" s="1">
        <f>IF(BC91="","",'Cost and Benefit Parameters'!$J$28)</f>
        <v>257.04000000000002</v>
      </c>
      <c r="BH114" s="1">
        <f>IF(BD91="","",'Cost and Benefit Parameters'!$J$28)</f>
        <v>257.04000000000002</v>
      </c>
      <c r="BI114" s="1">
        <f>IF(BE91="","",'Cost and Benefit Parameters'!$J$28)</f>
        <v>257.04000000000002</v>
      </c>
      <c r="BJ114" s="1">
        <f>IF(BF91="","",'Cost and Benefit Parameters'!$J$28)</f>
        <v>257.04000000000002</v>
      </c>
      <c r="BK114" s="1">
        <f>IF(BG91="","",'Cost and Benefit Parameters'!$J$28)</f>
        <v>257.04000000000002</v>
      </c>
      <c r="BL114" s="1">
        <f>IF(BH91="","",'Cost and Benefit Parameters'!$J$28)</f>
        <v>257.04000000000002</v>
      </c>
      <c r="BM114" s="1">
        <f>IF(BI91="","",'Cost and Benefit Parameters'!$J$28)</f>
        <v>257.04000000000002</v>
      </c>
      <c r="BN114" s="1">
        <f>IF(BJ91="","",'Cost and Benefit Parameters'!$J$28)</f>
        <v>257.04000000000002</v>
      </c>
      <c r="BO114" s="1">
        <f>IF(BK91="","",'Cost and Benefit Parameters'!$J$28)</f>
        <v>257.04000000000002</v>
      </c>
      <c r="BP114" s="1" t="str">
        <f>IF(BL91="","",'Cost and Benefit Parameters'!$J$28)</f>
        <v/>
      </c>
      <c r="BQ114" s="1" t="str">
        <f>IF(BM91="","",'Cost and Benefit Parameters'!$J$28)</f>
        <v/>
      </c>
      <c r="BR114" s="1" t="str">
        <f>IF(BN91="","",'Cost and Benefit Parameters'!$J$28)</f>
        <v/>
      </c>
    </row>
    <row r="115" spans="1:72" x14ac:dyDescent="0.55000000000000004">
      <c r="A115" s="642"/>
      <c r="B115" t="s">
        <v>484</v>
      </c>
      <c r="L115" s="1" t="str">
        <f>IF(H92="","",'Cost and Benefit Parameters'!$J$28)</f>
        <v/>
      </c>
      <c r="M115" s="1" t="str">
        <f>IF(I92="","",'Cost and Benefit Parameters'!$J$28)</f>
        <v/>
      </c>
      <c r="N115" s="1" t="str">
        <f>IF(J92="","",'Cost and Benefit Parameters'!$J$28)</f>
        <v/>
      </c>
      <c r="O115" s="1" t="str">
        <f>IF(K92="","",'Cost and Benefit Parameters'!$J$28)</f>
        <v/>
      </c>
      <c r="P115" s="1" t="str">
        <f>IF(L92="","",'Cost and Benefit Parameters'!$J$28)</f>
        <v/>
      </c>
      <c r="Q115" s="1" t="str">
        <f>IF(M92="","",'Cost and Benefit Parameters'!$J$28)</f>
        <v/>
      </c>
      <c r="R115" s="1" t="str">
        <f>IF(N92="","",'Cost and Benefit Parameters'!$J$28)</f>
        <v/>
      </c>
      <c r="S115" s="1" t="str">
        <f>IF(O92="","",'Cost and Benefit Parameters'!$J$28)</f>
        <v/>
      </c>
      <c r="T115" s="1" t="str">
        <f>IF(P92="","",'Cost and Benefit Parameters'!$J$28)</f>
        <v/>
      </c>
      <c r="U115" s="1" t="str">
        <f>IF(Q92="","",'Cost and Benefit Parameters'!$J$28)</f>
        <v/>
      </c>
      <c r="V115" s="1" t="str">
        <f>IF(R92="","",'Cost and Benefit Parameters'!$J$28)</f>
        <v/>
      </c>
      <c r="W115" s="1" t="str">
        <f>IF(S92="","",'Cost and Benefit Parameters'!$J$28)</f>
        <v/>
      </c>
      <c r="X115" s="1" t="str">
        <f>IF(T92="","",'Cost and Benefit Parameters'!$J$28)</f>
        <v/>
      </c>
      <c r="Y115" s="1" t="str">
        <f>IF(U92="","",'Cost and Benefit Parameters'!$J$28)</f>
        <v/>
      </c>
      <c r="Z115" s="1" t="str">
        <f>IF(V92="","",'Cost and Benefit Parameters'!$J$28)</f>
        <v/>
      </c>
      <c r="AA115" s="1" t="str">
        <f>IF(W92="","",'Cost and Benefit Parameters'!$J$28)</f>
        <v/>
      </c>
      <c r="AB115" s="1" t="str">
        <f>IF(X92="","",'Cost and Benefit Parameters'!$J$28)</f>
        <v/>
      </c>
      <c r="AC115" s="1">
        <f>IF(Y92="","",'Cost and Benefit Parameters'!$J$28)</f>
        <v>257.04000000000002</v>
      </c>
      <c r="AD115" s="1">
        <f>IF(Z92="","",'Cost and Benefit Parameters'!$J$28)</f>
        <v>257.04000000000002</v>
      </c>
      <c r="AE115" s="1">
        <f>IF(AA92="","",'Cost and Benefit Parameters'!$J$28)</f>
        <v>257.04000000000002</v>
      </c>
      <c r="AF115" s="1">
        <f>IF(AB92="","",'Cost and Benefit Parameters'!$J$28)</f>
        <v>257.04000000000002</v>
      </c>
      <c r="AG115" s="1">
        <f>IF(AC92="","",'Cost and Benefit Parameters'!$J$28)</f>
        <v>257.04000000000002</v>
      </c>
      <c r="AH115" s="1">
        <f>IF(AD92="","",'Cost and Benefit Parameters'!$J$28)</f>
        <v>257.04000000000002</v>
      </c>
      <c r="AI115" s="1">
        <f>IF(AE92="","",'Cost and Benefit Parameters'!$J$28)</f>
        <v>257.04000000000002</v>
      </c>
      <c r="AJ115" s="1">
        <f>IF(AF92="","",'Cost and Benefit Parameters'!$J$28)</f>
        <v>257.04000000000002</v>
      </c>
      <c r="AK115" s="1">
        <f>IF(AG92="","",'Cost and Benefit Parameters'!$J$28)</f>
        <v>257.04000000000002</v>
      </c>
      <c r="AL115" s="1">
        <f>IF(AH92="","",'Cost and Benefit Parameters'!$J$28)</f>
        <v>257.04000000000002</v>
      </c>
      <c r="AM115" s="1">
        <f>IF(AI92="","",'Cost and Benefit Parameters'!$J$28)</f>
        <v>257.04000000000002</v>
      </c>
      <c r="AN115" s="1">
        <f>IF(AJ92="","",'Cost and Benefit Parameters'!$J$28)</f>
        <v>257.04000000000002</v>
      </c>
      <c r="AO115" s="1">
        <f>IF(AK92="","",'Cost and Benefit Parameters'!$J$28)</f>
        <v>257.04000000000002</v>
      </c>
      <c r="AP115" s="1">
        <f>IF(AL92="","",'Cost and Benefit Parameters'!$J$28)</f>
        <v>257.04000000000002</v>
      </c>
      <c r="AQ115" s="1">
        <f>IF(AM92="","",'Cost and Benefit Parameters'!$J$28)</f>
        <v>257.04000000000002</v>
      </c>
      <c r="AR115" s="1">
        <f>IF(AN92="","",'Cost and Benefit Parameters'!$J$28)</f>
        <v>257.04000000000002</v>
      </c>
      <c r="AS115" s="1">
        <f>IF(AO92="","",'Cost and Benefit Parameters'!$J$28)</f>
        <v>257.04000000000002</v>
      </c>
      <c r="AT115" s="1">
        <f>IF(AP92="","",'Cost and Benefit Parameters'!$J$28)</f>
        <v>257.04000000000002</v>
      </c>
      <c r="AU115" s="1">
        <f>IF(AQ92="","",'Cost and Benefit Parameters'!$J$28)</f>
        <v>257.04000000000002</v>
      </c>
      <c r="AV115" s="1">
        <f>IF(AR92="","",'Cost and Benefit Parameters'!$J$28)</f>
        <v>257.04000000000002</v>
      </c>
      <c r="AW115" s="1">
        <f>IF(AS92="","",'Cost and Benefit Parameters'!$J$28)</f>
        <v>257.04000000000002</v>
      </c>
      <c r="AX115" s="1">
        <f>IF(AT92="","",'Cost and Benefit Parameters'!$J$28)</f>
        <v>257.04000000000002</v>
      </c>
      <c r="AY115" s="1">
        <f>IF(AU92="","",'Cost and Benefit Parameters'!$J$28)</f>
        <v>257.04000000000002</v>
      </c>
      <c r="AZ115" s="1">
        <f>IF(AV92="","",'Cost and Benefit Parameters'!$J$28)</f>
        <v>257.04000000000002</v>
      </c>
      <c r="BA115" s="1">
        <f>IF(AW92="","",'Cost and Benefit Parameters'!$J$28)</f>
        <v>257.04000000000002</v>
      </c>
      <c r="BB115" s="1">
        <f>IF(AX92="","",'Cost and Benefit Parameters'!$J$28)</f>
        <v>257.04000000000002</v>
      </c>
      <c r="BC115" s="1">
        <f>IF(AY92="","",'Cost and Benefit Parameters'!$J$28)</f>
        <v>257.04000000000002</v>
      </c>
      <c r="BD115" s="1">
        <f>IF(AZ92="","",'Cost and Benefit Parameters'!$J$28)</f>
        <v>257.04000000000002</v>
      </c>
      <c r="BE115" s="1">
        <f>IF(BA92="","",'Cost and Benefit Parameters'!$J$28)</f>
        <v>257.04000000000002</v>
      </c>
      <c r="BF115" s="1">
        <f>IF(BB92="","",'Cost and Benefit Parameters'!$J$28)</f>
        <v>257.04000000000002</v>
      </c>
      <c r="BG115" s="1">
        <f>IF(BC92="","",'Cost and Benefit Parameters'!$J$28)</f>
        <v>257.04000000000002</v>
      </c>
      <c r="BH115" s="1">
        <f>IF(BD92="","",'Cost and Benefit Parameters'!$J$28)</f>
        <v>257.04000000000002</v>
      </c>
      <c r="BI115" s="1">
        <f>IF(BE92="","",'Cost and Benefit Parameters'!$J$28)</f>
        <v>257.04000000000002</v>
      </c>
      <c r="BJ115" s="1">
        <f>IF(BF92="","",'Cost and Benefit Parameters'!$J$28)</f>
        <v>257.04000000000002</v>
      </c>
      <c r="BK115" s="1">
        <f>IF(BG92="","",'Cost and Benefit Parameters'!$J$28)</f>
        <v>257.04000000000002</v>
      </c>
      <c r="BL115" s="1">
        <f>IF(BH92="","",'Cost and Benefit Parameters'!$J$28)</f>
        <v>257.04000000000002</v>
      </c>
      <c r="BM115" s="1">
        <f>IF(BI92="","",'Cost and Benefit Parameters'!$J$28)</f>
        <v>257.04000000000002</v>
      </c>
      <c r="BN115" s="1">
        <f>IF(BJ92="","",'Cost and Benefit Parameters'!$J$28)</f>
        <v>257.04000000000002</v>
      </c>
      <c r="BO115" s="1">
        <f>IF(BK92="","",'Cost and Benefit Parameters'!$J$28)</f>
        <v>257.04000000000002</v>
      </c>
      <c r="BP115" s="1">
        <f>IF(BL92="","",'Cost and Benefit Parameters'!$J$28)</f>
        <v>257.04000000000002</v>
      </c>
      <c r="BQ115" s="1" t="str">
        <f>IF(BM92="","",'Cost and Benefit Parameters'!$J$28)</f>
        <v/>
      </c>
      <c r="BR115" s="1" t="str">
        <f>IF(BN92="","",'Cost and Benefit Parameters'!$J$28)</f>
        <v/>
      </c>
    </row>
    <row r="116" spans="1:72" x14ac:dyDescent="0.55000000000000004">
      <c r="A116" s="642"/>
      <c r="B116" t="s">
        <v>485</v>
      </c>
      <c r="L116" s="1" t="str">
        <f>IF(H93="","",'Cost and Benefit Parameters'!$J$28)</f>
        <v/>
      </c>
      <c r="M116" s="1" t="str">
        <f>IF(I93="","",'Cost and Benefit Parameters'!$J$28)</f>
        <v/>
      </c>
      <c r="N116" s="1" t="str">
        <f>IF(J93="","",'Cost and Benefit Parameters'!$J$28)</f>
        <v/>
      </c>
      <c r="O116" s="1" t="str">
        <f>IF(K93="","",'Cost and Benefit Parameters'!$J$28)</f>
        <v/>
      </c>
      <c r="P116" s="1" t="str">
        <f>IF(L93="","",'Cost and Benefit Parameters'!$J$28)</f>
        <v/>
      </c>
      <c r="Q116" s="1" t="str">
        <f>IF(M93="","",'Cost and Benefit Parameters'!$J$28)</f>
        <v/>
      </c>
      <c r="R116" s="1" t="str">
        <f>IF(N93="","",'Cost and Benefit Parameters'!$J$28)</f>
        <v/>
      </c>
      <c r="S116" s="1" t="str">
        <f>IF(O93="","",'Cost and Benefit Parameters'!$J$28)</f>
        <v/>
      </c>
      <c r="T116" s="1" t="str">
        <f>IF(P93="","",'Cost and Benefit Parameters'!$J$28)</f>
        <v/>
      </c>
      <c r="U116" s="1" t="str">
        <f>IF(Q93="","",'Cost and Benefit Parameters'!$J$28)</f>
        <v/>
      </c>
      <c r="V116" s="1" t="str">
        <f>IF(R93="","",'Cost and Benefit Parameters'!$J$28)</f>
        <v/>
      </c>
      <c r="W116" s="1" t="str">
        <f>IF(S93="","",'Cost and Benefit Parameters'!$J$28)</f>
        <v/>
      </c>
      <c r="X116" s="1" t="str">
        <f>IF(T93="","",'Cost and Benefit Parameters'!$J$28)</f>
        <v/>
      </c>
      <c r="Y116" s="1" t="str">
        <f>IF(U93="","",'Cost and Benefit Parameters'!$J$28)</f>
        <v/>
      </c>
      <c r="Z116" s="1" t="str">
        <f>IF(V93="","",'Cost and Benefit Parameters'!$J$28)</f>
        <v/>
      </c>
      <c r="AA116" s="1" t="str">
        <f>IF(W93="","",'Cost and Benefit Parameters'!$J$28)</f>
        <v/>
      </c>
      <c r="AB116" s="1" t="str">
        <f>IF(X93="","",'Cost and Benefit Parameters'!$J$28)</f>
        <v/>
      </c>
      <c r="AC116" s="1" t="str">
        <f>IF(Y93="","",'Cost and Benefit Parameters'!$J$28)</f>
        <v/>
      </c>
      <c r="AD116" s="1">
        <f>IF(Z93="","",'Cost and Benefit Parameters'!$J$28)</f>
        <v>257.04000000000002</v>
      </c>
      <c r="AE116" s="1">
        <f>IF(AA93="","",'Cost and Benefit Parameters'!$J$28)</f>
        <v>257.04000000000002</v>
      </c>
      <c r="AF116" s="1">
        <f>IF(AB93="","",'Cost and Benefit Parameters'!$J$28)</f>
        <v>257.04000000000002</v>
      </c>
      <c r="AG116" s="1">
        <f>IF(AC93="","",'Cost and Benefit Parameters'!$J$28)</f>
        <v>257.04000000000002</v>
      </c>
      <c r="AH116" s="1">
        <f>IF(AD93="","",'Cost and Benefit Parameters'!$J$28)</f>
        <v>257.04000000000002</v>
      </c>
      <c r="AI116" s="1">
        <f>IF(AE93="","",'Cost and Benefit Parameters'!$J$28)</f>
        <v>257.04000000000002</v>
      </c>
      <c r="AJ116" s="1">
        <f>IF(AF93="","",'Cost and Benefit Parameters'!$J$28)</f>
        <v>257.04000000000002</v>
      </c>
      <c r="AK116" s="1">
        <f>IF(AG93="","",'Cost and Benefit Parameters'!$J$28)</f>
        <v>257.04000000000002</v>
      </c>
      <c r="AL116" s="1">
        <f>IF(AH93="","",'Cost and Benefit Parameters'!$J$28)</f>
        <v>257.04000000000002</v>
      </c>
      <c r="AM116" s="1">
        <f>IF(AI93="","",'Cost and Benefit Parameters'!$J$28)</f>
        <v>257.04000000000002</v>
      </c>
      <c r="AN116" s="1">
        <f>IF(AJ93="","",'Cost and Benefit Parameters'!$J$28)</f>
        <v>257.04000000000002</v>
      </c>
      <c r="AO116" s="1">
        <f>IF(AK93="","",'Cost and Benefit Parameters'!$J$28)</f>
        <v>257.04000000000002</v>
      </c>
      <c r="AP116" s="1">
        <f>IF(AL93="","",'Cost and Benefit Parameters'!$J$28)</f>
        <v>257.04000000000002</v>
      </c>
      <c r="AQ116" s="1">
        <f>IF(AM93="","",'Cost and Benefit Parameters'!$J$28)</f>
        <v>257.04000000000002</v>
      </c>
      <c r="AR116" s="1">
        <f>IF(AN93="","",'Cost and Benefit Parameters'!$J$28)</f>
        <v>257.04000000000002</v>
      </c>
      <c r="AS116" s="1">
        <f>IF(AO93="","",'Cost and Benefit Parameters'!$J$28)</f>
        <v>257.04000000000002</v>
      </c>
      <c r="AT116" s="1">
        <f>IF(AP93="","",'Cost and Benefit Parameters'!$J$28)</f>
        <v>257.04000000000002</v>
      </c>
      <c r="AU116" s="1">
        <f>IF(AQ93="","",'Cost and Benefit Parameters'!$J$28)</f>
        <v>257.04000000000002</v>
      </c>
      <c r="AV116" s="1">
        <f>IF(AR93="","",'Cost and Benefit Parameters'!$J$28)</f>
        <v>257.04000000000002</v>
      </c>
      <c r="AW116" s="1">
        <f>IF(AS93="","",'Cost and Benefit Parameters'!$J$28)</f>
        <v>257.04000000000002</v>
      </c>
      <c r="AX116" s="1">
        <f>IF(AT93="","",'Cost and Benefit Parameters'!$J$28)</f>
        <v>257.04000000000002</v>
      </c>
      <c r="AY116" s="1">
        <f>IF(AU93="","",'Cost and Benefit Parameters'!$J$28)</f>
        <v>257.04000000000002</v>
      </c>
      <c r="AZ116" s="1">
        <f>IF(AV93="","",'Cost and Benefit Parameters'!$J$28)</f>
        <v>257.04000000000002</v>
      </c>
      <c r="BA116" s="1">
        <f>IF(AW93="","",'Cost and Benefit Parameters'!$J$28)</f>
        <v>257.04000000000002</v>
      </c>
      <c r="BB116" s="1">
        <f>IF(AX93="","",'Cost and Benefit Parameters'!$J$28)</f>
        <v>257.04000000000002</v>
      </c>
      <c r="BC116" s="1">
        <f>IF(AY93="","",'Cost and Benefit Parameters'!$J$28)</f>
        <v>257.04000000000002</v>
      </c>
      <c r="BD116" s="1">
        <f>IF(AZ93="","",'Cost and Benefit Parameters'!$J$28)</f>
        <v>257.04000000000002</v>
      </c>
      <c r="BE116" s="1">
        <f>IF(BA93="","",'Cost and Benefit Parameters'!$J$28)</f>
        <v>257.04000000000002</v>
      </c>
      <c r="BF116" s="1">
        <f>IF(BB93="","",'Cost and Benefit Parameters'!$J$28)</f>
        <v>257.04000000000002</v>
      </c>
      <c r="BG116" s="1">
        <f>IF(BC93="","",'Cost and Benefit Parameters'!$J$28)</f>
        <v>257.04000000000002</v>
      </c>
      <c r="BH116" s="1">
        <f>IF(BD93="","",'Cost and Benefit Parameters'!$J$28)</f>
        <v>257.04000000000002</v>
      </c>
      <c r="BI116" s="1">
        <f>IF(BE93="","",'Cost and Benefit Parameters'!$J$28)</f>
        <v>257.04000000000002</v>
      </c>
      <c r="BJ116" s="1">
        <f>IF(BF93="","",'Cost and Benefit Parameters'!$J$28)</f>
        <v>257.04000000000002</v>
      </c>
      <c r="BK116" s="1">
        <f>IF(BG93="","",'Cost and Benefit Parameters'!$J$28)</f>
        <v>257.04000000000002</v>
      </c>
      <c r="BL116" s="1">
        <f>IF(BH93="","",'Cost and Benefit Parameters'!$J$28)</f>
        <v>257.04000000000002</v>
      </c>
      <c r="BM116" s="1">
        <f>IF(BI93="","",'Cost and Benefit Parameters'!$J$28)</f>
        <v>257.04000000000002</v>
      </c>
      <c r="BN116" s="1">
        <f>IF(BJ93="","",'Cost and Benefit Parameters'!$J$28)</f>
        <v>257.04000000000002</v>
      </c>
      <c r="BO116" s="1">
        <f>IF(BK93="","",'Cost and Benefit Parameters'!$J$28)</f>
        <v>257.04000000000002</v>
      </c>
      <c r="BP116" s="1">
        <f>IF(BL93="","",'Cost and Benefit Parameters'!$J$28)</f>
        <v>257.04000000000002</v>
      </c>
      <c r="BQ116" s="1">
        <f>IF(BM93="","",'Cost and Benefit Parameters'!$J$28)</f>
        <v>257.04000000000002</v>
      </c>
      <c r="BR116" s="1" t="str">
        <f>IF(BN93="","",'Cost and Benefit Parameters'!$J$28)</f>
        <v/>
      </c>
    </row>
    <row r="117" spans="1:72" x14ac:dyDescent="0.55000000000000004">
      <c r="A117" s="642"/>
      <c r="B117" t="s">
        <v>486</v>
      </c>
      <c r="L117" s="1" t="str">
        <f>IF(H94="","",'Cost and Benefit Parameters'!$J$28)</f>
        <v/>
      </c>
      <c r="M117" s="1" t="str">
        <f>IF(I94="","",'Cost and Benefit Parameters'!$J$28)</f>
        <v/>
      </c>
      <c r="N117" s="1" t="str">
        <f>IF(J94="","",'Cost and Benefit Parameters'!$J$28)</f>
        <v/>
      </c>
      <c r="O117" s="1" t="str">
        <f>IF(K94="","",'Cost and Benefit Parameters'!$J$28)</f>
        <v/>
      </c>
      <c r="P117" s="1" t="str">
        <f>IF(L94="","",'Cost and Benefit Parameters'!$J$28)</f>
        <v/>
      </c>
      <c r="Q117" s="1" t="str">
        <f>IF(M94="","",'Cost and Benefit Parameters'!$J$28)</f>
        <v/>
      </c>
      <c r="R117" s="1" t="str">
        <f>IF(N94="","",'Cost and Benefit Parameters'!$J$28)</f>
        <v/>
      </c>
      <c r="S117" s="1" t="str">
        <f>IF(O94="","",'Cost and Benefit Parameters'!$J$28)</f>
        <v/>
      </c>
      <c r="T117" s="1" t="str">
        <f>IF(P94="","",'Cost and Benefit Parameters'!$J$28)</f>
        <v/>
      </c>
      <c r="U117" s="1" t="str">
        <f>IF(Q94="","",'Cost and Benefit Parameters'!$J$28)</f>
        <v/>
      </c>
      <c r="V117" s="1" t="str">
        <f>IF(R94="","",'Cost and Benefit Parameters'!$J$28)</f>
        <v/>
      </c>
      <c r="W117" s="1" t="str">
        <f>IF(S94="","",'Cost and Benefit Parameters'!$J$28)</f>
        <v/>
      </c>
      <c r="X117" s="1" t="str">
        <f>IF(T94="","",'Cost and Benefit Parameters'!$J$28)</f>
        <v/>
      </c>
      <c r="Y117" s="1" t="str">
        <f>IF(U94="","",'Cost and Benefit Parameters'!$J$28)</f>
        <v/>
      </c>
      <c r="Z117" s="1" t="str">
        <f>IF(V94="","",'Cost and Benefit Parameters'!$J$28)</f>
        <v/>
      </c>
      <c r="AA117" s="1" t="str">
        <f>IF(W94="","",'Cost and Benefit Parameters'!$J$28)</f>
        <v/>
      </c>
      <c r="AB117" s="1" t="str">
        <f>IF(X94="","",'Cost and Benefit Parameters'!$J$28)</f>
        <v/>
      </c>
      <c r="AC117" s="1" t="str">
        <f>IF(Y94="","",'Cost and Benefit Parameters'!$J$28)</f>
        <v/>
      </c>
      <c r="AD117" s="1" t="str">
        <f>IF(Z94="","",'Cost and Benefit Parameters'!$J$28)</f>
        <v/>
      </c>
      <c r="AE117" s="1">
        <f>IF(AA94="","",'Cost and Benefit Parameters'!$J$28)</f>
        <v>257.04000000000002</v>
      </c>
      <c r="AF117" s="1">
        <f>IF(AB94="","",'Cost and Benefit Parameters'!$J$28)</f>
        <v>257.04000000000002</v>
      </c>
      <c r="AG117" s="1">
        <f>IF(AC94="","",'Cost and Benefit Parameters'!$J$28)</f>
        <v>257.04000000000002</v>
      </c>
      <c r="AH117" s="1">
        <f>IF(AD94="","",'Cost and Benefit Parameters'!$J$28)</f>
        <v>257.04000000000002</v>
      </c>
      <c r="AI117" s="1">
        <f>IF(AE94="","",'Cost and Benefit Parameters'!$J$28)</f>
        <v>257.04000000000002</v>
      </c>
      <c r="AJ117" s="1">
        <f>IF(AF94="","",'Cost and Benefit Parameters'!$J$28)</f>
        <v>257.04000000000002</v>
      </c>
      <c r="AK117" s="1">
        <f>IF(AG94="","",'Cost and Benefit Parameters'!$J$28)</f>
        <v>257.04000000000002</v>
      </c>
      <c r="AL117" s="1">
        <f>IF(AH94="","",'Cost and Benefit Parameters'!$J$28)</f>
        <v>257.04000000000002</v>
      </c>
      <c r="AM117" s="1">
        <f>IF(AI94="","",'Cost and Benefit Parameters'!$J$28)</f>
        <v>257.04000000000002</v>
      </c>
      <c r="AN117" s="1">
        <f>IF(AJ94="","",'Cost and Benefit Parameters'!$J$28)</f>
        <v>257.04000000000002</v>
      </c>
      <c r="AO117" s="1">
        <f>IF(AK94="","",'Cost and Benefit Parameters'!$J$28)</f>
        <v>257.04000000000002</v>
      </c>
      <c r="AP117" s="1">
        <f>IF(AL94="","",'Cost and Benefit Parameters'!$J$28)</f>
        <v>257.04000000000002</v>
      </c>
      <c r="AQ117" s="1">
        <f>IF(AM94="","",'Cost and Benefit Parameters'!$J$28)</f>
        <v>257.04000000000002</v>
      </c>
      <c r="AR117" s="1">
        <f>IF(AN94="","",'Cost and Benefit Parameters'!$J$28)</f>
        <v>257.04000000000002</v>
      </c>
      <c r="AS117" s="1">
        <f>IF(AO94="","",'Cost and Benefit Parameters'!$J$28)</f>
        <v>257.04000000000002</v>
      </c>
      <c r="AT117" s="1">
        <f>IF(AP94="","",'Cost and Benefit Parameters'!$J$28)</f>
        <v>257.04000000000002</v>
      </c>
      <c r="AU117" s="1">
        <f>IF(AQ94="","",'Cost and Benefit Parameters'!$J$28)</f>
        <v>257.04000000000002</v>
      </c>
      <c r="AV117" s="1">
        <f>IF(AR94="","",'Cost and Benefit Parameters'!$J$28)</f>
        <v>257.04000000000002</v>
      </c>
      <c r="AW117" s="1">
        <f>IF(AS94="","",'Cost and Benefit Parameters'!$J$28)</f>
        <v>257.04000000000002</v>
      </c>
      <c r="AX117" s="1">
        <f>IF(AT94="","",'Cost and Benefit Parameters'!$J$28)</f>
        <v>257.04000000000002</v>
      </c>
      <c r="AY117" s="1">
        <f>IF(AU94="","",'Cost and Benefit Parameters'!$J$28)</f>
        <v>257.04000000000002</v>
      </c>
      <c r="AZ117" s="1">
        <f>IF(AV94="","",'Cost and Benefit Parameters'!$J$28)</f>
        <v>257.04000000000002</v>
      </c>
      <c r="BA117" s="1">
        <f>IF(AW94="","",'Cost and Benefit Parameters'!$J$28)</f>
        <v>257.04000000000002</v>
      </c>
      <c r="BB117" s="1">
        <f>IF(AX94="","",'Cost and Benefit Parameters'!$J$28)</f>
        <v>257.04000000000002</v>
      </c>
      <c r="BC117" s="1">
        <f>IF(AY94="","",'Cost and Benefit Parameters'!$J$28)</f>
        <v>257.04000000000002</v>
      </c>
      <c r="BD117" s="1">
        <f>IF(AZ94="","",'Cost and Benefit Parameters'!$J$28)</f>
        <v>257.04000000000002</v>
      </c>
      <c r="BE117" s="1">
        <f>IF(BA94="","",'Cost and Benefit Parameters'!$J$28)</f>
        <v>257.04000000000002</v>
      </c>
      <c r="BF117" s="1">
        <f>IF(BB94="","",'Cost and Benefit Parameters'!$J$28)</f>
        <v>257.04000000000002</v>
      </c>
      <c r="BG117" s="1">
        <f>IF(BC94="","",'Cost and Benefit Parameters'!$J$28)</f>
        <v>257.04000000000002</v>
      </c>
      <c r="BH117" s="1">
        <f>IF(BD94="","",'Cost and Benefit Parameters'!$J$28)</f>
        <v>257.04000000000002</v>
      </c>
      <c r="BI117" s="1">
        <f>IF(BE94="","",'Cost and Benefit Parameters'!$J$28)</f>
        <v>257.04000000000002</v>
      </c>
      <c r="BJ117" s="1">
        <f>IF(BF94="","",'Cost and Benefit Parameters'!$J$28)</f>
        <v>257.04000000000002</v>
      </c>
      <c r="BK117" s="1">
        <f>IF(BG94="","",'Cost and Benefit Parameters'!$J$28)</f>
        <v>257.04000000000002</v>
      </c>
      <c r="BL117" s="1">
        <f>IF(BH94="","",'Cost and Benefit Parameters'!$J$28)</f>
        <v>257.04000000000002</v>
      </c>
      <c r="BM117" s="1">
        <f>IF(BI94="","",'Cost and Benefit Parameters'!$J$28)</f>
        <v>257.04000000000002</v>
      </c>
      <c r="BN117" s="1">
        <f>IF(BJ94="","",'Cost and Benefit Parameters'!$J$28)</f>
        <v>257.04000000000002</v>
      </c>
      <c r="BO117" s="1">
        <f>IF(BK94="","",'Cost and Benefit Parameters'!$J$28)</f>
        <v>257.04000000000002</v>
      </c>
      <c r="BP117" s="1">
        <f>IF(BL94="","",'Cost and Benefit Parameters'!$J$28)</f>
        <v>257.04000000000002</v>
      </c>
      <c r="BQ117" s="1">
        <f>IF(BM94="","",'Cost and Benefit Parameters'!$J$28)</f>
        <v>257.04000000000002</v>
      </c>
      <c r="BR117" s="1">
        <f>IF(BN94="","",'Cost and Benefit Parameters'!$J$28)</f>
        <v>257.04000000000002</v>
      </c>
    </row>
    <row r="118" spans="1:72" x14ac:dyDescent="0.55000000000000004">
      <c r="A118" s="643"/>
      <c r="B118" s="329" t="s">
        <v>487</v>
      </c>
      <c r="C118" s="329"/>
      <c r="D118" s="329"/>
      <c r="E118" s="329"/>
      <c r="F118" s="330"/>
      <c r="G118" s="330"/>
      <c r="H118" s="330"/>
      <c r="I118" s="330"/>
      <c r="J118" s="330"/>
      <c r="K118" s="330"/>
      <c r="L118" s="330">
        <f t="shared" ref="L118:BL118" si="10">SUM(L98:L117)</f>
        <v>257.04000000000002</v>
      </c>
      <c r="M118" s="330">
        <f t="shared" si="10"/>
        <v>514.08000000000004</v>
      </c>
      <c r="N118" s="330">
        <f t="shared" si="10"/>
        <v>771.12000000000012</v>
      </c>
      <c r="O118" s="330">
        <f t="shared" si="10"/>
        <v>1028.1600000000001</v>
      </c>
      <c r="P118" s="330">
        <f t="shared" si="10"/>
        <v>1285.2</v>
      </c>
      <c r="Q118" s="330">
        <f t="shared" si="10"/>
        <v>1542.24</v>
      </c>
      <c r="R118" s="330">
        <f t="shared" si="10"/>
        <v>1799.28</v>
      </c>
      <c r="S118" s="330">
        <f t="shared" si="10"/>
        <v>2056.3200000000002</v>
      </c>
      <c r="T118" s="330">
        <f t="shared" si="10"/>
        <v>2313.36</v>
      </c>
      <c r="U118" s="330">
        <f t="shared" si="10"/>
        <v>2570.4</v>
      </c>
      <c r="V118" s="330">
        <f t="shared" si="10"/>
        <v>2827.44</v>
      </c>
      <c r="W118" s="330">
        <f t="shared" si="10"/>
        <v>3084.48</v>
      </c>
      <c r="X118" s="330">
        <f t="shared" si="10"/>
        <v>3341.52</v>
      </c>
      <c r="Y118" s="330">
        <f t="shared" si="10"/>
        <v>3598.56</v>
      </c>
      <c r="Z118" s="330">
        <f t="shared" si="10"/>
        <v>3855.6</v>
      </c>
      <c r="AA118" s="330">
        <f t="shared" si="10"/>
        <v>4112.6400000000003</v>
      </c>
      <c r="AB118" s="330">
        <f t="shared" si="10"/>
        <v>4369.68</v>
      </c>
      <c r="AC118" s="330">
        <f t="shared" si="10"/>
        <v>4626.72</v>
      </c>
      <c r="AD118" s="330">
        <f t="shared" si="10"/>
        <v>4883.76</v>
      </c>
      <c r="AE118" s="330">
        <f t="shared" si="10"/>
        <v>5140.8</v>
      </c>
      <c r="AF118" s="330">
        <f t="shared" si="10"/>
        <v>5140.8</v>
      </c>
      <c r="AG118" s="330">
        <f t="shared" si="10"/>
        <v>5140.8</v>
      </c>
      <c r="AH118" s="330">
        <f t="shared" si="10"/>
        <v>5140.8</v>
      </c>
      <c r="AI118" s="330">
        <f t="shared" si="10"/>
        <v>5140.8</v>
      </c>
      <c r="AJ118" s="330">
        <f t="shared" si="10"/>
        <v>5140.8</v>
      </c>
      <c r="AK118" s="330">
        <f t="shared" si="10"/>
        <v>5140.8</v>
      </c>
      <c r="AL118" s="330">
        <f t="shared" si="10"/>
        <v>5140.8</v>
      </c>
      <c r="AM118" s="330">
        <f t="shared" si="10"/>
        <v>5140.8</v>
      </c>
      <c r="AN118" s="330">
        <f t="shared" si="10"/>
        <v>5140.8</v>
      </c>
      <c r="AO118" s="330">
        <f t="shared" si="10"/>
        <v>5140.8</v>
      </c>
      <c r="AP118" s="330">
        <f t="shared" si="10"/>
        <v>5140.8</v>
      </c>
      <c r="AQ118" s="330">
        <f t="shared" si="10"/>
        <v>5140.8</v>
      </c>
      <c r="AR118" s="330">
        <f t="shared" si="10"/>
        <v>5140.8</v>
      </c>
      <c r="AS118" s="330">
        <f t="shared" si="10"/>
        <v>5140.8</v>
      </c>
      <c r="AT118" s="330">
        <f t="shared" si="10"/>
        <v>5140.8</v>
      </c>
      <c r="AU118" s="330">
        <f t="shared" si="10"/>
        <v>5140.8</v>
      </c>
      <c r="AV118" s="330">
        <f t="shared" si="10"/>
        <v>5140.8</v>
      </c>
      <c r="AW118" s="330">
        <f t="shared" si="10"/>
        <v>5140.8</v>
      </c>
      <c r="AX118" s="330">
        <f t="shared" si="10"/>
        <v>5140.8</v>
      </c>
      <c r="AY118" s="330">
        <f t="shared" si="10"/>
        <v>5140.8</v>
      </c>
      <c r="AZ118" s="330">
        <f t="shared" si="10"/>
        <v>4883.76</v>
      </c>
      <c r="BA118" s="330">
        <f t="shared" si="10"/>
        <v>4626.72</v>
      </c>
      <c r="BB118" s="330">
        <f t="shared" si="10"/>
        <v>4369.68</v>
      </c>
      <c r="BC118" s="330">
        <f t="shared" si="10"/>
        <v>4112.6400000000003</v>
      </c>
      <c r="BD118" s="330">
        <f t="shared" si="10"/>
        <v>3855.6</v>
      </c>
      <c r="BE118" s="330">
        <f t="shared" si="10"/>
        <v>3598.56</v>
      </c>
      <c r="BF118" s="330">
        <f t="shared" si="10"/>
        <v>3341.52</v>
      </c>
      <c r="BG118" s="330">
        <f t="shared" si="10"/>
        <v>3084.48</v>
      </c>
      <c r="BH118" s="330">
        <f t="shared" si="10"/>
        <v>2827.44</v>
      </c>
      <c r="BI118" s="330">
        <f t="shared" si="10"/>
        <v>2570.4</v>
      </c>
      <c r="BJ118" s="330">
        <f t="shared" si="10"/>
        <v>2313.36</v>
      </c>
      <c r="BK118" s="330">
        <f t="shared" si="10"/>
        <v>2056.3200000000002</v>
      </c>
      <c r="BL118" s="330">
        <f t="shared" si="10"/>
        <v>1799.28</v>
      </c>
      <c r="BM118" s="330">
        <f t="shared" ref="BM118:BR118" si="11">SUM(BM98:BM117)</f>
        <v>1542.24</v>
      </c>
      <c r="BN118" s="330">
        <f t="shared" si="11"/>
        <v>1285.2</v>
      </c>
      <c r="BO118" s="330">
        <f t="shared" si="11"/>
        <v>1028.1600000000001</v>
      </c>
      <c r="BP118" s="330">
        <f t="shared" si="11"/>
        <v>771.12000000000012</v>
      </c>
      <c r="BQ118" s="330">
        <f t="shared" si="11"/>
        <v>514.08000000000004</v>
      </c>
      <c r="BR118" s="330">
        <f t="shared" si="11"/>
        <v>257.04000000000002</v>
      </c>
    </row>
    <row r="119" spans="1:72" ht="14.7" thickBot="1" x14ac:dyDescent="0.6">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row>
    <row r="120" spans="1:72" ht="15.6" x14ac:dyDescent="0.6">
      <c r="B120" s="11" t="s">
        <v>495</v>
      </c>
      <c r="C120" s="11"/>
      <c r="D120" s="11"/>
      <c r="E120" s="11"/>
      <c r="F120" s="10">
        <v>2017</v>
      </c>
      <c r="G120" s="10">
        <v>2018</v>
      </c>
      <c r="H120" s="10">
        <v>2019</v>
      </c>
      <c r="I120" s="10">
        <v>2020</v>
      </c>
      <c r="J120" s="10">
        <v>2021</v>
      </c>
      <c r="K120" s="10">
        <v>2022</v>
      </c>
      <c r="L120" s="10">
        <v>2023</v>
      </c>
      <c r="M120" s="10">
        <v>2024</v>
      </c>
      <c r="N120" s="10">
        <v>2025</v>
      </c>
      <c r="O120" s="10">
        <v>2026</v>
      </c>
      <c r="P120" s="10">
        <v>2027</v>
      </c>
      <c r="Q120" s="10">
        <v>2028</v>
      </c>
      <c r="R120" s="10">
        <v>2029</v>
      </c>
      <c r="S120" s="10">
        <v>2030</v>
      </c>
      <c r="T120" s="10">
        <v>2031</v>
      </c>
      <c r="U120" s="10">
        <v>2032</v>
      </c>
      <c r="V120" s="10">
        <v>2033</v>
      </c>
      <c r="W120" s="10">
        <v>2034</v>
      </c>
      <c r="X120" s="10">
        <v>2035</v>
      </c>
      <c r="Y120" s="10">
        <v>2036</v>
      </c>
      <c r="Z120" s="10">
        <v>2037</v>
      </c>
      <c r="AA120" s="10">
        <v>2038</v>
      </c>
      <c r="AB120" s="10">
        <v>2039</v>
      </c>
      <c r="AC120" s="10">
        <v>2040</v>
      </c>
      <c r="AD120" s="10">
        <v>2041</v>
      </c>
      <c r="AE120" s="10">
        <v>2042</v>
      </c>
      <c r="AF120" s="10">
        <v>2043</v>
      </c>
      <c r="AG120" s="10">
        <v>2044</v>
      </c>
      <c r="AH120" s="10">
        <v>2045</v>
      </c>
      <c r="AI120" s="10">
        <v>2046</v>
      </c>
      <c r="AJ120" s="10">
        <v>2047</v>
      </c>
      <c r="AK120" s="10">
        <v>2048</v>
      </c>
      <c r="AL120" s="10">
        <v>2049</v>
      </c>
      <c r="AM120" s="10">
        <v>2050</v>
      </c>
      <c r="AN120" s="10">
        <v>2051</v>
      </c>
      <c r="AO120" s="10">
        <v>2052</v>
      </c>
      <c r="AP120" s="10">
        <v>2053</v>
      </c>
      <c r="AQ120" s="10">
        <v>2054</v>
      </c>
      <c r="AR120" s="10">
        <v>2055</v>
      </c>
      <c r="AS120" s="10">
        <v>2056</v>
      </c>
      <c r="AT120" s="10">
        <v>2057</v>
      </c>
      <c r="AU120" s="10">
        <v>2058</v>
      </c>
      <c r="AV120" s="10">
        <v>2059</v>
      </c>
      <c r="AW120" s="10">
        <v>2060</v>
      </c>
      <c r="AX120" s="10">
        <v>2061</v>
      </c>
      <c r="AY120" s="10">
        <v>2062</v>
      </c>
      <c r="AZ120" s="10">
        <v>2063</v>
      </c>
      <c r="BA120" s="10">
        <v>2064</v>
      </c>
      <c r="BB120" s="10">
        <v>2065</v>
      </c>
      <c r="BC120" s="10">
        <v>2066</v>
      </c>
      <c r="BD120" s="10">
        <v>2067</v>
      </c>
      <c r="BE120" s="10">
        <v>2068</v>
      </c>
      <c r="BF120" s="10">
        <v>2069</v>
      </c>
      <c r="BG120" s="10">
        <v>2070</v>
      </c>
      <c r="BH120" s="10">
        <v>2071</v>
      </c>
      <c r="BI120" s="10">
        <v>2072</v>
      </c>
      <c r="BJ120" s="10">
        <v>2073</v>
      </c>
      <c r="BK120" s="10">
        <v>2074</v>
      </c>
      <c r="BL120" s="10">
        <v>2075</v>
      </c>
      <c r="BM120" s="10">
        <v>2076</v>
      </c>
      <c r="BN120" s="10">
        <v>2077</v>
      </c>
      <c r="BO120" s="10">
        <v>2078</v>
      </c>
      <c r="BP120" s="10">
        <v>2079</v>
      </c>
      <c r="BQ120" s="10">
        <v>2080</v>
      </c>
      <c r="BR120" s="10">
        <v>2081</v>
      </c>
      <c r="BS120" s="10">
        <v>2082</v>
      </c>
      <c r="BT120" s="10">
        <v>2083</v>
      </c>
    </row>
    <row r="121" spans="1:72" s="135" customFormat="1" hidden="1" x14ac:dyDescent="0.55000000000000004">
      <c r="A121" s="644" t="s">
        <v>496</v>
      </c>
      <c r="B121" s="140" t="s">
        <v>497</v>
      </c>
      <c r="C121" s="140"/>
      <c r="D121" s="140"/>
      <c r="E121" s="140"/>
    </row>
    <row r="122" spans="1:72" s="135" customFormat="1" hidden="1" x14ac:dyDescent="0.55000000000000004">
      <c r="A122" s="644"/>
      <c r="B122" s="135" t="s">
        <v>466</v>
      </c>
      <c r="G122" s="141" t="str">
        <f>IF(F6="","","n/a")</f>
        <v>n/a</v>
      </c>
      <c r="H122" s="141" t="str">
        <f t="shared" ref="H122:BM126" si="12">IF(G6="","","n/a")</f>
        <v>n/a</v>
      </c>
      <c r="I122" s="141" t="str">
        <f t="shared" si="12"/>
        <v>n/a</v>
      </c>
      <c r="J122" s="141" t="str">
        <f t="shared" si="12"/>
        <v>n/a</v>
      </c>
      <c r="K122" s="141" t="str">
        <f t="shared" si="12"/>
        <v>n/a</v>
      </c>
      <c r="L122" s="141" t="str">
        <f t="shared" si="12"/>
        <v>n/a</v>
      </c>
      <c r="M122" s="141" t="str">
        <f t="shared" si="12"/>
        <v>n/a</v>
      </c>
      <c r="N122" s="141" t="str">
        <f t="shared" si="12"/>
        <v>n/a</v>
      </c>
      <c r="O122" s="141" t="str">
        <f t="shared" si="12"/>
        <v>n/a</v>
      </c>
      <c r="P122" s="141" t="str">
        <f t="shared" si="12"/>
        <v>n/a</v>
      </c>
      <c r="Q122" s="141" t="str">
        <f t="shared" si="12"/>
        <v>n/a</v>
      </c>
      <c r="R122" s="141" t="str">
        <f t="shared" si="12"/>
        <v>n/a</v>
      </c>
      <c r="S122" s="141" t="str">
        <f t="shared" si="12"/>
        <v>n/a</v>
      </c>
      <c r="T122" s="141" t="str">
        <f t="shared" si="12"/>
        <v>n/a</v>
      </c>
      <c r="U122" s="141" t="str">
        <f t="shared" si="12"/>
        <v>n/a</v>
      </c>
      <c r="V122" s="141" t="str">
        <f t="shared" si="12"/>
        <v>n/a</v>
      </c>
      <c r="W122" s="141" t="str">
        <f t="shared" si="12"/>
        <v>n/a</v>
      </c>
      <c r="X122" s="141" t="str">
        <f t="shared" si="12"/>
        <v>n/a</v>
      </c>
      <c r="Y122" s="141" t="str">
        <f t="shared" si="12"/>
        <v>n/a</v>
      </c>
      <c r="Z122" s="141" t="str">
        <f t="shared" si="12"/>
        <v>n/a</v>
      </c>
      <c r="AA122" s="141" t="str">
        <f t="shared" si="12"/>
        <v>n/a</v>
      </c>
      <c r="AB122" s="141" t="str">
        <f t="shared" si="12"/>
        <v>n/a</v>
      </c>
      <c r="AC122" s="141" t="str">
        <f t="shared" si="12"/>
        <v>n/a</v>
      </c>
      <c r="AD122" s="141" t="str">
        <f t="shared" si="12"/>
        <v>n/a</v>
      </c>
      <c r="AE122" s="141" t="str">
        <f t="shared" si="12"/>
        <v>n/a</v>
      </c>
      <c r="AF122" s="141" t="str">
        <f t="shared" si="12"/>
        <v>n/a</v>
      </c>
      <c r="AG122" s="141" t="str">
        <f t="shared" si="12"/>
        <v>n/a</v>
      </c>
      <c r="AH122" s="141" t="str">
        <f t="shared" si="12"/>
        <v>n/a</v>
      </c>
      <c r="AI122" s="141" t="str">
        <f t="shared" si="12"/>
        <v>n/a</v>
      </c>
      <c r="AJ122" s="141" t="str">
        <f t="shared" si="12"/>
        <v>n/a</v>
      </c>
      <c r="AK122" s="141" t="str">
        <f t="shared" si="12"/>
        <v>n/a</v>
      </c>
      <c r="AL122" s="141" t="str">
        <f t="shared" si="12"/>
        <v>n/a</v>
      </c>
      <c r="AM122" s="141" t="str">
        <f t="shared" si="12"/>
        <v>n/a</v>
      </c>
      <c r="AN122" s="141" t="str">
        <f t="shared" si="12"/>
        <v>n/a</v>
      </c>
      <c r="AO122" s="141" t="str">
        <f t="shared" si="12"/>
        <v>n/a</v>
      </c>
      <c r="AP122" s="141" t="str">
        <f t="shared" si="12"/>
        <v>n/a</v>
      </c>
      <c r="AQ122" s="141" t="str">
        <f t="shared" si="12"/>
        <v>n/a</v>
      </c>
      <c r="AR122" s="141" t="str">
        <f t="shared" si="12"/>
        <v>n/a</v>
      </c>
      <c r="AS122" s="141" t="str">
        <f t="shared" si="12"/>
        <v>n/a</v>
      </c>
      <c r="AT122" s="141" t="str">
        <f t="shared" si="12"/>
        <v>n/a</v>
      </c>
      <c r="AU122" s="141" t="str">
        <f t="shared" si="12"/>
        <v/>
      </c>
      <c r="AV122" s="141" t="str">
        <f t="shared" si="12"/>
        <v/>
      </c>
      <c r="AW122" s="141" t="str">
        <f t="shared" si="12"/>
        <v/>
      </c>
      <c r="AX122" s="141" t="str">
        <f t="shared" si="12"/>
        <v/>
      </c>
      <c r="AY122" s="141" t="str">
        <f t="shared" si="12"/>
        <v/>
      </c>
      <c r="AZ122" s="141" t="str">
        <f t="shared" si="12"/>
        <v/>
      </c>
      <c r="BA122" s="141" t="str">
        <f t="shared" si="12"/>
        <v/>
      </c>
      <c r="BB122" s="141" t="str">
        <f t="shared" si="12"/>
        <v/>
      </c>
      <c r="BC122" s="141" t="str">
        <f t="shared" si="12"/>
        <v/>
      </c>
      <c r="BD122" s="141" t="str">
        <f t="shared" si="12"/>
        <v/>
      </c>
      <c r="BE122" s="141" t="str">
        <f t="shared" si="12"/>
        <v/>
      </c>
      <c r="BF122" s="141" t="str">
        <f t="shared" si="12"/>
        <v/>
      </c>
      <c r="BG122" s="141" t="str">
        <f t="shared" si="12"/>
        <v/>
      </c>
      <c r="BH122" s="141" t="str">
        <f t="shared" si="12"/>
        <v/>
      </c>
      <c r="BI122" s="141" t="str">
        <f t="shared" si="12"/>
        <v/>
      </c>
      <c r="BJ122" s="141" t="str">
        <f t="shared" si="12"/>
        <v/>
      </c>
      <c r="BK122" s="141" t="str">
        <f t="shared" si="12"/>
        <v/>
      </c>
      <c r="BL122" s="141" t="str">
        <f t="shared" si="12"/>
        <v/>
      </c>
      <c r="BM122" s="141" t="str">
        <f t="shared" si="12"/>
        <v/>
      </c>
    </row>
    <row r="123" spans="1:72" s="135" customFormat="1" hidden="1" x14ac:dyDescent="0.55000000000000004">
      <c r="A123" s="644"/>
      <c r="B123" s="135" t="s">
        <v>468</v>
      </c>
      <c r="G123" s="141" t="str">
        <f t="shared" ref="G123:V142" si="13">IF(F7="","","n/a")</f>
        <v/>
      </c>
      <c r="H123" s="141" t="str">
        <f t="shared" si="13"/>
        <v>n/a</v>
      </c>
      <c r="I123" s="141" t="str">
        <f t="shared" si="13"/>
        <v>n/a</v>
      </c>
      <c r="J123" s="141" t="str">
        <f t="shared" si="13"/>
        <v>n/a</v>
      </c>
      <c r="K123" s="141" t="str">
        <f t="shared" si="13"/>
        <v>n/a</v>
      </c>
      <c r="L123" s="141" t="str">
        <f t="shared" si="13"/>
        <v>n/a</v>
      </c>
      <c r="M123" s="141" t="str">
        <f t="shared" si="13"/>
        <v>n/a</v>
      </c>
      <c r="N123" s="141" t="str">
        <f t="shared" si="13"/>
        <v>n/a</v>
      </c>
      <c r="O123" s="141" t="str">
        <f t="shared" si="13"/>
        <v>n/a</v>
      </c>
      <c r="P123" s="141" t="str">
        <f t="shared" si="13"/>
        <v>n/a</v>
      </c>
      <c r="Q123" s="141" t="str">
        <f t="shared" si="13"/>
        <v>n/a</v>
      </c>
      <c r="R123" s="141" t="str">
        <f t="shared" si="13"/>
        <v>n/a</v>
      </c>
      <c r="S123" s="141" t="str">
        <f t="shared" si="13"/>
        <v>n/a</v>
      </c>
      <c r="T123" s="141" t="str">
        <f t="shared" si="13"/>
        <v>n/a</v>
      </c>
      <c r="U123" s="141" t="str">
        <f t="shared" si="13"/>
        <v>n/a</v>
      </c>
      <c r="V123" s="141" t="str">
        <f t="shared" si="13"/>
        <v>n/a</v>
      </c>
      <c r="W123" s="141" t="str">
        <f t="shared" si="12"/>
        <v>n/a</v>
      </c>
      <c r="X123" s="141" t="str">
        <f t="shared" si="12"/>
        <v>n/a</v>
      </c>
      <c r="Y123" s="141" t="str">
        <f t="shared" si="12"/>
        <v>n/a</v>
      </c>
      <c r="Z123" s="141" t="str">
        <f t="shared" si="12"/>
        <v>n/a</v>
      </c>
      <c r="AA123" s="141" t="str">
        <f t="shared" si="12"/>
        <v>n/a</v>
      </c>
      <c r="AB123" s="141" t="str">
        <f t="shared" si="12"/>
        <v>n/a</v>
      </c>
      <c r="AC123" s="141" t="str">
        <f t="shared" si="12"/>
        <v>n/a</v>
      </c>
      <c r="AD123" s="141" t="str">
        <f t="shared" si="12"/>
        <v>n/a</v>
      </c>
      <c r="AE123" s="141" t="str">
        <f t="shared" si="12"/>
        <v>n/a</v>
      </c>
      <c r="AF123" s="141" t="str">
        <f t="shared" si="12"/>
        <v>n/a</v>
      </c>
      <c r="AG123" s="141" t="str">
        <f t="shared" si="12"/>
        <v>n/a</v>
      </c>
      <c r="AH123" s="141" t="str">
        <f t="shared" si="12"/>
        <v>n/a</v>
      </c>
      <c r="AI123" s="141" t="str">
        <f t="shared" si="12"/>
        <v>n/a</v>
      </c>
      <c r="AJ123" s="141" t="str">
        <f t="shared" si="12"/>
        <v>n/a</v>
      </c>
      <c r="AK123" s="141" t="str">
        <f t="shared" si="12"/>
        <v>n/a</v>
      </c>
      <c r="AL123" s="141" t="str">
        <f t="shared" si="12"/>
        <v>n/a</v>
      </c>
      <c r="AM123" s="141" t="str">
        <f t="shared" si="12"/>
        <v>n/a</v>
      </c>
      <c r="AN123" s="141" t="str">
        <f t="shared" si="12"/>
        <v>n/a</v>
      </c>
      <c r="AO123" s="141" t="str">
        <f t="shared" si="12"/>
        <v>n/a</v>
      </c>
      <c r="AP123" s="141" t="str">
        <f t="shared" si="12"/>
        <v>n/a</v>
      </c>
      <c r="AQ123" s="141" t="str">
        <f t="shared" si="12"/>
        <v>n/a</v>
      </c>
      <c r="AR123" s="141" t="str">
        <f t="shared" si="12"/>
        <v>n/a</v>
      </c>
      <c r="AS123" s="141" t="str">
        <f t="shared" si="12"/>
        <v>n/a</v>
      </c>
      <c r="AT123" s="141" t="str">
        <f t="shared" si="12"/>
        <v>n/a</v>
      </c>
      <c r="AU123" s="141" t="str">
        <f t="shared" si="12"/>
        <v>n/a</v>
      </c>
      <c r="AV123" s="141" t="str">
        <f t="shared" si="12"/>
        <v/>
      </c>
      <c r="AW123" s="141" t="str">
        <f t="shared" si="12"/>
        <v/>
      </c>
      <c r="AX123" s="141" t="str">
        <f t="shared" si="12"/>
        <v/>
      </c>
      <c r="AY123" s="141" t="str">
        <f t="shared" si="12"/>
        <v/>
      </c>
      <c r="AZ123" s="141" t="str">
        <f t="shared" si="12"/>
        <v/>
      </c>
      <c r="BA123" s="141" t="str">
        <f t="shared" si="12"/>
        <v/>
      </c>
      <c r="BB123" s="141" t="str">
        <f t="shared" si="12"/>
        <v/>
      </c>
      <c r="BC123" s="141" t="str">
        <f t="shared" si="12"/>
        <v/>
      </c>
      <c r="BD123" s="141" t="str">
        <f t="shared" si="12"/>
        <v/>
      </c>
      <c r="BE123" s="141" t="str">
        <f t="shared" si="12"/>
        <v/>
      </c>
      <c r="BF123" s="141" t="str">
        <f t="shared" si="12"/>
        <v/>
      </c>
      <c r="BG123" s="141" t="str">
        <f t="shared" si="12"/>
        <v/>
      </c>
      <c r="BH123" s="141" t="str">
        <f t="shared" si="12"/>
        <v/>
      </c>
      <c r="BI123" s="141" t="str">
        <f t="shared" si="12"/>
        <v/>
      </c>
      <c r="BJ123" s="141" t="str">
        <f t="shared" si="12"/>
        <v/>
      </c>
      <c r="BK123" s="141" t="str">
        <f t="shared" si="12"/>
        <v/>
      </c>
      <c r="BL123" s="141" t="str">
        <f t="shared" si="12"/>
        <v/>
      </c>
      <c r="BM123" s="141" t="str">
        <f t="shared" si="12"/>
        <v/>
      </c>
    </row>
    <row r="124" spans="1:72" s="135" customFormat="1" hidden="1" x14ac:dyDescent="0.55000000000000004">
      <c r="A124" s="644"/>
      <c r="B124" s="135" t="s">
        <v>469</v>
      </c>
      <c r="G124" s="141" t="str">
        <f t="shared" si="13"/>
        <v/>
      </c>
      <c r="H124" s="141" t="str">
        <f t="shared" si="12"/>
        <v/>
      </c>
      <c r="I124" s="141" t="str">
        <f t="shared" si="12"/>
        <v>n/a</v>
      </c>
      <c r="J124" s="141" t="str">
        <f t="shared" si="12"/>
        <v>n/a</v>
      </c>
      <c r="K124" s="141" t="str">
        <f t="shared" si="12"/>
        <v>n/a</v>
      </c>
      <c r="L124" s="141" t="str">
        <f t="shared" si="12"/>
        <v>n/a</v>
      </c>
      <c r="M124" s="141" t="str">
        <f t="shared" si="12"/>
        <v>n/a</v>
      </c>
      <c r="N124" s="141" t="str">
        <f t="shared" si="12"/>
        <v>n/a</v>
      </c>
      <c r="O124" s="141" t="str">
        <f t="shared" si="12"/>
        <v>n/a</v>
      </c>
      <c r="P124" s="141" t="str">
        <f t="shared" si="12"/>
        <v>n/a</v>
      </c>
      <c r="Q124" s="141" t="str">
        <f t="shared" si="12"/>
        <v>n/a</v>
      </c>
      <c r="R124" s="141" t="str">
        <f t="shared" si="12"/>
        <v>n/a</v>
      </c>
      <c r="S124" s="141" t="str">
        <f t="shared" si="12"/>
        <v>n/a</v>
      </c>
      <c r="T124" s="141" t="str">
        <f t="shared" si="12"/>
        <v>n/a</v>
      </c>
      <c r="U124" s="141" t="str">
        <f t="shared" si="12"/>
        <v>n/a</v>
      </c>
      <c r="V124" s="141" t="str">
        <f t="shared" si="12"/>
        <v>n/a</v>
      </c>
      <c r="W124" s="141" t="str">
        <f t="shared" si="12"/>
        <v>n/a</v>
      </c>
      <c r="X124" s="141" t="str">
        <f t="shared" si="12"/>
        <v>n/a</v>
      </c>
      <c r="Y124" s="141" t="str">
        <f t="shared" si="12"/>
        <v>n/a</v>
      </c>
      <c r="Z124" s="141" t="str">
        <f t="shared" si="12"/>
        <v>n/a</v>
      </c>
      <c r="AA124" s="141" t="str">
        <f t="shared" si="12"/>
        <v>n/a</v>
      </c>
      <c r="AB124" s="141" t="str">
        <f t="shared" si="12"/>
        <v>n/a</v>
      </c>
      <c r="AC124" s="141" t="str">
        <f t="shared" si="12"/>
        <v>n/a</v>
      </c>
      <c r="AD124" s="141" t="str">
        <f t="shared" si="12"/>
        <v>n/a</v>
      </c>
      <c r="AE124" s="141" t="str">
        <f t="shared" si="12"/>
        <v>n/a</v>
      </c>
      <c r="AF124" s="141" t="str">
        <f t="shared" si="12"/>
        <v>n/a</v>
      </c>
      <c r="AG124" s="141" t="str">
        <f t="shared" si="12"/>
        <v>n/a</v>
      </c>
      <c r="AH124" s="141" t="str">
        <f t="shared" si="12"/>
        <v>n/a</v>
      </c>
      <c r="AI124" s="141" t="str">
        <f t="shared" si="12"/>
        <v>n/a</v>
      </c>
      <c r="AJ124" s="141" t="str">
        <f t="shared" si="12"/>
        <v>n/a</v>
      </c>
      <c r="AK124" s="141" t="str">
        <f t="shared" si="12"/>
        <v>n/a</v>
      </c>
      <c r="AL124" s="141" t="str">
        <f t="shared" si="12"/>
        <v>n/a</v>
      </c>
      <c r="AM124" s="141" t="str">
        <f t="shared" si="12"/>
        <v>n/a</v>
      </c>
      <c r="AN124" s="141" t="str">
        <f t="shared" si="12"/>
        <v>n/a</v>
      </c>
      <c r="AO124" s="141" t="str">
        <f t="shared" si="12"/>
        <v>n/a</v>
      </c>
      <c r="AP124" s="141" t="str">
        <f t="shared" si="12"/>
        <v>n/a</v>
      </c>
      <c r="AQ124" s="141" t="str">
        <f t="shared" si="12"/>
        <v>n/a</v>
      </c>
      <c r="AR124" s="141" t="str">
        <f t="shared" si="12"/>
        <v>n/a</v>
      </c>
      <c r="AS124" s="141" t="str">
        <f t="shared" si="12"/>
        <v>n/a</v>
      </c>
      <c r="AT124" s="141" t="str">
        <f t="shared" si="12"/>
        <v>n/a</v>
      </c>
      <c r="AU124" s="141" t="str">
        <f t="shared" si="12"/>
        <v>n/a</v>
      </c>
      <c r="AV124" s="141" t="str">
        <f t="shared" si="12"/>
        <v>n/a</v>
      </c>
      <c r="AW124" s="141" t="str">
        <f t="shared" si="12"/>
        <v/>
      </c>
      <c r="AX124" s="141" t="str">
        <f t="shared" si="12"/>
        <v/>
      </c>
      <c r="AY124" s="141" t="str">
        <f t="shared" si="12"/>
        <v/>
      </c>
      <c r="AZ124" s="141" t="str">
        <f t="shared" si="12"/>
        <v/>
      </c>
      <c r="BA124" s="141" t="str">
        <f t="shared" si="12"/>
        <v/>
      </c>
      <c r="BB124" s="141" t="str">
        <f t="shared" si="12"/>
        <v/>
      </c>
      <c r="BC124" s="141" t="str">
        <f t="shared" si="12"/>
        <v/>
      </c>
      <c r="BD124" s="141" t="str">
        <f t="shared" si="12"/>
        <v/>
      </c>
      <c r="BE124" s="141" t="str">
        <f t="shared" si="12"/>
        <v/>
      </c>
      <c r="BF124" s="141" t="str">
        <f t="shared" si="12"/>
        <v/>
      </c>
      <c r="BG124" s="141" t="str">
        <f t="shared" si="12"/>
        <v/>
      </c>
      <c r="BH124" s="141" t="str">
        <f t="shared" si="12"/>
        <v/>
      </c>
      <c r="BI124" s="141" t="str">
        <f t="shared" si="12"/>
        <v/>
      </c>
      <c r="BJ124" s="141" t="str">
        <f t="shared" si="12"/>
        <v/>
      </c>
      <c r="BK124" s="141" t="str">
        <f t="shared" si="12"/>
        <v/>
      </c>
      <c r="BL124" s="141" t="str">
        <f t="shared" si="12"/>
        <v/>
      </c>
      <c r="BM124" s="141" t="str">
        <f t="shared" si="12"/>
        <v/>
      </c>
    </row>
    <row r="125" spans="1:72" s="135" customFormat="1" hidden="1" x14ac:dyDescent="0.55000000000000004">
      <c r="A125" s="644"/>
      <c r="B125" s="135" t="s">
        <v>470</v>
      </c>
      <c r="G125" s="141" t="str">
        <f t="shared" si="13"/>
        <v/>
      </c>
      <c r="H125" s="141" t="str">
        <f t="shared" si="12"/>
        <v/>
      </c>
      <c r="I125" s="141" t="str">
        <f t="shared" si="12"/>
        <v/>
      </c>
      <c r="J125" s="141" t="str">
        <f t="shared" si="12"/>
        <v>n/a</v>
      </c>
      <c r="K125" s="141" t="str">
        <f t="shared" si="12"/>
        <v>n/a</v>
      </c>
      <c r="L125" s="141" t="str">
        <f t="shared" si="12"/>
        <v>n/a</v>
      </c>
      <c r="M125" s="141" t="str">
        <f t="shared" si="12"/>
        <v>n/a</v>
      </c>
      <c r="N125" s="141" t="str">
        <f t="shared" si="12"/>
        <v>n/a</v>
      </c>
      <c r="O125" s="141" t="str">
        <f t="shared" si="12"/>
        <v>n/a</v>
      </c>
      <c r="P125" s="141" t="str">
        <f t="shared" si="12"/>
        <v>n/a</v>
      </c>
      <c r="Q125" s="141" t="str">
        <f t="shared" si="12"/>
        <v>n/a</v>
      </c>
      <c r="R125" s="141" t="str">
        <f t="shared" si="12"/>
        <v>n/a</v>
      </c>
      <c r="S125" s="141" t="str">
        <f t="shared" si="12"/>
        <v>n/a</v>
      </c>
      <c r="T125" s="141" t="str">
        <f t="shared" si="12"/>
        <v>n/a</v>
      </c>
      <c r="U125" s="141" t="str">
        <f t="shared" si="12"/>
        <v>n/a</v>
      </c>
      <c r="V125" s="141" t="str">
        <f t="shared" si="12"/>
        <v>n/a</v>
      </c>
      <c r="W125" s="141" t="str">
        <f t="shared" si="12"/>
        <v>n/a</v>
      </c>
      <c r="X125" s="141" t="str">
        <f t="shared" si="12"/>
        <v>n/a</v>
      </c>
      <c r="Y125" s="141" t="str">
        <f t="shared" si="12"/>
        <v>n/a</v>
      </c>
      <c r="Z125" s="141" t="str">
        <f t="shared" si="12"/>
        <v>n/a</v>
      </c>
      <c r="AA125" s="141" t="str">
        <f t="shared" si="12"/>
        <v>n/a</v>
      </c>
      <c r="AB125" s="141" t="str">
        <f t="shared" si="12"/>
        <v>n/a</v>
      </c>
      <c r="AC125" s="141" t="str">
        <f t="shared" si="12"/>
        <v>n/a</v>
      </c>
      <c r="AD125" s="141" t="str">
        <f t="shared" si="12"/>
        <v>n/a</v>
      </c>
      <c r="AE125" s="141" t="str">
        <f t="shared" si="12"/>
        <v>n/a</v>
      </c>
      <c r="AF125" s="141" t="str">
        <f t="shared" si="12"/>
        <v>n/a</v>
      </c>
      <c r="AG125" s="141" t="str">
        <f t="shared" si="12"/>
        <v>n/a</v>
      </c>
      <c r="AH125" s="141" t="str">
        <f t="shared" si="12"/>
        <v>n/a</v>
      </c>
      <c r="AI125" s="141" t="str">
        <f t="shared" si="12"/>
        <v>n/a</v>
      </c>
      <c r="AJ125" s="141" t="str">
        <f t="shared" si="12"/>
        <v>n/a</v>
      </c>
      <c r="AK125" s="141" t="str">
        <f t="shared" si="12"/>
        <v>n/a</v>
      </c>
      <c r="AL125" s="141" t="str">
        <f t="shared" si="12"/>
        <v>n/a</v>
      </c>
      <c r="AM125" s="141" t="str">
        <f t="shared" si="12"/>
        <v>n/a</v>
      </c>
      <c r="AN125" s="141" t="str">
        <f t="shared" si="12"/>
        <v>n/a</v>
      </c>
      <c r="AO125" s="141" t="str">
        <f t="shared" si="12"/>
        <v>n/a</v>
      </c>
      <c r="AP125" s="141" t="str">
        <f t="shared" si="12"/>
        <v>n/a</v>
      </c>
      <c r="AQ125" s="141" t="str">
        <f t="shared" si="12"/>
        <v>n/a</v>
      </c>
      <c r="AR125" s="141" t="str">
        <f t="shared" si="12"/>
        <v>n/a</v>
      </c>
      <c r="AS125" s="141" t="str">
        <f t="shared" si="12"/>
        <v>n/a</v>
      </c>
      <c r="AT125" s="141" t="str">
        <f t="shared" si="12"/>
        <v>n/a</v>
      </c>
      <c r="AU125" s="141" t="str">
        <f t="shared" si="12"/>
        <v>n/a</v>
      </c>
      <c r="AV125" s="141" t="str">
        <f t="shared" si="12"/>
        <v>n/a</v>
      </c>
      <c r="AW125" s="141" t="str">
        <f t="shared" si="12"/>
        <v>n/a</v>
      </c>
      <c r="AX125" s="141" t="str">
        <f t="shared" si="12"/>
        <v/>
      </c>
      <c r="AY125" s="141" t="str">
        <f t="shared" si="12"/>
        <v/>
      </c>
      <c r="AZ125" s="141" t="str">
        <f t="shared" si="12"/>
        <v/>
      </c>
      <c r="BA125" s="141" t="str">
        <f t="shared" si="12"/>
        <v/>
      </c>
      <c r="BB125" s="141" t="str">
        <f t="shared" si="12"/>
        <v/>
      </c>
      <c r="BC125" s="141" t="str">
        <f t="shared" si="12"/>
        <v/>
      </c>
      <c r="BD125" s="141" t="str">
        <f t="shared" si="12"/>
        <v/>
      </c>
      <c r="BE125" s="141" t="str">
        <f t="shared" si="12"/>
        <v/>
      </c>
      <c r="BF125" s="141" t="str">
        <f t="shared" si="12"/>
        <v/>
      </c>
      <c r="BG125" s="141" t="str">
        <f t="shared" si="12"/>
        <v/>
      </c>
      <c r="BH125" s="141" t="str">
        <f t="shared" si="12"/>
        <v/>
      </c>
      <c r="BI125" s="141" t="str">
        <f t="shared" si="12"/>
        <v/>
      </c>
      <c r="BJ125" s="141" t="str">
        <f t="shared" si="12"/>
        <v/>
      </c>
      <c r="BK125" s="141" t="str">
        <f t="shared" si="12"/>
        <v/>
      </c>
      <c r="BL125" s="141" t="str">
        <f t="shared" si="12"/>
        <v/>
      </c>
      <c r="BM125" s="141" t="str">
        <f t="shared" si="12"/>
        <v/>
      </c>
    </row>
    <row r="126" spans="1:72" s="135" customFormat="1" hidden="1" x14ac:dyDescent="0.55000000000000004">
      <c r="A126" s="644"/>
      <c r="B126" s="135" t="s">
        <v>471</v>
      </c>
      <c r="G126" s="141" t="str">
        <f t="shared" si="13"/>
        <v/>
      </c>
      <c r="H126" s="141" t="str">
        <f t="shared" si="12"/>
        <v/>
      </c>
      <c r="I126" s="141" t="str">
        <f t="shared" si="12"/>
        <v/>
      </c>
      <c r="J126" s="141" t="str">
        <f t="shared" si="12"/>
        <v/>
      </c>
      <c r="K126" s="141" t="str">
        <f t="shared" si="12"/>
        <v>n/a</v>
      </c>
      <c r="L126" s="141" t="str">
        <f t="shared" si="12"/>
        <v>n/a</v>
      </c>
      <c r="M126" s="141" t="str">
        <f t="shared" si="12"/>
        <v>n/a</v>
      </c>
      <c r="N126" s="141" t="str">
        <f t="shared" si="12"/>
        <v>n/a</v>
      </c>
      <c r="O126" s="141" t="str">
        <f t="shared" si="12"/>
        <v>n/a</v>
      </c>
      <c r="P126" s="141" t="str">
        <f t="shared" si="12"/>
        <v>n/a</v>
      </c>
      <c r="Q126" s="141" t="str">
        <f t="shared" si="12"/>
        <v>n/a</v>
      </c>
      <c r="R126" s="141" t="str">
        <f t="shared" si="12"/>
        <v>n/a</v>
      </c>
      <c r="S126" s="141" t="str">
        <f t="shared" si="12"/>
        <v>n/a</v>
      </c>
      <c r="T126" s="141" t="str">
        <f t="shared" si="12"/>
        <v>n/a</v>
      </c>
      <c r="U126" s="141" t="str">
        <f t="shared" si="12"/>
        <v>n/a</v>
      </c>
      <c r="V126" s="141" t="str">
        <f t="shared" si="12"/>
        <v>n/a</v>
      </c>
      <c r="W126" s="141" t="str">
        <f t="shared" si="12"/>
        <v>n/a</v>
      </c>
      <c r="X126" s="141" t="str">
        <f t="shared" si="12"/>
        <v>n/a</v>
      </c>
      <c r="Y126" s="141" t="str">
        <f t="shared" si="12"/>
        <v>n/a</v>
      </c>
      <c r="Z126" s="141" t="str">
        <f t="shared" si="12"/>
        <v>n/a</v>
      </c>
      <c r="AA126" s="141" t="str">
        <f t="shared" si="12"/>
        <v>n/a</v>
      </c>
      <c r="AB126" s="141" t="str">
        <f t="shared" si="12"/>
        <v>n/a</v>
      </c>
      <c r="AC126" s="141" t="str">
        <f t="shared" si="12"/>
        <v>n/a</v>
      </c>
      <c r="AD126" s="141" t="str">
        <f t="shared" si="12"/>
        <v>n/a</v>
      </c>
      <c r="AE126" s="141" t="str">
        <f t="shared" si="12"/>
        <v>n/a</v>
      </c>
      <c r="AF126" s="141" t="str">
        <f t="shared" si="12"/>
        <v>n/a</v>
      </c>
      <c r="AG126" s="141" t="str">
        <f t="shared" si="12"/>
        <v>n/a</v>
      </c>
      <c r="AH126" s="141" t="str">
        <f t="shared" si="12"/>
        <v>n/a</v>
      </c>
      <c r="AI126" s="141" t="str">
        <f t="shared" si="12"/>
        <v>n/a</v>
      </c>
      <c r="AJ126" s="141" t="str">
        <f t="shared" si="12"/>
        <v>n/a</v>
      </c>
      <c r="AK126" s="141" t="str">
        <f t="shared" si="12"/>
        <v>n/a</v>
      </c>
      <c r="AL126" s="141" t="str">
        <f t="shared" si="12"/>
        <v>n/a</v>
      </c>
      <c r="AM126" s="141" t="str">
        <f t="shared" si="12"/>
        <v>n/a</v>
      </c>
      <c r="AN126" s="141" t="str">
        <f t="shared" si="12"/>
        <v>n/a</v>
      </c>
      <c r="AO126" s="141" t="str">
        <f t="shared" si="12"/>
        <v>n/a</v>
      </c>
      <c r="AP126" s="141" t="str">
        <f t="shared" si="12"/>
        <v>n/a</v>
      </c>
      <c r="AQ126" s="141" t="str">
        <f t="shared" si="12"/>
        <v>n/a</v>
      </c>
      <c r="AR126" s="141" t="str">
        <f t="shared" si="12"/>
        <v>n/a</v>
      </c>
      <c r="AS126" s="141" t="str">
        <f t="shared" si="12"/>
        <v>n/a</v>
      </c>
      <c r="AT126" s="141" t="str">
        <f t="shared" ref="H126:BM131" si="14">IF(AS10="","","n/a")</f>
        <v>n/a</v>
      </c>
      <c r="AU126" s="141" t="str">
        <f t="shared" si="14"/>
        <v>n/a</v>
      </c>
      <c r="AV126" s="141" t="str">
        <f t="shared" si="14"/>
        <v>n/a</v>
      </c>
      <c r="AW126" s="141" t="str">
        <f t="shared" si="14"/>
        <v>n/a</v>
      </c>
      <c r="AX126" s="141" t="str">
        <f t="shared" si="14"/>
        <v>n/a</v>
      </c>
      <c r="AY126" s="141" t="str">
        <f t="shared" si="14"/>
        <v/>
      </c>
      <c r="AZ126" s="141" t="str">
        <f t="shared" si="14"/>
        <v/>
      </c>
      <c r="BA126" s="141" t="str">
        <f t="shared" si="14"/>
        <v/>
      </c>
      <c r="BB126" s="141" t="str">
        <f t="shared" si="14"/>
        <v/>
      </c>
      <c r="BC126" s="141" t="str">
        <f t="shared" si="14"/>
        <v/>
      </c>
      <c r="BD126" s="141" t="str">
        <f t="shared" si="14"/>
        <v/>
      </c>
      <c r="BE126" s="141" t="str">
        <f t="shared" si="14"/>
        <v/>
      </c>
      <c r="BF126" s="141" t="str">
        <f t="shared" si="14"/>
        <v/>
      </c>
      <c r="BG126" s="141" t="str">
        <f t="shared" si="14"/>
        <v/>
      </c>
      <c r="BH126" s="141" t="str">
        <f t="shared" si="14"/>
        <v/>
      </c>
      <c r="BI126" s="141" t="str">
        <f t="shared" si="14"/>
        <v/>
      </c>
      <c r="BJ126" s="141" t="str">
        <f t="shared" si="14"/>
        <v/>
      </c>
      <c r="BK126" s="141" t="str">
        <f t="shared" si="14"/>
        <v/>
      </c>
      <c r="BL126" s="141" t="str">
        <f t="shared" si="14"/>
        <v/>
      </c>
      <c r="BM126" s="141" t="str">
        <f t="shared" si="14"/>
        <v/>
      </c>
    </row>
    <row r="127" spans="1:72" s="135" customFormat="1" hidden="1" x14ac:dyDescent="0.55000000000000004">
      <c r="A127" s="644"/>
      <c r="B127" s="135" t="s">
        <v>472</v>
      </c>
      <c r="G127" s="141" t="str">
        <f t="shared" si="13"/>
        <v/>
      </c>
      <c r="H127" s="141" t="str">
        <f t="shared" si="14"/>
        <v/>
      </c>
      <c r="I127" s="141" t="str">
        <f t="shared" si="14"/>
        <v/>
      </c>
      <c r="J127" s="141" t="str">
        <f t="shared" si="14"/>
        <v/>
      </c>
      <c r="K127" s="141" t="str">
        <f t="shared" si="14"/>
        <v/>
      </c>
      <c r="L127" s="141" t="str">
        <f t="shared" si="14"/>
        <v>n/a</v>
      </c>
      <c r="M127" s="141" t="str">
        <f t="shared" si="14"/>
        <v>n/a</v>
      </c>
      <c r="N127" s="141" t="str">
        <f t="shared" si="14"/>
        <v>n/a</v>
      </c>
      <c r="O127" s="141" t="str">
        <f t="shared" si="14"/>
        <v>n/a</v>
      </c>
      <c r="P127" s="141" t="str">
        <f t="shared" si="14"/>
        <v>n/a</v>
      </c>
      <c r="Q127" s="141" t="str">
        <f t="shared" si="14"/>
        <v>n/a</v>
      </c>
      <c r="R127" s="141" t="str">
        <f t="shared" si="14"/>
        <v>n/a</v>
      </c>
      <c r="S127" s="141" t="str">
        <f t="shared" si="14"/>
        <v>n/a</v>
      </c>
      <c r="T127" s="141" t="str">
        <f t="shared" si="14"/>
        <v>n/a</v>
      </c>
      <c r="U127" s="141" t="str">
        <f t="shared" si="14"/>
        <v>n/a</v>
      </c>
      <c r="V127" s="141" t="str">
        <f t="shared" si="14"/>
        <v>n/a</v>
      </c>
      <c r="W127" s="141" t="str">
        <f t="shared" si="14"/>
        <v>n/a</v>
      </c>
      <c r="X127" s="141" t="str">
        <f t="shared" si="14"/>
        <v>n/a</v>
      </c>
      <c r="Y127" s="141" t="str">
        <f t="shared" si="14"/>
        <v>n/a</v>
      </c>
      <c r="Z127" s="141" t="str">
        <f t="shared" si="14"/>
        <v>n/a</v>
      </c>
      <c r="AA127" s="141" t="str">
        <f t="shared" si="14"/>
        <v>n/a</v>
      </c>
      <c r="AB127" s="141" t="str">
        <f t="shared" si="14"/>
        <v>n/a</v>
      </c>
      <c r="AC127" s="141" t="str">
        <f t="shared" si="14"/>
        <v>n/a</v>
      </c>
      <c r="AD127" s="141" t="str">
        <f t="shared" si="14"/>
        <v>n/a</v>
      </c>
      <c r="AE127" s="141" t="str">
        <f t="shared" si="14"/>
        <v>n/a</v>
      </c>
      <c r="AF127" s="141" t="str">
        <f t="shared" si="14"/>
        <v>n/a</v>
      </c>
      <c r="AG127" s="141" t="str">
        <f t="shared" si="14"/>
        <v>n/a</v>
      </c>
      <c r="AH127" s="141" t="str">
        <f t="shared" si="14"/>
        <v>n/a</v>
      </c>
      <c r="AI127" s="141" t="str">
        <f t="shared" si="14"/>
        <v>n/a</v>
      </c>
      <c r="AJ127" s="141" t="str">
        <f t="shared" si="14"/>
        <v>n/a</v>
      </c>
      <c r="AK127" s="141" t="str">
        <f t="shared" si="14"/>
        <v>n/a</v>
      </c>
      <c r="AL127" s="141" t="str">
        <f t="shared" si="14"/>
        <v>n/a</v>
      </c>
      <c r="AM127" s="141" t="str">
        <f t="shared" si="14"/>
        <v>n/a</v>
      </c>
      <c r="AN127" s="141" t="str">
        <f t="shared" si="14"/>
        <v>n/a</v>
      </c>
      <c r="AO127" s="141" t="str">
        <f t="shared" si="14"/>
        <v>n/a</v>
      </c>
      <c r="AP127" s="141" t="str">
        <f t="shared" si="14"/>
        <v>n/a</v>
      </c>
      <c r="AQ127" s="141" t="str">
        <f t="shared" si="14"/>
        <v>n/a</v>
      </c>
      <c r="AR127" s="141" t="str">
        <f t="shared" si="14"/>
        <v>n/a</v>
      </c>
      <c r="AS127" s="141" t="str">
        <f t="shared" si="14"/>
        <v>n/a</v>
      </c>
      <c r="AT127" s="141" t="str">
        <f t="shared" si="14"/>
        <v>n/a</v>
      </c>
      <c r="AU127" s="141" t="str">
        <f t="shared" si="14"/>
        <v>n/a</v>
      </c>
      <c r="AV127" s="141" t="str">
        <f t="shared" si="14"/>
        <v>n/a</v>
      </c>
      <c r="AW127" s="141" t="str">
        <f t="shared" si="14"/>
        <v>n/a</v>
      </c>
      <c r="AX127" s="141" t="str">
        <f t="shared" si="14"/>
        <v>n/a</v>
      </c>
      <c r="AY127" s="141" t="str">
        <f t="shared" si="14"/>
        <v>n/a</v>
      </c>
      <c r="AZ127" s="141" t="str">
        <f t="shared" si="14"/>
        <v/>
      </c>
      <c r="BA127" s="141" t="str">
        <f t="shared" si="14"/>
        <v/>
      </c>
      <c r="BB127" s="141" t="str">
        <f t="shared" si="14"/>
        <v/>
      </c>
      <c r="BC127" s="141" t="str">
        <f t="shared" si="14"/>
        <v/>
      </c>
      <c r="BD127" s="141" t="str">
        <f t="shared" si="14"/>
        <v/>
      </c>
      <c r="BE127" s="141" t="str">
        <f t="shared" si="14"/>
        <v/>
      </c>
      <c r="BF127" s="141" t="str">
        <f t="shared" si="14"/>
        <v/>
      </c>
      <c r="BG127" s="141" t="str">
        <f t="shared" si="14"/>
        <v/>
      </c>
      <c r="BH127" s="141" t="str">
        <f t="shared" si="14"/>
        <v/>
      </c>
      <c r="BI127" s="141" t="str">
        <f t="shared" si="14"/>
        <v/>
      </c>
      <c r="BJ127" s="141" t="str">
        <f t="shared" si="14"/>
        <v/>
      </c>
      <c r="BK127" s="141" t="str">
        <f t="shared" si="14"/>
        <v/>
      </c>
      <c r="BL127" s="141" t="str">
        <f t="shared" si="14"/>
        <v/>
      </c>
      <c r="BM127" s="141" t="str">
        <f t="shared" si="14"/>
        <v/>
      </c>
    </row>
    <row r="128" spans="1:72" s="135" customFormat="1" hidden="1" x14ac:dyDescent="0.55000000000000004">
      <c r="A128" s="644"/>
      <c r="B128" s="135" t="s">
        <v>473</v>
      </c>
      <c r="G128" s="141" t="str">
        <f t="shared" si="13"/>
        <v/>
      </c>
      <c r="H128" s="141" t="str">
        <f t="shared" si="14"/>
        <v/>
      </c>
      <c r="I128" s="141" t="str">
        <f t="shared" si="14"/>
        <v/>
      </c>
      <c r="J128" s="141" t="str">
        <f t="shared" si="14"/>
        <v/>
      </c>
      <c r="K128" s="141" t="str">
        <f t="shared" si="14"/>
        <v/>
      </c>
      <c r="L128" s="141" t="str">
        <f t="shared" si="14"/>
        <v/>
      </c>
      <c r="M128" s="141" t="str">
        <f t="shared" si="14"/>
        <v>n/a</v>
      </c>
      <c r="N128" s="141" t="str">
        <f t="shared" si="14"/>
        <v>n/a</v>
      </c>
      <c r="O128" s="141" t="str">
        <f t="shared" si="14"/>
        <v>n/a</v>
      </c>
      <c r="P128" s="141" t="str">
        <f t="shared" si="14"/>
        <v>n/a</v>
      </c>
      <c r="Q128" s="141" t="str">
        <f t="shared" si="14"/>
        <v>n/a</v>
      </c>
      <c r="R128" s="141" t="str">
        <f t="shared" si="14"/>
        <v>n/a</v>
      </c>
      <c r="S128" s="141" t="str">
        <f t="shared" si="14"/>
        <v>n/a</v>
      </c>
      <c r="T128" s="141" t="str">
        <f t="shared" si="14"/>
        <v>n/a</v>
      </c>
      <c r="U128" s="141" t="str">
        <f t="shared" si="14"/>
        <v>n/a</v>
      </c>
      <c r="V128" s="141" t="str">
        <f t="shared" si="14"/>
        <v>n/a</v>
      </c>
      <c r="W128" s="141" t="str">
        <f t="shared" si="14"/>
        <v>n/a</v>
      </c>
      <c r="X128" s="141" t="str">
        <f t="shared" si="14"/>
        <v>n/a</v>
      </c>
      <c r="Y128" s="141" t="str">
        <f t="shared" si="14"/>
        <v>n/a</v>
      </c>
      <c r="Z128" s="141" t="str">
        <f t="shared" si="14"/>
        <v>n/a</v>
      </c>
      <c r="AA128" s="141" t="str">
        <f t="shared" si="14"/>
        <v>n/a</v>
      </c>
      <c r="AB128" s="141" t="str">
        <f t="shared" si="14"/>
        <v>n/a</v>
      </c>
      <c r="AC128" s="141" t="str">
        <f t="shared" si="14"/>
        <v>n/a</v>
      </c>
      <c r="AD128" s="141" t="str">
        <f t="shared" si="14"/>
        <v>n/a</v>
      </c>
      <c r="AE128" s="141" t="str">
        <f t="shared" si="14"/>
        <v>n/a</v>
      </c>
      <c r="AF128" s="141" t="str">
        <f t="shared" si="14"/>
        <v>n/a</v>
      </c>
      <c r="AG128" s="141" t="str">
        <f t="shared" si="14"/>
        <v>n/a</v>
      </c>
      <c r="AH128" s="141" t="str">
        <f t="shared" si="14"/>
        <v>n/a</v>
      </c>
      <c r="AI128" s="141" t="str">
        <f t="shared" si="14"/>
        <v>n/a</v>
      </c>
      <c r="AJ128" s="141" t="str">
        <f t="shared" si="14"/>
        <v>n/a</v>
      </c>
      <c r="AK128" s="141" t="str">
        <f t="shared" si="14"/>
        <v>n/a</v>
      </c>
      <c r="AL128" s="141" t="str">
        <f t="shared" si="14"/>
        <v>n/a</v>
      </c>
      <c r="AM128" s="141" t="str">
        <f t="shared" si="14"/>
        <v>n/a</v>
      </c>
      <c r="AN128" s="141" t="str">
        <f t="shared" si="14"/>
        <v>n/a</v>
      </c>
      <c r="AO128" s="141" t="str">
        <f t="shared" si="14"/>
        <v>n/a</v>
      </c>
      <c r="AP128" s="141" t="str">
        <f t="shared" si="14"/>
        <v>n/a</v>
      </c>
      <c r="AQ128" s="141" t="str">
        <f t="shared" si="14"/>
        <v>n/a</v>
      </c>
      <c r="AR128" s="141" t="str">
        <f t="shared" si="14"/>
        <v>n/a</v>
      </c>
      <c r="AS128" s="141" t="str">
        <f t="shared" si="14"/>
        <v>n/a</v>
      </c>
      <c r="AT128" s="141" t="str">
        <f t="shared" si="14"/>
        <v>n/a</v>
      </c>
      <c r="AU128" s="141" t="str">
        <f t="shared" si="14"/>
        <v>n/a</v>
      </c>
      <c r="AV128" s="141" t="str">
        <f t="shared" si="14"/>
        <v>n/a</v>
      </c>
      <c r="AW128" s="141" t="str">
        <f t="shared" si="14"/>
        <v>n/a</v>
      </c>
      <c r="AX128" s="141" t="str">
        <f t="shared" si="14"/>
        <v>n/a</v>
      </c>
      <c r="AY128" s="141" t="str">
        <f t="shared" si="14"/>
        <v>n/a</v>
      </c>
      <c r="AZ128" s="141" t="str">
        <f t="shared" si="14"/>
        <v>n/a</v>
      </c>
      <c r="BA128" s="141" t="str">
        <f t="shared" si="14"/>
        <v/>
      </c>
      <c r="BB128" s="141" t="str">
        <f t="shared" si="14"/>
        <v/>
      </c>
      <c r="BC128" s="141" t="str">
        <f t="shared" si="14"/>
        <v/>
      </c>
      <c r="BD128" s="141" t="str">
        <f t="shared" si="14"/>
        <v/>
      </c>
      <c r="BE128" s="141" t="str">
        <f t="shared" si="14"/>
        <v/>
      </c>
      <c r="BF128" s="141" t="str">
        <f t="shared" si="14"/>
        <v/>
      </c>
      <c r="BG128" s="141" t="str">
        <f t="shared" si="14"/>
        <v/>
      </c>
      <c r="BH128" s="141" t="str">
        <f t="shared" si="14"/>
        <v/>
      </c>
      <c r="BI128" s="141" t="str">
        <f t="shared" si="14"/>
        <v/>
      </c>
      <c r="BJ128" s="141" t="str">
        <f t="shared" si="14"/>
        <v/>
      </c>
      <c r="BK128" s="141" t="str">
        <f t="shared" si="14"/>
        <v/>
      </c>
      <c r="BL128" s="141" t="str">
        <f t="shared" si="14"/>
        <v/>
      </c>
      <c r="BM128" s="141" t="str">
        <f t="shared" si="14"/>
        <v/>
      </c>
    </row>
    <row r="129" spans="1:72" s="135" customFormat="1" hidden="1" x14ac:dyDescent="0.55000000000000004">
      <c r="A129" s="644"/>
      <c r="B129" s="135" t="s">
        <v>474</v>
      </c>
      <c r="G129" s="141" t="str">
        <f t="shared" si="13"/>
        <v/>
      </c>
      <c r="H129" s="141" t="str">
        <f t="shared" si="14"/>
        <v/>
      </c>
      <c r="I129" s="141" t="str">
        <f t="shared" si="14"/>
        <v/>
      </c>
      <c r="J129" s="141" t="str">
        <f t="shared" si="14"/>
        <v/>
      </c>
      <c r="K129" s="141" t="str">
        <f t="shared" si="14"/>
        <v/>
      </c>
      <c r="L129" s="141" t="str">
        <f t="shared" si="14"/>
        <v/>
      </c>
      <c r="M129" s="141" t="str">
        <f t="shared" si="14"/>
        <v/>
      </c>
      <c r="N129" s="141" t="str">
        <f t="shared" si="14"/>
        <v>n/a</v>
      </c>
      <c r="O129" s="141" t="str">
        <f t="shared" si="14"/>
        <v>n/a</v>
      </c>
      <c r="P129" s="141" t="str">
        <f t="shared" si="14"/>
        <v>n/a</v>
      </c>
      <c r="Q129" s="141" t="str">
        <f t="shared" si="14"/>
        <v>n/a</v>
      </c>
      <c r="R129" s="141" t="str">
        <f t="shared" si="14"/>
        <v>n/a</v>
      </c>
      <c r="S129" s="141" t="str">
        <f t="shared" si="14"/>
        <v>n/a</v>
      </c>
      <c r="T129" s="141" t="str">
        <f t="shared" si="14"/>
        <v>n/a</v>
      </c>
      <c r="U129" s="141" t="str">
        <f t="shared" si="14"/>
        <v>n/a</v>
      </c>
      <c r="V129" s="141" t="str">
        <f t="shared" si="14"/>
        <v>n/a</v>
      </c>
      <c r="W129" s="141" t="str">
        <f t="shared" si="14"/>
        <v>n/a</v>
      </c>
      <c r="X129" s="141" t="str">
        <f t="shared" si="14"/>
        <v>n/a</v>
      </c>
      <c r="Y129" s="141" t="str">
        <f t="shared" si="14"/>
        <v>n/a</v>
      </c>
      <c r="Z129" s="141" t="str">
        <f t="shared" si="14"/>
        <v>n/a</v>
      </c>
      <c r="AA129" s="141" t="str">
        <f t="shared" si="14"/>
        <v>n/a</v>
      </c>
      <c r="AB129" s="141" t="str">
        <f t="shared" si="14"/>
        <v>n/a</v>
      </c>
      <c r="AC129" s="141" t="str">
        <f t="shared" si="14"/>
        <v>n/a</v>
      </c>
      <c r="AD129" s="141" t="str">
        <f t="shared" si="14"/>
        <v>n/a</v>
      </c>
      <c r="AE129" s="141" t="str">
        <f t="shared" si="14"/>
        <v>n/a</v>
      </c>
      <c r="AF129" s="141" t="str">
        <f t="shared" si="14"/>
        <v>n/a</v>
      </c>
      <c r="AG129" s="141" t="str">
        <f t="shared" si="14"/>
        <v>n/a</v>
      </c>
      <c r="AH129" s="141" t="str">
        <f t="shared" si="14"/>
        <v>n/a</v>
      </c>
      <c r="AI129" s="141" t="str">
        <f t="shared" si="14"/>
        <v>n/a</v>
      </c>
      <c r="AJ129" s="141" t="str">
        <f t="shared" si="14"/>
        <v>n/a</v>
      </c>
      <c r="AK129" s="141" t="str">
        <f t="shared" si="14"/>
        <v>n/a</v>
      </c>
      <c r="AL129" s="141" t="str">
        <f t="shared" si="14"/>
        <v>n/a</v>
      </c>
      <c r="AM129" s="141" t="str">
        <f t="shared" si="14"/>
        <v>n/a</v>
      </c>
      <c r="AN129" s="141" t="str">
        <f t="shared" si="14"/>
        <v>n/a</v>
      </c>
      <c r="AO129" s="141" t="str">
        <f t="shared" si="14"/>
        <v>n/a</v>
      </c>
      <c r="AP129" s="141" t="str">
        <f t="shared" si="14"/>
        <v>n/a</v>
      </c>
      <c r="AQ129" s="141" t="str">
        <f t="shared" si="14"/>
        <v>n/a</v>
      </c>
      <c r="AR129" s="141" t="str">
        <f t="shared" si="14"/>
        <v>n/a</v>
      </c>
      <c r="AS129" s="141" t="str">
        <f t="shared" si="14"/>
        <v>n/a</v>
      </c>
      <c r="AT129" s="141" t="str">
        <f t="shared" si="14"/>
        <v>n/a</v>
      </c>
      <c r="AU129" s="141" t="str">
        <f t="shared" si="14"/>
        <v>n/a</v>
      </c>
      <c r="AV129" s="141" t="str">
        <f t="shared" si="14"/>
        <v>n/a</v>
      </c>
      <c r="AW129" s="141" t="str">
        <f t="shared" si="14"/>
        <v>n/a</v>
      </c>
      <c r="AX129" s="141" t="str">
        <f t="shared" si="14"/>
        <v>n/a</v>
      </c>
      <c r="AY129" s="141" t="str">
        <f t="shared" si="14"/>
        <v>n/a</v>
      </c>
      <c r="AZ129" s="141" t="str">
        <f t="shared" si="14"/>
        <v>n/a</v>
      </c>
      <c r="BA129" s="141" t="str">
        <f t="shared" si="14"/>
        <v>n/a</v>
      </c>
      <c r="BB129" s="141" t="str">
        <f t="shared" si="14"/>
        <v/>
      </c>
      <c r="BC129" s="141" t="str">
        <f t="shared" si="14"/>
        <v/>
      </c>
      <c r="BD129" s="141" t="str">
        <f t="shared" si="14"/>
        <v/>
      </c>
      <c r="BE129" s="141" t="str">
        <f t="shared" si="14"/>
        <v/>
      </c>
      <c r="BF129" s="141" t="str">
        <f t="shared" si="14"/>
        <v/>
      </c>
      <c r="BG129" s="141" t="str">
        <f t="shared" si="14"/>
        <v/>
      </c>
      <c r="BH129" s="141" t="str">
        <f t="shared" si="14"/>
        <v/>
      </c>
      <c r="BI129" s="141" t="str">
        <f t="shared" si="14"/>
        <v/>
      </c>
      <c r="BJ129" s="141" t="str">
        <f t="shared" si="14"/>
        <v/>
      </c>
      <c r="BK129" s="141" t="str">
        <f t="shared" si="14"/>
        <v/>
      </c>
      <c r="BL129" s="141" t="str">
        <f t="shared" si="14"/>
        <v/>
      </c>
      <c r="BM129" s="141" t="str">
        <f t="shared" si="14"/>
        <v/>
      </c>
    </row>
    <row r="130" spans="1:72" s="135" customFormat="1" hidden="1" x14ac:dyDescent="0.55000000000000004">
      <c r="A130" s="644"/>
      <c r="B130" s="135" t="s">
        <v>475</v>
      </c>
      <c r="G130" s="141" t="str">
        <f t="shared" si="13"/>
        <v/>
      </c>
      <c r="H130" s="141" t="str">
        <f t="shared" si="14"/>
        <v/>
      </c>
      <c r="I130" s="141" t="str">
        <f t="shared" si="14"/>
        <v/>
      </c>
      <c r="J130" s="141" t="str">
        <f t="shared" si="14"/>
        <v/>
      </c>
      <c r="K130" s="141" t="str">
        <f t="shared" si="14"/>
        <v/>
      </c>
      <c r="L130" s="141" t="str">
        <f t="shared" si="14"/>
        <v/>
      </c>
      <c r="M130" s="141" t="str">
        <f t="shared" si="14"/>
        <v/>
      </c>
      <c r="N130" s="141" t="str">
        <f t="shared" si="14"/>
        <v/>
      </c>
      <c r="O130" s="141" t="str">
        <f t="shared" si="14"/>
        <v>n/a</v>
      </c>
      <c r="P130" s="141" t="str">
        <f t="shared" si="14"/>
        <v>n/a</v>
      </c>
      <c r="Q130" s="141" t="str">
        <f t="shared" si="14"/>
        <v>n/a</v>
      </c>
      <c r="R130" s="141" t="str">
        <f t="shared" si="14"/>
        <v>n/a</v>
      </c>
      <c r="S130" s="141" t="str">
        <f t="shared" si="14"/>
        <v>n/a</v>
      </c>
      <c r="T130" s="141" t="str">
        <f t="shared" si="14"/>
        <v>n/a</v>
      </c>
      <c r="U130" s="141" t="str">
        <f t="shared" si="14"/>
        <v>n/a</v>
      </c>
      <c r="V130" s="141" t="str">
        <f t="shared" si="14"/>
        <v>n/a</v>
      </c>
      <c r="W130" s="141" t="str">
        <f t="shared" si="14"/>
        <v>n/a</v>
      </c>
      <c r="X130" s="141" t="str">
        <f t="shared" si="14"/>
        <v>n/a</v>
      </c>
      <c r="Y130" s="141" t="str">
        <f t="shared" si="14"/>
        <v>n/a</v>
      </c>
      <c r="Z130" s="141" t="str">
        <f t="shared" si="14"/>
        <v>n/a</v>
      </c>
      <c r="AA130" s="141" t="str">
        <f t="shared" si="14"/>
        <v>n/a</v>
      </c>
      <c r="AB130" s="141" t="str">
        <f t="shared" si="14"/>
        <v>n/a</v>
      </c>
      <c r="AC130" s="141" t="str">
        <f t="shared" si="14"/>
        <v>n/a</v>
      </c>
      <c r="AD130" s="141" t="str">
        <f t="shared" si="14"/>
        <v>n/a</v>
      </c>
      <c r="AE130" s="141" t="str">
        <f t="shared" si="14"/>
        <v>n/a</v>
      </c>
      <c r="AF130" s="141" t="str">
        <f t="shared" si="14"/>
        <v>n/a</v>
      </c>
      <c r="AG130" s="141" t="str">
        <f t="shared" si="14"/>
        <v>n/a</v>
      </c>
      <c r="AH130" s="141" t="str">
        <f t="shared" si="14"/>
        <v>n/a</v>
      </c>
      <c r="AI130" s="141" t="str">
        <f t="shared" si="14"/>
        <v>n/a</v>
      </c>
      <c r="AJ130" s="141" t="str">
        <f t="shared" si="14"/>
        <v>n/a</v>
      </c>
      <c r="AK130" s="141" t="str">
        <f t="shared" si="14"/>
        <v>n/a</v>
      </c>
      <c r="AL130" s="141" t="str">
        <f t="shared" si="14"/>
        <v>n/a</v>
      </c>
      <c r="AM130" s="141" t="str">
        <f t="shared" si="14"/>
        <v>n/a</v>
      </c>
      <c r="AN130" s="141" t="str">
        <f t="shared" si="14"/>
        <v>n/a</v>
      </c>
      <c r="AO130" s="141" t="str">
        <f t="shared" si="14"/>
        <v>n/a</v>
      </c>
      <c r="AP130" s="141" t="str">
        <f t="shared" si="14"/>
        <v>n/a</v>
      </c>
      <c r="AQ130" s="141" t="str">
        <f t="shared" si="14"/>
        <v>n/a</v>
      </c>
      <c r="AR130" s="141" t="str">
        <f t="shared" si="14"/>
        <v>n/a</v>
      </c>
      <c r="AS130" s="141" t="str">
        <f t="shared" si="14"/>
        <v>n/a</v>
      </c>
      <c r="AT130" s="141" t="str">
        <f t="shared" si="14"/>
        <v>n/a</v>
      </c>
      <c r="AU130" s="141" t="str">
        <f t="shared" si="14"/>
        <v>n/a</v>
      </c>
      <c r="AV130" s="141" t="str">
        <f t="shared" si="14"/>
        <v>n/a</v>
      </c>
      <c r="AW130" s="141" t="str">
        <f t="shared" si="14"/>
        <v>n/a</v>
      </c>
      <c r="AX130" s="141" t="str">
        <f t="shared" si="14"/>
        <v>n/a</v>
      </c>
      <c r="AY130" s="141" t="str">
        <f t="shared" si="14"/>
        <v>n/a</v>
      </c>
      <c r="AZ130" s="141" t="str">
        <f t="shared" si="14"/>
        <v>n/a</v>
      </c>
      <c r="BA130" s="141" t="str">
        <f t="shared" si="14"/>
        <v>n/a</v>
      </c>
      <c r="BB130" s="141" t="str">
        <f t="shared" si="14"/>
        <v>n/a</v>
      </c>
      <c r="BC130" s="141" t="str">
        <f t="shared" si="14"/>
        <v/>
      </c>
      <c r="BD130" s="141" t="str">
        <f t="shared" si="14"/>
        <v/>
      </c>
      <c r="BE130" s="141" t="str">
        <f t="shared" si="14"/>
        <v/>
      </c>
      <c r="BF130" s="141" t="str">
        <f t="shared" si="14"/>
        <v/>
      </c>
      <c r="BG130" s="141" t="str">
        <f t="shared" si="14"/>
        <v/>
      </c>
      <c r="BH130" s="141" t="str">
        <f t="shared" si="14"/>
        <v/>
      </c>
      <c r="BI130" s="141" t="str">
        <f t="shared" si="14"/>
        <v/>
      </c>
      <c r="BJ130" s="141" t="str">
        <f t="shared" si="14"/>
        <v/>
      </c>
      <c r="BK130" s="141" t="str">
        <f t="shared" si="14"/>
        <v/>
      </c>
      <c r="BL130" s="141" t="str">
        <f t="shared" si="14"/>
        <v/>
      </c>
      <c r="BM130" s="141" t="str">
        <f t="shared" si="14"/>
        <v/>
      </c>
    </row>
    <row r="131" spans="1:72" s="135" customFormat="1" hidden="1" x14ac:dyDescent="0.55000000000000004">
      <c r="A131" s="644"/>
      <c r="B131" s="135" t="s">
        <v>476</v>
      </c>
      <c r="G131" s="141" t="str">
        <f t="shared" si="13"/>
        <v/>
      </c>
      <c r="H131" s="141" t="str">
        <f t="shared" si="14"/>
        <v/>
      </c>
      <c r="I131" s="141" t="str">
        <f t="shared" si="14"/>
        <v/>
      </c>
      <c r="J131" s="141" t="str">
        <f t="shared" si="14"/>
        <v/>
      </c>
      <c r="K131" s="141" t="str">
        <f t="shared" ref="H131:BM135" si="15">IF(J15="","","n/a")</f>
        <v/>
      </c>
      <c r="L131" s="141" t="str">
        <f t="shared" si="15"/>
        <v/>
      </c>
      <c r="M131" s="141" t="str">
        <f t="shared" si="15"/>
        <v/>
      </c>
      <c r="N131" s="141" t="str">
        <f t="shared" si="15"/>
        <v/>
      </c>
      <c r="O131" s="141" t="str">
        <f t="shared" si="15"/>
        <v/>
      </c>
      <c r="P131" s="141" t="str">
        <f t="shared" si="15"/>
        <v>n/a</v>
      </c>
      <c r="Q131" s="141" t="str">
        <f t="shared" si="15"/>
        <v>n/a</v>
      </c>
      <c r="R131" s="141" t="str">
        <f t="shared" si="15"/>
        <v>n/a</v>
      </c>
      <c r="S131" s="141" t="str">
        <f t="shared" si="15"/>
        <v>n/a</v>
      </c>
      <c r="T131" s="141" t="str">
        <f t="shared" si="15"/>
        <v>n/a</v>
      </c>
      <c r="U131" s="141" t="str">
        <f t="shared" si="15"/>
        <v>n/a</v>
      </c>
      <c r="V131" s="141" t="str">
        <f t="shared" si="15"/>
        <v>n/a</v>
      </c>
      <c r="W131" s="141" t="str">
        <f t="shared" si="15"/>
        <v>n/a</v>
      </c>
      <c r="X131" s="141" t="str">
        <f t="shared" si="15"/>
        <v>n/a</v>
      </c>
      <c r="Y131" s="141" t="str">
        <f t="shared" si="15"/>
        <v>n/a</v>
      </c>
      <c r="Z131" s="141" t="str">
        <f t="shared" si="15"/>
        <v>n/a</v>
      </c>
      <c r="AA131" s="141" t="str">
        <f t="shared" si="15"/>
        <v>n/a</v>
      </c>
      <c r="AB131" s="141" t="str">
        <f t="shared" si="15"/>
        <v>n/a</v>
      </c>
      <c r="AC131" s="141" t="str">
        <f t="shared" si="15"/>
        <v>n/a</v>
      </c>
      <c r="AD131" s="141" t="str">
        <f t="shared" si="15"/>
        <v>n/a</v>
      </c>
      <c r="AE131" s="141" t="str">
        <f t="shared" si="15"/>
        <v>n/a</v>
      </c>
      <c r="AF131" s="141" t="str">
        <f t="shared" si="15"/>
        <v>n/a</v>
      </c>
      <c r="AG131" s="141" t="str">
        <f t="shared" si="15"/>
        <v>n/a</v>
      </c>
      <c r="AH131" s="141" t="str">
        <f t="shared" si="15"/>
        <v>n/a</v>
      </c>
      <c r="AI131" s="141" t="str">
        <f t="shared" si="15"/>
        <v>n/a</v>
      </c>
      <c r="AJ131" s="141" t="str">
        <f t="shared" si="15"/>
        <v>n/a</v>
      </c>
      <c r="AK131" s="141" t="str">
        <f t="shared" si="15"/>
        <v>n/a</v>
      </c>
      <c r="AL131" s="141" t="str">
        <f t="shared" si="15"/>
        <v>n/a</v>
      </c>
      <c r="AM131" s="141" t="str">
        <f t="shared" si="15"/>
        <v>n/a</v>
      </c>
      <c r="AN131" s="141" t="str">
        <f t="shared" si="15"/>
        <v>n/a</v>
      </c>
      <c r="AO131" s="141" t="str">
        <f t="shared" si="15"/>
        <v>n/a</v>
      </c>
      <c r="AP131" s="141" t="str">
        <f t="shared" si="15"/>
        <v>n/a</v>
      </c>
      <c r="AQ131" s="141" t="str">
        <f t="shared" si="15"/>
        <v>n/a</v>
      </c>
      <c r="AR131" s="141" t="str">
        <f t="shared" si="15"/>
        <v>n/a</v>
      </c>
      <c r="AS131" s="141" t="str">
        <f t="shared" si="15"/>
        <v>n/a</v>
      </c>
      <c r="AT131" s="141" t="str">
        <f t="shared" si="15"/>
        <v>n/a</v>
      </c>
      <c r="AU131" s="141" t="str">
        <f t="shared" si="15"/>
        <v>n/a</v>
      </c>
      <c r="AV131" s="141" t="str">
        <f t="shared" si="15"/>
        <v>n/a</v>
      </c>
      <c r="AW131" s="141" t="str">
        <f t="shared" si="15"/>
        <v>n/a</v>
      </c>
      <c r="AX131" s="141" t="str">
        <f t="shared" si="15"/>
        <v>n/a</v>
      </c>
      <c r="AY131" s="141" t="str">
        <f t="shared" si="15"/>
        <v>n/a</v>
      </c>
      <c r="AZ131" s="141" t="str">
        <f t="shared" si="15"/>
        <v>n/a</v>
      </c>
      <c r="BA131" s="141" t="str">
        <f t="shared" si="15"/>
        <v>n/a</v>
      </c>
      <c r="BB131" s="141" t="str">
        <f t="shared" si="15"/>
        <v>n/a</v>
      </c>
      <c r="BC131" s="141" t="str">
        <f t="shared" si="15"/>
        <v>n/a</v>
      </c>
      <c r="BD131" s="141" t="str">
        <f t="shared" si="15"/>
        <v/>
      </c>
      <c r="BE131" s="141" t="str">
        <f t="shared" si="15"/>
        <v/>
      </c>
      <c r="BF131" s="141" t="str">
        <f t="shared" si="15"/>
        <v/>
      </c>
      <c r="BG131" s="141" t="str">
        <f t="shared" si="15"/>
        <v/>
      </c>
      <c r="BH131" s="141" t="str">
        <f t="shared" si="15"/>
        <v/>
      </c>
      <c r="BI131" s="141" t="str">
        <f t="shared" si="15"/>
        <v/>
      </c>
      <c r="BJ131" s="141" t="str">
        <f t="shared" si="15"/>
        <v/>
      </c>
      <c r="BK131" s="141" t="str">
        <f t="shared" si="15"/>
        <v/>
      </c>
      <c r="BL131" s="141" t="str">
        <f t="shared" si="15"/>
        <v/>
      </c>
      <c r="BM131" s="141" t="str">
        <f t="shared" si="15"/>
        <v/>
      </c>
    </row>
    <row r="132" spans="1:72" s="135" customFormat="1" hidden="1" x14ac:dyDescent="0.55000000000000004">
      <c r="A132" s="644"/>
      <c r="B132" s="135" t="s">
        <v>477</v>
      </c>
      <c r="G132" s="141" t="str">
        <f t="shared" si="13"/>
        <v/>
      </c>
      <c r="H132" s="141" t="str">
        <f t="shared" si="15"/>
        <v/>
      </c>
      <c r="I132" s="141" t="str">
        <f t="shared" si="15"/>
        <v/>
      </c>
      <c r="J132" s="141" t="str">
        <f t="shared" si="15"/>
        <v/>
      </c>
      <c r="K132" s="141" t="str">
        <f t="shared" si="15"/>
        <v/>
      </c>
      <c r="L132" s="141" t="str">
        <f t="shared" si="15"/>
        <v/>
      </c>
      <c r="M132" s="141" t="str">
        <f t="shared" si="15"/>
        <v/>
      </c>
      <c r="N132" s="141" t="str">
        <f t="shared" si="15"/>
        <v/>
      </c>
      <c r="O132" s="141" t="str">
        <f t="shared" si="15"/>
        <v/>
      </c>
      <c r="P132" s="141" t="str">
        <f t="shared" si="15"/>
        <v/>
      </c>
      <c r="Q132" s="141" t="str">
        <f t="shared" si="15"/>
        <v>n/a</v>
      </c>
      <c r="R132" s="141" t="str">
        <f t="shared" si="15"/>
        <v>n/a</v>
      </c>
      <c r="S132" s="141" t="str">
        <f t="shared" si="15"/>
        <v>n/a</v>
      </c>
      <c r="T132" s="141" t="str">
        <f t="shared" si="15"/>
        <v>n/a</v>
      </c>
      <c r="U132" s="141" t="str">
        <f t="shared" si="15"/>
        <v>n/a</v>
      </c>
      <c r="V132" s="141" t="str">
        <f t="shared" si="15"/>
        <v>n/a</v>
      </c>
      <c r="W132" s="141" t="str">
        <f t="shared" si="15"/>
        <v>n/a</v>
      </c>
      <c r="X132" s="141" t="str">
        <f t="shared" si="15"/>
        <v>n/a</v>
      </c>
      <c r="Y132" s="141" t="str">
        <f t="shared" si="15"/>
        <v>n/a</v>
      </c>
      <c r="Z132" s="141" t="str">
        <f t="shared" si="15"/>
        <v>n/a</v>
      </c>
      <c r="AA132" s="141" t="str">
        <f t="shared" si="15"/>
        <v>n/a</v>
      </c>
      <c r="AB132" s="141" t="str">
        <f t="shared" si="15"/>
        <v>n/a</v>
      </c>
      <c r="AC132" s="141" t="str">
        <f t="shared" si="15"/>
        <v>n/a</v>
      </c>
      <c r="AD132" s="141" t="str">
        <f t="shared" si="15"/>
        <v>n/a</v>
      </c>
      <c r="AE132" s="141" t="str">
        <f t="shared" si="15"/>
        <v>n/a</v>
      </c>
      <c r="AF132" s="141" t="str">
        <f t="shared" si="15"/>
        <v>n/a</v>
      </c>
      <c r="AG132" s="141" t="str">
        <f t="shared" si="15"/>
        <v>n/a</v>
      </c>
      <c r="AH132" s="141" t="str">
        <f t="shared" si="15"/>
        <v>n/a</v>
      </c>
      <c r="AI132" s="141" t="str">
        <f t="shared" si="15"/>
        <v>n/a</v>
      </c>
      <c r="AJ132" s="141" t="str">
        <f t="shared" si="15"/>
        <v>n/a</v>
      </c>
      <c r="AK132" s="141" t="str">
        <f t="shared" si="15"/>
        <v>n/a</v>
      </c>
      <c r="AL132" s="141" t="str">
        <f t="shared" si="15"/>
        <v>n/a</v>
      </c>
      <c r="AM132" s="141" t="str">
        <f t="shared" si="15"/>
        <v>n/a</v>
      </c>
      <c r="AN132" s="141" t="str">
        <f t="shared" si="15"/>
        <v>n/a</v>
      </c>
      <c r="AO132" s="141" t="str">
        <f t="shared" si="15"/>
        <v>n/a</v>
      </c>
      <c r="AP132" s="141" t="str">
        <f t="shared" si="15"/>
        <v>n/a</v>
      </c>
      <c r="AQ132" s="141" t="str">
        <f t="shared" si="15"/>
        <v>n/a</v>
      </c>
      <c r="AR132" s="141" t="str">
        <f t="shared" si="15"/>
        <v>n/a</v>
      </c>
      <c r="AS132" s="141" t="str">
        <f t="shared" si="15"/>
        <v>n/a</v>
      </c>
      <c r="AT132" s="141" t="str">
        <f t="shared" si="15"/>
        <v>n/a</v>
      </c>
      <c r="AU132" s="141" t="str">
        <f t="shared" si="15"/>
        <v>n/a</v>
      </c>
      <c r="AV132" s="141" t="str">
        <f t="shared" si="15"/>
        <v>n/a</v>
      </c>
      <c r="AW132" s="141" t="str">
        <f t="shared" si="15"/>
        <v>n/a</v>
      </c>
      <c r="AX132" s="141" t="str">
        <f t="shared" si="15"/>
        <v>n/a</v>
      </c>
      <c r="AY132" s="141" t="str">
        <f t="shared" si="15"/>
        <v>n/a</v>
      </c>
      <c r="AZ132" s="141" t="str">
        <f t="shared" si="15"/>
        <v>n/a</v>
      </c>
      <c r="BA132" s="141" t="str">
        <f t="shared" si="15"/>
        <v>n/a</v>
      </c>
      <c r="BB132" s="141" t="str">
        <f t="shared" si="15"/>
        <v>n/a</v>
      </c>
      <c r="BC132" s="141" t="str">
        <f t="shared" si="15"/>
        <v>n/a</v>
      </c>
      <c r="BD132" s="141" t="str">
        <f t="shared" si="15"/>
        <v>n/a</v>
      </c>
      <c r="BE132" s="141" t="str">
        <f t="shared" si="15"/>
        <v/>
      </c>
      <c r="BF132" s="141" t="str">
        <f t="shared" si="15"/>
        <v/>
      </c>
      <c r="BG132" s="141" t="str">
        <f t="shared" si="15"/>
        <v/>
      </c>
      <c r="BH132" s="141" t="str">
        <f t="shared" si="15"/>
        <v/>
      </c>
      <c r="BI132" s="141" t="str">
        <f t="shared" si="15"/>
        <v/>
      </c>
      <c r="BJ132" s="141" t="str">
        <f t="shared" si="15"/>
        <v/>
      </c>
      <c r="BK132" s="141" t="str">
        <f t="shared" si="15"/>
        <v/>
      </c>
      <c r="BL132" s="141" t="str">
        <f t="shared" si="15"/>
        <v/>
      </c>
      <c r="BM132" s="141" t="str">
        <f t="shared" si="15"/>
        <v/>
      </c>
    </row>
    <row r="133" spans="1:72" s="135" customFormat="1" hidden="1" x14ac:dyDescent="0.55000000000000004">
      <c r="A133" s="644"/>
      <c r="B133" s="135" t="s">
        <v>478</v>
      </c>
      <c r="G133" s="141" t="str">
        <f t="shared" si="13"/>
        <v/>
      </c>
      <c r="H133" s="141" t="str">
        <f t="shared" si="15"/>
        <v/>
      </c>
      <c r="I133" s="141" t="str">
        <f t="shared" si="15"/>
        <v/>
      </c>
      <c r="J133" s="141" t="str">
        <f t="shared" si="15"/>
        <v/>
      </c>
      <c r="K133" s="141" t="str">
        <f t="shared" si="15"/>
        <v/>
      </c>
      <c r="L133" s="141"/>
      <c r="M133" s="141" t="str">
        <f t="shared" si="15"/>
        <v/>
      </c>
      <c r="N133" s="141" t="str">
        <f t="shared" si="15"/>
        <v/>
      </c>
      <c r="O133" s="141" t="str">
        <f t="shared" si="15"/>
        <v/>
      </c>
      <c r="P133" s="141" t="str">
        <f t="shared" si="15"/>
        <v/>
      </c>
      <c r="Q133" s="141" t="str">
        <f t="shared" si="15"/>
        <v/>
      </c>
      <c r="R133" s="141" t="str">
        <f t="shared" si="15"/>
        <v>n/a</v>
      </c>
      <c r="S133" s="141" t="str">
        <f t="shared" si="15"/>
        <v>n/a</v>
      </c>
      <c r="T133" s="141" t="str">
        <f t="shared" si="15"/>
        <v>n/a</v>
      </c>
      <c r="U133" s="141" t="str">
        <f t="shared" si="15"/>
        <v>n/a</v>
      </c>
      <c r="V133" s="141" t="str">
        <f t="shared" si="15"/>
        <v>n/a</v>
      </c>
      <c r="W133" s="141" t="str">
        <f t="shared" si="15"/>
        <v>n/a</v>
      </c>
      <c r="X133" s="141" t="str">
        <f t="shared" si="15"/>
        <v>n/a</v>
      </c>
      <c r="Y133" s="141" t="str">
        <f t="shared" si="15"/>
        <v>n/a</v>
      </c>
      <c r="Z133" s="141" t="str">
        <f t="shared" si="15"/>
        <v>n/a</v>
      </c>
      <c r="AA133" s="141" t="str">
        <f t="shared" si="15"/>
        <v>n/a</v>
      </c>
      <c r="AB133" s="141" t="str">
        <f t="shared" si="15"/>
        <v>n/a</v>
      </c>
      <c r="AC133" s="141" t="str">
        <f t="shared" si="15"/>
        <v>n/a</v>
      </c>
      <c r="AD133" s="141" t="str">
        <f t="shared" si="15"/>
        <v>n/a</v>
      </c>
      <c r="AE133" s="141" t="str">
        <f t="shared" si="15"/>
        <v>n/a</v>
      </c>
      <c r="AF133" s="141" t="str">
        <f t="shared" si="15"/>
        <v>n/a</v>
      </c>
      <c r="AG133" s="141" t="str">
        <f t="shared" si="15"/>
        <v>n/a</v>
      </c>
      <c r="AH133" s="141" t="str">
        <f t="shared" si="15"/>
        <v>n/a</v>
      </c>
      <c r="AI133" s="141" t="str">
        <f t="shared" si="15"/>
        <v>n/a</v>
      </c>
      <c r="AJ133" s="141" t="str">
        <f t="shared" si="15"/>
        <v>n/a</v>
      </c>
      <c r="AK133" s="141" t="str">
        <f t="shared" si="15"/>
        <v>n/a</v>
      </c>
      <c r="AL133" s="141" t="str">
        <f t="shared" si="15"/>
        <v>n/a</v>
      </c>
      <c r="AM133" s="141" t="str">
        <f t="shared" si="15"/>
        <v>n/a</v>
      </c>
      <c r="AN133" s="141" t="str">
        <f t="shared" si="15"/>
        <v>n/a</v>
      </c>
      <c r="AO133" s="141" t="str">
        <f t="shared" si="15"/>
        <v>n/a</v>
      </c>
      <c r="AP133" s="141" t="str">
        <f t="shared" si="15"/>
        <v>n/a</v>
      </c>
      <c r="AQ133" s="141" t="str">
        <f t="shared" si="15"/>
        <v>n/a</v>
      </c>
      <c r="AR133" s="141" t="str">
        <f t="shared" si="15"/>
        <v>n/a</v>
      </c>
      <c r="AS133" s="141" t="str">
        <f t="shared" si="15"/>
        <v>n/a</v>
      </c>
      <c r="AT133" s="141" t="str">
        <f t="shared" si="15"/>
        <v>n/a</v>
      </c>
      <c r="AU133" s="141" t="str">
        <f t="shared" si="15"/>
        <v>n/a</v>
      </c>
      <c r="AV133" s="141" t="str">
        <f t="shared" si="15"/>
        <v>n/a</v>
      </c>
      <c r="AW133" s="141" t="str">
        <f t="shared" si="15"/>
        <v>n/a</v>
      </c>
      <c r="AX133" s="141" t="str">
        <f t="shared" si="15"/>
        <v>n/a</v>
      </c>
      <c r="AY133" s="141" t="str">
        <f t="shared" si="15"/>
        <v>n/a</v>
      </c>
      <c r="AZ133" s="141" t="str">
        <f t="shared" si="15"/>
        <v>n/a</v>
      </c>
      <c r="BA133" s="141" t="str">
        <f t="shared" si="15"/>
        <v>n/a</v>
      </c>
      <c r="BB133" s="141" t="str">
        <f t="shared" si="15"/>
        <v>n/a</v>
      </c>
      <c r="BC133" s="141" t="str">
        <f t="shared" si="15"/>
        <v>n/a</v>
      </c>
      <c r="BD133" s="141" t="str">
        <f t="shared" si="15"/>
        <v>n/a</v>
      </c>
      <c r="BE133" s="141" t="str">
        <f t="shared" si="15"/>
        <v>n/a</v>
      </c>
      <c r="BF133" s="141" t="str">
        <f t="shared" si="15"/>
        <v/>
      </c>
      <c r="BG133" s="141" t="str">
        <f t="shared" si="15"/>
        <v/>
      </c>
      <c r="BH133" s="141" t="str">
        <f t="shared" si="15"/>
        <v/>
      </c>
      <c r="BI133" s="141" t="str">
        <f t="shared" si="15"/>
        <v/>
      </c>
      <c r="BJ133" s="141" t="str">
        <f t="shared" si="15"/>
        <v/>
      </c>
      <c r="BK133" s="141" t="str">
        <f t="shared" si="15"/>
        <v/>
      </c>
      <c r="BL133" s="141" t="str">
        <f t="shared" si="15"/>
        <v/>
      </c>
      <c r="BM133" s="141" t="str">
        <f t="shared" si="15"/>
        <v/>
      </c>
    </row>
    <row r="134" spans="1:72" s="135" customFormat="1" hidden="1" x14ac:dyDescent="0.55000000000000004">
      <c r="A134" s="644"/>
      <c r="B134" s="135" t="s">
        <v>479</v>
      </c>
      <c r="G134" s="141" t="str">
        <f t="shared" si="13"/>
        <v/>
      </c>
      <c r="H134" s="141" t="str">
        <f t="shared" si="15"/>
        <v/>
      </c>
      <c r="I134" s="141" t="str">
        <f t="shared" si="15"/>
        <v/>
      </c>
      <c r="J134" s="141" t="str">
        <f t="shared" si="15"/>
        <v/>
      </c>
      <c r="K134" s="141" t="str">
        <f t="shared" si="15"/>
        <v/>
      </c>
      <c r="L134" s="141" t="str">
        <f t="shared" si="15"/>
        <v/>
      </c>
      <c r="M134" s="141" t="str">
        <f t="shared" si="15"/>
        <v/>
      </c>
      <c r="N134" s="141" t="str">
        <f t="shared" si="15"/>
        <v/>
      </c>
      <c r="O134" s="141" t="str">
        <f t="shared" si="15"/>
        <v/>
      </c>
      <c r="P134" s="141" t="str">
        <f t="shared" si="15"/>
        <v/>
      </c>
      <c r="Q134" s="141" t="str">
        <f t="shared" si="15"/>
        <v/>
      </c>
      <c r="R134" s="141" t="str">
        <f t="shared" si="15"/>
        <v/>
      </c>
      <c r="S134" s="141" t="str">
        <f t="shared" si="15"/>
        <v>n/a</v>
      </c>
      <c r="T134" s="141" t="str">
        <f t="shared" si="15"/>
        <v>n/a</v>
      </c>
      <c r="U134" s="141" t="str">
        <f t="shared" si="15"/>
        <v>n/a</v>
      </c>
      <c r="V134" s="141" t="str">
        <f t="shared" si="15"/>
        <v>n/a</v>
      </c>
      <c r="W134" s="141" t="str">
        <f t="shared" si="15"/>
        <v>n/a</v>
      </c>
      <c r="X134" s="141" t="str">
        <f t="shared" si="15"/>
        <v>n/a</v>
      </c>
      <c r="Y134" s="141" t="str">
        <f t="shared" si="15"/>
        <v>n/a</v>
      </c>
      <c r="Z134" s="141" t="str">
        <f t="shared" si="15"/>
        <v>n/a</v>
      </c>
      <c r="AA134" s="141" t="str">
        <f t="shared" si="15"/>
        <v>n/a</v>
      </c>
      <c r="AB134" s="141" t="str">
        <f t="shared" si="15"/>
        <v>n/a</v>
      </c>
      <c r="AC134" s="141" t="str">
        <f t="shared" si="15"/>
        <v>n/a</v>
      </c>
      <c r="AD134" s="141" t="str">
        <f t="shared" si="15"/>
        <v>n/a</v>
      </c>
      <c r="AE134" s="141" t="str">
        <f t="shared" si="15"/>
        <v>n/a</v>
      </c>
      <c r="AF134" s="141" t="str">
        <f t="shared" si="15"/>
        <v>n/a</v>
      </c>
      <c r="AG134" s="141" t="str">
        <f t="shared" si="15"/>
        <v>n/a</v>
      </c>
      <c r="AH134" s="141" t="str">
        <f t="shared" si="15"/>
        <v>n/a</v>
      </c>
      <c r="AI134" s="141" t="str">
        <f t="shared" si="15"/>
        <v>n/a</v>
      </c>
      <c r="AJ134" s="141" t="str">
        <f t="shared" si="15"/>
        <v>n/a</v>
      </c>
      <c r="AK134" s="141" t="str">
        <f t="shared" si="15"/>
        <v>n/a</v>
      </c>
      <c r="AL134" s="141" t="str">
        <f t="shared" si="15"/>
        <v>n/a</v>
      </c>
      <c r="AM134" s="141" t="str">
        <f t="shared" si="15"/>
        <v>n/a</v>
      </c>
      <c r="AN134" s="141" t="str">
        <f t="shared" si="15"/>
        <v>n/a</v>
      </c>
      <c r="AO134" s="141" t="str">
        <f t="shared" si="15"/>
        <v>n/a</v>
      </c>
      <c r="AP134" s="141" t="str">
        <f t="shared" si="15"/>
        <v>n/a</v>
      </c>
      <c r="AQ134" s="141" t="str">
        <f t="shared" si="15"/>
        <v>n/a</v>
      </c>
      <c r="AR134" s="141" t="str">
        <f t="shared" si="15"/>
        <v>n/a</v>
      </c>
      <c r="AS134" s="141" t="str">
        <f t="shared" si="15"/>
        <v>n/a</v>
      </c>
      <c r="AT134" s="141" t="str">
        <f t="shared" si="15"/>
        <v>n/a</v>
      </c>
      <c r="AU134" s="141" t="str">
        <f t="shared" si="15"/>
        <v>n/a</v>
      </c>
      <c r="AV134" s="141" t="str">
        <f t="shared" si="15"/>
        <v>n/a</v>
      </c>
      <c r="AW134" s="141" t="str">
        <f t="shared" si="15"/>
        <v>n/a</v>
      </c>
      <c r="AX134" s="141" t="str">
        <f t="shared" si="15"/>
        <v>n/a</v>
      </c>
      <c r="AY134" s="141" t="str">
        <f t="shared" si="15"/>
        <v>n/a</v>
      </c>
      <c r="AZ134" s="141" t="str">
        <f t="shared" si="15"/>
        <v>n/a</v>
      </c>
      <c r="BA134" s="141" t="str">
        <f t="shared" si="15"/>
        <v>n/a</v>
      </c>
      <c r="BB134" s="141" t="str">
        <f t="shared" si="15"/>
        <v>n/a</v>
      </c>
      <c r="BC134" s="141" t="str">
        <f t="shared" si="15"/>
        <v>n/a</v>
      </c>
      <c r="BD134" s="141" t="str">
        <f t="shared" si="15"/>
        <v>n/a</v>
      </c>
      <c r="BE134" s="141" t="str">
        <f t="shared" si="15"/>
        <v>n/a</v>
      </c>
      <c r="BF134" s="141" t="str">
        <f t="shared" si="15"/>
        <v>n/a</v>
      </c>
      <c r="BG134" s="141" t="str">
        <f t="shared" si="15"/>
        <v/>
      </c>
      <c r="BH134" s="141" t="str">
        <f t="shared" si="15"/>
        <v/>
      </c>
      <c r="BI134" s="141" t="str">
        <f t="shared" si="15"/>
        <v/>
      </c>
      <c r="BJ134" s="141" t="str">
        <f t="shared" si="15"/>
        <v/>
      </c>
      <c r="BK134" s="141" t="str">
        <f t="shared" si="15"/>
        <v/>
      </c>
      <c r="BL134" s="141" t="str">
        <f t="shared" si="15"/>
        <v/>
      </c>
      <c r="BM134" s="141" t="str">
        <f t="shared" si="15"/>
        <v/>
      </c>
    </row>
    <row r="135" spans="1:72" s="135" customFormat="1" hidden="1" x14ac:dyDescent="0.55000000000000004">
      <c r="A135" s="644"/>
      <c r="B135" s="135" t="s">
        <v>480</v>
      </c>
      <c r="G135" s="141" t="str">
        <f t="shared" si="13"/>
        <v/>
      </c>
      <c r="H135" s="141" t="str">
        <f t="shared" si="15"/>
        <v/>
      </c>
      <c r="I135" s="141" t="str">
        <f t="shared" si="15"/>
        <v/>
      </c>
      <c r="J135" s="141" t="str">
        <f t="shared" si="15"/>
        <v/>
      </c>
      <c r="K135" s="141" t="str">
        <f t="shared" si="15"/>
        <v/>
      </c>
      <c r="L135" s="141" t="str">
        <f t="shared" si="15"/>
        <v/>
      </c>
      <c r="M135" s="141" t="str">
        <f t="shared" si="15"/>
        <v/>
      </c>
      <c r="N135" s="141" t="str">
        <f t="shared" si="15"/>
        <v/>
      </c>
      <c r="O135" s="141" t="str">
        <f t="shared" si="15"/>
        <v/>
      </c>
      <c r="P135" s="141" t="str">
        <f t="shared" si="15"/>
        <v/>
      </c>
      <c r="Q135" s="141" t="str">
        <f t="shared" si="15"/>
        <v/>
      </c>
      <c r="R135" s="141" t="str">
        <f t="shared" si="15"/>
        <v/>
      </c>
      <c r="S135" s="141" t="str">
        <f t="shared" si="15"/>
        <v/>
      </c>
      <c r="T135" s="141" t="str">
        <f t="shared" si="15"/>
        <v>n/a</v>
      </c>
      <c r="U135" s="141" t="str">
        <f t="shared" si="15"/>
        <v>n/a</v>
      </c>
      <c r="V135" s="141" t="str">
        <f t="shared" si="15"/>
        <v>n/a</v>
      </c>
      <c r="W135" s="141" t="str">
        <f t="shared" si="15"/>
        <v>n/a</v>
      </c>
      <c r="X135" s="141" t="str">
        <f t="shared" si="15"/>
        <v>n/a</v>
      </c>
      <c r="Y135" s="141" t="str">
        <f t="shared" si="15"/>
        <v>n/a</v>
      </c>
      <c r="Z135" s="141" t="str">
        <f t="shared" si="15"/>
        <v>n/a</v>
      </c>
      <c r="AA135" s="141" t="str">
        <f t="shared" si="15"/>
        <v>n/a</v>
      </c>
      <c r="AB135" s="141" t="str">
        <f t="shared" si="15"/>
        <v>n/a</v>
      </c>
      <c r="AC135" s="141" t="str">
        <f t="shared" si="15"/>
        <v>n/a</v>
      </c>
      <c r="AD135" s="141" t="str">
        <f t="shared" si="15"/>
        <v>n/a</v>
      </c>
      <c r="AE135" s="141" t="str">
        <f t="shared" si="15"/>
        <v>n/a</v>
      </c>
      <c r="AF135" s="141" t="str">
        <f t="shared" si="15"/>
        <v>n/a</v>
      </c>
      <c r="AG135" s="141" t="str">
        <f t="shared" si="15"/>
        <v>n/a</v>
      </c>
      <c r="AH135" s="141" t="str">
        <f t="shared" ref="H135:BM139" si="16">IF(AG19="","","n/a")</f>
        <v>n/a</v>
      </c>
      <c r="AI135" s="141" t="str">
        <f t="shared" si="16"/>
        <v>n/a</v>
      </c>
      <c r="AJ135" s="141" t="str">
        <f t="shared" si="16"/>
        <v>n/a</v>
      </c>
      <c r="AK135" s="141" t="str">
        <f t="shared" si="16"/>
        <v>n/a</v>
      </c>
      <c r="AL135" s="141" t="str">
        <f t="shared" si="16"/>
        <v>n/a</v>
      </c>
      <c r="AM135" s="141" t="str">
        <f t="shared" si="16"/>
        <v>n/a</v>
      </c>
      <c r="AN135" s="141" t="str">
        <f t="shared" si="16"/>
        <v>n/a</v>
      </c>
      <c r="AO135" s="141" t="str">
        <f t="shared" si="16"/>
        <v>n/a</v>
      </c>
      <c r="AP135" s="141" t="str">
        <f t="shared" si="16"/>
        <v>n/a</v>
      </c>
      <c r="AQ135" s="141" t="str">
        <f t="shared" si="16"/>
        <v>n/a</v>
      </c>
      <c r="AR135" s="141" t="str">
        <f t="shared" si="16"/>
        <v>n/a</v>
      </c>
      <c r="AS135" s="141" t="str">
        <f t="shared" si="16"/>
        <v>n/a</v>
      </c>
      <c r="AT135" s="141" t="str">
        <f t="shared" si="16"/>
        <v>n/a</v>
      </c>
      <c r="AU135" s="141" t="str">
        <f t="shared" si="16"/>
        <v>n/a</v>
      </c>
      <c r="AV135" s="141" t="str">
        <f t="shared" si="16"/>
        <v>n/a</v>
      </c>
      <c r="AW135" s="141" t="str">
        <f t="shared" si="16"/>
        <v>n/a</v>
      </c>
      <c r="AX135" s="141" t="str">
        <f t="shared" si="16"/>
        <v>n/a</v>
      </c>
      <c r="AY135" s="141" t="str">
        <f t="shared" si="16"/>
        <v>n/a</v>
      </c>
      <c r="AZ135" s="141" t="str">
        <f t="shared" si="16"/>
        <v>n/a</v>
      </c>
      <c r="BA135" s="141" t="str">
        <f t="shared" si="16"/>
        <v>n/a</v>
      </c>
      <c r="BB135" s="141" t="str">
        <f t="shared" si="16"/>
        <v>n/a</v>
      </c>
      <c r="BC135" s="141" t="str">
        <f t="shared" si="16"/>
        <v>n/a</v>
      </c>
      <c r="BD135" s="141" t="str">
        <f t="shared" si="16"/>
        <v>n/a</v>
      </c>
      <c r="BE135" s="141" t="str">
        <f t="shared" si="16"/>
        <v>n/a</v>
      </c>
      <c r="BF135" s="141" t="str">
        <f t="shared" si="16"/>
        <v>n/a</v>
      </c>
      <c r="BG135" s="141" t="str">
        <f t="shared" si="16"/>
        <v>n/a</v>
      </c>
      <c r="BH135" s="141" t="str">
        <f t="shared" si="16"/>
        <v/>
      </c>
      <c r="BI135" s="141" t="str">
        <f t="shared" si="16"/>
        <v/>
      </c>
      <c r="BJ135" s="141" t="str">
        <f t="shared" si="16"/>
        <v/>
      </c>
      <c r="BK135" s="141" t="str">
        <f t="shared" si="16"/>
        <v/>
      </c>
      <c r="BL135" s="141" t="str">
        <f t="shared" si="16"/>
        <v/>
      </c>
      <c r="BM135" s="141" t="str">
        <f t="shared" si="16"/>
        <v/>
      </c>
    </row>
    <row r="136" spans="1:72" s="135" customFormat="1" hidden="1" x14ac:dyDescent="0.55000000000000004">
      <c r="A136" s="644"/>
      <c r="B136" s="135" t="s">
        <v>481</v>
      </c>
      <c r="G136" s="141" t="str">
        <f t="shared" si="13"/>
        <v/>
      </c>
      <c r="H136" s="141" t="str">
        <f t="shared" si="16"/>
        <v/>
      </c>
      <c r="I136" s="141" t="str">
        <f t="shared" si="16"/>
        <v/>
      </c>
      <c r="J136" s="141" t="str">
        <f t="shared" si="16"/>
        <v/>
      </c>
      <c r="K136" s="141" t="str">
        <f t="shared" si="16"/>
        <v/>
      </c>
      <c r="L136" s="141" t="str">
        <f t="shared" si="16"/>
        <v/>
      </c>
      <c r="M136" s="141" t="str">
        <f t="shared" si="16"/>
        <v/>
      </c>
      <c r="N136" s="141" t="str">
        <f t="shared" si="16"/>
        <v/>
      </c>
      <c r="O136" s="141" t="str">
        <f t="shared" si="16"/>
        <v/>
      </c>
      <c r="P136" s="141" t="str">
        <f t="shared" si="16"/>
        <v/>
      </c>
      <c r="Q136" s="141" t="str">
        <f t="shared" si="16"/>
        <v/>
      </c>
      <c r="R136" s="141" t="str">
        <f t="shared" si="16"/>
        <v/>
      </c>
      <c r="S136" s="141" t="str">
        <f t="shared" si="16"/>
        <v/>
      </c>
      <c r="T136" s="141" t="str">
        <f t="shared" si="16"/>
        <v/>
      </c>
      <c r="U136" s="141" t="str">
        <f t="shared" si="16"/>
        <v>n/a</v>
      </c>
      <c r="V136" s="141" t="str">
        <f t="shared" si="16"/>
        <v>n/a</v>
      </c>
      <c r="W136" s="141" t="str">
        <f t="shared" si="16"/>
        <v>n/a</v>
      </c>
      <c r="X136" s="141" t="str">
        <f t="shared" si="16"/>
        <v>n/a</v>
      </c>
      <c r="Y136" s="141" t="str">
        <f t="shared" si="16"/>
        <v>n/a</v>
      </c>
      <c r="Z136" s="141" t="str">
        <f t="shared" si="16"/>
        <v>n/a</v>
      </c>
      <c r="AA136" s="141" t="str">
        <f t="shared" si="16"/>
        <v>n/a</v>
      </c>
      <c r="AB136" s="141" t="str">
        <f t="shared" si="16"/>
        <v>n/a</v>
      </c>
      <c r="AC136" s="141" t="str">
        <f t="shared" si="16"/>
        <v>n/a</v>
      </c>
      <c r="AD136" s="141" t="str">
        <f t="shared" si="16"/>
        <v>n/a</v>
      </c>
      <c r="AE136" s="141" t="str">
        <f t="shared" si="16"/>
        <v>n/a</v>
      </c>
      <c r="AF136" s="141" t="str">
        <f t="shared" si="16"/>
        <v>n/a</v>
      </c>
      <c r="AG136" s="141" t="str">
        <f t="shared" si="16"/>
        <v>n/a</v>
      </c>
      <c r="AH136" s="141" t="str">
        <f t="shared" si="16"/>
        <v>n/a</v>
      </c>
      <c r="AI136" s="141" t="str">
        <f t="shared" si="16"/>
        <v>n/a</v>
      </c>
      <c r="AJ136" s="141" t="str">
        <f t="shared" si="16"/>
        <v>n/a</v>
      </c>
      <c r="AK136" s="141" t="str">
        <f t="shared" si="16"/>
        <v>n/a</v>
      </c>
      <c r="AL136" s="141" t="str">
        <f t="shared" si="16"/>
        <v>n/a</v>
      </c>
      <c r="AM136" s="141" t="str">
        <f t="shared" si="16"/>
        <v>n/a</v>
      </c>
      <c r="AN136" s="141" t="str">
        <f t="shared" si="16"/>
        <v>n/a</v>
      </c>
      <c r="AO136" s="141" t="str">
        <f t="shared" si="16"/>
        <v>n/a</v>
      </c>
      <c r="AP136" s="141" t="str">
        <f t="shared" si="16"/>
        <v>n/a</v>
      </c>
      <c r="AQ136" s="141" t="str">
        <f t="shared" si="16"/>
        <v>n/a</v>
      </c>
      <c r="AR136" s="141" t="str">
        <f t="shared" si="16"/>
        <v>n/a</v>
      </c>
      <c r="AS136" s="141" t="str">
        <f t="shared" si="16"/>
        <v>n/a</v>
      </c>
      <c r="AT136" s="141" t="str">
        <f t="shared" si="16"/>
        <v>n/a</v>
      </c>
      <c r="AU136" s="141" t="str">
        <f t="shared" si="16"/>
        <v>n/a</v>
      </c>
      <c r="AV136" s="141" t="str">
        <f t="shared" si="16"/>
        <v>n/a</v>
      </c>
      <c r="AW136" s="141" t="str">
        <f t="shared" si="16"/>
        <v>n/a</v>
      </c>
      <c r="AX136" s="141" t="str">
        <f t="shared" si="16"/>
        <v>n/a</v>
      </c>
      <c r="AY136" s="141" t="str">
        <f t="shared" si="16"/>
        <v>n/a</v>
      </c>
      <c r="AZ136" s="141" t="str">
        <f t="shared" si="16"/>
        <v>n/a</v>
      </c>
      <c r="BA136" s="141" t="str">
        <f t="shared" si="16"/>
        <v>n/a</v>
      </c>
      <c r="BB136" s="141" t="str">
        <f t="shared" si="16"/>
        <v>n/a</v>
      </c>
      <c r="BC136" s="141" t="str">
        <f t="shared" si="16"/>
        <v>n/a</v>
      </c>
      <c r="BD136" s="141" t="str">
        <f t="shared" si="16"/>
        <v>n/a</v>
      </c>
      <c r="BE136" s="141" t="str">
        <f t="shared" si="16"/>
        <v>n/a</v>
      </c>
      <c r="BF136" s="141" t="str">
        <f t="shared" si="16"/>
        <v>n/a</v>
      </c>
      <c r="BG136" s="141" t="str">
        <f t="shared" si="16"/>
        <v>n/a</v>
      </c>
      <c r="BH136" s="141" t="str">
        <f t="shared" si="16"/>
        <v>n/a</v>
      </c>
      <c r="BI136" s="141" t="str">
        <f t="shared" si="16"/>
        <v/>
      </c>
      <c r="BJ136" s="141" t="str">
        <f t="shared" si="16"/>
        <v/>
      </c>
      <c r="BK136" s="141" t="str">
        <f t="shared" si="16"/>
        <v/>
      </c>
      <c r="BL136" s="141" t="str">
        <f t="shared" si="16"/>
        <v/>
      </c>
      <c r="BM136" s="141" t="str">
        <f t="shared" si="16"/>
        <v/>
      </c>
    </row>
    <row r="137" spans="1:72" s="135" customFormat="1" hidden="1" x14ac:dyDescent="0.55000000000000004">
      <c r="A137" s="644"/>
      <c r="B137" s="135" t="s">
        <v>482</v>
      </c>
      <c r="G137" s="141" t="str">
        <f t="shared" si="13"/>
        <v/>
      </c>
      <c r="H137" s="141" t="str">
        <f t="shared" si="16"/>
        <v/>
      </c>
      <c r="I137" s="141" t="str">
        <f t="shared" si="16"/>
        <v/>
      </c>
      <c r="J137" s="141" t="str">
        <f t="shared" si="16"/>
        <v/>
      </c>
      <c r="K137" s="141" t="str">
        <f t="shared" si="16"/>
        <v/>
      </c>
      <c r="L137" s="141" t="str">
        <f t="shared" si="16"/>
        <v/>
      </c>
      <c r="M137" s="141" t="str">
        <f t="shared" si="16"/>
        <v/>
      </c>
      <c r="N137" s="141" t="str">
        <f t="shared" si="16"/>
        <v/>
      </c>
      <c r="O137" s="141" t="str">
        <f t="shared" si="16"/>
        <v/>
      </c>
      <c r="P137" s="141" t="str">
        <f t="shared" si="16"/>
        <v/>
      </c>
      <c r="Q137" s="141" t="str">
        <f t="shared" si="16"/>
        <v/>
      </c>
      <c r="R137" s="141" t="str">
        <f t="shared" si="16"/>
        <v/>
      </c>
      <c r="S137" s="141" t="str">
        <f t="shared" si="16"/>
        <v/>
      </c>
      <c r="T137" s="141" t="str">
        <f t="shared" si="16"/>
        <v/>
      </c>
      <c r="U137" s="141" t="str">
        <f t="shared" si="16"/>
        <v/>
      </c>
      <c r="V137" s="141" t="str">
        <f t="shared" si="16"/>
        <v>n/a</v>
      </c>
      <c r="W137" s="141" t="str">
        <f t="shared" si="16"/>
        <v>n/a</v>
      </c>
      <c r="X137" s="141" t="str">
        <f t="shared" si="16"/>
        <v>n/a</v>
      </c>
      <c r="Y137" s="141" t="str">
        <f t="shared" si="16"/>
        <v>n/a</v>
      </c>
      <c r="Z137" s="141" t="str">
        <f t="shared" si="16"/>
        <v>n/a</v>
      </c>
      <c r="AA137" s="141" t="str">
        <f t="shared" si="16"/>
        <v>n/a</v>
      </c>
      <c r="AB137" s="141" t="str">
        <f t="shared" si="16"/>
        <v>n/a</v>
      </c>
      <c r="AC137" s="141" t="str">
        <f t="shared" si="16"/>
        <v>n/a</v>
      </c>
      <c r="AD137" s="141" t="str">
        <f t="shared" si="16"/>
        <v>n/a</v>
      </c>
      <c r="AE137" s="141" t="str">
        <f t="shared" si="16"/>
        <v>n/a</v>
      </c>
      <c r="AF137" s="141" t="str">
        <f t="shared" si="16"/>
        <v>n/a</v>
      </c>
      <c r="AG137" s="141" t="str">
        <f t="shared" si="16"/>
        <v>n/a</v>
      </c>
      <c r="AH137" s="141" t="str">
        <f t="shared" si="16"/>
        <v>n/a</v>
      </c>
      <c r="AI137" s="141" t="str">
        <f t="shared" si="16"/>
        <v>n/a</v>
      </c>
      <c r="AJ137" s="141" t="str">
        <f t="shared" si="16"/>
        <v>n/a</v>
      </c>
      <c r="AK137" s="141" t="str">
        <f t="shared" si="16"/>
        <v>n/a</v>
      </c>
      <c r="AL137" s="141" t="str">
        <f t="shared" si="16"/>
        <v>n/a</v>
      </c>
      <c r="AM137" s="141" t="str">
        <f t="shared" si="16"/>
        <v>n/a</v>
      </c>
      <c r="AN137" s="141" t="str">
        <f t="shared" si="16"/>
        <v>n/a</v>
      </c>
      <c r="AO137" s="141" t="str">
        <f t="shared" si="16"/>
        <v>n/a</v>
      </c>
      <c r="AP137" s="141" t="str">
        <f t="shared" si="16"/>
        <v>n/a</v>
      </c>
      <c r="AQ137" s="141" t="str">
        <f t="shared" si="16"/>
        <v>n/a</v>
      </c>
      <c r="AR137" s="141" t="str">
        <f t="shared" si="16"/>
        <v>n/a</v>
      </c>
      <c r="AS137" s="141" t="str">
        <f t="shared" si="16"/>
        <v>n/a</v>
      </c>
      <c r="AT137" s="141" t="str">
        <f t="shared" si="16"/>
        <v>n/a</v>
      </c>
      <c r="AU137" s="141" t="str">
        <f t="shared" si="16"/>
        <v>n/a</v>
      </c>
      <c r="AV137" s="141" t="str">
        <f t="shared" si="16"/>
        <v>n/a</v>
      </c>
      <c r="AW137" s="141" t="str">
        <f t="shared" si="16"/>
        <v>n/a</v>
      </c>
      <c r="AX137" s="141" t="str">
        <f t="shared" si="16"/>
        <v>n/a</v>
      </c>
      <c r="AY137" s="141" t="str">
        <f t="shared" si="16"/>
        <v>n/a</v>
      </c>
      <c r="AZ137" s="141" t="str">
        <f t="shared" si="16"/>
        <v>n/a</v>
      </c>
      <c r="BA137" s="141" t="str">
        <f t="shared" si="16"/>
        <v>n/a</v>
      </c>
      <c r="BB137" s="141" t="str">
        <f t="shared" si="16"/>
        <v>n/a</v>
      </c>
      <c r="BC137" s="141" t="str">
        <f t="shared" si="16"/>
        <v>n/a</v>
      </c>
      <c r="BD137" s="141" t="str">
        <f t="shared" si="16"/>
        <v>n/a</v>
      </c>
      <c r="BE137" s="141" t="str">
        <f t="shared" si="16"/>
        <v>n/a</v>
      </c>
      <c r="BF137" s="141" t="str">
        <f t="shared" si="16"/>
        <v>n/a</v>
      </c>
      <c r="BG137" s="141" t="str">
        <f t="shared" si="16"/>
        <v>n/a</v>
      </c>
      <c r="BH137" s="141" t="str">
        <f t="shared" si="16"/>
        <v>n/a</v>
      </c>
      <c r="BI137" s="141" t="str">
        <f t="shared" si="16"/>
        <v>n/a</v>
      </c>
      <c r="BJ137" s="141" t="str">
        <f t="shared" si="16"/>
        <v/>
      </c>
      <c r="BK137" s="141" t="str">
        <f t="shared" si="16"/>
        <v/>
      </c>
      <c r="BL137" s="141" t="str">
        <f t="shared" si="16"/>
        <v/>
      </c>
      <c r="BM137" s="141" t="str">
        <f t="shared" si="16"/>
        <v/>
      </c>
    </row>
    <row r="138" spans="1:72" s="135" customFormat="1" hidden="1" x14ac:dyDescent="0.55000000000000004">
      <c r="A138" s="644"/>
      <c r="B138" s="135" t="s">
        <v>483</v>
      </c>
      <c r="G138" s="141" t="str">
        <f t="shared" si="13"/>
        <v/>
      </c>
      <c r="H138" s="141" t="str">
        <f t="shared" si="16"/>
        <v/>
      </c>
      <c r="I138" s="141" t="str">
        <f t="shared" si="16"/>
        <v/>
      </c>
      <c r="J138" s="141" t="str">
        <f t="shared" si="16"/>
        <v/>
      </c>
      <c r="K138" s="141" t="str">
        <f t="shared" si="16"/>
        <v/>
      </c>
      <c r="L138" s="141" t="str">
        <f t="shared" si="16"/>
        <v/>
      </c>
      <c r="M138" s="141" t="str">
        <f t="shared" si="16"/>
        <v/>
      </c>
      <c r="N138" s="141" t="str">
        <f t="shared" si="16"/>
        <v/>
      </c>
      <c r="O138" s="141" t="str">
        <f t="shared" si="16"/>
        <v/>
      </c>
      <c r="P138" s="141" t="str">
        <f t="shared" si="16"/>
        <v/>
      </c>
      <c r="Q138" s="141" t="str">
        <f t="shared" si="16"/>
        <v/>
      </c>
      <c r="R138" s="141" t="str">
        <f t="shared" si="16"/>
        <v/>
      </c>
      <c r="S138" s="141" t="str">
        <f t="shared" si="16"/>
        <v/>
      </c>
      <c r="T138" s="141" t="str">
        <f t="shared" si="16"/>
        <v/>
      </c>
      <c r="U138" s="141" t="str">
        <f t="shared" si="16"/>
        <v/>
      </c>
      <c r="V138" s="141" t="str">
        <f t="shared" si="16"/>
        <v/>
      </c>
      <c r="W138" s="141" t="str">
        <f t="shared" si="16"/>
        <v>n/a</v>
      </c>
      <c r="X138" s="141" t="str">
        <f t="shared" si="16"/>
        <v>n/a</v>
      </c>
      <c r="Y138" s="141" t="str">
        <f t="shared" si="16"/>
        <v>n/a</v>
      </c>
      <c r="Z138" s="141" t="str">
        <f t="shared" si="16"/>
        <v>n/a</v>
      </c>
      <c r="AA138" s="141" t="str">
        <f t="shared" si="16"/>
        <v>n/a</v>
      </c>
      <c r="AB138" s="141" t="str">
        <f t="shared" si="16"/>
        <v>n/a</v>
      </c>
      <c r="AC138" s="141" t="str">
        <f t="shared" si="16"/>
        <v>n/a</v>
      </c>
      <c r="AD138" s="141" t="str">
        <f t="shared" si="16"/>
        <v>n/a</v>
      </c>
      <c r="AE138" s="141" t="str">
        <f t="shared" si="16"/>
        <v>n/a</v>
      </c>
      <c r="AF138" s="141" t="str">
        <f t="shared" si="16"/>
        <v>n/a</v>
      </c>
      <c r="AG138" s="141" t="str">
        <f t="shared" si="16"/>
        <v>n/a</v>
      </c>
      <c r="AH138" s="141" t="str">
        <f t="shared" si="16"/>
        <v>n/a</v>
      </c>
      <c r="AI138" s="141" t="str">
        <f t="shared" si="16"/>
        <v>n/a</v>
      </c>
      <c r="AJ138" s="141" t="str">
        <f t="shared" si="16"/>
        <v>n/a</v>
      </c>
      <c r="AK138" s="141" t="str">
        <f t="shared" si="16"/>
        <v>n/a</v>
      </c>
      <c r="AL138" s="141" t="str">
        <f t="shared" si="16"/>
        <v>n/a</v>
      </c>
      <c r="AM138" s="141" t="str">
        <f t="shared" si="16"/>
        <v>n/a</v>
      </c>
      <c r="AN138" s="141" t="str">
        <f t="shared" si="16"/>
        <v>n/a</v>
      </c>
      <c r="AO138" s="141" t="str">
        <f t="shared" si="16"/>
        <v>n/a</v>
      </c>
      <c r="AP138" s="141" t="str">
        <f t="shared" si="16"/>
        <v>n/a</v>
      </c>
      <c r="AQ138" s="141" t="str">
        <f t="shared" si="16"/>
        <v>n/a</v>
      </c>
      <c r="AR138" s="141" t="str">
        <f t="shared" si="16"/>
        <v>n/a</v>
      </c>
      <c r="AS138" s="141" t="str">
        <f t="shared" si="16"/>
        <v>n/a</v>
      </c>
      <c r="AT138" s="141" t="str">
        <f t="shared" si="16"/>
        <v>n/a</v>
      </c>
      <c r="AU138" s="141" t="str">
        <f t="shared" si="16"/>
        <v>n/a</v>
      </c>
      <c r="AV138" s="141" t="str">
        <f t="shared" si="16"/>
        <v>n/a</v>
      </c>
      <c r="AW138" s="141" t="str">
        <f t="shared" si="16"/>
        <v>n/a</v>
      </c>
      <c r="AX138" s="141" t="str">
        <f t="shared" si="16"/>
        <v>n/a</v>
      </c>
      <c r="AY138" s="141" t="str">
        <f t="shared" si="16"/>
        <v>n/a</v>
      </c>
      <c r="AZ138" s="141" t="str">
        <f t="shared" si="16"/>
        <v>n/a</v>
      </c>
      <c r="BA138" s="141" t="str">
        <f t="shared" si="16"/>
        <v>n/a</v>
      </c>
      <c r="BB138" s="141" t="str">
        <f t="shared" si="16"/>
        <v>n/a</v>
      </c>
      <c r="BC138" s="141" t="str">
        <f t="shared" si="16"/>
        <v>n/a</v>
      </c>
      <c r="BD138" s="141" t="str">
        <f t="shared" si="16"/>
        <v>n/a</v>
      </c>
      <c r="BE138" s="141" t="str">
        <f t="shared" si="16"/>
        <v>n/a</v>
      </c>
      <c r="BF138" s="141" t="str">
        <f t="shared" si="16"/>
        <v>n/a</v>
      </c>
      <c r="BG138" s="141" t="str">
        <f t="shared" si="16"/>
        <v>n/a</v>
      </c>
      <c r="BH138" s="141" t="str">
        <f t="shared" si="16"/>
        <v>n/a</v>
      </c>
      <c r="BI138" s="141" t="str">
        <f t="shared" si="16"/>
        <v>n/a</v>
      </c>
      <c r="BJ138" s="141" t="str">
        <f t="shared" si="16"/>
        <v>n/a</v>
      </c>
      <c r="BK138" s="141" t="str">
        <f t="shared" si="16"/>
        <v/>
      </c>
      <c r="BL138" s="141" t="str">
        <f t="shared" si="16"/>
        <v/>
      </c>
      <c r="BM138" s="141" t="str">
        <f t="shared" si="16"/>
        <v/>
      </c>
    </row>
    <row r="139" spans="1:72" s="135" customFormat="1" hidden="1" x14ac:dyDescent="0.55000000000000004">
      <c r="A139" s="644"/>
      <c r="B139" s="135" t="s">
        <v>484</v>
      </c>
      <c r="G139" s="141" t="str">
        <f t="shared" si="13"/>
        <v/>
      </c>
      <c r="H139" s="141" t="str">
        <f t="shared" si="16"/>
        <v/>
      </c>
      <c r="I139" s="141" t="str">
        <f t="shared" si="16"/>
        <v/>
      </c>
      <c r="J139" s="141" t="str">
        <f t="shared" si="16"/>
        <v/>
      </c>
      <c r="K139" s="141" t="str">
        <f t="shared" si="16"/>
        <v/>
      </c>
      <c r="L139" s="141" t="str">
        <f t="shared" si="16"/>
        <v/>
      </c>
      <c r="M139" s="141" t="str">
        <f t="shared" si="16"/>
        <v/>
      </c>
      <c r="N139" s="141" t="str">
        <f t="shared" si="16"/>
        <v/>
      </c>
      <c r="O139" s="141" t="str">
        <f t="shared" si="16"/>
        <v/>
      </c>
      <c r="P139" s="141" t="str">
        <f t="shared" si="16"/>
        <v/>
      </c>
      <c r="Q139" s="141" t="str">
        <f t="shared" si="16"/>
        <v/>
      </c>
      <c r="R139" s="141" t="str">
        <f t="shared" si="16"/>
        <v/>
      </c>
      <c r="S139" s="141" t="str">
        <f t="shared" si="16"/>
        <v/>
      </c>
      <c r="T139" s="141" t="str">
        <f t="shared" si="16"/>
        <v/>
      </c>
      <c r="U139" s="141" t="str">
        <f t="shared" si="16"/>
        <v/>
      </c>
      <c r="V139" s="141" t="str">
        <f t="shared" si="16"/>
        <v/>
      </c>
      <c r="W139" s="141" t="str">
        <f t="shared" si="16"/>
        <v/>
      </c>
      <c r="X139" s="141" t="str">
        <f t="shared" si="16"/>
        <v>n/a</v>
      </c>
      <c r="Y139" s="141" t="str">
        <f t="shared" si="16"/>
        <v>n/a</v>
      </c>
      <c r="Z139" s="141" t="str">
        <f t="shared" si="16"/>
        <v>n/a</v>
      </c>
      <c r="AA139" s="141" t="str">
        <f t="shared" si="16"/>
        <v>n/a</v>
      </c>
      <c r="AB139" s="141" t="str">
        <f t="shared" si="16"/>
        <v>n/a</v>
      </c>
      <c r="AC139" s="141" t="str">
        <f t="shared" si="16"/>
        <v>n/a</v>
      </c>
      <c r="AD139" s="141" t="str">
        <f t="shared" si="16"/>
        <v>n/a</v>
      </c>
      <c r="AE139" s="141" t="str">
        <f t="shared" si="16"/>
        <v>n/a</v>
      </c>
      <c r="AF139" s="141" t="str">
        <f t="shared" si="16"/>
        <v>n/a</v>
      </c>
      <c r="AG139" s="141" t="str">
        <f t="shared" si="16"/>
        <v>n/a</v>
      </c>
      <c r="AH139" s="141" t="str">
        <f t="shared" si="16"/>
        <v>n/a</v>
      </c>
      <c r="AI139" s="141" t="str">
        <f t="shared" si="16"/>
        <v>n/a</v>
      </c>
      <c r="AJ139" s="141" t="str">
        <f t="shared" si="16"/>
        <v>n/a</v>
      </c>
      <c r="AK139" s="141" t="str">
        <f t="shared" si="16"/>
        <v>n/a</v>
      </c>
      <c r="AL139" s="141" t="str">
        <f t="shared" si="16"/>
        <v>n/a</v>
      </c>
      <c r="AM139" s="141" t="str">
        <f t="shared" si="16"/>
        <v>n/a</v>
      </c>
      <c r="AN139" s="141" t="str">
        <f t="shared" si="16"/>
        <v>n/a</v>
      </c>
      <c r="AO139" s="141" t="str">
        <f t="shared" si="16"/>
        <v>n/a</v>
      </c>
      <c r="AP139" s="141" t="str">
        <f t="shared" si="16"/>
        <v>n/a</v>
      </c>
      <c r="AQ139" s="141" t="str">
        <f t="shared" si="16"/>
        <v>n/a</v>
      </c>
      <c r="AR139" s="141" t="str">
        <f t="shared" si="16"/>
        <v>n/a</v>
      </c>
      <c r="AS139" s="141" t="str">
        <f t="shared" si="16"/>
        <v>n/a</v>
      </c>
      <c r="AT139" s="141" t="str">
        <f t="shared" si="16"/>
        <v>n/a</v>
      </c>
      <c r="AU139" s="141" t="str">
        <f t="shared" si="16"/>
        <v>n/a</v>
      </c>
      <c r="AV139" s="141" t="str">
        <f t="shared" si="16"/>
        <v>n/a</v>
      </c>
      <c r="AW139" s="141" t="str">
        <f t="shared" si="16"/>
        <v>n/a</v>
      </c>
      <c r="AX139" s="141" t="str">
        <f t="shared" si="16"/>
        <v>n/a</v>
      </c>
      <c r="AY139" s="141" t="str">
        <f t="shared" si="16"/>
        <v>n/a</v>
      </c>
      <c r="AZ139" s="141" t="str">
        <f t="shared" si="16"/>
        <v>n/a</v>
      </c>
      <c r="BA139" s="141" t="str">
        <f t="shared" si="16"/>
        <v>n/a</v>
      </c>
      <c r="BB139" s="141" t="str">
        <f t="shared" si="16"/>
        <v>n/a</v>
      </c>
      <c r="BC139" s="141" t="str">
        <f t="shared" si="16"/>
        <v>n/a</v>
      </c>
      <c r="BD139" s="141" t="str">
        <f t="shared" si="16"/>
        <v>n/a</v>
      </c>
      <c r="BE139" s="141" t="str">
        <f t="shared" ref="H139:BM142" si="17">IF(BD23="","","n/a")</f>
        <v>n/a</v>
      </c>
      <c r="BF139" s="141" t="str">
        <f t="shared" si="17"/>
        <v>n/a</v>
      </c>
      <c r="BG139" s="141" t="str">
        <f t="shared" si="17"/>
        <v>n/a</v>
      </c>
      <c r="BH139" s="141" t="str">
        <f t="shared" si="17"/>
        <v>n/a</v>
      </c>
      <c r="BI139" s="141" t="str">
        <f t="shared" si="17"/>
        <v>n/a</v>
      </c>
      <c r="BJ139" s="141" t="str">
        <f t="shared" si="17"/>
        <v>n/a</v>
      </c>
      <c r="BK139" s="141" t="str">
        <f t="shared" si="17"/>
        <v>n/a</v>
      </c>
      <c r="BL139" s="141" t="str">
        <f t="shared" si="17"/>
        <v/>
      </c>
      <c r="BM139" s="141" t="str">
        <f t="shared" si="17"/>
        <v/>
      </c>
    </row>
    <row r="140" spans="1:72" s="135" customFormat="1" hidden="1" x14ac:dyDescent="0.55000000000000004">
      <c r="A140" s="644"/>
      <c r="B140" s="135" t="s">
        <v>485</v>
      </c>
      <c r="G140" s="141" t="str">
        <f t="shared" si="13"/>
        <v/>
      </c>
      <c r="H140" s="141" t="str">
        <f t="shared" si="17"/>
        <v/>
      </c>
      <c r="I140" s="141" t="str">
        <f t="shared" si="17"/>
        <v/>
      </c>
      <c r="J140" s="141" t="str">
        <f t="shared" si="17"/>
        <v/>
      </c>
      <c r="K140" s="141" t="str">
        <f t="shared" si="17"/>
        <v/>
      </c>
      <c r="L140" s="141" t="str">
        <f t="shared" si="17"/>
        <v/>
      </c>
      <c r="M140" s="141" t="str">
        <f t="shared" si="17"/>
        <v/>
      </c>
      <c r="N140" s="141" t="str">
        <f t="shared" si="17"/>
        <v/>
      </c>
      <c r="O140" s="141" t="str">
        <f t="shared" si="17"/>
        <v/>
      </c>
      <c r="P140" s="141" t="str">
        <f t="shared" si="17"/>
        <v/>
      </c>
      <c r="Q140" s="141" t="str">
        <f t="shared" si="17"/>
        <v/>
      </c>
      <c r="R140" s="141" t="str">
        <f t="shared" si="17"/>
        <v/>
      </c>
      <c r="S140" s="141" t="str">
        <f t="shared" si="17"/>
        <v/>
      </c>
      <c r="T140" s="141" t="str">
        <f t="shared" si="17"/>
        <v/>
      </c>
      <c r="U140" s="141" t="str">
        <f t="shared" si="17"/>
        <v/>
      </c>
      <c r="V140" s="141" t="str">
        <f t="shared" si="17"/>
        <v/>
      </c>
      <c r="W140" s="141" t="str">
        <f t="shared" si="17"/>
        <v/>
      </c>
      <c r="X140" s="141" t="str">
        <f t="shared" si="17"/>
        <v/>
      </c>
      <c r="Y140" s="141" t="str">
        <f t="shared" si="17"/>
        <v>n/a</v>
      </c>
      <c r="Z140" s="141" t="str">
        <f t="shared" si="17"/>
        <v>n/a</v>
      </c>
      <c r="AA140" s="141" t="str">
        <f t="shared" si="17"/>
        <v>n/a</v>
      </c>
      <c r="AB140" s="141" t="str">
        <f t="shared" si="17"/>
        <v>n/a</v>
      </c>
      <c r="AC140" s="141" t="str">
        <f t="shared" si="17"/>
        <v>n/a</v>
      </c>
      <c r="AD140" s="141" t="str">
        <f t="shared" si="17"/>
        <v>n/a</v>
      </c>
      <c r="AE140" s="141" t="str">
        <f t="shared" si="17"/>
        <v>n/a</v>
      </c>
      <c r="AF140" s="141" t="str">
        <f t="shared" si="17"/>
        <v>n/a</v>
      </c>
      <c r="AG140" s="141" t="str">
        <f t="shared" si="17"/>
        <v>n/a</v>
      </c>
      <c r="AH140" s="141" t="str">
        <f t="shared" si="17"/>
        <v>n/a</v>
      </c>
      <c r="AI140" s="141" t="str">
        <f t="shared" si="17"/>
        <v>n/a</v>
      </c>
      <c r="AJ140" s="141" t="str">
        <f t="shared" si="17"/>
        <v>n/a</v>
      </c>
      <c r="AK140" s="141" t="str">
        <f t="shared" si="17"/>
        <v>n/a</v>
      </c>
      <c r="AL140" s="141" t="str">
        <f t="shared" si="17"/>
        <v>n/a</v>
      </c>
      <c r="AM140" s="141" t="str">
        <f t="shared" si="17"/>
        <v>n/a</v>
      </c>
      <c r="AN140" s="141" t="str">
        <f t="shared" si="17"/>
        <v>n/a</v>
      </c>
      <c r="AO140" s="141" t="str">
        <f t="shared" si="17"/>
        <v>n/a</v>
      </c>
      <c r="AP140" s="141" t="str">
        <f t="shared" si="17"/>
        <v>n/a</v>
      </c>
      <c r="AQ140" s="141" t="str">
        <f t="shared" si="17"/>
        <v>n/a</v>
      </c>
      <c r="AR140" s="141" t="str">
        <f t="shared" si="17"/>
        <v>n/a</v>
      </c>
      <c r="AS140" s="141" t="str">
        <f t="shared" si="17"/>
        <v>n/a</v>
      </c>
      <c r="AT140" s="141" t="str">
        <f t="shared" si="17"/>
        <v>n/a</v>
      </c>
      <c r="AU140" s="141" t="str">
        <f t="shared" si="17"/>
        <v>n/a</v>
      </c>
      <c r="AV140" s="141" t="str">
        <f t="shared" si="17"/>
        <v>n/a</v>
      </c>
      <c r="AW140" s="141" t="str">
        <f t="shared" si="17"/>
        <v>n/a</v>
      </c>
      <c r="AX140" s="141" t="str">
        <f t="shared" si="17"/>
        <v>n/a</v>
      </c>
      <c r="AY140" s="141" t="str">
        <f t="shared" si="17"/>
        <v>n/a</v>
      </c>
      <c r="AZ140" s="141" t="str">
        <f t="shared" si="17"/>
        <v>n/a</v>
      </c>
      <c r="BA140" s="141" t="str">
        <f t="shared" si="17"/>
        <v>n/a</v>
      </c>
      <c r="BB140" s="141" t="str">
        <f t="shared" si="17"/>
        <v>n/a</v>
      </c>
      <c r="BC140" s="141" t="str">
        <f t="shared" si="17"/>
        <v>n/a</v>
      </c>
      <c r="BD140" s="141" t="str">
        <f t="shared" si="17"/>
        <v>n/a</v>
      </c>
      <c r="BE140" s="141" t="str">
        <f t="shared" si="17"/>
        <v>n/a</v>
      </c>
      <c r="BF140" s="141" t="str">
        <f t="shared" si="17"/>
        <v>n/a</v>
      </c>
      <c r="BG140" s="141" t="str">
        <f t="shared" si="17"/>
        <v>n/a</v>
      </c>
      <c r="BH140" s="141" t="str">
        <f t="shared" si="17"/>
        <v>n/a</v>
      </c>
      <c r="BI140" s="141" t="str">
        <f t="shared" si="17"/>
        <v>n/a</v>
      </c>
      <c r="BJ140" s="141" t="str">
        <f t="shared" si="17"/>
        <v>n/a</v>
      </c>
      <c r="BK140" s="141" t="str">
        <f t="shared" si="17"/>
        <v>n/a</v>
      </c>
      <c r="BL140" s="141" t="str">
        <f t="shared" si="17"/>
        <v>n/a</v>
      </c>
      <c r="BM140" s="141" t="str">
        <f t="shared" si="17"/>
        <v/>
      </c>
    </row>
    <row r="141" spans="1:72" s="135" customFormat="1" hidden="1" x14ac:dyDescent="0.55000000000000004">
      <c r="A141" s="644"/>
      <c r="B141" s="135" t="s">
        <v>486</v>
      </c>
      <c r="G141" s="141" t="str">
        <f t="shared" si="13"/>
        <v/>
      </c>
      <c r="H141" s="141" t="str">
        <f t="shared" si="17"/>
        <v/>
      </c>
      <c r="I141" s="141" t="str">
        <f t="shared" si="17"/>
        <v/>
      </c>
      <c r="J141" s="141" t="str">
        <f t="shared" si="17"/>
        <v/>
      </c>
      <c r="K141" s="141" t="str">
        <f t="shared" si="17"/>
        <v/>
      </c>
      <c r="L141" s="141" t="str">
        <f t="shared" si="17"/>
        <v/>
      </c>
      <c r="M141" s="141" t="str">
        <f t="shared" si="17"/>
        <v/>
      </c>
      <c r="N141" s="141" t="str">
        <f t="shared" si="17"/>
        <v/>
      </c>
      <c r="O141" s="141" t="str">
        <f t="shared" si="17"/>
        <v/>
      </c>
      <c r="P141" s="141" t="str">
        <f t="shared" si="17"/>
        <v/>
      </c>
      <c r="Q141" s="141" t="str">
        <f t="shared" si="17"/>
        <v/>
      </c>
      <c r="R141" s="141" t="str">
        <f t="shared" si="17"/>
        <v/>
      </c>
      <c r="S141" s="141" t="str">
        <f t="shared" si="17"/>
        <v/>
      </c>
      <c r="T141" s="141" t="str">
        <f t="shared" si="17"/>
        <v/>
      </c>
      <c r="U141" s="141" t="str">
        <f t="shared" si="17"/>
        <v/>
      </c>
      <c r="V141" s="141" t="str">
        <f t="shared" si="17"/>
        <v/>
      </c>
      <c r="W141" s="141" t="str">
        <f t="shared" si="17"/>
        <v/>
      </c>
      <c r="X141" s="141" t="str">
        <f t="shared" si="17"/>
        <v/>
      </c>
      <c r="Y141" s="141" t="str">
        <f t="shared" si="17"/>
        <v/>
      </c>
      <c r="Z141" s="141" t="str">
        <f t="shared" si="17"/>
        <v>n/a</v>
      </c>
      <c r="AA141" s="141" t="str">
        <f t="shared" si="17"/>
        <v>n/a</v>
      </c>
      <c r="AB141" s="141" t="str">
        <f t="shared" si="17"/>
        <v>n/a</v>
      </c>
      <c r="AC141" s="141" t="str">
        <f t="shared" si="17"/>
        <v>n/a</v>
      </c>
      <c r="AD141" s="141" t="str">
        <f t="shared" si="17"/>
        <v>n/a</v>
      </c>
      <c r="AE141" s="141" t="str">
        <f t="shared" si="17"/>
        <v>n/a</v>
      </c>
      <c r="AF141" s="141" t="str">
        <f t="shared" si="17"/>
        <v>n/a</v>
      </c>
      <c r="AG141" s="141" t="str">
        <f t="shared" si="17"/>
        <v>n/a</v>
      </c>
      <c r="AH141" s="141" t="str">
        <f t="shared" si="17"/>
        <v>n/a</v>
      </c>
      <c r="AI141" s="141" t="str">
        <f t="shared" si="17"/>
        <v>n/a</v>
      </c>
      <c r="AJ141" s="141" t="str">
        <f t="shared" si="17"/>
        <v>n/a</v>
      </c>
      <c r="AK141" s="141" t="str">
        <f t="shared" si="17"/>
        <v>n/a</v>
      </c>
      <c r="AL141" s="141" t="str">
        <f t="shared" si="17"/>
        <v>n/a</v>
      </c>
      <c r="AM141" s="141" t="str">
        <f t="shared" si="17"/>
        <v>n/a</v>
      </c>
      <c r="AN141" s="141" t="str">
        <f t="shared" si="17"/>
        <v>n/a</v>
      </c>
      <c r="AO141" s="141" t="str">
        <f t="shared" si="17"/>
        <v>n/a</v>
      </c>
      <c r="AP141" s="141" t="str">
        <f t="shared" si="17"/>
        <v>n/a</v>
      </c>
      <c r="AQ141" s="141" t="str">
        <f t="shared" si="17"/>
        <v>n/a</v>
      </c>
      <c r="AR141" s="141" t="str">
        <f t="shared" si="17"/>
        <v>n/a</v>
      </c>
      <c r="AS141" s="141" t="str">
        <f t="shared" si="17"/>
        <v>n/a</v>
      </c>
      <c r="AT141" s="141" t="str">
        <f t="shared" si="17"/>
        <v>n/a</v>
      </c>
      <c r="AU141" s="141" t="str">
        <f t="shared" si="17"/>
        <v>n/a</v>
      </c>
      <c r="AV141" s="141" t="str">
        <f t="shared" si="17"/>
        <v>n/a</v>
      </c>
      <c r="AW141" s="141" t="str">
        <f t="shared" si="17"/>
        <v>n/a</v>
      </c>
      <c r="AX141" s="141" t="str">
        <f t="shared" si="17"/>
        <v>n/a</v>
      </c>
      <c r="AY141" s="141" t="str">
        <f t="shared" si="17"/>
        <v>n/a</v>
      </c>
      <c r="AZ141" s="141" t="str">
        <f t="shared" si="17"/>
        <v>n/a</v>
      </c>
      <c r="BA141" s="141" t="str">
        <f t="shared" si="17"/>
        <v>n/a</v>
      </c>
      <c r="BB141" s="141" t="str">
        <f t="shared" si="17"/>
        <v>n/a</v>
      </c>
      <c r="BC141" s="141" t="str">
        <f t="shared" si="17"/>
        <v>n/a</v>
      </c>
      <c r="BD141" s="141" t="str">
        <f t="shared" si="17"/>
        <v>n/a</v>
      </c>
      <c r="BE141" s="141" t="str">
        <f t="shared" si="17"/>
        <v>n/a</v>
      </c>
      <c r="BF141" s="141" t="str">
        <f t="shared" si="17"/>
        <v>n/a</v>
      </c>
      <c r="BG141" s="141" t="str">
        <f t="shared" si="17"/>
        <v>n/a</v>
      </c>
      <c r="BH141" s="141" t="str">
        <f t="shared" si="17"/>
        <v>n/a</v>
      </c>
      <c r="BI141" s="141" t="str">
        <f t="shared" si="17"/>
        <v>n/a</v>
      </c>
      <c r="BJ141" s="141" t="str">
        <f t="shared" si="17"/>
        <v>n/a</v>
      </c>
      <c r="BK141" s="141" t="str">
        <f t="shared" si="17"/>
        <v>n/a</v>
      </c>
      <c r="BL141" s="141" t="str">
        <f t="shared" si="17"/>
        <v>n/a</v>
      </c>
      <c r="BM141" s="141" t="str">
        <f t="shared" si="17"/>
        <v>n/a</v>
      </c>
    </row>
    <row r="142" spans="1:72" s="135" customFormat="1" hidden="1" x14ac:dyDescent="0.55000000000000004">
      <c r="A142" s="644"/>
      <c r="B142" s="142" t="s">
        <v>487</v>
      </c>
      <c r="C142" s="142"/>
      <c r="D142" s="142"/>
      <c r="E142" s="142"/>
      <c r="G142" s="141" t="str">
        <f t="shared" si="13"/>
        <v>n/a</v>
      </c>
      <c r="H142" s="141" t="str">
        <f t="shared" si="17"/>
        <v>n/a</v>
      </c>
      <c r="I142" s="141" t="str">
        <f t="shared" si="17"/>
        <v>n/a</v>
      </c>
      <c r="J142" s="141" t="str">
        <f t="shared" si="17"/>
        <v>n/a</v>
      </c>
      <c r="K142" s="141" t="str">
        <f t="shared" si="17"/>
        <v>n/a</v>
      </c>
      <c r="L142" s="141" t="str">
        <f t="shared" si="17"/>
        <v>n/a</v>
      </c>
      <c r="M142" s="141" t="str">
        <f t="shared" si="17"/>
        <v>n/a</v>
      </c>
      <c r="N142" s="141" t="str">
        <f t="shared" si="17"/>
        <v>n/a</v>
      </c>
      <c r="O142" s="141" t="str">
        <f t="shared" si="17"/>
        <v>n/a</v>
      </c>
      <c r="P142" s="141" t="str">
        <f t="shared" si="17"/>
        <v>n/a</v>
      </c>
      <c r="Q142" s="141" t="str">
        <f t="shared" si="17"/>
        <v>n/a</v>
      </c>
      <c r="R142" s="141" t="str">
        <f t="shared" si="17"/>
        <v>n/a</v>
      </c>
      <c r="S142" s="141" t="str">
        <f t="shared" si="17"/>
        <v>n/a</v>
      </c>
      <c r="T142" s="141" t="str">
        <f t="shared" si="17"/>
        <v>n/a</v>
      </c>
      <c r="U142" s="141" t="str">
        <f t="shared" si="17"/>
        <v>n/a</v>
      </c>
      <c r="V142" s="141" t="str">
        <f t="shared" si="17"/>
        <v>n/a</v>
      </c>
      <c r="W142" s="141" t="str">
        <f t="shared" si="17"/>
        <v>n/a</v>
      </c>
      <c r="X142" s="141" t="str">
        <f t="shared" si="17"/>
        <v>n/a</v>
      </c>
      <c r="Y142" s="141" t="str">
        <f t="shared" si="17"/>
        <v>n/a</v>
      </c>
      <c r="Z142" s="141" t="str">
        <f t="shared" si="17"/>
        <v>n/a</v>
      </c>
      <c r="AA142" s="141" t="str">
        <f t="shared" si="17"/>
        <v>n/a</v>
      </c>
      <c r="AB142" s="141" t="str">
        <f t="shared" si="17"/>
        <v>n/a</v>
      </c>
      <c r="AC142" s="141" t="str">
        <f t="shared" si="17"/>
        <v>n/a</v>
      </c>
      <c r="AD142" s="141" t="str">
        <f t="shared" si="17"/>
        <v>n/a</v>
      </c>
      <c r="AE142" s="141" t="str">
        <f t="shared" si="17"/>
        <v>n/a</v>
      </c>
      <c r="AF142" s="141" t="str">
        <f t="shared" si="17"/>
        <v>n/a</v>
      </c>
      <c r="AG142" s="141" t="str">
        <f t="shared" si="17"/>
        <v>n/a</v>
      </c>
      <c r="AH142" s="141" t="str">
        <f t="shared" si="17"/>
        <v>n/a</v>
      </c>
      <c r="AI142" s="141" t="str">
        <f t="shared" si="17"/>
        <v>n/a</v>
      </c>
      <c r="AJ142" s="141" t="str">
        <f t="shared" si="17"/>
        <v>n/a</v>
      </c>
      <c r="AK142" s="141" t="str">
        <f t="shared" si="17"/>
        <v>n/a</v>
      </c>
      <c r="AL142" s="141" t="str">
        <f t="shared" si="17"/>
        <v>n/a</v>
      </c>
      <c r="AM142" s="141" t="str">
        <f t="shared" si="17"/>
        <v>n/a</v>
      </c>
      <c r="AN142" s="141" t="str">
        <f t="shared" si="17"/>
        <v>n/a</v>
      </c>
      <c r="AO142" s="141" t="str">
        <f t="shared" si="17"/>
        <v>n/a</v>
      </c>
      <c r="AP142" s="141" t="str">
        <f t="shared" si="17"/>
        <v>n/a</v>
      </c>
      <c r="AQ142" s="141" t="str">
        <f t="shared" si="17"/>
        <v>n/a</v>
      </c>
      <c r="AR142" s="141" t="str">
        <f t="shared" si="17"/>
        <v>n/a</v>
      </c>
      <c r="AS142" s="141" t="str">
        <f t="shared" si="17"/>
        <v>n/a</v>
      </c>
      <c r="AT142" s="141" t="str">
        <f t="shared" si="17"/>
        <v>n/a</v>
      </c>
      <c r="AU142" s="141" t="str">
        <f t="shared" si="17"/>
        <v>n/a</v>
      </c>
      <c r="AV142" s="141" t="str">
        <f t="shared" si="17"/>
        <v>n/a</v>
      </c>
      <c r="AW142" s="141" t="str">
        <f t="shared" si="17"/>
        <v>n/a</v>
      </c>
      <c r="AX142" s="141" t="str">
        <f t="shared" si="17"/>
        <v>n/a</v>
      </c>
      <c r="AY142" s="141" t="str">
        <f t="shared" si="17"/>
        <v>n/a</v>
      </c>
      <c r="AZ142" s="141" t="str">
        <f t="shared" si="17"/>
        <v>n/a</v>
      </c>
      <c r="BA142" s="141" t="str">
        <f t="shared" si="17"/>
        <v>n/a</v>
      </c>
      <c r="BB142" s="141" t="str">
        <f t="shared" si="17"/>
        <v>n/a</v>
      </c>
      <c r="BC142" s="141" t="str">
        <f t="shared" si="17"/>
        <v>n/a</v>
      </c>
      <c r="BD142" s="141" t="str">
        <f t="shared" si="17"/>
        <v>n/a</v>
      </c>
      <c r="BE142" s="141" t="str">
        <f t="shared" si="17"/>
        <v>n/a</v>
      </c>
      <c r="BF142" s="141" t="str">
        <f t="shared" si="17"/>
        <v>n/a</v>
      </c>
      <c r="BG142" s="141" t="str">
        <f t="shared" si="17"/>
        <v>n/a</v>
      </c>
      <c r="BH142" s="141" t="str">
        <f t="shared" si="17"/>
        <v>n/a</v>
      </c>
      <c r="BI142" s="141" t="str">
        <f t="shared" si="17"/>
        <v>n/a</v>
      </c>
      <c r="BJ142" s="141" t="str">
        <f t="shared" si="17"/>
        <v>n/a</v>
      </c>
      <c r="BK142" s="141" t="str">
        <f t="shared" si="17"/>
        <v>n/a</v>
      </c>
      <c r="BL142" s="141" t="str">
        <f t="shared" si="17"/>
        <v>n/a</v>
      </c>
      <c r="BM142" s="141" t="str">
        <f t="shared" si="17"/>
        <v>n/a</v>
      </c>
      <c r="BN142" s="141"/>
    </row>
    <row r="144" spans="1:72" x14ac:dyDescent="0.55000000000000004">
      <c r="A144" s="638" t="s">
        <v>488</v>
      </c>
      <c r="B144" s="332" t="s">
        <v>498</v>
      </c>
      <c r="C144" s="333"/>
      <c r="D144" s="333"/>
      <c r="E144" s="333"/>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317"/>
      <c r="AE144" s="317"/>
      <c r="AF144" s="317"/>
      <c r="AG144" s="317"/>
      <c r="AH144" s="317"/>
      <c r="AI144" s="317"/>
      <c r="AJ144" s="317"/>
      <c r="AK144" s="317"/>
      <c r="AL144" s="317"/>
      <c r="AM144" s="317"/>
      <c r="AN144" s="317"/>
      <c r="AO144" s="317"/>
      <c r="AP144" s="317"/>
      <c r="AQ144" s="317"/>
      <c r="AR144" s="317"/>
      <c r="AS144" s="317"/>
      <c r="AT144" s="317"/>
      <c r="AU144" s="317"/>
      <c r="AV144" s="317"/>
      <c r="AW144" s="317"/>
      <c r="AX144" s="317"/>
      <c r="AY144" s="317"/>
      <c r="AZ144" s="317"/>
      <c r="BA144" s="317"/>
      <c r="BB144" s="317"/>
      <c r="BC144" s="317"/>
      <c r="BD144" s="317"/>
      <c r="BE144" s="317"/>
      <c r="BF144" s="317"/>
      <c r="BG144" s="317"/>
      <c r="BH144" s="317"/>
      <c r="BI144" s="317"/>
      <c r="BJ144" s="317"/>
      <c r="BK144" s="317"/>
      <c r="BL144" s="317"/>
      <c r="BM144" s="317"/>
      <c r="BN144" s="317"/>
      <c r="BO144" s="317"/>
      <c r="BP144" s="317"/>
      <c r="BQ144" s="317"/>
      <c r="BR144" s="317"/>
      <c r="BS144" s="317"/>
      <c r="BT144" s="317"/>
    </row>
    <row r="145" spans="1:65" x14ac:dyDescent="0.55000000000000004">
      <c r="A145" s="639"/>
      <c r="B145" t="s">
        <v>466</v>
      </c>
      <c r="G145" s="1">
        <f>IF(G122="","",'Cost and Benefit Parameters'!$L$24)</f>
        <v>206.47550000000004</v>
      </c>
      <c r="H145" s="1">
        <f>IF(H122="","",'Cost and Benefit Parameters'!$L$24)</f>
        <v>206.47550000000004</v>
      </c>
      <c r="I145" s="1">
        <f>IF(I122="","",'Cost and Benefit Parameters'!$L$24)</f>
        <v>206.47550000000004</v>
      </c>
      <c r="J145" s="1">
        <f>IF(J122="","",'Cost and Benefit Parameters'!$L$24)</f>
        <v>206.47550000000004</v>
      </c>
      <c r="K145" s="1">
        <f>IF(K122="","",'Cost and Benefit Parameters'!$L$24)</f>
        <v>206.47550000000004</v>
      </c>
      <c r="L145" s="1">
        <f>IF(L122="","",'Cost and Benefit Parameters'!$L$24)</f>
        <v>206.47550000000004</v>
      </c>
      <c r="M145" s="1">
        <f>IF(M122="","",'Cost and Benefit Parameters'!$L$24)</f>
        <v>206.47550000000004</v>
      </c>
      <c r="N145" s="1">
        <f>IF(N122="","",'Cost and Benefit Parameters'!$L$24)</f>
        <v>206.47550000000004</v>
      </c>
      <c r="O145" s="1">
        <f>IF(O122="","",'Cost and Benefit Parameters'!$L$24)</f>
        <v>206.47550000000004</v>
      </c>
      <c r="P145" s="1">
        <f>IF(P122="","",'Cost and Benefit Parameters'!$L$24)</f>
        <v>206.47550000000004</v>
      </c>
      <c r="Q145" s="1">
        <f>IF(Q122="","",'Cost and Benefit Parameters'!$L$24)</f>
        <v>206.47550000000004</v>
      </c>
      <c r="R145" s="1">
        <f>IF(R122="","",'Cost and Benefit Parameters'!$L$24)</f>
        <v>206.47550000000004</v>
      </c>
      <c r="S145" s="1">
        <f>IF(S122="","",'Cost and Benefit Parameters'!$L$24)</f>
        <v>206.47550000000004</v>
      </c>
      <c r="T145" s="1">
        <f>IF(T122="","",'Cost and Benefit Parameters'!$L$24)</f>
        <v>206.47550000000004</v>
      </c>
      <c r="U145" s="1">
        <f>IF(U122="","",'Cost and Benefit Parameters'!$L$24)</f>
        <v>206.47550000000004</v>
      </c>
      <c r="V145" s="1">
        <f>IF(V122="","",'Cost and Benefit Parameters'!$L$24)</f>
        <v>206.47550000000004</v>
      </c>
      <c r="W145" s="1">
        <f>IF(W122="","",'Cost and Benefit Parameters'!$L$24)</f>
        <v>206.47550000000004</v>
      </c>
      <c r="X145" s="1">
        <f>IF(X122="","",'Cost and Benefit Parameters'!$L$24)</f>
        <v>206.47550000000004</v>
      </c>
      <c r="Y145" s="1">
        <f>IF(Y122="","",'Cost and Benefit Parameters'!$L$24)</f>
        <v>206.47550000000004</v>
      </c>
      <c r="Z145" s="1">
        <f>IF(Z122="","",'Cost and Benefit Parameters'!$L$24)</f>
        <v>206.47550000000004</v>
      </c>
      <c r="AA145" s="1">
        <f>IF(AA122="","",'Cost and Benefit Parameters'!$L$24)</f>
        <v>206.47550000000004</v>
      </c>
      <c r="AB145" s="1">
        <f>IF(AB122="","",'Cost and Benefit Parameters'!$L$24)</f>
        <v>206.47550000000004</v>
      </c>
      <c r="AC145" s="1">
        <f>IF(AC122="","",'Cost and Benefit Parameters'!$L$24)</f>
        <v>206.47550000000004</v>
      </c>
      <c r="AD145" s="1">
        <f>IF(AD122="","",'Cost and Benefit Parameters'!$L$24)</f>
        <v>206.47550000000004</v>
      </c>
      <c r="AE145" s="1">
        <f>IF(AE122="","",'Cost and Benefit Parameters'!$L$24)</f>
        <v>206.47550000000004</v>
      </c>
      <c r="AF145" s="1">
        <f>IF(AF122="","",'Cost and Benefit Parameters'!$L$24)</f>
        <v>206.47550000000004</v>
      </c>
      <c r="AG145" s="1">
        <f>IF(AG122="","",'Cost and Benefit Parameters'!$L$24)</f>
        <v>206.47550000000004</v>
      </c>
      <c r="AH145" s="1">
        <f>IF(AH122="","",'Cost and Benefit Parameters'!$L$24)</f>
        <v>206.47550000000004</v>
      </c>
      <c r="AI145" s="1">
        <f>IF(AI122="","",'Cost and Benefit Parameters'!$L$24)</f>
        <v>206.47550000000004</v>
      </c>
      <c r="AJ145" s="1">
        <f>IF(AJ122="","",'Cost and Benefit Parameters'!$L$24)</f>
        <v>206.47550000000004</v>
      </c>
      <c r="AK145" s="1">
        <f>IF(AK122="","",'Cost and Benefit Parameters'!$L$24)</f>
        <v>206.47550000000004</v>
      </c>
      <c r="AL145" s="1">
        <f>IF(AL122="","",'Cost and Benefit Parameters'!$L$24)</f>
        <v>206.47550000000004</v>
      </c>
      <c r="AM145" s="1">
        <f>IF(AM122="","",'Cost and Benefit Parameters'!$L$24)</f>
        <v>206.47550000000004</v>
      </c>
      <c r="AN145" s="1">
        <f>IF(AN122="","",'Cost and Benefit Parameters'!$L$24)</f>
        <v>206.47550000000004</v>
      </c>
      <c r="AO145" s="1">
        <f>IF(AO122="","",'Cost and Benefit Parameters'!$L$24)</f>
        <v>206.47550000000004</v>
      </c>
      <c r="AP145" s="1">
        <f>IF(AP122="","",'Cost and Benefit Parameters'!$L$24)</f>
        <v>206.47550000000004</v>
      </c>
      <c r="AQ145" s="1">
        <f>IF(AQ122="","",'Cost and Benefit Parameters'!$L$24)</f>
        <v>206.47550000000004</v>
      </c>
      <c r="AR145" s="1">
        <f>IF(AR122="","",'Cost and Benefit Parameters'!$L$24)</f>
        <v>206.47550000000004</v>
      </c>
      <c r="AS145" s="1">
        <f>IF(AS122="","",'Cost and Benefit Parameters'!$L$24)</f>
        <v>206.47550000000004</v>
      </c>
      <c r="AT145" s="1">
        <f>IF(AT122="","",'Cost and Benefit Parameters'!$L$24)</f>
        <v>206.47550000000004</v>
      </c>
      <c r="AU145" s="1" t="str">
        <f>IF(AU122="","",'Cost and Benefit Parameters'!$L$24)</f>
        <v/>
      </c>
      <c r="AV145" s="1" t="str">
        <f>IF(AV122="","",'Cost and Benefit Parameters'!$L$24)</f>
        <v/>
      </c>
      <c r="AW145" s="1" t="str">
        <f>IF(AW122="","",'Cost and Benefit Parameters'!$L$24)</f>
        <v/>
      </c>
      <c r="AX145" s="1" t="str">
        <f>IF(AX122="","",'Cost and Benefit Parameters'!$L$24)</f>
        <v/>
      </c>
      <c r="AY145" s="1" t="str">
        <f>IF(AY122="","",'Cost and Benefit Parameters'!$L$24)</f>
        <v/>
      </c>
      <c r="AZ145" s="1" t="str">
        <f>IF(AZ122="","",'Cost and Benefit Parameters'!$L$24)</f>
        <v/>
      </c>
      <c r="BA145" s="1" t="str">
        <f>IF(BA122="","",'Cost and Benefit Parameters'!$L$24)</f>
        <v/>
      </c>
      <c r="BB145" s="1" t="str">
        <f>IF(BB122="","",'Cost and Benefit Parameters'!$L$24)</f>
        <v/>
      </c>
      <c r="BC145" s="1" t="str">
        <f>IF(BC122="","",'Cost and Benefit Parameters'!$L$24)</f>
        <v/>
      </c>
      <c r="BD145" s="1" t="str">
        <f>IF(BD122="","",'Cost and Benefit Parameters'!$L$24)</f>
        <v/>
      </c>
      <c r="BE145" s="1" t="str">
        <f>IF(BE122="","",'Cost and Benefit Parameters'!$L$24)</f>
        <v/>
      </c>
      <c r="BF145" s="1" t="str">
        <f>IF(BF122="","",'Cost and Benefit Parameters'!$L$24)</f>
        <v/>
      </c>
      <c r="BG145" s="1" t="str">
        <f>IF(BG122="","",'Cost and Benefit Parameters'!$L$24)</f>
        <v/>
      </c>
      <c r="BH145" s="1" t="str">
        <f>IF(BH122="","",'Cost and Benefit Parameters'!$L$24)</f>
        <v/>
      </c>
      <c r="BI145" s="1" t="str">
        <f>IF(BI122="","",'Cost and Benefit Parameters'!$L$24)</f>
        <v/>
      </c>
      <c r="BJ145" s="1" t="str">
        <f>IF(BJ122="","",'Cost and Benefit Parameters'!$L$24)</f>
        <v/>
      </c>
      <c r="BK145" s="1" t="str">
        <f>IF(BK122="","",'Cost and Benefit Parameters'!$L$24)</f>
        <v/>
      </c>
      <c r="BL145" s="1" t="str">
        <f>IF(BL122="","",'Cost and Benefit Parameters'!$L$24)</f>
        <v/>
      </c>
      <c r="BM145" s="1" t="str">
        <f>IF(BM122="","",'Cost and Benefit Parameters'!$L$24)</f>
        <v/>
      </c>
    </row>
    <row r="146" spans="1:65" x14ac:dyDescent="0.55000000000000004">
      <c r="A146" s="639"/>
      <c r="B146" t="s">
        <v>468</v>
      </c>
      <c r="G146" s="1" t="str">
        <f>IF(G123="","",'Cost and Benefit Parameters'!$L$24)</f>
        <v/>
      </c>
      <c r="H146" s="1">
        <f>IF(H123="","",'Cost and Benefit Parameters'!$L$24)</f>
        <v>206.47550000000004</v>
      </c>
      <c r="I146" s="1">
        <f>IF(I123="","",'Cost and Benefit Parameters'!$L$24)</f>
        <v>206.47550000000004</v>
      </c>
      <c r="J146" s="1">
        <f>IF(J123="","",'Cost and Benefit Parameters'!$L$24)</f>
        <v>206.47550000000004</v>
      </c>
      <c r="K146" s="1">
        <f>IF(K123="","",'Cost and Benefit Parameters'!$L$24)</f>
        <v>206.47550000000004</v>
      </c>
      <c r="L146" s="1">
        <f>IF(L123="","",'Cost and Benefit Parameters'!$L$24)</f>
        <v>206.47550000000004</v>
      </c>
      <c r="M146" s="1">
        <f>IF(M123="","",'Cost and Benefit Parameters'!$L$24)</f>
        <v>206.47550000000004</v>
      </c>
      <c r="N146" s="1">
        <f>IF(N123="","",'Cost and Benefit Parameters'!$L$24)</f>
        <v>206.47550000000004</v>
      </c>
      <c r="O146" s="1">
        <f>IF(O123="","",'Cost and Benefit Parameters'!$L$24)</f>
        <v>206.47550000000004</v>
      </c>
      <c r="P146" s="1">
        <f>IF(P123="","",'Cost and Benefit Parameters'!$L$24)</f>
        <v>206.47550000000004</v>
      </c>
      <c r="Q146" s="1">
        <f>IF(Q123="","",'Cost and Benefit Parameters'!$L$24)</f>
        <v>206.47550000000004</v>
      </c>
      <c r="R146" s="1">
        <f>IF(R123="","",'Cost and Benefit Parameters'!$L$24)</f>
        <v>206.47550000000004</v>
      </c>
      <c r="S146" s="1">
        <f>IF(S123="","",'Cost and Benefit Parameters'!$L$24)</f>
        <v>206.47550000000004</v>
      </c>
      <c r="T146" s="1">
        <f>IF(T123="","",'Cost and Benefit Parameters'!$L$24)</f>
        <v>206.47550000000004</v>
      </c>
      <c r="U146" s="1">
        <f>IF(U123="","",'Cost and Benefit Parameters'!$L$24)</f>
        <v>206.47550000000004</v>
      </c>
      <c r="V146" s="1">
        <f>IF(V123="","",'Cost and Benefit Parameters'!$L$24)</f>
        <v>206.47550000000004</v>
      </c>
      <c r="W146" s="1">
        <f>IF(W123="","",'Cost and Benefit Parameters'!$L$24)</f>
        <v>206.47550000000004</v>
      </c>
      <c r="X146" s="1">
        <f>IF(X123="","",'Cost and Benefit Parameters'!$L$24)</f>
        <v>206.47550000000004</v>
      </c>
      <c r="Y146" s="1">
        <f>IF(Y123="","",'Cost and Benefit Parameters'!$L$24)</f>
        <v>206.47550000000004</v>
      </c>
      <c r="Z146" s="1">
        <f>IF(Z123="","",'Cost and Benefit Parameters'!$L$24)</f>
        <v>206.47550000000004</v>
      </c>
      <c r="AA146" s="1">
        <f>IF(AA123="","",'Cost and Benefit Parameters'!$L$24)</f>
        <v>206.47550000000004</v>
      </c>
      <c r="AB146" s="1">
        <f>IF(AB123="","",'Cost and Benefit Parameters'!$L$24)</f>
        <v>206.47550000000004</v>
      </c>
      <c r="AC146" s="1">
        <f>IF(AC123="","",'Cost and Benefit Parameters'!$L$24)</f>
        <v>206.47550000000004</v>
      </c>
      <c r="AD146" s="1">
        <f>IF(AD123="","",'Cost and Benefit Parameters'!$L$24)</f>
        <v>206.47550000000004</v>
      </c>
      <c r="AE146" s="1">
        <f>IF(AE123="","",'Cost and Benefit Parameters'!$L$24)</f>
        <v>206.47550000000004</v>
      </c>
      <c r="AF146" s="1">
        <f>IF(AF123="","",'Cost and Benefit Parameters'!$L$24)</f>
        <v>206.47550000000004</v>
      </c>
      <c r="AG146" s="1">
        <f>IF(AG123="","",'Cost and Benefit Parameters'!$L$24)</f>
        <v>206.47550000000004</v>
      </c>
      <c r="AH146" s="1">
        <f>IF(AH123="","",'Cost and Benefit Parameters'!$L$24)</f>
        <v>206.47550000000004</v>
      </c>
      <c r="AI146" s="1">
        <f>IF(AI123="","",'Cost and Benefit Parameters'!$L$24)</f>
        <v>206.47550000000004</v>
      </c>
      <c r="AJ146" s="1">
        <f>IF(AJ123="","",'Cost and Benefit Parameters'!$L$24)</f>
        <v>206.47550000000004</v>
      </c>
      <c r="AK146" s="1">
        <f>IF(AK123="","",'Cost and Benefit Parameters'!$L$24)</f>
        <v>206.47550000000004</v>
      </c>
      <c r="AL146" s="1">
        <f>IF(AL123="","",'Cost and Benefit Parameters'!$L$24)</f>
        <v>206.47550000000004</v>
      </c>
      <c r="AM146" s="1">
        <f>IF(AM123="","",'Cost and Benefit Parameters'!$L$24)</f>
        <v>206.47550000000004</v>
      </c>
      <c r="AN146" s="1">
        <f>IF(AN123="","",'Cost and Benefit Parameters'!$L$24)</f>
        <v>206.47550000000004</v>
      </c>
      <c r="AO146" s="1">
        <f>IF(AO123="","",'Cost and Benefit Parameters'!$L$24)</f>
        <v>206.47550000000004</v>
      </c>
      <c r="AP146" s="1">
        <f>IF(AP123="","",'Cost and Benefit Parameters'!$L$24)</f>
        <v>206.47550000000004</v>
      </c>
      <c r="AQ146" s="1">
        <f>IF(AQ123="","",'Cost and Benefit Parameters'!$L$24)</f>
        <v>206.47550000000004</v>
      </c>
      <c r="AR146" s="1">
        <f>IF(AR123="","",'Cost and Benefit Parameters'!$L$24)</f>
        <v>206.47550000000004</v>
      </c>
      <c r="AS146" s="1">
        <f>IF(AS123="","",'Cost and Benefit Parameters'!$L$24)</f>
        <v>206.47550000000004</v>
      </c>
      <c r="AT146" s="1">
        <f>IF(AT123="","",'Cost and Benefit Parameters'!$L$24)</f>
        <v>206.47550000000004</v>
      </c>
      <c r="AU146" s="1">
        <f>IF(AU123="","",'Cost and Benefit Parameters'!$L$24)</f>
        <v>206.47550000000004</v>
      </c>
      <c r="AV146" s="1" t="str">
        <f>IF(AV123="","",'Cost and Benefit Parameters'!$L$24)</f>
        <v/>
      </c>
      <c r="AW146" s="1" t="str">
        <f>IF(AW123="","",'Cost and Benefit Parameters'!$L$24)</f>
        <v/>
      </c>
      <c r="AX146" s="1" t="str">
        <f>IF(AX123="","",'Cost and Benefit Parameters'!$L$24)</f>
        <v/>
      </c>
      <c r="AY146" s="1" t="str">
        <f>IF(AY123="","",'Cost and Benefit Parameters'!$L$24)</f>
        <v/>
      </c>
      <c r="AZ146" s="1" t="str">
        <f>IF(AZ123="","",'Cost and Benefit Parameters'!$L$24)</f>
        <v/>
      </c>
      <c r="BA146" s="1" t="str">
        <f>IF(BA123="","",'Cost and Benefit Parameters'!$L$24)</f>
        <v/>
      </c>
      <c r="BB146" s="1" t="str">
        <f>IF(BB123="","",'Cost and Benefit Parameters'!$L$24)</f>
        <v/>
      </c>
      <c r="BC146" s="1" t="str">
        <f>IF(BC123="","",'Cost and Benefit Parameters'!$L$24)</f>
        <v/>
      </c>
      <c r="BD146" s="1" t="str">
        <f>IF(BD123="","",'Cost and Benefit Parameters'!$L$24)</f>
        <v/>
      </c>
      <c r="BE146" s="1" t="str">
        <f>IF(BE123="","",'Cost and Benefit Parameters'!$L$24)</f>
        <v/>
      </c>
      <c r="BF146" s="1" t="str">
        <f>IF(BF123="","",'Cost and Benefit Parameters'!$L$24)</f>
        <v/>
      </c>
      <c r="BG146" s="1" t="str">
        <f>IF(BG123="","",'Cost and Benefit Parameters'!$L$24)</f>
        <v/>
      </c>
      <c r="BH146" s="1" t="str">
        <f>IF(BH123="","",'Cost and Benefit Parameters'!$L$24)</f>
        <v/>
      </c>
      <c r="BI146" s="1" t="str">
        <f>IF(BI123="","",'Cost and Benefit Parameters'!$L$24)</f>
        <v/>
      </c>
      <c r="BJ146" s="1" t="str">
        <f>IF(BJ123="","",'Cost and Benefit Parameters'!$L$24)</f>
        <v/>
      </c>
      <c r="BK146" s="1" t="str">
        <f>IF(BK123="","",'Cost and Benefit Parameters'!$L$24)</f>
        <v/>
      </c>
      <c r="BL146" s="1" t="str">
        <f>IF(BL123="","",'Cost and Benefit Parameters'!$L$24)</f>
        <v/>
      </c>
      <c r="BM146" s="1" t="str">
        <f>IF(BM123="","",'Cost and Benefit Parameters'!$L$24)</f>
        <v/>
      </c>
    </row>
    <row r="147" spans="1:65" x14ac:dyDescent="0.55000000000000004">
      <c r="A147" s="639"/>
      <c r="B147" t="s">
        <v>469</v>
      </c>
      <c r="G147" s="1" t="str">
        <f>IF(G124="","",'Cost and Benefit Parameters'!$L$24)</f>
        <v/>
      </c>
      <c r="H147" s="1" t="str">
        <f>IF(H124="","",'Cost and Benefit Parameters'!$L$24)</f>
        <v/>
      </c>
      <c r="I147" s="1">
        <f>IF(I124="","",'Cost and Benefit Parameters'!$L$24)</f>
        <v>206.47550000000004</v>
      </c>
      <c r="J147" s="1">
        <f>IF(J124="","",'Cost and Benefit Parameters'!$L$24)</f>
        <v>206.47550000000004</v>
      </c>
      <c r="K147" s="1">
        <f>IF(K124="","",'Cost and Benefit Parameters'!$L$24)</f>
        <v>206.47550000000004</v>
      </c>
      <c r="L147" s="1">
        <f>IF(L124="","",'Cost and Benefit Parameters'!$L$24)</f>
        <v>206.47550000000004</v>
      </c>
      <c r="M147" s="1">
        <f>IF(M124="","",'Cost and Benefit Parameters'!$L$24)</f>
        <v>206.47550000000004</v>
      </c>
      <c r="N147" s="1">
        <f>IF(N124="","",'Cost and Benefit Parameters'!$L$24)</f>
        <v>206.47550000000004</v>
      </c>
      <c r="O147" s="1">
        <f>IF(O124="","",'Cost and Benefit Parameters'!$L$24)</f>
        <v>206.47550000000004</v>
      </c>
      <c r="P147" s="1">
        <f>IF(P124="","",'Cost and Benefit Parameters'!$L$24)</f>
        <v>206.47550000000004</v>
      </c>
      <c r="Q147" s="1">
        <f>IF(Q124="","",'Cost and Benefit Parameters'!$L$24)</f>
        <v>206.47550000000004</v>
      </c>
      <c r="R147" s="1">
        <f>IF(R124="","",'Cost and Benefit Parameters'!$L$24)</f>
        <v>206.47550000000004</v>
      </c>
      <c r="S147" s="1">
        <f>IF(S124="","",'Cost and Benefit Parameters'!$L$24)</f>
        <v>206.47550000000004</v>
      </c>
      <c r="T147" s="1">
        <f>IF(T124="","",'Cost and Benefit Parameters'!$L$24)</f>
        <v>206.47550000000004</v>
      </c>
      <c r="U147" s="1">
        <f>IF(U124="","",'Cost and Benefit Parameters'!$L$24)</f>
        <v>206.47550000000004</v>
      </c>
      <c r="V147" s="1">
        <f>IF(V124="","",'Cost and Benefit Parameters'!$L$24)</f>
        <v>206.47550000000004</v>
      </c>
      <c r="W147" s="1">
        <f>IF(W124="","",'Cost and Benefit Parameters'!$L$24)</f>
        <v>206.47550000000004</v>
      </c>
      <c r="X147" s="1">
        <f>IF(X124="","",'Cost and Benefit Parameters'!$L$24)</f>
        <v>206.47550000000004</v>
      </c>
      <c r="Y147" s="1">
        <f>IF(Y124="","",'Cost and Benefit Parameters'!$L$24)</f>
        <v>206.47550000000004</v>
      </c>
      <c r="Z147" s="1">
        <f>IF(Z124="","",'Cost and Benefit Parameters'!$L$24)</f>
        <v>206.47550000000004</v>
      </c>
      <c r="AA147" s="1">
        <f>IF(AA124="","",'Cost and Benefit Parameters'!$L$24)</f>
        <v>206.47550000000004</v>
      </c>
      <c r="AB147" s="1">
        <f>IF(AB124="","",'Cost and Benefit Parameters'!$L$24)</f>
        <v>206.47550000000004</v>
      </c>
      <c r="AC147" s="1">
        <f>IF(AC124="","",'Cost and Benefit Parameters'!$L$24)</f>
        <v>206.47550000000004</v>
      </c>
      <c r="AD147" s="1">
        <f>IF(AD124="","",'Cost and Benefit Parameters'!$L$24)</f>
        <v>206.47550000000004</v>
      </c>
      <c r="AE147" s="1">
        <f>IF(AE124="","",'Cost and Benefit Parameters'!$L$24)</f>
        <v>206.47550000000004</v>
      </c>
      <c r="AF147" s="1">
        <f>IF(AF124="","",'Cost and Benefit Parameters'!$L$24)</f>
        <v>206.47550000000004</v>
      </c>
      <c r="AG147" s="1">
        <f>IF(AG124="","",'Cost and Benefit Parameters'!$L$24)</f>
        <v>206.47550000000004</v>
      </c>
      <c r="AH147" s="1">
        <f>IF(AH124="","",'Cost and Benefit Parameters'!$L$24)</f>
        <v>206.47550000000004</v>
      </c>
      <c r="AI147" s="1">
        <f>IF(AI124="","",'Cost and Benefit Parameters'!$L$24)</f>
        <v>206.47550000000004</v>
      </c>
      <c r="AJ147" s="1">
        <f>IF(AJ124="","",'Cost and Benefit Parameters'!$L$24)</f>
        <v>206.47550000000004</v>
      </c>
      <c r="AK147" s="1">
        <f>IF(AK124="","",'Cost and Benefit Parameters'!$L$24)</f>
        <v>206.47550000000004</v>
      </c>
      <c r="AL147" s="1">
        <f>IF(AL124="","",'Cost and Benefit Parameters'!$L$24)</f>
        <v>206.47550000000004</v>
      </c>
      <c r="AM147" s="1">
        <f>IF(AM124="","",'Cost and Benefit Parameters'!$L$24)</f>
        <v>206.47550000000004</v>
      </c>
      <c r="AN147" s="1">
        <f>IF(AN124="","",'Cost and Benefit Parameters'!$L$24)</f>
        <v>206.47550000000004</v>
      </c>
      <c r="AO147" s="1">
        <f>IF(AO124="","",'Cost and Benefit Parameters'!$L$24)</f>
        <v>206.47550000000004</v>
      </c>
      <c r="AP147" s="1">
        <f>IF(AP124="","",'Cost and Benefit Parameters'!$L$24)</f>
        <v>206.47550000000004</v>
      </c>
      <c r="AQ147" s="1">
        <f>IF(AQ124="","",'Cost and Benefit Parameters'!$L$24)</f>
        <v>206.47550000000004</v>
      </c>
      <c r="AR147" s="1">
        <f>IF(AR124="","",'Cost and Benefit Parameters'!$L$24)</f>
        <v>206.47550000000004</v>
      </c>
      <c r="AS147" s="1">
        <f>IF(AS124="","",'Cost and Benefit Parameters'!$L$24)</f>
        <v>206.47550000000004</v>
      </c>
      <c r="AT147" s="1">
        <f>IF(AT124="","",'Cost and Benefit Parameters'!$L$24)</f>
        <v>206.47550000000004</v>
      </c>
      <c r="AU147" s="1">
        <f>IF(AU124="","",'Cost and Benefit Parameters'!$L$24)</f>
        <v>206.47550000000004</v>
      </c>
      <c r="AV147" s="1">
        <f>IF(AV124="","",'Cost and Benefit Parameters'!$L$24)</f>
        <v>206.47550000000004</v>
      </c>
      <c r="AW147" s="1" t="str">
        <f>IF(AW124="","",'Cost and Benefit Parameters'!$L$24)</f>
        <v/>
      </c>
      <c r="AX147" s="1" t="str">
        <f>IF(AX124="","",'Cost and Benefit Parameters'!$L$24)</f>
        <v/>
      </c>
      <c r="AY147" s="1" t="str">
        <f>IF(AY124="","",'Cost and Benefit Parameters'!$L$24)</f>
        <v/>
      </c>
      <c r="AZ147" s="1" t="str">
        <f>IF(AZ124="","",'Cost and Benefit Parameters'!$L$24)</f>
        <v/>
      </c>
      <c r="BA147" s="1" t="str">
        <f>IF(BA124="","",'Cost and Benefit Parameters'!$L$24)</f>
        <v/>
      </c>
      <c r="BB147" s="1" t="str">
        <f>IF(BB124="","",'Cost and Benefit Parameters'!$L$24)</f>
        <v/>
      </c>
      <c r="BC147" s="1" t="str">
        <f>IF(BC124="","",'Cost and Benefit Parameters'!$L$24)</f>
        <v/>
      </c>
      <c r="BD147" s="1" t="str">
        <f>IF(BD124="","",'Cost and Benefit Parameters'!$L$24)</f>
        <v/>
      </c>
      <c r="BE147" s="1" t="str">
        <f>IF(BE124="","",'Cost and Benefit Parameters'!$L$24)</f>
        <v/>
      </c>
      <c r="BF147" s="1" t="str">
        <f>IF(BF124="","",'Cost and Benefit Parameters'!$L$24)</f>
        <v/>
      </c>
      <c r="BG147" s="1" t="str">
        <f>IF(BG124="","",'Cost and Benefit Parameters'!$L$24)</f>
        <v/>
      </c>
      <c r="BH147" s="1" t="str">
        <f>IF(BH124="","",'Cost and Benefit Parameters'!$L$24)</f>
        <v/>
      </c>
      <c r="BI147" s="1" t="str">
        <f>IF(BI124="","",'Cost and Benefit Parameters'!$L$24)</f>
        <v/>
      </c>
      <c r="BJ147" s="1" t="str">
        <f>IF(BJ124="","",'Cost and Benefit Parameters'!$L$24)</f>
        <v/>
      </c>
      <c r="BK147" s="1" t="str">
        <f>IF(BK124="","",'Cost and Benefit Parameters'!$L$24)</f>
        <v/>
      </c>
      <c r="BL147" s="1" t="str">
        <f>IF(BL124="","",'Cost and Benefit Parameters'!$L$24)</f>
        <v/>
      </c>
      <c r="BM147" s="1" t="str">
        <f>IF(BM124="","",'Cost and Benefit Parameters'!$L$24)</f>
        <v/>
      </c>
    </row>
    <row r="148" spans="1:65" x14ac:dyDescent="0.55000000000000004">
      <c r="A148" s="639"/>
      <c r="B148" t="s">
        <v>470</v>
      </c>
      <c r="G148" s="1" t="str">
        <f>IF(G125="","",'Cost and Benefit Parameters'!$L$24)</f>
        <v/>
      </c>
      <c r="H148" s="1" t="str">
        <f>IF(H125="","",'Cost and Benefit Parameters'!$L$24)</f>
        <v/>
      </c>
      <c r="I148" s="1" t="str">
        <f>IF(I125="","",'Cost and Benefit Parameters'!$L$24)</f>
        <v/>
      </c>
      <c r="J148" s="1">
        <f>IF(J125="","",'Cost and Benefit Parameters'!$L$24)</f>
        <v>206.47550000000004</v>
      </c>
      <c r="K148" s="1">
        <f>IF(K125="","",'Cost and Benefit Parameters'!$L$24)</f>
        <v>206.47550000000004</v>
      </c>
      <c r="L148" s="1">
        <f>IF(L125="","",'Cost and Benefit Parameters'!$L$24)</f>
        <v>206.47550000000004</v>
      </c>
      <c r="M148" s="1">
        <f>IF(M125="","",'Cost and Benefit Parameters'!$L$24)</f>
        <v>206.47550000000004</v>
      </c>
      <c r="N148" s="1">
        <f>IF(N125="","",'Cost and Benefit Parameters'!$L$24)</f>
        <v>206.47550000000004</v>
      </c>
      <c r="O148" s="1">
        <f>IF(O125="","",'Cost and Benefit Parameters'!$L$24)</f>
        <v>206.47550000000004</v>
      </c>
      <c r="P148" s="1">
        <f>IF(P125="","",'Cost and Benefit Parameters'!$L$24)</f>
        <v>206.47550000000004</v>
      </c>
      <c r="Q148" s="1">
        <f>IF(Q125="","",'Cost and Benefit Parameters'!$L$24)</f>
        <v>206.47550000000004</v>
      </c>
      <c r="R148" s="1">
        <f>IF(R125="","",'Cost and Benefit Parameters'!$L$24)</f>
        <v>206.47550000000004</v>
      </c>
      <c r="S148" s="1">
        <f>IF(S125="","",'Cost and Benefit Parameters'!$L$24)</f>
        <v>206.47550000000004</v>
      </c>
      <c r="T148" s="1">
        <f>IF(T125="","",'Cost and Benefit Parameters'!$L$24)</f>
        <v>206.47550000000004</v>
      </c>
      <c r="U148" s="1">
        <f>IF(U125="","",'Cost and Benefit Parameters'!$L$24)</f>
        <v>206.47550000000004</v>
      </c>
      <c r="V148" s="1">
        <f>IF(V125="","",'Cost and Benefit Parameters'!$L$24)</f>
        <v>206.47550000000004</v>
      </c>
      <c r="W148" s="1">
        <f>IF(W125="","",'Cost and Benefit Parameters'!$L$24)</f>
        <v>206.47550000000004</v>
      </c>
      <c r="X148" s="1">
        <f>IF(X125="","",'Cost and Benefit Parameters'!$L$24)</f>
        <v>206.47550000000004</v>
      </c>
      <c r="Y148" s="1">
        <f>IF(Y125="","",'Cost and Benefit Parameters'!$L$24)</f>
        <v>206.47550000000004</v>
      </c>
      <c r="Z148" s="1">
        <f>IF(Z125="","",'Cost and Benefit Parameters'!$L$24)</f>
        <v>206.47550000000004</v>
      </c>
      <c r="AA148" s="1">
        <f>IF(AA125="","",'Cost and Benefit Parameters'!$L$24)</f>
        <v>206.47550000000004</v>
      </c>
      <c r="AB148" s="1">
        <f>IF(AB125="","",'Cost and Benefit Parameters'!$L$24)</f>
        <v>206.47550000000004</v>
      </c>
      <c r="AC148" s="1">
        <f>IF(AC125="","",'Cost and Benefit Parameters'!$L$24)</f>
        <v>206.47550000000004</v>
      </c>
      <c r="AD148" s="1">
        <f>IF(AD125="","",'Cost and Benefit Parameters'!$L$24)</f>
        <v>206.47550000000004</v>
      </c>
      <c r="AE148" s="1">
        <f>IF(AE125="","",'Cost and Benefit Parameters'!$L$24)</f>
        <v>206.47550000000004</v>
      </c>
      <c r="AF148" s="1">
        <f>IF(AF125="","",'Cost and Benefit Parameters'!$L$24)</f>
        <v>206.47550000000004</v>
      </c>
      <c r="AG148" s="1">
        <f>IF(AG125="","",'Cost and Benefit Parameters'!$L$24)</f>
        <v>206.47550000000004</v>
      </c>
      <c r="AH148" s="1">
        <f>IF(AH125="","",'Cost and Benefit Parameters'!$L$24)</f>
        <v>206.47550000000004</v>
      </c>
      <c r="AI148" s="1">
        <f>IF(AI125="","",'Cost and Benefit Parameters'!$L$24)</f>
        <v>206.47550000000004</v>
      </c>
      <c r="AJ148" s="1">
        <f>IF(AJ125="","",'Cost and Benefit Parameters'!$L$24)</f>
        <v>206.47550000000004</v>
      </c>
      <c r="AK148" s="1">
        <f>IF(AK125="","",'Cost and Benefit Parameters'!$L$24)</f>
        <v>206.47550000000004</v>
      </c>
      <c r="AL148" s="1">
        <f>IF(AL125="","",'Cost and Benefit Parameters'!$L$24)</f>
        <v>206.47550000000004</v>
      </c>
      <c r="AM148" s="1">
        <f>IF(AM125="","",'Cost and Benefit Parameters'!$L$24)</f>
        <v>206.47550000000004</v>
      </c>
      <c r="AN148" s="1">
        <f>IF(AN125="","",'Cost and Benefit Parameters'!$L$24)</f>
        <v>206.47550000000004</v>
      </c>
      <c r="AO148" s="1">
        <f>IF(AO125="","",'Cost and Benefit Parameters'!$L$24)</f>
        <v>206.47550000000004</v>
      </c>
      <c r="AP148" s="1">
        <f>IF(AP125="","",'Cost and Benefit Parameters'!$L$24)</f>
        <v>206.47550000000004</v>
      </c>
      <c r="AQ148" s="1">
        <f>IF(AQ125="","",'Cost and Benefit Parameters'!$L$24)</f>
        <v>206.47550000000004</v>
      </c>
      <c r="AR148" s="1">
        <f>IF(AR125="","",'Cost and Benefit Parameters'!$L$24)</f>
        <v>206.47550000000004</v>
      </c>
      <c r="AS148" s="1">
        <f>IF(AS125="","",'Cost and Benefit Parameters'!$L$24)</f>
        <v>206.47550000000004</v>
      </c>
      <c r="AT148" s="1">
        <f>IF(AT125="","",'Cost and Benefit Parameters'!$L$24)</f>
        <v>206.47550000000004</v>
      </c>
      <c r="AU148" s="1">
        <f>IF(AU125="","",'Cost and Benefit Parameters'!$L$24)</f>
        <v>206.47550000000004</v>
      </c>
      <c r="AV148" s="1">
        <f>IF(AV125="","",'Cost and Benefit Parameters'!$L$24)</f>
        <v>206.47550000000004</v>
      </c>
      <c r="AW148" s="1">
        <f>IF(AW125="","",'Cost and Benefit Parameters'!$L$24)</f>
        <v>206.47550000000004</v>
      </c>
      <c r="AX148" s="1" t="str">
        <f>IF(AX125="","",'Cost and Benefit Parameters'!$L$24)</f>
        <v/>
      </c>
      <c r="AY148" s="1" t="str">
        <f>IF(AY125="","",'Cost and Benefit Parameters'!$L$24)</f>
        <v/>
      </c>
      <c r="AZ148" s="1" t="str">
        <f>IF(AZ125="","",'Cost and Benefit Parameters'!$L$24)</f>
        <v/>
      </c>
      <c r="BA148" s="1" t="str">
        <f>IF(BA125="","",'Cost and Benefit Parameters'!$L$24)</f>
        <v/>
      </c>
      <c r="BB148" s="1" t="str">
        <f>IF(BB125="","",'Cost and Benefit Parameters'!$L$24)</f>
        <v/>
      </c>
      <c r="BC148" s="1" t="str">
        <f>IF(BC125="","",'Cost and Benefit Parameters'!$L$24)</f>
        <v/>
      </c>
      <c r="BD148" s="1" t="str">
        <f>IF(BD125="","",'Cost and Benefit Parameters'!$L$24)</f>
        <v/>
      </c>
      <c r="BE148" s="1" t="str">
        <f>IF(BE125="","",'Cost and Benefit Parameters'!$L$24)</f>
        <v/>
      </c>
      <c r="BF148" s="1" t="str">
        <f>IF(BF125="","",'Cost and Benefit Parameters'!$L$24)</f>
        <v/>
      </c>
      <c r="BG148" s="1" t="str">
        <f>IF(BG125="","",'Cost and Benefit Parameters'!$L$24)</f>
        <v/>
      </c>
      <c r="BH148" s="1" t="str">
        <f>IF(BH125="","",'Cost and Benefit Parameters'!$L$24)</f>
        <v/>
      </c>
      <c r="BI148" s="1" t="str">
        <f>IF(BI125="","",'Cost and Benefit Parameters'!$L$24)</f>
        <v/>
      </c>
      <c r="BJ148" s="1" t="str">
        <f>IF(BJ125="","",'Cost and Benefit Parameters'!$L$24)</f>
        <v/>
      </c>
      <c r="BK148" s="1" t="str">
        <f>IF(BK125="","",'Cost and Benefit Parameters'!$L$24)</f>
        <v/>
      </c>
      <c r="BL148" s="1" t="str">
        <f>IF(BL125="","",'Cost and Benefit Parameters'!$L$24)</f>
        <v/>
      </c>
      <c r="BM148" s="1" t="str">
        <f>IF(BM125="","",'Cost and Benefit Parameters'!$L$24)</f>
        <v/>
      </c>
    </row>
    <row r="149" spans="1:65" x14ac:dyDescent="0.55000000000000004">
      <c r="A149" s="639"/>
      <c r="B149" t="s">
        <v>471</v>
      </c>
      <c r="G149" s="1" t="str">
        <f>IF(G126="","",'Cost and Benefit Parameters'!$L$24)</f>
        <v/>
      </c>
      <c r="H149" s="1" t="str">
        <f>IF(H126="","",'Cost and Benefit Parameters'!$L$24)</f>
        <v/>
      </c>
      <c r="I149" s="1" t="str">
        <f>IF(I126="","",'Cost and Benefit Parameters'!$L$24)</f>
        <v/>
      </c>
      <c r="J149" s="1" t="str">
        <f>IF(J126="","",'Cost and Benefit Parameters'!$L$24)</f>
        <v/>
      </c>
      <c r="K149" s="1">
        <f>IF(K126="","",'Cost and Benefit Parameters'!$L$24)</f>
        <v>206.47550000000004</v>
      </c>
      <c r="L149" s="1">
        <f>IF(L126="","",'Cost and Benefit Parameters'!$L$24)</f>
        <v>206.47550000000004</v>
      </c>
      <c r="M149" s="1">
        <f>IF(M126="","",'Cost and Benefit Parameters'!$L$24)</f>
        <v>206.47550000000004</v>
      </c>
      <c r="N149" s="1">
        <f>IF(N126="","",'Cost and Benefit Parameters'!$L$24)</f>
        <v>206.47550000000004</v>
      </c>
      <c r="O149" s="1">
        <f>IF(O126="","",'Cost and Benefit Parameters'!$L$24)</f>
        <v>206.47550000000004</v>
      </c>
      <c r="P149" s="1">
        <f>IF(P126="","",'Cost and Benefit Parameters'!$L$24)</f>
        <v>206.47550000000004</v>
      </c>
      <c r="Q149" s="1">
        <f>IF(Q126="","",'Cost and Benefit Parameters'!$L$24)</f>
        <v>206.47550000000004</v>
      </c>
      <c r="R149" s="1">
        <f>IF(R126="","",'Cost and Benefit Parameters'!$L$24)</f>
        <v>206.47550000000004</v>
      </c>
      <c r="S149" s="1">
        <f>IF(S126="","",'Cost and Benefit Parameters'!$L$24)</f>
        <v>206.47550000000004</v>
      </c>
      <c r="T149" s="1">
        <f>IF(T126="","",'Cost and Benefit Parameters'!$L$24)</f>
        <v>206.47550000000004</v>
      </c>
      <c r="U149" s="1">
        <f>IF(U126="","",'Cost and Benefit Parameters'!$L$24)</f>
        <v>206.47550000000004</v>
      </c>
      <c r="V149" s="1">
        <f>IF(V126="","",'Cost and Benefit Parameters'!$L$24)</f>
        <v>206.47550000000004</v>
      </c>
      <c r="W149" s="1">
        <f>IF(W126="","",'Cost and Benefit Parameters'!$L$24)</f>
        <v>206.47550000000004</v>
      </c>
      <c r="X149" s="1">
        <f>IF(X126="","",'Cost and Benefit Parameters'!$L$24)</f>
        <v>206.47550000000004</v>
      </c>
      <c r="Y149" s="1">
        <f>IF(Y126="","",'Cost and Benefit Parameters'!$L$24)</f>
        <v>206.47550000000004</v>
      </c>
      <c r="Z149" s="1">
        <f>IF(Z126="","",'Cost and Benefit Parameters'!$L$24)</f>
        <v>206.47550000000004</v>
      </c>
      <c r="AA149" s="1">
        <f>IF(AA126="","",'Cost and Benefit Parameters'!$L$24)</f>
        <v>206.47550000000004</v>
      </c>
      <c r="AB149" s="1">
        <f>IF(AB126="","",'Cost and Benefit Parameters'!$L$24)</f>
        <v>206.47550000000004</v>
      </c>
      <c r="AC149" s="1">
        <f>IF(AC126="","",'Cost and Benefit Parameters'!$L$24)</f>
        <v>206.47550000000004</v>
      </c>
      <c r="AD149" s="1">
        <f>IF(AD126="","",'Cost and Benefit Parameters'!$L$24)</f>
        <v>206.47550000000004</v>
      </c>
      <c r="AE149" s="1">
        <f>IF(AE126="","",'Cost and Benefit Parameters'!$L$24)</f>
        <v>206.47550000000004</v>
      </c>
      <c r="AF149" s="1">
        <f>IF(AF126="","",'Cost and Benefit Parameters'!$L$24)</f>
        <v>206.47550000000004</v>
      </c>
      <c r="AG149" s="1">
        <f>IF(AG126="","",'Cost and Benefit Parameters'!$L$24)</f>
        <v>206.47550000000004</v>
      </c>
      <c r="AH149" s="1">
        <f>IF(AH126="","",'Cost and Benefit Parameters'!$L$24)</f>
        <v>206.47550000000004</v>
      </c>
      <c r="AI149" s="1">
        <f>IF(AI126="","",'Cost and Benefit Parameters'!$L$24)</f>
        <v>206.47550000000004</v>
      </c>
      <c r="AJ149" s="1">
        <f>IF(AJ126="","",'Cost and Benefit Parameters'!$L$24)</f>
        <v>206.47550000000004</v>
      </c>
      <c r="AK149" s="1">
        <f>IF(AK126="","",'Cost and Benefit Parameters'!$L$24)</f>
        <v>206.47550000000004</v>
      </c>
      <c r="AL149" s="1">
        <f>IF(AL126="","",'Cost and Benefit Parameters'!$L$24)</f>
        <v>206.47550000000004</v>
      </c>
      <c r="AM149" s="1">
        <f>IF(AM126="","",'Cost and Benefit Parameters'!$L$24)</f>
        <v>206.47550000000004</v>
      </c>
      <c r="AN149" s="1">
        <f>IF(AN126="","",'Cost and Benefit Parameters'!$L$24)</f>
        <v>206.47550000000004</v>
      </c>
      <c r="AO149" s="1">
        <f>IF(AO126="","",'Cost and Benefit Parameters'!$L$24)</f>
        <v>206.47550000000004</v>
      </c>
      <c r="AP149" s="1">
        <f>IF(AP126="","",'Cost and Benefit Parameters'!$L$24)</f>
        <v>206.47550000000004</v>
      </c>
      <c r="AQ149" s="1">
        <f>IF(AQ126="","",'Cost and Benefit Parameters'!$L$24)</f>
        <v>206.47550000000004</v>
      </c>
      <c r="AR149" s="1">
        <f>IF(AR126="","",'Cost and Benefit Parameters'!$L$24)</f>
        <v>206.47550000000004</v>
      </c>
      <c r="AS149" s="1">
        <f>IF(AS126="","",'Cost and Benefit Parameters'!$L$24)</f>
        <v>206.47550000000004</v>
      </c>
      <c r="AT149" s="1">
        <f>IF(AT126="","",'Cost and Benefit Parameters'!$L$24)</f>
        <v>206.47550000000004</v>
      </c>
      <c r="AU149" s="1">
        <f>IF(AU126="","",'Cost and Benefit Parameters'!$L$24)</f>
        <v>206.47550000000004</v>
      </c>
      <c r="AV149" s="1">
        <f>IF(AV126="","",'Cost and Benefit Parameters'!$L$24)</f>
        <v>206.47550000000004</v>
      </c>
      <c r="AW149" s="1">
        <f>IF(AW126="","",'Cost and Benefit Parameters'!$L$24)</f>
        <v>206.47550000000004</v>
      </c>
      <c r="AX149" s="1">
        <f>IF(AX126="","",'Cost and Benefit Parameters'!$L$24)</f>
        <v>206.47550000000004</v>
      </c>
      <c r="AY149" s="1" t="str">
        <f>IF(AY126="","",'Cost and Benefit Parameters'!$L$24)</f>
        <v/>
      </c>
      <c r="AZ149" s="1" t="str">
        <f>IF(AZ126="","",'Cost and Benefit Parameters'!$L$24)</f>
        <v/>
      </c>
      <c r="BA149" s="1" t="str">
        <f>IF(BA126="","",'Cost and Benefit Parameters'!$L$24)</f>
        <v/>
      </c>
      <c r="BB149" s="1" t="str">
        <f>IF(BB126="","",'Cost and Benefit Parameters'!$L$24)</f>
        <v/>
      </c>
      <c r="BC149" s="1" t="str">
        <f>IF(BC126="","",'Cost and Benefit Parameters'!$L$24)</f>
        <v/>
      </c>
      <c r="BD149" s="1" t="str">
        <f>IF(BD126="","",'Cost and Benefit Parameters'!$L$24)</f>
        <v/>
      </c>
      <c r="BE149" s="1" t="str">
        <f>IF(BE126="","",'Cost and Benefit Parameters'!$L$24)</f>
        <v/>
      </c>
      <c r="BF149" s="1" t="str">
        <f>IF(BF126="","",'Cost and Benefit Parameters'!$L$24)</f>
        <v/>
      </c>
      <c r="BG149" s="1" t="str">
        <f>IF(BG126="","",'Cost and Benefit Parameters'!$L$24)</f>
        <v/>
      </c>
      <c r="BH149" s="1" t="str">
        <f>IF(BH126="","",'Cost and Benefit Parameters'!$L$24)</f>
        <v/>
      </c>
      <c r="BI149" s="1" t="str">
        <f>IF(BI126="","",'Cost and Benefit Parameters'!$L$24)</f>
        <v/>
      </c>
      <c r="BJ149" s="1" t="str">
        <f>IF(BJ126="","",'Cost and Benefit Parameters'!$L$24)</f>
        <v/>
      </c>
      <c r="BK149" s="1" t="str">
        <f>IF(BK126="","",'Cost and Benefit Parameters'!$L$24)</f>
        <v/>
      </c>
      <c r="BL149" s="1" t="str">
        <f>IF(BL126="","",'Cost and Benefit Parameters'!$L$24)</f>
        <v/>
      </c>
      <c r="BM149" s="1" t="str">
        <f>IF(BM126="","",'Cost and Benefit Parameters'!$L$24)</f>
        <v/>
      </c>
    </row>
    <row r="150" spans="1:65" x14ac:dyDescent="0.55000000000000004">
      <c r="A150" s="639"/>
      <c r="B150" t="s">
        <v>472</v>
      </c>
      <c r="G150" s="1" t="str">
        <f>IF(G127="","",'Cost and Benefit Parameters'!$L$24)</f>
        <v/>
      </c>
      <c r="H150" s="1" t="str">
        <f>IF(H127="","",'Cost and Benefit Parameters'!$L$24)</f>
        <v/>
      </c>
      <c r="I150" s="1" t="str">
        <f>IF(I127="","",'Cost and Benefit Parameters'!$L$24)</f>
        <v/>
      </c>
      <c r="J150" s="1" t="str">
        <f>IF(J127="","",'Cost and Benefit Parameters'!$L$24)</f>
        <v/>
      </c>
      <c r="K150" s="1" t="str">
        <f>IF(K127="","",'Cost and Benefit Parameters'!$L$24)</f>
        <v/>
      </c>
      <c r="L150" s="1">
        <f>IF(L127="","",'Cost and Benefit Parameters'!$L$24)</f>
        <v>206.47550000000004</v>
      </c>
      <c r="M150" s="1">
        <f>IF(M127="","",'Cost and Benefit Parameters'!$L$24)</f>
        <v>206.47550000000004</v>
      </c>
      <c r="N150" s="1">
        <f>IF(N127="","",'Cost and Benefit Parameters'!$L$24)</f>
        <v>206.47550000000004</v>
      </c>
      <c r="O150" s="1">
        <f>IF(O127="","",'Cost and Benefit Parameters'!$L$24)</f>
        <v>206.47550000000004</v>
      </c>
      <c r="P150" s="1">
        <f>IF(P127="","",'Cost and Benefit Parameters'!$L$24)</f>
        <v>206.47550000000004</v>
      </c>
      <c r="Q150" s="1">
        <f>IF(Q127="","",'Cost and Benefit Parameters'!$L$24)</f>
        <v>206.47550000000004</v>
      </c>
      <c r="R150" s="1">
        <f>IF(R127="","",'Cost and Benefit Parameters'!$L$24)</f>
        <v>206.47550000000004</v>
      </c>
      <c r="S150" s="1">
        <f>IF(S127="","",'Cost and Benefit Parameters'!$L$24)</f>
        <v>206.47550000000004</v>
      </c>
      <c r="T150" s="1">
        <f>IF(T127="","",'Cost and Benefit Parameters'!$L$24)</f>
        <v>206.47550000000004</v>
      </c>
      <c r="U150" s="1">
        <f>IF(U127="","",'Cost and Benefit Parameters'!$L$24)</f>
        <v>206.47550000000004</v>
      </c>
      <c r="V150" s="1">
        <f>IF(V127="","",'Cost and Benefit Parameters'!$L$24)</f>
        <v>206.47550000000004</v>
      </c>
      <c r="W150" s="1">
        <f>IF(W127="","",'Cost and Benefit Parameters'!$L$24)</f>
        <v>206.47550000000004</v>
      </c>
      <c r="X150" s="1">
        <f>IF(X127="","",'Cost and Benefit Parameters'!$L$24)</f>
        <v>206.47550000000004</v>
      </c>
      <c r="Y150" s="1">
        <f>IF(Y127="","",'Cost and Benefit Parameters'!$L$24)</f>
        <v>206.47550000000004</v>
      </c>
      <c r="Z150" s="1">
        <f>IF(Z127="","",'Cost and Benefit Parameters'!$L$24)</f>
        <v>206.47550000000004</v>
      </c>
      <c r="AA150" s="1">
        <f>IF(AA127="","",'Cost and Benefit Parameters'!$L$24)</f>
        <v>206.47550000000004</v>
      </c>
      <c r="AB150" s="1">
        <f>IF(AB127="","",'Cost and Benefit Parameters'!$L$24)</f>
        <v>206.47550000000004</v>
      </c>
      <c r="AC150" s="1">
        <f>IF(AC127="","",'Cost and Benefit Parameters'!$L$24)</f>
        <v>206.47550000000004</v>
      </c>
      <c r="AD150" s="1">
        <f>IF(AD127="","",'Cost and Benefit Parameters'!$L$24)</f>
        <v>206.47550000000004</v>
      </c>
      <c r="AE150" s="1">
        <f>IF(AE127="","",'Cost and Benefit Parameters'!$L$24)</f>
        <v>206.47550000000004</v>
      </c>
      <c r="AF150" s="1">
        <f>IF(AF127="","",'Cost and Benefit Parameters'!$L$24)</f>
        <v>206.47550000000004</v>
      </c>
      <c r="AG150" s="1">
        <f>IF(AG127="","",'Cost and Benefit Parameters'!$L$24)</f>
        <v>206.47550000000004</v>
      </c>
      <c r="AH150" s="1">
        <f>IF(AH127="","",'Cost and Benefit Parameters'!$L$24)</f>
        <v>206.47550000000004</v>
      </c>
      <c r="AI150" s="1">
        <f>IF(AI127="","",'Cost and Benefit Parameters'!$L$24)</f>
        <v>206.47550000000004</v>
      </c>
      <c r="AJ150" s="1">
        <f>IF(AJ127="","",'Cost and Benefit Parameters'!$L$24)</f>
        <v>206.47550000000004</v>
      </c>
      <c r="AK150" s="1">
        <f>IF(AK127="","",'Cost and Benefit Parameters'!$L$24)</f>
        <v>206.47550000000004</v>
      </c>
      <c r="AL150" s="1">
        <f>IF(AL127="","",'Cost and Benefit Parameters'!$L$24)</f>
        <v>206.47550000000004</v>
      </c>
      <c r="AM150" s="1">
        <f>IF(AM127="","",'Cost and Benefit Parameters'!$L$24)</f>
        <v>206.47550000000004</v>
      </c>
      <c r="AN150" s="1">
        <f>IF(AN127="","",'Cost and Benefit Parameters'!$L$24)</f>
        <v>206.47550000000004</v>
      </c>
      <c r="AO150" s="1">
        <f>IF(AO127="","",'Cost and Benefit Parameters'!$L$24)</f>
        <v>206.47550000000004</v>
      </c>
      <c r="AP150" s="1">
        <f>IF(AP127="","",'Cost and Benefit Parameters'!$L$24)</f>
        <v>206.47550000000004</v>
      </c>
      <c r="AQ150" s="1">
        <f>IF(AQ127="","",'Cost and Benefit Parameters'!$L$24)</f>
        <v>206.47550000000004</v>
      </c>
      <c r="AR150" s="1">
        <f>IF(AR127="","",'Cost and Benefit Parameters'!$L$24)</f>
        <v>206.47550000000004</v>
      </c>
      <c r="AS150" s="1">
        <f>IF(AS127="","",'Cost and Benefit Parameters'!$L$24)</f>
        <v>206.47550000000004</v>
      </c>
      <c r="AT150" s="1">
        <f>IF(AT127="","",'Cost and Benefit Parameters'!$L$24)</f>
        <v>206.47550000000004</v>
      </c>
      <c r="AU150" s="1">
        <f>IF(AU127="","",'Cost and Benefit Parameters'!$L$24)</f>
        <v>206.47550000000004</v>
      </c>
      <c r="AV150" s="1">
        <f>IF(AV127="","",'Cost and Benefit Parameters'!$L$24)</f>
        <v>206.47550000000004</v>
      </c>
      <c r="AW150" s="1">
        <f>IF(AW127="","",'Cost and Benefit Parameters'!$L$24)</f>
        <v>206.47550000000004</v>
      </c>
      <c r="AX150" s="1">
        <f>IF(AX127="","",'Cost and Benefit Parameters'!$L$24)</f>
        <v>206.47550000000004</v>
      </c>
      <c r="AY150" s="1">
        <f>IF(AY127="","",'Cost and Benefit Parameters'!$L$24)</f>
        <v>206.47550000000004</v>
      </c>
      <c r="AZ150" s="1" t="str">
        <f>IF(AZ127="","",'Cost and Benefit Parameters'!$L$24)</f>
        <v/>
      </c>
      <c r="BA150" s="1" t="str">
        <f>IF(BA127="","",'Cost and Benefit Parameters'!$L$24)</f>
        <v/>
      </c>
      <c r="BB150" s="1" t="str">
        <f>IF(BB127="","",'Cost and Benefit Parameters'!$L$24)</f>
        <v/>
      </c>
      <c r="BC150" s="1" t="str">
        <f>IF(BC127="","",'Cost and Benefit Parameters'!$L$24)</f>
        <v/>
      </c>
      <c r="BD150" s="1" t="str">
        <f>IF(BD127="","",'Cost and Benefit Parameters'!$L$24)</f>
        <v/>
      </c>
      <c r="BE150" s="1" t="str">
        <f>IF(BE127="","",'Cost and Benefit Parameters'!$L$24)</f>
        <v/>
      </c>
      <c r="BF150" s="1" t="str">
        <f>IF(BF127="","",'Cost and Benefit Parameters'!$L$24)</f>
        <v/>
      </c>
      <c r="BG150" s="1" t="str">
        <f>IF(BG127="","",'Cost and Benefit Parameters'!$L$24)</f>
        <v/>
      </c>
      <c r="BH150" s="1" t="str">
        <f>IF(BH127="","",'Cost and Benefit Parameters'!$L$24)</f>
        <v/>
      </c>
      <c r="BI150" s="1" t="str">
        <f>IF(BI127="","",'Cost and Benefit Parameters'!$L$24)</f>
        <v/>
      </c>
      <c r="BJ150" s="1" t="str">
        <f>IF(BJ127="","",'Cost and Benefit Parameters'!$L$24)</f>
        <v/>
      </c>
      <c r="BK150" s="1" t="str">
        <f>IF(BK127="","",'Cost and Benefit Parameters'!$L$24)</f>
        <v/>
      </c>
      <c r="BL150" s="1" t="str">
        <f>IF(BL127="","",'Cost and Benefit Parameters'!$L$24)</f>
        <v/>
      </c>
      <c r="BM150" s="1" t="str">
        <f>IF(BM127="","",'Cost and Benefit Parameters'!$L$24)</f>
        <v/>
      </c>
    </row>
    <row r="151" spans="1:65" x14ac:dyDescent="0.55000000000000004">
      <c r="A151" s="639"/>
      <c r="B151" t="s">
        <v>473</v>
      </c>
      <c r="G151" s="1" t="str">
        <f>IF(G128="","",'Cost and Benefit Parameters'!$L$24)</f>
        <v/>
      </c>
      <c r="H151" s="1" t="str">
        <f>IF(H128="","",'Cost and Benefit Parameters'!$L$24)</f>
        <v/>
      </c>
      <c r="I151" s="1" t="str">
        <f>IF(I128="","",'Cost and Benefit Parameters'!$L$24)</f>
        <v/>
      </c>
      <c r="J151" s="1" t="str">
        <f>IF(J128="","",'Cost and Benefit Parameters'!$L$24)</f>
        <v/>
      </c>
      <c r="K151" s="1" t="str">
        <f>IF(K128="","",'Cost and Benefit Parameters'!$L$24)</f>
        <v/>
      </c>
      <c r="L151" s="1" t="str">
        <f>IF(L128="","",'Cost and Benefit Parameters'!$L$24)</f>
        <v/>
      </c>
      <c r="M151" s="1">
        <f>IF(M128="","",'Cost and Benefit Parameters'!$L$24)</f>
        <v>206.47550000000004</v>
      </c>
      <c r="N151" s="1">
        <f>IF(N128="","",'Cost and Benefit Parameters'!$L$24)</f>
        <v>206.47550000000004</v>
      </c>
      <c r="O151" s="1">
        <f>IF(O128="","",'Cost and Benefit Parameters'!$L$24)</f>
        <v>206.47550000000004</v>
      </c>
      <c r="P151" s="1">
        <f>IF(P128="","",'Cost and Benefit Parameters'!$L$24)</f>
        <v>206.47550000000004</v>
      </c>
      <c r="Q151" s="1">
        <f>IF(Q128="","",'Cost and Benefit Parameters'!$L$24)</f>
        <v>206.47550000000004</v>
      </c>
      <c r="R151" s="1">
        <f>IF(R128="","",'Cost and Benefit Parameters'!$L$24)</f>
        <v>206.47550000000004</v>
      </c>
      <c r="S151" s="1">
        <f>IF(S128="","",'Cost and Benefit Parameters'!$L$24)</f>
        <v>206.47550000000004</v>
      </c>
      <c r="T151" s="1">
        <f>IF(T128="","",'Cost and Benefit Parameters'!$L$24)</f>
        <v>206.47550000000004</v>
      </c>
      <c r="U151" s="1">
        <f>IF(U128="","",'Cost and Benefit Parameters'!$L$24)</f>
        <v>206.47550000000004</v>
      </c>
      <c r="V151" s="1">
        <f>IF(V128="","",'Cost and Benefit Parameters'!$L$24)</f>
        <v>206.47550000000004</v>
      </c>
      <c r="W151" s="1">
        <f>IF(W128="","",'Cost and Benefit Parameters'!$L$24)</f>
        <v>206.47550000000004</v>
      </c>
      <c r="X151" s="1">
        <f>IF(X128="","",'Cost and Benefit Parameters'!$L$24)</f>
        <v>206.47550000000004</v>
      </c>
      <c r="Y151" s="1">
        <f>IF(Y128="","",'Cost and Benefit Parameters'!$L$24)</f>
        <v>206.47550000000004</v>
      </c>
      <c r="Z151" s="1">
        <f>IF(Z128="","",'Cost and Benefit Parameters'!$L$24)</f>
        <v>206.47550000000004</v>
      </c>
      <c r="AA151" s="1">
        <f>IF(AA128="","",'Cost and Benefit Parameters'!$L$24)</f>
        <v>206.47550000000004</v>
      </c>
      <c r="AB151" s="1">
        <f>IF(AB128="","",'Cost and Benefit Parameters'!$L$24)</f>
        <v>206.47550000000004</v>
      </c>
      <c r="AC151" s="1">
        <f>IF(AC128="","",'Cost and Benefit Parameters'!$L$24)</f>
        <v>206.47550000000004</v>
      </c>
      <c r="AD151" s="1">
        <f>IF(AD128="","",'Cost and Benefit Parameters'!$L$24)</f>
        <v>206.47550000000004</v>
      </c>
      <c r="AE151" s="1">
        <f>IF(AE128="","",'Cost and Benefit Parameters'!$L$24)</f>
        <v>206.47550000000004</v>
      </c>
      <c r="AF151" s="1">
        <f>IF(AF128="","",'Cost and Benefit Parameters'!$L$24)</f>
        <v>206.47550000000004</v>
      </c>
      <c r="AG151" s="1">
        <f>IF(AG128="","",'Cost and Benefit Parameters'!$L$24)</f>
        <v>206.47550000000004</v>
      </c>
      <c r="AH151" s="1">
        <f>IF(AH128="","",'Cost and Benefit Parameters'!$L$24)</f>
        <v>206.47550000000004</v>
      </c>
      <c r="AI151" s="1">
        <f>IF(AI128="","",'Cost and Benefit Parameters'!$L$24)</f>
        <v>206.47550000000004</v>
      </c>
      <c r="AJ151" s="1">
        <f>IF(AJ128="","",'Cost and Benefit Parameters'!$L$24)</f>
        <v>206.47550000000004</v>
      </c>
      <c r="AK151" s="1">
        <f>IF(AK128="","",'Cost and Benefit Parameters'!$L$24)</f>
        <v>206.47550000000004</v>
      </c>
      <c r="AL151" s="1">
        <f>IF(AL128="","",'Cost and Benefit Parameters'!$L$24)</f>
        <v>206.47550000000004</v>
      </c>
      <c r="AM151" s="1">
        <f>IF(AM128="","",'Cost and Benefit Parameters'!$L$24)</f>
        <v>206.47550000000004</v>
      </c>
      <c r="AN151" s="1">
        <f>IF(AN128="","",'Cost and Benefit Parameters'!$L$24)</f>
        <v>206.47550000000004</v>
      </c>
      <c r="AO151" s="1">
        <f>IF(AO128="","",'Cost and Benefit Parameters'!$L$24)</f>
        <v>206.47550000000004</v>
      </c>
      <c r="AP151" s="1">
        <f>IF(AP128="","",'Cost and Benefit Parameters'!$L$24)</f>
        <v>206.47550000000004</v>
      </c>
      <c r="AQ151" s="1">
        <f>IF(AQ128="","",'Cost and Benefit Parameters'!$L$24)</f>
        <v>206.47550000000004</v>
      </c>
      <c r="AR151" s="1">
        <f>IF(AR128="","",'Cost and Benefit Parameters'!$L$24)</f>
        <v>206.47550000000004</v>
      </c>
      <c r="AS151" s="1">
        <f>IF(AS128="","",'Cost and Benefit Parameters'!$L$24)</f>
        <v>206.47550000000004</v>
      </c>
      <c r="AT151" s="1">
        <f>IF(AT128="","",'Cost and Benefit Parameters'!$L$24)</f>
        <v>206.47550000000004</v>
      </c>
      <c r="AU151" s="1">
        <f>IF(AU128="","",'Cost and Benefit Parameters'!$L$24)</f>
        <v>206.47550000000004</v>
      </c>
      <c r="AV151" s="1">
        <f>IF(AV128="","",'Cost and Benefit Parameters'!$L$24)</f>
        <v>206.47550000000004</v>
      </c>
      <c r="AW151" s="1">
        <f>IF(AW128="","",'Cost and Benefit Parameters'!$L$24)</f>
        <v>206.47550000000004</v>
      </c>
      <c r="AX151" s="1">
        <f>IF(AX128="","",'Cost and Benefit Parameters'!$L$24)</f>
        <v>206.47550000000004</v>
      </c>
      <c r="AY151" s="1">
        <f>IF(AY128="","",'Cost and Benefit Parameters'!$L$24)</f>
        <v>206.47550000000004</v>
      </c>
      <c r="AZ151" s="1">
        <f>IF(AZ128="","",'Cost and Benefit Parameters'!$L$24)</f>
        <v>206.47550000000004</v>
      </c>
      <c r="BA151" s="1" t="str">
        <f>IF(BA128="","",'Cost and Benefit Parameters'!$L$24)</f>
        <v/>
      </c>
      <c r="BB151" s="1" t="str">
        <f>IF(BB128="","",'Cost and Benefit Parameters'!$L$24)</f>
        <v/>
      </c>
      <c r="BC151" s="1" t="str">
        <f>IF(BC128="","",'Cost and Benefit Parameters'!$L$24)</f>
        <v/>
      </c>
      <c r="BD151" s="1" t="str">
        <f>IF(BD128="","",'Cost and Benefit Parameters'!$L$24)</f>
        <v/>
      </c>
      <c r="BE151" s="1" t="str">
        <f>IF(BE128="","",'Cost and Benefit Parameters'!$L$24)</f>
        <v/>
      </c>
      <c r="BF151" s="1" t="str">
        <f>IF(BF128="","",'Cost and Benefit Parameters'!$L$24)</f>
        <v/>
      </c>
      <c r="BG151" s="1" t="str">
        <f>IF(BG128="","",'Cost and Benefit Parameters'!$L$24)</f>
        <v/>
      </c>
      <c r="BH151" s="1" t="str">
        <f>IF(BH128="","",'Cost and Benefit Parameters'!$L$24)</f>
        <v/>
      </c>
      <c r="BI151" s="1" t="str">
        <f>IF(BI128="","",'Cost and Benefit Parameters'!$L$24)</f>
        <v/>
      </c>
      <c r="BJ151" s="1" t="str">
        <f>IF(BJ128="","",'Cost and Benefit Parameters'!$L$24)</f>
        <v/>
      </c>
      <c r="BK151" s="1" t="str">
        <f>IF(BK128="","",'Cost and Benefit Parameters'!$L$24)</f>
        <v/>
      </c>
      <c r="BL151" s="1" t="str">
        <f>IF(BL128="","",'Cost and Benefit Parameters'!$L$24)</f>
        <v/>
      </c>
      <c r="BM151" s="1" t="str">
        <f>IF(BM128="","",'Cost and Benefit Parameters'!$L$24)</f>
        <v/>
      </c>
    </row>
    <row r="152" spans="1:65" x14ac:dyDescent="0.55000000000000004">
      <c r="A152" s="639"/>
      <c r="B152" t="s">
        <v>474</v>
      </c>
      <c r="G152" s="1" t="str">
        <f>IF(G129="","",'Cost and Benefit Parameters'!$L$24)</f>
        <v/>
      </c>
      <c r="H152" s="1" t="str">
        <f>IF(H129="","",'Cost and Benefit Parameters'!$L$24)</f>
        <v/>
      </c>
      <c r="I152" s="1" t="str">
        <f>IF(I129="","",'Cost and Benefit Parameters'!$L$24)</f>
        <v/>
      </c>
      <c r="J152" s="1" t="str">
        <f>IF(J129="","",'Cost and Benefit Parameters'!$L$24)</f>
        <v/>
      </c>
      <c r="K152" s="1" t="str">
        <f>IF(K129="","",'Cost and Benefit Parameters'!$L$24)</f>
        <v/>
      </c>
      <c r="L152" s="1" t="str">
        <f>IF(L129="","",'Cost and Benefit Parameters'!$L$24)</f>
        <v/>
      </c>
      <c r="M152" s="1" t="str">
        <f>IF(M129="","",'Cost and Benefit Parameters'!$L$24)</f>
        <v/>
      </c>
      <c r="N152" s="1">
        <f>IF(N129="","",'Cost and Benefit Parameters'!$L$24)</f>
        <v>206.47550000000004</v>
      </c>
      <c r="O152" s="1">
        <f>IF(O129="","",'Cost and Benefit Parameters'!$L$24)</f>
        <v>206.47550000000004</v>
      </c>
      <c r="P152" s="1">
        <f>IF(P129="","",'Cost and Benefit Parameters'!$L$24)</f>
        <v>206.47550000000004</v>
      </c>
      <c r="Q152" s="1">
        <f>IF(Q129="","",'Cost and Benefit Parameters'!$L$24)</f>
        <v>206.47550000000004</v>
      </c>
      <c r="R152" s="1">
        <f>IF(R129="","",'Cost and Benefit Parameters'!$L$24)</f>
        <v>206.47550000000004</v>
      </c>
      <c r="S152" s="1">
        <f>IF(S129="","",'Cost and Benefit Parameters'!$L$24)</f>
        <v>206.47550000000004</v>
      </c>
      <c r="T152" s="1">
        <f>IF(T129="","",'Cost and Benefit Parameters'!$L$24)</f>
        <v>206.47550000000004</v>
      </c>
      <c r="U152" s="1">
        <f>IF(U129="","",'Cost and Benefit Parameters'!$L$24)</f>
        <v>206.47550000000004</v>
      </c>
      <c r="V152" s="1">
        <f>IF(V129="","",'Cost and Benefit Parameters'!$L$24)</f>
        <v>206.47550000000004</v>
      </c>
      <c r="W152" s="1">
        <f>IF(W129="","",'Cost and Benefit Parameters'!$L$24)</f>
        <v>206.47550000000004</v>
      </c>
      <c r="X152" s="1">
        <f>IF(X129="","",'Cost and Benefit Parameters'!$L$24)</f>
        <v>206.47550000000004</v>
      </c>
      <c r="Y152" s="1">
        <f>IF(Y129="","",'Cost and Benefit Parameters'!$L$24)</f>
        <v>206.47550000000004</v>
      </c>
      <c r="Z152" s="1">
        <f>IF(Z129="","",'Cost and Benefit Parameters'!$L$24)</f>
        <v>206.47550000000004</v>
      </c>
      <c r="AA152" s="1">
        <f>IF(AA129="","",'Cost and Benefit Parameters'!$L$24)</f>
        <v>206.47550000000004</v>
      </c>
      <c r="AB152" s="1">
        <f>IF(AB129="","",'Cost and Benefit Parameters'!$L$24)</f>
        <v>206.47550000000004</v>
      </c>
      <c r="AC152" s="1">
        <f>IF(AC129="","",'Cost and Benefit Parameters'!$L$24)</f>
        <v>206.47550000000004</v>
      </c>
      <c r="AD152" s="1">
        <f>IF(AD129="","",'Cost and Benefit Parameters'!$L$24)</f>
        <v>206.47550000000004</v>
      </c>
      <c r="AE152" s="1">
        <f>IF(AE129="","",'Cost and Benefit Parameters'!$L$24)</f>
        <v>206.47550000000004</v>
      </c>
      <c r="AF152" s="1">
        <f>IF(AF129="","",'Cost and Benefit Parameters'!$L$24)</f>
        <v>206.47550000000004</v>
      </c>
      <c r="AG152" s="1">
        <f>IF(AG129="","",'Cost and Benefit Parameters'!$L$24)</f>
        <v>206.47550000000004</v>
      </c>
      <c r="AH152" s="1">
        <f>IF(AH129="","",'Cost and Benefit Parameters'!$L$24)</f>
        <v>206.47550000000004</v>
      </c>
      <c r="AI152" s="1">
        <f>IF(AI129="","",'Cost and Benefit Parameters'!$L$24)</f>
        <v>206.47550000000004</v>
      </c>
      <c r="AJ152" s="1">
        <f>IF(AJ129="","",'Cost and Benefit Parameters'!$L$24)</f>
        <v>206.47550000000004</v>
      </c>
      <c r="AK152" s="1">
        <f>IF(AK129="","",'Cost and Benefit Parameters'!$L$24)</f>
        <v>206.47550000000004</v>
      </c>
      <c r="AL152" s="1">
        <f>IF(AL129="","",'Cost and Benefit Parameters'!$L$24)</f>
        <v>206.47550000000004</v>
      </c>
      <c r="AM152" s="1">
        <f>IF(AM129="","",'Cost and Benefit Parameters'!$L$24)</f>
        <v>206.47550000000004</v>
      </c>
      <c r="AN152" s="1">
        <f>IF(AN129="","",'Cost and Benefit Parameters'!$L$24)</f>
        <v>206.47550000000004</v>
      </c>
      <c r="AO152" s="1">
        <f>IF(AO129="","",'Cost and Benefit Parameters'!$L$24)</f>
        <v>206.47550000000004</v>
      </c>
      <c r="AP152" s="1">
        <f>IF(AP129="","",'Cost and Benefit Parameters'!$L$24)</f>
        <v>206.47550000000004</v>
      </c>
      <c r="AQ152" s="1">
        <f>IF(AQ129="","",'Cost and Benefit Parameters'!$L$24)</f>
        <v>206.47550000000004</v>
      </c>
      <c r="AR152" s="1">
        <f>IF(AR129="","",'Cost and Benefit Parameters'!$L$24)</f>
        <v>206.47550000000004</v>
      </c>
      <c r="AS152" s="1">
        <f>IF(AS129="","",'Cost and Benefit Parameters'!$L$24)</f>
        <v>206.47550000000004</v>
      </c>
      <c r="AT152" s="1">
        <f>IF(AT129="","",'Cost and Benefit Parameters'!$L$24)</f>
        <v>206.47550000000004</v>
      </c>
      <c r="AU152" s="1">
        <f>IF(AU129="","",'Cost and Benefit Parameters'!$L$24)</f>
        <v>206.47550000000004</v>
      </c>
      <c r="AV152" s="1">
        <f>IF(AV129="","",'Cost and Benefit Parameters'!$L$24)</f>
        <v>206.47550000000004</v>
      </c>
      <c r="AW152" s="1">
        <f>IF(AW129="","",'Cost and Benefit Parameters'!$L$24)</f>
        <v>206.47550000000004</v>
      </c>
      <c r="AX152" s="1">
        <f>IF(AX129="","",'Cost and Benefit Parameters'!$L$24)</f>
        <v>206.47550000000004</v>
      </c>
      <c r="AY152" s="1">
        <f>IF(AY129="","",'Cost and Benefit Parameters'!$L$24)</f>
        <v>206.47550000000004</v>
      </c>
      <c r="AZ152" s="1">
        <f>IF(AZ129="","",'Cost and Benefit Parameters'!$L$24)</f>
        <v>206.47550000000004</v>
      </c>
      <c r="BA152" s="1">
        <f>IF(BA129="","",'Cost and Benefit Parameters'!$L$24)</f>
        <v>206.47550000000004</v>
      </c>
      <c r="BB152" s="1" t="str">
        <f>IF(BB129="","",'Cost and Benefit Parameters'!$L$24)</f>
        <v/>
      </c>
      <c r="BC152" s="1" t="str">
        <f>IF(BC129="","",'Cost and Benefit Parameters'!$L$24)</f>
        <v/>
      </c>
      <c r="BD152" s="1" t="str">
        <f>IF(BD129="","",'Cost and Benefit Parameters'!$L$24)</f>
        <v/>
      </c>
      <c r="BE152" s="1" t="str">
        <f>IF(BE129="","",'Cost and Benefit Parameters'!$L$24)</f>
        <v/>
      </c>
      <c r="BF152" s="1" t="str">
        <f>IF(BF129="","",'Cost and Benefit Parameters'!$L$24)</f>
        <v/>
      </c>
      <c r="BG152" s="1" t="str">
        <f>IF(BG129="","",'Cost and Benefit Parameters'!$L$24)</f>
        <v/>
      </c>
      <c r="BH152" s="1" t="str">
        <f>IF(BH129="","",'Cost and Benefit Parameters'!$L$24)</f>
        <v/>
      </c>
      <c r="BI152" s="1" t="str">
        <f>IF(BI129="","",'Cost and Benefit Parameters'!$L$24)</f>
        <v/>
      </c>
      <c r="BJ152" s="1" t="str">
        <f>IF(BJ129="","",'Cost and Benefit Parameters'!$L$24)</f>
        <v/>
      </c>
      <c r="BK152" s="1" t="str">
        <f>IF(BK129="","",'Cost and Benefit Parameters'!$L$24)</f>
        <v/>
      </c>
      <c r="BL152" s="1" t="str">
        <f>IF(BL129="","",'Cost and Benefit Parameters'!$L$24)</f>
        <v/>
      </c>
      <c r="BM152" s="1" t="str">
        <f>IF(BM129="","",'Cost and Benefit Parameters'!$L$24)</f>
        <v/>
      </c>
    </row>
    <row r="153" spans="1:65" x14ac:dyDescent="0.55000000000000004">
      <c r="A153" s="639"/>
      <c r="B153" t="s">
        <v>475</v>
      </c>
      <c r="G153" s="1" t="str">
        <f>IF(G130="","",'Cost and Benefit Parameters'!$L$24)</f>
        <v/>
      </c>
      <c r="H153" s="1" t="str">
        <f>IF(H130="","",'Cost and Benefit Parameters'!$L$24)</f>
        <v/>
      </c>
      <c r="I153" s="1" t="str">
        <f>IF(I130="","",'Cost and Benefit Parameters'!$L$24)</f>
        <v/>
      </c>
      <c r="J153" s="1" t="str">
        <f>IF(J130="","",'Cost and Benefit Parameters'!$L$24)</f>
        <v/>
      </c>
      <c r="K153" s="1" t="str">
        <f>IF(K130="","",'Cost and Benefit Parameters'!$L$24)</f>
        <v/>
      </c>
      <c r="L153" s="1" t="str">
        <f>IF(L130="","",'Cost and Benefit Parameters'!$L$24)</f>
        <v/>
      </c>
      <c r="M153" s="1" t="str">
        <f>IF(M130="","",'Cost and Benefit Parameters'!$L$24)</f>
        <v/>
      </c>
      <c r="N153" s="1" t="str">
        <f>IF(N130="","",'Cost and Benefit Parameters'!$L$24)</f>
        <v/>
      </c>
      <c r="O153" s="1">
        <f>IF(O130="","",'Cost and Benefit Parameters'!$L$24)</f>
        <v>206.47550000000004</v>
      </c>
      <c r="P153" s="1">
        <f>IF(P130="","",'Cost and Benefit Parameters'!$L$24)</f>
        <v>206.47550000000004</v>
      </c>
      <c r="Q153" s="1">
        <f>IF(Q130="","",'Cost and Benefit Parameters'!$L$24)</f>
        <v>206.47550000000004</v>
      </c>
      <c r="R153" s="1">
        <f>IF(R130="","",'Cost and Benefit Parameters'!$L$24)</f>
        <v>206.47550000000004</v>
      </c>
      <c r="S153" s="1">
        <f>IF(S130="","",'Cost and Benefit Parameters'!$L$24)</f>
        <v>206.47550000000004</v>
      </c>
      <c r="T153" s="1">
        <f>IF(T130="","",'Cost and Benefit Parameters'!$L$24)</f>
        <v>206.47550000000004</v>
      </c>
      <c r="U153" s="1">
        <f>IF(U130="","",'Cost and Benefit Parameters'!$L$24)</f>
        <v>206.47550000000004</v>
      </c>
      <c r="V153" s="1">
        <f>IF(V130="","",'Cost and Benefit Parameters'!$L$24)</f>
        <v>206.47550000000004</v>
      </c>
      <c r="W153" s="1">
        <f>IF(W130="","",'Cost and Benefit Parameters'!$L$24)</f>
        <v>206.47550000000004</v>
      </c>
      <c r="X153" s="1">
        <f>IF(X130="","",'Cost and Benefit Parameters'!$L$24)</f>
        <v>206.47550000000004</v>
      </c>
      <c r="Y153" s="1">
        <f>IF(Y130="","",'Cost and Benefit Parameters'!$L$24)</f>
        <v>206.47550000000004</v>
      </c>
      <c r="Z153" s="1">
        <f>IF(Z130="","",'Cost and Benefit Parameters'!$L$24)</f>
        <v>206.47550000000004</v>
      </c>
      <c r="AA153" s="1">
        <f>IF(AA130="","",'Cost and Benefit Parameters'!$L$24)</f>
        <v>206.47550000000004</v>
      </c>
      <c r="AB153" s="1">
        <f>IF(AB130="","",'Cost and Benefit Parameters'!$L$24)</f>
        <v>206.47550000000004</v>
      </c>
      <c r="AC153" s="1">
        <f>IF(AC130="","",'Cost and Benefit Parameters'!$L$24)</f>
        <v>206.47550000000004</v>
      </c>
      <c r="AD153" s="1">
        <f>IF(AD130="","",'Cost and Benefit Parameters'!$L$24)</f>
        <v>206.47550000000004</v>
      </c>
      <c r="AE153" s="1">
        <f>IF(AE130="","",'Cost and Benefit Parameters'!$L$24)</f>
        <v>206.47550000000004</v>
      </c>
      <c r="AF153" s="1">
        <f>IF(AF130="","",'Cost and Benefit Parameters'!$L$24)</f>
        <v>206.47550000000004</v>
      </c>
      <c r="AG153" s="1">
        <f>IF(AG130="","",'Cost and Benefit Parameters'!$L$24)</f>
        <v>206.47550000000004</v>
      </c>
      <c r="AH153" s="1">
        <f>IF(AH130="","",'Cost and Benefit Parameters'!$L$24)</f>
        <v>206.47550000000004</v>
      </c>
      <c r="AI153" s="1">
        <f>IF(AI130="","",'Cost and Benefit Parameters'!$L$24)</f>
        <v>206.47550000000004</v>
      </c>
      <c r="AJ153" s="1">
        <f>IF(AJ130="","",'Cost and Benefit Parameters'!$L$24)</f>
        <v>206.47550000000004</v>
      </c>
      <c r="AK153" s="1">
        <f>IF(AK130="","",'Cost and Benefit Parameters'!$L$24)</f>
        <v>206.47550000000004</v>
      </c>
      <c r="AL153" s="1">
        <f>IF(AL130="","",'Cost and Benefit Parameters'!$L$24)</f>
        <v>206.47550000000004</v>
      </c>
      <c r="AM153" s="1">
        <f>IF(AM130="","",'Cost and Benefit Parameters'!$L$24)</f>
        <v>206.47550000000004</v>
      </c>
      <c r="AN153" s="1">
        <f>IF(AN130="","",'Cost and Benefit Parameters'!$L$24)</f>
        <v>206.47550000000004</v>
      </c>
      <c r="AO153" s="1">
        <f>IF(AO130="","",'Cost and Benefit Parameters'!$L$24)</f>
        <v>206.47550000000004</v>
      </c>
      <c r="AP153" s="1">
        <f>IF(AP130="","",'Cost and Benefit Parameters'!$L$24)</f>
        <v>206.47550000000004</v>
      </c>
      <c r="AQ153" s="1">
        <f>IF(AQ130="","",'Cost and Benefit Parameters'!$L$24)</f>
        <v>206.47550000000004</v>
      </c>
      <c r="AR153" s="1">
        <f>IF(AR130="","",'Cost and Benefit Parameters'!$L$24)</f>
        <v>206.47550000000004</v>
      </c>
      <c r="AS153" s="1">
        <f>IF(AS130="","",'Cost and Benefit Parameters'!$L$24)</f>
        <v>206.47550000000004</v>
      </c>
      <c r="AT153" s="1">
        <f>IF(AT130="","",'Cost and Benefit Parameters'!$L$24)</f>
        <v>206.47550000000004</v>
      </c>
      <c r="AU153" s="1">
        <f>IF(AU130="","",'Cost and Benefit Parameters'!$L$24)</f>
        <v>206.47550000000004</v>
      </c>
      <c r="AV153" s="1">
        <f>IF(AV130="","",'Cost and Benefit Parameters'!$L$24)</f>
        <v>206.47550000000004</v>
      </c>
      <c r="AW153" s="1">
        <f>IF(AW130="","",'Cost and Benefit Parameters'!$L$24)</f>
        <v>206.47550000000004</v>
      </c>
      <c r="AX153" s="1">
        <f>IF(AX130="","",'Cost and Benefit Parameters'!$L$24)</f>
        <v>206.47550000000004</v>
      </c>
      <c r="AY153" s="1">
        <f>IF(AY130="","",'Cost and Benefit Parameters'!$L$24)</f>
        <v>206.47550000000004</v>
      </c>
      <c r="AZ153" s="1">
        <f>IF(AZ130="","",'Cost and Benefit Parameters'!$L$24)</f>
        <v>206.47550000000004</v>
      </c>
      <c r="BA153" s="1">
        <f>IF(BA130="","",'Cost and Benefit Parameters'!$L$24)</f>
        <v>206.47550000000004</v>
      </c>
      <c r="BB153" s="1">
        <f>IF(BB130="","",'Cost and Benefit Parameters'!$L$24)</f>
        <v>206.47550000000004</v>
      </c>
      <c r="BC153" s="1" t="str">
        <f>IF(BC130="","",'Cost and Benefit Parameters'!$L$24)</f>
        <v/>
      </c>
      <c r="BD153" s="1" t="str">
        <f>IF(BD130="","",'Cost and Benefit Parameters'!$L$24)</f>
        <v/>
      </c>
      <c r="BE153" s="1" t="str">
        <f>IF(BE130="","",'Cost and Benefit Parameters'!$L$24)</f>
        <v/>
      </c>
      <c r="BF153" s="1" t="str">
        <f>IF(BF130="","",'Cost and Benefit Parameters'!$L$24)</f>
        <v/>
      </c>
      <c r="BG153" s="1" t="str">
        <f>IF(BG130="","",'Cost and Benefit Parameters'!$L$24)</f>
        <v/>
      </c>
      <c r="BH153" s="1" t="str">
        <f>IF(BH130="","",'Cost and Benefit Parameters'!$L$24)</f>
        <v/>
      </c>
      <c r="BI153" s="1" t="str">
        <f>IF(BI130="","",'Cost and Benefit Parameters'!$L$24)</f>
        <v/>
      </c>
      <c r="BJ153" s="1" t="str">
        <f>IF(BJ130="","",'Cost and Benefit Parameters'!$L$24)</f>
        <v/>
      </c>
      <c r="BK153" s="1" t="str">
        <f>IF(BK130="","",'Cost and Benefit Parameters'!$L$24)</f>
        <v/>
      </c>
      <c r="BL153" s="1" t="str">
        <f>IF(BL130="","",'Cost and Benefit Parameters'!$L$24)</f>
        <v/>
      </c>
      <c r="BM153" s="1" t="str">
        <f>IF(BM130="","",'Cost and Benefit Parameters'!$L$24)</f>
        <v/>
      </c>
    </row>
    <row r="154" spans="1:65" x14ac:dyDescent="0.55000000000000004">
      <c r="A154" s="639"/>
      <c r="B154" t="s">
        <v>476</v>
      </c>
      <c r="G154" s="1" t="str">
        <f>IF(G131="","",'Cost and Benefit Parameters'!$L$24)</f>
        <v/>
      </c>
      <c r="H154" s="1" t="str">
        <f>IF(H131="","",'Cost and Benefit Parameters'!$L$24)</f>
        <v/>
      </c>
      <c r="I154" s="1" t="str">
        <f>IF(I131="","",'Cost and Benefit Parameters'!$L$24)</f>
        <v/>
      </c>
      <c r="J154" s="1" t="str">
        <f>IF(J131="","",'Cost and Benefit Parameters'!$L$24)</f>
        <v/>
      </c>
      <c r="K154" s="1" t="str">
        <f>IF(K131="","",'Cost and Benefit Parameters'!$L$24)</f>
        <v/>
      </c>
      <c r="L154" s="1" t="str">
        <f>IF(L131="","",'Cost and Benefit Parameters'!$L$24)</f>
        <v/>
      </c>
      <c r="M154" s="1" t="str">
        <f>IF(M131="","",'Cost and Benefit Parameters'!$L$24)</f>
        <v/>
      </c>
      <c r="N154" s="1" t="str">
        <f>IF(N131="","",'Cost and Benefit Parameters'!$L$24)</f>
        <v/>
      </c>
      <c r="O154" s="1" t="str">
        <f>IF(O131="","",'Cost and Benefit Parameters'!$L$24)</f>
        <v/>
      </c>
      <c r="P154" s="1">
        <f>IF(P131="","",'Cost and Benefit Parameters'!$L$24)</f>
        <v>206.47550000000004</v>
      </c>
      <c r="Q154" s="1">
        <f>IF(Q131="","",'Cost and Benefit Parameters'!$L$24)</f>
        <v>206.47550000000004</v>
      </c>
      <c r="R154" s="1">
        <f>IF(R131="","",'Cost and Benefit Parameters'!$L$24)</f>
        <v>206.47550000000004</v>
      </c>
      <c r="S154" s="1">
        <f>IF(S131="","",'Cost and Benefit Parameters'!$L$24)</f>
        <v>206.47550000000004</v>
      </c>
      <c r="T154" s="1">
        <f>IF(T131="","",'Cost and Benefit Parameters'!$L$24)</f>
        <v>206.47550000000004</v>
      </c>
      <c r="U154" s="1">
        <f>IF(U131="","",'Cost and Benefit Parameters'!$L$24)</f>
        <v>206.47550000000004</v>
      </c>
      <c r="V154" s="1">
        <f>IF(V131="","",'Cost and Benefit Parameters'!$L$24)</f>
        <v>206.47550000000004</v>
      </c>
      <c r="W154" s="1">
        <f>IF(W131="","",'Cost and Benefit Parameters'!$L$24)</f>
        <v>206.47550000000004</v>
      </c>
      <c r="X154" s="1">
        <f>IF(X131="","",'Cost and Benefit Parameters'!$L$24)</f>
        <v>206.47550000000004</v>
      </c>
      <c r="Y154" s="1">
        <f>IF(Y131="","",'Cost and Benefit Parameters'!$L$24)</f>
        <v>206.47550000000004</v>
      </c>
      <c r="Z154" s="1">
        <f>IF(Z131="","",'Cost and Benefit Parameters'!$L$24)</f>
        <v>206.47550000000004</v>
      </c>
      <c r="AA154" s="1">
        <f>IF(AA131="","",'Cost and Benefit Parameters'!$L$24)</f>
        <v>206.47550000000004</v>
      </c>
      <c r="AB154" s="1">
        <f>IF(AB131="","",'Cost and Benefit Parameters'!$L$24)</f>
        <v>206.47550000000004</v>
      </c>
      <c r="AC154" s="1">
        <f>IF(AC131="","",'Cost and Benefit Parameters'!$L$24)</f>
        <v>206.47550000000004</v>
      </c>
      <c r="AD154" s="1">
        <f>IF(AD131="","",'Cost and Benefit Parameters'!$L$24)</f>
        <v>206.47550000000004</v>
      </c>
      <c r="AE154" s="1">
        <f>IF(AE131="","",'Cost and Benefit Parameters'!$L$24)</f>
        <v>206.47550000000004</v>
      </c>
      <c r="AF154" s="1">
        <f>IF(AF131="","",'Cost and Benefit Parameters'!$L$24)</f>
        <v>206.47550000000004</v>
      </c>
      <c r="AG154" s="1">
        <f>IF(AG131="","",'Cost and Benefit Parameters'!$L$24)</f>
        <v>206.47550000000004</v>
      </c>
      <c r="AH154" s="1">
        <f>IF(AH131="","",'Cost and Benefit Parameters'!$L$24)</f>
        <v>206.47550000000004</v>
      </c>
      <c r="AI154" s="1">
        <f>IF(AI131="","",'Cost and Benefit Parameters'!$L$24)</f>
        <v>206.47550000000004</v>
      </c>
      <c r="AJ154" s="1">
        <f>IF(AJ131="","",'Cost and Benefit Parameters'!$L$24)</f>
        <v>206.47550000000004</v>
      </c>
      <c r="AK154" s="1">
        <f>IF(AK131="","",'Cost and Benefit Parameters'!$L$24)</f>
        <v>206.47550000000004</v>
      </c>
      <c r="AL154" s="1">
        <f>IF(AL131="","",'Cost and Benefit Parameters'!$L$24)</f>
        <v>206.47550000000004</v>
      </c>
      <c r="AM154" s="1">
        <f>IF(AM131="","",'Cost and Benefit Parameters'!$L$24)</f>
        <v>206.47550000000004</v>
      </c>
      <c r="AN154" s="1">
        <f>IF(AN131="","",'Cost and Benefit Parameters'!$L$24)</f>
        <v>206.47550000000004</v>
      </c>
      <c r="AO154" s="1">
        <f>IF(AO131="","",'Cost and Benefit Parameters'!$L$24)</f>
        <v>206.47550000000004</v>
      </c>
      <c r="AP154" s="1">
        <f>IF(AP131="","",'Cost and Benefit Parameters'!$L$24)</f>
        <v>206.47550000000004</v>
      </c>
      <c r="AQ154" s="1">
        <f>IF(AQ131="","",'Cost and Benefit Parameters'!$L$24)</f>
        <v>206.47550000000004</v>
      </c>
      <c r="AR154" s="1">
        <f>IF(AR131="","",'Cost and Benefit Parameters'!$L$24)</f>
        <v>206.47550000000004</v>
      </c>
      <c r="AS154" s="1">
        <f>IF(AS131="","",'Cost and Benefit Parameters'!$L$24)</f>
        <v>206.47550000000004</v>
      </c>
      <c r="AT154" s="1">
        <f>IF(AT131="","",'Cost and Benefit Parameters'!$L$24)</f>
        <v>206.47550000000004</v>
      </c>
      <c r="AU154" s="1">
        <f>IF(AU131="","",'Cost and Benefit Parameters'!$L$24)</f>
        <v>206.47550000000004</v>
      </c>
      <c r="AV154" s="1">
        <f>IF(AV131="","",'Cost and Benefit Parameters'!$L$24)</f>
        <v>206.47550000000004</v>
      </c>
      <c r="AW154" s="1">
        <f>IF(AW131="","",'Cost and Benefit Parameters'!$L$24)</f>
        <v>206.47550000000004</v>
      </c>
      <c r="AX154" s="1">
        <f>IF(AX131="","",'Cost and Benefit Parameters'!$L$24)</f>
        <v>206.47550000000004</v>
      </c>
      <c r="AY154" s="1">
        <f>IF(AY131="","",'Cost and Benefit Parameters'!$L$24)</f>
        <v>206.47550000000004</v>
      </c>
      <c r="AZ154" s="1">
        <f>IF(AZ131="","",'Cost and Benefit Parameters'!$L$24)</f>
        <v>206.47550000000004</v>
      </c>
      <c r="BA154" s="1">
        <f>IF(BA131="","",'Cost and Benefit Parameters'!$L$24)</f>
        <v>206.47550000000004</v>
      </c>
      <c r="BB154" s="1">
        <f>IF(BB131="","",'Cost and Benefit Parameters'!$L$24)</f>
        <v>206.47550000000004</v>
      </c>
      <c r="BC154" s="1">
        <f>IF(BC131="","",'Cost and Benefit Parameters'!$L$24)</f>
        <v>206.47550000000004</v>
      </c>
      <c r="BD154" s="1" t="str">
        <f>IF(BD131="","",'Cost and Benefit Parameters'!$L$24)</f>
        <v/>
      </c>
      <c r="BE154" s="1" t="str">
        <f>IF(BE131="","",'Cost and Benefit Parameters'!$L$24)</f>
        <v/>
      </c>
      <c r="BF154" s="1" t="str">
        <f>IF(BF131="","",'Cost and Benefit Parameters'!$L$24)</f>
        <v/>
      </c>
      <c r="BG154" s="1" t="str">
        <f>IF(BG131="","",'Cost and Benefit Parameters'!$L$24)</f>
        <v/>
      </c>
      <c r="BH154" s="1" t="str">
        <f>IF(BH131="","",'Cost and Benefit Parameters'!$L$24)</f>
        <v/>
      </c>
      <c r="BI154" s="1" t="str">
        <f>IF(BI131="","",'Cost and Benefit Parameters'!$L$24)</f>
        <v/>
      </c>
      <c r="BJ154" s="1" t="str">
        <f>IF(BJ131="","",'Cost and Benefit Parameters'!$L$24)</f>
        <v/>
      </c>
      <c r="BK154" s="1" t="str">
        <f>IF(BK131="","",'Cost and Benefit Parameters'!$L$24)</f>
        <v/>
      </c>
      <c r="BL154" s="1" t="str">
        <f>IF(BL131="","",'Cost and Benefit Parameters'!$L$24)</f>
        <v/>
      </c>
      <c r="BM154" s="1" t="str">
        <f>IF(BM131="","",'Cost and Benefit Parameters'!$L$24)</f>
        <v/>
      </c>
    </row>
    <row r="155" spans="1:65" x14ac:dyDescent="0.55000000000000004">
      <c r="A155" s="639"/>
      <c r="B155" t="s">
        <v>477</v>
      </c>
      <c r="G155" s="1" t="str">
        <f>IF(G132="","",'Cost and Benefit Parameters'!$L$24)</f>
        <v/>
      </c>
      <c r="H155" s="1" t="str">
        <f>IF(H132="","",'Cost and Benefit Parameters'!$L$24)</f>
        <v/>
      </c>
      <c r="I155" s="1" t="str">
        <f>IF(I132="","",'Cost and Benefit Parameters'!$L$24)</f>
        <v/>
      </c>
      <c r="J155" s="1" t="str">
        <f>IF(J132="","",'Cost and Benefit Parameters'!$L$24)</f>
        <v/>
      </c>
      <c r="K155" s="1" t="str">
        <f>IF(K132="","",'Cost and Benefit Parameters'!$L$24)</f>
        <v/>
      </c>
      <c r="L155" s="1" t="str">
        <f>IF(L132="","",'Cost and Benefit Parameters'!$L$24)</f>
        <v/>
      </c>
      <c r="M155" s="1" t="str">
        <f>IF(M132="","",'Cost and Benefit Parameters'!$L$24)</f>
        <v/>
      </c>
      <c r="N155" s="1" t="str">
        <f>IF(N132="","",'Cost and Benefit Parameters'!$L$24)</f>
        <v/>
      </c>
      <c r="O155" s="1" t="str">
        <f>IF(O132="","",'Cost and Benefit Parameters'!$L$24)</f>
        <v/>
      </c>
      <c r="P155" s="1" t="str">
        <f>IF(P132="","",'Cost and Benefit Parameters'!$L$24)</f>
        <v/>
      </c>
      <c r="Q155" s="1">
        <f>IF(Q132="","",'Cost and Benefit Parameters'!$L$24)</f>
        <v>206.47550000000004</v>
      </c>
      <c r="R155" s="1">
        <f>IF(R132="","",'Cost and Benefit Parameters'!$L$24)</f>
        <v>206.47550000000004</v>
      </c>
      <c r="S155" s="1">
        <f>IF(S132="","",'Cost and Benefit Parameters'!$L$24)</f>
        <v>206.47550000000004</v>
      </c>
      <c r="T155" s="1">
        <f>IF(T132="","",'Cost and Benefit Parameters'!$L$24)</f>
        <v>206.47550000000004</v>
      </c>
      <c r="U155" s="1">
        <f>IF(U132="","",'Cost and Benefit Parameters'!$L$24)</f>
        <v>206.47550000000004</v>
      </c>
      <c r="V155" s="1">
        <f>IF(V132="","",'Cost and Benefit Parameters'!$L$24)</f>
        <v>206.47550000000004</v>
      </c>
      <c r="W155" s="1">
        <f>IF(W132="","",'Cost and Benefit Parameters'!$L$24)</f>
        <v>206.47550000000004</v>
      </c>
      <c r="X155" s="1">
        <f>IF(X132="","",'Cost and Benefit Parameters'!$L$24)</f>
        <v>206.47550000000004</v>
      </c>
      <c r="Y155" s="1">
        <f>IF(Y132="","",'Cost and Benefit Parameters'!$L$24)</f>
        <v>206.47550000000004</v>
      </c>
      <c r="Z155" s="1">
        <f>IF(Z132="","",'Cost and Benefit Parameters'!$L$24)</f>
        <v>206.47550000000004</v>
      </c>
      <c r="AA155" s="1">
        <f>IF(AA132="","",'Cost and Benefit Parameters'!$L$24)</f>
        <v>206.47550000000004</v>
      </c>
      <c r="AB155" s="1">
        <f>IF(AB132="","",'Cost and Benefit Parameters'!$L$24)</f>
        <v>206.47550000000004</v>
      </c>
      <c r="AC155" s="1">
        <f>IF(AC132="","",'Cost and Benefit Parameters'!$L$24)</f>
        <v>206.47550000000004</v>
      </c>
      <c r="AD155" s="1">
        <f>IF(AD132="","",'Cost and Benefit Parameters'!$L$24)</f>
        <v>206.47550000000004</v>
      </c>
      <c r="AE155" s="1">
        <f>IF(AE132="","",'Cost and Benefit Parameters'!$L$24)</f>
        <v>206.47550000000004</v>
      </c>
      <c r="AF155" s="1">
        <f>IF(AF132="","",'Cost and Benefit Parameters'!$L$24)</f>
        <v>206.47550000000004</v>
      </c>
      <c r="AG155" s="1">
        <f>IF(AG132="","",'Cost and Benefit Parameters'!$L$24)</f>
        <v>206.47550000000004</v>
      </c>
      <c r="AH155" s="1">
        <f>IF(AH132="","",'Cost and Benefit Parameters'!$L$24)</f>
        <v>206.47550000000004</v>
      </c>
      <c r="AI155" s="1">
        <f>IF(AI132="","",'Cost and Benefit Parameters'!$L$24)</f>
        <v>206.47550000000004</v>
      </c>
      <c r="AJ155" s="1">
        <f>IF(AJ132="","",'Cost and Benefit Parameters'!$L$24)</f>
        <v>206.47550000000004</v>
      </c>
      <c r="AK155" s="1">
        <f>IF(AK132="","",'Cost and Benefit Parameters'!$L$24)</f>
        <v>206.47550000000004</v>
      </c>
      <c r="AL155" s="1">
        <f>IF(AL132="","",'Cost and Benefit Parameters'!$L$24)</f>
        <v>206.47550000000004</v>
      </c>
      <c r="AM155" s="1">
        <f>IF(AM132="","",'Cost and Benefit Parameters'!$L$24)</f>
        <v>206.47550000000004</v>
      </c>
      <c r="AN155" s="1">
        <f>IF(AN132="","",'Cost and Benefit Parameters'!$L$24)</f>
        <v>206.47550000000004</v>
      </c>
      <c r="AO155" s="1">
        <f>IF(AO132="","",'Cost and Benefit Parameters'!$L$24)</f>
        <v>206.47550000000004</v>
      </c>
      <c r="AP155" s="1">
        <f>IF(AP132="","",'Cost and Benefit Parameters'!$L$24)</f>
        <v>206.47550000000004</v>
      </c>
      <c r="AQ155" s="1">
        <f>IF(AQ132="","",'Cost and Benefit Parameters'!$L$24)</f>
        <v>206.47550000000004</v>
      </c>
      <c r="AR155" s="1">
        <f>IF(AR132="","",'Cost and Benefit Parameters'!$L$24)</f>
        <v>206.47550000000004</v>
      </c>
      <c r="AS155" s="1">
        <f>IF(AS132="","",'Cost and Benefit Parameters'!$L$24)</f>
        <v>206.47550000000004</v>
      </c>
      <c r="AT155" s="1">
        <f>IF(AT132="","",'Cost and Benefit Parameters'!$L$24)</f>
        <v>206.47550000000004</v>
      </c>
      <c r="AU155" s="1">
        <f>IF(AU132="","",'Cost and Benefit Parameters'!$L$24)</f>
        <v>206.47550000000004</v>
      </c>
      <c r="AV155" s="1">
        <f>IF(AV132="","",'Cost and Benefit Parameters'!$L$24)</f>
        <v>206.47550000000004</v>
      </c>
      <c r="AW155" s="1">
        <f>IF(AW132="","",'Cost and Benefit Parameters'!$L$24)</f>
        <v>206.47550000000004</v>
      </c>
      <c r="AX155" s="1">
        <f>IF(AX132="","",'Cost and Benefit Parameters'!$L$24)</f>
        <v>206.47550000000004</v>
      </c>
      <c r="AY155" s="1">
        <f>IF(AY132="","",'Cost and Benefit Parameters'!$L$24)</f>
        <v>206.47550000000004</v>
      </c>
      <c r="AZ155" s="1">
        <f>IF(AZ132="","",'Cost and Benefit Parameters'!$L$24)</f>
        <v>206.47550000000004</v>
      </c>
      <c r="BA155" s="1">
        <f>IF(BA132="","",'Cost and Benefit Parameters'!$L$24)</f>
        <v>206.47550000000004</v>
      </c>
      <c r="BB155" s="1">
        <f>IF(BB132="","",'Cost and Benefit Parameters'!$L$24)</f>
        <v>206.47550000000004</v>
      </c>
      <c r="BC155" s="1">
        <f>IF(BC132="","",'Cost and Benefit Parameters'!$L$24)</f>
        <v>206.47550000000004</v>
      </c>
      <c r="BD155" s="1">
        <f>IF(BD132="","",'Cost and Benefit Parameters'!$L$24)</f>
        <v>206.47550000000004</v>
      </c>
      <c r="BE155" s="1" t="str">
        <f>IF(BE132="","",'Cost and Benefit Parameters'!$L$24)</f>
        <v/>
      </c>
      <c r="BF155" s="1" t="str">
        <f>IF(BF132="","",'Cost and Benefit Parameters'!$L$24)</f>
        <v/>
      </c>
      <c r="BG155" s="1" t="str">
        <f>IF(BG132="","",'Cost and Benefit Parameters'!$L$24)</f>
        <v/>
      </c>
      <c r="BH155" s="1" t="str">
        <f>IF(BH132="","",'Cost and Benefit Parameters'!$L$24)</f>
        <v/>
      </c>
      <c r="BI155" s="1" t="str">
        <f>IF(BI132="","",'Cost and Benefit Parameters'!$L$24)</f>
        <v/>
      </c>
      <c r="BJ155" s="1" t="str">
        <f>IF(BJ132="","",'Cost and Benefit Parameters'!$L$24)</f>
        <v/>
      </c>
      <c r="BK155" s="1" t="str">
        <f>IF(BK132="","",'Cost and Benefit Parameters'!$L$24)</f>
        <v/>
      </c>
      <c r="BL155" s="1" t="str">
        <f>IF(BL132="","",'Cost and Benefit Parameters'!$L$24)</f>
        <v/>
      </c>
      <c r="BM155" s="1" t="str">
        <f>IF(BM132="","",'Cost and Benefit Parameters'!$L$24)</f>
        <v/>
      </c>
    </row>
    <row r="156" spans="1:65" x14ac:dyDescent="0.55000000000000004">
      <c r="A156" s="639"/>
      <c r="B156" t="s">
        <v>478</v>
      </c>
      <c r="G156" s="1" t="str">
        <f>IF(G133="","",'Cost and Benefit Parameters'!$L$24)</f>
        <v/>
      </c>
      <c r="H156" s="1" t="str">
        <f>IF(H133="","",'Cost and Benefit Parameters'!$L$24)</f>
        <v/>
      </c>
      <c r="I156" s="1" t="str">
        <f>IF(I133="","",'Cost and Benefit Parameters'!$L$24)</f>
        <v/>
      </c>
      <c r="J156" s="1" t="str">
        <f>IF(J133="","",'Cost and Benefit Parameters'!$L$24)</f>
        <v/>
      </c>
      <c r="K156" s="1" t="str">
        <f>IF(K133="","",'Cost and Benefit Parameters'!$L$24)</f>
        <v/>
      </c>
      <c r="L156" s="1" t="str">
        <f>IF(L133="","",'Cost and Benefit Parameters'!$L$24)</f>
        <v/>
      </c>
      <c r="M156" s="1" t="str">
        <f>IF(M133="","",'Cost and Benefit Parameters'!$L$24)</f>
        <v/>
      </c>
      <c r="N156" s="1" t="str">
        <f>IF(N133="","",'Cost and Benefit Parameters'!$L$24)</f>
        <v/>
      </c>
      <c r="O156" s="1" t="str">
        <f>IF(O133="","",'Cost and Benefit Parameters'!$L$24)</f>
        <v/>
      </c>
      <c r="P156" s="1" t="str">
        <f>IF(P133="","",'Cost and Benefit Parameters'!$L$24)</f>
        <v/>
      </c>
      <c r="Q156" s="1" t="str">
        <f>IF(Q133="","",'Cost and Benefit Parameters'!$L$24)</f>
        <v/>
      </c>
      <c r="R156" s="1">
        <f>IF(R133="","",'Cost and Benefit Parameters'!$L$24)</f>
        <v>206.47550000000004</v>
      </c>
      <c r="S156" s="1">
        <f>IF(S133="","",'Cost and Benefit Parameters'!$L$24)</f>
        <v>206.47550000000004</v>
      </c>
      <c r="T156" s="1">
        <f>IF(T133="","",'Cost and Benefit Parameters'!$L$24)</f>
        <v>206.47550000000004</v>
      </c>
      <c r="U156" s="1">
        <f>IF(U133="","",'Cost and Benefit Parameters'!$L$24)</f>
        <v>206.47550000000004</v>
      </c>
      <c r="V156" s="1">
        <f>IF(V133="","",'Cost and Benefit Parameters'!$L$24)</f>
        <v>206.47550000000004</v>
      </c>
      <c r="W156" s="1">
        <f>IF(W133="","",'Cost and Benefit Parameters'!$L$24)</f>
        <v>206.47550000000004</v>
      </c>
      <c r="X156" s="1">
        <f>IF(X133="","",'Cost and Benefit Parameters'!$L$24)</f>
        <v>206.47550000000004</v>
      </c>
      <c r="Y156" s="1">
        <f>IF(Y133="","",'Cost and Benefit Parameters'!$L$24)</f>
        <v>206.47550000000004</v>
      </c>
      <c r="Z156" s="1">
        <f>IF(Z133="","",'Cost and Benefit Parameters'!$L$24)</f>
        <v>206.47550000000004</v>
      </c>
      <c r="AA156" s="1">
        <f>IF(AA133="","",'Cost and Benefit Parameters'!$L$24)</f>
        <v>206.47550000000004</v>
      </c>
      <c r="AB156" s="1">
        <f>IF(AB133="","",'Cost and Benefit Parameters'!$L$24)</f>
        <v>206.47550000000004</v>
      </c>
      <c r="AC156" s="1">
        <f>IF(AC133="","",'Cost and Benefit Parameters'!$L$24)</f>
        <v>206.47550000000004</v>
      </c>
      <c r="AD156" s="1">
        <f>IF(AD133="","",'Cost and Benefit Parameters'!$L$24)</f>
        <v>206.47550000000004</v>
      </c>
      <c r="AE156" s="1">
        <f>IF(AE133="","",'Cost and Benefit Parameters'!$L$24)</f>
        <v>206.47550000000004</v>
      </c>
      <c r="AF156" s="1">
        <f>IF(AF133="","",'Cost and Benefit Parameters'!$L$24)</f>
        <v>206.47550000000004</v>
      </c>
      <c r="AG156" s="1">
        <f>IF(AG133="","",'Cost and Benefit Parameters'!$L$24)</f>
        <v>206.47550000000004</v>
      </c>
      <c r="AH156" s="1">
        <f>IF(AH133="","",'Cost and Benefit Parameters'!$L$24)</f>
        <v>206.47550000000004</v>
      </c>
      <c r="AI156" s="1">
        <f>IF(AI133="","",'Cost and Benefit Parameters'!$L$24)</f>
        <v>206.47550000000004</v>
      </c>
      <c r="AJ156" s="1">
        <f>IF(AJ133="","",'Cost and Benefit Parameters'!$L$24)</f>
        <v>206.47550000000004</v>
      </c>
      <c r="AK156" s="1">
        <f>IF(AK133="","",'Cost and Benefit Parameters'!$L$24)</f>
        <v>206.47550000000004</v>
      </c>
      <c r="AL156" s="1">
        <f>IF(AL133="","",'Cost and Benefit Parameters'!$L$24)</f>
        <v>206.47550000000004</v>
      </c>
      <c r="AM156" s="1">
        <f>IF(AM133="","",'Cost and Benefit Parameters'!$L$24)</f>
        <v>206.47550000000004</v>
      </c>
      <c r="AN156" s="1">
        <f>IF(AN133="","",'Cost and Benefit Parameters'!$L$24)</f>
        <v>206.47550000000004</v>
      </c>
      <c r="AO156" s="1">
        <f>IF(AO133="","",'Cost and Benefit Parameters'!$L$24)</f>
        <v>206.47550000000004</v>
      </c>
      <c r="AP156" s="1">
        <f>IF(AP133="","",'Cost and Benefit Parameters'!$L$24)</f>
        <v>206.47550000000004</v>
      </c>
      <c r="AQ156" s="1">
        <f>IF(AQ133="","",'Cost and Benefit Parameters'!$L$24)</f>
        <v>206.47550000000004</v>
      </c>
      <c r="AR156" s="1">
        <f>IF(AR133="","",'Cost and Benefit Parameters'!$L$24)</f>
        <v>206.47550000000004</v>
      </c>
      <c r="AS156" s="1">
        <f>IF(AS133="","",'Cost and Benefit Parameters'!$L$24)</f>
        <v>206.47550000000004</v>
      </c>
      <c r="AT156" s="1">
        <f>IF(AT133="","",'Cost and Benefit Parameters'!$L$24)</f>
        <v>206.47550000000004</v>
      </c>
      <c r="AU156" s="1">
        <f>IF(AU133="","",'Cost and Benefit Parameters'!$L$24)</f>
        <v>206.47550000000004</v>
      </c>
      <c r="AV156" s="1">
        <f>IF(AV133="","",'Cost and Benefit Parameters'!$L$24)</f>
        <v>206.47550000000004</v>
      </c>
      <c r="AW156" s="1">
        <f>IF(AW133="","",'Cost and Benefit Parameters'!$L$24)</f>
        <v>206.47550000000004</v>
      </c>
      <c r="AX156" s="1">
        <f>IF(AX133="","",'Cost and Benefit Parameters'!$L$24)</f>
        <v>206.47550000000004</v>
      </c>
      <c r="AY156" s="1">
        <f>IF(AY133="","",'Cost and Benefit Parameters'!$L$24)</f>
        <v>206.47550000000004</v>
      </c>
      <c r="AZ156" s="1">
        <f>IF(AZ133="","",'Cost and Benefit Parameters'!$L$24)</f>
        <v>206.47550000000004</v>
      </c>
      <c r="BA156" s="1">
        <f>IF(BA133="","",'Cost and Benefit Parameters'!$L$24)</f>
        <v>206.47550000000004</v>
      </c>
      <c r="BB156" s="1">
        <f>IF(BB133="","",'Cost and Benefit Parameters'!$L$24)</f>
        <v>206.47550000000004</v>
      </c>
      <c r="BC156" s="1">
        <f>IF(BC133="","",'Cost and Benefit Parameters'!$L$24)</f>
        <v>206.47550000000004</v>
      </c>
      <c r="BD156" s="1">
        <f>IF(BD133="","",'Cost and Benefit Parameters'!$L$24)</f>
        <v>206.47550000000004</v>
      </c>
      <c r="BE156" s="1">
        <f>IF(BE133="","",'Cost and Benefit Parameters'!$L$24)</f>
        <v>206.47550000000004</v>
      </c>
      <c r="BF156" s="1" t="str">
        <f>IF(BF133="","",'Cost and Benefit Parameters'!$L$24)</f>
        <v/>
      </c>
      <c r="BG156" s="1" t="str">
        <f>IF(BG133="","",'Cost and Benefit Parameters'!$L$24)</f>
        <v/>
      </c>
      <c r="BH156" s="1" t="str">
        <f>IF(BH133="","",'Cost and Benefit Parameters'!$L$24)</f>
        <v/>
      </c>
      <c r="BI156" s="1" t="str">
        <f>IF(BI133="","",'Cost and Benefit Parameters'!$L$24)</f>
        <v/>
      </c>
      <c r="BJ156" s="1" t="str">
        <f>IF(BJ133="","",'Cost and Benefit Parameters'!$L$24)</f>
        <v/>
      </c>
      <c r="BK156" s="1" t="str">
        <f>IF(BK133="","",'Cost and Benefit Parameters'!$L$24)</f>
        <v/>
      </c>
      <c r="BL156" s="1" t="str">
        <f>IF(BL133="","",'Cost and Benefit Parameters'!$L$24)</f>
        <v/>
      </c>
      <c r="BM156" s="1" t="str">
        <f>IF(BM133="","",'Cost and Benefit Parameters'!$L$24)</f>
        <v/>
      </c>
    </row>
    <row r="157" spans="1:65" x14ac:dyDescent="0.55000000000000004">
      <c r="A157" s="639"/>
      <c r="B157" t="s">
        <v>479</v>
      </c>
      <c r="G157" s="1" t="str">
        <f>IF(G134="","",'Cost and Benefit Parameters'!$L$24)</f>
        <v/>
      </c>
      <c r="H157" s="1" t="str">
        <f>IF(H134="","",'Cost and Benefit Parameters'!$L$24)</f>
        <v/>
      </c>
      <c r="I157" s="1" t="str">
        <f>IF(I134="","",'Cost and Benefit Parameters'!$L$24)</f>
        <v/>
      </c>
      <c r="J157" s="1" t="str">
        <f>IF(J134="","",'Cost and Benefit Parameters'!$L$24)</f>
        <v/>
      </c>
      <c r="K157" s="1" t="str">
        <f>IF(K134="","",'Cost and Benefit Parameters'!$L$24)</f>
        <v/>
      </c>
      <c r="L157" s="1" t="str">
        <f>IF(L134="","",'Cost and Benefit Parameters'!$L$24)</f>
        <v/>
      </c>
      <c r="M157" s="1" t="str">
        <f>IF(M134="","",'Cost and Benefit Parameters'!$L$24)</f>
        <v/>
      </c>
      <c r="N157" s="1" t="str">
        <f>IF(N134="","",'Cost and Benefit Parameters'!$L$24)</f>
        <v/>
      </c>
      <c r="O157" s="1" t="str">
        <f>IF(O134="","",'Cost and Benefit Parameters'!$L$24)</f>
        <v/>
      </c>
      <c r="P157" s="1" t="str">
        <f>IF(P134="","",'Cost and Benefit Parameters'!$L$24)</f>
        <v/>
      </c>
      <c r="Q157" s="1" t="str">
        <f>IF(Q134="","",'Cost and Benefit Parameters'!$L$24)</f>
        <v/>
      </c>
      <c r="R157" s="1" t="str">
        <f>IF(R134="","",'Cost and Benefit Parameters'!$L$24)</f>
        <v/>
      </c>
      <c r="S157" s="1">
        <f>IF(S134="","",'Cost and Benefit Parameters'!$L$24)</f>
        <v>206.47550000000004</v>
      </c>
      <c r="T157" s="1">
        <f>IF(T134="","",'Cost and Benefit Parameters'!$L$24)</f>
        <v>206.47550000000004</v>
      </c>
      <c r="U157" s="1">
        <f>IF(U134="","",'Cost and Benefit Parameters'!$L$24)</f>
        <v>206.47550000000004</v>
      </c>
      <c r="V157" s="1">
        <f>IF(V134="","",'Cost and Benefit Parameters'!$L$24)</f>
        <v>206.47550000000004</v>
      </c>
      <c r="W157" s="1">
        <f>IF(W134="","",'Cost and Benefit Parameters'!$L$24)</f>
        <v>206.47550000000004</v>
      </c>
      <c r="X157" s="1">
        <f>IF(X134="","",'Cost and Benefit Parameters'!$L$24)</f>
        <v>206.47550000000004</v>
      </c>
      <c r="Y157" s="1">
        <f>IF(Y134="","",'Cost and Benefit Parameters'!$L$24)</f>
        <v>206.47550000000004</v>
      </c>
      <c r="Z157" s="1">
        <f>IF(Z134="","",'Cost and Benefit Parameters'!$L$24)</f>
        <v>206.47550000000004</v>
      </c>
      <c r="AA157" s="1">
        <f>IF(AA134="","",'Cost and Benefit Parameters'!$L$24)</f>
        <v>206.47550000000004</v>
      </c>
      <c r="AB157" s="1">
        <f>IF(AB134="","",'Cost and Benefit Parameters'!$L$24)</f>
        <v>206.47550000000004</v>
      </c>
      <c r="AC157" s="1">
        <f>IF(AC134="","",'Cost and Benefit Parameters'!$L$24)</f>
        <v>206.47550000000004</v>
      </c>
      <c r="AD157" s="1">
        <f>IF(AD134="","",'Cost and Benefit Parameters'!$L$24)</f>
        <v>206.47550000000004</v>
      </c>
      <c r="AE157" s="1">
        <f>IF(AE134="","",'Cost and Benefit Parameters'!$L$24)</f>
        <v>206.47550000000004</v>
      </c>
      <c r="AF157" s="1">
        <f>IF(AF134="","",'Cost and Benefit Parameters'!$L$24)</f>
        <v>206.47550000000004</v>
      </c>
      <c r="AG157" s="1">
        <f>IF(AG134="","",'Cost and Benefit Parameters'!$L$24)</f>
        <v>206.47550000000004</v>
      </c>
      <c r="AH157" s="1">
        <f>IF(AH134="","",'Cost and Benefit Parameters'!$L$24)</f>
        <v>206.47550000000004</v>
      </c>
      <c r="AI157" s="1">
        <f>IF(AI134="","",'Cost and Benefit Parameters'!$L$24)</f>
        <v>206.47550000000004</v>
      </c>
      <c r="AJ157" s="1">
        <f>IF(AJ134="","",'Cost and Benefit Parameters'!$L$24)</f>
        <v>206.47550000000004</v>
      </c>
      <c r="AK157" s="1">
        <f>IF(AK134="","",'Cost and Benefit Parameters'!$L$24)</f>
        <v>206.47550000000004</v>
      </c>
      <c r="AL157" s="1">
        <f>IF(AL134="","",'Cost and Benefit Parameters'!$L$24)</f>
        <v>206.47550000000004</v>
      </c>
      <c r="AM157" s="1">
        <f>IF(AM134="","",'Cost and Benefit Parameters'!$L$24)</f>
        <v>206.47550000000004</v>
      </c>
      <c r="AN157" s="1">
        <f>IF(AN134="","",'Cost and Benefit Parameters'!$L$24)</f>
        <v>206.47550000000004</v>
      </c>
      <c r="AO157" s="1">
        <f>IF(AO134="","",'Cost and Benefit Parameters'!$L$24)</f>
        <v>206.47550000000004</v>
      </c>
      <c r="AP157" s="1">
        <f>IF(AP134="","",'Cost and Benefit Parameters'!$L$24)</f>
        <v>206.47550000000004</v>
      </c>
      <c r="AQ157" s="1">
        <f>IF(AQ134="","",'Cost and Benefit Parameters'!$L$24)</f>
        <v>206.47550000000004</v>
      </c>
      <c r="AR157" s="1">
        <f>IF(AR134="","",'Cost and Benefit Parameters'!$L$24)</f>
        <v>206.47550000000004</v>
      </c>
      <c r="AS157" s="1">
        <f>IF(AS134="","",'Cost and Benefit Parameters'!$L$24)</f>
        <v>206.47550000000004</v>
      </c>
      <c r="AT157" s="1">
        <f>IF(AT134="","",'Cost and Benefit Parameters'!$L$24)</f>
        <v>206.47550000000004</v>
      </c>
      <c r="AU157" s="1">
        <f>IF(AU134="","",'Cost and Benefit Parameters'!$L$24)</f>
        <v>206.47550000000004</v>
      </c>
      <c r="AV157" s="1">
        <f>IF(AV134="","",'Cost and Benefit Parameters'!$L$24)</f>
        <v>206.47550000000004</v>
      </c>
      <c r="AW157" s="1">
        <f>IF(AW134="","",'Cost and Benefit Parameters'!$L$24)</f>
        <v>206.47550000000004</v>
      </c>
      <c r="AX157" s="1">
        <f>IF(AX134="","",'Cost and Benefit Parameters'!$L$24)</f>
        <v>206.47550000000004</v>
      </c>
      <c r="AY157" s="1">
        <f>IF(AY134="","",'Cost and Benefit Parameters'!$L$24)</f>
        <v>206.47550000000004</v>
      </c>
      <c r="AZ157" s="1">
        <f>IF(AZ134="","",'Cost and Benefit Parameters'!$L$24)</f>
        <v>206.47550000000004</v>
      </c>
      <c r="BA157" s="1">
        <f>IF(BA134="","",'Cost and Benefit Parameters'!$L$24)</f>
        <v>206.47550000000004</v>
      </c>
      <c r="BB157" s="1">
        <f>IF(BB134="","",'Cost and Benefit Parameters'!$L$24)</f>
        <v>206.47550000000004</v>
      </c>
      <c r="BC157" s="1">
        <f>IF(BC134="","",'Cost and Benefit Parameters'!$L$24)</f>
        <v>206.47550000000004</v>
      </c>
      <c r="BD157" s="1">
        <f>IF(BD134="","",'Cost and Benefit Parameters'!$L$24)</f>
        <v>206.47550000000004</v>
      </c>
      <c r="BE157" s="1">
        <f>IF(BE134="","",'Cost and Benefit Parameters'!$L$24)</f>
        <v>206.47550000000004</v>
      </c>
      <c r="BF157" s="1">
        <f>IF(BF134="","",'Cost and Benefit Parameters'!$L$24)</f>
        <v>206.47550000000004</v>
      </c>
      <c r="BG157" s="1" t="str">
        <f>IF(BG134="","",'Cost and Benefit Parameters'!$L$24)</f>
        <v/>
      </c>
      <c r="BH157" s="1" t="str">
        <f>IF(BH134="","",'Cost and Benefit Parameters'!$L$24)</f>
        <v/>
      </c>
      <c r="BI157" s="1" t="str">
        <f>IF(BI134="","",'Cost and Benefit Parameters'!$L$24)</f>
        <v/>
      </c>
      <c r="BJ157" s="1" t="str">
        <f>IF(BJ134="","",'Cost and Benefit Parameters'!$L$24)</f>
        <v/>
      </c>
      <c r="BK157" s="1" t="str">
        <f>IF(BK134="","",'Cost and Benefit Parameters'!$L$24)</f>
        <v/>
      </c>
      <c r="BL157" s="1" t="str">
        <f>IF(BL134="","",'Cost and Benefit Parameters'!$L$24)</f>
        <v/>
      </c>
      <c r="BM157" s="1" t="str">
        <f>IF(BM134="","",'Cost and Benefit Parameters'!$L$24)</f>
        <v/>
      </c>
    </row>
    <row r="158" spans="1:65" x14ac:dyDescent="0.55000000000000004">
      <c r="A158" s="639"/>
      <c r="B158" t="s">
        <v>480</v>
      </c>
      <c r="G158" s="1" t="str">
        <f>IF(G135="","",'Cost and Benefit Parameters'!$L$24)</f>
        <v/>
      </c>
      <c r="H158" s="1" t="str">
        <f>IF(H135="","",'Cost and Benefit Parameters'!$L$24)</f>
        <v/>
      </c>
      <c r="I158" s="1" t="str">
        <f>IF(I135="","",'Cost and Benefit Parameters'!$L$24)</f>
        <v/>
      </c>
      <c r="J158" s="1" t="str">
        <f>IF(J135="","",'Cost and Benefit Parameters'!$L$24)</f>
        <v/>
      </c>
      <c r="K158" s="1" t="str">
        <f>IF(K135="","",'Cost and Benefit Parameters'!$L$24)</f>
        <v/>
      </c>
      <c r="L158" s="1" t="str">
        <f>IF(L135="","",'Cost and Benefit Parameters'!$L$24)</f>
        <v/>
      </c>
      <c r="M158" s="1" t="str">
        <f>IF(M135="","",'Cost and Benefit Parameters'!$L$24)</f>
        <v/>
      </c>
      <c r="N158" s="1" t="str">
        <f>IF(N135="","",'Cost and Benefit Parameters'!$L$24)</f>
        <v/>
      </c>
      <c r="O158" s="1" t="str">
        <f>IF(O135="","",'Cost and Benefit Parameters'!$L$24)</f>
        <v/>
      </c>
      <c r="P158" s="1" t="str">
        <f>IF(P135="","",'Cost and Benefit Parameters'!$L$24)</f>
        <v/>
      </c>
      <c r="Q158" s="1" t="str">
        <f>IF(Q135="","",'Cost and Benefit Parameters'!$L$24)</f>
        <v/>
      </c>
      <c r="R158" s="1" t="str">
        <f>IF(R135="","",'Cost and Benefit Parameters'!$L$24)</f>
        <v/>
      </c>
      <c r="S158" s="1" t="str">
        <f>IF(S135="","",'Cost and Benefit Parameters'!$L$24)</f>
        <v/>
      </c>
      <c r="T158" s="1">
        <f>IF(T135="","",'Cost and Benefit Parameters'!$L$24)</f>
        <v>206.47550000000004</v>
      </c>
      <c r="U158" s="1">
        <f>IF(U135="","",'Cost and Benefit Parameters'!$L$24)</f>
        <v>206.47550000000004</v>
      </c>
      <c r="V158" s="1">
        <f>IF(V135="","",'Cost and Benefit Parameters'!$L$24)</f>
        <v>206.47550000000004</v>
      </c>
      <c r="W158" s="1">
        <f>IF(W135="","",'Cost and Benefit Parameters'!$L$24)</f>
        <v>206.47550000000004</v>
      </c>
      <c r="X158" s="1">
        <f>IF(X135="","",'Cost and Benefit Parameters'!$L$24)</f>
        <v>206.47550000000004</v>
      </c>
      <c r="Y158" s="1">
        <f>IF(Y135="","",'Cost and Benefit Parameters'!$L$24)</f>
        <v>206.47550000000004</v>
      </c>
      <c r="Z158" s="1">
        <f>IF(Z135="","",'Cost and Benefit Parameters'!$L$24)</f>
        <v>206.47550000000004</v>
      </c>
      <c r="AA158" s="1">
        <f>IF(AA135="","",'Cost and Benefit Parameters'!$L$24)</f>
        <v>206.47550000000004</v>
      </c>
      <c r="AB158" s="1">
        <f>IF(AB135="","",'Cost and Benefit Parameters'!$L$24)</f>
        <v>206.47550000000004</v>
      </c>
      <c r="AC158" s="1">
        <f>IF(AC135="","",'Cost and Benefit Parameters'!$L$24)</f>
        <v>206.47550000000004</v>
      </c>
      <c r="AD158" s="1">
        <f>IF(AD135="","",'Cost and Benefit Parameters'!$L$24)</f>
        <v>206.47550000000004</v>
      </c>
      <c r="AE158" s="1">
        <f>IF(AE135="","",'Cost and Benefit Parameters'!$L$24)</f>
        <v>206.47550000000004</v>
      </c>
      <c r="AF158" s="1">
        <f>IF(AF135="","",'Cost and Benefit Parameters'!$L$24)</f>
        <v>206.47550000000004</v>
      </c>
      <c r="AG158" s="1">
        <f>IF(AG135="","",'Cost and Benefit Parameters'!$L$24)</f>
        <v>206.47550000000004</v>
      </c>
      <c r="AH158" s="1">
        <f>IF(AH135="","",'Cost and Benefit Parameters'!$L$24)</f>
        <v>206.47550000000004</v>
      </c>
      <c r="AI158" s="1">
        <f>IF(AI135="","",'Cost and Benefit Parameters'!$L$24)</f>
        <v>206.47550000000004</v>
      </c>
      <c r="AJ158" s="1">
        <f>IF(AJ135="","",'Cost and Benefit Parameters'!$L$24)</f>
        <v>206.47550000000004</v>
      </c>
      <c r="AK158" s="1">
        <f>IF(AK135="","",'Cost and Benefit Parameters'!$L$24)</f>
        <v>206.47550000000004</v>
      </c>
      <c r="AL158" s="1">
        <f>IF(AL135="","",'Cost and Benefit Parameters'!$L$24)</f>
        <v>206.47550000000004</v>
      </c>
      <c r="AM158" s="1">
        <f>IF(AM135="","",'Cost and Benefit Parameters'!$L$24)</f>
        <v>206.47550000000004</v>
      </c>
      <c r="AN158" s="1">
        <f>IF(AN135="","",'Cost and Benefit Parameters'!$L$24)</f>
        <v>206.47550000000004</v>
      </c>
      <c r="AO158" s="1">
        <f>IF(AO135="","",'Cost and Benefit Parameters'!$L$24)</f>
        <v>206.47550000000004</v>
      </c>
      <c r="AP158" s="1">
        <f>IF(AP135="","",'Cost and Benefit Parameters'!$L$24)</f>
        <v>206.47550000000004</v>
      </c>
      <c r="AQ158" s="1">
        <f>IF(AQ135="","",'Cost and Benefit Parameters'!$L$24)</f>
        <v>206.47550000000004</v>
      </c>
      <c r="AR158" s="1">
        <f>IF(AR135="","",'Cost and Benefit Parameters'!$L$24)</f>
        <v>206.47550000000004</v>
      </c>
      <c r="AS158" s="1">
        <f>IF(AS135="","",'Cost and Benefit Parameters'!$L$24)</f>
        <v>206.47550000000004</v>
      </c>
      <c r="AT158" s="1">
        <f>IF(AT135="","",'Cost and Benefit Parameters'!$L$24)</f>
        <v>206.47550000000004</v>
      </c>
      <c r="AU158" s="1">
        <f>IF(AU135="","",'Cost and Benefit Parameters'!$L$24)</f>
        <v>206.47550000000004</v>
      </c>
      <c r="AV158" s="1">
        <f>IF(AV135="","",'Cost and Benefit Parameters'!$L$24)</f>
        <v>206.47550000000004</v>
      </c>
      <c r="AW158" s="1">
        <f>IF(AW135="","",'Cost and Benefit Parameters'!$L$24)</f>
        <v>206.47550000000004</v>
      </c>
      <c r="AX158" s="1">
        <f>IF(AX135="","",'Cost and Benefit Parameters'!$L$24)</f>
        <v>206.47550000000004</v>
      </c>
      <c r="AY158" s="1">
        <f>IF(AY135="","",'Cost and Benefit Parameters'!$L$24)</f>
        <v>206.47550000000004</v>
      </c>
      <c r="AZ158" s="1">
        <f>IF(AZ135="","",'Cost and Benefit Parameters'!$L$24)</f>
        <v>206.47550000000004</v>
      </c>
      <c r="BA158" s="1">
        <f>IF(BA135="","",'Cost and Benefit Parameters'!$L$24)</f>
        <v>206.47550000000004</v>
      </c>
      <c r="BB158" s="1">
        <f>IF(BB135="","",'Cost and Benefit Parameters'!$L$24)</f>
        <v>206.47550000000004</v>
      </c>
      <c r="BC158" s="1">
        <f>IF(BC135="","",'Cost and Benefit Parameters'!$L$24)</f>
        <v>206.47550000000004</v>
      </c>
      <c r="BD158" s="1">
        <f>IF(BD135="","",'Cost and Benefit Parameters'!$L$24)</f>
        <v>206.47550000000004</v>
      </c>
      <c r="BE158" s="1">
        <f>IF(BE135="","",'Cost and Benefit Parameters'!$L$24)</f>
        <v>206.47550000000004</v>
      </c>
      <c r="BF158" s="1">
        <f>IF(BF135="","",'Cost and Benefit Parameters'!$L$24)</f>
        <v>206.47550000000004</v>
      </c>
      <c r="BG158" s="1">
        <f>IF(BG135="","",'Cost and Benefit Parameters'!$L$24)</f>
        <v>206.47550000000004</v>
      </c>
      <c r="BH158" s="1" t="str">
        <f>IF(BH135="","",'Cost and Benefit Parameters'!$L$24)</f>
        <v/>
      </c>
      <c r="BI158" s="1" t="str">
        <f>IF(BI135="","",'Cost and Benefit Parameters'!$L$24)</f>
        <v/>
      </c>
      <c r="BJ158" s="1" t="str">
        <f>IF(BJ135="","",'Cost and Benefit Parameters'!$L$24)</f>
        <v/>
      </c>
      <c r="BK158" s="1" t="str">
        <f>IF(BK135="","",'Cost and Benefit Parameters'!$L$24)</f>
        <v/>
      </c>
      <c r="BL158" s="1" t="str">
        <f>IF(BL135="","",'Cost and Benefit Parameters'!$L$24)</f>
        <v/>
      </c>
      <c r="BM158" s="1" t="str">
        <f>IF(BM135="","",'Cost and Benefit Parameters'!$L$24)</f>
        <v/>
      </c>
    </row>
    <row r="159" spans="1:65" x14ac:dyDescent="0.55000000000000004">
      <c r="A159" s="639"/>
      <c r="B159" t="s">
        <v>481</v>
      </c>
      <c r="G159" s="1" t="str">
        <f>IF(G136="","",'Cost and Benefit Parameters'!$L$24)</f>
        <v/>
      </c>
      <c r="H159" s="1" t="str">
        <f>IF(H136="","",'Cost and Benefit Parameters'!$L$24)</f>
        <v/>
      </c>
      <c r="I159" s="1" t="str">
        <f>IF(I136="","",'Cost and Benefit Parameters'!$L$24)</f>
        <v/>
      </c>
      <c r="J159" s="1" t="str">
        <f>IF(J136="","",'Cost and Benefit Parameters'!$L$24)</f>
        <v/>
      </c>
      <c r="K159" s="1" t="str">
        <f>IF(K136="","",'Cost and Benefit Parameters'!$L$24)</f>
        <v/>
      </c>
      <c r="L159" s="1" t="str">
        <f>IF(L136="","",'Cost and Benefit Parameters'!$L$24)</f>
        <v/>
      </c>
      <c r="M159" s="1" t="str">
        <f>IF(M136="","",'Cost and Benefit Parameters'!$L$24)</f>
        <v/>
      </c>
      <c r="N159" s="1" t="str">
        <f>IF(N136="","",'Cost and Benefit Parameters'!$L$24)</f>
        <v/>
      </c>
      <c r="O159" s="1" t="str">
        <f>IF(O136="","",'Cost and Benefit Parameters'!$L$24)</f>
        <v/>
      </c>
      <c r="P159" s="1" t="str">
        <f>IF(P136="","",'Cost and Benefit Parameters'!$L$24)</f>
        <v/>
      </c>
      <c r="Q159" s="1" t="str">
        <f>IF(Q136="","",'Cost and Benefit Parameters'!$L$24)</f>
        <v/>
      </c>
      <c r="R159" s="1" t="str">
        <f>IF(R136="","",'Cost and Benefit Parameters'!$L$24)</f>
        <v/>
      </c>
      <c r="S159" s="1" t="str">
        <f>IF(S136="","",'Cost and Benefit Parameters'!$L$24)</f>
        <v/>
      </c>
      <c r="T159" s="1" t="str">
        <f>IF(T136="","",'Cost and Benefit Parameters'!$L$24)</f>
        <v/>
      </c>
      <c r="U159" s="1">
        <f>IF(U136="","",'Cost and Benefit Parameters'!$L$24)</f>
        <v>206.47550000000004</v>
      </c>
      <c r="V159" s="1">
        <f>IF(V136="","",'Cost and Benefit Parameters'!$L$24)</f>
        <v>206.47550000000004</v>
      </c>
      <c r="W159" s="1">
        <f>IF(W136="","",'Cost and Benefit Parameters'!$L$24)</f>
        <v>206.47550000000004</v>
      </c>
      <c r="X159" s="1">
        <f>IF(X136="","",'Cost and Benefit Parameters'!$L$24)</f>
        <v>206.47550000000004</v>
      </c>
      <c r="Y159" s="1">
        <f>IF(Y136="","",'Cost and Benefit Parameters'!$L$24)</f>
        <v>206.47550000000004</v>
      </c>
      <c r="Z159" s="1">
        <f>IF(Z136="","",'Cost and Benefit Parameters'!$L$24)</f>
        <v>206.47550000000004</v>
      </c>
      <c r="AA159" s="1">
        <f>IF(AA136="","",'Cost and Benefit Parameters'!$L$24)</f>
        <v>206.47550000000004</v>
      </c>
      <c r="AB159" s="1">
        <f>IF(AB136="","",'Cost and Benefit Parameters'!$L$24)</f>
        <v>206.47550000000004</v>
      </c>
      <c r="AC159" s="1">
        <f>IF(AC136="","",'Cost and Benefit Parameters'!$L$24)</f>
        <v>206.47550000000004</v>
      </c>
      <c r="AD159" s="1">
        <f>IF(AD136="","",'Cost and Benefit Parameters'!$L$24)</f>
        <v>206.47550000000004</v>
      </c>
      <c r="AE159" s="1">
        <f>IF(AE136="","",'Cost and Benefit Parameters'!$L$24)</f>
        <v>206.47550000000004</v>
      </c>
      <c r="AF159" s="1">
        <f>IF(AF136="","",'Cost and Benefit Parameters'!$L$24)</f>
        <v>206.47550000000004</v>
      </c>
      <c r="AG159" s="1">
        <f>IF(AG136="","",'Cost and Benefit Parameters'!$L$24)</f>
        <v>206.47550000000004</v>
      </c>
      <c r="AH159" s="1">
        <f>IF(AH136="","",'Cost and Benefit Parameters'!$L$24)</f>
        <v>206.47550000000004</v>
      </c>
      <c r="AI159" s="1">
        <f>IF(AI136="","",'Cost and Benefit Parameters'!$L$24)</f>
        <v>206.47550000000004</v>
      </c>
      <c r="AJ159" s="1">
        <f>IF(AJ136="","",'Cost and Benefit Parameters'!$L$24)</f>
        <v>206.47550000000004</v>
      </c>
      <c r="AK159" s="1">
        <f>IF(AK136="","",'Cost and Benefit Parameters'!$L$24)</f>
        <v>206.47550000000004</v>
      </c>
      <c r="AL159" s="1">
        <f>IF(AL136="","",'Cost and Benefit Parameters'!$L$24)</f>
        <v>206.47550000000004</v>
      </c>
      <c r="AM159" s="1">
        <f>IF(AM136="","",'Cost and Benefit Parameters'!$L$24)</f>
        <v>206.47550000000004</v>
      </c>
      <c r="AN159" s="1">
        <f>IF(AN136="","",'Cost and Benefit Parameters'!$L$24)</f>
        <v>206.47550000000004</v>
      </c>
      <c r="AO159" s="1">
        <f>IF(AO136="","",'Cost and Benefit Parameters'!$L$24)</f>
        <v>206.47550000000004</v>
      </c>
      <c r="AP159" s="1">
        <f>IF(AP136="","",'Cost and Benefit Parameters'!$L$24)</f>
        <v>206.47550000000004</v>
      </c>
      <c r="AQ159" s="1">
        <f>IF(AQ136="","",'Cost and Benefit Parameters'!$L$24)</f>
        <v>206.47550000000004</v>
      </c>
      <c r="AR159" s="1">
        <f>IF(AR136="","",'Cost and Benefit Parameters'!$L$24)</f>
        <v>206.47550000000004</v>
      </c>
      <c r="AS159" s="1">
        <f>IF(AS136="","",'Cost and Benefit Parameters'!$L$24)</f>
        <v>206.47550000000004</v>
      </c>
      <c r="AT159" s="1">
        <f>IF(AT136="","",'Cost and Benefit Parameters'!$L$24)</f>
        <v>206.47550000000004</v>
      </c>
      <c r="AU159" s="1">
        <f>IF(AU136="","",'Cost and Benefit Parameters'!$L$24)</f>
        <v>206.47550000000004</v>
      </c>
      <c r="AV159" s="1">
        <f>IF(AV136="","",'Cost and Benefit Parameters'!$L$24)</f>
        <v>206.47550000000004</v>
      </c>
      <c r="AW159" s="1">
        <f>IF(AW136="","",'Cost and Benefit Parameters'!$L$24)</f>
        <v>206.47550000000004</v>
      </c>
      <c r="AX159" s="1">
        <f>IF(AX136="","",'Cost and Benefit Parameters'!$L$24)</f>
        <v>206.47550000000004</v>
      </c>
      <c r="AY159" s="1">
        <f>IF(AY136="","",'Cost and Benefit Parameters'!$L$24)</f>
        <v>206.47550000000004</v>
      </c>
      <c r="AZ159" s="1">
        <f>IF(AZ136="","",'Cost and Benefit Parameters'!$L$24)</f>
        <v>206.47550000000004</v>
      </c>
      <c r="BA159" s="1">
        <f>IF(BA136="","",'Cost and Benefit Parameters'!$L$24)</f>
        <v>206.47550000000004</v>
      </c>
      <c r="BB159" s="1">
        <f>IF(BB136="","",'Cost and Benefit Parameters'!$L$24)</f>
        <v>206.47550000000004</v>
      </c>
      <c r="BC159" s="1">
        <f>IF(BC136="","",'Cost and Benefit Parameters'!$L$24)</f>
        <v>206.47550000000004</v>
      </c>
      <c r="BD159" s="1">
        <f>IF(BD136="","",'Cost and Benefit Parameters'!$L$24)</f>
        <v>206.47550000000004</v>
      </c>
      <c r="BE159" s="1">
        <f>IF(BE136="","",'Cost and Benefit Parameters'!$L$24)</f>
        <v>206.47550000000004</v>
      </c>
      <c r="BF159" s="1">
        <f>IF(BF136="","",'Cost and Benefit Parameters'!$L$24)</f>
        <v>206.47550000000004</v>
      </c>
      <c r="BG159" s="1">
        <f>IF(BG136="","",'Cost and Benefit Parameters'!$L$24)</f>
        <v>206.47550000000004</v>
      </c>
      <c r="BH159" s="1">
        <f>IF(BH136="","",'Cost and Benefit Parameters'!$L$24)</f>
        <v>206.47550000000004</v>
      </c>
      <c r="BI159" s="1" t="str">
        <f>IF(BI136="","",'Cost and Benefit Parameters'!$L$24)</f>
        <v/>
      </c>
      <c r="BJ159" s="1" t="str">
        <f>IF(BJ136="","",'Cost and Benefit Parameters'!$L$24)</f>
        <v/>
      </c>
      <c r="BK159" s="1" t="str">
        <f>IF(BK136="","",'Cost and Benefit Parameters'!$L$24)</f>
        <v/>
      </c>
      <c r="BL159" s="1" t="str">
        <f>IF(BL136="","",'Cost and Benefit Parameters'!$L$24)</f>
        <v/>
      </c>
      <c r="BM159" s="1" t="str">
        <f>IF(BM136="","",'Cost and Benefit Parameters'!$L$24)</f>
        <v/>
      </c>
    </row>
    <row r="160" spans="1:65" x14ac:dyDescent="0.55000000000000004">
      <c r="A160" s="639"/>
      <c r="B160" t="s">
        <v>482</v>
      </c>
      <c r="G160" s="1" t="str">
        <f>IF(G137="","",'Cost and Benefit Parameters'!$L$24)</f>
        <v/>
      </c>
      <c r="H160" s="1" t="str">
        <f>IF(H137="","",'Cost and Benefit Parameters'!$L$24)</f>
        <v/>
      </c>
      <c r="I160" s="1" t="str">
        <f>IF(I137="","",'Cost and Benefit Parameters'!$L$24)</f>
        <v/>
      </c>
      <c r="J160" s="1" t="str">
        <f>IF(J137="","",'Cost and Benefit Parameters'!$L$24)</f>
        <v/>
      </c>
      <c r="K160" s="1" t="str">
        <f>IF(K137="","",'Cost and Benefit Parameters'!$L$24)</f>
        <v/>
      </c>
      <c r="L160" s="1" t="str">
        <f>IF(L137="","",'Cost and Benefit Parameters'!$L$24)</f>
        <v/>
      </c>
      <c r="M160" s="1" t="str">
        <f>IF(M137="","",'Cost and Benefit Parameters'!$L$24)</f>
        <v/>
      </c>
      <c r="N160" s="1" t="str">
        <f>IF(N137="","",'Cost and Benefit Parameters'!$L$24)</f>
        <v/>
      </c>
      <c r="O160" s="1" t="str">
        <f>IF(O137="","",'Cost and Benefit Parameters'!$L$24)</f>
        <v/>
      </c>
      <c r="P160" s="1" t="str">
        <f>IF(P137="","",'Cost and Benefit Parameters'!$L$24)</f>
        <v/>
      </c>
      <c r="Q160" s="1" t="str">
        <f>IF(Q137="","",'Cost and Benefit Parameters'!$L$24)</f>
        <v/>
      </c>
      <c r="R160" s="1" t="str">
        <f>IF(R137="","",'Cost and Benefit Parameters'!$L$24)</f>
        <v/>
      </c>
      <c r="S160" s="1" t="str">
        <f>IF(S137="","",'Cost and Benefit Parameters'!$L$24)</f>
        <v/>
      </c>
      <c r="T160" s="1" t="str">
        <f>IF(T137="","",'Cost and Benefit Parameters'!$L$24)</f>
        <v/>
      </c>
      <c r="U160" s="1" t="str">
        <f>IF(U137="","",'Cost and Benefit Parameters'!$L$24)</f>
        <v/>
      </c>
      <c r="V160" s="1">
        <f>IF(V137="","",'Cost and Benefit Parameters'!$L$24)</f>
        <v>206.47550000000004</v>
      </c>
      <c r="W160" s="1">
        <f>IF(W137="","",'Cost and Benefit Parameters'!$L$24)</f>
        <v>206.47550000000004</v>
      </c>
      <c r="X160" s="1">
        <f>IF(X137="","",'Cost and Benefit Parameters'!$L$24)</f>
        <v>206.47550000000004</v>
      </c>
      <c r="Y160" s="1">
        <f>IF(Y137="","",'Cost and Benefit Parameters'!$L$24)</f>
        <v>206.47550000000004</v>
      </c>
      <c r="Z160" s="1">
        <f>IF(Z137="","",'Cost and Benefit Parameters'!$L$24)</f>
        <v>206.47550000000004</v>
      </c>
      <c r="AA160" s="1">
        <f>IF(AA137="","",'Cost and Benefit Parameters'!$L$24)</f>
        <v>206.47550000000004</v>
      </c>
      <c r="AB160" s="1">
        <f>IF(AB137="","",'Cost and Benefit Parameters'!$L$24)</f>
        <v>206.47550000000004</v>
      </c>
      <c r="AC160" s="1">
        <f>IF(AC137="","",'Cost and Benefit Parameters'!$L$24)</f>
        <v>206.47550000000004</v>
      </c>
      <c r="AD160" s="1">
        <f>IF(AD137="","",'Cost and Benefit Parameters'!$L$24)</f>
        <v>206.47550000000004</v>
      </c>
      <c r="AE160" s="1">
        <f>IF(AE137="","",'Cost and Benefit Parameters'!$L$24)</f>
        <v>206.47550000000004</v>
      </c>
      <c r="AF160" s="1">
        <f>IF(AF137="","",'Cost and Benefit Parameters'!$L$24)</f>
        <v>206.47550000000004</v>
      </c>
      <c r="AG160" s="1">
        <f>IF(AG137="","",'Cost and Benefit Parameters'!$L$24)</f>
        <v>206.47550000000004</v>
      </c>
      <c r="AH160" s="1">
        <f>IF(AH137="","",'Cost and Benefit Parameters'!$L$24)</f>
        <v>206.47550000000004</v>
      </c>
      <c r="AI160" s="1">
        <f>IF(AI137="","",'Cost and Benefit Parameters'!$L$24)</f>
        <v>206.47550000000004</v>
      </c>
      <c r="AJ160" s="1">
        <f>IF(AJ137="","",'Cost and Benefit Parameters'!$L$24)</f>
        <v>206.47550000000004</v>
      </c>
      <c r="AK160" s="1">
        <f>IF(AK137="","",'Cost and Benefit Parameters'!$L$24)</f>
        <v>206.47550000000004</v>
      </c>
      <c r="AL160" s="1">
        <f>IF(AL137="","",'Cost and Benefit Parameters'!$L$24)</f>
        <v>206.47550000000004</v>
      </c>
      <c r="AM160" s="1">
        <f>IF(AM137="","",'Cost and Benefit Parameters'!$L$24)</f>
        <v>206.47550000000004</v>
      </c>
      <c r="AN160" s="1">
        <f>IF(AN137="","",'Cost and Benefit Parameters'!$L$24)</f>
        <v>206.47550000000004</v>
      </c>
      <c r="AO160" s="1">
        <f>IF(AO137="","",'Cost and Benefit Parameters'!$L$24)</f>
        <v>206.47550000000004</v>
      </c>
      <c r="AP160" s="1">
        <f>IF(AP137="","",'Cost and Benefit Parameters'!$L$24)</f>
        <v>206.47550000000004</v>
      </c>
      <c r="AQ160" s="1">
        <f>IF(AQ137="","",'Cost and Benefit Parameters'!$L$24)</f>
        <v>206.47550000000004</v>
      </c>
      <c r="AR160" s="1">
        <f>IF(AR137="","",'Cost and Benefit Parameters'!$L$24)</f>
        <v>206.47550000000004</v>
      </c>
      <c r="AS160" s="1">
        <f>IF(AS137="","",'Cost and Benefit Parameters'!$L$24)</f>
        <v>206.47550000000004</v>
      </c>
      <c r="AT160" s="1">
        <f>IF(AT137="","",'Cost and Benefit Parameters'!$L$24)</f>
        <v>206.47550000000004</v>
      </c>
      <c r="AU160" s="1">
        <f>IF(AU137="","",'Cost and Benefit Parameters'!$L$24)</f>
        <v>206.47550000000004</v>
      </c>
      <c r="AV160" s="1">
        <f>IF(AV137="","",'Cost and Benefit Parameters'!$L$24)</f>
        <v>206.47550000000004</v>
      </c>
      <c r="AW160" s="1">
        <f>IF(AW137="","",'Cost and Benefit Parameters'!$L$24)</f>
        <v>206.47550000000004</v>
      </c>
      <c r="AX160" s="1">
        <f>IF(AX137="","",'Cost and Benefit Parameters'!$L$24)</f>
        <v>206.47550000000004</v>
      </c>
      <c r="AY160" s="1">
        <f>IF(AY137="","",'Cost and Benefit Parameters'!$L$24)</f>
        <v>206.47550000000004</v>
      </c>
      <c r="AZ160" s="1">
        <f>IF(AZ137="","",'Cost and Benefit Parameters'!$L$24)</f>
        <v>206.47550000000004</v>
      </c>
      <c r="BA160" s="1">
        <f>IF(BA137="","",'Cost and Benefit Parameters'!$L$24)</f>
        <v>206.47550000000004</v>
      </c>
      <c r="BB160" s="1">
        <f>IF(BB137="","",'Cost and Benefit Parameters'!$L$24)</f>
        <v>206.47550000000004</v>
      </c>
      <c r="BC160" s="1">
        <f>IF(BC137="","",'Cost and Benefit Parameters'!$L$24)</f>
        <v>206.47550000000004</v>
      </c>
      <c r="BD160" s="1">
        <f>IF(BD137="","",'Cost and Benefit Parameters'!$L$24)</f>
        <v>206.47550000000004</v>
      </c>
      <c r="BE160" s="1">
        <f>IF(BE137="","",'Cost and Benefit Parameters'!$L$24)</f>
        <v>206.47550000000004</v>
      </c>
      <c r="BF160" s="1">
        <f>IF(BF137="","",'Cost and Benefit Parameters'!$L$24)</f>
        <v>206.47550000000004</v>
      </c>
      <c r="BG160" s="1">
        <f>IF(BG137="","",'Cost and Benefit Parameters'!$L$24)</f>
        <v>206.47550000000004</v>
      </c>
      <c r="BH160" s="1">
        <f>IF(BH137="","",'Cost and Benefit Parameters'!$L$24)</f>
        <v>206.47550000000004</v>
      </c>
      <c r="BI160" s="1">
        <f>IF(BI137="","",'Cost and Benefit Parameters'!$L$24)</f>
        <v>206.47550000000004</v>
      </c>
      <c r="BJ160" s="1" t="str">
        <f>IF(BJ137="","",'Cost and Benefit Parameters'!$L$24)</f>
        <v/>
      </c>
      <c r="BK160" s="1" t="str">
        <f>IF(BK137="","",'Cost and Benefit Parameters'!$L$24)</f>
        <v/>
      </c>
      <c r="BL160" s="1" t="str">
        <f>IF(BL137="","",'Cost and Benefit Parameters'!$L$24)</f>
        <v/>
      </c>
      <c r="BM160" s="1" t="str">
        <f>IF(BM137="","",'Cost and Benefit Parameters'!$L$24)</f>
        <v/>
      </c>
    </row>
    <row r="161" spans="1:72" x14ac:dyDescent="0.55000000000000004">
      <c r="A161" s="639"/>
      <c r="B161" t="s">
        <v>483</v>
      </c>
      <c r="G161" s="1" t="str">
        <f>IF(G138="","",'Cost and Benefit Parameters'!$L$24)</f>
        <v/>
      </c>
      <c r="H161" s="1" t="str">
        <f>IF(H138="","",'Cost and Benefit Parameters'!$L$24)</f>
        <v/>
      </c>
      <c r="I161" s="1" t="str">
        <f>IF(I138="","",'Cost and Benefit Parameters'!$L$24)</f>
        <v/>
      </c>
      <c r="J161" s="1" t="str">
        <f>IF(J138="","",'Cost and Benefit Parameters'!$L$24)</f>
        <v/>
      </c>
      <c r="K161" s="1" t="str">
        <f>IF(K138="","",'Cost and Benefit Parameters'!$L$24)</f>
        <v/>
      </c>
      <c r="L161" s="1" t="str">
        <f>IF(L138="","",'Cost and Benefit Parameters'!$L$24)</f>
        <v/>
      </c>
      <c r="M161" s="1" t="str">
        <f>IF(M138="","",'Cost and Benefit Parameters'!$L$24)</f>
        <v/>
      </c>
      <c r="N161" s="1" t="str">
        <f>IF(N138="","",'Cost and Benefit Parameters'!$L$24)</f>
        <v/>
      </c>
      <c r="O161" s="1" t="str">
        <f>IF(O138="","",'Cost and Benefit Parameters'!$L$24)</f>
        <v/>
      </c>
      <c r="P161" s="1" t="str">
        <f>IF(P138="","",'Cost and Benefit Parameters'!$L$24)</f>
        <v/>
      </c>
      <c r="Q161" s="1" t="str">
        <f>IF(Q138="","",'Cost and Benefit Parameters'!$L$24)</f>
        <v/>
      </c>
      <c r="R161" s="1" t="str">
        <f>IF(R138="","",'Cost and Benefit Parameters'!$L$24)</f>
        <v/>
      </c>
      <c r="S161" s="1" t="str">
        <f>IF(S138="","",'Cost and Benefit Parameters'!$L$24)</f>
        <v/>
      </c>
      <c r="T161" s="1" t="str">
        <f>IF(T138="","",'Cost and Benefit Parameters'!$L$24)</f>
        <v/>
      </c>
      <c r="U161" s="1" t="str">
        <f>IF(U138="","",'Cost and Benefit Parameters'!$L$24)</f>
        <v/>
      </c>
      <c r="V161" s="1" t="str">
        <f>IF(V138="","",'Cost and Benefit Parameters'!$L$24)</f>
        <v/>
      </c>
      <c r="W161" s="1">
        <f>IF(W138="","",'Cost and Benefit Parameters'!$L$24)</f>
        <v>206.47550000000004</v>
      </c>
      <c r="X161" s="1">
        <f>IF(X138="","",'Cost and Benefit Parameters'!$L$24)</f>
        <v>206.47550000000004</v>
      </c>
      <c r="Y161" s="1">
        <f>IF(Y138="","",'Cost and Benefit Parameters'!$L$24)</f>
        <v>206.47550000000004</v>
      </c>
      <c r="Z161" s="1">
        <f>IF(Z138="","",'Cost and Benefit Parameters'!$L$24)</f>
        <v>206.47550000000004</v>
      </c>
      <c r="AA161" s="1">
        <f>IF(AA138="","",'Cost and Benefit Parameters'!$L$24)</f>
        <v>206.47550000000004</v>
      </c>
      <c r="AB161" s="1">
        <f>IF(AB138="","",'Cost and Benefit Parameters'!$L$24)</f>
        <v>206.47550000000004</v>
      </c>
      <c r="AC161" s="1">
        <f>IF(AC138="","",'Cost and Benefit Parameters'!$L$24)</f>
        <v>206.47550000000004</v>
      </c>
      <c r="AD161" s="1">
        <f>IF(AD138="","",'Cost and Benefit Parameters'!$L$24)</f>
        <v>206.47550000000004</v>
      </c>
      <c r="AE161" s="1">
        <f>IF(AE138="","",'Cost and Benefit Parameters'!$L$24)</f>
        <v>206.47550000000004</v>
      </c>
      <c r="AF161" s="1">
        <f>IF(AF138="","",'Cost and Benefit Parameters'!$L$24)</f>
        <v>206.47550000000004</v>
      </c>
      <c r="AG161" s="1">
        <f>IF(AG138="","",'Cost and Benefit Parameters'!$L$24)</f>
        <v>206.47550000000004</v>
      </c>
      <c r="AH161" s="1">
        <f>IF(AH138="","",'Cost and Benefit Parameters'!$L$24)</f>
        <v>206.47550000000004</v>
      </c>
      <c r="AI161" s="1">
        <f>IF(AI138="","",'Cost and Benefit Parameters'!$L$24)</f>
        <v>206.47550000000004</v>
      </c>
      <c r="AJ161" s="1">
        <f>IF(AJ138="","",'Cost and Benefit Parameters'!$L$24)</f>
        <v>206.47550000000004</v>
      </c>
      <c r="AK161" s="1">
        <f>IF(AK138="","",'Cost and Benefit Parameters'!$L$24)</f>
        <v>206.47550000000004</v>
      </c>
      <c r="AL161" s="1">
        <f>IF(AL138="","",'Cost and Benefit Parameters'!$L$24)</f>
        <v>206.47550000000004</v>
      </c>
      <c r="AM161" s="1">
        <f>IF(AM138="","",'Cost and Benefit Parameters'!$L$24)</f>
        <v>206.47550000000004</v>
      </c>
      <c r="AN161" s="1">
        <f>IF(AN138="","",'Cost and Benefit Parameters'!$L$24)</f>
        <v>206.47550000000004</v>
      </c>
      <c r="AO161" s="1">
        <f>IF(AO138="","",'Cost and Benefit Parameters'!$L$24)</f>
        <v>206.47550000000004</v>
      </c>
      <c r="AP161" s="1">
        <f>IF(AP138="","",'Cost and Benefit Parameters'!$L$24)</f>
        <v>206.47550000000004</v>
      </c>
      <c r="AQ161" s="1">
        <f>IF(AQ138="","",'Cost and Benefit Parameters'!$L$24)</f>
        <v>206.47550000000004</v>
      </c>
      <c r="AR161" s="1">
        <f>IF(AR138="","",'Cost and Benefit Parameters'!$L$24)</f>
        <v>206.47550000000004</v>
      </c>
      <c r="AS161" s="1">
        <f>IF(AS138="","",'Cost and Benefit Parameters'!$L$24)</f>
        <v>206.47550000000004</v>
      </c>
      <c r="AT161" s="1">
        <f>IF(AT138="","",'Cost and Benefit Parameters'!$L$24)</f>
        <v>206.47550000000004</v>
      </c>
      <c r="AU161" s="1">
        <f>IF(AU138="","",'Cost and Benefit Parameters'!$L$24)</f>
        <v>206.47550000000004</v>
      </c>
      <c r="AV161" s="1">
        <f>IF(AV138="","",'Cost and Benefit Parameters'!$L$24)</f>
        <v>206.47550000000004</v>
      </c>
      <c r="AW161" s="1">
        <f>IF(AW138="","",'Cost and Benefit Parameters'!$L$24)</f>
        <v>206.47550000000004</v>
      </c>
      <c r="AX161" s="1">
        <f>IF(AX138="","",'Cost and Benefit Parameters'!$L$24)</f>
        <v>206.47550000000004</v>
      </c>
      <c r="AY161" s="1">
        <f>IF(AY138="","",'Cost and Benefit Parameters'!$L$24)</f>
        <v>206.47550000000004</v>
      </c>
      <c r="AZ161" s="1">
        <f>IF(AZ138="","",'Cost and Benefit Parameters'!$L$24)</f>
        <v>206.47550000000004</v>
      </c>
      <c r="BA161" s="1">
        <f>IF(BA138="","",'Cost and Benefit Parameters'!$L$24)</f>
        <v>206.47550000000004</v>
      </c>
      <c r="BB161" s="1">
        <f>IF(BB138="","",'Cost and Benefit Parameters'!$L$24)</f>
        <v>206.47550000000004</v>
      </c>
      <c r="BC161" s="1">
        <f>IF(BC138="","",'Cost and Benefit Parameters'!$L$24)</f>
        <v>206.47550000000004</v>
      </c>
      <c r="BD161" s="1">
        <f>IF(BD138="","",'Cost and Benefit Parameters'!$L$24)</f>
        <v>206.47550000000004</v>
      </c>
      <c r="BE161" s="1">
        <f>IF(BE138="","",'Cost and Benefit Parameters'!$L$24)</f>
        <v>206.47550000000004</v>
      </c>
      <c r="BF161" s="1">
        <f>IF(BF138="","",'Cost and Benefit Parameters'!$L$24)</f>
        <v>206.47550000000004</v>
      </c>
      <c r="BG161" s="1">
        <f>IF(BG138="","",'Cost and Benefit Parameters'!$L$24)</f>
        <v>206.47550000000004</v>
      </c>
      <c r="BH161" s="1">
        <f>IF(BH138="","",'Cost and Benefit Parameters'!$L$24)</f>
        <v>206.47550000000004</v>
      </c>
      <c r="BI161" s="1">
        <f>IF(BI138="","",'Cost and Benefit Parameters'!$L$24)</f>
        <v>206.47550000000004</v>
      </c>
      <c r="BJ161" s="1">
        <f>IF(BJ138="","",'Cost and Benefit Parameters'!$L$24)</f>
        <v>206.47550000000004</v>
      </c>
      <c r="BK161" s="1" t="str">
        <f>IF(BK138="","",'Cost and Benefit Parameters'!$L$24)</f>
        <v/>
      </c>
      <c r="BL161" s="1" t="str">
        <f>IF(BL138="","",'Cost and Benefit Parameters'!$L$24)</f>
        <v/>
      </c>
      <c r="BM161" s="1" t="str">
        <f>IF(BM138="","",'Cost and Benefit Parameters'!$L$24)</f>
        <v/>
      </c>
    </row>
    <row r="162" spans="1:72" x14ac:dyDescent="0.55000000000000004">
      <c r="A162" s="639"/>
      <c r="B162" t="s">
        <v>484</v>
      </c>
      <c r="G162" s="1" t="str">
        <f>IF(G139="","",'Cost and Benefit Parameters'!$L$24)</f>
        <v/>
      </c>
      <c r="H162" s="1" t="str">
        <f>IF(H139="","",'Cost and Benefit Parameters'!$L$24)</f>
        <v/>
      </c>
      <c r="I162" s="1" t="str">
        <f>IF(I139="","",'Cost and Benefit Parameters'!$L$24)</f>
        <v/>
      </c>
      <c r="J162" s="1" t="str">
        <f>IF(J139="","",'Cost and Benefit Parameters'!$L$24)</f>
        <v/>
      </c>
      <c r="K162" s="1" t="str">
        <f>IF(K139="","",'Cost and Benefit Parameters'!$L$24)</f>
        <v/>
      </c>
      <c r="L162" s="1" t="str">
        <f>IF(L139="","",'Cost and Benefit Parameters'!$L$24)</f>
        <v/>
      </c>
      <c r="M162" s="1" t="str">
        <f>IF(M139="","",'Cost and Benefit Parameters'!$L$24)</f>
        <v/>
      </c>
      <c r="N162" s="1" t="str">
        <f>IF(N139="","",'Cost and Benefit Parameters'!$L$24)</f>
        <v/>
      </c>
      <c r="O162" s="1" t="str">
        <f>IF(O139="","",'Cost and Benefit Parameters'!$L$24)</f>
        <v/>
      </c>
      <c r="P162" s="1" t="str">
        <f>IF(P139="","",'Cost and Benefit Parameters'!$L$24)</f>
        <v/>
      </c>
      <c r="Q162" s="1" t="str">
        <f>IF(Q139="","",'Cost and Benefit Parameters'!$L$24)</f>
        <v/>
      </c>
      <c r="R162" s="1" t="str">
        <f>IF(R139="","",'Cost and Benefit Parameters'!$L$24)</f>
        <v/>
      </c>
      <c r="S162" s="1" t="str">
        <f>IF(S139="","",'Cost and Benefit Parameters'!$L$24)</f>
        <v/>
      </c>
      <c r="T162" s="1" t="str">
        <f>IF(T139="","",'Cost and Benefit Parameters'!$L$24)</f>
        <v/>
      </c>
      <c r="U162" s="1" t="str">
        <f>IF(U139="","",'Cost and Benefit Parameters'!$L$24)</f>
        <v/>
      </c>
      <c r="V162" s="1" t="str">
        <f>IF(V139="","",'Cost and Benefit Parameters'!$L$24)</f>
        <v/>
      </c>
      <c r="W162" s="1" t="str">
        <f>IF(W139="","",'Cost and Benefit Parameters'!$L$24)</f>
        <v/>
      </c>
      <c r="X162" s="1">
        <f>IF(X139="","",'Cost and Benefit Parameters'!$L$24)</f>
        <v>206.47550000000004</v>
      </c>
      <c r="Y162" s="1">
        <f>IF(Y139="","",'Cost and Benefit Parameters'!$L$24)</f>
        <v>206.47550000000004</v>
      </c>
      <c r="Z162" s="1">
        <f>IF(Z139="","",'Cost and Benefit Parameters'!$L$24)</f>
        <v>206.47550000000004</v>
      </c>
      <c r="AA162" s="1">
        <f>IF(AA139="","",'Cost and Benefit Parameters'!$L$24)</f>
        <v>206.47550000000004</v>
      </c>
      <c r="AB162" s="1">
        <f>IF(AB139="","",'Cost and Benefit Parameters'!$L$24)</f>
        <v>206.47550000000004</v>
      </c>
      <c r="AC162" s="1">
        <f>IF(AC139="","",'Cost and Benefit Parameters'!$L$24)</f>
        <v>206.47550000000004</v>
      </c>
      <c r="AD162" s="1">
        <f>IF(AD139="","",'Cost and Benefit Parameters'!$L$24)</f>
        <v>206.47550000000004</v>
      </c>
      <c r="AE162" s="1">
        <f>IF(AE139="","",'Cost and Benefit Parameters'!$L$24)</f>
        <v>206.47550000000004</v>
      </c>
      <c r="AF162" s="1">
        <f>IF(AF139="","",'Cost and Benefit Parameters'!$L$24)</f>
        <v>206.47550000000004</v>
      </c>
      <c r="AG162" s="1">
        <f>IF(AG139="","",'Cost and Benefit Parameters'!$L$24)</f>
        <v>206.47550000000004</v>
      </c>
      <c r="AH162" s="1">
        <f>IF(AH139="","",'Cost and Benefit Parameters'!$L$24)</f>
        <v>206.47550000000004</v>
      </c>
      <c r="AI162" s="1">
        <f>IF(AI139="","",'Cost and Benefit Parameters'!$L$24)</f>
        <v>206.47550000000004</v>
      </c>
      <c r="AJ162" s="1">
        <f>IF(AJ139="","",'Cost and Benefit Parameters'!$L$24)</f>
        <v>206.47550000000004</v>
      </c>
      <c r="AK162" s="1">
        <f>IF(AK139="","",'Cost and Benefit Parameters'!$L$24)</f>
        <v>206.47550000000004</v>
      </c>
      <c r="AL162" s="1">
        <f>IF(AL139="","",'Cost and Benefit Parameters'!$L$24)</f>
        <v>206.47550000000004</v>
      </c>
      <c r="AM162" s="1">
        <f>IF(AM139="","",'Cost and Benefit Parameters'!$L$24)</f>
        <v>206.47550000000004</v>
      </c>
      <c r="AN162" s="1">
        <f>IF(AN139="","",'Cost and Benefit Parameters'!$L$24)</f>
        <v>206.47550000000004</v>
      </c>
      <c r="AO162" s="1">
        <f>IF(AO139="","",'Cost and Benefit Parameters'!$L$24)</f>
        <v>206.47550000000004</v>
      </c>
      <c r="AP162" s="1">
        <f>IF(AP139="","",'Cost and Benefit Parameters'!$L$24)</f>
        <v>206.47550000000004</v>
      </c>
      <c r="AQ162" s="1">
        <f>IF(AQ139="","",'Cost and Benefit Parameters'!$L$24)</f>
        <v>206.47550000000004</v>
      </c>
      <c r="AR162" s="1">
        <f>IF(AR139="","",'Cost and Benefit Parameters'!$L$24)</f>
        <v>206.47550000000004</v>
      </c>
      <c r="AS162" s="1">
        <f>IF(AS139="","",'Cost and Benefit Parameters'!$L$24)</f>
        <v>206.47550000000004</v>
      </c>
      <c r="AT162" s="1">
        <f>IF(AT139="","",'Cost and Benefit Parameters'!$L$24)</f>
        <v>206.47550000000004</v>
      </c>
      <c r="AU162" s="1">
        <f>IF(AU139="","",'Cost and Benefit Parameters'!$L$24)</f>
        <v>206.47550000000004</v>
      </c>
      <c r="AV162" s="1">
        <f>IF(AV139="","",'Cost and Benefit Parameters'!$L$24)</f>
        <v>206.47550000000004</v>
      </c>
      <c r="AW162" s="1">
        <f>IF(AW139="","",'Cost and Benefit Parameters'!$L$24)</f>
        <v>206.47550000000004</v>
      </c>
      <c r="AX162" s="1">
        <f>IF(AX139="","",'Cost and Benefit Parameters'!$L$24)</f>
        <v>206.47550000000004</v>
      </c>
      <c r="AY162" s="1">
        <f>IF(AY139="","",'Cost and Benefit Parameters'!$L$24)</f>
        <v>206.47550000000004</v>
      </c>
      <c r="AZ162" s="1">
        <f>IF(AZ139="","",'Cost and Benefit Parameters'!$L$24)</f>
        <v>206.47550000000004</v>
      </c>
      <c r="BA162" s="1">
        <f>IF(BA139="","",'Cost and Benefit Parameters'!$L$24)</f>
        <v>206.47550000000004</v>
      </c>
      <c r="BB162" s="1">
        <f>IF(BB139="","",'Cost and Benefit Parameters'!$L$24)</f>
        <v>206.47550000000004</v>
      </c>
      <c r="BC162" s="1">
        <f>IF(BC139="","",'Cost and Benefit Parameters'!$L$24)</f>
        <v>206.47550000000004</v>
      </c>
      <c r="BD162" s="1">
        <f>IF(BD139="","",'Cost and Benefit Parameters'!$L$24)</f>
        <v>206.47550000000004</v>
      </c>
      <c r="BE162" s="1">
        <f>IF(BE139="","",'Cost and Benefit Parameters'!$L$24)</f>
        <v>206.47550000000004</v>
      </c>
      <c r="BF162" s="1">
        <f>IF(BF139="","",'Cost and Benefit Parameters'!$L$24)</f>
        <v>206.47550000000004</v>
      </c>
      <c r="BG162" s="1">
        <f>IF(BG139="","",'Cost and Benefit Parameters'!$L$24)</f>
        <v>206.47550000000004</v>
      </c>
      <c r="BH162" s="1">
        <f>IF(BH139="","",'Cost and Benefit Parameters'!$L$24)</f>
        <v>206.47550000000004</v>
      </c>
      <c r="BI162" s="1">
        <f>IF(BI139="","",'Cost and Benefit Parameters'!$L$24)</f>
        <v>206.47550000000004</v>
      </c>
      <c r="BJ162" s="1">
        <f>IF(BJ139="","",'Cost and Benefit Parameters'!$L$24)</f>
        <v>206.47550000000004</v>
      </c>
      <c r="BK162" s="1">
        <f>IF(BK139="","",'Cost and Benefit Parameters'!$L$24)</f>
        <v>206.47550000000004</v>
      </c>
      <c r="BL162" s="1" t="str">
        <f>IF(BL139="","",'Cost and Benefit Parameters'!$L$24)</f>
        <v/>
      </c>
      <c r="BM162" s="1" t="str">
        <f>IF(BM139="","",'Cost and Benefit Parameters'!$L$24)</f>
        <v/>
      </c>
    </row>
    <row r="163" spans="1:72" x14ac:dyDescent="0.55000000000000004">
      <c r="A163" s="639"/>
      <c r="B163" t="s">
        <v>485</v>
      </c>
      <c r="G163" s="1" t="str">
        <f>IF(G140="","",'Cost and Benefit Parameters'!$L$24)</f>
        <v/>
      </c>
      <c r="H163" s="1" t="str">
        <f>IF(H140="","",'Cost and Benefit Parameters'!$L$24)</f>
        <v/>
      </c>
      <c r="I163" s="1" t="str">
        <f>IF(I140="","",'Cost and Benefit Parameters'!$L$24)</f>
        <v/>
      </c>
      <c r="J163" s="1" t="str">
        <f>IF(J140="","",'Cost and Benefit Parameters'!$L$24)</f>
        <v/>
      </c>
      <c r="K163" s="1" t="str">
        <f>IF(K140="","",'Cost and Benefit Parameters'!$L$24)</f>
        <v/>
      </c>
      <c r="L163" s="1" t="str">
        <f>IF(L140="","",'Cost and Benefit Parameters'!$L$24)</f>
        <v/>
      </c>
      <c r="M163" s="1" t="str">
        <f>IF(M140="","",'Cost and Benefit Parameters'!$L$24)</f>
        <v/>
      </c>
      <c r="N163" s="1" t="str">
        <f>IF(N140="","",'Cost and Benefit Parameters'!$L$24)</f>
        <v/>
      </c>
      <c r="O163" s="1" t="str">
        <f>IF(O140="","",'Cost and Benefit Parameters'!$L$24)</f>
        <v/>
      </c>
      <c r="P163" s="1" t="str">
        <f>IF(P140="","",'Cost and Benefit Parameters'!$L$24)</f>
        <v/>
      </c>
      <c r="Q163" s="1" t="str">
        <f>IF(Q140="","",'Cost and Benefit Parameters'!$L$24)</f>
        <v/>
      </c>
      <c r="R163" s="1" t="str">
        <f>IF(R140="","",'Cost and Benefit Parameters'!$L$24)</f>
        <v/>
      </c>
      <c r="S163" s="1" t="str">
        <f>IF(S140="","",'Cost and Benefit Parameters'!$L$24)</f>
        <v/>
      </c>
      <c r="T163" s="1" t="str">
        <f>IF(T140="","",'Cost and Benefit Parameters'!$L$24)</f>
        <v/>
      </c>
      <c r="U163" s="1" t="str">
        <f>IF(U140="","",'Cost and Benefit Parameters'!$L$24)</f>
        <v/>
      </c>
      <c r="V163" s="1" t="str">
        <f>IF(V140="","",'Cost and Benefit Parameters'!$L$24)</f>
        <v/>
      </c>
      <c r="W163" s="1" t="str">
        <f>IF(W140="","",'Cost and Benefit Parameters'!$L$24)</f>
        <v/>
      </c>
      <c r="X163" s="1" t="str">
        <f>IF(X140="","",'Cost and Benefit Parameters'!$L$24)</f>
        <v/>
      </c>
      <c r="Y163" s="1">
        <f>IF(Y140="","",'Cost and Benefit Parameters'!$L$24)</f>
        <v>206.47550000000004</v>
      </c>
      <c r="Z163" s="1">
        <f>IF(Z140="","",'Cost and Benefit Parameters'!$L$24)</f>
        <v>206.47550000000004</v>
      </c>
      <c r="AA163" s="1">
        <f>IF(AA140="","",'Cost and Benefit Parameters'!$L$24)</f>
        <v>206.47550000000004</v>
      </c>
      <c r="AB163" s="1">
        <f>IF(AB140="","",'Cost and Benefit Parameters'!$L$24)</f>
        <v>206.47550000000004</v>
      </c>
      <c r="AC163" s="1">
        <f>IF(AC140="","",'Cost and Benefit Parameters'!$L$24)</f>
        <v>206.47550000000004</v>
      </c>
      <c r="AD163" s="1">
        <f>IF(AD140="","",'Cost and Benefit Parameters'!$L$24)</f>
        <v>206.47550000000004</v>
      </c>
      <c r="AE163" s="1">
        <f>IF(AE140="","",'Cost and Benefit Parameters'!$L$24)</f>
        <v>206.47550000000004</v>
      </c>
      <c r="AF163" s="1">
        <f>IF(AF140="","",'Cost and Benefit Parameters'!$L$24)</f>
        <v>206.47550000000004</v>
      </c>
      <c r="AG163" s="1">
        <f>IF(AG140="","",'Cost and Benefit Parameters'!$L$24)</f>
        <v>206.47550000000004</v>
      </c>
      <c r="AH163" s="1">
        <f>IF(AH140="","",'Cost and Benefit Parameters'!$L$24)</f>
        <v>206.47550000000004</v>
      </c>
      <c r="AI163" s="1">
        <f>IF(AI140="","",'Cost and Benefit Parameters'!$L$24)</f>
        <v>206.47550000000004</v>
      </c>
      <c r="AJ163" s="1">
        <f>IF(AJ140="","",'Cost and Benefit Parameters'!$L$24)</f>
        <v>206.47550000000004</v>
      </c>
      <c r="AK163" s="1">
        <f>IF(AK140="","",'Cost and Benefit Parameters'!$L$24)</f>
        <v>206.47550000000004</v>
      </c>
      <c r="AL163" s="1">
        <f>IF(AL140="","",'Cost and Benefit Parameters'!$L$24)</f>
        <v>206.47550000000004</v>
      </c>
      <c r="AM163" s="1">
        <f>IF(AM140="","",'Cost and Benefit Parameters'!$L$24)</f>
        <v>206.47550000000004</v>
      </c>
      <c r="AN163" s="1">
        <f>IF(AN140="","",'Cost and Benefit Parameters'!$L$24)</f>
        <v>206.47550000000004</v>
      </c>
      <c r="AO163" s="1">
        <f>IF(AO140="","",'Cost and Benefit Parameters'!$L$24)</f>
        <v>206.47550000000004</v>
      </c>
      <c r="AP163" s="1">
        <f>IF(AP140="","",'Cost and Benefit Parameters'!$L$24)</f>
        <v>206.47550000000004</v>
      </c>
      <c r="AQ163" s="1">
        <f>IF(AQ140="","",'Cost and Benefit Parameters'!$L$24)</f>
        <v>206.47550000000004</v>
      </c>
      <c r="AR163" s="1">
        <f>IF(AR140="","",'Cost and Benefit Parameters'!$L$24)</f>
        <v>206.47550000000004</v>
      </c>
      <c r="AS163" s="1">
        <f>IF(AS140="","",'Cost and Benefit Parameters'!$L$24)</f>
        <v>206.47550000000004</v>
      </c>
      <c r="AT163" s="1">
        <f>IF(AT140="","",'Cost and Benefit Parameters'!$L$24)</f>
        <v>206.47550000000004</v>
      </c>
      <c r="AU163" s="1">
        <f>IF(AU140="","",'Cost and Benefit Parameters'!$L$24)</f>
        <v>206.47550000000004</v>
      </c>
      <c r="AV163" s="1">
        <f>IF(AV140="","",'Cost and Benefit Parameters'!$L$24)</f>
        <v>206.47550000000004</v>
      </c>
      <c r="AW163" s="1">
        <f>IF(AW140="","",'Cost and Benefit Parameters'!$L$24)</f>
        <v>206.47550000000004</v>
      </c>
      <c r="AX163" s="1">
        <f>IF(AX140="","",'Cost and Benefit Parameters'!$L$24)</f>
        <v>206.47550000000004</v>
      </c>
      <c r="AY163" s="1">
        <f>IF(AY140="","",'Cost and Benefit Parameters'!$L$24)</f>
        <v>206.47550000000004</v>
      </c>
      <c r="AZ163" s="1">
        <f>IF(AZ140="","",'Cost and Benefit Parameters'!$L$24)</f>
        <v>206.47550000000004</v>
      </c>
      <c r="BA163" s="1">
        <f>IF(BA140="","",'Cost and Benefit Parameters'!$L$24)</f>
        <v>206.47550000000004</v>
      </c>
      <c r="BB163" s="1">
        <f>IF(BB140="","",'Cost and Benefit Parameters'!$L$24)</f>
        <v>206.47550000000004</v>
      </c>
      <c r="BC163" s="1">
        <f>IF(BC140="","",'Cost and Benefit Parameters'!$L$24)</f>
        <v>206.47550000000004</v>
      </c>
      <c r="BD163" s="1">
        <f>IF(BD140="","",'Cost and Benefit Parameters'!$L$24)</f>
        <v>206.47550000000004</v>
      </c>
      <c r="BE163" s="1">
        <f>IF(BE140="","",'Cost and Benefit Parameters'!$L$24)</f>
        <v>206.47550000000004</v>
      </c>
      <c r="BF163" s="1">
        <f>IF(BF140="","",'Cost and Benefit Parameters'!$L$24)</f>
        <v>206.47550000000004</v>
      </c>
      <c r="BG163" s="1">
        <f>IF(BG140="","",'Cost and Benefit Parameters'!$L$24)</f>
        <v>206.47550000000004</v>
      </c>
      <c r="BH163" s="1">
        <f>IF(BH140="","",'Cost and Benefit Parameters'!$L$24)</f>
        <v>206.47550000000004</v>
      </c>
      <c r="BI163" s="1">
        <f>IF(BI140="","",'Cost and Benefit Parameters'!$L$24)</f>
        <v>206.47550000000004</v>
      </c>
      <c r="BJ163" s="1">
        <f>IF(BJ140="","",'Cost and Benefit Parameters'!$L$24)</f>
        <v>206.47550000000004</v>
      </c>
      <c r="BK163" s="1">
        <f>IF(BK140="","",'Cost and Benefit Parameters'!$L$24)</f>
        <v>206.47550000000004</v>
      </c>
      <c r="BL163" s="1">
        <f>IF(BL140="","",'Cost and Benefit Parameters'!$L$24)</f>
        <v>206.47550000000004</v>
      </c>
      <c r="BM163" s="1" t="str">
        <f>IF(BM140="","",'Cost and Benefit Parameters'!$L$24)</f>
        <v/>
      </c>
    </row>
    <row r="164" spans="1:72" x14ac:dyDescent="0.55000000000000004">
      <c r="A164" s="639"/>
      <c r="B164" t="s">
        <v>486</v>
      </c>
      <c r="G164" s="1" t="str">
        <f>IF(G141="","",'Cost and Benefit Parameters'!$L$24)</f>
        <v/>
      </c>
      <c r="H164" s="1" t="str">
        <f>IF(H141="","",'Cost and Benefit Parameters'!$L$24)</f>
        <v/>
      </c>
      <c r="I164" s="1" t="str">
        <f>IF(I141="","",'Cost and Benefit Parameters'!$L$24)</f>
        <v/>
      </c>
      <c r="J164" s="1" t="str">
        <f>IF(J141="","",'Cost and Benefit Parameters'!$L$24)</f>
        <v/>
      </c>
      <c r="K164" s="1" t="str">
        <f>IF(K141="","",'Cost and Benefit Parameters'!$L$24)</f>
        <v/>
      </c>
      <c r="L164" s="1" t="str">
        <f>IF(L141="","",'Cost and Benefit Parameters'!$L$24)</f>
        <v/>
      </c>
      <c r="M164" s="1" t="str">
        <f>IF(M141="","",'Cost and Benefit Parameters'!$L$24)</f>
        <v/>
      </c>
      <c r="N164" s="1" t="str">
        <f>IF(N141="","",'Cost and Benefit Parameters'!$L$24)</f>
        <v/>
      </c>
      <c r="O164" s="1" t="str">
        <f>IF(O141="","",'Cost and Benefit Parameters'!$L$24)</f>
        <v/>
      </c>
      <c r="P164" s="1" t="str">
        <f>IF(P141="","",'Cost and Benefit Parameters'!$L$24)</f>
        <v/>
      </c>
      <c r="Q164" s="1" t="str">
        <f>IF(Q141="","",'Cost and Benefit Parameters'!$L$24)</f>
        <v/>
      </c>
      <c r="R164" s="1" t="str">
        <f>IF(R141="","",'Cost and Benefit Parameters'!$L$24)</f>
        <v/>
      </c>
      <c r="S164" s="1" t="str">
        <f>IF(S141="","",'Cost and Benefit Parameters'!$L$24)</f>
        <v/>
      </c>
      <c r="T164" s="1" t="str">
        <f>IF(T141="","",'Cost and Benefit Parameters'!$L$24)</f>
        <v/>
      </c>
      <c r="U164" s="1" t="str">
        <f>IF(U141="","",'Cost and Benefit Parameters'!$L$24)</f>
        <v/>
      </c>
      <c r="V164" s="1" t="str">
        <f>IF(V141="","",'Cost and Benefit Parameters'!$L$24)</f>
        <v/>
      </c>
      <c r="W164" s="1" t="str">
        <f>IF(W141="","",'Cost and Benefit Parameters'!$L$24)</f>
        <v/>
      </c>
      <c r="X164" s="1" t="str">
        <f>IF(X141="","",'Cost and Benefit Parameters'!$L$24)</f>
        <v/>
      </c>
      <c r="Y164" s="1" t="str">
        <f>IF(Y141="","",'Cost and Benefit Parameters'!$L$24)</f>
        <v/>
      </c>
      <c r="Z164" s="1">
        <f>IF(Z141="","",'Cost and Benefit Parameters'!$L$24)</f>
        <v>206.47550000000004</v>
      </c>
      <c r="AA164" s="1">
        <f>IF(AA141="","",'Cost and Benefit Parameters'!$L$24)</f>
        <v>206.47550000000004</v>
      </c>
      <c r="AB164" s="1">
        <f>IF(AB141="","",'Cost and Benefit Parameters'!$L$24)</f>
        <v>206.47550000000004</v>
      </c>
      <c r="AC164" s="1">
        <f>IF(AC141="","",'Cost and Benefit Parameters'!$L$24)</f>
        <v>206.47550000000004</v>
      </c>
      <c r="AD164" s="1">
        <f>IF(AD141="","",'Cost and Benefit Parameters'!$L$24)</f>
        <v>206.47550000000004</v>
      </c>
      <c r="AE164" s="1">
        <f>IF(AE141="","",'Cost and Benefit Parameters'!$L$24)</f>
        <v>206.47550000000004</v>
      </c>
      <c r="AF164" s="1">
        <f>IF(AF141="","",'Cost and Benefit Parameters'!$L$24)</f>
        <v>206.47550000000004</v>
      </c>
      <c r="AG164" s="1">
        <f>IF(AG141="","",'Cost and Benefit Parameters'!$L$24)</f>
        <v>206.47550000000004</v>
      </c>
      <c r="AH164" s="1">
        <f>IF(AH141="","",'Cost and Benefit Parameters'!$L$24)</f>
        <v>206.47550000000004</v>
      </c>
      <c r="AI164" s="1">
        <f>IF(AI141="","",'Cost and Benefit Parameters'!$L$24)</f>
        <v>206.47550000000004</v>
      </c>
      <c r="AJ164" s="1">
        <f>IF(AJ141="","",'Cost and Benefit Parameters'!$L$24)</f>
        <v>206.47550000000004</v>
      </c>
      <c r="AK164" s="1">
        <f>IF(AK141="","",'Cost and Benefit Parameters'!$L$24)</f>
        <v>206.47550000000004</v>
      </c>
      <c r="AL164" s="1">
        <f>IF(AL141="","",'Cost and Benefit Parameters'!$L$24)</f>
        <v>206.47550000000004</v>
      </c>
      <c r="AM164" s="1">
        <f>IF(AM141="","",'Cost and Benefit Parameters'!$L$24)</f>
        <v>206.47550000000004</v>
      </c>
      <c r="AN164" s="1">
        <f>IF(AN141="","",'Cost and Benefit Parameters'!$L$24)</f>
        <v>206.47550000000004</v>
      </c>
      <c r="AO164" s="1">
        <f>IF(AO141="","",'Cost and Benefit Parameters'!$L$24)</f>
        <v>206.47550000000004</v>
      </c>
      <c r="AP164" s="1">
        <f>IF(AP141="","",'Cost and Benefit Parameters'!$L$24)</f>
        <v>206.47550000000004</v>
      </c>
      <c r="AQ164" s="1">
        <f>IF(AQ141="","",'Cost and Benefit Parameters'!$L$24)</f>
        <v>206.47550000000004</v>
      </c>
      <c r="AR164" s="1">
        <f>IF(AR141="","",'Cost and Benefit Parameters'!$L$24)</f>
        <v>206.47550000000004</v>
      </c>
      <c r="AS164" s="1">
        <f>IF(AS141="","",'Cost and Benefit Parameters'!$L$24)</f>
        <v>206.47550000000004</v>
      </c>
      <c r="AT164" s="1">
        <f>IF(AT141="","",'Cost and Benefit Parameters'!$L$24)</f>
        <v>206.47550000000004</v>
      </c>
      <c r="AU164" s="1">
        <f>IF(AU141="","",'Cost and Benefit Parameters'!$L$24)</f>
        <v>206.47550000000004</v>
      </c>
      <c r="AV164" s="1">
        <f>IF(AV141="","",'Cost and Benefit Parameters'!$L$24)</f>
        <v>206.47550000000004</v>
      </c>
      <c r="AW164" s="1">
        <f>IF(AW141="","",'Cost and Benefit Parameters'!$L$24)</f>
        <v>206.47550000000004</v>
      </c>
      <c r="AX164" s="1">
        <f>IF(AX141="","",'Cost and Benefit Parameters'!$L$24)</f>
        <v>206.47550000000004</v>
      </c>
      <c r="AY164" s="1">
        <f>IF(AY141="","",'Cost and Benefit Parameters'!$L$24)</f>
        <v>206.47550000000004</v>
      </c>
      <c r="AZ164" s="1">
        <f>IF(AZ141="","",'Cost and Benefit Parameters'!$L$24)</f>
        <v>206.47550000000004</v>
      </c>
      <c r="BA164" s="1">
        <f>IF(BA141="","",'Cost and Benefit Parameters'!$L$24)</f>
        <v>206.47550000000004</v>
      </c>
      <c r="BB164" s="1">
        <f>IF(BB141="","",'Cost and Benefit Parameters'!$L$24)</f>
        <v>206.47550000000004</v>
      </c>
      <c r="BC164" s="1">
        <f>IF(BC141="","",'Cost and Benefit Parameters'!$L$24)</f>
        <v>206.47550000000004</v>
      </c>
      <c r="BD164" s="1">
        <f>IF(BD141="","",'Cost and Benefit Parameters'!$L$24)</f>
        <v>206.47550000000004</v>
      </c>
      <c r="BE164" s="1">
        <f>IF(BE141="","",'Cost and Benefit Parameters'!$L$24)</f>
        <v>206.47550000000004</v>
      </c>
      <c r="BF164" s="1">
        <f>IF(BF141="","",'Cost and Benefit Parameters'!$L$24)</f>
        <v>206.47550000000004</v>
      </c>
      <c r="BG164" s="1">
        <f>IF(BG141="","",'Cost and Benefit Parameters'!$L$24)</f>
        <v>206.47550000000004</v>
      </c>
      <c r="BH164" s="1">
        <f>IF(BH141="","",'Cost and Benefit Parameters'!$L$24)</f>
        <v>206.47550000000004</v>
      </c>
      <c r="BI164" s="1">
        <f>IF(BI141="","",'Cost and Benefit Parameters'!$L$24)</f>
        <v>206.47550000000004</v>
      </c>
      <c r="BJ164" s="1">
        <f>IF(BJ141="","",'Cost and Benefit Parameters'!$L$24)</f>
        <v>206.47550000000004</v>
      </c>
      <c r="BK164" s="1">
        <f>IF(BK141="","",'Cost and Benefit Parameters'!$L$24)</f>
        <v>206.47550000000004</v>
      </c>
      <c r="BL164" s="1">
        <f>IF(BL141="","",'Cost and Benefit Parameters'!$L$24)</f>
        <v>206.47550000000004</v>
      </c>
      <c r="BM164" s="1">
        <f>IF(BM141="","",'Cost and Benefit Parameters'!$L$24)</f>
        <v>206.47550000000004</v>
      </c>
    </row>
    <row r="165" spans="1:72" x14ac:dyDescent="0.55000000000000004">
      <c r="A165" s="640"/>
      <c r="B165" s="329" t="s">
        <v>487</v>
      </c>
      <c r="C165" s="329"/>
      <c r="D165" s="329"/>
      <c r="E165" s="329"/>
      <c r="F165" s="329"/>
      <c r="G165" s="335">
        <f>SUM(G145:G164)</f>
        <v>206.47550000000004</v>
      </c>
      <c r="H165" s="335">
        <f t="shared" ref="H165:BM165" si="18">SUM(H145:H164)</f>
        <v>412.95100000000008</v>
      </c>
      <c r="I165" s="335">
        <f t="shared" si="18"/>
        <v>619.42650000000015</v>
      </c>
      <c r="J165" s="335">
        <f t="shared" si="18"/>
        <v>825.90200000000016</v>
      </c>
      <c r="K165" s="335">
        <f t="shared" si="18"/>
        <v>1032.3775000000003</v>
      </c>
      <c r="L165" s="335">
        <f t="shared" si="18"/>
        <v>1238.8530000000003</v>
      </c>
      <c r="M165" s="335">
        <f t="shared" si="18"/>
        <v>1445.3285000000003</v>
      </c>
      <c r="N165" s="335">
        <f t="shared" si="18"/>
        <v>1651.8040000000003</v>
      </c>
      <c r="O165" s="335">
        <f t="shared" si="18"/>
        <v>1858.2795000000003</v>
      </c>
      <c r="P165" s="335">
        <f t="shared" si="18"/>
        <v>2064.7550000000006</v>
      </c>
      <c r="Q165" s="335">
        <f t="shared" si="18"/>
        <v>2271.2305000000006</v>
      </c>
      <c r="R165" s="335">
        <f t="shared" si="18"/>
        <v>2477.7060000000006</v>
      </c>
      <c r="S165" s="335">
        <f t="shared" si="18"/>
        <v>2684.1815000000006</v>
      </c>
      <c r="T165" s="335">
        <f t="shared" si="18"/>
        <v>2890.6570000000006</v>
      </c>
      <c r="U165" s="335">
        <f t="shared" si="18"/>
        <v>3097.1325000000006</v>
      </c>
      <c r="V165" s="335">
        <f t="shared" si="18"/>
        <v>3303.6080000000006</v>
      </c>
      <c r="W165" s="335">
        <f t="shared" si="18"/>
        <v>3510.0835000000006</v>
      </c>
      <c r="X165" s="335">
        <f t="shared" si="18"/>
        <v>3716.5590000000007</v>
      </c>
      <c r="Y165" s="335">
        <f t="shared" si="18"/>
        <v>3923.0345000000007</v>
      </c>
      <c r="Z165" s="335">
        <f t="shared" si="18"/>
        <v>4129.5100000000011</v>
      </c>
      <c r="AA165" s="335">
        <f t="shared" si="18"/>
        <v>4129.5100000000011</v>
      </c>
      <c r="AB165" s="335">
        <f t="shared" si="18"/>
        <v>4129.5100000000011</v>
      </c>
      <c r="AC165" s="335">
        <f t="shared" si="18"/>
        <v>4129.5100000000011</v>
      </c>
      <c r="AD165" s="335">
        <f t="shared" si="18"/>
        <v>4129.5100000000011</v>
      </c>
      <c r="AE165" s="335">
        <f t="shared" si="18"/>
        <v>4129.5100000000011</v>
      </c>
      <c r="AF165" s="335">
        <f t="shared" si="18"/>
        <v>4129.5100000000011</v>
      </c>
      <c r="AG165" s="335">
        <f t="shared" si="18"/>
        <v>4129.5100000000011</v>
      </c>
      <c r="AH165" s="335">
        <f t="shared" si="18"/>
        <v>4129.5100000000011</v>
      </c>
      <c r="AI165" s="335">
        <f t="shared" si="18"/>
        <v>4129.5100000000011</v>
      </c>
      <c r="AJ165" s="335">
        <f t="shared" si="18"/>
        <v>4129.5100000000011</v>
      </c>
      <c r="AK165" s="335">
        <f t="shared" si="18"/>
        <v>4129.5100000000011</v>
      </c>
      <c r="AL165" s="335">
        <f t="shared" si="18"/>
        <v>4129.5100000000011</v>
      </c>
      <c r="AM165" s="335">
        <f t="shared" si="18"/>
        <v>4129.5100000000011</v>
      </c>
      <c r="AN165" s="335">
        <f t="shared" si="18"/>
        <v>4129.5100000000011</v>
      </c>
      <c r="AO165" s="335">
        <f t="shared" si="18"/>
        <v>4129.5100000000011</v>
      </c>
      <c r="AP165" s="335">
        <f t="shared" si="18"/>
        <v>4129.5100000000011</v>
      </c>
      <c r="AQ165" s="335">
        <f t="shared" si="18"/>
        <v>4129.5100000000011</v>
      </c>
      <c r="AR165" s="335">
        <f t="shared" si="18"/>
        <v>4129.5100000000011</v>
      </c>
      <c r="AS165" s="335">
        <f t="shared" si="18"/>
        <v>4129.5100000000011</v>
      </c>
      <c r="AT165" s="335">
        <f t="shared" si="18"/>
        <v>4129.5100000000011</v>
      </c>
      <c r="AU165" s="335">
        <f t="shared" si="18"/>
        <v>3923.0345000000007</v>
      </c>
      <c r="AV165" s="335">
        <f t="shared" si="18"/>
        <v>3716.5590000000007</v>
      </c>
      <c r="AW165" s="335">
        <f t="shared" si="18"/>
        <v>3510.0835000000006</v>
      </c>
      <c r="AX165" s="335">
        <f t="shared" si="18"/>
        <v>3303.6080000000006</v>
      </c>
      <c r="AY165" s="335">
        <f t="shared" si="18"/>
        <v>3097.1325000000006</v>
      </c>
      <c r="AZ165" s="335">
        <f t="shared" si="18"/>
        <v>2890.6570000000006</v>
      </c>
      <c r="BA165" s="335">
        <f t="shared" si="18"/>
        <v>2684.1815000000006</v>
      </c>
      <c r="BB165" s="335">
        <f t="shared" si="18"/>
        <v>2477.7060000000006</v>
      </c>
      <c r="BC165" s="335">
        <f t="shared" si="18"/>
        <v>2271.2305000000006</v>
      </c>
      <c r="BD165" s="335">
        <f t="shared" si="18"/>
        <v>2064.7550000000006</v>
      </c>
      <c r="BE165" s="335">
        <f t="shared" si="18"/>
        <v>1858.2795000000003</v>
      </c>
      <c r="BF165" s="335">
        <f t="shared" si="18"/>
        <v>1651.8040000000003</v>
      </c>
      <c r="BG165" s="335">
        <f t="shared" si="18"/>
        <v>1445.3285000000003</v>
      </c>
      <c r="BH165" s="335">
        <f t="shared" si="18"/>
        <v>1238.8530000000003</v>
      </c>
      <c r="BI165" s="335">
        <f t="shared" si="18"/>
        <v>1032.3775000000003</v>
      </c>
      <c r="BJ165" s="335">
        <f t="shared" si="18"/>
        <v>825.90200000000016</v>
      </c>
      <c r="BK165" s="335">
        <f t="shared" si="18"/>
        <v>619.42650000000015</v>
      </c>
      <c r="BL165" s="335">
        <f t="shared" si="18"/>
        <v>412.95100000000008</v>
      </c>
      <c r="BM165" s="335">
        <f t="shared" si="18"/>
        <v>206.47550000000004</v>
      </c>
    </row>
    <row r="167" spans="1:72" x14ac:dyDescent="0.55000000000000004">
      <c r="A167" s="638" t="s">
        <v>488</v>
      </c>
      <c r="B167" s="332" t="s">
        <v>499</v>
      </c>
      <c r="C167" s="333"/>
      <c r="D167" s="333"/>
      <c r="E167" s="333"/>
      <c r="F167" s="317"/>
      <c r="G167" s="317"/>
      <c r="H167" s="317"/>
      <c r="I167" s="317"/>
      <c r="J167" s="317"/>
      <c r="K167" s="317"/>
      <c r="L167" s="317"/>
      <c r="M167" s="317"/>
      <c r="N167" s="317"/>
      <c r="O167" s="317"/>
      <c r="P167" s="317"/>
      <c r="Q167" s="317"/>
      <c r="R167" s="317"/>
      <c r="S167" s="317"/>
      <c r="T167" s="317"/>
      <c r="U167" s="317"/>
      <c r="V167" s="317"/>
      <c r="W167" s="317"/>
      <c r="X167" s="317"/>
      <c r="Y167" s="317"/>
      <c r="Z167" s="317"/>
      <c r="AA167" s="317"/>
      <c r="AB167" s="317"/>
      <c r="AC167" s="317"/>
      <c r="AD167" s="317"/>
      <c r="AE167" s="317"/>
      <c r="AF167" s="317"/>
      <c r="AG167" s="317"/>
      <c r="AH167" s="317"/>
      <c r="AI167" s="317"/>
      <c r="AJ167" s="317"/>
      <c r="AK167" s="317"/>
      <c r="AL167" s="317"/>
      <c r="AM167" s="317"/>
      <c r="AN167" s="317"/>
      <c r="AO167" s="317"/>
      <c r="AP167" s="317"/>
      <c r="AQ167" s="317"/>
      <c r="AR167" s="317"/>
      <c r="AS167" s="317"/>
      <c r="AT167" s="317"/>
      <c r="AU167" s="317"/>
      <c r="AV167" s="317"/>
      <c r="AW167" s="317"/>
      <c r="AX167" s="317"/>
      <c r="AY167" s="317"/>
      <c r="AZ167" s="317"/>
      <c r="BA167" s="317"/>
      <c r="BB167" s="317"/>
      <c r="BC167" s="317"/>
      <c r="BD167" s="317"/>
      <c r="BE167" s="317"/>
      <c r="BF167" s="317"/>
      <c r="BG167" s="317"/>
      <c r="BH167" s="317"/>
      <c r="BI167" s="317"/>
      <c r="BJ167" s="317"/>
      <c r="BK167" s="317"/>
      <c r="BL167" s="317"/>
      <c r="BM167" s="317"/>
      <c r="BN167" s="317"/>
      <c r="BO167" s="317"/>
      <c r="BP167" s="317"/>
      <c r="BQ167" s="317"/>
      <c r="BR167" s="317"/>
      <c r="BS167" s="317"/>
      <c r="BT167" s="317"/>
    </row>
    <row r="168" spans="1:72" x14ac:dyDescent="0.55000000000000004">
      <c r="A168" s="639"/>
      <c r="B168" t="s">
        <v>466</v>
      </c>
      <c r="G168" s="1">
        <f>IF(G145="","",'Cost and Benefit Parameters'!$L$26)</f>
        <v>448.32199999999989</v>
      </c>
      <c r="H168" s="1">
        <f>IF(H145="","",'Cost and Benefit Parameters'!$L$26)</f>
        <v>448.32199999999989</v>
      </c>
      <c r="I168" s="1">
        <f>IF(I145="","",'Cost and Benefit Parameters'!$L$26)</f>
        <v>448.32199999999989</v>
      </c>
      <c r="J168" s="1">
        <f>IF(J145="","",'Cost and Benefit Parameters'!$L$26)</f>
        <v>448.32199999999989</v>
      </c>
      <c r="K168" s="1">
        <f>IF(K145="","",'Cost and Benefit Parameters'!$L$26)</f>
        <v>448.32199999999989</v>
      </c>
      <c r="L168" s="1">
        <f>IF(L145="","",'Cost and Benefit Parameters'!$L$26)</f>
        <v>448.32199999999989</v>
      </c>
      <c r="M168" s="1">
        <f>IF(M145="","",'Cost and Benefit Parameters'!$L$26)</f>
        <v>448.32199999999989</v>
      </c>
      <c r="N168" s="1">
        <f>IF(N145="","",'Cost and Benefit Parameters'!$L$26)</f>
        <v>448.32199999999989</v>
      </c>
      <c r="O168" s="1">
        <f>IF(O145="","",'Cost and Benefit Parameters'!$L$26)</f>
        <v>448.32199999999989</v>
      </c>
      <c r="P168" s="1">
        <f>IF(P145="","",'Cost and Benefit Parameters'!$L$26)</f>
        <v>448.32199999999989</v>
      </c>
      <c r="Q168" s="1">
        <f>IF(Q145="","",'Cost and Benefit Parameters'!$L$26)</f>
        <v>448.32199999999989</v>
      </c>
      <c r="R168" s="1">
        <f>IF(R145="","",'Cost and Benefit Parameters'!$L$26)</f>
        <v>448.32199999999989</v>
      </c>
      <c r="S168" s="1">
        <f>IF(S145="","",'Cost and Benefit Parameters'!$L$26)</f>
        <v>448.32199999999989</v>
      </c>
      <c r="T168" s="1">
        <f>IF(T145="","",'Cost and Benefit Parameters'!$L$26)</f>
        <v>448.32199999999989</v>
      </c>
      <c r="U168" s="1">
        <f>IF(U145="","",'Cost and Benefit Parameters'!$L$26)</f>
        <v>448.32199999999989</v>
      </c>
      <c r="V168" s="1">
        <f>IF(V145="","",'Cost and Benefit Parameters'!$L$26)</f>
        <v>448.32199999999989</v>
      </c>
      <c r="W168" s="1">
        <f>IF(W145="","",'Cost and Benefit Parameters'!$L$26)</f>
        <v>448.32199999999989</v>
      </c>
      <c r="X168" s="1">
        <f>IF(X145="","",'Cost and Benefit Parameters'!$L$26)</f>
        <v>448.32199999999989</v>
      </c>
      <c r="Y168" s="1">
        <f>IF(Y145="","",'Cost and Benefit Parameters'!$L$26)</f>
        <v>448.32199999999989</v>
      </c>
      <c r="Z168" s="1">
        <f>IF(Z145="","",'Cost and Benefit Parameters'!$L$26)</f>
        <v>448.32199999999989</v>
      </c>
      <c r="AA168" s="1">
        <f>IF(AA145="","",'Cost and Benefit Parameters'!$L$26)</f>
        <v>448.32199999999989</v>
      </c>
      <c r="AB168" s="1">
        <f>IF(AB145="","",'Cost and Benefit Parameters'!$L$26)</f>
        <v>448.32199999999989</v>
      </c>
      <c r="AC168" s="1">
        <f>IF(AC145="","",'Cost and Benefit Parameters'!$L$26)</f>
        <v>448.32199999999989</v>
      </c>
      <c r="AD168" s="1">
        <f>IF(AD145="","",'Cost and Benefit Parameters'!$L$26)</f>
        <v>448.32199999999989</v>
      </c>
      <c r="AE168" s="1">
        <f>IF(AE145="","",'Cost and Benefit Parameters'!$L$26)</f>
        <v>448.32199999999989</v>
      </c>
      <c r="AF168" s="1">
        <f>IF(AF145="","",'Cost and Benefit Parameters'!$L$26)</f>
        <v>448.32199999999989</v>
      </c>
      <c r="AG168" s="1">
        <f>IF(AG145="","",'Cost and Benefit Parameters'!$L$26)</f>
        <v>448.32199999999989</v>
      </c>
      <c r="AH168" s="1">
        <f>IF(AH145="","",'Cost and Benefit Parameters'!$L$26)</f>
        <v>448.32199999999989</v>
      </c>
      <c r="AI168" s="1">
        <f>IF(AI145="","",'Cost and Benefit Parameters'!$L$26)</f>
        <v>448.32199999999989</v>
      </c>
      <c r="AJ168" s="1">
        <f>IF(AJ145="","",'Cost and Benefit Parameters'!$L$26)</f>
        <v>448.32199999999989</v>
      </c>
      <c r="AK168" s="1">
        <f>IF(AK145="","",'Cost and Benefit Parameters'!$L$26)</f>
        <v>448.32199999999989</v>
      </c>
      <c r="AL168" s="1">
        <f>IF(AL145="","",'Cost and Benefit Parameters'!$L$26)</f>
        <v>448.32199999999989</v>
      </c>
      <c r="AM168" s="1">
        <f>IF(AM145="","",'Cost and Benefit Parameters'!$L$26)</f>
        <v>448.32199999999989</v>
      </c>
      <c r="AN168" s="1">
        <f>IF(AN145="","",'Cost and Benefit Parameters'!$L$26)</f>
        <v>448.32199999999989</v>
      </c>
      <c r="AO168" s="1">
        <f>IF(AO145="","",'Cost and Benefit Parameters'!$L$26)</f>
        <v>448.32199999999989</v>
      </c>
      <c r="AP168" s="1">
        <f>IF(AP145="","",'Cost and Benefit Parameters'!$L$26)</f>
        <v>448.32199999999989</v>
      </c>
      <c r="AQ168" s="1">
        <f>IF(AQ145="","",'Cost and Benefit Parameters'!$L$26)</f>
        <v>448.32199999999989</v>
      </c>
      <c r="AR168" s="1">
        <f>IF(AR145="","",'Cost and Benefit Parameters'!$L$26)</f>
        <v>448.32199999999989</v>
      </c>
      <c r="AS168" s="1">
        <f>IF(AS145="","",'Cost and Benefit Parameters'!$L$26)</f>
        <v>448.32199999999989</v>
      </c>
      <c r="AT168" s="1">
        <f>IF(AT145="","",'Cost and Benefit Parameters'!$L$26)</f>
        <v>448.32199999999989</v>
      </c>
      <c r="AU168" s="1" t="str">
        <f>IF(AU145="","",'Cost and Benefit Parameters'!$L$26)</f>
        <v/>
      </c>
      <c r="AV168" s="1" t="str">
        <f>IF(AV145="","",'Cost and Benefit Parameters'!$L$26)</f>
        <v/>
      </c>
      <c r="AW168" s="1" t="str">
        <f>IF(AW145="","",'Cost and Benefit Parameters'!$L$26)</f>
        <v/>
      </c>
      <c r="AX168" s="1" t="str">
        <f>IF(AX145="","",'Cost and Benefit Parameters'!$L$26)</f>
        <v/>
      </c>
      <c r="AY168" s="1" t="str">
        <f>IF(AY145="","",'Cost and Benefit Parameters'!$L$26)</f>
        <v/>
      </c>
      <c r="AZ168" s="1" t="str">
        <f>IF(AZ145="","",'Cost and Benefit Parameters'!$L$26)</f>
        <v/>
      </c>
      <c r="BA168" s="1" t="str">
        <f>IF(BA145="","",'Cost and Benefit Parameters'!$L$26)</f>
        <v/>
      </c>
      <c r="BB168" s="1" t="str">
        <f>IF(BB145="","",'Cost and Benefit Parameters'!$L$26)</f>
        <v/>
      </c>
      <c r="BC168" s="1" t="str">
        <f>IF(BC145="","",'Cost and Benefit Parameters'!$L$26)</f>
        <v/>
      </c>
      <c r="BD168" s="1" t="str">
        <f>IF(BD145="","",'Cost and Benefit Parameters'!$L$26)</f>
        <v/>
      </c>
      <c r="BE168" s="1" t="str">
        <f>IF(BE145="","",'Cost and Benefit Parameters'!$L$26)</f>
        <v/>
      </c>
      <c r="BF168" s="1" t="str">
        <f>IF(BF145="","",'Cost and Benefit Parameters'!$L$26)</f>
        <v/>
      </c>
      <c r="BG168" s="1" t="str">
        <f>IF(BG145="","",'Cost and Benefit Parameters'!$L$26)</f>
        <v/>
      </c>
      <c r="BH168" s="1" t="str">
        <f>IF(BH145="","",'Cost and Benefit Parameters'!$L$26)</f>
        <v/>
      </c>
      <c r="BI168" s="1" t="str">
        <f>IF(BI145="","",'Cost and Benefit Parameters'!$L$26)</f>
        <v/>
      </c>
      <c r="BJ168" s="1" t="str">
        <f>IF(BJ145="","",'Cost and Benefit Parameters'!$L$26)</f>
        <v/>
      </c>
      <c r="BK168" s="1" t="str">
        <f>IF(BK145="","",'Cost and Benefit Parameters'!$L$26)</f>
        <v/>
      </c>
      <c r="BL168" s="1" t="str">
        <f>IF(BL145="","",'Cost and Benefit Parameters'!$L$26)</f>
        <v/>
      </c>
      <c r="BM168" s="1" t="str">
        <f>IF(BM145="","",'Cost and Benefit Parameters'!$L$26)</f>
        <v/>
      </c>
    </row>
    <row r="169" spans="1:72" x14ac:dyDescent="0.55000000000000004">
      <c r="A169" s="639"/>
      <c r="B169" t="s">
        <v>468</v>
      </c>
      <c r="G169" s="1" t="str">
        <f>IF(G146="","",'Cost and Benefit Parameters'!$L$26)</f>
        <v/>
      </c>
      <c r="H169" s="1">
        <f>IF(H146="","",'Cost and Benefit Parameters'!$L$26)</f>
        <v>448.32199999999989</v>
      </c>
      <c r="I169" s="1">
        <f>IF(I146="","",'Cost and Benefit Parameters'!$L$26)</f>
        <v>448.32199999999989</v>
      </c>
      <c r="J169" s="1">
        <f>IF(J146="","",'Cost and Benefit Parameters'!$L$26)</f>
        <v>448.32199999999989</v>
      </c>
      <c r="K169" s="1">
        <f>IF(K146="","",'Cost and Benefit Parameters'!$L$26)</f>
        <v>448.32199999999989</v>
      </c>
      <c r="L169" s="1">
        <f>IF(L146="","",'Cost and Benefit Parameters'!$L$26)</f>
        <v>448.32199999999989</v>
      </c>
      <c r="M169" s="1">
        <f>IF(M146="","",'Cost and Benefit Parameters'!$L$26)</f>
        <v>448.32199999999989</v>
      </c>
      <c r="N169" s="1">
        <f>IF(N146="","",'Cost and Benefit Parameters'!$L$26)</f>
        <v>448.32199999999989</v>
      </c>
      <c r="O169" s="1">
        <f>IF(O146="","",'Cost and Benefit Parameters'!$L$26)</f>
        <v>448.32199999999989</v>
      </c>
      <c r="P169" s="1">
        <f>IF(P146="","",'Cost and Benefit Parameters'!$L$26)</f>
        <v>448.32199999999989</v>
      </c>
      <c r="Q169" s="1">
        <f>IF(Q146="","",'Cost and Benefit Parameters'!$L$26)</f>
        <v>448.32199999999989</v>
      </c>
      <c r="R169" s="1">
        <f>IF(R146="","",'Cost and Benefit Parameters'!$L$26)</f>
        <v>448.32199999999989</v>
      </c>
      <c r="S169" s="1">
        <f>IF(S146="","",'Cost and Benefit Parameters'!$L$26)</f>
        <v>448.32199999999989</v>
      </c>
      <c r="T169" s="1">
        <f>IF(T146="","",'Cost and Benefit Parameters'!$L$26)</f>
        <v>448.32199999999989</v>
      </c>
      <c r="U169" s="1">
        <f>IF(U146="","",'Cost and Benefit Parameters'!$L$26)</f>
        <v>448.32199999999989</v>
      </c>
      <c r="V169" s="1">
        <f>IF(V146="","",'Cost and Benefit Parameters'!$L$26)</f>
        <v>448.32199999999989</v>
      </c>
      <c r="W169" s="1">
        <f>IF(W146="","",'Cost and Benefit Parameters'!$L$26)</f>
        <v>448.32199999999989</v>
      </c>
      <c r="X169" s="1">
        <f>IF(X146="","",'Cost and Benefit Parameters'!$L$26)</f>
        <v>448.32199999999989</v>
      </c>
      <c r="Y169" s="1">
        <f>IF(Y146="","",'Cost and Benefit Parameters'!$L$26)</f>
        <v>448.32199999999989</v>
      </c>
      <c r="Z169" s="1">
        <f>IF(Z146="","",'Cost and Benefit Parameters'!$L$26)</f>
        <v>448.32199999999989</v>
      </c>
      <c r="AA169" s="1">
        <f>IF(AA146="","",'Cost and Benefit Parameters'!$L$26)</f>
        <v>448.32199999999989</v>
      </c>
      <c r="AB169" s="1">
        <f>IF(AB146="","",'Cost and Benefit Parameters'!$L$26)</f>
        <v>448.32199999999989</v>
      </c>
      <c r="AC169" s="1">
        <f>IF(AC146="","",'Cost and Benefit Parameters'!$L$26)</f>
        <v>448.32199999999989</v>
      </c>
      <c r="AD169" s="1">
        <f>IF(AD146="","",'Cost and Benefit Parameters'!$L$26)</f>
        <v>448.32199999999989</v>
      </c>
      <c r="AE169" s="1">
        <f>IF(AE146="","",'Cost and Benefit Parameters'!$L$26)</f>
        <v>448.32199999999989</v>
      </c>
      <c r="AF169" s="1">
        <f>IF(AF146="","",'Cost and Benefit Parameters'!$L$26)</f>
        <v>448.32199999999989</v>
      </c>
      <c r="AG169" s="1">
        <f>IF(AG146="","",'Cost and Benefit Parameters'!$L$26)</f>
        <v>448.32199999999989</v>
      </c>
      <c r="AH169" s="1">
        <f>IF(AH146="","",'Cost and Benefit Parameters'!$L$26)</f>
        <v>448.32199999999989</v>
      </c>
      <c r="AI169" s="1">
        <f>IF(AI146="","",'Cost and Benefit Parameters'!$L$26)</f>
        <v>448.32199999999989</v>
      </c>
      <c r="AJ169" s="1">
        <f>IF(AJ146="","",'Cost and Benefit Parameters'!$L$26)</f>
        <v>448.32199999999989</v>
      </c>
      <c r="AK169" s="1">
        <f>IF(AK146="","",'Cost and Benefit Parameters'!$L$26)</f>
        <v>448.32199999999989</v>
      </c>
      <c r="AL169" s="1">
        <f>IF(AL146="","",'Cost and Benefit Parameters'!$L$26)</f>
        <v>448.32199999999989</v>
      </c>
      <c r="AM169" s="1">
        <f>IF(AM146="","",'Cost and Benefit Parameters'!$L$26)</f>
        <v>448.32199999999989</v>
      </c>
      <c r="AN169" s="1">
        <f>IF(AN146="","",'Cost and Benefit Parameters'!$L$26)</f>
        <v>448.32199999999989</v>
      </c>
      <c r="AO169" s="1">
        <f>IF(AO146="","",'Cost and Benefit Parameters'!$L$26)</f>
        <v>448.32199999999989</v>
      </c>
      <c r="AP169" s="1">
        <f>IF(AP146="","",'Cost and Benefit Parameters'!$L$26)</f>
        <v>448.32199999999989</v>
      </c>
      <c r="AQ169" s="1">
        <f>IF(AQ146="","",'Cost and Benefit Parameters'!$L$26)</f>
        <v>448.32199999999989</v>
      </c>
      <c r="AR169" s="1">
        <f>IF(AR146="","",'Cost and Benefit Parameters'!$L$26)</f>
        <v>448.32199999999989</v>
      </c>
      <c r="AS169" s="1">
        <f>IF(AS146="","",'Cost and Benefit Parameters'!$L$26)</f>
        <v>448.32199999999989</v>
      </c>
      <c r="AT169" s="1">
        <f>IF(AT146="","",'Cost and Benefit Parameters'!$L$26)</f>
        <v>448.32199999999989</v>
      </c>
      <c r="AU169" s="1">
        <f>IF(AU146="","",'Cost and Benefit Parameters'!$L$26)</f>
        <v>448.32199999999989</v>
      </c>
      <c r="AV169" s="1" t="str">
        <f>IF(AV146="","",'Cost and Benefit Parameters'!$L$26)</f>
        <v/>
      </c>
      <c r="AW169" s="1" t="str">
        <f>IF(AW146="","",'Cost and Benefit Parameters'!$L$26)</f>
        <v/>
      </c>
      <c r="AX169" s="1" t="str">
        <f>IF(AX146="","",'Cost and Benefit Parameters'!$L$26)</f>
        <v/>
      </c>
      <c r="AY169" s="1" t="str">
        <f>IF(AY146="","",'Cost and Benefit Parameters'!$L$26)</f>
        <v/>
      </c>
      <c r="AZ169" s="1" t="str">
        <f>IF(AZ146="","",'Cost and Benefit Parameters'!$L$26)</f>
        <v/>
      </c>
      <c r="BA169" s="1" t="str">
        <f>IF(BA146="","",'Cost and Benefit Parameters'!$L$26)</f>
        <v/>
      </c>
      <c r="BB169" s="1" t="str">
        <f>IF(BB146="","",'Cost and Benefit Parameters'!$L$26)</f>
        <v/>
      </c>
      <c r="BC169" s="1" t="str">
        <f>IF(BC146="","",'Cost and Benefit Parameters'!$L$26)</f>
        <v/>
      </c>
      <c r="BD169" s="1" t="str">
        <f>IF(BD146="","",'Cost and Benefit Parameters'!$L$26)</f>
        <v/>
      </c>
      <c r="BE169" s="1" t="str">
        <f>IF(BE146="","",'Cost and Benefit Parameters'!$L$26)</f>
        <v/>
      </c>
      <c r="BF169" s="1" t="str">
        <f>IF(BF146="","",'Cost and Benefit Parameters'!$L$26)</f>
        <v/>
      </c>
      <c r="BG169" s="1" t="str">
        <f>IF(BG146="","",'Cost and Benefit Parameters'!$L$26)</f>
        <v/>
      </c>
      <c r="BH169" s="1" t="str">
        <f>IF(BH146="","",'Cost and Benefit Parameters'!$L$26)</f>
        <v/>
      </c>
      <c r="BI169" s="1" t="str">
        <f>IF(BI146="","",'Cost and Benefit Parameters'!$L$26)</f>
        <v/>
      </c>
      <c r="BJ169" s="1" t="str">
        <f>IF(BJ146="","",'Cost and Benefit Parameters'!$L$26)</f>
        <v/>
      </c>
      <c r="BK169" s="1" t="str">
        <f>IF(BK146="","",'Cost and Benefit Parameters'!$L$26)</f>
        <v/>
      </c>
      <c r="BL169" s="1" t="str">
        <f>IF(BL146="","",'Cost and Benefit Parameters'!$L$26)</f>
        <v/>
      </c>
      <c r="BM169" s="1" t="str">
        <f>IF(BM146="","",'Cost and Benefit Parameters'!$L$26)</f>
        <v/>
      </c>
    </row>
    <row r="170" spans="1:72" x14ac:dyDescent="0.55000000000000004">
      <c r="A170" s="639"/>
      <c r="B170" t="s">
        <v>469</v>
      </c>
      <c r="G170" s="1" t="str">
        <f>IF(G147="","",'Cost and Benefit Parameters'!$L$26)</f>
        <v/>
      </c>
      <c r="H170" s="1" t="str">
        <f>IF(H147="","",'Cost and Benefit Parameters'!$L$26)</f>
        <v/>
      </c>
      <c r="I170" s="1">
        <f>IF(I147="","",'Cost and Benefit Parameters'!$L$26)</f>
        <v>448.32199999999989</v>
      </c>
      <c r="J170" s="1">
        <f>IF(J147="","",'Cost and Benefit Parameters'!$L$26)</f>
        <v>448.32199999999989</v>
      </c>
      <c r="K170" s="1">
        <f>IF(K147="","",'Cost and Benefit Parameters'!$L$26)</f>
        <v>448.32199999999989</v>
      </c>
      <c r="L170" s="1">
        <f>IF(L147="","",'Cost and Benefit Parameters'!$L$26)</f>
        <v>448.32199999999989</v>
      </c>
      <c r="M170" s="1">
        <f>IF(M147="","",'Cost and Benefit Parameters'!$L$26)</f>
        <v>448.32199999999989</v>
      </c>
      <c r="N170" s="1">
        <f>IF(N147="","",'Cost and Benefit Parameters'!$L$26)</f>
        <v>448.32199999999989</v>
      </c>
      <c r="O170" s="1">
        <f>IF(O147="","",'Cost and Benefit Parameters'!$L$26)</f>
        <v>448.32199999999989</v>
      </c>
      <c r="P170" s="1">
        <f>IF(P147="","",'Cost and Benefit Parameters'!$L$26)</f>
        <v>448.32199999999989</v>
      </c>
      <c r="Q170" s="1">
        <f>IF(Q147="","",'Cost and Benefit Parameters'!$L$26)</f>
        <v>448.32199999999989</v>
      </c>
      <c r="R170" s="1">
        <f>IF(R147="","",'Cost and Benefit Parameters'!$L$26)</f>
        <v>448.32199999999989</v>
      </c>
      <c r="S170" s="1">
        <f>IF(S147="","",'Cost and Benefit Parameters'!$L$26)</f>
        <v>448.32199999999989</v>
      </c>
      <c r="T170" s="1">
        <f>IF(T147="","",'Cost and Benefit Parameters'!$L$26)</f>
        <v>448.32199999999989</v>
      </c>
      <c r="U170" s="1">
        <f>IF(U147="","",'Cost and Benefit Parameters'!$L$26)</f>
        <v>448.32199999999989</v>
      </c>
      <c r="V170" s="1">
        <f>IF(V147="","",'Cost and Benefit Parameters'!$L$26)</f>
        <v>448.32199999999989</v>
      </c>
      <c r="W170" s="1">
        <f>IF(W147="","",'Cost and Benefit Parameters'!$L$26)</f>
        <v>448.32199999999989</v>
      </c>
      <c r="X170" s="1">
        <f>IF(X147="","",'Cost and Benefit Parameters'!$L$26)</f>
        <v>448.32199999999989</v>
      </c>
      <c r="Y170" s="1">
        <f>IF(Y147="","",'Cost and Benefit Parameters'!$L$26)</f>
        <v>448.32199999999989</v>
      </c>
      <c r="Z170" s="1">
        <f>IF(Z147="","",'Cost and Benefit Parameters'!$L$26)</f>
        <v>448.32199999999989</v>
      </c>
      <c r="AA170" s="1">
        <f>IF(AA147="","",'Cost and Benefit Parameters'!$L$26)</f>
        <v>448.32199999999989</v>
      </c>
      <c r="AB170" s="1">
        <f>IF(AB147="","",'Cost and Benefit Parameters'!$L$26)</f>
        <v>448.32199999999989</v>
      </c>
      <c r="AC170" s="1">
        <f>IF(AC147="","",'Cost and Benefit Parameters'!$L$26)</f>
        <v>448.32199999999989</v>
      </c>
      <c r="AD170" s="1">
        <f>IF(AD147="","",'Cost and Benefit Parameters'!$L$26)</f>
        <v>448.32199999999989</v>
      </c>
      <c r="AE170" s="1">
        <f>IF(AE147="","",'Cost and Benefit Parameters'!$L$26)</f>
        <v>448.32199999999989</v>
      </c>
      <c r="AF170" s="1">
        <f>IF(AF147="","",'Cost and Benefit Parameters'!$L$26)</f>
        <v>448.32199999999989</v>
      </c>
      <c r="AG170" s="1">
        <f>IF(AG147="","",'Cost and Benefit Parameters'!$L$26)</f>
        <v>448.32199999999989</v>
      </c>
      <c r="AH170" s="1">
        <f>IF(AH147="","",'Cost and Benefit Parameters'!$L$26)</f>
        <v>448.32199999999989</v>
      </c>
      <c r="AI170" s="1">
        <f>IF(AI147="","",'Cost and Benefit Parameters'!$L$26)</f>
        <v>448.32199999999989</v>
      </c>
      <c r="AJ170" s="1">
        <f>IF(AJ147="","",'Cost and Benefit Parameters'!$L$26)</f>
        <v>448.32199999999989</v>
      </c>
      <c r="AK170" s="1">
        <f>IF(AK147="","",'Cost and Benefit Parameters'!$L$26)</f>
        <v>448.32199999999989</v>
      </c>
      <c r="AL170" s="1">
        <f>IF(AL147="","",'Cost and Benefit Parameters'!$L$26)</f>
        <v>448.32199999999989</v>
      </c>
      <c r="AM170" s="1">
        <f>IF(AM147="","",'Cost and Benefit Parameters'!$L$26)</f>
        <v>448.32199999999989</v>
      </c>
      <c r="AN170" s="1">
        <f>IF(AN147="","",'Cost and Benefit Parameters'!$L$26)</f>
        <v>448.32199999999989</v>
      </c>
      <c r="AO170" s="1">
        <f>IF(AO147="","",'Cost and Benefit Parameters'!$L$26)</f>
        <v>448.32199999999989</v>
      </c>
      <c r="AP170" s="1">
        <f>IF(AP147="","",'Cost and Benefit Parameters'!$L$26)</f>
        <v>448.32199999999989</v>
      </c>
      <c r="AQ170" s="1">
        <f>IF(AQ147="","",'Cost and Benefit Parameters'!$L$26)</f>
        <v>448.32199999999989</v>
      </c>
      <c r="AR170" s="1">
        <f>IF(AR147="","",'Cost and Benefit Parameters'!$L$26)</f>
        <v>448.32199999999989</v>
      </c>
      <c r="AS170" s="1">
        <f>IF(AS147="","",'Cost and Benefit Parameters'!$L$26)</f>
        <v>448.32199999999989</v>
      </c>
      <c r="AT170" s="1">
        <f>IF(AT147="","",'Cost and Benefit Parameters'!$L$26)</f>
        <v>448.32199999999989</v>
      </c>
      <c r="AU170" s="1">
        <f>IF(AU147="","",'Cost and Benefit Parameters'!$L$26)</f>
        <v>448.32199999999989</v>
      </c>
      <c r="AV170" s="1">
        <f>IF(AV147="","",'Cost and Benefit Parameters'!$L$26)</f>
        <v>448.32199999999989</v>
      </c>
      <c r="AW170" s="1" t="str">
        <f>IF(AW147="","",'Cost and Benefit Parameters'!$L$26)</f>
        <v/>
      </c>
      <c r="AX170" s="1" t="str">
        <f>IF(AX147="","",'Cost and Benefit Parameters'!$L$26)</f>
        <v/>
      </c>
      <c r="AY170" s="1" t="str">
        <f>IF(AY147="","",'Cost and Benefit Parameters'!$L$26)</f>
        <v/>
      </c>
      <c r="AZ170" s="1" t="str">
        <f>IF(AZ147="","",'Cost and Benefit Parameters'!$L$26)</f>
        <v/>
      </c>
      <c r="BA170" s="1" t="str">
        <f>IF(BA147="","",'Cost and Benefit Parameters'!$L$26)</f>
        <v/>
      </c>
      <c r="BB170" s="1" t="str">
        <f>IF(BB147="","",'Cost and Benefit Parameters'!$L$26)</f>
        <v/>
      </c>
      <c r="BC170" s="1" t="str">
        <f>IF(BC147="","",'Cost and Benefit Parameters'!$L$26)</f>
        <v/>
      </c>
      <c r="BD170" s="1" t="str">
        <f>IF(BD147="","",'Cost and Benefit Parameters'!$L$26)</f>
        <v/>
      </c>
      <c r="BE170" s="1" t="str">
        <f>IF(BE147="","",'Cost and Benefit Parameters'!$L$26)</f>
        <v/>
      </c>
      <c r="BF170" s="1" t="str">
        <f>IF(BF147="","",'Cost and Benefit Parameters'!$L$26)</f>
        <v/>
      </c>
      <c r="BG170" s="1" t="str">
        <f>IF(BG147="","",'Cost and Benefit Parameters'!$L$26)</f>
        <v/>
      </c>
      <c r="BH170" s="1" t="str">
        <f>IF(BH147="","",'Cost and Benefit Parameters'!$L$26)</f>
        <v/>
      </c>
      <c r="BI170" s="1" t="str">
        <f>IF(BI147="","",'Cost and Benefit Parameters'!$L$26)</f>
        <v/>
      </c>
      <c r="BJ170" s="1" t="str">
        <f>IF(BJ147="","",'Cost and Benefit Parameters'!$L$26)</f>
        <v/>
      </c>
      <c r="BK170" s="1" t="str">
        <f>IF(BK147="","",'Cost and Benefit Parameters'!$L$26)</f>
        <v/>
      </c>
      <c r="BL170" s="1" t="str">
        <f>IF(BL147="","",'Cost and Benefit Parameters'!$L$26)</f>
        <v/>
      </c>
      <c r="BM170" s="1" t="str">
        <f>IF(BM147="","",'Cost and Benefit Parameters'!$L$26)</f>
        <v/>
      </c>
    </row>
    <row r="171" spans="1:72" x14ac:dyDescent="0.55000000000000004">
      <c r="A171" s="639"/>
      <c r="B171" t="s">
        <v>470</v>
      </c>
      <c r="G171" s="1" t="str">
        <f>IF(G148="","",'Cost and Benefit Parameters'!$L$26)</f>
        <v/>
      </c>
      <c r="H171" s="1" t="str">
        <f>IF(H148="","",'Cost and Benefit Parameters'!$L$26)</f>
        <v/>
      </c>
      <c r="I171" s="1" t="str">
        <f>IF(I148="","",'Cost and Benefit Parameters'!$L$26)</f>
        <v/>
      </c>
      <c r="J171" s="1">
        <f>IF(J148="","",'Cost and Benefit Parameters'!$L$26)</f>
        <v>448.32199999999989</v>
      </c>
      <c r="K171" s="1">
        <f>IF(K148="","",'Cost and Benefit Parameters'!$L$26)</f>
        <v>448.32199999999989</v>
      </c>
      <c r="L171" s="1">
        <f>IF(L148="","",'Cost and Benefit Parameters'!$L$26)</f>
        <v>448.32199999999989</v>
      </c>
      <c r="M171" s="1">
        <f>IF(M148="","",'Cost and Benefit Parameters'!$L$26)</f>
        <v>448.32199999999989</v>
      </c>
      <c r="N171" s="1">
        <f>IF(N148="","",'Cost and Benefit Parameters'!$L$26)</f>
        <v>448.32199999999989</v>
      </c>
      <c r="O171" s="1">
        <f>IF(O148="","",'Cost and Benefit Parameters'!$L$26)</f>
        <v>448.32199999999989</v>
      </c>
      <c r="P171" s="1">
        <f>IF(P148="","",'Cost and Benefit Parameters'!$L$26)</f>
        <v>448.32199999999989</v>
      </c>
      <c r="Q171" s="1">
        <f>IF(Q148="","",'Cost and Benefit Parameters'!$L$26)</f>
        <v>448.32199999999989</v>
      </c>
      <c r="R171" s="1">
        <f>IF(R148="","",'Cost and Benefit Parameters'!$L$26)</f>
        <v>448.32199999999989</v>
      </c>
      <c r="S171" s="1">
        <f>IF(S148="","",'Cost and Benefit Parameters'!$L$26)</f>
        <v>448.32199999999989</v>
      </c>
      <c r="T171" s="1">
        <f>IF(T148="","",'Cost and Benefit Parameters'!$L$26)</f>
        <v>448.32199999999989</v>
      </c>
      <c r="U171" s="1">
        <f>IF(U148="","",'Cost and Benefit Parameters'!$L$26)</f>
        <v>448.32199999999989</v>
      </c>
      <c r="V171" s="1">
        <f>IF(V148="","",'Cost and Benefit Parameters'!$L$26)</f>
        <v>448.32199999999989</v>
      </c>
      <c r="W171" s="1">
        <f>IF(W148="","",'Cost and Benefit Parameters'!$L$26)</f>
        <v>448.32199999999989</v>
      </c>
      <c r="X171" s="1">
        <f>IF(X148="","",'Cost and Benefit Parameters'!$L$26)</f>
        <v>448.32199999999989</v>
      </c>
      <c r="Y171" s="1">
        <f>IF(Y148="","",'Cost and Benefit Parameters'!$L$26)</f>
        <v>448.32199999999989</v>
      </c>
      <c r="Z171" s="1">
        <f>IF(Z148="","",'Cost and Benefit Parameters'!$L$26)</f>
        <v>448.32199999999989</v>
      </c>
      <c r="AA171" s="1">
        <f>IF(AA148="","",'Cost and Benefit Parameters'!$L$26)</f>
        <v>448.32199999999989</v>
      </c>
      <c r="AB171" s="1">
        <f>IF(AB148="","",'Cost and Benefit Parameters'!$L$26)</f>
        <v>448.32199999999989</v>
      </c>
      <c r="AC171" s="1">
        <f>IF(AC148="","",'Cost and Benefit Parameters'!$L$26)</f>
        <v>448.32199999999989</v>
      </c>
      <c r="AD171" s="1">
        <f>IF(AD148="","",'Cost and Benefit Parameters'!$L$26)</f>
        <v>448.32199999999989</v>
      </c>
      <c r="AE171" s="1">
        <f>IF(AE148="","",'Cost and Benefit Parameters'!$L$26)</f>
        <v>448.32199999999989</v>
      </c>
      <c r="AF171" s="1">
        <f>IF(AF148="","",'Cost and Benefit Parameters'!$L$26)</f>
        <v>448.32199999999989</v>
      </c>
      <c r="AG171" s="1">
        <f>IF(AG148="","",'Cost and Benefit Parameters'!$L$26)</f>
        <v>448.32199999999989</v>
      </c>
      <c r="AH171" s="1">
        <f>IF(AH148="","",'Cost and Benefit Parameters'!$L$26)</f>
        <v>448.32199999999989</v>
      </c>
      <c r="AI171" s="1">
        <f>IF(AI148="","",'Cost and Benefit Parameters'!$L$26)</f>
        <v>448.32199999999989</v>
      </c>
      <c r="AJ171" s="1">
        <f>IF(AJ148="","",'Cost and Benefit Parameters'!$L$26)</f>
        <v>448.32199999999989</v>
      </c>
      <c r="AK171" s="1">
        <f>IF(AK148="","",'Cost and Benefit Parameters'!$L$26)</f>
        <v>448.32199999999989</v>
      </c>
      <c r="AL171" s="1">
        <f>IF(AL148="","",'Cost and Benefit Parameters'!$L$26)</f>
        <v>448.32199999999989</v>
      </c>
      <c r="AM171" s="1">
        <f>IF(AM148="","",'Cost and Benefit Parameters'!$L$26)</f>
        <v>448.32199999999989</v>
      </c>
      <c r="AN171" s="1">
        <f>IF(AN148="","",'Cost and Benefit Parameters'!$L$26)</f>
        <v>448.32199999999989</v>
      </c>
      <c r="AO171" s="1">
        <f>IF(AO148="","",'Cost and Benefit Parameters'!$L$26)</f>
        <v>448.32199999999989</v>
      </c>
      <c r="AP171" s="1">
        <f>IF(AP148="","",'Cost and Benefit Parameters'!$L$26)</f>
        <v>448.32199999999989</v>
      </c>
      <c r="AQ171" s="1">
        <f>IF(AQ148="","",'Cost and Benefit Parameters'!$L$26)</f>
        <v>448.32199999999989</v>
      </c>
      <c r="AR171" s="1">
        <f>IF(AR148="","",'Cost and Benefit Parameters'!$L$26)</f>
        <v>448.32199999999989</v>
      </c>
      <c r="AS171" s="1">
        <f>IF(AS148="","",'Cost and Benefit Parameters'!$L$26)</f>
        <v>448.32199999999989</v>
      </c>
      <c r="AT171" s="1">
        <f>IF(AT148="","",'Cost and Benefit Parameters'!$L$26)</f>
        <v>448.32199999999989</v>
      </c>
      <c r="AU171" s="1">
        <f>IF(AU148="","",'Cost and Benefit Parameters'!$L$26)</f>
        <v>448.32199999999989</v>
      </c>
      <c r="AV171" s="1">
        <f>IF(AV148="","",'Cost and Benefit Parameters'!$L$26)</f>
        <v>448.32199999999989</v>
      </c>
      <c r="AW171" s="1">
        <f>IF(AW148="","",'Cost and Benefit Parameters'!$L$26)</f>
        <v>448.32199999999989</v>
      </c>
      <c r="AX171" s="1" t="str">
        <f>IF(AX148="","",'Cost and Benefit Parameters'!$L$26)</f>
        <v/>
      </c>
      <c r="AY171" s="1" t="str">
        <f>IF(AY148="","",'Cost and Benefit Parameters'!$L$26)</f>
        <v/>
      </c>
      <c r="AZ171" s="1" t="str">
        <f>IF(AZ148="","",'Cost and Benefit Parameters'!$L$26)</f>
        <v/>
      </c>
      <c r="BA171" s="1" t="str">
        <f>IF(BA148="","",'Cost and Benefit Parameters'!$L$26)</f>
        <v/>
      </c>
      <c r="BB171" s="1" t="str">
        <f>IF(BB148="","",'Cost and Benefit Parameters'!$L$26)</f>
        <v/>
      </c>
      <c r="BC171" s="1" t="str">
        <f>IF(BC148="","",'Cost and Benefit Parameters'!$L$26)</f>
        <v/>
      </c>
      <c r="BD171" s="1" t="str">
        <f>IF(BD148="","",'Cost and Benefit Parameters'!$L$26)</f>
        <v/>
      </c>
      <c r="BE171" s="1" t="str">
        <f>IF(BE148="","",'Cost and Benefit Parameters'!$L$26)</f>
        <v/>
      </c>
      <c r="BF171" s="1" t="str">
        <f>IF(BF148="","",'Cost and Benefit Parameters'!$L$26)</f>
        <v/>
      </c>
      <c r="BG171" s="1" t="str">
        <f>IF(BG148="","",'Cost and Benefit Parameters'!$L$26)</f>
        <v/>
      </c>
      <c r="BH171" s="1" t="str">
        <f>IF(BH148="","",'Cost and Benefit Parameters'!$L$26)</f>
        <v/>
      </c>
      <c r="BI171" s="1" t="str">
        <f>IF(BI148="","",'Cost and Benefit Parameters'!$L$26)</f>
        <v/>
      </c>
      <c r="BJ171" s="1" t="str">
        <f>IF(BJ148="","",'Cost and Benefit Parameters'!$L$26)</f>
        <v/>
      </c>
      <c r="BK171" s="1" t="str">
        <f>IF(BK148="","",'Cost and Benefit Parameters'!$L$26)</f>
        <v/>
      </c>
      <c r="BL171" s="1" t="str">
        <f>IF(BL148="","",'Cost and Benefit Parameters'!$L$26)</f>
        <v/>
      </c>
      <c r="BM171" s="1" t="str">
        <f>IF(BM148="","",'Cost and Benefit Parameters'!$L$26)</f>
        <v/>
      </c>
    </row>
    <row r="172" spans="1:72" x14ac:dyDescent="0.55000000000000004">
      <c r="A172" s="639"/>
      <c r="B172" t="s">
        <v>471</v>
      </c>
      <c r="G172" s="1" t="str">
        <f>IF(G149="","",'Cost and Benefit Parameters'!$L$26)</f>
        <v/>
      </c>
      <c r="H172" s="1" t="str">
        <f>IF(H149="","",'Cost and Benefit Parameters'!$L$26)</f>
        <v/>
      </c>
      <c r="I172" s="1" t="str">
        <f>IF(I149="","",'Cost and Benefit Parameters'!$L$26)</f>
        <v/>
      </c>
      <c r="J172" s="1" t="str">
        <f>IF(J149="","",'Cost and Benefit Parameters'!$L$26)</f>
        <v/>
      </c>
      <c r="K172" s="1">
        <f>IF(K149="","",'Cost and Benefit Parameters'!$L$26)</f>
        <v>448.32199999999989</v>
      </c>
      <c r="L172" s="1">
        <f>IF(L149="","",'Cost and Benefit Parameters'!$L$26)</f>
        <v>448.32199999999989</v>
      </c>
      <c r="M172" s="1">
        <f>IF(M149="","",'Cost and Benefit Parameters'!$L$26)</f>
        <v>448.32199999999989</v>
      </c>
      <c r="N172" s="1">
        <f>IF(N149="","",'Cost and Benefit Parameters'!$L$26)</f>
        <v>448.32199999999989</v>
      </c>
      <c r="O172" s="1">
        <f>IF(O149="","",'Cost and Benefit Parameters'!$L$26)</f>
        <v>448.32199999999989</v>
      </c>
      <c r="P172" s="1">
        <f>IF(P149="","",'Cost and Benefit Parameters'!$L$26)</f>
        <v>448.32199999999989</v>
      </c>
      <c r="Q172" s="1">
        <f>IF(Q149="","",'Cost and Benefit Parameters'!$L$26)</f>
        <v>448.32199999999989</v>
      </c>
      <c r="R172" s="1">
        <f>IF(R149="","",'Cost and Benefit Parameters'!$L$26)</f>
        <v>448.32199999999989</v>
      </c>
      <c r="S172" s="1">
        <f>IF(S149="","",'Cost and Benefit Parameters'!$L$26)</f>
        <v>448.32199999999989</v>
      </c>
      <c r="T172" s="1">
        <f>IF(T149="","",'Cost and Benefit Parameters'!$L$26)</f>
        <v>448.32199999999989</v>
      </c>
      <c r="U172" s="1">
        <f>IF(U149="","",'Cost and Benefit Parameters'!$L$26)</f>
        <v>448.32199999999989</v>
      </c>
      <c r="V172" s="1">
        <f>IF(V149="","",'Cost and Benefit Parameters'!$L$26)</f>
        <v>448.32199999999989</v>
      </c>
      <c r="W172" s="1">
        <f>IF(W149="","",'Cost and Benefit Parameters'!$L$26)</f>
        <v>448.32199999999989</v>
      </c>
      <c r="X172" s="1">
        <f>IF(X149="","",'Cost and Benefit Parameters'!$L$26)</f>
        <v>448.32199999999989</v>
      </c>
      <c r="Y172" s="1">
        <f>IF(Y149="","",'Cost and Benefit Parameters'!$L$26)</f>
        <v>448.32199999999989</v>
      </c>
      <c r="Z172" s="1">
        <f>IF(Z149="","",'Cost and Benefit Parameters'!$L$26)</f>
        <v>448.32199999999989</v>
      </c>
      <c r="AA172" s="1">
        <f>IF(AA149="","",'Cost and Benefit Parameters'!$L$26)</f>
        <v>448.32199999999989</v>
      </c>
      <c r="AB172" s="1">
        <f>IF(AB149="","",'Cost and Benefit Parameters'!$L$26)</f>
        <v>448.32199999999989</v>
      </c>
      <c r="AC172" s="1">
        <f>IF(AC149="","",'Cost and Benefit Parameters'!$L$26)</f>
        <v>448.32199999999989</v>
      </c>
      <c r="AD172" s="1">
        <f>IF(AD149="","",'Cost and Benefit Parameters'!$L$26)</f>
        <v>448.32199999999989</v>
      </c>
      <c r="AE172" s="1">
        <f>IF(AE149="","",'Cost and Benefit Parameters'!$L$26)</f>
        <v>448.32199999999989</v>
      </c>
      <c r="AF172" s="1">
        <f>IF(AF149="","",'Cost and Benefit Parameters'!$L$26)</f>
        <v>448.32199999999989</v>
      </c>
      <c r="AG172" s="1">
        <f>IF(AG149="","",'Cost and Benefit Parameters'!$L$26)</f>
        <v>448.32199999999989</v>
      </c>
      <c r="AH172" s="1">
        <f>IF(AH149="","",'Cost and Benefit Parameters'!$L$26)</f>
        <v>448.32199999999989</v>
      </c>
      <c r="AI172" s="1">
        <f>IF(AI149="","",'Cost and Benefit Parameters'!$L$26)</f>
        <v>448.32199999999989</v>
      </c>
      <c r="AJ172" s="1">
        <f>IF(AJ149="","",'Cost and Benefit Parameters'!$L$26)</f>
        <v>448.32199999999989</v>
      </c>
      <c r="AK172" s="1">
        <f>IF(AK149="","",'Cost and Benefit Parameters'!$L$26)</f>
        <v>448.32199999999989</v>
      </c>
      <c r="AL172" s="1">
        <f>IF(AL149="","",'Cost and Benefit Parameters'!$L$26)</f>
        <v>448.32199999999989</v>
      </c>
      <c r="AM172" s="1">
        <f>IF(AM149="","",'Cost and Benefit Parameters'!$L$26)</f>
        <v>448.32199999999989</v>
      </c>
      <c r="AN172" s="1">
        <f>IF(AN149="","",'Cost and Benefit Parameters'!$L$26)</f>
        <v>448.32199999999989</v>
      </c>
      <c r="AO172" s="1">
        <f>IF(AO149="","",'Cost and Benefit Parameters'!$L$26)</f>
        <v>448.32199999999989</v>
      </c>
      <c r="AP172" s="1">
        <f>IF(AP149="","",'Cost and Benefit Parameters'!$L$26)</f>
        <v>448.32199999999989</v>
      </c>
      <c r="AQ172" s="1">
        <f>IF(AQ149="","",'Cost and Benefit Parameters'!$L$26)</f>
        <v>448.32199999999989</v>
      </c>
      <c r="AR172" s="1">
        <f>IF(AR149="","",'Cost and Benefit Parameters'!$L$26)</f>
        <v>448.32199999999989</v>
      </c>
      <c r="AS172" s="1">
        <f>IF(AS149="","",'Cost and Benefit Parameters'!$L$26)</f>
        <v>448.32199999999989</v>
      </c>
      <c r="AT172" s="1">
        <f>IF(AT149="","",'Cost and Benefit Parameters'!$L$26)</f>
        <v>448.32199999999989</v>
      </c>
      <c r="AU172" s="1">
        <f>IF(AU149="","",'Cost and Benefit Parameters'!$L$26)</f>
        <v>448.32199999999989</v>
      </c>
      <c r="AV172" s="1">
        <f>IF(AV149="","",'Cost and Benefit Parameters'!$L$26)</f>
        <v>448.32199999999989</v>
      </c>
      <c r="AW172" s="1">
        <f>IF(AW149="","",'Cost and Benefit Parameters'!$L$26)</f>
        <v>448.32199999999989</v>
      </c>
      <c r="AX172" s="1">
        <f>IF(AX149="","",'Cost and Benefit Parameters'!$L$26)</f>
        <v>448.32199999999989</v>
      </c>
      <c r="AY172" s="1" t="str">
        <f>IF(AY149="","",'Cost and Benefit Parameters'!$L$26)</f>
        <v/>
      </c>
      <c r="AZ172" s="1" t="str">
        <f>IF(AZ149="","",'Cost and Benefit Parameters'!$L$26)</f>
        <v/>
      </c>
      <c r="BA172" s="1" t="str">
        <f>IF(BA149="","",'Cost and Benefit Parameters'!$L$26)</f>
        <v/>
      </c>
      <c r="BB172" s="1" t="str">
        <f>IF(BB149="","",'Cost and Benefit Parameters'!$L$26)</f>
        <v/>
      </c>
      <c r="BC172" s="1" t="str">
        <f>IF(BC149="","",'Cost and Benefit Parameters'!$L$26)</f>
        <v/>
      </c>
      <c r="BD172" s="1" t="str">
        <f>IF(BD149="","",'Cost and Benefit Parameters'!$L$26)</f>
        <v/>
      </c>
      <c r="BE172" s="1" t="str">
        <f>IF(BE149="","",'Cost and Benefit Parameters'!$L$26)</f>
        <v/>
      </c>
      <c r="BF172" s="1" t="str">
        <f>IF(BF149="","",'Cost and Benefit Parameters'!$L$26)</f>
        <v/>
      </c>
      <c r="BG172" s="1" t="str">
        <f>IF(BG149="","",'Cost and Benefit Parameters'!$L$26)</f>
        <v/>
      </c>
      <c r="BH172" s="1" t="str">
        <f>IF(BH149="","",'Cost and Benefit Parameters'!$L$26)</f>
        <v/>
      </c>
      <c r="BI172" s="1" t="str">
        <f>IF(BI149="","",'Cost and Benefit Parameters'!$L$26)</f>
        <v/>
      </c>
      <c r="BJ172" s="1" t="str">
        <f>IF(BJ149="","",'Cost and Benefit Parameters'!$L$26)</f>
        <v/>
      </c>
      <c r="BK172" s="1" t="str">
        <f>IF(BK149="","",'Cost and Benefit Parameters'!$L$26)</f>
        <v/>
      </c>
      <c r="BL172" s="1" t="str">
        <f>IF(BL149="","",'Cost and Benefit Parameters'!$L$26)</f>
        <v/>
      </c>
      <c r="BM172" s="1" t="str">
        <f>IF(BM149="","",'Cost and Benefit Parameters'!$L$26)</f>
        <v/>
      </c>
    </row>
    <row r="173" spans="1:72" x14ac:dyDescent="0.55000000000000004">
      <c r="A173" s="639"/>
      <c r="B173" t="s">
        <v>472</v>
      </c>
      <c r="G173" s="1" t="str">
        <f>IF(G150="","",'Cost and Benefit Parameters'!$L$26)</f>
        <v/>
      </c>
      <c r="H173" s="1" t="str">
        <f>IF(H150="","",'Cost and Benefit Parameters'!$L$26)</f>
        <v/>
      </c>
      <c r="I173" s="1" t="str">
        <f>IF(I150="","",'Cost and Benefit Parameters'!$L$26)</f>
        <v/>
      </c>
      <c r="J173" s="1" t="str">
        <f>IF(J150="","",'Cost and Benefit Parameters'!$L$26)</f>
        <v/>
      </c>
      <c r="K173" s="1" t="str">
        <f>IF(K150="","",'Cost and Benefit Parameters'!$L$26)</f>
        <v/>
      </c>
      <c r="L173" s="1">
        <f>IF(L150="","",'Cost and Benefit Parameters'!$L$26)</f>
        <v>448.32199999999989</v>
      </c>
      <c r="M173" s="1">
        <f>IF(M150="","",'Cost and Benefit Parameters'!$L$26)</f>
        <v>448.32199999999989</v>
      </c>
      <c r="N173" s="1">
        <f>IF(N150="","",'Cost and Benefit Parameters'!$L$26)</f>
        <v>448.32199999999989</v>
      </c>
      <c r="O173" s="1">
        <f>IF(O150="","",'Cost and Benefit Parameters'!$L$26)</f>
        <v>448.32199999999989</v>
      </c>
      <c r="P173" s="1">
        <f>IF(P150="","",'Cost and Benefit Parameters'!$L$26)</f>
        <v>448.32199999999989</v>
      </c>
      <c r="Q173" s="1">
        <f>IF(Q150="","",'Cost and Benefit Parameters'!$L$26)</f>
        <v>448.32199999999989</v>
      </c>
      <c r="R173" s="1">
        <f>IF(R150="","",'Cost and Benefit Parameters'!$L$26)</f>
        <v>448.32199999999989</v>
      </c>
      <c r="S173" s="1">
        <f>IF(S150="","",'Cost and Benefit Parameters'!$L$26)</f>
        <v>448.32199999999989</v>
      </c>
      <c r="T173" s="1">
        <f>IF(T150="","",'Cost and Benefit Parameters'!$L$26)</f>
        <v>448.32199999999989</v>
      </c>
      <c r="U173" s="1">
        <f>IF(U150="","",'Cost and Benefit Parameters'!$L$26)</f>
        <v>448.32199999999989</v>
      </c>
      <c r="V173" s="1">
        <f>IF(V150="","",'Cost and Benefit Parameters'!$L$26)</f>
        <v>448.32199999999989</v>
      </c>
      <c r="W173" s="1">
        <f>IF(W150="","",'Cost and Benefit Parameters'!$L$26)</f>
        <v>448.32199999999989</v>
      </c>
      <c r="X173" s="1">
        <f>IF(X150="","",'Cost and Benefit Parameters'!$L$26)</f>
        <v>448.32199999999989</v>
      </c>
      <c r="Y173" s="1">
        <f>IF(Y150="","",'Cost and Benefit Parameters'!$L$26)</f>
        <v>448.32199999999989</v>
      </c>
      <c r="Z173" s="1">
        <f>IF(Z150="","",'Cost and Benefit Parameters'!$L$26)</f>
        <v>448.32199999999989</v>
      </c>
      <c r="AA173" s="1">
        <f>IF(AA150="","",'Cost and Benefit Parameters'!$L$26)</f>
        <v>448.32199999999989</v>
      </c>
      <c r="AB173" s="1">
        <f>IF(AB150="","",'Cost and Benefit Parameters'!$L$26)</f>
        <v>448.32199999999989</v>
      </c>
      <c r="AC173" s="1">
        <f>IF(AC150="","",'Cost and Benefit Parameters'!$L$26)</f>
        <v>448.32199999999989</v>
      </c>
      <c r="AD173" s="1">
        <f>IF(AD150="","",'Cost and Benefit Parameters'!$L$26)</f>
        <v>448.32199999999989</v>
      </c>
      <c r="AE173" s="1">
        <f>IF(AE150="","",'Cost and Benefit Parameters'!$L$26)</f>
        <v>448.32199999999989</v>
      </c>
      <c r="AF173" s="1">
        <f>IF(AF150="","",'Cost and Benefit Parameters'!$L$26)</f>
        <v>448.32199999999989</v>
      </c>
      <c r="AG173" s="1">
        <f>IF(AG150="","",'Cost and Benefit Parameters'!$L$26)</f>
        <v>448.32199999999989</v>
      </c>
      <c r="AH173" s="1">
        <f>IF(AH150="","",'Cost and Benefit Parameters'!$L$26)</f>
        <v>448.32199999999989</v>
      </c>
      <c r="AI173" s="1">
        <f>IF(AI150="","",'Cost and Benefit Parameters'!$L$26)</f>
        <v>448.32199999999989</v>
      </c>
      <c r="AJ173" s="1">
        <f>IF(AJ150="","",'Cost and Benefit Parameters'!$L$26)</f>
        <v>448.32199999999989</v>
      </c>
      <c r="AK173" s="1">
        <f>IF(AK150="","",'Cost and Benefit Parameters'!$L$26)</f>
        <v>448.32199999999989</v>
      </c>
      <c r="AL173" s="1">
        <f>IF(AL150="","",'Cost and Benefit Parameters'!$L$26)</f>
        <v>448.32199999999989</v>
      </c>
      <c r="AM173" s="1">
        <f>IF(AM150="","",'Cost and Benefit Parameters'!$L$26)</f>
        <v>448.32199999999989</v>
      </c>
      <c r="AN173" s="1">
        <f>IF(AN150="","",'Cost and Benefit Parameters'!$L$26)</f>
        <v>448.32199999999989</v>
      </c>
      <c r="AO173" s="1">
        <f>IF(AO150="","",'Cost and Benefit Parameters'!$L$26)</f>
        <v>448.32199999999989</v>
      </c>
      <c r="AP173" s="1">
        <f>IF(AP150="","",'Cost and Benefit Parameters'!$L$26)</f>
        <v>448.32199999999989</v>
      </c>
      <c r="AQ173" s="1">
        <f>IF(AQ150="","",'Cost and Benefit Parameters'!$L$26)</f>
        <v>448.32199999999989</v>
      </c>
      <c r="AR173" s="1">
        <f>IF(AR150="","",'Cost and Benefit Parameters'!$L$26)</f>
        <v>448.32199999999989</v>
      </c>
      <c r="AS173" s="1">
        <f>IF(AS150="","",'Cost and Benefit Parameters'!$L$26)</f>
        <v>448.32199999999989</v>
      </c>
      <c r="AT173" s="1">
        <f>IF(AT150="","",'Cost and Benefit Parameters'!$L$26)</f>
        <v>448.32199999999989</v>
      </c>
      <c r="AU173" s="1">
        <f>IF(AU150="","",'Cost and Benefit Parameters'!$L$26)</f>
        <v>448.32199999999989</v>
      </c>
      <c r="AV173" s="1">
        <f>IF(AV150="","",'Cost and Benefit Parameters'!$L$26)</f>
        <v>448.32199999999989</v>
      </c>
      <c r="AW173" s="1">
        <f>IF(AW150="","",'Cost and Benefit Parameters'!$L$26)</f>
        <v>448.32199999999989</v>
      </c>
      <c r="AX173" s="1">
        <f>IF(AX150="","",'Cost and Benefit Parameters'!$L$26)</f>
        <v>448.32199999999989</v>
      </c>
      <c r="AY173" s="1">
        <f>IF(AY150="","",'Cost and Benefit Parameters'!$L$26)</f>
        <v>448.32199999999989</v>
      </c>
      <c r="AZ173" s="1" t="str">
        <f>IF(AZ150="","",'Cost and Benefit Parameters'!$L$26)</f>
        <v/>
      </c>
      <c r="BA173" s="1" t="str">
        <f>IF(BA150="","",'Cost and Benefit Parameters'!$L$26)</f>
        <v/>
      </c>
      <c r="BB173" s="1" t="str">
        <f>IF(BB150="","",'Cost and Benefit Parameters'!$L$26)</f>
        <v/>
      </c>
      <c r="BC173" s="1" t="str">
        <f>IF(BC150="","",'Cost and Benefit Parameters'!$L$26)</f>
        <v/>
      </c>
      <c r="BD173" s="1" t="str">
        <f>IF(BD150="","",'Cost and Benefit Parameters'!$L$26)</f>
        <v/>
      </c>
      <c r="BE173" s="1" t="str">
        <f>IF(BE150="","",'Cost and Benefit Parameters'!$L$26)</f>
        <v/>
      </c>
      <c r="BF173" s="1" t="str">
        <f>IF(BF150="","",'Cost and Benefit Parameters'!$L$26)</f>
        <v/>
      </c>
      <c r="BG173" s="1" t="str">
        <f>IF(BG150="","",'Cost and Benefit Parameters'!$L$26)</f>
        <v/>
      </c>
      <c r="BH173" s="1" t="str">
        <f>IF(BH150="","",'Cost and Benefit Parameters'!$L$26)</f>
        <v/>
      </c>
      <c r="BI173" s="1" t="str">
        <f>IF(BI150="","",'Cost and Benefit Parameters'!$L$26)</f>
        <v/>
      </c>
      <c r="BJ173" s="1" t="str">
        <f>IF(BJ150="","",'Cost and Benefit Parameters'!$L$26)</f>
        <v/>
      </c>
      <c r="BK173" s="1" t="str">
        <f>IF(BK150="","",'Cost and Benefit Parameters'!$L$26)</f>
        <v/>
      </c>
      <c r="BL173" s="1" t="str">
        <f>IF(BL150="","",'Cost and Benefit Parameters'!$L$26)</f>
        <v/>
      </c>
      <c r="BM173" s="1" t="str">
        <f>IF(BM150="","",'Cost and Benefit Parameters'!$L$26)</f>
        <v/>
      </c>
    </row>
    <row r="174" spans="1:72" x14ac:dyDescent="0.55000000000000004">
      <c r="A174" s="639"/>
      <c r="B174" t="s">
        <v>473</v>
      </c>
      <c r="G174" s="1" t="str">
        <f>IF(G151="","",'Cost and Benefit Parameters'!$L$26)</f>
        <v/>
      </c>
      <c r="H174" s="1" t="str">
        <f>IF(H151="","",'Cost and Benefit Parameters'!$L$26)</f>
        <v/>
      </c>
      <c r="I174" s="1" t="str">
        <f>IF(I151="","",'Cost and Benefit Parameters'!$L$26)</f>
        <v/>
      </c>
      <c r="J174" s="1" t="str">
        <f>IF(J151="","",'Cost and Benefit Parameters'!$L$26)</f>
        <v/>
      </c>
      <c r="K174" s="1" t="str">
        <f>IF(K151="","",'Cost and Benefit Parameters'!$L$26)</f>
        <v/>
      </c>
      <c r="L174" s="1" t="str">
        <f>IF(L151="","",'Cost and Benefit Parameters'!$L$26)</f>
        <v/>
      </c>
      <c r="M174" s="1">
        <f>IF(M151="","",'Cost and Benefit Parameters'!$L$26)</f>
        <v>448.32199999999989</v>
      </c>
      <c r="N174" s="1">
        <f>IF(N151="","",'Cost and Benefit Parameters'!$L$26)</f>
        <v>448.32199999999989</v>
      </c>
      <c r="O174" s="1">
        <f>IF(O151="","",'Cost and Benefit Parameters'!$L$26)</f>
        <v>448.32199999999989</v>
      </c>
      <c r="P174" s="1">
        <f>IF(P151="","",'Cost and Benefit Parameters'!$L$26)</f>
        <v>448.32199999999989</v>
      </c>
      <c r="Q174" s="1">
        <f>IF(Q151="","",'Cost and Benefit Parameters'!$L$26)</f>
        <v>448.32199999999989</v>
      </c>
      <c r="R174" s="1">
        <f>IF(R151="","",'Cost and Benefit Parameters'!$L$26)</f>
        <v>448.32199999999989</v>
      </c>
      <c r="S174" s="1">
        <f>IF(S151="","",'Cost and Benefit Parameters'!$L$26)</f>
        <v>448.32199999999989</v>
      </c>
      <c r="T174" s="1">
        <f>IF(T151="","",'Cost and Benefit Parameters'!$L$26)</f>
        <v>448.32199999999989</v>
      </c>
      <c r="U174" s="1">
        <f>IF(U151="","",'Cost and Benefit Parameters'!$L$26)</f>
        <v>448.32199999999989</v>
      </c>
      <c r="V174" s="1">
        <f>IF(V151="","",'Cost and Benefit Parameters'!$L$26)</f>
        <v>448.32199999999989</v>
      </c>
      <c r="W174" s="1">
        <f>IF(W151="","",'Cost and Benefit Parameters'!$L$26)</f>
        <v>448.32199999999989</v>
      </c>
      <c r="X174" s="1">
        <f>IF(X151="","",'Cost and Benefit Parameters'!$L$26)</f>
        <v>448.32199999999989</v>
      </c>
      <c r="Y174" s="1">
        <f>IF(Y151="","",'Cost and Benefit Parameters'!$L$26)</f>
        <v>448.32199999999989</v>
      </c>
      <c r="Z174" s="1">
        <f>IF(Z151="","",'Cost and Benefit Parameters'!$L$26)</f>
        <v>448.32199999999989</v>
      </c>
      <c r="AA174" s="1">
        <f>IF(AA151="","",'Cost and Benefit Parameters'!$L$26)</f>
        <v>448.32199999999989</v>
      </c>
      <c r="AB174" s="1">
        <f>IF(AB151="","",'Cost and Benefit Parameters'!$L$26)</f>
        <v>448.32199999999989</v>
      </c>
      <c r="AC174" s="1">
        <f>IF(AC151="","",'Cost and Benefit Parameters'!$L$26)</f>
        <v>448.32199999999989</v>
      </c>
      <c r="AD174" s="1">
        <f>IF(AD151="","",'Cost and Benefit Parameters'!$L$26)</f>
        <v>448.32199999999989</v>
      </c>
      <c r="AE174" s="1">
        <f>IF(AE151="","",'Cost and Benefit Parameters'!$L$26)</f>
        <v>448.32199999999989</v>
      </c>
      <c r="AF174" s="1">
        <f>IF(AF151="","",'Cost and Benefit Parameters'!$L$26)</f>
        <v>448.32199999999989</v>
      </c>
      <c r="AG174" s="1">
        <f>IF(AG151="","",'Cost and Benefit Parameters'!$L$26)</f>
        <v>448.32199999999989</v>
      </c>
      <c r="AH174" s="1">
        <f>IF(AH151="","",'Cost and Benefit Parameters'!$L$26)</f>
        <v>448.32199999999989</v>
      </c>
      <c r="AI174" s="1">
        <f>IF(AI151="","",'Cost and Benefit Parameters'!$L$26)</f>
        <v>448.32199999999989</v>
      </c>
      <c r="AJ174" s="1">
        <f>IF(AJ151="","",'Cost and Benefit Parameters'!$L$26)</f>
        <v>448.32199999999989</v>
      </c>
      <c r="AK174" s="1">
        <f>IF(AK151="","",'Cost and Benefit Parameters'!$L$26)</f>
        <v>448.32199999999989</v>
      </c>
      <c r="AL174" s="1">
        <f>IF(AL151="","",'Cost and Benefit Parameters'!$L$26)</f>
        <v>448.32199999999989</v>
      </c>
      <c r="AM174" s="1">
        <f>IF(AM151="","",'Cost and Benefit Parameters'!$L$26)</f>
        <v>448.32199999999989</v>
      </c>
      <c r="AN174" s="1">
        <f>IF(AN151="","",'Cost and Benefit Parameters'!$L$26)</f>
        <v>448.32199999999989</v>
      </c>
      <c r="AO174" s="1">
        <f>IF(AO151="","",'Cost and Benefit Parameters'!$L$26)</f>
        <v>448.32199999999989</v>
      </c>
      <c r="AP174" s="1">
        <f>IF(AP151="","",'Cost and Benefit Parameters'!$L$26)</f>
        <v>448.32199999999989</v>
      </c>
      <c r="AQ174" s="1">
        <f>IF(AQ151="","",'Cost and Benefit Parameters'!$L$26)</f>
        <v>448.32199999999989</v>
      </c>
      <c r="AR174" s="1">
        <f>IF(AR151="","",'Cost and Benefit Parameters'!$L$26)</f>
        <v>448.32199999999989</v>
      </c>
      <c r="AS174" s="1">
        <f>IF(AS151="","",'Cost and Benefit Parameters'!$L$26)</f>
        <v>448.32199999999989</v>
      </c>
      <c r="AT174" s="1">
        <f>IF(AT151="","",'Cost and Benefit Parameters'!$L$26)</f>
        <v>448.32199999999989</v>
      </c>
      <c r="AU174" s="1">
        <f>IF(AU151="","",'Cost and Benefit Parameters'!$L$26)</f>
        <v>448.32199999999989</v>
      </c>
      <c r="AV174" s="1">
        <f>IF(AV151="","",'Cost and Benefit Parameters'!$L$26)</f>
        <v>448.32199999999989</v>
      </c>
      <c r="AW174" s="1">
        <f>IF(AW151="","",'Cost and Benefit Parameters'!$L$26)</f>
        <v>448.32199999999989</v>
      </c>
      <c r="AX174" s="1">
        <f>IF(AX151="","",'Cost and Benefit Parameters'!$L$26)</f>
        <v>448.32199999999989</v>
      </c>
      <c r="AY174" s="1">
        <f>IF(AY151="","",'Cost and Benefit Parameters'!$L$26)</f>
        <v>448.32199999999989</v>
      </c>
      <c r="AZ174" s="1">
        <f>IF(AZ151="","",'Cost and Benefit Parameters'!$L$26)</f>
        <v>448.32199999999989</v>
      </c>
      <c r="BA174" s="1" t="str">
        <f>IF(BA151="","",'Cost and Benefit Parameters'!$L$26)</f>
        <v/>
      </c>
      <c r="BB174" s="1" t="str">
        <f>IF(BB151="","",'Cost and Benefit Parameters'!$L$26)</f>
        <v/>
      </c>
      <c r="BC174" s="1" t="str">
        <f>IF(BC151="","",'Cost and Benefit Parameters'!$L$26)</f>
        <v/>
      </c>
      <c r="BD174" s="1" t="str">
        <f>IF(BD151="","",'Cost and Benefit Parameters'!$L$26)</f>
        <v/>
      </c>
      <c r="BE174" s="1" t="str">
        <f>IF(BE151="","",'Cost and Benefit Parameters'!$L$26)</f>
        <v/>
      </c>
      <c r="BF174" s="1" t="str">
        <f>IF(BF151="","",'Cost and Benefit Parameters'!$L$26)</f>
        <v/>
      </c>
      <c r="BG174" s="1" t="str">
        <f>IF(BG151="","",'Cost and Benefit Parameters'!$L$26)</f>
        <v/>
      </c>
      <c r="BH174" s="1" t="str">
        <f>IF(BH151="","",'Cost and Benefit Parameters'!$L$26)</f>
        <v/>
      </c>
      <c r="BI174" s="1" t="str">
        <f>IF(BI151="","",'Cost and Benefit Parameters'!$L$26)</f>
        <v/>
      </c>
      <c r="BJ174" s="1" t="str">
        <f>IF(BJ151="","",'Cost and Benefit Parameters'!$L$26)</f>
        <v/>
      </c>
      <c r="BK174" s="1" t="str">
        <f>IF(BK151="","",'Cost and Benefit Parameters'!$L$26)</f>
        <v/>
      </c>
      <c r="BL174" s="1" t="str">
        <f>IF(BL151="","",'Cost and Benefit Parameters'!$L$26)</f>
        <v/>
      </c>
      <c r="BM174" s="1" t="str">
        <f>IF(BM151="","",'Cost and Benefit Parameters'!$L$26)</f>
        <v/>
      </c>
    </row>
    <row r="175" spans="1:72" x14ac:dyDescent="0.55000000000000004">
      <c r="A175" s="639"/>
      <c r="B175" t="s">
        <v>474</v>
      </c>
      <c r="G175" s="1" t="str">
        <f>IF(G152="","",'Cost and Benefit Parameters'!$L$26)</f>
        <v/>
      </c>
      <c r="H175" s="1" t="str">
        <f>IF(H152="","",'Cost and Benefit Parameters'!$L$26)</f>
        <v/>
      </c>
      <c r="I175" s="1" t="str">
        <f>IF(I152="","",'Cost and Benefit Parameters'!$L$26)</f>
        <v/>
      </c>
      <c r="J175" s="1" t="str">
        <f>IF(J152="","",'Cost and Benefit Parameters'!$L$26)</f>
        <v/>
      </c>
      <c r="K175" s="1" t="str">
        <f>IF(K152="","",'Cost and Benefit Parameters'!$L$26)</f>
        <v/>
      </c>
      <c r="L175" s="1" t="str">
        <f>IF(L152="","",'Cost and Benefit Parameters'!$L$26)</f>
        <v/>
      </c>
      <c r="M175" s="1" t="str">
        <f>IF(M152="","",'Cost and Benefit Parameters'!$L$26)</f>
        <v/>
      </c>
      <c r="N175" s="1">
        <f>IF(N152="","",'Cost and Benefit Parameters'!$L$26)</f>
        <v>448.32199999999989</v>
      </c>
      <c r="O175" s="1">
        <f>IF(O152="","",'Cost and Benefit Parameters'!$L$26)</f>
        <v>448.32199999999989</v>
      </c>
      <c r="P175" s="1">
        <f>IF(P152="","",'Cost and Benefit Parameters'!$L$26)</f>
        <v>448.32199999999989</v>
      </c>
      <c r="Q175" s="1">
        <f>IF(Q152="","",'Cost and Benefit Parameters'!$L$26)</f>
        <v>448.32199999999989</v>
      </c>
      <c r="R175" s="1">
        <f>IF(R152="","",'Cost and Benefit Parameters'!$L$26)</f>
        <v>448.32199999999989</v>
      </c>
      <c r="S175" s="1">
        <f>IF(S152="","",'Cost and Benefit Parameters'!$L$26)</f>
        <v>448.32199999999989</v>
      </c>
      <c r="T175" s="1">
        <f>IF(T152="","",'Cost and Benefit Parameters'!$L$26)</f>
        <v>448.32199999999989</v>
      </c>
      <c r="U175" s="1">
        <f>IF(U152="","",'Cost and Benefit Parameters'!$L$26)</f>
        <v>448.32199999999989</v>
      </c>
      <c r="V175" s="1">
        <f>IF(V152="","",'Cost and Benefit Parameters'!$L$26)</f>
        <v>448.32199999999989</v>
      </c>
      <c r="W175" s="1">
        <f>IF(W152="","",'Cost and Benefit Parameters'!$L$26)</f>
        <v>448.32199999999989</v>
      </c>
      <c r="X175" s="1">
        <f>IF(X152="","",'Cost and Benefit Parameters'!$L$26)</f>
        <v>448.32199999999989</v>
      </c>
      <c r="Y175" s="1">
        <f>IF(Y152="","",'Cost and Benefit Parameters'!$L$26)</f>
        <v>448.32199999999989</v>
      </c>
      <c r="Z175" s="1">
        <f>IF(Z152="","",'Cost and Benefit Parameters'!$L$26)</f>
        <v>448.32199999999989</v>
      </c>
      <c r="AA175" s="1">
        <f>IF(AA152="","",'Cost and Benefit Parameters'!$L$26)</f>
        <v>448.32199999999989</v>
      </c>
      <c r="AB175" s="1">
        <f>IF(AB152="","",'Cost and Benefit Parameters'!$L$26)</f>
        <v>448.32199999999989</v>
      </c>
      <c r="AC175" s="1">
        <f>IF(AC152="","",'Cost and Benefit Parameters'!$L$26)</f>
        <v>448.32199999999989</v>
      </c>
      <c r="AD175" s="1">
        <f>IF(AD152="","",'Cost and Benefit Parameters'!$L$26)</f>
        <v>448.32199999999989</v>
      </c>
      <c r="AE175" s="1">
        <f>IF(AE152="","",'Cost and Benefit Parameters'!$L$26)</f>
        <v>448.32199999999989</v>
      </c>
      <c r="AF175" s="1">
        <f>IF(AF152="","",'Cost and Benefit Parameters'!$L$26)</f>
        <v>448.32199999999989</v>
      </c>
      <c r="AG175" s="1">
        <f>IF(AG152="","",'Cost and Benefit Parameters'!$L$26)</f>
        <v>448.32199999999989</v>
      </c>
      <c r="AH175" s="1">
        <f>IF(AH152="","",'Cost and Benefit Parameters'!$L$26)</f>
        <v>448.32199999999989</v>
      </c>
      <c r="AI175" s="1">
        <f>IF(AI152="","",'Cost and Benefit Parameters'!$L$26)</f>
        <v>448.32199999999989</v>
      </c>
      <c r="AJ175" s="1">
        <f>IF(AJ152="","",'Cost and Benefit Parameters'!$L$26)</f>
        <v>448.32199999999989</v>
      </c>
      <c r="AK175" s="1">
        <f>IF(AK152="","",'Cost and Benefit Parameters'!$L$26)</f>
        <v>448.32199999999989</v>
      </c>
      <c r="AL175" s="1">
        <f>IF(AL152="","",'Cost and Benefit Parameters'!$L$26)</f>
        <v>448.32199999999989</v>
      </c>
      <c r="AM175" s="1">
        <f>IF(AM152="","",'Cost and Benefit Parameters'!$L$26)</f>
        <v>448.32199999999989</v>
      </c>
      <c r="AN175" s="1">
        <f>IF(AN152="","",'Cost and Benefit Parameters'!$L$26)</f>
        <v>448.32199999999989</v>
      </c>
      <c r="AO175" s="1">
        <f>IF(AO152="","",'Cost and Benefit Parameters'!$L$26)</f>
        <v>448.32199999999989</v>
      </c>
      <c r="AP175" s="1">
        <f>IF(AP152="","",'Cost and Benefit Parameters'!$L$26)</f>
        <v>448.32199999999989</v>
      </c>
      <c r="AQ175" s="1">
        <f>IF(AQ152="","",'Cost and Benefit Parameters'!$L$26)</f>
        <v>448.32199999999989</v>
      </c>
      <c r="AR175" s="1">
        <f>IF(AR152="","",'Cost and Benefit Parameters'!$L$26)</f>
        <v>448.32199999999989</v>
      </c>
      <c r="AS175" s="1">
        <f>IF(AS152="","",'Cost and Benefit Parameters'!$L$26)</f>
        <v>448.32199999999989</v>
      </c>
      <c r="AT175" s="1">
        <f>IF(AT152="","",'Cost and Benefit Parameters'!$L$26)</f>
        <v>448.32199999999989</v>
      </c>
      <c r="AU175" s="1">
        <f>IF(AU152="","",'Cost and Benefit Parameters'!$L$26)</f>
        <v>448.32199999999989</v>
      </c>
      <c r="AV175" s="1">
        <f>IF(AV152="","",'Cost and Benefit Parameters'!$L$26)</f>
        <v>448.32199999999989</v>
      </c>
      <c r="AW175" s="1">
        <f>IF(AW152="","",'Cost and Benefit Parameters'!$L$26)</f>
        <v>448.32199999999989</v>
      </c>
      <c r="AX175" s="1">
        <f>IF(AX152="","",'Cost and Benefit Parameters'!$L$26)</f>
        <v>448.32199999999989</v>
      </c>
      <c r="AY175" s="1">
        <f>IF(AY152="","",'Cost and Benefit Parameters'!$L$26)</f>
        <v>448.32199999999989</v>
      </c>
      <c r="AZ175" s="1">
        <f>IF(AZ152="","",'Cost and Benefit Parameters'!$L$26)</f>
        <v>448.32199999999989</v>
      </c>
      <c r="BA175" s="1">
        <f>IF(BA152="","",'Cost and Benefit Parameters'!$L$26)</f>
        <v>448.32199999999989</v>
      </c>
      <c r="BB175" s="1" t="str">
        <f>IF(BB152="","",'Cost and Benefit Parameters'!$L$26)</f>
        <v/>
      </c>
      <c r="BC175" s="1" t="str">
        <f>IF(BC152="","",'Cost and Benefit Parameters'!$L$26)</f>
        <v/>
      </c>
      <c r="BD175" s="1" t="str">
        <f>IF(BD152="","",'Cost and Benefit Parameters'!$L$26)</f>
        <v/>
      </c>
      <c r="BE175" s="1" t="str">
        <f>IF(BE152="","",'Cost and Benefit Parameters'!$L$26)</f>
        <v/>
      </c>
      <c r="BF175" s="1" t="str">
        <f>IF(BF152="","",'Cost and Benefit Parameters'!$L$26)</f>
        <v/>
      </c>
      <c r="BG175" s="1" t="str">
        <f>IF(BG152="","",'Cost and Benefit Parameters'!$L$26)</f>
        <v/>
      </c>
      <c r="BH175" s="1" t="str">
        <f>IF(BH152="","",'Cost and Benefit Parameters'!$L$26)</f>
        <v/>
      </c>
      <c r="BI175" s="1" t="str">
        <f>IF(BI152="","",'Cost and Benefit Parameters'!$L$26)</f>
        <v/>
      </c>
      <c r="BJ175" s="1" t="str">
        <f>IF(BJ152="","",'Cost and Benefit Parameters'!$L$26)</f>
        <v/>
      </c>
      <c r="BK175" s="1" t="str">
        <f>IF(BK152="","",'Cost and Benefit Parameters'!$L$26)</f>
        <v/>
      </c>
      <c r="BL175" s="1" t="str">
        <f>IF(BL152="","",'Cost and Benefit Parameters'!$L$26)</f>
        <v/>
      </c>
      <c r="BM175" s="1" t="str">
        <f>IF(BM152="","",'Cost and Benefit Parameters'!$L$26)</f>
        <v/>
      </c>
    </row>
    <row r="176" spans="1:72" x14ac:dyDescent="0.55000000000000004">
      <c r="A176" s="639"/>
      <c r="B176" t="s">
        <v>475</v>
      </c>
      <c r="G176" s="1" t="str">
        <f>IF(G153="","",'Cost and Benefit Parameters'!$L$26)</f>
        <v/>
      </c>
      <c r="H176" s="1" t="str">
        <f>IF(H153="","",'Cost and Benefit Parameters'!$L$26)</f>
        <v/>
      </c>
      <c r="I176" s="1" t="str">
        <f>IF(I153="","",'Cost and Benefit Parameters'!$L$26)</f>
        <v/>
      </c>
      <c r="J176" s="1" t="str">
        <f>IF(J153="","",'Cost and Benefit Parameters'!$L$26)</f>
        <v/>
      </c>
      <c r="K176" s="1" t="str">
        <f>IF(K153="","",'Cost and Benefit Parameters'!$L$26)</f>
        <v/>
      </c>
      <c r="L176" s="1" t="str">
        <f>IF(L153="","",'Cost and Benefit Parameters'!$L$26)</f>
        <v/>
      </c>
      <c r="M176" s="1" t="str">
        <f>IF(M153="","",'Cost and Benefit Parameters'!$L$26)</f>
        <v/>
      </c>
      <c r="N176" s="1" t="str">
        <f>IF(N153="","",'Cost and Benefit Parameters'!$L$26)</f>
        <v/>
      </c>
      <c r="O176" s="1">
        <f>IF(O153="","",'Cost and Benefit Parameters'!$L$26)</f>
        <v>448.32199999999989</v>
      </c>
      <c r="P176" s="1">
        <f>IF(P153="","",'Cost and Benefit Parameters'!$L$26)</f>
        <v>448.32199999999989</v>
      </c>
      <c r="Q176" s="1">
        <f>IF(Q153="","",'Cost and Benefit Parameters'!$L$26)</f>
        <v>448.32199999999989</v>
      </c>
      <c r="R176" s="1">
        <f>IF(R153="","",'Cost and Benefit Parameters'!$L$26)</f>
        <v>448.32199999999989</v>
      </c>
      <c r="S176" s="1">
        <f>IF(S153="","",'Cost and Benefit Parameters'!$L$26)</f>
        <v>448.32199999999989</v>
      </c>
      <c r="T176" s="1">
        <f>IF(T153="","",'Cost and Benefit Parameters'!$L$26)</f>
        <v>448.32199999999989</v>
      </c>
      <c r="U176" s="1">
        <f>IF(U153="","",'Cost and Benefit Parameters'!$L$26)</f>
        <v>448.32199999999989</v>
      </c>
      <c r="V176" s="1">
        <f>IF(V153="","",'Cost and Benefit Parameters'!$L$26)</f>
        <v>448.32199999999989</v>
      </c>
      <c r="W176" s="1">
        <f>IF(W153="","",'Cost and Benefit Parameters'!$L$26)</f>
        <v>448.32199999999989</v>
      </c>
      <c r="X176" s="1">
        <f>IF(X153="","",'Cost and Benefit Parameters'!$L$26)</f>
        <v>448.32199999999989</v>
      </c>
      <c r="Y176" s="1">
        <f>IF(Y153="","",'Cost and Benefit Parameters'!$L$26)</f>
        <v>448.32199999999989</v>
      </c>
      <c r="Z176" s="1">
        <f>IF(Z153="","",'Cost and Benefit Parameters'!$L$26)</f>
        <v>448.32199999999989</v>
      </c>
      <c r="AA176" s="1">
        <f>IF(AA153="","",'Cost and Benefit Parameters'!$L$26)</f>
        <v>448.32199999999989</v>
      </c>
      <c r="AB176" s="1">
        <f>IF(AB153="","",'Cost and Benefit Parameters'!$L$26)</f>
        <v>448.32199999999989</v>
      </c>
      <c r="AC176" s="1">
        <f>IF(AC153="","",'Cost and Benefit Parameters'!$L$26)</f>
        <v>448.32199999999989</v>
      </c>
      <c r="AD176" s="1">
        <f>IF(AD153="","",'Cost and Benefit Parameters'!$L$26)</f>
        <v>448.32199999999989</v>
      </c>
      <c r="AE176" s="1">
        <f>IF(AE153="","",'Cost and Benefit Parameters'!$L$26)</f>
        <v>448.32199999999989</v>
      </c>
      <c r="AF176" s="1">
        <f>IF(AF153="","",'Cost and Benefit Parameters'!$L$26)</f>
        <v>448.32199999999989</v>
      </c>
      <c r="AG176" s="1">
        <f>IF(AG153="","",'Cost and Benefit Parameters'!$L$26)</f>
        <v>448.32199999999989</v>
      </c>
      <c r="AH176" s="1">
        <f>IF(AH153="","",'Cost and Benefit Parameters'!$L$26)</f>
        <v>448.32199999999989</v>
      </c>
      <c r="AI176" s="1">
        <f>IF(AI153="","",'Cost and Benefit Parameters'!$L$26)</f>
        <v>448.32199999999989</v>
      </c>
      <c r="AJ176" s="1">
        <f>IF(AJ153="","",'Cost and Benefit Parameters'!$L$26)</f>
        <v>448.32199999999989</v>
      </c>
      <c r="AK176" s="1">
        <f>IF(AK153="","",'Cost and Benefit Parameters'!$L$26)</f>
        <v>448.32199999999989</v>
      </c>
      <c r="AL176" s="1">
        <f>IF(AL153="","",'Cost and Benefit Parameters'!$L$26)</f>
        <v>448.32199999999989</v>
      </c>
      <c r="AM176" s="1">
        <f>IF(AM153="","",'Cost and Benefit Parameters'!$L$26)</f>
        <v>448.32199999999989</v>
      </c>
      <c r="AN176" s="1">
        <f>IF(AN153="","",'Cost and Benefit Parameters'!$L$26)</f>
        <v>448.32199999999989</v>
      </c>
      <c r="AO176" s="1">
        <f>IF(AO153="","",'Cost and Benefit Parameters'!$L$26)</f>
        <v>448.32199999999989</v>
      </c>
      <c r="AP176" s="1">
        <f>IF(AP153="","",'Cost and Benefit Parameters'!$L$26)</f>
        <v>448.32199999999989</v>
      </c>
      <c r="AQ176" s="1">
        <f>IF(AQ153="","",'Cost and Benefit Parameters'!$L$26)</f>
        <v>448.32199999999989</v>
      </c>
      <c r="AR176" s="1">
        <f>IF(AR153="","",'Cost and Benefit Parameters'!$L$26)</f>
        <v>448.32199999999989</v>
      </c>
      <c r="AS176" s="1">
        <f>IF(AS153="","",'Cost and Benefit Parameters'!$L$26)</f>
        <v>448.32199999999989</v>
      </c>
      <c r="AT176" s="1">
        <f>IF(AT153="","",'Cost and Benefit Parameters'!$L$26)</f>
        <v>448.32199999999989</v>
      </c>
      <c r="AU176" s="1">
        <f>IF(AU153="","",'Cost and Benefit Parameters'!$L$26)</f>
        <v>448.32199999999989</v>
      </c>
      <c r="AV176" s="1">
        <f>IF(AV153="","",'Cost and Benefit Parameters'!$L$26)</f>
        <v>448.32199999999989</v>
      </c>
      <c r="AW176" s="1">
        <f>IF(AW153="","",'Cost and Benefit Parameters'!$L$26)</f>
        <v>448.32199999999989</v>
      </c>
      <c r="AX176" s="1">
        <f>IF(AX153="","",'Cost and Benefit Parameters'!$L$26)</f>
        <v>448.32199999999989</v>
      </c>
      <c r="AY176" s="1">
        <f>IF(AY153="","",'Cost and Benefit Parameters'!$L$26)</f>
        <v>448.32199999999989</v>
      </c>
      <c r="AZ176" s="1">
        <f>IF(AZ153="","",'Cost and Benefit Parameters'!$L$26)</f>
        <v>448.32199999999989</v>
      </c>
      <c r="BA176" s="1">
        <f>IF(BA153="","",'Cost and Benefit Parameters'!$L$26)</f>
        <v>448.32199999999989</v>
      </c>
      <c r="BB176" s="1">
        <f>IF(BB153="","",'Cost and Benefit Parameters'!$L$26)</f>
        <v>448.32199999999989</v>
      </c>
      <c r="BC176" s="1" t="str">
        <f>IF(BC153="","",'Cost and Benefit Parameters'!$L$26)</f>
        <v/>
      </c>
      <c r="BD176" s="1" t="str">
        <f>IF(BD153="","",'Cost and Benefit Parameters'!$L$26)</f>
        <v/>
      </c>
      <c r="BE176" s="1" t="str">
        <f>IF(BE153="","",'Cost and Benefit Parameters'!$L$26)</f>
        <v/>
      </c>
      <c r="BF176" s="1" t="str">
        <f>IF(BF153="","",'Cost and Benefit Parameters'!$L$26)</f>
        <v/>
      </c>
      <c r="BG176" s="1" t="str">
        <f>IF(BG153="","",'Cost and Benefit Parameters'!$L$26)</f>
        <v/>
      </c>
      <c r="BH176" s="1" t="str">
        <f>IF(BH153="","",'Cost and Benefit Parameters'!$L$26)</f>
        <v/>
      </c>
      <c r="BI176" s="1" t="str">
        <f>IF(BI153="","",'Cost and Benefit Parameters'!$L$26)</f>
        <v/>
      </c>
      <c r="BJ176" s="1" t="str">
        <f>IF(BJ153="","",'Cost and Benefit Parameters'!$L$26)</f>
        <v/>
      </c>
      <c r="BK176" s="1" t="str">
        <f>IF(BK153="","",'Cost and Benefit Parameters'!$L$26)</f>
        <v/>
      </c>
      <c r="BL176" s="1" t="str">
        <f>IF(BL153="","",'Cost and Benefit Parameters'!$L$26)</f>
        <v/>
      </c>
      <c r="BM176" s="1" t="str">
        <f>IF(BM153="","",'Cost and Benefit Parameters'!$L$26)</f>
        <v/>
      </c>
    </row>
    <row r="177" spans="1:72" x14ac:dyDescent="0.55000000000000004">
      <c r="A177" s="639"/>
      <c r="B177" t="s">
        <v>476</v>
      </c>
      <c r="G177" s="1" t="str">
        <f>IF(G154="","",'Cost and Benefit Parameters'!$L$26)</f>
        <v/>
      </c>
      <c r="H177" s="1" t="str">
        <f>IF(H154="","",'Cost and Benefit Parameters'!$L$26)</f>
        <v/>
      </c>
      <c r="I177" s="1" t="str">
        <f>IF(I154="","",'Cost and Benefit Parameters'!$L$26)</f>
        <v/>
      </c>
      <c r="J177" s="1" t="str">
        <f>IF(J154="","",'Cost and Benefit Parameters'!$L$26)</f>
        <v/>
      </c>
      <c r="K177" s="1" t="str">
        <f>IF(K154="","",'Cost and Benefit Parameters'!$L$26)</f>
        <v/>
      </c>
      <c r="L177" s="1" t="str">
        <f>IF(L154="","",'Cost and Benefit Parameters'!$L$26)</f>
        <v/>
      </c>
      <c r="M177" s="1" t="str">
        <f>IF(M154="","",'Cost and Benefit Parameters'!$L$26)</f>
        <v/>
      </c>
      <c r="N177" s="1" t="str">
        <f>IF(N154="","",'Cost and Benefit Parameters'!$L$26)</f>
        <v/>
      </c>
      <c r="O177" s="1" t="str">
        <f>IF(O154="","",'Cost and Benefit Parameters'!$L$26)</f>
        <v/>
      </c>
      <c r="P177" s="1">
        <f>IF(P154="","",'Cost and Benefit Parameters'!$L$26)</f>
        <v>448.32199999999989</v>
      </c>
      <c r="Q177" s="1">
        <f>IF(Q154="","",'Cost and Benefit Parameters'!$L$26)</f>
        <v>448.32199999999989</v>
      </c>
      <c r="R177" s="1">
        <f>IF(R154="","",'Cost and Benefit Parameters'!$L$26)</f>
        <v>448.32199999999989</v>
      </c>
      <c r="S177" s="1">
        <f>IF(S154="","",'Cost and Benefit Parameters'!$L$26)</f>
        <v>448.32199999999989</v>
      </c>
      <c r="T177" s="1">
        <f>IF(T154="","",'Cost and Benefit Parameters'!$L$26)</f>
        <v>448.32199999999989</v>
      </c>
      <c r="U177" s="1">
        <f>IF(U154="","",'Cost and Benefit Parameters'!$L$26)</f>
        <v>448.32199999999989</v>
      </c>
      <c r="V177" s="1">
        <f>IF(V154="","",'Cost and Benefit Parameters'!$L$26)</f>
        <v>448.32199999999989</v>
      </c>
      <c r="W177" s="1">
        <f>IF(W154="","",'Cost and Benefit Parameters'!$L$26)</f>
        <v>448.32199999999989</v>
      </c>
      <c r="X177" s="1">
        <f>IF(X154="","",'Cost and Benefit Parameters'!$L$26)</f>
        <v>448.32199999999989</v>
      </c>
      <c r="Y177" s="1">
        <f>IF(Y154="","",'Cost and Benefit Parameters'!$L$26)</f>
        <v>448.32199999999989</v>
      </c>
      <c r="Z177" s="1">
        <f>IF(Z154="","",'Cost and Benefit Parameters'!$L$26)</f>
        <v>448.32199999999989</v>
      </c>
      <c r="AA177" s="1">
        <f>IF(AA154="","",'Cost and Benefit Parameters'!$L$26)</f>
        <v>448.32199999999989</v>
      </c>
      <c r="AB177" s="1">
        <f>IF(AB154="","",'Cost and Benefit Parameters'!$L$26)</f>
        <v>448.32199999999989</v>
      </c>
      <c r="AC177" s="1">
        <f>IF(AC154="","",'Cost and Benefit Parameters'!$L$26)</f>
        <v>448.32199999999989</v>
      </c>
      <c r="AD177" s="1">
        <f>IF(AD154="","",'Cost and Benefit Parameters'!$L$26)</f>
        <v>448.32199999999989</v>
      </c>
      <c r="AE177" s="1">
        <f>IF(AE154="","",'Cost and Benefit Parameters'!$L$26)</f>
        <v>448.32199999999989</v>
      </c>
      <c r="AF177" s="1">
        <f>IF(AF154="","",'Cost and Benefit Parameters'!$L$26)</f>
        <v>448.32199999999989</v>
      </c>
      <c r="AG177" s="1">
        <f>IF(AG154="","",'Cost and Benefit Parameters'!$L$26)</f>
        <v>448.32199999999989</v>
      </c>
      <c r="AH177" s="1">
        <f>IF(AH154="","",'Cost and Benefit Parameters'!$L$26)</f>
        <v>448.32199999999989</v>
      </c>
      <c r="AI177" s="1">
        <f>IF(AI154="","",'Cost and Benefit Parameters'!$L$26)</f>
        <v>448.32199999999989</v>
      </c>
      <c r="AJ177" s="1">
        <f>IF(AJ154="","",'Cost and Benefit Parameters'!$L$26)</f>
        <v>448.32199999999989</v>
      </c>
      <c r="AK177" s="1">
        <f>IF(AK154="","",'Cost and Benefit Parameters'!$L$26)</f>
        <v>448.32199999999989</v>
      </c>
      <c r="AL177" s="1">
        <f>IF(AL154="","",'Cost and Benefit Parameters'!$L$26)</f>
        <v>448.32199999999989</v>
      </c>
      <c r="AM177" s="1">
        <f>IF(AM154="","",'Cost and Benefit Parameters'!$L$26)</f>
        <v>448.32199999999989</v>
      </c>
      <c r="AN177" s="1">
        <f>IF(AN154="","",'Cost and Benefit Parameters'!$L$26)</f>
        <v>448.32199999999989</v>
      </c>
      <c r="AO177" s="1">
        <f>IF(AO154="","",'Cost and Benefit Parameters'!$L$26)</f>
        <v>448.32199999999989</v>
      </c>
      <c r="AP177" s="1">
        <f>IF(AP154="","",'Cost and Benefit Parameters'!$L$26)</f>
        <v>448.32199999999989</v>
      </c>
      <c r="AQ177" s="1">
        <f>IF(AQ154="","",'Cost and Benefit Parameters'!$L$26)</f>
        <v>448.32199999999989</v>
      </c>
      <c r="AR177" s="1">
        <f>IF(AR154="","",'Cost and Benefit Parameters'!$L$26)</f>
        <v>448.32199999999989</v>
      </c>
      <c r="AS177" s="1">
        <f>IF(AS154="","",'Cost and Benefit Parameters'!$L$26)</f>
        <v>448.32199999999989</v>
      </c>
      <c r="AT177" s="1">
        <f>IF(AT154="","",'Cost and Benefit Parameters'!$L$26)</f>
        <v>448.32199999999989</v>
      </c>
      <c r="AU177" s="1">
        <f>IF(AU154="","",'Cost and Benefit Parameters'!$L$26)</f>
        <v>448.32199999999989</v>
      </c>
      <c r="AV177" s="1">
        <f>IF(AV154="","",'Cost and Benefit Parameters'!$L$26)</f>
        <v>448.32199999999989</v>
      </c>
      <c r="AW177" s="1">
        <f>IF(AW154="","",'Cost and Benefit Parameters'!$L$26)</f>
        <v>448.32199999999989</v>
      </c>
      <c r="AX177" s="1">
        <f>IF(AX154="","",'Cost and Benefit Parameters'!$L$26)</f>
        <v>448.32199999999989</v>
      </c>
      <c r="AY177" s="1">
        <f>IF(AY154="","",'Cost and Benefit Parameters'!$L$26)</f>
        <v>448.32199999999989</v>
      </c>
      <c r="AZ177" s="1">
        <f>IF(AZ154="","",'Cost and Benefit Parameters'!$L$26)</f>
        <v>448.32199999999989</v>
      </c>
      <c r="BA177" s="1">
        <f>IF(BA154="","",'Cost and Benefit Parameters'!$L$26)</f>
        <v>448.32199999999989</v>
      </c>
      <c r="BB177" s="1">
        <f>IF(BB154="","",'Cost and Benefit Parameters'!$L$26)</f>
        <v>448.32199999999989</v>
      </c>
      <c r="BC177" s="1">
        <f>IF(BC154="","",'Cost and Benefit Parameters'!$L$26)</f>
        <v>448.32199999999989</v>
      </c>
      <c r="BD177" s="1" t="str">
        <f>IF(BD154="","",'Cost and Benefit Parameters'!$L$26)</f>
        <v/>
      </c>
      <c r="BE177" s="1" t="str">
        <f>IF(BE154="","",'Cost and Benefit Parameters'!$L$26)</f>
        <v/>
      </c>
      <c r="BF177" s="1" t="str">
        <f>IF(BF154="","",'Cost and Benefit Parameters'!$L$26)</f>
        <v/>
      </c>
      <c r="BG177" s="1" t="str">
        <f>IF(BG154="","",'Cost and Benefit Parameters'!$L$26)</f>
        <v/>
      </c>
      <c r="BH177" s="1" t="str">
        <f>IF(BH154="","",'Cost and Benefit Parameters'!$L$26)</f>
        <v/>
      </c>
      <c r="BI177" s="1" t="str">
        <f>IF(BI154="","",'Cost and Benefit Parameters'!$L$26)</f>
        <v/>
      </c>
      <c r="BJ177" s="1" t="str">
        <f>IF(BJ154="","",'Cost and Benefit Parameters'!$L$26)</f>
        <v/>
      </c>
      <c r="BK177" s="1" t="str">
        <f>IF(BK154="","",'Cost and Benefit Parameters'!$L$26)</f>
        <v/>
      </c>
      <c r="BL177" s="1" t="str">
        <f>IF(BL154="","",'Cost and Benefit Parameters'!$L$26)</f>
        <v/>
      </c>
      <c r="BM177" s="1" t="str">
        <f>IF(BM154="","",'Cost and Benefit Parameters'!$L$26)</f>
        <v/>
      </c>
    </row>
    <row r="178" spans="1:72" x14ac:dyDescent="0.55000000000000004">
      <c r="A178" s="639"/>
      <c r="B178" t="s">
        <v>477</v>
      </c>
      <c r="G178" s="1" t="str">
        <f>IF(G155="","",'Cost and Benefit Parameters'!$L$26)</f>
        <v/>
      </c>
      <c r="H178" s="1" t="str">
        <f>IF(H155="","",'Cost and Benefit Parameters'!$L$26)</f>
        <v/>
      </c>
      <c r="I178" s="1" t="str">
        <f>IF(I155="","",'Cost and Benefit Parameters'!$L$26)</f>
        <v/>
      </c>
      <c r="J178" s="1" t="str">
        <f>IF(J155="","",'Cost and Benefit Parameters'!$L$26)</f>
        <v/>
      </c>
      <c r="K178" s="1" t="str">
        <f>IF(K155="","",'Cost and Benefit Parameters'!$L$26)</f>
        <v/>
      </c>
      <c r="L178" s="1" t="str">
        <f>IF(L155="","",'Cost and Benefit Parameters'!$L$26)</f>
        <v/>
      </c>
      <c r="M178" s="1" t="str">
        <f>IF(M155="","",'Cost and Benefit Parameters'!$L$26)</f>
        <v/>
      </c>
      <c r="N178" s="1" t="str">
        <f>IF(N155="","",'Cost and Benefit Parameters'!$L$26)</f>
        <v/>
      </c>
      <c r="O178" s="1" t="str">
        <f>IF(O155="","",'Cost and Benefit Parameters'!$L$26)</f>
        <v/>
      </c>
      <c r="P178" s="1" t="str">
        <f>IF(P155="","",'Cost and Benefit Parameters'!$L$26)</f>
        <v/>
      </c>
      <c r="Q178" s="1">
        <f>IF(Q155="","",'Cost and Benefit Parameters'!$L$26)</f>
        <v>448.32199999999989</v>
      </c>
      <c r="R178" s="1">
        <f>IF(R155="","",'Cost and Benefit Parameters'!$L$26)</f>
        <v>448.32199999999989</v>
      </c>
      <c r="S178" s="1">
        <f>IF(S155="","",'Cost and Benefit Parameters'!$L$26)</f>
        <v>448.32199999999989</v>
      </c>
      <c r="T178" s="1">
        <f>IF(T155="","",'Cost and Benefit Parameters'!$L$26)</f>
        <v>448.32199999999989</v>
      </c>
      <c r="U178" s="1">
        <f>IF(U155="","",'Cost and Benefit Parameters'!$L$26)</f>
        <v>448.32199999999989</v>
      </c>
      <c r="V178" s="1">
        <f>IF(V155="","",'Cost and Benefit Parameters'!$L$26)</f>
        <v>448.32199999999989</v>
      </c>
      <c r="W178" s="1">
        <f>IF(W155="","",'Cost and Benefit Parameters'!$L$26)</f>
        <v>448.32199999999989</v>
      </c>
      <c r="X178" s="1">
        <f>IF(X155="","",'Cost and Benefit Parameters'!$L$26)</f>
        <v>448.32199999999989</v>
      </c>
      <c r="Y178" s="1">
        <f>IF(Y155="","",'Cost and Benefit Parameters'!$L$26)</f>
        <v>448.32199999999989</v>
      </c>
      <c r="Z178" s="1">
        <f>IF(Z155="","",'Cost and Benefit Parameters'!$L$26)</f>
        <v>448.32199999999989</v>
      </c>
      <c r="AA178" s="1">
        <f>IF(AA155="","",'Cost and Benefit Parameters'!$L$26)</f>
        <v>448.32199999999989</v>
      </c>
      <c r="AB178" s="1">
        <f>IF(AB155="","",'Cost and Benefit Parameters'!$L$26)</f>
        <v>448.32199999999989</v>
      </c>
      <c r="AC178" s="1">
        <f>IF(AC155="","",'Cost and Benefit Parameters'!$L$26)</f>
        <v>448.32199999999989</v>
      </c>
      <c r="AD178" s="1">
        <f>IF(AD155="","",'Cost and Benefit Parameters'!$L$26)</f>
        <v>448.32199999999989</v>
      </c>
      <c r="AE178" s="1">
        <f>IF(AE155="","",'Cost and Benefit Parameters'!$L$26)</f>
        <v>448.32199999999989</v>
      </c>
      <c r="AF178" s="1">
        <f>IF(AF155="","",'Cost and Benefit Parameters'!$L$26)</f>
        <v>448.32199999999989</v>
      </c>
      <c r="AG178" s="1">
        <f>IF(AG155="","",'Cost and Benefit Parameters'!$L$26)</f>
        <v>448.32199999999989</v>
      </c>
      <c r="AH178" s="1">
        <f>IF(AH155="","",'Cost and Benefit Parameters'!$L$26)</f>
        <v>448.32199999999989</v>
      </c>
      <c r="AI178" s="1">
        <f>IF(AI155="","",'Cost and Benefit Parameters'!$L$26)</f>
        <v>448.32199999999989</v>
      </c>
      <c r="AJ178" s="1">
        <f>IF(AJ155="","",'Cost and Benefit Parameters'!$L$26)</f>
        <v>448.32199999999989</v>
      </c>
      <c r="AK178" s="1">
        <f>IF(AK155="","",'Cost and Benefit Parameters'!$L$26)</f>
        <v>448.32199999999989</v>
      </c>
      <c r="AL178" s="1">
        <f>IF(AL155="","",'Cost and Benefit Parameters'!$L$26)</f>
        <v>448.32199999999989</v>
      </c>
      <c r="AM178" s="1">
        <f>IF(AM155="","",'Cost and Benefit Parameters'!$L$26)</f>
        <v>448.32199999999989</v>
      </c>
      <c r="AN178" s="1">
        <f>IF(AN155="","",'Cost and Benefit Parameters'!$L$26)</f>
        <v>448.32199999999989</v>
      </c>
      <c r="AO178" s="1">
        <f>IF(AO155="","",'Cost and Benefit Parameters'!$L$26)</f>
        <v>448.32199999999989</v>
      </c>
      <c r="AP178" s="1">
        <f>IF(AP155="","",'Cost and Benefit Parameters'!$L$26)</f>
        <v>448.32199999999989</v>
      </c>
      <c r="AQ178" s="1">
        <f>IF(AQ155="","",'Cost and Benefit Parameters'!$L$26)</f>
        <v>448.32199999999989</v>
      </c>
      <c r="AR178" s="1">
        <f>IF(AR155="","",'Cost and Benefit Parameters'!$L$26)</f>
        <v>448.32199999999989</v>
      </c>
      <c r="AS178" s="1">
        <f>IF(AS155="","",'Cost and Benefit Parameters'!$L$26)</f>
        <v>448.32199999999989</v>
      </c>
      <c r="AT178" s="1">
        <f>IF(AT155="","",'Cost and Benefit Parameters'!$L$26)</f>
        <v>448.32199999999989</v>
      </c>
      <c r="AU178" s="1">
        <f>IF(AU155="","",'Cost and Benefit Parameters'!$L$26)</f>
        <v>448.32199999999989</v>
      </c>
      <c r="AV178" s="1">
        <f>IF(AV155="","",'Cost and Benefit Parameters'!$L$26)</f>
        <v>448.32199999999989</v>
      </c>
      <c r="AW178" s="1">
        <f>IF(AW155="","",'Cost and Benefit Parameters'!$L$26)</f>
        <v>448.32199999999989</v>
      </c>
      <c r="AX178" s="1">
        <f>IF(AX155="","",'Cost and Benefit Parameters'!$L$26)</f>
        <v>448.32199999999989</v>
      </c>
      <c r="AY178" s="1">
        <f>IF(AY155="","",'Cost and Benefit Parameters'!$L$26)</f>
        <v>448.32199999999989</v>
      </c>
      <c r="AZ178" s="1">
        <f>IF(AZ155="","",'Cost and Benefit Parameters'!$L$26)</f>
        <v>448.32199999999989</v>
      </c>
      <c r="BA178" s="1">
        <f>IF(BA155="","",'Cost and Benefit Parameters'!$L$26)</f>
        <v>448.32199999999989</v>
      </c>
      <c r="BB178" s="1">
        <f>IF(BB155="","",'Cost and Benefit Parameters'!$L$26)</f>
        <v>448.32199999999989</v>
      </c>
      <c r="BC178" s="1">
        <f>IF(BC155="","",'Cost and Benefit Parameters'!$L$26)</f>
        <v>448.32199999999989</v>
      </c>
      <c r="BD178" s="1">
        <f>IF(BD155="","",'Cost and Benefit Parameters'!$L$26)</f>
        <v>448.32199999999989</v>
      </c>
      <c r="BE178" s="1" t="str">
        <f>IF(BE155="","",'Cost and Benefit Parameters'!$L$26)</f>
        <v/>
      </c>
      <c r="BF178" s="1" t="str">
        <f>IF(BF155="","",'Cost and Benefit Parameters'!$L$26)</f>
        <v/>
      </c>
      <c r="BG178" s="1" t="str">
        <f>IF(BG155="","",'Cost and Benefit Parameters'!$L$26)</f>
        <v/>
      </c>
      <c r="BH178" s="1" t="str">
        <f>IF(BH155="","",'Cost and Benefit Parameters'!$L$26)</f>
        <v/>
      </c>
      <c r="BI178" s="1" t="str">
        <f>IF(BI155="","",'Cost and Benefit Parameters'!$L$26)</f>
        <v/>
      </c>
      <c r="BJ178" s="1" t="str">
        <f>IF(BJ155="","",'Cost and Benefit Parameters'!$L$26)</f>
        <v/>
      </c>
      <c r="BK178" s="1" t="str">
        <f>IF(BK155="","",'Cost and Benefit Parameters'!$L$26)</f>
        <v/>
      </c>
      <c r="BL178" s="1" t="str">
        <f>IF(BL155="","",'Cost and Benefit Parameters'!$L$26)</f>
        <v/>
      </c>
      <c r="BM178" s="1" t="str">
        <f>IF(BM155="","",'Cost and Benefit Parameters'!$L$26)</f>
        <v/>
      </c>
    </row>
    <row r="179" spans="1:72" x14ac:dyDescent="0.55000000000000004">
      <c r="A179" s="639"/>
      <c r="B179" t="s">
        <v>478</v>
      </c>
      <c r="G179" s="1" t="str">
        <f>IF(G156="","",'Cost and Benefit Parameters'!$L$26)</f>
        <v/>
      </c>
      <c r="H179" s="1" t="str">
        <f>IF(H156="","",'Cost and Benefit Parameters'!$L$26)</f>
        <v/>
      </c>
      <c r="I179" s="1" t="str">
        <f>IF(I156="","",'Cost and Benefit Parameters'!$L$26)</f>
        <v/>
      </c>
      <c r="J179" s="1" t="str">
        <f>IF(J156="","",'Cost and Benefit Parameters'!$L$26)</f>
        <v/>
      </c>
      <c r="K179" s="1" t="str">
        <f>IF(K156="","",'Cost and Benefit Parameters'!$L$26)</f>
        <v/>
      </c>
      <c r="L179" s="1" t="str">
        <f>IF(L156="","",'Cost and Benefit Parameters'!$L$26)</f>
        <v/>
      </c>
      <c r="M179" s="1" t="str">
        <f>IF(M156="","",'Cost and Benefit Parameters'!$L$26)</f>
        <v/>
      </c>
      <c r="N179" s="1" t="str">
        <f>IF(N156="","",'Cost and Benefit Parameters'!$L$26)</f>
        <v/>
      </c>
      <c r="O179" s="1" t="str">
        <f>IF(O156="","",'Cost and Benefit Parameters'!$L$26)</f>
        <v/>
      </c>
      <c r="P179" s="1" t="str">
        <f>IF(P156="","",'Cost and Benefit Parameters'!$L$26)</f>
        <v/>
      </c>
      <c r="Q179" s="1" t="str">
        <f>IF(Q156="","",'Cost and Benefit Parameters'!$L$26)</f>
        <v/>
      </c>
      <c r="R179" s="1">
        <f>IF(R156="","",'Cost and Benefit Parameters'!$L$26)</f>
        <v>448.32199999999989</v>
      </c>
      <c r="S179" s="1">
        <f>IF(S156="","",'Cost and Benefit Parameters'!$L$26)</f>
        <v>448.32199999999989</v>
      </c>
      <c r="T179" s="1">
        <f>IF(T156="","",'Cost and Benefit Parameters'!$L$26)</f>
        <v>448.32199999999989</v>
      </c>
      <c r="U179" s="1">
        <f>IF(U156="","",'Cost and Benefit Parameters'!$L$26)</f>
        <v>448.32199999999989</v>
      </c>
      <c r="V179" s="1">
        <f>IF(V156="","",'Cost and Benefit Parameters'!$L$26)</f>
        <v>448.32199999999989</v>
      </c>
      <c r="W179" s="1">
        <f>IF(W156="","",'Cost and Benefit Parameters'!$L$26)</f>
        <v>448.32199999999989</v>
      </c>
      <c r="X179" s="1">
        <f>IF(X156="","",'Cost and Benefit Parameters'!$L$26)</f>
        <v>448.32199999999989</v>
      </c>
      <c r="Y179" s="1">
        <f>IF(Y156="","",'Cost and Benefit Parameters'!$L$26)</f>
        <v>448.32199999999989</v>
      </c>
      <c r="Z179" s="1">
        <f>IF(Z156="","",'Cost and Benefit Parameters'!$L$26)</f>
        <v>448.32199999999989</v>
      </c>
      <c r="AA179" s="1">
        <f>IF(AA156="","",'Cost and Benefit Parameters'!$L$26)</f>
        <v>448.32199999999989</v>
      </c>
      <c r="AB179" s="1">
        <f>IF(AB156="","",'Cost and Benefit Parameters'!$L$26)</f>
        <v>448.32199999999989</v>
      </c>
      <c r="AC179" s="1">
        <f>IF(AC156="","",'Cost and Benefit Parameters'!$L$26)</f>
        <v>448.32199999999989</v>
      </c>
      <c r="AD179" s="1">
        <f>IF(AD156="","",'Cost and Benefit Parameters'!$L$26)</f>
        <v>448.32199999999989</v>
      </c>
      <c r="AE179" s="1">
        <f>IF(AE156="","",'Cost and Benefit Parameters'!$L$26)</f>
        <v>448.32199999999989</v>
      </c>
      <c r="AF179" s="1">
        <f>IF(AF156="","",'Cost and Benefit Parameters'!$L$26)</f>
        <v>448.32199999999989</v>
      </c>
      <c r="AG179" s="1">
        <f>IF(AG156="","",'Cost and Benefit Parameters'!$L$26)</f>
        <v>448.32199999999989</v>
      </c>
      <c r="AH179" s="1">
        <f>IF(AH156="","",'Cost and Benefit Parameters'!$L$26)</f>
        <v>448.32199999999989</v>
      </c>
      <c r="AI179" s="1">
        <f>IF(AI156="","",'Cost and Benefit Parameters'!$L$26)</f>
        <v>448.32199999999989</v>
      </c>
      <c r="AJ179" s="1">
        <f>IF(AJ156="","",'Cost and Benefit Parameters'!$L$26)</f>
        <v>448.32199999999989</v>
      </c>
      <c r="AK179" s="1">
        <f>IF(AK156="","",'Cost and Benefit Parameters'!$L$26)</f>
        <v>448.32199999999989</v>
      </c>
      <c r="AL179" s="1">
        <f>IF(AL156="","",'Cost and Benefit Parameters'!$L$26)</f>
        <v>448.32199999999989</v>
      </c>
      <c r="AM179" s="1">
        <f>IF(AM156="","",'Cost and Benefit Parameters'!$L$26)</f>
        <v>448.32199999999989</v>
      </c>
      <c r="AN179" s="1">
        <f>IF(AN156="","",'Cost and Benefit Parameters'!$L$26)</f>
        <v>448.32199999999989</v>
      </c>
      <c r="AO179" s="1">
        <f>IF(AO156="","",'Cost and Benefit Parameters'!$L$26)</f>
        <v>448.32199999999989</v>
      </c>
      <c r="AP179" s="1">
        <f>IF(AP156="","",'Cost and Benefit Parameters'!$L$26)</f>
        <v>448.32199999999989</v>
      </c>
      <c r="AQ179" s="1">
        <f>IF(AQ156="","",'Cost and Benefit Parameters'!$L$26)</f>
        <v>448.32199999999989</v>
      </c>
      <c r="AR179" s="1">
        <f>IF(AR156="","",'Cost and Benefit Parameters'!$L$26)</f>
        <v>448.32199999999989</v>
      </c>
      <c r="AS179" s="1">
        <f>IF(AS156="","",'Cost and Benefit Parameters'!$L$26)</f>
        <v>448.32199999999989</v>
      </c>
      <c r="AT179" s="1">
        <f>IF(AT156="","",'Cost and Benefit Parameters'!$L$26)</f>
        <v>448.32199999999989</v>
      </c>
      <c r="AU179" s="1">
        <f>IF(AU156="","",'Cost and Benefit Parameters'!$L$26)</f>
        <v>448.32199999999989</v>
      </c>
      <c r="AV179" s="1">
        <f>IF(AV156="","",'Cost and Benefit Parameters'!$L$26)</f>
        <v>448.32199999999989</v>
      </c>
      <c r="AW179" s="1">
        <f>IF(AW156="","",'Cost and Benefit Parameters'!$L$26)</f>
        <v>448.32199999999989</v>
      </c>
      <c r="AX179" s="1">
        <f>IF(AX156="","",'Cost and Benefit Parameters'!$L$26)</f>
        <v>448.32199999999989</v>
      </c>
      <c r="AY179" s="1">
        <f>IF(AY156="","",'Cost and Benefit Parameters'!$L$26)</f>
        <v>448.32199999999989</v>
      </c>
      <c r="AZ179" s="1">
        <f>IF(AZ156="","",'Cost and Benefit Parameters'!$L$26)</f>
        <v>448.32199999999989</v>
      </c>
      <c r="BA179" s="1">
        <f>IF(BA156="","",'Cost and Benefit Parameters'!$L$26)</f>
        <v>448.32199999999989</v>
      </c>
      <c r="BB179" s="1">
        <f>IF(BB156="","",'Cost and Benefit Parameters'!$L$26)</f>
        <v>448.32199999999989</v>
      </c>
      <c r="BC179" s="1">
        <f>IF(BC156="","",'Cost and Benefit Parameters'!$L$26)</f>
        <v>448.32199999999989</v>
      </c>
      <c r="BD179" s="1">
        <f>IF(BD156="","",'Cost and Benefit Parameters'!$L$26)</f>
        <v>448.32199999999989</v>
      </c>
      <c r="BE179" s="1">
        <f>IF(BE156="","",'Cost and Benefit Parameters'!$L$26)</f>
        <v>448.32199999999989</v>
      </c>
      <c r="BF179" s="1" t="str">
        <f>IF(BF156="","",'Cost and Benefit Parameters'!$L$26)</f>
        <v/>
      </c>
      <c r="BG179" s="1" t="str">
        <f>IF(BG156="","",'Cost and Benefit Parameters'!$L$26)</f>
        <v/>
      </c>
      <c r="BH179" s="1" t="str">
        <f>IF(BH156="","",'Cost and Benefit Parameters'!$L$26)</f>
        <v/>
      </c>
      <c r="BI179" s="1" t="str">
        <f>IF(BI156="","",'Cost and Benefit Parameters'!$L$26)</f>
        <v/>
      </c>
      <c r="BJ179" s="1" t="str">
        <f>IF(BJ156="","",'Cost and Benefit Parameters'!$L$26)</f>
        <v/>
      </c>
      <c r="BK179" s="1" t="str">
        <f>IF(BK156="","",'Cost and Benefit Parameters'!$L$26)</f>
        <v/>
      </c>
      <c r="BL179" s="1" t="str">
        <f>IF(BL156="","",'Cost and Benefit Parameters'!$L$26)</f>
        <v/>
      </c>
      <c r="BM179" s="1" t="str">
        <f>IF(BM156="","",'Cost and Benefit Parameters'!$L$26)</f>
        <v/>
      </c>
    </row>
    <row r="180" spans="1:72" x14ac:dyDescent="0.55000000000000004">
      <c r="A180" s="639"/>
      <c r="B180" t="s">
        <v>479</v>
      </c>
      <c r="G180" s="1" t="str">
        <f>IF(G157="","",'Cost and Benefit Parameters'!$L$26)</f>
        <v/>
      </c>
      <c r="H180" s="1" t="str">
        <f>IF(H157="","",'Cost and Benefit Parameters'!$L$26)</f>
        <v/>
      </c>
      <c r="I180" s="1" t="str">
        <f>IF(I157="","",'Cost and Benefit Parameters'!$L$26)</f>
        <v/>
      </c>
      <c r="J180" s="1" t="str">
        <f>IF(J157="","",'Cost and Benefit Parameters'!$L$26)</f>
        <v/>
      </c>
      <c r="K180" s="1" t="str">
        <f>IF(K157="","",'Cost and Benefit Parameters'!$L$26)</f>
        <v/>
      </c>
      <c r="L180" s="1" t="str">
        <f>IF(L157="","",'Cost and Benefit Parameters'!$L$26)</f>
        <v/>
      </c>
      <c r="M180" s="1" t="str">
        <f>IF(M157="","",'Cost and Benefit Parameters'!$L$26)</f>
        <v/>
      </c>
      <c r="N180" s="1" t="str">
        <f>IF(N157="","",'Cost and Benefit Parameters'!$L$26)</f>
        <v/>
      </c>
      <c r="O180" s="1" t="str">
        <f>IF(O157="","",'Cost and Benefit Parameters'!$L$26)</f>
        <v/>
      </c>
      <c r="P180" s="1" t="str">
        <f>IF(P157="","",'Cost and Benefit Parameters'!$L$26)</f>
        <v/>
      </c>
      <c r="Q180" s="1" t="str">
        <f>IF(Q157="","",'Cost and Benefit Parameters'!$L$26)</f>
        <v/>
      </c>
      <c r="R180" s="1" t="str">
        <f>IF(R157="","",'Cost and Benefit Parameters'!$L$26)</f>
        <v/>
      </c>
      <c r="S180" s="1">
        <f>IF(S157="","",'Cost and Benefit Parameters'!$L$26)</f>
        <v>448.32199999999989</v>
      </c>
      <c r="T180" s="1">
        <f>IF(T157="","",'Cost and Benefit Parameters'!$L$26)</f>
        <v>448.32199999999989</v>
      </c>
      <c r="U180" s="1">
        <f>IF(U157="","",'Cost and Benefit Parameters'!$L$26)</f>
        <v>448.32199999999989</v>
      </c>
      <c r="V180" s="1">
        <f>IF(V157="","",'Cost and Benefit Parameters'!$L$26)</f>
        <v>448.32199999999989</v>
      </c>
      <c r="W180" s="1">
        <f>IF(W157="","",'Cost and Benefit Parameters'!$L$26)</f>
        <v>448.32199999999989</v>
      </c>
      <c r="X180" s="1">
        <f>IF(X157="","",'Cost and Benefit Parameters'!$L$26)</f>
        <v>448.32199999999989</v>
      </c>
      <c r="Y180" s="1">
        <f>IF(Y157="","",'Cost and Benefit Parameters'!$L$26)</f>
        <v>448.32199999999989</v>
      </c>
      <c r="Z180" s="1">
        <f>IF(Z157="","",'Cost and Benefit Parameters'!$L$26)</f>
        <v>448.32199999999989</v>
      </c>
      <c r="AA180" s="1">
        <f>IF(AA157="","",'Cost and Benefit Parameters'!$L$26)</f>
        <v>448.32199999999989</v>
      </c>
      <c r="AB180" s="1">
        <f>IF(AB157="","",'Cost and Benefit Parameters'!$L$26)</f>
        <v>448.32199999999989</v>
      </c>
      <c r="AC180" s="1">
        <f>IF(AC157="","",'Cost and Benefit Parameters'!$L$26)</f>
        <v>448.32199999999989</v>
      </c>
      <c r="AD180" s="1">
        <f>IF(AD157="","",'Cost and Benefit Parameters'!$L$26)</f>
        <v>448.32199999999989</v>
      </c>
      <c r="AE180" s="1">
        <f>IF(AE157="","",'Cost and Benefit Parameters'!$L$26)</f>
        <v>448.32199999999989</v>
      </c>
      <c r="AF180" s="1">
        <f>IF(AF157="","",'Cost and Benefit Parameters'!$L$26)</f>
        <v>448.32199999999989</v>
      </c>
      <c r="AG180" s="1">
        <f>IF(AG157="","",'Cost and Benefit Parameters'!$L$26)</f>
        <v>448.32199999999989</v>
      </c>
      <c r="AH180" s="1">
        <f>IF(AH157="","",'Cost and Benefit Parameters'!$L$26)</f>
        <v>448.32199999999989</v>
      </c>
      <c r="AI180" s="1">
        <f>IF(AI157="","",'Cost and Benefit Parameters'!$L$26)</f>
        <v>448.32199999999989</v>
      </c>
      <c r="AJ180" s="1">
        <f>IF(AJ157="","",'Cost and Benefit Parameters'!$L$26)</f>
        <v>448.32199999999989</v>
      </c>
      <c r="AK180" s="1">
        <f>IF(AK157="","",'Cost and Benefit Parameters'!$L$26)</f>
        <v>448.32199999999989</v>
      </c>
      <c r="AL180" s="1">
        <f>IF(AL157="","",'Cost and Benefit Parameters'!$L$26)</f>
        <v>448.32199999999989</v>
      </c>
      <c r="AM180" s="1">
        <f>IF(AM157="","",'Cost and Benefit Parameters'!$L$26)</f>
        <v>448.32199999999989</v>
      </c>
      <c r="AN180" s="1">
        <f>IF(AN157="","",'Cost and Benefit Parameters'!$L$26)</f>
        <v>448.32199999999989</v>
      </c>
      <c r="AO180" s="1">
        <f>IF(AO157="","",'Cost and Benefit Parameters'!$L$26)</f>
        <v>448.32199999999989</v>
      </c>
      <c r="AP180" s="1">
        <f>IF(AP157="","",'Cost and Benefit Parameters'!$L$26)</f>
        <v>448.32199999999989</v>
      </c>
      <c r="AQ180" s="1">
        <f>IF(AQ157="","",'Cost and Benefit Parameters'!$L$26)</f>
        <v>448.32199999999989</v>
      </c>
      <c r="AR180" s="1">
        <f>IF(AR157="","",'Cost and Benefit Parameters'!$L$26)</f>
        <v>448.32199999999989</v>
      </c>
      <c r="AS180" s="1">
        <f>IF(AS157="","",'Cost and Benefit Parameters'!$L$26)</f>
        <v>448.32199999999989</v>
      </c>
      <c r="AT180" s="1">
        <f>IF(AT157="","",'Cost and Benefit Parameters'!$L$26)</f>
        <v>448.32199999999989</v>
      </c>
      <c r="AU180" s="1">
        <f>IF(AU157="","",'Cost and Benefit Parameters'!$L$26)</f>
        <v>448.32199999999989</v>
      </c>
      <c r="AV180" s="1">
        <f>IF(AV157="","",'Cost and Benefit Parameters'!$L$26)</f>
        <v>448.32199999999989</v>
      </c>
      <c r="AW180" s="1">
        <f>IF(AW157="","",'Cost and Benefit Parameters'!$L$26)</f>
        <v>448.32199999999989</v>
      </c>
      <c r="AX180" s="1">
        <f>IF(AX157="","",'Cost and Benefit Parameters'!$L$26)</f>
        <v>448.32199999999989</v>
      </c>
      <c r="AY180" s="1">
        <f>IF(AY157="","",'Cost and Benefit Parameters'!$L$26)</f>
        <v>448.32199999999989</v>
      </c>
      <c r="AZ180" s="1">
        <f>IF(AZ157="","",'Cost and Benefit Parameters'!$L$26)</f>
        <v>448.32199999999989</v>
      </c>
      <c r="BA180" s="1">
        <f>IF(BA157="","",'Cost and Benefit Parameters'!$L$26)</f>
        <v>448.32199999999989</v>
      </c>
      <c r="BB180" s="1">
        <f>IF(BB157="","",'Cost and Benefit Parameters'!$L$26)</f>
        <v>448.32199999999989</v>
      </c>
      <c r="BC180" s="1">
        <f>IF(BC157="","",'Cost and Benefit Parameters'!$L$26)</f>
        <v>448.32199999999989</v>
      </c>
      <c r="BD180" s="1">
        <f>IF(BD157="","",'Cost and Benefit Parameters'!$L$26)</f>
        <v>448.32199999999989</v>
      </c>
      <c r="BE180" s="1">
        <f>IF(BE157="","",'Cost and Benefit Parameters'!$L$26)</f>
        <v>448.32199999999989</v>
      </c>
      <c r="BF180" s="1">
        <f>IF(BF157="","",'Cost and Benefit Parameters'!$L$26)</f>
        <v>448.32199999999989</v>
      </c>
      <c r="BG180" s="1" t="str">
        <f>IF(BG157="","",'Cost and Benefit Parameters'!$L$26)</f>
        <v/>
      </c>
      <c r="BH180" s="1" t="str">
        <f>IF(BH157="","",'Cost and Benefit Parameters'!$L$26)</f>
        <v/>
      </c>
      <c r="BI180" s="1" t="str">
        <f>IF(BI157="","",'Cost and Benefit Parameters'!$L$26)</f>
        <v/>
      </c>
      <c r="BJ180" s="1" t="str">
        <f>IF(BJ157="","",'Cost and Benefit Parameters'!$L$26)</f>
        <v/>
      </c>
      <c r="BK180" s="1" t="str">
        <f>IF(BK157="","",'Cost and Benefit Parameters'!$L$26)</f>
        <v/>
      </c>
      <c r="BL180" s="1" t="str">
        <f>IF(BL157="","",'Cost and Benefit Parameters'!$L$26)</f>
        <v/>
      </c>
      <c r="BM180" s="1" t="str">
        <f>IF(BM157="","",'Cost and Benefit Parameters'!$L$26)</f>
        <v/>
      </c>
    </row>
    <row r="181" spans="1:72" x14ac:dyDescent="0.55000000000000004">
      <c r="A181" s="639"/>
      <c r="B181" t="s">
        <v>480</v>
      </c>
      <c r="G181" s="1" t="str">
        <f>IF(G158="","",'Cost and Benefit Parameters'!$L$26)</f>
        <v/>
      </c>
      <c r="H181" s="1" t="str">
        <f>IF(H158="","",'Cost and Benefit Parameters'!$L$26)</f>
        <v/>
      </c>
      <c r="I181" s="1" t="str">
        <f>IF(I158="","",'Cost and Benefit Parameters'!$L$26)</f>
        <v/>
      </c>
      <c r="J181" s="1" t="str">
        <f>IF(J158="","",'Cost and Benefit Parameters'!$L$26)</f>
        <v/>
      </c>
      <c r="K181" s="1" t="str">
        <f>IF(K158="","",'Cost and Benefit Parameters'!$L$26)</f>
        <v/>
      </c>
      <c r="L181" s="1" t="str">
        <f>IF(L158="","",'Cost and Benefit Parameters'!$L$26)</f>
        <v/>
      </c>
      <c r="M181" s="1" t="str">
        <f>IF(M158="","",'Cost and Benefit Parameters'!$L$26)</f>
        <v/>
      </c>
      <c r="N181" s="1" t="str">
        <f>IF(N158="","",'Cost and Benefit Parameters'!$L$26)</f>
        <v/>
      </c>
      <c r="O181" s="1" t="str">
        <f>IF(O158="","",'Cost and Benefit Parameters'!$L$26)</f>
        <v/>
      </c>
      <c r="P181" s="1" t="str">
        <f>IF(P158="","",'Cost and Benefit Parameters'!$L$26)</f>
        <v/>
      </c>
      <c r="Q181" s="1" t="str">
        <f>IF(Q158="","",'Cost and Benefit Parameters'!$L$26)</f>
        <v/>
      </c>
      <c r="R181" s="1" t="str">
        <f>IF(R158="","",'Cost and Benefit Parameters'!$L$26)</f>
        <v/>
      </c>
      <c r="S181" s="1" t="str">
        <f>IF(S158="","",'Cost and Benefit Parameters'!$L$26)</f>
        <v/>
      </c>
      <c r="T181" s="1">
        <f>IF(T158="","",'Cost and Benefit Parameters'!$L$26)</f>
        <v>448.32199999999989</v>
      </c>
      <c r="U181" s="1">
        <f>IF(U158="","",'Cost and Benefit Parameters'!$L$26)</f>
        <v>448.32199999999989</v>
      </c>
      <c r="V181" s="1">
        <f>IF(V158="","",'Cost and Benefit Parameters'!$L$26)</f>
        <v>448.32199999999989</v>
      </c>
      <c r="W181" s="1">
        <f>IF(W158="","",'Cost and Benefit Parameters'!$L$26)</f>
        <v>448.32199999999989</v>
      </c>
      <c r="X181" s="1">
        <f>IF(X158="","",'Cost and Benefit Parameters'!$L$26)</f>
        <v>448.32199999999989</v>
      </c>
      <c r="Y181" s="1">
        <f>IF(Y158="","",'Cost and Benefit Parameters'!$L$26)</f>
        <v>448.32199999999989</v>
      </c>
      <c r="Z181" s="1">
        <f>IF(Z158="","",'Cost and Benefit Parameters'!$L$26)</f>
        <v>448.32199999999989</v>
      </c>
      <c r="AA181" s="1">
        <f>IF(AA158="","",'Cost and Benefit Parameters'!$L$26)</f>
        <v>448.32199999999989</v>
      </c>
      <c r="AB181" s="1">
        <f>IF(AB158="","",'Cost and Benefit Parameters'!$L$26)</f>
        <v>448.32199999999989</v>
      </c>
      <c r="AC181" s="1">
        <f>IF(AC158="","",'Cost and Benefit Parameters'!$L$26)</f>
        <v>448.32199999999989</v>
      </c>
      <c r="AD181" s="1">
        <f>IF(AD158="","",'Cost and Benefit Parameters'!$L$26)</f>
        <v>448.32199999999989</v>
      </c>
      <c r="AE181" s="1">
        <f>IF(AE158="","",'Cost and Benefit Parameters'!$L$26)</f>
        <v>448.32199999999989</v>
      </c>
      <c r="AF181" s="1">
        <f>IF(AF158="","",'Cost and Benefit Parameters'!$L$26)</f>
        <v>448.32199999999989</v>
      </c>
      <c r="AG181" s="1">
        <f>IF(AG158="","",'Cost and Benefit Parameters'!$L$26)</f>
        <v>448.32199999999989</v>
      </c>
      <c r="AH181" s="1">
        <f>IF(AH158="","",'Cost and Benefit Parameters'!$L$26)</f>
        <v>448.32199999999989</v>
      </c>
      <c r="AI181" s="1">
        <f>IF(AI158="","",'Cost and Benefit Parameters'!$L$26)</f>
        <v>448.32199999999989</v>
      </c>
      <c r="AJ181" s="1">
        <f>IF(AJ158="","",'Cost and Benefit Parameters'!$L$26)</f>
        <v>448.32199999999989</v>
      </c>
      <c r="AK181" s="1">
        <f>IF(AK158="","",'Cost and Benefit Parameters'!$L$26)</f>
        <v>448.32199999999989</v>
      </c>
      <c r="AL181" s="1">
        <f>IF(AL158="","",'Cost and Benefit Parameters'!$L$26)</f>
        <v>448.32199999999989</v>
      </c>
      <c r="AM181" s="1">
        <f>IF(AM158="","",'Cost and Benefit Parameters'!$L$26)</f>
        <v>448.32199999999989</v>
      </c>
      <c r="AN181" s="1">
        <f>IF(AN158="","",'Cost and Benefit Parameters'!$L$26)</f>
        <v>448.32199999999989</v>
      </c>
      <c r="AO181" s="1">
        <f>IF(AO158="","",'Cost and Benefit Parameters'!$L$26)</f>
        <v>448.32199999999989</v>
      </c>
      <c r="AP181" s="1">
        <f>IF(AP158="","",'Cost and Benefit Parameters'!$L$26)</f>
        <v>448.32199999999989</v>
      </c>
      <c r="AQ181" s="1">
        <f>IF(AQ158="","",'Cost and Benefit Parameters'!$L$26)</f>
        <v>448.32199999999989</v>
      </c>
      <c r="AR181" s="1">
        <f>IF(AR158="","",'Cost and Benefit Parameters'!$L$26)</f>
        <v>448.32199999999989</v>
      </c>
      <c r="AS181" s="1">
        <f>IF(AS158="","",'Cost and Benefit Parameters'!$L$26)</f>
        <v>448.32199999999989</v>
      </c>
      <c r="AT181" s="1">
        <f>IF(AT158="","",'Cost and Benefit Parameters'!$L$26)</f>
        <v>448.32199999999989</v>
      </c>
      <c r="AU181" s="1">
        <f>IF(AU158="","",'Cost and Benefit Parameters'!$L$26)</f>
        <v>448.32199999999989</v>
      </c>
      <c r="AV181" s="1">
        <f>IF(AV158="","",'Cost and Benefit Parameters'!$L$26)</f>
        <v>448.32199999999989</v>
      </c>
      <c r="AW181" s="1">
        <f>IF(AW158="","",'Cost and Benefit Parameters'!$L$26)</f>
        <v>448.32199999999989</v>
      </c>
      <c r="AX181" s="1">
        <f>IF(AX158="","",'Cost and Benefit Parameters'!$L$26)</f>
        <v>448.32199999999989</v>
      </c>
      <c r="AY181" s="1">
        <f>IF(AY158="","",'Cost and Benefit Parameters'!$L$26)</f>
        <v>448.32199999999989</v>
      </c>
      <c r="AZ181" s="1">
        <f>IF(AZ158="","",'Cost and Benefit Parameters'!$L$26)</f>
        <v>448.32199999999989</v>
      </c>
      <c r="BA181" s="1">
        <f>IF(BA158="","",'Cost and Benefit Parameters'!$L$26)</f>
        <v>448.32199999999989</v>
      </c>
      <c r="BB181" s="1">
        <f>IF(BB158="","",'Cost and Benefit Parameters'!$L$26)</f>
        <v>448.32199999999989</v>
      </c>
      <c r="BC181" s="1">
        <f>IF(BC158="","",'Cost and Benefit Parameters'!$L$26)</f>
        <v>448.32199999999989</v>
      </c>
      <c r="BD181" s="1">
        <f>IF(BD158="","",'Cost and Benefit Parameters'!$L$26)</f>
        <v>448.32199999999989</v>
      </c>
      <c r="BE181" s="1">
        <f>IF(BE158="","",'Cost and Benefit Parameters'!$L$26)</f>
        <v>448.32199999999989</v>
      </c>
      <c r="BF181" s="1">
        <f>IF(BF158="","",'Cost and Benefit Parameters'!$L$26)</f>
        <v>448.32199999999989</v>
      </c>
      <c r="BG181" s="1">
        <f>IF(BG158="","",'Cost and Benefit Parameters'!$L$26)</f>
        <v>448.32199999999989</v>
      </c>
      <c r="BH181" s="1" t="str">
        <f>IF(BH158="","",'Cost and Benefit Parameters'!$L$26)</f>
        <v/>
      </c>
      <c r="BI181" s="1" t="str">
        <f>IF(BI158="","",'Cost and Benefit Parameters'!$L$26)</f>
        <v/>
      </c>
      <c r="BJ181" s="1" t="str">
        <f>IF(BJ158="","",'Cost and Benefit Parameters'!$L$26)</f>
        <v/>
      </c>
      <c r="BK181" s="1" t="str">
        <f>IF(BK158="","",'Cost and Benefit Parameters'!$L$26)</f>
        <v/>
      </c>
      <c r="BL181" s="1" t="str">
        <f>IF(BL158="","",'Cost and Benefit Parameters'!$L$26)</f>
        <v/>
      </c>
      <c r="BM181" s="1" t="str">
        <f>IF(BM158="","",'Cost and Benefit Parameters'!$L$26)</f>
        <v/>
      </c>
    </row>
    <row r="182" spans="1:72" x14ac:dyDescent="0.55000000000000004">
      <c r="A182" s="639"/>
      <c r="B182" t="s">
        <v>481</v>
      </c>
      <c r="G182" s="1" t="str">
        <f>IF(G159="","",'Cost and Benefit Parameters'!$L$26)</f>
        <v/>
      </c>
      <c r="H182" s="1" t="str">
        <f>IF(H159="","",'Cost and Benefit Parameters'!$L$26)</f>
        <v/>
      </c>
      <c r="I182" s="1" t="str">
        <f>IF(I159="","",'Cost and Benefit Parameters'!$L$26)</f>
        <v/>
      </c>
      <c r="J182" s="1" t="str">
        <f>IF(J159="","",'Cost and Benefit Parameters'!$L$26)</f>
        <v/>
      </c>
      <c r="K182" s="1" t="str">
        <f>IF(K159="","",'Cost and Benefit Parameters'!$L$26)</f>
        <v/>
      </c>
      <c r="L182" s="1" t="str">
        <f>IF(L159="","",'Cost and Benefit Parameters'!$L$26)</f>
        <v/>
      </c>
      <c r="M182" s="1" t="str">
        <f>IF(M159="","",'Cost and Benefit Parameters'!$L$26)</f>
        <v/>
      </c>
      <c r="N182" s="1" t="str">
        <f>IF(N159="","",'Cost and Benefit Parameters'!$L$26)</f>
        <v/>
      </c>
      <c r="O182" s="1" t="str">
        <f>IF(O159="","",'Cost and Benefit Parameters'!$L$26)</f>
        <v/>
      </c>
      <c r="P182" s="1" t="str">
        <f>IF(P159="","",'Cost and Benefit Parameters'!$L$26)</f>
        <v/>
      </c>
      <c r="Q182" s="1" t="str">
        <f>IF(Q159="","",'Cost and Benefit Parameters'!$L$26)</f>
        <v/>
      </c>
      <c r="R182" s="1" t="str">
        <f>IF(R159="","",'Cost and Benefit Parameters'!$L$26)</f>
        <v/>
      </c>
      <c r="S182" s="1" t="str">
        <f>IF(S159="","",'Cost and Benefit Parameters'!$L$26)</f>
        <v/>
      </c>
      <c r="T182" s="1" t="str">
        <f>IF(T159="","",'Cost and Benefit Parameters'!$L$26)</f>
        <v/>
      </c>
      <c r="U182" s="1">
        <f>IF(U159="","",'Cost and Benefit Parameters'!$L$26)</f>
        <v>448.32199999999989</v>
      </c>
      <c r="V182" s="1">
        <f>IF(V159="","",'Cost and Benefit Parameters'!$L$26)</f>
        <v>448.32199999999989</v>
      </c>
      <c r="W182" s="1">
        <f>IF(W159="","",'Cost and Benefit Parameters'!$L$26)</f>
        <v>448.32199999999989</v>
      </c>
      <c r="X182" s="1">
        <f>IF(X159="","",'Cost and Benefit Parameters'!$L$26)</f>
        <v>448.32199999999989</v>
      </c>
      <c r="Y182" s="1">
        <f>IF(Y159="","",'Cost and Benefit Parameters'!$L$26)</f>
        <v>448.32199999999989</v>
      </c>
      <c r="Z182" s="1">
        <f>IF(Z159="","",'Cost and Benefit Parameters'!$L$26)</f>
        <v>448.32199999999989</v>
      </c>
      <c r="AA182" s="1">
        <f>IF(AA159="","",'Cost and Benefit Parameters'!$L$26)</f>
        <v>448.32199999999989</v>
      </c>
      <c r="AB182" s="1">
        <f>IF(AB159="","",'Cost and Benefit Parameters'!$L$26)</f>
        <v>448.32199999999989</v>
      </c>
      <c r="AC182" s="1">
        <f>IF(AC159="","",'Cost and Benefit Parameters'!$L$26)</f>
        <v>448.32199999999989</v>
      </c>
      <c r="AD182" s="1">
        <f>IF(AD159="","",'Cost and Benefit Parameters'!$L$26)</f>
        <v>448.32199999999989</v>
      </c>
      <c r="AE182" s="1">
        <f>IF(AE159="","",'Cost and Benefit Parameters'!$L$26)</f>
        <v>448.32199999999989</v>
      </c>
      <c r="AF182" s="1">
        <f>IF(AF159="","",'Cost and Benefit Parameters'!$L$26)</f>
        <v>448.32199999999989</v>
      </c>
      <c r="AG182" s="1">
        <f>IF(AG159="","",'Cost and Benefit Parameters'!$L$26)</f>
        <v>448.32199999999989</v>
      </c>
      <c r="AH182" s="1">
        <f>IF(AH159="","",'Cost and Benefit Parameters'!$L$26)</f>
        <v>448.32199999999989</v>
      </c>
      <c r="AI182" s="1">
        <f>IF(AI159="","",'Cost and Benefit Parameters'!$L$26)</f>
        <v>448.32199999999989</v>
      </c>
      <c r="AJ182" s="1">
        <f>IF(AJ159="","",'Cost and Benefit Parameters'!$L$26)</f>
        <v>448.32199999999989</v>
      </c>
      <c r="AK182" s="1">
        <f>IF(AK159="","",'Cost and Benefit Parameters'!$L$26)</f>
        <v>448.32199999999989</v>
      </c>
      <c r="AL182" s="1">
        <f>IF(AL159="","",'Cost and Benefit Parameters'!$L$26)</f>
        <v>448.32199999999989</v>
      </c>
      <c r="AM182" s="1">
        <f>IF(AM159="","",'Cost and Benefit Parameters'!$L$26)</f>
        <v>448.32199999999989</v>
      </c>
      <c r="AN182" s="1">
        <f>IF(AN159="","",'Cost and Benefit Parameters'!$L$26)</f>
        <v>448.32199999999989</v>
      </c>
      <c r="AO182" s="1">
        <f>IF(AO159="","",'Cost and Benefit Parameters'!$L$26)</f>
        <v>448.32199999999989</v>
      </c>
      <c r="AP182" s="1">
        <f>IF(AP159="","",'Cost and Benefit Parameters'!$L$26)</f>
        <v>448.32199999999989</v>
      </c>
      <c r="AQ182" s="1">
        <f>IF(AQ159="","",'Cost and Benefit Parameters'!$L$26)</f>
        <v>448.32199999999989</v>
      </c>
      <c r="AR182" s="1">
        <f>IF(AR159="","",'Cost and Benefit Parameters'!$L$26)</f>
        <v>448.32199999999989</v>
      </c>
      <c r="AS182" s="1">
        <f>IF(AS159="","",'Cost and Benefit Parameters'!$L$26)</f>
        <v>448.32199999999989</v>
      </c>
      <c r="AT182" s="1">
        <f>IF(AT159="","",'Cost and Benefit Parameters'!$L$26)</f>
        <v>448.32199999999989</v>
      </c>
      <c r="AU182" s="1">
        <f>IF(AU159="","",'Cost and Benefit Parameters'!$L$26)</f>
        <v>448.32199999999989</v>
      </c>
      <c r="AV182" s="1">
        <f>IF(AV159="","",'Cost and Benefit Parameters'!$L$26)</f>
        <v>448.32199999999989</v>
      </c>
      <c r="AW182" s="1">
        <f>IF(AW159="","",'Cost and Benefit Parameters'!$L$26)</f>
        <v>448.32199999999989</v>
      </c>
      <c r="AX182" s="1">
        <f>IF(AX159="","",'Cost and Benefit Parameters'!$L$26)</f>
        <v>448.32199999999989</v>
      </c>
      <c r="AY182" s="1">
        <f>IF(AY159="","",'Cost and Benefit Parameters'!$L$26)</f>
        <v>448.32199999999989</v>
      </c>
      <c r="AZ182" s="1">
        <f>IF(AZ159="","",'Cost and Benefit Parameters'!$L$26)</f>
        <v>448.32199999999989</v>
      </c>
      <c r="BA182" s="1">
        <f>IF(BA159="","",'Cost and Benefit Parameters'!$L$26)</f>
        <v>448.32199999999989</v>
      </c>
      <c r="BB182" s="1">
        <f>IF(BB159="","",'Cost and Benefit Parameters'!$L$26)</f>
        <v>448.32199999999989</v>
      </c>
      <c r="BC182" s="1">
        <f>IF(BC159="","",'Cost and Benefit Parameters'!$L$26)</f>
        <v>448.32199999999989</v>
      </c>
      <c r="BD182" s="1">
        <f>IF(BD159="","",'Cost and Benefit Parameters'!$L$26)</f>
        <v>448.32199999999989</v>
      </c>
      <c r="BE182" s="1">
        <f>IF(BE159="","",'Cost and Benefit Parameters'!$L$26)</f>
        <v>448.32199999999989</v>
      </c>
      <c r="BF182" s="1">
        <f>IF(BF159="","",'Cost and Benefit Parameters'!$L$26)</f>
        <v>448.32199999999989</v>
      </c>
      <c r="BG182" s="1">
        <f>IF(BG159="","",'Cost and Benefit Parameters'!$L$26)</f>
        <v>448.32199999999989</v>
      </c>
      <c r="BH182" s="1">
        <f>IF(BH159="","",'Cost and Benefit Parameters'!$L$26)</f>
        <v>448.32199999999989</v>
      </c>
      <c r="BI182" s="1" t="str">
        <f>IF(BI159="","",'Cost and Benefit Parameters'!$L$26)</f>
        <v/>
      </c>
      <c r="BJ182" s="1" t="str">
        <f>IF(BJ159="","",'Cost and Benefit Parameters'!$L$26)</f>
        <v/>
      </c>
      <c r="BK182" s="1" t="str">
        <f>IF(BK159="","",'Cost and Benefit Parameters'!$L$26)</f>
        <v/>
      </c>
      <c r="BL182" s="1" t="str">
        <f>IF(BL159="","",'Cost and Benefit Parameters'!$L$26)</f>
        <v/>
      </c>
      <c r="BM182" s="1" t="str">
        <f>IF(BM159="","",'Cost and Benefit Parameters'!$L$26)</f>
        <v/>
      </c>
    </row>
    <row r="183" spans="1:72" x14ac:dyDescent="0.55000000000000004">
      <c r="A183" s="639"/>
      <c r="B183" t="s">
        <v>482</v>
      </c>
      <c r="G183" s="1" t="str">
        <f>IF(G160="","",'Cost and Benefit Parameters'!$L$26)</f>
        <v/>
      </c>
      <c r="H183" s="1" t="str">
        <f>IF(H160="","",'Cost and Benefit Parameters'!$L$26)</f>
        <v/>
      </c>
      <c r="I183" s="1" t="str">
        <f>IF(I160="","",'Cost and Benefit Parameters'!$L$26)</f>
        <v/>
      </c>
      <c r="J183" s="1" t="str">
        <f>IF(J160="","",'Cost and Benefit Parameters'!$L$26)</f>
        <v/>
      </c>
      <c r="K183" s="1" t="str">
        <f>IF(K160="","",'Cost and Benefit Parameters'!$L$26)</f>
        <v/>
      </c>
      <c r="L183" s="1" t="str">
        <f>IF(L160="","",'Cost and Benefit Parameters'!$L$26)</f>
        <v/>
      </c>
      <c r="M183" s="1" t="str">
        <f>IF(M160="","",'Cost and Benefit Parameters'!$L$26)</f>
        <v/>
      </c>
      <c r="N183" s="1" t="str">
        <f>IF(N160="","",'Cost and Benefit Parameters'!$L$26)</f>
        <v/>
      </c>
      <c r="O183" s="1" t="str">
        <f>IF(O160="","",'Cost and Benefit Parameters'!$L$26)</f>
        <v/>
      </c>
      <c r="P183" s="1" t="str">
        <f>IF(P160="","",'Cost and Benefit Parameters'!$L$26)</f>
        <v/>
      </c>
      <c r="Q183" s="1" t="str">
        <f>IF(Q160="","",'Cost and Benefit Parameters'!$L$26)</f>
        <v/>
      </c>
      <c r="R183" s="1" t="str">
        <f>IF(R160="","",'Cost and Benefit Parameters'!$L$26)</f>
        <v/>
      </c>
      <c r="S183" s="1" t="str">
        <f>IF(S160="","",'Cost and Benefit Parameters'!$L$26)</f>
        <v/>
      </c>
      <c r="T183" s="1" t="str">
        <f>IF(T160="","",'Cost and Benefit Parameters'!$L$26)</f>
        <v/>
      </c>
      <c r="U183" s="1" t="str">
        <f>IF(U160="","",'Cost and Benefit Parameters'!$L$26)</f>
        <v/>
      </c>
      <c r="V183" s="1">
        <f>IF(V160="","",'Cost and Benefit Parameters'!$L$26)</f>
        <v>448.32199999999989</v>
      </c>
      <c r="W183" s="1">
        <f>IF(W160="","",'Cost and Benefit Parameters'!$L$26)</f>
        <v>448.32199999999989</v>
      </c>
      <c r="X183" s="1">
        <f>IF(X160="","",'Cost and Benefit Parameters'!$L$26)</f>
        <v>448.32199999999989</v>
      </c>
      <c r="Y183" s="1">
        <f>IF(Y160="","",'Cost and Benefit Parameters'!$L$26)</f>
        <v>448.32199999999989</v>
      </c>
      <c r="Z183" s="1">
        <f>IF(Z160="","",'Cost and Benefit Parameters'!$L$26)</f>
        <v>448.32199999999989</v>
      </c>
      <c r="AA183" s="1">
        <f>IF(AA160="","",'Cost and Benefit Parameters'!$L$26)</f>
        <v>448.32199999999989</v>
      </c>
      <c r="AB183" s="1">
        <f>IF(AB160="","",'Cost and Benefit Parameters'!$L$26)</f>
        <v>448.32199999999989</v>
      </c>
      <c r="AC183" s="1">
        <f>IF(AC160="","",'Cost and Benefit Parameters'!$L$26)</f>
        <v>448.32199999999989</v>
      </c>
      <c r="AD183" s="1">
        <f>IF(AD160="","",'Cost and Benefit Parameters'!$L$26)</f>
        <v>448.32199999999989</v>
      </c>
      <c r="AE183" s="1">
        <f>IF(AE160="","",'Cost and Benefit Parameters'!$L$26)</f>
        <v>448.32199999999989</v>
      </c>
      <c r="AF183" s="1">
        <f>IF(AF160="","",'Cost and Benefit Parameters'!$L$26)</f>
        <v>448.32199999999989</v>
      </c>
      <c r="AG183" s="1">
        <f>IF(AG160="","",'Cost and Benefit Parameters'!$L$26)</f>
        <v>448.32199999999989</v>
      </c>
      <c r="AH183" s="1">
        <f>IF(AH160="","",'Cost and Benefit Parameters'!$L$26)</f>
        <v>448.32199999999989</v>
      </c>
      <c r="AI183" s="1">
        <f>IF(AI160="","",'Cost and Benefit Parameters'!$L$26)</f>
        <v>448.32199999999989</v>
      </c>
      <c r="AJ183" s="1">
        <f>IF(AJ160="","",'Cost and Benefit Parameters'!$L$26)</f>
        <v>448.32199999999989</v>
      </c>
      <c r="AK183" s="1">
        <f>IF(AK160="","",'Cost and Benefit Parameters'!$L$26)</f>
        <v>448.32199999999989</v>
      </c>
      <c r="AL183" s="1">
        <f>IF(AL160="","",'Cost and Benefit Parameters'!$L$26)</f>
        <v>448.32199999999989</v>
      </c>
      <c r="AM183" s="1">
        <f>IF(AM160="","",'Cost and Benefit Parameters'!$L$26)</f>
        <v>448.32199999999989</v>
      </c>
      <c r="AN183" s="1">
        <f>IF(AN160="","",'Cost and Benefit Parameters'!$L$26)</f>
        <v>448.32199999999989</v>
      </c>
      <c r="AO183" s="1">
        <f>IF(AO160="","",'Cost and Benefit Parameters'!$L$26)</f>
        <v>448.32199999999989</v>
      </c>
      <c r="AP183" s="1">
        <f>IF(AP160="","",'Cost and Benefit Parameters'!$L$26)</f>
        <v>448.32199999999989</v>
      </c>
      <c r="AQ183" s="1">
        <f>IF(AQ160="","",'Cost and Benefit Parameters'!$L$26)</f>
        <v>448.32199999999989</v>
      </c>
      <c r="AR183" s="1">
        <f>IF(AR160="","",'Cost and Benefit Parameters'!$L$26)</f>
        <v>448.32199999999989</v>
      </c>
      <c r="AS183" s="1">
        <f>IF(AS160="","",'Cost and Benefit Parameters'!$L$26)</f>
        <v>448.32199999999989</v>
      </c>
      <c r="AT183" s="1">
        <f>IF(AT160="","",'Cost and Benefit Parameters'!$L$26)</f>
        <v>448.32199999999989</v>
      </c>
      <c r="AU183" s="1">
        <f>IF(AU160="","",'Cost and Benefit Parameters'!$L$26)</f>
        <v>448.32199999999989</v>
      </c>
      <c r="AV183" s="1">
        <f>IF(AV160="","",'Cost and Benefit Parameters'!$L$26)</f>
        <v>448.32199999999989</v>
      </c>
      <c r="AW183" s="1">
        <f>IF(AW160="","",'Cost and Benefit Parameters'!$L$26)</f>
        <v>448.32199999999989</v>
      </c>
      <c r="AX183" s="1">
        <f>IF(AX160="","",'Cost and Benefit Parameters'!$L$26)</f>
        <v>448.32199999999989</v>
      </c>
      <c r="AY183" s="1">
        <f>IF(AY160="","",'Cost and Benefit Parameters'!$L$26)</f>
        <v>448.32199999999989</v>
      </c>
      <c r="AZ183" s="1">
        <f>IF(AZ160="","",'Cost and Benefit Parameters'!$L$26)</f>
        <v>448.32199999999989</v>
      </c>
      <c r="BA183" s="1">
        <f>IF(BA160="","",'Cost and Benefit Parameters'!$L$26)</f>
        <v>448.32199999999989</v>
      </c>
      <c r="BB183" s="1">
        <f>IF(BB160="","",'Cost and Benefit Parameters'!$L$26)</f>
        <v>448.32199999999989</v>
      </c>
      <c r="BC183" s="1">
        <f>IF(BC160="","",'Cost and Benefit Parameters'!$L$26)</f>
        <v>448.32199999999989</v>
      </c>
      <c r="BD183" s="1">
        <f>IF(BD160="","",'Cost and Benefit Parameters'!$L$26)</f>
        <v>448.32199999999989</v>
      </c>
      <c r="BE183" s="1">
        <f>IF(BE160="","",'Cost and Benefit Parameters'!$L$26)</f>
        <v>448.32199999999989</v>
      </c>
      <c r="BF183" s="1">
        <f>IF(BF160="","",'Cost and Benefit Parameters'!$L$26)</f>
        <v>448.32199999999989</v>
      </c>
      <c r="BG183" s="1">
        <f>IF(BG160="","",'Cost and Benefit Parameters'!$L$26)</f>
        <v>448.32199999999989</v>
      </c>
      <c r="BH183" s="1">
        <f>IF(BH160="","",'Cost and Benefit Parameters'!$L$26)</f>
        <v>448.32199999999989</v>
      </c>
      <c r="BI183" s="1">
        <f>IF(BI160="","",'Cost and Benefit Parameters'!$L$26)</f>
        <v>448.32199999999989</v>
      </c>
      <c r="BJ183" s="1" t="str">
        <f>IF(BJ160="","",'Cost and Benefit Parameters'!$L$26)</f>
        <v/>
      </c>
      <c r="BK183" s="1" t="str">
        <f>IF(BK160="","",'Cost and Benefit Parameters'!$L$26)</f>
        <v/>
      </c>
      <c r="BL183" s="1" t="str">
        <f>IF(BL160="","",'Cost and Benefit Parameters'!$L$26)</f>
        <v/>
      </c>
      <c r="BM183" s="1" t="str">
        <f>IF(BM160="","",'Cost and Benefit Parameters'!$L$26)</f>
        <v/>
      </c>
    </row>
    <row r="184" spans="1:72" x14ac:dyDescent="0.55000000000000004">
      <c r="A184" s="639"/>
      <c r="B184" t="s">
        <v>483</v>
      </c>
      <c r="G184" s="1" t="str">
        <f>IF(G161="","",'Cost and Benefit Parameters'!$L$26)</f>
        <v/>
      </c>
      <c r="H184" s="1" t="str">
        <f>IF(H161="","",'Cost and Benefit Parameters'!$L$26)</f>
        <v/>
      </c>
      <c r="I184" s="1" t="str">
        <f>IF(I161="","",'Cost and Benefit Parameters'!$L$26)</f>
        <v/>
      </c>
      <c r="J184" s="1" t="str">
        <f>IF(J161="","",'Cost and Benefit Parameters'!$L$26)</f>
        <v/>
      </c>
      <c r="K184" s="1" t="str">
        <f>IF(K161="","",'Cost and Benefit Parameters'!$L$26)</f>
        <v/>
      </c>
      <c r="L184" s="1" t="str">
        <f>IF(L161="","",'Cost and Benefit Parameters'!$L$26)</f>
        <v/>
      </c>
      <c r="M184" s="1" t="str">
        <f>IF(M161="","",'Cost and Benefit Parameters'!$L$26)</f>
        <v/>
      </c>
      <c r="N184" s="1" t="str">
        <f>IF(N161="","",'Cost and Benefit Parameters'!$L$26)</f>
        <v/>
      </c>
      <c r="O184" s="1" t="str">
        <f>IF(O161="","",'Cost and Benefit Parameters'!$L$26)</f>
        <v/>
      </c>
      <c r="P184" s="1" t="str">
        <f>IF(P161="","",'Cost and Benefit Parameters'!$L$26)</f>
        <v/>
      </c>
      <c r="Q184" s="1" t="str">
        <f>IF(Q161="","",'Cost and Benefit Parameters'!$L$26)</f>
        <v/>
      </c>
      <c r="R184" s="1" t="str">
        <f>IF(R161="","",'Cost and Benefit Parameters'!$L$26)</f>
        <v/>
      </c>
      <c r="S184" s="1" t="str">
        <f>IF(S161="","",'Cost and Benefit Parameters'!$L$26)</f>
        <v/>
      </c>
      <c r="T184" s="1" t="str">
        <f>IF(T161="","",'Cost and Benefit Parameters'!$L$26)</f>
        <v/>
      </c>
      <c r="U184" s="1" t="str">
        <f>IF(U161="","",'Cost and Benefit Parameters'!$L$26)</f>
        <v/>
      </c>
      <c r="V184" s="1" t="str">
        <f>IF(V161="","",'Cost and Benefit Parameters'!$L$26)</f>
        <v/>
      </c>
      <c r="W184" s="1">
        <f>IF(W161="","",'Cost and Benefit Parameters'!$L$26)</f>
        <v>448.32199999999989</v>
      </c>
      <c r="X184" s="1">
        <f>IF(X161="","",'Cost and Benefit Parameters'!$L$26)</f>
        <v>448.32199999999989</v>
      </c>
      <c r="Y184" s="1">
        <f>IF(Y161="","",'Cost and Benefit Parameters'!$L$26)</f>
        <v>448.32199999999989</v>
      </c>
      <c r="Z184" s="1">
        <f>IF(Z161="","",'Cost and Benefit Parameters'!$L$26)</f>
        <v>448.32199999999989</v>
      </c>
      <c r="AA184" s="1">
        <f>IF(AA161="","",'Cost and Benefit Parameters'!$L$26)</f>
        <v>448.32199999999989</v>
      </c>
      <c r="AB184" s="1">
        <f>IF(AB161="","",'Cost and Benefit Parameters'!$L$26)</f>
        <v>448.32199999999989</v>
      </c>
      <c r="AC184" s="1">
        <f>IF(AC161="","",'Cost and Benefit Parameters'!$L$26)</f>
        <v>448.32199999999989</v>
      </c>
      <c r="AD184" s="1">
        <f>IF(AD161="","",'Cost and Benefit Parameters'!$L$26)</f>
        <v>448.32199999999989</v>
      </c>
      <c r="AE184" s="1">
        <f>IF(AE161="","",'Cost and Benefit Parameters'!$L$26)</f>
        <v>448.32199999999989</v>
      </c>
      <c r="AF184" s="1">
        <f>IF(AF161="","",'Cost and Benefit Parameters'!$L$26)</f>
        <v>448.32199999999989</v>
      </c>
      <c r="AG184" s="1">
        <f>IF(AG161="","",'Cost and Benefit Parameters'!$L$26)</f>
        <v>448.32199999999989</v>
      </c>
      <c r="AH184" s="1">
        <f>IF(AH161="","",'Cost and Benefit Parameters'!$L$26)</f>
        <v>448.32199999999989</v>
      </c>
      <c r="AI184" s="1">
        <f>IF(AI161="","",'Cost and Benefit Parameters'!$L$26)</f>
        <v>448.32199999999989</v>
      </c>
      <c r="AJ184" s="1">
        <f>IF(AJ161="","",'Cost and Benefit Parameters'!$L$26)</f>
        <v>448.32199999999989</v>
      </c>
      <c r="AK184" s="1">
        <f>IF(AK161="","",'Cost and Benefit Parameters'!$L$26)</f>
        <v>448.32199999999989</v>
      </c>
      <c r="AL184" s="1">
        <f>IF(AL161="","",'Cost and Benefit Parameters'!$L$26)</f>
        <v>448.32199999999989</v>
      </c>
      <c r="AM184" s="1">
        <f>IF(AM161="","",'Cost and Benefit Parameters'!$L$26)</f>
        <v>448.32199999999989</v>
      </c>
      <c r="AN184" s="1">
        <f>IF(AN161="","",'Cost and Benefit Parameters'!$L$26)</f>
        <v>448.32199999999989</v>
      </c>
      <c r="AO184" s="1">
        <f>IF(AO161="","",'Cost and Benefit Parameters'!$L$26)</f>
        <v>448.32199999999989</v>
      </c>
      <c r="AP184" s="1">
        <f>IF(AP161="","",'Cost and Benefit Parameters'!$L$26)</f>
        <v>448.32199999999989</v>
      </c>
      <c r="AQ184" s="1">
        <f>IF(AQ161="","",'Cost and Benefit Parameters'!$L$26)</f>
        <v>448.32199999999989</v>
      </c>
      <c r="AR184" s="1">
        <f>IF(AR161="","",'Cost and Benefit Parameters'!$L$26)</f>
        <v>448.32199999999989</v>
      </c>
      <c r="AS184" s="1">
        <f>IF(AS161="","",'Cost and Benefit Parameters'!$L$26)</f>
        <v>448.32199999999989</v>
      </c>
      <c r="AT184" s="1">
        <f>IF(AT161="","",'Cost and Benefit Parameters'!$L$26)</f>
        <v>448.32199999999989</v>
      </c>
      <c r="AU184" s="1">
        <f>IF(AU161="","",'Cost and Benefit Parameters'!$L$26)</f>
        <v>448.32199999999989</v>
      </c>
      <c r="AV184" s="1">
        <f>IF(AV161="","",'Cost and Benefit Parameters'!$L$26)</f>
        <v>448.32199999999989</v>
      </c>
      <c r="AW184" s="1">
        <f>IF(AW161="","",'Cost and Benefit Parameters'!$L$26)</f>
        <v>448.32199999999989</v>
      </c>
      <c r="AX184" s="1">
        <f>IF(AX161="","",'Cost and Benefit Parameters'!$L$26)</f>
        <v>448.32199999999989</v>
      </c>
      <c r="AY184" s="1">
        <f>IF(AY161="","",'Cost and Benefit Parameters'!$L$26)</f>
        <v>448.32199999999989</v>
      </c>
      <c r="AZ184" s="1">
        <f>IF(AZ161="","",'Cost and Benefit Parameters'!$L$26)</f>
        <v>448.32199999999989</v>
      </c>
      <c r="BA184" s="1">
        <f>IF(BA161="","",'Cost and Benefit Parameters'!$L$26)</f>
        <v>448.32199999999989</v>
      </c>
      <c r="BB184" s="1">
        <f>IF(BB161="","",'Cost and Benefit Parameters'!$L$26)</f>
        <v>448.32199999999989</v>
      </c>
      <c r="BC184" s="1">
        <f>IF(BC161="","",'Cost and Benefit Parameters'!$L$26)</f>
        <v>448.32199999999989</v>
      </c>
      <c r="BD184" s="1">
        <f>IF(BD161="","",'Cost and Benefit Parameters'!$L$26)</f>
        <v>448.32199999999989</v>
      </c>
      <c r="BE184" s="1">
        <f>IF(BE161="","",'Cost and Benefit Parameters'!$L$26)</f>
        <v>448.32199999999989</v>
      </c>
      <c r="BF184" s="1">
        <f>IF(BF161="","",'Cost and Benefit Parameters'!$L$26)</f>
        <v>448.32199999999989</v>
      </c>
      <c r="BG184" s="1">
        <f>IF(BG161="","",'Cost and Benefit Parameters'!$L$26)</f>
        <v>448.32199999999989</v>
      </c>
      <c r="BH184" s="1">
        <f>IF(BH161="","",'Cost and Benefit Parameters'!$L$26)</f>
        <v>448.32199999999989</v>
      </c>
      <c r="BI184" s="1">
        <f>IF(BI161="","",'Cost and Benefit Parameters'!$L$26)</f>
        <v>448.32199999999989</v>
      </c>
      <c r="BJ184" s="1">
        <f>IF(BJ161="","",'Cost and Benefit Parameters'!$L$26)</f>
        <v>448.32199999999989</v>
      </c>
      <c r="BK184" s="1" t="str">
        <f>IF(BK161="","",'Cost and Benefit Parameters'!$L$26)</f>
        <v/>
      </c>
      <c r="BL184" s="1" t="str">
        <f>IF(BL161="","",'Cost and Benefit Parameters'!$L$26)</f>
        <v/>
      </c>
      <c r="BM184" s="1" t="str">
        <f>IF(BM161="","",'Cost and Benefit Parameters'!$L$26)</f>
        <v/>
      </c>
    </row>
    <row r="185" spans="1:72" x14ac:dyDescent="0.55000000000000004">
      <c r="A185" s="639"/>
      <c r="B185" t="s">
        <v>484</v>
      </c>
      <c r="G185" s="1" t="str">
        <f>IF(G162="","",'Cost and Benefit Parameters'!$L$26)</f>
        <v/>
      </c>
      <c r="H185" s="1" t="str">
        <f>IF(H162="","",'Cost and Benefit Parameters'!$L$26)</f>
        <v/>
      </c>
      <c r="I185" s="1" t="str">
        <f>IF(I162="","",'Cost and Benefit Parameters'!$L$26)</f>
        <v/>
      </c>
      <c r="J185" s="1" t="str">
        <f>IF(J162="","",'Cost and Benefit Parameters'!$L$26)</f>
        <v/>
      </c>
      <c r="K185" s="1" t="str">
        <f>IF(K162="","",'Cost and Benefit Parameters'!$L$26)</f>
        <v/>
      </c>
      <c r="L185" s="1" t="str">
        <f>IF(L162="","",'Cost and Benefit Parameters'!$L$26)</f>
        <v/>
      </c>
      <c r="M185" s="1" t="str">
        <f>IF(M162="","",'Cost and Benefit Parameters'!$L$26)</f>
        <v/>
      </c>
      <c r="N185" s="1" t="str">
        <f>IF(N162="","",'Cost and Benefit Parameters'!$L$26)</f>
        <v/>
      </c>
      <c r="O185" s="1" t="str">
        <f>IF(O162="","",'Cost and Benefit Parameters'!$L$26)</f>
        <v/>
      </c>
      <c r="P185" s="1" t="str">
        <f>IF(P162="","",'Cost and Benefit Parameters'!$L$26)</f>
        <v/>
      </c>
      <c r="Q185" s="1" t="str">
        <f>IF(Q162="","",'Cost and Benefit Parameters'!$L$26)</f>
        <v/>
      </c>
      <c r="R185" s="1" t="str">
        <f>IF(R162="","",'Cost and Benefit Parameters'!$L$26)</f>
        <v/>
      </c>
      <c r="S185" s="1" t="str">
        <f>IF(S162="","",'Cost and Benefit Parameters'!$L$26)</f>
        <v/>
      </c>
      <c r="T185" s="1" t="str">
        <f>IF(T162="","",'Cost and Benefit Parameters'!$L$26)</f>
        <v/>
      </c>
      <c r="U185" s="1" t="str">
        <f>IF(U162="","",'Cost and Benefit Parameters'!$L$26)</f>
        <v/>
      </c>
      <c r="V185" s="1" t="str">
        <f>IF(V162="","",'Cost and Benefit Parameters'!$L$26)</f>
        <v/>
      </c>
      <c r="W185" s="1" t="str">
        <f>IF(W162="","",'Cost and Benefit Parameters'!$L$26)</f>
        <v/>
      </c>
      <c r="X185" s="1">
        <f>IF(X162="","",'Cost and Benefit Parameters'!$L$26)</f>
        <v>448.32199999999989</v>
      </c>
      <c r="Y185" s="1">
        <f>IF(Y162="","",'Cost and Benefit Parameters'!$L$26)</f>
        <v>448.32199999999989</v>
      </c>
      <c r="Z185" s="1">
        <f>IF(Z162="","",'Cost and Benefit Parameters'!$L$26)</f>
        <v>448.32199999999989</v>
      </c>
      <c r="AA185" s="1">
        <f>IF(AA162="","",'Cost and Benefit Parameters'!$L$26)</f>
        <v>448.32199999999989</v>
      </c>
      <c r="AB185" s="1">
        <f>IF(AB162="","",'Cost and Benefit Parameters'!$L$26)</f>
        <v>448.32199999999989</v>
      </c>
      <c r="AC185" s="1">
        <f>IF(AC162="","",'Cost and Benefit Parameters'!$L$26)</f>
        <v>448.32199999999989</v>
      </c>
      <c r="AD185" s="1">
        <f>IF(AD162="","",'Cost and Benefit Parameters'!$L$26)</f>
        <v>448.32199999999989</v>
      </c>
      <c r="AE185" s="1">
        <f>IF(AE162="","",'Cost and Benefit Parameters'!$L$26)</f>
        <v>448.32199999999989</v>
      </c>
      <c r="AF185" s="1">
        <f>IF(AF162="","",'Cost and Benefit Parameters'!$L$26)</f>
        <v>448.32199999999989</v>
      </c>
      <c r="AG185" s="1">
        <f>IF(AG162="","",'Cost and Benefit Parameters'!$L$26)</f>
        <v>448.32199999999989</v>
      </c>
      <c r="AH185" s="1">
        <f>IF(AH162="","",'Cost and Benefit Parameters'!$L$26)</f>
        <v>448.32199999999989</v>
      </c>
      <c r="AI185" s="1">
        <f>IF(AI162="","",'Cost and Benefit Parameters'!$L$26)</f>
        <v>448.32199999999989</v>
      </c>
      <c r="AJ185" s="1">
        <f>IF(AJ162="","",'Cost and Benefit Parameters'!$L$26)</f>
        <v>448.32199999999989</v>
      </c>
      <c r="AK185" s="1">
        <f>IF(AK162="","",'Cost and Benefit Parameters'!$L$26)</f>
        <v>448.32199999999989</v>
      </c>
      <c r="AL185" s="1">
        <f>IF(AL162="","",'Cost and Benefit Parameters'!$L$26)</f>
        <v>448.32199999999989</v>
      </c>
      <c r="AM185" s="1">
        <f>IF(AM162="","",'Cost and Benefit Parameters'!$L$26)</f>
        <v>448.32199999999989</v>
      </c>
      <c r="AN185" s="1">
        <f>IF(AN162="","",'Cost and Benefit Parameters'!$L$26)</f>
        <v>448.32199999999989</v>
      </c>
      <c r="AO185" s="1">
        <f>IF(AO162="","",'Cost and Benefit Parameters'!$L$26)</f>
        <v>448.32199999999989</v>
      </c>
      <c r="AP185" s="1">
        <f>IF(AP162="","",'Cost and Benefit Parameters'!$L$26)</f>
        <v>448.32199999999989</v>
      </c>
      <c r="AQ185" s="1">
        <f>IF(AQ162="","",'Cost and Benefit Parameters'!$L$26)</f>
        <v>448.32199999999989</v>
      </c>
      <c r="AR185" s="1">
        <f>IF(AR162="","",'Cost and Benefit Parameters'!$L$26)</f>
        <v>448.32199999999989</v>
      </c>
      <c r="AS185" s="1">
        <f>IF(AS162="","",'Cost and Benefit Parameters'!$L$26)</f>
        <v>448.32199999999989</v>
      </c>
      <c r="AT185" s="1">
        <f>IF(AT162="","",'Cost and Benefit Parameters'!$L$26)</f>
        <v>448.32199999999989</v>
      </c>
      <c r="AU185" s="1">
        <f>IF(AU162="","",'Cost and Benefit Parameters'!$L$26)</f>
        <v>448.32199999999989</v>
      </c>
      <c r="AV185" s="1">
        <f>IF(AV162="","",'Cost and Benefit Parameters'!$L$26)</f>
        <v>448.32199999999989</v>
      </c>
      <c r="AW185" s="1">
        <f>IF(AW162="","",'Cost and Benefit Parameters'!$L$26)</f>
        <v>448.32199999999989</v>
      </c>
      <c r="AX185" s="1">
        <f>IF(AX162="","",'Cost and Benefit Parameters'!$L$26)</f>
        <v>448.32199999999989</v>
      </c>
      <c r="AY185" s="1">
        <f>IF(AY162="","",'Cost and Benefit Parameters'!$L$26)</f>
        <v>448.32199999999989</v>
      </c>
      <c r="AZ185" s="1">
        <f>IF(AZ162="","",'Cost and Benefit Parameters'!$L$26)</f>
        <v>448.32199999999989</v>
      </c>
      <c r="BA185" s="1">
        <f>IF(BA162="","",'Cost and Benefit Parameters'!$L$26)</f>
        <v>448.32199999999989</v>
      </c>
      <c r="BB185" s="1">
        <f>IF(BB162="","",'Cost and Benefit Parameters'!$L$26)</f>
        <v>448.32199999999989</v>
      </c>
      <c r="BC185" s="1">
        <f>IF(BC162="","",'Cost and Benefit Parameters'!$L$26)</f>
        <v>448.32199999999989</v>
      </c>
      <c r="BD185" s="1">
        <f>IF(BD162="","",'Cost and Benefit Parameters'!$L$26)</f>
        <v>448.32199999999989</v>
      </c>
      <c r="BE185" s="1">
        <f>IF(BE162="","",'Cost and Benefit Parameters'!$L$26)</f>
        <v>448.32199999999989</v>
      </c>
      <c r="BF185" s="1">
        <f>IF(BF162="","",'Cost and Benefit Parameters'!$L$26)</f>
        <v>448.32199999999989</v>
      </c>
      <c r="BG185" s="1">
        <f>IF(BG162="","",'Cost and Benefit Parameters'!$L$26)</f>
        <v>448.32199999999989</v>
      </c>
      <c r="BH185" s="1">
        <f>IF(BH162="","",'Cost and Benefit Parameters'!$L$26)</f>
        <v>448.32199999999989</v>
      </c>
      <c r="BI185" s="1">
        <f>IF(BI162="","",'Cost and Benefit Parameters'!$L$26)</f>
        <v>448.32199999999989</v>
      </c>
      <c r="BJ185" s="1">
        <f>IF(BJ162="","",'Cost and Benefit Parameters'!$L$26)</f>
        <v>448.32199999999989</v>
      </c>
      <c r="BK185" s="1">
        <f>IF(BK162="","",'Cost and Benefit Parameters'!$L$26)</f>
        <v>448.32199999999989</v>
      </c>
      <c r="BL185" s="1" t="str">
        <f>IF(BL162="","",'Cost and Benefit Parameters'!$L$26)</f>
        <v/>
      </c>
      <c r="BM185" s="1" t="str">
        <f>IF(BM162="","",'Cost and Benefit Parameters'!$L$26)</f>
        <v/>
      </c>
    </row>
    <row r="186" spans="1:72" x14ac:dyDescent="0.55000000000000004">
      <c r="A186" s="639"/>
      <c r="B186" t="s">
        <v>485</v>
      </c>
      <c r="G186" s="1" t="str">
        <f>IF(G163="","",'Cost and Benefit Parameters'!$L$26)</f>
        <v/>
      </c>
      <c r="H186" s="1" t="str">
        <f>IF(H163="","",'Cost and Benefit Parameters'!$L$26)</f>
        <v/>
      </c>
      <c r="I186" s="1" t="str">
        <f>IF(I163="","",'Cost and Benefit Parameters'!$L$26)</f>
        <v/>
      </c>
      <c r="J186" s="1" t="str">
        <f>IF(J163="","",'Cost and Benefit Parameters'!$L$26)</f>
        <v/>
      </c>
      <c r="K186" s="1" t="str">
        <f>IF(K163="","",'Cost and Benefit Parameters'!$L$26)</f>
        <v/>
      </c>
      <c r="L186" s="1" t="str">
        <f>IF(L163="","",'Cost and Benefit Parameters'!$L$26)</f>
        <v/>
      </c>
      <c r="M186" s="1" t="str">
        <f>IF(M163="","",'Cost and Benefit Parameters'!$L$26)</f>
        <v/>
      </c>
      <c r="N186" s="1" t="str">
        <f>IF(N163="","",'Cost and Benefit Parameters'!$L$26)</f>
        <v/>
      </c>
      <c r="O186" s="1" t="str">
        <f>IF(O163="","",'Cost and Benefit Parameters'!$L$26)</f>
        <v/>
      </c>
      <c r="P186" s="1" t="str">
        <f>IF(P163="","",'Cost and Benefit Parameters'!$L$26)</f>
        <v/>
      </c>
      <c r="Q186" s="1" t="str">
        <f>IF(Q163="","",'Cost and Benefit Parameters'!$L$26)</f>
        <v/>
      </c>
      <c r="R186" s="1" t="str">
        <f>IF(R163="","",'Cost and Benefit Parameters'!$L$26)</f>
        <v/>
      </c>
      <c r="S186" s="1" t="str">
        <f>IF(S163="","",'Cost and Benefit Parameters'!$L$26)</f>
        <v/>
      </c>
      <c r="T186" s="1" t="str">
        <f>IF(T163="","",'Cost and Benefit Parameters'!$L$26)</f>
        <v/>
      </c>
      <c r="U186" s="1" t="str">
        <f>IF(U163="","",'Cost and Benefit Parameters'!$L$26)</f>
        <v/>
      </c>
      <c r="V186" s="1" t="str">
        <f>IF(V163="","",'Cost and Benefit Parameters'!$L$26)</f>
        <v/>
      </c>
      <c r="W186" s="1" t="str">
        <f>IF(W163="","",'Cost and Benefit Parameters'!$L$26)</f>
        <v/>
      </c>
      <c r="X186" s="1" t="str">
        <f>IF(X163="","",'Cost and Benefit Parameters'!$L$26)</f>
        <v/>
      </c>
      <c r="Y186" s="1">
        <f>IF(Y163="","",'Cost and Benefit Parameters'!$L$26)</f>
        <v>448.32199999999989</v>
      </c>
      <c r="Z186" s="1">
        <f>IF(Z163="","",'Cost and Benefit Parameters'!$L$26)</f>
        <v>448.32199999999989</v>
      </c>
      <c r="AA186" s="1">
        <f>IF(AA163="","",'Cost and Benefit Parameters'!$L$26)</f>
        <v>448.32199999999989</v>
      </c>
      <c r="AB186" s="1">
        <f>IF(AB163="","",'Cost and Benefit Parameters'!$L$26)</f>
        <v>448.32199999999989</v>
      </c>
      <c r="AC186" s="1">
        <f>IF(AC163="","",'Cost and Benefit Parameters'!$L$26)</f>
        <v>448.32199999999989</v>
      </c>
      <c r="AD186" s="1">
        <f>IF(AD163="","",'Cost and Benefit Parameters'!$L$26)</f>
        <v>448.32199999999989</v>
      </c>
      <c r="AE186" s="1">
        <f>IF(AE163="","",'Cost and Benefit Parameters'!$L$26)</f>
        <v>448.32199999999989</v>
      </c>
      <c r="AF186" s="1">
        <f>IF(AF163="","",'Cost and Benefit Parameters'!$L$26)</f>
        <v>448.32199999999989</v>
      </c>
      <c r="AG186" s="1">
        <f>IF(AG163="","",'Cost and Benefit Parameters'!$L$26)</f>
        <v>448.32199999999989</v>
      </c>
      <c r="AH186" s="1">
        <f>IF(AH163="","",'Cost and Benefit Parameters'!$L$26)</f>
        <v>448.32199999999989</v>
      </c>
      <c r="AI186" s="1">
        <f>IF(AI163="","",'Cost and Benefit Parameters'!$L$26)</f>
        <v>448.32199999999989</v>
      </c>
      <c r="AJ186" s="1">
        <f>IF(AJ163="","",'Cost and Benefit Parameters'!$L$26)</f>
        <v>448.32199999999989</v>
      </c>
      <c r="AK186" s="1">
        <f>IF(AK163="","",'Cost and Benefit Parameters'!$L$26)</f>
        <v>448.32199999999989</v>
      </c>
      <c r="AL186" s="1">
        <f>IF(AL163="","",'Cost and Benefit Parameters'!$L$26)</f>
        <v>448.32199999999989</v>
      </c>
      <c r="AM186" s="1">
        <f>IF(AM163="","",'Cost and Benefit Parameters'!$L$26)</f>
        <v>448.32199999999989</v>
      </c>
      <c r="AN186" s="1">
        <f>IF(AN163="","",'Cost and Benefit Parameters'!$L$26)</f>
        <v>448.32199999999989</v>
      </c>
      <c r="AO186" s="1">
        <f>IF(AO163="","",'Cost and Benefit Parameters'!$L$26)</f>
        <v>448.32199999999989</v>
      </c>
      <c r="AP186" s="1">
        <f>IF(AP163="","",'Cost and Benefit Parameters'!$L$26)</f>
        <v>448.32199999999989</v>
      </c>
      <c r="AQ186" s="1">
        <f>IF(AQ163="","",'Cost and Benefit Parameters'!$L$26)</f>
        <v>448.32199999999989</v>
      </c>
      <c r="AR186" s="1">
        <f>IF(AR163="","",'Cost and Benefit Parameters'!$L$26)</f>
        <v>448.32199999999989</v>
      </c>
      <c r="AS186" s="1">
        <f>IF(AS163="","",'Cost and Benefit Parameters'!$L$26)</f>
        <v>448.32199999999989</v>
      </c>
      <c r="AT186" s="1">
        <f>IF(AT163="","",'Cost and Benefit Parameters'!$L$26)</f>
        <v>448.32199999999989</v>
      </c>
      <c r="AU186" s="1">
        <f>IF(AU163="","",'Cost and Benefit Parameters'!$L$26)</f>
        <v>448.32199999999989</v>
      </c>
      <c r="AV186" s="1">
        <f>IF(AV163="","",'Cost and Benefit Parameters'!$L$26)</f>
        <v>448.32199999999989</v>
      </c>
      <c r="AW186" s="1">
        <f>IF(AW163="","",'Cost and Benefit Parameters'!$L$26)</f>
        <v>448.32199999999989</v>
      </c>
      <c r="AX186" s="1">
        <f>IF(AX163="","",'Cost and Benefit Parameters'!$L$26)</f>
        <v>448.32199999999989</v>
      </c>
      <c r="AY186" s="1">
        <f>IF(AY163="","",'Cost and Benefit Parameters'!$L$26)</f>
        <v>448.32199999999989</v>
      </c>
      <c r="AZ186" s="1">
        <f>IF(AZ163="","",'Cost and Benefit Parameters'!$L$26)</f>
        <v>448.32199999999989</v>
      </c>
      <c r="BA186" s="1">
        <f>IF(BA163="","",'Cost and Benefit Parameters'!$L$26)</f>
        <v>448.32199999999989</v>
      </c>
      <c r="BB186" s="1">
        <f>IF(BB163="","",'Cost and Benefit Parameters'!$L$26)</f>
        <v>448.32199999999989</v>
      </c>
      <c r="BC186" s="1">
        <f>IF(BC163="","",'Cost and Benefit Parameters'!$L$26)</f>
        <v>448.32199999999989</v>
      </c>
      <c r="BD186" s="1">
        <f>IF(BD163="","",'Cost and Benefit Parameters'!$L$26)</f>
        <v>448.32199999999989</v>
      </c>
      <c r="BE186" s="1">
        <f>IF(BE163="","",'Cost and Benefit Parameters'!$L$26)</f>
        <v>448.32199999999989</v>
      </c>
      <c r="BF186" s="1">
        <f>IF(BF163="","",'Cost and Benefit Parameters'!$L$26)</f>
        <v>448.32199999999989</v>
      </c>
      <c r="BG186" s="1">
        <f>IF(BG163="","",'Cost and Benefit Parameters'!$L$26)</f>
        <v>448.32199999999989</v>
      </c>
      <c r="BH186" s="1">
        <f>IF(BH163="","",'Cost and Benefit Parameters'!$L$26)</f>
        <v>448.32199999999989</v>
      </c>
      <c r="BI186" s="1">
        <f>IF(BI163="","",'Cost and Benefit Parameters'!$L$26)</f>
        <v>448.32199999999989</v>
      </c>
      <c r="BJ186" s="1">
        <f>IF(BJ163="","",'Cost and Benefit Parameters'!$L$26)</f>
        <v>448.32199999999989</v>
      </c>
      <c r="BK186" s="1">
        <f>IF(BK163="","",'Cost and Benefit Parameters'!$L$26)</f>
        <v>448.32199999999989</v>
      </c>
      <c r="BL186" s="1">
        <f>IF(BL163="","",'Cost and Benefit Parameters'!$L$26)</f>
        <v>448.32199999999989</v>
      </c>
      <c r="BM186" s="1" t="str">
        <f>IF(BM163="","",'Cost and Benefit Parameters'!$L$26)</f>
        <v/>
      </c>
    </row>
    <row r="187" spans="1:72" x14ac:dyDescent="0.55000000000000004">
      <c r="A187" s="639"/>
      <c r="B187" t="s">
        <v>486</v>
      </c>
      <c r="G187" s="1" t="str">
        <f>IF(G164="","",'Cost and Benefit Parameters'!$L$26)</f>
        <v/>
      </c>
      <c r="H187" s="1" t="str">
        <f>IF(H164="","",'Cost and Benefit Parameters'!$L$26)</f>
        <v/>
      </c>
      <c r="I187" s="1" t="str">
        <f>IF(I164="","",'Cost and Benefit Parameters'!$L$26)</f>
        <v/>
      </c>
      <c r="J187" s="1" t="str">
        <f>IF(J164="","",'Cost and Benefit Parameters'!$L$26)</f>
        <v/>
      </c>
      <c r="K187" s="1" t="str">
        <f>IF(K164="","",'Cost and Benefit Parameters'!$L$26)</f>
        <v/>
      </c>
      <c r="L187" s="1" t="str">
        <f>IF(L164="","",'Cost and Benefit Parameters'!$L$26)</f>
        <v/>
      </c>
      <c r="M187" s="1" t="str">
        <f>IF(M164="","",'Cost and Benefit Parameters'!$L$26)</f>
        <v/>
      </c>
      <c r="N187" s="1" t="str">
        <f>IF(N164="","",'Cost and Benefit Parameters'!$L$26)</f>
        <v/>
      </c>
      <c r="O187" s="1" t="str">
        <f>IF(O164="","",'Cost and Benefit Parameters'!$L$26)</f>
        <v/>
      </c>
      <c r="P187" s="1" t="str">
        <f>IF(P164="","",'Cost and Benefit Parameters'!$L$26)</f>
        <v/>
      </c>
      <c r="Q187" s="1" t="str">
        <f>IF(Q164="","",'Cost and Benefit Parameters'!$L$26)</f>
        <v/>
      </c>
      <c r="R187" s="1" t="str">
        <f>IF(R164="","",'Cost and Benefit Parameters'!$L$26)</f>
        <v/>
      </c>
      <c r="S187" s="1" t="str">
        <f>IF(S164="","",'Cost and Benefit Parameters'!$L$26)</f>
        <v/>
      </c>
      <c r="T187" s="1" t="str">
        <f>IF(T164="","",'Cost and Benefit Parameters'!$L$26)</f>
        <v/>
      </c>
      <c r="U187" s="1" t="str">
        <f>IF(U164="","",'Cost and Benefit Parameters'!$L$26)</f>
        <v/>
      </c>
      <c r="V187" s="1" t="str">
        <f>IF(V164="","",'Cost and Benefit Parameters'!$L$26)</f>
        <v/>
      </c>
      <c r="W187" s="1" t="str">
        <f>IF(W164="","",'Cost and Benefit Parameters'!$L$26)</f>
        <v/>
      </c>
      <c r="X187" s="1" t="str">
        <f>IF(X164="","",'Cost and Benefit Parameters'!$L$26)</f>
        <v/>
      </c>
      <c r="Y187" s="1" t="str">
        <f>IF(Y164="","",'Cost and Benefit Parameters'!$L$26)</f>
        <v/>
      </c>
      <c r="Z187" s="1">
        <f>IF(Z164="","",'Cost and Benefit Parameters'!$L$26)</f>
        <v>448.32199999999989</v>
      </c>
      <c r="AA187" s="1">
        <f>IF(AA164="","",'Cost and Benefit Parameters'!$L$26)</f>
        <v>448.32199999999989</v>
      </c>
      <c r="AB187" s="1">
        <f>IF(AB164="","",'Cost and Benefit Parameters'!$L$26)</f>
        <v>448.32199999999989</v>
      </c>
      <c r="AC187" s="1">
        <f>IF(AC164="","",'Cost and Benefit Parameters'!$L$26)</f>
        <v>448.32199999999989</v>
      </c>
      <c r="AD187" s="1">
        <f>IF(AD164="","",'Cost and Benefit Parameters'!$L$26)</f>
        <v>448.32199999999989</v>
      </c>
      <c r="AE187" s="1">
        <f>IF(AE164="","",'Cost and Benefit Parameters'!$L$26)</f>
        <v>448.32199999999989</v>
      </c>
      <c r="AF187" s="1">
        <f>IF(AF164="","",'Cost and Benefit Parameters'!$L$26)</f>
        <v>448.32199999999989</v>
      </c>
      <c r="AG187" s="1">
        <f>IF(AG164="","",'Cost and Benefit Parameters'!$L$26)</f>
        <v>448.32199999999989</v>
      </c>
      <c r="AH187" s="1">
        <f>IF(AH164="","",'Cost and Benefit Parameters'!$L$26)</f>
        <v>448.32199999999989</v>
      </c>
      <c r="AI187" s="1">
        <f>IF(AI164="","",'Cost and Benefit Parameters'!$L$26)</f>
        <v>448.32199999999989</v>
      </c>
      <c r="AJ187" s="1">
        <f>IF(AJ164="","",'Cost and Benefit Parameters'!$L$26)</f>
        <v>448.32199999999989</v>
      </c>
      <c r="AK187" s="1">
        <f>IF(AK164="","",'Cost and Benefit Parameters'!$L$26)</f>
        <v>448.32199999999989</v>
      </c>
      <c r="AL187" s="1">
        <f>IF(AL164="","",'Cost and Benefit Parameters'!$L$26)</f>
        <v>448.32199999999989</v>
      </c>
      <c r="AM187" s="1">
        <f>IF(AM164="","",'Cost and Benefit Parameters'!$L$26)</f>
        <v>448.32199999999989</v>
      </c>
      <c r="AN187" s="1">
        <f>IF(AN164="","",'Cost and Benefit Parameters'!$L$26)</f>
        <v>448.32199999999989</v>
      </c>
      <c r="AO187" s="1">
        <f>IF(AO164="","",'Cost and Benefit Parameters'!$L$26)</f>
        <v>448.32199999999989</v>
      </c>
      <c r="AP187" s="1">
        <f>IF(AP164="","",'Cost and Benefit Parameters'!$L$26)</f>
        <v>448.32199999999989</v>
      </c>
      <c r="AQ187" s="1">
        <f>IF(AQ164="","",'Cost and Benefit Parameters'!$L$26)</f>
        <v>448.32199999999989</v>
      </c>
      <c r="AR187" s="1">
        <f>IF(AR164="","",'Cost and Benefit Parameters'!$L$26)</f>
        <v>448.32199999999989</v>
      </c>
      <c r="AS187" s="1">
        <f>IF(AS164="","",'Cost and Benefit Parameters'!$L$26)</f>
        <v>448.32199999999989</v>
      </c>
      <c r="AT187" s="1">
        <f>IF(AT164="","",'Cost and Benefit Parameters'!$L$26)</f>
        <v>448.32199999999989</v>
      </c>
      <c r="AU187" s="1">
        <f>IF(AU164="","",'Cost and Benefit Parameters'!$L$26)</f>
        <v>448.32199999999989</v>
      </c>
      <c r="AV187" s="1">
        <f>IF(AV164="","",'Cost and Benefit Parameters'!$L$26)</f>
        <v>448.32199999999989</v>
      </c>
      <c r="AW187" s="1">
        <f>IF(AW164="","",'Cost and Benefit Parameters'!$L$26)</f>
        <v>448.32199999999989</v>
      </c>
      <c r="AX187" s="1">
        <f>IF(AX164="","",'Cost and Benefit Parameters'!$L$26)</f>
        <v>448.32199999999989</v>
      </c>
      <c r="AY187" s="1">
        <f>IF(AY164="","",'Cost and Benefit Parameters'!$L$26)</f>
        <v>448.32199999999989</v>
      </c>
      <c r="AZ187" s="1">
        <f>IF(AZ164="","",'Cost and Benefit Parameters'!$L$26)</f>
        <v>448.32199999999989</v>
      </c>
      <c r="BA187" s="1">
        <f>IF(BA164="","",'Cost and Benefit Parameters'!$L$26)</f>
        <v>448.32199999999989</v>
      </c>
      <c r="BB187" s="1">
        <f>IF(BB164="","",'Cost and Benefit Parameters'!$L$26)</f>
        <v>448.32199999999989</v>
      </c>
      <c r="BC187" s="1">
        <f>IF(BC164="","",'Cost and Benefit Parameters'!$L$26)</f>
        <v>448.32199999999989</v>
      </c>
      <c r="BD187" s="1">
        <f>IF(BD164="","",'Cost and Benefit Parameters'!$L$26)</f>
        <v>448.32199999999989</v>
      </c>
      <c r="BE187" s="1">
        <f>IF(BE164="","",'Cost and Benefit Parameters'!$L$26)</f>
        <v>448.32199999999989</v>
      </c>
      <c r="BF187" s="1">
        <f>IF(BF164="","",'Cost and Benefit Parameters'!$L$26)</f>
        <v>448.32199999999989</v>
      </c>
      <c r="BG187" s="1">
        <f>IF(BG164="","",'Cost and Benefit Parameters'!$L$26)</f>
        <v>448.32199999999989</v>
      </c>
      <c r="BH187" s="1">
        <f>IF(BH164="","",'Cost and Benefit Parameters'!$L$26)</f>
        <v>448.32199999999989</v>
      </c>
      <c r="BI187" s="1">
        <f>IF(BI164="","",'Cost and Benefit Parameters'!$L$26)</f>
        <v>448.32199999999989</v>
      </c>
      <c r="BJ187" s="1">
        <f>IF(BJ164="","",'Cost and Benefit Parameters'!$L$26)</f>
        <v>448.32199999999989</v>
      </c>
      <c r="BK187" s="1">
        <f>IF(BK164="","",'Cost and Benefit Parameters'!$L$26)</f>
        <v>448.32199999999989</v>
      </c>
      <c r="BL187" s="1">
        <f>IF(BL164="","",'Cost and Benefit Parameters'!$L$26)</f>
        <v>448.32199999999989</v>
      </c>
      <c r="BM187" s="1">
        <f>IF(BM164="","",'Cost and Benefit Parameters'!$L$26)</f>
        <v>448.32199999999989</v>
      </c>
    </row>
    <row r="188" spans="1:72" x14ac:dyDescent="0.55000000000000004">
      <c r="A188" s="640"/>
      <c r="B188" s="329" t="s">
        <v>487</v>
      </c>
      <c r="C188" s="329"/>
      <c r="D188" s="329"/>
      <c r="E188" s="329"/>
      <c r="F188" s="329"/>
      <c r="G188" s="330">
        <f>SUM(G168:G187)</f>
        <v>448.32199999999989</v>
      </c>
      <c r="H188" s="330">
        <f t="shared" ref="H188:BM188" si="19">SUM(H168:H187)</f>
        <v>896.64399999999978</v>
      </c>
      <c r="I188" s="330">
        <f t="shared" si="19"/>
        <v>1344.9659999999997</v>
      </c>
      <c r="J188" s="330">
        <f t="shared" si="19"/>
        <v>1793.2879999999996</v>
      </c>
      <c r="K188" s="330">
        <f t="shared" si="19"/>
        <v>2241.6099999999997</v>
      </c>
      <c r="L188" s="330">
        <f t="shared" si="19"/>
        <v>2689.9319999999998</v>
      </c>
      <c r="M188" s="330">
        <f t="shared" si="19"/>
        <v>3138.2539999999999</v>
      </c>
      <c r="N188" s="330">
        <f t="shared" si="19"/>
        <v>3586.576</v>
      </c>
      <c r="O188" s="330">
        <f t="shared" si="19"/>
        <v>4034.8980000000001</v>
      </c>
      <c r="P188" s="330">
        <f t="shared" si="19"/>
        <v>4483.22</v>
      </c>
      <c r="Q188" s="330">
        <f t="shared" si="19"/>
        <v>4931.5420000000004</v>
      </c>
      <c r="R188" s="330">
        <f t="shared" si="19"/>
        <v>5379.8640000000005</v>
      </c>
      <c r="S188" s="330">
        <f t="shared" si="19"/>
        <v>5828.1860000000006</v>
      </c>
      <c r="T188" s="330">
        <f t="shared" si="19"/>
        <v>6276.5080000000007</v>
      </c>
      <c r="U188" s="330">
        <f t="shared" si="19"/>
        <v>6724.8300000000008</v>
      </c>
      <c r="V188" s="330">
        <f t="shared" si="19"/>
        <v>7173.152000000001</v>
      </c>
      <c r="W188" s="330">
        <f t="shared" si="19"/>
        <v>7621.4740000000011</v>
      </c>
      <c r="X188" s="330">
        <f t="shared" si="19"/>
        <v>8069.7960000000012</v>
      </c>
      <c r="Y188" s="330">
        <f t="shared" si="19"/>
        <v>8518.1180000000004</v>
      </c>
      <c r="Z188" s="330">
        <f t="shared" si="19"/>
        <v>8966.44</v>
      </c>
      <c r="AA188" s="330">
        <f t="shared" si="19"/>
        <v>8966.44</v>
      </c>
      <c r="AB188" s="330">
        <f t="shared" si="19"/>
        <v>8966.44</v>
      </c>
      <c r="AC188" s="330">
        <f t="shared" si="19"/>
        <v>8966.44</v>
      </c>
      <c r="AD188" s="330">
        <f t="shared" si="19"/>
        <v>8966.44</v>
      </c>
      <c r="AE188" s="330">
        <f t="shared" si="19"/>
        <v>8966.44</v>
      </c>
      <c r="AF188" s="330">
        <f t="shared" si="19"/>
        <v>8966.44</v>
      </c>
      <c r="AG188" s="330">
        <f t="shared" si="19"/>
        <v>8966.44</v>
      </c>
      <c r="AH188" s="330">
        <f t="shared" si="19"/>
        <v>8966.44</v>
      </c>
      <c r="AI188" s="330">
        <f t="shared" si="19"/>
        <v>8966.44</v>
      </c>
      <c r="AJ188" s="330">
        <f t="shared" si="19"/>
        <v>8966.44</v>
      </c>
      <c r="AK188" s="330">
        <f t="shared" si="19"/>
        <v>8966.44</v>
      </c>
      <c r="AL188" s="330">
        <f t="shared" si="19"/>
        <v>8966.44</v>
      </c>
      <c r="AM188" s="330">
        <f t="shared" si="19"/>
        <v>8966.44</v>
      </c>
      <c r="AN188" s="330">
        <f t="shared" si="19"/>
        <v>8966.44</v>
      </c>
      <c r="AO188" s="330">
        <f t="shared" si="19"/>
        <v>8966.44</v>
      </c>
      <c r="AP188" s="330">
        <f t="shared" si="19"/>
        <v>8966.44</v>
      </c>
      <c r="AQ188" s="330">
        <f t="shared" si="19"/>
        <v>8966.44</v>
      </c>
      <c r="AR188" s="330">
        <f t="shared" si="19"/>
        <v>8966.44</v>
      </c>
      <c r="AS188" s="330">
        <f t="shared" si="19"/>
        <v>8966.44</v>
      </c>
      <c r="AT188" s="330">
        <f t="shared" si="19"/>
        <v>8966.44</v>
      </c>
      <c r="AU188" s="330">
        <f t="shared" si="19"/>
        <v>8518.1180000000004</v>
      </c>
      <c r="AV188" s="330">
        <f t="shared" si="19"/>
        <v>8069.7960000000012</v>
      </c>
      <c r="AW188" s="330">
        <f t="shared" si="19"/>
        <v>7621.4740000000011</v>
      </c>
      <c r="AX188" s="330">
        <f t="shared" si="19"/>
        <v>7173.152000000001</v>
      </c>
      <c r="AY188" s="330">
        <f t="shared" si="19"/>
        <v>6724.8300000000008</v>
      </c>
      <c r="AZ188" s="330">
        <f t="shared" si="19"/>
        <v>6276.5080000000007</v>
      </c>
      <c r="BA188" s="330">
        <f t="shared" si="19"/>
        <v>5828.1860000000006</v>
      </c>
      <c r="BB188" s="330">
        <f t="shared" si="19"/>
        <v>5379.8640000000005</v>
      </c>
      <c r="BC188" s="330">
        <f t="shared" si="19"/>
        <v>4931.5420000000004</v>
      </c>
      <c r="BD188" s="330">
        <f t="shared" si="19"/>
        <v>4483.22</v>
      </c>
      <c r="BE188" s="330">
        <f t="shared" si="19"/>
        <v>4034.8980000000001</v>
      </c>
      <c r="BF188" s="330">
        <f t="shared" si="19"/>
        <v>3586.576</v>
      </c>
      <c r="BG188" s="330">
        <f t="shared" si="19"/>
        <v>3138.2539999999999</v>
      </c>
      <c r="BH188" s="330">
        <f t="shared" si="19"/>
        <v>2689.9319999999998</v>
      </c>
      <c r="BI188" s="330">
        <f t="shared" si="19"/>
        <v>2241.6099999999997</v>
      </c>
      <c r="BJ188" s="330">
        <f t="shared" si="19"/>
        <v>1793.2879999999996</v>
      </c>
      <c r="BK188" s="330">
        <f t="shared" si="19"/>
        <v>1344.9659999999997</v>
      </c>
      <c r="BL188" s="330">
        <f t="shared" si="19"/>
        <v>896.64399999999978</v>
      </c>
      <c r="BM188" s="330">
        <f t="shared" si="19"/>
        <v>448.32199999999989</v>
      </c>
    </row>
    <row r="190" spans="1:72" x14ac:dyDescent="0.55000000000000004">
      <c r="A190" s="641" t="s">
        <v>491</v>
      </c>
      <c r="B190" s="332" t="s">
        <v>500</v>
      </c>
      <c r="C190" s="333"/>
      <c r="D190" s="333"/>
      <c r="E190" s="333"/>
      <c r="F190" s="317"/>
      <c r="G190" s="317"/>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317"/>
      <c r="AF190" s="317"/>
      <c r="AG190" s="317"/>
      <c r="AH190" s="317"/>
      <c r="AI190" s="317"/>
      <c r="AJ190" s="317"/>
      <c r="AK190" s="317"/>
      <c r="AL190" s="317"/>
      <c r="AM190" s="317"/>
      <c r="AN190" s="317"/>
      <c r="AO190" s="317"/>
      <c r="AP190" s="317"/>
      <c r="AQ190" s="317"/>
      <c r="AR190" s="317"/>
      <c r="AS190" s="317"/>
      <c r="AT190" s="317"/>
      <c r="AU190" s="317"/>
      <c r="AV190" s="317"/>
      <c r="AW190" s="317"/>
      <c r="AX190" s="317"/>
      <c r="AY190" s="317"/>
      <c r="AZ190" s="317"/>
      <c r="BA190" s="317"/>
      <c r="BB190" s="317"/>
      <c r="BC190" s="317"/>
      <c r="BD190" s="317"/>
      <c r="BE190" s="317"/>
      <c r="BF190" s="317"/>
      <c r="BG190" s="317"/>
      <c r="BH190" s="317"/>
      <c r="BI190" s="317"/>
      <c r="BJ190" s="317"/>
      <c r="BK190" s="317"/>
      <c r="BL190" s="317"/>
      <c r="BM190" s="317"/>
      <c r="BN190" s="317"/>
      <c r="BO190" s="317"/>
      <c r="BP190" s="317"/>
      <c r="BQ190" s="317"/>
      <c r="BR190" s="317"/>
      <c r="BS190" s="317"/>
      <c r="BT190" s="317"/>
    </row>
    <row r="191" spans="1:72" x14ac:dyDescent="0.55000000000000004">
      <c r="A191" s="642"/>
      <c r="B191" t="s">
        <v>466</v>
      </c>
      <c r="I191" s="1">
        <f>IF(G168="","",'Cost and Benefit Parameters'!$L$27)</f>
        <v>164.59450000000001</v>
      </c>
      <c r="J191" s="1">
        <f>IF(H168="","",'Cost and Benefit Parameters'!$L$27)</f>
        <v>164.59450000000001</v>
      </c>
      <c r="K191" s="1">
        <f>IF(I168="","",'Cost and Benefit Parameters'!$L$27)</f>
        <v>164.59450000000001</v>
      </c>
      <c r="L191" s="1">
        <f>IF(J168="","",'Cost and Benefit Parameters'!$L$27)</f>
        <v>164.59450000000001</v>
      </c>
      <c r="M191" s="1">
        <f>IF(K168="","",'Cost and Benefit Parameters'!$L$27)</f>
        <v>164.59450000000001</v>
      </c>
      <c r="N191" s="1">
        <f>IF(L168="","",'Cost and Benefit Parameters'!$L$27)</f>
        <v>164.59450000000001</v>
      </c>
      <c r="O191" s="1">
        <f>IF(M168="","",'Cost and Benefit Parameters'!$L$27)</f>
        <v>164.59450000000001</v>
      </c>
      <c r="P191" s="1">
        <f>IF(N168="","",'Cost and Benefit Parameters'!$L$27)</f>
        <v>164.59450000000001</v>
      </c>
      <c r="Q191" s="1">
        <f>IF(O168="","",'Cost and Benefit Parameters'!$L$27)</f>
        <v>164.59450000000001</v>
      </c>
      <c r="R191" s="1">
        <f>IF(P168="","",'Cost and Benefit Parameters'!$L$27)</f>
        <v>164.59450000000001</v>
      </c>
      <c r="S191" s="1">
        <f>IF(Q168="","",'Cost and Benefit Parameters'!$L$27)</f>
        <v>164.59450000000001</v>
      </c>
      <c r="T191" s="1">
        <f>IF(R168="","",'Cost and Benefit Parameters'!$L$27)</f>
        <v>164.59450000000001</v>
      </c>
      <c r="U191" s="1">
        <f>IF(S168="","",'Cost and Benefit Parameters'!$L$27)</f>
        <v>164.59450000000001</v>
      </c>
      <c r="V191" s="1">
        <f>IF(T168="","",'Cost and Benefit Parameters'!$L$27)</f>
        <v>164.59450000000001</v>
      </c>
      <c r="W191" s="1">
        <f>IF(U168="","",'Cost and Benefit Parameters'!$L$27)</f>
        <v>164.59450000000001</v>
      </c>
      <c r="X191" s="1">
        <f>IF(V168="","",'Cost and Benefit Parameters'!$L$27)</f>
        <v>164.59450000000001</v>
      </c>
      <c r="Y191" s="1">
        <f>IF(W168="","",'Cost and Benefit Parameters'!$L$27)</f>
        <v>164.59450000000001</v>
      </c>
      <c r="Z191" s="1">
        <f>IF(X168="","",'Cost and Benefit Parameters'!$L$27)</f>
        <v>164.59450000000001</v>
      </c>
      <c r="AA191" s="1">
        <f>IF(Y168="","",'Cost and Benefit Parameters'!$L$27)</f>
        <v>164.59450000000001</v>
      </c>
      <c r="AB191" s="1">
        <f>IF(Z168="","",'Cost and Benefit Parameters'!$L$27)</f>
        <v>164.59450000000001</v>
      </c>
      <c r="AC191" s="1">
        <f>IF(AA168="","",'Cost and Benefit Parameters'!$L$27)</f>
        <v>164.59450000000001</v>
      </c>
      <c r="AD191" s="1">
        <f>IF(AB168="","",'Cost and Benefit Parameters'!$L$27)</f>
        <v>164.59450000000001</v>
      </c>
      <c r="AE191" s="1">
        <f>IF(AC168="","",'Cost and Benefit Parameters'!$L$27)</f>
        <v>164.59450000000001</v>
      </c>
      <c r="AF191" s="1">
        <f>IF(AD168="","",'Cost and Benefit Parameters'!$L$27)</f>
        <v>164.59450000000001</v>
      </c>
      <c r="AG191" s="1">
        <f>IF(AE168="","",'Cost and Benefit Parameters'!$L$27)</f>
        <v>164.59450000000001</v>
      </c>
      <c r="AH191" s="1">
        <f>IF(AF168="","",'Cost and Benefit Parameters'!$L$27)</f>
        <v>164.59450000000001</v>
      </c>
      <c r="AI191" s="1">
        <f>IF(AG168="","",'Cost and Benefit Parameters'!$L$27)</f>
        <v>164.59450000000001</v>
      </c>
      <c r="AJ191" s="1">
        <f>IF(AH168="","",'Cost and Benefit Parameters'!$L$27)</f>
        <v>164.59450000000001</v>
      </c>
      <c r="AK191" s="1">
        <f>IF(AI168="","",'Cost and Benefit Parameters'!$L$27)</f>
        <v>164.59450000000001</v>
      </c>
      <c r="AL191" s="1">
        <f>IF(AJ168="","",'Cost and Benefit Parameters'!$L$27)</f>
        <v>164.59450000000001</v>
      </c>
      <c r="AM191" s="1">
        <f>IF(AK168="","",'Cost and Benefit Parameters'!$L$27)</f>
        <v>164.59450000000001</v>
      </c>
      <c r="AN191" s="1">
        <f>IF(AL168="","",'Cost and Benefit Parameters'!$L$27)</f>
        <v>164.59450000000001</v>
      </c>
      <c r="AO191" s="1">
        <f>IF(AM168="","",'Cost and Benefit Parameters'!$L$27)</f>
        <v>164.59450000000001</v>
      </c>
      <c r="AP191" s="1">
        <f>IF(AN168="","",'Cost and Benefit Parameters'!$L$27)</f>
        <v>164.59450000000001</v>
      </c>
      <c r="AQ191" s="1">
        <f>IF(AO168="","",'Cost and Benefit Parameters'!$L$27)</f>
        <v>164.59450000000001</v>
      </c>
      <c r="AR191" s="1">
        <f>IF(AP168="","",'Cost and Benefit Parameters'!$L$27)</f>
        <v>164.59450000000001</v>
      </c>
      <c r="AS191" s="1">
        <f>IF(AQ168="","",'Cost and Benefit Parameters'!$L$27)</f>
        <v>164.59450000000001</v>
      </c>
      <c r="AT191" s="1">
        <f>IF(AR168="","",'Cost and Benefit Parameters'!$L$27)</f>
        <v>164.59450000000001</v>
      </c>
      <c r="AU191" s="1">
        <f>IF(AS168="","",'Cost and Benefit Parameters'!$L$27)</f>
        <v>164.59450000000001</v>
      </c>
      <c r="AV191" s="1">
        <f>IF(AT168="","",'Cost and Benefit Parameters'!$L$27)</f>
        <v>164.59450000000001</v>
      </c>
      <c r="AW191" s="1" t="str">
        <f>IF(AU168="","",'Cost and Benefit Parameters'!$L$27)</f>
        <v/>
      </c>
      <c r="AX191" s="1" t="str">
        <f>IF(AV168="","",'Cost and Benefit Parameters'!$L$27)</f>
        <v/>
      </c>
      <c r="AY191" s="1" t="str">
        <f>IF(AW168="","",'Cost and Benefit Parameters'!$L$27)</f>
        <v/>
      </c>
      <c r="AZ191" s="1" t="str">
        <f>IF(AX168="","",'Cost and Benefit Parameters'!$L$27)</f>
        <v/>
      </c>
      <c r="BA191" s="1" t="str">
        <f>IF(AY168="","",'Cost and Benefit Parameters'!$L$27)</f>
        <v/>
      </c>
      <c r="BB191" s="1" t="str">
        <f>IF(AZ168="","",'Cost and Benefit Parameters'!$L$27)</f>
        <v/>
      </c>
      <c r="BC191" s="1" t="str">
        <f>IF(BA168="","",'Cost and Benefit Parameters'!$L$27)</f>
        <v/>
      </c>
      <c r="BD191" s="1" t="str">
        <f>IF(BB168="","",'Cost and Benefit Parameters'!$L$27)</f>
        <v/>
      </c>
      <c r="BE191" s="1" t="str">
        <f>IF(BC168="","",'Cost and Benefit Parameters'!$L$27)</f>
        <v/>
      </c>
      <c r="BF191" s="1" t="str">
        <f>IF(BD168="","",'Cost and Benefit Parameters'!$L$27)</f>
        <v/>
      </c>
      <c r="BG191" s="1" t="str">
        <f>IF(BE168="","",'Cost and Benefit Parameters'!$L$27)</f>
        <v/>
      </c>
      <c r="BH191" s="1" t="str">
        <f>IF(BF168="","",'Cost and Benefit Parameters'!$L$27)</f>
        <v/>
      </c>
      <c r="BI191" s="1" t="str">
        <f>IF(BG168="","",'Cost and Benefit Parameters'!$L$27)</f>
        <v/>
      </c>
      <c r="BJ191" s="1" t="str">
        <f>IF(BH168="","",'Cost and Benefit Parameters'!$L$27)</f>
        <v/>
      </c>
      <c r="BK191" s="1" t="str">
        <f>IF(BI168="","",'Cost and Benefit Parameters'!$L$27)</f>
        <v/>
      </c>
      <c r="BL191" s="1" t="str">
        <f>IF(BJ168="","",'Cost and Benefit Parameters'!$L$27)</f>
        <v/>
      </c>
      <c r="BM191" s="1" t="str">
        <f>IF(BK168="","",'Cost and Benefit Parameters'!$L$27)</f>
        <v/>
      </c>
      <c r="BN191" s="1" t="str">
        <f>IF(BL168="","",'Cost and Benefit Parameters'!$L$27)</f>
        <v/>
      </c>
      <c r="BO191" s="1" t="str">
        <f>IF(BM168="","",'Cost and Benefit Parameters'!$L$27)</f>
        <v/>
      </c>
    </row>
    <row r="192" spans="1:72" x14ac:dyDescent="0.55000000000000004">
      <c r="A192" s="642"/>
      <c r="B192" t="s">
        <v>468</v>
      </c>
      <c r="I192" s="1" t="str">
        <f>IF(G169="","",'Cost and Benefit Parameters'!$L$27)</f>
        <v/>
      </c>
      <c r="J192" s="1">
        <f>IF(H169="","",'Cost and Benefit Parameters'!$L$27)</f>
        <v>164.59450000000001</v>
      </c>
      <c r="K192" s="1">
        <f>IF(I169="","",'Cost and Benefit Parameters'!$L$27)</f>
        <v>164.59450000000001</v>
      </c>
      <c r="L192" s="1">
        <f>IF(J169="","",'Cost and Benefit Parameters'!$L$27)</f>
        <v>164.59450000000001</v>
      </c>
      <c r="M192" s="1">
        <f>IF(K169="","",'Cost and Benefit Parameters'!$L$27)</f>
        <v>164.59450000000001</v>
      </c>
      <c r="N192" s="1">
        <f>IF(L169="","",'Cost and Benefit Parameters'!$L$27)</f>
        <v>164.59450000000001</v>
      </c>
      <c r="O192" s="1">
        <f>IF(M169="","",'Cost and Benefit Parameters'!$L$27)</f>
        <v>164.59450000000001</v>
      </c>
      <c r="P192" s="1">
        <f>IF(N169="","",'Cost and Benefit Parameters'!$L$27)</f>
        <v>164.59450000000001</v>
      </c>
      <c r="Q192" s="1">
        <f>IF(O169="","",'Cost and Benefit Parameters'!$L$27)</f>
        <v>164.59450000000001</v>
      </c>
      <c r="R192" s="1">
        <f>IF(P169="","",'Cost and Benefit Parameters'!$L$27)</f>
        <v>164.59450000000001</v>
      </c>
      <c r="S192" s="1">
        <f>IF(Q169="","",'Cost and Benefit Parameters'!$L$27)</f>
        <v>164.59450000000001</v>
      </c>
      <c r="T192" s="1">
        <f>IF(R169="","",'Cost and Benefit Parameters'!$L$27)</f>
        <v>164.59450000000001</v>
      </c>
      <c r="U192" s="1">
        <f>IF(S169="","",'Cost and Benefit Parameters'!$L$27)</f>
        <v>164.59450000000001</v>
      </c>
      <c r="V192" s="1">
        <f>IF(T169="","",'Cost and Benefit Parameters'!$L$27)</f>
        <v>164.59450000000001</v>
      </c>
      <c r="W192" s="1">
        <f>IF(U169="","",'Cost and Benefit Parameters'!$L$27)</f>
        <v>164.59450000000001</v>
      </c>
      <c r="X192" s="1">
        <f>IF(V169="","",'Cost and Benefit Parameters'!$L$27)</f>
        <v>164.59450000000001</v>
      </c>
      <c r="Y192" s="1">
        <f>IF(W169="","",'Cost and Benefit Parameters'!$L$27)</f>
        <v>164.59450000000001</v>
      </c>
      <c r="Z192" s="1">
        <f>IF(X169="","",'Cost and Benefit Parameters'!$L$27)</f>
        <v>164.59450000000001</v>
      </c>
      <c r="AA192" s="1">
        <f>IF(Y169="","",'Cost and Benefit Parameters'!$L$27)</f>
        <v>164.59450000000001</v>
      </c>
      <c r="AB192" s="1">
        <f>IF(Z169="","",'Cost and Benefit Parameters'!$L$27)</f>
        <v>164.59450000000001</v>
      </c>
      <c r="AC192" s="1">
        <f>IF(AA169="","",'Cost and Benefit Parameters'!$L$27)</f>
        <v>164.59450000000001</v>
      </c>
      <c r="AD192" s="1">
        <f>IF(AB169="","",'Cost and Benefit Parameters'!$L$27)</f>
        <v>164.59450000000001</v>
      </c>
      <c r="AE192" s="1">
        <f>IF(AC169="","",'Cost and Benefit Parameters'!$L$27)</f>
        <v>164.59450000000001</v>
      </c>
      <c r="AF192" s="1">
        <f>IF(AD169="","",'Cost and Benefit Parameters'!$L$27)</f>
        <v>164.59450000000001</v>
      </c>
      <c r="AG192" s="1">
        <f>IF(AE169="","",'Cost and Benefit Parameters'!$L$27)</f>
        <v>164.59450000000001</v>
      </c>
      <c r="AH192" s="1">
        <f>IF(AF169="","",'Cost and Benefit Parameters'!$L$27)</f>
        <v>164.59450000000001</v>
      </c>
      <c r="AI192" s="1">
        <f>IF(AG169="","",'Cost and Benefit Parameters'!$L$27)</f>
        <v>164.59450000000001</v>
      </c>
      <c r="AJ192" s="1">
        <f>IF(AH169="","",'Cost and Benefit Parameters'!$L$27)</f>
        <v>164.59450000000001</v>
      </c>
      <c r="AK192" s="1">
        <f>IF(AI169="","",'Cost and Benefit Parameters'!$L$27)</f>
        <v>164.59450000000001</v>
      </c>
      <c r="AL192" s="1">
        <f>IF(AJ169="","",'Cost and Benefit Parameters'!$L$27)</f>
        <v>164.59450000000001</v>
      </c>
      <c r="AM192" s="1">
        <f>IF(AK169="","",'Cost and Benefit Parameters'!$L$27)</f>
        <v>164.59450000000001</v>
      </c>
      <c r="AN192" s="1">
        <f>IF(AL169="","",'Cost and Benefit Parameters'!$L$27)</f>
        <v>164.59450000000001</v>
      </c>
      <c r="AO192" s="1">
        <f>IF(AM169="","",'Cost and Benefit Parameters'!$L$27)</f>
        <v>164.59450000000001</v>
      </c>
      <c r="AP192" s="1">
        <f>IF(AN169="","",'Cost and Benefit Parameters'!$L$27)</f>
        <v>164.59450000000001</v>
      </c>
      <c r="AQ192" s="1">
        <f>IF(AO169="","",'Cost and Benefit Parameters'!$L$27)</f>
        <v>164.59450000000001</v>
      </c>
      <c r="AR192" s="1">
        <f>IF(AP169="","",'Cost and Benefit Parameters'!$L$27)</f>
        <v>164.59450000000001</v>
      </c>
      <c r="AS192" s="1">
        <f>IF(AQ169="","",'Cost and Benefit Parameters'!$L$27)</f>
        <v>164.59450000000001</v>
      </c>
      <c r="AT192" s="1">
        <f>IF(AR169="","",'Cost and Benefit Parameters'!$L$27)</f>
        <v>164.59450000000001</v>
      </c>
      <c r="AU192" s="1">
        <f>IF(AS169="","",'Cost and Benefit Parameters'!$L$27)</f>
        <v>164.59450000000001</v>
      </c>
      <c r="AV192" s="1">
        <f>IF(AT169="","",'Cost and Benefit Parameters'!$L$27)</f>
        <v>164.59450000000001</v>
      </c>
      <c r="AW192" s="1">
        <f>IF(AU169="","",'Cost and Benefit Parameters'!$L$27)</f>
        <v>164.59450000000001</v>
      </c>
      <c r="AX192" s="1" t="str">
        <f>IF(AV169="","",'Cost and Benefit Parameters'!$L$27)</f>
        <v/>
      </c>
      <c r="AY192" s="1" t="str">
        <f>IF(AW169="","",'Cost and Benefit Parameters'!$L$27)</f>
        <v/>
      </c>
      <c r="AZ192" s="1" t="str">
        <f>IF(AX169="","",'Cost and Benefit Parameters'!$L$27)</f>
        <v/>
      </c>
      <c r="BA192" s="1" t="str">
        <f>IF(AY169="","",'Cost and Benefit Parameters'!$L$27)</f>
        <v/>
      </c>
      <c r="BB192" s="1" t="str">
        <f>IF(AZ169="","",'Cost and Benefit Parameters'!$L$27)</f>
        <v/>
      </c>
      <c r="BC192" s="1" t="str">
        <f>IF(BA169="","",'Cost and Benefit Parameters'!$L$27)</f>
        <v/>
      </c>
      <c r="BD192" s="1" t="str">
        <f>IF(BB169="","",'Cost and Benefit Parameters'!$L$27)</f>
        <v/>
      </c>
      <c r="BE192" s="1" t="str">
        <f>IF(BC169="","",'Cost and Benefit Parameters'!$L$27)</f>
        <v/>
      </c>
      <c r="BF192" s="1" t="str">
        <f>IF(BD169="","",'Cost and Benefit Parameters'!$L$27)</f>
        <v/>
      </c>
      <c r="BG192" s="1" t="str">
        <f>IF(BE169="","",'Cost and Benefit Parameters'!$L$27)</f>
        <v/>
      </c>
      <c r="BH192" s="1" t="str">
        <f>IF(BF169="","",'Cost and Benefit Parameters'!$L$27)</f>
        <v/>
      </c>
      <c r="BI192" s="1" t="str">
        <f>IF(BG169="","",'Cost and Benefit Parameters'!$L$27)</f>
        <v/>
      </c>
      <c r="BJ192" s="1" t="str">
        <f>IF(BH169="","",'Cost and Benefit Parameters'!$L$27)</f>
        <v/>
      </c>
      <c r="BK192" s="1" t="str">
        <f>IF(BI169="","",'Cost and Benefit Parameters'!$L$27)</f>
        <v/>
      </c>
      <c r="BL192" s="1" t="str">
        <f>IF(BJ169="","",'Cost and Benefit Parameters'!$L$27)</f>
        <v/>
      </c>
      <c r="BM192" s="1" t="str">
        <f>IF(BK169="","",'Cost and Benefit Parameters'!$L$27)</f>
        <v/>
      </c>
      <c r="BN192" s="1" t="str">
        <f>IF(BL169="","",'Cost and Benefit Parameters'!$L$27)</f>
        <v/>
      </c>
      <c r="BO192" s="1" t="str">
        <f>IF(BM169="","",'Cost and Benefit Parameters'!$L$27)</f>
        <v/>
      </c>
    </row>
    <row r="193" spans="1:67" x14ac:dyDescent="0.55000000000000004">
      <c r="A193" s="642"/>
      <c r="B193" t="s">
        <v>469</v>
      </c>
      <c r="I193" s="1" t="str">
        <f>IF(G170="","",'Cost and Benefit Parameters'!$L$27)</f>
        <v/>
      </c>
      <c r="J193" s="1" t="str">
        <f>IF(H170="","",'Cost and Benefit Parameters'!$L$27)</f>
        <v/>
      </c>
      <c r="K193" s="1">
        <f>IF(I170="","",'Cost and Benefit Parameters'!$L$27)</f>
        <v>164.59450000000001</v>
      </c>
      <c r="L193" s="1">
        <f>IF(J170="","",'Cost and Benefit Parameters'!$L$27)</f>
        <v>164.59450000000001</v>
      </c>
      <c r="M193" s="1">
        <f>IF(K170="","",'Cost and Benefit Parameters'!$L$27)</f>
        <v>164.59450000000001</v>
      </c>
      <c r="N193" s="1">
        <f>IF(L170="","",'Cost and Benefit Parameters'!$L$27)</f>
        <v>164.59450000000001</v>
      </c>
      <c r="O193" s="1">
        <f>IF(M170="","",'Cost and Benefit Parameters'!$L$27)</f>
        <v>164.59450000000001</v>
      </c>
      <c r="P193" s="1">
        <f>IF(N170="","",'Cost and Benefit Parameters'!$L$27)</f>
        <v>164.59450000000001</v>
      </c>
      <c r="Q193" s="1">
        <f>IF(O170="","",'Cost and Benefit Parameters'!$L$27)</f>
        <v>164.59450000000001</v>
      </c>
      <c r="R193" s="1">
        <f>IF(P170="","",'Cost and Benefit Parameters'!$L$27)</f>
        <v>164.59450000000001</v>
      </c>
      <c r="S193" s="1">
        <f>IF(Q170="","",'Cost and Benefit Parameters'!$L$27)</f>
        <v>164.59450000000001</v>
      </c>
      <c r="T193" s="1">
        <f>IF(R170="","",'Cost and Benefit Parameters'!$L$27)</f>
        <v>164.59450000000001</v>
      </c>
      <c r="U193" s="1">
        <f>IF(S170="","",'Cost and Benefit Parameters'!$L$27)</f>
        <v>164.59450000000001</v>
      </c>
      <c r="V193" s="1">
        <f>IF(T170="","",'Cost and Benefit Parameters'!$L$27)</f>
        <v>164.59450000000001</v>
      </c>
      <c r="W193" s="1">
        <f>IF(U170="","",'Cost and Benefit Parameters'!$L$27)</f>
        <v>164.59450000000001</v>
      </c>
      <c r="X193" s="1">
        <f>IF(V170="","",'Cost and Benefit Parameters'!$L$27)</f>
        <v>164.59450000000001</v>
      </c>
      <c r="Y193" s="1">
        <f>IF(W170="","",'Cost and Benefit Parameters'!$L$27)</f>
        <v>164.59450000000001</v>
      </c>
      <c r="Z193" s="1">
        <f>IF(X170="","",'Cost and Benefit Parameters'!$L$27)</f>
        <v>164.59450000000001</v>
      </c>
      <c r="AA193" s="1">
        <f>IF(Y170="","",'Cost and Benefit Parameters'!$L$27)</f>
        <v>164.59450000000001</v>
      </c>
      <c r="AB193" s="1">
        <f>IF(Z170="","",'Cost and Benefit Parameters'!$L$27)</f>
        <v>164.59450000000001</v>
      </c>
      <c r="AC193" s="1">
        <f>IF(AA170="","",'Cost and Benefit Parameters'!$L$27)</f>
        <v>164.59450000000001</v>
      </c>
      <c r="AD193" s="1">
        <f>IF(AB170="","",'Cost and Benefit Parameters'!$L$27)</f>
        <v>164.59450000000001</v>
      </c>
      <c r="AE193" s="1">
        <f>IF(AC170="","",'Cost and Benefit Parameters'!$L$27)</f>
        <v>164.59450000000001</v>
      </c>
      <c r="AF193" s="1">
        <f>IF(AD170="","",'Cost and Benefit Parameters'!$L$27)</f>
        <v>164.59450000000001</v>
      </c>
      <c r="AG193" s="1">
        <f>IF(AE170="","",'Cost and Benefit Parameters'!$L$27)</f>
        <v>164.59450000000001</v>
      </c>
      <c r="AH193" s="1">
        <f>IF(AF170="","",'Cost and Benefit Parameters'!$L$27)</f>
        <v>164.59450000000001</v>
      </c>
      <c r="AI193" s="1">
        <f>IF(AG170="","",'Cost and Benefit Parameters'!$L$27)</f>
        <v>164.59450000000001</v>
      </c>
      <c r="AJ193" s="1">
        <f>IF(AH170="","",'Cost and Benefit Parameters'!$L$27)</f>
        <v>164.59450000000001</v>
      </c>
      <c r="AK193" s="1">
        <f>IF(AI170="","",'Cost and Benefit Parameters'!$L$27)</f>
        <v>164.59450000000001</v>
      </c>
      <c r="AL193" s="1">
        <f>IF(AJ170="","",'Cost and Benefit Parameters'!$L$27)</f>
        <v>164.59450000000001</v>
      </c>
      <c r="AM193" s="1">
        <f>IF(AK170="","",'Cost and Benefit Parameters'!$L$27)</f>
        <v>164.59450000000001</v>
      </c>
      <c r="AN193" s="1">
        <f>IF(AL170="","",'Cost and Benefit Parameters'!$L$27)</f>
        <v>164.59450000000001</v>
      </c>
      <c r="AO193" s="1">
        <f>IF(AM170="","",'Cost and Benefit Parameters'!$L$27)</f>
        <v>164.59450000000001</v>
      </c>
      <c r="AP193" s="1">
        <f>IF(AN170="","",'Cost and Benefit Parameters'!$L$27)</f>
        <v>164.59450000000001</v>
      </c>
      <c r="AQ193" s="1">
        <f>IF(AO170="","",'Cost and Benefit Parameters'!$L$27)</f>
        <v>164.59450000000001</v>
      </c>
      <c r="AR193" s="1">
        <f>IF(AP170="","",'Cost and Benefit Parameters'!$L$27)</f>
        <v>164.59450000000001</v>
      </c>
      <c r="AS193" s="1">
        <f>IF(AQ170="","",'Cost and Benefit Parameters'!$L$27)</f>
        <v>164.59450000000001</v>
      </c>
      <c r="AT193" s="1">
        <f>IF(AR170="","",'Cost and Benefit Parameters'!$L$27)</f>
        <v>164.59450000000001</v>
      </c>
      <c r="AU193" s="1">
        <f>IF(AS170="","",'Cost and Benefit Parameters'!$L$27)</f>
        <v>164.59450000000001</v>
      </c>
      <c r="AV193" s="1">
        <f>IF(AT170="","",'Cost and Benefit Parameters'!$L$27)</f>
        <v>164.59450000000001</v>
      </c>
      <c r="AW193" s="1">
        <f>IF(AU170="","",'Cost and Benefit Parameters'!$L$27)</f>
        <v>164.59450000000001</v>
      </c>
      <c r="AX193" s="1">
        <f>IF(AV170="","",'Cost and Benefit Parameters'!$L$27)</f>
        <v>164.59450000000001</v>
      </c>
      <c r="AY193" s="1" t="str">
        <f>IF(AW170="","",'Cost and Benefit Parameters'!$L$27)</f>
        <v/>
      </c>
      <c r="AZ193" s="1" t="str">
        <f>IF(AX170="","",'Cost and Benefit Parameters'!$L$27)</f>
        <v/>
      </c>
      <c r="BA193" s="1" t="str">
        <f>IF(AY170="","",'Cost and Benefit Parameters'!$L$27)</f>
        <v/>
      </c>
      <c r="BB193" s="1" t="str">
        <f>IF(AZ170="","",'Cost and Benefit Parameters'!$L$27)</f>
        <v/>
      </c>
      <c r="BC193" s="1" t="str">
        <f>IF(BA170="","",'Cost and Benefit Parameters'!$L$27)</f>
        <v/>
      </c>
      <c r="BD193" s="1" t="str">
        <f>IF(BB170="","",'Cost and Benefit Parameters'!$L$27)</f>
        <v/>
      </c>
      <c r="BE193" s="1" t="str">
        <f>IF(BC170="","",'Cost and Benefit Parameters'!$L$27)</f>
        <v/>
      </c>
      <c r="BF193" s="1" t="str">
        <f>IF(BD170="","",'Cost and Benefit Parameters'!$L$27)</f>
        <v/>
      </c>
      <c r="BG193" s="1" t="str">
        <f>IF(BE170="","",'Cost and Benefit Parameters'!$L$27)</f>
        <v/>
      </c>
      <c r="BH193" s="1" t="str">
        <f>IF(BF170="","",'Cost and Benefit Parameters'!$L$27)</f>
        <v/>
      </c>
      <c r="BI193" s="1" t="str">
        <f>IF(BG170="","",'Cost and Benefit Parameters'!$L$27)</f>
        <v/>
      </c>
      <c r="BJ193" s="1" t="str">
        <f>IF(BH170="","",'Cost and Benefit Parameters'!$L$27)</f>
        <v/>
      </c>
      <c r="BK193" s="1" t="str">
        <f>IF(BI170="","",'Cost and Benefit Parameters'!$L$27)</f>
        <v/>
      </c>
      <c r="BL193" s="1" t="str">
        <f>IF(BJ170="","",'Cost and Benefit Parameters'!$L$27)</f>
        <v/>
      </c>
      <c r="BM193" s="1" t="str">
        <f>IF(BK170="","",'Cost and Benefit Parameters'!$L$27)</f>
        <v/>
      </c>
      <c r="BN193" s="1" t="str">
        <f>IF(BL170="","",'Cost and Benefit Parameters'!$L$27)</f>
        <v/>
      </c>
      <c r="BO193" s="1" t="str">
        <f>IF(BM170="","",'Cost and Benefit Parameters'!$L$27)</f>
        <v/>
      </c>
    </row>
    <row r="194" spans="1:67" x14ac:dyDescent="0.55000000000000004">
      <c r="A194" s="642"/>
      <c r="B194" t="s">
        <v>470</v>
      </c>
      <c r="I194" s="1" t="str">
        <f>IF(G171="","",'Cost and Benefit Parameters'!$L$27)</f>
        <v/>
      </c>
      <c r="J194" s="1" t="str">
        <f>IF(H171="","",'Cost and Benefit Parameters'!$L$27)</f>
        <v/>
      </c>
      <c r="K194" s="1" t="str">
        <f>IF(I171="","",'Cost and Benefit Parameters'!$L$27)</f>
        <v/>
      </c>
      <c r="L194" s="1">
        <f>IF(J171="","",'Cost and Benefit Parameters'!$L$27)</f>
        <v>164.59450000000001</v>
      </c>
      <c r="M194" s="1">
        <f>IF(K171="","",'Cost and Benefit Parameters'!$L$27)</f>
        <v>164.59450000000001</v>
      </c>
      <c r="N194" s="1">
        <f>IF(L171="","",'Cost and Benefit Parameters'!$L$27)</f>
        <v>164.59450000000001</v>
      </c>
      <c r="O194" s="1">
        <f>IF(M171="","",'Cost and Benefit Parameters'!$L$27)</f>
        <v>164.59450000000001</v>
      </c>
      <c r="P194" s="1">
        <f>IF(N171="","",'Cost and Benefit Parameters'!$L$27)</f>
        <v>164.59450000000001</v>
      </c>
      <c r="Q194" s="1">
        <f>IF(O171="","",'Cost and Benefit Parameters'!$L$27)</f>
        <v>164.59450000000001</v>
      </c>
      <c r="R194" s="1">
        <f>IF(P171="","",'Cost and Benefit Parameters'!$L$27)</f>
        <v>164.59450000000001</v>
      </c>
      <c r="S194" s="1">
        <f>IF(Q171="","",'Cost and Benefit Parameters'!$L$27)</f>
        <v>164.59450000000001</v>
      </c>
      <c r="T194" s="1">
        <f>IF(R171="","",'Cost and Benefit Parameters'!$L$27)</f>
        <v>164.59450000000001</v>
      </c>
      <c r="U194" s="1">
        <f>IF(S171="","",'Cost and Benefit Parameters'!$L$27)</f>
        <v>164.59450000000001</v>
      </c>
      <c r="V194" s="1">
        <f>IF(T171="","",'Cost and Benefit Parameters'!$L$27)</f>
        <v>164.59450000000001</v>
      </c>
      <c r="W194" s="1">
        <f>IF(U171="","",'Cost and Benefit Parameters'!$L$27)</f>
        <v>164.59450000000001</v>
      </c>
      <c r="X194" s="1">
        <f>IF(V171="","",'Cost and Benefit Parameters'!$L$27)</f>
        <v>164.59450000000001</v>
      </c>
      <c r="Y194" s="1">
        <f>IF(W171="","",'Cost and Benefit Parameters'!$L$27)</f>
        <v>164.59450000000001</v>
      </c>
      <c r="Z194" s="1">
        <f>IF(X171="","",'Cost and Benefit Parameters'!$L$27)</f>
        <v>164.59450000000001</v>
      </c>
      <c r="AA194" s="1">
        <f>IF(Y171="","",'Cost and Benefit Parameters'!$L$27)</f>
        <v>164.59450000000001</v>
      </c>
      <c r="AB194" s="1">
        <f>IF(Z171="","",'Cost and Benefit Parameters'!$L$27)</f>
        <v>164.59450000000001</v>
      </c>
      <c r="AC194" s="1">
        <f>IF(AA171="","",'Cost and Benefit Parameters'!$L$27)</f>
        <v>164.59450000000001</v>
      </c>
      <c r="AD194" s="1">
        <f>IF(AB171="","",'Cost and Benefit Parameters'!$L$27)</f>
        <v>164.59450000000001</v>
      </c>
      <c r="AE194" s="1">
        <f>IF(AC171="","",'Cost and Benefit Parameters'!$L$27)</f>
        <v>164.59450000000001</v>
      </c>
      <c r="AF194" s="1">
        <f>IF(AD171="","",'Cost and Benefit Parameters'!$L$27)</f>
        <v>164.59450000000001</v>
      </c>
      <c r="AG194" s="1">
        <f>IF(AE171="","",'Cost and Benefit Parameters'!$L$27)</f>
        <v>164.59450000000001</v>
      </c>
      <c r="AH194" s="1">
        <f>IF(AF171="","",'Cost and Benefit Parameters'!$L$27)</f>
        <v>164.59450000000001</v>
      </c>
      <c r="AI194" s="1">
        <f>IF(AG171="","",'Cost and Benefit Parameters'!$L$27)</f>
        <v>164.59450000000001</v>
      </c>
      <c r="AJ194" s="1">
        <f>IF(AH171="","",'Cost and Benefit Parameters'!$L$27)</f>
        <v>164.59450000000001</v>
      </c>
      <c r="AK194" s="1">
        <f>IF(AI171="","",'Cost and Benefit Parameters'!$L$27)</f>
        <v>164.59450000000001</v>
      </c>
      <c r="AL194" s="1">
        <f>IF(AJ171="","",'Cost and Benefit Parameters'!$L$27)</f>
        <v>164.59450000000001</v>
      </c>
      <c r="AM194" s="1">
        <f>IF(AK171="","",'Cost and Benefit Parameters'!$L$27)</f>
        <v>164.59450000000001</v>
      </c>
      <c r="AN194" s="1">
        <f>IF(AL171="","",'Cost and Benefit Parameters'!$L$27)</f>
        <v>164.59450000000001</v>
      </c>
      <c r="AO194" s="1">
        <f>IF(AM171="","",'Cost and Benefit Parameters'!$L$27)</f>
        <v>164.59450000000001</v>
      </c>
      <c r="AP194" s="1">
        <f>IF(AN171="","",'Cost and Benefit Parameters'!$L$27)</f>
        <v>164.59450000000001</v>
      </c>
      <c r="AQ194" s="1">
        <f>IF(AO171="","",'Cost and Benefit Parameters'!$L$27)</f>
        <v>164.59450000000001</v>
      </c>
      <c r="AR194" s="1">
        <f>IF(AP171="","",'Cost and Benefit Parameters'!$L$27)</f>
        <v>164.59450000000001</v>
      </c>
      <c r="AS194" s="1">
        <f>IF(AQ171="","",'Cost and Benefit Parameters'!$L$27)</f>
        <v>164.59450000000001</v>
      </c>
      <c r="AT194" s="1">
        <f>IF(AR171="","",'Cost and Benefit Parameters'!$L$27)</f>
        <v>164.59450000000001</v>
      </c>
      <c r="AU194" s="1">
        <f>IF(AS171="","",'Cost and Benefit Parameters'!$L$27)</f>
        <v>164.59450000000001</v>
      </c>
      <c r="AV194" s="1">
        <f>IF(AT171="","",'Cost and Benefit Parameters'!$L$27)</f>
        <v>164.59450000000001</v>
      </c>
      <c r="AW194" s="1">
        <f>IF(AU171="","",'Cost and Benefit Parameters'!$L$27)</f>
        <v>164.59450000000001</v>
      </c>
      <c r="AX194" s="1">
        <f>IF(AV171="","",'Cost and Benefit Parameters'!$L$27)</f>
        <v>164.59450000000001</v>
      </c>
      <c r="AY194" s="1">
        <f>IF(AW171="","",'Cost and Benefit Parameters'!$L$27)</f>
        <v>164.59450000000001</v>
      </c>
      <c r="AZ194" s="1" t="str">
        <f>IF(AX171="","",'Cost and Benefit Parameters'!$L$27)</f>
        <v/>
      </c>
      <c r="BA194" s="1" t="str">
        <f>IF(AY171="","",'Cost and Benefit Parameters'!$L$27)</f>
        <v/>
      </c>
      <c r="BB194" s="1" t="str">
        <f>IF(AZ171="","",'Cost and Benefit Parameters'!$L$27)</f>
        <v/>
      </c>
      <c r="BC194" s="1" t="str">
        <f>IF(BA171="","",'Cost and Benefit Parameters'!$L$27)</f>
        <v/>
      </c>
      <c r="BD194" s="1" t="str">
        <f>IF(BB171="","",'Cost and Benefit Parameters'!$L$27)</f>
        <v/>
      </c>
      <c r="BE194" s="1" t="str">
        <f>IF(BC171="","",'Cost and Benefit Parameters'!$L$27)</f>
        <v/>
      </c>
      <c r="BF194" s="1" t="str">
        <f>IF(BD171="","",'Cost and Benefit Parameters'!$L$27)</f>
        <v/>
      </c>
      <c r="BG194" s="1" t="str">
        <f>IF(BE171="","",'Cost and Benefit Parameters'!$L$27)</f>
        <v/>
      </c>
      <c r="BH194" s="1" t="str">
        <f>IF(BF171="","",'Cost and Benefit Parameters'!$L$27)</f>
        <v/>
      </c>
      <c r="BI194" s="1" t="str">
        <f>IF(BG171="","",'Cost and Benefit Parameters'!$L$27)</f>
        <v/>
      </c>
      <c r="BJ194" s="1" t="str">
        <f>IF(BH171="","",'Cost and Benefit Parameters'!$L$27)</f>
        <v/>
      </c>
      <c r="BK194" s="1" t="str">
        <f>IF(BI171="","",'Cost and Benefit Parameters'!$L$27)</f>
        <v/>
      </c>
      <c r="BL194" s="1" t="str">
        <f>IF(BJ171="","",'Cost and Benefit Parameters'!$L$27)</f>
        <v/>
      </c>
      <c r="BM194" s="1" t="str">
        <f>IF(BK171="","",'Cost and Benefit Parameters'!$L$27)</f>
        <v/>
      </c>
      <c r="BN194" s="1" t="str">
        <f>IF(BL171="","",'Cost and Benefit Parameters'!$L$27)</f>
        <v/>
      </c>
      <c r="BO194" s="1" t="str">
        <f>IF(BM171="","",'Cost and Benefit Parameters'!$L$27)</f>
        <v/>
      </c>
    </row>
    <row r="195" spans="1:67" x14ac:dyDescent="0.55000000000000004">
      <c r="A195" s="642"/>
      <c r="B195" t="s">
        <v>471</v>
      </c>
      <c r="I195" s="1" t="str">
        <f>IF(G172="","",'Cost and Benefit Parameters'!$L$27)</f>
        <v/>
      </c>
      <c r="J195" s="1" t="str">
        <f>IF(H172="","",'Cost and Benefit Parameters'!$L$27)</f>
        <v/>
      </c>
      <c r="K195" s="1" t="str">
        <f>IF(I172="","",'Cost and Benefit Parameters'!$L$27)</f>
        <v/>
      </c>
      <c r="L195" s="1" t="str">
        <f>IF(J172="","",'Cost and Benefit Parameters'!$L$27)</f>
        <v/>
      </c>
      <c r="M195" s="1">
        <f>IF(K172="","",'Cost and Benefit Parameters'!$L$27)</f>
        <v>164.59450000000001</v>
      </c>
      <c r="N195" s="1">
        <f>IF(L172="","",'Cost and Benefit Parameters'!$L$27)</f>
        <v>164.59450000000001</v>
      </c>
      <c r="O195" s="1">
        <f>IF(M172="","",'Cost and Benefit Parameters'!$L$27)</f>
        <v>164.59450000000001</v>
      </c>
      <c r="P195" s="1">
        <f>IF(N172="","",'Cost and Benefit Parameters'!$L$27)</f>
        <v>164.59450000000001</v>
      </c>
      <c r="Q195" s="1">
        <f>IF(O172="","",'Cost and Benefit Parameters'!$L$27)</f>
        <v>164.59450000000001</v>
      </c>
      <c r="R195" s="1">
        <f>IF(P172="","",'Cost and Benefit Parameters'!$L$27)</f>
        <v>164.59450000000001</v>
      </c>
      <c r="S195" s="1">
        <f>IF(Q172="","",'Cost and Benefit Parameters'!$L$27)</f>
        <v>164.59450000000001</v>
      </c>
      <c r="T195" s="1">
        <f>IF(R172="","",'Cost and Benefit Parameters'!$L$27)</f>
        <v>164.59450000000001</v>
      </c>
      <c r="U195" s="1">
        <f>IF(S172="","",'Cost and Benefit Parameters'!$L$27)</f>
        <v>164.59450000000001</v>
      </c>
      <c r="V195" s="1">
        <f>IF(T172="","",'Cost and Benefit Parameters'!$L$27)</f>
        <v>164.59450000000001</v>
      </c>
      <c r="W195" s="1">
        <f>IF(U172="","",'Cost and Benefit Parameters'!$L$27)</f>
        <v>164.59450000000001</v>
      </c>
      <c r="X195" s="1">
        <f>IF(V172="","",'Cost and Benefit Parameters'!$L$27)</f>
        <v>164.59450000000001</v>
      </c>
      <c r="Y195" s="1">
        <f>IF(W172="","",'Cost and Benefit Parameters'!$L$27)</f>
        <v>164.59450000000001</v>
      </c>
      <c r="Z195" s="1">
        <f>IF(X172="","",'Cost and Benefit Parameters'!$L$27)</f>
        <v>164.59450000000001</v>
      </c>
      <c r="AA195" s="1">
        <f>IF(Y172="","",'Cost and Benefit Parameters'!$L$27)</f>
        <v>164.59450000000001</v>
      </c>
      <c r="AB195" s="1">
        <f>IF(Z172="","",'Cost and Benefit Parameters'!$L$27)</f>
        <v>164.59450000000001</v>
      </c>
      <c r="AC195" s="1">
        <f>IF(AA172="","",'Cost and Benefit Parameters'!$L$27)</f>
        <v>164.59450000000001</v>
      </c>
      <c r="AD195" s="1">
        <f>IF(AB172="","",'Cost and Benefit Parameters'!$L$27)</f>
        <v>164.59450000000001</v>
      </c>
      <c r="AE195" s="1">
        <f>IF(AC172="","",'Cost and Benefit Parameters'!$L$27)</f>
        <v>164.59450000000001</v>
      </c>
      <c r="AF195" s="1">
        <f>IF(AD172="","",'Cost and Benefit Parameters'!$L$27)</f>
        <v>164.59450000000001</v>
      </c>
      <c r="AG195" s="1">
        <f>IF(AE172="","",'Cost and Benefit Parameters'!$L$27)</f>
        <v>164.59450000000001</v>
      </c>
      <c r="AH195" s="1">
        <f>IF(AF172="","",'Cost and Benefit Parameters'!$L$27)</f>
        <v>164.59450000000001</v>
      </c>
      <c r="AI195" s="1">
        <f>IF(AG172="","",'Cost and Benefit Parameters'!$L$27)</f>
        <v>164.59450000000001</v>
      </c>
      <c r="AJ195" s="1">
        <f>IF(AH172="","",'Cost and Benefit Parameters'!$L$27)</f>
        <v>164.59450000000001</v>
      </c>
      <c r="AK195" s="1">
        <f>IF(AI172="","",'Cost and Benefit Parameters'!$L$27)</f>
        <v>164.59450000000001</v>
      </c>
      <c r="AL195" s="1">
        <f>IF(AJ172="","",'Cost and Benefit Parameters'!$L$27)</f>
        <v>164.59450000000001</v>
      </c>
      <c r="AM195" s="1">
        <f>IF(AK172="","",'Cost and Benefit Parameters'!$L$27)</f>
        <v>164.59450000000001</v>
      </c>
      <c r="AN195" s="1">
        <f>IF(AL172="","",'Cost and Benefit Parameters'!$L$27)</f>
        <v>164.59450000000001</v>
      </c>
      <c r="AO195" s="1">
        <f>IF(AM172="","",'Cost and Benefit Parameters'!$L$27)</f>
        <v>164.59450000000001</v>
      </c>
      <c r="AP195" s="1">
        <f>IF(AN172="","",'Cost and Benefit Parameters'!$L$27)</f>
        <v>164.59450000000001</v>
      </c>
      <c r="AQ195" s="1">
        <f>IF(AO172="","",'Cost and Benefit Parameters'!$L$27)</f>
        <v>164.59450000000001</v>
      </c>
      <c r="AR195" s="1">
        <f>IF(AP172="","",'Cost and Benefit Parameters'!$L$27)</f>
        <v>164.59450000000001</v>
      </c>
      <c r="AS195" s="1">
        <f>IF(AQ172="","",'Cost and Benefit Parameters'!$L$27)</f>
        <v>164.59450000000001</v>
      </c>
      <c r="AT195" s="1">
        <f>IF(AR172="","",'Cost and Benefit Parameters'!$L$27)</f>
        <v>164.59450000000001</v>
      </c>
      <c r="AU195" s="1">
        <f>IF(AS172="","",'Cost and Benefit Parameters'!$L$27)</f>
        <v>164.59450000000001</v>
      </c>
      <c r="AV195" s="1">
        <f>IF(AT172="","",'Cost and Benefit Parameters'!$L$27)</f>
        <v>164.59450000000001</v>
      </c>
      <c r="AW195" s="1">
        <f>IF(AU172="","",'Cost and Benefit Parameters'!$L$27)</f>
        <v>164.59450000000001</v>
      </c>
      <c r="AX195" s="1">
        <f>IF(AV172="","",'Cost and Benefit Parameters'!$L$27)</f>
        <v>164.59450000000001</v>
      </c>
      <c r="AY195" s="1">
        <f>IF(AW172="","",'Cost and Benefit Parameters'!$L$27)</f>
        <v>164.59450000000001</v>
      </c>
      <c r="AZ195" s="1">
        <f>IF(AX172="","",'Cost and Benefit Parameters'!$L$27)</f>
        <v>164.59450000000001</v>
      </c>
      <c r="BA195" s="1" t="str">
        <f>IF(AY172="","",'Cost and Benefit Parameters'!$L$27)</f>
        <v/>
      </c>
      <c r="BB195" s="1" t="str">
        <f>IF(AZ172="","",'Cost and Benefit Parameters'!$L$27)</f>
        <v/>
      </c>
      <c r="BC195" s="1" t="str">
        <f>IF(BA172="","",'Cost and Benefit Parameters'!$L$27)</f>
        <v/>
      </c>
      <c r="BD195" s="1" t="str">
        <f>IF(BB172="","",'Cost and Benefit Parameters'!$L$27)</f>
        <v/>
      </c>
      <c r="BE195" s="1" t="str">
        <f>IF(BC172="","",'Cost and Benefit Parameters'!$L$27)</f>
        <v/>
      </c>
      <c r="BF195" s="1" t="str">
        <f>IF(BD172="","",'Cost and Benefit Parameters'!$L$27)</f>
        <v/>
      </c>
      <c r="BG195" s="1" t="str">
        <f>IF(BE172="","",'Cost and Benefit Parameters'!$L$27)</f>
        <v/>
      </c>
      <c r="BH195" s="1" t="str">
        <f>IF(BF172="","",'Cost and Benefit Parameters'!$L$27)</f>
        <v/>
      </c>
      <c r="BI195" s="1" t="str">
        <f>IF(BG172="","",'Cost and Benefit Parameters'!$L$27)</f>
        <v/>
      </c>
      <c r="BJ195" s="1" t="str">
        <f>IF(BH172="","",'Cost and Benefit Parameters'!$L$27)</f>
        <v/>
      </c>
      <c r="BK195" s="1" t="str">
        <f>IF(BI172="","",'Cost and Benefit Parameters'!$L$27)</f>
        <v/>
      </c>
      <c r="BL195" s="1" t="str">
        <f>IF(BJ172="","",'Cost and Benefit Parameters'!$L$27)</f>
        <v/>
      </c>
      <c r="BM195" s="1" t="str">
        <f>IF(BK172="","",'Cost and Benefit Parameters'!$L$27)</f>
        <v/>
      </c>
      <c r="BN195" s="1" t="str">
        <f>IF(BL172="","",'Cost and Benefit Parameters'!$L$27)</f>
        <v/>
      </c>
      <c r="BO195" s="1" t="str">
        <f>IF(BM172="","",'Cost and Benefit Parameters'!$L$27)</f>
        <v/>
      </c>
    </row>
    <row r="196" spans="1:67" x14ac:dyDescent="0.55000000000000004">
      <c r="A196" s="642"/>
      <c r="B196" t="s">
        <v>472</v>
      </c>
      <c r="I196" s="1" t="str">
        <f>IF(G173="","",'Cost and Benefit Parameters'!$L$27)</f>
        <v/>
      </c>
      <c r="J196" s="1" t="str">
        <f>IF(H173="","",'Cost and Benefit Parameters'!$L$27)</f>
        <v/>
      </c>
      <c r="K196" s="1" t="str">
        <f>IF(I173="","",'Cost and Benefit Parameters'!$L$27)</f>
        <v/>
      </c>
      <c r="L196" s="1" t="str">
        <f>IF(J173="","",'Cost and Benefit Parameters'!$L$27)</f>
        <v/>
      </c>
      <c r="M196" s="1" t="str">
        <f>IF(K173="","",'Cost and Benefit Parameters'!$L$27)</f>
        <v/>
      </c>
      <c r="N196" s="1">
        <f>IF(L173="","",'Cost and Benefit Parameters'!$L$27)</f>
        <v>164.59450000000001</v>
      </c>
      <c r="O196" s="1">
        <f>IF(M173="","",'Cost and Benefit Parameters'!$L$27)</f>
        <v>164.59450000000001</v>
      </c>
      <c r="P196" s="1">
        <f>IF(N173="","",'Cost and Benefit Parameters'!$L$27)</f>
        <v>164.59450000000001</v>
      </c>
      <c r="Q196" s="1">
        <f>IF(O173="","",'Cost and Benefit Parameters'!$L$27)</f>
        <v>164.59450000000001</v>
      </c>
      <c r="R196" s="1">
        <f>IF(P173="","",'Cost and Benefit Parameters'!$L$27)</f>
        <v>164.59450000000001</v>
      </c>
      <c r="S196" s="1">
        <f>IF(Q173="","",'Cost and Benefit Parameters'!$L$27)</f>
        <v>164.59450000000001</v>
      </c>
      <c r="T196" s="1">
        <f>IF(R173="","",'Cost and Benefit Parameters'!$L$27)</f>
        <v>164.59450000000001</v>
      </c>
      <c r="U196" s="1">
        <f>IF(S173="","",'Cost and Benefit Parameters'!$L$27)</f>
        <v>164.59450000000001</v>
      </c>
      <c r="V196" s="1">
        <f>IF(T173="","",'Cost and Benefit Parameters'!$L$27)</f>
        <v>164.59450000000001</v>
      </c>
      <c r="W196" s="1">
        <f>IF(U173="","",'Cost and Benefit Parameters'!$L$27)</f>
        <v>164.59450000000001</v>
      </c>
      <c r="X196" s="1">
        <f>IF(V173="","",'Cost and Benefit Parameters'!$L$27)</f>
        <v>164.59450000000001</v>
      </c>
      <c r="Y196" s="1">
        <f>IF(W173="","",'Cost and Benefit Parameters'!$L$27)</f>
        <v>164.59450000000001</v>
      </c>
      <c r="Z196" s="1">
        <f>IF(X173="","",'Cost and Benefit Parameters'!$L$27)</f>
        <v>164.59450000000001</v>
      </c>
      <c r="AA196" s="1">
        <f>IF(Y173="","",'Cost and Benefit Parameters'!$L$27)</f>
        <v>164.59450000000001</v>
      </c>
      <c r="AB196" s="1">
        <f>IF(Z173="","",'Cost and Benefit Parameters'!$L$27)</f>
        <v>164.59450000000001</v>
      </c>
      <c r="AC196" s="1">
        <f>IF(AA173="","",'Cost and Benefit Parameters'!$L$27)</f>
        <v>164.59450000000001</v>
      </c>
      <c r="AD196" s="1">
        <f>IF(AB173="","",'Cost and Benefit Parameters'!$L$27)</f>
        <v>164.59450000000001</v>
      </c>
      <c r="AE196" s="1">
        <f>IF(AC173="","",'Cost and Benefit Parameters'!$L$27)</f>
        <v>164.59450000000001</v>
      </c>
      <c r="AF196" s="1">
        <f>IF(AD173="","",'Cost and Benefit Parameters'!$L$27)</f>
        <v>164.59450000000001</v>
      </c>
      <c r="AG196" s="1">
        <f>IF(AE173="","",'Cost and Benefit Parameters'!$L$27)</f>
        <v>164.59450000000001</v>
      </c>
      <c r="AH196" s="1">
        <f>IF(AF173="","",'Cost and Benefit Parameters'!$L$27)</f>
        <v>164.59450000000001</v>
      </c>
      <c r="AI196" s="1">
        <f>IF(AG173="","",'Cost and Benefit Parameters'!$L$27)</f>
        <v>164.59450000000001</v>
      </c>
      <c r="AJ196" s="1">
        <f>IF(AH173="","",'Cost and Benefit Parameters'!$L$27)</f>
        <v>164.59450000000001</v>
      </c>
      <c r="AK196" s="1">
        <f>IF(AI173="","",'Cost and Benefit Parameters'!$L$27)</f>
        <v>164.59450000000001</v>
      </c>
      <c r="AL196" s="1">
        <f>IF(AJ173="","",'Cost and Benefit Parameters'!$L$27)</f>
        <v>164.59450000000001</v>
      </c>
      <c r="AM196" s="1">
        <f>IF(AK173="","",'Cost and Benefit Parameters'!$L$27)</f>
        <v>164.59450000000001</v>
      </c>
      <c r="AN196" s="1">
        <f>IF(AL173="","",'Cost and Benefit Parameters'!$L$27)</f>
        <v>164.59450000000001</v>
      </c>
      <c r="AO196" s="1">
        <f>IF(AM173="","",'Cost and Benefit Parameters'!$L$27)</f>
        <v>164.59450000000001</v>
      </c>
      <c r="AP196" s="1">
        <f>IF(AN173="","",'Cost and Benefit Parameters'!$L$27)</f>
        <v>164.59450000000001</v>
      </c>
      <c r="AQ196" s="1">
        <f>IF(AO173="","",'Cost and Benefit Parameters'!$L$27)</f>
        <v>164.59450000000001</v>
      </c>
      <c r="AR196" s="1">
        <f>IF(AP173="","",'Cost and Benefit Parameters'!$L$27)</f>
        <v>164.59450000000001</v>
      </c>
      <c r="AS196" s="1">
        <f>IF(AQ173="","",'Cost and Benefit Parameters'!$L$27)</f>
        <v>164.59450000000001</v>
      </c>
      <c r="AT196" s="1">
        <f>IF(AR173="","",'Cost and Benefit Parameters'!$L$27)</f>
        <v>164.59450000000001</v>
      </c>
      <c r="AU196" s="1">
        <f>IF(AS173="","",'Cost and Benefit Parameters'!$L$27)</f>
        <v>164.59450000000001</v>
      </c>
      <c r="AV196" s="1">
        <f>IF(AT173="","",'Cost and Benefit Parameters'!$L$27)</f>
        <v>164.59450000000001</v>
      </c>
      <c r="AW196" s="1">
        <f>IF(AU173="","",'Cost and Benefit Parameters'!$L$27)</f>
        <v>164.59450000000001</v>
      </c>
      <c r="AX196" s="1">
        <f>IF(AV173="","",'Cost and Benefit Parameters'!$L$27)</f>
        <v>164.59450000000001</v>
      </c>
      <c r="AY196" s="1">
        <f>IF(AW173="","",'Cost and Benefit Parameters'!$L$27)</f>
        <v>164.59450000000001</v>
      </c>
      <c r="AZ196" s="1">
        <f>IF(AX173="","",'Cost and Benefit Parameters'!$L$27)</f>
        <v>164.59450000000001</v>
      </c>
      <c r="BA196" s="1">
        <f>IF(AY173="","",'Cost and Benefit Parameters'!$L$27)</f>
        <v>164.59450000000001</v>
      </c>
      <c r="BB196" s="1" t="str">
        <f>IF(AZ173="","",'Cost and Benefit Parameters'!$L$27)</f>
        <v/>
      </c>
      <c r="BC196" s="1" t="str">
        <f>IF(BA173="","",'Cost and Benefit Parameters'!$L$27)</f>
        <v/>
      </c>
      <c r="BD196" s="1" t="str">
        <f>IF(BB173="","",'Cost and Benefit Parameters'!$L$27)</f>
        <v/>
      </c>
      <c r="BE196" s="1" t="str">
        <f>IF(BC173="","",'Cost and Benefit Parameters'!$L$27)</f>
        <v/>
      </c>
      <c r="BF196" s="1" t="str">
        <f>IF(BD173="","",'Cost and Benefit Parameters'!$L$27)</f>
        <v/>
      </c>
      <c r="BG196" s="1" t="str">
        <f>IF(BE173="","",'Cost and Benefit Parameters'!$L$27)</f>
        <v/>
      </c>
      <c r="BH196" s="1" t="str">
        <f>IF(BF173="","",'Cost and Benefit Parameters'!$L$27)</f>
        <v/>
      </c>
      <c r="BI196" s="1" t="str">
        <f>IF(BG173="","",'Cost and Benefit Parameters'!$L$27)</f>
        <v/>
      </c>
      <c r="BJ196" s="1" t="str">
        <f>IF(BH173="","",'Cost and Benefit Parameters'!$L$27)</f>
        <v/>
      </c>
      <c r="BK196" s="1" t="str">
        <f>IF(BI173="","",'Cost and Benefit Parameters'!$L$27)</f>
        <v/>
      </c>
      <c r="BL196" s="1" t="str">
        <f>IF(BJ173="","",'Cost and Benefit Parameters'!$L$27)</f>
        <v/>
      </c>
      <c r="BM196" s="1" t="str">
        <f>IF(BK173="","",'Cost and Benefit Parameters'!$L$27)</f>
        <v/>
      </c>
      <c r="BN196" s="1" t="str">
        <f>IF(BL173="","",'Cost and Benefit Parameters'!$L$27)</f>
        <v/>
      </c>
      <c r="BO196" s="1" t="str">
        <f>IF(BM173="","",'Cost and Benefit Parameters'!$L$27)</f>
        <v/>
      </c>
    </row>
    <row r="197" spans="1:67" x14ac:dyDescent="0.55000000000000004">
      <c r="A197" s="642"/>
      <c r="B197" t="s">
        <v>473</v>
      </c>
      <c r="I197" s="1" t="str">
        <f>IF(G174="","",'Cost and Benefit Parameters'!$L$27)</f>
        <v/>
      </c>
      <c r="J197" s="1" t="str">
        <f>IF(H174="","",'Cost and Benefit Parameters'!$L$27)</f>
        <v/>
      </c>
      <c r="K197" s="1" t="str">
        <f>IF(I174="","",'Cost and Benefit Parameters'!$L$27)</f>
        <v/>
      </c>
      <c r="L197" s="1" t="str">
        <f>IF(J174="","",'Cost and Benefit Parameters'!$L$27)</f>
        <v/>
      </c>
      <c r="M197" s="1" t="str">
        <f>IF(K174="","",'Cost and Benefit Parameters'!$L$27)</f>
        <v/>
      </c>
      <c r="N197" s="1" t="str">
        <f>IF(L174="","",'Cost and Benefit Parameters'!$L$27)</f>
        <v/>
      </c>
      <c r="O197" s="1">
        <f>IF(M174="","",'Cost and Benefit Parameters'!$L$27)</f>
        <v>164.59450000000001</v>
      </c>
      <c r="P197" s="1">
        <f>IF(N174="","",'Cost and Benefit Parameters'!$L$27)</f>
        <v>164.59450000000001</v>
      </c>
      <c r="Q197" s="1">
        <f>IF(O174="","",'Cost and Benefit Parameters'!$L$27)</f>
        <v>164.59450000000001</v>
      </c>
      <c r="R197" s="1">
        <f>IF(P174="","",'Cost and Benefit Parameters'!$L$27)</f>
        <v>164.59450000000001</v>
      </c>
      <c r="S197" s="1">
        <f>IF(Q174="","",'Cost and Benefit Parameters'!$L$27)</f>
        <v>164.59450000000001</v>
      </c>
      <c r="T197" s="1">
        <f>IF(R174="","",'Cost and Benefit Parameters'!$L$27)</f>
        <v>164.59450000000001</v>
      </c>
      <c r="U197" s="1">
        <f>IF(S174="","",'Cost and Benefit Parameters'!$L$27)</f>
        <v>164.59450000000001</v>
      </c>
      <c r="V197" s="1">
        <f>IF(T174="","",'Cost and Benefit Parameters'!$L$27)</f>
        <v>164.59450000000001</v>
      </c>
      <c r="W197" s="1">
        <f>IF(U174="","",'Cost and Benefit Parameters'!$L$27)</f>
        <v>164.59450000000001</v>
      </c>
      <c r="X197" s="1">
        <f>IF(V174="","",'Cost and Benefit Parameters'!$L$27)</f>
        <v>164.59450000000001</v>
      </c>
      <c r="Y197" s="1">
        <f>IF(W174="","",'Cost and Benefit Parameters'!$L$27)</f>
        <v>164.59450000000001</v>
      </c>
      <c r="Z197" s="1">
        <f>IF(X174="","",'Cost and Benefit Parameters'!$L$27)</f>
        <v>164.59450000000001</v>
      </c>
      <c r="AA197" s="1">
        <f>IF(Y174="","",'Cost and Benefit Parameters'!$L$27)</f>
        <v>164.59450000000001</v>
      </c>
      <c r="AB197" s="1">
        <f>IF(Z174="","",'Cost and Benefit Parameters'!$L$27)</f>
        <v>164.59450000000001</v>
      </c>
      <c r="AC197" s="1">
        <f>IF(AA174="","",'Cost and Benefit Parameters'!$L$27)</f>
        <v>164.59450000000001</v>
      </c>
      <c r="AD197" s="1">
        <f>IF(AB174="","",'Cost and Benefit Parameters'!$L$27)</f>
        <v>164.59450000000001</v>
      </c>
      <c r="AE197" s="1">
        <f>IF(AC174="","",'Cost and Benefit Parameters'!$L$27)</f>
        <v>164.59450000000001</v>
      </c>
      <c r="AF197" s="1">
        <f>IF(AD174="","",'Cost and Benefit Parameters'!$L$27)</f>
        <v>164.59450000000001</v>
      </c>
      <c r="AG197" s="1">
        <f>IF(AE174="","",'Cost and Benefit Parameters'!$L$27)</f>
        <v>164.59450000000001</v>
      </c>
      <c r="AH197" s="1">
        <f>IF(AF174="","",'Cost and Benefit Parameters'!$L$27)</f>
        <v>164.59450000000001</v>
      </c>
      <c r="AI197" s="1">
        <f>IF(AG174="","",'Cost and Benefit Parameters'!$L$27)</f>
        <v>164.59450000000001</v>
      </c>
      <c r="AJ197" s="1">
        <f>IF(AH174="","",'Cost and Benefit Parameters'!$L$27)</f>
        <v>164.59450000000001</v>
      </c>
      <c r="AK197" s="1">
        <f>IF(AI174="","",'Cost and Benefit Parameters'!$L$27)</f>
        <v>164.59450000000001</v>
      </c>
      <c r="AL197" s="1">
        <f>IF(AJ174="","",'Cost and Benefit Parameters'!$L$27)</f>
        <v>164.59450000000001</v>
      </c>
      <c r="AM197" s="1">
        <f>IF(AK174="","",'Cost and Benefit Parameters'!$L$27)</f>
        <v>164.59450000000001</v>
      </c>
      <c r="AN197" s="1">
        <f>IF(AL174="","",'Cost and Benefit Parameters'!$L$27)</f>
        <v>164.59450000000001</v>
      </c>
      <c r="AO197" s="1">
        <f>IF(AM174="","",'Cost and Benefit Parameters'!$L$27)</f>
        <v>164.59450000000001</v>
      </c>
      <c r="AP197" s="1">
        <f>IF(AN174="","",'Cost and Benefit Parameters'!$L$27)</f>
        <v>164.59450000000001</v>
      </c>
      <c r="AQ197" s="1">
        <f>IF(AO174="","",'Cost and Benefit Parameters'!$L$27)</f>
        <v>164.59450000000001</v>
      </c>
      <c r="AR197" s="1">
        <f>IF(AP174="","",'Cost and Benefit Parameters'!$L$27)</f>
        <v>164.59450000000001</v>
      </c>
      <c r="AS197" s="1">
        <f>IF(AQ174="","",'Cost and Benefit Parameters'!$L$27)</f>
        <v>164.59450000000001</v>
      </c>
      <c r="AT197" s="1">
        <f>IF(AR174="","",'Cost and Benefit Parameters'!$L$27)</f>
        <v>164.59450000000001</v>
      </c>
      <c r="AU197" s="1">
        <f>IF(AS174="","",'Cost and Benefit Parameters'!$L$27)</f>
        <v>164.59450000000001</v>
      </c>
      <c r="AV197" s="1">
        <f>IF(AT174="","",'Cost and Benefit Parameters'!$L$27)</f>
        <v>164.59450000000001</v>
      </c>
      <c r="AW197" s="1">
        <f>IF(AU174="","",'Cost and Benefit Parameters'!$L$27)</f>
        <v>164.59450000000001</v>
      </c>
      <c r="AX197" s="1">
        <f>IF(AV174="","",'Cost and Benefit Parameters'!$L$27)</f>
        <v>164.59450000000001</v>
      </c>
      <c r="AY197" s="1">
        <f>IF(AW174="","",'Cost and Benefit Parameters'!$L$27)</f>
        <v>164.59450000000001</v>
      </c>
      <c r="AZ197" s="1">
        <f>IF(AX174="","",'Cost and Benefit Parameters'!$L$27)</f>
        <v>164.59450000000001</v>
      </c>
      <c r="BA197" s="1">
        <f>IF(AY174="","",'Cost and Benefit Parameters'!$L$27)</f>
        <v>164.59450000000001</v>
      </c>
      <c r="BB197" s="1">
        <f>IF(AZ174="","",'Cost and Benefit Parameters'!$L$27)</f>
        <v>164.59450000000001</v>
      </c>
      <c r="BC197" s="1" t="str">
        <f>IF(BA174="","",'Cost and Benefit Parameters'!$L$27)</f>
        <v/>
      </c>
      <c r="BD197" s="1" t="str">
        <f>IF(BB174="","",'Cost and Benefit Parameters'!$L$27)</f>
        <v/>
      </c>
      <c r="BE197" s="1" t="str">
        <f>IF(BC174="","",'Cost and Benefit Parameters'!$L$27)</f>
        <v/>
      </c>
      <c r="BF197" s="1" t="str">
        <f>IF(BD174="","",'Cost and Benefit Parameters'!$L$27)</f>
        <v/>
      </c>
      <c r="BG197" s="1" t="str">
        <f>IF(BE174="","",'Cost and Benefit Parameters'!$L$27)</f>
        <v/>
      </c>
      <c r="BH197" s="1" t="str">
        <f>IF(BF174="","",'Cost and Benefit Parameters'!$L$27)</f>
        <v/>
      </c>
      <c r="BI197" s="1" t="str">
        <f>IF(BG174="","",'Cost and Benefit Parameters'!$L$27)</f>
        <v/>
      </c>
      <c r="BJ197" s="1" t="str">
        <f>IF(BH174="","",'Cost and Benefit Parameters'!$L$27)</f>
        <v/>
      </c>
      <c r="BK197" s="1" t="str">
        <f>IF(BI174="","",'Cost and Benefit Parameters'!$L$27)</f>
        <v/>
      </c>
      <c r="BL197" s="1" t="str">
        <f>IF(BJ174="","",'Cost and Benefit Parameters'!$L$27)</f>
        <v/>
      </c>
      <c r="BM197" s="1" t="str">
        <f>IF(BK174="","",'Cost and Benefit Parameters'!$L$27)</f>
        <v/>
      </c>
      <c r="BN197" s="1" t="str">
        <f>IF(BL174="","",'Cost and Benefit Parameters'!$L$27)</f>
        <v/>
      </c>
      <c r="BO197" s="1" t="str">
        <f>IF(BM174="","",'Cost and Benefit Parameters'!$L$27)</f>
        <v/>
      </c>
    </row>
    <row r="198" spans="1:67" x14ac:dyDescent="0.55000000000000004">
      <c r="A198" s="642"/>
      <c r="B198" t="s">
        <v>474</v>
      </c>
      <c r="I198" s="1" t="str">
        <f>IF(G175="","",'Cost and Benefit Parameters'!$L$27)</f>
        <v/>
      </c>
      <c r="J198" s="1" t="str">
        <f>IF(H175="","",'Cost and Benefit Parameters'!$L$27)</f>
        <v/>
      </c>
      <c r="K198" s="1" t="str">
        <f>IF(I175="","",'Cost and Benefit Parameters'!$L$27)</f>
        <v/>
      </c>
      <c r="L198" s="1" t="str">
        <f>IF(J175="","",'Cost and Benefit Parameters'!$L$27)</f>
        <v/>
      </c>
      <c r="M198" s="1" t="str">
        <f>IF(K175="","",'Cost and Benefit Parameters'!$L$27)</f>
        <v/>
      </c>
      <c r="N198" s="1" t="str">
        <f>IF(L175="","",'Cost and Benefit Parameters'!$L$27)</f>
        <v/>
      </c>
      <c r="O198" s="1" t="str">
        <f>IF(M175="","",'Cost and Benefit Parameters'!$L$27)</f>
        <v/>
      </c>
      <c r="P198" s="1">
        <f>IF(N175="","",'Cost and Benefit Parameters'!$L$27)</f>
        <v>164.59450000000001</v>
      </c>
      <c r="Q198" s="1">
        <f>IF(O175="","",'Cost and Benefit Parameters'!$L$27)</f>
        <v>164.59450000000001</v>
      </c>
      <c r="R198" s="1">
        <f>IF(P175="","",'Cost and Benefit Parameters'!$L$27)</f>
        <v>164.59450000000001</v>
      </c>
      <c r="S198" s="1">
        <f>IF(Q175="","",'Cost and Benefit Parameters'!$L$27)</f>
        <v>164.59450000000001</v>
      </c>
      <c r="T198" s="1">
        <f>IF(R175="","",'Cost and Benefit Parameters'!$L$27)</f>
        <v>164.59450000000001</v>
      </c>
      <c r="U198" s="1">
        <f>IF(S175="","",'Cost and Benefit Parameters'!$L$27)</f>
        <v>164.59450000000001</v>
      </c>
      <c r="V198" s="1">
        <f>IF(T175="","",'Cost and Benefit Parameters'!$L$27)</f>
        <v>164.59450000000001</v>
      </c>
      <c r="W198" s="1">
        <f>IF(U175="","",'Cost and Benefit Parameters'!$L$27)</f>
        <v>164.59450000000001</v>
      </c>
      <c r="X198" s="1">
        <f>IF(V175="","",'Cost and Benefit Parameters'!$L$27)</f>
        <v>164.59450000000001</v>
      </c>
      <c r="Y198" s="1">
        <f>IF(W175="","",'Cost and Benefit Parameters'!$L$27)</f>
        <v>164.59450000000001</v>
      </c>
      <c r="Z198" s="1">
        <f>IF(X175="","",'Cost and Benefit Parameters'!$L$27)</f>
        <v>164.59450000000001</v>
      </c>
      <c r="AA198" s="1">
        <f>IF(Y175="","",'Cost and Benefit Parameters'!$L$27)</f>
        <v>164.59450000000001</v>
      </c>
      <c r="AB198" s="1">
        <f>IF(Z175="","",'Cost and Benefit Parameters'!$L$27)</f>
        <v>164.59450000000001</v>
      </c>
      <c r="AC198" s="1">
        <f>IF(AA175="","",'Cost and Benefit Parameters'!$L$27)</f>
        <v>164.59450000000001</v>
      </c>
      <c r="AD198" s="1">
        <f>IF(AB175="","",'Cost and Benefit Parameters'!$L$27)</f>
        <v>164.59450000000001</v>
      </c>
      <c r="AE198" s="1">
        <f>IF(AC175="","",'Cost and Benefit Parameters'!$L$27)</f>
        <v>164.59450000000001</v>
      </c>
      <c r="AF198" s="1">
        <f>IF(AD175="","",'Cost and Benefit Parameters'!$L$27)</f>
        <v>164.59450000000001</v>
      </c>
      <c r="AG198" s="1">
        <f>IF(AE175="","",'Cost and Benefit Parameters'!$L$27)</f>
        <v>164.59450000000001</v>
      </c>
      <c r="AH198" s="1">
        <f>IF(AF175="","",'Cost and Benefit Parameters'!$L$27)</f>
        <v>164.59450000000001</v>
      </c>
      <c r="AI198" s="1">
        <f>IF(AG175="","",'Cost and Benefit Parameters'!$L$27)</f>
        <v>164.59450000000001</v>
      </c>
      <c r="AJ198" s="1">
        <f>IF(AH175="","",'Cost and Benefit Parameters'!$L$27)</f>
        <v>164.59450000000001</v>
      </c>
      <c r="AK198" s="1">
        <f>IF(AI175="","",'Cost and Benefit Parameters'!$L$27)</f>
        <v>164.59450000000001</v>
      </c>
      <c r="AL198" s="1">
        <f>IF(AJ175="","",'Cost and Benefit Parameters'!$L$27)</f>
        <v>164.59450000000001</v>
      </c>
      <c r="AM198" s="1">
        <f>IF(AK175="","",'Cost and Benefit Parameters'!$L$27)</f>
        <v>164.59450000000001</v>
      </c>
      <c r="AN198" s="1">
        <f>IF(AL175="","",'Cost and Benefit Parameters'!$L$27)</f>
        <v>164.59450000000001</v>
      </c>
      <c r="AO198" s="1">
        <f>IF(AM175="","",'Cost and Benefit Parameters'!$L$27)</f>
        <v>164.59450000000001</v>
      </c>
      <c r="AP198" s="1">
        <f>IF(AN175="","",'Cost and Benefit Parameters'!$L$27)</f>
        <v>164.59450000000001</v>
      </c>
      <c r="AQ198" s="1">
        <f>IF(AO175="","",'Cost and Benefit Parameters'!$L$27)</f>
        <v>164.59450000000001</v>
      </c>
      <c r="AR198" s="1">
        <f>IF(AP175="","",'Cost and Benefit Parameters'!$L$27)</f>
        <v>164.59450000000001</v>
      </c>
      <c r="AS198" s="1">
        <f>IF(AQ175="","",'Cost and Benefit Parameters'!$L$27)</f>
        <v>164.59450000000001</v>
      </c>
      <c r="AT198" s="1">
        <f>IF(AR175="","",'Cost and Benefit Parameters'!$L$27)</f>
        <v>164.59450000000001</v>
      </c>
      <c r="AU198" s="1">
        <f>IF(AS175="","",'Cost and Benefit Parameters'!$L$27)</f>
        <v>164.59450000000001</v>
      </c>
      <c r="AV198" s="1">
        <f>IF(AT175="","",'Cost and Benefit Parameters'!$L$27)</f>
        <v>164.59450000000001</v>
      </c>
      <c r="AW198" s="1">
        <f>IF(AU175="","",'Cost and Benefit Parameters'!$L$27)</f>
        <v>164.59450000000001</v>
      </c>
      <c r="AX198" s="1">
        <f>IF(AV175="","",'Cost and Benefit Parameters'!$L$27)</f>
        <v>164.59450000000001</v>
      </c>
      <c r="AY198" s="1">
        <f>IF(AW175="","",'Cost and Benefit Parameters'!$L$27)</f>
        <v>164.59450000000001</v>
      </c>
      <c r="AZ198" s="1">
        <f>IF(AX175="","",'Cost and Benefit Parameters'!$L$27)</f>
        <v>164.59450000000001</v>
      </c>
      <c r="BA198" s="1">
        <f>IF(AY175="","",'Cost and Benefit Parameters'!$L$27)</f>
        <v>164.59450000000001</v>
      </c>
      <c r="BB198" s="1">
        <f>IF(AZ175="","",'Cost and Benefit Parameters'!$L$27)</f>
        <v>164.59450000000001</v>
      </c>
      <c r="BC198" s="1">
        <f>IF(BA175="","",'Cost and Benefit Parameters'!$L$27)</f>
        <v>164.59450000000001</v>
      </c>
      <c r="BD198" s="1" t="str">
        <f>IF(BB175="","",'Cost and Benefit Parameters'!$L$27)</f>
        <v/>
      </c>
      <c r="BE198" s="1" t="str">
        <f>IF(BC175="","",'Cost and Benefit Parameters'!$L$27)</f>
        <v/>
      </c>
      <c r="BF198" s="1" t="str">
        <f>IF(BD175="","",'Cost and Benefit Parameters'!$L$27)</f>
        <v/>
      </c>
      <c r="BG198" s="1" t="str">
        <f>IF(BE175="","",'Cost and Benefit Parameters'!$L$27)</f>
        <v/>
      </c>
      <c r="BH198" s="1" t="str">
        <f>IF(BF175="","",'Cost and Benefit Parameters'!$L$27)</f>
        <v/>
      </c>
      <c r="BI198" s="1" t="str">
        <f>IF(BG175="","",'Cost and Benefit Parameters'!$L$27)</f>
        <v/>
      </c>
      <c r="BJ198" s="1" t="str">
        <f>IF(BH175="","",'Cost and Benefit Parameters'!$L$27)</f>
        <v/>
      </c>
      <c r="BK198" s="1" t="str">
        <f>IF(BI175="","",'Cost and Benefit Parameters'!$L$27)</f>
        <v/>
      </c>
      <c r="BL198" s="1" t="str">
        <f>IF(BJ175="","",'Cost and Benefit Parameters'!$L$27)</f>
        <v/>
      </c>
      <c r="BM198" s="1" t="str">
        <f>IF(BK175="","",'Cost and Benefit Parameters'!$L$27)</f>
        <v/>
      </c>
      <c r="BN198" s="1" t="str">
        <f>IF(BL175="","",'Cost and Benefit Parameters'!$L$27)</f>
        <v/>
      </c>
      <c r="BO198" s="1" t="str">
        <f>IF(BM175="","",'Cost and Benefit Parameters'!$L$27)</f>
        <v/>
      </c>
    </row>
    <row r="199" spans="1:67" x14ac:dyDescent="0.55000000000000004">
      <c r="A199" s="642"/>
      <c r="B199" t="s">
        <v>475</v>
      </c>
      <c r="I199" s="1" t="str">
        <f>IF(G176="","",'Cost and Benefit Parameters'!$L$27)</f>
        <v/>
      </c>
      <c r="J199" s="1" t="str">
        <f>IF(H176="","",'Cost and Benefit Parameters'!$L$27)</f>
        <v/>
      </c>
      <c r="K199" s="1" t="str">
        <f>IF(I176="","",'Cost and Benefit Parameters'!$L$27)</f>
        <v/>
      </c>
      <c r="L199" s="1" t="str">
        <f>IF(J176="","",'Cost and Benefit Parameters'!$L$27)</f>
        <v/>
      </c>
      <c r="M199" s="1" t="str">
        <f>IF(K176="","",'Cost and Benefit Parameters'!$L$27)</f>
        <v/>
      </c>
      <c r="N199" s="1" t="str">
        <f>IF(L176="","",'Cost and Benefit Parameters'!$L$27)</f>
        <v/>
      </c>
      <c r="O199" s="1" t="str">
        <f>IF(M176="","",'Cost and Benefit Parameters'!$L$27)</f>
        <v/>
      </c>
      <c r="P199" s="1" t="str">
        <f>IF(N176="","",'Cost and Benefit Parameters'!$L$27)</f>
        <v/>
      </c>
      <c r="Q199" s="1">
        <f>IF(O176="","",'Cost and Benefit Parameters'!$L$27)</f>
        <v>164.59450000000001</v>
      </c>
      <c r="R199" s="1">
        <f>IF(P176="","",'Cost and Benefit Parameters'!$L$27)</f>
        <v>164.59450000000001</v>
      </c>
      <c r="S199" s="1">
        <f>IF(Q176="","",'Cost and Benefit Parameters'!$L$27)</f>
        <v>164.59450000000001</v>
      </c>
      <c r="T199" s="1">
        <f>IF(R176="","",'Cost and Benefit Parameters'!$L$27)</f>
        <v>164.59450000000001</v>
      </c>
      <c r="U199" s="1">
        <f>IF(S176="","",'Cost and Benefit Parameters'!$L$27)</f>
        <v>164.59450000000001</v>
      </c>
      <c r="V199" s="1">
        <f>IF(T176="","",'Cost and Benefit Parameters'!$L$27)</f>
        <v>164.59450000000001</v>
      </c>
      <c r="W199" s="1">
        <f>IF(U176="","",'Cost and Benefit Parameters'!$L$27)</f>
        <v>164.59450000000001</v>
      </c>
      <c r="X199" s="1">
        <f>IF(V176="","",'Cost and Benefit Parameters'!$L$27)</f>
        <v>164.59450000000001</v>
      </c>
      <c r="Y199" s="1">
        <f>IF(W176="","",'Cost and Benefit Parameters'!$L$27)</f>
        <v>164.59450000000001</v>
      </c>
      <c r="Z199" s="1">
        <f>IF(X176="","",'Cost and Benefit Parameters'!$L$27)</f>
        <v>164.59450000000001</v>
      </c>
      <c r="AA199" s="1">
        <f>IF(Y176="","",'Cost and Benefit Parameters'!$L$27)</f>
        <v>164.59450000000001</v>
      </c>
      <c r="AB199" s="1">
        <f>IF(Z176="","",'Cost and Benefit Parameters'!$L$27)</f>
        <v>164.59450000000001</v>
      </c>
      <c r="AC199" s="1">
        <f>IF(AA176="","",'Cost and Benefit Parameters'!$L$27)</f>
        <v>164.59450000000001</v>
      </c>
      <c r="AD199" s="1">
        <f>IF(AB176="","",'Cost and Benefit Parameters'!$L$27)</f>
        <v>164.59450000000001</v>
      </c>
      <c r="AE199" s="1">
        <f>IF(AC176="","",'Cost and Benefit Parameters'!$L$27)</f>
        <v>164.59450000000001</v>
      </c>
      <c r="AF199" s="1">
        <f>IF(AD176="","",'Cost and Benefit Parameters'!$L$27)</f>
        <v>164.59450000000001</v>
      </c>
      <c r="AG199" s="1">
        <f>IF(AE176="","",'Cost and Benefit Parameters'!$L$27)</f>
        <v>164.59450000000001</v>
      </c>
      <c r="AH199" s="1">
        <f>IF(AF176="","",'Cost and Benefit Parameters'!$L$27)</f>
        <v>164.59450000000001</v>
      </c>
      <c r="AI199" s="1">
        <f>IF(AG176="","",'Cost and Benefit Parameters'!$L$27)</f>
        <v>164.59450000000001</v>
      </c>
      <c r="AJ199" s="1">
        <f>IF(AH176="","",'Cost and Benefit Parameters'!$L$27)</f>
        <v>164.59450000000001</v>
      </c>
      <c r="AK199" s="1">
        <f>IF(AI176="","",'Cost and Benefit Parameters'!$L$27)</f>
        <v>164.59450000000001</v>
      </c>
      <c r="AL199" s="1">
        <f>IF(AJ176="","",'Cost and Benefit Parameters'!$L$27)</f>
        <v>164.59450000000001</v>
      </c>
      <c r="AM199" s="1">
        <f>IF(AK176="","",'Cost and Benefit Parameters'!$L$27)</f>
        <v>164.59450000000001</v>
      </c>
      <c r="AN199" s="1">
        <f>IF(AL176="","",'Cost and Benefit Parameters'!$L$27)</f>
        <v>164.59450000000001</v>
      </c>
      <c r="AO199" s="1">
        <f>IF(AM176="","",'Cost and Benefit Parameters'!$L$27)</f>
        <v>164.59450000000001</v>
      </c>
      <c r="AP199" s="1">
        <f>IF(AN176="","",'Cost and Benefit Parameters'!$L$27)</f>
        <v>164.59450000000001</v>
      </c>
      <c r="AQ199" s="1">
        <f>IF(AO176="","",'Cost and Benefit Parameters'!$L$27)</f>
        <v>164.59450000000001</v>
      </c>
      <c r="AR199" s="1">
        <f>IF(AP176="","",'Cost and Benefit Parameters'!$L$27)</f>
        <v>164.59450000000001</v>
      </c>
      <c r="AS199" s="1">
        <f>IF(AQ176="","",'Cost and Benefit Parameters'!$L$27)</f>
        <v>164.59450000000001</v>
      </c>
      <c r="AT199" s="1">
        <f>IF(AR176="","",'Cost and Benefit Parameters'!$L$27)</f>
        <v>164.59450000000001</v>
      </c>
      <c r="AU199" s="1">
        <f>IF(AS176="","",'Cost and Benefit Parameters'!$L$27)</f>
        <v>164.59450000000001</v>
      </c>
      <c r="AV199" s="1">
        <f>IF(AT176="","",'Cost and Benefit Parameters'!$L$27)</f>
        <v>164.59450000000001</v>
      </c>
      <c r="AW199" s="1">
        <f>IF(AU176="","",'Cost and Benefit Parameters'!$L$27)</f>
        <v>164.59450000000001</v>
      </c>
      <c r="AX199" s="1">
        <f>IF(AV176="","",'Cost and Benefit Parameters'!$L$27)</f>
        <v>164.59450000000001</v>
      </c>
      <c r="AY199" s="1">
        <f>IF(AW176="","",'Cost and Benefit Parameters'!$L$27)</f>
        <v>164.59450000000001</v>
      </c>
      <c r="AZ199" s="1">
        <f>IF(AX176="","",'Cost and Benefit Parameters'!$L$27)</f>
        <v>164.59450000000001</v>
      </c>
      <c r="BA199" s="1">
        <f>IF(AY176="","",'Cost and Benefit Parameters'!$L$27)</f>
        <v>164.59450000000001</v>
      </c>
      <c r="BB199" s="1">
        <f>IF(AZ176="","",'Cost and Benefit Parameters'!$L$27)</f>
        <v>164.59450000000001</v>
      </c>
      <c r="BC199" s="1">
        <f>IF(BA176="","",'Cost and Benefit Parameters'!$L$27)</f>
        <v>164.59450000000001</v>
      </c>
      <c r="BD199" s="1">
        <f>IF(BB176="","",'Cost and Benefit Parameters'!$L$27)</f>
        <v>164.59450000000001</v>
      </c>
      <c r="BE199" s="1" t="str">
        <f>IF(BC176="","",'Cost and Benefit Parameters'!$L$27)</f>
        <v/>
      </c>
      <c r="BF199" s="1" t="str">
        <f>IF(BD176="","",'Cost and Benefit Parameters'!$L$27)</f>
        <v/>
      </c>
      <c r="BG199" s="1" t="str">
        <f>IF(BE176="","",'Cost and Benefit Parameters'!$L$27)</f>
        <v/>
      </c>
      <c r="BH199" s="1" t="str">
        <f>IF(BF176="","",'Cost and Benefit Parameters'!$L$27)</f>
        <v/>
      </c>
      <c r="BI199" s="1" t="str">
        <f>IF(BG176="","",'Cost and Benefit Parameters'!$L$27)</f>
        <v/>
      </c>
      <c r="BJ199" s="1" t="str">
        <f>IF(BH176="","",'Cost and Benefit Parameters'!$L$27)</f>
        <v/>
      </c>
      <c r="BK199" s="1" t="str">
        <f>IF(BI176="","",'Cost and Benefit Parameters'!$L$27)</f>
        <v/>
      </c>
      <c r="BL199" s="1" t="str">
        <f>IF(BJ176="","",'Cost and Benefit Parameters'!$L$27)</f>
        <v/>
      </c>
      <c r="BM199" s="1" t="str">
        <f>IF(BK176="","",'Cost and Benefit Parameters'!$L$27)</f>
        <v/>
      </c>
      <c r="BN199" s="1" t="str">
        <f>IF(BL176="","",'Cost and Benefit Parameters'!$L$27)</f>
        <v/>
      </c>
      <c r="BO199" s="1" t="str">
        <f>IF(BM176="","",'Cost and Benefit Parameters'!$L$27)</f>
        <v/>
      </c>
    </row>
    <row r="200" spans="1:67" x14ac:dyDescent="0.55000000000000004">
      <c r="A200" s="642"/>
      <c r="B200" t="s">
        <v>476</v>
      </c>
      <c r="I200" s="1" t="str">
        <f>IF(G177="","",'Cost and Benefit Parameters'!$L$27)</f>
        <v/>
      </c>
      <c r="J200" s="1" t="str">
        <f>IF(H177="","",'Cost and Benefit Parameters'!$L$27)</f>
        <v/>
      </c>
      <c r="K200" s="1" t="str">
        <f>IF(I177="","",'Cost and Benefit Parameters'!$L$27)</f>
        <v/>
      </c>
      <c r="L200" s="1" t="str">
        <f>IF(J177="","",'Cost and Benefit Parameters'!$L$27)</f>
        <v/>
      </c>
      <c r="M200" s="1" t="str">
        <f>IF(K177="","",'Cost and Benefit Parameters'!$L$27)</f>
        <v/>
      </c>
      <c r="N200" s="1" t="str">
        <f>IF(L177="","",'Cost and Benefit Parameters'!$L$27)</f>
        <v/>
      </c>
      <c r="O200" s="1" t="str">
        <f>IF(M177="","",'Cost and Benefit Parameters'!$L$27)</f>
        <v/>
      </c>
      <c r="P200" s="1" t="str">
        <f>IF(N177="","",'Cost and Benefit Parameters'!$L$27)</f>
        <v/>
      </c>
      <c r="Q200" s="1" t="str">
        <f>IF(O177="","",'Cost and Benefit Parameters'!$L$27)</f>
        <v/>
      </c>
      <c r="R200" s="1">
        <f>IF(P177="","",'Cost and Benefit Parameters'!$L$27)</f>
        <v>164.59450000000001</v>
      </c>
      <c r="S200" s="1">
        <f>IF(Q177="","",'Cost and Benefit Parameters'!$L$27)</f>
        <v>164.59450000000001</v>
      </c>
      <c r="T200" s="1">
        <f>IF(R177="","",'Cost and Benefit Parameters'!$L$27)</f>
        <v>164.59450000000001</v>
      </c>
      <c r="U200" s="1">
        <f>IF(S177="","",'Cost and Benefit Parameters'!$L$27)</f>
        <v>164.59450000000001</v>
      </c>
      <c r="V200" s="1">
        <f>IF(T177="","",'Cost and Benefit Parameters'!$L$27)</f>
        <v>164.59450000000001</v>
      </c>
      <c r="W200" s="1">
        <f>IF(U177="","",'Cost and Benefit Parameters'!$L$27)</f>
        <v>164.59450000000001</v>
      </c>
      <c r="X200" s="1">
        <f>IF(V177="","",'Cost and Benefit Parameters'!$L$27)</f>
        <v>164.59450000000001</v>
      </c>
      <c r="Y200" s="1">
        <f>IF(W177="","",'Cost and Benefit Parameters'!$L$27)</f>
        <v>164.59450000000001</v>
      </c>
      <c r="Z200" s="1">
        <f>IF(X177="","",'Cost and Benefit Parameters'!$L$27)</f>
        <v>164.59450000000001</v>
      </c>
      <c r="AA200" s="1">
        <f>IF(Y177="","",'Cost and Benefit Parameters'!$L$27)</f>
        <v>164.59450000000001</v>
      </c>
      <c r="AB200" s="1">
        <f>IF(Z177="","",'Cost and Benefit Parameters'!$L$27)</f>
        <v>164.59450000000001</v>
      </c>
      <c r="AC200" s="1">
        <f>IF(AA177="","",'Cost and Benefit Parameters'!$L$27)</f>
        <v>164.59450000000001</v>
      </c>
      <c r="AD200" s="1">
        <f>IF(AB177="","",'Cost and Benefit Parameters'!$L$27)</f>
        <v>164.59450000000001</v>
      </c>
      <c r="AE200" s="1">
        <f>IF(AC177="","",'Cost and Benefit Parameters'!$L$27)</f>
        <v>164.59450000000001</v>
      </c>
      <c r="AF200" s="1">
        <f>IF(AD177="","",'Cost and Benefit Parameters'!$L$27)</f>
        <v>164.59450000000001</v>
      </c>
      <c r="AG200" s="1">
        <f>IF(AE177="","",'Cost and Benefit Parameters'!$L$27)</f>
        <v>164.59450000000001</v>
      </c>
      <c r="AH200" s="1">
        <f>IF(AF177="","",'Cost and Benefit Parameters'!$L$27)</f>
        <v>164.59450000000001</v>
      </c>
      <c r="AI200" s="1">
        <f>IF(AG177="","",'Cost and Benefit Parameters'!$L$27)</f>
        <v>164.59450000000001</v>
      </c>
      <c r="AJ200" s="1">
        <f>IF(AH177="","",'Cost and Benefit Parameters'!$L$27)</f>
        <v>164.59450000000001</v>
      </c>
      <c r="AK200" s="1">
        <f>IF(AI177="","",'Cost and Benefit Parameters'!$L$27)</f>
        <v>164.59450000000001</v>
      </c>
      <c r="AL200" s="1">
        <f>IF(AJ177="","",'Cost and Benefit Parameters'!$L$27)</f>
        <v>164.59450000000001</v>
      </c>
      <c r="AM200" s="1">
        <f>IF(AK177="","",'Cost and Benefit Parameters'!$L$27)</f>
        <v>164.59450000000001</v>
      </c>
      <c r="AN200" s="1">
        <f>IF(AL177="","",'Cost and Benefit Parameters'!$L$27)</f>
        <v>164.59450000000001</v>
      </c>
      <c r="AO200" s="1">
        <f>IF(AM177="","",'Cost and Benefit Parameters'!$L$27)</f>
        <v>164.59450000000001</v>
      </c>
      <c r="AP200" s="1">
        <f>IF(AN177="","",'Cost and Benefit Parameters'!$L$27)</f>
        <v>164.59450000000001</v>
      </c>
      <c r="AQ200" s="1">
        <f>IF(AO177="","",'Cost and Benefit Parameters'!$L$27)</f>
        <v>164.59450000000001</v>
      </c>
      <c r="AR200" s="1">
        <f>IF(AP177="","",'Cost and Benefit Parameters'!$L$27)</f>
        <v>164.59450000000001</v>
      </c>
      <c r="AS200" s="1">
        <f>IF(AQ177="","",'Cost and Benefit Parameters'!$L$27)</f>
        <v>164.59450000000001</v>
      </c>
      <c r="AT200" s="1">
        <f>IF(AR177="","",'Cost and Benefit Parameters'!$L$27)</f>
        <v>164.59450000000001</v>
      </c>
      <c r="AU200" s="1">
        <f>IF(AS177="","",'Cost and Benefit Parameters'!$L$27)</f>
        <v>164.59450000000001</v>
      </c>
      <c r="AV200" s="1">
        <f>IF(AT177="","",'Cost and Benefit Parameters'!$L$27)</f>
        <v>164.59450000000001</v>
      </c>
      <c r="AW200" s="1">
        <f>IF(AU177="","",'Cost and Benefit Parameters'!$L$27)</f>
        <v>164.59450000000001</v>
      </c>
      <c r="AX200" s="1">
        <f>IF(AV177="","",'Cost and Benefit Parameters'!$L$27)</f>
        <v>164.59450000000001</v>
      </c>
      <c r="AY200" s="1">
        <f>IF(AW177="","",'Cost and Benefit Parameters'!$L$27)</f>
        <v>164.59450000000001</v>
      </c>
      <c r="AZ200" s="1">
        <f>IF(AX177="","",'Cost and Benefit Parameters'!$L$27)</f>
        <v>164.59450000000001</v>
      </c>
      <c r="BA200" s="1">
        <f>IF(AY177="","",'Cost and Benefit Parameters'!$L$27)</f>
        <v>164.59450000000001</v>
      </c>
      <c r="BB200" s="1">
        <f>IF(AZ177="","",'Cost and Benefit Parameters'!$L$27)</f>
        <v>164.59450000000001</v>
      </c>
      <c r="BC200" s="1">
        <f>IF(BA177="","",'Cost and Benefit Parameters'!$L$27)</f>
        <v>164.59450000000001</v>
      </c>
      <c r="BD200" s="1">
        <f>IF(BB177="","",'Cost and Benefit Parameters'!$L$27)</f>
        <v>164.59450000000001</v>
      </c>
      <c r="BE200" s="1">
        <f>IF(BC177="","",'Cost and Benefit Parameters'!$L$27)</f>
        <v>164.59450000000001</v>
      </c>
      <c r="BF200" s="1" t="str">
        <f>IF(BD177="","",'Cost and Benefit Parameters'!$L$27)</f>
        <v/>
      </c>
      <c r="BG200" s="1" t="str">
        <f>IF(BE177="","",'Cost and Benefit Parameters'!$L$27)</f>
        <v/>
      </c>
      <c r="BH200" s="1" t="str">
        <f>IF(BF177="","",'Cost and Benefit Parameters'!$L$27)</f>
        <v/>
      </c>
      <c r="BI200" s="1" t="str">
        <f>IF(BG177="","",'Cost and Benefit Parameters'!$L$27)</f>
        <v/>
      </c>
      <c r="BJ200" s="1" t="str">
        <f>IF(BH177="","",'Cost and Benefit Parameters'!$L$27)</f>
        <v/>
      </c>
      <c r="BK200" s="1" t="str">
        <f>IF(BI177="","",'Cost and Benefit Parameters'!$L$27)</f>
        <v/>
      </c>
      <c r="BL200" s="1" t="str">
        <f>IF(BJ177="","",'Cost and Benefit Parameters'!$L$27)</f>
        <v/>
      </c>
      <c r="BM200" s="1" t="str">
        <f>IF(BK177="","",'Cost and Benefit Parameters'!$L$27)</f>
        <v/>
      </c>
      <c r="BN200" s="1" t="str">
        <f>IF(BL177="","",'Cost and Benefit Parameters'!$L$27)</f>
        <v/>
      </c>
      <c r="BO200" s="1" t="str">
        <f>IF(BM177="","",'Cost and Benefit Parameters'!$L$27)</f>
        <v/>
      </c>
    </row>
    <row r="201" spans="1:67" x14ac:dyDescent="0.55000000000000004">
      <c r="A201" s="642"/>
      <c r="B201" t="s">
        <v>477</v>
      </c>
      <c r="I201" s="1" t="str">
        <f>IF(G178="","",'Cost and Benefit Parameters'!$L$27)</f>
        <v/>
      </c>
      <c r="J201" s="1" t="str">
        <f>IF(H178="","",'Cost and Benefit Parameters'!$L$27)</f>
        <v/>
      </c>
      <c r="K201" s="1" t="str">
        <f>IF(I178="","",'Cost and Benefit Parameters'!$L$27)</f>
        <v/>
      </c>
      <c r="L201" s="1" t="str">
        <f>IF(J178="","",'Cost and Benefit Parameters'!$L$27)</f>
        <v/>
      </c>
      <c r="M201" s="1" t="str">
        <f>IF(K178="","",'Cost and Benefit Parameters'!$L$27)</f>
        <v/>
      </c>
      <c r="N201" s="1" t="str">
        <f>IF(L178="","",'Cost and Benefit Parameters'!$L$27)</f>
        <v/>
      </c>
      <c r="O201" s="1" t="str">
        <f>IF(M178="","",'Cost and Benefit Parameters'!$L$27)</f>
        <v/>
      </c>
      <c r="P201" s="1" t="str">
        <f>IF(N178="","",'Cost and Benefit Parameters'!$L$27)</f>
        <v/>
      </c>
      <c r="Q201" s="1" t="str">
        <f>IF(O178="","",'Cost and Benefit Parameters'!$L$27)</f>
        <v/>
      </c>
      <c r="R201" s="1" t="str">
        <f>IF(P178="","",'Cost and Benefit Parameters'!$L$27)</f>
        <v/>
      </c>
      <c r="S201" s="1">
        <f>IF(Q178="","",'Cost and Benefit Parameters'!$L$27)</f>
        <v>164.59450000000001</v>
      </c>
      <c r="T201" s="1">
        <f>IF(R178="","",'Cost and Benefit Parameters'!$L$27)</f>
        <v>164.59450000000001</v>
      </c>
      <c r="U201" s="1">
        <f>IF(S178="","",'Cost and Benefit Parameters'!$L$27)</f>
        <v>164.59450000000001</v>
      </c>
      <c r="V201" s="1">
        <f>IF(T178="","",'Cost and Benefit Parameters'!$L$27)</f>
        <v>164.59450000000001</v>
      </c>
      <c r="W201" s="1">
        <f>IF(U178="","",'Cost and Benefit Parameters'!$L$27)</f>
        <v>164.59450000000001</v>
      </c>
      <c r="X201" s="1">
        <f>IF(V178="","",'Cost and Benefit Parameters'!$L$27)</f>
        <v>164.59450000000001</v>
      </c>
      <c r="Y201" s="1">
        <f>IF(W178="","",'Cost and Benefit Parameters'!$L$27)</f>
        <v>164.59450000000001</v>
      </c>
      <c r="Z201" s="1">
        <f>IF(X178="","",'Cost and Benefit Parameters'!$L$27)</f>
        <v>164.59450000000001</v>
      </c>
      <c r="AA201" s="1">
        <f>IF(Y178="","",'Cost and Benefit Parameters'!$L$27)</f>
        <v>164.59450000000001</v>
      </c>
      <c r="AB201" s="1">
        <f>IF(Z178="","",'Cost and Benefit Parameters'!$L$27)</f>
        <v>164.59450000000001</v>
      </c>
      <c r="AC201" s="1">
        <f>IF(AA178="","",'Cost and Benefit Parameters'!$L$27)</f>
        <v>164.59450000000001</v>
      </c>
      <c r="AD201" s="1">
        <f>IF(AB178="","",'Cost and Benefit Parameters'!$L$27)</f>
        <v>164.59450000000001</v>
      </c>
      <c r="AE201" s="1">
        <f>IF(AC178="","",'Cost and Benefit Parameters'!$L$27)</f>
        <v>164.59450000000001</v>
      </c>
      <c r="AF201" s="1">
        <f>IF(AD178="","",'Cost and Benefit Parameters'!$L$27)</f>
        <v>164.59450000000001</v>
      </c>
      <c r="AG201" s="1">
        <f>IF(AE178="","",'Cost and Benefit Parameters'!$L$27)</f>
        <v>164.59450000000001</v>
      </c>
      <c r="AH201" s="1">
        <f>IF(AF178="","",'Cost and Benefit Parameters'!$L$27)</f>
        <v>164.59450000000001</v>
      </c>
      <c r="AI201" s="1">
        <f>IF(AG178="","",'Cost and Benefit Parameters'!$L$27)</f>
        <v>164.59450000000001</v>
      </c>
      <c r="AJ201" s="1">
        <f>IF(AH178="","",'Cost and Benefit Parameters'!$L$27)</f>
        <v>164.59450000000001</v>
      </c>
      <c r="AK201" s="1">
        <f>IF(AI178="","",'Cost and Benefit Parameters'!$L$27)</f>
        <v>164.59450000000001</v>
      </c>
      <c r="AL201" s="1">
        <f>IF(AJ178="","",'Cost and Benefit Parameters'!$L$27)</f>
        <v>164.59450000000001</v>
      </c>
      <c r="AM201" s="1">
        <f>IF(AK178="","",'Cost and Benefit Parameters'!$L$27)</f>
        <v>164.59450000000001</v>
      </c>
      <c r="AN201" s="1">
        <f>IF(AL178="","",'Cost and Benefit Parameters'!$L$27)</f>
        <v>164.59450000000001</v>
      </c>
      <c r="AO201" s="1">
        <f>IF(AM178="","",'Cost and Benefit Parameters'!$L$27)</f>
        <v>164.59450000000001</v>
      </c>
      <c r="AP201" s="1">
        <f>IF(AN178="","",'Cost and Benefit Parameters'!$L$27)</f>
        <v>164.59450000000001</v>
      </c>
      <c r="AQ201" s="1">
        <f>IF(AO178="","",'Cost and Benefit Parameters'!$L$27)</f>
        <v>164.59450000000001</v>
      </c>
      <c r="AR201" s="1">
        <f>IF(AP178="","",'Cost and Benefit Parameters'!$L$27)</f>
        <v>164.59450000000001</v>
      </c>
      <c r="AS201" s="1">
        <f>IF(AQ178="","",'Cost and Benefit Parameters'!$L$27)</f>
        <v>164.59450000000001</v>
      </c>
      <c r="AT201" s="1">
        <f>IF(AR178="","",'Cost and Benefit Parameters'!$L$27)</f>
        <v>164.59450000000001</v>
      </c>
      <c r="AU201" s="1">
        <f>IF(AS178="","",'Cost and Benefit Parameters'!$L$27)</f>
        <v>164.59450000000001</v>
      </c>
      <c r="AV201" s="1">
        <f>IF(AT178="","",'Cost and Benefit Parameters'!$L$27)</f>
        <v>164.59450000000001</v>
      </c>
      <c r="AW201" s="1">
        <f>IF(AU178="","",'Cost and Benefit Parameters'!$L$27)</f>
        <v>164.59450000000001</v>
      </c>
      <c r="AX201" s="1">
        <f>IF(AV178="","",'Cost and Benefit Parameters'!$L$27)</f>
        <v>164.59450000000001</v>
      </c>
      <c r="AY201" s="1">
        <f>IF(AW178="","",'Cost and Benefit Parameters'!$L$27)</f>
        <v>164.59450000000001</v>
      </c>
      <c r="AZ201" s="1">
        <f>IF(AX178="","",'Cost and Benefit Parameters'!$L$27)</f>
        <v>164.59450000000001</v>
      </c>
      <c r="BA201" s="1">
        <f>IF(AY178="","",'Cost and Benefit Parameters'!$L$27)</f>
        <v>164.59450000000001</v>
      </c>
      <c r="BB201" s="1">
        <f>IF(AZ178="","",'Cost and Benefit Parameters'!$L$27)</f>
        <v>164.59450000000001</v>
      </c>
      <c r="BC201" s="1">
        <f>IF(BA178="","",'Cost and Benefit Parameters'!$L$27)</f>
        <v>164.59450000000001</v>
      </c>
      <c r="BD201" s="1">
        <f>IF(BB178="","",'Cost and Benefit Parameters'!$L$27)</f>
        <v>164.59450000000001</v>
      </c>
      <c r="BE201" s="1">
        <f>IF(BC178="","",'Cost and Benefit Parameters'!$L$27)</f>
        <v>164.59450000000001</v>
      </c>
      <c r="BF201" s="1">
        <f>IF(BD178="","",'Cost and Benefit Parameters'!$L$27)</f>
        <v>164.59450000000001</v>
      </c>
      <c r="BG201" s="1" t="str">
        <f>IF(BE178="","",'Cost and Benefit Parameters'!$L$27)</f>
        <v/>
      </c>
      <c r="BH201" s="1" t="str">
        <f>IF(BF178="","",'Cost and Benefit Parameters'!$L$27)</f>
        <v/>
      </c>
      <c r="BI201" s="1" t="str">
        <f>IF(BG178="","",'Cost and Benefit Parameters'!$L$27)</f>
        <v/>
      </c>
      <c r="BJ201" s="1" t="str">
        <f>IF(BH178="","",'Cost and Benefit Parameters'!$L$27)</f>
        <v/>
      </c>
      <c r="BK201" s="1" t="str">
        <f>IF(BI178="","",'Cost and Benefit Parameters'!$L$27)</f>
        <v/>
      </c>
      <c r="BL201" s="1" t="str">
        <f>IF(BJ178="","",'Cost and Benefit Parameters'!$L$27)</f>
        <v/>
      </c>
      <c r="BM201" s="1" t="str">
        <f>IF(BK178="","",'Cost and Benefit Parameters'!$L$27)</f>
        <v/>
      </c>
      <c r="BN201" s="1" t="str">
        <f>IF(BL178="","",'Cost and Benefit Parameters'!$L$27)</f>
        <v/>
      </c>
      <c r="BO201" s="1" t="str">
        <f>IF(BM178="","",'Cost and Benefit Parameters'!$L$27)</f>
        <v/>
      </c>
    </row>
    <row r="202" spans="1:67" x14ac:dyDescent="0.55000000000000004">
      <c r="A202" s="642"/>
      <c r="B202" t="s">
        <v>478</v>
      </c>
      <c r="I202" s="1" t="str">
        <f>IF(G179="","",'Cost and Benefit Parameters'!$L$27)</f>
        <v/>
      </c>
      <c r="J202" s="1" t="str">
        <f>IF(H179="","",'Cost and Benefit Parameters'!$L$27)</f>
        <v/>
      </c>
      <c r="K202" s="1" t="str">
        <f>IF(I179="","",'Cost and Benefit Parameters'!$L$27)</f>
        <v/>
      </c>
      <c r="L202" s="1" t="str">
        <f>IF(J179="","",'Cost and Benefit Parameters'!$L$27)</f>
        <v/>
      </c>
      <c r="M202" s="1" t="str">
        <f>IF(K179="","",'Cost and Benefit Parameters'!$L$27)</f>
        <v/>
      </c>
      <c r="N202" s="1" t="str">
        <f>IF(L179="","",'Cost and Benefit Parameters'!$L$27)</f>
        <v/>
      </c>
      <c r="O202" s="1" t="str">
        <f>IF(M179="","",'Cost and Benefit Parameters'!$L$27)</f>
        <v/>
      </c>
      <c r="P202" s="1" t="str">
        <f>IF(N179="","",'Cost and Benefit Parameters'!$L$27)</f>
        <v/>
      </c>
      <c r="Q202" s="1" t="str">
        <f>IF(O179="","",'Cost and Benefit Parameters'!$L$27)</f>
        <v/>
      </c>
      <c r="R202" s="1" t="str">
        <f>IF(P179="","",'Cost and Benefit Parameters'!$L$27)</f>
        <v/>
      </c>
      <c r="S202" s="1" t="str">
        <f>IF(Q179="","",'Cost and Benefit Parameters'!$L$27)</f>
        <v/>
      </c>
      <c r="T202" s="1">
        <f>IF(R179="","",'Cost and Benefit Parameters'!$L$27)</f>
        <v>164.59450000000001</v>
      </c>
      <c r="U202" s="1">
        <f>IF(S179="","",'Cost and Benefit Parameters'!$L$27)</f>
        <v>164.59450000000001</v>
      </c>
      <c r="V202" s="1">
        <f>IF(T179="","",'Cost and Benefit Parameters'!$L$27)</f>
        <v>164.59450000000001</v>
      </c>
      <c r="W202" s="1">
        <f>IF(U179="","",'Cost and Benefit Parameters'!$L$27)</f>
        <v>164.59450000000001</v>
      </c>
      <c r="X202" s="1">
        <f>IF(V179="","",'Cost and Benefit Parameters'!$L$27)</f>
        <v>164.59450000000001</v>
      </c>
      <c r="Y202" s="1">
        <f>IF(W179="","",'Cost and Benefit Parameters'!$L$27)</f>
        <v>164.59450000000001</v>
      </c>
      <c r="Z202" s="1">
        <f>IF(X179="","",'Cost and Benefit Parameters'!$L$27)</f>
        <v>164.59450000000001</v>
      </c>
      <c r="AA202" s="1">
        <f>IF(Y179="","",'Cost and Benefit Parameters'!$L$27)</f>
        <v>164.59450000000001</v>
      </c>
      <c r="AB202" s="1">
        <f>IF(Z179="","",'Cost and Benefit Parameters'!$L$27)</f>
        <v>164.59450000000001</v>
      </c>
      <c r="AC202" s="1">
        <f>IF(AA179="","",'Cost and Benefit Parameters'!$L$27)</f>
        <v>164.59450000000001</v>
      </c>
      <c r="AD202" s="1">
        <f>IF(AB179="","",'Cost and Benefit Parameters'!$L$27)</f>
        <v>164.59450000000001</v>
      </c>
      <c r="AE202" s="1">
        <f>IF(AC179="","",'Cost and Benefit Parameters'!$L$27)</f>
        <v>164.59450000000001</v>
      </c>
      <c r="AF202" s="1">
        <f>IF(AD179="","",'Cost and Benefit Parameters'!$L$27)</f>
        <v>164.59450000000001</v>
      </c>
      <c r="AG202" s="1">
        <f>IF(AE179="","",'Cost and Benefit Parameters'!$L$27)</f>
        <v>164.59450000000001</v>
      </c>
      <c r="AH202" s="1">
        <f>IF(AF179="","",'Cost and Benefit Parameters'!$L$27)</f>
        <v>164.59450000000001</v>
      </c>
      <c r="AI202" s="1">
        <f>IF(AG179="","",'Cost and Benefit Parameters'!$L$27)</f>
        <v>164.59450000000001</v>
      </c>
      <c r="AJ202" s="1">
        <f>IF(AH179="","",'Cost and Benefit Parameters'!$L$27)</f>
        <v>164.59450000000001</v>
      </c>
      <c r="AK202" s="1">
        <f>IF(AI179="","",'Cost and Benefit Parameters'!$L$27)</f>
        <v>164.59450000000001</v>
      </c>
      <c r="AL202" s="1">
        <f>IF(AJ179="","",'Cost and Benefit Parameters'!$L$27)</f>
        <v>164.59450000000001</v>
      </c>
      <c r="AM202" s="1">
        <f>IF(AK179="","",'Cost and Benefit Parameters'!$L$27)</f>
        <v>164.59450000000001</v>
      </c>
      <c r="AN202" s="1">
        <f>IF(AL179="","",'Cost and Benefit Parameters'!$L$27)</f>
        <v>164.59450000000001</v>
      </c>
      <c r="AO202" s="1">
        <f>IF(AM179="","",'Cost and Benefit Parameters'!$L$27)</f>
        <v>164.59450000000001</v>
      </c>
      <c r="AP202" s="1">
        <f>IF(AN179="","",'Cost and Benefit Parameters'!$L$27)</f>
        <v>164.59450000000001</v>
      </c>
      <c r="AQ202" s="1">
        <f>IF(AO179="","",'Cost and Benefit Parameters'!$L$27)</f>
        <v>164.59450000000001</v>
      </c>
      <c r="AR202" s="1">
        <f>IF(AP179="","",'Cost and Benefit Parameters'!$L$27)</f>
        <v>164.59450000000001</v>
      </c>
      <c r="AS202" s="1">
        <f>IF(AQ179="","",'Cost and Benefit Parameters'!$L$27)</f>
        <v>164.59450000000001</v>
      </c>
      <c r="AT202" s="1">
        <f>IF(AR179="","",'Cost and Benefit Parameters'!$L$27)</f>
        <v>164.59450000000001</v>
      </c>
      <c r="AU202" s="1">
        <f>IF(AS179="","",'Cost and Benefit Parameters'!$L$27)</f>
        <v>164.59450000000001</v>
      </c>
      <c r="AV202" s="1">
        <f>IF(AT179="","",'Cost and Benefit Parameters'!$L$27)</f>
        <v>164.59450000000001</v>
      </c>
      <c r="AW202" s="1">
        <f>IF(AU179="","",'Cost and Benefit Parameters'!$L$27)</f>
        <v>164.59450000000001</v>
      </c>
      <c r="AX202" s="1">
        <f>IF(AV179="","",'Cost and Benefit Parameters'!$L$27)</f>
        <v>164.59450000000001</v>
      </c>
      <c r="AY202" s="1">
        <f>IF(AW179="","",'Cost and Benefit Parameters'!$L$27)</f>
        <v>164.59450000000001</v>
      </c>
      <c r="AZ202" s="1">
        <f>IF(AX179="","",'Cost and Benefit Parameters'!$L$27)</f>
        <v>164.59450000000001</v>
      </c>
      <c r="BA202" s="1">
        <f>IF(AY179="","",'Cost and Benefit Parameters'!$L$27)</f>
        <v>164.59450000000001</v>
      </c>
      <c r="BB202" s="1">
        <f>IF(AZ179="","",'Cost and Benefit Parameters'!$L$27)</f>
        <v>164.59450000000001</v>
      </c>
      <c r="BC202" s="1">
        <f>IF(BA179="","",'Cost and Benefit Parameters'!$L$27)</f>
        <v>164.59450000000001</v>
      </c>
      <c r="BD202" s="1">
        <f>IF(BB179="","",'Cost and Benefit Parameters'!$L$27)</f>
        <v>164.59450000000001</v>
      </c>
      <c r="BE202" s="1">
        <f>IF(BC179="","",'Cost and Benefit Parameters'!$L$27)</f>
        <v>164.59450000000001</v>
      </c>
      <c r="BF202" s="1">
        <f>IF(BD179="","",'Cost and Benefit Parameters'!$L$27)</f>
        <v>164.59450000000001</v>
      </c>
      <c r="BG202" s="1">
        <f>IF(BE179="","",'Cost and Benefit Parameters'!$L$27)</f>
        <v>164.59450000000001</v>
      </c>
      <c r="BH202" s="1" t="str">
        <f>IF(BF179="","",'Cost and Benefit Parameters'!$L$27)</f>
        <v/>
      </c>
      <c r="BI202" s="1" t="str">
        <f>IF(BG179="","",'Cost and Benefit Parameters'!$L$27)</f>
        <v/>
      </c>
      <c r="BJ202" s="1" t="str">
        <f>IF(BH179="","",'Cost and Benefit Parameters'!$L$27)</f>
        <v/>
      </c>
      <c r="BK202" s="1" t="str">
        <f>IF(BI179="","",'Cost and Benefit Parameters'!$L$27)</f>
        <v/>
      </c>
      <c r="BL202" s="1" t="str">
        <f>IF(BJ179="","",'Cost and Benefit Parameters'!$L$27)</f>
        <v/>
      </c>
      <c r="BM202" s="1" t="str">
        <f>IF(BK179="","",'Cost and Benefit Parameters'!$L$27)</f>
        <v/>
      </c>
      <c r="BN202" s="1" t="str">
        <f>IF(BL179="","",'Cost and Benefit Parameters'!$L$27)</f>
        <v/>
      </c>
      <c r="BO202" s="1" t="str">
        <f>IF(BM179="","",'Cost and Benefit Parameters'!$L$27)</f>
        <v/>
      </c>
    </row>
    <row r="203" spans="1:67" x14ac:dyDescent="0.55000000000000004">
      <c r="A203" s="642"/>
      <c r="B203" t="s">
        <v>479</v>
      </c>
      <c r="I203" s="1" t="str">
        <f>IF(G180="","",'Cost and Benefit Parameters'!$L$27)</f>
        <v/>
      </c>
      <c r="J203" s="1" t="str">
        <f>IF(H180="","",'Cost and Benefit Parameters'!$L$27)</f>
        <v/>
      </c>
      <c r="K203" s="1" t="str">
        <f>IF(I180="","",'Cost and Benefit Parameters'!$L$27)</f>
        <v/>
      </c>
      <c r="L203" s="1" t="str">
        <f>IF(J180="","",'Cost and Benefit Parameters'!$L$27)</f>
        <v/>
      </c>
      <c r="M203" s="1" t="str">
        <f>IF(K180="","",'Cost and Benefit Parameters'!$L$27)</f>
        <v/>
      </c>
      <c r="N203" s="1" t="str">
        <f>IF(L180="","",'Cost and Benefit Parameters'!$L$27)</f>
        <v/>
      </c>
      <c r="O203" s="1" t="str">
        <f>IF(M180="","",'Cost and Benefit Parameters'!$L$27)</f>
        <v/>
      </c>
      <c r="P203" s="1" t="str">
        <f>IF(N180="","",'Cost and Benefit Parameters'!$L$27)</f>
        <v/>
      </c>
      <c r="Q203" s="1" t="str">
        <f>IF(O180="","",'Cost and Benefit Parameters'!$L$27)</f>
        <v/>
      </c>
      <c r="R203" s="1" t="str">
        <f>IF(P180="","",'Cost and Benefit Parameters'!$L$27)</f>
        <v/>
      </c>
      <c r="S203" s="1" t="str">
        <f>IF(Q180="","",'Cost and Benefit Parameters'!$L$27)</f>
        <v/>
      </c>
      <c r="T203" s="1" t="str">
        <f>IF(R180="","",'Cost and Benefit Parameters'!$L$27)</f>
        <v/>
      </c>
      <c r="U203" s="1">
        <f>IF(S180="","",'Cost and Benefit Parameters'!$L$27)</f>
        <v>164.59450000000001</v>
      </c>
      <c r="V203" s="1">
        <f>IF(T180="","",'Cost and Benefit Parameters'!$L$27)</f>
        <v>164.59450000000001</v>
      </c>
      <c r="W203" s="1">
        <f>IF(U180="","",'Cost and Benefit Parameters'!$L$27)</f>
        <v>164.59450000000001</v>
      </c>
      <c r="X203" s="1">
        <f>IF(V180="","",'Cost and Benefit Parameters'!$L$27)</f>
        <v>164.59450000000001</v>
      </c>
      <c r="Y203" s="1">
        <f>IF(W180="","",'Cost and Benefit Parameters'!$L$27)</f>
        <v>164.59450000000001</v>
      </c>
      <c r="Z203" s="1">
        <f>IF(X180="","",'Cost and Benefit Parameters'!$L$27)</f>
        <v>164.59450000000001</v>
      </c>
      <c r="AA203" s="1">
        <f>IF(Y180="","",'Cost and Benefit Parameters'!$L$27)</f>
        <v>164.59450000000001</v>
      </c>
      <c r="AB203" s="1">
        <f>IF(Z180="","",'Cost and Benefit Parameters'!$L$27)</f>
        <v>164.59450000000001</v>
      </c>
      <c r="AC203" s="1">
        <f>IF(AA180="","",'Cost and Benefit Parameters'!$L$27)</f>
        <v>164.59450000000001</v>
      </c>
      <c r="AD203" s="1">
        <f>IF(AB180="","",'Cost and Benefit Parameters'!$L$27)</f>
        <v>164.59450000000001</v>
      </c>
      <c r="AE203" s="1">
        <f>IF(AC180="","",'Cost and Benefit Parameters'!$L$27)</f>
        <v>164.59450000000001</v>
      </c>
      <c r="AF203" s="1">
        <f>IF(AD180="","",'Cost and Benefit Parameters'!$L$27)</f>
        <v>164.59450000000001</v>
      </c>
      <c r="AG203" s="1">
        <f>IF(AE180="","",'Cost and Benefit Parameters'!$L$27)</f>
        <v>164.59450000000001</v>
      </c>
      <c r="AH203" s="1">
        <f>IF(AF180="","",'Cost and Benefit Parameters'!$L$27)</f>
        <v>164.59450000000001</v>
      </c>
      <c r="AI203" s="1">
        <f>IF(AG180="","",'Cost and Benefit Parameters'!$L$27)</f>
        <v>164.59450000000001</v>
      </c>
      <c r="AJ203" s="1">
        <f>IF(AH180="","",'Cost and Benefit Parameters'!$L$27)</f>
        <v>164.59450000000001</v>
      </c>
      <c r="AK203" s="1">
        <f>IF(AI180="","",'Cost and Benefit Parameters'!$L$27)</f>
        <v>164.59450000000001</v>
      </c>
      <c r="AL203" s="1">
        <f>IF(AJ180="","",'Cost and Benefit Parameters'!$L$27)</f>
        <v>164.59450000000001</v>
      </c>
      <c r="AM203" s="1">
        <f>IF(AK180="","",'Cost and Benefit Parameters'!$L$27)</f>
        <v>164.59450000000001</v>
      </c>
      <c r="AN203" s="1">
        <f>IF(AL180="","",'Cost and Benefit Parameters'!$L$27)</f>
        <v>164.59450000000001</v>
      </c>
      <c r="AO203" s="1">
        <f>IF(AM180="","",'Cost and Benefit Parameters'!$L$27)</f>
        <v>164.59450000000001</v>
      </c>
      <c r="AP203" s="1">
        <f>IF(AN180="","",'Cost and Benefit Parameters'!$L$27)</f>
        <v>164.59450000000001</v>
      </c>
      <c r="AQ203" s="1">
        <f>IF(AO180="","",'Cost and Benefit Parameters'!$L$27)</f>
        <v>164.59450000000001</v>
      </c>
      <c r="AR203" s="1">
        <f>IF(AP180="","",'Cost and Benefit Parameters'!$L$27)</f>
        <v>164.59450000000001</v>
      </c>
      <c r="AS203" s="1">
        <f>IF(AQ180="","",'Cost and Benefit Parameters'!$L$27)</f>
        <v>164.59450000000001</v>
      </c>
      <c r="AT203" s="1">
        <f>IF(AR180="","",'Cost and Benefit Parameters'!$L$27)</f>
        <v>164.59450000000001</v>
      </c>
      <c r="AU203" s="1">
        <f>IF(AS180="","",'Cost and Benefit Parameters'!$L$27)</f>
        <v>164.59450000000001</v>
      </c>
      <c r="AV203" s="1">
        <f>IF(AT180="","",'Cost and Benefit Parameters'!$L$27)</f>
        <v>164.59450000000001</v>
      </c>
      <c r="AW203" s="1">
        <f>IF(AU180="","",'Cost and Benefit Parameters'!$L$27)</f>
        <v>164.59450000000001</v>
      </c>
      <c r="AX203" s="1">
        <f>IF(AV180="","",'Cost and Benefit Parameters'!$L$27)</f>
        <v>164.59450000000001</v>
      </c>
      <c r="AY203" s="1">
        <f>IF(AW180="","",'Cost and Benefit Parameters'!$L$27)</f>
        <v>164.59450000000001</v>
      </c>
      <c r="AZ203" s="1">
        <f>IF(AX180="","",'Cost and Benefit Parameters'!$L$27)</f>
        <v>164.59450000000001</v>
      </c>
      <c r="BA203" s="1">
        <f>IF(AY180="","",'Cost and Benefit Parameters'!$L$27)</f>
        <v>164.59450000000001</v>
      </c>
      <c r="BB203" s="1">
        <f>IF(AZ180="","",'Cost and Benefit Parameters'!$L$27)</f>
        <v>164.59450000000001</v>
      </c>
      <c r="BC203" s="1">
        <f>IF(BA180="","",'Cost and Benefit Parameters'!$L$27)</f>
        <v>164.59450000000001</v>
      </c>
      <c r="BD203" s="1">
        <f>IF(BB180="","",'Cost and Benefit Parameters'!$L$27)</f>
        <v>164.59450000000001</v>
      </c>
      <c r="BE203" s="1">
        <f>IF(BC180="","",'Cost and Benefit Parameters'!$L$27)</f>
        <v>164.59450000000001</v>
      </c>
      <c r="BF203" s="1">
        <f>IF(BD180="","",'Cost and Benefit Parameters'!$L$27)</f>
        <v>164.59450000000001</v>
      </c>
      <c r="BG203" s="1">
        <f>IF(BE180="","",'Cost and Benefit Parameters'!$L$27)</f>
        <v>164.59450000000001</v>
      </c>
      <c r="BH203" s="1">
        <f>IF(BF180="","",'Cost and Benefit Parameters'!$L$27)</f>
        <v>164.59450000000001</v>
      </c>
      <c r="BI203" s="1" t="str">
        <f>IF(BG180="","",'Cost and Benefit Parameters'!$L$27)</f>
        <v/>
      </c>
      <c r="BJ203" s="1" t="str">
        <f>IF(BH180="","",'Cost and Benefit Parameters'!$L$27)</f>
        <v/>
      </c>
      <c r="BK203" s="1" t="str">
        <f>IF(BI180="","",'Cost and Benefit Parameters'!$L$27)</f>
        <v/>
      </c>
      <c r="BL203" s="1" t="str">
        <f>IF(BJ180="","",'Cost and Benefit Parameters'!$L$27)</f>
        <v/>
      </c>
      <c r="BM203" s="1" t="str">
        <f>IF(BK180="","",'Cost and Benefit Parameters'!$L$27)</f>
        <v/>
      </c>
      <c r="BN203" s="1" t="str">
        <f>IF(BL180="","",'Cost and Benefit Parameters'!$L$27)</f>
        <v/>
      </c>
      <c r="BO203" s="1" t="str">
        <f>IF(BM180="","",'Cost and Benefit Parameters'!$L$27)</f>
        <v/>
      </c>
    </row>
    <row r="204" spans="1:67" x14ac:dyDescent="0.55000000000000004">
      <c r="A204" s="642"/>
      <c r="B204" t="s">
        <v>480</v>
      </c>
      <c r="I204" s="1" t="str">
        <f>IF(G181="","",'Cost and Benefit Parameters'!$L$27)</f>
        <v/>
      </c>
      <c r="J204" s="1" t="str">
        <f>IF(H181="","",'Cost and Benefit Parameters'!$L$27)</f>
        <v/>
      </c>
      <c r="K204" s="1" t="str">
        <f>IF(I181="","",'Cost and Benefit Parameters'!$L$27)</f>
        <v/>
      </c>
      <c r="L204" s="1" t="str">
        <f>IF(J181="","",'Cost and Benefit Parameters'!$L$27)</f>
        <v/>
      </c>
      <c r="M204" s="1" t="str">
        <f>IF(K181="","",'Cost and Benefit Parameters'!$L$27)</f>
        <v/>
      </c>
      <c r="N204" s="1" t="str">
        <f>IF(L181="","",'Cost and Benefit Parameters'!$L$27)</f>
        <v/>
      </c>
      <c r="O204" s="1" t="str">
        <f>IF(M181="","",'Cost and Benefit Parameters'!$L$27)</f>
        <v/>
      </c>
      <c r="P204" s="1" t="str">
        <f>IF(N181="","",'Cost and Benefit Parameters'!$L$27)</f>
        <v/>
      </c>
      <c r="Q204" s="1" t="str">
        <f>IF(O181="","",'Cost and Benefit Parameters'!$L$27)</f>
        <v/>
      </c>
      <c r="R204" s="1" t="str">
        <f>IF(P181="","",'Cost and Benefit Parameters'!$L$27)</f>
        <v/>
      </c>
      <c r="S204" s="1" t="str">
        <f>IF(Q181="","",'Cost and Benefit Parameters'!$L$27)</f>
        <v/>
      </c>
      <c r="T204" s="1" t="str">
        <f>IF(R181="","",'Cost and Benefit Parameters'!$L$27)</f>
        <v/>
      </c>
      <c r="U204" s="1" t="str">
        <f>IF(S181="","",'Cost and Benefit Parameters'!$L$27)</f>
        <v/>
      </c>
      <c r="V204" s="1">
        <f>IF(T181="","",'Cost and Benefit Parameters'!$L$27)</f>
        <v>164.59450000000001</v>
      </c>
      <c r="W204" s="1">
        <f>IF(U181="","",'Cost and Benefit Parameters'!$L$27)</f>
        <v>164.59450000000001</v>
      </c>
      <c r="X204" s="1">
        <f>IF(V181="","",'Cost and Benefit Parameters'!$L$27)</f>
        <v>164.59450000000001</v>
      </c>
      <c r="Y204" s="1">
        <f>IF(W181="","",'Cost and Benefit Parameters'!$L$27)</f>
        <v>164.59450000000001</v>
      </c>
      <c r="Z204" s="1">
        <f>IF(X181="","",'Cost and Benefit Parameters'!$L$27)</f>
        <v>164.59450000000001</v>
      </c>
      <c r="AA204" s="1">
        <f>IF(Y181="","",'Cost and Benefit Parameters'!$L$27)</f>
        <v>164.59450000000001</v>
      </c>
      <c r="AB204" s="1">
        <f>IF(Z181="","",'Cost and Benefit Parameters'!$L$27)</f>
        <v>164.59450000000001</v>
      </c>
      <c r="AC204" s="1">
        <f>IF(AA181="","",'Cost and Benefit Parameters'!$L$27)</f>
        <v>164.59450000000001</v>
      </c>
      <c r="AD204" s="1">
        <f>IF(AB181="","",'Cost and Benefit Parameters'!$L$27)</f>
        <v>164.59450000000001</v>
      </c>
      <c r="AE204" s="1">
        <f>IF(AC181="","",'Cost and Benefit Parameters'!$L$27)</f>
        <v>164.59450000000001</v>
      </c>
      <c r="AF204" s="1">
        <f>IF(AD181="","",'Cost and Benefit Parameters'!$L$27)</f>
        <v>164.59450000000001</v>
      </c>
      <c r="AG204" s="1">
        <f>IF(AE181="","",'Cost and Benefit Parameters'!$L$27)</f>
        <v>164.59450000000001</v>
      </c>
      <c r="AH204" s="1">
        <f>IF(AF181="","",'Cost and Benefit Parameters'!$L$27)</f>
        <v>164.59450000000001</v>
      </c>
      <c r="AI204" s="1">
        <f>IF(AG181="","",'Cost and Benefit Parameters'!$L$27)</f>
        <v>164.59450000000001</v>
      </c>
      <c r="AJ204" s="1">
        <f>IF(AH181="","",'Cost and Benefit Parameters'!$L$27)</f>
        <v>164.59450000000001</v>
      </c>
      <c r="AK204" s="1">
        <f>IF(AI181="","",'Cost and Benefit Parameters'!$L$27)</f>
        <v>164.59450000000001</v>
      </c>
      <c r="AL204" s="1">
        <f>IF(AJ181="","",'Cost and Benefit Parameters'!$L$27)</f>
        <v>164.59450000000001</v>
      </c>
      <c r="AM204" s="1">
        <f>IF(AK181="","",'Cost and Benefit Parameters'!$L$27)</f>
        <v>164.59450000000001</v>
      </c>
      <c r="AN204" s="1">
        <f>IF(AL181="","",'Cost and Benefit Parameters'!$L$27)</f>
        <v>164.59450000000001</v>
      </c>
      <c r="AO204" s="1">
        <f>IF(AM181="","",'Cost and Benefit Parameters'!$L$27)</f>
        <v>164.59450000000001</v>
      </c>
      <c r="AP204" s="1">
        <f>IF(AN181="","",'Cost and Benefit Parameters'!$L$27)</f>
        <v>164.59450000000001</v>
      </c>
      <c r="AQ204" s="1">
        <f>IF(AO181="","",'Cost and Benefit Parameters'!$L$27)</f>
        <v>164.59450000000001</v>
      </c>
      <c r="AR204" s="1">
        <f>IF(AP181="","",'Cost and Benefit Parameters'!$L$27)</f>
        <v>164.59450000000001</v>
      </c>
      <c r="AS204" s="1">
        <f>IF(AQ181="","",'Cost and Benefit Parameters'!$L$27)</f>
        <v>164.59450000000001</v>
      </c>
      <c r="AT204" s="1">
        <f>IF(AR181="","",'Cost and Benefit Parameters'!$L$27)</f>
        <v>164.59450000000001</v>
      </c>
      <c r="AU204" s="1">
        <f>IF(AS181="","",'Cost and Benefit Parameters'!$L$27)</f>
        <v>164.59450000000001</v>
      </c>
      <c r="AV204" s="1">
        <f>IF(AT181="","",'Cost and Benefit Parameters'!$L$27)</f>
        <v>164.59450000000001</v>
      </c>
      <c r="AW204" s="1">
        <f>IF(AU181="","",'Cost and Benefit Parameters'!$L$27)</f>
        <v>164.59450000000001</v>
      </c>
      <c r="AX204" s="1">
        <f>IF(AV181="","",'Cost and Benefit Parameters'!$L$27)</f>
        <v>164.59450000000001</v>
      </c>
      <c r="AY204" s="1">
        <f>IF(AW181="","",'Cost and Benefit Parameters'!$L$27)</f>
        <v>164.59450000000001</v>
      </c>
      <c r="AZ204" s="1">
        <f>IF(AX181="","",'Cost and Benefit Parameters'!$L$27)</f>
        <v>164.59450000000001</v>
      </c>
      <c r="BA204" s="1">
        <f>IF(AY181="","",'Cost and Benefit Parameters'!$L$27)</f>
        <v>164.59450000000001</v>
      </c>
      <c r="BB204" s="1">
        <f>IF(AZ181="","",'Cost and Benefit Parameters'!$L$27)</f>
        <v>164.59450000000001</v>
      </c>
      <c r="BC204" s="1">
        <f>IF(BA181="","",'Cost and Benefit Parameters'!$L$27)</f>
        <v>164.59450000000001</v>
      </c>
      <c r="BD204" s="1">
        <f>IF(BB181="","",'Cost and Benefit Parameters'!$L$27)</f>
        <v>164.59450000000001</v>
      </c>
      <c r="BE204" s="1">
        <f>IF(BC181="","",'Cost and Benefit Parameters'!$L$27)</f>
        <v>164.59450000000001</v>
      </c>
      <c r="BF204" s="1">
        <f>IF(BD181="","",'Cost and Benefit Parameters'!$L$27)</f>
        <v>164.59450000000001</v>
      </c>
      <c r="BG204" s="1">
        <f>IF(BE181="","",'Cost and Benefit Parameters'!$L$27)</f>
        <v>164.59450000000001</v>
      </c>
      <c r="BH204" s="1">
        <f>IF(BF181="","",'Cost and Benefit Parameters'!$L$27)</f>
        <v>164.59450000000001</v>
      </c>
      <c r="BI204" s="1">
        <f>IF(BG181="","",'Cost and Benefit Parameters'!$L$27)</f>
        <v>164.59450000000001</v>
      </c>
      <c r="BJ204" s="1" t="str">
        <f>IF(BH181="","",'Cost and Benefit Parameters'!$L$27)</f>
        <v/>
      </c>
      <c r="BK204" s="1" t="str">
        <f>IF(BI181="","",'Cost and Benefit Parameters'!$L$27)</f>
        <v/>
      </c>
      <c r="BL204" s="1" t="str">
        <f>IF(BJ181="","",'Cost and Benefit Parameters'!$L$27)</f>
        <v/>
      </c>
      <c r="BM204" s="1" t="str">
        <f>IF(BK181="","",'Cost and Benefit Parameters'!$L$27)</f>
        <v/>
      </c>
      <c r="BN204" s="1" t="str">
        <f>IF(BL181="","",'Cost and Benefit Parameters'!$L$27)</f>
        <v/>
      </c>
      <c r="BO204" s="1" t="str">
        <f>IF(BM181="","",'Cost and Benefit Parameters'!$L$27)</f>
        <v/>
      </c>
    </row>
    <row r="205" spans="1:67" x14ac:dyDescent="0.55000000000000004">
      <c r="A205" s="642"/>
      <c r="B205" t="s">
        <v>481</v>
      </c>
      <c r="I205" s="1" t="str">
        <f>IF(G182="","",'Cost and Benefit Parameters'!$L$27)</f>
        <v/>
      </c>
      <c r="J205" s="1" t="str">
        <f>IF(H182="","",'Cost and Benefit Parameters'!$L$27)</f>
        <v/>
      </c>
      <c r="K205" s="1" t="str">
        <f>IF(I182="","",'Cost and Benefit Parameters'!$L$27)</f>
        <v/>
      </c>
      <c r="L205" s="1" t="str">
        <f>IF(J182="","",'Cost and Benefit Parameters'!$L$27)</f>
        <v/>
      </c>
      <c r="M205" s="1" t="str">
        <f>IF(K182="","",'Cost and Benefit Parameters'!$L$27)</f>
        <v/>
      </c>
      <c r="N205" s="1" t="str">
        <f>IF(L182="","",'Cost and Benefit Parameters'!$L$27)</f>
        <v/>
      </c>
      <c r="O205" s="1" t="str">
        <f>IF(M182="","",'Cost and Benefit Parameters'!$L$27)</f>
        <v/>
      </c>
      <c r="P205" s="1" t="str">
        <f>IF(N182="","",'Cost and Benefit Parameters'!$L$27)</f>
        <v/>
      </c>
      <c r="Q205" s="1" t="str">
        <f>IF(O182="","",'Cost and Benefit Parameters'!$L$27)</f>
        <v/>
      </c>
      <c r="R205" s="1" t="str">
        <f>IF(P182="","",'Cost and Benefit Parameters'!$L$27)</f>
        <v/>
      </c>
      <c r="S205" s="1" t="str">
        <f>IF(Q182="","",'Cost and Benefit Parameters'!$L$27)</f>
        <v/>
      </c>
      <c r="T205" s="1" t="str">
        <f>IF(R182="","",'Cost and Benefit Parameters'!$L$27)</f>
        <v/>
      </c>
      <c r="U205" s="1" t="str">
        <f>IF(S182="","",'Cost and Benefit Parameters'!$L$27)</f>
        <v/>
      </c>
      <c r="V205" s="1" t="str">
        <f>IF(T182="","",'Cost and Benefit Parameters'!$L$27)</f>
        <v/>
      </c>
      <c r="W205" s="1">
        <f>IF(U182="","",'Cost and Benefit Parameters'!$L$27)</f>
        <v>164.59450000000001</v>
      </c>
      <c r="X205" s="1">
        <f>IF(V182="","",'Cost and Benefit Parameters'!$L$27)</f>
        <v>164.59450000000001</v>
      </c>
      <c r="Y205" s="1">
        <f>IF(W182="","",'Cost and Benefit Parameters'!$L$27)</f>
        <v>164.59450000000001</v>
      </c>
      <c r="Z205" s="1">
        <f>IF(X182="","",'Cost and Benefit Parameters'!$L$27)</f>
        <v>164.59450000000001</v>
      </c>
      <c r="AA205" s="1">
        <f>IF(Y182="","",'Cost and Benefit Parameters'!$L$27)</f>
        <v>164.59450000000001</v>
      </c>
      <c r="AB205" s="1">
        <f>IF(Z182="","",'Cost and Benefit Parameters'!$L$27)</f>
        <v>164.59450000000001</v>
      </c>
      <c r="AC205" s="1">
        <f>IF(AA182="","",'Cost and Benefit Parameters'!$L$27)</f>
        <v>164.59450000000001</v>
      </c>
      <c r="AD205" s="1">
        <f>IF(AB182="","",'Cost and Benefit Parameters'!$L$27)</f>
        <v>164.59450000000001</v>
      </c>
      <c r="AE205" s="1">
        <f>IF(AC182="","",'Cost and Benefit Parameters'!$L$27)</f>
        <v>164.59450000000001</v>
      </c>
      <c r="AF205" s="1">
        <f>IF(AD182="","",'Cost and Benefit Parameters'!$L$27)</f>
        <v>164.59450000000001</v>
      </c>
      <c r="AG205" s="1">
        <f>IF(AE182="","",'Cost and Benefit Parameters'!$L$27)</f>
        <v>164.59450000000001</v>
      </c>
      <c r="AH205" s="1">
        <f>IF(AF182="","",'Cost and Benefit Parameters'!$L$27)</f>
        <v>164.59450000000001</v>
      </c>
      <c r="AI205" s="1">
        <f>IF(AG182="","",'Cost and Benefit Parameters'!$L$27)</f>
        <v>164.59450000000001</v>
      </c>
      <c r="AJ205" s="1">
        <f>IF(AH182="","",'Cost and Benefit Parameters'!$L$27)</f>
        <v>164.59450000000001</v>
      </c>
      <c r="AK205" s="1">
        <f>IF(AI182="","",'Cost and Benefit Parameters'!$L$27)</f>
        <v>164.59450000000001</v>
      </c>
      <c r="AL205" s="1">
        <f>IF(AJ182="","",'Cost and Benefit Parameters'!$L$27)</f>
        <v>164.59450000000001</v>
      </c>
      <c r="AM205" s="1">
        <f>IF(AK182="","",'Cost and Benefit Parameters'!$L$27)</f>
        <v>164.59450000000001</v>
      </c>
      <c r="AN205" s="1">
        <f>IF(AL182="","",'Cost and Benefit Parameters'!$L$27)</f>
        <v>164.59450000000001</v>
      </c>
      <c r="AO205" s="1">
        <f>IF(AM182="","",'Cost and Benefit Parameters'!$L$27)</f>
        <v>164.59450000000001</v>
      </c>
      <c r="AP205" s="1">
        <f>IF(AN182="","",'Cost and Benefit Parameters'!$L$27)</f>
        <v>164.59450000000001</v>
      </c>
      <c r="AQ205" s="1">
        <f>IF(AO182="","",'Cost and Benefit Parameters'!$L$27)</f>
        <v>164.59450000000001</v>
      </c>
      <c r="AR205" s="1">
        <f>IF(AP182="","",'Cost and Benefit Parameters'!$L$27)</f>
        <v>164.59450000000001</v>
      </c>
      <c r="AS205" s="1">
        <f>IF(AQ182="","",'Cost and Benefit Parameters'!$L$27)</f>
        <v>164.59450000000001</v>
      </c>
      <c r="AT205" s="1">
        <f>IF(AR182="","",'Cost and Benefit Parameters'!$L$27)</f>
        <v>164.59450000000001</v>
      </c>
      <c r="AU205" s="1">
        <f>IF(AS182="","",'Cost and Benefit Parameters'!$L$27)</f>
        <v>164.59450000000001</v>
      </c>
      <c r="AV205" s="1">
        <f>IF(AT182="","",'Cost and Benefit Parameters'!$L$27)</f>
        <v>164.59450000000001</v>
      </c>
      <c r="AW205" s="1">
        <f>IF(AU182="","",'Cost and Benefit Parameters'!$L$27)</f>
        <v>164.59450000000001</v>
      </c>
      <c r="AX205" s="1">
        <f>IF(AV182="","",'Cost and Benefit Parameters'!$L$27)</f>
        <v>164.59450000000001</v>
      </c>
      <c r="AY205" s="1">
        <f>IF(AW182="","",'Cost and Benefit Parameters'!$L$27)</f>
        <v>164.59450000000001</v>
      </c>
      <c r="AZ205" s="1">
        <f>IF(AX182="","",'Cost and Benefit Parameters'!$L$27)</f>
        <v>164.59450000000001</v>
      </c>
      <c r="BA205" s="1">
        <f>IF(AY182="","",'Cost and Benefit Parameters'!$L$27)</f>
        <v>164.59450000000001</v>
      </c>
      <c r="BB205" s="1">
        <f>IF(AZ182="","",'Cost and Benefit Parameters'!$L$27)</f>
        <v>164.59450000000001</v>
      </c>
      <c r="BC205" s="1">
        <f>IF(BA182="","",'Cost and Benefit Parameters'!$L$27)</f>
        <v>164.59450000000001</v>
      </c>
      <c r="BD205" s="1">
        <f>IF(BB182="","",'Cost and Benefit Parameters'!$L$27)</f>
        <v>164.59450000000001</v>
      </c>
      <c r="BE205" s="1">
        <f>IF(BC182="","",'Cost and Benefit Parameters'!$L$27)</f>
        <v>164.59450000000001</v>
      </c>
      <c r="BF205" s="1">
        <f>IF(BD182="","",'Cost and Benefit Parameters'!$L$27)</f>
        <v>164.59450000000001</v>
      </c>
      <c r="BG205" s="1">
        <f>IF(BE182="","",'Cost and Benefit Parameters'!$L$27)</f>
        <v>164.59450000000001</v>
      </c>
      <c r="BH205" s="1">
        <f>IF(BF182="","",'Cost and Benefit Parameters'!$L$27)</f>
        <v>164.59450000000001</v>
      </c>
      <c r="BI205" s="1">
        <f>IF(BG182="","",'Cost and Benefit Parameters'!$L$27)</f>
        <v>164.59450000000001</v>
      </c>
      <c r="BJ205" s="1">
        <f>IF(BH182="","",'Cost and Benefit Parameters'!$L$27)</f>
        <v>164.59450000000001</v>
      </c>
      <c r="BK205" s="1" t="str">
        <f>IF(BI182="","",'Cost and Benefit Parameters'!$L$27)</f>
        <v/>
      </c>
      <c r="BL205" s="1" t="str">
        <f>IF(BJ182="","",'Cost and Benefit Parameters'!$L$27)</f>
        <v/>
      </c>
      <c r="BM205" s="1" t="str">
        <f>IF(BK182="","",'Cost and Benefit Parameters'!$L$27)</f>
        <v/>
      </c>
      <c r="BN205" s="1" t="str">
        <f>IF(BL182="","",'Cost and Benefit Parameters'!$L$27)</f>
        <v/>
      </c>
      <c r="BO205" s="1" t="str">
        <f>IF(BM182="","",'Cost and Benefit Parameters'!$L$27)</f>
        <v/>
      </c>
    </row>
    <row r="206" spans="1:67" x14ac:dyDescent="0.55000000000000004">
      <c r="A206" s="642"/>
      <c r="B206" t="s">
        <v>482</v>
      </c>
      <c r="I206" s="1" t="str">
        <f>IF(G183="","",'Cost and Benefit Parameters'!$L$27)</f>
        <v/>
      </c>
      <c r="J206" s="1" t="str">
        <f>IF(H183="","",'Cost and Benefit Parameters'!$L$27)</f>
        <v/>
      </c>
      <c r="K206" s="1" t="str">
        <f>IF(I183="","",'Cost and Benefit Parameters'!$L$27)</f>
        <v/>
      </c>
      <c r="L206" s="1" t="str">
        <f>IF(J183="","",'Cost and Benefit Parameters'!$L$27)</f>
        <v/>
      </c>
      <c r="M206" s="1" t="str">
        <f>IF(K183="","",'Cost and Benefit Parameters'!$L$27)</f>
        <v/>
      </c>
      <c r="N206" s="1" t="str">
        <f>IF(L183="","",'Cost and Benefit Parameters'!$L$27)</f>
        <v/>
      </c>
      <c r="O206" s="1" t="str">
        <f>IF(M183="","",'Cost and Benefit Parameters'!$L$27)</f>
        <v/>
      </c>
      <c r="P206" s="1" t="str">
        <f>IF(N183="","",'Cost and Benefit Parameters'!$L$27)</f>
        <v/>
      </c>
      <c r="Q206" s="1" t="str">
        <f>IF(O183="","",'Cost and Benefit Parameters'!$L$27)</f>
        <v/>
      </c>
      <c r="R206" s="1" t="str">
        <f>IF(P183="","",'Cost and Benefit Parameters'!$L$27)</f>
        <v/>
      </c>
      <c r="S206" s="1" t="str">
        <f>IF(Q183="","",'Cost and Benefit Parameters'!$L$27)</f>
        <v/>
      </c>
      <c r="T206" s="1" t="str">
        <f>IF(R183="","",'Cost and Benefit Parameters'!$L$27)</f>
        <v/>
      </c>
      <c r="U206" s="1" t="str">
        <f>IF(S183="","",'Cost and Benefit Parameters'!$L$27)</f>
        <v/>
      </c>
      <c r="V206" s="1" t="str">
        <f>IF(T183="","",'Cost and Benefit Parameters'!$L$27)</f>
        <v/>
      </c>
      <c r="W206" s="1" t="str">
        <f>IF(U183="","",'Cost and Benefit Parameters'!$L$27)</f>
        <v/>
      </c>
      <c r="X206" s="1">
        <f>IF(V183="","",'Cost and Benefit Parameters'!$L$27)</f>
        <v>164.59450000000001</v>
      </c>
      <c r="Y206" s="1">
        <f>IF(W183="","",'Cost and Benefit Parameters'!$L$27)</f>
        <v>164.59450000000001</v>
      </c>
      <c r="Z206" s="1">
        <f>IF(X183="","",'Cost and Benefit Parameters'!$L$27)</f>
        <v>164.59450000000001</v>
      </c>
      <c r="AA206" s="1">
        <f>IF(Y183="","",'Cost and Benefit Parameters'!$L$27)</f>
        <v>164.59450000000001</v>
      </c>
      <c r="AB206" s="1">
        <f>IF(Z183="","",'Cost and Benefit Parameters'!$L$27)</f>
        <v>164.59450000000001</v>
      </c>
      <c r="AC206" s="1">
        <f>IF(AA183="","",'Cost and Benefit Parameters'!$L$27)</f>
        <v>164.59450000000001</v>
      </c>
      <c r="AD206" s="1">
        <f>IF(AB183="","",'Cost and Benefit Parameters'!$L$27)</f>
        <v>164.59450000000001</v>
      </c>
      <c r="AE206" s="1">
        <f>IF(AC183="","",'Cost and Benefit Parameters'!$L$27)</f>
        <v>164.59450000000001</v>
      </c>
      <c r="AF206" s="1">
        <f>IF(AD183="","",'Cost and Benefit Parameters'!$L$27)</f>
        <v>164.59450000000001</v>
      </c>
      <c r="AG206" s="1">
        <f>IF(AE183="","",'Cost and Benefit Parameters'!$L$27)</f>
        <v>164.59450000000001</v>
      </c>
      <c r="AH206" s="1">
        <f>IF(AF183="","",'Cost and Benefit Parameters'!$L$27)</f>
        <v>164.59450000000001</v>
      </c>
      <c r="AI206" s="1">
        <f>IF(AG183="","",'Cost and Benefit Parameters'!$L$27)</f>
        <v>164.59450000000001</v>
      </c>
      <c r="AJ206" s="1">
        <f>IF(AH183="","",'Cost and Benefit Parameters'!$L$27)</f>
        <v>164.59450000000001</v>
      </c>
      <c r="AK206" s="1">
        <f>IF(AI183="","",'Cost and Benefit Parameters'!$L$27)</f>
        <v>164.59450000000001</v>
      </c>
      <c r="AL206" s="1">
        <f>IF(AJ183="","",'Cost and Benefit Parameters'!$L$27)</f>
        <v>164.59450000000001</v>
      </c>
      <c r="AM206" s="1">
        <f>IF(AK183="","",'Cost and Benefit Parameters'!$L$27)</f>
        <v>164.59450000000001</v>
      </c>
      <c r="AN206" s="1">
        <f>IF(AL183="","",'Cost and Benefit Parameters'!$L$27)</f>
        <v>164.59450000000001</v>
      </c>
      <c r="AO206" s="1">
        <f>IF(AM183="","",'Cost and Benefit Parameters'!$L$27)</f>
        <v>164.59450000000001</v>
      </c>
      <c r="AP206" s="1">
        <f>IF(AN183="","",'Cost and Benefit Parameters'!$L$27)</f>
        <v>164.59450000000001</v>
      </c>
      <c r="AQ206" s="1">
        <f>IF(AO183="","",'Cost and Benefit Parameters'!$L$27)</f>
        <v>164.59450000000001</v>
      </c>
      <c r="AR206" s="1">
        <f>IF(AP183="","",'Cost and Benefit Parameters'!$L$27)</f>
        <v>164.59450000000001</v>
      </c>
      <c r="AS206" s="1">
        <f>IF(AQ183="","",'Cost and Benefit Parameters'!$L$27)</f>
        <v>164.59450000000001</v>
      </c>
      <c r="AT206" s="1">
        <f>IF(AR183="","",'Cost and Benefit Parameters'!$L$27)</f>
        <v>164.59450000000001</v>
      </c>
      <c r="AU206" s="1">
        <f>IF(AS183="","",'Cost and Benefit Parameters'!$L$27)</f>
        <v>164.59450000000001</v>
      </c>
      <c r="AV206" s="1">
        <f>IF(AT183="","",'Cost and Benefit Parameters'!$L$27)</f>
        <v>164.59450000000001</v>
      </c>
      <c r="AW206" s="1">
        <f>IF(AU183="","",'Cost and Benefit Parameters'!$L$27)</f>
        <v>164.59450000000001</v>
      </c>
      <c r="AX206" s="1">
        <f>IF(AV183="","",'Cost and Benefit Parameters'!$L$27)</f>
        <v>164.59450000000001</v>
      </c>
      <c r="AY206" s="1">
        <f>IF(AW183="","",'Cost and Benefit Parameters'!$L$27)</f>
        <v>164.59450000000001</v>
      </c>
      <c r="AZ206" s="1">
        <f>IF(AX183="","",'Cost and Benefit Parameters'!$L$27)</f>
        <v>164.59450000000001</v>
      </c>
      <c r="BA206" s="1">
        <f>IF(AY183="","",'Cost and Benefit Parameters'!$L$27)</f>
        <v>164.59450000000001</v>
      </c>
      <c r="BB206" s="1">
        <f>IF(AZ183="","",'Cost and Benefit Parameters'!$L$27)</f>
        <v>164.59450000000001</v>
      </c>
      <c r="BC206" s="1">
        <f>IF(BA183="","",'Cost and Benefit Parameters'!$L$27)</f>
        <v>164.59450000000001</v>
      </c>
      <c r="BD206" s="1">
        <f>IF(BB183="","",'Cost and Benefit Parameters'!$L$27)</f>
        <v>164.59450000000001</v>
      </c>
      <c r="BE206" s="1">
        <f>IF(BC183="","",'Cost and Benefit Parameters'!$L$27)</f>
        <v>164.59450000000001</v>
      </c>
      <c r="BF206" s="1">
        <f>IF(BD183="","",'Cost and Benefit Parameters'!$L$27)</f>
        <v>164.59450000000001</v>
      </c>
      <c r="BG206" s="1">
        <f>IF(BE183="","",'Cost and Benefit Parameters'!$L$27)</f>
        <v>164.59450000000001</v>
      </c>
      <c r="BH206" s="1">
        <f>IF(BF183="","",'Cost and Benefit Parameters'!$L$27)</f>
        <v>164.59450000000001</v>
      </c>
      <c r="BI206" s="1">
        <f>IF(BG183="","",'Cost and Benefit Parameters'!$L$27)</f>
        <v>164.59450000000001</v>
      </c>
      <c r="BJ206" s="1">
        <f>IF(BH183="","",'Cost and Benefit Parameters'!$L$27)</f>
        <v>164.59450000000001</v>
      </c>
      <c r="BK206" s="1">
        <f>IF(BI183="","",'Cost and Benefit Parameters'!$L$27)</f>
        <v>164.59450000000001</v>
      </c>
      <c r="BL206" s="1" t="str">
        <f>IF(BJ183="","",'Cost and Benefit Parameters'!$L$27)</f>
        <v/>
      </c>
      <c r="BM206" s="1" t="str">
        <f>IF(BK183="","",'Cost and Benefit Parameters'!$L$27)</f>
        <v/>
      </c>
      <c r="BN206" s="1" t="str">
        <f>IF(BL183="","",'Cost and Benefit Parameters'!$L$27)</f>
        <v/>
      </c>
      <c r="BO206" s="1" t="str">
        <f>IF(BM183="","",'Cost and Benefit Parameters'!$L$27)</f>
        <v/>
      </c>
    </row>
    <row r="207" spans="1:67" x14ac:dyDescent="0.55000000000000004">
      <c r="A207" s="642"/>
      <c r="B207" t="s">
        <v>483</v>
      </c>
      <c r="I207" s="1" t="str">
        <f>IF(G184="","",'Cost and Benefit Parameters'!$L$27)</f>
        <v/>
      </c>
      <c r="J207" s="1" t="str">
        <f>IF(H184="","",'Cost and Benefit Parameters'!$L$27)</f>
        <v/>
      </c>
      <c r="K207" s="1" t="str">
        <f>IF(I184="","",'Cost and Benefit Parameters'!$L$27)</f>
        <v/>
      </c>
      <c r="L207" s="1" t="str">
        <f>IF(J184="","",'Cost and Benefit Parameters'!$L$27)</f>
        <v/>
      </c>
      <c r="M207" s="1" t="str">
        <f>IF(K184="","",'Cost and Benefit Parameters'!$L$27)</f>
        <v/>
      </c>
      <c r="N207" s="1" t="str">
        <f>IF(L184="","",'Cost and Benefit Parameters'!$L$27)</f>
        <v/>
      </c>
      <c r="O207" s="1" t="str">
        <f>IF(M184="","",'Cost and Benefit Parameters'!$L$27)</f>
        <v/>
      </c>
      <c r="P207" s="1" t="str">
        <f>IF(N184="","",'Cost and Benefit Parameters'!$L$27)</f>
        <v/>
      </c>
      <c r="Q207" s="1" t="str">
        <f>IF(O184="","",'Cost and Benefit Parameters'!$L$27)</f>
        <v/>
      </c>
      <c r="R207" s="1" t="str">
        <f>IF(P184="","",'Cost and Benefit Parameters'!$L$27)</f>
        <v/>
      </c>
      <c r="S207" s="1" t="str">
        <f>IF(Q184="","",'Cost and Benefit Parameters'!$L$27)</f>
        <v/>
      </c>
      <c r="T207" s="1" t="str">
        <f>IF(R184="","",'Cost and Benefit Parameters'!$L$27)</f>
        <v/>
      </c>
      <c r="U207" s="1" t="str">
        <f>IF(S184="","",'Cost and Benefit Parameters'!$L$27)</f>
        <v/>
      </c>
      <c r="V207" s="1" t="str">
        <f>IF(T184="","",'Cost and Benefit Parameters'!$L$27)</f>
        <v/>
      </c>
      <c r="W207" s="1" t="str">
        <f>IF(U184="","",'Cost and Benefit Parameters'!$L$27)</f>
        <v/>
      </c>
      <c r="X207" s="1" t="str">
        <f>IF(V184="","",'Cost and Benefit Parameters'!$L$27)</f>
        <v/>
      </c>
      <c r="Y207" s="1">
        <f>IF(W184="","",'Cost and Benefit Parameters'!$L$27)</f>
        <v>164.59450000000001</v>
      </c>
      <c r="Z207" s="1">
        <f>IF(X184="","",'Cost and Benefit Parameters'!$L$27)</f>
        <v>164.59450000000001</v>
      </c>
      <c r="AA207" s="1">
        <f>IF(Y184="","",'Cost and Benefit Parameters'!$L$27)</f>
        <v>164.59450000000001</v>
      </c>
      <c r="AB207" s="1">
        <f>IF(Z184="","",'Cost and Benefit Parameters'!$L$27)</f>
        <v>164.59450000000001</v>
      </c>
      <c r="AC207" s="1">
        <f>IF(AA184="","",'Cost and Benefit Parameters'!$L$27)</f>
        <v>164.59450000000001</v>
      </c>
      <c r="AD207" s="1">
        <f>IF(AB184="","",'Cost and Benefit Parameters'!$L$27)</f>
        <v>164.59450000000001</v>
      </c>
      <c r="AE207" s="1">
        <f>IF(AC184="","",'Cost and Benefit Parameters'!$L$27)</f>
        <v>164.59450000000001</v>
      </c>
      <c r="AF207" s="1">
        <f>IF(AD184="","",'Cost and Benefit Parameters'!$L$27)</f>
        <v>164.59450000000001</v>
      </c>
      <c r="AG207" s="1">
        <f>IF(AE184="","",'Cost and Benefit Parameters'!$L$27)</f>
        <v>164.59450000000001</v>
      </c>
      <c r="AH207" s="1">
        <f>IF(AF184="","",'Cost and Benefit Parameters'!$L$27)</f>
        <v>164.59450000000001</v>
      </c>
      <c r="AI207" s="1">
        <f>IF(AG184="","",'Cost and Benefit Parameters'!$L$27)</f>
        <v>164.59450000000001</v>
      </c>
      <c r="AJ207" s="1">
        <f>IF(AH184="","",'Cost and Benefit Parameters'!$L$27)</f>
        <v>164.59450000000001</v>
      </c>
      <c r="AK207" s="1">
        <f>IF(AI184="","",'Cost and Benefit Parameters'!$L$27)</f>
        <v>164.59450000000001</v>
      </c>
      <c r="AL207" s="1">
        <f>IF(AJ184="","",'Cost and Benefit Parameters'!$L$27)</f>
        <v>164.59450000000001</v>
      </c>
      <c r="AM207" s="1">
        <f>IF(AK184="","",'Cost and Benefit Parameters'!$L$27)</f>
        <v>164.59450000000001</v>
      </c>
      <c r="AN207" s="1">
        <f>IF(AL184="","",'Cost and Benefit Parameters'!$L$27)</f>
        <v>164.59450000000001</v>
      </c>
      <c r="AO207" s="1">
        <f>IF(AM184="","",'Cost and Benefit Parameters'!$L$27)</f>
        <v>164.59450000000001</v>
      </c>
      <c r="AP207" s="1">
        <f>IF(AN184="","",'Cost and Benefit Parameters'!$L$27)</f>
        <v>164.59450000000001</v>
      </c>
      <c r="AQ207" s="1">
        <f>IF(AO184="","",'Cost and Benefit Parameters'!$L$27)</f>
        <v>164.59450000000001</v>
      </c>
      <c r="AR207" s="1">
        <f>IF(AP184="","",'Cost and Benefit Parameters'!$L$27)</f>
        <v>164.59450000000001</v>
      </c>
      <c r="AS207" s="1">
        <f>IF(AQ184="","",'Cost and Benefit Parameters'!$L$27)</f>
        <v>164.59450000000001</v>
      </c>
      <c r="AT207" s="1">
        <f>IF(AR184="","",'Cost and Benefit Parameters'!$L$27)</f>
        <v>164.59450000000001</v>
      </c>
      <c r="AU207" s="1">
        <f>IF(AS184="","",'Cost and Benefit Parameters'!$L$27)</f>
        <v>164.59450000000001</v>
      </c>
      <c r="AV207" s="1">
        <f>IF(AT184="","",'Cost and Benefit Parameters'!$L$27)</f>
        <v>164.59450000000001</v>
      </c>
      <c r="AW207" s="1">
        <f>IF(AU184="","",'Cost and Benefit Parameters'!$L$27)</f>
        <v>164.59450000000001</v>
      </c>
      <c r="AX207" s="1">
        <f>IF(AV184="","",'Cost and Benefit Parameters'!$L$27)</f>
        <v>164.59450000000001</v>
      </c>
      <c r="AY207" s="1">
        <f>IF(AW184="","",'Cost and Benefit Parameters'!$L$27)</f>
        <v>164.59450000000001</v>
      </c>
      <c r="AZ207" s="1">
        <f>IF(AX184="","",'Cost and Benefit Parameters'!$L$27)</f>
        <v>164.59450000000001</v>
      </c>
      <c r="BA207" s="1">
        <f>IF(AY184="","",'Cost and Benefit Parameters'!$L$27)</f>
        <v>164.59450000000001</v>
      </c>
      <c r="BB207" s="1">
        <f>IF(AZ184="","",'Cost and Benefit Parameters'!$L$27)</f>
        <v>164.59450000000001</v>
      </c>
      <c r="BC207" s="1">
        <f>IF(BA184="","",'Cost and Benefit Parameters'!$L$27)</f>
        <v>164.59450000000001</v>
      </c>
      <c r="BD207" s="1">
        <f>IF(BB184="","",'Cost and Benefit Parameters'!$L$27)</f>
        <v>164.59450000000001</v>
      </c>
      <c r="BE207" s="1">
        <f>IF(BC184="","",'Cost and Benefit Parameters'!$L$27)</f>
        <v>164.59450000000001</v>
      </c>
      <c r="BF207" s="1">
        <f>IF(BD184="","",'Cost and Benefit Parameters'!$L$27)</f>
        <v>164.59450000000001</v>
      </c>
      <c r="BG207" s="1">
        <f>IF(BE184="","",'Cost and Benefit Parameters'!$L$27)</f>
        <v>164.59450000000001</v>
      </c>
      <c r="BH207" s="1">
        <f>IF(BF184="","",'Cost and Benefit Parameters'!$L$27)</f>
        <v>164.59450000000001</v>
      </c>
      <c r="BI207" s="1">
        <f>IF(BG184="","",'Cost and Benefit Parameters'!$L$27)</f>
        <v>164.59450000000001</v>
      </c>
      <c r="BJ207" s="1">
        <f>IF(BH184="","",'Cost and Benefit Parameters'!$L$27)</f>
        <v>164.59450000000001</v>
      </c>
      <c r="BK207" s="1">
        <f>IF(BI184="","",'Cost and Benefit Parameters'!$L$27)</f>
        <v>164.59450000000001</v>
      </c>
      <c r="BL207" s="1">
        <f>IF(BJ184="","",'Cost and Benefit Parameters'!$L$27)</f>
        <v>164.59450000000001</v>
      </c>
      <c r="BM207" s="1" t="str">
        <f>IF(BK184="","",'Cost and Benefit Parameters'!$L$27)</f>
        <v/>
      </c>
      <c r="BN207" s="1" t="str">
        <f>IF(BL184="","",'Cost and Benefit Parameters'!$L$27)</f>
        <v/>
      </c>
      <c r="BO207" s="1" t="str">
        <f>IF(BM184="","",'Cost and Benefit Parameters'!$L$27)</f>
        <v/>
      </c>
    </row>
    <row r="208" spans="1:67" x14ac:dyDescent="0.55000000000000004">
      <c r="A208" s="642"/>
      <c r="B208" t="s">
        <v>484</v>
      </c>
      <c r="I208" s="1" t="str">
        <f>IF(G185="","",'Cost and Benefit Parameters'!$L$27)</f>
        <v/>
      </c>
      <c r="J208" s="1" t="str">
        <f>IF(H185="","",'Cost and Benefit Parameters'!$L$27)</f>
        <v/>
      </c>
      <c r="K208" s="1" t="str">
        <f>IF(I185="","",'Cost and Benefit Parameters'!$L$27)</f>
        <v/>
      </c>
      <c r="L208" s="1" t="str">
        <f>IF(J185="","",'Cost and Benefit Parameters'!$L$27)</f>
        <v/>
      </c>
      <c r="M208" s="1" t="str">
        <f>IF(K185="","",'Cost and Benefit Parameters'!$L$27)</f>
        <v/>
      </c>
      <c r="N208" s="1" t="str">
        <f>IF(L185="","",'Cost and Benefit Parameters'!$L$27)</f>
        <v/>
      </c>
      <c r="O208" s="1" t="str">
        <f>IF(M185="","",'Cost and Benefit Parameters'!$L$27)</f>
        <v/>
      </c>
      <c r="P208" s="1" t="str">
        <f>IF(N185="","",'Cost and Benefit Parameters'!$L$27)</f>
        <v/>
      </c>
      <c r="Q208" s="1" t="str">
        <f>IF(O185="","",'Cost and Benefit Parameters'!$L$27)</f>
        <v/>
      </c>
      <c r="R208" s="1" t="str">
        <f>IF(P185="","",'Cost and Benefit Parameters'!$L$27)</f>
        <v/>
      </c>
      <c r="S208" s="1" t="str">
        <f>IF(Q185="","",'Cost and Benefit Parameters'!$L$27)</f>
        <v/>
      </c>
      <c r="T208" s="1" t="str">
        <f>IF(R185="","",'Cost and Benefit Parameters'!$L$27)</f>
        <v/>
      </c>
      <c r="U208" s="1" t="str">
        <f>IF(S185="","",'Cost and Benefit Parameters'!$L$27)</f>
        <v/>
      </c>
      <c r="V208" s="1" t="str">
        <f>IF(T185="","",'Cost and Benefit Parameters'!$L$27)</f>
        <v/>
      </c>
      <c r="W208" s="1" t="str">
        <f>IF(U185="","",'Cost and Benefit Parameters'!$L$27)</f>
        <v/>
      </c>
      <c r="X208" s="1" t="str">
        <f>IF(V185="","",'Cost and Benefit Parameters'!$L$27)</f>
        <v/>
      </c>
      <c r="Y208" s="1" t="str">
        <f>IF(W185="","",'Cost and Benefit Parameters'!$L$27)</f>
        <v/>
      </c>
      <c r="Z208" s="1">
        <f>IF(X185="","",'Cost and Benefit Parameters'!$L$27)</f>
        <v>164.59450000000001</v>
      </c>
      <c r="AA208" s="1">
        <f>IF(Y185="","",'Cost and Benefit Parameters'!$L$27)</f>
        <v>164.59450000000001</v>
      </c>
      <c r="AB208" s="1">
        <f>IF(Z185="","",'Cost and Benefit Parameters'!$L$27)</f>
        <v>164.59450000000001</v>
      </c>
      <c r="AC208" s="1">
        <f>IF(AA185="","",'Cost and Benefit Parameters'!$L$27)</f>
        <v>164.59450000000001</v>
      </c>
      <c r="AD208" s="1">
        <f>IF(AB185="","",'Cost and Benefit Parameters'!$L$27)</f>
        <v>164.59450000000001</v>
      </c>
      <c r="AE208" s="1">
        <f>IF(AC185="","",'Cost and Benefit Parameters'!$L$27)</f>
        <v>164.59450000000001</v>
      </c>
      <c r="AF208" s="1">
        <f>IF(AD185="","",'Cost and Benefit Parameters'!$L$27)</f>
        <v>164.59450000000001</v>
      </c>
      <c r="AG208" s="1">
        <f>IF(AE185="","",'Cost and Benefit Parameters'!$L$27)</f>
        <v>164.59450000000001</v>
      </c>
      <c r="AH208" s="1">
        <f>IF(AF185="","",'Cost and Benefit Parameters'!$L$27)</f>
        <v>164.59450000000001</v>
      </c>
      <c r="AI208" s="1">
        <f>IF(AG185="","",'Cost and Benefit Parameters'!$L$27)</f>
        <v>164.59450000000001</v>
      </c>
      <c r="AJ208" s="1">
        <f>IF(AH185="","",'Cost and Benefit Parameters'!$L$27)</f>
        <v>164.59450000000001</v>
      </c>
      <c r="AK208" s="1">
        <f>IF(AI185="","",'Cost and Benefit Parameters'!$L$27)</f>
        <v>164.59450000000001</v>
      </c>
      <c r="AL208" s="1">
        <f>IF(AJ185="","",'Cost and Benefit Parameters'!$L$27)</f>
        <v>164.59450000000001</v>
      </c>
      <c r="AM208" s="1">
        <f>IF(AK185="","",'Cost and Benefit Parameters'!$L$27)</f>
        <v>164.59450000000001</v>
      </c>
      <c r="AN208" s="1">
        <f>IF(AL185="","",'Cost and Benefit Parameters'!$L$27)</f>
        <v>164.59450000000001</v>
      </c>
      <c r="AO208" s="1">
        <f>IF(AM185="","",'Cost and Benefit Parameters'!$L$27)</f>
        <v>164.59450000000001</v>
      </c>
      <c r="AP208" s="1">
        <f>IF(AN185="","",'Cost and Benefit Parameters'!$L$27)</f>
        <v>164.59450000000001</v>
      </c>
      <c r="AQ208" s="1">
        <f>IF(AO185="","",'Cost and Benefit Parameters'!$L$27)</f>
        <v>164.59450000000001</v>
      </c>
      <c r="AR208" s="1">
        <f>IF(AP185="","",'Cost and Benefit Parameters'!$L$27)</f>
        <v>164.59450000000001</v>
      </c>
      <c r="AS208" s="1">
        <f>IF(AQ185="","",'Cost and Benefit Parameters'!$L$27)</f>
        <v>164.59450000000001</v>
      </c>
      <c r="AT208" s="1">
        <f>IF(AR185="","",'Cost and Benefit Parameters'!$L$27)</f>
        <v>164.59450000000001</v>
      </c>
      <c r="AU208" s="1">
        <f>IF(AS185="","",'Cost and Benefit Parameters'!$L$27)</f>
        <v>164.59450000000001</v>
      </c>
      <c r="AV208" s="1">
        <f>IF(AT185="","",'Cost and Benefit Parameters'!$L$27)</f>
        <v>164.59450000000001</v>
      </c>
      <c r="AW208" s="1">
        <f>IF(AU185="","",'Cost and Benefit Parameters'!$L$27)</f>
        <v>164.59450000000001</v>
      </c>
      <c r="AX208" s="1">
        <f>IF(AV185="","",'Cost and Benefit Parameters'!$L$27)</f>
        <v>164.59450000000001</v>
      </c>
      <c r="AY208" s="1">
        <f>IF(AW185="","",'Cost and Benefit Parameters'!$L$27)</f>
        <v>164.59450000000001</v>
      </c>
      <c r="AZ208" s="1">
        <f>IF(AX185="","",'Cost and Benefit Parameters'!$L$27)</f>
        <v>164.59450000000001</v>
      </c>
      <c r="BA208" s="1">
        <f>IF(AY185="","",'Cost and Benefit Parameters'!$L$27)</f>
        <v>164.59450000000001</v>
      </c>
      <c r="BB208" s="1">
        <f>IF(AZ185="","",'Cost and Benefit Parameters'!$L$27)</f>
        <v>164.59450000000001</v>
      </c>
      <c r="BC208" s="1">
        <f>IF(BA185="","",'Cost and Benefit Parameters'!$L$27)</f>
        <v>164.59450000000001</v>
      </c>
      <c r="BD208" s="1">
        <f>IF(BB185="","",'Cost and Benefit Parameters'!$L$27)</f>
        <v>164.59450000000001</v>
      </c>
      <c r="BE208" s="1">
        <f>IF(BC185="","",'Cost and Benefit Parameters'!$L$27)</f>
        <v>164.59450000000001</v>
      </c>
      <c r="BF208" s="1">
        <f>IF(BD185="","",'Cost and Benefit Parameters'!$L$27)</f>
        <v>164.59450000000001</v>
      </c>
      <c r="BG208" s="1">
        <f>IF(BE185="","",'Cost and Benefit Parameters'!$L$27)</f>
        <v>164.59450000000001</v>
      </c>
      <c r="BH208" s="1">
        <f>IF(BF185="","",'Cost and Benefit Parameters'!$L$27)</f>
        <v>164.59450000000001</v>
      </c>
      <c r="BI208" s="1">
        <f>IF(BG185="","",'Cost and Benefit Parameters'!$L$27)</f>
        <v>164.59450000000001</v>
      </c>
      <c r="BJ208" s="1">
        <f>IF(BH185="","",'Cost and Benefit Parameters'!$L$27)</f>
        <v>164.59450000000001</v>
      </c>
      <c r="BK208" s="1">
        <f>IF(BI185="","",'Cost and Benefit Parameters'!$L$27)</f>
        <v>164.59450000000001</v>
      </c>
      <c r="BL208" s="1">
        <f>IF(BJ185="","",'Cost and Benefit Parameters'!$L$27)</f>
        <v>164.59450000000001</v>
      </c>
      <c r="BM208" s="1">
        <f>IF(BK185="","",'Cost and Benefit Parameters'!$L$27)</f>
        <v>164.59450000000001</v>
      </c>
      <c r="BN208" s="1" t="str">
        <f>IF(BL185="","",'Cost and Benefit Parameters'!$L$27)</f>
        <v/>
      </c>
      <c r="BO208" s="1" t="str">
        <f>IF(BM185="","",'Cost and Benefit Parameters'!$L$27)</f>
        <v/>
      </c>
    </row>
    <row r="209" spans="1:72" x14ac:dyDescent="0.55000000000000004">
      <c r="A209" s="642"/>
      <c r="B209" t="s">
        <v>485</v>
      </c>
      <c r="I209" s="1" t="str">
        <f>IF(G186="","",'Cost and Benefit Parameters'!$L$27)</f>
        <v/>
      </c>
      <c r="J209" s="1" t="str">
        <f>IF(H186="","",'Cost and Benefit Parameters'!$L$27)</f>
        <v/>
      </c>
      <c r="K209" s="1" t="str">
        <f>IF(I186="","",'Cost and Benefit Parameters'!$L$27)</f>
        <v/>
      </c>
      <c r="L209" s="1" t="str">
        <f>IF(J186="","",'Cost and Benefit Parameters'!$L$27)</f>
        <v/>
      </c>
      <c r="M209" s="1" t="str">
        <f>IF(K186="","",'Cost and Benefit Parameters'!$L$27)</f>
        <v/>
      </c>
      <c r="N209" s="1" t="str">
        <f>IF(L186="","",'Cost and Benefit Parameters'!$L$27)</f>
        <v/>
      </c>
      <c r="O209" s="1" t="str">
        <f>IF(M186="","",'Cost and Benefit Parameters'!$L$27)</f>
        <v/>
      </c>
      <c r="P209" s="1" t="str">
        <f>IF(N186="","",'Cost and Benefit Parameters'!$L$27)</f>
        <v/>
      </c>
      <c r="Q209" s="1" t="str">
        <f>IF(O186="","",'Cost and Benefit Parameters'!$L$27)</f>
        <v/>
      </c>
      <c r="R209" s="1" t="str">
        <f>IF(P186="","",'Cost and Benefit Parameters'!$L$27)</f>
        <v/>
      </c>
      <c r="S209" s="1" t="str">
        <f>IF(Q186="","",'Cost and Benefit Parameters'!$L$27)</f>
        <v/>
      </c>
      <c r="T209" s="1" t="str">
        <f>IF(R186="","",'Cost and Benefit Parameters'!$L$27)</f>
        <v/>
      </c>
      <c r="U209" s="1" t="str">
        <f>IF(S186="","",'Cost and Benefit Parameters'!$L$27)</f>
        <v/>
      </c>
      <c r="V209" s="1" t="str">
        <f>IF(T186="","",'Cost and Benefit Parameters'!$L$27)</f>
        <v/>
      </c>
      <c r="W209" s="1" t="str">
        <f>IF(U186="","",'Cost and Benefit Parameters'!$L$27)</f>
        <v/>
      </c>
      <c r="X209" s="1" t="str">
        <f>IF(V186="","",'Cost and Benefit Parameters'!$L$27)</f>
        <v/>
      </c>
      <c r="Y209" s="1" t="str">
        <f>IF(W186="","",'Cost and Benefit Parameters'!$L$27)</f>
        <v/>
      </c>
      <c r="Z209" s="1" t="str">
        <f>IF(X186="","",'Cost and Benefit Parameters'!$L$27)</f>
        <v/>
      </c>
      <c r="AA209" s="1">
        <f>IF(Y186="","",'Cost and Benefit Parameters'!$L$27)</f>
        <v>164.59450000000001</v>
      </c>
      <c r="AB209" s="1">
        <f>IF(Z186="","",'Cost and Benefit Parameters'!$L$27)</f>
        <v>164.59450000000001</v>
      </c>
      <c r="AC209" s="1">
        <f>IF(AA186="","",'Cost and Benefit Parameters'!$L$27)</f>
        <v>164.59450000000001</v>
      </c>
      <c r="AD209" s="1">
        <f>IF(AB186="","",'Cost and Benefit Parameters'!$L$27)</f>
        <v>164.59450000000001</v>
      </c>
      <c r="AE209" s="1">
        <f>IF(AC186="","",'Cost and Benefit Parameters'!$L$27)</f>
        <v>164.59450000000001</v>
      </c>
      <c r="AF209" s="1">
        <f>IF(AD186="","",'Cost and Benefit Parameters'!$L$27)</f>
        <v>164.59450000000001</v>
      </c>
      <c r="AG209" s="1">
        <f>IF(AE186="","",'Cost and Benefit Parameters'!$L$27)</f>
        <v>164.59450000000001</v>
      </c>
      <c r="AH209" s="1">
        <f>IF(AF186="","",'Cost and Benefit Parameters'!$L$27)</f>
        <v>164.59450000000001</v>
      </c>
      <c r="AI209" s="1">
        <f>IF(AG186="","",'Cost and Benefit Parameters'!$L$27)</f>
        <v>164.59450000000001</v>
      </c>
      <c r="AJ209" s="1">
        <f>IF(AH186="","",'Cost and Benefit Parameters'!$L$27)</f>
        <v>164.59450000000001</v>
      </c>
      <c r="AK209" s="1">
        <f>IF(AI186="","",'Cost and Benefit Parameters'!$L$27)</f>
        <v>164.59450000000001</v>
      </c>
      <c r="AL209" s="1">
        <f>IF(AJ186="","",'Cost and Benefit Parameters'!$L$27)</f>
        <v>164.59450000000001</v>
      </c>
      <c r="AM209" s="1">
        <f>IF(AK186="","",'Cost and Benefit Parameters'!$L$27)</f>
        <v>164.59450000000001</v>
      </c>
      <c r="AN209" s="1">
        <f>IF(AL186="","",'Cost and Benefit Parameters'!$L$27)</f>
        <v>164.59450000000001</v>
      </c>
      <c r="AO209" s="1">
        <f>IF(AM186="","",'Cost and Benefit Parameters'!$L$27)</f>
        <v>164.59450000000001</v>
      </c>
      <c r="AP209" s="1">
        <f>IF(AN186="","",'Cost and Benefit Parameters'!$L$27)</f>
        <v>164.59450000000001</v>
      </c>
      <c r="AQ209" s="1">
        <f>IF(AO186="","",'Cost and Benefit Parameters'!$L$27)</f>
        <v>164.59450000000001</v>
      </c>
      <c r="AR209" s="1">
        <f>IF(AP186="","",'Cost and Benefit Parameters'!$L$27)</f>
        <v>164.59450000000001</v>
      </c>
      <c r="AS209" s="1">
        <f>IF(AQ186="","",'Cost and Benefit Parameters'!$L$27)</f>
        <v>164.59450000000001</v>
      </c>
      <c r="AT209" s="1">
        <f>IF(AR186="","",'Cost and Benefit Parameters'!$L$27)</f>
        <v>164.59450000000001</v>
      </c>
      <c r="AU209" s="1">
        <f>IF(AS186="","",'Cost and Benefit Parameters'!$L$27)</f>
        <v>164.59450000000001</v>
      </c>
      <c r="AV209" s="1">
        <f>IF(AT186="","",'Cost and Benefit Parameters'!$L$27)</f>
        <v>164.59450000000001</v>
      </c>
      <c r="AW209" s="1">
        <f>IF(AU186="","",'Cost and Benefit Parameters'!$L$27)</f>
        <v>164.59450000000001</v>
      </c>
      <c r="AX209" s="1">
        <f>IF(AV186="","",'Cost and Benefit Parameters'!$L$27)</f>
        <v>164.59450000000001</v>
      </c>
      <c r="AY209" s="1">
        <f>IF(AW186="","",'Cost and Benefit Parameters'!$L$27)</f>
        <v>164.59450000000001</v>
      </c>
      <c r="AZ209" s="1">
        <f>IF(AX186="","",'Cost and Benefit Parameters'!$L$27)</f>
        <v>164.59450000000001</v>
      </c>
      <c r="BA209" s="1">
        <f>IF(AY186="","",'Cost and Benefit Parameters'!$L$27)</f>
        <v>164.59450000000001</v>
      </c>
      <c r="BB209" s="1">
        <f>IF(AZ186="","",'Cost and Benefit Parameters'!$L$27)</f>
        <v>164.59450000000001</v>
      </c>
      <c r="BC209" s="1">
        <f>IF(BA186="","",'Cost and Benefit Parameters'!$L$27)</f>
        <v>164.59450000000001</v>
      </c>
      <c r="BD209" s="1">
        <f>IF(BB186="","",'Cost and Benefit Parameters'!$L$27)</f>
        <v>164.59450000000001</v>
      </c>
      <c r="BE209" s="1">
        <f>IF(BC186="","",'Cost and Benefit Parameters'!$L$27)</f>
        <v>164.59450000000001</v>
      </c>
      <c r="BF209" s="1">
        <f>IF(BD186="","",'Cost and Benefit Parameters'!$L$27)</f>
        <v>164.59450000000001</v>
      </c>
      <c r="BG209" s="1">
        <f>IF(BE186="","",'Cost and Benefit Parameters'!$L$27)</f>
        <v>164.59450000000001</v>
      </c>
      <c r="BH209" s="1">
        <f>IF(BF186="","",'Cost and Benefit Parameters'!$L$27)</f>
        <v>164.59450000000001</v>
      </c>
      <c r="BI209" s="1">
        <f>IF(BG186="","",'Cost and Benefit Parameters'!$L$27)</f>
        <v>164.59450000000001</v>
      </c>
      <c r="BJ209" s="1">
        <f>IF(BH186="","",'Cost and Benefit Parameters'!$L$27)</f>
        <v>164.59450000000001</v>
      </c>
      <c r="BK209" s="1">
        <f>IF(BI186="","",'Cost and Benefit Parameters'!$L$27)</f>
        <v>164.59450000000001</v>
      </c>
      <c r="BL209" s="1">
        <f>IF(BJ186="","",'Cost and Benefit Parameters'!$L$27)</f>
        <v>164.59450000000001</v>
      </c>
      <c r="BM209" s="1">
        <f>IF(BK186="","",'Cost and Benefit Parameters'!$L$27)</f>
        <v>164.59450000000001</v>
      </c>
      <c r="BN209" s="1">
        <f>IF(BL186="","",'Cost and Benefit Parameters'!$L$27)</f>
        <v>164.59450000000001</v>
      </c>
      <c r="BO209" s="1" t="str">
        <f>IF(BM186="","",'Cost and Benefit Parameters'!$L$27)</f>
        <v/>
      </c>
    </row>
    <row r="210" spans="1:72" x14ac:dyDescent="0.55000000000000004">
      <c r="A210" s="642"/>
      <c r="B210" t="s">
        <v>486</v>
      </c>
      <c r="I210" s="1" t="str">
        <f>IF(G187="","",'Cost and Benefit Parameters'!$L$27)</f>
        <v/>
      </c>
      <c r="J210" s="1" t="str">
        <f>IF(H187="","",'Cost and Benefit Parameters'!$L$27)</f>
        <v/>
      </c>
      <c r="K210" s="1" t="str">
        <f>IF(I187="","",'Cost and Benefit Parameters'!$L$27)</f>
        <v/>
      </c>
      <c r="L210" s="1" t="str">
        <f>IF(J187="","",'Cost and Benefit Parameters'!$L$27)</f>
        <v/>
      </c>
      <c r="M210" s="1" t="str">
        <f>IF(K187="","",'Cost and Benefit Parameters'!$L$27)</f>
        <v/>
      </c>
      <c r="N210" s="1" t="str">
        <f>IF(L187="","",'Cost and Benefit Parameters'!$L$27)</f>
        <v/>
      </c>
      <c r="O210" s="1" t="str">
        <f>IF(M187="","",'Cost and Benefit Parameters'!$L$27)</f>
        <v/>
      </c>
      <c r="P210" s="1" t="str">
        <f>IF(N187="","",'Cost and Benefit Parameters'!$L$27)</f>
        <v/>
      </c>
      <c r="Q210" s="1" t="str">
        <f>IF(O187="","",'Cost and Benefit Parameters'!$L$27)</f>
        <v/>
      </c>
      <c r="R210" s="1" t="str">
        <f>IF(P187="","",'Cost and Benefit Parameters'!$L$27)</f>
        <v/>
      </c>
      <c r="S210" s="1" t="str">
        <f>IF(Q187="","",'Cost and Benefit Parameters'!$L$27)</f>
        <v/>
      </c>
      <c r="T210" s="1" t="str">
        <f>IF(R187="","",'Cost and Benefit Parameters'!$L$27)</f>
        <v/>
      </c>
      <c r="U210" s="1" t="str">
        <f>IF(S187="","",'Cost and Benefit Parameters'!$L$27)</f>
        <v/>
      </c>
      <c r="V210" s="1" t="str">
        <f>IF(T187="","",'Cost and Benefit Parameters'!$L$27)</f>
        <v/>
      </c>
      <c r="W210" s="1" t="str">
        <f>IF(U187="","",'Cost and Benefit Parameters'!$L$27)</f>
        <v/>
      </c>
      <c r="X210" s="1" t="str">
        <f>IF(V187="","",'Cost and Benefit Parameters'!$L$27)</f>
        <v/>
      </c>
      <c r="Y210" s="1" t="str">
        <f>IF(W187="","",'Cost and Benefit Parameters'!$L$27)</f>
        <v/>
      </c>
      <c r="Z210" s="1" t="str">
        <f>IF(X187="","",'Cost and Benefit Parameters'!$L$27)</f>
        <v/>
      </c>
      <c r="AA210" s="1" t="str">
        <f>IF(Y187="","",'Cost and Benefit Parameters'!$L$27)</f>
        <v/>
      </c>
      <c r="AB210" s="1">
        <f>IF(Z187="","",'Cost and Benefit Parameters'!$L$27)</f>
        <v>164.59450000000001</v>
      </c>
      <c r="AC210" s="1">
        <f>IF(AA187="","",'Cost and Benefit Parameters'!$L$27)</f>
        <v>164.59450000000001</v>
      </c>
      <c r="AD210" s="1">
        <f>IF(AB187="","",'Cost and Benefit Parameters'!$L$27)</f>
        <v>164.59450000000001</v>
      </c>
      <c r="AE210" s="1">
        <f>IF(AC187="","",'Cost and Benefit Parameters'!$L$27)</f>
        <v>164.59450000000001</v>
      </c>
      <c r="AF210" s="1">
        <f>IF(AD187="","",'Cost and Benefit Parameters'!$L$27)</f>
        <v>164.59450000000001</v>
      </c>
      <c r="AG210" s="1">
        <f>IF(AE187="","",'Cost and Benefit Parameters'!$L$27)</f>
        <v>164.59450000000001</v>
      </c>
      <c r="AH210" s="1">
        <f>IF(AF187="","",'Cost and Benefit Parameters'!$L$27)</f>
        <v>164.59450000000001</v>
      </c>
      <c r="AI210" s="1">
        <f>IF(AG187="","",'Cost and Benefit Parameters'!$L$27)</f>
        <v>164.59450000000001</v>
      </c>
      <c r="AJ210" s="1">
        <f>IF(AH187="","",'Cost and Benefit Parameters'!$L$27)</f>
        <v>164.59450000000001</v>
      </c>
      <c r="AK210" s="1">
        <f>IF(AI187="","",'Cost and Benefit Parameters'!$L$27)</f>
        <v>164.59450000000001</v>
      </c>
      <c r="AL210" s="1">
        <f>IF(AJ187="","",'Cost and Benefit Parameters'!$L$27)</f>
        <v>164.59450000000001</v>
      </c>
      <c r="AM210" s="1">
        <f>IF(AK187="","",'Cost and Benefit Parameters'!$L$27)</f>
        <v>164.59450000000001</v>
      </c>
      <c r="AN210" s="1">
        <f>IF(AL187="","",'Cost and Benefit Parameters'!$L$27)</f>
        <v>164.59450000000001</v>
      </c>
      <c r="AO210" s="1">
        <f>IF(AM187="","",'Cost and Benefit Parameters'!$L$27)</f>
        <v>164.59450000000001</v>
      </c>
      <c r="AP210" s="1">
        <f>IF(AN187="","",'Cost and Benefit Parameters'!$L$27)</f>
        <v>164.59450000000001</v>
      </c>
      <c r="AQ210" s="1">
        <f>IF(AO187="","",'Cost and Benefit Parameters'!$L$27)</f>
        <v>164.59450000000001</v>
      </c>
      <c r="AR210" s="1">
        <f>IF(AP187="","",'Cost and Benefit Parameters'!$L$27)</f>
        <v>164.59450000000001</v>
      </c>
      <c r="AS210" s="1">
        <f>IF(AQ187="","",'Cost and Benefit Parameters'!$L$27)</f>
        <v>164.59450000000001</v>
      </c>
      <c r="AT210" s="1">
        <f>IF(AR187="","",'Cost and Benefit Parameters'!$L$27)</f>
        <v>164.59450000000001</v>
      </c>
      <c r="AU210" s="1">
        <f>IF(AS187="","",'Cost and Benefit Parameters'!$L$27)</f>
        <v>164.59450000000001</v>
      </c>
      <c r="AV210" s="1">
        <f>IF(AT187="","",'Cost and Benefit Parameters'!$L$27)</f>
        <v>164.59450000000001</v>
      </c>
      <c r="AW210" s="1">
        <f>IF(AU187="","",'Cost and Benefit Parameters'!$L$27)</f>
        <v>164.59450000000001</v>
      </c>
      <c r="AX210" s="1">
        <f>IF(AV187="","",'Cost and Benefit Parameters'!$L$27)</f>
        <v>164.59450000000001</v>
      </c>
      <c r="AY210" s="1">
        <f>IF(AW187="","",'Cost and Benefit Parameters'!$L$27)</f>
        <v>164.59450000000001</v>
      </c>
      <c r="AZ210" s="1">
        <f>IF(AX187="","",'Cost and Benefit Parameters'!$L$27)</f>
        <v>164.59450000000001</v>
      </c>
      <c r="BA210" s="1">
        <f>IF(AY187="","",'Cost and Benefit Parameters'!$L$27)</f>
        <v>164.59450000000001</v>
      </c>
      <c r="BB210" s="1">
        <f>IF(AZ187="","",'Cost and Benefit Parameters'!$L$27)</f>
        <v>164.59450000000001</v>
      </c>
      <c r="BC210" s="1">
        <f>IF(BA187="","",'Cost and Benefit Parameters'!$L$27)</f>
        <v>164.59450000000001</v>
      </c>
      <c r="BD210" s="1">
        <f>IF(BB187="","",'Cost and Benefit Parameters'!$L$27)</f>
        <v>164.59450000000001</v>
      </c>
      <c r="BE210" s="1">
        <f>IF(BC187="","",'Cost and Benefit Parameters'!$L$27)</f>
        <v>164.59450000000001</v>
      </c>
      <c r="BF210" s="1">
        <f>IF(BD187="","",'Cost and Benefit Parameters'!$L$27)</f>
        <v>164.59450000000001</v>
      </c>
      <c r="BG210" s="1">
        <f>IF(BE187="","",'Cost and Benefit Parameters'!$L$27)</f>
        <v>164.59450000000001</v>
      </c>
      <c r="BH210" s="1">
        <f>IF(BF187="","",'Cost and Benefit Parameters'!$L$27)</f>
        <v>164.59450000000001</v>
      </c>
      <c r="BI210" s="1">
        <f>IF(BG187="","",'Cost and Benefit Parameters'!$L$27)</f>
        <v>164.59450000000001</v>
      </c>
      <c r="BJ210" s="1">
        <f>IF(BH187="","",'Cost and Benefit Parameters'!$L$27)</f>
        <v>164.59450000000001</v>
      </c>
      <c r="BK210" s="1">
        <f>IF(BI187="","",'Cost and Benefit Parameters'!$L$27)</f>
        <v>164.59450000000001</v>
      </c>
      <c r="BL210" s="1">
        <f>IF(BJ187="","",'Cost and Benefit Parameters'!$L$27)</f>
        <v>164.59450000000001</v>
      </c>
      <c r="BM210" s="1">
        <f>IF(BK187="","",'Cost and Benefit Parameters'!$L$27)</f>
        <v>164.59450000000001</v>
      </c>
      <c r="BN210" s="1">
        <f>IF(BL187="","",'Cost and Benefit Parameters'!$L$27)</f>
        <v>164.59450000000001</v>
      </c>
      <c r="BO210" s="1">
        <f>IF(BM187="","",'Cost and Benefit Parameters'!$L$27)</f>
        <v>164.59450000000001</v>
      </c>
    </row>
    <row r="211" spans="1:72" x14ac:dyDescent="0.55000000000000004">
      <c r="A211" s="643"/>
      <c r="B211" s="329" t="s">
        <v>487</v>
      </c>
      <c r="C211" s="329"/>
      <c r="D211" s="329"/>
      <c r="E211" s="329"/>
      <c r="F211" s="329"/>
      <c r="G211" s="329"/>
      <c r="H211" s="329"/>
      <c r="I211" s="330">
        <f>SUM(I191:I210)</f>
        <v>164.59450000000001</v>
      </c>
      <c r="J211" s="330">
        <f t="shared" ref="J211:BO211" si="20">SUM(J191:J210)</f>
        <v>329.18900000000002</v>
      </c>
      <c r="K211" s="330">
        <f t="shared" si="20"/>
        <v>493.7835</v>
      </c>
      <c r="L211" s="330">
        <f t="shared" si="20"/>
        <v>658.37800000000004</v>
      </c>
      <c r="M211" s="330">
        <f t="shared" si="20"/>
        <v>822.97250000000008</v>
      </c>
      <c r="N211" s="330">
        <f t="shared" si="20"/>
        <v>987.56700000000012</v>
      </c>
      <c r="O211" s="330">
        <f t="shared" si="20"/>
        <v>1152.1615000000002</v>
      </c>
      <c r="P211" s="330">
        <f t="shared" si="20"/>
        <v>1316.7560000000001</v>
      </c>
      <c r="Q211" s="330">
        <f t="shared" si="20"/>
        <v>1481.3505</v>
      </c>
      <c r="R211" s="330">
        <f t="shared" si="20"/>
        <v>1645.9449999999999</v>
      </c>
      <c r="S211" s="330">
        <f t="shared" si="20"/>
        <v>1810.5394999999999</v>
      </c>
      <c r="T211" s="330">
        <f t="shared" si="20"/>
        <v>1975.1339999999998</v>
      </c>
      <c r="U211" s="330">
        <f t="shared" si="20"/>
        <v>2139.7284999999997</v>
      </c>
      <c r="V211" s="330">
        <f t="shared" si="20"/>
        <v>2304.3229999999999</v>
      </c>
      <c r="W211" s="330">
        <f t="shared" si="20"/>
        <v>2468.9175</v>
      </c>
      <c r="X211" s="330">
        <f t="shared" si="20"/>
        <v>2633.5120000000002</v>
      </c>
      <c r="Y211" s="330">
        <f t="shared" si="20"/>
        <v>2798.1065000000003</v>
      </c>
      <c r="Z211" s="330">
        <f t="shared" si="20"/>
        <v>2962.7010000000005</v>
      </c>
      <c r="AA211" s="330">
        <f t="shared" si="20"/>
        <v>3127.2955000000006</v>
      </c>
      <c r="AB211" s="330">
        <f t="shared" si="20"/>
        <v>3291.8900000000008</v>
      </c>
      <c r="AC211" s="330">
        <f t="shared" si="20"/>
        <v>3291.8900000000008</v>
      </c>
      <c r="AD211" s="330">
        <f t="shared" si="20"/>
        <v>3291.8900000000008</v>
      </c>
      <c r="AE211" s="330">
        <f t="shared" si="20"/>
        <v>3291.8900000000008</v>
      </c>
      <c r="AF211" s="330">
        <f t="shared" si="20"/>
        <v>3291.8900000000008</v>
      </c>
      <c r="AG211" s="330">
        <f t="shared" si="20"/>
        <v>3291.8900000000008</v>
      </c>
      <c r="AH211" s="330">
        <f t="shared" si="20"/>
        <v>3291.8900000000008</v>
      </c>
      <c r="AI211" s="330">
        <f t="shared" si="20"/>
        <v>3291.8900000000008</v>
      </c>
      <c r="AJ211" s="330">
        <f t="shared" si="20"/>
        <v>3291.8900000000008</v>
      </c>
      <c r="AK211" s="330">
        <f t="shared" si="20"/>
        <v>3291.8900000000008</v>
      </c>
      <c r="AL211" s="330">
        <f t="shared" si="20"/>
        <v>3291.8900000000008</v>
      </c>
      <c r="AM211" s="330">
        <f t="shared" si="20"/>
        <v>3291.8900000000008</v>
      </c>
      <c r="AN211" s="330">
        <f t="shared" si="20"/>
        <v>3291.8900000000008</v>
      </c>
      <c r="AO211" s="330">
        <f t="shared" si="20"/>
        <v>3291.8900000000008</v>
      </c>
      <c r="AP211" s="330">
        <f t="shared" si="20"/>
        <v>3291.8900000000008</v>
      </c>
      <c r="AQ211" s="330">
        <f t="shared" si="20"/>
        <v>3291.8900000000008</v>
      </c>
      <c r="AR211" s="330">
        <f t="shared" si="20"/>
        <v>3291.8900000000008</v>
      </c>
      <c r="AS211" s="330">
        <f t="shared" si="20"/>
        <v>3291.8900000000008</v>
      </c>
      <c r="AT211" s="330">
        <f t="shared" si="20"/>
        <v>3291.8900000000008</v>
      </c>
      <c r="AU211" s="330">
        <f t="shared" si="20"/>
        <v>3291.8900000000008</v>
      </c>
      <c r="AV211" s="330">
        <f t="shared" si="20"/>
        <v>3291.8900000000008</v>
      </c>
      <c r="AW211" s="330">
        <f t="shared" si="20"/>
        <v>3127.2955000000006</v>
      </c>
      <c r="AX211" s="330">
        <f t="shared" si="20"/>
        <v>2962.7010000000005</v>
      </c>
      <c r="AY211" s="330">
        <f t="shared" si="20"/>
        <v>2798.1065000000003</v>
      </c>
      <c r="AZ211" s="330">
        <f t="shared" si="20"/>
        <v>2633.5120000000002</v>
      </c>
      <c r="BA211" s="330">
        <f t="shared" si="20"/>
        <v>2468.9175</v>
      </c>
      <c r="BB211" s="330">
        <f t="shared" si="20"/>
        <v>2304.3229999999999</v>
      </c>
      <c r="BC211" s="330">
        <f t="shared" si="20"/>
        <v>2139.7284999999997</v>
      </c>
      <c r="BD211" s="330">
        <f t="shared" si="20"/>
        <v>1975.1339999999998</v>
      </c>
      <c r="BE211" s="330">
        <f t="shared" si="20"/>
        <v>1810.5394999999999</v>
      </c>
      <c r="BF211" s="330">
        <f t="shared" si="20"/>
        <v>1645.9449999999999</v>
      </c>
      <c r="BG211" s="330">
        <f t="shared" si="20"/>
        <v>1481.3505</v>
      </c>
      <c r="BH211" s="330">
        <f t="shared" si="20"/>
        <v>1316.7560000000001</v>
      </c>
      <c r="BI211" s="330">
        <f t="shared" si="20"/>
        <v>1152.1615000000002</v>
      </c>
      <c r="BJ211" s="330">
        <f t="shared" si="20"/>
        <v>987.56700000000012</v>
      </c>
      <c r="BK211" s="330">
        <f t="shared" si="20"/>
        <v>822.97250000000008</v>
      </c>
      <c r="BL211" s="330">
        <f t="shared" si="20"/>
        <v>658.37800000000004</v>
      </c>
      <c r="BM211" s="330">
        <f t="shared" si="20"/>
        <v>493.7835</v>
      </c>
      <c r="BN211" s="330">
        <f t="shared" si="20"/>
        <v>329.18900000000002</v>
      </c>
      <c r="BO211" s="330">
        <f t="shared" si="20"/>
        <v>164.59450000000001</v>
      </c>
    </row>
    <row r="213" spans="1:72" x14ac:dyDescent="0.55000000000000004">
      <c r="A213" s="641" t="s">
        <v>493</v>
      </c>
      <c r="B213" s="332" t="s">
        <v>501</v>
      </c>
      <c r="C213" s="333"/>
      <c r="D213" s="333"/>
      <c r="E213" s="333"/>
      <c r="F213" s="317"/>
      <c r="G213" s="317"/>
      <c r="H213" s="317"/>
      <c r="I213" s="317"/>
      <c r="J213" s="317"/>
      <c r="K213" s="317"/>
      <c r="L213" s="317"/>
      <c r="M213" s="317"/>
      <c r="N213" s="317"/>
      <c r="O213" s="317"/>
      <c r="P213" s="317"/>
      <c r="Q213" s="317"/>
      <c r="R213" s="317"/>
      <c r="S213" s="317"/>
      <c r="T213" s="317"/>
      <c r="U213" s="317"/>
      <c r="V213" s="317"/>
      <c r="W213" s="317"/>
      <c r="X213" s="317"/>
      <c r="Y213" s="317"/>
      <c r="Z213" s="317"/>
      <c r="AA213" s="317"/>
      <c r="AB213" s="317"/>
      <c r="AC213" s="317"/>
      <c r="AD213" s="317"/>
      <c r="AE213" s="317"/>
      <c r="AF213" s="317"/>
      <c r="AG213" s="317"/>
      <c r="AH213" s="317"/>
      <c r="AI213" s="317"/>
      <c r="AJ213" s="317"/>
      <c r="AK213" s="317"/>
      <c r="AL213" s="317"/>
      <c r="AM213" s="317"/>
      <c r="AN213" s="317"/>
      <c r="AO213" s="317"/>
      <c r="AP213" s="317"/>
      <c r="AQ213" s="317"/>
      <c r="AR213" s="317"/>
      <c r="AS213" s="317"/>
      <c r="AT213" s="317"/>
      <c r="AU213" s="317"/>
      <c r="AV213" s="317"/>
      <c r="AW213" s="317"/>
      <c r="AX213" s="317"/>
      <c r="AY213" s="317"/>
      <c r="AZ213" s="317"/>
      <c r="BA213" s="317"/>
      <c r="BB213" s="317"/>
      <c r="BC213" s="317"/>
      <c r="BD213" s="317"/>
      <c r="BE213" s="317"/>
      <c r="BF213" s="317"/>
      <c r="BG213" s="317"/>
      <c r="BH213" s="317"/>
      <c r="BI213" s="317"/>
      <c r="BJ213" s="317"/>
      <c r="BK213" s="317"/>
      <c r="BL213" s="317"/>
      <c r="BM213" s="317"/>
      <c r="BN213" s="317"/>
      <c r="BO213" s="317"/>
      <c r="BP213" s="317"/>
      <c r="BQ213" s="317"/>
      <c r="BR213" s="317"/>
      <c r="BS213" s="317"/>
      <c r="BT213" s="317"/>
    </row>
    <row r="214" spans="1:72" x14ac:dyDescent="0.55000000000000004">
      <c r="A214" s="642"/>
      <c r="B214" t="s">
        <v>466</v>
      </c>
      <c r="M214" s="1">
        <f>IF(I191="","",'Cost and Benefit Parameters'!$L$28)</f>
        <v>265.608</v>
      </c>
      <c r="N214" s="1">
        <f>IF(J191="","",'Cost and Benefit Parameters'!$L$28)</f>
        <v>265.608</v>
      </c>
      <c r="O214" s="1">
        <f>IF(K191="","",'Cost and Benefit Parameters'!$L$28)</f>
        <v>265.608</v>
      </c>
      <c r="P214" s="1">
        <f>IF(L191="","",'Cost and Benefit Parameters'!$L$28)</f>
        <v>265.608</v>
      </c>
      <c r="Q214" s="1">
        <f>IF(M191="","",'Cost and Benefit Parameters'!$L$28)</f>
        <v>265.608</v>
      </c>
      <c r="R214" s="1">
        <f>IF(N191="","",'Cost and Benefit Parameters'!$L$28)</f>
        <v>265.608</v>
      </c>
      <c r="S214" s="1">
        <f>IF(O191="","",'Cost and Benefit Parameters'!$L$28)</f>
        <v>265.608</v>
      </c>
      <c r="T214" s="1">
        <f>IF(P191="","",'Cost and Benefit Parameters'!$L$28)</f>
        <v>265.608</v>
      </c>
      <c r="U214" s="1">
        <f>IF(Q191="","",'Cost and Benefit Parameters'!$L$28)</f>
        <v>265.608</v>
      </c>
      <c r="V214" s="1">
        <f>IF(R191="","",'Cost and Benefit Parameters'!$L$28)</f>
        <v>265.608</v>
      </c>
      <c r="W214" s="1">
        <f>IF(S191="","",'Cost and Benefit Parameters'!$L$28)</f>
        <v>265.608</v>
      </c>
      <c r="X214" s="1">
        <f>IF(T191="","",'Cost and Benefit Parameters'!$L$28)</f>
        <v>265.608</v>
      </c>
      <c r="Y214" s="1">
        <f>IF(U191="","",'Cost and Benefit Parameters'!$L$28)</f>
        <v>265.608</v>
      </c>
      <c r="Z214" s="1">
        <f>IF(V191="","",'Cost and Benefit Parameters'!$L$28)</f>
        <v>265.608</v>
      </c>
      <c r="AA214" s="1">
        <f>IF(W191="","",'Cost and Benefit Parameters'!$L$28)</f>
        <v>265.608</v>
      </c>
      <c r="AB214" s="1">
        <f>IF(X191="","",'Cost and Benefit Parameters'!$L$28)</f>
        <v>265.608</v>
      </c>
      <c r="AC214" s="1">
        <f>IF(Y191="","",'Cost and Benefit Parameters'!$L$28)</f>
        <v>265.608</v>
      </c>
      <c r="AD214" s="1">
        <f>IF(Z191="","",'Cost and Benefit Parameters'!$L$28)</f>
        <v>265.608</v>
      </c>
      <c r="AE214" s="1">
        <f>IF(AA191="","",'Cost and Benefit Parameters'!$L$28)</f>
        <v>265.608</v>
      </c>
      <c r="AF214" s="1">
        <f>IF(AB191="","",'Cost and Benefit Parameters'!$L$28)</f>
        <v>265.608</v>
      </c>
      <c r="AG214" s="1">
        <f>IF(AC191="","",'Cost and Benefit Parameters'!$L$28)</f>
        <v>265.608</v>
      </c>
      <c r="AH214" s="1">
        <f>IF(AD191="","",'Cost and Benefit Parameters'!$L$28)</f>
        <v>265.608</v>
      </c>
      <c r="AI214" s="1">
        <f>IF(AE191="","",'Cost and Benefit Parameters'!$L$28)</f>
        <v>265.608</v>
      </c>
      <c r="AJ214" s="1">
        <f>IF(AF191="","",'Cost and Benefit Parameters'!$L$28)</f>
        <v>265.608</v>
      </c>
      <c r="AK214" s="1">
        <f>IF(AG191="","",'Cost and Benefit Parameters'!$L$28)</f>
        <v>265.608</v>
      </c>
      <c r="AL214" s="1">
        <f>IF(AH191="","",'Cost and Benefit Parameters'!$L$28)</f>
        <v>265.608</v>
      </c>
      <c r="AM214" s="1">
        <f>IF(AI191="","",'Cost and Benefit Parameters'!$L$28)</f>
        <v>265.608</v>
      </c>
      <c r="AN214" s="1">
        <f>IF(AJ191="","",'Cost and Benefit Parameters'!$L$28)</f>
        <v>265.608</v>
      </c>
      <c r="AO214" s="1">
        <f>IF(AK191="","",'Cost and Benefit Parameters'!$L$28)</f>
        <v>265.608</v>
      </c>
      <c r="AP214" s="1">
        <f>IF(AL191="","",'Cost and Benefit Parameters'!$L$28)</f>
        <v>265.608</v>
      </c>
      <c r="AQ214" s="1">
        <f>IF(AM191="","",'Cost and Benefit Parameters'!$L$28)</f>
        <v>265.608</v>
      </c>
      <c r="AR214" s="1">
        <f>IF(AN191="","",'Cost and Benefit Parameters'!$L$28)</f>
        <v>265.608</v>
      </c>
      <c r="AS214" s="1">
        <f>IF(AO191="","",'Cost and Benefit Parameters'!$L$28)</f>
        <v>265.608</v>
      </c>
      <c r="AT214" s="1">
        <f>IF(AP191="","",'Cost and Benefit Parameters'!$L$28)</f>
        <v>265.608</v>
      </c>
      <c r="AU214" s="1">
        <f>IF(AQ191="","",'Cost and Benefit Parameters'!$L$28)</f>
        <v>265.608</v>
      </c>
      <c r="AV214" s="1">
        <f>IF(AR191="","",'Cost and Benefit Parameters'!$L$28)</f>
        <v>265.608</v>
      </c>
      <c r="AW214" s="1">
        <f>IF(AS191="","",'Cost and Benefit Parameters'!$L$28)</f>
        <v>265.608</v>
      </c>
      <c r="AX214" s="1">
        <f>IF(AT191="","",'Cost and Benefit Parameters'!$L$28)</f>
        <v>265.608</v>
      </c>
      <c r="AY214" s="1">
        <f>IF(AU191="","",'Cost and Benefit Parameters'!$L$28)</f>
        <v>265.608</v>
      </c>
      <c r="AZ214" s="1">
        <f>IF(AV191="","",'Cost and Benefit Parameters'!$L$28)</f>
        <v>265.608</v>
      </c>
      <c r="BA214" s="1" t="str">
        <f>IF(AW191="","",'Cost and Benefit Parameters'!$L$28)</f>
        <v/>
      </c>
      <c r="BB214" s="1" t="str">
        <f>IF(AX191="","",'Cost and Benefit Parameters'!$L$28)</f>
        <v/>
      </c>
      <c r="BC214" s="1" t="str">
        <f>IF(AY191="","",'Cost and Benefit Parameters'!$L$28)</f>
        <v/>
      </c>
      <c r="BD214" s="1" t="str">
        <f>IF(AZ191="","",'Cost and Benefit Parameters'!$L$28)</f>
        <v/>
      </c>
      <c r="BE214" s="1" t="str">
        <f>IF(BA191="","",'Cost and Benefit Parameters'!$L$28)</f>
        <v/>
      </c>
      <c r="BF214" s="1" t="str">
        <f>IF(BB191="","",'Cost and Benefit Parameters'!$L$28)</f>
        <v/>
      </c>
      <c r="BG214" s="1" t="str">
        <f>IF(BC191="","",'Cost and Benefit Parameters'!$L$28)</f>
        <v/>
      </c>
      <c r="BH214" s="1" t="str">
        <f>IF(BD191="","",'Cost and Benefit Parameters'!$L$28)</f>
        <v/>
      </c>
      <c r="BI214" s="1" t="str">
        <f>IF(BE191="","",'Cost and Benefit Parameters'!$L$28)</f>
        <v/>
      </c>
      <c r="BJ214" s="1" t="str">
        <f>IF(BF191="","",'Cost and Benefit Parameters'!$L$28)</f>
        <v/>
      </c>
      <c r="BK214" s="1" t="str">
        <f>IF(BG191="","",'Cost and Benefit Parameters'!$L$28)</f>
        <v/>
      </c>
      <c r="BL214" s="1" t="str">
        <f>IF(BH191="","",'Cost and Benefit Parameters'!$L$28)</f>
        <v/>
      </c>
      <c r="BM214" s="1" t="str">
        <f>IF(BI191="","",'Cost and Benefit Parameters'!$L$28)</f>
        <v/>
      </c>
      <c r="BN214" s="1" t="str">
        <f>IF(BJ191="","",'Cost and Benefit Parameters'!$L$28)</f>
        <v/>
      </c>
      <c r="BO214" s="1" t="str">
        <f>IF(BK191="","",'Cost and Benefit Parameters'!$L$28)</f>
        <v/>
      </c>
      <c r="BP214" s="1" t="str">
        <f>IF(BL191="","",'Cost and Benefit Parameters'!$L$28)</f>
        <v/>
      </c>
      <c r="BQ214" s="1" t="str">
        <f>IF(BM191="","",'Cost and Benefit Parameters'!$L$28)</f>
        <v/>
      </c>
      <c r="BR214" s="1" t="str">
        <f>IF(BN191="","",'Cost and Benefit Parameters'!$L$28)</f>
        <v/>
      </c>
      <c r="BS214" s="1" t="str">
        <f>IF(BO191="","",'Cost and Benefit Parameters'!$L$28)</f>
        <v/>
      </c>
    </row>
    <row r="215" spans="1:72" x14ac:dyDescent="0.55000000000000004">
      <c r="A215" s="642"/>
      <c r="B215" t="s">
        <v>468</v>
      </c>
      <c r="M215" s="1" t="str">
        <f>IF(I192="","",'Cost and Benefit Parameters'!$L$28)</f>
        <v/>
      </c>
      <c r="N215" s="1">
        <f>IF(J192="","",'Cost and Benefit Parameters'!$L$28)</f>
        <v>265.608</v>
      </c>
      <c r="O215" s="1">
        <f>IF(K192="","",'Cost and Benefit Parameters'!$L$28)</f>
        <v>265.608</v>
      </c>
      <c r="P215" s="1">
        <f>IF(L192="","",'Cost and Benefit Parameters'!$L$28)</f>
        <v>265.608</v>
      </c>
      <c r="Q215" s="1">
        <f>IF(M192="","",'Cost and Benefit Parameters'!$L$28)</f>
        <v>265.608</v>
      </c>
      <c r="R215" s="1">
        <f>IF(N192="","",'Cost and Benefit Parameters'!$L$28)</f>
        <v>265.608</v>
      </c>
      <c r="S215" s="1">
        <f>IF(O192="","",'Cost and Benefit Parameters'!$L$28)</f>
        <v>265.608</v>
      </c>
      <c r="T215" s="1">
        <f>IF(P192="","",'Cost and Benefit Parameters'!$L$28)</f>
        <v>265.608</v>
      </c>
      <c r="U215" s="1">
        <f>IF(Q192="","",'Cost and Benefit Parameters'!$L$28)</f>
        <v>265.608</v>
      </c>
      <c r="V215" s="1">
        <f>IF(R192="","",'Cost and Benefit Parameters'!$L$28)</f>
        <v>265.608</v>
      </c>
      <c r="W215" s="1">
        <f>IF(S192="","",'Cost and Benefit Parameters'!$L$28)</f>
        <v>265.608</v>
      </c>
      <c r="X215" s="1">
        <f>IF(T192="","",'Cost and Benefit Parameters'!$L$28)</f>
        <v>265.608</v>
      </c>
      <c r="Y215" s="1">
        <f>IF(U192="","",'Cost and Benefit Parameters'!$L$28)</f>
        <v>265.608</v>
      </c>
      <c r="Z215" s="1">
        <f>IF(V192="","",'Cost and Benefit Parameters'!$L$28)</f>
        <v>265.608</v>
      </c>
      <c r="AA215" s="1">
        <f>IF(W192="","",'Cost and Benefit Parameters'!$L$28)</f>
        <v>265.608</v>
      </c>
      <c r="AB215" s="1">
        <f>IF(X192="","",'Cost and Benefit Parameters'!$L$28)</f>
        <v>265.608</v>
      </c>
      <c r="AC215" s="1">
        <f>IF(Y192="","",'Cost and Benefit Parameters'!$L$28)</f>
        <v>265.608</v>
      </c>
      <c r="AD215" s="1">
        <f>IF(Z192="","",'Cost and Benefit Parameters'!$L$28)</f>
        <v>265.608</v>
      </c>
      <c r="AE215" s="1">
        <f>IF(AA192="","",'Cost and Benefit Parameters'!$L$28)</f>
        <v>265.608</v>
      </c>
      <c r="AF215" s="1">
        <f>IF(AB192="","",'Cost and Benefit Parameters'!$L$28)</f>
        <v>265.608</v>
      </c>
      <c r="AG215" s="1">
        <f>IF(AC192="","",'Cost and Benefit Parameters'!$L$28)</f>
        <v>265.608</v>
      </c>
      <c r="AH215" s="1">
        <f>IF(AD192="","",'Cost and Benefit Parameters'!$L$28)</f>
        <v>265.608</v>
      </c>
      <c r="AI215" s="1">
        <f>IF(AE192="","",'Cost and Benefit Parameters'!$L$28)</f>
        <v>265.608</v>
      </c>
      <c r="AJ215" s="1">
        <f>IF(AF192="","",'Cost and Benefit Parameters'!$L$28)</f>
        <v>265.608</v>
      </c>
      <c r="AK215" s="1">
        <f>IF(AG192="","",'Cost and Benefit Parameters'!$L$28)</f>
        <v>265.608</v>
      </c>
      <c r="AL215" s="1">
        <f>IF(AH192="","",'Cost and Benefit Parameters'!$L$28)</f>
        <v>265.608</v>
      </c>
      <c r="AM215" s="1">
        <f>IF(AI192="","",'Cost and Benefit Parameters'!$L$28)</f>
        <v>265.608</v>
      </c>
      <c r="AN215" s="1">
        <f>IF(AJ192="","",'Cost and Benefit Parameters'!$L$28)</f>
        <v>265.608</v>
      </c>
      <c r="AO215" s="1">
        <f>IF(AK192="","",'Cost and Benefit Parameters'!$L$28)</f>
        <v>265.608</v>
      </c>
      <c r="AP215" s="1">
        <f>IF(AL192="","",'Cost and Benefit Parameters'!$L$28)</f>
        <v>265.608</v>
      </c>
      <c r="AQ215" s="1">
        <f>IF(AM192="","",'Cost and Benefit Parameters'!$L$28)</f>
        <v>265.608</v>
      </c>
      <c r="AR215" s="1">
        <f>IF(AN192="","",'Cost and Benefit Parameters'!$L$28)</f>
        <v>265.608</v>
      </c>
      <c r="AS215" s="1">
        <f>IF(AO192="","",'Cost and Benefit Parameters'!$L$28)</f>
        <v>265.608</v>
      </c>
      <c r="AT215" s="1">
        <f>IF(AP192="","",'Cost and Benefit Parameters'!$L$28)</f>
        <v>265.608</v>
      </c>
      <c r="AU215" s="1">
        <f>IF(AQ192="","",'Cost and Benefit Parameters'!$L$28)</f>
        <v>265.608</v>
      </c>
      <c r="AV215" s="1">
        <f>IF(AR192="","",'Cost and Benefit Parameters'!$L$28)</f>
        <v>265.608</v>
      </c>
      <c r="AW215" s="1">
        <f>IF(AS192="","",'Cost and Benefit Parameters'!$L$28)</f>
        <v>265.608</v>
      </c>
      <c r="AX215" s="1">
        <f>IF(AT192="","",'Cost and Benefit Parameters'!$L$28)</f>
        <v>265.608</v>
      </c>
      <c r="AY215" s="1">
        <f>IF(AU192="","",'Cost and Benefit Parameters'!$L$28)</f>
        <v>265.608</v>
      </c>
      <c r="AZ215" s="1">
        <f>IF(AV192="","",'Cost and Benefit Parameters'!$L$28)</f>
        <v>265.608</v>
      </c>
      <c r="BA215" s="1">
        <f>IF(AW192="","",'Cost and Benefit Parameters'!$L$28)</f>
        <v>265.608</v>
      </c>
      <c r="BB215" s="1" t="str">
        <f>IF(AX192="","",'Cost and Benefit Parameters'!$L$28)</f>
        <v/>
      </c>
      <c r="BC215" s="1" t="str">
        <f>IF(AY192="","",'Cost and Benefit Parameters'!$L$28)</f>
        <v/>
      </c>
      <c r="BD215" s="1" t="str">
        <f>IF(AZ192="","",'Cost and Benefit Parameters'!$L$28)</f>
        <v/>
      </c>
      <c r="BE215" s="1" t="str">
        <f>IF(BA192="","",'Cost and Benefit Parameters'!$L$28)</f>
        <v/>
      </c>
      <c r="BF215" s="1" t="str">
        <f>IF(BB192="","",'Cost and Benefit Parameters'!$L$28)</f>
        <v/>
      </c>
      <c r="BG215" s="1" t="str">
        <f>IF(BC192="","",'Cost and Benefit Parameters'!$L$28)</f>
        <v/>
      </c>
      <c r="BH215" s="1" t="str">
        <f>IF(BD192="","",'Cost and Benefit Parameters'!$L$28)</f>
        <v/>
      </c>
      <c r="BI215" s="1" t="str">
        <f>IF(BE192="","",'Cost and Benefit Parameters'!$L$28)</f>
        <v/>
      </c>
      <c r="BJ215" s="1" t="str">
        <f>IF(BF192="","",'Cost and Benefit Parameters'!$L$28)</f>
        <v/>
      </c>
      <c r="BK215" s="1" t="str">
        <f>IF(BG192="","",'Cost and Benefit Parameters'!$L$28)</f>
        <v/>
      </c>
      <c r="BL215" s="1" t="str">
        <f>IF(BH192="","",'Cost and Benefit Parameters'!$L$28)</f>
        <v/>
      </c>
      <c r="BM215" s="1" t="str">
        <f>IF(BI192="","",'Cost and Benefit Parameters'!$L$28)</f>
        <v/>
      </c>
      <c r="BN215" s="1" t="str">
        <f>IF(BJ192="","",'Cost and Benefit Parameters'!$L$28)</f>
        <v/>
      </c>
      <c r="BO215" s="1" t="str">
        <f>IF(BK192="","",'Cost and Benefit Parameters'!$L$28)</f>
        <v/>
      </c>
      <c r="BP215" s="1" t="str">
        <f>IF(BL192="","",'Cost and Benefit Parameters'!$L$28)</f>
        <v/>
      </c>
      <c r="BQ215" s="1" t="str">
        <f>IF(BM192="","",'Cost and Benefit Parameters'!$L$28)</f>
        <v/>
      </c>
      <c r="BR215" s="1" t="str">
        <f>IF(BN192="","",'Cost and Benefit Parameters'!$L$28)</f>
        <v/>
      </c>
      <c r="BS215" s="1" t="str">
        <f>IF(BO192="","",'Cost and Benefit Parameters'!$L$28)</f>
        <v/>
      </c>
    </row>
    <row r="216" spans="1:72" x14ac:dyDescent="0.55000000000000004">
      <c r="A216" s="642"/>
      <c r="B216" t="s">
        <v>469</v>
      </c>
      <c r="M216" s="1" t="str">
        <f>IF(I193="","",'Cost and Benefit Parameters'!$L$28)</f>
        <v/>
      </c>
      <c r="N216" s="1" t="str">
        <f>IF(J193="","",'Cost and Benefit Parameters'!$L$28)</f>
        <v/>
      </c>
      <c r="O216" s="1">
        <f>IF(K193="","",'Cost and Benefit Parameters'!$L$28)</f>
        <v>265.608</v>
      </c>
      <c r="P216" s="1">
        <f>IF(L193="","",'Cost and Benefit Parameters'!$L$28)</f>
        <v>265.608</v>
      </c>
      <c r="Q216" s="1">
        <f>IF(M193="","",'Cost and Benefit Parameters'!$L$28)</f>
        <v>265.608</v>
      </c>
      <c r="R216" s="1">
        <f>IF(N193="","",'Cost and Benefit Parameters'!$L$28)</f>
        <v>265.608</v>
      </c>
      <c r="S216" s="1">
        <f>IF(O193="","",'Cost and Benefit Parameters'!$L$28)</f>
        <v>265.608</v>
      </c>
      <c r="T216" s="1">
        <f>IF(P193="","",'Cost and Benefit Parameters'!$L$28)</f>
        <v>265.608</v>
      </c>
      <c r="U216" s="1">
        <f>IF(Q193="","",'Cost and Benefit Parameters'!$L$28)</f>
        <v>265.608</v>
      </c>
      <c r="V216" s="1">
        <f>IF(R193="","",'Cost and Benefit Parameters'!$L$28)</f>
        <v>265.608</v>
      </c>
      <c r="W216" s="1">
        <f>IF(S193="","",'Cost and Benefit Parameters'!$L$28)</f>
        <v>265.608</v>
      </c>
      <c r="X216" s="1">
        <f>IF(T193="","",'Cost and Benefit Parameters'!$L$28)</f>
        <v>265.608</v>
      </c>
      <c r="Y216" s="1">
        <f>IF(U193="","",'Cost and Benefit Parameters'!$L$28)</f>
        <v>265.608</v>
      </c>
      <c r="Z216" s="1">
        <f>IF(V193="","",'Cost and Benefit Parameters'!$L$28)</f>
        <v>265.608</v>
      </c>
      <c r="AA216" s="1">
        <f>IF(W193="","",'Cost and Benefit Parameters'!$L$28)</f>
        <v>265.608</v>
      </c>
      <c r="AB216" s="1">
        <f>IF(X193="","",'Cost and Benefit Parameters'!$L$28)</f>
        <v>265.608</v>
      </c>
      <c r="AC216" s="1">
        <f>IF(Y193="","",'Cost and Benefit Parameters'!$L$28)</f>
        <v>265.608</v>
      </c>
      <c r="AD216" s="1">
        <f>IF(Z193="","",'Cost and Benefit Parameters'!$L$28)</f>
        <v>265.608</v>
      </c>
      <c r="AE216" s="1">
        <f>IF(AA193="","",'Cost and Benefit Parameters'!$L$28)</f>
        <v>265.608</v>
      </c>
      <c r="AF216" s="1">
        <f>IF(AB193="","",'Cost and Benefit Parameters'!$L$28)</f>
        <v>265.608</v>
      </c>
      <c r="AG216" s="1">
        <f>IF(AC193="","",'Cost and Benefit Parameters'!$L$28)</f>
        <v>265.608</v>
      </c>
      <c r="AH216" s="1">
        <f>IF(AD193="","",'Cost and Benefit Parameters'!$L$28)</f>
        <v>265.608</v>
      </c>
      <c r="AI216" s="1">
        <f>IF(AE193="","",'Cost and Benefit Parameters'!$L$28)</f>
        <v>265.608</v>
      </c>
      <c r="AJ216" s="1">
        <f>IF(AF193="","",'Cost and Benefit Parameters'!$L$28)</f>
        <v>265.608</v>
      </c>
      <c r="AK216" s="1">
        <f>IF(AG193="","",'Cost and Benefit Parameters'!$L$28)</f>
        <v>265.608</v>
      </c>
      <c r="AL216" s="1">
        <f>IF(AH193="","",'Cost and Benefit Parameters'!$L$28)</f>
        <v>265.608</v>
      </c>
      <c r="AM216" s="1">
        <f>IF(AI193="","",'Cost and Benefit Parameters'!$L$28)</f>
        <v>265.608</v>
      </c>
      <c r="AN216" s="1">
        <f>IF(AJ193="","",'Cost and Benefit Parameters'!$L$28)</f>
        <v>265.608</v>
      </c>
      <c r="AO216" s="1">
        <f>IF(AK193="","",'Cost and Benefit Parameters'!$L$28)</f>
        <v>265.608</v>
      </c>
      <c r="AP216" s="1">
        <f>IF(AL193="","",'Cost and Benefit Parameters'!$L$28)</f>
        <v>265.608</v>
      </c>
      <c r="AQ216" s="1">
        <f>IF(AM193="","",'Cost and Benefit Parameters'!$L$28)</f>
        <v>265.608</v>
      </c>
      <c r="AR216" s="1">
        <f>IF(AN193="","",'Cost and Benefit Parameters'!$L$28)</f>
        <v>265.608</v>
      </c>
      <c r="AS216" s="1">
        <f>IF(AO193="","",'Cost and Benefit Parameters'!$L$28)</f>
        <v>265.608</v>
      </c>
      <c r="AT216" s="1">
        <f>IF(AP193="","",'Cost and Benefit Parameters'!$L$28)</f>
        <v>265.608</v>
      </c>
      <c r="AU216" s="1">
        <f>IF(AQ193="","",'Cost and Benefit Parameters'!$L$28)</f>
        <v>265.608</v>
      </c>
      <c r="AV216" s="1">
        <f>IF(AR193="","",'Cost and Benefit Parameters'!$L$28)</f>
        <v>265.608</v>
      </c>
      <c r="AW216" s="1">
        <f>IF(AS193="","",'Cost and Benefit Parameters'!$L$28)</f>
        <v>265.608</v>
      </c>
      <c r="AX216" s="1">
        <f>IF(AT193="","",'Cost and Benefit Parameters'!$L$28)</f>
        <v>265.608</v>
      </c>
      <c r="AY216" s="1">
        <f>IF(AU193="","",'Cost and Benefit Parameters'!$L$28)</f>
        <v>265.608</v>
      </c>
      <c r="AZ216" s="1">
        <f>IF(AV193="","",'Cost and Benefit Parameters'!$L$28)</f>
        <v>265.608</v>
      </c>
      <c r="BA216" s="1">
        <f>IF(AW193="","",'Cost and Benefit Parameters'!$L$28)</f>
        <v>265.608</v>
      </c>
      <c r="BB216" s="1">
        <f>IF(AX193="","",'Cost and Benefit Parameters'!$L$28)</f>
        <v>265.608</v>
      </c>
      <c r="BC216" s="1" t="str">
        <f>IF(AY193="","",'Cost and Benefit Parameters'!$L$28)</f>
        <v/>
      </c>
      <c r="BD216" s="1" t="str">
        <f>IF(AZ193="","",'Cost and Benefit Parameters'!$L$28)</f>
        <v/>
      </c>
      <c r="BE216" s="1" t="str">
        <f>IF(BA193="","",'Cost and Benefit Parameters'!$L$28)</f>
        <v/>
      </c>
      <c r="BF216" s="1" t="str">
        <f>IF(BB193="","",'Cost and Benefit Parameters'!$L$28)</f>
        <v/>
      </c>
      <c r="BG216" s="1" t="str">
        <f>IF(BC193="","",'Cost and Benefit Parameters'!$L$28)</f>
        <v/>
      </c>
      <c r="BH216" s="1" t="str">
        <f>IF(BD193="","",'Cost and Benefit Parameters'!$L$28)</f>
        <v/>
      </c>
      <c r="BI216" s="1" t="str">
        <f>IF(BE193="","",'Cost and Benefit Parameters'!$L$28)</f>
        <v/>
      </c>
      <c r="BJ216" s="1" t="str">
        <f>IF(BF193="","",'Cost and Benefit Parameters'!$L$28)</f>
        <v/>
      </c>
      <c r="BK216" s="1" t="str">
        <f>IF(BG193="","",'Cost and Benefit Parameters'!$L$28)</f>
        <v/>
      </c>
      <c r="BL216" s="1" t="str">
        <f>IF(BH193="","",'Cost and Benefit Parameters'!$L$28)</f>
        <v/>
      </c>
      <c r="BM216" s="1" t="str">
        <f>IF(BI193="","",'Cost and Benefit Parameters'!$L$28)</f>
        <v/>
      </c>
      <c r="BN216" s="1" t="str">
        <f>IF(BJ193="","",'Cost and Benefit Parameters'!$L$28)</f>
        <v/>
      </c>
      <c r="BO216" s="1" t="str">
        <f>IF(BK193="","",'Cost and Benefit Parameters'!$L$28)</f>
        <v/>
      </c>
      <c r="BP216" s="1" t="str">
        <f>IF(BL193="","",'Cost and Benefit Parameters'!$L$28)</f>
        <v/>
      </c>
      <c r="BQ216" s="1" t="str">
        <f>IF(BM193="","",'Cost and Benefit Parameters'!$L$28)</f>
        <v/>
      </c>
      <c r="BR216" s="1" t="str">
        <f>IF(BN193="","",'Cost and Benefit Parameters'!$L$28)</f>
        <v/>
      </c>
      <c r="BS216" s="1" t="str">
        <f>IF(BO193="","",'Cost and Benefit Parameters'!$L$28)</f>
        <v/>
      </c>
    </row>
    <row r="217" spans="1:72" x14ac:dyDescent="0.55000000000000004">
      <c r="A217" s="642"/>
      <c r="B217" t="s">
        <v>470</v>
      </c>
      <c r="M217" s="1" t="str">
        <f>IF(I194="","",'Cost and Benefit Parameters'!$L$28)</f>
        <v/>
      </c>
      <c r="N217" s="1" t="str">
        <f>IF(J194="","",'Cost and Benefit Parameters'!$L$28)</f>
        <v/>
      </c>
      <c r="O217" s="1" t="str">
        <f>IF(K194="","",'Cost and Benefit Parameters'!$L$28)</f>
        <v/>
      </c>
      <c r="P217" s="1">
        <f>IF(L194="","",'Cost and Benefit Parameters'!$L$28)</f>
        <v>265.608</v>
      </c>
      <c r="Q217" s="1">
        <f>IF(M194="","",'Cost and Benefit Parameters'!$L$28)</f>
        <v>265.608</v>
      </c>
      <c r="R217" s="1">
        <f>IF(N194="","",'Cost and Benefit Parameters'!$L$28)</f>
        <v>265.608</v>
      </c>
      <c r="S217" s="1">
        <f>IF(O194="","",'Cost and Benefit Parameters'!$L$28)</f>
        <v>265.608</v>
      </c>
      <c r="T217" s="1">
        <f>IF(P194="","",'Cost and Benefit Parameters'!$L$28)</f>
        <v>265.608</v>
      </c>
      <c r="U217" s="1">
        <f>IF(Q194="","",'Cost and Benefit Parameters'!$L$28)</f>
        <v>265.608</v>
      </c>
      <c r="V217" s="1">
        <f>IF(R194="","",'Cost and Benefit Parameters'!$L$28)</f>
        <v>265.608</v>
      </c>
      <c r="W217" s="1">
        <f>IF(S194="","",'Cost and Benefit Parameters'!$L$28)</f>
        <v>265.608</v>
      </c>
      <c r="X217" s="1">
        <f>IF(T194="","",'Cost and Benefit Parameters'!$L$28)</f>
        <v>265.608</v>
      </c>
      <c r="Y217" s="1">
        <f>IF(U194="","",'Cost and Benefit Parameters'!$L$28)</f>
        <v>265.608</v>
      </c>
      <c r="Z217" s="1">
        <f>IF(V194="","",'Cost and Benefit Parameters'!$L$28)</f>
        <v>265.608</v>
      </c>
      <c r="AA217" s="1">
        <f>IF(W194="","",'Cost and Benefit Parameters'!$L$28)</f>
        <v>265.608</v>
      </c>
      <c r="AB217" s="1">
        <f>IF(X194="","",'Cost and Benefit Parameters'!$L$28)</f>
        <v>265.608</v>
      </c>
      <c r="AC217" s="1">
        <f>IF(Y194="","",'Cost and Benefit Parameters'!$L$28)</f>
        <v>265.608</v>
      </c>
      <c r="AD217" s="1">
        <f>IF(Z194="","",'Cost and Benefit Parameters'!$L$28)</f>
        <v>265.608</v>
      </c>
      <c r="AE217" s="1">
        <f>IF(AA194="","",'Cost and Benefit Parameters'!$L$28)</f>
        <v>265.608</v>
      </c>
      <c r="AF217" s="1">
        <f>IF(AB194="","",'Cost and Benefit Parameters'!$L$28)</f>
        <v>265.608</v>
      </c>
      <c r="AG217" s="1">
        <f>IF(AC194="","",'Cost and Benefit Parameters'!$L$28)</f>
        <v>265.608</v>
      </c>
      <c r="AH217" s="1">
        <f>IF(AD194="","",'Cost and Benefit Parameters'!$L$28)</f>
        <v>265.608</v>
      </c>
      <c r="AI217" s="1">
        <f>IF(AE194="","",'Cost and Benefit Parameters'!$L$28)</f>
        <v>265.608</v>
      </c>
      <c r="AJ217" s="1">
        <f>IF(AF194="","",'Cost and Benefit Parameters'!$L$28)</f>
        <v>265.608</v>
      </c>
      <c r="AK217" s="1">
        <f>IF(AG194="","",'Cost and Benefit Parameters'!$L$28)</f>
        <v>265.608</v>
      </c>
      <c r="AL217" s="1">
        <f>IF(AH194="","",'Cost and Benefit Parameters'!$L$28)</f>
        <v>265.608</v>
      </c>
      <c r="AM217" s="1">
        <f>IF(AI194="","",'Cost and Benefit Parameters'!$L$28)</f>
        <v>265.608</v>
      </c>
      <c r="AN217" s="1">
        <f>IF(AJ194="","",'Cost and Benefit Parameters'!$L$28)</f>
        <v>265.608</v>
      </c>
      <c r="AO217" s="1">
        <f>IF(AK194="","",'Cost and Benefit Parameters'!$L$28)</f>
        <v>265.608</v>
      </c>
      <c r="AP217" s="1">
        <f>IF(AL194="","",'Cost and Benefit Parameters'!$L$28)</f>
        <v>265.608</v>
      </c>
      <c r="AQ217" s="1">
        <f>IF(AM194="","",'Cost and Benefit Parameters'!$L$28)</f>
        <v>265.608</v>
      </c>
      <c r="AR217" s="1">
        <f>IF(AN194="","",'Cost and Benefit Parameters'!$L$28)</f>
        <v>265.608</v>
      </c>
      <c r="AS217" s="1">
        <f>IF(AO194="","",'Cost and Benefit Parameters'!$L$28)</f>
        <v>265.608</v>
      </c>
      <c r="AT217" s="1">
        <f>IF(AP194="","",'Cost and Benefit Parameters'!$L$28)</f>
        <v>265.608</v>
      </c>
      <c r="AU217" s="1">
        <f>IF(AQ194="","",'Cost and Benefit Parameters'!$L$28)</f>
        <v>265.608</v>
      </c>
      <c r="AV217" s="1">
        <f>IF(AR194="","",'Cost and Benefit Parameters'!$L$28)</f>
        <v>265.608</v>
      </c>
      <c r="AW217" s="1">
        <f>IF(AS194="","",'Cost and Benefit Parameters'!$L$28)</f>
        <v>265.608</v>
      </c>
      <c r="AX217" s="1">
        <f>IF(AT194="","",'Cost and Benefit Parameters'!$L$28)</f>
        <v>265.608</v>
      </c>
      <c r="AY217" s="1">
        <f>IF(AU194="","",'Cost and Benefit Parameters'!$L$28)</f>
        <v>265.608</v>
      </c>
      <c r="AZ217" s="1">
        <f>IF(AV194="","",'Cost and Benefit Parameters'!$L$28)</f>
        <v>265.608</v>
      </c>
      <c r="BA217" s="1">
        <f>IF(AW194="","",'Cost and Benefit Parameters'!$L$28)</f>
        <v>265.608</v>
      </c>
      <c r="BB217" s="1">
        <f>IF(AX194="","",'Cost and Benefit Parameters'!$L$28)</f>
        <v>265.608</v>
      </c>
      <c r="BC217" s="1">
        <f>IF(AY194="","",'Cost and Benefit Parameters'!$L$28)</f>
        <v>265.608</v>
      </c>
      <c r="BD217" s="1" t="str">
        <f>IF(AZ194="","",'Cost and Benefit Parameters'!$L$28)</f>
        <v/>
      </c>
      <c r="BE217" s="1" t="str">
        <f>IF(BA194="","",'Cost and Benefit Parameters'!$L$28)</f>
        <v/>
      </c>
      <c r="BF217" s="1" t="str">
        <f>IF(BB194="","",'Cost and Benefit Parameters'!$L$28)</f>
        <v/>
      </c>
      <c r="BG217" s="1" t="str">
        <f>IF(BC194="","",'Cost and Benefit Parameters'!$L$28)</f>
        <v/>
      </c>
      <c r="BH217" s="1" t="str">
        <f>IF(BD194="","",'Cost and Benefit Parameters'!$L$28)</f>
        <v/>
      </c>
      <c r="BI217" s="1" t="str">
        <f>IF(BE194="","",'Cost and Benefit Parameters'!$L$28)</f>
        <v/>
      </c>
      <c r="BJ217" s="1" t="str">
        <f>IF(BF194="","",'Cost and Benefit Parameters'!$L$28)</f>
        <v/>
      </c>
      <c r="BK217" s="1" t="str">
        <f>IF(BG194="","",'Cost and Benefit Parameters'!$L$28)</f>
        <v/>
      </c>
      <c r="BL217" s="1" t="str">
        <f>IF(BH194="","",'Cost and Benefit Parameters'!$L$28)</f>
        <v/>
      </c>
      <c r="BM217" s="1" t="str">
        <f>IF(BI194="","",'Cost and Benefit Parameters'!$L$28)</f>
        <v/>
      </c>
      <c r="BN217" s="1" t="str">
        <f>IF(BJ194="","",'Cost and Benefit Parameters'!$L$28)</f>
        <v/>
      </c>
      <c r="BO217" s="1" t="str">
        <f>IF(BK194="","",'Cost and Benefit Parameters'!$L$28)</f>
        <v/>
      </c>
      <c r="BP217" s="1" t="str">
        <f>IF(BL194="","",'Cost and Benefit Parameters'!$L$28)</f>
        <v/>
      </c>
      <c r="BQ217" s="1" t="str">
        <f>IF(BM194="","",'Cost and Benefit Parameters'!$L$28)</f>
        <v/>
      </c>
      <c r="BR217" s="1" t="str">
        <f>IF(BN194="","",'Cost and Benefit Parameters'!$L$28)</f>
        <v/>
      </c>
      <c r="BS217" s="1" t="str">
        <f>IF(BO194="","",'Cost and Benefit Parameters'!$L$28)</f>
        <v/>
      </c>
    </row>
    <row r="218" spans="1:72" x14ac:dyDescent="0.55000000000000004">
      <c r="A218" s="642"/>
      <c r="B218" t="s">
        <v>471</v>
      </c>
      <c r="M218" s="1" t="str">
        <f>IF(I195="","",'Cost and Benefit Parameters'!$L$28)</f>
        <v/>
      </c>
      <c r="N218" s="1" t="str">
        <f>IF(J195="","",'Cost and Benefit Parameters'!$L$28)</f>
        <v/>
      </c>
      <c r="O218" s="1" t="str">
        <f>IF(K195="","",'Cost and Benefit Parameters'!$L$28)</f>
        <v/>
      </c>
      <c r="P218" s="1" t="str">
        <f>IF(L195="","",'Cost and Benefit Parameters'!$L$28)</f>
        <v/>
      </c>
      <c r="Q218" s="1">
        <f>IF(M195="","",'Cost and Benefit Parameters'!$L$28)</f>
        <v>265.608</v>
      </c>
      <c r="R218" s="1">
        <f>IF(N195="","",'Cost and Benefit Parameters'!$L$28)</f>
        <v>265.608</v>
      </c>
      <c r="S218" s="1">
        <f>IF(O195="","",'Cost and Benefit Parameters'!$L$28)</f>
        <v>265.608</v>
      </c>
      <c r="T218" s="1">
        <f>IF(P195="","",'Cost and Benefit Parameters'!$L$28)</f>
        <v>265.608</v>
      </c>
      <c r="U218" s="1">
        <f>IF(Q195="","",'Cost and Benefit Parameters'!$L$28)</f>
        <v>265.608</v>
      </c>
      <c r="V218" s="1">
        <f>IF(R195="","",'Cost and Benefit Parameters'!$L$28)</f>
        <v>265.608</v>
      </c>
      <c r="W218" s="1">
        <f>IF(S195="","",'Cost and Benefit Parameters'!$L$28)</f>
        <v>265.608</v>
      </c>
      <c r="X218" s="1">
        <f>IF(T195="","",'Cost and Benefit Parameters'!$L$28)</f>
        <v>265.608</v>
      </c>
      <c r="Y218" s="1">
        <f>IF(U195="","",'Cost and Benefit Parameters'!$L$28)</f>
        <v>265.608</v>
      </c>
      <c r="Z218" s="1">
        <f>IF(V195="","",'Cost and Benefit Parameters'!$L$28)</f>
        <v>265.608</v>
      </c>
      <c r="AA218" s="1">
        <f>IF(W195="","",'Cost and Benefit Parameters'!$L$28)</f>
        <v>265.608</v>
      </c>
      <c r="AB218" s="1">
        <f>IF(X195="","",'Cost and Benefit Parameters'!$L$28)</f>
        <v>265.608</v>
      </c>
      <c r="AC218" s="1">
        <f>IF(Y195="","",'Cost and Benefit Parameters'!$L$28)</f>
        <v>265.608</v>
      </c>
      <c r="AD218" s="1">
        <f>IF(Z195="","",'Cost and Benefit Parameters'!$L$28)</f>
        <v>265.608</v>
      </c>
      <c r="AE218" s="1">
        <f>IF(AA195="","",'Cost and Benefit Parameters'!$L$28)</f>
        <v>265.608</v>
      </c>
      <c r="AF218" s="1">
        <f>IF(AB195="","",'Cost and Benefit Parameters'!$L$28)</f>
        <v>265.608</v>
      </c>
      <c r="AG218" s="1">
        <f>IF(AC195="","",'Cost and Benefit Parameters'!$L$28)</f>
        <v>265.608</v>
      </c>
      <c r="AH218" s="1">
        <f>IF(AD195="","",'Cost and Benefit Parameters'!$L$28)</f>
        <v>265.608</v>
      </c>
      <c r="AI218" s="1">
        <f>IF(AE195="","",'Cost and Benefit Parameters'!$L$28)</f>
        <v>265.608</v>
      </c>
      <c r="AJ218" s="1">
        <f>IF(AF195="","",'Cost and Benefit Parameters'!$L$28)</f>
        <v>265.608</v>
      </c>
      <c r="AK218" s="1">
        <f>IF(AG195="","",'Cost and Benefit Parameters'!$L$28)</f>
        <v>265.608</v>
      </c>
      <c r="AL218" s="1">
        <f>IF(AH195="","",'Cost and Benefit Parameters'!$L$28)</f>
        <v>265.608</v>
      </c>
      <c r="AM218" s="1">
        <f>IF(AI195="","",'Cost and Benefit Parameters'!$L$28)</f>
        <v>265.608</v>
      </c>
      <c r="AN218" s="1">
        <f>IF(AJ195="","",'Cost and Benefit Parameters'!$L$28)</f>
        <v>265.608</v>
      </c>
      <c r="AO218" s="1">
        <f>IF(AK195="","",'Cost and Benefit Parameters'!$L$28)</f>
        <v>265.608</v>
      </c>
      <c r="AP218" s="1">
        <f>IF(AL195="","",'Cost and Benefit Parameters'!$L$28)</f>
        <v>265.608</v>
      </c>
      <c r="AQ218" s="1">
        <f>IF(AM195="","",'Cost and Benefit Parameters'!$L$28)</f>
        <v>265.608</v>
      </c>
      <c r="AR218" s="1">
        <f>IF(AN195="","",'Cost and Benefit Parameters'!$L$28)</f>
        <v>265.608</v>
      </c>
      <c r="AS218" s="1">
        <f>IF(AO195="","",'Cost and Benefit Parameters'!$L$28)</f>
        <v>265.608</v>
      </c>
      <c r="AT218" s="1">
        <f>IF(AP195="","",'Cost and Benefit Parameters'!$L$28)</f>
        <v>265.608</v>
      </c>
      <c r="AU218" s="1">
        <f>IF(AQ195="","",'Cost and Benefit Parameters'!$L$28)</f>
        <v>265.608</v>
      </c>
      <c r="AV218" s="1">
        <f>IF(AR195="","",'Cost and Benefit Parameters'!$L$28)</f>
        <v>265.608</v>
      </c>
      <c r="AW218" s="1">
        <f>IF(AS195="","",'Cost and Benefit Parameters'!$L$28)</f>
        <v>265.608</v>
      </c>
      <c r="AX218" s="1">
        <f>IF(AT195="","",'Cost and Benefit Parameters'!$L$28)</f>
        <v>265.608</v>
      </c>
      <c r="AY218" s="1">
        <f>IF(AU195="","",'Cost and Benefit Parameters'!$L$28)</f>
        <v>265.608</v>
      </c>
      <c r="AZ218" s="1">
        <f>IF(AV195="","",'Cost and Benefit Parameters'!$L$28)</f>
        <v>265.608</v>
      </c>
      <c r="BA218" s="1">
        <f>IF(AW195="","",'Cost and Benefit Parameters'!$L$28)</f>
        <v>265.608</v>
      </c>
      <c r="BB218" s="1">
        <f>IF(AX195="","",'Cost and Benefit Parameters'!$L$28)</f>
        <v>265.608</v>
      </c>
      <c r="BC218" s="1">
        <f>IF(AY195="","",'Cost and Benefit Parameters'!$L$28)</f>
        <v>265.608</v>
      </c>
      <c r="BD218" s="1">
        <f>IF(AZ195="","",'Cost and Benefit Parameters'!$L$28)</f>
        <v>265.608</v>
      </c>
      <c r="BE218" s="1" t="str">
        <f>IF(BA195="","",'Cost and Benefit Parameters'!$L$28)</f>
        <v/>
      </c>
      <c r="BF218" s="1" t="str">
        <f>IF(BB195="","",'Cost and Benefit Parameters'!$L$28)</f>
        <v/>
      </c>
      <c r="BG218" s="1" t="str">
        <f>IF(BC195="","",'Cost and Benefit Parameters'!$L$28)</f>
        <v/>
      </c>
      <c r="BH218" s="1" t="str">
        <f>IF(BD195="","",'Cost and Benefit Parameters'!$L$28)</f>
        <v/>
      </c>
      <c r="BI218" s="1" t="str">
        <f>IF(BE195="","",'Cost and Benefit Parameters'!$L$28)</f>
        <v/>
      </c>
      <c r="BJ218" s="1" t="str">
        <f>IF(BF195="","",'Cost and Benefit Parameters'!$L$28)</f>
        <v/>
      </c>
      <c r="BK218" s="1" t="str">
        <f>IF(BG195="","",'Cost and Benefit Parameters'!$L$28)</f>
        <v/>
      </c>
      <c r="BL218" s="1" t="str">
        <f>IF(BH195="","",'Cost and Benefit Parameters'!$L$28)</f>
        <v/>
      </c>
      <c r="BM218" s="1" t="str">
        <f>IF(BI195="","",'Cost and Benefit Parameters'!$L$28)</f>
        <v/>
      </c>
      <c r="BN218" s="1" t="str">
        <f>IF(BJ195="","",'Cost and Benefit Parameters'!$L$28)</f>
        <v/>
      </c>
      <c r="BO218" s="1" t="str">
        <f>IF(BK195="","",'Cost and Benefit Parameters'!$L$28)</f>
        <v/>
      </c>
      <c r="BP218" s="1" t="str">
        <f>IF(BL195="","",'Cost and Benefit Parameters'!$L$28)</f>
        <v/>
      </c>
      <c r="BQ218" s="1" t="str">
        <f>IF(BM195="","",'Cost and Benefit Parameters'!$L$28)</f>
        <v/>
      </c>
      <c r="BR218" s="1" t="str">
        <f>IF(BN195="","",'Cost and Benefit Parameters'!$L$28)</f>
        <v/>
      </c>
      <c r="BS218" s="1" t="str">
        <f>IF(BO195="","",'Cost and Benefit Parameters'!$L$28)</f>
        <v/>
      </c>
    </row>
    <row r="219" spans="1:72" x14ac:dyDescent="0.55000000000000004">
      <c r="A219" s="642"/>
      <c r="B219" t="s">
        <v>472</v>
      </c>
      <c r="M219" s="1" t="str">
        <f>IF(I196="","",'Cost and Benefit Parameters'!$L$28)</f>
        <v/>
      </c>
      <c r="N219" s="1" t="str">
        <f>IF(J196="","",'Cost and Benefit Parameters'!$L$28)</f>
        <v/>
      </c>
      <c r="O219" s="1" t="str">
        <f>IF(K196="","",'Cost and Benefit Parameters'!$L$28)</f>
        <v/>
      </c>
      <c r="P219" s="1" t="str">
        <f>IF(L196="","",'Cost and Benefit Parameters'!$L$28)</f>
        <v/>
      </c>
      <c r="Q219" s="1" t="str">
        <f>IF(M196="","",'Cost and Benefit Parameters'!$L$28)</f>
        <v/>
      </c>
      <c r="R219" s="1">
        <f>IF(N196="","",'Cost and Benefit Parameters'!$L$28)</f>
        <v>265.608</v>
      </c>
      <c r="S219" s="1">
        <f>IF(O196="","",'Cost and Benefit Parameters'!$L$28)</f>
        <v>265.608</v>
      </c>
      <c r="T219" s="1">
        <f>IF(P196="","",'Cost and Benefit Parameters'!$L$28)</f>
        <v>265.608</v>
      </c>
      <c r="U219" s="1">
        <f>IF(Q196="","",'Cost and Benefit Parameters'!$L$28)</f>
        <v>265.608</v>
      </c>
      <c r="V219" s="1">
        <f>IF(R196="","",'Cost and Benefit Parameters'!$L$28)</f>
        <v>265.608</v>
      </c>
      <c r="W219" s="1">
        <f>IF(S196="","",'Cost and Benefit Parameters'!$L$28)</f>
        <v>265.608</v>
      </c>
      <c r="X219" s="1">
        <f>IF(T196="","",'Cost and Benefit Parameters'!$L$28)</f>
        <v>265.608</v>
      </c>
      <c r="Y219" s="1">
        <f>IF(U196="","",'Cost and Benefit Parameters'!$L$28)</f>
        <v>265.608</v>
      </c>
      <c r="Z219" s="1">
        <f>IF(V196="","",'Cost and Benefit Parameters'!$L$28)</f>
        <v>265.608</v>
      </c>
      <c r="AA219" s="1">
        <f>IF(W196="","",'Cost and Benefit Parameters'!$L$28)</f>
        <v>265.608</v>
      </c>
      <c r="AB219" s="1">
        <f>IF(X196="","",'Cost and Benefit Parameters'!$L$28)</f>
        <v>265.608</v>
      </c>
      <c r="AC219" s="1">
        <f>IF(Y196="","",'Cost and Benefit Parameters'!$L$28)</f>
        <v>265.608</v>
      </c>
      <c r="AD219" s="1">
        <f>IF(Z196="","",'Cost and Benefit Parameters'!$L$28)</f>
        <v>265.608</v>
      </c>
      <c r="AE219" s="1">
        <f>IF(AA196="","",'Cost and Benefit Parameters'!$L$28)</f>
        <v>265.608</v>
      </c>
      <c r="AF219" s="1">
        <f>IF(AB196="","",'Cost and Benefit Parameters'!$L$28)</f>
        <v>265.608</v>
      </c>
      <c r="AG219" s="1">
        <f>IF(AC196="","",'Cost and Benefit Parameters'!$L$28)</f>
        <v>265.608</v>
      </c>
      <c r="AH219" s="1">
        <f>IF(AD196="","",'Cost and Benefit Parameters'!$L$28)</f>
        <v>265.608</v>
      </c>
      <c r="AI219" s="1">
        <f>IF(AE196="","",'Cost and Benefit Parameters'!$L$28)</f>
        <v>265.608</v>
      </c>
      <c r="AJ219" s="1">
        <f>IF(AF196="","",'Cost and Benefit Parameters'!$L$28)</f>
        <v>265.608</v>
      </c>
      <c r="AK219" s="1">
        <f>IF(AG196="","",'Cost and Benefit Parameters'!$L$28)</f>
        <v>265.608</v>
      </c>
      <c r="AL219" s="1">
        <f>IF(AH196="","",'Cost and Benefit Parameters'!$L$28)</f>
        <v>265.608</v>
      </c>
      <c r="AM219" s="1">
        <f>IF(AI196="","",'Cost and Benefit Parameters'!$L$28)</f>
        <v>265.608</v>
      </c>
      <c r="AN219" s="1">
        <f>IF(AJ196="","",'Cost and Benefit Parameters'!$L$28)</f>
        <v>265.608</v>
      </c>
      <c r="AO219" s="1">
        <f>IF(AK196="","",'Cost and Benefit Parameters'!$L$28)</f>
        <v>265.608</v>
      </c>
      <c r="AP219" s="1">
        <f>IF(AL196="","",'Cost and Benefit Parameters'!$L$28)</f>
        <v>265.608</v>
      </c>
      <c r="AQ219" s="1">
        <f>IF(AM196="","",'Cost and Benefit Parameters'!$L$28)</f>
        <v>265.608</v>
      </c>
      <c r="AR219" s="1">
        <f>IF(AN196="","",'Cost and Benefit Parameters'!$L$28)</f>
        <v>265.608</v>
      </c>
      <c r="AS219" s="1">
        <f>IF(AO196="","",'Cost and Benefit Parameters'!$L$28)</f>
        <v>265.608</v>
      </c>
      <c r="AT219" s="1">
        <f>IF(AP196="","",'Cost and Benefit Parameters'!$L$28)</f>
        <v>265.608</v>
      </c>
      <c r="AU219" s="1">
        <f>IF(AQ196="","",'Cost and Benefit Parameters'!$L$28)</f>
        <v>265.608</v>
      </c>
      <c r="AV219" s="1">
        <f>IF(AR196="","",'Cost and Benefit Parameters'!$L$28)</f>
        <v>265.608</v>
      </c>
      <c r="AW219" s="1">
        <f>IF(AS196="","",'Cost and Benefit Parameters'!$L$28)</f>
        <v>265.608</v>
      </c>
      <c r="AX219" s="1">
        <f>IF(AT196="","",'Cost and Benefit Parameters'!$L$28)</f>
        <v>265.608</v>
      </c>
      <c r="AY219" s="1">
        <f>IF(AU196="","",'Cost and Benefit Parameters'!$L$28)</f>
        <v>265.608</v>
      </c>
      <c r="AZ219" s="1">
        <f>IF(AV196="","",'Cost and Benefit Parameters'!$L$28)</f>
        <v>265.608</v>
      </c>
      <c r="BA219" s="1">
        <f>IF(AW196="","",'Cost and Benefit Parameters'!$L$28)</f>
        <v>265.608</v>
      </c>
      <c r="BB219" s="1">
        <f>IF(AX196="","",'Cost and Benefit Parameters'!$L$28)</f>
        <v>265.608</v>
      </c>
      <c r="BC219" s="1">
        <f>IF(AY196="","",'Cost and Benefit Parameters'!$L$28)</f>
        <v>265.608</v>
      </c>
      <c r="BD219" s="1">
        <f>IF(AZ196="","",'Cost and Benefit Parameters'!$L$28)</f>
        <v>265.608</v>
      </c>
      <c r="BE219" s="1">
        <f>IF(BA196="","",'Cost and Benefit Parameters'!$L$28)</f>
        <v>265.608</v>
      </c>
      <c r="BF219" s="1" t="str">
        <f>IF(BB196="","",'Cost and Benefit Parameters'!$L$28)</f>
        <v/>
      </c>
      <c r="BG219" s="1" t="str">
        <f>IF(BC196="","",'Cost and Benefit Parameters'!$L$28)</f>
        <v/>
      </c>
      <c r="BH219" s="1" t="str">
        <f>IF(BD196="","",'Cost and Benefit Parameters'!$L$28)</f>
        <v/>
      </c>
      <c r="BI219" s="1" t="str">
        <f>IF(BE196="","",'Cost and Benefit Parameters'!$L$28)</f>
        <v/>
      </c>
      <c r="BJ219" s="1" t="str">
        <f>IF(BF196="","",'Cost and Benefit Parameters'!$L$28)</f>
        <v/>
      </c>
      <c r="BK219" s="1" t="str">
        <f>IF(BG196="","",'Cost and Benefit Parameters'!$L$28)</f>
        <v/>
      </c>
      <c r="BL219" s="1" t="str">
        <f>IF(BH196="","",'Cost and Benefit Parameters'!$L$28)</f>
        <v/>
      </c>
      <c r="BM219" s="1" t="str">
        <f>IF(BI196="","",'Cost and Benefit Parameters'!$L$28)</f>
        <v/>
      </c>
      <c r="BN219" s="1" t="str">
        <f>IF(BJ196="","",'Cost and Benefit Parameters'!$L$28)</f>
        <v/>
      </c>
      <c r="BO219" s="1" t="str">
        <f>IF(BK196="","",'Cost and Benefit Parameters'!$L$28)</f>
        <v/>
      </c>
      <c r="BP219" s="1" t="str">
        <f>IF(BL196="","",'Cost and Benefit Parameters'!$L$28)</f>
        <v/>
      </c>
      <c r="BQ219" s="1" t="str">
        <f>IF(BM196="","",'Cost and Benefit Parameters'!$L$28)</f>
        <v/>
      </c>
      <c r="BR219" s="1" t="str">
        <f>IF(BN196="","",'Cost and Benefit Parameters'!$L$28)</f>
        <v/>
      </c>
      <c r="BS219" s="1" t="str">
        <f>IF(BO196="","",'Cost and Benefit Parameters'!$L$28)</f>
        <v/>
      </c>
    </row>
    <row r="220" spans="1:72" x14ac:dyDescent="0.55000000000000004">
      <c r="A220" s="642"/>
      <c r="B220" t="s">
        <v>473</v>
      </c>
      <c r="M220" s="1" t="str">
        <f>IF(I197="","",'Cost and Benefit Parameters'!$L$28)</f>
        <v/>
      </c>
      <c r="N220" s="1" t="str">
        <f>IF(J197="","",'Cost and Benefit Parameters'!$L$28)</f>
        <v/>
      </c>
      <c r="O220" s="1" t="str">
        <f>IF(K197="","",'Cost and Benefit Parameters'!$L$28)</f>
        <v/>
      </c>
      <c r="P220" s="1" t="str">
        <f>IF(L197="","",'Cost and Benefit Parameters'!$L$28)</f>
        <v/>
      </c>
      <c r="Q220" s="1" t="str">
        <f>IF(M197="","",'Cost and Benefit Parameters'!$L$28)</f>
        <v/>
      </c>
      <c r="R220" s="1" t="str">
        <f>IF(N197="","",'Cost and Benefit Parameters'!$L$28)</f>
        <v/>
      </c>
      <c r="S220" s="1">
        <f>IF(O197="","",'Cost and Benefit Parameters'!$L$28)</f>
        <v>265.608</v>
      </c>
      <c r="T220" s="1">
        <f>IF(P197="","",'Cost and Benefit Parameters'!$L$28)</f>
        <v>265.608</v>
      </c>
      <c r="U220" s="1">
        <f>IF(Q197="","",'Cost and Benefit Parameters'!$L$28)</f>
        <v>265.608</v>
      </c>
      <c r="V220" s="1">
        <f>IF(R197="","",'Cost and Benefit Parameters'!$L$28)</f>
        <v>265.608</v>
      </c>
      <c r="W220" s="1">
        <f>IF(S197="","",'Cost and Benefit Parameters'!$L$28)</f>
        <v>265.608</v>
      </c>
      <c r="X220" s="1">
        <f>IF(T197="","",'Cost and Benefit Parameters'!$L$28)</f>
        <v>265.608</v>
      </c>
      <c r="Y220" s="1">
        <f>IF(U197="","",'Cost and Benefit Parameters'!$L$28)</f>
        <v>265.608</v>
      </c>
      <c r="Z220" s="1">
        <f>IF(V197="","",'Cost and Benefit Parameters'!$L$28)</f>
        <v>265.608</v>
      </c>
      <c r="AA220" s="1">
        <f>IF(W197="","",'Cost and Benefit Parameters'!$L$28)</f>
        <v>265.608</v>
      </c>
      <c r="AB220" s="1">
        <f>IF(X197="","",'Cost and Benefit Parameters'!$L$28)</f>
        <v>265.608</v>
      </c>
      <c r="AC220" s="1">
        <f>IF(Y197="","",'Cost and Benefit Parameters'!$L$28)</f>
        <v>265.608</v>
      </c>
      <c r="AD220" s="1">
        <f>IF(Z197="","",'Cost and Benefit Parameters'!$L$28)</f>
        <v>265.608</v>
      </c>
      <c r="AE220" s="1">
        <f>IF(AA197="","",'Cost and Benefit Parameters'!$L$28)</f>
        <v>265.608</v>
      </c>
      <c r="AF220" s="1">
        <f>IF(AB197="","",'Cost and Benefit Parameters'!$L$28)</f>
        <v>265.608</v>
      </c>
      <c r="AG220" s="1">
        <f>IF(AC197="","",'Cost and Benefit Parameters'!$L$28)</f>
        <v>265.608</v>
      </c>
      <c r="AH220" s="1">
        <f>IF(AD197="","",'Cost and Benefit Parameters'!$L$28)</f>
        <v>265.608</v>
      </c>
      <c r="AI220" s="1">
        <f>IF(AE197="","",'Cost and Benefit Parameters'!$L$28)</f>
        <v>265.608</v>
      </c>
      <c r="AJ220" s="1">
        <f>IF(AF197="","",'Cost and Benefit Parameters'!$L$28)</f>
        <v>265.608</v>
      </c>
      <c r="AK220" s="1">
        <f>IF(AG197="","",'Cost and Benefit Parameters'!$L$28)</f>
        <v>265.608</v>
      </c>
      <c r="AL220" s="1">
        <f>IF(AH197="","",'Cost and Benefit Parameters'!$L$28)</f>
        <v>265.608</v>
      </c>
      <c r="AM220" s="1">
        <f>IF(AI197="","",'Cost and Benefit Parameters'!$L$28)</f>
        <v>265.608</v>
      </c>
      <c r="AN220" s="1">
        <f>IF(AJ197="","",'Cost and Benefit Parameters'!$L$28)</f>
        <v>265.608</v>
      </c>
      <c r="AO220" s="1">
        <f>IF(AK197="","",'Cost and Benefit Parameters'!$L$28)</f>
        <v>265.608</v>
      </c>
      <c r="AP220" s="1">
        <f>IF(AL197="","",'Cost and Benefit Parameters'!$L$28)</f>
        <v>265.608</v>
      </c>
      <c r="AQ220" s="1">
        <f>IF(AM197="","",'Cost and Benefit Parameters'!$L$28)</f>
        <v>265.608</v>
      </c>
      <c r="AR220" s="1">
        <f>IF(AN197="","",'Cost and Benefit Parameters'!$L$28)</f>
        <v>265.608</v>
      </c>
      <c r="AS220" s="1">
        <f>IF(AO197="","",'Cost and Benefit Parameters'!$L$28)</f>
        <v>265.608</v>
      </c>
      <c r="AT220" s="1">
        <f>IF(AP197="","",'Cost and Benefit Parameters'!$L$28)</f>
        <v>265.608</v>
      </c>
      <c r="AU220" s="1">
        <f>IF(AQ197="","",'Cost and Benefit Parameters'!$L$28)</f>
        <v>265.608</v>
      </c>
      <c r="AV220" s="1">
        <f>IF(AR197="","",'Cost and Benefit Parameters'!$L$28)</f>
        <v>265.608</v>
      </c>
      <c r="AW220" s="1">
        <f>IF(AS197="","",'Cost and Benefit Parameters'!$L$28)</f>
        <v>265.608</v>
      </c>
      <c r="AX220" s="1">
        <f>IF(AT197="","",'Cost and Benefit Parameters'!$L$28)</f>
        <v>265.608</v>
      </c>
      <c r="AY220" s="1">
        <f>IF(AU197="","",'Cost and Benefit Parameters'!$L$28)</f>
        <v>265.608</v>
      </c>
      <c r="AZ220" s="1">
        <f>IF(AV197="","",'Cost and Benefit Parameters'!$L$28)</f>
        <v>265.608</v>
      </c>
      <c r="BA220" s="1">
        <f>IF(AW197="","",'Cost and Benefit Parameters'!$L$28)</f>
        <v>265.608</v>
      </c>
      <c r="BB220" s="1">
        <f>IF(AX197="","",'Cost and Benefit Parameters'!$L$28)</f>
        <v>265.608</v>
      </c>
      <c r="BC220" s="1">
        <f>IF(AY197="","",'Cost and Benefit Parameters'!$L$28)</f>
        <v>265.608</v>
      </c>
      <c r="BD220" s="1">
        <f>IF(AZ197="","",'Cost and Benefit Parameters'!$L$28)</f>
        <v>265.608</v>
      </c>
      <c r="BE220" s="1">
        <f>IF(BA197="","",'Cost and Benefit Parameters'!$L$28)</f>
        <v>265.608</v>
      </c>
      <c r="BF220" s="1">
        <f>IF(BB197="","",'Cost and Benefit Parameters'!$L$28)</f>
        <v>265.608</v>
      </c>
      <c r="BG220" s="1" t="str">
        <f>IF(BC197="","",'Cost and Benefit Parameters'!$L$28)</f>
        <v/>
      </c>
      <c r="BH220" s="1" t="str">
        <f>IF(BD197="","",'Cost and Benefit Parameters'!$L$28)</f>
        <v/>
      </c>
      <c r="BI220" s="1" t="str">
        <f>IF(BE197="","",'Cost and Benefit Parameters'!$L$28)</f>
        <v/>
      </c>
      <c r="BJ220" s="1" t="str">
        <f>IF(BF197="","",'Cost and Benefit Parameters'!$L$28)</f>
        <v/>
      </c>
      <c r="BK220" s="1" t="str">
        <f>IF(BG197="","",'Cost and Benefit Parameters'!$L$28)</f>
        <v/>
      </c>
      <c r="BL220" s="1" t="str">
        <f>IF(BH197="","",'Cost and Benefit Parameters'!$L$28)</f>
        <v/>
      </c>
      <c r="BM220" s="1" t="str">
        <f>IF(BI197="","",'Cost and Benefit Parameters'!$L$28)</f>
        <v/>
      </c>
      <c r="BN220" s="1" t="str">
        <f>IF(BJ197="","",'Cost and Benefit Parameters'!$L$28)</f>
        <v/>
      </c>
      <c r="BO220" s="1" t="str">
        <f>IF(BK197="","",'Cost and Benefit Parameters'!$L$28)</f>
        <v/>
      </c>
      <c r="BP220" s="1" t="str">
        <f>IF(BL197="","",'Cost and Benefit Parameters'!$L$28)</f>
        <v/>
      </c>
      <c r="BQ220" s="1" t="str">
        <f>IF(BM197="","",'Cost and Benefit Parameters'!$L$28)</f>
        <v/>
      </c>
      <c r="BR220" s="1" t="str">
        <f>IF(BN197="","",'Cost and Benefit Parameters'!$L$28)</f>
        <v/>
      </c>
      <c r="BS220" s="1" t="str">
        <f>IF(BO197="","",'Cost and Benefit Parameters'!$L$28)</f>
        <v/>
      </c>
    </row>
    <row r="221" spans="1:72" x14ac:dyDescent="0.55000000000000004">
      <c r="A221" s="642"/>
      <c r="B221" t="s">
        <v>474</v>
      </c>
      <c r="M221" s="1" t="str">
        <f>IF(I198="","",'Cost and Benefit Parameters'!$L$28)</f>
        <v/>
      </c>
      <c r="N221" s="1" t="str">
        <f>IF(J198="","",'Cost and Benefit Parameters'!$L$28)</f>
        <v/>
      </c>
      <c r="O221" s="1" t="str">
        <f>IF(K198="","",'Cost and Benefit Parameters'!$L$28)</f>
        <v/>
      </c>
      <c r="P221" s="1" t="str">
        <f>IF(L198="","",'Cost and Benefit Parameters'!$L$28)</f>
        <v/>
      </c>
      <c r="Q221" s="1" t="str">
        <f>IF(M198="","",'Cost and Benefit Parameters'!$L$28)</f>
        <v/>
      </c>
      <c r="R221" s="1" t="str">
        <f>IF(N198="","",'Cost and Benefit Parameters'!$L$28)</f>
        <v/>
      </c>
      <c r="S221" s="1" t="str">
        <f>IF(O198="","",'Cost and Benefit Parameters'!$L$28)</f>
        <v/>
      </c>
      <c r="T221" s="1">
        <f>IF(P198="","",'Cost and Benefit Parameters'!$L$28)</f>
        <v>265.608</v>
      </c>
      <c r="U221" s="1">
        <f>IF(Q198="","",'Cost and Benefit Parameters'!$L$28)</f>
        <v>265.608</v>
      </c>
      <c r="V221" s="1">
        <f>IF(R198="","",'Cost and Benefit Parameters'!$L$28)</f>
        <v>265.608</v>
      </c>
      <c r="W221" s="1">
        <f>IF(S198="","",'Cost and Benefit Parameters'!$L$28)</f>
        <v>265.608</v>
      </c>
      <c r="X221" s="1">
        <f>IF(T198="","",'Cost and Benefit Parameters'!$L$28)</f>
        <v>265.608</v>
      </c>
      <c r="Y221" s="1">
        <f>IF(U198="","",'Cost and Benefit Parameters'!$L$28)</f>
        <v>265.608</v>
      </c>
      <c r="Z221" s="1">
        <f>IF(V198="","",'Cost and Benefit Parameters'!$L$28)</f>
        <v>265.608</v>
      </c>
      <c r="AA221" s="1">
        <f>IF(W198="","",'Cost and Benefit Parameters'!$L$28)</f>
        <v>265.608</v>
      </c>
      <c r="AB221" s="1">
        <f>IF(X198="","",'Cost and Benefit Parameters'!$L$28)</f>
        <v>265.608</v>
      </c>
      <c r="AC221" s="1">
        <f>IF(Y198="","",'Cost and Benefit Parameters'!$L$28)</f>
        <v>265.608</v>
      </c>
      <c r="AD221" s="1">
        <f>IF(Z198="","",'Cost and Benefit Parameters'!$L$28)</f>
        <v>265.608</v>
      </c>
      <c r="AE221" s="1">
        <f>IF(AA198="","",'Cost and Benefit Parameters'!$L$28)</f>
        <v>265.608</v>
      </c>
      <c r="AF221" s="1">
        <f>IF(AB198="","",'Cost and Benefit Parameters'!$L$28)</f>
        <v>265.608</v>
      </c>
      <c r="AG221" s="1">
        <f>IF(AC198="","",'Cost and Benefit Parameters'!$L$28)</f>
        <v>265.608</v>
      </c>
      <c r="AH221" s="1">
        <f>IF(AD198="","",'Cost and Benefit Parameters'!$L$28)</f>
        <v>265.608</v>
      </c>
      <c r="AI221" s="1">
        <f>IF(AE198="","",'Cost and Benefit Parameters'!$L$28)</f>
        <v>265.608</v>
      </c>
      <c r="AJ221" s="1">
        <f>IF(AF198="","",'Cost and Benefit Parameters'!$L$28)</f>
        <v>265.608</v>
      </c>
      <c r="AK221" s="1">
        <f>IF(AG198="","",'Cost and Benefit Parameters'!$L$28)</f>
        <v>265.608</v>
      </c>
      <c r="AL221" s="1">
        <f>IF(AH198="","",'Cost and Benefit Parameters'!$L$28)</f>
        <v>265.608</v>
      </c>
      <c r="AM221" s="1">
        <f>IF(AI198="","",'Cost and Benefit Parameters'!$L$28)</f>
        <v>265.608</v>
      </c>
      <c r="AN221" s="1">
        <f>IF(AJ198="","",'Cost and Benefit Parameters'!$L$28)</f>
        <v>265.608</v>
      </c>
      <c r="AO221" s="1">
        <f>IF(AK198="","",'Cost and Benefit Parameters'!$L$28)</f>
        <v>265.608</v>
      </c>
      <c r="AP221" s="1">
        <f>IF(AL198="","",'Cost and Benefit Parameters'!$L$28)</f>
        <v>265.608</v>
      </c>
      <c r="AQ221" s="1">
        <f>IF(AM198="","",'Cost and Benefit Parameters'!$L$28)</f>
        <v>265.608</v>
      </c>
      <c r="AR221" s="1">
        <f>IF(AN198="","",'Cost and Benefit Parameters'!$L$28)</f>
        <v>265.608</v>
      </c>
      <c r="AS221" s="1">
        <f>IF(AO198="","",'Cost and Benefit Parameters'!$L$28)</f>
        <v>265.608</v>
      </c>
      <c r="AT221" s="1">
        <f>IF(AP198="","",'Cost and Benefit Parameters'!$L$28)</f>
        <v>265.608</v>
      </c>
      <c r="AU221" s="1">
        <f>IF(AQ198="","",'Cost and Benefit Parameters'!$L$28)</f>
        <v>265.608</v>
      </c>
      <c r="AV221" s="1">
        <f>IF(AR198="","",'Cost and Benefit Parameters'!$L$28)</f>
        <v>265.608</v>
      </c>
      <c r="AW221" s="1">
        <f>IF(AS198="","",'Cost and Benefit Parameters'!$L$28)</f>
        <v>265.608</v>
      </c>
      <c r="AX221" s="1">
        <f>IF(AT198="","",'Cost and Benefit Parameters'!$L$28)</f>
        <v>265.608</v>
      </c>
      <c r="AY221" s="1">
        <f>IF(AU198="","",'Cost and Benefit Parameters'!$L$28)</f>
        <v>265.608</v>
      </c>
      <c r="AZ221" s="1">
        <f>IF(AV198="","",'Cost and Benefit Parameters'!$L$28)</f>
        <v>265.608</v>
      </c>
      <c r="BA221" s="1">
        <f>IF(AW198="","",'Cost and Benefit Parameters'!$L$28)</f>
        <v>265.608</v>
      </c>
      <c r="BB221" s="1">
        <f>IF(AX198="","",'Cost and Benefit Parameters'!$L$28)</f>
        <v>265.608</v>
      </c>
      <c r="BC221" s="1">
        <f>IF(AY198="","",'Cost and Benefit Parameters'!$L$28)</f>
        <v>265.608</v>
      </c>
      <c r="BD221" s="1">
        <f>IF(AZ198="","",'Cost and Benefit Parameters'!$L$28)</f>
        <v>265.608</v>
      </c>
      <c r="BE221" s="1">
        <f>IF(BA198="","",'Cost and Benefit Parameters'!$L$28)</f>
        <v>265.608</v>
      </c>
      <c r="BF221" s="1">
        <f>IF(BB198="","",'Cost and Benefit Parameters'!$L$28)</f>
        <v>265.608</v>
      </c>
      <c r="BG221" s="1">
        <f>IF(BC198="","",'Cost and Benefit Parameters'!$L$28)</f>
        <v>265.608</v>
      </c>
      <c r="BH221" s="1" t="str">
        <f>IF(BD198="","",'Cost and Benefit Parameters'!$L$28)</f>
        <v/>
      </c>
      <c r="BI221" s="1" t="str">
        <f>IF(BE198="","",'Cost and Benefit Parameters'!$L$28)</f>
        <v/>
      </c>
      <c r="BJ221" s="1" t="str">
        <f>IF(BF198="","",'Cost and Benefit Parameters'!$L$28)</f>
        <v/>
      </c>
      <c r="BK221" s="1" t="str">
        <f>IF(BG198="","",'Cost and Benefit Parameters'!$L$28)</f>
        <v/>
      </c>
      <c r="BL221" s="1" t="str">
        <f>IF(BH198="","",'Cost and Benefit Parameters'!$L$28)</f>
        <v/>
      </c>
      <c r="BM221" s="1" t="str">
        <f>IF(BI198="","",'Cost and Benefit Parameters'!$L$28)</f>
        <v/>
      </c>
      <c r="BN221" s="1" t="str">
        <f>IF(BJ198="","",'Cost and Benefit Parameters'!$L$28)</f>
        <v/>
      </c>
      <c r="BO221" s="1" t="str">
        <f>IF(BK198="","",'Cost and Benefit Parameters'!$L$28)</f>
        <v/>
      </c>
      <c r="BP221" s="1" t="str">
        <f>IF(BL198="","",'Cost and Benefit Parameters'!$L$28)</f>
        <v/>
      </c>
      <c r="BQ221" s="1" t="str">
        <f>IF(BM198="","",'Cost and Benefit Parameters'!$L$28)</f>
        <v/>
      </c>
      <c r="BR221" s="1" t="str">
        <f>IF(BN198="","",'Cost and Benefit Parameters'!$L$28)</f>
        <v/>
      </c>
      <c r="BS221" s="1" t="str">
        <f>IF(BO198="","",'Cost and Benefit Parameters'!$L$28)</f>
        <v/>
      </c>
    </row>
    <row r="222" spans="1:72" x14ac:dyDescent="0.55000000000000004">
      <c r="A222" s="642"/>
      <c r="B222" t="s">
        <v>475</v>
      </c>
      <c r="M222" s="1" t="str">
        <f>IF(I199="","",'Cost and Benefit Parameters'!$L$28)</f>
        <v/>
      </c>
      <c r="N222" s="1" t="str">
        <f>IF(J199="","",'Cost and Benefit Parameters'!$L$28)</f>
        <v/>
      </c>
      <c r="O222" s="1" t="str">
        <f>IF(K199="","",'Cost and Benefit Parameters'!$L$28)</f>
        <v/>
      </c>
      <c r="P222" s="1" t="str">
        <f>IF(L199="","",'Cost and Benefit Parameters'!$L$28)</f>
        <v/>
      </c>
      <c r="Q222" s="1" t="str">
        <f>IF(M199="","",'Cost and Benefit Parameters'!$L$28)</f>
        <v/>
      </c>
      <c r="R222" s="1" t="str">
        <f>IF(N199="","",'Cost and Benefit Parameters'!$L$28)</f>
        <v/>
      </c>
      <c r="S222" s="1" t="str">
        <f>IF(O199="","",'Cost and Benefit Parameters'!$L$28)</f>
        <v/>
      </c>
      <c r="T222" s="1" t="str">
        <f>IF(P199="","",'Cost and Benefit Parameters'!$L$28)</f>
        <v/>
      </c>
      <c r="U222" s="1">
        <f>IF(Q199="","",'Cost and Benefit Parameters'!$L$28)</f>
        <v>265.608</v>
      </c>
      <c r="V222" s="1">
        <f>IF(R199="","",'Cost and Benefit Parameters'!$L$28)</f>
        <v>265.608</v>
      </c>
      <c r="W222" s="1">
        <f>IF(S199="","",'Cost and Benefit Parameters'!$L$28)</f>
        <v>265.608</v>
      </c>
      <c r="X222" s="1">
        <f>IF(T199="","",'Cost and Benefit Parameters'!$L$28)</f>
        <v>265.608</v>
      </c>
      <c r="Y222" s="1">
        <f>IF(U199="","",'Cost and Benefit Parameters'!$L$28)</f>
        <v>265.608</v>
      </c>
      <c r="Z222" s="1">
        <f>IF(V199="","",'Cost and Benefit Parameters'!$L$28)</f>
        <v>265.608</v>
      </c>
      <c r="AA222" s="1">
        <f>IF(W199="","",'Cost and Benefit Parameters'!$L$28)</f>
        <v>265.608</v>
      </c>
      <c r="AB222" s="1">
        <f>IF(X199="","",'Cost and Benefit Parameters'!$L$28)</f>
        <v>265.608</v>
      </c>
      <c r="AC222" s="1">
        <f>IF(Y199="","",'Cost and Benefit Parameters'!$L$28)</f>
        <v>265.608</v>
      </c>
      <c r="AD222" s="1">
        <f>IF(Z199="","",'Cost and Benefit Parameters'!$L$28)</f>
        <v>265.608</v>
      </c>
      <c r="AE222" s="1">
        <f>IF(AA199="","",'Cost and Benefit Parameters'!$L$28)</f>
        <v>265.608</v>
      </c>
      <c r="AF222" s="1">
        <f>IF(AB199="","",'Cost and Benefit Parameters'!$L$28)</f>
        <v>265.608</v>
      </c>
      <c r="AG222" s="1">
        <f>IF(AC199="","",'Cost and Benefit Parameters'!$L$28)</f>
        <v>265.608</v>
      </c>
      <c r="AH222" s="1">
        <f>IF(AD199="","",'Cost and Benefit Parameters'!$L$28)</f>
        <v>265.608</v>
      </c>
      <c r="AI222" s="1">
        <f>IF(AE199="","",'Cost and Benefit Parameters'!$L$28)</f>
        <v>265.608</v>
      </c>
      <c r="AJ222" s="1">
        <f>IF(AF199="","",'Cost and Benefit Parameters'!$L$28)</f>
        <v>265.608</v>
      </c>
      <c r="AK222" s="1">
        <f>IF(AG199="","",'Cost and Benefit Parameters'!$L$28)</f>
        <v>265.608</v>
      </c>
      <c r="AL222" s="1">
        <f>IF(AH199="","",'Cost and Benefit Parameters'!$L$28)</f>
        <v>265.608</v>
      </c>
      <c r="AM222" s="1">
        <f>IF(AI199="","",'Cost and Benefit Parameters'!$L$28)</f>
        <v>265.608</v>
      </c>
      <c r="AN222" s="1">
        <f>IF(AJ199="","",'Cost and Benefit Parameters'!$L$28)</f>
        <v>265.608</v>
      </c>
      <c r="AO222" s="1">
        <f>IF(AK199="","",'Cost and Benefit Parameters'!$L$28)</f>
        <v>265.608</v>
      </c>
      <c r="AP222" s="1">
        <f>IF(AL199="","",'Cost and Benefit Parameters'!$L$28)</f>
        <v>265.608</v>
      </c>
      <c r="AQ222" s="1">
        <f>IF(AM199="","",'Cost and Benefit Parameters'!$L$28)</f>
        <v>265.608</v>
      </c>
      <c r="AR222" s="1">
        <f>IF(AN199="","",'Cost and Benefit Parameters'!$L$28)</f>
        <v>265.608</v>
      </c>
      <c r="AS222" s="1">
        <f>IF(AO199="","",'Cost and Benefit Parameters'!$L$28)</f>
        <v>265.608</v>
      </c>
      <c r="AT222" s="1">
        <f>IF(AP199="","",'Cost and Benefit Parameters'!$L$28)</f>
        <v>265.608</v>
      </c>
      <c r="AU222" s="1">
        <f>IF(AQ199="","",'Cost and Benefit Parameters'!$L$28)</f>
        <v>265.608</v>
      </c>
      <c r="AV222" s="1">
        <f>IF(AR199="","",'Cost and Benefit Parameters'!$L$28)</f>
        <v>265.608</v>
      </c>
      <c r="AW222" s="1">
        <f>IF(AS199="","",'Cost and Benefit Parameters'!$L$28)</f>
        <v>265.608</v>
      </c>
      <c r="AX222" s="1">
        <f>IF(AT199="","",'Cost and Benefit Parameters'!$L$28)</f>
        <v>265.608</v>
      </c>
      <c r="AY222" s="1">
        <f>IF(AU199="","",'Cost and Benefit Parameters'!$L$28)</f>
        <v>265.608</v>
      </c>
      <c r="AZ222" s="1">
        <f>IF(AV199="","",'Cost and Benefit Parameters'!$L$28)</f>
        <v>265.608</v>
      </c>
      <c r="BA222" s="1">
        <f>IF(AW199="","",'Cost and Benefit Parameters'!$L$28)</f>
        <v>265.608</v>
      </c>
      <c r="BB222" s="1">
        <f>IF(AX199="","",'Cost and Benefit Parameters'!$L$28)</f>
        <v>265.608</v>
      </c>
      <c r="BC222" s="1">
        <f>IF(AY199="","",'Cost and Benefit Parameters'!$L$28)</f>
        <v>265.608</v>
      </c>
      <c r="BD222" s="1">
        <f>IF(AZ199="","",'Cost and Benefit Parameters'!$L$28)</f>
        <v>265.608</v>
      </c>
      <c r="BE222" s="1">
        <f>IF(BA199="","",'Cost and Benefit Parameters'!$L$28)</f>
        <v>265.608</v>
      </c>
      <c r="BF222" s="1">
        <f>IF(BB199="","",'Cost and Benefit Parameters'!$L$28)</f>
        <v>265.608</v>
      </c>
      <c r="BG222" s="1">
        <f>IF(BC199="","",'Cost and Benefit Parameters'!$L$28)</f>
        <v>265.608</v>
      </c>
      <c r="BH222" s="1">
        <f>IF(BD199="","",'Cost and Benefit Parameters'!$L$28)</f>
        <v>265.608</v>
      </c>
      <c r="BI222" s="1" t="str">
        <f>IF(BE199="","",'Cost and Benefit Parameters'!$L$28)</f>
        <v/>
      </c>
      <c r="BJ222" s="1" t="str">
        <f>IF(BF199="","",'Cost and Benefit Parameters'!$L$28)</f>
        <v/>
      </c>
      <c r="BK222" s="1" t="str">
        <f>IF(BG199="","",'Cost and Benefit Parameters'!$L$28)</f>
        <v/>
      </c>
      <c r="BL222" s="1" t="str">
        <f>IF(BH199="","",'Cost and Benefit Parameters'!$L$28)</f>
        <v/>
      </c>
      <c r="BM222" s="1" t="str">
        <f>IF(BI199="","",'Cost and Benefit Parameters'!$L$28)</f>
        <v/>
      </c>
      <c r="BN222" s="1" t="str">
        <f>IF(BJ199="","",'Cost and Benefit Parameters'!$L$28)</f>
        <v/>
      </c>
      <c r="BO222" s="1" t="str">
        <f>IF(BK199="","",'Cost and Benefit Parameters'!$L$28)</f>
        <v/>
      </c>
      <c r="BP222" s="1" t="str">
        <f>IF(BL199="","",'Cost and Benefit Parameters'!$L$28)</f>
        <v/>
      </c>
      <c r="BQ222" s="1" t="str">
        <f>IF(BM199="","",'Cost and Benefit Parameters'!$L$28)</f>
        <v/>
      </c>
      <c r="BR222" s="1" t="str">
        <f>IF(BN199="","",'Cost and Benefit Parameters'!$L$28)</f>
        <v/>
      </c>
      <c r="BS222" s="1" t="str">
        <f>IF(BO199="","",'Cost and Benefit Parameters'!$L$28)</f>
        <v/>
      </c>
    </row>
    <row r="223" spans="1:72" x14ac:dyDescent="0.55000000000000004">
      <c r="A223" s="642"/>
      <c r="B223" t="s">
        <v>476</v>
      </c>
      <c r="M223" s="1" t="str">
        <f>IF(I200="","",'Cost and Benefit Parameters'!$L$28)</f>
        <v/>
      </c>
      <c r="N223" s="1" t="str">
        <f>IF(J200="","",'Cost and Benefit Parameters'!$L$28)</f>
        <v/>
      </c>
      <c r="O223" s="1" t="str">
        <f>IF(K200="","",'Cost and Benefit Parameters'!$L$28)</f>
        <v/>
      </c>
      <c r="P223" s="1" t="str">
        <f>IF(L200="","",'Cost and Benefit Parameters'!$L$28)</f>
        <v/>
      </c>
      <c r="Q223" s="1" t="str">
        <f>IF(M200="","",'Cost and Benefit Parameters'!$L$28)</f>
        <v/>
      </c>
      <c r="R223" s="1" t="str">
        <f>IF(N200="","",'Cost and Benefit Parameters'!$L$28)</f>
        <v/>
      </c>
      <c r="S223" s="1" t="str">
        <f>IF(O200="","",'Cost and Benefit Parameters'!$L$28)</f>
        <v/>
      </c>
      <c r="T223" s="1" t="str">
        <f>IF(P200="","",'Cost and Benefit Parameters'!$L$28)</f>
        <v/>
      </c>
      <c r="U223" s="1" t="str">
        <f>IF(Q200="","",'Cost and Benefit Parameters'!$L$28)</f>
        <v/>
      </c>
      <c r="V223" s="1">
        <f>IF(R200="","",'Cost and Benefit Parameters'!$L$28)</f>
        <v>265.608</v>
      </c>
      <c r="W223" s="1">
        <f>IF(S200="","",'Cost and Benefit Parameters'!$L$28)</f>
        <v>265.608</v>
      </c>
      <c r="X223" s="1">
        <f>IF(T200="","",'Cost and Benefit Parameters'!$L$28)</f>
        <v>265.608</v>
      </c>
      <c r="Y223" s="1">
        <f>IF(U200="","",'Cost and Benefit Parameters'!$L$28)</f>
        <v>265.608</v>
      </c>
      <c r="Z223" s="1">
        <f>IF(V200="","",'Cost and Benefit Parameters'!$L$28)</f>
        <v>265.608</v>
      </c>
      <c r="AA223" s="1">
        <f>IF(W200="","",'Cost and Benefit Parameters'!$L$28)</f>
        <v>265.608</v>
      </c>
      <c r="AB223" s="1">
        <f>IF(X200="","",'Cost and Benefit Parameters'!$L$28)</f>
        <v>265.608</v>
      </c>
      <c r="AC223" s="1">
        <f>IF(Y200="","",'Cost and Benefit Parameters'!$L$28)</f>
        <v>265.608</v>
      </c>
      <c r="AD223" s="1">
        <f>IF(Z200="","",'Cost and Benefit Parameters'!$L$28)</f>
        <v>265.608</v>
      </c>
      <c r="AE223" s="1">
        <f>IF(AA200="","",'Cost and Benefit Parameters'!$L$28)</f>
        <v>265.608</v>
      </c>
      <c r="AF223" s="1">
        <f>IF(AB200="","",'Cost and Benefit Parameters'!$L$28)</f>
        <v>265.608</v>
      </c>
      <c r="AG223" s="1">
        <f>IF(AC200="","",'Cost and Benefit Parameters'!$L$28)</f>
        <v>265.608</v>
      </c>
      <c r="AH223" s="1">
        <f>IF(AD200="","",'Cost and Benefit Parameters'!$L$28)</f>
        <v>265.608</v>
      </c>
      <c r="AI223" s="1">
        <f>IF(AE200="","",'Cost and Benefit Parameters'!$L$28)</f>
        <v>265.608</v>
      </c>
      <c r="AJ223" s="1">
        <f>IF(AF200="","",'Cost and Benefit Parameters'!$L$28)</f>
        <v>265.608</v>
      </c>
      <c r="AK223" s="1">
        <f>IF(AG200="","",'Cost and Benefit Parameters'!$L$28)</f>
        <v>265.608</v>
      </c>
      <c r="AL223" s="1">
        <f>IF(AH200="","",'Cost and Benefit Parameters'!$L$28)</f>
        <v>265.608</v>
      </c>
      <c r="AM223" s="1">
        <f>IF(AI200="","",'Cost and Benefit Parameters'!$L$28)</f>
        <v>265.608</v>
      </c>
      <c r="AN223" s="1">
        <f>IF(AJ200="","",'Cost and Benefit Parameters'!$L$28)</f>
        <v>265.608</v>
      </c>
      <c r="AO223" s="1">
        <f>IF(AK200="","",'Cost and Benefit Parameters'!$L$28)</f>
        <v>265.608</v>
      </c>
      <c r="AP223" s="1">
        <f>IF(AL200="","",'Cost and Benefit Parameters'!$L$28)</f>
        <v>265.608</v>
      </c>
      <c r="AQ223" s="1">
        <f>IF(AM200="","",'Cost and Benefit Parameters'!$L$28)</f>
        <v>265.608</v>
      </c>
      <c r="AR223" s="1">
        <f>IF(AN200="","",'Cost and Benefit Parameters'!$L$28)</f>
        <v>265.608</v>
      </c>
      <c r="AS223" s="1">
        <f>IF(AO200="","",'Cost and Benefit Parameters'!$L$28)</f>
        <v>265.608</v>
      </c>
      <c r="AT223" s="1">
        <f>IF(AP200="","",'Cost and Benefit Parameters'!$L$28)</f>
        <v>265.608</v>
      </c>
      <c r="AU223" s="1">
        <f>IF(AQ200="","",'Cost and Benefit Parameters'!$L$28)</f>
        <v>265.608</v>
      </c>
      <c r="AV223" s="1">
        <f>IF(AR200="","",'Cost and Benefit Parameters'!$L$28)</f>
        <v>265.608</v>
      </c>
      <c r="AW223" s="1">
        <f>IF(AS200="","",'Cost and Benefit Parameters'!$L$28)</f>
        <v>265.608</v>
      </c>
      <c r="AX223" s="1">
        <f>IF(AT200="","",'Cost and Benefit Parameters'!$L$28)</f>
        <v>265.608</v>
      </c>
      <c r="AY223" s="1">
        <f>IF(AU200="","",'Cost and Benefit Parameters'!$L$28)</f>
        <v>265.608</v>
      </c>
      <c r="AZ223" s="1">
        <f>IF(AV200="","",'Cost and Benefit Parameters'!$L$28)</f>
        <v>265.608</v>
      </c>
      <c r="BA223" s="1">
        <f>IF(AW200="","",'Cost and Benefit Parameters'!$L$28)</f>
        <v>265.608</v>
      </c>
      <c r="BB223" s="1">
        <f>IF(AX200="","",'Cost and Benefit Parameters'!$L$28)</f>
        <v>265.608</v>
      </c>
      <c r="BC223" s="1">
        <f>IF(AY200="","",'Cost and Benefit Parameters'!$L$28)</f>
        <v>265.608</v>
      </c>
      <c r="BD223" s="1">
        <f>IF(AZ200="","",'Cost and Benefit Parameters'!$L$28)</f>
        <v>265.608</v>
      </c>
      <c r="BE223" s="1">
        <f>IF(BA200="","",'Cost and Benefit Parameters'!$L$28)</f>
        <v>265.608</v>
      </c>
      <c r="BF223" s="1">
        <f>IF(BB200="","",'Cost and Benefit Parameters'!$L$28)</f>
        <v>265.608</v>
      </c>
      <c r="BG223" s="1">
        <f>IF(BC200="","",'Cost and Benefit Parameters'!$L$28)</f>
        <v>265.608</v>
      </c>
      <c r="BH223" s="1">
        <f>IF(BD200="","",'Cost and Benefit Parameters'!$L$28)</f>
        <v>265.608</v>
      </c>
      <c r="BI223" s="1">
        <f>IF(BE200="","",'Cost and Benefit Parameters'!$L$28)</f>
        <v>265.608</v>
      </c>
      <c r="BJ223" s="1" t="str">
        <f>IF(BF200="","",'Cost and Benefit Parameters'!$L$28)</f>
        <v/>
      </c>
      <c r="BK223" s="1" t="str">
        <f>IF(BG200="","",'Cost and Benefit Parameters'!$L$28)</f>
        <v/>
      </c>
      <c r="BL223" s="1" t="str">
        <f>IF(BH200="","",'Cost and Benefit Parameters'!$L$28)</f>
        <v/>
      </c>
      <c r="BM223" s="1" t="str">
        <f>IF(BI200="","",'Cost and Benefit Parameters'!$L$28)</f>
        <v/>
      </c>
      <c r="BN223" s="1" t="str">
        <f>IF(BJ200="","",'Cost and Benefit Parameters'!$L$28)</f>
        <v/>
      </c>
      <c r="BO223" s="1" t="str">
        <f>IF(BK200="","",'Cost and Benefit Parameters'!$L$28)</f>
        <v/>
      </c>
      <c r="BP223" s="1" t="str">
        <f>IF(BL200="","",'Cost and Benefit Parameters'!$L$28)</f>
        <v/>
      </c>
      <c r="BQ223" s="1" t="str">
        <f>IF(BM200="","",'Cost and Benefit Parameters'!$L$28)</f>
        <v/>
      </c>
      <c r="BR223" s="1" t="str">
        <f>IF(BN200="","",'Cost and Benefit Parameters'!$L$28)</f>
        <v/>
      </c>
      <c r="BS223" s="1" t="str">
        <f>IF(BO200="","",'Cost and Benefit Parameters'!$L$28)</f>
        <v/>
      </c>
    </row>
    <row r="224" spans="1:72" x14ac:dyDescent="0.55000000000000004">
      <c r="A224" s="642"/>
      <c r="B224" t="s">
        <v>477</v>
      </c>
      <c r="M224" s="1" t="str">
        <f>IF(I201="","",'Cost and Benefit Parameters'!$L$28)</f>
        <v/>
      </c>
      <c r="N224" s="1" t="str">
        <f>IF(J201="","",'Cost and Benefit Parameters'!$L$28)</f>
        <v/>
      </c>
      <c r="O224" s="1" t="str">
        <f>IF(K201="","",'Cost and Benefit Parameters'!$L$28)</f>
        <v/>
      </c>
      <c r="P224" s="1" t="str">
        <f>IF(L201="","",'Cost and Benefit Parameters'!$L$28)</f>
        <v/>
      </c>
      <c r="Q224" s="1" t="str">
        <f>IF(M201="","",'Cost and Benefit Parameters'!$L$28)</f>
        <v/>
      </c>
      <c r="R224" s="1" t="str">
        <f>IF(N201="","",'Cost and Benefit Parameters'!$L$28)</f>
        <v/>
      </c>
      <c r="S224" s="1" t="str">
        <f>IF(O201="","",'Cost and Benefit Parameters'!$L$28)</f>
        <v/>
      </c>
      <c r="T224" s="1" t="str">
        <f>IF(P201="","",'Cost and Benefit Parameters'!$L$28)</f>
        <v/>
      </c>
      <c r="U224" s="1" t="str">
        <f>IF(Q201="","",'Cost and Benefit Parameters'!$L$28)</f>
        <v/>
      </c>
      <c r="V224" s="1" t="str">
        <f>IF(R201="","",'Cost and Benefit Parameters'!$L$28)</f>
        <v/>
      </c>
      <c r="W224" s="1">
        <f>IF(S201="","",'Cost and Benefit Parameters'!$L$28)</f>
        <v>265.608</v>
      </c>
      <c r="X224" s="1">
        <f>IF(T201="","",'Cost and Benefit Parameters'!$L$28)</f>
        <v>265.608</v>
      </c>
      <c r="Y224" s="1">
        <f>IF(U201="","",'Cost and Benefit Parameters'!$L$28)</f>
        <v>265.608</v>
      </c>
      <c r="Z224" s="1">
        <f>IF(V201="","",'Cost and Benefit Parameters'!$L$28)</f>
        <v>265.608</v>
      </c>
      <c r="AA224" s="1">
        <f>IF(W201="","",'Cost and Benefit Parameters'!$L$28)</f>
        <v>265.608</v>
      </c>
      <c r="AB224" s="1">
        <f>IF(X201="","",'Cost and Benefit Parameters'!$L$28)</f>
        <v>265.608</v>
      </c>
      <c r="AC224" s="1">
        <f>IF(Y201="","",'Cost and Benefit Parameters'!$L$28)</f>
        <v>265.608</v>
      </c>
      <c r="AD224" s="1">
        <f>IF(Z201="","",'Cost and Benefit Parameters'!$L$28)</f>
        <v>265.608</v>
      </c>
      <c r="AE224" s="1">
        <f>IF(AA201="","",'Cost and Benefit Parameters'!$L$28)</f>
        <v>265.608</v>
      </c>
      <c r="AF224" s="1">
        <f>IF(AB201="","",'Cost and Benefit Parameters'!$L$28)</f>
        <v>265.608</v>
      </c>
      <c r="AG224" s="1">
        <f>IF(AC201="","",'Cost and Benefit Parameters'!$L$28)</f>
        <v>265.608</v>
      </c>
      <c r="AH224" s="1">
        <f>IF(AD201="","",'Cost and Benefit Parameters'!$L$28)</f>
        <v>265.608</v>
      </c>
      <c r="AI224" s="1">
        <f>IF(AE201="","",'Cost and Benefit Parameters'!$L$28)</f>
        <v>265.608</v>
      </c>
      <c r="AJ224" s="1">
        <f>IF(AF201="","",'Cost and Benefit Parameters'!$L$28)</f>
        <v>265.608</v>
      </c>
      <c r="AK224" s="1">
        <f>IF(AG201="","",'Cost and Benefit Parameters'!$L$28)</f>
        <v>265.608</v>
      </c>
      <c r="AL224" s="1">
        <f>IF(AH201="","",'Cost and Benefit Parameters'!$L$28)</f>
        <v>265.608</v>
      </c>
      <c r="AM224" s="1">
        <f>IF(AI201="","",'Cost and Benefit Parameters'!$L$28)</f>
        <v>265.608</v>
      </c>
      <c r="AN224" s="1">
        <f>IF(AJ201="","",'Cost and Benefit Parameters'!$L$28)</f>
        <v>265.608</v>
      </c>
      <c r="AO224" s="1">
        <f>IF(AK201="","",'Cost and Benefit Parameters'!$L$28)</f>
        <v>265.608</v>
      </c>
      <c r="AP224" s="1">
        <f>IF(AL201="","",'Cost and Benefit Parameters'!$L$28)</f>
        <v>265.608</v>
      </c>
      <c r="AQ224" s="1">
        <f>IF(AM201="","",'Cost and Benefit Parameters'!$L$28)</f>
        <v>265.608</v>
      </c>
      <c r="AR224" s="1">
        <f>IF(AN201="","",'Cost and Benefit Parameters'!$L$28)</f>
        <v>265.608</v>
      </c>
      <c r="AS224" s="1">
        <f>IF(AO201="","",'Cost and Benefit Parameters'!$L$28)</f>
        <v>265.608</v>
      </c>
      <c r="AT224" s="1">
        <f>IF(AP201="","",'Cost and Benefit Parameters'!$L$28)</f>
        <v>265.608</v>
      </c>
      <c r="AU224" s="1">
        <f>IF(AQ201="","",'Cost and Benefit Parameters'!$L$28)</f>
        <v>265.608</v>
      </c>
      <c r="AV224" s="1">
        <f>IF(AR201="","",'Cost and Benefit Parameters'!$L$28)</f>
        <v>265.608</v>
      </c>
      <c r="AW224" s="1">
        <f>IF(AS201="","",'Cost and Benefit Parameters'!$L$28)</f>
        <v>265.608</v>
      </c>
      <c r="AX224" s="1">
        <f>IF(AT201="","",'Cost and Benefit Parameters'!$L$28)</f>
        <v>265.608</v>
      </c>
      <c r="AY224" s="1">
        <f>IF(AU201="","",'Cost and Benefit Parameters'!$L$28)</f>
        <v>265.608</v>
      </c>
      <c r="AZ224" s="1">
        <f>IF(AV201="","",'Cost and Benefit Parameters'!$L$28)</f>
        <v>265.608</v>
      </c>
      <c r="BA224" s="1">
        <f>IF(AW201="","",'Cost and Benefit Parameters'!$L$28)</f>
        <v>265.608</v>
      </c>
      <c r="BB224" s="1">
        <f>IF(AX201="","",'Cost and Benefit Parameters'!$L$28)</f>
        <v>265.608</v>
      </c>
      <c r="BC224" s="1">
        <f>IF(AY201="","",'Cost and Benefit Parameters'!$L$28)</f>
        <v>265.608</v>
      </c>
      <c r="BD224" s="1">
        <f>IF(AZ201="","",'Cost and Benefit Parameters'!$L$28)</f>
        <v>265.608</v>
      </c>
      <c r="BE224" s="1">
        <f>IF(BA201="","",'Cost and Benefit Parameters'!$L$28)</f>
        <v>265.608</v>
      </c>
      <c r="BF224" s="1">
        <f>IF(BB201="","",'Cost and Benefit Parameters'!$L$28)</f>
        <v>265.608</v>
      </c>
      <c r="BG224" s="1">
        <f>IF(BC201="","",'Cost and Benefit Parameters'!$L$28)</f>
        <v>265.608</v>
      </c>
      <c r="BH224" s="1">
        <f>IF(BD201="","",'Cost and Benefit Parameters'!$L$28)</f>
        <v>265.608</v>
      </c>
      <c r="BI224" s="1">
        <f>IF(BE201="","",'Cost and Benefit Parameters'!$L$28)</f>
        <v>265.608</v>
      </c>
      <c r="BJ224" s="1">
        <f>IF(BF201="","",'Cost and Benefit Parameters'!$L$28)</f>
        <v>265.608</v>
      </c>
      <c r="BK224" s="1" t="str">
        <f>IF(BG201="","",'Cost and Benefit Parameters'!$L$28)</f>
        <v/>
      </c>
      <c r="BL224" s="1" t="str">
        <f>IF(BH201="","",'Cost and Benefit Parameters'!$L$28)</f>
        <v/>
      </c>
      <c r="BM224" s="1" t="str">
        <f>IF(BI201="","",'Cost and Benefit Parameters'!$L$28)</f>
        <v/>
      </c>
      <c r="BN224" s="1" t="str">
        <f>IF(BJ201="","",'Cost and Benefit Parameters'!$L$28)</f>
        <v/>
      </c>
      <c r="BO224" s="1" t="str">
        <f>IF(BK201="","",'Cost and Benefit Parameters'!$L$28)</f>
        <v/>
      </c>
      <c r="BP224" s="1" t="str">
        <f>IF(BL201="","",'Cost and Benefit Parameters'!$L$28)</f>
        <v/>
      </c>
      <c r="BQ224" s="1" t="str">
        <f>IF(BM201="","",'Cost and Benefit Parameters'!$L$28)</f>
        <v/>
      </c>
      <c r="BR224" s="1" t="str">
        <f>IF(BN201="","",'Cost and Benefit Parameters'!$L$28)</f>
        <v/>
      </c>
      <c r="BS224" s="1" t="str">
        <f>IF(BO201="","",'Cost and Benefit Parameters'!$L$28)</f>
        <v/>
      </c>
    </row>
    <row r="225" spans="1:75" x14ac:dyDescent="0.55000000000000004">
      <c r="A225" s="642"/>
      <c r="B225" t="s">
        <v>478</v>
      </c>
      <c r="M225" s="1" t="str">
        <f>IF(I202="","",'Cost and Benefit Parameters'!$L$28)</f>
        <v/>
      </c>
      <c r="N225" s="1" t="str">
        <f>IF(J202="","",'Cost and Benefit Parameters'!$L$28)</f>
        <v/>
      </c>
      <c r="O225" s="1" t="str">
        <f>IF(K202="","",'Cost and Benefit Parameters'!$L$28)</f>
        <v/>
      </c>
      <c r="P225" s="1" t="str">
        <f>IF(L202="","",'Cost and Benefit Parameters'!$L$28)</f>
        <v/>
      </c>
      <c r="Q225" s="1" t="str">
        <f>IF(M202="","",'Cost and Benefit Parameters'!$L$28)</f>
        <v/>
      </c>
      <c r="R225" s="1" t="str">
        <f>IF(N202="","",'Cost and Benefit Parameters'!$L$28)</f>
        <v/>
      </c>
      <c r="S225" s="1" t="str">
        <f>IF(O202="","",'Cost and Benefit Parameters'!$L$28)</f>
        <v/>
      </c>
      <c r="T225" s="1" t="str">
        <f>IF(P202="","",'Cost and Benefit Parameters'!$L$28)</f>
        <v/>
      </c>
      <c r="U225" s="1" t="str">
        <f>IF(Q202="","",'Cost and Benefit Parameters'!$L$28)</f>
        <v/>
      </c>
      <c r="V225" s="1" t="str">
        <f>IF(R202="","",'Cost and Benefit Parameters'!$L$28)</f>
        <v/>
      </c>
      <c r="W225" s="1" t="str">
        <f>IF(S202="","",'Cost and Benefit Parameters'!$L$28)</f>
        <v/>
      </c>
      <c r="X225" s="1">
        <f>IF(T202="","",'Cost and Benefit Parameters'!$L$28)</f>
        <v>265.608</v>
      </c>
      <c r="Y225" s="1">
        <f>IF(U202="","",'Cost and Benefit Parameters'!$L$28)</f>
        <v>265.608</v>
      </c>
      <c r="Z225" s="1">
        <f>IF(V202="","",'Cost and Benefit Parameters'!$L$28)</f>
        <v>265.608</v>
      </c>
      <c r="AA225" s="1">
        <f>IF(W202="","",'Cost and Benefit Parameters'!$L$28)</f>
        <v>265.608</v>
      </c>
      <c r="AB225" s="1">
        <f>IF(X202="","",'Cost and Benefit Parameters'!$L$28)</f>
        <v>265.608</v>
      </c>
      <c r="AC225" s="1">
        <f>IF(Y202="","",'Cost and Benefit Parameters'!$L$28)</f>
        <v>265.608</v>
      </c>
      <c r="AD225" s="1">
        <f>IF(Z202="","",'Cost and Benefit Parameters'!$L$28)</f>
        <v>265.608</v>
      </c>
      <c r="AE225" s="1">
        <f>IF(AA202="","",'Cost and Benefit Parameters'!$L$28)</f>
        <v>265.608</v>
      </c>
      <c r="AF225" s="1">
        <f>IF(AB202="","",'Cost and Benefit Parameters'!$L$28)</f>
        <v>265.608</v>
      </c>
      <c r="AG225" s="1">
        <f>IF(AC202="","",'Cost and Benefit Parameters'!$L$28)</f>
        <v>265.608</v>
      </c>
      <c r="AH225" s="1">
        <f>IF(AD202="","",'Cost and Benefit Parameters'!$L$28)</f>
        <v>265.608</v>
      </c>
      <c r="AI225" s="1">
        <f>IF(AE202="","",'Cost and Benefit Parameters'!$L$28)</f>
        <v>265.608</v>
      </c>
      <c r="AJ225" s="1">
        <f>IF(AF202="","",'Cost and Benefit Parameters'!$L$28)</f>
        <v>265.608</v>
      </c>
      <c r="AK225" s="1">
        <f>IF(AG202="","",'Cost and Benefit Parameters'!$L$28)</f>
        <v>265.608</v>
      </c>
      <c r="AL225" s="1">
        <f>IF(AH202="","",'Cost and Benefit Parameters'!$L$28)</f>
        <v>265.608</v>
      </c>
      <c r="AM225" s="1">
        <f>IF(AI202="","",'Cost and Benefit Parameters'!$L$28)</f>
        <v>265.608</v>
      </c>
      <c r="AN225" s="1">
        <f>IF(AJ202="","",'Cost and Benefit Parameters'!$L$28)</f>
        <v>265.608</v>
      </c>
      <c r="AO225" s="1">
        <f>IF(AK202="","",'Cost and Benefit Parameters'!$L$28)</f>
        <v>265.608</v>
      </c>
      <c r="AP225" s="1">
        <f>IF(AL202="","",'Cost and Benefit Parameters'!$L$28)</f>
        <v>265.608</v>
      </c>
      <c r="AQ225" s="1">
        <f>IF(AM202="","",'Cost and Benefit Parameters'!$L$28)</f>
        <v>265.608</v>
      </c>
      <c r="AR225" s="1">
        <f>IF(AN202="","",'Cost and Benefit Parameters'!$L$28)</f>
        <v>265.608</v>
      </c>
      <c r="AS225" s="1">
        <f>IF(AO202="","",'Cost and Benefit Parameters'!$L$28)</f>
        <v>265.608</v>
      </c>
      <c r="AT225" s="1">
        <f>IF(AP202="","",'Cost and Benefit Parameters'!$L$28)</f>
        <v>265.608</v>
      </c>
      <c r="AU225" s="1">
        <f>IF(AQ202="","",'Cost and Benefit Parameters'!$L$28)</f>
        <v>265.608</v>
      </c>
      <c r="AV225" s="1">
        <f>IF(AR202="","",'Cost and Benefit Parameters'!$L$28)</f>
        <v>265.608</v>
      </c>
      <c r="AW225" s="1">
        <f>IF(AS202="","",'Cost and Benefit Parameters'!$L$28)</f>
        <v>265.608</v>
      </c>
      <c r="AX225" s="1">
        <f>IF(AT202="","",'Cost and Benefit Parameters'!$L$28)</f>
        <v>265.608</v>
      </c>
      <c r="AY225" s="1">
        <f>IF(AU202="","",'Cost and Benefit Parameters'!$L$28)</f>
        <v>265.608</v>
      </c>
      <c r="AZ225" s="1">
        <f>IF(AV202="","",'Cost and Benefit Parameters'!$L$28)</f>
        <v>265.608</v>
      </c>
      <c r="BA225" s="1">
        <f>IF(AW202="","",'Cost and Benefit Parameters'!$L$28)</f>
        <v>265.608</v>
      </c>
      <c r="BB225" s="1">
        <f>IF(AX202="","",'Cost and Benefit Parameters'!$L$28)</f>
        <v>265.608</v>
      </c>
      <c r="BC225" s="1">
        <f>IF(AY202="","",'Cost and Benefit Parameters'!$L$28)</f>
        <v>265.608</v>
      </c>
      <c r="BD225" s="1">
        <f>IF(AZ202="","",'Cost and Benefit Parameters'!$L$28)</f>
        <v>265.608</v>
      </c>
      <c r="BE225" s="1">
        <f>IF(BA202="","",'Cost and Benefit Parameters'!$L$28)</f>
        <v>265.608</v>
      </c>
      <c r="BF225" s="1">
        <f>IF(BB202="","",'Cost and Benefit Parameters'!$L$28)</f>
        <v>265.608</v>
      </c>
      <c r="BG225" s="1">
        <f>IF(BC202="","",'Cost and Benefit Parameters'!$L$28)</f>
        <v>265.608</v>
      </c>
      <c r="BH225" s="1">
        <f>IF(BD202="","",'Cost and Benefit Parameters'!$L$28)</f>
        <v>265.608</v>
      </c>
      <c r="BI225" s="1">
        <f>IF(BE202="","",'Cost and Benefit Parameters'!$L$28)</f>
        <v>265.608</v>
      </c>
      <c r="BJ225" s="1">
        <f>IF(BF202="","",'Cost and Benefit Parameters'!$L$28)</f>
        <v>265.608</v>
      </c>
      <c r="BK225" s="1">
        <f>IF(BG202="","",'Cost and Benefit Parameters'!$L$28)</f>
        <v>265.608</v>
      </c>
      <c r="BL225" s="1" t="str">
        <f>IF(BH202="","",'Cost and Benefit Parameters'!$L$28)</f>
        <v/>
      </c>
      <c r="BM225" s="1" t="str">
        <f>IF(BI202="","",'Cost and Benefit Parameters'!$L$28)</f>
        <v/>
      </c>
      <c r="BN225" s="1" t="str">
        <f>IF(BJ202="","",'Cost and Benefit Parameters'!$L$28)</f>
        <v/>
      </c>
      <c r="BO225" s="1" t="str">
        <f>IF(BK202="","",'Cost and Benefit Parameters'!$L$28)</f>
        <v/>
      </c>
      <c r="BP225" s="1" t="str">
        <f>IF(BL202="","",'Cost and Benefit Parameters'!$L$28)</f>
        <v/>
      </c>
      <c r="BQ225" s="1" t="str">
        <f>IF(BM202="","",'Cost and Benefit Parameters'!$L$28)</f>
        <v/>
      </c>
      <c r="BR225" s="1" t="str">
        <f>IF(BN202="","",'Cost and Benefit Parameters'!$L$28)</f>
        <v/>
      </c>
      <c r="BS225" s="1" t="str">
        <f>IF(BO202="","",'Cost and Benefit Parameters'!$L$28)</f>
        <v/>
      </c>
    </row>
    <row r="226" spans="1:75" x14ac:dyDescent="0.55000000000000004">
      <c r="A226" s="642"/>
      <c r="B226" t="s">
        <v>479</v>
      </c>
      <c r="M226" s="1" t="str">
        <f>IF(I203="","",'Cost and Benefit Parameters'!$L$28)</f>
        <v/>
      </c>
      <c r="N226" s="1" t="str">
        <f>IF(J203="","",'Cost and Benefit Parameters'!$L$28)</f>
        <v/>
      </c>
      <c r="O226" s="1" t="str">
        <f>IF(K203="","",'Cost and Benefit Parameters'!$L$28)</f>
        <v/>
      </c>
      <c r="P226" s="1" t="str">
        <f>IF(L203="","",'Cost and Benefit Parameters'!$L$28)</f>
        <v/>
      </c>
      <c r="Q226" s="1" t="str">
        <f>IF(M203="","",'Cost and Benefit Parameters'!$L$28)</f>
        <v/>
      </c>
      <c r="R226" s="1" t="str">
        <f>IF(N203="","",'Cost and Benefit Parameters'!$L$28)</f>
        <v/>
      </c>
      <c r="S226" s="1" t="str">
        <f>IF(O203="","",'Cost and Benefit Parameters'!$L$28)</f>
        <v/>
      </c>
      <c r="T226" s="1" t="str">
        <f>IF(P203="","",'Cost and Benefit Parameters'!$L$28)</f>
        <v/>
      </c>
      <c r="U226" s="1" t="str">
        <f>IF(Q203="","",'Cost and Benefit Parameters'!$L$28)</f>
        <v/>
      </c>
      <c r="V226" s="1" t="str">
        <f>IF(R203="","",'Cost and Benefit Parameters'!$L$28)</f>
        <v/>
      </c>
      <c r="W226" s="1" t="str">
        <f>IF(S203="","",'Cost and Benefit Parameters'!$L$28)</f>
        <v/>
      </c>
      <c r="X226" s="1" t="str">
        <f>IF(T203="","",'Cost and Benefit Parameters'!$L$28)</f>
        <v/>
      </c>
      <c r="Y226" s="1">
        <f>IF(U203="","",'Cost and Benefit Parameters'!$L$28)</f>
        <v>265.608</v>
      </c>
      <c r="Z226" s="1">
        <f>IF(V203="","",'Cost and Benefit Parameters'!$L$28)</f>
        <v>265.608</v>
      </c>
      <c r="AA226" s="1">
        <f>IF(W203="","",'Cost and Benefit Parameters'!$L$28)</f>
        <v>265.608</v>
      </c>
      <c r="AB226" s="1">
        <f>IF(X203="","",'Cost and Benefit Parameters'!$L$28)</f>
        <v>265.608</v>
      </c>
      <c r="AC226" s="1">
        <f>IF(Y203="","",'Cost and Benefit Parameters'!$L$28)</f>
        <v>265.608</v>
      </c>
      <c r="AD226" s="1">
        <f>IF(Z203="","",'Cost and Benefit Parameters'!$L$28)</f>
        <v>265.608</v>
      </c>
      <c r="AE226" s="1">
        <f>IF(AA203="","",'Cost and Benefit Parameters'!$L$28)</f>
        <v>265.608</v>
      </c>
      <c r="AF226" s="1">
        <f>IF(AB203="","",'Cost and Benefit Parameters'!$L$28)</f>
        <v>265.608</v>
      </c>
      <c r="AG226" s="1">
        <f>IF(AC203="","",'Cost and Benefit Parameters'!$L$28)</f>
        <v>265.608</v>
      </c>
      <c r="AH226" s="1">
        <f>IF(AD203="","",'Cost and Benefit Parameters'!$L$28)</f>
        <v>265.608</v>
      </c>
      <c r="AI226" s="1">
        <f>IF(AE203="","",'Cost and Benefit Parameters'!$L$28)</f>
        <v>265.608</v>
      </c>
      <c r="AJ226" s="1">
        <f>IF(AF203="","",'Cost and Benefit Parameters'!$L$28)</f>
        <v>265.608</v>
      </c>
      <c r="AK226" s="1">
        <f>IF(AG203="","",'Cost and Benefit Parameters'!$L$28)</f>
        <v>265.608</v>
      </c>
      <c r="AL226" s="1">
        <f>IF(AH203="","",'Cost and Benefit Parameters'!$L$28)</f>
        <v>265.608</v>
      </c>
      <c r="AM226" s="1">
        <f>IF(AI203="","",'Cost and Benefit Parameters'!$L$28)</f>
        <v>265.608</v>
      </c>
      <c r="AN226" s="1">
        <f>IF(AJ203="","",'Cost and Benefit Parameters'!$L$28)</f>
        <v>265.608</v>
      </c>
      <c r="AO226" s="1">
        <f>IF(AK203="","",'Cost and Benefit Parameters'!$L$28)</f>
        <v>265.608</v>
      </c>
      <c r="AP226" s="1">
        <f>IF(AL203="","",'Cost and Benefit Parameters'!$L$28)</f>
        <v>265.608</v>
      </c>
      <c r="AQ226" s="1">
        <f>IF(AM203="","",'Cost and Benefit Parameters'!$L$28)</f>
        <v>265.608</v>
      </c>
      <c r="AR226" s="1">
        <f>IF(AN203="","",'Cost and Benefit Parameters'!$L$28)</f>
        <v>265.608</v>
      </c>
      <c r="AS226" s="1">
        <f>IF(AO203="","",'Cost and Benefit Parameters'!$L$28)</f>
        <v>265.608</v>
      </c>
      <c r="AT226" s="1">
        <f>IF(AP203="","",'Cost and Benefit Parameters'!$L$28)</f>
        <v>265.608</v>
      </c>
      <c r="AU226" s="1">
        <f>IF(AQ203="","",'Cost and Benefit Parameters'!$L$28)</f>
        <v>265.608</v>
      </c>
      <c r="AV226" s="1">
        <f>IF(AR203="","",'Cost and Benefit Parameters'!$L$28)</f>
        <v>265.608</v>
      </c>
      <c r="AW226" s="1">
        <f>IF(AS203="","",'Cost and Benefit Parameters'!$L$28)</f>
        <v>265.608</v>
      </c>
      <c r="AX226" s="1">
        <f>IF(AT203="","",'Cost and Benefit Parameters'!$L$28)</f>
        <v>265.608</v>
      </c>
      <c r="AY226" s="1">
        <f>IF(AU203="","",'Cost and Benefit Parameters'!$L$28)</f>
        <v>265.608</v>
      </c>
      <c r="AZ226" s="1">
        <f>IF(AV203="","",'Cost and Benefit Parameters'!$L$28)</f>
        <v>265.608</v>
      </c>
      <c r="BA226" s="1">
        <f>IF(AW203="","",'Cost and Benefit Parameters'!$L$28)</f>
        <v>265.608</v>
      </c>
      <c r="BB226" s="1">
        <f>IF(AX203="","",'Cost and Benefit Parameters'!$L$28)</f>
        <v>265.608</v>
      </c>
      <c r="BC226" s="1">
        <f>IF(AY203="","",'Cost and Benefit Parameters'!$L$28)</f>
        <v>265.608</v>
      </c>
      <c r="BD226" s="1">
        <f>IF(AZ203="","",'Cost and Benefit Parameters'!$L$28)</f>
        <v>265.608</v>
      </c>
      <c r="BE226" s="1">
        <f>IF(BA203="","",'Cost and Benefit Parameters'!$L$28)</f>
        <v>265.608</v>
      </c>
      <c r="BF226" s="1">
        <f>IF(BB203="","",'Cost and Benefit Parameters'!$L$28)</f>
        <v>265.608</v>
      </c>
      <c r="BG226" s="1">
        <f>IF(BC203="","",'Cost and Benefit Parameters'!$L$28)</f>
        <v>265.608</v>
      </c>
      <c r="BH226" s="1">
        <f>IF(BD203="","",'Cost and Benefit Parameters'!$L$28)</f>
        <v>265.608</v>
      </c>
      <c r="BI226" s="1">
        <f>IF(BE203="","",'Cost and Benefit Parameters'!$L$28)</f>
        <v>265.608</v>
      </c>
      <c r="BJ226" s="1">
        <f>IF(BF203="","",'Cost and Benefit Parameters'!$L$28)</f>
        <v>265.608</v>
      </c>
      <c r="BK226" s="1">
        <f>IF(BG203="","",'Cost and Benefit Parameters'!$L$28)</f>
        <v>265.608</v>
      </c>
      <c r="BL226" s="1">
        <f>IF(BH203="","",'Cost and Benefit Parameters'!$L$28)</f>
        <v>265.608</v>
      </c>
      <c r="BM226" s="1" t="str">
        <f>IF(BI203="","",'Cost and Benefit Parameters'!$L$28)</f>
        <v/>
      </c>
      <c r="BN226" s="1" t="str">
        <f>IF(BJ203="","",'Cost and Benefit Parameters'!$L$28)</f>
        <v/>
      </c>
      <c r="BO226" s="1" t="str">
        <f>IF(BK203="","",'Cost and Benefit Parameters'!$L$28)</f>
        <v/>
      </c>
      <c r="BP226" s="1" t="str">
        <f>IF(BL203="","",'Cost and Benefit Parameters'!$L$28)</f>
        <v/>
      </c>
      <c r="BQ226" s="1" t="str">
        <f>IF(BM203="","",'Cost and Benefit Parameters'!$L$28)</f>
        <v/>
      </c>
      <c r="BR226" s="1" t="str">
        <f>IF(BN203="","",'Cost and Benefit Parameters'!$L$28)</f>
        <v/>
      </c>
      <c r="BS226" s="1" t="str">
        <f>IF(BO203="","",'Cost and Benefit Parameters'!$L$28)</f>
        <v/>
      </c>
    </row>
    <row r="227" spans="1:75" x14ac:dyDescent="0.55000000000000004">
      <c r="A227" s="642"/>
      <c r="B227" t="s">
        <v>480</v>
      </c>
      <c r="M227" s="1" t="str">
        <f>IF(I204="","",'Cost and Benefit Parameters'!$L$28)</f>
        <v/>
      </c>
      <c r="N227" s="1" t="str">
        <f>IF(J204="","",'Cost and Benefit Parameters'!$L$28)</f>
        <v/>
      </c>
      <c r="O227" s="1" t="str">
        <f>IF(K204="","",'Cost and Benefit Parameters'!$L$28)</f>
        <v/>
      </c>
      <c r="P227" s="1" t="str">
        <f>IF(L204="","",'Cost and Benefit Parameters'!$L$28)</f>
        <v/>
      </c>
      <c r="Q227" s="1" t="str">
        <f>IF(M204="","",'Cost and Benefit Parameters'!$L$28)</f>
        <v/>
      </c>
      <c r="R227" s="1" t="str">
        <f>IF(N204="","",'Cost and Benefit Parameters'!$L$28)</f>
        <v/>
      </c>
      <c r="S227" s="1" t="str">
        <f>IF(O204="","",'Cost and Benefit Parameters'!$L$28)</f>
        <v/>
      </c>
      <c r="T227" s="1" t="str">
        <f>IF(P204="","",'Cost and Benefit Parameters'!$L$28)</f>
        <v/>
      </c>
      <c r="U227" s="1" t="str">
        <f>IF(Q204="","",'Cost and Benefit Parameters'!$L$28)</f>
        <v/>
      </c>
      <c r="V227" s="1" t="str">
        <f>IF(R204="","",'Cost and Benefit Parameters'!$L$28)</f>
        <v/>
      </c>
      <c r="W227" s="1" t="str">
        <f>IF(S204="","",'Cost and Benefit Parameters'!$L$28)</f>
        <v/>
      </c>
      <c r="X227" s="1" t="str">
        <f>IF(T204="","",'Cost and Benefit Parameters'!$L$28)</f>
        <v/>
      </c>
      <c r="Y227" s="1" t="str">
        <f>IF(U204="","",'Cost and Benefit Parameters'!$L$28)</f>
        <v/>
      </c>
      <c r="Z227" s="1">
        <f>IF(V204="","",'Cost and Benefit Parameters'!$L$28)</f>
        <v>265.608</v>
      </c>
      <c r="AA227" s="1">
        <f>IF(W204="","",'Cost and Benefit Parameters'!$L$28)</f>
        <v>265.608</v>
      </c>
      <c r="AB227" s="1">
        <f>IF(X204="","",'Cost and Benefit Parameters'!$L$28)</f>
        <v>265.608</v>
      </c>
      <c r="AC227" s="1">
        <f>IF(Y204="","",'Cost and Benefit Parameters'!$L$28)</f>
        <v>265.608</v>
      </c>
      <c r="AD227" s="1">
        <f>IF(Z204="","",'Cost and Benefit Parameters'!$L$28)</f>
        <v>265.608</v>
      </c>
      <c r="AE227" s="1">
        <f>IF(AA204="","",'Cost and Benefit Parameters'!$L$28)</f>
        <v>265.608</v>
      </c>
      <c r="AF227" s="1">
        <f>IF(AB204="","",'Cost and Benefit Parameters'!$L$28)</f>
        <v>265.608</v>
      </c>
      <c r="AG227" s="1">
        <f>IF(AC204="","",'Cost and Benefit Parameters'!$L$28)</f>
        <v>265.608</v>
      </c>
      <c r="AH227" s="1">
        <f>IF(AD204="","",'Cost and Benefit Parameters'!$L$28)</f>
        <v>265.608</v>
      </c>
      <c r="AI227" s="1">
        <f>IF(AE204="","",'Cost and Benefit Parameters'!$L$28)</f>
        <v>265.608</v>
      </c>
      <c r="AJ227" s="1">
        <f>IF(AF204="","",'Cost and Benefit Parameters'!$L$28)</f>
        <v>265.608</v>
      </c>
      <c r="AK227" s="1">
        <f>IF(AG204="","",'Cost and Benefit Parameters'!$L$28)</f>
        <v>265.608</v>
      </c>
      <c r="AL227" s="1">
        <f>IF(AH204="","",'Cost and Benefit Parameters'!$L$28)</f>
        <v>265.608</v>
      </c>
      <c r="AM227" s="1">
        <f>IF(AI204="","",'Cost and Benefit Parameters'!$L$28)</f>
        <v>265.608</v>
      </c>
      <c r="AN227" s="1">
        <f>IF(AJ204="","",'Cost and Benefit Parameters'!$L$28)</f>
        <v>265.608</v>
      </c>
      <c r="AO227" s="1">
        <f>IF(AK204="","",'Cost and Benefit Parameters'!$L$28)</f>
        <v>265.608</v>
      </c>
      <c r="AP227" s="1">
        <f>IF(AL204="","",'Cost and Benefit Parameters'!$L$28)</f>
        <v>265.608</v>
      </c>
      <c r="AQ227" s="1">
        <f>IF(AM204="","",'Cost and Benefit Parameters'!$L$28)</f>
        <v>265.608</v>
      </c>
      <c r="AR227" s="1">
        <f>IF(AN204="","",'Cost and Benefit Parameters'!$L$28)</f>
        <v>265.608</v>
      </c>
      <c r="AS227" s="1">
        <f>IF(AO204="","",'Cost and Benefit Parameters'!$L$28)</f>
        <v>265.608</v>
      </c>
      <c r="AT227" s="1">
        <f>IF(AP204="","",'Cost and Benefit Parameters'!$L$28)</f>
        <v>265.608</v>
      </c>
      <c r="AU227" s="1">
        <f>IF(AQ204="","",'Cost and Benefit Parameters'!$L$28)</f>
        <v>265.608</v>
      </c>
      <c r="AV227" s="1">
        <f>IF(AR204="","",'Cost and Benefit Parameters'!$L$28)</f>
        <v>265.608</v>
      </c>
      <c r="AW227" s="1">
        <f>IF(AS204="","",'Cost and Benefit Parameters'!$L$28)</f>
        <v>265.608</v>
      </c>
      <c r="AX227" s="1">
        <f>IF(AT204="","",'Cost and Benefit Parameters'!$L$28)</f>
        <v>265.608</v>
      </c>
      <c r="AY227" s="1">
        <f>IF(AU204="","",'Cost and Benefit Parameters'!$L$28)</f>
        <v>265.608</v>
      </c>
      <c r="AZ227" s="1">
        <f>IF(AV204="","",'Cost and Benefit Parameters'!$L$28)</f>
        <v>265.608</v>
      </c>
      <c r="BA227" s="1">
        <f>IF(AW204="","",'Cost and Benefit Parameters'!$L$28)</f>
        <v>265.608</v>
      </c>
      <c r="BB227" s="1">
        <f>IF(AX204="","",'Cost and Benefit Parameters'!$L$28)</f>
        <v>265.608</v>
      </c>
      <c r="BC227" s="1">
        <f>IF(AY204="","",'Cost and Benefit Parameters'!$L$28)</f>
        <v>265.608</v>
      </c>
      <c r="BD227" s="1">
        <f>IF(AZ204="","",'Cost and Benefit Parameters'!$L$28)</f>
        <v>265.608</v>
      </c>
      <c r="BE227" s="1">
        <f>IF(BA204="","",'Cost and Benefit Parameters'!$L$28)</f>
        <v>265.608</v>
      </c>
      <c r="BF227" s="1">
        <f>IF(BB204="","",'Cost and Benefit Parameters'!$L$28)</f>
        <v>265.608</v>
      </c>
      <c r="BG227" s="1">
        <f>IF(BC204="","",'Cost and Benefit Parameters'!$L$28)</f>
        <v>265.608</v>
      </c>
      <c r="BH227" s="1">
        <f>IF(BD204="","",'Cost and Benefit Parameters'!$L$28)</f>
        <v>265.608</v>
      </c>
      <c r="BI227" s="1">
        <f>IF(BE204="","",'Cost and Benefit Parameters'!$L$28)</f>
        <v>265.608</v>
      </c>
      <c r="BJ227" s="1">
        <f>IF(BF204="","",'Cost and Benefit Parameters'!$L$28)</f>
        <v>265.608</v>
      </c>
      <c r="BK227" s="1">
        <f>IF(BG204="","",'Cost and Benefit Parameters'!$L$28)</f>
        <v>265.608</v>
      </c>
      <c r="BL227" s="1">
        <f>IF(BH204="","",'Cost and Benefit Parameters'!$L$28)</f>
        <v>265.608</v>
      </c>
      <c r="BM227" s="1">
        <f>IF(BI204="","",'Cost and Benefit Parameters'!$L$28)</f>
        <v>265.608</v>
      </c>
      <c r="BN227" s="1" t="str">
        <f>IF(BJ204="","",'Cost and Benefit Parameters'!$L$28)</f>
        <v/>
      </c>
      <c r="BO227" s="1" t="str">
        <f>IF(BK204="","",'Cost and Benefit Parameters'!$L$28)</f>
        <v/>
      </c>
      <c r="BP227" s="1" t="str">
        <f>IF(BL204="","",'Cost and Benefit Parameters'!$L$28)</f>
        <v/>
      </c>
      <c r="BQ227" s="1" t="str">
        <f>IF(BM204="","",'Cost and Benefit Parameters'!$L$28)</f>
        <v/>
      </c>
      <c r="BR227" s="1" t="str">
        <f>IF(BN204="","",'Cost and Benefit Parameters'!$L$28)</f>
        <v/>
      </c>
      <c r="BS227" s="1" t="str">
        <f>IF(BO204="","",'Cost and Benefit Parameters'!$L$28)</f>
        <v/>
      </c>
    </row>
    <row r="228" spans="1:75" x14ac:dyDescent="0.55000000000000004">
      <c r="A228" s="642"/>
      <c r="B228" t="s">
        <v>481</v>
      </c>
      <c r="M228" s="1" t="str">
        <f>IF(I205="","",'Cost and Benefit Parameters'!$L$28)</f>
        <v/>
      </c>
      <c r="N228" s="1" t="str">
        <f>IF(J205="","",'Cost and Benefit Parameters'!$L$28)</f>
        <v/>
      </c>
      <c r="O228" s="1" t="str">
        <f>IF(K205="","",'Cost and Benefit Parameters'!$L$28)</f>
        <v/>
      </c>
      <c r="P228" s="1" t="str">
        <f>IF(L205="","",'Cost and Benefit Parameters'!$L$28)</f>
        <v/>
      </c>
      <c r="Q228" s="1" t="str">
        <f>IF(M205="","",'Cost and Benefit Parameters'!$L$28)</f>
        <v/>
      </c>
      <c r="R228" s="1" t="str">
        <f>IF(N205="","",'Cost and Benefit Parameters'!$L$28)</f>
        <v/>
      </c>
      <c r="S228" s="1" t="str">
        <f>IF(O205="","",'Cost and Benefit Parameters'!$L$28)</f>
        <v/>
      </c>
      <c r="T228" s="1" t="str">
        <f>IF(P205="","",'Cost and Benefit Parameters'!$L$28)</f>
        <v/>
      </c>
      <c r="U228" s="1" t="str">
        <f>IF(Q205="","",'Cost and Benefit Parameters'!$L$28)</f>
        <v/>
      </c>
      <c r="V228" s="1" t="str">
        <f>IF(R205="","",'Cost and Benefit Parameters'!$L$28)</f>
        <v/>
      </c>
      <c r="W228" s="1" t="str">
        <f>IF(S205="","",'Cost and Benefit Parameters'!$L$28)</f>
        <v/>
      </c>
      <c r="X228" s="1" t="str">
        <f>IF(T205="","",'Cost and Benefit Parameters'!$L$28)</f>
        <v/>
      </c>
      <c r="Y228" s="1" t="str">
        <f>IF(U205="","",'Cost and Benefit Parameters'!$L$28)</f>
        <v/>
      </c>
      <c r="Z228" s="1" t="str">
        <f>IF(V205="","",'Cost and Benefit Parameters'!$L$28)</f>
        <v/>
      </c>
      <c r="AA228" s="1">
        <f>IF(W205="","",'Cost and Benefit Parameters'!$L$28)</f>
        <v>265.608</v>
      </c>
      <c r="AB228" s="1">
        <f>IF(X205="","",'Cost and Benefit Parameters'!$L$28)</f>
        <v>265.608</v>
      </c>
      <c r="AC228" s="1">
        <f>IF(Y205="","",'Cost and Benefit Parameters'!$L$28)</f>
        <v>265.608</v>
      </c>
      <c r="AD228" s="1">
        <f>IF(Z205="","",'Cost and Benefit Parameters'!$L$28)</f>
        <v>265.608</v>
      </c>
      <c r="AE228" s="1">
        <f>IF(AA205="","",'Cost and Benefit Parameters'!$L$28)</f>
        <v>265.608</v>
      </c>
      <c r="AF228" s="1">
        <f>IF(AB205="","",'Cost and Benefit Parameters'!$L$28)</f>
        <v>265.608</v>
      </c>
      <c r="AG228" s="1">
        <f>IF(AC205="","",'Cost and Benefit Parameters'!$L$28)</f>
        <v>265.608</v>
      </c>
      <c r="AH228" s="1">
        <f>IF(AD205="","",'Cost and Benefit Parameters'!$L$28)</f>
        <v>265.608</v>
      </c>
      <c r="AI228" s="1">
        <f>IF(AE205="","",'Cost and Benefit Parameters'!$L$28)</f>
        <v>265.608</v>
      </c>
      <c r="AJ228" s="1">
        <f>IF(AF205="","",'Cost and Benefit Parameters'!$L$28)</f>
        <v>265.608</v>
      </c>
      <c r="AK228" s="1">
        <f>IF(AG205="","",'Cost and Benefit Parameters'!$L$28)</f>
        <v>265.608</v>
      </c>
      <c r="AL228" s="1">
        <f>IF(AH205="","",'Cost and Benefit Parameters'!$L$28)</f>
        <v>265.608</v>
      </c>
      <c r="AM228" s="1">
        <f>IF(AI205="","",'Cost and Benefit Parameters'!$L$28)</f>
        <v>265.608</v>
      </c>
      <c r="AN228" s="1">
        <f>IF(AJ205="","",'Cost and Benefit Parameters'!$L$28)</f>
        <v>265.608</v>
      </c>
      <c r="AO228" s="1">
        <f>IF(AK205="","",'Cost and Benefit Parameters'!$L$28)</f>
        <v>265.608</v>
      </c>
      <c r="AP228" s="1">
        <f>IF(AL205="","",'Cost and Benefit Parameters'!$L$28)</f>
        <v>265.608</v>
      </c>
      <c r="AQ228" s="1">
        <f>IF(AM205="","",'Cost and Benefit Parameters'!$L$28)</f>
        <v>265.608</v>
      </c>
      <c r="AR228" s="1">
        <f>IF(AN205="","",'Cost and Benefit Parameters'!$L$28)</f>
        <v>265.608</v>
      </c>
      <c r="AS228" s="1">
        <f>IF(AO205="","",'Cost and Benefit Parameters'!$L$28)</f>
        <v>265.608</v>
      </c>
      <c r="AT228" s="1">
        <f>IF(AP205="","",'Cost and Benefit Parameters'!$L$28)</f>
        <v>265.608</v>
      </c>
      <c r="AU228" s="1">
        <f>IF(AQ205="","",'Cost and Benefit Parameters'!$L$28)</f>
        <v>265.608</v>
      </c>
      <c r="AV228" s="1">
        <f>IF(AR205="","",'Cost and Benefit Parameters'!$L$28)</f>
        <v>265.608</v>
      </c>
      <c r="AW228" s="1">
        <f>IF(AS205="","",'Cost and Benefit Parameters'!$L$28)</f>
        <v>265.608</v>
      </c>
      <c r="AX228" s="1">
        <f>IF(AT205="","",'Cost and Benefit Parameters'!$L$28)</f>
        <v>265.608</v>
      </c>
      <c r="AY228" s="1">
        <f>IF(AU205="","",'Cost and Benefit Parameters'!$L$28)</f>
        <v>265.608</v>
      </c>
      <c r="AZ228" s="1">
        <f>IF(AV205="","",'Cost and Benefit Parameters'!$L$28)</f>
        <v>265.608</v>
      </c>
      <c r="BA228" s="1">
        <f>IF(AW205="","",'Cost and Benefit Parameters'!$L$28)</f>
        <v>265.608</v>
      </c>
      <c r="BB228" s="1">
        <f>IF(AX205="","",'Cost and Benefit Parameters'!$L$28)</f>
        <v>265.608</v>
      </c>
      <c r="BC228" s="1">
        <f>IF(AY205="","",'Cost and Benefit Parameters'!$L$28)</f>
        <v>265.608</v>
      </c>
      <c r="BD228" s="1">
        <f>IF(AZ205="","",'Cost and Benefit Parameters'!$L$28)</f>
        <v>265.608</v>
      </c>
      <c r="BE228" s="1">
        <f>IF(BA205="","",'Cost and Benefit Parameters'!$L$28)</f>
        <v>265.608</v>
      </c>
      <c r="BF228" s="1">
        <f>IF(BB205="","",'Cost and Benefit Parameters'!$L$28)</f>
        <v>265.608</v>
      </c>
      <c r="BG228" s="1">
        <f>IF(BC205="","",'Cost and Benefit Parameters'!$L$28)</f>
        <v>265.608</v>
      </c>
      <c r="BH228" s="1">
        <f>IF(BD205="","",'Cost and Benefit Parameters'!$L$28)</f>
        <v>265.608</v>
      </c>
      <c r="BI228" s="1">
        <f>IF(BE205="","",'Cost and Benefit Parameters'!$L$28)</f>
        <v>265.608</v>
      </c>
      <c r="BJ228" s="1">
        <f>IF(BF205="","",'Cost and Benefit Parameters'!$L$28)</f>
        <v>265.608</v>
      </c>
      <c r="BK228" s="1">
        <f>IF(BG205="","",'Cost and Benefit Parameters'!$L$28)</f>
        <v>265.608</v>
      </c>
      <c r="BL228" s="1">
        <f>IF(BH205="","",'Cost and Benefit Parameters'!$L$28)</f>
        <v>265.608</v>
      </c>
      <c r="BM228" s="1">
        <f>IF(BI205="","",'Cost and Benefit Parameters'!$L$28)</f>
        <v>265.608</v>
      </c>
      <c r="BN228" s="1">
        <f>IF(BJ205="","",'Cost and Benefit Parameters'!$L$28)</f>
        <v>265.608</v>
      </c>
      <c r="BO228" s="1" t="str">
        <f>IF(BK205="","",'Cost and Benefit Parameters'!$L$28)</f>
        <v/>
      </c>
      <c r="BP228" s="1" t="str">
        <f>IF(BL205="","",'Cost and Benefit Parameters'!$L$28)</f>
        <v/>
      </c>
      <c r="BQ228" s="1" t="str">
        <f>IF(BM205="","",'Cost and Benefit Parameters'!$L$28)</f>
        <v/>
      </c>
      <c r="BR228" s="1" t="str">
        <f>IF(BN205="","",'Cost and Benefit Parameters'!$L$28)</f>
        <v/>
      </c>
      <c r="BS228" s="1" t="str">
        <f>IF(BO205="","",'Cost and Benefit Parameters'!$L$28)</f>
        <v/>
      </c>
    </row>
    <row r="229" spans="1:75" x14ac:dyDescent="0.55000000000000004">
      <c r="A229" s="642"/>
      <c r="B229" t="s">
        <v>482</v>
      </c>
      <c r="M229" s="1" t="str">
        <f>IF(I206="","",'Cost and Benefit Parameters'!$L$28)</f>
        <v/>
      </c>
      <c r="N229" s="1" t="str">
        <f>IF(J206="","",'Cost and Benefit Parameters'!$L$28)</f>
        <v/>
      </c>
      <c r="O229" s="1" t="str">
        <f>IF(K206="","",'Cost and Benefit Parameters'!$L$28)</f>
        <v/>
      </c>
      <c r="P229" s="1" t="str">
        <f>IF(L206="","",'Cost and Benefit Parameters'!$L$28)</f>
        <v/>
      </c>
      <c r="Q229" s="1" t="str">
        <f>IF(M206="","",'Cost and Benefit Parameters'!$L$28)</f>
        <v/>
      </c>
      <c r="R229" s="1" t="str">
        <f>IF(N206="","",'Cost and Benefit Parameters'!$L$28)</f>
        <v/>
      </c>
      <c r="S229" s="1" t="str">
        <f>IF(O206="","",'Cost and Benefit Parameters'!$L$28)</f>
        <v/>
      </c>
      <c r="T229" s="1" t="str">
        <f>IF(P206="","",'Cost and Benefit Parameters'!$L$28)</f>
        <v/>
      </c>
      <c r="U229" s="1" t="str">
        <f>IF(Q206="","",'Cost and Benefit Parameters'!$L$28)</f>
        <v/>
      </c>
      <c r="V229" s="1" t="str">
        <f>IF(R206="","",'Cost and Benefit Parameters'!$L$28)</f>
        <v/>
      </c>
      <c r="W229" s="1" t="str">
        <f>IF(S206="","",'Cost and Benefit Parameters'!$L$28)</f>
        <v/>
      </c>
      <c r="X229" s="1" t="str">
        <f>IF(T206="","",'Cost and Benefit Parameters'!$L$28)</f>
        <v/>
      </c>
      <c r="Y229" s="1" t="str">
        <f>IF(U206="","",'Cost and Benefit Parameters'!$L$28)</f>
        <v/>
      </c>
      <c r="Z229" s="1" t="str">
        <f>IF(V206="","",'Cost and Benefit Parameters'!$L$28)</f>
        <v/>
      </c>
      <c r="AA229" s="1" t="str">
        <f>IF(W206="","",'Cost and Benefit Parameters'!$L$28)</f>
        <v/>
      </c>
      <c r="AB229" s="1">
        <f>IF(X206="","",'Cost and Benefit Parameters'!$L$28)</f>
        <v>265.608</v>
      </c>
      <c r="AC229" s="1">
        <f>IF(Y206="","",'Cost and Benefit Parameters'!$L$28)</f>
        <v>265.608</v>
      </c>
      <c r="AD229" s="1">
        <f>IF(Z206="","",'Cost and Benefit Parameters'!$L$28)</f>
        <v>265.608</v>
      </c>
      <c r="AE229" s="1">
        <f>IF(AA206="","",'Cost and Benefit Parameters'!$L$28)</f>
        <v>265.608</v>
      </c>
      <c r="AF229" s="1">
        <f>IF(AB206="","",'Cost and Benefit Parameters'!$L$28)</f>
        <v>265.608</v>
      </c>
      <c r="AG229" s="1">
        <f>IF(AC206="","",'Cost and Benefit Parameters'!$L$28)</f>
        <v>265.608</v>
      </c>
      <c r="AH229" s="1">
        <f>IF(AD206="","",'Cost and Benefit Parameters'!$L$28)</f>
        <v>265.608</v>
      </c>
      <c r="AI229" s="1">
        <f>IF(AE206="","",'Cost and Benefit Parameters'!$L$28)</f>
        <v>265.608</v>
      </c>
      <c r="AJ229" s="1">
        <f>IF(AF206="","",'Cost and Benefit Parameters'!$L$28)</f>
        <v>265.608</v>
      </c>
      <c r="AK229" s="1">
        <f>IF(AG206="","",'Cost and Benefit Parameters'!$L$28)</f>
        <v>265.608</v>
      </c>
      <c r="AL229" s="1">
        <f>IF(AH206="","",'Cost and Benefit Parameters'!$L$28)</f>
        <v>265.608</v>
      </c>
      <c r="AM229" s="1">
        <f>IF(AI206="","",'Cost and Benefit Parameters'!$L$28)</f>
        <v>265.608</v>
      </c>
      <c r="AN229" s="1">
        <f>IF(AJ206="","",'Cost and Benefit Parameters'!$L$28)</f>
        <v>265.608</v>
      </c>
      <c r="AO229" s="1">
        <f>IF(AK206="","",'Cost and Benefit Parameters'!$L$28)</f>
        <v>265.608</v>
      </c>
      <c r="AP229" s="1">
        <f>IF(AL206="","",'Cost and Benefit Parameters'!$L$28)</f>
        <v>265.608</v>
      </c>
      <c r="AQ229" s="1">
        <f>IF(AM206="","",'Cost and Benefit Parameters'!$L$28)</f>
        <v>265.608</v>
      </c>
      <c r="AR229" s="1">
        <f>IF(AN206="","",'Cost and Benefit Parameters'!$L$28)</f>
        <v>265.608</v>
      </c>
      <c r="AS229" s="1">
        <f>IF(AO206="","",'Cost and Benefit Parameters'!$L$28)</f>
        <v>265.608</v>
      </c>
      <c r="AT229" s="1">
        <f>IF(AP206="","",'Cost and Benefit Parameters'!$L$28)</f>
        <v>265.608</v>
      </c>
      <c r="AU229" s="1">
        <f>IF(AQ206="","",'Cost and Benefit Parameters'!$L$28)</f>
        <v>265.608</v>
      </c>
      <c r="AV229" s="1">
        <f>IF(AR206="","",'Cost and Benefit Parameters'!$L$28)</f>
        <v>265.608</v>
      </c>
      <c r="AW229" s="1">
        <f>IF(AS206="","",'Cost and Benefit Parameters'!$L$28)</f>
        <v>265.608</v>
      </c>
      <c r="AX229" s="1">
        <f>IF(AT206="","",'Cost and Benefit Parameters'!$L$28)</f>
        <v>265.608</v>
      </c>
      <c r="AY229" s="1">
        <f>IF(AU206="","",'Cost and Benefit Parameters'!$L$28)</f>
        <v>265.608</v>
      </c>
      <c r="AZ229" s="1">
        <f>IF(AV206="","",'Cost and Benefit Parameters'!$L$28)</f>
        <v>265.608</v>
      </c>
      <c r="BA229" s="1">
        <f>IF(AW206="","",'Cost and Benefit Parameters'!$L$28)</f>
        <v>265.608</v>
      </c>
      <c r="BB229" s="1">
        <f>IF(AX206="","",'Cost and Benefit Parameters'!$L$28)</f>
        <v>265.608</v>
      </c>
      <c r="BC229" s="1">
        <f>IF(AY206="","",'Cost and Benefit Parameters'!$L$28)</f>
        <v>265.608</v>
      </c>
      <c r="BD229" s="1">
        <f>IF(AZ206="","",'Cost and Benefit Parameters'!$L$28)</f>
        <v>265.608</v>
      </c>
      <c r="BE229" s="1">
        <f>IF(BA206="","",'Cost and Benefit Parameters'!$L$28)</f>
        <v>265.608</v>
      </c>
      <c r="BF229" s="1">
        <f>IF(BB206="","",'Cost and Benefit Parameters'!$L$28)</f>
        <v>265.608</v>
      </c>
      <c r="BG229" s="1">
        <f>IF(BC206="","",'Cost and Benefit Parameters'!$L$28)</f>
        <v>265.608</v>
      </c>
      <c r="BH229" s="1">
        <f>IF(BD206="","",'Cost and Benefit Parameters'!$L$28)</f>
        <v>265.608</v>
      </c>
      <c r="BI229" s="1">
        <f>IF(BE206="","",'Cost and Benefit Parameters'!$L$28)</f>
        <v>265.608</v>
      </c>
      <c r="BJ229" s="1">
        <f>IF(BF206="","",'Cost and Benefit Parameters'!$L$28)</f>
        <v>265.608</v>
      </c>
      <c r="BK229" s="1">
        <f>IF(BG206="","",'Cost and Benefit Parameters'!$L$28)</f>
        <v>265.608</v>
      </c>
      <c r="BL229" s="1">
        <f>IF(BH206="","",'Cost and Benefit Parameters'!$L$28)</f>
        <v>265.608</v>
      </c>
      <c r="BM229" s="1">
        <f>IF(BI206="","",'Cost and Benefit Parameters'!$L$28)</f>
        <v>265.608</v>
      </c>
      <c r="BN229" s="1">
        <f>IF(BJ206="","",'Cost and Benefit Parameters'!$L$28)</f>
        <v>265.608</v>
      </c>
      <c r="BO229" s="1">
        <f>IF(BK206="","",'Cost and Benefit Parameters'!$L$28)</f>
        <v>265.608</v>
      </c>
      <c r="BP229" s="1" t="str">
        <f>IF(BL206="","",'Cost and Benefit Parameters'!$L$28)</f>
        <v/>
      </c>
      <c r="BQ229" s="1" t="str">
        <f>IF(BM206="","",'Cost and Benefit Parameters'!$L$28)</f>
        <v/>
      </c>
      <c r="BR229" s="1" t="str">
        <f>IF(BN206="","",'Cost and Benefit Parameters'!$L$28)</f>
        <v/>
      </c>
      <c r="BS229" s="1" t="str">
        <f>IF(BO206="","",'Cost and Benefit Parameters'!$L$28)</f>
        <v/>
      </c>
    </row>
    <row r="230" spans="1:75" x14ac:dyDescent="0.55000000000000004">
      <c r="A230" s="642"/>
      <c r="B230" t="s">
        <v>483</v>
      </c>
      <c r="M230" s="1" t="str">
        <f>IF(I207="","",'Cost and Benefit Parameters'!$L$28)</f>
        <v/>
      </c>
      <c r="N230" s="1" t="str">
        <f>IF(J207="","",'Cost and Benefit Parameters'!$L$28)</f>
        <v/>
      </c>
      <c r="O230" s="1" t="str">
        <f>IF(K207="","",'Cost and Benefit Parameters'!$L$28)</f>
        <v/>
      </c>
      <c r="P230" s="1" t="str">
        <f>IF(L207="","",'Cost and Benefit Parameters'!$L$28)</f>
        <v/>
      </c>
      <c r="Q230" s="1" t="str">
        <f>IF(M207="","",'Cost and Benefit Parameters'!$L$28)</f>
        <v/>
      </c>
      <c r="R230" s="1" t="str">
        <f>IF(N207="","",'Cost and Benefit Parameters'!$L$28)</f>
        <v/>
      </c>
      <c r="S230" s="1" t="str">
        <f>IF(O207="","",'Cost and Benefit Parameters'!$L$28)</f>
        <v/>
      </c>
      <c r="T230" s="1" t="str">
        <f>IF(P207="","",'Cost and Benefit Parameters'!$L$28)</f>
        <v/>
      </c>
      <c r="U230" s="1" t="str">
        <f>IF(Q207="","",'Cost and Benefit Parameters'!$L$28)</f>
        <v/>
      </c>
      <c r="V230" s="1" t="str">
        <f>IF(R207="","",'Cost and Benefit Parameters'!$L$28)</f>
        <v/>
      </c>
      <c r="W230" s="1" t="str">
        <f>IF(S207="","",'Cost and Benefit Parameters'!$L$28)</f>
        <v/>
      </c>
      <c r="X230" s="1" t="str">
        <f>IF(T207="","",'Cost and Benefit Parameters'!$L$28)</f>
        <v/>
      </c>
      <c r="Y230" s="1" t="str">
        <f>IF(U207="","",'Cost and Benefit Parameters'!$L$28)</f>
        <v/>
      </c>
      <c r="Z230" s="1" t="str">
        <f>IF(V207="","",'Cost and Benefit Parameters'!$L$28)</f>
        <v/>
      </c>
      <c r="AA230" s="1" t="str">
        <f>IF(W207="","",'Cost and Benefit Parameters'!$L$28)</f>
        <v/>
      </c>
      <c r="AB230" s="1" t="str">
        <f>IF(X207="","",'Cost and Benefit Parameters'!$L$28)</f>
        <v/>
      </c>
      <c r="AC230" s="1">
        <f>IF(Y207="","",'Cost and Benefit Parameters'!$L$28)</f>
        <v>265.608</v>
      </c>
      <c r="AD230" s="1">
        <f>IF(Z207="","",'Cost and Benefit Parameters'!$L$28)</f>
        <v>265.608</v>
      </c>
      <c r="AE230" s="1">
        <f>IF(AA207="","",'Cost and Benefit Parameters'!$L$28)</f>
        <v>265.608</v>
      </c>
      <c r="AF230" s="1">
        <f>IF(AB207="","",'Cost and Benefit Parameters'!$L$28)</f>
        <v>265.608</v>
      </c>
      <c r="AG230" s="1">
        <f>IF(AC207="","",'Cost and Benefit Parameters'!$L$28)</f>
        <v>265.608</v>
      </c>
      <c r="AH230" s="1">
        <f>IF(AD207="","",'Cost and Benefit Parameters'!$L$28)</f>
        <v>265.608</v>
      </c>
      <c r="AI230" s="1">
        <f>IF(AE207="","",'Cost and Benefit Parameters'!$L$28)</f>
        <v>265.608</v>
      </c>
      <c r="AJ230" s="1">
        <f>IF(AF207="","",'Cost and Benefit Parameters'!$L$28)</f>
        <v>265.608</v>
      </c>
      <c r="AK230" s="1">
        <f>IF(AG207="","",'Cost and Benefit Parameters'!$L$28)</f>
        <v>265.608</v>
      </c>
      <c r="AL230" s="1">
        <f>IF(AH207="","",'Cost and Benefit Parameters'!$L$28)</f>
        <v>265.608</v>
      </c>
      <c r="AM230" s="1">
        <f>IF(AI207="","",'Cost and Benefit Parameters'!$L$28)</f>
        <v>265.608</v>
      </c>
      <c r="AN230" s="1">
        <f>IF(AJ207="","",'Cost and Benefit Parameters'!$L$28)</f>
        <v>265.608</v>
      </c>
      <c r="AO230" s="1">
        <f>IF(AK207="","",'Cost and Benefit Parameters'!$L$28)</f>
        <v>265.608</v>
      </c>
      <c r="AP230" s="1">
        <f>IF(AL207="","",'Cost and Benefit Parameters'!$L$28)</f>
        <v>265.608</v>
      </c>
      <c r="AQ230" s="1">
        <f>IF(AM207="","",'Cost and Benefit Parameters'!$L$28)</f>
        <v>265.608</v>
      </c>
      <c r="AR230" s="1">
        <f>IF(AN207="","",'Cost and Benefit Parameters'!$L$28)</f>
        <v>265.608</v>
      </c>
      <c r="AS230" s="1">
        <f>IF(AO207="","",'Cost and Benefit Parameters'!$L$28)</f>
        <v>265.608</v>
      </c>
      <c r="AT230" s="1">
        <f>IF(AP207="","",'Cost and Benefit Parameters'!$L$28)</f>
        <v>265.608</v>
      </c>
      <c r="AU230" s="1">
        <f>IF(AQ207="","",'Cost and Benefit Parameters'!$L$28)</f>
        <v>265.608</v>
      </c>
      <c r="AV230" s="1">
        <f>IF(AR207="","",'Cost and Benefit Parameters'!$L$28)</f>
        <v>265.608</v>
      </c>
      <c r="AW230" s="1">
        <f>IF(AS207="","",'Cost and Benefit Parameters'!$L$28)</f>
        <v>265.608</v>
      </c>
      <c r="AX230" s="1">
        <f>IF(AT207="","",'Cost and Benefit Parameters'!$L$28)</f>
        <v>265.608</v>
      </c>
      <c r="AY230" s="1">
        <f>IF(AU207="","",'Cost and Benefit Parameters'!$L$28)</f>
        <v>265.608</v>
      </c>
      <c r="AZ230" s="1">
        <f>IF(AV207="","",'Cost and Benefit Parameters'!$L$28)</f>
        <v>265.608</v>
      </c>
      <c r="BA230" s="1">
        <f>IF(AW207="","",'Cost and Benefit Parameters'!$L$28)</f>
        <v>265.608</v>
      </c>
      <c r="BB230" s="1">
        <f>IF(AX207="","",'Cost and Benefit Parameters'!$L$28)</f>
        <v>265.608</v>
      </c>
      <c r="BC230" s="1">
        <f>IF(AY207="","",'Cost and Benefit Parameters'!$L$28)</f>
        <v>265.608</v>
      </c>
      <c r="BD230" s="1">
        <f>IF(AZ207="","",'Cost and Benefit Parameters'!$L$28)</f>
        <v>265.608</v>
      </c>
      <c r="BE230" s="1">
        <f>IF(BA207="","",'Cost and Benefit Parameters'!$L$28)</f>
        <v>265.608</v>
      </c>
      <c r="BF230" s="1">
        <f>IF(BB207="","",'Cost and Benefit Parameters'!$L$28)</f>
        <v>265.608</v>
      </c>
      <c r="BG230" s="1">
        <f>IF(BC207="","",'Cost and Benefit Parameters'!$L$28)</f>
        <v>265.608</v>
      </c>
      <c r="BH230" s="1">
        <f>IF(BD207="","",'Cost and Benefit Parameters'!$L$28)</f>
        <v>265.608</v>
      </c>
      <c r="BI230" s="1">
        <f>IF(BE207="","",'Cost and Benefit Parameters'!$L$28)</f>
        <v>265.608</v>
      </c>
      <c r="BJ230" s="1">
        <f>IF(BF207="","",'Cost and Benefit Parameters'!$L$28)</f>
        <v>265.608</v>
      </c>
      <c r="BK230" s="1">
        <f>IF(BG207="","",'Cost and Benefit Parameters'!$L$28)</f>
        <v>265.608</v>
      </c>
      <c r="BL230" s="1">
        <f>IF(BH207="","",'Cost and Benefit Parameters'!$L$28)</f>
        <v>265.608</v>
      </c>
      <c r="BM230" s="1">
        <f>IF(BI207="","",'Cost and Benefit Parameters'!$L$28)</f>
        <v>265.608</v>
      </c>
      <c r="BN230" s="1">
        <f>IF(BJ207="","",'Cost and Benefit Parameters'!$L$28)</f>
        <v>265.608</v>
      </c>
      <c r="BO230" s="1">
        <f>IF(BK207="","",'Cost and Benefit Parameters'!$L$28)</f>
        <v>265.608</v>
      </c>
      <c r="BP230" s="1">
        <f>IF(BL207="","",'Cost and Benefit Parameters'!$L$28)</f>
        <v>265.608</v>
      </c>
      <c r="BQ230" s="1" t="str">
        <f>IF(BM207="","",'Cost and Benefit Parameters'!$L$28)</f>
        <v/>
      </c>
      <c r="BR230" s="1" t="str">
        <f>IF(BN207="","",'Cost and Benefit Parameters'!$L$28)</f>
        <v/>
      </c>
      <c r="BS230" s="1" t="str">
        <f>IF(BO207="","",'Cost and Benefit Parameters'!$L$28)</f>
        <v/>
      </c>
    </row>
    <row r="231" spans="1:75" x14ac:dyDescent="0.55000000000000004">
      <c r="A231" s="642"/>
      <c r="B231" t="s">
        <v>484</v>
      </c>
      <c r="M231" s="1" t="str">
        <f>IF(I208="","",'Cost and Benefit Parameters'!$L$28)</f>
        <v/>
      </c>
      <c r="N231" s="1" t="str">
        <f>IF(J208="","",'Cost and Benefit Parameters'!$L$28)</f>
        <v/>
      </c>
      <c r="O231" s="1" t="str">
        <f>IF(K208="","",'Cost and Benefit Parameters'!$L$28)</f>
        <v/>
      </c>
      <c r="P231" s="1" t="str">
        <f>IF(L208="","",'Cost and Benefit Parameters'!$L$28)</f>
        <v/>
      </c>
      <c r="Q231" s="1" t="str">
        <f>IF(M208="","",'Cost and Benefit Parameters'!$L$28)</f>
        <v/>
      </c>
      <c r="R231" s="1" t="str">
        <f>IF(N208="","",'Cost and Benefit Parameters'!$L$28)</f>
        <v/>
      </c>
      <c r="S231" s="1" t="str">
        <f>IF(O208="","",'Cost and Benefit Parameters'!$L$28)</f>
        <v/>
      </c>
      <c r="T231" s="1" t="str">
        <f>IF(P208="","",'Cost and Benefit Parameters'!$L$28)</f>
        <v/>
      </c>
      <c r="U231" s="1" t="str">
        <f>IF(Q208="","",'Cost and Benefit Parameters'!$L$28)</f>
        <v/>
      </c>
      <c r="V231" s="1" t="str">
        <f>IF(R208="","",'Cost and Benefit Parameters'!$L$28)</f>
        <v/>
      </c>
      <c r="W231" s="1" t="str">
        <f>IF(S208="","",'Cost and Benefit Parameters'!$L$28)</f>
        <v/>
      </c>
      <c r="X231" s="1" t="str">
        <f>IF(T208="","",'Cost and Benefit Parameters'!$L$28)</f>
        <v/>
      </c>
      <c r="Y231" s="1" t="str">
        <f>IF(U208="","",'Cost and Benefit Parameters'!$L$28)</f>
        <v/>
      </c>
      <c r="Z231" s="1" t="str">
        <f>IF(V208="","",'Cost and Benefit Parameters'!$L$28)</f>
        <v/>
      </c>
      <c r="AA231" s="1" t="str">
        <f>IF(W208="","",'Cost and Benefit Parameters'!$L$28)</f>
        <v/>
      </c>
      <c r="AB231" s="1" t="str">
        <f>IF(X208="","",'Cost and Benefit Parameters'!$L$28)</f>
        <v/>
      </c>
      <c r="AC231" s="1" t="str">
        <f>IF(Y208="","",'Cost and Benefit Parameters'!$L$28)</f>
        <v/>
      </c>
      <c r="AD231" s="1">
        <f>IF(Z208="","",'Cost and Benefit Parameters'!$L$28)</f>
        <v>265.608</v>
      </c>
      <c r="AE231" s="1">
        <f>IF(AA208="","",'Cost and Benefit Parameters'!$L$28)</f>
        <v>265.608</v>
      </c>
      <c r="AF231" s="1">
        <f>IF(AB208="","",'Cost and Benefit Parameters'!$L$28)</f>
        <v>265.608</v>
      </c>
      <c r="AG231" s="1">
        <f>IF(AC208="","",'Cost and Benefit Parameters'!$L$28)</f>
        <v>265.608</v>
      </c>
      <c r="AH231" s="1">
        <f>IF(AD208="","",'Cost and Benefit Parameters'!$L$28)</f>
        <v>265.608</v>
      </c>
      <c r="AI231" s="1">
        <f>IF(AE208="","",'Cost and Benefit Parameters'!$L$28)</f>
        <v>265.608</v>
      </c>
      <c r="AJ231" s="1">
        <f>IF(AF208="","",'Cost and Benefit Parameters'!$L$28)</f>
        <v>265.608</v>
      </c>
      <c r="AK231" s="1">
        <f>IF(AG208="","",'Cost and Benefit Parameters'!$L$28)</f>
        <v>265.608</v>
      </c>
      <c r="AL231" s="1">
        <f>IF(AH208="","",'Cost and Benefit Parameters'!$L$28)</f>
        <v>265.608</v>
      </c>
      <c r="AM231" s="1">
        <f>IF(AI208="","",'Cost and Benefit Parameters'!$L$28)</f>
        <v>265.608</v>
      </c>
      <c r="AN231" s="1">
        <f>IF(AJ208="","",'Cost and Benefit Parameters'!$L$28)</f>
        <v>265.608</v>
      </c>
      <c r="AO231" s="1">
        <f>IF(AK208="","",'Cost and Benefit Parameters'!$L$28)</f>
        <v>265.608</v>
      </c>
      <c r="AP231" s="1">
        <f>IF(AL208="","",'Cost and Benefit Parameters'!$L$28)</f>
        <v>265.608</v>
      </c>
      <c r="AQ231" s="1">
        <f>IF(AM208="","",'Cost and Benefit Parameters'!$L$28)</f>
        <v>265.608</v>
      </c>
      <c r="AR231" s="1">
        <f>IF(AN208="","",'Cost and Benefit Parameters'!$L$28)</f>
        <v>265.608</v>
      </c>
      <c r="AS231" s="1">
        <f>IF(AO208="","",'Cost and Benefit Parameters'!$L$28)</f>
        <v>265.608</v>
      </c>
      <c r="AT231" s="1">
        <f>IF(AP208="","",'Cost and Benefit Parameters'!$L$28)</f>
        <v>265.608</v>
      </c>
      <c r="AU231" s="1">
        <f>IF(AQ208="","",'Cost and Benefit Parameters'!$L$28)</f>
        <v>265.608</v>
      </c>
      <c r="AV231" s="1">
        <f>IF(AR208="","",'Cost and Benefit Parameters'!$L$28)</f>
        <v>265.608</v>
      </c>
      <c r="AW231" s="1">
        <f>IF(AS208="","",'Cost and Benefit Parameters'!$L$28)</f>
        <v>265.608</v>
      </c>
      <c r="AX231" s="1">
        <f>IF(AT208="","",'Cost and Benefit Parameters'!$L$28)</f>
        <v>265.608</v>
      </c>
      <c r="AY231" s="1">
        <f>IF(AU208="","",'Cost and Benefit Parameters'!$L$28)</f>
        <v>265.608</v>
      </c>
      <c r="AZ231" s="1">
        <f>IF(AV208="","",'Cost and Benefit Parameters'!$L$28)</f>
        <v>265.608</v>
      </c>
      <c r="BA231" s="1">
        <f>IF(AW208="","",'Cost and Benefit Parameters'!$L$28)</f>
        <v>265.608</v>
      </c>
      <c r="BB231" s="1">
        <f>IF(AX208="","",'Cost and Benefit Parameters'!$L$28)</f>
        <v>265.608</v>
      </c>
      <c r="BC231" s="1">
        <f>IF(AY208="","",'Cost and Benefit Parameters'!$L$28)</f>
        <v>265.608</v>
      </c>
      <c r="BD231" s="1">
        <f>IF(AZ208="","",'Cost and Benefit Parameters'!$L$28)</f>
        <v>265.608</v>
      </c>
      <c r="BE231" s="1">
        <f>IF(BA208="","",'Cost and Benefit Parameters'!$L$28)</f>
        <v>265.608</v>
      </c>
      <c r="BF231" s="1">
        <f>IF(BB208="","",'Cost and Benefit Parameters'!$L$28)</f>
        <v>265.608</v>
      </c>
      <c r="BG231" s="1">
        <f>IF(BC208="","",'Cost and Benefit Parameters'!$L$28)</f>
        <v>265.608</v>
      </c>
      <c r="BH231" s="1">
        <f>IF(BD208="","",'Cost and Benefit Parameters'!$L$28)</f>
        <v>265.608</v>
      </c>
      <c r="BI231" s="1">
        <f>IF(BE208="","",'Cost and Benefit Parameters'!$L$28)</f>
        <v>265.608</v>
      </c>
      <c r="BJ231" s="1">
        <f>IF(BF208="","",'Cost and Benefit Parameters'!$L$28)</f>
        <v>265.608</v>
      </c>
      <c r="BK231" s="1">
        <f>IF(BG208="","",'Cost and Benefit Parameters'!$L$28)</f>
        <v>265.608</v>
      </c>
      <c r="BL231" s="1">
        <f>IF(BH208="","",'Cost and Benefit Parameters'!$L$28)</f>
        <v>265.608</v>
      </c>
      <c r="BM231" s="1">
        <f>IF(BI208="","",'Cost and Benefit Parameters'!$L$28)</f>
        <v>265.608</v>
      </c>
      <c r="BN231" s="1">
        <f>IF(BJ208="","",'Cost and Benefit Parameters'!$L$28)</f>
        <v>265.608</v>
      </c>
      <c r="BO231" s="1">
        <f>IF(BK208="","",'Cost and Benefit Parameters'!$L$28)</f>
        <v>265.608</v>
      </c>
      <c r="BP231" s="1">
        <f>IF(BL208="","",'Cost and Benefit Parameters'!$L$28)</f>
        <v>265.608</v>
      </c>
      <c r="BQ231" s="1">
        <f>IF(BM208="","",'Cost and Benefit Parameters'!$L$28)</f>
        <v>265.608</v>
      </c>
      <c r="BR231" s="1" t="str">
        <f>IF(BN208="","",'Cost and Benefit Parameters'!$L$28)</f>
        <v/>
      </c>
      <c r="BS231" s="1" t="str">
        <f>IF(BO208="","",'Cost and Benefit Parameters'!$L$28)</f>
        <v/>
      </c>
    </row>
    <row r="232" spans="1:75" x14ac:dyDescent="0.55000000000000004">
      <c r="A232" s="642"/>
      <c r="B232" t="s">
        <v>485</v>
      </c>
      <c r="M232" s="1" t="str">
        <f>IF(I209="","",'Cost and Benefit Parameters'!$L$28)</f>
        <v/>
      </c>
      <c r="N232" s="1" t="str">
        <f>IF(J209="","",'Cost and Benefit Parameters'!$L$28)</f>
        <v/>
      </c>
      <c r="O232" s="1" t="str">
        <f>IF(K209="","",'Cost and Benefit Parameters'!$L$28)</f>
        <v/>
      </c>
      <c r="P232" s="1" t="str">
        <f>IF(L209="","",'Cost and Benefit Parameters'!$L$28)</f>
        <v/>
      </c>
      <c r="Q232" s="1" t="str">
        <f>IF(M209="","",'Cost and Benefit Parameters'!$L$28)</f>
        <v/>
      </c>
      <c r="R232" s="1" t="str">
        <f>IF(N209="","",'Cost and Benefit Parameters'!$L$28)</f>
        <v/>
      </c>
      <c r="S232" s="1" t="str">
        <f>IF(O209="","",'Cost and Benefit Parameters'!$L$28)</f>
        <v/>
      </c>
      <c r="T232" s="1" t="str">
        <f>IF(P209="","",'Cost and Benefit Parameters'!$L$28)</f>
        <v/>
      </c>
      <c r="U232" s="1" t="str">
        <f>IF(Q209="","",'Cost and Benefit Parameters'!$L$28)</f>
        <v/>
      </c>
      <c r="V232" s="1" t="str">
        <f>IF(R209="","",'Cost and Benefit Parameters'!$L$28)</f>
        <v/>
      </c>
      <c r="W232" s="1" t="str">
        <f>IF(S209="","",'Cost and Benefit Parameters'!$L$28)</f>
        <v/>
      </c>
      <c r="X232" s="1" t="str">
        <f>IF(T209="","",'Cost and Benefit Parameters'!$L$28)</f>
        <v/>
      </c>
      <c r="Y232" s="1" t="str">
        <f>IF(U209="","",'Cost and Benefit Parameters'!$L$28)</f>
        <v/>
      </c>
      <c r="Z232" s="1" t="str">
        <f>IF(V209="","",'Cost and Benefit Parameters'!$L$28)</f>
        <v/>
      </c>
      <c r="AA232" s="1" t="str">
        <f>IF(W209="","",'Cost and Benefit Parameters'!$L$28)</f>
        <v/>
      </c>
      <c r="AB232" s="1" t="str">
        <f>IF(X209="","",'Cost and Benefit Parameters'!$L$28)</f>
        <v/>
      </c>
      <c r="AC232" s="1" t="str">
        <f>IF(Y209="","",'Cost and Benefit Parameters'!$L$28)</f>
        <v/>
      </c>
      <c r="AD232" s="1" t="str">
        <f>IF(Z209="","",'Cost and Benefit Parameters'!$L$28)</f>
        <v/>
      </c>
      <c r="AE232" s="1">
        <f>IF(AA209="","",'Cost and Benefit Parameters'!$L$28)</f>
        <v>265.608</v>
      </c>
      <c r="AF232" s="1">
        <f>IF(AB209="","",'Cost and Benefit Parameters'!$L$28)</f>
        <v>265.608</v>
      </c>
      <c r="AG232" s="1">
        <f>IF(AC209="","",'Cost and Benefit Parameters'!$L$28)</f>
        <v>265.608</v>
      </c>
      <c r="AH232" s="1">
        <f>IF(AD209="","",'Cost and Benefit Parameters'!$L$28)</f>
        <v>265.608</v>
      </c>
      <c r="AI232" s="1">
        <f>IF(AE209="","",'Cost and Benefit Parameters'!$L$28)</f>
        <v>265.608</v>
      </c>
      <c r="AJ232" s="1">
        <f>IF(AF209="","",'Cost and Benefit Parameters'!$L$28)</f>
        <v>265.608</v>
      </c>
      <c r="AK232" s="1">
        <f>IF(AG209="","",'Cost and Benefit Parameters'!$L$28)</f>
        <v>265.608</v>
      </c>
      <c r="AL232" s="1">
        <f>IF(AH209="","",'Cost and Benefit Parameters'!$L$28)</f>
        <v>265.608</v>
      </c>
      <c r="AM232" s="1">
        <f>IF(AI209="","",'Cost and Benefit Parameters'!$L$28)</f>
        <v>265.608</v>
      </c>
      <c r="AN232" s="1">
        <f>IF(AJ209="","",'Cost and Benefit Parameters'!$L$28)</f>
        <v>265.608</v>
      </c>
      <c r="AO232" s="1">
        <f>IF(AK209="","",'Cost and Benefit Parameters'!$L$28)</f>
        <v>265.608</v>
      </c>
      <c r="AP232" s="1">
        <f>IF(AL209="","",'Cost and Benefit Parameters'!$L$28)</f>
        <v>265.608</v>
      </c>
      <c r="AQ232" s="1">
        <f>IF(AM209="","",'Cost and Benefit Parameters'!$L$28)</f>
        <v>265.608</v>
      </c>
      <c r="AR232" s="1">
        <f>IF(AN209="","",'Cost and Benefit Parameters'!$L$28)</f>
        <v>265.608</v>
      </c>
      <c r="AS232" s="1">
        <f>IF(AO209="","",'Cost and Benefit Parameters'!$L$28)</f>
        <v>265.608</v>
      </c>
      <c r="AT232" s="1">
        <f>IF(AP209="","",'Cost and Benefit Parameters'!$L$28)</f>
        <v>265.608</v>
      </c>
      <c r="AU232" s="1">
        <f>IF(AQ209="","",'Cost and Benefit Parameters'!$L$28)</f>
        <v>265.608</v>
      </c>
      <c r="AV232" s="1">
        <f>IF(AR209="","",'Cost and Benefit Parameters'!$L$28)</f>
        <v>265.608</v>
      </c>
      <c r="AW232" s="1">
        <f>IF(AS209="","",'Cost and Benefit Parameters'!$L$28)</f>
        <v>265.608</v>
      </c>
      <c r="AX232" s="1">
        <f>IF(AT209="","",'Cost and Benefit Parameters'!$L$28)</f>
        <v>265.608</v>
      </c>
      <c r="AY232" s="1">
        <f>IF(AU209="","",'Cost and Benefit Parameters'!$L$28)</f>
        <v>265.608</v>
      </c>
      <c r="AZ232" s="1">
        <f>IF(AV209="","",'Cost and Benefit Parameters'!$L$28)</f>
        <v>265.608</v>
      </c>
      <c r="BA232" s="1">
        <f>IF(AW209="","",'Cost and Benefit Parameters'!$L$28)</f>
        <v>265.608</v>
      </c>
      <c r="BB232" s="1">
        <f>IF(AX209="","",'Cost and Benefit Parameters'!$L$28)</f>
        <v>265.608</v>
      </c>
      <c r="BC232" s="1">
        <f>IF(AY209="","",'Cost and Benefit Parameters'!$L$28)</f>
        <v>265.608</v>
      </c>
      <c r="BD232" s="1">
        <f>IF(AZ209="","",'Cost and Benefit Parameters'!$L$28)</f>
        <v>265.608</v>
      </c>
      <c r="BE232" s="1">
        <f>IF(BA209="","",'Cost and Benefit Parameters'!$L$28)</f>
        <v>265.608</v>
      </c>
      <c r="BF232" s="1">
        <f>IF(BB209="","",'Cost and Benefit Parameters'!$L$28)</f>
        <v>265.608</v>
      </c>
      <c r="BG232" s="1">
        <f>IF(BC209="","",'Cost and Benefit Parameters'!$L$28)</f>
        <v>265.608</v>
      </c>
      <c r="BH232" s="1">
        <f>IF(BD209="","",'Cost and Benefit Parameters'!$L$28)</f>
        <v>265.608</v>
      </c>
      <c r="BI232" s="1">
        <f>IF(BE209="","",'Cost and Benefit Parameters'!$L$28)</f>
        <v>265.608</v>
      </c>
      <c r="BJ232" s="1">
        <f>IF(BF209="","",'Cost and Benefit Parameters'!$L$28)</f>
        <v>265.608</v>
      </c>
      <c r="BK232" s="1">
        <f>IF(BG209="","",'Cost and Benefit Parameters'!$L$28)</f>
        <v>265.608</v>
      </c>
      <c r="BL232" s="1">
        <f>IF(BH209="","",'Cost and Benefit Parameters'!$L$28)</f>
        <v>265.608</v>
      </c>
      <c r="BM232" s="1">
        <f>IF(BI209="","",'Cost and Benefit Parameters'!$L$28)</f>
        <v>265.608</v>
      </c>
      <c r="BN232" s="1">
        <f>IF(BJ209="","",'Cost and Benefit Parameters'!$L$28)</f>
        <v>265.608</v>
      </c>
      <c r="BO232" s="1">
        <f>IF(BK209="","",'Cost and Benefit Parameters'!$L$28)</f>
        <v>265.608</v>
      </c>
      <c r="BP232" s="1">
        <f>IF(BL209="","",'Cost and Benefit Parameters'!$L$28)</f>
        <v>265.608</v>
      </c>
      <c r="BQ232" s="1">
        <f>IF(BM209="","",'Cost and Benefit Parameters'!$L$28)</f>
        <v>265.608</v>
      </c>
      <c r="BR232" s="1">
        <f>IF(BN209="","",'Cost and Benefit Parameters'!$L$28)</f>
        <v>265.608</v>
      </c>
      <c r="BS232" s="1" t="str">
        <f>IF(BO209="","",'Cost and Benefit Parameters'!$L$28)</f>
        <v/>
      </c>
    </row>
    <row r="233" spans="1:75" x14ac:dyDescent="0.55000000000000004">
      <c r="A233" s="642"/>
      <c r="B233" t="s">
        <v>486</v>
      </c>
      <c r="M233" s="1" t="str">
        <f>IF(I210="","",'Cost and Benefit Parameters'!$L$28)</f>
        <v/>
      </c>
      <c r="N233" s="1" t="str">
        <f>IF(J210="","",'Cost and Benefit Parameters'!$L$28)</f>
        <v/>
      </c>
      <c r="O233" s="1" t="str">
        <f>IF(K210="","",'Cost and Benefit Parameters'!$L$28)</f>
        <v/>
      </c>
      <c r="P233" s="1" t="str">
        <f>IF(L210="","",'Cost and Benefit Parameters'!$L$28)</f>
        <v/>
      </c>
      <c r="Q233" s="1" t="str">
        <f>IF(M210="","",'Cost and Benefit Parameters'!$L$28)</f>
        <v/>
      </c>
      <c r="R233" s="1" t="str">
        <f>IF(N210="","",'Cost and Benefit Parameters'!$L$28)</f>
        <v/>
      </c>
      <c r="S233" s="1" t="str">
        <f>IF(O210="","",'Cost and Benefit Parameters'!$L$28)</f>
        <v/>
      </c>
      <c r="T233" s="1" t="str">
        <f>IF(P210="","",'Cost and Benefit Parameters'!$L$28)</f>
        <v/>
      </c>
      <c r="U233" s="1" t="str">
        <f>IF(Q210="","",'Cost and Benefit Parameters'!$L$28)</f>
        <v/>
      </c>
      <c r="V233" s="1" t="str">
        <f>IF(R210="","",'Cost and Benefit Parameters'!$L$28)</f>
        <v/>
      </c>
      <c r="W233" s="1" t="str">
        <f>IF(S210="","",'Cost and Benefit Parameters'!$L$28)</f>
        <v/>
      </c>
      <c r="X233" s="1" t="str">
        <f>IF(T210="","",'Cost and Benefit Parameters'!$L$28)</f>
        <v/>
      </c>
      <c r="Y233" s="1" t="str">
        <f>IF(U210="","",'Cost and Benefit Parameters'!$L$28)</f>
        <v/>
      </c>
      <c r="Z233" s="1" t="str">
        <f>IF(V210="","",'Cost and Benefit Parameters'!$L$28)</f>
        <v/>
      </c>
      <c r="AA233" s="1" t="str">
        <f>IF(W210="","",'Cost and Benefit Parameters'!$L$28)</f>
        <v/>
      </c>
      <c r="AB233" s="1" t="str">
        <f>IF(X210="","",'Cost and Benefit Parameters'!$L$28)</f>
        <v/>
      </c>
      <c r="AC233" s="1" t="str">
        <f>IF(Y210="","",'Cost and Benefit Parameters'!$L$28)</f>
        <v/>
      </c>
      <c r="AD233" s="1" t="str">
        <f>IF(Z210="","",'Cost and Benefit Parameters'!$L$28)</f>
        <v/>
      </c>
      <c r="AE233" s="1" t="str">
        <f>IF(AA210="","",'Cost and Benefit Parameters'!$L$28)</f>
        <v/>
      </c>
      <c r="AF233" s="1">
        <f>IF(AB210="","",'Cost and Benefit Parameters'!$L$28)</f>
        <v>265.608</v>
      </c>
      <c r="AG233" s="1">
        <f>IF(AC210="","",'Cost and Benefit Parameters'!$L$28)</f>
        <v>265.608</v>
      </c>
      <c r="AH233" s="1">
        <f>IF(AD210="","",'Cost and Benefit Parameters'!$L$28)</f>
        <v>265.608</v>
      </c>
      <c r="AI233" s="1">
        <f>IF(AE210="","",'Cost and Benefit Parameters'!$L$28)</f>
        <v>265.608</v>
      </c>
      <c r="AJ233" s="1">
        <f>IF(AF210="","",'Cost and Benefit Parameters'!$L$28)</f>
        <v>265.608</v>
      </c>
      <c r="AK233" s="1">
        <f>IF(AG210="","",'Cost and Benefit Parameters'!$L$28)</f>
        <v>265.608</v>
      </c>
      <c r="AL233" s="1">
        <f>IF(AH210="","",'Cost and Benefit Parameters'!$L$28)</f>
        <v>265.608</v>
      </c>
      <c r="AM233" s="1">
        <f>IF(AI210="","",'Cost and Benefit Parameters'!$L$28)</f>
        <v>265.608</v>
      </c>
      <c r="AN233" s="1">
        <f>IF(AJ210="","",'Cost and Benefit Parameters'!$L$28)</f>
        <v>265.608</v>
      </c>
      <c r="AO233" s="1">
        <f>IF(AK210="","",'Cost and Benefit Parameters'!$L$28)</f>
        <v>265.608</v>
      </c>
      <c r="AP233" s="1">
        <f>IF(AL210="","",'Cost and Benefit Parameters'!$L$28)</f>
        <v>265.608</v>
      </c>
      <c r="AQ233" s="1">
        <f>IF(AM210="","",'Cost and Benefit Parameters'!$L$28)</f>
        <v>265.608</v>
      </c>
      <c r="AR233" s="1">
        <f>IF(AN210="","",'Cost and Benefit Parameters'!$L$28)</f>
        <v>265.608</v>
      </c>
      <c r="AS233" s="1">
        <f>IF(AO210="","",'Cost and Benefit Parameters'!$L$28)</f>
        <v>265.608</v>
      </c>
      <c r="AT233" s="1">
        <f>IF(AP210="","",'Cost and Benefit Parameters'!$L$28)</f>
        <v>265.608</v>
      </c>
      <c r="AU233" s="1">
        <f>IF(AQ210="","",'Cost and Benefit Parameters'!$L$28)</f>
        <v>265.608</v>
      </c>
      <c r="AV233" s="1">
        <f>IF(AR210="","",'Cost and Benefit Parameters'!$L$28)</f>
        <v>265.608</v>
      </c>
      <c r="AW233" s="1">
        <f>IF(AS210="","",'Cost and Benefit Parameters'!$L$28)</f>
        <v>265.608</v>
      </c>
      <c r="AX233" s="1">
        <f>IF(AT210="","",'Cost and Benefit Parameters'!$L$28)</f>
        <v>265.608</v>
      </c>
      <c r="AY233" s="1">
        <f>IF(AU210="","",'Cost and Benefit Parameters'!$L$28)</f>
        <v>265.608</v>
      </c>
      <c r="AZ233" s="1">
        <f>IF(AV210="","",'Cost and Benefit Parameters'!$L$28)</f>
        <v>265.608</v>
      </c>
      <c r="BA233" s="1">
        <f>IF(AW210="","",'Cost and Benefit Parameters'!$L$28)</f>
        <v>265.608</v>
      </c>
      <c r="BB233" s="1">
        <f>IF(AX210="","",'Cost and Benefit Parameters'!$L$28)</f>
        <v>265.608</v>
      </c>
      <c r="BC233" s="1">
        <f>IF(AY210="","",'Cost and Benefit Parameters'!$L$28)</f>
        <v>265.608</v>
      </c>
      <c r="BD233" s="1">
        <f>IF(AZ210="","",'Cost and Benefit Parameters'!$L$28)</f>
        <v>265.608</v>
      </c>
      <c r="BE233" s="1">
        <f>IF(BA210="","",'Cost and Benefit Parameters'!$L$28)</f>
        <v>265.608</v>
      </c>
      <c r="BF233" s="1">
        <f>IF(BB210="","",'Cost and Benefit Parameters'!$L$28)</f>
        <v>265.608</v>
      </c>
      <c r="BG233" s="1">
        <f>IF(BC210="","",'Cost and Benefit Parameters'!$L$28)</f>
        <v>265.608</v>
      </c>
      <c r="BH233" s="1">
        <f>IF(BD210="","",'Cost and Benefit Parameters'!$L$28)</f>
        <v>265.608</v>
      </c>
      <c r="BI233" s="1">
        <f>IF(BE210="","",'Cost and Benefit Parameters'!$L$28)</f>
        <v>265.608</v>
      </c>
      <c r="BJ233" s="1">
        <f>IF(BF210="","",'Cost and Benefit Parameters'!$L$28)</f>
        <v>265.608</v>
      </c>
      <c r="BK233" s="1">
        <f>IF(BG210="","",'Cost and Benefit Parameters'!$L$28)</f>
        <v>265.608</v>
      </c>
      <c r="BL233" s="1">
        <f>IF(BH210="","",'Cost and Benefit Parameters'!$L$28)</f>
        <v>265.608</v>
      </c>
      <c r="BM233" s="1">
        <f>IF(BI210="","",'Cost and Benefit Parameters'!$L$28)</f>
        <v>265.608</v>
      </c>
      <c r="BN233" s="1">
        <f>IF(BJ210="","",'Cost and Benefit Parameters'!$L$28)</f>
        <v>265.608</v>
      </c>
      <c r="BO233" s="1">
        <f>IF(BK210="","",'Cost and Benefit Parameters'!$L$28)</f>
        <v>265.608</v>
      </c>
      <c r="BP233" s="1">
        <f>IF(BL210="","",'Cost and Benefit Parameters'!$L$28)</f>
        <v>265.608</v>
      </c>
      <c r="BQ233" s="1">
        <f>IF(BM210="","",'Cost and Benefit Parameters'!$L$28)</f>
        <v>265.608</v>
      </c>
      <c r="BR233" s="1">
        <f>IF(BN210="","",'Cost and Benefit Parameters'!$L$28)</f>
        <v>265.608</v>
      </c>
      <c r="BS233" s="1">
        <f>IF(BO210="","",'Cost and Benefit Parameters'!$L$28)</f>
        <v>265.608</v>
      </c>
    </row>
    <row r="234" spans="1:75" x14ac:dyDescent="0.55000000000000004">
      <c r="A234" s="643"/>
      <c r="B234" s="329" t="s">
        <v>487</v>
      </c>
      <c r="C234" s="329"/>
      <c r="D234" s="329"/>
      <c r="E234" s="329"/>
      <c r="F234" s="329"/>
      <c r="G234" s="329"/>
      <c r="H234" s="329"/>
      <c r="I234" s="329"/>
      <c r="J234" s="329"/>
      <c r="K234" s="329"/>
      <c r="L234" s="329"/>
      <c r="M234" s="330">
        <f>SUM(M214:M233)</f>
        <v>265.608</v>
      </c>
      <c r="N234" s="330">
        <f t="shared" ref="N234:BS234" si="21">SUM(N214:N233)</f>
        <v>531.21600000000001</v>
      </c>
      <c r="O234" s="330">
        <f t="shared" si="21"/>
        <v>796.82400000000007</v>
      </c>
      <c r="P234" s="330">
        <f t="shared" si="21"/>
        <v>1062.432</v>
      </c>
      <c r="Q234" s="330">
        <f t="shared" si="21"/>
        <v>1328.04</v>
      </c>
      <c r="R234" s="330">
        <f t="shared" si="21"/>
        <v>1593.6479999999999</v>
      </c>
      <c r="S234" s="330">
        <f t="shared" si="21"/>
        <v>1859.2559999999999</v>
      </c>
      <c r="T234" s="330">
        <f t="shared" si="21"/>
        <v>2124.864</v>
      </c>
      <c r="U234" s="330">
        <f t="shared" si="21"/>
        <v>2390.4720000000002</v>
      </c>
      <c r="V234" s="330">
        <f t="shared" si="21"/>
        <v>2656.0800000000004</v>
      </c>
      <c r="W234" s="330">
        <f t="shared" si="21"/>
        <v>2921.6880000000006</v>
      </c>
      <c r="X234" s="330">
        <f t="shared" si="21"/>
        <v>3187.2960000000007</v>
      </c>
      <c r="Y234" s="330">
        <f t="shared" si="21"/>
        <v>3452.9040000000009</v>
      </c>
      <c r="Z234" s="330">
        <f t="shared" si="21"/>
        <v>3718.5120000000011</v>
      </c>
      <c r="AA234" s="330">
        <f t="shared" si="21"/>
        <v>3984.1200000000013</v>
      </c>
      <c r="AB234" s="330">
        <f t="shared" si="21"/>
        <v>4249.728000000001</v>
      </c>
      <c r="AC234" s="330">
        <f t="shared" si="21"/>
        <v>4515.3360000000011</v>
      </c>
      <c r="AD234" s="330">
        <f t="shared" si="21"/>
        <v>4780.9440000000013</v>
      </c>
      <c r="AE234" s="330">
        <f t="shared" si="21"/>
        <v>5046.5520000000015</v>
      </c>
      <c r="AF234" s="330">
        <f t="shared" si="21"/>
        <v>5312.1600000000017</v>
      </c>
      <c r="AG234" s="330">
        <f t="shared" si="21"/>
        <v>5312.1600000000017</v>
      </c>
      <c r="AH234" s="330">
        <f t="shared" si="21"/>
        <v>5312.1600000000017</v>
      </c>
      <c r="AI234" s="330">
        <f t="shared" si="21"/>
        <v>5312.1600000000017</v>
      </c>
      <c r="AJ234" s="330">
        <f t="shared" si="21"/>
        <v>5312.1600000000017</v>
      </c>
      <c r="AK234" s="330">
        <f t="shared" si="21"/>
        <v>5312.1600000000017</v>
      </c>
      <c r="AL234" s="330">
        <f t="shared" si="21"/>
        <v>5312.1600000000017</v>
      </c>
      <c r="AM234" s="330">
        <f t="shared" si="21"/>
        <v>5312.1600000000017</v>
      </c>
      <c r="AN234" s="330">
        <f t="shared" si="21"/>
        <v>5312.1600000000017</v>
      </c>
      <c r="AO234" s="330">
        <f t="shared" si="21"/>
        <v>5312.1600000000017</v>
      </c>
      <c r="AP234" s="330">
        <f t="shared" si="21"/>
        <v>5312.1600000000017</v>
      </c>
      <c r="AQ234" s="330">
        <f t="shared" si="21"/>
        <v>5312.1600000000017</v>
      </c>
      <c r="AR234" s="330">
        <f t="shared" si="21"/>
        <v>5312.1600000000017</v>
      </c>
      <c r="AS234" s="330">
        <f t="shared" si="21"/>
        <v>5312.1600000000017</v>
      </c>
      <c r="AT234" s="330">
        <f t="shared" si="21"/>
        <v>5312.1600000000017</v>
      </c>
      <c r="AU234" s="330">
        <f t="shared" si="21"/>
        <v>5312.1600000000017</v>
      </c>
      <c r="AV234" s="330">
        <f t="shared" si="21"/>
        <v>5312.1600000000017</v>
      </c>
      <c r="AW234" s="330">
        <f t="shared" si="21"/>
        <v>5312.1600000000017</v>
      </c>
      <c r="AX234" s="330">
        <f t="shared" si="21"/>
        <v>5312.1600000000017</v>
      </c>
      <c r="AY234" s="330">
        <f t="shared" si="21"/>
        <v>5312.1600000000017</v>
      </c>
      <c r="AZ234" s="330">
        <f t="shared" si="21"/>
        <v>5312.1600000000017</v>
      </c>
      <c r="BA234" s="330">
        <f t="shared" si="21"/>
        <v>5046.5520000000015</v>
      </c>
      <c r="BB234" s="330">
        <f t="shared" si="21"/>
        <v>4780.9440000000013</v>
      </c>
      <c r="BC234" s="330">
        <f t="shared" si="21"/>
        <v>4515.3360000000011</v>
      </c>
      <c r="BD234" s="330">
        <f t="shared" si="21"/>
        <v>4249.728000000001</v>
      </c>
      <c r="BE234" s="330">
        <f t="shared" si="21"/>
        <v>3984.1200000000013</v>
      </c>
      <c r="BF234" s="330">
        <f t="shared" si="21"/>
        <v>3718.5120000000011</v>
      </c>
      <c r="BG234" s="330">
        <f t="shared" si="21"/>
        <v>3452.9040000000009</v>
      </c>
      <c r="BH234" s="330">
        <f t="shared" si="21"/>
        <v>3187.2960000000007</v>
      </c>
      <c r="BI234" s="330">
        <f t="shared" si="21"/>
        <v>2921.6880000000006</v>
      </c>
      <c r="BJ234" s="330">
        <f t="shared" si="21"/>
        <v>2656.0800000000004</v>
      </c>
      <c r="BK234" s="330">
        <f t="shared" si="21"/>
        <v>2390.4720000000002</v>
      </c>
      <c r="BL234" s="330">
        <f t="shared" si="21"/>
        <v>2124.864</v>
      </c>
      <c r="BM234" s="330">
        <f t="shared" si="21"/>
        <v>1859.2559999999999</v>
      </c>
      <c r="BN234" s="330">
        <f t="shared" si="21"/>
        <v>1593.6479999999999</v>
      </c>
      <c r="BO234" s="330">
        <f t="shared" si="21"/>
        <v>1328.04</v>
      </c>
      <c r="BP234" s="330">
        <f t="shared" si="21"/>
        <v>1062.432</v>
      </c>
      <c r="BQ234" s="330">
        <f t="shared" si="21"/>
        <v>796.82400000000007</v>
      </c>
      <c r="BR234" s="330">
        <f t="shared" si="21"/>
        <v>531.21600000000001</v>
      </c>
      <c r="BS234" s="330">
        <f t="shared" si="21"/>
        <v>265.608</v>
      </c>
    </row>
    <row r="235" spans="1:75" ht="14.7" thickBot="1" x14ac:dyDescent="0.6">
      <c r="A235" s="207"/>
      <c r="B235" s="207"/>
      <c r="C235" s="207"/>
      <c r="D235" s="207"/>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row>
    <row r="236" spans="1:75" ht="15.6" x14ac:dyDescent="0.6">
      <c r="A236" s="5"/>
      <c r="B236" s="11" t="s">
        <v>502</v>
      </c>
      <c r="C236" s="11"/>
      <c r="D236" s="11"/>
      <c r="E236" s="11"/>
      <c r="F236" s="12">
        <v>2017</v>
      </c>
      <c r="G236" s="12">
        <v>2018</v>
      </c>
      <c r="H236" s="12">
        <v>2019</v>
      </c>
      <c r="I236" s="12">
        <v>2020</v>
      </c>
      <c r="J236" s="12">
        <v>2021</v>
      </c>
      <c r="K236" s="12">
        <v>2022</v>
      </c>
      <c r="L236" s="12">
        <v>2023</v>
      </c>
      <c r="M236" s="12">
        <v>2024</v>
      </c>
      <c r="N236" s="12">
        <v>2025</v>
      </c>
      <c r="O236" s="12">
        <v>2026</v>
      </c>
      <c r="P236" s="12">
        <v>2027</v>
      </c>
      <c r="Q236" s="12">
        <v>2028</v>
      </c>
      <c r="R236" s="12">
        <v>2029</v>
      </c>
      <c r="S236" s="12">
        <v>2030</v>
      </c>
      <c r="T236" s="12">
        <v>2031</v>
      </c>
      <c r="U236" s="12">
        <v>2032</v>
      </c>
      <c r="V236" s="12">
        <v>2033</v>
      </c>
      <c r="W236" s="12">
        <v>2034</v>
      </c>
      <c r="X236" s="12">
        <v>2035</v>
      </c>
      <c r="Y236" s="12">
        <v>2036</v>
      </c>
      <c r="Z236" s="12">
        <v>2037</v>
      </c>
      <c r="AA236" s="12">
        <v>2038</v>
      </c>
      <c r="AB236" s="12">
        <v>2039</v>
      </c>
      <c r="AC236" s="12">
        <v>2040</v>
      </c>
      <c r="AD236" s="12">
        <v>2041</v>
      </c>
      <c r="AE236" s="12">
        <v>2042</v>
      </c>
      <c r="AF236" s="12">
        <v>2043</v>
      </c>
      <c r="AG236" s="12">
        <v>2044</v>
      </c>
      <c r="AH236" s="12">
        <v>2045</v>
      </c>
      <c r="AI236" s="12">
        <v>2046</v>
      </c>
      <c r="AJ236" s="12">
        <v>2047</v>
      </c>
      <c r="AK236" s="12">
        <v>2048</v>
      </c>
      <c r="AL236" s="12">
        <v>2049</v>
      </c>
      <c r="AM236" s="12">
        <v>2050</v>
      </c>
      <c r="AN236" s="12">
        <v>2051</v>
      </c>
      <c r="AO236" s="12">
        <v>2052</v>
      </c>
      <c r="AP236" s="12">
        <v>2053</v>
      </c>
      <c r="AQ236" s="12">
        <v>2054</v>
      </c>
      <c r="AR236" s="12">
        <v>2055</v>
      </c>
      <c r="AS236" s="12">
        <v>2056</v>
      </c>
      <c r="AT236" s="12">
        <v>2057</v>
      </c>
      <c r="AU236" s="12">
        <v>2058</v>
      </c>
      <c r="AV236" s="12">
        <v>2059</v>
      </c>
      <c r="AW236" s="12">
        <v>2060</v>
      </c>
      <c r="AX236" s="12">
        <v>2061</v>
      </c>
      <c r="AY236" s="12">
        <v>2062</v>
      </c>
      <c r="AZ236" s="12">
        <v>2063</v>
      </c>
      <c r="BA236" s="12">
        <v>2064</v>
      </c>
      <c r="BB236" s="12">
        <v>2065</v>
      </c>
      <c r="BC236" s="12">
        <v>2066</v>
      </c>
      <c r="BD236" s="12">
        <v>2067</v>
      </c>
      <c r="BE236" s="12">
        <v>2068</v>
      </c>
      <c r="BF236" s="12">
        <v>2069</v>
      </c>
      <c r="BG236" s="12">
        <v>2070</v>
      </c>
      <c r="BH236" s="12">
        <v>2071</v>
      </c>
      <c r="BI236" s="12">
        <v>2072</v>
      </c>
      <c r="BJ236" s="12">
        <v>2073</v>
      </c>
      <c r="BK236" s="12">
        <v>2074</v>
      </c>
      <c r="BL236" s="12">
        <v>2075</v>
      </c>
      <c r="BM236" s="12">
        <v>2076</v>
      </c>
      <c r="BN236" s="12">
        <v>2077</v>
      </c>
      <c r="BO236" s="12">
        <v>2078</v>
      </c>
      <c r="BP236" s="12">
        <v>2079</v>
      </c>
      <c r="BQ236" s="12">
        <v>2080</v>
      </c>
      <c r="BR236" s="12">
        <v>2081</v>
      </c>
      <c r="BS236" s="12">
        <v>2082</v>
      </c>
      <c r="BT236" s="12">
        <v>2083</v>
      </c>
      <c r="BU236" s="5"/>
      <c r="BV236" s="5"/>
      <c r="BW236" s="5"/>
    </row>
    <row r="237" spans="1:75" s="135" customFormat="1" hidden="1" x14ac:dyDescent="0.55000000000000004">
      <c r="A237" s="647" t="s">
        <v>503</v>
      </c>
      <c r="B237" s="140" t="s">
        <v>504</v>
      </c>
      <c r="C237" s="140"/>
      <c r="D237" s="140"/>
      <c r="E237" s="140"/>
    </row>
    <row r="238" spans="1:75" s="135" customFormat="1" hidden="1" x14ac:dyDescent="0.55000000000000004">
      <c r="A238" s="647"/>
      <c r="B238" s="135" t="s">
        <v>466</v>
      </c>
      <c r="H238" s="141" t="str">
        <f>IF(M214="","","n/a")</f>
        <v>n/a</v>
      </c>
      <c r="I238" s="141" t="str">
        <f t="shared" ref="I238:BN242" si="22">IF(N214="","","n/a")</f>
        <v>n/a</v>
      </c>
      <c r="J238" s="141" t="str">
        <f t="shared" si="22"/>
        <v>n/a</v>
      </c>
      <c r="K238" s="141" t="str">
        <f t="shared" si="22"/>
        <v>n/a</v>
      </c>
      <c r="L238" s="141" t="str">
        <f t="shared" si="22"/>
        <v>n/a</v>
      </c>
      <c r="M238" s="141" t="str">
        <f t="shared" si="22"/>
        <v>n/a</v>
      </c>
      <c r="N238" s="141" t="str">
        <f t="shared" si="22"/>
        <v>n/a</v>
      </c>
      <c r="O238" s="141" t="str">
        <f t="shared" si="22"/>
        <v>n/a</v>
      </c>
      <c r="P238" s="141" t="str">
        <f t="shared" si="22"/>
        <v>n/a</v>
      </c>
      <c r="Q238" s="141" t="str">
        <f t="shared" si="22"/>
        <v>n/a</v>
      </c>
      <c r="R238" s="141" t="str">
        <f t="shared" si="22"/>
        <v>n/a</v>
      </c>
      <c r="S238" s="141" t="str">
        <f t="shared" si="22"/>
        <v>n/a</v>
      </c>
      <c r="T238" s="141" t="str">
        <f t="shared" si="22"/>
        <v>n/a</v>
      </c>
      <c r="U238" s="141" t="str">
        <f t="shared" si="22"/>
        <v>n/a</v>
      </c>
      <c r="V238" s="141" t="str">
        <f t="shared" si="22"/>
        <v>n/a</v>
      </c>
      <c r="W238" s="141" t="str">
        <f t="shared" si="22"/>
        <v>n/a</v>
      </c>
      <c r="X238" s="141" t="str">
        <f t="shared" si="22"/>
        <v>n/a</v>
      </c>
      <c r="Y238" s="141" t="str">
        <f t="shared" si="22"/>
        <v>n/a</v>
      </c>
      <c r="Z238" s="141" t="str">
        <f t="shared" si="22"/>
        <v>n/a</v>
      </c>
      <c r="AA238" s="141" t="str">
        <f t="shared" si="22"/>
        <v>n/a</v>
      </c>
      <c r="AB238" s="141" t="str">
        <f t="shared" si="22"/>
        <v>n/a</v>
      </c>
      <c r="AC238" s="141" t="str">
        <f t="shared" si="22"/>
        <v>n/a</v>
      </c>
      <c r="AD238" s="141" t="str">
        <f t="shared" si="22"/>
        <v>n/a</v>
      </c>
      <c r="AE238" s="141" t="str">
        <f t="shared" si="22"/>
        <v>n/a</v>
      </c>
      <c r="AF238" s="141" t="str">
        <f t="shared" si="22"/>
        <v>n/a</v>
      </c>
      <c r="AG238" s="141" t="str">
        <f t="shared" si="22"/>
        <v>n/a</v>
      </c>
      <c r="AH238" s="141" t="str">
        <f t="shared" si="22"/>
        <v>n/a</v>
      </c>
      <c r="AI238" s="141" t="str">
        <f t="shared" si="22"/>
        <v>n/a</v>
      </c>
      <c r="AJ238" s="141" t="str">
        <f t="shared" si="22"/>
        <v>n/a</v>
      </c>
      <c r="AK238" s="141" t="str">
        <f t="shared" si="22"/>
        <v>n/a</v>
      </c>
      <c r="AL238" s="141" t="str">
        <f t="shared" si="22"/>
        <v>n/a</v>
      </c>
      <c r="AM238" s="141" t="str">
        <f t="shared" si="22"/>
        <v>n/a</v>
      </c>
      <c r="AN238" s="141" t="str">
        <f t="shared" si="22"/>
        <v>n/a</v>
      </c>
      <c r="AO238" s="141" t="str">
        <f t="shared" si="22"/>
        <v>n/a</v>
      </c>
      <c r="AP238" s="141" t="str">
        <f t="shared" si="22"/>
        <v>n/a</v>
      </c>
      <c r="AQ238" s="141" t="str">
        <f t="shared" si="22"/>
        <v>n/a</v>
      </c>
      <c r="AR238" s="141" t="str">
        <f t="shared" si="22"/>
        <v>n/a</v>
      </c>
      <c r="AS238" s="141" t="str">
        <f t="shared" si="22"/>
        <v>n/a</v>
      </c>
      <c r="AT238" s="141" t="str">
        <f t="shared" si="22"/>
        <v>n/a</v>
      </c>
      <c r="AU238" s="141" t="str">
        <f t="shared" si="22"/>
        <v>n/a</v>
      </c>
      <c r="AV238" s="141" t="str">
        <f t="shared" si="22"/>
        <v/>
      </c>
      <c r="AW238" s="141" t="str">
        <f t="shared" si="22"/>
        <v/>
      </c>
      <c r="AX238" s="141" t="str">
        <f t="shared" si="22"/>
        <v/>
      </c>
      <c r="AY238" s="141" t="str">
        <f t="shared" si="22"/>
        <v/>
      </c>
      <c r="AZ238" s="141" t="str">
        <f t="shared" si="22"/>
        <v/>
      </c>
      <c r="BA238" s="141" t="str">
        <f t="shared" si="22"/>
        <v/>
      </c>
      <c r="BB238" s="141" t="str">
        <f t="shared" si="22"/>
        <v/>
      </c>
      <c r="BC238" s="141" t="str">
        <f t="shared" si="22"/>
        <v/>
      </c>
      <c r="BD238" s="141" t="str">
        <f t="shared" si="22"/>
        <v/>
      </c>
      <c r="BE238" s="141" t="str">
        <f t="shared" si="22"/>
        <v/>
      </c>
      <c r="BF238" s="141" t="str">
        <f t="shared" si="22"/>
        <v/>
      </c>
      <c r="BG238" s="141" t="str">
        <f t="shared" si="22"/>
        <v/>
      </c>
      <c r="BH238" s="141" t="str">
        <f t="shared" si="22"/>
        <v/>
      </c>
      <c r="BI238" s="141" t="str">
        <f t="shared" si="22"/>
        <v/>
      </c>
      <c r="BJ238" s="141" t="str">
        <f t="shared" si="22"/>
        <v/>
      </c>
      <c r="BK238" s="141" t="str">
        <f t="shared" si="22"/>
        <v/>
      </c>
      <c r="BL238" s="141" t="str">
        <f t="shared" si="22"/>
        <v/>
      </c>
      <c r="BM238" s="141" t="str">
        <f t="shared" si="22"/>
        <v/>
      </c>
      <c r="BN238" s="141" t="str">
        <f t="shared" si="22"/>
        <v/>
      </c>
    </row>
    <row r="239" spans="1:75" s="135" customFormat="1" hidden="1" x14ac:dyDescent="0.55000000000000004">
      <c r="A239" s="647"/>
      <c r="B239" s="135" t="s">
        <v>468</v>
      </c>
      <c r="H239" s="141" t="str">
        <f t="shared" ref="H239:H258" si="23">IF(M215="","","n/a")</f>
        <v/>
      </c>
      <c r="I239" s="141" t="str">
        <f t="shared" si="22"/>
        <v>n/a</v>
      </c>
      <c r="J239" s="141" t="str">
        <f t="shared" si="22"/>
        <v>n/a</v>
      </c>
      <c r="K239" s="141" t="str">
        <f t="shared" si="22"/>
        <v>n/a</v>
      </c>
      <c r="L239" s="141" t="str">
        <f t="shared" si="22"/>
        <v>n/a</v>
      </c>
      <c r="M239" s="141" t="str">
        <f t="shared" si="22"/>
        <v>n/a</v>
      </c>
      <c r="N239" s="141" t="str">
        <f t="shared" si="22"/>
        <v>n/a</v>
      </c>
      <c r="O239" s="141" t="str">
        <f t="shared" si="22"/>
        <v>n/a</v>
      </c>
      <c r="P239" s="141" t="str">
        <f t="shared" si="22"/>
        <v>n/a</v>
      </c>
      <c r="Q239" s="141" t="str">
        <f t="shared" si="22"/>
        <v>n/a</v>
      </c>
      <c r="R239" s="141" t="str">
        <f t="shared" si="22"/>
        <v>n/a</v>
      </c>
      <c r="S239" s="141" t="str">
        <f t="shared" si="22"/>
        <v>n/a</v>
      </c>
      <c r="T239" s="141" t="str">
        <f t="shared" si="22"/>
        <v>n/a</v>
      </c>
      <c r="U239" s="141" t="str">
        <f t="shared" si="22"/>
        <v>n/a</v>
      </c>
      <c r="V239" s="141" t="str">
        <f t="shared" si="22"/>
        <v>n/a</v>
      </c>
      <c r="W239" s="141" t="str">
        <f t="shared" si="22"/>
        <v>n/a</v>
      </c>
      <c r="X239" s="141" t="str">
        <f t="shared" si="22"/>
        <v>n/a</v>
      </c>
      <c r="Y239" s="141" t="str">
        <f t="shared" si="22"/>
        <v>n/a</v>
      </c>
      <c r="Z239" s="141" t="str">
        <f t="shared" si="22"/>
        <v>n/a</v>
      </c>
      <c r="AA239" s="141" t="str">
        <f t="shared" si="22"/>
        <v>n/a</v>
      </c>
      <c r="AB239" s="141" t="str">
        <f t="shared" si="22"/>
        <v>n/a</v>
      </c>
      <c r="AC239" s="141" t="str">
        <f t="shared" si="22"/>
        <v>n/a</v>
      </c>
      <c r="AD239" s="141" t="str">
        <f t="shared" si="22"/>
        <v>n/a</v>
      </c>
      <c r="AE239" s="141" t="str">
        <f t="shared" si="22"/>
        <v>n/a</v>
      </c>
      <c r="AF239" s="141" t="str">
        <f t="shared" si="22"/>
        <v>n/a</v>
      </c>
      <c r="AG239" s="141" t="str">
        <f t="shared" si="22"/>
        <v>n/a</v>
      </c>
      <c r="AH239" s="141" t="str">
        <f t="shared" si="22"/>
        <v>n/a</v>
      </c>
      <c r="AI239" s="141" t="str">
        <f t="shared" si="22"/>
        <v>n/a</v>
      </c>
      <c r="AJ239" s="141" t="str">
        <f t="shared" si="22"/>
        <v>n/a</v>
      </c>
      <c r="AK239" s="141" t="str">
        <f t="shared" si="22"/>
        <v>n/a</v>
      </c>
      <c r="AL239" s="141" t="str">
        <f t="shared" si="22"/>
        <v>n/a</v>
      </c>
      <c r="AM239" s="141" t="str">
        <f t="shared" si="22"/>
        <v>n/a</v>
      </c>
      <c r="AN239" s="141" t="str">
        <f t="shared" si="22"/>
        <v>n/a</v>
      </c>
      <c r="AO239" s="141" t="str">
        <f t="shared" si="22"/>
        <v>n/a</v>
      </c>
      <c r="AP239" s="141" t="str">
        <f t="shared" si="22"/>
        <v>n/a</v>
      </c>
      <c r="AQ239" s="141" t="str">
        <f t="shared" si="22"/>
        <v>n/a</v>
      </c>
      <c r="AR239" s="141" t="str">
        <f t="shared" si="22"/>
        <v>n/a</v>
      </c>
      <c r="AS239" s="141" t="str">
        <f t="shared" si="22"/>
        <v>n/a</v>
      </c>
      <c r="AT239" s="141" t="str">
        <f t="shared" si="22"/>
        <v>n/a</v>
      </c>
      <c r="AU239" s="141" t="str">
        <f t="shared" si="22"/>
        <v>n/a</v>
      </c>
      <c r="AV239" s="141" t="str">
        <f t="shared" si="22"/>
        <v>n/a</v>
      </c>
      <c r="AW239" s="141" t="str">
        <f t="shared" si="22"/>
        <v/>
      </c>
      <c r="AX239" s="141" t="str">
        <f t="shared" si="22"/>
        <v/>
      </c>
      <c r="AY239" s="141" t="str">
        <f t="shared" si="22"/>
        <v/>
      </c>
      <c r="AZ239" s="141" t="str">
        <f t="shared" si="22"/>
        <v/>
      </c>
      <c r="BA239" s="141" t="str">
        <f t="shared" si="22"/>
        <v/>
      </c>
      <c r="BB239" s="141" t="str">
        <f t="shared" si="22"/>
        <v/>
      </c>
      <c r="BC239" s="141" t="str">
        <f t="shared" si="22"/>
        <v/>
      </c>
      <c r="BD239" s="141" t="str">
        <f t="shared" si="22"/>
        <v/>
      </c>
      <c r="BE239" s="141" t="str">
        <f t="shared" si="22"/>
        <v/>
      </c>
      <c r="BF239" s="141" t="str">
        <f t="shared" si="22"/>
        <v/>
      </c>
      <c r="BG239" s="141" t="str">
        <f t="shared" si="22"/>
        <v/>
      </c>
      <c r="BH239" s="141" t="str">
        <f t="shared" si="22"/>
        <v/>
      </c>
      <c r="BI239" s="141" t="str">
        <f t="shared" si="22"/>
        <v/>
      </c>
      <c r="BJ239" s="141" t="str">
        <f t="shared" si="22"/>
        <v/>
      </c>
      <c r="BK239" s="141" t="str">
        <f t="shared" si="22"/>
        <v/>
      </c>
      <c r="BL239" s="141" t="str">
        <f t="shared" si="22"/>
        <v/>
      </c>
      <c r="BM239" s="141" t="str">
        <f t="shared" si="22"/>
        <v/>
      </c>
      <c r="BN239" s="141" t="str">
        <f t="shared" si="22"/>
        <v/>
      </c>
    </row>
    <row r="240" spans="1:75" s="135" customFormat="1" hidden="1" x14ac:dyDescent="0.55000000000000004">
      <c r="A240" s="647"/>
      <c r="B240" s="135" t="s">
        <v>469</v>
      </c>
      <c r="H240" s="141" t="str">
        <f t="shared" si="23"/>
        <v/>
      </c>
      <c r="I240" s="141" t="str">
        <f t="shared" si="22"/>
        <v/>
      </c>
      <c r="J240" s="141" t="str">
        <f t="shared" si="22"/>
        <v>n/a</v>
      </c>
      <c r="K240" s="141" t="str">
        <f t="shared" si="22"/>
        <v>n/a</v>
      </c>
      <c r="L240" s="141" t="str">
        <f t="shared" si="22"/>
        <v>n/a</v>
      </c>
      <c r="M240" s="141" t="str">
        <f t="shared" si="22"/>
        <v>n/a</v>
      </c>
      <c r="N240" s="141" t="str">
        <f t="shared" si="22"/>
        <v>n/a</v>
      </c>
      <c r="O240" s="141" t="str">
        <f t="shared" si="22"/>
        <v>n/a</v>
      </c>
      <c r="P240" s="141" t="str">
        <f t="shared" si="22"/>
        <v>n/a</v>
      </c>
      <c r="Q240" s="141" t="str">
        <f t="shared" si="22"/>
        <v>n/a</v>
      </c>
      <c r="R240" s="141" t="str">
        <f t="shared" si="22"/>
        <v>n/a</v>
      </c>
      <c r="S240" s="141" t="str">
        <f t="shared" si="22"/>
        <v>n/a</v>
      </c>
      <c r="T240" s="141" t="str">
        <f t="shared" si="22"/>
        <v>n/a</v>
      </c>
      <c r="U240" s="141" t="str">
        <f t="shared" si="22"/>
        <v>n/a</v>
      </c>
      <c r="V240" s="141" t="str">
        <f t="shared" si="22"/>
        <v>n/a</v>
      </c>
      <c r="W240" s="141" t="str">
        <f t="shared" si="22"/>
        <v>n/a</v>
      </c>
      <c r="X240" s="141" t="str">
        <f t="shared" si="22"/>
        <v>n/a</v>
      </c>
      <c r="Y240" s="141" t="str">
        <f t="shared" si="22"/>
        <v>n/a</v>
      </c>
      <c r="Z240" s="141" t="str">
        <f t="shared" si="22"/>
        <v>n/a</v>
      </c>
      <c r="AA240" s="141" t="str">
        <f t="shared" si="22"/>
        <v>n/a</v>
      </c>
      <c r="AB240" s="141" t="str">
        <f t="shared" si="22"/>
        <v>n/a</v>
      </c>
      <c r="AC240" s="141" t="str">
        <f t="shared" si="22"/>
        <v>n/a</v>
      </c>
      <c r="AD240" s="141" t="str">
        <f t="shared" si="22"/>
        <v>n/a</v>
      </c>
      <c r="AE240" s="141" t="str">
        <f t="shared" si="22"/>
        <v>n/a</v>
      </c>
      <c r="AF240" s="141" t="str">
        <f t="shared" si="22"/>
        <v>n/a</v>
      </c>
      <c r="AG240" s="141" t="str">
        <f t="shared" si="22"/>
        <v>n/a</v>
      </c>
      <c r="AH240" s="141" t="str">
        <f t="shared" si="22"/>
        <v>n/a</v>
      </c>
      <c r="AI240" s="141" t="str">
        <f t="shared" si="22"/>
        <v>n/a</v>
      </c>
      <c r="AJ240" s="141" t="str">
        <f t="shared" si="22"/>
        <v>n/a</v>
      </c>
      <c r="AK240" s="141" t="str">
        <f t="shared" si="22"/>
        <v>n/a</v>
      </c>
      <c r="AL240" s="141" t="str">
        <f t="shared" si="22"/>
        <v>n/a</v>
      </c>
      <c r="AM240" s="141" t="str">
        <f t="shared" si="22"/>
        <v>n/a</v>
      </c>
      <c r="AN240" s="141" t="str">
        <f t="shared" si="22"/>
        <v>n/a</v>
      </c>
      <c r="AO240" s="141" t="str">
        <f t="shared" si="22"/>
        <v>n/a</v>
      </c>
      <c r="AP240" s="141" t="str">
        <f t="shared" si="22"/>
        <v>n/a</v>
      </c>
      <c r="AQ240" s="141" t="str">
        <f t="shared" si="22"/>
        <v>n/a</v>
      </c>
      <c r="AR240" s="141" t="str">
        <f t="shared" si="22"/>
        <v>n/a</v>
      </c>
      <c r="AS240" s="141" t="str">
        <f t="shared" si="22"/>
        <v>n/a</v>
      </c>
      <c r="AT240" s="141" t="str">
        <f t="shared" si="22"/>
        <v>n/a</v>
      </c>
      <c r="AU240" s="141" t="str">
        <f t="shared" si="22"/>
        <v>n/a</v>
      </c>
      <c r="AV240" s="141" t="str">
        <f t="shared" si="22"/>
        <v>n/a</v>
      </c>
      <c r="AW240" s="141" t="str">
        <f t="shared" si="22"/>
        <v>n/a</v>
      </c>
      <c r="AX240" s="141" t="str">
        <f t="shared" si="22"/>
        <v/>
      </c>
      <c r="AY240" s="141" t="str">
        <f t="shared" si="22"/>
        <v/>
      </c>
      <c r="AZ240" s="141" t="str">
        <f t="shared" si="22"/>
        <v/>
      </c>
      <c r="BA240" s="141" t="str">
        <f t="shared" si="22"/>
        <v/>
      </c>
      <c r="BB240" s="141" t="str">
        <f t="shared" si="22"/>
        <v/>
      </c>
      <c r="BC240" s="141" t="str">
        <f t="shared" si="22"/>
        <v/>
      </c>
      <c r="BD240" s="141" t="str">
        <f t="shared" si="22"/>
        <v/>
      </c>
      <c r="BE240" s="141" t="str">
        <f t="shared" si="22"/>
        <v/>
      </c>
      <c r="BF240" s="141" t="str">
        <f t="shared" si="22"/>
        <v/>
      </c>
      <c r="BG240" s="141" t="str">
        <f t="shared" si="22"/>
        <v/>
      </c>
      <c r="BH240" s="141" t="str">
        <f t="shared" si="22"/>
        <v/>
      </c>
      <c r="BI240" s="141" t="str">
        <f t="shared" si="22"/>
        <v/>
      </c>
      <c r="BJ240" s="141" t="str">
        <f t="shared" si="22"/>
        <v/>
      </c>
      <c r="BK240" s="141" t="str">
        <f t="shared" si="22"/>
        <v/>
      </c>
      <c r="BL240" s="141" t="str">
        <f t="shared" si="22"/>
        <v/>
      </c>
      <c r="BM240" s="141" t="str">
        <f t="shared" si="22"/>
        <v/>
      </c>
      <c r="BN240" s="141" t="str">
        <f t="shared" si="22"/>
        <v/>
      </c>
    </row>
    <row r="241" spans="1:66" s="135" customFormat="1" hidden="1" x14ac:dyDescent="0.55000000000000004">
      <c r="A241" s="647"/>
      <c r="B241" s="135" t="s">
        <v>470</v>
      </c>
      <c r="H241" s="141" t="str">
        <f t="shared" si="23"/>
        <v/>
      </c>
      <c r="I241" s="141" t="str">
        <f t="shared" si="22"/>
        <v/>
      </c>
      <c r="J241" s="141" t="str">
        <f t="shared" si="22"/>
        <v/>
      </c>
      <c r="K241" s="141" t="str">
        <f t="shared" si="22"/>
        <v>n/a</v>
      </c>
      <c r="L241" s="141" t="str">
        <f t="shared" si="22"/>
        <v>n/a</v>
      </c>
      <c r="M241" s="141" t="str">
        <f t="shared" si="22"/>
        <v>n/a</v>
      </c>
      <c r="N241" s="141" t="str">
        <f t="shared" si="22"/>
        <v>n/a</v>
      </c>
      <c r="O241" s="141" t="str">
        <f t="shared" si="22"/>
        <v>n/a</v>
      </c>
      <c r="P241" s="141" t="str">
        <f t="shared" si="22"/>
        <v>n/a</v>
      </c>
      <c r="Q241" s="141" t="str">
        <f t="shared" si="22"/>
        <v>n/a</v>
      </c>
      <c r="R241" s="141" t="str">
        <f t="shared" si="22"/>
        <v>n/a</v>
      </c>
      <c r="S241" s="141" t="str">
        <f t="shared" si="22"/>
        <v>n/a</v>
      </c>
      <c r="T241" s="141" t="str">
        <f t="shared" si="22"/>
        <v>n/a</v>
      </c>
      <c r="U241" s="141" t="str">
        <f t="shared" si="22"/>
        <v>n/a</v>
      </c>
      <c r="V241" s="141" t="str">
        <f t="shared" si="22"/>
        <v>n/a</v>
      </c>
      <c r="W241" s="141" t="str">
        <f t="shared" si="22"/>
        <v>n/a</v>
      </c>
      <c r="X241" s="141" t="str">
        <f t="shared" si="22"/>
        <v>n/a</v>
      </c>
      <c r="Y241" s="141" t="str">
        <f t="shared" si="22"/>
        <v>n/a</v>
      </c>
      <c r="Z241" s="141" t="str">
        <f t="shared" si="22"/>
        <v>n/a</v>
      </c>
      <c r="AA241" s="141" t="str">
        <f t="shared" si="22"/>
        <v>n/a</v>
      </c>
      <c r="AB241" s="141" t="str">
        <f t="shared" si="22"/>
        <v>n/a</v>
      </c>
      <c r="AC241" s="141" t="str">
        <f t="shared" si="22"/>
        <v>n/a</v>
      </c>
      <c r="AD241" s="141" t="str">
        <f t="shared" si="22"/>
        <v>n/a</v>
      </c>
      <c r="AE241" s="141" t="str">
        <f t="shared" si="22"/>
        <v>n/a</v>
      </c>
      <c r="AF241" s="141" t="str">
        <f t="shared" si="22"/>
        <v>n/a</v>
      </c>
      <c r="AG241" s="141" t="str">
        <f t="shared" si="22"/>
        <v>n/a</v>
      </c>
      <c r="AH241" s="141" t="str">
        <f t="shared" si="22"/>
        <v>n/a</v>
      </c>
      <c r="AI241" s="141" t="str">
        <f t="shared" si="22"/>
        <v>n/a</v>
      </c>
      <c r="AJ241" s="141" t="str">
        <f t="shared" si="22"/>
        <v>n/a</v>
      </c>
      <c r="AK241" s="141" t="str">
        <f t="shared" si="22"/>
        <v>n/a</v>
      </c>
      <c r="AL241" s="141" t="str">
        <f t="shared" si="22"/>
        <v>n/a</v>
      </c>
      <c r="AM241" s="141" t="str">
        <f t="shared" si="22"/>
        <v>n/a</v>
      </c>
      <c r="AN241" s="141" t="str">
        <f t="shared" si="22"/>
        <v>n/a</v>
      </c>
      <c r="AO241" s="141" t="str">
        <f t="shared" si="22"/>
        <v>n/a</v>
      </c>
      <c r="AP241" s="141" t="str">
        <f t="shared" si="22"/>
        <v>n/a</v>
      </c>
      <c r="AQ241" s="141" t="str">
        <f t="shared" si="22"/>
        <v>n/a</v>
      </c>
      <c r="AR241" s="141" t="str">
        <f t="shared" si="22"/>
        <v>n/a</v>
      </c>
      <c r="AS241" s="141" t="str">
        <f t="shared" si="22"/>
        <v>n/a</v>
      </c>
      <c r="AT241" s="141" t="str">
        <f t="shared" si="22"/>
        <v>n/a</v>
      </c>
      <c r="AU241" s="141" t="str">
        <f t="shared" si="22"/>
        <v>n/a</v>
      </c>
      <c r="AV241" s="141" t="str">
        <f t="shared" si="22"/>
        <v>n/a</v>
      </c>
      <c r="AW241" s="141" t="str">
        <f t="shared" si="22"/>
        <v>n/a</v>
      </c>
      <c r="AX241" s="141" t="str">
        <f t="shared" si="22"/>
        <v>n/a</v>
      </c>
      <c r="AY241" s="141" t="str">
        <f t="shared" si="22"/>
        <v/>
      </c>
      <c r="AZ241" s="141" t="str">
        <f t="shared" si="22"/>
        <v/>
      </c>
      <c r="BA241" s="141" t="str">
        <f t="shared" si="22"/>
        <v/>
      </c>
      <c r="BB241" s="141" t="str">
        <f t="shared" si="22"/>
        <v/>
      </c>
      <c r="BC241" s="141" t="str">
        <f t="shared" si="22"/>
        <v/>
      </c>
      <c r="BD241" s="141" t="str">
        <f t="shared" si="22"/>
        <v/>
      </c>
      <c r="BE241" s="141" t="str">
        <f t="shared" si="22"/>
        <v/>
      </c>
      <c r="BF241" s="141" t="str">
        <f t="shared" si="22"/>
        <v/>
      </c>
      <c r="BG241" s="141" t="str">
        <f t="shared" si="22"/>
        <v/>
      </c>
      <c r="BH241" s="141" t="str">
        <f t="shared" si="22"/>
        <v/>
      </c>
      <c r="BI241" s="141" t="str">
        <f t="shared" si="22"/>
        <v/>
      </c>
      <c r="BJ241" s="141" t="str">
        <f t="shared" si="22"/>
        <v/>
      </c>
      <c r="BK241" s="141" t="str">
        <f t="shared" si="22"/>
        <v/>
      </c>
      <c r="BL241" s="141" t="str">
        <f t="shared" si="22"/>
        <v/>
      </c>
      <c r="BM241" s="141" t="str">
        <f t="shared" si="22"/>
        <v/>
      </c>
      <c r="BN241" s="141" t="str">
        <f t="shared" si="22"/>
        <v/>
      </c>
    </row>
    <row r="242" spans="1:66" s="135" customFormat="1" hidden="1" x14ac:dyDescent="0.55000000000000004">
      <c r="A242" s="647"/>
      <c r="B242" s="135" t="s">
        <v>471</v>
      </c>
      <c r="H242" s="141" t="str">
        <f t="shared" si="23"/>
        <v/>
      </c>
      <c r="I242" s="141" t="str">
        <f t="shared" si="22"/>
        <v/>
      </c>
      <c r="J242" s="141" t="str">
        <f t="shared" si="22"/>
        <v/>
      </c>
      <c r="K242" s="141" t="str">
        <f t="shared" si="22"/>
        <v/>
      </c>
      <c r="L242" s="141" t="str">
        <f t="shared" si="22"/>
        <v>n/a</v>
      </c>
      <c r="M242" s="141" t="str">
        <f t="shared" si="22"/>
        <v>n/a</v>
      </c>
      <c r="N242" s="141" t="str">
        <f t="shared" si="22"/>
        <v>n/a</v>
      </c>
      <c r="O242" s="141" t="str">
        <f t="shared" si="22"/>
        <v>n/a</v>
      </c>
      <c r="P242" s="141" t="str">
        <f t="shared" si="22"/>
        <v>n/a</v>
      </c>
      <c r="Q242" s="141" t="str">
        <f t="shared" si="22"/>
        <v>n/a</v>
      </c>
      <c r="R242" s="141" t="str">
        <f t="shared" si="22"/>
        <v>n/a</v>
      </c>
      <c r="S242" s="141" t="str">
        <f t="shared" si="22"/>
        <v>n/a</v>
      </c>
      <c r="T242" s="141" t="str">
        <f t="shared" si="22"/>
        <v>n/a</v>
      </c>
      <c r="U242" s="141" t="str">
        <f t="shared" si="22"/>
        <v>n/a</v>
      </c>
      <c r="V242" s="141" t="str">
        <f t="shared" si="22"/>
        <v>n/a</v>
      </c>
      <c r="W242" s="141" t="str">
        <f t="shared" si="22"/>
        <v>n/a</v>
      </c>
      <c r="X242" s="141" t="str">
        <f t="shared" si="22"/>
        <v>n/a</v>
      </c>
      <c r="Y242" s="141" t="str">
        <f t="shared" si="22"/>
        <v>n/a</v>
      </c>
      <c r="Z242" s="141" t="str">
        <f t="shared" si="22"/>
        <v>n/a</v>
      </c>
      <c r="AA242" s="141" t="str">
        <f t="shared" si="22"/>
        <v>n/a</v>
      </c>
      <c r="AB242" s="141" t="str">
        <f t="shared" si="22"/>
        <v>n/a</v>
      </c>
      <c r="AC242" s="141" t="str">
        <f t="shared" si="22"/>
        <v>n/a</v>
      </c>
      <c r="AD242" s="141" t="str">
        <f t="shared" si="22"/>
        <v>n/a</v>
      </c>
      <c r="AE242" s="141" t="str">
        <f t="shared" si="22"/>
        <v>n/a</v>
      </c>
      <c r="AF242" s="141" t="str">
        <f t="shared" ref="AF242:AF258" si="24">IF(AK218="","","n/a")</f>
        <v>n/a</v>
      </c>
      <c r="AG242" s="141" t="str">
        <f t="shared" ref="AG242:AG258" si="25">IF(AL218="","","n/a")</f>
        <v>n/a</v>
      </c>
      <c r="AH242" s="141" t="str">
        <f t="shared" ref="AH242:AH258" si="26">IF(AM218="","","n/a")</f>
        <v>n/a</v>
      </c>
      <c r="AI242" s="141" t="str">
        <f t="shared" ref="AI242:AI258" si="27">IF(AN218="","","n/a")</f>
        <v>n/a</v>
      </c>
      <c r="AJ242" s="141" t="str">
        <f t="shared" ref="AJ242:AJ258" si="28">IF(AO218="","","n/a")</f>
        <v>n/a</v>
      </c>
      <c r="AK242" s="141" t="str">
        <f t="shared" ref="AK242:AK258" si="29">IF(AP218="","","n/a")</f>
        <v>n/a</v>
      </c>
      <c r="AL242" s="141" t="str">
        <f t="shared" ref="AL242:AL258" si="30">IF(AQ218="","","n/a")</f>
        <v>n/a</v>
      </c>
      <c r="AM242" s="141" t="str">
        <f t="shared" ref="AM242:AM258" si="31">IF(AR218="","","n/a")</f>
        <v>n/a</v>
      </c>
      <c r="AN242" s="141" t="str">
        <f t="shared" ref="AN242:AN258" si="32">IF(AS218="","","n/a")</f>
        <v>n/a</v>
      </c>
      <c r="AO242" s="141" t="str">
        <f t="shared" ref="AO242:AO258" si="33">IF(AT218="","","n/a")</f>
        <v>n/a</v>
      </c>
      <c r="AP242" s="141" t="str">
        <f t="shared" ref="AP242:AP258" si="34">IF(AU218="","","n/a")</f>
        <v>n/a</v>
      </c>
      <c r="AQ242" s="141" t="str">
        <f t="shared" ref="AQ242:AQ258" si="35">IF(AV218="","","n/a")</f>
        <v>n/a</v>
      </c>
      <c r="AR242" s="141" t="str">
        <f t="shared" ref="AR242:AR258" si="36">IF(AW218="","","n/a")</f>
        <v>n/a</v>
      </c>
      <c r="AS242" s="141" t="str">
        <f t="shared" ref="AS242:AS258" si="37">IF(AX218="","","n/a")</f>
        <v>n/a</v>
      </c>
      <c r="AT242" s="141" t="str">
        <f t="shared" ref="AT242:AT258" si="38">IF(AY218="","","n/a")</f>
        <v>n/a</v>
      </c>
      <c r="AU242" s="141" t="str">
        <f t="shared" ref="AU242:AU258" si="39">IF(AZ218="","","n/a")</f>
        <v>n/a</v>
      </c>
      <c r="AV242" s="141" t="str">
        <f t="shared" ref="AV242:AV258" si="40">IF(BA218="","","n/a")</f>
        <v>n/a</v>
      </c>
      <c r="AW242" s="141" t="str">
        <f t="shared" ref="AW242:AW258" si="41">IF(BB218="","","n/a")</f>
        <v>n/a</v>
      </c>
      <c r="AX242" s="141" t="str">
        <f t="shared" ref="AX242:AX258" si="42">IF(BC218="","","n/a")</f>
        <v>n/a</v>
      </c>
      <c r="AY242" s="141" t="str">
        <f t="shared" ref="AY242:AY258" si="43">IF(BD218="","","n/a")</f>
        <v>n/a</v>
      </c>
      <c r="AZ242" s="141" t="str">
        <f t="shared" ref="AZ242:AZ258" si="44">IF(BE218="","","n/a")</f>
        <v/>
      </c>
      <c r="BA242" s="141" t="str">
        <f t="shared" ref="BA242:BA258" si="45">IF(BF218="","","n/a")</f>
        <v/>
      </c>
      <c r="BB242" s="141" t="str">
        <f t="shared" ref="BB242:BB258" si="46">IF(BG218="","","n/a")</f>
        <v/>
      </c>
      <c r="BC242" s="141" t="str">
        <f t="shared" ref="BC242:BC258" si="47">IF(BH218="","","n/a")</f>
        <v/>
      </c>
      <c r="BD242" s="141" t="str">
        <f t="shared" ref="BD242:BD258" si="48">IF(BI218="","","n/a")</f>
        <v/>
      </c>
      <c r="BE242" s="141" t="str">
        <f t="shared" ref="BE242:BE258" si="49">IF(BJ218="","","n/a")</f>
        <v/>
      </c>
      <c r="BF242" s="141" t="str">
        <f t="shared" ref="BF242:BF258" si="50">IF(BK218="","","n/a")</f>
        <v/>
      </c>
      <c r="BG242" s="141" t="str">
        <f t="shared" ref="BG242:BG258" si="51">IF(BL218="","","n/a")</f>
        <v/>
      </c>
      <c r="BH242" s="141" t="str">
        <f t="shared" ref="BH242:BH258" si="52">IF(BM218="","","n/a")</f>
        <v/>
      </c>
      <c r="BI242" s="141" t="str">
        <f t="shared" ref="BI242:BI258" si="53">IF(BN218="","","n/a")</f>
        <v/>
      </c>
      <c r="BJ242" s="141" t="str">
        <f t="shared" ref="BJ242:BJ258" si="54">IF(BO218="","","n/a")</f>
        <v/>
      </c>
      <c r="BK242" s="141" t="str">
        <f t="shared" ref="BK242:BK258" si="55">IF(BP218="","","n/a")</f>
        <v/>
      </c>
      <c r="BL242" s="141" t="str">
        <f t="shared" ref="BL242:BL258" si="56">IF(BQ218="","","n/a")</f>
        <v/>
      </c>
      <c r="BM242" s="141" t="str">
        <f t="shared" ref="BM242:BM258" si="57">IF(BR218="","","n/a")</f>
        <v/>
      </c>
      <c r="BN242" s="141" t="str">
        <f t="shared" ref="BN242:BN258" si="58">IF(BS218="","","n/a")</f>
        <v/>
      </c>
    </row>
    <row r="243" spans="1:66" s="135" customFormat="1" hidden="1" x14ac:dyDescent="0.55000000000000004">
      <c r="A243" s="647"/>
      <c r="B243" s="135" t="s">
        <v>472</v>
      </c>
      <c r="H243" s="141" t="str">
        <f t="shared" si="23"/>
        <v/>
      </c>
      <c r="I243" s="141" t="str">
        <f t="shared" ref="I243:I258" si="59">IF(N219="","","n/a")</f>
        <v/>
      </c>
      <c r="J243" s="141" t="str">
        <f t="shared" ref="J243:J258" si="60">IF(O219="","","n/a")</f>
        <v/>
      </c>
      <c r="K243" s="141" t="str">
        <f t="shared" ref="K243:K258" si="61">IF(P219="","","n/a")</f>
        <v/>
      </c>
      <c r="L243" s="141" t="str">
        <f t="shared" ref="L243:L258" si="62">IF(Q219="","","n/a")</f>
        <v/>
      </c>
      <c r="M243" s="141" t="str">
        <f t="shared" ref="M243:M258" si="63">IF(R219="","","n/a")</f>
        <v>n/a</v>
      </c>
      <c r="N243" s="141" t="str">
        <f t="shared" ref="N243:N258" si="64">IF(S219="","","n/a")</f>
        <v>n/a</v>
      </c>
      <c r="O243" s="141" t="str">
        <f t="shared" ref="O243:O258" si="65">IF(T219="","","n/a")</f>
        <v>n/a</v>
      </c>
      <c r="P243" s="141" t="str">
        <f t="shared" ref="P243:P258" si="66">IF(U219="","","n/a")</f>
        <v>n/a</v>
      </c>
      <c r="Q243" s="141" t="str">
        <f t="shared" ref="Q243:Q258" si="67">IF(V219="","","n/a")</f>
        <v>n/a</v>
      </c>
      <c r="R243" s="141" t="str">
        <f t="shared" ref="R243:R258" si="68">IF(W219="","","n/a")</f>
        <v>n/a</v>
      </c>
      <c r="S243" s="141" t="str">
        <f t="shared" ref="S243:S258" si="69">IF(X219="","","n/a")</f>
        <v>n/a</v>
      </c>
      <c r="T243" s="141" t="str">
        <f t="shared" ref="T243:T258" si="70">IF(Y219="","","n/a")</f>
        <v>n/a</v>
      </c>
      <c r="U243" s="141" t="str">
        <f t="shared" ref="U243:U258" si="71">IF(Z219="","","n/a")</f>
        <v>n/a</v>
      </c>
      <c r="V243" s="141" t="str">
        <f t="shared" ref="V243:V258" si="72">IF(AA219="","","n/a")</f>
        <v>n/a</v>
      </c>
      <c r="W243" s="141" t="str">
        <f t="shared" ref="W243:W258" si="73">IF(AB219="","","n/a")</f>
        <v>n/a</v>
      </c>
      <c r="X243" s="141" t="str">
        <f t="shared" ref="X243:X258" si="74">IF(AC219="","","n/a")</f>
        <v>n/a</v>
      </c>
      <c r="Y243" s="141" t="str">
        <f t="shared" ref="Y243:Y258" si="75">IF(AD219="","","n/a")</f>
        <v>n/a</v>
      </c>
      <c r="Z243" s="141" t="str">
        <f t="shared" ref="Z243:Z258" si="76">IF(AE219="","","n/a")</f>
        <v>n/a</v>
      </c>
      <c r="AA243" s="141" t="str">
        <f t="shared" ref="AA243:AA258" si="77">IF(AF219="","","n/a")</f>
        <v>n/a</v>
      </c>
      <c r="AB243" s="141" t="str">
        <f t="shared" ref="AB243:AB258" si="78">IF(AG219="","","n/a")</f>
        <v>n/a</v>
      </c>
      <c r="AC243" s="141" t="str">
        <f t="shared" ref="AC243:AC258" si="79">IF(AH219="","","n/a")</f>
        <v>n/a</v>
      </c>
      <c r="AD243" s="141" t="str">
        <f t="shared" ref="AD243:AD258" si="80">IF(AI219="","","n/a")</f>
        <v>n/a</v>
      </c>
      <c r="AE243" s="141" t="str">
        <f t="shared" ref="AE243:AE258" si="81">IF(AJ219="","","n/a")</f>
        <v>n/a</v>
      </c>
      <c r="AF243" s="141" t="str">
        <f t="shared" si="24"/>
        <v>n/a</v>
      </c>
      <c r="AG243" s="141" t="str">
        <f t="shared" si="25"/>
        <v>n/a</v>
      </c>
      <c r="AH243" s="141" t="str">
        <f t="shared" si="26"/>
        <v>n/a</v>
      </c>
      <c r="AI243" s="141" t="str">
        <f t="shared" si="27"/>
        <v>n/a</v>
      </c>
      <c r="AJ243" s="141" t="str">
        <f t="shared" si="28"/>
        <v>n/a</v>
      </c>
      <c r="AK243" s="141" t="str">
        <f t="shared" si="29"/>
        <v>n/a</v>
      </c>
      <c r="AL243" s="141" t="str">
        <f t="shared" si="30"/>
        <v>n/a</v>
      </c>
      <c r="AM243" s="141" t="str">
        <f t="shared" si="31"/>
        <v>n/a</v>
      </c>
      <c r="AN243" s="141" t="str">
        <f t="shared" si="32"/>
        <v>n/a</v>
      </c>
      <c r="AO243" s="141" t="str">
        <f t="shared" si="33"/>
        <v>n/a</v>
      </c>
      <c r="AP243" s="141" t="str">
        <f t="shared" si="34"/>
        <v>n/a</v>
      </c>
      <c r="AQ243" s="141" t="str">
        <f t="shared" si="35"/>
        <v>n/a</v>
      </c>
      <c r="AR243" s="141" t="str">
        <f t="shared" si="36"/>
        <v>n/a</v>
      </c>
      <c r="AS243" s="141" t="str">
        <f t="shared" si="37"/>
        <v>n/a</v>
      </c>
      <c r="AT243" s="141" t="str">
        <f t="shared" si="38"/>
        <v>n/a</v>
      </c>
      <c r="AU243" s="141" t="str">
        <f t="shared" si="39"/>
        <v>n/a</v>
      </c>
      <c r="AV243" s="141" t="str">
        <f t="shared" si="40"/>
        <v>n/a</v>
      </c>
      <c r="AW243" s="141" t="str">
        <f t="shared" si="41"/>
        <v>n/a</v>
      </c>
      <c r="AX243" s="141" t="str">
        <f t="shared" si="42"/>
        <v>n/a</v>
      </c>
      <c r="AY243" s="141" t="str">
        <f t="shared" si="43"/>
        <v>n/a</v>
      </c>
      <c r="AZ243" s="141" t="str">
        <f t="shared" si="44"/>
        <v>n/a</v>
      </c>
      <c r="BA243" s="141" t="str">
        <f t="shared" si="45"/>
        <v/>
      </c>
      <c r="BB243" s="141" t="str">
        <f t="shared" si="46"/>
        <v/>
      </c>
      <c r="BC243" s="141" t="str">
        <f t="shared" si="47"/>
        <v/>
      </c>
      <c r="BD243" s="141" t="str">
        <f t="shared" si="48"/>
        <v/>
      </c>
      <c r="BE243" s="141" t="str">
        <f t="shared" si="49"/>
        <v/>
      </c>
      <c r="BF243" s="141" t="str">
        <f t="shared" si="50"/>
        <v/>
      </c>
      <c r="BG243" s="141" t="str">
        <f t="shared" si="51"/>
        <v/>
      </c>
      <c r="BH243" s="141" t="str">
        <f t="shared" si="52"/>
        <v/>
      </c>
      <c r="BI243" s="141" t="str">
        <f t="shared" si="53"/>
        <v/>
      </c>
      <c r="BJ243" s="141" t="str">
        <f t="shared" si="54"/>
        <v/>
      </c>
      <c r="BK243" s="141" t="str">
        <f t="shared" si="55"/>
        <v/>
      </c>
      <c r="BL243" s="141" t="str">
        <f t="shared" si="56"/>
        <v/>
      </c>
      <c r="BM243" s="141" t="str">
        <f t="shared" si="57"/>
        <v/>
      </c>
      <c r="BN243" s="141" t="str">
        <f t="shared" si="58"/>
        <v/>
      </c>
    </row>
    <row r="244" spans="1:66" s="135" customFormat="1" hidden="1" x14ac:dyDescent="0.55000000000000004">
      <c r="A244" s="647"/>
      <c r="B244" s="135" t="s">
        <v>473</v>
      </c>
      <c r="H244" s="141" t="str">
        <f t="shared" si="23"/>
        <v/>
      </c>
      <c r="I244" s="141" t="str">
        <f t="shared" si="59"/>
        <v/>
      </c>
      <c r="J244" s="141" t="str">
        <f t="shared" si="60"/>
        <v/>
      </c>
      <c r="K244" s="141" t="str">
        <f t="shared" si="61"/>
        <v/>
      </c>
      <c r="L244" s="141" t="str">
        <f t="shared" si="62"/>
        <v/>
      </c>
      <c r="M244" s="141" t="str">
        <f t="shared" si="63"/>
        <v/>
      </c>
      <c r="N244" s="141" t="str">
        <f t="shared" si="64"/>
        <v>n/a</v>
      </c>
      <c r="O244" s="141" t="str">
        <f t="shared" si="65"/>
        <v>n/a</v>
      </c>
      <c r="P244" s="141" t="str">
        <f t="shared" si="66"/>
        <v>n/a</v>
      </c>
      <c r="Q244" s="141" t="str">
        <f t="shared" si="67"/>
        <v>n/a</v>
      </c>
      <c r="R244" s="141" t="str">
        <f t="shared" si="68"/>
        <v>n/a</v>
      </c>
      <c r="S244" s="141" t="str">
        <f t="shared" si="69"/>
        <v>n/a</v>
      </c>
      <c r="T244" s="141" t="str">
        <f t="shared" si="70"/>
        <v>n/a</v>
      </c>
      <c r="U244" s="141" t="str">
        <f t="shared" si="71"/>
        <v>n/a</v>
      </c>
      <c r="V244" s="141" t="str">
        <f t="shared" si="72"/>
        <v>n/a</v>
      </c>
      <c r="W244" s="141" t="str">
        <f t="shared" si="73"/>
        <v>n/a</v>
      </c>
      <c r="X244" s="141" t="str">
        <f t="shared" si="74"/>
        <v>n/a</v>
      </c>
      <c r="Y244" s="141" t="str">
        <f t="shared" si="75"/>
        <v>n/a</v>
      </c>
      <c r="Z244" s="141" t="str">
        <f t="shared" si="76"/>
        <v>n/a</v>
      </c>
      <c r="AA244" s="141" t="str">
        <f t="shared" si="77"/>
        <v>n/a</v>
      </c>
      <c r="AB244" s="141" t="str">
        <f t="shared" si="78"/>
        <v>n/a</v>
      </c>
      <c r="AC244" s="141" t="str">
        <f t="shared" si="79"/>
        <v>n/a</v>
      </c>
      <c r="AD244" s="141" t="str">
        <f t="shared" si="80"/>
        <v>n/a</v>
      </c>
      <c r="AE244" s="141" t="str">
        <f t="shared" si="81"/>
        <v>n/a</v>
      </c>
      <c r="AF244" s="141" t="str">
        <f t="shared" si="24"/>
        <v>n/a</v>
      </c>
      <c r="AG244" s="141" t="str">
        <f t="shared" si="25"/>
        <v>n/a</v>
      </c>
      <c r="AH244" s="141" t="str">
        <f t="shared" si="26"/>
        <v>n/a</v>
      </c>
      <c r="AI244" s="141" t="str">
        <f t="shared" si="27"/>
        <v>n/a</v>
      </c>
      <c r="AJ244" s="141" t="str">
        <f t="shared" si="28"/>
        <v>n/a</v>
      </c>
      <c r="AK244" s="141" t="str">
        <f t="shared" si="29"/>
        <v>n/a</v>
      </c>
      <c r="AL244" s="141" t="str">
        <f t="shared" si="30"/>
        <v>n/a</v>
      </c>
      <c r="AM244" s="141" t="str">
        <f t="shared" si="31"/>
        <v>n/a</v>
      </c>
      <c r="AN244" s="141" t="str">
        <f t="shared" si="32"/>
        <v>n/a</v>
      </c>
      <c r="AO244" s="141" t="str">
        <f t="shared" si="33"/>
        <v>n/a</v>
      </c>
      <c r="AP244" s="141" t="str">
        <f t="shared" si="34"/>
        <v>n/a</v>
      </c>
      <c r="AQ244" s="141" t="str">
        <f t="shared" si="35"/>
        <v>n/a</v>
      </c>
      <c r="AR244" s="141" t="str">
        <f t="shared" si="36"/>
        <v>n/a</v>
      </c>
      <c r="AS244" s="141" t="str">
        <f t="shared" si="37"/>
        <v>n/a</v>
      </c>
      <c r="AT244" s="141" t="str">
        <f t="shared" si="38"/>
        <v>n/a</v>
      </c>
      <c r="AU244" s="141" t="str">
        <f t="shared" si="39"/>
        <v>n/a</v>
      </c>
      <c r="AV244" s="141" t="str">
        <f t="shared" si="40"/>
        <v>n/a</v>
      </c>
      <c r="AW244" s="141" t="str">
        <f t="shared" si="41"/>
        <v>n/a</v>
      </c>
      <c r="AX244" s="141" t="str">
        <f t="shared" si="42"/>
        <v>n/a</v>
      </c>
      <c r="AY244" s="141" t="str">
        <f t="shared" si="43"/>
        <v>n/a</v>
      </c>
      <c r="AZ244" s="141" t="str">
        <f t="shared" si="44"/>
        <v>n/a</v>
      </c>
      <c r="BA244" s="141" t="str">
        <f t="shared" si="45"/>
        <v>n/a</v>
      </c>
      <c r="BB244" s="141" t="str">
        <f t="shared" si="46"/>
        <v/>
      </c>
      <c r="BC244" s="141" t="str">
        <f t="shared" si="47"/>
        <v/>
      </c>
      <c r="BD244" s="141" t="str">
        <f t="shared" si="48"/>
        <v/>
      </c>
      <c r="BE244" s="141" t="str">
        <f t="shared" si="49"/>
        <v/>
      </c>
      <c r="BF244" s="141" t="str">
        <f t="shared" si="50"/>
        <v/>
      </c>
      <c r="BG244" s="141" t="str">
        <f t="shared" si="51"/>
        <v/>
      </c>
      <c r="BH244" s="141" t="str">
        <f t="shared" si="52"/>
        <v/>
      </c>
      <c r="BI244" s="141" t="str">
        <f t="shared" si="53"/>
        <v/>
      </c>
      <c r="BJ244" s="141" t="str">
        <f t="shared" si="54"/>
        <v/>
      </c>
      <c r="BK244" s="141" t="str">
        <f t="shared" si="55"/>
        <v/>
      </c>
      <c r="BL244" s="141" t="str">
        <f t="shared" si="56"/>
        <v/>
      </c>
      <c r="BM244" s="141" t="str">
        <f t="shared" si="57"/>
        <v/>
      </c>
      <c r="BN244" s="141" t="str">
        <f t="shared" si="58"/>
        <v/>
      </c>
    </row>
    <row r="245" spans="1:66" s="135" customFormat="1" hidden="1" x14ac:dyDescent="0.55000000000000004">
      <c r="A245" s="647"/>
      <c r="B245" s="135" t="s">
        <v>474</v>
      </c>
      <c r="H245" s="141" t="str">
        <f t="shared" si="23"/>
        <v/>
      </c>
      <c r="I245" s="141" t="str">
        <f t="shared" si="59"/>
        <v/>
      </c>
      <c r="J245" s="141" t="str">
        <f t="shared" si="60"/>
        <v/>
      </c>
      <c r="K245" s="141" t="str">
        <f t="shared" si="61"/>
        <v/>
      </c>
      <c r="L245" s="141" t="str">
        <f t="shared" si="62"/>
        <v/>
      </c>
      <c r="M245" s="141" t="str">
        <f t="shared" si="63"/>
        <v/>
      </c>
      <c r="N245" s="141" t="str">
        <f t="shared" si="64"/>
        <v/>
      </c>
      <c r="O245" s="141" t="str">
        <f t="shared" si="65"/>
        <v>n/a</v>
      </c>
      <c r="P245" s="141" t="str">
        <f t="shared" si="66"/>
        <v>n/a</v>
      </c>
      <c r="Q245" s="141" t="str">
        <f t="shared" si="67"/>
        <v>n/a</v>
      </c>
      <c r="R245" s="141" t="str">
        <f t="shared" si="68"/>
        <v>n/a</v>
      </c>
      <c r="S245" s="141" t="str">
        <f t="shared" si="69"/>
        <v>n/a</v>
      </c>
      <c r="T245" s="141" t="str">
        <f t="shared" si="70"/>
        <v>n/a</v>
      </c>
      <c r="U245" s="141" t="str">
        <f t="shared" si="71"/>
        <v>n/a</v>
      </c>
      <c r="V245" s="141" t="str">
        <f t="shared" si="72"/>
        <v>n/a</v>
      </c>
      <c r="W245" s="141" t="str">
        <f t="shared" si="73"/>
        <v>n/a</v>
      </c>
      <c r="X245" s="141" t="str">
        <f t="shared" si="74"/>
        <v>n/a</v>
      </c>
      <c r="Y245" s="141" t="str">
        <f t="shared" si="75"/>
        <v>n/a</v>
      </c>
      <c r="Z245" s="141" t="str">
        <f t="shared" si="76"/>
        <v>n/a</v>
      </c>
      <c r="AA245" s="141" t="str">
        <f t="shared" si="77"/>
        <v>n/a</v>
      </c>
      <c r="AB245" s="141" t="str">
        <f t="shared" si="78"/>
        <v>n/a</v>
      </c>
      <c r="AC245" s="141" t="str">
        <f t="shared" si="79"/>
        <v>n/a</v>
      </c>
      <c r="AD245" s="141" t="str">
        <f t="shared" si="80"/>
        <v>n/a</v>
      </c>
      <c r="AE245" s="141" t="str">
        <f t="shared" si="81"/>
        <v>n/a</v>
      </c>
      <c r="AF245" s="141" t="str">
        <f t="shared" si="24"/>
        <v>n/a</v>
      </c>
      <c r="AG245" s="141" t="str">
        <f t="shared" si="25"/>
        <v>n/a</v>
      </c>
      <c r="AH245" s="141" t="str">
        <f t="shared" si="26"/>
        <v>n/a</v>
      </c>
      <c r="AI245" s="141" t="str">
        <f t="shared" si="27"/>
        <v>n/a</v>
      </c>
      <c r="AJ245" s="141" t="str">
        <f t="shared" si="28"/>
        <v>n/a</v>
      </c>
      <c r="AK245" s="141" t="str">
        <f t="shared" si="29"/>
        <v>n/a</v>
      </c>
      <c r="AL245" s="141" t="str">
        <f t="shared" si="30"/>
        <v>n/a</v>
      </c>
      <c r="AM245" s="141" t="str">
        <f t="shared" si="31"/>
        <v>n/a</v>
      </c>
      <c r="AN245" s="141" t="str">
        <f t="shared" si="32"/>
        <v>n/a</v>
      </c>
      <c r="AO245" s="141" t="str">
        <f t="shared" si="33"/>
        <v>n/a</v>
      </c>
      <c r="AP245" s="141" t="str">
        <f t="shared" si="34"/>
        <v>n/a</v>
      </c>
      <c r="AQ245" s="141" t="str">
        <f t="shared" si="35"/>
        <v>n/a</v>
      </c>
      <c r="AR245" s="141" t="str">
        <f t="shared" si="36"/>
        <v>n/a</v>
      </c>
      <c r="AS245" s="141" t="str">
        <f t="shared" si="37"/>
        <v>n/a</v>
      </c>
      <c r="AT245" s="141" t="str">
        <f t="shared" si="38"/>
        <v>n/a</v>
      </c>
      <c r="AU245" s="141" t="str">
        <f t="shared" si="39"/>
        <v>n/a</v>
      </c>
      <c r="AV245" s="141" t="str">
        <f t="shared" si="40"/>
        <v>n/a</v>
      </c>
      <c r="AW245" s="141" t="str">
        <f t="shared" si="41"/>
        <v>n/a</v>
      </c>
      <c r="AX245" s="141" t="str">
        <f t="shared" si="42"/>
        <v>n/a</v>
      </c>
      <c r="AY245" s="141" t="str">
        <f t="shared" si="43"/>
        <v>n/a</v>
      </c>
      <c r="AZ245" s="141" t="str">
        <f t="shared" si="44"/>
        <v>n/a</v>
      </c>
      <c r="BA245" s="141" t="str">
        <f t="shared" si="45"/>
        <v>n/a</v>
      </c>
      <c r="BB245" s="141" t="str">
        <f t="shared" si="46"/>
        <v>n/a</v>
      </c>
      <c r="BC245" s="141" t="str">
        <f t="shared" si="47"/>
        <v/>
      </c>
      <c r="BD245" s="141" t="str">
        <f t="shared" si="48"/>
        <v/>
      </c>
      <c r="BE245" s="141" t="str">
        <f t="shared" si="49"/>
        <v/>
      </c>
      <c r="BF245" s="141" t="str">
        <f t="shared" si="50"/>
        <v/>
      </c>
      <c r="BG245" s="141" t="str">
        <f t="shared" si="51"/>
        <v/>
      </c>
      <c r="BH245" s="141" t="str">
        <f t="shared" si="52"/>
        <v/>
      </c>
      <c r="BI245" s="141" t="str">
        <f t="shared" si="53"/>
        <v/>
      </c>
      <c r="BJ245" s="141" t="str">
        <f t="shared" si="54"/>
        <v/>
      </c>
      <c r="BK245" s="141" t="str">
        <f t="shared" si="55"/>
        <v/>
      </c>
      <c r="BL245" s="141" t="str">
        <f t="shared" si="56"/>
        <v/>
      </c>
      <c r="BM245" s="141" t="str">
        <f t="shared" si="57"/>
        <v/>
      </c>
      <c r="BN245" s="141" t="str">
        <f t="shared" si="58"/>
        <v/>
      </c>
    </row>
    <row r="246" spans="1:66" s="135" customFormat="1" hidden="1" x14ac:dyDescent="0.55000000000000004">
      <c r="A246" s="647"/>
      <c r="B246" s="135" t="s">
        <v>475</v>
      </c>
      <c r="H246" s="141" t="str">
        <f t="shared" si="23"/>
        <v/>
      </c>
      <c r="I246" s="141" t="str">
        <f t="shared" si="59"/>
        <v/>
      </c>
      <c r="J246" s="141" t="str">
        <f t="shared" si="60"/>
        <v/>
      </c>
      <c r="K246" s="141" t="str">
        <f t="shared" si="61"/>
        <v/>
      </c>
      <c r="L246" s="141" t="str">
        <f t="shared" si="62"/>
        <v/>
      </c>
      <c r="M246" s="141" t="str">
        <f t="shared" si="63"/>
        <v/>
      </c>
      <c r="N246" s="141" t="str">
        <f t="shared" si="64"/>
        <v/>
      </c>
      <c r="O246" s="141" t="str">
        <f t="shared" si="65"/>
        <v/>
      </c>
      <c r="P246" s="141" t="str">
        <f t="shared" si="66"/>
        <v>n/a</v>
      </c>
      <c r="Q246" s="141" t="str">
        <f t="shared" si="67"/>
        <v>n/a</v>
      </c>
      <c r="R246" s="141" t="str">
        <f t="shared" si="68"/>
        <v>n/a</v>
      </c>
      <c r="S246" s="141" t="str">
        <f t="shared" si="69"/>
        <v>n/a</v>
      </c>
      <c r="T246" s="141" t="str">
        <f t="shared" si="70"/>
        <v>n/a</v>
      </c>
      <c r="U246" s="141" t="str">
        <f t="shared" si="71"/>
        <v>n/a</v>
      </c>
      <c r="V246" s="141" t="str">
        <f t="shared" si="72"/>
        <v>n/a</v>
      </c>
      <c r="W246" s="141" t="str">
        <f t="shared" si="73"/>
        <v>n/a</v>
      </c>
      <c r="X246" s="141" t="str">
        <f t="shared" si="74"/>
        <v>n/a</v>
      </c>
      <c r="Y246" s="141" t="str">
        <f t="shared" si="75"/>
        <v>n/a</v>
      </c>
      <c r="Z246" s="141" t="str">
        <f t="shared" si="76"/>
        <v>n/a</v>
      </c>
      <c r="AA246" s="141" t="str">
        <f t="shared" si="77"/>
        <v>n/a</v>
      </c>
      <c r="AB246" s="141" t="str">
        <f t="shared" si="78"/>
        <v>n/a</v>
      </c>
      <c r="AC246" s="141" t="str">
        <f t="shared" si="79"/>
        <v>n/a</v>
      </c>
      <c r="AD246" s="141" t="str">
        <f t="shared" si="80"/>
        <v>n/a</v>
      </c>
      <c r="AE246" s="141" t="str">
        <f t="shared" si="81"/>
        <v>n/a</v>
      </c>
      <c r="AF246" s="141" t="str">
        <f t="shared" si="24"/>
        <v>n/a</v>
      </c>
      <c r="AG246" s="141" t="str">
        <f t="shared" si="25"/>
        <v>n/a</v>
      </c>
      <c r="AH246" s="141" t="str">
        <f t="shared" si="26"/>
        <v>n/a</v>
      </c>
      <c r="AI246" s="141" t="str">
        <f t="shared" si="27"/>
        <v>n/a</v>
      </c>
      <c r="AJ246" s="141" t="str">
        <f t="shared" si="28"/>
        <v>n/a</v>
      </c>
      <c r="AK246" s="141" t="str">
        <f t="shared" si="29"/>
        <v>n/a</v>
      </c>
      <c r="AL246" s="141" t="str">
        <f t="shared" si="30"/>
        <v>n/a</v>
      </c>
      <c r="AM246" s="141" t="str">
        <f t="shared" si="31"/>
        <v>n/a</v>
      </c>
      <c r="AN246" s="141" t="str">
        <f t="shared" si="32"/>
        <v>n/a</v>
      </c>
      <c r="AO246" s="141" t="str">
        <f t="shared" si="33"/>
        <v>n/a</v>
      </c>
      <c r="AP246" s="141" t="str">
        <f t="shared" si="34"/>
        <v>n/a</v>
      </c>
      <c r="AQ246" s="141" t="str">
        <f t="shared" si="35"/>
        <v>n/a</v>
      </c>
      <c r="AR246" s="141" t="str">
        <f t="shared" si="36"/>
        <v>n/a</v>
      </c>
      <c r="AS246" s="141" t="str">
        <f t="shared" si="37"/>
        <v>n/a</v>
      </c>
      <c r="AT246" s="141" t="str">
        <f t="shared" si="38"/>
        <v>n/a</v>
      </c>
      <c r="AU246" s="141" t="str">
        <f t="shared" si="39"/>
        <v>n/a</v>
      </c>
      <c r="AV246" s="141" t="str">
        <f t="shared" si="40"/>
        <v>n/a</v>
      </c>
      <c r="AW246" s="141" t="str">
        <f t="shared" si="41"/>
        <v>n/a</v>
      </c>
      <c r="AX246" s="141" t="str">
        <f t="shared" si="42"/>
        <v>n/a</v>
      </c>
      <c r="AY246" s="141" t="str">
        <f t="shared" si="43"/>
        <v>n/a</v>
      </c>
      <c r="AZ246" s="141" t="str">
        <f t="shared" si="44"/>
        <v>n/a</v>
      </c>
      <c r="BA246" s="141" t="str">
        <f t="shared" si="45"/>
        <v>n/a</v>
      </c>
      <c r="BB246" s="141" t="str">
        <f t="shared" si="46"/>
        <v>n/a</v>
      </c>
      <c r="BC246" s="141" t="str">
        <f t="shared" si="47"/>
        <v>n/a</v>
      </c>
      <c r="BD246" s="141" t="str">
        <f t="shared" si="48"/>
        <v/>
      </c>
      <c r="BE246" s="141" t="str">
        <f t="shared" si="49"/>
        <v/>
      </c>
      <c r="BF246" s="141" t="str">
        <f t="shared" si="50"/>
        <v/>
      </c>
      <c r="BG246" s="141" t="str">
        <f t="shared" si="51"/>
        <v/>
      </c>
      <c r="BH246" s="141" t="str">
        <f t="shared" si="52"/>
        <v/>
      </c>
      <c r="BI246" s="141" t="str">
        <f t="shared" si="53"/>
        <v/>
      </c>
      <c r="BJ246" s="141" t="str">
        <f t="shared" si="54"/>
        <v/>
      </c>
      <c r="BK246" s="141" t="str">
        <f t="shared" si="55"/>
        <v/>
      </c>
      <c r="BL246" s="141" t="str">
        <f t="shared" si="56"/>
        <v/>
      </c>
      <c r="BM246" s="141" t="str">
        <f t="shared" si="57"/>
        <v/>
      </c>
      <c r="BN246" s="141" t="str">
        <f t="shared" si="58"/>
        <v/>
      </c>
    </row>
    <row r="247" spans="1:66" s="135" customFormat="1" hidden="1" x14ac:dyDescent="0.55000000000000004">
      <c r="A247" s="647"/>
      <c r="B247" s="135" t="s">
        <v>476</v>
      </c>
      <c r="H247" s="141" t="str">
        <f t="shared" si="23"/>
        <v/>
      </c>
      <c r="I247" s="141" t="str">
        <f t="shared" si="59"/>
        <v/>
      </c>
      <c r="J247" s="141" t="str">
        <f t="shared" si="60"/>
        <v/>
      </c>
      <c r="K247" s="141" t="str">
        <f t="shared" si="61"/>
        <v/>
      </c>
      <c r="L247" s="141" t="str">
        <f t="shared" si="62"/>
        <v/>
      </c>
      <c r="M247" s="141" t="str">
        <f t="shared" si="63"/>
        <v/>
      </c>
      <c r="N247" s="141" t="str">
        <f t="shared" si="64"/>
        <v/>
      </c>
      <c r="O247" s="141" t="str">
        <f t="shared" si="65"/>
        <v/>
      </c>
      <c r="P247" s="141" t="str">
        <f t="shared" si="66"/>
        <v/>
      </c>
      <c r="Q247" s="141" t="str">
        <f t="shared" si="67"/>
        <v>n/a</v>
      </c>
      <c r="R247" s="141" t="str">
        <f t="shared" si="68"/>
        <v>n/a</v>
      </c>
      <c r="S247" s="141" t="str">
        <f t="shared" si="69"/>
        <v>n/a</v>
      </c>
      <c r="T247" s="141" t="str">
        <f t="shared" si="70"/>
        <v>n/a</v>
      </c>
      <c r="U247" s="141" t="str">
        <f t="shared" si="71"/>
        <v>n/a</v>
      </c>
      <c r="V247" s="141" t="str">
        <f t="shared" si="72"/>
        <v>n/a</v>
      </c>
      <c r="W247" s="141" t="str">
        <f t="shared" si="73"/>
        <v>n/a</v>
      </c>
      <c r="X247" s="141" t="str">
        <f t="shared" si="74"/>
        <v>n/a</v>
      </c>
      <c r="Y247" s="141" t="str">
        <f t="shared" si="75"/>
        <v>n/a</v>
      </c>
      <c r="Z247" s="141" t="str">
        <f t="shared" si="76"/>
        <v>n/a</v>
      </c>
      <c r="AA247" s="141" t="str">
        <f t="shared" si="77"/>
        <v>n/a</v>
      </c>
      <c r="AB247" s="141" t="str">
        <f t="shared" si="78"/>
        <v>n/a</v>
      </c>
      <c r="AC247" s="141" t="str">
        <f t="shared" si="79"/>
        <v>n/a</v>
      </c>
      <c r="AD247" s="141" t="str">
        <f t="shared" si="80"/>
        <v>n/a</v>
      </c>
      <c r="AE247" s="141" t="str">
        <f t="shared" si="81"/>
        <v>n/a</v>
      </c>
      <c r="AF247" s="141" t="str">
        <f t="shared" si="24"/>
        <v>n/a</v>
      </c>
      <c r="AG247" s="141" t="str">
        <f t="shared" si="25"/>
        <v>n/a</v>
      </c>
      <c r="AH247" s="141" t="str">
        <f t="shared" si="26"/>
        <v>n/a</v>
      </c>
      <c r="AI247" s="141" t="str">
        <f t="shared" si="27"/>
        <v>n/a</v>
      </c>
      <c r="AJ247" s="141" t="str">
        <f t="shared" si="28"/>
        <v>n/a</v>
      </c>
      <c r="AK247" s="141" t="str">
        <f t="shared" si="29"/>
        <v>n/a</v>
      </c>
      <c r="AL247" s="141" t="str">
        <f t="shared" si="30"/>
        <v>n/a</v>
      </c>
      <c r="AM247" s="141" t="str">
        <f t="shared" si="31"/>
        <v>n/a</v>
      </c>
      <c r="AN247" s="141" t="str">
        <f t="shared" si="32"/>
        <v>n/a</v>
      </c>
      <c r="AO247" s="141" t="str">
        <f t="shared" si="33"/>
        <v>n/a</v>
      </c>
      <c r="AP247" s="141" t="str">
        <f t="shared" si="34"/>
        <v>n/a</v>
      </c>
      <c r="AQ247" s="141" t="str">
        <f t="shared" si="35"/>
        <v>n/a</v>
      </c>
      <c r="AR247" s="141" t="str">
        <f t="shared" si="36"/>
        <v>n/a</v>
      </c>
      <c r="AS247" s="141" t="str">
        <f t="shared" si="37"/>
        <v>n/a</v>
      </c>
      <c r="AT247" s="141" t="str">
        <f t="shared" si="38"/>
        <v>n/a</v>
      </c>
      <c r="AU247" s="141" t="str">
        <f t="shared" si="39"/>
        <v>n/a</v>
      </c>
      <c r="AV247" s="141" t="str">
        <f t="shared" si="40"/>
        <v>n/a</v>
      </c>
      <c r="AW247" s="141" t="str">
        <f t="shared" si="41"/>
        <v>n/a</v>
      </c>
      <c r="AX247" s="141" t="str">
        <f t="shared" si="42"/>
        <v>n/a</v>
      </c>
      <c r="AY247" s="141" t="str">
        <f t="shared" si="43"/>
        <v>n/a</v>
      </c>
      <c r="AZ247" s="141" t="str">
        <f t="shared" si="44"/>
        <v>n/a</v>
      </c>
      <c r="BA247" s="141" t="str">
        <f t="shared" si="45"/>
        <v>n/a</v>
      </c>
      <c r="BB247" s="141" t="str">
        <f t="shared" si="46"/>
        <v>n/a</v>
      </c>
      <c r="BC247" s="141" t="str">
        <f t="shared" si="47"/>
        <v>n/a</v>
      </c>
      <c r="BD247" s="141" t="str">
        <f t="shared" si="48"/>
        <v>n/a</v>
      </c>
      <c r="BE247" s="141" t="str">
        <f t="shared" si="49"/>
        <v/>
      </c>
      <c r="BF247" s="141" t="str">
        <f t="shared" si="50"/>
        <v/>
      </c>
      <c r="BG247" s="141" t="str">
        <f t="shared" si="51"/>
        <v/>
      </c>
      <c r="BH247" s="141" t="str">
        <f t="shared" si="52"/>
        <v/>
      </c>
      <c r="BI247" s="141" t="str">
        <f t="shared" si="53"/>
        <v/>
      </c>
      <c r="BJ247" s="141" t="str">
        <f t="shared" si="54"/>
        <v/>
      </c>
      <c r="BK247" s="141" t="str">
        <f t="shared" si="55"/>
        <v/>
      </c>
      <c r="BL247" s="141" t="str">
        <f t="shared" si="56"/>
        <v/>
      </c>
      <c r="BM247" s="141" t="str">
        <f t="shared" si="57"/>
        <v/>
      </c>
      <c r="BN247" s="141" t="str">
        <f t="shared" si="58"/>
        <v/>
      </c>
    </row>
    <row r="248" spans="1:66" s="135" customFormat="1" hidden="1" x14ac:dyDescent="0.55000000000000004">
      <c r="A248" s="647"/>
      <c r="B248" s="135" t="s">
        <v>477</v>
      </c>
      <c r="H248" s="141" t="str">
        <f t="shared" si="23"/>
        <v/>
      </c>
      <c r="I248" s="141" t="str">
        <f t="shared" si="59"/>
        <v/>
      </c>
      <c r="J248" s="141" t="str">
        <f t="shared" si="60"/>
        <v/>
      </c>
      <c r="K248" s="141" t="str">
        <f t="shared" si="61"/>
        <v/>
      </c>
      <c r="L248" s="141" t="str">
        <f t="shared" si="62"/>
        <v/>
      </c>
      <c r="M248" s="141" t="str">
        <f t="shared" si="63"/>
        <v/>
      </c>
      <c r="N248" s="141" t="str">
        <f t="shared" si="64"/>
        <v/>
      </c>
      <c r="O248" s="141" t="str">
        <f t="shared" si="65"/>
        <v/>
      </c>
      <c r="P248" s="141" t="str">
        <f t="shared" si="66"/>
        <v/>
      </c>
      <c r="Q248" s="141" t="str">
        <f t="shared" si="67"/>
        <v/>
      </c>
      <c r="R248" s="141" t="str">
        <f t="shared" si="68"/>
        <v>n/a</v>
      </c>
      <c r="S248" s="141" t="str">
        <f t="shared" si="69"/>
        <v>n/a</v>
      </c>
      <c r="T248" s="141" t="str">
        <f t="shared" si="70"/>
        <v>n/a</v>
      </c>
      <c r="U248" s="141" t="str">
        <f t="shared" si="71"/>
        <v>n/a</v>
      </c>
      <c r="V248" s="141" t="str">
        <f t="shared" si="72"/>
        <v>n/a</v>
      </c>
      <c r="W248" s="141" t="str">
        <f t="shared" si="73"/>
        <v>n/a</v>
      </c>
      <c r="X248" s="141" t="str">
        <f t="shared" si="74"/>
        <v>n/a</v>
      </c>
      <c r="Y248" s="141" t="str">
        <f t="shared" si="75"/>
        <v>n/a</v>
      </c>
      <c r="Z248" s="141" t="str">
        <f t="shared" si="76"/>
        <v>n/a</v>
      </c>
      <c r="AA248" s="141" t="str">
        <f t="shared" si="77"/>
        <v>n/a</v>
      </c>
      <c r="AB248" s="141" t="str">
        <f t="shared" si="78"/>
        <v>n/a</v>
      </c>
      <c r="AC248" s="141" t="str">
        <f t="shared" si="79"/>
        <v>n/a</v>
      </c>
      <c r="AD248" s="141" t="str">
        <f t="shared" si="80"/>
        <v>n/a</v>
      </c>
      <c r="AE248" s="141" t="str">
        <f t="shared" si="81"/>
        <v>n/a</v>
      </c>
      <c r="AF248" s="141" t="str">
        <f t="shared" si="24"/>
        <v>n/a</v>
      </c>
      <c r="AG248" s="141" t="str">
        <f t="shared" si="25"/>
        <v>n/a</v>
      </c>
      <c r="AH248" s="141" t="str">
        <f t="shared" si="26"/>
        <v>n/a</v>
      </c>
      <c r="AI248" s="141" t="str">
        <f t="shared" si="27"/>
        <v>n/a</v>
      </c>
      <c r="AJ248" s="141" t="str">
        <f t="shared" si="28"/>
        <v>n/a</v>
      </c>
      <c r="AK248" s="141" t="str">
        <f t="shared" si="29"/>
        <v>n/a</v>
      </c>
      <c r="AL248" s="141" t="str">
        <f t="shared" si="30"/>
        <v>n/a</v>
      </c>
      <c r="AM248" s="141" t="str">
        <f t="shared" si="31"/>
        <v>n/a</v>
      </c>
      <c r="AN248" s="141" t="str">
        <f t="shared" si="32"/>
        <v>n/a</v>
      </c>
      <c r="AO248" s="141" t="str">
        <f t="shared" si="33"/>
        <v>n/a</v>
      </c>
      <c r="AP248" s="141" t="str">
        <f t="shared" si="34"/>
        <v>n/a</v>
      </c>
      <c r="AQ248" s="141" t="str">
        <f t="shared" si="35"/>
        <v>n/a</v>
      </c>
      <c r="AR248" s="141" t="str">
        <f t="shared" si="36"/>
        <v>n/a</v>
      </c>
      <c r="AS248" s="141" t="str">
        <f t="shared" si="37"/>
        <v>n/a</v>
      </c>
      <c r="AT248" s="141" t="str">
        <f t="shared" si="38"/>
        <v>n/a</v>
      </c>
      <c r="AU248" s="141" t="str">
        <f t="shared" si="39"/>
        <v>n/a</v>
      </c>
      <c r="AV248" s="141" t="str">
        <f t="shared" si="40"/>
        <v>n/a</v>
      </c>
      <c r="AW248" s="141" t="str">
        <f t="shared" si="41"/>
        <v>n/a</v>
      </c>
      <c r="AX248" s="141" t="str">
        <f t="shared" si="42"/>
        <v>n/a</v>
      </c>
      <c r="AY248" s="141" t="str">
        <f t="shared" si="43"/>
        <v>n/a</v>
      </c>
      <c r="AZ248" s="141" t="str">
        <f t="shared" si="44"/>
        <v>n/a</v>
      </c>
      <c r="BA248" s="141" t="str">
        <f t="shared" si="45"/>
        <v>n/a</v>
      </c>
      <c r="BB248" s="141" t="str">
        <f t="shared" si="46"/>
        <v>n/a</v>
      </c>
      <c r="BC248" s="141" t="str">
        <f t="shared" si="47"/>
        <v>n/a</v>
      </c>
      <c r="BD248" s="141" t="str">
        <f t="shared" si="48"/>
        <v>n/a</v>
      </c>
      <c r="BE248" s="141" t="str">
        <f t="shared" si="49"/>
        <v>n/a</v>
      </c>
      <c r="BF248" s="141" t="str">
        <f t="shared" si="50"/>
        <v/>
      </c>
      <c r="BG248" s="141" t="str">
        <f t="shared" si="51"/>
        <v/>
      </c>
      <c r="BH248" s="141" t="str">
        <f t="shared" si="52"/>
        <v/>
      </c>
      <c r="BI248" s="141" t="str">
        <f t="shared" si="53"/>
        <v/>
      </c>
      <c r="BJ248" s="141" t="str">
        <f t="shared" si="54"/>
        <v/>
      </c>
      <c r="BK248" s="141" t="str">
        <f t="shared" si="55"/>
        <v/>
      </c>
      <c r="BL248" s="141" t="str">
        <f t="shared" si="56"/>
        <v/>
      </c>
      <c r="BM248" s="141" t="str">
        <f t="shared" si="57"/>
        <v/>
      </c>
      <c r="BN248" s="141" t="str">
        <f t="shared" si="58"/>
        <v/>
      </c>
    </row>
    <row r="249" spans="1:66" s="135" customFormat="1" hidden="1" x14ac:dyDescent="0.55000000000000004">
      <c r="A249" s="647"/>
      <c r="B249" s="135" t="s">
        <v>478</v>
      </c>
      <c r="H249" s="141" t="str">
        <f t="shared" si="23"/>
        <v/>
      </c>
      <c r="I249" s="141" t="str">
        <f t="shared" si="59"/>
        <v/>
      </c>
      <c r="J249" s="141" t="str">
        <f t="shared" si="60"/>
        <v/>
      </c>
      <c r="K249" s="141" t="str">
        <f t="shared" si="61"/>
        <v/>
      </c>
      <c r="L249" s="141" t="str">
        <f t="shared" si="62"/>
        <v/>
      </c>
      <c r="M249" s="141" t="str">
        <f t="shared" si="63"/>
        <v/>
      </c>
      <c r="N249" s="141" t="str">
        <f t="shared" si="64"/>
        <v/>
      </c>
      <c r="O249" s="141" t="str">
        <f t="shared" si="65"/>
        <v/>
      </c>
      <c r="P249" s="141" t="str">
        <f t="shared" si="66"/>
        <v/>
      </c>
      <c r="Q249" s="141" t="str">
        <f t="shared" si="67"/>
        <v/>
      </c>
      <c r="R249" s="141" t="str">
        <f t="shared" si="68"/>
        <v/>
      </c>
      <c r="S249" s="141" t="str">
        <f t="shared" si="69"/>
        <v>n/a</v>
      </c>
      <c r="T249" s="141" t="str">
        <f t="shared" si="70"/>
        <v>n/a</v>
      </c>
      <c r="U249" s="141" t="str">
        <f t="shared" si="71"/>
        <v>n/a</v>
      </c>
      <c r="V249" s="141" t="str">
        <f t="shared" si="72"/>
        <v>n/a</v>
      </c>
      <c r="W249" s="141" t="str">
        <f t="shared" si="73"/>
        <v>n/a</v>
      </c>
      <c r="X249" s="141" t="str">
        <f t="shared" si="74"/>
        <v>n/a</v>
      </c>
      <c r="Y249" s="141" t="str">
        <f t="shared" si="75"/>
        <v>n/a</v>
      </c>
      <c r="Z249" s="141" t="str">
        <f t="shared" si="76"/>
        <v>n/a</v>
      </c>
      <c r="AA249" s="141" t="str">
        <f t="shared" si="77"/>
        <v>n/a</v>
      </c>
      <c r="AB249" s="141" t="str">
        <f t="shared" si="78"/>
        <v>n/a</v>
      </c>
      <c r="AC249" s="141" t="str">
        <f t="shared" si="79"/>
        <v>n/a</v>
      </c>
      <c r="AD249" s="141" t="str">
        <f t="shared" si="80"/>
        <v>n/a</v>
      </c>
      <c r="AE249" s="141" t="str">
        <f t="shared" si="81"/>
        <v>n/a</v>
      </c>
      <c r="AF249" s="141" t="str">
        <f t="shared" si="24"/>
        <v>n/a</v>
      </c>
      <c r="AG249" s="141" t="str">
        <f t="shared" si="25"/>
        <v>n/a</v>
      </c>
      <c r="AH249" s="141" t="str">
        <f t="shared" si="26"/>
        <v>n/a</v>
      </c>
      <c r="AI249" s="141" t="str">
        <f t="shared" si="27"/>
        <v>n/a</v>
      </c>
      <c r="AJ249" s="141" t="str">
        <f t="shared" si="28"/>
        <v>n/a</v>
      </c>
      <c r="AK249" s="141" t="str">
        <f t="shared" si="29"/>
        <v>n/a</v>
      </c>
      <c r="AL249" s="141" t="str">
        <f t="shared" si="30"/>
        <v>n/a</v>
      </c>
      <c r="AM249" s="141" t="str">
        <f t="shared" si="31"/>
        <v>n/a</v>
      </c>
      <c r="AN249" s="141" t="str">
        <f t="shared" si="32"/>
        <v>n/a</v>
      </c>
      <c r="AO249" s="141" t="str">
        <f t="shared" si="33"/>
        <v>n/a</v>
      </c>
      <c r="AP249" s="141" t="str">
        <f t="shared" si="34"/>
        <v>n/a</v>
      </c>
      <c r="AQ249" s="141" t="str">
        <f t="shared" si="35"/>
        <v>n/a</v>
      </c>
      <c r="AR249" s="141" t="str">
        <f t="shared" si="36"/>
        <v>n/a</v>
      </c>
      <c r="AS249" s="141" t="str">
        <f t="shared" si="37"/>
        <v>n/a</v>
      </c>
      <c r="AT249" s="141" t="str">
        <f t="shared" si="38"/>
        <v>n/a</v>
      </c>
      <c r="AU249" s="141" t="str">
        <f t="shared" si="39"/>
        <v>n/a</v>
      </c>
      <c r="AV249" s="141" t="str">
        <f t="shared" si="40"/>
        <v>n/a</v>
      </c>
      <c r="AW249" s="141" t="str">
        <f t="shared" si="41"/>
        <v>n/a</v>
      </c>
      <c r="AX249" s="141" t="str">
        <f t="shared" si="42"/>
        <v>n/a</v>
      </c>
      <c r="AY249" s="141" t="str">
        <f t="shared" si="43"/>
        <v>n/a</v>
      </c>
      <c r="AZ249" s="141" t="str">
        <f t="shared" si="44"/>
        <v>n/a</v>
      </c>
      <c r="BA249" s="141" t="str">
        <f t="shared" si="45"/>
        <v>n/a</v>
      </c>
      <c r="BB249" s="141" t="str">
        <f t="shared" si="46"/>
        <v>n/a</v>
      </c>
      <c r="BC249" s="141" t="str">
        <f t="shared" si="47"/>
        <v>n/a</v>
      </c>
      <c r="BD249" s="141" t="str">
        <f t="shared" si="48"/>
        <v>n/a</v>
      </c>
      <c r="BE249" s="141" t="str">
        <f t="shared" si="49"/>
        <v>n/a</v>
      </c>
      <c r="BF249" s="141" t="str">
        <f t="shared" si="50"/>
        <v>n/a</v>
      </c>
      <c r="BG249" s="141" t="str">
        <f t="shared" si="51"/>
        <v/>
      </c>
      <c r="BH249" s="141" t="str">
        <f t="shared" si="52"/>
        <v/>
      </c>
      <c r="BI249" s="141" t="str">
        <f t="shared" si="53"/>
        <v/>
      </c>
      <c r="BJ249" s="141" t="str">
        <f t="shared" si="54"/>
        <v/>
      </c>
      <c r="BK249" s="141" t="str">
        <f t="shared" si="55"/>
        <v/>
      </c>
      <c r="BL249" s="141" t="str">
        <f t="shared" si="56"/>
        <v/>
      </c>
      <c r="BM249" s="141" t="str">
        <f t="shared" si="57"/>
        <v/>
      </c>
      <c r="BN249" s="141" t="str">
        <f t="shared" si="58"/>
        <v/>
      </c>
    </row>
    <row r="250" spans="1:66" s="135" customFormat="1" hidden="1" x14ac:dyDescent="0.55000000000000004">
      <c r="A250" s="647"/>
      <c r="B250" s="135" t="s">
        <v>479</v>
      </c>
      <c r="H250" s="141" t="str">
        <f t="shared" si="23"/>
        <v/>
      </c>
      <c r="I250" s="141" t="str">
        <f t="shared" si="59"/>
        <v/>
      </c>
      <c r="J250" s="141" t="str">
        <f t="shared" si="60"/>
        <v/>
      </c>
      <c r="K250" s="141" t="str">
        <f t="shared" si="61"/>
        <v/>
      </c>
      <c r="L250" s="141" t="str">
        <f t="shared" si="62"/>
        <v/>
      </c>
      <c r="M250" s="141" t="str">
        <f t="shared" si="63"/>
        <v/>
      </c>
      <c r="N250" s="141" t="str">
        <f t="shared" si="64"/>
        <v/>
      </c>
      <c r="O250" s="141" t="str">
        <f t="shared" si="65"/>
        <v/>
      </c>
      <c r="P250" s="141" t="str">
        <f t="shared" si="66"/>
        <v/>
      </c>
      <c r="Q250" s="141" t="str">
        <f t="shared" si="67"/>
        <v/>
      </c>
      <c r="R250" s="141" t="str">
        <f t="shared" si="68"/>
        <v/>
      </c>
      <c r="S250" s="141" t="str">
        <f t="shared" si="69"/>
        <v/>
      </c>
      <c r="T250" s="141" t="str">
        <f t="shared" si="70"/>
        <v>n/a</v>
      </c>
      <c r="U250" s="141" t="str">
        <f t="shared" si="71"/>
        <v>n/a</v>
      </c>
      <c r="V250" s="141" t="str">
        <f t="shared" si="72"/>
        <v>n/a</v>
      </c>
      <c r="W250" s="141" t="str">
        <f t="shared" si="73"/>
        <v>n/a</v>
      </c>
      <c r="X250" s="141" t="str">
        <f t="shared" si="74"/>
        <v>n/a</v>
      </c>
      <c r="Y250" s="141" t="str">
        <f t="shared" si="75"/>
        <v>n/a</v>
      </c>
      <c r="Z250" s="141" t="str">
        <f t="shared" si="76"/>
        <v>n/a</v>
      </c>
      <c r="AA250" s="141" t="str">
        <f t="shared" si="77"/>
        <v>n/a</v>
      </c>
      <c r="AB250" s="141" t="str">
        <f t="shared" si="78"/>
        <v>n/a</v>
      </c>
      <c r="AC250" s="141" t="str">
        <f t="shared" si="79"/>
        <v>n/a</v>
      </c>
      <c r="AD250" s="141" t="str">
        <f t="shared" si="80"/>
        <v>n/a</v>
      </c>
      <c r="AE250" s="141" t="str">
        <f t="shared" si="81"/>
        <v>n/a</v>
      </c>
      <c r="AF250" s="141" t="str">
        <f t="shared" si="24"/>
        <v>n/a</v>
      </c>
      <c r="AG250" s="141" t="str">
        <f t="shared" si="25"/>
        <v>n/a</v>
      </c>
      <c r="AH250" s="141" t="str">
        <f t="shared" si="26"/>
        <v>n/a</v>
      </c>
      <c r="AI250" s="141" t="str">
        <f t="shared" si="27"/>
        <v>n/a</v>
      </c>
      <c r="AJ250" s="141" t="str">
        <f t="shared" si="28"/>
        <v>n/a</v>
      </c>
      <c r="AK250" s="141" t="str">
        <f t="shared" si="29"/>
        <v>n/a</v>
      </c>
      <c r="AL250" s="141" t="str">
        <f t="shared" si="30"/>
        <v>n/a</v>
      </c>
      <c r="AM250" s="141" t="str">
        <f t="shared" si="31"/>
        <v>n/a</v>
      </c>
      <c r="AN250" s="141" t="str">
        <f t="shared" si="32"/>
        <v>n/a</v>
      </c>
      <c r="AO250" s="141" t="str">
        <f t="shared" si="33"/>
        <v>n/a</v>
      </c>
      <c r="AP250" s="141" t="str">
        <f t="shared" si="34"/>
        <v>n/a</v>
      </c>
      <c r="AQ250" s="141" t="str">
        <f t="shared" si="35"/>
        <v>n/a</v>
      </c>
      <c r="AR250" s="141" t="str">
        <f t="shared" si="36"/>
        <v>n/a</v>
      </c>
      <c r="AS250" s="141" t="str">
        <f t="shared" si="37"/>
        <v>n/a</v>
      </c>
      <c r="AT250" s="141" t="str">
        <f t="shared" si="38"/>
        <v>n/a</v>
      </c>
      <c r="AU250" s="141" t="str">
        <f t="shared" si="39"/>
        <v>n/a</v>
      </c>
      <c r="AV250" s="141" t="str">
        <f t="shared" si="40"/>
        <v>n/a</v>
      </c>
      <c r="AW250" s="141" t="str">
        <f t="shared" si="41"/>
        <v>n/a</v>
      </c>
      <c r="AX250" s="141" t="str">
        <f t="shared" si="42"/>
        <v>n/a</v>
      </c>
      <c r="AY250" s="141" t="str">
        <f t="shared" si="43"/>
        <v>n/a</v>
      </c>
      <c r="AZ250" s="141" t="str">
        <f t="shared" si="44"/>
        <v>n/a</v>
      </c>
      <c r="BA250" s="141" t="str">
        <f t="shared" si="45"/>
        <v>n/a</v>
      </c>
      <c r="BB250" s="141" t="str">
        <f t="shared" si="46"/>
        <v>n/a</v>
      </c>
      <c r="BC250" s="141" t="str">
        <f t="shared" si="47"/>
        <v>n/a</v>
      </c>
      <c r="BD250" s="141" t="str">
        <f t="shared" si="48"/>
        <v>n/a</v>
      </c>
      <c r="BE250" s="141" t="str">
        <f t="shared" si="49"/>
        <v>n/a</v>
      </c>
      <c r="BF250" s="141" t="str">
        <f t="shared" si="50"/>
        <v>n/a</v>
      </c>
      <c r="BG250" s="141" t="str">
        <f t="shared" si="51"/>
        <v>n/a</v>
      </c>
      <c r="BH250" s="141" t="str">
        <f t="shared" si="52"/>
        <v/>
      </c>
      <c r="BI250" s="141" t="str">
        <f t="shared" si="53"/>
        <v/>
      </c>
      <c r="BJ250" s="141" t="str">
        <f t="shared" si="54"/>
        <v/>
      </c>
      <c r="BK250" s="141" t="str">
        <f t="shared" si="55"/>
        <v/>
      </c>
      <c r="BL250" s="141" t="str">
        <f t="shared" si="56"/>
        <v/>
      </c>
      <c r="BM250" s="141" t="str">
        <f t="shared" si="57"/>
        <v/>
      </c>
      <c r="BN250" s="141" t="str">
        <f t="shared" si="58"/>
        <v/>
      </c>
    </row>
    <row r="251" spans="1:66" s="135" customFormat="1" hidden="1" x14ac:dyDescent="0.55000000000000004">
      <c r="A251" s="647"/>
      <c r="B251" s="135" t="s">
        <v>480</v>
      </c>
      <c r="H251" s="141" t="str">
        <f t="shared" si="23"/>
        <v/>
      </c>
      <c r="I251" s="141" t="str">
        <f t="shared" si="59"/>
        <v/>
      </c>
      <c r="J251" s="141" t="str">
        <f t="shared" si="60"/>
        <v/>
      </c>
      <c r="K251" s="141" t="str">
        <f t="shared" si="61"/>
        <v/>
      </c>
      <c r="L251" s="141" t="str">
        <f t="shared" si="62"/>
        <v/>
      </c>
      <c r="M251" s="141" t="str">
        <f t="shared" si="63"/>
        <v/>
      </c>
      <c r="N251" s="141" t="str">
        <f t="shared" si="64"/>
        <v/>
      </c>
      <c r="O251" s="141" t="str">
        <f t="shared" si="65"/>
        <v/>
      </c>
      <c r="P251" s="141" t="str">
        <f t="shared" si="66"/>
        <v/>
      </c>
      <c r="Q251" s="141" t="str">
        <f t="shared" si="67"/>
        <v/>
      </c>
      <c r="R251" s="141" t="str">
        <f t="shared" si="68"/>
        <v/>
      </c>
      <c r="S251" s="141" t="str">
        <f t="shared" si="69"/>
        <v/>
      </c>
      <c r="T251" s="141" t="str">
        <f t="shared" si="70"/>
        <v/>
      </c>
      <c r="U251" s="141" t="str">
        <f t="shared" si="71"/>
        <v>n/a</v>
      </c>
      <c r="V251" s="141" t="str">
        <f t="shared" si="72"/>
        <v>n/a</v>
      </c>
      <c r="W251" s="141" t="str">
        <f t="shared" si="73"/>
        <v>n/a</v>
      </c>
      <c r="X251" s="141" t="str">
        <f t="shared" si="74"/>
        <v>n/a</v>
      </c>
      <c r="Y251" s="141" t="str">
        <f t="shared" si="75"/>
        <v>n/a</v>
      </c>
      <c r="Z251" s="141" t="str">
        <f t="shared" si="76"/>
        <v>n/a</v>
      </c>
      <c r="AA251" s="141" t="str">
        <f t="shared" si="77"/>
        <v>n/a</v>
      </c>
      <c r="AB251" s="141" t="str">
        <f t="shared" si="78"/>
        <v>n/a</v>
      </c>
      <c r="AC251" s="141" t="str">
        <f t="shared" si="79"/>
        <v>n/a</v>
      </c>
      <c r="AD251" s="141" t="str">
        <f t="shared" si="80"/>
        <v>n/a</v>
      </c>
      <c r="AE251" s="141" t="str">
        <f t="shared" si="81"/>
        <v>n/a</v>
      </c>
      <c r="AF251" s="141" t="str">
        <f t="shared" si="24"/>
        <v>n/a</v>
      </c>
      <c r="AG251" s="141" t="str">
        <f t="shared" si="25"/>
        <v>n/a</v>
      </c>
      <c r="AH251" s="141" t="str">
        <f t="shared" si="26"/>
        <v>n/a</v>
      </c>
      <c r="AI251" s="141" t="str">
        <f t="shared" si="27"/>
        <v>n/a</v>
      </c>
      <c r="AJ251" s="141" t="str">
        <f t="shared" si="28"/>
        <v>n/a</v>
      </c>
      <c r="AK251" s="141" t="str">
        <f t="shared" si="29"/>
        <v>n/a</v>
      </c>
      <c r="AL251" s="141" t="str">
        <f t="shared" si="30"/>
        <v>n/a</v>
      </c>
      <c r="AM251" s="141" t="str">
        <f t="shared" si="31"/>
        <v>n/a</v>
      </c>
      <c r="AN251" s="141" t="str">
        <f t="shared" si="32"/>
        <v>n/a</v>
      </c>
      <c r="AO251" s="141" t="str">
        <f t="shared" si="33"/>
        <v>n/a</v>
      </c>
      <c r="AP251" s="141" t="str">
        <f t="shared" si="34"/>
        <v>n/a</v>
      </c>
      <c r="AQ251" s="141" t="str">
        <f t="shared" si="35"/>
        <v>n/a</v>
      </c>
      <c r="AR251" s="141" t="str">
        <f t="shared" si="36"/>
        <v>n/a</v>
      </c>
      <c r="AS251" s="141" t="str">
        <f t="shared" si="37"/>
        <v>n/a</v>
      </c>
      <c r="AT251" s="141" t="str">
        <f t="shared" si="38"/>
        <v>n/a</v>
      </c>
      <c r="AU251" s="141" t="str">
        <f t="shared" si="39"/>
        <v>n/a</v>
      </c>
      <c r="AV251" s="141" t="str">
        <f t="shared" si="40"/>
        <v>n/a</v>
      </c>
      <c r="AW251" s="141" t="str">
        <f t="shared" si="41"/>
        <v>n/a</v>
      </c>
      <c r="AX251" s="141" t="str">
        <f t="shared" si="42"/>
        <v>n/a</v>
      </c>
      <c r="AY251" s="141" t="str">
        <f t="shared" si="43"/>
        <v>n/a</v>
      </c>
      <c r="AZ251" s="141" t="str">
        <f t="shared" si="44"/>
        <v>n/a</v>
      </c>
      <c r="BA251" s="141" t="str">
        <f t="shared" si="45"/>
        <v>n/a</v>
      </c>
      <c r="BB251" s="141" t="str">
        <f t="shared" si="46"/>
        <v>n/a</v>
      </c>
      <c r="BC251" s="141" t="str">
        <f t="shared" si="47"/>
        <v>n/a</v>
      </c>
      <c r="BD251" s="141" t="str">
        <f t="shared" si="48"/>
        <v>n/a</v>
      </c>
      <c r="BE251" s="141" t="str">
        <f t="shared" si="49"/>
        <v>n/a</v>
      </c>
      <c r="BF251" s="141" t="str">
        <f t="shared" si="50"/>
        <v>n/a</v>
      </c>
      <c r="BG251" s="141" t="str">
        <f t="shared" si="51"/>
        <v>n/a</v>
      </c>
      <c r="BH251" s="141" t="str">
        <f t="shared" si="52"/>
        <v>n/a</v>
      </c>
      <c r="BI251" s="141" t="str">
        <f t="shared" si="53"/>
        <v/>
      </c>
      <c r="BJ251" s="141" t="str">
        <f t="shared" si="54"/>
        <v/>
      </c>
      <c r="BK251" s="141" t="str">
        <f t="shared" si="55"/>
        <v/>
      </c>
      <c r="BL251" s="141" t="str">
        <f t="shared" si="56"/>
        <v/>
      </c>
      <c r="BM251" s="141" t="str">
        <f t="shared" si="57"/>
        <v/>
      </c>
      <c r="BN251" s="141" t="str">
        <f t="shared" si="58"/>
        <v/>
      </c>
    </row>
    <row r="252" spans="1:66" s="135" customFormat="1" hidden="1" x14ac:dyDescent="0.55000000000000004">
      <c r="A252" s="647"/>
      <c r="B252" s="135" t="s">
        <v>481</v>
      </c>
      <c r="H252" s="141" t="str">
        <f t="shared" si="23"/>
        <v/>
      </c>
      <c r="I252" s="141" t="str">
        <f t="shared" si="59"/>
        <v/>
      </c>
      <c r="J252" s="141" t="str">
        <f t="shared" si="60"/>
        <v/>
      </c>
      <c r="K252" s="141" t="str">
        <f t="shared" si="61"/>
        <v/>
      </c>
      <c r="L252" s="141" t="str">
        <f t="shared" si="62"/>
        <v/>
      </c>
      <c r="M252" s="141" t="str">
        <f t="shared" si="63"/>
        <v/>
      </c>
      <c r="N252" s="141" t="str">
        <f t="shared" si="64"/>
        <v/>
      </c>
      <c r="O252" s="141" t="str">
        <f t="shared" si="65"/>
        <v/>
      </c>
      <c r="P252" s="141" t="str">
        <f t="shared" si="66"/>
        <v/>
      </c>
      <c r="Q252" s="141" t="str">
        <f t="shared" si="67"/>
        <v/>
      </c>
      <c r="R252" s="141" t="str">
        <f t="shared" si="68"/>
        <v/>
      </c>
      <c r="S252" s="141" t="str">
        <f t="shared" si="69"/>
        <v/>
      </c>
      <c r="T252" s="141" t="str">
        <f t="shared" si="70"/>
        <v/>
      </c>
      <c r="U252" s="141" t="str">
        <f t="shared" si="71"/>
        <v/>
      </c>
      <c r="V252" s="141" t="str">
        <f t="shared" si="72"/>
        <v>n/a</v>
      </c>
      <c r="W252" s="141" t="str">
        <f t="shared" si="73"/>
        <v>n/a</v>
      </c>
      <c r="X252" s="141" t="str">
        <f t="shared" si="74"/>
        <v>n/a</v>
      </c>
      <c r="Y252" s="141" t="str">
        <f t="shared" si="75"/>
        <v>n/a</v>
      </c>
      <c r="Z252" s="141" t="str">
        <f t="shared" si="76"/>
        <v>n/a</v>
      </c>
      <c r="AA252" s="141" t="str">
        <f t="shared" si="77"/>
        <v>n/a</v>
      </c>
      <c r="AB252" s="141" t="str">
        <f t="shared" si="78"/>
        <v>n/a</v>
      </c>
      <c r="AC252" s="141" t="str">
        <f t="shared" si="79"/>
        <v>n/a</v>
      </c>
      <c r="AD252" s="141" t="str">
        <f t="shared" si="80"/>
        <v>n/a</v>
      </c>
      <c r="AE252" s="141" t="str">
        <f t="shared" si="81"/>
        <v>n/a</v>
      </c>
      <c r="AF252" s="141" t="str">
        <f t="shared" si="24"/>
        <v>n/a</v>
      </c>
      <c r="AG252" s="141" t="str">
        <f t="shared" si="25"/>
        <v>n/a</v>
      </c>
      <c r="AH252" s="141" t="str">
        <f t="shared" si="26"/>
        <v>n/a</v>
      </c>
      <c r="AI252" s="141" t="str">
        <f t="shared" si="27"/>
        <v>n/a</v>
      </c>
      <c r="AJ252" s="141" t="str">
        <f t="shared" si="28"/>
        <v>n/a</v>
      </c>
      <c r="AK252" s="141" t="str">
        <f t="shared" si="29"/>
        <v>n/a</v>
      </c>
      <c r="AL252" s="141" t="str">
        <f t="shared" si="30"/>
        <v>n/a</v>
      </c>
      <c r="AM252" s="141" t="str">
        <f t="shared" si="31"/>
        <v>n/a</v>
      </c>
      <c r="AN252" s="141" t="str">
        <f t="shared" si="32"/>
        <v>n/a</v>
      </c>
      <c r="AO252" s="141" t="str">
        <f t="shared" si="33"/>
        <v>n/a</v>
      </c>
      <c r="AP252" s="141" t="str">
        <f t="shared" si="34"/>
        <v>n/a</v>
      </c>
      <c r="AQ252" s="141" t="str">
        <f t="shared" si="35"/>
        <v>n/a</v>
      </c>
      <c r="AR252" s="141" t="str">
        <f t="shared" si="36"/>
        <v>n/a</v>
      </c>
      <c r="AS252" s="141" t="str">
        <f t="shared" si="37"/>
        <v>n/a</v>
      </c>
      <c r="AT252" s="141" t="str">
        <f t="shared" si="38"/>
        <v>n/a</v>
      </c>
      <c r="AU252" s="141" t="str">
        <f t="shared" si="39"/>
        <v>n/a</v>
      </c>
      <c r="AV252" s="141" t="str">
        <f t="shared" si="40"/>
        <v>n/a</v>
      </c>
      <c r="AW252" s="141" t="str">
        <f t="shared" si="41"/>
        <v>n/a</v>
      </c>
      <c r="AX252" s="141" t="str">
        <f t="shared" si="42"/>
        <v>n/a</v>
      </c>
      <c r="AY252" s="141" t="str">
        <f t="shared" si="43"/>
        <v>n/a</v>
      </c>
      <c r="AZ252" s="141" t="str">
        <f t="shared" si="44"/>
        <v>n/a</v>
      </c>
      <c r="BA252" s="141" t="str">
        <f t="shared" si="45"/>
        <v>n/a</v>
      </c>
      <c r="BB252" s="141" t="str">
        <f t="shared" si="46"/>
        <v>n/a</v>
      </c>
      <c r="BC252" s="141" t="str">
        <f t="shared" si="47"/>
        <v>n/a</v>
      </c>
      <c r="BD252" s="141" t="str">
        <f t="shared" si="48"/>
        <v>n/a</v>
      </c>
      <c r="BE252" s="141" t="str">
        <f t="shared" si="49"/>
        <v>n/a</v>
      </c>
      <c r="BF252" s="141" t="str">
        <f t="shared" si="50"/>
        <v>n/a</v>
      </c>
      <c r="BG252" s="141" t="str">
        <f t="shared" si="51"/>
        <v>n/a</v>
      </c>
      <c r="BH252" s="141" t="str">
        <f t="shared" si="52"/>
        <v>n/a</v>
      </c>
      <c r="BI252" s="141" t="str">
        <f t="shared" si="53"/>
        <v>n/a</v>
      </c>
      <c r="BJ252" s="141" t="str">
        <f t="shared" si="54"/>
        <v/>
      </c>
      <c r="BK252" s="141" t="str">
        <f t="shared" si="55"/>
        <v/>
      </c>
      <c r="BL252" s="141" t="str">
        <f t="shared" si="56"/>
        <v/>
      </c>
      <c r="BM252" s="141" t="str">
        <f t="shared" si="57"/>
        <v/>
      </c>
      <c r="BN252" s="141" t="str">
        <f t="shared" si="58"/>
        <v/>
      </c>
    </row>
    <row r="253" spans="1:66" s="135" customFormat="1" hidden="1" x14ac:dyDescent="0.55000000000000004">
      <c r="A253" s="647"/>
      <c r="B253" s="135" t="s">
        <v>482</v>
      </c>
      <c r="H253" s="141" t="str">
        <f t="shared" si="23"/>
        <v/>
      </c>
      <c r="I253" s="141" t="str">
        <f t="shared" si="59"/>
        <v/>
      </c>
      <c r="J253" s="141" t="str">
        <f t="shared" si="60"/>
        <v/>
      </c>
      <c r="K253" s="141" t="str">
        <f t="shared" si="61"/>
        <v/>
      </c>
      <c r="L253" s="141" t="str">
        <f t="shared" si="62"/>
        <v/>
      </c>
      <c r="M253" s="141" t="str">
        <f t="shared" si="63"/>
        <v/>
      </c>
      <c r="N253" s="141" t="str">
        <f t="shared" si="64"/>
        <v/>
      </c>
      <c r="O253" s="141" t="str">
        <f t="shared" si="65"/>
        <v/>
      </c>
      <c r="P253" s="141" t="str">
        <f t="shared" si="66"/>
        <v/>
      </c>
      <c r="Q253" s="141" t="str">
        <f t="shared" si="67"/>
        <v/>
      </c>
      <c r="R253" s="141" t="str">
        <f t="shared" si="68"/>
        <v/>
      </c>
      <c r="S253" s="141" t="str">
        <f t="shared" si="69"/>
        <v/>
      </c>
      <c r="T253" s="141" t="str">
        <f t="shared" si="70"/>
        <v/>
      </c>
      <c r="U253" s="141" t="str">
        <f t="shared" si="71"/>
        <v/>
      </c>
      <c r="V253" s="141" t="str">
        <f t="shared" si="72"/>
        <v/>
      </c>
      <c r="W253" s="141" t="str">
        <f t="shared" si="73"/>
        <v>n/a</v>
      </c>
      <c r="X253" s="141" t="str">
        <f t="shared" si="74"/>
        <v>n/a</v>
      </c>
      <c r="Y253" s="141" t="str">
        <f t="shared" si="75"/>
        <v>n/a</v>
      </c>
      <c r="Z253" s="141" t="str">
        <f t="shared" si="76"/>
        <v>n/a</v>
      </c>
      <c r="AA253" s="141" t="str">
        <f t="shared" si="77"/>
        <v>n/a</v>
      </c>
      <c r="AB253" s="141" t="str">
        <f t="shared" si="78"/>
        <v>n/a</v>
      </c>
      <c r="AC253" s="141" t="str">
        <f t="shared" si="79"/>
        <v>n/a</v>
      </c>
      <c r="AD253" s="141" t="str">
        <f t="shared" si="80"/>
        <v>n/a</v>
      </c>
      <c r="AE253" s="141" t="str">
        <f t="shared" si="81"/>
        <v>n/a</v>
      </c>
      <c r="AF253" s="141" t="str">
        <f t="shared" si="24"/>
        <v>n/a</v>
      </c>
      <c r="AG253" s="141" t="str">
        <f t="shared" si="25"/>
        <v>n/a</v>
      </c>
      <c r="AH253" s="141" t="str">
        <f t="shared" si="26"/>
        <v>n/a</v>
      </c>
      <c r="AI253" s="141" t="str">
        <f t="shared" si="27"/>
        <v>n/a</v>
      </c>
      <c r="AJ253" s="141" t="str">
        <f t="shared" si="28"/>
        <v>n/a</v>
      </c>
      <c r="AK253" s="141" t="str">
        <f t="shared" si="29"/>
        <v>n/a</v>
      </c>
      <c r="AL253" s="141" t="str">
        <f t="shared" si="30"/>
        <v>n/a</v>
      </c>
      <c r="AM253" s="141" t="str">
        <f t="shared" si="31"/>
        <v>n/a</v>
      </c>
      <c r="AN253" s="141" t="str">
        <f t="shared" si="32"/>
        <v>n/a</v>
      </c>
      <c r="AO253" s="141" t="str">
        <f t="shared" si="33"/>
        <v>n/a</v>
      </c>
      <c r="AP253" s="141" t="str">
        <f t="shared" si="34"/>
        <v>n/a</v>
      </c>
      <c r="AQ253" s="141" t="str">
        <f t="shared" si="35"/>
        <v>n/a</v>
      </c>
      <c r="AR253" s="141" t="str">
        <f t="shared" si="36"/>
        <v>n/a</v>
      </c>
      <c r="AS253" s="141" t="str">
        <f t="shared" si="37"/>
        <v>n/a</v>
      </c>
      <c r="AT253" s="141" t="str">
        <f t="shared" si="38"/>
        <v>n/a</v>
      </c>
      <c r="AU253" s="141" t="str">
        <f t="shared" si="39"/>
        <v>n/a</v>
      </c>
      <c r="AV253" s="141" t="str">
        <f t="shared" si="40"/>
        <v>n/a</v>
      </c>
      <c r="AW253" s="141" t="str">
        <f t="shared" si="41"/>
        <v>n/a</v>
      </c>
      <c r="AX253" s="141" t="str">
        <f t="shared" si="42"/>
        <v>n/a</v>
      </c>
      <c r="AY253" s="141" t="str">
        <f t="shared" si="43"/>
        <v>n/a</v>
      </c>
      <c r="AZ253" s="141" t="str">
        <f t="shared" si="44"/>
        <v>n/a</v>
      </c>
      <c r="BA253" s="141" t="str">
        <f t="shared" si="45"/>
        <v>n/a</v>
      </c>
      <c r="BB253" s="141" t="str">
        <f t="shared" si="46"/>
        <v>n/a</v>
      </c>
      <c r="BC253" s="141" t="str">
        <f t="shared" si="47"/>
        <v>n/a</v>
      </c>
      <c r="BD253" s="141" t="str">
        <f t="shared" si="48"/>
        <v>n/a</v>
      </c>
      <c r="BE253" s="141" t="str">
        <f t="shared" si="49"/>
        <v>n/a</v>
      </c>
      <c r="BF253" s="141" t="str">
        <f t="shared" si="50"/>
        <v>n/a</v>
      </c>
      <c r="BG253" s="141" t="str">
        <f t="shared" si="51"/>
        <v>n/a</v>
      </c>
      <c r="BH253" s="141" t="str">
        <f t="shared" si="52"/>
        <v>n/a</v>
      </c>
      <c r="BI253" s="141" t="str">
        <f t="shared" si="53"/>
        <v>n/a</v>
      </c>
      <c r="BJ253" s="141" t="str">
        <f t="shared" si="54"/>
        <v>n/a</v>
      </c>
      <c r="BK253" s="141" t="str">
        <f t="shared" si="55"/>
        <v/>
      </c>
      <c r="BL253" s="141" t="str">
        <f t="shared" si="56"/>
        <v/>
      </c>
      <c r="BM253" s="141" t="str">
        <f t="shared" si="57"/>
        <v/>
      </c>
      <c r="BN253" s="141" t="str">
        <f t="shared" si="58"/>
        <v/>
      </c>
    </row>
    <row r="254" spans="1:66" s="135" customFormat="1" hidden="1" x14ac:dyDescent="0.55000000000000004">
      <c r="A254" s="647"/>
      <c r="B254" s="135" t="s">
        <v>483</v>
      </c>
      <c r="H254" s="141" t="str">
        <f t="shared" si="23"/>
        <v/>
      </c>
      <c r="I254" s="141" t="str">
        <f t="shared" si="59"/>
        <v/>
      </c>
      <c r="J254" s="141" t="str">
        <f t="shared" si="60"/>
        <v/>
      </c>
      <c r="K254" s="141" t="str">
        <f t="shared" si="61"/>
        <v/>
      </c>
      <c r="L254" s="141" t="str">
        <f t="shared" si="62"/>
        <v/>
      </c>
      <c r="M254" s="141" t="str">
        <f t="shared" si="63"/>
        <v/>
      </c>
      <c r="N254" s="141" t="str">
        <f t="shared" si="64"/>
        <v/>
      </c>
      <c r="O254" s="141" t="str">
        <f t="shared" si="65"/>
        <v/>
      </c>
      <c r="P254" s="141" t="str">
        <f t="shared" si="66"/>
        <v/>
      </c>
      <c r="Q254" s="141" t="str">
        <f t="shared" si="67"/>
        <v/>
      </c>
      <c r="R254" s="141" t="str">
        <f t="shared" si="68"/>
        <v/>
      </c>
      <c r="S254" s="141" t="str">
        <f t="shared" si="69"/>
        <v/>
      </c>
      <c r="T254" s="141" t="str">
        <f t="shared" si="70"/>
        <v/>
      </c>
      <c r="U254" s="141" t="str">
        <f t="shared" si="71"/>
        <v/>
      </c>
      <c r="V254" s="141" t="str">
        <f t="shared" si="72"/>
        <v/>
      </c>
      <c r="W254" s="141" t="str">
        <f t="shared" si="73"/>
        <v/>
      </c>
      <c r="X254" s="141" t="str">
        <f t="shared" si="74"/>
        <v>n/a</v>
      </c>
      <c r="Y254" s="141" t="str">
        <f t="shared" si="75"/>
        <v>n/a</v>
      </c>
      <c r="Z254" s="141" t="str">
        <f t="shared" si="76"/>
        <v>n/a</v>
      </c>
      <c r="AA254" s="141" t="str">
        <f t="shared" si="77"/>
        <v>n/a</v>
      </c>
      <c r="AB254" s="141" t="str">
        <f t="shared" si="78"/>
        <v>n/a</v>
      </c>
      <c r="AC254" s="141" t="str">
        <f t="shared" si="79"/>
        <v>n/a</v>
      </c>
      <c r="AD254" s="141" t="str">
        <f t="shared" si="80"/>
        <v>n/a</v>
      </c>
      <c r="AE254" s="141" t="str">
        <f t="shared" si="81"/>
        <v>n/a</v>
      </c>
      <c r="AF254" s="141" t="str">
        <f t="shared" si="24"/>
        <v>n/a</v>
      </c>
      <c r="AG254" s="141" t="str">
        <f t="shared" si="25"/>
        <v>n/a</v>
      </c>
      <c r="AH254" s="141" t="str">
        <f t="shared" si="26"/>
        <v>n/a</v>
      </c>
      <c r="AI254" s="141" t="str">
        <f t="shared" si="27"/>
        <v>n/a</v>
      </c>
      <c r="AJ254" s="141" t="str">
        <f t="shared" si="28"/>
        <v>n/a</v>
      </c>
      <c r="AK254" s="141" t="str">
        <f t="shared" si="29"/>
        <v>n/a</v>
      </c>
      <c r="AL254" s="141" t="str">
        <f t="shared" si="30"/>
        <v>n/a</v>
      </c>
      <c r="AM254" s="141" t="str">
        <f t="shared" si="31"/>
        <v>n/a</v>
      </c>
      <c r="AN254" s="141" t="str">
        <f t="shared" si="32"/>
        <v>n/a</v>
      </c>
      <c r="AO254" s="141" t="str">
        <f t="shared" si="33"/>
        <v>n/a</v>
      </c>
      <c r="AP254" s="141" t="str">
        <f t="shared" si="34"/>
        <v>n/a</v>
      </c>
      <c r="AQ254" s="141" t="str">
        <f t="shared" si="35"/>
        <v>n/a</v>
      </c>
      <c r="AR254" s="141" t="str">
        <f t="shared" si="36"/>
        <v>n/a</v>
      </c>
      <c r="AS254" s="141" t="str">
        <f t="shared" si="37"/>
        <v>n/a</v>
      </c>
      <c r="AT254" s="141" t="str">
        <f t="shared" si="38"/>
        <v>n/a</v>
      </c>
      <c r="AU254" s="141" t="str">
        <f t="shared" si="39"/>
        <v>n/a</v>
      </c>
      <c r="AV254" s="141" t="str">
        <f t="shared" si="40"/>
        <v>n/a</v>
      </c>
      <c r="AW254" s="141" t="str">
        <f t="shared" si="41"/>
        <v>n/a</v>
      </c>
      <c r="AX254" s="141" t="str">
        <f t="shared" si="42"/>
        <v>n/a</v>
      </c>
      <c r="AY254" s="141" t="str">
        <f t="shared" si="43"/>
        <v>n/a</v>
      </c>
      <c r="AZ254" s="141" t="str">
        <f t="shared" si="44"/>
        <v>n/a</v>
      </c>
      <c r="BA254" s="141" t="str">
        <f t="shared" si="45"/>
        <v>n/a</v>
      </c>
      <c r="BB254" s="141" t="str">
        <f t="shared" si="46"/>
        <v>n/a</v>
      </c>
      <c r="BC254" s="141" t="str">
        <f t="shared" si="47"/>
        <v>n/a</v>
      </c>
      <c r="BD254" s="141" t="str">
        <f t="shared" si="48"/>
        <v>n/a</v>
      </c>
      <c r="BE254" s="141" t="str">
        <f t="shared" si="49"/>
        <v>n/a</v>
      </c>
      <c r="BF254" s="141" t="str">
        <f t="shared" si="50"/>
        <v>n/a</v>
      </c>
      <c r="BG254" s="141" t="str">
        <f t="shared" si="51"/>
        <v>n/a</v>
      </c>
      <c r="BH254" s="141" t="str">
        <f t="shared" si="52"/>
        <v>n/a</v>
      </c>
      <c r="BI254" s="141" t="str">
        <f t="shared" si="53"/>
        <v>n/a</v>
      </c>
      <c r="BJ254" s="141" t="str">
        <f t="shared" si="54"/>
        <v>n/a</v>
      </c>
      <c r="BK254" s="141" t="str">
        <f t="shared" si="55"/>
        <v>n/a</v>
      </c>
      <c r="BL254" s="141" t="str">
        <f t="shared" si="56"/>
        <v/>
      </c>
      <c r="BM254" s="141" t="str">
        <f t="shared" si="57"/>
        <v/>
      </c>
      <c r="BN254" s="141" t="str">
        <f t="shared" si="58"/>
        <v/>
      </c>
    </row>
    <row r="255" spans="1:66" s="135" customFormat="1" hidden="1" x14ac:dyDescent="0.55000000000000004">
      <c r="A255" s="647"/>
      <c r="B255" s="135" t="s">
        <v>484</v>
      </c>
      <c r="H255" s="141" t="str">
        <f t="shared" si="23"/>
        <v/>
      </c>
      <c r="I255" s="141" t="str">
        <f t="shared" si="59"/>
        <v/>
      </c>
      <c r="J255" s="141" t="str">
        <f t="shared" si="60"/>
        <v/>
      </c>
      <c r="K255" s="141" t="str">
        <f t="shared" si="61"/>
        <v/>
      </c>
      <c r="L255" s="141" t="str">
        <f t="shared" si="62"/>
        <v/>
      </c>
      <c r="M255" s="141" t="str">
        <f t="shared" si="63"/>
        <v/>
      </c>
      <c r="N255" s="141" t="str">
        <f t="shared" si="64"/>
        <v/>
      </c>
      <c r="O255" s="141" t="str">
        <f t="shared" si="65"/>
        <v/>
      </c>
      <c r="P255" s="141" t="str">
        <f t="shared" si="66"/>
        <v/>
      </c>
      <c r="Q255" s="141" t="str">
        <f t="shared" si="67"/>
        <v/>
      </c>
      <c r="R255" s="141" t="str">
        <f t="shared" si="68"/>
        <v/>
      </c>
      <c r="S255" s="141" t="str">
        <f t="shared" si="69"/>
        <v/>
      </c>
      <c r="T255" s="141" t="str">
        <f t="shared" si="70"/>
        <v/>
      </c>
      <c r="U255" s="141" t="str">
        <f t="shared" si="71"/>
        <v/>
      </c>
      <c r="V255" s="141" t="str">
        <f t="shared" si="72"/>
        <v/>
      </c>
      <c r="W255" s="141" t="str">
        <f t="shared" si="73"/>
        <v/>
      </c>
      <c r="X255" s="141" t="str">
        <f t="shared" si="74"/>
        <v/>
      </c>
      <c r="Y255" s="141" t="str">
        <f t="shared" si="75"/>
        <v>n/a</v>
      </c>
      <c r="Z255" s="141" t="str">
        <f t="shared" si="76"/>
        <v>n/a</v>
      </c>
      <c r="AA255" s="141" t="str">
        <f t="shared" si="77"/>
        <v>n/a</v>
      </c>
      <c r="AB255" s="141" t="str">
        <f t="shared" si="78"/>
        <v>n/a</v>
      </c>
      <c r="AC255" s="141" t="str">
        <f t="shared" si="79"/>
        <v>n/a</v>
      </c>
      <c r="AD255" s="141" t="str">
        <f t="shared" si="80"/>
        <v>n/a</v>
      </c>
      <c r="AE255" s="141" t="str">
        <f t="shared" si="81"/>
        <v>n/a</v>
      </c>
      <c r="AF255" s="141" t="str">
        <f t="shared" si="24"/>
        <v>n/a</v>
      </c>
      <c r="AG255" s="141" t="str">
        <f t="shared" si="25"/>
        <v>n/a</v>
      </c>
      <c r="AH255" s="141" t="str">
        <f t="shared" si="26"/>
        <v>n/a</v>
      </c>
      <c r="AI255" s="141" t="str">
        <f t="shared" si="27"/>
        <v>n/a</v>
      </c>
      <c r="AJ255" s="141" t="str">
        <f t="shared" si="28"/>
        <v>n/a</v>
      </c>
      <c r="AK255" s="141" t="str">
        <f t="shared" si="29"/>
        <v>n/a</v>
      </c>
      <c r="AL255" s="141" t="str">
        <f t="shared" si="30"/>
        <v>n/a</v>
      </c>
      <c r="AM255" s="141" t="str">
        <f t="shared" si="31"/>
        <v>n/a</v>
      </c>
      <c r="AN255" s="141" t="str">
        <f t="shared" si="32"/>
        <v>n/a</v>
      </c>
      <c r="AO255" s="141" t="str">
        <f t="shared" si="33"/>
        <v>n/a</v>
      </c>
      <c r="AP255" s="141" t="str">
        <f t="shared" si="34"/>
        <v>n/a</v>
      </c>
      <c r="AQ255" s="141" t="str">
        <f t="shared" si="35"/>
        <v>n/a</v>
      </c>
      <c r="AR255" s="141" t="str">
        <f t="shared" si="36"/>
        <v>n/a</v>
      </c>
      <c r="AS255" s="141" t="str">
        <f t="shared" si="37"/>
        <v>n/a</v>
      </c>
      <c r="AT255" s="141" t="str">
        <f t="shared" si="38"/>
        <v>n/a</v>
      </c>
      <c r="AU255" s="141" t="str">
        <f t="shared" si="39"/>
        <v>n/a</v>
      </c>
      <c r="AV255" s="141" t="str">
        <f t="shared" si="40"/>
        <v>n/a</v>
      </c>
      <c r="AW255" s="141" t="str">
        <f t="shared" si="41"/>
        <v>n/a</v>
      </c>
      <c r="AX255" s="141" t="str">
        <f t="shared" si="42"/>
        <v>n/a</v>
      </c>
      <c r="AY255" s="141" t="str">
        <f t="shared" si="43"/>
        <v>n/a</v>
      </c>
      <c r="AZ255" s="141" t="str">
        <f t="shared" si="44"/>
        <v>n/a</v>
      </c>
      <c r="BA255" s="141" t="str">
        <f t="shared" si="45"/>
        <v>n/a</v>
      </c>
      <c r="BB255" s="141" t="str">
        <f t="shared" si="46"/>
        <v>n/a</v>
      </c>
      <c r="BC255" s="141" t="str">
        <f t="shared" si="47"/>
        <v>n/a</v>
      </c>
      <c r="BD255" s="141" t="str">
        <f t="shared" si="48"/>
        <v>n/a</v>
      </c>
      <c r="BE255" s="141" t="str">
        <f t="shared" si="49"/>
        <v>n/a</v>
      </c>
      <c r="BF255" s="141" t="str">
        <f t="shared" si="50"/>
        <v>n/a</v>
      </c>
      <c r="BG255" s="141" t="str">
        <f t="shared" si="51"/>
        <v>n/a</v>
      </c>
      <c r="BH255" s="141" t="str">
        <f t="shared" si="52"/>
        <v>n/a</v>
      </c>
      <c r="BI255" s="141" t="str">
        <f t="shared" si="53"/>
        <v>n/a</v>
      </c>
      <c r="BJ255" s="141" t="str">
        <f t="shared" si="54"/>
        <v>n/a</v>
      </c>
      <c r="BK255" s="141" t="str">
        <f t="shared" si="55"/>
        <v>n/a</v>
      </c>
      <c r="BL255" s="141" t="str">
        <f t="shared" si="56"/>
        <v>n/a</v>
      </c>
      <c r="BM255" s="141" t="str">
        <f t="shared" si="57"/>
        <v/>
      </c>
      <c r="BN255" s="141" t="str">
        <f t="shared" si="58"/>
        <v/>
      </c>
    </row>
    <row r="256" spans="1:66" s="135" customFormat="1" hidden="1" x14ac:dyDescent="0.55000000000000004">
      <c r="A256" s="647"/>
      <c r="B256" s="135" t="s">
        <v>485</v>
      </c>
      <c r="H256" s="141" t="str">
        <f t="shared" si="23"/>
        <v/>
      </c>
      <c r="I256" s="141" t="str">
        <f t="shared" si="59"/>
        <v/>
      </c>
      <c r="J256" s="141" t="str">
        <f t="shared" si="60"/>
        <v/>
      </c>
      <c r="K256" s="141" t="str">
        <f t="shared" si="61"/>
        <v/>
      </c>
      <c r="L256" s="141" t="str">
        <f t="shared" si="62"/>
        <v/>
      </c>
      <c r="M256" s="141" t="str">
        <f t="shared" si="63"/>
        <v/>
      </c>
      <c r="N256" s="141" t="str">
        <f t="shared" si="64"/>
        <v/>
      </c>
      <c r="O256" s="141" t="str">
        <f t="shared" si="65"/>
        <v/>
      </c>
      <c r="P256" s="141" t="str">
        <f t="shared" si="66"/>
        <v/>
      </c>
      <c r="Q256" s="141" t="str">
        <f t="shared" si="67"/>
        <v/>
      </c>
      <c r="R256" s="141" t="str">
        <f t="shared" si="68"/>
        <v/>
      </c>
      <c r="S256" s="141" t="str">
        <f t="shared" si="69"/>
        <v/>
      </c>
      <c r="T256" s="141" t="str">
        <f t="shared" si="70"/>
        <v/>
      </c>
      <c r="U256" s="141" t="str">
        <f t="shared" si="71"/>
        <v/>
      </c>
      <c r="V256" s="141" t="str">
        <f t="shared" si="72"/>
        <v/>
      </c>
      <c r="W256" s="141" t="str">
        <f t="shared" si="73"/>
        <v/>
      </c>
      <c r="X256" s="141" t="str">
        <f t="shared" si="74"/>
        <v/>
      </c>
      <c r="Y256" s="141" t="str">
        <f t="shared" si="75"/>
        <v/>
      </c>
      <c r="Z256" s="141" t="str">
        <f t="shared" si="76"/>
        <v>n/a</v>
      </c>
      <c r="AA256" s="141" t="str">
        <f t="shared" si="77"/>
        <v>n/a</v>
      </c>
      <c r="AB256" s="141" t="str">
        <f t="shared" si="78"/>
        <v>n/a</v>
      </c>
      <c r="AC256" s="141" t="str">
        <f t="shared" si="79"/>
        <v>n/a</v>
      </c>
      <c r="AD256" s="141" t="str">
        <f t="shared" si="80"/>
        <v>n/a</v>
      </c>
      <c r="AE256" s="141" t="str">
        <f t="shared" si="81"/>
        <v>n/a</v>
      </c>
      <c r="AF256" s="141" t="str">
        <f t="shared" si="24"/>
        <v>n/a</v>
      </c>
      <c r="AG256" s="141" t="str">
        <f t="shared" si="25"/>
        <v>n/a</v>
      </c>
      <c r="AH256" s="141" t="str">
        <f t="shared" si="26"/>
        <v>n/a</v>
      </c>
      <c r="AI256" s="141" t="str">
        <f t="shared" si="27"/>
        <v>n/a</v>
      </c>
      <c r="AJ256" s="141" t="str">
        <f t="shared" si="28"/>
        <v>n/a</v>
      </c>
      <c r="AK256" s="141" t="str">
        <f t="shared" si="29"/>
        <v>n/a</v>
      </c>
      <c r="AL256" s="141" t="str">
        <f t="shared" si="30"/>
        <v>n/a</v>
      </c>
      <c r="AM256" s="141" t="str">
        <f t="shared" si="31"/>
        <v>n/a</v>
      </c>
      <c r="AN256" s="141" t="str">
        <f t="shared" si="32"/>
        <v>n/a</v>
      </c>
      <c r="AO256" s="141" t="str">
        <f t="shared" si="33"/>
        <v>n/a</v>
      </c>
      <c r="AP256" s="141" t="str">
        <f t="shared" si="34"/>
        <v>n/a</v>
      </c>
      <c r="AQ256" s="141" t="str">
        <f t="shared" si="35"/>
        <v>n/a</v>
      </c>
      <c r="AR256" s="141" t="str">
        <f t="shared" si="36"/>
        <v>n/a</v>
      </c>
      <c r="AS256" s="141" t="str">
        <f t="shared" si="37"/>
        <v>n/a</v>
      </c>
      <c r="AT256" s="141" t="str">
        <f t="shared" si="38"/>
        <v>n/a</v>
      </c>
      <c r="AU256" s="141" t="str">
        <f t="shared" si="39"/>
        <v>n/a</v>
      </c>
      <c r="AV256" s="141" t="str">
        <f t="shared" si="40"/>
        <v>n/a</v>
      </c>
      <c r="AW256" s="141" t="str">
        <f t="shared" si="41"/>
        <v>n/a</v>
      </c>
      <c r="AX256" s="141" t="str">
        <f t="shared" si="42"/>
        <v>n/a</v>
      </c>
      <c r="AY256" s="141" t="str">
        <f t="shared" si="43"/>
        <v>n/a</v>
      </c>
      <c r="AZ256" s="141" t="str">
        <f t="shared" si="44"/>
        <v>n/a</v>
      </c>
      <c r="BA256" s="141" t="str">
        <f t="shared" si="45"/>
        <v>n/a</v>
      </c>
      <c r="BB256" s="141" t="str">
        <f t="shared" si="46"/>
        <v>n/a</v>
      </c>
      <c r="BC256" s="141" t="str">
        <f t="shared" si="47"/>
        <v>n/a</v>
      </c>
      <c r="BD256" s="141" t="str">
        <f t="shared" si="48"/>
        <v>n/a</v>
      </c>
      <c r="BE256" s="141" t="str">
        <f t="shared" si="49"/>
        <v>n/a</v>
      </c>
      <c r="BF256" s="141" t="str">
        <f t="shared" si="50"/>
        <v>n/a</v>
      </c>
      <c r="BG256" s="141" t="str">
        <f t="shared" si="51"/>
        <v>n/a</v>
      </c>
      <c r="BH256" s="141" t="str">
        <f t="shared" si="52"/>
        <v>n/a</v>
      </c>
      <c r="BI256" s="141" t="str">
        <f t="shared" si="53"/>
        <v>n/a</v>
      </c>
      <c r="BJ256" s="141" t="str">
        <f t="shared" si="54"/>
        <v>n/a</v>
      </c>
      <c r="BK256" s="141" t="str">
        <f t="shared" si="55"/>
        <v>n/a</v>
      </c>
      <c r="BL256" s="141" t="str">
        <f t="shared" si="56"/>
        <v>n/a</v>
      </c>
      <c r="BM256" s="141" t="str">
        <f t="shared" si="57"/>
        <v>n/a</v>
      </c>
      <c r="BN256" s="141" t="str">
        <f t="shared" si="58"/>
        <v/>
      </c>
    </row>
    <row r="257" spans="1:72" s="135" customFormat="1" hidden="1" x14ac:dyDescent="0.55000000000000004">
      <c r="A257" s="647"/>
      <c r="B257" s="135" t="s">
        <v>486</v>
      </c>
      <c r="H257" s="141" t="str">
        <f t="shared" si="23"/>
        <v/>
      </c>
      <c r="I257" s="141" t="str">
        <f t="shared" si="59"/>
        <v/>
      </c>
      <c r="J257" s="141" t="str">
        <f t="shared" si="60"/>
        <v/>
      </c>
      <c r="K257" s="141" t="str">
        <f t="shared" si="61"/>
        <v/>
      </c>
      <c r="L257" s="141" t="str">
        <f t="shared" si="62"/>
        <v/>
      </c>
      <c r="M257" s="141" t="str">
        <f t="shared" si="63"/>
        <v/>
      </c>
      <c r="N257" s="141" t="str">
        <f t="shared" si="64"/>
        <v/>
      </c>
      <c r="O257" s="141" t="str">
        <f t="shared" si="65"/>
        <v/>
      </c>
      <c r="P257" s="141" t="str">
        <f t="shared" si="66"/>
        <v/>
      </c>
      <c r="Q257" s="141" t="str">
        <f t="shared" si="67"/>
        <v/>
      </c>
      <c r="R257" s="141" t="str">
        <f t="shared" si="68"/>
        <v/>
      </c>
      <c r="S257" s="141" t="str">
        <f t="shared" si="69"/>
        <v/>
      </c>
      <c r="T257" s="141" t="str">
        <f t="shared" si="70"/>
        <v/>
      </c>
      <c r="U257" s="141" t="str">
        <f t="shared" si="71"/>
        <v/>
      </c>
      <c r="V257" s="141" t="str">
        <f t="shared" si="72"/>
        <v/>
      </c>
      <c r="W257" s="141" t="str">
        <f t="shared" si="73"/>
        <v/>
      </c>
      <c r="X257" s="141" t="str">
        <f t="shared" si="74"/>
        <v/>
      </c>
      <c r="Y257" s="141" t="str">
        <f t="shared" si="75"/>
        <v/>
      </c>
      <c r="Z257" s="141" t="str">
        <f t="shared" si="76"/>
        <v/>
      </c>
      <c r="AA257" s="141" t="str">
        <f t="shared" si="77"/>
        <v>n/a</v>
      </c>
      <c r="AB257" s="141" t="str">
        <f t="shared" si="78"/>
        <v>n/a</v>
      </c>
      <c r="AC257" s="141" t="str">
        <f t="shared" si="79"/>
        <v>n/a</v>
      </c>
      <c r="AD257" s="141" t="str">
        <f t="shared" si="80"/>
        <v>n/a</v>
      </c>
      <c r="AE257" s="141" t="str">
        <f t="shared" si="81"/>
        <v>n/a</v>
      </c>
      <c r="AF257" s="141" t="str">
        <f t="shared" si="24"/>
        <v>n/a</v>
      </c>
      <c r="AG257" s="141" t="str">
        <f t="shared" si="25"/>
        <v>n/a</v>
      </c>
      <c r="AH257" s="141" t="str">
        <f t="shared" si="26"/>
        <v>n/a</v>
      </c>
      <c r="AI257" s="141" t="str">
        <f t="shared" si="27"/>
        <v>n/a</v>
      </c>
      <c r="AJ257" s="141" t="str">
        <f t="shared" si="28"/>
        <v>n/a</v>
      </c>
      <c r="AK257" s="141" t="str">
        <f t="shared" si="29"/>
        <v>n/a</v>
      </c>
      <c r="AL257" s="141" t="str">
        <f t="shared" si="30"/>
        <v>n/a</v>
      </c>
      <c r="AM257" s="141" t="str">
        <f t="shared" si="31"/>
        <v>n/a</v>
      </c>
      <c r="AN257" s="141" t="str">
        <f t="shared" si="32"/>
        <v>n/a</v>
      </c>
      <c r="AO257" s="141" t="str">
        <f t="shared" si="33"/>
        <v>n/a</v>
      </c>
      <c r="AP257" s="141" t="str">
        <f t="shared" si="34"/>
        <v>n/a</v>
      </c>
      <c r="AQ257" s="141" t="str">
        <f t="shared" si="35"/>
        <v>n/a</v>
      </c>
      <c r="AR257" s="141" t="str">
        <f t="shared" si="36"/>
        <v>n/a</v>
      </c>
      <c r="AS257" s="141" t="str">
        <f t="shared" si="37"/>
        <v>n/a</v>
      </c>
      <c r="AT257" s="141" t="str">
        <f t="shared" si="38"/>
        <v>n/a</v>
      </c>
      <c r="AU257" s="141" t="str">
        <f t="shared" si="39"/>
        <v>n/a</v>
      </c>
      <c r="AV257" s="141" t="str">
        <f t="shared" si="40"/>
        <v>n/a</v>
      </c>
      <c r="AW257" s="141" t="str">
        <f t="shared" si="41"/>
        <v>n/a</v>
      </c>
      <c r="AX257" s="141" t="str">
        <f t="shared" si="42"/>
        <v>n/a</v>
      </c>
      <c r="AY257" s="141" t="str">
        <f t="shared" si="43"/>
        <v>n/a</v>
      </c>
      <c r="AZ257" s="141" t="str">
        <f t="shared" si="44"/>
        <v>n/a</v>
      </c>
      <c r="BA257" s="141" t="str">
        <f t="shared" si="45"/>
        <v>n/a</v>
      </c>
      <c r="BB257" s="141" t="str">
        <f t="shared" si="46"/>
        <v>n/a</v>
      </c>
      <c r="BC257" s="141" t="str">
        <f t="shared" si="47"/>
        <v>n/a</v>
      </c>
      <c r="BD257" s="141" t="str">
        <f t="shared" si="48"/>
        <v>n/a</v>
      </c>
      <c r="BE257" s="141" t="str">
        <f t="shared" si="49"/>
        <v>n/a</v>
      </c>
      <c r="BF257" s="141" t="str">
        <f t="shared" si="50"/>
        <v>n/a</v>
      </c>
      <c r="BG257" s="141" t="str">
        <f t="shared" si="51"/>
        <v>n/a</v>
      </c>
      <c r="BH257" s="141" t="str">
        <f t="shared" si="52"/>
        <v>n/a</v>
      </c>
      <c r="BI257" s="141" t="str">
        <f t="shared" si="53"/>
        <v>n/a</v>
      </c>
      <c r="BJ257" s="141" t="str">
        <f t="shared" si="54"/>
        <v>n/a</v>
      </c>
      <c r="BK257" s="141" t="str">
        <f t="shared" si="55"/>
        <v>n/a</v>
      </c>
      <c r="BL257" s="141" t="str">
        <f t="shared" si="56"/>
        <v>n/a</v>
      </c>
      <c r="BM257" s="141" t="str">
        <f t="shared" si="57"/>
        <v>n/a</v>
      </c>
      <c r="BN257" s="141" t="str">
        <f t="shared" si="58"/>
        <v>n/a</v>
      </c>
    </row>
    <row r="258" spans="1:72" s="135" customFormat="1" hidden="1" x14ac:dyDescent="0.55000000000000004">
      <c r="A258" s="647"/>
      <c r="B258" s="142" t="s">
        <v>487</v>
      </c>
      <c r="C258" s="142"/>
      <c r="D258" s="142"/>
      <c r="E258" s="142"/>
      <c r="H258" s="141" t="str">
        <f t="shared" si="23"/>
        <v>n/a</v>
      </c>
      <c r="I258" s="141" t="str">
        <f t="shared" si="59"/>
        <v>n/a</v>
      </c>
      <c r="J258" s="141" t="str">
        <f t="shared" si="60"/>
        <v>n/a</v>
      </c>
      <c r="K258" s="141" t="str">
        <f t="shared" si="61"/>
        <v>n/a</v>
      </c>
      <c r="L258" s="141" t="str">
        <f t="shared" si="62"/>
        <v>n/a</v>
      </c>
      <c r="M258" s="141" t="str">
        <f t="shared" si="63"/>
        <v>n/a</v>
      </c>
      <c r="N258" s="141" t="str">
        <f t="shared" si="64"/>
        <v>n/a</v>
      </c>
      <c r="O258" s="141" t="str">
        <f t="shared" si="65"/>
        <v>n/a</v>
      </c>
      <c r="P258" s="141" t="str">
        <f t="shared" si="66"/>
        <v>n/a</v>
      </c>
      <c r="Q258" s="141" t="str">
        <f t="shared" si="67"/>
        <v>n/a</v>
      </c>
      <c r="R258" s="141" t="str">
        <f t="shared" si="68"/>
        <v>n/a</v>
      </c>
      <c r="S258" s="141" t="str">
        <f t="shared" si="69"/>
        <v>n/a</v>
      </c>
      <c r="T258" s="141" t="str">
        <f t="shared" si="70"/>
        <v>n/a</v>
      </c>
      <c r="U258" s="141" t="str">
        <f t="shared" si="71"/>
        <v>n/a</v>
      </c>
      <c r="V258" s="141" t="str">
        <f t="shared" si="72"/>
        <v>n/a</v>
      </c>
      <c r="W258" s="141" t="str">
        <f t="shared" si="73"/>
        <v>n/a</v>
      </c>
      <c r="X258" s="141" t="str">
        <f t="shared" si="74"/>
        <v>n/a</v>
      </c>
      <c r="Y258" s="141" t="str">
        <f t="shared" si="75"/>
        <v>n/a</v>
      </c>
      <c r="Z258" s="141" t="str">
        <f t="shared" si="76"/>
        <v>n/a</v>
      </c>
      <c r="AA258" s="141" t="str">
        <f t="shared" si="77"/>
        <v>n/a</v>
      </c>
      <c r="AB258" s="141" t="str">
        <f t="shared" si="78"/>
        <v>n/a</v>
      </c>
      <c r="AC258" s="141" t="str">
        <f t="shared" si="79"/>
        <v>n/a</v>
      </c>
      <c r="AD258" s="141" t="str">
        <f t="shared" si="80"/>
        <v>n/a</v>
      </c>
      <c r="AE258" s="141" t="str">
        <f t="shared" si="81"/>
        <v>n/a</v>
      </c>
      <c r="AF258" s="141" t="str">
        <f t="shared" si="24"/>
        <v>n/a</v>
      </c>
      <c r="AG258" s="141" t="str">
        <f t="shared" si="25"/>
        <v>n/a</v>
      </c>
      <c r="AH258" s="141" t="str">
        <f t="shared" si="26"/>
        <v>n/a</v>
      </c>
      <c r="AI258" s="141" t="str">
        <f t="shared" si="27"/>
        <v>n/a</v>
      </c>
      <c r="AJ258" s="141" t="str">
        <f t="shared" si="28"/>
        <v>n/a</v>
      </c>
      <c r="AK258" s="141" t="str">
        <f t="shared" si="29"/>
        <v>n/a</v>
      </c>
      <c r="AL258" s="141" t="str">
        <f t="shared" si="30"/>
        <v>n/a</v>
      </c>
      <c r="AM258" s="141" t="str">
        <f t="shared" si="31"/>
        <v>n/a</v>
      </c>
      <c r="AN258" s="141" t="str">
        <f t="shared" si="32"/>
        <v>n/a</v>
      </c>
      <c r="AO258" s="141" t="str">
        <f t="shared" si="33"/>
        <v>n/a</v>
      </c>
      <c r="AP258" s="141" t="str">
        <f t="shared" si="34"/>
        <v>n/a</v>
      </c>
      <c r="AQ258" s="141" t="str">
        <f t="shared" si="35"/>
        <v>n/a</v>
      </c>
      <c r="AR258" s="141" t="str">
        <f t="shared" si="36"/>
        <v>n/a</v>
      </c>
      <c r="AS258" s="141" t="str">
        <f t="shared" si="37"/>
        <v>n/a</v>
      </c>
      <c r="AT258" s="141" t="str">
        <f t="shared" si="38"/>
        <v>n/a</v>
      </c>
      <c r="AU258" s="141" t="str">
        <f t="shared" si="39"/>
        <v>n/a</v>
      </c>
      <c r="AV258" s="141" t="str">
        <f t="shared" si="40"/>
        <v>n/a</v>
      </c>
      <c r="AW258" s="141" t="str">
        <f t="shared" si="41"/>
        <v>n/a</v>
      </c>
      <c r="AX258" s="141" t="str">
        <f t="shared" si="42"/>
        <v>n/a</v>
      </c>
      <c r="AY258" s="141" t="str">
        <f t="shared" si="43"/>
        <v>n/a</v>
      </c>
      <c r="AZ258" s="141" t="str">
        <f t="shared" si="44"/>
        <v>n/a</v>
      </c>
      <c r="BA258" s="141" t="str">
        <f t="shared" si="45"/>
        <v>n/a</v>
      </c>
      <c r="BB258" s="141" t="str">
        <f t="shared" si="46"/>
        <v>n/a</v>
      </c>
      <c r="BC258" s="141" t="str">
        <f t="shared" si="47"/>
        <v>n/a</v>
      </c>
      <c r="BD258" s="141" t="str">
        <f t="shared" si="48"/>
        <v>n/a</v>
      </c>
      <c r="BE258" s="141" t="str">
        <f t="shared" si="49"/>
        <v>n/a</v>
      </c>
      <c r="BF258" s="141" t="str">
        <f t="shared" si="50"/>
        <v>n/a</v>
      </c>
      <c r="BG258" s="141" t="str">
        <f t="shared" si="51"/>
        <v>n/a</v>
      </c>
      <c r="BH258" s="141" t="str">
        <f t="shared" si="52"/>
        <v>n/a</v>
      </c>
      <c r="BI258" s="141" t="str">
        <f t="shared" si="53"/>
        <v>n/a</v>
      </c>
      <c r="BJ258" s="141" t="str">
        <f t="shared" si="54"/>
        <v>n/a</v>
      </c>
      <c r="BK258" s="141" t="str">
        <f t="shared" si="55"/>
        <v>n/a</v>
      </c>
      <c r="BL258" s="141" t="str">
        <f t="shared" si="56"/>
        <v>n/a</v>
      </c>
      <c r="BM258" s="141" t="str">
        <f t="shared" si="57"/>
        <v>n/a</v>
      </c>
      <c r="BN258" s="141" t="str">
        <f t="shared" si="58"/>
        <v>n/a</v>
      </c>
    </row>
    <row r="260" spans="1:72" x14ac:dyDescent="0.55000000000000004">
      <c r="A260" s="638" t="s">
        <v>488</v>
      </c>
      <c r="B260" s="332" t="s">
        <v>505</v>
      </c>
      <c r="C260" s="333"/>
      <c r="D260" s="333"/>
      <c r="E260" s="333"/>
      <c r="F260" s="317"/>
      <c r="G260" s="317"/>
      <c r="H260" s="317"/>
      <c r="I260" s="317"/>
      <c r="J260" s="317"/>
      <c r="K260" s="317"/>
      <c r="L260" s="317"/>
      <c r="M260" s="317"/>
      <c r="N260" s="317"/>
      <c r="O260" s="317"/>
      <c r="P260" s="317"/>
      <c r="Q260" s="317"/>
      <c r="R260" s="317"/>
      <c r="S260" s="317"/>
      <c r="T260" s="317"/>
      <c r="U260" s="317"/>
      <c r="V260" s="317"/>
      <c r="W260" s="317"/>
      <c r="X260" s="317"/>
      <c r="Y260" s="317"/>
      <c r="Z260" s="317"/>
      <c r="AA260" s="317"/>
      <c r="AB260" s="317"/>
      <c r="AC260" s="317"/>
      <c r="AD260" s="317"/>
      <c r="AE260" s="317"/>
      <c r="AF260" s="317"/>
      <c r="AG260" s="317"/>
      <c r="AH260" s="317"/>
      <c r="AI260" s="317"/>
      <c r="AJ260" s="317"/>
      <c r="AK260" s="317"/>
      <c r="AL260" s="317"/>
      <c r="AM260" s="317"/>
      <c r="AN260" s="317"/>
      <c r="AO260" s="317"/>
      <c r="AP260" s="317"/>
      <c r="AQ260" s="317"/>
      <c r="AR260" s="317"/>
      <c r="AS260" s="317"/>
      <c r="AT260" s="317"/>
      <c r="AU260" s="317"/>
      <c r="AV260" s="317"/>
      <c r="AW260" s="317"/>
      <c r="AX260" s="317"/>
      <c r="AY260" s="317"/>
      <c r="AZ260" s="317"/>
      <c r="BA260" s="317"/>
      <c r="BB260" s="317"/>
      <c r="BC260" s="317"/>
      <c r="BD260" s="317"/>
      <c r="BE260" s="317"/>
      <c r="BF260" s="317"/>
      <c r="BG260" s="317"/>
      <c r="BH260" s="317"/>
      <c r="BI260" s="317"/>
      <c r="BJ260" s="317"/>
      <c r="BK260" s="317"/>
      <c r="BL260" s="317"/>
      <c r="BM260" s="317"/>
      <c r="BN260" s="317"/>
      <c r="BO260" s="317"/>
      <c r="BP260" s="317"/>
      <c r="BQ260" s="317"/>
      <c r="BR260" s="317"/>
      <c r="BS260" s="317"/>
      <c r="BT260" s="317"/>
    </row>
    <row r="261" spans="1:72" x14ac:dyDescent="0.55000000000000004">
      <c r="A261" s="639"/>
      <c r="B261" t="s">
        <v>466</v>
      </c>
      <c r="H261" s="1">
        <f>IF(H238="","",'Cost and Benefit Parameters'!$N$24)</f>
        <v>199.81500000000003</v>
      </c>
      <c r="I261" s="1">
        <f>IF(I238="","",'Cost and Benefit Parameters'!$N$24)</f>
        <v>199.81500000000003</v>
      </c>
      <c r="J261" s="1">
        <f>IF(J238="","",'Cost and Benefit Parameters'!$N$24)</f>
        <v>199.81500000000003</v>
      </c>
      <c r="K261" s="1">
        <f>IF(K238="","",'Cost and Benefit Parameters'!$N$24)</f>
        <v>199.81500000000003</v>
      </c>
      <c r="L261" s="1">
        <f>IF(L238="","",'Cost and Benefit Parameters'!$N$24)</f>
        <v>199.81500000000003</v>
      </c>
      <c r="M261" s="1">
        <f>IF(M238="","",'Cost and Benefit Parameters'!$N$24)</f>
        <v>199.81500000000003</v>
      </c>
      <c r="N261" s="1">
        <f>IF(N238="","",'Cost and Benefit Parameters'!$N$24)</f>
        <v>199.81500000000003</v>
      </c>
      <c r="O261" s="1">
        <f>IF(O238="","",'Cost and Benefit Parameters'!$N$24)</f>
        <v>199.81500000000003</v>
      </c>
      <c r="P261" s="1">
        <f>IF(P238="","",'Cost and Benefit Parameters'!$N$24)</f>
        <v>199.81500000000003</v>
      </c>
      <c r="Q261" s="1">
        <f>IF(Q238="","",'Cost and Benefit Parameters'!$N$24)</f>
        <v>199.81500000000003</v>
      </c>
      <c r="R261" s="1">
        <f>IF(R238="","",'Cost and Benefit Parameters'!$N$24)</f>
        <v>199.81500000000003</v>
      </c>
      <c r="S261" s="1">
        <f>IF(S238="","",'Cost and Benefit Parameters'!$N$24)</f>
        <v>199.81500000000003</v>
      </c>
      <c r="T261" s="1">
        <f>IF(T238="","",'Cost and Benefit Parameters'!$N$24)</f>
        <v>199.81500000000003</v>
      </c>
      <c r="U261" s="1">
        <f>IF(U238="","",'Cost and Benefit Parameters'!$N$24)</f>
        <v>199.81500000000003</v>
      </c>
      <c r="V261" s="1">
        <f>IF(V238="","",'Cost and Benefit Parameters'!$N$24)</f>
        <v>199.81500000000003</v>
      </c>
      <c r="W261" s="1">
        <f>IF(W238="","",'Cost and Benefit Parameters'!$N$24)</f>
        <v>199.81500000000003</v>
      </c>
      <c r="X261" s="1">
        <f>IF(X238="","",'Cost and Benefit Parameters'!$N$24)</f>
        <v>199.81500000000003</v>
      </c>
      <c r="Y261" s="1">
        <f>IF(Y238="","",'Cost and Benefit Parameters'!$N$24)</f>
        <v>199.81500000000003</v>
      </c>
      <c r="Z261" s="1">
        <f>IF(Z238="","",'Cost and Benefit Parameters'!$N$24)</f>
        <v>199.81500000000003</v>
      </c>
      <c r="AA261" s="1">
        <f>IF(AA238="","",'Cost and Benefit Parameters'!$N$24)</f>
        <v>199.81500000000003</v>
      </c>
      <c r="AB261" s="1">
        <f>IF(AB238="","",'Cost and Benefit Parameters'!$N$24)</f>
        <v>199.81500000000003</v>
      </c>
      <c r="AC261" s="1">
        <f>IF(AC238="","",'Cost and Benefit Parameters'!$N$24)</f>
        <v>199.81500000000003</v>
      </c>
      <c r="AD261" s="1">
        <f>IF(AD238="","",'Cost and Benefit Parameters'!$N$24)</f>
        <v>199.81500000000003</v>
      </c>
      <c r="AE261" s="1">
        <f>IF(AE238="","",'Cost and Benefit Parameters'!$N$24)</f>
        <v>199.81500000000003</v>
      </c>
      <c r="AF261" s="1">
        <f>IF(AF238="","",'Cost and Benefit Parameters'!$N$24)</f>
        <v>199.81500000000003</v>
      </c>
      <c r="AG261" s="1">
        <f>IF(AG238="","",'Cost and Benefit Parameters'!$N$24)</f>
        <v>199.81500000000003</v>
      </c>
      <c r="AH261" s="1">
        <f>IF(AH238="","",'Cost and Benefit Parameters'!$N$24)</f>
        <v>199.81500000000003</v>
      </c>
      <c r="AI261" s="1">
        <f>IF(AI238="","",'Cost and Benefit Parameters'!$N$24)</f>
        <v>199.81500000000003</v>
      </c>
      <c r="AJ261" s="1">
        <f>IF(AJ238="","",'Cost and Benefit Parameters'!$N$24)</f>
        <v>199.81500000000003</v>
      </c>
      <c r="AK261" s="1">
        <f>IF(AK238="","",'Cost and Benefit Parameters'!$N$24)</f>
        <v>199.81500000000003</v>
      </c>
      <c r="AL261" s="1">
        <f>IF(AL238="","",'Cost and Benefit Parameters'!$N$24)</f>
        <v>199.81500000000003</v>
      </c>
      <c r="AM261" s="1">
        <f>IF(AM238="","",'Cost and Benefit Parameters'!$N$24)</f>
        <v>199.81500000000003</v>
      </c>
      <c r="AN261" s="1">
        <f>IF(AN238="","",'Cost and Benefit Parameters'!$N$24)</f>
        <v>199.81500000000003</v>
      </c>
      <c r="AO261" s="1">
        <f>IF(AO238="","",'Cost and Benefit Parameters'!$N$24)</f>
        <v>199.81500000000003</v>
      </c>
      <c r="AP261" s="1">
        <f>IF(AP238="","",'Cost and Benefit Parameters'!$N$24)</f>
        <v>199.81500000000003</v>
      </c>
      <c r="AQ261" s="1">
        <f>IF(AQ238="","",'Cost and Benefit Parameters'!$N$24)</f>
        <v>199.81500000000003</v>
      </c>
      <c r="AR261" s="1">
        <f>IF(AR238="","",'Cost and Benefit Parameters'!$N$24)</f>
        <v>199.81500000000003</v>
      </c>
      <c r="AS261" s="1">
        <f>IF(AS238="","",'Cost and Benefit Parameters'!$N$24)</f>
        <v>199.81500000000003</v>
      </c>
      <c r="AT261" s="1">
        <f>IF(AT238="","",'Cost and Benefit Parameters'!$N$24)</f>
        <v>199.81500000000003</v>
      </c>
      <c r="AU261" s="1">
        <f>IF(AU238="","",'Cost and Benefit Parameters'!$N$24)</f>
        <v>199.81500000000003</v>
      </c>
      <c r="AV261" s="1" t="str">
        <f>IF(AV238="","",'Cost and Benefit Parameters'!$N$24)</f>
        <v/>
      </c>
      <c r="AW261" s="1" t="str">
        <f>IF(AW238="","",'Cost and Benefit Parameters'!$N$24)</f>
        <v/>
      </c>
      <c r="AX261" s="1" t="str">
        <f>IF(AX238="","",'Cost and Benefit Parameters'!$N$24)</f>
        <v/>
      </c>
      <c r="AY261" s="1" t="str">
        <f>IF(AY238="","",'Cost and Benefit Parameters'!$N$24)</f>
        <v/>
      </c>
      <c r="AZ261" s="1" t="str">
        <f>IF(AZ238="","",'Cost and Benefit Parameters'!$N$24)</f>
        <v/>
      </c>
      <c r="BA261" s="1" t="str">
        <f>IF(BA238="","",'Cost and Benefit Parameters'!$N$24)</f>
        <v/>
      </c>
      <c r="BB261" s="1" t="str">
        <f>IF(BB238="","",'Cost and Benefit Parameters'!$N$24)</f>
        <v/>
      </c>
      <c r="BC261" s="1" t="str">
        <f>IF(BC238="","",'Cost and Benefit Parameters'!$N$24)</f>
        <v/>
      </c>
      <c r="BD261" s="1" t="str">
        <f>IF(BD238="","",'Cost and Benefit Parameters'!$N$24)</f>
        <v/>
      </c>
      <c r="BE261" s="1" t="str">
        <f>IF(BE238="","",'Cost and Benefit Parameters'!$N$24)</f>
        <v/>
      </c>
      <c r="BF261" s="1" t="str">
        <f>IF(BF238="","",'Cost and Benefit Parameters'!$N$24)</f>
        <v/>
      </c>
      <c r="BG261" s="1" t="str">
        <f>IF(BG238="","",'Cost and Benefit Parameters'!$N$24)</f>
        <v/>
      </c>
      <c r="BH261" s="1" t="str">
        <f>IF(BH238="","",'Cost and Benefit Parameters'!$N$24)</f>
        <v/>
      </c>
      <c r="BI261" s="1" t="str">
        <f>IF(BI238="","",'Cost and Benefit Parameters'!$N$24)</f>
        <v/>
      </c>
      <c r="BJ261" s="1" t="str">
        <f>IF(BJ238="","",'Cost and Benefit Parameters'!$N$24)</f>
        <v/>
      </c>
      <c r="BK261" s="1" t="str">
        <f>IF(BK238="","",'Cost and Benefit Parameters'!$N$24)</f>
        <v/>
      </c>
      <c r="BL261" s="1" t="str">
        <f>IF(BL238="","",'Cost and Benefit Parameters'!$N$24)</f>
        <v/>
      </c>
      <c r="BM261" s="1" t="str">
        <f>IF(BM238="","",'Cost and Benefit Parameters'!$N$24)</f>
        <v/>
      </c>
      <c r="BN261" s="1" t="str">
        <f>IF(BN238="","",'Cost and Benefit Parameters'!$N$24)</f>
        <v/>
      </c>
    </row>
    <row r="262" spans="1:72" x14ac:dyDescent="0.55000000000000004">
      <c r="A262" s="639"/>
      <c r="B262" t="s">
        <v>468</v>
      </c>
      <c r="H262" s="1" t="str">
        <f>IF(H239="","",'Cost and Benefit Parameters'!$N$24)</f>
        <v/>
      </c>
      <c r="I262" s="1">
        <f>IF(I239="","",'Cost and Benefit Parameters'!$N$24)</f>
        <v>199.81500000000003</v>
      </c>
      <c r="J262" s="1">
        <f>IF(J239="","",'Cost and Benefit Parameters'!$N$24)</f>
        <v>199.81500000000003</v>
      </c>
      <c r="K262" s="1">
        <f>IF(K239="","",'Cost and Benefit Parameters'!$N$24)</f>
        <v>199.81500000000003</v>
      </c>
      <c r="L262" s="1">
        <f>IF(L239="","",'Cost and Benefit Parameters'!$N$24)</f>
        <v>199.81500000000003</v>
      </c>
      <c r="M262" s="1">
        <f>IF(M239="","",'Cost and Benefit Parameters'!$N$24)</f>
        <v>199.81500000000003</v>
      </c>
      <c r="N262" s="1">
        <f>IF(N239="","",'Cost and Benefit Parameters'!$N$24)</f>
        <v>199.81500000000003</v>
      </c>
      <c r="O262" s="1">
        <f>IF(O239="","",'Cost and Benefit Parameters'!$N$24)</f>
        <v>199.81500000000003</v>
      </c>
      <c r="P262" s="1">
        <f>IF(P239="","",'Cost and Benefit Parameters'!$N$24)</f>
        <v>199.81500000000003</v>
      </c>
      <c r="Q262" s="1">
        <f>IF(Q239="","",'Cost and Benefit Parameters'!$N$24)</f>
        <v>199.81500000000003</v>
      </c>
      <c r="R262" s="1">
        <f>IF(R239="","",'Cost and Benefit Parameters'!$N$24)</f>
        <v>199.81500000000003</v>
      </c>
      <c r="S262" s="1">
        <f>IF(S239="","",'Cost and Benefit Parameters'!$N$24)</f>
        <v>199.81500000000003</v>
      </c>
      <c r="T262" s="1">
        <f>IF(T239="","",'Cost and Benefit Parameters'!$N$24)</f>
        <v>199.81500000000003</v>
      </c>
      <c r="U262" s="1">
        <f>IF(U239="","",'Cost and Benefit Parameters'!$N$24)</f>
        <v>199.81500000000003</v>
      </c>
      <c r="V262" s="1">
        <f>IF(V239="","",'Cost and Benefit Parameters'!$N$24)</f>
        <v>199.81500000000003</v>
      </c>
      <c r="W262" s="1">
        <f>IF(W239="","",'Cost and Benefit Parameters'!$N$24)</f>
        <v>199.81500000000003</v>
      </c>
      <c r="X262" s="1">
        <f>IF(X239="","",'Cost and Benefit Parameters'!$N$24)</f>
        <v>199.81500000000003</v>
      </c>
      <c r="Y262" s="1">
        <f>IF(Y239="","",'Cost and Benefit Parameters'!$N$24)</f>
        <v>199.81500000000003</v>
      </c>
      <c r="Z262" s="1">
        <f>IF(Z239="","",'Cost and Benefit Parameters'!$N$24)</f>
        <v>199.81500000000003</v>
      </c>
      <c r="AA262" s="1">
        <f>IF(AA239="","",'Cost and Benefit Parameters'!$N$24)</f>
        <v>199.81500000000003</v>
      </c>
      <c r="AB262" s="1">
        <f>IF(AB239="","",'Cost and Benefit Parameters'!$N$24)</f>
        <v>199.81500000000003</v>
      </c>
      <c r="AC262" s="1">
        <f>IF(AC239="","",'Cost and Benefit Parameters'!$N$24)</f>
        <v>199.81500000000003</v>
      </c>
      <c r="AD262" s="1">
        <f>IF(AD239="","",'Cost and Benefit Parameters'!$N$24)</f>
        <v>199.81500000000003</v>
      </c>
      <c r="AE262" s="1">
        <f>IF(AE239="","",'Cost and Benefit Parameters'!$N$24)</f>
        <v>199.81500000000003</v>
      </c>
      <c r="AF262" s="1">
        <f>IF(AF239="","",'Cost and Benefit Parameters'!$N$24)</f>
        <v>199.81500000000003</v>
      </c>
      <c r="AG262" s="1">
        <f>IF(AG239="","",'Cost and Benefit Parameters'!$N$24)</f>
        <v>199.81500000000003</v>
      </c>
      <c r="AH262" s="1">
        <f>IF(AH239="","",'Cost and Benefit Parameters'!$N$24)</f>
        <v>199.81500000000003</v>
      </c>
      <c r="AI262" s="1">
        <f>IF(AI239="","",'Cost and Benefit Parameters'!$N$24)</f>
        <v>199.81500000000003</v>
      </c>
      <c r="AJ262" s="1">
        <f>IF(AJ239="","",'Cost and Benefit Parameters'!$N$24)</f>
        <v>199.81500000000003</v>
      </c>
      <c r="AK262" s="1">
        <f>IF(AK239="","",'Cost and Benefit Parameters'!$N$24)</f>
        <v>199.81500000000003</v>
      </c>
      <c r="AL262" s="1">
        <f>IF(AL239="","",'Cost and Benefit Parameters'!$N$24)</f>
        <v>199.81500000000003</v>
      </c>
      <c r="AM262" s="1">
        <f>IF(AM239="","",'Cost and Benefit Parameters'!$N$24)</f>
        <v>199.81500000000003</v>
      </c>
      <c r="AN262" s="1">
        <f>IF(AN239="","",'Cost and Benefit Parameters'!$N$24)</f>
        <v>199.81500000000003</v>
      </c>
      <c r="AO262" s="1">
        <f>IF(AO239="","",'Cost and Benefit Parameters'!$N$24)</f>
        <v>199.81500000000003</v>
      </c>
      <c r="AP262" s="1">
        <f>IF(AP239="","",'Cost and Benefit Parameters'!$N$24)</f>
        <v>199.81500000000003</v>
      </c>
      <c r="AQ262" s="1">
        <f>IF(AQ239="","",'Cost and Benefit Parameters'!$N$24)</f>
        <v>199.81500000000003</v>
      </c>
      <c r="AR262" s="1">
        <f>IF(AR239="","",'Cost and Benefit Parameters'!$N$24)</f>
        <v>199.81500000000003</v>
      </c>
      <c r="AS262" s="1">
        <f>IF(AS239="","",'Cost and Benefit Parameters'!$N$24)</f>
        <v>199.81500000000003</v>
      </c>
      <c r="AT262" s="1">
        <f>IF(AT239="","",'Cost and Benefit Parameters'!$N$24)</f>
        <v>199.81500000000003</v>
      </c>
      <c r="AU262" s="1">
        <f>IF(AU239="","",'Cost and Benefit Parameters'!$N$24)</f>
        <v>199.81500000000003</v>
      </c>
      <c r="AV262" s="1">
        <f>IF(AV239="","",'Cost and Benefit Parameters'!$N$24)</f>
        <v>199.81500000000003</v>
      </c>
      <c r="AW262" s="1" t="str">
        <f>IF(AW239="","",'Cost and Benefit Parameters'!$N$24)</f>
        <v/>
      </c>
      <c r="AX262" s="1" t="str">
        <f>IF(AX239="","",'Cost and Benefit Parameters'!$N$24)</f>
        <v/>
      </c>
      <c r="AY262" s="1" t="str">
        <f>IF(AY239="","",'Cost and Benefit Parameters'!$N$24)</f>
        <v/>
      </c>
      <c r="AZ262" s="1" t="str">
        <f>IF(AZ239="","",'Cost and Benefit Parameters'!$N$24)</f>
        <v/>
      </c>
      <c r="BA262" s="1" t="str">
        <f>IF(BA239="","",'Cost and Benefit Parameters'!$N$24)</f>
        <v/>
      </c>
      <c r="BB262" s="1" t="str">
        <f>IF(BB239="","",'Cost and Benefit Parameters'!$N$24)</f>
        <v/>
      </c>
      <c r="BC262" s="1" t="str">
        <f>IF(BC239="","",'Cost and Benefit Parameters'!$N$24)</f>
        <v/>
      </c>
      <c r="BD262" s="1" t="str">
        <f>IF(BD239="","",'Cost and Benefit Parameters'!$N$24)</f>
        <v/>
      </c>
      <c r="BE262" s="1" t="str">
        <f>IF(BE239="","",'Cost and Benefit Parameters'!$N$24)</f>
        <v/>
      </c>
      <c r="BF262" s="1" t="str">
        <f>IF(BF239="","",'Cost and Benefit Parameters'!$N$24)</f>
        <v/>
      </c>
      <c r="BG262" s="1" t="str">
        <f>IF(BG239="","",'Cost and Benefit Parameters'!$N$24)</f>
        <v/>
      </c>
      <c r="BH262" s="1" t="str">
        <f>IF(BH239="","",'Cost and Benefit Parameters'!$N$24)</f>
        <v/>
      </c>
      <c r="BI262" s="1" t="str">
        <f>IF(BI239="","",'Cost and Benefit Parameters'!$N$24)</f>
        <v/>
      </c>
      <c r="BJ262" s="1" t="str">
        <f>IF(BJ239="","",'Cost and Benefit Parameters'!$N$24)</f>
        <v/>
      </c>
      <c r="BK262" s="1" t="str">
        <f>IF(BK239="","",'Cost and Benefit Parameters'!$N$24)</f>
        <v/>
      </c>
      <c r="BL262" s="1" t="str">
        <f>IF(BL239="","",'Cost and Benefit Parameters'!$N$24)</f>
        <v/>
      </c>
      <c r="BM262" s="1" t="str">
        <f>IF(BM239="","",'Cost and Benefit Parameters'!$N$24)</f>
        <v/>
      </c>
      <c r="BN262" s="1" t="str">
        <f>IF(BN239="","",'Cost and Benefit Parameters'!$N$24)</f>
        <v/>
      </c>
    </row>
    <row r="263" spans="1:72" x14ac:dyDescent="0.55000000000000004">
      <c r="A263" s="639"/>
      <c r="B263" t="s">
        <v>469</v>
      </c>
      <c r="H263" s="1" t="str">
        <f>IF(H240="","",'Cost and Benefit Parameters'!$N$24)</f>
        <v/>
      </c>
      <c r="I263" s="1" t="str">
        <f>IF(I240="","",'Cost and Benefit Parameters'!$N$24)</f>
        <v/>
      </c>
      <c r="J263" s="1">
        <f>IF(J240="","",'Cost and Benefit Parameters'!$N$24)</f>
        <v>199.81500000000003</v>
      </c>
      <c r="K263" s="1">
        <f>IF(K240="","",'Cost and Benefit Parameters'!$N$24)</f>
        <v>199.81500000000003</v>
      </c>
      <c r="L263" s="1">
        <f>IF(L240="","",'Cost and Benefit Parameters'!$N$24)</f>
        <v>199.81500000000003</v>
      </c>
      <c r="M263" s="1">
        <f>IF(M240="","",'Cost and Benefit Parameters'!$N$24)</f>
        <v>199.81500000000003</v>
      </c>
      <c r="N263" s="1">
        <f>IF(N240="","",'Cost and Benefit Parameters'!$N$24)</f>
        <v>199.81500000000003</v>
      </c>
      <c r="O263" s="1">
        <f>IF(O240="","",'Cost and Benefit Parameters'!$N$24)</f>
        <v>199.81500000000003</v>
      </c>
      <c r="P263" s="1">
        <f>IF(P240="","",'Cost and Benefit Parameters'!$N$24)</f>
        <v>199.81500000000003</v>
      </c>
      <c r="Q263" s="1">
        <f>IF(Q240="","",'Cost and Benefit Parameters'!$N$24)</f>
        <v>199.81500000000003</v>
      </c>
      <c r="R263" s="1">
        <f>IF(R240="","",'Cost and Benefit Parameters'!$N$24)</f>
        <v>199.81500000000003</v>
      </c>
      <c r="S263" s="1">
        <f>IF(S240="","",'Cost and Benefit Parameters'!$N$24)</f>
        <v>199.81500000000003</v>
      </c>
      <c r="T263" s="1">
        <f>IF(T240="","",'Cost and Benefit Parameters'!$N$24)</f>
        <v>199.81500000000003</v>
      </c>
      <c r="U263" s="1">
        <f>IF(U240="","",'Cost and Benefit Parameters'!$N$24)</f>
        <v>199.81500000000003</v>
      </c>
      <c r="V263" s="1">
        <f>IF(V240="","",'Cost and Benefit Parameters'!$N$24)</f>
        <v>199.81500000000003</v>
      </c>
      <c r="W263" s="1">
        <f>IF(W240="","",'Cost and Benefit Parameters'!$N$24)</f>
        <v>199.81500000000003</v>
      </c>
      <c r="X263" s="1">
        <f>IF(X240="","",'Cost and Benefit Parameters'!$N$24)</f>
        <v>199.81500000000003</v>
      </c>
      <c r="Y263" s="1">
        <f>IF(Y240="","",'Cost and Benefit Parameters'!$N$24)</f>
        <v>199.81500000000003</v>
      </c>
      <c r="Z263" s="1">
        <f>IF(Z240="","",'Cost and Benefit Parameters'!$N$24)</f>
        <v>199.81500000000003</v>
      </c>
      <c r="AA263" s="1">
        <f>IF(AA240="","",'Cost and Benefit Parameters'!$N$24)</f>
        <v>199.81500000000003</v>
      </c>
      <c r="AB263" s="1">
        <f>IF(AB240="","",'Cost and Benefit Parameters'!$N$24)</f>
        <v>199.81500000000003</v>
      </c>
      <c r="AC263" s="1">
        <f>IF(AC240="","",'Cost and Benefit Parameters'!$N$24)</f>
        <v>199.81500000000003</v>
      </c>
      <c r="AD263" s="1">
        <f>IF(AD240="","",'Cost and Benefit Parameters'!$N$24)</f>
        <v>199.81500000000003</v>
      </c>
      <c r="AE263" s="1">
        <f>IF(AE240="","",'Cost and Benefit Parameters'!$N$24)</f>
        <v>199.81500000000003</v>
      </c>
      <c r="AF263" s="1">
        <f>IF(AF240="","",'Cost and Benefit Parameters'!$N$24)</f>
        <v>199.81500000000003</v>
      </c>
      <c r="AG263" s="1">
        <f>IF(AG240="","",'Cost and Benefit Parameters'!$N$24)</f>
        <v>199.81500000000003</v>
      </c>
      <c r="AH263" s="1">
        <f>IF(AH240="","",'Cost and Benefit Parameters'!$N$24)</f>
        <v>199.81500000000003</v>
      </c>
      <c r="AI263" s="1">
        <f>IF(AI240="","",'Cost and Benefit Parameters'!$N$24)</f>
        <v>199.81500000000003</v>
      </c>
      <c r="AJ263" s="1">
        <f>IF(AJ240="","",'Cost and Benefit Parameters'!$N$24)</f>
        <v>199.81500000000003</v>
      </c>
      <c r="AK263" s="1">
        <f>IF(AK240="","",'Cost and Benefit Parameters'!$N$24)</f>
        <v>199.81500000000003</v>
      </c>
      <c r="AL263" s="1">
        <f>IF(AL240="","",'Cost and Benefit Parameters'!$N$24)</f>
        <v>199.81500000000003</v>
      </c>
      <c r="AM263" s="1">
        <f>IF(AM240="","",'Cost and Benefit Parameters'!$N$24)</f>
        <v>199.81500000000003</v>
      </c>
      <c r="AN263" s="1">
        <f>IF(AN240="","",'Cost and Benefit Parameters'!$N$24)</f>
        <v>199.81500000000003</v>
      </c>
      <c r="AO263" s="1">
        <f>IF(AO240="","",'Cost and Benefit Parameters'!$N$24)</f>
        <v>199.81500000000003</v>
      </c>
      <c r="AP263" s="1">
        <f>IF(AP240="","",'Cost and Benefit Parameters'!$N$24)</f>
        <v>199.81500000000003</v>
      </c>
      <c r="AQ263" s="1">
        <f>IF(AQ240="","",'Cost and Benefit Parameters'!$N$24)</f>
        <v>199.81500000000003</v>
      </c>
      <c r="AR263" s="1">
        <f>IF(AR240="","",'Cost and Benefit Parameters'!$N$24)</f>
        <v>199.81500000000003</v>
      </c>
      <c r="AS263" s="1">
        <f>IF(AS240="","",'Cost and Benefit Parameters'!$N$24)</f>
        <v>199.81500000000003</v>
      </c>
      <c r="AT263" s="1">
        <f>IF(AT240="","",'Cost and Benefit Parameters'!$N$24)</f>
        <v>199.81500000000003</v>
      </c>
      <c r="AU263" s="1">
        <f>IF(AU240="","",'Cost and Benefit Parameters'!$N$24)</f>
        <v>199.81500000000003</v>
      </c>
      <c r="AV263" s="1">
        <f>IF(AV240="","",'Cost and Benefit Parameters'!$N$24)</f>
        <v>199.81500000000003</v>
      </c>
      <c r="AW263" s="1">
        <f>IF(AW240="","",'Cost and Benefit Parameters'!$N$24)</f>
        <v>199.81500000000003</v>
      </c>
      <c r="AX263" s="1" t="str">
        <f>IF(AX240="","",'Cost and Benefit Parameters'!$N$24)</f>
        <v/>
      </c>
      <c r="AY263" s="1" t="str">
        <f>IF(AY240="","",'Cost and Benefit Parameters'!$N$24)</f>
        <v/>
      </c>
      <c r="AZ263" s="1" t="str">
        <f>IF(AZ240="","",'Cost and Benefit Parameters'!$N$24)</f>
        <v/>
      </c>
      <c r="BA263" s="1" t="str">
        <f>IF(BA240="","",'Cost and Benefit Parameters'!$N$24)</f>
        <v/>
      </c>
      <c r="BB263" s="1" t="str">
        <f>IF(BB240="","",'Cost and Benefit Parameters'!$N$24)</f>
        <v/>
      </c>
      <c r="BC263" s="1" t="str">
        <f>IF(BC240="","",'Cost and Benefit Parameters'!$N$24)</f>
        <v/>
      </c>
      <c r="BD263" s="1" t="str">
        <f>IF(BD240="","",'Cost and Benefit Parameters'!$N$24)</f>
        <v/>
      </c>
      <c r="BE263" s="1" t="str">
        <f>IF(BE240="","",'Cost and Benefit Parameters'!$N$24)</f>
        <v/>
      </c>
      <c r="BF263" s="1" t="str">
        <f>IF(BF240="","",'Cost and Benefit Parameters'!$N$24)</f>
        <v/>
      </c>
      <c r="BG263" s="1" t="str">
        <f>IF(BG240="","",'Cost and Benefit Parameters'!$N$24)</f>
        <v/>
      </c>
      <c r="BH263" s="1" t="str">
        <f>IF(BH240="","",'Cost and Benefit Parameters'!$N$24)</f>
        <v/>
      </c>
      <c r="BI263" s="1" t="str">
        <f>IF(BI240="","",'Cost and Benefit Parameters'!$N$24)</f>
        <v/>
      </c>
      <c r="BJ263" s="1" t="str">
        <f>IF(BJ240="","",'Cost and Benefit Parameters'!$N$24)</f>
        <v/>
      </c>
      <c r="BK263" s="1" t="str">
        <f>IF(BK240="","",'Cost and Benefit Parameters'!$N$24)</f>
        <v/>
      </c>
      <c r="BL263" s="1" t="str">
        <f>IF(BL240="","",'Cost and Benefit Parameters'!$N$24)</f>
        <v/>
      </c>
      <c r="BM263" s="1" t="str">
        <f>IF(BM240="","",'Cost and Benefit Parameters'!$N$24)</f>
        <v/>
      </c>
      <c r="BN263" s="1" t="str">
        <f>IF(BN240="","",'Cost and Benefit Parameters'!$N$24)</f>
        <v/>
      </c>
    </row>
    <row r="264" spans="1:72" x14ac:dyDescent="0.55000000000000004">
      <c r="A264" s="639"/>
      <c r="B264" t="s">
        <v>470</v>
      </c>
      <c r="H264" s="1" t="str">
        <f>IF(H241="","",'Cost and Benefit Parameters'!$N$24)</f>
        <v/>
      </c>
      <c r="I264" s="1" t="str">
        <f>IF(I241="","",'Cost and Benefit Parameters'!$N$24)</f>
        <v/>
      </c>
      <c r="J264" s="1" t="str">
        <f>IF(J241="","",'Cost and Benefit Parameters'!$N$24)</f>
        <v/>
      </c>
      <c r="K264" s="1">
        <f>IF(K241="","",'Cost and Benefit Parameters'!$N$24)</f>
        <v>199.81500000000003</v>
      </c>
      <c r="L264" s="1">
        <f>IF(L241="","",'Cost and Benefit Parameters'!$N$24)</f>
        <v>199.81500000000003</v>
      </c>
      <c r="M264" s="1">
        <f>IF(M241="","",'Cost and Benefit Parameters'!$N$24)</f>
        <v>199.81500000000003</v>
      </c>
      <c r="N264" s="1">
        <f>IF(N241="","",'Cost and Benefit Parameters'!$N$24)</f>
        <v>199.81500000000003</v>
      </c>
      <c r="O264" s="1">
        <f>IF(O241="","",'Cost and Benefit Parameters'!$N$24)</f>
        <v>199.81500000000003</v>
      </c>
      <c r="P264" s="1">
        <f>IF(P241="","",'Cost and Benefit Parameters'!$N$24)</f>
        <v>199.81500000000003</v>
      </c>
      <c r="Q264" s="1">
        <f>IF(Q241="","",'Cost and Benefit Parameters'!$N$24)</f>
        <v>199.81500000000003</v>
      </c>
      <c r="R264" s="1">
        <f>IF(R241="","",'Cost and Benefit Parameters'!$N$24)</f>
        <v>199.81500000000003</v>
      </c>
      <c r="S264" s="1">
        <f>IF(S241="","",'Cost and Benefit Parameters'!$N$24)</f>
        <v>199.81500000000003</v>
      </c>
      <c r="T264" s="1">
        <f>IF(T241="","",'Cost and Benefit Parameters'!$N$24)</f>
        <v>199.81500000000003</v>
      </c>
      <c r="U264" s="1">
        <f>IF(U241="","",'Cost and Benefit Parameters'!$N$24)</f>
        <v>199.81500000000003</v>
      </c>
      <c r="V264" s="1">
        <f>IF(V241="","",'Cost and Benefit Parameters'!$N$24)</f>
        <v>199.81500000000003</v>
      </c>
      <c r="W264" s="1">
        <f>IF(W241="","",'Cost and Benefit Parameters'!$N$24)</f>
        <v>199.81500000000003</v>
      </c>
      <c r="X264" s="1">
        <f>IF(X241="","",'Cost and Benefit Parameters'!$N$24)</f>
        <v>199.81500000000003</v>
      </c>
      <c r="Y264" s="1">
        <f>IF(Y241="","",'Cost and Benefit Parameters'!$N$24)</f>
        <v>199.81500000000003</v>
      </c>
      <c r="Z264" s="1">
        <f>IF(Z241="","",'Cost and Benefit Parameters'!$N$24)</f>
        <v>199.81500000000003</v>
      </c>
      <c r="AA264" s="1">
        <f>IF(AA241="","",'Cost and Benefit Parameters'!$N$24)</f>
        <v>199.81500000000003</v>
      </c>
      <c r="AB264" s="1">
        <f>IF(AB241="","",'Cost and Benefit Parameters'!$N$24)</f>
        <v>199.81500000000003</v>
      </c>
      <c r="AC264" s="1">
        <f>IF(AC241="","",'Cost and Benefit Parameters'!$N$24)</f>
        <v>199.81500000000003</v>
      </c>
      <c r="AD264" s="1">
        <f>IF(AD241="","",'Cost and Benefit Parameters'!$N$24)</f>
        <v>199.81500000000003</v>
      </c>
      <c r="AE264" s="1">
        <f>IF(AE241="","",'Cost and Benefit Parameters'!$N$24)</f>
        <v>199.81500000000003</v>
      </c>
      <c r="AF264" s="1">
        <f>IF(AF241="","",'Cost and Benefit Parameters'!$N$24)</f>
        <v>199.81500000000003</v>
      </c>
      <c r="AG264" s="1">
        <f>IF(AG241="","",'Cost and Benefit Parameters'!$N$24)</f>
        <v>199.81500000000003</v>
      </c>
      <c r="AH264" s="1">
        <f>IF(AH241="","",'Cost and Benefit Parameters'!$N$24)</f>
        <v>199.81500000000003</v>
      </c>
      <c r="AI264" s="1">
        <f>IF(AI241="","",'Cost and Benefit Parameters'!$N$24)</f>
        <v>199.81500000000003</v>
      </c>
      <c r="AJ264" s="1">
        <f>IF(AJ241="","",'Cost and Benefit Parameters'!$N$24)</f>
        <v>199.81500000000003</v>
      </c>
      <c r="AK264" s="1">
        <f>IF(AK241="","",'Cost and Benefit Parameters'!$N$24)</f>
        <v>199.81500000000003</v>
      </c>
      <c r="AL264" s="1">
        <f>IF(AL241="","",'Cost and Benefit Parameters'!$N$24)</f>
        <v>199.81500000000003</v>
      </c>
      <c r="AM264" s="1">
        <f>IF(AM241="","",'Cost and Benefit Parameters'!$N$24)</f>
        <v>199.81500000000003</v>
      </c>
      <c r="AN264" s="1">
        <f>IF(AN241="","",'Cost and Benefit Parameters'!$N$24)</f>
        <v>199.81500000000003</v>
      </c>
      <c r="AO264" s="1">
        <f>IF(AO241="","",'Cost and Benefit Parameters'!$N$24)</f>
        <v>199.81500000000003</v>
      </c>
      <c r="AP264" s="1">
        <f>IF(AP241="","",'Cost and Benefit Parameters'!$N$24)</f>
        <v>199.81500000000003</v>
      </c>
      <c r="AQ264" s="1">
        <f>IF(AQ241="","",'Cost and Benefit Parameters'!$N$24)</f>
        <v>199.81500000000003</v>
      </c>
      <c r="AR264" s="1">
        <f>IF(AR241="","",'Cost and Benefit Parameters'!$N$24)</f>
        <v>199.81500000000003</v>
      </c>
      <c r="AS264" s="1">
        <f>IF(AS241="","",'Cost and Benefit Parameters'!$N$24)</f>
        <v>199.81500000000003</v>
      </c>
      <c r="AT264" s="1">
        <f>IF(AT241="","",'Cost and Benefit Parameters'!$N$24)</f>
        <v>199.81500000000003</v>
      </c>
      <c r="AU264" s="1">
        <f>IF(AU241="","",'Cost and Benefit Parameters'!$N$24)</f>
        <v>199.81500000000003</v>
      </c>
      <c r="AV264" s="1">
        <f>IF(AV241="","",'Cost and Benefit Parameters'!$N$24)</f>
        <v>199.81500000000003</v>
      </c>
      <c r="AW264" s="1">
        <f>IF(AW241="","",'Cost and Benefit Parameters'!$N$24)</f>
        <v>199.81500000000003</v>
      </c>
      <c r="AX264" s="1">
        <f>IF(AX241="","",'Cost and Benefit Parameters'!$N$24)</f>
        <v>199.81500000000003</v>
      </c>
      <c r="AY264" s="1" t="str">
        <f>IF(AY241="","",'Cost and Benefit Parameters'!$N$24)</f>
        <v/>
      </c>
      <c r="AZ264" s="1" t="str">
        <f>IF(AZ241="","",'Cost and Benefit Parameters'!$N$24)</f>
        <v/>
      </c>
      <c r="BA264" s="1" t="str">
        <f>IF(BA241="","",'Cost and Benefit Parameters'!$N$24)</f>
        <v/>
      </c>
      <c r="BB264" s="1" t="str">
        <f>IF(BB241="","",'Cost and Benefit Parameters'!$N$24)</f>
        <v/>
      </c>
      <c r="BC264" s="1" t="str">
        <f>IF(BC241="","",'Cost and Benefit Parameters'!$N$24)</f>
        <v/>
      </c>
      <c r="BD264" s="1" t="str">
        <f>IF(BD241="","",'Cost and Benefit Parameters'!$N$24)</f>
        <v/>
      </c>
      <c r="BE264" s="1" t="str">
        <f>IF(BE241="","",'Cost and Benefit Parameters'!$N$24)</f>
        <v/>
      </c>
      <c r="BF264" s="1" t="str">
        <f>IF(BF241="","",'Cost and Benefit Parameters'!$N$24)</f>
        <v/>
      </c>
      <c r="BG264" s="1" t="str">
        <f>IF(BG241="","",'Cost and Benefit Parameters'!$N$24)</f>
        <v/>
      </c>
      <c r="BH264" s="1" t="str">
        <f>IF(BH241="","",'Cost and Benefit Parameters'!$N$24)</f>
        <v/>
      </c>
      <c r="BI264" s="1" t="str">
        <f>IF(BI241="","",'Cost and Benefit Parameters'!$N$24)</f>
        <v/>
      </c>
      <c r="BJ264" s="1" t="str">
        <f>IF(BJ241="","",'Cost and Benefit Parameters'!$N$24)</f>
        <v/>
      </c>
      <c r="BK264" s="1" t="str">
        <f>IF(BK241="","",'Cost and Benefit Parameters'!$N$24)</f>
        <v/>
      </c>
      <c r="BL264" s="1" t="str">
        <f>IF(BL241="","",'Cost and Benefit Parameters'!$N$24)</f>
        <v/>
      </c>
      <c r="BM264" s="1" t="str">
        <f>IF(BM241="","",'Cost and Benefit Parameters'!$N$24)</f>
        <v/>
      </c>
      <c r="BN264" s="1" t="str">
        <f>IF(BN241="","",'Cost and Benefit Parameters'!$N$24)</f>
        <v/>
      </c>
    </row>
    <row r="265" spans="1:72" x14ac:dyDescent="0.55000000000000004">
      <c r="A265" s="639"/>
      <c r="B265" t="s">
        <v>471</v>
      </c>
      <c r="H265" s="1" t="str">
        <f>IF(H242="","",'Cost and Benefit Parameters'!$N$24)</f>
        <v/>
      </c>
      <c r="I265" s="1" t="str">
        <f>IF(I242="","",'Cost and Benefit Parameters'!$N$24)</f>
        <v/>
      </c>
      <c r="J265" s="1" t="str">
        <f>IF(J242="","",'Cost and Benefit Parameters'!$N$24)</f>
        <v/>
      </c>
      <c r="K265" s="1" t="str">
        <f>IF(K242="","",'Cost and Benefit Parameters'!$N$24)</f>
        <v/>
      </c>
      <c r="L265" s="1">
        <f>IF(L242="","",'Cost and Benefit Parameters'!$N$24)</f>
        <v>199.81500000000003</v>
      </c>
      <c r="M265" s="1">
        <f>IF(M242="","",'Cost and Benefit Parameters'!$N$24)</f>
        <v>199.81500000000003</v>
      </c>
      <c r="N265" s="1">
        <f>IF(N242="","",'Cost and Benefit Parameters'!$N$24)</f>
        <v>199.81500000000003</v>
      </c>
      <c r="O265" s="1">
        <f>IF(O242="","",'Cost and Benefit Parameters'!$N$24)</f>
        <v>199.81500000000003</v>
      </c>
      <c r="P265" s="1">
        <f>IF(P242="","",'Cost and Benefit Parameters'!$N$24)</f>
        <v>199.81500000000003</v>
      </c>
      <c r="Q265" s="1">
        <f>IF(Q242="","",'Cost and Benefit Parameters'!$N$24)</f>
        <v>199.81500000000003</v>
      </c>
      <c r="R265" s="1">
        <f>IF(R242="","",'Cost and Benefit Parameters'!$N$24)</f>
        <v>199.81500000000003</v>
      </c>
      <c r="S265" s="1">
        <f>IF(S242="","",'Cost and Benefit Parameters'!$N$24)</f>
        <v>199.81500000000003</v>
      </c>
      <c r="T265" s="1">
        <f>IF(T242="","",'Cost and Benefit Parameters'!$N$24)</f>
        <v>199.81500000000003</v>
      </c>
      <c r="U265" s="1">
        <f>IF(U242="","",'Cost and Benefit Parameters'!$N$24)</f>
        <v>199.81500000000003</v>
      </c>
      <c r="V265" s="1">
        <f>IF(V242="","",'Cost and Benefit Parameters'!$N$24)</f>
        <v>199.81500000000003</v>
      </c>
      <c r="W265" s="1">
        <f>IF(W242="","",'Cost and Benefit Parameters'!$N$24)</f>
        <v>199.81500000000003</v>
      </c>
      <c r="X265" s="1">
        <f>IF(X242="","",'Cost and Benefit Parameters'!$N$24)</f>
        <v>199.81500000000003</v>
      </c>
      <c r="Y265" s="1">
        <f>IF(Y242="","",'Cost and Benefit Parameters'!$N$24)</f>
        <v>199.81500000000003</v>
      </c>
      <c r="Z265" s="1">
        <f>IF(Z242="","",'Cost and Benefit Parameters'!$N$24)</f>
        <v>199.81500000000003</v>
      </c>
      <c r="AA265" s="1">
        <f>IF(AA242="","",'Cost and Benefit Parameters'!$N$24)</f>
        <v>199.81500000000003</v>
      </c>
      <c r="AB265" s="1">
        <f>IF(AB242="","",'Cost and Benefit Parameters'!$N$24)</f>
        <v>199.81500000000003</v>
      </c>
      <c r="AC265" s="1">
        <f>IF(AC242="","",'Cost and Benefit Parameters'!$N$24)</f>
        <v>199.81500000000003</v>
      </c>
      <c r="AD265" s="1">
        <f>IF(AD242="","",'Cost and Benefit Parameters'!$N$24)</f>
        <v>199.81500000000003</v>
      </c>
      <c r="AE265" s="1">
        <f>IF(AE242="","",'Cost and Benefit Parameters'!$N$24)</f>
        <v>199.81500000000003</v>
      </c>
      <c r="AF265" s="1">
        <f>IF(AF242="","",'Cost and Benefit Parameters'!$N$24)</f>
        <v>199.81500000000003</v>
      </c>
      <c r="AG265" s="1">
        <f>IF(AG242="","",'Cost and Benefit Parameters'!$N$24)</f>
        <v>199.81500000000003</v>
      </c>
      <c r="AH265" s="1">
        <f>IF(AH242="","",'Cost and Benefit Parameters'!$N$24)</f>
        <v>199.81500000000003</v>
      </c>
      <c r="AI265" s="1">
        <f>IF(AI242="","",'Cost and Benefit Parameters'!$N$24)</f>
        <v>199.81500000000003</v>
      </c>
      <c r="AJ265" s="1">
        <f>IF(AJ242="","",'Cost and Benefit Parameters'!$N$24)</f>
        <v>199.81500000000003</v>
      </c>
      <c r="AK265" s="1">
        <f>IF(AK242="","",'Cost and Benefit Parameters'!$N$24)</f>
        <v>199.81500000000003</v>
      </c>
      <c r="AL265" s="1">
        <f>IF(AL242="","",'Cost and Benefit Parameters'!$N$24)</f>
        <v>199.81500000000003</v>
      </c>
      <c r="AM265" s="1">
        <f>IF(AM242="","",'Cost and Benefit Parameters'!$N$24)</f>
        <v>199.81500000000003</v>
      </c>
      <c r="AN265" s="1">
        <f>IF(AN242="","",'Cost and Benefit Parameters'!$N$24)</f>
        <v>199.81500000000003</v>
      </c>
      <c r="AO265" s="1">
        <f>IF(AO242="","",'Cost and Benefit Parameters'!$N$24)</f>
        <v>199.81500000000003</v>
      </c>
      <c r="AP265" s="1">
        <f>IF(AP242="","",'Cost and Benefit Parameters'!$N$24)</f>
        <v>199.81500000000003</v>
      </c>
      <c r="AQ265" s="1">
        <f>IF(AQ242="","",'Cost and Benefit Parameters'!$N$24)</f>
        <v>199.81500000000003</v>
      </c>
      <c r="AR265" s="1">
        <f>IF(AR242="","",'Cost and Benefit Parameters'!$N$24)</f>
        <v>199.81500000000003</v>
      </c>
      <c r="AS265" s="1">
        <f>IF(AS242="","",'Cost and Benefit Parameters'!$N$24)</f>
        <v>199.81500000000003</v>
      </c>
      <c r="AT265" s="1">
        <f>IF(AT242="","",'Cost and Benefit Parameters'!$N$24)</f>
        <v>199.81500000000003</v>
      </c>
      <c r="AU265" s="1">
        <f>IF(AU242="","",'Cost and Benefit Parameters'!$N$24)</f>
        <v>199.81500000000003</v>
      </c>
      <c r="AV265" s="1">
        <f>IF(AV242="","",'Cost and Benefit Parameters'!$N$24)</f>
        <v>199.81500000000003</v>
      </c>
      <c r="AW265" s="1">
        <f>IF(AW242="","",'Cost and Benefit Parameters'!$N$24)</f>
        <v>199.81500000000003</v>
      </c>
      <c r="AX265" s="1">
        <f>IF(AX242="","",'Cost and Benefit Parameters'!$N$24)</f>
        <v>199.81500000000003</v>
      </c>
      <c r="AY265" s="1">
        <f>IF(AY242="","",'Cost and Benefit Parameters'!$N$24)</f>
        <v>199.81500000000003</v>
      </c>
      <c r="AZ265" s="1" t="str">
        <f>IF(AZ242="","",'Cost and Benefit Parameters'!$N$24)</f>
        <v/>
      </c>
      <c r="BA265" s="1" t="str">
        <f>IF(BA242="","",'Cost and Benefit Parameters'!$N$24)</f>
        <v/>
      </c>
      <c r="BB265" s="1" t="str">
        <f>IF(BB242="","",'Cost and Benefit Parameters'!$N$24)</f>
        <v/>
      </c>
      <c r="BC265" s="1" t="str">
        <f>IF(BC242="","",'Cost and Benefit Parameters'!$N$24)</f>
        <v/>
      </c>
      <c r="BD265" s="1" t="str">
        <f>IF(BD242="","",'Cost and Benefit Parameters'!$N$24)</f>
        <v/>
      </c>
      <c r="BE265" s="1" t="str">
        <f>IF(BE242="","",'Cost and Benefit Parameters'!$N$24)</f>
        <v/>
      </c>
      <c r="BF265" s="1" t="str">
        <f>IF(BF242="","",'Cost and Benefit Parameters'!$N$24)</f>
        <v/>
      </c>
      <c r="BG265" s="1" t="str">
        <f>IF(BG242="","",'Cost and Benefit Parameters'!$N$24)</f>
        <v/>
      </c>
      <c r="BH265" s="1" t="str">
        <f>IF(BH242="","",'Cost and Benefit Parameters'!$N$24)</f>
        <v/>
      </c>
      <c r="BI265" s="1" t="str">
        <f>IF(BI242="","",'Cost and Benefit Parameters'!$N$24)</f>
        <v/>
      </c>
      <c r="BJ265" s="1" t="str">
        <f>IF(BJ242="","",'Cost and Benefit Parameters'!$N$24)</f>
        <v/>
      </c>
      <c r="BK265" s="1" t="str">
        <f>IF(BK242="","",'Cost and Benefit Parameters'!$N$24)</f>
        <v/>
      </c>
      <c r="BL265" s="1" t="str">
        <f>IF(BL242="","",'Cost and Benefit Parameters'!$N$24)</f>
        <v/>
      </c>
      <c r="BM265" s="1" t="str">
        <f>IF(BM242="","",'Cost and Benefit Parameters'!$N$24)</f>
        <v/>
      </c>
      <c r="BN265" s="1" t="str">
        <f>IF(BN242="","",'Cost and Benefit Parameters'!$N$24)</f>
        <v/>
      </c>
    </row>
    <row r="266" spans="1:72" x14ac:dyDescent="0.55000000000000004">
      <c r="A266" s="639"/>
      <c r="B266" t="s">
        <v>472</v>
      </c>
      <c r="H266" s="1" t="str">
        <f>IF(H243="","",'Cost and Benefit Parameters'!$N$24)</f>
        <v/>
      </c>
      <c r="I266" s="1" t="str">
        <f>IF(I243="","",'Cost and Benefit Parameters'!$N$24)</f>
        <v/>
      </c>
      <c r="J266" s="1" t="str">
        <f>IF(J243="","",'Cost and Benefit Parameters'!$N$24)</f>
        <v/>
      </c>
      <c r="K266" s="1" t="str">
        <f>IF(K243="","",'Cost and Benefit Parameters'!$N$24)</f>
        <v/>
      </c>
      <c r="L266" s="1" t="str">
        <f>IF(L243="","",'Cost and Benefit Parameters'!$N$24)</f>
        <v/>
      </c>
      <c r="M266" s="1">
        <f>IF(M243="","",'Cost and Benefit Parameters'!$N$24)</f>
        <v>199.81500000000003</v>
      </c>
      <c r="N266" s="1">
        <f>IF(N243="","",'Cost and Benefit Parameters'!$N$24)</f>
        <v>199.81500000000003</v>
      </c>
      <c r="O266" s="1">
        <f>IF(O243="","",'Cost and Benefit Parameters'!$N$24)</f>
        <v>199.81500000000003</v>
      </c>
      <c r="P266" s="1">
        <f>IF(P243="","",'Cost and Benefit Parameters'!$N$24)</f>
        <v>199.81500000000003</v>
      </c>
      <c r="Q266" s="1">
        <f>IF(Q243="","",'Cost and Benefit Parameters'!$N$24)</f>
        <v>199.81500000000003</v>
      </c>
      <c r="R266" s="1">
        <f>IF(R243="","",'Cost and Benefit Parameters'!$N$24)</f>
        <v>199.81500000000003</v>
      </c>
      <c r="S266" s="1">
        <f>IF(S243="","",'Cost and Benefit Parameters'!$N$24)</f>
        <v>199.81500000000003</v>
      </c>
      <c r="T266" s="1">
        <f>IF(T243="","",'Cost and Benefit Parameters'!$N$24)</f>
        <v>199.81500000000003</v>
      </c>
      <c r="U266" s="1">
        <f>IF(U243="","",'Cost and Benefit Parameters'!$N$24)</f>
        <v>199.81500000000003</v>
      </c>
      <c r="V266" s="1">
        <f>IF(V243="","",'Cost and Benefit Parameters'!$N$24)</f>
        <v>199.81500000000003</v>
      </c>
      <c r="W266" s="1">
        <f>IF(W243="","",'Cost and Benefit Parameters'!$N$24)</f>
        <v>199.81500000000003</v>
      </c>
      <c r="X266" s="1">
        <f>IF(X243="","",'Cost and Benefit Parameters'!$N$24)</f>
        <v>199.81500000000003</v>
      </c>
      <c r="Y266" s="1">
        <f>IF(Y243="","",'Cost and Benefit Parameters'!$N$24)</f>
        <v>199.81500000000003</v>
      </c>
      <c r="Z266" s="1">
        <f>IF(Z243="","",'Cost and Benefit Parameters'!$N$24)</f>
        <v>199.81500000000003</v>
      </c>
      <c r="AA266" s="1">
        <f>IF(AA243="","",'Cost and Benefit Parameters'!$N$24)</f>
        <v>199.81500000000003</v>
      </c>
      <c r="AB266" s="1">
        <f>IF(AB243="","",'Cost and Benefit Parameters'!$N$24)</f>
        <v>199.81500000000003</v>
      </c>
      <c r="AC266" s="1">
        <f>IF(AC243="","",'Cost and Benefit Parameters'!$N$24)</f>
        <v>199.81500000000003</v>
      </c>
      <c r="AD266" s="1">
        <f>IF(AD243="","",'Cost and Benefit Parameters'!$N$24)</f>
        <v>199.81500000000003</v>
      </c>
      <c r="AE266" s="1">
        <f>IF(AE243="","",'Cost and Benefit Parameters'!$N$24)</f>
        <v>199.81500000000003</v>
      </c>
      <c r="AF266" s="1">
        <f>IF(AF243="","",'Cost and Benefit Parameters'!$N$24)</f>
        <v>199.81500000000003</v>
      </c>
      <c r="AG266" s="1">
        <f>IF(AG243="","",'Cost and Benefit Parameters'!$N$24)</f>
        <v>199.81500000000003</v>
      </c>
      <c r="AH266" s="1">
        <f>IF(AH243="","",'Cost and Benefit Parameters'!$N$24)</f>
        <v>199.81500000000003</v>
      </c>
      <c r="AI266" s="1">
        <f>IF(AI243="","",'Cost and Benefit Parameters'!$N$24)</f>
        <v>199.81500000000003</v>
      </c>
      <c r="AJ266" s="1">
        <f>IF(AJ243="","",'Cost and Benefit Parameters'!$N$24)</f>
        <v>199.81500000000003</v>
      </c>
      <c r="AK266" s="1">
        <f>IF(AK243="","",'Cost and Benefit Parameters'!$N$24)</f>
        <v>199.81500000000003</v>
      </c>
      <c r="AL266" s="1">
        <f>IF(AL243="","",'Cost and Benefit Parameters'!$N$24)</f>
        <v>199.81500000000003</v>
      </c>
      <c r="AM266" s="1">
        <f>IF(AM243="","",'Cost and Benefit Parameters'!$N$24)</f>
        <v>199.81500000000003</v>
      </c>
      <c r="AN266" s="1">
        <f>IF(AN243="","",'Cost and Benefit Parameters'!$N$24)</f>
        <v>199.81500000000003</v>
      </c>
      <c r="AO266" s="1">
        <f>IF(AO243="","",'Cost and Benefit Parameters'!$N$24)</f>
        <v>199.81500000000003</v>
      </c>
      <c r="AP266" s="1">
        <f>IF(AP243="","",'Cost and Benefit Parameters'!$N$24)</f>
        <v>199.81500000000003</v>
      </c>
      <c r="AQ266" s="1">
        <f>IF(AQ243="","",'Cost and Benefit Parameters'!$N$24)</f>
        <v>199.81500000000003</v>
      </c>
      <c r="AR266" s="1">
        <f>IF(AR243="","",'Cost and Benefit Parameters'!$N$24)</f>
        <v>199.81500000000003</v>
      </c>
      <c r="AS266" s="1">
        <f>IF(AS243="","",'Cost and Benefit Parameters'!$N$24)</f>
        <v>199.81500000000003</v>
      </c>
      <c r="AT266" s="1">
        <f>IF(AT243="","",'Cost and Benefit Parameters'!$N$24)</f>
        <v>199.81500000000003</v>
      </c>
      <c r="AU266" s="1">
        <f>IF(AU243="","",'Cost and Benefit Parameters'!$N$24)</f>
        <v>199.81500000000003</v>
      </c>
      <c r="AV266" s="1">
        <f>IF(AV243="","",'Cost and Benefit Parameters'!$N$24)</f>
        <v>199.81500000000003</v>
      </c>
      <c r="AW266" s="1">
        <f>IF(AW243="","",'Cost and Benefit Parameters'!$N$24)</f>
        <v>199.81500000000003</v>
      </c>
      <c r="AX266" s="1">
        <f>IF(AX243="","",'Cost and Benefit Parameters'!$N$24)</f>
        <v>199.81500000000003</v>
      </c>
      <c r="AY266" s="1">
        <f>IF(AY243="","",'Cost and Benefit Parameters'!$N$24)</f>
        <v>199.81500000000003</v>
      </c>
      <c r="AZ266" s="1">
        <f>IF(AZ243="","",'Cost and Benefit Parameters'!$N$24)</f>
        <v>199.81500000000003</v>
      </c>
      <c r="BA266" s="1" t="str">
        <f>IF(BA243="","",'Cost and Benefit Parameters'!$N$24)</f>
        <v/>
      </c>
      <c r="BB266" s="1" t="str">
        <f>IF(BB243="","",'Cost and Benefit Parameters'!$N$24)</f>
        <v/>
      </c>
      <c r="BC266" s="1" t="str">
        <f>IF(BC243="","",'Cost and Benefit Parameters'!$N$24)</f>
        <v/>
      </c>
      <c r="BD266" s="1" t="str">
        <f>IF(BD243="","",'Cost and Benefit Parameters'!$N$24)</f>
        <v/>
      </c>
      <c r="BE266" s="1" t="str">
        <f>IF(BE243="","",'Cost and Benefit Parameters'!$N$24)</f>
        <v/>
      </c>
      <c r="BF266" s="1" t="str">
        <f>IF(BF243="","",'Cost and Benefit Parameters'!$N$24)</f>
        <v/>
      </c>
      <c r="BG266" s="1" t="str">
        <f>IF(BG243="","",'Cost and Benefit Parameters'!$N$24)</f>
        <v/>
      </c>
      <c r="BH266" s="1" t="str">
        <f>IF(BH243="","",'Cost and Benefit Parameters'!$N$24)</f>
        <v/>
      </c>
      <c r="BI266" s="1" t="str">
        <f>IF(BI243="","",'Cost and Benefit Parameters'!$N$24)</f>
        <v/>
      </c>
      <c r="BJ266" s="1" t="str">
        <f>IF(BJ243="","",'Cost and Benefit Parameters'!$N$24)</f>
        <v/>
      </c>
      <c r="BK266" s="1" t="str">
        <f>IF(BK243="","",'Cost and Benefit Parameters'!$N$24)</f>
        <v/>
      </c>
      <c r="BL266" s="1" t="str">
        <f>IF(BL243="","",'Cost and Benefit Parameters'!$N$24)</f>
        <v/>
      </c>
      <c r="BM266" s="1" t="str">
        <f>IF(BM243="","",'Cost and Benefit Parameters'!$N$24)</f>
        <v/>
      </c>
      <c r="BN266" s="1" t="str">
        <f>IF(BN243="","",'Cost and Benefit Parameters'!$N$24)</f>
        <v/>
      </c>
    </row>
    <row r="267" spans="1:72" x14ac:dyDescent="0.55000000000000004">
      <c r="A267" s="639"/>
      <c r="B267" t="s">
        <v>473</v>
      </c>
      <c r="H267" s="1" t="str">
        <f>IF(H244="","",'Cost and Benefit Parameters'!$N$24)</f>
        <v/>
      </c>
      <c r="I267" s="1" t="str">
        <f>IF(I244="","",'Cost and Benefit Parameters'!$N$24)</f>
        <v/>
      </c>
      <c r="J267" s="1" t="str">
        <f>IF(J244="","",'Cost and Benefit Parameters'!$N$24)</f>
        <v/>
      </c>
      <c r="K267" s="1" t="str">
        <f>IF(K244="","",'Cost and Benefit Parameters'!$N$24)</f>
        <v/>
      </c>
      <c r="L267" s="1" t="str">
        <f>IF(L244="","",'Cost and Benefit Parameters'!$N$24)</f>
        <v/>
      </c>
      <c r="M267" s="1" t="str">
        <f>IF(M244="","",'Cost and Benefit Parameters'!$N$24)</f>
        <v/>
      </c>
      <c r="N267" s="1">
        <f>IF(N244="","",'Cost and Benefit Parameters'!$N$24)</f>
        <v>199.81500000000003</v>
      </c>
      <c r="O267" s="1">
        <f>IF(O244="","",'Cost and Benefit Parameters'!$N$24)</f>
        <v>199.81500000000003</v>
      </c>
      <c r="P267" s="1">
        <f>IF(P244="","",'Cost and Benefit Parameters'!$N$24)</f>
        <v>199.81500000000003</v>
      </c>
      <c r="Q267" s="1">
        <f>IF(Q244="","",'Cost and Benefit Parameters'!$N$24)</f>
        <v>199.81500000000003</v>
      </c>
      <c r="R267" s="1">
        <f>IF(R244="","",'Cost and Benefit Parameters'!$N$24)</f>
        <v>199.81500000000003</v>
      </c>
      <c r="S267" s="1">
        <f>IF(S244="","",'Cost and Benefit Parameters'!$N$24)</f>
        <v>199.81500000000003</v>
      </c>
      <c r="T267" s="1">
        <f>IF(T244="","",'Cost and Benefit Parameters'!$N$24)</f>
        <v>199.81500000000003</v>
      </c>
      <c r="U267" s="1">
        <f>IF(U244="","",'Cost and Benefit Parameters'!$N$24)</f>
        <v>199.81500000000003</v>
      </c>
      <c r="V267" s="1">
        <f>IF(V244="","",'Cost and Benefit Parameters'!$N$24)</f>
        <v>199.81500000000003</v>
      </c>
      <c r="W267" s="1">
        <f>IF(W244="","",'Cost and Benefit Parameters'!$N$24)</f>
        <v>199.81500000000003</v>
      </c>
      <c r="X267" s="1">
        <f>IF(X244="","",'Cost and Benefit Parameters'!$N$24)</f>
        <v>199.81500000000003</v>
      </c>
      <c r="Y267" s="1">
        <f>IF(Y244="","",'Cost and Benefit Parameters'!$N$24)</f>
        <v>199.81500000000003</v>
      </c>
      <c r="Z267" s="1">
        <f>IF(Z244="","",'Cost and Benefit Parameters'!$N$24)</f>
        <v>199.81500000000003</v>
      </c>
      <c r="AA267" s="1">
        <f>IF(AA244="","",'Cost and Benefit Parameters'!$N$24)</f>
        <v>199.81500000000003</v>
      </c>
      <c r="AB267" s="1">
        <f>IF(AB244="","",'Cost and Benefit Parameters'!$N$24)</f>
        <v>199.81500000000003</v>
      </c>
      <c r="AC267" s="1">
        <f>IF(AC244="","",'Cost and Benefit Parameters'!$N$24)</f>
        <v>199.81500000000003</v>
      </c>
      <c r="AD267" s="1">
        <f>IF(AD244="","",'Cost and Benefit Parameters'!$N$24)</f>
        <v>199.81500000000003</v>
      </c>
      <c r="AE267" s="1">
        <f>IF(AE244="","",'Cost and Benefit Parameters'!$N$24)</f>
        <v>199.81500000000003</v>
      </c>
      <c r="AF267" s="1">
        <f>IF(AF244="","",'Cost and Benefit Parameters'!$N$24)</f>
        <v>199.81500000000003</v>
      </c>
      <c r="AG267" s="1">
        <f>IF(AG244="","",'Cost and Benefit Parameters'!$N$24)</f>
        <v>199.81500000000003</v>
      </c>
      <c r="AH267" s="1">
        <f>IF(AH244="","",'Cost and Benefit Parameters'!$N$24)</f>
        <v>199.81500000000003</v>
      </c>
      <c r="AI267" s="1">
        <f>IF(AI244="","",'Cost and Benefit Parameters'!$N$24)</f>
        <v>199.81500000000003</v>
      </c>
      <c r="AJ267" s="1">
        <f>IF(AJ244="","",'Cost and Benefit Parameters'!$N$24)</f>
        <v>199.81500000000003</v>
      </c>
      <c r="AK267" s="1">
        <f>IF(AK244="","",'Cost and Benefit Parameters'!$N$24)</f>
        <v>199.81500000000003</v>
      </c>
      <c r="AL267" s="1">
        <f>IF(AL244="","",'Cost and Benefit Parameters'!$N$24)</f>
        <v>199.81500000000003</v>
      </c>
      <c r="AM267" s="1">
        <f>IF(AM244="","",'Cost and Benefit Parameters'!$N$24)</f>
        <v>199.81500000000003</v>
      </c>
      <c r="AN267" s="1">
        <f>IF(AN244="","",'Cost and Benefit Parameters'!$N$24)</f>
        <v>199.81500000000003</v>
      </c>
      <c r="AO267" s="1">
        <f>IF(AO244="","",'Cost and Benefit Parameters'!$N$24)</f>
        <v>199.81500000000003</v>
      </c>
      <c r="AP267" s="1">
        <f>IF(AP244="","",'Cost and Benefit Parameters'!$N$24)</f>
        <v>199.81500000000003</v>
      </c>
      <c r="AQ267" s="1">
        <f>IF(AQ244="","",'Cost and Benefit Parameters'!$N$24)</f>
        <v>199.81500000000003</v>
      </c>
      <c r="AR267" s="1">
        <f>IF(AR244="","",'Cost and Benefit Parameters'!$N$24)</f>
        <v>199.81500000000003</v>
      </c>
      <c r="AS267" s="1">
        <f>IF(AS244="","",'Cost and Benefit Parameters'!$N$24)</f>
        <v>199.81500000000003</v>
      </c>
      <c r="AT267" s="1">
        <f>IF(AT244="","",'Cost and Benefit Parameters'!$N$24)</f>
        <v>199.81500000000003</v>
      </c>
      <c r="AU267" s="1">
        <f>IF(AU244="","",'Cost and Benefit Parameters'!$N$24)</f>
        <v>199.81500000000003</v>
      </c>
      <c r="AV267" s="1">
        <f>IF(AV244="","",'Cost and Benefit Parameters'!$N$24)</f>
        <v>199.81500000000003</v>
      </c>
      <c r="AW267" s="1">
        <f>IF(AW244="","",'Cost and Benefit Parameters'!$N$24)</f>
        <v>199.81500000000003</v>
      </c>
      <c r="AX267" s="1">
        <f>IF(AX244="","",'Cost and Benefit Parameters'!$N$24)</f>
        <v>199.81500000000003</v>
      </c>
      <c r="AY267" s="1">
        <f>IF(AY244="","",'Cost and Benefit Parameters'!$N$24)</f>
        <v>199.81500000000003</v>
      </c>
      <c r="AZ267" s="1">
        <f>IF(AZ244="","",'Cost and Benefit Parameters'!$N$24)</f>
        <v>199.81500000000003</v>
      </c>
      <c r="BA267" s="1">
        <f>IF(BA244="","",'Cost and Benefit Parameters'!$N$24)</f>
        <v>199.81500000000003</v>
      </c>
      <c r="BB267" s="1" t="str">
        <f>IF(BB244="","",'Cost and Benefit Parameters'!$N$24)</f>
        <v/>
      </c>
      <c r="BC267" s="1" t="str">
        <f>IF(BC244="","",'Cost and Benefit Parameters'!$N$24)</f>
        <v/>
      </c>
      <c r="BD267" s="1" t="str">
        <f>IF(BD244="","",'Cost and Benefit Parameters'!$N$24)</f>
        <v/>
      </c>
      <c r="BE267" s="1" t="str">
        <f>IF(BE244="","",'Cost and Benefit Parameters'!$N$24)</f>
        <v/>
      </c>
      <c r="BF267" s="1" t="str">
        <f>IF(BF244="","",'Cost and Benefit Parameters'!$N$24)</f>
        <v/>
      </c>
      <c r="BG267" s="1" t="str">
        <f>IF(BG244="","",'Cost and Benefit Parameters'!$N$24)</f>
        <v/>
      </c>
      <c r="BH267" s="1" t="str">
        <f>IF(BH244="","",'Cost and Benefit Parameters'!$N$24)</f>
        <v/>
      </c>
      <c r="BI267" s="1" t="str">
        <f>IF(BI244="","",'Cost and Benefit Parameters'!$N$24)</f>
        <v/>
      </c>
      <c r="BJ267" s="1" t="str">
        <f>IF(BJ244="","",'Cost and Benefit Parameters'!$N$24)</f>
        <v/>
      </c>
      <c r="BK267" s="1" t="str">
        <f>IF(BK244="","",'Cost and Benefit Parameters'!$N$24)</f>
        <v/>
      </c>
      <c r="BL267" s="1" t="str">
        <f>IF(BL244="","",'Cost and Benefit Parameters'!$N$24)</f>
        <v/>
      </c>
      <c r="BM267" s="1" t="str">
        <f>IF(BM244="","",'Cost and Benefit Parameters'!$N$24)</f>
        <v/>
      </c>
      <c r="BN267" s="1" t="str">
        <f>IF(BN244="","",'Cost and Benefit Parameters'!$N$24)</f>
        <v/>
      </c>
    </row>
    <row r="268" spans="1:72" x14ac:dyDescent="0.55000000000000004">
      <c r="A268" s="639"/>
      <c r="B268" t="s">
        <v>474</v>
      </c>
      <c r="H268" s="1" t="str">
        <f>IF(H245="","",'Cost and Benefit Parameters'!$N$24)</f>
        <v/>
      </c>
      <c r="I268" s="1" t="str">
        <f>IF(I245="","",'Cost and Benefit Parameters'!$N$24)</f>
        <v/>
      </c>
      <c r="J268" s="1" t="str">
        <f>IF(J245="","",'Cost and Benefit Parameters'!$N$24)</f>
        <v/>
      </c>
      <c r="K268" s="1" t="str">
        <f>IF(K245="","",'Cost and Benefit Parameters'!$N$24)</f>
        <v/>
      </c>
      <c r="L268" s="1" t="str">
        <f>IF(L245="","",'Cost and Benefit Parameters'!$N$24)</f>
        <v/>
      </c>
      <c r="M268" s="1" t="str">
        <f>IF(M245="","",'Cost and Benefit Parameters'!$N$24)</f>
        <v/>
      </c>
      <c r="N268" s="1" t="str">
        <f>IF(N245="","",'Cost and Benefit Parameters'!$N$24)</f>
        <v/>
      </c>
      <c r="O268" s="1">
        <f>IF(O245="","",'Cost and Benefit Parameters'!$N$24)</f>
        <v>199.81500000000003</v>
      </c>
      <c r="P268" s="1">
        <f>IF(P245="","",'Cost and Benefit Parameters'!$N$24)</f>
        <v>199.81500000000003</v>
      </c>
      <c r="Q268" s="1">
        <f>IF(Q245="","",'Cost and Benefit Parameters'!$N$24)</f>
        <v>199.81500000000003</v>
      </c>
      <c r="R268" s="1">
        <f>IF(R245="","",'Cost and Benefit Parameters'!$N$24)</f>
        <v>199.81500000000003</v>
      </c>
      <c r="S268" s="1">
        <f>IF(S245="","",'Cost and Benefit Parameters'!$N$24)</f>
        <v>199.81500000000003</v>
      </c>
      <c r="T268" s="1">
        <f>IF(T245="","",'Cost and Benefit Parameters'!$N$24)</f>
        <v>199.81500000000003</v>
      </c>
      <c r="U268" s="1">
        <f>IF(U245="","",'Cost and Benefit Parameters'!$N$24)</f>
        <v>199.81500000000003</v>
      </c>
      <c r="V268" s="1">
        <f>IF(V245="","",'Cost and Benefit Parameters'!$N$24)</f>
        <v>199.81500000000003</v>
      </c>
      <c r="W268" s="1">
        <f>IF(W245="","",'Cost and Benefit Parameters'!$N$24)</f>
        <v>199.81500000000003</v>
      </c>
      <c r="X268" s="1">
        <f>IF(X245="","",'Cost and Benefit Parameters'!$N$24)</f>
        <v>199.81500000000003</v>
      </c>
      <c r="Y268" s="1">
        <f>IF(Y245="","",'Cost and Benefit Parameters'!$N$24)</f>
        <v>199.81500000000003</v>
      </c>
      <c r="Z268" s="1">
        <f>IF(Z245="","",'Cost and Benefit Parameters'!$N$24)</f>
        <v>199.81500000000003</v>
      </c>
      <c r="AA268" s="1">
        <f>IF(AA245="","",'Cost and Benefit Parameters'!$N$24)</f>
        <v>199.81500000000003</v>
      </c>
      <c r="AB268" s="1">
        <f>IF(AB245="","",'Cost and Benefit Parameters'!$N$24)</f>
        <v>199.81500000000003</v>
      </c>
      <c r="AC268" s="1">
        <f>IF(AC245="","",'Cost and Benefit Parameters'!$N$24)</f>
        <v>199.81500000000003</v>
      </c>
      <c r="AD268" s="1">
        <f>IF(AD245="","",'Cost and Benefit Parameters'!$N$24)</f>
        <v>199.81500000000003</v>
      </c>
      <c r="AE268" s="1">
        <f>IF(AE245="","",'Cost and Benefit Parameters'!$N$24)</f>
        <v>199.81500000000003</v>
      </c>
      <c r="AF268" s="1">
        <f>IF(AF245="","",'Cost and Benefit Parameters'!$N$24)</f>
        <v>199.81500000000003</v>
      </c>
      <c r="AG268" s="1">
        <f>IF(AG245="","",'Cost and Benefit Parameters'!$N$24)</f>
        <v>199.81500000000003</v>
      </c>
      <c r="AH268" s="1">
        <f>IF(AH245="","",'Cost and Benefit Parameters'!$N$24)</f>
        <v>199.81500000000003</v>
      </c>
      <c r="AI268" s="1">
        <f>IF(AI245="","",'Cost and Benefit Parameters'!$N$24)</f>
        <v>199.81500000000003</v>
      </c>
      <c r="AJ268" s="1">
        <f>IF(AJ245="","",'Cost and Benefit Parameters'!$N$24)</f>
        <v>199.81500000000003</v>
      </c>
      <c r="AK268" s="1">
        <f>IF(AK245="","",'Cost and Benefit Parameters'!$N$24)</f>
        <v>199.81500000000003</v>
      </c>
      <c r="AL268" s="1">
        <f>IF(AL245="","",'Cost and Benefit Parameters'!$N$24)</f>
        <v>199.81500000000003</v>
      </c>
      <c r="AM268" s="1">
        <f>IF(AM245="","",'Cost and Benefit Parameters'!$N$24)</f>
        <v>199.81500000000003</v>
      </c>
      <c r="AN268" s="1">
        <f>IF(AN245="","",'Cost and Benefit Parameters'!$N$24)</f>
        <v>199.81500000000003</v>
      </c>
      <c r="AO268" s="1">
        <f>IF(AO245="","",'Cost and Benefit Parameters'!$N$24)</f>
        <v>199.81500000000003</v>
      </c>
      <c r="AP268" s="1">
        <f>IF(AP245="","",'Cost and Benefit Parameters'!$N$24)</f>
        <v>199.81500000000003</v>
      </c>
      <c r="AQ268" s="1">
        <f>IF(AQ245="","",'Cost and Benefit Parameters'!$N$24)</f>
        <v>199.81500000000003</v>
      </c>
      <c r="AR268" s="1">
        <f>IF(AR245="","",'Cost and Benefit Parameters'!$N$24)</f>
        <v>199.81500000000003</v>
      </c>
      <c r="AS268" s="1">
        <f>IF(AS245="","",'Cost and Benefit Parameters'!$N$24)</f>
        <v>199.81500000000003</v>
      </c>
      <c r="AT268" s="1">
        <f>IF(AT245="","",'Cost and Benefit Parameters'!$N$24)</f>
        <v>199.81500000000003</v>
      </c>
      <c r="AU268" s="1">
        <f>IF(AU245="","",'Cost and Benefit Parameters'!$N$24)</f>
        <v>199.81500000000003</v>
      </c>
      <c r="AV268" s="1">
        <f>IF(AV245="","",'Cost and Benefit Parameters'!$N$24)</f>
        <v>199.81500000000003</v>
      </c>
      <c r="AW268" s="1">
        <f>IF(AW245="","",'Cost and Benefit Parameters'!$N$24)</f>
        <v>199.81500000000003</v>
      </c>
      <c r="AX268" s="1">
        <f>IF(AX245="","",'Cost and Benefit Parameters'!$N$24)</f>
        <v>199.81500000000003</v>
      </c>
      <c r="AY268" s="1">
        <f>IF(AY245="","",'Cost and Benefit Parameters'!$N$24)</f>
        <v>199.81500000000003</v>
      </c>
      <c r="AZ268" s="1">
        <f>IF(AZ245="","",'Cost and Benefit Parameters'!$N$24)</f>
        <v>199.81500000000003</v>
      </c>
      <c r="BA268" s="1">
        <f>IF(BA245="","",'Cost and Benefit Parameters'!$N$24)</f>
        <v>199.81500000000003</v>
      </c>
      <c r="BB268" s="1">
        <f>IF(BB245="","",'Cost and Benefit Parameters'!$N$24)</f>
        <v>199.81500000000003</v>
      </c>
      <c r="BC268" s="1" t="str">
        <f>IF(BC245="","",'Cost and Benefit Parameters'!$N$24)</f>
        <v/>
      </c>
      <c r="BD268" s="1" t="str">
        <f>IF(BD245="","",'Cost and Benefit Parameters'!$N$24)</f>
        <v/>
      </c>
      <c r="BE268" s="1" t="str">
        <f>IF(BE245="","",'Cost and Benefit Parameters'!$N$24)</f>
        <v/>
      </c>
      <c r="BF268" s="1" t="str">
        <f>IF(BF245="","",'Cost and Benefit Parameters'!$N$24)</f>
        <v/>
      </c>
      <c r="BG268" s="1" t="str">
        <f>IF(BG245="","",'Cost and Benefit Parameters'!$N$24)</f>
        <v/>
      </c>
      <c r="BH268" s="1" t="str">
        <f>IF(BH245="","",'Cost and Benefit Parameters'!$N$24)</f>
        <v/>
      </c>
      <c r="BI268" s="1" t="str">
        <f>IF(BI245="","",'Cost and Benefit Parameters'!$N$24)</f>
        <v/>
      </c>
      <c r="BJ268" s="1" t="str">
        <f>IF(BJ245="","",'Cost and Benefit Parameters'!$N$24)</f>
        <v/>
      </c>
      <c r="BK268" s="1" t="str">
        <f>IF(BK245="","",'Cost and Benefit Parameters'!$N$24)</f>
        <v/>
      </c>
      <c r="BL268" s="1" t="str">
        <f>IF(BL245="","",'Cost and Benefit Parameters'!$N$24)</f>
        <v/>
      </c>
      <c r="BM268" s="1" t="str">
        <f>IF(BM245="","",'Cost and Benefit Parameters'!$N$24)</f>
        <v/>
      </c>
      <c r="BN268" s="1" t="str">
        <f>IF(BN245="","",'Cost and Benefit Parameters'!$N$24)</f>
        <v/>
      </c>
    </row>
    <row r="269" spans="1:72" x14ac:dyDescent="0.55000000000000004">
      <c r="A269" s="639"/>
      <c r="B269" t="s">
        <v>475</v>
      </c>
      <c r="H269" s="1" t="str">
        <f>IF(H246="","",'Cost and Benefit Parameters'!$N$24)</f>
        <v/>
      </c>
      <c r="I269" s="1" t="str">
        <f>IF(I246="","",'Cost and Benefit Parameters'!$N$24)</f>
        <v/>
      </c>
      <c r="J269" s="1" t="str">
        <f>IF(J246="","",'Cost and Benefit Parameters'!$N$24)</f>
        <v/>
      </c>
      <c r="K269" s="1" t="str">
        <f>IF(K246="","",'Cost and Benefit Parameters'!$N$24)</f>
        <v/>
      </c>
      <c r="L269" s="1" t="str">
        <f>IF(L246="","",'Cost and Benefit Parameters'!$N$24)</f>
        <v/>
      </c>
      <c r="M269" s="1" t="str">
        <f>IF(M246="","",'Cost and Benefit Parameters'!$N$24)</f>
        <v/>
      </c>
      <c r="N269" s="1" t="str">
        <f>IF(N246="","",'Cost and Benefit Parameters'!$N$24)</f>
        <v/>
      </c>
      <c r="O269" s="1" t="str">
        <f>IF(O246="","",'Cost and Benefit Parameters'!$N$24)</f>
        <v/>
      </c>
      <c r="P269" s="1">
        <f>IF(P246="","",'Cost and Benefit Parameters'!$N$24)</f>
        <v>199.81500000000003</v>
      </c>
      <c r="Q269" s="1">
        <f>IF(Q246="","",'Cost and Benefit Parameters'!$N$24)</f>
        <v>199.81500000000003</v>
      </c>
      <c r="R269" s="1">
        <f>IF(R246="","",'Cost and Benefit Parameters'!$N$24)</f>
        <v>199.81500000000003</v>
      </c>
      <c r="S269" s="1">
        <f>IF(S246="","",'Cost and Benefit Parameters'!$N$24)</f>
        <v>199.81500000000003</v>
      </c>
      <c r="T269" s="1">
        <f>IF(T246="","",'Cost and Benefit Parameters'!$N$24)</f>
        <v>199.81500000000003</v>
      </c>
      <c r="U269" s="1">
        <f>IF(U246="","",'Cost and Benefit Parameters'!$N$24)</f>
        <v>199.81500000000003</v>
      </c>
      <c r="V269" s="1">
        <f>IF(V246="","",'Cost and Benefit Parameters'!$N$24)</f>
        <v>199.81500000000003</v>
      </c>
      <c r="W269" s="1">
        <f>IF(W246="","",'Cost and Benefit Parameters'!$N$24)</f>
        <v>199.81500000000003</v>
      </c>
      <c r="X269" s="1">
        <f>IF(X246="","",'Cost and Benefit Parameters'!$N$24)</f>
        <v>199.81500000000003</v>
      </c>
      <c r="Y269" s="1">
        <f>IF(Y246="","",'Cost and Benefit Parameters'!$N$24)</f>
        <v>199.81500000000003</v>
      </c>
      <c r="Z269" s="1">
        <f>IF(Z246="","",'Cost and Benefit Parameters'!$N$24)</f>
        <v>199.81500000000003</v>
      </c>
      <c r="AA269" s="1">
        <f>IF(AA246="","",'Cost and Benefit Parameters'!$N$24)</f>
        <v>199.81500000000003</v>
      </c>
      <c r="AB269" s="1">
        <f>IF(AB246="","",'Cost and Benefit Parameters'!$N$24)</f>
        <v>199.81500000000003</v>
      </c>
      <c r="AC269" s="1">
        <f>IF(AC246="","",'Cost and Benefit Parameters'!$N$24)</f>
        <v>199.81500000000003</v>
      </c>
      <c r="AD269" s="1">
        <f>IF(AD246="","",'Cost and Benefit Parameters'!$N$24)</f>
        <v>199.81500000000003</v>
      </c>
      <c r="AE269" s="1">
        <f>IF(AE246="","",'Cost and Benefit Parameters'!$N$24)</f>
        <v>199.81500000000003</v>
      </c>
      <c r="AF269" s="1">
        <f>IF(AF246="","",'Cost and Benefit Parameters'!$N$24)</f>
        <v>199.81500000000003</v>
      </c>
      <c r="AG269" s="1">
        <f>IF(AG246="","",'Cost and Benefit Parameters'!$N$24)</f>
        <v>199.81500000000003</v>
      </c>
      <c r="AH269" s="1">
        <f>IF(AH246="","",'Cost and Benefit Parameters'!$N$24)</f>
        <v>199.81500000000003</v>
      </c>
      <c r="AI269" s="1">
        <f>IF(AI246="","",'Cost and Benefit Parameters'!$N$24)</f>
        <v>199.81500000000003</v>
      </c>
      <c r="AJ269" s="1">
        <f>IF(AJ246="","",'Cost and Benefit Parameters'!$N$24)</f>
        <v>199.81500000000003</v>
      </c>
      <c r="AK269" s="1">
        <f>IF(AK246="","",'Cost and Benefit Parameters'!$N$24)</f>
        <v>199.81500000000003</v>
      </c>
      <c r="AL269" s="1">
        <f>IF(AL246="","",'Cost and Benefit Parameters'!$N$24)</f>
        <v>199.81500000000003</v>
      </c>
      <c r="AM269" s="1">
        <f>IF(AM246="","",'Cost and Benefit Parameters'!$N$24)</f>
        <v>199.81500000000003</v>
      </c>
      <c r="AN269" s="1">
        <f>IF(AN246="","",'Cost and Benefit Parameters'!$N$24)</f>
        <v>199.81500000000003</v>
      </c>
      <c r="AO269" s="1">
        <f>IF(AO246="","",'Cost and Benefit Parameters'!$N$24)</f>
        <v>199.81500000000003</v>
      </c>
      <c r="AP269" s="1">
        <f>IF(AP246="","",'Cost and Benefit Parameters'!$N$24)</f>
        <v>199.81500000000003</v>
      </c>
      <c r="AQ269" s="1">
        <f>IF(AQ246="","",'Cost and Benefit Parameters'!$N$24)</f>
        <v>199.81500000000003</v>
      </c>
      <c r="AR269" s="1">
        <f>IF(AR246="","",'Cost and Benefit Parameters'!$N$24)</f>
        <v>199.81500000000003</v>
      </c>
      <c r="AS269" s="1">
        <f>IF(AS246="","",'Cost and Benefit Parameters'!$N$24)</f>
        <v>199.81500000000003</v>
      </c>
      <c r="AT269" s="1">
        <f>IF(AT246="","",'Cost and Benefit Parameters'!$N$24)</f>
        <v>199.81500000000003</v>
      </c>
      <c r="AU269" s="1">
        <f>IF(AU246="","",'Cost and Benefit Parameters'!$N$24)</f>
        <v>199.81500000000003</v>
      </c>
      <c r="AV269" s="1">
        <f>IF(AV246="","",'Cost and Benefit Parameters'!$N$24)</f>
        <v>199.81500000000003</v>
      </c>
      <c r="AW269" s="1">
        <f>IF(AW246="","",'Cost and Benefit Parameters'!$N$24)</f>
        <v>199.81500000000003</v>
      </c>
      <c r="AX269" s="1">
        <f>IF(AX246="","",'Cost and Benefit Parameters'!$N$24)</f>
        <v>199.81500000000003</v>
      </c>
      <c r="AY269" s="1">
        <f>IF(AY246="","",'Cost and Benefit Parameters'!$N$24)</f>
        <v>199.81500000000003</v>
      </c>
      <c r="AZ269" s="1">
        <f>IF(AZ246="","",'Cost and Benefit Parameters'!$N$24)</f>
        <v>199.81500000000003</v>
      </c>
      <c r="BA269" s="1">
        <f>IF(BA246="","",'Cost and Benefit Parameters'!$N$24)</f>
        <v>199.81500000000003</v>
      </c>
      <c r="BB269" s="1">
        <f>IF(BB246="","",'Cost and Benefit Parameters'!$N$24)</f>
        <v>199.81500000000003</v>
      </c>
      <c r="BC269" s="1">
        <f>IF(BC246="","",'Cost and Benefit Parameters'!$N$24)</f>
        <v>199.81500000000003</v>
      </c>
      <c r="BD269" s="1" t="str">
        <f>IF(BD246="","",'Cost and Benefit Parameters'!$N$24)</f>
        <v/>
      </c>
      <c r="BE269" s="1" t="str">
        <f>IF(BE246="","",'Cost and Benefit Parameters'!$N$24)</f>
        <v/>
      </c>
      <c r="BF269" s="1" t="str">
        <f>IF(BF246="","",'Cost and Benefit Parameters'!$N$24)</f>
        <v/>
      </c>
      <c r="BG269" s="1" t="str">
        <f>IF(BG246="","",'Cost and Benefit Parameters'!$N$24)</f>
        <v/>
      </c>
      <c r="BH269" s="1" t="str">
        <f>IF(BH246="","",'Cost and Benefit Parameters'!$N$24)</f>
        <v/>
      </c>
      <c r="BI269" s="1" t="str">
        <f>IF(BI246="","",'Cost and Benefit Parameters'!$N$24)</f>
        <v/>
      </c>
      <c r="BJ269" s="1" t="str">
        <f>IF(BJ246="","",'Cost and Benefit Parameters'!$N$24)</f>
        <v/>
      </c>
      <c r="BK269" s="1" t="str">
        <f>IF(BK246="","",'Cost and Benefit Parameters'!$N$24)</f>
        <v/>
      </c>
      <c r="BL269" s="1" t="str">
        <f>IF(BL246="","",'Cost and Benefit Parameters'!$N$24)</f>
        <v/>
      </c>
      <c r="BM269" s="1" t="str">
        <f>IF(BM246="","",'Cost and Benefit Parameters'!$N$24)</f>
        <v/>
      </c>
      <c r="BN269" s="1" t="str">
        <f>IF(BN246="","",'Cost and Benefit Parameters'!$N$24)</f>
        <v/>
      </c>
    </row>
    <row r="270" spans="1:72" x14ac:dyDescent="0.55000000000000004">
      <c r="A270" s="639"/>
      <c r="B270" t="s">
        <v>476</v>
      </c>
      <c r="H270" s="1" t="str">
        <f>IF(H247="","",'Cost and Benefit Parameters'!$N$24)</f>
        <v/>
      </c>
      <c r="I270" s="1" t="str">
        <f>IF(I247="","",'Cost and Benefit Parameters'!$N$24)</f>
        <v/>
      </c>
      <c r="J270" s="1" t="str">
        <f>IF(J247="","",'Cost and Benefit Parameters'!$N$24)</f>
        <v/>
      </c>
      <c r="K270" s="1" t="str">
        <f>IF(K247="","",'Cost and Benefit Parameters'!$N$24)</f>
        <v/>
      </c>
      <c r="L270" s="1" t="str">
        <f>IF(L247="","",'Cost and Benefit Parameters'!$N$24)</f>
        <v/>
      </c>
      <c r="M270" s="1" t="str">
        <f>IF(M247="","",'Cost and Benefit Parameters'!$N$24)</f>
        <v/>
      </c>
      <c r="N270" s="1" t="str">
        <f>IF(N247="","",'Cost and Benefit Parameters'!$N$24)</f>
        <v/>
      </c>
      <c r="O270" s="1" t="str">
        <f>IF(O247="","",'Cost and Benefit Parameters'!$N$24)</f>
        <v/>
      </c>
      <c r="P270" s="1" t="str">
        <f>IF(P247="","",'Cost and Benefit Parameters'!$N$24)</f>
        <v/>
      </c>
      <c r="Q270" s="1">
        <f>IF(Q247="","",'Cost and Benefit Parameters'!$N$24)</f>
        <v>199.81500000000003</v>
      </c>
      <c r="R270" s="1">
        <f>IF(R247="","",'Cost and Benefit Parameters'!$N$24)</f>
        <v>199.81500000000003</v>
      </c>
      <c r="S270" s="1">
        <f>IF(S247="","",'Cost and Benefit Parameters'!$N$24)</f>
        <v>199.81500000000003</v>
      </c>
      <c r="T270" s="1">
        <f>IF(T247="","",'Cost and Benefit Parameters'!$N$24)</f>
        <v>199.81500000000003</v>
      </c>
      <c r="U270" s="1">
        <f>IF(U247="","",'Cost and Benefit Parameters'!$N$24)</f>
        <v>199.81500000000003</v>
      </c>
      <c r="V270" s="1">
        <f>IF(V247="","",'Cost and Benefit Parameters'!$N$24)</f>
        <v>199.81500000000003</v>
      </c>
      <c r="W270" s="1">
        <f>IF(W247="","",'Cost and Benefit Parameters'!$N$24)</f>
        <v>199.81500000000003</v>
      </c>
      <c r="X270" s="1">
        <f>IF(X247="","",'Cost and Benefit Parameters'!$N$24)</f>
        <v>199.81500000000003</v>
      </c>
      <c r="Y270" s="1">
        <f>IF(Y247="","",'Cost and Benefit Parameters'!$N$24)</f>
        <v>199.81500000000003</v>
      </c>
      <c r="Z270" s="1">
        <f>IF(Z247="","",'Cost and Benefit Parameters'!$N$24)</f>
        <v>199.81500000000003</v>
      </c>
      <c r="AA270" s="1">
        <f>IF(AA247="","",'Cost and Benefit Parameters'!$N$24)</f>
        <v>199.81500000000003</v>
      </c>
      <c r="AB270" s="1">
        <f>IF(AB247="","",'Cost and Benefit Parameters'!$N$24)</f>
        <v>199.81500000000003</v>
      </c>
      <c r="AC270" s="1">
        <f>IF(AC247="","",'Cost and Benefit Parameters'!$N$24)</f>
        <v>199.81500000000003</v>
      </c>
      <c r="AD270" s="1">
        <f>IF(AD247="","",'Cost and Benefit Parameters'!$N$24)</f>
        <v>199.81500000000003</v>
      </c>
      <c r="AE270" s="1">
        <f>IF(AE247="","",'Cost and Benefit Parameters'!$N$24)</f>
        <v>199.81500000000003</v>
      </c>
      <c r="AF270" s="1">
        <f>IF(AF247="","",'Cost and Benefit Parameters'!$N$24)</f>
        <v>199.81500000000003</v>
      </c>
      <c r="AG270" s="1">
        <f>IF(AG247="","",'Cost and Benefit Parameters'!$N$24)</f>
        <v>199.81500000000003</v>
      </c>
      <c r="AH270" s="1">
        <f>IF(AH247="","",'Cost and Benefit Parameters'!$N$24)</f>
        <v>199.81500000000003</v>
      </c>
      <c r="AI270" s="1">
        <f>IF(AI247="","",'Cost and Benefit Parameters'!$N$24)</f>
        <v>199.81500000000003</v>
      </c>
      <c r="AJ270" s="1">
        <f>IF(AJ247="","",'Cost and Benefit Parameters'!$N$24)</f>
        <v>199.81500000000003</v>
      </c>
      <c r="AK270" s="1">
        <f>IF(AK247="","",'Cost and Benefit Parameters'!$N$24)</f>
        <v>199.81500000000003</v>
      </c>
      <c r="AL270" s="1">
        <f>IF(AL247="","",'Cost and Benefit Parameters'!$N$24)</f>
        <v>199.81500000000003</v>
      </c>
      <c r="AM270" s="1">
        <f>IF(AM247="","",'Cost and Benefit Parameters'!$N$24)</f>
        <v>199.81500000000003</v>
      </c>
      <c r="AN270" s="1">
        <f>IF(AN247="","",'Cost and Benefit Parameters'!$N$24)</f>
        <v>199.81500000000003</v>
      </c>
      <c r="AO270" s="1">
        <f>IF(AO247="","",'Cost and Benefit Parameters'!$N$24)</f>
        <v>199.81500000000003</v>
      </c>
      <c r="AP270" s="1">
        <f>IF(AP247="","",'Cost and Benefit Parameters'!$N$24)</f>
        <v>199.81500000000003</v>
      </c>
      <c r="AQ270" s="1">
        <f>IF(AQ247="","",'Cost and Benefit Parameters'!$N$24)</f>
        <v>199.81500000000003</v>
      </c>
      <c r="AR270" s="1">
        <f>IF(AR247="","",'Cost and Benefit Parameters'!$N$24)</f>
        <v>199.81500000000003</v>
      </c>
      <c r="AS270" s="1">
        <f>IF(AS247="","",'Cost and Benefit Parameters'!$N$24)</f>
        <v>199.81500000000003</v>
      </c>
      <c r="AT270" s="1">
        <f>IF(AT247="","",'Cost and Benefit Parameters'!$N$24)</f>
        <v>199.81500000000003</v>
      </c>
      <c r="AU270" s="1">
        <f>IF(AU247="","",'Cost and Benefit Parameters'!$N$24)</f>
        <v>199.81500000000003</v>
      </c>
      <c r="AV270" s="1">
        <f>IF(AV247="","",'Cost and Benefit Parameters'!$N$24)</f>
        <v>199.81500000000003</v>
      </c>
      <c r="AW270" s="1">
        <f>IF(AW247="","",'Cost and Benefit Parameters'!$N$24)</f>
        <v>199.81500000000003</v>
      </c>
      <c r="AX270" s="1">
        <f>IF(AX247="","",'Cost and Benefit Parameters'!$N$24)</f>
        <v>199.81500000000003</v>
      </c>
      <c r="AY270" s="1">
        <f>IF(AY247="","",'Cost and Benefit Parameters'!$N$24)</f>
        <v>199.81500000000003</v>
      </c>
      <c r="AZ270" s="1">
        <f>IF(AZ247="","",'Cost and Benefit Parameters'!$N$24)</f>
        <v>199.81500000000003</v>
      </c>
      <c r="BA270" s="1">
        <f>IF(BA247="","",'Cost and Benefit Parameters'!$N$24)</f>
        <v>199.81500000000003</v>
      </c>
      <c r="BB270" s="1">
        <f>IF(BB247="","",'Cost and Benefit Parameters'!$N$24)</f>
        <v>199.81500000000003</v>
      </c>
      <c r="BC270" s="1">
        <f>IF(BC247="","",'Cost and Benefit Parameters'!$N$24)</f>
        <v>199.81500000000003</v>
      </c>
      <c r="BD270" s="1">
        <f>IF(BD247="","",'Cost and Benefit Parameters'!$N$24)</f>
        <v>199.81500000000003</v>
      </c>
      <c r="BE270" s="1" t="str">
        <f>IF(BE247="","",'Cost and Benefit Parameters'!$N$24)</f>
        <v/>
      </c>
      <c r="BF270" s="1" t="str">
        <f>IF(BF247="","",'Cost and Benefit Parameters'!$N$24)</f>
        <v/>
      </c>
      <c r="BG270" s="1" t="str">
        <f>IF(BG247="","",'Cost and Benefit Parameters'!$N$24)</f>
        <v/>
      </c>
      <c r="BH270" s="1" t="str">
        <f>IF(BH247="","",'Cost and Benefit Parameters'!$N$24)</f>
        <v/>
      </c>
      <c r="BI270" s="1" t="str">
        <f>IF(BI247="","",'Cost and Benefit Parameters'!$N$24)</f>
        <v/>
      </c>
      <c r="BJ270" s="1" t="str">
        <f>IF(BJ247="","",'Cost and Benefit Parameters'!$N$24)</f>
        <v/>
      </c>
      <c r="BK270" s="1" t="str">
        <f>IF(BK247="","",'Cost and Benefit Parameters'!$N$24)</f>
        <v/>
      </c>
      <c r="BL270" s="1" t="str">
        <f>IF(BL247="","",'Cost and Benefit Parameters'!$N$24)</f>
        <v/>
      </c>
      <c r="BM270" s="1" t="str">
        <f>IF(BM247="","",'Cost and Benefit Parameters'!$N$24)</f>
        <v/>
      </c>
      <c r="BN270" s="1" t="str">
        <f>IF(BN247="","",'Cost and Benefit Parameters'!$N$24)</f>
        <v/>
      </c>
    </row>
    <row r="271" spans="1:72" x14ac:dyDescent="0.55000000000000004">
      <c r="A271" s="639"/>
      <c r="B271" t="s">
        <v>477</v>
      </c>
      <c r="H271" s="1" t="str">
        <f>IF(H248="","",'Cost and Benefit Parameters'!$N$24)</f>
        <v/>
      </c>
      <c r="I271" s="1" t="str">
        <f>IF(I248="","",'Cost and Benefit Parameters'!$N$24)</f>
        <v/>
      </c>
      <c r="J271" s="1" t="str">
        <f>IF(J248="","",'Cost and Benefit Parameters'!$N$24)</f>
        <v/>
      </c>
      <c r="K271" s="1" t="str">
        <f>IF(K248="","",'Cost and Benefit Parameters'!$N$24)</f>
        <v/>
      </c>
      <c r="L271" s="1" t="str">
        <f>IF(L248="","",'Cost and Benefit Parameters'!$N$24)</f>
        <v/>
      </c>
      <c r="M271" s="1" t="str">
        <f>IF(M248="","",'Cost and Benefit Parameters'!$N$24)</f>
        <v/>
      </c>
      <c r="N271" s="1" t="str">
        <f>IF(N248="","",'Cost and Benefit Parameters'!$N$24)</f>
        <v/>
      </c>
      <c r="O271" s="1" t="str">
        <f>IF(O248="","",'Cost and Benefit Parameters'!$N$24)</f>
        <v/>
      </c>
      <c r="P271" s="1" t="str">
        <f>IF(P248="","",'Cost and Benefit Parameters'!$N$24)</f>
        <v/>
      </c>
      <c r="Q271" s="1" t="str">
        <f>IF(Q248="","",'Cost and Benefit Parameters'!$N$24)</f>
        <v/>
      </c>
      <c r="R271" s="1">
        <f>IF(R248="","",'Cost and Benefit Parameters'!$N$24)</f>
        <v>199.81500000000003</v>
      </c>
      <c r="S271" s="1">
        <f>IF(S248="","",'Cost and Benefit Parameters'!$N$24)</f>
        <v>199.81500000000003</v>
      </c>
      <c r="T271" s="1">
        <f>IF(T248="","",'Cost and Benefit Parameters'!$N$24)</f>
        <v>199.81500000000003</v>
      </c>
      <c r="U271" s="1">
        <f>IF(U248="","",'Cost and Benefit Parameters'!$N$24)</f>
        <v>199.81500000000003</v>
      </c>
      <c r="V271" s="1">
        <f>IF(V248="","",'Cost and Benefit Parameters'!$N$24)</f>
        <v>199.81500000000003</v>
      </c>
      <c r="W271" s="1">
        <f>IF(W248="","",'Cost and Benefit Parameters'!$N$24)</f>
        <v>199.81500000000003</v>
      </c>
      <c r="X271" s="1">
        <f>IF(X248="","",'Cost and Benefit Parameters'!$N$24)</f>
        <v>199.81500000000003</v>
      </c>
      <c r="Y271" s="1">
        <f>IF(Y248="","",'Cost and Benefit Parameters'!$N$24)</f>
        <v>199.81500000000003</v>
      </c>
      <c r="Z271" s="1">
        <f>IF(Z248="","",'Cost and Benefit Parameters'!$N$24)</f>
        <v>199.81500000000003</v>
      </c>
      <c r="AA271" s="1">
        <f>IF(AA248="","",'Cost and Benefit Parameters'!$N$24)</f>
        <v>199.81500000000003</v>
      </c>
      <c r="AB271" s="1">
        <f>IF(AB248="","",'Cost and Benefit Parameters'!$N$24)</f>
        <v>199.81500000000003</v>
      </c>
      <c r="AC271" s="1">
        <f>IF(AC248="","",'Cost and Benefit Parameters'!$N$24)</f>
        <v>199.81500000000003</v>
      </c>
      <c r="AD271" s="1">
        <f>IF(AD248="","",'Cost and Benefit Parameters'!$N$24)</f>
        <v>199.81500000000003</v>
      </c>
      <c r="AE271" s="1">
        <f>IF(AE248="","",'Cost and Benefit Parameters'!$N$24)</f>
        <v>199.81500000000003</v>
      </c>
      <c r="AF271" s="1">
        <f>IF(AF248="","",'Cost and Benefit Parameters'!$N$24)</f>
        <v>199.81500000000003</v>
      </c>
      <c r="AG271" s="1">
        <f>IF(AG248="","",'Cost and Benefit Parameters'!$N$24)</f>
        <v>199.81500000000003</v>
      </c>
      <c r="AH271" s="1">
        <f>IF(AH248="","",'Cost and Benefit Parameters'!$N$24)</f>
        <v>199.81500000000003</v>
      </c>
      <c r="AI271" s="1">
        <f>IF(AI248="","",'Cost and Benefit Parameters'!$N$24)</f>
        <v>199.81500000000003</v>
      </c>
      <c r="AJ271" s="1">
        <f>IF(AJ248="","",'Cost and Benefit Parameters'!$N$24)</f>
        <v>199.81500000000003</v>
      </c>
      <c r="AK271" s="1">
        <f>IF(AK248="","",'Cost and Benefit Parameters'!$N$24)</f>
        <v>199.81500000000003</v>
      </c>
      <c r="AL271" s="1">
        <f>IF(AL248="","",'Cost and Benefit Parameters'!$N$24)</f>
        <v>199.81500000000003</v>
      </c>
      <c r="AM271" s="1">
        <f>IF(AM248="","",'Cost and Benefit Parameters'!$N$24)</f>
        <v>199.81500000000003</v>
      </c>
      <c r="AN271" s="1">
        <f>IF(AN248="","",'Cost and Benefit Parameters'!$N$24)</f>
        <v>199.81500000000003</v>
      </c>
      <c r="AO271" s="1">
        <f>IF(AO248="","",'Cost and Benefit Parameters'!$N$24)</f>
        <v>199.81500000000003</v>
      </c>
      <c r="AP271" s="1">
        <f>IF(AP248="","",'Cost and Benefit Parameters'!$N$24)</f>
        <v>199.81500000000003</v>
      </c>
      <c r="AQ271" s="1">
        <f>IF(AQ248="","",'Cost and Benefit Parameters'!$N$24)</f>
        <v>199.81500000000003</v>
      </c>
      <c r="AR271" s="1">
        <f>IF(AR248="","",'Cost and Benefit Parameters'!$N$24)</f>
        <v>199.81500000000003</v>
      </c>
      <c r="AS271" s="1">
        <f>IF(AS248="","",'Cost and Benefit Parameters'!$N$24)</f>
        <v>199.81500000000003</v>
      </c>
      <c r="AT271" s="1">
        <f>IF(AT248="","",'Cost and Benefit Parameters'!$N$24)</f>
        <v>199.81500000000003</v>
      </c>
      <c r="AU271" s="1">
        <f>IF(AU248="","",'Cost and Benefit Parameters'!$N$24)</f>
        <v>199.81500000000003</v>
      </c>
      <c r="AV271" s="1">
        <f>IF(AV248="","",'Cost and Benefit Parameters'!$N$24)</f>
        <v>199.81500000000003</v>
      </c>
      <c r="AW271" s="1">
        <f>IF(AW248="","",'Cost and Benefit Parameters'!$N$24)</f>
        <v>199.81500000000003</v>
      </c>
      <c r="AX271" s="1">
        <f>IF(AX248="","",'Cost and Benefit Parameters'!$N$24)</f>
        <v>199.81500000000003</v>
      </c>
      <c r="AY271" s="1">
        <f>IF(AY248="","",'Cost and Benefit Parameters'!$N$24)</f>
        <v>199.81500000000003</v>
      </c>
      <c r="AZ271" s="1">
        <f>IF(AZ248="","",'Cost and Benefit Parameters'!$N$24)</f>
        <v>199.81500000000003</v>
      </c>
      <c r="BA271" s="1">
        <f>IF(BA248="","",'Cost and Benefit Parameters'!$N$24)</f>
        <v>199.81500000000003</v>
      </c>
      <c r="BB271" s="1">
        <f>IF(BB248="","",'Cost and Benefit Parameters'!$N$24)</f>
        <v>199.81500000000003</v>
      </c>
      <c r="BC271" s="1">
        <f>IF(BC248="","",'Cost and Benefit Parameters'!$N$24)</f>
        <v>199.81500000000003</v>
      </c>
      <c r="BD271" s="1">
        <f>IF(BD248="","",'Cost and Benefit Parameters'!$N$24)</f>
        <v>199.81500000000003</v>
      </c>
      <c r="BE271" s="1">
        <f>IF(BE248="","",'Cost and Benefit Parameters'!$N$24)</f>
        <v>199.81500000000003</v>
      </c>
      <c r="BF271" s="1" t="str">
        <f>IF(BF248="","",'Cost and Benefit Parameters'!$N$24)</f>
        <v/>
      </c>
      <c r="BG271" s="1" t="str">
        <f>IF(BG248="","",'Cost and Benefit Parameters'!$N$24)</f>
        <v/>
      </c>
      <c r="BH271" s="1" t="str">
        <f>IF(BH248="","",'Cost and Benefit Parameters'!$N$24)</f>
        <v/>
      </c>
      <c r="BI271" s="1" t="str">
        <f>IF(BI248="","",'Cost and Benefit Parameters'!$N$24)</f>
        <v/>
      </c>
      <c r="BJ271" s="1" t="str">
        <f>IF(BJ248="","",'Cost and Benefit Parameters'!$N$24)</f>
        <v/>
      </c>
      <c r="BK271" s="1" t="str">
        <f>IF(BK248="","",'Cost and Benefit Parameters'!$N$24)</f>
        <v/>
      </c>
      <c r="BL271" s="1" t="str">
        <f>IF(BL248="","",'Cost and Benefit Parameters'!$N$24)</f>
        <v/>
      </c>
      <c r="BM271" s="1" t="str">
        <f>IF(BM248="","",'Cost and Benefit Parameters'!$N$24)</f>
        <v/>
      </c>
      <c r="BN271" s="1" t="str">
        <f>IF(BN248="","",'Cost and Benefit Parameters'!$N$24)</f>
        <v/>
      </c>
    </row>
    <row r="272" spans="1:72" x14ac:dyDescent="0.55000000000000004">
      <c r="A272" s="639"/>
      <c r="B272" t="s">
        <v>478</v>
      </c>
      <c r="H272" s="1" t="str">
        <f>IF(H249="","",'Cost and Benefit Parameters'!$N$24)</f>
        <v/>
      </c>
      <c r="I272" s="1" t="str">
        <f>IF(I249="","",'Cost and Benefit Parameters'!$N$24)</f>
        <v/>
      </c>
      <c r="J272" s="1" t="str">
        <f>IF(J249="","",'Cost and Benefit Parameters'!$N$24)</f>
        <v/>
      </c>
      <c r="K272" s="1" t="str">
        <f>IF(K249="","",'Cost and Benefit Parameters'!$N$24)</f>
        <v/>
      </c>
      <c r="L272" s="1" t="str">
        <f>IF(L249="","",'Cost and Benefit Parameters'!$N$24)</f>
        <v/>
      </c>
      <c r="M272" s="1" t="str">
        <f>IF(M249="","",'Cost and Benefit Parameters'!$N$24)</f>
        <v/>
      </c>
      <c r="N272" s="1" t="str">
        <f>IF(N249="","",'Cost and Benefit Parameters'!$N$24)</f>
        <v/>
      </c>
      <c r="O272" s="1" t="str">
        <f>IF(O249="","",'Cost and Benefit Parameters'!$N$24)</f>
        <v/>
      </c>
      <c r="P272" s="1" t="str">
        <f>IF(P249="","",'Cost and Benefit Parameters'!$N$24)</f>
        <v/>
      </c>
      <c r="Q272" s="1" t="str">
        <f>IF(Q249="","",'Cost and Benefit Parameters'!$N$24)</f>
        <v/>
      </c>
      <c r="R272" s="1" t="str">
        <f>IF(R249="","",'Cost and Benefit Parameters'!$N$24)</f>
        <v/>
      </c>
      <c r="S272" s="1">
        <f>IF(S249="","",'Cost and Benefit Parameters'!$N$24)</f>
        <v>199.81500000000003</v>
      </c>
      <c r="T272" s="1">
        <f>IF(T249="","",'Cost and Benefit Parameters'!$N$24)</f>
        <v>199.81500000000003</v>
      </c>
      <c r="U272" s="1">
        <f>IF(U249="","",'Cost and Benefit Parameters'!$N$24)</f>
        <v>199.81500000000003</v>
      </c>
      <c r="V272" s="1">
        <f>IF(V249="","",'Cost and Benefit Parameters'!$N$24)</f>
        <v>199.81500000000003</v>
      </c>
      <c r="W272" s="1">
        <f>IF(W249="","",'Cost and Benefit Parameters'!$N$24)</f>
        <v>199.81500000000003</v>
      </c>
      <c r="X272" s="1">
        <f>IF(X249="","",'Cost and Benefit Parameters'!$N$24)</f>
        <v>199.81500000000003</v>
      </c>
      <c r="Y272" s="1">
        <f>IF(Y249="","",'Cost and Benefit Parameters'!$N$24)</f>
        <v>199.81500000000003</v>
      </c>
      <c r="Z272" s="1">
        <f>IF(Z249="","",'Cost and Benefit Parameters'!$N$24)</f>
        <v>199.81500000000003</v>
      </c>
      <c r="AA272" s="1">
        <f>IF(AA249="","",'Cost and Benefit Parameters'!$N$24)</f>
        <v>199.81500000000003</v>
      </c>
      <c r="AB272" s="1">
        <f>IF(AB249="","",'Cost and Benefit Parameters'!$N$24)</f>
        <v>199.81500000000003</v>
      </c>
      <c r="AC272" s="1">
        <f>IF(AC249="","",'Cost and Benefit Parameters'!$N$24)</f>
        <v>199.81500000000003</v>
      </c>
      <c r="AD272" s="1">
        <f>IF(AD249="","",'Cost and Benefit Parameters'!$N$24)</f>
        <v>199.81500000000003</v>
      </c>
      <c r="AE272" s="1">
        <f>IF(AE249="","",'Cost and Benefit Parameters'!$N$24)</f>
        <v>199.81500000000003</v>
      </c>
      <c r="AF272" s="1">
        <f>IF(AF249="","",'Cost and Benefit Parameters'!$N$24)</f>
        <v>199.81500000000003</v>
      </c>
      <c r="AG272" s="1">
        <f>IF(AG249="","",'Cost and Benefit Parameters'!$N$24)</f>
        <v>199.81500000000003</v>
      </c>
      <c r="AH272" s="1">
        <f>IF(AH249="","",'Cost and Benefit Parameters'!$N$24)</f>
        <v>199.81500000000003</v>
      </c>
      <c r="AI272" s="1">
        <f>IF(AI249="","",'Cost and Benefit Parameters'!$N$24)</f>
        <v>199.81500000000003</v>
      </c>
      <c r="AJ272" s="1">
        <f>IF(AJ249="","",'Cost and Benefit Parameters'!$N$24)</f>
        <v>199.81500000000003</v>
      </c>
      <c r="AK272" s="1">
        <f>IF(AK249="","",'Cost and Benefit Parameters'!$N$24)</f>
        <v>199.81500000000003</v>
      </c>
      <c r="AL272" s="1">
        <f>IF(AL249="","",'Cost and Benefit Parameters'!$N$24)</f>
        <v>199.81500000000003</v>
      </c>
      <c r="AM272" s="1">
        <f>IF(AM249="","",'Cost and Benefit Parameters'!$N$24)</f>
        <v>199.81500000000003</v>
      </c>
      <c r="AN272" s="1">
        <f>IF(AN249="","",'Cost and Benefit Parameters'!$N$24)</f>
        <v>199.81500000000003</v>
      </c>
      <c r="AO272" s="1">
        <f>IF(AO249="","",'Cost and Benefit Parameters'!$N$24)</f>
        <v>199.81500000000003</v>
      </c>
      <c r="AP272" s="1">
        <f>IF(AP249="","",'Cost and Benefit Parameters'!$N$24)</f>
        <v>199.81500000000003</v>
      </c>
      <c r="AQ272" s="1">
        <f>IF(AQ249="","",'Cost and Benefit Parameters'!$N$24)</f>
        <v>199.81500000000003</v>
      </c>
      <c r="AR272" s="1">
        <f>IF(AR249="","",'Cost and Benefit Parameters'!$N$24)</f>
        <v>199.81500000000003</v>
      </c>
      <c r="AS272" s="1">
        <f>IF(AS249="","",'Cost and Benefit Parameters'!$N$24)</f>
        <v>199.81500000000003</v>
      </c>
      <c r="AT272" s="1">
        <f>IF(AT249="","",'Cost and Benefit Parameters'!$N$24)</f>
        <v>199.81500000000003</v>
      </c>
      <c r="AU272" s="1">
        <f>IF(AU249="","",'Cost and Benefit Parameters'!$N$24)</f>
        <v>199.81500000000003</v>
      </c>
      <c r="AV272" s="1">
        <f>IF(AV249="","",'Cost and Benefit Parameters'!$N$24)</f>
        <v>199.81500000000003</v>
      </c>
      <c r="AW272" s="1">
        <f>IF(AW249="","",'Cost and Benefit Parameters'!$N$24)</f>
        <v>199.81500000000003</v>
      </c>
      <c r="AX272" s="1">
        <f>IF(AX249="","",'Cost and Benefit Parameters'!$N$24)</f>
        <v>199.81500000000003</v>
      </c>
      <c r="AY272" s="1">
        <f>IF(AY249="","",'Cost and Benefit Parameters'!$N$24)</f>
        <v>199.81500000000003</v>
      </c>
      <c r="AZ272" s="1">
        <f>IF(AZ249="","",'Cost and Benefit Parameters'!$N$24)</f>
        <v>199.81500000000003</v>
      </c>
      <c r="BA272" s="1">
        <f>IF(BA249="","",'Cost and Benefit Parameters'!$N$24)</f>
        <v>199.81500000000003</v>
      </c>
      <c r="BB272" s="1">
        <f>IF(BB249="","",'Cost and Benefit Parameters'!$N$24)</f>
        <v>199.81500000000003</v>
      </c>
      <c r="BC272" s="1">
        <f>IF(BC249="","",'Cost and Benefit Parameters'!$N$24)</f>
        <v>199.81500000000003</v>
      </c>
      <c r="BD272" s="1">
        <f>IF(BD249="","",'Cost and Benefit Parameters'!$N$24)</f>
        <v>199.81500000000003</v>
      </c>
      <c r="BE272" s="1">
        <f>IF(BE249="","",'Cost and Benefit Parameters'!$N$24)</f>
        <v>199.81500000000003</v>
      </c>
      <c r="BF272" s="1">
        <f>IF(BF249="","",'Cost and Benefit Parameters'!$N$24)</f>
        <v>199.81500000000003</v>
      </c>
      <c r="BG272" s="1" t="str">
        <f>IF(BG249="","",'Cost and Benefit Parameters'!$N$24)</f>
        <v/>
      </c>
      <c r="BH272" s="1" t="str">
        <f>IF(BH249="","",'Cost and Benefit Parameters'!$N$24)</f>
        <v/>
      </c>
      <c r="BI272" s="1" t="str">
        <f>IF(BI249="","",'Cost and Benefit Parameters'!$N$24)</f>
        <v/>
      </c>
      <c r="BJ272" s="1" t="str">
        <f>IF(BJ249="","",'Cost and Benefit Parameters'!$N$24)</f>
        <v/>
      </c>
      <c r="BK272" s="1" t="str">
        <f>IF(BK249="","",'Cost and Benefit Parameters'!$N$24)</f>
        <v/>
      </c>
      <c r="BL272" s="1" t="str">
        <f>IF(BL249="","",'Cost and Benefit Parameters'!$N$24)</f>
        <v/>
      </c>
      <c r="BM272" s="1" t="str">
        <f>IF(BM249="","",'Cost and Benefit Parameters'!$N$24)</f>
        <v/>
      </c>
      <c r="BN272" s="1" t="str">
        <f>IF(BN249="","",'Cost and Benefit Parameters'!$N$24)</f>
        <v/>
      </c>
    </row>
    <row r="273" spans="1:72" x14ac:dyDescent="0.55000000000000004">
      <c r="A273" s="639"/>
      <c r="B273" t="s">
        <v>479</v>
      </c>
      <c r="H273" s="1" t="str">
        <f>IF(H250="","",'Cost and Benefit Parameters'!$N$24)</f>
        <v/>
      </c>
      <c r="I273" s="1" t="str">
        <f>IF(I250="","",'Cost and Benefit Parameters'!$N$24)</f>
        <v/>
      </c>
      <c r="J273" s="1" t="str">
        <f>IF(J250="","",'Cost and Benefit Parameters'!$N$24)</f>
        <v/>
      </c>
      <c r="K273" s="1" t="str">
        <f>IF(K250="","",'Cost and Benefit Parameters'!$N$24)</f>
        <v/>
      </c>
      <c r="L273" s="1" t="str">
        <f>IF(L250="","",'Cost and Benefit Parameters'!$N$24)</f>
        <v/>
      </c>
      <c r="M273" s="1" t="str">
        <f>IF(M250="","",'Cost and Benefit Parameters'!$N$24)</f>
        <v/>
      </c>
      <c r="N273" s="1" t="str">
        <f>IF(N250="","",'Cost and Benefit Parameters'!$N$24)</f>
        <v/>
      </c>
      <c r="O273" s="1" t="str">
        <f>IF(O250="","",'Cost and Benefit Parameters'!$N$24)</f>
        <v/>
      </c>
      <c r="P273" s="1" t="str">
        <f>IF(P250="","",'Cost and Benefit Parameters'!$N$24)</f>
        <v/>
      </c>
      <c r="Q273" s="1" t="str">
        <f>IF(Q250="","",'Cost and Benefit Parameters'!$N$24)</f>
        <v/>
      </c>
      <c r="R273" s="1" t="str">
        <f>IF(R250="","",'Cost and Benefit Parameters'!$N$24)</f>
        <v/>
      </c>
      <c r="S273" s="1" t="str">
        <f>IF(S250="","",'Cost and Benefit Parameters'!$N$24)</f>
        <v/>
      </c>
      <c r="T273" s="1">
        <f>IF(T250="","",'Cost and Benefit Parameters'!$N$24)</f>
        <v>199.81500000000003</v>
      </c>
      <c r="U273" s="1">
        <f>IF(U250="","",'Cost and Benefit Parameters'!$N$24)</f>
        <v>199.81500000000003</v>
      </c>
      <c r="V273" s="1">
        <f>IF(V250="","",'Cost and Benefit Parameters'!$N$24)</f>
        <v>199.81500000000003</v>
      </c>
      <c r="W273" s="1">
        <f>IF(W250="","",'Cost and Benefit Parameters'!$N$24)</f>
        <v>199.81500000000003</v>
      </c>
      <c r="X273" s="1">
        <f>IF(X250="","",'Cost and Benefit Parameters'!$N$24)</f>
        <v>199.81500000000003</v>
      </c>
      <c r="Y273" s="1">
        <f>IF(Y250="","",'Cost and Benefit Parameters'!$N$24)</f>
        <v>199.81500000000003</v>
      </c>
      <c r="Z273" s="1">
        <f>IF(Z250="","",'Cost and Benefit Parameters'!$N$24)</f>
        <v>199.81500000000003</v>
      </c>
      <c r="AA273" s="1">
        <f>IF(AA250="","",'Cost and Benefit Parameters'!$N$24)</f>
        <v>199.81500000000003</v>
      </c>
      <c r="AB273" s="1">
        <f>IF(AB250="","",'Cost and Benefit Parameters'!$N$24)</f>
        <v>199.81500000000003</v>
      </c>
      <c r="AC273" s="1">
        <f>IF(AC250="","",'Cost and Benefit Parameters'!$N$24)</f>
        <v>199.81500000000003</v>
      </c>
      <c r="AD273" s="1">
        <f>IF(AD250="","",'Cost and Benefit Parameters'!$N$24)</f>
        <v>199.81500000000003</v>
      </c>
      <c r="AE273" s="1">
        <f>IF(AE250="","",'Cost and Benefit Parameters'!$N$24)</f>
        <v>199.81500000000003</v>
      </c>
      <c r="AF273" s="1">
        <f>IF(AF250="","",'Cost and Benefit Parameters'!$N$24)</f>
        <v>199.81500000000003</v>
      </c>
      <c r="AG273" s="1">
        <f>IF(AG250="","",'Cost and Benefit Parameters'!$N$24)</f>
        <v>199.81500000000003</v>
      </c>
      <c r="AH273" s="1">
        <f>IF(AH250="","",'Cost and Benefit Parameters'!$N$24)</f>
        <v>199.81500000000003</v>
      </c>
      <c r="AI273" s="1">
        <f>IF(AI250="","",'Cost and Benefit Parameters'!$N$24)</f>
        <v>199.81500000000003</v>
      </c>
      <c r="AJ273" s="1">
        <f>IF(AJ250="","",'Cost and Benefit Parameters'!$N$24)</f>
        <v>199.81500000000003</v>
      </c>
      <c r="AK273" s="1">
        <f>IF(AK250="","",'Cost and Benefit Parameters'!$N$24)</f>
        <v>199.81500000000003</v>
      </c>
      <c r="AL273" s="1">
        <f>IF(AL250="","",'Cost and Benefit Parameters'!$N$24)</f>
        <v>199.81500000000003</v>
      </c>
      <c r="AM273" s="1">
        <f>IF(AM250="","",'Cost and Benefit Parameters'!$N$24)</f>
        <v>199.81500000000003</v>
      </c>
      <c r="AN273" s="1">
        <f>IF(AN250="","",'Cost and Benefit Parameters'!$N$24)</f>
        <v>199.81500000000003</v>
      </c>
      <c r="AO273" s="1">
        <f>IF(AO250="","",'Cost and Benefit Parameters'!$N$24)</f>
        <v>199.81500000000003</v>
      </c>
      <c r="AP273" s="1">
        <f>IF(AP250="","",'Cost and Benefit Parameters'!$N$24)</f>
        <v>199.81500000000003</v>
      </c>
      <c r="AQ273" s="1">
        <f>IF(AQ250="","",'Cost and Benefit Parameters'!$N$24)</f>
        <v>199.81500000000003</v>
      </c>
      <c r="AR273" s="1">
        <f>IF(AR250="","",'Cost and Benefit Parameters'!$N$24)</f>
        <v>199.81500000000003</v>
      </c>
      <c r="AS273" s="1">
        <f>IF(AS250="","",'Cost and Benefit Parameters'!$N$24)</f>
        <v>199.81500000000003</v>
      </c>
      <c r="AT273" s="1">
        <f>IF(AT250="","",'Cost and Benefit Parameters'!$N$24)</f>
        <v>199.81500000000003</v>
      </c>
      <c r="AU273" s="1">
        <f>IF(AU250="","",'Cost and Benefit Parameters'!$N$24)</f>
        <v>199.81500000000003</v>
      </c>
      <c r="AV273" s="1">
        <f>IF(AV250="","",'Cost and Benefit Parameters'!$N$24)</f>
        <v>199.81500000000003</v>
      </c>
      <c r="AW273" s="1">
        <f>IF(AW250="","",'Cost and Benefit Parameters'!$N$24)</f>
        <v>199.81500000000003</v>
      </c>
      <c r="AX273" s="1">
        <f>IF(AX250="","",'Cost and Benefit Parameters'!$N$24)</f>
        <v>199.81500000000003</v>
      </c>
      <c r="AY273" s="1">
        <f>IF(AY250="","",'Cost and Benefit Parameters'!$N$24)</f>
        <v>199.81500000000003</v>
      </c>
      <c r="AZ273" s="1">
        <f>IF(AZ250="","",'Cost and Benefit Parameters'!$N$24)</f>
        <v>199.81500000000003</v>
      </c>
      <c r="BA273" s="1">
        <f>IF(BA250="","",'Cost and Benefit Parameters'!$N$24)</f>
        <v>199.81500000000003</v>
      </c>
      <c r="BB273" s="1">
        <f>IF(BB250="","",'Cost and Benefit Parameters'!$N$24)</f>
        <v>199.81500000000003</v>
      </c>
      <c r="BC273" s="1">
        <f>IF(BC250="","",'Cost and Benefit Parameters'!$N$24)</f>
        <v>199.81500000000003</v>
      </c>
      <c r="BD273" s="1">
        <f>IF(BD250="","",'Cost and Benefit Parameters'!$N$24)</f>
        <v>199.81500000000003</v>
      </c>
      <c r="BE273" s="1">
        <f>IF(BE250="","",'Cost and Benefit Parameters'!$N$24)</f>
        <v>199.81500000000003</v>
      </c>
      <c r="BF273" s="1">
        <f>IF(BF250="","",'Cost and Benefit Parameters'!$N$24)</f>
        <v>199.81500000000003</v>
      </c>
      <c r="BG273" s="1">
        <f>IF(BG250="","",'Cost and Benefit Parameters'!$N$24)</f>
        <v>199.81500000000003</v>
      </c>
      <c r="BH273" s="1" t="str">
        <f>IF(BH250="","",'Cost and Benefit Parameters'!$N$24)</f>
        <v/>
      </c>
      <c r="BI273" s="1" t="str">
        <f>IF(BI250="","",'Cost and Benefit Parameters'!$N$24)</f>
        <v/>
      </c>
      <c r="BJ273" s="1" t="str">
        <f>IF(BJ250="","",'Cost and Benefit Parameters'!$N$24)</f>
        <v/>
      </c>
      <c r="BK273" s="1" t="str">
        <f>IF(BK250="","",'Cost and Benefit Parameters'!$N$24)</f>
        <v/>
      </c>
      <c r="BL273" s="1" t="str">
        <f>IF(BL250="","",'Cost and Benefit Parameters'!$N$24)</f>
        <v/>
      </c>
      <c r="BM273" s="1" t="str">
        <f>IF(BM250="","",'Cost and Benefit Parameters'!$N$24)</f>
        <v/>
      </c>
      <c r="BN273" s="1" t="str">
        <f>IF(BN250="","",'Cost and Benefit Parameters'!$N$24)</f>
        <v/>
      </c>
    </row>
    <row r="274" spans="1:72" x14ac:dyDescent="0.55000000000000004">
      <c r="A274" s="639"/>
      <c r="B274" t="s">
        <v>480</v>
      </c>
      <c r="H274" s="1" t="str">
        <f>IF(H251="","",'Cost and Benefit Parameters'!$N$24)</f>
        <v/>
      </c>
      <c r="I274" s="1" t="str">
        <f>IF(I251="","",'Cost and Benefit Parameters'!$N$24)</f>
        <v/>
      </c>
      <c r="J274" s="1" t="str">
        <f>IF(J251="","",'Cost and Benefit Parameters'!$N$24)</f>
        <v/>
      </c>
      <c r="K274" s="1" t="str">
        <f>IF(K251="","",'Cost and Benefit Parameters'!$N$24)</f>
        <v/>
      </c>
      <c r="L274" s="1" t="str">
        <f>IF(L251="","",'Cost and Benefit Parameters'!$N$24)</f>
        <v/>
      </c>
      <c r="M274" s="1" t="str">
        <f>IF(M251="","",'Cost and Benefit Parameters'!$N$24)</f>
        <v/>
      </c>
      <c r="N274" s="1" t="str">
        <f>IF(N251="","",'Cost and Benefit Parameters'!$N$24)</f>
        <v/>
      </c>
      <c r="O274" s="1" t="str">
        <f>IF(O251="","",'Cost and Benefit Parameters'!$N$24)</f>
        <v/>
      </c>
      <c r="P274" s="1" t="str">
        <f>IF(P251="","",'Cost and Benefit Parameters'!$N$24)</f>
        <v/>
      </c>
      <c r="Q274" s="1" t="str">
        <f>IF(Q251="","",'Cost and Benefit Parameters'!$N$24)</f>
        <v/>
      </c>
      <c r="R274" s="1" t="str">
        <f>IF(R251="","",'Cost and Benefit Parameters'!$N$24)</f>
        <v/>
      </c>
      <c r="S274" s="1" t="str">
        <f>IF(S251="","",'Cost and Benefit Parameters'!$N$24)</f>
        <v/>
      </c>
      <c r="T274" s="1" t="str">
        <f>IF(T251="","",'Cost and Benefit Parameters'!$N$24)</f>
        <v/>
      </c>
      <c r="U274" s="1">
        <f>IF(U251="","",'Cost and Benefit Parameters'!$N$24)</f>
        <v>199.81500000000003</v>
      </c>
      <c r="V274" s="1">
        <f>IF(V251="","",'Cost and Benefit Parameters'!$N$24)</f>
        <v>199.81500000000003</v>
      </c>
      <c r="W274" s="1">
        <f>IF(W251="","",'Cost and Benefit Parameters'!$N$24)</f>
        <v>199.81500000000003</v>
      </c>
      <c r="X274" s="1">
        <f>IF(X251="","",'Cost and Benefit Parameters'!$N$24)</f>
        <v>199.81500000000003</v>
      </c>
      <c r="Y274" s="1">
        <f>IF(Y251="","",'Cost and Benefit Parameters'!$N$24)</f>
        <v>199.81500000000003</v>
      </c>
      <c r="Z274" s="1">
        <f>IF(Z251="","",'Cost and Benefit Parameters'!$N$24)</f>
        <v>199.81500000000003</v>
      </c>
      <c r="AA274" s="1">
        <f>IF(AA251="","",'Cost and Benefit Parameters'!$N$24)</f>
        <v>199.81500000000003</v>
      </c>
      <c r="AB274" s="1">
        <f>IF(AB251="","",'Cost and Benefit Parameters'!$N$24)</f>
        <v>199.81500000000003</v>
      </c>
      <c r="AC274" s="1">
        <f>IF(AC251="","",'Cost and Benefit Parameters'!$N$24)</f>
        <v>199.81500000000003</v>
      </c>
      <c r="AD274" s="1">
        <f>IF(AD251="","",'Cost and Benefit Parameters'!$N$24)</f>
        <v>199.81500000000003</v>
      </c>
      <c r="AE274" s="1">
        <f>IF(AE251="","",'Cost and Benefit Parameters'!$N$24)</f>
        <v>199.81500000000003</v>
      </c>
      <c r="AF274" s="1">
        <f>IF(AF251="","",'Cost and Benefit Parameters'!$N$24)</f>
        <v>199.81500000000003</v>
      </c>
      <c r="AG274" s="1">
        <f>IF(AG251="","",'Cost and Benefit Parameters'!$N$24)</f>
        <v>199.81500000000003</v>
      </c>
      <c r="AH274" s="1">
        <f>IF(AH251="","",'Cost and Benefit Parameters'!$N$24)</f>
        <v>199.81500000000003</v>
      </c>
      <c r="AI274" s="1">
        <f>IF(AI251="","",'Cost and Benefit Parameters'!$N$24)</f>
        <v>199.81500000000003</v>
      </c>
      <c r="AJ274" s="1">
        <f>IF(AJ251="","",'Cost and Benefit Parameters'!$N$24)</f>
        <v>199.81500000000003</v>
      </c>
      <c r="AK274" s="1">
        <f>IF(AK251="","",'Cost and Benefit Parameters'!$N$24)</f>
        <v>199.81500000000003</v>
      </c>
      <c r="AL274" s="1">
        <f>IF(AL251="","",'Cost and Benefit Parameters'!$N$24)</f>
        <v>199.81500000000003</v>
      </c>
      <c r="AM274" s="1">
        <f>IF(AM251="","",'Cost and Benefit Parameters'!$N$24)</f>
        <v>199.81500000000003</v>
      </c>
      <c r="AN274" s="1">
        <f>IF(AN251="","",'Cost and Benefit Parameters'!$N$24)</f>
        <v>199.81500000000003</v>
      </c>
      <c r="AO274" s="1">
        <f>IF(AO251="","",'Cost and Benefit Parameters'!$N$24)</f>
        <v>199.81500000000003</v>
      </c>
      <c r="AP274" s="1">
        <f>IF(AP251="","",'Cost and Benefit Parameters'!$N$24)</f>
        <v>199.81500000000003</v>
      </c>
      <c r="AQ274" s="1">
        <f>IF(AQ251="","",'Cost and Benefit Parameters'!$N$24)</f>
        <v>199.81500000000003</v>
      </c>
      <c r="AR274" s="1">
        <f>IF(AR251="","",'Cost and Benefit Parameters'!$N$24)</f>
        <v>199.81500000000003</v>
      </c>
      <c r="AS274" s="1">
        <f>IF(AS251="","",'Cost and Benefit Parameters'!$N$24)</f>
        <v>199.81500000000003</v>
      </c>
      <c r="AT274" s="1">
        <f>IF(AT251="","",'Cost and Benefit Parameters'!$N$24)</f>
        <v>199.81500000000003</v>
      </c>
      <c r="AU274" s="1">
        <f>IF(AU251="","",'Cost and Benefit Parameters'!$N$24)</f>
        <v>199.81500000000003</v>
      </c>
      <c r="AV274" s="1">
        <f>IF(AV251="","",'Cost and Benefit Parameters'!$N$24)</f>
        <v>199.81500000000003</v>
      </c>
      <c r="AW274" s="1">
        <f>IF(AW251="","",'Cost and Benefit Parameters'!$N$24)</f>
        <v>199.81500000000003</v>
      </c>
      <c r="AX274" s="1">
        <f>IF(AX251="","",'Cost and Benefit Parameters'!$N$24)</f>
        <v>199.81500000000003</v>
      </c>
      <c r="AY274" s="1">
        <f>IF(AY251="","",'Cost and Benefit Parameters'!$N$24)</f>
        <v>199.81500000000003</v>
      </c>
      <c r="AZ274" s="1">
        <f>IF(AZ251="","",'Cost and Benefit Parameters'!$N$24)</f>
        <v>199.81500000000003</v>
      </c>
      <c r="BA274" s="1">
        <f>IF(BA251="","",'Cost and Benefit Parameters'!$N$24)</f>
        <v>199.81500000000003</v>
      </c>
      <c r="BB274" s="1">
        <f>IF(BB251="","",'Cost and Benefit Parameters'!$N$24)</f>
        <v>199.81500000000003</v>
      </c>
      <c r="BC274" s="1">
        <f>IF(BC251="","",'Cost and Benefit Parameters'!$N$24)</f>
        <v>199.81500000000003</v>
      </c>
      <c r="BD274" s="1">
        <f>IF(BD251="","",'Cost and Benefit Parameters'!$N$24)</f>
        <v>199.81500000000003</v>
      </c>
      <c r="BE274" s="1">
        <f>IF(BE251="","",'Cost and Benefit Parameters'!$N$24)</f>
        <v>199.81500000000003</v>
      </c>
      <c r="BF274" s="1">
        <f>IF(BF251="","",'Cost and Benefit Parameters'!$N$24)</f>
        <v>199.81500000000003</v>
      </c>
      <c r="BG274" s="1">
        <f>IF(BG251="","",'Cost and Benefit Parameters'!$N$24)</f>
        <v>199.81500000000003</v>
      </c>
      <c r="BH274" s="1">
        <f>IF(BH251="","",'Cost and Benefit Parameters'!$N$24)</f>
        <v>199.81500000000003</v>
      </c>
      <c r="BI274" s="1" t="str">
        <f>IF(BI251="","",'Cost and Benefit Parameters'!$N$24)</f>
        <v/>
      </c>
      <c r="BJ274" s="1" t="str">
        <f>IF(BJ251="","",'Cost and Benefit Parameters'!$N$24)</f>
        <v/>
      </c>
      <c r="BK274" s="1" t="str">
        <f>IF(BK251="","",'Cost and Benefit Parameters'!$N$24)</f>
        <v/>
      </c>
      <c r="BL274" s="1" t="str">
        <f>IF(BL251="","",'Cost and Benefit Parameters'!$N$24)</f>
        <v/>
      </c>
      <c r="BM274" s="1" t="str">
        <f>IF(BM251="","",'Cost and Benefit Parameters'!$N$24)</f>
        <v/>
      </c>
      <c r="BN274" s="1" t="str">
        <f>IF(BN251="","",'Cost and Benefit Parameters'!$N$24)</f>
        <v/>
      </c>
    </row>
    <row r="275" spans="1:72" x14ac:dyDescent="0.55000000000000004">
      <c r="A275" s="639"/>
      <c r="B275" t="s">
        <v>481</v>
      </c>
      <c r="H275" s="1" t="str">
        <f>IF(H252="","",'Cost and Benefit Parameters'!$N$24)</f>
        <v/>
      </c>
      <c r="I275" s="1" t="str">
        <f>IF(I252="","",'Cost and Benefit Parameters'!$N$24)</f>
        <v/>
      </c>
      <c r="J275" s="1" t="str">
        <f>IF(J252="","",'Cost and Benefit Parameters'!$N$24)</f>
        <v/>
      </c>
      <c r="K275" s="1" t="str">
        <f>IF(K252="","",'Cost and Benefit Parameters'!$N$24)</f>
        <v/>
      </c>
      <c r="L275" s="1" t="str">
        <f>IF(L252="","",'Cost and Benefit Parameters'!$N$24)</f>
        <v/>
      </c>
      <c r="M275" s="1" t="str">
        <f>IF(M252="","",'Cost and Benefit Parameters'!$N$24)</f>
        <v/>
      </c>
      <c r="N275" s="1" t="str">
        <f>IF(N252="","",'Cost and Benefit Parameters'!$N$24)</f>
        <v/>
      </c>
      <c r="O275" s="1" t="str">
        <f>IF(O252="","",'Cost and Benefit Parameters'!$N$24)</f>
        <v/>
      </c>
      <c r="P275" s="1" t="str">
        <f>IF(P252="","",'Cost and Benefit Parameters'!$N$24)</f>
        <v/>
      </c>
      <c r="Q275" s="1" t="str">
        <f>IF(Q252="","",'Cost and Benefit Parameters'!$N$24)</f>
        <v/>
      </c>
      <c r="R275" s="1" t="str">
        <f>IF(R252="","",'Cost and Benefit Parameters'!$N$24)</f>
        <v/>
      </c>
      <c r="S275" s="1" t="str">
        <f>IF(S252="","",'Cost and Benefit Parameters'!$N$24)</f>
        <v/>
      </c>
      <c r="T275" s="1" t="str">
        <f>IF(T252="","",'Cost and Benefit Parameters'!$N$24)</f>
        <v/>
      </c>
      <c r="U275" s="1" t="str">
        <f>IF(U252="","",'Cost and Benefit Parameters'!$N$24)</f>
        <v/>
      </c>
      <c r="V275" s="1">
        <f>IF(V252="","",'Cost and Benefit Parameters'!$N$24)</f>
        <v>199.81500000000003</v>
      </c>
      <c r="W275" s="1">
        <f>IF(W252="","",'Cost and Benefit Parameters'!$N$24)</f>
        <v>199.81500000000003</v>
      </c>
      <c r="X275" s="1">
        <f>IF(X252="","",'Cost and Benefit Parameters'!$N$24)</f>
        <v>199.81500000000003</v>
      </c>
      <c r="Y275" s="1">
        <f>IF(Y252="","",'Cost and Benefit Parameters'!$N$24)</f>
        <v>199.81500000000003</v>
      </c>
      <c r="Z275" s="1">
        <f>IF(Z252="","",'Cost and Benefit Parameters'!$N$24)</f>
        <v>199.81500000000003</v>
      </c>
      <c r="AA275" s="1">
        <f>IF(AA252="","",'Cost and Benefit Parameters'!$N$24)</f>
        <v>199.81500000000003</v>
      </c>
      <c r="AB275" s="1">
        <f>IF(AB252="","",'Cost and Benefit Parameters'!$N$24)</f>
        <v>199.81500000000003</v>
      </c>
      <c r="AC275" s="1">
        <f>IF(AC252="","",'Cost and Benefit Parameters'!$N$24)</f>
        <v>199.81500000000003</v>
      </c>
      <c r="AD275" s="1">
        <f>IF(AD252="","",'Cost and Benefit Parameters'!$N$24)</f>
        <v>199.81500000000003</v>
      </c>
      <c r="AE275" s="1">
        <f>IF(AE252="","",'Cost and Benefit Parameters'!$N$24)</f>
        <v>199.81500000000003</v>
      </c>
      <c r="AF275" s="1">
        <f>IF(AF252="","",'Cost and Benefit Parameters'!$N$24)</f>
        <v>199.81500000000003</v>
      </c>
      <c r="AG275" s="1">
        <f>IF(AG252="","",'Cost and Benefit Parameters'!$N$24)</f>
        <v>199.81500000000003</v>
      </c>
      <c r="AH275" s="1">
        <f>IF(AH252="","",'Cost and Benefit Parameters'!$N$24)</f>
        <v>199.81500000000003</v>
      </c>
      <c r="AI275" s="1">
        <f>IF(AI252="","",'Cost and Benefit Parameters'!$N$24)</f>
        <v>199.81500000000003</v>
      </c>
      <c r="AJ275" s="1">
        <f>IF(AJ252="","",'Cost and Benefit Parameters'!$N$24)</f>
        <v>199.81500000000003</v>
      </c>
      <c r="AK275" s="1">
        <f>IF(AK252="","",'Cost and Benefit Parameters'!$N$24)</f>
        <v>199.81500000000003</v>
      </c>
      <c r="AL275" s="1">
        <f>IF(AL252="","",'Cost and Benefit Parameters'!$N$24)</f>
        <v>199.81500000000003</v>
      </c>
      <c r="AM275" s="1">
        <f>IF(AM252="","",'Cost and Benefit Parameters'!$N$24)</f>
        <v>199.81500000000003</v>
      </c>
      <c r="AN275" s="1">
        <f>IF(AN252="","",'Cost and Benefit Parameters'!$N$24)</f>
        <v>199.81500000000003</v>
      </c>
      <c r="AO275" s="1">
        <f>IF(AO252="","",'Cost and Benefit Parameters'!$N$24)</f>
        <v>199.81500000000003</v>
      </c>
      <c r="AP275" s="1">
        <f>IF(AP252="","",'Cost and Benefit Parameters'!$N$24)</f>
        <v>199.81500000000003</v>
      </c>
      <c r="AQ275" s="1">
        <f>IF(AQ252="","",'Cost and Benefit Parameters'!$N$24)</f>
        <v>199.81500000000003</v>
      </c>
      <c r="AR275" s="1">
        <f>IF(AR252="","",'Cost and Benefit Parameters'!$N$24)</f>
        <v>199.81500000000003</v>
      </c>
      <c r="AS275" s="1">
        <f>IF(AS252="","",'Cost and Benefit Parameters'!$N$24)</f>
        <v>199.81500000000003</v>
      </c>
      <c r="AT275" s="1">
        <f>IF(AT252="","",'Cost and Benefit Parameters'!$N$24)</f>
        <v>199.81500000000003</v>
      </c>
      <c r="AU275" s="1">
        <f>IF(AU252="","",'Cost and Benefit Parameters'!$N$24)</f>
        <v>199.81500000000003</v>
      </c>
      <c r="AV275" s="1">
        <f>IF(AV252="","",'Cost and Benefit Parameters'!$N$24)</f>
        <v>199.81500000000003</v>
      </c>
      <c r="AW275" s="1">
        <f>IF(AW252="","",'Cost and Benefit Parameters'!$N$24)</f>
        <v>199.81500000000003</v>
      </c>
      <c r="AX275" s="1">
        <f>IF(AX252="","",'Cost and Benefit Parameters'!$N$24)</f>
        <v>199.81500000000003</v>
      </c>
      <c r="AY275" s="1">
        <f>IF(AY252="","",'Cost and Benefit Parameters'!$N$24)</f>
        <v>199.81500000000003</v>
      </c>
      <c r="AZ275" s="1">
        <f>IF(AZ252="","",'Cost and Benefit Parameters'!$N$24)</f>
        <v>199.81500000000003</v>
      </c>
      <c r="BA275" s="1">
        <f>IF(BA252="","",'Cost and Benefit Parameters'!$N$24)</f>
        <v>199.81500000000003</v>
      </c>
      <c r="BB275" s="1">
        <f>IF(BB252="","",'Cost and Benefit Parameters'!$N$24)</f>
        <v>199.81500000000003</v>
      </c>
      <c r="BC275" s="1">
        <f>IF(BC252="","",'Cost and Benefit Parameters'!$N$24)</f>
        <v>199.81500000000003</v>
      </c>
      <c r="BD275" s="1">
        <f>IF(BD252="","",'Cost and Benefit Parameters'!$N$24)</f>
        <v>199.81500000000003</v>
      </c>
      <c r="BE275" s="1">
        <f>IF(BE252="","",'Cost and Benefit Parameters'!$N$24)</f>
        <v>199.81500000000003</v>
      </c>
      <c r="BF275" s="1">
        <f>IF(BF252="","",'Cost and Benefit Parameters'!$N$24)</f>
        <v>199.81500000000003</v>
      </c>
      <c r="BG275" s="1">
        <f>IF(BG252="","",'Cost and Benefit Parameters'!$N$24)</f>
        <v>199.81500000000003</v>
      </c>
      <c r="BH275" s="1">
        <f>IF(BH252="","",'Cost and Benefit Parameters'!$N$24)</f>
        <v>199.81500000000003</v>
      </c>
      <c r="BI275" s="1">
        <f>IF(BI252="","",'Cost and Benefit Parameters'!$N$24)</f>
        <v>199.81500000000003</v>
      </c>
      <c r="BJ275" s="1" t="str">
        <f>IF(BJ252="","",'Cost and Benefit Parameters'!$N$24)</f>
        <v/>
      </c>
      <c r="BK275" s="1" t="str">
        <f>IF(BK252="","",'Cost and Benefit Parameters'!$N$24)</f>
        <v/>
      </c>
      <c r="BL275" s="1" t="str">
        <f>IF(BL252="","",'Cost and Benefit Parameters'!$N$24)</f>
        <v/>
      </c>
      <c r="BM275" s="1" t="str">
        <f>IF(BM252="","",'Cost and Benefit Parameters'!$N$24)</f>
        <v/>
      </c>
      <c r="BN275" s="1" t="str">
        <f>IF(BN252="","",'Cost and Benefit Parameters'!$N$24)</f>
        <v/>
      </c>
    </row>
    <row r="276" spans="1:72" x14ac:dyDescent="0.55000000000000004">
      <c r="A276" s="639"/>
      <c r="B276" t="s">
        <v>482</v>
      </c>
      <c r="H276" s="1" t="str">
        <f>IF(H253="","",'Cost and Benefit Parameters'!$N$24)</f>
        <v/>
      </c>
      <c r="I276" s="1" t="str">
        <f>IF(I253="","",'Cost and Benefit Parameters'!$N$24)</f>
        <v/>
      </c>
      <c r="J276" s="1" t="str">
        <f>IF(J253="","",'Cost and Benefit Parameters'!$N$24)</f>
        <v/>
      </c>
      <c r="K276" s="1" t="str">
        <f>IF(K253="","",'Cost and Benefit Parameters'!$N$24)</f>
        <v/>
      </c>
      <c r="L276" s="1" t="str">
        <f>IF(L253="","",'Cost and Benefit Parameters'!$N$24)</f>
        <v/>
      </c>
      <c r="M276" s="1" t="str">
        <f>IF(M253="","",'Cost and Benefit Parameters'!$N$24)</f>
        <v/>
      </c>
      <c r="N276" s="1" t="str">
        <f>IF(N253="","",'Cost and Benefit Parameters'!$N$24)</f>
        <v/>
      </c>
      <c r="O276" s="1" t="str">
        <f>IF(O253="","",'Cost and Benefit Parameters'!$N$24)</f>
        <v/>
      </c>
      <c r="P276" s="1" t="str">
        <f>IF(P253="","",'Cost and Benefit Parameters'!$N$24)</f>
        <v/>
      </c>
      <c r="Q276" s="1" t="str">
        <f>IF(Q253="","",'Cost and Benefit Parameters'!$N$24)</f>
        <v/>
      </c>
      <c r="R276" s="1" t="str">
        <f>IF(R253="","",'Cost and Benefit Parameters'!$N$24)</f>
        <v/>
      </c>
      <c r="S276" s="1" t="str">
        <f>IF(S253="","",'Cost and Benefit Parameters'!$N$24)</f>
        <v/>
      </c>
      <c r="T276" s="1" t="str">
        <f>IF(T253="","",'Cost and Benefit Parameters'!$N$24)</f>
        <v/>
      </c>
      <c r="U276" s="1" t="str">
        <f>IF(U253="","",'Cost and Benefit Parameters'!$N$24)</f>
        <v/>
      </c>
      <c r="V276" s="1" t="str">
        <f>IF(V253="","",'Cost and Benefit Parameters'!$N$24)</f>
        <v/>
      </c>
      <c r="W276" s="1">
        <f>IF(W253="","",'Cost and Benefit Parameters'!$N$24)</f>
        <v>199.81500000000003</v>
      </c>
      <c r="X276" s="1">
        <f>IF(X253="","",'Cost and Benefit Parameters'!$N$24)</f>
        <v>199.81500000000003</v>
      </c>
      <c r="Y276" s="1">
        <f>IF(Y253="","",'Cost and Benefit Parameters'!$N$24)</f>
        <v>199.81500000000003</v>
      </c>
      <c r="Z276" s="1">
        <f>IF(Z253="","",'Cost and Benefit Parameters'!$N$24)</f>
        <v>199.81500000000003</v>
      </c>
      <c r="AA276" s="1">
        <f>IF(AA253="","",'Cost and Benefit Parameters'!$N$24)</f>
        <v>199.81500000000003</v>
      </c>
      <c r="AB276" s="1">
        <f>IF(AB253="","",'Cost and Benefit Parameters'!$N$24)</f>
        <v>199.81500000000003</v>
      </c>
      <c r="AC276" s="1">
        <f>IF(AC253="","",'Cost and Benefit Parameters'!$N$24)</f>
        <v>199.81500000000003</v>
      </c>
      <c r="AD276" s="1">
        <f>IF(AD253="","",'Cost and Benefit Parameters'!$N$24)</f>
        <v>199.81500000000003</v>
      </c>
      <c r="AE276" s="1">
        <f>IF(AE253="","",'Cost and Benefit Parameters'!$N$24)</f>
        <v>199.81500000000003</v>
      </c>
      <c r="AF276" s="1">
        <f>IF(AF253="","",'Cost and Benefit Parameters'!$N$24)</f>
        <v>199.81500000000003</v>
      </c>
      <c r="AG276" s="1">
        <f>IF(AG253="","",'Cost and Benefit Parameters'!$N$24)</f>
        <v>199.81500000000003</v>
      </c>
      <c r="AH276" s="1">
        <f>IF(AH253="","",'Cost and Benefit Parameters'!$N$24)</f>
        <v>199.81500000000003</v>
      </c>
      <c r="AI276" s="1">
        <f>IF(AI253="","",'Cost and Benefit Parameters'!$N$24)</f>
        <v>199.81500000000003</v>
      </c>
      <c r="AJ276" s="1">
        <f>IF(AJ253="","",'Cost and Benefit Parameters'!$N$24)</f>
        <v>199.81500000000003</v>
      </c>
      <c r="AK276" s="1">
        <f>IF(AK253="","",'Cost and Benefit Parameters'!$N$24)</f>
        <v>199.81500000000003</v>
      </c>
      <c r="AL276" s="1">
        <f>IF(AL253="","",'Cost and Benefit Parameters'!$N$24)</f>
        <v>199.81500000000003</v>
      </c>
      <c r="AM276" s="1">
        <f>IF(AM253="","",'Cost and Benefit Parameters'!$N$24)</f>
        <v>199.81500000000003</v>
      </c>
      <c r="AN276" s="1">
        <f>IF(AN253="","",'Cost and Benefit Parameters'!$N$24)</f>
        <v>199.81500000000003</v>
      </c>
      <c r="AO276" s="1">
        <f>IF(AO253="","",'Cost and Benefit Parameters'!$N$24)</f>
        <v>199.81500000000003</v>
      </c>
      <c r="AP276" s="1">
        <f>IF(AP253="","",'Cost and Benefit Parameters'!$N$24)</f>
        <v>199.81500000000003</v>
      </c>
      <c r="AQ276" s="1">
        <f>IF(AQ253="","",'Cost and Benefit Parameters'!$N$24)</f>
        <v>199.81500000000003</v>
      </c>
      <c r="AR276" s="1">
        <f>IF(AR253="","",'Cost and Benefit Parameters'!$N$24)</f>
        <v>199.81500000000003</v>
      </c>
      <c r="AS276" s="1">
        <f>IF(AS253="","",'Cost and Benefit Parameters'!$N$24)</f>
        <v>199.81500000000003</v>
      </c>
      <c r="AT276" s="1">
        <f>IF(AT253="","",'Cost and Benefit Parameters'!$N$24)</f>
        <v>199.81500000000003</v>
      </c>
      <c r="AU276" s="1">
        <f>IF(AU253="","",'Cost and Benefit Parameters'!$N$24)</f>
        <v>199.81500000000003</v>
      </c>
      <c r="AV276" s="1">
        <f>IF(AV253="","",'Cost and Benefit Parameters'!$N$24)</f>
        <v>199.81500000000003</v>
      </c>
      <c r="AW276" s="1">
        <f>IF(AW253="","",'Cost and Benefit Parameters'!$N$24)</f>
        <v>199.81500000000003</v>
      </c>
      <c r="AX276" s="1">
        <f>IF(AX253="","",'Cost and Benefit Parameters'!$N$24)</f>
        <v>199.81500000000003</v>
      </c>
      <c r="AY276" s="1">
        <f>IF(AY253="","",'Cost and Benefit Parameters'!$N$24)</f>
        <v>199.81500000000003</v>
      </c>
      <c r="AZ276" s="1">
        <f>IF(AZ253="","",'Cost and Benefit Parameters'!$N$24)</f>
        <v>199.81500000000003</v>
      </c>
      <c r="BA276" s="1">
        <f>IF(BA253="","",'Cost and Benefit Parameters'!$N$24)</f>
        <v>199.81500000000003</v>
      </c>
      <c r="BB276" s="1">
        <f>IF(BB253="","",'Cost and Benefit Parameters'!$N$24)</f>
        <v>199.81500000000003</v>
      </c>
      <c r="BC276" s="1">
        <f>IF(BC253="","",'Cost and Benefit Parameters'!$N$24)</f>
        <v>199.81500000000003</v>
      </c>
      <c r="BD276" s="1">
        <f>IF(BD253="","",'Cost and Benefit Parameters'!$N$24)</f>
        <v>199.81500000000003</v>
      </c>
      <c r="BE276" s="1">
        <f>IF(BE253="","",'Cost and Benefit Parameters'!$N$24)</f>
        <v>199.81500000000003</v>
      </c>
      <c r="BF276" s="1">
        <f>IF(BF253="","",'Cost and Benefit Parameters'!$N$24)</f>
        <v>199.81500000000003</v>
      </c>
      <c r="BG276" s="1">
        <f>IF(BG253="","",'Cost and Benefit Parameters'!$N$24)</f>
        <v>199.81500000000003</v>
      </c>
      <c r="BH276" s="1">
        <f>IF(BH253="","",'Cost and Benefit Parameters'!$N$24)</f>
        <v>199.81500000000003</v>
      </c>
      <c r="BI276" s="1">
        <f>IF(BI253="","",'Cost and Benefit Parameters'!$N$24)</f>
        <v>199.81500000000003</v>
      </c>
      <c r="BJ276" s="1">
        <f>IF(BJ253="","",'Cost and Benefit Parameters'!$N$24)</f>
        <v>199.81500000000003</v>
      </c>
      <c r="BK276" s="1" t="str">
        <f>IF(BK253="","",'Cost and Benefit Parameters'!$N$24)</f>
        <v/>
      </c>
      <c r="BL276" s="1" t="str">
        <f>IF(BL253="","",'Cost and Benefit Parameters'!$N$24)</f>
        <v/>
      </c>
      <c r="BM276" s="1" t="str">
        <f>IF(BM253="","",'Cost and Benefit Parameters'!$N$24)</f>
        <v/>
      </c>
      <c r="BN276" s="1" t="str">
        <f>IF(BN253="","",'Cost and Benefit Parameters'!$N$24)</f>
        <v/>
      </c>
    </row>
    <row r="277" spans="1:72" x14ac:dyDescent="0.55000000000000004">
      <c r="A277" s="639"/>
      <c r="B277" t="s">
        <v>483</v>
      </c>
      <c r="H277" s="1" t="str">
        <f>IF(H254="","",'Cost and Benefit Parameters'!$N$24)</f>
        <v/>
      </c>
      <c r="I277" s="1" t="str">
        <f>IF(I254="","",'Cost and Benefit Parameters'!$N$24)</f>
        <v/>
      </c>
      <c r="J277" s="1" t="str">
        <f>IF(J254="","",'Cost and Benefit Parameters'!$N$24)</f>
        <v/>
      </c>
      <c r="K277" s="1" t="str">
        <f>IF(K254="","",'Cost and Benefit Parameters'!$N$24)</f>
        <v/>
      </c>
      <c r="L277" s="1" t="str">
        <f>IF(L254="","",'Cost and Benefit Parameters'!$N$24)</f>
        <v/>
      </c>
      <c r="M277" s="1" t="str">
        <f>IF(M254="","",'Cost and Benefit Parameters'!$N$24)</f>
        <v/>
      </c>
      <c r="N277" s="1" t="str">
        <f>IF(N254="","",'Cost and Benefit Parameters'!$N$24)</f>
        <v/>
      </c>
      <c r="O277" s="1" t="str">
        <f>IF(O254="","",'Cost and Benefit Parameters'!$N$24)</f>
        <v/>
      </c>
      <c r="P277" s="1" t="str">
        <f>IF(P254="","",'Cost and Benefit Parameters'!$N$24)</f>
        <v/>
      </c>
      <c r="Q277" s="1" t="str">
        <f>IF(Q254="","",'Cost and Benefit Parameters'!$N$24)</f>
        <v/>
      </c>
      <c r="R277" s="1" t="str">
        <f>IF(R254="","",'Cost and Benefit Parameters'!$N$24)</f>
        <v/>
      </c>
      <c r="S277" s="1" t="str">
        <f>IF(S254="","",'Cost and Benefit Parameters'!$N$24)</f>
        <v/>
      </c>
      <c r="T277" s="1" t="str">
        <f>IF(T254="","",'Cost and Benefit Parameters'!$N$24)</f>
        <v/>
      </c>
      <c r="U277" s="1" t="str">
        <f>IF(U254="","",'Cost and Benefit Parameters'!$N$24)</f>
        <v/>
      </c>
      <c r="V277" s="1" t="str">
        <f>IF(V254="","",'Cost and Benefit Parameters'!$N$24)</f>
        <v/>
      </c>
      <c r="W277" s="1" t="str">
        <f>IF(W254="","",'Cost and Benefit Parameters'!$N$24)</f>
        <v/>
      </c>
      <c r="X277" s="1">
        <f>IF(X254="","",'Cost and Benefit Parameters'!$N$24)</f>
        <v>199.81500000000003</v>
      </c>
      <c r="Y277" s="1">
        <f>IF(Y254="","",'Cost and Benefit Parameters'!$N$24)</f>
        <v>199.81500000000003</v>
      </c>
      <c r="Z277" s="1">
        <f>IF(Z254="","",'Cost and Benefit Parameters'!$N$24)</f>
        <v>199.81500000000003</v>
      </c>
      <c r="AA277" s="1">
        <f>IF(AA254="","",'Cost and Benefit Parameters'!$N$24)</f>
        <v>199.81500000000003</v>
      </c>
      <c r="AB277" s="1">
        <f>IF(AB254="","",'Cost and Benefit Parameters'!$N$24)</f>
        <v>199.81500000000003</v>
      </c>
      <c r="AC277" s="1">
        <f>IF(AC254="","",'Cost and Benefit Parameters'!$N$24)</f>
        <v>199.81500000000003</v>
      </c>
      <c r="AD277" s="1">
        <f>IF(AD254="","",'Cost and Benefit Parameters'!$N$24)</f>
        <v>199.81500000000003</v>
      </c>
      <c r="AE277" s="1">
        <f>IF(AE254="","",'Cost and Benefit Parameters'!$N$24)</f>
        <v>199.81500000000003</v>
      </c>
      <c r="AF277" s="1">
        <f>IF(AF254="","",'Cost and Benefit Parameters'!$N$24)</f>
        <v>199.81500000000003</v>
      </c>
      <c r="AG277" s="1">
        <f>IF(AG254="","",'Cost and Benefit Parameters'!$N$24)</f>
        <v>199.81500000000003</v>
      </c>
      <c r="AH277" s="1">
        <f>IF(AH254="","",'Cost and Benefit Parameters'!$N$24)</f>
        <v>199.81500000000003</v>
      </c>
      <c r="AI277" s="1">
        <f>IF(AI254="","",'Cost and Benefit Parameters'!$N$24)</f>
        <v>199.81500000000003</v>
      </c>
      <c r="AJ277" s="1">
        <f>IF(AJ254="","",'Cost and Benefit Parameters'!$N$24)</f>
        <v>199.81500000000003</v>
      </c>
      <c r="AK277" s="1">
        <f>IF(AK254="","",'Cost and Benefit Parameters'!$N$24)</f>
        <v>199.81500000000003</v>
      </c>
      <c r="AL277" s="1">
        <f>IF(AL254="","",'Cost and Benefit Parameters'!$N$24)</f>
        <v>199.81500000000003</v>
      </c>
      <c r="AM277" s="1">
        <f>IF(AM254="","",'Cost and Benefit Parameters'!$N$24)</f>
        <v>199.81500000000003</v>
      </c>
      <c r="AN277" s="1">
        <f>IF(AN254="","",'Cost and Benefit Parameters'!$N$24)</f>
        <v>199.81500000000003</v>
      </c>
      <c r="AO277" s="1">
        <f>IF(AO254="","",'Cost and Benefit Parameters'!$N$24)</f>
        <v>199.81500000000003</v>
      </c>
      <c r="AP277" s="1">
        <f>IF(AP254="","",'Cost and Benefit Parameters'!$N$24)</f>
        <v>199.81500000000003</v>
      </c>
      <c r="AQ277" s="1">
        <f>IF(AQ254="","",'Cost and Benefit Parameters'!$N$24)</f>
        <v>199.81500000000003</v>
      </c>
      <c r="AR277" s="1">
        <f>IF(AR254="","",'Cost and Benefit Parameters'!$N$24)</f>
        <v>199.81500000000003</v>
      </c>
      <c r="AS277" s="1">
        <f>IF(AS254="","",'Cost and Benefit Parameters'!$N$24)</f>
        <v>199.81500000000003</v>
      </c>
      <c r="AT277" s="1">
        <f>IF(AT254="","",'Cost and Benefit Parameters'!$N$24)</f>
        <v>199.81500000000003</v>
      </c>
      <c r="AU277" s="1">
        <f>IF(AU254="","",'Cost and Benefit Parameters'!$N$24)</f>
        <v>199.81500000000003</v>
      </c>
      <c r="AV277" s="1">
        <f>IF(AV254="","",'Cost and Benefit Parameters'!$N$24)</f>
        <v>199.81500000000003</v>
      </c>
      <c r="AW277" s="1">
        <f>IF(AW254="","",'Cost and Benefit Parameters'!$N$24)</f>
        <v>199.81500000000003</v>
      </c>
      <c r="AX277" s="1">
        <f>IF(AX254="","",'Cost and Benefit Parameters'!$N$24)</f>
        <v>199.81500000000003</v>
      </c>
      <c r="AY277" s="1">
        <f>IF(AY254="","",'Cost and Benefit Parameters'!$N$24)</f>
        <v>199.81500000000003</v>
      </c>
      <c r="AZ277" s="1">
        <f>IF(AZ254="","",'Cost and Benefit Parameters'!$N$24)</f>
        <v>199.81500000000003</v>
      </c>
      <c r="BA277" s="1">
        <f>IF(BA254="","",'Cost and Benefit Parameters'!$N$24)</f>
        <v>199.81500000000003</v>
      </c>
      <c r="BB277" s="1">
        <f>IF(BB254="","",'Cost and Benefit Parameters'!$N$24)</f>
        <v>199.81500000000003</v>
      </c>
      <c r="BC277" s="1">
        <f>IF(BC254="","",'Cost and Benefit Parameters'!$N$24)</f>
        <v>199.81500000000003</v>
      </c>
      <c r="BD277" s="1">
        <f>IF(BD254="","",'Cost and Benefit Parameters'!$N$24)</f>
        <v>199.81500000000003</v>
      </c>
      <c r="BE277" s="1">
        <f>IF(BE254="","",'Cost and Benefit Parameters'!$N$24)</f>
        <v>199.81500000000003</v>
      </c>
      <c r="BF277" s="1">
        <f>IF(BF254="","",'Cost and Benefit Parameters'!$N$24)</f>
        <v>199.81500000000003</v>
      </c>
      <c r="BG277" s="1">
        <f>IF(BG254="","",'Cost and Benefit Parameters'!$N$24)</f>
        <v>199.81500000000003</v>
      </c>
      <c r="BH277" s="1">
        <f>IF(BH254="","",'Cost and Benefit Parameters'!$N$24)</f>
        <v>199.81500000000003</v>
      </c>
      <c r="BI277" s="1">
        <f>IF(BI254="","",'Cost and Benefit Parameters'!$N$24)</f>
        <v>199.81500000000003</v>
      </c>
      <c r="BJ277" s="1">
        <f>IF(BJ254="","",'Cost and Benefit Parameters'!$N$24)</f>
        <v>199.81500000000003</v>
      </c>
      <c r="BK277" s="1">
        <f>IF(BK254="","",'Cost and Benefit Parameters'!$N$24)</f>
        <v>199.81500000000003</v>
      </c>
      <c r="BL277" s="1" t="str">
        <f>IF(BL254="","",'Cost and Benefit Parameters'!$N$24)</f>
        <v/>
      </c>
      <c r="BM277" s="1" t="str">
        <f>IF(BM254="","",'Cost and Benefit Parameters'!$N$24)</f>
        <v/>
      </c>
      <c r="BN277" s="1" t="str">
        <f>IF(BN254="","",'Cost and Benefit Parameters'!$N$24)</f>
        <v/>
      </c>
    </row>
    <row r="278" spans="1:72" x14ac:dyDescent="0.55000000000000004">
      <c r="A278" s="639"/>
      <c r="B278" t="s">
        <v>484</v>
      </c>
      <c r="H278" s="1" t="str">
        <f>IF(H255="","",'Cost and Benefit Parameters'!$N$24)</f>
        <v/>
      </c>
      <c r="I278" s="1" t="str">
        <f>IF(I255="","",'Cost and Benefit Parameters'!$N$24)</f>
        <v/>
      </c>
      <c r="J278" s="1" t="str">
        <f>IF(J255="","",'Cost and Benefit Parameters'!$N$24)</f>
        <v/>
      </c>
      <c r="K278" s="1" t="str">
        <f>IF(K255="","",'Cost and Benefit Parameters'!$N$24)</f>
        <v/>
      </c>
      <c r="L278" s="1" t="str">
        <f>IF(L255="","",'Cost and Benefit Parameters'!$N$24)</f>
        <v/>
      </c>
      <c r="M278" s="1" t="str">
        <f>IF(M255="","",'Cost and Benefit Parameters'!$N$24)</f>
        <v/>
      </c>
      <c r="N278" s="1" t="str">
        <f>IF(N255="","",'Cost and Benefit Parameters'!$N$24)</f>
        <v/>
      </c>
      <c r="O278" s="1" t="str">
        <f>IF(O255="","",'Cost and Benefit Parameters'!$N$24)</f>
        <v/>
      </c>
      <c r="P278" s="1" t="str">
        <f>IF(P255="","",'Cost and Benefit Parameters'!$N$24)</f>
        <v/>
      </c>
      <c r="Q278" s="1" t="str">
        <f>IF(Q255="","",'Cost and Benefit Parameters'!$N$24)</f>
        <v/>
      </c>
      <c r="R278" s="1" t="str">
        <f>IF(R255="","",'Cost and Benefit Parameters'!$N$24)</f>
        <v/>
      </c>
      <c r="S278" s="1" t="str">
        <f>IF(S255="","",'Cost and Benefit Parameters'!$N$24)</f>
        <v/>
      </c>
      <c r="T278" s="1" t="str">
        <f>IF(T255="","",'Cost and Benefit Parameters'!$N$24)</f>
        <v/>
      </c>
      <c r="U278" s="1" t="str">
        <f>IF(U255="","",'Cost and Benefit Parameters'!$N$24)</f>
        <v/>
      </c>
      <c r="V278" s="1" t="str">
        <f>IF(V255="","",'Cost and Benefit Parameters'!$N$24)</f>
        <v/>
      </c>
      <c r="W278" s="1" t="str">
        <f>IF(W255="","",'Cost and Benefit Parameters'!$N$24)</f>
        <v/>
      </c>
      <c r="X278" s="1" t="str">
        <f>IF(X255="","",'Cost and Benefit Parameters'!$N$24)</f>
        <v/>
      </c>
      <c r="Y278" s="1">
        <f>IF(Y255="","",'Cost and Benefit Parameters'!$N$24)</f>
        <v>199.81500000000003</v>
      </c>
      <c r="Z278" s="1">
        <f>IF(Z255="","",'Cost and Benefit Parameters'!$N$24)</f>
        <v>199.81500000000003</v>
      </c>
      <c r="AA278" s="1">
        <f>IF(AA255="","",'Cost and Benefit Parameters'!$N$24)</f>
        <v>199.81500000000003</v>
      </c>
      <c r="AB278" s="1">
        <f>IF(AB255="","",'Cost and Benefit Parameters'!$N$24)</f>
        <v>199.81500000000003</v>
      </c>
      <c r="AC278" s="1">
        <f>IF(AC255="","",'Cost and Benefit Parameters'!$N$24)</f>
        <v>199.81500000000003</v>
      </c>
      <c r="AD278" s="1">
        <f>IF(AD255="","",'Cost and Benefit Parameters'!$N$24)</f>
        <v>199.81500000000003</v>
      </c>
      <c r="AE278" s="1">
        <f>IF(AE255="","",'Cost and Benefit Parameters'!$N$24)</f>
        <v>199.81500000000003</v>
      </c>
      <c r="AF278" s="1">
        <f>IF(AF255="","",'Cost and Benefit Parameters'!$N$24)</f>
        <v>199.81500000000003</v>
      </c>
      <c r="AG278" s="1">
        <f>IF(AG255="","",'Cost and Benefit Parameters'!$N$24)</f>
        <v>199.81500000000003</v>
      </c>
      <c r="AH278" s="1">
        <f>IF(AH255="","",'Cost and Benefit Parameters'!$N$24)</f>
        <v>199.81500000000003</v>
      </c>
      <c r="AI278" s="1">
        <f>IF(AI255="","",'Cost and Benefit Parameters'!$N$24)</f>
        <v>199.81500000000003</v>
      </c>
      <c r="AJ278" s="1">
        <f>IF(AJ255="","",'Cost and Benefit Parameters'!$N$24)</f>
        <v>199.81500000000003</v>
      </c>
      <c r="AK278" s="1">
        <f>IF(AK255="","",'Cost and Benefit Parameters'!$N$24)</f>
        <v>199.81500000000003</v>
      </c>
      <c r="AL278" s="1">
        <f>IF(AL255="","",'Cost and Benefit Parameters'!$N$24)</f>
        <v>199.81500000000003</v>
      </c>
      <c r="AM278" s="1">
        <f>IF(AM255="","",'Cost and Benefit Parameters'!$N$24)</f>
        <v>199.81500000000003</v>
      </c>
      <c r="AN278" s="1">
        <f>IF(AN255="","",'Cost and Benefit Parameters'!$N$24)</f>
        <v>199.81500000000003</v>
      </c>
      <c r="AO278" s="1">
        <f>IF(AO255="","",'Cost and Benefit Parameters'!$N$24)</f>
        <v>199.81500000000003</v>
      </c>
      <c r="AP278" s="1">
        <f>IF(AP255="","",'Cost and Benefit Parameters'!$N$24)</f>
        <v>199.81500000000003</v>
      </c>
      <c r="AQ278" s="1">
        <f>IF(AQ255="","",'Cost and Benefit Parameters'!$N$24)</f>
        <v>199.81500000000003</v>
      </c>
      <c r="AR278" s="1">
        <f>IF(AR255="","",'Cost and Benefit Parameters'!$N$24)</f>
        <v>199.81500000000003</v>
      </c>
      <c r="AS278" s="1">
        <f>IF(AS255="","",'Cost and Benefit Parameters'!$N$24)</f>
        <v>199.81500000000003</v>
      </c>
      <c r="AT278" s="1">
        <f>IF(AT255="","",'Cost and Benefit Parameters'!$N$24)</f>
        <v>199.81500000000003</v>
      </c>
      <c r="AU278" s="1">
        <f>IF(AU255="","",'Cost and Benefit Parameters'!$N$24)</f>
        <v>199.81500000000003</v>
      </c>
      <c r="AV278" s="1">
        <f>IF(AV255="","",'Cost and Benefit Parameters'!$N$24)</f>
        <v>199.81500000000003</v>
      </c>
      <c r="AW278" s="1">
        <f>IF(AW255="","",'Cost and Benefit Parameters'!$N$24)</f>
        <v>199.81500000000003</v>
      </c>
      <c r="AX278" s="1">
        <f>IF(AX255="","",'Cost and Benefit Parameters'!$N$24)</f>
        <v>199.81500000000003</v>
      </c>
      <c r="AY278" s="1">
        <f>IF(AY255="","",'Cost and Benefit Parameters'!$N$24)</f>
        <v>199.81500000000003</v>
      </c>
      <c r="AZ278" s="1">
        <f>IF(AZ255="","",'Cost and Benefit Parameters'!$N$24)</f>
        <v>199.81500000000003</v>
      </c>
      <c r="BA278" s="1">
        <f>IF(BA255="","",'Cost and Benefit Parameters'!$N$24)</f>
        <v>199.81500000000003</v>
      </c>
      <c r="BB278" s="1">
        <f>IF(BB255="","",'Cost and Benefit Parameters'!$N$24)</f>
        <v>199.81500000000003</v>
      </c>
      <c r="BC278" s="1">
        <f>IF(BC255="","",'Cost and Benefit Parameters'!$N$24)</f>
        <v>199.81500000000003</v>
      </c>
      <c r="BD278" s="1">
        <f>IF(BD255="","",'Cost and Benefit Parameters'!$N$24)</f>
        <v>199.81500000000003</v>
      </c>
      <c r="BE278" s="1">
        <f>IF(BE255="","",'Cost and Benefit Parameters'!$N$24)</f>
        <v>199.81500000000003</v>
      </c>
      <c r="BF278" s="1">
        <f>IF(BF255="","",'Cost and Benefit Parameters'!$N$24)</f>
        <v>199.81500000000003</v>
      </c>
      <c r="BG278" s="1">
        <f>IF(BG255="","",'Cost and Benefit Parameters'!$N$24)</f>
        <v>199.81500000000003</v>
      </c>
      <c r="BH278" s="1">
        <f>IF(BH255="","",'Cost and Benefit Parameters'!$N$24)</f>
        <v>199.81500000000003</v>
      </c>
      <c r="BI278" s="1">
        <f>IF(BI255="","",'Cost and Benefit Parameters'!$N$24)</f>
        <v>199.81500000000003</v>
      </c>
      <c r="BJ278" s="1">
        <f>IF(BJ255="","",'Cost and Benefit Parameters'!$N$24)</f>
        <v>199.81500000000003</v>
      </c>
      <c r="BK278" s="1">
        <f>IF(BK255="","",'Cost and Benefit Parameters'!$N$24)</f>
        <v>199.81500000000003</v>
      </c>
      <c r="BL278" s="1">
        <f>IF(BL255="","",'Cost and Benefit Parameters'!$N$24)</f>
        <v>199.81500000000003</v>
      </c>
      <c r="BM278" s="1" t="str">
        <f>IF(BM255="","",'Cost and Benefit Parameters'!$N$24)</f>
        <v/>
      </c>
      <c r="BN278" s="1" t="str">
        <f>IF(BN255="","",'Cost and Benefit Parameters'!$N$24)</f>
        <v/>
      </c>
    </row>
    <row r="279" spans="1:72" x14ac:dyDescent="0.55000000000000004">
      <c r="A279" s="639"/>
      <c r="B279" t="s">
        <v>485</v>
      </c>
      <c r="H279" s="1" t="str">
        <f>IF(H256="","",'Cost and Benefit Parameters'!$N$24)</f>
        <v/>
      </c>
      <c r="I279" s="1" t="str">
        <f>IF(I256="","",'Cost and Benefit Parameters'!$N$24)</f>
        <v/>
      </c>
      <c r="J279" s="1" t="str">
        <f>IF(J256="","",'Cost and Benefit Parameters'!$N$24)</f>
        <v/>
      </c>
      <c r="K279" s="1" t="str">
        <f>IF(K256="","",'Cost and Benefit Parameters'!$N$24)</f>
        <v/>
      </c>
      <c r="L279" s="1" t="str">
        <f>IF(L256="","",'Cost and Benefit Parameters'!$N$24)</f>
        <v/>
      </c>
      <c r="M279" s="1" t="str">
        <f>IF(M256="","",'Cost and Benefit Parameters'!$N$24)</f>
        <v/>
      </c>
      <c r="N279" s="1" t="str">
        <f>IF(N256="","",'Cost and Benefit Parameters'!$N$24)</f>
        <v/>
      </c>
      <c r="O279" s="1" t="str">
        <f>IF(O256="","",'Cost and Benefit Parameters'!$N$24)</f>
        <v/>
      </c>
      <c r="P279" s="1" t="str">
        <f>IF(P256="","",'Cost and Benefit Parameters'!$N$24)</f>
        <v/>
      </c>
      <c r="Q279" s="1" t="str">
        <f>IF(Q256="","",'Cost and Benefit Parameters'!$N$24)</f>
        <v/>
      </c>
      <c r="R279" s="1" t="str">
        <f>IF(R256="","",'Cost and Benefit Parameters'!$N$24)</f>
        <v/>
      </c>
      <c r="S279" s="1" t="str">
        <f>IF(S256="","",'Cost and Benefit Parameters'!$N$24)</f>
        <v/>
      </c>
      <c r="T279" s="1" t="str">
        <f>IF(T256="","",'Cost and Benefit Parameters'!$N$24)</f>
        <v/>
      </c>
      <c r="U279" s="1" t="str">
        <f>IF(U256="","",'Cost and Benefit Parameters'!$N$24)</f>
        <v/>
      </c>
      <c r="V279" s="1" t="str">
        <f>IF(V256="","",'Cost and Benefit Parameters'!$N$24)</f>
        <v/>
      </c>
      <c r="W279" s="1" t="str">
        <f>IF(W256="","",'Cost and Benefit Parameters'!$N$24)</f>
        <v/>
      </c>
      <c r="X279" s="1" t="str">
        <f>IF(X256="","",'Cost and Benefit Parameters'!$N$24)</f>
        <v/>
      </c>
      <c r="Y279" s="1" t="str">
        <f>IF(Y256="","",'Cost and Benefit Parameters'!$N$24)</f>
        <v/>
      </c>
      <c r="Z279" s="1">
        <f>IF(Z256="","",'Cost and Benefit Parameters'!$N$24)</f>
        <v>199.81500000000003</v>
      </c>
      <c r="AA279" s="1">
        <f>IF(AA256="","",'Cost and Benefit Parameters'!$N$24)</f>
        <v>199.81500000000003</v>
      </c>
      <c r="AB279" s="1">
        <f>IF(AB256="","",'Cost and Benefit Parameters'!$N$24)</f>
        <v>199.81500000000003</v>
      </c>
      <c r="AC279" s="1">
        <f>IF(AC256="","",'Cost and Benefit Parameters'!$N$24)</f>
        <v>199.81500000000003</v>
      </c>
      <c r="AD279" s="1">
        <f>IF(AD256="","",'Cost and Benefit Parameters'!$N$24)</f>
        <v>199.81500000000003</v>
      </c>
      <c r="AE279" s="1">
        <f>IF(AE256="","",'Cost and Benefit Parameters'!$N$24)</f>
        <v>199.81500000000003</v>
      </c>
      <c r="AF279" s="1">
        <f>IF(AF256="","",'Cost and Benefit Parameters'!$N$24)</f>
        <v>199.81500000000003</v>
      </c>
      <c r="AG279" s="1">
        <f>IF(AG256="","",'Cost and Benefit Parameters'!$N$24)</f>
        <v>199.81500000000003</v>
      </c>
      <c r="AH279" s="1">
        <f>IF(AH256="","",'Cost and Benefit Parameters'!$N$24)</f>
        <v>199.81500000000003</v>
      </c>
      <c r="AI279" s="1">
        <f>IF(AI256="","",'Cost and Benefit Parameters'!$N$24)</f>
        <v>199.81500000000003</v>
      </c>
      <c r="AJ279" s="1">
        <f>IF(AJ256="","",'Cost and Benefit Parameters'!$N$24)</f>
        <v>199.81500000000003</v>
      </c>
      <c r="AK279" s="1">
        <f>IF(AK256="","",'Cost and Benefit Parameters'!$N$24)</f>
        <v>199.81500000000003</v>
      </c>
      <c r="AL279" s="1">
        <f>IF(AL256="","",'Cost and Benefit Parameters'!$N$24)</f>
        <v>199.81500000000003</v>
      </c>
      <c r="AM279" s="1">
        <f>IF(AM256="","",'Cost and Benefit Parameters'!$N$24)</f>
        <v>199.81500000000003</v>
      </c>
      <c r="AN279" s="1">
        <f>IF(AN256="","",'Cost and Benefit Parameters'!$N$24)</f>
        <v>199.81500000000003</v>
      </c>
      <c r="AO279" s="1">
        <f>IF(AO256="","",'Cost and Benefit Parameters'!$N$24)</f>
        <v>199.81500000000003</v>
      </c>
      <c r="AP279" s="1">
        <f>IF(AP256="","",'Cost and Benefit Parameters'!$N$24)</f>
        <v>199.81500000000003</v>
      </c>
      <c r="AQ279" s="1">
        <f>IF(AQ256="","",'Cost and Benefit Parameters'!$N$24)</f>
        <v>199.81500000000003</v>
      </c>
      <c r="AR279" s="1">
        <f>IF(AR256="","",'Cost and Benefit Parameters'!$N$24)</f>
        <v>199.81500000000003</v>
      </c>
      <c r="AS279" s="1">
        <f>IF(AS256="","",'Cost and Benefit Parameters'!$N$24)</f>
        <v>199.81500000000003</v>
      </c>
      <c r="AT279" s="1">
        <f>IF(AT256="","",'Cost and Benefit Parameters'!$N$24)</f>
        <v>199.81500000000003</v>
      </c>
      <c r="AU279" s="1">
        <f>IF(AU256="","",'Cost and Benefit Parameters'!$N$24)</f>
        <v>199.81500000000003</v>
      </c>
      <c r="AV279" s="1">
        <f>IF(AV256="","",'Cost and Benefit Parameters'!$N$24)</f>
        <v>199.81500000000003</v>
      </c>
      <c r="AW279" s="1">
        <f>IF(AW256="","",'Cost and Benefit Parameters'!$N$24)</f>
        <v>199.81500000000003</v>
      </c>
      <c r="AX279" s="1">
        <f>IF(AX256="","",'Cost and Benefit Parameters'!$N$24)</f>
        <v>199.81500000000003</v>
      </c>
      <c r="AY279" s="1">
        <f>IF(AY256="","",'Cost and Benefit Parameters'!$N$24)</f>
        <v>199.81500000000003</v>
      </c>
      <c r="AZ279" s="1">
        <f>IF(AZ256="","",'Cost and Benefit Parameters'!$N$24)</f>
        <v>199.81500000000003</v>
      </c>
      <c r="BA279" s="1">
        <f>IF(BA256="","",'Cost and Benefit Parameters'!$N$24)</f>
        <v>199.81500000000003</v>
      </c>
      <c r="BB279" s="1">
        <f>IF(BB256="","",'Cost and Benefit Parameters'!$N$24)</f>
        <v>199.81500000000003</v>
      </c>
      <c r="BC279" s="1">
        <f>IF(BC256="","",'Cost and Benefit Parameters'!$N$24)</f>
        <v>199.81500000000003</v>
      </c>
      <c r="BD279" s="1">
        <f>IF(BD256="","",'Cost and Benefit Parameters'!$N$24)</f>
        <v>199.81500000000003</v>
      </c>
      <c r="BE279" s="1">
        <f>IF(BE256="","",'Cost and Benefit Parameters'!$N$24)</f>
        <v>199.81500000000003</v>
      </c>
      <c r="BF279" s="1">
        <f>IF(BF256="","",'Cost and Benefit Parameters'!$N$24)</f>
        <v>199.81500000000003</v>
      </c>
      <c r="BG279" s="1">
        <f>IF(BG256="","",'Cost and Benefit Parameters'!$N$24)</f>
        <v>199.81500000000003</v>
      </c>
      <c r="BH279" s="1">
        <f>IF(BH256="","",'Cost and Benefit Parameters'!$N$24)</f>
        <v>199.81500000000003</v>
      </c>
      <c r="BI279" s="1">
        <f>IF(BI256="","",'Cost and Benefit Parameters'!$N$24)</f>
        <v>199.81500000000003</v>
      </c>
      <c r="BJ279" s="1">
        <f>IF(BJ256="","",'Cost and Benefit Parameters'!$N$24)</f>
        <v>199.81500000000003</v>
      </c>
      <c r="BK279" s="1">
        <f>IF(BK256="","",'Cost and Benefit Parameters'!$N$24)</f>
        <v>199.81500000000003</v>
      </c>
      <c r="BL279" s="1">
        <f>IF(BL256="","",'Cost and Benefit Parameters'!$N$24)</f>
        <v>199.81500000000003</v>
      </c>
      <c r="BM279" s="1">
        <f>IF(BM256="","",'Cost and Benefit Parameters'!$N$24)</f>
        <v>199.81500000000003</v>
      </c>
      <c r="BN279" s="1" t="str">
        <f>IF(BN256="","",'Cost and Benefit Parameters'!$N$24)</f>
        <v/>
      </c>
    </row>
    <row r="280" spans="1:72" x14ac:dyDescent="0.55000000000000004">
      <c r="A280" s="639"/>
      <c r="B280" t="s">
        <v>486</v>
      </c>
      <c r="H280" s="1" t="str">
        <f>IF(H257="","",'Cost and Benefit Parameters'!$N$24)</f>
        <v/>
      </c>
      <c r="I280" s="1" t="str">
        <f>IF(I257="","",'Cost and Benefit Parameters'!$N$24)</f>
        <v/>
      </c>
      <c r="J280" s="1" t="str">
        <f>IF(J257="","",'Cost and Benefit Parameters'!$N$24)</f>
        <v/>
      </c>
      <c r="K280" s="1" t="str">
        <f>IF(K257="","",'Cost and Benefit Parameters'!$N$24)</f>
        <v/>
      </c>
      <c r="L280" s="1" t="str">
        <f>IF(L257="","",'Cost and Benefit Parameters'!$N$24)</f>
        <v/>
      </c>
      <c r="M280" s="1" t="str">
        <f>IF(M257="","",'Cost and Benefit Parameters'!$N$24)</f>
        <v/>
      </c>
      <c r="N280" s="1" t="str">
        <f>IF(N257="","",'Cost and Benefit Parameters'!$N$24)</f>
        <v/>
      </c>
      <c r="O280" s="1" t="str">
        <f>IF(O257="","",'Cost and Benefit Parameters'!$N$24)</f>
        <v/>
      </c>
      <c r="P280" s="1" t="str">
        <f>IF(P257="","",'Cost and Benefit Parameters'!$N$24)</f>
        <v/>
      </c>
      <c r="Q280" s="1" t="str">
        <f>IF(Q257="","",'Cost and Benefit Parameters'!$N$24)</f>
        <v/>
      </c>
      <c r="R280" s="1" t="str">
        <f>IF(R257="","",'Cost and Benefit Parameters'!$N$24)</f>
        <v/>
      </c>
      <c r="S280" s="1" t="str">
        <f>IF(S257="","",'Cost and Benefit Parameters'!$N$24)</f>
        <v/>
      </c>
      <c r="T280" s="1" t="str">
        <f>IF(T257="","",'Cost and Benefit Parameters'!$N$24)</f>
        <v/>
      </c>
      <c r="U280" s="1" t="str">
        <f>IF(U257="","",'Cost and Benefit Parameters'!$N$24)</f>
        <v/>
      </c>
      <c r="V280" s="1" t="str">
        <f>IF(V257="","",'Cost and Benefit Parameters'!$N$24)</f>
        <v/>
      </c>
      <c r="W280" s="1" t="str">
        <f>IF(W257="","",'Cost and Benefit Parameters'!$N$24)</f>
        <v/>
      </c>
      <c r="X280" s="1" t="str">
        <f>IF(X257="","",'Cost and Benefit Parameters'!$N$24)</f>
        <v/>
      </c>
      <c r="Y280" s="1" t="str">
        <f>IF(Y257="","",'Cost and Benefit Parameters'!$N$24)</f>
        <v/>
      </c>
      <c r="Z280" s="1" t="str">
        <f>IF(Z257="","",'Cost and Benefit Parameters'!$N$24)</f>
        <v/>
      </c>
      <c r="AA280" s="1">
        <f>IF(AA257="","",'Cost and Benefit Parameters'!$N$24)</f>
        <v>199.81500000000003</v>
      </c>
      <c r="AB280" s="1">
        <f>IF(AB257="","",'Cost and Benefit Parameters'!$N$24)</f>
        <v>199.81500000000003</v>
      </c>
      <c r="AC280" s="1">
        <f>IF(AC257="","",'Cost and Benefit Parameters'!$N$24)</f>
        <v>199.81500000000003</v>
      </c>
      <c r="AD280" s="1">
        <f>IF(AD257="","",'Cost and Benefit Parameters'!$N$24)</f>
        <v>199.81500000000003</v>
      </c>
      <c r="AE280" s="1">
        <f>IF(AE257="","",'Cost and Benefit Parameters'!$N$24)</f>
        <v>199.81500000000003</v>
      </c>
      <c r="AF280" s="1">
        <f>IF(AF257="","",'Cost and Benefit Parameters'!$N$24)</f>
        <v>199.81500000000003</v>
      </c>
      <c r="AG280" s="1">
        <f>IF(AG257="","",'Cost and Benefit Parameters'!$N$24)</f>
        <v>199.81500000000003</v>
      </c>
      <c r="AH280" s="1">
        <f>IF(AH257="","",'Cost and Benefit Parameters'!$N$24)</f>
        <v>199.81500000000003</v>
      </c>
      <c r="AI280" s="1">
        <f>IF(AI257="","",'Cost and Benefit Parameters'!$N$24)</f>
        <v>199.81500000000003</v>
      </c>
      <c r="AJ280" s="1">
        <f>IF(AJ257="","",'Cost and Benefit Parameters'!$N$24)</f>
        <v>199.81500000000003</v>
      </c>
      <c r="AK280" s="1">
        <f>IF(AK257="","",'Cost and Benefit Parameters'!$N$24)</f>
        <v>199.81500000000003</v>
      </c>
      <c r="AL280" s="1">
        <f>IF(AL257="","",'Cost and Benefit Parameters'!$N$24)</f>
        <v>199.81500000000003</v>
      </c>
      <c r="AM280" s="1">
        <f>IF(AM257="","",'Cost and Benefit Parameters'!$N$24)</f>
        <v>199.81500000000003</v>
      </c>
      <c r="AN280" s="1">
        <f>IF(AN257="","",'Cost and Benefit Parameters'!$N$24)</f>
        <v>199.81500000000003</v>
      </c>
      <c r="AO280" s="1">
        <f>IF(AO257="","",'Cost and Benefit Parameters'!$N$24)</f>
        <v>199.81500000000003</v>
      </c>
      <c r="AP280" s="1">
        <f>IF(AP257="","",'Cost and Benefit Parameters'!$N$24)</f>
        <v>199.81500000000003</v>
      </c>
      <c r="AQ280" s="1">
        <f>IF(AQ257="","",'Cost and Benefit Parameters'!$N$24)</f>
        <v>199.81500000000003</v>
      </c>
      <c r="AR280" s="1">
        <f>IF(AR257="","",'Cost and Benefit Parameters'!$N$24)</f>
        <v>199.81500000000003</v>
      </c>
      <c r="AS280" s="1">
        <f>IF(AS257="","",'Cost and Benefit Parameters'!$N$24)</f>
        <v>199.81500000000003</v>
      </c>
      <c r="AT280" s="1">
        <f>IF(AT257="","",'Cost and Benefit Parameters'!$N$24)</f>
        <v>199.81500000000003</v>
      </c>
      <c r="AU280" s="1">
        <f>IF(AU257="","",'Cost and Benefit Parameters'!$N$24)</f>
        <v>199.81500000000003</v>
      </c>
      <c r="AV280" s="1">
        <f>IF(AV257="","",'Cost and Benefit Parameters'!$N$24)</f>
        <v>199.81500000000003</v>
      </c>
      <c r="AW280" s="1">
        <f>IF(AW257="","",'Cost and Benefit Parameters'!$N$24)</f>
        <v>199.81500000000003</v>
      </c>
      <c r="AX280" s="1">
        <f>IF(AX257="","",'Cost and Benefit Parameters'!$N$24)</f>
        <v>199.81500000000003</v>
      </c>
      <c r="AY280" s="1">
        <f>IF(AY257="","",'Cost and Benefit Parameters'!$N$24)</f>
        <v>199.81500000000003</v>
      </c>
      <c r="AZ280" s="1">
        <f>IF(AZ257="","",'Cost and Benefit Parameters'!$N$24)</f>
        <v>199.81500000000003</v>
      </c>
      <c r="BA280" s="1">
        <f>IF(BA257="","",'Cost and Benefit Parameters'!$N$24)</f>
        <v>199.81500000000003</v>
      </c>
      <c r="BB280" s="1">
        <f>IF(BB257="","",'Cost and Benefit Parameters'!$N$24)</f>
        <v>199.81500000000003</v>
      </c>
      <c r="BC280" s="1">
        <f>IF(BC257="","",'Cost and Benefit Parameters'!$N$24)</f>
        <v>199.81500000000003</v>
      </c>
      <c r="BD280" s="1">
        <f>IF(BD257="","",'Cost and Benefit Parameters'!$N$24)</f>
        <v>199.81500000000003</v>
      </c>
      <c r="BE280" s="1">
        <f>IF(BE257="","",'Cost and Benefit Parameters'!$N$24)</f>
        <v>199.81500000000003</v>
      </c>
      <c r="BF280" s="1">
        <f>IF(BF257="","",'Cost and Benefit Parameters'!$N$24)</f>
        <v>199.81500000000003</v>
      </c>
      <c r="BG280" s="1">
        <f>IF(BG257="","",'Cost and Benefit Parameters'!$N$24)</f>
        <v>199.81500000000003</v>
      </c>
      <c r="BH280" s="1">
        <f>IF(BH257="","",'Cost and Benefit Parameters'!$N$24)</f>
        <v>199.81500000000003</v>
      </c>
      <c r="BI280" s="1">
        <f>IF(BI257="","",'Cost and Benefit Parameters'!$N$24)</f>
        <v>199.81500000000003</v>
      </c>
      <c r="BJ280" s="1">
        <f>IF(BJ257="","",'Cost and Benefit Parameters'!$N$24)</f>
        <v>199.81500000000003</v>
      </c>
      <c r="BK280" s="1">
        <f>IF(BK257="","",'Cost and Benefit Parameters'!$N$24)</f>
        <v>199.81500000000003</v>
      </c>
      <c r="BL280" s="1">
        <f>IF(BL257="","",'Cost and Benefit Parameters'!$N$24)</f>
        <v>199.81500000000003</v>
      </c>
      <c r="BM280" s="1">
        <f>IF(BM257="","",'Cost and Benefit Parameters'!$N$24)</f>
        <v>199.81500000000003</v>
      </c>
      <c r="BN280" s="1">
        <f>IF(BN257="","",'Cost and Benefit Parameters'!$N$24)</f>
        <v>199.81500000000003</v>
      </c>
    </row>
    <row r="281" spans="1:72" x14ac:dyDescent="0.55000000000000004">
      <c r="A281" s="640"/>
      <c r="B281" s="329" t="s">
        <v>487</v>
      </c>
      <c r="C281" s="329"/>
      <c r="D281" s="329"/>
      <c r="E281" s="329"/>
      <c r="F281" s="329"/>
      <c r="G281" s="329"/>
      <c r="H281" s="330">
        <f>SUM(H261:H280)</f>
        <v>199.81500000000003</v>
      </c>
      <c r="I281" s="330">
        <f t="shared" ref="I281:BN281" si="82">SUM(I261:I280)</f>
        <v>399.63000000000005</v>
      </c>
      <c r="J281" s="330">
        <f t="shared" si="82"/>
        <v>599.44500000000005</v>
      </c>
      <c r="K281" s="330">
        <f t="shared" si="82"/>
        <v>799.2600000000001</v>
      </c>
      <c r="L281" s="330">
        <f t="shared" si="82"/>
        <v>999.07500000000016</v>
      </c>
      <c r="M281" s="330">
        <f t="shared" si="82"/>
        <v>1198.8900000000001</v>
      </c>
      <c r="N281" s="330">
        <f t="shared" si="82"/>
        <v>1398.7050000000002</v>
      </c>
      <c r="O281" s="330">
        <f t="shared" si="82"/>
        <v>1598.5200000000002</v>
      </c>
      <c r="P281" s="330">
        <f t="shared" si="82"/>
        <v>1798.3350000000003</v>
      </c>
      <c r="Q281" s="330">
        <f t="shared" si="82"/>
        <v>1998.1500000000003</v>
      </c>
      <c r="R281" s="330">
        <f t="shared" si="82"/>
        <v>2197.9650000000001</v>
      </c>
      <c r="S281" s="330">
        <f t="shared" si="82"/>
        <v>2397.7800000000002</v>
      </c>
      <c r="T281" s="330">
        <f t="shared" si="82"/>
        <v>2597.5950000000003</v>
      </c>
      <c r="U281" s="330">
        <f t="shared" si="82"/>
        <v>2797.4100000000003</v>
      </c>
      <c r="V281" s="330">
        <f t="shared" si="82"/>
        <v>2997.2250000000004</v>
      </c>
      <c r="W281" s="330">
        <f t="shared" si="82"/>
        <v>3197.0400000000004</v>
      </c>
      <c r="X281" s="330">
        <f t="shared" si="82"/>
        <v>3396.8550000000005</v>
      </c>
      <c r="Y281" s="330">
        <f t="shared" si="82"/>
        <v>3596.6700000000005</v>
      </c>
      <c r="Z281" s="330">
        <f t="shared" si="82"/>
        <v>3796.4850000000006</v>
      </c>
      <c r="AA281" s="330">
        <f t="shared" si="82"/>
        <v>3996.3000000000006</v>
      </c>
      <c r="AB281" s="330">
        <f t="shared" si="82"/>
        <v>3996.3000000000006</v>
      </c>
      <c r="AC281" s="330">
        <f t="shared" si="82"/>
        <v>3996.3000000000006</v>
      </c>
      <c r="AD281" s="330">
        <f t="shared" si="82"/>
        <v>3996.3000000000006</v>
      </c>
      <c r="AE281" s="330">
        <f t="shared" si="82"/>
        <v>3996.3000000000006</v>
      </c>
      <c r="AF281" s="330">
        <f t="shared" si="82"/>
        <v>3996.3000000000006</v>
      </c>
      <c r="AG281" s="330">
        <f t="shared" si="82"/>
        <v>3996.3000000000006</v>
      </c>
      <c r="AH281" s="330">
        <f t="shared" si="82"/>
        <v>3996.3000000000006</v>
      </c>
      <c r="AI281" s="330">
        <f t="shared" si="82"/>
        <v>3996.3000000000006</v>
      </c>
      <c r="AJ281" s="330">
        <f t="shared" si="82"/>
        <v>3996.3000000000006</v>
      </c>
      <c r="AK281" s="330">
        <f t="shared" si="82"/>
        <v>3996.3000000000006</v>
      </c>
      <c r="AL281" s="330">
        <f t="shared" si="82"/>
        <v>3996.3000000000006</v>
      </c>
      <c r="AM281" s="330">
        <f t="shared" si="82"/>
        <v>3996.3000000000006</v>
      </c>
      <c r="AN281" s="330">
        <f t="shared" si="82"/>
        <v>3996.3000000000006</v>
      </c>
      <c r="AO281" s="330">
        <f t="shared" si="82"/>
        <v>3996.3000000000006</v>
      </c>
      <c r="AP281" s="330">
        <f t="shared" si="82"/>
        <v>3996.3000000000006</v>
      </c>
      <c r="AQ281" s="330">
        <f t="shared" si="82"/>
        <v>3996.3000000000006</v>
      </c>
      <c r="AR281" s="330">
        <f t="shared" si="82"/>
        <v>3996.3000000000006</v>
      </c>
      <c r="AS281" s="330">
        <f t="shared" si="82"/>
        <v>3996.3000000000006</v>
      </c>
      <c r="AT281" s="330">
        <f t="shared" si="82"/>
        <v>3996.3000000000006</v>
      </c>
      <c r="AU281" s="330">
        <f t="shared" si="82"/>
        <v>3996.3000000000006</v>
      </c>
      <c r="AV281" s="330">
        <f t="shared" si="82"/>
        <v>3796.4850000000006</v>
      </c>
      <c r="AW281" s="330">
        <f t="shared" si="82"/>
        <v>3596.6700000000005</v>
      </c>
      <c r="AX281" s="330">
        <f t="shared" si="82"/>
        <v>3396.8550000000005</v>
      </c>
      <c r="AY281" s="330">
        <f t="shared" si="82"/>
        <v>3197.0400000000004</v>
      </c>
      <c r="AZ281" s="330">
        <f t="shared" si="82"/>
        <v>2997.2250000000004</v>
      </c>
      <c r="BA281" s="330">
        <f t="shared" si="82"/>
        <v>2797.4100000000003</v>
      </c>
      <c r="BB281" s="330">
        <f t="shared" si="82"/>
        <v>2597.5950000000003</v>
      </c>
      <c r="BC281" s="330">
        <f t="shared" si="82"/>
        <v>2397.7800000000002</v>
      </c>
      <c r="BD281" s="330">
        <f t="shared" si="82"/>
        <v>2197.9650000000001</v>
      </c>
      <c r="BE281" s="330">
        <f t="shared" si="82"/>
        <v>1998.1500000000003</v>
      </c>
      <c r="BF281" s="330">
        <f t="shared" si="82"/>
        <v>1798.3350000000003</v>
      </c>
      <c r="BG281" s="330">
        <f t="shared" si="82"/>
        <v>1598.5200000000002</v>
      </c>
      <c r="BH281" s="330">
        <f t="shared" si="82"/>
        <v>1398.7050000000002</v>
      </c>
      <c r="BI281" s="330">
        <f t="shared" si="82"/>
        <v>1198.8900000000001</v>
      </c>
      <c r="BJ281" s="330">
        <f t="shared" si="82"/>
        <v>999.07500000000016</v>
      </c>
      <c r="BK281" s="330">
        <f t="shared" si="82"/>
        <v>799.2600000000001</v>
      </c>
      <c r="BL281" s="330">
        <f t="shared" si="82"/>
        <v>599.44500000000005</v>
      </c>
      <c r="BM281" s="330">
        <f t="shared" si="82"/>
        <v>399.63000000000005</v>
      </c>
      <c r="BN281" s="330">
        <f t="shared" si="82"/>
        <v>199.81500000000003</v>
      </c>
    </row>
    <row r="283" spans="1:72" x14ac:dyDescent="0.55000000000000004">
      <c r="A283" s="638" t="s">
        <v>488</v>
      </c>
      <c r="B283" s="332" t="s">
        <v>506</v>
      </c>
      <c r="C283" s="333"/>
      <c r="D283" s="333"/>
      <c r="E283" s="333"/>
      <c r="F283" s="317"/>
      <c r="G283" s="317"/>
      <c r="H283" s="317"/>
      <c r="I283" s="317"/>
      <c r="J283" s="317"/>
      <c r="K283" s="317"/>
      <c r="L283" s="317"/>
      <c r="M283" s="317"/>
      <c r="N283" s="317"/>
      <c r="O283" s="317"/>
      <c r="P283" s="317"/>
      <c r="Q283" s="317"/>
      <c r="R283" s="317"/>
      <c r="S283" s="317"/>
      <c r="T283" s="317"/>
      <c r="U283" s="317"/>
      <c r="V283" s="317"/>
      <c r="W283" s="317"/>
      <c r="X283" s="317"/>
      <c r="Y283" s="317"/>
      <c r="Z283" s="317"/>
      <c r="AA283" s="317"/>
      <c r="AB283" s="317"/>
      <c r="AC283" s="317"/>
      <c r="AD283" s="317"/>
      <c r="AE283" s="317"/>
      <c r="AF283" s="317"/>
      <c r="AG283" s="317"/>
      <c r="AH283" s="317"/>
      <c r="AI283" s="317"/>
      <c r="AJ283" s="317"/>
      <c r="AK283" s="317"/>
      <c r="AL283" s="317"/>
      <c r="AM283" s="317"/>
      <c r="AN283" s="317"/>
      <c r="AO283" s="317"/>
      <c r="AP283" s="317"/>
      <c r="AQ283" s="317"/>
      <c r="AR283" s="317"/>
      <c r="AS283" s="317"/>
      <c r="AT283" s="317"/>
      <c r="AU283" s="317"/>
      <c r="AV283" s="317"/>
      <c r="AW283" s="317"/>
      <c r="AX283" s="317"/>
      <c r="AY283" s="317"/>
      <c r="AZ283" s="317"/>
      <c r="BA283" s="317"/>
      <c r="BB283" s="317"/>
      <c r="BC283" s="317"/>
      <c r="BD283" s="317"/>
      <c r="BE283" s="317"/>
      <c r="BF283" s="317"/>
      <c r="BG283" s="317"/>
      <c r="BH283" s="317"/>
      <c r="BI283" s="317"/>
      <c r="BJ283" s="317"/>
      <c r="BK283" s="317"/>
      <c r="BL283" s="317"/>
      <c r="BM283" s="317"/>
      <c r="BN283" s="317"/>
      <c r="BO283" s="317"/>
      <c r="BP283" s="317"/>
      <c r="BQ283" s="317"/>
      <c r="BR283" s="317"/>
      <c r="BS283" s="317"/>
      <c r="BT283" s="317"/>
    </row>
    <row r="284" spans="1:72" x14ac:dyDescent="0.55000000000000004">
      <c r="A284" s="639"/>
      <c r="B284" t="s">
        <v>466</v>
      </c>
      <c r="H284" s="1">
        <f>IF(H261="","",'Cost and Benefit Parameters'!$N$26)</f>
        <v>433.8599999999999</v>
      </c>
      <c r="I284" s="1">
        <f>IF(I261="","",'Cost and Benefit Parameters'!$N$26)</f>
        <v>433.8599999999999</v>
      </c>
      <c r="J284" s="1">
        <f>IF(J261="","",'Cost and Benefit Parameters'!$N$26)</f>
        <v>433.8599999999999</v>
      </c>
      <c r="K284" s="1">
        <f>IF(K261="","",'Cost and Benefit Parameters'!$N$26)</f>
        <v>433.8599999999999</v>
      </c>
      <c r="L284" s="1">
        <f>IF(L261="","",'Cost and Benefit Parameters'!$N$26)</f>
        <v>433.8599999999999</v>
      </c>
      <c r="M284" s="1">
        <f>IF(M261="","",'Cost and Benefit Parameters'!$N$26)</f>
        <v>433.8599999999999</v>
      </c>
      <c r="N284" s="1">
        <f>IF(N261="","",'Cost and Benefit Parameters'!$N$26)</f>
        <v>433.8599999999999</v>
      </c>
      <c r="O284" s="1">
        <f>IF(O261="","",'Cost and Benefit Parameters'!$N$26)</f>
        <v>433.8599999999999</v>
      </c>
      <c r="P284" s="1">
        <f>IF(P261="","",'Cost and Benefit Parameters'!$N$26)</f>
        <v>433.8599999999999</v>
      </c>
      <c r="Q284" s="1">
        <f>IF(Q261="","",'Cost and Benefit Parameters'!$N$26)</f>
        <v>433.8599999999999</v>
      </c>
      <c r="R284" s="1">
        <f>IF(R261="","",'Cost and Benefit Parameters'!$N$26)</f>
        <v>433.8599999999999</v>
      </c>
      <c r="S284" s="1">
        <f>IF(S261="","",'Cost and Benefit Parameters'!$N$26)</f>
        <v>433.8599999999999</v>
      </c>
      <c r="T284" s="1">
        <f>IF(T261="","",'Cost and Benefit Parameters'!$N$26)</f>
        <v>433.8599999999999</v>
      </c>
      <c r="U284" s="1">
        <f>IF(U261="","",'Cost and Benefit Parameters'!$N$26)</f>
        <v>433.8599999999999</v>
      </c>
      <c r="V284" s="1">
        <f>IF(V261="","",'Cost and Benefit Parameters'!$N$26)</f>
        <v>433.8599999999999</v>
      </c>
      <c r="W284" s="1">
        <f>IF(W261="","",'Cost and Benefit Parameters'!$N$26)</f>
        <v>433.8599999999999</v>
      </c>
      <c r="X284" s="1">
        <f>IF(X261="","",'Cost and Benefit Parameters'!$N$26)</f>
        <v>433.8599999999999</v>
      </c>
      <c r="Y284" s="1">
        <f>IF(Y261="","",'Cost and Benefit Parameters'!$N$26)</f>
        <v>433.8599999999999</v>
      </c>
      <c r="Z284" s="1">
        <f>IF(Z261="","",'Cost and Benefit Parameters'!$N$26)</f>
        <v>433.8599999999999</v>
      </c>
      <c r="AA284" s="1">
        <f>IF(AA261="","",'Cost and Benefit Parameters'!$N$26)</f>
        <v>433.8599999999999</v>
      </c>
      <c r="AB284" s="1">
        <f>IF(AB261="","",'Cost and Benefit Parameters'!$N$26)</f>
        <v>433.8599999999999</v>
      </c>
      <c r="AC284" s="1">
        <f>IF(AC261="","",'Cost and Benefit Parameters'!$N$26)</f>
        <v>433.8599999999999</v>
      </c>
      <c r="AD284" s="1">
        <f>IF(AD261="","",'Cost and Benefit Parameters'!$N$26)</f>
        <v>433.8599999999999</v>
      </c>
      <c r="AE284" s="1">
        <f>IF(AE261="","",'Cost and Benefit Parameters'!$N$26)</f>
        <v>433.8599999999999</v>
      </c>
      <c r="AF284" s="1">
        <f>IF(AF261="","",'Cost and Benefit Parameters'!$N$26)</f>
        <v>433.8599999999999</v>
      </c>
      <c r="AG284" s="1">
        <f>IF(AG261="","",'Cost and Benefit Parameters'!$N$26)</f>
        <v>433.8599999999999</v>
      </c>
      <c r="AH284" s="1">
        <f>IF(AH261="","",'Cost and Benefit Parameters'!$N$26)</f>
        <v>433.8599999999999</v>
      </c>
      <c r="AI284" s="1">
        <f>IF(AI261="","",'Cost and Benefit Parameters'!$N$26)</f>
        <v>433.8599999999999</v>
      </c>
      <c r="AJ284" s="1">
        <f>IF(AJ261="","",'Cost and Benefit Parameters'!$N$26)</f>
        <v>433.8599999999999</v>
      </c>
      <c r="AK284" s="1">
        <f>IF(AK261="","",'Cost and Benefit Parameters'!$N$26)</f>
        <v>433.8599999999999</v>
      </c>
      <c r="AL284" s="1">
        <f>IF(AL261="","",'Cost and Benefit Parameters'!$N$26)</f>
        <v>433.8599999999999</v>
      </c>
      <c r="AM284" s="1">
        <f>IF(AM261="","",'Cost and Benefit Parameters'!$N$26)</f>
        <v>433.8599999999999</v>
      </c>
      <c r="AN284" s="1">
        <f>IF(AN261="","",'Cost and Benefit Parameters'!$N$26)</f>
        <v>433.8599999999999</v>
      </c>
      <c r="AO284" s="1">
        <f>IF(AO261="","",'Cost and Benefit Parameters'!$N$26)</f>
        <v>433.8599999999999</v>
      </c>
      <c r="AP284" s="1">
        <f>IF(AP261="","",'Cost and Benefit Parameters'!$N$26)</f>
        <v>433.8599999999999</v>
      </c>
      <c r="AQ284" s="1">
        <f>IF(AQ261="","",'Cost and Benefit Parameters'!$N$26)</f>
        <v>433.8599999999999</v>
      </c>
      <c r="AR284" s="1">
        <f>IF(AR261="","",'Cost and Benefit Parameters'!$N$26)</f>
        <v>433.8599999999999</v>
      </c>
      <c r="AS284" s="1">
        <f>IF(AS261="","",'Cost and Benefit Parameters'!$N$26)</f>
        <v>433.8599999999999</v>
      </c>
      <c r="AT284" s="1">
        <f>IF(AT261="","",'Cost and Benefit Parameters'!$N$26)</f>
        <v>433.8599999999999</v>
      </c>
      <c r="AU284" s="1">
        <f>IF(AU261="","",'Cost and Benefit Parameters'!$N$26)</f>
        <v>433.8599999999999</v>
      </c>
      <c r="AV284" s="1" t="str">
        <f>IF(AV261="","",'Cost and Benefit Parameters'!$N$26)</f>
        <v/>
      </c>
      <c r="AW284" s="1" t="str">
        <f>IF(AW261="","",'Cost and Benefit Parameters'!$N$26)</f>
        <v/>
      </c>
      <c r="AX284" s="1" t="str">
        <f>IF(AX261="","",'Cost and Benefit Parameters'!$N$26)</f>
        <v/>
      </c>
      <c r="AY284" s="1" t="str">
        <f>IF(AY261="","",'Cost and Benefit Parameters'!$N$26)</f>
        <v/>
      </c>
      <c r="AZ284" s="1" t="str">
        <f>IF(AZ261="","",'Cost and Benefit Parameters'!$N$26)</f>
        <v/>
      </c>
      <c r="BA284" s="1" t="str">
        <f>IF(BA261="","",'Cost and Benefit Parameters'!$N$26)</f>
        <v/>
      </c>
      <c r="BB284" s="1" t="str">
        <f>IF(BB261="","",'Cost and Benefit Parameters'!$N$26)</f>
        <v/>
      </c>
      <c r="BC284" s="1" t="str">
        <f>IF(BC261="","",'Cost and Benefit Parameters'!$N$26)</f>
        <v/>
      </c>
      <c r="BD284" s="1" t="str">
        <f>IF(BD261="","",'Cost and Benefit Parameters'!$N$26)</f>
        <v/>
      </c>
      <c r="BE284" s="1" t="str">
        <f>IF(BE261="","",'Cost and Benefit Parameters'!$N$26)</f>
        <v/>
      </c>
      <c r="BF284" s="1" t="str">
        <f>IF(BF261="","",'Cost and Benefit Parameters'!$N$26)</f>
        <v/>
      </c>
      <c r="BG284" s="1" t="str">
        <f>IF(BG261="","",'Cost and Benefit Parameters'!$N$26)</f>
        <v/>
      </c>
      <c r="BH284" s="1" t="str">
        <f>IF(BH261="","",'Cost and Benefit Parameters'!$N$26)</f>
        <v/>
      </c>
      <c r="BI284" s="1" t="str">
        <f>IF(BI261="","",'Cost and Benefit Parameters'!$N$26)</f>
        <v/>
      </c>
      <c r="BJ284" s="1" t="str">
        <f>IF(BJ261="","",'Cost and Benefit Parameters'!$N$26)</f>
        <v/>
      </c>
      <c r="BK284" s="1" t="str">
        <f>IF(BK261="","",'Cost and Benefit Parameters'!$N$26)</f>
        <v/>
      </c>
      <c r="BL284" s="1" t="str">
        <f>IF(BL261="","",'Cost and Benefit Parameters'!$N$26)</f>
        <v/>
      </c>
      <c r="BM284" s="1" t="str">
        <f>IF(BM261="","",'Cost and Benefit Parameters'!$N$26)</f>
        <v/>
      </c>
      <c r="BN284" s="1" t="str">
        <f>IF(BN261="","",'Cost and Benefit Parameters'!$N$26)</f>
        <v/>
      </c>
    </row>
    <row r="285" spans="1:72" x14ac:dyDescent="0.55000000000000004">
      <c r="A285" s="639"/>
      <c r="B285" t="s">
        <v>468</v>
      </c>
      <c r="H285" s="1" t="str">
        <f>IF(H262="","",'Cost and Benefit Parameters'!$N$26)</f>
        <v/>
      </c>
      <c r="I285" s="1">
        <f>IF(I262="","",'Cost and Benefit Parameters'!$N$26)</f>
        <v>433.8599999999999</v>
      </c>
      <c r="J285" s="1">
        <f>IF(J262="","",'Cost and Benefit Parameters'!$N$26)</f>
        <v>433.8599999999999</v>
      </c>
      <c r="K285" s="1">
        <f>IF(K262="","",'Cost and Benefit Parameters'!$N$26)</f>
        <v>433.8599999999999</v>
      </c>
      <c r="L285" s="1">
        <f>IF(L262="","",'Cost and Benefit Parameters'!$N$26)</f>
        <v>433.8599999999999</v>
      </c>
      <c r="M285" s="1">
        <f>IF(M262="","",'Cost and Benefit Parameters'!$N$26)</f>
        <v>433.8599999999999</v>
      </c>
      <c r="N285" s="1">
        <f>IF(N262="","",'Cost and Benefit Parameters'!$N$26)</f>
        <v>433.8599999999999</v>
      </c>
      <c r="O285" s="1">
        <f>IF(O262="","",'Cost and Benefit Parameters'!$N$26)</f>
        <v>433.8599999999999</v>
      </c>
      <c r="P285" s="1">
        <f>IF(P262="","",'Cost and Benefit Parameters'!$N$26)</f>
        <v>433.8599999999999</v>
      </c>
      <c r="Q285" s="1">
        <f>IF(Q262="","",'Cost and Benefit Parameters'!$N$26)</f>
        <v>433.8599999999999</v>
      </c>
      <c r="R285" s="1">
        <f>IF(R262="","",'Cost and Benefit Parameters'!$N$26)</f>
        <v>433.8599999999999</v>
      </c>
      <c r="S285" s="1">
        <f>IF(S262="","",'Cost and Benefit Parameters'!$N$26)</f>
        <v>433.8599999999999</v>
      </c>
      <c r="T285" s="1">
        <f>IF(T262="","",'Cost and Benefit Parameters'!$N$26)</f>
        <v>433.8599999999999</v>
      </c>
      <c r="U285" s="1">
        <f>IF(U262="","",'Cost and Benefit Parameters'!$N$26)</f>
        <v>433.8599999999999</v>
      </c>
      <c r="V285" s="1">
        <f>IF(V262="","",'Cost and Benefit Parameters'!$N$26)</f>
        <v>433.8599999999999</v>
      </c>
      <c r="W285" s="1">
        <f>IF(W262="","",'Cost and Benefit Parameters'!$N$26)</f>
        <v>433.8599999999999</v>
      </c>
      <c r="X285" s="1">
        <f>IF(X262="","",'Cost and Benefit Parameters'!$N$26)</f>
        <v>433.8599999999999</v>
      </c>
      <c r="Y285" s="1">
        <f>IF(Y262="","",'Cost and Benefit Parameters'!$N$26)</f>
        <v>433.8599999999999</v>
      </c>
      <c r="Z285" s="1">
        <f>IF(Z262="","",'Cost and Benefit Parameters'!$N$26)</f>
        <v>433.8599999999999</v>
      </c>
      <c r="AA285" s="1">
        <f>IF(AA262="","",'Cost and Benefit Parameters'!$N$26)</f>
        <v>433.8599999999999</v>
      </c>
      <c r="AB285" s="1">
        <f>IF(AB262="","",'Cost and Benefit Parameters'!$N$26)</f>
        <v>433.8599999999999</v>
      </c>
      <c r="AC285" s="1">
        <f>IF(AC262="","",'Cost and Benefit Parameters'!$N$26)</f>
        <v>433.8599999999999</v>
      </c>
      <c r="AD285" s="1">
        <f>IF(AD262="","",'Cost and Benefit Parameters'!$N$26)</f>
        <v>433.8599999999999</v>
      </c>
      <c r="AE285" s="1">
        <f>IF(AE262="","",'Cost and Benefit Parameters'!$N$26)</f>
        <v>433.8599999999999</v>
      </c>
      <c r="AF285" s="1">
        <f>IF(AF262="","",'Cost and Benefit Parameters'!$N$26)</f>
        <v>433.8599999999999</v>
      </c>
      <c r="AG285" s="1">
        <f>IF(AG262="","",'Cost and Benefit Parameters'!$N$26)</f>
        <v>433.8599999999999</v>
      </c>
      <c r="AH285" s="1">
        <f>IF(AH262="","",'Cost and Benefit Parameters'!$N$26)</f>
        <v>433.8599999999999</v>
      </c>
      <c r="AI285" s="1">
        <f>IF(AI262="","",'Cost and Benefit Parameters'!$N$26)</f>
        <v>433.8599999999999</v>
      </c>
      <c r="AJ285" s="1">
        <f>IF(AJ262="","",'Cost and Benefit Parameters'!$N$26)</f>
        <v>433.8599999999999</v>
      </c>
      <c r="AK285" s="1">
        <f>IF(AK262="","",'Cost and Benefit Parameters'!$N$26)</f>
        <v>433.8599999999999</v>
      </c>
      <c r="AL285" s="1">
        <f>IF(AL262="","",'Cost and Benefit Parameters'!$N$26)</f>
        <v>433.8599999999999</v>
      </c>
      <c r="AM285" s="1">
        <f>IF(AM262="","",'Cost and Benefit Parameters'!$N$26)</f>
        <v>433.8599999999999</v>
      </c>
      <c r="AN285" s="1">
        <f>IF(AN262="","",'Cost and Benefit Parameters'!$N$26)</f>
        <v>433.8599999999999</v>
      </c>
      <c r="AO285" s="1">
        <f>IF(AO262="","",'Cost and Benefit Parameters'!$N$26)</f>
        <v>433.8599999999999</v>
      </c>
      <c r="AP285" s="1">
        <f>IF(AP262="","",'Cost and Benefit Parameters'!$N$26)</f>
        <v>433.8599999999999</v>
      </c>
      <c r="AQ285" s="1">
        <f>IF(AQ262="","",'Cost and Benefit Parameters'!$N$26)</f>
        <v>433.8599999999999</v>
      </c>
      <c r="AR285" s="1">
        <f>IF(AR262="","",'Cost and Benefit Parameters'!$N$26)</f>
        <v>433.8599999999999</v>
      </c>
      <c r="AS285" s="1">
        <f>IF(AS262="","",'Cost and Benefit Parameters'!$N$26)</f>
        <v>433.8599999999999</v>
      </c>
      <c r="AT285" s="1">
        <f>IF(AT262="","",'Cost and Benefit Parameters'!$N$26)</f>
        <v>433.8599999999999</v>
      </c>
      <c r="AU285" s="1">
        <f>IF(AU262="","",'Cost and Benefit Parameters'!$N$26)</f>
        <v>433.8599999999999</v>
      </c>
      <c r="AV285" s="1">
        <f>IF(AV262="","",'Cost and Benefit Parameters'!$N$26)</f>
        <v>433.8599999999999</v>
      </c>
      <c r="AW285" s="1" t="str">
        <f>IF(AW262="","",'Cost and Benefit Parameters'!$N$26)</f>
        <v/>
      </c>
      <c r="AX285" s="1" t="str">
        <f>IF(AX262="","",'Cost and Benefit Parameters'!$N$26)</f>
        <v/>
      </c>
      <c r="AY285" s="1" t="str">
        <f>IF(AY262="","",'Cost and Benefit Parameters'!$N$26)</f>
        <v/>
      </c>
      <c r="AZ285" s="1" t="str">
        <f>IF(AZ262="","",'Cost and Benefit Parameters'!$N$26)</f>
        <v/>
      </c>
      <c r="BA285" s="1" t="str">
        <f>IF(BA262="","",'Cost and Benefit Parameters'!$N$26)</f>
        <v/>
      </c>
      <c r="BB285" s="1" t="str">
        <f>IF(BB262="","",'Cost and Benefit Parameters'!$N$26)</f>
        <v/>
      </c>
      <c r="BC285" s="1" t="str">
        <f>IF(BC262="","",'Cost and Benefit Parameters'!$N$26)</f>
        <v/>
      </c>
      <c r="BD285" s="1" t="str">
        <f>IF(BD262="","",'Cost and Benefit Parameters'!$N$26)</f>
        <v/>
      </c>
      <c r="BE285" s="1" t="str">
        <f>IF(BE262="","",'Cost and Benefit Parameters'!$N$26)</f>
        <v/>
      </c>
      <c r="BF285" s="1" t="str">
        <f>IF(BF262="","",'Cost and Benefit Parameters'!$N$26)</f>
        <v/>
      </c>
      <c r="BG285" s="1" t="str">
        <f>IF(BG262="","",'Cost and Benefit Parameters'!$N$26)</f>
        <v/>
      </c>
      <c r="BH285" s="1" t="str">
        <f>IF(BH262="","",'Cost and Benefit Parameters'!$N$26)</f>
        <v/>
      </c>
      <c r="BI285" s="1" t="str">
        <f>IF(BI262="","",'Cost and Benefit Parameters'!$N$26)</f>
        <v/>
      </c>
      <c r="BJ285" s="1" t="str">
        <f>IF(BJ262="","",'Cost and Benefit Parameters'!$N$26)</f>
        <v/>
      </c>
      <c r="BK285" s="1" t="str">
        <f>IF(BK262="","",'Cost and Benefit Parameters'!$N$26)</f>
        <v/>
      </c>
      <c r="BL285" s="1" t="str">
        <f>IF(BL262="","",'Cost and Benefit Parameters'!$N$26)</f>
        <v/>
      </c>
      <c r="BM285" s="1" t="str">
        <f>IF(BM262="","",'Cost and Benefit Parameters'!$N$26)</f>
        <v/>
      </c>
      <c r="BN285" s="1" t="str">
        <f>IF(BN262="","",'Cost and Benefit Parameters'!$N$26)</f>
        <v/>
      </c>
    </row>
    <row r="286" spans="1:72" x14ac:dyDescent="0.55000000000000004">
      <c r="A286" s="639"/>
      <c r="B286" t="s">
        <v>469</v>
      </c>
      <c r="H286" s="1" t="str">
        <f>IF(H263="","",'Cost and Benefit Parameters'!$N$26)</f>
        <v/>
      </c>
      <c r="I286" s="1" t="str">
        <f>IF(I263="","",'Cost and Benefit Parameters'!$N$26)</f>
        <v/>
      </c>
      <c r="J286" s="1">
        <f>IF(J263="","",'Cost and Benefit Parameters'!$N$26)</f>
        <v>433.8599999999999</v>
      </c>
      <c r="K286" s="1">
        <f>IF(K263="","",'Cost and Benefit Parameters'!$N$26)</f>
        <v>433.8599999999999</v>
      </c>
      <c r="L286" s="1">
        <f>IF(L263="","",'Cost and Benefit Parameters'!$N$26)</f>
        <v>433.8599999999999</v>
      </c>
      <c r="M286" s="1">
        <f>IF(M263="","",'Cost and Benefit Parameters'!$N$26)</f>
        <v>433.8599999999999</v>
      </c>
      <c r="N286" s="1">
        <f>IF(N263="","",'Cost and Benefit Parameters'!$N$26)</f>
        <v>433.8599999999999</v>
      </c>
      <c r="O286" s="1">
        <f>IF(O263="","",'Cost and Benefit Parameters'!$N$26)</f>
        <v>433.8599999999999</v>
      </c>
      <c r="P286" s="1">
        <f>IF(P263="","",'Cost and Benefit Parameters'!$N$26)</f>
        <v>433.8599999999999</v>
      </c>
      <c r="Q286" s="1">
        <f>IF(Q263="","",'Cost and Benefit Parameters'!$N$26)</f>
        <v>433.8599999999999</v>
      </c>
      <c r="R286" s="1">
        <f>IF(R263="","",'Cost and Benefit Parameters'!$N$26)</f>
        <v>433.8599999999999</v>
      </c>
      <c r="S286" s="1">
        <f>IF(S263="","",'Cost and Benefit Parameters'!$N$26)</f>
        <v>433.8599999999999</v>
      </c>
      <c r="T286" s="1">
        <f>IF(T263="","",'Cost and Benefit Parameters'!$N$26)</f>
        <v>433.8599999999999</v>
      </c>
      <c r="U286" s="1">
        <f>IF(U263="","",'Cost and Benefit Parameters'!$N$26)</f>
        <v>433.8599999999999</v>
      </c>
      <c r="V286" s="1">
        <f>IF(V263="","",'Cost and Benefit Parameters'!$N$26)</f>
        <v>433.8599999999999</v>
      </c>
      <c r="W286" s="1">
        <f>IF(W263="","",'Cost and Benefit Parameters'!$N$26)</f>
        <v>433.8599999999999</v>
      </c>
      <c r="X286" s="1">
        <f>IF(X263="","",'Cost and Benefit Parameters'!$N$26)</f>
        <v>433.8599999999999</v>
      </c>
      <c r="Y286" s="1">
        <f>IF(Y263="","",'Cost and Benefit Parameters'!$N$26)</f>
        <v>433.8599999999999</v>
      </c>
      <c r="Z286" s="1">
        <f>IF(Z263="","",'Cost and Benefit Parameters'!$N$26)</f>
        <v>433.8599999999999</v>
      </c>
      <c r="AA286" s="1">
        <f>IF(AA263="","",'Cost and Benefit Parameters'!$N$26)</f>
        <v>433.8599999999999</v>
      </c>
      <c r="AB286" s="1">
        <f>IF(AB263="","",'Cost and Benefit Parameters'!$N$26)</f>
        <v>433.8599999999999</v>
      </c>
      <c r="AC286" s="1">
        <f>IF(AC263="","",'Cost and Benefit Parameters'!$N$26)</f>
        <v>433.8599999999999</v>
      </c>
      <c r="AD286" s="1">
        <f>IF(AD263="","",'Cost and Benefit Parameters'!$N$26)</f>
        <v>433.8599999999999</v>
      </c>
      <c r="AE286" s="1">
        <f>IF(AE263="","",'Cost and Benefit Parameters'!$N$26)</f>
        <v>433.8599999999999</v>
      </c>
      <c r="AF286" s="1">
        <f>IF(AF263="","",'Cost and Benefit Parameters'!$N$26)</f>
        <v>433.8599999999999</v>
      </c>
      <c r="AG286" s="1">
        <f>IF(AG263="","",'Cost and Benefit Parameters'!$N$26)</f>
        <v>433.8599999999999</v>
      </c>
      <c r="AH286" s="1">
        <f>IF(AH263="","",'Cost and Benefit Parameters'!$N$26)</f>
        <v>433.8599999999999</v>
      </c>
      <c r="AI286" s="1">
        <f>IF(AI263="","",'Cost and Benefit Parameters'!$N$26)</f>
        <v>433.8599999999999</v>
      </c>
      <c r="AJ286" s="1">
        <f>IF(AJ263="","",'Cost and Benefit Parameters'!$N$26)</f>
        <v>433.8599999999999</v>
      </c>
      <c r="AK286" s="1">
        <f>IF(AK263="","",'Cost and Benefit Parameters'!$N$26)</f>
        <v>433.8599999999999</v>
      </c>
      <c r="AL286" s="1">
        <f>IF(AL263="","",'Cost and Benefit Parameters'!$N$26)</f>
        <v>433.8599999999999</v>
      </c>
      <c r="AM286" s="1">
        <f>IF(AM263="","",'Cost and Benefit Parameters'!$N$26)</f>
        <v>433.8599999999999</v>
      </c>
      <c r="AN286" s="1">
        <f>IF(AN263="","",'Cost and Benefit Parameters'!$N$26)</f>
        <v>433.8599999999999</v>
      </c>
      <c r="AO286" s="1">
        <f>IF(AO263="","",'Cost and Benefit Parameters'!$N$26)</f>
        <v>433.8599999999999</v>
      </c>
      <c r="AP286" s="1">
        <f>IF(AP263="","",'Cost and Benefit Parameters'!$N$26)</f>
        <v>433.8599999999999</v>
      </c>
      <c r="AQ286" s="1">
        <f>IF(AQ263="","",'Cost and Benefit Parameters'!$N$26)</f>
        <v>433.8599999999999</v>
      </c>
      <c r="AR286" s="1">
        <f>IF(AR263="","",'Cost and Benefit Parameters'!$N$26)</f>
        <v>433.8599999999999</v>
      </c>
      <c r="AS286" s="1">
        <f>IF(AS263="","",'Cost and Benefit Parameters'!$N$26)</f>
        <v>433.8599999999999</v>
      </c>
      <c r="AT286" s="1">
        <f>IF(AT263="","",'Cost and Benefit Parameters'!$N$26)</f>
        <v>433.8599999999999</v>
      </c>
      <c r="AU286" s="1">
        <f>IF(AU263="","",'Cost and Benefit Parameters'!$N$26)</f>
        <v>433.8599999999999</v>
      </c>
      <c r="AV286" s="1">
        <f>IF(AV263="","",'Cost and Benefit Parameters'!$N$26)</f>
        <v>433.8599999999999</v>
      </c>
      <c r="AW286" s="1">
        <f>IF(AW263="","",'Cost and Benefit Parameters'!$N$26)</f>
        <v>433.8599999999999</v>
      </c>
      <c r="AX286" s="1" t="str">
        <f>IF(AX263="","",'Cost and Benefit Parameters'!$N$26)</f>
        <v/>
      </c>
      <c r="AY286" s="1" t="str">
        <f>IF(AY263="","",'Cost and Benefit Parameters'!$N$26)</f>
        <v/>
      </c>
      <c r="AZ286" s="1" t="str">
        <f>IF(AZ263="","",'Cost and Benefit Parameters'!$N$26)</f>
        <v/>
      </c>
      <c r="BA286" s="1" t="str">
        <f>IF(BA263="","",'Cost and Benefit Parameters'!$N$26)</f>
        <v/>
      </c>
      <c r="BB286" s="1" t="str">
        <f>IF(BB263="","",'Cost and Benefit Parameters'!$N$26)</f>
        <v/>
      </c>
      <c r="BC286" s="1" t="str">
        <f>IF(BC263="","",'Cost and Benefit Parameters'!$N$26)</f>
        <v/>
      </c>
      <c r="BD286" s="1" t="str">
        <f>IF(BD263="","",'Cost and Benefit Parameters'!$N$26)</f>
        <v/>
      </c>
      <c r="BE286" s="1" t="str">
        <f>IF(BE263="","",'Cost and Benefit Parameters'!$N$26)</f>
        <v/>
      </c>
      <c r="BF286" s="1" t="str">
        <f>IF(BF263="","",'Cost and Benefit Parameters'!$N$26)</f>
        <v/>
      </c>
      <c r="BG286" s="1" t="str">
        <f>IF(BG263="","",'Cost and Benefit Parameters'!$N$26)</f>
        <v/>
      </c>
      <c r="BH286" s="1" t="str">
        <f>IF(BH263="","",'Cost and Benefit Parameters'!$N$26)</f>
        <v/>
      </c>
      <c r="BI286" s="1" t="str">
        <f>IF(BI263="","",'Cost and Benefit Parameters'!$N$26)</f>
        <v/>
      </c>
      <c r="BJ286" s="1" t="str">
        <f>IF(BJ263="","",'Cost and Benefit Parameters'!$N$26)</f>
        <v/>
      </c>
      <c r="BK286" s="1" t="str">
        <f>IF(BK263="","",'Cost and Benefit Parameters'!$N$26)</f>
        <v/>
      </c>
      <c r="BL286" s="1" t="str">
        <f>IF(BL263="","",'Cost and Benefit Parameters'!$N$26)</f>
        <v/>
      </c>
      <c r="BM286" s="1" t="str">
        <f>IF(BM263="","",'Cost and Benefit Parameters'!$N$26)</f>
        <v/>
      </c>
      <c r="BN286" s="1" t="str">
        <f>IF(BN263="","",'Cost and Benefit Parameters'!$N$26)</f>
        <v/>
      </c>
    </row>
    <row r="287" spans="1:72" x14ac:dyDescent="0.55000000000000004">
      <c r="A287" s="639"/>
      <c r="B287" t="s">
        <v>470</v>
      </c>
      <c r="H287" s="1" t="str">
        <f>IF(H264="","",'Cost and Benefit Parameters'!$N$26)</f>
        <v/>
      </c>
      <c r="I287" s="1" t="str">
        <f>IF(I264="","",'Cost and Benefit Parameters'!$N$26)</f>
        <v/>
      </c>
      <c r="J287" s="1" t="str">
        <f>IF(J264="","",'Cost and Benefit Parameters'!$N$26)</f>
        <v/>
      </c>
      <c r="K287" s="1">
        <f>IF(K264="","",'Cost and Benefit Parameters'!$N$26)</f>
        <v>433.8599999999999</v>
      </c>
      <c r="L287" s="1">
        <f>IF(L264="","",'Cost and Benefit Parameters'!$N$26)</f>
        <v>433.8599999999999</v>
      </c>
      <c r="M287" s="1">
        <f>IF(M264="","",'Cost and Benefit Parameters'!$N$26)</f>
        <v>433.8599999999999</v>
      </c>
      <c r="N287" s="1">
        <f>IF(N264="","",'Cost and Benefit Parameters'!$N$26)</f>
        <v>433.8599999999999</v>
      </c>
      <c r="O287" s="1">
        <f>IF(O264="","",'Cost and Benefit Parameters'!$N$26)</f>
        <v>433.8599999999999</v>
      </c>
      <c r="P287" s="1">
        <f>IF(P264="","",'Cost and Benefit Parameters'!$N$26)</f>
        <v>433.8599999999999</v>
      </c>
      <c r="Q287" s="1">
        <f>IF(Q264="","",'Cost and Benefit Parameters'!$N$26)</f>
        <v>433.8599999999999</v>
      </c>
      <c r="R287" s="1">
        <f>IF(R264="","",'Cost and Benefit Parameters'!$N$26)</f>
        <v>433.8599999999999</v>
      </c>
      <c r="S287" s="1">
        <f>IF(S264="","",'Cost and Benefit Parameters'!$N$26)</f>
        <v>433.8599999999999</v>
      </c>
      <c r="T287" s="1">
        <f>IF(T264="","",'Cost and Benefit Parameters'!$N$26)</f>
        <v>433.8599999999999</v>
      </c>
      <c r="U287" s="1">
        <f>IF(U264="","",'Cost and Benefit Parameters'!$N$26)</f>
        <v>433.8599999999999</v>
      </c>
      <c r="V287" s="1">
        <f>IF(V264="","",'Cost and Benefit Parameters'!$N$26)</f>
        <v>433.8599999999999</v>
      </c>
      <c r="W287" s="1">
        <f>IF(W264="","",'Cost and Benefit Parameters'!$N$26)</f>
        <v>433.8599999999999</v>
      </c>
      <c r="X287" s="1">
        <f>IF(X264="","",'Cost and Benefit Parameters'!$N$26)</f>
        <v>433.8599999999999</v>
      </c>
      <c r="Y287" s="1">
        <f>IF(Y264="","",'Cost and Benefit Parameters'!$N$26)</f>
        <v>433.8599999999999</v>
      </c>
      <c r="Z287" s="1">
        <f>IF(Z264="","",'Cost and Benefit Parameters'!$N$26)</f>
        <v>433.8599999999999</v>
      </c>
      <c r="AA287" s="1">
        <f>IF(AA264="","",'Cost and Benefit Parameters'!$N$26)</f>
        <v>433.8599999999999</v>
      </c>
      <c r="AB287" s="1">
        <f>IF(AB264="","",'Cost and Benefit Parameters'!$N$26)</f>
        <v>433.8599999999999</v>
      </c>
      <c r="AC287" s="1">
        <f>IF(AC264="","",'Cost and Benefit Parameters'!$N$26)</f>
        <v>433.8599999999999</v>
      </c>
      <c r="AD287" s="1">
        <f>IF(AD264="","",'Cost and Benefit Parameters'!$N$26)</f>
        <v>433.8599999999999</v>
      </c>
      <c r="AE287" s="1">
        <f>IF(AE264="","",'Cost and Benefit Parameters'!$N$26)</f>
        <v>433.8599999999999</v>
      </c>
      <c r="AF287" s="1">
        <f>IF(AF264="","",'Cost and Benefit Parameters'!$N$26)</f>
        <v>433.8599999999999</v>
      </c>
      <c r="AG287" s="1">
        <f>IF(AG264="","",'Cost and Benefit Parameters'!$N$26)</f>
        <v>433.8599999999999</v>
      </c>
      <c r="AH287" s="1">
        <f>IF(AH264="","",'Cost and Benefit Parameters'!$N$26)</f>
        <v>433.8599999999999</v>
      </c>
      <c r="AI287" s="1">
        <f>IF(AI264="","",'Cost and Benefit Parameters'!$N$26)</f>
        <v>433.8599999999999</v>
      </c>
      <c r="AJ287" s="1">
        <f>IF(AJ264="","",'Cost and Benefit Parameters'!$N$26)</f>
        <v>433.8599999999999</v>
      </c>
      <c r="AK287" s="1">
        <f>IF(AK264="","",'Cost and Benefit Parameters'!$N$26)</f>
        <v>433.8599999999999</v>
      </c>
      <c r="AL287" s="1">
        <f>IF(AL264="","",'Cost and Benefit Parameters'!$N$26)</f>
        <v>433.8599999999999</v>
      </c>
      <c r="AM287" s="1">
        <f>IF(AM264="","",'Cost and Benefit Parameters'!$N$26)</f>
        <v>433.8599999999999</v>
      </c>
      <c r="AN287" s="1">
        <f>IF(AN264="","",'Cost and Benefit Parameters'!$N$26)</f>
        <v>433.8599999999999</v>
      </c>
      <c r="AO287" s="1">
        <f>IF(AO264="","",'Cost and Benefit Parameters'!$N$26)</f>
        <v>433.8599999999999</v>
      </c>
      <c r="AP287" s="1">
        <f>IF(AP264="","",'Cost and Benefit Parameters'!$N$26)</f>
        <v>433.8599999999999</v>
      </c>
      <c r="AQ287" s="1">
        <f>IF(AQ264="","",'Cost and Benefit Parameters'!$N$26)</f>
        <v>433.8599999999999</v>
      </c>
      <c r="AR287" s="1">
        <f>IF(AR264="","",'Cost and Benefit Parameters'!$N$26)</f>
        <v>433.8599999999999</v>
      </c>
      <c r="AS287" s="1">
        <f>IF(AS264="","",'Cost and Benefit Parameters'!$N$26)</f>
        <v>433.8599999999999</v>
      </c>
      <c r="AT287" s="1">
        <f>IF(AT264="","",'Cost and Benefit Parameters'!$N$26)</f>
        <v>433.8599999999999</v>
      </c>
      <c r="AU287" s="1">
        <f>IF(AU264="","",'Cost and Benefit Parameters'!$N$26)</f>
        <v>433.8599999999999</v>
      </c>
      <c r="AV287" s="1">
        <f>IF(AV264="","",'Cost and Benefit Parameters'!$N$26)</f>
        <v>433.8599999999999</v>
      </c>
      <c r="AW287" s="1">
        <f>IF(AW264="","",'Cost and Benefit Parameters'!$N$26)</f>
        <v>433.8599999999999</v>
      </c>
      <c r="AX287" s="1">
        <f>IF(AX264="","",'Cost and Benefit Parameters'!$N$26)</f>
        <v>433.8599999999999</v>
      </c>
      <c r="AY287" s="1" t="str">
        <f>IF(AY264="","",'Cost and Benefit Parameters'!$N$26)</f>
        <v/>
      </c>
      <c r="AZ287" s="1" t="str">
        <f>IF(AZ264="","",'Cost and Benefit Parameters'!$N$26)</f>
        <v/>
      </c>
      <c r="BA287" s="1" t="str">
        <f>IF(BA264="","",'Cost and Benefit Parameters'!$N$26)</f>
        <v/>
      </c>
      <c r="BB287" s="1" t="str">
        <f>IF(BB264="","",'Cost and Benefit Parameters'!$N$26)</f>
        <v/>
      </c>
      <c r="BC287" s="1" t="str">
        <f>IF(BC264="","",'Cost and Benefit Parameters'!$N$26)</f>
        <v/>
      </c>
      <c r="BD287" s="1" t="str">
        <f>IF(BD264="","",'Cost and Benefit Parameters'!$N$26)</f>
        <v/>
      </c>
      <c r="BE287" s="1" t="str">
        <f>IF(BE264="","",'Cost and Benefit Parameters'!$N$26)</f>
        <v/>
      </c>
      <c r="BF287" s="1" t="str">
        <f>IF(BF264="","",'Cost and Benefit Parameters'!$N$26)</f>
        <v/>
      </c>
      <c r="BG287" s="1" t="str">
        <f>IF(BG264="","",'Cost and Benefit Parameters'!$N$26)</f>
        <v/>
      </c>
      <c r="BH287" s="1" t="str">
        <f>IF(BH264="","",'Cost and Benefit Parameters'!$N$26)</f>
        <v/>
      </c>
      <c r="BI287" s="1" t="str">
        <f>IF(BI264="","",'Cost and Benefit Parameters'!$N$26)</f>
        <v/>
      </c>
      <c r="BJ287" s="1" t="str">
        <f>IF(BJ264="","",'Cost and Benefit Parameters'!$N$26)</f>
        <v/>
      </c>
      <c r="BK287" s="1" t="str">
        <f>IF(BK264="","",'Cost and Benefit Parameters'!$N$26)</f>
        <v/>
      </c>
      <c r="BL287" s="1" t="str">
        <f>IF(BL264="","",'Cost and Benefit Parameters'!$N$26)</f>
        <v/>
      </c>
      <c r="BM287" s="1" t="str">
        <f>IF(BM264="","",'Cost and Benefit Parameters'!$N$26)</f>
        <v/>
      </c>
      <c r="BN287" s="1" t="str">
        <f>IF(BN264="","",'Cost and Benefit Parameters'!$N$26)</f>
        <v/>
      </c>
    </row>
    <row r="288" spans="1:72" x14ac:dyDescent="0.55000000000000004">
      <c r="A288" s="639"/>
      <c r="B288" t="s">
        <v>471</v>
      </c>
      <c r="H288" s="1" t="str">
        <f>IF(H265="","",'Cost and Benefit Parameters'!$N$26)</f>
        <v/>
      </c>
      <c r="I288" s="1" t="str">
        <f>IF(I265="","",'Cost and Benefit Parameters'!$N$26)</f>
        <v/>
      </c>
      <c r="J288" s="1" t="str">
        <f>IF(J265="","",'Cost and Benefit Parameters'!$N$26)</f>
        <v/>
      </c>
      <c r="K288" s="1" t="str">
        <f>IF(K265="","",'Cost and Benefit Parameters'!$N$26)</f>
        <v/>
      </c>
      <c r="L288" s="1">
        <f>IF(L265="","",'Cost and Benefit Parameters'!$N$26)</f>
        <v>433.8599999999999</v>
      </c>
      <c r="M288" s="1">
        <f>IF(M265="","",'Cost and Benefit Parameters'!$N$26)</f>
        <v>433.8599999999999</v>
      </c>
      <c r="N288" s="1">
        <f>IF(N265="","",'Cost and Benefit Parameters'!$N$26)</f>
        <v>433.8599999999999</v>
      </c>
      <c r="O288" s="1">
        <f>IF(O265="","",'Cost and Benefit Parameters'!$N$26)</f>
        <v>433.8599999999999</v>
      </c>
      <c r="P288" s="1">
        <f>IF(P265="","",'Cost and Benefit Parameters'!$N$26)</f>
        <v>433.8599999999999</v>
      </c>
      <c r="Q288" s="1">
        <f>IF(Q265="","",'Cost and Benefit Parameters'!$N$26)</f>
        <v>433.8599999999999</v>
      </c>
      <c r="R288" s="1">
        <f>IF(R265="","",'Cost and Benefit Parameters'!$N$26)</f>
        <v>433.8599999999999</v>
      </c>
      <c r="S288" s="1">
        <f>IF(S265="","",'Cost and Benefit Parameters'!$N$26)</f>
        <v>433.8599999999999</v>
      </c>
      <c r="T288" s="1">
        <f>IF(T265="","",'Cost and Benefit Parameters'!$N$26)</f>
        <v>433.8599999999999</v>
      </c>
      <c r="U288" s="1">
        <f>IF(U265="","",'Cost and Benefit Parameters'!$N$26)</f>
        <v>433.8599999999999</v>
      </c>
      <c r="V288" s="1">
        <f>IF(V265="","",'Cost and Benefit Parameters'!$N$26)</f>
        <v>433.8599999999999</v>
      </c>
      <c r="W288" s="1">
        <f>IF(W265="","",'Cost and Benefit Parameters'!$N$26)</f>
        <v>433.8599999999999</v>
      </c>
      <c r="X288" s="1">
        <f>IF(X265="","",'Cost and Benefit Parameters'!$N$26)</f>
        <v>433.8599999999999</v>
      </c>
      <c r="Y288" s="1">
        <f>IF(Y265="","",'Cost and Benefit Parameters'!$N$26)</f>
        <v>433.8599999999999</v>
      </c>
      <c r="Z288" s="1">
        <f>IF(Z265="","",'Cost and Benefit Parameters'!$N$26)</f>
        <v>433.8599999999999</v>
      </c>
      <c r="AA288" s="1">
        <f>IF(AA265="","",'Cost and Benefit Parameters'!$N$26)</f>
        <v>433.8599999999999</v>
      </c>
      <c r="AB288" s="1">
        <f>IF(AB265="","",'Cost and Benefit Parameters'!$N$26)</f>
        <v>433.8599999999999</v>
      </c>
      <c r="AC288" s="1">
        <f>IF(AC265="","",'Cost and Benefit Parameters'!$N$26)</f>
        <v>433.8599999999999</v>
      </c>
      <c r="AD288" s="1">
        <f>IF(AD265="","",'Cost and Benefit Parameters'!$N$26)</f>
        <v>433.8599999999999</v>
      </c>
      <c r="AE288" s="1">
        <f>IF(AE265="","",'Cost and Benefit Parameters'!$N$26)</f>
        <v>433.8599999999999</v>
      </c>
      <c r="AF288" s="1">
        <f>IF(AF265="","",'Cost and Benefit Parameters'!$N$26)</f>
        <v>433.8599999999999</v>
      </c>
      <c r="AG288" s="1">
        <f>IF(AG265="","",'Cost and Benefit Parameters'!$N$26)</f>
        <v>433.8599999999999</v>
      </c>
      <c r="AH288" s="1">
        <f>IF(AH265="","",'Cost and Benefit Parameters'!$N$26)</f>
        <v>433.8599999999999</v>
      </c>
      <c r="AI288" s="1">
        <f>IF(AI265="","",'Cost and Benefit Parameters'!$N$26)</f>
        <v>433.8599999999999</v>
      </c>
      <c r="AJ288" s="1">
        <f>IF(AJ265="","",'Cost and Benefit Parameters'!$N$26)</f>
        <v>433.8599999999999</v>
      </c>
      <c r="AK288" s="1">
        <f>IF(AK265="","",'Cost and Benefit Parameters'!$N$26)</f>
        <v>433.8599999999999</v>
      </c>
      <c r="AL288" s="1">
        <f>IF(AL265="","",'Cost and Benefit Parameters'!$N$26)</f>
        <v>433.8599999999999</v>
      </c>
      <c r="AM288" s="1">
        <f>IF(AM265="","",'Cost and Benefit Parameters'!$N$26)</f>
        <v>433.8599999999999</v>
      </c>
      <c r="AN288" s="1">
        <f>IF(AN265="","",'Cost and Benefit Parameters'!$N$26)</f>
        <v>433.8599999999999</v>
      </c>
      <c r="AO288" s="1">
        <f>IF(AO265="","",'Cost and Benefit Parameters'!$N$26)</f>
        <v>433.8599999999999</v>
      </c>
      <c r="AP288" s="1">
        <f>IF(AP265="","",'Cost and Benefit Parameters'!$N$26)</f>
        <v>433.8599999999999</v>
      </c>
      <c r="AQ288" s="1">
        <f>IF(AQ265="","",'Cost and Benefit Parameters'!$N$26)</f>
        <v>433.8599999999999</v>
      </c>
      <c r="AR288" s="1">
        <f>IF(AR265="","",'Cost and Benefit Parameters'!$N$26)</f>
        <v>433.8599999999999</v>
      </c>
      <c r="AS288" s="1">
        <f>IF(AS265="","",'Cost and Benefit Parameters'!$N$26)</f>
        <v>433.8599999999999</v>
      </c>
      <c r="AT288" s="1">
        <f>IF(AT265="","",'Cost and Benefit Parameters'!$N$26)</f>
        <v>433.8599999999999</v>
      </c>
      <c r="AU288" s="1">
        <f>IF(AU265="","",'Cost and Benefit Parameters'!$N$26)</f>
        <v>433.8599999999999</v>
      </c>
      <c r="AV288" s="1">
        <f>IF(AV265="","",'Cost and Benefit Parameters'!$N$26)</f>
        <v>433.8599999999999</v>
      </c>
      <c r="AW288" s="1">
        <f>IF(AW265="","",'Cost and Benefit Parameters'!$N$26)</f>
        <v>433.8599999999999</v>
      </c>
      <c r="AX288" s="1">
        <f>IF(AX265="","",'Cost and Benefit Parameters'!$N$26)</f>
        <v>433.8599999999999</v>
      </c>
      <c r="AY288" s="1">
        <f>IF(AY265="","",'Cost and Benefit Parameters'!$N$26)</f>
        <v>433.8599999999999</v>
      </c>
      <c r="AZ288" s="1" t="str">
        <f>IF(AZ265="","",'Cost and Benefit Parameters'!$N$26)</f>
        <v/>
      </c>
      <c r="BA288" s="1" t="str">
        <f>IF(BA265="","",'Cost and Benefit Parameters'!$N$26)</f>
        <v/>
      </c>
      <c r="BB288" s="1" t="str">
        <f>IF(BB265="","",'Cost and Benefit Parameters'!$N$26)</f>
        <v/>
      </c>
      <c r="BC288" s="1" t="str">
        <f>IF(BC265="","",'Cost and Benefit Parameters'!$N$26)</f>
        <v/>
      </c>
      <c r="BD288" s="1" t="str">
        <f>IF(BD265="","",'Cost and Benefit Parameters'!$N$26)</f>
        <v/>
      </c>
      <c r="BE288" s="1" t="str">
        <f>IF(BE265="","",'Cost and Benefit Parameters'!$N$26)</f>
        <v/>
      </c>
      <c r="BF288" s="1" t="str">
        <f>IF(BF265="","",'Cost and Benefit Parameters'!$N$26)</f>
        <v/>
      </c>
      <c r="BG288" s="1" t="str">
        <f>IF(BG265="","",'Cost and Benefit Parameters'!$N$26)</f>
        <v/>
      </c>
      <c r="BH288" s="1" t="str">
        <f>IF(BH265="","",'Cost and Benefit Parameters'!$N$26)</f>
        <v/>
      </c>
      <c r="BI288" s="1" t="str">
        <f>IF(BI265="","",'Cost and Benefit Parameters'!$N$26)</f>
        <v/>
      </c>
      <c r="BJ288" s="1" t="str">
        <f>IF(BJ265="","",'Cost and Benefit Parameters'!$N$26)</f>
        <v/>
      </c>
      <c r="BK288" s="1" t="str">
        <f>IF(BK265="","",'Cost and Benefit Parameters'!$N$26)</f>
        <v/>
      </c>
      <c r="BL288" s="1" t="str">
        <f>IF(BL265="","",'Cost and Benefit Parameters'!$N$26)</f>
        <v/>
      </c>
      <c r="BM288" s="1" t="str">
        <f>IF(BM265="","",'Cost and Benefit Parameters'!$N$26)</f>
        <v/>
      </c>
      <c r="BN288" s="1" t="str">
        <f>IF(BN265="","",'Cost and Benefit Parameters'!$N$26)</f>
        <v/>
      </c>
    </row>
    <row r="289" spans="1:66" x14ac:dyDescent="0.55000000000000004">
      <c r="A289" s="639"/>
      <c r="B289" t="s">
        <v>472</v>
      </c>
      <c r="H289" s="1" t="str">
        <f>IF(H266="","",'Cost and Benefit Parameters'!$N$26)</f>
        <v/>
      </c>
      <c r="I289" s="1" t="str">
        <f>IF(I266="","",'Cost and Benefit Parameters'!$N$26)</f>
        <v/>
      </c>
      <c r="J289" s="1" t="str">
        <f>IF(J266="","",'Cost and Benefit Parameters'!$N$26)</f>
        <v/>
      </c>
      <c r="K289" s="1" t="str">
        <f>IF(K266="","",'Cost and Benefit Parameters'!$N$26)</f>
        <v/>
      </c>
      <c r="L289" s="1" t="str">
        <f>IF(L266="","",'Cost and Benefit Parameters'!$N$26)</f>
        <v/>
      </c>
      <c r="M289" s="1">
        <f>IF(M266="","",'Cost and Benefit Parameters'!$N$26)</f>
        <v>433.8599999999999</v>
      </c>
      <c r="N289" s="1">
        <f>IF(N266="","",'Cost and Benefit Parameters'!$N$26)</f>
        <v>433.8599999999999</v>
      </c>
      <c r="O289" s="1">
        <f>IF(O266="","",'Cost and Benefit Parameters'!$N$26)</f>
        <v>433.8599999999999</v>
      </c>
      <c r="P289" s="1">
        <f>IF(P266="","",'Cost and Benefit Parameters'!$N$26)</f>
        <v>433.8599999999999</v>
      </c>
      <c r="Q289" s="1">
        <f>IF(Q266="","",'Cost and Benefit Parameters'!$N$26)</f>
        <v>433.8599999999999</v>
      </c>
      <c r="R289" s="1">
        <f>IF(R266="","",'Cost and Benefit Parameters'!$N$26)</f>
        <v>433.8599999999999</v>
      </c>
      <c r="S289" s="1">
        <f>IF(S266="","",'Cost and Benefit Parameters'!$N$26)</f>
        <v>433.8599999999999</v>
      </c>
      <c r="T289" s="1">
        <f>IF(T266="","",'Cost and Benefit Parameters'!$N$26)</f>
        <v>433.8599999999999</v>
      </c>
      <c r="U289" s="1">
        <f>IF(U266="","",'Cost and Benefit Parameters'!$N$26)</f>
        <v>433.8599999999999</v>
      </c>
      <c r="V289" s="1">
        <f>IF(V266="","",'Cost and Benefit Parameters'!$N$26)</f>
        <v>433.8599999999999</v>
      </c>
      <c r="W289" s="1">
        <f>IF(W266="","",'Cost and Benefit Parameters'!$N$26)</f>
        <v>433.8599999999999</v>
      </c>
      <c r="X289" s="1">
        <f>IF(X266="","",'Cost and Benefit Parameters'!$N$26)</f>
        <v>433.8599999999999</v>
      </c>
      <c r="Y289" s="1">
        <f>IF(Y266="","",'Cost and Benefit Parameters'!$N$26)</f>
        <v>433.8599999999999</v>
      </c>
      <c r="Z289" s="1">
        <f>IF(Z266="","",'Cost and Benefit Parameters'!$N$26)</f>
        <v>433.8599999999999</v>
      </c>
      <c r="AA289" s="1">
        <f>IF(AA266="","",'Cost and Benefit Parameters'!$N$26)</f>
        <v>433.8599999999999</v>
      </c>
      <c r="AB289" s="1">
        <f>IF(AB266="","",'Cost and Benefit Parameters'!$N$26)</f>
        <v>433.8599999999999</v>
      </c>
      <c r="AC289" s="1">
        <f>IF(AC266="","",'Cost and Benefit Parameters'!$N$26)</f>
        <v>433.8599999999999</v>
      </c>
      <c r="AD289" s="1">
        <f>IF(AD266="","",'Cost and Benefit Parameters'!$N$26)</f>
        <v>433.8599999999999</v>
      </c>
      <c r="AE289" s="1">
        <f>IF(AE266="","",'Cost and Benefit Parameters'!$N$26)</f>
        <v>433.8599999999999</v>
      </c>
      <c r="AF289" s="1">
        <f>IF(AF266="","",'Cost and Benefit Parameters'!$N$26)</f>
        <v>433.8599999999999</v>
      </c>
      <c r="AG289" s="1">
        <f>IF(AG266="","",'Cost and Benefit Parameters'!$N$26)</f>
        <v>433.8599999999999</v>
      </c>
      <c r="AH289" s="1">
        <f>IF(AH266="","",'Cost and Benefit Parameters'!$N$26)</f>
        <v>433.8599999999999</v>
      </c>
      <c r="AI289" s="1">
        <f>IF(AI266="","",'Cost and Benefit Parameters'!$N$26)</f>
        <v>433.8599999999999</v>
      </c>
      <c r="AJ289" s="1">
        <f>IF(AJ266="","",'Cost and Benefit Parameters'!$N$26)</f>
        <v>433.8599999999999</v>
      </c>
      <c r="AK289" s="1">
        <f>IF(AK266="","",'Cost and Benefit Parameters'!$N$26)</f>
        <v>433.8599999999999</v>
      </c>
      <c r="AL289" s="1">
        <f>IF(AL266="","",'Cost and Benefit Parameters'!$N$26)</f>
        <v>433.8599999999999</v>
      </c>
      <c r="AM289" s="1">
        <f>IF(AM266="","",'Cost and Benefit Parameters'!$N$26)</f>
        <v>433.8599999999999</v>
      </c>
      <c r="AN289" s="1">
        <f>IF(AN266="","",'Cost and Benefit Parameters'!$N$26)</f>
        <v>433.8599999999999</v>
      </c>
      <c r="AO289" s="1">
        <f>IF(AO266="","",'Cost and Benefit Parameters'!$N$26)</f>
        <v>433.8599999999999</v>
      </c>
      <c r="AP289" s="1">
        <f>IF(AP266="","",'Cost and Benefit Parameters'!$N$26)</f>
        <v>433.8599999999999</v>
      </c>
      <c r="AQ289" s="1">
        <f>IF(AQ266="","",'Cost and Benefit Parameters'!$N$26)</f>
        <v>433.8599999999999</v>
      </c>
      <c r="AR289" s="1">
        <f>IF(AR266="","",'Cost and Benefit Parameters'!$N$26)</f>
        <v>433.8599999999999</v>
      </c>
      <c r="AS289" s="1">
        <f>IF(AS266="","",'Cost and Benefit Parameters'!$N$26)</f>
        <v>433.8599999999999</v>
      </c>
      <c r="AT289" s="1">
        <f>IF(AT266="","",'Cost and Benefit Parameters'!$N$26)</f>
        <v>433.8599999999999</v>
      </c>
      <c r="AU289" s="1">
        <f>IF(AU266="","",'Cost and Benefit Parameters'!$N$26)</f>
        <v>433.8599999999999</v>
      </c>
      <c r="AV289" s="1">
        <f>IF(AV266="","",'Cost and Benefit Parameters'!$N$26)</f>
        <v>433.8599999999999</v>
      </c>
      <c r="AW289" s="1">
        <f>IF(AW266="","",'Cost and Benefit Parameters'!$N$26)</f>
        <v>433.8599999999999</v>
      </c>
      <c r="AX289" s="1">
        <f>IF(AX266="","",'Cost and Benefit Parameters'!$N$26)</f>
        <v>433.8599999999999</v>
      </c>
      <c r="AY289" s="1">
        <f>IF(AY266="","",'Cost and Benefit Parameters'!$N$26)</f>
        <v>433.8599999999999</v>
      </c>
      <c r="AZ289" s="1">
        <f>IF(AZ266="","",'Cost and Benefit Parameters'!$N$26)</f>
        <v>433.8599999999999</v>
      </c>
      <c r="BA289" s="1" t="str">
        <f>IF(BA266="","",'Cost and Benefit Parameters'!$N$26)</f>
        <v/>
      </c>
      <c r="BB289" s="1" t="str">
        <f>IF(BB266="","",'Cost and Benefit Parameters'!$N$26)</f>
        <v/>
      </c>
      <c r="BC289" s="1" t="str">
        <f>IF(BC266="","",'Cost and Benefit Parameters'!$N$26)</f>
        <v/>
      </c>
      <c r="BD289" s="1" t="str">
        <f>IF(BD266="","",'Cost and Benefit Parameters'!$N$26)</f>
        <v/>
      </c>
      <c r="BE289" s="1" t="str">
        <f>IF(BE266="","",'Cost and Benefit Parameters'!$N$26)</f>
        <v/>
      </c>
      <c r="BF289" s="1" t="str">
        <f>IF(BF266="","",'Cost and Benefit Parameters'!$N$26)</f>
        <v/>
      </c>
      <c r="BG289" s="1" t="str">
        <f>IF(BG266="","",'Cost and Benefit Parameters'!$N$26)</f>
        <v/>
      </c>
      <c r="BH289" s="1" t="str">
        <f>IF(BH266="","",'Cost and Benefit Parameters'!$N$26)</f>
        <v/>
      </c>
      <c r="BI289" s="1" t="str">
        <f>IF(BI266="","",'Cost and Benefit Parameters'!$N$26)</f>
        <v/>
      </c>
      <c r="BJ289" s="1" t="str">
        <f>IF(BJ266="","",'Cost and Benefit Parameters'!$N$26)</f>
        <v/>
      </c>
      <c r="BK289" s="1" t="str">
        <f>IF(BK266="","",'Cost and Benefit Parameters'!$N$26)</f>
        <v/>
      </c>
      <c r="BL289" s="1" t="str">
        <f>IF(BL266="","",'Cost and Benefit Parameters'!$N$26)</f>
        <v/>
      </c>
      <c r="BM289" s="1" t="str">
        <f>IF(BM266="","",'Cost and Benefit Parameters'!$N$26)</f>
        <v/>
      </c>
      <c r="BN289" s="1" t="str">
        <f>IF(BN266="","",'Cost and Benefit Parameters'!$N$26)</f>
        <v/>
      </c>
    </row>
    <row r="290" spans="1:66" x14ac:dyDescent="0.55000000000000004">
      <c r="A290" s="639"/>
      <c r="B290" t="s">
        <v>473</v>
      </c>
      <c r="H290" s="1" t="str">
        <f>IF(H267="","",'Cost and Benefit Parameters'!$N$26)</f>
        <v/>
      </c>
      <c r="I290" s="1" t="str">
        <f>IF(I267="","",'Cost and Benefit Parameters'!$N$26)</f>
        <v/>
      </c>
      <c r="J290" s="1" t="str">
        <f>IF(J267="","",'Cost and Benefit Parameters'!$N$26)</f>
        <v/>
      </c>
      <c r="K290" s="1" t="str">
        <f>IF(K267="","",'Cost and Benefit Parameters'!$N$26)</f>
        <v/>
      </c>
      <c r="L290" s="1" t="str">
        <f>IF(L267="","",'Cost and Benefit Parameters'!$N$26)</f>
        <v/>
      </c>
      <c r="M290" s="1" t="str">
        <f>IF(M267="","",'Cost and Benefit Parameters'!$N$26)</f>
        <v/>
      </c>
      <c r="N290" s="1">
        <f>IF(N267="","",'Cost and Benefit Parameters'!$N$26)</f>
        <v>433.8599999999999</v>
      </c>
      <c r="O290" s="1">
        <f>IF(O267="","",'Cost and Benefit Parameters'!$N$26)</f>
        <v>433.8599999999999</v>
      </c>
      <c r="P290" s="1">
        <f>IF(P267="","",'Cost and Benefit Parameters'!$N$26)</f>
        <v>433.8599999999999</v>
      </c>
      <c r="Q290" s="1">
        <f>IF(Q267="","",'Cost and Benefit Parameters'!$N$26)</f>
        <v>433.8599999999999</v>
      </c>
      <c r="R290" s="1">
        <f>IF(R267="","",'Cost and Benefit Parameters'!$N$26)</f>
        <v>433.8599999999999</v>
      </c>
      <c r="S290" s="1">
        <f>IF(S267="","",'Cost and Benefit Parameters'!$N$26)</f>
        <v>433.8599999999999</v>
      </c>
      <c r="T290" s="1">
        <f>IF(T267="","",'Cost and Benefit Parameters'!$N$26)</f>
        <v>433.8599999999999</v>
      </c>
      <c r="U290" s="1">
        <f>IF(U267="","",'Cost and Benefit Parameters'!$N$26)</f>
        <v>433.8599999999999</v>
      </c>
      <c r="V290" s="1">
        <f>IF(V267="","",'Cost and Benefit Parameters'!$N$26)</f>
        <v>433.8599999999999</v>
      </c>
      <c r="W290" s="1">
        <f>IF(W267="","",'Cost and Benefit Parameters'!$N$26)</f>
        <v>433.8599999999999</v>
      </c>
      <c r="X290" s="1">
        <f>IF(X267="","",'Cost and Benefit Parameters'!$N$26)</f>
        <v>433.8599999999999</v>
      </c>
      <c r="Y290" s="1">
        <f>IF(Y267="","",'Cost and Benefit Parameters'!$N$26)</f>
        <v>433.8599999999999</v>
      </c>
      <c r="Z290" s="1">
        <f>IF(Z267="","",'Cost and Benefit Parameters'!$N$26)</f>
        <v>433.8599999999999</v>
      </c>
      <c r="AA290" s="1">
        <f>IF(AA267="","",'Cost and Benefit Parameters'!$N$26)</f>
        <v>433.8599999999999</v>
      </c>
      <c r="AB290" s="1">
        <f>IF(AB267="","",'Cost and Benefit Parameters'!$N$26)</f>
        <v>433.8599999999999</v>
      </c>
      <c r="AC290" s="1">
        <f>IF(AC267="","",'Cost and Benefit Parameters'!$N$26)</f>
        <v>433.8599999999999</v>
      </c>
      <c r="AD290" s="1">
        <f>IF(AD267="","",'Cost and Benefit Parameters'!$N$26)</f>
        <v>433.8599999999999</v>
      </c>
      <c r="AE290" s="1">
        <f>IF(AE267="","",'Cost and Benefit Parameters'!$N$26)</f>
        <v>433.8599999999999</v>
      </c>
      <c r="AF290" s="1">
        <f>IF(AF267="","",'Cost and Benefit Parameters'!$N$26)</f>
        <v>433.8599999999999</v>
      </c>
      <c r="AG290" s="1">
        <f>IF(AG267="","",'Cost and Benefit Parameters'!$N$26)</f>
        <v>433.8599999999999</v>
      </c>
      <c r="AH290" s="1">
        <f>IF(AH267="","",'Cost and Benefit Parameters'!$N$26)</f>
        <v>433.8599999999999</v>
      </c>
      <c r="AI290" s="1">
        <f>IF(AI267="","",'Cost and Benefit Parameters'!$N$26)</f>
        <v>433.8599999999999</v>
      </c>
      <c r="AJ290" s="1">
        <f>IF(AJ267="","",'Cost and Benefit Parameters'!$N$26)</f>
        <v>433.8599999999999</v>
      </c>
      <c r="AK290" s="1">
        <f>IF(AK267="","",'Cost and Benefit Parameters'!$N$26)</f>
        <v>433.8599999999999</v>
      </c>
      <c r="AL290" s="1">
        <f>IF(AL267="","",'Cost and Benefit Parameters'!$N$26)</f>
        <v>433.8599999999999</v>
      </c>
      <c r="AM290" s="1">
        <f>IF(AM267="","",'Cost and Benefit Parameters'!$N$26)</f>
        <v>433.8599999999999</v>
      </c>
      <c r="AN290" s="1">
        <f>IF(AN267="","",'Cost and Benefit Parameters'!$N$26)</f>
        <v>433.8599999999999</v>
      </c>
      <c r="AO290" s="1">
        <f>IF(AO267="","",'Cost and Benefit Parameters'!$N$26)</f>
        <v>433.8599999999999</v>
      </c>
      <c r="AP290" s="1">
        <f>IF(AP267="","",'Cost and Benefit Parameters'!$N$26)</f>
        <v>433.8599999999999</v>
      </c>
      <c r="AQ290" s="1">
        <f>IF(AQ267="","",'Cost and Benefit Parameters'!$N$26)</f>
        <v>433.8599999999999</v>
      </c>
      <c r="AR290" s="1">
        <f>IF(AR267="","",'Cost and Benefit Parameters'!$N$26)</f>
        <v>433.8599999999999</v>
      </c>
      <c r="AS290" s="1">
        <f>IF(AS267="","",'Cost and Benefit Parameters'!$N$26)</f>
        <v>433.8599999999999</v>
      </c>
      <c r="AT290" s="1">
        <f>IF(AT267="","",'Cost and Benefit Parameters'!$N$26)</f>
        <v>433.8599999999999</v>
      </c>
      <c r="AU290" s="1">
        <f>IF(AU267="","",'Cost and Benefit Parameters'!$N$26)</f>
        <v>433.8599999999999</v>
      </c>
      <c r="AV290" s="1">
        <f>IF(AV267="","",'Cost and Benefit Parameters'!$N$26)</f>
        <v>433.8599999999999</v>
      </c>
      <c r="AW290" s="1">
        <f>IF(AW267="","",'Cost and Benefit Parameters'!$N$26)</f>
        <v>433.8599999999999</v>
      </c>
      <c r="AX290" s="1">
        <f>IF(AX267="","",'Cost and Benefit Parameters'!$N$26)</f>
        <v>433.8599999999999</v>
      </c>
      <c r="AY290" s="1">
        <f>IF(AY267="","",'Cost and Benefit Parameters'!$N$26)</f>
        <v>433.8599999999999</v>
      </c>
      <c r="AZ290" s="1">
        <f>IF(AZ267="","",'Cost and Benefit Parameters'!$N$26)</f>
        <v>433.8599999999999</v>
      </c>
      <c r="BA290" s="1">
        <f>IF(BA267="","",'Cost and Benefit Parameters'!$N$26)</f>
        <v>433.8599999999999</v>
      </c>
      <c r="BB290" s="1" t="str">
        <f>IF(BB267="","",'Cost and Benefit Parameters'!$N$26)</f>
        <v/>
      </c>
      <c r="BC290" s="1" t="str">
        <f>IF(BC267="","",'Cost and Benefit Parameters'!$N$26)</f>
        <v/>
      </c>
      <c r="BD290" s="1" t="str">
        <f>IF(BD267="","",'Cost and Benefit Parameters'!$N$26)</f>
        <v/>
      </c>
      <c r="BE290" s="1" t="str">
        <f>IF(BE267="","",'Cost and Benefit Parameters'!$N$26)</f>
        <v/>
      </c>
      <c r="BF290" s="1" t="str">
        <f>IF(BF267="","",'Cost and Benefit Parameters'!$N$26)</f>
        <v/>
      </c>
      <c r="BG290" s="1" t="str">
        <f>IF(BG267="","",'Cost and Benefit Parameters'!$N$26)</f>
        <v/>
      </c>
      <c r="BH290" s="1" t="str">
        <f>IF(BH267="","",'Cost and Benefit Parameters'!$N$26)</f>
        <v/>
      </c>
      <c r="BI290" s="1" t="str">
        <f>IF(BI267="","",'Cost and Benefit Parameters'!$N$26)</f>
        <v/>
      </c>
      <c r="BJ290" s="1" t="str">
        <f>IF(BJ267="","",'Cost and Benefit Parameters'!$N$26)</f>
        <v/>
      </c>
      <c r="BK290" s="1" t="str">
        <f>IF(BK267="","",'Cost and Benefit Parameters'!$N$26)</f>
        <v/>
      </c>
      <c r="BL290" s="1" t="str">
        <f>IF(BL267="","",'Cost and Benefit Parameters'!$N$26)</f>
        <v/>
      </c>
      <c r="BM290" s="1" t="str">
        <f>IF(BM267="","",'Cost and Benefit Parameters'!$N$26)</f>
        <v/>
      </c>
      <c r="BN290" s="1" t="str">
        <f>IF(BN267="","",'Cost and Benefit Parameters'!$N$26)</f>
        <v/>
      </c>
    </row>
    <row r="291" spans="1:66" x14ac:dyDescent="0.55000000000000004">
      <c r="A291" s="639"/>
      <c r="B291" t="s">
        <v>474</v>
      </c>
      <c r="H291" s="1" t="str">
        <f>IF(H268="","",'Cost and Benefit Parameters'!$N$26)</f>
        <v/>
      </c>
      <c r="I291" s="1" t="str">
        <f>IF(I268="","",'Cost and Benefit Parameters'!$N$26)</f>
        <v/>
      </c>
      <c r="J291" s="1" t="str">
        <f>IF(J268="","",'Cost and Benefit Parameters'!$N$26)</f>
        <v/>
      </c>
      <c r="K291" s="1" t="str">
        <f>IF(K268="","",'Cost and Benefit Parameters'!$N$26)</f>
        <v/>
      </c>
      <c r="L291" s="1" t="str">
        <f>IF(L268="","",'Cost and Benefit Parameters'!$N$26)</f>
        <v/>
      </c>
      <c r="M291" s="1" t="str">
        <f>IF(M268="","",'Cost and Benefit Parameters'!$N$26)</f>
        <v/>
      </c>
      <c r="N291" s="1" t="str">
        <f>IF(N268="","",'Cost and Benefit Parameters'!$N$26)</f>
        <v/>
      </c>
      <c r="O291" s="1">
        <f>IF(O268="","",'Cost and Benefit Parameters'!$N$26)</f>
        <v>433.8599999999999</v>
      </c>
      <c r="P291" s="1">
        <f>IF(P268="","",'Cost and Benefit Parameters'!$N$26)</f>
        <v>433.8599999999999</v>
      </c>
      <c r="Q291" s="1">
        <f>IF(Q268="","",'Cost and Benefit Parameters'!$N$26)</f>
        <v>433.8599999999999</v>
      </c>
      <c r="R291" s="1">
        <f>IF(R268="","",'Cost and Benefit Parameters'!$N$26)</f>
        <v>433.8599999999999</v>
      </c>
      <c r="S291" s="1">
        <f>IF(S268="","",'Cost and Benefit Parameters'!$N$26)</f>
        <v>433.8599999999999</v>
      </c>
      <c r="T291" s="1">
        <f>IF(T268="","",'Cost and Benefit Parameters'!$N$26)</f>
        <v>433.8599999999999</v>
      </c>
      <c r="U291" s="1">
        <f>IF(U268="","",'Cost and Benefit Parameters'!$N$26)</f>
        <v>433.8599999999999</v>
      </c>
      <c r="V291" s="1">
        <f>IF(V268="","",'Cost and Benefit Parameters'!$N$26)</f>
        <v>433.8599999999999</v>
      </c>
      <c r="W291" s="1">
        <f>IF(W268="","",'Cost and Benefit Parameters'!$N$26)</f>
        <v>433.8599999999999</v>
      </c>
      <c r="X291" s="1">
        <f>IF(X268="","",'Cost and Benefit Parameters'!$N$26)</f>
        <v>433.8599999999999</v>
      </c>
      <c r="Y291" s="1">
        <f>IF(Y268="","",'Cost and Benefit Parameters'!$N$26)</f>
        <v>433.8599999999999</v>
      </c>
      <c r="Z291" s="1">
        <f>IF(Z268="","",'Cost and Benefit Parameters'!$N$26)</f>
        <v>433.8599999999999</v>
      </c>
      <c r="AA291" s="1">
        <f>IF(AA268="","",'Cost and Benefit Parameters'!$N$26)</f>
        <v>433.8599999999999</v>
      </c>
      <c r="AB291" s="1">
        <f>IF(AB268="","",'Cost and Benefit Parameters'!$N$26)</f>
        <v>433.8599999999999</v>
      </c>
      <c r="AC291" s="1">
        <f>IF(AC268="","",'Cost and Benefit Parameters'!$N$26)</f>
        <v>433.8599999999999</v>
      </c>
      <c r="AD291" s="1">
        <f>IF(AD268="","",'Cost and Benefit Parameters'!$N$26)</f>
        <v>433.8599999999999</v>
      </c>
      <c r="AE291" s="1">
        <f>IF(AE268="","",'Cost and Benefit Parameters'!$N$26)</f>
        <v>433.8599999999999</v>
      </c>
      <c r="AF291" s="1">
        <f>IF(AF268="","",'Cost and Benefit Parameters'!$N$26)</f>
        <v>433.8599999999999</v>
      </c>
      <c r="AG291" s="1">
        <f>IF(AG268="","",'Cost and Benefit Parameters'!$N$26)</f>
        <v>433.8599999999999</v>
      </c>
      <c r="AH291" s="1">
        <f>IF(AH268="","",'Cost and Benefit Parameters'!$N$26)</f>
        <v>433.8599999999999</v>
      </c>
      <c r="AI291" s="1">
        <f>IF(AI268="","",'Cost and Benefit Parameters'!$N$26)</f>
        <v>433.8599999999999</v>
      </c>
      <c r="AJ291" s="1">
        <f>IF(AJ268="","",'Cost and Benefit Parameters'!$N$26)</f>
        <v>433.8599999999999</v>
      </c>
      <c r="AK291" s="1">
        <f>IF(AK268="","",'Cost and Benefit Parameters'!$N$26)</f>
        <v>433.8599999999999</v>
      </c>
      <c r="AL291" s="1">
        <f>IF(AL268="","",'Cost and Benefit Parameters'!$N$26)</f>
        <v>433.8599999999999</v>
      </c>
      <c r="AM291" s="1">
        <f>IF(AM268="","",'Cost and Benefit Parameters'!$N$26)</f>
        <v>433.8599999999999</v>
      </c>
      <c r="AN291" s="1">
        <f>IF(AN268="","",'Cost and Benefit Parameters'!$N$26)</f>
        <v>433.8599999999999</v>
      </c>
      <c r="AO291" s="1">
        <f>IF(AO268="","",'Cost and Benefit Parameters'!$N$26)</f>
        <v>433.8599999999999</v>
      </c>
      <c r="AP291" s="1">
        <f>IF(AP268="","",'Cost and Benefit Parameters'!$N$26)</f>
        <v>433.8599999999999</v>
      </c>
      <c r="AQ291" s="1">
        <f>IF(AQ268="","",'Cost and Benefit Parameters'!$N$26)</f>
        <v>433.8599999999999</v>
      </c>
      <c r="AR291" s="1">
        <f>IF(AR268="","",'Cost and Benefit Parameters'!$N$26)</f>
        <v>433.8599999999999</v>
      </c>
      <c r="AS291" s="1">
        <f>IF(AS268="","",'Cost and Benefit Parameters'!$N$26)</f>
        <v>433.8599999999999</v>
      </c>
      <c r="AT291" s="1">
        <f>IF(AT268="","",'Cost and Benefit Parameters'!$N$26)</f>
        <v>433.8599999999999</v>
      </c>
      <c r="AU291" s="1">
        <f>IF(AU268="","",'Cost and Benefit Parameters'!$N$26)</f>
        <v>433.8599999999999</v>
      </c>
      <c r="AV291" s="1">
        <f>IF(AV268="","",'Cost and Benefit Parameters'!$N$26)</f>
        <v>433.8599999999999</v>
      </c>
      <c r="AW291" s="1">
        <f>IF(AW268="","",'Cost and Benefit Parameters'!$N$26)</f>
        <v>433.8599999999999</v>
      </c>
      <c r="AX291" s="1">
        <f>IF(AX268="","",'Cost and Benefit Parameters'!$N$26)</f>
        <v>433.8599999999999</v>
      </c>
      <c r="AY291" s="1">
        <f>IF(AY268="","",'Cost and Benefit Parameters'!$N$26)</f>
        <v>433.8599999999999</v>
      </c>
      <c r="AZ291" s="1">
        <f>IF(AZ268="","",'Cost and Benefit Parameters'!$N$26)</f>
        <v>433.8599999999999</v>
      </c>
      <c r="BA291" s="1">
        <f>IF(BA268="","",'Cost and Benefit Parameters'!$N$26)</f>
        <v>433.8599999999999</v>
      </c>
      <c r="BB291" s="1">
        <f>IF(BB268="","",'Cost and Benefit Parameters'!$N$26)</f>
        <v>433.8599999999999</v>
      </c>
      <c r="BC291" s="1" t="str">
        <f>IF(BC268="","",'Cost and Benefit Parameters'!$N$26)</f>
        <v/>
      </c>
      <c r="BD291" s="1" t="str">
        <f>IF(BD268="","",'Cost and Benefit Parameters'!$N$26)</f>
        <v/>
      </c>
      <c r="BE291" s="1" t="str">
        <f>IF(BE268="","",'Cost and Benefit Parameters'!$N$26)</f>
        <v/>
      </c>
      <c r="BF291" s="1" t="str">
        <f>IF(BF268="","",'Cost and Benefit Parameters'!$N$26)</f>
        <v/>
      </c>
      <c r="BG291" s="1" t="str">
        <f>IF(BG268="","",'Cost and Benefit Parameters'!$N$26)</f>
        <v/>
      </c>
      <c r="BH291" s="1" t="str">
        <f>IF(BH268="","",'Cost and Benefit Parameters'!$N$26)</f>
        <v/>
      </c>
      <c r="BI291" s="1" t="str">
        <f>IF(BI268="","",'Cost and Benefit Parameters'!$N$26)</f>
        <v/>
      </c>
      <c r="BJ291" s="1" t="str">
        <f>IF(BJ268="","",'Cost and Benefit Parameters'!$N$26)</f>
        <v/>
      </c>
      <c r="BK291" s="1" t="str">
        <f>IF(BK268="","",'Cost and Benefit Parameters'!$N$26)</f>
        <v/>
      </c>
      <c r="BL291" s="1" t="str">
        <f>IF(BL268="","",'Cost and Benefit Parameters'!$N$26)</f>
        <v/>
      </c>
      <c r="BM291" s="1" t="str">
        <f>IF(BM268="","",'Cost and Benefit Parameters'!$N$26)</f>
        <v/>
      </c>
      <c r="BN291" s="1" t="str">
        <f>IF(BN268="","",'Cost and Benefit Parameters'!$N$26)</f>
        <v/>
      </c>
    </row>
    <row r="292" spans="1:66" x14ac:dyDescent="0.55000000000000004">
      <c r="A292" s="639"/>
      <c r="B292" t="s">
        <v>475</v>
      </c>
      <c r="H292" s="1" t="str">
        <f>IF(H269="","",'Cost and Benefit Parameters'!$N$26)</f>
        <v/>
      </c>
      <c r="I292" s="1" t="str">
        <f>IF(I269="","",'Cost and Benefit Parameters'!$N$26)</f>
        <v/>
      </c>
      <c r="J292" s="1" t="str">
        <f>IF(J269="","",'Cost and Benefit Parameters'!$N$26)</f>
        <v/>
      </c>
      <c r="K292" s="1" t="str">
        <f>IF(K269="","",'Cost and Benefit Parameters'!$N$26)</f>
        <v/>
      </c>
      <c r="L292" s="1" t="str">
        <f>IF(L269="","",'Cost and Benefit Parameters'!$N$26)</f>
        <v/>
      </c>
      <c r="M292" s="1" t="str">
        <f>IF(M269="","",'Cost and Benefit Parameters'!$N$26)</f>
        <v/>
      </c>
      <c r="N292" s="1" t="str">
        <f>IF(N269="","",'Cost and Benefit Parameters'!$N$26)</f>
        <v/>
      </c>
      <c r="O292" s="1" t="str">
        <f>IF(O269="","",'Cost and Benefit Parameters'!$N$26)</f>
        <v/>
      </c>
      <c r="P292" s="1">
        <f>IF(P269="","",'Cost and Benefit Parameters'!$N$26)</f>
        <v>433.8599999999999</v>
      </c>
      <c r="Q292" s="1">
        <f>IF(Q269="","",'Cost and Benefit Parameters'!$N$26)</f>
        <v>433.8599999999999</v>
      </c>
      <c r="R292" s="1">
        <f>IF(R269="","",'Cost and Benefit Parameters'!$N$26)</f>
        <v>433.8599999999999</v>
      </c>
      <c r="S292" s="1">
        <f>IF(S269="","",'Cost and Benefit Parameters'!$N$26)</f>
        <v>433.8599999999999</v>
      </c>
      <c r="T292" s="1">
        <f>IF(T269="","",'Cost and Benefit Parameters'!$N$26)</f>
        <v>433.8599999999999</v>
      </c>
      <c r="U292" s="1">
        <f>IF(U269="","",'Cost and Benefit Parameters'!$N$26)</f>
        <v>433.8599999999999</v>
      </c>
      <c r="V292" s="1">
        <f>IF(V269="","",'Cost and Benefit Parameters'!$N$26)</f>
        <v>433.8599999999999</v>
      </c>
      <c r="W292" s="1">
        <f>IF(W269="","",'Cost and Benefit Parameters'!$N$26)</f>
        <v>433.8599999999999</v>
      </c>
      <c r="X292" s="1">
        <f>IF(X269="","",'Cost and Benefit Parameters'!$N$26)</f>
        <v>433.8599999999999</v>
      </c>
      <c r="Y292" s="1">
        <f>IF(Y269="","",'Cost and Benefit Parameters'!$N$26)</f>
        <v>433.8599999999999</v>
      </c>
      <c r="Z292" s="1">
        <f>IF(Z269="","",'Cost and Benefit Parameters'!$N$26)</f>
        <v>433.8599999999999</v>
      </c>
      <c r="AA292" s="1">
        <f>IF(AA269="","",'Cost and Benefit Parameters'!$N$26)</f>
        <v>433.8599999999999</v>
      </c>
      <c r="AB292" s="1">
        <f>IF(AB269="","",'Cost and Benefit Parameters'!$N$26)</f>
        <v>433.8599999999999</v>
      </c>
      <c r="AC292" s="1">
        <f>IF(AC269="","",'Cost and Benefit Parameters'!$N$26)</f>
        <v>433.8599999999999</v>
      </c>
      <c r="AD292" s="1">
        <f>IF(AD269="","",'Cost and Benefit Parameters'!$N$26)</f>
        <v>433.8599999999999</v>
      </c>
      <c r="AE292" s="1">
        <f>IF(AE269="","",'Cost and Benefit Parameters'!$N$26)</f>
        <v>433.8599999999999</v>
      </c>
      <c r="AF292" s="1">
        <f>IF(AF269="","",'Cost and Benefit Parameters'!$N$26)</f>
        <v>433.8599999999999</v>
      </c>
      <c r="AG292" s="1">
        <f>IF(AG269="","",'Cost and Benefit Parameters'!$N$26)</f>
        <v>433.8599999999999</v>
      </c>
      <c r="AH292" s="1">
        <f>IF(AH269="","",'Cost and Benefit Parameters'!$N$26)</f>
        <v>433.8599999999999</v>
      </c>
      <c r="AI292" s="1">
        <f>IF(AI269="","",'Cost and Benefit Parameters'!$N$26)</f>
        <v>433.8599999999999</v>
      </c>
      <c r="AJ292" s="1">
        <f>IF(AJ269="","",'Cost and Benefit Parameters'!$N$26)</f>
        <v>433.8599999999999</v>
      </c>
      <c r="AK292" s="1">
        <f>IF(AK269="","",'Cost and Benefit Parameters'!$N$26)</f>
        <v>433.8599999999999</v>
      </c>
      <c r="AL292" s="1">
        <f>IF(AL269="","",'Cost and Benefit Parameters'!$N$26)</f>
        <v>433.8599999999999</v>
      </c>
      <c r="AM292" s="1">
        <f>IF(AM269="","",'Cost and Benefit Parameters'!$N$26)</f>
        <v>433.8599999999999</v>
      </c>
      <c r="AN292" s="1">
        <f>IF(AN269="","",'Cost and Benefit Parameters'!$N$26)</f>
        <v>433.8599999999999</v>
      </c>
      <c r="AO292" s="1">
        <f>IF(AO269="","",'Cost and Benefit Parameters'!$N$26)</f>
        <v>433.8599999999999</v>
      </c>
      <c r="AP292" s="1">
        <f>IF(AP269="","",'Cost and Benefit Parameters'!$N$26)</f>
        <v>433.8599999999999</v>
      </c>
      <c r="AQ292" s="1">
        <f>IF(AQ269="","",'Cost and Benefit Parameters'!$N$26)</f>
        <v>433.8599999999999</v>
      </c>
      <c r="AR292" s="1">
        <f>IF(AR269="","",'Cost and Benefit Parameters'!$N$26)</f>
        <v>433.8599999999999</v>
      </c>
      <c r="AS292" s="1">
        <f>IF(AS269="","",'Cost and Benefit Parameters'!$N$26)</f>
        <v>433.8599999999999</v>
      </c>
      <c r="AT292" s="1">
        <f>IF(AT269="","",'Cost and Benefit Parameters'!$N$26)</f>
        <v>433.8599999999999</v>
      </c>
      <c r="AU292" s="1">
        <f>IF(AU269="","",'Cost and Benefit Parameters'!$N$26)</f>
        <v>433.8599999999999</v>
      </c>
      <c r="AV292" s="1">
        <f>IF(AV269="","",'Cost and Benefit Parameters'!$N$26)</f>
        <v>433.8599999999999</v>
      </c>
      <c r="AW292" s="1">
        <f>IF(AW269="","",'Cost and Benefit Parameters'!$N$26)</f>
        <v>433.8599999999999</v>
      </c>
      <c r="AX292" s="1">
        <f>IF(AX269="","",'Cost and Benefit Parameters'!$N$26)</f>
        <v>433.8599999999999</v>
      </c>
      <c r="AY292" s="1">
        <f>IF(AY269="","",'Cost and Benefit Parameters'!$N$26)</f>
        <v>433.8599999999999</v>
      </c>
      <c r="AZ292" s="1">
        <f>IF(AZ269="","",'Cost and Benefit Parameters'!$N$26)</f>
        <v>433.8599999999999</v>
      </c>
      <c r="BA292" s="1">
        <f>IF(BA269="","",'Cost and Benefit Parameters'!$N$26)</f>
        <v>433.8599999999999</v>
      </c>
      <c r="BB292" s="1">
        <f>IF(BB269="","",'Cost and Benefit Parameters'!$N$26)</f>
        <v>433.8599999999999</v>
      </c>
      <c r="BC292" s="1">
        <f>IF(BC269="","",'Cost and Benefit Parameters'!$N$26)</f>
        <v>433.8599999999999</v>
      </c>
      <c r="BD292" s="1" t="str">
        <f>IF(BD269="","",'Cost and Benefit Parameters'!$N$26)</f>
        <v/>
      </c>
      <c r="BE292" s="1" t="str">
        <f>IF(BE269="","",'Cost and Benefit Parameters'!$N$26)</f>
        <v/>
      </c>
      <c r="BF292" s="1" t="str">
        <f>IF(BF269="","",'Cost and Benefit Parameters'!$N$26)</f>
        <v/>
      </c>
      <c r="BG292" s="1" t="str">
        <f>IF(BG269="","",'Cost and Benefit Parameters'!$N$26)</f>
        <v/>
      </c>
      <c r="BH292" s="1" t="str">
        <f>IF(BH269="","",'Cost and Benefit Parameters'!$N$26)</f>
        <v/>
      </c>
      <c r="BI292" s="1" t="str">
        <f>IF(BI269="","",'Cost and Benefit Parameters'!$N$26)</f>
        <v/>
      </c>
      <c r="BJ292" s="1" t="str">
        <f>IF(BJ269="","",'Cost and Benefit Parameters'!$N$26)</f>
        <v/>
      </c>
      <c r="BK292" s="1" t="str">
        <f>IF(BK269="","",'Cost and Benefit Parameters'!$N$26)</f>
        <v/>
      </c>
      <c r="BL292" s="1" t="str">
        <f>IF(BL269="","",'Cost and Benefit Parameters'!$N$26)</f>
        <v/>
      </c>
      <c r="BM292" s="1" t="str">
        <f>IF(BM269="","",'Cost and Benefit Parameters'!$N$26)</f>
        <v/>
      </c>
      <c r="BN292" s="1" t="str">
        <f>IF(BN269="","",'Cost and Benefit Parameters'!$N$26)</f>
        <v/>
      </c>
    </row>
    <row r="293" spans="1:66" x14ac:dyDescent="0.55000000000000004">
      <c r="A293" s="639"/>
      <c r="B293" t="s">
        <v>476</v>
      </c>
      <c r="H293" s="1" t="str">
        <f>IF(H270="","",'Cost and Benefit Parameters'!$N$26)</f>
        <v/>
      </c>
      <c r="I293" s="1" t="str">
        <f>IF(I270="","",'Cost and Benefit Parameters'!$N$26)</f>
        <v/>
      </c>
      <c r="J293" s="1" t="str">
        <f>IF(J270="","",'Cost and Benefit Parameters'!$N$26)</f>
        <v/>
      </c>
      <c r="K293" s="1" t="str">
        <f>IF(K270="","",'Cost and Benefit Parameters'!$N$26)</f>
        <v/>
      </c>
      <c r="L293" s="1" t="str">
        <f>IF(L270="","",'Cost and Benefit Parameters'!$N$26)</f>
        <v/>
      </c>
      <c r="M293" s="1" t="str">
        <f>IF(M270="","",'Cost and Benefit Parameters'!$N$26)</f>
        <v/>
      </c>
      <c r="N293" s="1" t="str">
        <f>IF(N270="","",'Cost and Benefit Parameters'!$N$26)</f>
        <v/>
      </c>
      <c r="O293" s="1" t="str">
        <f>IF(O270="","",'Cost and Benefit Parameters'!$N$26)</f>
        <v/>
      </c>
      <c r="P293" s="1" t="str">
        <f>IF(P270="","",'Cost and Benefit Parameters'!$N$26)</f>
        <v/>
      </c>
      <c r="Q293" s="1">
        <f>IF(Q270="","",'Cost and Benefit Parameters'!$N$26)</f>
        <v>433.8599999999999</v>
      </c>
      <c r="R293" s="1">
        <f>IF(R270="","",'Cost and Benefit Parameters'!$N$26)</f>
        <v>433.8599999999999</v>
      </c>
      <c r="S293" s="1">
        <f>IF(S270="","",'Cost and Benefit Parameters'!$N$26)</f>
        <v>433.8599999999999</v>
      </c>
      <c r="T293" s="1">
        <f>IF(T270="","",'Cost and Benefit Parameters'!$N$26)</f>
        <v>433.8599999999999</v>
      </c>
      <c r="U293" s="1">
        <f>IF(U270="","",'Cost and Benefit Parameters'!$N$26)</f>
        <v>433.8599999999999</v>
      </c>
      <c r="V293" s="1">
        <f>IF(V270="","",'Cost and Benefit Parameters'!$N$26)</f>
        <v>433.8599999999999</v>
      </c>
      <c r="W293" s="1">
        <f>IF(W270="","",'Cost and Benefit Parameters'!$N$26)</f>
        <v>433.8599999999999</v>
      </c>
      <c r="X293" s="1">
        <f>IF(X270="","",'Cost and Benefit Parameters'!$N$26)</f>
        <v>433.8599999999999</v>
      </c>
      <c r="Y293" s="1">
        <f>IF(Y270="","",'Cost and Benefit Parameters'!$N$26)</f>
        <v>433.8599999999999</v>
      </c>
      <c r="Z293" s="1">
        <f>IF(Z270="","",'Cost and Benefit Parameters'!$N$26)</f>
        <v>433.8599999999999</v>
      </c>
      <c r="AA293" s="1">
        <f>IF(AA270="","",'Cost and Benefit Parameters'!$N$26)</f>
        <v>433.8599999999999</v>
      </c>
      <c r="AB293" s="1">
        <f>IF(AB270="","",'Cost and Benefit Parameters'!$N$26)</f>
        <v>433.8599999999999</v>
      </c>
      <c r="AC293" s="1">
        <f>IF(AC270="","",'Cost and Benefit Parameters'!$N$26)</f>
        <v>433.8599999999999</v>
      </c>
      <c r="AD293" s="1">
        <f>IF(AD270="","",'Cost and Benefit Parameters'!$N$26)</f>
        <v>433.8599999999999</v>
      </c>
      <c r="AE293" s="1">
        <f>IF(AE270="","",'Cost and Benefit Parameters'!$N$26)</f>
        <v>433.8599999999999</v>
      </c>
      <c r="AF293" s="1">
        <f>IF(AF270="","",'Cost and Benefit Parameters'!$N$26)</f>
        <v>433.8599999999999</v>
      </c>
      <c r="AG293" s="1">
        <f>IF(AG270="","",'Cost and Benefit Parameters'!$N$26)</f>
        <v>433.8599999999999</v>
      </c>
      <c r="AH293" s="1">
        <f>IF(AH270="","",'Cost and Benefit Parameters'!$N$26)</f>
        <v>433.8599999999999</v>
      </c>
      <c r="AI293" s="1">
        <f>IF(AI270="","",'Cost and Benefit Parameters'!$N$26)</f>
        <v>433.8599999999999</v>
      </c>
      <c r="AJ293" s="1">
        <f>IF(AJ270="","",'Cost and Benefit Parameters'!$N$26)</f>
        <v>433.8599999999999</v>
      </c>
      <c r="AK293" s="1">
        <f>IF(AK270="","",'Cost and Benefit Parameters'!$N$26)</f>
        <v>433.8599999999999</v>
      </c>
      <c r="AL293" s="1">
        <f>IF(AL270="","",'Cost and Benefit Parameters'!$N$26)</f>
        <v>433.8599999999999</v>
      </c>
      <c r="AM293" s="1">
        <f>IF(AM270="","",'Cost and Benefit Parameters'!$N$26)</f>
        <v>433.8599999999999</v>
      </c>
      <c r="AN293" s="1">
        <f>IF(AN270="","",'Cost and Benefit Parameters'!$N$26)</f>
        <v>433.8599999999999</v>
      </c>
      <c r="AO293" s="1">
        <f>IF(AO270="","",'Cost and Benefit Parameters'!$N$26)</f>
        <v>433.8599999999999</v>
      </c>
      <c r="AP293" s="1">
        <f>IF(AP270="","",'Cost and Benefit Parameters'!$N$26)</f>
        <v>433.8599999999999</v>
      </c>
      <c r="AQ293" s="1">
        <f>IF(AQ270="","",'Cost and Benefit Parameters'!$N$26)</f>
        <v>433.8599999999999</v>
      </c>
      <c r="AR293" s="1">
        <f>IF(AR270="","",'Cost and Benefit Parameters'!$N$26)</f>
        <v>433.8599999999999</v>
      </c>
      <c r="AS293" s="1">
        <f>IF(AS270="","",'Cost and Benefit Parameters'!$N$26)</f>
        <v>433.8599999999999</v>
      </c>
      <c r="AT293" s="1">
        <f>IF(AT270="","",'Cost and Benefit Parameters'!$N$26)</f>
        <v>433.8599999999999</v>
      </c>
      <c r="AU293" s="1">
        <f>IF(AU270="","",'Cost and Benefit Parameters'!$N$26)</f>
        <v>433.8599999999999</v>
      </c>
      <c r="AV293" s="1">
        <f>IF(AV270="","",'Cost and Benefit Parameters'!$N$26)</f>
        <v>433.8599999999999</v>
      </c>
      <c r="AW293" s="1">
        <f>IF(AW270="","",'Cost and Benefit Parameters'!$N$26)</f>
        <v>433.8599999999999</v>
      </c>
      <c r="AX293" s="1">
        <f>IF(AX270="","",'Cost and Benefit Parameters'!$N$26)</f>
        <v>433.8599999999999</v>
      </c>
      <c r="AY293" s="1">
        <f>IF(AY270="","",'Cost and Benefit Parameters'!$N$26)</f>
        <v>433.8599999999999</v>
      </c>
      <c r="AZ293" s="1">
        <f>IF(AZ270="","",'Cost and Benefit Parameters'!$N$26)</f>
        <v>433.8599999999999</v>
      </c>
      <c r="BA293" s="1">
        <f>IF(BA270="","",'Cost and Benefit Parameters'!$N$26)</f>
        <v>433.8599999999999</v>
      </c>
      <c r="BB293" s="1">
        <f>IF(BB270="","",'Cost and Benefit Parameters'!$N$26)</f>
        <v>433.8599999999999</v>
      </c>
      <c r="BC293" s="1">
        <f>IF(BC270="","",'Cost and Benefit Parameters'!$N$26)</f>
        <v>433.8599999999999</v>
      </c>
      <c r="BD293" s="1">
        <f>IF(BD270="","",'Cost and Benefit Parameters'!$N$26)</f>
        <v>433.8599999999999</v>
      </c>
      <c r="BE293" s="1" t="str">
        <f>IF(BE270="","",'Cost and Benefit Parameters'!$N$26)</f>
        <v/>
      </c>
      <c r="BF293" s="1" t="str">
        <f>IF(BF270="","",'Cost and Benefit Parameters'!$N$26)</f>
        <v/>
      </c>
      <c r="BG293" s="1" t="str">
        <f>IF(BG270="","",'Cost and Benefit Parameters'!$N$26)</f>
        <v/>
      </c>
      <c r="BH293" s="1" t="str">
        <f>IF(BH270="","",'Cost and Benefit Parameters'!$N$26)</f>
        <v/>
      </c>
      <c r="BI293" s="1" t="str">
        <f>IF(BI270="","",'Cost and Benefit Parameters'!$N$26)</f>
        <v/>
      </c>
      <c r="BJ293" s="1" t="str">
        <f>IF(BJ270="","",'Cost and Benefit Parameters'!$N$26)</f>
        <v/>
      </c>
      <c r="BK293" s="1" t="str">
        <f>IF(BK270="","",'Cost and Benefit Parameters'!$N$26)</f>
        <v/>
      </c>
      <c r="BL293" s="1" t="str">
        <f>IF(BL270="","",'Cost and Benefit Parameters'!$N$26)</f>
        <v/>
      </c>
      <c r="BM293" s="1" t="str">
        <f>IF(BM270="","",'Cost and Benefit Parameters'!$N$26)</f>
        <v/>
      </c>
      <c r="BN293" s="1" t="str">
        <f>IF(BN270="","",'Cost and Benefit Parameters'!$N$26)</f>
        <v/>
      </c>
    </row>
    <row r="294" spans="1:66" x14ac:dyDescent="0.55000000000000004">
      <c r="A294" s="639"/>
      <c r="B294" t="s">
        <v>477</v>
      </c>
      <c r="H294" s="1" t="str">
        <f>IF(H271="","",'Cost and Benefit Parameters'!$N$26)</f>
        <v/>
      </c>
      <c r="I294" s="1" t="str">
        <f>IF(I271="","",'Cost and Benefit Parameters'!$N$26)</f>
        <v/>
      </c>
      <c r="J294" s="1" t="str">
        <f>IF(J271="","",'Cost and Benefit Parameters'!$N$26)</f>
        <v/>
      </c>
      <c r="K294" s="1" t="str">
        <f>IF(K271="","",'Cost and Benefit Parameters'!$N$26)</f>
        <v/>
      </c>
      <c r="L294" s="1" t="str">
        <f>IF(L271="","",'Cost and Benefit Parameters'!$N$26)</f>
        <v/>
      </c>
      <c r="M294" s="1" t="str">
        <f>IF(M271="","",'Cost and Benefit Parameters'!$N$26)</f>
        <v/>
      </c>
      <c r="N294" s="1" t="str">
        <f>IF(N271="","",'Cost and Benefit Parameters'!$N$26)</f>
        <v/>
      </c>
      <c r="O294" s="1" t="str">
        <f>IF(O271="","",'Cost and Benefit Parameters'!$N$26)</f>
        <v/>
      </c>
      <c r="P294" s="1" t="str">
        <f>IF(P271="","",'Cost and Benefit Parameters'!$N$26)</f>
        <v/>
      </c>
      <c r="Q294" s="1" t="str">
        <f>IF(Q271="","",'Cost and Benefit Parameters'!$N$26)</f>
        <v/>
      </c>
      <c r="R294" s="1">
        <f>IF(R271="","",'Cost and Benefit Parameters'!$N$26)</f>
        <v>433.8599999999999</v>
      </c>
      <c r="S294" s="1">
        <f>IF(S271="","",'Cost and Benefit Parameters'!$N$26)</f>
        <v>433.8599999999999</v>
      </c>
      <c r="T294" s="1">
        <f>IF(T271="","",'Cost and Benefit Parameters'!$N$26)</f>
        <v>433.8599999999999</v>
      </c>
      <c r="U294" s="1">
        <f>IF(U271="","",'Cost and Benefit Parameters'!$N$26)</f>
        <v>433.8599999999999</v>
      </c>
      <c r="V294" s="1">
        <f>IF(V271="","",'Cost and Benefit Parameters'!$N$26)</f>
        <v>433.8599999999999</v>
      </c>
      <c r="W294" s="1">
        <f>IF(W271="","",'Cost and Benefit Parameters'!$N$26)</f>
        <v>433.8599999999999</v>
      </c>
      <c r="X294" s="1">
        <f>IF(X271="","",'Cost and Benefit Parameters'!$N$26)</f>
        <v>433.8599999999999</v>
      </c>
      <c r="Y294" s="1">
        <f>IF(Y271="","",'Cost and Benefit Parameters'!$N$26)</f>
        <v>433.8599999999999</v>
      </c>
      <c r="Z294" s="1">
        <f>IF(Z271="","",'Cost and Benefit Parameters'!$N$26)</f>
        <v>433.8599999999999</v>
      </c>
      <c r="AA294" s="1">
        <f>IF(AA271="","",'Cost and Benefit Parameters'!$N$26)</f>
        <v>433.8599999999999</v>
      </c>
      <c r="AB294" s="1">
        <f>IF(AB271="","",'Cost and Benefit Parameters'!$N$26)</f>
        <v>433.8599999999999</v>
      </c>
      <c r="AC294" s="1">
        <f>IF(AC271="","",'Cost and Benefit Parameters'!$N$26)</f>
        <v>433.8599999999999</v>
      </c>
      <c r="AD294" s="1">
        <f>IF(AD271="","",'Cost and Benefit Parameters'!$N$26)</f>
        <v>433.8599999999999</v>
      </c>
      <c r="AE294" s="1">
        <f>IF(AE271="","",'Cost and Benefit Parameters'!$N$26)</f>
        <v>433.8599999999999</v>
      </c>
      <c r="AF294" s="1">
        <f>IF(AF271="","",'Cost and Benefit Parameters'!$N$26)</f>
        <v>433.8599999999999</v>
      </c>
      <c r="AG294" s="1">
        <f>IF(AG271="","",'Cost and Benefit Parameters'!$N$26)</f>
        <v>433.8599999999999</v>
      </c>
      <c r="AH294" s="1">
        <f>IF(AH271="","",'Cost and Benefit Parameters'!$N$26)</f>
        <v>433.8599999999999</v>
      </c>
      <c r="AI294" s="1">
        <f>IF(AI271="","",'Cost and Benefit Parameters'!$N$26)</f>
        <v>433.8599999999999</v>
      </c>
      <c r="AJ294" s="1">
        <f>IF(AJ271="","",'Cost and Benefit Parameters'!$N$26)</f>
        <v>433.8599999999999</v>
      </c>
      <c r="AK294" s="1">
        <f>IF(AK271="","",'Cost and Benefit Parameters'!$N$26)</f>
        <v>433.8599999999999</v>
      </c>
      <c r="AL294" s="1">
        <f>IF(AL271="","",'Cost and Benefit Parameters'!$N$26)</f>
        <v>433.8599999999999</v>
      </c>
      <c r="AM294" s="1">
        <f>IF(AM271="","",'Cost and Benefit Parameters'!$N$26)</f>
        <v>433.8599999999999</v>
      </c>
      <c r="AN294" s="1">
        <f>IF(AN271="","",'Cost and Benefit Parameters'!$N$26)</f>
        <v>433.8599999999999</v>
      </c>
      <c r="AO294" s="1">
        <f>IF(AO271="","",'Cost and Benefit Parameters'!$N$26)</f>
        <v>433.8599999999999</v>
      </c>
      <c r="AP294" s="1">
        <f>IF(AP271="","",'Cost and Benefit Parameters'!$N$26)</f>
        <v>433.8599999999999</v>
      </c>
      <c r="AQ294" s="1">
        <f>IF(AQ271="","",'Cost and Benefit Parameters'!$N$26)</f>
        <v>433.8599999999999</v>
      </c>
      <c r="AR294" s="1">
        <f>IF(AR271="","",'Cost and Benefit Parameters'!$N$26)</f>
        <v>433.8599999999999</v>
      </c>
      <c r="AS294" s="1">
        <f>IF(AS271="","",'Cost and Benefit Parameters'!$N$26)</f>
        <v>433.8599999999999</v>
      </c>
      <c r="AT294" s="1">
        <f>IF(AT271="","",'Cost and Benefit Parameters'!$N$26)</f>
        <v>433.8599999999999</v>
      </c>
      <c r="AU294" s="1">
        <f>IF(AU271="","",'Cost and Benefit Parameters'!$N$26)</f>
        <v>433.8599999999999</v>
      </c>
      <c r="AV294" s="1">
        <f>IF(AV271="","",'Cost and Benefit Parameters'!$N$26)</f>
        <v>433.8599999999999</v>
      </c>
      <c r="AW294" s="1">
        <f>IF(AW271="","",'Cost and Benefit Parameters'!$N$26)</f>
        <v>433.8599999999999</v>
      </c>
      <c r="AX294" s="1">
        <f>IF(AX271="","",'Cost and Benefit Parameters'!$N$26)</f>
        <v>433.8599999999999</v>
      </c>
      <c r="AY294" s="1">
        <f>IF(AY271="","",'Cost and Benefit Parameters'!$N$26)</f>
        <v>433.8599999999999</v>
      </c>
      <c r="AZ294" s="1">
        <f>IF(AZ271="","",'Cost and Benefit Parameters'!$N$26)</f>
        <v>433.8599999999999</v>
      </c>
      <c r="BA294" s="1">
        <f>IF(BA271="","",'Cost and Benefit Parameters'!$N$26)</f>
        <v>433.8599999999999</v>
      </c>
      <c r="BB294" s="1">
        <f>IF(BB271="","",'Cost and Benefit Parameters'!$N$26)</f>
        <v>433.8599999999999</v>
      </c>
      <c r="BC294" s="1">
        <f>IF(BC271="","",'Cost and Benefit Parameters'!$N$26)</f>
        <v>433.8599999999999</v>
      </c>
      <c r="BD294" s="1">
        <f>IF(BD271="","",'Cost and Benefit Parameters'!$N$26)</f>
        <v>433.8599999999999</v>
      </c>
      <c r="BE294" s="1">
        <f>IF(BE271="","",'Cost and Benefit Parameters'!$N$26)</f>
        <v>433.8599999999999</v>
      </c>
      <c r="BF294" s="1" t="str">
        <f>IF(BF271="","",'Cost and Benefit Parameters'!$N$26)</f>
        <v/>
      </c>
      <c r="BG294" s="1" t="str">
        <f>IF(BG271="","",'Cost and Benefit Parameters'!$N$26)</f>
        <v/>
      </c>
      <c r="BH294" s="1" t="str">
        <f>IF(BH271="","",'Cost and Benefit Parameters'!$N$26)</f>
        <v/>
      </c>
      <c r="BI294" s="1" t="str">
        <f>IF(BI271="","",'Cost and Benefit Parameters'!$N$26)</f>
        <v/>
      </c>
      <c r="BJ294" s="1" t="str">
        <f>IF(BJ271="","",'Cost and Benefit Parameters'!$N$26)</f>
        <v/>
      </c>
      <c r="BK294" s="1" t="str">
        <f>IF(BK271="","",'Cost and Benefit Parameters'!$N$26)</f>
        <v/>
      </c>
      <c r="BL294" s="1" t="str">
        <f>IF(BL271="","",'Cost and Benefit Parameters'!$N$26)</f>
        <v/>
      </c>
      <c r="BM294" s="1" t="str">
        <f>IF(BM271="","",'Cost and Benefit Parameters'!$N$26)</f>
        <v/>
      </c>
      <c r="BN294" s="1" t="str">
        <f>IF(BN271="","",'Cost and Benefit Parameters'!$N$26)</f>
        <v/>
      </c>
    </row>
    <row r="295" spans="1:66" x14ac:dyDescent="0.55000000000000004">
      <c r="A295" s="639"/>
      <c r="B295" t="s">
        <v>478</v>
      </c>
      <c r="H295" s="1" t="str">
        <f>IF(H272="","",'Cost and Benefit Parameters'!$N$26)</f>
        <v/>
      </c>
      <c r="I295" s="1" t="str">
        <f>IF(I272="","",'Cost and Benefit Parameters'!$N$26)</f>
        <v/>
      </c>
      <c r="J295" s="1" t="str">
        <f>IF(J272="","",'Cost and Benefit Parameters'!$N$26)</f>
        <v/>
      </c>
      <c r="K295" s="1" t="str">
        <f>IF(K272="","",'Cost and Benefit Parameters'!$N$26)</f>
        <v/>
      </c>
      <c r="L295" s="1" t="str">
        <f>IF(L272="","",'Cost and Benefit Parameters'!$N$26)</f>
        <v/>
      </c>
      <c r="M295" s="1" t="str">
        <f>IF(M272="","",'Cost and Benefit Parameters'!$N$26)</f>
        <v/>
      </c>
      <c r="N295" s="1" t="str">
        <f>IF(N272="","",'Cost and Benefit Parameters'!$N$26)</f>
        <v/>
      </c>
      <c r="O295" s="1" t="str">
        <f>IF(O272="","",'Cost and Benefit Parameters'!$N$26)</f>
        <v/>
      </c>
      <c r="P295" s="1" t="str">
        <f>IF(P272="","",'Cost and Benefit Parameters'!$N$26)</f>
        <v/>
      </c>
      <c r="Q295" s="1" t="str">
        <f>IF(Q272="","",'Cost and Benefit Parameters'!$N$26)</f>
        <v/>
      </c>
      <c r="R295" s="1" t="str">
        <f>IF(R272="","",'Cost and Benefit Parameters'!$N$26)</f>
        <v/>
      </c>
      <c r="S295" s="1">
        <f>IF(S272="","",'Cost and Benefit Parameters'!$N$26)</f>
        <v>433.8599999999999</v>
      </c>
      <c r="T295" s="1">
        <f>IF(T272="","",'Cost and Benefit Parameters'!$N$26)</f>
        <v>433.8599999999999</v>
      </c>
      <c r="U295" s="1">
        <f>IF(U272="","",'Cost and Benefit Parameters'!$N$26)</f>
        <v>433.8599999999999</v>
      </c>
      <c r="V295" s="1">
        <f>IF(V272="","",'Cost and Benefit Parameters'!$N$26)</f>
        <v>433.8599999999999</v>
      </c>
      <c r="W295" s="1">
        <f>IF(W272="","",'Cost and Benefit Parameters'!$N$26)</f>
        <v>433.8599999999999</v>
      </c>
      <c r="X295" s="1">
        <f>IF(X272="","",'Cost and Benefit Parameters'!$N$26)</f>
        <v>433.8599999999999</v>
      </c>
      <c r="Y295" s="1">
        <f>IF(Y272="","",'Cost and Benefit Parameters'!$N$26)</f>
        <v>433.8599999999999</v>
      </c>
      <c r="Z295" s="1">
        <f>IF(Z272="","",'Cost and Benefit Parameters'!$N$26)</f>
        <v>433.8599999999999</v>
      </c>
      <c r="AA295" s="1">
        <f>IF(AA272="","",'Cost and Benefit Parameters'!$N$26)</f>
        <v>433.8599999999999</v>
      </c>
      <c r="AB295" s="1">
        <f>IF(AB272="","",'Cost and Benefit Parameters'!$N$26)</f>
        <v>433.8599999999999</v>
      </c>
      <c r="AC295" s="1">
        <f>IF(AC272="","",'Cost and Benefit Parameters'!$N$26)</f>
        <v>433.8599999999999</v>
      </c>
      <c r="AD295" s="1">
        <f>IF(AD272="","",'Cost and Benefit Parameters'!$N$26)</f>
        <v>433.8599999999999</v>
      </c>
      <c r="AE295" s="1">
        <f>IF(AE272="","",'Cost and Benefit Parameters'!$N$26)</f>
        <v>433.8599999999999</v>
      </c>
      <c r="AF295" s="1">
        <f>IF(AF272="","",'Cost and Benefit Parameters'!$N$26)</f>
        <v>433.8599999999999</v>
      </c>
      <c r="AG295" s="1">
        <f>IF(AG272="","",'Cost and Benefit Parameters'!$N$26)</f>
        <v>433.8599999999999</v>
      </c>
      <c r="AH295" s="1">
        <f>IF(AH272="","",'Cost and Benefit Parameters'!$N$26)</f>
        <v>433.8599999999999</v>
      </c>
      <c r="AI295" s="1">
        <f>IF(AI272="","",'Cost and Benefit Parameters'!$N$26)</f>
        <v>433.8599999999999</v>
      </c>
      <c r="AJ295" s="1">
        <f>IF(AJ272="","",'Cost and Benefit Parameters'!$N$26)</f>
        <v>433.8599999999999</v>
      </c>
      <c r="AK295" s="1">
        <f>IF(AK272="","",'Cost and Benefit Parameters'!$N$26)</f>
        <v>433.8599999999999</v>
      </c>
      <c r="AL295" s="1">
        <f>IF(AL272="","",'Cost and Benefit Parameters'!$N$26)</f>
        <v>433.8599999999999</v>
      </c>
      <c r="AM295" s="1">
        <f>IF(AM272="","",'Cost and Benefit Parameters'!$N$26)</f>
        <v>433.8599999999999</v>
      </c>
      <c r="AN295" s="1">
        <f>IF(AN272="","",'Cost and Benefit Parameters'!$N$26)</f>
        <v>433.8599999999999</v>
      </c>
      <c r="AO295" s="1">
        <f>IF(AO272="","",'Cost and Benefit Parameters'!$N$26)</f>
        <v>433.8599999999999</v>
      </c>
      <c r="AP295" s="1">
        <f>IF(AP272="","",'Cost and Benefit Parameters'!$N$26)</f>
        <v>433.8599999999999</v>
      </c>
      <c r="AQ295" s="1">
        <f>IF(AQ272="","",'Cost and Benefit Parameters'!$N$26)</f>
        <v>433.8599999999999</v>
      </c>
      <c r="AR295" s="1">
        <f>IF(AR272="","",'Cost and Benefit Parameters'!$N$26)</f>
        <v>433.8599999999999</v>
      </c>
      <c r="AS295" s="1">
        <f>IF(AS272="","",'Cost and Benefit Parameters'!$N$26)</f>
        <v>433.8599999999999</v>
      </c>
      <c r="AT295" s="1">
        <f>IF(AT272="","",'Cost and Benefit Parameters'!$N$26)</f>
        <v>433.8599999999999</v>
      </c>
      <c r="AU295" s="1">
        <f>IF(AU272="","",'Cost and Benefit Parameters'!$N$26)</f>
        <v>433.8599999999999</v>
      </c>
      <c r="AV295" s="1">
        <f>IF(AV272="","",'Cost and Benefit Parameters'!$N$26)</f>
        <v>433.8599999999999</v>
      </c>
      <c r="AW295" s="1">
        <f>IF(AW272="","",'Cost and Benefit Parameters'!$N$26)</f>
        <v>433.8599999999999</v>
      </c>
      <c r="AX295" s="1">
        <f>IF(AX272="","",'Cost and Benefit Parameters'!$N$26)</f>
        <v>433.8599999999999</v>
      </c>
      <c r="AY295" s="1">
        <f>IF(AY272="","",'Cost and Benefit Parameters'!$N$26)</f>
        <v>433.8599999999999</v>
      </c>
      <c r="AZ295" s="1">
        <f>IF(AZ272="","",'Cost and Benefit Parameters'!$N$26)</f>
        <v>433.8599999999999</v>
      </c>
      <c r="BA295" s="1">
        <f>IF(BA272="","",'Cost and Benefit Parameters'!$N$26)</f>
        <v>433.8599999999999</v>
      </c>
      <c r="BB295" s="1">
        <f>IF(BB272="","",'Cost and Benefit Parameters'!$N$26)</f>
        <v>433.8599999999999</v>
      </c>
      <c r="BC295" s="1">
        <f>IF(BC272="","",'Cost and Benefit Parameters'!$N$26)</f>
        <v>433.8599999999999</v>
      </c>
      <c r="BD295" s="1">
        <f>IF(BD272="","",'Cost and Benefit Parameters'!$N$26)</f>
        <v>433.8599999999999</v>
      </c>
      <c r="BE295" s="1">
        <f>IF(BE272="","",'Cost and Benefit Parameters'!$N$26)</f>
        <v>433.8599999999999</v>
      </c>
      <c r="BF295" s="1">
        <f>IF(BF272="","",'Cost and Benefit Parameters'!$N$26)</f>
        <v>433.8599999999999</v>
      </c>
      <c r="BG295" s="1" t="str">
        <f>IF(BG272="","",'Cost and Benefit Parameters'!$N$26)</f>
        <v/>
      </c>
      <c r="BH295" s="1" t="str">
        <f>IF(BH272="","",'Cost and Benefit Parameters'!$N$26)</f>
        <v/>
      </c>
      <c r="BI295" s="1" t="str">
        <f>IF(BI272="","",'Cost and Benefit Parameters'!$N$26)</f>
        <v/>
      </c>
      <c r="BJ295" s="1" t="str">
        <f>IF(BJ272="","",'Cost and Benefit Parameters'!$N$26)</f>
        <v/>
      </c>
      <c r="BK295" s="1" t="str">
        <f>IF(BK272="","",'Cost and Benefit Parameters'!$N$26)</f>
        <v/>
      </c>
      <c r="BL295" s="1" t="str">
        <f>IF(BL272="","",'Cost and Benefit Parameters'!$N$26)</f>
        <v/>
      </c>
      <c r="BM295" s="1" t="str">
        <f>IF(BM272="","",'Cost and Benefit Parameters'!$N$26)</f>
        <v/>
      </c>
      <c r="BN295" s="1" t="str">
        <f>IF(BN272="","",'Cost and Benefit Parameters'!$N$26)</f>
        <v/>
      </c>
    </row>
    <row r="296" spans="1:66" x14ac:dyDescent="0.55000000000000004">
      <c r="A296" s="639"/>
      <c r="B296" t="s">
        <v>479</v>
      </c>
      <c r="H296" s="1" t="str">
        <f>IF(H273="","",'Cost and Benefit Parameters'!$N$26)</f>
        <v/>
      </c>
      <c r="I296" s="1" t="str">
        <f>IF(I273="","",'Cost and Benefit Parameters'!$N$26)</f>
        <v/>
      </c>
      <c r="J296" s="1" t="str">
        <f>IF(J273="","",'Cost and Benefit Parameters'!$N$26)</f>
        <v/>
      </c>
      <c r="K296" s="1" t="str">
        <f>IF(K273="","",'Cost and Benefit Parameters'!$N$26)</f>
        <v/>
      </c>
      <c r="L296" s="1" t="str">
        <f>IF(L273="","",'Cost and Benefit Parameters'!$N$26)</f>
        <v/>
      </c>
      <c r="M296" s="1" t="str">
        <f>IF(M273="","",'Cost and Benefit Parameters'!$N$26)</f>
        <v/>
      </c>
      <c r="N296" s="1" t="str">
        <f>IF(N273="","",'Cost and Benefit Parameters'!$N$26)</f>
        <v/>
      </c>
      <c r="O296" s="1" t="str">
        <f>IF(O273="","",'Cost and Benefit Parameters'!$N$26)</f>
        <v/>
      </c>
      <c r="P296" s="1" t="str">
        <f>IF(P273="","",'Cost and Benefit Parameters'!$N$26)</f>
        <v/>
      </c>
      <c r="Q296" s="1" t="str">
        <f>IF(Q273="","",'Cost and Benefit Parameters'!$N$26)</f>
        <v/>
      </c>
      <c r="R296" s="1" t="str">
        <f>IF(R273="","",'Cost and Benefit Parameters'!$N$26)</f>
        <v/>
      </c>
      <c r="S296" s="1" t="str">
        <f>IF(S273="","",'Cost and Benefit Parameters'!$N$26)</f>
        <v/>
      </c>
      <c r="T296" s="1">
        <f>IF(T273="","",'Cost and Benefit Parameters'!$N$26)</f>
        <v>433.8599999999999</v>
      </c>
      <c r="U296" s="1">
        <f>IF(U273="","",'Cost and Benefit Parameters'!$N$26)</f>
        <v>433.8599999999999</v>
      </c>
      <c r="V296" s="1">
        <f>IF(V273="","",'Cost and Benefit Parameters'!$N$26)</f>
        <v>433.8599999999999</v>
      </c>
      <c r="W296" s="1">
        <f>IF(W273="","",'Cost and Benefit Parameters'!$N$26)</f>
        <v>433.8599999999999</v>
      </c>
      <c r="X296" s="1">
        <f>IF(X273="","",'Cost and Benefit Parameters'!$N$26)</f>
        <v>433.8599999999999</v>
      </c>
      <c r="Y296" s="1">
        <f>IF(Y273="","",'Cost and Benefit Parameters'!$N$26)</f>
        <v>433.8599999999999</v>
      </c>
      <c r="Z296" s="1">
        <f>IF(Z273="","",'Cost and Benefit Parameters'!$N$26)</f>
        <v>433.8599999999999</v>
      </c>
      <c r="AA296" s="1">
        <f>IF(AA273="","",'Cost and Benefit Parameters'!$N$26)</f>
        <v>433.8599999999999</v>
      </c>
      <c r="AB296" s="1">
        <f>IF(AB273="","",'Cost and Benefit Parameters'!$N$26)</f>
        <v>433.8599999999999</v>
      </c>
      <c r="AC296" s="1">
        <f>IF(AC273="","",'Cost and Benefit Parameters'!$N$26)</f>
        <v>433.8599999999999</v>
      </c>
      <c r="AD296" s="1">
        <f>IF(AD273="","",'Cost and Benefit Parameters'!$N$26)</f>
        <v>433.8599999999999</v>
      </c>
      <c r="AE296" s="1">
        <f>IF(AE273="","",'Cost and Benefit Parameters'!$N$26)</f>
        <v>433.8599999999999</v>
      </c>
      <c r="AF296" s="1">
        <f>IF(AF273="","",'Cost and Benefit Parameters'!$N$26)</f>
        <v>433.8599999999999</v>
      </c>
      <c r="AG296" s="1">
        <f>IF(AG273="","",'Cost and Benefit Parameters'!$N$26)</f>
        <v>433.8599999999999</v>
      </c>
      <c r="AH296" s="1">
        <f>IF(AH273="","",'Cost and Benefit Parameters'!$N$26)</f>
        <v>433.8599999999999</v>
      </c>
      <c r="AI296" s="1">
        <f>IF(AI273="","",'Cost and Benefit Parameters'!$N$26)</f>
        <v>433.8599999999999</v>
      </c>
      <c r="AJ296" s="1">
        <f>IF(AJ273="","",'Cost and Benefit Parameters'!$N$26)</f>
        <v>433.8599999999999</v>
      </c>
      <c r="AK296" s="1">
        <f>IF(AK273="","",'Cost and Benefit Parameters'!$N$26)</f>
        <v>433.8599999999999</v>
      </c>
      <c r="AL296" s="1">
        <f>IF(AL273="","",'Cost and Benefit Parameters'!$N$26)</f>
        <v>433.8599999999999</v>
      </c>
      <c r="AM296" s="1">
        <f>IF(AM273="","",'Cost and Benefit Parameters'!$N$26)</f>
        <v>433.8599999999999</v>
      </c>
      <c r="AN296" s="1">
        <f>IF(AN273="","",'Cost and Benefit Parameters'!$N$26)</f>
        <v>433.8599999999999</v>
      </c>
      <c r="AO296" s="1">
        <f>IF(AO273="","",'Cost and Benefit Parameters'!$N$26)</f>
        <v>433.8599999999999</v>
      </c>
      <c r="AP296" s="1">
        <f>IF(AP273="","",'Cost and Benefit Parameters'!$N$26)</f>
        <v>433.8599999999999</v>
      </c>
      <c r="AQ296" s="1">
        <f>IF(AQ273="","",'Cost and Benefit Parameters'!$N$26)</f>
        <v>433.8599999999999</v>
      </c>
      <c r="AR296" s="1">
        <f>IF(AR273="","",'Cost and Benefit Parameters'!$N$26)</f>
        <v>433.8599999999999</v>
      </c>
      <c r="AS296" s="1">
        <f>IF(AS273="","",'Cost and Benefit Parameters'!$N$26)</f>
        <v>433.8599999999999</v>
      </c>
      <c r="AT296" s="1">
        <f>IF(AT273="","",'Cost and Benefit Parameters'!$N$26)</f>
        <v>433.8599999999999</v>
      </c>
      <c r="AU296" s="1">
        <f>IF(AU273="","",'Cost and Benefit Parameters'!$N$26)</f>
        <v>433.8599999999999</v>
      </c>
      <c r="AV296" s="1">
        <f>IF(AV273="","",'Cost and Benefit Parameters'!$N$26)</f>
        <v>433.8599999999999</v>
      </c>
      <c r="AW296" s="1">
        <f>IF(AW273="","",'Cost and Benefit Parameters'!$N$26)</f>
        <v>433.8599999999999</v>
      </c>
      <c r="AX296" s="1">
        <f>IF(AX273="","",'Cost and Benefit Parameters'!$N$26)</f>
        <v>433.8599999999999</v>
      </c>
      <c r="AY296" s="1">
        <f>IF(AY273="","",'Cost and Benefit Parameters'!$N$26)</f>
        <v>433.8599999999999</v>
      </c>
      <c r="AZ296" s="1">
        <f>IF(AZ273="","",'Cost and Benefit Parameters'!$N$26)</f>
        <v>433.8599999999999</v>
      </c>
      <c r="BA296" s="1">
        <f>IF(BA273="","",'Cost and Benefit Parameters'!$N$26)</f>
        <v>433.8599999999999</v>
      </c>
      <c r="BB296" s="1">
        <f>IF(BB273="","",'Cost and Benefit Parameters'!$N$26)</f>
        <v>433.8599999999999</v>
      </c>
      <c r="BC296" s="1">
        <f>IF(BC273="","",'Cost and Benefit Parameters'!$N$26)</f>
        <v>433.8599999999999</v>
      </c>
      <c r="BD296" s="1">
        <f>IF(BD273="","",'Cost and Benefit Parameters'!$N$26)</f>
        <v>433.8599999999999</v>
      </c>
      <c r="BE296" s="1">
        <f>IF(BE273="","",'Cost and Benefit Parameters'!$N$26)</f>
        <v>433.8599999999999</v>
      </c>
      <c r="BF296" s="1">
        <f>IF(BF273="","",'Cost and Benefit Parameters'!$N$26)</f>
        <v>433.8599999999999</v>
      </c>
      <c r="BG296" s="1">
        <f>IF(BG273="","",'Cost and Benefit Parameters'!$N$26)</f>
        <v>433.8599999999999</v>
      </c>
      <c r="BH296" s="1" t="str">
        <f>IF(BH273="","",'Cost and Benefit Parameters'!$N$26)</f>
        <v/>
      </c>
      <c r="BI296" s="1" t="str">
        <f>IF(BI273="","",'Cost and Benefit Parameters'!$N$26)</f>
        <v/>
      </c>
      <c r="BJ296" s="1" t="str">
        <f>IF(BJ273="","",'Cost and Benefit Parameters'!$N$26)</f>
        <v/>
      </c>
      <c r="BK296" s="1" t="str">
        <f>IF(BK273="","",'Cost and Benefit Parameters'!$N$26)</f>
        <v/>
      </c>
      <c r="BL296" s="1" t="str">
        <f>IF(BL273="","",'Cost and Benefit Parameters'!$N$26)</f>
        <v/>
      </c>
      <c r="BM296" s="1" t="str">
        <f>IF(BM273="","",'Cost and Benefit Parameters'!$N$26)</f>
        <v/>
      </c>
      <c r="BN296" s="1" t="str">
        <f>IF(BN273="","",'Cost and Benefit Parameters'!$N$26)</f>
        <v/>
      </c>
    </row>
    <row r="297" spans="1:66" x14ac:dyDescent="0.55000000000000004">
      <c r="A297" s="639"/>
      <c r="B297" t="s">
        <v>480</v>
      </c>
      <c r="H297" s="1" t="str">
        <f>IF(H274="","",'Cost and Benefit Parameters'!$N$26)</f>
        <v/>
      </c>
      <c r="I297" s="1" t="str">
        <f>IF(I274="","",'Cost and Benefit Parameters'!$N$26)</f>
        <v/>
      </c>
      <c r="J297" s="1" t="str">
        <f>IF(J274="","",'Cost and Benefit Parameters'!$N$26)</f>
        <v/>
      </c>
      <c r="K297" s="1" t="str">
        <f>IF(K274="","",'Cost and Benefit Parameters'!$N$26)</f>
        <v/>
      </c>
      <c r="L297" s="1" t="str">
        <f>IF(L274="","",'Cost and Benefit Parameters'!$N$26)</f>
        <v/>
      </c>
      <c r="M297" s="1" t="str">
        <f>IF(M274="","",'Cost and Benefit Parameters'!$N$26)</f>
        <v/>
      </c>
      <c r="N297" s="1" t="str">
        <f>IF(N274="","",'Cost and Benefit Parameters'!$N$26)</f>
        <v/>
      </c>
      <c r="O297" s="1" t="str">
        <f>IF(O274="","",'Cost and Benefit Parameters'!$N$26)</f>
        <v/>
      </c>
      <c r="P297" s="1" t="str">
        <f>IF(P274="","",'Cost and Benefit Parameters'!$N$26)</f>
        <v/>
      </c>
      <c r="Q297" s="1" t="str">
        <f>IF(Q274="","",'Cost and Benefit Parameters'!$N$26)</f>
        <v/>
      </c>
      <c r="R297" s="1" t="str">
        <f>IF(R274="","",'Cost and Benefit Parameters'!$N$26)</f>
        <v/>
      </c>
      <c r="S297" s="1" t="str">
        <f>IF(S274="","",'Cost and Benefit Parameters'!$N$26)</f>
        <v/>
      </c>
      <c r="T297" s="1" t="str">
        <f>IF(T274="","",'Cost and Benefit Parameters'!$N$26)</f>
        <v/>
      </c>
      <c r="U297" s="1">
        <f>IF(U274="","",'Cost and Benefit Parameters'!$N$26)</f>
        <v>433.8599999999999</v>
      </c>
      <c r="V297" s="1">
        <f>IF(V274="","",'Cost and Benefit Parameters'!$N$26)</f>
        <v>433.8599999999999</v>
      </c>
      <c r="W297" s="1">
        <f>IF(W274="","",'Cost and Benefit Parameters'!$N$26)</f>
        <v>433.8599999999999</v>
      </c>
      <c r="X297" s="1">
        <f>IF(X274="","",'Cost and Benefit Parameters'!$N$26)</f>
        <v>433.8599999999999</v>
      </c>
      <c r="Y297" s="1">
        <f>IF(Y274="","",'Cost and Benefit Parameters'!$N$26)</f>
        <v>433.8599999999999</v>
      </c>
      <c r="Z297" s="1">
        <f>IF(Z274="","",'Cost and Benefit Parameters'!$N$26)</f>
        <v>433.8599999999999</v>
      </c>
      <c r="AA297" s="1">
        <f>IF(AA274="","",'Cost and Benefit Parameters'!$N$26)</f>
        <v>433.8599999999999</v>
      </c>
      <c r="AB297" s="1">
        <f>IF(AB274="","",'Cost and Benefit Parameters'!$N$26)</f>
        <v>433.8599999999999</v>
      </c>
      <c r="AC297" s="1">
        <f>IF(AC274="","",'Cost and Benefit Parameters'!$N$26)</f>
        <v>433.8599999999999</v>
      </c>
      <c r="AD297" s="1">
        <f>IF(AD274="","",'Cost and Benefit Parameters'!$N$26)</f>
        <v>433.8599999999999</v>
      </c>
      <c r="AE297" s="1">
        <f>IF(AE274="","",'Cost and Benefit Parameters'!$N$26)</f>
        <v>433.8599999999999</v>
      </c>
      <c r="AF297" s="1">
        <f>IF(AF274="","",'Cost and Benefit Parameters'!$N$26)</f>
        <v>433.8599999999999</v>
      </c>
      <c r="AG297" s="1">
        <f>IF(AG274="","",'Cost and Benefit Parameters'!$N$26)</f>
        <v>433.8599999999999</v>
      </c>
      <c r="AH297" s="1">
        <f>IF(AH274="","",'Cost and Benefit Parameters'!$N$26)</f>
        <v>433.8599999999999</v>
      </c>
      <c r="AI297" s="1">
        <f>IF(AI274="","",'Cost and Benefit Parameters'!$N$26)</f>
        <v>433.8599999999999</v>
      </c>
      <c r="AJ297" s="1">
        <f>IF(AJ274="","",'Cost and Benefit Parameters'!$N$26)</f>
        <v>433.8599999999999</v>
      </c>
      <c r="AK297" s="1">
        <f>IF(AK274="","",'Cost and Benefit Parameters'!$N$26)</f>
        <v>433.8599999999999</v>
      </c>
      <c r="AL297" s="1">
        <f>IF(AL274="","",'Cost and Benefit Parameters'!$N$26)</f>
        <v>433.8599999999999</v>
      </c>
      <c r="AM297" s="1">
        <f>IF(AM274="","",'Cost and Benefit Parameters'!$N$26)</f>
        <v>433.8599999999999</v>
      </c>
      <c r="AN297" s="1">
        <f>IF(AN274="","",'Cost and Benefit Parameters'!$N$26)</f>
        <v>433.8599999999999</v>
      </c>
      <c r="AO297" s="1">
        <f>IF(AO274="","",'Cost and Benefit Parameters'!$N$26)</f>
        <v>433.8599999999999</v>
      </c>
      <c r="AP297" s="1">
        <f>IF(AP274="","",'Cost and Benefit Parameters'!$N$26)</f>
        <v>433.8599999999999</v>
      </c>
      <c r="AQ297" s="1">
        <f>IF(AQ274="","",'Cost and Benefit Parameters'!$N$26)</f>
        <v>433.8599999999999</v>
      </c>
      <c r="AR297" s="1">
        <f>IF(AR274="","",'Cost and Benefit Parameters'!$N$26)</f>
        <v>433.8599999999999</v>
      </c>
      <c r="AS297" s="1">
        <f>IF(AS274="","",'Cost and Benefit Parameters'!$N$26)</f>
        <v>433.8599999999999</v>
      </c>
      <c r="AT297" s="1">
        <f>IF(AT274="","",'Cost and Benefit Parameters'!$N$26)</f>
        <v>433.8599999999999</v>
      </c>
      <c r="AU297" s="1">
        <f>IF(AU274="","",'Cost and Benefit Parameters'!$N$26)</f>
        <v>433.8599999999999</v>
      </c>
      <c r="AV297" s="1">
        <f>IF(AV274="","",'Cost and Benefit Parameters'!$N$26)</f>
        <v>433.8599999999999</v>
      </c>
      <c r="AW297" s="1">
        <f>IF(AW274="","",'Cost and Benefit Parameters'!$N$26)</f>
        <v>433.8599999999999</v>
      </c>
      <c r="AX297" s="1">
        <f>IF(AX274="","",'Cost and Benefit Parameters'!$N$26)</f>
        <v>433.8599999999999</v>
      </c>
      <c r="AY297" s="1">
        <f>IF(AY274="","",'Cost and Benefit Parameters'!$N$26)</f>
        <v>433.8599999999999</v>
      </c>
      <c r="AZ297" s="1">
        <f>IF(AZ274="","",'Cost and Benefit Parameters'!$N$26)</f>
        <v>433.8599999999999</v>
      </c>
      <c r="BA297" s="1">
        <f>IF(BA274="","",'Cost and Benefit Parameters'!$N$26)</f>
        <v>433.8599999999999</v>
      </c>
      <c r="BB297" s="1">
        <f>IF(BB274="","",'Cost and Benefit Parameters'!$N$26)</f>
        <v>433.8599999999999</v>
      </c>
      <c r="BC297" s="1">
        <f>IF(BC274="","",'Cost and Benefit Parameters'!$N$26)</f>
        <v>433.8599999999999</v>
      </c>
      <c r="BD297" s="1">
        <f>IF(BD274="","",'Cost and Benefit Parameters'!$N$26)</f>
        <v>433.8599999999999</v>
      </c>
      <c r="BE297" s="1">
        <f>IF(BE274="","",'Cost and Benefit Parameters'!$N$26)</f>
        <v>433.8599999999999</v>
      </c>
      <c r="BF297" s="1">
        <f>IF(BF274="","",'Cost and Benefit Parameters'!$N$26)</f>
        <v>433.8599999999999</v>
      </c>
      <c r="BG297" s="1">
        <f>IF(BG274="","",'Cost and Benefit Parameters'!$N$26)</f>
        <v>433.8599999999999</v>
      </c>
      <c r="BH297" s="1">
        <f>IF(BH274="","",'Cost and Benefit Parameters'!$N$26)</f>
        <v>433.8599999999999</v>
      </c>
      <c r="BI297" s="1" t="str">
        <f>IF(BI274="","",'Cost and Benefit Parameters'!$N$26)</f>
        <v/>
      </c>
      <c r="BJ297" s="1" t="str">
        <f>IF(BJ274="","",'Cost and Benefit Parameters'!$N$26)</f>
        <v/>
      </c>
      <c r="BK297" s="1" t="str">
        <f>IF(BK274="","",'Cost and Benefit Parameters'!$N$26)</f>
        <v/>
      </c>
      <c r="BL297" s="1" t="str">
        <f>IF(BL274="","",'Cost and Benefit Parameters'!$N$26)</f>
        <v/>
      </c>
      <c r="BM297" s="1" t="str">
        <f>IF(BM274="","",'Cost and Benefit Parameters'!$N$26)</f>
        <v/>
      </c>
      <c r="BN297" s="1" t="str">
        <f>IF(BN274="","",'Cost and Benefit Parameters'!$N$26)</f>
        <v/>
      </c>
    </row>
    <row r="298" spans="1:66" x14ac:dyDescent="0.55000000000000004">
      <c r="A298" s="639"/>
      <c r="B298" t="s">
        <v>481</v>
      </c>
      <c r="H298" s="1" t="str">
        <f>IF(H275="","",'Cost and Benefit Parameters'!$N$26)</f>
        <v/>
      </c>
      <c r="I298" s="1" t="str">
        <f>IF(I275="","",'Cost and Benefit Parameters'!$N$26)</f>
        <v/>
      </c>
      <c r="J298" s="1" t="str">
        <f>IF(J275="","",'Cost and Benefit Parameters'!$N$26)</f>
        <v/>
      </c>
      <c r="K298" s="1" t="str">
        <f>IF(K275="","",'Cost and Benefit Parameters'!$N$26)</f>
        <v/>
      </c>
      <c r="L298" s="1" t="str">
        <f>IF(L275="","",'Cost and Benefit Parameters'!$N$26)</f>
        <v/>
      </c>
      <c r="M298" s="1" t="str">
        <f>IF(M275="","",'Cost and Benefit Parameters'!$N$26)</f>
        <v/>
      </c>
      <c r="N298" s="1" t="str">
        <f>IF(N275="","",'Cost and Benefit Parameters'!$N$26)</f>
        <v/>
      </c>
      <c r="O298" s="1" t="str">
        <f>IF(O275="","",'Cost and Benefit Parameters'!$N$26)</f>
        <v/>
      </c>
      <c r="P298" s="1" t="str">
        <f>IF(P275="","",'Cost and Benefit Parameters'!$N$26)</f>
        <v/>
      </c>
      <c r="Q298" s="1" t="str">
        <f>IF(Q275="","",'Cost and Benefit Parameters'!$N$26)</f>
        <v/>
      </c>
      <c r="R298" s="1" t="str">
        <f>IF(R275="","",'Cost and Benefit Parameters'!$N$26)</f>
        <v/>
      </c>
      <c r="S298" s="1" t="str">
        <f>IF(S275="","",'Cost and Benefit Parameters'!$N$26)</f>
        <v/>
      </c>
      <c r="T298" s="1" t="str">
        <f>IF(T275="","",'Cost and Benefit Parameters'!$N$26)</f>
        <v/>
      </c>
      <c r="U298" s="1" t="str">
        <f>IF(U275="","",'Cost and Benefit Parameters'!$N$26)</f>
        <v/>
      </c>
      <c r="V298" s="1">
        <f>IF(V275="","",'Cost and Benefit Parameters'!$N$26)</f>
        <v>433.8599999999999</v>
      </c>
      <c r="W298" s="1">
        <f>IF(W275="","",'Cost and Benefit Parameters'!$N$26)</f>
        <v>433.8599999999999</v>
      </c>
      <c r="X298" s="1">
        <f>IF(X275="","",'Cost and Benefit Parameters'!$N$26)</f>
        <v>433.8599999999999</v>
      </c>
      <c r="Y298" s="1">
        <f>IF(Y275="","",'Cost and Benefit Parameters'!$N$26)</f>
        <v>433.8599999999999</v>
      </c>
      <c r="Z298" s="1">
        <f>IF(Z275="","",'Cost and Benefit Parameters'!$N$26)</f>
        <v>433.8599999999999</v>
      </c>
      <c r="AA298" s="1">
        <f>IF(AA275="","",'Cost and Benefit Parameters'!$N$26)</f>
        <v>433.8599999999999</v>
      </c>
      <c r="AB298" s="1">
        <f>IF(AB275="","",'Cost and Benefit Parameters'!$N$26)</f>
        <v>433.8599999999999</v>
      </c>
      <c r="AC298" s="1">
        <f>IF(AC275="","",'Cost and Benefit Parameters'!$N$26)</f>
        <v>433.8599999999999</v>
      </c>
      <c r="AD298" s="1">
        <f>IF(AD275="","",'Cost and Benefit Parameters'!$N$26)</f>
        <v>433.8599999999999</v>
      </c>
      <c r="AE298" s="1">
        <f>IF(AE275="","",'Cost and Benefit Parameters'!$N$26)</f>
        <v>433.8599999999999</v>
      </c>
      <c r="AF298" s="1">
        <f>IF(AF275="","",'Cost and Benefit Parameters'!$N$26)</f>
        <v>433.8599999999999</v>
      </c>
      <c r="AG298" s="1">
        <f>IF(AG275="","",'Cost and Benefit Parameters'!$N$26)</f>
        <v>433.8599999999999</v>
      </c>
      <c r="AH298" s="1">
        <f>IF(AH275="","",'Cost and Benefit Parameters'!$N$26)</f>
        <v>433.8599999999999</v>
      </c>
      <c r="AI298" s="1">
        <f>IF(AI275="","",'Cost and Benefit Parameters'!$N$26)</f>
        <v>433.8599999999999</v>
      </c>
      <c r="AJ298" s="1">
        <f>IF(AJ275="","",'Cost and Benefit Parameters'!$N$26)</f>
        <v>433.8599999999999</v>
      </c>
      <c r="AK298" s="1">
        <f>IF(AK275="","",'Cost and Benefit Parameters'!$N$26)</f>
        <v>433.8599999999999</v>
      </c>
      <c r="AL298" s="1">
        <f>IF(AL275="","",'Cost and Benefit Parameters'!$N$26)</f>
        <v>433.8599999999999</v>
      </c>
      <c r="AM298" s="1">
        <f>IF(AM275="","",'Cost and Benefit Parameters'!$N$26)</f>
        <v>433.8599999999999</v>
      </c>
      <c r="AN298" s="1">
        <f>IF(AN275="","",'Cost and Benefit Parameters'!$N$26)</f>
        <v>433.8599999999999</v>
      </c>
      <c r="AO298" s="1">
        <f>IF(AO275="","",'Cost and Benefit Parameters'!$N$26)</f>
        <v>433.8599999999999</v>
      </c>
      <c r="AP298" s="1">
        <f>IF(AP275="","",'Cost and Benefit Parameters'!$N$26)</f>
        <v>433.8599999999999</v>
      </c>
      <c r="AQ298" s="1">
        <f>IF(AQ275="","",'Cost and Benefit Parameters'!$N$26)</f>
        <v>433.8599999999999</v>
      </c>
      <c r="AR298" s="1">
        <f>IF(AR275="","",'Cost and Benefit Parameters'!$N$26)</f>
        <v>433.8599999999999</v>
      </c>
      <c r="AS298" s="1">
        <f>IF(AS275="","",'Cost and Benefit Parameters'!$N$26)</f>
        <v>433.8599999999999</v>
      </c>
      <c r="AT298" s="1">
        <f>IF(AT275="","",'Cost and Benefit Parameters'!$N$26)</f>
        <v>433.8599999999999</v>
      </c>
      <c r="AU298" s="1">
        <f>IF(AU275="","",'Cost and Benefit Parameters'!$N$26)</f>
        <v>433.8599999999999</v>
      </c>
      <c r="AV298" s="1">
        <f>IF(AV275="","",'Cost and Benefit Parameters'!$N$26)</f>
        <v>433.8599999999999</v>
      </c>
      <c r="AW298" s="1">
        <f>IF(AW275="","",'Cost and Benefit Parameters'!$N$26)</f>
        <v>433.8599999999999</v>
      </c>
      <c r="AX298" s="1">
        <f>IF(AX275="","",'Cost and Benefit Parameters'!$N$26)</f>
        <v>433.8599999999999</v>
      </c>
      <c r="AY298" s="1">
        <f>IF(AY275="","",'Cost and Benefit Parameters'!$N$26)</f>
        <v>433.8599999999999</v>
      </c>
      <c r="AZ298" s="1">
        <f>IF(AZ275="","",'Cost and Benefit Parameters'!$N$26)</f>
        <v>433.8599999999999</v>
      </c>
      <c r="BA298" s="1">
        <f>IF(BA275="","",'Cost and Benefit Parameters'!$N$26)</f>
        <v>433.8599999999999</v>
      </c>
      <c r="BB298" s="1">
        <f>IF(BB275="","",'Cost and Benefit Parameters'!$N$26)</f>
        <v>433.8599999999999</v>
      </c>
      <c r="BC298" s="1">
        <f>IF(BC275="","",'Cost and Benefit Parameters'!$N$26)</f>
        <v>433.8599999999999</v>
      </c>
      <c r="BD298" s="1">
        <f>IF(BD275="","",'Cost and Benefit Parameters'!$N$26)</f>
        <v>433.8599999999999</v>
      </c>
      <c r="BE298" s="1">
        <f>IF(BE275="","",'Cost and Benefit Parameters'!$N$26)</f>
        <v>433.8599999999999</v>
      </c>
      <c r="BF298" s="1">
        <f>IF(BF275="","",'Cost and Benefit Parameters'!$N$26)</f>
        <v>433.8599999999999</v>
      </c>
      <c r="BG298" s="1">
        <f>IF(BG275="","",'Cost and Benefit Parameters'!$N$26)</f>
        <v>433.8599999999999</v>
      </c>
      <c r="BH298" s="1">
        <f>IF(BH275="","",'Cost and Benefit Parameters'!$N$26)</f>
        <v>433.8599999999999</v>
      </c>
      <c r="BI298" s="1">
        <f>IF(BI275="","",'Cost and Benefit Parameters'!$N$26)</f>
        <v>433.8599999999999</v>
      </c>
      <c r="BJ298" s="1" t="str">
        <f>IF(BJ275="","",'Cost and Benefit Parameters'!$N$26)</f>
        <v/>
      </c>
      <c r="BK298" s="1" t="str">
        <f>IF(BK275="","",'Cost and Benefit Parameters'!$N$26)</f>
        <v/>
      </c>
      <c r="BL298" s="1" t="str">
        <f>IF(BL275="","",'Cost and Benefit Parameters'!$N$26)</f>
        <v/>
      </c>
      <c r="BM298" s="1" t="str">
        <f>IF(BM275="","",'Cost and Benefit Parameters'!$N$26)</f>
        <v/>
      </c>
      <c r="BN298" s="1" t="str">
        <f>IF(BN275="","",'Cost and Benefit Parameters'!$N$26)</f>
        <v/>
      </c>
    </row>
    <row r="299" spans="1:66" x14ac:dyDescent="0.55000000000000004">
      <c r="A299" s="639"/>
      <c r="B299" t="s">
        <v>482</v>
      </c>
      <c r="H299" s="1" t="str">
        <f>IF(H276="","",'Cost and Benefit Parameters'!$N$26)</f>
        <v/>
      </c>
      <c r="I299" s="1" t="str">
        <f>IF(I276="","",'Cost and Benefit Parameters'!$N$26)</f>
        <v/>
      </c>
      <c r="J299" s="1" t="str">
        <f>IF(J276="","",'Cost and Benefit Parameters'!$N$26)</f>
        <v/>
      </c>
      <c r="K299" s="1" t="str">
        <f>IF(K276="","",'Cost and Benefit Parameters'!$N$26)</f>
        <v/>
      </c>
      <c r="L299" s="1" t="str">
        <f>IF(L276="","",'Cost and Benefit Parameters'!$N$26)</f>
        <v/>
      </c>
      <c r="M299" s="1" t="str">
        <f>IF(M276="","",'Cost and Benefit Parameters'!$N$26)</f>
        <v/>
      </c>
      <c r="N299" s="1" t="str">
        <f>IF(N276="","",'Cost and Benefit Parameters'!$N$26)</f>
        <v/>
      </c>
      <c r="O299" s="1" t="str">
        <f>IF(O276="","",'Cost and Benefit Parameters'!$N$26)</f>
        <v/>
      </c>
      <c r="P299" s="1" t="str">
        <f>IF(P276="","",'Cost and Benefit Parameters'!$N$26)</f>
        <v/>
      </c>
      <c r="Q299" s="1" t="str">
        <f>IF(Q276="","",'Cost and Benefit Parameters'!$N$26)</f>
        <v/>
      </c>
      <c r="R299" s="1" t="str">
        <f>IF(R276="","",'Cost and Benefit Parameters'!$N$26)</f>
        <v/>
      </c>
      <c r="S299" s="1" t="str">
        <f>IF(S276="","",'Cost and Benefit Parameters'!$N$26)</f>
        <v/>
      </c>
      <c r="T299" s="1" t="str">
        <f>IF(T276="","",'Cost and Benefit Parameters'!$N$26)</f>
        <v/>
      </c>
      <c r="U299" s="1" t="str">
        <f>IF(U276="","",'Cost and Benefit Parameters'!$N$26)</f>
        <v/>
      </c>
      <c r="V299" s="1" t="str">
        <f>IF(V276="","",'Cost and Benefit Parameters'!$N$26)</f>
        <v/>
      </c>
      <c r="W299" s="1">
        <f>IF(W276="","",'Cost and Benefit Parameters'!$N$26)</f>
        <v>433.8599999999999</v>
      </c>
      <c r="X299" s="1">
        <f>IF(X276="","",'Cost and Benefit Parameters'!$N$26)</f>
        <v>433.8599999999999</v>
      </c>
      <c r="Y299" s="1">
        <f>IF(Y276="","",'Cost and Benefit Parameters'!$N$26)</f>
        <v>433.8599999999999</v>
      </c>
      <c r="Z299" s="1">
        <f>IF(Z276="","",'Cost and Benefit Parameters'!$N$26)</f>
        <v>433.8599999999999</v>
      </c>
      <c r="AA299" s="1">
        <f>IF(AA276="","",'Cost and Benefit Parameters'!$N$26)</f>
        <v>433.8599999999999</v>
      </c>
      <c r="AB299" s="1">
        <f>IF(AB276="","",'Cost and Benefit Parameters'!$N$26)</f>
        <v>433.8599999999999</v>
      </c>
      <c r="AC299" s="1">
        <f>IF(AC276="","",'Cost and Benefit Parameters'!$N$26)</f>
        <v>433.8599999999999</v>
      </c>
      <c r="AD299" s="1">
        <f>IF(AD276="","",'Cost and Benefit Parameters'!$N$26)</f>
        <v>433.8599999999999</v>
      </c>
      <c r="AE299" s="1">
        <f>IF(AE276="","",'Cost and Benefit Parameters'!$N$26)</f>
        <v>433.8599999999999</v>
      </c>
      <c r="AF299" s="1">
        <f>IF(AF276="","",'Cost and Benefit Parameters'!$N$26)</f>
        <v>433.8599999999999</v>
      </c>
      <c r="AG299" s="1">
        <f>IF(AG276="","",'Cost and Benefit Parameters'!$N$26)</f>
        <v>433.8599999999999</v>
      </c>
      <c r="AH299" s="1">
        <f>IF(AH276="","",'Cost and Benefit Parameters'!$N$26)</f>
        <v>433.8599999999999</v>
      </c>
      <c r="AI299" s="1">
        <f>IF(AI276="","",'Cost and Benefit Parameters'!$N$26)</f>
        <v>433.8599999999999</v>
      </c>
      <c r="AJ299" s="1">
        <f>IF(AJ276="","",'Cost and Benefit Parameters'!$N$26)</f>
        <v>433.8599999999999</v>
      </c>
      <c r="AK299" s="1">
        <f>IF(AK276="","",'Cost and Benefit Parameters'!$N$26)</f>
        <v>433.8599999999999</v>
      </c>
      <c r="AL299" s="1">
        <f>IF(AL276="","",'Cost and Benefit Parameters'!$N$26)</f>
        <v>433.8599999999999</v>
      </c>
      <c r="AM299" s="1">
        <f>IF(AM276="","",'Cost and Benefit Parameters'!$N$26)</f>
        <v>433.8599999999999</v>
      </c>
      <c r="AN299" s="1">
        <f>IF(AN276="","",'Cost and Benefit Parameters'!$N$26)</f>
        <v>433.8599999999999</v>
      </c>
      <c r="AO299" s="1">
        <f>IF(AO276="","",'Cost and Benefit Parameters'!$N$26)</f>
        <v>433.8599999999999</v>
      </c>
      <c r="AP299" s="1">
        <f>IF(AP276="","",'Cost and Benefit Parameters'!$N$26)</f>
        <v>433.8599999999999</v>
      </c>
      <c r="AQ299" s="1">
        <f>IF(AQ276="","",'Cost and Benefit Parameters'!$N$26)</f>
        <v>433.8599999999999</v>
      </c>
      <c r="AR299" s="1">
        <f>IF(AR276="","",'Cost and Benefit Parameters'!$N$26)</f>
        <v>433.8599999999999</v>
      </c>
      <c r="AS299" s="1">
        <f>IF(AS276="","",'Cost and Benefit Parameters'!$N$26)</f>
        <v>433.8599999999999</v>
      </c>
      <c r="AT299" s="1">
        <f>IF(AT276="","",'Cost and Benefit Parameters'!$N$26)</f>
        <v>433.8599999999999</v>
      </c>
      <c r="AU299" s="1">
        <f>IF(AU276="","",'Cost and Benefit Parameters'!$N$26)</f>
        <v>433.8599999999999</v>
      </c>
      <c r="AV299" s="1">
        <f>IF(AV276="","",'Cost and Benefit Parameters'!$N$26)</f>
        <v>433.8599999999999</v>
      </c>
      <c r="AW299" s="1">
        <f>IF(AW276="","",'Cost and Benefit Parameters'!$N$26)</f>
        <v>433.8599999999999</v>
      </c>
      <c r="AX299" s="1">
        <f>IF(AX276="","",'Cost and Benefit Parameters'!$N$26)</f>
        <v>433.8599999999999</v>
      </c>
      <c r="AY299" s="1">
        <f>IF(AY276="","",'Cost and Benefit Parameters'!$N$26)</f>
        <v>433.8599999999999</v>
      </c>
      <c r="AZ299" s="1">
        <f>IF(AZ276="","",'Cost and Benefit Parameters'!$N$26)</f>
        <v>433.8599999999999</v>
      </c>
      <c r="BA299" s="1">
        <f>IF(BA276="","",'Cost and Benefit Parameters'!$N$26)</f>
        <v>433.8599999999999</v>
      </c>
      <c r="BB299" s="1">
        <f>IF(BB276="","",'Cost and Benefit Parameters'!$N$26)</f>
        <v>433.8599999999999</v>
      </c>
      <c r="BC299" s="1">
        <f>IF(BC276="","",'Cost and Benefit Parameters'!$N$26)</f>
        <v>433.8599999999999</v>
      </c>
      <c r="BD299" s="1">
        <f>IF(BD276="","",'Cost and Benefit Parameters'!$N$26)</f>
        <v>433.8599999999999</v>
      </c>
      <c r="BE299" s="1">
        <f>IF(BE276="","",'Cost and Benefit Parameters'!$N$26)</f>
        <v>433.8599999999999</v>
      </c>
      <c r="BF299" s="1">
        <f>IF(BF276="","",'Cost and Benefit Parameters'!$N$26)</f>
        <v>433.8599999999999</v>
      </c>
      <c r="BG299" s="1">
        <f>IF(BG276="","",'Cost and Benefit Parameters'!$N$26)</f>
        <v>433.8599999999999</v>
      </c>
      <c r="BH299" s="1">
        <f>IF(BH276="","",'Cost and Benefit Parameters'!$N$26)</f>
        <v>433.8599999999999</v>
      </c>
      <c r="BI299" s="1">
        <f>IF(BI276="","",'Cost and Benefit Parameters'!$N$26)</f>
        <v>433.8599999999999</v>
      </c>
      <c r="BJ299" s="1">
        <f>IF(BJ276="","",'Cost and Benefit Parameters'!$N$26)</f>
        <v>433.8599999999999</v>
      </c>
      <c r="BK299" s="1" t="str">
        <f>IF(BK276="","",'Cost and Benefit Parameters'!$N$26)</f>
        <v/>
      </c>
      <c r="BL299" s="1" t="str">
        <f>IF(BL276="","",'Cost and Benefit Parameters'!$N$26)</f>
        <v/>
      </c>
      <c r="BM299" s="1" t="str">
        <f>IF(BM276="","",'Cost and Benefit Parameters'!$N$26)</f>
        <v/>
      </c>
      <c r="BN299" s="1" t="str">
        <f>IF(BN276="","",'Cost and Benefit Parameters'!$N$26)</f>
        <v/>
      </c>
    </row>
    <row r="300" spans="1:66" x14ac:dyDescent="0.55000000000000004">
      <c r="A300" s="639"/>
      <c r="B300" t="s">
        <v>483</v>
      </c>
      <c r="H300" s="1" t="str">
        <f>IF(H277="","",'Cost and Benefit Parameters'!$N$26)</f>
        <v/>
      </c>
      <c r="I300" s="1" t="str">
        <f>IF(I277="","",'Cost and Benefit Parameters'!$N$26)</f>
        <v/>
      </c>
      <c r="J300" s="1" t="str">
        <f>IF(J277="","",'Cost and Benefit Parameters'!$N$26)</f>
        <v/>
      </c>
      <c r="K300" s="1" t="str">
        <f>IF(K277="","",'Cost and Benefit Parameters'!$N$26)</f>
        <v/>
      </c>
      <c r="L300" s="1" t="str">
        <f>IF(L277="","",'Cost and Benefit Parameters'!$N$26)</f>
        <v/>
      </c>
      <c r="M300" s="1" t="str">
        <f>IF(M277="","",'Cost and Benefit Parameters'!$N$26)</f>
        <v/>
      </c>
      <c r="N300" s="1" t="str">
        <f>IF(N277="","",'Cost and Benefit Parameters'!$N$26)</f>
        <v/>
      </c>
      <c r="O300" s="1" t="str">
        <f>IF(O277="","",'Cost and Benefit Parameters'!$N$26)</f>
        <v/>
      </c>
      <c r="P300" s="1" t="str">
        <f>IF(P277="","",'Cost and Benefit Parameters'!$N$26)</f>
        <v/>
      </c>
      <c r="Q300" s="1" t="str">
        <f>IF(Q277="","",'Cost and Benefit Parameters'!$N$26)</f>
        <v/>
      </c>
      <c r="R300" s="1" t="str">
        <f>IF(R277="","",'Cost and Benefit Parameters'!$N$26)</f>
        <v/>
      </c>
      <c r="S300" s="1" t="str">
        <f>IF(S277="","",'Cost and Benefit Parameters'!$N$26)</f>
        <v/>
      </c>
      <c r="T300" s="1" t="str">
        <f>IF(T277="","",'Cost and Benefit Parameters'!$N$26)</f>
        <v/>
      </c>
      <c r="U300" s="1" t="str">
        <f>IF(U277="","",'Cost and Benefit Parameters'!$N$26)</f>
        <v/>
      </c>
      <c r="V300" s="1" t="str">
        <f>IF(V277="","",'Cost and Benefit Parameters'!$N$26)</f>
        <v/>
      </c>
      <c r="W300" s="1" t="str">
        <f>IF(W277="","",'Cost and Benefit Parameters'!$N$26)</f>
        <v/>
      </c>
      <c r="X300" s="1">
        <f>IF(X277="","",'Cost and Benefit Parameters'!$N$26)</f>
        <v>433.8599999999999</v>
      </c>
      <c r="Y300" s="1">
        <f>IF(Y277="","",'Cost and Benefit Parameters'!$N$26)</f>
        <v>433.8599999999999</v>
      </c>
      <c r="Z300" s="1">
        <f>IF(Z277="","",'Cost and Benefit Parameters'!$N$26)</f>
        <v>433.8599999999999</v>
      </c>
      <c r="AA300" s="1">
        <f>IF(AA277="","",'Cost and Benefit Parameters'!$N$26)</f>
        <v>433.8599999999999</v>
      </c>
      <c r="AB300" s="1">
        <f>IF(AB277="","",'Cost and Benefit Parameters'!$N$26)</f>
        <v>433.8599999999999</v>
      </c>
      <c r="AC300" s="1">
        <f>IF(AC277="","",'Cost and Benefit Parameters'!$N$26)</f>
        <v>433.8599999999999</v>
      </c>
      <c r="AD300" s="1">
        <f>IF(AD277="","",'Cost and Benefit Parameters'!$N$26)</f>
        <v>433.8599999999999</v>
      </c>
      <c r="AE300" s="1">
        <f>IF(AE277="","",'Cost and Benefit Parameters'!$N$26)</f>
        <v>433.8599999999999</v>
      </c>
      <c r="AF300" s="1">
        <f>IF(AF277="","",'Cost and Benefit Parameters'!$N$26)</f>
        <v>433.8599999999999</v>
      </c>
      <c r="AG300" s="1">
        <f>IF(AG277="","",'Cost and Benefit Parameters'!$N$26)</f>
        <v>433.8599999999999</v>
      </c>
      <c r="AH300" s="1">
        <f>IF(AH277="","",'Cost and Benefit Parameters'!$N$26)</f>
        <v>433.8599999999999</v>
      </c>
      <c r="AI300" s="1">
        <f>IF(AI277="","",'Cost and Benefit Parameters'!$N$26)</f>
        <v>433.8599999999999</v>
      </c>
      <c r="AJ300" s="1">
        <f>IF(AJ277="","",'Cost and Benefit Parameters'!$N$26)</f>
        <v>433.8599999999999</v>
      </c>
      <c r="AK300" s="1">
        <f>IF(AK277="","",'Cost and Benefit Parameters'!$N$26)</f>
        <v>433.8599999999999</v>
      </c>
      <c r="AL300" s="1">
        <f>IF(AL277="","",'Cost and Benefit Parameters'!$N$26)</f>
        <v>433.8599999999999</v>
      </c>
      <c r="AM300" s="1">
        <f>IF(AM277="","",'Cost and Benefit Parameters'!$N$26)</f>
        <v>433.8599999999999</v>
      </c>
      <c r="AN300" s="1">
        <f>IF(AN277="","",'Cost and Benefit Parameters'!$N$26)</f>
        <v>433.8599999999999</v>
      </c>
      <c r="AO300" s="1">
        <f>IF(AO277="","",'Cost and Benefit Parameters'!$N$26)</f>
        <v>433.8599999999999</v>
      </c>
      <c r="AP300" s="1">
        <f>IF(AP277="","",'Cost and Benefit Parameters'!$N$26)</f>
        <v>433.8599999999999</v>
      </c>
      <c r="AQ300" s="1">
        <f>IF(AQ277="","",'Cost and Benefit Parameters'!$N$26)</f>
        <v>433.8599999999999</v>
      </c>
      <c r="AR300" s="1">
        <f>IF(AR277="","",'Cost and Benefit Parameters'!$N$26)</f>
        <v>433.8599999999999</v>
      </c>
      <c r="AS300" s="1">
        <f>IF(AS277="","",'Cost and Benefit Parameters'!$N$26)</f>
        <v>433.8599999999999</v>
      </c>
      <c r="AT300" s="1">
        <f>IF(AT277="","",'Cost and Benefit Parameters'!$N$26)</f>
        <v>433.8599999999999</v>
      </c>
      <c r="AU300" s="1">
        <f>IF(AU277="","",'Cost and Benefit Parameters'!$N$26)</f>
        <v>433.8599999999999</v>
      </c>
      <c r="AV300" s="1">
        <f>IF(AV277="","",'Cost and Benefit Parameters'!$N$26)</f>
        <v>433.8599999999999</v>
      </c>
      <c r="AW300" s="1">
        <f>IF(AW277="","",'Cost and Benefit Parameters'!$N$26)</f>
        <v>433.8599999999999</v>
      </c>
      <c r="AX300" s="1">
        <f>IF(AX277="","",'Cost and Benefit Parameters'!$N$26)</f>
        <v>433.8599999999999</v>
      </c>
      <c r="AY300" s="1">
        <f>IF(AY277="","",'Cost and Benefit Parameters'!$N$26)</f>
        <v>433.8599999999999</v>
      </c>
      <c r="AZ300" s="1">
        <f>IF(AZ277="","",'Cost and Benefit Parameters'!$N$26)</f>
        <v>433.8599999999999</v>
      </c>
      <c r="BA300" s="1">
        <f>IF(BA277="","",'Cost and Benefit Parameters'!$N$26)</f>
        <v>433.8599999999999</v>
      </c>
      <c r="BB300" s="1">
        <f>IF(BB277="","",'Cost and Benefit Parameters'!$N$26)</f>
        <v>433.8599999999999</v>
      </c>
      <c r="BC300" s="1">
        <f>IF(BC277="","",'Cost and Benefit Parameters'!$N$26)</f>
        <v>433.8599999999999</v>
      </c>
      <c r="BD300" s="1">
        <f>IF(BD277="","",'Cost and Benefit Parameters'!$N$26)</f>
        <v>433.8599999999999</v>
      </c>
      <c r="BE300" s="1">
        <f>IF(BE277="","",'Cost and Benefit Parameters'!$N$26)</f>
        <v>433.8599999999999</v>
      </c>
      <c r="BF300" s="1">
        <f>IF(BF277="","",'Cost and Benefit Parameters'!$N$26)</f>
        <v>433.8599999999999</v>
      </c>
      <c r="BG300" s="1">
        <f>IF(BG277="","",'Cost and Benefit Parameters'!$N$26)</f>
        <v>433.8599999999999</v>
      </c>
      <c r="BH300" s="1">
        <f>IF(BH277="","",'Cost and Benefit Parameters'!$N$26)</f>
        <v>433.8599999999999</v>
      </c>
      <c r="BI300" s="1">
        <f>IF(BI277="","",'Cost and Benefit Parameters'!$N$26)</f>
        <v>433.8599999999999</v>
      </c>
      <c r="BJ300" s="1">
        <f>IF(BJ277="","",'Cost and Benefit Parameters'!$N$26)</f>
        <v>433.8599999999999</v>
      </c>
      <c r="BK300" s="1">
        <f>IF(BK277="","",'Cost and Benefit Parameters'!$N$26)</f>
        <v>433.8599999999999</v>
      </c>
      <c r="BL300" s="1" t="str">
        <f>IF(BL277="","",'Cost and Benefit Parameters'!$N$26)</f>
        <v/>
      </c>
      <c r="BM300" s="1" t="str">
        <f>IF(BM277="","",'Cost and Benefit Parameters'!$N$26)</f>
        <v/>
      </c>
      <c r="BN300" s="1" t="str">
        <f>IF(BN277="","",'Cost and Benefit Parameters'!$N$26)</f>
        <v/>
      </c>
    </row>
    <row r="301" spans="1:66" x14ac:dyDescent="0.55000000000000004">
      <c r="A301" s="639"/>
      <c r="B301" t="s">
        <v>484</v>
      </c>
      <c r="H301" s="1" t="str">
        <f>IF(H278="","",'Cost and Benefit Parameters'!$N$26)</f>
        <v/>
      </c>
      <c r="I301" s="1" t="str">
        <f>IF(I278="","",'Cost and Benefit Parameters'!$N$26)</f>
        <v/>
      </c>
      <c r="J301" s="1" t="str">
        <f>IF(J278="","",'Cost and Benefit Parameters'!$N$26)</f>
        <v/>
      </c>
      <c r="K301" s="1" t="str">
        <f>IF(K278="","",'Cost and Benefit Parameters'!$N$26)</f>
        <v/>
      </c>
      <c r="L301" s="1" t="str">
        <f>IF(L278="","",'Cost and Benefit Parameters'!$N$26)</f>
        <v/>
      </c>
      <c r="M301" s="1" t="str">
        <f>IF(M278="","",'Cost and Benefit Parameters'!$N$26)</f>
        <v/>
      </c>
      <c r="N301" s="1" t="str">
        <f>IF(N278="","",'Cost and Benefit Parameters'!$N$26)</f>
        <v/>
      </c>
      <c r="O301" s="1" t="str">
        <f>IF(O278="","",'Cost and Benefit Parameters'!$N$26)</f>
        <v/>
      </c>
      <c r="P301" s="1" t="str">
        <f>IF(P278="","",'Cost and Benefit Parameters'!$N$26)</f>
        <v/>
      </c>
      <c r="Q301" s="1" t="str">
        <f>IF(Q278="","",'Cost and Benefit Parameters'!$N$26)</f>
        <v/>
      </c>
      <c r="R301" s="1" t="str">
        <f>IF(R278="","",'Cost and Benefit Parameters'!$N$26)</f>
        <v/>
      </c>
      <c r="S301" s="1" t="str">
        <f>IF(S278="","",'Cost and Benefit Parameters'!$N$26)</f>
        <v/>
      </c>
      <c r="T301" s="1" t="str">
        <f>IF(T278="","",'Cost and Benefit Parameters'!$N$26)</f>
        <v/>
      </c>
      <c r="U301" s="1" t="str">
        <f>IF(U278="","",'Cost and Benefit Parameters'!$N$26)</f>
        <v/>
      </c>
      <c r="V301" s="1" t="str">
        <f>IF(V278="","",'Cost and Benefit Parameters'!$N$26)</f>
        <v/>
      </c>
      <c r="W301" s="1" t="str">
        <f>IF(W278="","",'Cost and Benefit Parameters'!$N$26)</f>
        <v/>
      </c>
      <c r="X301" s="1" t="str">
        <f>IF(X278="","",'Cost and Benefit Parameters'!$N$26)</f>
        <v/>
      </c>
      <c r="Y301" s="1">
        <f>IF(Y278="","",'Cost and Benefit Parameters'!$N$26)</f>
        <v>433.8599999999999</v>
      </c>
      <c r="Z301" s="1">
        <f>IF(Z278="","",'Cost and Benefit Parameters'!$N$26)</f>
        <v>433.8599999999999</v>
      </c>
      <c r="AA301" s="1">
        <f>IF(AA278="","",'Cost and Benefit Parameters'!$N$26)</f>
        <v>433.8599999999999</v>
      </c>
      <c r="AB301" s="1">
        <f>IF(AB278="","",'Cost and Benefit Parameters'!$N$26)</f>
        <v>433.8599999999999</v>
      </c>
      <c r="AC301" s="1">
        <f>IF(AC278="","",'Cost and Benefit Parameters'!$N$26)</f>
        <v>433.8599999999999</v>
      </c>
      <c r="AD301" s="1">
        <f>IF(AD278="","",'Cost and Benefit Parameters'!$N$26)</f>
        <v>433.8599999999999</v>
      </c>
      <c r="AE301" s="1">
        <f>IF(AE278="","",'Cost and Benefit Parameters'!$N$26)</f>
        <v>433.8599999999999</v>
      </c>
      <c r="AF301" s="1">
        <f>IF(AF278="","",'Cost and Benefit Parameters'!$N$26)</f>
        <v>433.8599999999999</v>
      </c>
      <c r="AG301" s="1">
        <f>IF(AG278="","",'Cost and Benefit Parameters'!$N$26)</f>
        <v>433.8599999999999</v>
      </c>
      <c r="AH301" s="1">
        <f>IF(AH278="","",'Cost and Benefit Parameters'!$N$26)</f>
        <v>433.8599999999999</v>
      </c>
      <c r="AI301" s="1">
        <f>IF(AI278="","",'Cost and Benefit Parameters'!$N$26)</f>
        <v>433.8599999999999</v>
      </c>
      <c r="AJ301" s="1">
        <f>IF(AJ278="","",'Cost and Benefit Parameters'!$N$26)</f>
        <v>433.8599999999999</v>
      </c>
      <c r="AK301" s="1">
        <f>IF(AK278="","",'Cost and Benefit Parameters'!$N$26)</f>
        <v>433.8599999999999</v>
      </c>
      <c r="AL301" s="1">
        <f>IF(AL278="","",'Cost and Benefit Parameters'!$N$26)</f>
        <v>433.8599999999999</v>
      </c>
      <c r="AM301" s="1">
        <f>IF(AM278="","",'Cost and Benefit Parameters'!$N$26)</f>
        <v>433.8599999999999</v>
      </c>
      <c r="AN301" s="1">
        <f>IF(AN278="","",'Cost and Benefit Parameters'!$N$26)</f>
        <v>433.8599999999999</v>
      </c>
      <c r="AO301" s="1">
        <f>IF(AO278="","",'Cost and Benefit Parameters'!$N$26)</f>
        <v>433.8599999999999</v>
      </c>
      <c r="AP301" s="1">
        <f>IF(AP278="","",'Cost and Benefit Parameters'!$N$26)</f>
        <v>433.8599999999999</v>
      </c>
      <c r="AQ301" s="1">
        <f>IF(AQ278="","",'Cost and Benefit Parameters'!$N$26)</f>
        <v>433.8599999999999</v>
      </c>
      <c r="AR301" s="1">
        <f>IF(AR278="","",'Cost and Benefit Parameters'!$N$26)</f>
        <v>433.8599999999999</v>
      </c>
      <c r="AS301" s="1">
        <f>IF(AS278="","",'Cost and Benefit Parameters'!$N$26)</f>
        <v>433.8599999999999</v>
      </c>
      <c r="AT301" s="1">
        <f>IF(AT278="","",'Cost and Benefit Parameters'!$N$26)</f>
        <v>433.8599999999999</v>
      </c>
      <c r="AU301" s="1">
        <f>IF(AU278="","",'Cost and Benefit Parameters'!$N$26)</f>
        <v>433.8599999999999</v>
      </c>
      <c r="AV301" s="1">
        <f>IF(AV278="","",'Cost and Benefit Parameters'!$N$26)</f>
        <v>433.8599999999999</v>
      </c>
      <c r="AW301" s="1">
        <f>IF(AW278="","",'Cost and Benefit Parameters'!$N$26)</f>
        <v>433.8599999999999</v>
      </c>
      <c r="AX301" s="1">
        <f>IF(AX278="","",'Cost and Benefit Parameters'!$N$26)</f>
        <v>433.8599999999999</v>
      </c>
      <c r="AY301" s="1">
        <f>IF(AY278="","",'Cost and Benefit Parameters'!$N$26)</f>
        <v>433.8599999999999</v>
      </c>
      <c r="AZ301" s="1">
        <f>IF(AZ278="","",'Cost and Benefit Parameters'!$N$26)</f>
        <v>433.8599999999999</v>
      </c>
      <c r="BA301" s="1">
        <f>IF(BA278="","",'Cost and Benefit Parameters'!$N$26)</f>
        <v>433.8599999999999</v>
      </c>
      <c r="BB301" s="1">
        <f>IF(BB278="","",'Cost and Benefit Parameters'!$N$26)</f>
        <v>433.8599999999999</v>
      </c>
      <c r="BC301" s="1">
        <f>IF(BC278="","",'Cost and Benefit Parameters'!$N$26)</f>
        <v>433.8599999999999</v>
      </c>
      <c r="BD301" s="1">
        <f>IF(BD278="","",'Cost and Benefit Parameters'!$N$26)</f>
        <v>433.8599999999999</v>
      </c>
      <c r="BE301" s="1">
        <f>IF(BE278="","",'Cost and Benefit Parameters'!$N$26)</f>
        <v>433.8599999999999</v>
      </c>
      <c r="BF301" s="1">
        <f>IF(BF278="","",'Cost and Benefit Parameters'!$N$26)</f>
        <v>433.8599999999999</v>
      </c>
      <c r="BG301" s="1">
        <f>IF(BG278="","",'Cost and Benefit Parameters'!$N$26)</f>
        <v>433.8599999999999</v>
      </c>
      <c r="BH301" s="1">
        <f>IF(BH278="","",'Cost and Benefit Parameters'!$N$26)</f>
        <v>433.8599999999999</v>
      </c>
      <c r="BI301" s="1">
        <f>IF(BI278="","",'Cost and Benefit Parameters'!$N$26)</f>
        <v>433.8599999999999</v>
      </c>
      <c r="BJ301" s="1">
        <f>IF(BJ278="","",'Cost and Benefit Parameters'!$N$26)</f>
        <v>433.8599999999999</v>
      </c>
      <c r="BK301" s="1">
        <f>IF(BK278="","",'Cost and Benefit Parameters'!$N$26)</f>
        <v>433.8599999999999</v>
      </c>
      <c r="BL301" s="1">
        <f>IF(BL278="","",'Cost and Benefit Parameters'!$N$26)</f>
        <v>433.8599999999999</v>
      </c>
      <c r="BM301" s="1" t="str">
        <f>IF(BM278="","",'Cost and Benefit Parameters'!$N$26)</f>
        <v/>
      </c>
      <c r="BN301" s="1" t="str">
        <f>IF(BN278="","",'Cost and Benefit Parameters'!$N$26)</f>
        <v/>
      </c>
    </row>
    <row r="302" spans="1:66" x14ac:dyDescent="0.55000000000000004">
      <c r="A302" s="639"/>
      <c r="B302" t="s">
        <v>485</v>
      </c>
      <c r="H302" s="1" t="str">
        <f>IF(H279="","",'Cost and Benefit Parameters'!$N$26)</f>
        <v/>
      </c>
      <c r="I302" s="1" t="str">
        <f>IF(I279="","",'Cost and Benefit Parameters'!$N$26)</f>
        <v/>
      </c>
      <c r="J302" s="1" t="str">
        <f>IF(J279="","",'Cost and Benefit Parameters'!$N$26)</f>
        <v/>
      </c>
      <c r="K302" s="1" t="str">
        <f>IF(K279="","",'Cost and Benefit Parameters'!$N$26)</f>
        <v/>
      </c>
      <c r="L302" s="1" t="str">
        <f>IF(L279="","",'Cost and Benefit Parameters'!$N$26)</f>
        <v/>
      </c>
      <c r="M302" s="1" t="str">
        <f>IF(M279="","",'Cost and Benefit Parameters'!$N$26)</f>
        <v/>
      </c>
      <c r="N302" s="1" t="str">
        <f>IF(N279="","",'Cost and Benefit Parameters'!$N$26)</f>
        <v/>
      </c>
      <c r="O302" s="1" t="str">
        <f>IF(O279="","",'Cost and Benefit Parameters'!$N$26)</f>
        <v/>
      </c>
      <c r="P302" s="1" t="str">
        <f>IF(P279="","",'Cost and Benefit Parameters'!$N$26)</f>
        <v/>
      </c>
      <c r="Q302" s="1" t="str">
        <f>IF(Q279="","",'Cost and Benefit Parameters'!$N$26)</f>
        <v/>
      </c>
      <c r="R302" s="1" t="str">
        <f>IF(R279="","",'Cost and Benefit Parameters'!$N$26)</f>
        <v/>
      </c>
      <c r="S302" s="1" t="str">
        <f>IF(S279="","",'Cost and Benefit Parameters'!$N$26)</f>
        <v/>
      </c>
      <c r="T302" s="1" t="str">
        <f>IF(T279="","",'Cost and Benefit Parameters'!$N$26)</f>
        <v/>
      </c>
      <c r="U302" s="1" t="str">
        <f>IF(U279="","",'Cost and Benefit Parameters'!$N$26)</f>
        <v/>
      </c>
      <c r="V302" s="1" t="str">
        <f>IF(V279="","",'Cost and Benefit Parameters'!$N$26)</f>
        <v/>
      </c>
      <c r="W302" s="1" t="str">
        <f>IF(W279="","",'Cost and Benefit Parameters'!$N$26)</f>
        <v/>
      </c>
      <c r="X302" s="1" t="str">
        <f>IF(X279="","",'Cost and Benefit Parameters'!$N$26)</f>
        <v/>
      </c>
      <c r="Y302" s="1" t="str">
        <f>IF(Y279="","",'Cost and Benefit Parameters'!$N$26)</f>
        <v/>
      </c>
      <c r="Z302" s="1">
        <f>IF(Z279="","",'Cost and Benefit Parameters'!$N$26)</f>
        <v>433.8599999999999</v>
      </c>
      <c r="AA302" s="1">
        <f>IF(AA279="","",'Cost and Benefit Parameters'!$N$26)</f>
        <v>433.8599999999999</v>
      </c>
      <c r="AB302" s="1">
        <f>IF(AB279="","",'Cost and Benefit Parameters'!$N$26)</f>
        <v>433.8599999999999</v>
      </c>
      <c r="AC302" s="1">
        <f>IF(AC279="","",'Cost and Benefit Parameters'!$N$26)</f>
        <v>433.8599999999999</v>
      </c>
      <c r="AD302" s="1">
        <f>IF(AD279="","",'Cost and Benefit Parameters'!$N$26)</f>
        <v>433.8599999999999</v>
      </c>
      <c r="AE302" s="1">
        <f>IF(AE279="","",'Cost and Benefit Parameters'!$N$26)</f>
        <v>433.8599999999999</v>
      </c>
      <c r="AF302" s="1">
        <f>IF(AF279="","",'Cost and Benefit Parameters'!$N$26)</f>
        <v>433.8599999999999</v>
      </c>
      <c r="AG302" s="1">
        <f>IF(AG279="","",'Cost and Benefit Parameters'!$N$26)</f>
        <v>433.8599999999999</v>
      </c>
      <c r="AH302" s="1">
        <f>IF(AH279="","",'Cost and Benefit Parameters'!$N$26)</f>
        <v>433.8599999999999</v>
      </c>
      <c r="AI302" s="1">
        <f>IF(AI279="","",'Cost and Benefit Parameters'!$N$26)</f>
        <v>433.8599999999999</v>
      </c>
      <c r="AJ302" s="1">
        <f>IF(AJ279="","",'Cost and Benefit Parameters'!$N$26)</f>
        <v>433.8599999999999</v>
      </c>
      <c r="AK302" s="1">
        <f>IF(AK279="","",'Cost and Benefit Parameters'!$N$26)</f>
        <v>433.8599999999999</v>
      </c>
      <c r="AL302" s="1">
        <f>IF(AL279="","",'Cost and Benefit Parameters'!$N$26)</f>
        <v>433.8599999999999</v>
      </c>
      <c r="AM302" s="1">
        <f>IF(AM279="","",'Cost and Benefit Parameters'!$N$26)</f>
        <v>433.8599999999999</v>
      </c>
      <c r="AN302" s="1">
        <f>IF(AN279="","",'Cost and Benefit Parameters'!$N$26)</f>
        <v>433.8599999999999</v>
      </c>
      <c r="AO302" s="1">
        <f>IF(AO279="","",'Cost and Benefit Parameters'!$N$26)</f>
        <v>433.8599999999999</v>
      </c>
      <c r="AP302" s="1">
        <f>IF(AP279="","",'Cost and Benefit Parameters'!$N$26)</f>
        <v>433.8599999999999</v>
      </c>
      <c r="AQ302" s="1">
        <f>IF(AQ279="","",'Cost and Benefit Parameters'!$N$26)</f>
        <v>433.8599999999999</v>
      </c>
      <c r="AR302" s="1">
        <f>IF(AR279="","",'Cost and Benefit Parameters'!$N$26)</f>
        <v>433.8599999999999</v>
      </c>
      <c r="AS302" s="1">
        <f>IF(AS279="","",'Cost and Benefit Parameters'!$N$26)</f>
        <v>433.8599999999999</v>
      </c>
      <c r="AT302" s="1">
        <f>IF(AT279="","",'Cost and Benefit Parameters'!$N$26)</f>
        <v>433.8599999999999</v>
      </c>
      <c r="AU302" s="1">
        <f>IF(AU279="","",'Cost and Benefit Parameters'!$N$26)</f>
        <v>433.8599999999999</v>
      </c>
      <c r="AV302" s="1">
        <f>IF(AV279="","",'Cost and Benefit Parameters'!$N$26)</f>
        <v>433.8599999999999</v>
      </c>
      <c r="AW302" s="1">
        <f>IF(AW279="","",'Cost and Benefit Parameters'!$N$26)</f>
        <v>433.8599999999999</v>
      </c>
      <c r="AX302" s="1">
        <f>IF(AX279="","",'Cost and Benefit Parameters'!$N$26)</f>
        <v>433.8599999999999</v>
      </c>
      <c r="AY302" s="1">
        <f>IF(AY279="","",'Cost and Benefit Parameters'!$N$26)</f>
        <v>433.8599999999999</v>
      </c>
      <c r="AZ302" s="1">
        <f>IF(AZ279="","",'Cost and Benefit Parameters'!$N$26)</f>
        <v>433.8599999999999</v>
      </c>
      <c r="BA302" s="1">
        <f>IF(BA279="","",'Cost and Benefit Parameters'!$N$26)</f>
        <v>433.8599999999999</v>
      </c>
      <c r="BB302" s="1">
        <f>IF(BB279="","",'Cost and Benefit Parameters'!$N$26)</f>
        <v>433.8599999999999</v>
      </c>
      <c r="BC302" s="1">
        <f>IF(BC279="","",'Cost and Benefit Parameters'!$N$26)</f>
        <v>433.8599999999999</v>
      </c>
      <c r="BD302" s="1">
        <f>IF(BD279="","",'Cost and Benefit Parameters'!$N$26)</f>
        <v>433.8599999999999</v>
      </c>
      <c r="BE302" s="1">
        <f>IF(BE279="","",'Cost and Benefit Parameters'!$N$26)</f>
        <v>433.8599999999999</v>
      </c>
      <c r="BF302" s="1">
        <f>IF(BF279="","",'Cost and Benefit Parameters'!$N$26)</f>
        <v>433.8599999999999</v>
      </c>
      <c r="BG302" s="1">
        <f>IF(BG279="","",'Cost and Benefit Parameters'!$N$26)</f>
        <v>433.8599999999999</v>
      </c>
      <c r="BH302" s="1">
        <f>IF(BH279="","",'Cost and Benefit Parameters'!$N$26)</f>
        <v>433.8599999999999</v>
      </c>
      <c r="BI302" s="1">
        <f>IF(BI279="","",'Cost and Benefit Parameters'!$N$26)</f>
        <v>433.8599999999999</v>
      </c>
      <c r="BJ302" s="1">
        <f>IF(BJ279="","",'Cost and Benefit Parameters'!$N$26)</f>
        <v>433.8599999999999</v>
      </c>
      <c r="BK302" s="1">
        <f>IF(BK279="","",'Cost and Benefit Parameters'!$N$26)</f>
        <v>433.8599999999999</v>
      </c>
      <c r="BL302" s="1">
        <f>IF(BL279="","",'Cost and Benefit Parameters'!$N$26)</f>
        <v>433.8599999999999</v>
      </c>
      <c r="BM302" s="1">
        <f>IF(BM279="","",'Cost and Benefit Parameters'!$N$26)</f>
        <v>433.8599999999999</v>
      </c>
      <c r="BN302" s="1" t="str">
        <f>IF(BN279="","",'Cost and Benefit Parameters'!$N$26)</f>
        <v/>
      </c>
    </row>
    <row r="303" spans="1:66" x14ac:dyDescent="0.55000000000000004">
      <c r="A303" s="639"/>
      <c r="B303" t="s">
        <v>486</v>
      </c>
      <c r="H303" s="1" t="str">
        <f>IF(H280="","",'Cost and Benefit Parameters'!$N$26)</f>
        <v/>
      </c>
      <c r="I303" s="1" t="str">
        <f>IF(I280="","",'Cost and Benefit Parameters'!$N$26)</f>
        <v/>
      </c>
      <c r="J303" s="1" t="str">
        <f>IF(J280="","",'Cost and Benefit Parameters'!$N$26)</f>
        <v/>
      </c>
      <c r="K303" s="1" t="str">
        <f>IF(K280="","",'Cost and Benefit Parameters'!$N$26)</f>
        <v/>
      </c>
      <c r="L303" s="1" t="str">
        <f>IF(L280="","",'Cost and Benefit Parameters'!$N$26)</f>
        <v/>
      </c>
      <c r="M303" s="1" t="str">
        <f>IF(M280="","",'Cost and Benefit Parameters'!$N$26)</f>
        <v/>
      </c>
      <c r="N303" s="1" t="str">
        <f>IF(N280="","",'Cost and Benefit Parameters'!$N$26)</f>
        <v/>
      </c>
      <c r="O303" s="1" t="str">
        <f>IF(O280="","",'Cost and Benefit Parameters'!$N$26)</f>
        <v/>
      </c>
      <c r="P303" s="1" t="str">
        <f>IF(P280="","",'Cost and Benefit Parameters'!$N$26)</f>
        <v/>
      </c>
      <c r="Q303" s="1" t="str">
        <f>IF(Q280="","",'Cost and Benefit Parameters'!$N$26)</f>
        <v/>
      </c>
      <c r="R303" s="1" t="str">
        <f>IF(R280="","",'Cost and Benefit Parameters'!$N$26)</f>
        <v/>
      </c>
      <c r="S303" s="1" t="str">
        <f>IF(S280="","",'Cost and Benefit Parameters'!$N$26)</f>
        <v/>
      </c>
      <c r="T303" s="1" t="str">
        <f>IF(T280="","",'Cost and Benefit Parameters'!$N$26)</f>
        <v/>
      </c>
      <c r="U303" s="1" t="str">
        <f>IF(U280="","",'Cost and Benefit Parameters'!$N$26)</f>
        <v/>
      </c>
      <c r="V303" s="1" t="str">
        <f>IF(V280="","",'Cost and Benefit Parameters'!$N$26)</f>
        <v/>
      </c>
      <c r="W303" s="1" t="str">
        <f>IF(W280="","",'Cost and Benefit Parameters'!$N$26)</f>
        <v/>
      </c>
      <c r="X303" s="1" t="str">
        <f>IF(X280="","",'Cost and Benefit Parameters'!$N$26)</f>
        <v/>
      </c>
      <c r="Y303" s="1" t="str">
        <f>IF(Y280="","",'Cost and Benefit Parameters'!$N$26)</f>
        <v/>
      </c>
      <c r="Z303" s="1" t="str">
        <f>IF(Z280="","",'Cost and Benefit Parameters'!$N$26)</f>
        <v/>
      </c>
      <c r="AA303" s="1">
        <f>IF(AA280="","",'Cost and Benefit Parameters'!$N$26)</f>
        <v>433.8599999999999</v>
      </c>
      <c r="AB303" s="1">
        <f>IF(AB280="","",'Cost and Benefit Parameters'!$N$26)</f>
        <v>433.8599999999999</v>
      </c>
      <c r="AC303" s="1">
        <f>IF(AC280="","",'Cost and Benefit Parameters'!$N$26)</f>
        <v>433.8599999999999</v>
      </c>
      <c r="AD303" s="1">
        <f>IF(AD280="","",'Cost and Benefit Parameters'!$N$26)</f>
        <v>433.8599999999999</v>
      </c>
      <c r="AE303" s="1">
        <f>IF(AE280="","",'Cost and Benefit Parameters'!$N$26)</f>
        <v>433.8599999999999</v>
      </c>
      <c r="AF303" s="1">
        <f>IF(AF280="","",'Cost and Benefit Parameters'!$N$26)</f>
        <v>433.8599999999999</v>
      </c>
      <c r="AG303" s="1">
        <f>IF(AG280="","",'Cost and Benefit Parameters'!$N$26)</f>
        <v>433.8599999999999</v>
      </c>
      <c r="AH303" s="1">
        <f>IF(AH280="","",'Cost and Benefit Parameters'!$N$26)</f>
        <v>433.8599999999999</v>
      </c>
      <c r="AI303" s="1">
        <f>IF(AI280="","",'Cost and Benefit Parameters'!$N$26)</f>
        <v>433.8599999999999</v>
      </c>
      <c r="AJ303" s="1">
        <f>IF(AJ280="","",'Cost and Benefit Parameters'!$N$26)</f>
        <v>433.8599999999999</v>
      </c>
      <c r="AK303" s="1">
        <f>IF(AK280="","",'Cost and Benefit Parameters'!$N$26)</f>
        <v>433.8599999999999</v>
      </c>
      <c r="AL303" s="1">
        <f>IF(AL280="","",'Cost and Benefit Parameters'!$N$26)</f>
        <v>433.8599999999999</v>
      </c>
      <c r="AM303" s="1">
        <f>IF(AM280="","",'Cost and Benefit Parameters'!$N$26)</f>
        <v>433.8599999999999</v>
      </c>
      <c r="AN303" s="1">
        <f>IF(AN280="","",'Cost and Benefit Parameters'!$N$26)</f>
        <v>433.8599999999999</v>
      </c>
      <c r="AO303" s="1">
        <f>IF(AO280="","",'Cost and Benefit Parameters'!$N$26)</f>
        <v>433.8599999999999</v>
      </c>
      <c r="AP303" s="1">
        <f>IF(AP280="","",'Cost and Benefit Parameters'!$N$26)</f>
        <v>433.8599999999999</v>
      </c>
      <c r="AQ303" s="1">
        <f>IF(AQ280="","",'Cost and Benefit Parameters'!$N$26)</f>
        <v>433.8599999999999</v>
      </c>
      <c r="AR303" s="1">
        <f>IF(AR280="","",'Cost and Benefit Parameters'!$N$26)</f>
        <v>433.8599999999999</v>
      </c>
      <c r="AS303" s="1">
        <f>IF(AS280="","",'Cost and Benefit Parameters'!$N$26)</f>
        <v>433.8599999999999</v>
      </c>
      <c r="AT303" s="1">
        <f>IF(AT280="","",'Cost and Benefit Parameters'!$N$26)</f>
        <v>433.8599999999999</v>
      </c>
      <c r="AU303" s="1">
        <f>IF(AU280="","",'Cost and Benefit Parameters'!$N$26)</f>
        <v>433.8599999999999</v>
      </c>
      <c r="AV303" s="1">
        <f>IF(AV280="","",'Cost and Benefit Parameters'!$N$26)</f>
        <v>433.8599999999999</v>
      </c>
      <c r="AW303" s="1">
        <f>IF(AW280="","",'Cost and Benefit Parameters'!$N$26)</f>
        <v>433.8599999999999</v>
      </c>
      <c r="AX303" s="1">
        <f>IF(AX280="","",'Cost and Benefit Parameters'!$N$26)</f>
        <v>433.8599999999999</v>
      </c>
      <c r="AY303" s="1">
        <f>IF(AY280="","",'Cost and Benefit Parameters'!$N$26)</f>
        <v>433.8599999999999</v>
      </c>
      <c r="AZ303" s="1">
        <f>IF(AZ280="","",'Cost and Benefit Parameters'!$N$26)</f>
        <v>433.8599999999999</v>
      </c>
      <c r="BA303" s="1">
        <f>IF(BA280="","",'Cost and Benefit Parameters'!$N$26)</f>
        <v>433.8599999999999</v>
      </c>
      <c r="BB303" s="1">
        <f>IF(BB280="","",'Cost and Benefit Parameters'!$N$26)</f>
        <v>433.8599999999999</v>
      </c>
      <c r="BC303" s="1">
        <f>IF(BC280="","",'Cost and Benefit Parameters'!$N$26)</f>
        <v>433.8599999999999</v>
      </c>
      <c r="BD303" s="1">
        <f>IF(BD280="","",'Cost and Benefit Parameters'!$N$26)</f>
        <v>433.8599999999999</v>
      </c>
      <c r="BE303" s="1">
        <f>IF(BE280="","",'Cost and Benefit Parameters'!$N$26)</f>
        <v>433.8599999999999</v>
      </c>
      <c r="BF303" s="1">
        <f>IF(BF280="","",'Cost and Benefit Parameters'!$N$26)</f>
        <v>433.8599999999999</v>
      </c>
      <c r="BG303" s="1">
        <f>IF(BG280="","",'Cost and Benefit Parameters'!$N$26)</f>
        <v>433.8599999999999</v>
      </c>
      <c r="BH303" s="1">
        <f>IF(BH280="","",'Cost and Benefit Parameters'!$N$26)</f>
        <v>433.8599999999999</v>
      </c>
      <c r="BI303" s="1">
        <f>IF(BI280="","",'Cost and Benefit Parameters'!$N$26)</f>
        <v>433.8599999999999</v>
      </c>
      <c r="BJ303" s="1">
        <f>IF(BJ280="","",'Cost and Benefit Parameters'!$N$26)</f>
        <v>433.8599999999999</v>
      </c>
      <c r="BK303" s="1">
        <f>IF(BK280="","",'Cost and Benefit Parameters'!$N$26)</f>
        <v>433.8599999999999</v>
      </c>
      <c r="BL303" s="1">
        <f>IF(BL280="","",'Cost and Benefit Parameters'!$N$26)</f>
        <v>433.8599999999999</v>
      </c>
      <c r="BM303" s="1">
        <f>IF(BM280="","",'Cost and Benefit Parameters'!$N$26)</f>
        <v>433.8599999999999</v>
      </c>
      <c r="BN303" s="1">
        <f>IF(BN280="","",'Cost and Benefit Parameters'!$N$26)</f>
        <v>433.8599999999999</v>
      </c>
    </row>
    <row r="304" spans="1:66" x14ac:dyDescent="0.55000000000000004">
      <c r="A304" s="640"/>
      <c r="B304" s="329" t="s">
        <v>487</v>
      </c>
      <c r="C304" s="329"/>
      <c r="D304" s="329"/>
      <c r="E304" s="329"/>
      <c r="F304" s="329"/>
      <c r="G304" s="329"/>
      <c r="H304" s="330">
        <f>SUM(H284:H303)</f>
        <v>433.8599999999999</v>
      </c>
      <c r="I304" s="330">
        <f t="shared" ref="I304:BN304" si="83">SUM(I284:I303)</f>
        <v>867.7199999999998</v>
      </c>
      <c r="J304" s="330">
        <f t="shared" si="83"/>
        <v>1301.5799999999997</v>
      </c>
      <c r="K304" s="330">
        <f t="shared" si="83"/>
        <v>1735.4399999999996</v>
      </c>
      <c r="L304" s="330">
        <f t="shared" si="83"/>
        <v>2169.2999999999993</v>
      </c>
      <c r="M304" s="330">
        <f t="shared" si="83"/>
        <v>2603.1599999999989</v>
      </c>
      <c r="N304" s="330">
        <f t="shared" si="83"/>
        <v>3037.0199999999986</v>
      </c>
      <c r="O304" s="330">
        <f t="shared" si="83"/>
        <v>3470.8799999999983</v>
      </c>
      <c r="P304" s="330">
        <f t="shared" si="83"/>
        <v>3904.739999999998</v>
      </c>
      <c r="Q304" s="330">
        <f t="shared" si="83"/>
        <v>4338.5999999999976</v>
      </c>
      <c r="R304" s="330">
        <f t="shared" si="83"/>
        <v>4772.4599999999973</v>
      </c>
      <c r="S304" s="330">
        <f t="shared" si="83"/>
        <v>5206.319999999997</v>
      </c>
      <c r="T304" s="330">
        <f t="shared" si="83"/>
        <v>5640.1799999999967</v>
      </c>
      <c r="U304" s="330">
        <f t="shared" si="83"/>
        <v>6074.0399999999963</v>
      </c>
      <c r="V304" s="330">
        <f t="shared" si="83"/>
        <v>6507.899999999996</v>
      </c>
      <c r="W304" s="330">
        <f t="shared" si="83"/>
        <v>6941.7599999999957</v>
      </c>
      <c r="X304" s="330">
        <f t="shared" si="83"/>
        <v>7375.6199999999953</v>
      </c>
      <c r="Y304" s="330">
        <f t="shared" si="83"/>
        <v>7809.479999999995</v>
      </c>
      <c r="Z304" s="330">
        <f t="shared" si="83"/>
        <v>8243.3399999999947</v>
      </c>
      <c r="AA304" s="330">
        <f t="shared" si="83"/>
        <v>8677.1999999999953</v>
      </c>
      <c r="AB304" s="330">
        <f t="shared" si="83"/>
        <v>8677.1999999999953</v>
      </c>
      <c r="AC304" s="330">
        <f t="shared" si="83"/>
        <v>8677.1999999999953</v>
      </c>
      <c r="AD304" s="330">
        <f t="shared" si="83"/>
        <v>8677.1999999999953</v>
      </c>
      <c r="AE304" s="330">
        <f t="shared" si="83"/>
        <v>8677.1999999999953</v>
      </c>
      <c r="AF304" s="330">
        <f t="shared" si="83"/>
        <v>8677.1999999999953</v>
      </c>
      <c r="AG304" s="330">
        <f t="shared" si="83"/>
        <v>8677.1999999999953</v>
      </c>
      <c r="AH304" s="330">
        <f t="shared" si="83"/>
        <v>8677.1999999999953</v>
      </c>
      <c r="AI304" s="330">
        <f t="shared" si="83"/>
        <v>8677.1999999999953</v>
      </c>
      <c r="AJ304" s="330">
        <f t="shared" si="83"/>
        <v>8677.1999999999953</v>
      </c>
      <c r="AK304" s="330">
        <f t="shared" si="83"/>
        <v>8677.1999999999953</v>
      </c>
      <c r="AL304" s="330">
        <f t="shared" si="83"/>
        <v>8677.1999999999953</v>
      </c>
      <c r="AM304" s="330">
        <f t="shared" si="83"/>
        <v>8677.1999999999953</v>
      </c>
      <c r="AN304" s="330">
        <f t="shared" si="83"/>
        <v>8677.1999999999953</v>
      </c>
      <c r="AO304" s="330">
        <f t="shared" si="83"/>
        <v>8677.1999999999953</v>
      </c>
      <c r="AP304" s="330">
        <f t="shared" si="83"/>
        <v>8677.1999999999953</v>
      </c>
      <c r="AQ304" s="330">
        <f t="shared" si="83"/>
        <v>8677.1999999999953</v>
      </c>
      <c r="AR304" s="330">
        <f t="shared" si="83"/>
        <v>8677.1999999999953</v>
      </c>
      <c r="AS304" s="330">
        <f t="shared" si="83"/>
        <v>8677.1999999999953</v>
      </c>
      <c r="AT304" s="330">
        <f t="shared" si="83"/>
        <v>8677.1999999999953</v>
      </c>
      <c r="AU304" s="330">
        <f t="shared" si="83"/>
        <v>8677.1999999999953</v>
      </c>
      <c r="AV304" s="330">
        <f t="shared" si="83"/>
        <v>8243.3399999999947</v>
      </c>
      <c r="AW304" s="330">
        <f t="shared" si="83"/>
        <v>7809.479999999995</v>
      </c>
      <c r="AX304" s="330">
        <f t="shared" si="83"/>
        <v>7375.6199999999953</v>
      </c>
      <c r="AY304" s="330">
        <f t="shared" si="83"/>
        <v>6941.7599999999957</v>
      </c>
      <c r="AZ304" s="330">
        <f t="shared" si="83"/>
        <v>6507.899999999996</v>
      </c>
      <c r="BA304" s="330">
        <f t="shared" si="83"/>
        <v>6074.0399999999963</v>
      </c>
      <c r="BB304" s="330">
        <f t="shared" si="83"/>
        <v>5640.1799999999967</v>
      </c>
      <c r="BC304" s="330">
        <f t="shared" si="83"/>
        <v>5206.319999999997</v>
      </c>
      <c r="BD304" s="330">
        <f t="shared" si="83"/>
        <v>4772.4599999999973</v>
      </c>
      <c r="BE304" s="330">
        <f t="shared" si="83"/>
        <v>4338.5999999999976</v>
      </c>
      <c r="BF304" s="330">
        <f t="shared" si="83"/>
        <v>3904.739999999998</v>
      </c>
      <c r="BG304" s="330">
        <f t="shared" si="83"/>
        <v>3470.8799999999983</v>
      </c>
      <c r="BH304" s="330">
        <f t="shared" si="83"/>
        <v>3037.0199999999986</v>
      </c>
      <c r="BI304" s="330">
        <f t="shared" si="83"/>
        <v>2603.1599999999989</v>
      </c>
      <c r="BJ304" s="330">
        <f t="shared" si="83"/>
        <v>2169.2999999999993</v>
      </c>
      <c r="BK304" s="330">
        <f t="shared" si="83"/>
        <v>1735.4399999999996</v>
      </c>
      <c r="BL304" s="330">
        <f t="shared" si="83"/>
        <v>1301.5799999999997</v>
      </c>
      <c r="BM304" s="330">
        <f t="shared" si="83"/>
        <v>867.7199999999998</v>
      </c>
      <c r="BN304" s="330">
        <f t="shared" si="83"/>
        <v>433.8599999999999</v>
      </c>
    </row>
    <row r="306" spans="1:72" x14ac:dyDescent="0.55000000000000004">
      <c r="A306" s="641" t="s">
        <v>491</v>
      </c>
      <c r="B306" s="332" t="s">
        <v>507</v>
      </c>
      <c r="C306" s="333"/>
      <c r="D306" s="333"/>
      <c r="E306" s="333"/>
      <c r="F306" s="317"/>
      <c r="G306" s="317"/>
      <c r="H306" s="317"/>
      <c r="I306" s="317"/>
      <c r="J306" s="317"/>
      <c r="K306" s="317"/>
      <c r="L306" s="317"/>
      <c r="M306" s="317"/>
      <c r="N306" s="317"/>
      <c r="O306" s="317"/>
      <c r="P306" s="317"/>
      <c r="Q306" s="317"/>
      <c r="R306" s="317"/>
      <c r="S306" s="317"/>
      <c r="T306" s="317"/>
      <c r="U306" s="317"/>
      <c r="V306" s="317"/>
      <c r="W306" s="317"/>
      <c r="X306" s="317"/>
      <c r="Y306" s="317"/>
      <c r="Z306" s="317"/>
      <c r="AA306" s="317"/>
      <c r="AB306" s="317"/>
      <c r="AC306" s="317"/>
      <c r="AD306" s="317"/>
      <c r="AE306" s="317"/>
      <c r="AF306" s="317"/>
      <c r="AG306" s="317"/>
      <c r="AH306" s="317"/>
      <c r="AI306" s="317"/>
      <c r="AJ306" s="317"/>
      <c r="AK306" s="317"/>
      <c r="AL306" s="317"/>
      <c r="AM306" s="317"/>
      <c r="AN306" s="317"/>
      <c r="AO306" s="317"/>
      <c r="AP306" s="317"/>
      <c r="AQ306" s="317"/>
      <c r="AR306" s="317"/>
      <c r="AS306" s="317"/>
      <c r="AT306" s="317"/>
      <c r="AU306" s="317"/>
      <c r="AV306" s="317"/>
      <c r="AW306" s="317"/>
      <c r="AX306" s="317"/>
      <c r="AY306" s="317"/>
      <c r="AZ306" s="317"/>
      <c r="BA306" s="317"/>
      <c r="BB306" s="317"/>
      <c r="BC306" s="317"/>
      <c r="BD306" s="317"/>
      <c r="BE306" s="317"/>
      <c r="BF306" s="317"/>
      <c r="BG306" s="317"/>
      <c r="BH306" s="317"/>
      <c r="BI306" s="317"/>
      <c r="BJ306" s="317"/>
      <c r="BK306" s="317"/>
      <c r="BL306" s="317"/>
      <c r="BM306" s="317"/>
      <c r="BN306" s="317"/>
      <c r="BO306" s="317"/>
      <c r="BP306" s="317"/>
      <c r="BQ306" s="317"/>
      <c r="BR306" s="317"/>
      <c r="BS306" s="317"/>
      <c r="BT306" s="317"/>
    </row>
    <row r="307" spans="1:72" x14ac:dyDescent="0.55000000000000004">
      <c r="A307" s="642"/>
      <c r="B307" t="s">
        <v>466</v>
      </c>
      <c r="J307" s="1">
        <f>IF(H284="","",'Cost and Benefit Parameters'!$N$27)</f>
        <v>159.285</v>
      </c>
      <c r="K307" s="1">
        <f>IF(I284="","",'Cost and Benefit Parameters'!$N$27)</f>
        <v>159.285</v>
      </c>
      <c r="L307" s="1">
        <f>IF(J284="","",'Cost and Benefit Parameters'!$N$27)</f>
        <v>159.285</v>
      </c>
      <c r="M307" s="1">
        <f>IF(K284="","",'Cost and Benefit Parameters'!$N$27)</f>
        <v>159.285</v>
      </c>
      <c r="N307" s="1">
        <f>IF(L284="","",'Cost and Benefit Parameters'!$N$27)</f>
        <v>159.285</v>
      </c>
      <c r="O307" s="1">
        <f>IF(M284="","",'Cost and Benefit Parameters'!$N$27)</f>
        <v>159.285</v>
      </c>
      <c r="P307" s="1">
        <f>IF(N284="","",'Cost and Benefit Parameters'!$N$27)</f>
        <v>159.285</v>
      </c>
      <c r="Q307" s="1">
        <f>IF(O284="","",'Cost and Benefit Parameters'!$N$27)</f>
        <v>159.285</v>
      </c>
      <c r="R307" s="1">
        <f>IF(P284="","",'Cost and Benefit Parameters'!$N$27)</f>
        <v>159.285</v>
      </c>
      <c r="S307" s="1">
        <f>IF(Q284="","",'Cost and Benefit Parameters'!$N$27)</f>
        <v>159.285</v>
      </c>
      <c r="T307" s="1">
        <f>IF(R284="","",'Cost and Benefit Parameters'!$N$27)</f>
        <v>159.285</v>
      </c>
      <c r="U307" s="1">
        <f>IF(S284="","",'Cost and Benefit Parameters'!$N$27)</f>
        <v>159.285</v>
      </c>
      <c r="V307" s="1">
        <f>IF(T284="","",'Cost and Benefit Parameters'!$N$27)</f>
        <v>159.285</v>
      </c>
      <c r="W307" s="1">
        <f>IF(U284="","",'Cost and Benefit Parameters'!$N$27)</f>
        <v>159.285</v>
      </c>
      <c r="X307" s="1">
        <f>IF(V284="","",'Cost and Benefit Parameters'!$N$27)</f>
        <v>159.285</v>
      </c>
      <c r="Y307" s="1">
        <f>IF(W284="","",'Cost and Benefit Parameters'!$N$27)</f>
        <v>159.285</v>
      </c>
      <c r="Z307" s="1">
        <f>IF(X284="","",'Cost and Benefit Parameters'!$N$27)</f>
        <v>159.285</v>
      </c>
      <c r="AA307" s="1">
        <f>IF(Y284="","",'Cost and Benefit Parameters'!$N$27)</f>
        <v>159.285</v>
      </c>
      <c r="AB307" s="1">
        <f>IF(Z284="","",'Cost and Benefit Parameters'!$N$27)</f>
        <v>159.285</v>
      </c>
      <c r="AC307" s="1">
        <f>IF(AA284="","",'Cost and Benefit Parameters'!$N$27)</f>
        <v>159.285</v>
      </c>
      <c r="AD307" s="1">
        <f>IF(AB284="","",'Cost and Benefit Parameters'!$N$27)</f>
        <v>159.285</v>
      </c>
      <c r="AE307" s="1">
        <f>IF(AC284="","",'Cost and Benefit Parameters'!$N$27)</f>
        <v>159.285</v>
      </c>
      <c r="AF307" s="1">
        <f>IF(AD284="","",'Cost and Benefit Parameters'!$N$27)</f>
        <v>159.285</v>
      </c>
      <c r="AG307" s="1">
        <f>IF(AE284="","",'Cost and Benefit Parameters'!$N$27)</f>
        <v>159.285</v>
      </c>
      <c r="AH307" s="1">
        <f>IF(AF284="","",'Cost and Benefit Parameters'!$N$27)</f>
        <v>159.285</v>
      </c>
      <c r="AI307" s="1">
        <f>IF(AG284="","",'Cost and Benefit Parameters'!$N$27)</f>
        <v>159.285</v>
      </c>
      <c r="AJ307" s="1">
        <f>IF(AH284="","",'Cost and Benefit Parameters'!$N$27)</f>
        <v>159.285</v>
      </c>
      <c r="AK307" s="1">
        <f>IF(AI284="","",'Cost and Benefit Parameters'!$N$27)</f>
        <v>159.285</v>
      </c>
      <c r="AL307" s="1">
        <f>IF(AJ284="","",'Cost and Benefit Parameters'!$N$27)</f>
        <v>159.285</v>
      </c>
      <c r="AM307" s="1">
        <f>IF(AK284="","",'Cost and Benefit Parameters'!$N$27)</f>
        <v>159.285</v>
      </c>
      <c r="AN307" s="1">
        <f>IF(AL284="","",'Cost and Benefit Parameters'!$N$27)</f>
        <v>159.285</v>
      </c>
      <c r="AO307" s="1">
        <f>IF(AM284="","",'Cost and Benefit Parameters'!$N$27)</f>
        <v>159.285</v>
      </c>
      <c r="AP307" s="1">
        <f>IF(AN284="","",'Cost and Benefit Parameters'!$N$27)</f>
        <v>159.285</v>
      </c>
      <c r="AQ307" s="1">
        <f>IF(AO284="","",'Cost and Benefit Parameters'!$N$27)</f>
        <v>159.285</v>
      </c>
      <c r="AR307" s="1">
        <f>IF(AP284="","",'Cost and Benefit Parameters'!$N$27)</f>
        <v>159.285</v>
      </c>
      <c r="AS307" s="1">
        <f>IF(AQ284="","",'Cost and Benefit Parameters'!$N$27)</f>
        <v>159.285</v>
      </c>
      <c r="AT307" s="1">
        <f>IF(AR284="","",'Cost and Benefit Parameters'!$N$27)</f>
        <v>159.285</v>
      </c>
      <c r="AU307" s="1">
        <f>IF(AS284="","",'Cost and Benefit Parameters'!$N$27)</f>
        <v>159.285</v>
      </c>
      <c r="AV307" s="1">
        <f>IF(AT284="","",'Cost and Benefit Parameters'!$N$27)</f>
        <v>159.285</v>
      </c>
      <c r="AW307" s="1">
        <f>IF(AU284="","",'Cost and Benefit Parameters'!$N$27)</f>
        <v>159.285</v>
      </c>
      <c r="AX307" s="1" t="str">
        <f>IF(AV284="","",'Cost and Benefit Parameters'!$N$27)</f>
        <v/>
      </c>
      <c r="AY307" s="1" t="str">
        <f>IF(AW284="","",'Cost and Benefit Parameters'!$N$27)</f>
        <v/>
      </c>
      <c r="AZ307" s="1" t="str">
        <f>IF(AX284="","",'Cost and Benefit Parameters'!$N$27)</f>
        <v/>
      </c>
      <c r="BA307" s="1" t="str">
        <f>IF(AY284="","",'Cost and Benefit Parameters'!$N$27)</f>
        <v/>
      </c>
      <c r="BB307" s="1" t="str">
        <f>IF(AZ284="","",'Cost and Benefit Parameters'!$N$27)</f>
        <v/>
      </c>
      <c r="BC307" s="1" t="str">
        <f>IF(BA284="","",'Cost and Benefit Parameters'!$N$27)</f>
        <v/>
      </c>
      <c r="BD307" s="1" t="str">
        <f>IF(BB284="","",'Cost and Benefit Parameters'!$N$27)</f>
        <v/>
      </c>
      <c r="BE307" s="1" t="str">
        <f>IF(BC284="","",'Cost and Benefit Parameters'!$N$27)</f>
        <v/>
      </c>
      <c r="BF307" s="1" t="str">
        <f>IF(BD284="","",'Cost and Benefit Parameters'!$N$27)</f>
        <v/>
      </c>
      <c r="BG307" s="1" t="str">
        <f>IF(BE284="","",'Cost and Benefit Parameters'!$N$27)</f>
        <v/>
      </c>
      <c r="BH307" s="1" t="str">
        <f>IF(BF284="","",'Cost and Benefit Parameters'!$N$27)</f>
        <v/>
      </c>
      <c r="BI307" s="1" t="str">
        <f>IF(BG284="","",'Cost and Benefit Parameters'!$N$27)</f>
        <v/>
      </c>
      <c r="BJ307" s="1" t="str">
        <f>IF(BH284="","",'Cost and Benefit Parameters'!$N$27)</f>
        <v/>
      </c>
      <c r="BK307" s="1" t="str">
        <f>IF(BI284="","",'Cost and Benefit Parameters'!$N$27)</f>
        <v/>
      </c>
      <c r="BL307" s="1" t="str">
        <f>IF(BJ284="","",'Cost and Benefit Parameters'!$N$27)</f>
        <v/>
      </c>
      <c r="BM307" s="1" t="str">
        <f>IF(BK284="","",'Cost and Benefit Parameters'!$N$27)</f>
        <v/>
      </c>
      <c r="BN307" s="1" t="str">
        <f>IF(BL284="","",'Cost and Benefit Parameters'!$N$27)</f>
        <v/>
      </c>
      <c r="BO307" s="1" t="str">
        <f>IF(BM284="","",'Cost and Benefit Parameters'!$N$27)</f>
        <v/>
      </c>
      <c r="BP307" s="1" t="str">
        <f>IF(BN284="","",'Cost and Benefit Parameters'!$N$27)</f>
        <v/>
      </c>
    </row>
    <row r="308" spans="1:72" x14ac:dyDescent="0.55000000000000004">
      <c r="A308" s="642"/>
      <c r="B308" t="s">
        <v>468</v>
      </c>
      <c r="J308" s="1" t="str">
        <f>IF(H285="","",'Cost and Benefit Parameters'!$N$27)</f>
        <v/>
      </c>
      <c r="K308" s="1">
        <f>IF(I285="","",'Cost and Benefit Parameters'!$N$27)</f>
        <v>159.285</v>
      </c>
      <c r="L308" s="1">
        <f>IF(J285="","",'Cost and Benefit Parameters'!$N$27)</f>
        <v>159.285</v>
      </c>
      <c r="M308" s="1">
        <f>IF(K285="","",'Cost and Benefit Parameters'!$N$27)</f>
        <v>159.285</v>
      </c>
      <c r="N308" s="1">
        <f>IF(L285="","",'Cost and Benefit Parameters'!$N$27)</f>
        <v>159.285</v>
      </c>
      <c r="O308" s="1">
        <f>IF(M285="","",'Cost and Benefit Parameters'!$N$27)</f>
        <v>159.285</v>
      </c>
      <c r="P308" s="1">
        <f>IF(N285="","",'Cost and Benefit Parameters'!$N$27)</f>
        <v>159.285</v>
      </c>
      <c r="Q308" s="1">
        <f>IF(O285="","",'Cost and Benefit Parameters'!$N$27)</f>
        <v>159.285</v>
      </c>
      <c r="R308" s="1">
        <f>IF(P285="","",'Cost and Benefit Parameters'!$N$27)</f>
        <v>159.285</v>
      </c>
      <c r="S308" s="1">
        <f>IF(Q285="","",'Cost and Benefit Parameters'!$N$27)</f>
        <v>159.285</v>
      </c>
      <c r="T308" s="1">
        <f>IF(R285="","",'Cost and Benefit Parameters'!$N$27)</f>
        <v>159.285</v>
      </c>
      <c r="U308" s="1">
        <f>IF(S285="","",'Cost and Benefit Parameters'!$N$27)</f>
        <v>159.285</v>
      </c>
      <c r="V308" s="1">
        <f>IF(T285="","",'Cost and Benefit Parameters'!$N$27)</f>
        <v>159.285</v>
      </c>
      <c r="W308" s="1">
        <f>IF(U285="","",'Cost and Benefit Parameters'!$N$27)</f>
        <v>159.285</v>
      </c>
      <c r="X308" s="1">
        <f>IF(V285="","",'Cost and Benefit Parameters'!$N$27)</f>
        <v>159.285</v>
      </c>
      <c r="Y308" s="1">
        <f>IF(W285="","",'Cost and Benefit Parameters'!$N$27)</f>
        <v>159.285</v>
      </c>
      <c r="Z308" s="1">
        <f>IF(X285="","",'Cost and Benefit Parameters'!$N$27)</f>
        <v>159.285</v>
      </c>
      <c r="AA308" s="1">
        <f>IF(Y285="","",'Cost and Benefit Parameters'!$N$27)</f>
        <v>159.285</v>
      </c>
      <c r="AB308" s="1">
        <f>IF(Z285="","",'Cost and Benefit Parameters'!$N$27)</f>
        <v>159.285</v>
      </c>
      <c r="AC308" s="1">
        <f>IF(AA285="","",'Cost and Benefit Parameters'!$N$27)</f>
        <v>159.285</v>
      </c>
      <c r="AD308" s="1">
        <f>IF(AB285="","",'Cost and Benefit Parameters'!$N$27)</f>
        <v>159.285</v>
      </c>
      <c r="AE308" s="1">
        <f>IF(AC285="","",'Cost and Benefit Parameters'!$N$27)</f>
        <v>159.285</v>
      </c>
      <c r="AF308" s="1">
        <f>IF(AD285="","",'Cost and Benefit Parameters'!$N$27)</f>
        <v>159.285</v>
      </c>
      <c r="AG308" s="1">
        <f>IF(AE285="","",'Cost and Benefit Parameters'!$N$27)</f>
        <v>159.285</v>
      </c>
      <c r="AH308" s="1">
        <f>IF(AF285="","",'Cost and Benefit Parameters'!$N$27)</f>
        <v>159.285</v>
      </c>
      <c r="AI308" s="1">
        <f>IF(AG285="","",'Cost and Benefit Parameters'!$N$27)</f>
        <v>159.285</v>
      </c>
      <c r="AJ308" s="1">
        <f>IF(AH285="","",'Cost and Benefit Parameters'!$N$27)</f>
        <v>159.285</v>
      </c>
      <c r="AK308" s="1">
        <f>IF(AI285="","",'Cost and Benefit Parameters'!$N$27)</f>
        <v>159.285</v>
      </c>
      <c r="AL308" s="1">
        <f>IF(AJ285="","",'Cost and Benefit Parameters'!$N$27)</f>
        <v>159.285</v>
      </c>
      <c r="AM308" s="1">
        <f>IF(AK285="","",'Cost and Benefit Parameters'!$N$27)</f>
        <v>159.285</v>
      </c>
      <c r="AN308" s="1">
        <f>IF(AL285="","",'Cost and Benefit Parameters'!$N$27)</f>
        <v>159.285</v>
      </c>
      <c r="AO308" s="1">
        <f>IF(AM285="","",'Cost and Benefit Parameters'!$N$27)</f>
        <v>159.285</v>
      </c>
      <c r="AP308" s="1">
        <f>IF(AN285="","",'Cost and Benefit Parameters'!$N$27)</f>
        <v>159.285</v>
      </c>
      <c r="AQ308" s="1">
        <f>IF(AO285="","",'Cost and Benefit Parameters'!$N$27)</f>
        <v>159.285</v>
      </c>
      <c r="AR308" s="1">
        <f>IF(AP285="","",'Cost and Benefit Parameters'!$N$27)</f>
        <v>159.285</v>
      </c>
      <c r="AS308" s="1">
        <f>IF(AQ285="","",'Cost and Benefit Parameters'!$N$27)</f>
        <v>159.285</v>
      </c>
      <c r="AT308" s="1">
        <f>IF(AR285="","",'Cost and Benefit Parameters'!$N$27)</f>
        <v>159.285</v>
      </c>
      <c r="AU308" s="1">
        <f>IF(AS285="","",'Cost and Benefit Parameters'!$N$27)</f>
        <v>159.285</v>
      </c>
      <c r="AV308" s="1">
        <f>IF(AT285="","",'Cost and Benefit Parameters'!$N$27)</f>
        <v>159.285</v>
      </c>
      <c r="AW308" s="1">
        <f>IF(AU285="","",'Cost and Benefit Parameters'!$N$27)</f>
        <v>159.285</v>
      </c>
      <c r="AX308" s="1">
        <f>IF(AV285="","",'Cost and Benefit Parameters'!$N$27)</f>
        <v>159.285</v>
      </c>
      <c r="AY308" s="1" t="str">
        <f>IF(AW285="","",'Cost and Benefit Parameters'!$N$27)</f>
        <v/>
      </c>
      <c r="AZ308" s="1" t="str">
        <f>IF(AX285="","",'Cost and Benefit Parameters'!$N$27)</f>
        <v/>
      </c>
      <c r="BA308" s="1" t="str">
        <f>IF(AY285="","",'Cost and Benefit Parameters'!$N$27)</f>
        <v/>
      </c>
      <c r="BB308" s="1" t="str">
        <f>IF(AZ285="","",'Cost and Benefit Parameters'!$N$27)</f>
        <v/>
      </c>
      <c r="BC308" s="1" t="str">
        <f>IF(BA285="","",'Cost and Benefit Parameters'!$N$27)</f>
        <v/>
      </c>
      <c r="BD308" s="1" t="str">
        <f>IF(BB285="","",'Cost and Benefit Parameters'!$N$27)</f>
        <v/>
      </c>
      <c r="BE308" s="1" t="str">
        <f>IF(BC285="","",'Cost and Benefit Parameters'!$N$27)</f>
        <v/>
      </c>
      <c r="BF308" s="1" t="str">
        <f>IF(BD285="","",'Cost and Benefit Parameters'!$N$27)</f>
        <v/>
      </c>
      <c r="BG308" s="1" t="str">
        <f>IF(BE285="","",'Cost and Benefit Parameters'!$N$27)</f>
        <v/>
      </c>
      <c r="BH308" s="1" t="str">
        <f>IF(BF285="","",'Cost and Benefit Parameters'!$N$27)</f>
        <v/>
      </c>
      <c r="BI308" s="1" t="str">
        <f>IF(BG285="","",'Cost and Benefit Parameters'!$N$27)</f>
        <v/>
      </c>
      <c r="BJ308" s="1" t="str">
        <f>IF(BH285="","",'Cost and Benefit Parameters'!$N$27)</f>
        <v/>
      </c>
      <c r="BK308" s="1" t="str">
        <f>IF(BI285="","",'Cost and Benefit Parameters'!$N$27)</f>
        <v/>
      </c>
      <c r="BL308" s="1" t="str">
        <f>IF(BJ285="","",'Cost and Benefit Parameters'!$N$27)</f>
        <v/>
      </c>
      <c r="BM308" s="1" t="str">
        <f>IF(BK285="","",'Cost and Benefit Parameters'!$N$27)</f>
        <v/>
      </c>
      <c r="BN308" s="1" t="str">
        <f>IF(BL285="","",'Cost and Benefit Parameters'!$N$27)</f>
        <v/>
      </c>
      <c r="BO308" s="1" t="str">
        <f>IF(BM285="","",'Cost and Benefit Parameters'!$N$27)</f>
        <v/>
      </c>
      <c r="BP308" s="1" t="str">
        <f>IF(BN285="","",'Cost and Benefit Parameters'!$N$27)</f>
        <v/>
      </c>
    </row>
    <row r="309" spans="1:72" x14ac:dyDescent="0.55000000000000004">
      <c r="A309" s="642"/>
      <c r="B309" t="s">
        <v>469</v>
      </c>
      <c r="J309" s="1" t="str">
        <f>IF(H286="","",'Cost and Benefit Parameters'!$N$27)</f>
        <v/>
      </c>
      <c r="K309" s="1" t="str">
        <f>IF(I286="","",'Cost and Benefit Parameters'!$N$27)</f>
        <v/>
      </c>
      <c r="L309" s="1">
        <f>IF(J286="","",'Cost and Benefit Parameters'!$N$27)</f>
        <v>159.285</v>
      </c>
      <c r="M309" s="1">
        <f>IF(K286="","",'Cost and Benefit Parameters'!$N$27)</f>
        <v>159.285</v>
      </c>
      <c r="N309" s="1">
        <f>IF(L286="","",'Cost and Benefit Parameters'!$N$27)</f>
        <v>159.285</v>
      </c>
      <c r="O309" s="1">
        <f>IF(M286="","",'Cost and Benefit Parameters'!$N$27)</f>
        <v>159.285</v>
      </c>
      <c r="P309" s="1">
        <f>IF(N286="","",'Cost and Benefit Parameters'!$N$27)</f>
        <v>159.285</v>
      </c>
      <c r="Q309" s="1">
        <f>IF(O286="","",'Cost and Benefit Parameters'!$N$27)</f>
        <v>159.285</v>
      </c>
      <c r="R309" s="1">
        <f>IF(P286="","",'Cost and Benefit Parameters'!$N$27)</f>
        <v>159.285</v>
      </c>
      <c r="S309" s="1">
        <f>IF(Q286="","",'Cost and Benefit Parameters'!$N$27)</f>
        <v>159.285</v>
      </c>
      <c r="T309" s="1">
        <f>IF(R286="","",'Cost and Benefit Parameters'!$N$27)</f>
        <v>159.285</v>
      </c>
      <c r="U309" s="1">
        <f>IF(S286="","",'Cost and Benefit Parameters'!$N$27)</f>
        <v>159.285</v>
      </c>
      <c r="V309" s="1">
        <f>IF(T286="","",'Cost and Benefit Parameters'!$N$27)</f>
        <v>159.285</v>
      </c>
      <c r="W309" s="1">
        <f>IF(U286="","",'Cost and Benefit Parameters'!$N$27)</f>
        <v>159.285</v>
      </c>
      <c r="X309" s="1">
        <f>IF(V286="","",'Cost and Benefit Parameters'!$N$27)</f>
        <v>159.285</v>
      </c>
      <c r="Y309" s="1">
        <f>IF(W286="","",'Cost and Benefit Parameters'!$N$27)</f>
        <v>159.285</v>
      </c>
      <c r="Z309" s="1">
        <f>IF(X286="","",'Cost and Benefit Parameters'!$N$27)</f>
        <v>159.285</v>
      </c>
      <c r="AA309" s="1">
        <f>IF(Y286="","",'Cost and Benefit Parameters'!$N$27)</f>
        <v>159.285</v>
      </c>
      <c r="AB309" s="1">
        <f>IF(Z286="","",'Cost and Benefit Parameters'!$N$27)</f>
        <v>159.285</v>
      </c>
      <c r="AC309" s="1">
        <f>IF(AA286="","",'Cost and Benefit Parameters'!$N$27)</f>
        <v>159.285</v>
      </c>
      <c r="AD309" s="1">
        <f>IF(AB286="","",'Cost and Benefit Parameters'!$N$27)</f>
        <v>159.285</v>
      </c>
      <c r="AE309" s="1">
        <f>IF(AC286="","",'Cost and Benefit Parameters'!$N$27)</f>
        <v>159.285</v>
      </c>
      <c r="AF309" s="1">
        <f>IF(AD286="","",'Cost and Benefit Parameters'!$N$27)</f>
        <v>159.285</v>
      </c>
      <c r="AG309" s="1">
        <f>IF(AE286="","",'Cost and Benefit Parameters'!$N$27)</f>
        <v>159.285</v>
      </c>
      <c r="AH309" s="1">
        <f>IF(AF286="","",'Cost and Benefit Parameters'!$N$27)</f>
        <v>159.285</v>
      </c>
      <c r="AI309" s="1">
        <f>IF(AG286="","",'Cost and Benefit Parameters'!$N$27)</f>
        <v>159.285</v>
      </c>
      <c r="AJ309" s="1">
        <f>IF(AH286="","",'Cost and Benefit Parameters'!$N$27)</f>
        <v>159.285</v>
      </c>
      <c r="AK309" s="1">
        <f>IF(AI286="","",'Cost and Benefit Parameters'!$N$27)</f>
        <v>159.285</v>
      </c>
      <c r="AL309" s="1">
        <f>IF(AJ286="","",'Cost and Benefit Parameters'!$N$27)</f>
        <v>159.285</v>
      </c>
      <c r="AM309" s="1">
        <f>IF(AK286="","",'Cost and Benefit Parameters'!$N$27)</f>
        <v>159.285</v>
      </c>
      <c r="AN309" s="1">
        <f>IF(AL286="","",'Cost and Benefit Parameters'!$N$27)</f>
        <v>159.285</v>
      </c>
      <c r="AO309" s="1">
        <f>IF(AM286="","",'Cost and Benefit Parameters'!$N$27)</f>
        <v>159.285</v>
      </c>
      <c r="AP309" s="1">
        <f>IF(AN286="","",'Cost and Benefit Parameters'!$N$27)</f>
        <v>159.285</v>
      </c>
      <c r="AQ309" s="1">
        <f>IF(AO286="","",'Cost and Benefit Parameters'!$N$27)</f>
        <v>159.285</v>
      </c>
      <c r="AR309" s="1">
        <f>IF(AP286="","",'Cost and Benefit Parameters'!$N$27)</f>
        <v>159.285</v>
      </c>
      <c r="AS309" s="1">
        <f>IF(AQ286="","",'Cost and Benefit Parameters'!$N$27)</f>
        <v>159.285</v>
      </c>
      <c r="AT309" s="1">
        <f>IF(AR286="","",'Cost and Benefit Parameters'!$N$27)</f>
        <v>159.285</v>
      </c>
      <c r="AU309" s="1">
        <f>IF(AS286="","",'Cost and Benefit Parameters'!$N$27)</f>
        <v>159.285</v>
      </c>
      <c r="AV309" s="1">
        <f>IF(AT286="","",'Cost and Benefit Parameters'!$N$27)</f>
        <v>159.285</v>
      </c>
      <c r="AW309" s="1">
        <f>IF(AU286="","",'Cost and Benefit Parameters'!$N$27)</f>
        <v>159.285</v>
      </c>
      <c r="AX309" s="1">
        <f>IF(AV286="","",'Cost and Benefit Parameters'!$N$27)</f>
        <v>159.285</v>
      </c>
      <c r="AY309" s="1">
        <f>IF(AW286="","",'Cost and Benefit Parameters'!$N$27)</f>
        <v>159.285</v>
      </c>
      <c r="AZ309" s="1" t="str">
        <f>IF(AX286="","",'Cost and Benefit Parameters'!$N$27)</f>
        <v/>
      </c>
      <c r="BA309" s="1" t="str">
        <f>IF(AY286="","",'Cost and Benefit Parameters'!$N$27)</f>
        <v/>
      </c>
      <c r="BB309" s="1" t="str">
        <f>IF(AZ286="","",'Cost and Benefit Parameters'!$N$27)</f>
        <v/>
      </c>
      <c r="BC309" s="1" t="str">
        <f>IF(BA286="","",'Cost and Benefit Parameters'!$N$27)</f>
        <v/>
      </c>
      <c r="BD309" s="1" t="str">
        <f>IF(BB286="","",'Cost and Benefit Parameters'!$N$27)</f>
        <v/>
      </c>
      <c r="BE309" s="1" t="str">
        <f>IF(BC286="","",'Cost and Benefit Parameters'!$N$27)</f>
        <v/>
      </c>
      <c r="BF309" s="1" t="str">
        <f>IF(BD286="","",'Cost and Benefit Parameters'!$N$27)</f>
        <v/>
      </c>
      <c r="BG309" s="1" t="str">
        <f>IF(BE286="","",'Cost and Benefit Parameters'!$N$27)</f>
        <v/>
      </c>
      <c r="BH309" s="1" t="str">
        <f>IF(BF286="","",'Cost and Benefit Parameters'!$N$27)</f>
        <v/>
      </c>
      <c r="BI309" s="1" t="str">
        <f>IF(BG286="","",'Cost and Benefit Parameters'!$N$27)</f>
        <v/>
      </c>
      <c r="BJ309" s="1" t="str">
        <f>IF(BH286="","",'Cost and Benefit Parameters'!$N$27)</f>
        <v/>
      </c>
      <c r="BK309" s="1" t="str">
        <f>IF(BI286="","",'Cost and Benefit Parameters'!$N$27)</f>
        <v/>
      </c>
      <c r="BL309" s="1" t="str">
        <f>IF(BJ286="","",'Cost and Benefit Parameters'!$N$27)</f>
        <v/>
      </c>
      <c r="BM309" s="1" t="str">
        <f>IF(BK286="","",'Cost and Benefit Parameters'!$N$27)</f>
        <v/>
      </c>
      <c r="BN309" s="1" t="str">
        <f>IF(BL286="","",'Cost and Benefit Parameters'!$N$27)</f>
        <v/>
      </c>
      <c r="BO309" s="1" t="str">
        <f>IF(BM286="","",'Cost and Benefit Parameters'!$N$27)</f>
        <v/>
      </c>
      <c r="BP309" s="1" t="str">
        <f>IF(BN286="","",'Cost and Benefit Parameters'!$N$27)</f>
        <v/>
      </c>
    </row>
    <row r="310" spans="1:72" x14ac:dyDescent="0.55000000000000004">
      <c r="A310" s="642"/>
      <c r="B310" t="s">
        <v>470</v>
      </c>
      <c r="J310" s="1" t="str">
        <f>IF(H287="","",'Cost and Benefit Parameters'!$N$27)</f>
        <v/>
      </c>
      <c r="K310" s="1" t="str">
        <f>IF(I287="","",'Cost and Benefit Parameters'!$N$27)</f>
        <v/>
      </c>
      <c r="L310" s="1" t="str">
        <f>IF(J287="","",'Cost and Benefit Parameters'!$N$27)</f>
        <v/>
      </c>
      <c r="M310" s="1">
        <f>IF(K287="","",'Cost and Benefit Parameters'!$N$27)</f>
        <v>159.285</v>
      </c>
      <c r="N310" s="1">
        <f>IF(L287="","",'Cost and Benefit Parameters'!$N$27)</f>
        <v>159.285</v>
      </c>
      <c r="O310" s="1">
        <f>IF(M287="","",'Cost and Benefit Parameters'!$N$27)</f>
        <v>159.285</v>
      </c>
      <c r="P310" s="1">
        <f>IF(N287="","",'Cost and Benefit Parameters'!$N$27)</f>
        <v>159.285</v>
      </c>
      <c r="Q310" s="1">
        <f>IF(O287="","",'Cost and Benefit Parameters'!$N$27)</f>
        <v>159.285</v>
      </c>
      <c r="R310" s="1">
        <f>IF(P287="","",'Cost and Benefit Parameters'!$N$27)</f>
        <v>159.285</v>
      </c>
      <c r="S310" s="1">
        <f>IF(Q287="","",'Cost and Benefit Parameters'!$N$27)</f>
        <v>159.285</v>
      </c>
      <c r="T310" s="1">
        <f>IF(R287="","",'Cost and Benefit Parameters'!$N$27)</f>
        <v>159.285</v>
      </c>
      <c r="U310" s="1">
        <f>IF(S287="","",'Cost and Benefit Parameters'!$N$27)</f>
        <v>159.285</v>
      </c>
      <c r="V310" s="1">
        <f>IF(T287="","",'Cost and Benefit Parameters'!$N$27)</f>
        <v>159.285</v>
      </c>
      <c r="W310" s="1">
        <f>IF(U287="","",'Cost and Benefit Parameters'!$N$27)</f>
        <v>159.285</v>
      </c>
      <c r="X310" s="1">
        <f>IF(V287="","",'Cost and Benefit Parameters'!$N$27)</f>
        <v>159.285</v>
      </c>
      <c r="Y310" s="1">
        <f>IF(W287="","",'Cost and Benefit Parameters'!$N$27)</f>
        <v>159.285</v>
      </c>
      <c r="Z310" s="1">
        <f>IF(X287="","",'Cost and Benefit Parameters'!$N$27)</f>
        <v>159.285</v>
      </c>
      <c r="AA310" s="1">
        <f>IF(Y287="","",'Cost and Benefit Parameters'!$N$27)</f>
        <v>159.285</v>
      </c>
      <c r="AB310" s="1">
        <f>IF(Z287="","",'Cost and Benefit Parameters'!$N$27)</f>
        <v>159.285</v>
      </c>
      <c r="AC310" s="1">
        <f>IF(AA287="","",'Cost and Benefit Parameters'!$N$27)</f>
        <v>159.285</v>
      </c>
      <c r="AD310" s="1">
        <f>IF(AB287="","",'Cost and Benefit Parameters'!$N$27)</f>
        <v>159.285</v>
      </c>
      <c r="AE310" s="1">
        <f>IF(AC287="","",'Cost and Benefit Parameters'!$N$27)</f>
        <v>159.285</v>
      </c>
      <c r="AF310" s="1">
        <f>IF(AD287="","",'Cost and Benefit Parameters'!$N$27)</f>
        <v>159.285</v>
      </c>
      <c r="AG310" s="1">
        <f>IF(AE287="","",'Cost and Benefit Parameters'!$N$27)</f>
        <v>159.285</v>
      </c>
      <c r="AH310" s="1">
        <f>IF(AF287="","",'Cost and Benefit Parameters'!$N$27)</f>
        <v>159.285</v>
      </c>
      <c r="AI310" s="1">
        <f>IF(AG287="","",'Cost and Benefit Parameters'!$N$27)</f>
        <v>159.285</v>
      </c>
      <c r="AJ310" s="1">
        <f>IF(AH287="","",'Cost and Benefit Parameters'!$N$27)</f>
        <v>159.285</v>
      </c>
      <c r="AK310" s="1">
        <f>IF(AI287="","",'Cost and Benefit Parameters'!$N$27)</f>
        <v>159.285</v>
      </c>
      <c r="AL310" s="1">
        <f>IF(AJ287="","",'Cost and Benefit Parameters'!$N$27)</f>
        <v>159.285</v>
      </c>
      <c r="AM310" s="1">
        <f>IF(AK287="","",'Cost and Benefit Parameters'!$N$27)</f>
        <v>159.285</v>
      </c>
      <c r="AN310" s="1">
        <f>IF(AL287="","",'Cost and Benefit Parameters'!$N$27)</f>
        <v>159.285</v>
      </c>
      <c r="AO310" s="1">
        <f>IF(AM287="","",'Cost and Benefit Parameters'!$N$27)</f>
        <v>159.285</v>
      </c>
      <c r="AP310" s="1">
        <f>IF(AN287="","",'Cost and Benefit Parameters'!$N$27)</f>
        <v>159.285</v>
      </c>
      <c r="AQ310" s="1">
        <f>IF(AO287="","",'Cost and Benefit Parameters'!$N$27)</f>
        <v>159.285</v>
      </c>
      <c r="AR310" s="1">
        <f>IF(AP287="","",'Cost and Benefit Parameters'!$N$27)</f>
        <v>159.285</v>
      </c>
      <c r="AS310" s="1">
        <f>IF(AQ287="","",'Cost and Benefit Parameters'!$N$27)</f>
        <v>159.285</v>
      </c>
      <c r="AT310" s="1">
        <f>IF(AR287="","",'Cost and Benefit Parameters'!$N$27)</f>
        <v>159.285</v>
      </c>
      <c r="AU310" s="1">
        <f>IF(AS287="","",'Cost and Benefit Parameters'!$N$27)</f>
        <v>159.285</v>
      </c>
      <c r="AV310" s="1">
        <f>IF(AT287="","",'Cost and Benefit Parameters'!$N$27)</f>
        <v>159.285</v>
      </c>
      <c r="AW310" s="1">
        <f>IF(AU287="","",'Cost and Benefit Parameters'!$N$27)</f>
        <v>159.285</v>
      </c>
      <c r="AX310" s="1">
        <f>IF(AV287="","",'Cost and Benefit Parameters'!$N$27)</f>
        <v>159.285</v>
      </c>
      <c r="AY310" s="1">
        <f>IF(AW287="","",'Cost and Benefit Parameters'!$N$27)</f>
        <v>159.285</v>
      </c>
      <c r="AZ310" s="1">
        <f>IF(AX287="","",'Cost and Benefit Parameters'!$N$27)</f>
        <v>159.285</v>
      </c>
      <c r="BA310" s="1" t="str">
        <f>IF(AY287="","",'Cost and Benefit Parameters'!$N$27)</f>
        <v/>
      </c>
      <c r="BB310" s="1" t="str">
        <f>IF(AZ287="","",'Cost and Benefit Parameters'!$N$27)</f>
        <v/>
      </c>
      <c r="BC310" s="1" t="str">
        <f>IF(BA287="","",'Cost and Benefit Parameters'!$N$27)</f>
        <v/>
      </c>
      <c r="BD310" s="1" t="str">
        <f>IF(BB287="","",'Cost and Benefit Parameters'!$N$27)</f>
        <v/>
      </c>
      <c r="BE310" s="1" t="str">
        <f>IF(BC287="","",'Cost and Benefit Parameters'!$N$27)</f>
        <v/>
      </c>
      <c r="BF310" s="1" t="str">
        <f>IF(BD287="","",'Cost and Benefit Parameters'!$N$27)</f>
        <v/>
      </c>
      <c r="BG310" s="1" t="str">
        <f>IF(BE287="","",'Cost and Benefit Parameters'!$N$27)</f>
        <v/>
      </c>
      <c r="BH310" s="1" t="str">
        <f>IF(BF287="","",'Cost and Benefit Parameters'!$N$27)</f>
        <v/>
      </c>
      <c r="BI310" s="1" t="str">
        <f>IF(BG287="","",'Cost and Benefit Parameters'!$N$27)</f>
        <v/>
      </c>
      <c r="BJ310" s="1" t="str">
        <f>IF(BH287="","",'Cost and Benefit Parameters'!$N$27)</f>
        <v/>
      </c>
      <c r="BK310" s="1" t="str">
        <f>IF(BI287="","",'Cost and Benefit Parameters'!$N$27)</f>
        <v/>
      </c>
      <c r="BL310" s="1" t="str">
        <f>IF(BJ287="","",'Cost and Benefit Parameters'!$N$27)</f>
        <v/>
      </c>
      <c r="BM310" s="1" t="str">
        <f>IF(BK287="","",'Cost and Benefit Parameters'!$N$27)</f>
        <v/>
      </c>
      <c r="BN310" s="1" t="str">
        <f>IF(BL287="","",'Cost and Benefit Parameters'!$N$27)</f>
        <v/>
      </c>
      <c r="BO310" s="1" t="str">
        <f>IF(BM287="","",'Cost and Benefit Parameters'!$N$27)</f>
        <v/>
      </c>
      <c r="BP310" s="1" t="str">
        <f>IF(BN287="","",'Cost and Benefit Parameters'!$N$27)</f>
        <v/>
      </c>
    </row>
    <row r="311" spans="1:72" x14ac:dyDescent="0.55000000000000004">
      <c r="A311" s="642"/>
      <c r="B311" t="s">
        <v>471</v>
      </c>
      <c r="J311" s="1" t="str">
        <f>IF(H288="","",'Cost and Benefit Parameters'!$N$27)</f>
        <v/>
      </c>
      <c r="K311" s="1" t="str">
        <f>IF(I288="","",'Cost and Benefit Parameters'!$N$27)</f>
        <v/>
      </c>
      <c r="L311" s="1" t="str">
        <f>IF(J288="","",'Cost and Benefit Parameters'!$N$27)</f>
        <v/>
      </c>
      <c r="M311" s="1" t="str">
        <f>IF(K288="","",'Cost and Benefit Parameters'!$N$27)</f>
        <v/>
      </c>
      <c r="N311" s="1">
        <f>IF(L288="","",'Cost and Benefit Parameters'!$N$27)</f>
        <v>159.285</v>
      </c>
      <c r="O311" s="1">
        <f>IF(M288="","",'Cost and Benefit Parameters'!$N$27)</f>
        <v>159.285</v>
      </c>
      <c r="P311" s="1">
        <f>IF(N288="","",'Cost and Benefit Parameters'!$N$27)</f>
        <v>159.285</v>
      </c>
      <c r="Q311" s="1">
        <f>IF(O288="","",'Cost and Benefit Parameters'!$N$27)</f>
        <v>159.285</v>
      </c>
      <c r="R311" s="1">
        <f>IF(P288="","",'Cost and Benefit Parameters'!$N$27)</f>
        <v>159.285</v>
      </c>
      <c r="S311" s="1">
        <f>IF(Q288="","",'Cost and Benefit Parameters'!$N$27)</f>
        <v>159.285</v>
      </c>
      <c r="T311" s="1">
        <f>IF(R288="","",'Cost and Benefit Parameters'!$N$27)</f>
        <v>159.285</v>
      </c>
      <c r="U311" s="1">
        <f>IF(S288="","",'Cost and Benefit Parameters'!$N$27)</f>
        <v>159.285</v>
      </c>
      <c r="V311" s="1">
        <f>IF(T288="","",'Cost and Benefit Parameters'!$N$27)</f>
        <v>159.285</v>
      </c>
      <c r="W311" s="1">
        <f>IF(U288="","",'Cost and Benefit Parameters'!$N$27)</f>
        <v>159.285</v>
      </c>
      <c r="X311" s="1">
        <f>IF(V288="","",'Cost and Benefit Parameters'!$N$27)</f>
        <v>159.285</v>
      </c>
      <c r="Y311" s="1">
        <f>IF(W288="","",'Cost and Benefit Parameters'!$N$27)</f>
        <v>159.285</v>
      </c>
      <c r="Z311" s="1">
        <f>IF(X288="","",'Cost and Benefit Parameters'!$N$27)</f>
        <v>159.285</v>
      </c>
      <c r="AA311" s="1">
        <f>IF(Y288="","",'Cost and Benefit Parameters'!$N$27)</f>
        <v>159.285</v>
      </c>
      <c r="AB311" s="1">
        <f>IF(Z288="","",'Cost and Benefit Parameters'!$N$27)</f>
        <v>159.285</v>
      </c>
      <c r="AC311" s="1">
        <f>IF(AA288="","",'Cost and Benefit Parameters'!$N$27)</f>
        <v>159.285</v>
      </c>
      <c r="AD311" s="1">
        <f>IF(AB288="","",'Cost and Benefit Parameters'!$N$27)</f>
        <v>159.285</v>
      </c>
      <c r="AE311" s="1">
        <f>IF(AC288="","",'Cost and Benefit Parameters'!$N$27)</f>
        <v>159.285</v>
      </c>
      <c r="AF311" s="1">
        <f>IF(AD288="","",'Cost and Benefit Parameters'!$N$27)</f>
        <v>159.285</v>
      </c>
      <c r="AG311" s="1">
        <f>IF(AE288="","",'Cost and Benefit Parameters'!$N$27)</f>
        <v>159.285</v>
      </c>
      <c r="AH311" s="1">
        <f>IF(AF288="","",'Cost and Benefit Parameters'!$N$27)</f>
        <v>159.285</v>
      </c>
      <c r="AI311" s="1">
        <f>IF(AG288="","",'Cost and Benefit Parameters'!$N$27)</f>
        <v>159.285</v>
      </c>
      <c r="AJ311" s="1">
        <f>IF(AH288="","",'Cost and Benefit Parameters'!$N$27)</f>
        <v>159.285</v>
      </c>
      <c r="AK311" s="1">
        <f>IF(AI288="","",'Cost and Benefit Parameters'!$N$27)</f>
        <v>159.285</v>
      </c>
      <c r="AL311" s="1">
        <f>IF(AJ288="","",'Cost and Benefit Parameters'!$N$27)</f>
        <v>159.285</v>
      </c>
      <c r="AM311" s="1">
        <f>IF(AK288="","",'Cost and Benefit Parameters'!$N$27)</f>
        <v>159.285</v>
      </c>
      <c r="AN311" s="1">
        <f>IF(AL288="","",'Cost and Benefit Parameters'!$N$27)</f>
        <v>159.285</v>
      </c>
      <c r="AO311" s="1">
        <f>IF(AM288="","",'Cost and Benefit Parameters'!$N$27)</f>
        <v>159.285</v>
      </c>
      <c r="AP311" s="1">
        <f>IF(AN288="","",'Cost and Benefit Parameters'!$N$27)</f>
        <v>159.285</v>
      </c>
      <c r="AQ311" s="1">
        <f>IF(AO288="","",'Cost and Benefit Parameters'!$N$27)</f>
        <v>159.285</v>
      </c>
      <c r="AR311" s="1">
        <f>IF(AP288="","",'Cost and Benefit Parameters'!$N$27)</f>
        <v>159.285</v>
      </c>
      <c r="AS311" s="1">
        <f>IF(AQ288="","",'Cost and Benefit Parameters'!$N$27)</f>
        <v>159.285</v>
      </c>
      <c r="AT311" s="1">
        <f>IF(AR288="","",'Cost and Benefit Parameters'!$N$27)</f>
        <v>159.285</v>
      </c>
      <c r="AU311" s="1">
        <f>IF(AS288="","",'Cost and Benefit Parameters'!$N$27)</f>
        <v>159.285</v>
      </c>
      <c r="AV311" s="1">
        <f>IF(AT288="","",'Cost and Benefit Parameters'!$N$27)</f>
        <v>159.285</v>
      </c>
      <c r="AW311" s="1">
        <f>IF(AU288="","",'Cost and Benefit Parameters'!$N$27)</f>
        <v>159.285</v>
      </c>
      <c r="AX311" s="1">
        <f>IF(AV288="","",'Cost and Benefit Parameters'!$N$27)</f>
        <v>159.285</v>
      </c>
      <c r="AY311" s="1">
        <f>IF(AW288="","",'Cost and Benefit Parameters'!$N$27)</f>
        <v>159.285</v>
      </c>
      <c r="AZ311" s="1">
        <f>IF(AX288="","",'Cost and Benefit Parameters'!$N$27)</f>
        <v>159.285</v>
      </c>
      <c r="BA311" s="1">
        <f>IF(AY288="","",'Cost and Benefit Parameters'!$N$27)</f>
        <v>159.285</v>
      </c>
      <c r="BB311" s="1" t="str">
        <f>IF(AZ288="","",'Cost and Benefit Parameters'!$N$27)</f>
        <v/>
      </c>
      <c r="BC311" s="1" t="str">
        <f>IF(BA288="","",'Cost and Benefit Parameters'!$N$27)</f>
        <v/>
      </c>
      <c r="BD311" s="1" t="str">
        <f>IF(BB288="","",'Cost and Benefit Parameters'!$N$27)</f>
        <v/>
      </c>
      <c r="BE311" s="1" t="str">
        <f>IF(BC288="","",'Cost and Benefit Parameters'!$N$27)</f>
        <v/>
      </c>
      <c r="BF311" s="1" t="str">
        <f>IF(BD288="","",'Cost and Benefit Parameters'!$N$27)</f>
        <v/>
      </c>
      <c r="BG311" s="1" t="str">
        <f>IF(BE288="","",'Cost and Benefit Parameters'!$N$27)</f>
        <v/>
      </c>
      <c r="BH311" s="1" t="str">
        <f>IF(BF288="","",'Cost and Benefit Parameters'!$N$27)</f>
        <v/>
      </c>
      <c r="BI311" s="1" t="str">
        <f>IF(BG288="","",'Cost and Benefit Parameters'!$N$27)</f>
        <v/>
      </c>
      <c r="BJ311" s="1" t="str">
        <f>IF(BH288="","",'Cost and Benefit Parameters'!$N$27)</f>
        <v/>
      </c>
      <c r="BK311" s="1" t="str">
        <f>IF(BI288="","",'Cost and Benefit Parameters'!$N$27)</f>
        <v/>
      </c>
      <c r="BL311" s="1" t="str">
        <f>IF(BJ288="","",'Cost and Benefit Parameters'!$N$27)</f>
        <v/>
      </c>
      <c r="BM311" s="1" t="str">
        <f>IF(BK288="","",'Cost and Benefit Parameters'!$N$27)</f>
        <v/>
      </c>
      <c r="BN311" s="1" t="str">
        <f>IF(BL288="","",'Cost and Benefit Parameters'!$N$27)</f>
        <v/>
      </c>
      <c r="BO311" s="1" t="str">
        <f>IF(BM288="","",'Cost and Benefit Parameters'!$N$27)</f>
        <v/>
      </c>
      <c r="BP311" s="1" t="str">
        <f>IF(BN288="","",'Cost and Benefit Parameters'!$N$27)</f>
        <v/>
      </c>
    </row>
    <row r="312" spans="1:72" x14ac:dyDescent="0.55000000000000004">
      <c r="A312" s="642"/>
      <c r="B312" t="s">
        <v>472</v>
      </c>
      <c r="J312" s="1" t="str">
        <f>IF(H289="","",'Cost and Benefit Parameters'!$N$27)</f>
        <v/>
      </c>
      <c r="K312" s="1" t="str">
        <f>IF(I289="","",'Cost and Benefit Parameters'!$N$27)</f>
        <v/>
      </c>
      <c r="L312" s="1" t="str">
        <f>IF(J289="","",'Cost and Benefit Parameters'!$N$27)</f>
        <v/>
      </c>
      <c r="M312" s="1" t="str">
        <f>IF(K289="","",'Cost and Benefit Parameters'!$N$27)</f>
        <v/>
      </c>
      <c r="N312" s="1" t="str">
        <f>IF(L289="","",'Cost and Benefit Parameters'!$N$27)</f>
        <v/>
      </c>
      <c r="O312" s="1">
        <f>IF(M289="","",'Cost and Benefit Parameters'!$N$27)</f>
        <v>159.285</v>
      </c>
      <c r="P312" s="1">
        <f>IF(N289="","",'Cost and Benefit Parameters'!$N$27)</f>
        <v>159.285</v>
      </c>
      <c r="Q312" s="1">
        <f>IF(O289="","",'Cost and Benefit Parameters'!$N$27)</f>
        <v>159.285</v>
      </c>
      <c r="R312" s="1">
        <f>IF(P289="","",'Cost and Benefit Parameters'!$N$27)</f>
        <v>159.285</v>
      </c>
      <c r="S312" s="1">
        <f>IF(Q289="","",'Cost and Benefit Parameters'!$N$27)</f>
        <v>159.285</v>
      </c>
      <c r="T312" s="1">
        <f>IF(R289="","",'Cost and Benefit Parameters'!$N$27)</f>
        <v>159.285</v>
      </c>
      <c r="U312" s="1">
        <f>IF(S289="","",'Cost and Benefit Parameters'!$N$27)</f>
        <v>159.285</v>
      </c>
      <c r="V312" s="1">
        <f>IF(T289="","",'Cost and Benefit Parameters'!$N$27)</f>
        <v>159.285</v>
      </c>
      <c r="W312" s="1">
        <f>IF(U289="","",'Cost and Benefit Parameters'!$N$27)</f>
        <v>159.285</v>
      </c>
      <c r="X312" s="1">
        <f>IF(V289="","",'Cost and Benefit Parameters'!$N$27)</f>
        <v>159.285</v>
      </c>
      <c r="Y312" s="1">
        <f>IF(W289="","",'Cost and Benefit Parameters'!$N$27)</f>
        <v>159.285</v>
      </c>
      <c r="Z312" s="1">
        <f>IF(X289="","",'Cost and Benefit Parameters'!$N$27)</f>
        <v>159.285</v>
      </c>
      <c r="AA312" s="1">
        <f>IF(Y289="","",'Cost and Benefit Parameters'!$N$27)</f>
        <v>159.285</v>
      </c>
      <c r="AB312" s="1">
        <f>IF(Z289="","",'Cost and Benefit Parameters'!$N$27)</f>
        <v>159.285</v>
      </c>
      <c r="AC312" s="1">
        <f>IF(AA289="","",'Cost and Benefit Parameters'!$N$27)</f>
        <v>159.285</v>
      </c>
      <c r="AD312" s="1">
        <f>IF(AB289="","",'Cost and Benefit Parameters'!$N$27)</f>
        <v>159.285</v>
      </c>
      <c r="AE312" s="1">
        <f>IF(AC289="","",'Cost and Benefit Parameters'!$N$27)</f>
        <v>159.285</v>
      </c>
      <c r="AF312" s="1">
        <f>IF(AD289="","",'Cost and Benefit Parameters'!$N$27)</f>
        <v>159.285</v>
      </c>
      <c r="AG312" s="1">
        <f>IF(AE289="","",'Cost and Benefit Parameters'!$N$27)</f>
        <v>159.285</v>
      </c>
      <c r="AH312" s="1">
        <f>IF(AF289="","",'Cost and Benefit Parameters'!$N$27)</f>
        <v>159.285</v>
      </c>
      <c r="AI312" s="1">
        <f>IF(AG289="","",'Cost and Benefit Parameters'!$N$27)</f>
        <v>159.285</v>
      </c>
      <c r="AJ312" s="1">
        <f>IF(AH289="","",'Cost and Benefit Parameters'!$N$27)</f>
        <v>159.285</v>
      </c>
      <c r="AK312" s="1">
        <f>IF(AI289="","",'Cost and Benefit Parameters'!$N$27)</f>
        <v>159.285</v>
      </c>
      <c r="AL312" s="1">
        <f>IF(AJ289="","",'Cost and Benefit Parameters'!$N$27)</f>
        <v>159.285</v>
      </c>
      <c r="AM312" s="1">
        <f>IF(AK289="","",'Cost and Benefit Parameters'!$N$27)</f>
        <v>159.285</v>
      </c>
      <c r="AN312" s="1">
        <f>IF(AL289="","",'Cost and Benefit Parameters'!$N$27)</f>
        <v>159.285</v>
      </c>
      <c r="AO312" s="1">
        <f>IF(AM289="","",'Cost and Benefit Parameters'!$N$27)</f>
        <v>159.285</v>
      </c>
      <c r="AP312" s="1">
        <f>IF(AN289="","",'Cost and Benefit Parameters'!$N$27)</f>
        <v>159.285</v>
      </c>
      <c r="AQ312" s="1">
        <f>IF(AO289="","",'Cost and Benefit Parameters'!$N$27)</f>
        <v>159.285</v>
      </c>
      <c r="AR312" s="1">
        <f>IF(AP289="","",'Cost and Benefit Parameters'!$N$27)</f>
        <v>159.285</v>
      </c>
      <c r="AS312" s="1">
        <f>IF(AQ289="","",'Cost and Benefit Parameters'!$N$27)</f>
        <v>159.285</v>
      </c>
      <c r="AT312" s="1">
        <f>IF(AR289="","",'Cost and Benefit Parameters'!$N$27)</f>
        <v>159.285</v>
      </c>
      <c r="AU312" s="1">
        <f>IF(AS289="","",'Cost and Benefit Parameters'!$N$27)</f>
        <v>159.285</v>
      </c>
      <c r="AV312" s="1">
        <f>IF(AT289="","",'Cost and Benefit Parameters'!$N$27)</f>
        <v>159.285</v>
      </c>
      <c r="AW312" s="1">
        <f>IF(AU289="","",'Cost and Benefit Parameters'!$N$27)</f>
        <v>159.285</v>
      </c>
      <c r="AX312" s="1">
        <f>IF(AV289="","",'Cost and Benefit Parameters'!$N$27)</f>
        <v>159.285</v>
      </c>
      <c r="AY312" s="1">
        <f>IF(AW289="","",'Cost and Benefit Parameters'!$N$27)</f>
        <v>159.285</v>
      </c>
      <c r="AZ312" s="1">
        <f>IF(AX289="","",'Cost and Benefit Parameters'!$N$27)</f>
        <v>159.285</v>
      </c>
      <c r="BA312" s="1">
        <f>IF(AY289="","",'Cost and Benefit Parameters'!$N$27)</f>
        <v>159.285</v>
      </c>
      <c r="BB312" s="1">
        <f>IF(AZ289="","",'Cost and Benefit Parameters'!$N$27)</f>
        <v>159.285</v>
      </c>
      <c r="BC312" s="1" t="str">
        <f>IF(BA289="","",'Cost and Benefit Parameters'!$N$27)</f>
        <v/>
      </c>
      <c r="BD312" s="1" t="str">
        <f>IF(BB289="","",'Cost and Benefit Parameters'!$N$27)</f>
        <v/>
      </c>
      <c r="BE312" s="1" t="str">
        <f>IF(BC289="","",'Cost and Benefit Parameters'!$N$27)</f>
        <v/>
      </c>
      <c r="BF312" s="1" t="str">
        <f>IF(BD289="","",'Cost and Benefit Parameters'!$N$27)</f>
        <v/>
      </c>
      <c r="BG312" s="1" t="str">
        <f>IF(BE289="","",'Cost and Benefit Parameters'!$N$27)</f>
        <v/>
      </c>
      <c r="BH312" s="1" t="str">
        <f>IF(BF289="","",'Cost and Benefit Parameters'!$N$27)</f>
        <v/>
      </c>
      <c r="BI312" s="1" t="str">
        <f>IF(BG289="","",'Cost and Benefit Parameters'!$N$27)</f>
        <v/>
      </c>
      <c r="BJ312" s="1" t="str">
        <f>IF(BH289="","",'Cost and Benefit Parameters'!$N$27)</f>
        <v/>
      </c>
      <c r="BK312" s="1" t="str">
        <f>IF(BI289="","",'Cost and Benefit Parameters'!$N$27)</f>
        <v/>
      </c>
      <c r="BL312" s="1" t="str">
        <f>IF(BJ289="","",'Cost and Benefit Parameters'!$N$27)</f>
        <v/>
      </c>
      <c r="BM312" s="1" t="str">
        <f>IF(BK289="","",'Cost and Benefit Parameters'!$N$27)</f>
        <v/>
      </c>
      <c r="BN312" s="1" t="str">
        <f>IF(BL289="","",'Cost and Benefit Parameters'!$N$27)</f>
        <v/>
      </c>
      <c r="BO312" s="1" t="str">
        <f>IF(BM289="","",'Cost and Benefit Parameters'!$N$27)</f>
        <v/>
      </c>
      <c r="BP312" s="1" t="str">
        <f>IF(BN289="","",'Cost and Benefit Parameters'!$N$27)</f>
        <v/>
      </c>
    </row>
    <row r="313" spans="1:72" x14ac:dyDescent="0.55000000000000004">
      <c r="A313" s="642"/>
      <c r="B313" t="s">
        <v>473</v>
      </c>
      <c r="J313" s="1" t="str">
        <f>IF(H290="","",'Cost and Benefit Parameters'!$N$27)</f>
        <v/>
      </c>
      <c r="K313" s="1" t="str">
        <f>IF(I290="","",'Cost and Benefit Parameters'!$N$27)</f>
        <v/>
      </c>
      <c r="L313" s="1" t="str">
        <f>IF(J290="","",'Cost and Benefit Parameters'!$N$27)</f>
        <v/>
      </c>
      <c r="M313" s="1" t="str">
        <f>IF(K290="","",'Cost and Benefit Parameters'!$N$27)</f>
        <v/>
      </c>
      <c r="N313" s="1" t="str">
        <f>IF(L290="","",'Cost and Benefit Parameters'!$N$27)</f>
        <v/>
      </c>
      <c r="O313" s="1" t="str">
        <f>IF(M290="","",'Cost and Benefit Parameters'!$N$27)</f>
        <v/>
      </c>
      <c r="P313" s="1">
        <f>IF(N290="","",'Cost and Benefit Parameters'!$N$27)</f>
        <v>159.285</v>
      </c>
      <c r="Q313" s="1">
        <f>IF(O290="","",'Cost and Benefit Parameters'!$N$27)</f>
        <v>159.285</v>
      </c>
      <c r="R313" s="1">
        <f>IF(P290="","",'Cost and Benefit Parameters'!$N$27)</f>
        <v>159.285</v>
      </c>
      <c r="S313" s="1">
        <f>IF(Q290="","",'Cost and Benefit Parameters'!$N$27)</f>
        <v>159.285</v>
      </c>
      <c r="T313" s="1">
        <f>IF(R290="","",'Cost and Benefit Parameters'!$N$27)</f>
        <v>159.285</v>
      </c>
      <c r="U313" s="1">
        <f>IF(S290="","",'Cost and Benefit Parameters'!$N$27)</f>
        <v>159.285</v>
      </c>
      <c r="V313" s="1">
        <f>IF(T290="","",'Cost and Benefit Parameters'!$N$27)</f>
        <v>159.285</v>
      </c>
      <c r="W313" s="1">
        <f>IF(U290="","",'Cost and Benefit Parameters'!$N$27)</f>
        <v>159.285</v>
      </c>
      <c r="X313" s="1">
        <f>IF(V290="","",'Cost and Benefit Parameters'!$N$27)</f>
        <v>159.285</v>
      </c>
      <c r="Y313" s="1">
        <f>IF(W290="","",'Cost and Benefit Parameters'!$N$27)</f>
        <v>159.285</v>
      </c>
      <c r="Z313" s="1">
        <f>IF(X290="","",'Cost and Benefit Parameters'!$N$27)</f>
        <v>159.285</v>
      </c>
      <c r="AA313" s="1">
        <f>IF(Y290="","",'Cost and Benefit Parameters'!$N$27)</f>
        <v>159.285</v>
      </c>
      <c r="AB313" s="1">
        <f>IF(Z290="","",'Cost and Benefit Parameters'!$N$27)</f>
        <v>159.285</v>
      </c>
      <c r="AC313" s="1">
        <f>IF(AA290="","",'Cost and Benefit Parameters'!$N$27)</f>
        <v>159.285</v>
      </c>
      <c r="AD313" s="1">
        <f>IF(AB290="","",'Cost and Benefit Parameters'!$N$27)</f>
        <v>159.285</v>
      </c>
      <c r="AE313" s="1">
        <f>IF(AC290="","",'Cost and Benefit Parameters'!$N$27)</f>
        <v>159.285</v>
      </c>
      <c r="AF313" s="1">
        <f>IF(AD290="","",'Cost and Benefit Parameters'!$N$27)</f>
        <v>159.285</v>
      </c>
      <c r="AG313" s="1">
        <f>IF(AE290="","",'Cost and Benefit Parameters'!$N$27)</f>
        <v>159.285</v>
      </c>
      <c r="AH313" s="1">
        <f>IF(AF290="","",'Cost and Benefit Parameters'!$N$27)</f>
        <v>159.285</v>
      </c>
      <c r="AI313" s="1">
        <f>IF(AG290="","",'Cost and Benefit Parameters'!$N$27)</f>
        <v>159.285</v>
      </c>
      <c r="AJ313" s="1">
        <f>IF(AH290="","",'Cost and Benefit Parameters'!$N$27)</f>
        <v>159.285</v>
      </c>
      <c r="AK313" s="1">
        <f>IF(AI290="","",'Cost and Benefit Parameters'!$N$27)</f>
        <v>159.285</v>
      </c>
      <c r="AL313" s="1">
        <f>IF(AJ290="","",'Cost and Benefit Parameters'!$N$27)</f>
        <v>159.285</v>
      </c>
      <c r="AM313" s="1">
        <f>IF(AK290="","",'Cost and Benefit Parameters'!$N$27)</f>
        <v>159.285</v>
      </c>
      <c r="AN313" s="1">
        <f>IF(AL290="","",'Cost and Benefit Parameters'!$N$27)</f>
        <v>159.285</v>
      </c>
      <c r="AO313" s="1">
        <f>IF(AM290="","",'Cost and Benefit Parameters'!$N$27)</f>
        <v>159.285</v>
      </c>
      <c r="AP313" s="1">
        <f>IF(AN290="","",'Cost and Benefit Parameters'!$N$27)</f>
        <v>159.285</v>
      </c>
      <c r="AQ313" s="1">
        <f>IF(AO290="","",'Cost and Benefit Parameters'!$N$27)</f>
        <v>159.285</v>
      </c>
      <c r="AR313" s="1">
        <f>IF(AP290="","",'Cost and Benefit Parameters'!$N$27)</f>
        <v>159.285</v>
      </c>
      <c r="AS313" s="1">
        <f>IF(AQ290="","",'Cost and Benefit Parameters'!$N$27)</f>
        <v>159.285</v>
      </c>
      <c r="AT313" s="1">
        <f>IF(AR290="","",'Cost and Benefit Parameters'!$N$27)</f>
        <v>159.285</v>
      </c>
      <c r="AU313" s="1">
        <f>IF(AS290="","",'Cost and Benefit Parameters'!$N$27)</f>
        <v>159.285</v>
      </c>
      <c r="AV313" s="1">
        <f>IF(AT290="","",'Cost and Benefit Parameters'!$N$27)</f>
        <v>159.285</v>
      </c>
      <c r="AW313" s="1">
        <f>IF(AU290="","",'Cost and Benefit Parameters'!$N$27)</f>
        <v>159.285</v>
      </c>
      <c r="AX313" s="1">
        <f>IF(AV290="","",'Cost and Benefit Parameters'!$N$27)</f>
        <v>159.285</v>
      </c>
      <c r="AY313" s="1">
        <f>IF(AW290="","",'Cost and Benefit Parameters'!$N$27)</f>
        <v>159.285</v>
      </c>
      <c r="AZ313" s="1">
        <f>IF(AX290="","",'Cost and Benefit Parameters'!$N$27)</f>
        <v>159.285</v>
      </c>
      <c r="BA313" s="1">
        <f>IF(AY290="","",'Cost and Benefit Parameters'!$N$27)</f>
        <v>159.285</v>
      </c>
      <c r="BB313" s="1">
        <f>IF(AZ290="","",'Cost and Benefit Parameters'!$N$27)</f>
        <v>159.285</v>
      </c>
      <c r="BC313" s="1">
        <f>IF(BA290="","",'Cost and Benefit Parameters'!$N$27)</f>
        <v>159.285</v>
      </c>
      <c r="BD313" s="1" t="str">
        <f>IF(BB290="","",'Cost and Benefit Parameters'!$N$27)</f>
        <v/>
      </c>
      <c r="BE313" s="1" t="str">
        <f>IF(BC290="","",'Cost and Benefit Parameters'!$N$27)</f>
        <v/>
      </c>
      <c r="BF313" s="1" t="str">
        <f>IF(BD290="","",'Cost and Benefit Parameters'!$N$27)</f>
        <v/>
      </c>
      <c r="BG313" s="1" t="str">
        <f>IF(BE290="","",'Cost and Benefit Parameters'!$N$27)</f>
        <v/>
      </c>
      <c r="BH313" s="1" t="str">
        <f>IF(BF290="","",'Cost and Benefit Parameters'!$N$27)</f>
        <v/>
      </c>
      <c r="BI313" s="1" t="str">
        <f>IF(BG290="","",'Cost and Benefit Parameters'!$N$27)</f>
        <v/>
      </c>
      <c r="BJ313" s="1" t="str">
        <f>IF(BH290="","",'Cost and Benefit Parameters'!$N$27)</f>
        <v/>
      </c>
      <c r="BK313" s="1" t="str">
        <f>IF(BI290="","",'Cost and Benefit Parameters'!$N$27)</f>
        <v/>
      </c>
      <c r="BL313" s="1" t="str">
        <f>IF(BJ290="","",'Cost and Benefit Parameters'!$N$27)</f>
        <v/>
      </c>
      <c r="BM313" s="1" t="str">
        <f>IF(BK290="","",'Cost and Benefit Parameters'!$N$27)</f>
        <v/>
      </c>
      <c r="BN313" s="1" t="str">
        <f>IF(BL290="","",'Cost and Benefit Parameters'!$N$27)</f>
        <v/>
      </c>
      <c r="BO313" s="1" t="str">
        <f>IF(BM290="","",'Cost and Benefit Parameters'!$N$27)</f>
        <v/>
      </c>
      <c r="BP313" s="1" t="str">
        <f>IF(BN290="","",'Cost and Benefit Parameters'!$N$27)</f>
        <v/>
      </c>
    </row>
    <row r="314" spans="1:72" x14ac:dyDescent="0.55000000000000004">
      <c r="A314" s="642"/>
      <c r="B314" t="s">
        <v>474</v>
      </c>
      <c r="J314" s="1" t="str">
        <f>IF(H291="","",'Cost and Benefit Parameters'!$N$27)</f>
        <v/>
      </c>
      <c r="K314" s="1" t="str">
        <f>IF(I291="","",'Cost and Benefit Parameters'!$N$27)</f>
        <v/>
      </c>
      <c r="L314" s="1" t="str">
        <f>IF(J291="","",'Cost and Benefit Parameters'!$N$27)</f>
        <v/>
      </c>
      <c r="M314" s="1" t="str">
        <f>IF(K291="","",'Cost and Benefit Parameters'!$N$27)</f>
        <v/>
      </c>
      <c r="N314" s="1" t="str">
        <f>IF(L291="","",'Cost and Benefit Parameters'!$N$27)</f>
        <v/>
      </c>
      <c r="O314" s="1" t="str">
        <f>IF(M291="","",'Cost and Benefit Parameters'!$N$27)</f>
        <v/>
      </c>
      <c r="P314" s="1" t="str">
        <f>IF(N291="","",'Cost and Benefit Parameters'!$N$27)</f>
        <v/>
      </c>
      <c r="Q314" s="1">
        <f>IF(O291="","",'Cost and Benefit Parameters'!$N$27)</f>
        <v>159.285</v>
      </c>
      <c r="R314" s="1">
        <f>IF(P291="","",'Cost and Benefit Parameters'!$N$27)</f>
        <v>159.285</v>
      </c>
      <c r="S314" s="1">
        <f>IF(Q291="","",'Cost and Benefit Parameters'!$N$27)</f>
        <v>159.285</v>
      </c>
      <c r="T314" s="1">
        <f>IF(R291="","",'Cost and Benefit Parameters'!$N$27)</f>
        <v>159.285</v>
      </c>
      <c r="U314" s="1">
        <f>IF(S291="","",'Cost and Benefit Parameters'!$N$27)</f>
        <v>159.285</v>
      </c>
      <c r="V314" s="1">
        <f>IF(T291="","",'Cost and Benefit Parameters'!$N$27)</f>
        <v>159.285</v>
      </c>
      <c r="W314" s="1">
        <f>IF(U291="","",'Cost and Benefit Parameters'!$N$27)</f>
        <v>159.285</v>
      </c>
      <c r="X314" s="1">
        <f>IF(V291="","",'Cost and Benefit Parameters'!$N$27)</f>
        <v>159.285</v>
      </c>
      <c r="Y314" s="1">
        <f>IF(W291="","",'Cost and Benefit Parameters'!$N$27)</f>
        <v>159.285</v>
      </c>
      <c r="Z314" s="1">
        <f>IF(X291="","",'Cost and Benefit Parameters'!$N$27)</f>
        <v>159.285</v>
      </c>
      <c r="AA314" s="1">
        <f>IF(Y291="","",'Cost and Benefit Parameters'!$N$27)</f>
        <v>159.285</v>
      </c>
      <c r="AB314" s="1">
        <f>IF(Z291="","",'Cost and Benefit Parameters'!$N$27)</f>
        <v>159.285</v>
      </c>
      <c r="AC314" s="1">
        <f>IF(AA291="","",'Cost and Benefit Parameters'!$N$27)</f>
        <v>159.285</v>
      </c>
      <c r="AD314" s="1">
        <f>IF(AB291="","",'Cost and Benefit Parameters'!$N$27)</f>
        <v>159.285</v>
      </c>
      <c r="AE314" s="1">
        <f>IF(AC291="","",'Cost and Benefit Parameters'!$N$27)</f>
        <v>159.285</v>
      </c>
      <c r="AF314" s="1">
        <f>IF(AD291="","",'Cost and Benefit Parameters'!$N$27)</f>
        <v>159.285</v>
      </c>
      <c r="AG314" s="1">
        <f>IF(AE291="","",'Cost and Benefit Parameters'!$N$27)</f>
        <v>159.285</v>
      </c>
      <c r="AH314" s="1">
        <f>IF(AF291="","",'Cost and Benefit Parameters'!$N$27)</f>
        <v>159.285</v>
      </c>
      <c r="AI314" s="1">
        <f>IF(AG291="","",'Cost and Benefit Parameters'!$N$27)</f>
        <v>159.285</v>
      </c>
      <c r="AJ314" s="1">
        <f>IF(AH291="","",'Cost and Benefit Parameters'!$N$27)</f>
        <v>159.285</v>
      </c>
      <c r="AK314" s="1">
        <f>IF(AI291="","",'Cost and Benefit Parameters'!$N$27)</f>
        <v>159.285</v>
      </c>
      <c r="AL314" s="1">
        <f>IF(AJ291="","",'Cost and Benefit Parameters'!$N$27)</f>
        <v>159.285</v>
      </c>
      <c r="AM314" s="1">
        <f>IF(AK291="","",'Cost and Benefit Parameters'!$N$27)</f>
        <v>159.285</v>
      </c>
      <c r="AN314" s="1">
        <f>IF(AL291="","",'Cost and Benefit Parameters'!$N$27)</f>
        <v>159.285</v>
      </c>
      <c r="AO314" s="1">
        <f>IF(AM291="","",'Cost and Benefit Parameters'!$N$27)</f>
        <v>159.285</v>
      </c>
      <c r="AP314" s="1">
        <f>IF(AN291="","",'Cost and Benefit Parameters'!$N$27)</f>
        <v>159.285</v>
      </c>
      <c r="AQ314" s="1">
        <f>IF(AO291="","",'Cost and Benefit Parameters'!$N$27)</f>
        <v>159.285</v>
      </c>
      <c r="AR314" s="1">
        <f>IF(AP291="","",'Cost and Benefit Parameters'!$N$27)</f>
        <v>159.285</v>
      </c>
      <c r="AS314" s="1">
        <f>IF(AQ291="","",'Cost and Benefit Parameters'!$N$27)</f>
        <v>159.285</v>
      </c>
      <c r="AT314" s="1">
        <f>IF(AR291="","",'Cost and Benefit Parameters'!$N$27)</f>
        <v>159.285</v>
      </c>
      <c r="AU314" s="1">
        <f>IF(AS291="","",'Cost and Benefit Parameters'!$N$27)</f>
        <v>159.285</v>
      </c>
      <c r="AV314" s="1">
        <f>IF(AT291="","",'Cost and Benefit Parameters'!$N$27)</f>
        <v>159.285</v>
      </c>
      <c r="AW314" s="1">
        <f>IF(AU291="","",'Cost and Benefit Parameters'!$N$27)</f>
        <v>159.285</v>
      </c>
      <c r="AX314" s="1">
        <f>IF(AV291="","",'Cost and Benefit Parameters'!$N$27)</f>
        <v>159.285</v>
      </c>
      <c r="AY314" s="1">
        <f>IF(AW291="","",'Cost and Benefit Parameters'!$N$27)</f>
        <v>159.285</v>
      </c>
      <c r="AZ314" s="1">
        <f>IF(AX291="","",'Cost and Benefit Parameters'!$N$27)</f>
        <v>159.285</v>
      </c>
      <c r="BA314" s="1">
        <f>IF(AY291="","",'Cost and Benefit Parameters'!$N$27)</f>
        <v>159.285</v>
      </c>
      <c r="BB314" s="1">
        <f>IF(AZ291="","",'Cost and Benefit Parameters'!$N$27)</f>
        <v>159.285</v>
      </c>
      <c r="BC314" s="1">
        <f>IF(BA291="","",'Cost and Benefit Parameters'!$N$27)</f>
        <v>159.285</v>
      </c>
      <c r="BD314" s="1">
        <f>IF(BB291="","",'Cost and Benefit Parameters'!$N$27)</f>
        <v>159.285</v>
      </c>
      <c r="BE314" s="1" t="str">
        <f>IF(BC291="","",'Cost and Benefit Parameters'!$N$27)</f>
        <v/>
      </c>
      <c r="BF314" s="1" t="str">
        <f>IF(BD291="","",'Cost and Benefit Parameters'!$N$27)</f>
        <v/>
      </c>
      <c r="BG314" s="1" t="str">
        <f>IF(BE291="","",'Cost and Benefit Parameters'!$N$27)</f>
        <v/>
      </c>
      <c r="BH314" s="1" t="str">
        <f>IF(BF291="","",'Cost and Benefit Parameters'!$N$27)</f>
        <v/>
      </c>
      <c r="BI314" s="1" t="str">
        <f>IF(BG291="","",'Cost and Benefit Parameters'!$N$27)</f>
        <v/>
      </c>
      <c r="BJ314" s="1" t="str">
        <f>IF(BH291="","",'Cost and Benefit Parameters'!$N$27)</f>
        <v/>
      </c>
      <c r="BK314" s="1" t="str">
        <f>IF(BI291="","",'Cost and Benefit Parameters'!$N$27)</f>
        <v/>
      </c>
      <c r="BL314" s="1" t="str">
        <f>IF(BJ291="","",'Cost and Benefit Parameters'!$N$27)</f>
        <v/>
      </c>
      <c r="BM314" s="1" t="str">
        <f>IF(BK291="","",'Cost and Benefit Parameters'!$N$27)</f>
        <v/>
      </c>
      <c r="BN314" s="1" t="str">
        <f>IF(BL291="","",'Cost and Benefit Parameters'!$N$27)</f>
        <v/>
      </c>
      <c r="BO314" s="1" t="str">
        <f>IF(BM291="","",'Cost and Benefit Parameters'!$N$27)</f>
        <v/>
      </c>
      <c r="BP314" s="1" t="str">
        <f>IF(BN291="","",'Cost and Benefit Parameters'!$N$27)</f>
        <v/>
      </c>
    </row>
    <row r="315" spans="1:72" x14ac:dyDescent="0.55000000000000004">
      <c r="A315" s="642"/>
      <c r="B315" t="s">
        <v>475</v>
      </c>
      <c r="J315" s="1" t="str">
        <f>IF(H292="","",'Cost and Benefit Parameters'!$N$27)</f>
        <v/>
      </c>
      <c r="K315" s="1" t="str">
        <f>IF(I292="","",'Cost and Benefit Parameters'!$N$27)</f>
        <v/>
      </c>
      <c r="L315" s="1" t="str">
        <f>IF(J292="","",'Cost and Benefit Parameters'!$N$27)</f>
        <v/>
      </c>
      <c r="M315" s="1" t="str">
        <f>IF(K292="","",'Cost and Benefit Parameters'!$N$27)</f>
        <v/>
      </c>
      <c r="N315" s="1" t="str">
        <f>IF(L292="","",'Cost and Benefit Parameters'!$N$27)</f>
        <v/>
      </c>
      <c r="O315" s="1" t="str">
        <f>IF(M292="","",'Cost and Benefit Parameters'!$N$27)</f>
        <v/>
      </c>
      <c r="P315" s="1" t="str">
        <f>IF(N292="","",'Cost and Benefit Parameters'!$N$27)</f>
        <v/>
      </c>
      <c r="Q315" s="1" t="str">
        <f>IF(O292="","",'Cost and Benefit Parameters'!$N$27)</f>
        <v/>
      </c>
      <c r="R315" s="1">
        <f>IF(P292="","",'Cost and Benefit Parameters'!$N$27)</f>
        <v>159.285</v>
      </c>
      <c r="S315" s="1">
        <f>IF(Q292="","",'Cost and Benefit Parameters'!$N$27)</f>
        <v>159.285</v>
      </c>
      <c r="T315" s="1">
        <f>IF(R292="","",'Cost and Benefit Parameters'!$N$27)</f>
        <v>159.285</v>
      </c>
      <c r="U315" s="1">
        <f>IF(S292="","",'Cost and Benefit Parameters'!$N$27)</f>
        <v>159.285</v>
      </c>
      <c r="V315" s="1">
        <f>IF(T292="","",'Cost and Benefit Parameters'!$N$27)</f>
        <v>159.285</v>
      </c>
      <c r="W315" s="1">
        <f>IF(U292="","",'Cost and Benefit Parameters'!$N$27)</f>
        <v>159.285</v>
      </c>
      <c r="X315" s="1">
        <f>IF(V292="","",'Cost and Benefit Parameters'!$N$27)</f>
        <v>159.285</v>
      </c>
      <c r="Y315" s="1">
        <f>IF(W292="","",'Cost and Benefit Parameters'!$N$27)</f>
        <v>159.285</v>
      </c>
      <c r="Z315" s="1">
        <f>IF(X292="","",'Cost and Benefit Parameters'!$N$27)</f>
        <v>159.285</v>
      </c>
      <c r="AA315" s="1">
        <f>IF(Y292="","",'Cost and Benefit Parameters'!$N$27)</f>
        <v>159.285</v>
      </c>
      <c r="AB315" s="1">
        <f>IF(Z292="","",'Cost and Benefit Parameters'!$N$27)</f>
        <v>159.285</v>
      </c>
      <c r="AC315" s="1">
        <f>IF(AA292="","",'Cost and Benefit Parameters'!$N$27)</f>
        <v>159.285</v>
      </c>
      <c r="AD315" s="1">
        <f>IF(AB292="","",'Cost and Benefit Parameters'!$N$27)</f>
        <v>159.285</v>
      </c>
      <c r="AE315" s="1">
        <f>IF(AC292="","",'Cost and Benefit Parameters'!$N$27)</f>
        <v>159.285</v>
      </c>
      <c r="AF315" s="1">
        <f>IF(AD292="","",'Cost and Benefit Parameters'!$N$27)</f>
        <v>159.285</v>
      </c>
      <c r="AG315" s="1">
        <f>IF(AE292="","",'Cost and Benefit Parameters'!$N$27)</f>
        <v>159.285</v>
      </c>
      <c r="AH315" s="1">
        <f>IF(AF292="","",'Cost and Benefit Parameters'!$N$27)</f>
        <v>159.285</v>
      </c>
      <c r="AI315" s="1">
        <f>IF(AG292="","",'Cost and Benefit Parameters'!$N$27)</f>
        <v>159.285</v>
      </c>
      <c r="AJ315" s="1">
        <f>IF(AH292="","",'Cost and Benefit Parameters'!$N$27)</f>
        <v>159.285</v>
      </c>
      <c r="AK315" s="1">
        <f>IF(AI292="","",'Cost and Benefit Parameters'!$N$27)</f>
        <v>159.285</v>
      </c>
      <c r="AL315" s="1">
        <f>IF(AJ292="","",'Cost and Benefit Parameters'!$N$27)</f>
        <v>159.285</v>
      </c>
      <c r="AM315" s="1">
        <f>IF(AK292="","",'Cost and Benefit Parameters'!$N$27)</f>
        <v>159.285</v>
      </c>
      <c r="AN315" s="1">
        <f>IF(AL292="","",'Cost and Benefit Parameters'!$N$27)</f>
        <v>159.285</v>
      </c>
      <c r="AO315" s="1">
        <f>IF(AM292="","",'Cost and Benefit Parameters'!$N$27)</f>
        <v>159.285</v>
      </c>
      <c r="AP315" s="1">
        <f>IF(AN292="","",'Cost and Benefit Parameters'!$N$27)</f>
        <v>159.285</v>
      </c>
      <c r="AQ315" s="1">
        <f>IF(AO292="","",'Cost and Benefit Parameters'!$N$27)</f>
        <v>159.285</v>
      </c>
      <c r="AR315" s="1">
        <f>IF(AP292="","",'Cost and Benefit Parameters'!$N$27)</f>
        <v>159.285</v>
      </c>
      <c r="AS315" s="1">
        <f>IF(AQ292="","",'Cost and Benefit Parameters'!$N$27)</f>
        <v>159.285</v>
      </c>
      <c r="AT315" s="1">
        <f>IF(AR292="","",'Cost and Benefit Parameters'!$N$27)</f>
        <v>159.285</v>
      </c>
      <c r="AU315" s="1">
        <f>IF(AS292="","",'Cost and Benefit Parameters'!$N$27)</f>
        <v>159.285</v>
      </c>
      <c r="AV315" s="1">
        <f>IF(AT292="","",'Cost and Benefit Parameters'!$N$27)</f>
        <v>159.285</v>
      </c>
      <c r="AW315" s="1">
        <f>IF(AU292="","",'Cost and Benefit Parameters'!$N$27)</f>
        <v>159.285</v>
      </c>
      <c r="AX315" s="1">
        <f>IF(AV292="","",'Cost and Benefit Parameters'!$N$27)</f>
        <v>159.285</v>
      </c>
      <c r="AY315" s="1">
        <f>IF(AW292="","",'Cost and Benefit Parameters'!$N$27)</f>
        <v>159.285</v>
      </c>
      <c r="AZ315" s="1">
        <f>IF(AX292="","",'Cost and Benefit Parameters'!$N$27)</f>
        <v>159.285</v>
      </c>
      <c r="BA315" s="1">
        <f>IF(AY292="","",'Cost and Benefit Parameters'!$N$27)</f>
        <v>159.285</v>
      </c>
      <c r="BB315" s="1">
        <f>IF(AZ292="","",'Cost and Benefit Parameters'!$N$27)</f>
        <v>159.285</v>
      </c>
      <c r="BC315" s="1">
        <f>IF(BA292="","",'Cost and Benefit Parameters'!$N$27)</f>
        <v>159.285</v>
      </c>
      <c r="BD315" s="1">
        <f>IF(BB292="","",'Cost and Benefit Parameters'!$N$27)</f>
        <v>159.285</v>
      </c>
      <c r="BE315" s="1">
        <f>IF(BC292="","",'Cost and Benefit Parameters'!$N$27)</f>
        <v>159.285</v>
      </c>
      <c r="BF315" s="1" t="str">
        <f>IF(BD292="","",'Cost and Benefit Parameters'!$N$27)</f>
        <v/>
      </c>
      <c r="BG315" s="1" t="str">
        <f>IF(BE292="","",'Cost and Benefit Parameters'!$N$27)</f>
        <v/>
      </c>
      <c r="BH315" s="1" t="str">
        <f>IF(BF292="","",'Cost and Benefit Parameters'!$N$27)</f>
        <v/>
      </c>
      <c r="BI315" s="1" t="str">
        <f>IF(BG292="","",'Cost and Benefit Parameters'!$N$27)</f>
        <v/>
      </c>
      <c r="BJ315" s="1" t="str">
        <f>IF(BH292="","",'Cost and Benefit Parameters'!$N$27)</f>
        <v/>
      </c>
      <c r="BK315" s="1" t="str">
        <f>IF(BI292="","",'Cost and Benefit Parameters'!$N$27)</f>
        <v/>
      </c>
      <c r="BL315" s="1" t="str">
        <f>IF(BJ292="","",'Cost and Benefit Parameters'!$N$27)</f>
        <v/>
      </c>
      <c r="BM315" s="1" t="str">
        <f>IF(BK292="","",'Cost and Benefit Parameters'!$N$27)</f>
        <v/>
      </c>
      <c r="BN315" s="1" t="str">
        <f>IF(BL292="","",'Cost and Benefit Parameters'!$N$27)</f>
        <v/>
      </c>
      <c r="BO315" s="1" t="str">
        <f>IF(BM292="","",'Cost and Benefit Parameters'!$N$27)</f>
        <v/>
      </c>
      <c r="BP315" s="1" t="str">
        <f>IF(BN292="","",'Cost and Benefit Parameters'!$N$27)</f>
        <v/>
      </c>
    </row>
    <row r="316" spans="1:72" x14ac:dyDescent="0.55000000000000004">
      <c r="A316" s="642"/>
      <c r="B316" t="s">
        <v>476</v>
      </c>
      <c r="J316" s="1" t="str">
        <f>IF(H293="","",'Cost and Benefit Parameters'!$N$27)</f>
        <v/>
      </c>
      <c r="K316" s="1" t="str">
        <f>IF(I293="","",'Cost and Benefit Parameters'!$N$27)</f>
        <v/>
      </c>
      <c r="L316" s="1" t="str">
        <f>IF(J293="","",'Cost and Benefit Parameters'!$N$27)</f>
        <v/>
      </c>
      <c r="M316" s="1" t="str">
        <f>IF(K293="","",'Cost and Benefit Parameters'!$N$27)</f>
        <v/>
      </c>
      <c r="N316" s="1" t="str">
        <f>IF(L293="","",'Cost and Benefit Parameters'!$N$27)</f>
        <v/>
      </c>
      <c r="O316" s="1" t="str">
        <f>IF(M293="","",'Cost and Benefit Parameters'!$N$27)</f>
        <v/>
      </c>
      <c r="P316" s="1" t="str">
        <f>IF(N293="","",'Cost and Benefit Parameters'!$N$27)</f>
        <v/>
      </c>
      <c r="Q316" s="1" t="str">
        <f>IF(O293="","",'Cost and Benefit Parameters'!$N$27)</f>
        <v/>
      </c>
      <c r="R316" s="1" t="str">
        <f>IF(P293="","",'Cost and Benefit Parameters'!$N$27)</f>
        <v/>
      </c>
      <c r="S316" s="1">
        <f>IF(Q293="","",'Cost and Benefit Parameters'!$N$27)</f>
        <v>159.285</v>
      </c>
      <c r="T316" s="1">
        <f>IF(R293="","",'Cost and Benefit Parameters'!$N$27)</f>
        <v>159.285</v>
      </c>
      <c r="U316" s="1">
        <f>IF(S293="","",'Cost and Benefit Parameters'!$N$27)</f>
        <v>159.285</v>
      </c>
      <c r="V316" s="1">
        <f>IF(T293="","",'Cost and Benefit Parameters'!$N$27)</f>
        <v>159.285</v>
      </c>
      <c r="W316" s="1">
        <f>IF(U293="","",'Cost and Benefit Parameters'!$N$27)</f>
        <v>159.285</v>
      </c>
      <c r="X316" s="1">
        <f>IF(V293="","",'Cost and Benefit Parameters'!$N$27)</f>
        <v>159.285</v>
      </c>
      <c r="Y316" s="1">
        <f>IF(W293="","",'Cost and Benefit Parameters'!$N$27)</f>
        <v>159.285</v>
      </c>
      <c r="Z316" s="1">
        <f>IF(X293="","",'Cost and Benefit Parameters'!$N$27)</f>
        <v>159.285</v>
      </c>
      <c r="AA316" s="1">
        <f>IF(Y293="","",'Cost and Benefit Parameters'!$N$27)</f>
        <v>159.285</v>
      </c>
      <c r="AB316" s="1">
        <f>IF(Z293="","",'Cost and Benefit Parameters'!$N$27)</f>
        <v>159.285</v>
      </c>
      <c r="AC316" s="1">
        <f>IF(AA293="","",'Cost and Benefit Parameters'!$N$27)</f>
        <v>159.285</v>
      </c>
      <c r="AD316" s="1">
        <f>IF(AB293="","",'Cost and Benefit Parameters'!$N$27)</f>
        <v>159.285</v>
      </c>
      <c r="AE316" s="1">
        <f>IF(AC293="","",'Cost and Benefit Parameters'!$N$27)</f>
        <v>159.285</v>
      </c>
      <c r="AF316" s="1">
        <f>IF(AD293="","",'Cost and Benefit Parameters'!$N$27)</f>
        <v>159.285</v>
      </c>
      <c r="AG316" s="1">
        <f>IF(AE293="","",'Cost and Benefit Parameters'!$N$27)</f>
        <v>159.285</v>
      </c>
      <c r="AH316" s="1">
        <f>IF(AF293="","",'Cost and Benefit Parameters'!$N$27)</f>
        <v>159.285</v>
      </c>
      <c r="AI316" s="1">
        <f>IF(AG293="","",'Cost and Benefit Parameters'!$N$27)</f>
        <v>159.285</v>
      </c>
      <c r="AJ316" s="1">
        <f>IF(AH293="","",'Cost and Benefit Parameters'!$N$27)</f>
        <v>159.285</v>
      </c>
      <c r="AK316" s="1">
        <f>IF(AI293="","",'Cost and Benefit Parameters'!$N$27)</f>
        <v>159.285</v>
      </c>
      <c r="AL316" s="1">
        <f>IF(AJ293="","",'Cost and Benefit Parameters'!$N$27)</f>
        <v>159.285</v>
      </c>
      <c r="AM316" s="1">
        <f>IF(AK293="","",'Cost and Benefit Parameters'!$N$27)</f>
        <v>159.285</v>
      </c>
      <c r="AN316" s="1">
        <f>IF(AL293="","",'Cost and Benefit Parameters'!$N$27)</f>
        <v>159.285</v>
      </c>
      <c r="AO316" s="1">
        <f>IF(AM293="","",'Cost and Benefit Parameters'!$N$27)</f>
        <v>159.285</v>
      </c>
      <c r="AP316" s="1">
        <f>IF(AN293="","",'Cost and Benefit Parameters'!$N$27)</f>
        <v>159.285</v>
      </c>
      <c r="AQ316" s="1">
        <f>IF(AO293="","",'Cost and Benefit Parameters'!$N$27)</f>
        <v>159.285</v>
      </c>
      <c r="AR316" s="1">
        <f>IF(AP293="","",'Cost and Benefit Parameters'!$N$27)</f>
        <v>159.285</v>
      </c>
      <c r="AS316" s="1">
        <f>IF(AQ293="","",'Cost and Benefit Parameters'!$N$27)</f>
        <v>159.285</v>
      </c>
      <c r="AT316" s="1">
        <f>IF(AR293="","",'Cost and Benefit Parameters'!$N$27)</f>
        <v>159.285</v>
      </c>
      <c r="AU316" s="1">
        <f>IF(AS293="","",'Cost and Benefit Parameters'!$N$27)</f>
        <v>159.285</v>
      </c>
      <c r="AV316" s="1">
        <f>IF(AT293="","",'Cost and Benefit Parameters'!$N$27)</f>
        <v>159.285</v>
      </c>
      <c r="AW316" s="1">
        <f>IF(AU293="","",'Cost and Benefit Parameters'!$N$27)</f>
        <v>159.285</v>
      </c>
      <c r="AX316" s="1">
        <f>IF(AV293="","",'Cost and Benefit Parameters'!$N$27)</f>
        <v>159.285</v>
      </c>
      <c r="AY316" s="1">
        <f>IF(AW293="","",'Cost and Benefit Parameters'!$N$27)</f>
        <v>159.285</v>
      </c>
      <c r="AZ316" s="1">
        <f>IF(AX293="","",'Cost and Benefit Parameters'!$N$27)</f>
        <v>159.285</v>
      </c>
      <c r="BA316" s="1">
        <f>IF(AY293="","",'Cost and Benefit Parameters'!$N$27)</f>
        <v>159.285</v>
      </c>
      <c r="BB316" s="1">
        <f>IF(AZ293="","",'Cost and Benefit Parameters'!$N$27)</f>
        <v>159.285</v>
      </c>
      <c r="BC316" s="1">
        <f>IF(BA293="","",'Cost and Benefit Parameters'!$N$27)</f>
        <v>159.285</v>
      </c>
      <c r="BD316" s="1">
        <f>IF(BB293="","",'Cost and Benefit Parameters'!$N$27)</f>
        <v>159.285</v>
      </c>
      <c r="BE316" s="1">
        <f>IF(BC293="","",'Cost and Benefit Parameters'!$N$27)</f>
        <v>159.285</v>
      </c>
      <c r="BF316" s="1">
        <f>IF(BD293="","",'Cost and Benefit Parameters'!$N$27)</f>
        <v>159.285</v>
      </c>
      <c r="BG316" s="1" t="str">
        <f>IF(BE293="","",'Cost and Benefit Parameters'!$N$27)</f>
        <v/>
      </c>
      <c r="BH316" s="1" t="str">
        <f>IF(BF293="","",'Cost and Benefit Parameters'!$N$27)</f>
        <v/>
      </c>
      <c r="BI316" s="1" t="str">
        <f>IF(BG293="","",'Cost and Benefit Parameters'!$N$27)</f>
        <v/>
      </c>
      <c r="BJ316" s="1" t="str">
        <f>IF(BH293="","",'Cost and Benefit Parameters'!$N$27)</f>
        <v/>
      </c>
      <c r="BK316" s="1" t="str">
        <f>IF(BI293="","",'Cost and Benefit Parameters'!$N$27)</f>
        <v/>
      </c>
      <c r="BL316" s="1" t="str">
        <f>IF(BJ293="","",'Cost and Benefit Parameters'!$N$27)</f>
        <v/>
      </c>
      <c r="BM316" s="1" t="str">
        <f>IF(BK293="","",'Cost and Benefit Parameters'!$N$27)</f>
        <v/>
      </c>
      <c r="BN316" s="1" t="str">
        <f>IF(BL293="","",'Cost and Benefit Parameters'!$N$27)</f>
        <v/>
      </c>
      <c r="BO316" s="1" t="str">
        <f>IF(BM293="","",'Cost and Benefit Parameters'!$N$27)</f>
        <v/>
      </c>
      <c r="BP316" s="1" t="str">
        <f>IF(BN293="","",'Cost and Benefit Parameters'!$N$27)</f>
        <v/>
      </c>
    </row>
    <row r="317" spans="1:72" x14ac:dyDescent="0.55000000000000004">
      <c r="A317" s="642"/>
      <c r="B317" t="s">
        <v>477</v>
      </c>
      <c r="J317" s="1" t="str">
        <f>IF(H294="","",'Cost and Benefit Parameters'!$N$27)</f>
        <v/>
      </c>
      <c r="K317" s="1" t="str">
        <f>IF(I294="","",'Cost and Benefit Parameters'!$N$27)</f>
        <v/>
      </c>
      <c r="L317" s="1" t="str">
        <f>IF(J294="","",'Cost and Benefit Parameters'!$N$27)</f>
        <v/>
      </c>
      <c r="M317" s="1" t="str">
        <f>IF(K294="","",'Cost and Benefit Parameters'!$N$27)</f>
        <v/>
      </c>
      <c r="N317" s="1" t="str">
        <f>IF(L294="","",'Cost and Benefit Parameters'!$N$27)</f>
        <v/>
      </c>
      <c r="O317" s="1" t="str">
        <f>IF(M294="","",'Cost and Benefit Parameters'!$N$27)</f>
        <v/>
      </c>
      <c r="P317" s="1" t="str">
        <f>IF(N294="","",'Cost and Benefit Parameters'!$N$27)</f>
        <v/>
      </c>
      <c r="Q317" s="1" t="str">
        <f>IF(O294="","",'Cost and Benefit Parameters'!$N$27)</f>
        <v/>
      </c>
      <c r="R317" s="1" t="str">
        <f>IF(P294="","",'Cost and Benefit Parameters'!$N$27)</f>
        <v/>
      </c>
      <c r="S317" s="1" t="str">
        <f>IF(Q294="","",'Cost and Benefit Parameters'!$N$27)</f>
        <v/>
      </c>
      <c r="T317" s="1">
        <f>IF(R294="","",'Cost and Benefit Parameters'!$N$27)</f>
        <v>159.285</v>
      </c>
      <c r="U317" s="1">
        <f>IF(S294="","",'Cost and Benefit Parameters'!$N$27)</f>
        <v>159.285</v>
      </c>
      <c r="V317" s="1">
        <f>IF(T294="","",'Cost and Benefit Parameters'!$N$27)</f>
        <v>159.285</v>
      </c>
      <c r="W317" s="1">
        <f>IF(U294="","",'Cost and Benefit Parameters'!$N$27)</f>
        <v>159.285</v>
      </c>
      <c r="X317" s="1">
        <f>IF(V294="","",'Cost and Benefit Parameters'!$N$27)</f>
        <v>159.285</v>
      </c>
      <c r="Y317" s="1">
        <f>IF(W294="","",'Cost and Benefit Parameters'!$N$27)</f>
        <v>159.285</v>
      </c>
      <c r="Z317" s="1">
        <f>IF(X294="","",'Cost and Benefit Parameters'!$N$27)</f>
        <v>159.285</v>
      </c>
      <c r="AA317" s="1">
        <f>IF(Y294="","",'Cost and Benefit Parameters'!$N$27)</f>
        <v>159.285</v>
      </c>
      <c r="AB317" s="1">
        <f>IF(Z294="","",'Cost and Benefit Parameters'!$N$27)</f>
        <v>159.285</v>
      </c>
      <c r="AC317" s="1">
        <f>IF(AA294="","",'Cost and Benefit Parameters'!$N$27)</f>
        <v>159.285</v>
      </c>
      <c r="AD317" s="1">
        <f>IF(AB294="","",'Cost and Benefit Parameters'!$N$27)</f>
        <v>159.285</v>
      </c>
      <c r="AE317" s="1">
        <f>IF(AC294="","",'Cost and Benefit Parameters'!$N$27)</f>
        <v>159.285</v>
      </c>
      <c r="AF317" s="1">
        <f>IF(AD294="","",'Cost and Benefit Parameters'!$N$27)</f>
        <v>159.285</v>
      </c>
      <c r="AG317" s="1">
        <f>IF(AE294="","",'Cost and Benefit Parameters'!$N$27)</f>
        <v>159.285</v>
      </c>
      <c r="AH317" s="1">
        <f>IF(AF294="","",'Cost and Benefit Parameters'!$N$27)</f>
        <v>159.285</v>
      </c>
      <c r="AI317" s="1">
        <f>IF(AG294="","",'Cost and Benefit Parameters'!$N$27)</f>
        <v>159.285</v>
      </c>
      <c r="AJ317" s="1">
        <f>IF(AH294="","",'Cost and Benefit Parameters'!$N$27)</f>
        <v>159.285</v>
      </c>
      <c r="AK317" s="1">
        <f>IF(AI294="","",'Cost and Benefit Parameters'!$N$27)</f>
        <v>159.285</v>
      </c>
      <c r="AL317" s="1">
        <f>IF(AJ294="","",'Cost and Benefit Parameters'!$N$27)</f>
        <v>159.285</v>
      </c>
      <c r="AM317" s="1">
        <f>IF(AK294="","",'Cost and Benefit Parameters'!$N$27)</f>
        <v>159.285</v>
      </c>
      <c r="AN317" s="1">
        <f>IF(AL294="","",'Cost and Benefit Parameters'!$N$27)</f>
        <v>159.285</v>
      </c>
      <c r="AO317" s="1">
        <f>IF(AM294="","",'Cost and Benefit Parameters'!$N$27)</f>
        <v>159.285</v>
      </c>
      <c r="AP317" s="1">
        <f>IF(AN294="","",'Cost and Benefit Parameters'!$N$27)</f>
        <v>159.285</v>
      </c>
      <c r="AQ317" s="1">
        <f>IF(AO294="","",'Cost and Benefit Parameters'!$N$27)</f>
        <v>159.285</v>
      </c>
      <c r="AR317" s="1">
        <f>IF(AP294="","",'Cost and Benefit Parameters'!$N$27)</f>
        <v>159.285</v>
      </c>
      <c r="AS317" s="1">
        <f>IF(AQ294="","",'Cost and Benefit Parameters'!$N$27)</f>
        <v>159.285</v>
      </c>
      <c r="AT317" s="1">
        <f>IF(AR294="","",'Cost and Benefit Parameters'!$N$27)</f>
        <v>159.285</v>
      </c>
      <c r="AU317" s="1">
        <f>IF(AS294="","",'Cost and Benefit Parameters'!$N$27)</f>
        <v>159.285</v>
      </c>
      <c r="AV317" s="1">
        <f>IF(AT294="","",'Cost and Benefit Parameters'!$N$27)</f>
        <v>159.285</v>
      </c>
      <c r="AW317" s="1">
        <f>IF(AU294="","",'Cost and Benefit Parameters'!$N$27)</f>
        <v>159.285</v>
      </c>
      <c r="AX317" s="1">
        <f>IF(AV294="","",'Cost and Benefit Parameters'!$N$27)</f>
        <v>159.285</v>
      </c>
      <c r="AY317" s="1">
        <f>IF(AW294="","",'Cost and Benefit Parameters'!$N$27)</f>
        <v>159.285</v>
      </c>
      <c r="AZ317" s="1">
        <f>IF(AX294="","",'Cost and Benefit Parameters'!$N$27)</f>
        <v>159.285</v>
      </c>
      <c r="BA317" s="1">
        <f>IF(AY294="","",'Cost and Benefit Parameters'!$N$27)</f>
        <v>159.285</v>
      </c>
      <c r="BB317" s="1">
        <f>IF(AZ294="","",'Cost and Benefit Parameters'!$N$27)</f>
        <v>159.285</v>
      </c>
      <c r="BC317" s="1">
        <f>IF(BA294="","",'Cost and Benefit Parameters'!$N$27)</f>
        <v>159.285</v>
      </c>
      <c r="BD317" s="1">
        <f>IF(BB294="","",'Cost and Benefit Parameters'!$N$27)</f>
        <v>159.285</v>
      </c>
      <c r="BE317" s="1">
        <f>IF(BC294="","",'Cost and Benefit Parameters'!$N$27)</f>
        <v>159.285</v>
      </c>
      <c r="BF317" s="1">
        <f>IF(BD294="","",'Cost and Benefit Parameters'!$N$27)</f>
        <v>159.285</v>
      </c>
      <c r="BG317" s="1">
        <f>IF(BE294="","",'Cost and Benefit Parameters'!$N$27)</f>
        <v>159.285</v>
      </c>
      <c r="BH317" s="1" t="str">
        <f>IF(BF294="","",'Cost and Benefit Parameters'!$N$27)</f>
        <v/>
      </c>
      <c r="BI317" s="1" t="str">
        <f>IF(BG294="","",'Cost and Benefit Parameters'!$N$27)</f>
        <v/>
      </c>
      <c r="BJ317" s="1" t="str">
        <f>IF(BH294="","",'Cost and Benefit Parameters'!$N$27)</f>
        <v/>
      </c>
      <c r="BK317" s="1" t="str">
        <f>IF(BI294="","",'Cost and Benefit Parameters'!$N$27)</f>
        <v/>
      </c>
      <c r="BL317" s="1" t="str">
        <f>IF(BJ294="","",'Cost and Benefit Parameters'!$N$27)</f>
        <v/>
      </c>
      <c r="BM317" s="1" t="str">
        <f>IF(BK294="","",'Cost and Benefit Parameters'!$N$27)</f>
        <v/>
      </c>
      <c r="BN317" s="1" t="str">
        <f>IF(BL294="","",'Cost and Benefit Parameters'!$N$27)</f>
        <v/>
      </c>
      <c r="BO317" s="1" t="str">
        <f>IF(BM294="","",'Cost and Benefit Parameters'!$N$27)</f>
        <v/>
      </c>
      <c r="BP317" s="1" t="str">
        <f>IF(BN294="","",'Cost and Benefit Parameters'!$N$27)</f>
        <v/>
      </c>
    </row>
    <row r="318" spans="1:72" x14ac:dyDescent="0.55000000000000004">
      <c r="A318" s="642"/>
      <c r="B318" t="s">
        <v>478</v>
      </c>
      <c r="J318" s="1" t="str">
        <f>IF(H295="","",'Cost and Benefit Parameters'!$N$27)</f>
        <v/>
      </c>
      <c r="K318" s="1" t="str">
        <f>IF(I295="","",'Cost and Benefit Parameters'!$N$27)</f>
        <v/>
      </c>
      <c r="L318" s="1" t="str">
        <f>IF(J295="","",'Cost and Benefit Parameters'!$N$27)</f>
        <v/>
      </c>
      <c r="M318" s="1" t="str">
        <f>IF(K295="","",'Cost and Benefit Parameters'!$N$27)</f>
        <v/>
      </c>
      <c r="N318" s="1" t="str">
        <f>IF(L295="","",'Cost and Benefit Parameters'!$N$27)</f>
        <v/>
      </c>
      <c r="O318" s="1" t="str">
        <f>IF(M295="","",'Cost and Benefit Parameters'!$N$27)</f>
        <v/>
      </c>
      <c r="P318" s="1" t="str">
        <f>IF(N295="","",'Cost and Benefit Parameters'!$N$27)</f>
        <v/>
      </c>
      <c r="Q318" s="1" t="str">
        <f>IF(O295="","",'Cost and Benefit Parameters'!$N$27)</f>
        <v/>
      </c>
      <c r="R318" s="1" t="str">
        <f>IF(P295="","",'Cost and Benefit Parameters'!$N$27)</f>
        <v/>
      </c>
      <c r="S318" s="1" t="str">
        <f>IF(Q295="","",'Cost and Benefit Parameters'!$N$27)</f>
        <v/>
      </c>
      <c r="T318" s="1" t="str">
        <f>IF(R295="","",'Cost and Benefit Parameters'!$N$27)</f>
        <v/>
      </c>
      <c r="U318" s="1">
        <f>IF(S295="","",'Cost and Benefit Parameters'!$N$27)</f>
        <v>159.285</v>
      </c>
      <c r="V318" s="1">
        <f>IF(T295="","",'Cost and Benefit Parameters'!$N$27)</f>
        <v>159.285</v>
      </c>
      <c r="W318" s="1">
        <f>IF(U295="","",'Cost and Benefit Parameters'!$N$27)</f>
        <v>159.285</v>
      </c>
      <c r="X318" s="1">
        <f>IF(V295="","",'Cost and Benefit Parameters'!$N$27)</f>
        <v>159.285</v>
      </c>
      <c r="Y318" s="1">
        <f>IF(W295="","",'Cost and Benefit Parameters'!$N$27)</f>
        <v>159.285</v>
      </c>
      <c r="Z318" s="1">
        <f>IF(X295="","",'Cost and Benefit Parameters'!$N$27)</f>
        <v>159.285</v>
      </c>
      <c r="AA318" s="1">
        <f>IF(Y295="","",'Cost and Benefit Parameters'!$N$27)</f>
        <v>159.285</v>
      </c>
      <c r="AB318" s="1">
        <f>IF(Z295="","",'Cost and Benefit Parameters'!$N$27)</f>
        <v>159.285</v>
      </c>
      <c r="AC318" s="1">
        <f>IF(AA295="","",'Cost and Benefit Parameters'!$N$27)</f>
        <v>159.285</v>
      </c>
      <c r="AD318" s="1">
        <f>IF(AB295="","",'Cost and Benefit Parameters'!$N$27)</f>
        <v>159.285</v>
      </c>
      <c r="AE318" s="1">
        <f>IF(AC295="","",'Cost and Benefit Parameters'!$N$27)</f>
        <v>159.285</v>
      </c>
      <c r="AF318" s="1">
        <f>IF(AD295="","",'Cost and Benefit Parameters'!$N$27)</f>
        <v>159.285</v>
      </c>
      <c r="AG318" s="1">
        <f>IF(AE295="","",'Cost and Benefit Parameters'!$N$27)</f>
        <v>159.285</v>
      </c>
      <c r="AH318" s="1">
        <f>IF(AF295="","",'Cost and Benefit Parameters'!$N$27)</f>
        <v>159.285</v>
      </c>
      <c r="AI318" s="1">
        <f>IF(AG295="","",'Cost and Benefit Parameters'!$N$27)</f>
        <v>159.285</v>
      </c>
      <c r="AJ318" s="1">
        <f>IF(AH295="","",'Cost and Benefit Parameters'!$N$27)</f>
        <v>159.285</v>
      </c>
      <c r="AK318" s="1">
        <f>IF(AI295="","",'Cost and Benefit Parameters'!$N$27)</f>
        <v>159.285</v>
      </c>
      <c r="AL318" s="1">
        <f>IF(AJ295="","",'Cost and Benefit Parameters'!$N$27)</f>
        <v>159.285</v>
      </c>
      <c r="AM318" s="1">
        <f>IF(AK295="","",'Cost and Benefit Parameters'!$N$27)</f>
        <v>159.285</v>
      </c>
      <c r="AN318" s="1">
        <f>IF(AL295="","",'Cost and Benefit Parameters'!$N$27)</f>
        <v>159.285</v>
      </c>
      <c r="AO318" s="1">
        <f>IF(AM295="","",'Cost and Benefit Parameters'!$N$27)</f>
        <v>159.285</v>
      </c>
      <c r="AP318" s="1">
        <f>IF(AN295="","",'Cost and Benefit Parameters'!$N$27)</f>
        <v>159.285</v>
      </c>
      <c r="AQ318" s="1">
        <f>IF(AO295="","",'Cost and Benefit Parameters'!$N$27)</f>
        <v>159.285</v>
      </c>
      <c r="AR318" s="1">
        <f>IF(AP295="","",'Cost and Benefit Parameters'!$N$27)</f>
        <v>159.285</v>
      </c>
      <c r="AS318" s="1">
        <f>IF(AQ295="","",'Cost and Benefit Parameters'!$N$27)</f>
        <v>159.285</v>
      </c>
      <c r="AT318" s="1">
        <f>IF(AR295="","",'Cost and Benefit Parameters'!$N$27)</f>
        <v>159.285</v>
      </c>
      <c r="AU318" s="1">
        <f>IF(AS295="","",'Cost and Benefit Parameters'!$N$27)</f>
        <v>159.285</v>
      </c>
      <c r="AV318" s="1">
        <f>IF(AT295="","",'Cost and Benefit Parameters'!$N$27)</f>
        <v>159.285</v>
      </c>
      <c r="AW318" s="1">
        <f>IF(AU295="","",'Cost and Benefit Parameters'!$N$27)</f>
        <v>159.285</v>
      </c>
      <c r="AX318" s="1">
        <f>IF(AV295="","",'Cost and Benefit Parameters'!$N$27)</f>
        <v>159.285</v>
      </c>
      <c r="AY318" s="1">
        <f>IF(AW295="","",'Cost and Benefit Parameters'!$N$27)</f>
        <v>159.285</v>
      </c>
      <c r="AZ318" s="1">
        <f>IF(AX295="","",'Cost and Benefit Parameters'!$N$27)</f>
        <v>159.285</v>
      </c>
      <c r="BA318" s="1">
        <f>IF(AY295="","",'Cost and Benefit Parameters'!$N$27)</f>
        <v>159.285</v>
      </c>
      <c r="BB318" s="1">
        <f>IF(AZ295="","",'Cost and Benefit Parameters'!$N$27)</f>
        <v>159.285</v>
      </c>
      <c r="BC318" s="1">
        <f>IF(BA295="","",'Cost and Benefit Parameters'!$N$27)</f>
        <v>159.285</v>
      </c>
      <c r="BD318" s="1">
        <f>IF(BB295="","",'Cost and Benefit Parameters'!$N$27)</f>
        <v>159.285</v>
      </c>
      <c r="BE318" s="1">
        <f>IF(BC295="","",'Cost and Benefit Parameters'!$N$27)</f>
        <v>159.285</v>
      </c>
      <c r="BF318" s="1">
        <f>IF(BD295="","",'Cost and Benefit Parameters'!$N$27)</f>
        <v>159.285</v>
      </c>
      <c r="BG318" s="1">
        <f>IF(BE295="","",'Cost and Benefit Parameters'!$N$27)</f>
        <v>159.285</v>
      </c>
      <c r="BH318" s="1">
        <f>IF(BF295="","",'Cost and Benefit Parameters'!$N$27)</f>
        <v>159.285</v>
      </c>
      <c r="BI318" s="1" t="str">
        <f>IF(BG295="","",'Cost and Benefit Parameters'!$N$27)</f>
        <v/>
      </c>
      <c r="BJ318" s="1" t="str">
        <f>IF(BH295="","",'Cost and Benefit Parameters'!$N$27)</f>
        <v/>
      </c>
      <c r="BK318" s="1" t="str">
        <f>IF(BI295="","",'Cost and Benefit Parameters'!$N$27)</f>
        <v/>
      </c>
      <c r="BL318" s="1" t="str">
        <f>IF(BJ295="","",'Cost and Benefit Parameters'!$N$27)</f>
        <v/>
      </c>
      <c r="BM318" s="1" t="str">
        <f>IF(BK295="","",'Cost and Benefit Parameters'!$N$27)</f>
        <v/>
      </c>
      <c r="BN318" s="1" t="str">
        <f>IF(BL295="","",'Cost and Benefit Parameters'!$N$27)</f>
        <v/>
      </c>
      <c r="BO318" s="1" t="str">
        <f>IF(BM295="","",'Cost and Benefit Parameters'!$N$27)</f>
        <v/>
      </c>
      <c r="BP318" s="1" t="str">
        <f>IF(BN295="","",'Cost and Benefit Parameters'!$N$27)</f>
        <v/>
      </c>
    </row>
    <row r="319" spans="1:72" x14ac:dyDescent="0.55000000000000004">
      <c r="A319" s="642"/>
      <c r="B319" t="s">
        <v>479</v>
      </c>
      <c r="J319" s="1" t="str">
        <f>IF(H296="","",'Cost and Benefit Parameters'!$N$27)</f>
        <v/>
      </c>
      <c r="K319" s="1" t="str">
        <f>IF(I296="","",'Cost and Benefit Parameters'!$N$27)</f>
        <v/>
      </c>
      <c r="L319" s="1" t="str">
        <f>IF(J296="","",'Cost and Benefit Parameters'!$N$27)</f>
        <v/>
      </c>
      <c r="M319" s="1" t="str">
        <f>IF(K296="","",'Cost and Benefit Parameters'!$N$27)</f>
        <v/>
      </c>
      <c r="N319" s="1" t="str">
        <f>IF(L296="","",'Cost and Benefit Parameters'!$N$27)</f>
        <v/>
      </c>
      <c r="O319" s="1" t="str">
        <f>IF(M296="","",'Cost and Benefit Parameters'!$N$27)</f>
        <v/>
      </c>
      <c r="P319" s="1" t="str">
        <f>IF(N296="","",'Cost and Benefit Parameters'!$N$27)</f>
        <v/>
      </c>
      <c r="Q319" s="1" t="str">
        <f>IF(O296="","",'Cost and Benefit Parameters'!$N$27)</f>
        <v/>
      </c>
      <c r="R319" s="1" t="str">
        <f>IF(P296="","",'Cost and Benefit Parameters'!$N$27)</f>
        <v/>
      </c>
      <c r="S319" s="1" t="str">
        <f>IF(Q296="","",'Cost and Benefit Parameters'!$N$27)</f>
        <v/>
      </c>
      <c r="T319" s="1" t="str">
        <f>IF(R296="","",'Cost and Benefit Parameters'!$N$27)</f>
        <v/>
      </c>
      <c r="U319" s="1" t="str">
        <f>IF(S296="","",'Cost and Benefit Parameters'!$N$27)</f>
        <v/>
      </c>
      <c r="V319" s="1">
        <f>IF(T296="","",'Cost and Benefit Parameters'!$N$27)</f>
        <v>159.285</v>
      </c>
      <c r="W319" s="1">
        <f>IF(U296="","",'Cost and Benefit Parameters'!$N$27)</f>
        <v>159.285</v>
      </c>
      <c r="X319" s="1">
        <f>IF(V296="","",'Cost and Benefit Parameters'!$N$27)</f>
        <v>159.285</v>
      </c>
      <c r="Y319" s="1">
        <f>IF(W296="","",'Cost and Benefit Parameters'!$N$27)</f>
        <v>159.285</v>
      </c>
      <c r="Z319" s="1">
        <f>IF(X296="","",'Cost and Benefit Parameters'!$N$27)</f>
        <v>159.285</v>
      </c>
      <c r="AA319" s="1">
        <f>IF(Y296="","",'Cost and Benefit Parameters'!$N$27)</f>
        <v>159.285</v>
      </c>
      <c r="AB319" s="1">
        <f>IF(Z296="","",'Cost and Benefit Parameters'!$N$27)</f>
        <v>159.285</v>
      </c>
      <c r="AC319" s="1">
        <f>IF(AA296="","",'Cost and Benefit Parameters'!$N$27)</f>
        <v>159.285</v>
      </c>
      <c r="AD319" s="1">
        <f>IF(AB296="","",'Cost and Benefit Parameters'!$N$27)</f>
        <v>159.285</v>
      </c>
      <c r="AE319" s="1">
        <f>IF(AC296="","",'Cost and Benefit Parameters'!$N$27)</f>
        <v>159.285</v>
      </c>
      <c r="AF319" s="1">
        <f>IF(AD296="","",'Cost and Benefit Parameters'!$N$27)</f>
        <v>159.285</v>
      </c>
      <c r="AG319" s="1">
        <f>IF(AE296="","",'Cost and Benefit Parameters'!$N$27)</f>
        <v>159.285</v>
      </c>
      <c r="AH319" s="1">
        <f>IF(AF296="","",'Cost and Benefit Parameters'!$N$27)</f>
        <v>159.285</v>
      </c>
      <c r="AI319" s="1">
        <f>IF(AG296="","",'Cost and Benefit Parameters'!$N$27)</f>
        <v>159.285</v>
      </c>
      <c r="AJ319" s="1">
        <f>IF(AH296="","",'Cost and Benefit Parameters'!$N$27)</f>
        <v>159.285</v>
      </c>
      <c r="AK319" s="1">
        <f>IF(AI296="","",'Cost and Benefit Parameters'!$N$27)</f>
        <v>159.285</v>
      </c>
      <c r="AL319" s="1">
        <f>IF(AJ296="","",'Cost and Benefit Parameters'!$N$27)</f>
        <v>159.285</v>
      </c>
      <c r="AM319" s="1">
        <f>IF(AK296="","",'Cost and Benefit Parameters'!$N$27)</f>
        <v>159.285</v>
      </c>
      <c r="AN319" s="1">
        <f>IF(AL296="","",'Cost and Benefit Parameters'!$N$27)</f>
        <v>159.285</v>
      </c>
      <c r="AO319" s="1">
        <f>IF(AM296="","",'Cost and Benefit Parameters'!$N$27)</f>
        <v>159.285</v>
      </c>
      <c r="AP319" s="1">
        <f>IF(AN296="","",'Cost and Benefit Parameters'!$N$27)</f>
        <v>159.285</v>
      </c>
      <c r="AQ319" s="1">
        <f>IF(AO296="","",'Cost and Benefit Parameters'!$N$27)</f>
        <v>159.285</v>
      </c>
      <c r="AR319" s="1">
        <f>IF(AP296="","",'Cost and Benefit Parameters'!$N$27)</f>
        <v>159.285</v>
      </c>
      <c r="AS319" s="1">
        <f>IF(AQ296="","",'Cost and Benefit Parameters'!$N$27)</f>
        <v>159.285</v>
      </c>
      <c r="AT319" s="1">
        <f>IF(AR296="","",'Cost and Benefit Parameters'!$N$27)</f>
        <v>159.285</v>
      </c>
      <c r="AU319" s="1">
        <f>IF(AS296="","",'Cost and Benefit Parameters'!$N$27)</f>
        <v>159.285</v>
      </c>
      <c r="AV319" s="1">
        <f>IF(AT296="","",'Cost and Benefit Parameters'!$N$27)</f>
        <v>159.285</v>
      </c>
      <c r="AW319" s="1">
        <f>IF(AU296="","",'Cost and Benefit Parameters'!$N$27)</f>
        <v>159.285</v>
      </c>
      <c r="AX319" s="1">
        <f>IF(AV296="","",'Cost and Benefit Parameters'!$N$27)</f>
        <v>159.285</v>
      </c>
      <c r="AY319" s="1">
        <f>IF(AW296="","",'Cost and Benefit Parameters'!$N$27)</f>
        <v>159.285</v>
      </c>
      <c r="AZ319" s="1">
        <f>IF(AX296="","",'Cost and Benefit Parameters'!$N$27)</f>
        <v>159.285</v>
      </c>
      <c r="BA319" s="1">
        <f>IF(AY296="","",'Cost and Benefit Parameters'!$N$27)</f>
        <v>159.285</v>
      </c>
      <c r="BB319" s="1">
        <f>IF(AZ296="","",'Cost and Benefit Parameters'!$N$27)</f>
        <v>159.285</v>
      </c>
      <c r="BC319" s="1">
        <f>IF(BA296="","",'Cost and Benefit Parameters'!$N$27)</f>
        <v>159.285</v>
      </c>
      <c r="BD319" s="1">
        <f>IF(BB296="","",'Cost and Benefit Parameters'!$N$27)</f>
        <v>159.285</v>
      </c>
      <c r="BE319" s="1">
        <f>IF(BC296="","",'Cost and Benefit Parameters'!$N$27)</f>
        <v>159.285</v>
      </c>
      <c r="BF319" s="1">
        <f>IF(BD296="","",'Cost and Benefit Parameters'!$N$27)</f>
        <v>159.285</v>
      </c>
      <c r="BG319" s="1">
        <f>IF(BE296="","",'Cost and Benefit Parameters'!$N$27)</f>
        <v>159.285</v>
      </c>
      <c r="BH319" s="1">
        <f>IF(BF296="","",'Cost and Benefit Parameters'!$N$27)</f>
        <v>159.285</v>
      </c>
      <c r="BI319" s="1">
        <f>IF(BG296="","",'Cost and Benefit Parameters'!$N$27)</f>
        <v>159.285</v>
      </c>
      <c r="BJ319" s="1" t="str">
        <f>IF(BH296="","",'Cost and Benefit Parameters'!$N$27)</f>
        <v/>
      </c>
      <c r="BK319" s="1" t="str">
        <f>IF(BI296="","",'Cost and Benefit Parameters'!$N$27)</f>
        <v/>
      </c>
      <c r="BL319" s="1" t="str">
        <f>IF(BJ296="","",'Cost and Benefit Parameters'!$N$27)</f>
        <v/>
      </c>
      <c r="BM319" s="1" t="str">
        <f>IF(BK296="","",'Cost and Benefit Parameters'!$N$27)</f>
        <v/>
      </c>
      <c r="BN319" s="1" t="str">
        <f>IF(BL296="","",'Cost and Benefit Parameters'!$N$27)</f>
        <v/>
      </c>
      <c r="BO319" s="1" t="str">
        <f>IF(BM296="","",'Cost and Benefit Parameters'!$N$27)</f>
        <v/>
      </c>
      <c r="BP319" s="1" t="str">
        <f>IF(BN296="","",'Cost and Benefit Parameters'!$N$27)</f>
        <v/>
      </c>
    </row>
    <row r="320" spans="1:72" x14ac:dyDescent="0.55000000000000004">
      <c r="A320" s="642"/>
      <c r="B320" t="s">
        <v>480</v>
      </c>
      <c r="J320" s="1" t="str">
        <f>IF(H297="","",'Cost and Benefit Parameters'!$N$27)</f>
        <v/>
      </c>
      <c r="K320" s="1" t="str">
        <f>IF(I297="","",'Cost and Benefit Parameters'!$N$27)</f>
        <v/>
      </c>
      <c r="L320" s="1" t="str">
        <f>IF(J297="","",'Cost and Benefit Parameters'!$N$27)</f>
        <v/>
      </c>
      <c r="M320" s="1" t="str">
        <f>IF(K297="","",'Cost and Benefit Parameters'!$N$27)</f>
        <v/>
      </c>
      <c r="N320" s="1" t="str">
        <f>IF(L297="","",'Cost and Benefit Parameters'!$N$27)</f>
        <v/>
      </c>
      <c r="O320" s="1" t="str">
        <f>IF(M297="","",'Cost and Benefit Parameters'!$N$27)</f>
        <v/>
      </c>
      <c r="P320" s="1" t="str">
        <f>IF(N297="","",'Cost and Benefit Parameters'!$N$27)</f>
        <v/>
      </c>
      <c r="Q320" s="1" t="str">
        <f>IF(O297="","",'Cost and Benefit Parameters'!$N$27)</f>
        <v/>
      </c>
      <c r="R320" s="1" t="str">
        <f>IF(P297="","",'Cost and Benefit Parameters'!$N$27)</f>
        <v/>
      </c>
      <c r="S320" s="1" t="str">
        <f>IF(Q297="","",'Cost and Benefit Parameters'!$N$27)</f>
        <v/>
      </c>
      <c r="T320" s="1" t="str">
        <f>IF(R297="","",'Cost and Benefit Parameters'!$N$27)</f>
        <v/>
      </c>
      <c r="U320" s="1" t="str">
        <f>IF(S297="","",'Cost and Benefit Parameters'!$N$27)</f>
        <v/>
      </c>
      <c r="V320" s="1" t="str">
        <f>IF(T297="","",'Cost and Benefit Parameters'!$N$27)</f>
        <v/>
      </c>
      <c r="W320" s="1">
        <f>IF(U297="","",'Cost and Benefit Parameters'!$N$27)</f>
        <v>159.285</v>
      </c>
      <c r="X320" s="1">
        <f>IF(V297="","",'Cost and Benefit Parameters'!$N$27)</f>
        <v>159.285</v>
      </c>
      <c r="Y320" s="1">
        <f>IF(W297="","",'Cost and Benefit Parameters'!$N$27)</f>
        <v>159.285</v>
      </c>
      <c r="Z320" s="1">
        <f>IF(X297="","",'Cost and Benefit Parameters'!$N$27)</f>
        <v>159.285</v>
      </c>
      <c r="AA320" s="1">
        <f>IF(Y297="","",'Cost and Benefit Parameters'!$N$27)</f>
        <v>159.285</v>
      </c>
      <c r="AB320" s="1">
        <f>IF(Z297="","",'Cost and Benefit Parameters'!$N$27)</f>
        <v>159.285</v>
      </c>
      <c r="AC320" s="1">
        <f>IF(AA297="","",'Cost and Benefit Parameters'!$N$27)</f>
        <v>159.285</v>
      </c>
      <c r="AD320" s="1">
        <f>IF(AB297="","",'Cost and Benefit Parameters'!$N$27)</f>
        <v>159.285</v>
      </c>
      <c r="AE320" s="1">
        <f>IF(AC297="","",'Cost and Benefit Parameters'!$N$27)</f>
        <v>159.285</v>
      </c>
      <c r="AF320" s="1">
        <f>IF(AD297="","",'Cost and Benefit Parameters'!$N$27)</f>
        <v>159.285</v>
      </c>
      <c r="AG320" s="1">
        <f>IF(AE297="","",'Cost and Benefit Parameters'!$N$27)</f>
        <v>159.285</v>
      </c>
      <c r="AH320" s="1">
        <f>IF(AF297="","",'Cost and Benefit Parameters'!$N$27)</f>
        <v>159.285</v>
      </c>
      <c r="AI320" s="1">
        <f>IF(AG297="","",'Cost and Benefit Parameters'!$N$27)</f>
        <v>159.285</v>
      </c>
      <c r="AJ320" s="1">
        <f>IF(AH297="","",'Cost and Benefit Parameters'!$N$27)</f>
        <v>159.285</v>
      </c>
      <c r="AK320" s="1">
        <f>IF(AI297="","",'Cost and Benefit Parameters'!$N$27)</f>
        <v>159.285</v>
      </c>
      <c r="AL320" s="1">
        <f>IF(AJ297="","",'Cost and Benefit Parameters'!$N$27)</f>
        <v>159.285</v>
      </c>
      <c r="AM320" s="1">
        <f>IF(AK297="","",'Cost and Benefit Parameters'!$N$27)</f>
        <v>159.285</v>
      </c>
      <c r="AN320" s="1">
        <f>IF(AL297="","",'Cost and Benefit Parameters'!$N$27)</f>
        <v>159.285</v>
      </c>
      <c r="AO320" s="1">
        <f>IF(AM297="","",'Cost and Benefit Parameters'!$N$27)</f>
        <v>159.285</v>
      </c>
      <c r="AP320" s="1">
        <f>IF(AN297="","",'Cost and Benefit Parameters'!$N$27)</f>
        <v>159.285</v>
      </c>
      <c r="AQ320" s="1">
        <f>IF(AO297="","",'Cost and Benefit Parameters'!$N$27)</f>
        <v>159.285</v>
      </c>
      <c r="AR320" s="1">
        <f>IF(AP297="","",'Cost and Benefit Parameters'!$N$27)</f>
        <v>159.285</v>
      </c>
      <c r="AS320" s="1">
        <f>IF(AQ297="","",'Cost and Benefit Parameters'!$N$27)</f>
        <v>159.285</v>
      </c>
      <c r="AT320" s="1">
        <f>IF(AR297="","",'Cost and Benefit Parameters'!$N$27)</f>
        <v>159.285</v>
      </c>
      <c r="AU320" s="1">
        <f>IF(AS297="","",'Cost and Benefit Parameters'!$N$27)</f>
        <v>159.285</v>
      </c>
      <c r="AV320" s="1">
        <f>IF(AT297="","",'Cost and Benefit Parameters'!$N$27)</f>
        <v>159.285</v>
      </c>
      <c r="AW320" s="1">
        <f>IF(AU297="","",'Cost and Benefit Parameters'!$N$27)</f>
        <v>159.285</v>
      </c>
      <c r="AX320" s="1">
        <f>IF(AV297="","",'Cost and Benefit Parameters'!$N$27)</f>
        <v>159.285</v>
      </c>
      <c r="AY320" s="1">
        <f>IF(AW297="","",'Cost and Benefit Parameters'!$N$27)</f>
        <v>159.285</v>
      </c>
      <c r="AZ320" s="1">
        <f>IF(AX297="","",'Cost and Benefit Parameters'!$N$27)</f>
        <v>159.285</v>
      </c>
      <c r="BA320" s="1">
        <f>IF(AY297="","",'Cost and Benefit Parameters'!$N$27)</f>
        <v>159.285</v>
      </c>
      <c r="BB320" s="1">
        <f>IF(AZ297="","",'Cost and Benefit Parameters'!$N$27)</f>
        <v>159.285</v>
      </c>
      <c r="BC320" s="1">
        <f>IF(BA297="","",'Cost and Benefit Parameters'!$N$27)</f>
        <v>159.285</v>
      </c>
      <c r="BD320" s="1">
        <f>IF(BB297="","",'Cost and Benefit Parameters'!$N$27)</f>
        <v>159.285</v>
      </c>
      <c r="BE320" s="1">
        <f>IF(BC297="","",'Cost and Benefit Parameters'!$N$27)</f>
        <v>159.285</v>
      </c>
      <c r="BF320" s="1">
        <f>IF(BD297="","",'Cost and Benefit Parameters'!$N$27)</f>
        <v>159.285</v>
      </c>
      <c r="BG320" s="1">
        <f>IF(BE297="","",'Cost and Benefit Parameters'!$N$27)</f>
        <v>159.285</v>
      </c>
      <c r="BH320" s="1">
        <f>IF(BF297="","",'Cost and Benefit Parameters'!$N$27)</f>
        <v>159.285</v>
      </c>
      <c r="BI320" s="1">
        <f>IF(BG297="","",'Cost and Benefit Parameters'!$N$27)</f>
        <v>159.285</v>
      </c>
      <c r="BJ320" s="1">
        <f>IF(BH297="","",'Cost and Benefit Parameters'!$N$27)</f>
        <v>159.285</v>
      </c>
      <c r="BK320" s="1" t="str">
        <f>IF(BI297="","",'Cost and Benefit Parameters'!$N$27)</f>
        <v/>
      </c>
      <c r="BL320" s="1" t="str">
        <f>IF(BJ297="","",'Cost and Benefit Parameters'!$N$27)</f>
        <v/>
      </c>
      <c r="BM320" s="1" t="str">
        <f>IF(BK297="","",'Cost and Benefit Parameters'!$N$27)</f>
        <v/>
      </c>
      <c r="BN320" s="1" t="str">
        <f>IF(BL297="","",'Cost and Benefit Parameters'!$N$27)</f>
        <v/>
      </c>
      <c r="BO320" s="1" t="str">
        <f>IF(BM297="","",'Cost and Benefit Parameters'!$N$27)</f>
        <v/>
      </c>
      <c r="BP320" s="1" t="str">
        <f>IF(BN297="","",'Cost and Benefit Parameters'!$N$27)</f>
        <v/>
      </c>
    </row>
    <row r="321" spans="1:72" x14ac:dyDescent="0.55000000000000004">
      <c r="A321" s="642"/>
      <c r="B321" t="s">
        <v>481</v>
      </c>
      <c r="J321" s="1" t="str">
        <f>IF(H298="","",'Cost and Benefit Parameters'!$N$27)</f>
        <v/>
      </c>
      <c r="K321" s="1" t="str">
        <f>IF(I298="","",'Cost and Benefit Parameters'!$N$27)</f>
        <v/>
      </c>
      <c r="L321" s="1" t="str">
        <f>IF(J298="","",'Cost and Benefit Parameters'!$N$27)</f>
        <v/>
      </c>
      <c r="M321" s="1" t="str">
        <f>IF(K298="","",'Cost and Benefit Parameters'!$N$27)</f>
        <v/>
      </c>
      <c r="N321" s="1" t="str">
        <f>IF(L298="","",'Cost and Benefit Parameters'!$N$27)</f>
        <v/>
      </c>
      <c r="O321" s="1" t="str">
        <f>IF(M298="","",'Cost and Benefit Parameters'!$N$27)</f>
        <v/>
      </c>
      <c r="P321" s="1" t="str">
        <f>IF(N298="","",'Cost and Benefit Parameters'!$N$27)</f>
        <v/>
      </c>
      <c r="Q321" s="1" t="str">
        <f>IF(O298="","",'Cost and Benefit Parameters'!$N$27)</f>
        <v/>
      </c>
      <c r="R321" s="1" t="str">
        <f>IF(P298="","",'Cost and Benefit Parameters'!$N$27)</f>
        <v/>
      </c>
      <c r="S321" s="1" t="str">
        <f>IF(Q298="","",'Cost and Benefit Parameters'!$N$27)</f>
        <v/>
      </c>
      <c r="T321" s="1" t="str">
        <f>IF(R298="","",'Cost and Benefit Parameters'!$N$27)</f>
        <v/>
      </c>
      <c r="U321" s="1" t="str">
        <f>IF(S298="","",'Cost and Benefit Parameters'!$N$27)</f>
        <v/>
      </c>
      <c r="V321" s="1" t="str">
        <f>IF(T298="","",'Cost and Benefit Parameters'!$N$27)</f>
        <v/>
      </c>
      <c r="W321" s="1" t="str">
        <f>IF(U298="","",'Cost and Benefit Parameters'!$N$27)</f>
        <v/>
      </c>
      <c r="X321" s="1">
        <f>IF(V298="","",'Cost and Benefit Parameters'!$N$27)</f>
        <v>159.285</v>
      </c>
      <c r="Y321" s="1">
        <f>IF(W298="","",'Cost and Benefit Parameters'!$N$27)</f>
        <v>159.285</v>
      </c>
      <c r="Z321" s="1">
        <f>IF(X298="","",'Cost and Benefit Parameters'!$N$27)</f>
        <v>159.285</v>
      </c>
      <c r="AA321" s="1">
        <f>IF(Y298="","",'Cost and Benefit Parameters'!$N$27)</f>
        <v>159.285</v>
      </c>
      <c r="AB321" s="1">
        <f>IF(Z298="","",'Cost and Benefit Parameters'!$N$27)</f>
        <v>159.285</v>
      </c>
      <c r="AC321" s="1">
        <f>IF(AA298="","",'Cost and Benefit Parameters'!$N$27)</f>
        <v>159.285</v>
      </c>
      <c r="AD321" s="1">
        <f>IF(AB298="","",'Cost and Benefit Parameters'!$N$27)</f>
        <v>159.285</v>
      </c>
      <c r="AE321" s="1">
        <f>IF(AC298="","",'Cost and Benefit Parameters'!$N$27)</f>
        <v>159.285</v>
      </c>
      <c r="AF321" s="1">
        <f>IF(AD298="","",'Cost and Benefit Parameters'!$N$27)</f>
        <v>159.285</v>
      </c>
      <c r="AG321" s="1">
        <f>IF(AE298="","",'Cost and Benefit Parameters'!$N$27)</f>
        <v>159.285</v>
      </c>
      <c r="AH321" s="1">
        <f>IF(AF298="","",'Cost and Benefit Parameters'!$N$27)</f>
        <v>159.285</v>
      </c>
      <c r="AI321" s="1">
        <f>IF(AG298="","",'Cost and Benefit Parameters'!$N$27)</f>
        <v>159.285</v>
      </c>
      <c r="AJ321" s="1">
        <f>IF(AH298="","",'Cost and Benefit Parameters'!$N$27)</f>
        <v>159.285</v>
      </c>
      <c r="AK321" s="1">
        <f>IF(AI298="","",'Cost and Benefit Parameters'!$N$27)</f>
        <v>159.285</v>
      </c>
      <c r="AL321" s="1">
        <f>IF(AJ298="","",'Cost and Benefit Parameters'!$N$27)</f>
        <v>159.285</v>
      </c>
      <c r="AM321" s="1">
        <f>IF(AK298="","",'Cost and Benefit Parameters'!$N$27)</f>
        <v>159.285</v>
      </c>
      <c r="AN321" s="1">
        <f>IF(AL298="","",'Cost and Benefit Parameters'!$N$27)</f>
        <v>159.285</v>
      </c>
      <c r="AO321" s="1">
        <f>IF(AM298="","",'Cost and Benefit Parameters'!$N$27)</f>
        <v>159.285</v>
      </c>
      <c r="AP321" s="1">
        <f>IF(AN298="","",'Cost and Benefit Parameters'!$N$27)</f>
        <v>159.285</v>
      </c>
      <c r="AQ321" s="1">
        <f>IF(AO298="","",'Cost and Benefit Parameters'!$N$27)</f>
        <v>159.285</v>
      </c>
      <c r="AR321" s="1">
        <f>IF(AP298="","",'Cost and Benefit Parameters'!$N$27)</f>
        <v>159.285</v>
      </c>
      <c r="AS321" s="1">
        <f>IF(AQ298="","",'Cost and Benefit Parameters'!$N$27)</f>
        <v>159.285</v>
      </c>
      <c r="AT321" s="1">
        <f>IF(AR298="","",'Cost and Benefit Parameters'!$N$27)</f>
        <v>159.285</v>
      </c>
      <c r="AU321" s="1">
        <f>IF(AS298="","",'Cost and Benefit Parameters'!$N$27)</f>
        <v>159.285</v>
      </c>
      <c r="AV321" s="1">
        <f>IF(AT298="","",'Cost and Benefit Parameters'!$N$27)</f>
        <v>159.285</v>
      </c>
      <c r="AW321" s="1">
        <f>IF(AU298="","",'Cost and Benefit Parameters'!$N$27)</f>
        <v>159.285</v>
      </c>
      <c r="AX321" s="1">
        <f>IF(AV298="","",'Cost and Benefit Parameters'!$N$27)</f>
        <v>159.285</v>
      </c>
      <c r="AY321" s="1">
        <f>IF(AW298="","",'Cost and Benefit Parameters'!$N$27)</f>
        <v>159.285</v>
      </c>
      <c r="AZ321" s="1">
        <f>IF(AX298="","",'Cost and Benefit Parameters'!$N$27)</f>
        <v>159.285</v>
      </c>
      <c r="BA321" s="1">
        <f>IF(AY298="","",'Cost and Benefit Parameters'!$N$27)</f>
        <v>159.285</v>
      </c>
      <c r="BB321" s="1">
        <f>IF(AZ298="","",'Cost and Benefit Parameters'!$N$27)</f>
        <v>159.285</v>
      </c>
      <c r="BC321" s="1">
        <f>IF(BA298="","",'Cost and Benefit Parameters'!$N$27)</f>
        <v>159.285</v>
      </c>
      <c r="BD321" s="1">
        <f>IF(BB298="","",'Cost and Benefit Parameters'!$N$27)</f>
        <v>159.285</v>
      </c>
      <c r="BE321" s="1">
        <f>IF(BC298="","",'Cost and Benefit Parameters'!$N$27)</f>
        <v>159.285</v>
      </c>
      <c r="BF321" s="1">
        <f>IF(BD298="","",'Cost and Benefit Parameters'!$N$27)</f>
        <v>159.285</v>
      </c>
      <c r="BG321" s="1">
        <f>IF(BE298="","",'Cost and Benefit Parameters'!$N$27)</f>
        <v>159.285</v>
      </c>
      <c r="BH321" s="1">
        <f>IF(BF298="","",'Cost and Benefit Parameters'!$N$27)</f>
        <v>159.285</v>
      </c>
      <c r="BI321" s="1">
        <f>IF(BG298="","",'Cost and Benefit Parameters'!$N$27)</f>
        <v>159.285</v>
      </c>
      <c r="BJ321" s="1">
        <f>IF(BH298="","",'Cost and Benefit Parameters'!$N$27)</f>
        <v>159.285</v>
      </c>
      <c r="BK321" s="1">
        <f>IF(BI298="","",'Cost and Benefit Parameters'!$N$27)</f>
        <v>159.285</v>
      </c>
      <c r="BL321" s="1" t="str">
        <f>IF(BJ298="","",'Cost and Benefit Parameters'!$N$27)</f>
        <v/>
      </c>
      <c r="BM321" s="1" t="str">
        <f>IF(BK298="","",'Cost and Benefit Parameters'!$N$27)</f>
        <v/>
      </c>
      <c r="BN321" s="1" t="str">
        <f>IF(BL298="","",'Cost and Benefit Parameters'!$N$27)</f>
        <v/>
      </c>
      <c r="BO321" s="1" t="str">
        <f>IF(BM298="","",'Cost and Benefit Parameters'!$N$27)</f>
        <v/>
      </c>
      <c r="BP321" s="1" t="str">
        <f>IF(BN298="","",'Cost and Benefit Parameters'!$N$27)</f>
        <v/>
      </c>
    </row>
    <row r="322" spans="1:72" x14ac:dyDescent="0.55000000000000004">
      <c r="A322" s="642"/>
      <c r="B322" t="s">
        <v>482</v>
      </c>
      <c r="J322" s="1" t="str">
        <f>IF(H299="","",'Cost and Benefit Parameters'!$N$27)</f>
        <v/>
      </c>
      <c r="K322" s="1" t="str">
        <f>IF(I299="","",'Cost and Benefit Parameters'!$N$27)</f>
        <v/>
      </c>
      <c r="L322" s="1" t="str">
        <f>IF(J299="","",'Cost and Benefit Parameters'!$N$27)</f>
        <v/>
      </c>
      <c r="M322" s="1" t="str">
        <f>IF(K299="","",'Cost and Benefit Parameters'!$N$27)</f>
        <v/>
      </c>
      <c r="N322" s="1" t="str">
        <f>IF(L299="","",'Cost and Benefit Parameters'!$N$27)</f>
        <v/>
      </c>
      <c r="O322" s="1" t="str">
        <f>IF(M299="","",'Cost and Benefit Parameters'!$N$27)</f>
        <v/>
      </c>
      <c r="P322" s="1" t="str">
        <f>IF(N299="","",'Cost and Benefit Parameters'!$N$27)</f>
        <v/>
      </c>
      <c r="Q322" s="1" t="str">
        <f>IF(O299="","",'Cost and Benefit Parameters'!$N$27)</f>
        <v/>
      </c>
      <c r="R322" s="1" t="str">
        <f>IF(P299="","",'Cost and Benefit Parameters'!$N$27)</f>
        <v/>
      </c>
      <c r="S322" s="1" t="str">
        <f>IF(Q299="","",'Cost and Benefit Parameters'!$N$27)</f>
        <v/>
      </c>
      <c r="T322" s="1" t="str">
        <f>IF(R299="","",'Cost and Benefit Parameters'!$N$27)</f>
        <v/>
      </c>
      <c r="U322" s="1" t="str">
        <f>IF(S299="","",'Cost and Benefit Parameters'!$N$27)</f>
        <v/>
      </c>
      <c r="V322" s="1" t="str">
        <f>IF(T299="","",'Cost and Benefit Parameters'!$N$27)</f>
        <v/>
      </c>
      <c r="W322" s="1" t="str">
        <f>IF(U299="","",'Cost and Benefit Parameters'!$N$27)</f>
        <v/>
      </c>
      <c r="X322" s="1" t="str">
        <f>IF(V299="","",'Cost and Benefit Parameters'!$N$27)</f>
        <v/>
      </c>
      <c r="Y322" s="1">
        <f>IF(W299="","",'Cost and Benefit Parameters'!$N$27)</f>
        <v>159.285</v>
      </c>
      <c r="Z322" s="1">
        <f>IF(X299="","",'Cost and Benefit Parameters'!$N$27)</f>
        <v>159.285</v>
      </c>
      <c r="AA322" s="1">
        <f>IF(Y299="","",'Cost and Benefit Parameters'!$N$27)</f>
        <v>159.285</v>
      </c>
      <c r="AB322" s="1">
        <f>IF(Z299="","",'Cost and Benefit Parameters'!$N$27)</f>
        <v>159.285</v>
      </c>
      <c r="AC322" s="1">
        <f>IF(AA299="","",'Cost and Benefit Parameters'!$N$27)</f>
        <v>159.285</v>
      </c>
      <c r="AD322" s="1">
        <f>IF(AB299="","",'Cost and Benefit Parameters'!$N$27)</f>
        <v>159.285</v>
      </c>
      <c r="AE322" s="1">
        <f>IF(AC299="","",'Cost and Benefit Parameters'!$N$27)</f>
        <v>159.285</v>
      </c>
      <c r="AF322" s="1">
        <f>IF(AD299="","",'Cost and Benefit Parameters'!$N$27)</f>
        <v>159.285</v>
      </c>
      <c r="AG322" s="1">
        <f>IF(AE299="","",'Cost and Benefit Parameters'!$N$27)</f>
        <v>159.285</v>
      </c>
      <c r="AH322" s="1">
        <f>IF(AF299="","",'Cost and Benefit Parameters'!$N$27)</f>
        <v>159.285</v>
      </c>
      <c r="AI322" s="1">
        <f>IF(AG299="","",'Cost and Benefit Parameters'!$N$27)</f>
        <v>159.285</v>
      </c>
      <c r="AJ322" s="1">
        <f>IF(AH299="","",'Cost and Benefit Parameters'!$N$27)</f>
        <v>159.285</v>
      </c>
      <c r="AK322" s="1">
        <f>IF(AI299="","",'Cost and Benefit Parameters'!$N$27)</f>
        <v>159.285</v>
      </c>
      <c r="AL322" s="1">
        <f>IF(AJ299="","",'Cost and Benefit Parameters'!$N$27)</f>
        <v>159.285</v>
      </c>
      <c r="AM322" s="1">
        <f>IF(AK299="","",'Cost and Benefit Parameters'!$N$27)</f>
        <v>159.285</v>
      </c>
      <c r="AN322" s="1">
        <f>IF(AL299="","",'Cost and Benefit Parameters'!$N$27)</f>
        <v>159.285</v>
      </c>
      <c r="AO322" s="1">
        <f>IF(AM299="","",'Cost and Benefit Parameters'!$N$27)</f>
        <v>159.285</v>
      </c>
      <c r="AP322" s="1">
        <f>IF(AN299="","",'Cost and Benefit Parameters'!$N$27)</f>
        <v>159.285</v>
      </c>
      <c r="AQ322" s="1">
        <f>IF(AO299="","",'Cost and Benefit Parameters'!$N$27)</f>
        <v>159.285</v>
      </c>
      <c r="AR322" s="1">
        <f>IF(AP299="","",'Cost and Benefit Parameters'!$N$27)</f>
        <v>159.285</v>
      </c>
      <c r="AS322" s="1">
        <f>IF(AQ299="","",'Cost and Benefit Parameters'!$N$27)</f>
        <v>159.285</v>
      </c>
      <c r="AT322" s="1">
        <f>IF(AR299="","",'Cost and Benefit Parameters'!$N$27)</f>
        <v>159.285</v>
      </c>
      <c r="AU322" s="1">
        <f>IF(AS299="","",'Cost and Benefit Parameters'!$N$27)</f>
        <v>159.285</v>
      </c>
      <c r="AV322" s="1">
        <f>IF(AT299="","",'Cost and Benefit Parameters'!$N$27)</f>
        <v>159.285</v>
      </c>
      <c r="AW322" s="1">
        <f>IF(AU299="","",'Cost and Benefit Parameters'!$N$27)</f>
        <v>159.285</v>
      </c>
      <c r="AX322" s="1">
        <f>IF(AV299="","",'Cost and Benefit Parameters'!$N$27)</f>
        <v>159.285</v>
      </c>
      <c r="AY322" s="1">
        <f>IF(AW299="","",'Cost and Benefit Parameters'!$N$27)</f>
        <v>159.285</v>
      </c>
      <c r="AZ322" s="1">
        <f>IF(AX299="","",'Cost and Benefit Parameters'!$N$27)</f>
        <v>159.285</v>
      </c>
      <c r="BA322" s="1">
        <f>IF(AY299="","",'Cost and Benefit Parameters'!$N$27)</f>
        <v>159.285</v>
      </c>
      <c r="BB322" s="1">
        <f>IF(AZ299="","",'Cost and Benefit Parameters'!$N$27)</f>
        <v>159.285</v>
      </c>
      <c r="BC322" s="1">
        <f>IF(BA299="","",'Cost and Benefit Parameters'!$N$27)</f>
        <v>159.285</v>
      </c>
      <c r="BD322" s="1">
        <f>IF(BB299="","",'Cost and Benefit Parameters'!$N$27)</f>
        <v>159.285</v>
      </c>
      <c r="BE322" s="1">
        <f>IF(BC299="","",'Cost and Benefit Parameters'!$N$27)</f>
        <v>159.285</v>
      </c>
      <c r="BF322" s="1">
        <f>IF(BD299="","",'Cost and Benefit Parameters'!$N$27)</f>
        <v>159.285</v>
      </c>
      <c r="BG322" s="1">
        <f>IF(BE299="","",'Cost and Benefit Parameters'!$N$27)</f>
        <v>159.285</v>
      </c>
      <c r="BH322" s="1">
        <f>IF(BF299="","",'Cost and Benefit Parameters'!$N$27)</f>
        <v>159.285</v>
      </c>
      <c r="BI322" s="1">
        <f>IF(BG299="","",'Cost and Benefit Parameters'!$N$27)</f>
        <v>159.285</v>
      </c>
      <c r="BJ322" s="1">
        <f>IF(BH299="","",'Cost and Benefit Parameters'!$N$27)</f>
        <v>159.285</v>
      </c>
      <c r="BK322" s="1">
        <f>IF(BI299="","",'Cost and Benefit Parameters'!$N$27)</f>
        <v>159.285</v>
      </c>
      <c r="BL322" s="1">
        <f>IF(BJ299="","",'Cost and Benefit Parameters'!$N$27)</f>
        <v>159.285</v>
      </c>
      <c r="BM322" s="1" t="str">
        <f>IF(BK299="","",'Cost and Benefit Parameters'!$N$27)</f>
        <v/>
      </c>
      <c r="BN322" s="1" t="str">
        <f>IF(BL299="","",'Cost and Benefit Parameters'!$N$27)</f>
        <v/>
      </c>
      <c r="BO322" s="1" t="str">
        <f>IF(BM299="","",'Cost and Benefit Parameters'!$N$27)</f>
        <v/>
      </c>
      <c r="BP322" s="1" t="str">
        <f>IF(BN299="","",'Cost and Benefit Parameters'!$N$27)</f>
        <v/>
      </c>
    </row>
    <row r="323" spans="1:72" x14ac:dyDescent="0.55000000000000004">
      <c r="A323" s="642"/>
      <c r="B323" t="s">
        <v>483</v>
      </c>
      <c r="J323" s="1" t="str">
        <f>IF(H300="","",'Cost and Benefit Parameters'!$N$27)</f>
        <v/>
      </c>
      <c r="K323" s="1" t="str">
        <f>IF(I300="","",'Cost and Benefit Parameters'!$N$27)</f>
        <v/>
      </c>
      <c r="L323" s="1" t="str">
        <f>IF(J300="","",'Cost and Benefit Parameters'!$N$27)</f>
        <v/>
      </c>
      <c r="M323" s="1" t="str">
        <f>IF(K300="","",'Cost and Benefit Parameters'!$N$27)</f>
        <v/>
      </c>
      <c r="N323" s="1" t="str">
        <f>IF(L300="","",'Cost and Benefit Parameters'!$N$27)</f>
        <v/>
      </c>
      <c r="O323" s="1" t="str">
        <f>IF(M300="","",'Cost and Benefit Parameters'!$N$27)</f>
        <v/>
      </c>
      <c r="P323" s="1" t="str">
        <f>IF(N300="","",'Cost and Benefit Parameters'!$N$27)</f>
        <v/>
      </c>
      <c r="Q323" s="1" t="str">
        <f>IF(O300="","",'Cost and Benefit Parameters'!$N$27)</f>
        <v/>
      </c>
      <c r="R323" s="1" t="str">
        <f>IF(P300="","",'Cost and Benefit Parameters'!$N$27)</f>
        <v/>
      </c>
      <c r="S323" s="1" t="str">
        <f>IF(Q300="","",'Cost and Benefit Parameters'!$N$27)</f>
        <v/>
      </c>
      <c r="T323" s="1" t="str">
        <f>IF(R300="","",'Cost and Benefit Parameters'!$N$27)</f>
        <v/>
      </c>
      <c r="U323" s="1" t="str">
        <f>IF(S300="","",'Cost and Benefit Parameters'!$N$27)</f>
        <v/>
      </c>
      <c r="V323" s="1" t="str">
        <f>IF(T300="","",'Cost and Benefit Parameters'!$N$27)</f>
        <v/>
      </c>
      <c r="W323" s="1" t="str">
        <f>IF(U300="","",'Cost and Benefit Parameters'!$N$27)</f>
        <v/>
      </c>
      <c r="X323" s="1" t="str">
        <f>IF(V300="","",'Cost and Benefit Parameters'!$N$27)</f>
        <v/>
      </c>
      <c r="Y323" s="1" t="str">
        <f>IF(W300="","",'Cost and Benefit Parameters'!$N$27)</f>
        <v/>
      </c>
      <c r="Z323" s="1">
        <f>IF(X300="","",'Cost and Benefit Parameters'!$N$27)</f>
        <v>159.285</v>
      </c>
      <c r="AA323" s="1">
        <f>IF(Y300="","",'Cost and Benefit Parameters'!$N$27)</f>
        <v>159.285</v>
      </c>
      <c r="AB323" s="1">
        <f>IF(Z300="","",'Cost and Benefit Parameters'!$N$27)</f>
        <v>159.285</v>
      </c>
      <c r="AC323" s="1">
        <f>IF(AA300="","",'Cost and Benefit Parameters'!$N$27)</f>
        <v>159.285</v>
      </c>
      <c r="AD323" s="1">
        <f>IF(AB300="","",'Cost and Benefit Parameters'!$N$27)</f>
        <v>159.285</v>
      </c>
      <c r="AE323" s="1">
        <f>IF(AC300="","",'Cost and Benefit Parameters'!$N$27)</f>
        <v>159.285</v>
      </c>
      <c r="AF323" s="1">
        <f>IF(AD300="","",'Cost and Benefit Parameters'!$N$27)</f>
        <v>159.285</v>
      </c>
      <c r="AG323" s="1">
        <f>IF(AE300="","",'Cost and Benefit Parameters'!$N$27)</f>
        <v>159.285</v>
      </c>
      <c r="AH323" s="1">
        <f>IF(AF300="","",'Cost and Benefit Parameters'!$N$27)</f>
        <v>159.285</v>
      </c>
      <c r="AI323" s="1">
        <f>IF(AG300="","",'Cost and Benefit Parameters'!$N$27)</f>
        <v>159.285</v>
      </c>
      <c r="AJ323" s="1">
        <f>IF(AH300="","",'Cost and Benefit Parameters'!$N$27)</f>
        <v>159.285</v>
      </c>
      <c r="AK323" s="1">
        <f>IF(AI300="","",'Cost and Benefit Parameters'!$N$27)</f>
        <v>159.285</v>
      </c>
      <c r="AL323" s="1">
        <f>IF(AJ300="","",'Cost and Benefit Parameters'!$N$27)</f>
        <v>159.285</v>
      </c>
      <c r="AM323" s="1">
        <f>IF(AK300="","",'Cost and Benefit Parameters'!$N$27)</f>
        <v>159.285</v>
      </c>
      <c r="AN323" s="1">
        <f>IF(AL300="","",'Cost and Benefit Parameters'!$N$27)</f>
        <v>159.285</v>
      </c>
      <c r="AO323" s="1">
        <f>IF(AM300="","",'Cost and Benefit Parameters'!$N$27)</f>
        <v>159.285</v>
      </c>
      <c r="AP323" s="1">
        <f>IF(AN300="","",'Cost and Benefit Parameters'!$N$27)</f>
        <v>159.285</v>
      </c>
      <c r="AQ323" s="1">
        <f>IF(AO300="","",'Cost and Benefit Parameters'!$N$27)</f>
        <v>159.285</v>
      </c>
      <c r="AR323" s="1">
        <f>IF(AP300="","",'Cost and Benefit Parameters'!$N$27)</f>
        <v>159.285</v>
      </c>
      <c r="AS323" s="1">
        <f>IF(AQ300="","",'Cost and Benefit Parameters'!$N$27)</f>
        <v>159.285</v>
      </c>
      <c r="AT323" s="1">
        <f>IF(AR300="","",'Cost and Benefit Parameters'!$N$27)</f>
        <v>159.285</v>
      </c>
      <c r="AU323" s="1">
        <f>IF(AS300="","",'Cost and Benefit Parameters'!$N$27)</f>
        <v>159.285</v>
      </c>
      <c r="AV323" s="1">
        <f>IF(AT300="","",'Cost and Benefit Parameters'!$N$27)</f>
        <v>159.285</v>
      </c>
      <c r="AW323" s="1">
        <f>IF(AU300="","",'Cost and Benefit Parameters'!$N$27)</f>
        <v>159.285</v>
      </c>
      <c r="AX323" s="1">
        <f>IF(AV300="","",'Cost and Benefit Parameters'!$N$27)</f>
        <v>159.285</v>
      </c>
      <c r="AY323" s="1">
        <f>IF(AW300="","",'Cost and Benefit Parameters'!$N$27)</f>
        <v>159.285</v>
      </c>
      <c r="AZ323" s="1">
        <f>IF(AX300="","",'Cost and Benefit Parameters'!$N$27)</f>
        <v>159.285</v>
      </c>
      <c r="BA323" s="1">
        <f>IF(AY300="","",'Cost and Benefit Parameters'!$N$27)</f>
        <v>159.285</v>
      </c>
      <c r="BB323" s="1">
        <f>IF(AZ300="","",'Cost and Benefit Parameters'!$N$27)</f>
        <v>159.285</v>
      </c>
      <c r="BC323" s="1">
        <f>IF(BA300="","",'Cost and Benefit Parameters'!$N$27)</f>
        <v>159.285</v>
      </c>
      <c r="BD323" s="1">
        <f>IF(BB300="","",'Cost and Benefit Parameters'!$N$27)</f>
        <v>159.285</v>
      </c>
      <c r="BE323" s="1">
        <f>IF(BC300="","",'Cost and Benefit Parameters'!$N$27)</f>
        <v>159.285</v>
      </c>
      <c r="BF323" s="1">
        <f>IF(BD300="","",'Cost and Benefit Parameters'!$N$27)</f>
        <v>159.285</v>
      </c>
      <c r="BG323" s="1">
        <f>IF(BE300="","",'Cost and Benefit Parameters'!$N$27)</f>
        <v>159.285</v>
      </c>
      <c r="BH323" s="1">
        <f>IF(BF300="","",'Cost and Benefit Parameters'!$N$27)</f>
        <v>159.285</v>
      </c>
      <c r="BI323" s="1">
        <f>IF(BG300="","",'Cost and Benefit Parameters'!$N$27)</f>
        <v>159.285</v>
      </c>
      <c r="BJ323" s="1">
        <f>IF(BH300="","",'Cost and Benefit Parameters'!$N$27)</f>
        <v>159.285</v>
      </c>
      <c r="BK323" s="1">
        <f>IF(BI300="","",'Cost and Benefit Parameters'!$N$27)</f>
        <v>159.285</v>
      </c>
      <c r="BL323" s="1">
        <f>IF(BJ300="","",'Cost and Benefit Parameters'!$N$27)</f>
        <v>159.285</v>
      </c>
      <c r="BM323" s="1">
        <f>IF(BK300="","",'Cost and Benefit Parameters'!$N$27)</f>
        <v>159.285</v>
      </c>
      <c r="BN323" s="1" t="str">
        <f>IF(BL300="","",'Cost and Benefit Parameters'!$N$27)</f>
        <v/>
      </c>
      <c r="BO323" s="1" t="str">
        <f>IF(BM300="","",'Cost and Benefit Parameters'!$N$27)</f>
        <v/>
      </c>
      <c r="BP323" s="1" t="str">
        <f>IF(BN300="","",'Cost and Benefit Parameters'!$N$27)</f>
        <v/>
      </c>
    </row>
    <row r="324" spans="1:72" x14ac:dyDescent="0.55000000000000004">
      <c r="A324" s="642"/>
      <c r="B324" t="s">
        <v>484</v>
      </c>
      <c r="J324" s="1" t="str">
        <f>IF(H301="","",'Cost and Benefit Parameters'!$N$27)</f>
        <v/>
      </c>
      <c r="K324" s="1" t="str">
        <f>IF(I301="","",'Cost and Benefit Parameters'!$N$27)</f>
        <v/>
      </c>
      <c r="L324" s="1" t="str">
        <f>IF(J301="","",'Cost and Benefit Parameters'!$N$27)</f>
        <v/>
      </c>
      <c r="M324" s="1" t="str">
        <f>IF(K301="","",'Cost and Benefit Parameters'!$N$27)</f>
        <v/>
      </c>
      <c r="N324" s="1" t="str">
        <f>IF(L301="","",'Cost and Benefit Parameters'!$N$27)</f>
        <v/>
      </c>
      <c r="O324" s="1" t="str">
        <f>IF(M301="","",'Cost and Benefit Parameters'!$N$27)</f>
        <v/>
      </c>
      <c r="P324" s="1" t="str">
        <f>IF(N301="","",'Cost and Benefit Parameters'!$N$27)</f>
        <v/>
      </c>
      <c r="Q324" s="1" t="str">
        <f>IF(O301="","",'Cost and Benefit Parameters'!$N$27)</f>
        <v/>
      </c>
      <c r="R324" s="1" t="str">
        <f>IF(P301="","",'Cost and Benefit Parameters'!$N$27)</f>
        <v/>
      </c>
      <c r="S324" s="1" t="str">
        <f>IF(Q301="","",'Cost and Benefit Parameters'!$N$27)</f>
        <v/>
      </c>
      <c r="T324" s="1" t="str">
        <f>IF(R301="","",'Cost and Benefit Parameters'!$N$27)</f>
        <v/>
      </c>
      <c r="U324" s="1" t="str">
        <f>IF(S301="","",'Cost and Benefit Parameters'!$N$27)</f>
        <v/>
      </c>
      <c r="V324" s="1" t="str">
        <f>IF(T301="","",'Cost and Benefit Parameters'!$N$27)</f>
        <v/>
      </c>
      <c r="W324" s="1" t="str">
        <f>IF(U301="","",'Cost and Benefit Parameters'!$N$27)</f>
        <v/>
      </c>
      <c r="X324" s="1" t="str">
        <f>IF(V301="","",'Cost and Benefit Parameters'!$N$27)</f>
        <v/>
      </c>
      <c r="Y324" s="1" t="str">
        <f>IF(W301="","",'Cost and Benefit Parameters'!$N$27)</f>
        <v/>
      </c>
      <c r="Z324" s="1" t="str">
        <f>IF(X301="","",'Cost and Benefit Parameters'!$N$27)</f>
        <v/>
      </c>
      <c r="AA324" s="1">
        <f>IF(Y301="","",'Cost and Benefit Parameters'!$N$27)</f>
        <v>159.285</v>
      </c>
      <c r="AB324" s="1">
        <f>IF(Z301="","",'Cost and Benefit Parameters'!$N$27)</f>
        <v>159.285</v>
      </c>
      <c r="AC324" s="1">
        <f>IF(AA301="","",'Cost and Benefit Parameters'!$N$27)</f>
        <v>159.285</v>
      </c>
      <c r="AD324" s="1">
        <f>IF(AB301="","",'Cost and Benefit Parameters'!$N$27)</f>
        <v>159.285</v>
      </c>
      <c r="AE324" s="1">
        <f>IF(AC301="","",'Cost and Benefit Parameters'!$N$27)</f>
        <v>159.285</v>
      </c>
      <c r="AF324" s="1">
        <f>IF(AD301="","",'Cost and Benefit Parameters'!$N$27)</f>
        <v>159.285</v>
      </c>
      <c r="AG324" s="1">
        <f>IF(AE301="","",'Cost and Benefit Parameters'!$N$27)</f>
        <v>159.285</v>
      </c>
      <c r="AH324" s="1">
        <f>IF(AF301="","",'Cost and Benefit Parameters'!$N$27)</f>
        <v>159.285</v>
      </c>
      <c r="AI324" s="1">
        <f>IF(AG301="","",'Cost and Benefit Parameters'!$N$27)</f>
        <v>159.285</v>
      </c>
      <c r="AJ324" s="1">
        <f>IF(AH301="","",'Cost and Benefit Parameters'!$N$27)</f>
        <v>159.285</v>
      </c>
      <c r="AK324" s="1">
        <f>IF(AI301="","",'Cost and Benefit Parameters'!$N$27)</f>
        <v>159.285</v>
      </c>
      <c r="AL324" s="1">
        <f>IF(AJ301="","",'Cost and Benefit Parameters'!$N$27)</f>
        <v>159.285</v>
      </c>
      <c r="AM324" s="1">
        <f>IF(AK301="","",'Cost and Benefit Parameters'!$N$27)</f>
        <v>159.285</v>
      </c>
      <c r="AN324" s="1">
        <f>IF(AL301="","",'Cost and Benefit Parameters'!$N$27)</f>
        <v>159.285</v>
      </c>
      <c r="AO324" s="1">
        <f>IF(AM301="","",'Cost and Benefit Parameters'!$N$27)</f>
        <v>159.285</v>
      </c>
      <c r="AP324" s="1">
        <f>IF(AN301="","",'Cost and Benefit Parameters'!$N$27)</f>
        <v>159.285</v>
      </c>
      <c r="AQ324" s="1">
        <f>IF(AO301="","",'Cost and Benefit Parameters'!$N$27)</f>
        <v>159.285</v>
      </c>
      <c r="AR324" s="1">
        <f>IF(AP301="","",'Cost and Benefit Parameters'!$N$27)</f>
        <v>159.285</v>
      </c>
      <c r="AS324" s="1">
        <f>IF(AQ301="","",'Cost and Benefit Parameters'!$N$27)</f>
        <v>159.285</v>
      </c>
      <c r="AT324" s="1">
        <f>IF(AR301="","",'Cost and Benefit Parameters'!$N$27)</f>
        <v>159.285</v>
      </c>
      <c r="AU324" s="1">
        <f>IF(AS301="","",'Cost and Benefit Parameters'!$N$27)</f>
        <v>159.285</v>
      </c>
      <c r="AV324" s="1">
        <f>IF(AT301="","",'Cost and Benefit Parameters'!$N$27)</f>
        <v>159.285</v>
      </c>
      <c r="AW324" s="1">
        <f>IF(AU301="","",'Cost and Benefit Parameters'!$N$27)</f>
        <v>159.285</v>
      </c>
      <c r="AX324" s="1">
        <f>IF(AV301="","",'Cost and Benefit Parameters'!$N$27)</f>
        <v>159.285</v>
      </c>
      <c r="AY324" s="1">
        <f>IF(AW301="","",'Cost and Benefit Parameters'!$N$27)</f>
        <v>159.285</v>
      </c>
      <c r="AZ324" s="1">
        <f>IF(AX301="","",'Cost and Benefit Parameters'!$N$27)</f>
        <v>159.285</v>
      </c>
      <c r="BA324" s="1">
        <f>IF(AY301="","",'Cost and Benefit Parameters'!$N$27)</f>
        <v>159.285</v>
      </c>
      <c r="BB324" s="1">
        <f>IF(AZ301="","",'Cost and Benefit Parameters'!$N$27)</f>
        <v>159.285</v>
      </c>
      <c r="BC324" s="1">
        <f>IF(BA301="","",'Cost and Benefit Parameters'!$N$27)</f>
        <v>159.285</v>
      </c>
      <c r="BD324" s="1">
        <f>IF(BB301="","",'Cost and Benefit Parameters'!$N$27)</f>
        <v>159.285</v>
      </c>
      <c r="BE324" s="1">
        <f>IF(BC301="","",'Cost and Benefit Parameters'!$N$27)</f>
        <v>159.285</v>
      </c>
      <c r="BF324" s="1">
        <f>IF(BD301="","",'Cost and Benefit Parameters'!$N$27)</f>
        <v>159.285</v>
      </c>
      <c r="BG324" s="1">
        <f>IF(BE301="","",'Cost and Benefit Parameters'!$N$27)</f>
        <v>159.285</v>
      </c>
      <c r="BH324" s="1">
        <f>IF(BF301="","",'Cost and Benefit Parameters'!$N$27)</f>
        <v>159.285</v>
      </c>
      <c r="BI324" s="1">
        <f>IF(BG301="","",'Cost and Benefit Parameters'!$N$27)</f>
        <v>159.285</v>
      </c>
      <c r="BJ324" s="1">
        <f>IF(BH301="","",'Cost and Benefit Parameters'!$N$27)</f>
        <v>159.285</v>
      </c>
      <c r="BK324" s="1">
        <f>IF(BI301="","",'Cost and Benefit Parameters'!$N$27)</f>
        <v>159.285</v>
      </c>
      <c r="BL324" s="1">
        <f>IF(BJ301="","",'Cost and Benefit Parameters'!$N$27)</f>
        <v>159.285</v>
      </c>
      <c r="BM324" s="1">
        <f>IF(BK301="","",'Cost and Benefit Parameters'!$N$27)</f>
        <v>159.285</v>
      </c>
      <c r="BN324" s="1">
        <f>IF(BL301="","",'Cost and Benefit Parameters'!$N$27)</f>
        <v>159.285</v>
      </c>
      <c r="BO324" s="1" t="str">
        <f>IF(BM301="","",'Cost and Benefit Parameters'!$N$27)</f>
        <v/>
      </c>
      <c r="BP324" s="1" t="str">
        <f>IF(BN301="","",'Cost and Benefit Parameters'!$N$27)</f>
        <v/>
      </c>
    </row>
    <row r="325" spans="1:72" x14ac:dyDescent="0.55000000000000004">
      <c r="A325" s="642"/>
      <c r="B325" t="s">
        <v>485</v>
      </c>
      <c r="J325" s="1" t="str">
        <f>IF(H302="","",'Cost and Benefit Parameters'!$N$27)</f>
        <v/>
      </c>
      <c r="K325" s="1" t="str">
        <f>IF(I302="","",'Cost and Benefit Parameters'!$N$27)</f>
        <v/>
      </c>
      <c r="L325" s="1" t="str">
        <f>IF(J302="","",'Cost and Benefit Parameters'!$N$27)</f>
        <v/>
      </c>
      <c r="M325" s="1" t="str">
        <f>IF(K302="","",'Cost and Benefit Parameters'!$N$27)</f>
        <v/>
      </c>
      <c r="N325" s="1" t="str">
        <f>IF(L302="","",'Cost and Benefit Parameters'!$N$27)</f>
        <v/>
      </c>
      <c r="O325" s="1" t="str">
        <f>IF(M302="","",'Cost and Benefit Parameters'!$N$27)</f>
        <v/>
      </c>
      <c r="P325" s="1" t="str">
        <f>IF(N302="","",'Cost and Benefit Parameters'!$N$27)</f>
        <v/>
      </c>
      <c r="Q325" s="1" t="str">
        <f>IF(O302="","",'Cost and Benefit Parameters'!$N$27)</f>
        <v/>
      </c>
      <c r="R325" s="1" t="str">
        <f>IF(P302="","",'Cost and Benefit Parameters'!$N$27)</f>
        <v/>
      </c>
      <c r="S325" s="1" t="str">
        <f>IF(Q302="","",'Cost and Benefit Parameters'!$N$27)</f>
        <v/>
      </c>
      <c r="T325" s="1" t="str">
        <f>IF(R302="","",'Cost and Benefit Parameters'!$N$27)</f>
        <v/>
      </c>
      <c r="U325" s="1" t="str">
        <f>IF(S302="","",'Cost and Benefit Parameters'!$N$27)</f>
        <v/>
      </c>
      <c r="V325" s="1" t="str">
        <f>IF(T302="","",'Cost and Benefit Parameters'!$N$27)</f>
        <v/>
      </c>
      <c r="W325" s="1" t="str">
        <f>IF(U302="","",'Cost and Benefit Parameters'!$N$27)</f>
        <v/>
      </c>
      <c r="X325" s="1" t="str">
        <f>IF(V302="","",'Cost and Benefit Parameters'!$N$27)</f>
        <v/>
      </c>
      <c r="Y325" s="1" t="str">
        <f>IF(W302="","",'Cost and Benefit Parameters'!$N$27)</f>
        <v/>
      </c>
      <c r="Z325" s="1" t="str">
        <f>IF(X302="","",'Cost and Benefit Parameters'!$N$27)</f>
        <v/>
      </c>
      <c r="AA325" s="1" t="str">
        <f>IF(Y302="","",'Cost and Benefit Parameters'!$N$27)</f>
        <v/>
      </c>
      <c r="AB325" s="1">
        <f>IF(Z302="","",'Cost and Benefit Parameters'!$N$27)</f>
        <v>159.285</v>
      </c>
      <c r="AC325" s="1">
        <f>IF(AA302="","",'Cost and Benefit Parameters'!$N$27)</f>
        <v>159.285</v>
      </c>
      <c r="AD325" s="1">
        <f>IF(AB302="","",'Cost and Benefit Parameters'!$N$27)</f>
        <v>159.285</v>
      </c>
      <c r="AE325" s="1">
        <f>IF(AC302="","",'Cost and Benefit Parameters'!$N$27)</f>
        <v>159.285</v>
      </c>
      <c r="AF325" s="1">
        <f>IF(AD302="","",'Cost and Benefit Parameters'!$N$27)</f>
        <v>159.285</v>
      </c>
      <c r="AG325" s="1">
        <f>IF(AE302="","",'Cost and Benefit Parameters'!$N$27)</f>
        <v>159.285</v>
      </c>
      <c r="AH325" s="1">
        <f>IF(AF302="","",'Cost and Benefit Parameters'!$N$27)</f>
        <v>159.285</v>
      </c>
      <c r="AI325" s="1">
        <f>IF(AG302="","",'Cost and Benefit Parameters'!$N$27)</f>
        <v>159.285</v>
      </c>
      <c r="AJ325" s="1">
        <f>IF(AH302="","",'Cost and Benefit Parameters'!$N$27)</f>
        <v>159.285</v>
      </c>
      <c r="AK325" s="1">
        <f>IF(AI302="","",'Cost and Benefit Parameters'!$N$27)</f>
        <v>159.285</v>
      </c>
      <c r="AL325" s="1">
        <f>IF(AJ302="","",'Cost and Benefit Parameters'!$N$27)</f>
        <v>159.285</v>
      </c>
      <c r="AM325" s="1">
        <f>IF(AK302="","",'Cost and Benefit Parameters'!$N$27)</f>
        <v>159.285</v>
      </c>
      <c r="AN325" s="1">
        <f>IF(AL302="","",'Cost and Benefit Parameters'!$N$27)</f>
        <v>159.285</v>
      </c>
      <c r="AO325" s="1">
        <f>IF(AM302="","",'Cost and Benefit Parameters'!$N$27)</f>
        <v>159.285</v>
      </c>
      <c r="AP325" s="1">
        <f>IF(AN302="","",'Cost and Benefit Parameters'!$N$27)</f>
        <v>159.285</v>
      </c>
      <c r="AQ325" s="1">
        <f>IF(AO302="","",'Cost and Benefit Parameters'!$N$27)</f>
        <v>159.285</v>
      </c>
      <c r="AR325" s="1">
        <f>IF(AP302="","",'Cost and Benefit Parameters'!$N$27)</f>
        <v>159.285</v>
      </c>
      <c r="AS325" s="1">
        <f>IF(AQ302="","",'Cost and Benefit Parameters'!$N$27)</f>
        <v>159.285</v>
      </c>
      <c r="AT325" s="1">
        <f>IF(AR302="","",'Cost and Benefit Parameters'!$N$27)</f>
        <v>159.285</v>
      </c>
      <c r="AU325" s="1">
        <f>IF(AS302="","",'Cost and Benefit Parameters'!$N$27)</f>
        <v>159.285</v>
      </c>
      <c r="AV325" s="1">
        <f>IF(AT302="","",'Cost and Benefit Parameters'!$N$27)</f>
        <v>159.285</v>
      </c>
      <c r="AW325" s="1">
        <f>IF(AU302="","",'Cost and Benefit Parameters'!$N$27)</f>
        <v>159.285</v>
      </c>
      <c r="AX325" s="1">
        <f>IF(AV302="","",'Cost and Benefit Parameters'!$N$27)</f>
        <v>159.285</v>
      </c>
      <c r="AY325" s="1">
        <f>IF(AW302="","",'Cost and Benefit Parameters'!$N$27)</f>
        <v>159.285</v>
      </c>
      <c r="AZ325" s="1">
        <f>IF(AX302="","",'Cost and Benefit Parameters'!$N$27)</f>
        <v>159.285</v>
      </c>
      <c r="BA325" s="1">
        <f>IF(AY302="","",'Cost and Benefit Parameters'!$N$27)</f>
        <v>159.285</v>
      </c>
      <c r="BB325" s="1">
        <f>IF(AZ302="","",'Cost and Benefit Parameters'!$N$27)</f>
        <v>159.285</v>
      </c>
      <c r="BC325" s="1">
        <f>IF(BA302="","",'Cost and Benefit Parameters'!$N$27)</f>
        <v>159.285</v>
      </c>
      <c r="BD325" s="1">
        <f>IF(BB302="","",'Cost and Benefit Parameters'!$N$27)</f>
        <v>159.285</v>
      </c>
      <c r="BE325" s="1">
        <f>IF(BC302="","",'Cost and Benefit Parameters'!$N$27)</f>
        <v>159.285</v>
      </c>
      <c r="BF325" s="1">
        <f>IF(BD302="","",'Cost and Benefit Parameters'!$N$27)</f>
        <v>159.285</v>
      </c>
      <c r="BG325" s="1">
        <f>IF(BE302="","",'Cost and Benefit Parameters'!$N$27)</f>
        <v>159.285</v>
      </c>
      <c r="BH325" s="1">
        <f>IF(BF302="","",'Cost and Benefit Parameters'!$N$27)</f>
        <v>159.285</v>
      </c>
      <c r="BI325" s="1">
        <f>IF(BG302="","",'Cost and Benefit Parameters'!$N$27)</f>
        <v>159.285</v>
      </c>
      <c r="BJ325" s="1">
        <f>IF(BH302="","",'Cost and Benefit Parameters'!$N$27)</f>
        <v>159.285</v>
      </c>
      <c r="BK325" s="1">
        <f>IF(BI302="","",'Cost and Benefit Parameters'!$N$27)</f>
        <v>159.285</v>
      </c>
      <c r="BL325" s="1">
        <f>IF(BJ302="","",'Cost and Benefit Parameters'!$N$27)</f>
        <v>159.285</v>
      </c>
      <c r="BM325" s="1">
        <f>IF(BK302="","",'Cost and Benefit Parameters'!$N$27)</f>
        <v>159.285</v>
      </c>
      <c r="BN325" s="1">
        <f>IF(BL302="","",'Cost and Benefit Parameters'!$N$27)</f>
        <v>159.285</v>
      </c>
      <c r="BO325" s="1">
        <f>IF(BM302="","",'Cost and Benefit Parameters'!$N$27)</f>
        <v>159.285</v>
      </c>
      <c r="BP325" s="1" t="str">
        <f>IF(BN302="","",'Cost and Benefit Parameters'!$N$27)</f>
        <v/>
      </c>
    </row>
    <row r="326" spans="1:72" x14ac:dyDescent="0.55000000000000004">
      <c r="A326" s="642"/>
      <c r="B326" t="s">
        <v>486</v>
      </c>
      <c r="J326" s="1" t="str">
        <f>IF(H303="","",'Cost and Benefit Parameters'!$N$27)</f>
        <v/>
      </c>
      <c r="K326" s="1" t="str">
        <f>IF(I303="","",'Cost and Benefit Parameters'!$N$27)</f>
        <v/>
      </c>
      <c r="L326" s="1" t="str">
        <f>IF(J303="","",'Cost and Benefit Parameters'!$N$27)</f>
        <v/>
      </c>
      <c r="M326" s="1" t="str">
        <f>IF(K303="","",'Cost and Benefit Parameters'!$N$27)</f>
        <v/>
      </c>
      <c r="N326" s="1" t="str">
        <f>IF(L303="","",'Cost and Benefit Parameters'!$N$27)</f>
        <v/>
      </c>
      <c r="O326" s="1" t="str">
        <f>IF(M303="","",'Cost and Benefit Parameters'!$N$27)</f>
        <v/>
      </c>
      <c r="P326" s="1" t="str">
        <f>IF(N303="","",'Cost and Benefit Parameters'!$N$27)</f>
        <v/>
      </c>
      <c r="Q326" s="1" t="str">
        <f>IF(O303="","",'Cost and Benefit Parameters'!$N$27)</f>
        <v/>
      </c>
      <c r="R326" s="1" t="str">
        <f>IF(P303="","",'Cost and Benefit Parameters'!$N$27)</f>
        <v/>
      </c>
      <c r="S326" s="1" t="str">
        <f>IF(Q303="","",'Cost and Benefit Parameters'!$N$27)</f>
        <v/>
      </c>
      <c r="T326" s="1" t="str">
        <f>IF(R303="","",'Cost and Benefit Parameters'!$N$27)</f>
        <v/>
      </c>
      <c r="U326" s="1" t="str">
        <f>IF(S303="","",'Cost and Benefit Parameters'!$N$27)</f>
        <v/>
      </c>
      <c r="V326" s="1" t="str">
        <f>IF(T303="","",'Cost and Benefit Parameters'!$N$27)</f>
        <v/>
      </c>
      <c r="W326" s="1" t="str">
        <f>IF(U303="","",'Cost and Benefit Parameters'!$N$27)</f>
        <v/>
      </c>
      <c r="X326" s="1" t="str">
        <f>IF(V303="","",'Cost and Benefit Parameters'!$N$27)</f>
        <v/>
      </c>
      <c r="Y326" s="1" t="str">
        <f>IF(W303="","",'Cost and Benefit Parameters'!$N$27)</f>
        <v/>
      </c>
      <c r="Z326" s="1" t="str">
        <f>IF(X303="","",'Cost and Benefit Parameters'!$N$27)</f>
        <v/>
      </c>
      <c r="AA326" s="1" t="str">
        <f>IF(Y303="","",'Cost and Benefit Parameters'!$N$27)</f>
        <v/>
      </c>
      <c r="AB326" s="1" t="str">
        <f>IF(Z303="","",'Cost and Benefit Parameters'!$N$27)</f>
        <v/>
      </c>
      <c r="AC326" s="1">
        <f>IF(AA303="","",'Cost and Benefit Parameters'!$N$27)</f>
        <v>159.285</v>
      </c>
      <c r="AD326" s="1">
        <f>IF(AB303="","",'Cost and Benefit Parameters'!$N$27)</f>
        <v>159.285</v>
      </c>
      <c r="AE326" s="1">
        <f>IF(AC303="","",'Cost and Benefit Parameters'!$N$27)</f>
        <v>159.285</v>
      </c>
      <c r="AF326" s="1">
        <f>IF(AD303="","",'Cost and Benefit Parameters'!$N$27)</f>
        <v>159.285</v>
      </c>
      <c r="AG326" s="1">
        <f>IF(AE303="","",'Cost and Benefit Parameters'!$N$27)</f>
        <v>159.285</v>
      </c>
      <c r="AH326" s="1">
        <f>IF(AF303="","",'Cost and Benefit Parameters'!$N$27)</f>
        <v>159.285</v>
      </c>
      <c r="AI326" s="1">
        <f>IF(AG303="","",'Cost and Benefit Parameters'!$N$27)</f>
        <v>159.285</v>
      </c>
      <c r="AJ326" s="1">
        <f>IF(AH303="","",'Cost and Benefit Parameters'!$N$27)</f>
        <v>159.285</v>
      </c>
      <c r="AK326" s="1">
        <f>IF(AI303="","",'Cost and Benefit Parameters'!$N$27)</f>
        <v>159.285</v>
      </c>
      <c r="AL326" s="1">
        <f>IF(AJ303="","",'Cost and Benefit Parameters'!$N$27)</f>
        <v>159.285</v>
      </c>
      <c r="AM326" s="1">
        <f>IF(AK303="","",'Cost and Benefit Parameters'!$N$27)</f>
        <v>159.285</v>
      </c>
      <c r="AN326" s="1">
        <f>IF(AL303="","",'Cost and Benefit Parameters'!$N$27)</f>
        <v>159.285</v>
      </c>
      <c r="AO326" s="1">
        <f>IF(AM303="","",'Cost and Benefit Parameters'!$N$27)</f>
        <v>159.285</v>
      </c>
      <c r="AP326" s="1">
        <f>IF(AN303="","",'Cost and Benefit Parameters'!$N$27)</f>
        <v>159.285</v>
      </c>
      <c r="AQ326" s="1">
        <f>IF(AO303="","",'Cost and Benefit Parameters'!$N$27)</f>
        <v>159.285</v>
      </c>
      <c r="AR326" s="1">
        <f>IF(AP303="","",'Cost and Benefit Parameters'!$N$27)</f>
        <v>159.285</v>
      </c>
      <c r="AS326" s="1">
        <f>IF(AQ303="","",'Cost and Benefit Parameters'!$N$27)</f>
        <v>159.285</v>
      </c>
      <c r="AT326" s="1">
        <f>IF(AR303="","",'Cost and Benefit Parameters'!$N$27)</f>
        <v>159.285</v>
      </c>
      <c r="AU326" s="1">
        <f>IF(AS303="","",'Cost and Benefit Parameters'!$N$27)</f>
        <v>159.285</v>
      </c>
      <c r="AV326" s="1">
        <f>IF(AT303="","",'Cost and Benefit Parameters'!$N$27)</f>
        <v>159.285</v>
      </c>
      <c r="AW326" s="1">
        <f>IF(AU303="","",'Cost and Benefit Parameters'!$N$27)</f>
        <v>159.285</v>
      </c>
      <c r="AX326" s="1">
        <f>IF(AV303="","",'Cost and Benefit Parameters'!$N$27)</f>
        <v>159.285</v>
      </c>
      <c r="AY326" s="1">
        <f>IF(AW303="","",'Cost and Benefit Parameters'!$N$27)</f>
        <v>159.285</v>
      </c>
      <c r="AZ326" s="1">
        <f>IF(AX303="","",'Cost and Benefit Parameters'!$N$27)</f>
        <v>159.285</v>
      </c>
      <c r="BA326" s="1">
        <f>IF(AY303="","",'Cost and Benefit Parameters'!$N$27)</f>
        <v>159.285</v>
      </c>
      <c r="BB326" s="1">
        <f>IF(AZ303="","",'Cost and Benefit Parameters'!$N$27)</f>
        <v>159.285</v>
      </c>
      <c r="BC326" s="1">
        <f>IF(BA303="","",'Cost and Benefit Parameters'!$N$27)</f>
        <v>159.285</v>
      </c>
      <c r="BD326" s="1">
        <f>IF(BB303="","",'Cost and Benefit Parameters'!$N$27)</f>
        <v>159.285</v>
      </c>
      <c r="BE326" s="1">
        <f>IF(BC303="","",'Cost and Benefit Parameters'!$N$27)</f>
        <v>159.285</v>
      </c>
      <c r="BF326" s="1">
        <f>IF(BD303="","",'Cost and Benefit Parameters'!$N$27)</f>
        <v>159.285</v>
      </c>
      <c r="BG326" s="1">
        <f>IF(BE303="","",'Cost and Benefit Parameters'!$N$27)</f>
        <v>159.285</v>
      </c>
      <c r="BH326" s="1">
        <f>IF(BF303="","",'Cost and Benefit Parameters'!$N$27)</f>
        <v>159.285</v>
      </c>
      <c r="BI326" s="1">
        <f>IF(BG303="","",'Cost and Benefit Parameters'!$N$27)</f>
        <v>159.285</v>
      </c>
      <c r="BJ326" s="1">
        <f>IF(BH303="","",'Cost and Benefit Parameters'!$N$27)</f>
        <v>159.285</v>
      </c>
      <c r="BK326" s="1">
        <f>IF(BI303="","",'Cost and Benefit Parameters'!$N$27)</f>
        <v>159.285</v>
      </c>
      <c r="BL326" s="1">
        <f>IF(BJ303="","",'Cost and Benefit Parameters'!$N$27)</f>
        <v>159.285</v>
      </c>
      <c r="BM326" s="1">
        <f>IF(BK303="","",'Cost and Benefit Parameters'!$N$27)</f>
        <v>159.285</v>
      </c>
      <c r="BN326" s="1">
        <f>IF(BL303="","",'Cost and Benefit Parameters'!$N$27)</f>
        <v>159.285</v>
      </c>
      <c r="BO326" s="1">
        <f>IF(BM303="","",'Cost and Benefit Parameters'!$N$27)</f>
        <v>159.285</v>
      </c>
      <c r="BP326" s="1">
        <f>IF(BN303="","",'Cost and Benefit Parameters'!$N$27)</f>
        <v>159.285</v>
      </c>
    </row>
    <row r="327" spans="1:72" x14ac:dyDescent="0.55000000000000004">
      <c r="A327" s="643"/>
      <c r="B327" s="329" t="s">
        <v>487</v>
      </c>
      <c r="C327" s="329"/>
      <c r="D327" s="329"/>
      <c r="E327" s="329"/>
      <c r="F327" s="329"/>
      <c r="G327" s="329"/>
      <c r="H327" s="330"/>
      <c r="I327" s="329"/>
      <c r="J327" s="330">
        <f>SUM(J307:J326)</f>
        <v>159.285</v>
      </c>
      <c r="K327" s="330">
        <f>SUM(K307:K326)</f>
        <v>318.57</v>
      </c>
      <c r="L327" s="330">
        <f t="shared" ref="L327:BP327" si="84">SUM(L307:L326)</f>
        <v>477.85500000000002</v>
      </c>
      <c r="M327" s="330">
        <f t="shared" si="84"/>
        <v>637.14</v>
      </c>
      <c r="N327" s="330">
        <f t="shared" si="84"/>
        <v>796.42499999999995</v>
      </c>
      <c r="O327" s="330">
        <f t="shared" si="84"/>
        <v>955.70999999999992</v>
      </c>
      <c r="P327" s="330">
        <f t="shared" si="84"/>
        <v>1114.9949999999999</v>
      </c>
      <c r="Q327" s="330">
        <f t="shared" si="84"/>
        <v>1274.28</v>
      </c>
      <c r="R327" s="330">
        <f t="shared" si="84"/>
        <v>1433.5650000000001</v>
      </c>
      <c r="S327" s="330">
        <f t="shared" si="84"/>
        <v>1592.8500000000001</v>
      </c>
      <c r="T327" s="330">
        <f t="shared" si="84"/>
        <v>1752.1350000000002</v>
      </c>
      <c r="U327" s="330">
        <f t="shared" si="84"/>
        <v>1911.4200000000003</v>
      </c>
      <c r="V327" s="330">
        <f t="shared" si="84"/>
        <v>2070.7050000000004</v>
      </c>
      <c r="W327" s="330">
        <f t="shared" si="84"/>
        <v>2229.9900000000002</v>
      </c>
      <c r="X327" s="330">
        <f t="shared" si="84"/>
        <v>2389.2750000000001</v>
      </c>
      <c r="Y327" s="330">
        <f t="shared" si="84"/>
        <v>2548.56</v>
      </c>
      <c r="Z327" s="330">
        <f t="shared" si="84"/>
        <v>2707.8449999999998</v>
      </c>
      <c r="AA327" s="330">
        <f t="shared" si="84"/>
        <v>2867.1299999999997</v>
      </c>
      <c r="AB327" s="330">
        <f t="shared" si="84"/>
        <v>3026.4149999999995</v>
      </c>
      <c r="AC327" s="330">
        <f t="shared" si="84"/>
        <v>3185.6999999999994</v>
      </c>
      <c r="AD327" s="330">
        <f t="shared" si="84"/>
        <v>3185.6999999999994</v>
      </c>
      <c r="AE327" s="330">
        <f t="shared" si="84"/>
        <v>3185.6999999999994</v>
      </c>
      <c r="AF327" s="330">
        <f t="shared" si="84"/>
        <v>3185.6999999999994</v>
      </c>
      <c r="AG327" s="330">
        <f t="shared" si="84"/>
        <v>3185.6999999999994</v>
      </c>
      <c r="AH327" s="330">
        <f t="shared" si="84"/>
        <v>3185.6999999999994</v>
      </c>
      <c r="AI327" s="330">
        <f t="shared" si="84"/>
        <v>3185.6999999999994</v>
      </c>
      <c r="AJ327" s="330">
        <f t="shared" si="84"/>
        <v>3185.6999999999994</v>
      </c>
      <c r="AK327" s="330">
        <f t="shared" si="84"/>
        <v>3185.6999999999994</v>
      </c>
      <c r="AL327" s="330">
        <f t="shared" si="84"/>
        <v>3185.6999999999994</v>
      </c>
      <c r="AM327" s="330">
        <f t="shared" si="84"/>
        <v>3185.6999999999994</v>
      </c>
      <c r="AN327" s="330">
        <f t="shared" si="84"/>
        <v>3185.6999999999994</v>
      </c>
      <c r="AO327" s="330">
        <f t="shared" si="84"/>
        <v>3185.6999999999994</v>
      </c>
      <c r="AP327" s="330">
        <f t="shared" si="84"/>
        <v>3185.6999999999994</v>
      </c>
      <c r="AQ327" s="330">
        <f t="shared" si="84"/>
        <v>3185.6999999999994</v>
      </c>
      <c r="AR327" s="330">
        <f t="shared" si="84"/>
        <v>3185.6999999999994</v>
      </c>
      <c r="AS327" s="330">
        <f t="shared" si="84"/>
        <v>3185.6999999999994</v>
      </c>
      <c r="AT327" s="330">
        <f t="shared" si="84"/>
        <v>3185.6999999999994</v>
      </c>
      <c r="AU327" s="330">
        <f t="shared" si="84"/>
        <v>3185.6999999999994</v>
      </c>
      <c r="AV327" s="330">
        <f t="shared" si="84"/>
        <v>3185.6999999999994</v>
      </c>
      <c r="AW327" s="330">
        <f t="shared" si="84"/>
        <v>3185.6999999999994</v>
      </c>
      <c r="AX327" s="330">
        <f t="shared" si="84"/>
        <v>3026.4149999999995</v>
      </c>
      <c r="AY327" s="330">
        <f t="shared" si="84"/>
        <v>2867.1299999999997</v>
      </c>
      <c r="AZ327" s="330">
        <f t="shared" si="84"/>
        <v>2707.8449999999998</v>
      </c>
      <c r="BA327" s="330">
        <f t="shared" si="84"/>
        <v>2548.56</v>
      </c>
      <c r="BB327" s="330">
        <f t="shared" si="84"/>
        <v>2389.2750000000001</v>
      </c>
      <c r="BC327" s="330">
        <f t="shared" si="84"/>
        <v>2229.9900000000002</v>
      </c>
      <c r="BD327" s="330">
        <f t="shared" si="84"/>
        <v>2070.7050000000004</v>
      </c>
      <c r="BE327" s="330">
        <f t="shared" si="84"/>
        <v>1911.4200000000003</v>
      </c>
      <c r="BF327" s="330">
        <f t="shared" si="84"/>
        <v>1752.1350000000002</v>
      </c>
      <c r="BG327" s="330">
        <f t="shared" si="84"/>
        <v>1592.8500000000001</v>
      </c>
      <c r="BH327" s="330">
        <f t="shared" si="84"/>
        <v>1433.5650000000001</v>
      </c>
      <c r="BI327" s="330">
        <f t="shared" si="84"/>
        <v>1274.28</v>
      </c>
      <c r="BJ327" s="330">
        <f t="shared" si="84"/>
        <v>1114.9949999999999</v>
      </c>
      <c r="BK327" s="330">
        <f t="shared" si="84"/>
        <v>955.70999999999992</v>
      </c>
      <c r="BL327" s="330">
        <f t="shared" si="84"/>
        <v>796.42499999999995</v>
      </c>
      <c r="BM327" s="330">
        <f t="shared" si="84"/>
        <v>637.14</v>
      </c>
      <c r="BN327" s="330">
        <f t="shared" si="84"/>
        <v>477.85500000000002</v>
      </c>
      <c r="BO327" s="330">
        <f t="shared" si="84"/>
        <v>318.57</v>
      </c>
      <c r="BP327" s="330">
        <f t="shared" si="84"/>
        <v>159.285</v>
      </c>
    </row>
    <row r="329" spans="1:72" x14ac:dyDescent="0.55000000000000004">
      <c r="A329" s="641" t="s">
        <v>508</v>
      </c>
      <c r="B329" s="332" t="s">
        <v>509</v>
      </c>
      <c r="C329" s="333"/>
      <c r="D329" s="333"/>
      <c r="E329" s="333"/>
      <c r="F329" s="317"/>
      <c r="G329" s="317"/>
      <c r="H329" s="317"/>
      <c r="I329" s="317"/>
      <c r="J329" s="317"/>
      <c r="K329" s="317"/>
      <c r="L329" s="317"/>
      <c r="M329" s="317"/>
      <c r="N329" s="317"/>
      <c r="O329" s="317"/>
      <c r="P329" s="317"/>
      <c r="Q329" s="317"/>
      <c r="R329" s="317"/>
      <c r="S329" s="317"/>
      <c r="T329" s="317"/>
      <c r="U329" s="317"/>
      <c r="V329" s="317"/>
      <c r="W329" s="317"/>
      <c r="X329" s="317"/>
      <c r="Y329" s="317"/>
      <c r="Z329" s="317"/>
      <c r="AA329" s="317"/>
      <c r="AB329" s="317"/>
      <c r="AC329" s="317"/>
      <c r="AD329" s="317"/>
      <c r="AE329" s="317"/>
      <c r="AF329" s="317"/>
      <c r="AG329" s="317"/>
      <c r="AH329" s="317"/>
      <c r="AI329" s="317"/>
      <c r="AJ329" s="317"/>
      <c r="AK329" s="317"/>
      <c r="AL329" s="317"/>
      <c r="AM329" s="317"/>
      <c r="AN329" s="317"/>
      <c r="AO329" s="317"/>
      <c r="AP329" s="317"/>
      <c r="AQ329" s="317"/>
      <c r="AR329" s="317"/>
      <c r="AS329" s="317"/>
      <c r="AT329" s="317"/>
      <c r="AU329" s="317"/>
      <c r="AV329" s="317"/>
      <c r="AW329" s="317"/>
      <c r="AX329" s="317"/>
      <c r="AY329" s="317"/>
      <c r="AZ329" s="317"/>
      <c r="BA329" s="317"/>
      <c r="BB329" s="317"/>
      <c r="BC329" s="317"/>
      <c r="BD329" s="317"/>
      <c r="BE329" s="317"/>
      <c r="BF329" s="317"/>
      <c r="BG329" s="317"/>
      <c r="BH329" s="317"/>
      <c r="BI329" s="317"/>
      <c r="BJ329" s="317"/>
      <c r="BK329" s="317"/>
      <c r="BL329" s="317"/>
      <c r="BM329" s="317"/>
      <c r="BN329" s="317"/>
      <c r="BO329" s="317"/>
      <c r="BP329" s="317"/>
      <c r="BQ329" s="317"/>
      <c r="BR329" s="317"/>
      <c r="BS329" s="317"/>
      <c r="BT329" s="317"/>
    </row>
    <row r="330" spans="1:72" x14ac:dyDescent="0.55000000000000004">
      <c r="A330" s="642"/>
      <c r="B330" t="s">
        <v>466</v>
      </c>
      <c r="N330" s="1">
        <f>IF(J307="","",'Cost and Benefit Parameters'!$N$28)</f>
        <v>257.04000000000002</v>
      </c>
      <c r="O330" s="1">
        <f>IF(K307="","",'Cost and Benefit Parameters'!$N$28)</f>
        <v>257.04000000000002</v>
      </c>
      <c r="P330" s="1">
        <f>IF(L307="","",'Cost and Benefit Parameters'!$N$28)</f>
        <v>257.04000000000002</v>
      </c>
      <c r="Q330" s="1">
        <f>IF(M307="","",'Cost and Benefit Parameters'!$N$28)</f>
        <v>257.04000000000002</v>
      </c>
      <c r="R330" s="1">
        <f>IF(N307="","",'Cost and Benefit Parameters'!$N$28)</f>
        <v>257.04000000000002</v>
      </c>
      <c r="S330" s="1">
        <f>IF(O307="","",'Cost and Benefit Parameters'!$N$28)</f>
        <v>257.04000000000002</v>
      </c>
      <c r="T330" s="1">
        <f>IF(P307="","",'Cost and Benefit Parameters'!$N$28)</f>
        <v>257.04000000000002</v>
      </c>
      <c r="U330" s="1">
        <f>IF(Q307="","",'Cost and Benefit Parameters'!$N$28)</f>
        <v>257.04000000000002</v>
      </c>
      <c r="V330" s="1">
        <f>IF(R307="","",'Cost and Benefit Parameters'!$N$28)</f>
        <v>257.04000000000002</v>
      </c>
      <c r="W330" s="1">
        <f>IF(S307="","",'Cost and Benefit Parameters'!$N$28)</f>
        <v>257.04000000000002</v>
      </c>
      <c r="X330" s="1">
        <f>IF(T307="","",'Cost and Benefit Parameters'!$N$28)</f>
        <v>257.04000000000002</v>
      </c>
      <c r="Y330" s="1">
        <f>IF(U307="","",'Cost and Benefit Parameters'!$N$28)</f>
        <v>257.04000000000002</v>
      </c>
      <c r="Z330" s="1">
        <f>IF(V307="","",'Cost and Benefit Parameters'!$N$28)</f>
        <v>257.04000000000002</v>
      </c>
      <c r="AA330" s="1">
        <f>IF(W307="","",'Cost and Benefit Parameters'!$N$28)</f>
        <v>257.04000000000002</v>
      </c>
      <c r="AB330" s="1">
        <f>IF(X307="","",'Cost and Benefit Parameters'!$N$28)</f>
        <v>257.04000000000002</v>
      </c>
      <c r="AC330" s="1">
        <f>IF(Y307="","",'Cost and Benefit Parameters'!$N$28)</f>
        <v>257.04000000000002</v>
      </c>
      <c r="AD330" s="1">
        <f>IF(Z307="","",'Cost and Benefit Parameters'!$N$28)</f>
        <v>257.04000000000002</v>
      </c>
      <c r="AE330" s="1">
        <f>IF(AA307="","",'Cost and Benefit Parameters'!$N$28)</f>
        <v>257.04000000000002</v>
      </c>
      <c r="AF330" s="1">
        <f>IF(AB307="","",'Cost and Benefit Parameters'!$N$28)</f>
        <v>257.04000000000002</v>
      </c>
      <c r="AG330" s="1">
        <f>IF(AC307="","",'Cost and Benefit Parameters'!$N$28)</f>
        <v>257.04000000000002</v>
      </c>
      <c r="AH330" s="1">
        <f>IF(AD307="","",'Cost and Benefit Parameters'!$N$28)</f>
        <v>257.04000000000002</v>
      </c>
      <c r="AI330" s="1">
        <f>IF(AE307="","",'Cost and Benefit Parameters'!$N$28)</f>
        <v>257.04000000000002</v>
      </c>
      <c r="AJ330" s="1">
        <f>IF(AF307="","",'Cost and Benefit Parameters'!$N$28)</f>
        <v>257.04000000000002</v>
      </c>
      <c r="AK330" s="1">
        <f>IF(AG307="","",'Cost and Benefit Parameters'!$N$28)</f>
        <v>257.04000000000002</v>
      </c>
      <c r="AL330" s="1">
        <f>IF(AH307="","",'Cost and Benefit Parameters'!$N$28)</f>
        <v>257.04000000000002</v>
      </c>
      <c r="AM330" s="1">
        <f>IF(AI307="","",'Cost and Benefit Parameters'!$N$28)</f>
        <v>257.04000000000002</v>
      </c>
      <c r="AN330" s="1">
        <f>IF(AJ307="","",'Cost and Benefit Parameters'!$N$28)</f>
        <v>257.04000000000002</v>
      </c>
      <c r="AO330" s="1">
        <f>IF(AK307="","",'Cost and Benefit Parameters'!$N$28)</f>
        <v>257.04000000000002</v>
      </c>
      <c r="AP330" s="1">
        <f>IF(AL307="","",'Cost and Benefit Parameters'!$N$28)</f>
        <v>257.04000000000002</v>
      </c>
      <c r="AQ330" s="1">
        <f>IF(AM307="","",'Cost and Benefit Parameters'!$N$28)</f>
        <v>257.04000000000002</v>
      </c>
      <c r="AR330" s="1">
        <f>IF(AN307="","",'Cost and Benefit Parameters'!$N$28)</f>
        <v>257.04000000000002</v>
      </c>
      <c r="AS330" s="1">
        <f>IF(AO307="","",'Cost and Benefit Parameters'!$N$28)</f>
        <v>257.04000000000002</v>
      </c>
      <c r="AT330" s="1">
        <f>IF(AP307="","",'Cost and Benefit Parameters'!$N$28)</f>
        <v>257.04000000000002</v>
      </c>
      <c r="AU330" s="1">
        <f>IF(AQ307="","",'Cost and Benefit Parameters'!$N$28)</f>
        <v>257.04000000000002</v>
      </c>
      <c r="AV330" s="1">
        <f>IF(AR307="","",'Cost and Benefit Parameters'!$N$28)</f>
        <v>257.04000000000002</v>
      </c>
      <c r="AW330" s="1">
        <f>IF(AS307="","",'Cost and Benefit Parameters'!$N$28)</f>
        <v>257.04000000000002</v>
      </c>
      <c r="AX330" s="1">
        <f>IF(AT307="","",'Cost and Benefit Parameters'!$N$28)</f>
        <v>257.04000000000002</v>
      </c>
      <c r="AY330" s="1">
        <f>IF(AU307="","",'Cost and Benefit Parameters'!$N$28)</f>
        <v>257.04000000000002</v>
      </c>
      <c r="AZ330" s="1">
        <f>IF(AV307="","",'Cost and Benefit Parameters'!$N$28)</f>
        <v>257.04000000000002</v>
      </c>
      <c r="BA330" s="1">
        <f>IF(AW307="","",'Cost and Benefit Parameters'!$N$28)</f>
        <v>257.04000000000002</v>
      </c>
      <c r="BB330" s="1" t="str">
        <f>IF(AX307="","",'Cost and Benefit Parameters'!$N$28)</f>
        <v/>
      </c>
      <c r="BC330" s="1" t="str">
        <f>IF(AY307="","",'Cost and Benefit Parameters'!$N$28)</f>
        <v/>
      </c>
      <c r="BD330" s="1" t="str">
        <f>IF(AZ307="","",'Cost and Benefit Parameters'!$N$28)</f>
        <v/>
      </c>
      <c r="BE330" s="1" t="str">
        <f>IF(BA307="","",'Cost and Benefit Parameters'!$N$28)</f>
        <v/>
      </c>
      <c r="BF330" s="1" t="str">
        <f>IF(BB307="","",'Cost and Benefit Parameters'!$N$28)</f>
        <v/>
      </c>
      <c r="BG330" s="1" t="str">
        <f>IF(BC307="","",'Cost and Benefit Parameters'!$N$28)</f>
        <v/>
      </c>
      <c r="BH330" s="1" t="str">
        <f>IF(BD307="","",'Cost and Benefit Parameters'!$N$28)</f>
        <v/>
      </c>
      <c r="BI330" s="1" t="str">
        <f>IF(BE307="","",'Cost and Benefit Parameters'!$N$28)</f>
        <v/>
      </c>
      <c r="BJ330" s="1" t="str">
        <f>IF(BF307="","",'Cost and Benefit Parameters'!$N$28)</f>
        <v/>
      </c>
      <c r="BK330" s="1" t="str">
        <f>IF(BG307="","",'Cost and Benefit Parameters'!$N$28)</f>
        <v/>
      </c>
      <c r="BL330" s="1" t="str">
        <f>IF(BH307="","",'Cost and Benefit Parameters'!$N$28)</f>
        <v/>
      </c>
      <c r="BM330" s="1" t="str">
        <f>IF(BI307="","",'Cost and Benefit Parameters'!$N$28)</f>
        <v/>
      </c>
      <c r="BN330" s="1" t="str">
        <f>IF(BJ307="","",'Cost and Benefit Parameters'!$N$28)</f>
        <v/>
      </c>
      <c r="BO330" s="1" t="str">
        <f>IF(BK307="","",'Cost and Benefit Parameters'!$N$28)</f>
        <v/>
      </c>
      <c r="BP330" s="1" t="str">
        <f>IF(BL307="","",'Cost and Benefit Parameters'!$N$28)</f>
        <v/>
      </c>
      <c r="BQ330" s="1" t="str">
        <f>IF(BM307="","",'Cost and Benefit Parameters'!$N$28)</f>
        <v/>
      </c>
      <c r="BR330" s="1" t="str">
        <f>IF(BN307="","",'Cost and Benefit Parameters'!$N$28)</f>
        <v/>
      </c>
      <c r="BS330" s="1" t="str">
        <f>IF(BO307="","",'Cost and Benefit Parameters'!$N$28)</f>
        <v/>
      </c>
      <c r="BT330" s="1" t="str">
        <f>IF(BP307="","",'Cost and Benefit Parameters'!$N$28)</f>
        <v/>
      </c>
    </row>
    <row r="331" spans="1:72" x14ac:dyDescent="0.55000000000000004">
      <c r="A331" s="642"/>
      <c r="B331" t="s">
        <v>468</v>
      </c>
      <c r="N331" s="1" t="str">
        <f>IF(J308="","",'Cost and Benefit Parameters'!$N$28)</f>
        <v/>
      </c>
      <c r="O331" s="1">
        <f>IF(K308="","",'Cost and Benefit Parameters'!$N$28)</f>
        <v>257.04000000000002</v>
      </c>
      <c r="P331" s="1">
        <f>IF(L308="","",'Cost and Benefit Parameters'!$N$28)</f>
        <v>257.04000000000002</v>
      </c>
      <c r="Q331" s="1">
        <f>IF(M308="","",'Cost and Benefit Parameters'!$N$28)</f>
        <v>257.04000000000002</v>
      </c>
      <c r="R331" s="1">
        <f>IF(N308="","",'Cost and Benefit Parameters'!$N$28)</f>
        <v>257.04000000000002</v>
      </c>
      <c r="S331" s="1">
        <f>IF(O308="","",'Cost and Benefit Parameters'!$N$28)</f>
        <v>257.04000000000002</v>
      </c>
      <c r="T331" s="1">
        <f>IF(P308="","",'Cost and Benefit Parameters'!$N$28)</f>
        <v>257.04000000000002</v>
      </c>
      <c r="U331" s="1">
        <f>IF(Q308="","",'Cost and Benefit Parameters'!$N$28)</f>
        <v>257.04000000000002</v>
      </c>
      <c r="V331" s="1">
        <f>IF(R308="","",'Cost and Benefit Parameters'!$N$28)</f>
        <v>257.04000000000002</v>
      </c>
      <c r="W331" s="1">
        <f>IF(S308="","",'Cost and Benefit Parameters'!$N$28)</f>
        <v>257.04000000000002</v>
      </c>
      <c r="X331" s="1">
        <f>IF(T308="","",'Cost and Benefit Parameters'!$N$28)</f>
        <v>257.04000000000002</v>
      </c>
      <c r="Y331" s="1">
        <f>IF(U308="","",'Cost and Benefit Parameters'!$N$28)</f>
        <v>257.04000000000002</v>
      </c>
      <c r="Z331" s="1">
        <f>IF(V308="","",'Cost and Benefit Parameters'!$N$28)</f>
        <v>257.04000000000002</v>
      </c>
      <c r="AA331" s="1">
        <f>IF(W308="","",'Cost and Benefit Parameters'!$N$28)</f>
        <v>257.04000000000002</v>
      </c>
      <c r="AB331" s="1">
        <f>IF(X308="","",'Cost and Benefit Parameters'!$N$28)</f>
        <v>257.04000000000002</v>
      </c>
      <c r="AC331" s="1">
        <f>IF(Y308="","",'Cost and Benefit Parameters'!$N$28)</f>
        <v>257.04000000000002</v>
      </c>
      <c r="AD331" s="1">
        <f>IF(Z308="","",'Cost and Benefit Parameters'!$N$28)</f>
        <v>257.04000000000002</v>
      </c>
      <c r="AE331" s="1">
        <f>IF(AA308="","",'Cost and Benefit Parameters'!$N$28)</f>
        <v>257.04000000000002</v>
      </c>
      <c r="AF331" s="1">
        <f>IF(AB308="","",'Cost and Benefit Parameters'!$N$28)</f>
        <v>257.04000000000002</v>
      </c>
      <c r="AG331" s="1">
        <f>IF(AC308="","",'Cost and Benefit Parameters'!$N$28)</f>
        <v>257.04000000000002</v>
      </c>
      <c r="AH331" s="1">
        <f>IF(AD308="","",'Cost and Benefit Parameters'!$N$28)</f>
        <v>257.04000000000002</v>
      </c>
      <c r="AI331" s="1">
        <f>IF(AE308="","",'Cost and Benefit Parameters'!$N$28)</f>
        <v>257.04000000000002</v>
      </c>
      <c r="AJ331" s="1">
        <f>IF(AF308="","",'Cost and Benefit Parameters'!$N$28)</f>
        <v>257.04000000000002</v>
      </c>
      <c r="AK331" s="1">
        <f>IF(AG308="","",'Cost and Benefit Parameters'!$N$28)</f>
        <v>257.04000000000002</v>
      </c>
      <c r="AL331" s="1">
        <f>IF(AH308="","",'Cost and Benefit Parameters'!$N$28)</f>
        <v>257.04000000000002</v>
      </c>
      <c r="AM331" s="1">
        <f>IF(AI308="","",'Cost and Benefit Parameters'!$N$28)</f>
        <v>257.04000000000002</v>
      </c>
      <c r="AN331" s="1">
        <f>IF(AJ308="","",'Cost and Benefit Parameters'!$N$28)</f>
        <v>257.04000000000002</v>
      </c>
      <c r="AO331" s="1">
        <f>IF(AK308="","",'Cost and Benefit Parameters'!$N$28)</f>
        <v>257.04000000000002</v>
      </c>
      <c r="AP331" s="1">
        <f>IF(AL308="","",'Cost and Benefit Parameters'!$N$28)</f>
        <v>257.04000000000002</v>
      </c>
      <c r="AQ331" s="1">
        <f>IF(AM308="","",'Cost and Benefit Parameters'!$N$28)</f>
        <v>257.04000000000002</v>
      </c>
      <c r="AR331" s="1">
        <f>IF(AN308="","",'Cost and Benefit Parameters'!$N$28)</f>
        <v>257.04000000000002</v>
      </c>
      <c r="AS331" s="1">
        <f>IF(AO308="","",'Cost and Benefit Parameters'!$N$28)</f>
        <v>257.04000000000002</v>
      </c>
      <c r="AT331" s="1">
        <f>IF(AP308="","",'Cost and Benefit Parameters'!$N$28)</f>
        <v>257.04000000000002</v>
      </c>
      <c r="AU331" s="1">
        <f>IF(AQ308="","",'Cost and Benefit Parameters'!$N$28)</f>
        <v>257.04000000000002</v>
      </c>
      <c r="AV331" s="1">
        <f>IF(AR308="","",'Cost and Benefit Parameters'!$N$28)</f>
        <v>257.04000000000002</v>
      </c>
      <c r="AW331" s="1">
        <f>IF(AS308="","",'Cost and Benefit Parameters'!$N$28)</f>
        <v>257.04000000000002</v>
      </c>
      <c r="AX331" s="1">
        <f>IF(AT308="","",'Cost and Benefit Parameters'!$N$28)</f>
        <v>257.04000000000002</v>
      </c>
      <c r="AY331" s="1">
        <f>IF(AU308="","",'Cost and Benefit Parameters'!$N$28)</f>
        <v>257.04000000000002</v>
      </c>
      <c r="AZ331" s="1">
        <f>IF(AV308="","",'Cost and Benefit Parameters'!$N$28)</f>
        <v>257.04000000000002</v>
      </c>
      <c r="BA331" s="1">
        <f>IF(AW308="","",'Cost and Benefit Parameters'!$N$28)</f>
        <v>257.04000000000002</v>
      </c>
      <c r="BB331" s="1">
        <f>IF(AX308="","",'Cost and Benefit Parameters'!$N$28)</f>
        <v>257.04000000000002</v>
      </c>
      <c r="BC331" s="1" t="str">
        <f>IF(AY308="","",'Cost and Benefit Parameters'!$N$28)</f>
        <v/>
      </c>
      <c r="BD331" s="1" t="str">
        <f>IF(AZ308="","",'Cost and Benefit Parameters'!$N$28)</f>
        <v/>
      </c>
      <c r="BE331" s="1" t="str">
        <f>IF(BA308="","",'Cost and Benefit Parameters'!$N$28)</f>
        <v/>
      </c>
      <c r="BF331" s="1" t="str">
        <f>IF(BB308="","",'Cost and Benefit Parameters'!$N$28)</f>
        <v/>
      </c>
      <c r="BG331" s="1" t="str">
        <f>IF(BC308="","",'Cost and Benefit Parameters'!$N$28)</f>
        <v/>
      </c>
      <c r="BH331" s="1" t="str">
        <f>IF(BD308="","",'Cost and Benefit Parameters'!$N$28)</f>
        <v/>
      </c>
      <c r="BI331" s="1" t="str">
        <f>IF(BE308="","",'Cost and Benefit Parameters'!$N$28)</f>
        <v/>
      </c>
      <c r="BJ331" s="1" t="str">
        <f>IF(BF308="","",'Cost and Benefit Parameters'!$N$28)</f>
        <v/>
      </c>
      <c r="BK331" s="1" t="str">
        <f>IF(BG308="","",'Cost and Benefit Parameters'!$N$28)</f>
        <v/>
      </c>
      <c r="BL331" s="1" t="str">
        <f>IF(BH308="","",'Cost and Benefit Parameters'!$N$28)</f>
        <v/>
      </c>
      <c r="BM331" s="1" t="str">
        <f>IF(BI308="","",'Cost and Benefit Parameters'!$N$28)</f>
        <v/>
      </c>
      <c r="BN331" s="1" t="str">
        <f>IF(BJ308="","",'Cost and Benefit Parameters'!$N$28)</f>
        <v/>
      </c>
      <c r="BO331" s="1" t="str">
        <f>IF(BK308="","",'Cost and Benefit Parameters'!$N$28)</f>
        <v/>
      </c>
      <c r="BP331" s="1" t="str">
        <f>IF(BL308="","",'Cost and Benefit Parameters'!$N$28)</f>
        <v/>
      </c>
      <c r="BQ331" s="1" t="str">
        <f>IF(BM308="","",'Cost and Benefit Parameters'!$N$28)</f>
        <v/>
      </c>
      <c r="BR331" s="1" t="str">
        <f>IF(BN308="","",'Cost and Benefit Parameters'!$N$28)</f>
        <v/>
      </c>
      <c r="BS331" s="1" t="str">
        <f>IF(BO308="","",'Cost and Benefit Parameters'!$N$28)</f>
        <v/>
      </c>
      <c r="BT331" s="1" t="str">
        <f>IF(BP308="","",'Cost and Benefit Parameters'!$N$28)</f>
        <v/>
      </c>
    </row>
    <row r="332" spans="1:72" x14ac:dyDescent="0.55000000000000004">
      <c r="A332" s="642"/>
      <c r="B332" t="s">
        <v>469</v>
      </c>
      <c r="N332" s="1" t="str">
        <f>IF(J309="","",'Cost and Benefit Parameters'!$N$28)</f>
        <v/>
      </c>
      <c r="O332" s="1" t="str">
        <f>IF(K309="","",'Cost and Benefit Parameters'!$N$28)</f>
        <v/>
      </c>
      <c r="P332" s="1">
        <f>IF(L309="","",'Cost and Benefit Parameters'!$N$28)</f>
        <v>257.04000000000002</v>
      </c>
      <c r="Q332" s="1">
        <f>IF(M309="","",'Cost and Benefit Parameters'!$N$28)</f>
        <v>257.04000000000002</v>
      </c>
      <c r="R332" s="1">
        <f>IF(N309="","",'Cost and Benefit Parameters'!$N$28)</f>
        <v>257.04000000000002</v>
      </c>
      <c r="S332" s="1">
        <f>IF(O309="","",'Cost and Benefit Parameters'!$N$28)</f>
        <v>257.04000000000002</v>
      </c>
      <c r="T332" s="1">
        <f>IF(P309="","",'Cost and Benefit Parameters'!$N$28)</f>
        <v>257.04000000000002</v>
      </c>
      <c r="U332" s="1">
        <f>IF(Q309="","",'Cost and Benefit Parameters'!$N$28)</f>
        <v>257.04000000000002</v>
      </c>
      <c r="V332" s="1">
        <f>IF(R309="","",'Cost and Benefit Parameters'!$N$28)</f>
        <v>257.04000000000002</v>
      </c>
      <c r="W332" s="1">
        <f>IF(S309="","",'Cost and Benefit Parameters'!$N$28)</f>
        <v>257.04000000000002</v>
      </c>
      <c r="X332" s="1">
        <f>IF(T309="","",'Cost and Benefit Parameters'!$N$28)</f>
        <v>257.04000000000002</v>
      </c>
      <c r="Y332" s="1">
        <f>IF(U309="","",'Cost and Benefit Parameters'!$N$28)</f>
        <v>257.04000000000002</v>
      </c>
      <c r="Z332" s="1">
        <f>IF(V309="","",'Cost and Benefit Parameters'!$N$28)</f>
        <v>257.04000000000002</v>
      </c>
      <c r="AA332" s="1">
        <f>IF(W309="","",'Cost and Benefit Parameters'!$N$28)</f>
        <v>257.04000000000002</v>
      </c>
      <c r="AB332" s="1">
        <f>IF(X309="","",'Cost and Benefit Parameters'!$N$28)</f>
        <v>257.04000000000002</v>
      </c>
      <c r="AC332" s="1">
        <f>IF(Y309="","",'Cost and Benefit Parameters'!$N$28)</f>
        <v>257.04000000000002</v>
      </c>
      <c r="AD332" s="1">
        <f>IF(Z309="","",'Cost and Benefit Parameters'!$N$28)</f>
        <v>257.04000000000002</v>
      </c>
      <c r="AE332" s="1">
        <f>IF(AA309="","",'Cost and Benefit Parameters'!$N$28)</f>
        <v>257.04000000000002</v>
      </c>
      <c r="AF332" s="1">
        <f>IF(AB309="","",'Cost and Benefit Parameters'!$N$28)</f>
        <v>257.04000000000002</v>
      </c>
      <c r="AG332" s="1">
        <f>IF(AC309="","",'Cost and Benefit Parameters'!$N$28)</f>
        <v>257.04000000000002</v>
      </c>
      <c r="AH332" s="1">
        <f>IF(AD309="","",'Cost and Benefit Parameters'!$N$28)</f>
        <v>257.04000000000002</v>
      </c>
      <c r="AI332" s="1">
        <f>IF(AE309="","",'Cost and Benefit Parameters'!$N$28)</f>
        <v>257.04000000000002</v>
      </c>
      <c r="AJ332" s="1">
        <f>IF(AF309="","",'Cost and Benefit Parameters'!$N$28)</f>
        <v>257.04000000000002</v>
      </c>
      <c r="AK332" s="1">
        <f>IF(AG309="","",'Cost and Benefit Parameters'!$N$28)</f>
        <v>257.04000000000002</v>
      </c>
      <c r="AL332" s="1">
        <f>IF(AH309="","",'Cost and Benefit Parameters'!$N$28)</f>
        <v>257.04000000000002</v>
      </c>
      <c r="AM332" s="1">
        <f>IF(AI309="","",'Cost and Benefit Parameters'!$N$28)</f>
        <v>257.04000000000002</v>
      </c>
      <c r="AN332" s="1">
        <f>IF(AJ309="","",'Cost and Benefit Parameters'!$N$28)</f>
        <v>257.04000000000002</v>
      </c>
      <c r="AO332" s="1">
        <f>IF(AK309="","",'Cost and Benefit Parameters'!$N$28)</f>
        <v>257.04000000000002</v>
      </c>
      <c r="AP332" s="1">
        <f>IF(AL309="","",'Cost and Benefit Parameters'!$N$28)</f>
        <v>257.04000000000002</v>
      </c>
      <c r="AQ332" s="1">
        <f>IF(AM309="","",'Cost and Benefit Parameters'!$N$28)</f>
        <v>257.04000000000002</v>
      </c>
      <c r="AR332" s="1">
        <f>IF(AN309="","",'Cost and Benefit Parameters'!$N$28)</f>
        <v>257.04000000000002</v>
      </c>
      <c r="AS332" s="1">
        <f>IF(AO309="","",'Cost and Benefit Parameters'!$N$28)</f>
        <v>257.04000000000002</v>
      </c>
      <c r="AT332" s="1">
        <f>IF(AP309="","",'Cost and Benefit Parameters'!$N$28)</f>
        <v>257.04000000000002</v>
      </c>
      <c r="AU332" s="1">
        <f>IF(AQ309="","",'Cost and Benefit Parameters'!$N$28)</f>
        <v>257.04000000000002</v>
      </c>
      <c r="AV332" s="1">
        <f>IF(AR309="","",'Cost and Benefit Parameters'!$N$28)</f>
        <v>257.04000000000002</v>
      </c>
      <c r="AW332" s="1">
        <f>IF(AS309="","",'Cost and Benefit Parameters'!$N$28)</f>
        <v>257.04000000000002</v>
      </c>
      <c r="AX332" s="1">
        <f>IF(AT309="","",'Cost and Benefit Parameters'!$N$28)</f>
        <v>257.04000000000002</v>
      </c>
      <c r="AY332" s="1">
        <f>IF(AU309="","",'Cost and Benefit Parameters'!$N$28)</f>
        <v>257.04000000000002</v>
      </c>
      <c r="AZ332" s="1">
        <f>IF(AV309="","",'Cost and Benefit Parameters'!$N$28)</f>
        <v>257.04000000000002</v>
      </c>
      <c r="BA332" s="1">
        <f>IF(AW309="","",'Cost and Benefit Parameters'!$N$28)</f>
        <v>257.04000000000002</v>
      </c>
      <c r="BB332" s="1">
        <f>IF(AX309="","",'Cost and Benefit Parameters'!$N$28)</f>
        <v>257.04000000000002</v>
      </c>
      <c r="BC332" s="1">
        <f>IF(AY309="","",'Cost and Benefit Parameters'!$N$28)</f>
        <v>257.04000000000002</v>
      </c>
      <c r="BD332" s="1" t="str">
        <f>IF(AZ309="","",'Cost and Benefit Parameters'!$N$28)</f>
        <v/>
      </c>
      <c r="BE332" s="1" t="str">
        <f>IF(BA309="","",'Cost and Benefit Parameters'!$N$28)</f>
        <v/>
      </c>
      <c r="BF332" s="1" t="str">
        <f>IF(BB309="","",'Cost and Benefit Parameters'!$N$28)</f>
        <v/>
      </c>
      <c r="BG332" s="1" t="str">
        <f>IF(BC309="","",'Cost and Benefit Parameters'!$N$28)</f>
        <v/>
      </c>
      <c r="BH332" s="1" t="str">
        <f>IF(BD309="","",'Cost and Benefit Parameters'!$N$28)</f>
        <v/>
      </c>
      <c r="BI332" s="1" t="str">
        <f>IF(BE309="","",'Cost and Benefit Parameters'!$N$28)</f>
        <v/>
      </c>
      <c r="BJ332" s="1" t="str">
        <f>IF(BF309="","",'Cost and Benefit Parameters'!$N$28)</f>
        <v/>
      </c>
      <c r="BK332" s="1" t="str">
        <f>IF(BG309="","",'Cost and Benefit Parameters'!$N$28)</f>
        <v/>
      </c>
      <c r="BL332" s="1" t="str">
        <f>IF(BH309="","",'Cost and Benefit Parameters'!$N$28)</f>
        <v/>
      </c>
      <c r="BM332" s="1" t="str">
        <f>IF(BI309="","",'Cost and Benefit Parameters'!$N$28)</f>
        <v/>
      </c>
      <c r="BN332" s="1" t="str">
        <f>IF(BJ309="","",'Cost and Benefit Parameters'!$N$28)</f>
        <v/>
      </c>
      <c r="BO332" s="1" t="str">
        <f>IF(BK309="","",'Cost and Benefit Parameters'!$N$28)</f>
        <v/>
      </c>
      <c r="BP332" s="1" t="str">
        <f>IF(BL309="","",'Cost and Benefit Parameters'!$N$28)</f>
        <v/>
      </c>
      <c r="BQ332" s="1" t="str">
        <f>IF(BM309="","",'Cost and Benefit Parameters'!$N$28)</f>
        <v/>
      </c>
      <c r="BR332" s="1" t="str">
        <f>IF(BN309="","",'Cost and Benefit Parameters'!$N$28)</f>
        <v/>
      </c>
      <c r="BS332" s="1" t="str">
        <f>IF(BO309="","",'Cost and Benefit Parameters'!$N$28)</f>
        <v/>
      </c>
      <c r="BT332" s="1" t="str">
        <f>IF(BP309="","",'Cost and Benefit Parameters'!$N$28)</f>
        <v/>
      </c>
    </row>
    <row r="333" spans="1:72" x14ac:dyDescent="0.55000000000000004">
      <c r="A333" s="642"/>
      <c r="B333" t="s">
        <v>470</v>
      </c>
      <c r="N333" s="1" t="str">
        <f>IF(J310="","",'Cost and Benefit Parameters'!$N$28)</f>
        <v/>
      </c>
      <c r="O333" s="1" t="str">
        <f>IF(K310="","",'Cost and Benefit Parameters'!$N$28)</f>
        <v/>
      </c>
      <c r="P333" s="1" t="str">
        <f>IF(L310="","",'Cost and Benefit Parameters'!$N$28)</f>
        <v/>
      </c>
      <c r="Q333" s="1">
        <f>IF(M310="","",'Cost and Benefit Parameters'!$N$28)</f>
        <v>257.04000000000002</v>
      </c>
      <c r="R333" s="1">
        <f>IF(N310="","",'Cost and Benefit Parameters'!$N$28)</f>
        <v>257.04000000000002</v>
      </c>
      <c r="S333" s="1">
        <f>IF(O310="","",'Cost and Benefit Parameters'!$N$28)</f>
        <v>257.04000000000002</v>
      </c>
      <c r="T333" s="1">
        <f>IF(P310="","",'Cost and Benefit Parameters'!$N$28)</f>
        <v>257.04000000000002</v>
      </c>
      <c r="U333" s="1">
        <f>IF(Q310="","",'Cost and Benefit Parameters'!$N$28)</f>
        <v>257.04000000000002</v>
      </c>
      <c r="V333" s="1">
        <f>IF(R310="","",'Cost and Benefit Parameters'!$N$28)</f>
        <v>257.04000000000002</v>
      </c>
      <c r="W333" s="1">
        <f>IF(S310="","",'Cost and Benefit Parameters'!$N$28)</f>
        <v>257.04000000000002</v>
      </c>
      <c r="X333" s="1">
        <f>IF(T310="","",'Cost and Benefit Parameters'!$N$28)</f>
        <v>257.04000000000002</v>
      </c>
      <c r="Y333" s="1">
        <f>IF(U310="","",'Cost and Benefit Parameters'!$N$28)</f>
        <v>257.04000000000002</v>
      </c>
      <c r="Z333" s="1">
        <f>IF(V310="","",'Cost and Benefit Parameters'!$N$28)</f>
        <v>257.04000000000002</v>
      </c>
      <c r="AA333" s="1">
        <f>IF(W310="","",'Cost and Benefit Parameters'!$N$28)</f>
        <v>257.04000000000002</v>
      </c>
      <c r="AB333" s="1">
        <f>IF(X310="","",'Cost and Benefit Parameters'!$N$28)</f>
        <v>257.04000000000002</v>
      </c>
      <c r="AC333" s="1">
        <f>IF(Y310="","",'Cost and Benefit Parameters'!$N$28)</f>
        <v>257.04000000000002</v>
      </c>
      <c r="AD333" s="1">
        <f>IF(Z310="","",'Cost and Benefit Parameters'!$N$28)</f>
        <v>257.04000000000002</v>
      </c>
      <c r="AE333" s="1">
        <f>IF(AA310="","",'Cost and Benefit Parameters'!$N$28)</f>
        <v>257.04000000000002</v>
      </c>
      <c r="AF333" s="1">
        <f>IF(AB310="","",'Cost and Benefit Parameters'!$N$28)</f>
        <v>257.04000000000002</v>
      </c>
      <c r="AG333" s="1">
        <f>IF(AC310="","",'Cost and Benefit Parameters'!$N$28)</f>
        <v>257.04000000000002</v>
      </c>
      <c r="AH333" s="1">
        <f>IF(AD310="","",'Cost and Benefit Parameters'!$N$28)</f>
        <v>257.04000000000002</v>
      </c>
      <c r="AI333" s="1">
        <f>IF(AE310="","",'Cost and Benefit Parameters'!$N$28)</f>
        <v>257.04000000000002</v>
      </c>
      <c r="AJ333" s="1">
        <f>IF(AF310="","",'Cost and Benefit Parameters'!$N$28)</f>
        <v>257.04000000000002</v>
      </c>
      <c r="AK333" s="1">
        <f>IF(AG310="","",'Cost and Benefit Parameters'!$N$28)</f>
        <v>257.04000000000002</v>
      </c>
      <c r="AL333" s="1">
        <f>IF(AH310="","",'Cost and Benefit Parameters'!$N$28)</f>
        <v>257.04000000000002</v>
      </c>
      <c r="AM333" s="1">
        <f>IF(AI310="","",'Cost and Benefit Parameters'!$N$28)</f>
        <v>257.04000000000002</v>
      </c>
      <c r="AN333" s="1">
        <f>IF(AJ310="","",'Cost and Benefit Parameters'!$N$28)</f>
        <v>257.04000000000002</v>
      </c>
      <c r="AO333" s="1">
        <f>IF(AK310="","",'Cost and Benefit Parameters'!$N$28)</f>
        <v>257.04000000000002</v>
      </c>
      <c r="AP333" s="1">
        <f>IF(AL310="","",'Cost and Benefit Parameters'!$N$28)</f>
        <v>257.04000000000002</v>
      </c>
      <c r="AQ333" s="1">
        <f>IF(AM310="","",'Cost and Benefit Parameters'!$N$28)</f>
        <v>257.04000000000002</v>
      </c>
      <c r="AR333" s="1">
        <f>IF(AN310="","",'Cost and Benefit Parameters'!$N$28)</f>
        <v>257.04000000000002</v>
      </c>
      <c r="AS333" s="1">
        <f>IF(AO310="","",'Cost and Benefit Parameters'!$N$28)</f>
        <v>257.04000000000002</v>
      </c>
      <c r="AT333" s="1">
        <f>IF(AP310="","",'Cost and Benefit Parameters'!$N$28)</f>
        <v>257.04000000000002</v>
      </c>
      <c r="AU333" s="1">
        <f>IF(AQ310="","",'Cost and Benefit Parameters'!$N$28)</f>
        <v>257.04000000000002</v>
      </c>
      <c r="AV333" s="1">
        <f>IF(AR310="","",'Cost and Benefit Parameters'!$N$28)</f>
        <v>257.04000000000002</v>
      </c>
      <c r="AW333" s="1">
        <f>IF(AS310="","",'Cost and Benefit Parameters'!$N$28)</f>
        <v>257.04000000000002</v>
      </c>
      <c r="AX333" s="1">
        <f>IF(AT310="","",'Cost and Benefit Parameters'!$N$28)</f>
        <v>257.04000000000002</v>
      </c>
      <c r="AY333" s="1">
        <f>IF(AU310="","",'Cost and Benefit Parameters'!$N$28)</f>
        <v>257.04000000000002</v>
      </c>
      <c r="AZ333" s="1">
        <f>IF(AV310="","",'Cost and Benefit Parameters'!$N$28)</f>
        <v>257.04000000000002</v>
      </c>
      <c r="BA333" s="1">
        <f>IF(AW310="","",'Cost and Benefit Parameters'!$N$28)</f>
        <v>257.04000000000002</v>
      </c>
      <c r="BB333" s="1">
        <f>IF(AX310="","",'Cost and Benefit Parameters'!$N$28)</f>
        <v>257.04000000000002</v>
      </c>
      <c r="BC333" s="1">
        <f>IF(AY310="","",'Cost and Benefit Parameters'!$N$28)</f>
        <v>257.04000000000002</v>
      </c>
      <c r="BD333" s="1">
        <f>IF(AZ310="","",'Cost and Benefit Parameters'!$N$28)</f>
        <v>257.04000000000002</v>
      </c>
      <c r="BE333" s="1" t="str">
        <f>IF(BA310="","",'Cost and Benefit Parameters'!$N$28)</f>
        <v/>
      </c>
      <c r="BF333" s="1" t="str">
        <f>IF(BB310="","",'Cost and Benefit Parameters'!$N$28)</f>
        <v/>
      </c>
      <c r="BG333" s="1" t="str">
        <f>IF(BC310="","",'Cost and Benefit Parameters'!$N$28)</f>
        <v/>
      </c>
      <c r="BH333" s="1" t="str">
        <f>IF(BD310="","",'Cost and Benefit Parameters'!$N$28)</f>
        <v/>
      </c>
      <c r="BI333" s="1" t="str">
        <f>IF(BE310="","",'Cost and Benefit Parameters'!$N$28)</f>
        <v/>
      </c>
      <c r="BJ333" s="1" t="str">
        <f>IF(BF310="","",'Cost and Benefit Parameters'!$N$28)</f>
        <v/>
      </c>
      <c r="BK333" s="1" t="str">
        <f>IF(BG310="","",'Cost and Benefit Parameters'!$N$28)</f>
        <v/>
      </c>
      <c r="BL333" s="1" t="str">
        <f>IF(BH310="","",'Cost and Benefit Parameters'!$N$28)</f>
        <v/>
      </c>
      <c r="BM333" s="1" t="str">
        <f>IF(BI310="","",'Cost and Benefit Parameters'!$N$28)</f>
        <v/>
      </c>
      <c r="BN333" s="1" t="str">
        <f>IF(BJ310="","",'Cost and Benefit Parameters'!$N$28)</f>
        <v/>
      </c>
      <c r="BO333" s="1" t="str">
        <f>IF(BK310="","",'Cost and Benefit Parameters'!$N$28)</f>
        <v/>
      </c>
      <c r="BP333" s="1" t="str">
        <f>IF(BL310="","",'Cost and Benefit Parameters'!$N$28)</f>
        <v/>
      </c>
      <c r="BQ333" s="1" t="str">
        <f>IF(BM310="","",'Cost and Benefit Parameters'!$N$28)</f>
        <v/>
      </c>
      <c r="BR333" s="1" t="str">
        <f>IF(BN310="","",'Cost and Benefit Parameters'!$N$28)</f>
        <v/>
      </c>
      <c r="BS333" s="1" t="str">
        <f>IF(BO310="","",'Cost and Benefit Parameters'!$N$28)</f>
        <v/>
      </c>
      <c r="BT333" s="1" t="str">
        <f>IF(BP310="","",'Cost and Benefit Parameters'!$N$28)</f>
        <v/>
      </c>
    </row>
    <row r="334" spans="1:72" x14ac:dyDescent="0.55000000000000004">
      <c r="A334" s="642"/>
      <c r="B334" t="s">
        <v>471</v>
      </c>
      <c r="N334" s="1" t="str">
        <f>IF(J311="","",'Cost and Benefit Parameters'!$N$28)</f>
        <v/>
      </c>
      <c r="O334" s="1" t="str">
        <f>IF(K311="","",'Cost and Benefit Parameters'!$N$28)</f>
        <v/>
      </c>
      <c r="P334" s="1" t="str">
        <f>IF(L311="","",'Cost and Benefit Parameters'!$N$28)</f>
        <v/>
      </c>
      <c r="Q334" s="1" t="str">
        <f>IF(M311="","",'Cost and Benefit Parameters'!$N$28)</f>
        <v/>
      </c>
      <c r="R334" s="1">
        <f>IF(N311="","",'Cost and Benefit Parameters'!$N$28)</f>
        <v>257.04000000000002</v>
      </c>
      <c r="S334" s="1">
        <f>IF(O311="","",'Cost and Benefit Parameters'!$N$28)</f>
        <v>257.04000000000002</v>
      </c>
      <c r="T334" s="1">
        <f>IF(P311="","",'Cost and Benefit Parameters'!$N$28)</f>
        <v>257.04000000000002</v>
      </c>
      <c r="U334" s="1">
        <f>IF(Q311="","",'Cost and Benefit Parameters'!$N$28)</f>
        <v>257.04000000000002</v>
      </c>
      <c r="V334" s="1">
        <f>IF(R311="","",'Cost and Benefit Parameters'!$N$28)</f>
        <v>257.04000000000002</v>
      </c>
      <c r="W334" s="1">
        <f>IF(S311="","",'Cost and Benefit Parameters'!$N$28)</f>
        <v>257.04000000000002</v>
      </c>
      <c r="X334" s="1">
        <f>IF(T311="","",'Cost and Benefit Parameters'!$N$28)</f>
        <v>257.04000000000002</v>
      </c>
      <c r="Y334" s="1">
        <f>IF(U311="","",'Cost and Benefit Parameters'!$N$28)</f>
        <v>257.04000000000002</v>
      </c>
      <c r="Z334" s="1">
        <f>IF(V311="","",'Cost and Benefit Parameters'!$N$28)</f>
        <v>257.04000000000002</v>
      </c>
      <c r="AA334" s="1">
        <f>IF(W311="","",'Cost and Benefit Parameters'!$N$28)</f>
        <v>257.04000000000002</v>
      </c>
      <c r="AB334" s="1">
        <f>IF(X311="","",'Cost and Benefit Parameters'!$N$28)</f>
        <v>257.04000000000002</v>
      </c>
      <c r="AC334" s="1">
        <f>IF(Y311="","",'Cost and Benefit Parameters'!$N$28)</f>
        <v>257.04000000000002</v>
      </c>
      <c r="AD334" s="1">
        <f>IF(Z311="","",'Cost and Benefit Parameters'!$N$28)</f>
        <v>257.04000000000002</v>
      </c>
      <c r="AE334" s="1">
        <f>IF(AA311="","",'Cost and Benefit Parameters'!$N$28)</f>
        <v>257.04000000000002</v>
      </c>
      <c r="AF334" s="1">
        <f>IF(AB311="","",'Cost and Benefit Parameters'!$N$28)</f>
        <v>257.04000000000002</v>
      </c>
      <c r="AG334" s="1">
        <f>IF(AC311="","",'Cost and Benefit Parameters'!$N$28)</f>
        <v>257.04000000000002</v>
      </c>
      <c r="AH334" s="1">
        <f>IF(AD311="","",'Cost and Benefit Parameters'!$N$28)</f>
        <v>257.04000000000002</v>
      </c>
      <c r="AI334" s="1">
        <f>IF(AE311="","",'Cost and Benefit Parameters'!$N$28)</f>
        <v>257.04000000000002</v>
      </c>
      <c r="AJ334" s="1">
        <f>IF(AF311="","",'Cost and Benefit Parameters'!$N$28)</f>
        <v>257.04000000000002</v>
      </c>
      <c r="AK334" s="1">
        <f>IF(AG311="","",'Cost and Benefit Parameters'!$N$28)</f>
        <v>257.04000000000002</v>
      </c>
      <c r="AL334" s="1">
        <f>IF(AH311="","",'Cost and Benefit Parameters'!$N$28)</f>
        <v>257.04000000000002</v>
      </c>
      <c r="AM334" s="1">
        <f>IF(AI311="","",'Cost and Benefit Parameters'!$N$28)</f>
        <v>257.04000000000002</v>
      </c>
      <c r="AN334" s="1">
        <f>IF(AJ311="","",'Cost and Benefit Parameters'!$N$28)</f>
        <v>257.04000000000002</v>
      </c>
      <c r="AO334" s="1">
        <f>IF(AK311="","",'Cost and Benefit Parameters'!$N$28)</f>
        <v>257.04000000000002</v>
      </c>
      <c r="AP334" s="1">
        <f>IF(AL311="","",'Cost and Benefit Parameters'!$N$28)</f>
        <v>257.04000000000002</v>
      </c>
      <c r="AQ334" s="1">
        <f>IF(AM311="","",'Cost and Benefit Parameters'!$N$28)</f>
        <v>257.04000000000002</v>
      </c>
      <c r="AR334" s="1">
        <f>IF(AN311="","",'Cost and Benefit Parameters'!$N$28)</f>
        <v>257.04000000000002</v>
      </c>
      <c r="AS334" s="1">
        <f>IF(AO311="","",'Cost and Benefit Parameters'!$N$28)</f>
        <v>257.04000000000002</v>
      </c>
      <c r="AT334" s="1">
        <f>IF(AP311="","",'Cost and Benefit Parameters'!$N$28)</f>
        <v>257.04000000000002</v>
      </c>
      <c r="AU334" s="1">
        <f>IF(AQ311="","",'Cost and Benefit Parameters'!$N$28)</f>
        <v>257.04000000000002</v>
      </c>
      <c r="AV334" s="1">
        <f>IF(AR311="","",'Cost and Benefit Parameters'!$N$28)</f>
        <v>257.04000000000002</v>
      </c>
      <c r="AW334" s="1">
        <f>IF(AS311="","",'Cost and Benefit Parameters'!$N$28)</f>
        <v>257.04000000000002</v>
      </c>
      <c r="AX334" s="1">
        <f>IF(AT311="","",'Cost and Benefit Parameters'!$N$28)</f>
        <v>257.04000000000002</v>
      </c>
      <c r="AY334" s="1">
        <f>IF(AU311="","",'Cost and Benefit Parameters'!$N$28)</f>
        <v>257.04000000000002</v>
      </c>
      <c r="AZ334" s="1">
        <f>IF(AV311="","",'Cost and Benefit Parameters'!$N$28)</f>
        <v>257.04000000000002</v>
      </c>
      <c r="BA334" s="1">
        <f>IF(AW311="","",'Cost and Benefit Parameters'!$N$28)</f>
        <v>257.04000000000002</v>
      </c>
      <c r="BB334" s="1">
        <f>IF(AX311="","",'Cost and Benefit Parameters'!$N$28)</f>
        <v>257.04000000000002</v>
      </c>
      <c r="BC334" s="1">
        <f>IF(AY311="","",'Cost and Benefit Parameters'!$N$28)</f>
        <v>257.04000000000002</v>
      </c>
      <c r="BD334" s="1">
        <f>IF(AZ311="","",'Cost and Benefit Parameters'!$N$28)</f>
        <v>257.04000000000002</v>
      </c>
      <c r="BE334" s="1">
        <f>IF(BA311="","",'Cost and Benefit Parameters'!$N$28)</f>
        <v>257.04000000000002</v>
      </c>
      <c r="BF334" s="1" t="str">
        <f>IF(BB311="","",'Cost and Benefit Parameters'!$N$28)</f>
        <v/>
      </c>
      <c r="BG334" s="1" t="str">
        <f>IF(BC311="","",'Cost and Benefit Parameters'!$N$28)</f>
        <v/>
      </c>
      <c r="BH334" s="1" t="str">
        <f>IF(BD311="","",'Cost and Benefit Parameters'!$N$28)</f>
        <v/>
      </c>
      <c r="BI334" s="1" t="str">
        <f>IF(BE311="","",'Cost and Benefit Parameters'!$N$28)</f>
        <v/>
      </c>
      <c r="BJ334" s="1" t="str">
        <f>IF(BF311="","",'Cost and Benefit Parameters'!$N$28)</f>
        <v/>
      </c>
      <c r="BK334" s="1" t="str">
        <f>IF(BG311="","",'Cost and Benefit Parameters'!$N$28)</f>
        <v/>
      </c>
      <c r="BL334" s="1" t="str">
        <f>IF(BH311="","",'Cost and Benefit Parameters'!$N$28)</f>
        <v/>
      </c>
      <c r="BM334" s="1" t="str">
        <f>IF(BI311="","",'Cost and Benefit Parameters'!$N$28)</f>
        <v/>
      </c>
      <c r="BN334" s="1" t="str">
        <f>IF(BJ311="","",'Cost and Benefit Parameters'!$N$28)</f>
        <v/>
      </c>
      <c r="BO334" s="1" t="str">
        <f>IF(BK311="","",'Cost and Benefit Parameters'!$N$28)</f>
        <v/>
      </c>
      <c r="BP334" s="1" t="str">
        <f>IF(BL311="","",'Cost and Benefit Parameters'!$N$28)</f>
        <v/>
      </c>
      <c r="BQ334" s="1" t="str">
        <f>IF(BM311="","",'Cost and Benefit Parameters'!$N$28)</f>
        <v/>
      </c>
      <c r="BR334" s="1" t="str">
        <f>IF(BN311="","",'Cost and Benefit Parameters'!$N$28)</f>
        <v/>
      </c>
      <c r="BS334" s="1" t="str">
        <f>IF(BO311="","",'Cost and Benefit Parameters'!$N$28)</f>
        <v/>
      </c>
      <c r="BT334" s="1" t="str">
        <f>IF(BP311="","",'Cost and Benefit Parameters'!$N$28)</f>
        <v/>
      </c>
    </row>
    <row r="335" spans="1:72" x14ac:dyDescent="0.55000000000000004">
      <c r="A335" s="642"/>
      <c r="B335" t="s">
        <v>472</v>
      </c>
      <c r="N335" s="1" t="str">
        <f>IF(J312="","",'Cost and Benefit Parameters'!$N$28)</f>
        <v/>
      </c>
      <c r="O335" s="1" t="str">
        <f>IF(K312="","",'Cost and Benefit Parameters'!$N$28)</f>
        <v/>
      </c>
      <c r="P335" s="1" t="str">
        <f>IF(L312="","",'Cost and Benefit Parameters'!$N$28)</f>
        <v/>
      </c>
      <c r="Q335" s="1" t="str">
        <f>IF(M312="","",'Cost and Benefit Parameters'!$N$28)</f>
        <v/>
      </c>
      <c r="R335" s="1" t="str">
        <f>IF(N312="","",'Cost and Benefit Parameters'!$N$28)</f>
        <v/>
      </c>
      <c r="S335" s="1">
        <f>IF(O312="","",'Cost and Benefit Parameters'!$N$28)</f>
        <v>257.04000000000002</v>
      </c>
      <c r="T335" s="1">
        <f>IF(P312="","",'Cost and Benefit Parameters'!$N$28)</f>
        <v>257.04000000000002</v>
      </c>
      <c r="U335" s="1">
        <f>IF(Q312="","",'Cost and Benefit Parameters'!$N$28)</f>
        <v>257.04000000000002</v>
      </c>
      <c r="V335" s="1">
        <f>IF(R312="","",'Cost and Benefit Parameters'!$N$28)</f>
        <v>257.04000000000002</v>
      </c>
      <c r="W335" s="1">
        <f>IF(S312="","",'Cost and Benefit Parameters'!$N$28)</f>
        <v>257.04000000000002</v>
      </c>
      <c r="X335" s="1">
        <f>IF(T312="","",'Cost and Benefit Parameters'!$N$28)</f>
        <v>257.04000000000002</v>
      </c>
      <c r="Y335" s="1">
        <f>IF(U312="","",'Cost and Benefit Parameters'!$N$28)</f>
        <v>257.04000000000002</v>
      </c>
      <c r="Z335" s="1">
        <f>IF(V312="","",'Cost and Benefit Parameters'!$N$28)</f>
        <v>257.04000000000002</v>
      </c>
      <c r="AA335" s="1">
        <f>IF(W312="","",'Cost and Benefit Parameters'!$N$28)</f>
        <v>257.04000000000002</v>
      </c>
      <c r="AB335" s="1">
        <f>IF(X312="","",'Cost and Benefit Parameters'!$N$28)</f>
        <v>257.04000000000002</v>
      </c>
      <c r="AC335" s="1">
        <f>IF(Y312="","",'Cost and Benefit Parameters'!$N$28)</f>
        <v>257.04000000000002</v>
      </c>
      <c r="AD335" s="1">
        <f>IF(Z312="","",'Cost and Benefit Parameters'!$N$28)</f>
        <v>257.04000000000002</v>
      </c>
      <c r="AE335" s="1">
        <f>IF(AA312="","",'Cost and Benefit Parameters'!$N$28)</f>
        <v>257.04000000000002</v>
      </c>
      <c r="AF335" s="1">
        <f>IF(AB312="","",'Cost and Benefit Parameters'!$N$28)</f>
        <v>257.04000000000002</v>
      </c>
      <c r="AG335" s="1">
        <f>IF(AC312="","",'Cost and Benefit Parameters'!$N$28)</f>
        <v>257.04000000000002</v>
      </c>
      <c r="AH335" s="1">
        <f>IF(AD312="","",'Cost and Benefit Parameters'!$N$28)</f>
        <v>257.04000000000002</v>
      </c>
      <c r="AI335" s="1">
        <f>IF(AE312="","",'Cost and Benefit Parameters'!$N$28)</f>
        <v>257.04000000000002</v>
      </c>
      <c r="AJ335" s="1">
        <f>IF(AF312="","",'Cost and Benefit Parameters'!$N$28)</f>
        <v>257.04000000000002</v>
      </c>
      <c r="AK335" s="1">
        <f>IF(AG312="","",'Cost and Benefit Parameters'!$N$28)</f>
        <v>257.04000000000002</v>
      </c>
      <c r="AL335" s="1">
        <f>IF(AH312="","",'Cost and Benefit Parameters'!$N$28)</f>
        <v>257.04000000000002</v>
      </c>
      <c r="AM335" s="1">
        <f>IF(AI312="","",'Cost and Benefit Parameters'!$N$28)</f>
        <v>257.04000000000002</v>
      </c>
      <c r="AN335" s="1">
        <f>IF(AJ312="","",'Cost and Benefit Parameters'!$N$28)</f>
        <v>257.04000000000002</v>
      </c>
      <c r="AO335" s="1">
        <f>IF(AK312="","",'Cost and Benefit Parameters'!$N$28)</f>
        <v>257.04000000000002</v>
      </c>
      <c r="AP335" s="1">
        <f>IF(AL312="","",'Cost and Benefit Parameters'!$N$28)</f>
        <v>257.04000000000002</v>
      </c>
      <c r="AQ335" s="1">
        <f>IF(AM312="","",'Cost and Benefit Parameters'!$N$28)</f>
        <v>257.04000000000002</v>
      </c>
      <c r="AR335" s="1">
        <f>IF(AN312="","",'Cost and Benefit Parameters'!$N$28)</f>
        <v>257.04000000000002</v>
      </c>
      <c r="AS335" s="1">
        <f>IF(AO312="","",'Cost and Benefit Parameters'!$N$28)</f>
        <v>257.04000000000002</v>
      </c>
      <c r="AT335" s="1">
        <f>IF(AP312="","",'Cost and Benefit Parameters'!$N$28)</f>
        <v>257.04000000000002</v>
      </c>
      <c r="AU335" s="1">
        <f>IF(AQ312="","",'Cost and Benefit Parameters'!$N$28)</f>
        <v>257.04000000000002</v>
      </c>
      <c r="AV335" s="1">
        <f>IF(AR312="","",'Cost and Benefit Parameters'!$N$28)</f>
        <v>257.04000000000002</v>
      </c>
      <c r="AW335" s="1">
        <f>IF(AS312="","",'Cost and Benefit Parameters'!$N$28)</f>
        <v>257.04000000000002</v>
      </c>
      <c r="AX335" s="1">
        <f>IF(AT312="","",'Cost and Benefit Parameters'!$N$28)</f>
        <v>257.04000000000002</v>
      </c>
      <c r="AY335" s="1">
        <f>IF(AU312="","",'Cost and Benefit Parameters'!$N$28)</f>
        <v>257.04000000000002</v>
      </c>
      <c r="AZ335" s="1">
        <f>IF(AV312="","",'Cost and Benefit Parameters'!$N$28)</f>
        <v>257.04000000000002</v>
      </c>
      <c r="BA335" s="1">
        <f>IF(AW312="","",'Cost and Benefit Parameters'!$N$28)</f>
        <v>257.04000000000002</v>
      </c>
      <c r="BB335" s="1">
        <f>IF(AX312="","",'Cost and Benefit Parameters'!$N$28)</f>
        <v>257.04000000000002</v>
      </c>
      <c r="BC335" s="1">
        <f>IF(AY312="","",'Cost and Benefit Parameters'!$N$28)</f>
        <v>257.04000000000002</v>
      </c>
      <c r="BD335" s="1">
        <f>IF(AZ312="","",'Cost and Benefit Parameters'!$N$28)</f>
        <v>257.04000000000002</v>
      </c>
      <c r="BE335" s="1">
        <f>IF(BA312="","",'Cost and Benefit Parameters'!$N$28)</f>
        <v>257.04000000000002</v>
      </c>
      <c r="BF335" s="1">
        <f>IF(BB312="","",'Cost and Benefit Parameters'!$N$28)</f>
        <v>257.04000000000002</v>
      </c>
      <c r="BG335" s="1" t="str">
        <f>IF(BC312="","",'Cost and Benefit Parameters'!$N$28)</f>
        <v/>
      </c>
      <c r="BH335" s="1" t="str">
        <f>IF(BD312="","",'Cost and Benefit Parameters'!$N$28)</f>
        <v/>
      </c>
      <c r="BI335" s="1" t="str">
        <f>IF(BE312="","",'Cost and Benefit Parameters'!$N$28)</f>
        <v/>
      </c>
      <c r="BJ335" s="1" t="str">
        <f>IF(BF312="","",'Cost and Benefit Parameters'!$N$28)</f>
        <v/>
      </c>
      <c r="BK335" s="1" t="str">
        <f>IF(BG312="","",'Cost and Benefit Parameters'!$N$28)</f>
        <v/>
      </c>
      <c r="BL335" s="1" t="str">
        <f>IF(BH312="","",'Cost and Benefit Parameters'!$N$28)</f>
        <v/>
      </c>
      <c r="BM335" s="1" t="str">
        <f>IF(BI312="","",'Cost and Benefit Parameters'!$N$28)</f>
        <v/>
      </c>
      <c r="BN335" s="1" t="str">
        <f>IF(BJ312="","",'Cost and Benefit Parameters'!$N$28)</f>
        <v/>
      </c>
      <c r="BO335" s="1" t="str">
        <f>IF(BK312="","",'Cost and Benefit Parameters'!$N$28)</f>
        <v/>
      </c>
      <c r="BP335" s="1" t="str">
        <f>IF(BL312="","",'Cost and Benefit Parameters'!$N$28)</f>
        <v/>
      </c>
      <c r="BQ335" s="1" t="str">
        <f>IF(BM312="","",'Cost and Benefit Parameters'!$N$28)</f>
        <v/>
      </c>
      <c r="BR335" s="1" t="str">
        <f>IF(BN312="","",'Cost and Benefit Parameters'!$N$28)</f>
        <v/>
      </c>
      <c r="BS335" s="1" t="str">
        <f>IF(BO312="","",'Cost and Benefit Parameters'!$N$28)</f>
        <v/>
      </c>
      <c r="BT335" s="1" t="str">
        <f>IF(BP312="","",'Cost and Benefit Parameters'!$N$28)</f>
        <v/>
      </c>
    </row>
    <row r="336" spans="1:72" x14ac:dyDescent="0.55000000000000004">
      <c r="A336" s="642"/>
      <c r="B336" t="s">
        <v>473</v>
      </c>
      <c r="N336" s="1" t="str">
        <f>IF(J313="","",'Cost and Benefit Parameters'!$N$28)</f>
        <v/>
      </c>
      <c r="O336" s="1" t="str">
        <f>IF(K313="","",'Cost and Benefit Parameters'!$N$28)</f>
        <v/>
      </c>
      <c r="P336" s="1" t="str">
        <f>IF(L313="","",'Cost and Benefit Parameters'!$N$28)</f>
        <v/>
      </c>
      <c r="Q336" s="1" t="str">
        <f>IF(M313="","",'Cost and Benefit Parameters'!$N$28)</f>
        <v/>
      </c>
      <c r="R336" s="1" t="str">
        <f>IF(N313="","",'Cost and Benefit Parameters'!$N$28)</f>
        <v/>
      </c>
      <c r="S336" s="1" t="str">
        <f>IF(O313="","",'Cost and Benefit Parameters'!$N$28)</f>
        <v/>
      </c>
      <c r="T336" s="1">
        <f>IF(P313="","",'Cost and Benefit Parameters'!$N$28)</f>
        <v>257.04000000000002</v>
      </c>
      <c r="U336" s="1">
        <f>IF(Q313="","",'Cost and Benefit Parameters'!$N$28)</f>
        <v>257.04000000000002</v>
      </c>
      <c r="V336" s="1">
        <f>IF(R313="","",'Cost and Benefit Parameters'!$N$28)</f>
        <v>257.04000000000002</v>
      </c>
      <c r="W336" s="1">
        <f>IF(S313="","",'Cost and Benefit Parameters'!$N$28)</f>
        <v>257.04000000000002</v>
      </c>
      <c r="X336" s="1">
        <f>IF(T313="","",'Cost and Benefit Parameters'!$N$28)</f>
        <v>257.04000000000002</v>
      </c>
      <c r="Y336" s="1">
        <f>IF(U313="","",'Cost and Benefit Parameters'!$N$28)</f>
        <v>257.04000000000002</v>
      </c>
      <c r="Z336" s="1">
        <f>IF(V313="","",'Cost and Benefit Parameters'!$N$28)</f>
        <v>257.04000000000002</v>
      </c>
      <c r="AA336" s="1">
        <f>IF(W313="","",'Cost and Benefit Parameters'!$N$28)</f>
        <v>257.04000000000002</v>
      </c>
      <c r="AB336" s="1">
        <f>IF(X313="","",'Cost and Benefit Parameters'!$N$28)</f>
        <v>257.04000000000002</v>
      </c>
      <c r="AC336" s="1">
        <f>IF(Y313="","",'Cost and Benefit Parameters'!$N$28)</f>
        <v>257.04000000000002</v>
      </c>
      <c r="AD336" s="1">
        <f>IF(Z313="","",'Cost and Benefit Parameters'!$N$28)</f>
        <v>257.04000000000002</v>
      </c>
      <c r="AE336" s="1">
        <f>IF(AA313="","",'Cost and Benefit Parameters'!$N$28)</f>
        <v>257.04000000000002</v>
      </c>
      <c r="AF336" s="1">
        <f>IF(AB313="","",'Cost and Benefit Parameters'!$N$28)</f>
        <v>257.04000000000002</v>
      </c>
      <c r="AG336" s="1">
        <f>IF(AC313="","",'Cost and Benefit Parameters'!$N$28)</f>
        <v>257.04000000000002</v>
      </c>
      <c r="AH336" s="1">
        <f>IF(AD313="","",'Cost and Benefit Parameters'!$N$28)</f>
        <v>257.04000000000002</v>
      </c>
      <c r="AI336" s="1">
        <f>IF(AE313="","",'Cost and Benefit Parameters'!$N$28)</f>
        <v>257.04000000000002</v>
      </c>
      <c r="AJ336" s="1">
        <f>IF(AF313="","",'Cost and Benefit Parameters'!$N$28)</f>
        <v>257.04000000000002</v>
      </c>
      <c r="AK336" s="1">
        <f>IF(AG313="","",'Cost and Benefit Parameters'!$N$28)</f>
        <v>257.04000000000002</v>
      </c>
      <c r="AL336" s="1">
        <f>IF(AH313="","",'Cost and Benefit Parameters'!$N$28)</f>
        <v>257.04000000000002</v>
      </c>
      <c r="AM336" s="1">
        <f>IF(AI313="","",'Cost and Benefit Parameters'!$N$28)</f>
        <v>257.04000000000002</v>
      </c>
      <c r="AN336" s="1">
        <f>IF(AJ313="","",'Cost and Benefit Parameters'!$N$28)</f>
        <v>257.04000000000002</v>
      </c>
      <c r="AO336" s="1">
        <f>IF(AK313="","",'Cost and Benefit Parameters'!$N$28)</f>
        <v>257.04000000000002</v>
      </c>
      <c r="AP336" s="1">
        <f>IF(AL313="","",'Cost and Benefit Parameters'!$N$28)</f>
        <v>257.04000000000002</v>
      </c>
      <c r="AQ336" s="1">
        <f>IF(AM313="","",'Cost and Benefit Parameters'!$N$28)</f>
        <v>257.04000000000002</v>
      </c>
      <c r="AR336" s="1">
        <f>IF(AN313="","",'Cost and Benefit Parameters'!$N$28)</f>
        <v>257.04000000000002</v>
      </c>
      <c r="AS336" s="1">
        <f>IF(AO313="","",'Cost and Benefit Parameters'!$N$28)</f>
        <v>257.04000000000002</v>
      </c>
      <c r="AT336" s="1">
        <f>IF(AP313="","",'Cost and Benefit Parameters'!$N$28)</f>
        <v>257.04000000000002</v>
      </c>
      <c r="AU336" s="1">
        <f>IF(AQ313="","",'Cost and Benefit Parameters'!$N$28)</f>
        <v>257.04000000000002</v>
      </c>
      <c r="AV336" s="1">
        <f>IF(AR313="","",'Cost and Benefit Parameters'!$N$28)</f>
        <v>257.04000000000002</v>
      </c>
      <c r="AW336" s="1">
        <f>IF(AS313="","",'Cost and Benefit Parameters'!$N$28)</f>
        <v>257.04000000000002</v>
      </c>
      <c r="AX336" s="1">
        <f>IF(AT313="","",'Cost and Benefit Parameters'!$N$28)</f>
        <v>257.04000000000002</v>
      </c>
      <c r="AY336" s="1">
        <f>IF(AU313="","",'Cost and Benefit Parameters'!$N$28)</f>
        <v>257.04000000000002</v>
      </c>
      <c r="AZ336" s="1">
        <f>IF(AV313="","",'Cost and Benefit Parameters'!$N$28)</f>
        <v>257.04000000000002</v>
      </c>
      <c r="BA336" s="1">
        <f>IF(AW313="","",'Cost and Benefit Parameters'!$N$28)</f>
        <v>257.04000000000002</v>
      </c>
      <c r="BB336" s="1">
        <f>IF(AX313="","",'Cost and Benefit Parameters'!$N$28)</f>
        <v>257.04000000000002</v>
      </c>
      <c r="BC336" s="1">
        <f>IF(AY313="","",'Cost and Benefit Parameters'!$N$28)</f>
        <v>257.04000000000002</v>
      </c>
      <c r="BD336" s="1">
        <f>IF(AZ313="","",'Cost and Benefit Parameters'!$N$28)</f>
        <v>257.04000000000002</v>
      </c>
      <c r="BE336" s="1">
        <f>IF(BA313="","",'Cost and Benefit Parameters'!$N$28)</f>
        <v>257.04000000000002</v>
      </c>
      <c r="BF336" s="1">
        <f>IF(BB313="","",'Cost and Benefit Parameters'!$N$28)</f>
        <v>257.04000000000002</v>
      </c>
      <c r="BG336" s="1">
        <f>IF(BC313="","",'Cost and Benefit Parameters'!$N$28)</f>
        <v>257.04000000000002</v>
      </c>
      <c r="BH336" s="1" t="str">
        <f>IF(BD313="","",'Cost and Benefit Parameters'!$N$28)</f>
        <v/>
      </c>
      <c r="BI336" s="1" t="str">
        <f>IF(BE313="","",'Cost and Benefit Parameters'!$N$28)</f>
        <v/>
      </c>
      <c r="BJ336" s="1" t="str">
        <f>IF(BF313="","",'Cost and Benefit Parameters'!$N$28)</f>
        <v/>
      </c>
      <c r="BK336" s="1" t="str">
        <f>IF(BG313="","",'Cost and Benefit Parameters'!$N$28)</f>
        <v/>
      </c>
      <c r="BL336" s="1" t="str">
        <f>IF(BH313="","",'Cost and Benefit Parameters'!$N$28)</f>
        <v/>
      </c>
      <c r="BM336" s="1" t="str">
        <f>IF(BI313="","",'Cost and Benefit Parameters'!$N$28)</f>
        <v/>
      </c>
      <c r="BN336" s="1" t="str">
        <f>IF(BJ313="","",'Cost and Benefit Parameters'!$N$28)</f>
        <v/>
      </c>
      <c r="BO336" s="1" t="str">
        <f>IF(BK313="","",'Cost and Benefit Parameters'!$N$28)</f>
        <v/>
      </c>
      <c r="BP336" s="1" t="str">
        <f>IF(BL313="","",'Cost and Benefit Parameters'!$N$28)</f>
        <v/>
      </c>
      <c r="BQ336" s="1" t="str">
        <f>IF(BM313="","",'Cost and Benefit Parameters'!$N$28)</f>
        <v/>
      </c>
      <c r="BR336" s="1" t="str">
        <f>IF(BN313="","",'Cost and Benefit Parameters'!$N$28)</f>
        <v/>
      </c>
      <c r="BS336" s="1" t="str">
        <f>IF(BO313="","",'Cost and Benefit Parameters'!$N$28)</f>
        <v/>
      </c>
      <c r="BT336" s="1" t="str">
        <f>IF(BP313="","",'Cost and Benefit Parameters'!$N$28)</f>
        <v/>
      </c>
    </row>
    <row r="337" spans="1:72" x14ac:dyDescent="0.55000000000000004">
      <c r="A337" s="642"/>
      <c r="B337" t="s">
        <v>474</v>
      </c>
      <c r="N337" s="1" t="str">
        <f>IF(J314="","",'Cost and Benefit Parameters'!$N$28)</f>
        <v/>
      </c>
      <c r="O337" s="1" t="str">
        <f>IF(K314="","",'Cost and Benefit Parameters'!$N$28)</f>
        <v/>
      </c>
      <c r="P337" s="1" t="str">
        <f>IF(L314="","",'Cost and Benefit Parameters'!$N$28)</f>
        <v/>
      </c>
      <c r="Q337" s="1" t="str">
        <f>IF(M314="","",'Cost and Benefit Parameters'!$N$28)</f>
        <v/>
      </c>
      <c r="R337" s="1" t="str">
        <f>IF(N314="","",'Cost and Benefit Parameters'!$N$28)</f>
        <v/>
      </c>
      <c r="S337" s="1" t="str">
        <f>IF(O314="","",'Cost and Benefit Parameters'!$N$28)</f>
        <v/>
      </c>
      <c r="T337" s="1" t="str">
        <f>IF(P314="","",'Cost and Benefit Parameters'!$N$28)</f>
        <v/>
      </c>
      <c r="U337" s="1">
        <f>IF(Q314="","",'Cost and Benefit Parameters'!$N$28)</f>
        <v>257.04000000000002</v>
      </c>
      <c r="V337" s="1">
        <f>IF(R314="","",'Cost and Benefit Parameters'!$N$28)</f>
        <v>257.04000000000002</v>
      </c>
      <c r="W337" s="1">
        <f>IF(S314="","",'Cost and Benefit Parameters'!$N$28)</f>
        <v>257.04000000000002</v>
      </c>
      <c r="X337" s="1">
        <f>IF(T314="","",'Cost and Benefit Parameters'!$N$28)</f>
        <v>257.04000000000002</v>
      </c>
      <c r="Y337" s="1">
        <f>IF(U314="","",'Cost and Benefit Parameters'!$N$28)</f>
        <v>257.04000000000002</v>
      </c>
      <c r="Z337" s="1">
        <f>IF(V314="","",'Cost and Benefit Parameters'!$N$28)</f>
        <v>257.04000000000002</v>
      </c>
      <c r="AA337" s="1">
        <f>IF(W314="","",'Cost and Benefit Parameters'!$N$28)</f>
        <v>257.04000000000002</v>
      </c>
      <c r="AB337" s="1">
        <f>IF(X314="","",'Cost and Benefit Parameters'!$N$28)</f>
        <v>257.04000000000002</v>
      </c>
      <c r="AC337" s="1">
        <f>IF(Y314="","",'Cost and Benefit Parameters'!$N$28)</f>
        <v>257.04000000000002</v>
      </c>
      <c r="AD337" s="1">
        <f>IF(Z314="","",'Cost and Benefit Parameters'!$N$28)</f>
        <v>257.04000000000002</v>
      </c>
      <c r="AE337" s="1">
        <f>IF(AA314="","",'Cost and Benefit Parameters'!$N$28)</f>
        <v>257.04000000000002</v>
      </c>
      <c r="AF337" s="1">
        <f>IF(AB314="","",'Cost and Benefit Parameters'!$N$28)</f>
        <v>257.04000000000002</v>
      </c>
      <c r="AG337" s="1">
        <f>IF(AC314="","",'Cost and Benefit Parameters'!$N$28)</f>
        <v>257.04000000000002</v>
      </c>
      <c r="AH337" s="1">
        <f>IF(AD314="","",'Cost and Benefit Parameters'!$N$28)</f>
        <v>257.04000000000002</v>
      </c>
      <c r="AI337" s="1">
        <f>IF(AE314="","",'Cost and Benefit Parameters'!$N$28)</f>
        <v>257.04000000000002</v>
      </c>
      <c r="AJ337" s="1">
        <f>IF(AF314="","",'Cost and Benefit Parameters'!$N$28)</f>
        <v>257.04000000000002</v>
      </c>
      <c r="AK337" s="1">
        <f>IF(AG314="","",'Cost and Benefit Parameters'!$N$28)</f>
        <v>257.04000000000002</v>
      </c>
      <c r="AL337" s="1">
        <f>IF(AH314="","",'Cost and Benefit Parameters'!$N$28)</f>
        <v>257.04000000000002</v>
      </c>
      <c r="AM337" s="1">
        <f>IF(AI314="","",'Cost and Benefit Parameters'!$N$28)</f>
        <v>257.04000000000002</v>
      </c>
      <c r="AN337" s="1">
        <f>IF(AJ314="","",'Cost and Benefit Parameters'!$N$28)</f>
        <v>257.04000000000002</v>
      </c>
      <c r="AO337" s="1">
        <f>IF(AK314="","",'Cost and Benefit Parameters'!$N$28)</f>
        <v>257.04000000000002</v>
      </c>
      <c r="AP337" s="1">
        <f>IF(AL314="","",'Cost and Benefit Parameters'!$N$28)</f>
        <v>257.04000000000002</v>
      </c>
      <c r="AQ337" s="1">
        <f>IF(AM314="","",'Cost and Benefit Parameters'!$N$28)</f>
        <v>257.04000000000002</v>
      </c>
      <c r="AR337" s="1">
        <f>IF(AN314="","",'Cost and Benefit Parameters'!$N$28)</f>
        <v>257.04000000000002</v>
      </c>
      <c r="AS337" s="1">
        <f>IF(AO314="","",'Cost and Benefit Parameters'!$N$28)</f>
        <v>257.04000000000002</v>
      </c>
      <c r="AT337" s="1">
        <f>IF(AP314="","",'Cost and Benefit Parameters'!$N$28)</f>
        <v>257.04000000000002</v>
      </c>
      <c r="AU337" s="1">
        <f>IF(AQ314="","",'Cost and Benefit Parameters'!$N$28)</f>
        <v>257.04000000000002</v>
      </c>
      <c r="AV337" s="1">
        <f>IF(AR314="","",'Cost and Benefit Parameters'!$N$28)</f>
        <v>257.04000000000002</v>
      </c>
      <c r="AW337" s="1">
        <f>IF(AS314="","",'Cost and Benefit Parameters'!$N$28)</f>
        <v>257.04000000000002</v>
      </c>
      <c r="AX337" s="1">
        <f>IF(AT314="","",'Cost and Benefit Parameters'!$N$28)</f>
        <v>257.04000000000002</v>
      </c>
      <c r="AY337" s="1">
        <f>IF(AU314="","",'Cost and Benefit Parameters'!$N$28)</f>
        <v>257.04000000000002</v>
      </c>
      <c r="AZ337" s="1">
        <f>IF(AV314="","",'Cost and Benefit Parameters'!$N$28)</f>
        <v>257.04000000000002</v>
      </c>
      <c r="BA337" s="1">
        <f>IF(AW314="","",'Cost and Benefit Parameters'!$N$28)</f>
        <v>257.04000000000002</v>
      </c>
      <c r="BB337" s="1">
        <f>IF(AX314="","",'Cost and Benefit Parameters'!$N$28)</f>
        <v>257.04000000000002</v>
      </c>
      <c r="BC337" s="1">
        <f>IF(AY314="","",'Cost and Benefit Parameters'!$N$28)</f>
        <v>257.04000000000002</v>
      </c>
      <c r="BD337" s="1">
        <f>IF(AZ314="","",'Cost and Benefit Parameters'!$N$28)</f>
        <v>257.04000000000002</v>
      </c>
      <c r="BE337" s="1">
        <f>IF(BA314="","",'Cost and Benefit Parameters'!$N$28)</f>
        <v>257.04000000000002</v>
      </c>
      <c r="BF337" s="1">
        <f>IF(BB314="","",'Cost and Benefit Parameters'!$N$28)</f>
        <v>257.04000000000002</v>
      </c>
      <c r="BG337" s="1">
        <f>IF(BC314="","",'Cost and Benefit Parameters'!$N$28)</f>
        <v>257.04000000000002</v>
      </c>
      <c r="BH337" s="1">
        <f>IF(BD314="","",'Cost and Benefit Parameters'!$N$28)</f>
        <v>257.04000000000002</v>
      </c>
      <c r="BI337" s="1" t="str">
        <f>IF(BE314="","",'Cost and Benefit Parameters'!$N$28)</f>
        <v/>
      </c>
      <c r="BJ337" s="1" t="str">
        <f>IF(BF314="","",'Cost and Benefit Parameters'!$N$28)</f>
        <v/>
      </c>
      <c r="BK337" s="1" t="str">
        <f>IF(BG314="","",'Cost and Benefit Parameters'!$N$28)</f>
        <v/>
      </c>
      <c r="BL337" s="1" t="str">
        <f>IF(BH314="","",'Cost and Benefit Parameters'!$N$28)</f>
        <v/>
      </c>
      <c r="BM337" s="1" t="str">
        <f>IF(BI314="","",'Cost and Benefit Parameters'!$N$28)</f>
        <v/>
      </c>
      <c r="BN337" s="1" t="str">
        <f>IF(BJ314="","",'Cost and Benefit Parameters'!$N$28)</f>
        <v/>
      </c>
      <c r="BO337" s="1" t="str">
        <f>IF(BK314="","",'Cost and Benefit Parameters'!$N$28)</f>
        <v/>
      </c>
      <c r="BP337" s="1" t="str">
        <f>IF(BL314="","",'Cost and Benefit Parameters'!$N$28)</f>
        <v/>
      </c>
      <c r="BQ337" s="1" t="str">
        <f>IF(BM314="","",'Cost and Benefit Parameters'!$N$28)</f>
        <v/>
      </c>
      <c r="BR337" s="1" t="str">
        <f>IF(BN314="","",'Cost and Benefit Parameters'!$N$28)</f>
        <v/>
      </c>
      <c r="BS337" s="1" t="str">
        <f>IF(BO314="","",'Cost and Benefit Parameters'!$N$28)</f>
        <v/>
      </c>
      <c r="BT337" s="1" t="str">
        <f>IF(BP314="","",'Cost and Benefit Parameters'!$N$28)</f>
        <v/>
      </c>
    </row>
    <row r="338" spans="1:72" x14ac:dyDescent="0.55000000000000004">
      <c r="A338" s="642"/>
      <c r="B338" t="s">
        <v>475</v>
      </c>
      <c r="N338" s="1" t="str">
        <f>IF(J315="","",'Cost and Benefit Parameters'!$N$28)</f>
        <v/>
      </c>
      <c r="O338" s="1" t="str">
        <f>IF(K315="","",'Cost and Benefit Parameters'!$N$28)</f>
        <v/>
      </c>
      <c r="P338" s="1" t="str">
        <f>IF(L315="","",'Cost and Benefit Parameters'!$N$28)</f>
        <v/>
      </c>
      <c r="Q338" s="1" t="str">
        <f>IF(M315="","",'Cost and Benefit Parameters'!$N$28)</f>
        <v/>
      </c>
      <c r="R338" s="1" t="str">
        <f>IF(N315="","",'Cost and Benefit Parameters'!$N$28)</f>
        <v/>
      </c>
      <c r="S338" s="1" t="str">
        <f>IF(O315="","",'Cost and Benefit Parameters'!$N$28)</f>
        <v/>
      </c>
      <c r="T338" s="1" t="str">
        <f>IF(P315="","",'Cost and Benefit Parameters'!$N$28)</f>
        <v/>
      </c>
      <c r="U338" s="1" t="str">
        <f>IF(Q315="","",'Cost and Benefit Parameters'!$N$28)</f>
        <v/>
      </c>
      <c r="V338" s="1">
        <f>IF(R315="","",'Cost and Benefit Parameters'!$N$28)</f>
        <v>257.04000000000002</v>
      </c>
      <c r="W338" s="1">
        <f>IF(S315="","",'Cost and Benefit Parameters'!$N$28)</f>
        <v>257.04000000000002</v>
      </c>
      <c r="X338" s="1">
        <f>IF(T315="","",'Cost and Benefit Parameters'!$N$28)</f>
        <v>257.04000000000002</v>
      </c>
      <c r="Y338" s="1">
        <f>IF(U315="","",'Cost and Benefit Parameters'!$N$28)</f>
        <v>257.04000000000002</v>
      </c>
      <c r="Z338" s="1">
        <f>IF(V315="","",'Cost and Benefit Parameters'!$N$28)</f>
        <v>257.04000000000002</v>
      </c>
      <c r="AA338" s="1">
        <f>IF(W315="","",'Cost and Benefit Parameters'!$N$28)</f>
        <v>257.04000000000002</v>
      </c>
      <c r="AB338" s="1">
        <f>IF(X315="","",'Cost and Benefit Parameters'!$N$28)</f>
        <v>257.04000000000002</v>
      </c>
      <c r="AC338" s="1">
        <f>IF(Y315="","",'Cost and Benefit Parameters'!$N$28)</f>
        <v>257.04000000000002</v>
      </c>
      <c r="AD338" s="1">
        <f>IF(Z315="","",'Cost and Benefit Parameters'!$N$28)</f>
        <v>257.04000000000002</v>
      </c>
      <c r="AE338" s="1">
        <f>IF(AA315="","",'Cost and Benefit Parameters'!$N$28)</f>
        <v>257.04000000000002</v>
      </c>
      <c r="AF338" s="1">
        <f>IF(AB315="","",'Cost and Benefit Parameters'!$N$28)</f>
        <v>257.04000000000002</v>
      </c>
      <c r="AG338" s="1">
        <f>IF(AC315="","",'Cost and Benefit Parameters'!$N$28)</f>
        <v>257.04000000000002</v>
      </c>
      <c r="AH338" s="1">
        <f>IF(AD315="","",'Cost and Benefit Parameters'!$N$28)</f>
        <v>257.04000000000002</v>
      </c>
      <c r="AI338" s="1">
        <f>IF(AE315="","",'Cost and Benefit Parameters'!$N$28)</f>
        <v>257.04000000000002</v>
      </c>
      <c r="AJ338" s="1">
        <f>IF(AF315="","",'Cost and Benefit Parameters'!$N$28)</f>
        <v>257.04000000000002</v>
      </c>
      <c r="AK338" s="1">
        <f>IF(AG315="","",'Cost and Benefit Parameters'!$N$28)</f>
        <v>257.04000000000002</v>
      </c>
      <c r="AL338" s="1">
        <f>IF(AH315="","",'Cost and Benefit Parameters'!$N$28)</f>
        <v>257.04000000000002</v>
      </c>
      <c r="AM338" s="1">
        <f>IF(AI315="","",'Cost and Benefit Parameters'!$N$28)</f>
        <v>257.04000000000002</v>
      </c>
      <c r="AN338" s="1">
        <f>IF(AJ315="","",'Cost and Benefit Parameters'!$N$28)</f>
        <v>257.04000000000002</v>
      </c>
      <c r="AO338" s="1">
        <f>IF(AK315="","",'Cost and Benefit Parameters'!$N$28)</f>
        <v>257.04000000000002</v>
      </c>
      <c r="AP338" s="1">
        <f>IF(AL315="","",'Cost and Benefit Parameters'!$N$28)</f>
        <v>257.04000000000002</v>
      </c>
      <c r="AQ338" s="1">
        <f>IF(AM315="","",'Cost and Benefit Parameters'!$N$28)</f>
        <v>257.04000000000002</v>
      </c>
      <c r="AR338" s="1">
        <f>IF(AN315="","",'Cost and Benefit Parameters'!$N$28)</f>
        <v>257.04000000000002</v>
      </c>
      <c r="AS338" s="1">
        <f>IF(AO315="","",'Cost and Benefit Parameters'!$N$28)</f>
        <v>257.04000000000002</v>
      </c>
      <c r="AT338" s="1">
        <f>IF(AP315="","",'Cost and Benefit Parameters'!$N$28)</f>
        <v>257.04000000000002</v>
      </c>
      <c r="AU338" s="1">
        <f>IF(AQ315="","",'Cost and Benefit Parameters'!$N$28)</f>
        <v>257.04000000000002</v>
      </c>
      <c r="AV338" s="1">
        <f>IF(AR315="","",'Cost and Benefit Parameters'!$N$28)</f>
        <v>257.04000000000002</v>
      </c>
      <c r="AW338" s="1">
        <f>IF(AS315="","",'Cost and Benefit Parameters'!$N$28)</f>
        <v>257.04000000000002</v>
      </c>
      <c r="AX338" s="1">
        <f>IF(AT315="","",'Cost and Benefit Parameters'!$N$28)</f>
        <v>257.04000000000002</v>
      </c>
      <c r="AY338" s="1">
        <f>IF(AU315="","",'Cost and Benefit Parameters'!$N$28)</f>
        <v>257.04000000000002</v>
      </c>
      <c r="AZ338" s="1">
        <f>IF(AV315="","",'Cost and Benefit Parameters'!$N$28)</f>
        <v>257.04000000000002</v>
      </c>
      <c r="BA338" s="1">
        <f>IF(AW315="","",'Cost and Benefit Parameters'!$N$28)</f>
        <v>257.04000000000002</v>
      </c>
      <c r="BB338" s="1">
        <f>IF(AX315="","",'Cost and Benefit Parameters'!$N$28)</f>
        <v>257.04000000000002</v>
      </c>
      <c r="BC338" s="1">
        <f>IF(AY315="","",'Cost and Benefit Parameters'!$N$28)</f>
        <v>257.04000000000002</v>
      </c>
      <c r="BD338" s="1">
        <f>IF(AZ315="","",'Cost and Benefit Parameters'!$N$28)</f>
        <v>257.04000000000002</v>
      </c>
      <c r="BE338" s="1">
        <f>IF(BA315="","",'Cost and Benefit Parameters'!$N$28)</f>
        <v>257.04000000000002</v>
      </c>
      <c r="BF338" s="1">
        <f>IF(BB315="","",'Cost and Benefit Parameters'!$N$28)</f>
        <v>257.04000000000002</v>
      </c>
      <c r="BG338" s="1">
        <f>IF(BC315="","",'Cost and Benefit Parameters'!$N$28)</f>
        <v>257.04000000000002</v>
      </c>
      <c r="BH338" s="1">
        <f>IF(BD315="","",'Cost and Benefit Parameters'!$N$28)</f>
        <v>257.04000000000002</v>
      </c>
      <c r="BI338" s="1">
        <f>IF(BE315="","",'Cost and Benefit Parameters'!$N$28)</f>
        <v>257.04000000000002</v>
      </c>
      <c r="BJ338" s="1" t="str">
        <f>IF(BF315="","",'Cost and Benefit Parameters'!$N$28)</f>
        <v/>
      </c>
      <c r="BK338" s="1" t="str">
        <f>IF(BG315="","",'Cost and Benefit Parameters'!$N$28)</f>
        <v/>
      </c>
      <c r="BL338" s="1" t="str">
        <f>IF(BH315="","",'Cost and Benefit Parameters'!$N$28)</f>
        <v/>
      </c>
      <c r="BM338" s="1" t="str">
        <f>IF(BI315="","",'Cost and Benefit Parameters'!$N$28)</f>
        <v/>
      </c>
      <c r="BN338" s="1" t="str">
        <f>IF(BJ315="","",'Cost and Benefit Parameters'!$N$28)</f>
        <v/>
      </c>
      <c r="BO338" s="1" t="str">
        <f>IF(BK315="","",'Cost and Benefit Parameters'!$N$28)</f>
        <v/>
      </c>
      <c r="BP338" s="1" t="str">
        <f>IF(BL315="","",'Cost and Benefit Parameters'!$N$28)</f>
        <v/>
      </c>
      <c r="BQ338" s="1" t="str">
        <f>IF(BM315="","",'Cost and Benefit Parameters'!$N$28)</f>
        <v/>
      </c>
      <c r="BR338" s="1" t="str">
        <f>IF(BN315="","",'Cost and Benefit Parameters'!$N$28)</f>
        <v/>
      </c>
      <c r="BS338" s="1" t="str">
        <f>IF(BO315="","",'Cost and Benefit Parameters'!$N$28)</f>
        <v/>
      </c>
      <c r="BT338" s="1" t="str">
        <f>IF(BP315="","",'Cost and Benefit Parameters'!$N$28)</f>
        <v/>
      </c>
    </row>
    <row r="339" spans="1:72" x14ac:dyDescent="0.55000000000000004">
      <c r="A339" s="642"/>
      <c r="B339" t="s">
        <v>476</v>
      </c>
      <c r="N339" s="1" t="str">
        <f>IF(J316="","",'Cost and Benefit Parameters'!$N$28)</f>
        <v/>
      </c>
      <c r="O339" s="1" t="str">
        <f>IF(K316="","",'Cost and Benefit Parameters'!$N$28)</f>
        <v/>
      </c>
      <c r="P339" s="1" t="str">
        <f>IF(L316="","",'Cost and Benefit Parameters'!$N$28)</f>
        <v/>
      </c>
      <c r="Q339" s="1" t="str">
        <f>IF(M316="","",'Cost and Benefit Parameters'!$N$28)</f>
        <v/>
      </c>
      <c r="R339" s="1" t="str">
        <f>IF(N316="","",'Cost and Benefit Parameters'!$N$28)</f>
        <v/>
      </c>
      <c r="S339" s="1" t="str">
        <f>IF(O316="","",'Cost and Benefit Parameters'!$N$28)</f>
        <v/>
      </c>
      <c r="T339" s="1" t="str">
        <f>IF(P316="","",'Cost and Benefit Parameters'!$N$28)</f>
        <v/>
      </c>
      <c r="U339" s="1" t="str">
        <f>IF(Q316="","",'Cost and Benefit Parameters'!$N$28)</f>
        <v/>
      </c>
      <c r="V339" s="1" t="str">
        <f>IF(R316="","",'Cost and Benefit Parameters'!$N$28)</f>
        <v/>
      </c>
      <c r="W339" s="1">
        <f>IF(S316="","",'Cost and Benefit Parameters'!$N$28)</f>
        <v>257.04000000000002</v>
      </c>
      <c r="X339" s="1">
        <f>IF(T316="","",'Cost and Benefit Parameters'!$N$28)</f>
        <v>257.04000000000002</v>
      </c>
      <c r="Y339" s="1">
        <f>IF(U316="","",'Cost and Benefit Parameters'!$N$28)</f>
        <v>257.04000000000002</v>
      </c>
      <c r="Z339" s="1">
        <f>IF(V316="","",'Cost and Benefit Parameters'!$N$28)</f>
        <v>257.04000000000002</v>
      </c>
      <c r="AA339" s="1">
        <f>IF(W316="","",'Cost and Benefit Parameters'!$N$28)</f>
        <v>257.04000000000002</v>
      </c>
      <c r="AB339" s="1">
        <f>IF(X316="","",'Cost and Benefit Parameters'!$N$28)</f>
        <v>257.04000000000002</v>
      </c>
      <c r="AC339" s="1">
        <f>IF(Y316="","",'Cost and Benefit Parameters'!$N$28)</f>
        <v>257.04000000000002</v>
      </c>
      <c r="AD339" s="1">
        <f>IF(Z316="","",'Cost and Benefit Parameters'!$N$28)</f>
        <v>257.04000000000002</v>
      </c>
      <c r="AE339" s="1">
        <f>IF(AA316="","",'Cost and Benefit Parameters'!$N$28)</f>
        <v>257.04000000000002</v>
      </c>
      <c r="AF339" s="1">
        <f>IF(AB316="","",'Cost and Benefit Parameters'!$N$28)</f>
        <v>257.04000000000002</v>
      </c>
      <c r="AG339" s="1">
        <f>IF(AC316="","",'Cost and Benefit Parameters'!$N$28)</f>
        <v>257.04000000000002</v>
      </c>
      <c r="AH339" s="1">
        <f>IF(AD316="","",'Cost and Benefit Parameters'!$N$28)</f>
        <v>257.04000000000002</v>
      </c>
      <c r="AI339" s="1">
        <f>IF(AE316="","",'Cost and Benefit Parameters'!$N$28)</f>
        <v>257.04000000000002</v>
      </c>
      <c r="AJ339" s="1">
        <f>IF(AF316="","",'Cost and Benefit Parameters'!$N$28)</f>
        <v>257.04000000000002</v>
      </c>
      <c r="AK339" s="1">
        <f>IF(AG316="","",'Cost and Benefit Parameters'!$N$28)</f>
        <v>257.04000000000002</v>
      </c>
      <c r="AL339" s="1">
        <f>IF(AH316="","",'Cost and Benefit Parameters'!$N$28)</f>
        <v>257.04000000000002</v>
      </c>
      <c r="AM339" s="1">
        <f>IF(AI316="","",'Cost and Benefit Parameters'!$N$28)</f>
        <v>257.04000000000002</v>
      </c>
      <c r="AN339" s="1">
        <f>IF(AJ316="","",'Cost and Benefit Parameters'!$N$28)</f>
        <v>257.04000000000002</v>
      </c>
      <c r="AO339" s="1">
        <f>IF(AK316="","",'Cost and Benefit Parameters'!$N$28)</f>
        <v>257.04000000000002</v>
      </c>
      <c r="AP339" s="1">
        <f>IF(AL316="","",'Cost and Benefit Parameters'!$N$28)</f>
        <v>257.04000000000002</v>
      </c>
      <c r="AQ339" s="1">
        <f>IF(AM316="","",'Cost and Benefit Parameters'!$N$28)</f>
        <v>257.04000000000002</v>
      </c>
      <c r="AR339" s="1">
        <f>IF(AN316="","",'Cost and Benefit Parameters'!$N$28)</f>
        <v>257.04000000000002</v>
      </c>
      <c r="AS339" s="1">
        <f>IF(AO316="","",'Cost and Benefit Parameters'!$N$28)</f>
        <v>257.04000000000002</v>
      </c>
      <c r="AT339" s="1">
        <f>IF(AP316="","",'Cost and Benefit Parameters'!$N$28)</f>
        <v>257.04000000000002</v>
      </c>
      <c r="AU339" s="1">
        <f>IF(AQ316="","",'Cost and Benefit Parameters'!$N$28)</f>
        <v>257.04000000000002</v>
      </c>
      <c r="AV339" s="1">
        <f>IF(AR316="","",'Cost and Benefit Parameters'!$N$28)</f>
        <v>257.04000000000002</v>
      </c>
      <c r="AW339" s="1">
        <f>IF(AS316="","",'Cost and Benefit Parameters'!$N$28)</f>
        <v>257.04000000000002</v>
      </c>
      <c r="AX339" s="1">
        <f>IF(AT316="","",'Cost and Benefit Parameters'!$N$28)</f>
        <v>257.04000000000002</v>
      </c>
      <c r="AY339" s="1">
        <f>IF(AU316="","",'Cost and Benefit Parameters'!$N$28)</f>
        <v>257.04000000000002</v>
      </c>
      <c r="AZ339" s="1">
        <f>IF(AV316="","",'Cost and Benefit Parameters'!$N$28)</f>
        <v>257.04000000000002</v>
      </c>
      <c r="BA339" s="1">
        <f>IF(AW316="","",'Cost and Benefit Parameters'!$N$28)</f>
        <v>257.04000000000002</v>
      </c>
      <c r="BB339" s="1">
        <f>IF(AX316="","",'Cost and Benefit Parameters'!$N$28)</f>
        <v>257.04000000000002</v>
      </c>
      <c r="BC339" s="1">
        <f>IF(AY316="","",'Cost and Benefit Parameters'!$N$28)</f>
        <v>257.04000000000002</v>
      </c>
      <c r="BD339" s="1">
        <f>IF(AZ316="","",'Cost and Benefit Parameters'!$N$28)</f>
        <v>257.04000000000002</v>
      </c>
      <c r="BE339" s="1">
        <f>IF(BA316="","",'Cost and Benefit Parameters'!$N$28)</f>
        <v>257.04000000000002</v>
      </c>
      <c r="BF339" s="1">
        <f>IF(BB316="","",'Cost and Benefit Parameters'!$N$28)</f>
        <v>257.04000000000002</v>
      </c>
      <c r="BG339" s="1">
        <f>IF(BC316="","",'Cost and Benefit Parameters'!$N$28)</f>
        <v>257.04000000000002</v>
      </c>
      <c r="BH339" s="1">
        <f>IF(BD316="","",'Cost and Benefit Parameters'!$N$28)</f>
        <v>257.04000000000002</v>
      </c>
      <c r="BI339" s="1">
        <f>IF(BE316="","",'Cost and Benefit Parameters'!$N$28)</f>
        <v>257.04000000000002</v>
      </c>
      <c r="BJ339" s="1">
        <f>IF(BF316="","",'Cost and Benefit Parameters'!$N$28)</f>
        <v>257.04000000000002</v>
      </c>
      <c r="BK339" s="1" t="str">
        <f>IF(BG316="","",'Cost and Benefit Parameters'!$N$28)</f>
        <v/>
      </c>
      <c r="BL339" s="1" t="str">
        <f>IF(BH316="","",'Cost and Benefit Parameters'!$N$28)</f>
        <v/>
      </c>
      <c r="BM339" s="1" t="str">
        <f>IF(BI316="","",'Cost and Benefit Parameters'!$N$28)</f>
        <v/>
      </c>
      <c r="BN339" s="1" t="str">
        <f>IF(BJ316="","",'Cost and Benefit Parameters'!$N$28)</f>
        <v/>
      </c>
      <c r="BO339" s="1" t="str">
        <f>IF(BK316="","",'Cost and Benefit Parameters'!$N$28)</f>
        <v/>
      </c>
      <c r="BP339" s="1" t="str">
        <f>IF(BL316="","",'Cost and Benefit Parameters'!$N$28)</f>
        <v/>
      </c>
      <c r="BQ339" s="1" t="str">
        <f>IF(BM316="","",'Cost and Benefit Parameters'!$N$28)</f>
        <v/>
      </c>
      <c r="BR339" s="1" t="str">
        <f>IF(BN316="","",'Cost and Benefit Parameters'!$N$28)</f>
        <v/>
      </c>
      <c r="BS339" s="1" t="str">
        <f>IF(BO316="","",'Cost and Benefit Parameters'!$N$28)</f>
        <v/>
      </c>
      <c r="BT339" s="1" t="str">
        <f>IF(BP316="","",'Cost and Benefit Parameters'!$N$28)</f>
        <v/>
      </c>
    </row>
    <row r="340" spans="1:72" x14ac:dyDescent="0.55000000000000004">
      <c r="A340" s="642"/>
      <c r="B340" t="s">
        <v>477</v>
      </c>
      <c r="N340" s="1" t="str">
        <f>IF(J317="","",'Cost and Benefit Parameters'!$N$28)</f>
        <v/>
      </c>
      <c r="O340" s="1" t="str">
        <f>IF(K317="","",'Cost and Benefit Parameters'!$N$28)</f>
        <v/>
      </c>
      <c r="P340" s="1" t="str">
        <f>IF(L317="","",'Cost and Benefit Parameters'!$N$28)</f>
        <v/>
      </c>
      <c r="Q340" s="1" t="str">
        <f>IF(M317="","",'Cost and Benefit Parameters'!$N$28)</f>
        <v/>
      </c>
      <c r="R340" s="1" t="str">
        <f>IF(N317="","",'Cost and Benefit Parameters'!$N$28)</f>
        <v/>
      </c>
      <c r="S340" s="1" t="str">
        <f>IF(O317="","",'Cost and Benefit Parameters'!$N$28)</f>
        <v/>
      </c>
      <c r="T340" s="1" t="str">
        <f>IF(P317="","",'Cost and Benefit Parameters'!$N$28)</f>
        <v/>
      </c>
      <c r="U340" s="1" t="str">
        <f>IF(Q317="","",'Cost and Benefit Parameters'!$N$28)</f>
        <v/>
      </c>
      <c r="V340" s="1" t="str">
        <f>IF(R317="","",'Cost and Benefit Parameters'!$N$28)</f>
        <v/>
      </c>
      <c r="W340" s="1" t="str">
        <f>IF(S317="","",'Cost and Benefit Parameters'!$N$28)</f>
        <v/>
      </c>
      <c r="X340" s="1">
        <f>IF(T317="","",'Cost and Benefit Parameters'!$N$28)</f>
        <v>257.04000000000002</v>
      </c>
      <c r="Y340" s="1">
        <f>IF(U317="","",'Cost and Benefit Parameters'!$N$28)</f>
        <v>257.04000000000002</v>
      </c>
      <c r="Z340" s="1">
        <f>IF(V317="","",'Cost and Benefit Parameters'!$N$28)</f>
        <v>257.04000000000002</v>
      </c>
      <c r="AA340" s="1">
        <f>IF(W317="","",'Cost and Benefit Parameters'!$N$28)</f>
        <v>257.04000000000002</v>
      </c>
      <c r="AB340" s="1">
        <f>IF(X317="","",'Cost and Benefit Parameters'!$N$28)</f>
        <v>257.04000000000002</v>
      </c>
      <c r="AC340" s="1">
        <f>IF(Y317="","",'Cost and Benefit Parameters'!$N$28)</f>
        <v>257.04000000000002</v>
      </c>
      <c r="AD340" s="1">
        <f>IF(Z317="","",'Cost and Benefit Parameters'!$N$28)</f>
        <v>257.04000000000002</v>
      </c>
      <c r="AE340" s="1">
        <f>IF(AA317="","",'Cost and Benefit Parameters'!$N$28)</f>
        <v>257.04000000000002</v>
      </c>
      <c r="AF340" s="1">
        <f>IF(AB317="","",'Cost and Benefit Parameters'!$N$28)</f>
        <v>257.04000000000002</v>
      </c>
      <c r="AG340" s="1">
        <f>IF(AC317="","",'Cost and Benefit Parameters'!$N$28)</f>
        <v>257.04000000000002</v>
      </c>
      <c r="AH340" s="1">
        <f>IF(AD317="","",'Cost and Benefit Parameters'!$N$28)</f>
        <v>257.04000000000002</v>
      </c>
      <c r="AI340" s="1">
        <f>IF(AE317="","",'Cost and Benefit Parameters'!$N$28)</f>
        <v>257.04000000000002</v>
      </c>
      <c r="AJ340" s="1">
        <f>IF(AF317="","",'Cost and Benefit Parameters'!$N$28)</f>
        <v>257.04000000000002</v>
      </c>
      <c r="AK340" s="1">
        <f>IF(AG317="","",'Cost and Benefit Parameters'!$N$28)</f>
        <v>257.04000000000002</v>
      </c>
      <c r="AL340" s="1">
        <f>IF(AH317="","",'Cost and Benefit Parameters'!$N$28)</f>
        <v>257.04000000000002</v>
      </c>
      <c r="AM340" s="1">
        <f>IF(AI317="","",'Cost and Benefit Parameters'!$N$28)</f>
        <v>257.04000000000002</v>
      </c>
      <c r="AN340" s="1">
        <f>IF(AJ317="","",'Cost and Benefit Parameters'!$N$28)</f>
        <v>257.04000000000002</v>
      </c>
      <c r="AO340" s="1">
        <f>IF(AK317="","",'Cost and Benefit Parameters'!$N$28)</f>
        <v>257.04000000000002</v>
      </c>
      <c r="AP340" s="1">
        <f>IF(AL317="","",'Cost and Benefit Parameters'!$N$28)</f>
        <v>257.04000000000002</v>
      </c>
      <c r="AQ340" s="1">
        <f>IF(AM317="","",'Cost and Benefit Parameters'!$N$28)</f>
        <v>257.04000000000002</v>
      </c>
      <c r="AR340" s="1">
        <f>IF(AN317="","",'Cost and Benefit Parameters'!$N$28)</f>
        <v>257.04000000000002</v>
      </c>
      <c r="AS340" s="1">
        <f>IF(AO317="","",'Cost and Benefit Parameters'!$N$28)</f>
        <v>257.04000000000002</v>
      </c>
      <c r="AT340" s="1">
        <f>IF(AP317="","",'Cost and Benefit Parameters'!$N$28)</f>
        <v>257.04000000000002</v>
      </c>
      <c r="AU340" s="1">
        <f>IF(AQ317="","",'Cost and Benefit Parameters'!$N$28)</f>
        <v>257.04000000000002</v>
      </c>
      <c r="AV340" s="1">
        <f>IF(AR317="","",'Cost and Benefit Parameters'!$N$28)</f>
        <v>257.04000000000002</v>
      </c>
      <c r="AW340" s="1">
        <f>IF(AS317="","",'Cost and Benefit Parameters'!$N$28)</f>
        <v>257.04000000000002</v>
      </c>
      <c r="AX340" s="1">
        <f>IF(AT317="","",'Cost and Benefit Parameters'!$N$28)</f>
        <v>257.04000000000002</v>
      </c>
      <c r="AY340" s="1">
        <f>IF(AU317="","",'Cost and Benefit Parameters'!$N$28)</f>
        <v>257.04000000000002</v>
      </c>
      <c r="AZ340" s="1">
        <f>IF(AV317="","",'Cost and Benefit Parameters'!$N$28)</f>
        <v>257.04000000000002</v>
      </c>
      <c r="BA340" s="1">
        <f>IF(AW317="","",'Cost and Benefit Parameters'!$N$28)</f>
        <v>257.04000000000002</v>
      </c>
      <c r="BB340" s="1">
        <f>IF(AX317="","",'Cost and Benefit Parameters'!$N$28)</f>
        <v>257.04000000000002</v>
      </c>
      <c r="BC340" s="1">
        <f>IF(AY317="","",'Cost and Benefit Parameters'!$N$28)</f>
        <v>257.04000000000002</v>
      </c>
      <c r="BD340" s="1">
        <f>IF(AZ317="","",'Cost and Benefit Parameters'!$N$28)</f>
        <v>257.04000000000002</v>
      </c>
      <c r="BE340" s="1">
        <f>IF(BA317="","",'Cost and Benefit Parameters'!$N$28)</f>
        <v>257.04000000000002</v>
      </c>
      <c r="BF340" s="1">
        <f>IF(BB317="","",'Cost and Benefit Parameters'!$N$28)</f>
        <v>257.04000000000002</v>
      </c>
      <c r="BG340" s="1">
        <f>IF(BC317="","",'Cost and Benefit Parameters'!$N$28)</f>
        <v>257.04000000000002</v>
      </c>
      <c r="BH340" s="1">
        <f>IF(BD317="","",'Cost and Benefit Parameters'!$N$28)</f>
        <v>257.04000000000002</v>
      </c>
      <c r="BI340" s="1">
        <f>IF(BE317="","",'Cost and Benefit Parameters'!$N$28)</f>
        <v>257.04000000000002</v>
      </c>
      <c r="BJ340" s="1">
        <f>IF(BF317="","",'Cost and Benefit Parameters'!$N$28)</f>
        <v>257.04000000000002</v>
      </c>
      <c r="BK340" s="1">
        <f>IF(BG317="","",'Cost and Benefit Parameters'!$N$28)</f>
        <v>257.04000000000002</v>
      </c>
      <c r="BL340" s="1" t="str">
        <f>IF(BH317="","",'Cost and Benefit Parameters'!$N$28)</f>
        <v/>
      </c>
      <c r="BM340" s="1" t="str">
        <f>IF(BI317="","",'Cost and Benefit Parameters'!$N$28)</f>
        <v/>
      </c>
      <c r="BN340" s="1" t="str">
        <f>IF(BJ317="","",'Cost and Benefit Parameters'!$N$28)</f>
        <v/>
      </c>
      <c r="BO340" s="1" t="str">
        <f>IF(BK317="","",'Cost and Benefit Parameters'!$N$28)</f>
        <v/>
      </c>
      <c r="BP340" s="1" t="str">
        <f>IF(BL317="","",'Cost and Benefit Parameters'!$N$28)</f>
        <v/>
      </c>
      <c r="BQ340" s="1" t="str">
        <f>IF(BM317="","",'Cost and Benefit Parameters'!$N$28)</f>
        <v/>
      </c>
      <c r="BR340" s="1" t="str">
        <f>IF(BN317="","",'Cost and Benefit Parameters'!$N$28)</f>
        <v/>
      </c>
      <c r="BS340" s="1" t="str">
        <f>IF(BO317="","",'Cost and Benefit Parameters'!$N$28)</f>
        <v/>
      </c>
      <c r="BT340" s="1" t="str">
        <f>IF(BP317="","",'Cost and Benefit Parameters'!$N$28)</f>
        <v/>
      </c>
    </row>
    <row r="341" spans="1:72" x14ac:dyDescent="0.55000000000000004">
      <c r="A341" s="642"/>
      <c r="B341" t="s">
        <v>478</v>
      </c>
      <c r="N341" s="1" t="str">
        <f>IF(J318="","",'Cost and Benefit Parameters'!$N$28)</f>
        <v/>
      </c>
      <c r="O341" s="1" t="str">
        <f>IF(K318="","",'Cost and Benefit Parameters'!$N$28)</f>
        <v/>
      </c>
      <c r="P341" s="1" t="str">
        <f>IF(L318="","",'Cost and Benefit Parameters'!$N$28)</f>
        <v/>
      </c>
      <c r="Q341" s="1" t="str">
        <f>IF(M318="","",'Cost and Benefit Parameters'!$N$28)</f>
        <v/>
      </c>
      <c r="R341" s="1" t="str">
        <f>IF(N318="","",'Cost and Benefit Parameters'!$N$28)</f>
        <v/>
      </c>
      <c r="S341" s="1" t="str">
        <f>IF(O318="","",'Cost and Benefit Parameters'!$N$28)</f>
        <v/>
      </c>
      <c r="T341" s="1" t="str">
        <f>IF(P318="","",'Cost and Benefit Parameters'!$N$28)</f>
        <v/>
      </c>
      <c r="U341" s="1" t="str">
        <f>IF(Q318="","",'Cost and Benefit Parameters'!$N$28)</f>
        <v/>
      </c>
      <c r="V341" s="1" t="str">
        <f>IF(R318="","",'Cost and Benefit Parameters'!$N$28)</f>
        <v/>
      </c>
      <c r="W341" s="1" t="str">
        <f>IF(S318="","",'Cost and Benefit Parameters'!$N$28)</f>
        <v/>
      </c>
      <c r="X341" s="1" t="str">
        <f>IF(T318="","",'Cost and Benefit Parameters'!$N$28)</f>
        <v/>
      </c>
      <c r="Y341" s="1">
        <f>IF(U318="","",'Cost and Benefit Parameters'!$N$28)</f>
        <v>257.04000000000002</v>
      </c>
      <c r="Z341" s="1">
        <f>IF(V318="","",'Cost and Benefit Parameters'!$N$28)</f>
        <v>257.04000000000002</v>
      </c>
      <c r="AA341" s="1">
        <f>IF(W318="","",'Cost and Benefit Parameters'!$N$28)</f>
        <v>257.04000000000002</v>
      </c>
      <c r="AB341" s="1">
        <f>IF(X318="","",'Cost and Benefit Parameters'!$N$28)</f>
        <v>257.04000000000002</v>
      </c>
      <c r="AC341" s="1">
        <f>IF(Y318="","",'Cost and Benefit Parameters'!$N$28)</f>
        <v>257.04000000000002</v>
      </c>
      <c r="AD341" s="1">
        <f>IF(Z318="","",'Cost and Benefit Parameters'!$N$28)</f>
        <v>257.04000000000002</v>
      </c>
      <c r="AE341" s="1">
        <f>IF(AA318="","",'Cost and Benefit Parameters'!$N$28)</f>
        <v>257.04000000000002</v>
      </c>
      <c r="AF341" s="1">
        <f>IF(AB318="","",'Cost and Benefit Parameters'!$N$28)</f>
        <v>257.04000000000002</v>
      </c>
      <c r="AG341" s="1">
        <f>IF(AC318="","",'Cost and Benefit Parameters'!$N$28)</f>
        <v>257.04000000000002</v>
      </c>
      <c r="AH341" s="1">
        <f>IF(AD318="","",'Cost and Benefit Parameters'!$N$28)</f>
        <v>257.04000000000002</v>
      </c>
      <c r="AI341" s="1">
        <f>IF(AE318="","",'Cost and Benefit Parameters'!$N$28)</f>
        <v>257.04000000000002</v>
      </c>
      <c r="AJ341" s="1">
        <f>IF(AF318="","",'Cost and Benefit Parameters'!$N$28)</f>
        <v>257.04000000000002</v>
      </c>
      <c r="AK341" s="1">
        <f>IF(AG318="","",'Cost and Benefit Parameters'!$N$28)</f>
        <v>257.04000000000002</v>
      </c>
      <c r="AL341" s="1">
        <f>IF(AH318="","",'Cost and Benefit Parameters'!$N$28)</f>
        <v>257.04000000000002</v>
      </c>
      <c r="AM341" s="1">
        <f>IF(AI318="","",'Cost and Benefit Parameters'!$N$28)</f>
        <v>257.04000000000002</v>
      </c>
      <c r="AN341" s="1">
        <f>IF(AJ318="","",'Cost and Benefit Parameters'!$N$28)</f>
        <v>257.04000000000002</v>
      </c>
      <c r="AO341" s="1">
        <f>IF(AK318="","",'Cost and Benefit Parameters'!$N$28)</f>
        <v>257.04000000000002</v>
      </c>
      <c r="AP341" s="1">
        <f>IF(AL318="","",'Cost and Benefit Parameters'!$N$28)</f>
        <v>257.04000000000002</v>
      </c>
      <c r="AQ341" s="1">
        <f>IF(AM318="","",'Cost and Benefit Parameters'!$N$28)</f>
        <v>257.04000000000002</v>
      </c>
      <c r="AR341" s="1">
        <f>IF(AN318="","",'Cost and Benefit Parameters'!$N$28)</f>
        <v>257.04000000000002</v>
      </c>
      <c r="AS341" s="1">
        <f>IF(AO318="","",'Cost and Benefit Parameters'!$N$28)</f>
        <v>257.04000000000002</v>
      </c>
      <c r="AT341" s="1">
        <f>IF(AP318="","",'Cost and Benefit Parameters'!$N$28)</f>
        <v>257.04000000000002</v>
      </c>
      <c r="AU341" s="1">
        <f>IF(AQ318="","",'Cost and Benefit Parameters'!$N$28)</f>
        <v>257.04000000000002</v>
      </c>
      <c r="AV341" s="1">
        <f>IF(AR318="","",'Cost and Benefit Parameters'!$N$28)</f>
        <v>257.04000000000002</v>
      </c>
      <c r="AW341" s="1">
        <f>IF(AS318="","",'Cost and Benefit Parameters'!$N$28)</f>
        <v>257.04000000000002</v>
      </c>
      <c r="AX341" s="1">
        <f>IF(AT318="","",'Cost and Benefit Parameters'!$N$28)</f>
        <v>257.04000000000002</v>
      </c>
      <c r="AY341" s="1">
        <f>IF(AU318="","",'Cost and Benefit Parameters'!$N$28)</f>
        <v>257.04000000000002</v>
      </c>
      <c r="AZ341" s="1">
        <f>IF(AV318="","",'Cost and Benefit Parameters'!$N$28)</f>
        <v>257.04000000000002</v>
      </c>
      <c r="BA341" s="1">
        <f>IF(AW318="","",'Cost and Benefit Parameters'!$N$28)</f>
        <v>257.04000000000002</v>
      </c>
      <c r="BB341" s="1">
        <f>IF(AX318="","",'Cost and Benefit Parameters'!$N$28)</f>
        <v>257.04000000000002</v>
      </c>
      <c r="BC341" s="1">
        <f>IF(AY318="","",'Cost and Benefit Parameters'!$N$28)</f>
        <v>257.04000000000002</v>
      </c>
      <c r="BD341" s="1">
        <f>IF(AZ318="","",'Cost and Benefit Parameters'!$N$28)</f>
        <v>257.04000000000002</v>
      </c>
      <c r="BE341" s="1">
        <f>IF(BA318="","",'Cost and Benefit Parameters'!$N$28)</f>
        <v>257.04000000000002</v>
      </c>
      <c r="BF341" s="1">
        <f>IF(BB318="","",'Cost and Benefit Parameters'!$N$28)</f>
        <v>257.04000000000002</v>
      </c>
      <c r="BG341" s="1">
        <f>IF(BC318="","",'Cost and Benefit Parameters'!$N$28)</f>
        <v>257.04000000000002</v>
      </c>
      <c r="BH341" s="1">
        <f>IF(BD318="","",'Cost and Benefit Parameters'!$N$28)</f>
        <v>257.04000000000002</v>
      </c>
      <c r="BI341" s="1">
        <f>IF(BE318="","",'Cost and Benefit Parameters'!$N$28)</f>
        <v>257.04000000000002</v>
      </c>
      <c r="BJ341" s="1">
        <f>IF(BF318="","",'Cost and Benefit Parameters'!$N$28)</f>
        <v>257.04000000000002</v>
      </c>
      <c r="BK341" s="1">
        <f>IF(BG318="","",'Cost and Benefit Parameters'!$N$28)</f>
        <v>257.04000000000002</v>
      </c>
      <c r="BL341" s="1">
        <f>IF(BH318="","",'Cost and Benefit Parameters'!$N$28)</f>
        <v>257.04000000000002</v>
      </c>
      <c r="BM341" s="1" t="str">
        <f>IF(BI318="","",'Cost and Benefit Parameters'!$N$28)</f>
        <v/>
      </c>
      <c r="BN341" s="1" t="str">
        <f>IF(BJ318="","",'Cost and Benefit Parameters'!$N$28)</f>
        <v/>
      </c>
      <c r="BO341" s="1" t="str">
        <f>IF(BK318="","",'Cost and Benefit Parameters'!$N$28)</f>
        <v/>
      </c>
      <c r="BP341" s="1" t="str">
        <f>IF(BL318="","",'Cost and Benefit Parameters'!$N$28)</f>
        <v/>
      </c>
      <c r="BQ341" s="1" t="str">
        <f>IF(BM318="","",'Cost and Benefit Parameters'!$N$28)</f>
        <v/>
      </c>
      <c r="BR341" s="1" t="str">
        <f>IF(BN318="","",'Cost and Benefit Parameters'!$N$28)</f>
        <v/>
      </c>
      <c r="BS341" s="1" t="str">
        <f>IF(BO318="","",'Cost and Benefit Parameters'!$N$28)</f>
        <v/>
      </c>
      <c r="BT341" s="1" t="str">
        <f>IF(BP318="","",'Cost and Benefit Parameters'!$N$28)</f>
        <v/>
      </c>
    </row>
    <row r="342" spans="1:72" x14ac:dyDescent="0.55000000000000004">
      <c r="A342" s="642"/>
      <c r="B342" t="s">
        <v>479</v>
      </c>
      <c r="N342" s="1" t="str">
        <f>IF(J319="","",'Cost and Benefit Parameters'!$N$28)</f>
        <v/>
      </c>
      <c r="O342" s="1" t="str">
        <f>IF(K319="","",'Cost and Benefit Parameters'!$N$28)</f>
        <v/>
      </c>
      <c r="P342" s="1" t="str">
        <f>IF(L319="","",'Cost and Benefit Parameters'!$N$28)</f>
        <v/>
      </c>
      <c r="Q342" s="1" t="str">
        <f>IF(M319="","",'Cost and Benefit Parameters'!$N$28)</f>
        <v/>
      </c>
      <c r="R342" s="1" t="str">
        <f>IF(N319="","",'Cost and Benefit Parameters'!$N$28)</f>
        <v/>
      </c>
      <c r="S342" s="1" t="str">
        <f>IF(O319="","",'Cost and Benefit Parameters'!$N$28)</f>
        <v/>
      </c>
      <c r="T342" s="1" t="str">
        <f>IF(P319="","",'Cost and Benefit Parameters'!$N$28)</f>
        <v/>
      </c>
      <c r="U342" s="1" t="str">
        <f>IF(Q319="","",'Cost and Benefit Parameters'!$N$28)</f>
        <v/>
      </c>
      <c r="V342" s="1" t="str">
        <f>IF(R319="","",'Cost and Benefit Parameters'!$N$28)</f>
        <v/>
      </c>
      <c r="W342" s="1" t="str">
        <f>IF(S319="","",'Cost and Benefit Parameters'!$N$28)</f>
        <v/>
      </c>
      <c r="X342" s="1" t="str">
        <f>IF(T319="","",'Cost and Benefit Parameters'!$N$28)</f>
        <v/>
      </c>
      <c r="Y342" s="1" t="str">
        <f>IF(U319="","",'Cost and Benefit Parameters'!$N$28)</f>
        <v/>
      </c>
      <c r="Z342" s="1">
        <f>IF(V319="","",'Cost and Benefit Parameters'!$N$28)</f>
        <v>257.04000000000002</v>
      </c>
      <c r="AA342" s="1">
        <f>IF(W319="","",'Cost and Benefit Parameters'!$N$28)</f>
        <v>257.04000000000002</v>
      </c>
      <c r="AB342" s="1">
        <f>IF(X319="","",'Cost and Benefit Parameters'!$N$28)</f>
        <v>257.04000000000002</v>
      </c>
      <c r="AC342" s="1">
        <f>IF(Y319="","",'Cost and Benefit Parameters'!$N$28)</f>
        <v>257.04000000000002</v>
      </c>
      <c r="AD342" s="1">
        <f>IF(Z319="","",'Cost and Benefit Parameters'!$N$28)</f>
        <v>257.04000000000002</v>
      </c>
      <c r="AE342" s="1">
        <f>IF(AA319="","",'Cost and Benefit Parameters'!$N$28)</f>
        <v>257.04000000000002</v>
      </c>
      <c r="AF342" s="1">
        <f>IF(AB319="","",'Cost and Benefit Parameters'!$N$28)</f>
        <v>257.04000000000002</v>
      </c>
      <c r="AG342" s="1">
        <f>IF(AC319="","",'Cost and Benefit Parameters'!$N$28)</f>
        <v>257.04000000000002</v>
      </c>
      <c r="AH342" s="1">
        <f>IF(AD319="","",'Cost and Benefit Parameters'!$N$28)</f>
        <v>257.04000000000002</v>
      </c>
      <c r="AI342" s="1">
        <f>IF(AE319="","",'Cost and Benefit Parameters'!$N$28)</f>
        <v>257.04000000000002</v>
      </c>
      <c r="AJ342" s="1">
        <f>IF(AF319="","",'Cost and Benefit Parameters'!$N$28)</f>
        <v>257.04000000000002</v>
      </c>
      <c r="AK342" s="1">
        <f>IF(AG319="","",'Cost and Benefit Parameters'!$N$28)</f>
        <v>257.04000000000002</v>
      </c>
      <c r="AL342" s="1">
        <f>IF(AH319="","",'Cost and Benefit Parameters'!$N$28)</f>
        <v>257.04000000000002</v>
      </c>
      <c r="AM342" s="1">
        <f>IF(AI319="","",'Cost and Benefit Parameters'!$N$28)</f>
        <v>257.04000000000002</v>
      </c>
      <c r="AN342" s="1">
        <f>IF(AJ319="","",'Cost and Benefit Parameters'!$N$28)</f>
        <v>257.04000000000002</v>
      </c>
      <c r="AO342" s="1">
        <f>IF(AK319="","",'Cost and Benefit Parameters'!$N$28)</f>
        <v>257.04000000000002</v>
      </c>
      <c r="AP342" s="1">
        <f>IF(AL319="","",'Cost and Benefit Parameters'!$N$28)</f>
        <v>257.04000000000002</v>
      </c>
      <c r="AQ342" s="1">
        <f>IF(AM319="","",'Cost and Benefit Parameters'!$N$28)</f>
        <v>257.04000000000002</v>
      </c>
      <c r="AR342" s="1">
        <f>IF(AN319="","",'Cost and Benefit Parameters'!$N$28)</f>
        <v>257.04000000000002</v>
      </c>
      <c r="AS342" s="1">
        <f>IF(AO319="","",'Cost and Benefit Parameters'!$N$28)</f>
        <v>257.04000000000002</v>
      </c>
      <c r="AT342" s="1">
        <f>IF(AP319="","",'Cost and Benefit Parameters'!$N$28)</f>
        <v>257.04000000000002</v>
      </c>
      <c r="AU342" s="1">
        <f>IF(AQ319="","",'Cost and Benefit Parameters'!$N$28)</f>
        <v>257.04000000000002</v>
      </c>
      <c r="AV342" s="1">
        <f>IF(AR319="","",'Cost and Benefit Parameters'!$N$28)</f>
        <v>257.04000000000002</v>
      </c>
      <c r="AW342" s="1">
        <f>IF(AS319="","",'Cost and Benefit Parameters'!$N$28)</f>
        <v>257.04000000000002</v>
      </c>
      <c r="AX342" s="1">
        <f>IF(AT319="","",'Cost and Benefit Parameters'!$N$28)</f>
        <v>257.04000000000002</v>
      </c>
      <c r="AY342" s="1">
        <f>IF(AU319="","",'Cost and Benefit Parameters'!$N$28)</f>
        <v>257.04000000000002</v>
      </c>
      <c r="AZ342" s="1">
        <f>IF(AV319="","",'Cost and Benefit Parameters'!$N$28)</f>
        <v>257.04000000000002</v>
      </c>
      <c r="BA342" s="1">
        <f>IF(AW319="","",'Cost and Benefit Parameters'!$N$28)</f>
        <v>257.04000000000002</v>
      </c>
      <c r="BB342" s="1">
        <f>IF(AX319="","",'Cost and Benefit Parameters'!$N$28)</f>
        <v>257.04000000000002</v>
      </c>
      <c r="BC342" s="1">
        <f>IF(AY319="","",'Cost and Benefit Parameters'!$N$28)</f>
        <v>257.04000000000002</v>
      </c>
      <c r="BD342" s="1">
        <f>IF(AZ319="","",'Cost and Benefit Parameters'!$N$28)</f>
        <v>257.04000000000002</v>
      </c>
      <c r="BE342" s="1">
        <f>IF(BA319="","",'Cost and Benefit Parameters'!$N$28)</f>
        <v>257.04000000000002</v>
      </c>
      <c r="BF342" s="1">
        <f>IF(BB319="","",'Cost and Benefit Parameters'!$N$28)</f>
        <v>257.04000000000002</v>
      </c>
      <c r="BG342" s="1">
        <f>IF(BC319="","",'Cost and Benefit Parameters'!$N$28)</f>
        <v>257.04000000000002</v>
      </c>
      <c r="BH342" s="1">
        <f>IF(BD319="","",'Cost and Benefit Parameters'!$N$28)</f>
        <v>257.04000000000002</v>
      </c>
      <c r="BI342" s="1">
        <f>IF(BE319="","",'Cost and Benefit Parameters'!$N$28)</f>
        <v>257.04000000000002</v>
      </c>
      <c r="BJ342" s="1">
        <f>IF(BF319="","",'Cost and Benefit Parameters'!$N$28)</f>
        <v>257.04000000000002</v>
      </c>
      <c r="BK342" s="1">
        <f>IF(BG319="","",'Cost and Benefit Parameters'!$N$28)</f>
        <v>257.04000000000002</v>
      </c>
      <c r="BL342" s="1">
        <f>IF(BH319="","",'Cost and Benefit Parameters'!$N$28)</f>
        <v>257.04000000000002</v>
      </c>
      <c r="BM342" s="1">
        <f>IF(BI319="","",'Cost and Benefit Parameters'!$N$28)</f>
        <v>257.04000000000002</v>
      </c>
      <c r="BN342" s="1" t="str">
        <f>IF(BJ319="","",'Cost and Benefit Parameters'!$N$28)</f>
        <v/>
      </c>
      <c r="BO342" s="1" t="str">
        <f>IF(BK319="","",'Cost and Benefit Parameters'!$N$28)</f>
        <v/>
      </c>
      <c r="BP342" s="1" t="str">
        <f>IF(BL319="","",'Cost and Benefit Parameters'!$N$28)</f>
        <v/>
      </c>
      <c r="BQ342" s="1" t="str">
        <f>IF(BM319="","",'Cost and Benefit Parameters'!$N$28)</f>
        <v/>
      </c>
      <c r="BR342" s="1" t="str">
        <f>IF(BN319="","",'Cost and Benefit Parameters'!$N$28)</f>
        <v/>
      </c>
      <c r="BS342" s="1" t="str">
        <f>IF(BO319="","",'Cost and Benefit Parameters'!$N$28)</f>
        <v/>
      </c>
      <c r="BT342" s="1" t="str">
        <f>IF(BP319="","",'Cost and Benefit Parameters'!$N$28)</f>
        <v/>
      </c>
    </row>
    <row r="343" spans="1:72" x14ac:dyDescent="0.55000000000000004">
      <c r="A343" s="642"/>
      <c r="B343" t="s">
        <v>480</v>
      </c>
      <c r="N343" s="1" t="str">
        <f>IF(J320="","",'Cost and Benefit Parameters'!$N$28)</f>
        <v/>
      </c>
      <c r="O343" s="1" t="str">
        <f>IF(K320="","",'Cost and Benefit Parameters'!$N$28)</f>
        <v/>
      </c>
      <c r="P343" s="1" t="str">
        <f>IF(L320="","",'Cost and Benefit Parameters'!$N$28)</f>
        <v/>
      </c>
      <c r="Q343" s="1" t="str">
        <f>IF(M320="","",'Cost and Benefit Parameters'!$N$28)</f>
        <v/>
      </c>
      <c r="R343" s="1" t="str">
        <f>IF(N320="","",'Cost and Benefit Parameters'!$N$28)</f>
        <v/>
      </c>
      <c r="S343" s="1" t="str">
        <f>IF(O320="","",'Cost and Benefit Parameters'!$N$28)</f>
        <v/>
      </c>
      <c r="T343" s="1" t="str">
        <f>IF(P320="","",'Cost and Benefit Parameters'!$N$28)</f>
        <v/>
      </c>
      <c r="U343" s="1" t="str">
        <f>IF(Q320="","",'Cost and Benefit Parameters'!$N$28)</f>
        <v/>
      </c>
      <c r="V343" s="1" t="str">
        <f>IF(R320="","",'Cost and Benefit Parameters'!$N$28)</f>
        <v/>
      </c>
      <c r="W343" s="1" t="str">
        <f>IF(S320="","",'Cost and Benefit Parameters'!$N$28)</f>
        <v/>
      </c>
      <c r="X343" s="1" t="str">
        <f>IF(T320="","",'Cost and Benefit Parameters'!$N$28)</f>
        <v/>
      </c>
      <c r="Y343" s="1" t="str">
        <f>IF(U320="","",'Cost and Benefit Parameters'!$N$28)</f>
        <v/>
      </c>
      <c r="Z343" s="1" t="str">
        <f>IF(V320="","",'Cost and Benefit Parameters'!$N$28)</f>
        <v/>
      </c>
      <c r="AA343" s="1">
        <f>IF(W320="","",'Cost and Benefit Parameters'!$N$28)</f>
        <v>257.04000000000002</v>
      </c>
      <c r="AB343" s="1">
        <f>IF(X320="","",'Cost and Benefit Parameters'!$N$28)</f>
        <v>257.04000000000002</v>
      </c>
      <c r="AC343" s="1">
        <f>IF(Y320="","",'Cost and Benefit Parameters'!$N$28)</f>
        <v>257.04000000000002</v>
      </c>
      <c r="AD343" s="1">
        <f>IF(Z320="","",'Cost and Benefit Parameters'!$N$28)</f>
        <v>257.04000000000002</v>
      </c>
      <c r="AE343" s="1">
        <f>IF(AA320="","",'Cost and Benefit Parameters'!$N$28)</f>
        <v>257.04000000000002</v>
      </c>
      <c r="AF343" s="1">
        <f>IF(AB320="","",'Cost and Benefit Parameters'!$N$28)</f>
        <v>257.04000000000002</v>
      </c>
      <c r="AG343" s="1">
        <f>IF(AC320="","",'Cost and Benefit Parameters'!$N$28)</f>
        <v>257.04000000000002</v>
      </c>
      <c r="AH343" s="1">
        <f>IF(AD320="","",'Cost and Benefit Parameters'!$N$28)</f>
        <v>257.04000000000002</v>
      </c>
      <c r="AI343" s="1">
        <f>IF(AE320="","",'Cost and Benefit Parameters'!$N$28)</f>
        <v>257.04000000000002</v>
      </c>
      <c r="AJ343" s="1">
        <f>IF(AF320="","",'Cost and Benefit Parameters'!$N$28)</f>
        <v>257.04000000000002</v>
      </c>
      <c r="AK343" s="1">
        <f>IF(AG320="","",'Cost and Benefit Parameters'!$N$28)</f>
        <v>257.04000000000002</v>
      </c>
      <c r="AL343" s="1">
        <f>IF(AH320="","",'Cost and Benefit Parameters'!$N$28)</f>
        <v>257.04000000000002</v>
      </c>
      <c r="AM343" s="1">
        <f>IF(AI320="","",'Cost and Benefit Parameters'!$N$28)</f>
        <v>257.04000000000002</v>
      </c>
      <c r="AN343" s="1">
        <f>IF(AJ320="","",'Cost and Benefit Parameters'!$N$28)</f>
        <v>257.04000000000002</v>
      </c>
      <c r="AO343" s="1">
        <f>IF(AK320="","",'Cost and Benefit Parameters'!$N$28)</f>
        <v>257.04000000000002</v>
      </c>
      <c r="AP343" s="1">
        <f>IF(AL320="","",'Cost and Benefit Parameters'!$N$28)</f>
        <v>257.04000000000002</v>
      </c>
      <c r="AQ343" s="1">
        <f>IF(AM320="","",'Cost and Benefit Parameters'!$N$28)</f>
        <v>257.04000000000002</v>
      </c>
      <c r="AR343" s="1">
        <f>IF(AN320="","",'Cost and Benefit Parameters'!$N$28)</f>
        <v>257.04000000000002</v>
      </c>
      <c r="AS343" s="1">
        <f>IF(AO320="","",'Cost and Benefit Parameters'!$N$28)</f>
        <v>257.04000000000002</v>
      </c>
      <c r="AT343" s="1">
        <f>IF(AP320="","",'Cost and Benefit Parameters'!$N$28)</f>
        <v>257.04000000000002</v>
      </c>
      <c r="AU343" s="1">
        <f>IF(AQ320="","",'Cost and Benefit Parameters'!$N$28)</f>
        <v>257.04000000000002</v>
      </c>
      <c r="AV343" s="1">
        <f>IF(AR320="","",'Cost and Benefit Parameters'!$N$28)</f>
        <v>257.04000000000002</v>
      </c>
      <c r="AW343" s="1">
        <f>IF(AS320="","",'Cost and Benefit Parameters'!$N$28)</f>
        <v>257.04000000000002</v>
      </c>
      <c r="AX343" s="1">
        <f>IF(AT320="","",'Cost and Benefit Parameters'!$N$28)</f>
        <v>257.04000000000002</v>
      </c>
      <c r="AY343" s="1">
        <f>IF(AU320="","",'Cost and Benefit Parameters'!$N$28)</f>
        <v>257.04000000000002</v>
      </c>
      <c r="AZ343" s="1">
        <f>IF(AV320="","",'Cost and Benefit Parameters'!$N$28)</f>
        <v>257.04000000000002</v>
      </c>
      <c r="BA343" s="1">
        <f>IF(AW320="","",'Cost and Benefit Parameters'!$N$28)</f>
        <v>257.04000000000002</v>
      </c>
      <c r="BB343" s="1">
        <f>IF(AX320="","",'Cost and Benefit Parameters'!$N$28)</f>
        <v>257.04000000000002</v>
      </c>
      <c r="BC343" s="1">
        <f>IF(AY320="","",'Cost and Benefit Parameters'!$N$28)</f>
        <v>257.04000000000002</v>
      </c>
      <c r="BD343" s="1">
        <f>IF(AZ320="","",'Cost and Benefit Parameters'!$N$28)</f>
        <v>257.04000000000002</v>
      </c>
      <c r="BE343" s="1">
        <f>IF(BA320="","",'Cost and Benefit Parameters'!$N$28)</f>
        <v>257.04000000000002</v>
      </c>
      <c r="BF343" s="1">
        <f>IF(BB320="","",'Cost and Benefit Parameters'!$N$28)</f>
        <v>257.04000000000002</v>
      </c>
      <c r="BG343" s="1">
        <f>IF(BC320="","",'Cost and Benefit Parameters'!$N$28)</f>
        <v>257.04000000000002</v>
      </c>
      <c r="BH343" s="1">
        <f>IF(BD320="","",'Cost and Benefit Parameters'!$N$28)</f>
        <v>257.04000000000002</v>
      </c>
      <c r="BI343" s="1">
        <f>IF(BE320="","",'Cost and Benefit Parameters'!$N$28)</f>
        <v>257.04000000000002</v>
      </c>
      <c r="BJ343" s="1">
        <f>IF(BF320="","",'Cost and Benefit Parameters'!$N$28)</f>
        <v>257.04000000000002</v>
      </c>
      <c r="BK343" s="1">
        <f>IF(BG320="","",'Cost and Benefit Parameters'!$N$28)</f>
        <v>257.04000000000002</v>
      </c>
      <c r="BL343" s="1">
        <f>IF(BH320="","",'Cost and Benefit Parameters'!$N$28)</f>
        <v>257.04000000000002</v>
      </c>
      <c r="BM343" s="1">
        <f>IF(BI320="","",'Cost and Benefit Parameters'!$N$28)</f>
        <v>257.04000000000002</v>
      </c>
      <c r="BN343" s="1">
        <f>IF(BJ320="","",'Cost and Benefit Parameters'!$N$28)</f>
        <v>257.04000000000002</v>
      </c>
      <c r="BO343" s="1" t="str">
        <f>IF(BK320="","",'Cost and Benefit Parameters'!$N$28)</f>
        <v/>
      </c>
      <c r="BP343" s="1" t="str">
        <f>IF(BL320="","",'Cost and Benefit Parameters'!$N$28)</f>
        <v/>
      </c>
      <c r="BQ343" s="1" t="str">
        <f>IF(BM320="","",'Cost and Benefit Parameters'!$N$28)</f>
        <v/>
      </c>
      <c r="BR343" s="1" t="str">
        <f>IF(BN320="","",'Cost and Benefit Parameters'!$N$28)</f>
        <v/>
      </c>
      <c r="BS343" s="1" t="str">
        <f>IF(BO320="","",'Cost and Benefit Parameters'!$N$28)</f>
        <v/>
      </c>
      <c r="BT343" s="1" t="str">
        <f>IF(BP320="","",'Cost and Benefit Parameters'!$N$28)</f>
        <v/>
      </c>
    </row>
    <row r="344" spans="1:72" x14ac:dyDescent="0.55000000000000004">
      <c r="A344" s="642"/>
      <c r="B344" t="s">
        <v>481</v>
      </c>
      <c r="N344" s="1" t="str">
        <f>IF(J321="","",'Cost and Benefit Parameters'!$N$28)</f>
        <v/>
      </c>
      <c r="O344" s="1" t="str">
        <f>IF(K321="","",'Cost and Benefit Parameters'!$N$28)</f>
        <v/>
      </c>
      <c r="P344" s="1" t="str">
        <f>IF(L321="","",'Cost and Benefit Parameters'!$N$28)</f>
        <v/>
      </c>
      <c r="Q344" s="1" t="str">
        <f>IF(M321="","",'Cost and Benefit Parameters'!$N$28)</f>
        <v/>
      </c>
      <c r="R344" s="1" t="str">
        <f>IF(N321="","",'Cost and Benefit Parameters'!$N$28)</f>
        <v/>
      </c>
      <c r="S344" s="1" t="str">
        <f>IF(O321="","",'Cost and Benefit Parameters'!$N$28)</f>
        <v/>
      </c>
      <c r="T344" s="1" t="str">
        <f>IF(P321="","",'Cost and Benefit Parameters'!$N$28)</f>
        <v/>
      </c>
      <c r="U344" s="1" t="str">
        <f>IF(Q321="","",'Cost and Benefit Parameters'!$N$28)</f>
        <v/>
      </c>
      <c r="V344" s="1" t="str">
        <f>IF(R321="","",'Cost and Benefit Parameters'!$N$28)</f>
        <v/>
      </c>
      <c r="W344" s="1" t="str">
        <f>IF(S321="","",'Cost and Benefit Parameters'!$N$28)</f>
        <v/>
      </c>
      <c r="X344" s="1" t="str">
        <f>IF(T321="","",'Cost and Benefit Parameters'!$N$28)</f>
        <v/>
      </c>
      <c r="Y344" s="1" t="str">
        <f>IF(U321="","",'Cost and Benefit Parameters'!$N$28)</f>
        <v/>
      </c>
      <c r="Z344" s="1" t="str">
        <f>IF(V321="","",'Cost and Benefit Parameters'!$N$28)</f>
        <v/>
      </c>
      <c r="AA344" s="1" t="str">
        <f>IF(W321="","",'Cost and Benefit Parameters'!$N$28)</f>
        <v/>
      </c>
      <c r="AB344" s="1">
        <f>IF(X321="","",'Cost and Benefit Parameters'!$N$28)</f>
        <v>257.04000000000002</v>
      </c>
      <c r="AC344" s="1">
        <f>IF(Y321="","",'Cost and Benefit Parameters'!$N$28)</f>
        <v>257.04000000000002</v>
      </c>
      <c r="AD344" s="1">
        <f>IF(Z321="","",'Cost and Benefit Parameters'!$N$28)</f>
        <v>257.04000000000002</v>
      </c>
      <c r="AE344" s="1">
        <f>IF(AA321="","",'Cost and Benefit Parameters'!$N$28)</f>
        <v>257.04000000000002</v>
      </c>
      <c r="AF344" s="1">
        <f>IF(AB321="","",'Cost and Benefit Parameters'!$N$28)</f>
        <v>257.04000000000002</v>
      </c>
      <c r="AG344" s="1">
        <f>IF(AC321="","",'Cost and Benefit Parameters'!$N$28)</f>
        <v>257.04000000000002</v>
      </c>
      <c r="AH344" s="1">
        <f>IF(AD321="","",'Cost and Benefit Parameters'!$N$28)</f>
        <v>257.04000000000002</v>
      </c>
      <c r="AI344" s="1">
        <f>IF(AE321="","",'Cost and Benefit Parameters'!$N$28)</f>
        <v>257.04000000000002</v>
      </c>
      <c r="AJ344" s="1">
        <f>IF(AF321="","",'Cost and Benefit Parameters'!$N$28)</f>
        <v>257.04000000000002</v>
      </c>
      <c r="AK344" s="1">
        <f>IF(AG321="","",'Cost and Benefit Parameters'!$N$28)</f>
        <v>257.04000000000002</v>
      </c>
      <c r="AL344" s="1">
        <f>IF(AH321="","",'Cost and Benefit Parameters'!$N$28)</f>
        <v>257.04000000000002</v>
      </c>
      <c r="AM344" s="1">
        <f>IF(AI321="","",'Cost and Benefit Parameters'!$N$28)</f>
        <v>257.04000000000002</v>
      </c>
      <c r="AN344" s="1">
        <f>IF(AJ321="","",'Cost and Benefit Parameters'!$N$28)</f>
        <v>257.04000000000002</v>
      </c>
      <c r="AO344" s="1">
        <f>IF(AK321="","",'Cost and Benefit Parameters'!$N$28)</f>
        <v>257.04000000000002</v>
      </c>
      <c r="AP344" s="1">
        <f>IF(AL321="","",'Cost and Benefit Parameters'!$N$28)</f>
        <v>257.04000000000002</v>
      </c>
      <c r="AQ344" s="1">
        <f>IF(AM321="","",'Cost and Benefit Parameters'!$N$28)</f>
        <v>257.04000000000002</v>
      </c>
      <c r="AR344" s="1">
        <f>IF(AN321="","",'Cost and Benefit Parameters'!$N$28)</f>
        <v>257.04000000000002</v>
      </c>
      <c r="AS344" s="1">
        <f>IF(AO321="","",'Cost and Benefit Parameters'!$N$28)</f>
        <v>257.04000000000002</v>
      </c>
      <c r="AT344" s="1">
        <f>IF(AP321="","",'Cost and Benefit Parameters'!$N$28)</f>
        <v>257.04000000000002</v>
      </c>
      <c r="AU344" s="1">
        <f>IF(AQ321="","",'Cost and Benefit Parameters'!$N$28)</f>
        <v>257.04000000000002</v>
      </c>
      <c r="AV344" s="1">
        <f>IF(AR321="","",'Cost and Benefit Parameters'!$N$28)</f>
        <v>257.04000000000002</v>
      </c>
      <c r="AW344" s="1">
        <f>IF(AS321="","",'Cost and Benefit Parameters'!$N$28)</f>
        <v>257.04000000000002</v>
      </c>
      <c r="AX344" s="1">
        <f>IF(AT321="","",'Cost and Benefit Parameters'!$N$28)</f>
        <v>257.04000000000002</v>
      </c>
      <c r="AY344" s="1">
        <f>IF(AU321="","",'Cost and Benefit Parameters'!$N$28)</f>
        <v>257.04000000000002</v>
      </c>
      <c r="AZ344" s="1">
        <f>IF(AV321="","",'Cost and Benefit Parameters'!$N$28)</f>
        <v>257.04000000000002</v>
      </c>
      <c r="BA344" s="1">
        <f>IF(AW321="","",'Cost and Benefit Parameters'!$N$28)</f>
        <v>257.04000000000002</v>
      </c>
      <c r="BB344" s="1">
        <f>IF(AX321="","",'Cost and Benefit Parameters'!$N$28)</f>
        <v>257.04000000000002</v>
      </c>
      <c r="BC344" s="1">
        <f>IF(AY321="","",'Cost and Benefit Parameters'!$N$28)</f>
        <v>257.04000000000002</v>
      </c>
      <c r="BD344" s="1">
        <f>IF(AZ321="","",'Cost and Benefit Parameters'!$N$28)</f>
        <v>257.04000000000002</v>
      </c>
      <c r="BE344" s="1">
        <f>IF(BA321="","",'Cost and Benefit Parameters'!$N$28)</f>
        <v>257.04000000000002</v>
      </c>
      <c r="BF344" s="1">
        <f>IF(BB321="","",'Cost and Benefit Parameters'!$N$28)</f>
        <v>257.04000000000002</v>
      </c>
      <c r="BG344" s="1">
        <f>IF(BC321="","",'Cost and Benefit Parameters'!$N$28)</f>
        <v>257.04000000000002</v>
      </c>
      <c r="BH344" s="1">
        <f>IF(BD321="","",'Cost and Benefit Parameters'!$N$28)</f>
        <v>257.04000000000002</v>
      </c>
      <c r="BI344" s="1">
        <f>IF(BE321="","",'Cost and Benefit Parameters'!$N$28)</f>
        <v>257.04000000000002</v>
      </c>
      <c r="BJ344" s="1">
        <f>IF(BF321="","",'Cost and Benefit Parameters'!$N$28)</f>
        <v>257.04000000000002</v>
      </c>
      <c r="BK344" s="1">
        <f>IF(BG321="","",'Cost and Benefit Parameters'!$N$28)</f>
        <v>257.04000000000002</v>
      </c>
      <c r="BL344" s="1">
        <f>IF(BH321="","",'Cost and Benefit Parameters'!$N$28)</f>
        <v>257.04000000000002</v>
      </c>
      <c r="BM344" s="1">
        <f>IF(BI321="","",'Cost and Benefit Parameters'!$N$28)</f>
        <v>257.04000000000002</v>
      </c>
      <c r="BN344" s="1">
        <f>IF(BJ321="","",'Cost and Benefit Parameters'!$N$28)</f>
        <v>257.04000000000002</v>
      </c>
      <c r="BO344" s="1">
        <f>IF(BK321="","",'Cost and Benefit Parameters'!$N$28)</f>
        <v>257.04000000000002</v>
      </c>
      <c r="BP344" s="1" t="str">
        <f>IF(BL321="","",'Cost and Benefit Parameters'!$N$28)</f>
        <v/>
      </c>
      <c r="BQ344" s="1" t="str">
        <f>IF(BM321="","",'Cost and Benefit Parameters'!$N$28)</f>
        <v/>
      </c>
      <c r="BR344" s="1" t="str">
        <f>IF(BN321="","",'Cost and Benefit Parameters'!$N$28)</f>
        <v/>
      </c>
      <c r="BS344" s="1" t="str">
        <f>IF(BO321="","",'Cost and Benefit Parameters'!$N$28)</f>
        <v/>
      </c>
      <c r="BT344" s="1" t="str">
        <f>IF(BP321="","",'Cost and Benefit Parameters'!$N$28)</f>
        <v/>
      </c>
    </row>
    <row r="345" spans="1:72" x14ac:dyDescent="0.55000000000000004">
      <c r="A345" s="642"/>
      <c r="B345" t="s">
        <v>482</v>
      </c>
      <c r="N345" s="1" t="str">
        <f>IF(J322="","",'Cost and Benefit Parameters'!$N$28)</f>
        <v/>
      </c>
      <c r="O345" s="1" t="str">
        <f>IF(K322="","",'Cost and Benefit Parameters'!$N$28)</f>
        <v/>
      </c>
      <c r="P345" s="1" t="str">
        <f>IF(L322="","",'Cost and Benefit Parameters'!$N$28)</f>
        <v/>
      </c>
      <c r="Q345" s="1" t="str">
        <f>IF(M322="","",'Cost and Benefit Parameters'!$N$28)</f>
        <v/>
      </c>
      <c r="R345" s="1" t="str">
        <f>IF(N322="","",'Cost and Benefit Parameters'!$N$28)</f>
        <v/>
      </c>
      <c r="S345" s="1" t="str">
        <f>IF(O322="","",'Cost and Benefit Parameters'!$N$28)</f>
        <v/>
      </c>
      <c r="T345" s="1" t="str">
        <f>IF(P322="","",'Cost and Benefit Parameters'!$N$28)</f>
        <v/>
      </c>
      <c r="U345" s="1" t="str">
        <f>IF(Q322="","",'Cost and Benefit Parameters'!$N$28)</f>
        <v/>
      </c>
      <c r="V345" s="1" t="str">
        <f>IF(R322="","",'Cost and Benefit Parameters'!$N$28)</f>
        <v/>
      </c>
      <c r="W345" s="1" t="str">
        <f>IF(S322="","",'Cost and Benefit Parameters'!$N$28)</f>
        <v/>
      </c>
      <c r="X345" s="1" t="str">
        <f>IF(T322="","",'Cost and Benefit Parameters'!$N$28)</f>
        <v/>
      </c>
      <c r="Y345" s="1" t="str">
        <f>IF(U322="","",'Cost and Benefit Parameters'!$N$28)</f>
        <v/>
      </c>
      <c r="Z345" s="1" t="str">
        <f>IF(V322="","",'Cost and Benefit Parameters'!$N$28)</f>
        <v/>
      </c>
      <c r="AA345" s="1" t="str">
        <f>IF(W322="","",'Cost and Benefit Parameters'!$N$28)</f>
        <v/>
      </c>
      <c r="AB345" s="1" t="str">
        <f>IF(X322="","",'Cost and Benefit Parameters'!$N$28)</f>
        <v/>
      </c>
      <c r="AC345" s="1">
        <f>IF(Y322="","",'Cost and Benefit Parameters'!$N$28)</f>
        <v>257.04000000000002</v>
      </c>
      <c r="AD345" s="1">
        <f>IF(Z322="","",'Cost and Benefit Parameters'!$N$28)</f>
        <v>257.04000000000002</v>
      </c>
      <c r="AE345" s="1">
        <f>IF(AA322="","",'Cost and Benefit Parameters'!$N$28)</f>
        <v>257.04000000000002</v>
      </c>
      <c r="AF345" s="1">
        <f>IF(AB322="","",'Cost and Benefit Parameters'!$N$28)</f>
        <v>257.04000000000002</v>
      </c>
      <c r="AG345" s="1">
        <f>IF(AC322="","",'Cost and Benefit Parameters'!$N$28)</f>
        <v>257.04000000000002</v>
      </c>
      <c r="AH345" s="1">
        <f>IF(AD322="","",'Cost and Benefit Parameters'!$N$28)</f>
        <v>257.04000000000002</v>
      </c>
      <c r="AI345" s="1">
        <f>IF(AE322="","",'Cost and Benefit Parameters'!$N$28)</f>
        <v>257.04000000000002</v>
      </c>
      <c r="AJ345" s="1">
        <f>IF(AF322="","",'Cost and Benefit Parameters'!$N$28)</f>
        <v>257.04000000000002</v>
      </c>
      <c r="AK345" s="1">
        <f>IF(AG322="","",'Cost and Benefit Parameters'!$N$28)</f>
        <v>257.04000000000002</v>
      </c>
      <c r="AL345" s="1">
        <f>IF(AH322="","",'Cost and Benefit Parameters'!$N$28)</f>
        <v>257.04000000000002</v>
      </c>
      <c r="AM345" s="1">
        <f>IF(AI322="","",'Cost and Benefit Parameters'!$N$28)</f>
        <v>257.04000000000002</v>
      </c>
      <c r="AN345" s="1">
        <f>IF(AJ322="","",'Cost and Benefit Parameters'!$N$28)</f>
        <v>257.04000000000002</v>
      </c>
      <c r="AO345" s="1">
        <f>IF(AK322="","",'Cost and Benefit Parameters'!$N$28)</f>
        <v>257.04000000000002</v>
      </c>
      <c r="AP345" s="1">
        <f>IF(AL322="","",'Cost and Benefit Parameters'!$N$28)</f>
        <v>257.04000000000002</v>
      </c>
      <c r="AQ345" s="1">
        <f>IF(AM322="","",'Cost and Benefit Parameters'!$N$28)</f>
        <v>257.04000000000002</v>
      </c>
      <c r="AR345" s="1">
        <f>IF(AN322="","",'Cost and Benefit Parameters'!$N$28)</f>
        <v>257.04000000000002</v>
      </c>
      <c r="AS345" s="1">
        <f>IF(AO322="","",'Cost and Benefit Parameters'!$N$28)</f>
        <v>257.04000000000002</v>
      </c>
      <c r="AT345" s="1">
        <f>IF(AP322="","",'Cost and Benefit Parameters'!$N$28)</f>
        <v>257.04000000000002</v>
      </c>
      <c r="AU345" s="1">
        <f>IF(AQ322="","",'Cost and Benefit Parameters'!$N$28)</f>
        <v>257.04000000000002</v>
      </c>
      <c r="AV345" s="1">
        <f>IF(AR322="","",'Cost and Benefit Parameters'!$N$28)</f>
        <v>257.04000000000002</v>
      </c>
      <c r="AW345" s="1">
        <f>IF(AS322="","",'Cost and Benefit Parameters'!$N$28)</f>
        <v>257.04000000000002</v>
      </c>
      <c r="AX345" s="1">
        <f>IF(AT322="","",'Cost and Benefit Parameters'!$N$28)</f>
        <v>257.04000000000002</v>
      </c>
      <c r="AY345" s="1">
        <f>IF(AU322="","",'Cost and Benefit Parameters'!$N$28)</f>
        <v>257.04000000000002</v>
      </c>
      <c r="AZ345" s="1">
        <f>IF(AV322="","",'Cost and Benefit Parameters'!$N$28)</f>
        <v>257.04000000000002</v>
      </c>
      <c r="BA345" s="1">
        <f>IF(AW322="","",'Cost and Benefit Parameters'!$N$28)</f>
        <v>257.04000000000002</v>
      </c>
      <c r="BB345" s="1">
        <f>IF(AX322="","",'Cost and Benefit Parameters'!$N$28)</f>
        <v>257.04000000000002</v>
      </c>
      <c r="BC345" s="1">
        <f>IF(AY322="","",'Cost and Benefit Parameters'!$N$28)</f>
        <v>257.04000000000002</v>
      </c>
      <c r="BD345" s="1">
        <f>IF(AZ322="","",'Cost and Benefit Parameters'!$N$28)</f>
        <v>257.04000000000002</v>
      </c>
      <c r="BE345" s="1">
        <f>IF(BA322="","",'Cost and Benefit Parameters'!$N$28)</f>
        <v>257.04000000000002</v>
      </c>
      <c r="BF345" s="1">
        <f>IF(BB322="","",'Cost and Benefit Parameters'!$N$28)</f>
        <v>257.04000000000002</v>
      </c>
      <c r="BG345" s="1">
        <f>IF(BC322="","",'Cost and Benefit Parameters'!$N$28)</f>
        <v>257.04000000000002</v>
      </c>
      <c r="BH345" s="1">
        <f>IF(BD322="","",'Cost and Benefit Parameters'!$N$28)</f>
        <v>257.04000000000002</v>
      </c>
      <c r="BI345" s="1">
        <f>IF(BE322="","",'Cost and Benefit Parameters'!$N$28)</f>
        <v>257.04000000000002</v>
      </c>
      <c r="BJ345" s="1">
        <f>IF(BF322="","",'Cost and Benefit Parameters'!$N$28)</f>
        <v>257.04000000000002</v>
      </c>
      <c r="BK345" s="1">
        <f>IF(BG322="","",'Cost and Benefit Parameters'!$N$28)</f>
        <v>257.04000000000002</v>
      </c>
      <c r="BL345" s="1">
        <f>IF(BH322="","",'Cost and Benefit Parameters'!$N$28)</f>
        <v>257.04000000000002</v>
      </c>
      <c r="BM345" s="1">
        <f>IF(BI322="","",'Cost and Benefit Parameters'!$N$28)</f>
        <v>257.04000000000002</v>
      </c>
      <c r="BN345" s="1">
        <f>IF(BJ322="","",'Cost and Benefit Parameters'!$N$28)</f>
        <v>257.04000000000002</v>
      </c>
      <c r="BO345" s="1">
        <f>IF(BK322="","",'Cost and Benefit Parameters'!$N$28)</f>
        <v>257.04000000000002</v>
      </c>
      <c r="BP345" s="1">
        <f>IF(BL322="","",'Cost and Benefit Parameters'!$N$28)</f>
        <v>257.04000000000002</v>
      </c>
      <c r="BQ345" s="1" t="str">
        <f>IF(BM322="","",'Cost and Benefit Parameters'!$N$28)</f>
        <v/>
      </c>
      <c r="BR345" s="1" t="str">
        <f>IF(BN322="","",'Cost and Benefit Parameters'!$N$28)</f>
        <v/>
      </c>
      <c r="BS345" s="1" t="str">
        <f>IF(BO322="","",'Cost and Benefit Parameters'!$N$28)</f>
        <v/>
      </c>
      <c r="BT345" s="1" t="str">
        <f>IF(BP322="","",'Cost and Benefit Parameters'!$N$28)</f>
        <v/>
      </c>
    </row>
    <row r="346" spans="1:72" x14ac:dyDescent="0.55000000000000004">
      <c r="A346" s="642"/>
      <c r="B346" t="s">
        <v>483</v>
      </c>
      <c r="N346" s="1" t="str">
        <f>IF(J323="","",'Cost and Benefit Parameters'!$N$28)</f>
        <v/>
      </c>
      <c r="O346" s="1" t="str">
        <f>IF(K323="","",'Cost and Benefit Parameters'!$N$28)</f>
        <v/>
      </c>
      <c r="P346" s="1" t="str">
        <f>IF(L323="","",'Cost and Benefit Parameters'!$N$28)</f>
        <v/>
      </c>
      <c r="Q346" s="1" t="str">
        <f>IF(M323="","",'Cost and Benefit Parameters'!$N$28)</f>
        <v/>
      </c>
      <c r="R346" s="1" t="str">
        <f>IF(N323="","",'Cost and Benefit Parameters'!$N$28)</f>
        <v/>
      </c>
      <c r="S346" s="1" t="str">
        <f>IF(O323="","",'Cost and Benefit Parameters'!$N$28)</f>
        <v/>
      </c>
      <c r="T346" s="1" t="str">
        <f>IF(P323="","",'Cost and Benefit Parameters'!$N$28)</f>
        <v/>
      </c>
      <c r="U346" s="1" t="str">
        <f>IF(Q323="","",'Cost and Benefit Parameters'!$N$28)</f>
        <v/>
      </c>
      <c r="V346" s="1" t="str">
        <f>IF(R323="","",'Cost and Benefit Parameters'!$N$28)</f>
        <v/>
      </c>
      <c r="W346" s="1" t="str">
        <f>IF(S323="","",'Cost and Benefit Parameters'!$N$28)</f>
        <v/>
      </c>
      <c r="X346" s="1" t="str">
        <f>IF(T323="","",'Cost and Benefit Parameters'!$N$28)</f>
        <v/>
      </c>
      <c r="Y346" s="1" t="str">
        <f>IF(U323="","",'Cost and Benefit Parameters'!$N$28)</f>
        <v/>
      </c>
      <c r="Z346" s="1" t="str">
        <f>IF(V323="","",'Cost and Benefit Parameters'!$N$28)</f>
        <v/>
      </c>
      <c r="AA346" s="1" t="str">
        <f>IF(W323="","",'Cost and Benefit Parameters'!$N$28)</f>
        <v/>
      </c>
      <c r="AB346" s="1" t="str">
        <f>IF(X323="","",'Cost and Benefit Parameters'!$N$28)</f>
        <v/>
      </c>
      <c r="AC346" s="1" t="str">
        <f>IF(Y323="","",'Cost and Benefit Parameters'!$N$28)</f>
        <v/>
      </c>
      <c r="AD346" s="1">
        <f>IF(Z323="","",'Cost and Benefit Parameters'!$N$28)</f>
        <v>257.04000000000002</v>
      </c>
      <c r="AE346" s="1">
        <f>IF(AA323="","",'Cost and Benefit Parameters'!$N$28)</f>
        <v>257.04000000000002</v>
      </c>
      <c r="AF346" s="1">
        <f>IF(AB323="","",'Cost and Benefit Parameters'!$N$28)</f>
        <v>257.04000000000002</v>
      </c>
      <c r="AG346" s="1">
        <f>IF(AC323="","",'Cost and Benefit Parameters'!$N$28)</f>
        <v>257.04000000000002</v>
      </c>
      <c r="AH346" s="1">
        <f>IF(AD323="","",'Cost and Benefit Parameters'!$N$28)</f>
        <v>257.04000000000002</v>
      </c>
      <c r="AI346" s="1">
        <f>IF(AE323="","",'Cost and Benefit Parameters'!$N$28)</f>
        <v>257.04000000000002</v>
      </c>
      <c r="AJ346" s="1">
        <f>IF(AF323="","",'Cost and Benefit Parameters'!$N$28)</f>
        <v>257.04000000000002</v>
      </c>
      <c r="AK346" s="1">
        <f>IF(AG323="","",'Cost and Benefit Parameters'!$N$28)</f>
        <v>257.04000000000002</v>
      </c>
      <c r="AL346" s="1">
        <f>IF(AH323="","",'Cost and Benefit Parameters'!$N$28)</f>
        <v>257.04000000000002</v>
      </c>
      <c r="AM346" s="1">
        <f>IF(AI323="","",'Cost and Benefit Parameters'!$N$28)</f>
        <v>257.04000000000002</v>
      </c>
      <c r="AN346" s="1">
        <f>IF(AJ323="","",'Cost and Benefit Parameters'!$N$28)</f>
        <v>257.04000000000002</v>
      </c>
      <c r="AO346" s="1">
        <f>IF(AK323="","",'Cost and Benefit Parameters'!$N$28)</f>
        <v>257.04000000000002</v>
      </c>
      <c r="AP346" s="1">
        <f>IF(AL323="","",'Cost and Benefit Parameters'!$N$28)</f>
        <v>257.04000000000002</v>
      </c>
      <c r="AQ346" s="1">
        <f>IF(AM323="","",'Cost and Benefit Parameters'!$N$28)</f>
        <v>257.04000000000002</v>
      </c>
      <c r="AR346" s="1">
        <f>IF(AN323="","",'Cost and Benefit Parameters'!$N$28)</f>
        <v>257.04000000000002</v>
      </c>
      <c r="AS346" s="1">
        <f>IF(AO323="","",'Cost and Benefit Parameters'!$N$28)</f>
        <v>257.04000000000002</v>
      </c>
      <c r="AT346" s="1">
        <f>IF(AP323="","",'Cost and Benefit Parameters'!$N$28)</f>
        <v>257.04000000000002</v>
      </c>
      <c r="AU346" s="1">
        <f>IF(AQ323="","",'Cost and Benefit Parameters'!$N$28)</f>
        <v>257.04000000000002</v>
      </c>
      <c r="AV346" s="1">
        <f>IF(AR323="","",'Cost and Benefit Parameters'!$N$28)</f>
        <v>257.04000000000002</v>
      </c>
      <c r="AW346" s="1">
        <f>IF(AS323="","",'Cost and Benefit Parameters'!$N$28)</f>
        <v>257.04000000000002</v>
      </c>
      <c r="AX346" s="1">
        <f>IF(AT323="","",'Cost and Benefit Parameters'!$N$28)</f>
        <v>257.04000000000002</v>
      </c>
      <c r="AY346" s="1">
        <f>IF(AU323="","",'Cost and Benefit Parameters'!$N$28)</f>
        <v>257.04000000000002</v>
      </c>
      <c r="AZ346" s="1">
        <f>IF(AV323="","",'Cost and Benefit Parameters'!$N$28)</f>
        <v>257.04000000000002</v>
      </c>
      <c r="BA346" s="1">
        <f>IF(AW323="","",'Cost and Benefit Parameters'!$N$28)</f>
        <v>257.04000000000002</v>
      </c>
      <c r="BB346" s="1">
        <f>IF(AX323="","",'Cost and Benefit Parameters'!$N$28)</f>
        <v>257.04000000000002</v>
      </c>
      <c r="BC346" s="1">
        <f>IF(AY323="","",'Cost and Benefit Parameters'!$N$28)</f>
        <v>257.04000000000002</v>
      </c>
      <c r="BD346" s="1">
        <f>IF(AZ323="","",'Cost and Benefit Parameters'!$N$28)</f>
        <v>257.04000000000002</v>
      </c>
      <c r="BE346" s="1">
        <f>IF(BA323="","",'Cost and Benefit Parameters'!$N$28)</f>
        <v>257.04000000000002</v>
      </c>
      <c r="BF346" s="1">
        <f>IF(BB323="","",'Cost and Benefit Parameters'!$N$28)</f>
        <v>257.04000000000002</v>
      </c>
      <c r="BG346" s="1">
        <f>IF(BC323="","",'Cost and Benefit Parameters'!$N$28)</f>
        <v>257.04000000000002</v>
      </c>
      <c r="BH346" s="1">
        <f>IF(BD323="","",'Cost and Benefit Parameters'!$N$28)</f>
        <v>257.04000000000002</v>
      </c>
      <c r="BI346" s="1">
        <f>IF(BE323="","",'Cost and Benefit Parameters'!$N$28)</f>
        <v>257.04000000000002</v>
      </c>
      <c r="BJ346" s="1">
        <f>IF(BF323="","",'Cost and Benefit Parameters'!$N$28)</f>
        <v>257.04000000000002</v>
      </c>
      <c r="BK346" s="1">
        <f>IF(BG323="","",'Cost and Benefit Parameters'!$N$28)</f>
        <v>257.04000000000002</v>
      </c>
      <c r="BL346" s="1">
        <f>IF(BH323="","",'Cost and Benefit Parameters'!$N$28)</f>
        <v>257.04000000000002</v>
      </c>
      <c r="BM346" s="1">
        <f>IF(BI323="","",'Cost and Benefit Parameters'!$N$28)</f>
        <v>257.04000000000002</v>
      </c>
      <c r="BN346" s="1">
        <f>IF(BJ323="","",'Cost and Benefit Parameters'!$N$28)</f>
        <v>257.04000000000002</v>
      </c>
      <c r="BO346" s="1">
        <f>IF(BK323="","",'Cost and Benefit Parameters'!$N$28)</f>
        <v>257.04000000000002</v>
      </c>
      <c r="BP346" s="1">
        <f>IF(BL323="","",'Cost and Benefit Parameters'!$N$28)</f>
        <v>257.04000000000002</v>
      </c>
      <c r="BQ346" s="1">
        <f>IF(BM323="","",'Cost and Benefit Parameters'!$N$28)</f>
        <v>257.04000000000002</v>
      </c>
      <c r="BR346" s="1" t="str">
        <f>IF(BN323="","",'Cost and Benefit Parameters'!$N$28)</f>
        <v/>
      </c>
      <c r="BS346" s="1" t="str">
        <f>IF(BO323="","",'Cost and Benefit Parameters'!$N$28)</f>
        <v/>
      </c>
      <c r="BT346" s="1" t="str">
        <f>IF(BP323="","",'Cost and Benefit Parameters'!$N$28)</f>
        <v/>
      </c>
    </row>
    <row r="347" spans="1:72" x14ac:dyDescent="0.55000000000000004">
      <c r="A347" s="642"/>
      <c r="B347" t="s">
        <v>484</v>
      </c>
      <c r="N347" s="1" t="str">
        <f>IF(J324="","",'Cost and Benefit Parameters'!$N$28)</f>
        <v/>
      </c>
      <c r="O347" s="1" t="str">
        <f>IF(K324="","",'Cost and Benefit Parameters'!$N$28)</f>
        <v/>
      </c>
      <c r="P347" s="1" t="str">
        <f>IF(L324="","",'Cost and Benefit Parameters'!$N$28)</f>
        <v/>
      </c>
      <c r="Q347" s="1" t="str">
        <f>IF(M324="","",'Cost and Benefit Parameters'!$N$28)</f>
        <v/>
      </c>
      <c r="R347" s="1" t="str">
        <f>IF(N324="","",'Cost and Benefit Parameters'!$N$28)</f>
        <v/>
      </c>
      <c r="S347" s="1" t="str">
        <f>IF(O324="","",'Cost and Benefit Parameters'!$N$28)</f>
        <v/>
      </c>
      <c r="T347" s="1" t="str">
        <f>IF(P324="","",'Cost and Benefit Parameters'!$N$28)</f>
        <v/>
      </c>
      <c r="U347" s="1" t="str">
        <f>IF(Q324="","",'Cost and Benefit Parameters'!$N$28)</f>
        <v/>
      </c>
      <c r="V347" s="1" t="str">
        <f>IF(R324="","",'Cost and Benefit Parameters'!$N$28)</f>
        <v/>
      </c>
      <c r="W347" s="1" t="str">
        <f>IF(S324="","",'Cost and Benefit Parameters'!$N$28)</f>
        <v/>
      </c>
      <c r="X347" s="1" t="str">
        <f>IF(T324="","",'Cost and Benefit Parameters'!$N$28)</f>
        <v/>
      </c>
      <c r="Y347" s="1" t="str">
        <f>IF(U324="","",'Cost and Benefit Parameters'!$N$28)</f>
        <v/>
      </c>
      <c r="Z347" s="1" t="str">
        <f>IF(V324="","",'Cost and Benefit Parameters'!$N$28)</f>
        <v/>
      </c>
      <c r="AA347" s="1" t="str">
        <f>IF(W324="","",'Cost and Benefit Parameters'!$N$28)</f>
        <v/>
      </c>
      <c r="AB347" s="1" t="str">
        <f>IF(X324="","",'Cost and Benefit Parameters'!$N$28)</f>
        <v/>
      </c>
      <c r="AC347" s="1" t="str">
        <f>IF(Y324="","",'Cost and Benefit Parameters'!$N$28)</f>
        <v/>
      </c>
      <c r="AD347" s="1" t="str">
        <f>IF(Z324="","",'Cost and Benefit Parameters'!$N$28)</f>
        <v/>
      </c>
      <c r="AE347" s="1">
        <f>IF(AA324="","",'Cost and Benefit Parameters'!$N$28)</f>
        <v>257.04000000000002</v>
      </c>
      <c r="AF347" s="1">
        <f>IF(AB324="","",'Cost and Benefit Parameters'!$N$28)</f>
        <v>257.04000000000002</v>
      </c>
      <c r="AG347" s="1">
        <f>IF(AC324="","",'Cost and Benefit Parameters'!$N$28)</f>
        <v>257.04000000000002</v>
      </c>
      <c r="AH347" s="1">
        <f>IF(AD324="","",'Cost and Benefit Parameters'!$N$28)</f>
        <v>257.04000000000002</v>
      </c>
      <c r="AI347" s="1">
        <f>IF(AE324="","",'Cost and Benefit Parameters'!$N$28)</f>
        <v>257.04000000000002</v>
      </c>
      <c r="AJ347" s="1">
        <f>IF(AF324="","",'Cost and Benefit Parameters'!$N$28)</f>
        <v>257.04000000000002</v>
      </c>
      <c r="AK347" s="1">
        <f>IF(AG324="","",'Cost and Benefit Parameters'!$N$28)</f>
        <v>257.04000000000002</v>
      </c>
      <c r="AL347" s="1">
        <f>IF(AH324="","",'Cost and Benefit Parameters'!$N$28)</f>
        <v>257.04000000000002</v>
      </c>
      <c r="AM347" s="1">
        <f>IF(AI324="","",'Cost and Benefit Parameters'!$N$28)</f>
        <v>257.04000000000002</v>
      </c>
      <c r="AN347" s="1">
        <f>IF(AJ324="","",'Cost and Benefit Parameters'!$N$28)</f>
        <v>257.04000000000002</v>
      </c>
      <c r="AO347" s="1">
        <f>IF(AK324="","",'Cost and Benefit Parameters'!$N$28)</f>
        <v>257.04000000000002</v>
      </c>
      <c r="AP347" s="1">
        <f>IF(AL324="","",'Cost and Benefit Parameters'!$N$28)</f>
        <v>257.04000000000002</v>
      </c>
      <c r="AQ347" s="1">
        <f>IF(AM324="","",'Cost and Benefit Parameters'!$N$28)</f>
        <v>257.04000000000002</v>
      </c>
      <c r="AR347" s="1">
        <f>IF(AN324="","",'Cost and Benefit Parameters'!$N$28)</f>
        <v>257.04000000000002</v>
      </c>
      <c r="AS347" s="1">
        <f>IF(AO324="","",'Cost and Benefit Parameters'!$N$28)</f>
        <v>257.04000000000002</v>
      </c>
      <c r="AT347" s="1">
        <f>IF(AP324="","",'Cost and Benefit Parameters'!$N$28)</f>
        <v>257.04000000000002</v>
      </c>
      <c r="AU347" s="1">
        <f>IF(AQ324="","",'Cost and Benefit Parameters'!$N$28)</f>
        <v>257.04000000000002</v>
      </c>
      <c r="AV347" s="1">
        <f>IF(AR324="","",'Cost and Benefit Parameters'!$N$28)</f>
        <v>257.04000000000002</v>
      </c>
      <c r="AW347" s="1">
        <f>IF(AS324="","",'Cost and Benefit Parameters'!$N$28)</f>
        <v>257.04000000000002</v>
      </c>
      <c r="AX347" s="1">
        <f>IF(AT324="","",'Cost and Benefit Parameters'!$N$28)</f>
        <v>257.04000000000002</v>
      </c>
      <c r="AY347" s="1">
        <f>IF(AU324="","",'Cost and Benefit Parameters'!$N$28)</f>
        <v>257.04000000000002</v>
      </c>
      <c r="AZ347" s="1">
        <f>IF(AV324="","",'Cost and Benefit Parameters'!$N$28)</f>
        <v>257.04000000000002</v>
      </c>
      <c r="BA347" s="1">
        <f>IF(AW324="","",'Cost and Benefit Parameters'!$N$28)</f>
        <v>257.04000000000002</v>
      </c>
      <c r="BB347" s="1">
        <f>IF(AX324="","",'Cost and Benefit Parameters'!$N$28)</f>
        <v>257.04000000000002</v>
      </c>
      <c r="BC347" s="1">
        <f>IF(AY324="","",'Cost and Benefit Parameters'!$N$28)</f>
        <v>257.04000000000002</v>
      </c>
      <c r="BD347" s="1">
        <f>IF(AZ324="","",'Cost and Benefit Parameters'!$N$28)</f>
        <v>257.04000000000002</v>
      </c>
      <c r="BE347" s="1">
        <f>IF(BA324="","",'Cost and Benefit Parameters'!$N$28)</f>
        <v>257.04000000000002</v>
      </c>
      <c r="BF347" s="1">
        <f>IF(BB324="","",'Cost and Benefit Parameters'!$N$28)</f>
        <v>257.04000000000002</v>
      </c>
      <c r="BG347" s="1">
        <f>IF(BC324="","",'Cost and Benefit Parameters'!$N$28)</f>
        <v>257.04000000000002</v>
      </c>
      <c r="BH347" s="1">
        <f>IF(BD324="","",'Cost and Benefit Parameters'!$N$28)</f>
        <v>257.04000000000002</v>
      </c>
      <c r="BI347" s="1">
        <f>IF(BE324="","",'Cost and Benefit Parameters'!$N$28)</f>
        <v>257.04000000000002</v>
      </c>
      <c r="BJ347" s="1">
        <f>IF(BF324="","",'Cost and Benefit Parameters'!$N$28)</f>
        <v>257.04000000000002</v>
      </c>
      <c r="BK347" s="1">
        <f>IF(BG324="","",'Cost and Benefit Parameters'!$N$28)</f>
        <v>257.04000000000002</v>
      </c>
      <c r="BL347" s="1">
        <f>IF(BH324="","",'Cost and Benefit Parameters'!$N$28)</f>
        <v>257.04000000000002</v>
      </c>
      <c r="BM347" s="1">
        <f>IF(BI324="","",'Cost and Benefit Parameters'!$N$28)</f>
        <v>257.04000000000002</v>
      </c>
      <c r="BN347" s="1">
        <f>IF(BJ324="","",'Cost and Benefit Parameters'!$N$28)</f>
        <v>257.04000000000002</v>
      </c>
      <c r="BO347" s="1">
        <f>IF(BK324="","",'Cost and Benefit Parameters'!$N$28)</f>
        <v>257.04000000000002</v>
      </c>
      <c r="BP347" s="1">
        <f>IF(BL324="","",'Cost and Benefit Parameters'!$N$28)</f>
        <v>257.04000000000002</v>
      </c>
      <c r="BQ347" s="1">
        <f>IF(BM324="","",'Cost and Benefit Parameters'!$N$28)</f>
        <v>257.04000000000002</v>
      </c>
      <c r="BR347" s="1">
        <f>IF(BN324="","",'Cost and Benefit Parameters'!$N$28)</f>
        <v>257.04000000000002</v>
      </c>
      <c r="BS347" s="1" t="str">
        <f>IF(BO324="","",'Cost and Benefit Parameters'!$N$28)</f>
        <v/>
      </c>
      <c r="BT347" s="1" t="str">
        <f>IF(BP324="","",'Cost and Benefit Parameters'!$N$28)</f>
        <v/>
      </c>
    </row>
    <row r="348" spans="1:72" x14ac:dyDescent="0.55000000000000004">
      <c r="A348" s="642"/>
      <c r="B348" t="s">
        <v>485</v>
      </c>
      <c r="N348" s="1" t="str">
        <f>IF(J325="","",'Cost and Benefit Parameters'!$N$28)</f>
        <v/>
      </c>
      <c r="O348" s="1" t="str">
        <f>IF(K325="","",'Cost and Benefit Parameters'!$N$28)</f>
        <v/>
      </c>
      <c r="P348" s="1" t="str">
        <f>IF(L325="","",'Cost and Benefit Parameters'!$N$28)</f>
        <v/>
      </c>
      <c r="Q348" s="1" t="str">
        <f>IF(M325="","",'Cost and Benefit Parameters'!$N$28)</f>
        <v/>
      </c>
      <c r="R348" s="1" t="str">
        <f>IF(N325="","",'Cost and Benefit Parameters'!$N$28)</f>
        <v/>
      </c>
      <c r="S348" s="1" t="str">
        <f>IF(O325="","",'Cost and Benefit Parameters'!$N$28)</f>
        <v/>
      </c>
      <c r="T348" s="1" t="str">
        <f>IF(P325="","",'Cost and Benefit Parameters'!$N$28)</f>
        <v/>
      </c>
      <c r="U348" s="1" t="str">
        <f>IF(Q325="","",'Cost and Benefit Parameters'!$N$28)</f>
        <v/>
      </c>
      <c r="V348" s="1" t="str">
        <f>IF(R325="","",'Cost and Benefit Parameters'!$N$28)</f>
        <v/>
      </c>
      <c r="W348" s="1" t="str">
        <f>IF(S325="","",'Cost and Benefit Parameters'!$N$28)</f>
        <v/>
      </c>
      <c r="X348" s="1" t="str">
        <f>IF(T325="","",'Cost and Benefit Parameters'!$N$28)</f>
        <v/>
      </c>
      <c r="Y348" s="1" t="str">
        <f>IF(U325="","",'Cost and Benefit Parameters'!$N$28)</f>
        <v/>
      </c>
      <c r="Z348" s="1" t="str">
        <f>IF(V325="","",'Cost and Benefit Parameters'!$N$28)</f>
        <v/>
      </c>
      <c r="AA348" s="1" t="str">
        <f>IF(W325="","",'Cost and Benefit Parameters'!$N$28)</f>
        <v/>
      </c>
      <c r="AB348" s="1" t="str">
        <f>IF(X325="","",'Cost and Benefit Parameters'!$N$28)</f>
        <v/>
      </c>
      <c r="AC348" s="1" t="str">
        <f>IF(Y325="","",'Cost and Benefit Parameters'!$N$28)</f>
        <v/>
      </c>
      <c r="AD348" s="1" t="str">
        <f>IF(Z325="","",'Cost and Benefit Parameters'!$N$28)</f>
        <v/>
      </c>
      <c r="AE348" s="1" t="str">
        <f>IF(AA325="","",'Cost and Benefit Parameters'!$N$28)</f>
        <v/>
      </c>
      <c r="AF348" s="1">
        <f>IF(AB325="","",'Cost and Benefit Parameters'!$N$28)</f>
        <v>257.04000000000002</v>
      </c>
      <c r="AG348" s="1">
        <f>IF(AC325="","",'Cost and Benefit Parameters'!$N$28)</f>
        <v>257.04000000000002</v>
      </c>
      <c r="AH348" s="1">
        <f>IF(AD325="","",'Cost and Benefit Parameters'!$N$28)</f>
        <v>257.04000000000002</v>
      </c>
      <c r="AI348" s="1">
        <f>IF(AE325="","",'Cost and Benefit Parameters'!$N$28)</f>
        <v>257.04000000000002</v>
      </c>
      <c r="AJ348" s="1">
        <f>IF(AF325="","",'Cost and Benefit Parameters'!$N$28)</f>
        <v>257.04000000000002</v>
      </c>
      <c r="AK348" s="1">
        <f>IF(AG325="","",'Cost and Benefit Parameters'!$N$28)</f>
        <v>257.04000000000002</v>
      </c>
      <c r="AL348" s="1">
        <f>IF(AH325="","",'Cost and Benefit Parameters'!$N$28)</f>
        <v>257.04000000000002</v>
      </c>
      <c r="AM348" s="1">
        <f>IF(AI325="","",'Cost and Benefit Parameters'!$N$28)</f>
        <v>257.04000000000002</v>
      </c>
      <c r="AN348" s="1">
        <f>IF(AJ325="","",'Cost and Benefit Parameters'!$N$28)</f>
        <v>257.04000000000002</v>
      </c>
      <c r="AO348" s="1">
        <f>IF(AK325="","",'Cost and Benefit Parameters'!$N$28)</f>
        <v>257.04000000000002</v>
      </c>
      <c r="AP348" s="1">
        <f>IF(AL325="","",'Cost and Benefit Parameters'!$N$28)</f>
        <v>257.04000000000002</v>
      </c>
      <c r="AQ348" s="1">
        <f>IF(AM325="","",'Cost and Benefit Parameters'!$N$28)</f>
        <v>257.04000000000002</v>
      </c>
      <c r="AR348" s="1">
        <f>IF(AN325="","",'Cost and Benefit Parameters'!$N$28)</f>
        <v>257.04000000000002</v>
      </c>
      <c r="AS348" s="1">
        <f>IF(AO325="","",'Cost and Benefit Parameters'!$N$28)</f>
        <v>257.04000000000002</v>
      </c>
      <c r="AT348" s="1">
        <f>IF(AP325="","",'Cost and Benefit Parameters'!$N$28)</f>
        <v>257.04000000000002</v>
      </c>
      <c r="AU348" s="1">
        <f>IF(AQ325="","",'Cost and Benefit Parameters'!$N$28)</f>
        <v>257.04000000000002</v>
      </c>
      <c r="AV348" s="1">
        <f>IF(AR325="","",'Cost and Benefit Parameters'!$N$28)</f>
        <v>257.04000000000002</v>
      </c>
      <c r="AW348" s="1">
        <f>IF(AS325="","",'Cost and Benefit Parameters'!$N$28)</f>
        <v>257.04000000000002</v>
      </c>
      <c r="AX348" s="1">
        <f>IF(AT325="","",'Cost and Benefit Parameters'!$N$28)</f>
        <v>257.04000000000002</v>
      </c>
      <c r="AY348" s="1">
        <f>IF(AU325="","",'Cost and Benefit Parameters'!$N$28)</f>
        <v>257.04000000000002</v>
      </c>
      <c r="AZ348" s="1">
        <f>IF(AV325="","",'Cost and Benefit Parameters'!$N$28)</f>
        <v>257.04000000000002</v>
      </c>
      <c r="BA348" s="1">
        <f>IF(AW325="","",'Cost and Benefit Parameters'!$N$28)</f>
        <v>257.04000000000002</v>
      </c>
      <c r="BB348" s="1">
        <f>IF(AX325="","",'Cost and Benefit Parameters'!$N$28)</f>
        <v>257.04000000000002</v>
      </c>
      <c r="BC348" s="1">
        <f>IF(AY325="","",'Cost and Benefit Parameters'!$N$28)</f>
        <v>257.04000000000002</v>
      </c>
      <c r="BD348" s="1">
        <f>IF(AZ325="","",'Cost and Benefit Parameters'!$N$28)</f>
        <v>257.04000000000002</v>
      </c>
      <c r="BE348" s="1">
        <f>IF(BA325="","",'Cost and Benefit Parameters'!$N$28)</f>
        <v>257.04000000000002</v>
      </c>
      <c r="BF348" s="1">
        <f>IF(BB325="","",'Cost and Benefit Parameters'!$N$28)</f>
        <v>257.04000000000002</v>
      </c>
      <c r="BG348" s="1">
        <f>IF(BC325="","",'Cost and Benefit Parameters'!$N$28)</f>
        <v>257.04000000000002</v>
      </c>
      <c r="BH348" s="1">
        <f>IF(BD325="","",'Cost and Benefit Parameters'!$N$28)</f>
        <v>257.04000000000002</v>
      </c>
      <c r="BI348" s="1">
        <f>IF(BE325="","",'Cost and Benefit Parameters'!$N$28)</f>
        <v>257.04000000000002</v>
      </c>
      <c r="BJ348" s="1">
        <f>IF(BF325="","",'Cost and Benefit Parameters'!$N$28)</f>
        <v>257.04000000000002</v>
      </c>
      <c r="BK348" s="1">
        <f>IF(BG325="","",'Cost and Benefit Parameters'!$N$28)</f>
        <v>257.04000000000002</v>
      </c>
      <c r="BL348" s="1">
        <f>IF(BH325="","",'Cost and Benefit Parameters'!$N$28)</f>
        <v>257.04000000000002</v>
      </c>
      <c r="BM348" s="1">
        <f>IF(BI325="","",'Cost and Benefit Parameters'!$N$28)</f>
        <v>257.04000000000002</v>
      </c>
      <c r="BN348" s="1">
        <f>IF(BJ325="","",'Cost and Benefit Parameters'!$N$28)</f>
        <v>257.04000000000002</v>
      </c>
      <c r="BO348" s="1">
        <f>IF(BK325="","",'Cost and Benefit Parameters'!$N$28)</f>
        <v>257.04000000000002</v>
      </c>
      <c r="BP348" s="1">
        <f>IF(BL325="","",'Cost and Benefit Parameters'!$N$28)</f>
        <v>257.04000000000002</v>
      </c>
      <c r="BQ348" s="1">
        <f>IF(BM325="","",'Cost and Benefit Parameters'!$N$28)</f>
        <v>257.04000000000002</v>
      </c>
      <c r="BR348" s="1">
        <f>IF(BN325="","",'Cost and Benefit Parameters'!$N$28)</f>
        <v>257.04000000000002</v>
      </c>
      <c r="BS348" s="1">
        <f>IF(BO325="","",'Cost and Benefit Parameters'!$N$28)</f>
        <v>257.04000000000002</v>
      </c>
      <c r="BT348" s="1" t="str">
        <f>IF(BP325="","",'Cost and Benefit Parameters'!$N$28)</f>
        <v/>
      </c>
    </row>
    <row r="349" spans="1:72" x14ac:dyDescent="0.55000000000000004">
      <c r="A349" s="642"/>
      <c r="B349" t="s">
        <v>486</v>
      </c>
      <c r="N349" s="1" t="str">
        <f>IF(J326="","",'Cost and Benefit Parameters'!$N$28)</f>
        <v/>
      </c>
      <c r="O349" s="1" t="str">
        <f>IF(K326="","",'Cost and Benefit Parameters'!$N$28)</f>
        <v/>
      </c>
      <c r="P349" s="1" t="str">
        <f>IF(L326="","",'Cost and Benefit Parameters'!$N$28)</f>
        <v/>
      </c>
      <c r="Q349" s="1" t="str">
        <f>IF(M326="","",'Cost and Benefit Parameters'!$N$28)</f>
        <v/>
      </c>
      <c r="R349" s="1" t="str">
        <f>IF(N326="","",'Cost and Benefit Parameters'!$N$28)</f>
        <v/>
      </c>
      <c r="S349" s="1" t="str">
        <f>IF(O326="","",'Cost and Benefit Parameters'!$N$28)</f>
        <v/>
      </c>
      <c r="T349" s="1" t="str">
        <f>IF(P326="","",'Cost and Benefit Parameters'!$N$28)</f>
        <v/>
      </c>
      <c r="U349" s="1" t="str">
        <f>IF(Q326="","",'Cost and Benefit Parameters'!$N$28)</f>
        <v/>
      </c>
      <c r="V349" s="1" t="str">
        <f>IF(R326="","",'Cost and Benefit Parameters'!$N$28)</f>
        <v/>
      </c>
      <c r="W349" s="1" t="str">
        <f>IF(S326="","",'Cost and Benefit Parameters'!$N$28)</f>
        <v/>
      </c>
      <c r="X349" s="1" t="str">
        <f>IF(T326="","",'Cost and Benefit Parameters'!$N$28)</f>
        <v/>
      </c>
      <c r="Y349" s="1" t="str">
        <f>IF(U326="","",'Cost and Benefit Parameters'!$N$28)</f>
        <v/>
      </c>
      <c r="Z349" s="1" t="str">
        <f>IF(V326="","",'Cost and Benefit Parameters'!$N$28)</f>
        <v/>
      </c>
      <c r="AA349" s="1" t="str">
        <f>IF(W326="","",'Cost and Benefit Parameters'!$N$28)</f>
        <v/>
      </c>
      <c r="AB349" s="1" t="str">
        <f>IF(X326="","",'Cost and Benefit Parameters'!$N$28)</f>
        <v/>
      </c>
      <c r="AC349" s="1" t="str">
        <f>IF(Y326="","",'Cost and Benefit Parameters'!$N$28)</f>
        <v/>
      </c>
      <c r="AD349" s="1" t="str">
        <f>IF(Z326="","",'Cost and Benefit Parameters'!$N$28)</f>
        <v/>
      </c>
      <c r="AE349" s="1" t="str">
        <f>IF(AA326="","",'Cost and Benefit Parameters'!$N$28)</f>
        <v/>
      </c>
      <c r="AF349" s="1" t="str">
        <f>IF(AB326="","",'Cost and Benefit Parameters'!$N$28)</f>
        <v/>
      </c>
      <c r="AG349" s="1">
        <f>IF(AC326="","",'Cost and Benefit Parameters'!$N$28)</f>
        <v>257.04000000000002</v>
      </c>
      <c r="AH349" s="1">
        <f>IF(AD326="","",'Cost and Benefit Parameters'!$N$28)</f>
        <v>257.04000000000002</v>
      </c>
      <c r="AI349" s="1">
        <f>IF(AE326="","",'Cost and Benefit Parameters'!$N$28)</f>
        <v>257.04000000000002</v>
      </c>
      <c r="AJ349" s="1">
        <f>IF(AF326="","",'Cost and Benefit Parameters'!$N$28)</f>
        <v>257.04000000000002</v>
      </c>
      <c r="AK349" s="1">
        <f>IF(AG326="","",'Cost and Benefit Parameters'!$N$28)</f>
        <v>257.04000000000002</v>
      </c>
      <c r="AL349" s="1">
        <f>IF(AH326="","",'Cost and Benefit Parameters'!$N$28)</f>
        <v>257.04000000000002</v>
      </c>
      <c r="AM349" s="1">
        <f>IF(AI326="","",'Cost and Benefit Parameters'!$N$28)</f>
        <v>257.04000000000002</v>
      </c>
      <c r="AN349" s="1">
        <f>IF(AJ326="","",'Cost and Benefit Parameters'!$N$28)</f>
        <v>257.04000000000002</v>
      </c>
      <c r="AO349" s="1">
        <f>IF(AK326="","",'Cost and Benefit Parameters'!$N$28)</f>
        <v>257.04000000000002</v>
      </c>
      <c r="AP349" s="1">
        <f>IF(AL326="","",'Cost and Benefit Parameters'!$N$28)</f>
        <v>257.04000000000002</v>
      </c>
      <c r="AQ349" s="1">
        <f>IF(AM326="","",'Cost and Benefit Parameters'!$N$28)</f>
        <v>257.04000000000002</v>
      </c>
      <c r="AR349" s="1">
        <f>IF(AN326="","",'Cost and Benefit Parameters'!$N$28)</f>
        <v>257.04000000000002</v>
      </c>
      <c r="AS349" s="1">
        <f>IF(AO326="","",'Cost and Benefit Parameters'!$N$28)</f>
        <v>257.04000000000002</v>
      </c>
      <c r="AT349" s="1">
        <f>IF(AP326="","",'Cost and Benefit Parameters'!$N$28)</f>
        <v>257.04000000000002</v>
      </c>
      <c r="AU349" s="1">
        <f>IF(AQ326="","",'Cost and Benefit Parameters'!$N$28)</f>
        <v>257.04000000000002</v>
      </c>
      <c r="AV349" s="1">
        <f>IF(AR326="","",'Cost and Benefit Parameters'!$N$28)</f>
        <v>257.04000000000002</v>
      </c>
      <c r="AW349" s="1">
        <f>IF(AS326="","",'Cost and Benefit Parameters'!$N$28)</f>
        <v>257.04000000000002</v>
      </c>
      <c r="AX349" s="1">
        <f>IF(AT326="","",'Cost and Benefit Parameters'!$N$28)</f>
        <v>257.04000000000002</v>
      </c>
      <c r="AY349" s="1">
        <f>IF(AU326="","",'Cost and Benefit Parameters'!$N$28)</f>
        <v>257.04000000000002</v>
      </c>
      <c r="AZ349" s="1">
        <f>IF(AV326="","",'Cost and Benefit Parameters'!$N$28)</f>
        <v>257.04000000000002</v>
      </c>
      <c r="BA349" s="1">
        <f>IF(AW326="","",'Cost and Benefit Parameters'!$N$28)</f>
        <v>257.04000000000002</v>
      </c>
      <c r="BB349" s="1">
        <f>IF(AX326="","",'Cost and Benefit Parameters'!$N$28)</f>
        <v>257.04000000000002</v>
      </c>
      <c r="BC349" s="1">
        <f>IF(AY326="","",'Cost and Benefit Parameters'!$N$28)</f>
        <v>257.04000000000002</v>
      </c>
      <c r="BD349" s="1">
        <f>IF(AZ326="","",'Cost and Benefit Parameters'!$N$28)</f>
        <v>257.04000000000002</v>
      </c>
      <c r="BE349" s="1">
        <f>IF(BA326="","",'Cost and Benefit Parameters'!$N$28)</f>
        <v>257.04000000000002</v>
      </c>
      <c r="BF349" s="1">
        <f>IF(BB326="","",'Cost and Benefit Parameters'!$N$28)</f>
        <v>257.04000000000002</v>
      </c>
      <c r="BG349" s="1">
        <f>IF(BC326="","",'Cost and Benefit Parameters'!$N$28)</f>
        <v>257.04000000000002</v>
      </c>
      <c r="BH349" s="1">
        <f>IF(BD326="","",'Cost and Benefit Parameters'!$N$28)</f>
        <v>257.04000000000002</v>
      </c>
      <c r="BI349" s="1">
        <f>IF(BE326="","",'Cost and Benefit Parameters'!$N$28)</f>
        <v>257.04000000000002</v>
      </c>
      <c r="BJ349" s="1">
        <f>IF(BF326="","",'Cost and Benefit Parameters'!$N$28)</f>
        <v>257.04000000000002</v>
      </c>
      <c r="BK349" s="1">
        <f>IF(BG326="","",'Cost and Benefit Parameters'!$N$28)</f>
        <v>257.04000000000002</v>
      </c>
      <c r="BL349" s="1">
        <f>IF(BH326="","",'Cost and Benefit Parameters'!$N$28)</f>
        <v>257.04000000000002</v>
      </c>
      <c r="BM349" s="1">
        <f>IF(BI326="","",'Cost and Benefit Parameters'!$N$28)</f>
        <v>257.04000000000002</v>
      </c>
      <c r="BN349" s="1">
        <f>IF(BJ326="","",'Cost and Benefit Parameters'!$N$28)</f>
        <v>257.04000000000002</v>
      </c>
      <c r="BO349" s="1">
        <f>IF(BK326="","",'Cost and Benefit Parameters'!$N$28)</f>
        <v>257.04000000000002</v>
      </c>
      <c r="BP349" s="1">
        <f>IF(BL326="","",'Cost and Benefit Parameters'!$N$28)</f>
        <v>257.04000000000002</v>
      </c>
      <c r="BQ349" s="1">
        <f>IF(BM326="","",'Cost and Benefit Parameters'!$N$28)</f>
        <v>257.04000000000002</v>
      </c>
      <c r="BR349" s="1">
        <f>IF(BN326="","",'Cost and Benefit Parameters'!$N$28)</f>
        <v>257.04000000000002</v>
      </c>
      <c r="BS349" s="1">
        <f>IF(BO326="","",'Cost and Benefit Parameters'!$N$28)</f>
        <v>257.04000000000002</v>
      </c>
      <c r="BT349" s="1">
        <f>IF(BP326="","",'Cost and Benefit Parameters'!$N$28)</f>
        <v>257.04000000000002</v>
      </c>
    </row>
    <row r="350" spans="1:72" ht="14.7" thickBot="1" x14ac:dyDescent="0.6">
      <c r="A350" s="642"/>
      <c r="B350" s="329" t="s">
        <v>487</v>
      </c>
      <c r="C350" s="329"/>
      <c r="D350" s="329"/>
      <c r="E350" s="329"/>
      <c r="F350" s="329"/>
      <c r="G350" s="329"/>
      <c r="H350" s="329"/>
      <c r="I350" s="329"/>
      <c r="J350" s="329"/>
      <c r="K350" s="329"/>
      <c r="L350" s="329"/>
      <c r="M350" s="329"/>
      <c r="N350" s="330">
        <f>SUM(N330:N349)</f>
        <v>257.04000000000002</v>
      </c>
      <c r="O350" s="330">
        <f>SUM(O330:O349)</f>
        <v>514.08000000000004</v>
      </c>
      <c r="P350" s="330">
        <f t="shared" ref="P350:BT350" si="85">SUM(P330:P349)</f>
        <v>771.12000000000012</v>
      </c>
      <c r="Q350" s="330">
        <f t="shared" si="85"/>
        <v>1028.1600000000001</v>
      </c>
      <c r="R350" s="330">
        <f t="shared" si="85"/>
        <v>1285.2</v>
      </c>
      <c r="S350" s="330">
        <f t="shared" si="85"/>
        <v>1542.24</v>
      </c>
      <c r="T350" s="330">
        <f t="shared" si="85"/>
        <v>1799.28</v>
      </c>
      <c r="U350" s="330">
        <f t="shared" si="85"/>
        <v>2056.3200000000002</v>
      </c>
      <c r="V350" s="330">
        <f t="shared" si="85"/>
        <v>2313.36</v>
      </c>
      <c r="W350" s="330">
        <f t="shared" si="85"/>
        <v>2570.4</v>
      </c>
      <c r="X350" s="330">
        <f t="shared" si="85"/>
        <v>2827.44</v>
      </c>
      <c r="Y350" s="330">
        <f t="shared" si="85"/>
        <v>3084.48</v>
      </c>
      <c r="Z350" s="330">
        <f t="shared" si="85"/>
        <v>3341.52</v>
      </c>
      <c r="AA350" s="330">
        <f t="shared" si="85"/>
        <v>3598.56</v>
      </c>
      <c r="AB350" s="330">
        <f t="shared" si="85"/>
        <v>3855.6</v>
      </c>
      <c r="AC350" s="330">
        <f t="shared" si="85"/>
        <v>4112.6400000000003</v>
      </c>
      <c r="AD350" s="330">
        <f t="shared" si="85"/>
        <v>4369.68</v>
      </c>
      <c r="AE350" s="330">
        <f t="shared" si="85"/>
        <v>4626.72</v>
      </c>
      <c r="AF350" s="330">
        <f t="shared" si="85"/>
        <v>4883.76</v>
      </c>
      <c r="AG350" s="330">
        <f t="shared" si="85"/>
        <v>5140.8</v>
      </c>
      <c r="AH350" s="330">
        <f t="shared" si="85"/>
        <v>5140.8</v>
      </c>
      <c r="AI350" s="330">
        <f t="shared" si="85"/>
        <v>5140.8</v>
      </c>
      <c r="AJ350" s="330">
        <f t="shared" si="85"/>
        <v>5140.8</v>
      </c>
      <c r="AK350" s="330">
        <f t="shared" si="85"/>
        <v>5140.8</v>
      </c>
      <c r="AL350" s="330">
        <f t="shared" si="85"/>
        <v>5140.8</v>
      </c>
      <c r="AM350" s="330">
        <f t="shared" si="85"/>
        <v>5140.8</v>
      </c>
      <c r="AN350" s="330">
        <f t="shared" si="85"/>
        <v>5140.8</v>
      </c>
      <c r="AO350" s="330">
        <f t="shared" si="85"/>
        <v>5140.8</v>
      </c>
      <c r="AP350" s="330">
        <f t="shared" si="85"/>
        <v>5140.8</v>
      </c>
      <c r="AQ350" s="330">
        <f t="shared" si="85"/>
        <v>5140.8</v>
      </c>
      <c r="AR350" s="330">
        <f t="shared" si="85"/>
        <v>5140.8</v>
      </c>
      <c r="AS350" s="330">
        <f t="shared" si="85"/>
        <v>5140.8</v>
      </c>
      <c r="AT350" s="330">
        <f t="shared" si="85"/>
        <v>5140.8</v>
      </c>
      <c r="AU350" s="330">
        <f t="shared" si="85"/>
        <v>5140.8</v>
      </c>
      <c r="AV350" s="330">
        <f t="shared" si="85"/>
        <v>5140.8</v>
      </c>
      <c r="AW350" s="330">
        <f t="shared" si="85"/>
        <v>5140.8</v>
      </c>
      <c r="AX350" s="330">
        <f t="shared" si="85"/>
        <v>5140.8</v>
      </c>
      <c r="AY350" s="330">
        <f t="shared" si="85"/>
        <v>5140.8</v>
      </c>
      <c r="AZ350" s="330">
        <f t="shared" si="85"/>
        <v>5140.8</v>
      </c>
      <c r="BA350" s="330">
        <f t="shared" si="85"/>
        <v>5140.8</v>
      </c>
      <c r="BB350" s="330">
        <f t="shared" si="85"/>
        <v>4883.76</v>
      </c>
      <c r="BC350" s="330">
        <f t="shared" si="85"/>
        <v>4626.72</v>
      </c>
      <c r="BD350" s="330">
        <f t="shared" si="85"/>
        <v>4369.68</v>
      </c>
      <c r="BE350" s="330">
        <f t="shared" si="85"/>
        <v>4112.6400000000003</v>
      </c>
      <c r="BF350" s="330">
        <f t="shared" si="85"/>
        <v>3855.6</v>
      </c>
      <c r="BG350" s="330">
        <f t="shared" si="85"/>
        <v>3598.56</v>
      </c>
      <c r="BH350" s="330">
        <f t="shared" si="85"/>
        <v>3341.52</v>
      </c>
      <c r="BI350" s="330">
        <f t="shared" si="85"/>
        <v>3084.48</v>
      </c>
      <c r="BJ350" s="330">
        <f t="shared" si="85"/>
        <v>2827.44</v>
      </c>
      <c r="BK350" s="330">
        <f t="shared" si="85"/>
        <v>2570.4</v>
      </c>
      <c r="BL350" s="330">
        <f t="shared" si="85"/>
        <v>2313.36</v>
      </c>
      <c r="BM350" s="330">
        <f t="shared" si="85"/>
        <v>2056.3200000000002</v>
      </c>
      <c r="BN350" s="330">
        <f t="shared" si="85"/>
        <v>1799.28</v>
      </c>
      <c r="BO350" s="330">
        <f t="shared" si="85"/>
        <v>1542.24</v>
      </c>
      <c r="BP350" s="330">
        <f t="shared" si="85"/>
        <v>1285.2</v>
      </c>
      <c r="BQ350" s="330">
        <f t="shared" si="85"/>
        <v>1028.1600000000001</v>
      </c>
      <c r="BR350" s="330">
        <f t="shared" si="85"/>
        <v>771.12000000000012</v>
      </c>
      <c r="BS350" s="330">
        <f t="shared" si="85"/>
        <v>514.08000000000004</v>
      </c>
      <c r="BT350" s="330">
        <f t="shared" si="85"/>
        <v>257.04000000000002</v>
      </c>
    </row>
    <row r="351" spans="1:72" ht="14.7" thickTop="1" x14ac:dyDescent="0.5500000000000000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row>
    <row r="352" spans="1:72" x14ac:dyDescent="0.55000000000000004">
      <c r="B352" s="336" t="s">
        <v>510</v>
      </c>
      <c r="C352" s="336"/>
      <c r="D352" s="336"/>
      <c r="E352" s="336"/>
      <c r="F352" s="337">
        <f>SUM(F49,F72,F95,F118,F165,F188,F211,F234,F281,F304,F327,F350)</f>
        <v>633.67499999999995</v>
      </c>
      <c r="G352" s="337">
        <f t="shared" ref="G352:BR352" si="86">SUM(G49,G72,G95,G118,G165,G188,G211,G234,G281,G304,G327,G350)</f>
        <v>1922.1474999999998</v>
      </c>
      <c r="H352" s="337">
        <f t="shared" si="86"/>
        <v>4003.579999999999</v>
      </c>
      <c r="I352" s="337">
        <f t="shared" si="86"/>
        <v>6249.607</v>
      </c>
      <c r="J352" s="337">
        <f t="shared" si="86"/>
        <v>8654.9189999999981</v>
      </c>
      <c r="K352" s="337">
        <f t="shared" si="86"/>
        <v>11060.231</v>
      </c>
      <c r="L352" s="337">
        <f t="shared" si="86"/>
        <v>13722.582999999999</v>
      </c>
      <c r="M352" s="337">
        <f t="shared" si="86"/>
        <v>16650.542999999998</v>
      </c>
      <c r="N352" s="337">
        <f t="shared" si="86"/>
        <v>19835.543000000001</v>
      </c>
      <c r="O352" s="337">
        <f t="shared" si="86"/>
        <v>23020.542999999998</v>
      </c>
      <c r="P352" s="337">
        <f t="shared" si="86"/>
        <v>26205.542999999998</v>
      </c>
      <c r="Q352" s="337">
        <f t="shared" si="86"/>
        <v>29390.542999999998</v>
      </c>
      <c r="R352" s="337">
        <f t="shared" si="86"/>
        <v>32575.542999999998</v>
      </c>
      <c r="S352" s="337">
        <f t="shared" si="86"/>
        <v>35760.542999999991</v>
      </c>
      <c r="T352" s="337">
        <f t="shared" si="86"/>
        <v>38945.542999999998</v>
      </c>
      <c r="U352" s="337">
        <f t="shared" si="86"/>
        <v>42130.542999999991</v>
      </c>
      <c r="V352" s="337">
        <f t="shared" si="86"/>
        <v>45315.542999999998</v>
      </c>
      <c r="W352" s="337">
        <f t="shared" si="86"/>
        <v>48500.542999999991</v>
      </c>
      <c r="X352" s="337">
        <f t="shared" si="86"/>
        <v>51685.542999999998</v>
      </c>
      <c r="Y352" s="337">
        <f t="shared" si="86"/>
        <v>54870.542999999998</v>
      </c>
      <c r="Z352" s="337">
        <f t="shared" si="86"/>
        <v>57421.867999999995</v>
      </c>
      <c r="AA352" s="337">
        <f t="shared" si="86"/>
        <v>59318.395499999999</v>
      </c>
      <c r="AB352" s="337">
        <f t="shared" si="86"/>
        <v>60421.963000000003</v>
      </c>
      <c r="AC352" s="337">
        <f t="shared" si="86"/>
        <v>61360.935999999994</v>
      </c>
      <c r="AD352" s="337">
        <f t="shared" si="86"/>
        <v>62140.623999999996</v>
      </c>
      <c r="AE352" s="337">
        <f t="shared" si="86"/>
        <v>62920.311999999998</v>
      </c>
      <c r="AF352" s="337">
        <f t="shared" si="86"/>
        <v>63442.96</v>
      </c>
      <c r="AG352" s="337">
        <f t="shared" si="86"/>
        <v>63700</v>
      </c>
      <c r="AH352" s="337">
        <f t="shared" si="86"/>
        <v>63700</v>
      </c>
      <c r="AI352" s="337">
        <f t="shared" si="86"/>
        <v>63700</v>
      </c>
      <c r="AJ352" s="337">
        <f t="shared" si="86"/>
        <v>63700</v>
      </c>
      <c r="AK352" s="337">
        <f t="shared" si="86"/>
        <v>63700</v>
      </c>
      <c r="AL352" s="337">
        <f t="shared" si="86"/>
        <v>63700</v>
      </c>
      <c r="AM352" s="337">
        <f t="shared" si="86"/>
        <v>63700</v>
      </c>
      <c r="AN352" s="337">
        <f t="shared" si="86"/>
        <v>63700</v>
      </c>
      <c r="AO352" s="337">
        <f t="shared" si="86"/>
        <v>63700</v>
      </c>
      <c r="AP352" s="337">
        <f t="shared" si="86"/>
        <v>63700</v>
      </c>
      <c r="AQ352" s="337">
        <f t="shared" si="86"/>
        <v>63700</v>
      </c>
      <c r="AR352" s="337">
        <f t="shared" si="86"/>
        <v>63700</v>
      </c>
      <c r="AS352" s="337">
        <f t="shared" si="86"/>
        <v>63700</v>
      </c>
      <c r="AT352" s="337">
        <f t="shared" si="86"/>
        <v>63066.324999999997</v>
      </c>
      <c r="AU352" s="337">
        <f t="shared" si="86"/>
        <v>61777.852500000001</v>
      </c>
      <c r="AV352" s="337">
        <f t="shared" si="86"/>
        <v>59696.42</v>
      </c>
      <c r="AW352" s="337">
        <f t="shared" si="86"/>
        <v>57450.392999999996</v>
      </c>
      <c r="AX352" s="337">
        <f t="shared" si="86"/>
        <v>55045.081000000006</v>
      </c>
      <c r="AY352" s="337">
        <f t="shared" si="86"/>
        <v>52639.769</v>
      </c>
      <c r="AZ352" s="337">
        <f t="shared" si="86"/>
        <v>49977.416999999994</v>
      </c>
      <c r="BA352" s="337">
        <f t="shared" si="86"/>
        <v>47049.456999999995</v>
      </c>
      <c r="BB352" s="337">
        <f t="shared" si="86"/>
        <v>43864.456999999995</v>
      </c>
      <c r="BC352" s="337">
        <f t="shared" si="86"/>
        <v>40679.457000000002</v>
      </c>
      <c r="BD352" s="337">
        <f t="shared" si="86"/>
        <v>37494.456999999995</v>
      </c>
      <c r="BE352" s="337">
        <f t="shared" si="86"/>
        <v>34309.457000000002</v>
      </c>
      <c r="BF352" s="337">
        <f t="shared" si="86"/>
        <v>31124.456999999995</v>
      </c>
      <c r="BG352" s="337">
        <f t="shared" si="86"/>
        <v>27939.456999999999</v>
      </c>
      <c r="BH352" s="337">
        <f t="shared" si="86"/>
        <v>24754.457000000002</v>
      </c>
      <c r="BI352" s="337">
        <f t="shared" si="86"/>
        <v>21569.456999999999</v>
      </c>
      <c r="BJ352" s="337">
        <f t="shared" si="86"/>
        <v>18384.456999999999</v>
      </c>
      <c r="BK352" s="337">
        <f t="shared" si="86"/>
        <v>15199.456999999997</v>
      </c>
      <c r="BL352" s="337">
        <f t="shared" si="86"/>
        <v>12014.456999999999</v>
      </c>
      <c r="BM352" s="337">
        <f t="shared" si="86"/>
        <v>8829.4570000000003</v>
      </c>
      <c r="BN352" s="337">
        <f t="shared" si="86"/>
        <v>6278.1320000000005</v>
      </c>
      <c r="BO352" s="337">
        <f t="shared" si="86"/>
        <v>4381.6045000000004</v>
      </c>
      <c r="BP352" s="337">
        <f t="shared" si="86"/>
        <v>3278.0370000000003</v>
      </c>
      <c r="BQ352" s="337">
        <f t="shared" si="86"/>
        <v>2339.0640000000003</v>
      </c>
      <c r="BR352" s="337">
        <f t="shared" si="86"/>
        <v>1559.3760000000002</v>
      </c>
      <c r="BS352" s="337">
        <f t="shared" ref="BS352:BT352" si="87">SUM(BS49,BS72,BS95,BS118,BS165,BS188,BS211,BS234,BS281,BS304,BS327,BS350)</f>
        <v>779.6880000000001</v>
      </c>
      <c r="BT352" s="337">
        <f t="shared" si="87"/>
        <v>257.04000000000002</v>
      </c>
    </row>
    <row r="354" spans="1:34" ht="14.7" thickBot="1" x14ac:dyDescent="0.6">
      <c r="A354" s="206" t="s">
        <v>90</v>
      </c>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c r="AA354" s="207"/>
      <c r="AB354" s="207"/>
      <c r="AC354" s="207"/>
      <c r="AD354" s="207"/>
      <c r="AE354" s="207"/>
      <c r="AF354" s="207"/>
      <c r="AG354" s="207"/>
      <c r="AH354" s="207"/>
    </row>
    <row r="355" spans="1:34" ht="57.75" customHeight="1" x14ac:dyDescent="0.55000000000000004">
      <c r="A355" s="637" t="s">
        <v>511</v>
      </c>
      <c r="B355" s="637"/>
      <c r="C355" s="637"/>
      <c r="D355" s="637"/>
      <c r="E355" s="637"/>
      <c r="F355" s="637"/>
      <c r="G355" s="637"/>
      <c r="H355" s="637"/>
      <c r="I355" s="637"/>
      <c r="J355" s="637"/>
      <c r="K355" s="637"/>
    </row>
    <row r="356" spans="1:34" ht="53.25" customHeight="1" x14ac:dyDescent="0.55000000000000004">
      <c r="A356" s="618" t="s">
        <v>512</v>
      </c>
      <c r="B356" s="618"/>
      <c r="C356" s="618"/>
      <c r="D356" s="618"/>
      <c r="E356" s="618"/>
      <c r="F356" s="618"/>
      <c r="G356" s="618"/>
      <c r="H356" s="618"/>
      <c r="I356" s="618"/>
      <c r="J356" s="618"/>
      <c r="K356" s="618"/>
    </row>
  </sheetData>
  <mergeCells count="17">
    <mergeCell ref="A260:A281"/>
    <mergeCell ref="A121:A142"/>
    <mergeCell ref="A5:A26"/>
    <mergeCell ref="A28:A49"/>
    <mergeCell ref="A51:A72"/>
    <mergeCell ref="A74:A95"/>
    <mergeCell ref="A97:A118"/>
    <mergeCell ref="A144:A165"/>
    <mergeCell ref="A167:A188"/>
    <mergeCell ref="A190:A211"/>
    <mergeCell ref="A213:A234"/>
    <mergeCell ref="A237:A258"/>
    <mergeCell ref="A355:K355"/>
    <mergeCell ref="A356:K356"/>
    <mergeCell ref="A283:A304"/>
    <mergeCell ref="A306:A327"/>
    <mergeCell ref="A329:A350"/>
  </mergeCells>
  <pageMargins left="0.7" right="0.7" top="0.75" bottom="0.75" header="0.3" footer="0.3"/>
  <headerFooter>
    <oddHeader>&amp;C&amp;"Calibri"&amp;12&amp;K008000 UNCLASSIFIED&amp;1#_x000D_</oddHead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U356"/>
  <sheetViews>
    <sheetView zoomScale="85" zoomScaleNormal="85" workbookViewId="0"/>
  </sheetViews>
  <sheetFormatPr defaultRowHeight="14.4" x14ac:dyDescent="0.55000000000000004"/>
  <cols>
    <col min="2" max="2" width="36.47265625" customWidth="1"/>
    <col min="3" max="5" width="6.26171875" customWidth="1"/>
  </cols>
  <sheetData>
    <row r="1" spans="1:73" ht="20.399999999999999" x14ac:dyDescent="0.75">
      <c r="B1" s="167" t="s">
        <v>513</v>
      </c>
    </row>
    <row r="2" spans="1:73" ht="20.399999999999999" x14ac:dyDescent="0.75">
      <c r="B2" s="167" t="s">
        <v>4</v>
      </c>
    </row>
    <row r="4" spans="1:73" ht="15.6" x14ac:dyDescent="0.6">
      <c r="A4" s="5"/>
      <c r="B4" s="16" t="s">
        <v>514</v>
      </c>
      <c r="C4" s="138">
        <v>2014</v>
      </c>
      <c r="D4" s="138">
        <v>2015</v>
      </c>
      <c r="E4" s="138">
        <v>2016</v>
      </c>
      <c r="F4" s="138">
        <v>2017</v>
      </c>
      <c r="G4" s="138">
        <v>2018</v>
      </c>
      <c r="H4" s="138">
        <v>2019</v>
      </c>
      <c r="I4" s="138">
        <v>2020</v>
      </c>
      <c r="J4" s="138">
        <v>2021</v>
      </c>
      <c r="K4" s="138">
        <v>2022</v>
      </c>
      <c r="L4" s="138">
        <v>2023</v>
      </c>
      <c r="M4" s="138">
        <v>2024</v>
      </c>
      <c r="N4" s="138">
        <v>2025</v>
      </c>
      <c r="O4" s="138">
        <v>2026</v>
      </c>
      <c r="P4" s="138">
        <v>2027</v>
      </c>
      <c r="Q4" s="138">
        <v>2028</v>
      </c>
      <c r="R4" s="138">
        <v>2029</v>
      </c>
      <c r="S4" s="138">
        <v>2030</v>
      </c>
      <c r="T4" s="138">
        <v>2031</v>
      </c>
      <c r="U4" s="138">
        <v>2032</v>
      </c>
      <c r="V4" s="138">
        <v>2033</v>
      </c>
      <c r="W4" s="138">
        <v>2034</v>
      </c>
      <c r="X4" s="138">
        <v>2035</v>
      </c>
      <c r="Y4" s="138">
        <v>2036</v>
      </c>
      <c r="Z4" s="138">
        <v>2037</v>
      </c>
      <c r="AA4" s="138">
        <v>2038</v>
      </c>
      <c r="AB4" s="138">
        <v>2039</v>
      </c>
      <c r="AC4" s="138">
        <v>2040</v>
      </c>
      <c r="AD4" s="138">
        <v>2041</v>
      </c>
      <c r="AE4" s="138">
        <v>2042</v>
      </c>
      <c r="AF4" s="138">
        <v>2043</v>
      </c>
      <c r="AG4" s="138">
        <v>2044</v>
      </c>
      <c r="AH4" s="138">
        <v>2045</v>
      </c>
      <c r="AI4" s="138">
        <v>2046</v>
      </c>
      <c r="AJ4" s="138">
        <v>2047</v>
      </c>
      <c r="AK4" s="138">
        <v>2048</v>
      </c>
      <c r="AL4" s="138">
        <v>2049</v>
      </c>
      <c r="AM4" s="138">
        <v>2050</v>
      </c>
      <c r="AN4" s="138">
        <v>2051</v>
      </c>
      <c r="AO4" s="138">
        <v>2052</v>
      </c>
      <c r="AP4" s="138">
        <v>2053</v>
      </c>
      <c r="AQ4" s="138">
        <v>2054</v>
      </c>
      <c r="AR4" s="138">
        <v>2055</v>
      </c>
      <c r="AS4" s="138">
        <v>2056</v>
      </c>
      <c r="AT4" s="138">
        <v>2057</v>
      </c>
      <c r="AU4" s="138">
        <v>2058</v>
      </c>
      <c r="AV4" s="138">
        <v>2059</v>
      </c>
      <c r="AW4" s="138">
        <v>2060</v>
      </c>
      <c r="AX4" s="138">
        <v>2061</v>
      </c>
      <c r="AY4" s="138">
        <v>2062</v>
      </c>
      <c r="AZ4" s="138">
        <v>2063</v>
      </c>
      <c r="BA4" s="138">
        <v>2064</v>
      </c>
      <c r="BB4" s="138">
        <v>2065</v>
      </c>
      <c r="BC4" s="138">
        <v>2066</v>
      </c>
      <c r="BD4" s="138">
        <v>2067</v>
      </c>
      <c r="BE4" s="138">
        <v>2068</v>
      </c>
      <c r="BF4" s="138">
        <v>2069</v>
      </c>
      <c r="BG4" s="138">
        <v>2070</v>
      </c>
      <c r="BH4" s="138">
        <v>2071</v>
      </c>
      <c r="BI4" s="138">
        <v>2072</v>
      </c>
      <c r="BJ4" s="138">
        <v>2073</v>
      </c>
      <c r="BK4" s="138">
        <v>2074</v>
      </c>
      <c r="BL4" s="138">
        <v>2075</v>
      </c>
      <c r="BM4" s="138">
        <v>2076</v>
      </c>
      <c r="BN4" s="138">
        <v>2077</v>
      </c>
      <c r="BO4" s="138">
        <v>2078</v>
      </c>
      <c r="BP4" s="138">
        <v>2079</v>
      </c>
      <c r="BQ4" s="138">
        <v>2080</v>
      </c>
      <c r="BR4" s="138">
        <v>2081</v>
      </c>
      <c r="BS4" s="138">
        <v>2082</v>
      </c>
      <c r="BT4" s="138">
        <v>2083</v>
      </c>
      <c r="BU4" s="12"/>
    </row>
    <row r="5" spans="1:73" s="135" customFormat="1" hidden="1" x14ac:dyDescent="0.55000000000000004">
      <c r="A5" s="645" t="s">
        <v>464</v>
      </c>
      <c r="B5" s="140" t="s">
        <v>465</v>
      </c>
      <c r="C5" s="140"/>
      <c r="D5" s="140"/>
      <c r="E5" s="140"/>
    </row>
    <row r="6" spans="1:73" s="135" customFormat="1" hidden="1" x14ac:dyDescent="0.55000000000000004">
      <c r="A6" s="646"/>
      <c r="B6" s="135" t="s">
        <v>466</v>
      </c>
      <c r="F6" s="141" t="str">
        <f>IF(Cohort_CF!F6="","","n/a")</f>
        <v>n/a</v>
      </c>
      <c r="G6" s="141" t="str">
        <f>IF(Cohort_CF!G6="","","n/a")</f>
        <v>n/a</v>
      </c>
      <c r="H6" s="141" t="str">
        <f>IF(Cohort_CF!H6="","","n/a")</f>
        <v>n/a</v>
      </c>
      <c r="I6" s="141" t="str">
        <f>IF(Cohort_CF!I6="","","n/a")</f>
        <v>n/a</v>
      </c>
      <c r="J6" s="141" t="str">
        <f>IF(Cohort_CF!J6="","","n/a")</f>
        <v>n/a</v>
      </c>
      <c r="K6" s="141" t="str">
        <f>IF(Cohort_CF!K6="","","n/a")</f>
        <v>n/a</v>
      </c>
      <c r="L6" s="141" t="str">
        <f>IF(Cohort_CF!L6="","","n/a")</f>
        <v>n/a</v>
      </c>
      <c r="M6" s="141" t="str">
        <f>IF(Cohort_CF!M6="","","n/a")</f>
        <v>n/a</v>
      </c>
      <c r="N6" s="141" t="str">
        <f>IF(Cohort_CF!N6="","","n/a")</f>
        <v>n/a</v>
      </c>
      <c r="O6" s="141" t="str">
        <f>IF(Cohort_CF!O6="","","n/a")</f>
        <v>n/a</v>
      </c>
      <c r="P6" s="141" t="str">
        <f>IF(Cohort_CF!P6="","","n/a")</f>
        <v>n/a</v>
      </c>
      <c r="Q6" s="141" t="str">
        <f>IF(Cohort_CF!Q6="","","n/a")</f>
        <v>n/a</v>
      </c>
      <c r="R6" s="141" t="str">
        <f>IF(Cohort_CF!R6="","","n/a")</f>
        <v>n/a</v>
      </c>
      <c r="S6" s="141" t="str">
        <f>IF(Cohort_CF!S6="","","n/a")</f>
        <v>n/a</v>
      </c>
      <c r="T6" s="141" t="str">
        <f>IF(Cohort_CF!T6="","","n/a")</f>
        <v>n/a</v>
      </c>
      <c r="U6" s="141" t="str">
        <f>IF(Cohort_CF!U6="","","n/a")</f>
        <v>n/a</v>
      </c>
      <c r="V6" s="141" t="str">
        <f>IF(Cohort_CF!V6="","","n/a")</f>
        <v>n/a</v>
      </c>
      <c r="W6" s="141" t="str">
        <f>IF(Cohort_CF!W6="","","n/a")</f>
        <v>n/a</v>
      </c>
      <c r="X6" s="141" t="str">
        <f>IF(Cohort_CF!X6="","","n/a")</f>
        <v>n/a</v>
      </c>
      <c r="Y6" s="141" t="str">
        <f>IF(Cohort_CF!Y6="","","n/a")</f>
        <v>n/a</v>
      </c>
      <c r="Z6" s="141" t="str">
        <f>IF(Cohort_CF!Z6="","","n/a")</f>
        <v>n/a</v>
      </c>
      <c r="AA6" s="141" t="str">
        <f>IF(Cohort_CF!AA6="","","n/a")</f>
        <v>n/a</v>
      </c>
      <c r="AB6" s="141" t="str">
        <f>IF(Cohort_CF!AB6="","","n/a")</f>
        <v>n/a</v>
      </c>
      <c r="AC6" s="141" t="str">
        <f>IF(Cohort_CF!AC6="","","n/a")</f>
        <v>n/a</v>
      </c>
      <c r="AD6" s="141" t="str">
        <f>IF(Cohort_CF!AD6="","","n/a")</f>
        <v>n/a</v>
      </c>
      <c r="AE6" s="141" t="str">
        <f>IF(Cohort_CF!AE6="","","n/a")</f>
        <v>n/a</v>
      </c>
      <c r="AF6" s="141" t="str">
        <f>IF(Cohort_CF!AF6="","","n/a")</f>
        <v>n/a</v>
      </c>
      <c r="AG6" s="141" t="str">
        <f>IF(Cohort_CF!AG6="","","n/a")</f>
        <v>n/a</v>
      </c>
      <c r="AH6" s="141" t="str">
        <f>IF(Cohort_CF!AH6="","","n/a")</f>
        <v>n/a</v>
      </c>
      <c r="AI6" s="141" t="str">
        <f>IF(Cohort_CF!AI6="","","n/a")</f>
        <v>n/a</v>
      </c>
      <c r="AJ6" s="141" t="str">
        <f>IF(Cohort_CF!AJ6="","","n/a")</f>
        <v>n/a</v>
      </c>
      <c r="AK6" s="141" t="str">
        <f>IF(Cohort_CF!AK6="","","n/a")</f>
        <v>n/a</v>
      </c>
      <c r="AL6" s="141" t="str">
        <f>IF(Cohort_CF!AL6="","","n/a")</f>
        <v>n/a</v>
      </c>
      <c r="AM6" s="141" t="str">
        <f>IF(Cohort_CF!AM6="","","n/a")</f>
        <v>n/a</v>
      </c>
      <c r="AN6" s="141" t="str">
        <f>IF(Cohort_CF!AN6="","","n/a")</f>
        <v>n/a</v>
      </c>
      <c r="AO6" s="141" t="str">
        <f>IF(Cohort_CF!AO6="","","n/a")</f>
        <v>n/a</v>
      </c>
      <c r="AP6" s="141" t="str">
        <f>IF(Cohort_CF!AP6="","","n/a")</f>
        <v>n/a</v>
      </c>
      <c r="AQ6" s="141" t="str">
        <f>IF(Cohort_CF!AQ6="","","n/a")</f>
        <v>n/a</v>
      </c>
      <c r="AR6" s="141" t="str">
        <f>IF(Cohort_CF!AR6="","","n/a")</f>
        <v>n/a</v>
      </c>
      <c r="AS6" s="141" t="str">
        <f>IF(Cohort_CF!AS6="","","n/a")</f>
        <v>n/a</v>
      </c>
      <c r="AT6" s="141" t="str">
        <f>IF(Cohort_CF!AT6="","","n/a")</f>
        <v/>
      </c>
      <c r="AU6" s="141" t="str">
        <f>IF(Cohort_CF!AU6="","","n/a")</f>
        <v/>
      </c>
      <c r="AV6" s="141" t="str">
        <f>IF(Cohort_CF!AV6="","","n/a")</f>
        <v/>
      </c>
      <c r="AW6" s="141" t="str">
        <f>IF(Cohort_CF!AW6="","","n/a")</f>
        <v/>
      </c>
      <c r="AX6" s="141" t="str">
        <f>IF(Cohort_CF!AX6="","","n/a")</f>
        <v/>
      </c>
      <c r="AY6" s="141" t="str">
        <f>IF(Cohort_CF!AY6="","","n/a")</f>
        <v/>
      </c>
      <c r="AZ6" s="141" t="str">
        <f>IF(Cohort_CF!AZ6="","","n/a")</f>
        <v/>
      </c>
      <c r="BA6" s="141" t="str">
        <f>IF(Cohort_CF!BA6="","","n/a")</f>
        <v/>
      </c>
      <c r="BB6" s="141" t="str">
        <f>IF(Cohort_CF!BB6="","","n/a")</f>
        <v/>
      </c>
      <c r="BC6" s="141" t="str">
        <f>IF(Cohort_CF!BC6="","","n/a")</f>
        <v/>
      </c>
      <c r="BD6" s="141" t="str">
        <f>IF(Cohort_CF!BD6="","","n/a")</f>
        <v/>
      </c>
      <c r="BE6" s="141" t="str">
        <f>IF(Cohort_CF!BE6="","","n/a")</f>
        <v/>
      </c>
      <c r="BF6" s="141" t="str">
        <f>IF(Cohort_CF!BF6="","","n/a")</f>
        <v/>
      </c>
      <c r="BG6" s="141" t="str">
        <f>IF(Cohort_CF!BG6="","","n/a")</f>
        <v/>
      </c>
      <c r="BH6" s="141" t="str">
        <f>IF(Cohort_CF!BH6="","","n/a")</f>
        <v/>
      </c>
      <c r="BI6" s="141" t="str">
        <f>IF(Cohort_CF!BI6="","","n/a")</f>
        <v/>
      </c>
      <c r="BJ6" s="141" t="str">
        <f>IF(Cohort_CF!BJ6="","","n/a")</f>
        <v/>
      </c>
      <c r="BK6" s="141" t="str">
        <f>IF(Cohort_CF!BK6="","","n/a")</f>
        <v/>
      </c>
      <c r="BL6" s="141" t="str">
        <f>IF(Cohort_CF!BL6="","","n/a")</f>
        <v/>
      </c>
    </row>
    <row r="7" spans="1:73" s="135" customFormat="1" hidden="1" x14ac:dyDescent="0.55000000000000004">
      <c r="A7" s="646"/>
      <c r="B7" s="135" t="s">
        <v>468</v>
      </c>
      <c r="F7" s="141" t="str">
        <f>IF(Cohort_CF!F7="","","n/a")</f>
        <v/>
      </c>
      <c r="G7" s="141" t="str">
        <f>IF(Cohort_CF!G7="","","n/a")</f>
        <v>n/a</v>
      </c>
      <c r="H7" s="141" t="str">
        <f>IF(Cohort_CF!H7="","","n/a")</f>
        <v>n/a</v>
      </c>
      <c r="I7" s="141" t="str">
        <f>IF(Cohort_CF!I7="","","n/a")</f>
        <v>n/a</v>
      </c>
      <c r="J7" s="141" t="str">
        <f>IF(Cohort_CF!J7="","","n/a")</f>
        <v>n/a</v>
      </c>
      <c r="K7" s="141" t="str">
        <f>IF(Cohort_CF!K7="","","n/a")</f>
        <v>n/a</v>
      </c>
      <c r="L7" s="141" t="str">
        <f>IF(Cohort_CF!L7="","","n/a")</f>
        <v>n/a</v>
      </c>
      <c r="M7" s="141" t="str">
        <f>IF(Cohort_CF!M7="","","n/a")</f>
        <v>n/a</v>
      </c>
      <c r="N7" s="141" t="str">
        <f>IF(Cohort_CF!N7="","","n/a")</f>
        <v>n/a</v>
      </c>
      <c r="O7" s="141" t="str">
        <f>IF(Cohort_CF!O7="","","n/a")</f>
        <v>n/a</v>
      </c>
      <c r="P7" s="141" t="str">
        <f>IF(Cohort_CF!P7="","","n/a")</f>
        <v>n/a</v>
      </c>
      <c r="Q7" s="141" t="str">
        <f>IF(Cohort_CF!Q7="","","n/a")</f>
        <v>n/a</v>
      </c>
      <c r="R7" s="141" t="str">
        <f>IF(Cohort_CF!R7="","","n/a")</f>
        <v>n/a</v>
      </c>
      <c r="S7" s="141" t="str">
        <f>IF(Cohort_CF!S7="","","n/a")</f>
        <v>n/a</v>
      </c>
      <c r="T7" s="141" t="str">
        <f>IF(Cohort_CF!T7="","","n/a")</f>
        <v>n/a</v>
      </c>
      <c r="U7" s="141" t="str">
        <f>IF(Cohort_CF!U7="","","n/a")</f>
        <v>n/a</v>
      </c>
      <c r="V7" s="141" t="str">
        <f>IF(Cohort_CF!V7="","","n/a")</f>
        <v>n/a</v>
      </c>
      <c r="W7" s="141" t="str">
        <f>IF(Cohort_CF!W7="","","n/a")</f>
        <v>n/a</v>
      </c>
      <c r="X7" s="141" t="str">
        <f>IF(Cohort_CF!X7="","","n/a")</f>
        <v>n/a</v>
      </c>
      <c r="Y7" s="141" t="str">
        <f>IF(Cohort_CF!Y7="","","n/a")</f>
        <v>n/a</v>
      </c>
      <c r="Z7" s="141" t="str">
        <f>IF(Cohort_CF!Z7="","","n/a")</f>
        <v>n/a</v>
      </c>
      <c r="AA7" s="141" t="str">
        <f>IF(Cohort_CF!AA7="","","n/a")</f>
        <v>n/a</v>
      </c>
      <c r="AB7" s="141" t="str">
        <f>IF(Cohort_CF!AB7="","","n/a")</f>
        <v>n/a</v>
      </c>
      <c r="AC7" s="141" t="str">
        <f>IF(Cohort_CF!AC7="","","n/a")</f>
        <v>n/a</v>
      </c>
      <c r="AD7" s="141" t="str">
        <f>IF(Cohort_CF!AD7="","","n/a")</f>
        <v>n/a</v>
      </c>
      <c r="AE7" s="141" t="str">
        <f>IF(Cohort_CF!AE7="","","n/a")</f>
        <v>n/a</v>
      </c>
      <c r="AF7" s="141" t="str">
        <f>IF(Cohort_CF!AF7="","","n/a")</f>
        <v>n/a</v>
      </c>
      <c r="AG7" s="141" t="str">
        <f>IF(Cohort_CF!AG7="","","n/a")</f>
        <v>n/a</v>
      </c>
      <c r="AH7" s="141" t="str">
        <f>IF(Cohort_CF!AH7="","","n/a")</f>
        <v>n/a</v>
      </c>
      <c r="AI7" s="141" t="str">
        <f>IF(Cohort_CF!AI7="","","n/a")</f>
        <v>n/a</v>
      </c>
      <c r="AJ7" s="141" t="str">
        <f>IF(Cohort_CF!AJ7="","","n/a")</f>
        <v>n/a</v>
      </c>
      <c r="AK7" s="141" t="str">
        <f>IF(Cohort_CF!AK7="","","n/a")</f>
        <v>n/a</v>
      </c>
      <c r="AL7" s="141" t="str">
        <f>IF(Cohort_CF!AL7="","","n/a")</f>
        <v>n/a</v>
      </c>
      <c r="AM7" s="141" t="str">
        <f>IF(Cohort_CF!AM7="","","n/a")</f>
        <v>n/a</v>
      </c>
      <c r="AN7" s="141" t="str">
        <f>IF(Cohort_CF!AN7="","","n/a")</f>
        <v>n/a</v>
      </c>
      <c r="AO7" s="141" t="str">
        <f>IF(Cohort_CF!AO7="","","n/a")</f>
        <v>n/a</v>
      </c>
      <c r="AP7" s="141" t="str">
        <f>IF(Cohort_CF!AP7="","","n/a")</f>
        <v>n/a</v>
      </c>
      <c r="AQ7" s="141" t="str">
        <f>IF(Cohort_CF!AQ7="","","n/a")</f>
        <v>n/a</v>
      </c>
      <c r="AR7" s="141" t="str">
        <f>IF(Cohort_CF!AR7="","","n/a")</f>
        <v>n/a</v>
      </c>
      <c r="AS7" s="141" t="str">
        <f>IF(Cohort_CF!AS7="","","n/a")</f>
        <v>n/a</v>
      </c>
      <c r="AT7" s="141" t="str">
        <f>IF(Cohort_CF!AT7="","","n/a")</f>
        <v>n/a</v>
      </c>
      <c r="AU7" s="141" t="str">
        <f>IF(Cohort_CF!AU7="","","n/a")</f>
        <v/>
      </c>
      <c r="AV7" s="141" t="str">
        <f>IF(Cohort_CF!AV7="","","n/a")</f>
        <v/>
      </c>
      <c r="AW7" s="141" t="str">
        <f>IF(Cohort_CF!AW7="","","n/a")</f>
        <v/>
      </c>
      <c r="AX7" s="141" t="str">
        <f>IF(Cohort_CF!AX7="","","n/a")</f>
        <v/>
      </c>
      <c r="AY7" s="141" t="str">
        <f>IF(Cohort_CF!AY7="","","n/a")</f>
        <v/>
      </c>
      <c r="AZ7" s="141" t="str">
        <f>IF(Cohort_CF!AZ7="","","n/a")</f>
        <v/>
      </c>
      <c r="BA7" s="141" t="str">
        <f>IF(Cohort_CF!BA7="","","n/a")</f>
        <v/>
      </c>
      <c r="BB7" s="141" t="str">
        <f>IF(Cohort_CF!BB7="","","n/a")</f>
        <v/>
      </c>
      <c r="BC7" s="141" t="str">
        <f>IF(Cohort_CF!BC7="","","n/a")</f>
        <v/>
      </c>
      <c r="BD7" s="141" t="str">
        <f>IF(Cohort_CF!BD7="","","n/a")</f>
        <v/>
      </c>
      <c r="BE7" s="141" t="str">
        <f>IF(Cohort_CF!BE7="","","n/a")</f>
        <v/>
      </c>
      <c r="BF7" s="141" t="str">
        <f>IF(Cohort_CF!BF7="","","n/a")</f>
        <v/>
      </c>
      <c r="BG7" s="141" t="str">
        <f>IF(Cohort_CF!BG7="","","n/a")</f>
        <v/>
      </c>
      <c r="BH7" s="141" t="str">
        <f>IF(Cohort_CF!BH7="","","n/a")</f>
        <v/>
      </c>
      <c r="BI7" s="141" t="str">
        <f>IF(Cohort_CF!BI7="","","n/a")</f>
        <v/>
      </c>
      <c r="BJ7" s="141" t="str">
        <f>IF(Cohort_CF!BJ7="","","n/a")</f>
        <v/>
      </c>
      <c r="BK7" s="141" t="str">
        <f>IF(Cohort_CF!BK7="","","n/a")</f>
        <v/>
      </c>
      <c r="BL7" s="141" t="str">
        <f>IF(Cohort_CF!BL7="","","n/a")</f>
        <v/>
      </c>
    </row>
    <row r="8" spans="1:73" s="135" customFormat="1" hidden="1" x14ac:dyDescent="0.55000000000000004">
      <c r="A8" s="646"/>
      <c r="B8" s="135" t="s">
        <v>469</v>
      </c>
      <c r="F8" s="141" t="str">
        <f>IF(Cohort_CF!F8="","","n/a")</f>
        <v/>
      </c>
      <c r="G8" s="141" t="str">
        <f>IF(Cohort_CF!G8="","","n/a")</f>
        <v/>
      </c>
      <c r="H8" s="141" t="str">
        <f>IF(Cohort_CF!H8="","","n/a")</f>
        <v>n/a</v>
      </c>
      <c r="I8" s="141" t="str">
        <f>IF(Cohort_CF!I8="","","n/a")</f>
        <v>n/a</v>
      </c>
      <c r="J8" s="141" t="str">
        <f>IF(Cohort_CF!J8="","","n/a")</f>
        <v>n/a</v>
      </c>
      <c r="K8" s="141" t="str">
        <f>IF(Cohort_CF!K8="","","n/a")</f>
        <v>n/a</v>
      </c>
      <c r="L8" s="141" t="str">
        <f>IF(Cohort_CF!L8="","","n/a")</f>
        <v>n/a</v>
      </c>
      <c r="M8" s="141" t="str">
        <f>IF(Cohort_CF!M8="","","n/a")</f>
        <v>n/a</v>
      </c>
      <c r="N8" s="141" t="str">
        <f>IF(Cohort_CF!N8="","","n/a")</f>
        <v>n/a</v>
      </c>
      <c r="O8" s="141" t="str">
        <f>IF(Cohort_CF!O8="","","n/a")</f>
        <v>n/a</v>
      </c>
      <c r="P8" s="141" t="str">
        <f>IF(Cohort_CF!P8="","","n/a")</f>
        <v>n/a</v>
      </c>
      <c r="Q8" s="141" t="str">
        <f>IF(Cohort_CF!Q8="","","n/a")</f>
        <v>n/a</v>
      </c>
      <c r="R8" s="141" t="str">
        <f>IF(Cohort_CF!R8="","","n/a")</f>
        <v>n/a</v>
      </c>
      <c r="S8" s="141" t="str">
        <f>IF(Cohort_CF!S8="","","n/a")</f>
        <v>n/a</v>
      </c>
      <c r="T8" s="141" t="str">
        <f>IF(Cohort_CF!T8="","","n/a")</f>
        <v>n/a</v>
      </c>
      <c r="U8" s="141" t="str">
        <f>IF(Cohort_CF!U8="","","n/a")</f>
        <v>n/a</v>
      </c>
      <c r="V8" s="141" t="str">
        <f>IF(Cohort_CF!V8="","","n/a")</f>
        <v>n/a</v>
      </c>
      <c r="W8" s="141" t="str">
        <f>IF(Cohort_CF!W8="","","n/a")</f>
        <v>n/a</v>
      </c>
      <c r="X8" s="141" t="str">
        <f>IF(Cohort_CF!X8="","","n/a")</f>
        <v>n/a</v>
      </c>
      <c r="Y8" s="141" t="str">
        <f>IF(Cohort_CF!Y8="","","n/a")</f>
        <v>n/a</v>
      </c>
      <c r="Z8" s="141" t="str">
        <f>IF(Cohort_CF!Z8="","","n/a")</f>
        <v>n/a</v>
      </c>
      <c r="AA8" s="141" t="str">
        <f>IF(Cohort_CF!AA8="","","n/a")</f>
        <v>n/a</v>
      </c>
      <c r="AB8" s="141" t="str">
        <f>IF(Cohort_CF!AB8="","","n/a")</f>
        <v>n/a</v>
      </c>
      <c r="AC8" s="141" t="str">
        <f>IF(Cohort_CF!AC8="","","n/a")</f>
        <v>n/a</v>
      </c>
      <c r="AD8" s="141" t="str">
        <f>IF(Cohort_CF!AD8="","","n/a")</f>
        <v>n/a</v>
      </c>
      <c r="AE8" s="141" t="str">
        <f>IF(Cohort_CF!AE8="","","n/a")</f>
        <v>n/a</v>
      </c>
      <c r="AF8" s="141" t="str">
        <f>IF(Cohort_CF!AF8="","","n/a")</f>
        <v>n/a</v>
      </c>
      <c r="AG8" s="141" t="str">
        <f>IF(Cohort_CF!AG8="","","n/a")</f>
        <v>n/a</v>
      </c>
      <c r="AH8" s="141" t="str">
        <f>IF(Cohort_CF!AH8="","","n/a")</f>
        <v>n/a</v>
      </c>
      <c r="AI8" s="141" t="str">
        <f>IF(Cohort_CF!AI8="","","n/a")</f>
        <v>n/a</v>
      </c>
      <c r="AJ8" s="141" t="str">
        <f>IF(Cohort_CF!AJ8="","","n/a")</f>
        <v>n/a</v>
      </c>
      <c r="AK8" s="141" t="str">
        <f>IF(Cohort_CF!AK8="","","n/a")</f>
        <v>n/a</v>
      </c>
      <c r="AL8" s="141" t="str">
        <f>IF(Cohort_CF!AL8="","","n/a")</f>
        <v>n/a</v>
      </c>
      <c r="AM8" s="141" t="str">
        <f>IF(Cohort_CF!AM8="","","n/a")</f>
        <v>n/a</v>
      </c>
      <c r="AN8" s="141" t="str">
        <f>IF(Cohort_CF!AN8="","","n/a")</f>
        <v>n/a</v>
      </c>
      <c r="AO8" s="141" t="str">
        <f>IF(Cohort_CF!AO8="","","n/a")</f>
        <v>n/a</v>
      </c>
      <c r="AP8" s="141" t="str">
        <f>IF(Cohort_CF!AP8="","","n/a")</f>
        <v>n/a</v>
      </c>
      <c r="AQ8" s="141" t="str">
        <f>IF(Cohort_CF!AQ8="","","n/a")</f>
        <v>n/a</v>
      </c>
      <c r="AR8" s="141" t="str">
        <f>IF(Cohort_CF!AR8="","","n/a")</f>
        <v>n/a</v>
      </c>
      <c r="AS8" s="141" t="str">
        <f>IF(Cohort_CF!AS8="","","n/a")</f>
        <v>n/a</v>
      </c>
      <c r="AT8" s="141" t="str">
        <f>IF(Cohort_CF!AT8="","","n/a")</f>
        <v>n/a</v>
      </c>
      <c r="AU8" s="141" t="str">
        <f>IF(Cohort_CF!AU8="","","n/a")</f>
        <v>n/a</v>
      </c>
      <c r="AV8" s="141" t="str">
        <f>IF(Cohort_CF!AV8="","","n/a")</f>
        <v/>
      </c>
      <c r="AW8" s="141" t="str">
        <f>IF(Cohort_CF!AW8="","","n/a")</f>
        <v/>
      </c>
      <c r="AX8" s="141" t="str">
        <f>IF(Cohort_CF!AX8="","","n/a")</f>
        <v/>
      </c>
      <c r="AY8" s="141" t="str">
        <f>IF(Cohort_CF!AY8="","","n/a")</f>
        <v/>
      </c>
      <c r="AZ8" s="141" t="str">
        <f>IF(Cohort_CF!AZ8="","","n/a")</f>
        <v/>
      </c>
      <c r="BA8" s="141" t="str">
        <f>IF(Cohort_CF!BA8="","","n/a")</f>
        <v/>
      </c>
      <c r="BB8" s="141" t="str">
        <f>IF(Cohort_CF!BB8="","","n/a")</f>
        <v/>
      </c>
      <c r="BC8" s="141" t="str">
        <f>IF(Cohort_CF!BC8="","","n/a")</f>
        <v/>
      </c>
      <c r="BD8" s="141" t="str">
        <f>IF(Cohort_CF!BD8="","","n/a")</f>
        <v/>
      </c>
      <c r="BE8" s="141" t="str">
        <f>IF(Cohort_CF!BE8="","","n/a")</f>
        <v/>
      </c>
      <c r="BF8" s="141" t="str">
        <f>IF(Cohort_CF!BF8="","","n/a")</f>
        <v/>
      </c>
      <c r="BG8" s="141" t="str">
        <f>IF(Cohort_CF!BG8="","","n/a")</f>
        <v/>
      </c>
      <c r="BH8" s="141" t="str">
        <f>IF(Cohort_CF!BH8="","","n/a")</f>
        <v/>
      </c>
      <c r="BI8" s="141" t="str">
        <f>IF(Cohort_CF!BI8="","","n/a")</f>
        <v/>
      </c>
      <c r="BJ8" s="141" t="str">
        <f>IF(Cohort_CF!BJ8="","","n/a")</f>
        <v/>
      </c>
      <c r="BK8" s="141" t="str">
        <f>IF(Cohort_CF!BK8="","","n/a")</f>
        <v/>
      </c>
      <c r="BL8" s="141" t="str">
        <f>IF(Cohort_CF!BL8="","","n/a")</f>
        <v/>
      </c>
    </row>
    <row r="9" spans="1:73" s="135" customFormat="1" hidden="1" x14ac:dyDescent="0.55000000000000004">
      <c r="A9" s="646"/>
      <c r="B9" s="135" t="s">
        <v>470</v>
      </c>
      <c r="F9" s="141" t="str">
        <f>IF(Cohort_CF!F9="","","n/a")</f>
        <v/>
      </c>
      <c r="G9" s="141" t="str">
        <f>IF(Cohort_CF!G9="","","n/a")</f>
        <v/>
      </c>
      <c r="H9" s="141" t="str">
        <f>IF(Cohort_CF!H9="","","n/a")</f>
        <v/>
      </c>
      <c r="I9" s="141" t="str">
        <f>IF(Cohort_CF!I9="","","n/a")</f>
        <v>n/a</v>
      </c>
      <c r="J9" s="141" t="str">
        <f>IF(Cohort_CF!J9="","","n/a")</f>
        <v>n/a</v>
      </c>
      <c r="K9" s="141" t="str">
        <f>IF(Cohort_CF!K9="","","n/a")</f>
        <v>n/a</v>
      </c>
      <c r="L9" s="141" t="str">
        <f>IF(Cohort_CF!L9="","","n/a")</f>
        <v>n/a</v>
      </c>
      <c r="M9" s="141" t="str">
        <f>IF(Cohort_CF!M9="","","n/a")</f>
        <v>n/a</v>
      </c>
      <c r="N9" s="141" t="str">
        <f>IF(Cohort_CF!N9="","","n/a")</f>
        <v>n/a</v>
      </c>
      <c r="O9" s="141" t="str">
        <f>IF(Cohort_CF!O9="","","n/a")</f>
        <v>n/a</v>
      </c>
      <c r="P9" s="141" t="str">
        <f>IF(Cohort_CF!P9="","","n/a")</f>
        <v>n/a</v>
      </c>
      <c r="Q9" s="141" t="str">
        <f>IF(Cohort_CF!Q9="","","n/a")</f>
        <v>n/a</v>
      </c>
      <c r="R9" s="141" t="str">
        <f>IF(Cohort_CF!R9="","","n/a")</f>
        <v>n/a</v>
      </c>
      <c r="S9" s="141" t="str">
        <f>IF(Cohort_CF!S9="","","n/a")</f>
        <v>n/a</v>
      </c>
      <c r="T9" s="141" t="str">
        <f>IF(Cohort_CF!T9="","","n/a")</f>
        <v>n/a</v>
      </c>
      <c r="U9" s="141" t="str">
        <f>IF(Cohort_CF!U9="","","n/a")</f>
        <v>n/a</v>
      </c>
      <c r="V9" s="141" t="str">
        <f>IF(Cohort_CF!V9="","","n/a")</f>
        <v>n/a</v>
      </c>
      <c r="W9" s="141" t="str">
        <f>IF(Cohort_CF!W9="","","n/a")</f>
        <v>n/a</v>
      </c>
      <c r="X9" s="141" t="str">
        <f>IF(Cohort_CF!X9="","","n/a")</f>
        <v>n/a</v>
      </c>
      <c r="Y9" s="141" t="str">
        <f>IF(Cohort_CF!Y9="","","n/a")</f>
        <v>n/a</v>
      </c>
      <c r="Z9" s="141" t="str">
        <f>IF(Cohort_CF!Z9="","","n/a")</f>
        <v>n/a</v>
      </c>
      <c r="AA9" s="141" t="str">
        <f>IF(Cohort_CF!AA9="","","n/a")</f>
        <v>n/a</v>
      </c>
      <c r="AB9" s="141" t="str">
        <f>IF(Cohort_CF!AB9="","","n/a")</f>
        <v>n/a</v>
      </c>
      <c r="AC9" s="141" t="str">
        <f>IF(Cohort_CF!AC9="","","n/a")</f>
        <v>n/a</v>
      </c>
      <c r="AD9" s="141" t="str">
        <f>IF(Cohort_CF!AD9="","","n/a")</f>
        <v>n/a</v>
      </c>
      <c r="AE9" s="141" t="str">
        <f>IF(Cohort_CF!AE9="","","n/a")</f>
        <v>n/a</v>
      </c>
      <c r="AF9" s="141" t="str">
        <f>IF(Cohort_CF!AF9="","","n/a")</f>
        <v>n/a</v>
      </c>
      <c r="AG9" s="141" t="str">
        <f>IF(Cohort_CF!AG9="","","n/a")</f>
        <v>n/a</v>
      </c>
      <c r="AH9" s="141" t="str">
        <f>IF(Cohort_CF!AH9="","","n/a")</f>
        <v>n/a</v>
      </c>
      <c r="AI9" s="141" t="str">
        <f>IF(Cohort_CF!AI9="","","n/a")</f>
        <v>n/a</v>
      </c>
      <c r="AJ9" s="141" t="str">
        <f>IF(Cohort_CF!AJ9="","","n/a")</f>
        <v>n/a</v>
      </c>
      <c r="AK9" s="141" t="str">
        <f>IF(Cohort_CF!AK9="","","n/a")</f>
        <v>n/a</v>
      </c>
      <c r="AL9" s="141" t="str">
        <f>IF(Cohort_CF!AL9="","","n/a")</f>
        <v>n/a</v>
      </c>
      <c r="AM9" s="141" t="str">
        <f>IF(Cohort_CF!AM9="","","n/a")</f>
        <v>n/a</v>
      </c>
      <c r="AN9" s="141" t="str">
        <f>IF(Cohort_CF!AN9="","","n/a")</f>
        <v>n/a</v>
      </c>
      <c r="AO9" s="141" t="str">
        <f>IF(Cohort_CF!AO9="","","n/a")</f>
        <v>n/a</v>
      </c>
      <c r="AP9" s="141" t="str">
        <f>IF(Cohort_CF!AP9="","","n/a")</f>
        <v>n/a</v>
      </c>
      <c r="AQ9" s="141" t="str">
        <f>IF(Cohort_CF!AQ9="","","n/a")</f>
        <v>n/a</v>
      </c>
      <c r="AR9" s="141" t="str">
        <f>IF(Cohort_CF!AR9="","","n/a")</f>
        <v>n/a</v>
      </c>
      <c r="AS9" s="141" t="str">
        <f>IF(Cohort_CF!AS9="","","n/a")</f>
        <v>n/a</v>
      </c>
      <c r="AT9" s="141" t="str">
        <f>IF(Cohort_CF!AT9="","","n/a")</f>
        <v>n/a</v>
      </c>
      <c r="AU9" s="141" t="str">
        <f>IF(Cohort_CF!AU9="","","n/a")</f>
        <v>n/a</v>
      </c>
      <c r="AV9" s="141" t="str">
        <f>IF(Cohort_CF!AV9="","","n/a")</f>
        <v>n/a</v>
      </c>
      <c r="AW9" s="141" t="str">
        <f>IF(Cohort_CF!AW9="","","n/a")</f>
        <v/>
      </c>
      <c r="AX9" s="141" t="str">
        <f>IF(Cohort_CF!AX9="","","n/a")</f>
        <v/>
      </c>
      <c r="AY9" s="141" t="str">
        <f>IF(Cohort_CF!AY9="","","n/a")</f>
        <v/>
      </c>
      <c r="AZ9" s="141" t="str">
        <f>IF(Cohort_CF!AZ9="","","n/a")</f>
        <v/>
      </c>
      <c r="BA9" s="141" t="str">
        <f>IF(Cohort_CF!BA9="","","n/a")</f>
        <v/>
      </c>
      <c r="BB9" s="141" t="str">
        <f>IF(Cohort_CF!BB9="","","n/a")</f>
        <v/>
      </c>
      <c r="BC9" s="141" t="str">
        <f>IF(Cohort_CF!BC9="","","n/a")</f>
        <v/>
      </c>
      <c r="BD9" s="141" t="str">
        <f>IF(Cohort_CF!BD9="","","n/a")</f>
        <v/>
      </c>
      <c r="BE9" s="141" t="str">
        <f>IF(Cohort_CF!BE9="","","n/a")</f>
        <v/>
      </c>
      <c r="BF9" s="141" t="str">
        <f>IF(Cohort_CF!BF9="","","n/a")</f>
        <v/>
      </c>
      <c r="BG9" s="141" t="str">
        <f>IF(Cohort_CF!BG9="","","n/a")</f>
        <v/>
      </c>
      <c r="BH9" s="141" t="str">
        <f>IF(Cohort_CF!BH9="","","n/a")</f>
        <v/>
      </c>
      <c r="BI9" s="141" t="str">
        <f>IF(Cohort_CF!BI9="","","n/a")</f>
        <v/>
      </c>
      <c r="BJ9" s="141" t="str">
        <f>IF(Cohort_CF!BJ9="","","n/a")</f>
        <v/>
      </c>
      <c r="BK9" s="141" t="str">
        <f>IF(Cohort_CF!BK9="","","n/a")</f>
        <v/>
      </c>
      <c r="BL9" s="141" t="str">
        <f>IF(Cohort_CF!BL9="","","n/a")</f>
        <v/>
      </c>
    </row>
    <row r="10" spans="1:73" s="135" customFormat="1" hidden="1" x14ac:dyDescent="0.55000000000000004">
      <c r="A10" s="646"/>
      <c r="B10" s="135" t="s">
        <v>471</v>
      </c>
      <c r="F10" s="141" t="str">
        <f>IF(Cohort_CF!F10="","","n/a")</f>
        <v/>
      </c>
      <c r="G10" s="141" t="str">
        <f>IF(Cohort_CF!G10="","","n/a")</f>
        <v/>
      </c>
      <c r="H10" s="141" t="str">
        <f>IF(Cohort_CF!H10="","","n/a")</f>
        <v/>
      </c>
      <c r="I10" s="141" t="str">
        <f>IF(Cohort_CF!I10="","","n/a")</f>
        <v/>
      </c>
      <c r="J10" s="141" t="str">
        <f>IF(Cohort_CF!J10="","","n/a")</f>
        <v>n/a</v>
      </c>
      <c r="K10" s="141" t="str">
        <f>IF(Cohort_CF!K10="","","n/a")</f>
        <v>n/a</v>
      </c>
      <c r="L10" s="141" t="str">
        <f>IF(Cohort_CF!L10="","","n/a")</f>
        <v>n/a</v>
      </c>
      <c r="M10" s="141" t="str">
        <f>IF(Cohort_CF!M10="","","n/a")</f>
        <v>n/a</v>
      </c>
      <c r="N10" s="141" t="str">
        <f>IF(Cohort_CF!N10="","","n/a")</f>
        <v>n/a</v>
      </c>
      <c r="O10" s="141" t="str">
        <f>IF(Cohort_CF!O10="","","n/a")</f>
        <v>n/a</v>
      </c>
      <c r="P10" s="141" t="str">
        <f>IF(Cohort_CF!P10="","","n/a")</f>
        <v>n/a</v>
      </c>
      <c r="Q10" s="141" t="str">
        <f>IF(Cohort_CF!Q10="","","n/a")</f>
        <v>n/a</v>
      </c>
      <c r="R10" s="141" t="str">
        <f>IF(Cohort_CF!R10="","","n/a")</f>
        <v>n/a</v>
      </c>
      <c r="S10" s="141" t="str">
        <f>IF(Cohort_CF!S10="","","n/a")</f>
        <v>n/a</v>
      </c>
      <c r="T10" s="141" t="str">
        <f>IF(Cohort_CF!T10="","","n/a")</f>
        <v>n/a</v>
      </c>
      <c r="U10" s="141" t="str">
        <f>IF(Cohort_CF!U10="","","n/a")</f>
        <v>n/a</v>
      </c>
      <c r="V10" s="141" t="str">
        <f>IF(Cohort_CF!V10="","","n/a")</f>
        <v>n/a</v>
      </c>
      <c r="W10" s="141" t="str">
        <f>IF(Cohort_CF!W10="","","n/a")</f>
        <v>n/a</v>
      </c>
      <c r="X10" s="141" t="str">
        <f>IF(Cohort_CF!X10="","","n/a")</f>
        <v>n/a</v>
      </c>
      <c r="Y10" s="141" t="str">
        <f>IF(Cohort_CF!Y10="","","n/a")</f>
        <v>n/a</v>
      </c>
      <c r="Z10" s="141" t="str">
        <f>IF(Cohort_CF!Z10="","","n/a")</f>
        <v>n/a</v>
      </c>
      <c r="AA10" s="141" t="str">
        <f>IF(Cohort_CF!AA10="","","n/a")</f>
        <v>n/a</v>
      </c>
      <c r="AB10" s="141" t="str">
        <f>IF(Cohort_CF!AB10="","","n/a")</f>
        <v>n/a</v>
      </c>
      <c r="AC10" s="141" t="str">
        <f>IF(Cohort_CF!AC10="","","n/a")</f>
        <v>n/a</v>
      </c>
      <c r="AD10" s="141" t="str">
        <f>IF(Cohort_CF!AD10="","","n/a")</f>
        <v>n/a</v>
      </c>
      <c r="AE10" s="141" t="str">
        <f>IF(Cohort_CF!AE10="","","n/a")</f>
        <v>n/a</v>
      </c>
      <c r="AF10" s="141" t="str">
        <f>IF(Cohort_CF!AF10="","","n/a")</f>
        <v>n/a</v>
      </c>
      <c r="AG10" s="141" t="str">
        <f>IF(Cohort_CF!AG10="","","n/a")</f>
        <v>n/a</v>
      </c>
      <c r="AH10" s="141" t="str">
        <f>IF(Cohort_CF!AH10="","","n/a")</f>
        <v>n/a</v>
      </c>
      <c r="AI10" s="141" t="str">
        <f>IF(Cohort_CF!AI10="","","n/a")</f>
        <v>n/a</v>
      </c>
      <c r="AJ10" s="141" t="str">
        <f>IF(Cohort_CF!AJ10="","","n/a")</f>
        <v>n/a</v>
      </c>
      <c r="AK10" s="141" t="str">
        <f>IF(Cohort_CF!AK10="","","n/a")</f>
        <v>n/a</v>
      </c>
      <c r="AL10" s="141" t="str">
        <f>IF(Cohort_CF!AL10="","","n/a")</f>
        <v>n/a</v>
      </c>
      <c r="AM10" s="141" t="str">
        <f>IF(Cohort_CF!AM10="","","n/a")</f>
        <v>n/a</v>
      </c>
      <c r="AN10" s="141" t="str">
        <f>IF(Cohort_CF!AN10="","","n/a")</f>
        <v>n/a</v>
      </c>
      <c r="AO10" s="141" t="str">
        <f>IF(Cohort_CF!AO10="","","n/a")</f>
        <v>n/a</v>
      </c>
      <c r="AP10" s="141" t="str">
        <f>IF(Cohort_CF!AP10="","","n/a")</f>
        <v>n/a</v>
      </c>
      <c r="AQ10" s="141" t="str">
        <f>IF(Cohort_CF!AQ10="","","n/a")</f>
        <v>n/a</v>
      </c>
      <c r="AR10" s="141" t="str">
        <f>IF(Cohort_CF!AR10="","","n/a")</f>
        <v>n/a</v>
      </c>
      <c r="AS10" s="141" t="str">
        <f>IF(Cohort_CF!AS10="","","n/a")</f>
        <v>n/a</v>
      </c>
      <c r="AT10" s="141" t="str">
        <f>IF(Cohort_CF!AT10="","","n/a")</f>
        <v>n/a</v>
      </c>
      <c r="AU10" s="141" t="str">
        <f>IF(Cohort_CF!AU10="","","n/a")</f>
        <v>n/a</v>
      </c>
      <c r="AV10" s="141" t="str">
        <f>IF(Cohort_CF!AV10="","","n/a")</f>
        <v>n/a</v>
      </c>
      <c r="AW10" s="141" t="str">
        <f>IF(Cohort_CF!AW10="","","n/a")</f>
        <v>n/a</v>
      </c>
      <c r="AX10" s="141" t="str">
        <f>IF(Cohort_CF!AX10="","","n/a")</f>
        <v/>
      </c>
      <c r="AY10" s="141" t="str">
        <f>IF(Cohort_CF!AY10="","","n/a")</f>
        <v/>
      </c>
      <c r="AZ10" s="141" t="str">
        <f>IF(Cohort_CF!AZ10="","","n/a")</f>
        <v/>
      </c>
      <c r="BA10" s="141" t="str">
        <f>IF(Cohort_CF!BA10="","","n/a")</f>
        <v/>
      </c>
      <c r="BB10" s="141" t="str">
        <f>IF(Cohort_CF!BB10="","","n/a")</f>
        <v/>
      </c>
      <c r="BC10" s="141" t="str">
        <f>IF(Cohort_CF!BC10="","","n/a")</f>
        <v/>
      </c>
      <c r="BD10" s="141" t="str">
        <f>IF(Cohort_CF!BD10="","","n/a")</f>
        <v/>
      </c>
      <c r="BE10" s="141" t="str">
        <f>IF(Cohort_CF!BE10="","","n/a")</f>
        <v/>
      </c>
      <c r="BF10" s="141" t="str">
        <f>IF(Cohort_CF!BF10="","","n/a")</f>
        <v/>
      </c>
      <c r="BG10" s="141" t="str">
        <f>IF(Cohort_CF!BG10="","","n/a")</f>
        <v/>
      </c>
      <c r="BH10" s="141" t="str">
        <f>IF(Cohort_CF!BH10="","","n/a")</f>
        <v/>
      </c>
      <c r="BI10" s="141" t="str">
        <f>IF(Cohort_CF!BI10="","","n/a")</f>
        <v/>
      </c>
      <c r="BJ10" s="141" t="str">
        <f>IF(Cohort_CF!BJ10="","","n/a")</f>
        <v/>
      </c>
      <c r="BK10" s="141" t="str">
        <f>IF(Cohort_CF!BK10="","","n/a")</f>
        <v/>
      </c>
      <c r="BL10" s="141" t="str">
        <f>IF(Cohort_CF!BL10="","","n/a")</f>
        <v/>
      </c>
    </row>
    <row r="11" spans="1:73" s="135" customFormat="1" hidden="1" x14ac:dyDescent="0.55000000000000004">
      <c r="A11" s="646"/>
      <c r="B11" s="135" t="s">
        <v>472</v>
      </c>
      <c r="F11" s="141" t="str">
        <f>IF(Cohort_CF!F11="","","n/a")</f>
        <v/>
      </c>
      <c r="G11" s="141" t="str">
        <f>IF(Cohort_CF!G11="","","n/a")</f>
        <v/>
      </c>
      <c r="H11" s="141" t="str">
        <f>IF(Cohort_CF!H11="","","n/a")</f>
        <v/>
      </c>
      <c r="I11" s="141" t="str">
        <f>IF(Cohort_CF!I11="","","n/a")</f>
        <v/>
      </c>
      <c r="J11" s="141" t="str">
        <f>IF(Cohort_CF!J11="","","n/a")</f>
        <v/>
      </c>
      <c r="K11" s="141" t="str">
        <f>IF(Cohort_CF!K11="","","n/a")</f>
        <v>n/a</v>
      </c>
      <c r="L11" s="141" t="str">
        <f>IF(Cohort_CF!L11="","","n/a")</f>
        <v>n/a</v>
      </c>
      <c r="M11" s="141" t="str">
        <f>IF(Cohort_CF!M11="","","n/a")</f>
        <v>n/a</v>
      </c>
      <c r="N11" s="141" t="str">
        <f>IF(Cohort_CF!N11="","","n/a")</f>
        <v>n/a</v>
      </c>
      <c r="O11" s="141" t="str">
        <f>IF(Cohort_CF!O11="","","n/a")</f>
        <v>n/a</v>
      </c>
      <c r="P11" s="141" t="str">
        <f>IF(Cohort_CF!P11="","","n/a")</f>
        <v>n/a</v>
      </c>
      <c r="Q11" s="141" t="str">
        <f>IF(Cohort_CF!Q11="","","n/a")</f>
        <v>n/a</v>
      </c>
      <c r="R11" s="141" t="str">
        <f>IF(Cohort_CF!R11="","","n/a")</f>
        <v>n/a</v>
      </c>
      <c r="S11" s="141" t="str">
        <f>IF(Cohort_CF!S11="","","n/a")</f>
        <v>n/a</v>
      </c>
      <c r="T11" s="141" t="str">
        <f>IF(Cohort_CF!T11="","","n/a")</f>
        <v>n/a</v>
      </c>
      <c r="U11" s="141" t="str">
        <f>IF(Cohort_CF!U11="","","n/a")</f>
        <v>n/a</v>
      </c>
      <c r="V11" s="141" t="str">
        <f>IF(Cohort_CF!V11="","","n/a")</f>
        <v>n/a</v>
      </c>
      <c r="W11" s="141" t="str">
        <f>IF(Cohort_CF!W11="","","n/a")</f>
        <v>n/a</v>
      </c>
      <c r="X11" s="141" t="str">
        <f>IF(Cohort_CF!X11="","","n/a")</f>
        <v>n/a</v>
      </c>
      <c r="Y11" s="141" t="str">
        <f>IF(Cohort_CF!Y11="","","n/a")</f>
        <v>n/a</v>
      </c>
      <c r="Z11" s="141" t="str">
        <f>IF(Cohort_CF!Z11="","","n/a")</f>
        <v>n/a</v>
      </c>
      <c r="AA11" s="141" t="str">
        <f>IF(Cohort_CF!AA11="","","n/a")</f>
        <v>n/a</v>
      </c>
      <c r="AB11" s="141" t="str">
        <f>IF(Cohort_CF!AB11="","","n/a")</f>
        <v>n/a</v>
      </c>
      <c r="AC11" s="141" t="str">
        <f>IF(Cohort_CF!AC11="","","n/a")</f>
        <v>n/a</v>
      </c>
      <c r="AD11" s="141" t="str">
        <f>IF(Cohort_CF!AD11="","","n/a")</f>
        <v>n/a</v>
      </c>
      <c r="AE11" s="141" t="str">
        <f>IF(Cohort_CF!AE11="","","n/a")</f>
        <v>n/a</v>
      </c>
      <c r="AF11" s="141" t="str">
        <f>IF(Cohort_CF!AF11="","","n/a")</f>
        <v>n/a</v>
      </c>
      <c r="AG11" s="141" t="str">
        <f>IF(Cohort_CF!AG11="","","n/a")</f>
        <v>n/a</v>
      </c>
      <c r="AH11" s="141" t="str">
        <f>IF(Cohort_CF!AH11="","","n/a")</f>
        <v>n/a</v>
      </c>
      <c r="AI11" s="141" t="str">
        <f>IF(Cohort_CF!AI11="","","n/a")</f>
        <v>n/a</v>
      </c>
      <c r="AJ11" s="141" t="str">
        <f>IF(Cohort_CF!AJ11="","","n/a")</f>
        <v>n/a</v>
      </c>
      <c r="AK11" s="141" t="str">
        <f>IF(Cohort_CF!AK11="","","n/a")</f>
        <v>n/a</v>
      </c>
      <c r="AL11" s="141" t="str">
        <f>IF(Cohort_CF!AL11="","","n/a")</f>
        <v>n/a</v>
      </c>
      <c r="AM11" s="141" t="str">
        <f>IF(Cohort_CF!AM11="","","n/a")</f>
        <v>n/a</v>
      </c>
      <c r="AN11" s="141" t="str">
        <f>IF(Cohort_CF!AN11="","","n/a")</f>
        <v>n/a</v>
      </c>
      <c r="AO11" s="141" t="str">
        <f>IF(Cohort_CF!AO11="","","n/a")</f>
        <v>n/a</v>
      </c>
      <c r="AP11" s="141" t="str">
        <f>IF(Cohort_CF!AP11="","","n/a")</f>
        <v>n/a</v>
      </c>
      <c r="AQ11" s="141" t="str">
        <f>IF(Cohort_CF!AQ11="","","n/a")</f>
        <v>n/a</v>
      </c>
      <c r="AR11" s="141" t="str">
        <f>IF(Cohort_CF!AR11="","","n/a")</f>
        <v>n/a</v>
      </c>
      <c r="AS11" s="141" t="str">
        <f>IF(Cohort_CF!AS11="","","n/a")</f>
        <v>n/a</v>
      </c>
      <c r="AT11" s="141" t="str">
        <f>IF(Cohort_CF!AT11="","","n/a")</f>
        <v>n/a</v>
      </c>
      <c r="AU11" s="141" t="str">
        <f>IF(Cohort_CF!AU11="","","n/a")</f>
        <v>n/a</v>
      </c>
      <c r="AV11" s="141" t="str">
        <f>IF(Cohort_CF!AV11="","","n/a")</f>
        <v>n/a</v>
      </c>
      <c r="AW11" s="141" t="str">
        <f>IF(Cohort_CF!AW11="","","n/a")</f>
        <v>n/a</v>
      </c>
      <c r="AX11" s="141" t="str">
        <f>IF(Cohort_CF!AX11="","","n/a")</f>
        <v>n/a</v>
      </c>
      <c r="AY11" s="141" t="str">
        <f>IF(Cohort_CF!AY11="","","n/a")</f>
        <v/>
      </c>
      <c r="AZ11" s="141" t="str">
        <f>IF(Cohort_CF!AZ11="","","n/a")</f>
        <v/>
      </c>
      <c r="BA11" s="141" t="str">
        <f>IF(Cohort_CF!BA11="","","n/a")</f>
        <v/>
      </c>
      <c r="BB11" s="141" t="str">
        <f>IF(Cohort_CF!BB11="","","n/a")</f>
        <v/>
      </c>
      <c r="BC11" s="141" t="str">
        <f>IF(Cohort_CF!BC11="","","n/a")</f>
        <v/>
      </c>
      <c r="BD11" s="141" t="str">
        <f>IF(Cohort_CF!BD11="","","n/a")</f>
        <v/>
      </c>
      <c r="BE11" s="141" t="str">
        <f>IF(Cohort_CF!BE11="","","n/a")</f>
        <v/>
      </c>
      <c r="BF11" s="141" t="str">
        <f>IF(Cohort_CF!BF11="","","n/a")</f>
        <v/>
      </c>
      <c r="BG11" s="141" t="str">
        <f>IF(Cohort_CF!BG11="","","n/a")</f>
        <v/>
      </c>
      <c r="BH11" s="141" t="str">
        <f>IF(Cohort_CF!BH11="","","n/a")</f>
        <v/>
      </c>
      <c r="BI11" s="141" t="str">
        <f>IF(Cohort_CF!BI11="","","n/a")</f>
        <v/>
      </c>
      <c r="BJ11" s="141" t="str">
        <f>IF(Cohort_CF!BJ11="","","n/a")</f>
        <v/>
      </c>
      <c r="BK11" s="141" t="str">
        <f>IF(Cohort_CF!BK11="","","n/a")</f>
        <v/>
      </c>
      <c r="BL11" s="141" t="str">
        <f>IF(Cohort_CF!BL11="","","n/a")</f>
        <v/>
      </c>
    </row>
    <row r="12" spans="1:73" s="135" customFormat="1" hidden="1" x14ac:dyDescent="0.55000000000000004">
      <c r="A12" s="646"/>
      <c r="B12" s="135" t="s">
        <v>473</v>
      </c>
      <c r="F12" s="141" t="str">
        <f>IF(Cohort_CF!F12="","","n/a")</f>
        <v/>
      </c>
      <c r="G12" s="141" t="str">
        <f>IF(Cohort_CF!G12="","","n/a")</f>
        <v/>
      </c>
      <c r="H12" s="141" t="str">
        <f>IF(Cohort_CF!H12="","","n/a")</f>
        <v/>
      </c>
      <c r="I12" s="141" t="str">
        <f>IF(Cohort_CF!I12="","","n/a")</f>
        <v/>
      </c>
      <c r="J12" s="141" t="str">
        <f>IF(Cohort_CF!J12="","","n/a")</f>
        <v/>
      </c>
      <c r="K12" s="141" t="str">
        <f>IF(Cohort_CF!K12="","","n/a")</f>
        <v/>
      </c>
      <c r="L12" s="141" t="str">
        <f>IF(Cohort_CF!L12="","","n/a")</f>
        <v>n/a</v>
      </c>
      <c r="M12" s="141" t="str">
        <f>IF(Cohort_CF!M12="","","n/a")</f>
        <v>n/a</v>
      </c>
      <c r="N12" s="141" t="str">
        <f>IF(Cohort_CF!N12="","","n/a")</f>
        <v>n/a</v>
      </c>
      <c r="O12" s="141" t="str">
        <f>IF(Cohort_CF!O12="","","n/a")</f>
        <v>n/a</v>
      </c>
      <c r="P12" s="141" t="str">
        <f>IF(Cohort_CF!P12="","","n/a")</f>
        <v>n/a</v>
      </c>
      <c r="Q12" s="141" t="str">
        <f>IF(Cohort_CF!Q12="","","n/a")</f>
        <v>n/a</v>
      </c>
      <c r="R12" s="141" t="str">
        <f>IF(Cohort_CF!R12="","","n/a")</f>
        <v>n/a</v>
      </c>
      <c r="S12" s="141" t="str">
        <f>IF(Cohort_CF!S12="","","n/a")</f>
        <v>n/a</v>
      </c>
      <c r="T12" s="141" t="str">
        <f>IF(Cohort_CF!T12="","","n/a")</f>
        <v>n/a</v>
      </c>
      <c r="U12" s="141" t="str">
        <f>IF(Cohort_CF!U12="","","n/a")</f>
        <v>n/a</v>
      </c>
      <c r="V12" s="141" t="str">
        <f>IF(Cohort_CF!V12="","","n/a")</f>
        <v>n/a</v>
      </c>
      <c r="W12" s="141" t="str">
        <f>IF(Cohort_CF!W12="","","n/a")</f>
        <v>n/a</v>
      </c>
      <c r="X12" s="141" t="str">
        <f>IF(Cohort_CF!X12="","","n/a")</f>
        <v>n/a</v>
      </c>
      <c r="Y12" s="141" t="str">
        <f>IF(Cohort_CF!Y12="","","n/a")</f>
        <v>n/a</v>
      </c>
      <c r="Z12" s="141" t="str">
        <f>IF(Cohort_CF!Z12="","","n/a")</f>
        <v>n/a</v>
      </c>
      <c r="AA12" s="141" t="str">
        <f>IF(Cohort_CF!AA12="","","n/a")</f>
        <v>n/a</v>
      </c>
      <c r="AB12" s="141" t="str">
        <f>IF(Cohort_CF!AB12="","","n/a")</f>
        <v>n/a</v>
      </c>
      <c r="AC12" s="141" t="str">
        <f>IF(Cohort_CF!AC12="","","n/a")</f>
        <v>n/a</v>
      </c>
      <c r="AD12" s="141" t="str">
        <f>IF(Cohort_CF!AD12="","","n/a")</f>
        <v>n/a</v>
      </c>
      <c r="AE12" s="141" t="str">
        <f>IF(Cohort_CF!AE12="","","n/a")</f>
        <v>n/a</v>
      </c>
      <c r="AF12" s="141" t="str">
        <f>IF(Cohort_CF!AF12="","","n/a")</f>
        <v>n/a</v>
      </c>
      <c r="AG12" s="141" t="str">
        <f>IF(Cohort_CF!AG12="","","n/a")</f>
        <v>n/a</v>
      </c>
      <c r="AH12" s="141" t="str">
        <f>IF(Cohort_CF!AH12="","","n/a")</f>
        <v>n/a</v>
      </c>
      <c r="AI12" s="141" t="str">
        <f>IF(Cohort_CF!AI12="","","n/a")</f>
        <v>n/a</v>
      </c>
      <c r="AJ12" s="141" t="str">
        <f>IF(Cohort_CF!AJ12="","","n/a")</f>
        <v>n/a</v>
      </c>
      <c r="AK12" s="141" t="str">
        <f>IF(Cohort_CF!AK12="","","n/a")</f>
        <v>n/a</v>
      </c>
      <c r="AL12" s="141" t="str">
        <f>IF(Cohort_CF!AL12="","","n/a")</f>
        <v>n/a</v>
      </c>
      <c r="AM12" s="141" t="str">
        <f>IF(Cohort_CF!AM12="","","n/a")</f>
        <v>n/a</v>
      </c>
      <c r="AN12" s="141" t="str">
        <f>IF(Cohort_CF!AN12="","","n/a")</f>
        <v>n/a</v>
      </c>
      <c r="AO12" s="141" t="str">
        <f>IF(Cohort_CF!AO12="","","n/a")</f>
        <v>n/a</v>
      </c>
      <c r="AP12" s="141" t="str">
        <f>IF(Cohort_CF!AP12="","","n/a")</f>
        <v>n/a</v>
      </c>
      <c r="AQ12" s="141" t="str">
        <f>IF(Cohort_CF!AQ12="","","n/a")</f>
        <v>n/a</v>
      </c>
      <c r="AR12" s="141" t="str">
        <f>IF(Cohort_CF!AR12="","","n/a")</f>
        <v>n/a</v>
      </c>
      <c r="AS12" s="141" t="str">
        <f>IF(Cohort_CF!AS12="","","n/a")</f>
        <v>n/a</v>
      </c>
      <c r="AT12" s="141" t="str">
        <f>IF(Cohort_CF!AT12="","","n/a")</f>
        <v>n/a</v>
      </c>
      <c r="AU12" s="141" t="str">
        <f>IF(Cohort_CF!AU12="","","n/a")</f>
        <v>n/a</v>
      </c>
      <c r="AV12" s="141" t="str">
        <f>IF(Cohort_CF!AV12="","","n/a")</f>
        <v>n/a</v>
      </c>
      <c r="AW12" s="141" t="str">
        <f>IF(Cohort_CF!AW12="","","n/a")</f>
        <v>n/a</v>
      </c>
      <c r="AX12" s="141" t="str">
        <f>IF(Cohort_CF!AX12="","","n/a")</f>
        <v>n/a</v>
      </c>
      <c r="AY12" s="141" t="str">
        <f>IF(Cohort_CF!AY12="","","n/a")</f>
        <v>n/a</v>
      </c>
      <c r="AZ12" s="141" t="str">
        <f>IF(Cohort_CF!AZ12="","","n/a")</f>
        <v/>
      </c>
      <c r="BA12" s="141" t="str">
        <f>IF(Cohort_CF!BA12="","","n/a")</f>
        <v/>
      </c>
      <c r="BB12" s="141" t="str">
        <f>IF(Cohort_CF!BB12="","","n/a")</f>
        <v/>
      </c>
      <c r="BC12" s="141" t="str">
        <f>IF(Cohort_CF!BC12="","","n/a")</f>
        <v/>
      </c>
      <c r="BD12" s="141" t="str">
        <f>IF(Cohort_CF!BD12="","","n/a")</f>
        <v/>
      </c>
      <c r="BE12" s="141" t="str">
        <f>IF(Cohort_CF!BE12="","","n/a")</f>
        <v/>
      </c>
      <c r="BF12" s="141" t="str">
        <f>IF(Cohort_CF!BF12="","","n/a")</f>
        <v/>
      </c>
      <c r="BG12" s="141" t="str">
        <f>IF(Cohort_CF!BG12="","","n/a")</f>
        <v/>
      </c>
      <c r="BH12" s="141" t="str">
        <f>IF(Cohort_CF!BH12="","","n/a")</f>
        <v/>
      </c>
      <c r="BI12" s="141" t="str">
        <f>IF(Cohort_CF!BI12="","","n/a")</f>
        <v/>
      </c>
      <c r="BJ12" s="141" t="str">
        <f>IF(Cohort_CF!BJ12="","","n/a")</f>
        <v/>
      </c>
      <c r="BK12" s="141" t="str">
        <f>IF(Cohort_CF!BK12="","","n/a")</f>
        <v/>
      </c>
      <c r="BL12" s="141" t="str">
        <f>IF(Cohort_CF!BL12="","","n/a")</f>
        <v/>
      </c>
    </row>
    <row r="13" spans="1:73" s="135" customFormat="1" hidden="1" x14ac:dyDescent="0.55000000000000004">
      <c r="A13" s="646"/>
      <c r="B13" s="135" t="s">
        <v>474</v>
      </c>
      <c r="F13" s="141" t="str">
        <f>IF(Cohort_CF!F13="","","n/a")</f>
        <v/>
      </c>
      <c r="G13" s="141" t="str">
        <f>IF(Cohort_CF!G13="","","n/a")</f>
        <v/>
      </c>
      <c r="H13" s="141" t="str">
        <f>IF(Cohort_CF!H13="","","n/a")</f>
        <v/>
      </c>
      <c r="I13" s="141" t="str">
        <f>IF(Cohort_CF!I13="","","n/a")</f>
        <v/>
      </c>
      <c r="J13" s="141" t="str">
        <f>IF(Cohort_CF!J13="","","n/a")</f>
        <v/>
      </c>
      <c r="K13" s="141" t="str">
        <f>IF(Cohort_CF!K13="","","n/a")</f>
        <v/>
      </c>
      <c r="L13" s="141" t="str">
        <f>IF(Cohort_CF!L13="","","n/a")</f>
        <v/>
      </c>
      <c r="M13" s="141" t="str">
        <f>IF(Cohort_CF!M13="","","n/a")</f>
        <v>n/a</v>
      </c>
      <c r="N13" s="141" t="str">
        <f>IF(Cohort_CF!N13="","","n/a")</f>
        <v>n/a</v>
      </c>
      <c r="O13" s="141" t="str">
        <f>IF(Cohort_CF!O13="","","n/a")</f>
        <v>n/a</v>
      </c>
      <c r="P13" s="141" t="str">
        <f>IF(Cohort_CF!P13="","","n/a")</f>
        <v>n/a</v>
      </c>
      <c r="Q13" s="141" t="str">
        <f>IF(Cohort_CF!Q13="","","n/a")</f>
        <v>n/a</v>
      </c>
      <c r="R13" s="141" t="str">
        <f>IF(Cohort_CF!R13="","","n/a")</f>
        <v>n/a</v>
      </c>
      <c r="S13" s="141" t="str">
        <f>IF(Cohort_CF!S13="","","n/a")</f>
        <v>n/a</v>
      </c>
      <c r="T13" s="141" t="str">
        <f>IF(Cohort_CF!T13="","","n/a")</f>
        <v>n/a</v>
      </c>
      <c r="U13" s="141" t="str">
        <f>IF(Cohort_CF!U13="","","n/a")</f>
        <v>n/a</v>
      </c>
      <c r="V13" s="141" t="str">
        <f>IF(Cohort_CF!V13="","","n/a")</f>
        <v>n/a</v>
      </c>
      <c r="W13" s="141" t="str">
        <f>IF(Cohort_CF!W13="","","n/a")</f>
        <v>n/a</v>
      </c>
      <c r="X13" s="141" t="str">
        <f>IF(Cohort_CF!X13="","","n/a")</f>
        <v>n/a</v>
      </c>
      <c r="Y13" s="141" t="str">
        <f>IF(Cohort_CF!Y13="","","n/a")</f>
        <v>n/a</v>
      </c>
      <c r="Z13" s="141" t="str">
        <f>IF(Cohort_CF!Z13="","","n/a")</f>
        <v>n/a</v>
      </c>
      <c r="AA13" s="141" t="str">
        <f>IF(Cohort_CF!AA13="","","n/a")</f>
        <v>n/a</v>
      </c>
      <c r="AB13" s="141" t="str">
        <f>IF(Cohort_CF!AB13="","","n/a")</f>
        <v>n/a</v>
      </c>
      <c r="AC13" s="141" t="str">
        <f>IF(Cohort_CF!AC13="","","n/a")</f>
        <v>n/a</v>
      </c>
      <c r="AD13" s="141" t="str">
        <f>IF(Cohort_CF!AD13="","","n/a")</f>
        <v>n/a</v>
      </c>
      <c r="AE13" s="141" t="str">
        <f>IF(Cohort_CF!AE13="","","n/a")</f>
        <v>n/a</v>
      </c>
      <c r="AF13" s="141" t="str">
        <f>IF(Cohort_CF!AF13="","","n/a")</f>
        <v>n/a</v>
      </c>
      <c r="AG13" s="141" t="str">
        <f>IF(Cohort_CF!AG13="","","n/a")</f>
        <v>n/a</v>
      </c>
      <c r="AH13" s="141" t="str">
        <f>IF(Cohort_CF!AH13="","","n/a")</f>
        <v>n/a</v>
      </c>
      <c r="AI13" s="141" t="str">
        <f>IF(Cohort_CF!AI13="","","n/a")</f>
        <v>n/a</v>
      </c>
      <c r="AJ13" s="141" t="str">
        <f>IF(Cohort_CF!AJ13="","","n/a")</f>
        <v>n/a</v>
      </c>
      <c r="AK13" s="141" t="str">
        <f>IF(Cohort_CF!AK13="","","n/a")</f>
        <v>n/a</v>
      </c>
      <c r="AL13" s="141" t="str">
        <f>IF(Cohort_CF!AL13="","","n/a")</f>
        <v>n/a</v>
      </c>
      <c r="AM13" s="141" t="str">
        <f>IF(Cohort_CF!AM13="","","n/a")</f>
        <v>n/a</v>
      </c>
      <c r="AN13" s="141" t="str">
        <f>IF(Cohort_CF!AN13="","","n/a")</f>
        <v>n/a</v>
      </c>
      <c r="AO13" s="141" t="str">
        <f>IF(Cohort_CF!AO13="","","n/a")</f>
        <v>n/a</v>
      </c>
      <c r="AP13" s="141" t="str">
        <f>IF(Cohort_CF!AP13="","","n/a")</f>
        <v>n/a</v>
      </c>
      <c r="AQ13" s="141" t="str">
        <f>IF(Cohort_CF!AQ13="","","n/a")</f>
        <v>n/a</v>
      </c>
      <c r="AR13" s="141" t="str">
        <f>IF(Cohort_CF!AR13="","","n/a")</f>
        <v>n/a</v>
      </c>
      <c r="AS13" s="141" t="str">
        <f>IF(Cohort_CF!AS13="","","n/a")</f>
        <v>n/a</v>
      </c>
      <c r="AT13" s="141" t="str">
        <f>IF(Cohort_CF!AT13="","","n/a")</f>
        <v>n/a</v>
      </c>
      <c r="AU13" s="141" t="str">
        <f>IF(Cohort_CF!AU13="","","n/a")</f>
        <v>n/a</v>
      </c>
      <c r="AV13" s="141" t="str">
        <f>IF(Cohort_CF!AV13="","","n/a")</f>
        <v>n/a</v>
      </c>
      <c r="AW13" s="141" t="str">
        <f>IF(Cohort_CF!AW13="","","n/a")</f>
        <v>n/a</v>
      </c>
      <c r="AX13" s="141" t="str">
        <f>IF(Cohort_CF!AX13="","","n/a")</f>
        <v>n/a</v>
      </c>
      <c r="AY13" s="141" t="str">
        <f>IF(Cohort_CF!AY13="","","n/a")</f>
        <v>n/a</v>
      </c>
      <c r="AZ13" s="141" t="str">
        <f>IF(Cohort_CF!AZ13="","","n/a")</f>
        <v>n/a</v>
      </c>
      <c r="BA13" s="141" t="str">
        <f>IF(Cohort_CF!BA13="","","n/a")</f>
        <v/>
      </c>
      <c r="BB13" s="141" t="str">
        <f>IF(Cohort_CF!BB13="","","n/a")</f>
        <v/>
      </c>
      <c r="BC13" s="141" t="str">
        <f>IF(Cohort_CF!BC13="","","n/a")</f>
        <v/>
      </c>
      <c r="BD13" s="141" t="str">
        <f>IF(Cohort_CF!BD13="","","n/a")</f>
        <v/>
      </c>
      <c r="BE13" s="141" t="str">
        <f>IF(Cohort_CF!BE13="","","n/a")</f>
        <v/>
      </c>
      <c r="BF13" s="141" t="str">
        <f>IF(Cohort_CF!BF13="","","n/a")</f>
        <v/>
      </c>
      <c r="BG13" s="141" t="str">
        <f>IF(Cohort_CF!BG13="","","n/a")</f>
        <v/>
      </c>
      <c r="BH13" s="141" t="str">
        <f>IF(Cohort_CF!BH13="","","n/a")</f>
        <v/>
      </c>
      <c r="BI13" s="141" t="str">
        <f>IF(Cohort_CF!BI13="","","n/a")</f>
        <v/>
      </c>
      <c r="BJ13" s="141" t="str">
        <f>IF(Cohort_CF!BJ13="","","n/a")</f>
        <v/>
      </c>
      <c r="BK13" s="141" t="str">
        <f>IF(Cohort_CF!BK13="","","n/a")</f>
        <v/>
      </c>
      <c r="BL13" s="141" t="str">
        <f>IF(Cohort_CF!BL13="","","n/a")</f>
        <v/>
      </c>
    </row>
    <row r="14" spans="1:73" s="135" customFormat="1" hidden="1" x14ac:dyDescent="0.55000000000000004">
      <c r="A14" s="646"/>
      <c r="B14" s="135" t="s">
        <v>475</v>
      </c>
      <c r="F14" s="141" t="str">
        <f>IF(Cohort_CF!F14="","","n/a")</f>
        <v/>
      </c>
      <c r="G14" s="141" t="str">
        <f>IF(Cohort_CF!G14="","","n/a")</f>
        <v/>
      </c>
      <c r="H14" s="141" t="str">
        <f>IF(Cohort_CF!H14="","","n/a")</f>
        <v/>
      </c>
      <c r="I14" s="141" t="str">
        <f>IF(Cohort_CF!I14="","","n/a")</f>
        <v/>
      </c>
      <c r="J14" s="141" t="str">
        <f>IF(Cohort_CF!J14="","","n/a")</f>
        <v/>
      </c>
      <c r="K14" s="141" t="str">
        <f>IF(Cohort_CF!K14="","","n/a")</f>
        <v/>
      </c>
      <c r="L14" s="141" t="str">
        <f>IF(Cohort_CF!L14="","","n/a")</f>
        <v/>
      </c>
      <c r="M14" s="141" t="str">
        <f>IF(Cohort_CF!M14="","","n/a")</f>
        <v/>
      </c>
      <c r="N14" s="141" t="str">
        <f>IF(Cohort_CF!N14="","","n/a")</f>
        <v>n/a</v>
      </c>
      <c r="O14" s="141" t="str">
        <f>IF(Cohort_CF!O14="","","n/a")</f>
        <v>n/a</v>
      </c>
      <c r="P14" s="141" t="str">
        <f>IF(Cohort_CF!P14="","","n/a")</f>
        <v>n/a</v>
      </c>
      <c r="Q14" s="141" t="str">
        <f>IF(Cohort_CF!Q14="","","n/a")</f>
        <v>n/a</v>
      </c>
      <c r="R14" s="141" t="str">
        <f>IF(Cohort_CF!R14="","","n/a")</f>
        <v>n/a</v>
      </c>
      <c r="S14" s="141" t="str">
        <f>IF(Cohort_CF!S14="","","n/a")</f>
        <v>n/a</v>
      </c>
      <c r="T14" s="141" t="str">
        <f>IF(Cohort_CF!T14="","","n/a")</f>
        <v>n/a</v>
      </c>
      <c r="U14" s="141" t="str">
        <f>IF(Cohort_CF!U14="","","n/a")</f>
        <v>n/a</v>
      </c>
      <c r="V14" s="141" t="str">
        <f>IF(Cohort_CF!V14="","","n/a")</f>
        <v>n/a</v>
      </c>
      <c r="W14" s="141" t="str">
        <f>IF(Cohort_CF!W14="","","n/a")</f>
        <v>n/a</v>
      </c>
      <c r="X14" s="141" t="str">
        <f>IF(Cohort_CF!X14="","","n/a")</f>
        <v>n/a</v>
      </c>
      <c r="Y14" s="141" t="str">
        <f>IF(Cohort_CF!Y14="","","n/a")</f>
        <v>n/a</v>
      </c>
      <c r="Z14" s="141" t="str">
        <f>IF(Cohort_CF!Z14="","","n/a")</f>
        <v>n/a</v>
      </c>
      <c r="AA14" s="141" t="str">
        <f>IF(Cohort_CF!AA14="","","n/a")</f>
        <v>n/a</v>
      </c>
      <c r="AB14" s="141" t="str">
        <f>IF(Cohort_CF!AB14="","","n/a")</f>
        <v>n/a</v>
      </c>
      <c r="AC14" s="141" t="str">
        <f>IF(Cohort_CF!AC14="","","n/a")</f>
        <v>n/a</v>
      </c>
      <c r="AD14" s="141" t="str">
        <f>IF(Cohort_CF!AD14="","","n/a")</f>
        <v>n/a</v>
      </c>
      <c r="AE14" s="141" t="str">
        <f>IF(Cohort_CF!AE14="","","n/a")</f>
        <v>n/a</v>
      </c>
      <c r="AF14" s="141" t="str">
        <f>IF(Cohort_CF!AF14="","","n/a")</f>
        <v>n/a</v>
      </c>
      <c r="AG14" s="141" t="str">
        <f>IF(Cohort_CF!AG14="","","n/a")</f>
        <v>n/a</v>
      </c>
      <c r="AH14" s="141" t="str">
        <f>IF(Cohort_CF!AH14="","","n/a")</f>
        <v>n/a</v>
      </c>
      <c r="AI14" s="141" t="str">
        <f>IF(Cohort_CF!AI14="","","n/a")</f>
        <v>n/a</v>
      </c>
      <c r="AJ14" s="141" t="str">
        <f>IF(Cohort_CF!AJ14="","","n/a")</f>
        <v>n/a</v>
      </c>
      <c r="AK14" s="141" t="str">
        <f>IF(Cohort_CF!AK14="","","n/a")</f>
        <v>n/a</v>
      </c>
      <c r="AL14" s="141" t="str">
        <f>IF(Cohort_CF!AL14="","","n/a")</f>
        <v>n/a</v>
      </c>
      <c r="AM14" s="141" t="str">
        <f>IF(Cohort_CF!AM14="","","n/a")</f>
        <v>n/a</v>
      </c>
      <c r="AN14" s="141" t="str">
        <f>IF(Cohort_CF!AN14="","","n/a")</f>
        <v>n/a</v>
      </c>
      <c r="AO14" s="141" t="str">
        <f>IF(Cohort_CF!AO14="","","n/a")</f>
        <v>n/a</v>
      </c>
      <c r="AP14" s="141" t="str">
        <f>IF(Cohort_CF!AP14="","","n/a")</f>
        <v>n/a</v>
      </c>
      <c r="AQ14" s="141" t="str">
        <f>IF(Cohort_CF!AQ14="","","n/a")</f>
        <v>n/a</v>
      </c>
      <c r="AR14" s="141" t="str">
        <f>IF(Cohort_CF!AR14="","","n/a")</f>
        <v>n/a</v>
      </c>
      <c r="AS14" s="141" t="str">
        <f>IF(Cohort_CF!AS14="","","n/a")</f>
        <v>n/a</v>
      </c>
      <c r="AT14" s="141" t="str">
        <f>IF(Cohort_CF!AT14="","","n/a")</f>
        <v>n/a</v>
      </c>
      <c r="AU14" s="141" t="str">
        <f>IF(Cohort_CF!AU14="","","n/a")</f>
        <v>n/a</v>
      </c>
      <c r="AV14" s="141" t="str">
        <f>IF(Cohort_CF!AV14="","","n/a")</f>
        <v>n/a</v>
      </c>
      <c r="AW14" s="141" t="str">
        <f>IF(Cohort_CF!AW14="","","n/a")</f>
        <v>n/a</v>
      </c>
      <c r="AX14" s="141" t="str">
        <f>IF(Cohort_CF!AX14="","","n/a")</f>
        <v>n/a</v>
      </c>
      <c r="AY14" s="141" t="str">
        <f>IF(Cohort_CF!AY14="","","n/a")</f>
        <v>n/a</v>
      </c>
      <c r="AZ14" s="141" t="str">
        <f>IF(Cohort_CF!AZ14="","","n/a")</f>
        <v>n/a</v>
      </c>
      <c r="BA14" s="141" t="str">
        <f>IF(Cohort_CF!BA14="","","n/a")</f>
        <v>n/a</v>
      </c>
      <c r="BB14" s="141" t="str">
        <f>IF(Cohort_CF!BB14="","","n/a")</f>
        <v/>
      </c>
      <c r="BC14" s="141" t="str">
        <f>IF(Cohort_CF!BC14="","","n/a")</f>
        <v/>
      </c>
      <c r="BD14" s="141" t="str">
        <f>IF(Cohort_CF!BD14="","","n/a")</f>
        <v/>
      </c>
      <c r="BE14" s="141" t="str">
        <f>IF(Cohort_CF!BE14="","","n/a")</f>
        <v/>
      </c>
      <c r="BF14" s="141" t="str">
        <f>IF(Cohort_CF!BF14="","","n/a")</f>
        <v/>
      </c>
      <c r="BG14" s="141" t="str">
        <f>IF(Cohort_CF!BG14="","","n/a")</f>
        <v/>
      </c>
      <c r="BH14" s="141" t="str">
        <f>IF(Cohort_CF!BH14="","","n/a")</f>
        <v/>
      </c>
      <c r="BI14" s="141" t="str">
        <f>IF(Cohort_CF!BI14="","","n/a")</f>
        <v/>
      </c>
      <c r="BJ14" s="141" t="str">
        <f>IF(Cohort_CF!BJ14="","","n/a")</f>
        <v/>
      </c>
      <c r="BK14" s="141" t="str">
        <f>IF(Cohort_CF!BK14="","","n/a")</f>
        <v/>
      </c>
      <c r="BL14" s="141" t="str">
        <f>IF(Cohort_CF!BL14="","","n/a")</f>
        <v/>
      </c>
    </row>
    <row r="15" spans="1:73" s="135" customFormat="1" hidden="1" x14ac:dyDescent="0.55000000000000004">
      <c r="A15" s="646"/>
      <c r="B15" s="135" t="s">
        <v>476</v>
      </c>
      <c r="F15" s="141" t="str">
        <f>IF(Cohort_CF!F15="","","n/a")</f>
        <v/>
      </c>
      <c r="G15" s="141" t="str">
        <f>IF(Cohort_CF!G15="","","n/a")</f>
        <v/>
      </c>
      <c r="H15" s="141" t="str">
        <f>IF(Cohort_CF!H15="","","n/a")</f>
        <v/>
      </c>
      <c r="I15" s="141" t="str">
        <f>IF(Cohort_CF!I15="","","n/a")</f>
        <v/>
      </c>
      <c r="J15" s="141" t="str">
        <f>IF(Cohort_CF!J15="","","n/a")</f>
        <v/>
      </c>
      <c r="K15" s="141" t="str">
        <f>IF(Cohort_CF!K15="","","n/a")</f>
        <v/>
      </c>
      <c r="L15" s="141" t="str">
        <f>IF(Cohort_CF!L15="","","n/a")</f>
        <v/>
      </c>
      <c r="M15" s="141" t="str">
        <f>IF(Cohort_CF!M15="","","n/a")</f>
        <v/>
      </c>
      <c r="N15" s="141" t="str">
        <f>IF(Cohort_CF!N15="","","n/a")</f>
        <v/>
      </c>
      <c r="O15" s="141" t="str">
        <f>IF(Cohort_CF!O15="","","n/a")</f>
        <v>n/a</v>
      </c>
      <c r="P15" s="141" t="str">
        <f>IF(Cohort_CF!P15="","","n/a")</f>
        <v>n/a</v>
      </c>
      <c r="Q15" s="141" t="str">
        <f>IF(Cohort_CF!Q15="","","n/a")</f>
        <v>n/a</v>
      </c>
      <c r="R15" s="141" t="str">
        <f>IF(Cohort_CF!R15="","","n/a")</f>
        <v>n/a</v>
      </c>
      <c r="S15" s="141" t="str">
        <f>IF(Cohort_CF!S15="","","n/a")</f>
        <v>n/a</v>
      </c>
      <c r="T15" s="141" t="str">
        <f>IF(Cohort_CF!T15="","","n/a")</f>
        <v>n/a</v>
      </c>
      <c r="U15" s="141" t="str">
        <f>IF(Cohort_CF!U15="","","n/a")</f>
        <v>n/a</v>
      </c>
      <c r="V15" s="141" t="str">
        <f>IF(Cohort_CF!V15="","","n/a")</f>
        <v>n/a</v>
      </c>
      <c r="W15" s="141" t="str">
        <f>IF(Cohort_CF!W15="","","n/a")</f>
        <v>n/a</v>
      </c>
      <c r="X15" s="141" t="str">
        <f>IF(Cohort_CF!X15="","","n/a")</f>
        <v>n/a</v>
      </c>
      <c r="Y15" s="141" t="str">
        <f>IF(Cohort_CF!Y15="","","n/a")</f>
        <v>n/a</v>
      </c>
      <c r="Z15" s="141" t="str">
        <f>IF(Cohort_CF!Z15="","","n/a")</f>
        <v>n/a</v>
      </c>
      <c r="AA15" s="141" t="str">
        <f>IF(Cohort_CF!AA15="","","n/a")</f>
        <v>n/a</v>
      </c>
      <c r="AB15" s="141" t="str">
        <f>IF(Cohort_CF!AB15="","","n/a")</f>
        <v>n/a</v>
      </c>
      <c r="AC15" s="141" t="str">
        <f>IF(Cohort_CF!AC15="","","n/a")</f>
        <v>n/a</v>
      </c>
      <c r="AD15" s="141" t="str">
        <f>IF(Cohort_CF!AD15="","","n/a")</f>
        <v>n/a</v>
      </c>
      <c r="AE15" s="141" t="str">
        <f>IF(Cohort_CF!AE15="","","n/a")</f>
        <v>n/a</v>
      </c>
      <c r="AF15" s="141" t="str">
        <f>IF(Cohort_CF!AF15="","","n/a")</f>
        <v>n/a</v>
      </c>
      <c r="AG15" s="141" t="str">
        <f>IF(Cohort_CF!AG15="","","n/a")</f>
        <v>n/a</v>
      </c>
      <c r="AH15" s="141" t="str">
        <f>IF(Cohort_CF!AH15="","","n/a")</f>
        <v>n/a</v>
      </c>
      <c r="AI15" s="141" t="str">
        <f>IF(Cohort_CF!AI15="","","n/a")</f>
        <v>n/a</v>
      </c>
      <c r="AJ15" s="141" t="str">
        <f>IF(Cohort_CF!AJ15="","","n/a")</f>
        <v>n/a</v>
      </c>
      <c r="AK15" s="141" t="str">
        <f>IF(Cohort_CF!AK15="","","n/a")</f>
        <v>n/a</v>
      </c>
      <c r="AL15" s="141" t="str">
        <f>IF(Cohort_CF!AL15="","","n/a")</f>
        <v>n/a</v>
      </c>
      <c r="AM15" s="141" t="str">
        <f>IF(Cohort_CF!AM15="","","n/a")</f>
        <v>n/a</v>
      </c>
      <c r="AN15" s="141" t="str">
        <f>IF(Cohort_CF!AN15="","","n/a")</f>
        <v>n/a</v>
      </c>
      <c r="AO15" s="141" t="str">
        <f>IF(Cohort_CF!AO15="","","n/a")</f>
        <v>n/a</v>
      </c>
      <c r="AP15" s="141" t="str">
        <f>IF(Cohort_CF!AP15="","","n/a")</f>
        <v>n/a</v>
      </c>
      <c r="AQ15" s="141" t="str">
        <f>IF(Cohort_CF!AQ15="","","n/a")</f>
        <v>n/a</v>
      </c>
      <c r="AR15" s="141" t="str">
        <f>IF(Cohort_CF!AR15="","","n/a")</f>
        <v>n/a</v>
      </c>
      <c r="AS15" s="141" t="str">
        <f>IF(Cohort_CF!AS15="","","n/a")</f>
        <v>n/a</v>
      </c>
      <c r="AT15" s="141" t="str">
        <f>IF(Cohort_CF!AT15="","","n/a")</f>
        <v>n/a</v>
      </c>
      <c r="AU15" s="141" t="str">
        <f>IF(Cohort_CF!AU15="","","n/a")</f>
        <v>n/a</v>
      </c>
      <c r="AV15" s="141" t="str">
        <f>IF(Cohort_CF!AV15="","","n/a")</f>
        <v>n/a</v>
      </c>
      <c r="AW15" s="141" t="str">
        <f>IF(Cohort_CF!AW15="","","n/a")</f>
        <v>n/a</v>
      </c>
      <c r="AX15" s="141" t="str">
        <f>IF(Cohort_CF!AX15="","","n/a")</f>
        <v>n/a</v>
      </c>
      <c r="AY15" s="141" t="str">
        <f>IF(Cohort_CF!AY15="","","n/a")</f>
        <v>n/a</v>
      </c>
      <c r="AZ15" s="141" t="str">
        <f>IF(Cohort_CF!AZ15="","","n/a")</f>
        <v>n/a</v>
      </c>
      <c r="BA15" s="141" t="str">
        <f>IF(Cohort_CF!BA15="","","n/a")</f>
        <v>n/a</v>
      </c>
      <c r="BB15" s="141" t="str">
        <f>IF(Cohort_CF!BB15="","","n/a")</f>
        <v>n/a</v>
      </c>
      <c r="BC15" s="141" t="str">
        <f>IF(Cohort_CF!BC15="","","n/a")</f>
        <v/>
      </c>
      <c r="BD15" s="141" t="str">
        <f>IF(Cohort_CF!BD15="","","n/a")</f>
        <v/>
      </c>
      <c r="BE15" s="141" t="str">
        <f>IF(Cohort_CF!BE15="","","n/a")</f>
        <v/>
      </c>
      <c r="BF15" s="141" t="str">
        <f>IF(Cohort_CF!BF15="","","n/a")</f>
        <v/>
      </c>
      <c r="BG15" s="141" t="str">
        <f>IF(Cohort_CF!BG15="","","n/a")</f>
        <v/>
      </c>
      <c r="BH15" s="141" t="str">
        <f>IF(Cohort_CF!BH15="","","n/a")</f>
        <v/>
      </c>
      <c r="BI15" s="141" t="str">
        <f>IF(Cohort_CF!BI15="","","n/a")</f>
        <v/>
      </c>
      <c r="BJ15" s="141" t="str">
        <f>IF(Cohort_CF!BJ15="","","n/a")</f>
        <v/>
      </c>
      <c r="BK15" s="141" t="str">
        <f>IF(Cohort_CF!BK15="","","n/a")</f>
        <v/>
      </c>
      <c r="BL15" s="141" t="str">
        <f>IF(Cohort_CF!BL15="","","n/a")</f>
        <v/>
      </c>
    </row>
    <row r="16" spans="1:73" s="135" customFormat="1" hidden="1" x14ac:dyDescent="0.55000000000000004">
      <c r="A16" s="646"/>
      <c r="B16" s="135" t="s">
        <v>477</v>
      </c>
      <c r="F16" s="141" t="str">
        <f>IF(Cohort_CF!F16="","","n/a")</f>
        <v/>
      </c>
      <c r="G16" s="141" t="str">
        <f>IF(Cohort_CF!G16="","","n/a")</f>
        <v/>
      </c>
      <c r="H16" s="141" t="str">
        <f>IF(Cohort_CF!H16="","","n/a")</f>
        <v/>
      </c>
      <c r="I16" s="141" t="str">
        <f>IF(Cohort_CF!I16="","","n/a")</f>
        <v/>
      </c>
      <c r="J16" s="141" t="str">
        <f>IF(Cohort_CF!J16="","","n/a")</f>
        <v/>
      </c>
      <c r="K16" s="141" t="str">
        <f>IF(Cohort_CF!K16="","","n/a")</f>
        <v/>
      </c>
      <c r="L16" s="141" t="str">
        <f>IF(Cohort_CF!L16="","","n/a")</f>
        <v/>
      </c>
      <c r="M16" s="141" t="str">
        <f>IF(Cohort_CF!M16="","","n/a")</f>
        <v/>
      </c>
      <c r="N16" s="141" t="str">
        <f>IF(Cohort_CF!N16="","","n/a")</f>
        <v/>
      </c>
      <c r="O16" s="141" t="str">
        <f>IF(Cohort_CF!O16="","","n/a")</f>
        <v/>
      </c>
      <c r="P16" s="141" t="str">
        <f>IF(Cohort_CF!P16="","","n/a")</f>
        <v>n/a</v>
      </c>
      <c r="Q16" s="141" t="str">
        <f>IF(Cohort_CF!Q16="","","n/a")</f>
        <v>n/a</v>
      </c>
      <c r="R16" s="141" t="str">
        <f>IF(Cohort_CF!R16="","","n/a")</f>
        <v>n/a</v>
      </c>
      <c r="S16" s="141" t="str">
        <f>IF(Cohort_CF!S16="","","n/a")</f>
        <v>n/a</v>
      </c>
      <c r="T16" s="141" t="str">
        <f>IF(Cohort_CF!T16="","","n/a")</f>
        <v>n/a</v>
      </c>
      <c r="U16" s="141" t="str">
        <f>IF(Cohort_CF!U16="","","n/a")</f>
        <v>n/a</v>
      </c>
      <c r="V16" s="141" t="str">
        <f>IF(Cohort_CF!V16="","","n/a")</f>
        <v>n/a</v>
      </c>
      <c r="W16" s="141" t="str">
        <f>IF(Cohort_CF!W16="","","n/a")</f>
        <v>n/a</v>
      </c>
      <c r="X16" s="141" t="str">
        <f>IF(Cohort_CF!X16="","","n/a")</f>
        <v>n/a</v>
      </c>
      <c r="Y16" s="141" t="str">
        <f>IF(Cohort_CF!Y16="","","n/a")</f>
        <v>n/a</v>
      </c>
      <c r="Z16" s="141" t="str">
        <f>IF(Cohort_CF!Z16="","","n/a")</f>
        <v>n/a</v>
      </c>
      <c r="AA16" s="141" t="str">
        <f>IF(Cohort_CF!AA16="","","n/a")</f>
        <v>n/a</v>
      </c>
      <c r="AB16" s="141" t="str">
        <f>IF(Cohort_CF!AB16="","","n/a")</f>
        <v>n/a</v>
      </c>
      <c r="AC16" s="141" t="str">
        <f>IF(Cohort_CF!AC16="","","n/a")</f>
        <v>n/a</v>
      </c>
      <c r="AD16" s="141" t="str">
        <f>IF(Cohort_CF!AD16="","","n/a")</f>
        <v>n/a</v>
      </c>
      <c r="AE16" s="141" t="str">
        <f>IF(Cohort_CF!AE16="","","n/a")</f>
        <v>n/a</v>
      </c>
      <c r="AF16" s="141" t="str">
        <f>IF(Cohort_CF!AF16="","","n/a")</f>
        <v>n/a</v>
      </c>
      <c r="AG16" s="141" t="str">
        <f>IF(Cohort_CF!AG16="","","n/a")</f>
        <v>n/a</v>
      </c>
      <c r="AH16" s="141" t="str">
        <f>IF(Cohort_CF!AH16="","","n/a")</f>
        <v>n/a</v>
      </c>
      <c r="AI16" s="141" t="str">
        <f>IF(Cohort_CF!AI16="","","n/a")</f>
        <v>n/a</v>
      </c>
      <c r="AJ16" s="141" t="str">
        <f>IF(Cohort_CF!AJ16="","","n/a")</f>
        <v>n/a</v>
      </c>
      <c r="AK16" s="141" t="str">
        <f>IF(Cohort_CF!AK16="","","n/a")</f>
        <v>n/a</v>
      </c>
      <c r="AL16" s="141" t="str">
        <f>IF(Cohort_CF!AL16="","","n/a")</f>
        <v>n/a</v>
      </c>
      <c r="AM16" s="141" t="str">
        <f>IF(Cohort_CF!AM16="","","n/a")</f>
        <v>n/a</v>
      </c>
      <c r="AN16" s="141" t="str">
        <f>IF(Cohort_CF!AN16="","","n/a")</f>
        <v>n/a</v>
      </c>
      <c r="AO16" s="141" t="str">
        <f>IF(Cohort_CF!AO16="","","n/a")</f>
        <v>n/a</v>
      </c>
      <c r="AP16" s="141" t="str">
        <f>IF(Cohort_CF!AP16="","","n/a")</f>
        <v>n/a</v>
      </c>
      <c r="AQ16" s="141" t="str">
        <f>IF(Cohort_CF!AQ16="","","n/a")</f>
        <v>n/a</v>
      </c>
      <c r="AR16" s="141" t="str">
        <f>IF(Cohort_CF!AR16="","","n/a")</f>
        <v>n/a</v>
      </c>
      <c r="AS16" s="141" t="str">
        <f>IF(Cohort_CF!AS16="","","n/a")</f>
        <v>n/a</v>
      </c>
      <c r="AT16" s="141" t="str">
        <f>IF(Cohort_CF!AT16="","","n/a")</f>
        <v>n/a</v>
      </c>
      <c r="AU16" s="141" t="str">
        <f>IF(Cohort_CF!AU16="","","n/a")</f>
        <v>n/a</v>
      </c>
      <c r="AV16" s="141" t="str">
        <f>IF(Cohort_CF!AV16="","","n/a")</f>
        <v>n/a</v>
      </c>
      <c r="AW16" s="141" t="str">
        <f>IF(Cohort_CF!AW16="","","n/a")</f>
        <v>n/a</v>
      </c>
      <c r="AX16" s="141" t="str">
        <f>IF(Cohort_CF!AX16="","","n/a")</f>
        <v>n/a</v>
      </c>
      <c r="AY16" s="141" t="str">
        <f>IF(Cohort_CF!AY16="","","n/a")</f>
        <v>n/a</v>
      </c>
      <c r="AZ16" s="141" t="str">
        <f>IF(Cohort_CF!AZ16="","","n/a")</f>
        <v>n/a</v>
      </c>
      <c r="BA16" s="141" t="str">
        <f>IF(Cohort_CF!BA16="","","n/a")</f>
        <v>n/a</v>
      </c>
      <c r="BB16" s="141" t="str">
        <f>IF(Cohort_CF!BB16="","","n/a")</f>
        <v>n/a</v>
      </c>
      <c r="BC16" s="141" t="str">
        <f>IF(Cohort_CF!BC16="","","n/a")</f>
        <v>n/a</v>
      </c>
      <c r="BD16" s="141" t="str">
        <f>IF(Cohort_CF!BD16="","","n/a")</f>
        <v/>
      </c>
      <c r="BE16" s="141" t="str">
        <f>IF(Cohort_CF!BE16="","","n/a")</f>
        <v/>
      </c>
      <c r="BF16" s="141" t="str">
        <f>IF(Cohort_CF!BF16="","","n/a")</f>
        <v/>
      </c>
      <c r="BG16" s="141" t="str">
        <f>IF(Cohort_CF!BG16="","","n/a")</f>
        <v/>
      </c>
      <c r="BH16" s="141" t="str">
        <f>IF(Cohort_CF!BH16="","","n/a")</f>
        <v/>
      </c>
      <c r="BI16" s="141" t="str">
        <f>IF(Cohort_CF!BI16="","","n/a")</f>
        <v/>
      </c>
      <c r="BJ16" s="141" t="str">
        <f>IF(Cohort_CF!BJ16="","","n/a")</f>
        <v/>
      </c>
      <c r="BK16" s="141" t="str">
        <f>IF(Cohort_CF!BK16="","","n/a")</f>
        <v/>
      </c>
      <c r="BL16" s="141" t="str">
        <f>IF(Cohort_CF!BL16="","","n/a")</f>
        <v/>
      </c>
    </row>
    <row r="17" spans="1:72" s="135" customFormat="1" hidden="1" x14ac:dyDescent="0.55000000000000004">
      <c r="A17" s="646"/>
      <c r="B17" s="135" t="s">
        <v>478</v>
      </c>
      <c r="F17" s="141" t="str">
        <f>IF(Cohort_CF!F17="","","n/a")</f>
        <v/>
      </c>
      <c r="G17" s="141" t="str">
        <f>IF(Cohort_CF!G17="","","n/a")</f>
        <v/>
      </c>
      <c r="H17" s="141" t="str">
        <f>IF(Cohort_CF!H17="","","n/a")</f>
        <v/>
      </c>
      <c r="I17" s="141" t="str">
        <f>IF(Cohort_CF!I17="","","n/a")</f>
        <v/>
      </c>
      <c r="J17" s="141" t="str">
        <f>IF(Cohort_CF!J17="","","n/a")</f>
        <v/>
      </c>
      <c r="K17" s="141" t="str">
        <f>IF(Cohort_CF!K17="","","n/a")</f>
        <v/>
      </c>
      <c r="L17" s="141" t="str">
        <f>IF(Cohort_CF!L17="","","n/a")</f>
        <v/>
      </c>
      <c r="M17" s="141" t="str">
        <f>IF(Cohort_CF!M17="","","n/a")</f>
        <v/>
      </c>
      <c r="N17" s="141" t="str">
        <f>IF(Cohort_CF!N17="","","n/a")</f>
        <v/>
      </c>
      <c r="O17" s="141" t="str">
        <f>IF(Cohort_CF!O17="","","n/a")</f>
        <v/>
      </c>
      <c r="P17" s="141" t="str">
        <f>IF(Cohort_CF!P17="","","n/a")</f>
        <v/>
      </c>
      <c r="Q17" s="141" t="str">
        <f>IF(Cohort_CF!Q17="","","n/a")</f>
        <v>n/a</v>
      </c>
      <c r="R17" s="141" t="str">
        <f>IF(Cohort_CF!R17="","","n/a")</f>
        <v>n/a</v>
      </c>
      <c r="S17" s="141" t="str">
        <f>IF(Cohort_CF!S17="","","n/a")</f>
        <v>n/a</v>
      </c>
      <c r="T17" s="141" t="str">
        <f>IF(Cohort_CF!T17="","","n/a")</f>
        <v>n/a</v>
      </c>
      <c r="U17" s="141" t="str">
        <f>IF(Cohort_CF!U17="","","n/a")</f>
        <v>n/a</v>
      </c>
      <c r="V17" s="141" t="str">
        <f>IF(Cohort_CF!V17="","","n/a")</f>
        <v>n/a</v>
      </c>
      <c r="W17" s="141" t="str">
        <f>IF(Cohort_CF!W17="","","n/a")</f>
        <v>n/a</v>
      </c>
      <c r="X17" s="141" t="str">
        <f>IF(Cohort_CF!X17="","","n/a")</f>
        <v>n/a</v>
      </c>
      <c r="Y17" s="141" t="str">
        <f>IF(Cohort_CF!Y17="","","n/a")</f>
        <v>n/a</v>
      </c>
      <c r="Z17" s="141" t="str">
        <f>IF(Cohort_CF!Z17="","","n/a")</f>
        <v>n/a</v>
      </c>
      <c r="AA17" s="141" t="str">
        <f>IF(Cohort_CF!AA17="","","n/a")</f>
        <v>n/a</v>
      </c>
      <c r="AB17" s="141" t="str">
        <f>IF(Cohort_CF!AB17="","","n/a")</f>
        <v>n/a</v>
      </c>
      <c r="AC17" s="141" t="str">
        <f>IF(Cohort_CF!AC17="","","n/a")</f>
        <v>n/a</v>
      </c>
      <c r="AD17" s="141" t="str">
        <f>IF(Cohort_CF!AD17="","","n/a")</f>
        <v>n/a</v>
      </c>
      <c r="AE17" s="141" t="str">
        <f>IF(Cohort_CF!AE17="","","n/a")</f>
        <v>n/a</v>
      </c>
      <c r="AF17" s="141" t="str">
        <f>IF(Cohort_CF!AF17="","","n/a")</f>
        <v>n/a</v>
      </c>
      <c r="AG17" s="141" t="str">
        <f>IF(Cohort_CF!AG17="","","n/a")</f>
        <v>n/a</v>
      </c>
      <c r="AH17" s="141" t="str">
        <f>IF(Cohort_CF!AH17="","","n/a")</f>
        <v>n/a</v>
      </c>
      <c r="AI17" s="141" t="str">
        <f>IF(Cohort_CF!AI17="","","n/a")</f>
        <v>n/a</v>
      </c>
      <c r="AJ17" s="141" t="str">
        <f>IF(Cohort_CF!AJ17="","","n/a")</f>
        <v>n/a</v>
      </c>
      <c r="AK17" s="141" t="str">
        <f>IF(Cohort_CF!AK17="","","n/a")</f>
        <v>n/a</v>
      </c>
      <c r="AL17" s="141" t="str">
        <f>IF(Cohort_CF!AL17="","","n/a")</f>
        <v>n/a</v>
      </c>
      <c r="AM17" s="141" t="str">
        <f>IF(Cohort_CF!AM17="","","n/a")</f>
        <v>n/a</v>
      </c>
      <c r="AN17" s="141" t="str">
        <f>IF(Cohort_CF!AN17="","","n/a")</f>
        <v>n/a</v>
      </c>
      <c r="AO17" s="141" t="str">
        <f>IF(Cohort_CF!AO17="","","n/a")</f>
        <v>n/a</v>
      </c>
      <c r="AP17" s="141" t="str">
        <f>IF(Cohort_CF!AP17="","","n/a")</f>
        <v>n/a</v>
      </c>
      <c r="AQ17" s="141" t="str">
        <f>IF(Cohort_CF!AQ17="","","n/a")</f>
        <v>n/a</v>
      </c>
      <c r="AR17" s="141" t="str">
        <f>IF(Cohort_CF!AR17="","","n/a")</f>
        <v>n/a</v>
      </c>
      <c r="AS17" s="141" t="str">
        <f>IF(Cohort_CF!AS17="","","n/a")</f>
        <v>n/a</v>
      </c>
      <c r="AT17" s="141" t="str">
        <f>IF(Cohort_CF!AT17="","","n/a")</f>
        <v>n/a</v>
      </c>
      <c r="AU17" s="141" t="str">
        <f>IF(Cohort_CF!AU17="","","n/a")</f>
        <v>n/a</v>
      </c>
      <c r="AV17" s="141" t="str">
        <f>IF(Cohort_CF!AV17="","","n/a")</f>
        <v>n/a</v>
      </c>
      <c r="AW17" s="141" t="str">
        <f>IF(Cohort_CF!AW17="","","n/a")</f>
        <v>n/a</v>
      </c>
      <c r="AX17" s="141" t="str">
        <f>IF(Cohort_CF!AX17="","","n/a")</f>
        <v>n/a</v>
      </c>
      <c r="AY17" s="141" t="str">
        <f>IF(Cohort_CF!AY17="","","n/a")</f>
        <v>n/a</v>
      </c>
      <c r="AZ17" s="141" t="str">
        <f>IF(Cohort_CF!AZ17="","","n/a")</f>
        <v>n/a</v>
      </c>
      <c r="BA17" s="141" t="str">
        <f>IF(Cohort_CF!BA17="","","n/a")</f>
        <v>n/a</v>
      </c>
      <c r="BB17" s="141" t="str">
        <f>IF(Cohort_CF!BB17="","","n/a")</f>
        <v>n/a</v>
      </c>
      <c r="BC17" s="141" t="str">
        <f>IF(Cohort_CF!BC17="","","n/a")</f>
        <v>n/a</v>
      </c>
      <c r="BD17" s="141" t="str">
        <f>IF(Cohort_CF!BD17="","","n/a")</f>
        <v>n/a</v>
      </c>
      <c r="BE17" s="141" t="str">
        <f>IF(Cohort_CF!BE17="","","n/a")</f>
        <v/>
      </c>
      <c r="BF17" s="141" t="str">
        <f>IF(Cohort_CF!BF17="","","n/a")</f>
        <v/>
      </c>
      <c r="BG17" s="141" t="str">
        <f>IF(Cohort_CF!BG17="","","n/a")</f>
        <v/>
      </c>
      <c r="BH17" s="141" t="str">
        <f>IF(Cohort_CF!BH17="","","n/a")</f>
        <v/>
      </c>
      <c r="BI17" s="141" t="str">
        <f>IF(Cohort_CF!BI17="","","n/a")</f>
        <v/>
      </c>
      <c r="BJ17" s="141" t="str">
        <f>IF(Cohort_CF!BJ17="","","n/a")</f>
        <v/>
      </c>
      <c r="BK17" s="141" t="str">
        <f>IF(Cohort_CF!BK17="","","n/a")</f>
        <v/>
      </c>
      <c r="BL17" s="141" t="str">
        <f>IF(Cohort_CF!BL17="","","n/a")</f>
        <v/>
      </c>
    </row>
    <row r="18" spans="1:72" s="135" customFormat="1" hidden="1" x14ac:dyDescent="0.55000000000000004">
      <c r="A18" s="646"/>
      <c r="B18" s="135" t="s">
        <v>479</v>
      </c>
      <c r="F18" s="141" t="str">
        <f>IF(Cohort_CF!F18="","","n/a")</f>
        <v/>
      </c>
      <c r="G18" s="141" t="str">
        <f>IF(Cohort_CF!G18="","","n/a")</f>
        <v/>
      </c>
      <c r="H18" s="141" t="str">
        <f>IF(Cohort_CF!H18="","","n/a")</f>
        <v/>
      </c>
      <c r="I18" s="141" t="str">
        <f>IF(Cohort_CF!I18="","","n/a")</f>
        <v/>
      </c>
      <c r="J18" s="141" t="str">
        <f>IF(Cohort_CF!J18="","","n/a")</f>
        <v/>
      </c>
      <c r="K18" s="141" t="str">
        <f>IF(Cohort_CF!K18="","","n/a")</f>
        <v/>
      </c>
      <c r="L18" s="141" t="str">
        <f>IF(Cohort_CF!L18="","","n/a")</f>
        <v/>
      </c>
      <c r="M18" s="141" t="str">
        <f>IF(Cohort_CF!M18="","","n/a")</f>
        <v/>
      </c>
      <c r="N18" s="141" t="str">
        <f>IF(Cohort_CF!N18="","","n/a")</f>
        <v/>
      </c>
      <c r="O18" s="141" t="str">
        <f>IF(Cohort_CF!O18="","","n/a")</f>
        <v/>
      </c>
      <c r="P18" s="141" t="str">
        <f>IF(Cohort_CF!P18="","","n/a")</f>
        <v/>
      </c>
      <c r="Q18" s="141" t="str">
        <f>IF(Cohort_CF!Q18="","","n/a")</f>
        <v/>
      </c>
      <c r="R18" s="141" t="str">
        <f>IF(Cohort_CF!R18="","","n/a")</f>
        <v>n/a</v>
      </c>
      <c r="S18" s="141" t="str">
        <f>IF(Cohort_CF!S18="","","n/a")</f>
        <v>n/a</v>
      </c>
      <c r="T18" s="141" t="str">
        <f>IF(Cohort_CF!T18="","","n/a")</f>
        <v>n/a</v>
      </c>
      <c r="U18" s="141" t="str">
        <f>IF(Cohort_CF!U18="","","n/a")</f>
        <v>n/a</v>
      </c>
      <c r="V18" s="141" t="str">
        <f>IF(Cohort_CF!V18="","","n/a")</f>
        <v>n/a</v>
      </c>
      <c r="W18" s="141" t="str">
        <f>IF(Cohort_CF!W18="","","n/a")</f>
        <v>n/a</v>
      </c>
      <c r="X18" s="141" t="str">
        <f>IF(Cohort_CF!X18="","","n/a")</f>
        <v>n/a</v>
      </c>
      <c r="Y18" s="141" t="str">
        <f>IF(Cohort_CF!Y18="","","n/a")</f>
        <v>n/a</v>
      </c>
      <c r="Z18" s="141" t="str">
        <f>IF(Cohort_CF!Z18="","","n/a")</f>
        <v>n/a</v>
      </c>
      <c r="AA18" s="141" t="str">
        <f>IF(Cohort_CF!AA18="","","n/a")</f>
        <v>n/a</v>
      </c>
      <c r="AB18" s="141" t="str">
        <f>IF(Cohort_CF!AB18="","","n/a")</f>
        <v>n/a</v>
      </c>
      <c r="AC18" s="141" t="str">
        <f>IF(Cohort_CF!AC18="","","n/a")</f>
        <v>n/a</v>
      </c>
      <c r="AD18" s="141" t="str">
        <f>IF(Cohort_CF!AD18="","","n/a")</f>
        <v>n/a</v>
      </c>
      <c r="AE18" s="141" t="str">
        <f>IF(Cohort_CF!AE18="","","n/a")</f>
        <v>n/a</v>
      </c>
      <c r="AF18" s="141" t="str">
        <f>IF(Cohort_CF!AF18="","","n/a")</f>
        <v>n/a</v>
      </c>
      <c r="AG18" s="141" t="str">
        <f>IF(Cohort_CF!AG18="","","n/a")</f>
        <v>n/a</v>
      </c>
      <c r="AH18" s="141" t="str">
        <f>IF(Cohort_CF!AH18="","","n/a")</f>
        <v>n/a</v>
      </c>
      <c r="AI18" s="141" t="str">
        <f>IF(Cohort_CF!AI18="","","n/a")</f>
        <v>n/a</v>
      </c>
      <c r="AJ18" s="141" t="str">
        <f>IF(Cohort_CF!AJ18="","","n/a")</f>
        <v>n/a</v>
      </c>
      <c r="AK18" s="141" t="str">
        <f>IF(Cohort_CF!AK18="","","n/a")</f>
        <v>n/a</v>
      </c>
      <c r="AL18" s="141" t="str">
        <f>IF(Cohort_CF!AL18="","","n/a")</f>
        <v>n/a</v>
      </c>
      <c r="AM18" s="141" t="str">
        <f>IF(Cohort_CF!AM18="","","n/a")</f>
        <v>n/a</v>
      </c>
      <c r="AN18" s="141" t="str">
        <f>IF(Cohort_CF!AN18="","","n/a")</f>
        <v>n/a</v>
      </c>
      <c r="AO18" s="141" t="str">
        <f>IF(Cohort_CF!AO18="","","n/a")</f>
        <v>n/a</v>
      </c>
      <c r="AP18" s="141" t="str">
        <f>IF(Cohort_CF!AP18="","","n/a")</f>
        <v>n/a</v>
      </c>
      <c r="AQ18" s="141" t="str">
        <f>IF(Cohort_CF!AQ18="","","n/a")</f>
        <v>n/a</v>
      </c>
      <c r="AR18" s="141" t="str">
        <f>IF(Cohort_CF!AR18="","","n/a")</f>
        <v>n/a</v>
      </c>
      <c r="AS18" s="141" t="str">
        <f>IF(Cohort_CF!AS18="","","n/a")</f>
        <v>n/a</v>
      </c>
      <c r="AT18" s="141" t="str">
        <f>IF(Cohort_CF!AT18="","","n/a")</f>
        <v>n/a</v>
      </c>
      <c r="AU18" s="141" t="str">
        <f>IF(Cohort_CF!AU18="","","n/a")</f>
        <v>n/a</v>
      </c>
      <c r="AV18" s="141" t="str">
        <f>IF(Cohort_CF!AV18="","","n/a")</f>
        <v>n/a</v>
      </c>
      <c r="AW18" s="141" t="str">
        <f>IF(Cohort_CF!AW18="","","n/a")</f>
        <v>n/a</v>
      </c>
      <c r="AX18" s="141" t="str">
        <f>IF(Cohort_CF!AX18="","","n/a")</f>
        <v>n/a</v>
      </c>
      <c r="AY18" s="141" t="str">
        <f>IF(Cohort_CF!AY18="","","n/a")</f>
        <v>n/a</v>
      </c>
      <c r="AZ18" s="141" t="str">
        <f>IF(Cohort_CF!AZ18="","","n/a")</f>
        <v>n/a</v>
      </c>
      <c r="BA18" s="141" t="str">
        <f>IF(Cohort_CF!BA18="","","n/a")</f>
        <v>n/a</v>
      </c>
      <c r="BB18" s="141" t="str">
        <f>IF(Cohort_CF!BB18="","","n/a")</f>
        <v>n/a</v>
      </c>
      <c r="BC18" s="141" t="str">
        <f>IF(Cohort_CF!BC18="","","n/a")</f>
        <v>n/a</v>
      </c>
      <c r="BD18" s="141" t="str">
        <f>IF(Cohort_CF!BD18="","","n/a")</f>
        <v>n/a</v>
      </c>
      <c r="BE18" s="141" t="str">
        <f>IF(Cohort_CF!BE18="","","n/a")</f>
        <v>n/a</v>
      </c>
      <c r="BF18" s="141" t="str">
        <f>IF(Cohort_CF!BF18="","","n/a")</f>
        <v/>
      </c>
      <c r="BG18" s="141" t="str">
        <f>IF(Cohort_CF!BG18="","","n/a")</f>
        <v/>
      </c>
      <c r="BH18" s="141" t="str">
        <f>IF(Cohort_CF!BH18="","","n/a")</f>
        <v/>
      </c>
      <c r="BI18" s="141" t="str">
        <f>IF(Cohort_CF!BI18="","","n/a")</f>
        <v/>
      </c>
      <c r="BJ18" s="141" t="str">
        <f>IF(Cohort_CF!BJ18="","","n/a")</f>
        <v/>
      </c>
      <c r="BK18" s="141" t="str">
        <f>IF(Cohort_CF!BK18="","","n/a")</f>
        <v/>
      </c>
      <c r="BL18" s="141" t="str">
        <f>IF(Cohort_CF!BL18="","","n/a")</f>
        <v/>
      </c>
    </row>
    <row r="19" spans="1:72" s="135" customFormat="1" hidden="1" x14ac:dyDescent="0.55000000000000004">
      <c r="A19" s="646"/>
      <c r="B19" s="135" t="s">
        <v>480</v>
      </c>
      <c r="F19" s="141" t="str">
        <f>IF(Cohort_CF!F19="","","n/a")</f>
        <v/>
      </c>
      <c r="G19" s="141" t="str">
        <f>IF(Cohort_CF!G19="","","n/a")</f>
        <v/>
      </c>
      <c r="H19" s="141" t="str">
        <f>IF(Cohort_CF!H19="","","n/a")</f>
        <v/>
      </c>
      <c r="I19" s="141" t="str">
        <f>IF(Cohort_CF!I19="","","n/a")</f>
        <v/>
      </c>
      <c r="J19" s="141" t="str">
        <f>IF(Cohort_CF!J19="","","n/a")</f>
        <v/>
      </c>
      <c r="K19" s="141" t="str">
        <f>IF(Cohort_CF!K19="","","n/a")</f>
        <v/>
      </c>
      <c r="L19" s="141" t="str">
        <f>IF(Cohort_CF!L19="","","n/a")</f>
        <v/>
      </c>
      <c r="M19" s="141" t="str">
        <f>IF(Cohort_CF!M19="","","n/a")</f>
        <v/>
      </c>
      <c r="N19" s="141" t="str">
        <f>IF(Cohort_CF!N19="","","n/a")</f>
        <v/>
      </c>
      <c r="O19" s="141" t="str">
        <f>IF(Cohort_CF!O19="","","n/a")</f>
        <v/>
      </c>
      <c r="P19" s="141" t="str">
        <f>IF(Cohort_CF!P19="","","n/a")</f>
        <v/>
      </c>
      <c r="Q19" s="141" t="str">
        <f>IF(Cohort_CF!Q19="","","n/a")</f>
        <v/>
      </c>
      <c r="R19" s="141" t="str">
        <f>IF(Cohort_CF!R19="","","n/a")</f>
        <v/>
      </c>
      <c r="S19" s="141" t="str">
        <f>IF(Cohort_CF!S19="","","n/a")</f>
        <v>n/a</v>
      </c>
      <c r="T19" s="141" t="str">
        <f>IF(Cohort_CF!T19="","","n/a")</f>
        <v>n/a</v>
      </c>
      <c r="U19" s="141" t="str">
        <f>IF(Cohort_CF!U19="","","n/a")</f>
        <v>n/a</v>
      </c>
      <c r="V19" s="141" t="str">
        <f>IF(Cohort_CF!V19="","","n/a")</f>
        <v>n/a</v>
      </c>
      <c r="W19" s="141" t="str">
        <f>IF(Cohort_CF!W19="","","n/a")</f>
        <v>n/a</v>
      </c>
      <c r="X19" s="141" t="str">
        <f>IF(Cohort_CF!X19="","","n/a")</f>
        <v>n/a</v>
      </c>
      <c r="Y19" s="141" t="str">
        <f>IF(Cohort_CF!Y19="","","n/a")</f>
        <v>n/a</v>
      </c>
      <c r="Z19" s="141" t="str">
        <f>IF(Cohort_CF!Z19="","","n/a")</f>
        <v>n/a</v>
      </c>
      <c r="AA19" s="141" t="str">
        <f>IF(Cohort_CF!AA19="","","n/a")</f>
        <v>n/a</v>
      </c>
      <c r="AB19" s="141" t="str">
        <f>IF(Cohort_CF!AB19="","","n/a")</f>
        <v>n/a</v>
      </c>
      <c r="AC19" s="141" t="str">
        <f>IF(Cohort_CF!AC19="","","n/a")</f>
        <v>n/a</v>
      </c>
      <c r="AD19" s="141" t="str">
        <f>IF(Cohort_CF!AD19="","","n/a")</f>
        <v>n/a</v>
      </c>
      <c r="AE19" s="141" t="str">
        <f>IF(Cohort_CF!AE19="","","n/a")</f>
        <v>n/a</v>
      </c>
      <c r="AF19" s="141" t="str">
        <f>IF(Cohort_CF!AF19="","","n/a")</f>
        <v>n/a</v>
      </c>
      <c r="AG19" s="141" t="str">
        <f>IF(Cohort_CF!AG19="","","n/a")</f>
        <v>n/a</v>
      </c>
      <c r="AH19" s="141" t="str">
        <f>IF(Cohort_CF!AH19="","","n/a")</f>
        <v>n/a</v>
      </c>
      <c r="AI19" s="141" t="str">
        <f>IF(Cohort_CF!AI19="","","n/a")</f>
        <v>n/a</v>
      </c>
      <c r="AJ19" s="141" t="str">
        <f>IF(Cohort_CF!AJ19="","","n/a")</f>
        <v>n/a</v>
      </c>
      <c r="AK19" s="141" t="str">
        <f>IF(Cohort_CF!AK19="","","n/a")</f>
        <v>n/a</v>
      </c>
      <c r="AL19" s="141" t="str">
        <f>IF(Cohort_CF!AL19="","","n/a")</f>
        <v>n/a</v>
      </c>
      <c r="AM19" s="141" t="str">
        <f>IF(Cohort_CF!AM19="","","n/a")</f>
        <v>n/a</v>
      </c>
      <c r="AN19" s="141" t="str">
        <f>IF(Cohort_CF!AN19="","","n/a")</f>
        <v>n/a</v>
      </c>
      <c r="AO19" s="141" t="str">
        <f>IF(Cohort_CF!AO19="","","n/a")</f>
        <v>n/a</v>
      </c>
      <c r="AP19" s="141" t="str">
        <f>IF(Cohort_CF!AP19="","","n/a")</f>
        <v>n/a</v>
      </c>
      <c r="AQ19" s="141" t="str">
        <f>IF(Cohort_CF!AQ19="","","n/a")</f>
        <v>n/a</v>
      </c>
      <c r="AR19" s="141" t="str">
        <f>IF(Cohort_CF!AR19="","","n/a")</f>
        <v>n/a</v>
      </c>
      <c r="AS19" s="141" t="str">
        <f>IF(Cohort_CF!AS19="","","n/a")</f>
        <v>n/a</v>
      </c>
      <c r="AT19" s="141" t="str">
        <f>IF(Cohort_CF!AT19="","","n/a")</f>
        <v>n/a</v>
      </c>
      <c r="AU19" s="141" t="str">
        <f>IF(Cohort_CF!AU19="","","n/a")</f>
        <v>n/a</v>
      </c>
      <c r="AV19" s="141" t="str">
        <f>IF(Cohort_CF!AV19="","","n/a")</f>
        <v>n/a</v>
      </c>
      <c r="AW19" s="141" t="str">
        <f>IF(Cohort_CF!AW19="","","n/a")</f>
        <v>n/a</v>
      </c>
      <c r="AX19" s="141" t="str">
        <f>IF(Cohort_CF!AX19="","","n/a")</f>
        <v>n/a</v>
      </c>
      <c r="AY19" s="141" t="str">
        <f>IF(Cohort_CF!AY19="","","n/a")</f>
        <v>n/a</v>
      </c>
      <c r="AZ19" s="141" t="str">
        <f>IF(Cohort_CF!AZ19="","","n/a")</f>
        <v>n/a</v>
      </c>
      <c r="BA19" s="141" t="str">
        <f>IF(Cohort_CF!BA19="","","n/a")</f>
        <v>n/a</v>
      </c>
      <c r="BB19" s="141" t="str">
        <f>IF(Cohort_CF!BB19="","","n/a")</f>
        <v>n/a</v>
      </c>
      <c r="BC19" s="141" t="str">
        <f>IF(Cohort_CF!BC19="","","n/a")</f>
        <v>n/a</v>
      </c>
      <c r="BD19" s="141" t="str">
        <f>IF(Cohort_CF!BD19="","","n/a")</f>
        <v>n/a</v>
      </c>
      <c r="BE19" s="141" t="str">
        <f>IF(Cohort_CF!BE19="","","n/a")</f>
        <v>n/a</v>
      </c>
      <c r="BF19" s="141" t="str">
        <f>IF(Cohort_CF!BF19="","","n/a")</f>
        <v>n/a</v>
      </c>
      <c r="BG19" s="141" t="str">
        <f>IF(Cohort_CF!BG19="","","n/a")</f>
        <v/>
      </c>
      <c r="BH19" s="141" t="str">
        <f>IF(Cohort_CF!BH19="","","n/a")</f>
        <v/>
      </c>
      <c r="BI19" s="141" t="str">
        <f>IF(Cohort_CF!BI19="","","n/a")</f>
        <v/>
      </c>
      <c r="BJ19" s="141" t="str">
        <f>IF(Cohort_CF!BJ19="","","n/a")</f>
        <v/>
      </c>
      <c r="BK19" s="141" t="str">
        <f>IF(Cohort_CF!BK19="","","n/a")</f>
        <v/>
      </c>
      <c r="BL19" s="141" t="str">
        <f>IF(Cohort_CF!BL19="","","n/a")</f>
        <v/>
      </c>
    </row>
    <row r="20" spans="1:72" s="135" customFormat="1" hidden="1" x14ac:dyDescent="0.55000000000000004">
      <c r="A20" s="646"/>
      <c r="B20" s="135" t="s">
        <v>481</v>
      </c>
      <c r="F20" s="141" t="str">
        <f>IF(Cohort_CF!F20="","","n/a")</f>
        <v/>
      </c>
      <c r="G20" s="141" t="str">
        <f>IF(Cohort_CF!G20="","","n/a")</f>
        <v/>
      </c>
      <c r="H20" s="141" t="str">
        <f>IF(Cohort_CF!H20="","","n/a")</f>
        <v/>
      </c>
      <c r="I20" s="141" t="str">
        <f>IF(Cohort_CF!I20="","","n/a")</f>
        <v/>
      </c>
      <c r="J20" s="141" t="str">
        <f>IF(Cohort_CF!J20="","","n/a")</f>
        <v/>
      </c>
      <c r="K20" s="141" t="str">
        <f>IF(Cohort_CF!K20="","","n/a")</f>
        <v/>
      </c>
      <c r="L20" s="141" t="str">
        <f>IF(Cohort_CF!L20="","","n/a")</f>
        <v/>
      </c>
      <c r="M20" s="141" t="str">
        <f>IF(Cohort_CF!M20="","","n/a")</f>
        <v/>
      </c>
      <c r="N20" s="141" t="str">
        <f>IF(Cohort_CF!N20="","","n/a")</f>
        <v/>
      </c>
      <c r="O20" s="141" t="str">
        <f>IF(Cohort_CF!O20="","","n/a")</f>
        <v/>
      </c>
      <c r="P20" s="141" t="str">
        <f>IF(Cohort_CF!P20="","","n/a")</f>
        <v/>
      </c>
      <c r="Q20" s="141" t="str">
        <f>IF(Cohort_CF!Q20="","","n/a")</f>
        <v/>
      </c>
      <c r="R20" s="141" t="str">
        <f>IF(Cohort_CF!R20="","","n/a")</f>
        <v/>
      </c>
      <c r="S20" s="141" t="str">
        <f>IF(Cohort_CF!S20="","","n/a")</f>
        <v/>
      </c>
      <c r="T20" s="141" t="str">
        <f>IF(Cohort_CF!T20="","","n/a")</f>
        <v>n/a</v>
      </c>
      <c r="U20" s="141" t="str">
        <f>IF(Cohort_CF!U20="","","n/a")</f>
        <v>n/a</v>
      </c>
      <c r="V20" s="141" t="str">
        <f>IF(Cohort_CF!V20="","","n/a")</f>
        <v>n/a</v>
      </c>
      <c r="W20" s="141" t="str">
        <f>IF(Cohort_CF!W20="","","n/a")</f>
        <v>n/a</v>
      </c>
      <c r="X20" s="141" t="str">
        <f>IF(Cohort_CF!X20="","","n/a")</f>
        <v>n/a</v>
      </c>
      <c r="Y20" s="141" t="str">
        <f>IF(Cohort_CF!Y20="","","n/a")</f>
        <v>n/a</v>
      </c>
      <c r="Z20" s="141" t="str">
        <f>IF(Cohort_CF!Z20="","","n/a")</f>
        <v>n/a</v>
      </c>
      <c r="AA20" s="141" t="str">
        <f>IF(Cohort_CF!AA20="","","n/a")</f>
        <v>n/a</v>
      </c>
      <c r="AB20" s="141" t="str">
        <f>IF(Cohort_CF!AB20="","","n/a")</f>
        <v>n/a</v>
      </c>
      <c r="AC20" s="141" t="str">
        <f>IF(Cohort_CF!AC20="","","n/a")</f>
        <v>n/a</v>
      </c>
      <c r="AD20" s="141" t="str">
        <f>IF(Cohort_CF!AD20="","","n/a")</f>
        <v>n/a</v>
      </c>
      <c r="AE20" s="141" t="str">
        <f>IF(Cohort_CF!AE20="","","n/a")</f>
        <v>n/a</v>
      </c>
      <c r="AF20" s="141" t="str">
        <f>IF(Cohort_CF!AF20="","","n/a")</f>
        <v>n/a</v>
      </c>
      <c r="AG20" s="141" t="str">
        <f>IF(Cohort_CF!AG20="","","n/a")</f>
        <v>n/a</v>
      </c>
      <c r="AH20" s="141" t="str">
        <f>IF(Cohort_CF!AH20="","","n/a")</f>
        <v>n/a</v>
      </c>
      <c r="AI20" s="141" t="str">
        <f>IF(Cohort_CF!AI20="","","n/a")</f>
        <v>n/a</v>
      </c>
      <c r="AJ20" s="141" t="str">
        <f>IF(Cohort_CF!AJ20="","","n/a")</f>
        <v>n/a</v>
      </c>
      <c r="AK20" s="141" t="str">
        <f>IF(Cohort_CF!AK20="","","n/a")</f>
        <v>n/a</v>
      </c>
      <c r="AL20" s="141" t="str">
        <f>IF(Cohort_CF!AL20="","","n/a")</f>
        <v>n/a</v>
      </c>
      <c r="AM20" s="141" t="str">
        <f>IF(Cohort_CF!AM20="","","n/a")</f>
        <v>n/a</v>
      </c>
      <c r="AN20" s="141" t="str">
        <f>IF(Cohort_CF!AN20="","","n/a")</f>
        <v>n/a</v>
      </c>
      <c r="AO20" s="141" t="str">
        <f>IF(Cohort_CF!AO20="","","n/a")</f>
        <v>n/a</v>
      </c>
      <c r="AP20" s="141" t="str">
        <f>IF(Cohort_CF!AP20="","","n/a")</f>
        <v>n/a</v>
      </c>
      <c r="AQ20" s="141" t="str">
        <f>IF(Cohort_CF!AQ20="","","n/a")</f>
        <v>n/a</v>
      </c>
      <c r="AR20" s="141" t="str">
        <f>IF(Cohort_CF!AR20="","","n/a")</f>
        <v>n/a</v>
      </c>
      <c r="AS20" s="141" t="str">
        <f>IF(Cohort_CF!AS20="","","n/a")</f>
        <v>n/a</v>
      </c>
      <c r="AT20" s="141" t="str">
        <f>IF(Cohort_CF!AT20="","","n/a")</f>
        <v>n/a</v>
      </c>
      <c r="AU20" s="141" t="str">
        <f>IF(Cohort_CF!AU20="","","n/a")</f>
        <v>n/a</v>
      </c>
      <c r="AV20" s="141" t="str">
        <f>IF(Cohort_CF!AV20="","","n/a")</f>
        <v>n/a</v>
      </c>
      <c r="AW20" s="141" t="str">
        <f>IF(Cohort_CF!AW20="","","n/a")</f>
        <v>n/a</v>
      </c>
      <c r="AX20" s="141" t="str">
        <f>IF(Cohort_CF!AX20="","","n/a")</f>
        <v>n/a</v>
      </c>
      <c r="AY20" s="141" t="str">
        <f>IF(Cohort_CF!AY20="","","n/a")</f>
        <v>n/a</v>
      </c>
      <c r="AZ20" s="141" t="str">
        <f>IF(Cohort_CF!AZ20="","","n/a")</f>
        <v>n/a</v>
      </c>
      <c r="BA20" s="141" t="str">
        <f>IF(Cohort_CF!BA20="","","n/a")</f>
        <v>n/a</v>
      </c>
      <c r="BB20" s="141" t="str">
        <f>IF(Cohort_CF!BB20="","","n/a")</f>
        <v>n/a</v>
      </c>
      <c r="BC20" s="141" t="str">
        <f>IF(Cohort_CF!BC20="","","n/a")</f>
        <v>n/a</v>
      </c>
      <c r="BD20" s="141" t="str">
        <f>IF(Cohort_CF!BD20="","","n/a")</f>
        <v>n/a</v>
      </c>
      <c r="BE20" s="141" t="str">
        <f>IF(Cohort_CF!BE20="","","n/a")</f>
        <v>n/a</v>
      </c>
      <c r="BF20" s="141" t="str">
        <f>IF(Cohort_CF!BF20="","","n/a")</f>
        <v>n/a</v>
      </c>
      <c r="BG20" s="141" t="str">
        <f>IF(Cohort_CF!BG20="","","n/a")</f>
        <v>n/a</v>
      </c>
      <c r="BH20" s="141" t="str">
        <f>IF(Cohort_CF!BH20="","","n/a")</f>
        <v/>
      </c>
      <c r="BI20" s="141" t="str">
        <f>IF(Cohort_CF!BI20="","","n/a")</f>
        <v/>
      </c>
      <c r="BJ20" s="141" t="str">
        <f>IF(Cohort_CF!BJ20="","","n/a")</f>
        <v/>
      </c>
      <c r="BK20" s="141" t="str">
        <f>IF(Cohort_CF!BK20="","","n/a")</f>
        <v/>
      </c>
      <c r="BL20" s="141" t="str">
        <f>IF(Cohort_CF!BL20="","","n/a")</f>
        <v/>
      </c>
    </row>
    <row r="21" spans="1:72" s="135" customFormat="1" hidden="1" x14ac:dyDescent="0.55000000000000004">
      <c r="A21" s="646"/>
      <c r="B21" s="135" t="s">
        <v>482</v>
      </c>
      <c r="F21" s="141" t="str">
        <f>IF(Cohort_CF!F21="","","n/a")</f>
        <v/>
      </c>
      <c r="G21" s="141" t="str">
        <f>IF(Cohort_CF!G21="","","n/a")</f>
        <v/>
      </c>
      <c r="H21" s="141" t="str">
        <f>IF(Cohort_CF!H21="","","n/a")</f>
        <v/>
      </c>
      <c r="I21" s="141" t="str">
        <f>IF(Cohort_CF!I21="","","n/a")</f>
        <v/>
      </c>
      <c r="J21" s="141" t="str">
        <f>IF(Cohort_CF!J21="","","n/a")</f>
        <v/>
      </c>
      <c r="K21" s="141" t="str">
        <f>IF(Cohort_CF!K21="","","n/a")</f>
        <v/>
      </c>
      <c r="L21" s="141" t="str">
        <f>IF(Cohort_CF!L21="","","n/a")</f>
        <v/>
      </c>
      <c r="M21" s="141" t="str">
        <f>IF(Cohort_CF!M21="","","n/a")</f>
        <v/>
      </c>
      <c r="N21" s="141" t="str">
        <f>IF(Cohort_CF!N21="","","n/a")</f>
        <v/>
      </c>
      <c r="O21" s="141" t="str">
        <f>IF(Cohort_CF!O21="","","n/a")</f>
        <v/>
      </c>
      <c r="P21" s="141" t="str">
        <f>IF(Cohort_CF!P21="","","n/a")</f>
        <v/>
      </c>
      <c r="Q21" s="141" t="str">
        <f>IF(Cohort_CF!Q21="","","n/a")</f>
        <v/>
      </c>
      <c r="R21" s="141" t="str">
        <f>IF(Cohort_CF!R21="","","n/a")</f>
        <v/>
      </c>
      <c r="S21" s="141" t="str">
        <f>IF(Cohort_CF!S21="","","n/a")</f>
        <v/>
      </c>
      <c r="T21" s="141" t="str">
        <f>IF(Cohort_CF!T21="","","n/a")</f>
        <v/>
      </c>
      <c r="U21" s="141" t="str">
        <f>IF(Cohort_CF!U21="","","n/a")</f>
        <v>n/a</v>
      </c>
      <c r="V21" s="141" t="str">
        <f>IF(Cohort_CF!V21="","","n/a")</f>
        <v>n/a</v>
      </c>
      <c r="W21" s="141" t="str">
        <f>IF(Cohort_CF!W21="","","n/a")</f>
        <v>n/a</v>
      </c>
      <c r="X21" s="141" t="str">
        <f>IF(Cohort_CF!X21="","","n/a")</f>
        <v>n/a</v>
      </c>
      <c r="Y21" s="141" t="str">
        <f>IF(Cohort_CF!Y21="","","n/a")</f>
        <v>n/a</v>
      </c>
      <c r="Z21" s="141" t="str">
        <f>IF(Cohort_CF!Z21="","","n/a")</f>
        <v>n/a</v>
      </c>
      <c r="AA21" s="141" t="str">
        <f>IF(Cohort_CF!AA21="","","n/a")</f>
        <v>n/a</v>
      </c>
      <c r="AB21" s="141" t="str">
        <f>IF(Cohort_CF!AB21="","","n/a")</f>
        <v>n/a</v>
      </c>
      <c r="AC21" s="141" t="str">
        <f>IF(Cohort_CF!AC21="","","n/a")</f>
        <v>n/a</v>
      </c>
      <c r="AD21" s="141" t="str">
        <f>IF(Cohort_CF!AD21="","","n/a")</f>
        <v>n/a</v>
      </c>
      <c r="AE21" s="141" t="str">
        <f>IF(Cohort_CF!AE21="","","n/a")</f>
        <v>n/a</v>
      </c>
      <c r="AF21" s="141" t="str">
        <f>IF(Cohort_CF!AF21="","","n/a")</f>
        <v>n/a</v>
      </c>
      <c r="AG21" s="141" t="str">
        <f>IF(Cohort_CF!AG21="","","n/a")</f>
        <v>n/a</v>
      </c>
      <c r="AH21" s="141" t="str">
        <f>IF(Cohort_CF!AH21="","","n/a")</f>
        <v>n/a</v>
      </c>
      <c r="AI21" s="141" t="str">
        <f>IF(Cohort_CF!AI21="","","n/a")</f>
        <v>n/a</v>
      </c>
      <c r="AJ21" s="141" t="str">
        <f>IF(Cohort_CF!AJ21="","","n/a")</f>
        <v>n/a</v>
      </c>
      <c r="AK21" s="141" t="str">
        <f>IF(Cohort_CF!AK21="","","n/a")</f>
        <v>n/a</v>
      </c>
      <c r="AL21" s="141" t="str">
        <f>IF(Cohort_CF!AL21="","","n/a")</f>
        <v>n/a</v>
      </c>
      <c r="AM21" s="141" t="str">
        <f>IF(Cohort_CF!AM21="","","n/a")</f>
        <v>n/a</v>
      </c>
      <c r="AN21" s="141" t="str">
        <f>IF(Cohort_CF!AN21="","","n/a")</f>
        <v>n/a</v>
      </c>
      <c r="AO21" s="141" t="str">
        <f>IF(Cohort_CF!AO21="","","n/a")</f>
        <v>n/a</v>
      </c>
      <c r="AP21" s="141" t="str">
        <f>IF(Cohort_CF!AP21="","","n/a")</f>
        <v>n/a</v>
      </c>
      <c r="AQ21" s="141" t="str">
        <f>IF(Cohort_CF!AQ21="","","n/a")</f>
        <v>n/a</v>
      </c>
      <c r="AR21" s="141" t="str">
        <f>IF(Cohort_CF!AR21="","","n/a")</f>
        <v>n/a</v>
      </c>
      <c r="AS21" s="141" t="str">
        <f>IF(Cohort_CF!AS21="","","n/a")</f>
        <v>n/a</v>
      </c>
      <c r="AT21" s="141" t="str">
        <f>IF(Cohort_CF!AT21="","","n/a")</f>
        <v>n/a</v>
      </c>
      <c r="AU21" s="141" t="str">
        <f>IF(Cohort_CF!AU21="","","n/a")</f>
        <v>n/a</v>
      </c>
      <c r="AV21" s="141" t="str">
        <f>IF(Cohort_CF!AV21="","","n/a")</f>
        <v>n/a</v>
      </c>
      <c r="AW21" s="141" t="str">
        <f>IF(Cohort_CF!AW21="","","n/a")</f>
        <v>n/a</v>
      </c>
      <c r="AX21" s="141" t="str">
        <f>IF(Cohort_CF!AX21="","","n/a")</f>
        <v>n/a</v>
      </c>
      <c r="AY21" s="141" t="str">
        <f>IF(Cohort_CF!AY21="","","n/a")</f>
        <v>n/a</v>
      </c>
      <c r="AZ21" s="141" t="str">
        <f>IF(Cohort_CF!AZ21="","","n/a")</f>
        <v>n/a</v>
      </c>
      <c r="BA21" s="141" t="str">
        <f>IF(Cohort_CF!BA21="","","n/a")</f>
        <v>n/a</v>
      </c>
      <c r="BB21" s="141" t="str">
        <f>IF(Cohort_CF!BB21="","","n/a")</f>
        <v>n/a</v>
      </c>
      <c r="BC21" s="141" t="str">
        <f>IF(Cohort_CF!BC21="","","n/a")</f>
        <v>n/a</v>
      </c>
      <c r="BD21" s="141" t="str">
        <f>IF(Cohort_CF!BD21="","","n/a")</f>
        <v>n/a</v>
      </c>
      <c r="BE21" s="141" t="str">
        <f>IF(Cohort_CF!BE21="","","n/a")</f>
        <v>n/a</v>
      </c>
      <c r="BF21" s="141" t="str">
        <f>IF(Cohort_CF!BF21="","","n/a")</f>
        <v>n/a</v>
      </c>
      <c r="BG21" s="141" t="str">
        <f>IF(Cohort_CF!BG21="","","n/a")</f>
        <v>n/a</v>
      </c>
      <c r="BH21" s="141" t="str">
        <f>IF(Cohort_CF!BH21="","","n/a")</f>
        <v>n/a</v>
      </c>
      <c r="BI21" s="141" t="str">
        <f>IF(Cohort_CF!BI21="","","n/a")</f>
        <v/>
      </c>
      <c r="BJ21" s="141" t="str">
        <f>IF(Cohort_CF!BJ21="","","n/a")</f>
        <v/>
      </c>
      <c r="BK21" s="141" t="str">
        <f>IF(Cohort_CF!BK21="","","n/a")</f>
        <v/>
      </c>
      <c r="BL21" s="141" t="str">
        <f>IF(Cohort_CF!BL21="","","n/a")</f>
        <v/>
      </c>
    </row>
    <row r="22" spans="1:72" s="135" customFormat="1" hidden="1" x14ac:dyDescent="0.55000000000000004">
      <c r="A22" s="646"/>
      <c r="B22" s="135" t="s">
        <v>483</v>
      </c>
      <c r="F22" s="141" t="str">
        <f>IF(Cohort_CF!F22="","","n/a")</f>
        <v/>
      </c>
      <c r="G22" s="141" t="str">
        <f>IF(Cohort_CF!G22="","","n/a")</f>
        <v/>
      </c>
      <c r="H22" s="141" t="str">
        <f>IF(Cohort_CF!H22="","","n/a")</f>
        <v/>
      </c>
      <c r="I22" s="141" t="str">
        <f>IF(Cohort_CF!I22="","","n/a")</f>
        <v/>
      </c>
      <c r="J22" s="141" t="str">
        <f>IF(Cohort_CF!J22="","","n/a")</f>
        <v/>
      </c>
      <c r="K22" s="141" t="str">
        <f>IF(Cohort_CF!K22="","","n/a")</f>
        <v/>
      </c>
      <c r="L22" s="141" t="str">
        <f>IF(Cohort_CF!L22="","","n/a")</f>
        <v/>
      </c>
      <c r="M22" s="141" t="str">
        <f>IF(Cohort_CF!M22="","","n/a")</f>
        <v/>
      </c>
      <c r="N22" s="141" t="str">
        <f>IF(Cohort_CF!N22="","","n/a")</f>
        <v/>
      </c>
      <c r="O22" s="141" t="str">
        <f>IF(Cohort_CF!O22="","","n/a")</f>
        <v/>
      </c>
      <c r="P22" s="141" t="str">
        <f>IF(Cohort_CF!P22="","","n/a")</f>
        <v/>
      </c>
      <c r="Q22" s="141" t="str">
        <f>IF(Cohort_CF!Q22="","","n/a")</f>
        <v/>
      </c>
      <c r="R22" s="141" t="str">
        <f>IF(Cohort_CF!R22="","","n/a")</f>
        <v/>
      </c>
      <c r="S22" s="141" t="str">
        <f>IF(Cohort_CF!S22="","","n/a")</f>
        <v/>
      </c>
      <c r="T22" s="141" t="str">
        <f>IF(Cohort_CF!T22="","","n/a")</f>
        <v/>
      </c>
      <c r="U22" s="141" t="str">
        <f>IF(Cohort_CF!U22="","","n/a")</f>
        <v/>
      </c>
      <c r="V22" s="141" t="str">
        <f>IF(Cohort_CF!V22="","","n/a")</f>
        <v>n/a</v>
      </c>
      <c r="W22" s="141" t="str">
        <f>IF(Cohort_CF!W22="","","n/a")</f>
        <v>n/a</v>
      </c>
      <c r="X22" s="141" t="str">
        <f>IF(Cohort_CF!X22="","","n/a")</f>
        <v>n/a</v>
      </c>
      <c r="Y22" s="141" t="str">
        <f>IF(Cohort_CF!Y22="","","n/a")</f>
        <v>n/a</v>
      </c>
      <c r="Z22" s="141" t="str">
        <f>IF(Cohort_CF!Z22="","","n/a")</f>
        <v>n/a</v>
      </c>
      <c r="AA22" s="141" t="str">
        <f>IF(Cohort_CF!AA22="","","n/a")</f>
        <v>n/a</v>
      </c>
      <c r="AB22" s="141" t="str">
        <f>IF(Cohort_CF!AB22="","","n/a")</f>
        <v>n/a</v>
      </c>
      <c r="AC22" s="141" t="str">
        <f>IF(Cohort_CF!AC22="","","n/a")</f>
        <v>n/a</v>
      </c>
      <c r="AD22" s="141" t="str">
        <f>IF(Cohort_CF!AD22="","","n/a")</f>
        <v>n/a</v>
      </c>
      <c r="AE22" s="141" t="str">
        <f>IF(Cohort_CF!AE22="","","n/a")</f>
        <v>n/a</v>
      </c>
      <c r="AF22" s="141" t="str">
        <f>IF(Cohort_CF!AF22="","","n/a")</f>
        <v>n/a</v>
      </c>
      <c r="AG22" s="141" t="str">
        <f>IF(Cohort_CF!AG22="","","n/a")</f>
        <v>n/a</v>
      </c>
      <c r="AH22" s="141" t="str">
        <f>IF(Cohort_CF!AH22="","","n/a")</f>
        <v>n/a</v>
      </c>
      <c r="AI22" s="141" t="str">
        <f>IF(Cohort_CF!AI22="","","n/a")</f>
        <v>n/a</v>
      </c>
      <c r="AJ22" s="141" t="str">
        <f>IF(Cohort_CF!AJ22="","","n/a")</f>
        <v>n/a</v>
      </c>
      <c r="AK22" s="141" t="str">
        <f>IF(Cohort_CF!AK22="","","n/a")</f>
        <v>n/a</v>
      </c>
      <c r="AL22" s="141" t="str">
        <f>IF(Cohort_CF!AL22="","","n/a")</f>
        <v>n/a</v>
      </c>
      <c r="AM22" s="141" t="str">
        <f>IF(Cohort_CF!AM22="","","n/a")</f>
        <v>n/a</v>
      </c>
      <c r="AN22" s="141" t="str">
        <f>IF(Cohort_CF!AN22="","","n/a")</f>
        <v>n/a</v>
      </c>
      <c r="AO22" s="141" t="str">
        <f>IF(Cohort_CF!AO22="","","n/a")</f>
        <v>n/a</v>
      </c>
      <c r="AP22" s="141" t="str">
        <f>IF(Cohort_CF!AP22="","","n/a")</f>
        <v>n/a</v>
      </c>
      <c r="AQ22" s="141" t="str">
        <f>IF(Cohort_CF!AQ22="","","n/a")</f>
        <v>n/a</v>
      </c>
      <c r="AR22" s="141" t="str">
        <f>IF(Cohort_CF!AR22="","","n/a")</f>
        <v>n/a</v>
      </c>
      <c r="AS22" s="141" t="str">
        <f>IF(Cohort_CF!AS22="","","n/a")</f>
        <v>n/a</v>
      </c>
      <c r="AT22" s="141" t="str">
        <f>IF(Cohort_CF!AT22="","","n/a")</f>
        <v>n/a</v>
      </c>
      <c r="AU22" s="141" t="str">
        <f>IF(Cohort_CF!AU22="","","n/a")</f>
        <v>n/a</v>
      </c>
      <c r="AV22" s="141" t="str">
        <f>IF(Cohort_CF!AV22="","","n/a")</f>
        <v>n/a</v>
      </c>
      <c r="AW22" s="141" t="str">
        <f>IF(Cohort_CF!AW22="","","n/a")</f>
        <v>n/a</v>
      </c>
      <c r="AX22" s="141" t="str">
        <f>IF(Cohort_CF!AX22="","","n/a")</f>
        <v>n/a</v>
      </c>
      <c r="AY22" s="141" t="str">
        <f>IF(Cohort_CF!AY22="","","n/a")</f>
        <v>n/a</v>
      </c>
      <c r="AZ22" s="141" t="str">
        <f>IF(Cohort_CF!AZ22="","","n/a")</f>
        <v>n/a</v>
      </c>
      <c r="BA22" s="141" t="str">
        <f>IF(Cohort_CF!BA22="","","n/a")</f>
        <v>n/a</v>
      </c>
      <c r="BB22" s="141" t="str">
        <f>IF(Cohort_CF!BB22="","","n/a")</f>
        <v>n/a</v>
      </c>
      <c r="BC22" s="141" t="str">
        <f>IF(Cohort_CF!BC22="","","n/a")</f>
        <v>n/a</v>
      </c>
      <c r="BD22" s="141" t="str">
        <f>IF(Cohort_CF!BD22="","","n/a")</f>
        <v>n/a</v>
      </c>
      <c r="BE22" s="141" t="str">
        <f>IF(Cohort_CF!BE22="","","n/a")</f>
        <v>n/a</v>
      </c>
      <c r="BF22" s="141" t="str">
        <f>IF(Cohort_CF!BF22="","","n/a")</f>
        <v>n/a</v>
      </c>
      <c r="BG22" s="141" t="str">
        <f>IF(Cohort_CF!BG22="","","n/a")</f>
        <v>n/a</v>
      </c>
      <c r="BH22" s="141" t="str">
        <f>IF(Cohort_CF!BH22="","","n/a")</f>
        <v>n/a</v>
      </c>
      <c r="BI22" s="141" t="str">
        <f>IF(Cohort_CF!BI22="","","n/a")</f>
        <v>n/a</v>
      </c>
      <c r="BJ22" s="141" t="str">
        <f>IF(Cohort_CF!BJ22="","","n/a")</f>
        <v/>
      </c>
      <c r="BK22" s="141" t="str">
        <f>IF(Cohort_CF!BK22="","","n/a")</f>
        <v/>
      </c>
      <c r="BL22" s="141" t="str">
        <f>IF(Cohort_CF!BL22="","","n/a")</f>
        <v/>
      </c>
    </row>
    <row r="23" spans="1:72" s="135" customFormat="1" hidden="1" x14ac:dyDescent="0.55000000000000004">
      <c r="A23" s="646"/>
      <c r="B23" s="135" t="s">
        <v>484</v>
      </c>
      <c r="F23" s="141" t="str">
        <f>IF(Cohort_CF!F23="","","n/a")</f>
        <v/>
      </c>
      <c r="G23" s="141" t="str">
        <f>IF(Cohort_CF!G23="","","n/a")</f>
        <v/>
      </c>
      <c r="H23" s="141" t="str">
        <f>IF(Cohort_CF!H23="","","n/a")</f>
        <v/>
      </c>
      <c r="I23" s="141" t="str">
        <f>IF(Cohort_CF!I23="","","n/a")</f>
        <v/>
      </c>
      <c r="J23" s="141" t="str">
        <f>IF(Cohort_CF!J23="","","n/a")</f>
        <v/>
      </c>
      <c r="K23" s="141" t="str">
        <f>IF(Cohort_CF!K23="","","n/a")</f>
        <v/>
      </c>
      <c r="L23" s="141" t="str">
        <f>IF(Cohort_CF!L23="","","n/a")</f>
        <v/>
      </c>
      <c r="M23" s="141" t="str">
        <f>IF(Cohort_CF!M23="","","n/a")</f>
        <v/>
      </c>
      <c r="N23" s="141" t="str">
        <f>IF(Cohort_CF!N23="","","n/a")</f>
        <v/>
      </c>
      <c r="O23" s="141" t="str">
        <f>IF(Cohort_CF!O23="","","n/a")</f>
        <v/>
      </c>
      <c r="P23" s="141" t="str">
        <f>IF(Cohort_CF!P23="","","n/a")</f>
        <v/>
      </c>
      <c r="Q23" s="141" t="str">
        <f>IF(Cohort_CF!Q23="","","n/a")</f>
        <v/>
      </c>
      <c r="R23" s="141" t="str">
        <f>IF(Cohort_CF!R23="","","n/a")</f>
        <v/>
      </c>
      <c r="S23" s="141" t="str">
        <f>IF(Cohort_CF!S23="","","n/a")</f>
        <v/>
      </c>
      <c r="T23" s="141" t="str">
        <f>IF(Cohort_CF!T23="","","n/a")</f>
        <v/>
      </c>
      <c r="U23" s="141" t="str">
        <f>IF(Cohort_CF!U23="","","n/a")</f>
        <v/>
      </c>
      <c r="V23" s="141" t="str">
        <f>IF(Cohort_CF!V23="","","n/a")</f>
        <v/>
      </c>
      <c r="W23" s="141" t="str">
        <f>IF(Cohort_CF!W23="","","n/a")</f>
        <v>n/a</v>
      </c>
      <c r="X23" s="141" t="str">
        <f>IF(Cohort_CF!X23="","","n/a")</f>
        <v>n/a</v>
      </c>
      <c r="Y23" s="141" t="str">
        <f>IF(Cohort_CF!Y23="","","n/a")</f>
        <v>n/a</v>
      </c>
      <c r="Z23" s="141" t="str">
        <f>IF(Cohort_CF!Z23="","","n/a")</f>
        <v>n/a</v>
      </c>
      <c r="AA23" s="141" t="str">
        <f>IF(Cohort_CF!AA23="","","n/a")</f>
        <v>n/a</v>
      </c>
      <c r="AB23" s="141" t="str">
        <f>IF(Cohort_CF!AB23="","","n/a")</f>
        <v>n/a</v>
      </c>
      <c r="AC23" s="141" t="str">
        <f>IF(Cohort_CF!AC23="","","n/a")</f>
        <v>n/a</v>
      </c>
      <c r="AD23" s="141" t="str">
        <f>IF(Cohort_CF!AD23="","","n/a")</f>
        <v>n/a</v>
      </c>
      <c r="AE23" s="141" t="str">
        <f>IF(Cohort_CF!AE23="","","n/a")</f>
        <v>n/a</v>
      </c>
      <c r="AF23" s="141" t="str">
        <f>IF(Cohort_CF!AF23="","","n/a")</f>
        <v>n/a</v>
      </c>
      <c r="AG23" s="141" t="str">
        <f>IF(Cohort_CF!AG23="","","n/a")</f>
        <v>n/a</v>
      </c>
      <c r="AH23" s="141" t="str">
        <f>IF(Cohort_CF!AH23="","","n/a")</f>
        <v>n/a</v>
      </c>
      <c r="AI23" s="141" t="str">
        <f>IF(Cohort_CF!AI23="","","n/a")</f>
        <v>n/a</v>
      </c>
      <c r="AJ23" s="141" t="str">
        <f>IF(Cohort_CF!AJ23="","","n/a")</f>
        <v>n/a</v>
      </c>
      <c r="AK23" s="141" t="str">
        <f>IF(Cohort_CF!AK23="","","n/a")</f>
        <v>n/a</v>
      </c>
      <c r="AL23" s="141" t="str">
        <f>IF(Cohort_CF!AL23="","","n/a")</f>
        <v>n/a</v>
      </c>
      <c r="AM23" s="141" t="str">
        <f>IF(Cohort_CF!AM23="","","n/a")</f>
        <v>n/a</v>
      </c>
      <c r="AN23" s="141" t="str">
        <f>IF(Cohort_CF!AN23="","","n/a")</f>
        <v>n/a</v>
      </c>
      <c r="AO23" s="141" t="str">
        <f>IF(Cohort_CF!AO23="","","n/a")</f>
        <v>n/a</v>
      </c>
      <c r="AP23" s="141" t="str">
        <f>IF(Cohort_CF!AP23="","","n/a")</f>
        <v>n/a</v>
      </c>
      <c r="AQ23" s="141" t="str">
        <f>IF(Cohort_CF!AQ23="","","n/a")</f>
        <v>n/a</v>
      </c>
      <c r="AR23" s="141" t="str">
        <f>IF(Cohort_CF!AR23="","","n/a")</f>
        <v>n/a</v>
      </c>
      <c r="AS23" s="141" t="str">
        <f>IF(Cohort_CF!AS23="","","n/a")</f>
        <v>n/a</v>
      </c>
      <c r="AT23" s="141" t="str">
        <f>IF(Cohort_CF!AT23="","","n/a")</f>
        <v>n/a</v>
      </c>
      <c r="AU23" s="141" t="str">
        <f>IF(Cohort_CF!AU23="","","n/a")</f>
        <v>n/a</v>
      </c>
      <c r="AV23" s="141" t="str">
        <f>IF(Cohort_CF!AV23="","","n/a")</f>
        <v>n/a</v>
      </c>
      <c r="AW23" s="141" t="str">
        <f>IF(Cohort_CF!AW23="","","n/a")</f>
        <v>n/a</v>
      </c>
      <c r="AX23" s="141" t="str">
        <f>IF(Cohort_CF!AX23="","","n/a")</f>
        <v>n/a</v>
      </c>
      <c r="AY23" s="141" t="str">
        <f>IF(Cohort_CF!AY23="","","n/a")</f>
        <v>n/a</v>
      </c>
      <c r="AZ23" s="141" t="str">
        <f>IF(Cohort_CF!AZ23="","","n/a")</f>
        <v>n/a</v>
      </c>
      <c r="BA23" s="141" t="str">
        <f>IF(Cohort_CF!BA23="","","n/a")</f>
        <v>n/a</v>
      </c>
      <c r="BB23" s="141" t="str">
        <f>IF(Cohort_CF!BB23="","","n/a")</f>
        <v>n/a</v>
      </c>
      <c r="BC23" s="141" t="str">
        <f>IF(Cohort_CF!BC23="","","n/a")</f>
        <v>n/a</v>
      </c>
      <c r="BD23" s="141" t="str">
        <f>IF(Cohort_CF!BD23="","","n/a")</f>
        <v>n/a</v>
      </c>
      <c r="BE23" s="141" t="str">
        <f>IF(Cohort_CF!BE23="","","n/a")</f>
        <v>n/a</v>
      </c>
      <c r="BF23" s="141" t="str">
        <f>IF(Cohort_CF!BF23="","","n/a")</f>
        <v>n/a</v>
      </c>
      <c r="BG23" s="141" t="str">
        <f>IF(Cohort_CF!BG23="","","n/a")</f>
        <v>n/a</v>
      </c>
      <c r="BH23" s="141" t="str">
        <f>IF(Cohort_CF!BH23="","","n/a")</f>
        <v>n/a</v>
      </c>
      <c r="BI23" s="141" t="str">
        <f>IF(Cohort_CF!BI23="","","n/a")</f>
        <v>n/a</v>
      </c>
      <c r="BJ23" s="141" t="str">
        <f>IF(Cohort_CF!BJ23="","","n/a")</f>
        <v>n/a</v>
      </c>
      <c r="BK23" s="141" t="str">
        <f>IF(Cohort_CF!BK23="","","n/a")</f>
        <v/>
      </c>
      <c r="BL23" s="141" t="str">
        <f>IF(Cohort_CF!BL23="","","n/a")</f>
        <v/>
      </c>
    </row>
    <row r="24" spans="1:72" s="135" customFormat="1" hidden="1" x14ac:dyDescent="0.55000000000000004">
      <c r="A24" s="646"/>
      <c r="B24" s="135" t="s">
        <v>485</v>
      </c>
      <c r="F24" s="141" t="str">
        <f>IF(Cohort_CF!F24="","","n/a")</f>
        <v/>
      </c>
      <c r="G24" s="141" t="str">
        <f>IF(Cohort_CF!G24="","","n/a")</f>
        <v/>
      </c>
      <c r="H24" s="141" t="str">
        <f>IF(Cohort_CF!H24="","","n/a")</f>
        <v/>
      </c>
      <c r="I24" s="141" t="str">
        <f>IF(Cohort_CF!I24="","","n/a")</f>
        <v/>
      </c>
      <c r="J24" s="141" t="str">
        <f>IF(Cohort_CF!J24="","","n/a")</f>
        <v/>
      </c>
      <c r="K24" s="141" t="str">
        <f>IF(Cohort_CF!K24="","","n/a")</f>
        <v/>
      </c>
      <c r="L24" s="141" t="str">
        <f>IF(Cohort_CF!L24="","","n/a")</f>
        <v/>
      </c>
      <c r="M24" s="141" t="str">
        <f>IF(Cohort_CF!M24="","","n/a")</f>
        <v/>
      </c>
      <c r="N24" s="141" t="str">
        <f>IF(Cohort_CF!N24="","","n/a")</f>
        <v/>
      </c>
      <c r="O24" s="141" t="str">
        <f>IF(Cohort_CF!O24="","","n/a")</f>
        <v/>
      </c>
      <c r="P24" s="141" t="str">
        <f>IF(Cohort_CF!P24="","","n/a")</f>
        <v/>
      </c>
      <c r="Q24" s="141" t="str">
        <f>IF(Cohort_CF!Q24="","","n/a")</f>
        <v/>
      </c>
      <c r="R24" s="141" t="str">
        <f>IF(Cohort_CF!R24="","","n/a")</f>
        <v/>
      </c>
      <c r="S24" s="141" t="str">
        <f>IF(Cohort_CF!S24="","","n/a")</f>
        <v/>
      </c>
      <c r="T24" s="141" t="str">
        <f>IF(Cohort_CF!T24="","","n/a")</f>
        <v/>
      </c>
      <c r="U24" s="141" t="str">
        <f>IF(Cohort_CF!U24="","","n/a")</f>
        <v/>
      </c>
      <c r="V24" s="141" t="str">
        <f>IF(Cohort_CF!V24="","","n/a")</f>
        <v/>
      </c>
      <c r="W24" s="141" t="str">
        <f>IF(Cohort_CF!W24="","","n/a")</f>
        <v/>
      </c>
      <c r="X24" s="141" t="str">
        <f>IF(Cohort_CF!X24="","","n/a")</f>
        <v>n/a</v>
      </c>
      <c r="Y24" s="141" t="str">
        <f>IF(Cohort_CF!Y24="","","n/a")</f>
        <v>n/a</v>
      </c>
      <c r="Z24" s="141" t="str">
        <f>IF(Cohort_CF!Z24="","","n/a")</f>
        <v>n/a</v>
      </c>
      <c r="AA24" s="141" t="str">
        <f>IF(Cohort_CF!AA24="","","n/a")</f>
        <v>n/a</v>
      </c>
      <c r="AB24" s="141" t="str">
        <f>IF(Cohort_CF!AB24="","","n/a")</f>
        <v>n/a</v>
      </c>
      <c r="AC24" s="141" t="str">
        <f>IF(Cohort_CF!AC24="","","n/a")</f>
        <v>n/a</v>
      </c>
      <c r="AD24" s="141" t="str">
        <f>IF(Cohort_CF!AD24="","","n/a")</f>
        <v>n/a</v>
      </c>
      <c r="AE24" s="141" t="str">
        <f>IF(Cohort_CF!AE24="","","n/a")</f>
        <v>n/a</v>
      </c>
      <c r="AF24" s="141" t="str">
        <f>IF(Cohort_CF!AF24="","","n/a")</f>
        <v>n/a</v>
      </c>
      <c r="AG24" s="141" t="str">
        <f>IF(Cohort_CF!AG24="","","n/a")</f>
        <v>n/a</v>
      </c>
      <c r="AH24" s="141" t="str">
        <f>IF(Cohort_CF!AH24="","","n/a")</f>
        <v>n/a</v>
      </c>
      <c r="AI24" s="141" t="str">
        <f>IF(Cohort_CF!AI24="","","n/a")</f>
        <v>n/a</v>
      </c>
      <c r="AJ24" s="141" t="str">
        <f>IF(Cohort_CF!AJ24="","","n/a")</f>
        <v>n/a</v>
      </c>
      <c r="AK24" s="141" t="str">
        <f>IF(Cohort_CF!AK24="","","n/a")</f>
        <v>n/a</v>
      </c>
      <c r="AL24" s="141" t="str">
        <f>IF(Cohort_CF!AL24="","","n/a")</f>
        <v>n/a</v>
      </c>
      <c r="AM24" s="141" t="str">
        <f>IF(Cohort_CF!AM24="","","n/a")</f>
        <v>n/a</v>
      </c>
      <c r="AN24" s="141" t="str">
        <f>IF(Cohort_CF!AN24="","","n/a")</f>
        <v>n/a</v>
      </c>
      <c r="AO24" s="141" t="str">
        <f>IF(Cohort_CF!AO24="","","n/a")</f>
        <v>n/a</v>
      </c>
      <c r="AP24" s="141" t="str">
        <f>IF(Cohort_CF!AP24="","","n/a")</f>
        <v>n/a</v>
      </c>
      <c r="AQ24" s="141" t="str">
        <f>IF(Cohort_CF!AQ24="","","n/a")</f>
        <v>n/a</v>
      </c>
      <c r="AR24" s="141" t="str">
        <f>IF(Cohort_CF!AR24="","","n/a")</f>
        <v>n/a</v>
      </c>
      <c r="AS24" s="141" t="str">
        <f>IF(Cohort_CF!AS24="","","n/a")</f>
        <v>n/a</v>
      </c>
      <c r="AT24" s="141" t="str">
        <f>IF(Cohort_CF!AT24="","","n/a")</f>
        <v>n/a</v>
      </c>
      <c r="AU24" s="141" t="str">
        <f>IF(Cohort_CF!AU24="","","n/a")</f>
        <v>n/a</v>
      </c>
      <c r="AV24" s="141" t="str">
        <f>IF(Cohort_CF!AV24="","","n/a")</f>
        <v>n/a</v>
      </c>
      <c r="AW24" s="141" t="str">
        <f>IF(Cohort_CF!AW24="","","n/a")</f>
        <v>n/a</v>
      </c>
      <c r="AX24" s="141" t="str">
        <f>IF(Cohort_CF!AX24="","","n/a")</f>
        <v>n/a</v>
      </c>
      <c r="AY24" s="141" t="str">
        <f>IF(Cohort_CF!AY24="","","n/a")</f>
        <v>n/a</v>
      </c>
      <c r="AZ24" s="141" t="str">
        <f>IF(Cohort_CF!AZ24="","","n/a")</f>
        <v>n/a</v>
      </c>
      <c r="BA24" s="141" t="str">
        <f>IF(Cohort_CF!BA24="","","n/a")</f>
        <v>n/a</v>
      </c>
      <c r="BB24" s="141" t="str">
        <f>IF(Cohort_CF!BB24="","","n/a")</f>
        <v>n/a</v>
      </c>
      <c r="BC24" s="141" t="str">
        <f>IF(Cohort_CF!BC24="","","n/a")</f>
        <v>n/a</v>
      </c>
      <c r="BD24" s="141" t="str">
        <f>IF(Cohort_CF!BD24="","","n/a")</f>
        <v>n/a</v>
      </c>
      <c r="BE24" s="141" t="str">
        <f>IF(Cohort_CF!BE24="","","n/a")</f>
        <v>n/a</v>
      </c>
      <c r="BF24" s="141" t="str">
        <f>IF(Cohort_CF!BF24="","","n/a")</f>
        <v>n/a</v>
      </c>
      <c r="BG24" s="141" t="str">
        <f>IF(Cohort_CF!BG24="","","n/a")</f>
        <v>n/a</v>
      </c>
      <c r="BH24" s="141" t="str">
        <f>IF(Cohort_CF!BH24="","","n/a")</f>
        <v>n/a</v>
      </c>
      <c r="BI24" s="141" t="str">
        <f>IF(Cohort_CF!BI24="","","n/a")</f>
        <v>n/a</v>
      </c>
      <c r="BJ24" s="141" t="str">
        <f>IF(Cohort_CF!BJ24="","","n/a")</f>
        <v>n/a</v>
      </c>
      <c r="BK24" s="141" t="str">
        <f>IF(Cohort_CF!BK24="","","n/a")</f>
        <v>n/a</v>
      </c>
      <c r="BL24" s="141" t="str">
        <f>IF(Cohort_CF!BL24="","","n/a")</f>
        <v/>
      </c>
    </row>
    <row r="25" spans="1:72" s="135" customFormat="1" hidden="1" x14ac:dyDescent="0.55000000000000004">
      <c r="A25" s="646"/>
      <c r="B25" s="135" t="s">
        <v>486</v>
      </c>
      <c r="F25" s="141" t="str">
        <f>IF(Cohort_CF!F25="","","n/a")</f>
        <v/>
      </c>
      <c r="G25" s="141" t="str">
        <f>IF(Cohort_CF!G25="","","n/a")</f>
        <v/>
      </c>
      <c r="H25" s="141" t="str">
        <f>IF(Cohort_CF!H25="","","n/a")</f>
        <v/>
      </c>
      <c r="I25" s="141" t="str">
        <f>IF(Cohort_CF!I25="","","n/a")</f>
        <v/>
      </c>
      <c r="J25" s="141" t="str">
        <f>IF(Cohort_CF!J25="","","n/a")</f>
        <v/>
      </c>
      <c r="K25" s="141" t="str">
        <f>IF(Cohort_CF!K25="","","n/a")</f>
        <v/>
      </c>
      <c r="L25" s="141" t="str">
        <f>IF(Cohort_CF!L25="","","n/a")</f>
        <v/>
      </c>
      <c r="M25" s="141" t="str">
        <f>IF(Cohort_CF!M25="","","n/a")</f>
        <v/>
      </c>
      <c r="N25" s="141" t="str">
        <f>IF(Cohort_CF!N25="","","n/a")</f>
        <v/>
      </c>
      <c r="O25" s="141" t="str">
        <f>IF(Cohort_CF!O25="","","n/a")</f>
        <v/>
      </c>
      <c r="P25" s="141" t="str">
        <f>IF(Cohort_CF!P25="","","n/a")</f>
        <v/>
      </c>
      <c r="Q25" s="141" t="str">
        <f>IF(Cohort_CF!Q25="","","n/a")</f>
        <v/>
      </c>
      <c r="R25" s="141" t="str">
        <f>IF(Cohort_CF!R25="","","n/a")</f>
        <v/>
      </c>
      <c r="S25" s="141" t="str">
        <f>IF(Cohort_CF!S25="","","n/a")</f>
        <v/>
      </c>
      <c r="T25" s="141" t="str">
        <f>IF(Cohort_CF!T25="","","n/a")</f>
        <v/>
      </c>
      <c r="U25" s="141" t="str">
        <f>IF(Cohort_CF!U25="","","n/a")</f>
        <v/>
      </c>
      <c r="V25" s="141" t="str">
        <f>IF(Cohort_CF!V25="","","n/a")</f>
        <v/>
      </c>
      <c r="W25" s="141" t="str">
        <f>IF(Cohort_CF!W25="","","n/a")</f>
        <v/>
      </c>
      <c r="X25" s="141" t="str">
        <f>IF(Cohort_CF!X25="","","n/a")</f>
        <v/>
      </c>
      <c r="Y25" s="141" t="str">
        <f>IF(Cohort_CF!Y25="","","n/a")</f>
        <v>n/a</v>
      </c>
      <c r="Z25" s="141" t="str">
        <f>IF(Cohort_CF!Z25="","","n/a")</f>
        <v>n/a</v>
      </c>
      <c r="AA25" s="141" t="str">
        <f>IF(Cohort_CF!AA25="","","n/a")</f>
        <v>n/a</v>
      </c>
      <c r="AB25" s="141" t="str">
        <f>IF(Cohort_CF!AB25="","","n/a")</f>
        <v>n/a</v>
      </c>
      <c r="AC25" s="141" t="str">
        <f>IF(Cohort_CF!AC25="","","n/a")</f>
        <v>n/a</v>
      </c>
      <c r="AD25" s="141" t="str">
        <f>IF(Cohort_CF!AD25="","","n/a")</f>
        <v>n/a</v>
      </c>
      <c r="AE25" s="141" t="str">
        <f>IF(Cohort_CF!AE25="","","n/a")</f>
        <v>n/a</v>
      </c>
      <c r="AF25" s="141" t="str">
        <f>IF(Cohort_CF!AF25="","","n/a")</f>
        <v>n/a</v>
      </c>
      <c r="AG25" s="141" t="str">
        <f>IF(Cohort_CF!AG25="","","n/a")</f>
        <v>n/a</v>
      </c>
      <c r="AH25" s="141" t="str">
        <f>IF(Cohort_CF!AH25="","","n/a")</f>
        <v>n/a</v>
      </c>
      <c r="AI25" s="141" t="str">
        <f>IF(Cohort_CF!AI25="","","n/a")</f>
        <v>n/a</v>
      </c>
      <c r="AJ25" s="141" t="str">
        <f>IF(Cohort_CF!AJ25="","","n/a")</f>
        <v>n/a</v>
      </c>
      <c r="AK25" s="141" t="str">
        <f>IF(Cohort_CF!AK25="","","n/a")</f>
        <v>n/a</v>
      </c>
      <c r="AL25" s="141" t="str">
        <f>IF(Cohort_CF!AL25="","","n/a")</f>
        <v>n/a</v>
      </c>
      <c r="AM25" s="141" t="str">
        <f>IF(Cohort_CF!AM25="","","n/a")</f>
        <v>n/a</v>
      </c>
      <c r="AN25" s="141" t="str">
        <f>IF(Cohort_CF!AN25="","","n/a")</f>
        <v>n/a</v>
      </c>
      <c r="AO25" s="141" t="str">
        <f>IF(Cohort_CF!AO25="","","n/a")</f>
        <v>n/a</v>
      </c>
      <c r="AP25" s="141" t="str">
        <f>IF(Cohort_CF!AP25="","","n/a")</f>
        <v>n/a</v>
      </c>
      <c r="AQ25" s="141" t="str">
        <f>IF(Cohort_CF!AQ25="","","n/a")</f>
        <v>n/a</v>
      </c>
      <c r="AR25" s="141" t="str">
        <f>IF(Cohort_CF!AR25="","","n/a")</f>
        <v>n/a</v>
      </c>
      <c r="AS25" s="141" t="str">
        <f>IF(Cohort_CF!AS25="","","n/a")</f>
        <v>n/a</v>
      </c>
      <c r="AT25" s="141" t="str">
        <f>IF(Cohort_CF!AT25="","","n/a")</f>
        <v>n/a</v>
      </c>
      <c r="AU25" s="141" t="str">
        <f>IF(Cohort_CF!AU25="","","n/a")</f>
        <v>n/a</v>
      </c>
      <c r="AV25" s="141" t="str">
        <f>IF(Cohort_CF!AV25="","","n/a")</f>
        <v>n/a</v>
      </c>
      <c r="AW25" s="141" t="str">
        <f>IF(Cohort_CF!AW25="","","n/a")</f>
        <v>n/a</v>
      </c>
      <c r="AX25" s="141" t="str">
        <f>IF(Cohort_CF!AX25="","","n/a")</f>
        <v>n/a</v>
      </c>
      <c r="AY25" s="141" t="str">
        <f>IF(Cohort_CF!AY25="","","n/a")</f>
        <v>n/a</v>
      </c>
      <c r="AZ25" s="141" t="str">
        <f>IF(Cohort_CF!AZ25="","","n/a")</f>
        <v>n/a</v>
      </c>
      <c r="BA25" s="141" t="str">
        <f>IF(Cohort_CF!BA25="","","n/a")</f>
        <v>n/a</v>
      </c>
      <c r="BB25" s="141" t="str">
        <f>IF(Cohort_CF!BB25="","","n/a")</f>
        <v>n/a</v>
      </c>
      <c r="BC25" s="141" t="str">
        <f>IF(Cohort_CF!BC25="","","n/a")</f>
        <v>n/a</v>
      </c>
      <c r="BD25" s="141" t="str">
        <f>IF(Cohort_CF!BD25="","","n/a")</f>
        <v>n/a</v>
      </c>
      <c r="BE25" s="141" t="str">
        <f>IF(Cohort_CF!BE25="","","n/a")</f>
        <v>n/a</v>
      </c>
      <c r="BF25" s="141" t="str">
        <f>IF(Cohort_CF!BF25="","","n/a")</f>
        <v>n/a</v>
      </c>
      <c r="BG25" s="141" t="str">
        <f>IF(Cohort_CF!BG25="","","n/a")</f>
        <v>n/a</v>
      </c>
      <c r="BH25" s="141" t="str">
        <f>IF(Cohort_CF!BH25="","","n/a")</f>
        <v>n/a</v>
      </c>
      <c r="BI25" s="141" t="str">
        <f>IF(Cohort_CF!BI25="","","n/a")</f>
        <v>n/a</v>
      </c>
      <c r="BJ25" s="141" t="str">
        <f>IF(Cohort_CF!BJ25="","","n/a")</f>
        <v>n/a</v>
      </c>
      <c r="BK25" s="141" t="str">
        <f>IF(Cohort_CF!BK25="","","n/a")</f>
        <v>n/a</v>
      </c>
      <c r="BL25" s="141" t="str">
        <f>IF(Cohort_CF!BL25="","","n/a")</f>
        <v>n/a</v>
      </c>
    </row>
    <row r="26" spans="1:72" s="135" customFormat="1" hidden="1" x14ac:dyDescent="0.55000000000000004">
      <c r="A26" s="646"/>
      <c r="B26" s="142" t="s">
        <v>487</v>
      </c>
      <c r="C26" s="142"/>
      <c r="D26" s="142"/>
      <c r="E26" s="142"/>
      <c r="F26" s="141" t="str">
        <f>IF(Cohort_CF!F26="","","n/a")</f>
        <v>n/a</v>
      </c>
      <c r="G26" s="141" t="str">
        <f>IF(Cohort_CF!G26="","","n/a")</f>
        <v>n/a</v>
      </c>
      <c r="H26" s="141" t="str">
        <f>IF(Cohort_CF!H26="","","n/a")</f>
        <v>n/a</v>
      </c>
      <c r="I26" s="141" t="str">
        <f>IF(Cohort_CF!I26="","","n/a")</f>
        <v>n/a</v>
      </c>
      <c r="J26" s="141" t="str">
        <f>IF(Cohort_CF!J26="","","n/a")</f>
        <v>n/a</v>
      </c>
      <c r="K26" s="141" t="str">
        <f>IF(Cohort_CF!K26="","","n/a")</f>
        <v>n/a</v>
      </c>
      <c r="L26" s="141" t="str">
        <f>IF(Cohort_CF!L26="","","n/a")</f>
        <v>n/a</v>
      </c>
      <c r="M26" s="141" t="str">
        <f>IF(Cohort_CF!M26="","","n/a")</f>
        <v>n/a</v>
      </c>
      <c r="N26" s="141" t="str">
        <f>IF(Cohort_CF!N26="","","n/a")</f>
        <v>n/a</v>
      </c>
      <c r="O26" s="141" t="str">
        <f>IF(Cohort_CF!O26="","","n/a")</f>
        <v>n/a</v>
      </c>
      <c r="P26" s="141" t="str">
        <f>IF(Cohort_CF!P26="","","n/a")</f>
        <v>n/a</v>
      </c>
      <c r="Q26" s="141" t="str">
        <f>IF(Cohort_CF!Q26="","","n/a")</f>
        <v>n/a</v>
      </c>
      <c r="R26" s="141" t="str">
        <f>IF(Cohort_CF!R26="","","n/a")</f>
        <v>n/a</v>
      </c>
      <c r="S26" s="141" t="str">
        <f>IF(Cohort_CF!S26="","","n/a")</f>
        <v>n/a</v>
      </c>
      <c r="T26" s="141" t="str">
        <f>IF(Cohort_CF!T26="","","n/a")</f>
        <v>n/a</v>
      </c>
      <c r="U26" s="141" t="str">
        <f>IF(Cohort_CF!U26="","","n/a")</f>
        <v>n/a</v>
      </c>
      <c r="V26" s="141" t="str">
        <f>IF(Cohort_CF!V26="","","n/a")</f>
        <v>n/a</v>
      </c>
      <c r="W26" s="141" t="str">
        <f>IF(Cohort_CF!W26="","","n/a")</f>
        <v>n/a</v>
      </c>
      <c r="X26" s="141" t="str">
        <f>IF(Cohort_CF!X26="","","n/a")</f>
        <v>n/a</v>
      </c>
      <c r="Y26" s="141" t="str">
        <f>IF(Cohort_CF!Y26="","","n/a")</f>
        <v>n/a</v>
      </c>
      <c r="Z26" s="141" t="str">
        <f>IF(Cohort_CF!Z26="","","n/a")</f>
        <v>n/a</v>
      </c>
      <c r="AA26" s="141" t="str">
        <f>IF(Cohort_CF!AA26="","","n/a")</f>
        <v>n/a</v>
      </c>
      <c r="AB26" s="141" t="str">
        <f>IF(Cohort_CF!AB26="","","n/a")</f>
        <v>n/a</v>
      </c>
      <c r="AC26" s="141" t="str">
        <f>IF(Cohort_CF!AC26="","","n/a")</f>
        <v>n/a</v>
      </c>
      <c r="AD26" s="141" t="str">
        <f>IF(Cohort_CF!AD26="","","n/a")</f>
        <v>n/a</v>
      </c>
      <c r="AE26" s="141" t="str">
        <f>IF(Cohort_CF!AE26="","","n/a")</f>
        <v>n/a</v>
      </c>
      <c r="AF26" s="141" t="str">
        <f>IF(Cohort_CF!AF26="","","n/a")</f>
        <v>n/a</v>
      </c>
      <c r="AG26" s="141" t="str">
        <f>IF(Cohort_CF!AG26="","","n/a")</f>
        <v>n/a</v>
      </c>
      <c r="AH26" s="141" t="str">
        <f>IF(Cohort_CF!AH26="","","n/a")</f>
        <v>n/a</v>
      </c>
      <c r="AI26" s="141" t="str">
        <f>IF(Cohort_CF!AI26="","","n/a")</f>
        <v>n/a</v>
      </c>
      <c r="AJ26" s="141" t="str">
        <f>IF(Cohort_CF!AJ26="","","n/a")</f>
        <v>n/a</v>
      </c>
      <c r="AK26" s="141" t="str">
        <f>IF(Cohort_CF!AK26="","","n/a")</f>
        <v>n/a</v>
      </c>
      <c r="AL26" s="141" t="str">
        <f>IF(Cohort_CF!AL26="","","n/a")</f>
        <v>n/a</v>
      </c>
      <c r="AM26" s="141" t="str">
        <f>IF(Cohort_CF!AM26="","","n/a")</f>
        <v>n/a</v>
      </c>
      <c r="AN26" s="141" t="str">
        <f>IF(Cohort_CF!AN26="","","n/a")</f>
        <v>n/a</v>
      </c>
      <c r="AO26" s="141" t="str">
        <f>IF(Cohort_CF!AO26="","","n/a")</f>
        <v>n/a</v>
      </c>
      <c r="AP26" s="141" t="str">
        <f>IF(Cohort_CF!AP26="","","n/a")</f>
        <v>n/a</v>
      </c>
      <c r="AQ26" s="141" t="str">
        <f>IF(Cohort_CF!AQ26="","","n/a")</f>
        <v>n/a</v>
      </c>
      <c r="AR26" s="141" t="str">
        <f>IF(Cohort_CF!AR26="","","n/a")</f>
        <v>n/a</v>
      </c>
      <c r="AS26" s="141" t="str">
        <f>IF(Cohort_CF!AS26="","","n/a")</f>
        <v>n/a</v>
      </c>
      <c r="AT26" s="141" t="str">
        <f>IF(Cohort_CF!AT26="","","n/a")</f>
        <v>n/a</v>
      </c>
      <c r="AU26" s="141" t="str">
        <f>IF(Cohort_CF!AU26="","","n/a")</f>
        <v>n/a</v>
      </c>
      <c r="AV26" s="141" t="str">
        <f>IF(Cohort_CF!AV26="","","n/a")</f>
        <v>n/a</v>
      </c>
      <c r="AW26" s="141" t="str">
        <f>IF(Cohort_CF!AW26="","","n/a")</f>
        <v>n/a</v>
      </c>
      <c r="AX26" s="141" t="str">
        <f>IF(Cohort_CF!AX26="","","n/a")</f>
        <v>n/a</v>
      </c>
      <c r="AY26" s="141" t="str">
        <f>IF(Cohort_CF!AY26="","","n/a")</f>
        <v>n/a</v>
      </c>
      <c r="AZ26" s="141" t="str">
        <f>IF(Cohort_CF!AZ26="","","n/a")</f>
        <v>n/a</v>
      </c>
      <c r="BA26" s="141" t="str">
        <f>IF(Cohort_CF!BA26="","","n/a")</f>
        <v>n/a</v>
      </c>
      <c r="BB26" s="141" t="str">
        <f>IF(Cohort_CF!BB26="","","n/a")</f>
        <v>n/a</v>
      </c>
      <c r="BC26" s="141" t="str">
        <f>IF(Cohort_CF!BC26="","","n/a")</f>
        <v>n/a</v>
      </c>
      <c r="BD26" s="141" t="str">
        <f>IF(Cohort_CF!BD26="","","n/a")</f>
        <v>n/a</v>
      </c>
      <c r="BE26" s="141" t="str">
        <f>IF(Cohort_CF!BE26="","","n/a")</f>
        <v>n/a</v>
      </c>
      <c r="BF26" s="141" t="str">
        <f>IF(Cohort_CF!BF26="","","n/a")</f>
        <v>n/a</v>
      </c>
      <c r="BG26" s="141" t="str">
        <f>IF(Cohort_CF!BG26="","","n/a")</f>
        <v>n/a</v>
      </c>
      <c r="BH26" s="141" t="str">
        <f>IF(Cohort_CF!BH26="","","n/a")</f>
        <v>n/a</v>
      </c>
      <c r="BI26" s="141" t="str">
        <f>IF(Cohort_CF!BI26="","","n/a")</f>
        <v>n/a</v>
      </c>
      <c r="BJ26" s="141" t="str">
        <f>IF(Cohort_CF!BJ26="","","n/a")</f>
        <v>n/a</v>
      </c>
      <c r="BK26" s="141" t="str">
        <f>IF(Cohort_CF!BK26="","","n/a")</f>
        <v>n/a</v>
      </c>
      <c r="BL26" s="141" t="str">
        <f>IF(Cohort_CF!BL26="","","n/a")</f>
        <v>n/a</v>
      </c>
    </row>
    <row r="28" spans="1:72" x14ac:dyDescent="0.55000000000000004">
      <c r="A28" s="638" t="s">
        <v>488</v>
      </c>
      <c r="B28" s="128" t="s">
        <v>489</v>
      </c>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row>
    <row r="29" spans="1:72" x14ac:dyDescent="0.55000000000000004">
      <c r="A29" s="639"/>
      <c r="B29" t="s">
        <v>466</v>
      </c>
      <c r="F29" s="1">
        <f>IF(Cohort_CF!F29="","",'Cost and Benefit Parameters'!$K$24)</f>
        <v>114.79649999999992</v>
      </c>
      <c r="G29" s="1">
        <f>IF(Cohort_CF!G29="","",'Cost and Benefit Parameters'!$K$24)</f>
        <v>114.79649999999992</v>
      </c>
      <c r="H29" s="1">
        <f>IF(Cohort_CF!H29="","",'Cost and Benefit Parameters'!$K$24)</f>
        <v>114.79649999999992</v>
      </c>
      <c r="I29" s="1">
        <f>IF(Cohort_CF!I29="","",'Cost and Benefit Parameters'!$K$24)</f>
        <v>114.79649999999992</v>
      </c>
      <c r="J29" s="1">
        <f>IF(Cohort_CF!J29="","",'Cost and Benefit Parameters'!$K$24)</f>
        <v>114.79649999999992</v>
      </c>
      <c r="K29" s="1">
        <f>IF(Cohort_CF!K29="","",'Cost and Benefit Parameters'!$K$24)</f>
        <v>114.79649999999992</v>
      </c>
      <c r="L29" s="1">
        <f>IF(Cohort_CF!L29="","",'Cost and Benefit Parameters'!$K$24)</f>
        <v>114.79649999999992</v>
      </c>
      <c r="M29" s="1">
        <f>IF(Cohort_CF!M29="","",'Cost and Benefit Parameters'!$K$24)</f>
        <v>114.79649999999992</v>
      </c>
      <c r="N29" s="1">
        <f>IF(Cohort_CF!N29="","",'Cost and Benefit Parameters'!$K$24)</f>
        <v>114.79649999999992</v>
      </c>
      <c r="O29" s="1">
        <f>IF(Cohort_CF!O29="","",'Cost and Benefit Parameters'!$K$24)</f>
        <v>114.79649999999992</v>
      </c>
      <c r="P29" s="1">
        <f>IF(Cohort_CF!P29="","",'Cost and Benefit Parameters'!$K$24)</f>
        <v>114.79649999999992</v>
      </c>
      <c r="Q29" s="1">
        <f>IF(Cohort_CF!Q29="","",'Cost and Benefit Parameters'!$K$24)</f>
        <v>114.79649999999992</v>
      </c>
      <c r="R29" s="1">
        <f>IF(Cohort_CF!R29="","",'Cost and Benefit Parameters'!$K$24)</f>
        <v>114.79649999999992</v>
      </c>
      <c r="S29" s="1">
        <f>IF(Cohort_CF!S29="","",'Cost and Benefit Parameters'!$K$24)</f>
        <v>114.79649999999992</v>
      </c>
      <c r="T29" s="1">
        <f>IF(Cohort_CF!T29="","",'Cost and Benefit Parameters'!$K$24)</f>
        <v>114.79649999999992</v>
      </c>
      <c r="U29" s="1">
        <f>IF(Cohort_CF!U29="","",'Cost and Benefit Parameters'!$K$24)</f>
        <v>114.79649999999992</v>
      </c>
      <c r="V29" s="1">
        <f>IF(Cohort_CF!V29="","",'Cost and Benefit Parameters'!$K$24)</f>
        <v>114.79649999999992</v>
      </c>
      <c r="W29" s="1">
        <f>IF(Cohort_CF!W29="","",'Cost and Benefit Parameters'!$K$24)</f>
        <v>114.79649999999992</v>
      </c>
      <c r="X29" s="1">
        <f>IF(Cohort_CF!X29="","",'Cost and Benefit Parameters'!$K$24)</f>
        <v>114.79649999999992</v>
      </c>
      <c r="Y29" s="1">
        <f>IF(Cohort_CF!Y29="","",'Cost and Benefit Parameters'!$K$24)</f>
        <v>114.79649999999992</v>
      </c>
      <c r="Z29" s="1">
        <f>IF(Cohort_CF!Z29="","",'Cost and Benefit Parameters'!$K$24)</f>
        <v>114.79649999999992</v>
      </c>
      <c r="AA29" s="1">
        <f>IF(Cohort_CF!AA29="","",'Cost and Benefit Parameters'!$K$24)</f>
        <v>114.79649999999992</v>
      </c>
      <c r="AB29" s="1">
        <f>IF(Cohort_CF!AB29="","",'Cost and Benefit Parameters'!$K$24)</f>
        <v>114.79649999999992</v>
      </c>
      <c r="AC29" s="1">
        <f>IF(Cohort_CF!AC29="","",'Cost and Benefit Parameters'!$K$24)</f>
        <v>114.79649999999992</v>
      </c>
      <c r="AD29" s="1">
        <f>IF(Cohort_CF!AD29="","",'Cost and Benefit Parameters'!$K$24)</f>
        <v>114.79649999999992</v>
      </c>
      <c r="AE29" s="1">
        <f>IF(Cohort_CF!AE29="","",'Cost and Benefit Parameters'!$K$24)</f>
        <v>114.79649999999992</v>
      </c>
      <c r="AF29" s="1">
        <f>IF(Cohort_CF!AF29="","",'Cost and Benefit Parameters'!$K$24)</f>
        <v>114.79649999999992</v>
      </c>
      <c r="AG29" s="1">
        <f>IF(Cohort_CF!AG29="","",'Cost and Benefit Parameters'!$K$24)</f>
        <v>114.79649999999992</v>
      </c>
      <c r="AH29" s="1">
        <f>IF(Cohort_CF!AH29="","",'Cost and Benefit Parameters'!$K$24)</f>
        <v>114.79649999999992</v>
      </c>
      <c r="AI29" s="1">
        <f>IF(Cohort_CF!AI29="","",'Cost and Benefit Parameters'!$K$24)</f>
        <v>114.79649999999992</v>
      </c>
      <c r="AJ29" s="1">
        <f>IF(Cohort_CF!AJ29="","",'Cost and Benefit Parameters'!$K$24)</f>
        <v>114.79649999999992</v>
      </c>
      <c r="AK29" s="1">
        <f>IF(Cohort_CF!AK29="","",'Cost and Benefit Parameters'!$K$24)</f>
        <v>114.79649999999992</v>
      </c>
      <c r="AL29" s="1">
        <f>IF(Cohort_CF!AL29="","",'Cost and Benefit Parameters'!$K$24)</f>
        <v>114.79649999999992</v>
      </c>
      <c r="AM29" s="1">
        <f>IF(Cohort_CF!AM29="","",'Cost and Benefit Parameters'!$K$24)</f>
        <v>114.79649999999992</v>
      </c>
      <c r="AN29" s="1">
        <f>IF(Cohort_CF!AN29="","",'Cost and Benefit Parameters'!$K$24)</f>
        <v>114.79649999999992</v>
      </c>
      <c r="AO29" s="1">
        <f>IF(Cohort_CF!AO29="","",'Cost and Benefit Parameters'!$K$24)</f>
        <v>114.79649999999992</v>
      </c>
      <c r="AP29" s="1">
        <f>IF(Cohort_CF!AP29="","",'Cost and Benefit Parameters'!$K$24)</f>
        <v>114.79649999999992</v>
      </c>
      <c r="AQ29" s="1">
        <f>IF(Cohort_CF!AQ29="","",'Cost and Benefit Parameters'!$K$24)</f>
        <v>114.79649999999992</v>
      </c>
      <c r="AR29" s="1">
        <f>IF(Cohort_CF!AR29="","",'Cost and Benefit Parameters'!$K$24)</f>
        <v>114.79649999999992</v>
      </c>
      <c r="AS29" s="1">
        <f>IF(Cohort_CF!AS29="","",'Cost and Benefit Parameters'!$K$24)</f>
        <v>114.79649999999992</v>
      </c>
      <c r="AT29" s="1" t="str">
        <f>IF(Cohort_CF!AT29="","",'Cost and Benefit Parameters'!$K$24)</f>
        <v/>
      </c>
      <c r="AU29" s="1" t="str">
        <f>IF(Cohort_CF!AU29="","",'Cost and Benefit Parameters'!$K$24)</f>
        <v/>
      </c>
      <c r="AV29" s="1" t="str">
        <f>IF(Cohort_CF!AV29="","",'Cost and Benefit Parameters'!$K$24)</f>
        <v/>
      </c>
      <c r="AW29" s="1" t="str">
        <f>IF(Cohort_CF!AW29="","",'Cost and Benefit Parameters'!$K$24)</f>
        <v/>
      </c>
      <c r="AX29" s="1" t="str">
        <f>IF(Cohort_CF!AX29="","",'Cost and Benefit Parameters'!$K$24)</f>
        <v/>
      </c>
      <c r="AY29" s="1" t="str">
        <f>IF(Cohort_CF!AY29="","",'Cost and Benefit Parameters'!$K$24)</f>
        <v/>
      </c>
      <c r="AZ29" s="1" t="str">
        <f>IF(Cohort_CF!AZ29="","",'Cost and Benefit Parameters'!$K$24)</f>
        <v/>
      </c>
      <c r="BA29" s="1" t="str">
        <f>IF(Cohort_CF!BA29="","",'Cost and Benefit Parameters'!$K$24)</f>
        <v/>
      </c>
      <c r="BB29" s="1" t="str">
        <f>IF(Cohort_CF!BB29="","",'Cost and Benefit Parameters'!$K$24)</f>
        <v/>
      </c>
      <c r="BC29" s="1" t="str">
        <f>IF(Cohort_CF!BC29="","",'Cost and Benefit Parameters'!$K$24)</f>
        <v/>
      </c>
      <c r="BD29" s="1" t="str">
        <f>IF(Cohort_CF!BD29="","",'Cost and Benefit Parameters'!$K$24)</f>
        <v/>
      </c>
      <c r="BE29" s="1" t="str">
        <f>IF(Cohort_CF!BE29="","",'Cost and Benefit Parameters'!$K$24)</f>
        <v/>
      </c>
      <c r="BF29" s="1" t="str">
        <f>IF(Cohort_CF!BF29="","",'Cost and Benefit Parameters'!$K$24)</f>
        <v/>
      </c>
      <c r="BG29" s="1" t="str">
        <f>IF(Cohort_CF!BG29="","",'Cost and Benefit Parameters'!$K$24)</f>
        <v/>
      </c>
      <c r="BH29" s="1" t="str">
        <f>IF(Cohort_CF!BH29="","",'Cost and Benefit Parameters'!$K$24)</f>
        <v/>
      </c>
      <c r="BI29" s="1" t="str">
        <f>IF(Cohort_CF!BI29="","",'Cost and Benefit Parameters'!$K$24)</f>
        <v/>
      </c>
      <c r="BJ29" s="1" t="str">
        <f>IF(Cohort_CF!BJ29="","",'Cost and Benefit Parameters'!$K$24)</f>
        <v/>
      </c>
      <c r="BK29" s="1" t="str">
        <f>IF(Cohort_CF!BK29="","",'Cost and Benefit Parameters'!$K$24)</f>
        <v/>
      </c>
      <c r="BL29" s="1" t="str">
        <f>IF(Cohort_CF!BL29="","",'Cost and Benefit Parameters'!$K$24)</f>
        <v/>
      </c>
    </row>
    <row r="30" spans="1:72" x14ac:dyDescent="0.55000000000000004">
      <c r="A30" s="639"/>
      <c r="B30" t="s">
        <v>468</v>
      </c>
      <c r="F30" s="1" t="str">
        <f>IF(Cohort_CF!F30="","",'Cost and Benefit Parameters'!$K$24)</f>
        <v/>
      </c>
      <c r="G30" s="1">
        <f>IF(Cohort_CF!G30="","",'Cost and Benefit Parameters'!$K$24)</f>
        <v>114.79649999999992</v>
      </c>
      <c r="H30" s="1">
        <f>IF(Cohort_CF!H30="","",'Cost and Benefit Parameters'!$K$24)</f>
        <v>114.79649999999992</v>
      </c>
      <c r="I30" s="1">
        <f>IF(Cohort_CF!I30="","",'Cost and Benefit Parameters'!$K$24)</f>
        <v>114.79649999999992</v>
      </c>
      <c r="J30" s="1">
        <f>IF(Cohort_CF!J30="","",'Cost and Benefit Parameters'!$K$24)</f>
        <v>114.79649999999992</v>
      </c>
      <c r="K30" s="1">
        <f>IF(Cohort_CF!K30="","",'Cost and Benefit Parameters'!$K$24)</f>
        <v>114.79649999999992</v>
      </c>
      <c r="L30" s="1">
        <f>IF(Cohort_CF!L30="","",'Cost and Benefit Parameters'!$K$24)</f>
        <v>114.79649999999992</v>
      </c>
      <c r="M30" s="1">
        <f>IF(Cohort_CF!M30="","",'Cost and Benefit Parameters'!$K$24)</f>
        <v>114.79649999999992</v>
      </c>
      <c r="N30" s="1">
        <f>IF(Cohort_CF!N30="","",'Cost and Benefit Parameters'!$K$24)</f>
        <v>114.79649999999992</v>
      </c>
      <c r="O30" s="1">
        <f>IF(Cohort_CF!O30="","",'Cost and Benefit Parameters'!$K$24)</f>
        <v>114.79649999999992</v>
      </c>
      <c r="P30" s="1">
        <f>IF(Cohort_CF!P30="","",'Cost and Benefit Parameters'!$K$24)</f>
        <v>114.79649999999992</v>
      </c>
      <c r="Q30" s="1">
        <f>IF(Cohort_CF!Q30="","",'Cost and Benefit Parameters'!$K$24)</f>
        <v>114.79649999999992</v>
      </c>
      <c r="R30" s="1">
        <f>IF(Cohort_CF!R30="","",'Cost and Benefit Parameters'!$K$24)</f>
        <v>114.79649999999992</v>
      </c>
      <c r="S30" s="1">
        <f>IF(Cohort_CF!S30="","",'Cost and Benefit Parameters'!$K$24)</f>
        <v>114.79649999999992</v>
      </c>
      <c r="T30" s="1">
        <f>IF(Cohort_CF!T30="","",'Cost and Benefit Parameters'!$K$24)</f>
        <v>114.79649999999992</v>
      </c>
      <c r="U30" s="1">
        <f>IF(Cohort_CF!U30="","",'Cost and Benefit Parameters'!$K$24)</f>
        <v>114.79649999999992</v>
      </c>
      <c r="V30" s="1">
        <f>IF(Cohort_CF!V30="","",'Cost and Benefit Parameters'!$K$24)</f>
        <v>114.79649999999992</v>
      </c>
      <c r="W30" s="1">
        <f>IF(Cohort_CF!W30="","",'Cost and Benefit Parameters'!$K$24)</f>
        <v>114.79649999999992</v>
      </c>
      <c r="X30" s="1">
        <f>IF(Cohort_CF!X30="","",'Cost and Benefit Parameters'!$K$24)</f>
        <v>114.79649999999992</v>
      </c>
      <c r="Y30" s="1">
        <f>IF(Cohort_CF!Y30="","",'Cost and Benefit Parameters'!$K$24)</f>
        <v>114.79649999999992</v>
      </c>
      <c r="Z30" s="1">
        <f>IF(Cohort_CF!Z30="","",'Cost and Benefit Parameters'!$K$24)</f>
        <v>114.79649999999992</v>
      </c>
      <c r="AA30" s="1">
        <f>IF(Cohort_CF!AA30="","",'Cost and Benefit Parameters'!$K$24)</f>
        <v>114.79649999999992</v>
      </c>
      <c r="AB30" s="1">
        <f>IF(Cohort_CF!AB30="","",'Cost and Benefit Parameters'!$K$24)</f>
        <v>114.79649999999992</v>
      </c>
      <c r="AC30" s="1">
        <f>IF(Cohort_CF!AC30="","",'Cost and Benefit Parameters'!$K$24)</f>
        <v>114.79649999999992</v>
      </c>
      <c r="AD30" s="1">
        <f>IF(Cohort_CF!AD30="","",'Cost and Benefit Parameters'!$K$24)</f>
        <v>114.79649999999992</v>
      </c>
      <c r="AE30" s="1">
        <f>IF(Cohort_CF!AE30="","",'Cost and Benefit Parameters'!$K$24)</f>
        <v>114.79649999999992</v>
      </c>
      <c r="AF30" s="1">
        <f>IF(Cohort_CF!AF30="","",'Cost and Benefit Parameters'!$K$24)</f>
        <v>114.79649999999992</v>
      </c>
      <c r="AG30" s="1">
        <f>IF(Cohort_CF!AG30="","",'Cost and Benefit Parameters'!$K$24)</f>
        <v>114.79649999999992</v>
      </c>
      <c r="AH30" s="1">
        <f>IF(Cohort_CF!AH30="","",'Cost and Benefit Parameters'!$K$24)</f>
        <v>114.79649999999992</v>
      </c>
      <c r="AI30" s="1">
        <f>IF(Cohort_CF!AI30="","",'Cost and Benefit Parameters'!$K$24)</f>
        <v>114.79649999999992</v>
      </c>
      <c r="AJ30" s="1">
        <f>IF(Cohort_CF!AJ30="","",'Cost and Benefit Parameters'!$K$24)</f>
        <v>114.79649999999992</v>
      </c>
      <c r="AK30" s="1">
        <f>IF(Cohort_CF!AK30="","",'Cost and Benefit Parameters'!$K$24)</f>
        <v>114.79649999999992</v>
      </c>
      <c r="AL30" s="1">
        <f>IF(Cohort_CF!AL30="","",'Cost and Benefit Parameters'!$K$24)</f>
        <v>114.79649999999992</v>
      </c>
      <c r="AM30" s="1">
        <f>IF(Cohort_CF!AM30="","",'Cost and Benefit Parameters'!$K$24)</f>
        <v>114.79649999999992</v>
      </c>
      <c r="AN30" s="1">
        <f>IF(Cohort_CF!AN30="","",'Cost and Benefit Parameters'!$K$24)</f>
        <v>114.79649999999992</v>
      </c>
      <c r="AO30" s="1">
        <f>IF(Cohort_CF!AO30="","",'Cost and Benefit Parameters'!$K$24)</f>
        <v>114.79649999999992</v>
      </c>
      <c r="AP30" s="1">
        <f>IF(Cohort_CF!AP30="","",'Cost and Benefit Parameters'!$K$24)</f>
        <v>114.79649999999992</v>
      </c>
      <c r="AQ30" s="1">
        <f>IF(Cohort_CF!AQ30="","",'Cost and Benefit Parameters'!$K$24)</f>
        <v>114.79649999999992</v>
      </c>
      <c r="AR30" s="1">
        <f>IF(Cohort_CF!AR30="","",'Cost and Benefit Parameters'!$K$24)</f>
        <v>114.79649999999992</v>
      </c>
      <c r="AS30" s="1">
        <f>IF(Cohort_CF!AS30="","",'Cost and Benefit Parameters'!$K$24)</f>
        <v>114.79649999999992</v>
      </c>
      <c r="AT30" s="1">
        <f>IF(Cohort_CF!AT30="","",'Cost and Benefit Parameters'!$K$24)</f>
        <v>114.79649999999992</v>
      </c>
      <c r="AU30" s="1" t="str">
        <f>IF(Cohort_CF!AU30="","",'Cost and Benefit Parameters'!$K$24)</f>
        <v/>
      </c>
      <c r="AV30" s="1" t="str">
        <f>IF(Cohort_CF!AV30="","",'Cost and Benefit Parameters'!$K$24)</f>
        <v/>
      </c>
      <c r="AW30" s="1" t="str">
        <f>IF(Cohort_CF!AW30="","",'Cost and Benefit Parameters'!$K$24)</f>
        <v/>
      </c>
      <c r="AX30" s="1" t="str">
        <f>IF(Cohort_CF!AX30="","",'Cost and Benefit Parameters'!$K$24)</f>
        <v/>
      </c>
      <c r="AY30" s="1" t="str">
        <f>IF(Cohort_CF!AY30="","",'Cost and Benefit Parameters'!$K$24)</f>
        <v/>
      </c>
      <c r="AZ30" s="1" t="str">
        <f>IF(Cohort_CF!AZ30="","",'Cost and Benefit Parameters'!$K$24)</f>
        <v/>
      </c>
      <c r="BA30" s="1" t="str">
        <f>IF(Cohort_CF!BA30="","",'Cost and Benefit Parameters'!$K$24)</f>
        <v/>
      </c>
      <c r="BB30" s="1" t="str">
        <f>IF(Cohort_CF!BB30="","",'Cost and Benefit Parameters'!$K$24)</f>
        <v/>
      </c>
      <c r="BC30" s="1" t="str">
        <f>IF(Cohort_CF!BC30="","",'Cost and Benefit Parameters'!$K$24)</f>
        <v/>
      </c>
      <c r="BD30" s="1" t="str">
        <f>IF(Cohort_CF!BD30="","",'Cost and Benefit Parameters'!$K$24)</f>
        <v/>
      </c>
      <c r="BE30" s="1" t="str">
        <f>IF(Cohort_CF!BE30="","",'Cost and Benefit Parameters'!$K$24)</f>
        <v/>
      </c>
      <c r="BF30" s="1" t="str">
        <f>IF(Cohort_CF!BF30="","",'Cost and Benefit Parameters'!$K$24)</f>
        <v/>
      </c>
      <c r="BG30" s="1" t="str">
        <f>IF(Cohort_CF!BG30="","",'Cost and Benefit Parameters'!$K$24)</f>
        <v/>
      </c>
      <c r="BH30" s="1" t="str">
        <f>IF(Cohort_CF!BH30="","",'Cost and Benefit Parameters'!$K$24)</f>
        <v/>
      </c>
      <c r="BI30" s="1" t="str">
        <f>IF(Cohort_CF!BI30="","",'Cost and Benefit Parameters'!$K$24)</f>
        <v/>
      </c>
      <c r="BJ30" s="1" t="str">
        <f>IF(Cohort_CF!BJ30="","",'Cost and Benefit Parameters'!$K$24)</f>
        <v/>
      </c>
      <c r="BK30" s="1" t="str">
        <f>IF(Cohort_CF!BK30="","",'Cost and Benefit Parameters'!$K$24)</f>
        <v/>
      </c>
      <c r="BL30" s="1" t="str">
        <f>IF(Cohort_CF!BL30="","",'Cost and Benefit Parameters'!$K$24)</f>
        <v/>
      </c>
    </row>
    <row r="31" spans="1:72" x14ac:dyDescent="0.55000000000000004">
      <c r="A31" s="639"/>
      <c r="B31" t="s">
        <v>469</v>
      </c>
      <c r="F31" s="1" t="str">
        <f>IF(Cohort_CF!F31="","",'Cost and Benefit Parameters'!$K$24)</f>
        <v/>
      </c>
      <c r="G31" s="1" t="str">
        <f>IF(Cohort_CF!G31="","",'Cost and Benefit Parameters'!$K$24)</f>
        <v/>
      </c>
      <c r="H31" s="1">
        <f>IF(Cohort_CF!H31="","",'Cost and Benefit Parameters'!$K$24)</f>
        <v>114.79649999999992</v>
      </c>
      <c r="I31" s="1">
        <f>IF(Cohort_CF!I31="","",'Cost and Benefit Parameters'!$K$24)</f>
        <v>114.79649999999992</v>
      </c>
      <c r="J31" s="1">
        <f>IF(Cohort_CF!J31="","",'Cost and Benefit Parameters'!$K$24)</f>
        <v>114.79649999999992</v>
      </c>
      <c r="K31" s="1">
        <f>IF(Cohort_CF!K31="","",'Cost and Benefit Parameters'!$K$24)</f>
        <v>114.79649999999992</v>
      </c>
      <c r="L31" s="1">
        <f>IF(Cohort_CF!L31="","",'Cost and Benefit Parameters'!$K$24)</f>
        <v>114.79649999999992</v>
      </c>
      <c r="M31" s="1">
        <f>IF(Cohort_CF!M31="","",'Cost and Benefit Parameters'!$K$24)</f>
        <v>114.79649999999992</v>
      </c>
      <c r="N31" s="1">
        <f>IF(Cohort_CF!N31="","",'Cost and Benefit Parameters'!$K$24)</f>
        <v>114.79649999999992</v>
      </c>
      <c r="O31" s="1">
        <f>IF(Cohort_CF!O31="","",'Cost and Benefit Parameters'!$K$24)</f>
        <v>114.79649999999992</v>
      </c>
      <c r="P31" s="1">
        <f>IF(Cohort_CF!P31="","",'Cost and Benefit Parameters'!$K$24)</f>
        <v>114.79649999999992</v>
      </c>
      <c r="Q31" s="1">
        <f>IF(Cohort_CF!Q31="","",'Cost and Benefit Parameters'!$K$24)</f>
        <v>114.79649999999992</v>
      </c>
      <c r="R31" s="1">
        <f>IF(Cohort_CF!R31="","",'Cost and Benefit Parameters'!$K$24)</f>
        <v>114.79649999999992</v>
      </c>
      <c r="S31" s="1">
        <f>IF(Cohort_CF!S31="","",'Cost and Benefit Parameters'!$K$24)</f>
        <v>114.79649999999992</v>
      </c>
      <c r="T31" s="1">
        <f>IF(Cohort_CF!T31="","",'Cost and Benefit Parameters'!$K$24)</f>
        <v>114.79649999999992</v>
      </c>
      <c r="U31" s="1">
        <f>IF(Cohort_CF!U31="","",'Cost and Benefit Parameters'!$K$24)</f>
        <v>114.79649999999992</v>
      </c>
      <c r="V31" s="1">
        <f>IF(Cohort_CF!V31="","",'Cost and Benefit Parameters'!$K$24)</f>
        <v>114.79649999999992</v>
      </c>
      <c r="W31" s="1">
        <f>IF(Cohort_CF!W31="","",'Cost and Benefit Parameters'!$K$24)</f>
        <v>114.79649999999992</v>
      </c>
      <c r="X31" s="1">
        <f>IF(Cohort_CF!X31="","",'Cost and Benefit Parameters'!$K$24)</f>
        <v>114.79649999999992</v>
      </c>
      <c r="Y31" s="1">
        <f>IF(Cohort_CF!Y31="","",'Cost and Benefit Parameters'!$K$24)</f>
        <v>114.79649999999992</v>
      </c>
      <c r="Z31" s="1">
        <f>IF(Cohort_CF!Z31="","",'Cost and Benefit Parameters'!$K$24)</f>
        <v>114.79649999999992</v>
      </c>
      <c r="AA31" s="1">
        <f>IF(Cohort_CF!AA31="","",'Cost and Benefit Parameters'!$K$24)</f>
        <v>114.79649999999992</v>
      </c>
      <c r="AB31" s="1">
        <f>IF(Cohort_CF!AB31="","",'Cost and Benefit Parameters'!$K$24)</f>
        <v>114.79649999999992</v>
      </c>
      <c r="AC31" s="1">
        <f>IF(Cohort_CF!AC31="","",'Cost and Benefit Parameters'!$K$24)</f>
        <v>114.79649999999992</v>
      </c>
      <c r="AD31" s="1">
        <f>IF(Cohort_CF!AD31="","",'Cost and Benefit Parameters'!$K$24)</f>
        <v>114.79649999999992</v>
      </c>
      <c r="AE31" s="1">
        <f>IF(Cohort_CF!AE31="","",'Cost and Benefit Parameters'!$K$24)</f>
        <v>114.79649999999992</v>
      </c>
      <c r="AF31" s="1">
        <f>IF(Cohort_CF!AF31="","",'Cost and Benefit Parameters'!$K$24)</f>
        <v>114.79649999999992</v>
      </c>
      <c r="AG31" s="1">
        <f>IF(Cohort_CF!AG31="","",'Cost and Benefit Parameters'!$K$24)</f>
        <v>114.79649999999992</v>
      </c>
      <c r="AH31" s="1">
        <f>IF(Cohort_CF!AH31="","",'Cost and Benefit Parameters'!$K$24)</f>
        <v>114.79649999999992</v>
      </c>
      <c r="AI31" s="1">
        <f>IF(Cohort_CF!AI31="","",'Cost and Benefit Parameters'!$K$24)</f>
        <v>114.79649999999992</v>
      </c>
      <c r="AJ31" s="1">
        <f>IF(Cohort_CF!AJ31="","",'Cost and Benefit Parameters'!$K$24)</f>
        <v>114.79649999999992</v>
      </c>
      <c r="AK31" s="1">
        <f>IF(Cohort_CF!AK31="","",'Cost and Benefit Parameters'!$K$24)</f>
        <v>114.79649999999992</v>
      </c>
      <c r="AL31" s="1">
        <f>IF(Cohort_CF!AL31="","",'Cost and Benefit Parameters'!$K$24)</f>
        <v>114.79649999999992</v>
      </c>
      <c r="AM31" s="1">
        <f>IF(Cohort_CF!AM31="","",'Cost and Benefit Parameters'!$K$24)</f>
        <v>114.79649999999992</v>
      </c>
      <c r="AN31" s="1">
        <f>IF(Cohort_CF!AN31="","",'Cost and Benefit Parameters'!$K$24)</f>
        <v>114.79649999999992</v>
      </c>
      <c r="AO31" s="1">
        <f>IF(Cohort_CF!AO31="","",'Cost and Benefit Parameters'!$K$24)</f>
        <v>114.79649999999992</v>
      </c>
      <c r="AP31" s="1">
        <f>IF(Cohort_CF!AP31="","",'Cost and Benefit Parameters'!$K$24)</f>
        <v>114.79649999999992</v>
      </c>
      <c r="AQ31" s="1">
        <f>IF(Cohort_CF!AQ31="","",'Cost and Benefit Parameters'!$K$24)</f>
        <v>114.79649999999992</v>
      </c>
      <c r="AR31" s="1">
        <f>IF(Cohort_CF!AR31="","",'Cost and Benefit Parameters'!$K$24)</f>
        <v>114.79649999999992</v>
      </c>
      <c r="AS31" s="1">
        <f>IF(Cohort_CF!AS31="","",'Cost and Benefit Parameters'!$K$24)</f>
        <v>114.79649999999992</v>
      </c>
      <c r="AT31" s="1">
        <f>IF(Cohort_CF!AT31="","",'Cost and Benefit Parameters'!$K$24)</f>
        <v>114.79649999999992</v>
      </c>
      <c r="AU31" s="1">
        <f>IF(Cohort_CF!AU31="","",'Cost and Benefit Parameters'!$K$24)</f>
        <v>114.79649999999992</v>
      </c>
      <c r="AV31" s="1" t="str">
        <f>IF(Cohort_CF!AV31="","",'Cost and Benefit Parameters'!$K$24)</f>
        <v/>
      </c>
      <c r="AW31" s="1" t="str">
        <f>IF(Cohort_CF!AW31="","",'Cost and Benefit Parameters'!$K$24)</f>
        <v/>
      </c>
      <c r="AX31" s="1" t="str">
        <f>IF(Cohort_CF!AX31="","",'Cost and Benefit Parameters'!$K$24)</f>
        <v/>
      </c>
      <c r="AY31" s="1" t="str">
        <f>IF(Cohort_CF!AY31="","",'Cost and Benefit Parameters'!$K$24)</f>
        <v/>
      </c>
      <c r="AZ31" s="1" t="str">
        <f>IF(Cohort_CF!AZ31="","",'Cost and Benefit Parameters'!$K$24)</f>
        <v/>
      </c>
      <c r="BA31" s="1" t="str">
        <f>IF(Cohort_CF!BA31="","",'Cost and Benefit Parameters'!$K$24)</f>
        <v/>
      </c>
      <c r="BB31" s="1" t="str">
        <f>IF(Cohort_CF!BB31="","",'Cost and Benefit Parameters'!$K$24)</f>
        <v/>
      </c>
      <c r="BC31" s="1" t="str">
        <f>IF(Cohort_CF!BC31="","",'Cost and Benefit Parameters'!$K$24)</f>
        <v/>
      </c>
      <c r="BD31" s="1" t="str">
        <f>IF(Cohort_CF!BD31="","",'Cost and Benefit Parameters'!$K$24)</f>
        <v/>
      </c>
      <c r="BE31" s="1" t="str">
        <f>IF(Cohort_CF!BE31="","",'Cost and Benefit Parameters'!$K$24)</f>
        <v/>
      </c>
      <c r="BF31" s="1" t="str">
        <f>IF(Cohort_CF!BF31="","",'Cost and Benefit Parameters'!$K$24)</f>
        <v/>
      </c>
      <c r="BG31" s="1" t="str">
        <f>IF(Cohort_CF!BG31="","",'Cost and Benefit Parameters'!$K$24)</f>
        <v/>
      </c>
      <c r="BH31" s="1" t="str">
        <f>IF(Cohort_CF!BH31="","",'Cost and Benefit Parameters'!$K$24)</f>
        <v/>
      </c>
      <c r="BI31" s="1" t="str">
        <f>IF(Cohort_CF!BI31="","",'Cost and Benefit Parameters'!$K$24)</f>
        <v/>
      </c>
      <c r="BJ31" s="1" t="str">
        <f>IF(Cohort_CF!BJ31="","",'Cost and Benefit Parameters'!$K$24)</f>
        <v/>
      </c>
      <c r="BK31" s="1" t="str">
        <f>IF(Cohort_CF!BK31="","",'Cost and Benefit Parameters'!$K$24)</f>
        <v/>
      </c>
      <c r="BL31" s="1" t="str">
        <f>IF(Cohort_CF!BL31="","",'Cost and Benefit Parameters'!$K$24)</f>
        <v/>
      </c>
    </row>
    <row r="32" spans="1:72" x14ac:dyDescent="0.55000000000000004">
      <c r="A32" s="639"/>
      <c r="B32" t="s">
        <v>470</v>
      </c>
      <c r="F32" s="1" t="str">
        <f>IF(Cohort_CF!F32="","",'Cost and Benefit Parameters'!$K$24)</f>
        <v/>
      </c>
      <c r="G32" s="1" t="str">
        <f>IF(Cohort_CF!G32="","",'Cost and Benefit Parameters'!$K$24)</f>
        <v/>
      </c>
      <c r="H32" s="1" t="str">
        <f>IF(Cohort_CF!H32="","",'Cost and Benefit Parameters'!$K$24)</f>
        <v/>
      </c>
      <c r="I32" s="1">
        <f>IF(Cohort_CF!I32="","",'Cost and Benefit Parameters'!$K$24)</f>
        <v>114.79649999999992</v>
      </c>
      <c r="J32" s="1">
        <f>IF(Cohort_CF!J32="","",'Cost and Benefit Parameters'!$K$24)</f>
        <v>114.79649999999992</v>
      </c>
      <c r="K32" s="1">
        <f>IF(Cohort_CF!K32="","",'Cost and Benefit Parameters'!$K$24)</f>
        <v>114.79649999999992</v>
      </c>
      <c r="L32" s="1">
        <f>IF(Cohort_CF!L32="","",'Cost and Benefit Parameters'!$K$24)</f>
        <v>114.79649999999992</v>
      </c>
      <c r="M32" s="1">
        <f>IF(Cohort_CF!M32="","",'Cost and Benefit Parameters'!$K$24)</f>
        <v>114.79649999999992</v>
      </c>
      <c r="N32" s="1">
        <f>IF(Cohort_CF!N32="","",'Cost and Benefit Parameters'!$K$24)</f>
        <v>114.79649999999992</v>
      </c>
      <c r="O32" s="1">
        <f>IF(Cohort_CF!O32="","",'Cost and Benefit Parameters'!$K$24)</f>
        <v>114.79649999999992</v>
      </c>
      <c r="P32" s="1">
        <f>IF(Cohort_CF!P32="","",'Cost and Benefit Parameters'!$K$24)</f>
        <v>114.79649999999992</v>
      </c>
      <c r="Q32" s="1">
        <f>IF(Cohort_CF!Q32="","",'Cost and Benefit Parameters'!$K$24)</f>
        <v>114.79649999999992</v>
      </c>
      <c r="R32" s="1">
        <f>IF(Cohort_CF!R32="","",'Cost and Benefit Parameters'!$K$24)</f>
        <v>114.79649999999992</v>
      </c>
      <c r="S32" s="1">
        <f>IF(Cohort_CF!S32="","",'Cost and Benefit Parameters'!$K$24)</f>
        <v>114.79649999999992</v>
      </c>
      <c r="T32" s="1">
        <f>IF(Cohort_CF!T32="","",'Cost and Benefit Parameters'!$K$24)</f>
        <v>114.79649999999992</v>
      </c>
      <c r="U32" s="1">
        <f>IF(Cohort_CF!U32="","",'Cost and Benefit Parameters'!$K$24)</f>
        <v>114.79649999999992</v>
      </c>
      <c r="V32" s="1">
        <f>IF(Cohort_CF!V32="","",'Cost and Benefit Parameters'!$K$24)</f>
        <v>114.79649999999992</v>
      </c>
      <c r="W32" s="1">
        <f>IF(Cohort_CF!W32="","",'Cost and Benefit Parameters'!$K$24)</f>
        <v>114.79649999999992</v>
      </c>
      <c r="X32" s="1">
        <f>IF(Cohort_CF!X32="","",'Cost and Benefit Parameters'!$K$24)</f>
        <v>114.79649999999992</v>
      </c>
      <c r="Y32" s="1">
        <f>IF(Cohort_CF!Y32="","",'Cost and Benefit Parameters'!$K$24)</f>
        <v>114.79649999999992</v>
      </c>
      <c r="Z32" s="1">
        <f>IF(Cohort_CF!Z32="","",'Cost and Benefit Parameters'!$K$24)</f>
        <v>114.79649999999992</v>
      </c>
      <c r="AA32" s="1">
        <f>IF(Cohort_CF!AA32="","",'Cost and Benefit Parameters'!$K$24)</f>
        <v>114.79649999999992</v>
      </c>
      <c r="AB32" s="1">
        <f>IF(Cohort_CF!AB32="","",'Cost and Benefit Parameters'!$K$24)</f>
        <v>114.79649999999992</v>
      </c>
      <c r="AC32" s="1">
        <f>IF(Cohort_CF!AC32="","",'Cost and Benefit Parameters'!$K$24)</f>
        <v>114.79649999999992</v>
      </c>
      <c r="AD32" s="1">
        <f>IF(Cohort_CF!AD32="","",'Cost and Benefit Parameters'!$K$24)</f>
        <v>114.79649999999992</v>
      </c>
      <c r="AE32" s="1">
        <f>IF(Cohort_CF!AE32="","",'Cost and Benefit Parameters'!$K$24)</f>
        <v>114.79649999999992</v>
      </c>
      <c r="AF32" s="1">
        <f>IF(Cohort_CF!AF32="","",'Cost and Benefit Parameters'!$K$24)</f>
        <v>114.79649999999992</v>
      </c>
      <c r="AG32" s="1">
        <f>IF(Cohort_CF!AG32="","",'Cost and Benefit Parameters'!$K$24)</f>
        <v>114.79649999999992</v>
      </c>
      <c r="AH32" s="1">
        <f>IF(Cohort_CF!AH32="","",'Cost and Benefit Parameters'!$K$24)</f>
        <v>114.79649999999992</v>
      </c>
      <c r="AI32" s="1">
        <f>IF(Cohort_CF!AI32="","",'Cost and Benefit Parameters'!$K$24)</f>
        <v>114.79649999999992</v>
      </c>
      <c r="AJ32" s="1">
        <f>IF(Cohort_CF!AJ32="","",'Cost and Benefit Parameters'!$K$24)</f>
        <v>114.79649999999992</v>
      </c>
      <c r="AK32" s="1">
        <f>IF(Cohort_CF!AK32="","",'Cost and Benefit Parameters'!$K$24)</f>
        <v>114.79649999999992</v>
      </c>
      <c r="AL32" s="1">
        <f>IF(Cohort_CF!AL32="","",'Cost and Benefit Parameters'!$K$24)</f>
        <v>114.79649999999992</v>
      </c>
      <c r="AM32" s="1">
        <f>IF(Cohort_CF!AM32="","",'Cost and Benefit Parameters'!$K$24)</f>
        <v>114.79649999999992</v>
      </c>
      <c r="AN32" s="1">
        <f>IF(Cohort_CF!AN32="","",'Cost and Benefit Parameters'!$K$24)</f>
        <v>114.79649999999992</v>
      </c>
      <c r="AO32" s="1">
        <f>IF(Cohort_CF!AO32="","",'Cost and Benefit Parameters'!$K$24)</f>
        <v>114.79649999999992</v>
      </c>
      <c r="AP32" s="1">
        <f>IF(Cohort_CF!AP32="","",'Cost and Benefit Parameters'!$K$24)</f>
        <v>114.79649999999992</v>
      </c>
      <c r="AQ32" s="1">
        <f>IF(Cohort_CF!AQ32="","",'Cost and Benefit Parameters'!$K$24)</f>
        <v>114.79649999999992</v>
      </c>
      <c r="AR32" s="1">
        <f>IF(Cohort_CF!AR32="","",'Cost and Benefit Parameters'!$K$24)</f>
        <v>114.79649999999992</v>
      </c>
      <c r="AS32" s="1">
        <f>IF(Cohort_CF!AS32="","",'Cost and Benefit Parameters'!$K$24)</f>
        <v>114.79649999999992</v>
      </c>
      <c r="AT32" s="1">
        <f>IF(Cohort_CF!AT32="","",'Cost and Benefit Parameters'!$K$24)</f>
        <v>114.79649999999992</v>
      </c>
      <c r="AU32" s="1">
        <f>IF(Cohort_CF!AU32="","",'Cost and Benefit Parameters'!$K$24)</f>
        <v>114.79649999999992</v>
      </c>
      <c r="AV32" s="1">
        <f>IF(Cohort_CF!AV32="","",'Cost and Benefit Parameters'!$K$24)</f>
        <v>114.79649999999992</v>
      </c>
      <c r="AW32" s="1" t="str">
        <f>IF(Cohort_CF!AW32="","",'Cost and Benefit Parameters'!$K$24)</f>
        <v/>
      </c>
      <c r="AX32" s="1" t="str">
        <f>IF(Cohort_CF!AX32="","",'Cost and Benefit Parameters'!$K$24)</f>
        <v/>
      </c>
      <c r="AY32" s="1" t="str">
        <f>IF(Cohort_CF!AY32="","",'Cost and Benefit Parameters'!$K$24)</f>
        <v/>
      </c>
      <c r="AZ32" s="1" t="str">
        <f>IF(Cohort_CF!AZ32="","",'Cost and Benefit Parameters'!$K$24)</f>
        <v/>
      </c>
      <c r="BA32" s="1" t="str">
        <f>IF(Cohort_CF!BA32="","",'Cost and Benefit Parameters'!$K$24)</f>
        <v/>
      </c>
      <c r="BB32" s="1" t="str">
        <f>IF(Cohort_CF!BB32="","",'Cost and Benefit Parameters'!$K$24)</f>
        <v/>
      </c>
      <c r="BC32" s="1" t="str">
        <f>IF(Cohort_CF!BC32="","",'Cost and Benefit Parameters'!$K$24)</f>
        <v/>
      </c>
      <c r="BD32" s="1" t="str">
        <f>IF(Cohort_CF!BD32="","",'Cost and Benefit Parameters'!$K$24)</f>
        <v/>
      </c>
      <c r="BE32" s="1" t="str">
        <f>IF(Cohort_CF!BE32="","",'Cost and Benefit Parameters'!$K$24)</f>
        <v/>
      </c>
      <c r="BF32" s="1" t="str">
        <f>IF(Cohort_CF!BF32="","",'Cost and Benefit Parameters'!$K$24)</f>
        <v/>
      </c>
      <c r="BG32" s="1" t="str">
        <f>IF(Cohort_CF!BG32="","",'Cost and Benefit Parameters'!$K$24)</f>
        <v/>
      </c>
      <c r="BH32" s="1" t="str">
        <f>IF(Cohort_CF!BH32="","",'Cost and Benefit Parameters'!$K$24)</f>
        <v/>
      </c>
      <c r="BI32" s="1" t="str">
        <f>IF(Cohort_CF!BI32="","",'Cost and Benefit Parameters'!$K$24)</f>
        <v/>
      </c>
      <c r="BJ32" s="1" t="str">
        <f>IF(Cohort_CF!BJ32="","",'Cost and Benefit Parameters'!$K$24)</f>
        <v/>
      </c>
      <c r="BK32" s="1" t="str">
        <f>IF(Cohort_CF!BK32="","",'Cost and Benefit Parameters'!$K$24)</f>
        <v/>
      </c>
      <c r="BL32" s="1" t="str">
        <f>IF(Cohort_CF!BL32="","",'Cost and Benefit Parameters'!$K$24)</f>
        <v/>
      </c>
    </row>
    <row r="33" spans="1:64" x14ac:dyDescent="0.55000000000000004">
      <c r="A33" s="639"/>
      <c r="B33" t="s">
        <v>471</v>
      </c>
      <c r="F33" s="1" t="str">
        <f>IF(Cohort_CF!F33="","",'Cost and Benefit Parameters'!$K$24)</f>
        <v/>
      </c>
      <c r="G33" s="1" t="str">
        <f>IF(Cohort_CF!G33="","",'Cost and Benefit Parameters'!$K$24)</f>
        <v/>
      </c>
      <c r="H33" s="1" t="str">
        <f>IF(Cohort_CF!H33="","",'Cost and Benefit Parameters'!$K$24)</f>
        <v/>
      </c>
      <c r="I33" s="1" t="str">
        <f>IF(Cohort_CF!I33="","",'Cost and Benefit Parameters'!$K$24)</f>
        <v/>
      </c>
      <c r="J33" s="1">
        <f>IF(Cohort_CF!J33="","",'Cost and Benefit Parameters'!$K$24)</f>
        <v>114.79649999999992</v>
      </c>
      <c r="K33" s="1">
        <f>IF(Cohort_CF!K33="","",'Cost and Benefit Parameters'!$K$24)</f>
        <v>114.79649999999992</v>
      </c>
      <c r="L33" s="1">
        <f>IF(Cohort_CF!L33="","",'Cost and Benefit Parameters'!$K$24)</f>
        <v>114.79649999999992</v>
      </c>
      <c r="M33" s="1">
        <f>IF(Cohort_CF!M33="","",'Cost and Benefit Parameters'!$K$24)</f>
        <v>114.79649999999992</v>
      </c>
      <c r="N33" s="1">
        <f>IF(Cohort_CF!N33="","",'Cost and Benefit Parameters'!$K$24)</f>
        <v>114.79649999999992</v>
      </c>
      <c r="O33" s="1">
        <f>IF(Cohort_CF!O33="","",'Cost and Benefit Parameters'!$K$24)</f>
        <v>114.79649999999992</v>
      </c>
      <c r="P33" s="1">
        <f>IF(Cohort_CF!P33="","",'Cost and Benefit Parameters'!$K$24)</f>
        <v>114.79649999999992</v>
      </c>
      <c r="Q33" s="1">
        <f>IF(Cohort_CF!Q33="","",'Cost and Benefit Parameters'!$K$24)</f>
        <v>114.79649999999992</v>
      </c>
      <c r="R33" s="1">
        <f>IF(Cohort_CF!R33="","",'Cost and Benefit Parameters'!$K$24)</f>
        <v>114.79649999999992</v>
      </c>
      <c r="S33" s="1">
        <f>IF(Cohort_CF!S33="","",'Cost and Benefit Parameters'!$K$24)</f>
        <v>114.79649999999992</v>
      </c>
      <c r="T33" s="1">
        <f>IF(Cohort_CF!T33="","",'Cost and Benefit Parameters'!$K$24)</f>
        <v>114.79649999999992</v>
      </c>
      <c r="U33" s="1">
        <f>IF(Cohort_CF!U33="","",'Cost and Benefit Parameters'!$K$24)</f>
        <v>114.79649999999992</v>
      </c>
      <c r="V33" s="1">
        <f>IF(Cohort_CF!V33="","",'Cost and Benefit Parameters'!$K$24)</f>
        <v>114.79649999999992</v>
      </c>
      <c r="W33" s="1">
        <f>IF(Cohort_CF!W33="","",'Cost and Benefit Parameters'!$K$24)</f>
        <v>114.79649999999992</v>
      </c>
      <c r="X33" s="1">
        <f>IF(Cohort_CF!X33="","",'Cost and Benefit Parameters'!$K$24)</f>
        <v>114.79649999999992</v>
      </c>
      <c r="Y33" s="1">
        <f>IF(Cohort_CF!Y33="","",'Cost and Benefit Parameters'!$K$24)</f>
        <v>114.79649999999992</v>
      </c>
      <c r="Z33" s="1">
        <f>IF(Cohort_CF!Z33="","",'Cost and Benefit Parameters'!$K$24)</f>
        <v>114.79649999999992</v>
      </c>
      <c r="AA33" s="1">
        <f>IF(Cohort_CF!AA33="","",'Cost and Benefit Parameters'!$K$24)</f>
        <v>114.79649999999992</v>
      </c>
      <c r="AB33" s="1">
        <f>IF(Cohort_CF!AB33="","",'Cost and Benefit Parameters'!$K$24)</f>
        <v>114.79649999999992</v>
      </c>
      <c r="AC33" s="1">
        <f>IF(Cohort_CF!AC33="","",'Cost and Benefit Parameters'!$K$24)</f>
        <v>114.79649999999992</v>
      </c>
      <c r="AD33" s="1">
        <f>IF(Cohort_CF!AD33="","",'Cost and Benefit Parameters'!$K$24)</f>
        <v>114.79649999999992</v>
      </c>
      <c r="AE33" s="1">
        <f>IF(Cohort_CF!AE33="","",'Cost and Benefit Parameters'!$K$24)</f>
        <v>114.79649999999992</v>
      </c>
      <c r="AF33" s="1">
        <f>IF(Cohort_CF!AF33="","",'Cost and Benefit Parameters'!$K$24)</f>
        <v>114.79649999999992</v>
      </c>
      <c r="AG33" s="1">
        <f>IF(Cohort_CF!AG33="","",'Cost and Benefit Parameters'!$K$24)</f>
        <v>114.79649999999992</v>
      </c>
      <c r="AH33" s="1">
        <f>IF(Cohort_CF!AH33="","",'Cost and Benefit Parameters'!$K$24)</f>
        <v>114.79649999999992</v>
      </c>
      <c r="AI33" s="1">
        <f>IF(Cohort_CF!AI33="","",'Cost and Benefit Parameters'!$K$24)</f>
        <v>114.79649999999992</v>
      </c>
      <c r="AJ33" s="1">
        <f>IF(Cohort_CF!AJ33="","",'Cost and Benefit Parameters'!$K$24)</f>
        <v>114.79649999999992</v>
      </c>
      <c r="AK33" s="1">
        <f>IF(Cohort_CF!AK33="","",'Cost and Benefit Parameters'!$K$24)</f>
        <v>114.79649999999992</v>
      </c>
      <c r="AL33" s="1">
        <f>IF(Cohort_CF!AL33="","",'Cost and Benefit Parameters'!$K$24)</f>
        <v>114.79649999999992</v>
      </c>
      <c r="AM33" s="1">
        <f>IF(Cohort_CF!AM33="","",'Cost and Benefit Parameters'!$K$24)</f>
        <v>114.79649999999992</v>
      </c>
      <c r="AN33" s="1">
        <f>IF(Cohort_CF!AN33="","",'Cost and Benefit Parameters'!$K$24)</f>
        <v>114.79649999999992</v>
      </c>
      <c r="AO33" s="1">
        <f>IF(Cohort_CF!AO33="","",'Cost and Benefit Parameters'!$K$24)</f>
        <v>114.79649999999992</v>
      </c>
      <c r="AP33" s="1">
        <f>IF(Cohort_CF!AP33="","",'Cost and Benefit Parameters'!$K$24)</f>
        <v>114.79649999999992</v>
      </c>
      <c r="AQ33" s="1">
        <f>IF(Cohort_CF!AQ33="","",'Cost and Benefit Parameters'!$K$24)</f>
        <v>114.79649999999992</v>
      </c>
      <c r="AR33" s="1">
        <f>IF(Cohort_CF!AR33="","",'Cost and Benefit Parameters'!$K$24)</f>
        <v>114.79649999999992</v>
      </c>
      <c r="AS33" s="1">
        <f>IF(Cohort_CF!AS33="","",'Cost and Benefit Parameters'!$K$24)</f>
        <v>114.79649999999992</v>
      </c>
      <c r="AT33" s="1">
        <f>IF(Cohort_CF!AT33="","",'Cost and Benefit Parameters'!$K$24)</f>
        <v>114.79649999999992</v>
      </c>
      <c r="AU33" s="1">
        <f>IF(Cohort_CF!AU33="","",'Cost and Benefit Parameters'!$K$24)</f>
        <v>114.79649999999992</v>
      </c>
      <c r="AV33" s="1">
        <f>IF(Cohort_CF!AV33="","",'Cost and Benefit Parameters'!$K$24)</f>
        <v>114.79649999999992</v>
      </c>
      <c r="AW33" s="1">
        <f>IF(Cohort_CF!AW33="","",'Cost and Benefit Parameters'!$K$24)</f>
        <v>114.79649999999992</v>
      </c>
      <c r="AX33" s="1" t="str">
        <f>IF(Cohort_CF!AX33="","",'Cost and Benefit Parameters'!$K$24)</f>
        <v/>
      </c>
      <c r="AY33" s="1" t="str">
        <f>IF(Cohort_CF!AY33="","",'Cost and Benefit Parameters'!$K$24)</f>
        <v/>
      </c>
      <c r="AZ33" s="1" t="str">
        <f>IF(Cohort_CF!AZ33="","",'Cost and Benefit Parameters'!$K$24)</f>
        <v/>
      </c>
      <c r="BA33" s="1" t="str">
        <f>IF(Cohort_CF!BA33="","",'Cost and Benefit Parameters'!$K$24)</f>
        <v/>
      </c>
      <c r="BB33" s="1" t="str">
        <f>IF(Cohort_CF!BB33="","",'Cost and Benefit Parameters'!$K$24)</f>
        <v/>
      </c>
      <c r="BC33" s="1" t="str">
        <f>IF(Cohort_CF!BC33="","",'Cost and Benefit Parameters'!$K$24)</f>
        <v/>
      </c>
      <c r="BD33" s="1" t="str">
        <f>IF(Cohort_CF!BD33="","",'Cost and Benefit Parameters'!$K$24)</f>
        <v/>
      </c>
      <c r="BE33" s="1" t="str">
        <f>IF(Cohort_CF!BE33="","",'Cost and Benefit Parameters'!$K$24)</f>
        <v/>
      </c>
      <c r="BF33" s="1" t="str">
        <f>IF(Cohort_CF!BF33="","",'Cost and Benefit Parameters'!$K$24)</f>
        <v/>
      </c>
      <c r="BG33" s="1" t="str">
        <f>IF(Cohort_CF!BG33="","",'Cost and Benefit Parameters'!$K$24)</f>
        <v/>
      </c>
      <c r="BH33" s="1" t="str">
        <f>IF(Cohort_CF!BH33="","",'Cost and Benefit Parameters'!$K$24)</f>
        <v/>
      </c>
      <c r="BI33" s="1" t="str">
        <f>IF(Cohort_CF!BI33="","",'Cost and Benefit Parameters'!$K$24)</f>
        <v/>
      </c>
      <c r="BJ33" s="1" t="str">
        <f>IF(Cohort_CF!BJ33="","",'Cost and Benefit Parameters'!$K$24)</f>
        <v/>
      </c>
      <c r="BK33" s="1" t="str">
        <f>IF(Cohort_CF!BK33="","",'Cost and Benefit Parameters'!$K$24)</f>
        <v/>
      </c>
      <c r="BL33" s="1" t="str">
        <f>IF(Cohort_CF!BL33="","",'Cost and Benefit Parameters'!$K$24)</f>
        <v/>
      </c>
    </row>
    <row r="34" spans="1:64" x14ac:dyDescent="0.55000000000000004">
      <c r="A34" s="639"/>
      <c r="B34" t="s">
        <v>472</v>
      </c>
      <c r="F34" s="1" t="str">
        <f>IF(Cohort_CF!F34="","",'Cost and Benefit Parameters'!$K$24)</f>
        <v/>
      </c>
      <c r="G34" s="1" t="str">
        <f>IF(Cohort_CF!G34="","",'Cost and Benefit Parameters'!$K$24)</f>
        <v/>
      </c>
      <c r="H34" s="1" t="str">
        <f>IF(Cohort_CF!H34="","",'Cost and Benefit Parameters'!$K$24)</f>
        <v/>
      </c>
      <c r="I34" s="1" t="str">
        <f>IF(Cohort_CF!I34="","",'Cost and Benefit Parameters'!$K$24)</f>
        <v/>
      </c>
      <c r="J34" s="1" t="str">
        <f>IF(Cohort_CF!J34="","",'Cost and Benefit Parameters'!$K$24)</f>
        <v/>
      </c>
      <c r="K34" s="1">
        <f>IF(Cohort_CF!K34="","",'Cost and Benefit Parameters'!$K$24)</f>
        <v>114.79649999999992</v>
      </c>
      <c r="L34" s="1">
        <f>IF(Cohort_CF!L34="","",'Cost and Benefit Parameters'!$K$24)</f>
        <v>114.79649999999992</v>
      </c>
      <c r="M34" s="1">
        <f>IF(Cohort_CF!M34="","",'Cost and Benefit Parameters'!$K$24)</f>
        <v>114.79649999999992</v>
      </c>
      <c r="N34" s="1">
        <f>IF(Cohort_CF!N34="","",'Cost and Benefit Parameters'!$K$24)</f>
        <v>114.79649999999992</v>
      </c>
      <c r="O34" s="1">
        <f>IF(Cohort_CF!O34="","",'Cost and Benefit Parameters'!$K$24)</f>
        <v>114.79649999999992</v>
      </c>
      <c r="P34" s="1">
        <f>IF(Cohort_CF!P34="","",'Cost and Benefit Parameters'!$K$24)</f>
        <v>114.79649999999992</v>
      </c>
      <c r="Q34" s="1">
        <f>IF(Cohort_CF!Q34="","",'Cost and Benefit Parameters'!$K$24)</f>
        <v>114.79649999999992</v>
      </c>
      <c r="R34" s="1">
        <f>IF(Cohort_CF!R34="","",'Cost and Benefit Parameters'!$K$24)</f>
        <v>114.79649999999992</v>
      </c>
      <c r="S34" s="1">
        <f>IF(Cohort_CF!S34="","",'Cost and Benefit Parameters'!$K$24)</f>
        <v>114.79649999999992</v>
      </c>
      <c r="T34" s="1">
        <f>IF(Cohort_CF!T34="","",'Cost and Benefit Parameters'!$K$24)</f>
        <v>114.79649999999992</v>
      </c>
      <c r="U34" s="1">
        <f>IF(Cohort_CF!U34="","",'Cost and Benefit Parameters'!$K$24)</f>
        <v>114.79649999999992</v>
      </c>
      <c r="V34" s="1">
        <f>IF(Cohort_CF!V34="","",'Cost and Benefit Parameters'!$K$24)</f>
        <v>114.79649999999992</v>
      </c>
      <c r="W34" s="1">
        <f>IF(Cohort_CF!W34="","",'Cost and Benefit Parameters'!$K$24)</f>
        <v>114.79649999999992</v>
      </c>
      <c r="X34" s="1">
        <f>IF(Cohort_CF!X34="","",'Cost and Benefit Parameters'!$K$24)</f>
        <v>114.79649999999992</v>
      </c>
      <c r="Y34" s="1">
        <f>IF(Cohort_CF!Y34="","",'Cost and Benefit Parameters'!$K$24)</f>
        <v>114.79649999999992</v>
      </c>
      <c r="Z34" s="1">
        <f>IF(Cohort_CF!Z34="","",'Cost and Benefit Parameters'!$K$24)</f>
        <v>114.79649999999992</v>
      </c>
      <c r="AA34" s="1">
        <f>IF(Cohort_CF!AA34="","",'Cost and Benefit Parameters'!$K$24)</f>
        <v>114.79649999999992</v>
      </c>
      <c r="AB34" s="1">
        <f>IF(Cohort_CF!AB34="","",'Cost and Benefit Parameters'!$K$24)</f>
        <v>114.79649999999992</v>
      </c>
      <c r="AC34" s="1">
        <f>IF(Cohort_CF!AC34="","",'Cost and Benefit Parameters'!$K$24)</f>
        <v>114.79649999999992</v>
      </c>
      <c r="AD34" s="1">
        <f>IF(Cohort_CF!AD34="","",'Cost and Benefit Parameters'!$K$24)</f>
        <v>114.79649999999992</v>
      </c>
      <c r="AE34" s="1">
        <f>IF(Cohort_CF!AE34="","",'Cost and Benefit Parameters'!$K$24)</f>
        <v>114.79649999999992</v>
      </c>
      <c r="AF34" s="1">
        <f>IF(Cohort_CF!AF34="","",'Cost and Benefit Parameters'!$K$24)</f>
        <v>114.79649999999992</v>
      </c>
      <c r="AG34" s="1">
        <f>IF(Cohort_CF!AG34="","",'Cost and Benefit Parameters'!$K$24)</f>
        <v>114.79649999999992</v>
      </c>
      <c r="AH34" s="1">
        <f>IF(Cohort_CF!AH34="","",'Cost and Benefit Parameters'!$K$24)</f>
        <v>114.79649999999992</v>
      </c>
      <c r="AI34" s="1">
        <f>IF(Cohort_CF!AI34="","",'Cost and Benefit Parameters'!$K$24)</f>
        <v>114.79649999999992</v>
      </c>
      <c r="AJ34" s="1">
        <f>IF(Cohort_CF!AJ34="","",'Cost and Benefit Parameters'!$K$24)</f>
        <v>114.79649999999992</v>
      </c>
      <c r="AK34" s="1">
        <f>IF(Cohort_CF!AK34="","",'Cost and Benefit Parameters'!$K$24)</f>
        <v>114.79649999999992</v>
      </c>
      <c r="AL34" s="1">
        <f>IF(Cohort_CF!AL34="","",'Cost and Benefit Parameters'!$K$24)</f>
        <v>114.79649999999992</v>
      </c>
      <c r="AM34" s="1">
        <f>IF(Cohort_CF!AM34="","",'Cost and Benefit Parameters'!$K$24)</f>
        <v>114.79649999999992</v>
      </c>
      <c r="AN34" s="1">
        <f>IF(Cohort_CF!AN34="","",'Cost and Benefit Parameters'!$K$24)</f>
        <v>114.79649999999992</v>
      </c>
      <c r="AO34" s="1">
        <f>IF(Cohort_CF!AO34="","",'Cost and Benefit Parameters'!$K$24)</f>
        <v>114.79649999999992</v>
      </c>
      <c r="AP34" s="1">
        <f>IF(Cohort_CF!AP34="","",'Cost and Benefit Parameters'!$K$24)</f>
        <v>114.79649999999992</v>
      </c>
      <c r="AQ34" s="1">
        <f>IF(Cohort_CF!AQ34="","",'Cost and Benefit Parameters'!$K$24)</f>
        <v>114.79649999999992</v>
      </c>
      <c r="AR34" s="1">
        <f>IF(Cohort_CF!AR34="","",'Cost and Benefit Parameters'!$K$24)</f>
        <v>114.79649999999992</v>
      </c>
      <c r="AS34" s="1">
        <f>IF(Cohort_CF!AS34="","",'Cost and Benefit Parameters'!$K$24)</f>
        <v>114.79649999999992</v>
      </c>
      <c r="AT34" s="1">
        <f>IF(Cohort_CF!AT34="","",'Cost and Benefit Parameters'!$K$24)</f>
        <v>114.79649999999992</v>
      </c>
      <c r="AU34" s="1">
        <f>IF(Cohort_CF!AU34="","",'Cost and Benefit Parameters'!$K$24)</f>
        <v>114.79649999999992</v>
      </c>
      <c r="AV34" s="1">
        <f>IF(Cohort_CF!AV34="","",'Cost and Benefit Parameters'!$K$24)</f>
        <v>114.79649999999992</v>
      </c>
      <c r="AW34" s="1">
        <f>IF(Cohort_CF!AW34="","",'Cost and Benefit Parameters'!$K$24)</f>
        <v>114.79649999999992</v>
      </c>
      <c r="AX34" s="1">
        <f>IF(Cohort_CF!AX34="","",'Cost and Benefit Parameters'!$K$24)</f>
        <v>114.79649999999992</v>
      </c>
      <c r="AY34" s="1" t="str">
        <f>IF(Cohort_CF!AY34="","",'Cost and Benefit Parameters'!$K$24)</f>
        <v/>
      </c>
      <c r="AZ34" s="1" t="str">
        <f>IF(Cohort_CF!AZ34="","",'Cost and Benefit Parameters'!$K$24)</f>
        <v/>
      </c>
      <c r="BA34" s="1" t="str">
        <f>IF(Cohort_CF!BA34="","",'Cost and Benefit Parameters'!$K$24)</f>
        <v/>
      </c>
      <c r="BB34" s="1" t="str">
        <f>IF(Cohort_CF!BB34="","",'Cost and Benefit Parameters'!$K$24)</f>
        <v/>
      </c>
      <c r="BC34" s="1" t="str">
        <f>IF(Cohort_CF!BC34="","",'Cost and Benefit Parameters'!$K$24)</f>
        <v/>
      </c>
      <c r="BD34" s="1" t="str">
        <f>IF(Cohort_CF!BD34="","",'Cost and Benefit Parameters'!$K$24)</f>
        <v/>
      </c>
      <c r="BE34" s="1" t="str">
        <f>IF(Cohort_CF!BE34="","",'Cost and Benefit Parameters'!$K$24)</f>
        <v/>
      </c>
      <c r="BF34" s="1" t="str">
        <f>IF(Cohort_CF!BF34="","",'Cost and Benefit Parameters'!$K$24)</f>
        <v/>
      </c>
      <c r="BG34" s="1" t="str">
        <f>IF(Cohort_CF!BG34="","",'Cost and Benefit Parameters'!$K$24)</f>
        <v/>
      </c>
      <c r="BH34" s="1" t="str">
        <f>IF(Cohort_CF!BH34="","",'Cost and Benefit Parameters'!$K$24)</f>
        <v/>
      </c>
      <c r="BI34" s="1" t="str">
        <f>IF(Cohort_CF!BI34="","",'Cost and Benefit Parameters'!$K$24)</f>
        <v/>
      </c>
      <c r="BJ34" s="1" t="str">
        <f>IF(Cohort_CF!BJ34="","",'Cost and Benefit Parameters'!$K$24)</f>
        <v/>
      </c>
      <c r="BK34" s="1" t="str">
        <f>IF(Cohort_CF!BK34="","",'Cost and Benefit Parameters'!$K$24)</f>
        <v/>
      </c>
      <c r="BL34" s="1" t="str">
        <f>IF(Cohort_CF!BL34="","",'Cost and Benefit Parameters'!$K$24)</f>
        <v/>
      </c>
    </row>
    <row r="35" spans="1:64" x14ac:dyDescent="0.55000000000000004">
      <c r="A35" s="639"/>
      <c r="B35" t="s">
        <v>473</v>
      </c>
      <c r="F35" s="1" t="str">
        <f>IF(Cohort_CF!F35="","",'Cost and Benefit Parameters'!$K$24)</f>
        <v/>
      </c>
      <c r="G35" s="1" t="str">
        <f>IF(Cohort_CF!G35="","",'Cost and Benefit Parameters'!$K$24)</f>
        <v/>
      </c>
      <c r="H35" s="1" t="str">
        <f>IF(Cohort_CF!H35="","",'Cost and Benefit Parameters'!$K$24)</f>
        <v/>
      </c>
      <c r="I35" s="1" t="str">
        <f>IF(Cohort_CF!I35="","",'Cost and Benefit Parameters'!$K$24)</f>
        <v/>
      </c>
      <c r="J35" s="1" t="str">
        <f>IF(Cohort_CF!J35="","",'Cost and Benefit Parameters'!$K$24)</f>
        <v/>
      </c>
      <c r="K35" s="1" t="str">
        <f>IF(Cohort_CF!K35="","",'Cost and Benefit Parameters'!$K$24)</f>
        <v/>
      </c>
      <c r="L35" s="1">
        <f>IF(Cohort_CF!L35="","",'Cost and Benefit Parameters'!$K$24)</f>
        <v>114.79649999999992</v>
      </c>
      <c r="M35" s="1">
        <f>IF(Cohort_CF!M35="","",'Cost and Benefit Parameters'!$K$24)</f>
        <v>114.79649999999992</v>
      </c>
      <c r="N35" s="1">
        <f>IF(Cohort_CF!N35="","",'Cost and Benefit Parameters'!$K$24)</f>
        <v>114.79649999999992</v>
      </c>
      <c r="O35" s="1">
        <f>IF(Cohort_CF!O35="","",'Cost and Benefit Parameters'!$K$24)</f>
        <v>114.79649999999992</v>
      </c>
      <c r="P35" s="1">
        <f>IF(Cohort_CF!P35="","",'Cost and Benefit Parameters'!$K$24)</f>
        <v>114.79649999999992</v>
      </c>
      <c r="Q35" s="1">
        <f>IF(Cohort_CF!Q35="","",'Cost and Benefit Parameters'!$K$24)</f>
        <v>114.79649999999992</v>
      </c>
      <c r="R35" s="1">
        <f>IF(Cohort_CF!R35="","",'Cost and Benefit Parameters'!$K$24)</f>
        <v>114.79649999999992</v>
      </c>
      <c r="S35" s="1">
        <f>IF(Cohort_CF!S35="","",'Cost and Benefit Parameters'!$K$24)</f>
        <v>114.79649999999992</v>
      </c>
      <c r="T35" s="1">
        <f>IF(Cohort_CF!T35="","",'Cost and Benefit Parameters'!$K$24)</f>
        <v>114.79649999999992</v>
      </c>
      <c r="U35" s="1">
        <f>IF(Cohort_CF!U35="","",'Cost and Benefit Parameters'!$K$24)</f>
        <v>114.79649999999992</v>
      </c>
      <c r="V35" s="1">
        <f>IF(Cohort_CF!V35="","",'Cost and Benefit Parameters'!$K$24)</f>
        <v>114.79649999999992</v>
      </c>
      <c r="W35" s="1">
        <f>IF(Cohort_CF!W35="","",'Cost and Benefit Parameters'!$K$24)</f>
        <v>114.79649999999992</v>
      </c>
      <c r="X35" s="1">
        <f>IF(Cohort_CF!X35="","",'Cost and Benefit Parameters'!$K$24)</f>
        <v>114.79649999999992</v>
      </c>
      <c r="Y35" s="1">
        <f>IF(Cohort_CF!Y35="","",'Cost and Benefit Parameters'!$K$24)</f>
        <v>114.79649999999992</v>
      </c>
      <c r="Z35" s="1">
        <f>IF(Cohort_CF!Z35="","",'Cost and Benefit Parameters'!$K$24)</f>
        <v>114.79649999999992</v>
      </c>
      <c r="AA35" s="1">
        <f>IF(Cohort_CF!AA35="","",'Cost and Benefit Parameters'!$K$24)</f>
        <v>114.79649999999992</v>
      </c>
      <c r="AB35" s="1">
        <f>IF(Cohort_CF!AB35="","",'Cost and Benefit Parameters'!$K$24)</f>
        <v>114.79649999999992</v>
      </c>
      <c r="AC35" s="1">
        <f>IF(Cohort_CF!AC35="","",'Cost and Benefit Parameters'!$K$24)</f>
        <v>114.79649999999992</v>
      </c>
      <c r="AD35" s="1">
        <f>IF(Cohort_CF!AD35="","",'Cost and Benefit Parameters'!$K$24)</f>
        <v>114.79649999999992</v>
      </c>
      <c r="AE35" s="1">
        <f>IF(Cohort_CF!AE35="","",'Cost and Benefit Parameters'!$K$24)</f>
        <v>114.79649999999992</v>
      </c>
      <c r="AF35" s="1">
        <f>IF(Cohort_CF!AF35="","",'Cost and Benefit Parameters'!$K$24)</f>
        <v>114.79649999999992</v>
      </c>
      <c r="AG35" s="1">
        <f>IF(Cohort_CF!AG35="","",'Cost and Benefit Parameters'!$K$24)</f>
        <v>114.79649999999992</v>
      </c>
      <c r="AH35" s="1">
        <f>IF(Cohort_CF!AH35="","",'Cost and Benefit Parameters'!$K$24)</f>
        <v>114.79649999999992</v>
      </c>
      <c r="AI35" s="1">
        <f>IF(Cohort_CF!AI35="","",'Cost and Benefit Parameters'!$K$24)</f>
        <v>114.79649999999992</v>
      </c>
      <c r="AJ35" s="1">
        <f>IF(Cohort_CF!AJ35="","",'Cost and Benefit Parameters'!$K$24)</f>
        <v>114.79649999999992</v>
      </c>
      <c r="AK35" s="1">
        <f>IF(Cohort_CF!AK35="","",'Cost and Benefit Parameters'!$K$24)</f>
        <v>114.79649999999992</v>
      </c>
      <c r="AL35" s="1">
        <f>IF(Cohort_CF!AL35="","",'Cost and Benefit Parameters'!$K$24)</f>
        <v>114.79649999999992</v>
      </c>
      <c r="AM35" s="1">
        <f>IF(Cohort_CF!AM35="","",'Cost and Benefit Parameters'!$K$24)</f>
        <v>114.79649999999992</v>
      </c>
      <c r="AN35" s="1">
        <f>IF(Cohort_CF!AN35="","",'Cost and Benefit Parameters'!$K$24)</f>
        <v>114.79649999999992</v>
      </c>
      <c r="AO35" s="1">
        <f>IF(Cohort_CF!AO35="","",'Cost and Benefit Parameters'!$K$24)</f>
        <v>114.79649999999992</v>
      </c>
      <c r="AP35" s="1">
        <f>IF(Cohort_CF!AP35="","",'Cost and Benefit Parameters'!$K$24)</f>
        <v>114.79649999999992</v>
      </c>
      <c r="AQ35" s="1">
        <f>IF(Cohort_CF!AQ35="","",'Cost and Benefit Parameters'!$K$24)</f>
        <v>114.79649999999992</v>
      </c>
      <c r="AR35" s="1">
        <f>IF(Cohort_CF!AR35="","",'Cost and Benefit Parameters'!$K$24)</f>
        <v>114.79649999999992</v>
      </c>
      <c r="AS35" s="1">
        <f>IF(Cohort_CF!AS35="","",'Cost and Benefit Parameters'!$K$24)</f>
        <v>114.79649999999992</v>
      </c>
      <c r="AT35" s="1">
        <f>IF(Cohort_CF!AT35="","",'Cost and Benefit Parameters'!$K$24)</f>
        <v>114.79649999999992</v>
      </c>
      <c r="AU35" s="1">
        <f>IF(Cohort_CF!AU35="","",'Cost and Benefit Parameters'!$K$24)</f>
        <v>114.79649999999992</v>
      </c>
      <c r="AV35" s="1">
        <f>IF(Cohort_CF!AV35="","",'Cost and Benefit Parameters'!$K$24)</f>
        <v>114.79649999999992</v>
      </c>
      <c r="AW35" s="1">
        <f>IF(Cohort_CF!AW35="","",'Cost and Benefit Parameters'!$K$24)</f>
        <v>114.79649999999992</v>
      </c>
      <c r="AX35" s="1">
        <f>IF(Cohort_CF!AX35="","",'Cost and Benefit Parameters'!$K$24)</f>
        <v>114.79649999999992</v>
      </c>
      <c r="AY35" s="1">
        <f>IF(Cohort_CF!AY35="","",'Cost and Benefit Parameters'!$K$24)</f>
        <v>114.79649999999992</v>
      </c>
      <c r="AZ35" s="1" t="str">
        <f>IF(Cohort_CF!AZ35="","",'Cost and Benefit Parameters'!$K$24)</f>
        <v/>
      </c>
      <c r="BA35" s="1" t="str">
        <f>IF(Cohort_CF!BA35="","",'Cost and Benefit Parameters'!$K$24)</f>
        <v/>
      </c>
      <c r="BB35" s="1" t="str">
        <f>IF(Cohort_CF!BB35="","",'Cost and Benefit Parameters'!$K$24)</f>
        <v/>
      </c>
      <c r="BC35" s="1" t="str">
        <f>IF(Cohort_CF!BC35="","",'Cost and Benefit Parameters'!$K$24)</f>
        <v/>
      </c>
      <c r="BD35" s="1" t="str">
        <f>IF(Cohort_CF!BD35="","",'Cost and Benefit Parameters'!$K$24)</f>
        <v/>
      </c>
      <c r="BE35" s="1" t="str">
        <f>IF(Cohort_CF!BE35="","",'Cost and Benefit Parameters'!$K$24)</f>
        <v/>
      </c>
      <c r="BF35" s="1" t="str">
        <f>IF(Cohort_CF!BF35="","",'Cost and Benefit Parameters'!$K$24)</f>
        <v/>
      </c>
      <c r="BG35" s="1" t="str">
        <f>IF(Cohort_CF!BG35="","",'Cost and Benefit Parameters'!$K$24)</f>
        <v/>
      </c>
      <c r="BH35" s="1" t="str">
        <f>IF(Cohort_CF!BH35="","",'Cost and Benefit Parameters'!$K$24)</f>
        <v/>
      </c>
      <c r="BI35" s="1" t="str">
        <f>IF(Cohort_CF!BI35="","",'Cost and Benefit Parameters'!$K$24)</f>
        <v/>
      </c>
      <c r="BJ35" s="1" t="str">
        <f>IF(Cohort_CF!BJ35="","",'Cost and Benefit Parameters'!$K$24)</f>
        <v/>
      </c>
      <c r="BK35" s="1" t="str">
        <f>IF(Cohort_CF!BK35="","",'Cost and Benefit Parameters'!$K$24)</f>
        <v/>
      </c>
      <c r="BL35" s="1" t="str">
        <f>IF(Cohort_CF!BL35="","",'Cost and Benefit Parameters'!$K$24)</f>
        <v/>
      </c>
    </row>
    <row r="36" spans="1:64" x14ac:dyDescent="0.55000000000000004">
      <c r="A36" s="639"/>
      <c r="B36" t="s">
        <v>474</v>
      </c>
      <c r="F36" s="1" t="str">
        <f>IF(Cohort_CF!F36="","",'Cost and Benefit Parameters'!$K$24)</f>
        <v/>
      </c>
      <c r="G36" s="1" t="str">
        <f>IF(Cohort_CF!G36="","",'Cost and Benefit Parameters'!$K$24)</f>
        <v/>
      </c>
      <c r="H36" s="1" t="str">
        <f>IF(Cohort_CF!H36="","",'Cost and Benefit Parameters'!$K$24)</f>
        <v/>
      </c>
      <c r="I36" s="1" t="str">
        <f>IF(Cohort_CF!I36="","",'Cost and Benefit Parameters'!$K$24)</f>
        <v/>
      </c>
      <c r="J36" s="1" t="str">
        <f>IF(Cohort_CF!J36="","",'Cost and Benefit Parameters'!$K$24)</f>
        <v/>
      </c>
      <c r="K36" s="1" t="str">
        <f>IF(Cohort_CF!K36="","",'Cost and Benefit Parameters'!$K$24)</f>
        <v/>
      </c>
      <c r="L36" s="1" t="str">
        <f>IF(Cohort_CF!L36="","",'Cost and Benefit Parameters'!$K$24)</f>
        <v/>
      </c>
      <c r="M36" s="1">
        <f>IF(Cohort_CF!M36="","",'Cost and Benefit Parameters'!$K$24)</f>
        <v>114.79649999999992</v>
      </c>
      <c r="N36" s="1">
        <f>IF(Cohort_CF!N36="","",'Cost and Benefit Parameters'!$K$24)</f>
        <v>114.79649999999992</v>
      </c>
      <c r="O36" s="1">
        <f>IF(Cohort_CF!O36="","",'Cost and Benefit Parameters'!$K$24)</f>
        <v>114.79649999999992</v>
      </c>
      <c r="P36" s="1">
        <f>IF(Cohort_CF!P36="","",'Cost and Benefit Parameters'!$K$24)</f>
        <v>114.79649999999992</v>
      </c>
      <c r="Q36" s="1">
        <f>IF(Cohort_CF!Q36="","",'Cost and Benefit Parameters'!$K$24)</f>
        <v>114.79649999999992</v>
      </c>
      <c r="R36" s="1">
        <f>IF(Cohort_CF!R36="","",'Cost and Benefit Parameters'!$K$24)</f>
        <v>114.79649999999992</v>
      </c>
      <c r="S36" s="1">
        <f>IF(Cohort_CF!S36="","",'Cost and Benefit Parameters'!$K$24)</f>
        <v>114.79649999999992</v>
      </c>
      <c r="T36" s="1">
        <f>IF(Cohort_CF!T36="","",'Cost and Benefit Parameters'!$K$24)</f>
        <v>114.79649999999992</v>
      </c>
      <c r="U36" s="1">
        <f>IF(Cohort_CF!U36="","",'Cost and Benefit Parameters'!$K$24)</f>
        <v>114.79649999999992</v>
      </c>
      <c r="V36" s="1">
        <f>IF(Cohort_CF!V36="","",'Cost and Benefit Parameters'!$K$24)</f>
        <v>114.79649999999992</v>
      </c>
      <c r="W36" s="1">
        <f>IF(Cohort_CF!W36="","",'Cost and Benefit Parameters'!$K$24)</f>
        <v>114.79649999999992</v>
      </c>
      <c r="X36" s="1">
        <f>IF(Cohort_CF!X36="","",'Cost and Benefit Parameters'!$K$24)</f>
        <v>114.79649999999992</v>
      </c>
      <c r="Y36" s="1">
        <f>IF(Cohort_CF!Y36="","",'Cost and Benefit Parameters'!$K$24)</f>
        <v>114.79649999999992</v>
      </c>
      <c r="Z36" s="1">
        <f>IF(Cohort_CF!Z36="","",'Cost and Benefit Parameters'!$K$24)</f>
        <v>114.79649999999992</v>
      </c>
      <c r="AA36" s="1">
        <f>IF(Cohort_CF!AA36="","",'Cost and Benefit Parameters'!$K$24)</f>
        <v>114.79649999999992</v>
      </c>
      <c r="AB36" s="1">
        <f>IF(Cohort_CF!AB36="","",'Cost and Benefit Parameters'!$K$24)</f>
        <v>114.79649999999992</v>
      </c>
      <c r="AC36" s="1">
        <f>IF(Cohort_CF!AC36="","",'Cost and Benefit Parameters'!$K$24)</f>
        <v>114.79649999999992</v>
      </c>
      <c r="AD36" s="1">
        <f>IF(Cohort_CF!AD36="","",'Cost and Benefit Parameters'!$K$24)</f>
        <v>114.79649999999992</v>
      </c>
      <c r="AE36" s="1">
        <f>IF(Cohort_CF!AE36="","",'Cost and Benefit Parameters'!$K$24)</f>
        <v>114.79649999999992</v>
      </c>
      <c r="AF36" s="1">
        <f>IF(Cohort_CF!AF36="","",'Cost and Benefit Parameters'!$K$24)</f>
        <v>114.79649999999992</v>
      </c>
      <c r="AG36" s="1">
        <f>IF(Cohort_CF!AG36="","",'Cost and Benefit Parameters'!$K$24)</f>
        <v>114.79649999999992</v>
      </c>
      <c r="AH36" s="1">
        <f>IF(Cohort_CF!AH36="","",'Cost and Benefit Parameters'!$K$24)</f>
        <v>114.79649999999992</v>
      </c>
      <c r="AI36" s="1">
        <f>IF(Cohort_CF!AI36="","",'Cost and Benefit Parameters'!$K$24)</f>
        <v>114.79649999999992</v>
      </c>
      <c r="AJ36" s="1">
        <f>IF(Cohort_CF!AJ36="","",'Cost and Benefit Parameters'!$K$24)</f>
        <v>114.79649999999992</v>
      </c>
      <c r="AK36" s="1">
        <f>IF(Cohort_CF!AK36="","",'Cost and Benefit Parameters'!$K$24)</f>
        <v>114.79649999999992</v>
      </c>
      <c r="AL36" s="1">
        <f>IF(Cohort_CF!AL36="","",'Cost and Benefit Parameters'!$K$24)</f>
        <v>114.79649999999992</v>
      </c>
      <c r="AM36" s="1">
        <f>IF(Cohort_CF!AM36="","",'Cost and Benefit Parameters'!$K$24)</f>
        <v>114.79649999999992</v>
      </c>
      <c r="AN36" s="1">
        <f>IF(Cohort_CF!AN36="","",'Cost and Benefit Parameters'!$K$24)</f>
        <v>114.79649999999992</v>
      </c>
      <c r="AO36" s="1">
        <f>IF(Cohort_CF!AO36="","",'Cost and Benefit Parameters'!$K$24)</f>
        <v>114.79649999999992</v>
      </c>
      <c r="AP36" s="1">
        <f>IF(Cohort_CF!AP36="","",'Cost and Benefit Parameters'!$K$24)</f>
        <v>114.79649999999992</v>
      </c>
      <c r="AQ36" s="1">
        <f>IF(Cohort_CF!AQ36="","",'Cost and Benefit Parameters'!$K$24)</f>
        <v>114.79649999999992</v>
      </c>
      <c r="AR36" s="1">
        <f>IF(Cohort_CF!AR36="","",'Cost and Benefit Parameters'!$K$24)</f>
        <v>114.79649999999992</v>
      </c>
      <c r="AS36" s="1">
        <f>IF(Cohort_CF!AS36="","",'Cost and Benefit Parameters'!$K$24)</f>
        <v>114.79649999999992</v>
      </c>
      <c r="AT36" s="1">
        <f>IF(Cohort_CF!AT36="","",'Cost and Benefit Parameters'!$K$24)</f>
        <v>114.79649999999992</v>
      </c>
      <c r="AU36" s="1">
        <f>IF(Cohort_CF!AU36="","",'Cost and Benefit Parameters'!$K$24)</f>
        <v>114.79649999999992</v>
      </c>
      <c r="AV36" s="1">
        <f>IF(Cohort_CF!AV36="","",'Cost and Benefit Parameters'!$K$24)</f>
        <v>114.79649999999992</v>
      </c>
      <c r="AW36" s="1">
        <f>IF(Cohort_CF!AW36="","",'Cost and Benefit Parameters'!$K$24)</f>
        <v>114.79649999999992</v>
      </c>
      <c r="AX36" s="1">
        <f>IF(Cohort_CF!AX36="","",'Cost and Benefit Parameters'!$K$24)</f>
        <v>114.79649999999992</v>
      </c>
      <c r="AY36" s="1">
        <f>IF(Cohort_CF!AY36="","",'Cost and Benefit Parameters'!$K$24)</f>
        <v>114.79649999999992</v>
      </c>
      <c r="AZ36" s="1">
        <f>IF(Cohort_CF!AZ36="","",'Cost and Benefit Parameters'!$K$24)</f>
        <v>114.79649999999992</v>
      </c>
      <c r="BA36" s="1" t="str">
        <f>IF(Cohort_CF!BA36="","",'Cost and Benefit Parameters'!$K$24)</f>
        <v/>
      </c>
      <c r="BB36" s="1" t="str">
        <f>IF(Cohort_CF!BB36="","",'Cost and Benefit Parameters'!$K$24)</f>
        <v/>
      </c>
      <c r="BC36" s="1" t="str">
        <f>IF(Cohort_CF!BC36="","",'Cost and Benefit Parameters'!$K$24)</f>
        <v/>
      </c>
      <c r="BD36" s="1" t="str">
        <f>IF(Cohort_CF!BD36="","",'Cost and Benefit Parameters'!$K$24)</f>
        <v/>
      </c>
      <c r="BE36" s="1" t="str">
        <f>IF(Cohort_CF!BE36="","",'Cost and Benefit Parameters'!$K$24)</f>
        <v/>
      </c>
      <c r="BF36" s="1" t="str">
        <f>IF(Cohort_CF!BF36="","",'Cost and Benefit Parameters'!$K$24)</f>
        <v/>
      </c>
      <c r="BG36" s="1" t="str">
        <f>IF(Cohort_CF!BG36="","",'Cost and Benefit Parameters'!$K$24)</f>
        <v/>
      </c>
      <c r="BH36" s="1" t="str">
        <f>IF(Cohort_CF!BH36="","",'Cost and Benefit Parameters'!$K$24)</f>
        <v/>
      </c>
      <c r="BI36" s="1" t="str">
        <f>IF(Cohort_CF!BI36="","",'Cost and Benefit Parameters'!$K$24)</f>
        <v/>
      </c>
      <c r="BJ36" s="1" t="str">
        <f>IF(Cohort_CF!BJ36="","",'Cost and Benefit Parameters'!$K$24)</f>
        <v/>
      </c>
      <c r="BK36" s="1" t="str">
        <f>IF(Cohort_CF!BK36="","",'Cost and Benefit Parameters'!$K$24)</f>
        <v/>
      </c>
      <c r="BL36" s="1" t="str">
        <f>IF(Cohort_CF!BL36="","",'Cost and Benefit Parameters'!$K$24)</f>
        <v/>
      </c>
    </row>
    <row r="37" spans="1:64" x14ac:dyDescent="0.55000000000000004">
      <c r="A37" s="639"/>
      <c r="B37" t="s">
        <v>475</v>
      </c>
      <c r="F37" s="1" t="str">
        <f>IF(Cohort_CF!F37="","",'Cost and Benefit Parameters'!$K$24)</f>
        <v/>
      </c>
      <c r="G37" s="1" t="str">
        <f>IF(Cohort_CF!G37="","",'Cost and Benefit Parameters'!$K$24)</f>
        <v/>
      </c>
      <c r="H37" s="1" t="str">
        <f>IF(Cohort_CF!H37="","",'Cost and Benefit Parameters'!$K$24)</f>
        <v/>
      </c>
      <c r="I37" s="1" t="str">
        <f>IF(Cohort_CF!I37="","",'Cost and Benefit Parameters'!$K$24)</f>
        <v/>
      </c>
      <c r="J37" s="1" t="str">
        <f>IF(Cohort_CF!J37="","",'Cost and Benefit Parameters'!$K$24)</f>
        <v/>
      </c>
      <c r="K37" s="1" t="str">
        <f>IF(Cohort_CF!K37="","",'Cost and Benefit Parameters'!$K$24)</f>
        <v/>
      </c>
      <c r="L37" s="1" t="str">
        <f>IF(Cohort_CF!L37="","",'Cost and Benefit Parameters'!$K$24)</f>
        <v/>
      </c>
      <c r="M37" s="1" t="str">
        <f>IF(Cohort_CF!M37="","",'Cost and Benefit Parameters'!$K$24)</f>
        <v/>
      </c>
      <c r="N37" s="1">
        <f>IF(Cohort_CF!N37="","",'Cost and Benefit Parameters'!$K$24)</f>
        <v>114.79649999999992</v>
      </c>
      <c r="O37" s="1">
        <f>IF(Cohort_CF!O37="","",'Cost and Benefit Parameters'!$K$24)</f>
        <v>114.79649999999992</v>
      </c>
      <c r="P37" s="1">
        <f>IF(Cohort_CF!P37="","",'Cost and Benefit Parameters'!$K$24)</f>
        <v>114.79649999999992</v>
      </c>
      <c r="Q37" s="1">
        <f>IF(Cohort_CF!Q37="","",'Cost and Benefit Parameters'!$K$24)</f>
        <v>114.79649999999992</v>
      </c>
      <c r="R37" s="1">
        <f>IF(Cohort_CF!R37="","",'Cost and Benefit Parameters'!$K$24)</f>
        <v>114.79649999999992</v>
      </c>
      <c r="S37" s="1">
        <f>IF(Cohort_CF!S37="","",'Cost and Benefit Parameters'!$K$24)</f>
        <v>114.79649999999992</v>
      </c>
      <c r="T37" s="1">
        <f>IF(Cohort_CF!T37="","",'Cost and Benefit Parameters'!$K$24)</f>
        <v>114.79649999999992</v>
      </c>
      <c r="U37" s="1">
        <f>IF(Cohort_CF!U37="","",'Cost and Benefit Parameters'!$K$24)</f>
        <v>114.79649999999992</v>
      </c>
      <c r="V37" s="1">
        <f>IF(Cohort_CF!V37="","",'Cost and Benefit Parameters'!$K$24)</f>
        <v>114.79649999999992</v>
      </c>
      <c r="W37" s="1">
        <f>IF(Cohort_CF!W37="","",'Cost and Benefit Parameters'!$K$24)</f>
        <v>114.79649999999992</v>
      </c>
      <c r="X37" s="1">
        <f>IF(Cohort_CF!X37="","",'Cost and Benefit Parameters'!$K$24)</f>
        <v>114.79649999999992</v>
      </c>
      <c r="Y37" s="1">
        <f>IF(Cohort_CF!Y37="","",'Cost and Benefit Parameters'!$K$24)</f>
        <v>114.79649999999992</v>
      </c>
      <c r="Z37" s="1">
        <f>IF(Cohort_CF!Z37="","",'Cost and Benefit Parameters'!$K$24)</f>
        <v>114.79649999999992</v>
      </c>
      <c r="AA37" s="1">
        <f>IF(Cohort_CF!AA37="","",'Cost and Benefit Parameters'!$K$24)</f>
        <v>114.79649999999992</v>
      </c>
      <c r="AB37" s="1">
        <f>IF(Cohort_CF!AB37="","",'Cost and Benefit Parameters'!$K$24)</f>
        <v>114.79649999999992</v>
      </c>
      <c r="AC37" s="1">
        <f>IF(Cohort_CF!AC37="","",'Cost and Benefit Parameters'!$K$24)</f>
        <v>114.79649999999992</v>
      </c>
      <c r="AD37" s="1">
        <f>IF(Cohort_CF!AD37="","",'Cost and Benefit Parameters'!$K$24)</f>
        <v>114.79649999999992</v>
      </c>
      <c r="AE37" s="1">
        <f>IF(Cohort_CF!AE37="","",'Cost and Benefit Parameters'!$K$24)</f>
        <v>114.79649999999992</v>
      </c>
      <c r="AF37" s="1">
        <f>IF(Cohort_CF!AF37="","",'Cost and Benefit Parameters'!$K$24)</f>
        <v>114.79649999999992</v>
      </c>
      <c r="AG37" s="1">
        <f>IF(Cohort_CF!AG37="","",'Cost and Benefit Parameters'!$K$24)</f>
        <v>114.79649999999992</v>
      </c>
      <c r="AH37" s="1">
        <f>IF(Cohort_CF!AH37="","",'Cost and Benefit Parameters'!$K$24)</f>
        <v>114.79649999999992</v>
      </c>
      <c r="AI37" s="1">
        <f>IF(Cohort_CF!AI37="","",'Cost and Benefit Parameters'!$K$24)</f>
        <v>114.79649999999992</v>
      </c>
      <c r="AJ37" s="1">
        <f>IF(Cohort_CF!AJ37="","",'Cost and Benefit Parameters'!$K$24)</f>
        <v>114.79649999999992</v>
      </c>
      <c r="AK37" s="1">
        <f>IF(Cohort_CF!AK37="","",'Cost and Benefit Parameters'!$K$24)</f>
        <v>114.79649999999992</v>
      </c>
      <c r="AL37" s="1">
        <f>IF(Cohort_CF!AL37="","",'Cost and Benefit Parameters'!$K$24)</f>
        <v>114.79649999999992</v>
      </c>
      <c r="AM37" s="1">
        <f>IF(Cohort_CF!AM37="","",'Cost and Benefit Parameters'!$K$24)</f>
        <v>114.79649999999992</v>
      </c>
      <c r="AN37" s="1">
        <f>IF(Cohort_CF!AN37="","",'Cost and Benefit Parameters'!$K$24)</f>
        <v>114.79649999999992</v>
      </c>
      <c r="AO37" s="1">
        <f>IF(Cohort_CF!AO37="","",'Cost and Benefit Parameters'!$K$24)</f>
        <v>114.79649999999992</v>
      </c>
      <c r="AP37" s="1">
        <f>IF(Cohort_CF!AP37="","",'Cost and Benefit Parameters'!$K$24)</f>
        <v>114.79649999999992</v>
      </c>
      <c r="AQ37" s="1">
        <f>IF(Cohort_CF!AQ37="","",'Cost and Benefit Parameters'!$K$24)</f>
        <v>114.79649999999992</v>
      </c>
      <c r="AR37" s="1">
        <f>IF(Cohort_CF!AR37="","",'Cost and Benefit Parameters'!$K$24)</f>
        <v>114.79649999999992</v>
      </c>
      <c r="AS37" s="1">
        <f>IF(Cohort_CF!AS37="","",'Cost and Benefit Parameters'!$K$24)</f>
        <v>114.79649999999992</v>
      </c>
      <c r="AT37" s="1">
        <f>IF(Cohort_CF!AT37="","",'Cost and Benefit Parameters'!$K$24)</f>
        <v>114.79649999999992</v>
      </c>
      <c r="AU37" s="1">
        <f>IF(Cohort_CF!AU37="","",'Cost and Benefit Parameters'!$K$24)</f>
        <v>114.79649999999992</v>
      </c>
      <c r="AV37" s="1">
        <f>IF(Cohort_CF!AV37="","",'Cost and Benefit Parameters'!$K$24)</f>
        <v>114.79649999999992</v>
      </c>
      <c r="AW37" s="1">
        <f>IF(Cohort_CF!AW37="","",'Cost and Benefit Parameters'!$K$24)</f>
        <v>114.79649999999992</v>
      </c>
      <c r="AX37" s="1">
        <f>IF(Cohort_CF!AX37="","",'Cost and Benefit Parameters'!$K$24)</f>
        <v>114.79649999999992</v>
      </c>
      <c r="AY37" s="1">
        <f>IF(Cohort_CF!AY37="","",'Cost and Benefit Parameters'!$K$24)</f>
        <v>114.79649999999992</v>
      </c>
      <c r="AZ37" s="1">
        <f>IF(Cohort_CF!AZ37="","",'Cost and Benefit Parameters'!$K$24)</f>
        <v>114.79649999999992</v>
      </c>
      <c r="BA37" s="1">
        <f>IF(Cohort_CF!BA37="","",'Cost and Benefit Parameters'!$K$24)</f>
        <v>114.79649999999992</v>
      </c>
      <c r="BB37" s="1" t="str">
        <f>IF(Cohort_CF!BB37="","",'Cost and Benefit Parameters'!$K$24)</f>
        <v/>
      </c>
      <c r="BC37" s="1" t="str">
        <f>IF(Cohort_CF!BC37="","",'Cost and Benefit Parameters'!$K$24)</f>
        <v/>
      </c>
      <c r="BD37" s="1" t="str">
        <f>IF(Cohort_CF!BD37="","",'Cost and Benefit Parameters'!$K$24)</f>
        <v/>
      </c>
      <c r="BE37" s="1" t="str">
        <f>IF(Cohort_CF!BE37="","",'Cost and Benefit Parameters'!$K$24)</f>
        <v/>
      </c>
      <c r="BF37" s="1" t="str">
        <f>IF(Cohort_CF!BF37="","",'Cost and Benefit Parameters'!$K$24)</f>
        <v/>
      </c>
      <c r="BG37" s="1" t="str">
        <f>IF(Cohort_CF!BG37="","",'Cost and Benefit Parameters'!$K$24)</f>
        <v/>
      </c>
      <c r="BH37" s="1" t="str">
        <f>IF(Cohort_CF!BH37="","",'Cost and Benefit Parameters'!$K$24)</f>
        <v/>
      </c>
      <c r="BI37" s="1" t="str">
        <f>IF(Cohort_CF!BI37="","",'Cost and Benefit Parameters'!$K$24)</f>
        <v/>
      </c>
      <c r="BJ37" s="1" t="str">
        <f>IF(Cohort_CF!BJ37="","",'Cost and Benefit Parameters'!$K$24)</f>
        <v/>
      </c>
      <c r="BK37" s="1" t="str">
        <f>IF(Cohort_CF!BK37="","",'Cost and Benefit Parameters'!$K$24)</f>
        <v/>
      </c>
      <c r="BL37" s="1" t="str">
        <f>IF(Cohort_CF!BL37="","",'Cost and Benefit Parameters'!$K$24)</f>
        <v/>
      </c>
    </row>
    <row r="38" spans="1:64" x14ac:dyDescent="0.55000000000000004">
      <c r="A38" s="639"/>
      <c r="B38" t="s">
        <v>476</v>
      </c>
      <c r="F38" s="1" t="str">
        <f>IF(Cohort_CF!F38="","",'Cost and Benefit Parameters'!$K$24)</f>
        <v/>
      </c>
      <c r="G38" s="1" t="str">
        <f>IF(Cohort_CF!G38="","",'Cost and Benefit Parameters'!$K$24)</f>
        <v/>
      </c>
      <c r="H38" s="1" t="str">
        <f>IF(Cohort_CF!H38="","",'Cost and Benefit Parameters'!$K$24)</f>
        <v/>
      </c>
      <c r="I38" s="1" t="str">
        <f>IF(Cohort_CF!I38="","",'Cost and Benefit Parameters'!$K$24)</f>
        <v/>
      </c>
      <c r="J38" s="1" t="str">
        <f>IF(Cohort_CF!J38="","",'Cost and Benefit Parameters'!$K$24)</f>
        <v/>
      </c>
      <c r="K38" s="1" t="str">
        <f>IF(Cohort_CF!K38="","",'Cost and Benefit Parameters'!$K$24)</f>
        <v/>
      </c>
      <c r="L38" s="1" t="str">
        <f>IF(Cohort_CF!L38="","",'Cost and Benefit Parameters'!$K$24)</f>
        <v/>
      </c>
      <c r="M38" s="1" t="str">
        <f>IF(Cohort_CF!M38="","",'Cost and Benefit Parameters'!$K$24)</f>
        <v/>
      </c>
      <c r="N38" s="1" t="str">
        <f>IF(Cohort_CF!N38="","",'Cost and Benefit Parameters'!$K$24)</f>
        <v/>
      </c>
      <c r="O38" s="1">
        <f>IF(Cohort_CF!O38="","",'Cost and Benefit Parameters'!$K$24)</f>
        <v>114.79649999999992</v>
      </c>
      <c r="P38" s="1">
        <f>IF(Cohort_CF!P38="","",'Cost and Benefit Parameters'!$K$24)</f>
        <v>114.79649999999992</v>
      </c>
      <c r="Q38" s="1">
        <f>IF(Cohort_CF!Q38="","",'Cost and Benefit Parameters'!$K$24)</f>
        <v>114.79649999999992</v>
      </c>
      <c r="R38" s="1">
        <f>IF(Cohort_CF!R38="","",'Cost and Benefit Parameters'!$K$24)</f>
        <v>114.79649999999992</v>
      </c>
      <c r="S38" s="1">
        <f>IF(Cohort_CF!S38="","",'Cost and Benefit Parameters'!$K$24)</f>
        <v>114.79649999999992</v>
      </c>
      <c r="T38" s="1">
        <f>IF(Cohort_CF!T38="","",'Cost and Benefit Parameters'!$K$24)</f>
        <v>114.79649999999992</v>
      </c>
      <c r="U38" s="1">
        <f>IF(Cohort_CF!U38="","",'Cost and Benefit Parameters'!$K$24)</f>
        <v>114.79649999999992</v>
      </c>
      <c r="V38" s="1">
        <f>IF(Cohort_CF!V38="","",'Cost and Benefit Parameters'!$K$24)</f>
        <v>114.79649999999992</v>
      </c>
      <c r="W38" s="1">
        <f>IF(Cohort_CF!W38="","",'Cost and Benefit Parameters'!$K$24)</f>
        <v>114.79649999999992</v>
      </c>
      <c r="X38" s="1">
        <f>IF(Cohort_CF!X38="","",'Cost and Benefit Parameters'!$K$24)</f>
        <v>114.79649999999992</v>
      </c>
      <c r="Y38" s="1">
        <f>IF(Cohort_CF!Y38="","",'Cost and Benefit Parameters'!$K$24)</f>
        <v>114.79649999999992</v>
      </c>
      <c r="Z38" s="1">
        <f>IF(Cohort_CF!Z38="","",'Cost and Benefit Parameters'!$K$24)</f>
        <v>114.79649999999992</v>
      </c>
      <c r="AA38" s="1">
        <f>IF(Cohort_CF!AA38="","",'Cost and Benefit Parameters'!$K$24)</f>
        <v>114.79649999999992</v>
      </c>
      <c r="AB38" s="1">
        <f>IF(Cohort_CF!AB38="","",'Cost and Benefit Parameters'!$K$24)</f>
        <v>114.79649999999992</v>
      </c>
      <c r="AC38" s="1">
        <f>IF(Cohort_CF!AC38="","",'Cost and Benefit Parameters'!$K$24)</f>
        <v>114.79649999999992</v>
      </c>
      <c r="AD38" s="1">
        <f>IF(Cohort_CF!AD38="","",'Cost and Benefit Parameters'!$K$24)</f>
        <v>114.79649999999992</v>
      </c>
      <c r="AE38" s="1">
        <f>IF(Cohort_CF!AE38="","",'Cost and Benefit Parameters'!$K$24)</f>
        <v>114.79649999999992</v>
      </c>
      <c r="AF38" s="1">
        <f>IF(Cohort_CF!AF38="","",'Cost and Benefit Parameters'!$K$24)</f>
        <v>114.79649999999992</v>
      </c>
      <c r="AG38" s="1">
        <f>IF(Cohort_CF!AG38="","",'Cost and Benefit Parameters'!$K$24)</f>
        <v>114.79649999999992</v>
      </c>
      <c r="AH38" s="1">
        <f>IF(Cohort_CF!AH38="","",'Cost and Benefit Parameters'!$K$24)</f>
        <v>114.79649999999992</v>
      </c>
      <c r="AI38" s="1">
        <f>IF(Cohort_CF!AI38="","",'Cost and Benefit Parameters'!$K$24)</f>
        <v>114.79649999999992</v>
      </c>
      <c r="AJ38" s="1">
        <f>IF(Cohort_CF!AJ38="","",'Cost and Benefit Parameters'!$K$24)</f>
        <v>114.79649999999992</v>
      </c>
      <c r="AK38" s="1">
        <f>IF(Cohort_CF!AK38="","",'Cost and Benefit Parameters'!$K$24)</f>
        <v>114.79649999999992</v>
      </c>
      <c r="AL38" s="1">
        <f>IF(Cohort_CF!AL38="","",'Cost and Benefit Parameters'!$K$24)</f>
        <v>114.79649999999992</v>
      </c>
      <c r="AM38" s="1">
        <f>IF(Cohort_CF!AM38="","",'Cost and Benefit Parameters'!$K$24)</f>
        <v>114.79649999999992</v>
      </c>
      <c r="AN38" s="1">
        <f>IF(Cohort_CF!AN38="","",'Cost and Benefit Parameters'!$K$24)</f>
        <v>114.79649999999992</v>
      </c>
      <c r="AO38" s="1">
        <f>IF(Cohort_CF!AO38="","",'Cost and Benefit Parameters'!$K$24)</f>
        <v>114.79649999999992</v>
      </c>
      <c r="AP38" s="1">
        <f>IF(Cohort_CF!AP38="","",'Cost and Benefit Parameters'!$K$24)</f>
        <v>114.79649999999992</v>
      </c>
      <c r="AQ38" s="1">
        <f>IF(Cohort_CF!AQ38="","",'Cost and Benefit Parameters'!$K$24)</f>
        <v>114.79649999999992</v>
      </c>
      <c r="AR38" s="1">
        <f>IF(Cohort_CF!AR38="","",'Cost and Benefit Parameters'!$K$24)</f>
        <v>114.79649999999992</v>
      </c>
      <c r="AS38" s="1">
        <f>IF(Cohort_CF!AS38="","",'Cost and Benefit Parameters'!$K$24)</f>
        <v>114.79649999999992</v>
      </c>
      <c r="AT38" s="1">
        <f>IF(Cohort_CF!AT38="","",'Cost and Benefit Parameters'!$K$24)</f>
        <v>114.79649999999992</v>
      </c>
      <c r="AU38" s="1">
        <f>IF(Cohort_CF!AU38="","",'Cost and Benefit Parameters'!$K$24)</f>
        <v>114.79649999999992</v>
      </c>
      <c r="AV38" s="1">
        <f>IF(Cohort_CF!AV38="","",'Cost and Benefit Parameters'!$K$24)</f>
        <v>114.79649999999992</v>
      </c>
      <c r="AW38" s="1">
        <f>IF(Cohort_CF!AW38="","",'Cost and Benefit Parameters'!$K$24)</f>
        <v>114.79649999999992</v>
      </c>
      <c r="AX38" s="1">
        <f>IF(Cohort_CF!AX38="","",'Cost and Benefit Parameters'!$K$24)</f>
        <v>114.79649999999992</v>
      </c>
      <c r="AY38" s="1">
        <f>IF(Cohort_CF!AY38="","",'Cost and Benefit Parameters'!$K$24)</f>
        <v>114.79649999999992</v>
      </c>
      <c r="AZ38" s="1">
        <f>IF(Cohort_CF!AZ38="","",'Cost and Benefit Parameters'!$K$24)</f>
        <v>114.79649999999992</v>
      </c>
      <c r="BA38" s="1">
        <f>IF(Cohort_CF!BA38="","",'Cost and Benefit Parameters'!$K$24)</f>
        <v>114.79649999999992</v>
      </c>
      <c r="BB38" s="1">
        <f>IF(Cohort_CF!BB38="","",'Cost and Benefit Parameters'!$K$24)</f>
        <v>114.79649999999992</v>
      </c>
      <c r="BC38" s="1" t="str">
        <f>IF(Cohort_CF!BC38="","",'Cost and Benefit Parameters'!$K$24)</f>
        <v/>
      </c>
      <c r="BD38" s="1" t="str">
        <f>IF(Cohort_CF!BD38="","",'Cost and Benefit Parameters'!$K$24)</f>
        <v/>
      </c>
      <c r="BE38" s="1" t="str">
        <f>IF(Cohort_CF!BE38="","",'Cost and Benefit Parameters'!$K$24)</f>
        <v/>
      </c>
      <c r="BF38" s="1" t="str">
        <f>IF(Cohort_CF!BF38="","",'Cost and Benefit Parameters'!$K$24)</f>
        <v/>
      </c>
      <c r="BG38" s="1" t="str">
        <f>IF(Cohort_CF!BG38="","",'Cost and Benefit Parameters'!$K$24)</f>
        <v/>
      </c>
      <c r="BH38" s="1" t="str">
        <f>IF(Cohort_CF!BH38="","",'Cost and Benefit Parameters'!$K$24)</f>
        <v/>
      </c>
      <c r="BI38" s="1" t="str">
        <f>IF(Cohort_CF!BI38="","",'Cost and Benefit Parameters'!$K$24)</f>
        <v/>
      </c>
      <c r="BJ38" s="1" t="str">
        <f>IF(Cohort_CF!BJ38="","",'Cost and Benefit Parameters'!$K$24)</f>
        <v/>
      </c>
      <c r="BK38" s="1" t="str">
        <f>IF(Cohort_CF!BK38="","",'Cost and Benefit Parameters'!$K$24)</f>
        <v/>
      </c>
      <c r="BL38" s="1" t="str">
        <f>IF(Cohort_CF!BL38="","",'Cost and Benefit Parameters'!$K$24)</f>
        <v/>
      </c>
    </row>
    <row r="39" spans="1:64" x14ac:dyDescent="0.55000000000000004">
      <c r="A39" s="639"/>
      <c r="B39" t="s">
        <v>477</v>
      </c>
      <c r="F39" s="1" t="str">
        <f>IF(Cohort_CF!F39="","",'Cost and Benefit Parameters'!$K$24)</f>
        <v/>
      </c>
      <c r="G39" s="1" t="str">
        <f>IF(Cohort_CF!G39="","",'Cost and Benefit Parameters'!$K$24)</f>
        <v/>
      </c>
      <c r="H39" s="1" t="str">
        <f>IF(Cohort_CF!H39="","",'Cost and Benefit Parameters'!$K$24)</f>
        <v/>
      </c>
      <c r="I39" s="1" t="str">
        <f>IF(Cohort_CF!I39="","",'Cost and Benefit Parameters'!$K$24)</f>
        <v/>
      </c>
      <c r="J39" s="1" t="str">
        <f>IF(Cohort_CF!J39="","",'Cost and Benefit Parameters'!$K$24)</f>
        <v/>
      </c>
      <c r="K39" s="1" t="str">
        <f>IF(Cohort_CF!K39="","",'Cost and Benefit Parameters'!$K$24)</f>
        <v/>
      </c>
      <c r="L39" s="1" t="str">
        <f>IF(Cohort_CF!L39="","",'Cost and Benefit Parameters'!$K$24)</f>
        <v/>
      </c>
      <c r="M39" s="1" t="str">
        <f>IF(Cohort_CF!M39="","",'Cost and Benefit Parameters'!$K$24)</f>
        <v/>
      </c>
      <c r="N39" s="1" t="str">
        <f>IF(Cohort_CF!N39="","",'Cost and Benefit Parameters'!$K$24)</f>
        <v/>
      </c>
      <c r="O39" s="1" t="str">
        <f>IF(Cohort_CF!O39="","",'Cost and Benefit Parameters'!$K$24)</f>
        <v/>
      </c>
      <c r="P39" s="1">
        <f>IF(Cohort_CF!P39="","",'Cost and Benefit Parameters'!$K$24)</f>
        <v>114.79649999999992</v>
      </c>
      <c r="Q39" s="1">
        <f>IF(Cohort_CF!Q39="","",'Cost and Benefit Parameters'!$K$24)</f>
        <v>114.79649999999992</v>
      </c>
      <c r="R39" s="1">
        <f>IF(Cohort_CF!R39="","",'Cost and Benefit Parameters'!$K$24)</f>
        <v>114.79649999999992</v>
      </c>
      <c r="S39" s="1">
        <f>IF(Cohort_CF!S39="","",'Cost and Benefit Parameters'!$K$24)</f>
        <v>114.79649999999992</v>
      </c>
      <c r="T39" s="1">
        <f>IF(Cohort_CF!T39="","",'Cost and Benefit Parameters'!$K$24)</f>
        <v>114.79649999999992</v>
      </c>
      <c r="U39" s="1">
        <f>IF(Cohort_CF!U39="","",'Cost and Benefit Parameters'!$K$24)</f>
        <v>114.79649999999992</v>
      </c>
      <c r="V39" s="1">
        <f>IF(Cohort_CF!V39="","",'Cost and Benefit Parameters'!$K$24)</f>
        <v>114.79649999999992</v>
      </c>
      <c r="W39" s="1">
        <f>IF(Cohort_CF!W39="","",'Cost and Benefit Parameters'!$K$24)</f>
        <v>114.79649999999992</v>
      </c>
      <c r="X39" s="1">
        <f>IF(Cohort_CF!X39="","",'Cost and Benefit Parameters'!$K$24)</f>
        <v>114.79649999999992</v>
      </c>
      <c r="Y39" s="1">
        <f>IF(Cohort_CF!Y39="","",'Cost and Benefit Parameters'!$K$24)</f>
        <v>114.79649999999992</v>
      </c>
      <c r="Z39" s="1">
        <f>IF(Cohort_CF!Z39="","",'Cost and Benefit Parameters'!$K$24)</f>
        <v>114.79649999999992</v>
      </c>
      <c r="AA39" s="1">
        <f>IF(Cohort_CF!AA39="","",'Cost and Benefit Parameters'!$K$24)</f>
        <v>114.79649999999992</v>
      </c>
      <c r="AB39" s="1">
        <f>IF(Cohort_CF!AB39="","",'Cost and Benefit Parameters'!$K$24)</f>
        <v>114.79649999999992</v>
      </c>
      <c r="AC39" s="1">
        <f>IF(Cohort_CF!AC39="","",'Cost and Benefit Parameters'!$K$24)</f>
        <v>114.79649999999992</v>
      </c>
      <c r="AD39" s="1">
        <f>IF(Cohort_CF!AD39="","",'Cost and Benefit Parameters'!$K$24)</f>
        <v>114.79649999999992</v>
      </c>
      <c r="AE39" s="1">
        <f>IF(Cohort_CF!AE39="","",'Cost and Benefit Parameters'!$K$24)</f>
        <v>114.79649999999992</v>
      </c>
      <c r="AF39" s="1">
        <f>IF(Cohort_CF!AF39="","",'Cost and Benefit Parameters'!$K$24)</f>
        <v>114.79649999999992</v>
      </c>
      <c r="AG39" s="1">
        <f>IF(Cohort_CF!AG39="","",'Cost and Benefit Parameters'!$K$24)</f>
        <v>114.79649999999992</v>
      </c>
      <c r="AH39" s="1">
        <f>IF(Cohort_CF!AH39="","",'Cost and Benefit Parameters'!$K$24)</f>
        <v>114.79649999999992</v>
      </c>
      <c r="AI39" s="1">
        <f>IF(Cohort_CF!AI39="","",'Cost and Benefit Parameters'!$K$24)</f>
        <v>114.79649999999992</v>
      </c>
      <c r="AJ39" s="1">
        <f>IF(Cohort_CF!AJ39="","",'Cost and Benefit Parameters'!$K$24)</f>
        <v>114.79649999999992</v>
      </c>
      <c r="AK39" s="1">
        <f>IF(Cohort_CF!AK39="","",'Cost and Benefit Parameters'!$K$24)</f>
        <v>114.79649999999992</v>
      </c>
      <c r="AL39" s="1">
        <f>IF(Cohort_CF!AL39="","",'Cost and Benefit Parameters'!$K$24)</f>
        <v>114.79649999999992</v>
      </c>
      <c r="AM39" s="1">
        <f>IF(Cohort_CF!AM39="","",'Cost and Benefit Parameters'!$K$24)</f>
        <v>114.79649999999992</v>
      </c>
      <c r="AN39" s="1">
        <f>IF(Cohort_CF!AN39="","",'Cost and Benefit Parameters'!$K$24)</f>
        <v>114.79649999999992</v>
      </c>
      <c r="AO39" s="1">
        <f>IF(Cohort_CF!AO39="","",'Cost and Benefit Parameters'!$K$24)</f>
        <v>114.79649999999992</v>
      </c>
      <c r="AP39" s="1">
        <f>IF(Cohort_CF!AP39="","",'Cost and Benefit Parameters'!$K$24)</f>
        <v>114.79649999999992</v>
      </c>
      <c r="AQ39" s="1">
        <f>IF(Cohort_CF!AQ39="","",'Cost and Benefit Parameters'!$K$24)</f>
        <v>114.79649999999992</v>
      </c>
      <c r="AR39" s="1">
        <f>IF(Cohort_CF!AR39="","",'Cost and Benefit Parameters'!$K$24)</f>
        <v>114.79649999999992</v>
      </c>
      <c r="AS39" s="1">
        <f>IF(Cohort_CF!AS39="","",'Cost and Benefit Parameters'!$K$24)</f>
        <v>114.79649999999992</v>
      </c>
      <c r="AT39" s="1">
        <f>IF(Cohort_CF!AT39="","",'Cost and Benefit Parameters'!$K$24)</f>
        <v>114.79649999999992</v>
      </c>
      <c r="AU39" s="1">
        <f>IF(Cohort_CF!AU39="","",'Cost and Benefit Parameters'!$K$24)</f>
        <v>114.79649999999992</v>
      </c>
      <c r="AV39" s="1">
        <f>IF(Cohort_CF!AV39="","",'Cost and Benefit Parameters'!$K$24)</f>
        <v>114.79649999999992</v>
      </c>
      <c r="AW39" s="1">
        <f>IF(Cohort_CF!AW39="","",'Cost and Benefit Parameters'!$K$24)</f>
        <v>114.79649999999992</v>
      </c>
      <c r="AX39" s="1">
        <f>IF(Cohort_CF!AX39="","",'Cost and Benefit Parameters'!$K$24)</f>
        <v>114.79649999999992</v>
      </c>
      <c r="AY39" s="1">
        <f>IF(Cohort_CF!AY39="","",'Cost and Benefit Parameters'!$K$24)</f>
        <v>114.79649999999992</v>
      </c>
      <c r="AZ39" s="1">
        <f>IF(Cohort_CF!AZ39="","",'Cost and Benefit Parameters'!$K$24)</f>
        <v>114.79649999999992</v>
      </c>
      <c r="BA39" s="1">
        <f>IF(Cohort_CF!BA39="","",'Cost and Benefit Parameters'!$K$24)</f>
        <v>114.79649999999992</v>
      </c>
      <c r="BB39" s="1">
        <f>IF(Cohort_CF!BB39="","",'Cost and Benefit Parameters'!$K$24)</f>
        <v>114.79649999999992</v>
      </c>
      <c r="BC39" s="1">
        <f>IF(Cohort_CF!BC39="","",'Cost and Benefit Parameters'!$K$24)</f>
        <v>114.79649999999992</v>
      </c>
      <c r="BD39" s="1" t="str">
        <f>IF(Cohort_CF!BD39="","",'Cost and Benefit Parameters'!$K$24)</f>
        <v/>
      </c>
      <c r="BE39" s="1" t="str">
        <f>IF(Cohort_CF!BE39="","",'Cost and Benefit Parameters'!$K$24)</f>
        <v/>
      </c>
      <c r="BF39" s="1" t="str">
        <f>IF(Cohort_CF!BF39="","",'Cost and Benefit Parameters'!$K$24)</f>
        <v/>
      </c>
      <c r="BG39" s="1" t="str">
        <f>IF(Cohort_CF!BG39="","",'Cost and Benefit Parameters'!$K$24)</f>
        <v/>
      </c>
      <c r="BH39" s="1" t="str">
        <f>IF(Cohort_CF!BH39="","",'Cost and Benefit Parameters'!$K$24)</f>
        <v/>
      </c>
      <c r="BI39" s="1" t="str">
        <f>IF(Cohort_CF!BI39="","",'Cost and Benefit Parameters'!$K$24)</f>
        <v/>
      </c>
      <c r="BJ39" s="1" t="str">
        <f>IF(Cohort_CF!BJ39="","",'Cost and Benefit Parameters'!$K$24)</f>
        <v/>
      </c>
      <c r="BK39" s="1" t="str">
        <f>IF(Cohort_CF!BK39="","",'Cost and Benefit Parameters'!$K$24)</f>
        <v/>
      </c>
      <c r="BL39" s="1" t="str">
        <f>IF(Cohort_CF!BL39="","",'Cost and Benefit Parameters'!$K$24)</f>
        <v/>
      </c>
    </row>
    <row r="40" spans="1:64" x14ac:dyDescent="0.55000000000000004">
      <c r="A40" s="639"/>
      <c r="B40" t="s">
        <v>478</v>
      </c>
      <c r="F40" s="1" t="str">
        <f>IF(Cohort_CF!F40="","",'Cost and Benefit Parameters'!$K$24)</f>
        <v/>
      </c>
      <c r="G40" s="1" t="str">
        <f>IF(Cohort_CF!G40="","",'Cost and Benefit Parameters'!$K$24)</f>
        <v/>
      </c>
      <c r="H40" s="1" t="str">
        <f>IF(Cohort_CF!H40="","",'Cost and Benefit Parameters'!$K$24)</f>
        <v/>
      </c>
      <c r="I40" s="1" t="str">
        <f>IF(Cohort_CF!I40="","",'Cost and Benefit Parameters'!$K$24)</f>
        <v/>
      </c>
      <c r="J40" s="1" t="str">
        <f>IF(Cohort_CF!J40="","",'Cost and Benefit Parameters'!$K$24)</f>
        <v/>
      </c>
      <c r="K40" s="1" t="str">
        <f>IF(Cohort_CF!K40="","",'Cost and Benefit Parameters'!$K$24)</f>
        <v/>
      </c>
      <c r="L40" s="1" t="str">
        <f>IF(Cohort_CF!L40="","",'Cost and Benefit Parameters'!$K$24)</f>
        <v/>
      </c>
      <c r="M40" s="1" t="str">
        <f>IF(Cohort_CF!M40="","",'Cost and Benefit Parameters'!$K$24)</f>
        <v/>
      </c>
      <c r="N40" s="1" t="str">
        <f>IF(Cohort_CF!N40="","",'Cost and Benefit Parameters'!$K$24)</f>
        <v/>
      </c>
      <c r="O40" s="1" t="str">
        <f>IF(Cohort_CF!O40="","",'Cost and Benefit Parameters'!$K$24)</f>
        <v/>
      </c>
      <c r="P40" s="1" t="str">
        <f>IF(Cohort_CF!P40="","",'Cost and Benefit Parameters'!$K$24)</f>
        <v/>
      </c>
      <c r="Q40" s="1">
        <f>IF(Cohort_CF!Q40="","",'Cost and Benefit Parameters'!$K$24)</f>
        <v>114.79649999999992</v>
      </c>
      <c r="R40" s="1">
        <f>IF(Cohort_CF!R40="","",'Cost and Benefit Parameters'!$K$24)</f>
        <v>114.79649999999992</v>
      </c>
      <c r="S40" s="1">
        <f>IF(Cohort_CF!S40="","",'Cost and Benefit Parameters'!$K$24)</f>
        <v>114.79649999999992</v>
      </c>
      <c r="T40" s="1">
        <f>IF(Cohort_CF!T40="","",'Cost and Benefit Parameters'!$K$24)</f>
        <v>114.79649999999992</v>
      </c>
      <c r="U40" s="1">
        <f>IF(Cohort_CF!U40="","",'Cost and Benefit Parameters'!$K$24)</f>
        <v>114.79649999999992</v>
      </c>
      <c r="V40" s="1">
        <f>IF(Cohort_CF!V40="","",'Cost and Benefit Parameters'!$K$24)</f>
        <v>114.79649999999992</v>
      </c>
      <c r="W40" s="1">
        <f>IF(Cohort_CF!W40="","",'Cost and Benefit Parameters'!$K$24)</f>
        <v>114.79649999999992</v>
      </c>
      <c r="X40" s="1">
        <f>IF(Cohort_CF!X40="","",'Cost and Benefit Parameters'!$K$24)</f>
        <v>114.79649999999992</v>
      </c>
      <c r="Y40" s="1">
        <f>IF(Cohort_CF!Y40="","",'Cost and Benefit Parameters'!$K$24)</f>
        <v>114.79649999999992</v>
      </c>
      <c r="Z40" s="1">
        <f>IF(Cohort_CF!Z40="","",'Cost and Benefit Parameters'!$K$24)</f>
        <v>114.79649999999992</v>
      </c>
      <c r="AA40" s="1">
        <f>IF(Cohort_CF!AA40="","",'Cost and Benefit Parameters'!$K$24)</f>
        <v>114.79649999999992</v>
      </c>
      <c r="AB40" s="1">
        <f>IF(Cohort_CF!AB40="","",'Cost and Benefit Parameters'!$K$24)</f>
        <v>114.79649999999992</v>
      </c>
      <c r="AC40" s="1">
        <f>IF(Cohort_CF!AC40="","",'Cost and Benefit Parameters'!$K$24)</f>
        <v>114.79649999999992</v>
      </c>
      <c r="AD40" s="1">
        <f>IF(Cohort_CF!AD40="","",'Cost and Benefit Parameters'!$K$24)</f>
        <v>114.79649999999992</v>
      </c>
      <c r="AE40" s="1">
        <f>IF(Cohort_CF!AE40="","",'Cost and Benefit Parameters'!$K$24)</f>
        <v>114.79649999999992</v>
      </c>
      <c r="AF40" s="1">
        <f>IF(Cohort_CF!AF40="","",'Cost and Benefit Parameters'!$K$24)</f>
        <v>114.79649999999992</v>
      </c>
      <c r="AG40" s="1">
        <f>IF(Cohort_CF!AG40="","",'Cost and Benefit Parameters'!$K$24)</f>
        <v>114.79649999999992</v>
      </c>
      <c r="AH40" s="1">
        <f>IF(Cohort_CF!AH40="","",'Cost and Benefit Parameters'!$K$24)</f>
        <v>114.79649999999992</v>
      </c>
      <c r="AI40" s="1">
        <f>IF(Cohort_CF!AI40="","",'Cost and Benefit Parameters'!$K$24)</f>
        <v>114.79649999999992</v>
      </c>
      <c r="AJ40" s="1">
        <f>IF(Cohort_CF!AJ40="","",'Cost and Benefit Parameters'!$K$24)</f>
        <v>114.79649999999992</v>
      </c>
      <c r="AK40" s="1">
        <f>IF(Cohort_CF!AK40="","",'Cost and Benefit Parameters'!$K$24)</f>
        <v>114.79649999999992</v>
      </c>
      <c r="AL40" s="1">
        <f>IF(Cohort_CF!AL40="","",'Cost and Benefit Parameters'!$K$24)</f>
        <v>114.79649999999992</v>
      </c>
      <c r="AM40" s="1">
        <f>IF(Cohort_CF!AM40="","",'Cost and Benefit Parameters'!$K$24)</f>
        <v>114.79649999999992</v>
      </c>
      <c r="AN40" s="1">
        <f>IF(Cohort_CF!AN40="","",'Cost and Benefit Parameters'!$K$24)</f>
        <v>114.79649999999992</v>
      </c>
      <c r="AO40" s="1">
        <f>IF(Cohort_CF!AO40="","",'Cost and Benefit Parameters'!$K$24)</f>
        <v>114.79649999999992</v>
      </c>
      <c r="AP40" s="1">
        <f>IF(Cohort_CF!AP40="","",'Cost and Benefit Parameters'!$K$24)</f>
        <v>114.79649999999992</v>
      </c>
      <c r="AQ40" s="1">
        <f>IF(Cohort_CF!AQ40="","",'Cost and Benefit Parameters'!$K$24)</f>
        <v>114.79649999999992</v>
      </c>
      <c r="AR40" s="1">
        <f>IF(Cohort_CF!AR40="","",'Cost and Benefit Parameters'!$K$24)</f>
        <v>114.79649999999992</v>
      </c>
      <c r="AS40" s="1">
        <f>IF(Cohort_CF!AS40="","",'Cost and Benefit Parameters'!$K$24)</f>
        <v>114.79649999999992</v>
      </c>
      <c r="AT40" s="1">
        <f>IF(Cohort_CF!AT40="","",'Cost and Benefit Parameters'!$K$24)</f>
        <v>114.79649999999992</v>
      </c>
      <c r="AU40" s="1">
        <f>IF(Cohort_CF!AU40="","",'Cost and Benefit Parameters'!$K$24)</f>
        <v>114.79649999999992</v>
      </c>
      <c r="AV40" s="1">
        <f>IF(Cohort_CF!AV40="","",'Cost and Benefit Parameters'!$K$24)</f>
        <v>114.79649999999992</v>
      </c>
      <c r="AW40" s="1">
        <f>IF(Cohort_CF!AW40="","",'Cost and Benefit Parameters'!$K$24)</f>
        <v>114.79649999999992</v>
      </c>
      <c r="AX40" s="1">
        <f>IF(Cohort_CF!AX40="","",'Cost and Benefit Parameters'!$K$24)</f>
        <v>114.79649999999992</v>
      </c>
      <c r="AY40" s="1">
        <f>IF(Cohort_CF!AY40="","",'Cost and Benefit Parameters'!$K$24)</f>
        <v>114.79649999999992</v>
      </c>
      <c r="AZ40" s="1">
        <f>IF(Cohort_CF!AZ40="","",'Cost and Benefit Parameters'!$K$24)</f>
        <v>114.79649999999992</v>
      </c>
      <c r="BA40" s="1">
        <f>IF(Cohort_CF!BA40="","",'Cost and Benefit Parameters'!$K$24)</f>
        <v>114.79649999999992</v>
      </c>
      <c r="BB40" s="1">
        <f>IF(Cohort_CF!BB40="","",'Cost and Benefit Parameters'!$K$24)</f>
        <v>114.79649999999992</v>
      </c>
      <c r="BC40" s="1">
        <f>IF(Cohort_CF!BC40="","",'Cost and Benefit Parameters'!$K$24)</f>
        <v>114.79649999999992</v>
      </c>
      <c r="BD40" s="1">
        <f>IF(Cohort_CF!BD40="","",'Cost and Benefit Parameters'!$K$24)</f>
        <v>114.79649999999992</v>
      </c>
      <c r="BE40" s="1" t="str">
        <f>IF(Cohort_CF!BE40="","",'Cost and Benefit Parameters'!$K$24)</f>
        <v/>
      </c>
      <c r="BF40" s="1" t="str">
        <f>IF(Cohort_CF!BF40="","",'Cost and Benefit Parameters'!$K$24)</f>
        <v/>
      </c>
      <c r="BG40" s="1" t="str">
        <f>IF(Cohort_CF!BG40="","",'Cost and Benefit Parameters'!$K$24)</f>
        <v/>
      </c>
      <c r="BH40" s="1" t="str">
        <f>IF(Cohort_CF!BH40="","",'Cost and Benefit Parameters'!$K$24)</f>
        <v/>
      </c>
      <c r="BI40" s="1" t="str">
        <f>IF(Cohort_CF!BI40="","",'Cost and Benefit Parameters'!$K$24)</f>
        <v/>
      </c>
      <c r="BJ40" s="1" t="str">
        <f>IF(Cohort_CF!BJ40="","",'Cost and Benefit Parameters'!$K$24)</f>
        <v/>
      </c>
      <c r="BK40" s="1" t="str">
        <f>IF(Cohort_CF!BK40="","",'Cost and Benefit Parameters'!$K$24)</f>
        <v/>
      </c>
      <c r="BL40" s="1" t="str">
        <f>IF(Cohort_CF!BL40="","",'Cost and Benefit Parameters'!$K$24)</f>
        <v/>
      </c>
    </row>
    <row r="41" spans="1:64" x14ac:dyDescent="0.55000000000000004">
      <c r="A41" s="639"/>
      <c r="B41" t="s">
        <v>479</v>
      </c>
      <c r="F41" s="1" t="str">
        <f>IF(Cohort_CF!F41="","",'Cost and Benefit Parameters'!$K$24)</f>
        <v/>
      </c>
      <c r="G41" s="1" t="str">
        <f>IF(Cohort_CF!G41="","",'Cost and Benefit Parameters'!$K$24)</f>
        <v/>
      </c>
      <c r="H41" s="1" t="str">
        <f>IF(Cohort_CF!H41="","",'Cost and Benefit Parameters'!$K$24)</f>
        <v/>
      </c>
      <c r="I41" s="1" t="str">
        <f>IF(Cohort_CF!I41="","",'Cost and Benefit Parameters'!$K$24)</f>
        <v/>
      </c>
      <c r="J41" s="1" t="str">
        <f>IF(Cohort_CF!J41="","",'Cost and Benefit Parameters'!$K$24)</f>
        <v/>
      </c>
      <c r="K41" s="1" t="str">
        <f>IF(Cohort_CF!K41="","",'Cost and Benefit Parameters'!$K$24)</f>
        <v/>
      </c>
      <c r="L41" s="1" t="str">
        <f>IF(Cohort_CF!L41="","",'Cost and Benefit Parameters'!$K$24)</f>
        <v/>
      </c>
      <c r="M41" s="1" t="str">
        <f>IF(Cohort_CF!M41="","",'Cost and Benefit Parameters'!$K$24)</f>
        <v/>
      </c>
      <c r="N41" s="1" t="str">
        <f>IF(Cohort_CF!N41="","",'Cost and Benefit Parameters'!$K$24)</f>
        <v/>
      </c>
      <c r="O41" s="1" t="str">
        <f>IF(Cohort_CF!O41="","",'Cost and Benefit Parameters'!$K$24)</f>
        <v/>
      </c>
      <c r="P41" s="1" t="str">
        <f>IF(Cohort_CF!P41="","",'Cost and Benefit Parameters'!$K$24)</f>
        <v/>
      </c>
      <c r="Q41" s="1" t="str">
        <f>IF(Cohort_CF!Q41="","",'Cost and Benefit Parameters'!$K$24)</f>
        <v/>
      </c>
      <c r="R41" s="1">
        <f>IF(Cohort_CF!R41="","",'Cost and Benefit Parameters'!$K$24)</f>
        <v>114.79649999999992</v>
      </c>
      <c r="S41" s="1">
        <f>IF(Cohort_CF!S41="","",'Cost and Benefit Parameters'!$K$24)</f>
        <v>114.79649999999992</v>
      </c>
      <c r="T41" s="1">
        <f>IF(Cohort_CF!T41="","",'Cost and Benefit Parameters'!$K$24)</f>
        <v>114.79649999999992</v>
      </c>
      <c r="U41" s="1">
        <f>IF(Cohort_CF!U41="","",'Cost and Benefit Parameters'!$K$24)</f>
        <v>114.79649999999992</v>
      </c>
      <c r="V41" s="1">
        <f>IF(Cohort_CF!V41="","",'Cost and Benefit Parameters'!$K$24)</f>
        <v>114.79649999999992</v>
      </c>
      <c r="W41" s="1">
        <f>IF(Cohort_CF!W41="","",'Cost and Benefit Parameters'!$K$24)</f>
        <v>114.79649999999992</v>
      </c>
      <c r="X41" s="1">
        <f>IF(Cohort_CF!X41="","",'Cost and Benefit Parameters'!$K$24)</f>
        <v>114.79649999999992</v>
      </c>
      <c r="Y41" s="1">
        <f>IF(Cohort_CF!Y41="","",'Cost and Benefit Parameters'!$K$24)</f>
        <v>114.79649999999992</v>
      </c>
      <c r="Z41" s="1">
        <f>IF(Cohort_CF!Z41="","",'Cost and Benefit Parameters'!$K$24)</f>
        <v>114.79649999999992</v>
      </c>
      <c r="AA41" s="1">
        <f>IF(Cohort_CF!AA41="","",'Cost and Benefit Parameters'!$K$24)</f>
        <v>114.79649999999992</v>
      </c>
      <c r="AB41" s="1">
        <f>IF(Cohort_CF!AB41="","",'Cost and Benefit Parameters'!$K$24)</f>
        <v>114.79649999999992</v>
      </c>
      <c r="AC41" s="1">
        <f>IF(Cohort_CF!AC41="","",'Cost and Benefit Parameters'!$K$24)</f>
        <v>114.79649999999992</v>
      </c>
      <c r="AD41" s="1">
        <f>IF(Cohort_CF!AD41="","",'Cost and Benefit Parameters'!$K$24)</f>
        <v>114.79649999999992</v>
      </c>
      <c r="AE41" s="1">
        <f>IF(Cohort_CF!AE41="","",'Cost and Benefit Parameters'!$K$24)</f>
        <v>114.79649999999992</v>
      </c>
      <c r="AF41" s="1">
        <f>IF(Cohort_CF!AF41="","",'Cost and Benefit Parameters'!$K$24)</f>
        <v>114.79649999999992</v>
      </c>
      <c r="AG41" s="1">
        <f>IF(Cohort_CF!AG41="","",'Cost and Benefit Parameters'!$K$24)</f>
        <v>114.79649999999992</v>
      </c>
      <c r="AH41" s="1">
        <f>IF(Cohort_CF!AH41="","",'Cost and Benefit Parameters'!$K$24)</f>
        <v>114.79649999999992</v>
      </c>
      <c r="AI41" s="1">
        <f>IF(Cohort_CF!AI41="","",'Cost and Benefit Parameters'!$K$24)</f>
        <v>114.79649999999992</v>
      </c>
      <c r="AJ41" s="1">
        <f>IF(Cohort_CF!AJ41="","",'Cost and Benefit Parameters'!$K$24)</f>
        <v>114.79649999999992</v>
      </c>
      <c r="AK41" s="1">
        <f>IF(Cohort_CF!AK41="","",'Cost and Benefit Parameters'!$K$24)</f>
        <v>114.79649999999992</v>
      </c>
      <c r="AL41" s="1">
        <f>IF(Cohort_CF!AL41="","",'Cost and Benefit Parameters'!$K$24)</f>
        <v>114.79649999999992</v>
      </c>
      <c r="AM41" s="1">
        <f>IF(Cohort_CF!AM41="","",'Cost and Benefit Parameters'!$K$24)</f>
        <v>114.79649999999992</v>
      </c>
      <c r="AN41" s="1">
        <f>IF(Cohort_CF!AN41="","",'Cost and Benefit Parameters'!$K$24)</f>
        <v>114.79649999999992</v>
      </c>
      <c r="AO41" s="1">
        <f>IF(Cohort_CF!AO41="","",'Cost and Benefit Parameters'!$K$24)</f>
        <v>114.79649999999992</v>
      </c>
      <c r="AP41" s="1">
        <f>IF(Cohort_CF!AP41="","",'Cost and Benefit Parameters'!$K$24)</f>
        <v>114.79649999999992</v>
      </c>
      <c r="AQ41" s="1">
        <f>IF(Cohort_CF!AQ41="","",'Cost and Benefit Parameters'!$K$24)</f>
        <v>114.79649999999992</v>
      </c>
      <c r="AR41" s="1">
        <f>IF(Cohort_CF!AR41="","",'Cost and Benefit Parameters'!$K$24)</f>
        <v>114.79649999999992</v>
      </c>
      <c r="AS41" s="1">
        <f>IF(Cohort_CF!AS41="","",'Cost and Benefit Parameters'!$K$24)</f>
        <v>114.79649999999992</v>
      </c>
      <c r="AT41" s="1">
        <f>IF(Cohort_CF!AT41="","",'Cost and Benefit Parameters'!$K$24)</f>
        <v>114.79649999999992</v>
      </c>
      <c r="AU41" s="1">
        <f>IF(Cohort_CF!AU41="","",'Cost and Benefit Parameters'!$K$24)</f>
        <v>114.79649999999992</v>
      </c>
      <c r="AV41" s="1">
        <f>IF(Cohort_CF!AV41="","",'Cost and Benefit Parameters'!$K$24)</f>
        <v>114.79649999999992</v>
      </c>
      <c r="AW41" s="1">
        <f>IF(Cohort_CF!AW41="","",'Cost and Benefit Parameters'!$K$24)</f>
        <v>114.79649999999992</v>
      </c>
      <c r="AX41" s="1">
        <f>IF(Cohort_CF!AX41="","",'Cost and Benefit Parameters'!$K$24)</f>
        <v>114.79649999999992</v>
      </c>
      <c r="AY41" s="1">
        <f>IF(Cohort_CF!AY41="","",'Cost and Benefit Parameters'!$K$24)</f>
        <v>114.79649999999992</v>
      </c>
      <c r="AZ41" s="1">
        <f>IF(Cohort_CF!AZ41="","",'Cost and Benefit Parameters'!$K$24)</f>
        <v>114.79649999999992</v>
      </c>
      <c r="BA41" s="1">
        <f>IF(Cohort_CF!BA41="","",'Cost and Benefit Parameters'!$K$24)</f>
        <v>114.79649999999992</v>
      </c>
      <c r="BB41" s="1">
        <f>IF(Cohort_CF!BB41="","",'Cost and Benefit Parameters'!$K$24)</f>
        <v>114.79649999999992</v>
      </c>
      <c r="BC41" s="1">
        <f>IF(Cohort_CF!BC41="","",'Cost and Benefit Parameters'!$K$24)</f>
        <v>114.79649999999992</v>
      </c>
      <c r="BD41" s="1">
        <f>IF(Cohort_CF!BD41="","",'Cost and Benefit Parameters'!$K$24)</f>
        <v>114.79649999999992</v>
      </c>
      <c r="BE41" s="1">
        <f>IF(Cohort_CF!BE41="","",'Cost and Benefit Parameters'!$K$24)</f>
        <v>114.79649999999992</v>
      </c>
      <c r="BF41" s="1" t="str">
        <f>IF(Cohort_CF!BF41="","",'Cost and Benefit Parameters'!$K$24)</f>
        <v/>
      </c>
      <c r="BG41" s="1" t="str">
        <f>IF(Cohort_CF!BG41="","",'Cost and Benefit Parameters'!$K$24)</f>
        <v/>
      </c>
      <c r="BH41" s="1" t="str">
        <f>IF(Cohort_CF!BH41="","",'Cost and Benefit Parameters'!$K$24)</f>
        <v/>
      </c>
      <c r="BI41" s="1" t="str">
        <f>IF(Cohort_CF!BI41="","",'Cost and Benefit Parameters'!$K$24)</f>
        <v/>
      </c>
      <c r="BJ41" s="1" t="str">
        <f>IF(Cohort_CF!BJ41="","",'Cost and Benefit Parameters'!$K$24)</f>
        <v/>
      </c>
      <c r="BK41" s="1" t="str">
        <f>IF(Cohort_CF!BK41="","",'Cost and Benefit Parameters'!$K$24)</f>
        <v/>
      </c>
      <c r="BL41" s="1" t="str">
        <f>IF(Cohort_CF!BL41="","",'Cost and Benefit Parameters'!$K$24)</f>
        <v/>
      </c>
    </row>
    <row r="42" spans="1:64" x14ac:dyDescent="0.55000000000000004">
      <c r="A42" s="639"/>
      <c r="B42" t="s">
        <v>480</v>
      </c>
      <c r="F42" s="1" t="str">
        <f>IF(Cohort_CF!F42="","",'Cost and Benefit Parameters'!$K$24)</f>
        <v/>
      </c>
      <c r="G42" s="1" t="str">
        <f>IF(Cohort_CF!G42="","",'Cost and Benefit Parameters'!$K$24)</f>
        <v/>
      </c>
      <c r="H42" s="1" t="str">
        <f>IF(Cohort_CF!H42="","",'Cost and Benefit Parameters'!$K$24)</f>
        <v/>
      </c>
      <c r="I42" s="1" t="str">
        <f>IF(Cohort_CF!I42="","",'Cost and Benefit Parameters'!$K$24)</f>
        <v/>
      </c>
      <c r="J42" s="1" t="str">
        <f>IF(Cohort_CF!J42="","",'Cost and Benefit Parameters'!$K$24)</f>
        <v/>
      </c>
      <c r="K42" s="1" t="str">
        <f>IF(Cohort_CF!K42="","",'Cost and Benefit Parameters'!$K$24)</f>
        <v/>
      </c>
      <c r="L42" s="1" t="str">
        <f>IF(Cohort_CF!L42="","",'Cost and Benefit Parameters'!$K$24)</f>
        <v/>
      </c>
      <c r="M42" s="1" t="str">
        <f>IF(Cohort_CF!M42="","",'Cost and Benefit Parameters'!$K$24)</f>
        <v/>
      </c>
      <c r="N42" s="1" t="str">
        <f>IF(Cohort_CF!N42="","",'Cost and Benefit Parameters'!$K$24)</f>
        <v/>
      </c>
      <c r="O42" s="1" t="str">
        <f>IF(Cohort_CF!O42="","",'Cost and Benefit Parameters'!$K$24)</f>
        <v/>
      </c>
      <c r="P42" s="1" t="str">
        <f>IF(Cohort_CF!P42="","",'Cost and Benefit Parameters'!$K$24)</f>
        <v/>
      </c>
      <c r="Q42" s="1" t="str">
        <f>IF(Cohort_CF!Q42="","",'Cost and Benefit Parameters'!$K$24)</f>
        <v/>
      </c>
      <c r="R42" s="1" t="str">
        <f>IF(Cohort_CF!R42="","",'Cost and Benefit Parameters'!$K$24)</f>
        <v/>
      </c>
      <c r="S42" s="1">
        <f>IF(Cohort_CF!S42="","",'Cost and Benefit Parameters'!$K$24)</f>
        <v>114.79649999999992</v>
      </c>
      <c r="T42" s="1">
        <f>IF(Cohort_CF!T42="","",'Cost and Benefit Parameters'!$K$24)</f>
        <v>114.79649999999992</v>
      </c>
      <c r="U42" s="1">
        <f>IF(Cohort_CF!U42="","",'Cost and Benefit Parameters'!$K$24)</f>
        <v>114.79649999999992</v>
      </c>
      <c r="V42" s="1">
        <f>IF(Cohort_CF!V42="","",'Cost and Benefit Parameters'!$K$24)</f>
        <v>114.79649999999992</v>
      </c>
      <c r="W42" s="1">
        <f>IF(Cohort_CF!W42="","",'Cost and Benefit Parameters'!$K$24)</f>
        <v>114.79649999999992</v>
      </c>
      <c r="X42" s="1">
        <f>IF(Cohort_CF!X42="","",'Cost and Benefit Parameters'!$K$24)</f>
        <v>114.79649999999992</v>
      </c>
      <c r="Y42" s="1">
        <f>IF(Cohort_CF!Y42="","",'Cost and Benefit Parameters'!$K$24)</f>
        <v>114.79649999999992</v>
      </c>
      <c r="Z42" s="1">
        <f>IF(Cohort_CF!Z42="","",'Cost and Benefit Parameters'!$K$24)</f>
        <v>114.79649999999992</v>
      </c>
      <c r="AA42" s="1">
        <f>IF(Cohort_CF!AA42="","",'Cost and Benefit Parameters'!$K$24)</f>
        <v>114.79649999999992</v>
      </c>
      <c r="AB42" s="1">
        <f>IF(Cohort_CF!AB42="","",'Cost and Benefit Parameters'!$K$24)</f>
        <v>114.79649999999992</v>
      </c>
      <c r="AC42" s="1">
        <f>IF(Cohort_CF!AC42="","",'Cost and Benefit Parameters'!$K$24)</f>
        <v>114.79649999999992</v>
      </c>
      <c r="AD42" s="1">
        <f>IF(Cohort_CF!AD42="","",'Cost and Benefit Parameters'!$K$24)</f>
        <v>114.79649999999992</v>
      </c>
      <c r="AE42" s="1">
        <f>IF(Cohort_CF!AE42="","",'Cost and Benefit Parameters'!$K$24)</f>
        <v>114.79649999999992</v>
      </c>
      <c r="AF42" s="1">
        <f>IF(Cohort_CF!AF42="","",'Cost and Benefit Parameters'!$K$24)</f>
        <v>114.79649999999992</v>
      </c>
      <c r="AG42" s="1">
        <f>IF(Cohort_CF!AG42="","",'Cost and Benefit Parameters'!$K$24)</f>
        <v>114.79649999999992</v>
      </c>
      <c r="AH42" s="1">
        <f>IF(Cohort_CF!AH42="","",'Cost and Benefit Parameters'!$K$24)</f>
        <v>114.79649999999992</v>
      </c>
      <c r="AI42" s="1">
        <f>IF(Cohort_CF!AI42="","",'Cost and Benefit Parameters'!$K$24)</f>
        <v>114.79649999999992</v>
      </c>
      <c r="AJ42" s="1">
        <f>IF(Cohort_CF!AJ42="","",'Cost and Benefit Parameters'!$K$24)</f>
        <v>114.79649999999992</v>
      </c>
      <c r="AK42" s="1">
        <f>IF(Cohort_CF!AK42="","",'Cost and Benefit Parameters'!$K$24)</f>
        <v>114.79649999999992</v>
      </c>
      <c r="AL42" s="1">
        <f>IF(Cohort_CF!AL42="","",'Cost and Benefit Parameters'!$K$24)</f>
        <v>114.79649999999992</v>
      </c>
      <c r="AM42" s="1">
        <f>IF(Cohort_CF!AM42="","",'Cost and Benefit Parameters'!$K$24)</f>
        <v>114.79649999999992</v>
      </c>
      <c r="AN42" s="1">
        <f>IF(Cohort_CF!AN42="","",'Cost and Benefit Parameters'!$K$24)</f>
        <v>114.79649999999992</v>
      </c>
      <c r="AO42" s="1">
        <f>IF(Cohort_CF!AO42="","",'Cost and Benefit Parameters'!$K$24)</f>
        <v>114.79649999999992</v>
      </c>
      <c r="AP42" s="1">
        <f>IF(Cohort_CF!AP42="","",'Cost and Benefit Parameters'!$K$24)</f>
        <v>114.79649999999992</v>
      </c>
      <c r="AQ42" s="1">
        <f>IF(Cohort_CF!AQ42="","",'Cost and Benefit Parameters'!$K$24)</f>
        <v>114.79649999999992</v>
      </c>
      <c r="AR42" s="1">
        <f>IF(Cohort_CF!AR42="","",'Cost and Benefit Parameters'!$K$24)</f>
        <v>114.79649999999992</v>
      </c>
      <c r="AS42" s="1">
        <f>IF(Cohort_CF!AS42="","",'Cost and Benefit Parameters'!$K$24)</f>
        <v>114.79649999999992</v>
      </c>
      <c r="AT42" s="1">
        <f>IF(Cohort_CF!AT42="","",'Cost and Benefit Parameters'!$K$24)</f>
        <v>114.79649999999992</v>
      </c>
      <c r="AU42" s="1">
        <f>IF(Cohort_CF!AU42="","",'Cost and Benefit Parameters'!$K$24)</f>
        <v>114.79649999999992</v>
      </c>
      <c r="AV42" s="1">
        <f>IF(Cohort_CF!AV42="","",'Cost and Benefit Parameters'!$K$24)</f>
        <v>114.79649999999992</v>
      </c>
      <c r="AW42" s="1">
        <f>IF(Cohort_CF!AW42="","",'Cost and Benefit Parameters'!$K$24)</f>
        <v>114.79649999999992</v>
      </c>
      <c r="AX42" s="1">
        <f>IF(Cohort_CF!AX42="","",'Cost and Benefit Parameters'!$K$24)</f>
        <v>114.79649999999992</v>
      </c>
      <c r="AY42" s="1">
        <f>IF(Cohort_CF!AY42="","",'Cost and Benefit Parameters'!$K$24)</f>
        <v>114.79649999999992</v>
      </c>
      <c r="AZ42" s="1">
        <f>IF(Cohort_CF!AZ42="","",'Cost and Benefit Parameters'!$K$24)</f>
        <v>114.79649999999992</v>
      </c>
      <c r="BA42" s="1">
        <f>IF(Cohort_CF!BA42="","",'Cost and Benefit Parameters'!$K$24)</f>
        <v>114.79649999999992</v>
      </c>
      <c r="BB42" s="1">
        <f>IF(Cohort_CF!BB42="","",'Cost and Benefit Parameters'!$K$24)</f>
        <v>114.79649999999992</v>
      </c>
      <c r="BC42" s="1">
        <f>IF(Cohort_CF!BC42="","",'Cost and Benefit Parameters'!$K$24)</f>
        <v>114.79649999999992</v>
      </c>
      <c r="BD42" s="1">
        <f>IF(Cohort_CF!BD42="","",'Cost and Benefit Parameters'!$K$24)</f>
        <v>114.79649999999992</v>
      </c>
      <c r="BE42" s="1">
        <f>IF(Cohort_CF!BE42="","",'Cost and Benefit Parameters'!$K$24)</f>
        <v>114.79649999999992</v>
      </c>
      <c r="BF42" s="1">
        <f>IF(Cohort_CF!BF42="","",'Cost and Benefit Parameters'!$K$24)</f>
        <v>114.79649999999992</v>
      </c>
      <c r="BG42" s="1" t="str">
        <f>IF(Cohort_CF!BG42="","",'Cost and Benefit Parameters'!$K$24)</f>
        <v/>
      </c>
      <c r="BH42" s="1" t="str">
        <f>IF(Cohort_CF!BH42="","",'Cost and Benefit Parameters'!$K$24)</f>
        <v/>
      </c>
      <c r="BI42" s="1" t="str">
        <f>IF(Cohort_CF!BI42="","",'Cost and Benefit Parameters'!$K$24)</f>
        <v/>
      </c>
      <c r="BJ42" s="1" t="str">
        <f>IF(Cohort_CF!BJ42="","",'Cost and Benefit Parameters'!$K$24)</f>
        <v/>
      </c>
      <c r="BK42" s="1" t="str">
        <f>IF(Cohort_CF!BK42="","",'Cost and Benefit Parameters'!$K$24)</f>
        <v/>
      </c>
      <c r="BL42" s="1" t="str">
        <f>IF(Cohort_CF!BL42="","",'Cost and Benefit Parameters'!$K$24)</f>
        <v/>
      </c>
    </row>
    <row r="43" spans="1:64" x14ac:dyDescent="0.55000000000000004">
      <c r="A43" s="639"/>
      <c r="B43" t="s">
        <v>481</v>
      </c>
      <c r="F43" s="1" t="str">
        <f>IF(Cohort_CF!F43="","",'Cost and Benefit Parameters'!$K$24)</f>
        <v/>
      </c>
      <c r="G43" s="1" t="str">
        <f>IF(Cohort_CF!G43="","",'Cost and Benefit Parameters'!$K$24)</f>
        <v/>
      </c>
      <c r="H43" s="1" t="str">
        <f>IF(Cohort_CF!H43="","",'Cost and Benefit Parameters'!$K$24)</f>
        <v/>
      </c>
      <c r="I43" s="1" t="str">
        <f>IF(Cohort_CF!I43="","",'Cost and Benefit Parameters'!$K$24)</f>
        <v/>
      </c>
      <c r="J43" s="1" t="str">
        <f>IF(Cohort_CF!J43="","",'Cost and Benefit Parameters'!$K$24)</f>
        <v/>
      </c>
      <c r="K43" s="1" t="str">
        <f>IF(Cohort_CF!K43="","",'Cost and Benefit Parameters'!$K$24)</f>
        <v/>
      </c>
      <c r="L43" s="1" t="str">
        <f>IF(Cohort_CF!L43="","",'Cost and Benefit Parameters'!$K$24)</f>
        <v/>
      </c>
      <c r="M43" s="1" t="str">
        <f>IF(Cohort_CF!M43="","",'Cost and Benefit Parameters'!$K$24)</f>
        <v/>
      </c>
      <c r="N43" s="1" t="str">
        <f>IF(Cohort_CF!N43="","",'Cost and Benefit Parameters'!$K$24)</f>
        <v/>
      </c>
      <c r="O43" s="1" t="str">
        <f>IF(Cohort_CF!O43="","",'Cost and Benefit Parameters'!$K$24)</f>
        <v/>
      </c>
      <c r="P43" s="1" t="str">
        <f>IF(Cohort_CF!P43="","",'Cost and Benefit Parameters'!$K$24)</f>
        <v/>
      </c>
      <c r="Q43" s="1" t="str">
        <f>IF(Cohort_CF!Q43="","",'Cost and Benefit Parameters'!$K$24)</f>
        <v/>
      </c>
      <c r="R43" s="1" t="str">
        <f>IF(Cohort_CF!R43="","",'Cost and Benefit Parameters'!$K$24)</f>
        <v/>
      </c>
      <c r="S43" s="1" t="str">
        <f>IF(Cohort_CF!S43="","",'Cost and Benefit Parameters'!$K$24)</f>
        <v/>
      </c>
      <c r="T43" s="1">
        <f>IF(Cohort_CF!T43="","",'Cost and Benefit Parameters'!$K$24)</f>
        <v>114.79649999999992</v>
      </c>
      <c r="U43" s="1">
        <f>IF(Cohort_CF!U43="","",'Cost and Benefit Parameters'!$K$24)</f>
        <v>114.79649999999992</v>
      </c>
      <c r="V43" s="1">
        <f>IF(Cohort_CF!V43="","",'Cost and Benefit Parameters'!$K$24)</f>
        <v>114.79649999999992</v>
      </c>
      <c r="W43" s="1">
        <f>IF(Cohort_CF!W43="","",'Cost and Benefit Parameters'!$K$24)</f>
        <v>114.79649999999992</v>
      </c>
      <c r="X43" s="1">
        <f>IF(Cohort_CF!X43="","",'Cost and Benefit Parameters'!$K$24)</f>
        <v>114.79649999999992</v>
      </c>
      <c r="Y43" s="1">
        <f>IF(Cohort_CF!Y43="","",'Cost and Benefit Parameters'!$K$24)</f>
        <v>114.79649999999992</v>
      </c>
      <c r="Z43" s="1">
        <f>IF(Cohort_CF!Z43="","",'Cost and Benefit Parameters'!$K$24)</f>
        <v>114.79649999999992</v>
      </c>
      <c r="AA43" s="1">
        <f>IF(Cohort_CF!AA43="","",'Cost and Benefit Parameters'!$K$24)</f>
        <v>114.79649999999992</v>
      </c>
      <c r="AB43" s="1">
        <f>IF(Cohort_CF!AB43="","",'Cost and Benefit Parameters'!$K$24)</f>
        <v>114.79649999999992</v>
      </c>
      <c r="AC43" s="1">
        <f>IF(Cohort_CF!AC43="","",'Cost and Benefit Parameters'!$K$24)</f>
        <v>114.79649999999992</v>
      </c>
      <c r="AD43" s="1">
        <f>IF(Cohort_CF!AD43="","",'Cost and Benefit Parameters'!$K$24)</f>
        <v>114.79649999999992</v>
      </c>
      <c r="AE43" s="1">
        <f>IF(Cohort_CF!AE43="","",'Cost and Benefit Parameters'!$K$24)</f>
        <v>114.79649999999992</v>
      </c>
      <c r="AF43" s="1">
        <f>IF(Cohort_CF!AF43="","",'Cost and Benefit Parameters'!$K$24)</f>
        <v>114.79649999999992</v>
      </c>
      <c r="AG43" s="1">
        <f>IF(Cohort_CF!AG43="","",'Cost and Benefit Parameters'!$K$24)</f>
        <v>114.79649999999992</v>
      </c>
      <c r="AH43" s="1">
        <f>IF(Cohort_CF!AH43="","",'Cost and Benefit Parameters'!$K$24)</f>
        <v>114.79649999999992</v>
      </c>
      <c r="AI43" s="1">
        <f>IF(Cohort_CF!AI43="","",'Cost and Benefit Parameters'!$K$24)</f>
        <v>114.79649999999992</v>
      </c>
      <c r="AJ43" s="1">
        <f>IF(Cohort_CF!AJ43="","",'Cost and Benefit Parameters'!$K$24)</f>
        <v>114.79649999999992</v>
      </c>
      <c r="AK43" s="1">
        <f>IF(Cohort_CF!AK43="","",'Cost and Benefit Parameters'!$K$24)</f>
        <v>114.79649999999992</v>
      </c>
      <c r="AL43" s="1">
        <f>IF(Cohort_CF!AL43="","",'Cost and Benefit Parameters'!$K$24)</f>
        <v>114.79649999999992</v>
      </c>
      <c r="AM43" s="1">
        <f>IF(Cohort_CF!AM43="","",'Cost and Benefit Parameters'!$K$24)</f>
        <v>114.79649999999992</v>
      </c>
      <c r="AN43" s="1">
        <f>IF(Cohort_CF!AN43="","",'Cost and Benefit Parameters'!$K$24)</f>
        <v>114.79649999999992</v>
      </c>
      <c r="AO43" s="1">
        <f>IF(Cohort_CF!AO43="","",'Cost and Benefit Parameters'!$K$24)</f>
        <v>114.79649999999992</v>
      </c>
      <c r="AP43" s="1">
        <f>IF(Cohort_CF!AP43="","",'Cost and Benefit Parameters'!$K$24)</f>
        <v>114.79649999999992</v>
      </c>
      <c r="AQ43" s="1">
        <f>IF(Cohort_CF!AQ43="","",'Cost and Benefit Parameters'!$K$24)</f>
        <v>114.79649999999992</v>
      </c>
      <c r="AR43" s="1">
        <f>IF(Cohort_CF!AR43="","",'Cost and Benefit Parameters'!$K$24)</f>
        <v>114.79649999999992</v>
      </c>
      <c r="AS43" s="1">
        <f>IF(Cohort_CF!AS43="","",'Cost and Benefit Parameters'!$K$24)</f>
        <v>114.79649999999992</v>
      </c>
      <c r="AT43" s="1">
        <f>IF(Cohort_CF!AT43="","",'Cost and Benefit Parameters'!$K$24)</f>
        <v>114.79649999999992</v>
      </c>
      <c r="AU43" s="1">
        <f>IF(Cohort_CF!AU43="","",'Cost and Benefit Parameters'!$K$24)</f>
        <v>114.79649999999992</v>
      </c>
      <c r="AV43" s="1">
        <f>IF(Cohort_CF!AV43="","",'Cost and Benefit Parameters'!$K$24)</f>
        <v>114.79649999999992</v>
      </c>
      <c r="AW43" s="1">
        <f>IF(Cohort_CF!AW43="","",'Cost and Benefit Parameters'!$K$24)</f>
        <v>114.79649999999992</v>
      </c>
      <c r="AX43" s="1">
        <f>IF(Cohort_CF!AX43="","",'Cost and Benefit Parameters'!$K$24)</f>
        <v>114.79649999999992</v>
      </c>
      <c r="AY43" s="1">
        <f>IF(Cohort_CF!AY43="","",'Cost and Benefit Parameters'!$K$24)</f>
        <v>114.79649999999992</v>
      </c>
      <c r="AZ43" s="1">
        <f>IF(Cohort_CF!AZ43="","",'Cost and Benefit Parameters'!$K$24)</f>
        <v>114.79649999999992</v>
      </c>
      <c r="BA43" s="1">
        <f>IF(Cohort_CF!BA43="","",'Cost and Benefit Parameters'!$K$24)</f>
        <v>114.79649999999992</v>
      </c>
      <c r="BB43" s="1">
        <f>IF(Cohort_CF!BB43="","",'Cost and Benefit Parameters'!$K$24)</f>
        <v>114.79649999999992</v>
      </c>
      <c r="BC43" s="1">
        <f>IF(Cohort_CF!BC43="","",'Cost and Benefit Parameters'!$K$24)</f>
        <v>114.79649999999992</v>
      </c>
      <c r="BD43" s="1">
        <f>IF(Cohort_CF!BD43="","",'Cost and Benefit Parameters'!$K$24)</f>
        <v>114.79649999999992</v>
      </c>
      <c r="BE43" s="1">
        <f>IF(Cohort_CF!BE43="","",'Cost and Benefit Parameters'!$K$24)</f>
        <v>114.79649999999992</v>
      </c>
      <c r="BF43" s="1">
        <f>IF(Cohort_CF!BF43="","",'Cost and Benefit Parameters'!$K$24)</f>
        <v>114.79649999999992</v>
      </c>
      <c r="BG43" s="1">
        <f>IF(Cohort_CF!BG43="","",'Cost and Benefit Parameters'!$K$24)</f>
        <v>114.79649999999992</v>
      </c>
      <c r="BH43" s="1" t="str">
        <f>IF(Cohort_CF!BH43="","",'Cost and Benefit Parameters'!$K$24)</f>
        <v/>
      </c>
      <c r="BI43" s="1" t="str">
        <f>IF(Cohort_CF!BI43="","",'Cost and Benefit Parameters'!$K$24)</f>
        <v/>
      </c>
      <c r="BJ43" s="1" t="str">
        <f>IF(Cohort_CF!BJ43="","",'Cost and Benefit Parameters'!$K$24)</f>
        <v/>
      </c>
      <c r="BK43" s="1" t="str">
        <f>IF(Cohort_CF!BK43="","",'Cost and Benefit Parameters'!$K$24)</f>
        <v/>
      </c>
      <c r="BL43" s="1" t="str">
        <f>IF(Cohort_CF!BL43="","",'Cost and Benefit Parameters'!$K$24)</f>
        <v/>
      </c>
    </row>
    <row r="44" spans="1:64" x14ac:dyDescent="0.55000000000000004">
      <c r="A44" s="639"/>
      <c r="B44" t="s">
        <v>482</v>
      </c>
      <c r="F44" s="1" t="str">
        <f>IF(Cohort_CF!F44="","",'Cost and Benefit Parameters'!$K$24)</f>
        <v/>
      </c>
      <c r="G44" s="1" t="str">
        <f>IF(Cohort_CF!G44="","",'Cost and Benefit Parameters'!$K$24)</f>
        <v/>
      </c>
      <c r="H44" s="1" t="str">
        <f>IF(Cohort_CF!H44="","",'Cost and Benefit Parameters'!$K$24)</f>
        <v/>
      </c>
      <c r="I44" s="1" t="str">
        <f>IF(Cohort_CF!I44="","",'Cost and Benefit Parameters'!$K$24)</f>
        <v/>
      </c>
      <c r="J44" s="1" t="str">
        <f>IF(Cohort_CF!J44="","",'Cost and Benefit Parameters'!$K$24)</f>
        <v/>
      </c>
      <c r="K44" s="1" t="str">
        <f>IF(Cohort_CF!K44="","",'Cost and Benefit Parameters'!$K$24)</f>
        <v/>
      </c>
      <c r="L44" s="1" t="str">
        <f>IF(Cohort_CF!L44="","",'Cost and Benefit Parameters'!$K$24)</f>
        <v/>
      </c>
      <c r="M44" s="1" t="str">
        <f>IF(Cohort_CF!M44="","",'Cost and Benefit Parameters'!$K$24)</f>
        <v/>
      </c>
      <c r="N44" s="1" t="str">
        <f>IF(Cohort_CF!N44="","",'Cost and Benefit Parameters'!$K$24)</f>
        <v/>
      </c>
      <c r="O44" s="1" t="str">
        <f>IF(Cohort_CF!O44="","",'Cost and Benefit Parameters'!$K$24)</f>
        <v/>
      </c>
      <c r="P44" s="1" t="str">
        <f>IF(Cohort_CF!P44="","",'Cost and Benefit Parameters'!$K$24)</f>
        <v/>
      </c>
      <c r="Q44" s="1" t="str">
        <f>IF(Cohort_CF!Q44="","",'Cost and Benefit Parameters'!$K$24)</f>
        <v/>
      </c>
      <c r="R44" s="1" t="str">
        <f>IF(Cohort_CF!R44="","",'Cost and Benefit Parameters'!$K$24)</f>
        <v/>
      </c>
      <c r="S44" s="1" t="str">
        <f>IF(Cohort_CF!S44="","",'Cost and Benefit Parameters'!$K$24)</f>
        <v/>
      </c>
      <c r="T44" s="1" t="str">
        <f>IF(Cohort_CF!T44="","",'Cost and Benefit Parameters'!$K$24)</f>
        <v/>
      </c>
      <c r="U44" s="1">
        <f>IF(Cohort_CF!U44="","",'Cost and Benefit Parameters'!$K$24)</f>
        <v>114.79649999999992</v>
      </c>
      <c r="V44" s="1">
        <f>IF(Cohort_CF!V44="","",'Cost and Benefit Parameters'!$K$24)</f>
        <v>114.79649999999992</v>
      </c>
      <c r="W44" s="1">
        <f>IF(Cohort_CF!W44="","",'Cost and Benefit Parameters'!$K$24)</f>
        <v>114.79649999999992</v>
      </c>
      <c r="X44" s="1">
        <f>IF(Cohort_CF!X44="","",'Cost and Benefit Parameters'!$K$24)</f>
        <v>114.79649999999992</v>
      </c>
      <c r="Y44" s="1">
        <f>IF(Cohort_CF!Y44="","",'Cost and Benefit Parameters'!$K$24)</f>
        <v>114.79649999999992</v>
      </c>
      <c r="Z44" s="1">
        <f>IF(Cohort_CF!Z44="","",'Cost and Benefit Parameters'!$K$24)</f>
        <v>114.79649999999992</v>
      </c>
      <c r="AA44" s="1">
        <f>IF(Cohort_CF!AA44="","",'Cost and Benefit Parameters'!$K$24)</f>
        <v>114.79649999999992</v>
      </c>
      <c r="AB44" s="1">
        <f>IF(Cohort_CF!AB44="","",'Cost and Benefit Parameters'!$K$24)</f>
        <v>114.79649999999992</v>
      </c>
      <c r="AC44" s="1">
        <f>IF(Cohort_CF!AC44="","",'Cost and Benefit Parameters'!$K$24)</f>
        <v>114.79649999999992</v>
      </c>
      <c r="AD44" s="1">
        <f>IF(Cohort_CF!AD44="","",'Cost and Benefit Parameters'!$K$24)</f>
        <v>114.79649999999992</v>
      </c>
      <c r="AE44" s="1">
        <f>IF(Cohort_CF!AE44="","",'Cost and Benefit Parameters'!$K$24)</f>
        <v>114.79649999999992</v>
      </c>
      <c r="AF44" s="1">
        <f>IF(Cohort_CF!AF44="","",'Cost and Benefit Parameters'!$K$24)</f>
        <v>114.79649999999992</v>
      </c>
      <c r="AG44" s="1">
        <f>IF(Cohort_CF!AG44="","",'Cost and Benefit Parameters'!$K$24)</f>
        <v>114.79649999999992</v>
      </c>
      <c r="AH44" s="1">
        <f>IF(Cohort_CF!AH44="","",'Cost and Benefit Parameters'!$K$24)</f>
        <v>114.79649999999992</v>
      </c>
      <c r="AI44" s="1">
        <f>IF(Cohort_CF!AI44="","",'Cost and Benefit Parameters'!$K$24)</f>
        <v>114.79649999999992</v>
      </c>
      <c r="AJ44" s="1">
        <f>IF(Cohort_CF!AJ44="","",'Cost and Benefit Parameters'!$K$24)</f>
        <v>114.79649999999992</v>
      </c>
      <c r="AK44" s="1">
        <f>IF(Cohort_CF!AK44="","",'Cost and Benefit Parameters'!$K$24)</f>
        <v>114.79649999999992</v>
      </c>
      <c r="AL44" s="1">
        <f>IF(Cohort_CF!AL44="","",'Cost and Benefit Parameters'!$K$24)</f>
        <v>114.79649999999992</v>
      </c>
      <c r="AM44" s="1">
        <f>IF(Cohort_CF!AM44="","",'Cost and Benefit Parameters'!$K$24)</f>
        <v>114.79649999999992</v>
      </c>
      <c r="AN44" s="1">
        <f>IF(Cohort_CF!AN44="","",'Cost and Benefit Parameters'!$K$24)</f>
        <v>114.79649999999992</v>
      </c>
      <c r="AO44" s="1">
        <f>IF(Cohort_CF!AO44="","",'Cost and Benefit Parameters'!$K$24)</f>
        <v>114.79649999999992</v>
      </c>
      <c r="AP44" s="1">
        <f>IF(Cohort_CF!AP44="","",'Cost and Benefit Parameters'!$K$24)</f>
        <v>114.79649999999992</v>
      </c>
      <c r="AQ44" s="1">
        <f>IF(Cohort_CF!AQ44="","",'Cost and Benefit Parameters'!$K$24)</f>
        <v>114.79649999999992</v>
      </c>
      <c r="AR44" s="1">
        <f>IF(Cohort_CF!AR44="","",'Cost and Benefit Parameters'!$K$24)</f>
        <v>114.79649999999992</v>
      </c>
      <c r="AS44" s="1">
        <f>IF(Cohort_CF!AS44="","",'Cost and Benefit Parameters'!$K$24)</f>
        <v>114.79649999999992</v>
      </c>
      <c r="AT44" s="1">
        <f>IF(Cohort_CF!AT44="","",'Cost and Benefit Parameters'!$K$24)</f>
        <v>114.79649999999992</v>
      </c>
      <c r="AU44" s="1">
        <f>IF(Cohort_CF!AU44="","",'Cost and Benefit Parameters'!$K$24)</f>
        <v>114.79649999999992</v>
      </c>
      <c r="AV44" s="1">
        <f>IF(Cohort_CF!AV44="","",'Cost and Benefit Parameters'!$K$24)</f>
        <v>114.79649999999992</v>
      </c>
      <c r="AW44" s="1">
        <f>IF(Cohort_CF!AW44="","",'Cost and Benefit Parameters'!$K$24)</f>
        <v>114.79649999999992</v>
      </c>
      <c r="AX44" s="1">
        <f>IF(Cohort_CF!AX44="","",'Cost and Benefit Parameters'!$K$24)</f>
        <v>114.79649999999992</v>
      </c>
      <c r="AY44" s="1">
        <f>IF(Cohort_CF!AY44="","",'Cost and Benefit Parameters'!$K$24)</f>
        <v>114.79649999999992</v>
      </c>
      <c r="AZ44" s="1">
        <f>IF(Cohort_CF!AZ44="","",'Cost and Benefit Parameters'!$K$24)</f>
        <v>114.79649999999992</v>
      </c>
      <c r="BA44" s="1">
        <f>IF(Cohort_CF!BA44="","",'Cost and Benefit Parameters'!$K$24)</f>
        <v>114.79649999999992</v>
      </c>
      <c r="BB44" s="1">
        <f>IF(Cohort_CF!BB44="","",'Cost and Benefit Parameters'!$K$24)</f>
        <v>114.79649999999992</v>
      </c>
      <c r="BC44" s="1">
        <f>IF(Cohort_CF!BC44="","",'Cost and Benefit Parameters'!$K$24)</f>
        <v>114.79649999999992</v>
      </c>
      <c r="BD44" s="1">
        <f>IF(Cohort_CF!BD44="","",'Cost and Benefit Parameters'!$K$24)</f>
        <v>114.79649999999992</v>
      </c>
      <c r="BE44" s="1">
        <f>IF(Cohort_CF!BE44="","",'Cost and Benefit Parameters'!$K$24)</f>
        <v>114.79649999999992</v>
      </c>
      <c r="BF44" s="1">
        <f>IF(Cohort_CF!BF44="","",'Cost and Benefit Parameters'!$K$24)</f>
        <v>114.79649999999992</v>
      </c>
      <c r="BG44" s="1">
        <f>IF(Cohort_CF!BG44="","",'Cost and Benefit Parameters'!$K$24)</f>
        <v>114.79649999999992</v>
      </c>
      <c r="BH44" s="1">
        <f>IF(Cohort_CF!BH44="","",'Cost and Benefit Parameters'!$K$24)</f>
        <v>114.79649999999992</v>
      </c>
      <c r="BI44" s="1" t="str">
        <f>IF(Cohort_CF!BI44="","",'Cost and Benefit Parameters'!$K$24)</f>
        <v/>
      </c>
      <c r="BJ44" s="1" t="str">
        <f>IF(Cohort_CF!BJ44="","",'Cost and Benefit Parameters'!$K$24)</f>
        <v/>
      </c>
      <c r="BK44" s="1" t="str">
        <f>IF(Cohort_CF!BK44="","",'Cost and Benefit Parameters'!$K$24)</f>
        <v/>
      </c>
      <c r="BL44" s="1" t="str">
        <f>IF(Cohort_CF!BL44="","",'Cost and Benefit Parameters'!$K$24)</f>
        <v/>
      </c>
    </row>
    <row r="45" spans="1:64" x14ac:dyDescent="0.55000000000000004">
      <c r="A45" s="639"/>
      <c r="B45" t="s">
        <v>483</v>
      </c>
      <c r="F45" s="1" t="str">
        <f>IF(Cohort_CF!F45="","",'Cost and Benefit Parameters'!$K$24)</f>
        <v/>
      </c>
      <c r="G45" s="1" t="str">
        <f>IF(Cohort_CF!G45="","",'Cost and Benefit Parameters'!$K$24)</f>
        <v/>
      </c>
      <c r="H45" s="1" t="str">
        <f>IF(Cohort_CF!H45="","",'Cost and Benefit Parameters'!$K$24)</f>
        <v/>
      </c>
      <c r="I45" s="1" t="str">
        <f>IF(Cohort_CF!I45="","",'Cost and Benefit Parameters'!$K$24)</f>
        <v/>
      </c>
      <c r="J45" s="1" t="str">
        <f>IF(Cohort_CF!J45="","",'Cost and Benefit Parameters'!$K$24)</f>
        <v/>
      </c>
      <c r="K45" s="1" t="str">
        <f>IF(Cohort_CF!K45="","",'Cost and Benefit Parameters'!$K$24)</f>
        <v/>
      </c>
      <c r="L45" s="1" t="str">
        <f>IF(Cohort_CF!L45="","",'Cost and Benefit Parameters'!$K$24)</f>
        <v/>
      </c>
      <c r="M45" s="1" t="str">
        <f>IF(Cohort_CF!M45="","",'Cost and Benefit Parameters'!$K$24)</f>
        <v/>
      </c>
      <c r="N45" s="1" t="str">
        <f>IF(Cohort_CF!N45="","",'Cost and Benefit Parameters'!$K$24)</f>
        <v/>
      </c>
      <c r="O45" s="1" t="str">
        <f>IF(Cohort_CF!O45="","",'Cost and Benefit Parameters'!$K$24)</f>
        <v/>
      </c>
      <c r="P45" s="1" t="str">
        <f>IF(Cohort_CF!P45="","",'Cost and Benefit Parameters'!$K$24)</f>
        <v/>
      </c>
      <c r="Q45" s="1" t="str">
        <f>IF(Cohort_CF!Q45="","",'Cost and Benefit Parameters'!$K$24)</f>
        <v/>
      </c>
      <c r="R45" s="1" t="str">
        <f>IF(Cohort_CF!R45="","",'Cost and Benefit Parameters'!$K$24)</f>
        <v/>
      </c>
      <c r="S45" s="1" t="str">
        <f>IF(Cohort_CF!S45="","",'Cost and Benefit Parameters'!$K$24)</f>
        <v/>
      </c>
      <c r="T45" s="1" t="str">
        <f>IF(Cohort_CF!T45="","",'Cost and Benefit Parameters'!$K$24)</f>
        <v/>
      </c>
      <c r="U45" s="1" t="str">
        <f>IF(Cohort_CF!U45="","",'Cost and Benefit Parameters'!$K$24)</f>
        <v/>
      </c>
      <c r="V45" s="1">
        <f>IF(Cohort_CF!V45="","",'Cost and Benefit Parameters'!$K$24)</f>
        <v>114.79649999999992</v>
      </c>
      <c r="W45" s="1">
        <f>IF(Cohort_CF!W45="","",'Cost and Benefit Parameters'!$K$24)</f>
        <v>114.79649999999992</v>
      </c>
      <c r="X45" s="1">
        <f>IF(Cohort_CF!X45="","",'Cost and Benefit Parameters'!$K$24)</f>
        <v>114.79649999999992</v>
      </c>
      <c r="Y45" s="1">
        <f>IF(Cohort_CF!Y45="","",'Cost and Benefit Parameters'!$K$24)</f>
        <v>114.79649999999992</v>
      </c>
      <c r="Z45" s="1">
        <f>IF(Cohort_CF!Z45="","",'Cost and Benefit Parameters'!$K$24)</f>
        <v>114.79649999999992</v>
      </c>
      <c r="AA45" s="1">
        <f>IF(Cohort_CF!AA45="","",'Cost and Benefit Parameters'!$K$24)</f>
        <v>114.79649999999992</v>
      </c>
      <c r="AB45" s="1">
        <f>IF(Cohort_CF!AB45="","",'Cost and Benefit Parameters'!$K$24)</f>
        <v>114.79649999999992</v>
      </c>
      <c r="AC45" s="1">
        <f>IF(Cohort_CF!AC45="","",'Cost and Benefit Parameters'!$K$24)</f>
        <v>114.79649999999992</v>
      </c>
      <c r="AD45" s="1">
        <f>IF(Cohort_CF!AD45="","",'Cost and Benefit Parameters'!$K$24)</f>
        <v>114.79649999999992</v>
      </c>
      <c r="AE45" s="1">
        <f>IF(Cohort_CF!AE45="","",'Cost and Benefit Parameters'!$K$24)</f>
        <v>114.79649999999992</v>
      </c>
      <c r="AF45" s="1">
        <f>IF(Cohort_CF!AF45="","",'Cost and Benefit Parameters'!$K$24)</f>
        <v>114.79649999999992</v>
      </c>
      <c r="AG45" s="1">
        <f>IF(Cohort_CF!AG45="","",'Cost and Benefit Parameters'!$K$24)</f>
        <v>114.79649999999992</v>
      </c>
      <c r="AH45" s="1">
        <f>IF(Cohort_CF!AH45="","",'Cost and Benefit Parameters'!$K$24)</f>
        <v>114.79649999999992</v>
      </c>
      <c r="AI45" s="1">
        <f>IF(Cohort_CF!AI45="","",'Cost and Benefit Parameters'!$K$24)</f>
        <v>114.79649999999992</v>
      </c>
      <c r="AJ45" s="1">
        <f>IF(Cohort_CF!AJ45="","",'Cost and Benefit Parameters'!$K$24)</f>
        <v>114.79649999999992</v>
      </c>
      <c r="AK45" s="1">
        <f>IF(Cohort_CF!AK45="","",'Cost and Benefit Parameters'!$K$24)</f>
        <v>114.79649999999992</v>
      </c>
      <c r="AL45" s="1">
        <f>IF(Cohort_CF!AL45="","",'Cost and Benefit Parameters'!$K$24)</f>
        <v>114.79649999999992</v>
      </c>
      <c r="AM45" s="1">
        <f>IF(Cohort_CF!AM45="","",'Cost and Benefit Parameters'!$K$24)</f>
        <v>114.79649999999992</v>
      </c>
      <c r="AN45" s="1">
        <f>IF(Cohort_CF!AN45="","",'Cost and Benefit Parameters'!$K$24)</f>
        <v>114.79649999999992</v>
      </c>
      <c r="AO45" s="1">
        <f>IF(Cohort_CF!AO45="","",'Cost and Benefit Parameters'!$K$24)</f>
        <v>114.79649999999992</v>
      </c>
      <c r="AP45" s="1">
        <f>IF(Cohort_CF!AP45="","",'Cost and Benefit Parameters'!$K$24)</f>
        <v>114.79649999999992</v>
      </c>
      <c r="AQ45" s="1">
        <f>IF(Cohort_CF!AQ45="","",'Cost and Benefit Parameters'!$K$24)</f>
        <v>114.79649999999992</v>
      </c>
      <c r="AR45" s="1">
        <f>IF(Cohort_CF!AR45="","",'Cost and Benefit Parameters'!$K$24)</f>
        <v>114.79649999999992</v>
      </c>
      <c r="AS45" s="1">
        <f>IF(Cohort_CF!AS45="","",'Cost and Benefit Parameters'!$K$24)</f>
        <v>114.79649999999992</v>
      </c>
      <c r="AT45" s="1">
        <f>IF(Cohort_CF!AT45="","",'Cost and Benefit Parameters'!$K$24)</f>
        <v>114.79649999999992</v>
      </c>
      <c r="AU45" s="1">
        <f>IF(Cohort_CF!AU45="","",'Cost and Benefit Parameters'!$K$24)</f>
        <v>114.79649999999992</v>
      </c>
      <c r="AV45" s="1">
        <f>IF(Cohort_CF!AV45="","",'Cost and Benefit Parameters'!$K$24)</f>
        <v>114.79649999999992</v>
      </c>
      <c r="AW45" s="1">
        <f>IF(Cohort_CF!AW45="","",'Cost and Benefit Parameters'!$K$24)</f>
        <v>114.79649999999992</v>
      </c>
      <c r="AX45" s="1">
        <f>IF(Cohort_CF!AX45="","",'Cost and Benefit Parameters'!$K$24)</f>
        <v>114.79649999999992</v>
      </c>
      <c r="AY45" s="1">
        <f>IF(Cohort_CF!AY45="","",'Cost and Benefit Parameters'!$K$24)</f>
        <v>114.79649999999992</v>
      </c>
      <c r="AZ45" s="1">
        <f>IF(Cohort_CF!AZ45="","",'Cost and Benefit Parameters'!$K$24)</f>
        <v>114.79649999999992</v>
      </c>
      <c r="BA45" s="1">
        <f>IF(Cohort_CF!BA45="","",'Cost and Benefit Parameters'!$K$24)</f>
        <v>114.79649999999992</v>
      </c>
      <c r="BB45" s="1">
        <f>IF(Cohort_CF!BB45="","",'Cost and Benefit Parameters'!$K$24)</f>
        <v>114.79649999999992</v>
      </c>
      <c r="BC45" s="1">
        <f>IF(Cohort_CF!BC45="","",'Cost and Benefit Parameters'!$K$24)</f>
        <v>114.79649999999992</v>
      </c>
      <c r="BD45" s="1">
        <f>IF(Cohort_CF!BD45="","",'Cost and Benefit Parameters'!$K$24)</f>
        <v>114.79649999999992</v>
      </c>
      <c r="BE45" s="1">
        <f>IF(Cohort_CF!BE45="","",'Cost and Benefit Parameters'!$K$24)</f>
        <v>114.79649999999992</v>
      </c>
      <c r="BF45" s="1">
        <f>IF(Cohort_CF!BF45="","",'Cost and Benefit Parameters'!$K$24)</f>
        <v>114.79649999999992</v>
      </c>
      <c r="BG45" s="1">
        <f>IF(Cohort_CF!BG45="","",'Cost and Benefit Parameters'!$K$24)</f>
        <v>114.79649999999992</v>
      </c>
      <c r="BH45" s="1">
        <f>IF(Cohort_CF!BH45="","",'Cost and Benefit Parameters'!$K$24)</f>
        <v>114.79649999999992</v>
      </c>
      <c r="BI45" s="1">
        <f>IF(Cohort_CF!BI45="","",'Cost and Benefit Parameters'!$K$24)</f>
        <v>114.79649999999992</v>
      </c>
      <c r="BJ45" s="1" t="str">
        <f>IF(Cohort_CF!BJ45="","",'Cost and Benefit Parameters'!$K$24)</f>
        <v/>
      </c>
      <c r="BK45" s="1" t="str">
        <f>IF(Cohort_CF!BK45="","",'Cost and Benefit Parameters'!$K$24)</f>
        <v/>
      </c>
      <c r="BL45" s="1" t="str">
        <f>IF(Cohort_CF!BL45="","",'Cost and Benefit Parameters'!$K$24)</f>
        <v/>
      </c>
    </row>
    <row r="46" spans="1:64" x14ac:dyDescent="0.55000000000000004">
      <c r="A46" s="639"/>
      <c r="B46" t="s">
        <v>484</v>
      </c>
      <c r="F46" s="1" t="str">
        <f>IF(Cohort_CF!F46="","",'Cost and Benefit Parameters'!$K$24)</f>
        <v/>
      </c>
      <c r="G46" s="1" t="str">
        <f>IF(Cohort_CF!G46="","",'Cost and Benefit Parameters'!$K$24)</f>
        <v/>
      </c>
      <c r="H46" s="1" t="str">
        <f>IF(Cohort_CF!H46="","",'Cost and Benefit Parameters'!$K$24)</f>
        <v/>
      </c>
      <c r="I46" s="1" t="str">
        <f>IF(Cohort_CF!I46="","",'Cost and Benefit Parameters'!$K$24)</f>
        <v/>
      </c>
      <c r="J46" s="1" t="str">
        <f>IF(Cohort_CF!J46="","",'Cost and Benefit Parameters'!$K$24)</f>
        <v/>
      </c>
      <c r="K46" s="1" t="str">
        <f>IF(Cohort_CF!K46="","",'Cost and Benefit Parameters'!$K$24)</f>
        <v/>
      </c>
      <c r="L46" s="1" t="str">
        <f>IF(Cohort_CF!L46="","",'Cost and Benefit Parameters'!$K$24)</f>
        <v/>
      </c>
      <c r="M46" s="1" t="str">
        <f>IF(Cohort_CF!M46="","",'Cost and Benefit Parameters'!$K$24)</f>
        <v/>
      </c>
      <c r="N46" s="1" t="str">
        <f>IF(Cohort_CF!N46="","",'Cost and Benefit Parameters'!$K$24)</f>
        <v/>
      </c>
      <c r="O46" s="1" t="str">
        <f>IF(Cohort_CF!O46="","",'Cost and Benefit Parameters'!$K$24)</f>
        <v/>
      </c>
      <c r="P46" s="1" t="str">
        <f>IF(Cohort_CF!P46="","",'Cost and Benefit Parameters'!$K$24)</f>
        <v/>
      </c>
      <c r="Q46" s="1" t="str">
        <f>IF(Cohort_CF!Q46="","",'Cost and Benefit Parameters'!$K$24)</f>
        <v/>
      </c>
      <c r="R46" s="1" t="str">
        <f>IF(Cohort_CF!R46="","",'Cost and Benefit Parameters'!$K$24)</f>
        <v/>
      </c>
      <c r="S46" s="1" t="str">
        <f>IF(Cohort_CF!S46="","",'Cost and Benefit Parameters'!$K$24)</f>
        <v/>
      </c>
      <c r="T46" s="1" t="str">
        <f>IF(Cohort_CF!T46="","",'Cost and Benefit Parameters'!$K$24)</f>
        <v/>
      </c>
      <c r="U46" s="1" t="str">
        <f>IF(Cohort_CF!U46="","",'Cost and Benefit Parameters'!$K$24)</f>
        <v/>
      </c>
      <c r="V46" s="1" t="str">
        <f>IF(Cohort_CF!V46="","",'Cost and Benefit Parameters'!$K$24)</f>
        <v/>
      </c>
      <c r="W46" s="1">
        <f>IF(Cohort_CF!W46="","",'Cost and Benefit Parameters'!$K$24)</f>
        <v>114.79649999999992</v>
      </c>
      <c r="X46" s="1">
        <f>IF(Cohort_CF!X46="","",'Cost and Benefit Parameters'!$K$24)</f>
        <v>114.79649999999992</v>
      </c>
      <c r="Y46" s="1">
        <f>IF(Cohort_CF!Y46="","",'Cost and Benefit Parameters'!$K$24)</f>
        <v>114.79649999999992</v>
      </c>
      <c r="Z46" s="1">
        <f>IF(Cohort_CF!Z46="","",'Cost and Benefit Parameters'!$K$24)</f>
        <v>114.79649999999992</v>
      </c>
      <c r="AA46" s="1">
        <f>IF(Cohort_CF!AA46="","",'Cost and Benefit Parameters'!$K$24)</f>
        <v>114.79649999999992</v>
      </c>
      <c r="AB46" s="1">
        <f>IF(Cohort_CF!AB46="","",'Cost and Benefit Parameters'!$K$24)</f>
        <v>114.79649999999992</v>
      </c>
      <c r="AC46" s="1">
        <f>IF(Cohort_CF!AC46="","",'Cost and Benefit Parameters'!$K$24)</f>
        <v>114.79649999999992</v>
      </c>
      <c r="AD46" s="1">
        <f>IF(Cohort_CF!AD46="","",'Cost and Benefit Parameters'!$K$24)</f>
        <v>114.79649999999992</v>
      </c>
      <c r="AE46" s="1">
        <f>IF(Cohort_CF!AE46="","",'Cost and Benefit Parameters'!$K$24)</f>
        <v>114.79649999999992</v>
      </c>
      <c r="AF46" s="1">
        <f>IF(Cohort_CF!AF46="","",'Cost and Benefit Parameters'!$K$24)</f>
        <v>114.79649999999992</v>
      </c>
      <c r="AG46" s="1">
        <f>IF(Cohort_CF!AG46="","",'Cost and Benefit Parameters'!$K$24)</f>
        <v>114.79649999999992</v>
      </c>
      <c r="AH46" s="1">
        <f>IF(Cohort_CF!AH46="","",'Cost and Benefit Parameters'!$K$24)</f>
        <v>114.79649999999992</v>
      </c>
      <c r="AI46" s="1">
        <f>IF(Cohort_CF!AI46="","",'Cost and Benefit Parameters'!$K$24)</f>
        <v>114.79649999999992</v>
      </c>
      <c r="AJ46" s="1">
        <f>IF(Cohort_CF!AJ46="","",'Cost and Benefit Parameters'!$K$24)</f>
        <v>114.79649999999992</v>
      </c>
      <c r="AK46" s="1">
        <f>IF(Cohort_CF!AK46="","",'Cost and Benefit Parameters'!$K$24)</f>
        <v>114.79649999999992</v>
      </c>
      <c r="AL46" s="1">
        <f>IF(Cohort_CF!AL46="","",'Cost and Benefit Parameters'!$K$24)</f>
        <v>114.79649999999992</v>
      </c>
      <c r="AM46" s="1">
        <f>IF(Cohort_CF!AM46="","",'Cost and Benefit Parameters'!$K$24)</f>
        <v>114.79649999999992</v>
      </c>
      <c r="AN46" s="1">
        <f>IF(Cohort_CF!AN46="","",'Cost and Benefit Parameters'!$K$24)</f>
        <v>114.79649999999992</v>
      </c>
      <c r="AO46" s="1">
        <f>IF(Cohort_CF!AO46="","",'Cost and Benefit Parameters'!$K$24)</f>
        <v>114.79649999999992</v>
      </c>
      <c r="AP46" s="1">
        <f>IF(Cohort_CF!AP46="","",'Cost and Benefit Parameters'!$K$24)</f>
        <v>114.79649999999992</v>
      </c>
      <c r="AQ46" s="1">
        <f>IF(Cohort_CF!AQ46="","",'Cost and Benefit Parameters'!$K$24)</f>
        <v>114.79649999999992</v>
      </c>
      <c r="AR46" s="1">
        <f>IF(Cohort_CF!AR46="","",'Cost and Benefit Parameters'!$K$24)</f>
        <v>114.79649999999992</v>
      </c>
      <c r="AS46" s="1">
        <f>IF(Cohort_CF!AS46="","",'Cost and Benefit Parameters'!$K$24)</f>
        <v>114.79649999999992</v>
      </c>
      <c r="AT46" s="1">
        <f>IF(Cohort_CF!AT46="","",'Cost and Benefit Parameters'!$K$24)</f>
        <v>114.79649999999992</v>
      </c>
      <c r="AU46" s="1">
        <f>IF(Cohort_CF!AU46="","",'Cost and Benefit Parameters'!$K$24)</f>
        <v>114.79649999999992</v>
      </c>
      <c r="AV46" s="1">
        <f>IF(Cohort_CF!AV46="","",'Cost and Benefit Parameters'!$K$24)</f>
        <v>114.79649999999992</v>
      </c>
      <c r="AW46" s="1">
        <f>IF(Cohort_CF!AW46="","",'Cost and Benefit Parameters'!$K$24)</f>
        <v>114.79649999999992</v>
      </c>
      <c r="AX46" s="1">
        <f>IF(Cohort_CF!AX46="","",'Cost and Benefit Parameters'!$K$24)</f>
        <v>114.79649999999992</v>
      </c>
      <c r="AY46" s="1">
        <f>IF(Cohort_CF!AY46="","",'Cost and Benefit Parameters'!$K$24)</f>
        <v>114.79649999999992</v>
      </c>
      <c r="AZ46" s="1">
        <f>IF(Cohort_CF!AZ46="","",'Cost and Benefit Parameters'!$K$24)</f>
        <v>114.79649999999992</v>
      </c>
      <c r="BA46" s="1">
        <f>IF(Cohort_CF!BA46="","",'Cost and Benefit Parameters'!$K$24)</f>
        <v>114.79649999999992</v>
      </c>
      <c r="BB46" s="1">
        <f>IF(Cohort_CF!BB46="","",'Cost and Benefit Parameters'!$K$24)</f>
        <v>114.79649999999992</v>
      </c>
      <c r="BC46" s="1">
        <f>IF(Cohort_CF!BC46="","",'Cost and Benefit Parameters'!$K$24)</f>
        <v>114.79649999999992</v>
      </c>
      <c r="BD46" s="1">
        <f>IF(Cohort_CF!BD46="","",'Cost and Benefit Parameters'!$K$24)</f>
        <v>114.79649999999992</v>
      </c>
      <c r="BE46" s="1">
        <f>IF(Cohort_CF!BE46="","",'Cost and Benefit Parameters'!$K$24)</f>
        <v>114.79649999999992</v>
      </c>
      <c r="BF46" s="1">
        <f>IF(Cohort_CF!BF46="","",'Cost and Benefit Parameters'!$K$24)</f>
        <v>114.79649999999992</v>
      </c>
      <c r="BG46" s="1">
        <f>IF(Cohort_CF!BG46="","",'Cost and Benefit Parameters'!$K$24)</f>
        <v>114.79649999999992</v>
      </c>
      <c r="BH46" s="1">
        <f>IF(Cohort_CF!BH46="","",'Cost and Benefit Parameters'!$K$24)</f>
        <v>114.79649999999992</v>
      </c>
      <c r="BI46" s="1">
        <f>IF(Cohort_CF!BI46="","",'Cost and Benefit Parameters'!$K$24)</f>
        <v>114.79649999999992</v>
      </c>
      <c r="BJ46" s="1">
        <f>IF(Cohort_CF!BJ46="","",'Cost and Benefit Parameters'!$K$24)</f>
        <v>114.79649999999992</v>
      </c>
      <c r="BK46" s="1" t="str">
        <f>IF(Cohort_CF!BK46="","",'Cost and Benefit Parameters'!$K$24)</f>
        <v/>
      </c>
      <c r="BL46" s="1" t="str">
        <f>IF(Cohort_CF!BL46="","",'Cost and Benefit Parameters'!$K$24)</f>
        <v/>
      </c>
    </row>
    <row r="47" spans="1:64" x14ac:dyDescent="0.55000000000000004">
      <c r="A47" s="639"/>
      <c r="B47" t="s">
        <v>485</v>
      </c>
      <c r="F47" s="1" t="str">
        <f>IF(Cohort_CF!F47="","",'Cost and Benefit Parameters'!$K$24)</f>
        <v/>
      </c>
      <c r="G47" s="1" t="str">
        <f>IF(Cohort_CF!G47="","",'Cost and Benefit Parameters'!$K$24)</f>
        <v/>
      </c>
      <c r="H47" s="1" t="str">
        <f>IF(Cohort_CF!H47="","",'Cost and Benefit Parameters'!$K$24)</f>
        <v/>
      </c>
      <c r="I47" s="1" t="str">
        <f>IF(Cohort_CF!I47="","",'Cost and Benefit Parameters'!$K$24)</f>
        <v/>
      </c>
      <c r="J47" s="1" t="str">
        <f>IF(Cohort_CF!J47="","",'Cost and Benefit Parameters'!$K$24)</f>
        <v/>
      </c>
      <c r="K47" s="1" t="str">
        <f>IF(Cohort_CF!K47="","",'Cost and Benefit Parameters'!$K$24)</f>
        <v/>
      </c>
      <c r="L47" s="1" t="str">
        <f>IF(Cohort_CF!L47="","",'Cost and Benefit Parameters'!$K$24)</f>
        <v/>
      </c>
      <c r="M47" s="1" t="str">
        <f>IF(Cohort_CF!M47="","",'Cost and Benefit Parameters'!$K$24)</f>
        <v/>
      </c>
      <c r="N47" s="1" t="str">
        <f>IF(Cohort_CF!N47="","",'Cost and Benefit Parameters'!$K$24)</f>
        <v/>
      </c>
      <c r="O47" s="1" t="str">
        <f>IF(Cohort_CF!O47="","",'Cost and Benefit Parameters'!$K$24)</f>
        <v/>
      </c>
      <c r="P47" s="1" t="str">
        <f>IF(Cohort_CF!P47="","",'Cost and Benefit Parameters'!$K$24)</f>
        <v/>
      </c>
      <c r="Q47" s="1" t="str">
        <f>IF(Cohort_CF!Q47="","",'Cost and Benefit Parameters'!$K$24)</f>
        <v/>
      </c>
      <c r="R47" s="1" t="str">
        <f>IF(Cohort_CF!R47="","",'Cost and Benefit Parameters'!$K$24)</f>
        <v/>
      </c>
      <c r="S47" s="1" t="str">
        <f>IF(Cohort_CF!S47="","",'Cost and Benefit Parameters'!$K$24)</f>
        <v/>
      </c>
      <c r="T47" s="1" t="str">
        <f>IF(Cohort_CF!T47="","",'Cost and Benefit Parameters'!$K$24)</f>
        <v/>
      </c>
      <c r="U47" s="1" t="str">
        <f>IF(Cohort_CF!U47="","",'Cost and Benefit Parameters'!$K$24)</f>
        <v/>
      </c>
      <c r="V47" s="1" t="str">
        <f>IF(Cohort_CF!V47="","",'Cost and Benefit Parameters'!$K$24)</f>
        <v/>
      </c>
      <c r="W47" s="1" t="str">
        <f>IF(Cohort_CF!W47="","",'Cost and Benefit Parameters'!$K$24)</f>
        <v/>
      </c>
      <c r="X47" s="1">
        <f>IF(Cohort_CF!X47="","",'Cost and Benefit Parameters'!$K$24)</f>
        <v>114.79649999999992</v>
      </c>
      <c r="Y47" s="1">
        <f>IF(Cohort_CF!Y47="","",'Cost and Benefit Parameters'!$K$24)</f>
        <v>114.79649999999992</v>
      </c>
      <c r="Z47" s="1">
        <f>IF(Cohort_CF!Z47="","",'Cost and Benefit Parameters'!$K$24)</f>
        <v>114.79649999999992</v>
      </c>
      <c r="AA47" s="1">
        <f>IF(Cohort_CF!AA47="","",'Cost and Benefit Parameters'!$K$24)</f>
        <v>114.79649999999992</v>
      </c>
      <c r="AB47" s="1">
        <f>IF(Cohort_CF!AB47="","",'Cost and Benefit Parameters'!$K$24)</f>
        <v>114.79649999999992</v>
      </c>
      <c r="AC47" s="1">
        <f>IF(Cohort_CF!AC47="","",'Cost and Benefit Parameters'!$K$24)</f>
        <v>114.79649999999992</v>
      </c>
      <c r="AD47" s="1">
        <f>IF(Cohort_CF!AD47="","",'Cost and Benefit Parameters'!$K$24)</f>
        <v>114.79649999999992</v>
      </c>
      <c r="AE47" s="1">
        <f>IF(Cohort_CF!AE47="","",'Cost and Benefit Parameters'!$K$24)</f>
        <v>114.79649999999992</v>
      </c>
      <c r="AF47" s="1">
        <f>IF(Cohort_CF!AF47="","",'Cost and Benefit Parameters'!$K$24)</f>
        <v>114.79649999999992</v>
      </c>
      <c r="AG47" s="1">
        <f>IF(Cohort_CF!AG47="","",'Cost and Benefit Parameters'!$K$24)</f>
        <v>114.79649999999992</v>
      </c>
      <c r="AH47" s="1">
        <f>IF(Cohort_CF!AH47="","",'Cost and Benefit Parameters'!$K$24)</f>
        <v>114.79649999999992</v>
      </c>
      <c r="AI47" s="1">
        <f>IF(Cohort_CF!AI47="","",'Cost and Benefit Parameters'!$K$24)</f>
        <v>114.79649999999992</v>
      </c>
      <c r="AJ47" s="1">
        <f>IF(Cohort_CF!AJ47="","",'Cost and Benefit Parameters'!$K$24)</f>
        <v>114.79649999999992</v>
      </c>
      <c r="AK47" s="1">
        <f>IF(Cohort_CF!AK47="","",'Cost and Benefit Parameters'!$K$24)</f>
        <v>114.79649999999992</v>
      </c>
      <c r="AL47" s="1">
        <f>IF(Cohort_CF!AL47="","",'Cost and Benefit Parameters'!$K$24)</f>
        <v>114.79649999999992</v>
      </c>
      <c r="AM47" s="1">
        <f>IF(Cohort_CF!AM47="","",'Cost and Benefit Parameters'!$K$24)</f>
        <v>114.79649999999992</v>
      </c>
      <c r="AN47" s="1">
        <f>IF(Cohort_CF!AN47="","",'Cost and Benefit Parameters'!$K$24)</f>
        <v>114.79649999999992</v>
      </c>
      <c r="AO47" s="1">
        <f>IF(Cohort_CF!AO47="","",'Cost and Benefit Parameters'!$K$24)</f>
        <v>114.79649999999992</v>
      </c>
      <c r="AP47" s="1">
        <f>IF(Cohort_CF!AP47="","",'Cost and Benefit Parameters'!$K$24)</f>
        <v>114.79649999999992</v>
      </c>
      <c r="AQ47" s="1">
        <f>IF(Cohort_CF!AQ47="","",'Cost and Benefit Parameters'!$K$24)</f>
        <v>114.79649999999992</v>
      </c>
      <c r="AR47" s="1">
        <f>IF(Cohort_CF!AR47="","",'Cost and Benefit Parameters'!$K$24)</f>
        <v>114.79649999999992</v>
      </c>
      <c r="AS47" s="1">
        <f>IF(Cohort_CF!AS47="","",'Cost and Benefit Parameters'!$K$24)</f>
        <v>114.79649999999992</v>
      </c>
      <c r="AT47" s="1">
        <f>IF(Cohort_CF!AT47="","",'Cost and Benefit Parameters'!$K$24)</f>
        <v>114.79649999999992</v>
      </c>
      <c r="AU47" s="1">
        <f>IF(Cohort_CF!AU47="","",'Cost and Benefit Parameters'!$K$24)</f>
        <v>114.79649999999992</v>
      </c>
      <c r="AV47" s="1">
        <f>IF(Cohort_CF!AV47="","",'Cost and Benefit Parameters'!$K$24)</f>
        <v>114.79649999999992</v>
      </c>
      <c r="AW47" s="1">
        <f>IF(Cohort_CF!AW47="","",'Cost and Benefit Parameters'!$K$24)</f>
        <v>114.79649999999992</v>
      </c>
      <c r="AX47" s="1">
        <f>IF(Cohort_CF!AX47="","",'Cost and Benefit Parameters'!$K$24)</f>
        <v>114.79649999999992</v>
      </c>
      <c r="AY47" s="1">
        <f>IF(Cohort_CF!AY47="","",'Cost and Benefit Parameters'!$K$24)</f>
        <v>114.79649999999992</v>
      </c>
      <c r="AZ47" s="1">
        <f>IF(Cohort_CF!AZ47="","",'Cost and Benefit Parameters'!$K$24)</f>
        <v>114.79649999999992</v>
      </c>
      <c r="BA47" s="1">
        <f>IF(Cohort_CF!BA47="","",'Cost and Benefit Parameters'!$K$24)</f>
        <v>114.79649999999992</v>
      </c>
      <c r="BB47" s="1">
        <f>IF(Cohort_CF!BB47="","",'Cost and Benefit Parameters'!$K$24)</f>
        <v>114.79649999999992</v>
      </c>
      <c r="BC47" s="1">
        <f>IF(Cohort_CF!BC47="","",'Cost and Benefit Parameters'!$K$24)</f>
        <v>114.79649999999992</v>
      </c>
      <c r="BD47" s="1">
        <f>IF(Cohort_CF!BD47="","",'Cost and Benefit Parameters'!$K$24)</f>
        <v>114.79649999999992</v>
      </c>
      <c r="BE47" s="1">
        <f>IF(Cohort_CF!BE47="","",'Cost and Benefit Parameters'!$K$24)</f>
        <v>114.79649999999992</v>
      </c>
      <c r="BF47" s="1">
        <f>IF(Cohort_CF!BF47="","",'Cost and Benefit Parameters'!$K$24)</f>
        <v>114.79649999999992</v>
      </c>
      <c r="BG47" s="1">
        <f>IF(Cohort_CF!BG47="","",'Cost and Benefit Parameters'!$K$24)</f>
        <v>114.79649999999992</v>
      </c>
      <c r="BH47" s="1">
        <f>IF(Cohort_CF!BH47="","",'Cost and Benefit Parameters'!$K$24)</f>
        <v>114.79649999999992</v>
      </c>
      <c r="BI47" s="1">
        <f>IF(Cohort_CF!BI47="","",'Cost and Benefit Parameters'!$K$24)</f>
        <v>114.79649999999992</v>
      </c>
      <c r="BJ47" s="1">
        <f>IF(Cohort_CF!BJ47="","",'Cost and Benefit Parameters'!$K$24)</f>
        <v>114.79649999999992</v>
      </c>
      <c r="BK47" s="1">
        <f>IF(Cohort_CF!BK47="","",'Cost and Benefit Parameters'!$K$24)</f>
        <v>114.79649999999992</v>
      </c>
      <c r="BL47" s="1" t="str">
        <f>IF(Cohort_CF!BL47="","",'Cost and Benefit Parameters'!$K$24)</f>
        <v/>
      </c>
    </row>
    <row r="48" spans="1:64" x14ac:dyDescent="0.55000000000000004">
      <c r="A48" s="639"/>
      <c r="B48" t="s">
        <v>486</v>
      </c>
      <c r="F48" s="1" t="str">
        <f>IF(Cohort_CF!F48="","",'Cost and Benefit Parameters'!$K$24)</f>
        <v/>
      </c>
      <c r="G48" s="1" t="str">
        <f>IF(Cohort_CF!G48="","",'Cost and Benefit Parameters'!$K$24)</f>
        <v/>
      </c>
      <c r="H48" s="1" t="str">
        <f>IF(Cohort_CF!H48="","",'Cost and Benefit Parameters'!$K$24)</f>
        <v/>
      </c>
      <c r="I48" s="1" t="str">
        <f>IF(Cohort_CF!I48="","",'Cost and Benefit Parameters'!$K$24)</f>
        <v/>
      </c>
      <c r="J48" s="1" t="str">
        <f>IF(Cohort_CF!J48="","",'Cost and Benefit Parameters'!$K$24)</f>
        <v/>
      </c>
      <c r="K48" s="1" t="str">
        <f>IF(Cohort_CF!K48="","",'Cost and Benefit Parameters'!$K$24)</f>
        <v/>
      </c>
      <c r="L48" s="1" t="str">
        <f>IF(Cohort_CF!L48="","",'Cost and Benefit Parameters'!$K$24)</f>
        <v/>
      </c>
      <c r="M48" s="1" t="str">
        <f>IF(Cohort_CF!M48="","",'Cost and Benefit Parameters'!$K$24)</f>
        <v/>
      </c>
      <c r="N48" s="1" t="str">
        <f>IF(Cohort_CF!N48="","",'Cost and Benefit Parameters'!$K$24)</f>
        <v/>
      </c>
      <c r="O48" s="1" t="str">
        <f>IF(Cohort_CF!O48="","",'Cost and Benefit Parameters'!$K$24)</f>
        <v/>
      </c>
      <c r="P48" s="1" t="str">
        <f>IF(Cohort_CF!P48="","",'Cost and Benefit Parameters'!$K$24)</f>
        <v/>
      </c>
      <c r="Q48" s="1" t="str">
        <f>IF(Cohort_CF!Q48="","",'Cost and Benefit Parameters'!$K$24)</f>
        <v/>
      </c>
      <c r="R48" s="1" t="str">
        <f>IF(Cohort_CF!R48="","",'Cost and Benefit Parameters'!$K$24)</f>
        <v/>
      </c>
      <c r="S48" s="1" t="str">
        <f>IF(Cohort_CF!S48="","",'Cost and Benefit Parameters'!$K$24)</f>
        <v/>
      </c>
      <c r="T48" s="1" t="str">
        <f>IF(Cohort_CF!T48="","",'Cost and Benefit Parameters'!$K$24)</f>
        <v/>
      </c>
      <c r="U48" s="1" t="str">
        <f>IF(Cohort_CF!U48="","",'Cost and Benefit Parameters'!$K$24)</f>
        <v/>
      </c>
      <c r="V48" s="1" t="str">
        <f>IF(Cohort_CF!V48="","",'Cost and Benefit Parameters'!$K$24)</f>
        <v/>
      </c>
      <c r="W48" s="1" t="str">
        <f>IF(Cohort_CF!W48="","",'Cost and Benefit Parameters'!$K$24)</f>
        <v/>
      </c>
      <c r="X48" s="1" t="str">
        <f>IF(Cohort_CF!X48="","",'Cost and Benefit Parameters'!$K$24)</f>
        <v/>
      </c>
      <c r="Y48" s="1">
        <f>IF(Cohort_CF!Y48="","",'Cost and Benefit Parameters'!$K$24)</f>
        <v>114.79649999999992</v>
      </c>
      <c r="Z48" s="1">
        <f>IF(Cohort_CF!Z48="","",'Cost and Benefit Parameters'!$K$24)</f>
        <v>114.79649999999992</v>
      </c>
      <c r="AA48" s="1">
        <f>IF(Cohort_CF!AA48="","",'Cost and Benefit Parameters'!$K$24)</f>
        <v>114.79649999999992</v>
      </c>
      <c r="AB48" s="1">
        <f>IF(Cohort_CF!AB48="","",'Cost and Benefit Parameters'!$K$24)</f>
        <v>114.79649999999992</v>
      </c>
      <c r="AC48" s="1">
        <f>IF(Cohort_CF!AC48="","",'Cost and Benefit Parameters'!$K$24)</f>
        <v>114.79649999999992</v>
      </c>
      <c r="AD48" s="1">
        <f>IF(Cohort_CF!AD48="","",'Cost and Benefit Parameters'!$K$24)</f>
        <v>114.79649999999992</v>
      </c>
      <c r="AE48" s="1">
        <f>IF(Cohort_CF!AE48="","",'Cost and Benefit Parameters'!$K$24)</f>
        <v>114.79649999999992</v>
      </c>
      <c r="AF48" s="1">
        <f>IF(Cohort_CF!AF48="","",'Cost and Benefit Parameters'!$K$24)</f>
        <v>114.79649999999992</v>
      </c>
      <c r="AG48" s="1">
        <f>IF(Cohort_CF!AG48="","",'Cost and Benefit Parameters'!$K$24)</f>
        <v>114.79649999999992</v>
      </c>
      <c r="AH48" s="1">
        <f>IF(Cohort_CF!AH48="","",'Cost and Benefit Parameters'!$K$24)</f>
        <v>114.79649999999992</v>
      </c>
      <c r="AI48" s="1">
        <f>IF(Cohort_CF!AI48="","",'Cost and Benefit Parameters'!$K$24)</f>
        <v>114.79649999999992</v>
      </c>
      <c r="AJ48" s="1">
        <f>IF(Cohort_CF!AJ48="","",'Cost and Benefit Parameters'!$K$24)</f>
        <v>114.79649999999992</v>
      </c>
      <c r="AK48" s="1">
        <f>IF(Cohort_CF!AK48="","",'Cost and Benefit Parameters'!$K$24)</f>
        <v>114.79649999999992</v>
      </c>
      <c r="AL48" s="1">
        <f>IF(Cohort_CF!AL48="","",'Cost and Benefit Parameters'!$K$24)</f>
        <v>114.79649999999992</v>
      </c>
      <c r="AM48" s="1">
        <f>IF(Cohort_CF!AM48="","",'Cost and Benefit Parameters'!$K$24)</f>
        <v>114.79649999999992</v>
      </c>
      <c r="AN48" s="1">
        <f>IF(Cohort_CF!AN48="","",'Cost and Benefit Parameters'!$K$24)</f>
        <v>114.79649999999992</v>
      </c>
      <c r="AO48" s="1">
        <f>IF(Cohort_CF!AO48="","",'Cost and Benefit Parameters'!$K$24)</f>
        <v>114.79649999999992</v>
      </c>
      <c r="AP48" s="1">
        <f>IF(Cohort_CF!AP48="","",'Cost and Benefit Parameters'!$K$24)</f>
        <v>114.79649999999992</v>
      </c>
      <c r="AQ48" s="1">
        <f>IF(Cohort_CF!AQ48="","",'Cost and Benefit Parameters'!$K$24)</f>
        <v>114.79649999999992</v>
      </c>
      <c r="AR48" s="1">
        <f>IF(Cohort_CF!AR48="","",'Cost and Benefit Parameters'!$K$24)</f>
        <v>114.79649999999992</v>
      </c>
      <c r="AS48" s="1">
        <f>IF(Cohort_CF!AS48="","",'Cost and Benefit Parameters'!$K$24)</f>
        <v>114.79649999999992</v>
      </c>
      <c r="AT48" s="1">
        <f>IF(Cohort_CF!AT48="","",'Cost and Benefit Parameters'!$K$24)</f>
        <v>114.79649999999992</v>
      </c>
      <c r="AU48" s="1">
        <f>IF(Cohort_CF!AU48="","",'Cost and Benefit Parameters'!$K$24)</f>
        <v>114.79649999999992</v>
      </c>
      <c r="AV48" s="1">
        <f>IF(Cohort_CF!AV48="","",'Cost and Benefit Parameters'!$K$24)</f>
        <v>114.79649999999992</v>
      </c>
      <c r="AW48" s="1">
        <f>IF(Cohort_CF!AW48="","",'Cost and Benefit Parameters'!$K$24)</f>
        <v>114.79649999999992</v>
      </c>
      <c r="AX48" s="1">
        <f>IF(Cohort_CF!AX48="","",'Cost and Benefit Parameters'!$K$24)</f>
        <v>114.79649999999992</v>
      </c>
      <c r="AY48" s="1">
        <f>IF(Cohort_CF!AY48="","",'Cost and Benefit Parameters'!$K$24)</f>
        <v>114.79649999999992</v>
      </c>
      <c r="AZ48" s="1">
        <f>IF(Cohort_CF!AZ48="","",'Cost and Benefit Parameters'!$K$24)</f>
        <v>114.79649999999992</v>
      </c>
      <c r="BA48" s="1">
        <f>IF(Cohort_CF!BA48="","",'Cost and Benefit Parameters'!$K$24)</f>
        <v>114.79649999999992</v>
      </c>
      <c r="BB48" s="1">
        <f>IF(Cohort_CF!BB48="","",'Cost and Benefit Parameters'!$K$24)</f>
        <v>114.79649999999992</v>
      </c>
      <c r="BC48" s="1">
        <f>IF(Cohort_CF!BC48="","",'Cost and Benefit Parameters'!$K$24)</f>
        <v>114.79649999999992</v>
      </c>
      <c r="BD48" s="1">
        <f>IF(Cohort_CF!BD48="","",'Cost and Benefit Parameters'!$K$24)</f>
        <v>114.79649999999992</v>
      </c>
      <c r="BE48" s="1">
        <f>IF(Cohort_CF!BE48="","",'Cost and Benefit Parameters'!$K$24)</f>
        <v>114.79649999999992</v>
      </c>
      <c r="BF48" s="1">
        <f>IF(Cohort_CF!BF48="","",'Cost and Benefit Parameters'!$K$24)</f>
        <v>114.79649999999992</v>
      </c>
      <c r="BG48" s="1">
        <f>IF(Cohort_CF!BG48="","",'Cost and Benefit Parameters'!$K$24)</f>
        <v>114.79649999999992</v>
      </c>
      <c r="BH48" s="1">
        <f>IF(Cohort_CF!BH48="","",'Cost and Benefit Parameters'!$K$24)</f>
        <v>114.79649999999992</v>
      </c>
      <c r="BI48" s="1">
        <f>IF(Cohort_CF!BI48="","",'Cost and Benefit Parameters'!$K$24)</f>
        <v>114.79649999999992</v>
      </c>
      <c r="BJ48" s="1">
        <f>IF(Cohort_CF!BJ48="","",'Cost and Benefit Parameters'!$K$24)</f>
        <v>114.79649999999992</v>
      </c>
      <c r="BK48" s="1">
        <f>IF(Cohort_CF!BK48="","",'Cost and Benefit Parameters'!$K$24)</f>
        <v>114.79649999999992</v>
      </c>
      <c r="BL48" s="1">
        <f>IF(Cohort_CF!BL48="","",'Cost and Benefit Parameters'!$K$24)</f>
        <v>114.79649999999992</v>
      </c>
    </row>
    <row r="49" spans="1:72" x14ac:dyDescent="0.55000000000000004">
      <c r="A49" s="640"/>
      <c r="B49" s="329" t="s">
        <v>487</v>
      </c>
      <c r="C49" s="329"/>
      <c r="D49" s="329"/>
      <c r="E49" s="329"/>
      <c r="F49" s="330">
        <f>SUM(F29:F48)</f>
        <v>114.79649999999992</v>
      </c>
      <c r="G49" s="330">
        <f t="shared" ref="G49:BL49" si="0">SUM(G29:G48)</f>
        <v>229.59299999999985</v>
      </c>
      <c r="H49" s="330">
        <f t="shared" si="0"/>
        <v>344.38949999999977</v>
      </c>
      <c r="I49" s="330">
        <f t="shared" si="0"/>
        <v>459.18599999999969</v>
      </c>
      <c r="J49" s="330">
        <f t="shared" si="0"/>
        <v>573.98249999999962</v>
      </c>
      <c r="K49" s="330">
        <f t="shared" si="0"/>
        <v>688.77899999999954</v>
      </c>
      <c r="L49" s="330">
        <f t="shared" si="0"/>
        <v>803.57549999999947</v>
      </c>
      <c r="M49" s="330">
        <f t="shared" si="0"/>
        <v>918.37199999999939</v>
      </c>
      <c r="N49" s="330">
        <f t="shared" si="0"/>
        <v>1033.1684999999993</v>
      </c>
      <c r="O49" s="330">
        <f t="shared" si="0"/>
        <v>1147.9649999999992</v>
      </c>
      <c r="P49" s="330">
        <f t="shared" si="0"/>
        <v>1262.7614999999992</v>
      </c>
      <c r="Q49" s="330">
        <f t="shared" si="0"/>
        <v>1377.5579999999991</v>
      </c>
      <c r="R49" s="330">
        <f t="shared" si="0"/>
        <v>1492.354499999999</v>
      </c>
      <c r="S49" s="330">
        <f t="shared" si="0"/>
        <v>1607.1509999999989</v>
      </c>
      <c r="T49" s="330">
        <f t="shared" si="0"/>
        <v>1721.9474999999989</v>
      </c>
      <c r="U49" s="330">
        <f t="shared" si="0"/>
        <v>1836.7439999999988</v>
      </c>
      <c r="V49" s="330">
        <f t="shared" si="0"/>
        <v>1951.5404999999987</v>
      </c>
      <c r="W49" s="330">
        <f t="shared" si="0"/>
        <v>2066.3369999999986</v>
      </c>
      <c r="X49" s="330">
        <f t="shared" si="0"/>
        <v>2181.1334999999985</v>
      </c>
      <c r="Y49" s="330">
        <f t="shared" si="0"/>
        <v>2295.9299999999985</v>
      </c>
      <c r="Z49" s="330">
        <f t="shared" si="0"/>
        <v>2295.9299999999985</v>
      </c>
      <c r="AA49" s="330">
        <f t="shared" si="0"/>
        <v>2295.9299999999985</v>
      </c>
      <c r="AB49" s="330">
        <f t="shared" si="0"/>
        <v>2295.9299999999985</v>
      </c>
      <c r="AC49" s="330">
        <f t="shared" si="0"/>
        <v>2295.9299999999985</v>
      </c>
      <c r="AD49" s="330">
        <f t="shared" si="0"/>
        <v>2295.9299999999985</v>
      </c>
      <c r="AE49" s="330">
        <f t="shared" si="0"/>
        <v>2295.9299999999985</v>
      </c>
      <c r="AF49" s="330">
        <f t="shared" si="0"/>
        <v>2295.9299999999985</v>
      </c>
      <c r="AG49" s="330">
        <f t="shared" si="0"/>
        <v>2295.9299999999985</v>
      </c>
      <c r="AH49" s="330">
        <f t="shared" si="0"/>
        <v>2295.9299999999985</v>
      </c>
      <c r="AI49" s="330">
        <f t="shared" si="0"/>
        <v>2295.9299999999985</v>
      </c>
      <c r="AJ49" s="330">
        <f t="shared" si="0"/>
        <v>2295.9299999999985</v>
      </c>
      <c r="AK49" s="330">
        <f t="shared" si="0"/>
        <v>2295.9299999999985</v>
      </c>
      <c r="AL49" s="330">
        <f t="shared" si="0"/>
        <v>2295.9299999999985</v>
      </c>
      <c r="AM49" s="330">
        <f t="shared" si="0"/>
        <v>2295.9299999999985</v>
      </c>
      <c r="AN49" s="330">
        <f t="shared" si="0"/>
        <v>2295.9299999999985</v>
      </c>
      <c r="AO49" s="330">
        <f t="shared" si="0"/>
        <v>2295.9299999999985</v>
      </c>
      <c r="AP49" s="330">
        <f t="shared" si="0"/>
        <v>2295.9299999999985</v>
      </c>
      <c r="AQ49" s="330">
        <f t="shared" si="0"/>
        <v>2295.9299999999985</v>
      </c>
      <c r="AR49" s="330">
        <f t="shared" si="0"/>
        <v>2295.9299999999985</v>
      </c>
      <c r="AS49" s="330">
        <f t="shared" si="0"/>
        <v>2295.9299999999985</v>
      </c>
      <c r="AT49" s="330">
        <f t="shared" si="0"/>
        <v>2181.1334999999985</v>
      </c>
      <c r="AU49" s="330">
        <f t="shared" si="0"/>
        <v>2066.3369999999986</v>
      </c>
      <c r="AV49" s="330">
        <f t="shared" si="0"/>
        <v>1951.5404999999987</v>
      </c>
      <c r="AW49" s="330">
        <f t="shared" si="0"/>
        <v>1836.7439999999988</v>
      </c>
      <c r="AX49" s="330">
        <f t="shared" si="0"/>
        <v>1721.9474999999989</v>
      </c>
      <c r="AY49" s="330">
        <f t="shared" si="0"/>
        <v>1607.1509999999989</v>
      </c>
      <c r="AZ49" s="330">
        <f t="shared" si="0"/>
        <v>1492.354499999999</v>
      </c>
      <c r="BA49" s="330">
        <f t="shared" si="0"/>
        <v>1377.5579999999991</v>
      </c>
      <c r="BB49" s="330">
        <f t="shared" si="0"/>
        <v>1262.7614999999992</v>
      </c>
      <c r="BC49" s="330">
        <f t="shared" si="0"/>
        <v>1147.9649999999992</v>
      </c>
      <c r="BD49" s="330">
        <f t="shared" si="0"/>
        <v>1033.1684999999993</v>
      </c>
      <c r="BE49" s="330">
        <f t="shared" si="0"/>
        <v>918.37199999999939</v>
      </c>
      <c r="BF49" s="330">
        <f t="shared" si="0"/>
        <v>803.57549999999947</v>
      </c>
      <c r="BG49" s="330">
        <f t="shared" si="0"/>
        <v>688.77899999999954</v>
      </c>
      <c r="BH49" s="330">
        <f t="shared" si="0"/>
        <v>573.98249999999962</v>
      </c>
      <c r="BI49" s="330">
        <f t="shared" si="0"/>
        <v>459.18599999999969</v>
      </c>
      <c r="BJ49" s="330">
        <f t="shared" si="0"/>
        <v>344.38949999999977</v>
      </c>
      <c r="BK49" s="330">
        <f t="shared" si="0"/>
        <v>229.59299999999985</v>
      </c>
      <c r="BL49" s="330">
        <f t="shared" si="0"/>
        <v>114.79649999999992</v>
      </c>
    </row>
    <row r="51" spans="1:72" x14ac:dyDescent="0.55000000000000004">
      <c r="A51" s="638" t="s">
        <v>488</v>
      </c>
      <c r="B51" s="128" t="s">
        <v>490</v>
      </c>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row>
    <row r="52" spans="1:72" x14ac:dyDescent="0.55000000000000004">
      <c r="A52" s="639"/>
      <c r="B52" t="s">
        <v>466</v>
      </c>
      <c r="F52" s="1">
        <f>IF(F29="","",'Cost and Benefit Parameters'!$K$26)</f>
        <v>310.65445973099992</v>
      </c>
      <c r="G52" s="1">
        <f>IF(G29="","",'Cost and Benefit Parameters'!$K$26)</f>
        <v>310.65445973099992</v>
      </c>
      <c r="H52" s="1">
        <f>IF(H29="","",'Cost and Benefit Parameters'!$K$26)</f>
        <v>310.65445973099992</v>
      </c>
      <c r="I52" s="1">
        <f>IF(I29="","",'Cost and Benefit Parameters'!$K$26)</f>
        <v>310.65445973099992</v>
      </c>
      <c r="J52" s="1">
        <f>IF(J29="","",'Cost and Benefit Parameters'!$K$26)</f>
        <v>310.65445973099992</v>
      </c>
      <c r="K52" s="1">
        <f>IF(K29="","",'Cost and Benefit Parameters'!$K$26)</f>
        <v>310.65445973099992</v>
      </c>
      <c r="L52" s="1">
        <f>IF(L29="","",'Cost and Benefit Parameters'!$K$26)</f>
        <v>310.65445973099992</v>
      </c>
      <c r="M52" s="1">
        <f>IF(M29="","",'Cost and Benefit Parameters'!$K$26)</f>
        <v>310.65445973099992</v>
      </c>
      <c r="N52" s="1">
        <f>IF(N29="","",'Cost and Benefit Parameters'!$K$26)</f>
        <v>310.65445973099992</v>
      </c>
      <c r="O52" s="1">
        <f>IF(O29="","",'Cost and Benefit Parameters'!$K$26)</f>
        <v>310.65445973099992</v>
      </c>
      <c r="P52" s="1">
        <f>IF(P29="","",'Cost and Benefit Parameters'!$K$26)</f>
        <v>310.65445973099992</v>
      </c>
      <c r="Q52" s="1">
        <f>IF(Q29="","",'Cost and Benefit Parameters'!$K$26)</f>
        <v>310.65445973099992</v>
      </c>
      <c r="R52" s="1">
        <f>IF(R29="","",'Cost and Benefit Parameters'!$K$26)</f>
        <v>310.65445973099992</v>
      </c>
      <c r="S52" s="1">
        <f>IF(S29="","",'Cost and Benefit Parameters'!$K$26)</f>
        <v>310.65445973099992</v>
      </c>
      <c r="T52" s="1">
        <f>IF(T29="","",'Cost and Benefit Parameters'!$K$26)</f>
        <v>310.65445973099992</v>
      </c>
      <c r="U52" s="1">
        <f>IF(U29="","",'Cost and Benefit Parameters'!$K$26)</f>
        <v>310.65445973099992</v>
      </c>
      <c r="V52" s="1">
        <f>IF(V29="","",'Cost and Benefit Parameters'!$K$26)</f>
        <v>310.65445973099992</v>
      </c>
      <c r="W52" s="1">
        <f>IF(W29="","",'Cost and Benefit Parameters'!$K$26)</f>
        <v>310.65445973099992</v>
      </c>
      <c r="X52" s="1">
        <f>IF(X29="","",'Cost and Benefit Parameters'!$K$26)</f>
        <v>310.65445973099992</v>
      </c>
      <c r="Y52" s="1">
        <f>IF(Y29="","",'Cost and Benefit Parameters'!$K$26)</f>
        <v>310.65445973099992</v>
      </c>
      <c r="Z52" s="1">
        <f>IF(Z29="","",'Cost and Benefit Parameters'!$K$26)</f>
        <v>310.65445973099992</v>
      </c>
      <c r="AA52" s="1">
        <f>IF(AA29="","",'Cost and Benefit Parameters'!$K$26)</f>
        <v>310.65445973099992</v>
      </c>
      <c r="AB52" s="1">
        <f>IF(AB29="","",'Cost and Benefit Parameters'!$K$26)</f>
        <v>310.65445973099992</v>
      </c>
      <c r="AC52" s="1">
        <f>IF(AC29="","",'Cost and Benefit Parameters'!$K$26)</f>
        <v>310.65445973099992</v>
      </c>
      <c r="AD52" s="1">
        <f>IF(AD29="","",'Cost and Benefit Parameters'!$K$26)</f>
        <v>310.65445973099992</v>
      </c>
      <c r="AE52" s="1">
        <f>IF(AE29="","",'Cost and Benefit Parameters'!$K$26)</f>
        <v>310.65445973099992</v>
      </c>
      <c r="AF52" s="1">
        <f>IF(AF29="","",'Cost and Benefit Parameters'!$K$26)</f>
        <v>310.65445973099992</v>
      </c>
      <c r="AG52" s="1">
        <f>IF(AG29="","",'Cost and Benefit Parameters'!$K$26)</f>
        <v>310.65445973099992</v>
      </c>
      <c r="AH52" s="1">
        <f>IF(AH29="","",'Cost and Benefit Parameters'!$K$26)</f>
        <v>310.65445973099992</v>
      </c>
      <c r="AI52" s="1">
        <f>IF(AI29="","",'Cost and Benefit Parameters'!$K$26)</f>
        <v>310.65445973099992</v>
      </c>
      <c r="AJ52" s="1">
        <f>IF(AJ29="","",'Cost and Benefit Parameters'!$K$26)</f>
        <v>310.65445973099992</v>
      </c>
      <c r="AK52" s="1">
        <f>IF(AK29="","",'Cost and Benefit Parameters'!$K$26)</f>
        <v>310.65445973099992</v>
      </c>
      <c r="AL52" s="1">
        <f>IF(AL29="","",'Cost and Benefit Parameters'!$K$26)</f>
        <v>310.65445973099992</v>
      </c>
      <c r="AM52" s="1">
        <f>IF(AM29="","",'Cost and Benefit Parameters'!$K$26)</f>
        <v>310.65445973099992</v>
      </c>
      <c r="AN52" s="1">
        <f>IF(AN29="","",'Cost and Benefit Parameters'!$K$26)</f>
        <v>310.65445973099992</v>
      </c>
      <c r="AO52" s="1">
        <f>IF(AO29="","",'Cost and Benefit Parameters'!$K$26)</f>
        <v>310.65445973099992</v>
      </c>
      <c r="AP52" s="1">
        <f>IF(AP29="","",'Cost and Benefit Parameters'!$K$26)</f>
        <v>310.65445973099992</v>
      </c>
      <c r="AQ52" s="1">
        <f>IF(AQ29="","",'Cost and Benefit Parameters'!$K$26)</f>
        <v>310.65445973099992</v>
      </c>
      <c r="AR52" s="1">
        <f>IF(AR29="","",'Cost and Benefit Parameters'!$K$26)</f>
        <v>310.65445973099992</v>
      </c>
      <c r="AS52" s="1">
        <f>IF(AS29="","",'Cost and Benefit Parameters'!$K$26)</f>
        <v>310.65445973099992</v>
      </c>
      <c r="AT52" s="1" t="str">
        <f>IF(AT29="","",'Cost and Benefit Parameters'!$K$26)</f>
        <v/>
      </c>
      <c r="AU52" s="1" t="str">
        <f>IF(AU29="","",'Cost and Benefit Parameters'!$K$26)</f>
        <v/>
      </c>
      <c r="AV52" s="1" t="str">
        <f>IF(AV29="","",'Cost and Benefit Parameters'!$K$26)</f>
        <v/>
      </c>
      <c r="AW52" s="1" t="str">
        <f>IF(AW29="","",'Cost and Benefit Parameters'!$K$26)</f>
        <v/>
      </c>
      <c r="AX52" s="1" t="str">
        <f>IF(AX29="","",'Cost and Benefit Parameters'!$K$26)</f>
        <v/>
      </c>
      <c r="AY52" s="1" t="str">
        <f>IF(AY29="","",'Cost and Benefit Parameters'!$K$26)</f>
        <v/>
      </c>
      <c r="AZ52" s="1" t="str">
        <f>IF(AZ29="","",'Cost and Benefit Parameters'!$K$26)</f>
        <v/>
      </c>
      <c r="BA52" s="1" t="str">
        <f>IF(BA29="","",'Cost and Benefit Parameters'!$K$26)</f>
        <v/>
      </c>
      <c r="BB52" s="1" t="str">
        <f>IF(BB29="","",'Cost and Benefit Parameters'!$K$26)</f>
        <v/>
      </c>
      <c r="BC52" s="1" t="str">
        <f>IF(BC29="","",'Cost and Benefit Parameters'!$K$26)</f>
        <v/>
      </c>
      <c r="BD52" s="1" t="str">
        <f>IF(BD29="","",'Cost and Benefit Parameters'!$K$26)</f>
        <v/>
      </c>
      <c r="BE52" s="1" t="str">
        <f>IF(BE29="","",'Cost and Benefit Parameters'!$K$26)</f>
        <v/>
      </c>
      <c r="BF52" s="1" t="str">
        <f>IF(BF29="","",'Cost and Benefit Parameters'!$K$26)</f>
        <v/>
      </c>
      <c r="BG52" s="1" t="str">
        <f>IF(BG29="","",'Cost and Benefit Parameters'!$K$26)</f>
        <v/>
      </c>
      <c r="BH52" s="1" t="str">
        <f>IF(BH29="","",'Cost and Benefit Parameters'!$K$26)</f>
        <v/>
      </c>
      <c r="BI52" s="1" t="str">
        <f>IF(BI29="","",'Cost and Benefit Parameters'!$K$26)</f>
        <v/>
      </c>
      <c r="BJ52" s="1" t="str">
        <f>IF(BJ29="","",'Cost and Benefit Parameters'!$K$26)</f>
        <v/>
      </c>
      <c r="BK52" s="1" t="str">
        <f>IF(BK29="","",'Cost and Benefit Parameters'!$K$26)</f>
        <v/>
      </c>
      <c r="BL52" s="1" t="str">
        <f>IF(BL29="","",'Cost and Benefit Parameters'!$K$26)</f>
        <v/>
      </c>
    </row>
    <row r="53" spans="1:72" x14ac:dyDescent="0.55000000000000004">
      <c r="A53" s="639"/>
      <c r="B53" t="s">
        <v>468</v>
      </c>
      <c r="F53" s="1" t="str">
        <f>IF(F30="","",'Cost and Benefit Parameters'!$K$26)</f>
        <v/>
      </c>
      <c r="G53" s="1">
        <f>IF(G30="","",'Cost and Benefit Parameters'!$K$26)</f>
        <v>310.65445973099992</v>
      </c>
      <c r="H53" s="1">
        <f>IF(H30="","",'Cost and Benefit Parameters'!$K$26)</f>
        <v>310.65445973099992</v>
      </c>
      <c r="I53" s="1">
        <f>IF(I30="","",'Cost and Benefit Parameters'!$K$26)</f>
        <v>310.65445973099992</v>
      </c>
      <c r="J53" s="1">
        <f>IF(J30="","",'Cost and Benefit Parameters'!$K$26)</f>
        <v>310.65445973099992</v>
      </c>
      <c r="K53" s="1">
        <f>IF(K30="","",'Cost and Benefit Parameters'!$K$26)</f>
        <v>310.65445973099992</v>
      </c>
      <c r="L53" s="1">
        <f>IF(L30="","",'Cost and Benefit Parameters'!$K$26)</f>
        <v>310.65445973099992</v>
      </c>
      <c r="M53" s="1">
        <f>IF(M30="","",'Cost and Benefit Parameters'!$K$26)</f>
        <v>310.65445973099992</v>
      </c>
      <c r="N53" s="1">
        <f>IF(N30="","",'Cost and Benefit Parameters'!$K$26)</f>
        <v>310.65445973099992</v>
      </c>
      <c r="O53" s="1">
        <f>IF(O30="","",'Cost and Benefit Parameters'!$K$26)</f>
        <v>310.65445973099992</v>
      </c>
      <c r="P53" s="1">
        <f>IF(P30="","",'Cost and Benefit Parameters'!$K$26)</f>
        <v>310.65445973099992</v>
      </c>
      <c r="Q53" s="1">
        <f>IF(Q30="","",'Cost and Benefit Parameters'!$K$26)</f>
        <v>310.65445973099992</v>
      </c>
      <c r="R53" s="1">
        <f>IF(R30="","",'Cost and Benefit Parameters'!$K$26)</f>
        <v>310.65445973099992</v>
      </c>
      <c r="S53" s="1">
        <f>IF(S30="","",'Cost and Benefit Parameters'!$K$26)</f>
        <v>310.65445973099992</v>
      </c>
      <c r="T53" s="1">
        <f>IF(T30="","",'Cost and Benefit Parameters'!$K$26)</f>
        <v>310.65445973099992</v>
      </c>
      <c r="U53" s="1">
        <f>IF(U30="","",'Cost and Benefit Parameters'!$K$26)</f>
        <v>310.65445973099992</v>
      </c>
      <c r="V53" s="1">
        <f>IF(V30="","",'Cost and Benefit Parameters'!$K$26)</f>
        <v>310.65445973099992</v>
      </c>
      <c r="W53" s="1">
        <f>IF(W30="","",'Cost and Benefit Parameters'!$K$26)</f>
        <v>310.65445973099992</v>
      </c>
      <c r="X53" s="1">
        <f>IF(X30="","",'Cost and Benefit Parameters'!$K$26)</f>
        <v>310.65445973099992</v>
      </c>
      <c r="Y53" s="1">
        <f>IF(Y30="","",'Cost and Benefit Parameters'!$K$26)</f>
        <v>310.65445973099992</v>
      </c>
      <c r="Z53" s="1">
        <f>IF(Z30="","",'Cost and Benefit Parameters'!$K$26)</f>
        <v>310.65445973099992</v>
      </c>
      <c r="AA53" s="1">
        <f>IF(AA30="","",'Cost and Benefit Parameters'!$K$26)</f>
        <v>310.65445973099992</v>
      </c>
      <c r="AB53" s="1">
        <f>IF(AB30="","",'Cost and Benefit Parameters'!$K$26)</f>
        <v>310.65445973099992</v>
      </c>
      <c r="AC53" s="1">
        <f>IF(AC30="","",'Cost and Benefit Parameters'!$K$26)</f>
        <v>310.65445973099992</v>
      </c>
      <c r="AD53" s="1">
        <f>IF(AD30="","",'Cost and Benefit Parameters'!$K$26)</f>
        <v>310.65445973099992</v>
      </c>
      <c r="AE53" s="1">
        <f>IF(AE30="","",'Cost and Benefit Parameters'!$K$26)</f>
        <v>310.65445973099992</v>
      </c>
      <c r="AF53" s="1">
        <f>IF(AF30="","",'Cost and Benefit Parameters'!$K$26)</f>
        <v>310.65445973099992</v>
      </c>
      <c r="AG53" s="1">
        <f>IF(AG30="","",'Cost and Benefit Parameters'!$K$26)</f>
        <v>310.65445973099992</v>
      </c>
      <c r="AH53" s="1">
        <f>IF(AH30="","",'Cost and Benefit Parameters'!$K$26)</f>
        <v>310.65445973099992</v>
      </c>
      <c r="AI53" s="1">
        <f>IF(AI30="","",'Cost and Benefit Parameters'!$K$26)</f>
        <v>310.65445973099992</v>
      </c>
      <c r="AJ53" s="1">
        <f>IF(AJ30="","",'Cost and Benefit Parameters'!$K$26)</f>
        <v>310.65445973099992</v>
      </c>
      <c r="AK53" s="1">
        <f>IF(AK30="","",'Cost and Benefit Parameters'!$K$26)</f>
        <v>310.65445973099992</v>
      </c>
      <c r="AL53" s="1">
        <f>IF(AL30="","",'Cost and Benefit Parameters'!$K$26)</f>
        <v>310.65445973099992</v>
      </c>
      <c r="AM53" s="1">
        <f>IF(AM30="","",'Cost and Benefit Parameters'!$K$26)</f>
        <v>310.65445973099992</v>
      </c>
      <c r="AN53" s="1">
        <f>IF(AN30="","",'Cost and Benefit Parameters'!$K$26)</f>
        <v>310.65445973099992</v>
      </c>
      <c r="AO53" s="1">
        <f>IF(AO30="","",'Cost and Benefit Parameters'!$K$26)</f>
        <v>310.65445973099992</v>
      </c>
      <c r="AP53" s="1">
        <f>IF(AP30="","",'Cost and Benefit Parameters'!$K$26)</f>
        <v>310.65445973099992</v>
      </c>
      <c r="AQ53" s="1">
        <f>IF(AQ30="","",'Cost and Benefit Parameters'!$K$26)</f>
        <v>310.65445973099992</v>
      </c>
      <c r="AR53" s="1">
        <f>IF(AR30="","",'Cost and Benefit Parameters'!$K$26)</f>
        <v>310.65445973099992</v>
      </c>
      <c r="AS53" s="1">
        <f>IF(AS30="","",'Cost and Benefit Parameters'!$K$26)</f>
        <v>310.65445973099992</v>
      </c>
      <c r="AT53" s="1">
        <f>IF(AT30="","",'Cost and Benefit Parameters'!$K$26)</f>
        <v>310.65445973099992</v>
      </c>
      <c r="AU53" s="1" t="str">
        <f>IF(AU30="","",'Cost and Benefit Parameters'!$K$26)</f>
        <v/>
      </c>
      <c r="AV53" s="1" t="str">
        <f>IF(AV30="","",'Cost and Benefit Parameters'!$K$26)</f>
        <v/>
      </c>
      <c r="AW53" s="1" t="str">
        <f>IF(AW30="","",'Cost and Benefit Parameters'!$K$26)</f>
        <v/>
      </c>
      <c r="AX53" s="1" t="str">
        <f>IF(AX30="","",'Cost and Benefit Parameters'!$K$26)</f>
        <v/>
      </c>
      <c r="AY53" s="1" t="str">
        <f>IF(AY30="","",'Cost and Benefit Parameters'!$K$26)</f>
        <v/>
      </c>
      <c r="AZ53" s="1" t="str">
        <f>IF(AZ30="","",'Cost and Benefit Parameters'!$K$26)</f>
        <v/>
      </c>
      <c r="BA53" s="1" t="str">
        <f>IF(BA30="","",'Cost and Benefit Parameters'!$K$26)</f>
        <v/>
      </c>
      <c r="BB53" s="1" t="str">
        <f>IF(BB30="","",'Cost and Benefit Parameters'!$K$26)</f>
        <v/>
      </c>
      <c r="BC53" s="1" t="str">
        <f>IF(BC30="","",'Cost and Benefit Parameters'!$K$26)</f>
        <v/>
      </c>
      <c r="BD53" s="1" t="str">
        <f>IF(BD30="","",'Cost and Benefit Parameters'!$K$26)</f>
        <v/>
      </c>
      <c r="BE53" s="1" t="str">
        <f>IF(BE30="","",'Cost and Benefit Parameters'!$K$26)</f>
        <v/>
      </c>
      <c r="BF53" s="1" t="str">
        <f>IF(BF30="","",'Cost and Benefit Parameters'!$K$26)</f>
        <v/>
      </c>
      <c r="BG53" s="1" t="str">
        <f>IF(BG30="","",'Cost and Benefit Parameters'!$K$26)</f>
        <v/>
      </c>
      <c r="BH53" s="1" t="str">
        <f>IF(BH30="","",'Cost and Benefit Parameters'!$K$26)</f>
        <v/>
      </c>
      <c r="BI53" s="1" t="str">
        <f>IF(BI30="","",'Cost and Benefit Parameters'!$K$26)</f>
        <v/>
      </c>
      <c r="BJ53" s="1" t="str">
        <f>IF(BJ30="","",'Cost and Benefit Parameters'!$K$26)</f>
        <v/>
      </c>
      <c r="BK53" s="1" t="str">
        <f>IF(BK30="","",'Cost and Benefit Parameters'!$K$26)</f>
        <v/>
      </c>
      <c r="BL53" s="1" t="str">
        <f>IF(BL30="","",'Cost and Benefit Parameters'!$K$26)</f>
        <v/>
      </c>
    </row>
    <row r="54" spans="1:72" x14ac:dyDescent="0.55000000000000004">
      <c r="A54" s="639"/>
      <c r="B54" t="s">
        <v>469</v>
      </c>
      <c r="F54" s="1" t="str">
        <f>IF(F31="","",'Cost and Benefit Parameters'!$K$26)</f>
        <v/>
      </c>
      <c r="G54" s="1" t="str">
        <f>IF(G31="","",'Cost and Benefit Parameters'!$K$26)</f>
        <v/>
      </c>
      <c r="H54" s="1">
        <f>IF(H31="","",'Cost and Benefit Parameters'!$K$26)</f>
        <v>310.65445973099992</v>
      </c>
      <c r="I54" s="1">
        <f>IF(I31="","",'Cost and Benefit Parameters'!$K$26)</f>
        <v>310.65445973099992</v>
      </c>
      <c r="J54" s="1">
        <f>IF(J31="","",'Cost and Benefit Parameters'!$K$26)</f>
        <v>310.65445973099992</v>
      </c>
      <c r="K54" s="1">
        <f>IF(K31="","",'Cost and Benefit Parameters'!$K$26)</f>
        <v>310.65445973099992</v>
      </c>
      <c r="L54" s="1">
        <f>IF(L31="","",'Cost and Benefit Parameters'!$K$26)</f>
        <v>310.65445973099992</v>
      </c>
      <c r="M54" s="1">
        <f>IF(M31="","",'Cost and Benefit Parameters'!$K$26)</f>
        <v>310.65445973099992</v>
      </c>
      <c r="N54" s="1">
        <f>IF(N31="","",'Cost and Benefit Parameters'!$K$26)</f>
        <v>310.65445973099992</v>
      </c>
      <c r="O54" s="1">
        <f>IF(O31="","",'Cost and Benefit Parameters'!$K$26)</f>
        <v>310.65445973099992</v>
      </c>
      <c r="P54" s="1">
        <f>IF(P31="","",'Cost and Benefit Parameters'!$K$26)</f>
        <v>310.65445973099992</v>
      </c>
      <c r="Q54" s="1">
        <f>IF(Q31="","",'Cost and Benefit Parameters'!$K$26)</f>
        <v>310.65445973099992</v>
      </c>
      <c r="R54" s="1">
        <f>IF(R31="","",'Cost and Benefit Parameters'!$K$26)</f>
        <v>310.65445973099992</v>
      </c>
      <c r="S54" s="1">
        <f>IF(S31="","",'Cost and Benefit Parameters'!$K$26)</f>
        <v>310.65445973099992</v>
      </c>
      <c r="T54" s="1">
        <f>IF(T31="","",'Cost and Benefit Parameters'!$K$26)</f>
        <v>310.65445973099992</v>
      </c>
      <c r="U54" s="1">
        <f>IF(U31="","",'Cost and Benefit Parameters'!$K$26)</f>
        <v>310.65445973099992</v>
      </c>
      <c r="V54" s="1">
        <f>IF(V31="","",'Cost and Benefit Parameters'!$K$26)</f>
        <v>310.65445973099992</v>
      </c>
      <c r="W54" s="1">
        <f>IF(W31="","",'Cost and Benefit Parameters'!$K$26)</f>
        <v>310.65445973099992</v>
      </c>
      <c r="X54" s="1">
        <f>IF(X31="","",'Cost and Benefit Parameters'!$K$26)</f>
        <v>310.65445973099992</v>
      </c>
      <c r="Y54" s="1">
        <f>IF(Y31="","",'Cost and Benefit Parameters'!$K$26)</f>
        <v>310.65445973099992</v>
      </c>
      <c r="Z54" s="1">
        <f>IF(Z31="","",'Cost and Benefit Parameters'!$K$26)</f>
        <v>310.65445973099992</v>
      </c>
      <c r="AA54" s="1">
        <f>IF(AA31="","",'Cost and Benefit Parameters'!$K$26)</f>
        <v>310.65445973099992</v>
      </c>
      <c r="AB54" s="1">
        <f>IF(AB31="","",'Cost and Benefit Parameters'!$K$26)</f>
        <v>310.65445973099992</v>
      </c>
      <c r="AC54" s="1">
        <f>IF(AC31="","",'Cost and Benefit Parameters'!$K$26)</f>
        <v>310.65445973099992</v>
      </c>
      <c r="AD54" s="1">
        <f>IF(AD31="","",'Cost and Benefit Parameters'!$K$26)</f>
        <v>310.65445973099992</v>
      </c>
      <c r="AE54" s="1">
        <f>IF(AE31="","",'Cost and Benefit Parameters'!$K$26)</f>
        <v>310.65445973099992</v>
      </c>
      <c r="AF54" s="1">
        <f>IF(AF31="","",'Cost and Benefit Parameters'!$K$26)</f>
        <v>310.65445973099992</v>
      </c>
      <c r="AG54" s="1">
        <f>IF(AG31="","",'Cost and Benefit Parameters'!$K$26)</f>
        <v>310.65445973099992</v>
      </c>
      <c r="AH54" s="1">
        <f>IF(AH31="","",'Cost and Benefit Parameters'!$K$26)</f>
        <v>310.65445973099992</v>
      </c>
      <c r="AI54" s="1">
        <f>IF(AI31="","",'Cost and Benefit Parameters'!$K$26)</f>
        <v>310.65445973099992</v>
      </c>
      <c r="AJ54" s="1">
        <f>IF(AJ31="","",'Cost and Benefit Parameters'!$K$26)</f>
        <v>310.65445973099992</v>
      </c>
      <c r="AK54" s="1">
        <f>IF(AK31="","",'Cost and Benefit Parameters'!$K$26)</f>
        <v>310.65445973099992</v>
      </c>
      <c r="AL54" s="1">
        <f>IF(AL31="","",'Cost and Benefit Parameters'!$K$26)</f>
        <v>310.65445973099992</v>
      </c>
      <c r="AM54" s="1">
        <f>IF(AM31="","",'Cost and Benefit Parameters'!$K$26)</f>
        <v>310.65445973099992</v>
      </c>
      <c r="AN54" s="1">
        <f>IF(AN31="","",'Cost and Benefit Parameters'!$K$26)</f>
        <v>310.65445973099992</v>
      </c>
      <c r="AO54" s="1">
        <f>IF(AO31="","",'Cost and Benefit Parameters'!$K$26)</f>
        <v>310.65445973099992</v>
      </c>
      <c r="AP54" s="1">
        <f>IF(AP31="","",'Cost and Benefit Parameters'!$K$26)</f>
        <v>310.65445973099992</v>
      </c>
      <c r="AQ54" s="1">
        <f>IF(AQ31="","",'Cost and Benefit Parameters'!$K$26)</f>
        <v>310.65445973099992</v>
      </c>
      <c r="AR54" s="1">
        <f>IF(AR31="","",'Cost and Benefit Parameters'!$K$26)</f>
        <v>310.65445973099992</v>
      </c>
      <c r="AS54" s="1">
        <f>IF(AS31="","",'Cost and Benefit Parameters'!$K$26)</f>
        <v>310.65445973099992</v>
      </c>
      <c r="AT54" s="1">
        <f>IF(AT31="","",'Cost and Benefit Parameters'!$K$26)</f>
        <v>310.65445973099992</v>
      </c>
      <c r="AU54" s="1">
        <f>IF(AU31="","",'Cost and Benefit Parameters'!$K$26)</f>
        <v>310.65445973099992</v>
      </c>
      <c r="AV54" s="1" t="str">
        <f>IF(AV31="","",'Cost and Benefit Parameters'!$K$26)</f>
        <v/>
      </c>
      <c r="AW54" s="1" t="str">
        <f>IF(AW31="","",'Cost and Benefit Parameters'!$K$26)</f>
        <v/>
      </c>
      <c r="AX54" s="1" t="str">
        <f>IF(AX31="","",'Cost and Benefit Parameters'!$K$26)</f>
        <v/>
      </c>
      <c r="AY54" s="1" t="str">
        <f>IF(AY31="","",'Cost and Benefit Parameters'!$K$26)</f>
        <v/>
      </c>
      <c r="AZ54" s="1" t="str">
        <f>IF(AZ31="","",'Cost and Benefit Parameters'!$K$26)</f>
        <v/>
      </c>
      <c r="BA54" s="1" t="str">
        <f>IF(BA31="","",'Cost and Benefit Parameters'!$K$26)</f>
        <v/>
      </c>
      <c r="BB54" s="1" t="str">
        <f>IF(BB31="","",'Cost and Benefit Parameters'!$K$26)</f>
        <v/>
      </c>
      <c r="BC54" s="1" t="str">
        <f>IF(BC31="","",'Cost and Benefit Parameters'!$K$26)</f>
        <v/>
      </c>
      <c r="BD54" s="1" t="str">
        <f>IF(BD31="","",'Cost and Benefit Parameters'!$K$26)</f>
        <v/>
      </c>
      <c r="BE54" s="1" t="str">
        <f>IF(BE31="","",'Cost and Benefit Parameters'!$K$26)</f>
        <v/>
      </c>
      <c r="BF54" s="1" t="str">
        <f>IF(BF31="","",'Cost and Benefit Parameters'!$K$26)</f>
        <v/>
      </c>
      <c r="BG54" s="1" t="str">
        <f>IF(BG31="","",'Cost and Benefit Parameters'!$K$26)</f>
        <v/>
      </c>
      <c r="BH54" s="1" t="str">
        <f>IF(BH31="","",'Cost and Benefit Parameters'!$K$26)</f>
        <v/>
      </c>
      <c r="BI54" s="1" t="str">
        <f>IF(BI31="","",'Cost and Benefit Parameters'!$K$26)</f>
        <v/>
      </c>
      <c r="BJ54" s="1" t="str">
        <f>IF(BJ31="","",'Cost and Benefit Parameters'!$K$26)</f>
        <v/>
      </c>
      <c r="BK54" s="1" t="str">
        <f>IF(BK31="","",'Cost and Benefit Parameters'!$K$26)</f>
        <v/>
      </c>
      <c r="BL54" s="1" t="str">
        <f>IF(BL31="","",'Cost and Benefit Parameters'!$K$26)</f>
        <v/>
      </c>
    </row>
    <row r="55" spans="1:72" x14ac:dyDescent="0.55000000000000004">
      <c r="A55" s="639"/>
      <c r="B55" t="s">
        <v>470</v>
      </c>
      <c r="F55" s="1" t="str">
        <f>IF(F32="","",'Cost and Benefit Parameters'!$K$26)</f>
        <v/>
      </c>
      <c r="G55" s="1" t="str">
        <f>IF(G32="","",'Cost and Benefit Parameters'!$K$26)</f>
        <v/>
      </c>
      <c r="H55" s="1" t="str">
        <f>IF(H32="","",'Cost and Benefit Parameters'!$K$26)</f>
        <v/>
      </c>
      <c r="I55" s="1">
        <f>IF(I32="","",'Cost and Benefit Parameters'!$K$26)</f>
        <v>310.65445973099992</v>
      </c>
      <c r="J55" s="1">
        <f>IF(J32="","",'Cost and Benefit Parameters'!$K$26)</f>
        <v>310.65445973099992</v>
      </c>
      <c r="K55" s="1">
        <f>IF(K32="","",'Cost and Benefit Parameters'!$K$26)</f>
        <v>310.65445973099992</v>
      </c>
      <c r="L55" s="1">
        <f>IF(L32="","",'Cost and Benefit Parameters'!$K$26)</f>
        <v>310.65445973099992</v>
      </c>
      <c r="M55" s="1">
        <f>IF(M32="","",'Cost and Benefit Parameters'!$K$26)</f>
        <v>310.65445973099992</v>
      </c>
      <c r="N55" s="1">
        <f>IF(N32="","",'Cost and Benefit Parameters'!$K$26)</f>
        <v>310.65445973099992</v>
      </c>
      <c r="O55" s="1">
        <f>IF(O32="","",'Cost and Benefit Parameters'!$K$26)</f>
        <v>310.65445973099992</v>
      </c>
      <c r="P55" s="1">
        <f>IF(P32="","",'Cost and Benefit Parameters'!$K$26)</f>
        <v>310.65445973099992</v>
      </c>
      <c r="Q55" s="1">
        <f>IF(Q32="","",'Cost and Benefit Parameters'!$K$26)</f>
        <v>310.65445973099992</v>
      </c>
      <c r="R55" s="1">
        <f>IF(R32="","",'Cost and Benefit Parameters'!$K$26)</f>
        <v>310.65445973099992</v>
      </c>
      <c r="S55" s="1">
        <f>IF(S32="","",'Cost and Benefit Parameters'!$K$26)</f>
        <v>310.65445973099992</v>
      </c>
      <c r="T55" s="1">
        <f>IF(T32="","",'Cost and Benefit Parameters'!$K$26)</f>
        <v>310.65445973099992</v>
      </c>
      <c r="U55" s="1">
        <f>IF(U32="","",'Cost and Benefit Parameters'!$K$26)</f>
        <v>310.65445973099992</v>
      </c>
      <c r="V55" s="1">
        <f>IF(V32="","",'Cost and Benefit Parameters'!$K$26)</f>
        <v>310.65445973099992</v>
      </c>
      <c r="W55" s="1">
        <f>IF(W32="","",'Cost and Benefit Parameters'!$K$26)</f>
        <v>310.65445973099992</v>
      </c>
      <c r="X55" s="1">
        <f>IF(X32="","",'Cost and Benefit Parameters'!$K$26)</f>
        <v>310.65445973099992</v>
      </c>
      <c r="Y55" s="1">
        <f>IF(Y32="","",'Cost and Benefit Parameters'!$K$26)</f>
        <v>310.65445973099992</v>
      </c>
      <c r="Z55" s="1">
        <f>IF(Z32="","",'Cost and Benefit Parameters'!$K$26)</f>
        <v>310.65445973099992</v>
      </c>
      <c r="AA55" s="1">
        <f>IF(AA32="","",'Cost and Benefit Parameters'!$K$26)</f>
        <v>310.65445973099992</v>
      </c>
      <c r="AB55" s="1">
        <f>IF(AB32="","",'Cost and Benefit Parameters'!$K$26)</f>
        <v>310.65445973099992</v>
      </c>
      <c r="AC55" s="1">
        <f>IF(AC32="","",'Cost and Benefit Parameters'!$K$26)</f>
        <v>310.65445973099992</v>
      </c>
      <c r="AD55" s="1">
        <f>IF(AD32="","",'Cost and Benefit Parameters'!$K$26)</f>
        <v>310.65445973099992</v>
      </c>
      <c r="AE55" s="1">
        <f>IF(AE32="","",'Cost and Benefit Parameters'!$K$26)</f>
        <v>310.65445973099992</v>
      </c>
      <c r="AF55" s="1">
        <f>IF(AF32="","",'Cost and Benefit Parameters'!$K$26)</f>
        <v>310.65445973099992</v>
      </c>
      <c r="AG55" s="1">
        <f>IF(AG32="","",'Cost and Benefit Parameters'!$K$26)</f>
        <v>310.65445973099992</v>
      </c>
      <c r="AH55" s="1">
        <f>IF(AH32="","",'Cost and Benefit Parameters'!$K$26)</f>
        <v>310.65445973099992</v>
      </c>
      <c r="AI55" s="1">
        <f>IF(AI32="","",'Cost and Benefit Parameters'!$K$26)</f>
        <v>310.65445973099992</v>
      </c>
      <c r="AJ55" s="1">
        <f>IF(AJ32="","",'Cost and Benefit Parameters'!$K$26)</f>
        <v>310.65445973099992</v>
      </c>
      <c r="AK55" s="1">
        <f>IF(AK32="","",'Cost and Benefit Parameters'!$K$26)</f>
        <v>310.65445973099992</v>
      </c>
      <c r="AL55" s="1">
        <f>IF(AL32="","",'Cost and Benefit Parameters'!$K$26)</f>
        <v>310.65445973099992</v>
      </c>
      <c r="AM55" s="1">
        <f>IF(AM32="","",'Cost and Benefit Parameters'!$K$26)</f>
        <v>310.65445973099992</v>
      </c>
      <c r="AN55" s="1">
        <f>IF(AN32="","",'Cost and Benefit Parameters'!$K$26)</f>
        <v>310.65445973099992</v>
      </c>
      <c r="AO55" s="1">
        <f>IF(AO32="","",'Cost and Benefit Parameters'!$K$26)</f>
        <v>310.65445973099992</v>
      </c>
      <c r="AP55" s="1">
        <f>IF(AP32="","",'Cost and Benefit Parameters'!$K$26)</f>
        <v>310.65445973099992</v>
      </c>
      <c r="AQ55" s="1">
        <f>IF(AQ32="","",'Cost and Benefit Parameters'!$K$26)</f>
        <v>310.65445973099992</v>
      </c>
      <c r="AR55" s="1">
        <f>IF(AR32="","",'Cost and Benefit Parameters'!$K$26)</f>
        <v>310.65445973099992</v>
      </c>
      <c r="AS55" s="1">
        <f>IF(AS32="","",'Cost and Benefit Parameters'!$K$26)</f>
        <v>310.65445973099992</v>
      </c>
      <c r="AT55" s="1">
        <f>IF(AT32="","",'Cost and Benefit Parameters'!$K$26)</f>
        <v>310.65445973099992</v>
      </c>
      <c r="AU55" s="1">
        <f>IF(AU32="","",'Cost and Benefit Parameters'!$K$26)</f>
        <v>310.65445973099992</v>
      </c>
      <c r="AV55" s="1">
        <f>IF(AV32="","",'Cost and Benefit Parameters'!$K$26)</f>
        <v>310.65445973099992</v>
      </c>
      <c r="AW55" s="1" t="str">
        <f>IF(AW32="","",'Cost and Benefit Parameters'!$K$26)</f>
        <v/>
      </c>
      <c r="AX55" s="1" t="str">
        <f>IF(AX32="","",'Cost and Benefit Parameters'!$K$26)</f>
        <v/>
      </c>
      <c r="AY55" s="1" t="str">
        <f>IF(AY32="","",'Cost and Benefit Parameters'!$K$26)</f>
        <v/>
      </c>
      <c r="AZ55" s="1" t="str">
        <f>IF(AZ32="","",'Cost and Benefit Parameters'!$K$26)</f>
        <v/>
      </c>
      <c r="BA55" s="1" t="str">
        <f>IF(BA32="","",'Cost and Benefit Parameters'!$K$26)</f>
        <v/>
      </c>
      <c r="BB55" s="1" t="str">
        <f>IF(BB32="","",'Cost and Benefit Parameters'!$K$26)</f>
        <v/>
      </c>
      <c r="BC55" s="1" t="str">
        <f>IF(BC32="","",'Cost and Benefit Parameters'!$K$26)</f>
        <v/>
      </c>
      <c r="BD55" s="1" t="str">
        <f>IF(BD32="","",'Cost and Benefit Parameters'!$K$26)</f>
        <v/>
      </c>
      <c r="BE55" s="1" t="str">
        <f>IF(BE32="","",'Cost and Benefit Parameters'!$K$26)</f>
        <v/>
      </c>
      <c r="BF55" s="1" t="str">
        <f>IF(BF32="","",'Cost and Benefit Parameters'!$K$26)</f>
        <v/>
      </c>
      <c r="BG55" s="1" t="str">
        <f>IF(BG32="","",'Cost and Benefit Parameters'!$K$26)</f>
        <v/>
      </c>
      <c r="BH55" s="1" t="str">
        <f>IF(BH32="","",'Cost and Benefit Parameters'!$K$26)</f>
        <v/>
      </c>
      <c r="BI55" s="1" t="str">
        <f>IF(BI32="","",'Cost and Benefit Parameters'!$K$26)</f>
        <v/>
      </c>
      <c r="BJ55" s="1" t="str">
        <f>IF(BJ32="","",'Cost and Benefit Parameters'!$K$26)</f>
        <v/>
      </c>
      <c r="BK55" s="1" t="str">
        <f>IF(BK32="","",'Cost and Benefit Parameters'!$K$26)</f>
        <v/>
      </c>
      <c r="BL55" s="1" t="str">
        <f>IF(BL32="","",'Cost and Benefit Parameters'!$K$26)</f>
        <v/>
      </c>
    </row>
    <row r="56" spans="1:72" x14ac:dyDescent="0.55000000000000004">
      <c r="A56" s="639"/>
      <c r="B56" t="s">
        <v>471</v>
      </c>
      <c r="F56" s="1" t="str">
        <f>IF(F33="","",'Cost and Benefit Parameters'!$K$26)</f>
        <v/>
      </c>
      <c r="G56" s="1" t="str">
        <f>IF(G33="","",'Cost and Benefit Parameters'!$K$26)</f>
        <v/>
      </c>
      <c r="H56" s="1" t="str">
        <f>IF(H33="","",'Cost and Benefit Parameters'!$K$26)</f>
        <v/>
      </c>
      <c r="I56" s="1" t="str">
        <f>IF(I33="","",'Cost and Benefit Parameters'!$K$26)</f>
        <v/>
      </c>
      <c r="J56" s="1">
        <f>IF(J33="","",'Cost and Benefit Parameters'!$K$26)</f>
        <v>310.65445973099992</v>
      </c>
      <c r="K56" s="1">
        <f>IF(K33="","",'Cost and Benefit Parameters'!$K$26)</f>
        <v>310.65445973099992</v>
      </c>
      <c r="L56" s="1">
        <f>IF(L33="","",'Cost and Benefit Parameters'!$K$26)</f>
        <v>310.65445973099992</v>
      </c>
      <c r="M56" s="1">
        <f>IF(M33="","",'Cost and Benefit Parameters'!$K$26)</f>
        <v>310.65445973099992</v>
      </c>
      <c r="N56" s="1">
        <f>IF(N33="","",'Cost and Benefit Parameters'!$K$26)</f>
        <v>310.65445973099992</v>
      </c>
      <c r="O56" s="1">
        <f>IF(O33="","",'Cost and Benefit Parameters'!$K$26)</f>
        <v>310.65445973099992</v>
      </c>
      <c r="P56" s="1">
        <f>IF(P33="","",'Cost and Benefit Parameters'!$K$26)</f>
        <v>310.65445973099992</v>
      </c>
      <c r="Q56" s="1">
        <f>IF(Q33="","",'Cost and Benefit Parameters'!$K$26)</f>
        <v>310.65445973099992</v>
      </c>
      <c r="R56" s="1">
        <f>IF(R33="","",'Cost and Benefit Parameters'!$K$26)</f>
        <v>310.65445973099992</v>
      </c>
      <c r="S56" s="1">
        <f>IF(S33="","",'Cost and Benefit Parameters'!$K$26)</f>
        <v>310.65445973099992</v>
      </c>
      <c r="T56" s="1">
        <f>IF(T33="","",'Cost and Benefit Parameters'!$K$26)</f>
        <v>310.65445973099992</v>
      </c>
      <c r="U56" s="1">
        <f>IF(U33="","",'Cost and Benefit Parameters'!$K$26)</f>
        <v>310.65445973099992</v>
      </c>
      <c r="V56" s="1">
        <f>IF(V33="","",'Cost and Benefit Parameters'!$K$26)</f>
        <v>310.65445973099992</v>
      </c>
      <c r="W56" s="1">
        <f>IF(W33="","",'Cost and Benefit Parameters'!$K$26)</f>
        <v>310.65445973099992</v>
      </c>
      <c r="X56" s="1">
        <f>IF(X33="","",'Cost and Benefit Parameters'!$K$26)</f>
        <v>310.65445973099992</v>
      </c>
      <c r="Y56" s="1">
        <f>IF(Y33="","",'Cost and Benefit Parameters'!$K$26)</f>
        <v>310.65445973099992</v>
      </c>
      <c r="Z56" s="1">
        <f>IF(Z33="","",'Cost and Benefit Parameters'!$K$26)</f>
        <v>310.65445973099992</v>
      </c>
      <c r="AA56" s="1">
        <f>IF(AA33="","",'Cost and Benefit Parameters'!$K$26)</f>
        <v>310.65445973099992</v>
      </c>
      <c r="AB56" s="1">
        <f>IF(AB33="","",'Cost and Benefit Parameters'!$K$26)</f>
        <v>310.65445973099992</v>
      </c>
      <c r="AC56" s="1">
        <f>IF(AC33="","",'Cost and Benefit Parameters'!$K$26)</f>
        <v>310.65445973099992</v>
      </c>
      <c r="AD56" s="1">
        <f>IF(AD33="","",'Cost and Benefit Parameters'!$K$26)</f>
        <v>310.65445973099992</v>
      </c>
      <c r="AE56" s="1">
        <f>IF(AE33="","",'Cost and Benefit Parameters'!$K$26)</f>
        <v>310.65445973099992</v>
      </c>
      <c r="AF56" s="1">
        <f>IF(AF33="","",'Cost and Benefit Parameters'!$K$26)</f>
        <v>310.65445973099992</v>
      </c>
      <c r="AG56" s="1">
        <f>IF(AG33="","",'Cost and Benefit Parameters'!$K$26)</f>
        <v>310.65445973099992</v>
      </c>
      <c r="AH56" s="1">
        <f>IF(AH33="","",'Cost and Benefit Parameters'!$K$26)</f>
        <v>310.65445973099992</v>
      </c>
      <c r="AI56" s="1">
        <f>IF(AI33="","",'Cost and Benefit Parameters'!$K$26)</f>
        <v>310.65445973099992</v>
      </c>
      <c r="AJ56" s="1">
        <f>IF(AJ33="","",'Cost and Benefit Parameters'!$K$26)</f>
        <v>310.65445973099992</v>
      </c>
      <c r="AK56" s="1">
        <f>IF(AK33="","",'Cost and Benefit Parameters'!$K$26)</f>
        <v>310.65445973099992</v>
      </c>
      <c r="AL56" s="1">
        <f>IF(AL33="","",'Cost and Benefit Parameters'!$K$26)</f>
        <v>310.65445973099992</v>
      </c>
      <c r="AM56" s="1">
        <f>IF(AM33="","",'Cost and Benefit Parameters'!$K$26)</f>
        <v>310.65445973099992</v>
      </c>
      <c r="AN56" s="1">
        <f>IF(AN33="","",'Cost and Benefit Parameters'!$K$26)</f>
        <v>310.65445973099992</v>
      </c>
      <c r="AO56" s="1">
        <f>IF(AO33="","",'Cost and Benefit Parameters'!$K$26)</f>
        <v>310.65445973099992</v>
      </c>
      <c r="AP56" s="1">
        <f>IF(AP33="","",'Cost and Benefit Parameters'!$K$26)</f>
        <v>310.65445973099992</v>
      </c>
      <c r="AQ56" s="1">
        <f>IF(AQ33="","",'Cost and Benefit Parameters'!$K$26)</f>
        <v>310.65445973099992</v>
      </c>
      <c r="AR56" s="1">
        <f>IF(AR33="","",'Cost and Benefit Parameters'!$K$26)</f>
        <v>310.65445973099992</v>
      </c>
      <c r="AS56" s="1">
        <f>IF(AS33="","",'Cost and Benefit Parameters'!$K$26)</f>
        <v>310.65445973099992</v>
      </c>
      <c r="AT56" s="1">
        <f>IF(AT33="","",'Cost and Benefit Parameters'!$K$26)</f>
        <v>310.65445973099992</v>
      </c>
      <c r="AU56" s="1">
        <f>IF(AU33="","",'Cost and Benefit Parameters'!$K$26)</f>
        <v>310.65445973099992</v>
      </c>
      <c r="AV56" s="1">
        <f>IF(AV33="","",'Cost and Benefit Parameters'!$K$26)</f>
        <v>310.65445973099992</v>
      </c>
      <c r="AW56" s="1">
        <f>IF(AW33="","",'Cost and Benefit Parameters'!$K$26)</f>
        <v>310.65445973099992</v>
      </c>
      <c r="AX56" s="1" t="str">
        <f>IF(AX33="","",'Cost and Benefit Parameters'!$K$26)</f>
        <v/>
      </c>
      <c r="AY56" s="1" t="str">
        <f>IF(AY33="","",'Cost and Benefit Parameters'!$K$26)</f>
        <v/>
      </c>
      <c r="AZ56" s="1" t="str">
        <f>IF(AZ33="","",'Cost and Benefit Parameters'!$K$26)</f>
        <v/>
      </c>
      <c r="BA56" s="1" t="str">
        <f>IF(BA33="","",'Cost and Benefit Parameters'!$K$26)</f>
        <v/>
      </c>
      <c r="BB56" s="1" t="str">
        <f>IF(BB33="","",'Cost and Benefit Parameters'!$K$26)</f>
        <v/>
      </c>
      <c r="BC56" s="1" t="str">
        <f>IF(BC33="","",'Cost and Benefit Parameters'!$K$26)</f>
        <v/>
      </c>
      <c r="BD56" s="1" t="str">
        <f>IF(BD33="","",'Cost and Benefit Parameters'!$K$26)</f>
        <v/>
      </c>
      <c r="BE56" s="1" t="str">
        <f>IF(BE33="","",'Cost and Benefit Parameters'!$K$26)</f>
        <v/>
      </c>
      <c r="BF56" s="1" t="str">
        <f>IF(BF33="","",'Cost and Benefit Parameters'!$K$26)</f>
        <v/>
      </c>
      <c r="BG56" s="1" t="str">
        <f>IF(BG33="","",'Cost and Benefit Parameters'!$K$26)</f>
        <v/>
      </c>
      <c r="BH56" s="1" t="str">
        <f>IF(BH33="","",'Cost and Benefit Parameters'!$K$26)</f>
        <v/>
      </c>
      <c r="BI56" s="1" t="str">
        <f>IF(BI33="","",'Cost and Benefit Parameters'!$K$26)</f>
        <v/>
      </c>
      <c r="BJ56" s="1" t="str">
        <f>IF(BJ33="","",'Cost and Benefit Parameters'!$K$26)</f>
        <v/>
      </c>
      <c r="BK56" s="1" t="str">
        <f>IF(BK33="","",'Cost and Benefit Parameters'!$K$26)</f>
        <v/>
      </c>
      <c r="BL56" s="1" t="str">
        <f>IF(BL33="","",'Cost and Benefit Parameters'!$K$26)</f>
        <v/>
      </c>
    </row>
    <row r="57" spans="1:72" x14ac:dyDescent="0.55000000000000004">
      <c r="A57" s="639"/>
      <c r="B57" t="s">
        <v>472</v>
      </c>
      <c r="F57" s="1" t="str">
        <f>IF(F34="","",'Cost and Benefit Parameters'!$K$26)</f>
        <v/>
      </c>
      <c r="G57" s="1" t="str">
        <f>IF(G34="","",'Cost and Benefit Parameters'!$K$26)</f>
        <v/>
      </c>
      <c r="H57" s="1" t="str">
        <f>IF(H34="","",'Cost and Benefit Parameters'!$K$26)</f>
        <v/>
      </c>
      <c r="I57" s="1" t="str">
        <f>IF(I34="","",'Cost and Benefit Parameters'!$K$26)</f>
        <v/>
      </c>
      <c r="J57" s="1" t="str">
        <f>IF(J34="","",'Cost and Benefit Parameters'!$K$26)</f>
        <v/>
      </c>
      <c r="K57" s="1">
        <f>IF(K34="","",'Cost and Benefit Parameters'!$K$26)</f>
        <v>310.65445973099992</v>
      </c>
      <c r="L57" s="1">
        <f>IF(L34="","",'Cost and Benefit Parameters'!$K$26)</f>
        <v>310.65445973099992</v>
      </c>
      <c r="M57" s="1">
        <f>IF(M34="","",'Cost and Benefit Parameters'!$K$26)</f>
        <v>310.65445973099992</v>
      </c>
      <c r="N57" s="1">
        <f>IF(N34="","",'Cost and Benefit Parameters'!$K$26)</f>
        <v>310.65445973099992</v>
      </c>
      <c r="O57" s="1">
        <f>IF(O34="","",'Cost and Benefit Parameters'!$K$26)</f>
        <v>310.65445973099992</v>
      </c>
      <c r="P57" s="1">
        <f>IF(P34="","",'Cost and Benefit Parameters'!$K$26)</f>
        <v>310.65445973099992</v>
      </c>
      <c r="Q57" s="1">
        <f>IF(Q34="","",'Cost and Benefit Parameters'!$K$26)</f>
        <v>310.65445973099992</v>
      </c>
      <c r="R57" s="1">
        <f>IF(R34="","",'Cost and Benefit Parameters'!$K$26)</f>
        <v>310.65445973099992</v>
      </c>
      <c r="S57" s="1">
        <f>IF(S34="","",'Cost and Benefit Parameters'!$K$26)</f>
        <v>310.65445973099992</v>
      </c>
      <c r="T57" s="1">
        <f>IF(T34="","",'Cost and Benefit Parameters'!$K$26)</f>
        <v>310.65445973099992</v>
      </c>
      <c r="U57" s="1">
        <f>IF(U34="","",'Cost and Benefit Parameters'!$K$26)</f>
        <v>310.65445973099992</v>
      </c>
      <c r="V57" s="1">
        <f>IF(V34="","",'Cost and Benefit Parameters'!$K$26)</f>
        <v>310.65445973099992</v>
      </c>
      <c r="W57" s="1">
        <f>IF(W34="","",'Cost and Benefit Parameters'!$K$26)</f>
        <v>310.65445973099992</v>
      </c>
      <c r="X57" s="1">
        <f>IF(X34="","",'Cost and Benefit Parameters'!$K$26)</f>
        <v>310.65445973099992</v>
      </c>
      <c r="Y57" s="1">
        <f>IF(Y34="","",'Cost and Benefit Parameters'!$K$26)</f>
        <v>310.65445973099992</v>
      </c>
      <c r="Z57" s="1">
        <f>IF(Z34="","",'Cost and Benefit Parameters'!$K$26)</f>
        <v>310.65445973099992</v>
      </c>
      <c r="AA57" s="1">
        <f>IF(AA34="","",'Cost and Benefit Parameters'!$K$26)</f>
        <v>310.65445973099992</v>
      </c>
      <c r="AB57" s="1">
        <f>IF(AB34="","",'Cost and Benefit Parameters'!$K$26)</f>
        <v>310.65445973099992</v>
      </c>
      <c r="AC57" s="1">
        <f>IF(AC34="","",'Cost and Benefit Parameters'!$K$26)</f>
        <v>310.65445973099992</v>
      </c>
      <c r="AD57" s="1">
        <f>IF(AD34="","",'Cost and Benefit Parameters'!$K$26)</f>
        <v>310.65445973099992</v>
      </c>
      <c r="AE57" s="1">
        <f>IF(AE34="","",'Cost and Benefit Parameters'!$K$26)</f>
        <v>310.65445973099992</v>
      </c>
      <c r="AF57" s="1">
        <f>IF(AF34="","",'Cost and Benefit Parameters'!$K$26)</f>
        <v>310.65445973099992</v>
      </c>
      <c r="AG57" s="1">
        <f>IF(AG34="","",'Cost and Benefit Parameters'!$K$26)</f>
        <v>310.65445973099992</v>
      </c>
      <c r="AH57" s="1">
        <f>IF(AH34="","",'Cost and Benefit Parameters'!$K$26)</f>
        <v>310.65445973099992</v>
      </c>
      <c r="AI57" s="1">
        <f>IF(AI34="","",'Cost and Benefit Parameters'!$K$26)</f>
        <v>310.65445973099992</v>
      </c>
      <c r="AJ57" s="1">
        <f>IF(AJ34="","",'Cost and Benefit Parameters'!$K$26)</f>
        <v>310.65445973099992</v>
      </c>
      <c r="AK57" s="1">
        <f>IF(AK34="","",'Cost and Benefit Parameters'!$K$26)</f>
        <v>310.65445973099992</v>
      </c>
      <c r="AL57" s="1">
        <f>IF(AL34="","",'Cost and Benefit Parameters'!$K$26)</f>
        <v>310.65445973099992</v>
      </c>
      <c r="AM57" s="1">
        <f>IF(AM34="","",'Cost and Benefit Parameters'!$K$26)</f>
        <v>310.65445973099992</v>
      </c>
      <c r="AN57" s="1">
        <f>IF(AN34="","",'Cost and Benefit Parameters'!$K$26)</f>
        <v>310.65445973099992</v>
      </c>
      <c r="AO57" s="1">
        <f>IF(AO34="","",'Cost and Benefit Parameters'!$K$26)</f>
        <v>310.65445973099992</v>
      </c>
      <c r="AP57" s="1">
        <f>IF(AP34="","",'Cost and Benefit Parameters'!$K$26)</f>
        <v>310.65445973099992</v>
      </c>
      <c r="AQ57" s="1">
        <f>IF(AQ34="","",'Cost and Benefit Parameters'!$K$26)</f>
        <v>310.65445973099992</v>
      </c>
      <c r="AR57" s="1">
        <f>IF(AR34="","",'Cost and Benefit Parameters'!$K$26)</f>
        <v>310.65445973099992</v>
      </c>
      <c r="AS57" s="1">
        <f>IF(AS34="","",'Cost and Benefit Parameters'!$K$26)</f>
        <v>310.65445973099992</v>
      </c>
      <c r="AT57" s="1">
        <f>IF(AT34="","",'Cost and Benefit Parameters'!$K$26)</f>
        <v>310.65445973099992</v>
      </c>
      <c r="AU57" s="1">
        <f>IF(AU34="","",'Cost and Benefit Parameters'!$K$26)</f>
        <v>310.65445973099992</v>
      </c>
      <c r="AV57" s="1">
        <f>IF(AV34="","",'Cost and Benefit Parameters'!$K$26)</f>
        <v>310.65445973099992</v>
      </c>
      <c r="AW57" s="1">
        <f>IF(AW34="","",'Cost and Benefit Parameters'!$K$26)</f>
        <v>310.65445973099992</v>
      </c>
      <c r="AX57" s="1">
        <f>IF(AX34="","",'Cost and Benefit Parameters'!$K$26)</f>
        <v>310.65445973099992</v>
      </c>
      <c r="AY57" s="1" t="str">
        <f>IF(AY34="","",'Cost and Benefit Parameters'!$K$26)</f>
        <v/>
      </c>
      <c r="AZ57" s="1" t="str">
        <f>IF(AZ34="","",'Cost and Benefit Parameters'!$K$26)</f>
        <v/>
      </c>
      <c r="BA57" s="1" t="str">
        <f>IF(BA34="","",'Cost and Benefit Parameters'!$K$26)</f>
        <v/>
      </c>
      <c r="BB57" s="1" t="str">
        <f>IF(BB34="","",'Cost and Benefit Parameters'!$K$26)</f>
        <v/>
      </c>
      <c r="BC57" s="1" t="str">
        <f>IF(BC34="","",'Cost and Benefit Parameters'!$K$26)</f>
        <v/>
      </c>
      <c r="BD57" s="1" t="str">
        <f>IF(BD34="","",'Cost and Benefit Parameters'!$K$26)</f>
        <v/>
      </c>
      <c r="BE57" s="1" t="str">
        <f>IF(BE34="","",'Cost and Benefit Parameters'!$K$26)</f>
        <v/>
      </c>
      <c r="BF57" s="1" t="str">
        <f>IF(BF34="","",'Cost and Benefit Parameters'!$K$26)</f>
        <v/>
      </c>
      <c r="BG57" s="1" t="str">
        <f>IF(BG34="","",'Cost and Benefit Parameters'!$K$26)</f>
        <v/>
      </c>
      <c r="BH57" s="1" t="str">
        <f>IF(BH34="","",'Cost and Benefit Parameters'!$K$26)</f>
        <v/>
      </c>
      <c r="BI57" s="1" t="str">
        <f>IF(BI34="","",'Cost and Benefit Parameters'!$K$26)</f>
        <v/>
      </c>
      <c r="BJ57" s="1" t="str">
        <f>IF(BJ34="","",'Cost and Benefit Parameters'!$K$26)</f>
        <v/>
      </c>
      <c r="BK57" s="1" t="str">
        <f>IF(BK34="","",'Cost and Benefit Parameters'!$K$26)</f>
        <v/>
      </c>
      <c r="BL57" s="1" t="str">
        <f>IF(BL34="","",'Cost and Benefit Parameters'!$K$26)</f>
        <v/>
      </c>
    </row>
    <row r="58" spans="1:72" x14ac:dyDescent="0.55000000000000004">
      <c r="A58" s="639"/>
      <c r="B58" t="s">
        <v>473</v>
      </c>
      <c r="F58" s="1" t="str">
        <f>IF(F35="","",'Cost and Benefit Parameters'!$K$26)</f>
        <v/>
      </c>
      <c r="G58" s="1" t="str">
        <f>IF(G35="","",'Cost and Benefit Parameters'!$K$26)</f>
        <v/>
      </c>
      <c r="H58" s="1" t="str">
        <f>IF(H35="","",'Cost and Benefit Parameters'!$K$26)</f>
        <v/>
      </c>
      <c r="I58" s="1" t="str">
        <f>IF(I35="","",'Cost and Benefit Parameters'!$K$26)</f>
        <v/>
      </c>
      <c r="J58" s="1" t="str">
        <f>IF(J35="","",'Cost and Benefit Parameters'!$K$26)</f>
        <v/>
      </c>
      <c r="K58" s="1" t="str">
        <f>IF(K35="","",'Cost and Benefit Parameters'!$K$26)</f>
        <v/>
      </c>
      <c r="L58" s="1">
        <f>IF(L35="","",'Cost and Benefit Parameters'!$K$26)</f>
        <v>310.65445973099992</v>
      </c>
      <c r="M58" s="1">
        <f>IF(M35="","",'Cost and Benefit Parameters'!$K$26)</f>
        <v>310.65445973099992</v>
      </c>
      <c r="N58" s="1">
        <f>IF(N35="","",'Cost and Benefit Parameters'!$K$26)</f>
        <v>310.65445973099992</v>
      </c>
      <c r="O58" s="1">
        <f>IF(O35="","",'Cost and Benefit Parameters'!$K$26)</f>
        <v>310.65445973099992</v>
      </c>
      <c r="P58" s="1">
        <f>IF(P35="","",'Cost and Benefit Parameters'!$K$26)</f>
        <v>310.65445973099992</v>
      </c>
      <c r="Q58" s="1">
        <f>IF(Q35="","",'Cost and Benefit Parameters'!$K$26)</f>
        <v>310.65445973099992</v>
      </c>
      <c r="R58" s="1">
        <f>IF(R35="","",'Cost and Benefit Parameters'!$K$26)</f>
        <v>310.65445973099992</v>
      </c>
      <c r="S58" s="1">
        <f>IF(S35="","",'Cost and Benefit Parameters'!$K$26)</f>
        <v>310.65445973099992</v>
      </c>
      <c r="T58" s="1">
        <f>IF(T35="","",'Cost and Benefit Parameters'!$K$26)</f>
        <v>310.65445973099992</v>
      </c>
      <c r="U58" s="1">
        <f>IF(U35="","",'Cost and Benefit Parameters'!$K$26)</f>
        <v>310.65445973099992</v>
      </c>
      <c r="V58" s="1">
        <f>IF(V35="","",'Cost and Benefit Parameters'!$K$26)</f>
        <v>310.65445973099992</v>
      </c>
      <c r="W58" s="1">
        <f>IF(W35="","",'Cost and Benefit Parameters'!$K$26)</f>
        <v>310.65445973099992</v>
      </c>
      <c r="X58" s="1">
        <f>IF(X35="","",'Cost and Benefit Parameters'!$K$26)</f>
        <v>310.65445973099992</v>
      </c>
      <c r="Y58" s="1">
        <f>IF(Y35="","",'Cost and Benefit Parameters'!$K$26)</f>
        <v>310.65445973099992</v>
      </c>
      <c r="Z58" s="1">
        <f>IF(Z35="","",'Cost and Benefit Parameters'!$K$26)</f>
        <v>310.65445973099992</v>
      </c>
      <c r="AA58" s="1">
        <f>IF(AA35="","",'Cost and Benefit Parameters'!$K$26)</f>
        <v>310.65445973099992</v>
      </c>
      <c r="AB58" s="1">
        <f>IF(AB35="","",'Cost and Benefit Parameters'!$K$26)</f>
        <v>310.65445973099992</v>
      </c>
      <c r="AC58" s="1">
        <f>IF(AC35="","",'Cost and Benefit Parameters'!$K$26)</f>
        <v>310.65445973099992</v>
      </c>
      <c r="AD58" s="1">
        <f>IF(AD35="","",'Cost and Benefit Parameters'!$K$26)</f>
        <v>310.65445973099992</v>
      </c>
      <c r="AE58" s="1">
        <f>IF(AE35="","",'Cost and Benefit Parameters'!$K$26)</f>
        <v>310.65445973099992</v>
      </c>
      <c r="AF58" s="1">
        <f>IF(AF35="","",'Cost and Benefit Parameters'!$K$26)</f>
        <v>310.65445973099992</v>
      </c>
      <c r="AG58" s="1">
        <f>IF(AG35="","",'Cost and Benefit Parameters'!$K$26)</f>
        <v>310.65445973099992</v>
      </c>
      <c r="AH58" s="1">
        <f>IF(AH35="","",'Cost and Benefit Parameters'!$K$26)</f>
        <v>310.65445973099992</v>
      </c>
      <c r="AI58" s="1">
        <f>IF(AI35="","",'Cost and Benefit Parameters'!$K$26)</f>
        <v>310.65445973099992</v>
      </c>
      <c r="AJ58" s="1">
        <f>IF(AJ35="","",'Cost and Benefit Parameters'!$K$26)</f>
        <v>310.65445973099992</v>
      </c>
      <c r="AK58" s="1">
        <f>IF(AK35="","",'Cost and Benefit Parameters'!$K$26)</f>
        <v>310.65445973099992</v>
      </c>
      <c r="AL58" s="1">
        <f>IF(AL35="","",'Cost and Benefit Parameters'!$K$26)</f>
        <v>310.65445973099992</v>
      </c>
      <c r="AM58" s="1">
        <f>IF(AM35="","",'Cost and Benefit Parameters'!$K$26)</f>
        <v>310.65445973099992</v>
      </c>
      <c r="AN58" s="1">
        <f>IF(AN35="","",'Cost and Benefit Parameters'!$K$26)</f>
        <v>310.65445973099992</v>
      </c>
      <c r="AO58" s="1">
        <f>IF(AO35="","",'Cost and Benefit Parameters'!$K$26)</f>
        <v>310.65445973099992</v>
      </c>
      <c r="AP58" s="1">
        <f>IF(AP35="","",'Cost and Benefit Parameters'!$K$26)</f>
        <v>310.65445973099992</v>
      </c>
      <c r="AQ58" s="1">
        <f>IF(AQ35="","",'Cost and Benefit Parameters'!$K$26)</f>
        <v>310.65445973099992</v>
      </c>
      <c r="AR58" s="1">
        <f>IF(AR35="","",'Cost and Benefit Parameters'!$K$26)</f>
        <v>310.65445973099992</v>
      </c>
      <c r="AS58" s="1">
        <f>IF(AS35="","",'Cost and Benefit Parameters'!$K$26)</f>
        <v>310.65445973099992</v>
      </c>
      <c r="AT58" s="1">
        <f>IF(AT35="","",'Cost and Benefit Parameters'!$K$26)</f>
        <v>310.65445973099992</v>
      </c>
      <c r="AU58" s="1">
        <f>IF(AU35="","",'Cost and Benefit Parameters'!$K$26)</f>
        <v>310.65445973099992</v>
      </c>
      <c r="AV58" s="1">
        <f>IF(AV35="","",'Cost and Benefit Parameters'!$K$26)</f>
        <v>310.65445973099992</v>
      </c>
      <c r="AW58" s="1">
        <f>IF(AW35="","",'Cost and Benefit Parameters'!$K$26)</f>
        <v>310.65445973099992</v>
      </c>
      <c r="AX58" s="1">
        <f>IF(AX35="","",'Cost and Benefit Parameters'!$K$26)</f>
        <v>310.65445973099992</v>
      </c>
      <c r="AY58" s="1">
        <f>IF(AY35="","",'Cost and Benefit Parameters'!$K$26)</f>
        <v>310.65445973099992</v>
      </c>
      <c r="AZ58" s="1" t="str">
        <f>IF(AZ35="","",'Cost and Benefit Parameters'!$K$26)</f>
        <v/>
      </c>
      <c r="BA58" s="1" t="str">
        <f>IF(BA35="","",'Cost and Benefit Parameters'!$K$26)</f>
        <v/>
      </c>
      <c r="BB58" s="1" t="str">
        <f>IF(BB35="","",'Cost and Benefit Parameters'!$K$26)</f>
        <v/>
      </c>
      <c r="BC58" s="1" t="str">
        <f>IF(BC35="","",'Cost and Benefit Parameters'!$K$26)</f>
        <v/>
      </c>
      <c r="BD58" s="1" t="str">
        <f>IF(BD35="","",'Cost and Benefit Parameters'!$K$26)</f>
        <v/>
      </c>
      <c r="BE58" s="1" t="str">
        <f>IF(BE35="","",'Cost and Benefit Parameters'!$K$26)</f>
        <v/>
      </c>
      <c r="BF58" s="1" t="str">
        <f>IF(BF35="","",'Cost and Benefit Parameters'!$K$26)</f>
        <v/>
      </c>
      <c r="BG58" s="1" t="str">
        <f>IF(BG35="","",'Cost and Benefit Parameters'!$K$26)</f>
        <v/>
      </c>
      <c r="BH58" s="1" t="str">
        <f>IF(BH35="","",'Cost and Benefit Parameters'!$K$26)</f>
        <v/>
      </c>
      <c r="BI58" s="1" t="str">
        <f>IF(BI35="","",'Cost and Benefit Parameters'!$K$26)</f>
        <v/>
      </c>
      <c r="BJ58" s="1" t="str">
        <f>IF(BJ35="","",'Cost and Benefit Parameters'!$K$26)</f>
        <v/>
      </c>
      <c r="BK58" s="1" t="str">
        <f>IF(BK35="","",'Cost and Benefit Parameters'!$K$26)</f>
        <v/>
      </c>
      <c r="BL58" s="1" t="str">
        <f>IF(BL35="","",'Cost and Benefit Parameters'!$K$26)</f>
        <v/>
      </c>
    </row>
    <row r="59" spans="1:72" x14ac:dyDescent="0.55000000000000004">
      <c r="A59" s="639"/>
      <c r="B59" t="s">
        <v>474</v>
      </c>
      <c r="F59" s="1" t="str">
        <f>IF(F36="","",'Cost and Benefit Parameters'!$K$26)</f>
        <v/>
      </c>
      <c r="G59" s="1" t="str">
        <f>IF(G36="","",'Cost and Benefit Parameters'!$K$26)</f>
        <v/>
      </c>
      <c r="H59" s="1" t="str">
        <f>IF(H36="","",'Cost and Benefit Parameters'!$K$26)</f>
        <v/>
      </c>
      <c r="I59" s="1" t="str">
        <f>IF(I36="","",'Cost and Benefit Parameters'!$K$26)</f>
        <v/>
      </c>
      <c r="J59" s="1" t="str">
        <f>IF(J36="","",'Cost and Benefit Parameters'!$K$26)</f>
        <v/>
      </c>
      <c r="K59" s="1" t="str">
        <f>IF(K36="","",'Cost and Benefit Parameters'!$K$26)</f>
        <v/>
      </c>
      <c r="L59" s="1" t="str">
        <f>IF(L36="","",'Cost and Benefit Parameters'!$K$26)</f>
        <v/>
      </c>
      <c r="M59" s="1">
        <f>IF(M36="","",'Cost and Benefit Parameters'!$K$26)</f>
        <v>310.65445973099992</v>
      </c>
      <c r="N59" s="1">
        <f>IF(N36="","",'Cost and Benefit Parameters'!$K$26)</f>
        <v>310.65445973099992</v>
      </c>
      <c r="O59" s="1">
        <f>IF(O36="","",'Cost and Benefit Parameters'!$K$26)</f>
        <v>310.65445973099992</v>
      </c>
      <c r="P59" s="1">
        <f>IF(P36="","",'Cost and Benefit Parameters'!$K$26)</f>
        <v>310.65445973099992</v>
      </c>
      <c r="Q59" s="1">
        <f>IF(Q36="","",'Cost and Benefit Parameters'!$K$26)</f>
        <v>310.65445973099992</v>
      </c>
      <c r="R59" s="1">
        <f>IF(R36="","",'Cost and Benefit Parameters'!$K$26)</f>
        <v>310.65445973099992</v>
      </c>
      <c r="S59" s="1">
        <f>IF(S36="","",'Cost and Benefit Parameters'!$K$26)</f>
        <v>310.65445973099992</v>
      </c>
      <c r="T59" s="1">
        <f>IF(T36="","",'Cost and Benefit Parameters'!$K$26)</f>
        <v>310.65445973099992</v>
      </c>
      <c r="U59" s="1">
        <f>IF(U36="","",'Cost and Benefit Parameters'!$K$26)</f>
        <v>310.65445973099992</v>
      </c>
      <c r="V59" s="1">
        <f>IF(V36="","",'Cost and Benefit Parameters'!$K$26)</f>
        <v>310.65445973099992</v>
      </c>
      <c r="W59" s="1">
        <f>IF(W36="","",'Cost and Benefit Parameters'!$K$26)</f>
        <v>310.65445973099992</v>
      </c>
      <c r="X59" s="1">
        <f>IF(X36="","",'Cost and Benefit Parameters'!$K$26)</f>
        <v>310.65445973099992</v>
      </c>
      <c r="Y59" s="1">
        <f>IF(Y36="","",'Cost and Benefit Parameters'!$K$26)</f>
        <v>310.65445973099992</v>
      </c>
      <c r="Z59" s="1">
        <f>IF(Z36="","",'Cost and Benefit Parameters'!$K$26)</f>
        <v>310.65445973099992</v>
      </c>
      <c r="AA59" s="1">
        <f>IF(AA36="","",'Cost and Benefit Parameters'!$K$26)</f>
        <v>310.65445973099992</v>
      </c>
      <c r="AB59" s="1">
        <f>IF(AB36="","",'Cost and Benefit Parameters'!$K$26)</f>
        <v>310.65445973099992</v>
      </c>
      <c r="AC59" s="1">
        <f>IF(AC36="","",'Cost and Benefit Parameters'!$K$26)</f>
        <v>310.65445973099992</v>
      </c>
      <c r="AD59" s="1">
        <f>IF(AD36="","",'Cost and Benefit Parameters'!$K$26)</f>
        <v>310.65445973099992</v>
      </c>
      <c r="AE59" s="1">
        <f>IF(AE36="","",'Cost and Benefit Parameters'!$K$26)</f>
        <v>310.65445973099992</v>
      </c>
      <c r="AF59" s="1">
        <f>IF(AF36="","",'Cost and Benefit Parameters'!$K$26)</f>
        <v>310.65445973099992</v>
      </c>
      <c r="AG59" s="1">
        <f>IF(AG36="","",'Cost and Benefit Parameters'!$K$26)</f>
        <v>310.65445973099992</v>
      </c>
      <c r="AH59" s="1">
        <f>IF(AH36="","",'Cost and Benefit Parameters'!$K$26)</f>
        <v>310.65445973099992</v>
      </c>
      <c r="AI59" s="1">
        <f>IF(AI36="","",'Cost and Benefit Parameters'!$K$26)</f>
        <v>310.65445973099992</v>
      </c>
      <c r="AJ59" s="1">
        <f>IF(AJ36="","",'Cost and Benefit Parameters'!$K$26)</f>
        <v>310.65445973099992</v>
      </c>
      <c r="AK59" s="1">
        <f>IF(AK36="","",'Cost and Benefit Parameters'!$K$26)</f>
        <v>310.65445973099992</v>
      </c>
      <c r="AL59" s="1">
        <f>IF(AL36="","",'Cost and Benefit Parameters'!$K$26)</f>
        <v>310.65445973099992</v>
      </c>
      <c r="AM59" s="1">
        <f>IF(AM36="","",'Cost and Benefit Parameters'!$K$26)</f>
        <v>310.65445973099992</v>
      </c>
      <c r="AN59" s="1">
        <f>IF(AN36="","",'Cost and Benefit Parameters'!$K$26)</f>
        <v>310.65445973099992</v>
      </c>
      <c r="AO59" s="1">
        <f>IF(AO36="","",'Cost and Benefit Parameters'!$K$26)</f>
        <v>310.65445973099992</v>
      </c>
      <c r="AP59" s="1">
        <f>IF(AP36="","",'Cost and Benefit Parameters'!$K$26)</f>
        <v>310.65445973099992</v>
      </c>
      <c r="AQ59" s="1">
        <f>IF(AQ36="","",'Cost and Benefit Parameters'!$K$26)</f>
        <v>310.65445973099992</v>
      </c>
      <c r="AR59" s="1">
        <f>IF(AR36="","",'Cost and Benefit Parameters'!$K$26)</f>
        <v>310.65445973099992</v>
      </c>
      <c r="AS59" s="1">
        <f>IF(AS36="","",'Cost and Benefit Parameters'!$K$26)</f>
        <v>310.65445973099992</v>
      </c>
      <c r="AT59" s="1">
        <f>IF(AT36="","",'Cost and Benefit Parameters'!$K$26)</f>
        <v>310.65445973099992</v>
      </c>
      <c r="AU59" s="1">
        <f>IF(AU36="","",'Cost and Benefit Parameters'!$K$26)</f>
        <v>310.65445973099992</v>
      </c>
      <c r="AV59" s="1">
        <f>IF(AV36="","",'Cost and Benefit Parameters'!$K$26)</f>
        <v>310.65445973099992</v>
      </c>
      <c r="AW59" s="1">
        <f>IF(AW36="","",'Cost and Benefit Parameters'!$K$26)</f>
        <v>310.65445973099992</v>
      </c>
      <c r="AX59" s="1">
        <f>IF(AX36="","",'Cost and Benefit Parameters'!$K$26)</f>
        <v>310.65445973099992</v>
      </c>
      <c r="AY59" s="1">
        <f>IF(AY36="","",'Cost and Benefit Parameters'!$K$26)</f>
        <v>310.65445973099992</v>
      </c>
      <c r="AZ59" s="1">
        <f>IF(AZ36="","",'Cost and Benefit Parameters'!$K$26)</f>
        <v>310.65445973099992</v>
      </c>
      <c r="BA59" s="1" t="str">
        <f>IF(BA36="","",'Cost and Benefit Parameters'!$K$26)</f>
        <v/>
      </c>
      <c r="BB59" s="1" t="str">
        <f>IF(BB36="","",'Cost and Benefit Parameters'!$K$26)</f>
        <v/>
      </c>
      <c r="BC59" s="1" t="str">
        <f>IF(BC36="","",'Cost and Benefit Parameters'!$K$26)</f>
        <v/>
      </c>
      <c r="BD59" s="1" t="str">
        <f>IF(BD36="","",'Cost and Benefit Parameters'!$K$26)</f>
        <v/>
      </c>
      <c r="BE59" s="1" t="str">
        <f>IF(BE36="","",'Cost and Benefit Parameters'!$K$26)</f>
        <v/>
      </c>
      <c r="BF59" s="1" t="str">
        <f>IF(BF36="","",'Cost and Benefit Parameters'!$K$26)</f>
        <v/>
      </c>
      <c r="BG59" s="1" t="str">
        <f>IF(BG36="","",'Cost and Benefit Parameters'!$K$26)</f>
        <v/>
      </c>
      <c r="BH59" s="1" t="str">
        <f>IF(BH36="","",'Cost and Benefit Parameters'!$K$26)</f>
        <v/>
      </c>
      <c r="BI59" s="1" t="str">
        <f>IF(BI36="","",'Cost and Benefit Parameters'!$K$26)</f>
        <v/>
      </c>
      <c r="BJ59" s="1" t="str">
        <f>IF(BJ36="","",'Cost and Benefit Parameters'!$K$26)</f>
        <v/>
      </c>
      <c r="BK59" s="1" t="str">
        <f>IF(BK36="","",'Cost and Benefit Parameters'!$K$26)</f>
        <v/>
      </c>
      <c r="BL59" s="1" t="str">
        <f>IF(BL36="","",'Cost and Benefit Parameters'!$K$26)</f>
        <v/>
      </c>
    </row>
    <row r="60" spans="1:72" x14ac:dyDescent="0.55000000000000004">
      <c r="A60" s="639"/>
      <c r="B60" t="s">
        <v>475</v>
      </c>
      <c r="F60" s="1" t="str">
        <f>IF(F37="","",'Cost and Benefit Parameters'!$K$26)</f>
        <v/>
      </c>
      <c r="G60" s="1" t="str">
        <f>IF(G37="","",'Cost and Benefit Parameters'!$K$26)</f>
        <v/>
      </c>
      <c r="H60" s="1" t="str">
        <f>IF(H37="","",'Cost and Benefit Parameters'!$K$26)</f>
        <v/>
      </c>
      <c r="I60" s="1" t="str">
        <f>IF(I37="","",'Cost and Benefit Parameters'!$K$26)</f>
        <v/>
      </c>
      <c r="J60" s="1" t="str">
        <f>IF(J37="","",'Cost and Benefit Parameters'!$K$26)</f>
        <v/>
      </c>
      <c r="K60" s="1" t="str">
        <f>IF(K37="","",'Cost and Benefit Parameters'!$K$26)</f>
        <v/>
      </c>
      <c r="L60" s="1" t="str">
        <f>IF(L37="","",'Cost and Benefit Parameters'!$K$26)</f>
        <v/>
      </c>
      <c r="M60" s="1" t="str">
        <f>IF(M37="","",'Cost and Benefit Parameters'!$K$26)</f>
        <v/>
      </c>
      <c r="N60" s="1">
        <f>IF(N37="","",'Cost and Benefit Parameters'!$K$26)</f>
        <v>310.65445973099992</v>
      </c>
      <c r="O60" s="1">
        <f>IF(O37="","",'Cost and Benefit Parameters'!$K$26)</f>
        <v>310.65445973099992</v>
      </c>
      <c r="P60" s="1">
        <f>IF(P37="","",'Cost and Benefit Parameters'!$K$26)</f>
        <v>310.65445973099992</v>
      </c>
      <c r="Q60" s="1">
        <f>IF(Q37="","",'Cost and Benefit Parameters'!$K$26)</f>
        <v>310.65445973099992</v>
      </c>
      <c r="R60" s="1">
        <f>IF(R37="","",'Cost and Benefit Parameters'!$K$26)</f>
        <v>310.65445973099992</v>
      </c>
      <c r="S60" s="1">
        <f>IF(S37="","",'Cost and Benefit Parameters'!$K$26)</f>
        <v>310.65445973099992</v>
      </c>
      <c r="T60" s="1">
        <f>IF(T37="","",'Cost and Benefit Parameters'!$K$26)</f>
        <v>310.65445973099992</v>
      </c>
      <c r="U60" s="1">
        <f>IF(U37="","",'Cost and Benefit Parameters'!$K$26)</f>
        <v>310.65445973099992</v>
      </c>
      <c r="V60" s="1">
        <f>IF(V37="","",'Cost and Benefit Parameters'!$K$26)</f>
        <v>310.65445973099992</v>
      </c>
      <c r="W60" s="1">
        <f>IF(W37="","",'Cost and Benefit Parameters'!$K$26)</f>
        <v>310.65445973099992</v>
      </c>
      <c r="X60" s="1">
        <f>IF(X37="","",'Cost and Benefit Parameters'!$K$26)</f>
        <v>310.65445973099992</v>
      </c>
      <c r="Y60" s="1">
        <f>IF(Y37="","",'Cost and Benefit Parameters'!$K$26)</f>
        <v>310.65445973099992</v>
      </c>
      <c r="Z60" s="1">
        <f>IF(Z37="","",'Cost and Benefit Parameters'!$K$26)</f>
        <v>310.65445973099992</v>
      </c>
      <c r="AA60" s="1">
        <f>IF(AA37="","",'Cost and Benefit Parameters'!$K$26)</f>
        <v>310.65445973099992</v>
      </c>
      <c r="AB60" s="1">
        <f>IF(AB37="","",'Cost and Benefit Parameters'!$K$26)</f>
        <v>310.65445973099992</v>
      </c>
      <c r="AC60" s="1">
        <f>IF(AC37="","",'Cost and Benefit Parameters'!$K$26)</f>
        <v>310.65445973099992</v>
      </c>
      <c r="AD60" s="1">
        <f>IF(AD37="","",'Cost and Benefit Parameters'!$K$26)</f>
        <v>310.65445973099992</v>
      </c>
      <c r="AE60" s="1">
        <f>IF(AE37="","",'Cost and Benefit Parameters'!$K$26)</f>
        <v>310.65445973099992</v>
      </c>
      <c r="AF60" s="1">
        <f>IF(AF37="","",'Cost and Benefit Parameters'!$K$26)</f>
        <v>310.65445973099992</v>
      </c>
      <c r="AG60" s="1">
        <f>IF(AG37="","",'Cost and Benefit Parameters'!$K$26)</f>
        <v>310.65445973099992</v>
      </c>
      <c r="AH60" s="1">
        <f>IF(AH37="","",'Cost and Benefit Parameters'!$K$26)</f>
        <v>310.65445973099992</v>
      </c>
      <c r="AI60" s="1">
        <f>IF(AI37="","",'Cost and Benefit Parameters'!$K$26)</f>
        <v>310.65445973099992</v>
      </c>
      <c r="AJ60" s="1">
        <f>IF(AJ37="","",'Cost and Benefit Parameters'!$K$26)</f>
        <v>310.65445973099992</v>
      </c>
      <c r="AK60" s="1">
        <f>IF(AK37="","",'Cost and Benefit Parameters'!$K$26)</f>
        <v>310.65445973099992</v>
      </c>
      <c r="AL60" s="1">
        <f>IF(AL37="","",'Cost and Benefit Parameters'!$K$26)</f>
        <v>310.65445973099992</v>
      </c>
      <c r="AM60" s="1">
        <f>IF(AM37="","",'Cost and Benefit Parameters'!$K$26)</f>
        <v>310.65445973099992</v>
      </c>
      <c r="AN60" s="1">
        <f>IF(AN37="","",'Cost and Benefit Parameters'!$K$26)</f>
        <v>310.65445973099992</v>
      </c>
      <c r="AO60" s="1">
        <f>IF(AO37="","",'Cost and Benefit Parameters'!$K$26)</f>
        <v>310.65445973099992</v>
      </c>
      <c r="AP60" s="1">
        <f>IF(AP37="","",'Cost and Benefit Parameters'!$K$26)</f>
        <v>310.65445973099992</v>
      </c>
      <c r="AQ60" s="1">
        <f>IF(AQ37="","",'Cost and Benefit Parameters'!$K$26)</f>
        <v>310.65445973099992</v>
      </c>
      <c r="AR60" s="1">
        <f>IF(AR37="","",'Cost and Benefit Parameters'!$K$26)</f>
        <v>310.65445973099992</v>
      </c>
      <c r="AS60" s="1">
        <f>IF(AS37="","",'Cost and Benefit Parameters'!$K$26)</f>
        <v>310.65445973099992</v>
      </c>
      <c r="AT60" s="1">
        <f>IF(AT37="","",'Cost and Benefit Parameters'!$K$26)</f>
        <v>310.65445973099992</v>
      </c>
      <c r="AU60" s="1">
        <f>IF(AU37="","",'Cost and Benefit Parameters'!$K$26)</f>
        <v>310.65445973099992</v>
      </c>
      <c r="AV60" s="1">
        <f>IF(AV37="","",'Cost and Benefit Parameters'!$K$26)</f>
        <v>310.65445973099992</v>
      </c>
      <c r="AW60" s="1">
        <f>IF(AW37="","",'Cost and Benefit Parameters'!$K$26)</f>
        <v>310.65445973099992</v>
      </c>
      <c r="AX60" s="1">
        <f>IF(AX37="","",'Cost and Benefit Parameters'!$K$26)</f>
        <v>310.65445973099992</v>
      </c>
      <c r="AY60" s="1">
        <f>IF(AY37="","",'Cost and Benefit Parameters'!$K$26)</f>
        <v>310.65445973099992</v>
      </c>
      <c r="AZ60" s="1">
        <f>IF(AZ37="","",'Cost and Benefit Parameters'!$K$26)</f>
        <v>310.65445973099992</v>
      </c>
      <c r="BA60" s="1">
        <f>IF(BA37="","",'Cost and Benefit Parameters'!$K$26)</f>
        <v>310.65445973099992</v>
      </c>
      <c r="BB60" s="1" t="str">
        <f>IF(BB37="","",'Cost and Benefit Parameters'!$K$26)</f>
        <v/>
      </c>
      <c r="BC60" s="1" t="str">
        <f>IF(BC37="","",'Cost and Benefit Parameters'!$K$26)</f>
        <v/>
      </c>
      <c r="BD60" s="1" t="str">
        <f>IF(BD37="","",'Cost and Benefit Parameters'!$K$26)</f>
        <v/>
      </c>
      <c r="BE60" s="1" t="str">
        <f>IF(BE37="","",'Cost and Benefit Parameters'!$K$26)</f>
        <v/>
      </c>
      <c r="BF60" s="1" t="str">
        <f>IF(BF37="","",'Cost and Benefit Parameters'!$K$26)</f>
        <v/>
      </c>
      <c r="BG60" s="1" t="str">
        <f>IF(BG37="","",'Cost and Benefit Parameters'!$K$26)</f>
        <v/>
      </c>
      <c r="BH60" s="1" t="str">
        <f>IF(BH37="","",'Cost and Benefit Parameters'!$K$26)</f>
        <v/>
      </c>
      <c r="BI60" s="1" t="str">
        <f>IF(BI37="","",'Cost and Benefit Parameters'!$K$26)</f>
        <v/>
      </c>
      <c r="BJ60" s="1" t="str">
        <f>IF(BJ37="","",'Cost and Benefit Parameters'!$K$26)</f>
        <v/>
      </c>
      <c r="BK60" s="1" t="str">
        <f>IF(BK37="","",'Cost and Benefit Parameters'!$K$26)</f>
        <v/>
      </c>
      <c r="BL60" s="1" t="str">
        <f>IF(BL37="","",'Cost and Benefit Parameters'!$K$26)</f>
        <v/>
      </c>
    </row>
    <row r="61" spans="1:72" x14ac:dyDescent="0.55000000000000004">
      <c r="A61" s="639"/>
      <c r="B61" t="s">
        <v>476</v>
      </c>
      <c r="F61" s="1" t="str">
        <f>IF(F38="","",'Cost and Benefit Parameters'!$K$26)</f>
        <v/>
      </c>
      <c r="G61" s="1" t="str">
        <f>IF(G38="","",'Cost and Benefit Parameters'!$K$26)</f>
        <v/>
      </c>
      <c r="H61" s="1" t="str">
        <f>IF(H38="","",'Cost and Benefit Parameters'!$K$26)</f>
        <v/>
      </c>
      <c r="I61" s="1" t="str">
        <f>IF(I38="","",'Cost and Benefit Parameters'!$K$26)</f>
        <v/>
      </c>
      <c r="J61" s="1" t="str">
        <f>IF(J38="","",'Cost and Benefit Parameters'!$K$26)</f>
        <v/>
      </c>
      <c r="K61" s="1" t="str">
        <f>IF(K38="","",'Cost and Benefit Parameters'!$K$26)</f>
        <v/>
      </c>
      <c r="L61" s="1" t="str">
        <f>IF(L38="","",'Cost and Benefit Parameters'!$K$26)</f>
        <v/>
      </c>
      <c r="M61" s="1" t="str">
        <f>IF(M38="","",'Cost and Benefit Parameters'!$K$26)</f>
        <v/>
      </c>
      <c r="N61" s="1" t="str">
        <f>IF(N38="","",'Cost and Benefit Parameters'!$K$26)</f>
        <v/>
      </c>
      <c r="O61" s="1">
        <f>IF(O38="","",'Cost and Benefit Parameters'!$K$26)</f>
        <v>310.65445973099992</v>
      </c>
      <c r="P61" s="1">
        <f>IF(P38="","",'Cost and Benefit Parameters'!$K$26)</f>
        <v>310.65445973099992</v>
      </c>
      <c r="Q61" s="1">
        <f>IF(Q38="","",'Cost and Benefit Parameters'!$K$26)</f>
        <v>310.65445973099992</v>
      </c>
      <c r="R61" s="1">
        <f>IF(R38="","",'Cost and Benefit Parameters'!$K$26)</f>
        <v>310.65445973099992</v>
      </c>
      <c r="S61" s="1">
        <f>IF(S38="","",'Cost and Benefit Parameters'!$K$26)</f>
        <v>310.65445973099992</v>
      </c>
      <c r="T61" s="1">
        <f>IF(T38="","",'Cost and Benefit Parameters'!$K$26)</f>
        <v>310.65445973099992</v>
      </c>
      <c r="U61" s="1">
        <f>IF(U38="","",'Cost and Benefit Parameters'!$K$26)</f>
        <v>310.65445973099992</v>
      </c>
      <c r="V61" s="1">
        <f>IF(V38="","",'Cost and Benefit Parameters'!$K$26)</f>
        <v>310.65445973099992</v>
      </c>
      <c r="W61" s="1">
        <f>IF(W38="","",'Cost and Benefit Parameters'!$K$26)</f>
        <v>310.65445973099992</v>
      </c>
      <c r="X61" s="1">
        <f>IF(X38="","",'Cost and Benefit Parameters'!$K$26)</f>
        <v>310.65445973099992</v>
      </c>
      <c r="Y61" s="1">
        <f>IF(Y38="","",'Cost and Benefit Parameters'!$K$26)</f>
        <v>310.65445973099992</v>
      </c>
      <c r="Z61" s="1">
        <f>IF(Z38="","",'Cost and Benefit Parameters'!$K$26)</f>
        <v>310.65445973099992</v>
      </c>
      <c r="AA61" s="1">
        <f>IF(AA38="","",'Cost and Benefit Parameters'!$K$26)</f>
        <v>310.65445973099992</v>
      </c>
      <c r="AB61" s="1">
        <f>IF(AB38="","",'Cost and Benefit Parameters'!$K$26)</f>
        <v>310.65445973099992</v>
      </c>
      <c r="AC61" s="1">
        <f>IF(AC38="","",'Cost and Benefit Parameters'!$K$26)</f>
        <v>310.65445973099992</v>
      </c>
      <c r="AD61" s="1">
        <f>IF(AD38="","",'Cost and Benefit Parameters'!$K$26)</f>
        <v>310.65445973099992</v>
      </c>
      <c r="AE61" s="1">
        <f>IF(AE38="","",'Cost and Benefit Parameters'!$K$26)</f>
        <v>310.65445973099992</v>
      </c>
      <c r="AF61" s="1">
        <f>IF(AF38="","",'Cost and Benefit Parameters'!$K$26)</f>
        <v>310.65445973099992</v>
      </c>
      <c r="AG61" s="1">
        <f>IF(AG38="","",'Cost and Benefit Parameters'!$K$26)</f>
        <v>310.65445973099992</v>
      </c>
      <c r="AH61" s="1">
        <f>IF(AH38="","",'Cost and Benefit Parameters'!$K$26)</f>
        <v>310.65445973099992</v>
      </c>
      <c r="AI61" s="1">
        <f>IF(AI38="","",'Cost and Benefit Parameters'!$K$26)</f>
        <v>310.65445973099992</v>
      </c>
      <c r="AJ61" s="1">
        <f>IF(AJ38="","",'Cost and Benefit Parameters'!$K$26)</f>
        <v>310.65445973099992</v>
      </c>
      <c r="AK61" s="1">
        <f>IF(AK38="","",'Cost and Benefit Parameters'!$K$26)</f>
        <v>310.65445973099992</v>
      </c>
      <c r="AL61" s="1">
        <f>IF(AL38="","",'Cost and Benefit Parameters'!$K$26)</f>
        <v>310.65445973099992</v>
      </c>
      <c r="AM61" s="1">
        <f>IF(AM38="","",'Cost and Benefit Parameters'!$K$26)</f>
        <v>310.65445973099992</v>
      </c>
      <c r="AN61" s="1">
        <f>IF(AN38="","",'Cost and Benefit Parameters'!$K$26)</f>
        <v>310.65445973099992</v>
      </c>
      <c r="AO61" s="1">
        <f>IF(AO38="","",'Cost and Benefit Parameters'!$K$26)</f>
        <v>310.65445973099992</v>
      </c>
      <c r="AP61" s="1">
        <f>IF(AP38="","",'Cost and Benefit Parameters'!$K$26)</f>
        <v>310.65445973099992</v>
      </c>
      <c r="AQ61" s="1">
        <f>IF(AQ38="","",'Cost and Benefit Parameters'!$K$26)</f>
        <v>310.65445973099992</v>
      </c>
      <c r="AR61" s="1">
        <f>IF(AR38="","",'Cost and Benefit Parameters'!$K$26)</f>
        <v>310.65445973099992</v>
      </c>
      <c r="AS61" s="1">
        <f>IF(AS38="","",'Cost and Benefit Parameters'!$K$26)</f>
        <v>310.65445973099992</v>
      </c>
      <c r="AT61" s="1">
        <f>IF(AT38="","",'Cost and Benefit Parameters'!$K$26)</f>
        <v>310.65445973099992</v>
      </c>
      <c r="AU61" s="1">
        <f>IF(AU38="","",'Cost and Benefit Parameters'!$K$26)</f>
        <v>310.65445973099992</v>
      </c>
      <c r="AV61" s="1">
        <f>IF(AV38="","",'Cost and Benefit Parameters'!$K$26)</f>
        <v>310.65445973099992</v>
      </c>
      <c r="AW61" s="1">
        <f>IF(AW38="","",'Cost and Benefit Parameters'!$K$26)</f>
        <v>310.65445973099992</v>
      </c>
      <c r="AX61" s="1">
        <f>IF(AX38="","",'Cost and Benefit Parameters'!$K$26)</f>
        <v>310.65445973099992</v>
      </c>
      <c r="AY61" s="1">
        <f>IF(AY38="","",'Cost and Benefit Parameters'!$K$26)</f>
        <v>310.65445973099992</v>
      </c>
      <c r="AZ61" s="1">
        <f>IF(AZ38="","",'Cost and Benefit Parameters'!$K$26)</f>
        <v>310.65445973099992</v>
      </c>
      <c r="BA61" s="1">
        <f>IF(BA38="","",'Cost and Benefit Parameters'!$K$26)</f>
        <v>310.65445973099992</v>
      </c>
      <c r="BB61" s="1">
        <f>IF(BB38="","",'Cost and Benefit Parameters'!$K$26)</f>
        <v>310.65445973099992</v>
      </c>
      <c r="BC61" s="1" t="str">
        <f>IF(BC38="","",'Cost and Benefit Parameters'!$K$26)</f>
        <v/>
      </c>
      <c r="BD61" s="1" t="str">
        <f>IF(BD38="","",'Cost and Benefit Parameters'!$K$26)</f>
        <v/>
      </c>
      <c r="BE61" s="1" t="str">
        <f>IF(BE38="","",'Cost and Benefit Parameters'!$K$26)</f>
        <v/>
      </c>
      <c r="BF61" s="1" t="str">
        <f>IF(BF38="","",'Cost and Benefit Parameters'!$K$26)</f>
        <v/>
      </c>
      <c r="BG61" s="1" t="str">
        <f>IF(BG38="","",'Cost and Benefit Parameters'!$K$26)</f>
        <v/>
      </c>
      <c r="BH61" s="1" t="str">
        <f>IF(BH38="","",'Cost and Benefit Parameters'!$K$26)</f>
        <v/>
      </c>
      <c r="BI61" s="1" t="str">
        <f>IF(BI38="","",'Cost and Benefit Parameters'!$K$26)</f>
        <v/>
      </c>
      <c r="BJ61" s="1" t="str">
        <f>IF(BJ38="","",'Cost and Benefit Parameters'!$K$26)</f>
        <v/>
      </c>
      <c r="BK61" s="1" t="str">
        <f>IF(BK38="","",'Cost and Benefit Parameters'!$K$26)</f>
        <v/>
      </c>
      <c r="BL61" s="1" t="str">
        <f>IF(BL38="","",'Cost and Benefit Parameters'!$K$26)</f>
        <v/>
      </c>
    </row>
    <row r="62" spans="1:72" x14ac:dyDescent="0.55000000000000004">
      <c r="A62" s="639"/>
      <c r="B62" t="s">
        <v>477</v>
      </c>
      <c r="F62" s="1" t="str">
        <f>IF(F39="","",'Cost and Benefit Parameters'!$K$26)</f>
        <v/>
      </c>
      <c r="G62" s="1" t="str">
        <f>IF(G39="","",'Cost and Benefit Parameters'!$K$26)</f>
        <v/>
      </c>
      <c r="H62" s="1" t="str">
        <f>IF(H39="","",'Cost and Benefit Parameters'!$K$26)</f>
        <v/>
      </c>
      <c r="I62" s="1" t="str">
        <f>IF(I39="","",'Cost and Benefit Parameters'!$K$26)</f>
        <v/>
      </c>
      <c r="J62" s="1" t="str">
        <f>IF(J39="","",'Cost and Benefit Parameters'!$K$26)</f>
        <v/>
      </c>
      <c r="K62" s="1" t="str">
        <f>IF(K39="","",'Cost and Benefit Parameters'!$K$26)</f>
        <v/>
      </c>
      <c r="L62" s="1" t="str">
        <f>IF(L39="","",'Cost and Benefit Parameters'!$K$26)</f>
        <v/>
      </c>
      <c r="M62" s="1" t="str">
        <f>IF(M39="","",'Cost and Benefit Parameters'!$K$26)</f>
        <v/>
      </c>
      <c r="N62" s="1" t="str">
        <f>IF(N39="","",'Cost and Benefit Parameters'!$K$26)</f>
        <v/>
      </c>
      <c r="O62" s="1" t="str">
        <f>IF(O39="","",'Cost and Benefit Parameters'!$K$26)</f>
        <v/>
      </c>
      <c r="P62" s="1">
        <f>IF(P39="","",'Cost and Benefit Parameters'!$K$26)</f>
        <v>310.65445973099992</v>
      </c>
      <c r="Q62" s="1">
        <f>IF(Q39="","",'Cost and Benefit Parameters'!$K$26)</f>
        <v>310.65445973099992</v>
      </c>
      <c r="R62" s="1">
        <f>IF(R39="","",'Cost and Benefit Parameters'!$K$26)</f>
        <v>310.65445973099992</v>
      </c>
      <c r="S62" s="1">
        <f>IF(S39="","",'Cost and Benefit Parameters'!$K$26)</f>
        <v>310.65445973099992</v>
      </c>
      <c r="T62" s="1">
        <f>IF(T39="","",'Cost and Benefit Parameters'!$K$26)</f>
        <v>310.65445973099992</v>
      </c>
      <c r="U62" s="1">
        <f>IF(U39="","",'Cost and Benefit Parameters'!$K$26)</f>
        <v>310.65445973099992</v>
      </c>
      <c r="V62" s="1">
        <f>IF(V39="","",'Cost and Benefit Parameters'!$K$26)</f>
        <v>310.65445973099992</v>
      </c>
      <c r="W62" s="1">
        <f>IF(W39="","",'Cost and Benefit Parameters'!$K$26)</f>
        <v>310.65445973099992</v>
      </c>
      <c r="X62" s="1">
        <f>IF(X39="","",'Cost and Benefit Parameters'!$K$26)</f>
        <v>310.65445973099992</v>
      </c>
      <c r="Y62" s="1">
        <f>IF(Y39="","",'Cost and Benefit Parameters'!$K$26)</f>
        <v>310.65445973099992</v>
      </c>
      <c r="Z62" s="1">
        <f>IF(Z39="","",'Cost and Benefit Parameters'!$K$26)</f>
        <v>310.65445973099992</v>
      </c>
      <c r="AA62" s="1">
        <f>IF(AA39="","",'Cost and Benefit Parameters'!$K$26)</f>
        <v>310.65445973099992</v>
      </c>
      <c r="AB62" s="1">
        <f>IF(AB39="","",'Cost and Benefit Parameters'!$K$26)</f>
        <v>310.65445973099992</v>
      </c>
      <c r="AC62" s="1">
        <f>IF(AC39="","",'Cost and Benefit Parameters'!$K$26)</f>
        <v>310.65445973099992</v>
      </c>
      <c r="AD62" s="1">
        <f>IF(AD39="","",'Cost and Benefit Parameters'!$K$26)</f>
        <v>310.65445973099992</v>
      </c>
      <c r="AE62" s="1">
        <f>IF(AE39="","",'Cost and Benefit Parameters'!$K$26)</f>
        <v>310.65445973099992</v>
      </c>
      <c r="AF62" s="1">
        <f>IF(AF39="","",'Cost and Benefit Parameters'!$K$26)</f>
        <v>310.65445973099992</v>
      </c>
      <c r="AG62" s="1">
        <f>IF(AG39="","",'Cost and Benefit Parameters'!$K$26)</f>
        <v>310.65445973099992</v>
      </c>
      <c r="AH62" s="1">
        <f>IF(AH39="","",'Cost and Benefit Parameters'!$K$26)</f>
        <v>310.65445973099992</v>
      </c>
      <c r="AI62" s="1">
        <f>IF(AI39="","",'Cost and Benefit Parameters'!$K$26)</f>
        <v>310.65445973099992</v>
      </c>
      <c r="AJ62" s="1">
        <f>IF(AJ39="","",'Cost and Benefit Parameters'!$K$26)</f>
        <v>310.65445973099992</v>
      </c>
      <c r="AK62" s="1">
        <f>IF(AK39="","",'Cost and Benefit Parameters'!$K$26)</f>
        <v>310.65445973099992</v>
      </c>
      <c r="AL62" s="1">
        <f>IF(AL39="","",'Cost and Benefit Parameters'!$K$26)</f>
        <v>310.65445973099992</v>
      </c>
      <c r="AM62" s="1">
        <f>IF(AM39="","",'Cost and Benefit Parameters'!$K$26)</f>
        <v>310.65445973099992</v>
      </c>
      <c r="AN62" s="1">
        <f>IF(AN39="","",'Cost and Benefit Parameters'!$K$26)</f>
        <v>310.65445973099992</v>
      </c>
      <c r="AO62" s="1">
        <f>IF(AO39="","",'Cost and Benefit Parameters'!$K$26)</f>
        <v>310.65445973099992</v>
      </c>
      <c r="AP62" s="1">
        <f>IF(AP39="","",'Cost and Benefit Parameters'!$K$26)</f>
        <v>310.65445973099992</v>
      </c>
      <c r="AQ62" s="1">
        <f>IF(AQ39="","",'Cost and Benefit Parameters'!$K$26)</f>
        <v>310.65445973099992</v>
      </c>
      <c r="AR62" s="1">
        <f>IF(AR39="","",'Cost and Benefit Parameters'!$K$26)</f>
        <v>310.65445973099992</v>
      </c>
      <c r="AS62" s="1">
        <f>IF(AS39="","",'Cost and Benefit Parameters'!$K$26)</f>
        <v>310.65445973099992</v>
      </c>
      <c r="AT62" s="1">
        <f>IF(AT39="","",'Cost and Benefit Parameters'!$K$26)</f>
        <v>310.65445973099992</v>
      </c>
      <c r="AU62" s="1">
        <f>IF(AU39="","",'Cost and Benefit Parameters'!$K$26)</f>
        <v>310.65445973099992</v>
      </c>
      <c r="AV62" s="1">
        <f>IF(AV39="","",'Cost and Benefit Parameters'!$K$26)</f>
        <v>310.65445973099992</v>
      </c>
      <c r="AW62" s="1">
        <f>IF(AW39="","",'Cost and Benefit Parameters'!$K$26)</f>
        <v>310.65445973099992</v>
      </c>
      <c r="AX62" s="1">
        <f>IF(AX39="","",'Cost and Benefit Parameters'!$K$26)</f>
        <v>310.65445973099992</v>
      </c>
      <c r="AY62" s="1">
        <f>IF(AY39="","",'Cost and Benefit Parameters'!$K$26)</f>
        <v>310.65445973099992</v>
      </c>
      <c r="AZ62" s="1">
        <f>IF(AZ39="","",'Cost and Benefit Parameters'!$K$26)</f>
        <v>310.65445973099992</v>
      </c>
      <c r="BA62" s="1">
        <f>IF(BA39="","",'Cost and Benefit Parameters'!$K$26)</f>
        <v>310.65445973099992</v>
      </c>
      <c r="BB62" s="1">
        <f>IF(BB39="","",'Cost and Benefit Parameters'!$K$26)</f>
        <v>310.65445973099992</v>
      </c>
      <c r="BC62" s="1">
        <f>IF(BC39="","",'Cost and Benefit Parameters'!$K$26)</f>
        <v>310.65445973099992</v>
      </c>
      <c r="BD62" s="1" t="str">
        <f>IF(BD39="","",'Cost and Benefit Parameters'!$K$26)</f>
        <v/>
      </c>
      <c r="BE62" s="1" t="str">
        <f>IF(BE39="","",'Cost and Benefit Parameters'!$K$26)</f>
        <v/>
      </c>
      <c r="BF62" s="1" t="str">
        <f>IF(BF39="","",'Cost and Benefit Parameters'!$K$26)</f>
        <v/>
      </c>
      <c r="BG62" s="1" t="str">
        <f>IF(BG39="","",'Cost and Benefit Parameters'!$K$26)</f>
        <v/>
      </c>
      <c r="BH62" s="1" t="str">
        <f>IF(BH39="","",'Cost and Benefit Parameters'!$K$26)</f>
        <v/>
      </c>
      <c r="BI62" s="1" t="str">
        <f>IF(BI39="","",'Cost and Benefit Parameters'!$K$26)</f>
        <v/>
      </c>
      <c r="BJ62" s="1" t="str">
        <f>IF(BJ39="","",'Cost and Benefit Parameters'!$K$26)</f>
        <v/>
      </c>
      <c r="BK62" s="1" t="str">
        <f>IF(BK39="","",'Cost and Benefit Parameters'!$K$26)</f>
        <v/>
      </c>
      <c r="BL62" s="1" t="str">
        <f>IF(BL39="","",'Cost and Benefit Parameters'!$K$26)</f>
        <v/>
      </c>
    </row>
    <row r="63" spans="1:72" x14ac:dyDescent="0.55000000000000004">
      <c r="A63" s="639"/>
      <c r="B63" t="s">
        <v>478</v>
      </c>
      <c r="F63" s="1" t="str">
        <f>IF(F40="","",'Cost and Benefit Parameters'!$K$26)</f>
        <v/>
      </c>
      <c r="G63" s="1" t="str">
        <f>IF(G40="","",'Cost and Benefit Parameters'!$K$26)</f>
        <v/>
      </c>
      <c r="H63" s="1" t="str">
        <f>IF(H40="","",'Cost and Benefit Parameters'!$K$26)</f>
        <v/>
      </c>
      <c r="I63" s="1" t="str">
        <f>IF(I40="","",'Cost and Benefit Parameters'!$K$26)</f>
        <v/>
      </c>
      <c r="J63" s="1" t="str">
        <f>IF(J40="","",'Cost and Benefit Parameters'!$K$26)</f>
        <v/>
      </c>
      <c r="K63" s="1" t="str">
        <f>IF(K40="","",'Cost and Benefit Parameters'!$K$26)</f>
        <v/>
      </c>
      <c r="L63" s="1" t="str">
        <f>IF(L40="","",'Cost and Benefit Parameters'!$K$26)</f>
        <v/>
      </c>
      <c r="M63" s="1" t="str">
        <f>IF(M40="","",'Cost and Benefit Parameters'!$K$26)</f>
        <v/>
      </c>
      <c r="N63" s="1" t="str">
        <f>IF(N40="","",'Cost and Benefit Parameters'!$K$26)</f>
        <v/>
      </c>
      <c r="O63" s="1" t="str">
        <f>IF(O40="","",'Cost and Benefit Parameters'!$K$26)</f>
        <v/>
      </c>
      <c r="P63" s="1" t="str">
        <f>IF(P40="","",'Cost and Benefit Parameters'!$K$26)</f>
        <v/>
      </c>
      <c r="Q63" s="1">
        <f>IF(Q40="","",'Cost and Benefit Parameters'!$K$26)</f>
        <v>310.65445973099992</v>
      </c>
      <c r="R63" s="1">
        <f>IF(R40="","",'Cost and Benefit Parameters'!$K$26)</f>
        <v>310.65445973099992</v>
      </c>
      <c r="S63" s="1">
        <f>IF(S40="","",'Cost and Benefit Parameters'!$K$26)</f>
        <v>310.65445973099992</v>
      </c>
      <c r="T63" s="1">
        <f>IF(T40="","",'Cost and Benefit Parameters'!$K$26)</f>
        <v>310.65445973099992</v>
      </c>
      <c r="U63" s="1">
        <f>IF(U40="","",'Cost and Benefit Parameters'!$K$26)</f>
        <v>310.65445973099992</v>
      </c>
      <c r="V63" s="1">
        <f>IF(V40="","",'Cost and Benefit Parameters'!$K$26)</f>
        <v>310.65445973099992</v>
      </c>
      <c r="W63" s="1">
        <f>IF(W40="","",'Cost and Benefit Parameters'!$K$26)</f>
        <v>310.65445973099992</v>
      </c>
      <c r="X63" s="1">
        <f>IF(X40="","",'Cost and Benefit Parameters'!$K$26)</f>
        <v>310.65445973099992</v>
      </c>
      <c r="Y63" s="1">
        <f>IF(Y40="","",'Cost and Benefit Parameters'!$K$26)</f>
        <v>310.65445973099992</v>
      </c>
      <c r="Z63" s="1">
        <f>IF(Z40="","",'Cost and Benefit Parameters'!$K$26)</f>
        <v>310.65445973099992</v>
      </c>
      <c r="AA63" s="1">
        <f>IF(AA40="","",'Cost and Benefit Parameters'!$K$26)</f>
        <v>310.65445973099992</v>
      </c>
      <c r="AB63" s="1">
        <f>IF(AB40="","",'Cost and Benefit Parameters'!$K$26)</f>
        <v>310.65445973099992</v>
      </c>
      <c r="AC63" s="1">
        <f>IF(AC40="","",'Cost and Benefit Parameters'!$K$26)</f>
        <v>310.65445973099992</v>
      </c>
      <c r="AD63" s="1">
        <f>IF(AD40="","",'Cost and Benefit Parameters'!$K$26)</f>
        <v>310.65445973099992</v>
      </c>
      <c r="AE63" s="1">
        <f>IF(AE40="","",'Cost and Benefit Parameters'!$K$26)</f>
        <v>310.65445973099992</v>
      </c>
      <c r="AF63" s="1">
        <f>IF(AF40="","",'Cost and Benefit Parameters'!$K$26)</f>
        <v>310.65445973099992</v>
      </c>
      <c r="AG63" s="1">
        <f>IF(AG40="","",'Cost and Benefit Parameters'!$K$26)</f>
        <v>310.65445973099992</v>
      </c>
      <c r="AH63" s="1">
        <f>IF(AH40="","",'Cost and Benefit Parameters'!$K$26)</f>
        <v>310.65445973099992</v>
      </c>
      <c r="AI63" s="1">
        <f>IF(AI40="","",'Cost and Benefit Parameters'!$K$26)</f>
        <v>310.65445973099992</v>
      </c>
      <c r="AJ63" s="1">
        <f>IF(AJ40="","",'Cost and Benefit Parameters'!$K$26)</f>
        <v>310.65445973099992</v>
      </c>
      <c r="AK63" s="1">
        <f>IF(AK40="","",'Cost and Benefit Parameters'!$K$26)</f>
        <v>310.65445973099992</v>
      </c>
      <c r="AL63" s="1">
        <f>IF(AL40="","",'Cost and Benefit Parameters'!$K$26)</f>
        <v>310.65445973099992</v>
      </c>
      <c r="AM63" s="1">
        <f>IF(AM40="","",'Cost and Benefit Parameters'!$K$26)</f>
        <v>310.65445973099992</v>
      </c>
      <c r="AN63" s="1">
        <f>IF(AN40="","",'Cost and Benefit Parameters'!$K$26)</f>
        <v>310.65445973099992</v>
      </c>
      <c r="AO63" s="1">
        <f>IF(AO40="","",'Cost and Benefit Parameters'!$K$26)</f>
        <v>310.65445973099992</v>
      </c>
      <c r="AP63" s="1">
        <f>IF(AP40="","",'Cost and Benefit Parameters'!$K$26)</f>
        <v>310.65445973099992</v>
      </c>
      <c r="AQ63" s="1">
        <f>IF(AQ40="","",'Cost and Benefit Parameters'!$K$26)</f>
        <v>310.65445973099992</v>
      </c>
      <c r="AR63" s="1">
        <f>IF(AR40="","",'Cost and Benefit Parameters'!$K$26)</f>
        <v>310.65445973099992</v>
      </c>
      <c r="AS63" s="1">
        <f>IF(AS40="","",'Cost and Benefit Parameters'!$K$26)</f>
        <v>310.65445973099992</v>
      </c>
      <c r="AT63" s="1">
        <f>IF(AT40="","",'Cost and Benefit Parameters'!$K$26)</f>
        <v>310.65445973099992</v>
      </c>
      <c r="AU63" s="1">
        <f>IF(AU40="","",'Cost and Benefit Parameters'!$K$26)</f>
        <v>310.65445973099992</v>
      </c>
      <c r="AV63" s="1">
        <f>IF(AV40="","",'Cost and Benefit Parameters'!$K$26)</f>
        <v>310.65445973099992</v>
      </c>
      <c r="AW63" s="1">
        <f>IF(AW40="","",'Cost and Benefit Parameters'!$K$26)</f>
        <v>310.65445973099992</v>
      </c>
      <c r="AX63" s="1">
        <f>IF(AX40="","",'Cost and Benefit Parameters'!$K$26)</f>
        <v>310.65445973099992</v>
      </c>
      <c r="AY63" s="1">
        <f>IF(AY40="","",'Cost and Benefit Parameters'!$K$26)</f>
        <v>310.65445973099992</v>
      </c>
      <c r="AZ63" s="1">
        <f>IF(AZ40="","",'Cost and Benefit Parameters'!$K$26)</f>
        <v>310.65445973099992</v>
      </c>
      <c r="BA63" s="1">
        <f>IF(BA40="","",'Cost and Benefit Parameters'!$K$26)</f>
        <v>310.65445973099992</v>
      </c>
      <c r="BB63" s="1">
        <f>IF(BB40="","",'Cost and Benefit Parameters'!$K$26)</f>
        <v>310.65445973099992</v>
      </c>
      <c r="BC63" s="1">
        <f>IF(BC40="","",'Cost and Benefit Parameters'!$K$26)</f>
        <v>310.65445973099992</v>
      </c>
      <c r="BD63" s="1">
        <f>IF(BD40="","",'Cost and Benefit Parameters'!$K$26)</f>
        <v>310.65445973099992</v>
      </c>
      <c r="BE63" s="1" t="str">
        <f>IF(BE40="","",'Cost and Benefit Parameters'!$K$26)</f>
        <v/>
      </c>
      <c r="BF63" s="1" t="str">
        <f>IF(BF40="","",'Cost and Benefit Parameters'!$K$26)</f>
        <v/>
      </c>
      <c r="BG63" s="1" t="str">
        <f>IF(BG40="","",'Cost and Benefit Parameters'!$K$26)</f>
        <v/>
      </c>
      <c r="BH63" s="1" t="str">
        <f>IF(BH40="","",'Cost and Benefit Parameters'!$K$26)</f>
        <v/>
      </c>
      <c r="BI63" s="1" t="str">
        <f>IF(BI40="","",'Cost and Benefit Parameters'!$K$26)</f>
        <v/>
      </c>
      <c r="BJ63" s="1" t="str">
        <f>IF(BJ40="","",'Cost and Benefit Parameters'!$K$26)</f>
        <v/>
      </c>
      <c r="BK63" s="1" t="str">
        <f>IF(BK40="","",'Cost and Benefit Parameters'!$K$26)</f>
        <v/>
      </c>
      <c r="BL63" s="1" t="str">
        <f>IF(BL40="","",'Cost and Benefit Parameters'!$K$26)</f>
        <v/>
      </c>
    </row>
    <row r="64" spans="1:72" x14ac:dyDescent="0.55000000000000004">
      <c r="A64" s="639"/>
      <c r="B64" t="s">
        <v>479</v>
      </c>
      <c r="F64" s="1" t="str">
        <f>IF(F41="","",'Cost and Benefit Parameters'!$K$26)</f>
        <v/>
      </c>
      <c r="G64" s="1" t="str">
        <f>IF(G41="","",'Cost and Benefit Parameters'!$K$26)</f>
        <v/>
      </c>
      <c r="H64" s="1" t="str">
        <f>IF(H41="","",'Cost and Benefit Parameters'!$K$26)</f>
        <v/>
      </c>
      <c r="I64" s="1" t="str">
        <f>IF(I41="","",'Cost and Benefit Parameters'!$K$26)</f>
        <v/>
      </c>
      <c r="J64" s="1" t="str">
        <f>IF(J41="","",'Cost and Benefit Parameters'!$K$26)</f>
        <v/>
      </c>
      <c r="K64" s="1" t="str">
        <f>IF(K41="","",'Cost and Benefit Parameters'!$K$26)</f>
        <v/>
      </c>
      <c r="L64" s="1" t="str">
        <f>IF(L41="","",'Cost and Benefit Parameters'!$K$26)</f>
        <v/>
      </c>
      <c r="M64" s="1" t="str">
        <f>IF(M41="","",'Cost and Benefit Parameters'!$K$26)</f>
        <v/>
      </c>
      <c r="N64" s="1" t="str">
        <f>IF(N41="","",'Cost and Benefit Parameters'!$K$26)</f>
        <v/>
      </c>
      <c r="O64" s="1" t="str">
        <f>IF(O41="","",'Cost and Benefit Parameters'!$K$26)</f>
        <v/>
      </c>
      <c r="P64" s="1" t="str">
        <f>IF(P41="","",'Cost and Benefit Parameters'!$K$26)</f>
        <v/>
      </c>
      <c r="Q64" s="1" t="str">
        <f>IF(Q41="","",'Cost and Benefit Parameters'!$K$26)</f>
        <v/>
      </c>
      <c r="R64" s="1">
        <f>IF(R41="","",'Cost and Benefit Parameters'!$K$26)</f>
        <v>310.65445973099992</v>
      </c>
      <c r="S64" s="1">
        <f>IF(S41="","",'Cost and Benefit Parameters'!$K$26)</f>
        <v>310.65445973099992</v>
      </c>
      <c r="T64" s="1">
        <f>IF(T41="","",'Cost and Benefit Parameters'!$K$26)</f>
        <v>310.65445973099992</v>
      </c>
      <c r="U64" s="1">
        <f>IF(U41="","",'Cost and Benefit Parameters'!$K$26)</f>
        <v>310.65445973099992</v>
      </c>
      <c r="V64" s="1">
        <f>IF(V41="","",'Cost and Benefit Parameters'!$K$26)</f>
        <v>310.65445973099992</v>
      </c>
      <c r="W64" s="1">
        <f>IF(W41="","",'Cost and Benefit Parameters'!$K$26)</f>
        <v>310.65445973099992</v>
      </c>
      <c r="X64" s="1">
        <f>IF(X41="","",'Cost and Benefit Parameters'!$K$26)</f>
        <v>310.65445973099992</v>
      </c>
      <c r="Y64" s="1">
        <f>IF(Y41="","",'Cost and Benefit Parameters'!$K$26)</f>
        <v>310.65445973099992</v>
      </c>
      <c r="Z64" s="1">
        <f>IF(Z41="","",'Cost and Benefit Parameters'!$K$26)</f>
        <v>310.65445973099992</v>
      </c>
      <c r="AA64" s="1">
        <f>IF(AA41="","",'Cost and Benefit Parameters'!$K$26)</f>
        <v>310.65445973099992</v>
      </c>
      <c r="AB64" s="1">
        <f>IF(AB41="","",'Cost and Benefit Parameters'!$K$26)</f>
        <v>310.65445973099992</v>
      </c>
      <c r="AC64" s="1">
        <f>IF(AC41="","",'Cost and Benefit Parameters'!$K$26)</f>
        <v>310.65445973099992</v>
      </c>
      <c r="AD64" s="1">
        <f>IF(AD41="","",'Cost and Benefit Parameters'!$K$26)</f>
        <v>310.65445973099992</v>
      </c>
      <c r="AE64" s="1">
        <f>IF(AE41="","",'Cost and Benefit Parameters'!$K$26)</f>
        <v>310.65445973099992</v>
      </c>
      <c r="AF64" s="1">
        <f>IF(AF41="","",'Cost and Benefit Parameters'!$K$26)</f>
        <v>310.65445973099992</v>
      </c>
      <c r="AG64" s="1">
        <f>IF(AG41="","",'Cost and Benefit Parameters'!$K$26)</f>
        <v>310.65445973099992</v>
      </c>
      <c r="AH64" s="1">
        <f>IF(AH41="","",'Cost and Benefit Parameters'!$K$26)</f>
        <v>310.65445973099992</v>
      </c>
      <c r="AI64" s="1">
        <f>IF(AI41="","",'Cost and Benefit Parameters'!$K$26)</f>
        <v>310.65445973099992</v>
      </c>
      <c r="AJ64" s="1">
        <f>IF(AJ41="","",'Cost and Benefit Parameters'!$K$26)</f>
        <v>310.65445973099992</v>
      </c>
      <c r="AK64" s="1">
        <f>IF(AK41="","",'Cost and Benefit Parameters'!$K$26)</f>
        <v>310.65445973099992</v>
      </c>
      <c r="AL64" s="1">
        <f>IF(AL41="","",'Cost and Benefit Parameters'!$K$26)</f>
        <v>310.65445973099992</v>
      </c>
      <c r="AM64" s="1">
        <f>IF(AM41="","",'Cost and Benefit Parameters'!$K$26)</f>
        <v>310.65445973099992</v>
      </c>
      <c r="AN64" s="1">
        <f>IF(AN41="","",'Cost and Benefit Parameters'!$K$26)</f>
        <v>310.65445973099992</v>
      </c>
      <c r="AO64" s="1">
        <f>IF(AO41="","",'Cost and Benefit Parameters'!$K$26)</f>
        <v>310.65445973099992</v>
      </c>
      <c r="AP64" s="1">
        <f>IF(AP41="","",'Cost and Benefit Parameters'!$K$26)</f>
        <v>310.65445973099992</v>
      </c>
      <c r="AQ64" s="1">
        <f>IF(AQ41="","",'Cost and Benefit Parameters'!$K$26)</f>
        <v>310.65445973099992</v>
      </c>
      <c r="AR64" s="1">
        <f>IF(AR41="","",'Cost and Benefit Parameters'!$K$26)</f>
        <v>310.65445973099992</v>
      </c>
      <c r="AS64" s="1">
        <f>IF(AS41="","",'Cost and Benefit Parameters'!$K$26)</f>
        <v>310.65445973099992</v>
      </c>
      <c r="AT64" s="1">
        <f>IF(AT41="","",'Cost and Benefit Parameters'!$K$26)</f>
        <v>310.65445973099992</v>
      </c>
      <c r="AU64" s="1">
        <f>IF(AU41="","",'Cost and Benefit Parameters'!$K$26)</f>
        <v>310.65445973099992</v>
      </c>
      <c r="AV64" s="1">
        <f>IF(AV41="","",'Cost and Benefit Parameters'!$K$26)</f>
        <v>310.65445973099992</v>
      </c>
      <c r="AW64" s="1">
        <f>IF(AW41="","",'Cost and Benefit Parameters'!$K$26)</f>
        <v>310.65445973099992</v>
      </c>
      <c r="AX64" s="1">
        <f>IF(AX41="","",'Cost and Benefit Parameters'!$K$26)</f>
        <v>310.65445973099992</v>
      </c>
      <c r="AY64" s="1">
        <f>IF(AY41="","",'Cost and Benefit Parameters'!$K$26)</f>
        <v>310.65445973099992</v>
      </c>
      <c r="AZ64" s="1">
        <f>IF(AZ41="","",'Cost and Benefit Parameters'!$K$26)</f>
        <v>310.65445973099992</v>
      </c>
      <c r="BA64" s="1">
        <f>IF(BA41="","",'Cost and Benefit Parameters'!$K$26)</f>
        <v>310.65445973099992</v>
      </c>
      <c r="BB64" s="1">
        <f>IF(BB41="","",'Cost and Benefit Parameters'!$K$26)</f>
        <v>310.65445973099992</v>
      </c>
      <c r="BC64" s="1">
        <f>IF(BC41="","",'Cost and Benefit Parameters'!$K$26)</f>
        <v>310.65445973099992</v>
      </c>
      <c r="BD64" s="1">
        <f>IF(BD41="","",'Cost and Benefit Parameters'!$K$26)</f>
        <v>310.65445973099992</v>
      </c>
      <c r="BE64" s="1">
        <f>IF(BE41="","",'Cost and Benefit Parameters'!$K$26)</f>
        <v>310.65445973099992</v>
      </c>
      <c r="BF64" s="1" t="str">
        <f>IF(BF41="","",'Cost and Benefit Parameters'!$K$26)</f>
        <v/>
      </c>
      <c r="BG64" s="1" t="str">
        <f>IF(BG41="","",'Cost and Benefit Parameters'!$K$26)</f>
        <v/>
      </c>
      <c r="BH64" s="1" t="str">
        <f>IF(BH41="","",'Cost and Benefit Parameters'!$K$26)</f>
        <v/>
      </c>
      <c r="BI64" s="1" t="str">
        <f>IF(BI41="","",'Cost and Benefit Parameters'!$K$26)</f>
        <v/>
      </c>
      <c r="BJ64" s="1" t="str">
        <f>IF(BJ41="","",'Cost and Benefit Parameters'!$K$26)</f>
        <v/>
      </c>
      <c r="BK64" s="1" t="str">
        <f>IF(BK41="","",'Cost and Benefit Parameters'!$K$26)</f>
        <v/>
      </c>
      <c r="BL64" s="1" t="str">
        <f>IF(BL41="","",'Cost and Benefit Parameters'!$K$26)</f>
        <v/>
      </c>
    </row>
    <row r="65" spans="1:72" x14ac:dyDescent="0.55000000000000004">
      <c r="A65" s="639"/>
      <c r="B65" t="s">
        <v>480</v>
      </c>
      <c r="F65" s="1" t="str">
        <f>IF(F42="","",'Cost and Benefit Parameters'!$K$26)</f>
        <v/>
      </c>
      <c r="G65" s="1" t="str">
        <f>IF(G42="","",'Cost and Benefit Parameters'!$K$26)</f>
        <v/>
      </c>
      <c r="H65" s="1" t="str">
        <f>IF(H42="","",'Cost and Benefit Parameters'!$K$26)</f>
        <v/>
      </c>
      <c r="I65" s="1" t="str">
        <f>IF(I42="","",'Cost and Benefit Parameters'!$K$26)</f>
        <v/>
      </c>
      <c r="J65" s="1" t="str">
        <f>IF(J42="","",'Cost and Benefit Parameters'!$K$26)</f>
        <v/>
      </c>
      <c r="K65" s="1" t="str">
        <f>IF(K42="","",'Cost and Benefit Parameters'!$K$26)</f>
        <v/>
      </c>
      <c r="L65" s="1" t="str">
        <f>IF(L42="","",'Cost and Benefit Parameters'!$K$26)</f>
        <v/>
      </c>
      <c r="M65" s="1" t="str">
        <f>IF(M42="","",'Cost and Benefit Parameters'!$K$26)</f>
        <v/>
      </c>
      <c r="N65" s="1" t="str">
        <f>IF(N42="","",'Cost and Benefit Parameters'!$K$26)</f>
        <v/>
      </c>
      <c r="O65" s="1" t="str">
        <f>IF(O42="","",'Cost and Benefit Parameters'!$K$26)</f>
        <v/>
      </c>
      <c r="P65" s="1" t="str">
        <f>IF(P42="","",'Cost and Benefit Parameters'!$K$26)</f>
        <v/>
      </c>
      <c r="Q65" s="1" t="str">
        <f>IF(Q42="","",'Cost and Benefit Parameters'!$K$26)</f>
        <v/>
      </c>
      <c r="R65" s="1" t="str">
        <f>IF(R42="","",'Cost and Benefit Parameters'!$K$26)</f>
        <v/>
      </c>
      <c r="S65" s="1">
        <f>IF(S42="","",'Cost and Benefit Parameters'!$K$26)</f>
        <v>310.65445973099992</v>
      </c>
      <c r="T65" s="1">
        <f>IF(T42="","",'Cost and Benefit Parameters'!$K$26)</f>
        <v>310.65445973099992</v>
      </c>
      <c r="U65" s="1">
        <f>IF(U42="","",'Cost and Benefit Parameters'!$K$26)</f>
        <v>310.65445973099992</v>
      </c>
      <c r="V65" s="1">
        <f>IF(V42="","",'Cost and Benefit Parameters'!$K$26)</f>
        <v>310.65445973099992</v>
      </c>
      <c r="W65" s="1">
        <f>IF(W42="","",'Cost and Benefit Parameters'!$K$26)</f>
        <v>310.65445973099992</v>
      </c>
      <c r="X65" s="1">
        <f>IF(X42="","",'Cost and Benefit Parameters'!$K$26)</f>
        <v>310.65445973099992</v>
      </c>
      <c r="Y65" s="1">
        <f>IF(Y42="","",'Cost and Benefit Parameters'!$K$26)</f>
        <v>310.65445973099992</v>
      </c>
      <c r="Z65" s="1">
        <f>IF(Z42="","",'Cost and Benefit Parameters'!$K$26)</f>
        <v>310.65445973099992</v>
      </c>
      <c r="AA65" s="1">
        <f>IF(AA42="","",'Cost and Benefit Parameters'!$K$26)</f>
        <v>310.65445973099992</v>
      </c>
      <c r="AB65" s="1">
        <f>IF(AB42="","",'Cost and Benefit Parameters'!$K$26)</f>
        <v>310.65445973099992</v>
      </c>
      <c r="AC65" s="1">
        <f>IF(AC42="","",'Cost and Benefit Parameters'!$K$26)</f>
        <v>310.65445973099992</v>
      </c>
      <c r="AD65" s="1">
        <f>IF(AD42="","",'Cost and Benefit Parameters'!$K$26)</f>
        <v>310.65445973099992</v>
      </c>
      <c r="AE65" s="1">
        <f>IF(AE42="","",'Cost and Benefit Parameters'!$K$26)</f>
        <v>310.65445973099992</v>
      </c>
      <c r="AF65" s="1">
        <f>IF(AF42="","",'Cost and Benefit Parameters'!$K$26)</f>
        <v>310.65445973099992</v>
      </c>
      <c r="AG65" s="1">
        <f>IF(AG42="","",'Cost and Benefit Parameters'!$K$26)</f>
        <v>310.65445973099992</v>
      </c>
      <c r="AH65" s="1">
        <f>IF(AH42="","",'Cost and Benefit Parameters'!$K$26)</f>
        <v>310.65445973099992</v>
      </c>
      <c r="AI65" s="1">
        <f>IF(AI42="","",'Cost and Benefit Parameters'!$K$26)</f>
        <v>310.65445973099992</v>
      </c>
      <c r="AJ65" s="1">
        <f>IF(AJ42="","",'Cost and Benefit Parameters'!$K$26)</f>
        <v>310.65445973099992</v>
      </c>
      <c r="AK65" s="1">
        <f>IF(AK42="","",'Cost and Benefit Parameters'!$K$26)</f>
        <v>310.65445973099992</v>
      </c>
      <c r="AL65" s="1">
        <f>IF(AL42="","",'Cost and Benefit Parameters'!$K$26)</f>
        <v>310.65445973099992</v>
      </c>
      <c r="AM65" s="1">
        <f>IF(AM42="","",'Cost and Benefit Parameters'!$K$26)</f>
        <v>310.65445973099992</v>
      </c>
      <c r="AN65" s="1">
        <f>IF(AN42="","",'Cost and Benefit Parameters'!$K$26)</f>
        <v>310.65445973099992</v>
      </c>
      <c r="AO65" s="1">
        <f>IF(AO42="","",'Cost and Benefit Parameters'!$K$26)</f>
        <v>310.65445973099992</v>
      </c>
      <c r="AP65" s="1">
        <f>IF(AP42="","",'Cost and Benefit Parameters'!$K$26)</f>
        <v>310.65445973099992</v>
      </c>
      <c r="AQ65" s="1">
        <f>IF(AQ42="","",'Cost and Benefit Parameters'!$K$26)</f>
        <v>310.65445973099992</v>
      </c>
      <c r="AR65" s="1">
        <f>IF(AR42="","",'Cost and Benefit Parameters'!$K$26)</f>
        <v>310.65445973099992</v>
      </c>
      <c r="AS65" s="1">
        <f>IF(AS42="","",'Cost and Benefit Parameters'!$K$26)</f>
        <v>310.65445973099992</v>
      </c>
      <c r="AT65" s="1">
        <f>IF(AT42="","",'Cost and Benefit Parameters'!$K$26)</f>
        <v>310.65445973099992</v>
      </c>
      <c r="AU65" s="1">
        <f>IF(AU42="","",'Cost and Benefit Parameters'!$K$26)</f>
        <v>310.65445973099992</v>
      </c>
      <c r="AV65" s="1">
        <f>IF(AV42="","",'Cost and Benefit Parameters'!$K$26)</f>
        <v>310.65445973099992</v>
      </c>
      <c r="AW65" s="1">
        <f>IF(AW42="","",'Cost and Benefit Parameters'!$K$26)</f>
        <v>310.65445973099992</v>
      </c>
      <c r="AX65" s="1">
        <f>IF(AX42="","",'Cost and Benefit Parameters'!$K$26)</f>
        <v>310.65445973099992</v>
      </c>
      <c r="AY65" s="1">
        <f>IF(AY42="","",'Cost and Benefit Parameters'!$K$26)</f>
        <v>310.65445973099992</v>
      </c>
      <c r="AZ65" s="1">
        <f>IF(AZ42="","",'Cost and Benefit Parameters'!$K$26)</f>
        <v>310.65445973099992</v>
      </c>
      <c r="BA65" s="1">
        <f>IF(BA42="","",'Cost and Benefit Parameters'!$K$26)</f>
        <v>310.65445973099992</v>
      </c>
      <c r="BB65" s="1">
        <f>IF(BB42="","",'Cost and Benefit Parameters'!$K$26)</f>
        <v>310.65445973099992</v>
      </c>
      <c r="BC65" s="1">
        <f>IF(BC42="","",'Cost and Benefit Parameters'!$K$26)</f>
        <v>310.65445973099992</v>
      </c>
      <c r="BD65" s="1">
        <f>IF(BD42="","",'Cost and Benefit Parameters'!$K$26)</f>
        <v>310.65445973099992</v>
      </c>
      <c r="BE65" s="1">
        <f>IF(BE42="","",'Cost and Benefit Parameters'!$K$26)</f>
        <v>310.65445973099992</v>
      </c>
      <c r="BF65" s="1">
        <f>IF(BF42="","",'Cost and Benefit Parameters'!$K$26)</f>
        <v>310.65445973099992</v>
      </c>
      <c r="BG65" s="1" t="str">
        <f>IF(BG42="","",'Cost and Benefit Parameters'!$K$26)</f>
        <v/>
      </c>
      <c r="BH65" s="1" t="str">
        <f>IF(BH42="","",'Cost and Benefit Parameters'!$K$26)</f>
        <v/>
      </c>
      <c r="BI65" s="1" t="str">
        <f>IF(BI42="","",'Cost and Benefit Parameters'!$K$26)</f>
        <v/>
      </c>
      <c r="BJ65" s="1" t="str">
        <f>IF(BJ42="","",'Cost and Benefit Parameters'!$K$26)</f>
        <v/>
      </c>
      <c r="BK65" s="1" t="str">
        <f>IF(BK42="","",'Cost and Benefit Parameters'!$K$26)</f>
        <v/>
      </c>
      <c r="BL65" s="1" t="str">
        <f>IF(BL42="","",'Cost and Benefit Parameters'!$K$26)</f>
        <v/>
      </c>
    </row>
    <row r="66" spans="1:72" x14ac:dyDescent="0.55000000000000004">
      <c r="A66" s="639"/>
      <c r="B66" t="s">
        <v>481</v>
      </c>
      <c r="F66" s="1" t="str">
        <f>IF(F43="","",'Cost and Benefit Parameters'!$K$26)</f>
        <v/>
      </c>
      <c r="G66" s="1" t="str">
        <f>IF(G43="","",'Cost and Benefit Parameters'!$K$26)</f>
        <v/>
      </c>
      <c r="H66" s="1" t="str">
        <f>IF(H43="","",'Cost and Benefit Parameters'!$K$26)</f>
        <v/>
      </c>
      <c r="I66" s="1" t="str">
        <f>IF(I43="","",'Cost and Benefit Parameters'!$K$26)</f>
        <v/>
      </c>
      <c r="J66" s="1" t="str">
        <f>IF(J43="","",'Cost and Benefit Parameters'!$K$26)</f>
        <v/>
      </c>
      <c r="K66" s="1" t="str">
        <f>IF(K43="","",'Cost and Benefit Parameters'!$K$26)</f>
        <v/>
      </c>
      <c r="L66" s="1" t="str">
        <f>IF(L43="","",'Cost and Benefit Parameters'!$K$26)</f>
        <v/>
      </c>
      <c r="M66" s="1" t="str">
        <f>IF(M43="","",'Cost and Benefit Parameters'!$K$26)</f>
        <v/>
      </c>
      <c r="N66" s="1" t="str">
        <f>IF(N43="","",'Cost and Benefit Parameters'!$K$26)</f>
        <v/>
      </c>
      <c r="O66" s="1" t="str">
        <f>IF(O43="","",'Cost and Benefit Parameters'!$K$26)</f>
        <v/>
      </c>
      <c r="P66" s="1" t="str">
        <f>IF(P43="","",'Cost and Benefit Parameters'!$K$26)</f>
        <v/>
      </c>
      <c r="Q66" s="1" t="str">
        <f>IF(Q43="","",'Cost and Benefit Parameters'!$K$26)</f>
        <v/>
      </c>
      <c r="R66" s="1" t="str">
        <f>IF(R43="","",'Cost and Benefit Parameters'!$K$26)</f>
        <v/>
      </c>
      <c r="S66" s="1" t="str">
        <f>IF(S43="","",'Cost and Benefit Parameters'!$K$26)</f>
        <v/>
      </c>
      <c r="T66" s="1">
        <f>IF(T43="","",'Cost and Benefit Parameters'!$K$26)</f>
        <v>310.65445973099992</v>
      </c>
      <c r="U66" s="1">
        <f>IF(U43="","",'Cost and Benefit Parameters'!$K$26)</f>
        <v>310.65445973099992</v>
      </c>
      <c r="V66" s="1">
        <f>IF(V43="","",'Cost and Benefit Parameters'!$K$26)</f>
        <v>310.65445973099992</v>
      </c>
      <c r="W66" s="1">
        <f>IF(W43="","",'Cost and Benefit Parameters'!$K$26)</f>
        <v>310.65445973099992</v>
      </c>
      <c r="X66" s="1">
        <f>IF(X43="","",'Cost and Benefit Parameters'!$K$26)</f>
        <v>310.65445973099992</v>
      </c>
      <c r="Y66" s="1">
        <f>IF(Y43="","",'Cost and Benefit Parameters'!$K$26)</f>
        <v>310.65445973099992</v>
      </c>
      <c r="Z66" s="1">
        <f>IF(Z43="","",'Cost and Benefit Parameters'!$K$26)</f>
        <v>310.65445973099992</v>
      </c>
      <c r="AA66" s="1">
        <f>IF(AA43="","",'Cost and Benefit Parameters'!$K$26)</f>
        <v>310.65445973099992</v>
      </c>
      <c r="AB66" s="1">
        <f>IF(AB43="","",'Cost and Benefit Parameters'!$K$26)</f>
        <v>310.65445973099992</v>
      </c>
      <c r="AC66" s="1">
        <f>IF(AC43="","",'Cost and Benefit Parameters'!$K$26)</f>
        <v>310.65445973099992</v>
      </c>
      <c r="AD66" s="1">
        <f>IF(AD43="","",'Cost and Benefit Parameters'!$K$26)</f>
        <v>310.65445973099992</v>
      </c>
      <c r="AE66" s="1">
        <f>IF(AE43="","",'Cost and Benefit Parameters'!$K$26)</f>
        <v>310.65445973099992</v>
      </c>
      <c r="AF66" s="1">
        <f>IF(AF43="","",'Cost and Benefit Parameters'!$K$26)</f>
        <v>310.65445973099992</v>
      </c>
      <c r="AG66" s="1">
        <f>IF(AG43="","",'Cost and Benefit Parameters'!$K$26)</f>
        <v>310.65445973099992</v>
      </c>
      <c r="AH66" s="1">
        <f>IF(AH43="","",'Cost and Benefit Parameters'!$K$26)</f>
        <v>310.65445973099992</v>
      </c>
      <c r="AI66" s="1">
        <f>IF(AI43="","",'Cost and Benefit Parameters'!$K$26)</f>
        <v>310.65445973099992</v>
      </c>
      <c r="AJ66" s="1">
        <f>IF(AJ43="","",'Cost and Benefit Parameters'!$K$26)</f>
        <v>310.65445973099992</v>
      </c>
      <c r="AK66" s="1">
        <f>IF(AK43="","",'Cost and Benefit Parameters'!$K$26)</f>
        <v>310.65445973099992</v>
      </c>
      <c r="AL66" s="1">
        <f>IF(AL43="","",'Cost and Benefit Parameters'!$K$26)</f>
        <v>310.65445973099992</v>
      </c>
      <c r="AM66" s="1">
        <f>IF(AM43="","",'Cost and Benefit Parameters'!$K$26)</f>
        <v>310.65445973099992</v>
      </c>
      <c r="AN66" s="1">
        <f>IF(AN43="","",'Cost and Benefit Parameters'!$K$26)</f>
        <v>310.65445973099992</v>
      </c>
      <c r="AO66" s="1">
        <f>IF(AO43="","",'Cost and Benefit Parameters'!$K$26)</f>
        <v>310.65445973099992</v>
      </c>
      <c r="AP66" s="1">
        <f>IF(AP43="","",'Cost and Benefit Parameters'!$K$26)</f>
        <v>310.65445973099992</v>
      </c>
      <c r="AQ66" s="1">
        <f>IF(AQ43="","",'Cost and Benefit Parameters'!$K$26)</f>
        <v>310.65445973099992</v>
      </c>
      <c r="AR66" s="1">
        <f>IF(AR43="","",'Cost and Benefit Parameters'!$K$26)</f>
        <v>310.65445973099992</v>
      </c>
      <c r="AS66" s="1">
        <f>IF(AS43="","",'Cost and Benefit Parameters'!$K$26)</f>
        <v>310.65445973099992</v>
      </c>
      <c r="AT66" s="1">
        <f>IF(AT43="","",'Cost and Benefit Parameters'!$K$26)</f>
        <v>310.65445973099992</v>
      </c>
      <c r="AU66" s="1">
        <f>IF(AU43="","",'Cost and Benefit Parameters'!$K$26)</f>
        <v>310.65445973099992</v>
      </c>
      <c r="AV66" s="1">
        <f>IF(AV43="","",'Cost and Benefit Parameters'!$K$26)</f>
        <v>310.65445973099992</v>
      </c>
      <c r="AW66" s="1">
        <f>IF(AW43="","",'Cost and Benefit Parameters'!$K$26)</f>
        <v>310.65445973099992</v>
      </c>
      <c r="AX66" s="1">
        <f>IF(AX43="","",'Cost and Benefit Parameters'!$K$26)</f>
        <v>310.65445973099992</v>
      </c>
      <c r="AY66" s="1">
        <f>IF(AY43="","",'Cost and Benefit Parameters'!$K$26)</f>
        <v>310.65445973099992</v>
      </c>
      <c r="AZ66" s="1">
        <f>IF(AZ43="","",'Cost and Benefit Parameters'!$K$26)</f>
        <v>310.65445973099992</v>
      </c>
      <c r="BA66" s="1">
        <f>IF(BA43="","",'Cost and Benefit Parameters'!$K$26)</f>
        <v>310.65445973099992</v>
      </c>
      <c r="BB66" s="1">
        <f>IF(BB43="","",'Cost and Benefit Parameters'!$K$26)</f>
        <v>310.65445973099992</v>
      </c>
      <c r="BC66" s="1">
        <f>IF(BC43="","",'Cost and Benefit Parameters'!$K$26)</f>
        <v>310.65445973099992</v>
      </c>
      <c r="BD66" s="1">
        <f>IF(BD43="","",'Cost and Benefit Parameters'!$K$26)</f>
        <v>310.65445973099992</v>
      </c>
      <c r="BE66" s="1">
        <f>IF(BE43="","",'Cost and Benefit Parameters'!$K$26)</f>
        <v>310.65445973099992</v>
      </c>
      <c r="BF66" s="1">
        <f>IF(BF43="","",'Cost and Benefit Parameters'!$K$26)</f>
        <v>310.65445973099992</v>
      </c>
      <c r="BG66" s="1">
        <f>IF(BG43="","",'Cost and Benefit Parameters'!$K$26)</f>
        <v>310.65445973099992</v>
      </c>
      <c r="BH66" s="1" t="str">
        <f>IF(BH43="","",'Cost and Benefit Parameters'!$K$26)</f>
        <v/>
      </c>
      <c r="BI66" s="1" t="str">
        <f>IF(BI43="","",'Cost and Benefit Parameters'!$K$26)</f>
        <v/>
      </c>
      <c r="BJ66" s="1" t="str">
        <f>IF(BJ43="","",'Cost and Benefit Parameters'!$K$26)</f>
        <v/>
      </c>
      <c r="BK66" s="1" t="str">
        <f>IF(BK43="","",'Cost and Benefit Parameters'!$K$26)</f>
        <v/>
      </c>
      <c r="BL66" s="1" t="str">
        <f>IF(BL43="","",'Cost and Benefit Parameters'!$K$26)</f>
        <v/>
      </c>
    </row>
    <row r="67" spans="1:72" x14ac:dyDescent="0.55000000000000004">
      <c r="A67" s="639"/>
      <c r="B67" t="s">
        <v>482</v>
      </c>
      <c r="F67" s="1" t="str">
        <f>IF(F44="","",'Cost and Benefit Parameters'!$K$26)</f>
        <v/>
      </c>
      <c r="G67" s="1" t="str">
        <f>IF(G44="","",'Cost and Benefit Parameters'!$K$26)</f>
        <v/>
      </c>
      <c r="H67" s="1" t="str">
        <f>IF(H44="","",'Cost and Benefit Parameters'!$K$26)</f>
        <v/>
      </c>
      <c r="I67" s="1" t="str">
        <f>IF(I44="","",'Cost and Benefit Parameters'!$K$26)</f>
        <v/>
      </c>
      <c r="J67" s="1" t="str">
        <f>IF(J44="","",'Cost and Benefit Parameters'!$K$26)</f>
        <v/>
      </c>
      <c r="K67" s="1" t="str">
        <f>IF(K44="","",'Cost and Benefit Parameters'!$K$26)</f>
        <v/>
      </c>
      <c r="L67" s="1" t="str">
        <f>IF(L44="","",'Cost and Benefit Parameters'!$K$26)</f>
        <v/>
      </c>
      <c r="M67" s="1" t="str">
        <f>IF(M44="","",'Cost and Benefit Parameters'!$K$26)</f>
        <v/>
      </c>
      <c r="N67" s="1" t="str">
        <f>IF(N44="","",'Cost and Benefit Parameters'!$K$26)</f>
        <v/>
      </c>
      <c r="O67" s="1" t="str">
        <f>IF(O44="","",'Cost and Benefit Parameters'!$K$26)</f>
        <v/>
      </c>
      <c r="P67" s="1" t="str">
        <f>IF(P44="","",'Cost and Benefit Parameters'!$K$26)</f>
        <v/>
      </c>
      <c r="Q67" s="1" t="str">
        <f>IF(Q44="","",'Cost and Benefit Parameters'!$K$26)</f>
        <v/>
      </c>
      <c r="R67" s="1" t="str">
        <f>IF(R44="","",'Cost and Benefit Parameters'!$K$26)</f>
        <v/>
      </c>
      <c r="S67" s="1" t="str">
        <f>IF(S44="","",'Cost and Benefit Parameters'!$K$26)</f>
        <v/>
      </c>
      <c r="T67" s="1" t="str">
        <f>IF(T44="","",'Cost and Benefit Parameters'!$K$26)</f>
        <v/>
      </c>
      <c r="U67" s="1">
        <f>IF(U44="","",'Cost and Benefit Parameters'!$K$26)</f>
        <v>310.65445973099992</v>
      </c>
      <c r="V67" s="1">
        <f>IF(V44="","",'Cost and Benefit Parameters'!$K$26)</f>
        <v>310.65445973099992</v>
      </c>
      <c r="W67" s="1">
        <f>IF(W44="","",'Cost and Benefit Parameters'!$K$26)</f>
        <v>310.65445973099992</v>
      </c>
      <c r="X67" s="1">
        <f>IF(X44="","",'Cost and Benefit Parameters'!$K$26)</f>
        <v>310.65445973099992</v>
      </c>
      <c r="Y67" s="1">
        <f>IF(Y44="","",'Cost and Benefit Parameters'!$K$26)</f>
        <v>310.65445973099992</v>
      </c>
      <c r="Z67" s="1">
        <f>IF(Z44="","",'Cost and Benefit Parameters'!$K$26)</f>
        <v>310.65445973099992</v>
      </c>
      <c r="AA67" s="1">
        <f>IF(AA44="","",'Cost and Benefit Parameters'!$K$26)</f>
        <v>310.65445973099992</v>
      </c>
      <c r="AB67" s="1">
        <f>IF(AB44="","",'Cost and Benefit Parameters'!$K$26)</f>
        <v>310.65445973099992</v>
      </c>
      <c r="AC67" s="1">
        <f>IF(AC44="","",'Cost and Benefit Parameters'!$K$26)</f>
        <v>310.65445973099992</v>
      </c>
      <c r="AD67" s="1">
        <f>IF(AD44="","",'Cost and Benefit Parameters'!$K$26)</f>
        <v>310.65445973099992</v>
      </c>
      <c r="AE67" s="1">
        <f>IF(AE44="","",'Cost and Benefit Parameters'!$K$26)</f>
        <v>310.65445973099992</v>
      </c>
      <c r="AF67" s="1">
        <f>IF(AF44="","",'Cost and Benefit Parameters'!$K$26)</f>
        <v>310.65445973099992</v>
      </c>
      <c r="AG67" s="1">
        <f>IF(AG44="","",'Cost and Benefit Parameters'!$K$26)</f>
        <v>310.65445973099992</v>
      </c>
      <c r="AH67" s="1">
        <f>IF(AH44="","",'Cost and Benefit Parameters'!$K$26)</f>
        <v>310.65445973099992</v>
      </c>
      <c r="AI67" s="1">
        <f>IF(AI44="","",'Cost and Benefit Parameters'!$K$26)</f>
        <v>310.65445973099992</v>
      </c>
      <c r="AJ67" s="1">
        <f>IF(AJ44="","",'Cost and Benefit Parameters'!$K$26)</f>
        <v>310.65445973099992</v>
      </c>
      <c r="AK67" s="1">
        <f>IF(AK44="","",'Cost and Benefit Parameters'!$K$26)</f>
        <v>310.65445973099992</v>
      </c>
      <c r="AL67" s="1">
        <f>IF(AL44="","",'Cost and Benefit Parameters'!$K$26)</f>
        <v>310.65445973099992</v>
      </c>
      <c r="AM67" s="1">
        <f>IF(AM44="","",'Cost and Benefit Parameters'!$K$26)</f>
        <v>310.65445973099992</v>
      </c>
      <c r="AN67" s="1">
        <f>IF(AN44="","",'Cost and Benefit Parameters'!$K$26)</f>
        <v>310.65445973099992</v>
      </c>
      <c r="AO67" s="1">
        <f>IF(AO44="","",'Cost and Benefit Parameters'!$K$26)</f>
        <v>310.65445973099992</v>
      </c>
      <c r="AP67" s="1">
        <f>IF(AP44="","",'Cost and Benefit Parameters'!$K$26)</f>
        <v>310.65445973099992</v>
      </c>
      <c r="AQ67" s="1">
        <f>IF(AQ44="","",'Cost and Benefit Parameters'!$K$26)</f>
        <v>310.65445973099992</v>
      </c>
      <c r="AR67" s="1">
        <f>IF(AR44="","",'Cost and Benefit Parameters'!$K$26)</f>
        <v>310.65445973099992</v>
      </c>
      <c r="AS67" s="1">
        <f>IF(AS44="","",'Cost and Benefit Parameters'!$K$26)</f>
        <v>310.65445973099992</v>
      </c>
      <c r="AT67" s="1">
        <f>IF(AT44="","",'Cost and Benefit Parameters'!$K$26)</f>
        <v>310.65445973099992</v>
      </c>
      <c r="AU67" s="1">
        <f>IF(AU44="","",'Cost and Benefit Parameters'!$K$26)</f>
        <v>310.65445973099992</v>
      </c>
      <c r="AV67" s="1">
        <f>IF(AV44="","",'Cost and Benefit Parameters'!$K$26)</f>
        <v>310.65445973099992</v>
      </c>
      <c r="AW67" s="1">
        <f>IF(AW44="","",'Cost and Benefit Parameters'!$K$26)</f>
        <v>310.65445973099992</v>
      </c>
      <c r="AX67" s="1">
        <f>IF(AX44="","",'Cost and Benefit Parameters'!$K$26)</f>
        <v>310.65445973099992</v>
      </c>
      <c r="AY67" s="1">
        <f>IF(AY44="","",'Cost and Benefit Parameters'!$K$26)</f>
        <v>310.65445973099992</v>
      </c>
      <c r="AZ67" s="1">
        <f>IF(AZ44="","",'Cost and Benefit Parameters'!$K$26)</f>
        <v>310.65445973099992</v>
      </c>
      <c r="BA67" s="1">
        <f>IF(BA44="","",'Cost and Benefit Parameters'!$K$26)</f>
        <v>310.65445973099992</v>
      </c>
      <c r="BB67" s="1">
        <f>IF(BB44="","",'Cost and Benefit Parameters'!$K$26)</f>
        <v>310.65445973099992</v>
      </c>
      <c r="BC67" s="1">
        <f>IF(BC44="","",'Cost and Benefit Parameters'!$K$26)</f>
        <v>310.65445973099992</v>
      </c>
      <c r="BD67" s="1">
        <f>IF(BD44="","",'Cost and Benefit Parameters'!$K$26)</f>
        <v>310.65445973099992</v>
      </c>
      <c r="BE67" s="1">
        <f>IF(BE44="","",'Cost and Benefit Parameters'!$K$26)</f>
        <v>310.65445973099992</v>
      </c>
      <c r="BF67" s="1">
        <f>IF(BF44="","",'Cost and Benefit Parameters'!$K$26)</f>
        <v>310.65445973099992</v>
      </c>
      <c r="BG67" s="1">
        <f>IF(BG44="","",'Cost and Benefit Parameters'!$K$26)</f>
        <v>310.65445973099992</v>
      </c>
      <c r="BH67" s="1">
        <f>IF(BH44="","",'Cost and Benefit Parameters'!$K$26)</f>
        <v>310.65445973099992</v>
      </c>
      <c r="BI67" s="1" t="str">
        <f>IF(BI44="","",'Cost and Benefit Parameters'!$K$26)</f>
        <v/>
      </c>
      <c r="BJ67" s="1" t="str">
        <f>IF(BJ44="","",'Cost and Benefit Parameters'!$K$26)</f>
        <v/>
      </c>
      <c r="BK67" s="1" t="str">
        <f>IF(BK44="","",'Cost and Benefit Parameters'!$K$26)</f>
        <v/>
      </c>
      <c r="BL67" s="1" t="str">
        <f>IF(BL44="","",'Cost and Benefit Parameters'!$K$26)</f>
        <v/>
      </c>
    </row>
    <row r="68" spans="1:72" x14ac:dyDescent="0.55000000000000004">
      <c r="A68" s="639"/>
      <c r="B68" t="s">
        <v>483</v>
      </c>
      <c r="F68" s="1" t="str">
        <f>IF(F45="","",'Cost and Benefit Parameters'!$K$26)</f>
        <v/>
      </c>
      <c r="G68" s="1" t="str">
        <f>IF(G45="","",'Cost and Benefit Parameters'!$K$26)</f>
        <v/>
      </c>
      <c r="H68" s="1" t="str">
        <f>IF(H45="","",'Cost and Benefit Parameters'!$K$26)</f>
        <v/>
      </c>
      <c r="I68" s="1" t="str">
        <f>IF(I45="","",'Cost and Benefit Parameters'!$K$26)</f>
        <v/>
      </c>
      <c r="J68" s="1" t="str">
        <f>IF(J45="","",'Cost and Benefit Parameters'!$K$26)</f>
        <v/>
      </c>
      <c r="K68" s="1" t="str">
        <f>IF(K45="","",'Cost and Benefit Parameters'!$K$26)</f>
        <v/>
      </c>
      <c r="L68" s="1" t="str">
        <f>IF(L45="","",'Cost and Benefit Parameters'!$K$26)</f>
        <v/>
      </c>
      <c r="M68" s="1" t="str">
        <f>IF(M45="","",'Cost and Benefit Parameters'!$K$26)</f>
        <v/>
      </c>
      <c r="N68" s="1" t="str">
        <f>IF(N45="","",'Cost and Benefit Parameters'!$K$26)</f>
        <v/>
      </c>
      <c r="O68" s="1" t="str">
        <f>IF(O45="","",'Cost and Benefit Parameters'!$K$26)</f>
        <v/>
      </c>
      <c r="P68" s="1" t="str">
        <f>IF(P45="","",'Cost and Benefit Parameters'!$K$26)</f>
        <v/>
      </c>
      <c r="Q68" s="1" t="str">
        <f>IF(Q45="","",'Cost and Benefit Parameters'!$K$26)</f>
        <v/>
      </c>
      <c r="R68" s="1" t="str">
        <f>IF(R45="","",'Cost and Benefit Parameters'!$K$26)</f>
        <v/>
      </c>
      <c r="S68" s="1" t="str">
        <f>IF(S45="","",'Cost and Benefit Parameters'!$K$26)</f>
        <v/>
      </c>
      <c r="T68" s="1" t="str">
        <f>IF(T45="","",'Cost and Benefit Parameters'!$K$26)</f>
        <v/>
      </c>
      <c r="U68" s="1" t="str">
        <f>IF(U45="","",'Cost and Benefit Parameters'!$K$26)</f>
        <v/>
      </c>
      <c r="V68" s="1">
        <f>IF(V45="","",'Cost and Benefit Parameters'!$K$26)</f>
        <v>310.65445973099992</v>
      </c>
      <c r="W68" s="1">
        <f>IF(W45="","",'Cost and Benefit Parameters'!$K$26)</f>
        <v>310.65445973099992</v>
      </c>
      <c r="X68" s="1">
        <f>IF(X45="","",'Cost and Benefit Parameters'!$K$26)</f>
        <v>310.65445973099992</v>
      </c>
      <c r="Y68" s="1">
        <f>IF(Y45="","",'Cost and Benefit Parameters'!$K$26)</f>
        <v>310.65445973099992</v>
      </c>
      <c r="Z68" s="1">
        <f>IF(Z45="","",'Cost and Benefit Parameters'!$K$26)</f>
        <v>310.65445973099992</v>
      </c>
      <c r="AA68" s="1">
        <f>IF(AA45="","",'Cost and Benefit Parameters'!$K$26)</f>
        <v>310.65445973099992</v>
      </c>
      <c r="AB68" s="1">
        <f>IF(AB45="","",'Cost and Benefit Parameters'!$K$26)</f>
        <v>310.65445973099992</v>
      </c>
      <c r="AC68" s="1">
        <f>IF(AC45="","",'Cost and Benefit Parameters'!$K$26)</f>
        <v>310.65445973099992</v>
      </c>
      <c r="AD68" s="1">
        <f>IF(AD45="","",'Cost and Benefit Parameters'!$K$26)</f>
        <v>310.65445973099992</v>
      </c>
      <c r="AE68" s="1">
        <f>IF(AE45="","",'Cost and Benefit Parameters'!$K$26)</f>
        <v>310.65445973099992</v>
      </c>
      <c r="AF68" s="1">
        <f>IF(AF45="","",'Cost and Benefit Parameters'!$K$26)</f>
        <v>310.65445973099992</v>
      </c>
      <c r="AG68" s="1">
        <f>IF(AG45="","",'Cost and Benefit Parameters'!$K$26)</f>
        <v>310.65445973099992</v>
      </c>
      <c r="AH68" s="1">
        <f>IF(AH45="","",'Cost and Benefit Parameters'!$K$26)</f>
        <v>310.65445973099992</v>
      </c>
      <c r="AI68" s="1">
        <f>IF(AI45="","",'Cost and Benefit Parameters'!$K$26)</f>
        <v>310.65445973099992</v>
      </c>
      <c r="AJ68" s="1">
        <f>IF(AJ45="","",'Cost and Benefit Parameters'!$K$26)</f>
        <v>310.65445973099992</v>
      </c>
      <c r="AK68" s="1">
        <f>IF(AK45="","",'Cost and Benefit Parameters'!$K$26)</f>
        <v>310.65445973099992</v>
      </c>
      <c r="AL68" s="1">
        <f>IF(AL45="","",'Cost and Benefit Parameters'!$K$26)</f>
        <v>310.65445973099992</v>
      </c>
      <c r="AM68" s="1">
        <f>IF(AM45="","",'Cost and Benefit Parameters'!$K$26)</f>
        <v>310.65445973099992</v>
      </c>
      <c r="AN68" s="1">
        <f>IF(AN45="","",'Cost and Benefit Parameters'!$K$26)</f>
        <v>310.65445973099992</v>
      </c>
      <c r="AO68" s="1">
        <f>IF(AO45="","",'Cost and Benefit Parameters'!$K$26)</f>
        <v>310.65445973099992</v>
      </c>
      <c r="AP68" s="1">
        <f>IF(AP45="","",'Cost and Benefit Parameters'!$K$26)</f>
        <v>310.65445973099992</v>
      </c>
      <c r="AQ68" s="1">
        <f>IF(AQ45="","",'Cost and Benefit Parameters'!$K$26)</f>
        <v>310.65445973099992</v>
      </c>
      <c r="AR68" s="1">
        <f>IF(AR45="","",'Cost and Benefit Parameters'!$K$26)</f>
        <v>310.65445973099992</v>
      </c>
      <c r="AS68" s="1">
        <f>IF(AS45="","",'Cost and Benefit Parameters'!$K$26)</f>
        <v>310.65445973099992</v>
      </c>
      <c r="AT68" s="1">
        <f>IF(AT45="","",'Cost and Benefit Parameters'!$K$26)</f>
        <v>310.65445973099992</v>
      </c>
      <c r="AU68" s="1">
        <f>IF(AU45="","",'Cost and Benefit Parameters'!$K$26)</f>
        <v>310.65445973099992</v>
      </c>
      <c r="AV68" s="1">
        <f>IF(AV45="","",'Cost and Benefit Parameters'!$K$26)</f>
        <v>310.65445973099992</v>
      </c>
      <c r="AW68" s="1">
        <f>IF(AW45="","",'Cost and Benefit Parameters'!$K$26)</f>
        <v>310.65445973099992</v>
      </c>
      <c r="AX68" s="1">
        <f>IF(AX45="","",'Cost and Benefit Parameters'!$K$26)</f>
        <v>310.65445973099992</v>
      </c>
      <c r="AY68" s="1">
        <f>IF(AY45="","",'Cost and Benefit Parameters'!$K$26)</f>
        <v>310.65445973099992</v>
      </c>
      <c r="AZ68" s="1">
        <f>IF(AZ45="","",'Cost and Benefit Parameters'!$K$26)</f>
        <v>310.65445973099992</v>
      </c>
      <c r="BA68" s="1">
        <f>IF(BA45="","",'Cost and Benefit Parameters'!$K$26)</f>
        <v>310.65445973099992</v>
      </c>
      <c r="BB68" s="1">
        <f>IF(BB45="","",'Cost and Benefit Parameters'!$K$26)</f>
        <v>310.65445973099992</v>
      </c>
      <c r="BC68" s="1">
        <f>IF(BC45="","",'Cost and Benefit Parameters'!$K$26)</f>
        <v>310.65445973099992</v>
      </c>
      <c r="BD68" s="1">
        <f>IF(BD45="","",'Cost and Benefit Parameters'!$K$26)</f>
        <v>310.65445973099992</v>
      </c>
      <c r="BE68" s="1">
        <f>IF(BE45="","",'Cost and Benefit Parameters'!$K$26)</f>
        <v>310.65445973099992</v>
      </c>
      <c r="BF68" s="1">
        <f>IF(BF45="","",'Cost and Benefit Parameters'!$K$26)</f>
        <v>310.65445973099992</v>
      </c>
      <c r="BG68" s="1">
        <f>IF(BG45="","",'Cost and Benefit Parameters'!$K$26)</f>
        <v>310.65445973099992</v>
      </c>
      <c r="BH68" s="1">
        <f>IF(BH45="","",'Cost and Benefit Parameters'!$K$26)</f>
        <v>310.65445973099992</v>
      </c>
      <c r="BI68" s="1">
        <f>IF(BI45="","",'Cost and Benefit Parameters'!$K$26)</f>
        <v>310.65445973099992</v>
      </c>
      <c r="BJ68" s="1" t="str">
        <f>IF(BJ45="","",'Cost and Benefit Parameters'!$K$26)</f>
        <v/>
      </c>
      <c r="BK68" s="1" t="str">
        <f>IF(BK45="","",'Cost and Benefit Parameters'!$K$26)</f>
        <v/>
      </c>
      <c r="BL68" s="1" t="str">
        <f>IF(BL45="","",'Cost and Benefit Parameters'!$K$26)</f>
        <v/>
      </c>
    </row>
    <row r="69" spans="1:72" x14ac:dyDescent="0.55000000000000004">
      <c r="A69" s="639"/>
      <c r="B69" t="s">
        <v>484</v>
      </c>
      <c r="F69" s="1" t="str">
        <f>IF(F46="","",'Cost and Benefit Parameters'!$K$26)</f>
        <v/>
      </c>
      <c r="G69" s="1" t="str">
        <f>IF(G46="","",'Cost and Benefit Parameters'!$K$26)</f>
        <v/>
      </c>
      <c r="H69" s="1" t="str">
        <f>IF(H46="","",'Cost and Benefit Parameters'!$K$26)</f>
        <v/>
      </c>
      <c r="I69" s="1" t="str">
        <f>IF(I46="","",'Cost and Benefit Parameters'!$K$26)</f>
        <v/>
      </c>
      <c r="J69" s="1" t="str">
        <f>IF(J46="","",'Cost and Benefit Parameters'!$K$26)</f>
        <v/>
      </c>
      <c r="K69" s="1" t="str">
        <f>IF(K46="","",'Cost and Benefit Parameters'!$K$26)</f>
        <v/>
      </c>
      <c r="L69" s="1" t="str">
        <f>IF(L46="","",'Cost and Benefit Parameters'!$K$26)</f>
        <v/>
      </c>
      <c r="M69" s="1" t="str">
        <f>IF(M46="","",'Cost and Benefit Parameters'!$K$26)</f>
        <v/>
      </c>
      <c r="N69" s="1" t="str">
        <f>IF(N46="","",'Cost and Benefit Parameters'!$K$26)</f>
        <v/>
      </c>
      <c r="O69" s="1" t="str">
        <f>IF(O46="","",'Cost and Benefit Parameters'!$K$26)</f>
        <v/>
      </c>
      <c r="P69" s="1" t="str">
        <f>IF(P46="","",'Cost and Benefit Parameters'!$K$26)</f>
        <v/>
      </c>
      <c r="Q69" s="1" t="str">
        <f>IF(Q46="","",'Cost and Benefit Parameters'!$K$26)</f>
        <v/>
      </c>
      <c r="R69" s="1" t="str">
        <f>IF(R46="","",'Cost and Benefit Parameters'!$K$26)</f>
        <v/>
      </c>
      <c r="S69" s="1" t="str">
        <f>IF(S46="","",'Cost and Benefit Parameters'!$K$26)</f>
        <v/>
      </c>
      <c r="T69" s="1" t="str">
        <f>IF(T46="","",'Cost and Benefit Parameters'!$K$26)</f>
        <v/>
      </c>
      <c r="U69" s="1" t="str">
        <f>IF(U46="","",'Cost and Benefit Parameters'!$K$26)</f>
        <v/>
      </c>
      <c r="V69" s="1" t="str">
        <f>IF(V46="","",'Cost and Benefit Parameters'!$K$26)</f>
        <v/>
      </c>
      <c r="W69" s="1">
        <f>IF(W46="","",'Cost and Benefit Parameters'!$K$26)</f>
        <v>310.65445973099992</v>
      </c>
      <c r="X69" s="1">
        <f>IF(X46="","",'Cost and Benefit Parameters'!$K$26)</f>
        <v>310.65445973099992</v>
      </c>
      <c r="Y69" s="1">
        <f>IF(Y46="","",'Cost and Benefit Parameters'!$K$26)</f>
        <v>310.65445973099992</v>
      </c>
      <c r="Z69" s="1">
        <f>IF(Z46="","",'Cost and Benefit Parameters'!$K$26)</f>
        <v>310.65445973099992</v>
      </c>
      <c r="AA69" s="1">
        <f>IF(AA46="","",'Cost and Benefit Parameters'!$K$26)</f>
        <v>310.65445973099992</v>
      </c>
      <c r="AB69" s="1">
        <f>IF(AB46="","",'Cost and Benefit Parameters'!$K$26)</f>
        <v>310.65445973099992</v>
      </c>
      <c r="AC69" s="1">
        <f>IF(AC46="","",'Cost and Benefit Parameters'!$K$26)</f>
        <v>310.65445973099992</v>
      </c>
      <c r="AD69" s="1">
        <f>IF(AD46="","",'Cost and Benefit Parameters'!$K$26)</f>
        <v>310.65445973099992</v>
      </c>
      <c r="AE69" s="1">
        <f>IF(AE46="","",'Cost and Benefit Parameters'!$K$26)</f>
        <v>310.65445973099992</v>
      </c>
      <c r="AF69" s="1">
        <f>IF(AF46="","",'Cost and Benefit Parameters'!$K$26)</f>
        <v>310.65445973099992</v>
      </c>
      <c r="AG69" s="1">
        <f>IF(AG46="","",'Cost and Benefit Parameters'!$K$26)</f>
        <v>310.65445973099992</v>
      </c>
      <c r="AH69" s="1">
        <f>IF(AH46="","",'Cost and Benefit Parameters'!$K$26)</f>
        <v>310.65445973099992</v>
      </c>
      <c r="AI69" s="1">
        <f>IF(AI46="","",'Cost and Benefit Parameters'!$K$26)</f>
        <v>310.65445973099992</v>
      </c>
      <c r="AJ69" s="1">
        <f>IF(AJ46="","",'Cost and Benefit Parameters'!$K$26)</f>
        <v>310.65445973099992</v>
      </c>
      <c r="AK69" s="1">
        <f>IF(AK46="","",'Cost and Benefit Parameters'!$K$26)</f>
        <v>310.65445973099992</v>
      </c>
      <c r="AL69" s="1">
        <f>IF(AL46="","",'Cost and Benefit Parameters'!$K$26)</f>
        <v>310.65445973099992</v>
      </c>
      <c r="AM69" s="1">
        <f>IF(AM46="","",'Cost and Benefit Parameters'!$K$26)</f>
        <v>310.65445973099992</v>
      </c>
      <c r="AN69" s="1">
        <f>IF(AN46="","",'Cost and Benefit Parameters'!$K$26)</f>
        <v>310.65445973099992</v>
      </c>
      <c r="AO69" s="1">
        <f>IF(AO46="","",'Cost and Benefit Parameters'!$K$26)</f>
        <v>310.65445973099992</v>
      </c>
      <c r="AP69" s="1">
        <f>IF(AP46="","",'Cost and Benefit Parameters'!$K$26)</f>
        <v>310.65445973099992</v>
      </c>
      <c r="AQ69" s="1">
        <f>IF(AQ46="","",'Cost and Benefit Parameters'!$K$26)</f>
        <v>310.65445973099992</v>
      </c>
      <c r="AR69" s="1">
        <f>IF(AR46="","",'Cost and Benefit Parameters'!$K$26)</f>
        <v>310.65445973099992</v>
      </c>
      <c r="AS69" s="1">
        <f>IF(AS46="","",'Cost and Benefit Parameters'!$K$26)</f>
        <v>310.65445973099992</v>
      </c>
      <c r="AT69" s="1">
        <f>IF(AT46="","",'Cost and Benefit Parameters'!$K$26)</f>
        <v>310.65445973099992</v>
      </c>
      <c r="AU69" s="1">
        <f>IF(AU46="","",'Cost and Benefit Parameters'!$K$26)</f>
        <v>310.65445973099992</v>
      </c>
      <c r="AV69" s="1">
        <f>IF(AV46="","",'Cost and Benefit Parameters'!$K$26)</f>
        <v>310.65445973099992</v>
      </c>
      <c r="AW69" s="1">
        <f>IF(AW46="","",'Cost and Benefit Parameters'!$K$26)</f>
        <v>310.65445973099992</v>
      </c>
      <c r="AX69" s="1">
        <f>IF(AX46="","",'Cost and Benefit Parameters'!$K$26)</f>
        <v>310.65445973099992</v>
      </c>
      <c r="AY69" s="1">
        <f>IF(AY46="","",'Cost and Benefit Parameters'!$K$26)</f>
        <v>310.65445973099992</v>
      </c>
      <c r="AZ69" s="1">
        <f>IF(AZ46="","",'Cost and Benefit Parameters'!$K$26)</f>
        <v>310.65445973099992</v>
      </c>
      <c r="BA69" s="1">
        <f>IF(BA46="","",'Cost and Benefit Parameters'!$K$26)</f>
        <v>310.65445973099992</v>
      </c>
      <c r="BB69" s="1">
        <f>IF(BB46="","",'Cost and Benefit Parameters'!$K$26)</f>
        <v>310.65445973099992</v>
      </c>
      <c r="BC69" s="1">
        <f>IF(BC46="","",'Cost and Benefit Parameters'!$K$26)</f>
        <v>310.65445973099992</v>
      </c>
      <c r="BD69" s="1">
        <f>IF(BD46="","",'Cost and Benefit Parameters'!$K$26)</f>
        <v>310.65445973099992</v>
      </c>
      <c r="BE69" s="1">
        <f>IF(BE46="","",'Cost and Benefit Parameters'!$K$26)</f>
        <v>310.65445973099992</v>
      </c>
      <c r="BF69" s="1">
        <f>IF(BF46="","",'Cost and Benefit Parameters'!$K$26)</f>
        <v>310.65445973099992</v>
      </c>
      <c r="BG69" s="1">
        <f>IF(BG46="","",'Cost and Benefit Parameters'!$K$26)</f>
        <v>310.65445973099992</v>
      </c>
      <c r="BH69" s="1">
        <f>IF(BH46="","",'Cost and Benefit Parameters'!$K$26)</f>
        <v>310.65445973099992</v>
      </c>
      <c r="BI69" s="1">
        <f>IF(BI46="","",'Cost and Benefit Parameters'!$K$26)</f>
        <v>310.65445973099992</v>
      </c>
      <c r="BJ69" s="1">
        <f>IF(BJ46="","",'Cost and Benefit Parameters'!$K$26)</f>
        <v>310.65445973099992</v>
      </c>
      <c r="BK69" s="1" t="str">
        <f>IF(BK46="","",'Cost and Benefit Parameters'!$K$26)</f>
        <v/>
      </c>
      <c r="BL69" s="1" t="str">
        <f>IF(BL46="","",'Cost and Benefit Parameters'!$K$26)</f>
        <v/>
      </c>
    </row>
    <row r="70" spans="1:72" x14ac:dyDescent="0.55000000000000004">
      <c r="A70" s="639"/>
      <c r="B70" t="s">
        <v>485</v>
      </c>
      <c r="F70" s="1" t="str">
        <f>IF(F47="","",'Cost and Benefit Parameters'!$K$26)</f>
        <v/>
      </c>
      <c r="G70" s="1" t="str">
        <f>IF(G47="","",'Cost and Benefit Parameters'!$K$26)</f>
        <v/>
      </c>
      <c r="H70" s="1" t="str">
        <f>IF(H47="","",'Cost and Benefit Parameters'!$K$26)</f>
        <v/>
      </c>
      <c r="I70" s="1" t="str">
        <f>IF(I47="","",'Cost and Benefit Parameters'!$K$26)</f>
        <v/>
      </c>
      <c r="J70" s="1" t="str">
        <f>IF(J47="","",'Cost and Benefit Parameters'!$K$26)</f>
        <v/>
      </c>
      <c r="K70" s="1" t="str">
        <f>IF(K47="","",'Cost and Benefit Parameters'!$K$26)</f>
        <v/>
      </c>
      <c r="L70" s="1" t="str">
        <f>IF(L47="","",'Cost and Benefit Parameters'!$K$26)</f>
        <v/>
      </c>
      <c r="M70" s="1" t="str">
        <f>IF(M47="","",'Cost and Benefit Parameters'!$K$26)</f>
        <v/>
      </c>
      <c r="N70" s="1" t="str">
        <f>IF(N47="","",'Cost and Benefit Parameters'!$K$26)</f>
        <v/>
      </c>
      <c r="O70" s="1" t="str">
        <f>IF(O47="","",'Cost and Benefit Parameters'!$K$26)</f>
        <v/>
      </c>
      <c r="P70" s="1" t="str">
        <f>IF(P47="","",'Cost and Benefit Parameters'!$K$26)</f>
        <v/>
      </c>
      <c r="Q70" s="1" t="str">
        <f>IF(Q47="","",'Cost and Benefit Parameters'!$K$26)</f>
        <v/>
      </c>
      <c r="R70" s="1" t="str">
        <f>IF(R47="","",'Cost and Benefit Parameters'!$K$26)</f>
        <v/>
      </c>
      <c r="S70" s="1" t="str">
        <f>IF(S47="","",'Cost and Benefit Parameters'!$K$26)</f>
        <v/>
      </c>
      <c r="T70" s="1" t="str">
        <f>IF(T47="","",'Cost and Benefit Parameters'!$K$26)</f>
        <v/>
      </c>
      <c r="U70" s="1" t="str">
        <f>IF(U47="","",'Cost and Benefit Parameters'!$K$26)</f>
        <v/>
      </c>
      <c r="V70" s="1" t="str">
        <f>IF(V47="","",'Cost and Benefit Parameters'!$K$26)</f>
        <v/>
      </c>
      <c r="W70" s="1" t="str">
        <f>IF(W47="","",'Cost and Benefit Parameters'!$K$26)</f>
        <v/>
      </c>
      <c r="X70" s="1">
        <f>IF(X47="","",'Cost and Benefit Parameters'!$K$26)</f>
        <v>310.65445973099992</v>
      </c>
      <c r="Y70" s="1">
        <f>IF(Y47="","",'Cost and Benefit Parameters'!$K$26)</f>
        <v>310.65445973099992</v>
      </c>
      <c r="Z70" s="1">
        <f>IF(Z47="","",'Cost and Benefit Parameters'!$K$26)</f>
        <v>310.65445973099992</v>
      </c>
      <c r="AA70" s="1">
        <f>IF(AA47="","",'Cost and Benefit Parameters'!$K$26)</f>
        <v>310.65445973099992</v>
      </c>
      <c r="AB70" s="1">
        <f>IF(AB47="","",'Cost and Benefit Parameters'!$K$26)</f>
        <v>310.65445973099992</v>
      </c>
      <c r="AC70" s="1">
        <f>IF(AC47="","",'Cost and Benefit Parameters'!$K$26)</f>
        <v>310.65445973099992</v>
      </c>
      <c r="AD70" s="1">
        <f>IF(AD47="","",'Cost and Benefit Parameters'!$K$26)</f>
        <v>310.65445973099992</v>
      </c>
      <c r="AE70" s="1">
        <f>IF(AE47="","",'Cost and Benefit Parameters'!$K$26)</f>
        <v>310.65445973099992</v>
      </c>
      <c r="AF70" s="1">
        <f>IF(AF47="","",'Cost and Benefit Parameters'!$K$26)</f>
        <v>310.65445973099992</v>
      </c>
      <c r="AG70" s="1">
        <f>IF(AG47="","",'Cost and Benefit Parameters'!$K$26)</f>
        <v>310.65445973099992</v>
      </c>
      <c r="AH70" s="1">
        <f>IF(AH47="","",'Cost and Benefit Parameters'!$K$26)</f>
        <v>310.65445973099992</v>
      </c>
      <c r="AI70" s="1">
        <f>IF(AI47="","",'Cost and Benefit Parameters'!$K$26)</f>
        <v>310.65445973099992</v>
      </c>
      <c r="AJ70" s="1">
        <f>IF(AJ47="","",'Cost and Benefit Parameters'!$K$26)</f>
        <v>310.65445973099992</v>
      </c>
      <c r="AK70" s="1">
        <f>IF(AK47="","",'Cost and Benefit Parameters'!$K$26)</f>
        <v>310.65445973099992</v>
      </c>
      <c r="AL70" s="1">
        <f>IF(AL47="","",'Cost and Benefit Parameters'!$K$26)</f>
        <v>310.65445973099992</v>
      </c>
      <c r="AM70" s="1">
        <f>IF(AM47="","",'Cost and Benefit Parameters'!$K$26)</f>
        <v>310.65445973099992</v>
      </c>
      <c r="AN70" s="1">
        <f>IF(AN47="","",'Cost and Benefit Parameters'!$K$26)</f>
        <v>310.65445973099992</v>
      </c>
      <c r="AO70" s="1">
        <f>IF(AO47="","",'Cost and Benefit Parameters'!$K$26)</f>
        <v>310.65445973099992</v>
      </c>
      <c r="AP70" s="1">
        <f>IF(AP47="","",'Cost and Benefit Parameters'!$K$26)</f>
        <v>310.65445973099992</v>
      </c>
      <c r="AQ70" s="1">
        <f>IF(AQ47="","",'Cost and Benefit Parameters'!$K$26)</f>
        <v>310.65445973099992</v>
      </c>
      <c r="AR70" s="1">
        <f>IF(AR47="","",'Cost and Benefit Parameters'!$K$26)</f>
        <v>310.65445973099992</v>
      </c>
      <c r="AS70" s="1">
        <f>IF(AS47="","",'Cost and Benefit Parameters'!$K$26)</f>
        <v>310.65445973099992</v>
      </c>
      <c r="AT70" s="1">
        <f>IF(AT47="","",'Cost and Benefit Parameters'!$K$26)</f>
        <v>310.65445973099992</v>
      </c>
      <c r="AU70" s="1">
        <f>IF(AU47="","",'Cost and Benefit Parameters'!$K$26)</f>
        <v>310.65445973099992</v>
      </c>
      <c r="AV70" s="1">
        <f>IF(AV47="","",'Cost and Benefit Parameters'!$K$26)</f>
        <v>310.65445973099992</v>
      </c>
      <c r="AW70" s="1">
        <f>IF(AW47="","",'Cost and Benefit Parameters'!$K$26)</f>
        <v>310.65445973099992</v>
      </c>
      <c r="AX70" s="1">
        <f>IF(AX47="","",'Cost and Benefit Parameters'!$K$26)</f>
        <v>310.65445973099992</v>
      </c>
      <c r="AY70" s="1">
        <f>IF(AY47="","",'Cost and Benefit Parameters'!$K$26)</f>
        <v>310.65445973099992</v>
      </c>
      <c r="AZ70" s="1">
        <f>IF(AZ47="","",'Cost and Benefit Parameters'!$K$26)</f>
        <v>310.65445973099992</v>
      </c>
      <c r="BA70" s="1">
        <f>IF(BA47="","",'Cost and Benefit Parameters'!$K$26)</f>
        <v>310.65445973099992</v>
      </c>
      <c r="BB70" s="1">
        <f>IF(BB47="","",'Cost and Benefit Parameters'!$K$26)</f>
        <v>310.65445973099992</v>
      </c>
      <c r="BC70" s="1">
        <f>IF(BC47="","",'Cost and Benefit Parameters'!$K$26)</f>
        <v>310.65445973099992</v>
      </c>
      <c r="BD70" s="1">
        <f>IF(BD47="","",'Cost and Benefit Parameters'!$K$26)</f>
        <v>310.65445973099992</v>
      </c>
      <c r="BE70" s="1">
        <f>IF(BE47="","",'Cost and Benefit Parameters'!$K$26)</f>
        <v>310.65445973099992</v>
      </c>
      <c r="BF70" s="1">
        <f>IF(BF47="","",'Cost and Benefit Parameters'!$K$26)</f>
        <v>310.65445973099992</v>
      </c>
      <c r="BG70" s="1">
        <f>IF(BG47="","",'Cost and Benefit Parameters'!$K$26)</f>
        <v>310.65445973099992</v>
      </c>
      <c r="BH70" s="1">
        <f>IF(BH47="","",'Cost and Benefit Parameters'!$K$26)</f>
        <v>310.65445973099992</v>
      </c>
      <c r="BI70" s="1">
        <f>IF(BI47="","",'Cost and Benefit Parameters'!$K$26)</f>
        <v>310.65445973099992</v>
      </c>
      <c r="BJ70" s="1">
        <f>IF(BJ47="","",'Cost and Benefit Parameters'!$K$26)</f>
        <v>310.65445973099992</v>
      </c>
      <c r="BK70" s="1">
        <f>IF(BK47="","",'Cost and Benefit Parameters'!$K$26)</f>
        <v>310.65445973099992</v>
      </c>
      <c r="BL70" s="1" t="str">
        <f>IF(BL47="","",'Cost and Benefit Parameters'!$K$26)</f>
        <v/>
      </c>
    </row>
    <row r="71" spans="1:72" x14ac:dyDescent="0.55000000000000004">
      <c r="A71" s="639"/>
      <c r="B71" t="s">
        <v>486</v>
      </c>
      <c r="F71" s="1" t="str">
        <f>IF(F48="","",'Cost and Benefit Parameters'!$K$26)</f>
        <v/>
      </c>
      <c r="G71" s="1" t="str">
        <f>IF(G48="","",'Cost and Benefit Parameters'!$K$26)</f>
        <v/>
      </c>
      <c r="H71" s="1" t="str">
        <f>IF(H48="","",'Cost and Benefit Parameters'!$K$26)</f>
        <v/>
      </c>
      <c r="I71" s="1" t="str">
        <f>IF(I48="","",'Cost and Benefit Parameters'!$K$26)</f>
        <v/>
      </c>
      <c r="J71" s="1" t="str">
        <f>IF(J48="","",'Cost and Benefit Parameters'!$K$26)</f>
        <v/>
      </c>
      <c r="K71" s="1" t="str">
        <f>IF(K48="","",'Cost and Benefit Parameters'!$K$26)</f>
        <v/>
      </c>
      <c r="L71" s="1" t="str">
        <f>IF(L48="","",'Cost and Benefit Parameters'!$K$26)</f>
        <v/>
      </c>
      <c r="M71" s="1" t="str">
        <f>IF(M48="","",'Cost and Benefit Parameters'!$K$26)</f>
        <v/>
      </c>
      <c r="N71" s="1" t="str">
        <f>IF(N48="","",'Cost and Benefit Parameters'!$K$26)</f>
        <v/>
      </c>
      <c r="O71" s="1" t="str">
        <f>IF(O48="","",'Cost and Benefit Parameters'!$K$26)</f>
        <v/>
      </c>
      <c r="P71" s="1" t="str">
        <f>IF(P48="","",'Cost and Benefit Parameters'!$K$26)</f>
        <v/>
      </c>
      <c r="Q71" s="1" t="str">
        <f>IF(Q48="","",'Cost and Benefit Parameters'!$K$26)</f>
        <v/>
      </c>
      <c r="R71" s="1" t="str">
        <f>IF(R48="","",'Cost and Benefit Parameters'!$K$26)</f>
        <v/>
      </c>
      <c r="S71" s="1" t="str">
        <f>IF(S48="","",'Cost and Benefit Parameters'!$K$26)</f>
        <v/>
      </c>
      <c r="T71" s="1" t="str">
        <f>IF(T48="","",'Cost and Benefit Parameters'!$K$26)</f>
        <v/>
      </c>
      <c r="U71" s="1" t="str">
        <f>IF(U48="","",'Cost and Benefit Parameters'!$K$26)</f>
        <v/>
      </c>
      <c r="V71" s="1" t="str">
        <f>IF(V48="","",'Cost and Benefit Parameters'!$K$26)</f>
        <v/>
      </c>
      <c r="W71" s="1" t="str">
        <f>IF(W48="","",'Cost and Benefit Parameters'!$K$26)</f>
        <v/>
      </c>
      <c r="X71" s="1" t="str">
        <f>IF(X48="","",'Cost and Benefit Parameters'!$K$26)</f>
        <v/>
      </c>
      <c r="Y71" s="1">
        <f>IF(Y48="","",'Cost and Benefit Parameters'!$K$26)</f>
        <v>310.65445973099992</v>
      </c>
      <c r="Z71" s="1">
        <f>IF(Z48="","",'Cost and Benefit Parameters'!$K$26)</f>
        <v>310.65445973099992</v>
      </c>
      <c r="AA71" s="1">
        <f>IF(AA48="","",'Cost and Benefit Parameters'!$K$26)</f>
        <v>310.65445973099992</v>
      </c>
      <c r="AB71" s="1">
        <f>IF(AB48="","",'Cost and Benefit Parameters'!$K$26)</f>
        <v>310.65445973099992</v>
      </c>
      <c r="AC71" s="1">
        <f>IF(AC48="","",'Cost and Benefit Parameters'!$K$26)</f>
        <v>310.65445973099992</v>
      </c>
      <c r="AD71" s="1">
        <f>IF(AD48="","",'Cost and Benefit Parameters'!$K$26)</f>
        <v>310.65445973099992</v>
      </c>
      <c r="AE71" s="1">
        <f>IF(AE48="","",'Cost and Benefit Parameters'!$K$26)</f>
        <v>310.65445973099992</v>
      </c>
      <c r="AF71" s="1">
        <f>IF(AF48="","",'Cost and Benefit Parameters'!$K$26)</f>
        <v>310.65445973099992</v>
      </c>
      <c r="AG71" s="1">
        <f>IF(AG48="","",'Cost and Benefit Parameters'!$K$26)</f>
        <v>310.65445973099992</v>
      </c>
      <c r="AH71" s="1">
        <f>IF(AH48="","",'Cost and Benefit Parameters'!$K$26)</f>
        <v>310.65445973099992</v>
      </c>
      <c r="AI71" s="1">
        <f>IF(AI48="","",'Cost and Benefit Parameters'!$K$26)</f>
        <v>310.65445973099992</v>
      </c>
      <c r="AJ71" s="1">
        <f>IF(AJ48="","",'Cost and Benefit Parameters'!$K$26)</f>
        <v>310.65445973099992</v>
      </c>
      <c r="AK71" s="1">
        <f>IF(AK48="","",'Cost and Benefit Parameters'!$K$26)</f>
        <v>310.65445973099992</v>
      </c>
      <c r="AL71" s="1">
        <f>IF(AL48="","",'Cost and Benefit Parameters'!$K$26)</f>
        <v>310.65445973099992</v>
      </c>
      <c r="AM71" s="1">
        <f>IF(AM48="","",'Cost and Benefit Parameters'!$K$26)</f>
        <v>310.65445973099992</v>
      </c>
      <c r="AN71" s="1">
        <f>IF(AN48="","",'Cost and Benefit Parameters'!$K$26)</f>
        <v>310.65445973099992</v>
      </c>
      <c r="AO71" s="1">
        <f>IF(AO48="","",'Cost and Benefit Parameters'!$K$26)</f>
        <v>310.65445973099992</v>
      </c>
      <c r="AP71" s="1">
        <f>IF(AP48="","",'Cost and Benefit Parameters'!$K$26)</f>
        <v>310.65445973099992</v>
      </c>
      <c r="AQ71" s="1">
        <f>IF(AQ48="","",'Cost and Benefit Parameters'!$K$26)</f>
        <v>310.65445973099992</v>
      </c>
      <c r="AR71" s="1">
        <f>IF(AR48="","",'Cost and Benefit Parameters'!$K$26)</f>
        <v>310.65445973099992</v>
      </c>
      <c r="AS71" s="1">
        <f>IF(AS48="","",'Cost and Benefit Parameters'!$K$26)</f>
        <v>310.65445973099992</v>
      </c>
      <c r="AT71" s="1">
        <f>IF(AT48="","",'Cost and Benefit Parameters'!$K$26)</f>
        <v>310.65445973099992</v>
      </c>
      <c r="AU71" s="1">
        <f>IF(AU48="","",'Cost and Benefit Parameters'!$K$26)</f>
        <v>310.65445973099992</v>
      </c>
      <c r="AV71" s="1">
        <f>IF(AV48="","",'Cost and Benefit Parameters'!$K$26)</f>
        <v>310.65445973099992</v>
      </c>
      <c r="AW71" s="1">
        <f>IF(AW48="","",'Cost and Benefit Parameters'!$K$26)</f>
        <v>310.65445973099992</v>
      </c>
      <c r="AX71" s="1">
        <f>IF(AX48="","",'Cost and Benefit Parameters'!$K$26)</f>
        <v>310.65445973099992</v>
      </c>
      <c r="AY71" s="1">
        <f>IF(AY48="","",'Cost and Benefit Parameters'!$K$26)</f>
        <v>310.65445973099992</v>
      </c>
      <c r="AZ71" s="1">
        <f>IF(AZ48="","",'Cost and Benefit Parameters'!$K$26)</f>
        <v>310.65445973099992</v>
      </c>
      <c r="BA71" s="1">
        <f>IF(BA48="","",'Cost and Benefit Parameters'!$K$26)</f>
        <v>310.65445973099992</v>
      </c>
      <c r="BB71" s="1">
        <f>IF(BB48="","",'Cost and Benefit Parameters'!$K$26)</f>
        <v>310.65445973099992</v>
      </c>
      <c r="BC71" s="1">
        <f>IF(BC48="","",'Cost and Benefit Parameters'!$K$26)</f>
        <v>310.65445973099992</v>
      </c>
      <c r="BD71" s="1">
        <f>IF(BD48="","",'Cost and Benefit Parameters'!$K$26)</f>
        <v>310.65445973099992</v>
      </c>
      <c r="BE71" s="1">
        <f>IF(BE48="","",'Cost and Benefit Parameters'!$K$26)</f>
        <v>310.65445973099992</v>
      </c>
      <c r="BF71" s="1">
        <f>IF(BF48="","",'Cost and Benefit Parameters'!$K$26)</f>
        <v>310.65445973099992</v>
      </c>
      <c r="BG71" s="1">
        <f>IF(BG48="","",'Cost and Benefit Parameters'!$K$26)</f>
        <v>310.65445973099992</v>
      </c>
      <c r="BH71" s="1">
        <f>IF(BH48="","",'Cost and Benefit Parameters'!$K$26)</f>
        <v>310.65445973099992</v>
      </c>
      <c r="BI71" s="1">
        <f>IF(BI48="","",'Cost and Benefit Parameters'!$K$26)</f>
        <v>310.65445973099992</v>
      </c>
      <c r="BJ71" s="1">
        <f>IF(BJ48="","",'Cost and Benefit Parameters'!$K$26)</f>
        <v>310.65445973099992</v>
      </c>
      <c r="BK71" s="1">
        <f>IF(BK48="","",'Cost and Benefit Parameters'!$K$26)</f>
        <v>310.65445973099992</v>
      </c>
      <c r="BL71" s="1">
        <f>IF(BL48="","",'Cost and Benefit Parameters'!$K$26)</f>
        <v>310.65445973099992</v>
      </c>
    </row>
    <row r="72" spans="1:72" x14ac:dyDescent="0.55000000000000004">
      <c r="A72" s="640"/>
      <c r="B72" s="329" t="s">
        <v>487</v>
      </c>
      <c r="C72" s="329"/>
      <c r="D72" s="329"/>
      <c r="E72" s="329"/>
      <c r="F72" s="330">
        <f>SUM(F52:F71)</f>
        <v>310.65445973099992</v>
      </c>
      <c r="G72" s="330">
        <f t="shared" ref="G72:BL72" si="1">SUM(G52:G71)</f>
        <v>621.30891946199984</v>
      </c>
      <c r="H72" s="330">
        <f t="shared" si="1"/>
        <v>931.96337919299981</v>
      </c>
      <c r="I72" s="330">
        <f t="shared" si="1"/>
        <v>1242.6178389239997</v>
      </c>
      <c r="J72" s="330">
        <f t="shared" si="1"/>
        <v>1553.2722986549995</v>
      </c>
      <c r="K72" s="330">
        <f t="shared" si="1"/>
        <v>1863.9267583859994</v>
      </c>
      <c r="L72" s="330">
        <f t="shared" si="1"/>
        <v>2174.5812181169995</v>
      </c>
      <c r="M72" s="330">
        <f t="shared" si="1"/>
        <v>2485.2356778479993</v>
      </c>
      <c r="N72" s="330">
        <f t="shared" si="1"/>
        <v>2795.8901375789992</v>
      </c>
      <c r="O72" s="330">
        <f t="shared" si="1"/>
        <v>3106.5445973099991</v>
      </c>
      <c r="P72" s="330">
        <f t="shared" si="1"/>
        <v>3417.1990570409989</v>
      </c>
      <c r="Q72" s="330">
        <f t="shared" si="1"/>
        <v>3727.8535167719988</v>
      </c>
      <c r="R72" s="330">
        <f t="shared" si="1"/>
        <v>4038.5079765029986</v>
      </c>
      <c r="S72" s="330">
        <f t="shared" si="1"/>
        <v>4349.162436233999</v>
      </c>
      <c r="T72" s="330">
        <f t="shared" si="1"/>
        <v>4659.8168959649993</v>
      </c>
      <c r="U72" s="330">
        <f t="shared" si="1"/>
        <v>4970.4713556959996</v>
      </c>
      <c r="V72" s="330">
        <f t="shared" si="1"/>
        <v>5281.1258154269999</v>
      </c>
      <c r="W72" s="330">
        <f t="shared" si="1"/>
        <v>5591.7802751580002</v>
      </c>
      <c r="X72" s="330">
        <f t="shared" si="1"/>
        <v>5902.4347348890005</v>
      </c>
      <c r="Y72" s="330">
        <f t="shared" si="1"/>
        <v>6213.0891946200009</v>
      </c>
      <c r="Z72" s="330">
        <f t="shared" si="1"/>
        <v>6213.0891946200009</v>
      </c>
      <c r="AA72" s="330">
        <f t="shared" si="1"/>
        <v>6213.0891946200009</v>
      </c>
      <c r="AB72" s="330">
        <f t="shared" si="1"/>
        <v>6213.0891946200009</v>
      </c>
      <c r="AC72" s="330">
        <f t="shared" si="1"/>
        <v>6213.0891946200009</v>
      </c>
      <c r="AD72" s="330">
        <f t="shared" si="1"/>
        <v>6213.0891946200009</v>
      </c>
      <c r="AE72" s="330">
        <f t="shared" si="1"/>
        <v>6213.0891946200009</v>
      </c>
      <c r="AF72" s="330">
        <f t="shared" si="1"/>
        <v>6213.0891946200009</v>
      </c>
      <c r="AG72" s="330">
        <f t="shared" si="1"/>
        <v>6213.0891946200009</v>
      </c>
      <c r="AH72" s="330">
        <f t="shared" si="1"/>
        <v>6213.0891946200009</v>
      </c>
      <c r="AI72" s="330">
        <f t="shared" si="1"/>
        <v>6213.0891946200009</v>
      </c>
      <c r="AJ72" s="330">
        <f t="shared" si="1"/>
        <v>6213.0891946200009</v>
      </c>
      <c r="AK72" s="330">
        <f t="shared" si="1"/>
        <v>6213.0891946200009</v>
      </c>
      <c r="AL72" s="330">
        <f t="shared" si="1"/>
        <v>6213.0891946200009</v>
      </c>
      <c r="AM72" s="330">
        <f t="shared" si="1"/>
        <v>6213.0891946200009</v>
      </c>
      <c r="AN72" s="330">
        <f t="shared" si="1"/>
        <v>6213.0891946200009</v>
      </c>
      <c r="AO72" s="330">
        <f t="shared" si="1"/>
        <v>6213.0891946200009</v>
      </c>
      <c r="AP72" s="330">
        <f t="shared" si="1"/>
        <v>6213.0891946200009</v>
      </c>
      <c r="AQ72" s="330">
        <f t="shared" si="1"/>
        <v>6213.0891946200009</v>
      </c>
      <c r="AR72" s="330">
        <f t="shared" si="1"/>
        <v>6213.0891946200009</v>
      </c>
      <c r="AS72" s="330">
        <f t="shared" si="1"/>
        <v>6213.0891946200009</v>
      </c>
      <c r="AT72" s="330">
        <f t="shared" si="1"/>
        <v>5902.4347348890005</v>
      </c>
      <c r="AU72" s="330">
        <f t="shared" si="1"/>
        <v>5591.7802751580002</v>
      </c>
      <c r="AV72" s="330">
        <f t="shared" si="1"/>
        <v>5281.1258154269999</v>
      </c>
      <c r="AW72" s="330">
        <f t="shared" si="1"/>
        <v>4970.4713556959996</v>
      </c>
      <c r="AX72" s="330">
        <f t="shared" si="1"/>
        <v>4659.8168959649993</v>
      </c>
      <c r="AY72" s="330">
        <f t="shared" si="1"/>
        <v>4349.162436233999</v>
      </c>
      <c r="AZ72" s="330">
        <f t="shared" si="1"/>
        <v>4038.5079765029986</v>
      </c>
      <c r="BA72" s="330">
        <f t="shared" si="1"/>
        <v>3727.8535167719988</v>
      </c>
      <c r="BB72" s="330">
        <f t="shared" si="1"/>
        <v>3417.1990570409989</v>
      </c>
      <c r="BC72" s="330">
        <f t="shared" si="1"/>
        <v>3106.5445973099991</v>
      </c>
      <c r="BD72" s="330">
        <f t="shared" si="1"/>
        <v>2795.8901375789992</v>
      </c>
      <c r="BE72" s="330">
        <f t="shared" si="1"/>
        <v>2485.2356778479993</v>
      </c>
      <c r="BF72" s="330">
        <f t="shared" si="1"/>
        <v>2174.5812181169995</v>
      </c>
      <c r="BG72" s="330">
        <f t="shared" si="1"/>
        <v>1863.9267583859994</v>
      </c>
      <c r="BH72" s="330">
        <f t="shared" si="1"/>
        <v>1553.2722986549995</v>
      </c>
      <c r="BI72" s="330">
        <f t="shared" si="1"/>
        <v>1242.6178389239997</v>
      </c>
      <c r="BJ72" s="330">
        <f t="shared" si="1"/>
        <v>931.96337919299981</v>
      </c>
      <c r="BK72" s="330">
        <f t="shared" si="1"/>
        <v>621.30891946199984</v>
      </c>
      <c r="BL72" s="330">
        <f t="shared" si="1"/>
        <v>310.65445973099992</v>
      </c>
    </row>
    <row r="74" spans="1:72" x14ac:dyDescent="0.55000000000000004">
      <c r="A74" s="641" t="s">
        <v>491</v>
      </c>
      <c r="B74" s="128" t="s">
        <v>492</v>
      </c>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row>
    <row r="75" spans="1:72" x14ac:dyDescent="0.55000000000000004">
      <c r="A75" s="642"/>
      <c r="B75" t="s">
        <v>466</v>
      </c>
      <c r="F75" s="1"/>
      <c r="G75" s="1"/>
      <c r="H75" s="1">
        <f>IF(F52="","",'Cost and Benefit Parameters'!$K$27)</f>
        <v>258.50927013450001</v>
      </c>
      <c r="I75" s="1">
        <f>IF(G52="","",'Cost and Benefit Parameters'!$K$27)</f>
        <v>258.50927013450001</v>
      </c>
      <c r="J75" s="1">
        <f>IF(H52="","",'Cost and Benefit Parameters'!$K$27)</f>
        <v>258.50927013450001</v>
      </c>
      <c r="K75" s="1">
        <f>IF(I52="","",'Cost and Benefit Parameters'!$K$27)</f>
        <v>258.50927013450001</v>
      </c>
      <c r="L75" s="1">
        <f>IF(J52="","",'Cost and Benefit Parameters'!$K$27)</f>
        <v>258.50927013450001</v>
      </c>
      <c r="M75" s="1">
        <f>IF(K52="","",'Cost and Benefit Parameters'!$K$27)</f>
        <v>258.50927013450001</v>
      </c>
      <c r="N75" s="1">
        <f>IF(L52="","",'Cost and Benefit Parameters'!$K$27)</f>
        <v>258.50927013450001</v>
      </c>
      <c r="O75" s="1">
        <f>IF(M52="","",'Cost and Benefit Parameters'!$K$27)</f>
        <v>258.50927013450001</v>
      </c>
      <c r="P75" s="1">
        <f>IF(N52="","",'Cost and Benefit Parameters'!$K$27)</f>
        <v>258.50927013450001</v>
      </c>
      <c r="Q75" s="1">
        <f>IF(O52="","",'Cost and Benefit Parameters'!$K$27)</f>
        <v>258.50927013450001</v>
      </c>
      <c r="R75" s="1">
        <f>IF(P52="","",'Cost and Benefit Parameters'!$K$27)</f>
        <v>258.50927013450001</v>
      </c>
      <c r="S75" s="1">
        <f>IF(Q52="","",'Cost and Benefit Parameters'!$K$27)</f>
        <v>258.50927013450001</v>
      </c>
      <c r="T75" s="1">
        <f>IF(R52="","",'Cost and Benefit Parameters'!$K$27)</f>
        <v>258.50927013450001</v>
      </c>
      <c r="U75" s="1">
        <f>IF(S52="","",'Cost and Benefit Parameters'!$K$27)</f>
        <v>258.50927013450001</v>
      </c>
      <c r="V75" s="1">
        <f>IF(T52="","",'Cost and Benefit Parameters'!$K$27)</f>
        <v>258.50927013450001</v>
      </c>
      <c r="W75" s="1">
        <f>IF(U52="","",'Cost and Benefit Parameters'!$K$27)</f>
        <v>258.50927013450001</v>
      </c>
      <c r="X75" s="1">
        <f>IF(V52="","",'Cost and Benefit Parameters'!$K$27)</f>
        <v>258.50927013450001</v>
      </c>
      <c r="Y75" s="1">
        <f>IF(W52="","",'Cost and Benefit Parameters'!$K$27)</f>
        <v>258.50927013450001</v>
      </c>
      <c r="Z75" s="1">
        <f>IF(X52="","",'Cost and Benefit Parameters'!$K$27)</f>
        <v>258.50927013450001</v>
      </c>
      <c r="AA75" s="1">
        <f>IF(Y52="","",'Cost and Benefit Parameters'!$K$27)</f>
        <v>258.50927013450001</v>
      </c>
      <c r="AB75" s="1">
        <f>IF(Z52="","",'Cost and Benefit Parameters'!$K$27)</f>
        <v>258.50927013450001</v>
      </c>
      <c r="AC75" s="1">
        <f>IF(AA52="","",'Cost and Benefit Parameters'!$K$27)</f>
        <v>258.50927013450001</v>
      </c>
      <c r="AD75" s="1">
        <f>IF(AB52="","",'Cost and Benefit Parameters'!$K$27)</f>
        <v>258.50927013450001</v>
      </c>
      <c r="AE75" s="1">
        <f>IF(AC52="","",'Cost and Benefit Parameters'!$K$27)</f>
        <v>258.50927013450001</v>
      </c>
      <c r="AF75" s="1">
        <f>IF(AD52="","",'Cost and Benefit Parameters'!$K$27)</f>
        <v>258.50927013450001</v>
      </c>
      <c r="AG75" s="1">
        <f>IF(AE52="","",'Cost and Benefit Parameters'!$K$27)</f>
        <v>258.50927013450001</v>
      </c>
      <c r="AH75" s="1">
        <f>IF(AF52="","",'Cost and Benefit Parameters'!$K$27)</f>
        <v>258.50927013450001</v>
      </c>
      <c r="AI75" s="1">
        <f>IF(AG52="","",'Cost and Benefit Parameters'!$K$27)</f>
        <v>258.50927013450001</v>
      </c>
      <c r="AJ75" s="1">
        <f>IF(AH52="","",'Cost and Benefit Parameters'!$K$27)</f>
        <v>258.50927013450001</v>
      </c>
      <c r="AK75" s="1">
        <f>IF(AI52="","",'Cost and Benefit Parameters'!$K$27)</f>
        <v>258.50927013450001</v>
      </c>
      <c r="AL75" s="1">
        <f>IF(AJ52="","",'Cost and Benefit Parameters'!$K$27)</f>
        <v>258.50927013450001</v>
      </c>
      <c r="AM75" s="1">
        <f>IF(AK52="","",'Cost and Benefit Parameters'!$K$27)</f>
        <v>258.50927013450001</v>
      </c>
      <c r="AN75" s="1">
        <f>IF(AL52="","",'Cost and Benefit Parameters'!$K$27)</f>
        <v>258.50927013450001</v>
      </c>
      <c r="AO75" s="1">
        <f>IF(AM52="","",'Cost and Benefit Parameters'!$K$27)</f>
        <v>258.50927013450001</v>
      </c>
      <c r="AP75" s="1">
        <f>IF(AN52="","",'Cost and Benefit Parameters'!$K$27)</f>
        <v>258.50927013450001</v>
      </c>
      <c r="AQ75" s="1">
        <f>IF(AO52="","",'Cost and Benefit Parameters'!$K$27)</f>
        <v>258.50927013450001</v>
      </c>
      <c r="AR75" s="1">
        <f>IF(AP52="","",'Cost and Benefit Parameters'!$K$27)</f>
        <v>258.50927013450001</v>
      </c>
      <c r="AS75" s="1">
        <f>IF(AQ52="","",'Cost and Benefit Parameters'!$K$27)</f>
        <v>258.50927013450001</v>
      </c>
      <c r="AT75" s="1">
        <f>IF(AR52="","",'Cost and Benefit Parameters'!$K$27)</f>
        <v>258.50927013450001</v>
      </c>
      <c r="AU75" s="1">
        <f>IF(AS52="","",'Cost and Benefit Parameters'!$K$27)</f>
        <v>258.50927013450001</v>
      </c>
      <c r="AV75" s="1" t="str">
        <f>IF(AT52="","",'Cost and Benefit Parameters'!$K$27)</f>
        <v/>
      </c>
      <c r="AW75" s="1" t="str">
        <f>IF(AU52="","",'Cost and Benefit Parameters'!$K$27)</f>
        <v/>
      </c>
      <c r="AX75" s="1" t="str">
        <f>IF(AV52="","",'Cost and Benefit Parameters'!$K$27)</f>
        <v/>
      </c>
      <c r="AY75" s="1" t="str">
        <f>IF(AW52="","",'Cost and Benefit Parameters'!$K$27)</f>
        <v/>
      </c>
      <c r="AZ75" s="1" t="str">
        <f>IF(AX52="","",'Cost and Benefit Parameters'!$K$27)</f>
        <v/>
      </c>
      <c r="BA75" s="1" t="str">
        <f>IF(AY52="","",'Cost and Benefit Parameters'!$K$27)</f>
        <v/>
      </c>
      <c r="BB75" s="1" t="str">
        <f>IF(AZ52="","",'Cost and Benefit Parameters'!$K$27)</f>
        <v/>
      </c>
      <c r="BC75" s="1" t="str">
        <f>IF(BA52="","",'Cost and Benefit Parameters'!$K$27)</f>
        <v/>
      </c>
      <c r="BD75" s="1" t="str">
        <f>IF(BB52="","",'Cost and Benefit Parameters'!$K$27)</f>
        <v/>
      </c>
      <c r="BE75" s="1" t="str">
        <f>IF(BC52="","",'Cost and Benefit Parameters'!$K$27)</f>
        <v/>
      </c>
      <c r="BF75" s="1" t="str">
        <f>IF(BD52="","",'Cost and Benefit Parameters'!$K$27)</f>
        <v/>
      </c>
      <c r="BG75" s="1" t="str">
        <f>IF(BE52="","",'Cost and Benefit Parameters'!$K$27)</f>
        <v/>
      </c>
      <c r="BH75" s="1" t="str">
        <f>IF(BF52="","",'Cost and Benefit Parameters'!$K$27)</f>
        <v/>
      </c>
      <c r="BI75" s="1" t="str">
        <f>IF(BG52="","",'Cost and Benefit Parameters'!$K$27)</f>
        <v/>
      </c>
      <c r="BJ75" s="1" t="str">
        <f>IF(BH52="","",'Cost and Benefit Parameters'!$K$27)</f>
        <v/>
      </c>
      <c r="BK75" s="1" t="str">
        <f>IF(BI52="","",'Cost and Benefit Parameters'!$K$27)</f>
        <v/>
      </c>
      <c r="BL75" s="1" t="str">
        <f>IF(BJ52="","",'Cost and Benefit Parameters'!$K$27)</f>
        <v/>
      </c>
      <c r="BM75" s="1" t="str">
        <f>IF(BK52="","",'Cost and Benefit Parameters'!$K$27)</f>
        <v/>
      </c>
      <c r="BN75" s="1" t="str">
        <f>IF(BL52="","",'Cost and Benefit Parameters'!$K$27)</f>
        <v/>
      </c>
    </row>
    <row r="76" spans="1:72" x14ac:dyDescent="0.55000000000000004">
      <c r="A76" s="642"/>
      <c r="B76" t="s">
        <v>468</v>
      </c>
      <c r="G76" s="1"/>
      <c r="H76" s="1" t="str">
        <f>IF(F53="","",'Cost and Benefit Parameters'!$K$27)</f>
        <v/>
      </c>
      <c r="I76" s="1">
        <f>IF(G53="","",'Cost and Benefit Parameters'!$K$27)</f>
        <v>258.50927013450001</v>
      </c>
      <c r="J76" s="1">
        <f>IF(H53="","",'Cost and Benefit Parameters'!$K$27)</f>
        <v>258.50927013450001</v>
      </c>
      <c r="K76" s="1">
        <f>IF(I53="","",'Cost and Benefit Parameters'!$K$27)</f>
        <v>258.50927013450001</v>
      </c>
      <c r="L76" s="1">
        <f>IF(J53="","",'Cost and Benefit Parameters'!$K$27)</f>
        <v>258.50927013450001</v>
      </c>
      <c r="M76" s="1">
        <f>IF(K53="","",'Cost and Benefit Parameters'!$K$27)</f>
        <v>258.50927013450001</v>
      </c>
      <c r="N76" s="1">
        <f>IF(L53="","",'Cost and Benefit Parameters'!$K$27)</f>
        <v>258.50927013450001</v>
      </c>
      <c r="O76" s="1">
        <f>IF(M53="","",'Cost and Benefit Parameters'!$K$27)</f>
        <v>258.50927013450001</v>
      </c>
      <c r="P76" s="1">
        <f>IF(N53="","",'Cost and Benefit Parameters'!$K$27)</f>
        <v>258.50927013450001</v>
      </c>
      <c r="Q76" s="1">
        <f>IF(O53="","",'Cost and Benefit Parameters'!$K$27)</f>
        <v>258.50927013450001</v>
      </c>
      <c r="R76" s="1">
        <f>IF(P53="","",'Cost and Benefit Parameters'!$K$27)</f>
        <v>258.50927013450001</v>
      </c>
      <c r="S76" s="1">
        <f>IF(Q53="","",'Cost and Benefit Parameters'!$K$27)</f>
        <v>258.50927013450001</v>
      </c>
      <c r="T76" s="1">
        <f>IF(R53="","",'Cost and Benefit Parameters'!$K$27)</f>
        <v>258.50927013450001</v>
      </c>
      <c r="U76" s="1">
        <f>IF(S53="","",'Cost and Benefit Parameters'!$K$27)</f>
        <v>258.50927013450001</v>
      </c>
      <c r="V76" s="1">
        <f>IF(T53="","",'Cost and Benefit Parameters'!$K$27)</f>
        <v>258.50927013450001</v>
      </c>
      <c r="W76" s="1">
        <f>IF(U53="","",'Cost and Benefit Parameters'!$K$27)</f>
        <v>258.50927013450001</v>
      </c>
      <c r="X76" s="1">
        <f>IF(V53="","",'Cost and Benefit Parameters'!$K$27)</f>
        <v>258.50927013450001</v>
      </c>
      <c r="Y76" s="1">
        <f>IF(W53="","",'Cost and Benefit Parameters'!$K$27)</f>
        <v>258.50927013450001</v>
      </c>
      <c r="Z76" s="1">
        <f>IF(X53="","",'Cost and Benefit Parameters'!$K$27)</f>
        <v>258.50927013450001</v>
      </c>
      <c r="AA76" s="1">
        <f>IF(Y53="","",'Cost and Benefit Parameters'!$K$27)</f>
        <v>258.50927013450001</v>
      </c>
      <c r="AB76" s="1">
        <f>IF(Z53="","",'Cost and Benefit Parameters'!$K$27)</f>
        <v>258.50927013450001</v>
      </c>
      <c r="AC76" s="1">
        <f>IF(AA53="","",'Cost and Benefit Parameters'!$K$27)</f>
        <v>258.50927013450001</v>
      </c>
      <c r="AD76" s="1">
        <f>IF(AB53="","",'Cost and Benefit Parameters'!$K$27)</f>
        <v>258.50927013450001</v>
      </c>
      <c r="AE76" s="1">
        <f>IF(AC53="","",'Cost and Benefit Parameters'!$K$27)</f>
        <v>258.50927013450001</v>
      </c>
      <c r="AF76" s="1">
        <f>IF(AD53="","",'Cost and Benefit Parameters'!$K$27)</f>
        <v>258.50927013450001</v>
      </c>
      <c r="AG76" s="1">
        <f>IF(AE53="","",'Cost and Benefit Parameters'!$K$27)</f>
        <v>258.50927013450001</v>
      </c>
      <c r="AH76" s="1">
        <f>IF(AF53="","",'Cost and Benefit Parameters'!$K$27)</f>
        <v>258.50927013450001</v>
      </c>
      <c r="AI76" s="1">
        <f>IF(AG53="","",'Cost and Benefit Parameters'!$K$27)</f>
        <v>258.50927013450001</v>
      </c>
      <c r="AJ76" s="1">
        <f>IF(AH53="","",'Cost and Benefit Parameters'!$K$27)</f>
        <v>258.50927013450001</v>
      </c>
      <c r="AK76" s="1">
        <f>IF(AI53="","",'Cost and Benefit Parameters'!$K$27)</f>
        <v>258.50927013450001</v>
      </c>
      <c r="AL76" s="1">
        <f>IF(AJ53="","",'Cost and Benefit Parameters'!$K$27)</f>
        <v>258.50927013450001</v>
      </c>
      <c r="AM76" s="1">
        <f>IF(AK53="","",'Cost and Benefit Parameters'!$K$27)</f>
        <v>258.50927013450001</v>
      </c>
      <c r="AN76" s="1">
        <f>IF(AL53="","",'Cost and Benefit Parameters'!$K$27)</f>
        <v>258.50927013450001</v>
      </c>
      <c r="AO76" s="1">
        <f>IF(AM53="","",'Cost and Benefit Parameters'!$K$27)</f>
        <v>258.50927013450001</v>
      </c>
      <c r="AP76" s="1">
        <f>IF(AN53="","",'Cost and Benefit Parameters'!$K$27)</f>
        <v>258.50927013450001</v>
      </c>
      <c r="AQ76" s="1">
        <f>IF(AO53="","",'Cost and Benefit Parameters'!$K$27)</f>
        <v>258.50927013450001</v>
      </c>
      <c r="AR76" s="1">
        <f>IF(AP53="","",'Cost and Benefit Parameters'!$K$27)</f>
        <v>258.50927013450001</v>
      </c>
      <c r="AS76" s="1">
        <f>IF(AQ53="","",'Cost and Benefit Parameters'!$K$27)</f>
        <v>258.50927013450001</v>
      </c>
      <c r="AT76" s="1">
        <f>IF(AR53="","",'Cost and Benefit Parameters'!$K$27)</f>
        <v>258.50927013450001</v>
      </c>
      <c r="AU76" s="1">
        <f>IF(AS53="","",'Cost and Benefit Parameters'!$K$27)</f>
        <v>258.50927013450001</v>
      </c>
      <c r="AV76" s="1">
        <f>IF(AT53="","",'Cost and Benefit Parameters'!$K$27)</f>
        <v>258.50927013450001</v>
      </c>
      <c r="AW76" s="1" t="str">
        <f>IF(AU53="","",'Cost and Benefit Parameters'!$K$27)</f>
        <v/>
      </c>
      <c r="AX76" s="1" t="str">
        <f>IF(AV53="","",'Cost and Benefit Parameters'!$K$27)</f>
        <v/>
      </c>
      <c r="AY76" s="1" t="str">
        <f>IF(AW53="","",'Cost and Benefit Parameters'!$K$27)</f>
        <v/>
      </c>
      <c r="AZ76" s="1" t="str">
        <f>IF(AX53="","",'Cost and Benefit Parameters'!$K$27)</f>
        <v/>
      </c>
      <c r="BA76" s="1" t="str">
        <f>IF(AY53="","",'Cost and Benefit Parameters'!$K$27)</f>
        <v/>
      </c>
      <c r="BB76" s="1" t="str">
        <f>IF(AZ53="","",'Cost and Benefit Parameters'!$K$27)</f>
        <v/>
      </c>
      <c r="BC76" s="1" t="str">
        <f>IF(BA53="","",'Cost and Benefit Parameters'!$K$27)</f>
        <v/>
      </c>
      <c r="BD76" s="1" t="str">
        <f>IF(BB53="","",'Cost and Benefit Parameters'!$K$27)</f>
        <v/>
      </c>
      <c r="BE76" s="1" t="str">
        <f>IF(BC53="","",'Cost and Benefit Parameters'!$K$27)</f>
        <v/>
      </c>
      <c r="BF76" s="1" t="str">
        <f>IF(BD53="","",'Cost and Benefit Parameters'!$K$27)</f>
        <v/>
      </c>
      <c r="BG76" s="1" t="str">
        <f>IF(BE53="","",'Cost and Benefit Parameters'!$K$27)</f>
        <v/>
      </c>
      <c r="BH76" s="1" t="str">
        <f>IF(BF53="","",'Cost and Benefit Parameters'!$K$27)</f>
        <v/>
      </c>
      <c r="BI76" s="1" t="str">
        <f>IF(BG53="","",'Cost and Benefit Parameters'!$K$27)</f>
        <v/>
      </c>
      <c r="BJ76" s="1" t="str">
        <f>IF(BH53="","",'Cost and Benefit Parameters'!$K$27)</f>
        <v/>
      </c>
      <c r="BK76" s="1" t="str">
        <f>IF(BI53="","",'Cost and Benefit Parameters'!$K$27)</f>
        <v/>
      </c>
      <c r="BL76" s="1" t="str">
        <f>IF(BJ53="","",'Cost and Benefit Parameters'!$K$27)</f>
        <v/>
      </c>
      <c r="BM76" s="1" t="str">
        <f>IF(BK53="","",'Cost and Benefit Parameters'!$K$27)</f>
        <v/>
      </c>
      <c r="BN76" s="1" t="str">
        <f>IF(BL53="","",'Cost and Benefit Parameters'!$K$27)</f>
        <v/>
      </c>
    </row>
    <row r="77" spans="1:72" x14ac:dyDescent="0.55000000000000004">
      <c r="A77" s="642"/>
      <c r="B77" t="s">
        <v>469</v>
      </c>
      <c r="H77" s="1" t="str">
        <f>IF(F54="","",'Cost and Benefit Parameters'!$K$27)</f>
        <v/>
      </c>
      <c r="I77" s="1" t="str">
        <f>IF(G54="","",'Cost and Benefit Parameters'!$K$27)</f>
        <v/>
      </c>
      <c r="J77" s="1">
        <f>IF(H54="","",'Cost and Benefit Parameters'!$K$27)</f>
        <v>258.50927013450001</v>
      </c>
      <c r="K77" s="1">
        <f>IF(I54="","",'Cost and Benefit Parameters'!$K$27)</f>
        <v>258.50927013450001</v>
      </c>
      <c r="L77" s="1">
        <f>IF(J54="","",'Cost and Benefit Parameters'!$K$27)</f>
        <v>258.50927013450001</v>
      </c>
      <c r="M77" s="1">
        <f>IF(K54="","",'Cost and Benefit Parameters'!$K$27)</f>
        <v>258.50927013450001</v>
      </c>
      <c r="N77" s="1">
        <f>IF(L54="","",'Cost and Benefit Parameters'!$K$27)</f>
        <v>258.50927013450001</v>
      </c>
      <c r="O77" s="1">
        <f>IF(M54="","",'Cost and Benefit Parameters'!$K$27)</f>
        <v>258.50927013450001</v>
      </c>
      <c r="P77" s="1">
        <f>IF(N54="","",'Cost and Benefit Parameters'!$K$27)</f>
        <v>258.50927013450001</v>
      </c>
      <c r="Q77" s="1">
        <f>IF(O54="","",'Cost and Benefit Parameters'!$K$27)</f>
        <v>258.50927013450001</v>
      </c>
      <c r="R77" s="1">
        <f>IF(P54="","",'Cost and Benefit Parameters'!$K$27)</f>
        <v>258.50927013450001</v>
      </c>
      <c r="S77" s="1">
        <f>IF(Q54="","",'Cost and Benefit Parameters'!$K$27)</f>
        <v>258.50927013450001</v>
      </c>
      <c r="T77" s="1">
        <f>IF(R54="","",'Cost and Benefit Parameters'!$K$27)</f>
        <v>258.50927013450001</v>
      </c>
      <c r="U77" s="1">
        <f>IF(S54="","",'Cost and Benefit Parameters'!$K$27)</f>
        <v>258.50927013450001</v>
      </c>
      <c r="V77" s="1">
        <f>IF(T54="","",'Cost and Benefit Parameters'!$K$27)</f>
        <v>258.50927013450001</v>
      </c>
      <c r="W77" s="1">
        <f>IF(U54="","",'Cost and Benefit Parameters'!$K$27)</f>
        <v>258.50927013450001</v>
      </c>
      <c r="X77" s="1">
        <f>IF(V54="","",'Cost and Benefit Parameters'!$K$27)</f>
        <v>258.50927013450001</v>
      </c>
      <c r="Y77" s="1">
        <f>IF(W54="","",'Cost and Benefit Parameters'!$K$27)</f>
        <v>258.50927013450001</v>
      </c>
      <c r="Z77" s="1">
        <f>IF(X54="","",'Cost and Benefit Parameters'!$K$27)</f>
        <v>258.50927013450001</v>
      </c>
      <c r="AA77" s="1">
        <f>IF(Y54="","",'Cost and Benefit Parameters'!$K$27)</f>
        <v>258.50927013450001</v>
      </c>
      <c r="AB77" s="1">
        <f>IF(Z54="","",'Cost and Benefit Parameters'!$K$27)</f>
        <v>258.50927013450001</v>
      </c>
      <c r="AC77" s="1">
        <f>IF(AA54="","",'Cost and Benefit Parameters'!$K$27)</f>
        <v>258.50927013450001</v>
      </c>
      <c r="AD77" s="1">
        <f>IF(AB54="","",'Cost and Benefit Parameters'!$K$27)</f>
        <v>258.50927013450001</v>
      </c>
      <c r="AE77" s="1">
        <f>IF(AC54="","",'Cost and Benefit Parameters'!$K$27)</f>
        <v>258.50927013450001</v>
      </c>
      <c r="AF77" s="1">
        <f>IF(AD54="","",'Cost and Benefit Parameters'!$K$27)</f>
        <v>258.50927013450001</v>
      </c>
      <c r="AG77" s="1">
        <f>IF(AE54="","",'Cost and Benefit Parameters'!$K$27)</f>
        <v>258.50927013450001</v>
      </c>
      <c r="AH77" s="1">
        <f>IF(AF54="","",'Cost and Benefit Parameters'!$K$27)</f>
        <v>258.50927013450001</v>
      </c>
      <c r="AI77" s="1">
        <f>IF(AG54="","",'Cost and Benefit Parameters'!$K$27)</f>
        <v>258.50927013450001</v>
      </c>
      <c r="AJ77" s="1">
        <f>IF(AH54="","",'Cost and Benefit Parameters'!$K$27)</f>
        <v>258.50927013450001</v>
      </c>
      <c r="AK77" s="1">
        <f>IF(AI54="","",'Cost and Benefit Parameters'!$K$27)</f>
        <v>258.50927013450001</v>
      </c>
      <c r="AL77" s="1">
        <f>IF(AJ54="","",'Cost and Benefit Parameters'!$K$27)</f>
        <v>258.50927013450001</v>
      </c>
      <c r="AM77" s="1">
        <f>IF(AK54="","",'Cost and Benefit Parameters'!$K$27)</f>
        <v>258.50927013450001</v>
      </c>
      <c r="AN77" s="1">
        <f>IF(AL54="","",'Cost and Benefit Parameters'!$K$27)</f>
        <v>258.50927013450001</v>
      </c>
      <c r="AO77" s="1">
        <f>IF(AM54="","",'Cost and Benefit Parameters'!$K$27)</f>
        <v>258.50927013450001</v>
      </c>
      <c r="AP77" s="1">
        <f>IF(AN54="","",'Cost and Benefit Parameters'!$K$27)</f>
        <v>258.50927013450001</v>
      </c>
      <c r="AQ77" s="1">
        <f>IF(AO54="","",'Cost and Benefit Parameters'!$K$27)</f>
        <v>258.50927013450001</v>
      </c>
      <c r="AR77" s="1">
        <f>IF(AP54="","",'Cost and Benefit Parameters'!$K$27)</f>
        <v>258.50927013450001</v>
      </c>
      <c r="AS77" s="1">
        <f>IF(AQ54="","",'Cost and Benefit Parameters'!$K$27)</f>
        <v>258.50927013450001</v>
      </c>
      <c r="AT77" s="1">
        <f>IF(AR54="","",'Cost and Benefit Parameters'!$K$27)</f>
        <v>258.50927013450001</v>
      </c>
      <c r="AU77" s="1">
        <f>IF(AS54="","",'Cost and Benefit Parameters'!$K$27)</f>
        <v>258.50927013450001</v>
      </c>
      <c r="AV77" s="1">
        <f>IF(AT54="","",'Cost and Benefit Parameters'!$K$27)</f>
        <v>258.50927013450001</v>
      </c>
      <c r="AW77" s="1">
        <f>IF(AU54="","",'Cost and Benefit Parameters'!$K$27)</f>
        <v>258.50927013450001</v>
      </c>
      <c r="AX77" s="1" t="str">
        <f>IF(AV54="","",'Cost and Benefit Parameters'!$K$27)</f>
        <v/>
      </c>
      <c r="AY77" s="1" t="str">
        <f>IF(AW54="","",'Cost and Benefit Parameters'!$K$27)</f>
        <v/>
      </c>
      <c r="AZ77" s="1" t="str">
        <f>IF(AX54="","",'Cost and Benefit Parameters'!$K$27)</f>
        <v/>
      </c>
      <c r="BA77" s="1" t="str">
        <f>IF(AY54="","",'Cost and Benefit Parameters'!$K$27)</f>
        <v/>
      </c>
      <c r="BB77" s="1" t="str">
        <f>IF(AZ54="","",'Cost and Benefit Parameters'!$K$27)</f>
        <v/>
      </c>
      <c r="BC77" s="1" t="str">
        <f>IF(BA54="","",'Cost and Benefit Parameters'!$K$27)</f>
        <v/>
      </c>
      <c r="BD77" s="1" t="str">
        <f>IF(BB54="","",'Cost and Benefit Parameters'!$K$27)</f>
        <v/>
      </c>
      <c r="BE77" s="1" t="str">
        <f>IF(BC54="","",'Cost and Benefit Parameters'!$K$27)</f>
        <v/>
      </c>
      <c r="BF77" s="1" t="str">
        <f>IF(BD54="","",'Cost and Benefit Parameters'!$K$27)</f>
        <v/>
      </c>
      <c r="BG77" s="1" t="str">
        <f>IF(BE54="","",'Cost and Benefit Parameters'!$K$27)</f>
        <v/>
      </c>
      <c r="BH77" s="1" t="str">
        <f>IF(BF54="","",'Cost and Benefit Parameters'!$K$27)</f>
        <v/>
      </c>
      <c r="BI77" s="1" t="str">
        <f>IF(BG54="","",'Cost and Benefit Parameters'!$K$27)</f>
        <v/>
      </c>
      <c r="BJ77" s="1" t="str">
        <f>IF(BH54="","",'Cost and Benefit Parameters'!$K$27)</f>
        <v/>
      </c>
      <c r="BK77" s="1" t="str">
        <f>IF(BI54="","",'Cost and Benefit Parameters'!$K$27)</f>
        <v/>
      </c>
      <c r="BL77" s="1" t="str">
        <f>IF(BJ54="","",'Cost and Benefit Parameters'!$K$27)</f>
        <v/>
      </c>
      <c r="BM77" s="1" t="str">
        <f>IF(BK54="","",'Cost and Benefit Parameters'!$K$27)</f>
        <v/>
      </c>
      <c r="BN77" s="1" t="str">
        <f>IF(BL54="","",'Cost and Benefit Parameters'!$K$27)</f>
        <v/>
      </c>
    </row>
    <row r="78" spans="1:72" x14ac:dyDescent="0.55000000000000004">
      <c r="A78" s="642"/>
      <c r="B78" t="s">
        <v>470</v>
      </c>
      <c r="H78" s="1" t="str">
        <f>IF(F55="","",'Cost and Benefit Parameters'!$K$27)</f>
        <v/>
      </c>
      <c r="I78" s="1" t="str">
        <f>IF(G55="","",'Cost and Benefit Parameters'!$K$27)</f>
        <v/>
      </c>
      <c r="J78" s="1" t="str">
        <f>IF(H55="","",'Cost and Benefit Parameters'!$K$27)</f>
        <v/>
      </c>
      <c r="K78" s="1">
        <f>IF(I55="","",'Cost and Benefit Parameters'!$K$27)</f>
        <v>258.50927013450001</v>
      </c>
      <c r="L78" s="1">
        <f>IF(J55="","",'Cost and Benefit Parameters'!$K$27)</f>
        <v>258.50927013450001</v>
      </c>
      <c r="M78" s="1">
        <f>IF(K55="","",'Cost and Benefit Parameters'!$K$27)</f>
        <v>258.50927013450001</v>
      </c>
      <c r="N78" s="1">
        <f>IF(L55="","",'Cost and Benefit Parameters'!$K$27)</f>
        <v>258.50927013450001</v>
      </c>
      <c r="O78" s="1">
        <f>IF(M55="","",'Cost and Benefit Parameters'!$K$27)</f>
        <v>258.50927013450001</v>
      </c>
      <c r="P78" s="1">
        <f>IF(N55="","",'Cost and Benefit Parameters'!$K$27)</f>
        <v>258.50927013450001</v>
      </c>
      <c r="Q78" s="1">
        <f>IF(O55="","",'Cost and Benefit Parameters'!$K$27)</f>
        <v>258.50927013450001</v>
      </c>
      <c r="R78" s="1">
        <f>IF(P55="","",'Cost and Benefit Parameters'!$K$27)</f>
        <v>258.50927013450001</v>
      </c>
      <c r="S78" s="1">
        <f>IF(Q55="","",'Cost and Benefit Parameters'!$K$27)</f>
        <v>258.50927013450001</v>
      </c>
      <c r="T78" s="1">
        <f>IF(R55="","",'Cost and Benefit Parameters'!$K$27)</f>
        <v>258.50927013450001</v>
      </c>
      <c r="U78" s="1">
        <f>IF(S55="","",'Cost and Benefit Parameters'!$K$27)</f>
        <v>258.50927013450001</v>
      </c>
      <c r="V78" s="1">
        <f>IF(T55="","",'Cost and Benefit Parameters'!$K$27)</f>
        <v>258.50927013450001</v>
      </c>
      <c r="W78" s="1">
        <f>IF(U55="","",'Cost and Benefit Parameters'!$K$27)</f>
        <v>258.50927013450001</v>
      </c>
      <c r="X78" s="1">
        <f>IF(V55="","",'Cost and Benefit Parameters'!$K$27)</f>
        <v>258.50927013450001</v>
      </c>
      <c r="Y78" s="1">
        <f>IF(W55="","",'Cost and Benefit Parameters'!$K$27)</f>
        <v>258.50927013450001</v>
      </c>
      <c r="Z78" s="1">
        <f>IF(X55="","",'Cost and Benefit Parameters'!$K$27)</f>
        <v>258.50927013450001</v>
      </c>
      <c r="AA78" s="1">
        <f>IF(Y55="","",'Cost and Benefit Parameters'!$K$27)</f>
        <v>258.50927013450001</v>
      </c>
      <c r="AB78" s="1">
        <f>IF(Z55="","",'Cost and Benefit Parameters'!$K$27)</f>
        <v>258.50927013450001</v>
      </c>
      <c r="AC78" s="1">
        <f>IF(AA55="","",'Cost and Benefit Parameters'!$K$27)</f>
        <v>258.50927013450001</v>
      </c>
      <c r="AD78" s="1">
        <f>IF(AB55="","",'Cost and Benefit Parameters'!$K$27)</f>
        <v>258.50927013450001</v>
      </c>
      <c r="AE78" s="1">
        <f>IF(AC55="","",'Cost and Benefit Parameters'!$K$27)</f>
        <v>258.50927013450001</v>
      </c>
      <c r="AF78" s="1">
        <f>IF(AD55="","",'Cost and Benefit Parameters'!$K$27)</f>
        <v>258.50927013450001</v>
      </c>
      <c r="AG78" s="1">
        <f>IF(AE55="","",'Cost and Benefit Parameters'!$K$27)</f>
        <v>258.50927013450001</v>
      </c>
      <c r="AH78" s="1">
        <f>IF(AF55="","",'Cost and Benefit Parameters'!$K$27)</f>
        <v>258.50927013450001</v>
      </c>
      <c r="AI78" s="1">
        <f>IF(AG55="","",'Cost and Benefit Parameters'!$K$27)</f>
        <v>258.50927013450001</v>
      </c>
      <c r="AJ78" s="1">
        <f>IF(AH55="","",'Cost and Benefit Parameters'!$K$27)</f>
        <v>258.50927013450001</v>
      </c>
      <c r="AK78" s="1">
        <f>IF(AI55="","",'Cost and Benefit Parameters'!$K$27)</f>
        <v>258.50927013450001</v>
      </c>
      <c r="AL78" s="1">
        <f>IF(AJ55="","",'Cost and Benefit Parameters'!$K$27)</f>
        <v>258.50927013450001</v>
      </c>
      <c r="AM78" s="1">
        <f>IF(AK55="","",'Cost and Benefit Parameters'!$K$27)</f>
        <v>258.50927013450001</v>
      </c>
      <c r="AN78" s="1">
        <f>IF(AL55="","",'Cost and Benefit Parameters'!$K$27)</f>
        <v>258.50927013450001</v>
      </c>
      <c r="AO78" s="1">
        <f>IF(AM55="","",'Cost and Benefit Parameters'!$K$27)</f>
        <v>258.50927013450001</v>
      </c>
      <c r="AP78" s="1">
        <f>IF(AN55="","",'Cost and Benefit Parameters'!$K$27)</f>
        <v>258.50927013450001</v>
      </c>
      <c r="AQ78" s="1">
        <f>IF(AO55="","",'Cost and Benefit Parameters'!$K$27)</f>
        <v>258.50927013450001</v>
      </c>
      <c r="AR78" s="1">
        <f>IF(AP55="","",'Cost and Benefit Parameters'!$K$27)</f>
        <v>258.50927013450001</v>
      </c>
      <c r="AS78" s="1">
        <f>IF(AQ55="","",'Cost and Benefit Parameters'!$K$27)</f>
        <v>258.50927013450001</v>
      </c>
      <c r="AT78" s="1">
        <f>IF(AR55="","",'Cost and Benefit Parameters'!$K$27)</f>
        <v>258.50927013450001</v>
      </c>
      <c r="AU78" s="1">
        <f>IF(AS55="","",'Cost and Benefit Parameters'!$K$27)</f>
        <v>258.50927013450001</v>
      </c>
      <c r="AV78" s="1">
        <f>IF(AT55="","",'Cost and Benefit Parameters'!$K$27)</f>
        <v>258.50927013450001</v>
      </c>
      <c r="AW78" s="1">
        <f>IF(AU55="","",'Cost and Benefit Parameters'!$K$27)</f>
        <v>258.50927013450001</v>
      </c>
      <c r="AX78" s="1">
        <f>IF(AV55="","",'Cost and Benefit Parameters'!$K$27)</f>
        <v>258.50927013450001</v>
      </c>
      <c r="AY78" s="1" t="str">
        <f>IF(AW55="","",'Cost and Benefit Parameters'!$K$27)</f>
        <v/>
      </c>
      <c r="AZ78" s="1" t="str">
        <f>IF(AX55="","",'Cost and Benefit Parameters'!$K$27)</f>
        <v/>
      </c>
      <c r="BA78" s="1" t="str">
        <f>IF(AY55="","",'Cost and Benefit Parameters'!$K$27)</f>
        <v/>
      </c>
      <c r="BB78" s="1" t="str">
        <f>IF(AZ55="","",'Cost and Benefit Parameters'!$K$27)</f>
        <v/>
      </c>
      <c r="BC78" s="1" t="str">
        <f>IF(BA55="","",'Cost and Benefit Parameters'!$K$27)</f>
        <v/>
      </c>
      <c r="BD78" s="1" t="str">
        <f>IF(BB55="","",'Cost and Benefit Parameters'!$K$27)</f>
        <v/>
      </c>
      <c r="BE78" s="1" t="str">
        <f>IF(BC55="","",'Cost and Benefit Parameters'!$K$27)</f>
        <v/>
      </c>
      <c r="BF78" s="1" t="str">
        <f>IF(BD55="","",'Cost and Benefit Parameters'!$K$27)</f>
        <v/>
      </c>
      <c r="BG78" s="1" t="str">
        <f>IF(BE55="","",'Cost and Benefit Parameters'!$K$27)</f>
        <v/>
      </c>
      <c r="BH78" s="1" t="str">
        <f>IF(BF55="","",'Cost and Benefit Parameters'!$K$27)</f>
        <v/>
      </c>
      <c r="BI78" s="1" t="str">
        <f>IF(BG55="","",'Cost and Benefit Parameters'!$K$27)</f>
        <v/>
      </c>
      <c r="BJ78" s="1" t="str">
        <f>IF(BH55="","",'Cost and Benefit Parameters'!$K$27)</f>
        <v/>
      </c>
      <c r="BK78" s="1" t="str">
        <f>IF(BI55="","",'Cost and Benefit Parameters'!$K$27)</f>
        <v/>
      </c>
      <c r="BL78" s="1" t="str">
        <f>IF(BJ55="","",'Cost and Benefit Parameters'!$K$27)</f>
        <v/>
      </c>
      <c r="BM78" s="1" t="str">
        <f>IF(BK55="","",'Cost and Benefit Parameters'!$K$27)</f>
        <v/>
      </c>
      <c r="BN78" s="1" t="str">
        <f>IF(BL55="","",'Cost and Benefit Parameters'!$K$27)</f>
        <v/>
      </c>
    </row>
    <row r="79" spans="1:72" x14ac:dyDescent="0.55000000000000004">
      <c r="A79" s="642"/>
      <c r="B79" t="s">
        <v>471</v>
      </c>
      <c r="H79" s="1" t="str">
        <f>IF(F56="","",'Cost and Benefit Parameters'!$K$27)</f>
        <v/>
      </c>
      <c r="I79" s="1" t="str">
        <f>IF(G56="","",'Cost and Benefit Parameters'!$K$27)</f>
        <v/>
      </c>
      <c r="J79" s="1" t="str">
        <f>IF(H56="","",'Cost and Benefit Parameters'!$K$27)</f>
        <v/>
      </c>
      <c r="K79" s="1" t="str">
        <f>IF(I56="","",'Cost and Benefit Parameters'!$K$27)</f>
        <v/>
      </c>
      <c r="L79" s="1">
        <f>IF(J56="","",'Cost and Benefit Parameters'!$K$27)</f>
        <v>258.50927013450001</v>
      </c>
      <c r="M79" s="1">
        <f>IF(K56="","",'Cost and Benefit Parameters'!$K$27)</f>
        <v>258.50927013450001</v>
      </c>
      <c r="N79" s="1">
        <f>IF(L56="","",'Cost and Benefit Parameters'!$K$27)</f>
        <v>258.50927013450001</v>
      </c>
      <c r="O79" s="1">
        <f>IF(M56="","",'Cost and Benefit Parameters'!$K$27)</f>
        <v>258.50927013450001</v>
      </c>
      <c r="P79" s="1">
        <f>IF(N56="","",'Cost and Benefit Parameters'!$K$27)</f>
        <v>258.50927013450001</v>
      </c>
      <c r="Q79" s="1">
        <f>IF(O56="","",'Cost and Benefit Parameters'!$K$27)</f>
        <v>258.50927013450001</v>
      </c>
      <c r="R79" s="1">
        <f>IF(P56="","",'Cost and Benefit Parameters'!$K$27)</f>
        <v>258.50927013450001</v>
      </c>
      <c r="S79" s="1">
        <f>IF(Q56="","",'Cost and Benefit Parameters'!$K$27)</f>
        <v>258.50927013450001</v>
      </c>
      <c r="T79" s="1">
        <f>IF(R56="","",'Cost and Benefit Parameters'!$K$27)</f>
        <v>258.50927013450001</v>
      </c>
      <c r="U79" s="1">
        <f>IF(S56="","",'Cost and Benefit Parameters'!$K$27)</f>
        <v>258.50927013450001</v>
      </c>
      <c r="V79" s="1">
        <f>IF(T56="","",'Cost and Benefit Parameters'!$K$27)</f>
        <v>258.50927013450001</v>
      </c>
      <c r="W79" s="1">
        <f>IF(U56="","",'Cost and Benefit Parameters'!$K$27)</f>
        <v>258.50927013450001</v>
      </c>
      <c r="X79" s="1">
        <f>IF(V56="","",'Cost and Benefit Parameters'!$K$27)</f>
        <v>258.50927013450001</v>
      </c>
      <c r="Y79" s="1">
        <f>IF(W56="","",'Cost and Benefit Parameters'!$K$27)</f>
        <v>258.50927013450001</v>
      </c>
      <c r="Z79" s="1">
        <f>IF(X56="","",'Cost and Benefit Parameters'!$K$27)</f>
        <v>258.50927013450001</v>
      </c>
      <c r="AA79" s="1">
        <f>IF(Y56="","",'Cost and Benefit Parameters'!$K$27)</f>
        <v>258.50927013450001</v>
      </c>
      <c r="AB79" s="1">
        <f>IF(Z56="","",'Cost and Benefit Parameters'!$K$27)</f>
        <v>258.50927013450001</v>
      </c>
      <c r="AC79" s="1">
        <f>IF(AA56="","",'Cost and Benefit Parameters'!$K$27)</f>
        <v>258.50927013450001</v>
      </c>
      <c r="AD79" s="1">
        <f>IF(AB56="","",'Cost and Benefit Parameters'!$K$27)</f>
        <v>258.50927013450001</v>
      </c>
      <c r="AE79" s="1">
        <f>IF(AC56="","",'Cost and Benefit Parameters'!$K$27)</f>
        <v>258.50927013450001</v>
      </c>
      <c r="AF79" s="1">
        <f>IF(AD56="","",'Cost and Benefit Parameters'!$K$27)</f>
        <v>258.50927013450001</v>
      </c>
      <c r="AG79" s="1">
        <f>IF(AE56="","",'Cost and Benefit Parameters'!$K$27)</f>
        <v>258.50927013450001</v>
      </c>
      <c r="AH79" s="1">
        <f>IF(AF56="","",'Cost and Benefit Parameters'!$K$27)</f>
        <v>258.50927013450001</v>
      </c>
      <c r="AI79" s="1">
        <f>IF(AG56="","",'Cost and Benefit Parameters'!$K$27)</f>
        <v>258.50927013450001</v>
      </c>
      <c r="AJ79" s="1">
        <f>IF(AH56="","",'Cost and Benefit Parameters'!$K$27)</f>
        <v>258.50927013450001</v>
      </c>
      <c r="AK79" s="1">
        <f>IF(AI56="","",'Cost and Benefit Parameters'!$K$27)</f>
        <v>258.50927013450001</v>
      </c>
      <c r="AL79" s="1">
        <f>IF(AJ56="","",'Cost and Benefit Parameters'!$K$27)</f>
        <v>258.50927013450001</v>
      </c>
      <c r="AM79" s="1">
        <f>IF(AK56="","",'Cost and Benefit Parameters'!$K$27)</f>
        <v>258.50927013450001</v>
      </c>
      <c r="AN79" s="1">
        <f>IF(AL56="","",'Cost and Benefit Parameters'!$K$27)</f>
        <v>258.50927013450001</v>
      </c>
      <c r="AO79" s="1">
        <f>IF(AM56="","",'Cost and Benefit Parameters'!$K$27)</f>
        <v>258.50927013450001</v>
      </c>
      <c r="AP79" s="1">
        <f>IF(AN56="","",'Cost and Benefit Parameters'!$K$27)</f>
        <v>258.50927013450001</v>
      </c>
      <c r="AQ79" s="1">
        <f>IF(AO56="","",'Cost and Benefit Parameters'!$K$27)</f>
        <v>258.50927013450001</v>
      </c>
      <c r="AR79" s="1">
        <f>IF(AP56="","",'Cost and Benefit Parameters'!$K$27)</f>
        <v>258.50927013450001</v>
      </c>
      <c r="AS79" s="1">
        <f>IF(AQ56="","",'Cost and Benefit Parameters'!$K$27)</f>
        <v>258.50927013450001</v>
      </c>
      <c r="AT79" s="1">
        <f>IF(AR56="","",'Cost and Benefit Parameters'!$K$27)</f>
        <v>258.50927013450001</v>
      </c>
      <c r="AU79" s="1">
        <f>IF(AS56="","",'Cost and Benefit Parameters'!$K$27)</f>
        <v>258.50927013450001</v>
      </c>
      <c r="AV79" s="1">
        <f>IF(AT56="","",'Cost and Benefit Parameters'!$K$27)</f>
        <v>258.50927013450001</v>
      </c>
      <c r="AW79" s="1">
        <f>IF(AU56="","",'Cost and Benefit Parameters'!$K$27)</f>
        <v>258.50927013450001</v>
      </c>
      <c r="AX79" s="1">
        <f>IF(AV56="","",'Cost and Benefit Parameters'!$K$27)</f>
        <v>258.50927013450001</v>
      </c>
      <c r="AY79" s="1">
        <f>IF(AW56="","",'Cost and Benefit Parameters'!$K$27)</f>
        <v>258.50927013450001</v>
      </c>
      <c r="AZ79" s="1" t="str">
        <f>IF(AX56="","",'Cost and Benefit Parameters'!$K$27)</f>
        <v/>
      </c>
      <c r="BA79" s="1" t="str">
        <f>IF(AY56="","",'Cost and Benefit Parameters'!$K$27)</f>
        <v/>
      </c>
      <c r="BB79" s="1" t="str">
        <f>IF(AZ56="","",'Cost and Benefit Parameters'!$K$27)</f>
        <v/>
      </c>
      <c r="BC79" s="1" t="str">
        <f>IF(BA56="","",'Cost and Benefit Parameters'!$K$27)</f>
        <v/>
      </c>
      <c r="BD79" s="1" t="str">
        <f>IF(BB56="","",'Cost and Benefit Parameters'!$K$27)</f>
        <v/>
      </c>
      <c r="BE79" s="1" t="str">
        <f>IF(BC56="","",'Cost and Benefit Parameters'!$K$27)</f>
        <v/>
      </c>
      <c r="BF79" s="1" t="str">
        <f>IF(BD56="","",'Cost and Benefit Parameters'!$K$27)</f>
        <v/>
      </c>
      <c r="BG79" s="1" t="str">
        <f>IF(BE56="","",'Cost and Benefit Parameters'!$K$27)</f>
        <v/>
      </c>
      <c r="BH79" s="1" t="str">
        <f>IF(BF56="","",'Cost and Benefit Parameters'!$K$27)</f>
        <v/>
      </c>
      <c r="BI79" s="1" t="str">
        <f>IF(BG56="","",'Cost and Benefit Parameters'!$K$27)</f>
        <v/>
      </c>
      <c r="BJ79" s="1" t="str">
        <f>IF(BH56="","",'Cost and Benefit Parameters'!$K$27)</f>
        <v/>
      </c>
      <c r="BK79" s="1" t="str">
        <f>IF(BI56="","",'Cost and Benefit Parameters'!$K$27)</f>
        <v/>
      </c>
      <c r="BL79" s="1" t="str">
        <f>IF(BJ56="","",'Cost and Benefit Parameters'!$K$27)</f>
        <v/>
      </c>
      <c r="BM79" s="1" t="str">
        <f>IF(BK56="","",'Cost and Benefit Parameters'!$K$27)</f>
        <v/>
      </c>
      <c r="BN79" s="1" t="str">
        <f>IF(BL56="","",'Cost and Benefit Parameters'!$K$27)</f>
        <v/>
      </c>
    </row>
    <row r="80" spans="1:72" x14ac:dyDescent="0.55000000000000004">
      <c r="A80" s="642"/>
      <c r="B80" t="s">
        <v>472</v>
      </c>
      <c r="H80" s="1" t="str">
        <f>IF(F57="","",'Cost and Benefit Parameters'!$K$27)</f>
        <v/>
      </c>
      <c r="I80" s="1" t="str">
        <f>IF(G57="","",'Cost and Benefit Parameters'!$K$27)</f>
        <v/>
      </c>
      <c r="J80" s="1" t="str">
        <f>IF(H57="","",'Cost and Benefit Parameters'!$K$27)</f>
        <v/>
      </c>
      <c r="K80" s="1" t="str">
        <f>IF(I57="","",'Cost and Benefit Parameters'!$K$27)</f>
        <v/>
      </c>
      <c r="L80" s="1" t="str">
        <f>IF(J57="","",'Cost and Benefit Parameters'!$K$27)</f>
        <v/>
      </c>
      <c r="M80" s="1">
        <f>IF(K57="","",'Cost and Benefit Parameters'!$K$27)</f>
        <v>258.50927013450001</v>
      </c>
      <c r="N80" s="1">
        <f>IF(L57="","",'Cost and Benefit Parameters'!$K$27)</f>
        <v>258.50927013450001</v>
      </c>
      <c r="O80" s="1">
        <f>IF(M57="","",'Cost and Benefit Parameters'!$K$27)</f>
        <v>258.50927013450001</v>
      </c>
      <c r="P80" s="1">
        <f>IF(N57="","",'Cost and Benefit Parameters'!$K$27)</f>
        <v>258.50927013450001</v>
      </c>
      <c r="Q80" s="1">
        <f>IF(O57="","",'Cost and Benefit Parameters'!$K$27)</f>
        <v>258.50927013450001</v>
      </c>
      <c r="R80" s="1">
        <f>IF(P57="","",'Cost and Benefit Parameters'!$K$27)</f>
        <v>258.50927013450001</v>
      </c>
      <c r="S80" s="1">
        <f>IF(Q57="","",'Cost and Benefit Parameters'!$K$27)</f>
        <v>258.50927013450001</v>
      </c>
      <c r="T80" s="1">
        <f>IF(R57="","",'Cost and Benefit Parameters'!$K$27)</f>
        <v>258.50927013450001</v>
      </c>
      <c r="U80" s="1">
        <f>IF(S57="","",'Cost and Benefit Parameters'!$K$27)</f>
        <v>258.50927013450001</v>
      </c>
      <c r="V80" s="1">
        <f>IF(T57="","",'Cost and Benefit Parameters'!$K$27)</f>
        <v>258.50927013450001</v>
      </c>
      <c r="W80" s="1">
        <f>IF(U57="","",'Cost and Benefit Parameters'!$K$27)</f>
        <v>258.50927013450001</v>
      </c>
      <c r="X80" s="1">
        <f>IF(V57="","",'Cost and Benefit Parameters'!$K$27)</f>
        <v>258.50927013450001</v>
      </c>
      <c r="Y80" s="1">
        <f>IF(W57="","",'Cost and Benefit Parameters'!$K$27)</f>
        <v>258.50927013450001</v>
      </c>
      <c r="Z80" s="1">
        <f>IF(X57="","",'Cost and Benefit Parameters'!$K$27)</f>
        <v>258.50927013450001</v>
      </c>
      <c r="AA80" s="1">
        <f>IF(Y57="","",'Cost and Benefit Parameters'!$K$27)</f>
        <v>258.50927013450001</v>
      </c>
      <c r="AB80" s="1">
        <f>IF(Z57="","",'Cost and Benefit Parameters'!$K$27)</f>
        <v>258.50927013450001</v>
      </c>
      <c r="AC80" s="1">
        <f>IF(AA57="","",'Cost and Benefit Parameters'!$K$27)</f>
        <v>258.50927013450001</v>
      </c>
      <c r="AD80" s="1">
        <f>IF(AB57="","",'Cost and Benefit Parameters'!$K$27)</f>
        <v>258.50927013450001</v>
      </c>
      <c r="AE80" s="1">
        <f>IF(AC57="","",'Cost and Benefit Parameters'!$K$27)</f>
        <v>258.50927013450001</v>
      </c>
      <c r="AF80" s="1">
        <f>IF(AD57="","",'Cost and Benefit Parameters'!$K$27)</f>
        <v>258.50927013450001</v>
      </c>
      <c r="AG80" s="1">
        <f>IF(AE57="","",'Cost and Benefit Parameters'!$K$27)</f>
        <v>258.50927013450001</v>
      </c>
      <c r="AH80" s="1">
        <f>IF(AF57="","",'Cost and Benefit Parameters'!$K$27)</f>
        <v>258.50927013450001</v>
      </c>
      <c r="AI80" s="1">
        <f>IF(AG57="","",'Cost and Benefit Parameters'!$K$27)</f>
        <v>258.50927013450001</v>
      </c>
      <c r="AJ80" s="1">
        <f>IF(AH57="","",'Cost and Benefit Parameters'!$K$27)</f>
        <v>258.50927013450001</v>
      </c>
      <c r="AK80" s="1">
        <f>IF(AI57="","",'Cost and Benefit Parameters'!$K$27)</f>
        <v>258.50927013450001</v>
      </c>
      <c r="AL80" s="1">
        <f>IF(AJ57="","",'Cost and Benefit Parameters'!$K$27)</f>
        <v>258.50927013450001</v>
      </c>
      <c r="AM80" s="1">
        <f>IF(AK57="","",'Cost and Benefit Parameters'!$K$27)</f>
        <v>258.50927013450001</v>
      </c>
      <c r="AN80" s="1">
        <f>IF(AL57="","",'Cost and Benefit Parameters'!$K$27)</f>
        <v>258.50927013450001</v>
      </c>
      <c r="AO80" s="1">
        <f>IF(AM57="","",'Cost and Benefit Parameters'!$K$27)</f>
        <v>258.50927013450001</v>
      </c>
      <c r="AP80" s="1">
        <f>IF(AN57="","",'Cost and Benefit Parameters'!$K$27)</f>
        <v>258.50927013450001</v>
      </c>
      <c r="AQ80" s="1">
        <f>IF(AO57="","",'Cost and Benefit Parameters'!$K$27)</f>
        <v>258.50927013450001</v>
      </c>
      <c r="AR80" s="1">
        <f>IF(AP57="","",'Cost and Benefit Parameters'!$K$27)</f>
        <v>258.50927013450001</v>
      </c>
      <c r="AS80" s="1">
        <f>IF(AQ57="","",'Cost and Benefit Parameters'!$K$27)</f>
        <v>258.50927013450001</v>
      </c>
      <c r="AT80" s="1">
        <f>IF(AR57="","",'Cost and Benefit Parameters'!$K$27)</f>
        <v>258.50927013450001</v>
      </c>
      <c r="AU80" s="1">
        <f>IF(AS57="","",'Cost and Benefit Parameters'!$K$27)</f>
        <v>258.50927013450001</v>
      </c>
      <c r="AV80" s="1">
        <f>IF(AT57="","",'Cost and Benefit Parameters'!$K$27)</f>
        <v>258.50927013450001</v>
      </c>
      <c r="AW80" s="1">
        <f>IF(AU57="","",'Cost and Benefit Parameters'!$K$27)</f>
        <v>258.50927013450001</v>
      </c>
      <c r="AX80" s="1">
        <f>IF(AV57="","",'Cost and Benefit Parameters'!$K$27)</f>
        <v>258.50927013450001</v>
      </c>
      <c r="AY80" s="1">
        <f>IF(AW57="","",'Cost and Benefit Parameters'!$K$27)</f>
        <v>258.50927013450001</v>
      </c>
      <c r="AZ80" s="1">
        <f>IF(AX57="","",'Cost and Benefit Parameters'!$K$27)</f>
        <v>258.50927013450001</v>
      </c>
      <c r="BA80" s="1" t="str">
        <f>IF(AY57="","",'Cost and Benefit Parameters'!$K$27)</f>
        <v/>
      </c>
      <c r="BB80" s="1" t="str">
        <f>IF(AZ57="","",'Cost and Benefit Parameters'!$K$27)</f>
        <v/>
      </c>
      <c r="BC80" s="1" t="str">
        <f>IF(BA57="","",'Cost and Benefit Parameters'!$K$27)</f>
        <v/>
      </c>
      <c r="BD80" s="1" t="str">
        <f>IF(BB57="","",'Cost and Benefit Parameters'!$K$27)</f>
        <v/>
      </c>
      <c r="BE80" s="1" t="str">
        <f>IF(BC57="","",'Cost and Benefit Parameters'!$K$27)</f>
        <v/>
      </c>
      <c r="BF80" s="1" t="str">
        <f>IF(BD57="","",'Cost and Benefit Parameters'!$K$27)</f>
        <v/>
      </c>
      <c r="BG80" s="1" t="str">
        <f>IF(BE57="","",'Cost and Benefit Parameters'!$K$27)</f>
        <v/>
      </c>
      <c r="BH80" s="1" t="str">
        <f>IF(BF57="","",'Cost and Benefit Parameters'!$K$27)</f>
        <v/>
      </c>
      <c r="BI80" s="1" t="str">
        <f>IF(BG57="","",'Cost and Benefit Parameters'!$K$27)</f>
        <v/>
      </c>
      <c r="BJ80" s="1" t="str">
        <f>IF(BH57="","",'Cost and Benefit Parameters'!$K$27)</f>
        <v/>
      </c>
      <c r="BK80" s="1" t="str">
        <f>IF(BI57="","",'Cost and Benefit Parameters'!$K$27)</f>
        <v/>
      </c>
      <c r="BL80" s="1" t="str">
        <f>IF(BJ57="","",'Cost and Benefit Parameters'!$K$27)</f>
        <v/>
      </c>
      <c r="BM80" s="1" t="str">
        <f>IF(BK57="","",'Cost and Benefit Parameters'!$K$27)</f>
        <v/>
      </c>
      <c r="BN80" s="1" t="str">
        <f>IF(BL57="","",'Cost and Benefit Parameters'!$K$27)</f>
        <v/>
      </c>
    </row>
    <row r="81" spans="1:66" x14ac:dyDescent="0.55000000000000004">
      <c r="A81" s="642"/>
      <c r="B81" t="s">
        <v>473</v>
      </c>
      <c r="H81" s="1" t="str">
        <f>IF(F58="","",'Cost and Benefit Parameters'!$K$27)</f>
        <v/>
      </c>
      <c r="I81" s="1" t="str">
        <f>IF(G58="","",'Cost and Benefit Parameters'!$K$27)</f>
        <v/>
      </c>
      <c r="J81" s="1" t="str">
        <f>IF(H58="","",'Cost and Benefit Parameters'!$K$27)</f>
        <v/>
      </c>
      <c r="K81" s="1" t="str">
        <f>IF(I58="","",'Cost and Benefit Parameters'!$K$27)</f>
        <v/>
      </c>
      <c r="L81" s="1" t="str">
        <f>IF(J58="","",'Cost and Benefit Parameters'!$K$27)</f>
        <v/>
      </c>
      <c r="M81" s="1" t="str">
        <f>IF(K58="","",'Cost and Benefit Parameters'!$K$27)</f>
        <v/>
      </c>
      <c r="N81" s="1">
        <f>IF(L58="","",'Cost and Benefit Parameters'!$K$27)</f>
        <v>258.50927013450001</v>
      </c>
      <c r="O81" s="1">
        <f>IF(M58="","",'Cost and Benefit Parameters'!$K$27)</f>
        <v>258.50927013450001</v>
      </c>
      <c r="P81" s="1">
        <f>IF(N58="","",'Cost and Benefit Parameters'!$K$27)</f>
        <v>258.50927013450001</v>
      </c>
      <c r="Q81" s="1">
        <f>IF(O58="","",'Cost and Benefit Parameters'!$K$27)</f>
        <v>258.50927013450001</v>
      </c>
      <c r="R81" s="1">
        <f>IF(P58="","",'Cost and Benefit Parameters'!$K$27)</f>
        <v>258.50927013450001</v>
      </c>
      <c r="S81" s="1">
        <f>IF(Q58="","",'Cost and Benefit Parameters'!$K$27)</f>
        <v>258.50927013450001</v>
      </c>
      <c r="T81" s="1">
        <f>IF(R58="","",'Cost and Benefit Parameters'!$K$27)</f>
        <v>258.50927013450001</v>
      </c>
      <c r="U81" s="1">
        <f>IF(S58="","",'Cost and Benefit Parameters'!$K$27)</f>
        <v>258.50927013450001</v>
      </c>
      <c r="V81" s="1">
        <f>IF(T58="","",'Cost and Benefit Parameters'!$K$27)</f>
        <v>258.50927013450001</v>
      </c>
      <c r="W81" s="1">
        <f>IF(U58="","",'Cost and Benefit Parameters'!$K$27)</f>
        <v>258.50927013450001</v>
      </c>
      <c r="X81" s="1">
        <f>IF(V58="","",'Cost and Benefit Parameters'!$K$27)</f>
        <v>258.50927013450001</v>
      </c>
      <c r="Y81" s="1">
        <f>IF(W58="","",'Cost and Benefit Parameters'!$K$27)</f>
        <v>258.50927013450001</v>
      </c>
      <c r="Z81" s="1">
        <f>IF(X58="","",'Cost and Benefit Parameters'!$K$27)</f>
        <v>258.50927013450001</v>
      </c>
      <c r="AA81" s="1">
        <f>IF(Y58="","",'Cost and Benefit Parameters'!$K$27)</f>
        <v>258.50927013450001</v>
      </c>
      <c r="AB81" s="1">
        <f>IF(Z58="","",'Cost and Benefit Parameters'!$K$27)</f>
        <v>258.50927013450001</v>
      </c>
      <c r="AC81" s="1">
        <f>IF(AA58="","",'Cost and Benefit Parameters'!$K$27)</f>
        <v>258.50927013450001</v>
      </c>
      <c r="AD81" s="1">
        <f>IF(AB58="","",'Cost and Benefit Parameters'!$K$27)</f>
        <v>258.50927013450001</v>
      </c>
      <c r="AE81" s="1">
        <f>IF(AC58="","",'Cost and Benefit Parameters'!$K$27)</f>
        <v>258.50927013450001</v>
      </c>
      <c r="AF81" s="1">
        <f>IF(AD58="","",'Cost and Benefit Parameters'!$K$27)</f>
        <v>258.50927013450001</v>
      </c>
      <c r="AG81" s="1">
        <f>IF(AE58="","",'Cost and Benefit Parameters'!$K$27)</f>
        <v>258.50927013450001</v>
      </c>
      <c r="AH81" s="1">
        <f>IF(AF58="","",'Cost and Benefit Parameters'!$K$27)</f>
        <v>258.50927013450001</v>
      </c>
      <c r="AI81" s="1">
        <f>IF(AG58="","",'Cost and Benefit Parameters'!$K$27)</f>
        <v>258.50927013450001</v>
      </c>
      <c r="AJ81" s="1">
        <f>IF(AH58="","",'Cost and Benefit Parameters'!$K$27)</f>
        <v>258.50927013450001</v>
      </c>
      <c r="AK81" s="1">
        <f>IF(AI58="","",'Cost and Benefit Parameters'!$K$27)</f>
        <v>258.50927013450001</v>
      </c>
      <c r="AL81" s="1">
        <f>IF(AJ58="","",'Cost and Benefit Parameters'!$K$27)</f>
        <v>258.50927013450001</v>
      </c>
      <c r="AM81" s="1">
        <f>IF(AK58="","",'Cost and Benefit Parameters'!$K$27)</f>
        <v>258.50927013450001</v>
      </c>
      <c r="AN81" s="1">
        <f>IF(AL58="","",'Cost and Benefit Parameters'!$K$27)</f>
        <v>258.50927013450001</v>
      </c>
      <c r="AO81" s="1">
        <f>IF(AM58="","",'Cost and Benefit Parameters'!$K$27)</f>
        <v>258.50927013450001</v>
      </c>
      <c r="AP81" s="1">
        <f>IF(AN58="","",'Cost and Benefit Parameters'!$K$27)</f>
        <v>258.50927013450001</v>
      </c>
      <c r="AQ81" s="1">
        <f>IF(AO58="","",'Cost and Benefit Parameters'!$K$27)</f>
        <v>258.50927013450001</v>
      </c>
      <c r="AR81" s="1">
        <f>IF(AP58="","",'Cost and Benefit Parameters'!$K$27)</f>
        <v>258.50927013450001</v>
      </c>
      <c r="AS81" s="1">
        <f>IF(AQ58="","",'Cost and Benefit Parameters'!$K$27)</f>
        <v>258.50927013450001</v>
      </c>
      <c r="AT81" s="1">
        <f>IF(AR58="","",'Cost and Benefit Parameters'!$K$27)</f>
        <v>258.50927013450001</v>
      </c>
      <c r="AU81" s="1">
        <f>IF(AS58="","",'Cost and Benefit Parameters'!$K$27)</f>
        <v>258.50927013450001</v>
      </c>
      <c r="AV81" s="1">
        <f>IF(AT58="","",'Cost and Benefit Parameters'!$K$27)</f>
        <v>258.50927013450001</v>
      </c>
      <c r="AW81" s="1">
        <f>IF(AU58="","",'Cost and Benefit Parameters'!$K$27)</f>
        <v>258.50927013450001</v>
      </c>
      <c r="AX81" s="1">
        <f>IF(AV58="","",'Cost and Benefit Parameters'!$K$27)</f>
        <v>258.50927013450001</v>
      </c>
      <c r="AY81" s="1">
        <f>IF(AW58="","",'Cost and Benefit Parameters'!$K$27)</f>
        <v>258.50927013450001</v>
      </c>
      <c r="AZ81" s="1">
        <f>IF(AX58="","",'Cost and Benefit Parameters'!$K$27)</f>
        <v>258.50927013450001</v>
      </c>
      <c r="BA81" s="1">
        <f>IF(AY58="","",'Cost and Benefit Parameters'!$K$27)</f>
        <v>258.50927013450001</v>
      </c>
      <c r="BB81" s="1" t="str">
        <f>IF(AZ58="","",'Cost and Benefit Parameters'!$K$27)</f>
        <v/>
      </c>
      <c r="BC81" s="1" t="str">
        <f>IF(BA58="","",'Cost and Benefit Parameters'!$K$27)</f>
        <v/>
      </c>
      <c r="BD81" s="1" t="str">
        <f>IF(BB58="","",'Cost and Benefit Parameters'!$K$27)</f>
        <v/>
      </c>
      <c r="BE81" s="1" t="str">
        <f>IF(BC58="","",'Cost and Benefit Parameters'!$K$27)</f>
        <v/>
      </c>
      <c r="BF81" s="1" t="str">
        <f>IF(BD58="","",'Cost and Benefit Parameters'!$K$27)</f>
        <v/>
      </c>
      <c r="BG81" s="1" t="str">
        <f>IF(BE58="","",'Cost and Benefit Parameters'!$K$27)</f>
        <v/>
      </c>
      <c r="BH81" s="1" t="str">
        <f>IF(BF58="","",'Cost and Benefit Parameters'!$K$27)</f>
        <v/>
      </c>
      <c r="BI81" s="1" t="str">
        <f>IF(BG58="","",'Cost and Benefit Parameters'!$K$27)</f>
        <v/>
      </c>
      <c r="BJ81" s="1" t="str">
        <f>IF(BH58="","",'Cost and Benefit Parameters'!$K$27)</f>
        <v/>
      </c>
      <c r="BK81" s="1" t="str">
        <f>IF(BI58="","",'Cost and Benefit Parameters'!$K$27)</f>
        <v/>
      </c>
      <c r="BL81" s="1" t="str">
        <f>IF(BJ58="","",'Cost and Benefit Parameters'!$K$27)</f>
        <v/>
      </c>
      <c r="BM81" s="1" t="str">
        <f>IF(BK58="","",'Cost and Benefit Parameters'!$K$27)</f>
        <v/>
      </c>
      <c r="BN81" s="1" t="str">
        <f>IF(BL58="","",'Cost and Benefit Parameters'!$K$27)</f>
        <v/>
      </c>
    </row>
    <row r="82" spans="1:66" x14ac:dyDescent="0.55000000000000004">
      <c r="A82" s="642"/>
      <c r="B82" t="s">
        <v>474</v>
      </c>
      <c r="H82" s="1" t="str">
        <f>IF(F59="","",'Cost and Benefit Parameters'!$K$27)</f>
        <v/>
      </c>
      <c r="I82" s="1" t="str">
        <f>IF(G59="","",'Cost and Benefit Parameters'!$K$27)</f>
        <v/>
      </c>
      <c r="J82" s="1" t="str">
        <f>IF(H59="","",'Cost and Benefit Parameters'!$K$27)</f>
        <v/>
      </c>
      <c r="K82" s="1" t="str">
        <f>IF(I59="","",'Cost and Benefit Parameters'!$K$27)</f>
        <v/>
      </c>
      <c r="L82" s="1" t="str">
        <f>IF(J59="","",'Cost and Benefit Parameters'!$K$27)</f>
        <v/>
      </c>
      <c r="M82" s="1" t="str">
        <f>IF(K59="","",'Cost and Benefit Parameters'!$K$27)</f>
        <v/>
      </c>
      <c r="N82" s="1" t="str">
        <f>IF(L59="","",'Cost and Benefit Parameters'!$K$27)</f>
        <v/>
      </c>
      <c r="O82" s="1">
        <f>IF(M59="","",'Cost and Benefit Parameters'!$K$27)</f>
        <v>258.50927013450001</v>
      </c>
      <c r="P82" s="1">
        <f>IF(N59="","",'Cost and Benefit Parameters'!$K$27)</f>
        <v>258.50927013450001</v>
      </c>
      <c r="Q82" s="1">
        <f>IF(O59="","",'Cost and Benefit Parameters'!$K$27)</f>
        <v>258.50927013450001</v>
      </c>
      <c r="R82" s="1">
        <f>IF(P59="","",'Cost and Benefit Parameters'!$K$27)</f>
        <v>258.50927013450001</v>
      </c>
      <c r="S82" s="1">
        <f>IF(Q59="","",'Cost and Benefit Parameters'!$K$27)</f>
        <v>258.50927013450001</v>
      </c>
      <c r="T82" s="1">
        <f>IF(R59="","",'Cost and Benefit Parameters'!$K$27)</f>
        <v>258.50927013450001</v>
      </c>
      <c r="U82" s="1">
        <f>IF(S59="","",'Cost and Benefit Parameters'!$K$27)</f>
        <v>258.50927013450001</v>
      </c>
      <c r="V82" s="1">
        <f>IF(T59="","",'Cost and Benefit Parameters'!$K$27)</f>
        <v>258.50927013450001</v>
      </c>
      <c r="W82" s="1">
        <f>IF(U59="","",'Cost and Benefit Parameters'!$K$27)</f>
        <v>258.50927013450001</v>
      </c>
      <c r="X82" s="1">
        <f>IF(V59="","",'Cost and Benefit Parameters'!$K$27)</f>
        <v>258.50927013450001</v>
      </c>
      <c r="Y82" s="1">
        <f>IF(W59="","",'Cost and Benefit Parameters'!$K$27)</f>
        <v>258.50927013450001</v>
      </c>
      <c r="Z82" s="1">
        <f>IF(X59="","",'Cost and Benefit Parameters'!$K$27)</f>
        <v>258.50927013450001</v>
      </c>
      <c r="AA82" s="1">
        <f>IF(Y59="","",'Cost and Benefit Parameters'!$K$27)</f>
        <v>258.50927013450001</v>
      </c>
      <c r="AB82" s="1">
        <f>IF(Z59="","",'Cost and Benefit Parameters'!$K$27)</f>
        <v>258.50927013450001</v>
      </c>
      <c r="AC82" s="1">
        <f>IF(AA59="","",'Cost and Benefit Parameters'!$K$27)</f>
        <v>258.50927013450001</v>
      </c>
      <c r="AD82" s="1">
        <f>IF(AB59="","",'Cost and Benefit Parameters'!$K$27)</f>
        <v>258.50927013450001</v>
      </c>
      <c r="AE82" s="1">
        <f>IF(AC59="","",'Cost and Benefit Parameters'!$K$27)</f>
        <v>258.50927013450001</v>
      </c>
      <c r="AF82" s="1">
        <f>IF(AD59="","",'Cost and Benefit Parameters'!$K$27)</f>
        <v>258.50927013450001</v>
      </c>
      <c r="AG82" s="1">
        <f>IF(AE59="","",'Cost and Benefit Parameters'!$K$27)</f>
        <v>258.50927013450001</v>
      </c>
      <c r="AH82" s="1">
        <f>IF(AF59="","",'Cost and Benefit Parameters'!$K$27)</f>
        <v>258.50927013450001</v>
      </c>
      <c r="AI82" s="1">
        <f>IF(AG59="","",'Cost and Benefit Parameters'!$K$27)</f>
        <v>258.50927013450001</v>
      </c>
      <c r="AJ82" s="1">
        <f>IF(AH59="","",'Cost and Benefit Parameters'!$K$27)</f>
        <v>258.50927013450001</v>
      </c>
      <c r="AK82" s="1">
        <f>IF(AI59="","",'Cost and Benefit Parameters'!$K$27)</f>
        <v>258.50927013450001</v>
      </c>
      <c r="AL82" s="1">
        <f>IF(AJ59="","",'Cost and Benefit Parameters'!$K$27)</f>
        <v>258.50927013450001</v>
      </c>
      <c r="AM82" s="1">
        <f>IF(AK59="","",'Cost and Benefit Parameters'!$K$27)</f>
        <v>258.50927013450001</v>
      </c>
      <c r="AN82" s="1">
        <f>IF(AL59="","",'Cost and Benefit Parameters'!$K$27)</f>
        <v>258.50927013450001</v>
      </c>
      <c r="AO82" s="1">
        <f>IF(AM59="","",'Cost and Benefit Parameters'!$K$27)</f>
        <v>258.50927013450001</v>
      </c>
      <c r="AP82" s="1">
        <f>IF(AN59="","",'Cost and Benefit Parameters'!$K$27)</f>
        <v>258.50927013450001</v>
      </c>
      <c r="AQ82" s="1">
        <f>IF(AO59="","",'Cost and Benefit Parameters'!$K$27)</f>
        <v>258.50927013450001</v>
      </c>
      <c r="AR82" s="1">
        <f>IF(AP59="","",'Cost and Benefit Parameters'!$K$27)</f>
        <v>258.50927013450001</v>
      </c>
      <c r="AS82" s="1">
        <f>IF(AQ59="","",'Cost and Benefit Parameters'!$K$27)</f>
        <v>258.50927013450001</v>
      </c>
      <c r="AT82" s="1">
        <f>IF(AR59="","",'Cost and Benefit Parameters'!$K$27)</f>
        <v>258.50927013450001</v>
      </c>
      <c r="AU82" s="1">
        <f>IF(AS59="","",'Cost and Benefit Parameters'!$K$27)</f>
        <v>258.50927013450001</v>
      </c>
      <c r="AV82" s="1">
        <f>IF(AT59="","",'Cost and Benefit Parameters'!$K$27)</f>
        <v>258.50927013450001</v>
      </c>
      <c r="AW82" s="1">
        <f>IF(AU59="","",'Cost and Benefit Parameters'!$K$27)</f>
        <v>258.50927013450001</v>
      </c>
      <c r="AX82" s="1">
        <f>IF(AV59="","",'Cost and Benefit Parameters'!$K$27)</f>
        <v>258.50927013450001</v>
      </c>
      <c r="AY82" s="1">
        <f>IF(AW59="","",'Cost and Benefit Parameters'!$K$27)</f>
        <v>258.50927013450001</v>
      </c>
      <c r="AZ82" s="1">
        <f>IF(AX59="","",'Cost and Benefit Parameters'!$K$27)</f>
        <v>258.50927013450001</v>
      </c>
      <c r="BA82" s="1">
        <f>IF(AY59="","",'Cost and Benefit Parameters'!$K$27)</f>
        <v>258.50927013450001</v>
      </c>
      <c r="BB82" s="1">
        <f>IF(AZ59="","",'Cost and Benefit Parameters'!$K$27)</f>
        <v>258.50927013450001</v>
      </c>
      <c r="BC82" s="1" t="str">
        <f>IF(BA59="","",'Cost and Benefit Parameters'!$K$27)</f>
        <v/>
      </c>
      <c r="BD82" s="1" t="str">
        <f>IF(BB59="","",'Cost and Benefit Parameters'!$K$27)</f>
        <v/>
      </c>
      <c r="BE82" s="1" t="str">
        <f>IF(BC59="","",'Cost and Benefit Parameters'!$K$27)</f>
        <v/>
      </c>
      <c r="BF82" s="1" t="str">
        <f>IF(BD59="","",'Cost and Benefit Parameters'!$K$27)</f>
        <v/>
      </c>
      <c r="BG82" s="1" t="str">
        <f>IF(BE59="","",'Cost and Benefit Parameters'!$K$27)</f>
        <v/>
      </c>
      <c r="BH82" s="1" t="str">
        <f>IF(BF59="","",'Cost and Benefit Parameters'!$K$27)</f>
        <v/>
      </c>
      <c r="BI82" s="1" t="str">
        <f>IF(BG59="","",'Cost and Benefit Parameters'!$K$27)</f>
        <v/>
      </c>
      <c r="BJ82" s="1" t="str">
        <f>IF(BH59="","",'Cost and Benefit Parameters'!$K$27)</f>
        <v/>
      </c>
      <c r="BK82" s="1" t="str">
        <f>IF(BI59="","",'Cost and Benefit Parameters'!$K$27)</f>
        <v/>
      </c>
      <c r="BL82" s="1" t="str">
        <f>IF(BJ59="","",'Cost and Benefit Parameters'!$K$27)</f>
        <v/>
      </c>
      <c r="BM82" s="1" t="str">
        <f>IF(BK59="","",'Cost and Benefit Parameters'!$K$27)</f>
        <v/>
      </c>
      <c r="BN82" s="1" t="str">
        <f>IF(BL59="","",'Cost and Benefit Parameters'!$K$27)</f>
        <v/>
      </c>
    </row>
    <row r="83" spans="1:66" x14ac:dyDescent="0.55000000000000004">
      <c r="A83" s="642"/>
      <c r="B83" t="s">
        <v>475</v>
      </c>
      <c r="H83" s="1" t="str">
        <f>IF(F60="","",'Cost and Benefit Parameters'!$K$27)</f>
        <v/>
      </c>
      <c r="I83" s="1" t="str">
        <f>IF(G60="","",'Cost and Benefit Parameters'!$K$27)</f>
        <v/>
      </c>
      <c r="J83" s="1" t="str">
        <f>IF(H60="","",'Cost and Benefit Parameters'!$K$27)</f>
        <v/>
      </c>
      <c r="K83" s="1" t="str">
        <f>IF(I60="","",'Cost and Benefit Parameters'!$K$27)</f>
        <v/>
      </c>
      <c r="L83" s="1" t="str">
        <f>IF(J60="","",'Cost and Benefit Parameters'!$K$27)</f>
        <v/>
      </c>
      <c r="M83" s="1" t="str">
        <f>IF(K60="","",'Cost and Benefit Parameters'!$K$27)</f>
        <v/>
      </c>
      <c r="N83" s="1" t="str">
        <f>IF(L60="","",'Cost and Benefit Parameters'!$K$27)</f>
        <v/>
      </c>
      <c r="O83" s="1" t="str">
        <f>IF(M60="","",'Cost and Benefit Parameters'!$K$27)</f>
        <v/>
      </c>
      <c r="P83" s="1">
        <f>IF(N60="","",'Cost and Benefit Parameters'!$K$27)</f>
        <v>258.50927013450001</v>
      </c>
      <c r="Q83" s="1">
        <f>IF(O60="","",'Cost and Benefit Parameters'!$K$27)</f>
        <v>258.50927013450001</v>
      </c>
      <c r="R83" s="1">
        <f>IF(P60="","",'Cost and Benefit Parameters'!$K$27)</f>
        <v>258.50927013450001</v>
      </c>
      <c r="S83" s="1">
        <f>IF(Q60="","",'Cost and Benefit Parameters'!$K$27)</f>
        <v>258.50927013450001</v>
      </c>
      <c r="T83" s="1">
        <f>IF(R60="","",'Cost and Benefit Parameters'!$K$27)</f>
        <v>258.50927013450001</v>
      </c>
      <c r="U83" s="1">
        <f>IF(S60="","",'Cost and Benefit Parameters'!$K$27)</f>
        <v>258.50927013450001</v>
      </c>
      <c r="V83" s="1">
        <f>IF(T60="","",'Cost and Benefit Parameters'!$K$27)</f>
        <v>258.50927013450001</v>
      </c>
      <c r="W83" s="1">
        <f>IF(U60="","",'Cost and Benefit Parameters'!$K$27)</f>
        <v>258.50927013450001</v>
      </c>
      <c r="X83" s="1">
        <f>IF(V60="","",'Cost and Benefit Parameters'!$K$27)</f>
        <v>258.50927013450001</v>
      </c>
      <c r="Y83" s="1">
        <f>IF(W60="","",'Cost and Benefit Parameters'!$K$27)</f>
        <v>258.50927013450001</v>
      </c>
      <c r="Z83" s="1">
        <f>IF(X60="","",'Cost and Benefit Parameters'!$K$27)</f>
        <v>258.50927013450001</v>
      </c>
      <c r="AA83" s="1">
        <f>IF(Y60="","",'Cost and Benefit Parameters'!$K$27)</f>
        <v>258.50927013450001</v>
      </c>
      <c r="AB83" s="1">
        <f>IF(Z60="","",'Cost and Benefit Parameters'!$K$27)</f>
        <v>258.50927013450001</v>
      </c>
      <c r="AC83" s="1">
        <f>IF(AA60="","",'Cost and Benefit Parameters'!$K$27)</f>
        <v>258.50927013450001</v>
      </c>
      <c r="AD83" s="1">
        <f>IF(AB60="","",'Cost and Benefit Parameters'!$K$27)</f>
        <v>258.50927013450001</v>
      </c>
      <c r="AE83" s="1">
        <f>IF(AC60="","",'Cost and Benefit Parameters'!$K$27)</f>
        <v>258.50927013450001</v>
      </c>
      <c r="AF83" s="1">
        <f>IF(AD60="","",'Cost and Benefit Parameters'!$K$27)</f>
        <v>258.50927013450001</v>
      </c>
      <c r="AG83" s="1">
        <f>IF(AE60="","",'Cost and Benefit Parameters'!$K$27)</f>
        <v>258.50927013450001</v>
      </c>
      <c r="AH83" s="1">
        <f>IF(AF60="","",'Cost and Benefit Parameters'!$K$27)</f>
        <v>258.50927013450001</v>
      </c>
      <c r="AI83" s="1">
        <f>IF(AG60="","",'Cost and Benefit Parameters'!$K$27)</f>
        <v>258.50927013450001</v>
      </c>
      <c r="AJ83" s="1">
        <f>IF(AH60="","",'Cost and Benefit Parameters'!$K$27)</f>
        <v>258.50927013450001</v>
      </c>
      <c r="AK83" s="1">
        <f>IF(AI60="","",'Cost and Benefit Parameters'!$K$27)</f>
        <v>258.50927013450001</v>
      </c>
      <c r="AL83" s="1">
        <f>IF(AJ60="","",'Cost and Benefit Parameters'!$K$27)</f>
        <v>258.50927013450001</v>
      </c>
      <c r="AM83" s="1">
        <f>IF(AK60="","",'Cost and Benefit Parameters'!$K$27)</f>
        <v>258.50927013450001</v>
      </c>
      <c r="AN83" s="1">
        <f>IF(AL60="","",'Cost and Benefit Parameters'!$K$27)</f>
        <v>258.50927013450001</v>
      </c>
      <c r="AO83" s="1">
        <f>IF(AM60="","",'Cost and Benefit Parameters'!$K$27)</f>
        <v>258.50927013450001</v>
      </c>
      <c r="AP83" s="1">
        <f>IF(AN60="","",'Cost and Benefit Parameters'!$K$27)</f>
        <v>258.50927013450001</v>
      </c>
      <c r="AQ83" s="1">
        <f>IF(AO60="","",'Cost and Benefit Parameters'!$K$27)</f>
        <v>258.50927013450001</v>
      </c>
      <c r="AR83" s="1">
        <f>IF(AP60="","",'Cost and Benefit Parameters'!$K$27)</f>
        <v>258.50927013450001</v>
      </c>
      <c r="AS83" s="1">
        <f>IF(AQ60="","",'Cost and Benefit Parameters'!$K$27)</f>
        <v>258.50927013450001</v>
      </c>
      <c r="AT83" s="1">
        <f>IF(AR60="","",'Cost and Benefit Parameters'!$K$27)</f>
        <v>258.50927013450001</v>
      </c>
      <c r="AU83" s="1">
        <f>IF(AS60="","",'Cost and Benefit Parameters'!$K$27)</f>
        <v>258.50927013450001</v>
      </c>
      <c r="AV83" s="1">
        <f>IF(AT60="","",'Cost and Benefit Parameters'!$K$27)</f>
        <v>258.50927013450001</v>
      </c>
      <c r="AW83" s="1">
        <f>IF(AU60="","",'Cost and Benefit Parameters'!$K$27)</f>
        <v>258.50927013450001</v>
      </c>
      <c r="AX83" s="1">
        <f>IF(AV60="","",'Cost and Benefit Parameters'!$K$27)</f>
        <v>258.50927013450001</v>
      </c>
      <c r="AY83" s="1">
        <f>IF(AW60="","",'Cost and Benefit Parameters'!$K$27)</f>
        <v>258.50927013450001</v>
      </c>
      <c r="AZ83" s="1">
        <f>IF(AX60="","",'Cost and Benefit Parameters'!$K$27)</f>
        <v>258.50927013450001</v>
      </c>
      <c r="BA83" s="1">
        <f>IF(AY60="","",'Cost and Benefit Parameters'!$K$27)</f>
        <v>258.50927013450001</v>
      </c>
      <c r="BB83" s="1">
        <f>IF(AZ60="","",'Cost and Benefit Parameters'!$K$27)</f>
        <v>258.50927013450001</v>
      </c>
      <c r="BC83" s="1">
        <f>IF(BA60="","",'Cost and Benefit Parameters'!$K$27)</f>
        <v>258.50927013450001</v>
      </c>
      <c r="BD83" s="1" t="str">
        <f>IF(BB60="","",'Cost and Benefit Parameters'!$K$27)</f>
        <v/>
      </c>
      <c r="BE83" s="1" t="str">
        <f>IF(BC60="","",'Cost and Benefit Parameters'!$K$27)</f>
        <v/>
      </c>
      <c r="BF83" s="1" t="str">
        <f>IF(BD60="","",'Cost and Benefit Parameters'!$K$27)</f>
        <v/>
      </c>
      <c r="BG83" s="1" t="str">
        <f>IF(BE60="","",'Cost and Benefit Parameters'!$K$27)</f>
        <v/>
      </c>
      <c r="BH83" s="1" t="str">
        <f>IF(BF60="","",'Cost and Benefit Parameters'!$K$27)</f>
        <v/>
      </c>
      <c r="BI83" s="1" t="str">
        <f>IF(BG60="","",'Cost and Benefit Parameters'!$K$27)</f>
        <v/>
      </c>
      <c r="BJ83" s="1" t="str">
        <f>IF(BH60="","",'Cost and Benefit Parameters'!$K$27)</f>
        <v/>
      </c>
      <c r="BK83" s="1" t="str">
        <f>IF(BI60="","",'Cost and Benefit Parameters'!$K$27)</f>
        <v/>
      </c>
      <c r="BL83" s="1" t="str">
        <f>IF(BJ60="","",'Cost and Benefit Parameters'!$K$27)</f>
        <v/>
      </c>
      <c r="BM83" s="1" t="str">
        <f>IF(BK60="","",'Cost and Benefit Parameters'!$K$27)</f>
        <v/>
      </c>
      <c r="BN83" s="1" t="str">
        <f>IF(BL60="","",'Cost and Benefit Parameters'!$K$27)</f>
        <v/>
      </c>
    </row>
    <row r="84" spans="1:66" x14ac:dyDescent="0.55000000000000004">
      <c r="A84" s="642"/>
      <c r="B84" t="s">
        <v>476</v>
      </c>
      <c r="H84" s="1" t="str">
        <f>IF(F61="","",'Cost and Benefit Parameters'!$K$27)</f>
        <v/>
      </c>
      <c r="I84" s="1" t="str">
        <f>IF(G61="","",'Cost and Benefit Parameters'!$K$27)</f>
        <v/>
      </c>
      <c r="J84" s="1" t="str">
        <f>IF(H61="","",'Cost and Benefit Parameters'!$K$27)</f>
        <v/>
      </c>
      <c r="K84" s="1" t="str">
        <f>IF(I61="","",'Cost and Benefit Parameters'!$K$27)</f>
        <v/>
      </c>
      <c r="L84" s="1" t="str">
        <f>IF(J61="","",'Cost and Benefit Parameters'!$K$27)</f>
        <v/>
      </c>
      <c r="M84" s="1" t="str">
        <f>IF(K61="","",'Cost and Benefit Parameters'!$K$27)</f>
        <v/>
      </c>
      <c r="N84" s="1" t="str">
        <f>IF(L61="","",'Cost and Benefit Parameters'!$K$27)</f>
        <v/>
      </c>
      <c r="O84" s="1" t="str">
        <f>IF(M61="","",'Cost and Benefit Parameters'!$K$27)</f>
        <v/>
      </c>
      <c r="P84" s="1" t="str">
        <f>IF(N61="","",'Cost and Benefit Parameters'!$K$27)</f>
        <v/>
      </c>
      <c r="Q84" s="1">
        <f>IF(O61="","",'Cost and Benefit Parameters'!$K$27)</f>
        <v>258.50927013450001</v>
      </c>
      <c r="R84" s="1">
        <f>IF(P61="","",'Cost and Benefit Parameters'!$K$27)</f>
        <v>258.50927013450001</v>
      </c>
      <c r="S84" s="1">
        <f>IF(Q61="","",'Cost and Benefit Parameters'!$K$27)</f>
        <v>258.50927013450001</v>
      </c>
      <c r="T84" s="1">
        <f>IF(R61="","",'Cost and Benefit Parameters'!$K$27)</f>
        <v>258.50927013450001</v>
      </c>
      <c r="U84" s="1">
        <f>IF(S61="","",'Cost and Benefit Parameters'!$K$27)</f>
        <v>258.50927013450001</v>
      </c>
      <c r="V84" s="1">
        <f>IF(T61="","",'Cost and Benefit Parameters'!$K$27)</f>
        <v>258.50927013450001</v>
      </c>
      <c r="W84" s="1">
        <f>IF(U61="","",'Cost and Benefit Parameters'!$K$27)</f>
        <v>258.50927013450001</v>
      </c>
      <c r="X84" s="1">
        <f>IF(V61="","",'Cost and Benefit Parameters'!$K$27)</f>
        <v>258.50927013450001</v>
      </c>
      <c r="Y84" s="1">
        <f>IF(W61="","",'Cost and Benefit Parameters'!$K$27)</f>
        <v>258.50927013450001</v>
      </c>
      <c r="Z84" s="1">
        <f>IF(X61="","",'Cost and Benefit Parameters'!$K$27)</f>
        <v>258.50927013450001</v>
      </c>
      <c r="AA84" s="1">
        <f>IF(Y61="","",'Cost and Benefit Parameters'!$K$27)</f>
        <v>258.50927013450001</v>
      </c>
      <c r="AB84" s="1">
        <f>IF(Z61="","",'Cost and Benefit Parameters'!$K$27)</f>
        <v>258.50927013450001</v>
      </c>
      <c r="AC84" s="1">
        <f>IF(AA61="","",'Cost and Benefit Parameters'!$K$27)</f>
        <v>258.50927013450001</v>
      </c>
      <c r="AD84" s="1">
        <f>IF(AB61="","",'Cost and Benefit Parameters'!$K$27)</f>
        <v>258.50927013450001</v>
      </c>
      <c r="AE84" s="1">
        <f>IF(AC61="","",'Cost and Benefit Parameters'!$K$27)</f>
        <v>258.50927013450001</v>
      </c>
      <c r="AF84" s="1">
        <f>IF(AD61="","",'Cost and Benefit Parameters'!$K$27)</f>
        <v>258.50927013450001</v>
      </c>
      <c r="AG84" s="1">
        <f>IF(AE61="","",'Cost and Benefit Parameters'!$K$27)</f>
        <v>258.50927013450001</v>
      </c>
      <c r="AH84" s="1">
        <f>IF(AF61="","",'Cost and Benefit Parameters'!$K$27)</f>
        <v>258.50927013450001</v>
      </c>
      <c r="AI84" s="1">
        <f>IF(AG61="","",'Cost and Benefit Parameters'!$K$27)</f>
        <v>258.50927013450001</v>
      </c>
      <c r="AJ84" s="1">
        <f>IF(AH61="","",'Cost and Benefit Parameters'!$K$27)</f>
        <v>258.50927013450001</v>
      </c>
      <c r="AK84" s="1">
        <f>IF(AI61="","",'Cost and Benefit Parameters'!$K$27)</f>
        <v>258.50927013450001</v>
      </c>
      <c r="AL84" s="1">
        <f>IF(AJ61="","",'Cost and Benefit Parameters'!$K$27)</f>
        <v>258.50927013450001</v>
      </c>
      <c r="AM84" s="1">
        <f>IF(AK61="","",'Cost and Benefit Parameters'!$K$27)</f>
        <v>258.50927013450001</v>
      </c>
      <c r="AN84" s="1">
        <f>IF(AL61="","",'Cost and Benefit Parameters'!$K$27)</f>
        <v>258.50927013450001</v>
      </c>
      <c r="AO84" s="1">
        <f>IF(AM61="","",'Cost and Benefit Parameters'!$K$27)</f>
        <v>258.50927013450001</v>
      </c>
      <c r="AP84" s="1">
        <f>IF(AN61="","",'Cost and Benefit Parameters'!$K$27)</f>
        <v>258.50927013450001</v>
      </c>
      <c r="AQ84" s="1">
        <f>IF(AO61="","",'Cost and Benefit Parameters'!$K$27)</f>
        <v>258.50927013450001</v>
      </c>
      <c r="AR84" s="1">
        <f>IF(AP61="","",'Cost and Benefit Parameters'!$K$27)</f>
        <v>258.50927013450001</v>
      </c>
      <c r="AS84" s="1">
        <f>IF(AQ61="","",'Cost and Benefit Parameters'!$K$27)</f>
        <v>258.50927013450001</v>
      </c>
      <c r="AT84" s="1">
        <f>IF(AR61="","",'Cost and Benefit Parameters'!$K$27)</f>
        <v>258.50927013450001</v>
      </c>
      <c r="AU84" s="1">
        <f>IF(AS61="","",'Cost and Benefit Parameters'!$K$27)</f>
        <v>258.50927013450001</v>
      </c>
      <c r="AV84" s="1">
        <f>IF(AT61="","",'Cost and Benefit Parameters'!$K$27)</f>
        <v>258.50927013450001</v>
      </c>
      <c r="AW84" s="1">
        <f>IF(AU61="","",'Cost and Benefit Parameters'!$K$27)</f>
        <v>258.50927013450001</v>
      </c>
      <c r="AX84" s="1">
        <f>IF(AV61="","",'Cost and Benefit Parameters'!$K$27)</f>
        <v>258.50927013450001</v>
      </c>
      <c r="AY84" s="1">
        <f>IF(AW61="","",'Cost and Benefit Parameters'!$K$27)</f>
        <v>258.50927013450001</v>
      </c>
      <c r="AZ84" s="1">
        <f>IF(AX61="","",'Cost and Benefit Parameters'!$K$27)</f>
        <v>258.50927013450001</v>
      </c>
      <c r="BA84" s="1">
        <f>IF(AY61="","",'Cost and Benefit Parameters'!$K$27)</f>
        <v>258.50927013450001</v>
      </c>
      <c r="BB84" s="1">
        <f>IF(AZ61="","",'Cost and Benefit Parameters'!$K$27)</f>
        <v>258.50927013450001</v>
      </c>
      <c r="BC84" s="1">
        <f>IF(BA61="","",'Cost and Benefit Parameters'!$K$27)</f>
        <v>258.50927013450001</v>
      </c>
      <c r="BD84" s="1">
        <f>IF(BB61="","",'Cost and Benefit Parameters'!$K$27)</f>
        <v>258.50927013450001</v>
      </c>
      <c r="BE84" s="1" t="str">
        <f>IF(BC61="","",'Cost and Benefit Parameters'!$K$27)</f>
        <v/>
      </c>
      <c r="BF84" s="1" t="str">
        <f>IF(BD61="","",'Cost and Benefit Parameters'!$K$27)</f>
        <v/>
      </c>
      <c r="BG84" s="1" t="str">
        <f>IF(BE61="","",'Cost and Benefit Parameters'!$K$27)</f>
        <v/>
      </c>
      <c r="BH84" s="1" t="str">
        <f>IF(BF61="","",'Cost and Benefit Parameters'!$K$27)</f>
        <v/>
      </c>
      <c r="BI84" s="1" t="str">
        <f>IF(BG61="","",'Cost and Benefit Parameters'!$K$27)</f>
        <v/>
      </c>
      <c r="BJ84" s="1" t="str">
        <f>IF(BH61="","",'Cost and Benefit Parameters'!$K$27)</f>
        <v/>
      </c>
      <c r="BK84" s="1" t="str">
        <f>IF(BI61="","",'Cost and Benefit Parameters'!$K$27)</f>
        <v/>
      </c>
      <c r="BL84" s="1" t="str">
        <f>IF(BJ61="","",'Cost and Benefit Parameters'!$K$27)</f>
        <v/>
      </c>
      <c r="BM84" s="1" t="str">
        <f>IF(BK61="","",'Cost and Benefit Parameters'!$K$27)</f>
        <v/>
      </c>
      <c r="BN84" s="1" t="str">
        <f>IF(BL61="","",'Cost and Benefit Parameters'!$K$27)</f>
        <v/>
      </c>
    </row>
    <row r="85" spans="1:66" x14ac:dyDescent="0.55000000000000004">
      <c r="A85" s="642"/>
      <c r="B85" t="s">
        <v>477</v>
      </c>
      <c r="H85" s="1" t="str">
        <f>IF(F62="","",'Cost and Benefit Parameters'!$K$27)</f>
        <v/>
      </c>
      <c r="I85" s="1" t="str">
        <f>IF(G62="","",'Cost and Benefit Parameters'!$K$27)</f>
        <v/>
      </c>
      <c r="J85" s="1" t="str">
        <f>IF(H62="","",'Cost and Benefit Parameters'!$K$27)</f>
        <v/>
      </c>
      <c r="K85" s="1" t="str">
        <f>IF(I62="","",'Cost and Benefit Parameters'!$K$27)</f>
        <v/>
      </c>
      <c r="L85" s="1" t="str">
        <f>IF(J62="","",'Cost and Benefit Parameters'!$K$27)</f>
        <v/>
      </c>
      <c r="M85" s="1" t="str">
        <f>IF(K62="","",'Cost and Benefit Parameters'!$K$27)</f>
        <v/>
      </c>
      <c r="N85" s="1" t="str">
        <f>IF(L62="","",'Cost and Benefit Parameters'!$K$27)</f>
        <v/>
      </c>
      <c r="O85" s="1" t="str">
        <f>IF(M62="","",'Cost and Benefit Parameters'!$K$27)</f>
        <v/>
      </c>
      <c r="P85" s="1" t="str">
        <f>IF(N62="","",'Cost and Benefit Parameters'!$K$27)</f>
        <v/>
      </c>
      <c r="Q85" s="1" t="str">
        <f>IF(O62="","",'Cost and Benefit Parameters'!$K$27)</f>
        <v/>
      </c>
      <c r="R85" s="1">
        <f>IF(P62="","",'Cost and Benefit Parameters'!$K$27)</f>
        <v>258.50927013450001</v>
      </c>
      <c r="S85" s="1">
        <f>IF(Q62="","",'Cost and Benefit Parameters'!$K$27)</f>
        <v>258.50927013450001</v>
      </c>
      <c r="T85" s="1">
        <f>IF(R62="","",'Cost and Benefit Parameters'!$K$27)</f>
        <v>258.50927013450001</v>
      </c>
      <c r="U85" s="1">
        <f>IF(S62="","",'Cost and Benefit Parameters'!$K$27)</f>
        <v>258.50927013450001</v>
      </c>
      <c r="V85" s="1">
        <f>IF(T62="","",'Cost and Benefit Parameters'!$K$27)</f>
        <v>258.50927013450001</v>
      </c>
      <c r="W85" s="1">
        <f>IF(U62="","",'Cost and Benefit Parameters'!$K$27)</f>
        <v>258.50927013450001</v>
      </c>
      <c r="X85" s="1">
        <f>IF(V62="","",'Cost and Benefit Parameters'!$K$27)</f>
        <v>258.50927013450001</v>
      </c>
      <c r="Y85" s="1">
        <f>IF(W62="","",'Cost and Benefit Parameters'!$K$27)</f>
        <v>258.50927013450001</v>
      </c>
      <c r="Z85" s="1">
        <f>IF(X62="","",'Cost and Benefit Parameters'!$K$27)</f>
        <v>258.50927013450001</v>
      </c>
      <c r="AA85" s="1">
        <f>IF(Y62="","",'Cost and Benefit Parameters'!$K$27)</f>
        <v>258.50927013450001</v>
      </c>
      <c r="AB85" s="1">
        <f>IF(Z62="","",'Cost and Benefit Parameters'!$K$27)</f>
        <v>258.50927013450001</v>
      </c>
      <c r="AC85" s="1">
        <f>IF(AA62="","",'Cost and Benefit Parameters'!$K$27)</f>
        <v>258.50927013450001</v>
      </c>
      <c r="AD85" s="1">
        <f>IF(AB62="","",'Cost and Benefit Parameters'!$K$27)</f>
        <v>258.50927013450001</v>
      </c>
      <c r="AE85" s="1">
        <f>IF(AC62="","",'Cost and Benefit Parameters'!$K$27)</f>
        <v>258.50927013450001</v>
      </c>
      <c r="AF85" s="1">
        <f>IF(AD62="","",'Cost and Benefit Parameters'!$K$27)</f>
        <v>258.50927013450001</v>
      </c>
      <c r="AG85" s="1">
        <f>IF(AE62="","",'Cost and Benefit Parameters'!$K$27)</f>
        <v>258.50927013450001</v>
      </c>
      <c r="AH85" s="1">
        <f>IF(AF62="","",'Cost and Benefit Parameters'!$K$27)</f>
        <v>258.50927013450001</v>
      </c>
      <c r="AI85" s="1">
        <f>IF(AG62="","",'Cost and Benefit Parameters'!$K$27)</f>
        <v>258.50927013450001</v>
      </c>
      <c r="AJ85" s="1">
        <f>IF(AH62="","",'Cost and Benefit Parameters'!$K$27)</f>
        <v>258.50927013450001</v>
      </c>
      <c r="AK85" s="1">
        <f>IF(AI62="","",'Cost and Benefit Parameters'!$K$27)</f>
        <v>258.50927013450001</v>
      </c>
      <c r="AL85" s="1">
        <f>IF(AJ62="","",'Cost and Benefit Parameters'!$K$27)</f>
        <v>258.50927013450001</v>
      </c>
      <c r="AM85" s="1">
        <f>IF(AK62="","",'Cost and Benefit Parameters'!$K$27)</f>
        <v>258.50927013450001</v>
      </c>
      <c r="AN85" s="1">
        <f>IF(AL62="","",'Cost and Benefit Parameters'!$K$27)</f>
        <v>258.50927013450001</v>
      </c>
      <c r="AO85" s="1">
        <f>IF(AM62="","",'Cost and Benefit Parameters'!$K$27)</f>
        <v>258.50927013450001</v>
      </c>
      <c r="AP85" s="1">
        <f>IF(AN62="","",'Cost and Benefit Parameters'!$K$27)</f>
        <v>258.50927013450001</v>
      </c>
      <c r="AQ85" s="1">
        <f>IF(AO62="","",'Cost and Benefit Parameters'!$K$27)</f>
        <v>258.50927013450001</v>
      </c>
      <c r="AR85" s="1">
        <f>IF(AP62="","",'Cost and Benefit Parameters'!$K$27)</f>
        <v>258.50927013450001</v>
      </c>
      <c r="AS85" s="1">
        <f>IF(AQ62="","",'Cost and Benefit Parameters'!$K$27)</f>
        <v>258.50927013450001</v>
      </c>
      <c r="AT85" s="1">
        <f>IF(AR62="","",'Cost and Benefit Parameters'!$K$27)</f>
        <v>258.50927013450001</v>
      </c>
      <c r="AU85" s="1">
        <f>IF(AS62="","",'Cost and Benefit Parameters'!$K$27)</f>
        <v>258.50927013450001</v>
      </c>
      <c r="AV85" s="1">
        <f>IF(AT62="","",'Cost and Benefit Parameters'!$K$27)</f>
        <v>258.50927013450001</v>
      </c>
      <c r="AW85" s="1">
        <f>IF(AU62="","",'Cost and Benefit Parameters'!$K$27)</f>
        <v>258.50927013450001</v>
      </c>
      <c r="AX85" s="1">
        <f>IF(AV62="","",'Cost and Benefit Parameters'!$K$27)</f>
        <v>258.50927013450001</v>
      </c>
      <c r="AY85" s="1">
        <f>IF(AW62="","",'Cost and Benefit Parameters'!$K$27)</f>
        <v>258.50927013450001</v>
      </c>
      <c r="AZ85" s="1">
        <f>IF(AX62="","",'Cost and Benefit Parameters'!$K$27)</f>
        <v>258.50927013450001</v>
      </c>
      <c r="BA85" s="1">
        <f>IF(AY62="","",'Cost and Benefit Parameters'!$K$27)</f>
        <v>258.50927013450001</v>
      </c>
      <c r="BB85" s="1">
        <f>IF(AZ62="","",'Cost and Benefit Parameters'!$K$27)</f>
        <v>258.50927013450001</v>
      </c>
      <c r="BC85" s="1">
        <f>IF(BA62="","",'Cost and Benefit Parameters'!$K$27)</f>
        <v>258.50927013450001</v>
      </c>
      <c r="BD85" s="1">
        <f>IF(BB62="","",'Cost and Benefit Parameters'!$K$27)</f>
        <v>258.50927013450001</v>
      </c>
      <c r="BE85" s="1">
        <f>IF(BC62="","",'Cost and Benefit Parameters'!$K$27)</f>
        <v>258.50927013450001</v>
      </c>
      <c r="BF85" s="1" t="str">
        <f>IF(BD62="","",'Cost and Benefit Parameters'!$K$27)</f>
        <v/>
      </c>
      <c r="BG85" s="1" t="str">
        <f>IF(BE62="","",'Cost and Benefit Parameters'!$K$27)</f>
        <v/>
      </c>
      <c r="BH85" s="1" t="str">
        <f>IF(BF62="","",'Cost and Benefit Parameters'!$K$27)</f>
        <v/>
      </c>
      <c r="BI85" s="1" t="str">
        <f>IF(BG62="","",'Cost and Benefit Parameters'!$K$27)</f>
        <v/>
      </c>
      <c r="BJ85" s="1" t="str">
        <f>IF(BH62="","",'Cost and Benefit Parameters'!$K$27)</f>
        <v/>
      </c>
      <c r="BK85" s="1" t="str">
        <f>IF(BI62="","",'Cost and Benefit Parameters'!$K$27)</f>
        <v/>
      </c>
      <c r="BL85" s="1" t="str">
        <f>IF(BJ62="","",'Cost and Benefit Parameters'!$K$27)</f>
        <v/>
      </c>
      <c r="BM85" s="1" t="str">
        <f>IF(BK62="","",'Cost and Benefit Parameters'!$K$27)</f>
        <v/>
      </c>
      <c r="BN85" s="1" t="str">
        <f>IF(BL62="","",'Cost and Benefit Parameters'!$K$27)</f>
        <v/>
      </c>
    </row>
    <row r="86" spans="1:66" x14ac:dyDescent="0.55000000000000004">
      <c r="A86" s="642"/>
      <c r="B86" t="s">
        <v>478</v>
      </c>
      <c r="H86" s="1" t="str">
        <f>IF(F63="","",'Cost and Benefit Parameters'!$K$27)</f>
        <v/>
      </c>
      <c r="I86" s="1" t="str">
        <f>IF(G63="","",'Cost and Benefit Parameters'!$K$27)</f>
        <v/>
      </c>
      <c r="J86" s="1" t="str">
        <f>IF(H63="","",'Cost and Benefit Parameters'!$K$27)</f>
        <v/>
      </c>
      <c r="K86" s="1" t="str">
        <f>IF(I63="","",'Cost and Benefit Parameters'!$K$27)</f>
        <v/>
      </c>
      <c r="L86" s="1" t="str">
        <f>IF(J63="","",'Cost and Benefit Parameters'!$K$27)</f>
        <v/>
      </c>
      <c r="M86" s="1" t="str">
        <f>IF(K63="","",'Cost and Benefit Parameters'!$K$27)</f>
        <v/>
      </c>
      <c r="N86" s="1" t="str">
        <f>IF(L63="","",'Cost and Benefit Parameters'!$K$27)</f>
        <v/>
      </c>
      <c r="O86" s="1" t="str">
        <f>IF(M63="","",'Cost and Benefit Parameters'!$K$27)</f>
        <v/>
      </c>
      <c r="P86" s="1" t="str">
        <f>IF(N63="","",'Cost and Benefit Parameters'!$K$27)</f>
        <v/>
      </c>
      <c r="Q86" s="1" t="str">
        <f>IF(O63="","",'Cost and Benefit Parameters'!$K$27)</f>
        <v/>
      </c>
      <c r="R86" s="1" t="str">
        <f>IF(P63="","",'Cost and Benefit Parameters'!$K$27)</f>
        <v/>
      </c>
      <c r="S86" s="1">
        <f>IF(Q63="","",'Cost and Benefit Parameters'!$K$27)</f>
        <v>258.50927013450001</v>
      </c>
      <c r="T86" s="1">
        <f>IF(R63="","",'Cost and Benefit Parameters'!$K$27)</f>
        <v>258.50927013450001</v>
      </c>
      <c r="U86" s="1">
        <f>IF(S63="","",'Cost and Benefit Parameters'!$K$27)</f>
        <v>258.50927013450001</v>
      </c>
      <c r="V86" s="1">
        <f>IF(T63="","",'Cost and Benefit Parameters'!$K$27)</f>
        <v>258.50927013450001</v>
      </c>
      <c r="W86" s="1">
        <f>IF(U63="","",'Cost and Benefit Parameters'!$K$27)</f>
        <v>258.50927013450001</v>
      </c>
      <c r="X86" s="1">
        <f>IF(V63="","",'Cost and Benefit Parameters'!$K$27)</f>
        <v>258.50927013450001</v>
      </c>
      <c r="Y86" s="1">
        <f>IF(W63="","",'Cost and Benefit Parameters'!$K$27)</f>
        <v>258.50927013450001</v>
      </c>
      <c r="Z86" s="1">
        <f>IF(X63="","",'Cost and Benefit Parameters'!$K$27)</f>
        <v>258.50927013450001</v>
      </c>
      <c r="AA86" s="1">
        <f>IF(Y63="","",'Cost and Benefit Parameters'!$K$27)</f>
        <v>258.50927013450001</v>
      </c>
      <c r="AB86" s="1">
        <f>IF(Z63="","",'Cost and Benefit Parameters'!$K$27)</f>
        <v>258.50927013450001</v>
      </c>
      <c r="AC86" s="1">
        <f>IF(AA63="","",'Cost and Benefit Parameters'!$K$27)</f>
        <v>258.50927013450001</v>
      </c>
      <c r="AD86" s="1">
        <f>IF(AB63="","",'Cost and Benefit Parameters'!$K$27)</f>
        <v>258.50927013450001</v>
      </c>
      <c r="AE86" s="1">
        <f>IF(AC63="","",'Cost and Benefit Parameters'!$K$27)</f>
        <v>258.50927013450001</v>
      </c>
      <c r="AF86" s="1">
        <f>IF(AD63="","",'Cost and Benefit Parameters'!$K$27)</f>
        <v>258.50927013450001</v>
      </c>
      <c r="AG86" s="1">
        <f>IF(AE63="","",'Cost and Benefit Parameters'!$K$27)</f>
        <v>258.50927013450001</v>
      </c>
      <c r="AH86" s="1">
        <f>IF(AF63="","",'Cost and Benefit Parameters'!$K$27)</f>
        <v>258.50927013450001</v>
      </c>
      <c r="AI86" s="1">
        <f>IF(AG63="","",'Cost and Benefit Parameters'!$K$27)</f>
        <v>258.50927013450001</v>
      </c>
      <c r="AJ86" s="1">
        <f>IF(AH63="","",'Cost and Benefit Parameters'!$K$27)</f>
        <v>258.50927013450001</v>
      </c>
      <c r="AK86" s="1">
        <f>IF(AI63="","",'Cost and Benefit Parameters'!$K$27)</f>
        <v>258.50927013450001</v>
      </c>
      <c r="AL86" s="1">
        <f>IF(AJ63="","",'Cost and Benefit Parameters'!$K$27)</f>
        <v>258.50927013450001</v>
      </c>
      <c r="AM86" s="1">
        <f>IF(AK63="","",'Cost and Benefit Parameters'!$K$27)</f>
        <v>258.50927013450001</v>
      </c>
      <c r="AN86" s="1">
        <f>IF(AL63="","",'Cost and Benefit Parameters'!$K$27)</f>
        <v>258.50927013450001</v>
      </c>
      <c r="AO86" s="1">
        <f>IF(AM63="","",'Cost and Benefit Parameters'!$K$27)</f>
        <v>258.50927013450001</v>
      </c>
      <c r="AP86" s="1">
        <f>IF(AN63="","",'Cost and Benefit Parameters'!$K$27)</f>
        <v>258.50927013450001</v>
      </c>
      <c r="AQ86" s="1">
        <f>IF(AO63="","",'Cost and Benefit Parameters'!$K$27)</f>
        <v>258.50927013450001</v>
      </c>
      <c r="AR86" s="1">
        <f>IF(AP63="","",'Cost and Benefit Parameters'!$K$27)</f>
        <v>258.50927013450001</v>
      </c>
      <c r="AS86" s="1">
        <f>IF(AQ63="","",'Cost and Benefit Parameters'!$K$27)</f>
        <v>258.50927013450001</v>
      </c>
      <c r="AT86" s="1">
        <f>IF(AR63="","",'Cost and Benefit Parameters'!$K$27)</f>
        <v>258.50927013450001</v>
      </c>
      <c r="AU86" s="1">
        <f>IF(AS63="","",'Cost and Benefit Parameters'!$K$27)</f>
        <v>258.50927013450001</v>
      </c>
      <c r="AV86" s="1">
        <f>IF(AT63="","",'Cost and Benefit Parameters'!$K$27)</f>
        <v>258.50927013450001</v>
      </c>
      <c r="AW86" s="1">
        <f>IF(AU63="","",'Cost and Benefit Parameters'!$K$27)</f>
        <v>258.50927013450001</v>
      </c>
      <c r="AX86" s="1">
        <f>IF(AV63="","",'Cost and Benefit Parameters'!$K$27)</f>
        <v>258.50927013450001</v>
      </c>
      <c r="AY86" s="1">
        <f>IF(AW63="","",'Cost and Benefit Parameters'!$K$27)</f>
        <v>258.50927013450001</v>
      </c>
      <c r="AZ86" s="1">
        <f>IF(AX63="","",'Cost and Benefit Parameters'!$K$27)</f>
        <v>258.50927013450001</v>
      </c>
      <c r="BA86" s="1">
        <f>IF(AY63="","",'Cost and Benefit Parameters'!$K$27)</f>
        <v>258.50927013450001</v>
      </c>
      <c r="BB86" s="1">
        <f>IF(AZ63="","",'Cost and Benefit Parameters'!$K$27)</f>
        <v>258.50927013450001</v>
      </c>
      <c r="BC86" s="1">
        <f>IF(BA63="","",'Cost and Benefit Parameters'!$K$27)</f>
        <v>258.50927013450001</v>
      </c>
      <c r="BD86" s="1">
        <f>IF(BB63="","",'Cost and Benefit Parameters'!$K$27)</f>
        <v>258.50927013450001</v>
      </c>
      <c r="BE86" s="1">
        <f>IF(BC63="","",'Cost and Benefit Parameters'!$K$27)</f>
        <v>258.50927013450001</v>
      </c>
      <c r="BF86" s="1">
        <f>IF(BD63="","",'Cost and Benefit Parameters'!$K$27)</f>
        <v>258.50927013450001</v>
      </c>
      <c r="BG86" s="1" t="str">
        <f>IF(BE63="","",'Cost and Benefit Parameters'!$K$27)</f>
        <v/>
      </c>
      <c r="BH86" s="1" t="str">
        <f>IF(BF63="","",'Cost and Benefit Parameters'!$K$27)</f>
        <v/>
      </c>
      <c r="BI86" s="1" t="str">
        <f>IF(BG63="","",'Cost and Benefit Parameters'!$K$27)</f>
        <v/>
      </c>
      <c r="BJ86" s="1" t="str">
        <f>IF(BH63="","",'Cost and Benefit Parameters'!$K$27)</f>
        <v/>
      </c>
      <c r="BK86" s="1" t="str">
        <f>IF(BI63="","",'Cost and Benefit Parameters'!$K$27)</f>
        <v/>
      </c>
      <c r="BL86" s="1" t="str">
        <f>IF(BJ63="","",'Cost and Benefit Parameters'!$K$27)</f>
        <v/>
      </c>
      <c r="BM86" s="1" t="str">
        <f>IF(BK63="","",'Cost and Benefit Parameters'!$K$27)</f>
        <v/>
      </c>
      <c r="BN86" s="1" t="str">
        <f>IF(BL63="","",'Cost and Benefit Parameters'!$K$27)</f>
        <v/>
      </c>
    </row>
    <row r="87" spans="1:66" x14ac:dyDescent="0.55000000000000004">
      <c r="A87" s="642"/>
      <c r="B87" t="s">
        <v>479</v>
      </c>
      <c r="H87" s="1" t="str">
        <f>IF(F64="","",'Cost and Benefit Parameters'!$K$27)</f>
        <v/>
      </c>
      <c r="I87" s="1" t="str">
        <f>IF(G64="","",'Cost and Benefit Parameters'!$K$27)</f>
        <v/>
      </c>
      <c r="J87" s="1" t="str">
        <f>IF(H64="","",'Cost and Benefit Parameters'!$K$27)</f>
        <v/>
      </c>
      <c r="K87" s="1" t="str">
        <f>IF(I64="","",'Cost and Benefit Parameters'!$K$27)</f>
        <v/>
      </c>
      <c r="L87" s="1" t="str">
        <f>IF(J64="","",'Cost and Benefit Parameters'!$K$27)</f>
        <v/>
      </c>
      <c r="M87" s="1" t="str">
        <f>IF(K64="","",'Cost and Benefit Parameters'!$K$27)</f>
        <v/>
      </c>
      <c r="N87" s="1" t="str">
        <f>IF(L64="","",'Cost and Benefit Parameters'!$K$27)</f>
        <v/>
      </c>
      <c r="O87" s="1" t="str">
        <f>IF(M64="","",'Cost and Benefit Parameters'!$K$27)</f>
        <v/>
      </c>
      <c r="P87" s="1" t="str">
        <f>IF(N64="","",'Cost and Benefit Parameters'!$K$27)</f>
        <v/>
      </c>
      <c r="Q87" s="1" t="str">
        <f>IF(O64="","",'Cost and Benefit Parameters'!$K$27)</f>
        <v/>
      </c>
      <c r="R87" s="1" t="str">
        <f>IF(P64="","",'Cost and Benefit Parameters'!$K$27)</f>
        <v/>
      </c>
      <c r="S87" s="1" t="str">
        <f>IF(Q64="","",'Cost and Benefit Parameters'!$K$27)</f>
        <v/>
      </c>
      <c r="T87" s="1">
        <f>IF(R64="","",'Cost and Benefit Parameters'!$K$27)</f>
        <v>258.50927013450001</v>
      </c>
      <c r="U87" s="1">
        <f>IF(S64="","",'Cost and Benefit Parameters'!$K$27)</f>
        <v>258.50927013450001</v>
      </c>
      <c r="V87" s="1">
        <f>IF(T64="","",'Cost and Benefit Parameters'!$K$27)</f>
        <v>258.50927013450001</v>
      </c>
      <c r="W87" s="1">
        <f>IF(U64="","",'Cost and Benefit Parameters'!$K$27)</f>
        <v>258.50927013450001</v>
      </c>
      <c r="X87" s="1">
        <f>IF(V64="","",'Cost and Benefit Parameters'!$K$27)</f>
        <v>258.50927013450001</v>
      </c>
      <c r="Y87" s="1">
        <f>IF(W64="","",'Cost and Benefit Parameters'!$K$27)</f>
        <v>258.50927013450001</v>
      </c>
      <c r="Z87" s="1">
        <f>IF(X64="","",'Cost and Benefit Parameters'!$K$27)</f>
        <v>258.50927013450001</v>
      </c>
      <c r="AA87" s="1">
        <f>IF(Y64="","",'Cost and Benefit Parameters'!$K$27)</f>
        <v>258.50927013450001</v>
      </c>
      <c r="AB87" s="1">
        <f>IF(Z64="","",'Cost and Benefit Parameters'!$K$27)</f>
        <v>258.50927013450001</v>
      </c>
      <c r="AC87" s="1">
        <f>IF(AA64="","",'Cost and Benefit Parameters'!$K$27)</f>
        <v>258.50927013450001</v>
      </c>
      <c r="AD87" s="1">
        <f>IF(AB64="","",'Cost and Benefit Parameters'!$K$27)</f>
        <v>258.50927013450001</v>
      </c>
      <c r="AE87" s="1">
        <f>IF(AC64="","",'Cost and Benefit Parameters'!$K$27)</f>
        <v>258.50927013450001</v>
      </c>
      <c r="AF87" s="1">
        <f>IF(AD64="","",'Cost and Benefit Parameters'!$K$27)</f>
        <v>258.50927013450001</v>
      </c>
      <c r="AG87" s="1">
        <f>IF(AE64="","",'Cost and Benefit Parameters'!$K$27)</f>
        <v>258.50927013450001</v>
      </c>
      <c r="AH87" s="1">
        <f>IF(AF64="","",'Cost and Benefit Parameters'!$K$27)</f>
        <v>258.50927013450001</v>
      </c>
      <c r="AI87" s="1">
        <f>IF(AG64="","",'Cost and Benefit Parameters'!$K$27)</f>
        <v>258.50927013450001</v>
      </c>
      <c r="AJ87" s="1">
        <f>IF(AH64="","",'Cost and Benefit Parameters'!$K$27)</f>
        <v>258.50927013450001</v>
      </c>
      <c r="AK87" s="1">
        <f>IF(AI64="","",'Cost and Benefit Parameters'!$K$27)</f>
        <v>258.50927013450001</v>
      </c>
      <c r="AL87" s="1">
        <f>IF(AJ64="","",'Cost and Benefit Parameters'!$K$27)</f>
        <v>258.50927013450001</v>
      </c>
      <c r="AM87" s="1">
        <f>IF(AK64="","",'Cost and Benefit Parameters'!$K$27)</f>
        <v>258.50927013450001</v>
      </c>
      <c r="AN87" s="1">
        <f>IF(AL64="","",'Cost and Benefit Parameters'!$K$27)</f>
        <v>258.50927013450001</v>
      </c>
      <c r="AO87" s="1">
        <f>IF(AM64="","",'Cost and Benefit Parameters'!$K$27)</f>
        <v>258.50927013450001</v>
      </c>
      <c r="AP87" s="1">
        <f>IF(AN64="","",'Cost and Benefit Parameters'!$K$27)</f>
        <v>258.50927013450001</v>
      </c>
      <c r="AQ87" s="1">
        <f>IF(AO64="","",'Cost and Benefit Parameters'!$K$27)</f>
        <v>258.50927013450001</v>
      </c>
      <c r="AR87" s="1">
        <f>IF(AP64="","",'Cost and Benefit Parameters'!$K$27)</f>
        <v>258.50927013450001</v>
      </c>
      <c r="AS87" s="1">
        <f>IF(AQ64="","",'Cost and Benefit Parameters'!$K$27)</f>
        <v>258.50927013450001</v>
      </c>
      <c r="AT87" s="1">
        <f>IF(AR64="","",'Cost and Benefit Parameters'!$K$27)</f>
        <v>258.50927013450001</v>
      </c>
      <c r="AU87" s="1">
        <f>IF(AS64="","",'Cost and Benefit Parameters'!$K$27)</f>
        <v>258.50927013450001</v>
      </c>
      <c r="AV87" s="1">
        <f>IF(AT64="","",'Cost and Benefit Parameters'!$K$27)</f>
        <v>258.50927013450001</v>
      </c>
      <c r="AW87" s="1">
        <f>IF(AU64="","",'Cost and Benefit Parameters'!$K$27)</f>
        <v>258.50927013450001</v>
      </c>
      <c r="AX87" s="1">
        <f>IF(AV64="","",'Cost and Benefit Parameters'!$K$27)</f>
        <v>258.50927013450001</v>
      </c>
      <c r="AY87" s="1">
        <f>IF(AW64="","",'Cost and Benefit Parameters'!$K$27)</f>
        <v>258.50927013450001</v>
      </c>
      <c r="AZ87" s="1">
        <f>IF(AX64="","",'Cost and Benefit Parameters'!$K$27)</f>
        <v>258.50927013450001</v>
      </c>
      <c r="BA87" s="1">
        <f>IF(AY64="","",'Cost and Benefit Parameters'!$K$27)</f>
        <v>258.50927013450001</v>
      </c>
      <c r="BB87" s="1">
        <f>IF(AZ64="","",'Cost and Benefit Parameters'!$K$27)</f>
        <v>258.50927013450001</v>
      </c>
      <c r="BC87" s="1">
        <f>IF(BA64="","",'Cost and Benefit Parameters'!$K$27)</f>
        <v>258.50927013450001</v>
      </c>
      <c r="BD87" s="1">
        <f>IF(BB64="","",'Cost and Benefit Parameters'!$K$27)</f>
        <v>258.50927013450001</v>
      </c>
      <c r="BE87" s="1">
        <f>IF(BC64="","",'Cost and Benefit Parameters'!$K$27)</f>
        <v>258.50927013450001</v>
      </c>
      <c r="BF87" s="1">
        <f>IF(BD64="","",'Cost and Benefit Parameters'!$K$27)</f>
        <v>258.50927013450001</v>
      </c>
      <c r="BG87" s="1">
        <f>IF(BE64="","",'Cost and Benefit Parameters'!$K$27)</f>
        <v>258.50927013450001</v>
      </c>
      <c r="BH87" s="1" t="str">
        <f>IF(BF64="","",'Cost and Benefit Parameters'!$K$27)</f>
        <v/>
      </c>
      <c r="BI87" s="1" t="str">
        <f>IF(BG64="","",'Cost and Benefit Parameters'!$K$27)</f>
        <v/>
      </c>
      <c r="BJ87" s="1" t="str">
        <f>IF(BH64="","",'Cost and Benefit Parameters'!$K$27)</f>
        <v/>
      </c>
      <c r="BK87" s="1" t="str">
        <f>IF(BI64="","",'Cost and Benefit Parameters'!$K$27)</f>
        <v/>
      </c>
      <c r="BL87" s="1" t="str">
        <f>IF(BJ64="","",'Cost and Benefit Parameters'!$K$27)</f>
        <v/>
      </c>
      <c r="BM87" s="1" t="str">
        <f>IF(BK64="","",'Cost and Benefit Parameters'!$K$27)</f>
        <v/>
      </c>
      <c r="BN87" s="1" t="str">
        <f>IF(BL64="","",'Cost and Benefit Parameters'!$K$27)</f>
        <v/>
      </c>
    </row>
    <row r="88" spans="1:66" x14ac:dyDescent="0.55000000000000004">
      <c r="A88" s="642"/>
      <c r="B88" t="s">
        <v>480</v>
      </c>
      <c r="H88" s="1" t="str">
        <f>IF(F65="","",'Cost and Benefit Parameters'!$K$27)</f>
        <v/>
      </c>
      <c r="I88" s="1" t="str">
        <f>IF(G65="","",'Cost and Benefit Parameters'!$K$27)</f>
        <v/>
      </c>
      <c r="J88" s="1" t="str">
        <f>IF(H65="","",'Cost and Benefit Parameters'!$K$27)</f>
        <v/>
      </c>
      <c r="K88" s="1" t="str">
        <f>IF(I65="","",'Cost and Benefit Parameters'!$K$27)</f>
        <v/>
      </c>
      <c r="L88" s="1" t="str">
        <f>IF(J65="","",'Cost and Benefit Parameters'!$K$27)</f>
        <v/>
      </c>
      <c r="M88" s="1" t="str">
        <f>IF(K65="","",'Cost and Benefit Parameters'!$K$27)</f>
        <v/>
      </c>
      <c r="N88" s="1" t="str">
        <f>IF(L65="","",'Cost and Benefit Parameters'!$K$27)</f>
        <v/>
      </c>
      <c r="O88" s="1" t="str">
        <f>IF(M65="","",'Cost and Benefit Parameters'!$K$27)</f>
        <v/>
      </c>
      <c r="P88" s="1" t="str">
        <f>IF(N65="","",'Cost and Benefit Parameters'!$K$27)</f>
        <v/>
      </c>
      <c r="Q88" s="1" t="str">
        <f>IF(O65="","",'Cost and Benefit Parameters'!$K$27)</f>
        <v/>
      </c>
      <c r="R88" s="1" t="str">
        <f>IF(P65="","",'Cost and Benefit Parameters'!$K$27)</f>
        <v/>
      </c>
      <c r="S88" s="1" t="str">
        <f>IF(Q65="","",'Cost and Benefit Parameters'!$K$27)</f>
        <v/>
      </c>
      <c r="T88" s="1" t="str">
        <f>IF(R65="","",'Cost and Benefit Parameters'!$K$27)</f>
        <v/>
      </c>
      <c r="U88" s="1">
        <f>IF(S65="","",'Cost and Benefit Parameters'!$K$27)</f>
        <v>258.50927013450001</v>
      </c>
      <c r="V88" s="1">
        <f>IF(T65="","",'Cost and Benefit Parameters'!$K$27)</f>
        <v>258.50927013450001</v>
      </c>
      <c r="W88" s="1">
        <f>IF(U65="","",'Cost and Benefit Parameters'!$K$27)</f>
        <v>258.50927013450001</v>
      </c>
      <c r="X88" s="1">
        <f>IF(V65="","",'Cost and Benefit Parameters'!$K$27)</f>
        <v>258.50927013450001</v>
      </c>
      <c r="Y88" s="1">
        <f>IF(W65="","",'Cost and Benefit Parameters'!$K$27)</f>
        <v>258.50927013450001</v>
      </c>
      <c r="Z88" s="1">
        <f>IF(X65="","",'Cost and Benefit Parameters'!$K$27)</f>
        <v>258.50927013450001</v>
      </c>
      <c r="AA88" s="1">
        <f>IF(Y65="","",'Cost and Benefit Parameters'!$K$27)</f>
        <v>258.50927013450001</v>
      </c>
      <c r="AB88" s="1">
        <f>IF(Z65="","",'Cost and Benefit Parameters'!$K$27)</f>
        <v>258.50927013450001</v>
      </c>
      <c r="AC88" s="1">
        <f>IF(AA65="","",'Cost and Benefit Parameters'!$K$27)</f>
        <v>258.50927013450001</v>
      </c>
      <c r="AD88" s="1">
        <f>IF(AB65="","",'Cost and Benefit Parameters'!$K$27)</f>
        <v>258.50927013450001</v>
      </c>
      <c r="AE88" s="1">
        <f>IF(AC65="","",'Cost and Benefit Parameters'!$K$27)</f>
        <v>258.50927013450001</v>
      </c>
      <c r="AF88" s="1">
        <f>IF(AD65="","",'Cost and Benefit Parameters'!$K$27)</f>
        <v>258.50927013450001</v>
      </c>
      <c r="AG88" s="1">
        <f>IF(AE65="","",'Cost and Benefit Parameters'!$K$27)</f>
        <v>258.50927013450001</v>
      </c>
      <c r="AH88" s="1">
        <f>IF(AF65="","",'Cost and Benefit Parameters'!$K$27)</f>
        <v>258.50927013450001</v>
      </c>
      <c r="AI88" s="1">
        <f>IF(AG65="","",'Cost and Benefit Parameters'!$K$27)</f>
        <v>258.50927013450001</v>
      </c>
      <c r="AJ88" s="1">
        <f>IF(AH65="","",'Cost and Benefit Parameters'!$K$27)</f>
        <v>258.50927013450001</v>
      </c>
      <c r="AK88" s="1">
        <f>IF(AI65="","",'Cost and Benefit Parameters'!$K$27)</f>
        <v>258.50927013450001</v>
      </c>
      <c r="AL88" s="1">
        <f>IF(AJ65="","",'Cost and Benefit Parameters'!$K$27)</f>
        <v>258.50927013450001</v>
      </c>
      <c r="AM88" s="1">
        <f>IF(AK65="","",'Cost and Benefit Parameters'!$K$27)</f>
        <v>258.50927013450001</v>
      </c>
      <c r="AN88" s="1">
        <f>IF(AL65="","",'Cost and Benefit Parameters'!$K$27)</f>
        <v>258.50927013450001</v>
      </c>
      <c r="AO88" s="1">
        <f>IF(AM65="","",'Cost and Benefit Parameters'!$K$27)</f>
        <v>258.50927013450001</v>
      </c>
      <c r="AP88" s="1">
        <f>IF(AN65="","",'Cost and Benefit Parameters'!$K$27)</f>
        <v>258.50927013450001</v>
      </c>
      <c r="AQ88" s="1">
        <f>IF(AO65="","",'Cost and Benefit Parameters'!$K$27)</f>
        <v>258.50927013450001</v>
      </c>
      <c r="AR88" s="1">
        <f>IF(AP65="","",'Cost and Benefit Parameters'!$K$27)</f>
        <v>258.50927013450001</v>
      </c>
      <c r="AS88" s="1">
        <f>IF(AQ65="","",'Cost and Benefit Parameters'!$K$27)</f>
        <v>258.50927013450001</v>
      </c>
      <c r="AT88" s="1">
        <f>IF(AR65="","",'Cost and Benefit Parameters'!$K$27)</f>
        <v>258.50927013450001</v>
      </c>
      <c r="AU88" s="1">
        <f>IF(AS65="","",'Cost and Benefit Parameters'!$K$27)</f>
        <v>258.50927013450001</v>
      </c>
      <c r="AV88" s="1">
        <f>IF(AT65="","",'Cost and Benefit Parameters'!$K$27)</f>
        <v>258.50927013450001</v>
      </c>
      <c r="AW88" s="1">
        <f>IF(AU65="","",'Cost and Benefit Parameters'!$K$27)</f>
        <v>258.50927013450001</v>
      </c>
      <c r="AX88" s="1">
        <f>IF(AV65="","",'Cost and Benefit Parameters'!$K$27)</f>
        <v>258.50927013450001</v>
      </c>
      <c r="AY88" s="1">
        <f>IF(AW65="","",'Cost and Benefit Parameters'!$K$27)</f>
        <v>258.50927013450001</v>
      </c>
      <c r="AZ88" s="1">
        <f>IF(AX65="","",'Cost and Benefit Parameters'!$K$27)</f>
        <v>258.50927013450001</v>
      </c>
      <c r="BA88" s="1">
        <f>IF(AY65="","",'Cost and Benefit Parameters'!$K$27)</f>
        <v>258.50927013450001</v>
      </c>
      <c r="BB88" s="1">
        <f>IF(AZ65="","",'Cost and Benefit Parameters'!$K$27)</f>
        <v>258.50927013450001</v>
      </c>
      <c r="BC88" s="1">
        <f>IF(BA65="","",'Cost and Benefit Parameters'!$K$27)</f>
        <v>258.50927013450001</v>
      </c>
      <c r="BD88" s="1">
        <f>IF(BB65="","",'Cost and Benefit Parameters'!$K$27)</f>
        <v>258.50927013450001</v>
      </c>
      <c r="BE88" s="1">
        <f>IF(BC65="","",'Cost and Benefit Parameters'!$K$27)</f>
        <v>258.50927013450001</v>
      </c>
      <c r="BF88" s="1">
        <f>IF(BD65="","",'Cost and Benefit Parameters'!$K$27)</f>
        <v>258.50927013450001</v>
      </c>
      <c r="BG88" s="1">
        <f>IF(BE65="","",'Cost and Benefit Parameters'!$K$27)</f>
        <v>258.50927013450001</v>
      </c>
      <c r="BH88" s="1">
        <f>IF(BF65="","",'Cost and Benefit Parameters'!$K$27)</f>
        <v>258.50927013450001</v>
      </c>
      <c r="BI88" s="1" t="str">
        <f>IF(BG65="","",'Cost and Benefit Parameters'!$K$27)</f>
        <v/>
      </c>
      <c r="BJ88" s="1" t="str">
        <f>IF(BH65="","",'Cost and Benefit Parameters'!$K$27)</f>
        <v/>
      </c>
      <c r="BK88" s="1" t="str">
        <f>IF(BI65="","",'Cost and Benefit Parameters'!$K$27)</f>
        <v/>
      </c>
      <c r="BL88" s="1" t="str">
        <f>IF(BJ65="","",'Cost and Benefit Parameters'!$K$27)</f>
        <v/>
      </c>
      <c r="BM88" s="1" t="str">
        <f>IF(BK65="","",'Cost and Benefit Parameters'!$K$27)</f>
        <v/>
      </c>
      <c r="BN88" s="1" t="str">
        <f>IF(BL65="","",'Cost and Benefit Parameters'!$K$27)</f>
        <v/>
      </c>
    </row>
    <row r="89" spans="1:66" x14ac:dyDescent="0.55000000000000004">
      <c r="A89" s="642"/>
      <c r="B89" t="s">
        <v>481</v>
      </c>
      <c r="H89" s="1" t="str">
        <f>IF(F66="","",'Cost and Benefit Parameters'!$K$27)</f>
        <v/>
      </c>
      <c r="I89" s="1" t="str">
        <f>IF(G66="","",'Cost and Benefit Parameters'!$K$27)</f>
        <v/>
      </c>
      <c r="J89" s="1" t="str">
        <f>IF(H66="","",'Cost and Benefit Parameters'!$K$27)</f>
        <v/>
      </c>
      <c r="K89" s="1" t="str">
        <f>IF(I66="","",'Cost and Benefit Parameters'!$K$27)</f>
        <v/>
      </c>
      <c r="L89" s="1" t="str">
        <f>IF(J66="","",'Cost and Benefit Parameters'!$K$27)</f>
        <v/>
      </c>
      <c r="M89" s="1" t="str">
        <f>IF(K66="","",'Cost and Benefit Parameters'!$K$27)</f>
        <v/>
      </c>
      <c r="N89" s="1" t="str">
        <f>IF(L66="","",'Cost and Benefit Parameters'!$K$27)</f>
        <v/>
      </c>
      <c r="O89" s="1" t="str">
        <f>IF(M66="","",'Cost and Benefit Parameters'!$K$27)</f>
        <v/>
      </c>
      <c r="P89" s="1" t="str">
        <f>IF(N66="","",'Cost and Benefit Parameters'!$K$27)</f>
        <v/>
      </c>
      <c r="Q89" s="1" t="str">
        <f>IF(O66="","",'Cost and Benefit Parameters'!$K$27)</f>
        <v/>
      </c>
      <c r="R89" s="1" t="str">
        <f>IF(P66="","",'Cost and Benefit Parameters'!$K$27)</f>
        <v/>
      </c>
      <c r="S89" s="1" t="str">
        <f>IF(Q66="","",'Cost and Benefit Parameters'!$K$27)</f>
        <v/>
      </c>
      <c r="T89" s="1" t="str">
        <f>IF(R66="","",'Cost and Benefit Parameters'!$K$27)</f>
        <v/>
      </c>
      <c r="U89" s="1" t="str">
        <f>IF(S66="","",'Cost and Benefit Parameters'!$K$27)</f>
        <v/>
      </c>
      <c r="V89" s="1">
        <f>IF(T66="","",'Cost and Benefit Parameters'!$K$27)</f>
        <v>258.50927013450001</v>
      </c>
      <c r="W89" s="1">
        <f>IF(U66="","",'Cost and Benefit Parameters'!$K$27)</f>
        <v>258.50927013450001</v>
      </c>
      <c r="X89" s="1">
        <f>IF(V66="","",'Cost and Benefit Parameters'!$K$27)</f>
        <v>258.50927013450001</v>
      </c>
      <c r="Y89" s="1">
        <f>IF(W66="","",'Cost and Benefit Parameters'!$K$27)</f>
        <v>258.50927013450001</v>
      </c>
      <c r="Z89" s="1">
        <f>IF(X66="","",'Cost and Benefit Parameters'!$K$27)</f>
        <v>258.50927013450001</v>
      </c>
      <c r="AA89" s="1">
        <f>IF(Y66="","",'Cost and Benefit Parameters'!$K$27)</f>
        <v>258.50927013450001</v>
      </c>
      <c r="AB89" s="1">
        <f>IF(Z66="","",'Cost and Benefit Parameters'!$K$27)</f>
        <v>258.50927013450001</v>
      </c>
      <c r="AC89" s="1">
        <f>IF(AA66="","",'Cost and Benefit Parameters'!$K$27)</f>
        <v>258.50927013450001</v>
      </c>
      <c r="AD89" s="1">
        <f>IF(AB66="","",'Cost and Benefit Parameters'!$K$27)</f>
        <v>258.50927013450001</v>
      </c>
      <c r="AE89" s="1">
        <f>IF(AC66="","",'Cost and Benefit Parameters'!$K$27)</f>
        <v>258.50927013450001</v>
      </c>
      <c r="AF89" s="1">
        <f>IF(AD66="","",'Cost and Benefit Parameters'!$K$27)</f>
        <v>258.50927013450001</v>
      </c>
      <c r="AG89" s="1">
        <f>IF(AE66="","",'Cost and Benefit Parameters'!$K$27)</f>
        <v>258.50927013450001</v>
      </c>
      <c r="AH89" s="1">
        <f>IF(AF66="","",'Cost and Benefit Parameters'!$K$27)</f>
        <v>258.50927013450001</v>
      </c>
      <c r="AI89" s="1">
        <f>IF(AG66="","",'Cost and Benefit Parameters'!$K$27)</f>
        <v>258.50927013450001</v>
      </c>
      <c r="AJ89" s="1">
        <f>IF(AH66="","",'Cost and Benefit Parameters'!$K$27)</f>
        <v>258.50927013450001</v>
      </c>
      <c r="AK89" s="1">
        <f>IF(AI66="","",'Cost and Benefit Parameters'!$K$27)</f>
        <v>258.50927013450001</v>
      </c>
      <c r="AL89" s="1">
        <f>IF(AJ66="","",'Cost and Benefit Parameters'!$K$27)</f>
        <v>258.50927013450001</v>
      </c>
      <c r="AM89" s="1">
        <f>IF(AK66="","",'Cost and Benefit Parameters'!$K$27)</f>
        <v>258.50927013450001</v>
      </c>
      <c r="AN89" s="1">
        <f>IF(AL66="","",'Cost and Benefit Parameters'!$K$27)</f>
        <v>258.50927013450001</v>
      </c>
      <c r="AO89" s="1">
        <f>IF(AM66="","",'Cost and Benefit Parameters'!$K$27)</f>
        <v>258.50927013450001</v>
      </c>
      <c r="AP89" s="1">
        <f>IF(AN66="","",'Cost and Benefit Parameters'!$K$27)</f>
        <v>258.50927013450001</v>
      </c>
      <c r="AQ89" s="1">
        <f>IF(AO66="","",'Cost and Benefit Parameters'!$K$27)</f>
        <v>258.50927013450001</v>
      </c>
      <c r="AR89" s="1">
        <f>IF(AP66="","",'Cost and Benefit Parameters'!$K$27)</f>
        <v>258.50927013450001</v>
      </c>
      <c r="AS89" s="1">
        <f>IF(AQ66="","",'Cost and Benefit Parameters'!$K$27)</f>
        <v>258.50927013450001</v>
      </c>
      <c r="AT89" s="1">
        <f>IF(AR66="","",'Cost and Benefit Parameters'!$K$27)</f>
        <v>258.50927013450001</v>
      </c>
      <c r="AU89" s="1">
        <f>IF(AS66="","",'Cost and Benefit Parameters'!$K$27)</f>
        <v>258.50927013450001</v>
      </c>
      <c r="AV89" s="1">
        <f>IF(AT66="","",'Cost and Benefit Parameters'!$K$27)</f>
        <v>258.50927013450001</v>
      </c>
      <c r="AW89" s="1">
        <f>IF(AU66="","",'Cost and Benefit Parameters'!$K$27)</f>
        <v>258.50927013450001</v>
      </c>
      <c r="AX89" s="1">
        <f>IF(AV66="","",'Cost and Benefit Parameters'!$K$27)</f>
        <v>258.50927013450001</v>
      </c>
      <c r="AY89" s="1">
        <f>IF(AW66="","",'Cost and Benefit Parameters'!$K$27)</f>
        <v>258.50927013450001</v>
      </c>
      <c r="AZ89" s="1">
        <f>IF(AX66="","",'Cost and Benefit Parameters'!$K$27)</f>
        <v>258.50927013450001</v>
      </c>
      <c r="BA89" s="1">
        <f>IF(AY66="","",'Cost and Benefit Parameters'!$K$27)</f>
        <v>258.50927013450001</v>
      </c>
      <c r="BB89" s="1">
        <f>IF(AZ66="","",'Cost and Benefit Parameters'!$K$27)</f>
        <v>258.50927013450001</v>
      </c>
      <c r="BC89" s="1">
        <f>IF(BA66="","",'Cost and Benefit Parameters'!$K$27)</f>
        <v>258.50927013450001</v>
      </c>
      <c r="BD89" s="1">
        <f>IF(BB66="","",'Cost and Benefit Parameters'!$K$27)</f>
        <v>258.50927013450001</v>
      </c>
      <c r="BE89" s="1">
        <f>IF(BC66="","",'Cost and Benefit Parameters'!$K$27)</f>
        <v>258.50927013450001</v>
      </c>
      <c r="BF89" s="1">
        <f>IF(BD66="","",'Cost and Benefit Parameters'!$K$27)</f>
        <v>258.50927013450001</v>
      </c>
      <c r="BG89" s="1">
        <f>IF(BE66="","",'Cost and Benefit Parameters'!$K$27)</f>
        <v>258.50927013450001</v>
      </c>
      <c r="BH89" s="1">
        <f>IF(BF66="","",'Cost and Benefit Parameters'!$K$27)</f>
        <v>258.50927013450001</v>
      </c>
      <c r="BI89" s="1">
        <f>IF(BG66="","",'Cost and Benefit Parameters'!$K$27)</f>
        <v>258.50927013450001</v>
      </c>
      <c r="BJ89" s="1" t="str">
        <f>IF(BH66="","",'Cost and Benefit Parameters'!$K$27)</f>
        <v/>
      </c>
      <c r="BK89" s="1" t="str">
        <f>IF(BI66="","",'Cost and Benefit Parameters'!$K$27)</f>
        <v/>
      </c>
      <c r="BL89" s="1" t="str">
        <f>IF(BJ66="","",'Cost and Benefit Parameters'!$K$27)</f>
        <v/>
      </c>
      <c r="BM89" s="1" t="str">
        <f>IF(BK66="","",'Cost and Benefit Parameters'!$K$27)</f>
        <v/>
      </c>
      <c r="BN89" s="1" t="str">
        <f>IF(BL66="","",'Cost and Benefit Parameters'!$K$27)</f>
        <v/>
      </c>
    </row>
    <row r="90" spans="1:66" x14ac:dyDescent="0.55000000000000004">
      <c r="A90" s="642"/>
      <c r="B90" t="s">
        <v>482</v>
      </c>
      <c r="H90" s="1" t="str">
        <f>IF(F67="","",'Cost and Benefit Parameters'!$K$27)</f>
        <v/>
      </c>
      <c r="I90" s="1" t="str">
        <f>IF(G67="","",'Cost and Benefit Parameters'!$K$27)</f>
        <v/>
      </c>
      <c r="J90" s="1" t="str">
        <f>IF(H67="","",'Cost and Benefit Parameters'!$K$27)</f>
        <v/>
      </c>
      <c r="K90" s="1" t="str">
        <f>IF(I67="","",'Cost and Benefit Parameters'!$K$27)</f>
        <v/>
      </c>
      <c r="L90" s="1" t="str">
        <f>IF(J67="","",'Cost and Benefit Parameters'!$K$27)</f>
        <v/>
      </c>
      <c r="M90" s="1" t="str">
        <f>IF(K67="","",'Cost and Benefit Parameters'!$K$27)</f>
        <v/>
      </c>
      <c r="N90" s="1" t="str">
        <f>IF(L67="","",'Cost and Benefit Parameters'!$K$27)</f>
        <v/>
      </c>
      <c r="O90" s="1" t="str">
        <f>IF(M67="","",'Cost and Benefit Parameters'!$K$27)</f>
        <v/>
      </c>
      <c r="P90" s="1" t="str">
        <f>IF(N67="","",'Cost and Benefit Parameters'!$K$27)</f>
        <v/>
      </c>
      <c r="Q90" s="1" t="str">
        <f>IF(O67="","",'Cost and Benefit Parameters'!$K$27)</f>
        <v/>
      </c>
      <c r="R90" s="1" t="str">
        <f>IF(P67="","",'Cost and Benefit Parameters'!$K$27)</f>
        <v/>
      </c>
      <c r="S90" s="1" t="str">
        <f>IF(Q67="","",'Cost and Benefit Parameters'!$K$27)</f>
        <v/>
      </c>
      <c r="T90" s="1" t="str">
        <f>IF(R67="","",'Cost and Benefit Parameters'!$K$27)</f>
        <v/>
      </c>
      <c r="U90" s="1" t="str">
        <f>IF(S67="","",'Cost and Benefit Parameters'!$K$27)</f>
        <v/>
      </c>
      <c r="V90" s="1" t="str">
        <f>IF(T67="","",'Cost and Benefit Parameters'!$K$27)</f>
        <v/>
      </c>
      <c r="W90" s="1">
        <f>IF(U67="","",'Cost and Benefit Parameters'!$K$27)</f>
        <v>258.50927013450001</v>
      </c>
      <c r="X90" s="1">
        <f>IF(V67="","",'Cost and Benefit Parameters'!$K$27)</f>
        <v>258.50927013450001</v>
      </c>
      <c r="Y90" s="1">
        <f>IF(W67="","",'Cost and Benefit Parameters'!$K$27)</f>
        <v>258.50927013450001</v>
      </c>
      <c r="Z90" s="1">
        <f>IF(X67="","",'Cost and Benefit Parameters'!$K$27)</f>
        <v>258.50927013450001</v>
      </c>
      <c r="AA90" s="1">
        <f>IF(Y67="","",'Cost and Benefit Parameters'!$K$27)</f>
        <v>258.50927013450001</v>
      </c>
      <c r="AB90" s="1">
        <f>IF(Z67="","",'Cost and Benefit Parameters'!$K$27)</f>
        <v>258.50927013450001</v>
      </c>
      <c r="AC90" s="1">
        <f>IF(AA67="","",'Cost and Benefit Parameters'!$K$27)</f>
        <v>258.50927013450001</v>
      </c>
      <c r="AD90" s="1">
        <f>IF(AB67="","",'Cost and Benefit Parameters'!$K$27)</f>
        <v>258.50927013450001</v>
      </c>
      <c r="AE90" s="1">
        <f>IF(AC67="","",'Cost and Benefit Parameters'!$K$27)</f>
        <v>258.50927013450001</v>
      </c>
      <c r="AF90" s="1">
        <f>IF(AD67="","",'Cost and Benefit Parameters'!$K$27)</f>
        <v>258.50927013450001</v>
      </c>
      <c r="AG90" s="1">
        <f>IF(AE67="","",'Cost and Benefit Parameters'!$K$27)</f>
        <v>258.50927013450001</v>
      </c>
      <c r="AH90" s="1">
        <f>IF(AF67="","",'Cost and Benefit Parameters'!$K$27)</f>
        <v>258.50927013450001</v>
      </c>
      <c r="AI90" s="1">
        <f>IF(AG67="","",'Cost and Benefit Parameters'!$K$27)</f>
        <v>258.50927013450001</v>
      </c>
      <c r="AJ90" s="1">
        <f>IF(AH67="","",'Cost and Benefit Parameters'!$K$27)</f>
        <v>258.50927013450001</v>
      </c>
      <c r="AK90" s="1">
        <f>IF(AI67="","",'Cost and Benefit Parameters'!$K$27)</f>
        <v>258.50927013450001</v>
      </c>
      <c r="AL90" s="1">
        <f>IF(AJ67="","",'Cost and Benefit Parameters'!$K$27)</f>
        <v>258.50927013450001</v>
      </c>
      <c r="AM90" s="1">
        <f>IF(AK67="","",'Cost and Benefit Parameters'!$K$27)</f>
        <v>258.50927013450001</v>
      </c>
      <c r="AN90" s="1">
        <f>IF(AL67="","",'Cost and Benefit Parameters'!$K$27)</f>
        <v>258.50927013450001</v>
      </c>
      <c r="AO90" s="1">
        <f>IF(AM67="","",'Cost and Benefit Parameters'!$K$27)</f>
        <v>258.50927013450001</v>
      </c>
      <c r="AP90" s="1">
        <f>IF(AN67="","",'Cost and Benefit Parameters'!$K$27)</f>
        <v>258.50927013450001</v>
      </c>
      <c r="AQ90" s="1">
        <f>IF(AO67="","",'Cost and Benefit Parameters'!$K$27)</f>
        <v>258.50927013450001</v>
      </c>
      <c r="AR90" s="1">
        <f>IF(AP67="","",'Cost and Benefit Parameters'!$K$27)</f>
        <v>258.50927013450001</v>
      </c>
      <c r="AS90" s="1">
        <f>IF(AQ67="","",'Cost and Benefit Parameters'!$K$27)</f>
        <v>258.50927013450001</v>
      </c>
      <c r="AT90" s="1">
        <f>IF(AR67="","",'Cost and Benefit Parameters'!$K$27)</f>
        <v>258.50927013450001</v>
      </c>
      <c r="AU90" s="1">
        <f>IF(AS67="","",'Cost and Benefit Parameters'!$K$27)</f>
        <v>258.50927013450001</v>
      </c>
      <c r="AV90" s="1">
        <f>IF(AT67="","",'Cost and Benefit Parameters'!$K$27)</f>
        <v>258.50927013450001</v>
      </c>
      <c r="AW90" s="1">
        <f>IF(AU67="","",'Cost and Benefit Parameters'!$K$27)</f>
        <v>258.50927013450001</v>
      </c>
      <c r="AX90" s="1">
        <f>IF(AV67="","",'Cost and Benefit Parameters'!$K$27)</f>
        <v>258.50927013450001</v>
      </c>
      <c r="AY90" s="1">
        <f>IF(AW67="","",'Cost and Benefit Parameters'!$K$27)</f>
        <v>258.50927013450001</v>
      </c>
      <c r="AZ90" s="1">
        <f>IF(AX67="","",'Cost and Benefit Parameters'!$K$27)</f>
        <v>258.50927013450001</v>
      </c>
      <c r="BA90" s="1">
        <f>IF(AY67="","",'Cost and Benefit Parameters'!$K$27)</f>
        <v>258.50927013450001</v>
      </c>
      <c r="BB90" s="1">
        <f>IF(AZ67="","",'Cost and Benefit Parameters'!$K$27)</f>
        <v>258.50927013450001</v>
      </c>
      <c r="BC90" s="1">
        <f>IF(BA67="","",'Cost and Benefit Parameters'!$K$27)</f>
        <v>258.50927013450001</v>
      </c>
      <c r="BD90" s="1">
        <f>IF(BB67="","",'Cost and Benefit Parameters'!$K$27)</f>
        <v>258.50927013450001</v>
      </c>
      <c r="BE90" s="1">
        <f>IF(BC67="","",'Cost and Benefit Parameters'!$K$27)</f>
        <v>258.50927013450001</v>
      </c>
      <c r="BF90" s="1">
        <f>IF(BD67="","",'Cost and Benefit Parameters'!$K$27)</f>
        <v>258.50927013450001</v>
      </c>
      <c r="BG90" s="1">
        <f>IF(BE67="","",'Cost and Benefit Parameters'!$K$27)</f>
        <v>258.50927013450001</v>
      </c>
      <c r="BH90" s="1">
        <f>IF(BF67="","",'Cost and Benefit Parameters'!$K$27)</f>
        <v>258.50927013450001</v>
      </c>
      <c r="BI90" s="1">
        <f>IF(BG67="","",'Cost and Benefit Parameters'!$K$27)</f>
        <v>258.50927013450001</v>
      </c>
      <c r="BJ90" s="1">
        <f>IF(BH67="","",'Cost and Benefit Parameters'!$K$27)</f>
        <v>258.50927013450001</v>
      </c>
      <c r="BK90" s="1" t="str">
        <f>IF(BI67="","",'Cost and Benefit Parameters'!$K$27)</f>
        <v/>
      </c>
      <c r="BL90" s="1" t="str">
        <f>IF(BJ67="","",'Cost and Benefit Parameters'!$K$27)</f>
        <v/>
      </c>
      <c r="BM90" s="1" t="str">
        <f>IF(BK67="","",'Cost and Benefit Parameters'!$K$27)</f>
        <v/>
      </c>
      <c r="BN90" s="1" t="str">
        <f>IF(BL67="","",'Cost and Benefit Parameters'!$K$27)</f>
        <v/>
      </c>
    </row>
    <row r="91" spans="1:66" x14ac:dyDescent="0.55000000000000004">
      <c r="A91" s="642"/>
      <c r="B91" t="s">
        <v>483</v>
      </c>
      <c r="H91" s="1" t="str">
        <f>IF(F68="","",'Cost and Benefit Parameters'!$K$27)</f>
        <v/>
      </c>
      <c r="I91" s="1" t="str">
        <f>IF(G68="","",'Cost and Benefit Parameters'!$K$27)</f>
        <v/>
      </c>
      <c r="J91" s="1" t="str">
        <f>IF(H68="","",'Cost and Benefit Parameters'!$K$27)</f>
        <v/>
      </c>
      <c r="K91" s="1" t="str">
        <f>IF(I68="","",'Cost and Benefit Parameters'!$K$27)</f>
        <v/>
      </c>
      <c r="L91" s="1" t="str">
        <f>IF(J68="","",'Cost and Benefit Parameters'!$K$27)</f>
        <v/>
      </c>
      <c r="M91" s="1" t="str">
        <f>IF(K68="","",'Cost and Benefit Parameters'!$K$27)</f>
        <v/>
      </c>
      <c r="N91" s="1" t="str">
        <f>IF(L68="","",'Cost and Benefit Parameters'!$K$27)</f>
        <v/>
      </c>
      <c r="O91" s="1" t="str">
        <f>IF(M68="","",'Cost and Benefit Parameters'!$K$27)</f>
        <v/>
      </c>
      <c r="P91" s="1" t="str">
        <f>IF(N68="","",'Cost and Benefit Parameters'!$K$27)</f>
        <v/>
      </c>
      <c r="Q91" s="1" t="str">
        <f>IF(O68="","",'Cost and Benefit Parameters'!$K$27)</f>
        <v/>
      </c>
      <c r="R91" s="1" t="str">
        <f>IF(P68="","",'Cost and Benefit Parameters'!$K$27)</f>
        <v/>
      </c>
      <c r="S91" s="1" t="str">
        <f>IF(Q68="","",'Cost and Benefit Parameters'!$K$27)</f>
        <v/>
      </c>
      <c r="T91" s="1" t="str">
        <f>IF(R68="","",'Cost and Benefit Parameters'!$K$27)</f>
        <v/>
      </c>
      <c r="U91" s="1" t="str">
        <f>IF(S68="","",'Cost and Benefit Parameters'!$K$27)</f>
        <v/>
      </c>
      <c r="V91" s="1" t="str">
        <f>IF(T68="","",'Cost and Benefit Parameters'!$K$27)</f>
        <v/>
      </c>
      <c r="W91" s="1" t="str">
        <f>IF(U68="","",'Cost and Benefit Parameters'!$K$27)</f>
        <v/>
      </c>
      <c r="X91" s="1">
        <f>IF(V68="","",'Cost and Benefit Parameters'!$K$27)</f>
        <v>258.50927013450001</v>
      </c>
      <c r="Y91" s="1">
        <f>IF(W68="","",'Cost and Benefit Parameters'!$K$27)</f>
        <v>258.50927013450001</v>
      </c>
      <c r="Z91" s="1">
        <f>IF(X68="","",'Cost and Benefit Parameters'!$K$27)</f>
        <v>258.50927013450001</v>
      </c>
      <c r="AA91" s="1">
        <f>IF(Y68="","",'Cost and Benefit Parameters'!$K$27)</f>
        <v>258.50927013450001</v>
      </c>
      <c r="AB91" s="1">
        <f>IF(Z68="","",'Cost and Benefit Parameters'!$K$27)</f>
        <v>258.50927013450001</v>
      </c>
      <c r="AC91" s="1">
        <f>IF(AA68="","",'Cost and Benefit Parameters'!$K$27)</f>
        <v>258.50927013450001</v>
      </c>
      <c r="AD91" s="1">
        <f>IF(AB68="","",'Cost and Benefit Parameters'!$K$27)</f>
        <v>258.50927013450001</v>
      </c>
      <c r="AE91" s="1">
        <f>IF(AC68="","",'Cost and Benefit Parameters'!$K$27)</f>
        <v>258.50927013450001</v>
      </c>
      <c r="AF91" s="1">
        <f>IF(AD68="","",'Cost and Benefit Parameters'!$K$27)</f>
        <v>258.50927013450001</v>
      </c>
      <c r="AG91" s="1">
        <f>IF(AE68="","",'Cost and Benefit Parameters'!$K$27)</f>
        <v>258.50927013450001</v>
      </c>
      <c r="AH91" s="1">
        <f>IF(AF68="","",'Cost and Benefit Parameters'!$K$27)</f>
        <v>258.50927013450001</v>
      </c>
      <c r="AI91" s="1">
        <f>IF(AG68="","",'Cost and Benefit Parameters'!$K$27)</f>
        <v>258.50927013450001</v>
      </c>
      <c r="AJ91" s="1">
        <f>IF(AH68="","",'Cost and Benefit Parameters'!$K$27)</f>
        <v>258.50927013450001</v>
      </c>
      <c r="AK91" s="1">
        <f>IF(AI68="","",'Cost and Benefit Parameters'!$K$27)</f>
        <v>258.50927013450001</v>
      </c>
      <c r="AL91" s="1">
        <f>IF(AJ68="","",'Cost and Benefit Parameters'!$K$27)</f>
        <v>258.50927013450001</v>
      </c>
      <c r="AM91" s="1">
        <f>IF(AK68="","",'Cost and Benefit Parameters'!$K$27)</f>
        <v>258.50927013450001</v>
      </c>
      <c r="AN91" s="1">
        <f>IF(AL68="","",'Cost and Benefit Parameters'!$K$27)</f>
        <v>258.50927013450001</v>
      </c>
      <c r="AO91" s="1">
        <f>IF(AM68="","",'Cost and Benefit Parameters'!$K$27)</f>
        <v>258.50927013450001</v>
      </c>
      <c r="AP91" s="1">
        <f>IF(AN68="","",'Cost and Benefit Parameters'!$K$27)</f>
        <v>258.50927013450001</v>
      </c>
      <c r="AQ91" s="1">
        <f>IF(AO68="","",'Cost and Benefit Parameters'!$K$27)</f>
        <v>258.50927013450001</v>
      </c>
      <c r="AR91" s="1">
        <f>IF(AP68="","",'Cost and Benefit Parameters'!$K$27)</f>
        <v>258.50927013450001</v>
      </c>
      <c r="AS91" s="1">
        <f>IF(AQ68="","",'Cost and Benefit Parameters'!$K$27)</f>
        <v>258.50927013450001</v>
      </c>
      <c r="AT91" s="1">
        <f>IF(AR68="","",'Cost and Benefit Parameters'!$K$27)</f>
        <v>258.50927013450001</v>
      </c>
      <c r="AU91" s="1">
        <f>IF(AS68="","",'Cost and Benefit Parameters'!$K$27)</f>
        <v>258.50927013450001</v>
      </c>
      <c r="AV91" s="1">
        <f>IF(AT68="","",'Cost and Benefit Parameters'!$K$27)</f>
        <v>258.50927013450001</v>
      </c>
      <c r="AW91" s="1">
        <f>IF(AU68="","",'Cost and Benefit Parameters'!$K$27)</f>
        <v>258.50927013450001</v>
      </c>
      <c r="AX91" s="1">
        <f>IF(AV68="","",'Cost and Benefit Parameters'!$K$27)</f>
        <v>258.50927013450001</v>
      </c>
      <c r="AY91" s="1">
        <f>IF(AW68="","",'Cost and Benefit Parameters'!$K$27)</f>
        <v>258.50927013450001</v>
      </c>
      <c r="AZ91" s="1">
        <f>IF(AX68="","",'Cost and Benefit Parameters'!$K$27)</f>
        <v>258.50927013450001</v>
      </c>
      <c r="BA91" s="1">
        <f>IF(AY68="","",'Cost and Benefit Parameters'!$K$27)</f>
        <v>258.50927013450001</v>
      </c>
      <c r="BB91" s="1">
        <f>IF(AZ68="","",'Cost and Benefit Parameters'!$K$27)</f>
        <v>258.50927013450001</v>
      </c>
      <c r="BC91" s="1">
        <f>IF(BA68="","",'Cost and Benefit Parameters'!$K$27)</f>
        <v>258.50927013450001</v>
      </c>
      <c r="BD91" s="1">
        <f>IF(BB68="","",'Cost and Benefit Parameters'!$K$27)</f>
        <v>258.50927013450001</v>
      </c>
      <c r="BE91" s="1">
        <f>IF(BC68="","",'Cost and Benefit Parameters'!$K$27)</f>
        <v>258.50927013450001</v>
      </c>
      <c r="BF91" s="1">
        <f>IF(BD68="","",'Cost and Benefit Parameters'!$K$27)</f>
        <v>258.50927013450001</v>
      </c>
      <c r="BG91" s="1">
        <f>IF(BE68="","",'Cost and Benefit Parameters'!$K$27)</f>
        <v>258.50927013450001</v>
      </c>
      <c r="BH91" s="1">
        <f>IF(BF68="","",'Cost and Benefit Parameters'!$K$27)</f>
        <v>258.50927013450001</v>
      </c>
      <c r="BI91" s="1">
        <f>IF(BG68="","",'Cost and Benefit Parameters'!$K$27)</f>
        <v>258.50927013450001</v>
      </c>
      <c r="BJ91" s="1">
        <f>IF(BH68="","",'Cost and Benefit Parameters'!$K$27)</f>
        <v>258.50927013450001</v>
      </c>
      <c r="BK91" s="1">
        <f>IF(BI68="","",'Cost and Benefit Parameters'!$K$27)</f>
        <v>258.50927013450001</v>
      </c>
      <c r="BL91" s="1" t="str">
        <f>IF(BJ68="","",'Cost and Benefit Parameters'!$K$27)</f>
        <v/>
      </c>
      <c r="BM91" s="1" t="str">
        <f>IF(BK68="","",'Cost and Benefit Parameters'!$K$27)</f>
        <v/>
      </c>
      <c r="BN91" s="1" t="str">
        <f>IF(BL68="","",'Cost and Benefit Parameters'!$K$27)</f>
        <v/>
      </c>
    </row>
    <row r="92" spans="1:66" x14ac:dyDescent="0.55000000000000004">
      <c r="A92" s="642"/>
      <c r="B92" t="s">
        <v>484</v>
      </c>
      <c r="H92" s="1" t="str">
        <f>IF(F69="","",'Cost and Benefit Parameters'!$K$27)</f>
        <v/>
      </c>
      <c r="I92" s="1" t="str">
        <f>IF(G69="","",'Cost and Benefit Parameters'!$K$27)</f>
        <v/>
      </c>
      <c r="J92" s="1" t="str">
        <f>IF(H69="","",'Cost and Benefit Parameters'!$K$27)</f>
        <v/>
      </c>
      <c r="K92" s="1" t="str">
        <f>IF(I69="","",'Cost and Benefit Parameters'!$K$27)</f>
        <v/>
      </c>
      <c r="L92" s="1" t="str">
        <f>IF(J69="","",'Cost and Benefit Parameters'!$K$27)</f>
        <v/>
      </c>
      <c r="M92" s="1" t="str">
        <f>IF(K69="","",'Cost and Benefit Parameters'!$K$27)</f>
        <v/>
      </c>
      <c r="N92" s="1" t="str">
        <f>IF(L69="","",'Cost and Benefit Parameters'!$K$27)</f>
        <v/>
      </c>
      <c r="O92" s="1" t="str">
        <f>IF(M69="","",'Cost and Benefit Parameters'!$K$27)</f>
        <v/>
      </c>
      <c r="P92" s="1" t="str">
        <f>IF(N69="","",'Cost and Benefit Parameters'!$K$27)</f>
        <v/>
      </c>
      <c r="Q92" s="1" t="str">
        <f>IF(O69="","",'Cost and Benefit Parameters'!$K$27)</f>
        <v/>
      </c>
      <c r="R92" s="1" t="str">
        <f>IF(P69="","",'Cost and Benefit Parameters'!$K$27)</f>
        <v/>
      </c>
      <c r="S92" s="1" t="str">
        <f>IF(Q69="","",'Cost and Benefit Parameters'!$K$27)</f>
        <v/>
      </c>
      <c r="T92" s="1" t="str">
        <f>IF(R69="","",'Cost and Benefit Parameters'!$K$27)</f>
        <v/>
      </c>
      <c r="U92" s="1" t="str">
        <f>IF(S69="","",'Cost and Benefit Parameters'!$K$27)</f>
        <v/>
      </c>
      <c r="V92" s="1" t="str">
        <f>IF(T69="","",'Cost and Benefit Parameters'!$K$27)</f>
        <v/>
      </c>
      <c r="W92" s="1" t="str">
        <f>IF(U69="","",'Cost and Benefit Parameters'!$K$27)</f>
        <v/>
      </c>
      <c r="X92" s="1" t="str">
        <f>IF(V69="","",'Cost and Benefit Parameters'!$K$27)</f>
        <v/>
      </c>
      <c r="Y92" s="1">
        <f>IF(W69="","",'Cost and Benefit Parameters'!$K$27)</f>
        <v>258.50927013450001</v>
      </c>
      <c r="Z92" s="1">
        <f>IF(X69="","",'Cost and Benefit Parameters'!$K$27)</f>
        <v>258.50927013450001</v>
      </c>
      <c r="AA92" s="1">
        <f>IF(Y69="","",'Cost and Benefit Parameters'!$K$27)</f>
        <v>258.50927013450001</v>
      </c>
      <c r="AB92" s="1">
        <f>IF(Z69="","",'Cost and Benefit Parameters'!$K$27)</f>
        <v>258.50927013450001</v>
      </c>
      <c r="AC92" s="1">
        <f>IF(AA69="","",'Cost and Benefit Parameters'!$K$27)</f>
        <v>258.50927013450001</v>
      </c>
      <c r="AD92" s="1">
        <f>IF(AB69="","",'Cost and Benefit Parameters'!$K$27)</f>
        <v>258.50927013450001</v>
      </c>
      <c r="AE92" s="1">
        <f>IF(AC69="","",'Cost and Benefit Parameters'!$K$27)</f>
        <v>258.50927013450001</v>
      </c>
      <c r="AF92" s="1">
        <f>IF(AD69="","",'Cost and Benefit Parameters'!$K$27)</f>
        <v>258.50927013450001</v>
      </c>
      <c r="AG92" s="1">
        <f>IF(AE69="","",'Cost and Benefit Parameters'!$K$27)</f>
        <v>258.50927013450001</v>
      </c>
      <c r="AH92" s="1">
        <f>IF(AF69="","",'Cost and Benefit Parameters'!$K$27)</f>
        <v>258.50927013450001</v>
      </c>
      <c r="AI92" s="1">
        <f>IF(AG69="","",'Cost and Benefit Parameters'!$K$27)</f>
        <v>258.50927013450001</v>
      </c>
      <c r="AJ92" s="1">
        <f>IF(AH69="","",'Cost and Benefit Parameters'!$K$27)</f>
        <v>258.50927013450001</v>
      </c>
      <c r="AK92" s="1">
        <f>IF(AI69="","",'Cost and Benefit Parameters'!$K$27)</f>
        <v>258.50927013450001</v>
      </c>
      <c r="AL92" s="1">
        <f>IF(AJ69="","",'Cost and Benefit Parameters'!$K$27)</f>
        <v>258.50927013450001</v>
      </c>
      <c r="AM92" s="1">
        <f>IF(AK69="","",'Cost and Benefit Parameters'!$K$27)</f>
        <v>258.50927013450001</v>
      </c>
      <c r="AN92" s="1">
        <f>IF(AL69="","",'Cost and Benefit Parameters'!$K$27)</f>
        <v>258.50927013450001</v>
      </c>
      <c r="AO92" s="1">
        <f>IF(AM69="","",'Cost and Benefit Parameters'!$K$27)</f>
        <v>258.50927013450001</v>
      </c>
      <c r="AP92" s="1">
        <f>IF(AN69="","",'Cost and Benefit Parameters'!$K$27)</f>
        <v>258.50927013450001</v>
      </c>
      <c r="AQ92" s="1">
        <f>IF(AO69="","",'Cost and Benefit Parameters'!$K$27)</f>
        <v>258.50927013450001</v>
      </c>
      <c r="AR92" s="1">
        <f>IF(AP69="","",'Cost and Benefit Parameters'!$K$27)</f>
        <v>258.50927013450001</v>
      </c>
      <c r="AS92" s="1">
        <f>IF(AQ69="","",'Cost and Benefit Parameters'!$K$27)</f>
        <v>258.50927013450001</v>
      </c>
      <c r="AT92" s="1">
        <f>IF(AR69="","",'Cost and Benefit Parameters'!$K$27)</f>
        <v>258.50927013450001</v>
      </c>
      <c r="AU92" s="1">
        <f>IF(AS69="","",'Cost and Benefit Parameters'!$K$27)</f>
        <v>258.50927013450001</v>
      </c>
      <c r="AV92" s="1">
        <f>IF(AT69="","",'Cost and Benefit Parameters'!$K$27)</f>
        <v>258.50927013450001</v>
      </c>
      <c r="AW92" s="1">
        <f>IF(AU69="","",'Cost and Benefit Parameters'!$K$27)</f>
        <v>258.50927013450001</v>
      </c>
      <c r="AX92" s="1">
        <f>IF(AV69="","",'Cost and Benefit Parameters'!$K$27)</f>
        <v>258.50927013450001</v>
      </c>
      <c r="AY92" s="1">
        <f>IF(AW69="","",'Cost and Benefit Parameters'!$K$27)</f>
        <v>258.50927013450001</v>
      </c>
      <c r="AZ92" s="1">
        <f>IF(AX69="","",'Cost and Benefit Parameters'!$K$27)</f>
        <v>258.50927013450001</v>
      </c>
      <c r="BA92" s="1">
        <f>IF(AY69="","",'Cost and Benefit Parameters'!$K$27)</f>
        <v>258.50927013450001</v>
      </c>
      <c r="BB92" s="1">
        <f>IF(AZ69="","",'Cost and Benefit Parameters'!$K$27)</f>
        <v>258.50927013450001</v>
      </c>
      <c r="BC92" s="1">
        <f>IF(BA69="","",'Cost and Benefit Parameters'!$K$27)</f>
        <v>258.50927013450001</v>
      </c>
      <c r="BD92" s="1">
        <f>IF(BB69="","",'Cost and Benefit Parameters'!$K$27)</f>
        <v>258.50927013450001</v>
      </c>
      <c r="BE92" s="1">
        <f>IF(BC69="","",'Cost and Benefit Parameters'!$K$27)</f>
        <v>258.50927013450001</v>
      </c>
      <c r="BF92" s="1">
        <f>IF(BD69="","",'Cost and Benefit Parameters'!$K$27)</f>
        <v>258.50927013450001</v>
      </c>
      <c r="BG92" s="1">
        <f>IF(BE69="","",'Cost and Benefit Parameters'!$K$27)</f>
        <v>258.50927013450001</v>
      </c>
      <c r="BH92" s="1">
        <f>IF(BF69="","",'Cost and Benefit Parameters'!$K$27)</f>
        <v>258.50927013450001</v>
      </c>
      <c r="BI92" s="1">
        <f>IF(BG69="","",'Cost and Benefit Parameters'!$K$27)</f>
        <v>258.50927013450001</v>
      </c>
      <c r="BJ92" s="1">
        <f>IF(BH69="","",'Cost and Benefit Parameters'!$K$27)</f>
        <v>258.50927013450001</v>
      </c>
      <c r="BK92" s="1">
        <f>IF(BI69="","",'Cost and Benefit Parameters'!$K$27)</f>
        <v>258.50927013450001</v>
      </c>
      <c r="BL92" s="1">
        <f>IF(BJ69="","",'Cost and Benefit Parameters'!$K$27)</f>
        <v>258.50927013450001</v>
      </c>
      <c r="BM92" s="1" t="str">
        <f>IF(BK69="","",'Cost and Benefit Parameters'!$K$27)</f>
        <v/>
      </c>
      <c r="BN92" s="1" t="str">
        <f>IF(BL69="","",'Cost and Benefit Parameters'!$K$27)</f>
        <v/>
      </c>
    </row>
    <row r="93" spans="1:66" x14ac:dyDescent="0.55000000000000004">
      <c r="A93" s="642"/>
      <c r="B93" t="s">
        <v>485</v>
      </c>
      <c r="H93" s="1" t="str">
        <f>IF(F70="","",'Cost and Benefit Parameters'!$K$27)</f>
        <v/>
      </c>
      <c r="I93" s="1" t="str">
        <f>IF(G70="","",'Cost and Benefit Parameters'!$K$27)</f>
        <v/>
      </c>
      <c r="J93" s="1" t="str">
        <f>IF(H70="","",'Cost and Benefit Parameters'!$K$27)</f>
        <v/>
      </c>
      <c r="K93" s="1" t="str">
        <f>IF(I70="","",'Cost and Benefit Parameters'!$K$27)</f>
        <v/>
      </c>
      <c r="L93" s="1" t="str">
        <f>IF(J70="","",'Cost and Benefit Parameters'!$K$27)</f>
        <v/>
      </c>
      <c r="M93" s="1" t="str">
        <f>IF(K70="","",'Cost and Benefit Parameters'!$K$27)</f>
        <v/>
      </c>
      <c r="N93" s="1" t="str">
        <f>IF(L70="","",'Cost and Benefit Parameters'!$K$27)</f>
        <v/>
      </c>
      <c r="O93" s="1" t="str">
        <f>IF(M70="","",'Cost and Benefit Parameters'!$K$27)</f>
        <v/>
      </c>
      <c r="P93" s="1" t="str">
        <f>IF(N70="","",'Cost and Benefit Parameters'!$K$27)</f>
        <v/>
      </c>
      <c r="Q93" s="1" t="str">
        <f>IF(O70="","",'Cost and Benefit Parameters'!$K$27)</f>
        <v/>
      </c>
      <c r="R93" s="1" t="str">
        <f>IF(P70="","",'Cost and Benefit Parameters'!$K$27)</f>
        <v/>
      </c>
      <c r="S93" s="1" t="str">
        <f>IF(Q70="","",'Cost and Benefit Parameters'!$K$27)</f>
        <v/>
      </c>
      <c r="T93" s="1" t="str">
        <f>IF(R70="","",'Cost and Benefit Parameters'!$K$27)</f>
        <v/>
      </c>
      <c r="U93" s="1" t="str">
        <f>IF(S70="","",'Cost and Benefit Parameters'!$K$27)</f>
        <v/>
      </c>
      <c r="V93" s="1" t="str">
        <f>IF(T70="","",'Cost and Benefit Parameters'!$K$27)</f>
        <v/>
      </c>
      <c r="W93" s="1" t="str">
        <f>IF(U70="","",'Cost and Benefit Parameters'!$K$27)</f>
        <v/>
      </c>
      <c r="X93" s="1" t="str">
        <f>IF(V70="","",'Cost and Benefit Parameters'!$K$27)</f>
        <v/>
      </c>
      <c r="Y93" s="1" t="str">
        <f>IF(W70="","",'Cost and Benefit Parameters'!$K$27)</f>
        <v/>
      </c>
      <c r="Z93" s="1">
        <f>IF(X70="","",'Cost and Benefit Parameters'!$K$27)</f>
        <v>258.50927013450001</v>
      </c>
      <c r="AA93" s="1">
        <f>IF(Y70="","",'Cost and Benefit Parameters'!$K$27)</f>
        <v>258.50927013450001</v>
      </c>
      <c r="AB93" s="1">
        <f>IF(Z70="","",'Cost and Benefit Parameters'!$K$27)</f>
        <v>258.50927013450001</v>
      </c>
      <c r="AC93" s="1">
        <f>IF(AA70="","",'Cost and Benefit Parameters'!$K$27)</f>
        <v>258.50927013450001</v>
      </c>
      <c r="AD93" s="1">
        <f>IF(AB70="","",'Cost and Benefit Parameters'!$K$27)</f>
        <v>258.50927013450001</v>
      </c>
      <c r="AE93" s="1">
        <f>IF(AC70="","",'Cost and Benefit Parameters'!$K$27)</f>
        <v>258.50927013450001</v>
      </c>
      <c r="AF93" s="1">
        <f>IF(AD70="","",'Cost and Benefit Parameters'!$K$27)</f>
        <v>258.50927013450001</v>
      </c>
      <c r="AG93" s="1">
        <f>IF(AE70="","",'Cost and Benefit Parameters'!$K$27)</f>
        <v>258.50927013450001</v>
      </c>
      <c r="AH93" s="1">
        <f>IF(AF70="","",'Cost and Benefit Parameters'!$K$27)</f>
        <v>258.50927013450001</v>
      </c>
      <c r="AI93" s="1">
        <f>IF(AG70="","",'Cost and Benefit Parameters'!$K$27)</f>
        <v>258.50927013450001</v>
      </c>
      <c r="AJ93" s="1">
        <f>IF(AH70="","",'Cost and Benefit Parameters'!$K$27)</f>
        <v>258.50927013450001</v>
      </c>
      <c r="AK93" s="1">
        <f>IF(AI70="","",'Cost and Benefit Parameters'!$K$27)</f>
        <v>258.50927013450001</v>
      </c>
      <c r="AL93" s="1">
        <f>IF(AJ70="","",'Cost and Benefit Parameters'!$K$27)</f>
        <v>258.50927013450001</v>
      </c>
      <c r="AM93" s="1">
        <f>IF(AK70="","",'Cost and Benefit Parameters'!$K$27)</f>
        <v>258.50927013450001</v>
      </c>
      <c r="AN93" s="1">
        <f>IF(AL70="","",'Cost and Benefit Parameters'!$K$27)</f>
        <v>258.50927013450001</v>
      </c>
      <c r="AO93" s="1">
        <f>IF(AM70="","",'Cost and Benefit Parameters'!$K$27)</f>
        <v>258.50927013450001</v>
      </c>
      <c r="AP93" s="1">
        <f>IF(AN70="","",'Cost and Benefit Parameters'!$K$27)</f>
        <v>258.50927013450001</v>
      </c>
      <c r="AQ93" s="1">
        <f>IF(AO70="","",'Cost and Benefit Parameters'!$K$27)</f>
        <v>258.50927013450001</v>
      </c>
      <c r="AR93" s="1">
        <f>IF(AP70="","",'Cost and Benefit Parameters'!$K$27)</f>
        <v>258.50927013450001</v>
      </c>
      <c r="AS93" s="1">
        <f>IF(AQ70="","",'Cost and Benefit Parameters'!$K$27)</f>
        <v>258.50927013450001</v>
      </c>
      <c r="AT93" s="1">
        <f>IF(AR70="","",'Cost and Benefit Parameters'!$K$27)</f>
        <v>258.50927013450001</v>
      </c>
      <c r="AU93" s="1">
        <f>IF(AS70="","",'Cost and Benefit Parameters'!$K$27)</f>
        <v>258.50927013450001</v>
      </c>
      <c r="AV93" s="1">
        <f>IF(AT70="","",'Cost and Benefit Parameters'!$K$27)</f>
        <v>258.50927013450001</v>
      </c>
      <c r="AW93" s="1">
        <f>IF(AU70="","",'Cost and Benefit Parameters'!$K$27)</f>
        <v>258.50927013450001</v>
      </c>
      <c r="AX93" s="1">
        <f>IF(AV70="","",'Cost and Benefit Parameters'!$K$27)</f>
        <v>258.50927013450001</v>
      </c>
      <c r="AY93" s="1">
        <f>IF(AW70="","",'Cost and Benefit Parameters'!$K$27)</f>
        <v>258.50927013450001</v>
      </c>
      <c r="AZ93" s="1">
        <f>IF(AX70="","",'Cost and Benefit Parameters'!$K$27)</f>
        <v>258.50927013450001</v>
      </c>
      <c r="BA93" s="1">
        <f>IF(AY70="","",'Cost and Benefit Parameters'!$K$27)</f>
        <v>258.50927013450001</v>
      </c>
      <c r="BB93" s="1">
        <f>IF(AZ70="","",'Cost and Benefit Parameters'!$K$27)</f>
        <v>258.50927013450001</v>
      </c>
      <c r="BC93" s="1">
        <f>IF(BA70="","",'Cost and Benefit Parameters'!$K$27)</f>
        <v>258.50927013450001</v>
      </c>
      <c r="BD93" s="1">
        <f>IF(BB70="","",'Cost and Benefit Parameters'!$K$27)</f>
        <v>258.50927013450001</v>
      </c>
      <c r="BE93" s="1">
        <f>IF(BC70="","",'Cost and Benefit Parameters'!$K$27)</f>
        <v>258.50927013450001</v>
      </c>
      <c r="BF93" s="1">
        <f>IF(BD70="","",'Cost and Benefit Parameters'!$K$27)</f>
        <v>258.50927013450001</v>
      </c>
      <c r="BG93" s="1">
        <f>IF(BE70="","",'Cost and Benefit Parameters'!$K$27)</f>
        <v>258.50927013450001</v>
      </c>
      <c r="BH93" s="1">
        <f>IF(BF70="","",'Cost and Benefit Parameters'!$K$27)</f>
        <v>258.50927013450001</v>
      </c>
      <c r="BI93" s="1">
        <f>IF(BG70="","",'Cost and Benefit Parameters'!$K$27)</f>
        <v>258.50927013450001</v>
      </c>
      <c r="BJ93" s="1">
        <f>IF(BH70="","",'Cost and Benefit Parameters'!$K$27)</f>
        <v>258.50927013450001</v>
      </c>
      <c r="BK93" s="1">
        <f>IF(BI70="","",'Cost and Benefit Parameters'!$K$27)</f>
        <v>258.50927013450001</v>
      </c>
      <c r="BL93" s="1">
        <f>IF(BJ70="","",'Cost and Benefit Parameters'!$K$27)</f>
        <v>258.50927013450001</v>
      </c>
      <c r="BM93" s="1">
        <f>IF(BK70="","",'Cost and Benefit Parameters'!$K$27)</f>
        <v>258.50927013450001</v>
      </c>
      <c r="BN93" s="1" t="str">
        <f>IF(BL70="","",'Cost and Benefit Parameters'!$K$27)</f>
        <v/>
      </c>
    </row>
    <row r="94" spans="1:66" x14ac:dyDescent="0.55000000000000004">
      <c r="A94" s="642"/>
      <c r="B94" t="s">
        <v>486</v>
      </c>
      <c r="H94" s="1" t="str">
        <f>IF(F71="","",'Cost and Benefit Parameters'!$K$27)</f>
        <v/>
      </c>
      <c r="I94" s="1" t="str">
        <f>IF(G71="","",'Cost and Benefit Parameters'!$K$27)</f>
        <v/>
      </c>
      <c r="J94" s="1" t="str">
        <f>IF(H71="","",'Cost and Benefit Parameters'!$K$27)</f>
        <v/>
      </c>
      <c r="K94" s="1" t="str">
        <f>IF(I71="","",'Cost and Benefit Parameters'!$K$27)</f>
        <v/>
      </c>
      <c r="L94" s="1" t="str">
        <f>IF(J71="","",'Cost and Benefit Parameters'!$K$27)</f>
        <v/>
      </c>
      <c r="M94" s="1" t="str">
        <f>IF(K71="","",'Cost and Benefit Parameters'!$K$27)</f>
        <v/>
      </c>
      <c r="N94" s="1" t="str">
        <f>IF(L71="","",'Cost and Benefit Parameters'!$K$27)</f>
        <v/>
      </c>
      <c r="O94" s="1" t="str">
        <f>IF(M71="","",'Cost and Benefit Parameters'!$K$27)</f>
        <v/>
      </c>
      <c r="P94" s="1" t="str">
        <f>IF(N71="","",'Cost and Benefit Parameters'!$K$27)</f>
        <v/>
      </c>
      <c r="Q94" s="1" t="str">
        <f>IF(O71="","",'Cost and Benefit Parameters'!$K$27)</f>
        <v/>
      </c>
      <c r="R94" s="1" t="str">
        <f>IF(P71="","",'Cost and Benefit Parameters'!$K$27)</f>
        <v/>
      </c>
      <c r="S94" s="1" t="str">
        <f>IF(Q71="","",'Cost and Benefit Parameters'!$K$27)</f>
        <v/>
      </c>
      <c r="T94" s="1" t="str">
        <f>IF(R71="","",'Cost and Benefit Parameters'!$K$27)</f>
        <v/>
      </c>
      <c r="U94" s="1" t="str">
        <f>IF(S71="","",'Cost and Benefit Parameters'!$K$27)</f>
        <v/>
      </c>
      <c r="V94" s="1" t="str">
        <f>IF(T71="","",'Cost and Benefit Parameters'!$K$27)</f>
        <v/>
      </c>
      <c r="W94" s="1" t="str">
        <f>IF(U71="","",'Cost and Benefit Parameters'!$K$27)</f>
        <v/>
      </c>
      <c r="X94" s="1" t="str">
        <f>IF(V71="","",'Cost and Benefit Parameters'!$K$27)</f>
        <v/>
      </c>
      <c r="Y94" s="1" t="str">
        <f>IF(W71="","",'Cost and Benefit Parameters'!$K$27)</f>
        <v/>
      </c>
      <c r="Z94" s="1" t="str">
        <f>IF(X71="","",'Cost and Benefit Parameters'!$K$27)</f>
        <v/>
      </c>
      <c r="AA94" s="1">
        <f>IF(Y71="","",'Cost and Benefit Parameters'!$K$27)</f>
        <v>258.50927013450001</v>
      </c>
      <c r="AB94" s="1">
        <f>IF(Z71="","",'Cost and Benefit Parameters'!$K$27)</f>
        <v>258.50927013450001</v>
      </c>
      <c r="AC94" s="1">
        <f>IF(AA71="","",'Cost and Benefit Parameters'!$K$27)</f>
        <v>258.50927013450001</v>
      </c>
      <c r="AD94" s="1">
        <f>IF(AB71="","",'Cost and Benefit Parameters'!$K$27)</f>
        <v>258.50927013450001</v>
      </c>
      <c r="AE94" s="1">
        <f>IF(AC71="","",'Cost and Benefit Parameters'!$K$27)</f>
        <v>258.50927013450001</v>
      </c>
      <c r="AF94" s="1">
        <f>IF(AD71="","",'Cost and Benefit Parameters'!$K$27)</f>
        <v>258.50927013450001</v>
      </c>
      <c r="AG94" s="1">
        <f>IF(AE71="","",'Cost and Benefit Parameters'!$K$27)</f>
        <v>258.50927013450001</v>
      </c>
      <c r="AH94" s="1">
        <f>IF(AF71="","",'Cost and Benefit Parameters'!$K$27)</f>
        <v>258.50927013450001</v>
      </c>
      <c r="AI94" s="1">
        <f>IF(AG71="","",'Cost and Benefit Parameters'!$K$27)</f>
        <v>258.50927013450001</v>
      </c>
      <c r="AJ94" s="1">
        <f>IF(AH71="","",'Cost and Benefit Parameters'!$K$27)</f>
        <v>258.50927013450001</v>
      </c>
      <c r="AK94" s="1">
        <f>IF(AI71="","",'Cost and Benefit Parameters'!$K$27)</f>
        <v>258.50927013450001</v>
      </c>
      <c r="AL94" s="1">
        <f>IF(AJ71="","",'Cost and Benefit Parameters'!$K$27)</f>
        <v>258.50927013450001</v>
      </c>
      <c r="AM94" s="1">
        <f>IF(AK71="","",'Cost and Benefit Parameters'!$K$27)</f>
        <v>258.50927013450001</v>
      </c>
      <c r="AN94" s="1">
        <f>IF(AL71="","",'Cost and Benefit Parameters'!$K$27)</f>
        <v>258.50927013450001</v>
      </c>
      <c r="AO94" s="1">
        <f>IF(AM71="","",'Cost and Benefit Parameters'!$K$27)</f>
        <v>258.50927013450001</v>
      </c>
      <c r="AP94" s="1">
        <f>IF(AN71="","",'Cost and Benefit Parameters'!$K$27)</f>
        <v>258.50927013450001</v>
      </c>
      <c r="AQ94" s="1">
        <f>IF(AO71="","",'Cost and Benefit Parameters'!$K$27)</f>
        <v>258.50927013450001</v>
      </c>
      <c r="AR94" s="1">
        <f>IF(AP71="","",'Cost and Benefit Parameters'!$K$27)</f>
        <v>258.50927013450001</v>
      </c>
      <c r="AS94" s="1">
        <f>IF(AQ71="","",'Cost and Benefit Parameters'!$K$27)</f>
        <v>258.50927013450001</v>
      </c>
      <c r="AT94" s="1">
        <f>IF(AR71="","",'Cost and Benefit Parameters'!$K$27)</f>
        <v>258.50927013450001</v>
      </c>
      <c r="AU94" s="1">
        <f>IF(AS71="","",'Cost and Benefit Parameters'!$K$27)</f>
        <v>258.50927013450001</v>
      </c>
      <c r="AV94" s="1">
        <f>IF(AT71="","",'Cost and Benefit Parameters'!$K$27)</f>
        <v>258.50927013450001</v>
      </c>
      <c r="AW94" s="1">
        <f>IF(AU71="","",'Cost and Benefit Parameters'!$K$27)</f>
        <v>258.50927013450001</v>
      </c>
      <c r="AX94" s="1">
        <f>IF(AV71="","",'Cost and Benefit Parameters'!$K$27)</f>
        <v>258.50927013450001</v>
      </c>
      <c r="AY94" s="1">
        <f>IF(AW71="","",'Cost and Benefit Parameters'!$K$27)</f>
        <v>258.50927013450001</v>
      </c>
      <c r="AZ94" s="1">
        <f>IF(AX71="","",'Cost and Benefit Parameters'!$K$27)</f>
        <v>258.50927013450001</v>
      </c>
      <c r="BA94" s="1">
        <f>IF(AY71="","",'Cost and Benefit Parameters'!$K$27)</f>
        <v>258.50927013450001</v>
      </c>
      <c r="BB94" s="1">
        <f>IF(AZ71="","",'Cost and Benefit Parameters'!$K$27)</f>
        <v>258.50927013450001</v>
      </c>
      <c r="BC94" s="1">
        <f>IF(BA71="","",'Cost and Benefit Parameters'!$K$27)</f>
        <v>258.50927013450001</v>
      </c>
      <c r="BD94" s="1">
        <f>IF(BB71="","",'Cost and Benefit Parameters'!$K$27)</f>
        <v>258.50927013450001</v>
      </c>
      <c r="BE94" s="1">
        <f>IF(BC71="","",'Cost and Benefit Parameters'!$K$27)</f>
        <v>258.50927013450001</v>
      </c>
      <c r="BF94" s="1">
        <f>IF(BD71="","",'Cost and Benefit Parameters'!$K$27)</f>
        <v>258.50927013450001</v>
      </c>
      <c r="BG94" s="1">
        <f>IF(BE71="","",'Cost and Benefit Parameters'!$K$27)</f>
        <v>258.50927013450001</v>
      </c>
      <c r="BH94" s="1">
        <f>IF(BF71="","",'Cost and Benefit Parameters'!$K$27)</f>
        <v>258.50927013450001</v>
      </c>
      <c r="BI94" s="1">
        <f>IF(BG71="","",'Cost and Benefit Parameters'!$K$27)</f>
        <v>258.50927013450001</v>
      </c>
      <c r="BJ94" s="1">
        <f>IF(BH71="","",'Cost and Benefit Parameters'!$K$27)</f>
        <v>258.50927013450001</v>
      </c>
      <c r="BK94" s="1">
        <f>IF(BI71="","",'Cost and Benefit Parameters'!$K$27)</f>
        <v>258.50927013450001</v>
      </c>
      <c r="BL94" s="1">
        <f>IF(BJ71="","",'Cost and Benefit Parameters'!$K$27)</f>
        <v>258.50927013450001</v>
      </c>
      <c r="BM94" s="1">
        <f>IF(BK71="","",'Cost and Benefit Parameters'!$K$27)</f>
        <v>258.50927013450001</v>
      </c>
      <c r="BN94" s="1">
        <f>IF(BL71="","",'Cost and Benefit Parameters'!$K$27)</f>
        <v>258.50927013450001</v>
      </c>
    </row>
    <row r="95" spans="1:66" x14ac:dyDescent="0.55000000000000004">
      <c r="A95" s="643"/>
      <c r="B95" s="329" t="s">
        <v>487</v>
      </c>
      <c r="C95" s="329"/>
      <c r="D95" s="329"/>
      <c r="E95" s="329"/>
      <c r="F95" s="330"/>
      <c r="G95" s="330"/>
      <c r="H95" s="330">
        <f t="shared" ref="H95:BN95" si="2">SUM(H75:H94)</f>
        <v>258.50927013450001</v>
      </c>
      <c r="I95" s="330">
        <f t="shared" si="2"/>
        <v>517.01854026900003</v>
      </c>
      <c r="J95" s="330">
        <f t="shared" si="2"/>
        <v>775.5278104035001</v>
      </c>
      <c r="K95" s="330">
        <f t="shared" si="2"/>
        <v>1034.0370805380001</v>
      </c>
      <c r="L95" s="330">
        <f t="shared" si="2"/>
        <v>1292.5463506725</v>
      </c>
      <c r="M95" s="330">
        <f t="shared" si="2"/>
        <v>1551.055620807</v>
      </c>
      <c r="N95" s="330">
        <f t="shared" si="2"/>
        <v>1809.5648909414999</v>
      </c>
      <c r="O95" s="330">
        <f t="shared" si="2"/>
        <v>2068.0741610760001</v>
      </c>
      <c r="P95" s="330">
        <f t="shared" si="2"/>
        <v>2326.5834312105003</v>
      </c>
      <c r="Q95" s="330">
        <f t="shared" si="2"/>
        <v>2585.0927013450005</v>
      </c>
      <c r="R95" s="330">
        <f t="shared" si="2"/>
        <v>2843.6019714795007</v>
      </c>
      <c r="S95" s="330">
        <f t="shared" si="2"/>
        <v>3102.1112416140008</v>
      </c>
      <c r="T95" s="330">
        <f t="shared" si="2"/>
        <v>3360.620511748501</v>
      </c>
      <c r="U95" s="330">
        <f t="shared" si="2"/>
        <v>3619.1297818830012</v>
      </c>
      <c r="V95" s="330">
        <f t="shared" si="2"/>
        <v>3877.6390520175014</v>
      </c>
      <c r="W95" s="330">
        <f t="shared" si="2"/>
        <v>4136.1483221520011</v>
      </c>
      <c r="X95" s="330">
        <f t="shared" si="2"/>
        <v>4394.6575922865013</v>
      </c>
      <c r="Y95" s="330">
        <f t="shared" si="2"/>
        <v>4653.1668624210015</v>
      </c>
      <c r="Z95" s="330">
        <f t="shared" si="2"/>
        <v>4911.6761325555017</v>
      </c>
      <c r="AA95" s="330">
        <f t="shared" si="2"/>
        <v>5170.1854026900019</v>
      </c>
      <c r="AB95" s="330">
        <f t="shared" si="2"/>
        <v>5170.1854026900019</v>
      </c>
      <c r="AC95" s="330">
        <f t="shared" si="2"/>
        <v>5170.1854026900019</v>
      </c>
      <c r="AD95" s="330">
        <f t="shared" si="2"/>
        <v>5170.1854026900019</v>
      </c>
      <c r="AE95" s="330">
        <f t="shared" si="2"/>
        <v>5170.1854026900019</v>
      </c>
      <c r="AF95" s="330">
        <f t="shared" si="2"/>
        <v>5170.1854026900019</v>
      </c>
      <c r="AG95" s="330">
        <f t="shared" si="2"/>
        <v>5170.1854026900019</v>
      </c>
      <c r="AH95" s="330">
        <f t="shared" si="2"/>
        <v>5170.1854026900019</v>
      </c>
      <c r="AI95" s="330">
        <f t="shared" si="2"/>
        <v>5170.1854026900019</v>
      </c>
      <c r="AJ95" s="330">
        <f t="shared" si="2"/>
        <v>5170.1854026900019</v>
      </c>
      <c r="AK95" s="330">
        <f t="shared" si="2"/>
        <v>5170.1854026900019</v>
      </c>
      <c r="AL95" s="330">
        <f t="shared" si="2"/>
        <v>5170.1854026900019</v>
      </c>
      <c r="AM95" s="330">
        <f t="shared" si="2"/>
        <v>5170.1854026900019</v>
      </c>
      <c r="AN95" s="330">
        <f t="shared" si="2"/>
        <v>5170.1854026900019</v>
      </c>
      <c r="AO95" s="330">
        <f t="shared" si="2"/>
        <v>5170.1854026900019</v>
      </c>
      <c r="AP95" s="330">
        <f t="shared" si="2"/>
        <v>5170.1854026900019</v>
      </c>
      <c r="AQ95" s="330">
        <f t="shared" si="2"/>
        <v>5170.1854026900019</v>
      </c>
      <c r="AR95" s="330">
        <f t="shared" si="2"/>
        <v>5170.1854026900019</v>
      </c>
      <c r="AS95" s="330">
        <f t="shared" si="2"/>
        <v>5170.1854026900019</v>
      </c>
      <c r="AT95" s="330">
        <f t="shared" si="2"/>
        <v>5170.1854026900019</v>
      </c>
      <c r="AU95" s="330">
        <f t="shared" si="2"/>
        <v>5170.1854026900019</v>
      </c>
      <c r="AV95" s="330">
        <f t="shared" si="2"/>
        <v>4911.6761325555017</v>
      </c>
      <c r="AW95" s="330">
        <f t="shared" si="2"/>
        <v>4653.1668624210015</v>
      </c>
      <c r="AX95" s="330">
        <f t="shared" si="2"/>
        <v>4394.6575922865013</v>
      </c>
      <c r="AY95" s="330">
        <f t="shared" si="2"/>
        <v>4136.1483221520011</v>
      </c>
      <c r="AZ95" s="330">
        <f t="shared" si="2"/>
        <v>3877.6390520175014</v>
      </c>
      <c r="BA95" s="330">
        <f t="shared" si="2"/>
        <v>3619.1297818830012</v>
      </c>
      <c r="BB95" s="330">
        <f t="shared" si="2"/>
        <v>3360.620511748501</v>
      </c>
      <c r="BC95" s="330">
        <f t="shared" si="2"/>
        <v>3102.1112416140008</v>
      </c>
      <c r="BD95" s="330">
        <f t="shared" si="2"/>
        <v>2843.6019714795007</v>
      </c>
      <c r="BE95" s="330">
        <f t="shared" si="2"/>
        <v>2585.0927013450005</v>
      </c>
      <c r="BF95" s="330">
        <f t="shared" si="2"/>
        <v>2326.5834312105003</v>
      </c>
      <c r="BG95" s="330">
        <f t="shared" si="2"/>
        <v>2068.0741610760001</v>
      </c>
      <c r="BH95" s="330">
        <f t="shared" si="2"/>
        <v>1809.5648909414999</v>
      </c>
      <c r="BI95" s="330">
        <f t="shared" si="2"/>
        <v>1551.055620807</v>
      </c>
      <c r="BJ95" s="330">
        <f t="shared" si="2"/>
        <v>1292.5463506725</v>
      </c>
      <c r="BK95" s="330">
        <f t="shared" si="2"/>
        <v>1034.0370805380001</v>
      </c>
      <c r="BL95" s="330">
        <f t="shared" si="2"/>
        <v>775.5278104035001</v>
      </c>
      <c r="BM95" s="330">
        <f t="shared" si="2"/>
        <v>517.01854026900003</v>
      </c>
      <c r="BN95" s="330">
        <f t="shared" si="2"/>
        <v>258.50927013450001</v>
      </c>
    </row>
    <row r="96" spans="1:66" x14ac:dyDescent="0.55000000000000004">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row>
    <row r="97" spans="1:72" x14ac:dyDescent="0.55000000000000004">
      <c r="A97" s="641" t="s">
        <v>493</v>
      </c>
      <c r="B97" s="128" t="s">
        <v>494</v>
      </c>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row>
    <row r="98" spans="1:72" x14ac:dyDescent="0.55000000000000004">
      <c r="A98" s="642"/>
      <c r="B98" t="s">
        <v>466</v>
      </c>
      <c r="F98" s="1"/>
      <c r="G98" s="1"/>
      <c r="H98" s="1"/>
      <c r="I98" s="1"/>
      <c r="J98" s="1"/>
      <c r="K98" s="1"/>
      <c r="L98" s="1">
        <f>IF(H75="","",'Cost and Benefit Parameters'!$K$28)</f>
        <v>366.03977013450009</v>
      </c>
      <c r="M98" s="1">
        <f>IF(I75="","",'Cost and Benefit Parameters'!$K$28)</f>
        <v>366.03977013450009</v>
      </c>
      <c r="N98" s="1">
        <f>IF(J75="","",'Cost and Benefit Parameters'!$K$28)</f>
        <v>366.03977013450009</v>
      </c>
      <c r="O98" s="1">
        <f>IF(K75="","",'Cost and Benefit Parameters'!$K$28)</f>
        <v>366.03977013450009</v>
      </c>
      <c r="P98" s="1">
        <f>IF(L75="","",'Cost and Benefit Parameters'!$K$28)</f>
        <v>366.03977013450009</v>
      </c>
      <c r="Q98" s="1">
        <f>IF(M75="","",'Cost and Benefit Parameters'!$K$28)</f>
        <v>366.03977013450009</v>
      </c>
      <c r="R98" s="1">
        <f>IF(N75="","",'Cost and Benefit Parameters'!$K$28)</f>
        <v>366.03977013450009</v>
      </c>
      <c r="S98" s="1">
        <f>IF(O75="","",'Cost and Benefit Parameters'!$K$28)</f>
        <v>366.03977013450009</v>
      </c>
      <c r="T98" s="1">
        <f>IF(P75="","",'Cost and Benefit Parameters'!$K$28)</f>
        <v>366.03977013450009</v>
      </c>
      <c r="U98" s="1">
        <f>IF(Q75="","",'Cost and Benefit Parameters'!$K$28)</f>
        <v>366.03977013450009</v>
      </c>
      <c r="V98" s="1">
        <f>IF(R75="","",'Cost and Benefit Parameters'!$K$28)</f>
        <v>366.03977013450009</v>
      </c>
      <c r="W98" s="1">
        <f>IF(S75="","",'Cost and Benefit Parameters'!$K$28)</f>
        <v>366.03977013450009</v>
      </c>
      <c r="X98" s="1">
        <f>IF(T75="","",'Cost and Benefit Parameters'!$K$28)</f>
        <v>366.03977013450009</v>
      </c>
      <c r="Y98" s="1">
        <f>IF(U75="","",'Cost and Benefit Parameters'!$K$28)</f>
        <v>366.03977013450009</v>
      </c>
      <c r="Z98" s="1">
        <f>IF(V75="","",'Cost and Benefit Parameters'!$K$28)</f>
        <v>366.03977013450009</v>
      </c>
      <c r="AA98" s="1">
        <f>IF(W75="","",'Cost and Benefit Parameters'!$K$28)</f>
        <v>366.03977013450009</v>
      </c>
      <c r="AB98" s="1">
        <f>IF(X75="","",'Cost and Benefit Parameters'!$K$28)</f>
        <v>366.03977013450009</v>
      </c>
      <c r="AC98" s="1">
        <f>IF(Y75="","",'Cost and Benefit Parameters'!$K$28)</f>
        <v>366.03977013450009</v>
      </c>
      <c r="AD98" s="1">
        <f>IF(Z75="","",'Cost and Benefit Parameters'!$K$28)</f>
        <v>366.03977013450009</v>
      </c>
      <c r="AE98" s="1">
        <f>IF(AA75="","",'Cost and Benefit Parameters'!$K$28)</f>
        <v>366.03977013450009</v>
      </c>
      <c r="AF98" s="1">
        <f>IF(AB75="","",'Cost and Benefit Parameters'!$K$28)</f>
        <v>366.03977013450009</v>
      </c>
      <c r="AG98" s="1">
        <f>IF(AC75="","",'Cost and Benefit Parameters'!$K$28)</f>
        <v>366.03977013450009</v>
      </c>
      <c r="AH98" s="1">
        <f>IF(AD75="","",'Cost and Benefit Parameters'!$K$28)</f>
        <v>366.03977013450009</v>
      </c>
      <c r="AI98" s="1">
        <f>IF(AE75="","",'Cost and Benefit Parameters'!$K$28)</f>
        <v>366.03977013450009</v>
      </c>
      <c r="AJ98" s="1">
        <f>IF(AF75="","",'Cost and Benefit Parameters'!$K$28)</f>
        <v>366.03977013450009</v>
      </c>
      <c r="AK98" s="1">
        <f>IF(AG75="","",'Cost and Benefit Parameters'!$K$28)</f>
        <v>366.03977013450009</v>
      </c>
      <c r="AL98" s="1">
        <f>IF(AH75="","",'Cost and Benefit Parameters'!$K$28)</f>
        <v>366.03977013450009</v>
      </c>
      <c r="AM98" s="1">
        <f>IF(AI75="","",'Cost and Benefit Parameters'!$K$28)</f>
        <v>366.03977013450009</v>
      </c>
      <c r="AN98" s="1">
        <f>IF(AJ75="","",'Cost and Benefit Parameters'!$K$28)</f>
        <v>366.03977013450009</v>
      </c>
      <c r="AO98" s="1">
        <f>IF(AK75="","",'Cost and Benefit Parameters'!$K$28)</f>
        <v>366.03977013450009</v>
      </c>
      <c r="AP98" s="1">
        <f>IF(AL75="","",'Cost and Benefit Parameters'!$K$28)</f>
        <v>366.03977013450009</v>
      </c>
      <c r="AQ98" s="1">
        <f>IF(AM75="","",'Cost and Benefit Parameters'!$K$28)</f>
        <v>366.03977013450009</v>
      </c>
      <c r="AR98" s="1">
        <f>IF(AN75="","",'Cost and Benefit Parameters'!$K$28)</f>
        <v>366.03977013450009</v>
      </c>
      <c r="AS98" s="1">
        <f>IF(AO75="","",'Cost and Benefit Parameters'!$K$28)</f>
        <v>366.03977013450009</v>
      </c>
      <c r="AT98" s="1">
        <f>IF(AP75="","",'Cost and Benefit Parameters'!$K$28)</f>
        <v>366.03977013450009</v>
      </c>
      <c r="AU98" s="1">
        <f>IF(AQ75="","",'Cost and Benefit Parameters'!$K$28)</f>
        <v>366.03977013450009</v>
      </c>
      <c r="AV98" s="1">
        <f>IF(AR75="","",'Cost and Benefit Parameters'!$K$28)</f>
        <v>366.03977013450009</v>
      </c>
      <c r="AW98" s="1">
        <f>IF(AS75="","",'Cost and Benefit Parameters'!$K$28)</f>
        <v>366.03977013450009</v>
      </c>
      <c r="AX98" s="1">
        <f>IF(AT75="","",'Cost and Benefit Parameters'!$K$28)</f>
        <v>366.03977013450009</v>
      </c>
      <c r="AY98" s="1">
        <f>IF(AU75="","",'Cost and Benefit Parameters'!$K$28)</f>
        <v>366.03977013450009</v>
      </c>
      <c r="AZ98" s="1" t="str">
        <f>IF(AV75="","",'Cost and Benefit Parameters'!$K$28)</f>
        <v/>
      </c>
      <c r="BA98" s="1" t="str">
        <f>IF(AW75="","",'Cost and Benefit Parameters'!$K$28)</f>
        <v/>
      </c>
      <c r="BB98" s="1" t="str">
        <f>IF(AX75="","",'Cost and Benefit Parameters'!$K$28)</f>
        <v/>
      </c>
      <c r="BC98" s="1" t="str">
        <f>IF(AY75="","",'Cost and Benefit Parameters'!$K$28)</f>
        <v/>
      </c>
      <c r="BD98" s="1" t="str">
        <f>IF(AZ75="","",'Cost and Benefit Parameters'!$K$28)</f>
        <v/>
      </c>
      <c r="BE98" s="1" t="str">
        <f>IF(BA75="","",'Cost and Benefit Parameters'!$K$28)</f>
        <v/>
      </c>
      <c r="BF98" s="1" t="str">
        <f>IF(BB75="","",'Cost and Benefit Parameters'!$K$28)</f>
        <v/>
      </c>
      <c r="BG98" s="1" t="str">
        <f>IF(BC75="","",'Cost and Benefit Parameters'!$K$28)</f>
        <v/>
      </c>
      <c r="BH98" s="1" t="str">
        <f>IF(BD75="","",'Cost and Benefit Parameters'!$K$28)</f>
        <v/>
      </c>
      <c r="BI98" s="1" t="str">
        <f>IF(BE75="","",'Cost and Benefit Parameters'!$K$28)</f>
        <v/>
      </c>
      <c r="BJ98" s="1" t="str">
        <f>IF(BF75="","",'Cost and Benefit Parameters'!$K$28)</f>
        <v/>
      </c>
      <c r="BK98" s="1" t="str">
        <f>IF(BG75="","",'Cost and Benefit Parameters'!$K$28)</f>
        <v/>
      </c>
      <c r="BL98" s="1" t="str">
        <f>IF(BH75="","",'Cost and Benefit Parameters'!$K$28)</f>
        <v/>
      </c>
      <c r="BM98" s="1" t="str">
        <f>IF(BI75="","",'Cost and Benefit Parameters'!$K$28)</f>
        <v/>
      </c>
      <c r="BN98" s="1" t="str">
        <f>IF(BJ75="","",'Cost and Benefit Parameters'!$K$28)</f>
        <v/>
      </c>
      <c r="BO98" s="1" t="str">
        <f>IF(BK75="","",'Cost and Benefit Parameters'!$K$28)</f>
        <v/>
      </c>
      <c r="BP98" s="1" t="str">
        <f>IF(BL75="","",'Cost and Benefit Parameters'!$K$28)</f>
        <v/>
      </c>
      <c r="BQ98" s="1" t="str">
        <f>IF(BM75="","",'Cost and Benefit Parameters'!$K$28)</f>
        <v/>
      </c>
      <c r="BR98" s="1" t="str">
        <f>IF(BN75="","",'Cost and Benefit Parameters'!$K$28)</f>
        <v/>
      </c>
    </row>
    <row r="99" spans="1:72" x14ac:dyDescent="0.55000000000000004">
      <c r="A99" s="642"/>
      <c r="B99" t="s">
        <v>468</v>
      </c>
      <c r="G99" s="1"/>
      <c r="H99" s="1"/>
      <c r="I99" s="1"/>
      <c r="J99" s="1"/>
      <c r="K99" s="1"/>
      <c r="L99" s="1" t="str">
        <f>IF(H76="","",'Cost and Benefit Parameters'!$K$28)</f>
        <v/>
      </c>
      <c r="M99" s="1">
        <f>IF(I76="","",'Cost and Benefit Parameters'!$K$28)</f>
        <v>366.03977013450009</v>
      </c>
      <c r="N99" s="1">
        <f>IF(J76="","",'Cost and Benefit Parameters'!$K$28)</f>
        <v>366.03977013450009</v>
      </c>
      <c r="O99" s="1">
        <f>IF(K76="","",'Cost and Benefit Parameters'!$K$28)</f>
        <v>366.03977013450009</v>
      </c>
      <c r="P99" s="1">
        <f>IF(L76="","",'Cost and Benefit Parameters'!$K$28)</f>
        <v>366.03977013450009</v>
      </c>
      <c r="Q99" s="1">
        <f>IF(M76="","",'Cost and Benefit Parameters'!$K$28)</f>
        <v>366.03977013450009</v>
      </c>
      <c r="R99" s="1">
        <f>IF(N76="","",'Cost and Benefit Parameters'!$K$28)</f>
        <v>366.03977013450009</v>
      </c>
      <c r="S99" s="1">
        <f>IF(O76="","",'Cost and Benefit Parameters'!$K$28)</f>
        <v>366.03977013450009</v>
      </c>
      <c r="T99" s="1">
        <f>IF(P76="","",'Cost and Benefit Parameters'!$K$28)</f>
        <v>366.03977013450009</v>
      </c>
      <c r="U99" s="1">
        <f>IF(Q76="","",'Cost and Benefit Parameters'!$K$28)</f>
        <v>366.03977013450009</v>
      </c>
      <c r="V99" s="1">
        <f>IF(R76="","",'Cost and Benefit Parameters'!$K$28)</f>
        <v>366.03977013450009</v>
      </c>
      <c r="W99" s="1">
        <f>IF(S76="","",'Cost and Benefit Parameters'!$K$28)</f>
        <v>366.03977013450009</v>
      </c>
      <c r="X99" s="1">
        <f>IF(T76="","",'Cost and Benefit Parameters'!$K$28)</f>
        <v>366.03977013450009</v>
      </c>
      <c r="Y99" s="1">
        <f>IF(U76="","",'Cost and Benefit Parameters'!$K$28)</f>
        <v>366.03977013450009</v>
      </c>
      <c r="Z99" s="1">
        <f>IF(V76="","",'Cost and Benefit Parameters'!$K$28)</f>
        <v>366.03977013450009</v>
      </c>
      <c r="AA99" s="1">
        <f>IF(W76="","",'Cost and Benefit Parameters'!$K$28)</f>
        <v>366.03977013450009</v>
      </c>
      <c r="AB99" s="1">
        <f>IF(X76="","",'Cost and Benefit Parameters'!$K$28)</f>
        <v>366.03977013450009</v>
      </c>
      <c r="AC99" s="1">
        <f>IF(Y76="","",'Cost and Benefit Parameters'!$K$28)</f>
        <v>366.03977013450009</v>
      </c>
      <c r="AD99" s="1">
        <f>IF(Z76="","",'Cost and Benefit Parameters'!$K$28)</f>
        <v>366.03977013450009</v>
      </c>
      <c r="AE99" s="1">
        <f>IF(AA76="","",'Cost and Benefit Parameters'!$K$28)</f>
        <v>366.03977013450009</v>
      </c>
      <c r="AF99" s="1">
        <f>IF(AB76="","",'Cost and Benefit Parameters'!$K$28)</f>
        <v>366.03977013450009</v>
      </c>
      <c r="AG99" s="1">
        <f>IF(AC76="","",'Cost and Benefit Parameters'!$K$28)</f>
        <v>366.03977013450009</v>
      </c>
      <c r="AH99" s="1">
        <f>IF(AD76="","",'Cost and Benefit Parameters'!$K$28)</f>
        <v>366.03977013450009</v>
      </c>
      <c r="AI99" s="1">
        <f>IF(AE76="","",'Cost and Benefit Parameters'!$K$28)</f>
        <v>366.03977013450009</v>
      </c>
      <c r="AJ99" s="1">
        <f>IF(AF76="","",'Cost and Benefit Parameters'!$K$28)</f>
        <v>366.03977013450009</v>
      </c>
      <c r="AK99" s="1">
        <f>IF(AG76="","",'Cost and Benefit Parameters'!$K$28)</f>
        <v>366.03977013450009</v>
      </c>
      <c r="AL99" s="1">
        <f>IF(AH76="","",'Cost and Benefit Parameters'!$K$28)</f>
        <v>366.03977013450009</v>
      </c>
      <c r="AM99" s="1">
        <f>IF(AI76="","",'Cost and Benefit Parameters'!$K$28)</f>
        <v>366.03977013450009</v>
      </c>
      <c r="AN99" s="1">
        <f>IF(AJ76="","",'Cost and Benefit Parameters'!$K$28)</f>
        <v>366.03977013450009</v>
      </c>
      <c r="AO99" s="1">
        <f>IF(AK76="","",'Cost and Benefit Parameters'!$K$28)</f>
        <v>366.03977013450009</v>
      </c>
      <c r="AP99" s="1">
        <f>IF(AL76="","",'Cost and Benefit Parameters'!$K$28)</f>
        <v>366.03977013450009</v>
      </c>
      <c r="AQ99" s="1">
        <f>IF(AM76="","",'Cost and Benefit Parameters'!$K$28)</f>
        <v>366.03977013450009</v>
      </c>
      <c r="AR99" s="1">
        <f>IF(AN76="","",'Cost and Benefit Parameters'!$K$28)</f>
        <v>366.03977013450009</v>
      </c>
      <c r="AS99" s="1">
        <f>IF(AO76="","",'Cost and Benefit Parameters'!$K$28)</f>
        <v>366.03977013450009</v>
      </c>
      <c r="AT99" s="1">
        <f>IF(AP76="","",'Cost and Benefit Parameters'!$K$28)</f>
        <v>366.03977013450009</v>
      </c>
      <c r="AU99" s="1">
        <f>IF(AQ76="","",'Cost and Benefit Parameters'!$K$28)</f>
        <v>366.03977013450009</v>
      </c>
      <c r="AV99" s="1">
        <f>IF(AR76="","",'Cost and Benefit Parameters'!$K$28)</f>
        <v>366.03977013450009</v>
      </c>
      <c r="AW99" s="1">
        <f>IF(AS76="","",'Cost and Benefit Parameters'!$K$28)</f>
        <v>366.03977013450009</v>
      </c>
      <c r="AX99" s="1">
        <f>IF(AT76="","",'Cost and Benefit Parameters'!$K$28)</f>
        <v>366.03977013450009</v>
      </c>
      <c r="AY99" s="1">
        <f>IF(AU76="","",'Cost and Benefit Parameters'!$K$28)</f>
        <v>366.03977013450009</v>
      </c>
      <c r="AZ99" s="1">
        <f>IF(AV76="","",'Cost and Benefit Parameters'!$K$28)</f>
        <v>366.03977013450009</v>
      </c>
      <c r="BA99" s="1" t="str">
        <f>IF(AW76="","",'Cost and Benefit Parameters'!$K$28)</f>
        <v/>
      </c>
      <c r="BB99" s="1" t="str">
        <f>IF(AX76="","",'Cost and Benefit Parameters'!$K$28)</f>
        <v/>
      </c>
      <c r="BC99" s="1" t="str">
        <f>IF(AY76="","",'Cost and Benefit Parameters'!$K$28)</f>
        <v/>
      </c>
      <c r="BD99" s="1" t="str">
        <f>IF(AZ76="","",'Cost and Benefit Parameters'!$K$28)</f>
        <v/>
      </c>
      <c r="BE99" s="1" t="str">
        <f>IF(BA76="","",'Cost and Benefit Parameters'!$K$28)</f>
        <v/>
      </c>
      <c r="BF99" s="1" t="str">
        <f>IF(BB76="","",'Cost and Benefit Parameters'!$K$28)</f>
        <v/>
      </c>
      <c r="BG99" s="1" t="str">
        <f>IF(BC76="","",'Cost and Benefit Parameters'!$K$28)</f>
        <v/>
      </c>
      <c r="BH99" s="1" t="str">
        <f>IF(BD76="","",'Cost and Benefit Parameters'!$K$28)</f>
        <v/>
      </c>
      <c r="BI99" s="1" t="str">
        <f>IF(BE76="","",'Cost and Benefit Parameters'!$K$28)</f>
        <v/>
      </c>
      <c r="BJ99" s="1" t="str">
        <f>IF(BF76="","",'Cost and Benefit Parameters'!$K$28)</f>
        <v/>
      </c>
      <c r="BK99" s="1" t="str">
        <f>IF(BG76="","",'Cost and Benefit Parameters'!$K$28)</f>
        <v/>
      </c>
      <c r="BL99" s="1" t="str">
        <f>IF(BH76="","",'Cost and Benefit Parameters'!$K$28)</f>
        <v/>
      </c>
      <c r="BM99" s="1" t="str">
        <f>IF(BI76="","",'Cost and Benefit Parameters'!$K$28)</f>
        <v/>
      </c>
      <c r="BN99" s="1" t="str">
        <f>IF(BJ76="","",'Cost and Benefit Parameters'!$K$28)</f>
        <v/>
      </c>
      <c r="BO99" s="1" t="str">
        <f>IF(BK76="","",'Cost and Benefit Parameters'!$K$28)</f>
        <v/>
      </c>
      <c r="BP99" s="1" t="str">
        <f>IF(BL76="","",'Cost and Benefit Parameters'!$K$28)</f>
        <v/>
      </c>
      <c r="BQ99" s="1" t="str">
        <f>IF(BM76="","",'Cost and Benefit Parameters'!$K$28)</f>
        <v/>
      </c>
      <c r="BR99" s="1" t="str">
        <f>IF(BN76="","",'Cost and Benefit Parameters'!$K$28)</f>
        <v/>
      </c>
    </row>
    <row r="100" spans="1:72" x14ac:dyDescent="0.55000000000000004">
      <c r="A100" s="642"/>
      <c r="B100" t="s">
        <v>469</v>
      </c>
      <c r="H100" s="1"/>
      <c r="I100" s="1"/>
      <c r="J100" s="1"/>
      <c r="K100" s="1"/>
      <c r="L100" s="1" t="str">
        <f>IF(H77="","",'Cost and Benefit Parameters'!$K$28)</f>
        <v/>
      </c>
      <c r="M100" s="1" t="str">
        <f>IF(I77="","",'Cost and Benefit Parameters'!$K$28)</f>
        <v/>
      </c>
      <c r="N100" s="1">
        <f>IF(J77="","",'Cost and Benefit Parameters'!$K$28)</f>
        <v>366.03977013450009</v>
      </c>
      <c r="O100" s="1">
        <f>IF(K77="","",'Cost and Benefit Parameters'!$K$28)</f>
        <v>366.03977013450009</v>
      </c>
      <c r="P100" s="1">
        <f>IF(L77="","",'Cost and Benefit Parameters'!$K$28)</f>
        <v>366.03977013450009</v>
      </c>
      <c r="Q100" s="1">
        <f>IF(M77="","",'Cost and Benefit Parameters'!$K$28)</f>
        <v>366.03977013450009</v>
      </c>
      <c r="R100" s="1">
        <f>IF(N77="","",'Cost and Benefit Parameters'!$K$28)</f>
        <v>366.03977013450009</v>
      </c>
      <c r="S100" s="1">
        <f>IF(O77="","",'Cost and Benefit Parameters'!$K$28)</f>
        <v>366.03977013450009</v>
      </c>
      <c r="T100" s="1">
        <f>IF(P77="","",'Cost and Benefit Parameters'!$K$28)</f>
        <v>366.03977013450009</v>
      </c>
      <c r="U100" s="1">
        <f>IF(Q77="","",'Cost and Benefit Parameters'!$K$28)</f>
        <v>366.03977013450009</v>
      </c>
      <c r="V100" s="1">
        <f>IF(R77="","",'Cost and Benefit Parameters'!$K$28)</f>
        <v>366.03977013450009</v>
      </c>
      <c r="W100" s="1">
        <f>IF(S77="","",'Cost and Benefit Parameters'!$K$28)</f>
        <v>366.03977013450009</v>
      </c>
      <c r="X100" s="1">
        <f>IF(T77="","",'Cost and Benefit Parameters'!$K$28)</f>
        <v>366.03977013450009</v>
      </c>
      <c r="Y100" s="1">
        <f>IF(U77="","",'Cost and Benefit Parameters'!$K$28)</f>
        <v>366.03977013450009</v>
      </c>
      <c r="Z100" s="1">
        <f>IF(V77="","",'Cost and Benefit Parameters'!$K$28)</f>
        <v>366.03977013450009</v>
      </c>
      <c r="AA100" s="1">
        <f>IF(W77="","",'Cost and Benefit Parameters'!$K$28)</f>
        <v>366.03977013450009</v>
      </c>
      <c r="AB100" s="1">
        <f>IF(X77="","",'Cost and Benefit Parameters'!$K$28)</f>
        <v>366.03977013450009</v>
      </c>
      <c r="AC100" s="1">
        <f>IF(Y77="","",'Cost and Benefit Parameters'!$K$28)</f>
        <v>366.03977013450009</v>
      </c>
      <c r="AD100" s="1">
        <f>IF(Z77="","",'Cost and Benefit Parameters'!$K$28)</f>
        <v>366.03977013450009</v>
      </c>
      <c r="AE100" s="1">
        <f>IF(AA77="","",'Cost and Benefit Parameters'!$K$28)</f>
        <v>366.03977013450009</v>
      </c>
      <c r="AF100" s="1">
        <f>IF(AB77="","",'Cost and Benefit Parameters'!$K$28)</f>
        <v>366.03977013450009</v>
      </c>
      <c r="AG100" s="1">
        <f>IF(AC77="","",'Cost and Benefit Parameters'!$K$28)</f>
        <v>366.03977013450009</v>
      </c>
      <c r="AH100" s="1">
        <f>IF(AD77="","",'Cost and Benefit Parameters'!$K$28)</f>
        <v>366.03977013450009</v>
      </c>
      <c r="AI100" s="1">
        <f>IF(AE77="","",'Cost and Benefit Parameters'!$K$28)</f>
        <v>366.03977013450009</v>
      </c>
      <c r="AJ100" s="1">
        <f>IF(AF77="","",'Cost and Benefit Parameters'!$K$28)</f>
        <v>366.03977013450009</v>
      </c>
      <c r="AK100" s="1">
        <f>IF(AG77="","",'Cost and Benefit Parameters'!$K$28)</f>
        <v>366.03977013450009</v>
      </c>
      <c r="AL100" s="1">
        <f>IF(AH77="","",'Cost and Benefit Parameters'!$K$28)</f>
        <v>366.03977013450009</v>
      </c>
      <c r="AM100" s="1">
        <f>IF(AI77="","",'Cost and Benefit Parameters'!$K$28)</f>
        <v>366.03977013450009</v>
      </c>
      <c r="AN100" s="1">
        <f>IF(AJ77="","",'Cost and Benefit Parameters'!$K$28)</f>
        <v>366.03977013450009</v>
      </c>
      <c r="AO100" s="1">
        <f>IF(AK77="","",'Cost and Benefit Parameters'!$K$28)</f>
        <v>366.03977013450009</v>
      </c>
      <c r="AP100" s="1">
        <f>IF(AL77="","",'Cost and Benefit Parameters'!$K$28)</f>
        <v>366.03977013450009</v>
      </c>
      <c r="AQ100" s="1">
        <f>IF(AM77="","",'Cost and Benefit Parameters'!$K$28)</f>
        <v>366.03977013450009</v>
      </c>
      <c r="AR100" s="1">
        <f>IF(AN77="","",'Cost and Benefit Parameters'!$K$28)</f>
        <v>366.03977013450009</v>
      </c>
      <c r="AS100" s="1">
        <f>IF(AO77="","",'Cost and Benefit Parameters'!$K$28)</f>
        <v>366.03977013450009</v>
      </c>
      <c r="AT100" s="1">
        <f>IF(AP77="","",'Cost and Benefit Parameters'!$K$28)</f>
        <v>366.03977013450009</v>
      </c>
      <c r="AU100" s="1">
        <f>IF(AQ77="","",'Cost and Benefit Parameters'!$K$28)</f>
        <v>366.03977013450009</v>
      </c>
      <c r="AV100" s="1">
        <f>IF(AR77="","",'Cost and Benefit Parameters'!$K$28)</f>
        <v>366.03977013450009</v>
      </c>
      <c r="AW100" s="1">
        <f>IF(AS77="","",'Cost and Benefit Parameters'!$K$28)</f>
        <v>366.03977013450009</v>
      </c>
      <c r="AX100" s="1">
        <f>IF(AT77="","",'Cost and Benefit Parameters'!$K$28)</f>
        <v>366.03977013450009</v>
      </c>
      <c r="AY100" s="1">
        <f>IF(AU77="","",'Cost and Benefit Parameters'!$K$28)</f>
        <v>366.03977013450009</v>
      </c>
      <c r="AZ100" s="1">
        <f>IF(AV77="","",'Cost and Benefit Parameters'!$K$28)</f>
        <v>366.03977013450009</v>
      </c>
      <c r="BA100" s="1">
        <f>IF(AW77="","",'Cost and Benefit Parameters'!$K$28)</f>
        <v>366.03977013450009</v>
      </c>
      <c r="BB100" s="1" t="str">
        <f>IF(AX77="","",'Cost and Benefit Parameters'!$K$28)</f>
        <v/>
      </c>
      <c r="BC100" s="1" t="str">
        <f>IF(AY77="","",'Cost and Benefit Parameters'!$K$28)</f>
        <v/>
      </c>
      <c r="BD100" s="1" t="str">
        <f>IF(AZ77="","",'Cost and Benefit Parameters'!$K$28)</f>
        <v/>
      </c>
      <c r="BE100" s="1" t="str">
        <f>IF(BA77="","",'Cost and Benefit Parameters'!$K$28)</f>
        <v/>
      </c>
      <c r="BF100" s="1" t="str">
        <f>IF(BB77="","",'Cost and Benefit Parameters'!$K$28)</f>
        <v/>
      </c>
      <c r="BG100" s="1" t="str">
        <f>IF(BC77="","",'Cost and Benefit Parameters'!$K$28)</f>
        <v/>
      </c>
      <c r="BH100" s="1" t="str">
        <f>IF(BD77="","",'Cost and Benefit Parameters'!$K$28)</f>
        <v/>
      </c>
      <c r="BI100" s="1" t="str">
        <f>IF(BE77="","",'Cost and Benefit Parameters'!$K$28)</f>
        <v/>
      </c>
      <c r="BJ100" s="1" t="str">
        <f>IF(BF77="","",'Cost and Benefit Parameters'!$K$28)</f>
        <v/>
      </c>
      <c r="BK100" s="1" t="str">
        <f>IF(BG77="","",'Cost and Benefit Parameters'!$K$28)</f>
        <v/>
      </c>
      <c r="BL100" s="1" t="str">
        <f>IF(BH77="","",'Cost and Benefit Parameters'!$K$28)</f>
        <v/>
      </c>
      <c r="BM100" s="1" t="str">
        <f>IF(BI77="","",'Cost and Benefit Parameters'!$K$28)</f>
        <v/>
      </c>
      <c r="BN100" s="1" t="str">
        <f>IF(BJ77="","",'Cost and Benefit Parameters'!$K$28)</f>
        <v/>
      </c>
      <c r="BO100" s="1" t="str">
        <f>IF(BK77="","",'Cost and Benefit Parameters'!$K$28)</f>
        <v/>
      </c>
      <c r="BP100" s="1" t="str">
        <f>IF(BL77="","",'Cost and Benefit Parameters'!$K$28)</f>
        <v/>
      </c>
      <c r="BQ100" s="1" t="str">
        <f>IF(BM77="","",'Cost and Benefit Parameters'!$K$28)</f>
        <v/>
      </c>
      <c r="BR100" s="1" t="str">
        <f>IF(BN77="","",'Cost and Benefit Parameters'!$K$28)</f>
        <v/>
      </c>
    </row>
    <row r="101" spans="1:72" x14ac:dyDescent="0.55000000000000004">
      <c r="A101" s="642"/>
      <c r="B101" t="s">
        <v>470</v>
      </c>
      <c r="I101" s="1"/>
      <c r="J101" s="1"/>
      <c r="K101" s="1"/>
      <c r="L101" s="1" t="str">
        <f>IF(H78="","",'Cost and Benefit Parameters'!$K$28)</f>
        <v/>
      </c>
      <c r="M101" s="1" t="str">
        <f>IF(I78="","",'Cost and Benefit Parameters'!$K$28)</f>
        <v/>
      </c>
      <c r="N101" s="1" t="str">
        <f>IF(J78="","",'Cost and Benefit Parameters'!$K$28)</f>
        <v/>
      </c>
      <c r="O101" s="1">
        <f>IF(K78="","",'Cost and Benefit Parameters'!$K$28)</f>
        <v>366.03977013450009</v>
      </c>
      <c r="P101" s="1">
        <f>IF(L78="","",'Cost and Benefit Parameters'!$K$28)</f>
        <v>366.03977013450009</v>
      </c>
      <c r="Q101" s="1">
        <f>IF(M78="","",'Cost and Benefit Parameters'!$K$28)</f>
        <v>366.03977013450009</v>
      </c>
      <c r="R101" s="1">
        <f>IF(N78="","",'Cost and Benefit Parameters'!$K$28)</f>
        <v>366.03977013450009</v>
      </c>
      <c r="S101" s="1">
        <f>IF(O78="","",'Cost and Benefit Parameters'!$K$28)</f>
        <v>366.03977013450009</v>
      </c>
      <c r="T101" s="1">
        <f>IF(P78="","",'Cost and Benefit Parameters'!$K$28)</f>
        <v>366.03977013450009</v>
      </c>
      <c r="U101" s="1">
        <f>IF(Q78="","",'Cost and Benefit Parameters'!$K$28)</f>
        <v>366.03977013450009</v>
      </c>
      <c r="V101" s="1">
        <f>IF(R78="","",'Cost and Benefit Parameters'!$K$28)</f>
        <v>366.03977013450009</v>
      </c>
      <c r="W101" s="1">
        <f>IF(S78="","",'Cost and Benefit Parameters'!$K$28)</f>
        <v>366.03977013450009</v>
      </c>
      <c r="X101" s="1">
        <f>IF(T78="","",'Cost and Benefit Parameters'!$K$28)</f>
        <v>366.03977013450009</v>
      </c>
      <c r="Y101" s="1">
        <f>IF(U78="","",'Cost and Benefit Parameters'!$K$28)</f>
        <v>366.03977013450009</v>
      </c>
      <c r="Z101" s="1">
        <f>IF(V78="","",'Cost and Benefit Parameters'!$K$28)</f>
        <v>366.03977013450009</v>
      </c>
      <c r="AA101" s="1">
        <f>IF(W78="","",'Cost and Benefit Parameters'!$K$28)</f>
        <v>366.03977013450009</v>
      </c>
      <c r="AB101" s="1">
        <f>IF(X78="","",'Cost and Benefit Parameters'!$K$28)</f>
        <v>366.03977013450009</v>
      </c>
      <c r="AC101" s="1">
        <f>IF(Y78="","",'Cost and Benefit Parameters'!$K$28)</f>
        <v>366.03977013450009</v>
      </c>
      <c r="AD101" s="1">
        <f>IF(Z78="","",'Cost and Benefit Parameters'!$K$28)</f>
        <v>366.03977013450009</v>
      </c>
      <c r="AE101" s="1">
        <f>IF(AA78="","",'Cost and Benefit Parameters'!$K$28)</f>
        <v>366.03977013450009</v>
      </c>
      <c r="AF101" s="1">
        <f>IF(AB78="","",'Cost and Benefit Parameters'!$K$28)</f>
        <v>366.03977013450009</v>
      </c>
      <c r="AG101" s="1">
        <f>IF(AC78="","",'Cost and Benefit Parameters'!$K$28)</f>
        <v>366.03977013450009</v>
      </c>
      <c r="AH101" s="1">
        <f>IF(AD78="","",'Cost and Benefit Parameters'!$K$28)</f>
        <v>366.03977013450009</v>
      </c>
      <c r="AI101" s="1">
        <f>IF(AE78="","",'Cost and Benefit Parameters'!$K$28)</f>
        <v>366.03977013450009</v>
      </c>
      <c r="AJ101" s="1">
        <f>IF(AF78="","",'Cost and Benefit Parameters'!$K$28)</f>
        <v>366.03977013450009</v>
      </c>
      <c r="AK101" s="1">
        <f>IF(AG78="","",'Cost and Benefit Parameters'!$K$28)</f>
        <v>366.03977013450009</v>
      </c>
      <c r="AL101" s="1">
        <f>IF(AH78="","",'Cost and Benefit Parameters'!$K$28)</f>
        <v>366.03977013450009</v>
      </c>
      <c r="AM101" s="1">
        <f>IF(AI78="","",'Cost and Benefit Parameters'!$K$28)</f>
        <v>366.03977013450009</v>
      </c>
      <c r="AN101" s="1">
        <f>IF(AJ78="","",'Cost and Benefit Parameters'!$K$28)</f>
        <v>366.03977013450009</v>
      </c>
      <c r="AO101" s="1">
        <f>IF(AK78="","",'Cost and Benefit Parameters'!$K$28)</f>
        <v>366.03977013450009</v>
      </c>
      <c r="AP101" s="1">
        <f>IF(AL78="","",'Cost and Benefit Parameters'!$K$28)</f>
        <v>366.03977013450009</v>
      </c>
      <c r="AQ101" s="1">
        <f>IF(AM78="","",'Cost and Benefit Parameters'!$K$28)</f>
        <v>366.03977013450009</v>
      </c>
      <c r="AR101" s="1">
        <f>IF(AN78="","",'Cost and Benefit Parameters'!$K$28)</f>
        <v>366.03977013450009</v>
      </c>
      <c r="AS101" s="1">
        <f>IF(AO78="","",'Cost and Benefit Parameters'!$K$28)</f>
        <v>366.03977013450009</v>
      </c>
      <c r="AT101" s="1">
        <f>IF(AP78="","",'Cost and Benefit Parameters'!$K$28)</f>
        <v>366.03977013450009</v>
      </c>
      <c r="AU101" s="1">
        <f>IF(AQ78="","",'Cost and Benefit Parameters'!$K$28)</f>
        <v>366.03977013450009</v>
      </c>
      <c r="AV101" s="1">
        <f>IF(AR78="","",'Cost and Benefit Parameters'!$K$28)</f>
        <v>366.03977013450009</v>
      </c>
      <c r="AW101" s="1">
        <f>IF(AS78="","",'Cost and Benefit Parameters'!$K$28)</f>
        <v>366.03977013450009</v>
      </c>
      <c r="AX101" s="1">
        <f>IF(AT78="","",'Cost and Benefit Parameters'!$K$28)</f>
        <v>366.03977013450009</v>
      </c>
      <c r="AY101" s="1">
        <f>IF(AU78="","",'Cost and Benefit Parameters'!$K$28)</f>
        <v>366.03977013450009</v>
      </c>
      <c r="AZ101" s="1">
        <f>IF(AV78="","",'Cost and Benefit Parameters'!$K$28)</f>
        <v>366.03977013450009</v>
      </c>
      <c r="BA101" s="1">
        <f>IF(AW78="","",'Cost and Benefit Parameters'!$K$28)</f>
        <v>366.03977013450009</v>
      </c>
      <c r="BB101" s="1">
        <f>IF(AX78="","",'Cost and Benefit Parameters'!$K$28)</f>
        <v>366.03977013450009</v>
      </c>
      <c r="BC101" s="1" t="str">
        <f>IF(AY78="","",'Cost and Benefit Parameters'!$K$28)</f>
        <v/>
      </c>
      <c r="BD101" s="1" t="str">
        <f>IF(AZ78="","",'Cost and Benefit Parameters'!$K$28)</f>
        <v/>
      </c>
      <c r="BE101" s="1" t="str">
        <f>IF(BA78="","",'Cost and Benefit Parameters'!$K$28)</f>
        <v/>
      </c>
      <c r="BF101" s="1" t="str">
        <f>IF(BB78="","",'Cost and Benefit Parameters'!$K$28)</f>
        <v/>
      </c>
      <c r="BG101" s="1" t="str">
        <f>IF(BC78="","",'Cost and Benefit Parameters'!$K$28)</f>
        <v/>
      </c>
      <c r="BH101" s="1" t="str">
        <f>IF(BD78="","",'Cost and Benefit Parameters'!$K$28)</f>
        <v/>
      </c>
      <c r="BI101" s="1" t="str">
        <f>IF(BE78="","",'Cost and Benefit Parameters'!$K$28)</f>
        <v/>
      </c>
      <c r="BJ101" s="1" t="str">
        <f>IF(BF78="","",'Cost and Benefit Parameters'!$K$28)</f>
        <v/>
      </c>
      <c r="BK101" s="1" t="str">
        <f>IF(BG78="","",'Cost and Benefit Parameters'!$K$28)</f>
        <v/>
      </c>
      <c r="BL101" s="1" t="str">
        <f>IF(BH78="","",'Cost and Benefit Parameters'!$K$28)</f>
        <v/>
      </c>
      <c r="BM101" s="1" t="str">
        <f>IF(BI78="","",'Cost and Benefit Parameters'!$K$28)</f>
        <v/>
      </c>
      <c r="BN101" s="1" t="str">
        <f>IF(BJ78="","",'Cost and Benefit Parameters'!$K$28)</f>
        <v/>
      </c>
      <c r="BO101" s="1" t="str">
        <f>IF(BK78="","",'Cost and Benefit Parameters'!$K$28)</f>
        <v/>
      </c>
      <c r="BP101" s="1" t="str">
        <f>IF(BL78="","",'Cost and Benefit Parameters'!$K$28)</f>
        <v/>
      </c>
      <c r="BQ101" s="1" t="str">
        <f>IF(BM78="","",'Cost and Benefit Parameters'!$K$28)</f>
        <v/>
      </c>
      <c r="BR101" s="1" t="str">
        <f>IF(BN78="","",'Cost and Benefit Parameters'!$K$28)</f>
        <v/>
      </c>
    </row>
    <row r="102" spans="1:72" x14ac:dyDescent="0.55000000000000004">
      <c r="A102" s="642"/>
      <c r="B102" t="s">
        <v>471</v>
      </c>
      <c r="J102" s="1"/>
      <c r="K102" s="1"/>
      <c r="L102" s="1" t="str">
        <f>IF(H79="","",'Cost and Benefit Parameters'!$K$28)</f>
        <v/>
      </c>
      <c r="M102" s="1" t="str">
        <f>IF(I79="","",'Cost and Benefit Parameters'!$K$28)</f>
        <v/>
      </c>
      <c r="N102" s="1" t="str">
        <f>IF(J79="","",'Cost and Benefit Parameters'!$K$28)</f>
        <v/>
      </c>
      <c r="O102" s="1" t="str">
        <f>IF(K79="","",'Cost and Benefit Parameters'!$K$28)</f>
        <v/>
      </c>
      <c r="P102" s="1">
        <f>IF(L79="","",'Cost and Benefit Parameters'!$K$28)</f>
        <v>366.03977013450009</v>
      </c>
      <c r="Q102" s="1">
        <f>IF(M79="","",'Cost and Benefit Parameters'!$K$28)</f>
        <v>366.03977013450009</v>
      </c>
      <c r="R102" s="1">
        <f>IF(N79="","",'Cost and Benefit Parameters'!$K$28)</f>
        <v>366.03977013450009</v>
      </c>
      <c r="S102" s="1">
        <f>IF(O79="","",'Cost and Benefit Parameters'!$K$28)</f>
        <v>366.03977013450009</v>
      </c>
      <c r="T102" s="1">
        <f>IF(P79="","",'Cost and Benefit Parameters'!$K$28)</f>
        <v>366.03977013450009</v>
      </c>
      <c r="U102" s="1">
        <f>IF(Q79="","",'Cost and Benefit Parameters'!$K$28)</f>
        <v>366.03977013450009</v>
      </c>
      <c r="V102" s="1">
        <f>IF(R79="","",'Cost and Benefit Parameters'!$K$28)</f>
        <v>366.03977013450009</v>
      </c>
      <c r="W102" s="1">
        <f>IF(S79="","",'Cost and Benefit Parameters'!$K$28)</f>
        <v>366.03977013450009</v>
      </c>
      <c r="X102" s="1">
        <f>IF(T79="","",'Cost and Benefit Parameters'!$K$28)</f>
        <v>366.03977013450009</v>
      </c>
      <c r="Y102" s="1">
        <f>IF(U79="","",'Cost and Benefit Parameters'!$K$28)</f>
        <v>366.03977013450009</v>
      </c>
      <c r="Z102" s="1">
        <f>IF(V79="","",'Cost and Benefit Parameters'!$K$28)</f>
        <v>366.03977013450009</v>
      </c>
      <c r="AA102" s="1">
        <f>IF(W79="","",'Cost and Benefit Parameters'!$K$28)</f>
        <v>366.03977013450009</v>
      </c>
      <c r="AB102" s="1">
        <f>IF(X79="","",'Cost and Benefit Parameters'!$K$28)</f>
        <v>366.03977013450009</v>
      </c>
      <c r="AC102" s="1">
        <f>IF(Y79="","",'Cost and Benefit Parameters'!$K$28)</f>
        <v>366.03977013450009</v>
      </c>
      <c r="AD102" s="1">
        <f>IF(Z79="","",'Cost and Benefit Parameters'!$K$28)</f>
        <v>366.03977013450009</v>
      </c>
      <c r="AE102" s="1">
        <f>IF(AA79="","",'Cost and Benefit Parameters'!$K$28)</f>
        <v>366.03977013450009</v>
      </c>
      <c r="AF102" s="1">
        <f>IF(AB79="","",'Cost and Benefit Parameters'!$K$28)</f>
        <v>366.03977013450009</v>
      </c>
      <c r="AG102" s="1">
        <f>IF(AC79="","",'Cost and Benefit Parameters'!$K$28)</f>
        <v>366.03977013450009</v>
      </c>
      <c r="AH102" s="1">
        <f>IF(AD79="","",'Cost and Benefit Parameters'!$K$28)</f>
        <v>366.03977013450009</v>
      </c>
      <c r="AI102" s="1">
        <f>IF(AE79="","",'Cost and Benefit Parameters'!$K$28)</f>
        <v>366.03977013450009</v>
      </c>
      <c r="AJ102" s="1">
        <f>IF(AF79="","",'Cost and Benefit Parameters'!$K$28)</f>
        <v>366.03977013450009</v>
      </c>
      <c r="AK102" s="1">
        <f>IF(AG79="","",'Cost and Benefit Parameters'!$K$28)</f>
        <v>366.03977013450009</v>
      </c>
      <c r="AL102" s="1">
        <f>IF(AH79="","",'Cost and Benefit Parameters'!$K$28)</f>
        <v>366.03977013450009</v>
      </c>
      <c r="AM102" s="1">
        <f>IF(AI79="","",'Cost and Benefit Parameters'!$K$28)</f>
        <v>366.03977013450009</v>
      </c>
      <c r="AN102" s="1">
        <f>IF(AJ79="","",'Cost and Benefit Parameters'!$K$28)</f>
        <v>366.03977013450009</v>
      </c>
      <c r="AO102" s="1">
        <f>IF(AK79="","",'Cost and Benefit Parameters'!$K$28)</f>
        <v>366.03977013450009</v>
      </c>
      <c r="AP102" s="1">
        <f>IF(AL79="","",'Cost and Benefit Parameters'!$K$28)</f>
        <v>366.03977013450009</v>
      </c>
      <c r="AQ102" s="1">
        <f>IF(AM79="","",'Cost and Benefit Parameters'!$K$28)</f>
        <v>366.03977013450009</v>
      </c>
      <c r="AR102" s="1">
        <f>IF(AN79="","",'Cost and Benefit Parameters'!$K$28)</f>
        <v>366.03977013450009</v>
      </c>
      <c r="AS102" s="1">
        <f>IF(AO79="","",'Cost and Benefit Parameters'!$K$28)</f>
        <v>366.03977013450009</v>
      </c>
      <c r="AT102" s="1">
        <f>IF(AP79="","",'Cost and Benefit Parameters'!$K$28)</f>
        <v>366.03977013450009</v>
      </c>
      <c r="AU102" s="1">
        <f>IF(AQ79="","",'Cost and Benefit Parameters'!$K$28)</f>
        <v>366.03977013450009</v>
      </c>
      <c r="AV102" s="1">
        <f>IF(AR79="","",'Cost and Benefit Parameters'!$K$28)</f>
        <v>366.03977013450009</v>
      </c>
      <c r="AW102" s="1">
        <f>IF(AS79="","",'Cost and Benefit Parameters'!$K$28)</f>
        <v>366.03977013450009</v>
      </c>
      <c r="AX102" s="1">
        <f>IF(AT79="","",'Cost and Benefit Parameters'!$K$28)</f>
        <v>366.03977013450009</v>
      </c>
      <c r="AY102" s="1">
        <f>IF(AU79="","",'Cost and Benefit Parameters'!$K$28)</f>
        <v>366.03977013450009</v>
      </c>
      <c r="AZ102" s="1">
        <f>IF(AV79="","",'Cost and Benefit Parameters'!$K$28)</f>
        <v>366.03977013450009</v>
      </c>
      <c r="BA102" s="1">
        <f>IF(AW79="","",'Cost and Benefit Parameters'!$K$28)</f>
        <v>366.03977013450009</v>
      </c>
      <c r="BB102" s="1">
        <f>IF(AX79="","",'Cost and Benefit Parameters'!$K$28)</f>
        <v>366.03977013450009</v>
      </c>
      <c r="BC102" s="1">
        <f>IF(AY79="","",'Cost and Benefit Parameters'!$K$28)</f>
        <v>366.03977013450009</v>
      </c>
      <c r="BD102" s="1" t="str">
        <f>IF(AZ79="","",'Cost and Benefit Parameters'!$K$28)</f>
        <v/>
      </c>
      <c r="BE102" s="1" t="str">
        <f>IF(BA79="","",'Cost and Benefit Parameters'!$K$28)</f>
        <v/>
      </c>
      <c r="BF102" s="1" t="str">
        <f>IF(BB79="","",'Cost and Benefit Parameters'!$K$28)</f>
        <v/>
      </c>
      <c r="BG102" s="1" t="str">
        <f>IF(BC79="","",'Cost and Benefit Parameters'!$K$28)</f>
        <v/>
      </c>
      <c r="BH102" s="1" t="str">
        <f>IF(BD79="","",'Cost and Benefit Parameters'!$K$28)</f>
        <v/>
      </c>
      <c r="BI102" s="1" t="str">
        <f>IF(BE79="","",'Cost and Benefit Parameters'!$K$28)</f>
        <v/>
      </c>
      <c r="BJ102" s="1" t="str">
        <f>IF(BF79="","",'Cost and Benefit Parameters'!$K$28)</f>
        <v/>
      </c>
      <c r="BK102" s="1" t="str">
        <f>IF(BG79="","",'Cost and Benefit Parameters'!$K$28)</f>
        <v/>
      </c>
      <c r="BL102" s="1" t="str">
        <f>IF(BH79="","",'Cost and Benefit Parameters'!$K$28)</f>
        <v/>
      </c>
      <c r="BM102" s="1" t="str">
        <f>IF(BI79="","",'Cost and Benefit Parameters'!$K$28)</f>
        <v/>
      </c>
      <c r="BN102" s="1" t="str">
        <f>IF(BJ79="","",'Cost and Benefit Parameters'!$K$28)</f>
        <v/>
      </c>
      <c r="BO102" s="1" t="str">
        <f>IF(BK79="","",'Cost and Benefit Parameters'!$K$28)</f>
        <v/>
      </c>
      <c r="BP102" s="1" t="str">
        <f>IF(BL79="","",'Cost and Benefit Parameters'!$K$28)</f>
        <v/>
      </c>
      <c r="BQ102" s="1" t="str">
        <f>IF(BM79="","",'Cost and Benefit Parameters'!$K$28)</f>
        <v/>
      </c>
      <c r="BR102" s="1" t="str">
        <f>IF(BN79="","",'Cost and Benefit Parameters'!$K$28)</f>
        <v/>
      </c>
    </row>
    <row r="103" spans="1:72" x14ac:dyDescent="0.55000000000000004">
      <c r="A103" s="642"/>
      <c r="B103" t="s">
        <v>472</v>
      </c>
      <c r="K103" s="1"/>
      <c r="L103" s="1" t="str">
        <f>IF(H80="","",'Cost and Benefit Parameters'!$K$28)</f>
        <v/>
      </c>
      <c r="M103" s="1" t="str">
        <f>IF(I80="","",'Cost and Benefit Parameters'!$K$28)</f>
        <v/>
      </c>
      <c r="N103" s="1" t="str">
        <f>IF(J80="","",'Cost and Benefit Parameters'!$K$28)</f>
        <v/>
      </c>
      <c r="O103" s="1" t="str">
        <f>IF(K80="","",'Cost and Benefit Parameters'!$K$28)</f>
        <v/>
      </c>
      <c r="P103" s="1" t="str">
        <f>IF(L80="","",'Cost and Benefit Parameters'!$K$28)</f>
        <v/>
      </c>
      <c r="Q103" s="1">
        <f>IF(M80="","",'Cost and Benefit Parameters'!$K$28)</f>
        <v>366.03977013450009</v>
      </c>
      <c r="R103" s="1">
        <f>IF(N80="","",'Cost and Benefit Parameters'!$K$28)</f>
        <v>366.03977013450009</v>
      </c>
      <c r="S103" s="1">
        <f>IF(O80="","",'Cost and Benefit Parameters'!$K$28)</f>
        <v>366.03977013450009</v>
      </c>
      <c r="T103" s="1">
        <f>IF(P80="","",'Cost and Benefit Parameters'!$K$28)</f>
        <v>366.03977013450009</v>
      </c>
      <c r="U103" s="1">
        <f>IF(Q80="","",'Cost and Benefit Parameters'!$K$28)</f>
        <v>366.03977013450009</v>
      </c>
      <c r="V103" s="1">
        <f>IF(R80="","",'Cost and Benefit Parameters'!$K$28)</f>
        <v>366.03977013450009</v>
      </c>
      <c r="W103" s="1">
        <f>IF(S80="","",'Cost and Benefit Parameters'!$K$28)</f>
        <v>366.03977013450009</v>
      </c>
      <c r="X103" s="1">
        <f>IF(T80="","",'Cost and Benefit Parameters'!$K$28)</f>
        <v>366.03977013450009</v>
      </c>
      <c r="Y103" s="1">
        <f>IF(U80="","",'Cost and Benefit Parameters'!$K$28)</f>
        <v>366.03977013450009</v>
      </c>
      <c r="Z103" s="1">
        <f>IF(V80="","",'Cost and Benefit Parameters'!$K$28)</f>
        <v>366.03977013450009</v>
      </c>
      <c r="AA103" s="1">
        <f>IF(W80="","",'Cost and Benefit Parameters'!$K$28)</f>
        <v>366.03977013450009</v>
      </c>
      <c r="AB103" s="1">
        <f>IF(X80="","",'Cost and Benefit Parameters'!$K$28)</f>
        <v>366.03977013450009</v>
      </c>
      <c r="AC103" s="1">
        <f>IF(Y80="","",'Cost and Benefit Parameters'!$K$28)</f>
        <v>366.03977013450009</v>
      </c>
      <c r="AD103" s="1">
        <f>IF(Z80="","",'Cost and Benefit Parameters'!$K$28)</f>
        <v>366.03977013450009</v>
      </c>
      <c r="AE103" s="1">
        <f>IF(AA80="","",'Cost and Benefit Parameters'!$K$28)</f>
        <v>366.03977013450009</v>
      </c>
      <c r="AF103" s="1">
        <f>IF(AB80="","",'Cost and Benefit Parameters'!$K$28)</f>
        <v>366.03977013450009</v>
      </c>
      <c r="AG103" s="1">
        <f>IF(AC80="","",'Cost and Benefit Parameters'!$K$28)</f>
        <v>366.03977013450009</v>
      </c>
      <c r="AH103" s="1">
        <f>IF(AD80="","",'Cost and Benefit Parameters'!$K$28)</f>
        <v>366.03977013450009</v>
      </c>
      <c r="AI103" s="1">
        <f>IF(AE80="","",'Cost and Benefit Parameters'!$K$28)</f>
        <v>366.03977013450009</v>
      </c>
      <c r="AJ103" s="1">
        <f>IF(AF80="","",'Cost and Benefit Parameters'!$K$28)</f>
        <v>366.03977013450009</v>
      </c>
      <c r="AK103" s="1">
        <f>IF(AG80="","",'Cost and Benefit Parameters'!$K$28)</f>
        <v>366.03977013450009</v>
      </c>
      <c r="AL103" s="1">
        <f>IF(AH80="","",'Cost and Benefit Parameters'!$K$28)</f>
        <v>366.03977013450009</v>
      </c>
      <c r="AM103" s="1">
        <f>IF(AI80="","",'Cost and Benefit Parameters'!$K$28)</f>
        <v>366.03977013450009</v>
      </c>
      <c r="AN103" s="1">
        <f>IF(AJ80="","",'Cost and Benefit Parameters'!$K$28)</f>
        <v>366.03977013450009</v>
      </c>
      <c r="AO103" s="1">
        <f>IF(AK80="","",'Cost and Benefit Parameters'!$K$28)</f>
        <v>366.03977013450009</v>
      </c>
      <c r="AP103" s="1">
        <f>IF(AL80="","",'Cost and Benefit Parameters'!$K$28)</f>
        <v>366.03977013450009</v>
      </c>
      <c r="AQ103" s="1">
        <f>IF(AM80="","",'Cost and Benefit Parameters'!$K$28)</f>
        <v>366.03977013450009</v>
      </c>
      <c r="AR103" s="1">
        <f>IF(AN80="","",'Cost and Benefit Parameters'!$K$28)</f>
        <v>366.03977013450009</v>
      </c>
      <c r="AS103" s="1">
        <f>IF(AO80="","",'Cost and Benefit Parameters'!$K$28)</f>
        <v>366.03977013450009</v>
      </c>
      <c r="AT103" s="1">
        <f>IF(AP80="","",'Cost and Benefit Parameters'!$K$28)</f>
        <v>366.03977013450009</v>
      </c>
      <c r="AU103" s="1">
        <f>IF(AQ80="","",'Cost and Benefit Parameters'!$K$28)</f>
        <v>366.03977013450009</v>
      </c>
      <c r="AV103" s="1">
        <f>IF(AR80="","",'Cost and Benefit Parameters'!$K$28)</f>
        <v>366.03977013450009</v>
      </c>
      <c r="AW103" s="1">
        <f>IF(AS80="","",'Cost and Benefit Parameters'!$K$28)</f>
        <v>366.03977013450009</v>
      </c>
      <c r="AX103" s="1">
        <f>IF(AT80="","",'Cost and Benefit Parameters'!$K$28)</f>
        <v>366.03977013450009</v>
      </c>
      <c r="AY103" s="1">
        <f>IF(AU80="","",'Cost and Benefit Parameters'!$K$28)</f>
        <v>366.03977013450009</v>
      </c>
      <c r="AZ103" s="1">
        <f>IF(AV80="","",'Cost and Benefit Parameters'!$K$28)</f>
        <v>366.03977013450009</v>
      </c>
      <c r="BA103" s="1">
        <f>IF(AW80="","",'Cost and Benefit Parameters'!$K$28)</f>
        <v>366.03977013450009</v>
      </c>
      <c r="BB103" s="1">
        <f>IF(AX80="","",'Cost and Benefit Parameters'!$K$28)</f>
        <v>366.03977013450009</v>
      </c>
      <c r="BC103" s="1">
        <f>IF(AY80="","",'Cost and Benefit Parameters'!$K$28)</f>
        <v>366.03977013450009</v>
      </c>
      <c r="BD103" s="1">
        <f>IF(AZ80="","",'Cost and Benefit Parameters'!$K$28)</f>
        <v>366.03977013450009</v>
      </c>
      <c r="BE103" s="1" t="str">
        <f>IF(BA80="","",'Cost and Benefit Parameters'!$K$28)</f>
        <v/>
      </c>
      <c r="BF103" s="1" t="str">
        <f>IF(BB80="","",'Cost and Benefit Parameters'!$K$28)</f>
        <v/>
      </c>
      <c r="BG103" s="1" t="str">
        <f>IF(BC80="","",'Cost and Benefit Parameters'!$K$28)</f>
        <v/>
      </c>
      <c r="BH103" s="1" t="str">
        <f>IF(BD80="","",'Cost and Benefit Parameters'!$K$28)</f>
        <v/>
      </c>
      <c r="BI103" s="1" t="str">
        <f>IF(BE80="","",'Cost and Benefit Parameters'!$K$28)</f>
        <v/>
      </c>
      <c r="BJ103" s="1" t="str">
        <f>IF(BF80="","",'Cost and Benefit Parameters'!$K$28)</f>
        <v/>
      </c>
      <c r="BK103" s="1" t="str">
        <f>IF(BG80="","",'Cost and Benefit Parameters'!$K$28)</f>
        <v/>
      </c>
      <c r="BL103" s="1" t="str">
        <f>IF(BH80="","",'Cost and Benefit Parameters'!$K$28)</f>
        <v/>
      </c>
      <c r="BM103" s="1" t="str">
        <f>IF(BI80="","",'Cost and Benefit Parameters'!$K$28)</f>
        <v/>
      </c>
      <c r="BN103" s="1" t="str">
        <f>IF(BJ80="","",'Cost and Benefit Parameters'!$K$28)</f>
        <v/>
      </c>
      <c r="BO103" s="1" t="str">
        <f>IF(BK80="","",'Cost and Benefit Parameters'!$K$28)</f>
        <v/>
      </c>
      <c r="BP103" s="1" t="str">
        <f>IF(BL80="","",'Cost and Benefit Parameters'!$K$28)</f>
        <v/>
      </c>
      <c r="BQ103" s="1" t="str">
        <f>IF(BM80="","",'Cost and Benefit Parameters'!$K$28)</f>
        <v/>
      </c>
      <c r="BR103" s="1" t="str">
        <f>IF(BN80="","",'Cost and Benefit Parameters'!$K$28)</f>
        <v/>
      </c>
    </row>
    <row r="104" spans="1:72" x14ac:dyDescent="0.55000000000000004">
      <c r="A104" s="642"/>
      <c r="B104" t="s">
        <v>473</v>
      </c>
      <c r="L104" s="1" t="str">
        <f>IF(H81="","",'Cost and Benefit Parameters'!$K$28)</f>
        <v/>
      </c>
      <c r="M104" s="1" t="str">
        <f>IF(I81="","",'Cost and Benefit Parameters'!$K$28)</f>
        <v/>
      </c>
      <c r="N104" s="1" t="str">
        <f>IF(J81="","",'Cost and Benefit Parameters'!$K$28)</f>
        <v/>
      </c>
      <c r="O104" s="1" t="str">
        <f>IF(K81="","",'Cost and Benefit Parameters'!$K$28)</f>
        <v/>
      </c>
      <c r="P104" s="1" t="str">
        <f>IF(L81="","",'Cost and Benefit Parameters'!$K$28)</f>
        <v/>
      </c>
      <c r="Q104" s="1" t="str">
        <f>IF(M81="","",'Cost and Benefit Parameters'!$K$28)</f>
        <v/>
      </c>
      <c r="R104" s="1">
        <f>IF(N81="","",'Cost and Benefit Parameters'!$K$28)</f>
        <v>366.03977013450009</v>
      </c>
      <c r="S104" s="1">
        <f>IF(O81="","",'Cost and Benefit Parameters'!$K$28)</f>
        <v>366.03977013450009</v>
      </c>
      <c r="T104" s="1">
        <f>IF(P81="","",'Cost and Benefit Parameters'!$K$28)</f>
        <v>366.03977013450009</v>
      </c>
      <c r="U104" s="1">
        <f>IF(Q81="","",'Cost and Benefit Parameters'!$K$28)</f>
        <v>366.03977013450009</v>
      </c>
      <c r="V104" s="1">
        <f>IF(R81="","",'Cost and Benefit Parameters'!$K$28)</f>
        <v>366.03977013450009</v>
      </c>
      <c r="W104" s="1">
        <f>IF(S81="","",'Cost and Benefit Parameters'!$K$28)</f>
        <v>366.03977013450009</v>
      </c>
      <c r="X104" s="1">
        <f>IF(T81="","",'Cost and Benefit Parameters'!$K$28)</f>
        <v>366.03977013450009</v>
      </c>
      <c r="Y104" s="1">
        <f>IF(U81="","",'Cost and Benefit Parameters'!$K$28)</f>
        <v>366.03977013450009</v>
      </c>
      <c r="Z104" s="1">
        <f>IF(V81="","",'Cost and Benefit Parameters'!$K$28)</f>
        <v>366.03977013450009</v>
      </c>
      <c r="AA104" s="1">
        <f>IF(W81="","",'Cost and Benefit Parameters'!$K$28)</f>
        <v>366.03977013450009</v>
      </c>
      <c r="AB104" s="1">
        <f>IF(X81="","",'Cost and Benefit Parameters'!$K$28)</f>
        <v>366.03977013450009</v>
      </c>
      <c r="AC104" s="1">
        <f>IF(Y81="","",'Cost and Benefit Parameters'!$K$28)</f>
        <v>366.03977013450009</v>
      </c>
      <c r="AD104" s="1">
        <f>IF(Z81="","",'Cost and Benefit Parameters'!$K$28)</f>
        <v>366.03977013450009</v>
      </c>
      <c r="AE104" s="1">
        <f>IF(AA81="","",'Cost and Benefit Parameters'!$K$28)</f>
        <v>366.03977013450009</v>
      </c>
      <c r="AF104" s="1">
        <f>IF(AB81="","",'Cost and Benefit Parameters'!$K$28)</f>
        <v>366.03977013450009</v>
      </c>
      <c r="AG104" s="1">
        <f>IF(AC81="","",'Cost and Benefit Parameters'!$K$28)</f>
        <v>366.03977013450009</v>
      </c>
      <c r="AH104" s="1">
        <f>IF(AD81="","",'Cost and Benefit Parameters'!$K$28)</f>
        <v>366.03977013450009</v>
      </c>
      <c r="AI104" s="1">
        <f>IF(AE81="","",'Cost and Benefit Parameters'!$K$28)</f>
        <v>366.03977013450009</v>
      </c>
      <c r="AJ104" s="1">
        <f>IF(AF81="","",'Cost and Benefit Parameters'!$K$28)</f>
        <v>366.03977013450009</v>
      </c>
      <c r="AK104" s="1">
        <f>IF(AG81="","",'Cost and Benefit Parameters'!$K$28)</f>
        <v>366.03977013450009</v>
      </c>
      <c r="AL104" s="1">
        <f>IF(AH81="","",'Cost and Benefit Parameters'!$K$28)</f>
        <v>366.03977013450009</v>
      </c>
      <c r="AM104" s="1">
        <f>IF(AI81="","",'Cost and Benefit Parameters'!$K$28)</f>
        <v>366.03977013450009</v>
      </c>
      <c r="AN104" s="1">
        <f>IF(AJ81="","",'Cost and Benefit Parameters'!$K$28)</f>
        <v>366.03977013450009</v>
      </c>
      <c r="AO104" s="1">
        <f>IF(AK81="","",'Cost and Benefit Parameters'!$K$28)</f>
        <v>366.03977013450009</v>
      </c>
      <c r="AP104" s="1">
        <f>IF(AL81="","",'Cost and Benefit Parameters'!$K$28)</f>
        <v>366.03977013450009</v>
      </c>
      <c r="AQ104" s="1">
        <f>IF(AM81="","",'Cost and Benefit Parameters'!$K$28)</f>
        <v>366.03977013450009</v>
      </c>
      <c r="AR104" s="1">
        <f>IF(AN81="","",'Cost and Benefit Parameters'!$K$28)</f>
        <v>366.03977013450009</v>
      </c>
      <c r="AS104" s="1">
        <f>IF(AO81="","",'Cost and Benefit Parameters'!$K$28)</f>
        <v>366.03977013450009</v>
      </c>
      <c r="AT104" s="1">
        <f>IF(AP81="","",'Cost and Benefit Parameters'!$K$28)</f>
        <v>366.03977013450009</v>
      </c>
      <c r="AU104" s="1">
        <f>IF(AQ81="","",'Cost and Benefit Parameters'!$K$28)</f>
        <v>366.03977013450009</v>
      </c>
      <c r="AV104" s="1">
        <f>IF(AR81="","",'Cost and Benefit Parameters'!$K$28)</f>
        <v>366.03977013450009</v>
      </c>
      <c r="AW104" s="1">
        <f>IF(AS81="","",'Cost and Benefit Parameters'!$K$28)</f>
        <v>366.03977013450009</v>
      </c>
      <c r="AX104" s="1">
        <f>IF(AT81="","",'Cost and Benefit Parameters'!$K$28)</f>
        <v>366.03977013450009</v>
      </c>
      <c r="AY104" s="1">
        <f>IF(AU81="","",'Cost and Benefit Parameters'!$K$28)</f>
        <v>366.03977013450009</v>
      </c>
      <c r="AZ104" s="1">
        <f>IF(AV81="","",'Cost and Benefit Parameters'!$K$28)</f>
        <v>366.03977013450009</v>
      </c>
      <c r="BA104" s="1">
        <f>IF(AW81="","",'Cost and Benefit Parameters'!$K$28)</f>
        <v>366.03977013450009</v>
      </c>
      <c r="BB104" s="1">
        <f>IF(AX81="","",'Cost and Benefit Parameters'!$K$28)</f>
        <v>366.03977013450009</v>
      </c>
      <c r="BC104" s="1">
        <f>IF(AY81="","",'Cost and Benefit Parameters'!$K$28)</f>
        <v>366.03977013450009</v>
      </c>
      <c r="BD104" s="1">
        <f>IF(AZ81="","",'Cost and Benefit Parameters'!$K$28)</f>
        <v>366.03977013450009</v>
      </c>
      <c r="BE104" s="1">
        <f>IF(BA81="","",'Cost and Benefit Parameters'!$K$28)</f>
        <v>366.03977013450009</v>
      </c>
      <c r="BF104" s="1" t="str">
        <f>IF(BB81="","",'Cost and Benefit Parameters'!$K$28)</f>
        <v/>
      </c>
      <c r="BG104" s="1" t="str">
        <f>IF(BC81="","",'Cost and Benefit Parameters'!$K$28)</f>
        <v/>
      </c>
      <c r="BH104" s="1" t="str">
        <f>IF(BD81="","",'Cost and Benefit Parameters'!$K$28)</f>
        <v/>
      </c>
      <c r="BI104" s="1" t="str">
        <f>IF(BE81="","",'Cost and Benefit Parameters'!$K$28)</f>
        <v/>
      </c>
      <c r="BJ104" s="1" t="str">
        <f>IF(BF81="","",'Cost and Benefit Parameters'!$K$28)</f>
        <v/>
      </c>
      <c r="BK104" s="1" t="str">
        <f>IF(BG81="","",'Cost and Benefit Parameters'!$K$28)</f>
        <v/>
      </c>
      <c r="BL104" s="1" t="str">
        <f>IF(BH81="","",'Cost and Benefit Parameters'!$K$28)</f>
        <v/>
      </c>
      <c r="BM104" s="1" t="str">
        <f>IF(BI81="","",'Cost and Benefit Parameters'!$K$28)</f>
        <v/>
      </c>
      <c r="BN104" s="1" t="str">
        <f>IF(BJ81="","",'Cost and Benefit Parameters'!$K$28)</f>
        <v/>
      </c>
      <c r="BO104" s="1" t="str">
        <f>IF(BK81="","",'Cost and Benefit Parameters'!$K$28)</f>
        <v/>
      </c>
      <c r="BP104" s="1" t="str">
        <f>IF(BL81="","",'Cost and Benefit Parameters'!$K$28)</f>
        <v/>
      </c>
      <c r="BQ104" s="1" t="str">
        <f>IF(BM81="","",'Cost and Benefit Parameters'!$K$28)</f>
        <v/>
      </c>
      <c r="BR104" s="1" t="str">
        <f>IF(BN81="","",'Cost and Benefit Parameters'!$K$28)</f>
        <v/>
      </c>
    </row>
    <row r="105" spans="1:72" x14ac:dyDescent="0.55000000000000004">
      <c r="A105" s="642"/>
      <c r="B105" t="s">
        <v>474</v>
      </c>
      <c r="L105" s="1" t="str">
        <f>IF(H82="","",'Cost and Benefit Parameters'!$K$28)</f>
        <v/>
      </c>
      <c r="M105" s="1" t="str">
        <f>IF(I82="","",'Cost and Benefit Parameters'!$K$28)</f>
        <v/>
      </c>
      <c r="N105" s="1" t="str">
        <f>IF(J82="","",'Cost and Benefit Parameters'!$K$28)</f>
        <v/>
      </c>
      <c r="O105" s="1" t="str">
        <f>IF(K82="","",'Cost and Benefit Parameters'!$K$28)</f>
        <v/>
      </c>
      <c r="P105" s="1" t="str">
        <f>IF(L82="","",'Cost and Benefit Parameters'!$K$28)</f>
        <v/>
      </c>
      <c r="Q105" s="1" t="str">
        <f>IF(M82="","",'Cost and Benefit Parameters'!$K$28)</f>
        <v/>
      </c>
      <c r="R105" s="1" t="str">
        <f>IF(N82="","",'Cost and Benefit Parameters'!$K$28)</f>
        <v/>
      </c>
      <c r="S105" s="1">
        <f>IF(O82="","",'Cost and Benefit Parameters'!$K$28)</f>
        <v>366.03977013450009</v>
      </c>
      <c r="T105" s="1">
        <f>IF(P82="","",'Cost and Benefit Parameters'!$K$28)</f>
        <v>366.03977013450009</v>
      </c>
      <c r="U105" s="1">
        <f>IF(Q82="","",'Cost and Benefit Parameters'!$K$28)</f>
        <v>366.03977013450009</v>
      </c>
      <c r="V105" s="1">
        <f>IF(R82="","",'Cost and Benefit Parameters'!$K$28)</f>
        <v>366.03977013450009</v>
      </c>
      <c r="W105" s="1">
        <f>IF(S82="","",'Cost and Benefit Parameters'!$K$28)</f>
        <v>366.03977013450009</v>
      </c>
      <c r="X105" s="1">
        <f>IF(T82="","",'Cost and Benefit Parameters'!$K$28)</f>
        <v>366.03977013450009</v>
      </c>
      <c r="Y105" s="1">
        <f>IF(U82="","",'Cost and Benefit Parameters'!$K$28)</f>
        <v>366.03977013450009</v>
      </c>
      <c r="Z105" s="1">
        <f>IF(V82="","",'Cost and Benefit Parameters'!$K$28)</f>
        <v>366.03977013450009</v>
      </c>
      <c r="AA105" s="1">
        <f>IF(W82="","",'Cost and Benefit Parameters'!$K$28)</f>
        <v>366.03977013450009</v>
      </c>
      <c r="AB105" s="1">
        <f>IF(X82="","",'Cost and Benefit Parameters'!$K$28)</f>
        <v>366.03977013450009</v>
      </c>
      <c r="AC105" s="1">
        <f>IF(Y82="","",'Cost and Benefit Parameters'!$K$28)</f>
        <v>366.03977013450009</v>
      </c>
      <c r="AD105" s="1">
        <f>IF(Z82="","",'Cost and Benefit Parameters'!$K$28)</f>
        <v>366.03977013450009</v>
      </c>
      <c r="AE105" s="1">
        <f>IF(AA82="","",'Cost and Benefit Parameters'!$K$28)</f>
        <v>366.03977013450009</v>
      </c>
      <c r="AF105" s="1">
        <f>IF(AB82="","",'Cost and Benefit Parameters'!$K$28)</f>
        <v>366.03977013450009</v>
      </c>
      <c r="AG105" s="1">
        <f>IF(AC82="","",'Cost and Benefit Parameters'!$K$28)</f>
        <v>366.03977013450009</v>
      </c>
      <c r="AH105" s="1">
        <f>IF(AD82="","",'Cost and Benefit Parameters'!$K$28)</f>
        <v>366.03977013450009</v>
      </c>
      <c r="AI105" s="1">
        <f>IF(AE82="","",'Cost and Benefit Parameters'!$K$28)</f>
        <v>366.03977013450009</v>
      </c>
      <c r="AJ105" s="1">
        <f>IF(AF82="","",'Cost and Benefit Parameters'!$K$28)</f>
        <v>366.03977013450009</v>
      </c>
      <c r="AK105" s="1">
        <f>IF(AG82="","",'Cost and Benefit Parameters'!$K$28)</f>
        <v>366.03977013450009</v>
      </c>
      <c r="AL105" s="1">
        <f>IF(AH82="","",'Cost and Benefit Parameters'!$K$28)</f>
        <v>366.03977013450009</v>
      </c>
      <c r="AM105" s="1">
        <f>IF(AI82="","",'Cost and Benefit Parameters'!$K$28)</f>
        <v>366.03977013450009</v>
      </c>
      <c r="AN105" s="1">
        <f>IF(AJ82="","",'Cost and Benefit Parameters'!$K$28)</f>
        <v>366.03977013450009</v>
      </c>
      <c r="AO105" s="1">
        <f>IF(AK82="","",'Cost and Benefit Parameters'!$K$28)</f>
        <v>366.03977013450009</v>
      </c>
      <c r="AP105" s="1">
        <f>IF(AL82="","",'Cost and Benefit Parameters'!$K$28)</f>
        <v>366.03977013450009</v>
      </c>
      <c r="AQ105" s="1">
        <f>IF(AM82="","",'Cost and Benefit Parameters'!$K$28)</f>
        <v>366.03977013450009</v>
      </c>
      <c r="AR105" s="1">
        <f>IF(AN82="","",'Cost and Benefit Parameters'!$K$28)</f>
        <v>366.03977013450009</v>
      </c>
      <c r="AS105" s="1">
        <f>IF(AO82="","",'Cost and Benefit Parameters'!$K$28)</f>
        <v>366.03977013450009</v>
      </c>
      <c r="AT105" s="1">
        <f>IF(AP82="","",'Cost and Benefit Parameters'!$K$28)</f>
        <v>366.03977013450009</v>
      </c>
      <c r="AU105" s="1">
        <f>IF(AQ82="","",'Cost and Benefit Parameters'!$K$28)</f>
        <v>366.03977013450009</v>
      </c>
      <c r="AV105" s="1">
        <f>IF(AR82="","",'Cost and Benefit Parameters'!$K$28)</f>
        <v>366.03977013450009</v>
      </c>
      <c r="AW105" s="1">
        <f>IF(AS82="","",'Cost and Benefit Parameters'!$K$28)</f>
        <v>366.03977013450009</v>
      </c>
      <c r="AX105" s="1">
        <f>IF(AT82="","",'Cost and Benefit Parameters'!$K$28)</f>
        <v>366.03977013450009</v>
      </c>
      <c r="AY105" s="1">
        <f>IF(AU82="","",'Cost and Benefit Parameters'!$K$28)</f>
        <v>366.03977013450009</v>
      </c>
      <c r="AZ105" s="1">
        <f>IF(AV82="","",'Cost and Benefit Parameters'!$K$28)</f>
        <v>366.03977013450009</v>
      </c>
      <c r="BA105" s="1">
        <f>IF(AW82="","",'Cost and Benefit Parameters'!$K$28)</f>
        <v>366.03977013450009</v>
      </c>
      <c r="BB105" s="1">
        <f>IF(AX82="","",'Cost and Benefit Parameters'!$K$28)</f>
        <v>366.03977013450009</v>
      </c>
      <c r="BC105" s="1">
        <f>IF(AY82="","",'Cost and Benefit Parameters'!$K$28)</f>
        <v>366.03977013450009</v>
      </c>
      <c r="BD105" s="1">
        <f>IF(AZ82="","",'Cost and Benefit Parameters'!$K$28)</f>
        <v>366.03977013450009</v>
      </c>
      <c r="BE105" s="1">
        <f>IF(BA82="","",'Cost and Benefit Parameters'!$K$28)</f>
        <v>366.03977013450009</v>
      </c>
      <c r="BF105" s="1">
        <f>IF(BB82="","",'Cost and Benefit Parameters'!$K$28)</f>
        <v>366.03977013450009</v>
      </c>
      <c r="BG105" s="1" t="str">
        <f>IF(BC82="","",'Cost and Benefit Parameters'!$K$28)</f>
        <v/>
      </c>
      <c r="BH105" s="1" t="str">
        <f>IF(BD82="","",'Cost and Benefit Parameters'!$K$28)</f>
        <v/>
      </c>
      <c r="BI105" s="1" t="str">
        <f>IF(BE82="","",'Cost and Benefit Parameters'!$K$28)</f>
        <v/>
      </c>
      <c r="BJ105" s="1" t="str">
        <f>IF(BF82="","",'Cost and Benefit Parameters'!$K$28)</f>
        <v/>
      </c>
      <c r="BK105" s="1" t="str">
        <f>IF(BG82="","",'Cost and Benefit Parameters'!$K$28)</f>
        <v/>
      </c>
      <c r="BL105" s="1" t="str">
        <f>IF(BH82="","",'Cost and Benefit Parameters'!$K$28)</f>
        <v/>
      </c>
      <c r="BM105" s="1" t="str">
        <f>IF(BI82="","",'Cost and Benefit Parameters'!$K$28)</f>
        <v/>
      </c>
      <c r="BN105" s="1" t="str">
        <f>IF(BJ82="","",'Cost and Benefit Parameters'!$K$28)</f>
        <v/>
      </c>
      <c r="BO105" s="1" t="str">
        <f>IF(BK82="","",'Cost and Benefit Parameters'!$K$28)</f>
        <v/>
      </c>
      <c r="BP105" s="1" t="str">
        <f>IF(BL82="","",'Cost and Benefit Parameters'!$K$28)</f>
        <v/>
      </c>
      <c r="BQ105" s="1" t="str">
        <f>IF(BM82="","",'Cost and Benefit Parameters'!$K$28)</f>
        <v/>
      </c>
      <c r="BR105" s="1" t="str">
        <f>IF(BN82="","",'Cost and Benefit Parameters'!$K$28)</f>
        <v/>
      </c>
    </row>
    <row r="106" spans="1:72" x14ac:dyDescent="0.55000000000000004">
      <c r="A106" s="642"/>
      <c r="B106" t="s">
        <v>475</v>
      </c>
      <c r="L106" s="1" t="str">
        <f>IF(H83="","",'Cost and Benefit Parameters'!$K$28)</f>
        <v/>
      </c>
      <c r="M106" s="1" t="str">
        <f>IF(I83="","",'Cost and Benefit Parameters'!$K$28)</f>
        <v/>
      </c>
      <c r="N106" s="1" t="str">
        <f>IF(J83="","",'Cost and Benefit Parameters'!$K$28)</f>
        <v/>
      </c>
      <c r="O106" s="1" t="str">
        <f>IF(K83="","",'Cost and Benefit Parameters'!$K$28)</f>
        <v/>
      </c>
      <c r="P106" s="1" t="str">
        <f>IF(L83="","",'Cost and Benefit Parameters'!$K$28)</f>
        <v/>
      </c>
      <c r="Q106" s="1" t="str">
        <f>IF(M83="","",'Cost and Benefit Parameters'!$K$28)</f>
        <v/>
      </c>
      <c r="R106" s="1" t="str">
        <f>IF(N83="","",'Cost and Benefit Parameters'!$K$28)</f>
        <v/>
      </c>
      <c r="S106" s="1" t="str">
        <f>IF(O83="","",'Cost and Benefit Parameters'!$K$28)</f>
        <v/>
      </c>
      <c r="T106" s="1">
        <f>IF(P83="","",'Cost and Benefit Parameters'!$K$28)</f>
        <v>366.03977013450009</v>
      </c>
      <c r="U106" s="1">
        <f>IF(Q83="","",'Cost and Benefit Parameters'!$K$28)</f>
        <v>366.03977013450009</v>
      </c>
      <c r="V106" s="1">
        <f>IF(R83="","",'Cost and Benefit Parameters'!$K$28)</f>
        <v>366.03977013450009</v>
      </c>
      <c r="W106" s="1">
        <f>IF(S83="","",'Cost and Benefit Parameters'!$K$28)</f>
        <v>366.03977013450009</v>
      </c>
      <c r="X106" s="1">
        <f>IF(T83="","",'Cost and Benefit Parameters'!$K$28)</f>
        <v>366.03977013450009</v>
      </c>
      <c r="Y106" s="1">
        <f>IF(U83="","",'Cost and Benefit Parameters'!$K$28)</f>
        <v>366.03977013450009</v>
      </c>
      <c r="Z106" s="1">
        <f>IF(V83="","",'Cost and Benefit Parameters'!$K$28)</f>
        <v>366.03977013450009</v>
      </c>
      <c r="AA106" s="1">
        <f>IF(W83="","",'Cost and Benefit Parameters'!$K$28)</f>
        <v>366.03977013450009</v>
      </c>
      <c r="AB106" s="1">
        <f>IF(X83="","",'Cost and Benefit Parameters'!$K$28)</f>
        <v>366.03977013450009</v>
      </c>
      <c r="AC106" s="1">
        <f>IF(Y83="","",'Cost and Benefit Parameters'!$K$28)</f>
        <v>366.03977013450009</v>
      </c>
      <c r="AD106" s="1">
        <f>IF(Z83="","",'Cost and Benefit Parameters'!$K$28)</f>
        <v>366.03977013450009</v>
      </c>
      <c r="AE106" s="1">
        <f>IF(AA83="","",'Cost and Benefit Parameters'!$K$28)</f>
        <v>366.03977013450009</v>
      </c>
      <c r="AF106" s="1">
        <f>IF(AB83="","",'Cost and Benefit Parameters'!$K$28)</f>
        <v>366.03977013450009</v>
      </c>
      <c r="AG106" s="1">
        <f>IF(AC83="","",'Cost and Benefit Parameters'!$K$28)</f>
        <v>366.03977013450009</v>
      </c>
      <c r="AH106" s="1">
        <f>IF(AD83="","",'Cost and Benefit Parameters'!$K$28)</f>
        <v>366.03977013450009</v>
      </c>
      <c r="AI106" s="1">
        <f>IF(AE83="","",'Cost and Benefit Parameters'!$K$28)</f>
        <v>366.03977013450009</v>
      </c>
      <c r="AJ106" s="1">
        <f>IF(AF83="","",'Cost and Benefit Parameters'!$K$28)</f>
        <v>366.03977013450009</v>
      </c>
      <c r="AK106" s="1">
        <f>IF(AG83="","",'Cost and Benefit Parameters'!$K$28)</f>
        <v>366.03977013450009</v>
      </c>
      <c r="AL106" s="1">
        <f>IF(AH83="","",'Cost and Benefit Parameters'!$K$28)</f>
        <v>366.03977013450009</v>
      </c>
      <c r="AM106" s="1">
        <f>IF(AI83="","",'Cost and Benefit Parameters'!$K$28)</f>
        <v>366.03977013450009</v>
      </c>
      <c r="AN106" s="1">
        <f>IF(AJ83="","",'Cost and Benefit Parameters'!$K$28)</f>
        <v>366.03977013450009</v>
      </c>
      <c r="AO106" s="1">
        <f>IF(AK83="","",'Cost and Benefit Parameters'!$K$28)</f>
        <v>366.03977013450009</v>
      </c>
      <c r="AP106" s="1">
        <f>IF(AL83="","",'Cost and Benefit Parameters'!$K$28)</f>
        <v>366.03977013450009</v>
      </c>
      <c r="AQ106" s="1">
        <f>IF(AM83="","",'Cost and Benefit Parameters'!$K$28)</f>
        <v>366.03977013450009</v>
      </c>
      <c r="AR106" s="1">
        <f>IF(AN83="","",'Cost and Benefit Parameters'!$K$28)</f>
        <v>366.03977013450009</v>
      </c>
      <c r="AS106" s="1">
        <f>IF(AO83="","",'Cost and Benefit Parameters'!$K$28)</f>
        <v>366.03977013450009</v>
      </c>
      <c r="AT106" s="1">
        <f>IF(AP83="","",'Cost and Benefit Parameters'!$K$28)</f>
        <v>366.03977013450009</v>
      </c>
      <c r="AU106" s="1">
        <f>IF(AQ83="","",'Cost and Benefit Parameters'!$K$28)</f>
        <v>366.03977013450009</v>
      </c>
      <c r="AV106" s="1">
        <f>IF(AR83="","",'Cost and Benefit Parameters'!$K$28)</f>
        <v>366.03977013450009</v>
      </c>
      <c r="AW106" s="1">
        <f>IF(AS83="","",'Cost and Benefit Parameters'!$K$28)</f>
        <v>366.03977013450009</v>
      </c>
      <c r="AX106" s="1">
        <f>IF(AT83="","",'Cost and Benefit Parameters'!$K$28)</f>
        <v>366.03977013450009</v>
      </c>
      <c r="AY106" s="1">
        <f>IF(AU83="","",'Cost and Benefit Parameters'!$K$28)</f>
        <v>366.03977013450009</v>
      </c>
      <c r="AZ106" s="1">
        <f>IF(AV83="","",'Cost and Benefit Parameters'!$K$28)</f>
        <v>366.03977013450009</v>
      </c>
      <c r="BA106" s="1">
        <f>IF(AW83="","",'Cost and Benefit Parameters'!$K$28)</f>
        <v>366.03977013450009</v>
      </c>
      <c r="BB106" s="1">
        <f>IF(AX83="","",'Cost and Benefit Parameters'!$K$28)</f>
        <v>366.03977013450009</v>
      </c>
      <c r="BC106" s="1">
        <f>IF(AY83="","",'Cost and Benefit Parameters'!$K$28)</f>
        <v>366.03977013450009</v>
      </c>
      <c r="BD106" s="1">
        <f>IF(AZ83="","",'Cost and Benefit Parameters'!$K$28)</f>
        <v>366.03977013450009</v>
      </c>
      <c r="BE106" s="1">
        <f>IF(BA83="","",'Cost and Benefit Parameters'!$K$28)</f>
        <v>366.03977013450009</v>
      </c>
      <c r="BF106" s="1">
        <f>IF(BB83="","",'Cost and Benefit Parameters'!$K$28)</f>
        <v>366.03977013450009</v>
      </c>
      <c r="BG106" s="1">
        <f>IF(BC83="","",'Cost and Benefit Parameters'!$K$28)</f>
        <v>366.03977013450009</v>
      </c>
      <c r="BH106" s="1" t="str">
        <f>IF(BD83="","",'Cost and Benefit Parameters'!$K$28)</f>
        <v/>
      </c>
      <c r="BI106" s="1" t="str">
        <f>IF(BE83="","",'Cost and Benefit Parameters'!$K$28)</f>
        <v/>
      </c>
      <c r="BJ106" s="1" t="str">
        <f>IF(BF83="","",'Cost and Benefit Parameters'!$K$28)</f>
        <v/>
      </c>
      <c r="BK106" s="1" t="str">
        <f>IF(BG83="","",'Cost and Benefit Parameters'!$K$28)</f>
        <v/>
      </c>
      <c r="BL106" s="1" t="str">
        <f>IF(BH83="","",'Cost and Benefit Parameters'!$K$28)</f>
        <v/>
      </c>
      <c r="BM106" s="1" t="str">
        <f>IF(BI83="","",'Cost and Benefit Parameters'!$K$28)</f>
        <v/>
      </c>
      <c r="BN106" s="1" t="str">
        <f>IF(BJ83="","",'Cost and Benefit Parameters'!$K$28)</f>
        <v/>
      </c>
      <c r="BO106" s="1" t="str">
        <f>IF(BK83="","",'Cost and Benefit Parameters'!$K$28)</f>
        <v/>
      </c>
      <c r="BP106" s="1" t="str">
        <f>IF(BL83="","",'Cost and Benefit Parameters'!$K$28)</f>
        <v/>
      </c>
      <c r="BQ106" s="1" t="str">
        <f>IF(BM83="","",'Cost and Benefit Parameters'!$K$28)</f>
        <v/>
      </c>
      <c r="BR106" s="1" t="str">
        <f>IF(BN83="","",'Cost and Benefit Parameters'!$K$28)</f>
        <v/>
      </c>
    </row>
    <row r="107" spans="1:72" x14ac:dyDescent="0.55000000000000004">
      <c r="A107" s="642"/>
      <c r="B107" t="s">
        <v>476</v>
      </c>
      <c r="L107" s="1" t="str">
        <f>IF(H84="","",'Cost and Benefit Parameters'!$K$28)</f>
        <v/>
      </c>
      <c r="M107" s="1" t="str">
        <f>IF(I84="","",'Cost and Benefit Parameters'!$K$28)</f>
        <v/>
      </c>
      <c r="N107" s="1" t="str">
        <f>IF(J84="","",'Cost and Benefit Parameters'!$K$28)</f>
        <v/>
      </c>
      <c r="O107" s="1" t="str">
        <f>IF(K84="","",'Cost and Benefit Parameters'!$K$28)</f>
        <v/>
      </c>
      <c r="P107" s="1" t="str">
        <f>IF(L84="","",'Cost and Benefit Parameters'!$K$28)</f>
        <v/>
      </c>
      <c r="Q107" s="1" t="str">
        <f>IF(M84="","",'Cost and Benefit Parameters'!$K$28)</f>
        <v/>
      </c>
      <c r="R107" s="1" t="str">
        <f>IF(N84="","",'Cost and Benefit Parameters'!$K$28)</f>
        <v/>
      </c>
      <c r="S107" s="1" t="str">
        <f>IF(O84="","",'Cost and Benefit Parameters'!$K$28)</f>
        <v/>
      </c>
      <c r="T107" s="1" t="str">
        <f>IF(P84="","",'Cost and Benefit Parameters'!$K$28)</f>
        <v/>
      </c>
      <c r="U107" s="1">
        <f>IF(Q84="","",'Cost and Benefit Parameters'!$K$28)</f>
        <v>366.03977013450009</v>
      </c>
      <c r="V107" s="1">
        <f>IF(R84="","",'Cost and Benefit Parameters'!$K$28)</f>
        <v>366.03977013450009</v>
      </c>
      <c r="W107" s="1">
        <f>IF(S84="","",'Cost and Benefit Parameters'!$K$28)</f>
        <v>366.03977013450009</v>
      </c>
      <c r="X107" s="1">
        <f>IF(T84="","",'Cost and Benefit Parameters'!$K$28)</f>
        <v>366.03977013450009</v>
      </c>
      <c r="Y107" s="1">
        <f>IF(U84="","",'Cost and Benefit Parameters'!$K$28)</f>
        <v>366.03977013450009</v>
      </c>
      <c r="Z107" s="1">
        <f>IF(V84="","",'Cost and Benefit Parameters'!$K$28)</f>
        <v>366.03977013450009</v>
      </c>
      <c r="AA107" s="1">
        <f>IF(W84="","",'Cost and Benefit Parameters'!$K$28)</f>
        <v>366.03977013450009</v>
      </c>
      <c r="AB107" s="1">
        <f>IF(X84="","",'Cost and Benefit Parameters'!$K$28)</f>
        <v>366.03977013450009</v>
      </c>
      <c r="AC107" s="1">
        <f>IF(Y84="","",'Cost and Benefit Parameters'!$K$28)</f>
        <v>366.03977013450009</v>
      </c>
      <c r="AD107" s="1">
        <f>IF(Z84="","",'Cost and Benefit Parameters'!$K$28)</f>
        <v>366.03977013450009</v>
      </c>
      <c r="AE107" s="1">
        <f>IF(AA84="","",'Cost and Benefit Parameters'!$K$28)</f>
        <v>366.03977013450009</v>
      </c>
      <c r="AF107" s="1">
        <f>IF(AB84="","",'Cost and Benefit Parameters'!$K$28)</f>
        <v>366.03977013450009</v>
      </c>
      <c r="AG107" s="1">
        <f>IF(AC84="","",'Cost and Benefit Parameters'!$K$28)</f>
        <v>366.03977013450009</v>
      </c>
      <c r="AH107" s="1">
        <f>IF(AD84="","",'Cost and Benefit Parameters'!$K$28)</f>
        <v>366.03977013450009</v>
      </c>
      <c r="AI107" s="1">
        <f>IF(AE84="","",'Cost and Benefit Parameters'!$K$28)</f>
        <v>366.03977013450009</v>
      </c>
      <c r="AJ107" s="1">
        <f>IF(AF84="","",'Cost and Benefit Parameters'!$K$28)</f>
        <v>366.03977013450009</v>
      </c>
      <c r="AK107" s="1">
        <f>IF(AG84="","",'Cost and Benefit Parameters'!$K$28)</f>
        <v>366.03977013450009</v>
      </c>
      <c r="AL107" s="1">
        <f>IF(AH84="","",'Cost and Benefit Parameters'!$K$28)</f>
        <v>366.03977013450009</v>
      </c>
      <c r="AM107" s="1">
        <f>IF(AI84="","",'Cost and Benefit Parameters'!$K$28)</f>
        <v>366.03977013450009</v>
      </c>
      <c r="AN107" s="1">
        <f>IF(AJ84="","",'Cost and Benefit Parameters'!$K$28)</f>
        <v>366.03977013450009</v>
      </c>
      <c r="AO107" s="1">
        <f>IF(AK84="","",'Cost and Benefit Parameters'!$K$28)</f>
        <v>366.03977013450009</v>
      </c>
      <c r="AP107" s="1">
        <f>IF(AL84="","",'Cost and Benefit Parameters'!$K$28)</f>
        <v>366.03977013450009</v>
      </c>
      <c r="AQ107" s="1">
        <f>IF(AM84="","",'Cost and Benefit Parameters'!$K$28)</f>
        <v>366.03977013450009</v>
      </c>
      <c r="AR107" s="1">
        <f>IF(AN84="","",'Cost and Benefit Parameters'!$K$28)</f>
        <v>366.03977013450009</v>
      </c>
      <c r="AS107" s="1">
        <f>IF(AO84="","",'Cost and Benefit Parameters'!$K$28)</f>
        <v>366.03977013450009</v>
      </c>
      <c r="AT107" s="1">
        <f>IF(AP84="","",'Cost and Benefit Parameters'!$K$28)</f>
        <v>366.03977013450009</v>
      </c>
      <c r="AU107" s="1">
        <f>IF(AQ84="","",'Cost and Benefit Parameters'!$K$28)</f>
        <v>366.03977013450009</v>
      </c>
      <c r="AV107" s="1">
        <f>IF(AR84="","",'Cost and Benefit Parameters'!$K$28)</f>
        <v>366.03977013450009</v>
      </c>
      <c r="AW107" s="1">
        <f>IF(AS84="","",'Cost and Benefit Parameters'!$K$28)</f>
        <v>366.03977013450009</v>
      </c>
      <c r="AX107" s="1">
        <f>IF(AT84="","",'Cost and Benefit Parameters'!$K$28)</f>
        <v>366.03977013450009</v>
      </c>
      <c r="AY107" s="1">
        <f>IF(AU84="","",'Cost and Benefit Parameters'!$K$28)</f>
        <v>366.03977013450009</v>
      </c>
      <c r="AZ107" s="1">
        <f>IF(AV84="","",'Cost and Benefit Parameters'!$K$28)</f>
        <v>366.03977013450009</v>
      </c>
      <c r="BA107" s="1">
        <f>IF(AW84="","",'Cost and Benefit Parameters'!$K$28)</f>
        <v>366.03977013450009</v>
      </c>
      <c r="BB107" s="1">
        <f>IF(AX84="","",'Cost and Benefit Parameters'!$K$28)</f>
        <v>366.03977013450009</v>
      </c>
      <c r="BC107" s="1">
        <f>IF(AY84="","",'Cost and Benefit Parameters'!$K$28)</f>
        <v>366.03977013450009</v>
      </c>
      <c r="BD107" s="1">
        <f>IF(AZ84="","",'Cost and Benefit Parameters'!$K$28)</f>
        <v>366.03977013450009</v>
      </c>
      <c r="BE107" s="1">
        <f>IF(BA84="","",'Cost and Benefit Parameters'!$K$28)</f>
        <v>366.03977013450009</v>
      </c>
      <c r="BF107" s="1">
        <f>IF(BB84="","",'Cost and Benefit Parameters'!$K$28)</f>
        <v>366.03977013450009</v>
      </c>
      <c r="BG107" s="1">
        <f>IF(BC84="","",'Cost and Benefit Parameters'!$K$28)</f>
        <v>366.03977013450009</v>
      </c>
      <c r="BH107" s="1">
        <f>IF(BD84="","",'Cost and Benefit Parameters'!$K$28)</f>
        <v>366.03977013450009</v>
      </c>
      <c r="BI107" s="1" t="str">
        <f>IF(BE84="","",'Cost and Benefit Parameters'!$K$28)</f>
        <v/>
      </c>
      <c r="BJ107" s="1" t="str">
        <f>IF(BF84="","",'Cost and Benefit Parameters'!$K$28)</f>
        <v/>
      </c>
      <c r="BK107" s="1" t="str">
        <f>IF(BG84="","",'Cost and Benefit Parameters'!$K$28)</f>
        <v/>
      </c>
      <c r="BL107" s="1" t="str">
        <f>IF(BH84="","",'Cost and Benefit Parameters'!$K$28)</f>
        <v/>
      </c>
      <c r="BM107" s="1" t="str">
        <f>IF(BI84="","",'Cost and Benefit Parameters'!$K$28)</f>
        <v/>
      </c>
      <c r="BN107" s="1" t="str">
        <f>IF(BJ84="","",'Cost and Benefit Parameters'!$K$28)</f>
        <v/>
      </c>
      <c r="BO107" s="1" t="str">
        <f>IF(BK84="","",'Cost and Benefit Parameters'!$K$28)</f>
        <v/>
      </c>
      <c r="BP107" s="1" t="str">
        <f>IF(BL84="","",'Cost and Benefit Parameters'!$K$28)</f>
        <v/>
      </c>
      <c r="BQ107" s="1" t="str">
        <f>IF(BM84="","",'Cost and Benefit Parameters'!$K$28)</f>
        <v/>
      </c>
      <c r="BR107" s="1" t="str">
        <f>IF(BN84="","",'Cost and Benefit Parameters'!$K$28)</f>
        <v/>
      </c>
    </row>
    <row r="108" spans="1:72" x14ac:dyDescent="0.55000000000000004">
      <c r="A108" s="642"/>
      <c r="B108" t="s">
        <v>477</v>
      </c>
      <c r="L108" s="1" t="str">
        <f>IF(H85="","",'Cost and Benefit Parameters'!$K$28)</f>
        <v/>
      </c>
      <c r="M108" s="1" t="str">
        <f>IF(I85="","",'Cost and Benefit Parameters'!$K$28)</f>
        <v/>
      </c>
      <c r="N108" s="1" t="str">
        <f>IF(J85="","",'Cost and Benefit Parameters'!$K$28)</f>
        <v/>
      </c>
      <c r="O108" s="1" t="str">
        <f>IF(K85="","",'Cost and Benefit Parameters'!$K$28)</f>
        <v/>
      </c>
      <c r="P108" s="1" t="str">
        <f>IF(L85="","",'Cost and Benefit Parameters'!$K$28)</f>
        <v/>
      </c>
      <c r="Q108" s="1" t="str">
        <f>IF(M85="","",'Cost and Benefit Parameters'!$K$28)</f>
        <v/>
      </c>
      <c r="R108" s="1" t="str">
        <f>IF(N85="","",'Cost and Benefit Parameters'!$K$28)</f>
        <v/>
      </c>
      <c r="S108" s="1" t="str">
        <f>IF(O85="","",'Cost and Benefit Parameters'!$K$28)</f>
        <v/>
      </c>
      <c r="T108" s="1" t="str">
        <f>IF(P85="","",'Cost and Benefit Parameters'!$K$28)</f>
        <v/>
      </c>
      <c r="U108" s="1" t="str">
        <f>IF(Q85="","",'Cost and Benefit Parameters'!$K$28)</f>
        <v/>
      </c>
      <c r="V108" s="1">
        <f>IF(R85="","",'Cost and Benefit Parameters'!$K$28)</f>
        <v>366.03977013450009</v>
      </c>
      <c r="W108" s="1">
        <f>IF(S85="","",'Cost and Benefit Parameters'!$K$28)</f>
        <v>366.03977013450009</v>
      </c>
      <c r="X108" s="1">
        <f>IF(T85="","",'Cost and Benefit Parameters'!$K$28)</f>
        <v>366.03977013450009</v>
      </c>
      <c r="Y108" s="1">
        <f>IF(U85="","",'Cost and Benefit Parameters'!$K$28)</f>
        <v>366.03977013450009</v>
      </c>
      <c r="Z108" s="1">
        <f>IF(V85="","",'Cost and Benefit Parameters'!$K$28)</f>
        <v>366.03977013450009</v>
      </c>
      <c r="AA108" s="1">
        <f>IF(W85="","",'Cost and Benefit Parameters'!$K$28)</f>
        <v>366.03977013450009</v>
      </c>
      <c r="AB108" s="1">
        <f>IF(X85="","",'Cost and Benefit Parameters'!$K$28)</f>
        <v>366.03977013450009</v>
      </c>
      <c r="AC108" s="1">
        <f>IF(Y85="","",'Cost and Benefit Parameters'!$K$28)</f>
        <v>366.03977013450009</v>
      </c>
      <c r="AD108" s="1">
        <f>IF(Z85="","",'Cost and Benefit Parameters'!$K$28)</f>
        <v>366.03977013450009</v>
      </c>
      <c r="AE108" s="1">
        <f>IF(AA85="","",'Cost and Benefit Parameters'!$K$28)</f>
        <v>366.03977013450009</v>
      </c>
      <c r="AF108" s="1">
        <f>IF(AB85="","",'Cost and Benefit Parameters'!$K$28)</f>
        <v>366.03977013450009</v>
      </c>
      <c r="AG108" s="1">
        <f>IF(AC85="","",'Cost and Benefit Parameters'!$K$28)</f>
        <v>366.03977013450009</v>
      </c>
      <c r="AH108" s="1">
        <f>IF(AD85="","",'Cost and Benefit Parameters'!$K$28)</f>
        <v>366.03977013450009</v>
      </c>
      <c r="AI108" s="1">
        <f>IF(AE85="","",'Cost and Benefit Parameters'!$K$28)</f>
        <v>366.03977013450009</v>
      </c>
      <c r="AJ108" s="1">
        <f>IF(AF85="","",'Cost and Benefit Parameters'!$K$28)</f>
        <v>366.03977013450009</v>
      </c>
      <c r="AK108" s="1">
        <f>IF(AG85="","",'Cost and Benefit Parameters'!$K$28)</f>
        <v>366.03977013450009</v>
      </c>
      <c r="AL108" s="1">
        <f>IF(AH85="","",'Cost and Benefit Parameters'!$K$28)</f>
        <v>366.03977013450009</v>
      </c>
      <c r="AM108" s="1">
        <f>IF(AI85="","",'Cost and Benefit Parameters'!$K$28)</f>
        <v>366.03977013450009</v>
      </c>
      <c r="AN108" s="1">
        <f>IF(AJ85="","",'Cost and Benefit Parameters'!$K$28)</f>
        <v>366.03977013450009</v>
      </c>
      <c r="AO108" s="1">
        <f>IF(AK85="","",'Cost and Benefit Parameters'!$K$28)</f>
        <v>366.03977013450009</v>
      </c>
      <c r="AP108" s="1">
        <f>IF(AL85="","",'Cost and Benefit Parameters'!$K$28)</f>
        <v>366.03977013450009</v>
      </c>
      <c r="AQ108" s="1">
        <f>IF(AM85="","",'Cost and Benefit Parameters'!$K$28)</f>
        <v>366.03977013450009</v>
      </c>
      <c r="AR108" s="1">
        <f>IF(AN85="","",'Cost and Benefit Parameters'!$K$28)</f>
        <v>366.03977013450009</v>
      </c>
      <c r="AS108" s="1">
        <f>IF(AO85="","",'Cost and Benefit Parameters'!$K$28)</f>
        <v>366.03977013450009</v>
      </c>
      <c r="AT108" s="1">
        <f>IF(AP85="","",'Cost and Benefit Parameters'!$K$28)</f>
        <v>366.03977013450009</v>
      </c>
      <c r="AU108" s="1">
        <f>IF(AQ85="","",'Cost and Benefit Parameters'!$K$28)</f>
        <v>366.03977013450009</v>
      </c>
      <c r="AV108" s="1">
        <f>IF(AR85="","",'Cost and Benefit Parameters'!$K$28)</f>
        <v>366.03977013450009</v>
      </c>
      <c r="AW108" s="1">
        <f>IF(AS85="","",'Cost and Benefit Parameters'!$K$28)</f>
        <v>366.03977013450009</v>
      </c>
      <c r="AX108" s="1">
        <f>IF(AT85="","",'Cost and Benefit Parameters'!$K$28)</f>
        <v>366.03977013450009</v>
      </c>
      <c r="AY108" s="1">
        <f>IF(AU85="","",'Cost and Benefit Parameters'!$K$28)</f>
        <v>366.03977013450009</v>
      </c>
      <c r="AZ108" s="1">
        <f>IF(AV85="","",'Cost and Benefit Parameters'!$K$28)</f>
        <v>366.03977013450009</v>
      </c>
      <c r="BA108" s="1">
        <f>IF(AW85="","",'Cost and Benefit Parameters'!$K$28)</f>
        <v>366.03977013450009</v>
      </c>
      <c r="BB108" s="1">
        <f>IF(AX85="","",'Cost and Benefit Parameters'!$K$28)</f>
        <v>366.03977013450009</v>
      </c>
      <c r="BC108" s="1">
        <f>IF(AY85="","",'Cost and Benefit Parameters'!$K$28)</f>
        <v>366.03977013450009</v>
      </c>
      <c r="BD108" s="1">
        <f>IF(AZ85="","",'Cost and Benefit Parameters'!$K$28)</f>
        <v>366.03977013450009</v>
      </c>
      <c r="BE108" s="1">
        <f>IF(BA85="","",'Cost and Benefit Parameters'!$K$28)</f>
        <v>366.03977013450009</v>
      </c>
      <c r="BF108" s="1">
        <f>IF(BB85="","",'Cost and Benefit Parameters'!$K$28)</f>
        <v>366.03977013450009</v>
      </c>
      <c r="BG108" s="1">
        <f>IF(BC85="","",'Cost and Benefit Parameters'!$K$28)</f>
        <v>366.03977013450009</v>
      </c>
      <c r="BH108" s="1">
        <f>IF(BD85="","",'Cost and Benefit Parameters'!$K$28)</f>
        <v>366.03977013450009</v>
      </c>
      <c r="BI108" s="1">
        <f>IF(BE85="","",'Cost and Benefit Parameters'!$K$28)</f>
        <v>366.03977013450009</v>
      </c>
      <c r="BJ108" s="1" t="str">
        <f>IF(BF85="","",'Cost and Benefit Parameters'!$K$28)</f>
        <v/>
      </c>
      <c r="BK108" s="1" t="str">
        <f>IF(BG85="","",'Cost and Benefit Parameters'!$K$28)</f>
        <v/>
      </c>
      <c r="BL108" s="1" t="str">
        <f>IF(BH85="","",'Cost and Benefit Parameters'!$K$28)</f>
        <v/>
      </c>
      <c r="BM108" s="1" t="str">
        <f>IF(BI85="","",'Cost and Benefit Parameters'!$K$28)</f>
        <v/>
      </c>
      <c r="BN108" s="1" t="str">
        <f>IF(BJ85="","",'Cost and Benefit Parameters'!$K$28)</f>
        <v/>
      </c>
      <c r="BO108" s="1" t="str">
        <f>IF(BK85="","",'Cost and Benefit Parameters'!$K$28)</f>
        <v/>
      </c>
      <c r="BP108" s="1" t="str">
        <f>IF(BL85="","",'Cost and Benefit Parameters'!$K$28)</f>
        <v/>
      </c>
      <c r="BQ108" s="1" t="str">
        <f>IF(BM85="","",'Cost and Benefit Parameters'!$K$28)</f>
        <v/>
      </c>
      <c r="BR108" s="1" t="str">
        <f>IF(BN85="","",'Cost and Benefit Parameters'!$K$28)</f>
        <v/>
      </c>
    </row>
    <row r="109" spans="1:72" x14ac:dyDescent="0.55000000000000004">
      <c r="A109" s="642"/>
      <c r="B109" t="s">
        <v>478</v>
      </c>
      <c r="L109" s="1" t="str">
        <f>IF(H86="","",'Cost and Benefit Parameters'!$K$28)</f>
        <v/>
      </c>
      <c r="M109" s="1" t="str">
        <f>IF(I86="","",'Cost and Benefit Parameters'!$K$28)</f>
        <v/>
      </c>
      <c r="N109" s="1" t="str">
        <f>IF(J86="","",'Cost and Benefit Parameters'!$K$28)</f>
        <v/>
      </c>
      <c r="O109" s="1" t="str">
        <f>IF(K86="","",'Cost and Benefit Parameters'!$K$28)</f>
        <v/>
      </c>
      <c r="P109" s="1" t="str">
        <f>IF(L86="","",'Cost and Benefit Parameters'!$K$28)</f>
        <v/>
      </c>
      <c r="Q109" s="1" t="str">
        <f>IF(M86="","",'Cost and Benefit Parameters'!$K$28)</f>
        <v/>
      </c>
      <c r="R109" s="1" t="str">
        <f>IF(N86="","",'Cost and Benefit Parameters'!$K$28)</f>
        <v/>
      </c>
      <c r="S109" s="1" t="str">
        <f>IF(O86="","",'Cost and Benefit Parameters'!$K$28)</f>
        <v/>
      </c>
      <c r="T109" s="1" t="str">
        <f>IF(P86="","",'Cost and Benefit Parameters'!$K$28)</f>
        <v/>
      </c>
      <c r="U109" s="1" t="str">
        <f>IF(Q86="","",'Cost and Benefit Parameters'!$K$28)</f>
        <v/>
      </c>
      <c r="V109" s="1" t="str">
        <f>IF(R86="","",'Cost and Benefit Parameters'!$K$28)</f>
        <v/>
      </c>
      <c r="W109" s="1">
        <f>IF(S86="","",'Cost and Benefit Parameters'!$K$28)</f>
        <v>366.03977013450009</v>
      </c>
      <c r="X109" s="1">
        <f>IF(T86="","",'Cost and Benefit Parameters'!$K$28)</f>
        <v>366.03977013450009</v>
      </c>
      <c r="Y109" s="1">
        <f>IF(U86="","",'Cost and Benefit Parameters'!$K$28)</f>
        <v>366.03977013450009</v>
      </c>
      <c r="Z109" s="1">
        <f>IF(V86="","",'Cost and Benefit Parameters'!$K$28)</f>
        <v>366.03977013450009</v>
      </c>
      <c r="AA109" s="1">
        <f>IF(W86="","",'Cost and Benefit Parameters'!$K$28)</f>
        <v>366.03977013450009</v>
      </c>
      <c r="AB109" s="1">
        <f>IF(X86="","",'Cost and Benefit Parameters'!$K$28)</f>
        <v>366.03977013450009</v>
      </c>
      <c r="AC109" s="1">
        <f>IF(Y86="","",'Cost and Benefit Parameters'!$K$28)</f>
        <v>366.03977013450009</v>
      </c>
      <c r="AD109" s="1">
        <f>IF(Z86="","",'Cost and Benefit Parameters'!$K$28)</f>
        <v>366.03977013450009</v>
      </c>
      <c r="AE109" s="1">
        <f>IF(AA86="","",'Cost and Benefit Parameters'!$K$28)</f>
        <v>366.03977013450009</v>
      </c>
      <c r="AF109" s="1">
        <f>IF(AB86="","",'Cost and Benefit Parameters'!$K$28)</f>
        <v>366.03977013450009</v>
      </c>
      <c r="AG109" s="1">
        <f>IF(AC86="","",'Cost and Benefit Parameters'!$K$28)</f>
        <v>366.03977013450009</v>
      </c>
      <c r="AH109" s="1">
        <f>IF(AD86="","",'Cost and Benefit Parameters'!$K$28)</f>
        <v>366.03977013450009</v>
      </c>
      <c r="AI109" s="1">
        <f>IF(AE86="","",'Cost and Benefit Parameters'!$K$28)</f>
        <v>366.03977013450009</v>
      </c>
      <c r="AJ109" s="1">
        <f>IF(AF86="","",'Cost and Benefit Parameters'!$K$28)</f>
        <v>366.03977013450009</v>
      </c>
      <c r="AK109" s="1">
        <f>IF(AG86="","",'Cost and Benefit Parameters'!$K$28)</f>
        <v>366.03977013450009</v>
      </c>
      <c r="AL109" s="1">
        <f>IF(AH86="","",'Cost and Benefit Parameters'!$K$28)</f>
        <v>366.03977013450009</v>
      </c>
      <c r="AM109" s="1">
        <f>IF(AI86="","",'Cost and Benefit Parameters'!$K$28)</f>
        <v>366.03977013450009</v>
      </c>
      <c r="AN109" s="1">
        <f>IF(AJ86="","",'Cost and Benefit Parameters'!$K$28)</f>
        <v>366.03977013450009</v>
      </c>
      <c r="AO109" s="1">
        <f>IF(AK86="","",'Cost and Benefit Parameters'!$K$28)</f>
        <v>366.03977013450009</v>
      </c>
      <c r="AP109" s="1">
        <f>IF(AL86="","",'Cost and Benefit Parameters'!$K$28)</f>
        <v>366.03977013450009</v>
      </c>
      <c r="AQ109" s="1">
        <f>IF(AM86="","",'Cost and Benefit Parameters'!$K$28)</f>
        <v>366.03977013450009</v>
      </c>
      <c r="AR109" s="1">
        <f>IF(AN86="","",'Cost and Benefit Parameters'!$K$28)</f>
        <v>366.03977013450009</v>
      </c>
      <c r="AS109" s="1">
        <f>IF(AO86="","",'Cost and Benefit Parameters'!$K$28)</f>
        <v>366.03977013450009</v>
      </c>
      <c r="AT109" s="1">
        <f>IF(AP86="","",'Cost and Benefit Parameters'!$K$28)</f>
        <v>366.03977013450009</v>
      </c>
      <c r="AU109" s="1">
        <f>IF(AQ86="","",'Cost and Benefit Parameters'!$K$28)</f>
        <v>366.03977013450009</v>
      </c>
      <c r="AV109" s="1">
        <f>IF(AR86="","",'Cost and Benefit Parameters'!$K$28)</f>
        <v>366.03977013450009</v>
      </c>
      <c r="AW109" s="1">
        <f>IF(AS86="","",'Cost and Benefit Parameters'!$K$28)</f>
        <v>366.03977013450009</v>
      </c>
      <c r="AX109" s="1">
        <f>IF(AT86="","",'Cost and Benefit Parameters'!$K$28)</f>
        <v>366.03977013450009</v>
      </c>
      <c r="AY109" s="1">
        <f>IF(AU86="","",'Cost and Benefit Parameters'!$K$28)</f>
        <v>366.03977013450009</v>
      </c>
      <c r="AZ109" s="1">
        <f>IF(AV86="","",'Cost and Benefit Parameters'!$K$28)</f>
        <v>366.03977013450009</v>
      </c>
      <c r="BA109" s="1">
        <f>IF(AW86="","",'Cost and Benefit Parameters'!$K$28)</f>
        <v>366.03977013450009</v>
      </c>
      <c r="BB109" s="1">
        <f>IF(AX86="","",'Cost and Benefit Parameters'!$K$28)</f>
        <v>366.03977013450009</v>
      </c>
      <c r="BC109" s="1">
        <f>IF(AY86="","",'Cost and Benefit Parameters'!$K$28)</f>
        <v>366.03977013450009</v>
      </c>
      <c r="BD109" s="1">
        <f>IF(AZ86="","",'Cost and Benefit Parameters'!$K$28)</f>
        <v>366.03977013450009</v>
      </c>
      <c r="BE109" s="1">
        <f>IF(BA86="","",'Cost and Benefit Parameters'!$K$28)</f>
        <v>366.03977013450009</v>
      </c>
      <c r="BF109" s="1">
        <f>IF(BB86="","",'Cost and Benefit Parameters'!$K$28)</f>
        <v>366.03977013450009</v>
      </c>
      <c r="BG109" s="1">
        <f>IF(BC86="","",'Cost and Benefit Parameters'!$K$28)</f>
        <v>366.03977013450009</v>
      </c>
      <c r="BH109" s="1">
        <f>IF(BD86="","",'Cost and Benefit Parameters'!$K$28)</f>
        <v>366.03977013450009</v>
      </c>
      <c r="BI109" s="1">
        <f>IF(BE86="","",'Cost and Benefit Parameters'!$K$28)</f>
        <v>366.03977013450009</v>
      </c>
      <c r="BJ109" s="1">
        <f>IF(BF86="","",'Cost and Benefit Parameters'!$K$28)</f>
        <v>366.03977013450009</v>
      </c>
      <c r="BK109" s="1" t="str">
        <f>IF(BG86="","",'Cost and Benefit Parameters'!$K$28)</f>
        <v/>
      </c>
      <c r="BL109" s="1" t="str">
        <f>IF(BH86="","",'Cost and Benefit Parameters'!$K$28)</f>
        <v/>
      </c>
      <c r="BM109" s="1" t="str">
        <f>IF(BI86="","",'Cost and Benefit Parameters'!$K$28)</f>
        <v/>
      </c>
      <c r="BN109" s="1" t="str">
        <f>IF(BJ86="","",'Cost and Benefit Parameters'!$K$28)</f>
        <v/>
      </c>
      <c r="BO109" s="1" t="str">
        <f>IF(BK86="","",'Cost and Benefit Parameters'!$K$28)</f>
        <v/>
      </c>
      <c r="BP109" s="1" t="str">
        <f>IF(BL86="","",'Cost and Benefit Parameters'!$K$28)</f>
        <v/>
      </c>
      <c r="BQ109" s="1" t="str">
        <f>IF(BM86="","",'Cost and Benefit Parameters'!$K$28)</f>
        <v/>
      </c>
      <c r="BR109" s="1" t="str">
        <f>IF(BN86="","",'Cost and Benefit Parameters'!$K$28)</f>
        <v/>
      </c>
    </row>
    <row r="110" spans="1:72" x14ac:dyDescent="0.55000000000000004">
      <c r="A110" s="642"/>
      <c r="B110" t="s">
        <v>479</v>
      </c>
      <c r="L110" s="1" t="str">
        <f>IF(H87="","",'Cost and Benefit Parameters'!$K$28)</f>
        <v/>
      </c>
      <c r="M110" s="1" t="str">
        <f>IF(I87="","",'Cost and Benefit Parameters'!$K$28)</f>
        <v/>
      </c>
      <c r="N110" s="1" t="str">
        <f>IF(J87="","",'Cost and Benefit Parameters'!$K$28)</f>
        <v/>
      </c>
      <c r="O110" s="1" t="str">
        <f>IF(K87="","",'Cost and Benefit Parameters'!$K$28)</f>
        <v/>
      </c>
      <c r="P110" s="1" t="str">
        <f>IF(L87="","",'Cost and Benefit Parameters'!$K$28)</f>
        <v/>
      </c>
      <c r="Q110" s="1" t="str">
        <f>IF(M87="","",'Cost and Benefit Parameters'!$K$28)</f>
        <v/>
      </c>
      <c r="R110" s="1" t="str">
        <f>IF(N87="","",'Cost and Benefit Parameters'!$K$28)</f>
        <v/>
      </c>
      <c r="S110" s="1" t="str">
        <f>IF(O87="","",'Cost and Benefit Parameters'!$K$28)</f>
        <v/>
      </c>
      <c r="T110" s="1" t="str">
        <f>IF(P87="","",'Cost and Benefit Parameters'!$K$28)</f>
        <v/>
      </c>
      <c r="U110" s="1" t="str">
        <f>IF(Q87="","",'Cost and Benefit Parameters'!$K$28)</f>
        <v/>
      </c>
      <c r="V110" s="1" t="str">
        <f>IF(R87="","",'Cost and Benefit Parameters'!$K$28)</f>
        <v/>
      </c>
      <c r="W110" s="1" t="str">
        <f>IF(S87="","",'Cost and Benefit Parameters'!$K$28)</f>
        <v/>
      </c>
      <c r="X110" s="1">
        <f>IF(T87="","",'Cost and Benefit Parameters'!$K$28)</f>
        <v>366.03977013450009</v>
      </c>
      <c r="Y110" s="1">
        <f>IF(U87="","",'Cost and Benefit Parameters'!$K$28)</f>
        <v>366.03977013450009</v>
      </c>
      <c r="Z110" s="1">
        <f>IF(V87="","",'Cost and Benefit Parameters'!$K$28)</f>
        <v>366.03977013450009</v>
      </c>
      <c r="AA110" s="1">
        <f>IF(W87="","",'Cost and Benefit Parameters'!$K$28)</f>
        <v>366.03977013450009</v>
      </c>
      <c r="AB110" s="1">
        <f>IF(X87="","",'Cost and Benefit Parameters'!$K$28)</f>
        <v>366.03977013450009</v>
      </c>
      <c r="AC110" s="1">
        <f>IF(Y87="","",'Cost and Benefit Parameters'!$K$28)</f>
        <v>366.03977013450009</v>
      </c>
      <c r="AD110" s="1">
        <f>IF(Z87="","",'Cost and Benefit Parameters'!$K$28)</f>
        <v>366.03977013450009</v>
      </c>
      <c r="AE110" s="1">
        <f>IF(AA87="","",'Cost and Benefit Parameters'!$K$28)</f>
        <v>366.03977013450009</v>
      </c>
      <c r="AF110" s="1">
        <f>IF(AB87="","",'Cost and Benefit Parameters'!$K$28)</f>
        <v>366.03977013450009</v>
      </c>
      <c r="AG110" s="1">
        <f>IF(AC87="","",'Cost and Benefit Parameters'!$K$28)</f>
        <v>366.03977013450009</v>
      </c>
      <c r="AH110" s="1">
        <f>IF(AD87="","",'Cost and Benefit Parameters'!$K$28)</f>
        <v>366.03977013450009</v>
      </c>
      <c r="AI110" s="1">
        <f>IF(AE87="","",'Cost and Benefit Parameters'!$K$28)</f>
        <v>366.03977013450009</v>
      </c>
      <c r="AJ110" s="1">
        <f>IF(AF87="","",'Cost and Benefit Parameters'!$K$28)</f>
        <v>366.03977013450009</v>
      </c>
      <c r="AK110" s="1">
        <f>IF(AG87="","",'Cost and Benefit Parameters'!$K$28)</f>
        <v>366.03977013450009</v>
      </c>
      <c r="AL110" s="1">
        <f>IF(AH87="","",'Cost and Benefit Parameters'!$K$28)</f>
        <v>366.03977013450009</v>
      </c>
      <c r="AM110" s="1">
        <f>IF(AI87="","",'Cost and Benefit Parameters'!$K$28)</f>
        <v>366.03977013450009</v>
      </c>
      <c r="AN110" s="1">
        <f>IF(AJ87="","",'Cost and Benefit Parameters'!$K$28)</f>
        <v>366.03977013450009</v>
      </c>
      <c r="AO110" s="1">
        <f>IF(AK87="","",'Cost and Benefit Parameters'!$K$28)</f>
        <v>366.03977013450009</v>
      </c>
      <c r="AP110" s="1">
        <f>IF(AL87="","",'Cost and Benefit Parameters'!$K$28)</f>
        <v>366.03977013450009</v>
      </c>
      <c r="AQ110" s="1">
        <f>IF(AM87="","",'Cost and Benefit Parameters'!$K$28)</f>
        <v>366.03977013450009</v>
      </c>
      <c r="AR110" s="1">
        <f>IF(AN87="","",'Cost and Benefit Parameters'!$K$28)</f>
        <v>366.03977013450009</v>
      </c>
      <c r="AS110" s="1">
        <f>IF(AO87="","",'Cost and Benefit Parameters'!$K$28)</f>
        <v>366.03977013450009</v>
      </c>
      <c r="AT110" s="1">
        <f>IF(AP87="","",'Cost and Benefit Parameters'!$K$28)</f>
        <v>366.03977013450009</v>
      </c>
      <c r="AU110" s="1">
        <f>IF(AQ87="","",'Cost and Benefit Parameters'!$K$28)</f>
        <v>366.03977013450009</v>
      </c>
      <c r="AV110" s="1">
        <f>IF(AR87="","",'Cost and Benefit Parameters'!$K$28)</f>
        <v>366.03977013450009</v>
      </c>
      <c r="AW110" s="1">
        <f>IF(AS87="","",'Cost and Benefit Parameters'!$K$28)</f>
        <v>366.03977013450009</v>
      </c>
      <c r="AX110" s="1">
        <f>IF(AT87="","",'Cost and Benefit Parameters'!$K$28)</f>
        <v>366.03977013450009</v>
      </c>
      <c r="AY110" s="1">
        <f>IF(AU87="","",'Cost and Benefit Parameters'!$K$28)</f>
        <v>366.03977013450009</v>
      </c>
      <c r="AZ110" s="1">
        <f>IF(AV87="","",'Cost and Benefit Parameters'!$K$28)</f>
        <v>366.03977013450009</v>
      </c>
      <c r="BA110" s="1">
        <f>IF(AW87="","",'Cost and Benefit Parameters'!$K$28)</f>
        <v>366.03977013450009</v>
      </c>
      <c r="BB110" s="1">
        <f>IF(AX87="","",'Cost and Benefit Parameters'!$K$28)</f>
        <v>366.03977013450009</v>
      </c>
      <c r="BC110" s="1">
        <f>IF(AY87="","",'Cost and Benefit Parameters'!$K$28)</f>
        <v>366.03977013450009</v>
      </c>
      <c r="BD110" s="1">
        <f>IF(AZ87="","",'Cost and Benefit Parameters'!$K$28)</f>
        <v>366.03977013450009</v>
      </c>
      <c r="BE110" s="1">
        <f>IF(BA87="","",'Cost and Benefit Parameters'!$K$28)</f>
        <v>366.03977013450009</v>
      </c>
      <c r="BF110" s="1">
        <f>IF(BB87="","",'Cost and Benefit Parameters'!$K$28)</f>
        <v>366.03977013450009</v>
      </c>
      <c r="BG110" s="1">
        <f>IF(BC87="","",'Cost and Benefit Parameters'!$K$28)</f>
        <v>366.03977013450009</v>
      </c>
      <c r="BH110" s="1">
        <f>IF(BD87="","",'Cost and Benefit Parameters'!$K$28)</f>
        <v>366.03977013450009</v>
      </c>
      <c r="BI110" s="1">
        <f>IF(BE87="","",'Cost and Benefit Parameters'!$K$28)</f>
        <v>366.03977013450009</v>
      </c>
      <c r="BJ110" s="1">
        <f>IF(BF87="","",'Cost and Benefit Parameters'!$K$28)</f>
        <v>366.03977013450009</v>
      </c>
      <c r="BK110" s="1">
        <f>IF(BG87="","",'Cost and Benefit Parameters'!$K$28)</f>
        <v>366.03977013450009</v>
      </c>
      <c r="BL110" s="1" t="str">
        <f>IF(BH87="","",'Cost and Benefit Parameters'!$K$28)</f>
        <v/>
      </c>
      <c r="BM110" s="1" t="str">
        <f>IF(BI87="","",'Cost and Benefit Parameters'!$K$28)</f>
        <v/>
      </c>
      <c r="BN110" s="1" t="str">
        <f>IF(BJ87="","",'Cost and Benefit Parameters'!$K$28)</f>
        <v/>
      </c>
      <c r="BO110" s="1" t="str">
        <f>IF(BK87="","",'Cost and Benefit Parameters'!$K$28)</f>
        <v/>
      </c>
      <c r="BP110" s="1" t="str">
        <f>IF(BL87="","",'Cost and Benefit Parameters'!$K$28)</f>
        <v/>
      </c>
      <c r="BQ110" s="1" t="str">
        <f>IF(BM87="","",'Cost and Benefit Parameters'!$K$28)</f>
        <v/>
      </c>
      <c r="BR110" s="1" t="str">
        <f>IF(BN87="","",'Cost and Benefit Parameters'!$K$28)</f>
        <v/>
      </c>
    </row>
    <row r="111" spans="1:72" x14ac:dyDescent="0.55000000000000004">
      <c r="A111" s="642"/>
      <c r="B111" t="s">
        <v>480</v>
      </c>
      <c r="L111" s="1" t="str">
        <f>IF(H88="","",'Cost and Benefit Parameters'!$K$28)</f>
        <v/>
      </c>
      <c r="M111" s="1" t="str">
        <f>IF(I88="","",'Cost and Benefit Parameters'!$K$28)</f>
        <v/>
      </c>
      <c r="N111" s="1" t="str">
        <f>IF(J88="","",'Cost and Benefit Parameters'!$K$28)</f>
        <v/>
      </c>
      <c r="O111" s="1" t="str">
        <f>IF(K88="","",'Cost and Benefit Parameters'!$K$28)</f>
        <v/>
      </c>
      <c r="P111" s="1" t="str">
        <f>IF(L88="","",'Cost and Benefit Parameters'!$K$28)</f>
        <v/>
      </c>
      <c r="Q111" s="1" t="str">
        <f>IF(M88="","",'Cost and Benefit Parameters'!$K$28)</f>
        <v/>
      </c>
      <c r="R111" s="1" t="str">
        <f>IF(N88="","",'Cost and Benefit Parameters'!$K$28)</f>
        <v/>
      </c>
      <c r="S111" s="1" t="str">
        <f>IF(O88="","",'Cost and Benefit Parameters'!$K$28)</f>
        <v/>
      </c>
      <c r="T111" s="1" t="str">
        <f>IF(P88="","",'Cost and Benefit Parameters'!$K$28)</f>
        <v/>
      </c>
      <c r="U111" s="1" t="str">
        <f>IF(Q88="","",'Cost and Benefit Parameters'!$K$28)</f>
        <v/>
      </c>
      <c r="V111" s="1" t="str">
        <f>IF(R88="","",'Cost and Benefit Parameters'!$K$28)</f>
        <v/>
      </c>
      <c r="W111" s="1" t="str">
        <f>IF(S88="","",'Cost and Benefit Parameters'!$K$28)</f>
        <v/>
      </c>
      <c r="X111" s="1" t="str">
        <f>IF(T88="","",'Cost and Benefit Parameters'!$K$28)</f>
        <v/>
      </c>
      <c r="Y111" s="1">
        <f>IF(U88="","",'Cost and Benefit Parameters'!$K$28)</f>
        <v>366.03977013450009</v>
      </c>
      <c r="Z111" s="1">
        <f>IF(V88="","",'Cost and Benefit Parameters'!$K$28)</f>
        <v>366.03977013450009</v>
      </c>
      <c r="AA111" s="1">
        <f>IF(W88="","",'Cost and Benefit Parameters'!$K$28)</f>
        <v>366.03977013450009</v>
      </c>
      <c r="AB111" s="1">
        <f>IF(X88="","",'Cost and Benefit Parameters'!$K$28)</f>
        <v>366.03977013450009</v>
      </c>
      <c r="AC111" s="1">
        <f>IF(Y88="","",'Cost and Benefit Parameters'!$K$28)</f>
        <v>366.03977013450009</v>
      </c>
      <c r="AD111" s="1">
        <f>IF(Z88="","",'Cost and Benefit Parameters'!$K$28)</f>
        <v>366.03977013450009</v>
      </c>
      <c r="AE111" s="1">
        <f>IF(AA88="","",'Cost and Benefit Parameters'!$K$28)</f>
        <v>366.03977013450009</v>
      </c>
      <c r="AF111" s="1">
        <f>IF(AB88="","",'Cost and Benefit Parameters'!$K$28)</f>
        <v>366.03977013450009</v>
      </c>
      <c r="AG111" s="1">
        <f>IF(AC88="","",'Cost and Benefit Parameters'!$K$28)</f>
        <v>366.03977013450009</v>
      </c>
      <c r="AH111" s="1">
        <f>IF(AD88="","",'Cost and Benefit Parameters'!$K$28)</f>
        <v>366.03977013450009</v>
      </c>
      <c r="AI111" s="1">
        <f>IF(AE88="","",'Cost and Benefit Parameters'!$K$28)</f>
        <v>366.03977013450009</v>
      </c>
      <c r="AJ111" s="1">
        <f>IF(AF88="","",'Cost and Benefit Parameters'!$K$28)</f>
        <v>366.03977013450009</v>
      </c>
      <c r="AK111" s="1">
        <f>IF(AG88="","",'Cost and Benefit Parameters'!$K$28)</f>
        <v>366.03977013450009</v>
      </c>
      <c r="AL111" s="1">
        <f>IF(AH88="","",'Cost and Benefit Parameters'!$K$28)</f>
        <v>366.03977013450009</v>
      </c>
      <c r="AM111" s="1">
        <f>IF(AI88="","",'Cost and Benefit Parameters'!$K$28)</f>
        <v>366.03977013450009</v>
      </c>
      <c r="AN111" s="1">
        <f>IF(AJ88="","",'Cost and Benefit Parameters'!$K$28)</f>
        <v>366.03977013450009</v>
      </c>
      <c r="AO111" s="1">
        <f>IF(AK88="","",'Cost and Benefit Parameters'!$K$28)</f>
        <v>366.03977013450009</v>
      </c>
      <c r="AP111" s="1">
        <f>IF(AL88="","",'Cost and Benefit Parameters'!$K$28)</f>
        <v>366.03977013450009</v>
      </c>
      <c r="AQ111" s="1">
        <f>IF(AM88="","",'Cost and Benefit Parameters'!$K$28)</f>
        <v>366.03977013450009</v>
      </c>
      <c r="AR111" s="1">
        <f>IF(AN88="","",'Cost and Benefit Parameters'!$K$28)</f>
        <v>366.03977013450009</v>
      </c>
      <c r="AS111" s="1">
        <f>IF(AO88="","",'Cost and Benefit Parameters'!$K$28)</f>
        <v>366.03977013450009</v>
      </c>
      <c r="AT111" s="1">
        <f>IF(AP88="","",'Cost and Benefit Parameters'!$K$28)</f>
        <v>366.03977013450009</v>
      </c>
      <c r="AU111" s="1">
        <f>IF(AQ88="","",'Cost and Benefit Parameters'!$K$28)</f>
        <v>366.03977013450009</v>
      </c>
      <c r="AV111" s="1">
        <f>IF(AR88="","",'Cost and Benefit Parameters'!$K$28)</f>
        <v>366.03977013450009</v>
      </c>
      <c r="AW111" s="1">
        <f>IF(AS88="","",'Cost and Benefit Parameters'!$K$28)</f>
        <v>366.03977013450009</v>
      </c>
      <c r="AX111" s="1">
        <f>IF(AT88="","",'Cost and Benefit Parameters'!$K$28)</f>
        <v>366.03977013450009</v>
      </c>
      <c r="AY111" s="1">
        <f>IF(AU88="","",'Cost and Benefit Parameters'!$K$28)</f>
        <v>366.03977013450009</v>
      </c>
      <c r="AZ111" s="1">
        <f>IF(AV88="","",'Cost and Benefit Parameters'!$K$28)</f>
        <v>366.03977013450009</v>
      </c>
      <c r="BA111" s="1">
        <f>IF(AW88="","",'Cost and Benefit Parameters'!$K$28)</f>
        <v>366.03977013450009</v>
      </c>
      <c r="BB111" s="1">
        <f>IF(AX88="","",'Cost and Benefit Parameters'!$K$28)</f>
        <v>366.03977013450009</v>
      </c>
      <c r="BC111" s="1">
        <f>IF(AY88="","",'Cost and Benefit Parameters'!$K$28)</f>
        <v>366.03977013450009</v>
      </c>
      <c r="BD111" s="1">
        <f>IF(AZ88="","",'Cost and Benefit Parameters'!$K$28)</f>
        <v>366.03977013450009</v>
      </c>
      <c r="BE111" s="1">
        <f>IF(BA88="","",'Cost and Benefit Parameters'!$K$28)</f>
        <v>366.03977013450009</v>
      </c>
      <c r="BF111" s="1">
        <f>IF(BB88="","",'Cost and Benefit Parameters'!$K$28)</f>
        <v>366.03977013450009</v>
      </c>
      <c r="BG111" s="1">
        <f>IF(BC88="","",'Cost and Benefit Parameters'!$K$28)</f>
        <v>366.03977013450009</v>
      </c>
      <c r="BH111" s="1">
        <f>IF(BD88="","",'Cost and Benefit Parameters'!$K$28)</f>
        <v>366.03977013450009</v>
      </c>
      <c r="BI111" s="1">
        <f>IF(BE88="","",'Cost and Benefit Parameters'!$K$28)</f>
        <v>366.03977013450009</v>
      </c>
      <c r="BJ111" s="1">
        <f>IF(BF88="","",'Cost and Benefit Parameters'!$K$28)</f>
        <v>366.03977013450009</v>
      </c>
      <c r="BK111" s="1">
        <f>IF(BG88="","",'Cost and Benefit Parameters'!$K$28)</f>
        <v>366.03977013450009</v>
      </c>
      <c r="BL111" s="1">
        <f>IF(BH88="","",'Cost and Benefit Parameters'!$K$28)</f>
        <v>366.03977013450009</v>
      </c>
      <c r="BM111" s="1" t="str">
        <f>IF(BI88="","",'Cost and Benefit Parameters'!$K$28)</f>
        <v/>
      </c>
      <c r="BN111" s="1" t="str">
        <f>IF(BJ88="","",'Cost and Benefit Parameters'!$K$28)</f>
        <v/>
      </c>
      <c r="BO111" s="1" t="str">
        <f>IF(BK88="","",'Cost and Benefit Parameters'!$K$28)</f>
        <v/>
      </c>
      <c r="BP111" s="1" t="str">
        <f>IF(BL88="","",'Cost and Benefit Parameters'!$K$28)</f>
        <v/>
      </c>
      <c r="BQ111" s="1" t="str">
        <f>IF(BM88="","",'Cost and Benefit Parameters'!$K$28)</f>
        <v/>
      </c>
      <c r="BR111" s="1" t="str">
        <f>IF(BN88="","",'Cost and Benefit Parameters'!$K$28)</f>
        <v/>
      </c>
    </row>
    <row r="112" spans="1:72" x14ac:dyDescent="0.55000000000000004">
      <c r="A112" s="642"/>
      <c r="B112" t="s">
        <v>481</v>
      </c>
      <c r="L112" s="1" t="str">
        <f>IF(H89="","",'Cost and Benefit Parameters'!$K$28)</f>
        <v/>
      </c>
      <c r="M112" s="1" t="str">
        <f>IF(I89="","",'Cost and Benefit Parameters'!$K$28)</f>
        <v/>
      </c>
      <c r="N112" s="1" t="str">
        <f>IF(J89="","",'Cost and Benefit Parameters'!$K$28)</f>
        <v/>
      </c>
      <c r="O112" s="1" t="str">
        <f>IF(K89="","",'Cost and Benefit Parameters'!$K$28)</f>
        <v/>
      </c>
      <c r="P112" s="1" t="str">
        <f>IF(L89="","",'Cost and Benefit Parameters'!$K$28)</f>
        <v/>
      </c>
      <c r="Q112" s="1" t="str">
        <f>IF(M89="","",'Cost and Benefit Parameters'!$K$28)</f>
        <v/>
      </c>
      <c r="R112" s="1" t="str">
        <f>IF(N89="","",'Cost and Benefit Parameters'!$K$28)</f>
        <v/>
      </c>
      <c r="S112" s="1" t="str">
        <f>IF(O89="","",'Cost and Benefit Parameters'!$K$28)</f>
        <v/>
      </c>
      <c r="T112" s="1" t="str">
        <f>IF(P89="","",'Cost and Benefit Parameters'!$K$28)</f>
        <v/>
      </c>
      <c r="U112" s="1" t="str">
        <f>IF(Q89="","",'Cost and Benefit Parameters'!$K$28)</f>
        <v/>
      </c>
      <c r="V112" s="1" t="str">
        <f>IF(R89="","",'Cost and Benefit Parameters'!$K$28)</f>
        <v/>
      </c>
      <c r="W112" s="1" t="str">
        <f>IF(S89="","",'Cost and Benefit Parameters'!$K$28)</f>
        <v/>
      </c>
      <c r="X112" s="1" t="str">
        <f>IF(T89="","",'Cost and Benefit Parameters'!$K$28)</f>
        <v/>
      </c>
      <c r="Y112" s="1" t="str">
        <f>IF(U89="","",'Cost and Benefit Parameters'!$K$28)</f>
        <v/>
      </c>
      <c r="Z112" s="1">
        <f>IF(V89="","",'Cost and Benefit Parameters'!$K$28)</f>
        <v>366.03977013450009</v>
      </c>
      <c r="AA112" s="1">
        <f>IF(W89="","",'Cost and Benefit Parameters'!$K$28)</f>
        <v>366.03977013450009</v>
      </c>
      <c r="AB112" s="1">
        <f>IF(X89="","",'Cost and Benefit Parameters'!$K$28)</f>
        <v>366.03977013450009</v>
      </c>
      <c r="AC112" s="1">
        <f>IF(Y89="","",'Cost and Benefit Parameters'!$K$28)</f>
        <v>366.03977013450009</v>
      </c>
      <c r="AD112" s="1">
        <f>IF(Z89="","",'Cost and Benefit Parameters'!$K$28)</f>
        <v>366.03977013450009</v>
      </c>
      <c r="AE112" s="1">
        <f>IF(AA89="","",'Cost and Benefit Parameters'!$K$28)</f>
        <v>366.03977013450009</v>
      </c>
      <c r="AF112" s="1">
        <f>IF(AB89="","",'Cost and Benefit Parameters'!$K$28)</f>
        <v>366.03977013450009</v>
      </c>
      <c r="AG112" s="1">
        <f>IF(AC89="","",'Cost and Benefit Parameters'!$K$28)</f>
        <v>366.03977013450009</v>
      </c>
      <c r="AH112" s="1">
        <f>IF(AD89="","",'Cost and Benefit Parameters'!$K$28)</f>
        <v>366.03977013450009</v>
      </c>
      <c r="AI112" s="1">
        <f>IF(AE89="","",'Cost and Benefit Parameters'!$K$28)</f>
        <v>366.03977013450009</v>
      </c>
      <c r="AJ112" s="1">
        <f>IF(AF89="","",'Cost and Benefit Parameters'!$K$28)</f>
        <v>366.03977013450009</v>
      </c>
      <c r="AK112" s="1">
        <f>IF(AG89="","",'Cost and Benefit Parameters'!$K$28)</f>
        <v>366.03977013450009</v>
      </c>
      <c r="AL112" s="1">
        <f>IF(AH89="","",'Cost and Benefit Parameters'!$K$28)</f>
        <v>366.03977013450009</v>
      </c>
      <c r="AM112" s="1">
        <f>IF(AI89="","",'Cost and Benefit Parameters'!$K$28)</f>
        <v>366.03977013450009</v>
      </c>
      <c r="AN112" s="1">
        <f>IF(AJ89="","",'Cost and Benefit Parameters'!$K$28)</f>
        <v>366.03977013450009</v>
      </c>
      <c r="AO112" s="1">
        <f>IF(AK89="","",'Cost and Benefit Parameters'!$K$28)</f>
        <v>366.03977013450009</v>
      </c>
      <c r="AP112" s="1">
        <f>IF(AL89="","",'Cost and Benefit Parameters'!$K$28)</f>
        <v>366.03977013450009</v>
      </c>
      <c r="AQ112" s="1">
        <f>IF(AM89="","",'Cost and Benefit Parameters'!$K$28)</f>
        <v>366.03977013450009</v>
      </c>
      <c r="AR112" s="1">
        <f>IF(AN89="","",'Cost and Benefit Parameters'!$K$28)</f>
        <v>366.03977013450009</v>
      </c>
      <c r="AS112" s="1">
        <f>IF(AO89="","",'Cost and Benefit Parameters'!$K$28)</f>
        <v>366.03977013450009</v>
      </c>
      <c r="AT112" s="1">
        <f>IF(AP89="","",'Cost and Benefit Parameters'!$K$28)</f>
        <v>366.03977013450009</v>
      </c>
      <c r="AU112" s="1">
        <f>IF(AQ89="","",'Cost and Benefit Parameters'!$K$28)</f>
        <v>366.03977013450009</v>
      </c>
      <c r="AV112" s="1">
        <f>IF(AR89="","",'Cost and Benefit Parameters'!$K$28)</f>
        <v>366.03977013450009</v>
      </c>
      <c r="AW112" s="1">
        <f>IF(AS89="","",'Cost and Benefit Parameters'!$K$28)</f>
        <v>366.03977013450009</v>
      </c>
      <c r="AX112" s="1">
        <f>IF(AT89="","",'Cost and Benefit Parameters'!$K$28)</f>
        <v>366.03977013450009</v>
      </c>
      <c r="AY112" s="1">
        <f>IF(AU89="","",'Cost and Benefit Parameters'!$K$28)</f>
        <v>366.03977013450009</v>
      </c>
      <c r="AZ112" s="1">
        <f>IF(AV89="","",'Cost and Benefit Parameters'!$K$28)</f>
        <v>366.03977013450009</v>
      </c>
      <c r="BA112" s="1">
        <f>IF(AW89="","",'Cost and Benefit Parameters'!$K$28)</f>
        <v>366.03977013450009</v>
      </c>
      <c r="BB112" s="1">
        <f>IF(AX89="","",'Cost and Benefit Parameters'!$K$28)</f>
        <v>366.03977013450009</v>
      </c>
      <c r="BC112" s="1">
        <f>IF(AY89="","",'Cost and Benefit Parameters'!$K$28)</f>
        <v>366.03977013450009</v>
      </c>
      <c r="BD112" s="1">
        <f>IF(AZ89="","",'Cost and Benefit Parameters'!$K$28)</f>
        <v>366.03977013450009</v>
      </c>
      <c r="BE112" s="1">
        <f>IF(BA89="","",'Cost and Benefit Parameters'!$K$28)</f>
        <v>366.03977013450009</v>
      </c>
      <c r="BF112" s="1">
        <f>IF(BB89="","",'Cost and Benefit Parameters'!$K$28)</f>
        <v>366.03977013450009</v>
      </c>
      <c r="BG112" s="1">
        <f>IF(BC89="","",'Cost and Benefit Parameters'!$K$28)</f>
        <v>366.03977013450009</v>
      </c>
      <c r="BH112" s="1">
        <f>IF(BD89="","",'Cost and Benefit Parameters'!$K$28)</f>
        <v>366.03977013450009</v>
      </c>
      <c r="BI112" s="1">
        <f>IF(BE89="","",'Cost and Benefit Parameters'!$K$28)</f>
        <v>366.03977013450009</v>
      </c>
      <c r="BJ112" s="1">
        <f>IF(BF89="","",'Cost and Benefit Parameters'!$K$28)</f>
        <v>366.03977013450009</v>
      </c>
      <c r="BK112" s="1">
        <f>IF(BG89="","",'Cost and Benefit Parameters'!$K$28)</f>
        <v>366.03977013450009</v>
      </c>
      <c r="BL112" s="1">
        <f>IF(BH89="","",'Cost and Benefit Parameters'!$K$28)</f>
        <v>366.03977013450009</v>
      </c>
      <c r="BM112" s="1">
        <f>IF(BI89="","",'Cost and Benefit Parameters'!$K$28)</f>
        <v>366.03977013450009</v>
      </c>
      <c r="BN112" s="1" t="str">
        <f>IF(BJ89="","",'Cost and Benefit Parameters'!$K$28)</f>
        <v/>
      </c>
      <c r="BO112" s="1" t="str">
        <f>IF(BK89="","",'Cost and Benefit Parameters'!$K$28)</f>
        <v/>
      </c>
      <c r="BP112" s="1" t="str">
        <f>IF(BL89="","",'Cost and Benefit Parameters'!$K$28)</f>
        <v/>
      </c>
      <c r="BQ112" s="1" t="str">
        <f>IF(BM89="","",'Cost and Benefit Parameters'!$K$28)</f>
        <v/>
      </c>
      <c r="BR112" s="1" t="str">
        <f>IF(BN89="","",'Cost and Benefit Parameters'!$K$28)</f>
        <v/>
      </c>
    </row>
    <row r="113" spans="1:72" x14ac:dyDescent="0.55000000000000004">
      <c r="A113" s="642"/>
      <c r="B113" t="s">
        <v>482</v>
      </c>
      <c r="L113" s="1" t="str">
        <f>IF(H90="","",'Cost and Benefit Parameters'!$K$28)</f>
        <v/>
      </c>
      <c r="M113" s="1" t="str">
        <f>IF(I90="","",'Cost and Benefit Parameters'!$K$28)</f>
        <v/>
      </c>
      <c r="N113" s="1" t="str">
        <f>IF(J90="","",'Cost and Benefit Parameters'!$K$28)</f>
        <v/>
      </c>
      <c r="O113" s="1" t="str">
        <f>IF(K90="","",'Cost and Benefit Parameters'!$K$28)</f>
        <v/>
      </c>
      <c r="P113" s="1" t="str">
        <f>IF(L90="","",'Cost and Benefit Parameters'!$K$28)</f>
        <v/>
      </c>
      <c r="Q113" s="1" t="str">
        <f>IF(M90="","",'Cost and Benefit Parameters'!$K$28)</f>
        <v/>
      </c>
      <c r="R113" s="1" t="str">
        <f>IF(N90="","",'Cost and Benefit Parameters'!$K$28)</f>
        <v/>
      </c>
      <c r="S113" s="1" t="str">
        <f>IF(O90="","",'Cost and Benefit Parameters'!$K$28)</f>
        <v/>
      </c>
      <c r="T113" s="1" t="str">
        <f>IF(P90="","",'Cost and Benefit Parameters'!$K$28)</f>
        <v/>
      </c>
      <c r="U113" s="1" t="str">
        <f>IF(Q90="","",'Cost and Benefit Parameters'!$K$28)</f>
        <v/>
      </c>
      <c r="V113" s="1" t="str">
        <f>IF(R90="","",'Cost and Benefit Parameters'!$K$28)</f>
        <v/>
      </c>
      <c r="W113" s="1" t="str">
        <f>IF(S90="","",'Cost and Benefit Parameters'!$K$28)</f>
        <v/>
      </c>
      <c r="X113" s="1" t="str">
        <f>IF(T90="","",'Cost and Benefit Parameters'!$K$28)</f>
        <v/>
      </c>
      <c r="Y113" s="1" t="str">
        <f>IF(U90="","",'Cost and Benefit Parameters'!$K$28)</f>
        <v/>
      </c>
      <c r="Z113" s="1" t="str">
        <f>IF(V90="","",'Cost and Benefit Parameters'!$K$28)</f>
        <v/>
      </c>
      <c r="AA113" s="1">
        <f>IF(W90="","",'Cost and Benefit Parameters'!$K$28)</f>
        <v>366.03977013450009</v>
      </c>
      <c r="AB113" s="1">
        <f>IF(X90="","",'Cost and Benefit Parameters'!$K$28)</f>
        <v>366.03977013450009</v>
      </c>
      <c r="AC113" s="1">
        <f>IF(Y90="","",'Cost and Benefit Parameters'!$K$28)</f>
        <v>366.03977013450009</v>
      </c>
      <c r="AD113" s="1">
        <f>IF(Z90="","",'Cost and Benefit Parameters'!$K$28)</f>
        <v>366.03977013450009</v>
      </c>
      <c r="AE113" s="1">
        <f>IF(AA90="","",'Cost and Benefit Parameters'!$K$28)</f>
        <v>366.03977013450009</v>
      </c>
      <c r="AF113" s="1">
        <f>IF(AB90="","",'Cost and Benefit Parameters'!$K$28)</f>
        <v>366.03977013450009</v>
      </c>
      <c r="AG113" s="1">
        <f>IF(AC90="","",'Cost and Benefit Parameters'!$K$28)</f>
        <v>366.03977013450009</v>
      </c>
      <c r="AH113" s="1">
        <f>IF(AD90="","",'Cost and Benefit Parameters'!$K$28)</f>
        <v>366.03977013450009</v>
      </c>
      <c r="AI113" s="1">
        <f>IF(AE90="","",'Cost and Benefit Parameters'!$K$28)</f>
        <v>366.03977013450009</v>
      </c>
      <c r="AJ113" s="1">
        <f>IF(AF90="","",'Cost and Benefit Parameters'!$K$28)</f>
        <v>366.03977013450009</v>
      </c>
      <c r="AK113" s="1">
        <f>IF(AG90="","",'Cost and Benefit Parameters'!$K$28)</f>
        <v>366.03977013450009</v>
      </c>
      <c r="AL113" s="1">
        <f>IF(AH90="","",'Cost and Benefit Parameters'!$K$28)</f>
        <v>366.03977013450009</v>
      </c>
      <c r="AM113" s="1">
        <f>IF(AI90="","",'Cost and Benefit Parameters'!$K$28)</f>
        <v>366.03977013450009</v>
      </c>
      <c r="AN113" s="1">
        <f>IF(AJ90="","",'Cost and Benefit Parameters'!$K$28)</f>
        <v>366.03977013450009</v>
      </c>
      <c r="AO113" s="1">
        <f>IF(AK90="","",'Cost and Benefit Parameters'!$K$28)</f>
        <v>366.03977013450009</v>
      </c>
      <c r="AP113" s="1">
        <f>IF(AL90="","",'Cost and Benefit Parameters'!$K$28)</f>
        <v>366.03977013450009</v>
      </c>
      <c r="AQ113" s="1">
        <f>IF(AM90="","",'Cost and Benefit Parameters'!$K$28)</f>
        <v>366.03977013450009</v>
      </c>
      <c r="AR113" s="1">
        <f>IF(AN90="","",'Cost and Benefit Parameters'!$K$28)</f>
        <v>366.03977013450009</v>
      </c>
      <c r="AS113" s="1">
        <f>IF(AO90="","",'Cost and Benefit Parameters'!$K$28)</f>
        <v>366.03977013450009</v>
      </c>
      <c r="AT113" s="1">
        <f>IF(AP90="","",'Cost and Benefit Parameters'!$K$28)</f>
        <v>366.03977013450009</v>
      </c>
      <c r="AU113" s="1">
        <f>IF(AQ90="","",'Cost and Benefit Parameters'!$K$28)</f>
        <v>366.03977013450009</v>
      </c>
      <c r="AV113" s="1">
        <f>IF(AR90="","",'Cost and Benefit Parameters'!$K$28)</f>
        <v>366.03977013450009</v>
      </c>
      <c r="AW113" s="1">
        <f>IF(AS90="","",'Cost and Benefit Parameters'!$K$28)</f>
        <v>366.03977013450009</v>
      </c>
      <c r="AX113" s="1">
        <f>IF(AT90="","",'Cost and Benefit Parameters'!$K$28)</f>
        <v>366.03977013450009</v>
      </c>
      <c r="AY113" s="1">
        <f>IF(AU90="","",'Cost and Benefit Parameters'!$K$28)</f>
        <v>366.03977013450009</v>
      </c>
      <c r="AZ113" s="1">
        <f>IF(AV90="","",'Cost and Benefit Parameters'!$K$28)</f>
        <v>366.03977013450009</v>
      </c>
      <c r="BA113" s="1">
        <f>IF(AW90="","",'Cost and Benefit Parameters'!$K$28)</f>
        <v>366.03977013450009</v>
      </c>
      <c r="BB113" s="1">
        <f>IF(AX90="","",'Cost and Benefit Parameters'!$K$28)</f>
        <v>366.03977013450009</v>
      </c>
      <c r="BC113" s="1">
        <f>IF(AY90="","",'Cost and Benefit Parameters'!$K$28)</f>
        <v>366.03977013450009</v>
      </c>
      <c r="BD113" s="1">
        <f>IF(AZ90="","",'Cost and Benefit Parameters'!$K$28)</f>
        <v>366.03977013450009</v>
      </c>
      <c r="BE113" s="1">
        <f>IF(BA90="","",'Cost and Benefit Parameters'!$K$28)</f>
        <v>366.03977013450009</v>
      </c>
      <c r="BF113" s="1">
        <f>IF(BB90="","",'Cost and Benefit Parameters'!$K$28)</f>
        <v>366.03977013450009</v>
      </c>
      <c r="BG113" s="1">
        <f>IF(BC90="","",'Cost and Benefit Parameters'!$K$28)</f>
        <v>366.03977013450009</v>
      </c>
      <c r="BH113" s="1">
        <f>IF(BD90="","",'Cost and Benefit Parameters'!$K$28)</f>
        <v>366.03977013450009</v>
      </c>
      <c r="BI113" s="1">
        <f>IF(BE90="","",'Cost and Benefit Parameters'!$K$28)</f>
        <v>366.03977013450009</v>
      </c>
      <c r="BJ113" s="1">
        <f>IF(BF90="","",'Cost and Benefit Parameters'!$K$28)</f>
        <v>366.03977013450009</v>
      </c>
      <c r="BK113" s="1">
        <f>IF(BG90="","",'Cost and Benefit Parameters'!$K$28)</f>
        <v>366.03977013450009</v>
      </c>
      <c r="BL113" s="1">
        <f>IF(BH90="","",'Cost and Benefit Parameters'!$K$28)</f>
        <v>366.03977013450009</v>
      </c>
      <c r="BM113" s="1">
        <f>IF(BI90="","",'Cost and Benefit Parameters'!$K$28)</f>
        <v>366.03977013450009</v>
      </c>
      <c r="BN113" s="1">
        <f>IF(BJ90="","",'Cost and Benefit Parameters'!$K$28)</f>
        <v>366.03977013450009</v>
      </c>
      <c r="BO113" s="1" t="str">
        <f>IF(BK90="","",'Cost and Benefit Parameters'!$K$28)</f>
        <v/>
      </c>
      <c r="BP113" s="1" t="str">
        <f>IF(BL90="","",'Cost and Benefit Parameters'!$K$28)</f>
        <v/>
      </c>
      <c r="BQ113" s="1" t="str">
        <f>IF(BM90="","",'Cost and Benefit Parameters'!$K$28)</f>
        <v/>
      </c>
      <c r="BR113" s="1" t="str">
        <f>IF(BN90="","",'Cost and Benefit Parameters'!$K$28)</f>
        <v/>
      </c>
    </row>
    <row r="114" spans="1:72" x14ac:dyDescent="0.55000000000000004">
      <c r="A114" s="642"/>
      <c r="B114" t="s">
        <v>483</v>
      </c>
      <c r="L114" s="1" t="str">
        <f>IF(H91="","",'Cost and Benefit Parameters'!$K$28)</f>
        <v/>
      </c>
      <c r="M114" s="1" t="str">
        <f>IF(I91="","",'Cost and Benefit Parameters'!$K$28)</f>
        <v/>
      </c>
      <c r="N114" s="1" t="str">
        <f>IF(J91="","",'Cost and Benefit Parameters'!$K$28)</f>
        <v/>
      </c>
      <c r="O114" s="1" t="str">
        <f>IF(K91="","",'Cost and Benefit Parameters'!$K$28)</f>
        <v/>
      </c>
      <c r="P114" s="1" t="str">
        <f>IF(L91="","",'Cost and Benefit Parameters'!$K$28)</f>
        <v/>
      </c>
      <c r="Q114" s="1" t="str">
        <f>IF(M91="","",'Cost and Benefit Parameters'!$K$28)</f>
        <v/>
      </c>
      <c r="R114" s="1" t="str">
        <f>IF(N91="","",'Cost and Benefit Parameters'!$K$28)</f>
        <v/>
      </c>
      <c r="S114" s="1" t="str">
        <f>IF(O91="","",'Cost and Benefit Parameters'!$K$28)</f>
        <v/>
      </c>
      <c r="T114" s="1" t="str">
        <f>IF(P91="","",'Cost and Benefit Parameters'!$K$28)</f>
        <v/>
      </c>
      <c r="U114" s="1" t="str">
        <f>IF(Q91="","",'Cost and Benefit Parameters'!$K$28)</f>
        <v/>
      </c>
      <c r="V114" s="1" t="str">
        <f>IF(R91="","",'Cost and Benefit Parameters'!$K$28)</f>
        <v/>
      </c>
      <c r="W114" s="1" t="str">
        <f>IF(S91="","",'Cost and Benefit Parameters'!$K$28)</f>
        <v/>
      </c>
      <c r="X114" s="1" t="str">
        <f>IF(T91="","",'Cost and Benefit Parameters'!$K$28)</f>
        <v/>
      </c>
      <c r="Y114" s="1" t="str">
        <f>IF(U91="","",'Cost and Benefit Parameters'!$K$28)</f>
        <v/>
      </c>
      <c r="Z114" s="1" t="str">
        <f>IF(V91="","",'Cost and Benefit Parameters'!$K$28)</f>
        <v/>
      </c>
      <c r="AA114" s="1" t="str">
        <f>IF(W91="","",'Cost and Benefit Parameters'!$K$28)</f>
        <v/>
      </c>
      <c r="AB114" s="1">
        <f>IF(X91="","",'Cost and Benefit Parameters'!$K$28)</f>
        <v>366.03977013450009</v>
      </c>
      <c r="AC114" s="1">
        <f>IF(Y91="","",'Cost and Benefit Parameters'!$K$28)</f>
        <v>366.03977013450009</v>
      </c>
      <c r="AD114" s="1">
        <f>IF(Z91="","",'Cost and Benefit Parameters'!$K$28)</f>
        <v>366.03977013450009</v>
      </c>
      <c r="AE114" s="1">
        <f>IF(AA91="","",'Cost and Benefit Parameters'!$K$28)</f>
        <v>366.03977013450009</v>
      </c>
      <c r="AF114" s="1">
        <f>IF(AB91="","",'Cost and Benefit Parameters'!$K$28)</f>
        <v>366.03977013450009</v>
      </c>
      <c r="AG114" s="1">
        <f>IF(AC91="","",'Cost and Benefit Parameters'!$K$28)</f>
        <v>366.03977013450009</v>
      </c>
      <c r="AH114" s="1">
        <f>IF(AD91="","",'Cost and Benefit Parameters'!$K$28)</f>
        <v>366.03977013450009</v>
      </c>
      <c r="AI114" s="1">
        <f>IF(AE91="","",'Cost and Benefit Parameters'!$K$28)</f>
        <v>366.03977013450009</v>
      </c>
      <c r="AJ114" s="1">
        <f>IF(AF91="","",'Cost and Benefit Parameters'!$K$28)</f>
        <v>366.03977013450009</v>
      </c>
      <c r="AK114" s="1">
        <f>IF(AG91="","",'Cost and Benefit Parameters'!$K$28)</f>
        <v>366.03977013450009</v>
      </c>
      <c r="AL114" s="1">
        <f>IF(AH91="","",'Cost and Benefit Parameters'!$K$28)</f>
        <v>366.03977013450009</v>
      </c>
      <c r="AM114" s="1">
        <f>IF(AI91="","",'Cost and Benefit Parameters'!$K$28)</f>
        <v>366.03977013450009</v>
      </c>
      <c r="AN114" s="1">
        <f>IF(AJ91="","",'Cost and Benefit Parameters'!$K$28)</f>
        <v>366.03977013450009</v>
      </c>
      <c r="AO114" s="1">
        <f>IF(AK91="","",'Cost and Benefit Parameters'!$K$28)</f>
        <v>366.03977013450009</v>
      </c>
      <c r="AP114" s="1">
        <f>IF(AL91="","",'Cost and Benefit Parameters'!$K$28)</f>
        <v>366.03977013450009</v>
      </c>
      <c r="AQ114" s="1">
        <f>IF(AM91="","",'Cost and Benefit Parameters'!$K$28)</f>
        <v>366.03977013450009</v>
      </c>
      <c r="AR114" s="1">
        <f>IF(AN91="","",'Cost and Benefit Parameters'!$K$28)</f>
        <v>366.03977013450009</v>
      </c>
      <c r="AS114" s="1">
        <f>IF(AO91="","",'Cost and Benefit Parameters'!$K$28)</f>
        <v>366.03977013450009</v>
      </c>
      <c r="AT114" s="1">
        <f>IF(AP91="","",'Cost and Benefit Parameters'!$K$28)</f>
        <v>366.03977013450009</v>
      </c>
      <c r="AU114" s="1">
        <f>IF(AQ91="","",'Cost and Benefit Parameters'!$K$28)</f>
        <v>366.03977013450009</v>
      </c>
      <c r="AV114" s="1">
        <f>IF(AR91="","",'Cost and Benefit Parameters'!$K$28)</f>
        <v>366.03977013450009</v>
      </c>
      <c r="AW114" s="1">
        <f>IF(AS91="","",'Cost and Benefit Parameters'!$K$28)</f>
        <v>366.03977013450009</v>
      </c>
      <c r="AX114" s="1">
        <f>IF(AT91="","",'Cost and Benefit Parameters'!$K$28)</f>
        <v>366.03977013450009</v>
      </c>
      <c r="AY114" s="1">
        <f>IF(AU91="","",'Cost and Benefit Parameters'!$K$28)</f>
        <v>366.03977013450009</v>
      </c>
      <c r="AZ114" s="1">
        <f>IF(AV91="","",'Cost and Benefit Parameters'!$K$28)</f>
        <v>366.03977013450009</v>
      </c>
      <c r="BA114" s="1">
        <f>IF(AW91="","",'Cost and Benefit Parameters'!$K$28)</f>
        <v>366.03977013450009</v>
      </c>
      <c r="BB114" s="1">
        <f>IF(AX91="","",'Cost and Benefit Parameters'!$K$28)</f>
        <v>366.03977013450009</v>
      </c>
      <c r="BC114" s="1">
        <f>IF(AY91="","",'Cost and Benefit Parameters'!$K$28)</f>
        <v>366.03977013450009</v>
      </c>
      <c r="BD114" s="1">
        <f>IF(AZ91="","",'Cost and Benefit Parameters'!$K$28)</f>
        <v>366.03977013450009</v>
      </c>
      <c r="BE114" s="1">
        <f>IF(BA91="","",'Cost and Benefit Parameters'!$K$28)</f>
        <v>366.03977013450009</v>
      </c>
      <c r="BF114" s="1">
        <f>IF(BB91="","",'Cost and Benefit Parameters'!$K$28)</f>
        <v>366.03977013450009</v>
      </c>
      <c r="BG114" s="1">
        <f>IF(BC91="","",'Cost and Benefit Parameters'!$K$28)</f>
        <v>366.03977013450009</v>
      </c>
      <c r="BH114" s="1">
        <f>IF(BD91="","",'Cost and Benefit Parameters'!$K$28)</f>
        <v>366.03977013450009</v>
      </c>
      <c r="BI114" s="1">
        <f>IF(BE91="","",'Cost and Benefit Parameters'!$K$28)</f>
        <v>366.03977013450009</v>
      </c>
      <c r="BJ114" s="1">
        <f>IF(BF91="","",'Cost and Benefit Parameters'!$K$28)</f>
        <v>366.03977013450009</v>
      </c>
      <c r="BK114" s="1">
        <f>IF(BG91="","",'Cost and Benefit Parameters'!$K$28)</f>
        <v>366.03977013450009</v>
      </c>
      <c r="BL114" s="1">
        <f>IF(BH91="","",'Cost and Benefit Parameters'!$K$28)</f>
        <v>366.03977013450009</v>
      </c>
      <c r="BM114" s="1">
        <f>IF(BI91="","",'Cost and Benefit Parameters'!$K$28)</f>
        <v>366.03977013450009</v>
      </c>
      <c r="BN114" s="1">
        <f>IF(BJ91="","",'Cost and Benefit Parameters'!$K$28)</f>
        <v>366.03977013450009</v>
      </c>
      <c r="BO114" s="1">
        <f>IF(BK91="","",'Cost and Benefit Parameters'!$K$28)</f>
        <v>366.03977013450009</v>
      </c>
      <c r="BP114" s="1" t="str">
        <f>IF(BL91="","",'Cost and Benefit Parameters'!$K$28)</f>
        <v/>
      </c>
      <c r="BQ114" s="1" t="str">
        <f>IF(BM91="","",'Cost and Benefit Parameters'!$K$28)</f>
        <v/>
      </c>
      <c r="BR114" s="1" t="str">
        <f>IF(BN91="","",'Cost and Benefit Parameters'!$K$28)</f>
        <v/>
      </c>
    </row>
    <row r="115" spans="1:72" x14ac:dyDescent="0.55000000000000004">
      <c r="A115" s="642"/>
      <c r="B115" t="s">
        <v>484</v>
      </c>
      <c r="L115" s="1" t="str">
        <f>IF(H92="","",'Cost and Benefit Parameters'!$K$28)</f>
        <v/>
      </c>
      <c r="M115" s="1" t="str">
        <f>IF(I92="","",'Cost and Benefit Parameters'!$K$28)</f>
        <v/>
      </c>
      <c r="N115" s="1" t="str">
        <f>IF(J92="","",'Cost and Benefit Parameters'!$K$28)</f>
        <v/>
      </c>
      <c r="O115" s="1" t="str">
        <f>IF(K92="","",'Cost and Benefit Parameters'!$K$28)</f>
        <v/>
      </c>
      <c r="P115" s="1" t="str">
        <f>IF(L92="","",'Cost and Benefit Parameters'!$K$28)</f>
        <v/>
      </c>
      <c r="Q115" s="1" t="str">
        <f>IF(M92="","",'Cost and Benefit Parameters'!$K$28)</f>
        <v/>
      </c>
      <c r="R115" s="1" t="str">
        <f>IF(N92="","",'Cost and Benefit Parameters'!$K$28)</f>
        <v/>
      </c>
      <c r="S115" s="1" t="str">
        <f>IF(O92="","",'Cost and Benefit Parameters'!$K$28)</f>
        <v/>
      </c>
      <c r="T115" s="1" t="str">
        <f>IF(P92="","",'Cost and Benefit Parameters'!$K$28)</f>
        <v/>
      </c>
      <c r="U115" s="1" t="str">
        <f>IF(Q92="","",'Cost and Benefit Parameters'!$K$28)</f>
        <v/>
      </c>
      <c r="V115" s="1" t="str">
        <f>IF(R92="","",'Cost and Benefit Parameters'!$K$28)</f>
        <v/>
      </c>
      <c r="W115" s="1" t="str">
        <f>IF(S92="","",'Cost and Benefit Parameters'!$K$28)</f>
        <v/>
      </c>
      <c r="X115" s="1" t="str">
        <f>IF(T92="","",'Cost and Benefit Parameters'!$K$28)</f>
        <v/>
      </c>
      <c r="Y115" s="1" t="str">
        <f>IF(U92="","",'Cost and Benefit Parameters'!$K$28)</f>
        <v/>
      </c>
      <c r="Z115" s="1" t="str">
        <f>IF(V92="","",'Cost and Benefit Parameters'!$K$28)</f>
        <v/>
      </c>
      <c r="AA115" s="1" t="str">
        <f>IF(W92="","",'Cost and Benefit Parameters'!$K$28)</f>
        <v/>
      </c>
      <c r="AB115" s="1" t="str">
        <f>IF(X92="","",'Cost and Benefit Parameters'!$K$28)</f>
        <v/>
      </c>
      <c r="AC115" s="1">
        <f>IF(Y92="","",'Cost and Benefit Parameters'!$K$28)</f>
        <v>366.03977013450009</v>
      </c>
      <c r="AD115" s="1">
        <f>IF(Z92="","",'Cost and Benefit Parameters'!$K$28)</f>
        <v>366.03977013450009</v>
      </c>
      <c r="AE115" s="1">
        <f>IF(AA92="","",'Cost and Benefit Parameters'!$K$28)</f>
        <v>366.03977013450009</v>
      </c>
      <c r="AF115" s="1">
        <f>IF(AB92="","",'Cost and Benefit Parameters'!$K$28)</f>
        <v>366.03977013450009</v>
      </c>
      <c r="AG115" s="1">
        <f>IF(AC92="","",'Cost and Benefit Parameters'!$K$28)</f>
        <v>366.03977013450009</v>
      </c>
      <c r="AH115" s="1">
        <f>IF(AD92="","",'Cost and Benefit Parameters'!$K$28)</f>
        <v>366.03977013450009</v>
      </c>
      <c r="AI115" s="1">
        <f>IF(AE92="","",'Cost and Benefit Parameters'!$K$28)</f>
        <v>366.03977013450009</v>
      </c>
      <c r="AJ115" s="1">
        <f>IF(AF92="","",'Cost and Benefit Parameters'!$K$28)</f>
        <v>366.03977013450009</v>
      </c>
      <c r="AK115" s="1">
        <f>IF(AG92="","",'Cost and Benefit Parameters'!$K$28)</f>
        <v>366.03977013450009</v>
      </c>
      <c r="AL115" s="1">
        <f>IF(AH92="","",'Cost and Benefit Parameters'!$K$28)</f>
        <v>366.03977013450009</v>
      </c>
      <c r="AM115" s="1">
        <f>IF(AI92="","",'Cost and Benefit Parameters'!$K$28)</f>
        <v>366.03977013450009</v>
      </c>
      <c r="AN115" s="1">
        <f>IF(AJ92="","",'Cost and Benefit Parameters'!$K$28)</f>
        <v>366.03977013450009</v>
      </c>
      <c r="AO115" s="1">
        <f>IF(AK92="","",'Cost and Benefit Parameters'!$K$28)</f>
        <v>366.03977013450009</v>
      </c>
      <c r="AP115" s="1">
        <f>IF(AL92="","",'Cost and Benefit Parameters'!$K$28)</f>
        <v>366.03977013450009</v>
      </c>
      <c r="AQ115" s="1">
        <f>IF(AM92="","",'Cost and Benefit Parameters'!$K$28)</f>
        <v>366.03977013450009</v>
      </c>
      <c r="AR115" s="1">
        <f>IF(AN92="","",'Cost and Benefit Parameters'!$K$28)</f>
        <v>366.03977013450009</v>
      </c>
      <c r="AS115" s="1">
        <f>IF(AO92="","",'Cost and Benefit Parameters'!$K$28)</f>
        <v>366.03977013450009</v>
      </c>
      <c r="AT115" s="1">
        <f>IF(AP92="","",'Cost and Benefit Parameters'!$K$28)</f>
        <v>366.03977013450009</v>
      </c>
      <c r="AU115" s="1">
        <f>IF(AQ92="","",'Cost and Benefit Parameters'!$K$28)</f>
        <v>366.03977013450009</v>
      </c>
      <c r="AV115" s="1">
        <f>IF(AR92="","",'Cost and Benefit Parameters'!$K$28)</f>
        <v>366.03977013450009</v>
      </c>
      <c r="AW115" s="1">
        <f>IF(AS92="","",'Cost and Benefit Parameters'!$K$28)</f>
        <v>366.03977013450009</v>
      </c>
      <c r="AX115" s="1">
        <f>IF(AT92="","",'Cost and Benefit Parameters'!$K$28)</f>
        <v>366.03977013450009</v>
      </c>
      <c r="AY115" s="1">
        <f>IF(AU92="","",'Cost and Benefit Parameters'!$K$28)</f>
        <v>366.03977013450009</v>
      </c>
      <c r="AZ115" s="1">
        <f>IF(AV92="","",'Cost and Benefit Parameters'!$K$28)</f>
        <v>366.03977013450009</v>
      </c>
      <c r="BA115" s="1">
        <f>IF(AW92="","",'Cost and Benefit Parameters'!$K$28)</f>
        <v>366.03977013450009</v>
      </c>
      <c r="BB115" s="1">
        <f>IF(AX92="","",'Cost and Benefit Parameters'!$K$28)</f>
        <v>366.03977013450009</v>
      </c>
      <c r="BC115" s="1">
        <f>IF(AY92="","",'Cost and Benefit Parameters'!$K$28)</f>
        <v>366.03977013450009</v>
      </c>
      <c r="BD115" s="1">
        <f>IF(AZ92="","",'Cost and Benefit Parameters'!$K$28)</f>
        <v>366.03977013450009</v>
      </c>
      <c r="BE115" s="1">
        <f>IF(BA92="","",'Cost and Benefit Parameters'!$K$28)</f>
        <v>366.03977013450009</v>
      </c>
      <c r="BF115" s="1">
        <f>IF(BB92="","",'Cost and Benefit Parameters'!$K$28)</f>
        <v>366.03977013450009</v>
      </c>
      <c r="BG115" s="1">
        <f>IF(BC92="","",'Cost and Benefit Parameters'!$K$28)</f>
        <v>366.03977013450009</v>
      </c>
      <c r="BH115" s="1">
        <f>IF(BD92="","",'Cost and Benefit Parameters'!$K$28)</f>
        <v>366.03977013450009</v>
      </c>
      <c r="BI115" s="1">
        <f>IF(BE92="","",'Cost and Benefit Parameters'!$K$28)</f>
        <v>366.03977013450009</v>
      </c>
      <c r="BJ115" s="1">
        <f>IF(BF92="","",'Cost and Benefit Parameters'!$K$28)</f>
        <v>366.03977013450009</v>
      </c>
      <c r="BK115" s="1">
        <f>IF(BG92="","",'Cost and Benefit Parameters'!$K$28)</f>
        <v>366.03977013450009</v>
      </c>
      <c r="BL115" s="1">
        <f>IF(BH92="","",'Cost and Benefit Parameters'!$K$28)</f>
        <v>366.03977013450009</v>
      </c>
      <c r="BM115" s="1">
        <f>IF(BI92="","",'Cost and Benefit Parameters'!$K$28)</f>
        <v>366.03977013450009</v>
      </c>
      <c r="BN115" s="1">
        <f>IF(BJ92="","",'Cost and Benefit Parameters'!$K$28)</f>
        <v>366.03977013450009</v>
      </c>
      <c r="BO115" s="1">
        <f>IF(BK92="","",'Cost and Benefit Parameters'!$K$28)</f>
        <v>366.03977013450009</v>
      </c>
      <c r="BP115" s="1">
        <f>IF(BL92="","",'Cost and Benefit Parameters'!$K$28)</f>
        <v>366.03977013450009</v>
      </c>
      <c r="BQ115" s="1" t="str">
        <f>IF(BM92="","",'Cost and Benefit Parameters'!$K$28)</f>
        <v/>
      </c>
      <c r="BR115" s="1" t="str">
        <f>IF(BN92="","",'Cost and Benefit Parameters'!$K$28)</f>
        <v/>
      </c>
    </row>
    <row r="116" spans="1:72" x14ac:dyDescent="0.55000000000000004">
      <c r="A116" s="642"/>
      <c r="B116" t="s">
        <v>485</v>
      </c>
      <c r="L116" s="1" t="str">
        <f>IF(H93="","",'Cost and Benefit Parameters'!$K$28)</f>
        <v/>
      </c>
      <c r="M116" s="1" t="str">
        <f>IF(I93="","",'Cost and Benefit Parameters'!$K$28)</f>
        <v/>
      </c>
      <c r="N116" s="1" t="str">
        <f>IF(J93="","",'Cost and Benefit Parameters'!$K$28)</f>
        <v/>
      </c>
      <c r="O116" s="1" t="str">
        <f>IF(K93="","",'Cost and Benefit Parameters'!$K$28)</f>
        <v/>
      </c>
      <c r="P116" s="1" t="str">
        <f>IF(L93="","",'Cost and Benefit Parameters'!$K$28)</f>
        <v/>
      </c>
      <c r="Q116" s="1" t="str">
        <f>IF(M93="","",'Cost and Benefit Parameters'!$K$28)</f>
        <v/>
      </c>
      <c r="R116" s="1" t="str">
        <f>IF(N93="","",'Cost and Benefit Parameters'!$K$28)</f>
        <v/>
      </c>
      <c r="S116" s="1" t="str">
        <f>IF(O93="","",'Cost and Benefit Parameters'!$K$28)</f>
        <v/>
      </c>
      <c r="T116" s="1" t="str">
        <f>IF(P93="","",'Cost and Benefit Parameters'!$K$28)</f>
        <v/>
      </c>
      <c r="U116" s="1" t="str">
        <f>IF(Q93="","",'Cost and Benefit Parameters'!$K$28)</f>
        <v/>
      </c>
      <c r="V116" s="1" t="str">
        <f>IF(R93="","",'Cost and Benefit Parameters'!$K$28)</f>
        <v/>
      </c>
      <c r="W116" s="1" t="str">
        <f>IF(S93="","",'Cost and Benefit Parameters'!$K$28)</f>
        <v/>
      </c>
      <c r="X116" s="1" t="str">
        <f>IF(T93="","",'Cost and Benefit Parameters'!$K$28)</f>
        <v/>
      </c>
      <c r="Y116" s="1" t="str">
        <f>IF(U93="","",'Cost and Benefit Parameters'!$K$28)</f>
        <v/>
      </c>
      <c r="Z116" s="1" t="str">
        <f>IF(V93="","",'Cost and Benefit Parameters'!$K$28)</f>
        <v/>
      </c>
      <c r="AA116" s="1" t="str">
        <f>IF(W93="","",'Cost and Benefit Parameters'!$K$28)</f>
        <v/>
      </c>
      <c r="AB116" s="1" t="str">
        <f>IF(X93="","",'Cost and Benefit Parameters'!$K$28)</f>
        <v/>
      </c>
      <c r="AC116" s="1" t="str">
        <f>IF(Y93="","",'Cost and Benefit Parameters'!$K$28)</f>
        <v/>
      </c>
      <c r="AD116" s="1">
        <f>IF(Z93="","",'Cost and Benefit Parameters'!$K$28)</f>
        <v>366.03977013450009</v>
      </c>
      <c r="AE116" s="1">
        <f>IF(AA93="","",'Cost and Benefit Parameters'!$K$28)</f>
        <v>366.03977013450009</v>
      </c>
      <c r="AF116" s="1">
        <f>IF(AB93="","",'Cost and Benefit Parameters'!$K$28)</f>
        <v>366.03977013450009</v>
      </c>
      <c r="AG116" s="1">
        <f>IF(AC93="","",'Cost and Benefit Parameters'!$K$28)</f>
        <v>366.03977013450009</v>
      </c>
      <c r="AH116" s="1">
        <f>IF(AD93="","",'Cost and Benefit Parameters'!$K$28)</f>
        <v>366.03977013450009</v>
      </c>
      <c r="AI116" s="1">
        <f>IF(AE93="","",'Cost and Benefit Parameters'!$K$28)</f>
        <v>366.03977013450009</v>
      </c>
      <c r="AJ116" s="1">
        <f>IF(AF93="","",'Cost and Benefit Parameters'!$K$28)</f>
        <v>366.03977013450009</v>
      </c>
      <c r="AK116" s="1">
        <f>IF(AG93="","",'Cost and Benefit Parameters'!$K$28)</f>
        <v>366.03977013450009</v>
      </c>
      <c r="AL116" s="1">
        <f>IF(AH93="","",'Cost and Benefit Parameters'!$K$28)</f>
        <v>366.03977013450009</v>
      </c>
      <c r="AM116" s="1">
        <f>IF(AI93="","",'Cost and Benefit Parameters'!$K$28)</f>
        <v>366.03977013450009</v>
      </c>
      <c r="AN116" s="1">
        <f>IF(AJ93="","",'Cost and Benefit Parameters'!$K$28)</f>
        <v>366.03977013450009</v>
      </c>
      <c r="AO116" s="1">
        <f>IF(AK93="","",'Cost and Benefit Parameters'!$K$28)</f>
        <v>366.03977013450009</v>
      </c>
      <c r="AP116" s="1">
        <f>IF(AL93="","",'Cost and Benefit Parameters'!$K$28)</f>
        <v>366.03977013450009</v>
      </c>
      <c r="AQ116" s="1">
        <f>IF(AM93="","",'Cost and Benefit Parameters'!$K$28)</f>
        <v>366.03977013450009</v>
      </c>
      <c r="AR116" s="1">
        <f>IF(AN93="","",'Cost and Benefit Parameters'!$K$28)</f>
        <v>366.03977013450009</v>
      </c>
      <c r="AS116" s="1">
        <f>IF(AO93="","",'Cost and Benefit Parameters'!$K$28)</f>
        <v>366.03977013450009</v>
      </c>
      <c r="AT116" s="1">
        <f>IF(AP93="","",'Cost and Benefit Parameters'!$K$28)</f>
        <v>366.03977013450009</v>
      </c>
      <c r="AU116" s="1">
        <f>IF(AQ93="","",'Cost and Benefit Parameters'!$K$28)</f>
        <v>366.03977013450009</v>
      </c>
      <c r="AV116" s="1">
        <f>IF(AR93="","",'Cost and Benefit Parameters'!$K$28)</f>
        <v>366.03977013450009</v>
      </c>
      <c r="AW116" s="1">
        <f>IF(AS93="","",'Cost and Benefit Parameters'!$K$28)</f>
        <v>366.03977013450009</v>
      </c>
      <c r="AX116" s="1">
        <f>IF(AT93="","",'Cost and Benefit Parameters'!$K$28)</f>
        <v>366.03977013450009</v>
      </c>
      <c r="AY116" s="1">
        <f>IF(AU93="","",'Cost and Benefit Parameters'!$K$28)</f>
        <v>366.03977013450009</v>
      </c>
      <c r="AZ116" s="1">
        <f>IF(AV93="","",'Cost and Benefit Parameters'!$K$28)</f>
        <v>366.03977013450009</v>
      </c>
      <c r="BA116" s="1">
        <f>IF(AW93="","",'Cost and Benefit Parameters'!$K$28)</f>
        <v>366.03977013450009</v>
      </c>
      <c r="BB116" s="1">
        <f>IF(AX93="","",'Cost and Benefit Parameters'!$K$28)</f>
        <v>366.03977013450009</v>
      </c>
      <c r="BC116" s="1">
        <f>IF(AY93="","",'Cost and Benefit Parameters'!$K$28)</f>
        <v>366.03977013450009</v>
      </c>
      <c r="BD116" s="1">
        <f>IF(AZ93="","",'Cost and Benefit Parameters'!$K$28)</f>
        <v>366.03977013450009</v>
      </c>
      <c r="BE116" s="1">
        <f>IF(BA93="","",'Cost and Benefit Parameters'!$K$28)</f>
        <v>366.03977013450009</v>
      </c>
      <c r="BF116" s="1">
        <f>IF(BB93="","",'Cost and Benefit Parameters'!$K$28)</f>
        <v>366.03977013450009</v>
      </c>
      <c r="BG116" s="1">
        <f>IF(BC93="","",'Cost and Benefit Parameters'!$K$28)</f>
        <v>366.03977013450009</v>
      </c>
      <c r="BH116" s="1">
        <f>IF(BD93="","",'Cost and Benefit Parameters'!$K$28)</f>
        <v>366.03977013450009</v>
      </c>
      <c r="BI116" s="1">
        <f>IF(BE93="","",'Cost and Benefit Parameters'!$K$28)</f>
        <v>366.03977013450009</v>
      </c>
      <c r="BJ116" s="1">
        <f>IF(BF93="","",'Cost and Benefit Parameters'!$K$28)</f>
        <v>366.03977013450009</v>
      </c>
      <c r="BK116" s="1">
        <f>IF(BG93="","",'Cost and Benefit Parameters'!$K$28)</f>
        <v>366.03977013450009</v>
      </c>
      <c r="BL116" s="1">
        <f>IF(BH93="","",'Cost and Benefit Parameters'!$K$28)</f>
        <v>366.03977013450009</v>
      </c>
      <c r="BM116" s="1">
        <f>IF(BI93="","",'Cost and Benefit Parameters'!$K$28)</f>
        <v>366.03977013450009</v>
      </c>
      <c r="BN116" s="1">
        <f>IF(BJ93="","",'Cost and Benefit Parameters'!$K$28)</f>
        <v>366.03977013450009</v>
      </c>
      <c r="BO116" s="1">
        <f>IF(BK93="","",'Cost and Benefit Parameters'!$K$28)</f>
        <v>366.03977013450009</v>
      </c>
      <c r="BP116" s="1">
        <f>IF(BL93="","",'Cost and Benefit Parameters'!$K$28)</f>
        <v>366.03977013450009</v>
      </c>
      <c r="BQ116" s="1">
        <f>IF(BM93="","",'Cost and Benefit Parameters'!$K$28)</f>
        <v>366.03977013450009</v>
      </c>
      <c r="BR116" s="1" t="str">
        <f>IF(BN93="","",'Cost and Benefit Parameters'!$K$28)</f>
        <v/>
      </c>
    </row>
    <row r="117" spans="1:72" x14ac:dyDescent="0.55000000000000004">
      <c r="A117" s="642"/>
      <c r="B117" t="s">
        <v>486</v>
      </c>
      <c r="L117" s="1" t="str">
        <f>IF(H94="","",'Cost and Benefit Parameters'!$K$28)</f>
        <v/>
      </c>
      <c r="M117" s="1" t="str">
        <f>IF(I94="","",'Cost and Benefit Parameters'!$K$28)</f>
        <v/>
      </c>
      <c r="N117" s="1" t="str">
        <f>IF(J94="","",'Cost and Benefit Parameters'!$K$28)</f>
        <v/>
      </c>
      <c r="O117" s="1" t="str">
        <f>IF(K94="","",'Cost and Benefit Parameters'!$K$28)</f>
        <v/>
      </c>
      <c r="P117" s="1" t="str">
        <f>IF(L94="","",'Cost and Benefit Parameters'!$K$28)</f>
        <v/>
      </c>
      <c r="Q117" s="1" t="str">
        <f>IF(M94="","",'Cost and Benefit Parameters'!$K$28)</f>
        <v/>
      </c>
      <c r="R117" s="1" t="str">
        <f>IF(N94="","",'Cost and Benefit Parameters'!$K$28)</f>
        <v/>
      </c>
      <c r="S117" s="1" t="str">
        <f>IF(O94="","",'Cost and Benefit Parameters'!$K$28)</f>
        <v/>
      </c>
      <c r="T117" s="1" t="str">
        <f>IF(P94="","",'Cost and Benefit Parameters'!$K$28)</f>
        <v/>
      </c>
      <c r="U117" s="1" t="str">
        <f>IF(Q94="","",'Cost and Benefit Parameters'!$K$28)</f>
        <v/>
      </c>
      <c r="V117" s="1" t="str">
        <f>IF(R94="","",'Cost and Benefit Parameters'!$K$28)</f>
        <v/>
      </c>
      <c r="W117" s="1" t="str">
        <f>IF(S94="","",'Cost and Benefit Parameters'!$K$28)</f>
        <v/>
      </c>
      <c r="X117" s="1" t="str">
        <f>IF(T94="","",'Cost and Benefit Parameters'!$K$28)</f>
        <v/>
      </c>
      <c r="Y117" s="1" t="str">
        <f>IF(U94="","",'Cost and Benefit Parameters'!$K$28)</f>
        <v/>
      </c>
      <c r="Z117" s="1" t="str">
        <f>IF(V94="","",'Cost and Benefit Parameters'!$K$28)</f>
        <v/>
      </c>
      <c r="AA117" s="1" t="str">
        <f>IF(W94="","",'Cost and Benefit Parameters'!$K$28)</f>
        <v/>
      </c>
      <c r="AB117" s="1" t="str">
        <f>IF(X94="","",'Cost and Benefit Parameters'!$K$28)</f>
        <v/>
      </c>
      <c r="AC117" s="1" t="str">
        <f>IF(Y94="","",'Cost and Benefit Parameters'!$K$28)</f>
        <v/>
      </c>
      <c r="AD117" s="1" t="str">
        <f>IF(Z94="","",'Cost and Benefit Parameters'!$K$28)</f>
        <v/>
      </c>
      <c r="AE117" s="1">
        <f>IF(AA94="","",'Cost and Benefit Parameters'!$K$28)</f>
        <v>366.03977013450009</v>
      </c>
      <c r="AF117" s="1">
        <f>IF(AB94="","",'Cost and Benefit Parameters'!$K$28)</f>
        <v>366.03977013450009</v>
      </c>
      <c r="AG117" s="1">
        <f>IF(AC94="","",'Cost and Benefit Parameters'!$K$28)</f>
        <v>366.03977013450009</v>
      </c>
      <c r="AH117" s="1">
        <f>IF(AD94="","",'Cost and Benefit Parameters'!$K$28)</f>
        <v>366.03977013450009</v>
      </c>
      <c r="AI117" s="1">
        <f>IF(AE94="","",'Cost and Benefit Parameters'!$K$28)</f>
        <v>366.03977013450009</v>
      </c>
      <c r="AJ117" s="1">
        <f>IF(AF94="","",'Cost and Benefit Parameters'!$K$28)</f>
        <v>366.03977013450009</v>
      </c>
      <c r="AK117" s="1">
        <f>IF(AG94="","",'Cost and Benefit Parameters'!$K$28)</f>
        <v>366.03977013450009</v>
      </c>
      <c r="AL117" s="1">
        <f>IF(AH94="","",'Cost and Benefit Parameters'!$K$28)</f>
        <v>366.03977013450009</v>
      </c>
      <c r="AM117" s="1">
        <f>IF(AI94="","",'Cost and Benefit Parameters'!$K$28)</f>
        <v>366.03977013450009</v>
      </c>
      <c r="AN117" s="1">
        <f>IF(AJ94="","",'Cost and Benefit Parameters'!$K$28)</f>
        <v>366.03977013450009</v>
      </c>
      <c r="AO117" s="1">
        <f>IF(AK94="","",'Cost and Benefit Parameters'!$K$28)</f>
        <v>366.03977013450009</v>
      </c>
      <c r="AP117" s="1">
        <f>IF(AL94="","",'Cost and Benefit Parameters'!$K$28)</f>
        <v>366.03977013450009</v>
      </c>
      <c r="AQ117" s="1">
        <f>IF(AM94="","",'Cost and Benefit Parameters'!$K$28)</f>
        <v>366.03977013450009</v>
      </c>
      <c r="AR117" s="1">
        <f>IF(AN94="","",'Cost and Benefit Parameters'!$K$28)</f>
        <v>366.03977013450009</v>
      </c>
      <c r="AS117" s="1">
        <f>IF(AO94="","",'Cost and Benefit Parameters'!$K$28)</f>
        <v>366.03977013450009</v>
      </c>
      <c r="AT117" s="1">
        <f>IF(AP94="","",'Cost and Benefit Parameters'!$K$28)</f>
        <v>366.03977013450009</v>
      </c>
      <c r="AU117" s="1">
        <f>IF(AQ94="","",'Cost and Benefit Parameters'!$K$28)</f>
        <v>366.03977013450009</v>
      </c>
      <c r="AV117" s="1">
        <f>IF(AR94="","",'Cost and Benefit Parameters'!$K$28)</f>
        <v>366.03977013450009</v>
      </c>
      <c r="AW117" s="1">
        <f>IF(AS94="","",'Cost and Benefit Parameters'!$K$28)</f>
        <v>366.03977013450009</v>
      </c>
      <c r="AX117" s="1">
        <f>IF(AT94="","",'Cost and Benefit Parameters'!$K$28)</f>
        <v>366.03977013450009</v>
      </c>
      <c r="AY117" s="1">
        <f>IF(AU94="","",'Cost and Benefit Parameters'!$K$28)</f>
        <v>366.03977013450009</v>
      </c>
      <c r="AZ117" s="1">
        <f>IF(AV94="","",'Cost and Benefit Parameters'!$K$28)</f>
        <v>366.03977013450009</v>
      </c>
      <c r="BA117" s="1">
        <f>IF(AW94="","",'Cost and Benefit Parameters'!$K$28)</f>
        <v>366.03977013450009</v>
      </c>
      <c r="BB117" s="1">
        <f>IF(AX94="","",'Cost and Benefit Parameters'!$K$28)</f>
        <v>366.03977013450009</v>
      </c>
      <c r="BC117" s="1">
        <f>IF(AY94="","",'Cost and Benefit Parameters'!$K$28)</f>
        <v>366.03977013450009</v>
      </c>
      <c r="BD117" s="1">
        <f>IF(AZ94="","",'Cost and Benefit Parameters'!$K$28)</f>
        <v>366.03977013450009</v>
      </c>
      <c r="BE117" s="1">
        <f>IF(BA94="","",'Cost and Benefit Parameters'!$K$28)</f>
        <v>366.03977013450009</v>
      </c>
      <c r="BF117" s="1">
        <f>IF(BB94="","",'Cost and Benefit Parameters'!$K$28)</f>
        <v>366.03977013450009</v>
      </c>
      <c r="BG117" s="1">
        <f>IF(BC94="","",'Cost and Benefit Parameters'!$K$28)</f>
        <v>366.03977013450009</v>
      </c>
      <c r="BH117" s="1">
        <f>IF(BD94="","",'Cost and Benefit Parameters'!$K$28)</f>
        <v>366.03977013450009</v>
      </c>
      <c r="BI117" s="1">
        <f>IF(BE94="","",'Cost and Benefit Parameters'!$K$28)</f>
        <v>366.03977013450009</v>
      </c>
      <c r="BJ117" s="1">
        <f>IF(BF94="","",'Cost and Benefit Parameters'!$K$28)</f>
        <v>366.03977013450009</v>
      </c>
      <c r="BK117" s="1">
        <f>IF(BG94="","",'Cost and Benefit Parameters'!$K$28)</f>
        <v>366.03977013450009</v>
      </c>
      <c r="BL117" s="1">
        <f>IF(BH94="","",'Cost and Benefit Parameters'!$K$28)</f>
        <v>366.03977013450009</v>
      </c>
      <c r="BM117" s="1">
        <f>IF(BI94="","",'Cost and Benefit Parameters'!$K$28)</f>
        <v>366.03977013450009</v>
      </c>
      <c r="BN117" s="1">
        <f>IF(BJ94="","",'Cost and Benefit Parameters'!$K$28)</f>
        <v>366.03977013450009</v>
      </c>
      <c r="BO117" s="1">
        <f>IF(BK94="","",'Cost and Benefit Parameters'!$K$28)</f>
        <v>366.03977013450009</v>
      </c>
      <c r="BP117" s="1">
        <f>IF(BL94="","",'Cost and Benefit Parameters'!$K$28)</f>
        <v>366.03977013450009</v>
      </c>
      <c r="BQ117" s="1">
        <f>IF(BM94="","",'Cost and Benefit Parameters'!$K$28)</f>
        <v>366.03977013450009</v>
      </c>
      <c r="BR117" s="1">
        <f>IF(BN94="","",'Cost and Benefit Parameters'!$K$28)</f>
        <v>366.03977013450009</v>
      </c>
    </row>
    <row r="118" spans="1:72" x14ac:dyDescent="0.55000000000000004">
      <c r="A118" s="643"/>
      <c r="B118" s="329" t="s">
        <v>487</v>
      </c>
      <c r="C118" s="329"/>
      <c r="D118" s="329"/>
      <c r="E118" s="329"/>
      <c r="F118" s="330"/>
      <c r="G118" s="330"/>
      <c r="H118" s="330"/>
      <c r="I118" s="330"/>
      <c r="J118" s="330"/>
      <c r="K118" s="330"/>
      <c r="L118" s="330">
        <f t="shared" ref="L118:BR118" si="3">SUM(L98:L117)</f>
        <v>366.03977013450009</v>
      </c>
      <c r="M118" s="330">
        <f t="shared" si="3"/>
        <v>732.07954026900018</v>
      </c>
      <c r="N118" s="330">
        <f t="shared" si="3"/>
        <v>1098.1193104035003</v>
      </c>
      <c r="O118" s="330">
        <f t="shared" si="3"/>
        <v>1464.1590805380004</v>
      </c>
      <c r="P118" s="330">
        <f t="shared" si="3"/>
        <v>1830.1988506725004</v>
      </c>
      <c r="Q118" s="330">
        <f t="shared" si="3"/>
        <v>2196.2386208070006</v>
      </c>
      <c r="R118" s="330">
        <f t="shared" si="3"/>
        <v>2562.2783909415007</v>
      </c>
      <c r="S118" s="330">
        <f t="shared" si="3"/>
        <v>2928.3181610760007</v>
      </c>
      <c r="T118" s="330">
        <f t="shared" si="3"/>
        <v>3294.3579312105007</v>
      </c>
      <c r="U118" s="330">
        <f t="shared" si="3"/>
        <v>3660.3977013450008</v>
      </c>
      <c r="V118" s="330">
        <f t="shared" si="3"/>
        <v>4026.4374714795008</v>
      </c>
      <c r="W118" s="330">
        <f t="shared" si="3"/>
        <v>4392.4772416140013</v>
      </c>
      <c r="X118" s="330">
        <f t="shared" si="3"/>
        <v>4758.5170117485013</v>
      </c>
      <c r="Y118" s="330">
        <f t="shared" si="3"/>
        <v>5124.5567818830013</v>
      </c>
      <c r="Z118" s="330">
        <f t="shared" si="3"/>
        <v>5490.5965520175014</v>
      </c>
      <c r="AA118" s="330">
        <f t="shared" si="3"/>
        <v>5856.6363221520014</v>
      </c>
      <c r="AB118" s="330">
        <f t="shared" si="3"/>
        <v>6222.6760922865014</v>
      </c>
      <c r="AC118" s="330">
        <f t="shared" si="3"/>
        <v>6588.7158624210015</v>
      </c>
      <c r="AD118" s="330">
        <f t="shared" si="3"/>
        <v>6954.7556325555015</v>
      </c>
      <c r="AE118" s="330">
        <f t="shared" si="3"/>
        <v>7320.7954026900015</v>
      </c>
      <c r="AF118" s="330">
        <f t="shared" si="3"/>
        <v>7320.7954026900015</v>
      </c>
      <c r="AG118" s="330">
        <f t="shared" si="3"/>
        <v>7320.7954026900015</v>
      </c>
      <c r="AH118" s="330">
        <f t="shared" si="3"/>
        <v>7320.7954026900015</v>
      </c>
      <c r="AI118" s="330">
        <f t="shared" si="3"/>
        <v>7320.7954026900015</v>
      </c>
      <c r="AJ118" s="330">
        <f t="shared" si="3"/>
        <v>7320.7954026900015</v>
      </c>
      <c r="AK118" s="330">
        <f t="shared" si="3"/>
        <v>7320.7954026900015</v>
      </c>
      <c r="AL118" s="330">
        <f t="shared" si="3"/>
        <v>7320.7954026900015</v>
      </c>
      <c r="AM118" s="330">
        <f t="shared" si="3"/>
        <v>7320.7954026900015</v>
      </c>
      <c r="AN118" s="330">
        <f t="shared" si="3"/>
        <v>7320.7954026900015</v>
      </c>
      <c r="AO118" s="330">
        <f t="shared" si="3"/>
        <v>7320.7954026900015</v>
      </c>
      <c r="AP118" s="330">
        <f t="shared" si="3"/>
        <v>7320.7954026900015</v>
      </c>
      <c r="AQ118" s="330">
        <f t="shared" si="3"/>
        <v>7320.7954026900015</v>
      </c>
      <c r="AR118" s="330">
        <f t="shared" si="3"/>
        <v>7320.7954026900015</v>
      </c>
      <c r="AS118" s="330">
        <f t="shared" si="3"/>
        <v>7320.7954026900015</v>
      </c>
      <c r="AT118" s="330">
        <f t="shared" si="3"/>
        <v>7320.7954026900015</v>
      </c>
      <c r="AU118" s="330">
        <f t="shared" si="3"/>
        <v>7320.7954026900015</v>
      </c>
      <c r="AV118" s="330">
        <f t="shared" si="3"/>
        <v>7320.7954026900015</v>
      </c>
      <c r="AW118" s="330">
        <f t="shared" si="3"/>
        <v>7320.7954026900015</v>
      </c>
      <c r="AX118" s="330">
        <f t="shared" si="3"/>
        <v>7320.7954026900015</v>
      </c>
      <c r="AY118" s="330">
        <f t="shared" si="3"/>
        <v>7320.7954026900015</v>
      </c>
      <c r="AZ118" s="330">
        <f t="shared" si="3"/>
        <v>6954.7556325555015</v>
      </c>
      <c r="BA118" s="330">
        <f t="shared" si="3"/>
        <v>6588.7158624210015</v>
      </c>
      <c r="BB118" s="330">
        <f t="shared" si="3"/>
        <v>6222.6760922865014</v>
      </c>
      <c r="BC118" s="330">
        <f t="shared" si="3"/>
        <v>5856.6363221520014</v>
      </c>
      <c r="BD118" s="330">
        <f t="shared" si="3"/>
        <v>5490.5965520175014</v>
      </c>
      <c r="BE118" s="330">
        <f t="shared" si="3"/>
        <v>5124.5567818830013</v>
      </c>
      <c r="BF118" s="330">
        <f t="shared" si="3"/>
        <v>4758.5170117485013</v>
      </c>
      <c r="BG118" s="330">
        <f t="shared" si="3"/>
        <v>4392.4772416140013</v>
      </c>
      <c r="BH118" s="330">
        <f t="shared" si="3"/>
        <v>4026.4374714795008</v>
      </c>
      <c r="BI118" s="330">
        <f t="shared" si="3"/>
        <v>3660.3977013450008</v>
      </c>
      <c r="BJ118" s="330">
        <f t="shared" si="3"/>
        <v>3294.3579312105007</v>
      </c>
      <c r="BK118" s="330">
        <f t="shared" si="3"/>
        <v>2928.3181610760007</v>
      </c>
      <c r="BL118" s="330">
        <f t="shared" si="3"/>
        <v>2562.2783909415007</v>
      </c>
      <c r="BM118" s="330">
        <f t="shared" si="3"/>
        <v>2196.2386208070006</v>
      </c>
      <c r="BN118" s="330">
        <f t="shared" si="3"/>
        <v>1830.1988506725004</v>
      </c>
      <c r="BO118" s="330">
        <f t="shared" si="3"/>
        <v>1464.1590805380004</v>
      </c>
      <c r="BP118" s="330">
        <f t="shared" si="3"/>
        <v>1098.1193104035003</v>
      </c>
      <c r="BQ118" s="330">
        <f t="shared" si="3"/>
        <v>732.07954026900018</v>
      </c>
      <c r="BR118" s="330">
        <f t="shared" si="3"/>
        <v>366.03977013450009</v>
      </c>
    </row>
    <row r="119" spans="1:72" ht="14.7" thickBot="1" x14ac:dyDescent="0.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row>
    <row r="120" spans="1:72" ht="15.9" thickTop="1" x14ac:dyDescent="0.6">
      <c r="B120" s="11" t="s">
        <v>515</v>
      </c>
      <c r="C120" s="11"/>
      <c r="D120" s="11"/>
      <c r="E120" s="11"/>
      <c r="F120" s="12">
        <v>2017</v>
      </c>
      <c r="G120" s="12">
        <v>2018</v>
      </c>
      <c r="H120" s="12">
        <v>2019</v>
      </c>
      <c r="I120" s="12">
        <v>2020</v>
      </c>
      <c r="J120" s="12">
        <v>2021</v>
      </c>
      <c r="K120" s="12">
        <v>2022</v>
      </c>
      <c r="L120" s="12">
        <v>2023</v>
      </c>
      <c r="M120" s="12">
        <v>2024</v>
      </c>
      <c r="N120" s="12">
        <v>2025</v>
      </c>
      <c r="O120" s="12">
        <v>2026</v>
      </c>
      <c r="P120" s="12">
        <v>2027</v>
      </c>
      <c r="Q120" s="12">
        <v>2028</v>
      </c>
      <c r="R120" s="12">
        <v>2029</v>
      </c>
      <c r="S120" s="12">
        <v>2030</v>
      </c>
      <c r="T120" s="12">
        <v>2031</v>
      </c>
      <c r="U120" s="12">
        <v>2032</v>
      </c>
      <c r="V120" s="12">
        <v>2033</v>
      </c>
      <c r="W120" s="12">
        <v>2034</v>
      </c>
      <c r="X120" s="12">
        <v>2035</v>
      </c>
      <c r="Y120" s="12">
        <v>2036</v>
      </c>
      <c r="Z120" s="12">
        <v>2037</v>
      </c>
      <c r="AA120" s="12">
        <v>2038</v>
      </c>
      <c r="AB120" s="12">
        <v>2039</v>
      </c>
      <c r="AC120" s="12">
        <v>2040</v>
      </c>
      <c r="AD120" s="12">
        <v>2041</v>
      </c>
      <c r="AE120" s="12">
        <v>2042</v>
      </c>
      <c r="AF120" s="12">
        <v>2043</v>
      </c>
      <c r="AG120" s="12">
        <v>2044</v>
      </c>
      <c r="AH120" s="12">
        <v>2045</v>
      </c>
      <c r="AI120" s="12">
        <v>2046</v>
      </c>
      <c r="AJ120" s="12">
        <v>2047</v>
      </c>
      <c r="AK120" s="12">
        <v>2048</v>
      </c>
      <c r="AL120" s="12">
        <v>2049</v>
      </c>
      <c r="AM120" s="12">
        <v>2050</v>
      </c>
      <c r="AN120" s="12">
        <v>2051</v>
      </c>
      <c r="AO120" s="12">
        <v>2052</v>
      </c>
      <c r="AP120" s="12">
        <v>2053</v>
      </c>
      <c r="AQ120" s="12">
        <v>2054</v>
      </c>
      <c r="AR120" s="12">
        <v>2055</v>
      </c>
      <c r="AS120" s="12">
        <v>2056</v>
      </c>
      <c r="AT120" s="12">
        <v>2057</v>
      </c>
      <c r="AU120" s="12">
        <v>2058</v>
      </c>
      <c r="AV120" s="12">
        <v>2059</v>
      </c>
      <c r="AW120" s="12">
        <v>2060</v>
      </c>
      <c r="AX120" s="12">
        <v>2061</v>
      </c>
      <c r="AY120" s="12">
        <v>2062</v>
      </c>
      <c r="AZ120" s="12">
        <v>2063</v>
      </c>
      <c r="BA120" s="12">
        <v>2064</v>
      </c>
      <c r="BB120" s="12">
        <v>2065</v>
      </c>
      <c r="BC120" s="12">
        <v>2066</v>
      </c>
      <c r="BD120" s="12">
        <v>2067</v>
      </c>
      <c r="BE120" s="12">
        <v>2068</v>
      </c>
      <c r="BF120" s="12">
        <v>2069</v>
      </c>
      <c r="BG120" s="12">
        <v>2070</v>
      </c>
      <c r="BH120" s="12">
        <v>2071</v>
      </c>
      <c r="BI120" s="12">
        <v>2072</v>
      </c>
      <c r="BJ120" s="12">
        <v>2073</v>
      </c>
      <c r="BK120" s="12">
        <v>2074</v>
      </c>
      <c r="BL120" s="12">
        <v>2075</v>
      </c>
      <c r="BM120" s="12">
        <v>2076</v>
      </c>
      <c r="BN120" s="12">
        <v>2077</v>
      </c>
      <c r="BO120" s="12">
        <v>2078</v>
      </c>
      <c r="BP120" s="12">
        <v>2079</v>
      </c>
      <c r="BQ120" s="12">
        <v>2080</v>
      </c>
      <c r="BR120" s="12">
        <v>2081</v>
      </c>
      <c r="BS120" s="12">
        <v>2082</v>
      </c>
      <c r="BT120" s="12">
        <v>2083</v>
      </c>
    </row>
    <row r="121" spans="1:72" s="135" customFormat="1" hidden="1" x14ac:dyDescent="0.55000000000000004">
      <c r="A121" s="647" t="s">
        <v>516</v>
      </c>
      <c r="B121" s="140" t="s">
        <v>497</v>
      </c>
      <c r="C121" s="140"/>
      <c r="D121" s="140"/>
      <c r="E121" s="140"/>
    </row>
    <row r="122" spans="1:72" s="135" customFormat="1" hidden="1" x14ac:dyDescent="0.55000000000000004">
      <c r="A122" s="647"/>
      <c r="B122" s="135" t="s">
        <v>466</v>
      </c>
      <c r="G122" s="141" t="str">
        <f>IF(L98="","","n/a")</f>
        <v>n/a</v>
      </c>
      <c r="H122" s="141" t="str">
        <f t="shared" ref="H122:BM126" si="4">IF(M98="","","n/a")</f>
        <v>n/a</v>
      </c>
      <c r="I122" s="141" t="str">
        <f t="shared" si="4"/>
        <v>n/a</v>
      </c>
      <c r="J122" s="141" t="str">
        <f t="shared" si="4"/>
        <v>n/a</v>
      </c>
      <c r="K122" s="141" t="str">
        <f t="shared" si="4"/>
        <v>n/a</v>
      </c>
      <c r="L122" s="141" t="str">
        <f t="shared" si="4"/>
        <v>n/a</v>
      </c>
      <c r="M122" s="141" t="str">
        <f t="shared" si="4"/>
        <v>n/a</v>
      </c>
      <c r="N122" s="141" t="str">
        <f t="shared" si="4"/>
        <v>n/a</v>
      </c>
      <c r="O122" s="141" t="str">
        <f t="shared" si="4"/>
        <v>n/a</v>
      </c>
      <c r="P122" s="141" t="str">
        <f t="shared" si="4"/>
        <v>n/a</v>
      </c>
      <c r="Q122" s="141" t="str">
        <f t="shared" si="4"/>
        <v>n/a</v>
      </c>
      <c r="R122" s="141" t="str">
        <f t="shared" si="4"/>
        <v>n/a</v>
      </c>
      <c r="S122" s="141" t="str">
        <f t="shared" si="4"/>
        <v>n/a</v>
      </c>
      <c r="T122" s="141" t="str">
        <f t="shared" si="4"/>
        <v>n/a</v>
      </c>
      <c r="U122" s="141" t="str">
        <f t="shared" si="4"/>
        <v>n/a</v>
      </c>
      <c r="V122" s="141" t="str">
        <f t="shared" si="4"/>
        <v>n/a</v>
      </c>
      <c r="W122" s="141" t="str">
        <f t="shared" si="4"/>
        <v>n/a</v>
      </c>
      <c r="X122" s="141" t="str">
        <f t="shared" si="4"/>
        <v>n/a</v>
      </c>
      <c r="Y122" s="141" t="str">
        <f t="shared" si="4"/>
        <v>n/a</v>
      </c>
      <c r="Z122" s="141" t="str">
        <f t="shared" si="4"/>
        <v>n/a</v>
      </c>
      <c r="AA122" s="141" t="str">
        <f t="shared" si="4"/>
        <v>n/a</v>
      </c>
      <c r="AB122" s="141" t="str">
        <f t="shared" si="4"/>
        <v>n/a</v>
      </c>
      <c r="AC122" s="141" t="str">
        <f t="shared" si="4"/>
        <v>n/a</v>
      </c>
      <c r="AD122" s="141" t="str">
        <f t="shared" si="4"/>
        <v>n/a</v>
      </c>
      <c r="AE122" s="141" t="str">
        <f t="shared" si="4"/>
        <v>n/a</v>
      </c>
      <c r="AF122" s="141" t="str">
        <f t="shared" si="4"/>
        <v>n/a</v>
      </c>
      <c r="AG122" s="141" t="str">
        <f t="shared" si="4"/>
        <v>n/a</v>
      </c>
      <c r="AH122" s="141" t="str">
        <f t="shared" si="4"/>
        <v>n/a</v>
      </c>
      <c r="AI122" s="141" t="str">
        <f t="shared" si="4"/>
        <v>n/a</v>
      </c>
      <c r="AJ122" s="141" t="str">
        <f t="shared" si="4"/>
        <v>n/a</v>
      </c>
      <c r="AK122" s="141" t="str">
        <f t="shared" si="4"/>
        <v>n/a</v>
      </c>
      <c r="AL122" s="141" t="str">
        <f t="shared" si="4"/>
        <v>n/a</v>
      </c>
      <c r="AM122" s="141" t="str">
        <f t="shared" si="4"/>
        <v>n/a</v>
      </c>
      <c r="AN122" s="141" t="str">
        <f t="shared" si="4"/>
        <v>n/a</v>
      </c>
      <c r="AO122" s="141" t="str">
        <f t="shared" si="4"/>
        <v>n/a</v>
      </c>
      <c r="AP122" s="141" t="str">
        <f t="shared" si="4"/>
        <v>n/a</v>
      </c>
      <c r="AQ122" s="141" t="str">
        <f t="shared" si="4"/>
        <v>n/a</v>
      </c>
      <c r="AR122" s="141" t="str">
        <f t="shared" si="4"/>
        <v>n/a</v>
      </c>
      <c r="AS122" s="141" t="str">
        <f t="shared" si="4"/>
        <v>n/a</v>
      </c>
      <c r="AT122" s="141" t="str">
        <f t="shared" si="4"/>
        <v>n/a</v>
      </c>
      <c r="AU122" s="141" t="str">
        <f t="shared" si="4"/>
        <v/>
      </c>
      <c r="AV122" s="141" t="str">
        <f t="shared" si="4"/>
        <v/>
      </c>
      <c r="AW122" s="141" t="str">
        <f t="shared" si="4"/>
        <v/>
      </c>
      <c r="AX122" s="141" t="str">
        <f t="shared" si="4"/>
        <v/>
      </c>
      <c r="AY122" s="141" t="str">
        <f t="shared" si="4"/>
        <v/>
      </c>
      <c r="AZ122" s="141" t="str">
        <f t="shared" si="4"/>
        <v/>
      </c>
      <c r="BA122" s="141" t="str">
        <f t="shared" si="4"/>
        <v/>
      </c>
      <c r="BB122" s="141" t="str">
        <f t="shared" si="4"/>
        <v/>
      </c>
      <c r="BC122" s="141" t="str">
        <f t="shared" si="4"/>
        <v/>
      </c>
      <c r="BD122" s="141" t="str">
        <f t="shared" si="4"/>
        <v/>
      </c>
      <c r="BE122" s="141" t="str">
        <f t="shared" si="4"/>
        <v/>
      </c>
      <c r="BF122" s="141" t="str">
        <f t="shared" si="4"/>
        <v/>
      </c>
      <c r="BG122" s="141" t="str">
        <f t="shared" si="4"/>
        <v/>
      </c>
      <c r="BH122" s="141" t="str">
        <f t="shared" si="4"/>
        <v/>
      </c>
      <c r="BI122" s="141" t="str">
        <f t="shared" si="4"/>
        <v/>
      </c>
      <c r="BJ122" s="141" t="str">
        <f t="shared" si="4"/>
        <v/>
      </c>
      <c r="BK122" s="141" t="str">
        <f t="shared" si="4"/>
        <v/>
      </c>
      <c r="BL122" s="141" t="str">
        <f t="shared" si="4"/>
        <v/>
      </c>
      <c r="BM122" s="141" t="str">
        <f t="shared" si="4"/>
        <v/>
      </c>
    </row>
    <row r="123" spans="1:72" s="135" customFormat="1" hidden="1" x14ac:dyDescent="0.55000000000000004">
      <c r="A123" s="647"/>
      <c r="B123" s="135" t="s">
        <v>468</v>
      </c>
      <c r="G123" s="141" t="str">
        <f t="shared" ref="G123:G142" si="5">IF(L99="","","n/a")</f>
        <v/>
      </c>
      <c r="H123" s="141" t="str">
        <f t="shared" si="4"/>
        <v>n/a</v>
      </c>
      <c r="I123" s="141" t="str">
        <f t="shared" si="4"/>
        <v>n/a</v>
      </c>
      <c r="J123" s="141" t="str">
        <f t="shared" si="4"/>
        <v>n/a</v>
      </c>
      <c r="K123" s="141" t="str">
        <f t="shared" si="4"/>
        <v>n/a</v>
      </c>
      <c r="L123" s="141" t="str">
        <f t="shared" si="4"/>
        <v>n/a</v>
      </c>
      <c r="M123" s="141" t="str">
        <f t="shared" si="4"/>
        <v>n/a</v>
      </c>
      <c r="N123" s="141" t="str">
        <f t="shared" si="4"/>
        <v>n/a</v>
      </c>
      <c r="O123" s="141" t="str">
        <f t="shared" si="4"/>
        <v>n/a</v>
      </c>
      <c r="P123" s="141" t="str">
        <f t="shared" si="4"/>
        <v>n/a</v>
      </c>
      <c r="Q123" s="141" t="str">
        <f t="shared" si="4"/>
        <v>n/a</v>
      </c>
      <c r="R123" s="141" t="str">
        <f t="shared" si="4"/>
        <v>n/a</v>
      </c>
      <c r="S123" s="141" t="str">
        <f t="shared" si="4"/>
        <v>n/a</v>
      </c>
      <c r="T123" s="141" t="str">
        <f t="shared" si="4"/>
        <v>n/a</v>
      </c>
      <c r="U123" s="141" t="str">
        <f t="shared" si="4"/>
        <v>n/a</v>
      </c>
      <c r="V123" s="141" t="str">
        <f t="shared" si="4"/>
        <v>n/a</v>
      </c>
      <c r="W123" s="141" t="str">
        <f t="shared" si="4"/>
        <v>n/a</v>
      </c>
      <c r="X123" s="141" t="str">
        <f t="shared" si="4"/>
        <v>n/a</v>
      </c>
      <c r="Y123" s="141" t="str">
        <f t="shared" si="4"/>
        <v>n/a</v>
      </c>
      <c r="Z123" s="141" t="str">
        <f t="shared" si="4"/>
        <v>n/a</v>
      </c>
      <c r="AA123" s="141" t="str">
        <f t="shared" si="4"/>
        <v>n/a</v>
      </c>
      <c r="AB123" s="141" t="str">
        <f t="shared" si="4"/>
        <v>n/a</v>
      </c>
      <c r="AC123" s="141" t="str">
        <f t="shared" si="4"/>
        <v>n/a</v>
      </c>
      <c r="AD123" s="141" t="str">
        <f t="shared" si="4"/>
        <v>n/a</v>
      </c>
      <c r="AE123" s="141" t="str">
        <f t="shared" si="4"/>
        <v>n/a</v>
      </c>
      <c r="AF123" s="141" t="str">
        <f t="shared" si="4"/>
        <v>n/a</v>
      </c>
      <c r="AG123" s="141" t="str">
        <f t="shared" si="4"/>
        <v>n/a</v>
      </c>
      <c r="AH123" s="141" t="str">
        <f t="shared" si="4"/>
        <v>n/a</v>
      </c>
      <c r="AI123" s="141" t="str">
        <f t="shared" si="4"/>
        <v>n/a</v>
      </c>
      <c r="AJ123" s="141" t="str">
        <f t="shared" si="4"/>
        <v>n/a</v>
      </c>
      <c r="AK123" s="141" t="str">
        <f t="shared" si="4"/>
        <v>n/a</v>
      </c>
      <c r="AL123" s="141" t="str">
        <f t="shared" si="4"/>
        <v>n/a</v>
      </c>
      <c r="AM123" s="141" t="str">
        <f t="shared" si="4"/>
        <v>n/a</v>
      </c>
      <c r="AN123" s="141" t="str">
        <f t="shared" si="4"/>
        <v>n/a</v>
      </c>
      <c r="AO123" s="141" t="str">
        <f t="shared" si="4"/>
        <v>n/a</v>
      </c>
      <c r="AP123" s="141" t="str">
        <f t="shared" si="4"/>
        <v>n/a</v>
      </c>
      <c r="AQ123" s="141" t="str">
        <f t="shared" si="4"/>
        <v>n/a</v>
      </c>
      <c r="AR123" s="141" t="str">
        <f t="shared" si="4"/>
        <v>n/a</v>
      </c>
      <c r="AS123" s="141" t="str">
        <f t="shared" si="4"/>
        <v>n/a</v>
      </c>
      <c r="AT123" s="141" t="str">
        <f t="shared" si="4"/>
        <v>n/a</v>
      </c>
      <c r="AU123" s="141" t="str">
        <f t="shared" si="4"/>
        <v>n/a</v>
      </c>
      <c r="AV123" s="141" t="str">
        <f t="shared" si="4"/>
        <v/>
      </c>
      <c r="AW123" s="141" t="str">
        <f t="shared" si="4"/>
        <v/>
      </c>
      <c r="AX123" s="141" t="str">
        <f t="shared" si="4"/>
        <v/>
      </c>
      <c r="AY123" s="141" t="str">
        <f t="shared" si="4"/>
        <v/>
      </c>
      <c r="AZ123" s="141" t="str">
        <f t="shared" si="4"/>
        <v/>
      </c>
      <c r="BA123" s="141" t="str">
        <f t="shared" si="4"/>
        <v/>
      </c>
      <c r="BB123" s="141" t="str">
        <f t="shared" si="4"/>
        <v/>
      </c>
      <c r="BC123" s="141" t="str">
        <f t="shared" si="4"/>
        <v/>
      </c>
      <c r="BD123" s="141" t="str">
        <f t="shared" si="4"/>
        <v/>
      </c>
      <c r="BE123" s="141" t="str">
        <f t="shared" si="4"/>
        <v/>
      </c>
      <c r="BF123" s="141" t="str">
        <f t="shared" si="4"/>
        <v/>
      </c>
      <c r="BG123" s="141" t="str">
        <f t="shared" si="4"/>
        <v/>
      </c>
      <c r="BH123" s="141" t="str">
        <f t="shared" si="4"/>
        <v/>
      </c>
      <c r="BI123" s="141" t="str">
        <f t="shared" si="4"/>
        <v/>
      </c>
      <c r="BJ123" s="141" t="str">
        <f t="shared" si="4"/>
        <v/>
      </c>
      <c r="BK123" s="141" t="str">
        <f t="shared" si="4"/>
        <v/>
      </c>
      <c r="BL123" s="141" t="str">
        <f t="shared" si="4"/>
        <v/>
      </c>
      <c r="BM123" s="141" t="str">
        <f t="shared" si="4"/>
        <v/>
      </c>
    </row>
    <row r="124" spans="1:72" s="135" customFormat="1" hidden="1" x14ac:dyDescent="0.55000000000000004">
      <c r="A124" s="647"/>
      <c r="B124" s="135" t="s">
        <v>469</v>
      </c>
      <c r="G124" s="141" t="str">
        <f t="shared" si="5"/>
        <v/>
      </c>
      <c r="H124" s="141" t="str">
        <f t="shared" si="4"/>
        <v/>
      </c>
      <c r="I124" s="141" t="str">
        <f t="shared" si="4"/>
        <v>n/a</v>
      </c>
      <c r="J124" s="141" t="str">
        <f t="shared" si="4"/>
        <v>n/a</v>
      </c>
      <c r="K124" s="141" t="str">
        <f t="shared" si="4"/>
        <v>n/a</v>
      </c>
      <c r="L124" s="141" t="str">
        <f t="shared" si="4"/>
        <v>n/a</v>
      </c>
      <c r="M124" s="141" t="str">
        <f t="shared" si="4"/>
        <v>n/a</v>
      </c>
      <c r="N124" s="141" t="str">
        <f t="shared" si="4"/>
        <v>n/a</v>
      </c>
      <c r="O124" s="141" t="str">
        <f t="shared" si="4"/>
        <v>n/a</v>
      </c>
      <c r="P124" s="141" t="str">
        <f t="shared" si="4"/>
        <v>n/a</v>
      </c>
      <c r="Q124" s="141" t="str">
        <f t="shared" si="4"/>
        <v>n/a</v>
      </c>
      <c r="R124" s="141" t="str">
        <f t="shared" si="4"/>
        <v>n/a</v>
      </c>
      <c r="S124" s="141" t="str">
        <f t="shared" si="4"/>
        <v>n/a</v>
      </c>
      <c r="T124" s="141" t="str">
        <f t="shared" si="4"/>
        <v>n/a</v>
      </c>
      <c r="U124" s="141" t="str">
        <f t="shared" si="4"/>
        <v>n/a</v>
      </c>
      <c r="V124" s="141" t="str">
        <f t="shared" si="4"/>
        <v>n/a</v>
      </c>
      <c r="W124" s="141" t="str">
        <f t="shared" si="4"/>
        <v>n/a</v>
      </c>
      <c r="X124" s="141" t="str">
        <f t="shared" si="4"/>
        <v>n/a</v>
      </c>
      <c r="Y124" s="141" t="str">
        <f t="shared" si="4"/>
        <v>n/a</v>
      </c>
      <c r="Z124" s="141" t="str">
        <f t="shared" si="4"/>
        <v>n/a</v>
      </c>
      <c r="AA124" s="141" t="str">
        <f t="shared" si="4"/>
        <v>n/a</v>
      </c>
      <c r="AB124" s="141" t="str">
        <f t="shared" si="4"/>
        <v>n/a</v>
      </c>
      <c r="AC124" s="141" t="str">
        <f t="shared" si="4"/>
        <v>n/a</v>
      </c>
      <c r="AD124" s="141" t="str">
        <f t="shared" si="4"/>
        <v>n/a</v>
      </c>
      <c r="AE124" s="141" t="str">
        <f t="shared" si="4"/>
        <v>n/a</v>
      </c>
      <c r="AF124" s="141" t="str">
        <f t="shared" si="4"/>
        <v>n/a</v>
      </c>
      <c r="AG124" s="141" t="str">
        <f t="shared" si="4"/>
        <v>n/a</v>
      </c>
      <c r="AH124" s="141" t="str">
        <f t="shared" si="4"/>
        <v>n/a</v>
      </c>
      <c r="AI124" s="141" t="str">
        <f t="shared" si="4"/>
        <v>n/a</v>
      </c>
      <c r="AJ124" s="141" t="str">
        <f t="shared" si="4"/>
        <v>n/a</v>
      </c>
      <c r="AK124" s="141" t="str">
        <f t="shared" si="4"/>
        <v>n/a</v>
      </c>
      <c r="AL124" s="141" t="str">
        <f t="shared" si="4"/>
        <v>n/a</v>
      </c>
      <c r="AM124" s="141" t="str">
        <f t="shared" si="4"/>
        <v>n/a</v>
      </c>
      <c r="AN124" s="141" t="str">
        <f t="shared" si="4"/>
        <v>n/a</v>
      </c>
      <c r="AO124" s="141" t="str">
        <f t="shared" si="4"/>
        <v>n/a</v>
      </c>
      <c r="AP124" s="141" t="str">
        <f t="shared" si="4"/>
        <v>n/a</v>
      </c>
      <c r="AQ124" s="141" t="str">
        <f t="shared" si="4"/>
        <v>n/a</v>
      </c>
      <c r="AR124" s="141" t="str">
        <f t="shared" si="4"/>
        <v>n/a</v>
      </c>
      <c r="AS124" s="141" t="str">
        <f t="shared" si="4"/>
        <v>n/a</v>
      </c>
      <c r="AT124" s="141" t="str">
        <f t="shared" si="4"/>
        <v>n/a</v>
      </c>
      <c r="AU124" s="141" t="str">
        <f t="shared" si="4"/>
        <v>n/a</v>
      </c>
      <c r="AV124" s="141" t="str">
        <f t="shared" si="4"/>
        <v>n/a</v>
      </c>
      <c r="AW124" s="141" t="str">
        <f t="shared" si="4"/>
        <v/>
      </c>
      <c r="AX124" s="141" t="str">
        <f t="shared" si="4"/>
        <v/>
      </c>
      <c r="AY124" s="141" t="str">
        <f t="shared" si="4"/>
        <v/>
      </c>
      <c r="AZ124" s="141" t="str">
        <f t="shared" si="4"/>
        <v/>
      </c>
      <c r="BA124" s="141" t="str">
        <f t="shared" si="4"/>
        <v/>
      </c>
      <c r="BB124" s="141" t="str">
        <f t="shared" si="4"/>
        <v/>
      </c>
      <c r="BC124" s="141" t="str">
        <f t="shared" si="4"/>
        <v/>
      </c>
      <c r="BD124" s="141" t="str">
        <f t="shared" si="4"/>
        <v/>
      </c>
      <c r="BE124" s="141" t="str">
        <f t="shared" si="4"/>
        <v/>
      </c>
      <c r="BF124" s="141" t="str">
        <f t="shared" si="4"/>
        <v/>
      </c>
      <c r="BG124" s="141" t="str">
        <f t="shared" si="4"/>
        <v/>
      </c>
      <c r="BH124" s="141" t="str">
        <f t="shared" si="4"/>
        <v/>
      </c>
      <c r="BI124" s="141" t="str">
        <f t="shared" si="4"/>
        <v/>
      </c>
      <c r="BJ124" s="141" t="str">
        <f t="shared" si="4"/>
        <v/>
      </c>
      <c r="BK124" s="141" t="str">
        <f t="shared" si="4"/>
        <v/>
      </c>
      <c r="BL124" s="141" t="str">
        <f t="shared" si="4"/>
        <v/>
      </c>
      <c r="BM124" s="141" t="str">
        <f t="shared" si="4"/>
        <v/>
      </c>
    </row>
    <row r="125" spans="1:72" s="135" customFormat="1" hidden="1" x14ac:dyDescent="0.55000000000000004">
      <c r="A125" s="647"/>
      <c r="B125" s="135" t="s">
        <v>470</v>
      </c>
      <c r="G125" s="141" t="str">
        <f t="shared" si="5"/>
        <v/>
      </c>
      <c r="H125" s="141" t="str">
        <f t="shared" si="4"/>
        <v/>
      </c>
      <c r="I125" s="141" t="str">
        <f t="shared" si="4"/>
        <v/>
      </c>
      <c r="J125" s="141" t="str">
        <f t="shared" si="4"/>
        <v>n/a</v>
      </c>
      <c r="K125" s="141" t="str">
        <f t="shared" si="4"/>
        <v>n/a</v>
      </c>
      <c r="L125" s="141" t="str">
        <f t="shared" si="4"/>
        <v>n/a</v>
      </c>
      <c r="M125" s="141" t="str">
        <f t="shared" si="4"/>
        <v>n/a</v>
      </c>
      <c r="N125" s="141" t="str">
        <f t="shared" si="4"/>
        <v>n/a</v>
      </c>
      <c r="O125" s="141" t="str">
        <f t="shared" si="4"/>
        <v>n/a</v>
      </c>
      <c r="P125" s="141" t="str">
        <f t="shared" si="4"/>
        <v>n/a</v>
      </c>
      <c r="Q125" s="141" t="str">
        <f t="shared" si="4"/>
        <v>n/a</v>
      </c>
      <c r="R125" s="141" t="str">
        <f t="shared" si="4"/>
        <v>n/a</v>
      </c>
      <c r="S125" s="141" t="str">
        <f t="shared" si="4"/>
        <v>n/a</v>
      </c>
      <c r="T125" s="141" t="str">
        <f t="shared" si="4"/>
        <v>n/a</v>
      </c>
      <c r="U125" s="141" t="str">
        <f t="shared" si="4"/>
        <v>n/a</v>
      </c>
      <c r="V125" s="141" t="str">
        <f t="shared" si="4"/>
        <v>n/a</v>
      </c>
      <c r="W125" s="141" t="str">
        <f t="shared" si="4"/>
        <v>n/a</v>
      </c>
      <c r="X125" s="141" t="str">
        <f t="shared" si="4"/>
        <v>n/a</v>
      </c>
      <c r="Y125" s="141" t="str">
        <f t="shared" si="4"/>
        <v>n/a</v>
      </c>
      <c r="Z125" s="141" t="str">
        <f t="shared" si="4"/>
        <v>n/a</v>
      </c>
      <c r="AA125" s="141" t="str">
        <f t="shared" si="4"/>
        <v>n/a</v>
      </c>
      <c r="AB125" s="141" t="str">
        <f t="shared" si="4"/>
        <v>n/a</v>
      </c>
      <c r="AC125" s="141" t="str">
        <f t="shared" si="4"/>
        <v>n/a</v>
      </c>
      <c r="AD125" s="141" t="str">
        <f t="shared" si="4"/>
        <v>n/a</v>
      </c>
      <c r="AE125" s="141" t="str">
        <f t="shared" si="4"/>
        <v>n/a</v>
      </c>
      <c r="AF125" s="141" t="str">
        <f t="shared" si="4"/>
        <v>n/a</v>
      </c>
      <c r="AG125" s="141" t="str">
        <f t="shared" si="4"/>
        <v>n/a</v>
      </c>
      <c r="AH125" s="141" t="str">
        <f t="shared" si="4"/>
        <v>n/a</v>
      </c>
      <c r="AI125" s="141" t="str">
        <f t="shared" si="4"/>
        <v>n/a</v>
      </c>
      <c r="AJ125" s="141" t="str">
        <f t="shared" si="4"/>
        <v>n/a</v>
      </c>
      <c r="AK125" s="141" t="str">
        <f t="shared" si="4"/>
        <v>n/a</v>
      </c>
      <c r="AL125" s="141" t="str">
        <f t="shared" si="4"/>
        <v>n/a</v>
      </c>
      <c r="AM125" s="141" t="str">
        <f t="shared" si="4"/>
        <v>n/a</v>
      </c>
      <c r="AN125" s="141" t="str">
        <f t="shared" si="4"/>
        <v>n/a</v>
      </c>
      <c r="AO125" s="141" t="str">
        <f t="shared" si="4"/>
        <v>n/a</v>
      </c>
      <c r="AP125" s="141" t="str">
        <f t="shared" si="4"/>
        <v>n/a</v>
      </c>
      <c r="AQ125" s="141" t="str">
        <f t="shared" si="4"/>
        <v>n/a</v>
      </c>
      <c r="AR125" s="141" t="str">
        <f t="shared" si="4"/>
        <v>n/a</v>
      </c>
      <c r="AS125" s="141" t="str">
        <f t="shared" si="4"/>
        <v>n/a</v>
      </c>
      <c r="AT125" s="141" t="str">
        <f t="shared" si="4"/>
        <v>n/a</v>
      </c>
      <c r="AU125" s="141" t="str">
        <f t="shared" si="4"/>
        <v>n/a</v>
      </c>
      <c r="AV125" s="141" t="str">
        <f t="shared" si="4"/>
        <v>n/a</v>
      </c>
      <c r="AW125" s="141" t="str">
        <f t="shared" si="4"/>
        <v>n/a</v>
      </c>
      <c r="AX125" s="141" t="str">
        <f t="shared" si="4"/>
        <v/>
      </c>
      <c r="AY125" s="141" t="str">
        <f t="shared" si="4"/>
        <v/>
      </c>
      <c r="AZ125" s="141" t="str">
        <f t="shared" si="4"/>
        <v/>
      </c>
      <c r="BA125" s="141" t="str">
        <f t="shared" si="4"/>
        <v/>
      </c>
      <c r="BB125" s="141" t="str">
        <f t="shared" si="4"/>
        <v/>
      </c>
      <c r="BC125" s="141" t="str">
        <f t="shared" si="4"/>
        <v/>
      </c>
      <c r="BD125" s="141" t="str">
        <f t="shared" si="4"/>
        <v/>
      </c>
      <c r="BE125" s="141" t="str">
        <f t="shared" si="4"/>
        <v/>
      </c>
      <c r="BF125" s="141" t="str">
        <f t="shared" si="4"/>
        <v/>
      </c>
      <c r="BG125" s="141" t="str">
        <f t="shared" si="4"/>
        <v/>
      </c>
      <c r="BH125" s="141" t="str">
        <f t="shared" si="4"/>
        <v/>
      </c>
      <c r="BI125" s="141" t="str">
        <f t="shared" si="4"/>
        <v/>
      </c>
      <c r="BJ125" s="141" t="str">
        <f t="shared" si="4"/>
        <v/>
      </c>
      <c r="BK125" s="141" t="str">
        <f t="shared" si="4"/>
        <v/>
      </c>
      <c r="BL125" s="141" t="str">
        <f t="shared" si="4"/>
        <v/>
      </c>
      <c r="BM125" s="141" t="str">
        <f t="shared" si="4"/>
        <v/>
      </c>
    </row>
    <row r="126" spans="1:72" s="135" customFormat="1" hidden="1" x14ac:dyDescent="0.55000000000000004">
      <c r="A126" s="647"/>
      <c r="B126" s="135" t="s">
        <v>471</v>
      </c>
      <c r="G126" s="141" t="str">
        <f t="shared" si="5"/>
        <v/>
      </c>
      <c r="H126" s="141" t="str">
        <f t="shared" si="4"/>
        <v/>
      </c>
      <c r="I126" s="141" t="str">
        <f t="shared" si="4"/>
        <v/>
      </c>
      <c r="J126" s="141" t="str">
        <f t="shared" si="4"/>
        <v/>
      </c>
      <c r="K126" s="141" t="str">
        <f t="shared" si="4"/>
        <v>n/a</v>
      </c>
      <c r="L126" s="141" t="str">
        <f t="shared" si="4"/>
        <v>n/a</v>
      </c>
      <c r="M126" s="141" t="str">
        <f t="shared" si="4"/>
        <v>n/a</v>
      </c>
      <c r="N126" s="141" t="str">
        <f t="shared" si="4"/>
        <v>n/a</v>
      </c>
      <c r="O126" s="141" t="str">
        <f t="shared" si="4"/>
        <v>n/a</v>
      </c>
      <c r="P126" s="141" t="str">
        <f t="shared" si="4"/>
        <v>n/a</v>
      </c>
      <c r="Q126" s="141" t="str">
        <f t="shared" si="4"/>
        <v>n/a</v>
      </c>
      <c r="R126" s="141" t="str">
        <f t="shared" si="4"/>
        <v>n/a</v>
      </c>
      <c r="S126" s="141" t="str">
        <f t="shared" si="4"/>
        <v>n/a</v>
      </c>
      <c r="T126" s="141" t="str">
        <f t="shared" si="4"/>
        <v>n/a</v>
      </c>
      <c r="U126" s="141" t="str">
        <f t="shared" si="4"/>
        <v>n/a</v>
      </c>
      <c r="V126" s="141" t="str">
        <f t="shared" si="4"/>
        <v>n/a</v>
      </c>
      <c r="W126" s="141" t="str">
        <f t="shared" si="4"/>
        <v>n/a</v>
      </c>
      <c r="X126" s="141" t="str">
        <f t="shared" si="4"/>
        <v>n/a</v>
      </c>
      <c r="Y126" s="141" t="str">
        <f t="shared" si="4"/>
        <v>n/a</v>
      </c>
      <c r="Z126" s="141" t="str">
        <f t="shared" si="4"/>
        <v>n/a</v>
      </c>
      <c r="AA126" s="141" t="str">
        <f t="shared" si="4"/>
        <v>n/a</v>
      </c>
      <c r="AB126" s="141" t="str">
        <f t="shared" si="4"/>
        <v>n/a</v>
      </c>
      <c r="AC126" s="141" t="str">
        <f t="shared" si="4"/>
        <v>n/a</v>
      </c>
      <c r="AD126" s="141" t="str">
        <f t="shared" si="4"/>
        <v>n/a</v>
      </c>
      <c r="AE126" s="141" t="str">
        <f t="shared" ref="AE126:AE142" si="6">IF(AJ102="","","n/a")</f>
        <v>n/a</v>
      </c>
      <c r="AF126" s="141" t="str">
        <f t="shared" ref="AF126:AF142" si="7">IF(AK102="","","n/a")</f>
        <v>n/a</v>
      </c>
      <c r="AG126" s="141" t="str">
        <f t="shared" ref="AG126:AG142" si="8">IF(AL102="","","n/a")</f>
        <v>n/a</v>
      </c>
      <c r="AH126" s="141" t="str">
        <f t="shared" ref="AH126:AH142" si="9">IF(AM102="","","n/a")</f>
        <v>n/a</v>
      </c>
      <c r="AI126" s="141" t="str">
        <f t="shared" ref="AI126:AI142" si="10">IF(AN102="","","n/a")</f>
        <v>n/a</v>
      </c>
      <c r="AJ126" s="141" t="str">
        <f t="shared" ref="AJ126:AJ142" si="11">IF(AO102="","","n/a")</f>
        <v>n/a</v>
      </c>
      <c r="AK126" s="141" t="str">
        <f t="shared" ref="AK126:AK142" si="12">IF(AP102="","","n/a")</f>
        <v>n/a</v>
      </c>
      <c r="AL126" s="141" t="str">
        <f t="shared" ref="AL126:AL142" si="13">IF(AQ102="","","n/a")</f>
        <v>n/a</v>
      </c>
      <c r="AM126" s="141" t="str">
        <f t="shared" ref="AM126:AM142" si="14">IF(AR102="","","n/a")</f>
        <v>n/a</v>
      </c>
      <c r="AN126" s="141" t="str">
        <f t="shared" ref="AN126:AN142" si="15">IF(AS102="","","n/a")</f>
        <v>n/a</v>
      </c>
      <c r="AO126" s="141" t="str">
        <f t="shared" ref="AO126:AO142" si="16">IF(AT102="","","n/a")</f>
        <v>n/a</v>
      </c>
      <c r="AP126" s="141" t="str">
        <f t="shared" ref="AP126:AP142" si="17">IF(AU102="","","n/a")</f>
        <v>n/a</v>
      </c>
      <c r="AQ126" s="141" t="str">
        <f t="shared" ref="AQ126:AQ142" si="18">IF(AV102="","","n/a")</f>
        <v>n/a</v>
      </c>
      <c r="AR126" s="141" t="str">
        <f t="shared" ref="AR126:AR142" si="19">IF(AW102="","","n/a")</f>
        <v>n/a</v>
      </c>
      <c r="AS126" s="141" t="str">
        <f t="shared" ref="AS126:AS142" si="20">IF(AX102="","","n/a")</f>
        <v>n/a</v>
      </c>
      <c r="AT126" s="141" t="str">
        <f t="shared" ref="AT126:AT142" si="21">IF(AY102="","","n/a")</f>
        <v>n/a</v>
      </c>
      <c r="AU126" s="141" t="str">
        <f t="shared" ref="AU126:AU142" si="22">IF(AZ102="","","n/a")</f>
        <v>n/a</v>
      </c>
      <c r="AV126" s="141" t="str">
        <f t="shared" ref="AV126:AV142" si="23">IF(BA102="","","n/a")</f>
        <v>n/a</v>
      </c>
      <c r="AW126" s="141" t="str">
        <f t="shared" ref="AW126:AW142" si="24">IF(BB102="","","n/a")</f>
        <v>n/a</v>
      </c>
      <c r="AX126" s="141" t="str">
        <f t="shared" ref="AX126:AX142" si="25">IF(BC102="","","n/a")</f>
        <v>n/a</v>
      </c>
      <c r="AY126" s="141" t="str">
        <f t="shared" ref="AY126:AY142" si="26">IF(BD102="","","n/a")</f>
        <v/>
      </c>
      <c r="AZ126" s="141" t="str">
        <f t="shared" ref="AZ126:AZ142" si="27">IF(BE102="","","n/a")</f>
        <v/>
      </c>
      <c r="BA126" s="141" t="str">
        <f t="shared" ref="BA126:BA142" si="28">IF(BF102="","","n/a")</f>
        <v/>
      </c>
      <c r="BB126" s="141" t="str">
        <f t="shared" ref="BB126:BB142" si="29">IF(BG102="","","n/a")</f>
        <v/>
      </c>
      <c r="BC126" s="141" t="str">
        <f t="shared" ref="BC126:BC142" si="30">IF(BH102="","","n/a")</f>
        <v/>
      </c>
      <c r="BD126" s="141" t="str">
        <f t="shared" ref="BD126:BD142" si="31">IF(BI102="","","n/a")</f>
        <v/>
      </c>
      <c r="BE126" s="141" t="str">
        <f t="shared" ref="BE126:BE142" si="32">IF(BJ102="","","n/a")</f>
        <v/>
      </c>
      <c r="BF126" s="141" t="str">
        <f t="shared" ref="BF126:BF142" si="33">IF(BK102="","","n/a")</f>
        <v/>
      </c>
      <c r="BG126" s="141" t="str">
        <f t="shared" ref="BG126:BG142" si="34">IF(BL102="","","n/a")</f>
        <v/>
      </c>
      <c r="BH126" s="141" t="str">
        <f t="shared" ref="BH126:BH142" si="35">IF(BM102="","","n/a")</f>
        <v/>
      </c>
      <c r="BI126" s="141" t="str">
        <f t="shared" ref="BI126:BI142" si="36">IF(BN102="","","n/a")</f>
        <v/>
      </c>
      <c r="BJ126" s="141" t="str">
        <f t="shared" ref="BJ126:BJ142" si="37">IF(BO102="","","n/a")</f>
        <v/>
      </c>
      <c r="BK126" s="141" t="str">
        <f t="shared" ref="BK126:BK142" si="38">IF(BP102="","","n/a")</f>
        <v/>
      </c>
      <c r="BL126" s="141" t="str">
        <f t="shared" ref="BL126:BL142" si="39">IF(BQ102="","","n/a")</f>
        <v/>
      </c>
      <c r="BM126" s="141" t="str">
        <f t="shared" ref="BM126:BM142" si="40">IF(BR102="","","n/a")</f>
        <v/>
      </c>
    </row>
    <row r="127" spans="1:72" s="135" customFormat="1" hidden="1" x14ac:dyDescent="0.55000000000000004">
      <c r="A127" s="647"/>
      <c r="B127" s="135" t="s">
        <v>472</v>
      </c>
      <c r="G127" s="141" t="str">
        <f t="shared" si="5"/>
        <v/>
      </c>
      <c r="H127" s="141" t="str">
        <f t="shared" ref="H127:H142" si="41">IF(M103="","","n/a")</f>
        <v/>
      </c>
      <c r="I127" s="141" t="str">
        <f t="shared" ref="I127:I142" si="42">IF(N103="","","n/a")</f>
        <v/>
      </c>
      <c r="J127" s="141" t="str">
        <f t="shared" ref="J127:J142" si="43">IF(O103="","","n/a")</f>
        <v/>
      </c>
      <c r="K127" s="141" t="str">
        <f t="shared" ref="K127:K142" si="44">IF(P103="","","n/a")</f>
        <v/>
      </c>
      <c r="L127" s="141" t="str">
        <f t="shared" ref="L127:L142" si="45">IF(Q103="","","n/a")</f>
        <v>n/a</v>
      </c>
      <c r="M127" s="141" t="str">
        <f t="shared" ref="M127:M142" si="46">IF(R103="","","n/a")</f>
        <v>n/a</v>
      </c>
      <c r="N127" s="141" t="str">
        <f t="shared" ref="N127:N142" si="47">IF(S103="","","n/a")</f>
        <v>n/a</v>
      </c>
      <c r="O127" s="141" t="str">
        <f t="shared" ref="O127:O142" si="48">IF(T103="","","n/a")</f>
        <v>n/a</v>
      </c>
      <c r="P127" s="141" t="str">
        <f t="shared" ref="P127:P142" si="49">IF(U103="","","n/a")</f>
        <v>n/a</v>
      </c>
      <c r="Q127" s="141" t="str">
        <f t="shared" ref="Q127:Q142" si="50">IF(V103="","","n/a")</f>
        <v>n/a</v>
      </c>
      <c r="R127" s="141" t="str">
        <f t="shared" ref="R127:R142" si="51">IF(W103="","","n/a")</f>
        <v>n/a</v>
      </c>
      <c r="S127" s="141" t="str">
        <f t="shared" ref="S127:S142" si="52">IF(X103="","","n/a")</f>
        <v>n/a</v>
      </c>
      <c r="T127" s="141" t="str">
        <f t="shared" ref="T127:T142" si="53">IF(Y103="","","n/a")</f>
        <v>n/a</v>
      </c>
      <c r="U127" s="141" t="str">
        <f t="shared" ref="U127:U142" si="54">IF(Z103="","","n/a")</f>
        <v>n/a</v>
      </c>
      <c r="V127" s="141" t="str">
        <f t="shared" ref="V127:V142" si="55">IF(AA103="","","n/a")</f>
        <v>n/a</v>
      </c>
      <c r="W127" s="141" t="str">
        <f t="shared" ref="W127:W142" si="56">IF(AB103="","","n/a")</f>
        <v>n/a</v>
      </c>
      <c r="X127" s="141" t="str">
        <f t="shared" ref="X127:X142" si="57">IF(AC103="","","n/a")</f>
        <v>n/a</v>
      </c>
      <c r="Y127" s="141" t="str">
        <f t="shared" ref="Y127:Y142" si="58">IF(AD103="","","n/a")</f>
        <v>n/a</v>
      </c>
      <c r="Z127" s="141" t="str">
        <f t="shared" ref="Z127:Z142" si="59">IF(AE103="","","n/a")</f>
        <v>n/a</v>
      </c>
      <c r="AA127" s="141" t="str">
        <f t="shared" ref="AA127:AA142" si="60">IF(AF103="","","n/a")</f>
        <v>n/a</v>
      </c>
      <c r="AB127" s="141" t="str">
        <f t="shared" ref="AB127:AB142" si="61">IF(AG103="","","n/a")</f>
        <v>n/a</v>
      </c>
      <c r="AC127" s="141" t="str">
        <f t="shared" ref="AC127:AC142" si="62">IF(AH103="","","n/a")</f>
        <v>n/a</v>
      </c>
      <c r="AD127" s="141" t="str">
        <f t="shared" ref="AD127:AD142" si="63">IF(AI103="","","n/a")</f>
        <v>n/a</v>
      </c>
      <c r="AE127" s="141" t="str">
        <f t="shared" si="6"/>
        <v>n/a</v>
      </c>
      <c r="AF127" s="141" t="str">
        <f t="shared" si="7"/>
        <v>n/a</v>
      </c>
      <c r="AG127" s="141" t="str">
        <f t="shared" si="8"/>
        <v>n/a</v>
      </c>
      <c r="AH127" s="141" t="str">
        <f t="shared" si="9"/>
        <v>n/a</v>
      </c>
      <c r="AI127" s="141" t="str">
        <f t="shared" si="10"/>
        <v>n/a</v>
      </c>
      <c r="AJ127" s="141" t="str">
        <f t="shared" si="11"/>
        <v>n/a</v>
      </c>
      <c r="AK127" s="141" t="str">
        <f t="shared" si="12"/>
        <v>n/a</v>
      </c>
      <c r="AL127" s="141" t="str">
        <f t="shared" si="13"/>
        <v>n/a</v>
      </c>
      <c r="AM127" s="141" t="str">
        <f t="shared" si="14"/>
        <v>n/a</v>
      </c>
      <c r="AN127" s="141" t="str">
        <f t="shared" si="15"/>
        <v>n/a</v>
      </c>
      <c r="AO127" s="141" t="str">
        <f t="shared" si="16"/>
        <v>n/a</v>
      </c>
      <c r="AP127" s="141" t="str">
        <f t="shared" si="17"/>
        <v>n/a</v>
      </c>
      <c r="AQ127" s="141" t="str">
        <f t="shared" si="18"/>
        <v>n/a</v>
      </c>
      <c r="AR127" s="141" t="str">
        <f t="shared" si="19"/>
        <v>n/a</v>
      </c>
      <c r="AS127" s="141" t="str">
        <f t="shared" si="20"/>
        <v>n/a</v>
      </c>
      <c r="AT127" s="141" t="str">
        <f t="shared" si="21"/>
        <v>n/a</v>
      </c>
      <c r="AU127" s="141" t="str">
        <f t="shared" si="22"/>
        <v>n/a</v>
      </c>
      <c r="AV127" s="141" t="str">
        <f t="shared" si="23"/>
        <v>n/a</v>
      </c>
      <c r="AW127" s="141" t="str">
        <f t="shared" si="24"/>
        <v>n/a</v>
      </c>
      <c r="AX127" s="141" t="str">
        <f t="shared" si="25"/>
        <v>n/a</v>
      </c>
      <c r="AY127" s="141" t="str">
        <f t="shared" si="26"/>
        <v>n/a</v>
      </c>
      <c r="AZ127" s="141" t="str">
        <f t="shared" si="27"/>
        <v/>
      </c>
      <c r="BA127" s="141" t="str">
        <f t="shared" si="28"/>
        <v/>
      </c>
      <c r="BB127" s="141" t="str">
        <f t="shared" si="29"/>
        <v/>
      </c>
      <c r="BC127" s="141" t="str">
        <f t="shared" si="30"/>
        <v/>
      </c>
      <c r="BD127" s="141" t="str">
        <f t="shared" si="31"/>
        <v/>
      </c>
      <c r="BE127" s="141" t="str">
        <f t="shared" si="32"/>
        <v/>
      </c>
      <c r="BF127" s="141" t="str">
        <f t="shared" si="33"/>
        <v/>
      </c>
      <c r="BG127" s="141" t="str">
        <f t="shared" si="34"/>
        <v/>
      </c>
      <c r="BH127" s="141" t="str">
        <f t="shared" si="35"/>
        <v/>
      </c>
      <c r="BI127" s="141" t="str">
        <f t="shared" si="36"/>
        <v/>
      </c>
      <c r="BJ127" s="141" t="str">
        <f t="shared" si="37"/>
        <v/>
      </c>
      <c r="BK127" s="141" t="str">
        <f t="shared" si="38"/>
        <v/>
      </c>
      <c r="BL127" s="141" t="str">
        <f t="shared" si="39"/>
        <v/>
      </c>
      <c r="BM127" s="141" t="str">
        <f t="shared" si="40"/>
        <v/>
      </c>
    </row>
    <row r="128" spans="1:72" s="135" customFormat="1" hidden="1" x14ac:dyDescent="0.55000000000000004">
      <c r="A128" s="647"/>
      <c r="B128" s="135" t="s">
        <v>473</v>
      </c>
      <c r="G128" s="141" t="str">
        <f t="shared" si="5"/>
        <v/>
      </c>
      <c r="H128" s="141" t="str">
        <f t="shared" si="41"/>
        <v/>
      </c>
      <c r="I128" s="141" t="str">
        <f t="shared" si="42"/>
        <v/>
      </c>
      <c r="J128" s="141" t="str">
        <f t="shared" si="43"/>
        <v/>
      </c>
      <c r="K128" s="141" t="str">
        <f t="shared" si="44"/>
        <v/>
      </c>
      <c r="L128" s="141" t="str">
        <f t="shared" si="45"/>
        <v/>
      </c>
      <c r="M128" s="141" t="str">
        <f t="shared" si="46"/>
        <v>n/a</v>
      </c>
      <c r="N128" s="141" t="str">
        <f t="shared" si="47"/>
        <v>n/a</v>
      </c>
      <c r="O128" s="141" t="str">
        <f t="shared" si="48"/>
        <v>n/a</v>
      </c>
      <c r="P128" s="141" t="str">
        <f t="shared" si="49"/>
        <v>n/a</v>
      </c>
      <c r="Q128" s="141" t="str">
        <f t="shared" si="50"/>
        <v>n/a</v>
      </c>
      <c r="R128" s="141" t="str">
        <f t="shared" si="51"/>
        <v>n/a</v>
      </c>
      <c r="S128" s="141" t="str">
        <f t="shared" si="52"/>
        <v>n/a</v>
      </c>
      <c r="T128" s="141" t="str">
        <f t="shared" si="53"/>
        <v>n/a</v>
      </c>
      <c r="U128" s="141" t="str">
        <f t="shared" si="54"/>
        <v>n/a</v>
      </c>
      <c r="V128" s="141" t="str">
        <f t="shared" si="55"/>
        <v>n/a</v>
      </c>
      <c r="W128" s="141" t="str">
        <f t="shared" si="56"/>
        <v>n/a</v>
      </c>
      <c r="X128" s="141" t="str">
        <f t="shared" si="57"/>
        <v>n/a</v>
      </c>
      <c r="Y128" s="141" t="str">
        <f t="shared" si="58"/>
        <v>n/a</v>
      </c>
      <c r="Z128" s="141" t="str">
        <f t="shared" si="59"/>
        <v>n/a</v>
      </c>
      <c r="AA128" s="141" t="str">
        <f t="shared" si="60"/>
        <v>n/a</v>
      </c>
      <c r="AB128" s="141" t="str">
        <f t="shared" si="61"/>
        <v>n/a</v>
      </c>
      <c r="AC128" s="141" t="str">
        <f t="shared" si="62"/>
        <v>n/a</v>
      </c>
      <c r="AD128" s="141" t="str">
        <f t="shared" si="63"/>
        <v>n/a</v>
      </c>
      <c r="AE128" s="141" t="str">
        <f t="shared" si="6"/>
        <v>n/a</v>
      </c>
      <c r="AF128" s="141" t="str">
        <f t="shared" si="7"/>
        <v>n/a</v>
      </c>
      <c r="AG128" s="141" t="str">
        <f t="shared" si="8"/>
        <v>n/a</v>
      </c>
      <c r="AH128" s="141" t="str">
        <f t="shared" si="9"/>
        <v>n/a</v>
      </c>
      <c r="AI128" s="141" t="str">
        <f t="shared" si="10"/>
        <v>n/a</v>
      </c>
      <c r="AJ128" s="141" t="str">
        <f t="shared" si="11"/>
        <v>n/a</v>
      </c>
      <c r="AK128" s="141" t="str">
        <f t="shared" si="12"/>
        <v>n/a</v>
      </c>
      <c r="AL128" s="141" t="str">
        <f t="shared" si="13"/>
        <v>n/a</v>
      </c>
      <c r="AM128" s="141" t="str">
        <f t="shared" si="14"/>
        <v>n/a</v>
      </c>
      <c r="AN128" s="141" t="str">
        <f t="shared" si="15"/>
        <v>n/a</v>
      </c>
      <c r="AO128" s="141" t="str">
        <f t="shared" si="16"/>
        <v>n/a</v>
      </c>
      <c r="AP128" s="141" t="str">
        <f t="shared" si="17"/>
        <v>n/a</v>
      </c>
      <c r="AQ128" s="141" t="str">
        <f t="shared" si="18"/>
        <v>n/a</v>
      </c>
      <c r="AR128" s="141" t="str">
        <f t="shared" si="19"/>
        <v>n/a</v>
      </c>
      <c r="AS128" s="141" t="str">
        <f t="shared" si="20"/>
        <v>n/a</v>
      </c>
      <c r="AT128" s="141" t="str">
        <f t="shared" si="21"/>
        <v>n/a</v>
      </c>
      <c r="AU128" s="141" t="str">
        <f t="shared" si="22"/>
        <v>n/a</v>
      </c>
      <c r="AV128" s="141" t="str">
        <f t="shared" si="23"/>
        <v>n/a</v>
      </c>
      <c r="AW128" s="141" t="str">
        <f t="shared" si="24"/>
        <v>n/a</v>
      </c>
      <c r="AX128" s="141" t="str">
        <f t="shared" si="25"/>
        <v>n/a</v>
      </c>
      <c r="AY128" s="141" t="str">
        <f t="shared" si="26"/>
        <v>n/a</v>
      </c>
      <c r="AZ128" s="141" t="str">
        <f t="shared" si="27"/>
        <v>n/a</v>
      </c>
      <c r="BA128" s="141" t="str">
        <f t="shared" si="28"/>
        <v/>
      </c>
      <c r="BB128" s="141" t="str">
        <f t="shared" si="29"/>
        <v/>
      </c>
      <c r="BC128" s="141" t="str">
        <f t="shared" si="30"/>
        <v/>
      </c>
      <c r="BD128" s="141" t="str">
        <f t="shared" si="31"/>
        <v/>
      </c>
      <c r="BE128" s="141" t="str">
        <f t="shared" si="32"/>
        <v/>
      </c>
      <c r="BF128" s="141" t="str">
        <f t="shared" si="33"/>
        <v/>
      </c>
      <c r="BG128" s="141" t="str">
        <f t="shared" si="34"/>
        <v/>
      </c>
      <c r="BH128" s="141" t="str">
        <f t="shared" si="35"/>
        <v/>
      </c>
      <c r="BI128" s="141" t="str">
        <f t="shared" si="36"/>
        <v/>
      </c>
      <c r="BJ128" s="141" t="str">
        <f t="shared" si="37"/>
        <v/>
      </c>
      <c r="BK128" s="141" t="str">
        <f t="shared" si="38"/>
        <v/>
      </c>
      <c r="BL128" s="141" t="str">
        <f t="shared" si="39"/>
        <v/>
      </c>
      <c r="BM128" s="141" t="str">
        <f t="shared" si="40"/>
        <v/>
      </c>
    </row>
    <row r="129" spans="1:72" s="135" customFormat="1" hidden="1" x14ac:dyDescent="0.55000000000000004">
      <c r="A129" s="647"/>
      <c r="B129" s="135" t="s">
        <v>474</v>
      </c>
      <c r="G129" s="141" t="str">
        <f t="shared" si="5"/>
        <v/>
      </c>
      <c r="H129" s="141" t="str">
        <f t="shared" si="41"/>
        <v/>
      </c>
      <c r="I129" s="141" t="str">
        <f t="shared" si="42"/>
        <v/>
      </c>
      <c r="J129" s="141" t="str">
        <f t="shared" si="43"/>
        <v/>
      </c>
      <c r="K129" s="141" t="str">
        <f t="shared" si="44"/>
        <v/>
      </c>
      <c r="L129" s="141" t="str">
        <f t="shared" si="45"/>
        <v/>
      </c>
      <c r="M129" s="141" t="str">
        <f t="shared" si="46"/>
        <v/>
      </c>
      <c r="N129" s="141" t="str">
        <f t="shared" si="47"/>
        <v>n/a</v>
      </c>
      <c r="O129" s="141" t="str">
        <f t="shared" si="48"/>
        <v>n/a</v>
      </c>
      <c r="P129" s="141" t="str">
        <f t="shared" si="49"/>
        <v>n/a</v>
      </c>
      <c r="Q129" s="141" t="str">
        <f t="shared" si="50"/>
        <v>n/a</v>
      </c>
      <c r="R129" s="141" t="str">
        <f t="shared" si="51"/>
        <v>n/a</v>
      </c>
      <c r="S129" s="141" t="str">
        <f t="shared" si="52"/>
        <v>n/a</v>
      </c>
      <c r="T129" s="141" t="str">
        <f t="shared" si="53"/>
        <v>n/a</v>
      </c>
      <c r="U129" s="141" t="str">
        <f t="shared" si="54"/>
        <v>n/a</v>
      </c>
      <c r="V129" s="141" t="str">
        <f t="shared" si="55"/>
        <v>n/a</v>
      </c>
      <c r="W129" s="141" t="str">
        <f t="shared" si="56"/>
        <v>n/a</v>
      </c>
      <c r="X129" s="141" t="str">
        <f t="shared" si="57"/>
        <v>n/a</v>
      </c>
      <c r="Y129" s="141" t="str">
        <f t="shared" si="58"/>
        <v>n/a</v>
      </c>
      <c r="Z129" s="141" t="str">
        <f t="shared" si="59"/>
        <v>n/a</v>
      </c>
      <c r="AA129" s="141" t="str">
        <f t="shared" si="60"/>
        <v>n/a</v>
      </c>
      <c r="AB129" s="141" t="str">
        <f t="shared" si="61"/>
        <v>n/a</v>
      </c>
      <c r="AC129" s="141" t="str">
        <f t="shared" si="62"/>
        <v>n/a</v>
      </c>
      <c r="AD129" s="141" t="str">
        <f t="shared" si="63"/>
        <v>n/a</v>
      </c>
      <c r="AE129" s="141" t="str">
        <f t="shared" si="6"/>
        <v>n/a</v>
      </c>
      <c r="AF129" s="141" t="str">
        <f t="shared" si="7"/>
        <v>n/a</v>
      </c>
      <c r="AG129" s="141" t="str">
        <f t="shared" si="8"/>
        <v>n/a</v>
      </c>
      <c r="AH129" s="141" t="str">
        <f t="shared" si="9"/>
        <v>n/a</v>
      </c>
      <c r="AI129" s="141" t="str">
        <f t="shared" si="10"/>
        <v>n/a</v>
      </c>
      <c r="AJ129" s="141" t="str">
        <f t="shared" si="11"/>
        <v>n/a</v>
      </c>
      <c r="AK129" s="141" t="str">
        <f t="shared" si="12"/>
        <v>n/a</v>
      </c>
      <c r="AL129" s="141" t="str">
        <f t="shared" si="13"/>
        <v>n/a</v>
      </c>
      <c r="AM129" s="141" t="str">
        <f t="shared" si="14"/>
        <v>n/a</v>
      </c>
      <c r="AN129" s="141" t="str">
        <f t="shared" si="15"/>
        <v>n/a</v>
      </c>
      <c r="AO129" s="141" t="str">
        <f t="shared" si="16"/>
        <v>n/a</v>
      </c>
      <c r="AP129" s="141" t="str">
        <f t="shared" si="17"/>
        <v>n/a</v>
      </c>
      <c r="AQ129" s="141" t="str">
        <f t="shared" si="18"/>
        <v>n/a</v>
      </c>
      <c r="AR129" s="141" t="str">
        <f t="shared" si="19"/>
        <v>n/a</v>
      </c>
      <c r="AS129" s="141" t="str">
        <f t="shared" si="20"/>
        <v>n/a</v>
      </c>
      <c r="AT129" s="141" t="str">
        <f t="shared" si="21"/>
        <v>n/a</v>
      </c>
      <c r="AU129" s="141" t="str">
        <f t="shared" si="22"/>
        <v>n/a</v>
      </c>
      <c r="AV129" s="141" t="str">
        <f t="shared" si="23"/>
        <v>n/a</v>
      </c>
      <c r="AW129" s="141" t="str">
        <f t="shared" si="24"/>
        <v>n/a</v>
      </c>
      <c r="AX129" s="141" t="str">
        <f t="shared" si="25"/>
        <v>n/a</v>
      </c>
      <c r="AY129" s="141" t="str">
        <f t="shared" si="26"/>
        <v>n/a</v>
      </c>
      <c r="AZ129" s="141" t="str">
        <f t="shared" si="27"/>
        <v>n/a</v>
      </c>
      <c r="BA129" s="141" t="str">
        <f t="shared" si="28"/>
        <v>n/a</v>
      </c>
      <c r="BB129" s="141" t="str">
        <f t="shared" si="29"/>
        <v/>
      </c>
      <c r="BC129" s="141" t="str">
        <f t="shared" si="30"/>
        <v/>
      </c>
      <c r="BD129" s="141" t="str">
        <f t="shared" si="31"/>
        <v/>
      </c>
      <c r="BE129" s="141" t="str">
        <f t="shared" si="32"/>
        <v/>
      </c>
      <c r="BF129" s="141" t="str">
        <f t="shared" si="33"/>
        <v/>
      </c>
      <c r="BG129" s="141" t="str">
        <f t="shared" si="34"/>
        <v/>
      </c>
      <c r="BH129" s="141" t="str">
        <f t="shared" si="35"/>
        <v/>
      </c>
      <c r="BI129" s="141" t="str">
        <f t="shared" si="36"/>
        <v/>
      </c>
      <c r="BJ129" s="141" t="str">
        <f t="shared" si="37"/>
        <v/>
      </c>
      <c r="BK129" s="141" t="str">
        <f t="shared" si="38"/>
        <v/>
      </c>
      <c r="BL129" s="141" t="str">
        <f t="shared" si="39"/>
        <v/>
      </c>
      <c r="BM129" s="141" t="str">
        <f t="shared" si="40"/>
        <v/>
      </c>
    </row>
    <row r="130" spans="1:72" s="135" customFormat="1" hidden="1" x14ac:dyDescent="0.55000000000000004">
      <c r="A130" s="647"/>
      <c r="B130" s="135" t="s">
        <v>475</v>
      </c>
      <c r="G130" s="141" t="str">
        <f t="shared" si="5"/>
        <v/>
      </c>
      <c r="H130" s="141" t="str">
        <f t="shared" si="41"/>
        <v/>
      </c>
      <c r="I130" s="141" t="str">
        <f t="shared" si="42"/>
        <v/>
      </c>
      <c r="J130" s="141" t="str">
        <f t="shared" si="43"/>
        <v/>
      </c>
      <c r="K130" s="141" t="str">
        <f t="shared" si="44"/>
        <v/>
      </c>
      <c r="L130" s="141" t="str">
        <f t="shared" si="45"/>
        <v/>
      </c>
      <c r="M130" s="141" t="str">
        <f t="shared" si="46"/>
        <v/>
      </c>
      <c r="N130" s="141" t="str">
        <f t="shared" si="47"/>
        <v/>
      </c>
      <c r="O130" s="141" t="str">
        <f t="shared" si="48"/>
        <v>n/a</v>
      </c>
      <c r="P130" s="141" t="str">
        <f t="shared" si="49"/>
        <v>n/a</v>
      </c>
      <c r="Q130" s="141" t="str">
        <f t="shared" si="50"/>
        <v>n/a</v>
      </c>
      <c r="R130" s="141" t="str">
        <f t="shared" si="51"/>
        <v>n/a</v>
      </c>
      <c r="S130" s="141" t="str">
        <f t="shared" si="52"/>
        <v>n/a</v>
      </c>
      <c r="T130" s="141" t="str">
        <f t="shared" si="53"/>
        <v>n/a</v>
      </c>
      <c r="U130" s="141" t="str">
        <f t="shared" si="54"/>
        <v>n/a</v>
      </c>
      <c r="V130" s="141" t="str">
        <f t="shared" si="55"/>
        <v>n/a</v>
      </c>
      <c r="W130" s="141" t="str">
        <f t="shared" si="56"/>
        <v>n/a</v>
      </c>
      <c r="X130" s="141" t="str">
        <f t="shared" si="57"/>
        <v>n/a</v>
      </c>
      <c r="Y130" s="141" t="str">
        <f t="shared" si="58"/>
        <v>n/a</v>
      </c>
      <c r="Z130" s="141" t="str">
        <f t="shared" si="59"/>
        <v>n/a</v>
      </c>
      <c r="AA130" s="141" t="str">
        <f t="shared" si="60"/>
        <v>n/a</v>
      </c>
      <c r="AB130" s="141" t="str">
        <f t="shared" si="61"/>
        <v>n/a</v>
      </c>
      <c r="AC130" s="141" t="str">
        <f t="shared" si="62"/>
        <v>n/a</v>
      </c>
      <c r="AD130" s="141" t="str">
        <f t="shared" si="63"/>
        <v>n/a</v>
      </c>
      <c r="AE130" s="141" t="str">
        <f t="shared" si="6"/>
        <v>n/a</v>
      </c>
      <c r="AF130" s="141" t="str">
        <f t="shared" si="7"/>
        <v>n/a</v>
      </c>
      <c r="AG130" s="141" t="str">
        <f t="shared" si="8"/>
        <v>n/a</v>
      </c>
      <c r="AH130" s="141" t="str">
        <f t="shared" si="9"/>
        <v>n/a</v>
      </c>
      <c r="AI130" s="141" t="str">
        <f t="shared" si="10"/>
        <v>n/a</v>
      </c>
      <c r="AJ130" s="141" t="str">
        <f t="shared" si="11"/>
        <v>n/a</v>
      </c>
      <c r="AK130" s="141" t="str">
        <f t="shared" si="12"/>
        <v>n/a</v>
      </c>
      <c r="AL130" s="141" t="str">
        <f t="shared" si="13"/>
        <v>n/a</v>
      </c>
      <c r="AM130" s="141" t="str">
        <f t="shared" si="14"/>
        <v>n/a</v>
      </c>
      <c r="AN130" s="141" t="str">
        <f t="shared" si="15"/>
        <v>n/a</v>
      </c>
      <c r="AO130" s="141" t="str">
        <f t="shared" si="16"/>
        <v>n/a</v>
      </c>
      <c r="AP130" s="141" t="str">
        <f t="shared" si="17"/>
        <v>n/a</v>
      </c>
      <c r="AQ130" s="141" t="str">
        <f t="shared" si="18"/>
        <v>n/a</v>
      </c>
      <c r="AR130" s="141" t="str">
        <f t="shared" si="19"/>
        <v>n/a</v>
      </c>
      <c r="AS130" s="141" t="str">
        <f t="shared" si="20"/>
        <v>n/a</v>
      </c>
      <c r="AT130" s="141" t="str">
        <f t="shared" si="21"/>
        <v>n/a</v>
      </c>
      <c r="AU130" s="141" t="str">
        <f t="shared" si="22"/>
        <v>n/a</v>
      </c>
      <c r="AV130" s="141" t="str">
        <f t="shared" si="23"/>
        <v>n/a</v>
      </c>
      <c r="AW130" s="141" t="str">
        <f t="shared" si="24"/>
        <v>n/a</v>
      </c>
      <c r="AX130" s="141" t="str">
        <f t="shared" si="25"/>
        <v>n/a</v>
      </c>
      <c r="AY130" s="141" t="str">
        <f t="shared" si="26"/>
        <v>n/a</v>
      </c>
      <c r="AZ130" s="141" t="str">
        <f t="shared" si="27"/>
        <v>n/a</v>
      </c>
      <c r="BA130" s="141" t="str">
        <f t="shared" si="28"/>
        <v>n/a</v>
      </c>
      <c r="BB130" s="141" t="str">
        <f t="shared" si="29"/>
        <v>n/a</v>
      </c>
      <c r="BC130" s="141" t="str">
        <f t="shared" si="30"/>
        <v/>
      </c>
      <c r="BD130" s="141" t="str">
        <f t="shared" si="31"/>
        <v/>
      </c>
      <c r="BE130" s="141" t="str">
        <f t="shared" si="32"/>
        <v/>
      </c>
      <c r="BF130" s="141" t="str">
        <f t="shared" si="33"/>
        <v/>
      </c>
      <c r="BG130" s="141" t="str">
        <f t="shared" si="34"/>
        <v/>
      </c>
      <c r="BH130" s="141" t="str">
        <f t="shared" si="35"/>
        <v/>
      </c>
      <c r="BI130" s="141" t="str">
        <f t="shared" si="36"/>
        <v/>
      </c>
      <c r="BJ130" s="141" t="str">
        <f t="shared" si="37"/>
        <v/>
      </c>
      <c r="BK130" s="141" t="str">
        <f t="shared" si="38"/>
        <v/>
      </c>
      <c r="BL130" s="141" t="str">
        <f t="shared" si="39"/>
        <v/>
      </c>
      <c r="BM130" s="141" t="str">
        <f t="shared" si="40"/>
        <v/>
      </c>
    </row>
    <row r="131" spans="1:72" s="135" customFormat="1" hidden="1" x14ac:dyDescent="0.55000000000000004">
      <c r="A131" s="647"/>
      <c r="B131" s="135" t="s">
        <v>476</v>
      </c>
      <c r="G131" s="141" t="str">
        <f t="shared" si="5"/>
        <v/>
      </c>
      <c r="H131" s="141" t="str">
        <f t="shared" si="41"/>
        <v/>
      </c>
      <c r="I131" s="141" t="str">
        <f t="shared" si="42"/>
        <v/>
      </c>
      <c r="J131" s="141" t="str">
        <f t="shared" si="43"/>
        <v/>
      </c>
      <c r="K131" s="141" t="str">
        <f t="shared" si="44"/>
        <v/>
      </c>
      <c r="L131" s="141" t="str">
        <f t="shared" si="45"/>
        <v/>
      </c>
      <c r="M131" s="141" t="str">
        <f t="shared" si="46"/>
        <v/>
      </c>
      <c r="N131" s="141" t="str">
        <f t="shared" si="47"/>
        <v/>
      </c>
      <c r="O131" s="141" t="str">
        <f t="shared" si="48"/>
        <v/>
      </c>
      <c r="P131" s="141" t="str">
        <f t="shared" si="49"/>
        <v>n/a</v>
      </c>
      <c r="Q131" s="141" t="str">
        <f t="shared" si="50"/>
        <v>n/a</v>
      </c>
      <c r="R131" s="141" t="str">
        <f t="shared" si="51"/>
        <v>n/a</v>
      </c>
      <c r="S131" s="141" t="str">
        <f t="shared" si="52"/>
        <v>n/a</v>
      </c>
      <c r="T131" s="141" t="str">
        <f t="shared" si="53"/>
        <v>n/a</v>
      </c>
      <c r="U131" s="141" t="str">
        <f t="shared" si="54"/>
        <v>n/a</v>
      </c>
      <c r="V131" s="141" t="str">
        <f t="shared" si="55"/>
        <v>n/a</v>
      </c>
      <c r="W131" s="141" t="str">
        <f t="shared" si="56"/>
        <v>n/a</v>
      </c>
      <c r="X131" s="141" t="str">
        <f t="shared" si="57"/>
        <v>n/a</v>
      </c>
      <c r="Y131" s="141" t="str">
        <f t="shared" si="58"/>
        <v>n/a</v>
      </c>
      <c r="Z131" s="141" t="str">
        <f t="shared" si="59"/>
        <v>n/a</v>
      </c>
      <c r="AA131" s="141" t="str">
        <f t="shared" si="60"/>
        <v>n/a</v>
      </c>
      <c r="AB131" s="141" t="str">
        <f t="shared" si="61"/>
        <v>n/a</v>
      </c>
      <c r="AC131" s="141" t="str">
        <f t="shared" si="62"/>
        <v>n/a</v>
      </c>
      <c r="AD131" s="141" t="str">
        <f t="shared" si="63"/>
        <v>n/a</v>
      </c>
      <c r="AE131" s="141" t="str">
        <f t="shared" si="6"/>
        <v>n/a</v>
      </c>
      <c r="AF131" s="141" t="str">
        <f t="shared" si="7"/>
        <v>n/a</v>
      </c>
      <c r="AG131" s="141" t="str">
        <f t="shared" si="8"/>
        <v>n/a</v>
      </c>
      <c r="AH131" s="141" t="str">
        <f t="shared" si="9"/>
        <v>n/a</v>
      </c>
      <c r="AI131" s="141" t="str">
        <f t="shared" si="10"/>
        <v>n/a</v>
      </c>
      <c r="AJ131" s="141" t="str">
        <f t="shared" si="11"/>
        <v>n/a</v>
      </c>
      <c r="AK131" s="141" t="str">
        <f t="shared" si="12"/>
        <v>n/a</v>
      </c>
      <c r="AL131" s="141" t="str">
        <f t="shared" si="13"/>
        <v>n/a</v>
      </c>
      <c r="AM131" s="141" t="str">
        <f t="shared" si="14"/>
        <v>n/a</v>
      </c>
      <c r="AN131" s="141" t="str">
        <f t="shared" si="15"/>
        <v>n/a</v>
      </c>
      <c r="AO131" s="141" t="str">
        <f t="shared" si="16"/>
        <v>n/a</v>
      </c>
      <c r="AP131" s="141" t="str">
        <f t="shared" si="17"/>
        <v>n/a</v>
      </c>
      <c r="AQ131" s="141" t="str">
        <f t="shared" si="18"/>
        <v>n/a</v>
      </c>
      <c r="AR131" s="141" t="str">
        <f t="shared" si="19"/>
        <v>n/a</v>
      </c>
      <c r="AS131" s="141" t="str">
        <f t="shared" si="20"/>
        <v>n/a</v>
      </c>
      <c r="AT131" s="141" t="str">
        <f t="shared" si="21"/>
        <v>n/a</v>
      </c>
      <c r="AU131" s="141" t="str">
        <f t="shared" si="22"/>
        <v>n/a</v>
      </c>
      <c r="AV131" s="141" t="str">
        <f t="shared" si="23"/>
        <v>n/a</v>
      </c>
      <c r="AW131" s="141" t="str">
        <f t="shared" si="24"/>
        <v>n/a</v>
      </c>
      <c r="AX131" s="141" t="str">
        <f t="shared" si="25"/>
        <v>n/a</v>
      </c>
      <c r="AY131" s="141" t="str">
        <f t="shared" si="26"/>
        <v>n/a</v>
      </c>
      <c r="AZ131" s="141" t="str">
        <f t="shared" si="27"/>
        <v>n/a</v>
      </c>
      <c r="BA131" s="141" t="str">
        <f t="shared" si="28"/>
        <v>n/a</v>
      </c>
      <c r="BB131" s="141" t="str">
        <f t="shared" si="29"/>
        <v>n/a</v>
      </c>
      <c r="BC131" s="141" t="str">
        <f t="shared" si="30"/>
        <v>n/a</v>
      </c>
      <c r="BD131" s="141" t="str">
        <f t="shared" si="31"/>
        <v/>
      </c>
      <c r="BE131" s="141" t="str">
        <f t="shared" si="32"/>
        <v/>
      </c>
      <c r="BF131" s="141" t="str">
        <f t="shared" si="33"/>
        <v/>
      </c>
      <c r="BG131" s="141" t="str">
        <f t="shared" si="34"/>
        <v/>
      </c>
      <c r="BH131" s="141" t="str">
        <f t="shared" si="35"/>
        <v/>
      </c>
      <c r="BI131" s="141" t="str">
        <f t="shared" si="36"/>
        <v/>
      </c>
      <c r="BJ131" s="141" t="str">
        <f t="shared" si="37"/>
        <v/>
      </c>
      <c r="BK131" s="141" t="str">
        <f t="shared" si="38"/>
        <v/>
      </c>
      <c r="BL131" s="141" t="str">
        <f t="shared" si="39"/>
        <v/>
      </c>
      <c r="BM131" s="141" t="str">
        <f t="shared" si="40"/>
        <v/>
      </c>
    </row>
    <row r="132" spans="1:72" s="135" customFormat="1" hidden="1" x14ac:dyDescent="0.55000000000000004">
      <c r="A132" s="647"/>
      <c r="B132" s="135" t="s">
        <v>477</v>
      </c>
      <c r="G132" s="141" t="str">
        <f t="shared" si="5"/>
        <v/>
      </c>
      <c r="H132" s="141" t="str">
        <f t="shared" si="41"/>
        <v/>
      </c>
      <c r="I132" s="141" t="str">
        <f t="shared" si="42"/>
        <v/>
      </c>
      <c r="J132" s="141" t="str">
        <f t="shared" si="43"/>
        <v/>
      </c>
      <c r="K132" s="141" t="str">
        <f t="shared" si="44"/>
        <v/>
      </c>
      <c r="L132" s="141" t="str">
        <f t="shared" si="45"/>
        <v/>
      </c>
      <c r="M132" s="141" t="str">
        <f t="shared" si="46"/>
        <v/>
      </c>
      <c r="N132" s="141" t="str">
        <f t="shared" si="47"/>
        <v/>
      </c>
      <c r="O132" s="141" t="str">
        <f t="shared" si="48"/>
        <v/>
      </c>
      <c r="P132" s="141" t="str">
        <f t="shared" si="49"/>
        <v/>
      </c>
      <c r="Q132" s="141" t="str">
        <f t="shared" si="50"/>
        <v>n/a</v>
      </c>
      <c r="R132" s="141" t="str">
        <f t="shared" si="51"/>
        <v>n/a</v>
      </c>
      <c r="S132" s="141" t="str">
        <f t="shared" si="52"/>
        <v>n/a</v>
      </c>
      <c r="T132" s="141" t="str">
        <f t="shared" si="53"/>
        <v>n/a</v>
      </c>
      <c r="U132" s="141" t="str">
        <f t="shared" si="54"/>
        <v>n/a</v>
      </c>
      <c r="V132" s="141" t="str">
        <f t="shared" si="55"/>
        <v>n/a</v>
      </c>
      <c r="W132" s="141" t="str">
        <f t="shared" si="56"/>
        <v>n/a</v>
      </c>
      <c r="X132" s="141" t="str">
        <f t="shared" si="57"/>
        <v>n/a</v>
      </c>
      <c r="Y132" s="141" t="str">
        <f t="shared" si="58"/>
        <v>n/a</v>
      </c>
      <c r="Z132" s="141" t="str">
        <f t="shared" si="59"/>
        <v>n/a</v>
      </c>
      <c r="AA132" s="141" t="str">
        <f t="shared" si="60"/>
        <v>n/a</v>
      </c>
      <c r="AB132" s="141" t="str">
        <f t="shared" si="61"/>
        <v>n/a</v>
      </c>
      <c r="AC132" s="141" t="str">
        <f t="shared" si="62"/>
        <v>n/a</v>
      </c>
      <c r="AD132" s="141" t="str">
        <f t="shared" si="63"/>
        <v>n/a</v>
      </c>
      <c r="AE132" s="141" t="str">
        <f t="shared" si="6"/>
        <v>n/a</v>
      </c>
      <c r="AF132" s="141" t="str">
        <f t="shared" si="7"/>
        <v>n/a</v>
      </c>
      <c r="AG132" s="141" t="str">
        <f t="shared" si="8"/>
        <v>n/a</v>
      </c>
      <c r="AH132" s="141" t="str">
        <f t="shared" si="9"/>
        <v>n/a</v>
      </c>
      <c r="AI132" s="141" t="str">
        <f t="shared" si="10"/>
        <v>n/a</v>
      </c>
      <c r="AJ132" s="141" t="str">
        <f t="shared" si="11"/>
        <v>n/a</v>
      </c>
      <c r="AK132" s="141" t="str">
        <f t="shared" si="12"/>
        <v>n/a</v>
      </c>
      <c r="AL132" s="141" t="str">
        <f t="shared" si="13"/>
        <v>n/a</v>
      </c>
      <c r="AM132" s="141" t="str">
        <f t="shared" si="14"/>
        <v>n/a</v>
      </c>
      <c r="AN132" s="141" t="str">
        <f t="shared" si="15"/>
        <v>n/a</v>
      </c>
      <c r="AO132" s="141" t="str">
        <f t="shared" si="16"/>
        <v>n/a</v>
      </c>
      <c r="AP132" s="141" t="str">
        <f t="shared" si="17"/>
        <v>n/a</v>
      </c>
      <c r="AQ132" s="141" t="str">
        <f t="shared" si="18"/>
        <v>n/a</v>
      </c>
      <c r="AR132" s="141" t="str">
        <f t="shared" si="19"/>
        <v>n/a</v>
      </c>
      <c r="AS132" s="141" t="str">
        <f t="shared" si="20"/>
        <v>n/a</v>
      </c>
      <c r="AT132" s="141" t="str">
        <f t="shared" si="21"/>
        <v>n/a</v>
      </c>
      <c r="AU132" s="141" t="str">
        <f t="shared" si="22"/>
        <v>n/a</v>
      </c>
      <c r="AV132" s="141" t="str">
        <f t="shared" si="23"/>
        <v>n/a</v>
      </c>
      <c r="AW132" s="141" t="str">
        <f t="shared" si="24"/>
        <v>n/a</v>
      </c>
      <c r="AX132" s="141" t="str">
        <f t="shared" si="25"/>
        <v>n/a</v>
      </c>
      <c r="AY132" s="141" t="str">
        <f t="shared" si="26"/>
        <v>n/a</v>
      </c>
      <c r="AZ132" s="141" t="str">
        <f t="shared" si="27"/>
        <v>n/a</v>
      </c>
      <c r="BA132" s="141" t="str">
        <f t="shared" si="28"/>
        <v>n/a</v>
      </c>
      <c r="BB132" s="141" t="str">
        <f t="shared" si="29"/>
        <v>n/a</v>
      </c>
      <c r="BC132" s="141" t="str">
        <f t="shared" si="30"/>
        <v>n/a</v>
      </c>
      <c r="BD132" s="141" t="str">
        <f t="shared" si="31"/>
        <v>n/a</v>
      </c>
      <c r="BE132" s="141" t="str">
        <f t="shared" si="32"/>
        <v/>
      </c>
      <c r="BF132" s="141" t="str">
        <f t="shared" si="33"/>
        <v/>
      </c>
      <c r="BG132" s="141" t="str">
        <f t="shared" si="34"/>
        <v/>
      </c>
      <c r="BH132" s="141" t="str">
        <f t="shared" si="35"/>
        <v/>
      </c>
      <c r="BI132" s="141" t="str">
        <f t="shared" si="36"/>
        <v/>
      </c>
      <c r="BJ132" s="141" t="str">
        <f t="shared" si="37"/>
        <v/>
      </c>
      <c r="BK132" s="141" t="str">
        <f t="shared" si="38"/>
        <v/>
      </c>
      <c r="BL132" s="141" t="str">
        <f t="shared" si="39"/>
        <v/>
      </c>
      <c r="BM132" s="141" t="str">
        <f t="shared" si="40"/>
        <v/>
      </c>
    </row>
    <row r="133" spans="1:72" s="135" customFormat="1" hidden="1" x14ac:dyDescent="0.55000000000000004">
      <c r="A133" s="647"/>
      <c r="B133" s="135" t="s">
        <v>478</v>
      </c>
      <c r="G133" s="141" t="str">
        <f t="shared" si="5"/>
        <v/>
      </c>
      <c r="H133" s="141" t="str">
        <f t="shared" si="41"/>
        <v/>
      </c>
      <c r="I133" s="141" t="str">
        <f t="shared" si="42"/>
        <v/>
      </c>
      <c r="J133" s="141" t="str">
        <f t="shared" si="43"/>
        <v/>
      </c>
      <c r="K133" s="141" t="str">
        <f t="shared" si="44"/>
        <v/>
      </c>
      <c r="L133" s="141" t="str">
        <f t="shared" si="45"/>
        <v/>
      </c>
      <c r="M133" s="141" t="str">
        <f t="shared" si="46"/>
        <v/>
      </c>
      <c r="N133" s="141" t="str">
        <f t="shared" si="47"/>
        <v/>
      </c>
      <c r="O133" s="141" t="str">
        <f t="shared" si="48"/>
        <v/>
      </c>
      <c r="P133" s="141" t="str">
        <f t="shared" si="49"/>
        <v/>
      </c>
      <c r="Q133" s="141" t="str">
        <f t="shared" si="50"/>
        <v/>
      </c>
      <c r="R133" s="141" t="str">
        <f t="shared" si="51"/>
        <v>n/a</v>
      </c>
      <c r="S133" s="141" t="str">
        <f t="shared" si="52"/>
        <v>n/a</v>
      </c>
      <c r="T133" s="141" t="str">
        <f t="shared" si="53"/>
        <v>n/a</v>
      </c>
      <c r="U133" s="141" t="str">
        <f t="shared" si="54"/>
        <v>n/a</v>
      </c>
      <c r="V133" s="141" t="str">
        <f t="shared" si="55"/>
        <v>n/a</v>
      </c>
      <c r="W133" s="141" t="str">
        <f t="shared" si="56"/>
        <v>n/a</v>
      </c>
      <c r="X133" s="141" t="str">
        <f t="shared" si="57"/>
        <v>n/a</v>
      </c>
      <c r="Y133" s="141" t="str">
        <f t="shared" si="58"/>
        <v>n/a</v>
      </c>
      <c r="Z133" s="141" t="str">
        <f t="shared" si="59"/>
        <v>n/a</v>
      </c>
      <c r="AA133" s="141" t="str">
        <f t="shared" si="60"/>
        <v>n/a</v>
      </c>
      <c r="AB133" s="141" t="str">
        <f t="shared" si="61"/>
        <v>n/a</v>
      </c>
      <c r="AC133" s="141" t="str">
        <f t="shared" si="62"/>
        <v>n/a</v>
      </c>
      <c r="AD133" s="141" t="str">
        <f t="shared" si="63"/>
        <v>n/a</v>
      </c>
      <c r="AE133" s="141" t="str">
        <f t="shared" si="6"/>
        <v>n/a</v>
      </c>
      <c r="AF133" s="141" t="str">
        <f t="shared" si="7"/>
        <v>n/a</v>
      </c>
      <c r="AG133" s="141" t="str">
        <f t="shared" si="8"/>
        <v>n/a</v>
      </c>
      <c r="AH133" s="141" t="str">
        <f t="shared" si="9"/>
        <v>n/a</v>
      </c>
      <c r="AI133" s="141" t="str">
        <f t="shared" si="10"/>
        <v>n/a</v>
      </c>
      <c r="AJ133" s="141" t="str">
        <f t="shared" si="11"/>
        <v>n/a</v>
      </c>
      <c r="AK133" s="141" t="str">
        <f t="shared" si="12"/>
        <v>n/a</v>
      </c>
      <c r="AL133" s="141" t="str">
        <f t="shared" si="13"/>
        <v>n/a</v>
      </c>
      <c r="AM133" s="141" t="str">
        <f t="shared" si="14"/>
        <v>n/a</v>
      </c>
      <c r="AN133" s="141" t="str">
        <f t="shared" si="15"/>
        <v>n/a</v>
      </c>
      <c r="AO133" s="141" t="str">
        <f t="shared" si="16"/>
        <v>n/a</v>
      </c>
      <c r="AP133" s="141" t="str">
        <f t="shared" si="17"/>
        <v>n/a</v>
      </c>
      <c r="AQ133" s="141" t="str">
        <f t="shared" si="18"/>
        <v>n/a</v>
      </c>
      <c r="AR133" s="141" t="str">
        <f t="shared" si="19"/>
        <v>n/a</v>
      </c>
      <c r="AS133" s="141" t="str">
        <f t="shared" si="20"/>
        <v>n/a</v>
      </c>
      <c r="AT133" s="141" t="str">
        <f t="shared" si="21"/>
        <v>n/a</v>
      </c>
      <c r="AU133" s="141" t="str">
        <f t="shared" si="22"/>
        <v>n/a</v>
      </c>
      <c r="AV133" s="141" t="str">
        <f t="shared" si="23"/>
        <v>n/a</v>
      </c>
      <c r="AW133" s="141" t="str">
        <f t="shared" si="24"/>
        <v>n/a</v>
      </c>
      <c r="AX133" s="141" t="str">
        <f t="shared" si="25"/>
        <v>n/a</v>
      </c>
      <c r="AY133" s="141" t="str">
        <f t="shared" si="26"/>
        <v>n/a</v>
      </c>
      <c r="AZ133" s="141" t="str">
        <f t="shared" si="27"/>
        <v>n/a</v>
      </c>
      <c r="BA133" s="141" t="str">
        <f t="shared" si="28"/>
        <v>n/a</v>
      </c>
      <c r="BB133" s="141" t="str">
        <f t="shared" si="29"/>
        <v>n/a</v>
      </c>
      <c r="BC133" s="141" t="str">
        <f t="shared" si="30"/>
        <v>n/a</v>
      </c>
      <c r="BD133" s="141" t="str">
        <f t="shared" si="31"/>
        <v>n/a</v>
      </c>
      <c r="BE133" s="141" t="str">
        <f t="shared" si="32"/>
        <v>n/a</v>
      </c>
      <c r="BF133" s="141" t="str">
        <f t="shared" si="33"/>
        <v/>
      </c>
      <c r="BG133" s="141" t="str">
        <f t="shared" si="34"/>
        <v/>
      </c>
      <c r="BH133" s="141" t="str">
        <f t="shared" si="35"/>
        <v/>
      </c>
      <c r="BI133" s="141" t="str">
        <f t="shared" si="36"/>
        <v/>
      </c>
      <c r="BJ133" s="141" t="str">
        <f t="shared" si="37"/>
        <v/>
      </c>
      <c r="BK133" s="141" t="str">
        <f t="shared" si="38"/>
        <v/>
      </c>
      <c r="BL133" s="141" t="str">
        <f t="shared" si="39"/>
        <v/>
      </c>
      <c r="BM133" s="141" t="str">
        <f t="shared" si="40"/>
        <v/>
      </c>
    </row>
    <row r="134" spans="1:72" s="135" customFormat="1" hidden="1" x14ac:dyDescent="0.55000000000000004">
      <c r="A134" s="647"/>
      <c r="B134" s="135" t="s">
        <v>479</v>
      </c>
      <c r="G134" s="141" t="str">
        <f t="shared" si="5"/>
        <v/>
      </c>
      <c r="H134" s="141" t="str">
        <f t="shared" si="41"/>
        <v/>
      </c>
      <c r="I134" s="141" t="str">
        <f t="shared" si="42"/>
        <v/>
      </c>
      <c r="J134" s="141" t="str">
        <f t="shared" si="43"/>
        <v/>
      </c>
      <c r="K134" s="141" t="str">
        <f t="shared" si="44"/>
        <v/>
      </c>
      <c r="L134" s="141" t="str">
        <f t="shared" si="45"/>
        <v/>
      </c>
      <c r="M134" s="141" t="str">
        <f t="shared" si="46"/>
        <v/>
      </c>
      <c r="N134" s="141" t="str">
        <f t="shared" si="47"/>
        <v/>
      </c>
      <c r="O134" s="141" t="str">
        <f t="shared" si="48"/>
        <v/>
      </c>
      <c r="P134" s="141" t="str">
        <f t="shared" si="49"/>
        <v/>
      </c>
      <c r="Q134" s="141" t="str">
        <f t="shared" si="50"/>
        <v/>
      </c>
      <c r="R134" s="141" t="str">
        <f t="shared" si="51"/>
        <v/>
      </c>
      <c r="S134" s="141" t="str">
        <f t="shared" si="52"/>
        <v>n/a</v>
      </c>
      <c r="T134" s="141" t="str">
        <f t="shared" si="53"/>
        <v>n/a</v>
      </c>
      <c r="U134" s="141" t="str">
        <f t="shared" si="54"/>
        <v>n/a</v>
      </c>
      <c r="V134" s="141" t="str">
        <f t="shared" si="55"/>
        <v>n/a</v>
      </c>
      <c r="W134" s="141" t="str">
        <f t="shared" si="56"/>
        <v>n/a</v>
      </c>
      <c r="X134" s="141" t="str">
        <f t="shared" si="57"/>
        <v>n/a</v>
      </c>
      <c r="Y134" s="141" t="str">
        <f t="shared" si="58"/>
        <v>n/a</v>
      </c>
      <c r="Z134" s="141" t="str">
        <f t="shared" si="59"/>
        <v>n/a</v>
      </c>
      <c r="AA134" s="141" t="str">
        <f t="shared" si="60"/>
        <v>n/a</v>
      </c>
      <c r="AB134" s="141" t="str">
        <f t="shared" si="61"/>
        <v>n/a</v>
      </c>
      <c r="AC134" s="141" t="str">
        <f t="shared" si="62"/>
        <v>n/a</v>
      </c>
      <c r="AD134" s="141" t="str">
        <f t="shared" si="63"/>
        <v>n/a</v>
      </c>
      <c r="AE134" s="141" t="str">
        <f t="shared" si="6"/>
        <v>n/a</v>
      </c>
      <c r="AF134" s="141" t="str">
        <f t="shared" si="7"/>
        <v>n/a</v>
      </c>
      <c r="AG134" s="141" t="str">
        <f t="shared" si="8"/>
        <v>n/a</v>
      </c>
      <c r="AH134" s="141" t="str">
        <f t="shared" si="9"/>
        <v>n/a</v>
      </c>
      <c r="AI134" s="141" t="str">
        <f t="shared" si="10"/>
        <v>n/a</v>
      </c>
      <c r="AJ134" s="141" t="str">
        <f t="shared" si="11"/>
        <v>n/a</v>
      </c>
      <c r="AK134" s="141" t="str">
        <f t="shared" si="12"/>
        <v>n/a</v>
      </c>
      <c r="AL134" s="141" t="str">
        <f t="shared" si="13"/>
        <v>n/a</v>
      </c>
      <c r="AM134" s="141" t="str">
        <f t="shared" si="14"/>
        <v>n/a</v>
      </c>
      <c r="AN134" s="141" t="str">
        <f t="shared" si="15"/>
        <v>n/a</v>
      </c>
      <c r="AO134" s="141" t="str">
        <f t="shared" si="16"/>
        <v>n/a</v>
      </c>
      <c r="AP134" s="141" t="str">
        <f t="shared" si="17"/>
        <v>n/a</v>
      </c>
      <c r="AQ134" s="141" t="str">
        <f t="shared" si="18"/>
        <v>n/a</v>
      </c>
      <c r="AR134" s="141" t="str">
        <f t="shared" si="19"/>
        <v>n/a</v>
      </c>
      <c r="AS134" s="141" t="str">
        <f t="shared" si="20"/>
        <v>n/a</v>
      </c>
      <c r="AT134" s="141" t="str">
        <f t="shared" si="21"/>
        <v>n/a</v>
      </c>
      <c r="AU134" s="141" t="str">
        <f t="shared" si="22"/>
        <v>n/a</v>
      </c>
      <c r="AV134" s="141" t="str">
        <f t="shared" si="23"/>
        <v>n/a</v>
      </c>
      <c r="AW134" s="141" t="str">
        <f t="shared" si="24"/>
        <v>n/a</v>
      </c>
      <c r="AX134" s="141" t="str">
        <f t="shared" si="25"/>
        <v>n/a</v>
      </c>
      <c r="AY134" s="141" t="str">
        <f t="shared" si="26"/>
        <v>n/a</v>
      </c>
      <c r="AZ134" s="141" t="str">
        <f t="shared" si="27"/>
        <v>n/a</v>
      </c>
      <c r="BA134" s="141" t="str">
        <f t="shared" si="28"/>
        <v>n/a</v>
      </c>
      <c r="BB134" s="141" t="str">
        <f t="shared" si="29"/>
        <v>n/a</v>
      </c>
      <c r="BC134" s="141" t="str">
        <f t="shared" si="30"/>
        <v>n/a</v>
      </c>
      <c r="BD134" s="141" t="str">
        <f t="shared" si="31"/>
        <v>n/a</v>
      </c>
      <c r="BE134" s="141" t="str">
        <f t="shared" si="32"/>
        <v>n/a</v>
      </c>
      <c r="BF134" s="141" t="str">
        <f t="shared" si="33"/>
        <v>n/a</v>
      </c>
      <c r="BG134" s="141" t="str">
        <f t="shared" si="34"/>
        <v/>
      </c>
      <c r="BH134" s="141" t="str">
        <f t="shared" si="35"/>
        <v/>
      </c>
      <c r="BI134" s="141" t="str">
        <f t="shared" si="36"/>
        <v/>
      </c>
      <c r="BJ134" s="141" t="str">
        <f t="shared" si="37"/>
        <v/>
      </c>
      <c r="BK134" s="141" t="str">
        <f t="shared" si="38"/>
        <v/>
      </c>
      <c r="BL134" s="141" t="str">
        <f t="shared" si="39"/>
        <v/>
      </c>
      <c r="BM134" s="141" t="str">
        <f t="shared" si="40"/>
        <v/>
      </c>
    </row>
    <row r="135" spans="1:72" s="135" customFormat="1" hidden="1" x14ac:dyDescent="0.55000000000000004">
      <c r="A135" s="647"/>
      <c r="B135" s="135" t="s">
        <v>480</v>
      </c>
      <c r="G135" s="141" t="str">
        <f t="shared" si="5"/>
        <v/>
      </c>
      <c r="H135" s="141" t="str">
        <f t="shared" si="41"/>
        <v/>
      </c>
      <c r="I135" s="141" t="str">
        <f t="shared" si="42"/>
        <v/>
      </c>
      <c r="J135" s="141" t="str">
        <f t="shared" si="43"/>
        <v/>
      </c>
      <c r="K135" s="141" t="str">
        <f t="shared" si="44"/>
        <v/>
      </c>
      <c r="L135" s="141" t="str">
        <f t="shared" si="45"/>
        <v/>
      </c>
      <c r="M135" s="141" t="str">
        <f t="shared" si="46"/>
        <v/>
      </c>
      <c r="N135" s="141" t="str">
        <f t="shared" si="47"/>
        <v/>
      </c>
      <c r="O135" s="141" t="str">
        <f t="shared" si="48"/>
        <v/>
      </c>
      <c r="P135" s="141" t="str">
        <f t="shared" si="49"/>
        <v/>
      </c>
      <c r="Q135" s="141" t="str">
        <f t="shared" si="50"/>
        <v/>
      </c>
      <c r="R135" s="141" t="str">
        <f t="shared" si="51"/>
        <v/>
      </c>
      <c r="S135" s="141" t="str">
        <f t="shared" si="52"/>
        <v/>
      </c>
      <c r="T135" s="141" t="str">
        <f t="shared" si="53"/>
        <v>n/a</v>
      </c>
      <c r="U135" s="141" t="str">
        <f t="shared" si="54"/>
        <v>n/a</v>
      </c>
      <c r="V135" s="141" t="str">
        <f t="shared" si="55"/>
        <v>n/a</v>
      </c>
      <c r="W135" s="141" t="str">
        <f t="shared" si="56"/>
        <v>n/a</v>
      </c>
      <c r="X135" s="141" t="str">
        <f t="shared" si="57"/>
        <v>n/a</v>
      </c>
      <c r="Y135" s="141" t="str">
        <f t="shared" si="58"/>
        <v>n/a</v>
      </c>
      <c r="Z135" s="141" t="str">
        <f t="shared" si="59"/>
        <v>n/a</v>
      </c>
      <c r="AA135" s="141" t="str">
        <f t="shared" si="60"/>
        <v>n/a</v>
      </c>
      <c r="AB135" s="141" t="str">
        <f t="shared" si="61"/>
        <v>n/a</v>
      </c>
      <c r="AC135" s="141" t="str">
        <f t="shared" si="62"/>
        <v>n/a</v>
      </c>
      <c r="AD135" s="141" t="str">
        <f t="shared" si="63"/>
        <v>n/a</v>
      </c>
      <c r="AE135" s="141" t="str">
        <f t="shared" si="6"/>
        <v>n/a</v>
      </c>
      <c r="AF135" s="141" t="str">
        <f t="shared" si="7"/>
        <v>n/a</v>
      </c>
      <c r="AG135" s="141" t="str">
        <f t="shared" si="8"/>
        <v>n/a</v>
      </c>
      <c r="AH135" s="141" t="str">
        <f t="shared" si="9"/>
        <v>n/a</v>
      </c>
      <c r="AI135" s="141" t="str">
        <f t="shared" si="10"/>
        <v>n/a</v>
      </c>
      <c r="AJ135" s="141" t="str">
        <f t="shared" si="11"/>
        <v>n/a</v>
      </c>
      <c r="AK135" s="141" t="str">
        <f t="shared" si="12"/>
        <v>n/a</v>
      </c>
      <c r="AL135" s="141" t="str">
        <f t="shared" si="13"/>
        <v>n/a</v>
      </c>
      <c r="AM135" s="141" t="str">
        <f t="shared" si="14"/>
        <v>n/a</v>
      </c>
      <c r="AN135" s="141" t="str">
        <f t="shared" si="15"/>
        <v>n/a</v>
      </c>
      <c r="AO135" s="141" t="str">
        <f t="shared" si="16"/>
        <v>n/a</v>
      </c>
      <c r="AP135" s="141" t="str">
        <f t="shared" si="17"/>
        <v>n/a</v>
      </c>
      <c r="AQ135" s="141" t="str">
        <f t="shared" si="18"/>
        <v>n/a</v>
      </c>
      <c r="AR135" s="141" t="str">
        <f t="shared" si="19"/>
        <v>n/a</v>
      </c>
      <c r="AS135" s="141" t="str">
        <f t="shared" si="20"/>
        <v>n/a</v>
      </c>
      <c r="AT135" s="141" t="str">
        <f t="shared" si="21"/>
        <v>n/a</v>
      </c>
      <c r="AU135" s="141" t="str">
        <f t="shared" si="22"/>
        <v>n/a</v>
      </c>
      <c r="AV135" s="141" t="str">
        <f t="shared" si="23"/>
        <v>n/a</v>
      </c>
      <c r="AW135" s="141" t="str">
        <f t="shared" si="24"/>
        <v>n/a</v>
      </c>
      <c r="AX135" s="141" t="str">
        <f t="shared" si="25"/>
        <v>n/a</v>
      </c>
      <c r="AY135" s="141" t="str">
        <f t="shared" si="26"/>
        <v>n/a</v>
      </c>
      <c r="AZ135" s="141" t="str">
        <f t="shared" si="27"/>
        <v>n/a</v>
      </c>
      <c r="BA135" s="141" t="str">
        <f t="shared" si="28"/>
        <v>n/a</v>
      </c>
      <c r="BB135" s="141" t="str">
        <f t="shared" si="29"/>
        <v>n/a</v>
      </c>
      <c r="BC135" s="141" t="str">
        <f t="shared" si="30"/>
        <v>n/a</v>
      </c>
      <c r="BD135" s="141" t="str">
        <f t="shared" si="31"/>
        <v>n/a</v>
      </c>
      <c r="BE135" s="141" t="str">
        <f t="shared" si="32"/>
        <v>n/a</v>
      </c>
      <c r="BF135" s="141" t="str">
        <f t="shared" si="33"/>
        <v>n/a</v>
      </c>
      <c r="BG135" s="141" t="str">
        <f t="shared" si="34"/>
        <v>n/a</v>
      </c>
      <c r="BH135" s="141" t="str">
        <f t="shared" si="35"/>
        <v/>
      </c>
      <c r="BI135" s="141" t="str">
        <f t="shared" si="36"/>
        <v/>
      </c>
      <c r="BJ135" s="141" t="str">
        <f t="shared" si="37"/>
        <v/>
      </c>
      <c r="BK135" s="141" t="str">
        <f t="shared" si="38"/>
        <v/>
      </c>
      <c r="BL135" s="141" t="str">
        <f t="shared" si="39"/>
        <v/>
      </c>
      <c r="BM135" s="141" t="str">
        <f t="shared" si="40"/>
        <v/>
      </c>
    </row>
    <row r="136" spans="1:72" s="135" customFormat="1" hidden="1" x14ac:dyDescent="0.55000000000000004">
      <c r="A136" s="647"/>
      <c r="B136" s="135" t="s">
        <v>481</v>
      </c>
      <c r="G136" s="141" t="str">
        <f t="shared" si="5"/>
        <v/>
      </c>
      <c r="H136" s="141" t="str">
        <f t="shared" si="41"/>
        <v/>
      </c>
      <c r="I136" s="141" t="str">
        <f t="shared" si="42"/>
        <v/>
      </c>
      <c r="J136" s="141" t="str">
        <f t="shared" si="43"/>
        <v/>
      </c>
      <c r="K136" s="141" t="str">
        <f t="shared" si="44"/>
        <v/>
      </c>
      <c r="L136" s="141" t="str">
        <f t="shared" si="45"/>
        <v/>
      </c>
      <c r="M136" s="141" t="str">
        <f t="shared" si="46"/>
        <v/>
      </c>
      <c r="N136" s="141" t="str">
        <f t="shared" si="47"/>
        <v/>
      </c>
      <c r="O136" s="141" t="str">
        <f t="shared" si="48"/>
        <v/>
      </c>
      <c r="P136" s="141" t="str">
        <f t="shared" si="49"/>
        <v/>
      </c>
      <c r="Q136" s="141" t="str">
        <f t="shared" si="50"/>
        <v/>
      </c>
      <c r="R136" s="141" t="str">
        <f t="shared" si="51"/>
        <v/>
      </c>
      <c r="S136" s="141" t="str">
        <f t="shared" si="52"/>
        <v/>
      </c>
      <c r="T136" s="141" t="str">
        <f t="shared" si="53"/>
        <v/>
      </c>
      <c r="U136" s="141" t="str">
        <f t="shared" si="54"/>
        <v>n/a</v>
      </c>
      <c r="V136" s="141" t="str">
        <f t="shared" si="55"/>
        <v>n/a</v>
      </c>
      <c r="W136" s="141" t="str">
        <f t="shared" si="56"/>
        <v>n/a</v>
      </c>
      <c r="X136" s="141" t="str">
        <f t="shared" si="57"/>
        <v>n/a</v>
      </c>
      <c r="Y136" s="141" t="str">
        <f t="shared" si="58"/>
        <v>n/a</v>
      </c>
      <c r="Z136" s="141" t="str">
        <f t="shared" si="59"/>
        <v>n/a</v>
      </c>
      <c r="AA136" s="141" t="str">
        <f t="shared" si="60"/>
        <v>n/a</v>
      </c>
      <c r="AB136" s="141" t="str">
        <f t="shared" si="61"/>
        <v>n/a</v>
      </c>
      <c r="AC136" s="141" t="str">
        <f t="shared" si="62"/>
        <v>n/a</v>
      </c>
      <c r="AD136" s="141" t="str">
        <f t="shared" si="63"/>
        <v>n/a</v>
      </c>
      <c r="AE136" s="141" t="str">
        <f t="shared" si="6"/>
        <v>n/a</v>
      </c>
      <c r="AF136" s="141" t="str">
        <f t="shared" si="7"/>
        <v>n/a</v>
      </c>
      <c r="AG136" s="141" t="str">
        <f t="shared" si="8"/>
        <v>n/a</v>
      </c>
      <c r="AH136" s="141" t="str">
        <f t="shared" si="9"/>
        <v>n/a</v>
      </c>
      <c r="AI136" s="141" t="str">
        <f t="shared" si="10"/>
        <v>n/a</v>
      </c>
      <c r="AJ136" s="141" t="str">
        <f t="shared" si="11"/>
        <v>n/a</v>
      </c>
      <c r="AK136" s="141" t="str">
        <f t="shared" si="12"/>
        <v>n/a</v>
      </c>
      <c r="AL136" s="141" t="str">
        <f t="shared" si="13"/>
        <v>n/a</v>
      </c>
      <c r="AM136" s="141" t="str">
        <f t="shared" si="14"/>
        <v>n/a</v>
      </c>
      <c r="AN136" s="141" t="str">
        <f t="shared" si="15"/>
        <v>n/a</v>
      </c>
      <c r="AO136" s="141" t="str">
        <f t="shared" si="16"/>
        <v>n/a</v>
      </c>
      <c r="AP136" s="141" t="str">
        <f t="shared" si="17"/>
        <v>n/a</v>
      </c>
      <c r="AQ136" s="141" t="str">
        <f t="shared" si="18"/>
        <v>n/a</v>
      </c>
      <c r="AR136" s="141" t="str">
        <f t="shared" si="19"/>
        <v>n/a</v>
      </c>
      <c r="AS136" s="141" t="str">
        <f t="shared" si="20"/>
        <v>n/a</v>
      </c>
      <c r="AT136" s="141" t="str">
        <f t="shared" si="21"/>
        <v>n/a</v>
      </c>
      <c r="AU136" s="141" t="str">
        <f t="shared" si="22"/>
        <v>n/a</v>
      </c>
      <c r="AV136" s="141" t="str">
        <f t="shared" si="23"/>
        <v>n/a</v>
      </c>
      <c r="AW136" s="141" t="str">
        <f t="shared" si="24"/>
        <v>n/a</v>
      </c>
      <c r="AX136" s="141" t="str">
        <f t="shared" si="25"/>
        <v>n/a</v>
      </c>
      <c r="AY136" s="141" t="str">
        <f t="shared" si="26"/>
        <v>n/a</v>
      </c>
      <c r="AZ136" s="141" t="str">
        <f t="shared" si="27"/>
        <v>n/a</v>
      </c>
      <c r="BA136" s="141" t="str">
        <f t="shared" si="28"/>
        <v>n/a</v>
      </c>
      <c r="BB136" s="141" t="str">
        <f t="shared" si="29"/>
        <v>n/a</v>
      </c>
      <c r="BC136" s="141" t="str">
        <f t="shared" si="30"/>
        <v>n/a</v>
      </c>
      <c r="BD136" s="141" t="str">
        <f t="shared" si="31"/>
        <v>n/a</v>
      </c>
      <c r="BE136" s="141" t="str">
        <f t="shared" si="32"/>
        <v>n/a</v>
      </c>
      <c r="BF136" s="141" t="str">
        <f t="shared" si="33"/>
        <v>n/a</v>
      </c>
      <c r="BG136" s="141" t="str">
        <f t="shared" si="34"/>
        <v>n/a</v>
      </c>
      <c r="BH136" s="141" t="str">
        <f t="shared" si="35"/>
        <v>n/a</v>
      </c>
      <c r="BI136" s="141" t="str">
        <f t="shared" si="36"/>
        <v/>
      </c>
      <c r="BJ136" s="141" t="str">
        <f t="shared" si="37"/>
        <v/>
      </c>
      <c r="BK136" s="141" t="str">
        <f t="shared" si="38"/>
        <v/>
      </c>
      <c r="BL136" s="141" t="str">
        <f t="shared" si="39"/>
        <v/>
      </c>
      <c r="BM136" s="141" t="str">
        <f t="shared" si="40"/>
        <v/>
      </c>
    </row>
    <row r="137" spans="1:72" s="135" customFormat="1" hidden="1" x14ac:dyDescent="0.55000000000000004">
      <c r="A137" s="647"/>
      <c r="B137" s="135" t="s">
        <v>482</v>
      </c>
      <c r="G137" s="141" t="str">
        <f t="shared" si="5"/>
        <v/>
      </c>
      <c r="H137" s="141" t="str">
        <f t="shared" si="41"/>
        <v/>
      </c>
      <c r="I137" s="141" t="str">
        <f t="shared" si="42"/>
        <v/>
      </c>
      <c r="J137" s="141" t="str">
        <f t="shared" si="43"/>
        <v/>
      </c>
      <c r="K137" s="141" t="str">
        <f t="shared" si="44"/>
        <v/>
      </c>
      <c r="L137" s="141" t="str">
        <f t="shared" si="45"/>
        <v/>
      </c>
      <c r="M137" s="141" t="str">
        <f t="shared" si="46"/>
        <v/>
      </c>
      <c r="N137" s="141" t="str">
        <f t="shared" si="47"/>
        <v/>
      </c>
      <c r="O137" s="141" t="str">
        <f t="shared" si="48"/>
        <v/>
      </c>
      <c r="P137" s="141" t="str">
        <f t="shared" si="49"/>
        <v/>
      </c>
      <c r="Q137" s="141" t="str">
        <f t="shared" si="50"/>
        <v/>
      </c>
      <c r="R137" s="141" t="str">
        <f t="shared" si="51"/>
        <v/>
      </c>
      <c r="S137" s="141" t="str">
        <f t="shared" si="52"/>
        <v/>
      </c>
      <c r="T137" s="141" t="str">
        <f t="shared" si="53"/>
        <v/>
      </c>
      <c r="U137" s="141" t="str">
        <f t="shared" si="54"/>
        <v/>
      </c>
      <c r="V137" s="141" t="str">
        <f t="shared" si="55"/>
        <v>n/a</v>
      </c>
      <c r="W137" s="141" t="str">
        <f t="shared" si="56"/>
        <v>n/a</v>
      </c>
      <c r="X137" s="141" t="str">
        <f t="shared" si="57"/>
        <v>n/a</v>
      </c>
      <c r="Y137" s="141" t="str">
        <f t="shared" si="58"/>
        <v>n/a</v>
      </c>
      <c r="Z137" s="141" t="str">
        <f t="shared" si="59"/>
        <v>n/a</v>
      </c>
      <c r="AA137" s="141" t="str">
        <f t="shared" si="60"/>
        <v>n/a</v>
      </c>
      <c r="AB137" s="141" t="str">
        <f t="shared" si="61"/>
        <v>n/a</v>
      </c>
      <c r="AC137" s="141" t="str">
        <f t="shared" si="62"/>
        <v>n/a</v>
      </c>
      <c r="AD137" s="141" t="str">
        <f t="shared" si="63"/>
        <v>n/a</v>
      </c>
      <c r="AE137" s="141" t="str">
        <f t="shared" si="6"/>
        <v>n/a</v>
      </c>
      <c r="AF137" s="141" t="str">
        <f t="shared" si="7"/>
        <v>n/a</v>
      </c>
      <c r="AG137" s="141" t="str">
        <f t="shared" si="8"/>
        <v>n/a</v>
      </c>
      <c r="AH137" s="141" t="str">
        <f t="shared" si="9"/>
        <v>n/a</v>
      </c>
      <c r="AI137" s="141" t="str">
        <f t="shared" si="10"/>
        <v>n/a</v>
      </c>
      <c r="AJ137" s="141" t="str">
        <f t="shared" si="11"/>
        <v>n/a</v>
      </c>
      <c r="AK137" s="141" t="str">
        <f t="shared" si="12"/>
        <v>n/a</v>
      </c>
      <c r="AL137" s="141" t="str">
        <f t="shared" si="13"/>
        <v>n/a</v>
      </c>
      <c r="AM137" s="141" t="str">
        <f t="shared" si="14"/>
        <v>n/a</v>
      </c>
      <c r="AN137" s="141" t="str">
        <f t="shared" si="15"/>
        <v>n/a</v>
      </c>
      <c r="AO137" s="141" t="str">
        <f t="shared" si="16"/>
        <v>n/a</v>
      </c>
      <c r="AP137" s="141" t="str">
        <f t="shared" si="17"/>
        <v>n/a</v>
      </c>
      <c r="AQ137" s="141" t="str">
        <f t="shared" si="18"/>
        <v>n/a</v>
      </c>
      <c r="AR137" s="141" t="str">
        <f t="shared" si="19"/>
        <v>n/a</v>
      </c>
      <c r="AS137" s="141" t="str">
        <f t="shared" si="20"/>
        <v>n/a</v>
      </c>
      <c r="AT137" s="141" t="str">
        <f t="shared" si="21"/>
        <v>n/a</v>
      </c>
      <c r="AU137" s="141" t="str">
        <f t="shared" si="22"/>
        <v>n/a</v>
      </c>
      <c r="AV137" s="141" t="str">
        <f t="shared" si="23"/>
        <v>n/a</v>
      </c>
      <c r="AW137" s="141" t="str">
        <f t="shared" si="24"/>
        <v>n/a</v>
      </c>
      <c r="AX137" s="141" t="str">
        <f t="shared" si="25"/>
        <v>n/a</v>
      </c>
      <c r="AY137" s="141" t="str">
        <f t="shared" si="26"/>
        <v>n/a</v>
      </c>
      <c r="AZ137" s="141" t="str">
        <f t="shared" si="27"/>
        <v>n/a</v>
      </c>
      <c r="BA137" s="141" t="str">
        <f t="shared" si="28"/>
        <v>n/a</v>
      </c>
      <c r="BB137" s="141" t="str">
        <f t="shared" si="29"/>
        <v>n/a</v>
      </c>
      <c r="BC137" s="141" t="str">
        <f t="shared" si="30"/>
        <v>n/a</v>
      </c>
      <c r="BD137" s="141" t="str">
        <f t="shared" si="31"/>
        <v>n/a</v>
      </c>
      <c r="BE137" s="141" t="str">
        <f t="shared" si="32"/>
        <v>n/a</v>
      </c>
      <c r="BF137" s="141" t="str">
        <f t="shared" si="33"/>
        <v>n/a</v>
      </c>
      <c r="BG137" s="141" t="str">
        <f t="shared" si="34"/>
        <v>n/a</v>
      </c>
      <c r="BH137" s="141" t="str">
        <f t="shared" si="35"/>
        <v>n/a</v>
      </c>
      <c r="BI137" s="141" t="str">
        <f t="shared" si="36"/>
        <v>n/a</v>
      </c>
      <c r="BJ137" s="141" t="str">
        <f t="shared" si="37"/>
        <v/>
      </c>
      <c r="BK137" s="141" t="str">
        <f t="shared" si="38"/>
        <v/>
      </c>
      <c r="BL137" s="141" t="str">
        <f t="shared" si="39"/>
        <v/>
      </c>
      <c r="BM137" s="141" t="str">
        <f t="shared" si="40"/>
        <v/>
      </c>
    </row>
    <row r="138" spans="1:72" s="135" customFormat="1" hidden="1" x14ac:dyDescent="0.55000000000000004">
      <c r="A138" s="647"/>
      <c r="B138" s="135" t="s">
        <v>483</v>
      </c>
      <c r="G138" s="141" t="str">
        <f t="shared" si="5"/>
        <v/>
      </c>
      <c r="H138" s="141" t="str">
        <f t="shared" si="41"/>
        <v/>
      </c>
      <c r="I138" s="141" t="str">
        <f t="shared" si="42"/>
        <v/>
      </c>
      <c r="J138" s="141" t="str">
        <f t="shared" si="43"/>
        <v/>
      </c>
      <c r="K138" s="141" t="str">
        <f t="shared" si="44"/>
        <v/>
      </c>
      <c r="L138" s="141" t="str">
        <f t="shared" si="45"/>
        <v/>
      </c>
      <c r="M138" s="141" t="str">
        <f t="shared" si="46"/>
        <v/>
      </c>
      <c r="N138" s="141" t="str">
        <f t="shared" si="47"/>
        <v/>
      </c>
      <c r="O138" s="141" t="str">
        <f t="shared" si="48"/>
        <v/>
      </c>
      <c r="P138" s="141" t="str">
        <f t="shared" si="49"/>
        <v/>
      </c>
      <c r="Q138" s="141" t="str">
        <f t="shared" si="50"/>
        <v/>
      </c>
      <c r="R138" s="141" t="str">
        <f t="shared" si="51"/>
        <v/>
      </c>
      <c r="S138" s="141" t="str">
        <f t="shared" si="52"/>
        <v/>
      </c>
      <c r="T138" s="141" t="str">
        <f t="shared" si="53"/>
        <v/>
      </c>
      <c r="U138" s="141" t="str">
        <f t="shared" si="54"/>
        <v/>
      </c>
      <c r="V138" s="141" t="str">
        <f t="shared" si="55"/>
        <v/>
      </c>
      <c r="W138" s="141" t="str">
        <f t="shared" si="56"/>
        <v>n/a</v>
      </c>
      <c r="X138" s="141" t="str">
        <f t="shared" si="57"/>
        <v>n/a</v>
      </c>
      <c r="Y138" s="141" t="str">
        <f t="shared" si="58"/>
        <v>n/a</v>
      </c>
      <c r="Z138" s="141" t="str">
        <f t="shared" si="59"/>
        <v>n/a</v>
      </c>
      <c r="AA138" s="141" t="str">
        <f t="shared" si="60"/>
        <v>n/a</v>
      </c>
      <c r="AB138" s="141" t="str">
        <f t="shared" si="61"/>
        <v>n/a</v>
      </c>
      <c r="AC138" s="141" t="str">
        <f t="shared" si="62"/>
        <v>n/a</v>
      </c>
      <c r="AD138" s="141" t="str">
        <f t="shared" si="63"/>
        <v>n/a</v>
      </c>
      <c r="AE138" s="141" t="str">
        <f t="shared" si="6"/>
        <v>n/a</v>
      </c>
      <c r="AF138" s="141" t="str">
        <f t="shared" si="7"/>
        <v>n/a</v>
      </c>
      <c r="AG138" s="141" t="str">
        <f t="shared" si="8"/>
        <v>n/a</v>
      </c>
      <c r="AH138" s="141" t="str">
        <f t="shared" si="9"/>
        <v>n/a</v>
      </c>
      <c r="AI138" s="141" t="str">
        <f t="shared" si="10"/>
        <v>n/a</v>
      </c>
      <c r="AJ138" s="141" t="str">
        <f t="shared" si="11"/>
        <v>n/a</v>
      </c>
      <c r="AK138" s="141" t="str">
        <f t="shared" si="12"/>
        <v>n/a</v>
      </c>
      <c r="AL138" s="141" t="str">
        <f t="shared" si="13"/>
        <v>n/a</v>
      </c>
      <c r="AM138" s="141" t="str">
        <f t="shared" si="14"/>
        <v>n/a</v>
      </c>
      <c r="AN138" s="141" t="str">
        <f t="shared" si="15"/>
        <v>n/a</v>
      </c>
      <c r="AO138" s="141" t="str">
        <f t="shared" si="16"/>
        <v>n/a</v>
      </c>
      <c r="AP138" s="141" t="str">
        <f t="shared" si="17"/>
        <v>n/a</v>
      </c>
      <c r="AQ138" s="141" t="str">
        <f t="shared" si="18"/>
        <v>n/a</v>
      </c>
      <c r="AR138" s="141" t="str">
        <f t="shared" si="19"/>
        <v>n/a</v>
      </c>
      <c r="AS138" s="141" t="str">
        <f t="shared" si="20"/>
        <v>n/a</v>
      </c>
      <c r="AT138" s="141" t="str">
        <f t="shared" si="21"/>
        <v>n/a</v>
      </c>
      <c r="AU138" s="141" t="str">
        <f t="shared" si="22"/>
        <v>n/a</v>
      </c>
      <c r="AV138" s="141" t="str">
        <f t="shared" si="23"/>
        <v>n/a</v>
      </c>
      <c r="AW138" s="141" t="str">
        <f t="shared" si="24"/>
        <v>n/a</v>
      </c>
      <c r="AX138" s="141" t="str">
        <f t="shared" si="25"/>
        <v>n/a</v>
      </c>
      <c r="AY138" s="141" t="str">
        <f t="shared" si="26"/>
        <v>n/a</v>
      </c>
      <c r="AZ138" s="141" t="str">
        <f t="shared" si="27"/>
        <v>n/a</v>
      </c>
      <c r="BA138" s="141" t="str">
        <f t="shared" si="28"/>
        <v>n/a</v>
      </c>
      <c r="BB138" s="141" t="str">
        <f t="shared" si="29"/>
        <v>n/a</v>
      </c>
      <c r="BC138" s="141" t="str">
        <f t="shared" si="30"/>
        <v>n/a</v>
      </c>
      <c r="BD138" s="141" t="str">
        <f t="shared" si="31"/>
        <v>n/a</v>
      </c>
      <c r="BE138" s="141" t="str">
        <f t="shared" si="32"/>
        <v>n/a</v>
      </c>
      <c r="BF138" s="141" t="str">
        <f t="shared" si="33"/>
        <v>n/a</v>
      </c>
      <c r="BG138" s="141" t="str">
        <f t="shared" si="34"/>
        <v>n/a</v>
      </c>
      <c r="BH138" s="141" t="str">
        <f t="shared" si="35"/>
        <v>n/a</v>
      </c>
      <c r="BI138" s="141" t="str">
        <f t="shared" si="36"/>
        <v>n/a</v>
      </c>
      <c r="BJ138" s="141" t="str">
        <f t="shared" si="37"/>
        <v>n/a</v>
      </c>
      <c r="BK138" s="141" t="str">
        <f t="shared" si="38"/>
        <v/>
      </c>
      <c r="BL138" s="141" t="str">
        <f t="shared" si="39"/>
        <v/>
      </c>
      <c r="BM138" s="141" t="str">
        <f t="shared" si="40"/>
        <v/>
      </c>
    </row>
    <row r="139" spans="1:72" s="135" customFormat="1" hidden="1" x14ac:dyDescent="0.55000000000000004">
      <c r="A139" s="647"/>
      <c r="B139" s="135" t="s">
        <v>484</v>
      </c>
      <c r="G139" s="141" t="str">
        <f t="shared" si="5"/>
        <v/>
      </c>
      <c r="H139" s="141" t="str">
        <f t="shared" si="41"/>
        <v/>
      </c>
      <c r="I139" s="141" t="str">
        <f t="shared" si="42"/>
        <v/>
      </c>
      <c r="J139" s="141" t="str">
        <f t="shared" si="43"/>
        <v/>
      </c>
      <c r="K139" s="141" t="str">
        <f t="shared" si="44"/>
        <v/>
      </c>
      <c r="L139" s="141" t="str">
        <f t="shared" si="45"/>
        <v/>
      </c>
      <c r="M139" s="141" t="str">
        <f t="shared" si="46"/>
        <v/>
      </c>
      <c r="N139" s="141" t="str">
        <f t="shared" si="47"/>
        <v/>
      </c>
      <c r="O139" s="141" t="str">
        <f t="shared" si="48"/>
        <v/>
      </c>
      <c r="P139" s="141" t="str">
        <f t="shared" si="49"/>
        <v/>
      </c>
      <c r="Q139" s="141" t="str">
        <f t="shared" si="50"/>
        <v/>
      </c>
      <c r="R139" s="141" t="str">
        <f t="shared" si="51"/>
        <v/>
      </c>
      <c r="S139" s="141" t="str">
        <f t="shared" si="52"/>
        <v/>
      </c>
      <c r="T139" s="141" t="str">
        <f t="shared" si="53"/>
        <v/>
      </c>
      <c r="U139" s="141" t="str">
        <f t="shared" si="54"/>
        <v/>
      </c>
      <c r="V139" s="141" t="str">
        <f t="shared" si="55"/>
        <v/>
      </c>
      <c r="W139" s="141" t="str">
        <f t="shared" si="56"/>
        <v/>
      </c>
      <c r="X139" s="141" t="str">
        <f t="shared" si="57"/>
        <v>n/a</v>
      </c>
      <c r="Y139" s="141" t="str">
        <f t="shared" si="58"/>
        <v>n/a</v>
      </c>
      <c r="Z139" s="141" t="str">
        <f t="shared" si="59"/>
        <v>n/a</v>
      </c>
      <c r="AA139" s="141" t="str">
        <f t="shared" si="60"/>
        <v>n/a</v>
      </c>
      <c r="AB139" s="141" t="str">
        <f t="shared" si="61"/>
        <v>n/a</v>
      </c>
      <c r="AC139" s="141" t="str">
        <f t="shared" si="62"/>
        <v>n/a</v>
      </c>
      <c r="AD139" s="141" t="str">
        <f t="shared" si="63"/>
        <v>n/a</v>
      </c>
      <c r="AE139" s="141" t="str">
        <f t="shared" si="6"/>
        <v>n/a</v>
      </c>
      <c r="AF139" s="141" t="str">
        <f t="shared" si="7"/>
        <v>n/a</v>
      </c>
      <c r="AG139" s="141" t="str">
        <f t="shared" si="8"/>
        <v>n/a</v>
      </c>
      <c r="AH139" s="141" t="str">
        <f t="shared" si="9"/>
        <v>n/a</v>
      </c>
      <c r="AI139" s="141" t="str">
        <f t="shared" si="10"/>
        <v>n/a</v>
      </c>
      <c r="AJ139" s="141" t="str">
        <f t="shared" si="11"/>
        <v>n/a</v>
      </c>
      <c r="AK139" s="141" t="str">
        <f t="shared" si="12"/>
        <v>n/a</v>
      </c>
      <c r="AL139" s="141" t="str">
        <f t="shared" si="13"/>
        <v>n/a</v>
      </c>
      <c r="AM139" s="141" t="str">
        <f t="shared" si="14"/>
        <v>n/a</v>
      </c>
      <c r="AN139" s="141" t="str">
        <f t="shared" si="15"/>
        <v>n/a</v>
      </c>
      <c r="AO139" s="141" t="str">
        <f t="shared" si="16"/>
        <v>n/a</v>
      </c>
      <c r="AP139" s="141" t="str">
        <f t="shared" si="17"/>
        <v>n/a</v>
      </c>
      <c r="AQ139" s="141" t="str">
        <f t="shared" si="18"/>
        <v>n/a</v>
      </c>
      <c r="AR139" s="141" t="str">
        <f t="shared" si="19"/>
        <v>n/a</v>
      </c>
      <c r="AS139" s="141" t="str">
        <f t="shared" si="20"/>
        <v>n/a</v>
      </c>
      <c r="AT139" s="141" t="str">
        <f t="shared" si="21"/>
        <v>n/a</v>
      </c>
      <c r="AU139" s="141" t="str">
        <f t="shared" si="22"/>
        <v>n/a</v>
      </c>
      <c r="AV139" s="141" t="str">
        <f t="shared" si="23"/>
        <v>n/a</v>
      </c>
      <c r="AW139" s="141" t="str">
        <f t="shared" si="24"/>
        <v>n/a</v>
      </c>
      <c r="AX139" s="141" t="str">
        <f t="shared" si="25"/>
        <v>n/a</v>
      </c>
      <c r="AY139" s="141" t="str">
        <f t="shared" si="26"/>
        <v>n/a</v>
      </c>
      <c r="AZ139" s="141" t="str">
        <f t="shared" si="27"/>
        <v>n/a</v>
      </c>
      <c r="BA139" s="141" t="str">
        <f t="shared" si="28"/>
        <v>n/a</v>
      </c>
      <c r="BB139" s="141" t="str">
        <f t="shared" si="29"/>
        <v>n/a</v>
      </c>
      <c r="BC139" s="141" t="str">
        <f t="shared" si="30"/>
        <v>n/a</v>
      </c>
      <c r="BD139" s="141" t="str">
        <f t="shared" si="31"/>
        <v>n/a</v>
      </c>
      <c r="BE139" s="141" t="str">
        <f t="shared" si="32"/>
        <v>n/a</v>
      </c>
      <c r="BF139" s="141" t="str">
        <f t="shared" si="33"/>
        <v>n/a</v>
      </c>
      <c r="BG139" s="141" t="str">
        <f t="shared" si="34"/>
        <v>n/a</v>
      </c>
      <c r="BH139" s="141" t="str">
        <f t="shared" si="35"/>
        <v>n/a</v>
      </c>
      <c r="BI139" s="141" t="str">
        <f t="shared" si="36"/>
        <v>n/a</v>
      </c>
      <c r="BJ139" s="141" t="str">
        <f t="shared" si="37"/>
        <v>n/a</v>
      </c>
      <c r="BK139" s="141" t="str">
        <f t="shared" si="38"/>
        <v>n/a</v>
      </c>
      <c r="BL139" s="141" t="str">
        <f t="shared" si="39"/>
        <v/>
      </c>
      <c r="BM139" s="141" t="str">
        <f t="shared" si="40"/>
        <v/>
      </c>
    </row>
    <row r="140" spans="1:72" s="135" customFormat="1" hidden="1" x14ac:dyDescent="0.55000000000000004">
      <c r="A140" s="647"/>
      <c r="B140" s="135" t="s">
        <v>485</v>
      </c>
      <c r="G140" s="141" t="str">
        <f t="shared" si="5"/>
        <v/>
      </c>
      <c r="H140" s="141" t="str">
        <f t="shared" si="41"/>
        <v/>
      </c>
      <c r="I140" s="141" t="str">
        <f t="shared" si="42"/>
        <v/>
      </c>
      <c r="J140" s="141" t="str">
        <f t="shared" si="43"/>
        <v/>
      </c>
      <c r="K140" s="141" t="str">
        <f t="shared" si="44"/>
        <v/>
      </c>
      <c r="L140" s="141" t="str">
        <f t="shared" si="45"/>
        <v/>
      </c>
      <c r="M140" s="141" t="str">
        <f t="shared" si="46"/>
        <v/>
      </c>
      <c r="N140" s="141" t="str">
        <f t="shared" si="47"/>
        <v/>
      </c>
      <c r="O140" s="141" t="str">
        <f t="shared" si="48"/>
        <v/>
      </c>
      <c r="P140" s="141" t="str">
        <f t="shared" si="49"/>
        <v/>
      </c>
      <c r="Q140" s="141" t="str">
        <f t="shared" si="50"/>
        <v/>
      </c>
      <c r="R140" s="141" t="str">
        <f t="shared" si="51"/>
        <v/>
      </c>
      <c r="S140" s="141" t="str">
        <f t="shared" si="52"/>
        <v/>
      </c>
      <c r="T140" s="141" t="str">
        <f t="shared" si="53"/>
        <v/>
      </c>
      <c r="U140" s="141" t="str">
        <f t="shared" si="54"/>
        <v/>
      </c>
      <c r="V140" s="141" t="str">
        <f t="shared" si="55"/>
        <v/>
      </c>
      <c r="W140" s="141" t="str">
        <f t="shared" si="56"/>
        <v/>
      </c>
      <c r="X140" s="141" t="str">
        <f t="shared" si="57"/>
        <v/>
      </c>
      <c r="Y140" s="141" t="str">
        <f t="shared" si="58"/>
        <v>n/a</v>
      </c>
      <c r="Z140" s="141" t="str">
        <f t="shared" si="59"/>
        <v>n/a</v>
      </c>
      <c r="AA140" s="141" t="str">
        <f t="shared" si="60"/>
        <v>n/a</v>
      </c>
      <c r="AB140" s="141" t="str">
        <f t="shared" si="61"/>
        <v>n/a</v>
      </c>
      <c r="AC140" s="141" t="str">
        <f t="shared" si="62"/>
        <v>n/a</v>
      </c>
      <c r="AD140" s="141" t="str">
        <f t="shared" si="63"/>
        <v>n/a</v>
      </c>
      <c r="AE140" s="141" t="str">
        <f t="shared" si="6"/>
        <v>n/a</v>
      </c>
      <c r="AF140" s="141" t="str">
        <f t="shared" si="7"/>
        <v>n/a</v>
      </c>
      <c r="AG140" s="141" t="str">
        <f t="shared" si="8"/>
        <v>n/a</v>
      </c>
      <c r="AH140" s="141" t="str">
        <f t="shared" si="9"/>
        <v>n/a</v>
      </c>
      <c r="AI140" s="141" t="str">
        <f t="shared" si="10"/>
        <v>n/a</v>
      </c>
      <c r="AJ140" s="141" t="str">
        <f t="shared" si="11"/>
        <v>n/a</v>
      </c>
      <c r="AK140" s="141" t="str">
        <f t="shared" si="12"/>
        <v>n/a</v>
      </c>
      <c r="AL140" s="141" t="str">
        <f t="shared" si="13"/>
        <v>n/a</v>
      </c>
      <c r="AM140" s="141" t="str">
        <f t="shared" si="14"/>
        <v>n/a</v>
      </c>
      <c r="AN140" s="141" t="str">
        <f t="shared" si="15"/>
        <v>n/a</v>
      </c>
      <c r="AO140" s="141" t="str">
        <f t="shared" si="16"/>
        <v>n/a</v>
      </c>
      <c r="AP140" s="141" t="str">
        <f t="shared" si="17"/>
        <v>n/a</v>
      </c>
      <c r="AQ140" s="141" t="str">
        <f t="shared" si="18"/>
        <v>n/a</v>
      </c>
      <c r="AR140" s="141" t="str">
        <f t="shared" si="19"/>
        <v>n/a</v>
      </c>
      <c r="AS140" s="141" t="str">
        <f t="shared" si="20"/>
        <v>n/a</v>
      </c>
      <c r="AT140" s="141" t="str">
        <f t="shared" si="21"/>
        <v>n/a</v>
      </c>
      <c r="AU140" s="141" t="str">
        <f t="shared" si="22"/>
        <v>n/a</v>
      </c>
      <c r="AV140" s="141" t="str">
        <f t="shared" si="23"/>
        <v>n/a</v>
      </c>
      <c r="AW140" s="141" t="str">
        <f t="shared" si="24"/>
        <v>n/a</v>
      </c>
      <c r="AX140" s="141" t="str">
        <f t="shared" si="25"/>
        <v>n/a</v>
      </c>
      <c r="AY140" s="141" t="str">
        <f t="shared" si="26"/>
        <v>n/a</v>
      </c>
      <c r="AZ140" s="141" t="str">
        <f t="shared" si="27"/>
        <v>n/a</v>
      </c>
      <c r="BA140" s="141" t="str">
        <f t="shared" si="28"/>
        <v>n/a</v>
      </c>
      <c r="BB140" s="141" t="str">
        <f t="shared" si="29"/>
        <v>n/a</v>
      </c>
      <c r="BC140" s="141" t="str">
        <f t="shared" si="30"/>
        <v>n/a</v>
      </c>
      <c r="BD140" s="141" t="str">
        <f t="shared" si="31"/>
        <v>n/a</v>
      </c>
      <c r="BE140" s="141" t="str">
        <f t="shared" si="32"/>
        <v>n/a</v>
      </c>
      <c r="BF140" s="141" t="str">
        <f t="shared" si="33"/>
        <v>n/a</v>
      </c>
      <c r="BG140" s="141" t="str">
        <f t="shared" si="34"/>
        <v>n/a</v>
      </c>
      <c r="BH140" s="141" t="str">
        <f t="shared" si="35"/>
        <v>n/a</v>
      </c>
      <c r="BI140" s="141" t="str">
        <f t="shared" si="36"/>
        <v>n/a</v>
      </c>
      <c r="BJ140" s="141" t="str">
        <f t="shared" si="37"/>
        <v>n/a</v>
      </c>
      <c r="BK140" s="141" t="str">
        <f t="shared" si="38"/>
        <v>n/a</v>
      </c>
      <c r="BL140" s="141" t="str">
        <f t="shared" si="39"/>
        <v>n/a</v>
      </c>
      <c r="BM140" s="141" t="str">
        <f t="shared" si="40"/>
        <v/>
      </c>
    </row>
    <row r="141" spans="1:72" s="135" customFormat="1" hidden="1" x14ac:dyDescent="0.55000000000000004">
      <c r="A141" s="647"/>
      <c r="B141" s="135" t="s">
        <v>486</v>
      </c>
      <c r="G141" s="141" t="str">
        <f t="shared" si="5"/>
        <v/>
      </c>
      <c r="H141" s="141" t="str">
        <f t="shared" si="41"/>
        <v/>
      </c>
      <c r="I141" s="141" t="str">
        <f t="shared" si="42"/>
        <v/>
      </c>
      <c r="J141" s="141" t="str">
        <f t="shared" si="43"/>
        <v/>
      </c>
      <c r="K141" s="141" t="str">
        <f t="shared" si="44"/>
        <v/>
      </c>
      <c r="L141" s="141" t="str">
        <f t="shared" si="45"/>
        <v/>
      </c>
      <c r="M141" s="141" t="str">
        <f t="shared" si="46"/>
        <v/>
      </c>
      <c r="N141" s="141" t="str">
        <f t="shared" si="47"/>
        <v/>
      </c>
      <c r="O141" s="141" t="str">
        <f t="shared" si="48"/>
        <v/>
      </c>
      <c r="P141" s="141" t="str">
        <f t="shared" si="49"/>
        <v/>
      </c>
      <c r="Q141" s="141" t="str">
        <f t="shared" si="50"/>
        <v/>
      </c>
      <c r="R141" s="141" t="str">
        <f t="shared" si="51"/>
        <v/>
      </c>
      <c r="S141" s="141" t="str">
        <f t="shared" si="52"/>
        <v/>
      </c>
      <c r="T141" s="141" t="str">
        <f t="shared" si="53"/>
        <v/>
      </c>
      <c r="U141" s="141" t="str">
        <f t="shared" si="54"/>
        <v/>
      </c>
      <c r="V141" s="141" t="str">
        <f t="shared" si="55"/>
        <v/>
      </c>
      <c r="W141" s="141" t="str">
        <f t="shared" si="56"/>
        <v/>
      </c>
      <c r="X141" s="141" t="str">
        <f t="shared" si="57"/>
        <v/>
      </c>
      <c r="Y141" s="141" t="str">
        <f t="shared" si="58"/>
        <v/>
      </c>
      <c r="Z141" s="141" t="str">
        <f t="shared" si="59"/>
        <v>n/a</v>
      </c>
      <c r="AA141" s="141" t="str">
        <f t="shared" si="60"/>
        <v>n/a</v>
      </c>
      <c r="AB141" s="141" t="str">
        <f t="shared" si="61"/>
        <v>n/a</v>
      </c>
      <c r="AC141" s="141" t="str">
        <f t="shared" si="62"/>
        <v>n/a</v>
      </c>
      <c r="AD141" s="141" t="str">
        <f t="shared" si="63"/>
        <v>n/a</v>
      </c>
      <c r="AE141" s="141" t="str">
        <f t="shared" si="6"/>
        <v>n/a</v>
      </c>
      <c r="AF141" s="141" t="str">
        <f t="shared" si="7"/>
        <v>n/a</v>
      </c>
      <c r="AG141" s="141" t="str">
        <f t="shared" si="8"/>
        <v>n/a</v>
      </c>
      <c r="AH141" s="141" t="str">
        <f t="shared" si="9"/>
        <v>n/a</v>
      </c>
      <c r="AI141" s="141" t="str">
        <f t="shared" si="10"/>
        <v>n/a</v>
      </c>
      <c r="AJ141" s="141" t="str">
        <f t="shared" si="11"/>
        <v>n/a</v>
      </c>
      <c r="AK141" s="141" t="str">
        <f t="shared" si="12"/>
        <v>n/a</v>
      </c>
      <c r="AL141" s="141" t="str">
        <f t="shared" si="13"/>
        <v>n/a</v>
      </c>
      <c r="AM141" s="141" t="str">
        <f t="shared" si="14"/>
        <v>n/a</v>
      </c>
      <c r="AN141" s="141" t="str">
        <f t="shared" si="15"/>
        <v>n/a</v>
      </c>
      <c r="AO141" s="141" t="str">
        <f t="shared" si="16"/>
        <v>n/a</v>
      </c>
      <c r="AP141" s="141" t="str">
        <f t="shared" si="17"/>
        <v>n/a</v>
      </c>
      <c r="AQ141" s="141" t="str">
        <f t="shared" si="18"/>
        <v>n/a</v>
      </c>
      <c r="AR141" s="141" t="str">
        <f t="shared" si="19"/>
        <v>n/a</v>
      </c>
      <c r="AS141" s="141" t="str">
        <f t="shared" si="20"/>
        <v>n/a</v>
      </c>
      <c r="AT141" s="141" t="str">
        <f t="shared" si="21"/>
        <v>n/a</v>
      </c>
      <c r="AU141" s="141" t="str">
        <f t="shared" si="22"/>
        <v>n/a</v>
      </c>
      <c r="AV141" s="141" t="str">
        <f t="shared" si="23"/>
        <v>n/a</v>
      </c>
      <c r="AW141" s="141" t="str">
        <f t="shared" si="24"/>
        <v>n/a</v>
      </c>
      <c r="AX141" s="141" t="str">
        <f t="shared" si="25"/>
        <v>n/a</v>
      </c>
      <c r="AY141" s="141" t="str">
        <f t="shared" si="26"/>
        <v>n/a</v>
      </c>
      <c r="AZ141" s="141" t="str">
        <f t="shared" si="27"/>
        <v>n/a</v>
      </c>
      <c r="BA141" s="141" t="str">
        <f t="shared" si="28"/>
        <v>n/a</v>
      </c>
      <c r="BB141" s="141" t="str">
        <f t="shared" si="29"/>
        <v>n/a</v>
      </c>
      <c r="BC141" s="141" t="str">
        <f t="shared" si="30"/>
        <v>n/a</v>
      </c>
      <c r="BD141" s="141" t="str">
        <f t="shared" si="31"/>
        <v>n/a</v>
      </c>
      <c r="BE141" s="141" t="str">
        <f t="shared" si="32"/>
        <v>n/a</v>
      </c>
      <c r="BF141" s="141" t="str">
        <f t="shared" si="33"/>
        <v>n/a</v>
      </c>
      <c r="BG141" s="141" t="str">
        <f t="shared" si="34"/>
        <v>n/a</v>
      </c>
      <c r="BH141" s="141" t="str">
        <f t="shared" si="35"/>
        <v>n/a</v>
      </c>
      <c r="BI141" s="141" t="str">
        <f t="shared" si="36"/>
        <v>n/a</v>
      </c>
      <c r="BJ141" s="141" t="str">
        <f t="shared" si="37"/>
        <v>n/a</v>
      </c>
      <c r="BK141" s="141" t="str">
        <f t="shared" si="38"/>
        <v>n/a</v>
      </c>
      <c r="BL141" s="141" t="str">
        <f t="shared" si="39"/>
        <v>n/a</v>
      </c>
      <c r="BM141" s="141" t="str">
        <f t="shared" si="40"/>
        <v>n/a</v>
      </c>
    </row>
    <row r="142" spans="1:72" s="135" customFormat="1" hidden="1" x14ac:dyDescent="0.55000000000000004">
      <c r="A142" s="647"/>
      <c r="B142" s="142" t="s">
        <v>487</v>
      </c>
      <c r="C142" s="142"/>
      <c r="D142" s="142"/>
      <c r="E142" s="142"/>
      <c r="G142" s="141" t="str">
        <f t="shared" si="5"/>
        <v>n/a</v>
      </c>
      <c r="H142" s="141" t="str">
        <f t="shared" si="41"/>
        <v>n/a</v>
      </c>
      <c r="I142" s="141" t="str">
        <f t="shared" si="42"/>
        <v>n/a</v>
      </c>
      <c r="J142" s="141" t="str">
        <f t="shared" si="43"/>
        <v>n/a</v>
      </c>
      <c r="K142" s="141" t="str">
        <f t="shared" si="44"/>
        <v>n/a</v>
      </c>
      <c r="L142" s="141" t="str">
        <f t="shared" si="45"/>
        <v>n/a</v>
      </c>
      <c r="M142" s="141" t="str">
        <f t="shared" si="46"/>
        <v>n/a</v>
      </c>
      <c r="N142" s="141" t="str">
        <f t="shared" si="47"/>
        <v>n/a</v>
      </c>
      <c r="O142" s="141" t="str">
        <f t="shared" si="48"/>
        <v>n/a</v>
      </c>
      <c r="P142" s="141" t="str">
        <f t="shared" si="49"/>
        <v>n/a</v>
      </c>
      <c r="Q142" s="141" t="str">
        <f t="shared" si="50"/>
        <v>n/a</v>
      </c>
      <c r="R142" s="141" t="str">
        <f t="shared" si="51"/>
        <v>n/a</v>
      </c>
      <c r="S142" s="141" t="str">
        <f t="shared" si="52"/>
        <v>n/a</v>
      </c>
      <c r="T142" s="141" t="str">
        <f t="shared" si="53"/>
        <v>n/a</v>
      </c>
      <c r="U142" s="141" t="str">
        <f t="shared" si="54"/>
        <v>n/a</v>
      </c>
      <c r="V142" s="141" t="str">
        <f t="shared" si="55"/>
        <v>n/a</v>
      </c>
      <c r="W142" s="141" t="str">
        <f t="shared" si="56"/>
        <v>n/a</v>
      </c>
      <c r="X142" s="141" t="str">
        <f t="shared" si="57"/>
        <v>n/a</v>
      </c>
      <c r="Y142" s="141" t="str">
        <f t="shared" si="58"/>
        <v>n/a</v>
      </c>
      <c r="Z142" s="141" t="str">
        <f t="shared" si="59"/>
        <v>n/a</v>
      </c>
      <c r="AA142" s="141" t="str">
        <f t="shared" si="60"/>
        <v>n/a</v>
      </c>
      <c r="AB142" s="141" t="str">
        <f t="shared" si="61"/>
        <v>n/a</v>
      </c>
      <c r="AC142" s="141" t="str">
        <f t="shared" si="62"/>
        <v>n/a</v>
      </c>
      <c r="AD142" s="141" t="str">
        <f t="shared" si="63"/>
        <v>n/a</v>
      </c>
      <c r="AE142" s="141" t="str">
        <f t="shared" si="6"/>
        <v>n/a</v>
      </c>
      <c r="AF142" s="141" t="str">
        <f t="shared" si="7"/>
        <v>n/a</v>
      </c>
      <c r="AG142" s="141" t="str">
        <f t="shared" si="8"/>
        <v>n/a</v>
      </c>
      <c r="AH142" s="141" t="str">
        <f t="shared" si="9"/>
        <v>n/a</v>
      </c>
      <c r="AI142" s="141" t="str">
        <f t="shared" si="10"/>
        <v>n/a</v>
      </c>
      <c r="AJ142" s="141" t="str">
        <f t="shared" si="11"/>
        <v>n/a</v>
      </c>
      <c r="AK142" s="141" t="str">
        <f t="shared" si="12"/>
        <v>n/a</v>
      </c>
      <c r="AL142" s="141" t="str">
        <f t="shared" si="13"/>
        <v>n/a</v>
      </c>
      <c r="AM142" s="141" t="str">
        <f t="shared" si="14"/>
        <v>n/a</v>
      </c>
      <c r="AN142" s="141" t="str">
        <f t="shared" si="15"/>
        <v>n/a</v>
      </c>
      <c r="AO142" s="141" t="str">
        <f t="shared" si="16"/>
        <v>n/a</v>
      </c>
      <c r="AP142" s="141" t="str">
        <f t="shared" si="17"/>
        <v>n/a</v>
      </c>
      <c r="AQ142" s="141" t="str">
        <f t="shared" si="18"/>
        <v>n/a</v>
      </c>
      <c r="AR142" s="141" t="str">
        <f t="shared" si="19"/>
        <v>n/a</v>
      </c>
      <c r="AS142" s="141" t="str">
        <f t="shared" si="20"/>
        <v>n/a</v>
      </c>
      <c r="AT142" s="141" t="str">
        <f t="shared" si="21"/>
        <v>n/a</v>
      </c>
      <c r="AU142" s="141" t="str">
        <f t="shared" si="22"/>
        <v>n/a</v>
      </c>
      <c r="AV142" s="141" t="str">
        <f t="shared" si="23"/>
        <v>n/a</v>
      </c>
      <c r="AW142" s="141" t="str">
        <f t="shared" si="24"/>
        <v>n/a</v>
      </c>
      <c r="AX142" s="141" t="str">
        <f t="shared" si="25"/>
        <v>n/a</v>
      </c>
      <c r="AY142" s="141" t="str">
        <f t="shared" si="26"/>
        <v>n/a</v>
      </c>
      <c r="AZ142" s="141" t="str">
        <f t="shared" si="27"/>
        <v>n/a</v>
      </c>
      <c r="BA142" s="141" t="str">
        <f t="shared" si="28"/>
        <v>n/a</v>
      </c>
      <c r="BB142" s="141" t="str">
        <f t="shared" si="29"/>
        <v>n/a</v>
      </c>
      <c r="BC142" s="141" t="str">
        <f t="shared" si="30"/>
        <v>n/a</v>
      </c>
      <c r="BD142" s="141" t="str">
        <f t="shared" si="31"/>
        <v>n/a</v>
      </c>
      <c r="BE142" s="141" t="str">
        <f t="shared" si="32"/>
        <v>n/a</v>
      </c>
      <c r="BF142" s="141" t="str">
        <f t="shared" si="33"/>
        <v>n/a</v>
      </c>
      <c r="BG142" s="141" t="str">
        <f t="shared" si="34"/>
        <v>n/a</v>
      </c>
      <c r="BH142" s="141" t="str">
        <f t="shared" si="35"/>
        <v>n/a</v>
      </c>
      <c r="BI142" s="141" t="str">
        <f t="shared" si="36"/>
        <v>n/a</v>
      </c>
      <c r="BJ142" s="141" t="str">
        <f t="shared" si="37"/>
        <v>n/a</v>
      </c>
      <c r="BK142" s="141" t="str">
        <f t="shared" si="38"/>
        <v>n/a</v>
      </c>
      <c r="BL142" s="141" t="str">
        <f t="shared" si="39"/>
        <v>n/a</v>
      </c>
      <c r="BM142" s="141" t="str">
        <f t="shared" si="40"/>
        <v>n/a</v>
      </c>
      <c r="BN142" s="141"/>
    </row>
    <row r="144" spans="1:72" x14ac:dyDescent="0.55000000000000004">
      <c r="A144" s="638" t="s">
        <v>488</v>
      </c>
      <c r="B144" s="128" t="s">
        <v>517</v>
      </c>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row>
    <row r="145" spans="1:65" x14ac:dyDescent="0.55000000000000004">
      <c r="A145" s="639"/>
      <c r="B145" t="s">
        <v>466</v>
      </c>
      <c r="G145" s="1">
        <f>IF(G122="","",'Cost and Benefit Parameters'!$M$24)</f>
        <v>118.62304999999992</v>
      </c>
      <c r="H145" s="1">
        <f>IF(H122="","",'Cost and Benefit Parameters'!$M$24)</f>
        <v>118.62304999999992</v>
      </c>
      <c r="I145" s="1">
        <f>IF(I122="","",'Cost and Benefit Parameters'!$M$24)</f>
        <v>118.62304999999992</v>
      </c>
      <c r="J145" s="1">
        <f>IF(J122="","",'Cost and Benefit Parameters'!$M$24)</f>
        <v>118.62304999999992</v>
      </c>
      <c r="K145" s="1">
        <f>IF(K122="","",'Cost and Benefit Parameters'!$M$24)</f>
        <v>118.62304999999992</v>
      </c>
      <c r="L145" s="1">
        <f>IF(L122="","",'Cost and Benefit Parameters'!$M$24)</f>
        <v>118.62304999999992</v>
      </c>
      <c r="M145" s="1">
        <f>IF(M122="","",'Cost and Benefit Parameters'!$M$24)</f>
        <v>118.62304999999992</v>
      </c>
      <c r="N145" s="1">
        <f>IF(N122="","",'Cost and Benefit Parameters'!$M$24)</f>
        <v>118.62304999999992</v>
      </c>
      <c r="O145" s="1">
        <f>IF(O122="","",'Cost and Benefit Parameters'!$M$24)</f>
        <v>118.62304999999992</v>
      </c>
      <c r="P145" s="1">
        <f>IF(P122="","",'Cost and Benefit Parameters'!$M$24)</f>
        <v>118.62304999999992</v>
      </c>
      <c r="Q145" s="1">
        <f>IF(Q122="","",'Cost and Benefit Parameters'!$M$24)</f>
        <v>118.62304999999992</v>
      </c>
      <c r="R145" s="1">
        <f>IF(R122="","",'Cost and Benefit Parameters'!$M$24)</f>
        <v>118.62304999999992</v>
      </c>
      <c r="S145" s="1">
        <f>IF(S122="","",'Cost and Benefit Parameters'!$M$24)</f>
        <v>118.62304999999992</v>
      </c>
      <c r="T145" s="1">
        <f>IF(T122="","",'Cost and Benefit Parameters'!$M$24)</f>
        <v>118.62304999999992</v>
      </c>
      <c r="U145" s="1">
        <f>IF(U122="","",'Cost and Benefit Parameters'!$M$24)</f>
        <v>118.62304999999992</v>
      </c>
      <c r="V145" s="1">
        <f>IF(V122="","",'Cost and Benefit Parameters'!$M$24)</f>
        <v>118.62304999999992</v>
      </c>
      <c r="W145" s="1">
        <f>IF(W122="","",'Cost and Benefit Parameters'!$M$24)</f>
        <v>118.62304999999992</v>
      </c>
      <c r="X145" s="1">
        <f>IF(X122="","",'Cost and Benefit Parameters'!$M$24)</f>
        <v>118.62304999999992</v>
      </c>
      <c r="Y145" s="1">
        <f>IF(Y122="","",'Cost and Benefit Parameters'!$M$24)</f>
        <v>118.62304999999992</v>
      </c>
      <c r="Z145" s="1">
        <f>IF(Z122="","",'Cost and Benefit Parameters'!$M$24)</f>
        <v>118.62304999999992</v>
      </c>
      <c r="AA145" s="1">
        <f>IF(AA122="","",'Cost and Benefit Parameters'!$M$24)</f>
        <v>118.62304999999992</v>
      </c>
      <c r="AB145" s="1">
        <f>IF(AB122="","",'Cost and Benefit Parameters'!$M$24)</f>
        <v>118.62304999999992</v>
      </c>
      <c r="AC145" s="1">
        <f>IF(AC122="","",'Cost and Benefit Parameters'!$M$24)</f>
        <v>118.62304999999992</v>
      </c>
      <c r="AD145" s="1">
        <f>IF(AD122="","",'Cost and Benefit Parameters'!$M$24)</f>
        <v>118.62304999999992</v>
      </c>
      <c r="AE145" s="1">
        <f>IF(AE122="","",'Cost and Benefit Parameters'!$M$24)</f>
        <v>118.62304999999992</v>
      </c>
      <c r="AF145" s="1">
        <f>IF(AF122="","",'Cost and Benefit Parameters'!$M$24)</f>
        <v>118.62304999999992</v>
      </c>
      <c r="AG145" s="1">
        <f>IF(AG122="","",'Cost and Benefit Parameters'!$M$24)</f>
        <v>118.62304999999992</v>
      </c>
      <c r="AH145" s="1">
        <f>IF(AH122="","",'Cost and Benefit Parameters'!$M$24)</f>
        <v>118.62304999999992</v>
      </c>
      <c r="AI145" s="1">
        <f>IF(AI122="","",'Cost and Benefit Parameters'!$M$24)</f>
        <v>118.62304999999992</v>
      </c>
      <c r="AJ145" s="1">
        <f>IF(AJ122="","",'Cost and Benefit Parameters'!$M$24)</f>
        <v>118.62304999999992</v>
      </c>
      <c r="AK145" s="1">
        <f>IF(AK122="","",'Cost and Benefit Parameters'!$M$24)</f>
        <v>118.62304999999992</v>
      </c>
      <c r="AL145" s="1">
        <f>IF(AL122="","",'Cost and Benefit Parameters'!$M$24)</f>
        <v>118.62304999999992</v>
      </c>
      <c r="AM145" s="1">
        <f>IF(AM122="","",'Cost and Benefit Parameters'!$M$24)</f>
        <v>118.62304999999992</v>
      </c>
      <c r="AN145" s="1">
        <f>IF(AN122="","",'Cost and Benefit Parameters'!$M$24)</f>
        <v>118.62304999999992</v>
      </c>
      <c r="AO145" s="1">
        <f>IF(AO122="","",'Cost and Benefit Parameters'!$M$24)</f>
        <v>118.62304999999992</v>
      </c>
      <c r="AP145" s="1">
        <f>IF(AP122="","",'Cost and Benefit Parameters'!$M$24)</f>
        <v>118.62304999999992</v>
      </c>
      <c r="AQ145" s="1">
        <f>IF(AQ122="","",'Cost and Benefit Parameters'!$M$24)</f>
        <v>118.62304999999992</v>
      </c>
      <c r="AR145" s="1">
        <f>IF(AR122="","",'Cost and Benefit Parameters'!$M$24)</f>
        <v>118.62304999999992</v>
      </c>
      <c r="AS145" s="1">
        <f>IF(AS122="","",'Cost and Benefit Parameters'!$M$24)</f>
        <v>118.62304999999992</v>
      </c>
      <c r="AT145" s="1">
        <f>IF(AT122="","",'Cost and Benefit Parameters'!$M$24)</f>
        <v>118.62304999999992</v>
      </c>
      <c r="AU145" s="1" t="str">
        <f>IF(AU122="","",'Cost and Benefit Parameters'!$M$24)</f>
        <v/>
      </c>
      <c r="AV145" s="1" t="str">
        <f>IF(AV122="","",'Cost and Benefit Parameters'!$M$24)</f>
        <v/>
      </c>
      <c r="AW145" s="1" t="str">
        <f>IF(AW122="","",'Cost and Benefit Parameters'!$M$24)</f>
        <v/>
      </c>
      <c r="AX145" s="1" t="str">
        <f>IF(AX122="","",'Cost and Benefit Parameters'!$M$24)</f>
        <v/>
      </c>
      <c r="AY145" s="1" t="str">
        <f>IF(AY122="","",'Cost and Benefit Parameters'!$M$24)</f>
        <v/>
      </c>
      <c r="AZ145" s="1" t="str">
        <f>IF(AZ122="","",'Cost and Benefit Parameters'!$M$24)</f>
        <v/>
      </c>
      <c r="BA145" s="1" t="str">
        <f>IF(BA122="","",'Cost and Benefit Parameters'!$M$24)</f>
        <v/>
      </c>
      <c r="BB145" s="1" t="str">
        <f>IF(BB122="","",'Cost and Benefit Parameters'!$M$24)</f>
        <v/>
      </c>
      <c r="BC145" s="1" t="str">
        <f>IF(BC122="","",'Cost and Benefit Parameters'!$M$24)</f>
        <v/>
      </c>
      <c r="BD145" s="1" t="str">
        <f>IF(BD122="","",'Cost and Benefit Parameters'!$M$24)</f>
        <v/>
      </c>
      <c r="BE145" s="1" t="str">
        <f>IF(BE122="","",'Cost and Benefit Parameters'!$M$24)</f>
        <v/>
      </c>
      <c r="BF145" s="1" t="str">
        <f>IF(BF122="","",'Cost and Benefit Parameters'!$M$24)</f>
        <v/>
      </c>
      <c r="BG145" s="1" t="str">
        <f>IF(BG122="","",'Cost and Benefit Parameters'!$M$24)</f>
        <v/>
      </c>
      <c r="BH145" s="1" t="str">
        <f>IF(BH122="","",'Cost and Benefit Parameters'!$M$24)</f>
        <v/>
      </c>
      <c r="BI145" s="1" t="str">
        <f>IF(BI122="","",'Cost and Benefit Parameters'!$M$24)</f>
        <v/>
      </c>
      <c r="BJ145" s="1" t="str">
        <f>IF(BJ122="","",'Cost and Benefit Parameters'!$M$24)</f>
        <v/>
      </c>
      <c r="BK145" s="1" t="str">
        <f>IF(BK122="","",'Cost and Benefit Parameters'!$M$24)</f>
        <v/>
      </c>
      <c r="BL145" s="1" t="str">
        <f>IF(BL122="","",'Cost and Benefit Parameters'!$M$24)</f>
        <v/>
      </c>
      <c r="BM145" s="1" t="str">
        <f>IF(BM122="","",'Cost and Benefit Parameters'!$M$24)</f>
        <v/>
      </c>
    </row>
    <row r="146" spans="1:65" x14ac:dyDescent="0.55000000000000004">
      <c r="A146" s="639"/>
      <c r="B146" t="s">
        <v>468</v>
      </c>
      <c r="G146" s="1" t="str">
        <f>IF(G123="","",'Cost and Benefit Parameters'!$M$24)</f>
        <v/>
      </c>
      <c r="H146" s="1">
        <f>IF(H123="","",'Cost and Benefit Parameters'!$M$24)</f>
        <v>118.62304999999992</v>
      </c>
      <c r="I146" s="1">
        <f>IF(I123="","",'Cost and Benefit Parameters'!$M$24)</f>
        <v>118.62304999999992</v>
      </c>
      <c r="J146" s="1">
        <f>IF(J123="","",'Cost and Benefit Parameters'!$M$24)</f>
        <v>118.62304999999992</v>
      </c>
      <c r="K146" s="1">
        <f>IF(K123="","",'Cost and Benefit Parameters'!$M$24)</f>
        <v>118.62304999999992</v>
      </c>
      <c r="L146" s="1">
        <f>IF(L123="","",'Cost and Benefit Parameters'!$M$24)</f>
        <v>118.62304999999992</v>
      </c>
      <c r="M146" s="1">
        <f>IF(M123="","",'Cost and Benefit Parameters'!$M$24)</f>
        <v>118.62304999999992</v>
      </c>
      <c r="N146" s="1">
        <f>IF(N123="","",'Cost and Benefit Parameters'!$M$24)</f>
        <v>118.62304999999992</v>
      </c>
      <c r="O146" s="1">
        <f>IF(O123="","",'Cost and Benefit Parameters'!$M$24)</f>
        <v>118.62304999999992</v>
      </c>
      <c r="P146" s="1">
        <f>IF(P123="","",'Cost and Benefit Parameters'!$M$24)</f>
        <v>118.62304999999992</v>
      </c>
      <c r="Q146" s="1">
        <f>IF(Q123="","",'Cost and Benefit Parameters'!$M$24)</f>
        <v>118.62304999999992</v>
      </c>
      <c r="R146" s="1">
        <f>IF(R123="","",'Cost and Benefit Parameters'!$M$24)</f>
        <v>118.62304999999992</v>
      </c>
      <c r="S146" s="1">
        <f>IF(S123="","",'Cost and Benefit Parameters'!$M$24)</f>
        <v>118.62304999999992</v>
      </c>
      <c r="T146" s="1">
        <f>IF(T123="","",'Cost and Benefit Parameters'!$M$24)</f>
        <v>118.62304999999992</v>
      </c>
      <c r="U146" s="1">
        <f>IF(U123="","",'Cost and Benefit Parameters'!$M$24)</f>
        <v>118.62304999999992</v>
      </c>
      <c r="V146" s="1">
        <f>IF(V123="","",'Cost and Benefit Parameters'!$M$24)</f>
        <v>118.62304999999992</v>
      </c>
      <c r="W146" s="1">
        <f>IF(W123="","",'Cost and Benefit Parameters'!$M$24)</f>
        <v>118.62304999999992</v>
      </c>
      <c r="X146" s="1">
        <f>IF(X123="","",'Cost and Benefit Parameters'!$M$24)</f>
        <v>118.62304999999992</v>
      </c>
      <c r="Y146" s="1">
        <f>IF(Y123="","",'Cost and Benefit Parameters'!$M$24)</f>
        <v>118.62304999999992</v>
      </c>
      <c r="Z146" s="1">
        <f>IF(Z123="","",'Cost and Benefit Parameters'!$M$24)</f>
        <v>118.62304999999992</v>
      </c>
      <c r="AA146" s="1">
        <f>IF(AA123="","",'Cost and Benefit Parameters'!$M$24)</f>
        <v>118.62304999999992</v>
      </c>
      <c r="AB146" s="1">
        <f>IF(AB123="","",'Cost and Benefit Parameters'!$M$24)</f>
        <v>118.62304999999992</v>
      </c>
      <c r="AC146" s="1">
        <f>IF(AC123="","",'Cost and Benefit Parameters'!$M$24)</f>
        <v>118.62304999999992</v>
      </c>
      <c r="AD146" s="1">
        <f>IF(AD123="","",'Cost and Benefit Parameters'!$M$24)</f>
        <v>118.62304999999992</v>
      </c>
      <c r="AE146" s="1">
        <f>IF(AE123="","",'Cost and Benefit Parameters'!$M$24)</f>
        <v>118.62304999999992</v>
      </c>
      <c r="AF146" s="1">
        <f>IF(AF123="","",'Cost and Benefit Parameters'!$M$24)</f>
        <v>118.62304999999992</v>
      </c>
      <c r="AG146" s="1">
        <f>IF(AG123="","",'Cost and Benefit Parameters'!$M$24)</f>
        <v>118.62304999999992</v>
      </c>
      <c r="AH146" s="1">
        <f>IF(AH123="","",'Cost and Benefit Parameters'!$M$24)</f>
        <v>118.62304999999992</v>
      </c>
      <c r="AI146" s="1">
        <f>IF(AI123="","",'Cost and Benefit Parameters'!$M$24)</f>
        <v>118.62304999999992</v>
      </c>
      <c r="AJ146" s="1">
        <f>IF(AJ123="","",'Cost and Benefit Parameters'!$M$24)</f>
        <v>118.62304999999992</v>
      </c>
      <c r="AK146" s="1">
        <f>IF(AK123="","",'Cost and Benefit Parameters'!$M$24)</f>
        <v>118.62304999999992</v>
      </c>
      <c r="AL146" s="1">
        <f>IF(AL123="","",'Cost and Benefit Parameters'!$M$24)</f>
        <v>118.62304999999992</v>
      </c>
      <c r="AM146" s="1">
        <f>IF(AM123="","",'Cost and Benefit Parameters'!$M$24)</f>
        <v>118.62304999999992</v>
      </c>
      <c r="AN146" s="1">
        <f>IF(AN123="","",'Cost and Benefit Parameters'!$M$24)</f>
        <v>118.62304999999992</v>
      </c>
      <c r="AO146" s="1">
        <f>IF(AO123="","",'Cost and Benefit Parameters'!$M$24)</f>
        <v>118.62304999999992</v>
      </c>
      <c r="AP146" s="1">
        <f>IF(AP123="","",'Cost and Benefit Parameters'!$M$24)</f>
        <v>118.62304999999992</v>
      </c>
      <c r="AQ146" s="1">
        <f>IF(AQ123="","",'Cost and Benefit Parameters'!$M$24)</f>
        <v>118.62304999999992</v>
      </c>
      <c r="AR146" s="1">
        <f>IF(AR123="","",'Cost and Benefit Parameters'!$M$24)</f>
        <v>118.62304999999992</v>
      </c>
      <c r="AS146" s="1">
        <f>IF(AS123="","",'Cost and Benefit Parameters'!$M$24)</f>
        <v>118.62304999999992</v>
      </c>
      <c r="AT146" s="1">
        <f>IF(AT123="","",'Cost and Benefit Parameters'!$M$24)</f>
        <v>118.62304999999992</v>
      </c>
      <c r="AU146" s="1">
        <f>IF(AU123="","",'Cost and Benefit Parameters'!$M$24)</f>
        <v>118.62304999999992</v>
      </c>
      <c r="AV146" s="1" t="str">
        <f>IF(AV123="","",'Cost and Benefit Parameters'!$M$24)</f>
        <v/>
      </c>
      <c r="AW146" s="1" t="str">
        <f>IF(AW123="","",'Cost and Benefit Parameters'!$M$24)</f>
        <v/>
      </c>
      <c r="AX146" s="1" t="str">
        <f>IF(AX123="","",'Cost and Benefit Parameters'!$M$24)</f>
        <v/>
      </c>
      <c r="AY146" s="1" t="str">
        <f>IF(AY123="","",'Cost and Benefit Parameters'!$M$24)</f>
        <v/>
      </c>
      <c r="AZ146" s="1" t="str">
        <f>IF(AZ123="","",'Cost and Benefit Parameters'!$M$24)</f>
        <v/>
      </c>
      <c r="BA146" s="1" t="str">
        <f>IF(BA123="","",'Cost and Benefit Parameters'!$M$24)</f>
        <v/>
      </c>
      <c r="BB146" s="1" t="str">
        <f>IF(BB123="","",'Cost and Benefit Parameters'!$M$24)</f>
        <v/>
      </c>
      <c r="BC146" s="1" t="str">
        <f>IF(BC123="","",'Cost and Benefit Parameters'!$M$24)</f>
        <v/>
      </c>
      <c r="BD146" s="1" t="str">
        <f>IF(BD123="","",'Cost and Benefit Parameters'!$M$24)</f>
        <v/>
      </c>
      <c r="BE146" s="1" t="str">
        <f>IF(BE123="","",'Cost and Benefit Parameters'!$M$24)</f>
        <v/>
      </c>
      <c r="BF146" s="1" t="str">
        <f>IF(BF123="","",'Cost and Benefit Parameters'!$M$24)</f>
        <v/>
      </c>
      <c r="BG146" s="1" t="str">
        <f>IF(BG123="","",'Cost and Benefit Parameters'!$M$24)</f>
        <v/>
      </c>
      <c r="BH146" s="1" t="str">
        <f>IF(BH123="","",'Cost and Benefit Parameters'!$M$24)</f>
        <v/>
      </c>
      <c r="BI146" s="1" t="str">
        <f>IF(BI123="","",'Cost and Benefit Parameters'!$M$24)</f>
        <v/>
      </c>
      <c r="BJ146" s="1" t="str">
        <f>IF(BJ123="","",'Cost and Benefit Parameters'!$M$24)</f>
        <v/>
      </c>
      <c r="BK146" s="1" t="str">
        <f>IF(BK123="","",'Cost and Benefit Parameters'!$M$24)</f>
        <v/>
      </c>
      <c r="BL146" s="1" t="str">
        <f>IF(BL123="","",'Cost and Benefit Parameters'!$M$24)</f>
        <v/>
      </c>
      <c r="BM146" s="1" t="str">
        <f>IF(BM123="","",'Cost and Benefit Parameters'!$M$24)</f>
        <v/>
      </c>
    </row>
    <row r="147" spans="1:65" x14ac:dyDescent="0.55000000000000004">
      <c r="A147" s="639"/>
      <c r="B147" t="s">
        <v>469</v>
      </c>
      <c r="G147" s="1" t="str">
        <f>IF(G124="","",'Cost and Benefit Parameters'!$M$24)</f>
        <v/>
      </c>
      <c r="H147" s="1" t="str">
        <f>IF(H124="","",'Cost and Benefit Parameters'!$M$24)</f>
        <v/>
      </c>
      <c r="I147" s="1">
        <f>IF(I124="","",'Cost and Benefit Parameters'!$M$24)</f>
        <v>118.62304999999992</v>
      </c>
      <c r="J147" s="1">
        <f>IF(J124="","",'Cost and Benefit Parameters'!$M$24)</f>
        <v>118.62304999999992</v>
      </c>
      <c r="K147" s="1">
        <f>IF(K124="","",'Cost and Benefit Parameters'!$M$24)</f>
        <v>118.62304999999992</v>
      </c>
      <c r="L147" s="1">
        <f>IF(L124="","",'Cost and Benefit Parameters'!$M$24)</f>
        <v>118.62304999999992</v>
      </c>
      <c r="M147" s="1">
        <f>IF(M124="","",'Cost and Benefit Parameters'!$M$24)</f>
        <v>118.62304999999992</v>
      </c>
      <c r="N147" s="1">
        <f>IF(N124="","",'Cost and Benefit Parameters'!$M$24)</f>
        <v>118.62304999999992</v>
      </c>
      <c r="O147" s="1">
        <f>IF(O124="","",'Cost and Benefit Parameters'!$M$24)</f>
        <v>118.62304999999992</v>
      </c>
      <c r="P147" s="1">
        <f>IF(P124="","",'Cost and Benefit Parameters'!$M$24)</f>
        <v>118.62304999999992</v>
      </c>
      <c r="Q147" s="1">
        <f>IF(Q124="","",'Cost and Benefit Parameters'!$M$24)</f>
        <v>118.62304999999992</v>
      </c>
      <c r="R147" s="1">
        <f>IF(R124="","",'Cost and Benefit Parameters'!$M$24)</f>
        <v>118.62304999999992</v>
      </c>
      <c r="S147" s="1">
        <f>IF(S124="","",'Cost and Benefit Parameters'!$M$24)</f>
        <v>118.62304999999992</v>
      </c>
      <c r="T147" s="1">
        <f>IF(T124="","",'Cost and Benefit Parameters'!$M$24)</f>
        <v>118.62304999999992</v>
      </c>
      <c r="U147" s="1">
        <f>IF(U124="","",'Cost and Benefit Parameters'!$M$24)</f>
        <v>118.62304999999992</v>
      </c>
      <c r="V147" s="1">
        <f>IF(V124="","",'Cost and Benefit Parameters'!$M$24)</f>
        <v>118.62304999999992</v>
      </c>
      <c r="W147" s="1">
        <f>IF(W124="","",'Cost and Benefit Parameters'!$M$24)</f>
        <v>118.62304999999992</v>
      </c>
      <c r="X147" s="1">
        <f>IF(X124="","",'Cost and Benefit Parameters'!$M$24)</f>
        <v>118.62304999999992</v>
      </c>
      <c r="Y147" s="1">
        <f>IF(Y124="","",'Cost and Benefit Parameters'!$M$24)</f>
        <v>118.62304999999992</v>
      </c>
      <c r="Z147" s="1">
        <f>IF(Z124="","",'Cost and Benefit Parameters'!$M$24)</f>
        <v>118.62304999999992</v>
      </c>
      <c r="AA147" s="1">
        <f>IF(AA124="","",'Cost and Benefit Parameters'!$M$24)</f>
        <v>118.62304999999992</v>
      </c>
      <c r="AB147" s="1">
        <f>IF(AB124="","",'Cost and Benefit Parameters'!$M$24)</f>
        <v>118.62304999999992</v>
      </c>
      <c r="AC147" s="1">
        <f>IF(AC124="","",'Cost and Benefit Parameters'!$M$24)</f>
        <v>118.62304999999992</v>
      </c>
      <c r="AD147" s="1">
        <f>IF(AD124="","",'Cost and Benefit Parameters'!$M$24)</f>
        <v>118.62304999999992</v>
      </c>
      <c r="AE147" s="1">
        <f>IF(AE124="","",'Cost and Benefit Parameters'!$M$24)</f>
        <v>118.62304999999992</v>
      </c>
      <c r="AF147" s="1">
        <f>IF(AF124="","",'Cost and Benefit Parameters'!$M$24)</f>
        <v>118.62304999999992</v>
      </c>
      <c r="AG147" s="1">
        <f>IF(AG124="","",'Cost and Benefit Parameters'!$M$24)</f>
        <v>118.62304999999992</v>
      </c>
      <c r="AH147" s="1">
        <f>IF(AH124="","",'Cost and Benefit Parameters'!$M$24)</f>
        <v>118.62304999999992</v>
      </c>
      <c r="AI147" s="1">
        <f>IF(AI124="","",'Cost and Benefit Parameters'!$M$24)</f>
        <v>118.62304999999992</v>
      </c>
      <c r="AJ147" s="1">
        <f>IF(AJ124="","",'Cost and Benefit Parameters'!$M$24)</f>
        <v>118.62304999999992</v>
      </c>
      <c r="AK147" s="1">
        <f>IF(AK124="","",'Cost and Benefit Parameters'!$M$24)</f>
        <v>118.62304999999992</v>
      </c>
      <c r="AL147" s="1">
        <f>IF(AL124="","",'Cost and Benefit Parameters'!$M$24)</f>
        <v>118.62304999999992</v>
      </c>
      <c r="AM147" s="1">
        <f>IF(AM124="","",'Cost and Benefit Parameters'!$M$24)</f>
        <v>118.62304999999992</v>
      </c>
      <c r="AN147" s="1">
        <f>IF(AN124="","",'Cost and Benefit Parameters'!$M$24)</f>
        <v>118.62304999999992</v>
      </c>
      <c r="AO147" s="1">
        <f>IF(AO124="","",'Cost and Benefit Parameters'!$M$24)</f>
        <v>118.62304999999992</v>
      </c>
      <c r="AP147" s="1">
        <f>IF(AP124="","",'Cost and Benefit Parameters'!$M$24)</f>
        <v>118.62304999999992</v>
      </c>
      <c r="AQ147" s="1">
        <f>IF(AQ124="","",'Cost and Benefit Parameters'!$M$24)</f>
        <v>118.62304999999992</v>
      </c>
      <c r="AR147" s="1">
        <f>IF(AR124="","",'Cost and Benefit Parameters'!$M$24)</f>
        <v>118.62304999999992</v>
      </c>
      <c r="AS147" s="1">
        <f>IF(AS124="","",'Cost and Benefit Parameters'!$M$24)</f>
        <v>118.62304999999992</v>
      </c>
      <c r="AT147" s="1">
        <f>IF(AT124="","",'Cost and Benefit Parameters'!$M$24)</f>
        <v>118.62304999999992</v>
      </c>
      <c r="AU147" s="1">
        <f>IF(AU124="","",'Cost and Benefit Parameters'!$M$24)</f>
        <v>118.62304999999992</v>
      </c>
      <c r="AV147" s="1">
        <f>IF(AV124="","",'Cost and Benefit Parameters'!$M$24)</f>
        <v>118.62304999999992</v>
      </c>
      <c r="AW147" s="1" t="str">
        <f>IF(AW124="","",'Cost and Benefit Parameters'!$M$24)</f>
        <v/>
      </c>
      <c r="AX147" s="1" t="str">
        <f>IF(AX124="","",'Cost and Benefit Parameters'!$M$24)</f>
        <v/>
      </c>
      <c r="AY147" s="1" t="str">
        <f>IF(AY124="","",'Cost and Benefit Parameters'!$M$24)</f>
        <v/>
      </c>
      <c r="AZ147" s="1" t="str">
        <f>IF(AZ124="","",'Cost and Benefit Parameters'!$M$24)</f>
        <v/>
      </c>
      <c r="BA147" s="1" t="str">
        <f>IF(BA124="","",'Cost and Benefit Parameters'!$M$24)</f>
        <v/>
      </c>
      <c r="BB147" s="1" t="str">
        <f>IF(BB124="","",'Cost and Benefit Parameters'!$M$24)</f>
        <v/>
      </c>
      <c r="BC147" s="1" t="str">
        <f>IF(BC124="","",'Cost and Benefit Parameters'!$M$24)</f>
        <v/>
      </c>
      <c r="BD147" s="1" t="str">
        <f>IF(BD124="","",'Cost and Benefit Parameters'!$M$24)</f>
        <v/>
      </c>
      <c r="BE147" s="1" t="str">
        <f>IF(BE124="","",'Cost and Benefit Parameters'!$M$24)</f>
        <v/>
      </c>
      <c r="BF147" s="1" t="str">
        <f>IF(BF124="","",'Cost and Benefit Parameters'!$M$24)</f>
        <v/>
      </c>
      <c r="BG147" s="1" t="str">
        <f>IF(BG124="","",'Cost and Benefit Parameters'!$M$24)</f>
        <v/>
      </c>
      <c r="BH147" s="1" t="str">
        <f>IF(BH124="","",'Cost and Benefit Parameters'!$M$24)</f>
        <v/>
      </c>
      <c r="BI147" s="1" t="str">
        <f>IF(BI124="","",'Cost and Benefit Parameters'!$M$24)</f>
        <v/>
      </c>
      <c r="BJ147" s="1" t="str">
        <f>IF(BJ124="","",'Cost and Benefit Parameters'!$M$24)</f>
        <v/>
      </c>
      <c r="BK147" s="1" t="str">
        <f>IF(BK124="","",'Cost and Benefit Parameters'!$M$24)</f>
        <v/>
      </c>
      <c r="BL147" s="1" t="str">
        <f>IF(BL124="","",'Cost and Benefit Parameters'!$M$24)</f>
        <v/>
      </c>
      <c r="BM147" s="1" t="str">
        <f>IF(BM124="","",'Cost and Benefit Parameters'!$M$24)</f>
        <v/>
      </c>
    </row>
    <row r="148" spans="1:65" x14ac:dyDescent="0.55000000000000004">
      <c r="A148" s="639"/>
      <c r="B148" t="s">
        <v>470</v>
      </c>
      <c r="G148" s="1" t="str">
        <f>IF(G125="","",'Cost and Benefit Parameters'!$M$24)</f>
        <v/>
      </c>
      <c r="H148" s="1" t="str">
        <f>IF(H125="","",'Cost and Benefit Parameters'!$M$24)</f>
        <v/>
      </c>
      <c r="I148" s="1" t="str">
        <f>IF(I125="","",'Cost and Benefit Parameters'!$M$24)</f>
        <v/>
      </c>
      <c r="J148" s="1">
        <f>IF(J125="","",'Cost and Benefit Parameters'!$M$24)</f>
        <v>118.62304999999992</v>
      </c>
      <c r="K148" s="1">
        <f>IF(K125="","",'Cost and Benefit Parameters'!$M$24)</f>
        <v>118.62304999999992</v>
      </c>
      <c r="L148" s="1">
        <f>IF(L125="","",'Cost and Benefit Parameters'!$M$24)</f>
        <v>118.62304999999992</v>
      </c>
      <c r="M148" s="1">
        <f>IF(M125="","",'Cost and Benefit Parameters'!$M$24)</f>
        <v>118.62304999999992</v>
      </c>
      <c r="N148" s="1">
        <f>IF(N125="","",'Cost and Benefit Parameters'!$M$24)</f>
        <v>118.62304999999992</v>
      </c>
      <c r="O148" s="1">
        <f>IF(O125="","",'Cost and Benefit Parameters'!$M$24)</f>
        <v>118.62304999999992</v>
      </c>
      <c r="P148" s="1">
        <f>IF(P125="","",'Cost and Benefit Parameters'!$M$24)</f>
        <v>118.62304999999992</v>
      </c>
      <c r="Q148" s="1">
        <f>IF(Q125="","",'Cost and Benefit Parameters'!$M$24)</f>
        <v>118.62304999999992</v>
      </c>
      <c r="R148" s="1">
        <f>IF(R125="","",'Cost and Benefit Parameters'!$M$24)</f>
        <v>118.62304999999992</v>
      </c>
      <c r="S148" s="1">
        <f>IF(S125="","",'Cost and Benefit Parameters'!$M$24)</f>
        <v>118.62304999999992</v>
      </c>
      <c r="T148" s="1">
        <f>IF(T125="","",'Cost and Benefit Parameters'!$M$24)</f>
        <v>118.62304999999992</v>
      </c>
      <c r="U148" s="1">
        <f>IF(U125="","",'Cost and Benefit Parameters'!$M$24)</f>
        <v>118.62304999999992</v>
      </c>
      <c r="V148" s="1">
        <f>IF(V125="","",'Cost and Benefit Parameters'!$M$24)</f>
        <v>118.62304999999992</v>
      </c>
      <c r="W148" s="1">
        <f>IF(W125="","",'Cost and Benefit Parameters'!$M$24)</f>
        <v>118.62304999999992</v>
      </c>
      <c r="X148" s="1">
        <f>IF(X125="","",'Cost and Benefit Parameters'!$M$24)</f>
        <v>118.62304999999992</v>
      </c>
      <c r="Y148" s="1">
        <f>IF(Y125="","",'Cost and Benefit Parameters'!$M$24)</f>
        <v>118.62304999999992</v>
      </c>
      <c r="Z148" s="1">
        <f>IF(Z125="","",'Cost and Benefit Parameters'!$M$24)</f>
        <v>118.62304999999992</v>
      </c>
      <c r="AA148" s="1">
        <f>IF(AA125="","",'Cost and Benefit Parameters'!$M$24)</f>
        <v>118.62304999999992</v>
      </c>
      <c r="AB148" s="1">
        <f>IF(AB125="","",'Cost and Benefit Parameters'!$M$24)</f>
        <v>118.62304999999992</v>
      </c>
      <c r="AC148" s="1">
        <f>IF(AC125="","",'Cost and Benefit Parameters'!$M$24)</f>
        <v>118.62304999999992</v>
      </c>
      <c r="AD148" s="1">
        <f>IF(AD125="","",'Cost and Benefit Parameters'!$M$24)</f>
        <v>118.62304999999992</v>
      </c>
      <c r="AE148" s="1">
        <f>IF(AE125="","",'Cost and Benefit Parameters'!$M$24)</f>
        <v>118.62304999999992</v>
      </c>
      <c r="AF148" s="1">
        <f>IF(AF125="","",'Cost and Benefit Parameters'!$M$24)</f>
        <v>118.62304999999992</v>
      </c>
      <c r="AG148" s="1">
        <f>IF(AG125="","",'Cost and Benefit Parameters'!$M$24)</f>
        <v>118.62304999999992</v>
      </c>
      <c r="AH148" s="1">
        <f>IF(AH125="","",'Cost and Benefit Parameters'!$M$24)</f>
        <v>118.62304999999992</v>
      </c>
      <c r="AI148" s="1">
        <f>IF(AI125="","",'Cost and Benefit Parameters'!$M$24)</f>
        <v>118.62304999999992</v>
      </c>
      <c r="AJ148" s="1">
        <f>IF(AJ125="","",'Cost and Benefit Parameters'!$M$24)</f>
        <v>118.62304999999992</v>
      </c>
      <c r="AK148" s="1">
        <f>IF(AK125="","",'Cost and Benefit Parameters'!$M$24)</f>
        <v>118.62304999999992</v>
      </c>
      <c r="AL148" s="1">
        <f>IF(AL125="","",'Cost and Benefit Parameters'!$M$24)</f>
        <v>118.62304999999992</v>
      </c>
      <c r="AM148" s="1">
        <f>IF(AM125="","",'Cost and Benefit Parameters'!$M$24)</f>
        <v>118.62304999999992</v>
      </c>
      <c r="AN148" s="1">
        <f>IF(AN125="","",'Cost and Benefit Parameters'!$M$24)</f>
        <v>118.62304999999992</v>
      </c>
      <c r="AO148" s="1">
        <f>IF(AO125="","",'Cost and Benefit Parameters'!$M$24)</f>
        <v>118.62304999999992</v>
      </c>
      <c r="AP148" s="1">
        <f>IF(AP125="","",'Cost and Benefit Parameters'!$M$24)</f>
        <v>118.62304999999992</v>
      </c>
      <c r="AQ148" s="1">
        <f>IF(AQ125="","",'Cost and Benefit Parameters'!$M$24)</f>
        <v>118.62304999999992</v>
      </c>
      <c r="AR148" s="1">
        <f>IF(AR125="","",'Cost and Benefit Parameters'!$M$24)</f>
        <v>118.62304999999992</v>
      </c>
      <c r="AS148" s="1">
        <f>IF(AS125="","",'Cost and Benefit Parameters'!$M$24)</f>
        <v>118.62304999999992</v>
      </c>
      <c r="AT148" s="1">
        <f>IF(AT125="","",'Cost and Benefit Parameters'!$M$24)</f>
        <v>118.62304999999992</v>
      </c>
      <c r="AU148" s="1">
        <f>IF(AU125="","",'Cost and Benefit Parameters'!$M$24)</f>
        <v>118.62304999999992</v>
      </c>
      <c r="AV148" s="1">
        <f>IF(AV125="","",'Cost and Benefit Parameters'!$M$24)</f>
        <v>118.62304999999992</v>
      </c>
      <c r="AW148" s="1">
        <f>IF(AW125="","",'Cost and Benefit Parameters'!$M$24)</f>
        <v>118.62304999999992</v>
      </c>
      <c r="AX148" s="1" t="str">
        <f>IF(AX125="","",'Cost and Benefit Parameters'!$M$24)</f>
        <v/>
      </c>
      <c r="AY148" s="1" t="str">
        <f>IF(AY125="","",'Cost and Benefit Parameters'!$M$24)</f>
        <v/>
      </c>
      <c r="AZ148" s="1" t="str">
        <f>IF(AZ125="","",'Cost and Benefit Parameters'!$M$24)</f>
        <v/>
      </c>
      <c r="BA148" s="1" t="str">
        <f>IF(BA125="","",'Cost and Benefit Parameters'!$M$24)</f>
        <v/>
      </c>
      <c r="BB148" s="1" t="str">
        <f>IF(BB125="","",'Cost and Benefit Parameters'!$M$24)</f>
        <v/>
      </c>
      <c r="BC148" s="1" t="str">
        <f>IF(BC125="","",'Cost and Benefit Parameters'!$M$24)</f>
        <v/>
      </c>
      <c r="BD148" s="1" t="str">
        <f>IF(BD125="","",'Cost and Benefit Parameters'!$M$24)</f>
        <v/>
      </c>
      <c r="BE148" s="1" t="str">
        <f>IF(BE125="","",'Cost and Benefit Parameters'!$M$24)</f>
        <v/>
      </c>
      <c r="BF148" s="1" t="str">
        <f>IF(BF125="","",'Cost and Benefit Parameters'!$M$24)</f>
        <v/>
      </c>
      <c r="BG148" s="1" t="str">
        <f>IF(BG125="","",'Cost and Benefit Parameters'!$M$24)</f>
        <v/>
      </c>
      <c r="BH148" s="1" t="str">
        <f>IF(BH125="","",'Cost and Benefit Parameters'!$M$24)</f>
        <v/>
      </c>
      <c r="BI148" s="1" t="str">
        <f>IF(BI125="","",'Cost and Benefit Parameters'!$M$24)</f>
        <v/>
      </c>
      <c r="BJ148" s="1" t="str">
        <f>IF(BJ125="","",'Cost and Benefit Parameters'!$M$24)</f>
        <v/>
      </c>
      <c r="BK148" s="1" t="str">
        <f>IF(BK125="","",'Cost and Benefit Parameters'!$M$24)</f>
        <v/>
      </c>
      <c r="BL148" s="1" t="str">
        <f>IF(BL125="","",'Cost and Benefit Parameters'!$M$24)</f>
        <v/>
      </c>
      <c r="BM148" s="1" t="str">
        <f>IF(BM125="","",'Cost and Benefit Parameters'!$M$24)</f>
        <v/>
      </c>
    </row>
    <row r="149" spans="1:65" x14ac:dyDescent="0.55000000000000004">
      <c r="A149" s="639"/>
      <c r="B149" t="s">
        <v>471</v>
      </c>
      <c r="G149" s="1" t="str">
        <f>IF(G126="","",'Cost and Benefit Parameters'!$M$24)</f>
        <v/>
      </c>
      <c r="H149" s="1" t="str">
        <f>IF(H126="","",'Cost and Benefit Parameters'!$M$24)</f>
        <v/>
      </c>
      <c r="I149" s="1" t="str">
        <f>IF(I126="","",'Cost and Benefit Parameters'!$M$24)</f>
        <v/>
      </c>
      <c r="J149" s="1" t="str">
        <f>IF(J126="","",'Cost and Benefit Parameters'!$M$24)</f>
        <v/>
      </c>
      <c r="K149" s="1">
        <f>IF(K126="","",'Cost and Benefit Parameters'!$M$24)</f>
        <v>118.62304999999992</v>
      </c>
      <c r="L149" s="1">
        <f>IF(L126="","",'Cost and Benefit Parameters'!$M$24)</f>
        <v>118.62304999999992</v>
      </c>
      <c r="M149" s="1">
        <f>IF(M126="","",'Cost and Benefit Parameters'!$M$24)</f>
        <v>118.62304999999992</v>
      </c>
      <c r="N149" s="1">
        <f>IF(N126="","",'Cost and Benefit Parameters'!$M$24)</f>
        <v>118.62304999999992</v>
      </c>
      <c r="O149" s="1">
        <f>IF(O126="","",'Cost and Benefit Parameters'!$M$24)</f>
        <v>118.62304999999992</v>
      </c>
      <c r="P149" s="1">
        <f>IF(P126="","",'Cost and Benefit Parameters'!$M$24)</f>
        <v>118.62304999999992</v>
      </c>
      <c r="Q149" s="1">
        <f>IF(Q126="","",'Cost and Benefit Parameters'!$M$24)</f>
        <v>118.62304999999992</v>
      </c>
      <c r="R149" s="1">
        <f>IF(R126="","",'Cost and Benefit Parameters'!$M$24)</f>
        <v>118.62304999999992</v>
      </c>
      <c r="S149" s="1">
        <f>IF(S126="","",'Cost and Benefit Parameters'!$M$24)</f>
        <v>118.62304999999992</v>
      </c>
      <c r="T149" s="1">
        <f>IF(T126="","",'Cost and Benefit Parameters'!$M$24)</f>
        <v>118.62304999999992</v>
      </c>
      <c r="U149" s="1">
        <f>IF(U126="","",'Cost and Benefit Parameters'!$M$24)</f>
        <v>118.62304999999992</v>
      </c>
      <c r="V149" s="1">
        <f>IF(V126="","",'Cost and Benefit Parameters'!$M$24)</f>
        <v>118.62304999999992</v>
      </c>
      <c r="W149" s="1">
        <f>IF(W126="","",'Cost and Benefit Parameters'!$M$24)</f>
        <v>118.62304999999992</v>
      </c>
      <c r="X149" s="1">
        <f>IF(X126="","",'Cost and Benefit Parameters'!$M$24)</f>
        <v>118.62304999999992</v>
      </c>
      <c r="Y149" s="1">
        <f>IF(Y126="","",'Cost and Benefit Parameters'!$M$24)</f>
        <v>118.62304999999992</v>
      </c>
      <c r="Z149" s="1">
        <f>IF(Z126="","",'Cost and Benefit Parameters'!$M$24)</f>
        <v>118.62304999999992</v>
      </c>
      <c r="AA149" s="1">
        <f>IF(AA126="","",'Cost and Benefit Parameters'!$M$24)</f>
        <v>118.62304999999992</v>
      </c>
      <c r="AB149" s="1">
        <f>IF(AB126="","",'Cost and Benefit Parameters'!$M$24)</f>
        <v>118.62304999999992</v>
      </c>
      <c r="AC149" s="1">
        <f>IF(AC126="","",'Cost and Benefit Parameters'!$M$24)</f>
        <v>118.62304999999992</v>
      </c>
      <c r="AD149" s="1">
        <f>IF(AD126="","",'Cost and Benefit Parameters'!$M$24)</f>
        <v>118.62304999999992</v>
      </c>
      <c r="AE149" s="1">
        <f>IF(AE126="","",'Cost and Benefit Parameters'!$M$24)</f>
        <v>118.62304999999992</v>
      </c>
      <c r="AF149" s="1">
        <f>IF(AF126="","",'Cost and Benefit Parameters'!$M$24)</f>
        <v>118.62304999999992</v>
      </c>
      <c r="AG149" s="1">
        <f>IF(AG126="","",'Cost and Benefit Parameters'!$M$24)</f>
        <v>118.62304999999992</v>
      </c>
      <c r="AH149" s="1">
        <f>IF(AH126="","",'Cost and Benefit Parameters'!$M$24)</f>
        <v>118.62304999999992</v>
      </c>
      <c r="AI149" s="1">
        <f>IF(AI126="","",'Cost and Benefit Parameters'!$M$24)</f>
        <v>118.62304999999992</v>
      </c>
      <c r="AJ149" s="1">
        <f>IF(AJ126="","",'Cost and Benefit Parameters'!$M$24)</f>
        <v>118.62304999999992</v>
      </c>
      <c r="AK149" s="1">
        <f>IF(AK126="","",'Cost and Benefit Parameters'!$M$24)</f>
        <v>118.62304999999992</v>
      </c>
      <c r="AL149" s="1">
        <f>IF(AL126="","",'Cost and Benefit Parameters'!$M$24)</f>
        <v>118.62304999999992</v>
      </c>
      <c r="AM149" s="1">
        <f>IF(AM126="","",'Cost and Benefit Parameters'!$M$24)</f>
        <v>118.62304999999992</v>
      </c>
      <c r="AN149" s="1">
        <f>IF(AN126="","",'Cost and Benefit Parameters'!$M$24)</f>
        <v>118.62304999999992</v>
      </c>
      <c r="AO149" s="1">
        <f>IF(AO126="","",'Cost and Benefit Parameters'!$M$24)</f>
        <v>118.62304999999992</v>
      </c>
      <c r="AP149" s="1">
        <f>IF(AP126="","",'Cost and Benefit Parameters'!$M$24)</f>
        <v>118.62304999999992</v>
      </c>
      <c r="AQ149" s="1">
        <f>IF(AQ126="","",'Cost and Benefit Parameters'!$M$24)</f>
        <v>118.62304999999992</v>
      </c>
      <c r="AR149" s="1">
        <f>IF(AR126="","",'Cost and Benefit Parameters'!$M$24)</f>
        <v>118.62304999999992</v>
      </c>
      <c r="AS149" s="1">
        <f>IF(AS126="","",'Cost and Benefit Parameters'!$M$24)</f>
        <v>118.62304999999992</v>
      </c>
      <c r="AT149" s="1">
        <f>IF(AT126="","",'Cost and Benefit Parameters'!$M$24)</f>
        <v>118.62304999999992</v>
      </c>
      <c r="AU149" s="1">
        <f>IF(AU126="","",'Cost and Benefit Parameters'!$M$24)</f>
        <v>118.62304999999992</v>
      </c>
      <c r="AV149" s="1">
        <f>IF(AV126="","",'Cost and Benefit Parameters'!$M$24)</f>
        <v>118.62304999999992</v>
      </c>
      <c r="AW149" s="1">
        <f>IF(AW126="","",'Cost and Benefit Parameters'!$M$24)</f>
        <v>118.62304999999992</v>
      </c>
      <c r="AX149" s="1">
        <f>IF(AX126="","",'Cost and Benefit Parameters'!$M$24)</f>
        <v>118.62304999999992</v>
      </c>
      <c r="AY149" s="1" t="str">
        <f>IF(AY126="","",'Cost and Benefit Parameters'!$M$24)</f>
        <v/>
      </c>
      <c r="AZ149" s="1" t="str">
        <f>IF(AZ126="","",'Cost and Benefit Parameters'!$M$24)</f>
        <v/>
      </c>
      <c r="BA149" s="1" t="str">
        <f>IF(BA126="","",'Cost and Benefit Parameters'!$M$24)</f>
        <v/>
      </c>
      <c r="BB149" s="1" t="str">
        <f>IF(BB126="","",'Cost and Benefit Parameters'!$M$24)</f>
        <v/>
      </c>
      <c r="BC149" s="1" t="str">
        <f>IF(BC126="","",'Cost and Benefit Parameters'!$M$24)</f>
        <v/>
      </c>
      <c r="BD149" s="1" t="str">
        <f>IF(BD126="","",'Cost and Benefit Parameters'!$M$24)</f>
        <v/>
      </c>
      <c r="BE149" s="1" t="str">
        <f>IF(BE126="","",'Cost and Benefit Parameters'!$M$24)</f>
        <v/>
      </c>
      <c r="BF149" s="1" t="str">
        <f>IF(BF126="","",'Cost and Benefit Parameters'!$M$24)</f>
        <v/>
      </c>
      <c r="BG149" s="1" t="str">
        <f>IF(BG126="","",'Cost and Benefit Parameters'!$M$24)</f>
        <v/>
      </c>
      <c r="BH149" s="1" t="str">
        <f>IF(BH126="","",'Cost and Benefit Parameters'!$M$24)</f>
        <v/>
      </c>
      <c r="BI149" s="1" t="str">
        <f>IF(BI126="","",'Cost and Benefit Parameters'!$M$24)</f>
        <v/>
      </c>
      <c r="BJ149" s="1" t="str">
        <f>IF(BJ126="","",'Cost and Benefit Parameters'!$M$24)</f>
        <v/>
      </c>
      <c r="BK149" s="1" t="str">
        <f>IF(BK126="","",'Cost and Benefit Parameters'!$M$24)</f>
        <v/>
      </c>
      <c r="BL149" s="1" t="str">
        <f>IF(BL126="","",'Cost and Benefit Parameters'!$M$24)</f>
        <v/>
      </c>
      <c r="BM149" s="1" t="str">
        <f>IF(BM126="","",'Cost and Benefit Parameters'!$M$24)</f>
        <v/>
      </c>
    </row>
    <row r="150" spans="1:65" x14ac:dyDescent="0.55000000000000004">
      <c r="A150" s="639"/>
      <c r="B150" t="s">
        <v>472</v>
      </c>
      <c r="G150" s="1" t="str">
        <f>IF(G127="","",'Cost and Benefit Parameters'!$M$24)</f>
        <v/>
      </c>
      <c r="H150" s="1" t="str">
        <f>IF(H127="","",'Cost and Benefit Parameters'!$M$24)</f>
        <v/>
      </c>
      <c r="I150" s="1" t="str">
        <f>IF(I127="","",'Cost and Benefit Parameters'!$M$24)</f>
        <v/>
      </c>
      <c r="J150" s="1" t="str">
        <f>IF(J127="","",'Cost and Benefit Parameters'!$M$24)</f>
        <v/>
      </c>
      <c r="K150" s="1" t="str">
        <f>IF(K127="","",'Cost and Benefit Parameters'!$M$24)</f>
        <v/>
      </c>
      <c r="L150" s="1">
        <f>IF(L127="","",'Cost and Benefit Parameters'!$M$24)</f>
        <v>118.62304999999992</v>
      </c>
      <c r="M150" s="1">
        <f>IF(M127="","",'Cost and Benefit Parameters'!$M$24)</f>
        <v>118.62304999999992</v>
      </c>
      <c r="N150" s="1">
        <f>IF(N127="","",'Cost and Benefit Parameters'!$M$24)</f>
        <v>118.62304999999992</v>
      </c>
      <c r="O150" s="1">
        <f>IF(O127="","",'Cost and Benefit Parameters'!$M$24)</f>
        <v>118.62304999999992</v>
      </c>
      <c r="P150" s="1">
        <f>IF(P127="","",'Cost and Benefit Parameters'!$M$24)</f>
        <v>118.62304999999992</v>
      </c>
      <c r="Q150" s="1">
        <f>IF(Q127="","",'Cost and Benefit Parameters'!$M$24)</f>
        <v>118.62304999999992</v>
      </c>
      <c r="R150" s="1">
        <f>IF(R127="","",'Cost and Benefit Parameters'!$M$24)</f>
        <v>118.62304999999992</v>
      </c>
      <c r="S150" s="1">
        <f>IF(S127="","",'Cost and Benefit Parameters'!$M$24)</f>
        <v>118.62304999999992</v>
      </c>
      <c r="T150" s="1">
        <f>IF(T127="","",'Cost and Benefit Parameters'!$M$24)</f>
        <v>118.62304999999992</v>
      </c>
      <c r="U150" s="1">
        <f>IF(U127="","",'Cost and Benefit Parameters'!$M$24)</f>
        <v>118.62304999999992</v>
      </c>
      <c r="V150" s="1">
        <f>IF(V127="","",'Cost and Benefit Parameters'!$M$24)</f>
        <v>118.62304999999992</v>
      </c>
      <c r="W150" s="1">
        <f>IF(W127="","",'Cost and Benefit Parameters'!$M$24)</f>
        <v>118.62304999999992</v>
      </c>
      <c r="X150" s="1">
        <f>IF(X127="","",'Cost and Benefit Parameters'!$M$24)</f>
        <v>118.62304999999992</v>
      </c>
      <c r="Y150" s="1">
        <f>IF(Y127="","",'Cost and Benefit Parameters'!$M$24)</f>
        <v>118.62304999999992</v>
      </c>
      <c r="Z150" s="1">
        <f>IF(Z127="","",'Cost and Benefit Parameters'!$M$24)</f>
        <v>118.62304999999992</v>
      </c>
      <c r="AA150" s="1">
        <f>IF(AA127="","",'Cost and Benefit Parameters'!$M$24)</f>
        <v>118.62304999999992</v>
      </c>
      <c r="AB150" s="1">
        <f>IF(AB127="","",'Cost and Benefit Parameters'!$M$24)</f>
        <v>118.62304999999992</v>
      </c>
      <c r="AC150" s="1">
        <f>IF(AC127="","",'Cost and Benefit Parameters'!$M$24)</f>
        <v>118.62304999999992</v>
      </c>
      <c r="AD150" s="1">
        <f>IF(AD127="","",'Cost and Benefit Parameters'!$M$24)</f>
        <v>118.62304999999992</v>
      </c>
      <c r="AE150" s="1">
        <f>IF(AE127="","",'Cost and Benefit Parameters'!$M$24)</f>
        <v>118.62304999999992</v>
      </c>
      <c r="AF150" s="1">
        <f>IF(AF127="","",'Cost and Benefit Parameters'!$M$24)</f>
        <v>118.62304999999992</v>
      </c>
      <c r="AG150" s="1">
        <f>IF(AG127="","",'Cost and Benefit Parameters'!$M$24)</f>
        <v>118.62304999999992</v>
      </c>
      <c r="AH150" s="1">
        <f>IF(AH127="","",'Cost and Benefit Parameters'!$M$24)</f>
        <v>118.62304999999992</v>
      </c>
      <c r="AI150" s="1">
        <f>IF(AI127="","",'Cost and Benefit Parameters'!$M$24)</f>
        <v>118.62304999999992</v>
      </c>
      <c r="AJ150" s="1">
        <f>IF(AJ127="","",'Cost and Benefit Parameters'!$M$24)</f>
        <v>118.62304999999992</v>
      </c>
      <c r="AK150" s="1">
        <f>IF(AK127="","",'Cost and Benefit Parameters'!$M$24)</f>
        <v>118.62304999999992</v>
      </c>
      <c r="AL150" s="1">
        <f>IF(AL127="","",'Cost and Benefit Parameters'!$M$24)</f>
        <v>118.62304999999992</v>
      </c>
      <c r="AM150" s="1">
        <f>IF(AM127="","",'Cost and Benefit Parameters'!$M$24)</f>
        <v>118.62304999999992</v>
      </c>
      <c r="AN150" s="1">
        <f>IF(AN127="","",'Cost and Benefit Parameters'!$M$24)</f>
        <v>118.62304999999992</v>
      </c>
      <c r="AO150" s="1">
        <f>IF(AO127="","",'Cost and Benefit Parameters'!$M$24)</f>
        <v>118.62304999999992</v>
      </c>
      <c r="AP150" s="1">
        <f>IF(AP127="","",'Cost and Benefit Parameters'!$M$24)</f>
        <v>118.62304999999992</v>
      </c>
      <c r="AQ150" s="1">
        <f>IF(AQ127="","",'Cost and Benefit Parameters'!$M$24)</f>
        <v>118.62304999999992</v>
      </c>
      <c r="AR150" s="1">
        <f>IF(AR127="","",'Cost and Benefit Parameters'!$M$24)</f>
        <v>118.62304999999992</v>
      </c>
      <c r="AS150" s="1">
        <f>IF(AS127="","",'Cost and Benefit Parameters'!$M$24)</f>
        <v>118.62304999999992</v>
      </c>
      <c r="AT150" s="1">
        <f>IF(AT127="","",'Cost and Benefit Parameters'!$M$24)</f>
        <v>118.62304999999992</v>
      </c>
      <c r="AU150" s="1">
        <f>IF(AU127="","",'Cost and Benefit Parameters'!$M$24)</f>
        <v>118.62304999999992</v>
      </c>
      <c r="AV150" s="1">
        <f>IF(AV127="","",'Cost and Benefit Parameters'!$M$24)</f>
        <v>118.62304999999992</v>
      </c>
      <c r="AW150" s="1">
        <f>IF(AW127="","",'Cost and Benefit Parameters'!$M$24)</f>
        <v>118.62304999999992</v>
      </c>
      <c r="AX150" s="1">
        <f>IF(AX127="","",'Cost and Benefit Parameters'!$M$24)</f>
        <v>118.62304999999992</v>
      </c>
      <c r="AY150" s="1">
        <f>IF(AY127="","",'Cost and Benefit Parameters'!$M$24)</f>
        <v>118.62304999999992</v>
      </c>
      <c r="AZ150" s="1" t="str">
        <f>IF(AZ127="","",'Cost and Benefit Parameters'!$M$24)</f>
        <v/>
      </c>
      <c r="BA150" s="1" t="str">
        <f>IF(BA127="","",'Cost and Benefit Parameters'!$M$24)</f>
        <v/>
      </c>
      <c r="BB150" s="1" t="str">
        <f>IF(BB127="","",'Cost and Benefit Parameters'!$M$24)</f>
        <v/>
      </c>
      <c r="BC150" s="1" t="str">
        <f>IF(BC127="","",'Cost and Benefit Parameters'!$M$24)</f>
        <v/>
      </c>
      <c r="BD150" s="1" t="str">
        <f>IF(BD127="","",'Cost and Benefit Parameters'!$M$24)</f>
        <v/>
      </c>
      <c r="BE150" s="1" t="str">
        <f>IF(BE127="","",'Cost and Benefit Parameters'!$M$24)</f>
        <v/>
      </c>
      <c r="BF150" s="1" t="str">
        <f>IF(BF127="","",'Cost and Benefit Parameters'!$M$24)</f>
        <v/>
      </c>
      <c r="BG150" s="1" t="str">
        <f>IF(BG127="","",'Cost and Benefit Parameters'!$M$24)</f>
        <v/>
      </c>
      <c r="BH150" s="1" t="str">
        <f>IF(BH127="","",'Cost and Benefit Parameters'!$M$24)</f>
        <v/>
      </c>
      <c r="BI150" s="1" t="str">
        <f>IF(BI127="","",'Cost and Benefit Parameters'!$M$24)</f>
        <v/>
      </c>
      <c r="BJ150" s="1" t="str">
        <f>IF(BJ127="","",'Cost and Benefit Parameters'!$M$24)</f>
        <v/>
      </c>
      <c r="BK150" s="1" t="str">
        <f>IF(BK127="","",'Cost and Benefit Parameters'!$M$24)</f>
        <v/>
      </c>
      <c r="BL150" s="1" t="str">
        <f>IF(BL127="","",'Cost and Benefit Parameters'!$M$24)</f>
        <v/>
      </c>
      <c r="BM150" s="1" t="str">
        <f>IF(BM127="","",'Cost and Benefit Parameters'!$M$24)</f>
        <v/>
      </c>
    </row>
    <row r="151" spans="1:65" x14ac:dyDescent="0.55000000000000004">
      <c r="A151" s="639"/>
      <c r="B151" t="s">
        <v>473</v>
      </c>
      <c r="G151" s="1" t="str">
        <f>IF(G128="","",'Cost and Benefit Parameters'!$M$24)</f>
        <v/>
      </c>
      <c r="H151" s="1" t="str">
        <f>IF(H128="","",'Cost and Benefit Parameters'!$M$24)</f>
        <v/>
      </c>
      <c r="I151" s="1" t="str">
        <f>IF(I128="","",'Cost and Benefit Parameters'!$M$24)</f>
        <v/>
      </c>
      <c r="J151" s="1" t="str">
        <f>IF(J128="","",'Cost and Benefit Parameters'!$M$24)</f>
        <v/>
      </c>
      <c r="K151" s="1" t="str">
        <f>IF(K128="","",'Cost and Benefit Parameters'!$M$24)</f>
        <v/>
      </c>
      <c r="L151" s="1" t="str">
        <f>IF(L128="","",'Cost and Benefit Parameters'!$M$24)</f>
        <v/>
      </c>
      <c r="M151" s="1">
        <f>IF(M128="","",'Cost and Benefit Parameters'!$M$24)</f>
        <v>118.62304999999992</v>
      </c>
      <c r="N151" s="1">
        <f>IF(N128="","",'Cost and Benefit Parameters'!$M$24)</f>
        <v>118.62304999999992</v>
      </c>
      <c r="O151" s="1">
        <f>IF(O128="","",'Cost and Benefit Parameters'!$M$24)</f>
        <v>118.62304999999992</v>
      </c>
      <c r="P151" s="1">
        <f>IF(P128="","",'Cost and Benefit Parameters'!$M$24)</f>
        <v>118.62304999999992</v>
      </c>
      <c r="Q151" s="1">
        <f>IF(Q128="","",'Cost and Benefit Parameters'!$M$24)</f>
        <v>118.62304999999992</v>
      </c>
      <c r="R151" s="1">
        <f>IF(R128="","",'Cost and Benefit Parameters'!$M$24)</f>
        <v>118.62304999999992</v>
      </c>
      <c r="S151" s="1">
        <f>IF(S128="","",'Cost and Benefit Parameters'!$M$24)</f>
        <v>118.62304999999992</v>
      </c>
      <c r="T151" s="1">
        <f>IF(T128="","",'Cost and Benefit Parameters'!$M$24)</f>
        <v>118.62304999999992</v>
      </c>
      <c r="U151" s="1">
        <f>IF(U128="","",'Cost and Benefit Parameters'!$M$24)</f>
        <v>118.62304999999992</v>
      </c>
      <c r="V151" s="1">
        <f>IF(V128="","",'Cost and Benefit Parameters'!$M$24)</f>
        <v>118.62304999999992</v>
      </c>
      <c r="W151" s="1">
        <f>IF(W128="","",'Cost and Benefit Parameters'!$M$24)</f>
        <v>118.62304999999992</v>
      </c>
      <c r="X151" s="1">
        <f>IF(X128="","",'Cost and Benefit Parameters'!$M$24)</f>
        <v>118.62304999999992</v>
      </c>
      <c r="Y151" s="1">
        <f>IF(Y128="","",'Cost and Benefit Parameters'!$M$24)</f>
        <v>118.62304999999992</v>
      </c>
      <c r="Z151" s="1">
        <f>IF(Z128="","",'Cost and Benefit Parameters'!$M$24)</f>
        <v>118.62304999999992</v>
      </c>
      <c r="AA151" s="1">
        <f>IF(AA128="","",'Cost and Benefit Parameters'!$M$24)</f>
        <v>118.62304999999992</v>
      </c>
      <c r="AB151" s="1">
        <f>IF(AB128="","",'Cost and Benefit Parameters'!$M$24)</f>
        <v>118.62304999999992</v>
      </c>
      <c r="AC151" s="1">
        <f>IF(AC128="","",'Cost and Benefit Parameters'!$M$24)</f>
        <v>118.62304999999992</v>
      </c>
      <c r="AD151" s="1">
        <f>IF(AD128="","",'Cost and Benefit Parameters'!$M$24)</f>
        <v>118.62304999999992</v>
      </c>
      <c r="AE151" s="1">
        <f>IF(AE128="","",'Cost and Benefit Parameters'!$M$24)</f>
        <v>118.62304999999992</v>
      </c>
      <c r="AF151" s="1">
        <f>IF(AF128="","",'Cost and Benefit Parameters'!$M$24)</f>
        <v>118.62304999999992</v>
      </c>
      <c r="AG151" s="1">
        <f>IF(AG128="","",'Cost and Benefit Parameters'!$M$24)</f>
        <v>118.62304999999992</v>
      </c>
      <c r="AH151" s="1">
        <f>IF(AH128="","",'Cost and Benefit Parameters'!$M$24)</f>
        <v>118.62304999999992</v>
      </c>
      <c r="AI151" s="1">
        <f>IF(AI128="","",'Cost and Benefit Parameters'!$M$24)</f>
        <v>118.62304999999992</v>
      </c>
      <c r="AJ151" s="1">
        <f>IF(AJ128="","",'Cost and Benefit Parameters'!$M$24)</f>
        <v>118.62304999999992</v>
      </c>
      <c r="AK151" s="1">
        <f>IF(AK128="","",'Cost and Benefit Parameters'!$M$24)</f>
        <v>118.62304999999992</v>
      </c>
      <c r="AL151" s="1">
        <f>IF(AL128="","",'Cost and Benefit Parameters'!$M$24)</f>
        <v>118.62304999999992</v>
      </c>
      <c r="AM151" s="1">
        <f>IF(AM128="","",'Cost and Benefit Parameters'!$M$24)</f>
        <v>118.62304999999992</v>
      </c>
      <c r="AN151" s="1">
        <f>IF(AN128="","",'Cost and Benefit Parameters'!$M$24)</f>
        <v>118.62304999999992</v>
      </c>
      <c r="AO151" s="1">
        <f>IF(AO128="","",'Cost and Benefit Parameters'!$M$24)</f>
        <v>118.62304999999992</v>
      </c>
      <c r="AP151" s="1">
        <f>IF(AP128="","",'Cost and Benefit Parameters'!$M$24)</f>
        <v>118.62304999999992</v>
      </c>
      <c r="AQ151" s="1">
        <f>IF(AQ128="","",'Cost and Benefit Parameters'!$M$24)</f>
        <v>118.62304999999992</v>
      </c>
      <c r="AR151" s="1">
        <f>IF(AR128="","",'Cost and Benefit Parameters'!$M$24)</f>
        <v>118.62304999999992</v>
      </c>
      <c r="AS151" s="1">
        <f>IF(AS128="","",'Cost and Benefit Parameters'!$M$24)</f>
        <v>118.62304999999992</v>
      </c>
      <c r="AT151" s="1">
        <f>IF(AT128="","",'Cost and Benefit Parameters'!$M$24)</f>
        <v>118.62304999999992</v>
      </c>
      <c r="AU151" s="1">
        <f>IF(AU128="","",'Cost and Benefit Parameters'!$M$24)</f>
        <v>118.62304999999992</v>
      </c>
      <c r="AV151" s="1">
        <f>IF(AV128="","",'Cost and Benefit Parameters'!$M$24)</f>
        <v>118.62304999999992</v>
      </c>
      <c r="AW151" s="1">
        <f>IF(AW128="","",'Cost and Benefit Parameters'!$M$24)</f>
        <v>118.62304999999992</v>
      </c>
      <c r="AX151" s="1">
        <f>IF(AX128="","",'Cost and Benefit Parameters'!$M$24)</f>
        <v>118.62304999999992</v>
      </c>
      <c r="AY151" s="1">
        <f>IF(AY128="","",'Cost and Benefit Parameters'!$M$24)</f>
        <v>118.62304999999992</v>
      </c>
      <c r="AZ151" s="1">
        <f>IF(AZ128="","",'Cost and Benefit Parameters'!$M$24)</f>
        <v>118.62304999999992</v>
      </c>
      <c r="BA151" s="1" t="str">
        <f>IF(BA128="","",'Cost and Benefit Parameters'!$M$24)</f>
        <v/>
      </c>
      <c r="BB151" s="1" t="str">
        <f>IF(BB128="","",'Cost and Benefit Parameters'!$M$24)</f>
        <v/>
      </c>
      <c r="BC151" s="1" t="str">
        <f>IF(BC128="","",'Cost and Benefit Parameters'!$M$24)</f>
        <v/>
      </c>
      <c r="BD151" s="1" t="str">
        <f>IF(BD128="","",'Cost and Benefit Parameters'!$M$24)</f>
        <v/>
      </c>
      <c r="BE151" s="1" t="str">
        <f>IF(BE128="","",'Cost and Benefit Parameters'!$M$24)</f>
        <v/>
      </c>
      <c r="BF151" s="1" t="str">
        <f>IF(BF128="","",'Cost and Benefit Parameters'!$M$24)</f>
        <v/>
      </c>
      <c r="BG151" s="1" t="str">
        <f>IF(BG128="","",'Cost and Benefit Parameters'!$M$24)</f>
        <v/>
      </c>
      <c r="BH151" s="1" t="str">
        <f>IF(BH128="","",'Cost and Benefit Parameters'!$M$24)</f>
        <v/>
      </c>
      <c r="BI151" s="1" t="str">
        <f>IF(BI128="","",'Cost and Benefit Parameters'!$M$24)</f>
        <v/>
      </c>
      <c r="BJ151" s="1" t="str">
        <f>IF(BJ128="","",'Cost and Benefit Parameters'!$M$24)</f>
        <v/>
      </c>
      <c r="BK151" s="1" t="str">
        <f>IF(BK128="","",'Cost and Benefit Parameters'!$M$24)</f>
        <v/>
      </c>
      <c r="BL151" s="1" t="str">
        <f>IF(BL128="","",'Cost and Benefit Parameters'!$M$24)</f>
        <v/>
      </c>
      <c r="BM151" s="1" t="str">
        <f>IF(BM128="","",'Cost and Benefit Parameters'!$M$24)</f>
        <v/>
      </c>
    </row>
    <row r="152" spans="1:65" x14ac:dyDescent="0.55000000000000004">
      <c r="A152" s="639"/>
      <c r="B152" t="s">
        <v>474</v>
      </c>
      <c r="G152" s="1" t="str">
        <f>IF(G129="","",'Cost and Benefit Parameters'!$M$24)</f>
        <v/>
      </c>
      <c r="H152" s="1" t="str">
        <f>IF(H129="","",'Cost and Benefit Parameters'!$M$24)</f>
        <v/>
      </c>
      <c r="I152" s="1" t="str">
        <f>IF(I129="","",'Cost and Benefit Parameters'!$M$24)</f>
        <v/>
      </c>
      <c r="J152" s="1" t="str">
        <f>IF(J129="","",'Cost and Benefit Parameters'!$M$24)</f>
        <v/>
      </c>
      <c r="K152" s="1" t="str">
        <f>IF(K129="","",'Cost and Benefit Parameters'!$M$24)</f>
        <v/>
      </c>
      <c r="L152" s="1" t="str">
        <f>IF(L129="","",'Cost and Benefit Parameters'!$M$24)</f>
        <v/>
      </c>
      <c r="M152" s="1" t="str">
        <f>IF(M129="","",'Cost and Benefit Parameters'!$M$24)</f>
        <v/>
      </c>
      <c r="N152" s="1">
        <f>IF(N129="","",'Cost and Benefit Parameters'!$M$24)</f>
        <v>118.62304999999992</v>
      </c>
      <c r="O152" s="1">
        <f>IF(O129="","",'Cost and Benefit Parameters'!$M$24)</f>
        <v>118.62304999999992</v>
      </c>
      <c r="P152" s="1">
        <f>IF(P129="","",'Cost and Benefit Parameters'!$M$24)</f>
        <v>118.62304999999992</v>
      </c>
      <c r="Q152" s="1">
        <f>IF(Q129="","",'Cost and Benefit Parameters'!$M$24)</f>
        <v>118.62304999999992</v>
      </c>
      <c r="R152" s="1">
        <f>IF(R129="","",'Cost and Benefit Parameters'!$M$24)</f>
        <v>118.62304999999992</v>
      </c>
      <c r="S152" s="1">
        <f>IF(S129="","",'Cost and Benefit Parameters'!$M$24)</f>
        <v>118.62304999999992</v>
      </c>
      <c r="T152" s="1">
        <f>IF(T129="","",'Cost and Benefit Parameters'!$M$24)</f>
        <v>118.62304999999992</v>
      </c>
      <c r="U152" s="1">
        <f>IF(U129="","",'Cost and Benefit Parameters'!$M$24)</f>
        <v>118.62304999999992</v>
      </c>
      <c r="V152" s="1">
        <f>IF(V129="","",'Cost and Benefit Parameters'!$M$24)</f>
        <v>118.62304999999992</v>
      </c>
      <c r="W152" s="1">
        <f>IF(W129="","",'Cost and Benefit Parameters'!$M$24)</f>
        <v>118.62304999999992</v>
      </c>
      <c r="X152" s="1">
        <f>IF(X129="","",'Cost and Benefit Parameters'!$M$24)</f>
        <v>118.62304999999992</v>
      </c>
      <c r="Y152" s="1">
        <f>IF(Y129="","",'Cost and Benefit Parameters'!$M$24)</f>
        <v>118.62304999999992</v>
      </c>
      <c r="Z152" s="1">
        <f>IF(Z129="","",'Cost and Benefit Parameters'!$M$24)</f>
        <v>118.62304999999992</v>
      </c>
      <c r="AA152" s="1">
        <f>IF(AA129="","",'Cost and Benefit Parameters'!$M$24)</f>
        <v>118.62304999999992</v>
      </c>
      <c r="AB152" s="1">
        <f>IF(AB129="","",'Cost and Benefit Parameters'!$M$24)</f>
        <v>118.62304999999992</v>
      </c>
      <c r="AC152" s="1">
        <f>IF(AC129="","",'Cost and Benefit Parameters'!$M$24)</f>
        <v>118.62304999999992</v>
      </c>
      <c r="AD152" s="1">
        <f>IF(AD129="","",'Cost and Benefit Parameters'!$M$24)</f>
        <v>118.62304999999992</v>
      </c>
      <c r="AE152" s="1">
        <f>IF(AE129="","",'Cost and Benefit Parameters'!$M$24)</f>
        <v>118.62304999999992</v>
      </c>
      <c r="AF152" s="1">
        <f>IF(AF129="","",'Cost and Benefit Parameters'!$M$24)</f>
        <v>118.62304999999992</v>
      </c>
      <c r="AG152" s="1">
        <f>IF(AG129="","",'Cost and Benefit Parameters'!$M$24)</f>
        <v>118.62304999999992</v>
      </c>
      <c r="AH152" s="1">
        <f>IF(AH129="","",'Cost and Benefit Parameters'!$M$24)</f>
        <v>118.62304999999992</v>
      </c>
      <c r="AI152" s="1">
        <f>IF(AI129="","",'Cost and Benefit Parameters'!$M$24)</f>
        <v>118.62304999999992</v>
      </c>
      <c r="AJ152" s="1">
        <f>IF(AJ129="","",'Cost and Benefit Parameters'!$M$24)</f>
        <v>118.62304999999992</v>
      </c>
      <c r="AK152" s="1">
        <f>IF(AK129="","",'Cost and Benefit Parameters'!$M$24)</f>
        <v>118.62304999999992</v>
      </c>
      <c r="AL152" s="1">
        <f>IF(AL129="","",'Cost and Benefit Parameters'!$M$24)</f>
        <v>118.62304999999992</v>
      </c>
      <c r="AM152" s="1">
        <f>IF(AM129="","",'Cost and Benefit Parameters'!$M$24)</f>
        <v>118.62304999999992</v>
      </c>
      <c r="AN152" s="1">
        <f>IF(AN129="","",'Cost and Benefit Parameters'!$M$24)</f>
        <v>118.62304999999992</v>
      </c>
      <c r="AO152" s="1">
        <f>IF(AO129="","",'Cost and Benefit Parameters'!$M$24)</f>
        <v>118.62304999999992</v>
      </c>
      <c r="AP152" s="1">
        <f>IF(AP129="","",'Cost and Benefit Parameters'!$M$24)</f>
        <v>118.62304999999992</v>
      </c>
      <c r="AQ152" s="1">
        <f>IF(AQ129="","",'Cost and Benefit Parameters'!$M$24)</f>
        <v>118.62304999999992</v>
      </c>
      <c r="AR152" s="1">
        <f>IF(AR129="","",'Cost and Benefit Parameters'!$M$24)</f>
        <v>118.62304999999992</v>
      </c>
      <c r="AS152" s="1">
        <f>IF(AS129="","",'Cost and Benefit Parameters'!$M$24)</f>
        <v>118.62304999999992</v>
      </c>
      <c r="AT152" s="1">
        <f>IF(AT129="","",'Cost and Benefit Parameters'!$M$24)</f>
        <v>118.62304999999992</v>
      </c>
      <c r="AU152" s="1">
        <f>IF(AU129="","",'Cost and Benefit Parameters'!$M$24)</f>
        <v>118.62304999999992</v>
      </c>
      <c r="AV152" s="1">
        <f>IF(AV129="","",'Cost and Benefit Parameters'!$M$24)</f>
        <v>118.62304999999992</v>
      </c>
      <c r="AW152" s="1">
        <f>IF(AW129="","",'Cost and Benefit Parameters'!$M$24)</f>
        <v>118.62304999999992</v>
      </c>
      <c r="AX152" s="1">
        <f>IF(AX129="","",'Cost and Benefit Parameters'!$M$24)</f>
        <v>118.62304999999992</v>
      </c>
      <c r="AY152" s="1">
        <f>IF(AY129="","",'Cost and Benefit Parameters'!$M$24)</f>
        <v>118.62304999999992</v>
      </c>
      <c r="AZ152" s="1">
        <f>IF(AZ129="","",'Cost and Benefit Parameters'!$M$24)</f>
        <v>118.62304999999992</v>
      </c>
      <c r="BA152" s="1">
        <f>IF(BA129="","",'Cost and Benefit Parameters'!$M$24)</f>
        <v>118.62304999999992</v>
      </c>
      <c r="BB152" s="1" t="str">
        <f>IF(BB129="","",'Cost and Benefit Parameters'!$M$24)</f>
        <v/>
      </c>
      <c r="BC152" s="1" t="str">
        <f>IF(BC129="","",'Cost and Benefit Parameters'!$M$24)</f>
        <v/>
      </c>
      <c r="BD152" s="1" t="str">
        <f>IF(BD129="","",'Cost and Benefit Parameters'!$M$24)</f>
        <v/>
      </c>
      <c r="BE152" s="1" t="str">
        <f>IF(BE129="","",'Cost and Benefit Parameters'!$M$24)</f>
        <v/>
      </c>
      <c r="BF152" s="1" t="str">
        <f>IF(BF129="","",'Cost and Benefit Parameters'!$M$24)</f>
        <v/>
      </c>
      <c r="BG152" s="1" t="str">
        <f>IF(BG129="","",'Cost and Benefit Parameters'!$M$24)</f>
        <v/>
      </c>
      <c r="BH152" s="1" t="str">
        <f>IF(BH129="","",'Cost and Benefit Parameters'!$M$24)</f>
        <v/>
      </c>
      <c r="BI152" s="1" t="str">
        <f>IF(BI129="","",'Cost and Benefit Parameters'!$M$24)</f>
        <v/>
      </c>
      <c r="BJ152" s="1" t="str">
        <f>IF(BJ129="","",'Cost and Benefit Parameters'!$M$24)</f>
        <v/>
      </c>
      <c r="BK152" s="1" t="str">
        <f>IF(BK129="","",'Cost and Benefit Parameters'!$M$24)</f>
        <v/>
      </c>
      <c r="BL152" s="1" t="str">
        <f>IF(BL129="","",'Cost and Benefit Parameters'!$M$24)</f>
        <v/>
      </c>
      <c r="BM152" s="1" t="str">
        <f>IF(BM129="","",'Cost and Benefit Parameters'!$M$24)</f>
        <v/>
      </c>
    </row>
    <row r="153" spans="1:65" x14ac:dyDescent="0.55000000000000004">
      <c r="A153" s="639"/>
      <c r="B153" t="s">
        <v>475</v>
      </c>
      <c r="G153" s="1" t="str">
        <f>IF(G130="","",'Cost and Benefit Parameters'!$M$24)</f>
        <v/>
      </c>
      <c r="H153" s="1" t="str">
        <f>IF(H130="","",'Cost and Benefit Parameters'!$M$24)</f>
        <v/>
      </c>
      <c r="I153" s="1" t="str">
        <f>IF(I130="","",'Cost and Benefit Parameters'!$M$24)</f>
        <v/>
      </c>
      <c r="J153" s="1" t="str">
        <f>IF(J130="","",'Cost and Benefit Parameters'!$M$24)</f>
        <v/>
      </c>
      <c r="K153" s="1" t="str">
        <f>IF(K130="","",'Cost and Benefit Parameters'!$M$24)</f>
        <v/>
      </c>
      <c r="L153" s="1" t="str">
        <f>IF(L130="","",'Cost and Benefit Parameters'!$M$24)</f>
        <v/>
      </c>
      <c r="M153" s="1" t="str">
        <f>IF(M130="","",'Cost and Benefit Parameters'!$M$24)</f>
        <v/>
      </c>
      <c r="N153" s="1" t="str">
        <f>IF(N130="","",'Cost and Benefit Parameters'!$M$24)</f>
        <v/>
      </c>
      <c r="O153" s="1">
        <f>IF(O130="","",'Cost and Benefit Parameters'!$M$24)</f>
        <v>118.62304999999992</v>
      </c>
      <c r="P153" s="1">
        <f>IF(P130="","",'Cost and Benefit Parameters'!$M$24)</f>
        <v>118.62304999999992</v>
      </c>
      <c r="Q153" s="1">
        <f>IF(Q130="","",'Cost and Benefit Parameters'!$M$24)</f>
        <v>118.62304999999992</v>
      </c>
      <c r="R153" s="1">
        <f>IF(R130="","",'Cost and Benefit Parameters'!$M$24)</f>
        <v>118.62304999999992</v>
      </c>
      <c r="S153" s="1">
        <f>IF(S130="","",'Cost and Benefit Parameters'!$M$24)</f>
        <v>118.62304999999992</v>
      </c>
      <c r="T153" s="1">
        <f>IF(T130="","",'Cost and Benefit Parameters'!$M$24)</f>
        <v>118.62304999999992</v>
      </c>
      <c r="U153" s="1">
        <f>IF(U130="","",'Cost and Benefit Parameters'!$M$24)</f>
        <v>118.62304999999992</v>
      </c>
      <c r="V153" s="1">
        <f>IF(V130="","",'Cost and Benefit Parameters'!$M$24)</f>
        <v>118.62304999999992</v>
      </c>
      <c r="W153" s="1">
        <f>IF(W130="","",'Cost and Benefit Parameters'!$M$24)</f>
        <v>118.62304999999992</v>
      </c>
      <c r="X153" s="1">
        <f>IF(X130="","",'Cost and Benefit Parameters'!$M$24)</f>
        <v>118.62304999999992</v>
      </c>
      <c r="Y153" s="1">
        <f>IF(Y130="","",'Cost and Benefit Parameters'!$M$24)</f>
        <v>118.62304999999992</v>
      </c>
      <c r="Z153" s="1">
        <f>IF(Z130="","",'Cost and Benefit Parameters'!$M$24)</f>
        <v>118.62304999999992</v>
      </c>
      <c r="AA153" s="1">
        <f>IF(AA130="","",'Cost and Benefit Parameters'!$M$24)</f>
        <v>118.62304999999992</v>
      </c>
      <c r="AB153" s="1">
        <f>IF(AB130="","",'Cost and Benefit Parameters'!$M$24)</f>
        <v>118.62304999999992</v>
      </c>
      <c r="AC153" s="1">
        <f>IF(AC130="","",'Cost and Benefit Parameters'!$M$24)</f>
        <v>118.62304999999992</v>
      </c>
      <c r="AD153" s="1">
        <f>IF(AD130="","",'Cost and Benefit Parameters'!$M$24)</f>
        <v>118.62304999999992</v>
      </c>
      <c r="AE153" s="1">
        <f>IF(AE130="","",'Cost and Benefit Parameters'!$M$24)</f>
        <v>118.62304999999992</v>
      </c>
      <c r="AF153" s="1">
        <f>IF(AF130="","",'Cost and Benefit Parameters'!$M$24)</f>
        <v>118.62304999999992</v>
      </c>
      <c r="AG153" s="1">
        <f>IF(AG130="","",'Cost and Benefit Parameters'!$M$24)</f>
        <v>118.62304999999992</v>
      </c>
      <c r="AH153" s="1">
        <f>IF(AH130="","",'Cost and Benefit Parameters'!$M$24)</f>
        <v>118.62304999999992</v>
      </c>
      <c r="AI153" s="1">
        <f>IF(AI130="","",'Cost and Benefit Parameters'!$M$24)</f>
        <v>118.62304999999992</v>
      </c>
      <c r="AJ153" s="1">
        <f>IF(AJ130="","",'Cost and Benefit Parameters'!$M$24)</f>
        <v>118.62304999999992</v>
      </c>
      <c r="AK153" s="1">
        <f>IF(AK130="","",'Cost and Benefit Parameters'!$M$24)</f>
        <v>118.62304999999992</v>
      </c>
      <c r="AL153" s="1">
        <f>IF(AL130="","",'Cost and Benefit Parameters'!$M$24)</f>
        <v>118.62304999999992</v>
      </c>
      <c r="AM153" s="1">
        <f>IF(AM130="","",'Cost and Benefit Parameters'!$M$24)</f>
        <v>118.62304999999992</v>
      </c>
      <c r="AN153" s="1">
        <f>IF(AN130="","",'Cost and Benefit Parameters'!$M$24)</f>
        <v>118.62304999999992</v>
      </c>
      <c r="AO153" s="1">
        <f>IF(AO130="","",'Cost and Benefit Parameters'!$M$24)</f>
        <v>118.62304999999992</v>
      </c>
      <c r="AP153" s="1">
        <f>IF(AP130="","",'Cost and Benefit Parameters'!$M$24)</f>
        <v>118.62304999999992</v>
      </c>
      <c r="AQ153" s="1">
        <f>IF(AQ130="","",'Cost and Benefit Parameters'!$M$24)</f>
        <v>118.62304999999992</v>
      </c>
      <c r="AR153" s="1">
        <f>IF(AR130="","",'Cost and Benefit Parameters'!$M$24)</f>
        <v>118.62304999999992</v>
      </c>
      <c r="AS153" s="1">
        <f>IF(AS130="","",'Cost and Benefit Parameters'!$M$24)</f>
        <v>118.62304999999992</v>
      </c>
      <c r="AT153" s="1">
        <f>IF(AT130="","",'Cost and Benefit Parameters'!$M$24)</f>
        <v>118.62304999999992</v>
      </c>
      <c r="AU153" s="1">
        <f>IF(AU130="","",'Cost and Benefit Parameters'!$M$24)</f>
        <v>118.62304999999992</v>
      </c>
      <c r="AV153" s="1">
        <f>IF(AV130="","",'Cost and Benefit Parameters'!$M$24)</f>
        <v>118.62304999999992</v>
      </c>
      <c r="AW153" s="1">
        <f>IF(AW130="","",'Cost and Benefit Parameters'!$M$24)</f>
        <v>118.62304999999992</v>
      </c>
      <c r="AX153" s="1">
        <f>IF(AX130="","",'Cost and Benefit Parameters'!$M$24)</f>
        <v>118.62304999999992</v>
      </c>
      <c r="AY153" s="1">
        <f>IF(AY130="","",'Cost and Benefit Parameters'!$M$24)</f>
        <v>118.62304999999992</v>
      </c>
      <c r="AZ153" s="1">
        <f>IF(AZ130="","",'Cost and Benefit Parameters'!$M$24)</f>
        <v>118.62304999999992</v>
      </c>
      <c r="BA153" s="1">
        <f>IF(BA130="","",'Cost and Benefit Parameters'!$M$24)</f>
        <v>118.62304999999992</v>
      </c>
      <c r="BB153" s="1">
        <f>IF(BB130="","",'Cost and Benefit Parameters'!$M$24)</f>
        <v>118.62304999999992</v>
      </c>
      <c r="BC153" s="1" t="str">
        <f>IF(BC130="","",'Cost and Benefit Parameters'!$M$24)</f>
        <v/>
      </c>
      <c r="BD153" s="1" t="str">
        <f>IF(BD130="","",'Cost and Benefit Parameters'!$M$24)</f>
        <v/>
      </c>
      <c r="BE153" s="1" t="str">
        <f>IF(BE130="","",'Cost and Benefit Parameters'!$M$24)</f>
        <v/>
      </c>
      <c r="BF153" s="1" t="str">
        <f>IF(BF130="","",'Cost and Benefit Parameters'!$M$24)</f>
        <v/>
      </c>
      <c r="BG153" s="1" t="str">
        <f>IF(BG130="","",'Cost and Benefit Parameters'!$M$24)</f>
        <v/>
      </c>
      <c r="BH153" s="1" t="str">
        <f>IF(BH130="","",'Cost and Benefit Parameters'!$M$24)</f>
        <v/>
      </c>
      <c r="BI153" s="1" t="str">
        <f>IF(BI130="","",'Cost and Benefit Parameters'!$M$24)</f>
        <v/>
      </c>
      <c r="BJ153" s="1" t="str">
        <f>IF(BJ130="","",'Cost and Benefit Parameters'!$M$24)</f>
        <v/>
      </c>
      <c r="BK153" s="1" t="str">
        <f>IF(BK130="","",'Cost and Benefit Parameters'!$M$24)</f>
        <v/>
      </c>
      <c r="BL153" s="1" t="str">
        <f>IF(BL130="","",'Cost and Benefit Parameters'!$M$24)</f>
        <v/>
      </c>
      <c r="BM153" s="1" t="str">
        <f>IF(BM130="","",'Cost and Benefit Parameters'!$M$24)</f>
        <v/>
      </c>
    </row>
    <row r="154" spans="1:65" x14ac:dyDescent="0.55000000000000004">
      <c r="A154" s="639"/>
      <c r="B154" t="s">
        <v>476</v>
      </c>
      <c r="G154" s="1" t="str">
        <f>IF(G131="","",'Cost and Benefit Parameters'!$M$24)</f>
        <v/>
      </c>
      <c r="H154" s="1" t="str">
        <f>IF(H131="","",'Cost and Benefit Parameters'!$M$24)</f>
        <v/>
      </c>
      <c r="I154" s="1" t="str">
        <f>IF(I131="","",'Cost and Benefit Parameters'!$M$24)</f>
        <v/>
      </c>
      <c r="J154" s="1" t="str">
        <f>IF(J131="","",'Cost and Benefit Parameters'!$M$24)</f>
        <v/>
      </c>
      <c r="K154" s="1" t="str">
        <f>IF(K131="","",'Cost and Benefit Parameters'!$M$24)</f>
        <v/>
      </c>
      <c r="L154" s="1" t="str">
        <f>IF(L131="","",'Cost and Benefit Parameters'!$M$24)</f>
        <v/>
      </c>
      <c r="M154" s="1" t="str">
        <f>IF(M131="","",'Cost and Benefit Parameters'!$M$24)</f>
        <v/>
      </c>
      <c r="N154" s="1" t="str">
        <f>IF(N131="","",'Cost and Benefit Parameters'!$M$24)</f>
        <v/>
      </c>
      <c r="O154" s="1" t="str">
        <f>IF(O131="","",'Cost and Benefit Parameters'!$M$24)</f>
        <v/>
      </c>
      <c r="P154" s="1">
        <f>IF(P131="","",'Cost and Benefit Parameters'!$M$24)</f>
        <v>118.62304999999992</v>
      </c>
      <c r="Q154" s="1">
        <f>IF(Q131="","",'Cost and Benefit Parameters'!$M$24)</f>
        <v>118.62304999999992</v>
      </c>
      <c r="R154" s="1">
        <f>IF(R131="","",'Cost and Benefit Parameters'!$M$24)</f>
        <v>118.62304999999992</v>
      </c>
      <c r="S154" s="1">
        <f>IF(S131="","",'Cost and Benefit Parameters'!$M$24)</f>
        <v>118.62304999999992</v>
      </c>
      <c r="T154" s="1">
        <f>IF(T131="","",'Cost and Benefit Parameters'!$M$24)</f>
        <v>118.62304999999992</v>
      </c>
      <c r="U154" s="1">
        <f>IF(U131="","",'Cost and Benefit Parameters'!$M$24)</f>
        <v>118.62304999999992</v>
      </c>
      <c r="V154" s="1">
        <f>IF(V131="","",'Cost and Benefit Parameters'!$M$24)</f>
        <v>118.62304999999992</v>
      </c>
      <c r="W154" s="1">
        <f>IF(W131="","",'Cost and Benefit Parameters'!$M$24)</f>
        <v>118.62304999999992</v>
      </c>
      <c r="X154" s="1">
        <f>IF(X131="","",'Cost and Benefit Parameters'!$M$24)</f>
        <v>118.62304999999992</v>
      </c>
      <c r="Y154" s="1">
        <f>IF(Y131="","",'Cost and Benefit Parameters'!$M$24)</f>
        <v>118.62304999999992</v>
      </c>
      <c r="Z154" s="1">
        <f>IF(Z131="","",'Cost and Benefit Parameters'!$M$24)</f>
        <v>118.62304999999992</v>
      </c>
      <c r="AA154" s="1">
        <f>IF(AA131="","",'Cost and Benefit Parameters'!$M$24)</f>
        <v>118.62304999999992</v>
      </c>
      <c r="AB154" s="1">
        <f>IF(AB131="","",'Cost and Benefit Parameters'!$M$24)</f>
        <v>118.62304999999992</v>
      </c>
      <c r="AC154" s="1">
        <f>IF(AC131="","",'Cost and Benefit Parameters'!$M$24)</f>
        <v>118.62304999999992</v>
      </c>
      <c r="AD154" s="1">
        <f>IF(AD131="","",'Cost and Benefit Parameters'!$M$24)</f>
        <v>118.62304999999992</v>
      </c>
      <c r="AE154" s="1">
        <f>IF(AE131="","",'Cost and Benefit Parameters'!$M$24)</f>
        <v>118.62304999999992</v>
      </c>
      <c r="AF154" s="1">
        <f>IF(AF131="","",'Cost and Benefit Parameters'!$M$24)</f>
        <v>118.62304999999992</v>
      </c>
      <c r="AG154" s="1">
        <f>IF(AG131="","",'Cost and Benefit Parameters'!$M$24)</f>
        <v>118.62304999999992</v>
      </c>
      <c r="AH154" s="1">
        <f>IF(AH131="","",'Cost and Benefit Parameters'!$M$24)</f>
        <v>118.62304999999992</v>
      </c>
      <c r="AI154" s="1">
        <f>IF(AI131="","",'Cost and Benefit Parameters'!$M$24)</f>
        <v>118.62304999999992</v>
      </c>
      <c r="AJ154" s="1">
        <f>IF(AJ131="","",'Cost and Benefit Parameters'!$M$24)</f>
        <v>118.62304999999992</v>
      </c>
      <c r="AK154" s="1">
        <f>IF(AK131="","",'Cost and Benefit Parameters'!$M$24)</f>
        <v>118.62304999999992</v>
      </c>
      <c r="AL154" s="1">
        <f>IF(AL131="","",'Cost and Benefit Parameters'!$M$24)</f>
        <v>118.62304999999992</v>
      </c>
      <c r="AM154" s="1">
        <f>IF(AM131="","",'Cost and Benefit Parameters'!$M$24)</f>
        <v>118.62304999999992</v>
      </c>
      <c r="AN154" s="1">
        <f>IF(AN131="","",'Cost and Benefit Parameters'!$M$24)</f>
        <v>118.62304999999992</v>
      </c>
      <c r="AO154" s="1">
        <f>IF(AO131="","",'Cost and Benefit Parameters'!$M$24)</f>
        <v>118.62304999999992</v>
      </c>
      <c r="AP154" s="1">
        <f>IF(AP131="","",'Cost and Benefit Parameters'!$M$24)</f>
        <v>118.62304999999992</v>
      </c>
      <c r="AQ154" s="1">
        <f>IF(AQ131="","",'Cost and Benefit Parameters'!$M$24)</f>
        <v>118.62304999999992</v>
      </c>
      <c r="AR154" s="1">
        <f>IF(AR131="","",'Cost and Benefit Parameters'!$M$24)</f>
        <v>118.62304999999992</v>
      </c>
      <c r="AS154" s="1">
        <f>IF(AS131="","",'Cost and Benefit Parameters'!$M$24)</f>
        <v>118.62304999999992</v>
      </c>
      <c r="AT154" s="1">
        <f>IF(AT131="","",'Cost and Benefit Parameters'!$M$24)</f>
        <v>118.62304999999992</v>
      </c>
      <c r="AU154" s="1">
        <f>IF(AU131="","",'Cost and Benefit Parameters'!$M$24)</f>
        <v>118.62304999999992</v>
      </c>
      <c r="AV154" s="1">
        <f>IF(AV131="","",'Cost and Benefit Parameters'!$M$24)</f>
        <v>118.62304999999992</v>
      </c>
      <c r="AW154" s="1">
        <f>IF(AW131="","",'Cost and Benefit Parameters'!$M$24)</f>
        <v>118.62304999999992</v>
      </c>
      <c r="AX154" s="1">
        <f>IF(AX131="","",'Cost and Benefit Parameters'!$M$24)</f>
        <v>118.62304999999992</v>
      </c>
      <c r="AY154" s="1">
        <f>IF(AY131="","",'Cost and Benefit Parameters'!$M$24)</f>
        <v>118.62304999999992</v>
      </c>
      <c r="AZ154" s="1">
        <f>IF(AZ131="","",'Cost and Benefit Parameters'!$M$24)</f>
        <v>118.62304999999992</v>
      </c>
      <c r="BA154" s="1">
        <f>IF(BA131="","",'Cost and Benefit Parameters'!$M$24)</f>
        <v>118.62304999999992</v>
      </c>
      <c r="BB154" s="1">
        <f>IF(BB131="","",'Cost and Benefit Parameters'!$M$24)</f>
        <v>118.62304999999992</v>
      </c>
      <c r="BC154" s="1">
        <f>IF(BC131="","",'Cost and Benefit Parameters'!$M$24)</f>
        <v>118.62304999999992</v>
      </c>
      <c r="BD154" s="1" t="str">
        <f>IF(BD131="","",'Cost and Benefit Parameters'!$M$24)</f>
        <v/>
      </c>
      <c r="BE154" s="1" t="str">
        <f>IF(BE131="","",'Cost and Benefit Parameters'!$M$24)</f>
        <v/>
      </c>
      <c r="BF154" s="1" t="str">
        <f>IF(BF131="","",'Cost and Benefit Parameters'!$M$24)</f>
        <v/>
      </c>
      <c r="BG154" s="1" t="str">
        <f>IF(BG131="","",'Cost and Benefit Parameters'!$M$24)</f>
        <v/>
      </c>
      <c r="BH154" s="1" t="str">
        <f>IF(BH131="","",'Cost and Benefit Parameters'!$M$24)</f>
        <v/>
      </c>
      <c r="BI154" s="1" t="str">
        <f>IF(BI131="","",'Cost and Benefit Parameters'!$M$24)</f>
        <v/>
      </c>
      <c r="BJ154" s="1" t="str">
        <f>IF(BJ131="","",'Cost and Benefit Parameters'!$M$24)</f>
        <v/>
      </c>
      <c r="BK154" s="1" t="str">
        <f>IF(BK131="","",'Cost and Benefit Parameters'!$M$24)</f>
        <v/>
      </c>
      <c r="BL154" s="1" t="str">
        <f>IF(BL131="","",'Cost and Benefit Parameters'!$M$24)</f>
        <v/>
      </c>
      <c r="BM154" s="1" t="str">
        <f>IF(BM131="","",'Cost and Benefit Parameters'!$M$24)</f>
        <v/>
      </c>
    </row>
    <row r="155" spans="1:65" x14ac:dyDescent="0.55000000000000004">
      <c r="A155" s="639"/>
      <c r="B155" t="s">
        <v>477</v>
      </c>
      <c r="G155" s="1" t="str">
        <f>IF(G132="","",'Cost and Benefit Parameters'!$M$24)</f>
        <v/>
      </c>
      <c r="H155" s="1" t="str">
        <f>IF(H132="","",'Cost and Benefit Parameters'!$M$24)</f>
        <v/>
      </c>
      <c r="I155" s="1" t="str">
        <f>IF(I132="","",'Cost and Benefit Parameters'!$M$24)</f>
        <v/>
      </c>
      <c r="J155" s="1" t="str">
        <f>IF(J132="","",'Cost and Benefit Parameters'!$M$24)</f>
        <v/>
      </c>
      <c r="K155" s="1" t="str">
        <f>IF(K132="","",'Cost and Benefit Parameters'!$M$24)</f>
        <v/>
      </c>
      <c r="L155" s="1" t="str">
        <f>IF(L132="","",'Cost and Benefit Parameters'!$M$24)</f>
        <v/>
      </c>
      <c r="M155" s="1" t="str">
        <f>IF(M132="","",'Cost and Benefit Parameters'!$M$24)</f>
        <v/>
      </c>
      <c r="N155" s="1" t="str">
        <f>IF(N132="","",'Cost and Benefit Parameters'!$M$24)</f>
        <v/>
      </c>
      <c r="O155" s="1" t="str">
        <f>IF(O132="","",'Cost and Benefit Parameters'!$M$24)</f>
        <v/>
      </c>
      <c r="P155" s="1" t="str">
        <f>IF(P132="","",'Cost and Benefit Parameters'!$M$24)</f>
        <v/>
      </c>
      <c r="Q155" s="1">
        <f>IF(Q132="","",'Cost and Benefit Parameters'!$M$24)</f>
        <v>118.62304999999992</v>
      </c>
      <c r="R155" s="1">
        <f>IF(R132="","",'Cost and Benefit Parameters'!$M$24)</f>
        <v>118.62304999999992</v>
      </c>
      <c r="S155" s="1">
        <f>IF(S132="","",'Cost and Benefit Parameters'!$M$24)</f>
        <v>118.62304999999992</v>
      </c>
      <c r="T155" s="1">
        <f>IF(T132="","",'Cost and Benefit Parameters'!$M$24)</f>
        <v>118.62304999999992</v>
      </c>
      <c r="U155" s="1">
        <f>IF(U132="","",'Cost and Benefit Parameters'!$M$24)</f>
        <v>118.62304999999992</v>
      </c>
      <c r="V155" s="1">
        <f>IF(V132="","",'Cost and Benefit Parameters'!$M$24)</f>
        <v>118.62304999999992</v>
      </c>
      <c r="W155" s="1">
        <f>IF(W132="","",'Cost and Benefit Parameters'!$M$24)</f>
        <v>118.62304999999992</v>
      </c>
      <c r="X155" s="1">
        <f>IF(X132="","",'Cost and Benefit Parameters'!$M$24)</f>
        <v>118.62304999999992</v>
      </c>
      <c r="Y155" s="1">
        <f>IF(Y132="","",'Cost and Benefit Parameters'!$M$24)</f>
        <v>118.62304999999992</v>
      </c>
      <c r="Z155" s="1">
        <f>IF(Z132="","",'Cost and Benefit Parameters'!$M$24)</f>
        <v>118.62304999999992</v>
      </c>
      <c r="AA155" s="1">
        <f>IF(AA132="","",'Cost and Benefit Parameters'!$M$24)</f>
        <v>118.62304999999992</v>
      </c>
      <c r="AB155" s="1">
        <f>IF(AB132="","",'Cost and Benefit Parameters'!$M$24)</f>
        <v>118.62304999999992</v>
      </c>
      <c r="AC155" s="1">
        <f>IF(AC132="","",'Cost and Benefit Parameters'!$M$24)</f>
        <v>118.62304999999992</v>
      </c>
      <c r="AD155" s="1">
        <f>IF(AD132="","",'Cost and Benefit Parameters'!$M$24)</f>
        <v>118.62304999999992</v>
      </c>
      <c r="AE155" s="1">
        <f>IF(AE132="","",'Cost and Benefit Parameters'!$M$24)</f>
        <v>118.62304999999992</v>
      </c>
      <c r="AF155" s="1">
        <f>IF(AF132="","",'Cost and Benefit Parameters'!$M$24)</f>
        <v>118.62304999999992</v>
      </c>
      <c r="AG155" s="1">
        <f>IF(AG132="","",'Cost and Benefit Parameters'!$M$24)</f>
        <v>118.62304999999992</v>
      </c>
      <c r="AH155" s="1">
        <f>IF(AH132="","",'Cost and Benefit Parameters'!$M$24)</f>
        <v>118.62304999999992</v>
      </c>
      <c r="AI155" s="1">
        <f>IF(AI132="","",'Cost and Benefit Parameters'!$M$24)</f>
        <v>118.62304999999992</v>
      </c>
      <c r="AJ155" s="1">
        <f>IF(AJ132="","",'Cost and Benefit Parameters'!$M$24)</f>
        <v>118.62304999999992</v>
      </c>
      <c r="AK155" s="1">
        <f>IF(AK132="","",'Cost and Benefit Parameters'!$M$24)</f>
        <v>118.62304999999992</v>
      </c>
      <c r="AL155" s="1">
        <f>IF(AL132="","",'Cost and Benefit Parameters'!$M$24)</f>
        <v>118.62304999999992</v>
      </c>
      <c r="AM155" s="1">
        <f>IF(AM132="","",'Cost and Benefit Parameters'!$M$24)</f>
        <v>118.62304999999992</v>
      </c>
      <c r="AN155" s="1">
        <f>IF(AN132="","",'Cost and Benefit Parameters'!$M$24)</f>
        <v>118.62304999999992</v>
      </c>
      <c r="AO155" s="1">
        <f>IF(AO132="","",'Cost and Benefit Parameters'!$M$24)</f>
        <v>118.62304999999992</v>
      </c>
      <c r="AP155" s="1">
        <f>IF(AP132="","",'Cost and Benefit Parameters'!$M$24)</f>
        <v>118.62304999999992</v>
      </c>
      <c r="AQ155" s="1">
        <f>IF(AQ132="","",'Cost and Benefit Parameters'!$M$24)</f>
        <v>118.62304999999992</v>
      </c>
      <c r="AR155" s="1">
        <f>IF(AR132="","",'Cost and Benefit Parameters'!$M$24)</f>
        <v>118.62304999999992</v>
      </c>
      <c r="AS155" s="1">
        <f>IF(AS132="","",'Cost and Benefit Parameters'!$M$24)</f>
        <v>118.62304999999992</v>
      </c>
      <c r="AT155" s="1">
        <f>IF(AT132="","",'Cost and Benefit Parameters'!$M$24)</f>
        <v>118.62304999999992</v>
      </c>
      <c r="AU155" s="1">
        <f>IF(AU132="","",'Cost and Benefit Parameters'!$M$24)</f>
        <v>118.62304999999992</v>
      </c>
      <c r="AV155" s="1">
        <f>IF(AV132="","",'Cost and Benefit Parameters'!$M$24)</f>
        <v>118.62304999999992</v>
      </c>
      <c r="AW155" s="1">
        <f>IF(AW132="","",'Cost and Benefit Parameters'!$M$24)</f>
        <v>118.62304999999992</v>
      </c>
      <c r="AX155" s="1">
        <f>IF(AX132="","",'Cost and Benefit Parameters'!$M$24)</f>
        <v>118.62304999999992</v>
      </c>
      <c r="AY155" s="1">
        <f>IF(AY132="","",'Cost and Benefit Parameters'!$M$24)</f>
        <v>118.62304999999992</v>
      </c>
      <c r="AZ155" s="1">
        <f>IF(AZ132="","",'Cost and Benefit Parameters'!$M$24)</f>
        <v>118.62304999999992</v>
      </c>
      <c r="BA155" s="1">
        <f>IF(BA132="","",'Cost and Benefit Parameters'!$M$24)</f>
        <v>118.62304999999992</v>
      </c>
      <c r="BB155" s="1">
        <f>IF(BB132="","",'Cost and Benefit Parameters'!$M$24)</f>
        <v>118.62304999999992</v>
      </c>
      <c r="BC155" s="1">
        <f>IF(BC132="","",'Cost and Benefit Parameters'!$M$24)</f>
        <v>118.62304999999992</v>
      </c>
      <c r="BD155" s="1">
        <f>IF(BD132="","",'Cost and Benefit Parameters'!$M$24)</f>
        <v>118.62304999999992</v>
      </c>
      <c r="BE155" s="1" t="str">
        <f>IF(BE132="","",'Cost and Benefit Parameters'!$M$24)</f>
        <v/>
      </c>
      <c r="BF155" s="1" t="str">
        <f>IF(BF132="","",'Cost and Benefit Parameters'!$M$24)</f>
        <v/>
      </c>
      <c r="BG155" s="1" t="str">
        <f>IF(BG132="","",'Cost and Benefit Parameters'!$M$24)</f>
        <v/>
      </c>
      <c r="BH155" s="1" t="str">
        <f>IF(BH132="","",'Cost and Benefit Parameters'!$M$24)</f>
        <v/>
      </c>
      <c r="BI155" s="1" t="str">
        <f>IF(BI132="","",'Cost and Benefit Parameters'!$M$24)</f>
        <v/>
      </c>
      <c r="BJ155" s="1" t="str">
        <f>IF(BJ132="","",'Cost and Benefit Parameters'!$M$24)</f>
        <v/>
      </c>
      <c r="BK155" s="1" t="str">
        <f>IF(BK132="","",'Cost and Benefit Parameters'!$M$24)</f>
        <v/>
      </c>
      <c r="BL155" s="1" t="str">
        <f>IF(BL132="","",'Cost and Benefit Parameters'!$M$24)</f>
        <v/>
      </c>
      <c r="BM155" s="1" t="str">
        <f>IF(BM132="","",'Cost and Benefit Parameters'!$M$24)</f>
        <v/>
      </c>
    </row>
    <row r="156" spans="1:65" x14ac:dyDescent="0.55000000000000004">
      <c r="A156" s="639"/>
      <c r="B156" t="s">
        <v>478</v>
      </c>
      <c r="G156" s="1" t="str">
        <f>IF(G133="","",'Cost and Benefit Parameters'!$M$24)</f>
        <v/>
      </c>
      <c r="H156" s="1" t="str">
        <f>IF(H133="","",'Cost and Benefit Parameters'!$M$24)</f>
        <v/>
      </c>
      <c r="I156" s="1" t="str">
        <f>IF(I133="","",'Cost and Benefit Parameters'!$M$24)</f>
        <v/>
      </c>
      <c r="J156" s="1" t="str">
        <f>IF(J133="","",'Cost and Benefit Parameters'!$M$24)</f>
        <v/>
      </c>
      <c r="K156" s="1" t="str">
        <f>IF(K133="","",'Cost and Benefit Parameters'!$M$24)</f>
        <v/>
      </c>
      <c r="L156" s="1" t="str">
        <f>IF(L133="","",'Cost and Benefit Parameters'!$M$24)</f>
        <v/>
      </c>
      <c r="M156" s="1" t="str">
        <f>IF(M133="","",'Cost and Benefit Parameters'!$M$24)</f>
        <v/>
      </c>
      <c r="N156" s="1" t="str">
        <f>IF(N133="","",'Cost and Benefit Parameters'!$M$24)</f>
        <v/>
      </c>
      <c r="O156" s="1" t="str">
        <f>IF(O133="","",'Cost and Benefit Parameters'!$M$24)</f>
        <v/>
      </c>
      <c r="P156" s="1" t="str">
        <f>IF(P133="","",'Cost and Benefit Parameters'!$M$24)</f>
        <v/>
      </c>
      <c r="Q156" s="1" t="str">
        <f>IF(Q133="","",'Cost and Benefit Parameters'!$M$24)</f>
        <v/>
      </c>
      <c r="R156" s="1">
        <f>IF(R133="","",'Cost and Benefit Parameters'!$M$24)</f>
        <v>118.62304999999992</v>
      </c>
      <c r="S156" s="1">
        <f>IF(S133="","",'Cost and Benefit Parameters'!$M$24)</f>
        <v>118.62304999999992</v>
      </c>
      <c r="T156" s="1">
        <f>IF(T133="","",'Cost and Benefit Parameters'!$M$24)</f>
        <v>118.62304999999992</v>
      </c>
      <c r="U156" s="1">
        <f>IF(U133="","",'Cost and Benefit Parameters'!$M$24)</f>
        <v>118.62304999999992</v>
      </c>
      <c r="V156" s="1">
        <f>IF(V133="","",'Cost and Benefit Parameters'!$M$24)</f>
        <v>118.62304999999992</v>
      </c>
      <c r="W156" s="1">
        <f>IF(W133="","",'Cost and Benefit Parameters'!$M$24)</f>
        <v>118.62304999999992</v>
      </c>
      <c r="X156" s="1">
        <f>IF(X133="","",'Cost and Benefit Parameters'!$M$24)</f>
        <v>118.62304999999992</v>
      </c>
      <c r="Y156" s="1">
        <f>IF(Y133="","",'Cost and Benefit Parameters'!$M$24)</f>
        <v>118.62304999999992</v>
      </c>
      <c r="Z156" s="1">
        <f>IF(Z133="","",'Cost and Benefit Parameters'!$M$24)</f>
        <v>118.62304999999992</v>
      </c>
      <c r="AA156" s="1">
        <f>IF(AA133="","",'Cost and Benefit Parameters'!$M$24)</f>
        <v>118.62304999999992</v>
      </c>
      <c r="AB156" s="1">
        <f>IF(AB133="","",'Cost and Benefit Parameters'!$M$24)</f>
        <v>118.62304999999992</v>
      </c>
      <c r="AC156" s="1">
        <f>IF(AC133="","",'Cost and Benefit Parameters'!$M$24)</f>
        <v>118.62304999999992</v>
      </c>
      <c r="AD156" s="1">
        <f>IF(AD133="","",'Cost and Benefit Parameters'!$M$24)</f>
        <v>118.62304999999992</v>
      </c>
      <c r="AE156" s="1">
        <f>IF(AE133="","",'Cost and Benefit Parameters'!$M$24)</f>
        <v>118.62304999999992</v>
      </c>
      <c r="AF156" s="1">
        <f>IF(AF133="","",'Cost and Benefit Parameters'!$M$24)</f>
        <v>118.62304999999992</v>
      </c>
      <c r="AG156" s="1">
        <f>IF(AG133="","",'Cost and Benefit Parameters'!$M$24)</f>
        <v>118.62304999999992</v>
      </c>
      <c r="AH156" s="1">
        <f>IF(AH133="","",'Cost and Benefit Parameters'!$M$24)</f>
        <v>118.62304999999992</v>
      </c>
      <c r="AI156" s="1">
        <f>IF(AI133="","",'Cost and Benefit Parameters'!$M$24)</f>
        <v>118.62304999999992</v>
      </c>
      <c r="AJ156" s="1">
        <f>IF(AJ133="","",'Cost and Benefit Parameters'!$M$24)</f>
        <v>118.62304999999992</v>
      </c>
      <c r="AK156" s="1">
        <f>IF(AK133="","",'Cost and Benefit Parameters'!$M$24)</f>
        <v>118.62304999999992</v>
      </c>
      <c r="AL156" s="1">
        <f>IF(AL133="","",'Cost and Benefit Parameters'!$M$24)</f>
        <v>118.62304999999992</v>
      </c>
      <c r="AM156" s="1">
        <f>IF(AM133="","",'Cost and Benefit Parameters'!$M$24)</f>
        <v>118.62304999999992</v>
      </c>
      <c r="AN156" s="1">
        <f>IF(AN133="","",'Cost and Benefit Parameters'!$M$24)</f>
        <v>118.62304999999992</v>
      </c>
      <c r="AO156" s="1">
        <f>IF(AO133="","",'Cost and Benefit Parameters'!$M$24)</f>
        <v>118.62304999999992</v>
      </c>
      <c r="AP156" s="1">
        <f>IF(AP133="","",'Cost and Benefit Parameters'!$M$24)</f>
        <v>118.62304999999992</v>
      </c>
      <c r="AQ156" s="1">
        <f>IF(AQ133="","",'Cost and Benefit Parameters'!$M$24)</f>
        <v>118.62304999999992</v>
      </c>
      <c r="AR156" s="1">
        <f>IF(AR133="","",'Cost and Benefit Parameters'!$M$24)</f>
        <v>118.62304999999992</v>
      </c>
      <c r="AS156" s="1">
        <f>IF(AS133="","",'Cost and Benefit Parameters'!$M$24)</f>
        <v>118.62304999999992</v>
      </c>
      <c r="AT156" s="1">
        <f>IF(AT133="","",'Cost and Benefit Parameters'!$M$24)</f>
        <v>118.62304999999992</v>
      </c>
      <c r="AU156" s="1">
        <f>IF(AU133="","",'Cost and Benefit Parameters'!$M$24)</f>
        <v>118.62304999999992</v>
      </c>
      <c r="AV156" s="1">
        <f>IF(AV133="","",'Cost and Benefit Parameters'!$M$24)</f>
        <v>118.62304999999992</v>
      </c>
      <c r="AW156" s="1">
        <f>IF(AW133="","",'Cost and Benefit Parameters'!$M$24)</f>
        <v>118.62304999999992</v>
      </c>
      <c r="AX156" s="1">
        <f>IF(AX133="","",'Cost and Benefit Parameters'!$M$24)</f>
        <v>118.62304999999992</v>
      </c>
      <c r="AY156" s="1">
        <f>IF(AY133="","",'Cost and Benefit Parameters'!$M$24)</f>
        <v>118.62304999999992</v>
      </c>
      <c r="AZ156" s="1">
        <f>IF(AZ133="","",'Cost and Benefit Parameters'!$M$24)</f>
        <v>118.62304999999992</v>
      </c>
      <c r="BA156" s="1">
        <f>IF(BA133="","",'Cost and Benefit Parameters'!$M$24)</f>
        <v>118.62304999999992</v>
      </c>
      <c r="BB156" s="1">
        <f>IF(BB133="","",'Cost and Benefit Parameters'!$M$24)</f>
        <v>118.62304999999992</v>
      </c>
      <c r="BC156" s="1">
        <f>IF(BC133="","",'Cost and Benefit Parameters'!$M$24)</f>
        <v>118.62304999999992</v>
      </c>
      <c r="BD156" s="1">
        <f>IF(BD133="","",'Cost and Benefit Parameters'!$M$24)</f>
        <v>118.62304999999992</v>
      </c>
      <c r="BE156" s="1">
        <f>IF(BE133="","",'Cost and Benefit Parameters'!$M$24)</f>
        <v>118.62304999999992</v>
      </c>
      <c r="BF156" s="1" t="str">
        <f>IF(BF133="","",'Cost and Benefit Parameters'!$M$24)</f>
        <v/>
      </c>
      <c r="BG156" s="1" t="str">
        <f>IF(BG133="","",'Cost and Benefit Parameters'!$M$24)</f>
        <v/>
      </c>
      <c r="BH156" s="1" t="str">
        <f>IF(BH133="","",'Cost and Benefit Parameters'!$M$24)</f>
        <v/>
      </c>
      <c r="BI156" s="1" t="str">
        <f>IF(BI133="","",'Cost and Benefit Parameters'!$M$24)</f>
        <v/>
      </c>
      <c r="BJ156" s="1" t="str">
        <f>IF(BJ133="","",'Cost and Benefit Parameters'!$M$24)</f>
        <v/>
      </c>
      <c r="BK156" s="1" t="str">
        <f>IF(BK133="","",'Cost and Benefit Parameters'!$M$24)</f>
        <v/>
      </c>
      <c r="BL156" s="1" t="str">
        <f>IF(BL133="","",'Cost and Benefit Parameters'!$M$24)</f>
        <v/>
      </c>
      <c r="BM156" s="1" t="str">
        <f>IF(BM133="","",'Cost and Benefit Parameters'!$M$24)</f>
        <v/>
      </c>
    </row>
    <row r="157" spans="1:65" x14ac:dyDescent="0.55000000000000004">
      <c r="A157" s="639"/>
      <c r="B157" t="s">
        <v>479</v>
      </c>
      <c r="G157" s="1" t="str">
        <f>IF(G134="","",'Cost and Benefit Parameters'!$M$24)</f>
        <v/>
      </c>
      <c r="H157" s="1" t="str">
        <f>IF(H134="","",'Cost and Benefit Parameters'!$M$24)</f>
        <v/>
      </c>
      <c r="I157" s="1" t="str">
        <f>IF(I134="","",'Cost and Benefit Parameters'!$M$24)</f>
        <v/>
      </c>
      <c r="J157" s="1" t="str">
        <f>IF(J134="","",'Cost and Benefit Parameters'!$M$24)</f>
        <v/>
      </c>
      <c r="K157" s="1" t="str">
        <f>IF(K134="","",'Cost and Benefit Parameters'!$M$24)</f>
        <v/>
      </c>
      <c r="L157" s="1" t="str">
        <f>IF(L134="","",'Cost and Benefit Parameters'!$M$24)</f>
        <v/>
      </c>
      <c r="M157" s="1" t="str">
        <f>IF(M134="","",'Cost and Benefit Parameters'!$M$24)</f>
        <v/>
      </c>
      <c r="N157" s="1" t="str">
        <f>IF(N134="","",'Cost and Benefit Parameters'!$M$24)</f>
        <v/>
      </c>
      <c r="O157" s="1" t="str">
        <f>IF(O134="","",'Cost and Benefit Parameters'!$M$24)</f>
        <v/>
      </c>
      <c r="P157" s="1" t="str">
        <f>IF(P134="","",'Cost and Benefit Parameters'!$M$24)</f>
        <v/>
      </c>
      <c r="Q157" s="1" t="str">
        <f>IF(Q134="","",'Cost and Benefit Parameters'!$M$24)</f>
        <v/>
      </c>
      <c r="R157" s="1" t="str">
        <f>IF(R134="","",'Cost and Benefit Parameters'!$M$24)</f>
        <v/>
      </c>
      <c r="S157" s="1">
        <f>IF(S134="","",'Cost and Benefit Parameters'!$M$24)</f>
        <v>118.62304999999992</v>
      </c>
      <c r="T157" s="1">
        <f>IF(T134="","",'Cost and Benefit Parameters'!$M$24)</f>
        <v>118.62304999999992</v>
      </c>
      <c r="U157" s="1">
        <f>IF(U134="","",'Cost and Benefit Parameters'!$M$24)</f>
        <v>118.62304999999992</v>
      </c>
      <c r="V157" s="1">
        <f>IF(V134="","",'Cost and Benefit Parameters'!$M$24)</f>
        <v>118.62304999999992</v>
      </c>
      <c r="W157" s="1">
        <f>IF(W134="","",'Cost and Benefit Parameters'!$M$24)</f>
        <v>118.62304999999992</v>
      </c>
      <c r="X157" s="1">
        <f>IF(X134="","",'Cost and Benefit Parameters'!$M$24)</f>
        <v>118.62304999999992</v>
      </c>
      <c r="Y157" s="1">
        <f>IF(Y134="","",'Cost and Benefit Parameters'!$M$24)</f>
        <v>118.62304999999992</v>
      </c>
      <c r="Z157" s="1">
        <f>IF(Z134="","",'Cost and Benefit Parameters'!$M$24)</f>
        <v>118.62304999999992</v>
      </c>
      <c r="AA157" s="1">
        <f>IF(AA134="","",'Cost and Benefit Parameters'!$M$24)</f>
        <v>118.62304999999992</v>
      </c>
      <c r="AB157" s="1">
        <f>IF(AB134="","",'Cost and Benefit Parameters'!$M$24)</f>
        <v>118.62304999999992</v>
      </c>
      <c r="AC157" s="1">
        <f>IF(AC134="","",'Cost and Benefit Parameters'!$M$24)</f>
        <v>118.62304999999992</v>
      </c>
      <c r="AD157" s="1">
        <f>IF(AD134="","",'Cost and Benefit Parameters'!$M$24)</f>
        <v>118.62304999999992</v>
      </c>
      <c r="AE157" s="1">
        <f>IF(AE134="","",'Cost and Benefit Parameters'!$M$24)</f>
        <v>118.62304999999992</v>
      </c>
      <c r="AF157" s="1">
        <f>IF(AF134="","",'Cost and Benefit Parameters'!$M$24)</f>
        <v>118.62304999999992</v>
      </c>
      <c r="AG157" s="1">
        <f>IF(AG134="","",'Cost and Benefit Parameters'!$M$24)</f>
        <v>118.62304999999992</v>
      </c>
      <c r="AH157" s="1">
        <f>IF(AH134="","",'Cost and Benefit Parameters'!$M$24)</f>
        <v>118.62304999999992</v>
      </c>
      <c r="AI157" s="1">
        <f>IF(AI134="","",'Cost and Benefit Parameters'!$M$24)</f>
        <v>118.62304999999992</v>
      </c>
      <c r="AJ157" s="1">
        <f>IF(AJ134="","",'Cost and Benefit Parameters'!$M$24)</f>
        <v>118.62304999999992</v>
      </c>
      <c r="AK157" s="1">
        <f>IF(AK134="","",'Cost and Benefit Parameters'!$M$24)</f>
        <v>118.62304999999992</v>
      </c>
      <c r="AL157" s="1">
        <f>IF(AL134="","",'Cost and Benefit Parameters'!$M$24)</f>
        <v>118.62304999999992</v>
      </c>
      <c r="AM157" s="1">
        <f>IF(AM134="","",'Cost and Benefit Parameters'!$M$24)</f>
        <v>118.62304999999992</v>
      </c>
      <c r="AN157" s="1">
        <f>IF(AN134="","",'Cost and Benefit Parameters'!$M$24)</f>
        <v>118.62304999999992</v>
      </c>
      <c r="AO157" s="1">
        <f>IF(AO134="","",'Cost and Benefit Parameters'!$M$24)</f>
        <v>118.62304999999992</v>
      </c>
      <c r="AP157" s="1">
        <f>IF(AP134="","",'Cost and Benefit Parameters'!$M$24)</f>
        <v>118.62304999999992</v>
      </c>
      <c r="AQ157" s="1">
        <f>IF(AQ134="","",'Cost and Benefit Parameters'!$M$24)</f>
        <v>118.62304999999992</v>
      </c>
      <c r="AR157" s="1">
        <f>IF(AR134="","",'Cost and Benefit Parameters'!$M$24)</f>
        <v>118.62304999999992</v>
      </c>
      <c r="AS157" s="1">
        <f>IF(AS134="","",'Cost and Benefit Parameters'!$M$24)</f>
        <v>118.62304999999992</v>
      </c>
      <c r="AT157" s="1">
        <f>IF(AT134="","",'Cost and Benefit Parameters'!$M$24)</f>
        <v>118.62304999999992</v>
      </c>
      <c r="AU157" s="1">
        <f>IF(AU134="","",'Cost and Benefit Parameters'!$M$24)</f>
        <v>118.62304999999992</v>
      </c>
      <c r="AV157" s="1">
        <f>IF(AV134="","",'Cost and Benefit Parameters'!$M$24)</f>
        <v>118.62304999999992</v>
      </c>
      <c r="AW157" s="1">
        <f>IF(AW134="","",'Cost and Benefit Parameters'!$M$24)</f>
        <v>118.62304999999992</v>
      </c>
      <c r="AX157" s="1">
        <f>IF(AX134="","",'Cost and Benefit Parameters'!$M$24)</f>
        <v>118.62304999999992</v>
      </c>
      <c r="AY157" s="1">
        <f>IF(AY134="","",'Cost and Benefit Parameters'!$M$24)</f>
        <v>118.62304999999992</v>
      </c>
      <c r="AZ157" s="1">
        <f>IF(AZ134="","",'Cost and Benefit Parameters'!$M$24)</f>
        <v>118.62304999999992</v>
      </c>
      <c r="BA157" s="1">
        <f>IF(BA134="","",'Cost and Benefit Parameters'!$M$24)</f>
        <v>118.62304999999992</v>
      </c>
      <c r="BB157" s="1">
        <f>IF(BB134="","",'Cost and Benefit Parameters'!$M$24)</f>
        <v>118.62304999999992</v>
      </c>
      <c r="BC157" s="1">
        <f>IF(BC134="","",'Cost and Benefit Parameters'!$M$24)</f>
        <v>118.62304999999992</v>
      </c>
      <c r="BD157" s="1">
        <f>IF(BD134="","",'Cost and Benefit Parameters'!$M$24)</f>
        <v>118.62304999999992</v>
      </c>
      <c r="BE157" s="1">
        <f>IF(BE134="","",'Cost and Benefit Parameters'!$M$24)</f>
        <v>118.62304999999992</v>
      </c>
      <c r="BF157" s="1">
        <f>IF(BF134="","",'Cost and Benefit Parameters'!$M$24)</f>
        <v>118.62304999999992</v>
      </c>
      <c r="BG157" s="1" t="str">
        <f>IF(BG134="","",'Cost and Benefit Parameters'!$M$24)</f>
        <v/>
      </c>
      <c r="BH157" s="1" t="str">
        <f>IF(BH134="","",'Cost and Benefit Parameters'!$M$24)</f>
        <v/>
      </c>
      <c r="BI157" s="1" t="str">
        <f>IF(BI134="","",'Cost and Benefit Parameters'!$M$24)</f>
        <v/>
      </c>
      <c r="BJ157" s="1" t="str">
        <f>IF(BJ134="","",'Cost and Benefit Parameters'!$M$24)</f>
        <v/>
      </c>
      <c r="BK157" s="1" t="str">
        <f>IF(BK134="","",'Cost and Benefit Parameters'!$M$24)</f>
        <v/>
      </c>
      <c r="BL157" s="1" t="str">
        <f>IF(BL134="","",'Cost and Benefit Parameters'!$M$24)</f>
        <v/>
      </c>
      <c r="BM157" s="1" t="str">
        <f>IF(BM134="","",'Cost and Benefit Parameters'!$M$24)</f>
        <v/>
      </c>
    </row>
    <row r="158" spans="1:65" x14ac:dyDescent="0.55000000000000004">
      <c r="A158" s="639"/>
      <c r="B158" t="s">
        <v>480</v>
      </c>
      <c r="G158" s="1" t="str">
        <f>IF(G135="","",'Cost and Benefit Parameters'!$M$24)</f>
        <v/>
      </c>
      <c r="H158" s="1" t="str">
        <f>IF(H135="","",'Cost and Benefit Parameters'!$M$24)</f>
        <v/>
      </c>
      <c r="I158" s="1" t="str">
        <f>IF(I135="","",'Cost and Benefit Parameters'!$M$24)</f>
        <v/>
      </c>
      <c r="J158" s="1" t="str">
        <f>IF(J135="","",'Cost and Benefit Parameters'!$M$24)</f>
        <v/>
      </c>
      <c r="K158" s="1" t="str">
        <f>IF(K135="","",'Cost and Benefit Parameters'!$M$24)</f>
        <v/>
      </c>
      <c r="L158" s="1" t="str">
        <f>IF(L135="","",'Cost and Benefit Parameters'!$M$24)</f>
        <v/>
      </c>
      <c r="M158" s="1" t="str">
        <f>IF(M135="","",'Cost and Benefit Parameters'!$M$24)</f>
        <v/>
      </c>
      <c r="N158" s="1" t="str">
        <f>IF(N135="","",'Cost and Benefit Parameters'!$M$24)</f>
        <v/>
      </c>
      <c r="O158" s="1" t="str">
        <f>IF(O135="","",'Cost and Benefit Parameters'!$M$24)</f>
        <v/>
      </c>
      <c r="P158" s="1" t="str">
        <f>IF(P135="","",'Cost and Benefit Parameters'!$M$24)</f>
        <v/>
      </c>
      <c r="Q158" s="1" t="str">
        <f>IF(Q135="","",'Cost and Benefit Parameters'!$M$24)</f>
        <v/>
      </c>
      <c r="R158" s="1" t="str">
        <f>IF(R135="","",'Cost and Benefit Parameters'!$M$24)</f>
        <v/>
      </c>
      <c r="S158" s="1" t="str">
        <f>IF(S135="","",'Cost and Benefit Parameters'!$M$24)</f>
        <v/>
      </c>
      <c r="T158" s="1">
        <f>IF(T135="","",'Cost and Benefit Parameters'!$M$24)</f>
        <v>118.62304999999992</v>
      </c>
      <c r="U158" s="1">
        <f>IF(U135="","",'Cost and Benefit Parameters'!$M$24)</f>
        <v>118.62304999999992</v>
      </c>
      <c r="V158" s="1">
        <f>IF(V135="","",'Cost and Benefit Parameters'!$M$24)</f>
        <v>118.62304999999992</v>
      </c>
      <c r="W158" s="1">
        <f>IF(W135="","",'Cost and Benefit Parameters'!$M$24)</f>
        <v>118.62304999999992</v>
      </c>
      <c r="X158" s="1">
        <f>IF(X135="","",'Cost and Benefit Parameters'!$M$24)</f>
        <v>118.62304999999992</v>
      </c>
      <c r="Y158" s="1">
        <f>IF(Y135="","",'Cost and Benefit Parameters'!$M$24)</f>
        <v>118.62304999999992</v>
      </c>
      <c r="Z158" s="1">
        <f>IF(Z135="","",'Cost and Benefit Parameters'!$M$24)</f>
        <v>118.62304999999992</v>
      </c>
      <c r="AA158" s="1">
        <f>IF(AA135="","",'Cost and Benefit Parameters'!$M$24)</f>
        <v>118.62304999999992</v>
      </c>
      <c r="AB158" s="1">
        <f>IF(AB135="","",'Cost and Benefit Parameters'!$M$24)</f>
        <v>118.62304999999992</v>
      </c>
      <c r="AC158" s="1">
        <f>IF(AC135="","",'Cost and Benefit Parameters'!$M$24)</f>
        <v>118.62304999999992</v>
      </c>
      <c r="AD158" s="1">
        <f>IF(AD135="","",'Cost and Benefit Parameters'!$M$24)</f>
        <v>118.62304999999992</v>
      </c>
      <c r="AE158" s="1">
        <f>IF(AE135="","",'Cost and Benefit Parameters'!$M$24)</f>
        <v>118.62304999999992</v>
      </c>
      <c r="AF158" s="1">
        <f>IF(AF135="","",'Cost and Benefit Parameters'!$M$24)</f>
        <v>118.62304999999992</v>
      </c>
      <c r="AG158" s="1">
        <f>IF(AG135="","",'Cost and Benefit Parameters'!$M$24)</f>
        <v>118.62304999999992</v>
      </c>
      <c r="AH158" s="1">
        <f>IF(AH135="","",'Cost and Benefit Parameters'!$M$24)</f>
        <v>118.62304999999992</v>
      </c>
      <c r="AI158" s="1">
        <f>IF(AI135="","",'Cost and Benefit Parameters'!$M$24)</f>
        <v>118.62304999999992</v>
      </c>
      <c r="AJ158" s="1">
        <f>IF(AJ135="","",'Cost and Benefit Parameters'!$M$24)</f>
        <v>118.62304999999992</v>
      </c>
      <c r="AK158" s="1">
        <f>IF(AK135="","",'Cost and Benefit Parameters'!$M$24)</f>
        <v>118.62304999999992</v>
      </c>
      <c r="AL158" s="1">
        <f>IF(AL135="","",'Cost and Benefit Parameters'!$M$24)</f>
        <v>118.62304999999992</v>
      </c>
      <c r="AM158" s="1">
        <f>IF(AM135="","",'Cost and Benefit Parameters'!$M$24)</f>
        <v>118.62304999999992</v>
      </c>
      <c r="AN158" s="1">
        <f>IF(AN135="","",'Cost and Benefit Parameters'!$M$24)</f>
        <v>118.62304999999992</v>
      </c>
      <c r="AO158" s="1">
        <f>IF(AO135="","",'Cost and Benefit Parameters'!$M$24)</f>
        <v>118.62304999999992</v>
      </c>
      <c r="AP158" s="1">
        <f>IF(AP135="","",'Cost and Benefit Parameters'!$M$24)</f>
        <v>118.62304999999992</v>
      </c>
      <c r="AQ158" s="1">
        <f>IF(AQ135="","",'Cost and Benefit Parameters'!$M$24)</f>
        <v>118.62304999999992</v>
      </c>
      <c r="AR158" s="1">
        <f>IF(AR135="","",'Cost and Benefit Parameters'!$M$24)</f>
        <v>118.62304999999992</v>
      </c>
      <c r="AS158" s="1">
        <f>IF(AS135="","",'Cost and Benefit Parameters'!$M$24)</f>
        <v>118.62304999999992</v>
      </c>
      <c r="AT158" s="1">
        <f>IF(AT135="","",'Cost and Benefit Parameters'!$M$24)</f>
        <v>118.62304999999992</v>
      </c>
      <c r="AU158" s="1">
        <f>IF(AU135="","",'Cost and Benefit Parameters'!$M$24)</f>
        <v>118.62304999999992</v>
      </c>
      <c r="AV158" s="1">
        <f>IF(AV135="","",'Cost and Benefit Parameters'!$M$24)</f>
        <v>118.62304999999992</v>
      </c>
      <c r="AW158" s="1">
        <f>IF(AW135="","",'Cost and Benefit Parameters'!$M$24)</f>
        <v>118.62304999999992</v>
      </c>
      <c r="AX158" s="1">
        <f>IF(AX135="","",'Cost and Benefit Parameters'!$M$24)</f>
        <v>118.62304999999992</v>
      </c>
      <c r="AY158" s="1">
        <f>IF(AY135="","",'Cost and Benefit Parameters'!$M$24)</f>
        <v>118.62304999999992</v>
      </c>
      <c r="AZ158" s="1">
        <f>IF(AZ135="","",'Cost and Benefit Parameters'!$M$24)</f>
        <v>118.62304999999992</v>
      </c>
      <c r="BA158" s="1">
        <f>IF(BA135="","",'Cost and Benefit Parameters'!$M$24)</f>
        <v>118.62304999999992</v>
      </c>
      <c r="BB158" s="1">
        <f>IF(BB135="","",'Cost and Benefit Parameters'!$M$24)</f>
        <v>118.62304999999992</v>
      </c>
      <c r="BC158" s="1">
        <f>IF(BC135="","",'Cost and Benefit Parameters'!$M$24)</f>
        <v>118.62304999999992</v>
      </c>
      <c r="BD158" s="1">
        <f>IF(BD135="","",'Cost and Benefit Parameters'!$M$24)</f>
        <v>118.62304999999992</v>
      </c>
      <c r="BE158" s="1">
        <f>IF(BE135="","",'Cost and Benefit Parameters'!$M$24)</f>
        <v>118.62304999999992</v>
      </c>
      <c r="BF158" s="1">
        <f>IF(BF135="","",'Cost and Benefit Parameters'!$M$24)</f>
        <v>118.62304999999992</v>
      </c>
      <c r="BG158" s="1">
        <f>IF(BG135="","",'Cost and Benefit Parameters'!$M$24)</f>
        <v>118.62304999999992</v>
      </c>
      <c r="BH158" s="1" t="str">
        <f>IF(BH135="","",'Cost and Benefit Parameters'!$M$24)</f>
        <v/>
      </c>
      <c r="BI158" s="1" t="str">
        <f>IF(BI135="","",'Cost and Benefit Parameters'!$M$24)</f>
        <v/>
      </c>
      <c r="BJ158" s="1" t="str">
        <f>IF(BJ135="","",'Cost and Benefit Parameters'!$M$24)</f>
        <v/>
      </c>
      <c r="BK158" s="1" t="str">
        <f>IF(BK135="","",'Cost and Benefit Parameters'!$M$24)</f>
        <v/>
      </c>
      <c r="BL158" s="1" t="str">
        <f>IF(BL135="","",'Cost and Benefit Parameters'!$M$24)</f>
        <v/>
      </c>
      <c r="BM158" s="1" t="str">
        <f>IF(BM135="","",'Cost and Benefit Parameters'!$M$24)</f>
        <v/>
      </c>
    </row>
    <row r="159" spans="1:65" x14ac:dyDescent="0.55000000000000004">
      <c r="A159" s="639"/>
      <c r="B159" t="s">
        <v>481</v>
      </c>
      <c r="G159" s="1" t="str">
        <f>IF(G136="","",'Cost and Benefit Parameters'!$M$24)</f>
        <v/>
      </c>
      <c r="H159" s="1" t="str">
        <f>IF(H136="","",'Cost and Benefit Parameters'!$M$24)</f>
        <v/>
      </c>
      <c r="I159" s="1" t="str">
        <f>IF(I136="","",'Cost and Benefit Parameters'!$M$24)</f>
        <v/>
      </c>
      <c r="J159" s="1" t="str">
        <f>IF(J136="","",'Cost and Benefit Parameters'!$M$24)</f>
        <v/>
      </c>
      <c r="K159" s="1" t="str">
        <f>IF(K136="","",'Cost and Benefit Parameters'!$M$24)</f>
        <v/>
      </c>
      <c r="L159" s="1" t="str">
        <f>IF(L136="","",'Cost and Benefit Parameters'!$M$24)</f>
        <v/>
      </c>
      <c r="M159" s="1" t="str">
        <f>IF(M136="","",'Cost and Benefit Parameters'!$M$24)</f>
        <v/>
      </c>
      <c r="N159" s="1" t="str">
        <f>IF(N136="","",'Cost and Benefit Parameters'!$M$24)</f>
        <v/>
      </c>
      <c r="O159" s="1" t="str">
        <f>IF(O136="","",'Cost and Benefit Parameters'!$M$24)</f>
        <v/>
      </c>
      <c r="P159" s="1" t="str">
        <f>IF(P136="","",'Cost and Benefit Parameters'!$M$24)</f>
        <v/>
      </c>
      <c r="Q159" s="1" t="str">
        <f>IF(Q136="","",'Cost and Benefit Parameters'!$M$24)</f>
        <v/>
      </c>
      <c r="R159" s="1" t="str">
        <f>IF(R136="","",'Cost and Benefit Parameters'!$M$24)</f>
        <v/>
      </c>
      <c r="S159" s="1" t="str">
        <f>IF(S136="","",'Cost and Benefit Parameters'!$M$24)</f>
        <v/>
      </c>
      <c r="T159" s="1" t="str">
        <f>IF(T136="","",'Cost and Benefit Parameters'!$M$24)</f>
        <v/>
      </c>
      <c r="U159" s="1">
        <f>IF(U136="","",'Cost and Benefit Parameters'!$M$24)</f>
        <v>118.62304999999992</v>
      </c>
      <c r="V159" s="1">
        <f>IF(V136="","",'Cost and Benefit Parameters'!$M$24)</f>
        <v>118.62304999999992</v>
      </c>
      <c r="W159" s="1">
        <f>IF(W136="","",'Cost and Benefit Parameters'!$M$24)</f>
        <v>118.62304999999992</v>
      </c>
      <c r="X159" s="1">
        <f>IF(X136="","",'Cost and Benefit Parameters'!$M$24)</f>
        <v>118.62304999999992</v>
      </c>
      <c r="Y159" s="1">
        <f>IF(Y136="","",'Cost and Benefit Parameters'!$M$24)</f>
        <v>118.62304999999992</v>
      </c>
      <c r="Z159" s="1">
        <f>IF(Z136="","",'Cost and Benefit Parameters'!$M$24)</f>
        <v>118.62304999999992</v>
      </c>
      <c r="AA159" s="1">
        <f>IF(AA136="","",'Cost and Benefit Parameters'!$M$24)</f>
        <v>118.62304999999992</v>
      </c>
      <c r="AB159" s="1">
        <f>IF(AB136="","",'Cost and Benefit Parameters'!$M$24)</f>
        <v>118.62304999999992</v>
      </c>
      <c r="AC159" s="1">
        <f>IF(AC136="","",'Cost and Benefit Parameters'!$M$24)</f>
        <v>118.62304999999992</v>
      </c>
      <c r="AD159" s="1">
        <f>IF(AD136="","",'Cost and Benefit Parameters'!$M$24)</f>
        <v>118.62304999999992</v>
      </c>
      <c r="AE159" s="1">
        <f>IF(AE136="","",'Cost and Benefit Parameters'!$M$24)</f>
        <v>118.62304999999992</v>
      </c>
      <c r="AF159" s="1">
        <f>IF(AF136="","",'Cost and Benefit Parameters'!$M$24)</f>
        <v>118.62304999999992</v>
      </c>
      <c r="AG159" s="1">
        <f>IF(AG136="","",'Cost and Benefit Parameters'!$M$24)</f>
        <v>118.62304999999992</v>
      </c>
      <c r="AH159" s="1">
        <f>IF(AH136="","",'Cost and Benefit Parameters'!$M$24)</f>
        <v>118.62304999999992</v>
      </c>
      <c r="AI159" s="1">
        <f>IF(AI136="","",'Cost and Benefit Parameters'!$M$24)</f>
        <v>118.62304999999992</v>
      </c>
      <c r="AJ159" s="1">
        <f>IF(AJ136="","",'Cost and Benefit Parameters'!$M$24)</f>
        <v>118.62304999999992</v>
      </c>
      <c r="AK159" s="1">
        <f>IF(AK136="","",'Cost and Benefit Parameters'!$M$24)</f>
        <v>118.62304999999992</v>
      </c>
      <c r="AL159" s="1">
        <f>IF(AL136="","",'Cost and Benefit Parameters'!$M$24)</f>
        <v>118.62304999999992</v>
      </c>
      <c r="AM159" s="1">
        <f>IF(AM136="","",'Cost and Benefit Parameters'!$M$24)</f>
        <v>118.62304999999992</v>
      </c>
      <c r="AN159" s="1">
        <f>IF(AN136="","",'Cost and Benefit Parameters'!$M$24)</f>
        <v>118.62304999999992</v>
      </c>
      <c r="AO159" s="1">
        <f>IF(AO136="","",'Cost and Benefit Parameters'!$M$24)</f>
        <v>118.62304999999992</v>
      </c>
      <c r="AP159" s="1">
        <f>IF(AP136="","",'Cost and Benefit Parameters'!$M$24)</f>
        <v>118.62304999999992</v>
      </c>
      <c r="AQ159" s="1">
        <f>IF(AQ136="","",'Cost and Benefit Parameters'!$M$24)</f>
        <v>118.62304999999992</v>
      </c>
      <c r="AR159" s="1">
        <f>IF(AR136="","",'Cost and Benefit Parameters'!$M$24)</f>
        <v>118.62304999999992</v>
      </c>
      <c r="AS159" s="1">
        <f>IF(AS136="","",'Cost and Benefit Parameters'!$M$24)</f>
        <v>118.62304999999992</v>
      </c>
      <c r="AT159" s="1">
        <f>IF(AT136="","",'Cost and Benefit Parameters'!$M$24)</f>
        <v>118.62304999999992</v>
      </c>
      <c r="AU159" s="1">
        <f>IF(AU136="","",'Cost and Benefit Parameters'!$M$24)</f>
        <v>118.62304999999992</v>
      </c>
      <c r="AV159" s="1">
        <f>IF(AV136="","",'Cost and Benefit Parameters'!$M$24)</f>
        <v>118.62304999999992</v>
      </c>
      <c r="AW159" s="1">
        <f>IF(AW136="","",'Cost and Benefit Parameters'!$M$24)</f>
        <v>118.62304999999992</v>
      </c>
      <c r="AX159" s="1">
        <f>IF(AX136="","",'Cost and Benefit Parameters'!$M$24)</f>
        <v>118.62304999999992</v>
      </c>
      <c r="AY159" s="1">
        <f>IF(AY136="","",'Cost and Benefit Parameters'!$M$24)</f>
        <v>118.62304999999992</v>
      </c>
      <c r="AZ159" s="1">
        <f>IF(AZ136="","",'Cost and Benefit Parameters'!$M$24)</f>
        <v>118.62304999999992</v>
      </c>
      <c r="BA159" s="1">
        <f>IF(BA136="","",'Cost and Benefit Parameters'!$M$24)</f>
        <v>118.62304999999992</v>
      </c>
      <c r="BB159" s="1">
        <f>IF(BB136="","",'Cost and Benefit Parameters'!$M$24)</f>
        <v>118.62304999999992</v>
      </c>
      <c r="BC159" s="1">
        <f>IF(BC136="","",'Cost and Benefit Parameters'!$M$24)</f>
        <v>118.62304999999992</v>
      </c>
      <c r="BD159" s="1">
        <f>IF(BD136="","",'Cost and Benefit Parameters'!$M$24)</f>
        <v>118.62304999999992</v>
      </c>
      <c r="BE159" s="1">
        <f>IF(BE136="","",'Cost and Benefit Parameters'!$M$24)</f>
        <v>118.62304999999992</v>
      </c>
      <c r="BF159" s="1">
        <f>IF(BF136="","",'Cost and Benefit Parameters'!$M$24)</f>
        <v>118.62304999999992</v>
      </c>
      <c r="BG159" s="1">
        <f>IF(BG136="","",'Cost and Benefit Parameters'!$M$24)</f>
        <v>118.62304999999992</v>
      </c>
      <c r="BH159" s="1">
        <f>IF(BH136="","",'Cost and Benefit Parameters'!$M$24)</f>
        <v>118.62304999999992</v>
      </c>
      <c r="BI159" s="1" t="str">
        <f>IF(BI136="","",'Cost and Benefit Parameters'!$M$24)</f>
        <v/>
      </c>
      <c r="BJ159" s="1" t="str">
        <f>IF(BJ136="","",'Cost and Benefit Parameters'!$M$24)</f>
        <v/>
      </c>
      <c r="BK159" s="1" t="str">
        <f>IF(BK136="","",'Cost and Benefit Parameters'!$M$24)</f>
        <v/>
      </c>
      <c r="BL159" s="1" t="str">
        <f>IF(BL136="","",'Cost and Benefit Parameters'!$M$24)</f>
        <v/>
      </c>
      <c r="BM159" s="1" t="str">
        <f>IF(BM136="","",'Cost and Benefit Parameters'!$M$24)</f>
        <v/>
      </c>
    </row>
    <row r="160" spans="1:65" x14ac:dyDescent="0.55000000000000004">
      <c r="A160" s="639"/>
      <c r="B160" t="s">
        <v>482</v>
      </c>
      <c r="G160" s="1" t="str">
        <f>IF(G137="","",'Cost and Benefit Parameters'!$M$24)</f>
        <v/>
      </c>
      <c r="H160" s="1" t="str">
        <f>IF(H137="","",'Cost and Benefit Parameters'!$M$24)</f>
        <v/>
      </c>
      <c r="I160" s="1" t="str">
        <f>IF(I137="","",'Cost and Benefit Parameters'!$M$24)</f>
        <v/>
      </c>
      <c r="J160" s="1" t="str">
        <f>IF(J137="","",'Cost and Benefit Parameters'!$M$24)</f>
        <v/>
      </c>
      <c r="K160" s="1" t="str">
        <f>IF(K137="","",'Cost and Benefit Parameters'!$M$24)</f>
        <v/>
      </c>
      <c r="L160" s="1" t="str">
        <f>IF(L137="","",'Cost and Benefit Parameters'!$M$24)</f>
        <v/>
      </c>
      <c r="M160" s="1" t="str">
        <f>IF(M137="","",'Cost and Benefit Parameters'!$M$24)</f>
        <v/>
      </c>
      <c r="N160" s="1" t="str">
        <f>IF(N137="","",'Cost and Benefit Parameters'!$M$24)</f>
        <v/>
      </c>
      <c r="O160" s="1" t="str">
        <f>IF(O137="","",'Cost and Benefit Parameters'!$M$24)</f>
        <v/>
      </c>
      <c r="P160" s="1" t="str">
        <f>IF(P137="","",'Cost and Benefit Parameters'!$M$24)</f>
        <v/>
      </c>
      <c r="Q160" s="1" t="str">
        <f>IF(Q137="","",'Cost and Benefit Parameters'!$M$24)</f>
        <v/>
      </c>
      <c r="R160" s="1" t="str">
        <f>IF(R137="","",'Cost and Benefit Parameters'!$M$24)</f>
        <v/>
      </c>
      <c r="S160" s="1" t="str">
        <f>IF(S137="","",'Cost and Benefit Parameters'!$M$24)</f>
        <v/>
      </c>
      <c r="T160" s="1" t="str">
        <f>IF(T137="","",'Cost and Benefit Parameters'!$M$24)</f>
        <v/>
      </c>
      <c r="U160" s="1" t="str">
        <f>IF(U137="","",'Cost and Benefit Parameters'!$M$24)</f>
        <v/>
      </c>
      <c r="V160" s="1">
        <f>IF(V137="","",'Cost and Benefit Parameters'!$M$24)</f>
        <v>118.62304999999992</v>
      </c>
      <c r="W160" s="1">
        <f>IF(W137="","",'Cost and Benefit Parameters'!$M$24)</f>
        <v>118.62304999999992</v>
      </c>
      <c r="X160" s="1">
        <f>IF(X137="","",'Cost and Benefit Parameters'!$M$24)</f>
        <v>118.62304999999992</v>
      </c>
      <c r="Y160" s="1">
        <f>IF(Y137="","",'Cost and Benefit Parameters'!$M$24)</f>
        <v>118.62304999999992</v>
      </c>
      <c r="Z160" s="1">
        <f>IF(Z137="","",'Cost and Benefit Parameters'!$M$24)</f>
        <v>118.62304999999992</v>
      </c>
      <c r="AA160" s="1">
        <f>IF(AA137="","",'Cost and Benefit Parameters'!$M$24)</f>
        <v>118.62304999999992</v>
      </c>
      <c r="AB160" s="1">
        <f>IF(AB137="","",'Cost and Benefit Parameters'!$M$24)</f>
        <v>118.62304999999992</v>
      </c>
      <c r="AC160" s="1">
        <f>IF(AC137="","",'Cost and Benefit Parameters'!$M$24)</f>
        <v>118.62304999999992</v>
      </c>
      <c r="AD160" s="1">
        <f>IF(AD137="","",'Cost and Benefit Parameters'!$M$24)</f>
        <v>118.62304999999992</v>
      </c>
      <c r="AE160" s="1">
        <f>IF(AE137="","",'Cost and Benefit Parameters'!$M$24)</f>
        <v>118.62304999999992</v>
      </c>
      <c r="AF160" s="1">
        <f>IF(AF137="","",'Cost and Benefit Parameters'!$M$24)</f>
        <v>118.62304999999992</v>
      </c>
      <c r="AG160" s="1">
        <f>IF(AG137="","",'Cost and Benefit Parameters'!$M$24)</f>
        <v>118.62304999999992</v>
      </c>
      <c r="AH160" s="1">
        <f>IF(AH137="","",'Cost and Benefit Parameters'!$M$24)</f>
        <v>118.62304999999992</v>
      </c>
      <c r="AI160" s="1">
        <f>IF(AI137="","",'Cost and Benefit Parameters'!$M$24)</f>
        <v>118.62304999999992</v>
      </c>
      <c r="AJ160" s="1">
        <f>IF(AJ137="","",'Cost and Benefit Parameters'!$M$24)</f>
        <v>118.62304999999992</v>
      </c>
      <c r="AK160" s="1">
        <f>IF(AK137="","",'Cost and Benefit Parameters'!$M$24)</f>
        <v>118.62304999999992</v>
      </c>
      <c r="AL160" s="1">
        <f>IF(AL137="","",'Cost and Benefit Parameters'!$M$24)</f>
        <v>118.62304999999992</v>
      </c>
      <c r="AM160" s="1">
        <f>IF(AM137="","",'Cost and Benefit Parameters'!$M$24)</f>
        <v>118.62304999999992</v>
      </c>
      <c r="AN160" s="1">
        <f>IF(AN137="","",'Cost and Benefit Parameters'!$M$24)</f>
        <v>118.62304999999992</v>
      </c>
      <c r="AO160" s="1">
        <f>IF(AO137="","",'Cost and Benefit Parameters'!$M$24)</f>
        <v>118.62304999999992</v>
      </c>
      <c r="AP160" s="1">
        <f>IF(AP137="","",'Cost and Benefit Parameters'!$M$24)</f>
        <v>118.62304999999992</v>
      </c>
      <c r="AQ160" s="1">
        <f>IF(AQ137="","",'Cost and Benefit Parameters'!$M$24)</f>
        <v>118.62304999999992</v>
      </c>
      <c r="AR160" s="1">
        <f>IF(AR137="","",'Cost and Benefit Parameters'!$M$24)</f>
        <v>118.62304999999992</v>
      </c>
      <c r="AS160" s="1">
        <f>IF(AS137="","",'Cost and Benefit Parameters'!$M$24)</f>
        <v>118.62304999999992</v>
      </c>
      <c r="AT160" s="1">
        <f>IF(AT137="","",'Cost and Benefit Parameters'!$M$24)</f>
        <v>118.62304999999992</v>
      </c>
      <c r="AU160" s="1">
        <f>IF(AU137="","",'Cost and Benefit Parameters'!$M$24)</f>
        <v>118.62304999999992</v>
      </c>
      <c r="AV160" s="1">
        <f>IF(AV137="","",'Cost and Benefit Parameters'!$M$24)</f>
        <v>118.62304999999992</v>
      </c>
      <c r="AW160" s="1">
        <f>IF(AW137="","",'Cost and Benefit Parameters'!$M$24)</f>
        <v>118.62304999999992</v>
      </c>
      <c r="AX160" s="1">
        <f>IF(AX137="","",'Cost and Benefit Parameters'!$M$24)</f>
        <v>118.62304999999992</v>
      </c>
      <c r="AY160" s="1">
        <f>IF(AY137="","",'Cost and Benefit Parameters'!$M$24)</f>
        <v>118.62304999999992</v>
      </c>
      <c r="AZ160" s="1">
        <f>IF(AZ137="","",'Cost and Benefit Parameters'!$M$24)</f>
        <v>118.62304999999992</v>
      </c>
      <c r="BA160" s="1">
        <f>IF(BA137="","",'Cost and Benefit Parameters'!$M$24)</f>
        <v>118.62304999999992</v>
      </c>
      <c r="BB160" s="1">
        <f>IF(BB137="","",'Cost and Benefit Parameters'!$M$24)</f>
        <v>118.62304999999992</v>
      </c>
      <c r="BC160" s="1">
        <f>IF(BC137="","",'Cost and Benefit Parameters'!$M$24)</f>
        <v>118.62304999999992</v>
      </c>
      <c r="BD160" s="1">
        <f>IF(BD137="","",'Cost and Benefit Parameters'!$M$24)</f>
        <v>118.62304999999992</v>
      </c>
      <c r="BE160" s="1">
        <f>IF(BE137="","",'Cost and Benefit Parameters'!$M$24)</f>
        <v>118.62304999999992</v>
      </c>
      <c r="BF160" s="1">
        <f>IF(BF137="","",'Cost and Benefit Parameters'!$M$24)</f>
        <v>118.62304999999992</v>
      </c>
      <c r="BG160" s="1">
        <f>IF(BG137="","",'Cost and Benefit Parameters'!$M$24)</f>
        <v>118.62304999999992</v>
      </c>
      <c r="BH160" s="1">
        <f>IF(BH137="","",'Cost and Benefit Parameters'!$M$24)</f>
        <v>118.62304999999992</v>
      </c>
      <c r="BI160" s="1">
        <f>IF(BI137="","",'Cost and Benefit Parameters'!$M$24)</f>
        <v>118.62304999999992</v>
      </c>
      <c r="BJ160" s="1" t="str">
        <f>IF(BJ137="","",'Cost and Benefit Parameters'!$M$24)</f>
        <v/>
      </c>
      <c r="BK160" s="1" t="str">
        <f>IF(BK137="","",'Cost and Benefit Parameters'!$M$24)</f>
        <v/>
      </c>
      <c r="BL160" s="1" t="str">
        <f>IF(BL137="","",'Cost and Benefit Parameters'!$M$24)</f>
        <v/>
      </c>
      <c r="BM160" s="1" t="str">
        <f>IF(BM137="","",'Cost and Benefit Parameters'!$M$24)</f>
        <v/>
      </c>
    </row>
    <row r="161" spans="1:72" x14ac:dyDescent="0.55000000000000004">
      <c r="A161" s="639"/>
      <c r="B161" t="s">
        <v>483</v>
      </c>
      <c r="G161" s="1" t="str">
        <f>IF(G138="","",'Cost and Benefit Parameters'!$M$24)</f>
        <v/>
      </c>
      <c r="H161" s="1" t="str">
        <f>IF(H138="","",'Cost and Benefit Parameters'!$M$24)</f>
        <v/>
      </c>
      <c r="I161" s="1" t="str">
        <f>IF(I138="","",'Cost and Benefit Parameters'!$M$24)</f>
        <v/>
      </c>
      <c r="J161" s="1" t="str">
        <f>IF(J138="","",'Cost and Benefit Parameters'!$M$24)</f>
        <v/>
      </c>
      <c r="K161" s="1" t="str">
        <f>IF(K138="","",'Cost and Benefit Parameters'!$M$24)</f>
        <v/>
      </c>
      <c r="L161" s="1" t="str">
        <f>IF(L138="","",'Cost and Benefit Parameters'!$M$24)</f>
        <v/>
      </c>
      <c r="M161" s="1" t="str">
        <f>IF(M138="","",'Cost and Benefit Parameters'!$M$24)</f>
        <v/>
      </c>
      <c r="N161" s="1" t="str">
        <f>IF(N138="","",'Cost and Benefit Parameters'!$M$24)</f>
        <v/>
      </c>
      <c r="O161" s="1" t="str">
        <f>IF(O138="","",'Cost and Benefit Parameters'!$M$24)</f>
        <v/>
      </c>
      <c r="P161" s="1" t="str">
        <f>IF(P138="","",'Cost and Benefit Parameters'!$M$24)</f>
        <v/>
      </c>
      <c r="Q161" s="1" t="str">
        <f>IF(Q138="","",'Cost and Benefit Parameters'!$M$24)</f>
        <v/>
      </c>
      <c r="R161" s="1" t="str">
        <f>IF(R138="","",'Cost and Benefit Parameters'!$M$24)</f>
        <v/>
      </c>
      <c r="S161" s="1" t="str">
        <f>IF(S138="","",'Cost and Benefit Parameters'!$M$24)</f>
        <v/>
      </c>
      <c r="T161" s="1" t="str">
        <f>IF(T138="","",'Cost and Benefit Parameters'!$M$24)</f>
        <v/>
      </c>
      <c r="U161" s="1" t="str">
        <f>IF(U138="","",'Cost and Benefit Parameters'!$M$24)</f>
        <v/>
      </c>
      <c r="V161" s="1" t="str">
        <f>IF(V138="","",'Cost and Benefit Parameters'!$M$24)</f>
        <v/>
      </c>
      <c r="W161" s="1">
        <f>IF(W138="","",'Cost and Benefit Parameters'!$M$24)</f>
        <v>118.62304999999992</v>
      </c>
      <c r="X161" s="1">
        <f>IF(X138="","",'Cost and Benefit Parameters'!$M$24)</f>
        <v>118.62304999999992</v>
      </c>
      <c r="Y161" s="1">
        <f>IF(Y138="","",'Cost and Benefit Parameters'!$M$24)</f>
        <v>118.62304999999992</v>
      </c>
      <c r="Z161" s="1">
        <f>IF(Z138="","",'Cost and Benefit Parameters'!$M$24)</f>
        <v>118.62304999999992</v>
      </c>
      <c r="AA161" s="1">
        <f>IF(AA138="","",'Cost and Benefit Parameters'!$M$24)</f>
        <v>118.62304999999992</v>
      </c>
      <c r="AB161" s="1">
        <f>IF(AB138="","",'Cost and Benefit Parameters'!$M$24)</f>
        <v>118.62304999999992</v>
      </c>
      <c r="AC161" s="1">
        <f>IF(AC138="","",'Cost and Benefit Parameters'!$M$24)</f>
        <v>118.62304999999992</v>
      </c>
      <c r="AD161" s="1">
        <f>IF(AD138="","",'Cost and Benefit Parameters'!$M$24)</f>
        <v>118.62304999999992</v>
      </c>
      <c r="AE161" s="1">
        <f>IF(AE138="","",'Cost and Benefit Parameters'!$M$24)</f>
        <v>118.62304999999992</v>
      </c>
      <c r="AF161" s="1">
        <f>IF(AF138="","",'Cost and Benefit Parameters'!$M$24)</f>
        <v>118.62304999999992</v>
      </c>
      <c r="AG161" s="1">
        <f>IF(AG138="","",'Cost and Benefit Parameters'!$M$24)</f>
        <v>118.62304999999992</v>
      </c>
      <c r="AH161" s="1">
        <f>IF(AH138="","",'Cost and Benefit Parameters'!$M$24)</f>
        <v>118.62304999999992</v>
      </c>
      <c r="AI161" s="1">
        <f>IF(AI138="","",'Cost and Benefit Parameters'!$M$24)</f>
        <v>118.62304999999992</v>
      </c>
      <c r="AJ161" s="1">
        <f>IF(AJ138="","",'Cost and Benefit Parameters'!$M$24)</f>
        <v>118.62304999999992</v>
      </c>
      <c r="AK161" s="1">
        <f>IF(AK138="","",'Cost and Benefit Parameters'!$M$24)</f>
        <v>118.62304999999992</v>
      </c>
      <c r="AL161" s="1">
        <f>IF(AL138="","",'Cost and Benefit Parameters'!$M$24)</f>
        <v>118.62304999999992</v>
      </c>
      <c r="AM161" s="1">
        <f>IF(AM138="","",'Cost and Benefit Parameters'!$M$24)</f>
        <v>118.62304999999992</v>
      </c>
      <c r="AN161" s="1">
        <f>IF(AN138="","",'Cost and Benefit Parameters'!$M$24)</f>
        <v>118.62304999999992</v>
      </c>
      <c r="AO161" s="1">
        <f>IF(AO138="","",'Cost and Benefit Parameters'!$M$24)</f>
        <v>118.62304999999992</v>
      </c>
      <c r="AP161" s="1">
        <f>IF(AP138="","",'Cost and Benefit Parameters'!$M$24)</f>
        <v>118.62304999999992</v>
      </c>
      <c r="AQ161" s="1">
        <f>IF(AQ138="","",'Cost and Benefit Parameters'!$M$24)</f>
        <v>118.62304999999992</v>
      </c>
      <c r="AR161" s="1">
        <f>IF(AR138="","",'Cost and Benefit Parameters'!$M$24)</f>
        <v>118.62304999999992</v>
      </c>
      <c r="AS161" s="1">
        <f>IF(AS138="","",'Cost and Benefit Parameters'!$M$24)</f>
        <v>118.62304999999992</v>
      </c>
      <c r="AT161" s="1">
        <f>IF(AT138="","",'Cost and Benefit Parameters'!$M$24)</f>
        <v>118.62304999999992</v>
      </c>
      <c r="AU161" s="1">
        <f>IF(AU138="","",'Cost and Benefit Parameters'!$M$24)</f>
        <v>118.62304999999992</v>
      </c>
      <c r="AV161" s="1">
        <f>IF(AV138="","",'Cost and Benefit Parameters'!$M$24)</f>
        <v>118.62304999999992</v>
      </c>
      <c r="AW161" s="1">
        <f>IF(AW138="","",'Cost and Benefit Parameters'!$M$24)</f>
        <v>118.62304999999992</v>
      </c>
      <c r="AX161" s="1">
        <f>IF(AX138="","",'Cost and Benefit Parameters'!$M$24)</f>
        <v>118.62304999999992</v>
      </c>
      <c r="AY161" s="1">
        <f>IF(AY138="","",'Cost and Benefit Parameters'!$M$24)</f>
        <v>118.62304999999992</v>
      </c>
      <c r="AZ161" s="1">
        <f>IF(AZ138="","",'Cost and Benefit Parameters'!$M$24)</f>
        <v>118.62304999999992</v>
      </c>
      <c r="BA161" s="1">
        <f>IF(BA138="","",'Cost and Benefit Parameters'!$M$24)</f>
        <v>118.62304999999992</v>
      </c>
      <c r="BB161" s="1">
        <f>IF(BB138="","",'Cost and Benefit Parameters'!$M$24)</f>
        <v>118.62304999999992</v>
      </c>
      <c r="BC161" s="1">
        <f>IF(BC138="","",'Cost and Benefit Parameters'!$M$24)</f>
        <v>118.62304999999992</v>
      </c>
      <c r="BD161" s="1">
        <f>IF(BD138="","",'Cost and Benefit Parameters'!$M$24)</f>
        <v>118.62304999999992</v>
      </c>
      <c r="BE161" s="1">
        <f>IF(BE138="","",'Cost and Benefit Parameters'!$M$24)</f>
        <v>118.62304999999992</v>
      </c>
      <c r="BF161" s="1">
        <f>IF(BF138="","",'Cost and Benefit Parameters'!$M$24)</f>
        <v>118.62304999999992</v>
      </c>
      <c r="BG161" s="1">
        <f>IF(BG138="","",'Cost and Benefit Parameters'!$M$24)</f>
        <v>118.62304999999992</v>
      </c>
      <c r="BH161" s="1">
        <f>IF(BH138="","",'Cost and Benefit Parameters'!$M$24)</f>
        <v>118.62304999999992</v>
      </c>
      <c r="BI161" s="1">
        <f>IF(BI138="","",'Cost and Benefit Parameters'!$M$24)</f>
        <v>118.62304999999992</v>
      </c>
      <c r="BJ161" s="1">
        <f>IF(BJ138="","",'Cost and Benefit Parameters'!$M$24)</f>
        <v>118.62304999999992</v>
      </c>
      <c r="BK161" s="1" t="str">
        <f>IF(BK138="","",'Cost and Benefit Parameters'!$M$24)</f>
        <v/>
      </c>
      <c r="BL161" s="1" t="str">
        <f>IF(BL138="","",'Cost and Benefit Parameters'!$M$24)</f>
        <v/>
      </c>
      <c r="BM161" s="1" t="str">
        <f>IF(BM138="","",'Cost and Benefit Parameters'!$M$24)</f>
        <v/>
      </c>
    </row>
    <row r="162" spans="1:72" x14ac:dyDescent="0.55000000000000004">
      <c r="A162" s="639"/>
      <c r="B162" t="s">
        <v>484</v>
      </c>
      <c r="G162" s="1" t="str">
        <f>IF(G139="","",'Cost and Benefit Parameters'!$M$24)</f>
        <v/>
      </c>
      <c r="H162" s="1" t="str">
        <f>IF(H139="","",'Cost and Benefit Parameters'!$M$24)</f>
        <v/>
      </c>
      <c r="I162" s="1" t="str">
        <f>IF(I139="","",'Cost and Benefit Parameters'!$M$24)</f>
        <v/>
      </c>
      <c r="J162" s="1" t="str">
        <f>IF(J139="","",'Cost and Benefit Parameters'!$M$24)</f>
        <v/>
      </c>
      <c r="K162" s="1" t="str">
        <f>IF(K139="","",'Cost and Benefit Parameters'!$M$24)</f>
        <v/>
      </c>
      <c r="L162" s="1" t="str">
        <f>IF(L139="","",'Cost and Benefit Parameters'!$M$24)</f>
        <v/>
      </c>
      <c r="M162" s="1" t="str">
        <f>IF(M139="","",'Cost and Benefit Parameters'!$M$24)</f>
        <v/>
      </c>
      <c r="N162" s="1" t="str">
        <f>IF(N139="","",'Cost and Benefit Parameters'!$M$24)</f>
        <v/>
      </c>
      <c r="O162" s="1" t="str">
        <f>IF(O139="","",'Cost and Benefit Parameters'!$M$24)</f>
        <v/>
      </c>
      <c r="P162" s="1" t="str">
        <f>IF(P139="","",'Cost and Benefit Parameters'!$M$24)</f>
        <v/>
      </c>
      <c r="Q162" s="1" t="str">
        <f>IF(Q139="","",'Cost and Benefit Parameters'!$M$24)</f>
        <v/>
      </c>
      <c r="R162" s="1" t="str">
        <f>IF(R139="","",'Cost and Benefit Parameters'!$M$24)</f>
        <v/>
      </c>
      <c r="S162" s="1" t="str">
        <f>IF(S139="","",'Cost and Benefit Parameters'!$M$24)</f>
        <v/>
      </c>
      <c r="T162" s="1" t="str">
        <f>IF(T139="","",'Cost and Benefit Parameters'!$M$24)</f>
        <v/>
      </c>
      <c r="U162" s="1" t="str">
        <f>IF(U139="","",'Cost and Benefit Parameters'!$M$24)</f>
        <v/>
      </c>
      <c r="V162" s="1" t="str">
        <f>IF(V139="","",'Cost and Benefit Parameters'!$M$24)</f>
        <v/>
      </c>
      <c r="W162" s="1" t="str">
        <f>IF(W139="","",'Cost and Benefit Parameters'!$M$24)</f>
        <v/>
      </c>
      <c r="X162" s="1">
        <f>IF(X139="","",'Cost and Benefit Parameters'!$M$24)</f>
        <v>118.62304999999992</v>
      </c>
      <c r="Y162" s="1">
        <f>IF(Y139="","",'Cost and Benefit Parameters'!$M$24)</f>
        <v>118.62304999999992</v>
      </c>
      <c r="Z162" s="1">
        <f>IF(Z139="","",'Cost and Benefit Parameters'!$M$24)</f>
        <v>118.62304999999992</v>
      </c>
      <c r="AA162" s="1">
        <f>IF(AA139="","",'Cost and Benefit Parameters'!$M$24)</f>
        <v>118.62304999999992</v>
      </c>
      <c r="AB162" s="1">
        <f>IF(AB139="","",'Cost and Benefit Parameters'!$M$24)</f>
        <v>118.62304999999992</v>
      </c>
      <c r="AC162" s="1">
        <f>IF(AC139="","",'Cost and Benefit Parameters'!$M$24)</f>
        <v>118.62304999999992</v>
      </c>
      <c r="AD162" s="1">
        <f>IF(AD139="","",'Cost and Benefit Parameters'!$M$24)</f>
        <v>118.62304999999992</v>
      </c>
      <c r="AE162" s="1">
        <f>IF(AE139="","",'Cost and Benefit Parameters'!$M$24)</f>
        <v>118.62304999999992</v>
      </c>
      <c r="AF162" s="1">
        <f>IF(AF139="","",'Cost and Benefit Parameters'!$M$24)</f>
        <v>118.62304999999992</v>
      </c>
      <c r="AG162" s="1">
        <f>IF(AG139="","",'Cost and Benefit Parameters'!$M$24)</f>
        <v>118.62304999999992</v>
      </c>
      <c r="AH162" s="1">
        <f>IF(AH139="","",'Cost and Benefit Parameters'!$M$24)</f>
        <v>118.62304999999992</v>
      </c>
      <c r="AI162" s="1">
        <f>IF(AI139="","",'Cost and Benefit Parameters'!$M$24)</f>
        <v>118.62304999999992</v>
      </c>
      <c r="AJ162" s="1">
        <f>IF(AJ139="","",'Cost and Benefit Parameters'!$M$24)</f>
        <v>118.62304999999992</v>
      </c>
      <c r="AK162" s="1">
        <f>IF(AK139="","",'Cost and Benefit Parameters'!$M$24)</f>
        <v>118.62304999999992</v>
      </c>
      <c r="AL162" s="1">
        <f>IF(AL139="","",'Cost and Benefit Parameters'!$M$24)</f>
        <v>118.62304999999992</v>
      </c>
      <c r="AM162" s="1">
        <f>IF(AM139="","",'Cost and Benefit Parameters'!$M$24)</f>
        <v>118.62304999999992</v>
      </c>
      <c r="AN162" s="1">
        <f>IF(AN139="","",'Cost and Benefit Parameters'!$M$24)</f>
        <v>118.62304999999992</v>
      </c>
      <c r="AO162" s="1">
        <f>IF(AO139="","",'Cost and Benefit Parameters'!$M$24)</f>
        <v>118.62304999999992</v>
      </c>
      <c r="AP162" s="1">
        <f>IF(AP139="","",'Cost and Benefit Parameters'!$M$24)</f>
        <v>118.62304999999992</v>
      </c>
      <c r="AQ162" s="1">
        <f>IF(AQ139="","",'Cost and Benefit Parameters'!$M$24)</f>
        <v>118.62304999999992</v>
      </c>
      <c r="AR162" s="1">
        <f>IF(AR139="","",'Cost and Benefit Parameters'!$M$24)</f>
        <v>118.62304999999992</v>
      </c>
      <c r="AS162" s="1">
        <f>IF(AS139="","",'Cost and Benefit Parameters'!$M$24)</f>
        <v>118.62304999999992</v>
      </c>
      <c r="AT162" s="1">
        <f>IF(AT139="","",'Cost and Benefit Parameters'!$M$24)</f>
        <v>118.62304999999992</v>
      </c>
      <c r="AU162" s="1">
        <f>IF(AU139="","",'Cost and Benefit Parameters'!$M$24)</f>
        <v>118.62304999999992</v>
      </c>
      <c r="AV162" s="1">
        <f>IF(AV139="","",'Cost and Benefit Parameters'!$M$24)</f>
        <v>118.62304999999992</v>
      </c>
      <c r="AW162" s="1">
        <f>IF(AW139="","",'Cost and Benefit Parameters'!$M$24)</f>
        <v>118.62304999999992</v>
      </c>
      <c r="AX162" s="1">
        <f>IF(AX139="","",'Cost and Benefit Parameters'!$M$24)</f>
        <v>118.62304999999992</v>
      </c>
      <c r="AY162" s="1">
        <f>IF(AY139="","",'Cost and Benefit Parameters'!$M$24)</f>
        <v>118.62304999999992</v>
      </c>
      <c r="AZ162" s="1">
        <f>IF(AZ139="","",'Cost and Benefit Parameters'!$M$24)</f>
        <v>118.62304999999992</v>
      </c>
      <c r="BA162" s="1">
        <f>IF(BA139="","",'Cost and Benefit Parameters'!$M$24)</f>
        <v>118.62304999999992</v>
      </c>
      <c r="BB162" s="1">
        <f>IF(BB139="","",'Cost and Benefit Parameters'!$M$24)</f>
        <v>118.62304999999992</v>
      </c>
      <c r="BC162" s="1">
        <f>IF(BC139="","",'Cost and Benefit Parameters'!$M$24)</f>
        <v>118.62304999999992</v>
      </c>
      <c r="BD162" s="1">
        <f>IF(BD139="","",'Cost and Benefit Parameters'!$M$24)</f>
        <v>118.62304999999992</v>
      </c>
      <c r="BE162" s="1">
        <f>IF(BE139="","",'Cost and Benefit Parameters'!$M$24)</f>
        <v>118.62304999999992</v>
      </c>
      <c r="BF162" s="1">
        <f>IF(BF139="","",'Cost and Benefit Parameters'!$M$24)</f>
        <v>118.62304999999992</v>
      </c>
      <c r="BG162" s="1">
        <f>IF(BG139="","",'Cost and Benefit Parameters'!$M$24)</f>
        <v>118.62304999999992</v>
      </c>
      <c r="BH162" s="1">
        <f>IF(BH139="","",'Cost and Benefit Parameters'!$M$24)</f>
        <v>118.62304999999992</v>
      </c>
      <c r="BI162" s="1">
        <f>IF(BI139="","",'Cost and Benefit Parameters'!$M$24)</f>
        <v>118.62304999999992</v>
      </c>
      <c r="BJ162" s="1">
        <f>IF(BJ139="","",'Cost and Benefit Parameters'!$M$24)</f>
        <v>118.62304999999992</v>
      </c>
      <c r="BK162" s="1">
        <f>IF(BK139="","",'Cost and Benefit Parameters'!$M$24)</f>
        <v>118.62304999999992</v>
      </c>
      <c r="BL162" s="1" t="str">
        <f>IF(BL139="","",'Cost and Benefit Parameters'!$M$24)</f>
        <v/>
      </c>
      <c r="BM162" s="1" t="str">
        <f>IF(BM139="","",'Cost and Benefit Parameters'!$M$24)</f>
        <v/>
      </c>
    </row>
    <row r="163" spans="1:72" x14ac:dyDescent="0.55000000000000004">
      <c r="A163" s="639"/>
      <c r="B163" t="s">
        <v>485</v>
      </c>
      <c r="G163" s="1" t="str">
        <f>IF(G140="","",'Cost and Benefit Parameters'!$M$24)</f>
        <v/>
      </c>
      <c r="H163" s="1" t="str">
        <f>IF(H140="","",'Cost and Benefit Parameters'!$M$24)</f>
        <v/>
      </c>
      <c r="I163" s="1" t="str">
        <f>IF(I140="","",'Cost and Benefit Parameters'!$M$24)</f>
        <v/>
      </c>
      <c r="J163" s="1" t="str">
        <f>IF(J140="","",'Cost and Benefit Parameters'!$M$24)</f>
        <v/>
      </c>
      <c r="K163" s="1" t="str">
        <f>IF(K140="","",'Cost and Benefit Parameters'!$M$24)</f>
        <v/>
      </c>
      <c r="L163" s="1" t="str">
        <f>IF(L140="","",'Cost and Benefit Parameters'!$M$24)</f>
        <v/>
      </c>
      <c r="M163" s="1" t="str">
        <f>IF(M140="","",'Cost and Benefit Parameters'!$M$24)</f>
        <v/>
      </c>
      <c r="N163" s="1" t="str">
        <f>IF(N140="","",'Cost and Benefit Parameters'!$M$24)</f>
        <v/>
      </c>
      <c r="O163" s="1" t="str">
        <f>IF(O140="","",'Cost and Benefit Parameters'!$M$24)</f>
        <v/>
      </c>
      <c r="P163" s="1" t="str">
        <f>IF(P140="","",'Cost and Benefit Parameters'!$M$24)</f>
        <v/>
      </c>
      <c r="Q163" s="1" t="str">
        <f>IF(Q140="","",'Cost and Benefit Parameters'!$M$24)</f>
        <v/>
      </c>
      <c r="R163" s="1" t="str">
        <f>IF(R140="","",'Cost and Benefit Parameters'!$M$24)</f>
        <v/>
      </c>
      <c r="S163" s="1" t="str">
        <f>IF(S140="","",'Cost and Benefit Parameters'!$M$24)</f>
        <v/>
      </c>
      <c r="T163" s="1" t="str">
        <f>IF(T140="","",'Cost and Benefit Parameters'!$M$24)</f>
        <v/>
      </c>
      <c r="U163" s="1" t="str">
        <f>IF(U140="","",'Cost and Benefit Parameters'!$M$24)</f>
        <v/>
      </c>
      <c r="V163" s="1" t="str">
        <f>IF(V140="","",'Cost and Benefit Parameters'!$M$24)</f>
        <v/>
      </c>
      <c r="W163" s="1" t="str">
        <f>IF(W140="","",'Cost and Benefit Parameters'!$M$24)</f>
        <v/>
      </c>
      <c r="X163" s="1" t="str">
        <f>IF(X140="","",'Cost and Benefit Parameters'!$M$24)</f>
        <v/>
      </c>
      <c r="Y163" s="1">
        <f>IF(Y140="","",'Cost and Benefit Parameters'!$M$24)</f>
        <v>118.62304999999992</v>
      </c>
      <c r="Z163" s="1">
        <f>IF(Z140="","",'Cost and Benefit Parameters'!$M$24)</f>
        <v>118.62304999999992</v>
      </c>
      <c r="AA163" s="1">
        <f>IF(AA140="","",'Cost and Benefit Parameters'!$M$24)</f>
        <v>118.62304999999992</v>
      </c>
      <c r="AB163" s="1">
        <f>IF(AB140="","",'Cost and Benefit Parameters'!$M$24)</f>
        <v>118.62304999999992</v>
      </c>
      <c r="AC163" s="1">
        <f>IF(AC140="","",'Cost and Benefit Parameters'!$M$24)</f>
        <v>118.62304999999992</v>
      </c>
      <c r="AD163" s="1">
        <f>IF(AD140="","",'Cost and Benefit Parameters'!$M$24)</f>
        <v>118.62304999999992</v>
      </c>
      <c r="AE163" s="1">
        <f>IF(AE140="","",'Cost and Benefit Parameters'!$M$24)</f>
        <v>118.62304999999992</v>
      </c>
      <c r="AF163" s="1">
        <f>IF(AF140="","",'Cost and Benefit Parameters'!$M$24)</f>
        <v>118.62304999999992</v>
      </c>
      <c r="AG163" s="1">
        <f>IF(AG140="","",'Cost and Benefit Parameters'!$M$24)</f>
        <v>118.62304999999992</v>
      </c>
      <c r="AH163" s="1">
        <f>IF(AH140="","",'Cost and Benefit Parameters'!$M$24)</f>
        <v>118.62304999999992</v>
      </c>
      <c r="AI163" s="1">
        <f>IF(AI140="","",'Cost and Benefit Parameters'!$M$24)</f>
        <v>118.62304999999992</v>
      </c>
      <c r="AJ163" s="1">
        <f>IF(AJ140="","",'Cost and Benefit Parameters'!$M$24)</f>
        <v>118.62304999999992</v>
      </c>
      <c r="AK163" s="1">
        <f>IF(AK140="","",'Cost and Benefit Parameters'!$M$24)</f>
        <v>118.62304999999992</v>
      </c>
      <c r="AL163" s="1">
        <f>IF(AL140="","",'Cost and Benefit Parameters'!$M$24)</f>
        <v>118.62304999999992</v>
      </c>
      <c r="AM163" s="1">
        <f>IF(AM140="","",'Cost and Benefit Parameters'!$M$24)</f>
        <v>118.62304999999992</v>
      </c>
      <c r="AN163" s="1">
        <f>IF(AN140="","",'Cost and Benefit Parameters'!$M$24)</f>
        <v>118.62304999999992</v>
      </c>
      <c r="AO163" s="1">
        <f>IF(AO140="","",'Cost and Benefit Parameters'!$M$24)</f>
        <v>118.62304999999992</v>
      </c>
      <c r="AP163" s="1">
        <f>IF(AP140="","",'Cost and Benefit Parameters'!$M$24)</f>
        <v>118.62304999999992</v>
      </c>
      <c r="AQ163" s="1">
        <f>IF(AQ140="","",'Cost and Benefit Parameters'!$M$24)</f>
        <v>118.62304999999992</v>
      </c>
      <c r="AR163" s="1">
        <f>IF(AR140="","",'Cost and Benefit Parameters'!$M$24)</f>
        <v>118.62304999999992</v>
      </c>
      <c r="AS163" s="1">
        <f>IF(AS140="","",'Cost and Benefit Parameters'!$M$24)</f>
        <v>118.62304999999992</v>
      </c>
      <c r="AT163" s="1">
        <f>IF(AT140="","",'Cost and Benefit Parameters'!$M$24)</f>
        <v>118.62304999999992</v>
      </c>
      <c r="AU163" s="1">
        <f>IF(AU140="","",'Cost and Benefit Parameters'!$M$24)</f>
        <v>118.62304999999992</v>
      </c>
      <c r="AV163" s="1">
        <f>IF(AV140="","",'Cost and Benefit Parameters'!$M$24)</f>
        <v>118.62304999999992</v>
      </c>
      <c r="AW163" s="1">
        <f>IF(AW140="","",'Cost and Benefit Parameters'!$M$24)</f>
        <v>118.62304999999992</v>
      </c>
      <c r="AX163" s="1">
        <f>IF(AX140="","",'Cost and Benefit Parameters'!$M$24)</f>
        <v>118.62304999999992</v>
      </c>
      <c r="AY163" s="1">
        <f>IF(AY140="","",'Cost and Benefit Parameters'!$M$24)</f>
        <v>118.62304999999992</v>
      </c>
      <c r="AZ163" s="1">
        <f>IF(AZ140="","",'Cost and Benefit Parameters'!$M$24)</f>
        <v>118.62304999999992</v>
      </c>
      <c r="BA163" s="1">
        <f>IF(BA140="","",'Cost and Benefit Parameters'!$M$24)</f>
        <v>118.62304999999992</v>
      </c>
      <c r="BB163" s="1">
        <f>IF(BB140="","",'Cost and Benefit Parameters'!$M$24)</f>
        <v>118.62304999999992</v>
      </c>
      <c r="BC163" s="1">
        <f>IF(BC140="","",'Cost and Benefit Parameters'!$M$24)</f>
        <v>118.62304999999992</v>
      </c>
      <c r="BD163" s="1">
        <f>IF(BD140="","",'Cost and Benefit Parameters'!$M$24)</f>
        <v>118.62304999999992</v>
      </c>
      <c r="BE163" s="1">
        <f>IF(BE140="","",'Cost and Benefit Parameters'!$M$24)</f>
        <v>118.62304999999992</v>
      </c>
      <c r="BF163" s="1">
        <f>IF(BF140="","",'Cost and Benefit Parameters'!$M$24)</f>
        <v>118.62304999999992</v>
      </c>
      <c r="BG163" s="1">
        <f>IF(BG140="","",'Cost and Benefit Parameters'!$M$24)</f>
        <v>118.62304999999992</v>
      </c>
      <c r="BH163" s="1">
        <f>IF(BH140="","",'Cost and Benefit Parameters'!$M$24)</f>
        <v>118.62304999999992</v>
      </c>
      <c r="BI163" s="1">
        <f>IF(BI140="","",'Cost and Benefit Parameters'!$M$24)</f>
        <v>118.62304999999992</v>
      </c>
      <c r="BJ163" s="1">
        <f>IF(BJ140="","",'Cost and Benefit Parameters'!$M$24)</f>
        <v>118.62304999999992</v>
      </c>
      <c r="BK163" s="1">
        <f>IF(BK140="","",'Cost and Benefit Parameters'!$M$24)</f>
        <v>118.62304999999992</v>
      </c>
      <c r="BL163" s="1">
        <f>IF(BL140="","",'Cost and Benefit Parameters'!$M$24)</f>
        <v>118.62304999999992</v>
      </c>
      <c r="BM163" s="1" t="str">
        <f>IF(BM140="","",'Cost and Benefit Parameters'!$M$24)</f>
        <v/>
      </c>
    </row>
    <row r="164" spans="1:72" x14ac:dyDescent="0.55000000000000004">
      <c r="A164" s="639"/>
      <c r="B164" t="s">
        <v>486</v>
      </c>
      <c r="G164" s="1" t="str">
        <f>IF(G141="","",'Cost and Benefit Parameters'!$M$24)</f>
        <v/>
      </c>
      <c r="H164" s="1" t="str">
        <f>IF(H141="","",'Cost and Benefit Parameters'!$M$24)</f>
        <v/>
      </c>
      <c r="I164" s="1" t="str">
        <f>IF(I141="","",'Cost and Benefit Parameters'!$M$24)</f>
        <v/>
      </c>
      <c r="J164" s="1" t="str">
        <f>IF(J141="","",'Cost and Benefit Parameters'!$M$24)</f>
        <v/>
      </c>
      <c r="K164" s="1" t="str">
        <f>IF(K141="","",'Cost and Benefit Parameters'!$M$24)</f>
        <v/>
      </c>
      <c r="L164" s="1" t="str">
        <f>IF(L141="","",'Cost and Benefit Parameters'!$M$24)</f>
        <v/>
      </c>
      <c r="M164" s="1" t="str">
        <f>IF(M141="","",'Cost and Benefit Parameters'!$M$24)</f>
        <v/>
      </c>
      <c r="N164" s="1" t="str">
        <f>IF(N141="","",'Cost and Benefit Parameters'!$M$24)</f>
        <v/>
      </c>
      <c r="O164" s="1" t="str">
        <f>IF(O141="","",'Cost and Benefit Parameters'!$M$24)</f>
        <v/>
      </c>
      <c r="P164" s="1" t="str">
        <f>IF(P141="","",'Cost and Benefit Parameters'!$M$24)</f>
        <v/>
      </c>
      <c r="Q164" s="1" t="str">
        <f>IF(Q141="","",'Cost and Benefit Parameters'!$M$24)</f>
        <v/>
      </c>
      <c r="R164" s="1" t="str">
        <f>IF(R141="","",'Cost and Benefit Parameters'!$M$24)</f>
        <v/>
      </c>
      <c r="S164" s="1" t="str">
        <f>IF(S141="","",'Cost and Benefit Parameters'!$M$24)</f>
        <v/>
      </c>
      <c r="T164" s="1" t="str">
        <f>IF(T141="","",'Cost and Benefit Parameters'!$M$24)</f>
        <v/>
      </c>
      <c r="U164" s="1" t="str">
        <f>IF(U141="","",'Cost and Benefit Parameters'!$M$24)</f>
        <v/>
      </c>
      <c r="V164" s="1" t="str">
        <f>IF(V141="","",'Cost and Benefit Parameters'!$M$24)</f>
        <v/>
      </c>
      <c r="W164" s="1" t="str">
        <f>IF(W141="","",'Cost and Benefit Parameters'!$M$24)</f>
        <v/>
      </c>
      <c r="X164" s="1" t="str">
        <f>IF(X141="","",'Cost and Benefit Parameters'!$M$24)</f>
        <v/>
      </c>
      <c r="Y164" s="1" t="str">
        <f>IF(Y141="","",'Cost and Benefit Parameters'!$M$24)</f>
        <v/>
      </c>
      <c r="Z164" s="1">
        <f>IF(Z141="","",'Cost and Benefit Parameters'!$M$24)</f>
        <v>118.62304999999992</v>
      </c>
      <c r="AA164" s="1">
        <f>IF(AA141="","",'Cost and Benefit Parameters'!$M$24)</f>
        <v>118.62304999999992</v>
      </c>
      <c r="AB164" s="1">
        <f>IF(AB141="","",'Cost and Benefit Parameters'!$M$24)</f>
        <v>118.62304999999992</v>
      </c>
      <c r="AC164" s="1">
        <f>IF(AC141="","",'Cost and Benefit Parameters'!$M$24)</f>
        <v>118.62304999999992</v>
      </c>
      <c r="AD164" s="1">
        <f>IF(AD141="","",'Cost and Benefit Parameters'!$M$24)</f>
        <v>118.62304999999992</v>
      </c>
      <c r="AE164" s="1">
        <f>IF(AE141="","",'Cost and Benefit Parameters'!$M$24)</f>
        <v>118.62304999999992</v>
      </c>
      <c r="AF164" s="1">
        <f>IF(AF141="","",'Cost and Benefit Parameters'!$M$24)</f>
        <v>118.62304999999992</v>
      </c>
      <c r="AG164" s="1">
        <f>IF(AG141="","",'Cost and Benefit Parameters'!$M$24)</f>
        <v>118.62304999999992</v>
      </c>
      <c r="AH164" s="1">
        <f>IF(AH141="","",'Cost and Benefit Parameters'!$M$24)</f>
        <v>118.62304999999992</v>
      </c>
      <c r="AI164" s="1">
        <f>IF(AI141="","",'Cost and Benefit Parameters'!$M$24)</f>
        <v>118.62304999999992</v>
      </c>
      <c r="AJ164" s="1">
        <f>IF(AJ141="","",'Cost and Benefit Parameters'!$M$24)</f>
        <v>118.62304999999992</v>
      </c>
      <c r="AK164" s="1">
        <f>IF(AK141="","",'Cost and Benefit Parameters'!$M$24)</f>
        <v>118.62304999999992</v>
      </c>
      <c r="AL164" s="1">
        <f>IF(AL141="","",'Cost and Benefit Parameters'!$M$24)</f>
        <v>118.62304999999992</v>
      </c>
      <c r="AM164" s="1">
        <f>IF(AM141="","",'Cost and Benefit Parameters'!$M$24)</f>
        <v>118.62304999999992</v>
      </c>
      <c r="AN164" s="1">
        <f>IF(AN141="","",'Cost and Benefit Parameters'!$M$24)</f>
        <v>118.62304999999992</v>
      </c>
      <c r="AO164" s="1">
        <f>IF(AO141="","",'Cost and Benefit Parameters'!$M$24)</f>
        <v>118.62304999999992</v>
      </c>
      <c r="AP164" s="1">
        <f>IF(AP141="","",'Cost and Benefit Parameters'!$M$24)</f>
        <v>118.62304999999992</v>
      </c>
      <c r="AQ164" s="1">
        <f>IF(AQ141="","",'Cost and Benefit Parameters'!$M$24)</f>
        <v>118.62304999999992</v>
      </c>
      <c r="AR164" s="1">
        <f>IF(AR141="","",'Cost and Benefit Parameters'!$M$24)</f>
        <v>118.62304999999992</v>
      </c>
      <c r="AS164" s="1">
        <f>IF(AS141="","",'Cost and Benefit Parameters'!$M$24)</f>
        <v>118.62304999999992</v>
      </c>
      <c r="AT164" s="1">
        <f>IF(AT141="","",'Cost and Benefit Parameters'!$M$24)</f>
        <v>118.62304999999992</v>
      </c>
      <c r="AU164" s="1">
        <f>IF(AU141="","",'Cost and Benefit Parameters'!$M$24)</f>
        <v>118.62304999999992</v>
      </c>
      <c r="AV164" s="1">
        <f>IF(AV141="","",'Cost and Benefit Parameters'!$M$24)</f>
        <v>118.62304999999992</v>
      </c>
      <c r="AW164" s="1">
        <f>IF(AW141="","",'Cost and Benefit Parameters'!$M$24)</f>
        <v>118.62304999999992</v>
      </c>
      <c r="AX164" s="1">
        <f>IF(AX141="","",'Cost and Benefit Parameters'!$M$24)</f>
        <v>118.62304999999992</v>
      </c>
      <c r="AY164" s="1">
        <f>IF(AY141="","",'Cost and Benefit Parameters'!$M$24)</f>
        <v>118.62304999999992</v>
      </c>
      <c r="AZ164" s="1">
        <f>IF(AZ141="","",'Cost and Benefit Parameters'!$M$24)</f>
        <v>118.62304999999992</v>
      </c>
      <c r="BA164" s="1">
        <f>IF(BA141="","",'Cost and Benefit Parameters'!$M$24)</f>
        <v>118.62304999999992</v>
      </c>
      <c r="BB164" s="1">
        <f>IF(BB141="","",'Cost and Benefit Parameters'!$M$24)</f>
        <v>118.62304999999992</v>
      </c>
      <c r="BC164" s="1">
        <f>IF(BC141="","",'Cost and Benefit Parameters'!$M$24)</f>
        <v>118.62304999999992</v>
      </c>
      <c r="BD164" s="1">
        <f>IF(BD141="","",'Cost and Benefit Parameters'!$M$24)</f>
        <v>118.62304999999992</v>
      </c>
      <c r="BE164" s="1">
        <f>IF(BE141="","",'Cost and Benefit Parameters'!$M$24)</f>
        <v>118.62304999999992</v>
      </c>
      <c r="BF164" s="1">
        <f>IF(BF141="","",'Cost and Benefit Parameters'!$M$24)</f>
        <v>118.62304999999992</v>
      </c>
      <c r="BG164" s="1">
        <f>IF(BG141="","",'Cost and Benefit Parameters'!$M$24)</f>
        <v>118.62304999999992</v>
      </c>
      <c r="BH164" s="1">
        <f>IF(BH141="","",'Cost and Benefit Parameters'!$M$24)</f>
        <v>118.62304999999992</v>
      </c>
      <c r="BI164" s="1">
        <f>IF(BI141="","",'Cost and Benefit Parameters'!$M$24)</f>
        <v>118.62304999999992</v>
      </c>
      <c r="BJ164" s="1">
        <f>IF(BJ141="","",'Cost and Benefit Parameters'!$M$24)</f>
        <v>118.62304999999992</v>
      </c>
      <c r="BK164" s="1">
        <f>IF(BK141="","",'Cost and Benefit Parameters'!$M$24)</f>
        <v>118.62304999999992</v>
      </c>
      <c r="BL164" s="1">
        <f>IF(BL141="","",'Cost and Benefit Parameters'!$M$24)</f>
        <v>118.62304999999992</v>
      </c>
      <c r="BM164" s="1">
        <f>IF(BM141="","",'Cost and Benefit Parameters'!$M$24)</f>
        <v>118.62304999999992</v>
      </c>
    </row>
    <row r="165" spans="1:72" x14ac:dyDescent="0.55000000000000004">
      <c r="A165" s="640"/>
      <c r="B165" s="329" t="s">
        <v>487</v>
      </c>
      <c r="C165" s="329"/>
      <c r="D165" s="329"/>
      <c r="E165" s="329"/>
      <c r="F165" s="329"/>
      <c r="G165" s="335">
        <f>SUM(G145:G164)</f>
        <v>118.62304999999992</v>
      </c>
      <c r="H165" s="335">
        <f t="shared" ref="H165:BM165" si="64">SUM(H145:H164)</f>
        <v>237.24609999999984</v>
      </c>
      <c r="I165" s="335">
        <f t="shared" si="64"/>
        <v>355.86914999999976</v>
      </c>
      <c r="J165" s="335">
        <f t="shared" si="64"/>
        <v>474.49219999999968</v>
      </c>
      <c r="K165" s="335">
        <f t="shared" si="64"/>
        <v>593.11524999999961</v>
      </c>
      <c r="L165" s="335">
        <f t="shared" si="64"/>
        <v>711.73829999999953</v>
      </c>
      <c r="M165" s="335">
        <f t="shared" si="64"/>
        <v>830.36134999999945</v>
      </c>
      <c r="N165" s="335">
        <f t="shared" si="64"/>
        <v>948.98439999999937</v>
      </c>
      <c r="O165" s="335">
        <f t="shared" si="64"/>
        <v>1067.6074499999993</v>
      </c>
      <c r="P165" s="335">
        <f t="shared" si="64"/>
        <v>1186.2304999999992</v>
      </c>
      <c r="Q165" s="335">
        <f t="shared" si="64"/>
        <v>1304.8535499999991</v>
      </c>
      <c r="R165" s="335">
        <f t="shared" si="64"/>
        <v>1423.4765999999991</v>
      </c>
      <c r="S165" s="335">
        <f t="shared" si="64"/>
        <v>1542.099649999999</v>
      </c>
      <c r="T165" s="335">
        <f t="shared" si="64"/>
        <v>1660.7226999999989</v>
      </c>
      <c r="U165" s="335">
        <f t="shared" si="64"/>
        <v>1779.3457499999988</v>
      </c>
      <c r="V165" s="335">
        <f t="shared" si="64"/>
        <v>1897.9687999999987</v>
      </c>
      <c r="W165" s="335">
        <f t="shared" si="64"/>
        <v>2016.5918499999987</v>
      </c>
      <c r="X165" s="335">
        <f t="shared" si="64"/>
        <v>2135.2148999999986</v>
      </c>
      <c r="Y165" s="335">
        <f t="shared" si="64"/>
        <v>2253.8379499999983</v>
      </c>
      <c r="Z165" s="335">
        <f t="shared" si="64"/>
        <v>2372.4609999999984</v>
      </c>
      <c r="AA165" s="335">
        <f t="shared" si="64"/>
        <v>2372.4609999999984</v>
      </c>
      <c r="AB165" s="335">
        <f t="shared" si="64"/>
        <v>2372.4609999999984</v>
      </c>
      <c r="AC165" s="335">
        <f t="shared" si="64"/>
        <v>2372.4609999999984</v>
      </c>
      <c r="AD165" s="335">
        <f t="shared" si="64"/>
        <v>2372.4609999999984</v>
      </c>
      <c r="AE165" s="335">
        <f t="shared" si="64"/>
        <v>2372.4609999999984</v>
      </c>
      <c r="AF165" s="335">
        <f t="shared" si="64"/>
        <v>2372.4609999999984</v>
      </c>
      <c r="AG165" s="335">
        <f t="shared" si="64"/>
        <v>2372.4609999999984</v>
      </c>
      <c r="AH165" s="335">
        <f t="shared" si="64"/>
        <v>2372.4609999999984</v>
      </c>
      <c r="AI165" s="335">
        <f t="shared" si="64"/>
        <v>2372.4609999999984</v>
      </c>
      <c r="AJ165" s="335">
        <f t="shared" si="64"/>
        <v>2372.4609999999984</v>
      </c>
      <c r="AK165" s="335">
        <f t="shared" si="64"/>
        <v>2372.4609999999984</v>
      </c>
      <c r="AL165" s="335">
        <f t="shared" si="64"/>
        <v>2372.4609999999984</v>
      </c>
      <c r="AM165" s="335">
        <f t="shared" si="64"/>
        <v>2372.4609999999984</v>
      </c>
      <c r="AN165" s="335">
        <f t="shared" si="64"/>
        <v>2372.4609999999984</v>
      </c>
      <c r="AO165" s="335">
        <f t="shared" si="64"/>
        <v>2372.4609999999984</v>
      </c>
      <c r="AP165" s="335">
        <f t="shared" si="64"/>
        <v>2372.4609999999984</v>
      </c>
      <c r="AQ165" s="335">
        <f t="shared" si="64"/>
        <v>2372.4609999999984</v>
      </c>
      <c r="AR165" s="335">
        <f t="shared" si="64"/>
        <v>2372.4609999999984</v>
      </c>
      <c r="AS165" s="335">
        <f t="shared" si="64"/>
        <v>2372.4609999999984</v>
      </c>
      <c r="AT165" s="335">
        <f t="shared" si="64"/>
        <v>2372.4609999999984</v>
      </c>
      <c r="AU165" s="335">
        <f t="shared" si="64"/>
        <v>2253.8379499999983</v>
      </c>
      <c r="AV165" s="335">
        <f t="shared" si="64"/>
        <v>2135.2148999999986</v>
      </c>
      <c r="AW165" s="335">
        <f t="shared" si="64"/>
        <v>2016.5918499999987</v>
      </c>
      <c r="AX165" s="335">
        <f t="shared" si="64"/>
        <v>1897.9687999999987</v>
      </c>
      <c r="AY165" s="335">
        <f t="shared" si="64"/>
        <v>1779.3457499999988</v>
      </c>
      <c r="AZ165" s="335">
        <f t="shared" si="64"/>
        <v>1660.7226999999989</v>
      </c>
      <c r="BA165" s="335">
        <f t="shared" si="64"/>
        <v>1542.099649999999</v>
      </c>
      <c r="BB165" s="335">
        <f t="shared" si="64"/>
        <v>1423.4765999999991</v>
      </c>
      <c r="BC165" s="335">
        <f t="shared" si="64"/>
        <v>1304.8535499999991</v>
      </c>
      <c r="BD165" s="335">
        <f t="shared" si="64"/>
        <v>1186.2304999999992</v>
      </c>
      <c r="BE165" s="335">
        <f t="shared" si="64"/>
        <v>1067.6074499999993</v>
      </c>
      <c r="BF165" s="335">
        <f t="shared" si="64"/>
        <v>948.98439999999937</v>
      </c>
      <c r="BG165" s="335">
        <f t="shared" si="64"/>
        <v>830.36134999999945</v>
      </c>
      <c r="BH165" s="335">
        <f t="shared" si="64"/>
        <v>711.73829999999953</v>
      </c>
      <c r="BI165" s="335">
        <f t="shared" si="64"/>
        <v>593.11524999999961</v>
      </c>
      <c r="BJ165" s="335">
        <f t="shared" si="64"/>
        <v>474.49219999999968</v>
      </c>
      <c r="BK165" s="335">
        <f t="shared" si="64"/>
        <v>355.86914999999976</v>
      </c>
      <c r="BL165" s="335">
        <f t="shared" si="64"/>
        <v>237.24609999999984</v>
      </c>
      <c r="BM165" s="335">
        <f t="shared" si="64"/>
        <v>118.62304999999992</v>
      </c>
    </row>
    <row r="167" spans="1:72" x14ac:dyDescent="0.55000000000000004">
      <c r="A167" s="638" t="s">
        <v>488</v>
      </c>
      <c r="B167" s="128" t="s">
        <v>499</v>
      </c>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row>
    <row r="168" spans="1:72" x14ac:dyDescent="0.55000000000000004">
      <c r="A168" s="639"/>
      <c r="B168" t="s">
        <v>466</v>
      </c>
      <c r="G168" s="1">
        <f>IF(G145="","",'Cost and Benefit Parameters'!$M$26)</f>
        <v>321.00960838869992</v>
      </c>
      <c r="H168" s="1">
        <f>IF(H145="","",'Cost and Benefit Parameters'!$M$26)</f>
        <v>321.00960838869992</v>
      </c>
      <c r="I168" s="1">
        <f>IF(I145="","",'Cost and Benefit Parameters'!$M$26)</f>
        <v>321.00960838869992</v>
      </c>
      <c r="J168" s="1">
        <f>IF(J145="","",'Cost and Benefit Parameters'!$M$26)</f>
        <v>321.00960838869992</v>
      </c>
      <c r="K168" s="1">
        <f>IF(K145="","",'Cost and Benefit Parameters'!$M$26)</f>
        <v>321.00960838869992</v>
      </c>
      <c r="L168" s="1">
        <f>IF(L145="","",'Cost and Benefit Parameters'!$M$26)</f>
        <v>321.00960838869992</v>
      </c>
      <c r="M168" s="1">
        <f>IF(M145="","",'Cost and Benefit Parameters'!$M$26)</f>
        <v>321.00960838869992</v>
      </c>
      <c r="N168" s="1">
        <f>IF(N145="","",'Cost and Benefit Parameters'!$M$26)</f>
        <v>321.00960838869992</v>
      </c>
      <c r="O168" s="1">
        <f>IF(O145="","",'Cost and Benefit Parameters'!$M$26)</f>
        <v>321.00960838869992</v>
      </c>
      <c r="P168" s="1">
        <f>IF(P145="","",'Cost and Benefit Parameters'!$M$26)</f>
        <v>321.00960838869992</v>
      </c>
      <c r="Q168" s="1">
        <f>IF(Q145="","",'Cost and Benefit Parameters'!$M$26)</f>
        <v>321.00960838869992</v>
      </c>
      <c r="R168" s="1">
        <f>IF(R145="","",'Cost and Benefit Parameters'!$M$26)</f>
        <v>321.00960838869992</v>
      </c>
      <c r="S168" s="1">
        <f>IF(S145="","",'Cost and Benefit Parameters'!$M$26)</f>
        <v>321.00960838869992</v>
      </c>
      <c r="T168" s="1">
        <f>IF(T145="","",'Cost and Benefit Parameters'!$M$26)</f>
        <v>321.00960838869992</v>
      </c>
      <c r="U168" s="1">
        <f>IF(U145="","",'Cost and Benefit Parameters'!$M$26)</f>
        <v>321.00960838869992</v>
      </c>
      <c r="V168" s="1">
        <f>IF(V145="","",'Cost and Benefit Parameters'!$M$26)</f>
        <v>321.00960838869992</v>
      </c>
      <c r="W168" s="1">
        <f>IF(W145="","",'Cost and Benefit Parameters'!$M$26)</f>
        <v>321.00960838869992</v>
      </c>
      <c r="X168" s="1">
        <f>IF(X145="","",'Cost and Benefit Parameters'!$M$26)</f>
        <v>321.00960838869992</v>
      </c>
      <c r="Y168" s="1">
        <f>IF(Y145="","",'Cost and Benefit Parameters'!$M$26)</f>
        <v>321.00960838869992</v>
      </c>
      <c r="Z168" s="1">
        <f>IF(Z145="","",'Cost and Benefit Parameters'!$M$26)</f>
        <v>321.00960838869992</v>
      </c>
      <c r="AA168" s="1">
        <f>IF(AA145="","",'Cost and Benefit Parameters'!$M$26)</f>
        <v>321.00960838869992</v>
      </c>
      <c r="AB168" s="1">
        <f>IF(AB145="","",'Cost and Benefit Parameters'!$M$26)</f>
        <v>321.00960838869992</v>
      </c>
      <c r="AC168" s="1">
        <f>IF(AC145="","",'Cost and Benefit Parameters'!$M$26)</f>
        <v>321.00960838869992</v>
      </c>
      <c r="AD168" s="1">
        <f>IF(AD145="","",'Cost and Benefit Parameters'!$M$26)</f>
        <v>321.00960838869992</v>
      </c>
      <c r="AE168" s="1">
        <f>IF(AE145="","",'Cost and Benefit Parameters'!$M$26)</f>
        <v>321.00960838869992</v>
      </c>
      <c r="AF168" s="1">
        <f>IF(AF145="","",'Cost and Benefit Parameters'!$M$26)</f>
        <v>321.00960838869992</v>
      </c>
      <c r="AG168" s="1">
        <f>IF(AG145="","",'Cost and Benefit Parameters'!$M$26)</f>
        <v>321.00960838869992</v>
      </c>
      <c r="AH168" s="1">
        <f>IF(AH145="","",'Cost and Benefit Parameters'!$M$26)</f>
        <v>321.00960838869992</v>
      </c>
      <c r="AI168" s="1">
        <f>IF(AI145="","",'Cost and Benefit Parameters'!$M$26)</f>
        <v>321.00960838869992</v>
      </c>
      <c r="AJ168" s="1">
        <f>IF(AJ145="","",'Cost and Benefit Parameters'!$M$26)</f>
        <v>321.00960838869992</v>
      </c>
      <c r="AK168" s="1">
        <f>IF(AK145="","",'Cost and Benefit Parameters'!$M$26)</f>
        <v>321.00960838869992</v>
      </c>
      <c r="AL168" s="1">
        <f>IF(AL145="","",'Cost and Benefit Parameters'!$M$26)</f>
        <v>321.00960838869992</v>
      </c>
      <c r="AM168" s="1">
        <f>IF(AM145="","",'Cost and Benefit Parameters'!$M$26)</f>
        <v>321.00960838869992</v>
      </c>
      <c r="AN168" s="1">
        <f>IF(AN145="","",'Cost and Benefit Parameters'!$M$26)</f>
        <v>321.00960838869992</v>
      </c>
      <c r="AO168" s="1">
        <f>IF(AO145="","",'Cost and Benefit Parameters'!$M$26)</f>
        <v>321.00960838869992</v>
      </c>
      <c r="AP168" s="1">
        <f>IF(AP145="","",'Cost and Benefit Parameters'!$M$26)</f>
        <v>321.00960838869992</v>
      </c>
      <c r="AQ168" s="1">
        <f>IF(AQ145="","",'Cost and Benefit Parameters'!$M$26)</f>
        <v>321.00960838869992</v>
      </c>
      <c r="AR168" s="1">
        <f>IF(AR145="","",'Cost and Benefit Parameters'!$M$26)</f>
        <v>321.00960838869992</v>
      </c>
      <c r="AS168" s="1">
        <f>IF(AS145="","",'Cost and Benefit Parameters'!$M$26)</f>
        <v>321.00960838869992</v>
      </c>
      <c r="AT168" s="1">
        <f>IF(AT145="","",'Cost and Benefit Parameters'!$M$26)</f>
        <v>321.00960838869992</v>
      </c>
      <c r="AU168" s="1" t="str">
        <f>IF(AU145="","",'Cost and Benefit Parameters'!$M$26)</f>
        <v/>
      </c>
      <c r="AV168" s="1" t="str">
        <f>IF(AV145="","",'Cost and Benefit Parameters'!$M$26)</f>
        <v/>
      </c>
      <c r="AW168" s="1" t="str">
        <f>IF(AW145="","",'Cost and Benefit Parameters'!$M$26)</f>
        <v/>
      </c>
      <c r="AX168" s="1" t="str">
        <f>IF(AX145="","",'Cost and Benefit Parameters'!$M$26)</f>
        <v/>
      </c>
      <c r="AY168" s="1" t="str">
        <f>IF(AY145="","",'Cost and Benefit Parameters'!$M$26)</f>
        <v/>
      </c>
      <c r="AZ168" s="1" t="str">
        <f>IF(AZ145="","",'Cost and Benefit Parameters'!$M$26)</f>
        <v/>
      </c>
      <c r="BA168" s="1" t="str">
        <f>IF(BA145="","",'Cost and Benefit Parameters'!$M$26)</f>
        <v/>
      </c>
      <c r="BB168" s="1" t="str">
        <f>IF(BB145="","",'Cost and Benefit Parameters'!$M$26)</f>
        <v/>
      </c>
      <c r="BC168" s="1" t="str">
        <f>IF(BC145="","",'Cost and Benefit Parameters'!$M$26)</f>
        <v/>
      </c>
      <c r="BD168" s="1" t="str">
        <f>IF(BD145="","",'Cost and Benefit Parameters'!$M$26)</f>
        <v/>
      </c>
      <c r="BE168" s="1" t="str">
        <f>IF(BE145="","",'Cost and Benefit Parameters'!$M$26)</f>
        <v/>
      </c>
      <c r="BF168" s="1" t="str">
        <f>IF(BF145="","",'Cost and Benefit Parameters'!$M$26)</f>
        <v/>
      </c>
      <c r="BG168" s="1" t="str">
        <f>IF(BG145="","",'Cost and Benefit Parameters'!$M$26)</f>
        <v/>
      </c>
      <c r="BH168" s="1" t="str">
        <f>IF(BH145="","",'Cost and Benefit Parameters'!$M$26)</f>
        <v/>
      </c>
      <c r="BI168" s="1" t="str">
        <f>IF(BI145="","",'Cost and Benefit Parameters'!$M$26)</f>
        <v/>
      </c>
      <c r="BJ168" s="1" t="str">
        <f>IF(BJ145="","",'Cost and Benefit Parameters'!$M$26)</f>
        <v/>
      </c>
      <c r="BK168" s="1" t="str">
        <f>IF(BK145="","",'Cost and Benefit Parameters'!$M$26)</f>
        <v/>
      </c>
      <c r="BL168" s="1" t="str">
        <f>IF(BL145="","",'Cost and Benefit Parameters'!$M$26)</f>
        <v/>
      </c>
      <c r="BM168" s="1" t="str">
        <f>IF(BM145="","",'Cost and Benefit Parameters'!$M$26)</f>
        <v/>
      </c>
    </row>
    <row r="169" spans="1:72" x14ac:dyDescent="0.55000000000000004">
      <c r="A169" s="639"/>
      <c r="B169" t="s">
        <v>468</v>
      </c>
      <c r="G169" s="1" t="str">
        <f>IF(G146="","",'Cost and Benefit Parameters'!$M$26)</f>
        <v/>
      </c>
      <c r="H169" s="1">
        <f>IF(H146="","",'Cost and Benefit Parameters'!$M$26)</f>
        <v>321.00960838869992</v>
      </c>
      <c r="I169" s="1">
        <f>IF(I146="","",'Cost and Benefit Parameters'!$M$26)</f>
        <v>321.00960838869992</v>
      </c>
      <c r="J169" s="1">
        <f>IF(J146="","",'Cost and Benefit Parameters'!$M$26)</f>
        <v>321.00960838869992</v>
      </c>
      <c r="K169" s="1">
        <f>IF(K146="","",'Cost and Benefit Parameters'!$M$26)</f>
        <v>321.00960838869992</v>
      </c>
      <c r="L169" s="1">
        <f>IF(L146="","",'Cost and Benefit Parameters'!$M$26)</f>
        <v>321.00960838869992</v>
      </c>
      <c r="M169" s="1">
        <f>IF(M146="","",'Cost and Benefit Parameters'!$M$26)</f>
        <v>321.00960838869992</v>
      </c>
      <c r="N169" s="1">
        <f>IF(N146="","",'Cost and Benefit Parameters'!$M$26)</f>
        <v>321.00960838869992</v>
      </c>
      <c r="O169" s="1">
        <f>IF(O146="","",'Cost and Benefit Parameters'!$M$26)</f>
        <v>321.00960838869992</v>
      </c>
      <c r="P169" s="1">
        <f>IF(P146="","",'Cost and Benefit Parameters'!$M$26)</f>
        <v>321.00960838869992</v>
      </c>
      <c r="Q169" s="1">
        <f>IF(Q146="","",'Cost and Benefit Parameters'!$M$26)</f>
        <v>321.00960838869992</v>
      </c>
      <c r="R169" s="1">
        <f>IF(R146="","",'Cost and Benefit Parameters'!$M$26)</f>
        <v>321.00960838869992</v>
      </c>
      <c r="S169" s="1">
        <f>IF(S146="","",'Cost and Benefit Parameters'!$M$26)</f>
        <v>321.00960838869992</v>
      </c>
      <c r="T169" s="1">
        <f>IF(T146="","",'Cost and Benefit Parameters'!$M$26)</f>
        <v>321.00960838869992</v>
      </c>
      <c r="U169" s="1">
        <f>IF(U146="","",'Cost and Benefit Parameters'!$M$26)</f>
        <v>321.00960838869992</v>
      </c>
      <c r="V169" s="1">
        <f>IF(V146="","",'Cost and Benefit Parameters'!$M$26)</f>
        <v>321.00960838869992</v>
      </c>
      <c r="W169" s="1">
        <f>IF(W146="","",'Cost and Benefit Parameters'!$M$26)</f>
        <v>321.00960838869992</v>
      </c>
      <c r="X169" s="1">
        <f>IF(X146="","",'Cost and Benefit Parameters'!$M$26)</f>
        <v>321.00960838869992</v>
      </c>
      <c r="Y169" s="1">
        <f>IF(Y146="","",'Cost and Benefit Parameters'!$M$26)</f>
        <v>321.00960838869992</v>
      </c>
      <c r="Z169" s="1">
        <f>IF(Z146="","",'Cost and Benefit Parameters'!$M$26)</f>
        <v>321.00960838869992</v>
      </c>
      <c r="AA169" s="1">
        <f>IF(AA146="","",'Cost and Benefit Parameters'!$M$26)</f>
        <v>321.00960838869992</v>
      </c>
      <c r="AB169" s="1">
        <f>IF(AB146="","",'Cost and Benefit Parameters'!$M$26)</f>
        <v>321.00960838869992</v>
      </c>
      <c r="AC169" s="1">
        <f>IF(AC146="","",'Cost and Benefit Parameters'!$M$26)</f>
        <v>321.00960838869992</v>
      </c>
      <c r="AD169" s="1">
        <f>IF(AD146="","",'Cost and Benefit Parameters'!$M$26)</f>
        <v>321.00960838869992</v>
      </c>
      <c r="AE169" s="1">
        <f>IF(AE146="","",'Cost and Benefit Parameters'!$M$26)</f>
        <v>321.00960838869992</v>
      </c>
      <c r="AF169" s="1">
        <f>IF(AF146="","",'Cost and Benefit Parameters'!$M$26)</f>
        <v>321.00960838869992</v>
      </c>
      <c r="AG169" s="1">
        <f>IF(AG146="","",'Cost and Benefit Parameters'!$M$26)</f>
        <v>321.00960838869992</v>
      </c>
      <c r="AH169" s="1">
        <f>IF(AH146="","",'Cost and Benefit Parameters'!$M$26)</f>
        <v>321.00960838869992</v>
      </c>
      <c r="AI169" s="1">
        <f>IF(AI146="","",'Cost and Benefit Parameters'!$M$26)</f>
        <v>321.00960838869992</v>
      </c>
      <c r="AJ169" s="1">
        <f>IF(AJ146="","",'Cost and Benefit Parameters'!$M$26)</f>
        <v>321.00960838869992</v>
      </c>
      <c r="AK169" s="1">
        <f>IF(AK146="","",'Cost and Benefit Parameters'!$M$26)</f>
        <v>321.00960838869992</v>
      </c>
      <c r="AL169" s="1">
        <f>IF(AL146="","",'Cost and Benefit Parameters'!$M$26)</f>
        <v>321.00960838869992</v>
      </c>
      <c r="AM169" s="1">
        <f>IF(AM146="","",'Cost and Benefit Parameters'!$M$26)</f>
        <v>321.00960838869992</v>
      </c>
      <c r="AN169" s="1">
        <f>IF(AN146="","",'Cost and Benefit Parameters'!$M$26)</f>
        <v>321.00960838869992</v>
      </c>
      <c r="AO169" s="1">
        <f>IF(AO146="","",'Cost and Benefit Parameters'!$M$26)</f>
        <v>321.00960838869992</v>
      </c>
      <c r="AP169" s="1">
        <f>IF(AP146="","",'Cost and Benefit Parameters'!$M$26)</f>
        <v>321.00960838869992</v>
      </c>
      <c r="AQ169" s="1">
        <f>IF(AQ146="","",'Cost and Benefit Parameters'!$M$26)</f>
        <v>321.00960838869992</v>
      </c>
      <c r="AR169" s="1">
        <f>IF(AR146="","",'Cost and Benefit Parameters'!$M$26)</f>
        <v>321.00960838869992</v>
      </c>
      <c r="AS169" s="1">
        <f>IF(AS146="","",'Cost and Benefit Parameters'!$M$26)</f>
        <v>321.00960838869992</v>
      </c>
      <c r="AT169" s="1">
        <f>IF(AT146="","",'Cost and Benefit Parameters'!$M$26)</f>
        <v>321.00960838869992</v>
      </c>
      <c r="AU169" s="1">
        <f>IF(AU146="","",'Cost and Benefit Parameters'!$M$26)</f>
        <v>321.00960838869992</v>
      </c>
      <c r="AV169" s="1" t="str">
        <f>IF(AV146="","",'Cost and Benefit Parameters'!$M$26)</f>
        <v/>
      </c>
      <c r="AW169" s="1" t="str">
        <f>IF(AW146="","",'Cost and Benefit Parameters'!$M$26)</f>
        <v/>
      </c>
      <c r="AX169" s="1" t="str">
        <f>IF(AX146="","",'Cost and Benefit Parameters'!$M$26)</f>
        <v/>
      </c>
      <c r="AY169" s="1" t="str">
        <f>IF(AY146="","",'Cost and Benefit Parameters'!$M$26)</f>
        <v/>
      </c>
      <c r="AZ169" s="1" t="str">
        <f>IF(AZ146="","",'Cost and Benefit Parameters'!$M$26)</f>
        <v/>
      </c>
      <c r="BA169" s="1" t="str">
        <f>IF(BA146="","",'Cost and Benefit Parameters'!$M$26)</f>
        <v/>
      </c>
      <c r="BB169" s="1" t="str">
        <f>IF(BB146="","",'Cost and Benefit Parameters'!$M$26)</f>
        <v/>
      </c>
      <c r="BC169" s="1" t="str">
        <f>IF(BC146="","",'Cost and Benefit Parameters'!$M$26)</f>
        <v/>
      </c>
      <c r="BD169" s="1" t="str">
        <f>IF(BD146="","",'Cost and Benefit Parameters'!$M$26)</f>
        <v/>
      </c>
      <c r="BE169" s="1" t="str">
        <f>IF(BE146="","",'Cost and Benefit Parameters'!$M$26)</f>
        <v/>
      </c>
      <c r="BF169" s="1" t="str">
        <f>IF(BF146="","",'Cost and Benefit Parameters'!$M$26)</f>
        <v/>
      </c>
      <c r="BG169" s="1" t="str">
        <f>IF(BG146="","",'Cost and Benefit Parameters'!$M$26)</f>
        <v/>
      </c>
      <c r="BH169" s="1" t="str">
        <f>IF(BH146="","",'Cost and Benefit Parameters'!$M$26)</f>
        <v/>
      </c>
      <c r="BI169" s="1" t="str">
        <f>IF(BI146="","",'Cost and Benefit Parameters'!$M$26)</f>
        <v/>
      </c>
      <c r="BJ169" s="1" t="str">
        <f>IF(BJ146="","",'Cost and Benefit Parameters'!$M$26)</f>
        <v/>
      </c>
      <c r="BK169" s="1" t="str">
        <f>IF(BK146="","",'Cost and Benefit Parameters'!$M$26)</f>
        <v/>
      </c>
      <c r="BL169" s="1" t="str">
        <f>IF(BL146="","",'Cost and Benefit Parameters'!$M$26)</f>
        <v/>
      </c>
      <c r="BM169" s="1" t="str">
        <f>IF(BM146="","",'Cost and Benefit Parameters'!$M$26)</f>
        <v/>
      </c>
    </row>
    <row r="170" spans="1:72" x14ac:dyDescent="0.55000000000000004">
      <c r="A170" s="639"/>
      <c r="B170" t="s">
        <v>469</v>
      </c>
      <c r="G170" s="1" t="str">
        <f>IF(G147="","",'Cost and Benefit Parameters'!$M$26)</f>
        <v/>
      </c>
      <c r="H170" s="1" t="str">
        <f>IF(H147="","",'Cost and Benefit Parameters'!$M$26)</f>
        <v/>
      </c>
      <c r="I170" s="1">
        <f>IF(I147="","",'Cost and Benefit Parameters'!$M$26)</f>
        <v>321.00960838869992</v>
      </c>
      <c r="J170" s="1">
        <f>IF(J147="","",'Cost and Benefit Parameters'!$M$26)</f>
        <v>321.00960838869992</v>
      </c>
      <c r="K170" s="1">
        <f>IF(K147="","",'Cost and Benefit Parameters'!$M$26)</f>
        <v>321.00960838869992</v>
      </c>
      <c r="L170" s="1">
        <f>IF(L147="","",'Cost and Benefit Parameters'!$M$26)</f>
        <v>321.00960838869992</v>
      </c>
      <c r="M170" s="1">
        <f>IF(M147="","",'Cost and Benefit Parameters'!$M$26)</f>
        <v>321.00960838869992</v>
      </c>
      <c r="N170" s="1">
        <f>IF(N147="","",'Cost and Benefit Parameters'!$M$26)</f>
        <v>321.00960838869992</v>
      </c>
      <c r="O170" s="1">
        <f>IF(O147="","",'Cost and Benefit Parameters'!$M$26)</f>
        <v>321.00960838869992</v>
      </c>
      <c r="P170" s="1">
        <f>IF(P147="","",'Cost and Benefit Parameters'!$M$26)</f>
        <v>321.00960838869992</v>
      </c>
      <c r="Q170" s="1">
        <f>IF(Q147="","",'Cost and Benefit Parameters'!$M$26)</f>
        <v>321.00960838869992</v>
      </c>
      <c r="R170" s="1">
        <f>IF(R147="","",'Cost and Benefit Parameters'!$M$26)</f>
        <v>321.00960838869992</v>
      </c>
      <c r="S170" s="1">
        <f>IF(S147="","",'Cost and Benefit Parameters'!$M$26)</f>
        <v>321.00960838869992</v>
      </c>
      <c r="T170" s="1">
        <f>IF(T147="","",'Cost and Benefit Parameters'!$M$26)</f>
        <v>321.00960838869992</v>
      </c>
      <c r="U170" s="1">
        <f>IF(U147="","",'Cost and Benefit Parameters'!$M$26)</f>
        <v>321.00960838869992</v>
      </c>
      <c r="V170" s="1">
        <f>IF(V147="","",'Cost and Benefit Parameters'!$M$26)</f>
        <v>321.00960838869992</v>
      </c>
      <c r="W170" s="1">
        <f>IF(W147="","",'Cost and Benefit Parameters'!$M$26)</f>
        <v>321.00960838869992</v>
      </c>
      <c r="X170" s="1">
        <f>IF(X147="","",'Cost and Benefit Parameters'!$M$26)</f>
        <v>321.00960838869992</v>
      </c>
      <c r="Y170" s="1">
        <f>IF(Y147="","",'Cost and Benefit Parameters'!$M$26)</f>
        <v>321.00960838869992</v>
      </c>
      <c r="Z170" s="1">
        <f>IF(Z147="","",'Cost and Benefit Parameters'!$M$26)</f>
        <v>321.00960838869992</v>
      </c>
      <c r="AA170" s="1">
        <f>IF(AA147="","",'Cost and Benefit Parameters'!$M$26)</f>
        <v>321.00960838869992</v>
      </c>
      <c r="AB170" s="1">
        <f>IF(AB147="","",'Cost and Benefit Parameters'!$M$26)</f>
        <v>321.00960838869992</v>
      </c>
      <c r="AC170" s="1">
        <f>IF(AC147="","",'Cost and Benefit Parameters'!$M$26)</f>
        <v>321.00960838869992</v>
      </c>
      <c r="AD170" s="1">
        <f>IF(AD147="","",'Cost and Benefit Parameters'!$M$26)</f>
        <v>321.00960838869992</v>
      </c>
      <c r="AE170" s="1">
        <f>IF(AE147="","",'Cost and Benefit Parameters'!$M$26)</f>
        <v>321.00960838869992</v>
      </c>
      <c r="AF170" s="1">
        <f>IF(AF147="","",'Cost and Benefit Parameters'!$M$26)</f>
        <v>321.00960838869992</v>
      </c>
      <c r="AG170" s="1">
        <f>IF(AG147="","",'Cost and Benefit Parameters'!$M$26)</f>
        <v>321.00960838869992</v>
      </c>
      <c r="AH170" s="1">
        <f>IF(AH147="","",'Cost and Benefit Parameters'!$M$26)</f>
        <v>321.00960838869992</v>
      </c>
      <c r="AI170" s="1">
        <f>IF(AI147="","",'Cost and Benefit Parameters'!$M$26)</f>
        <v>321.00960838869992</v>
      </c>
      <c r="AJ170" s="1">
        <f>IF(AJ147="","",'Cost and Benefit Parameters'!$M$26)</f>
        <v>321.00960838869992</v>
      </c>
      <c r="AK170" s="1">
        <f>IF(AK147="","",'Cost and Benefit Parameters'!$M$26)</f>
        <v>321.00960838869992</v>
      </c>
      <c r="AL170" s="1">
        <f>IF(AL147="","",'Cost and Benefit Parameters'!$M$26)</f>
        <v>321.00960838869992</v>
      </c>
      <c r="AM170" s="1">
        <f>IF(AM147="","",'Cost and Benefit Parameters'!$M$26)</f>
        <v>321.00960838869992</v>
      </c>
      <c r="AN170" s="1">
        <f>IF(AN147="","",'Cost and Benefit Parameters'!$M$26)</f>
        <v>321.00960838869992</v>
      </c>
      <c r="AO170" s="1">
        <f>IF(AO147="","",'Cost and Benefit Parameters'!$M$26)</f>
        <v>321.00960838869992</v>
      </c>
      <c r="AP170" s="1">
        <f>IF(AP147="","",'Cost and Benefit Parameters'!$M$26)</f>
        <v>321.00960838869992</v>
      </c>
      <c r="AQ170" s="1">
        <f>IF(AQ147="","",'Cost and Benefit Parameters'!$M$26)</f>
        <v>321.00960838869992</v>
      </c>
      <c r="AR170" s="1">
        <f>IF(AR147="","",'Cost and Benefit Parameters'!$M$26)</f>
        <v>321.00960838869992</v>
      </c>
      <c r="AS170" s="1">
        <f>IF(AS147="","",'Cost and Benefit Parameters'!$M$26)</f>
        <v>321.00960838869992</v>
      </c>
      <c r="AT170" s="1">
        <f>IF(AT147="","",'Cost and Benefit Parameters'!$M$26)</f>
        <v>321.00960838869992</v>
      </c>
      <c r="AU170" s="1">
        <f>IF(AU147="","",'Cost and Benefit Parameters'!$M$26)</f>
        <v>321.00960838869992</v>
      </c>
      <c r="AV170" s="1">
        <f>IF(AV147="","",'Cost and Benefit Parameters'!$M$26)</f>
        <v>321.00960838869992</v>
      </c>
      <c r="AW170" s="1" t="str">
        <f>IF(AW147="","",'Cost and Benefit Parameters'!$M$26)</f>
        <v/>
      </c>
      <c r="AX170" s="1" t="str">
        <f>IF(AX147="","",'Cost and Benefit Parameters'!$M$26)</f>
        <v/>
      </c>
      <c r="AY170" s="1" t="str">
        <f>IF(AY147="","",'Cost and Benefit Parameters'!$M$26)</f>
        <v/>
      </c>
      <c r="AZ170" s="1" t="str">
        <f>IF(AZ147="","",'Cost and Benefit Parameters'!$M$26)</f>
        <v/>
      </c>
      <c r="BA170" s="1" t="str">
        <f>IF(BA147="","",'Cost and Benefit Parameters'!$M$26)</f>
        <v/>
      </c>
      <c r="BB170" s="1" t="str">
        <f>IF(BB147="","",'Cost and Benefit Parameters'!$M$26)</f>
        <v/>
      </c>
      <c r="BC170" s="1" t="str">
        <f>IF(BC147="","",'Cost and Benefit Parameters'!$M$26)</f>
        <v/>
      </c>
      <c r="BD170" s="1" t="str">
        <f>IF(BD147="","",'Cost and Benefit Parameters'!$M$26)</f>
        <v/>
      </c>
      <c r="BE170" s="1" t="str">
        <f>IF(BE147="","",'Cost and Benefit Parameters'!$M$26)</f>
        <v/>
      </c>
      <c r="BF170" s="1" t="str">
        <f>IF(BF147="","",'Cost and Benefit Parameters'!$M$26)</f>
        <v/>
      </c>
      <c r="BG170" s="1" t="str">
        <f>IF(BG147="","",'Cost and Benefit Parameters'!$M$26)</f>
        <v/>
      </c>
      <c r="BH170" s="1" t="str">
        <f>IF(BH147="","",'Cost and Benefit Parameters'!$M$26)</f>
        <v/>
      </c>
      <c r="BI170" s="1" t="str">
        <f>IF(BI147="","",'Cost and Benefit Parameters'!$M$26)</f>
        <v/>
      </c>
      <c r="BJ170" s="1" t="str">
        <f>IF(BJ147="","",'Cost and Benefit Parameters'!$M$26)</f>
        <v/>
      </c>
      <c r="BK170" s="1" t="str">
        <f>IF(BK147="","",'Cost and Benefit Parameters'!$M$26)</f>
        <v/>
      </c>
      <c r="BL170" s="1" t="str">
        <f>IF(BL147="","",'Cost and Benefit Parameters'!$M$26)</f>
        <v/>
      </c>
      <c r="BM170" s="1" t="str">
        <f>IF(BM147="","",'Cost and Benefit Parameters'!$M$26)</f>
        <v/>
      </c>
    </row>
    <row r="171" spans="1:72" x14ac:dyDescent="0.55000000000000004">
      <c r="A171" s="639"/>
      <c r="B171" t="s">
        <v>470</v>
      </c>
      <c r="G171" s="1" t="str">
        <f>IF(G148="","",'Cost and Benefit Parameters'!$M$26)</f>
        <v/>
      </c>
      <c r="H171" s="1" t="str">
        <f>IF(H148="","",'Cost and Benefit Parameters'!$M$26)</f>
        <v/>
      </c>
      <c r="I171" s="1" t="str">
        <f>IF(I148="","",'Cost and Benefit Parameters'!$M$26)</f>
        <v/>
      </c>
      <c r="J171" s="1">
        <f>IF(J148="","",'Cost and Benefit Parameters'!$M$26)</f>
        <v>321.00960838869992</v>
      </c>
      <c r="K171" s="1">
        <f>IF(K148="","",'Cost and Benefit Parameters'!$M$26)</f>
        <v>321.00960838869992</v>
      </c>
      <c r="L171" s="1">
        <f>IF(L148="","",'Cost and Benefit Parameters'!$M$26)</f>
        <v>321.00960838869992</v>
      </c>
      <c r="M171" s="1">
        <f>IF(M148="","",'Cost and Benefit Parameters'!$M$26)</f>
        <v>321.00960838869992</v>
      </c>
      <c r="N171" s="1">
        <f>IF(N148="","",'Cost and Benefit Parameters'!$M$26)</f>
        <v>321.00960838869992</v>
      </c>
      <c r="O171" s="1">
        <f>IF(O148="","",'Cost and Benefit Parameters'!$M$26)</f>
        <v>321.00960838869992</v>
      </c>
      <c r="P171" s="1">
        <f>IF(P148="","",'Cost and Benefit Parameters'!$M$26)</f>
        <v>321.00960838869992</v>
      </c>
      <c r="Q171" s="1">
        <f>IF(Q148="","",'Cost and Benefit Parameters'!$M$26)</f>
        <v>321.00960838869992</v>
      </c>
      <c r="R171" s="1">
        <f>IF(R148="","",'Cost and Benefit Parameters'!$M$26)</f>
        <v>321.00960838869992</v>
      </c>
      <c r="S171" s="1">
        <f>IF(S148="","",'Cost and Benefit Parameters'!$M$26)</f>
        <v>321.00960838869992</v>
      </c>
      <c r="T171" s="1">
        <f>IF(T148="","",'Cost and Benefit Parameters'!$M$26)</f>
        <v>321.00960838869992</v>
      </c>
      <c r="U171" s="1">
        <f>IF(U148="","",'Cost and Benefit Parameters'!$M$26)</f>
        <v>321.00960838869992</v>
      </c>
      <c r="V171" s="1">
        <f>IF(V148="","",'Cost and Benefit Parameters'!$M$26)</f>
        <v>321.00960838869992</v>
      </c>
      <c r="W171" s="1">
        <f>IF(W148="","",'Cost and Benefit Parameters'!$M$26)</f>
        <v>321.00960838869992</v>
      </c>
      <c r="X171" s="1">
        <f>IF(X148="","",'Cost and Benefit Parameters'!$M$26)</f>
        <v>321.00960838869992</v>
      </c>
      <c r="Y171" s="1">
        <f>IF(Y148="","",'Cost and Benefit Parameters'!$M$26)</f>
        <v>321.00960838869992</v>
      </c>
      <c r="Z171" s="1">
        <f>IF(Z148="","",'Cost and Benefit Parameters'!$M$26)</f>
        <v>321.00960838869992</v>
      </c>
      <c r="AA171" s="1">
        <f>IF(AA148="","",'Cost and Benefit Parameters'!$M$26)</f>
        <v>321.00960838869992</v>
      </c>
      <c r="AB171" s="1">
        <f>IF(AB148="","",'Cost and Benefit Parameters'!$M$26)</f>
        <v>321.00960838869992</v>
      </c>
      <c r="AC171" s="1">
        <f>IF(AC148="","",'Cost and Benefit Parameters'!$M$26)</f>
        <v>321.00960838869992</v>
      </c>
      <c r="AD171" s="1">
        <f>IF(AD148="","",'Cost and Benefit Parameters'!$M$26)</f>
        <v>321.00960838869992</v>
      </c>
      <c r="AE171" s="1">
        <f>IF(AE148="","",'Cost and Benefit Parameters'!$M$26)</f>
        <v>321.00960838869992</v>
      </c>
      <c r="AF171" s="1">
        <f>IF(AF148="","",'Cost and Benefit Parameters'!$M$26)</f>
        <v>321.00960838869992</v>
      </c>
      <c r="AG171" s="1">
        <f>IF(AG148="","",'Cost and Benefit Parameters'!$M$26)</f>
        <v>321.00960838869992</v>
      </c>
      <c r="AH171" s="1">
        <f>IF(AH148="","",'Cost and Benefit Parameters'!$M$26)</f>
        <v>321.00960838869992</v>
      </c>
      <c r="AI171" s="1">
        <f>IF(AI148="","",'Cost and Benefit Parameters'!$M$26)</f>
        <v>321.00960838869992</v>
      </c>
      <c r="AJ171" s="1">
        <f>IF(AJ148="","",'Cost and Benefit Parameters'!$M$26)</f>
        <v>321.00960838869992</v>
      </c>
      <c r="AK171" s="1">
        <f>IF(AK148="","",'Cost and Benefit Parameters'!$M$26)</f>
        <v>321.00960838869992</v>
      </c>
      <c r="AL171" s="1">
        <f>IF(AL148="","",'Cost and Benefit Parameters'!$M$26)</f>
        <v>321.00960838869992</v>
      </c>
      <c r="AM171" s="1">
        <f>IF(AM148="","",'Cost and Benefit Parameters'!$M$26)</f>
        <v>321.00960838869992</v>
      </c>
      <c r="AN171" s="1">
        <f>IF(AN148="","",'Cost and Benefit Parameters'!$M$26)</f>
        <v>321.00960838869992</v>
      </c>
      <c r="AO171" s="1">
        <f>IF(AO148="","",'Cost and Benefit Parameters'!$M$26)</f>
        <v>321.00960838869992</v>
      </c>
      <c r="AP171" s="1">
        <f>IF(AP148="","",'Cost and Benefit Parameters'!$M$26)</f>
        <v>321.00960838869992</v>
      </c>
      <c r="AQ171" s="1">
        <f>IF(AQ148="","",'Cost and Benefit Parameters'!$M$26)</f>
        <v>321.00960838869992</v>
      </c>
      <c r="AR171" s="1">
        <f>IF(AR148="","",'Cost and Benefit Parameters'!$M$26)</f>
        <v>321.00960838869992</v>
      </c>
      <c r="AS171" s="1">
        <f>IF(AS148="","",'Cost and Benefit Parameters'!$M$26)</f>
        <v>321.00960838869992</v>
      </c>
      <c r="AT171" s="1">
        <f>IF(AT148="","",'Cost and Benefit Parameters'!$M$26)</f>
        <v>321.00960838869992</v>
      </c>
      <c r="AU171" s="1">
        <f>IF(AU148="","",'Cost and Benefit Parameters'!$M$26)</f>
        <v>321.00960838869992</v>
      </c>
      <c r="AV171" s="1">
        <f>IF(AV148="","",'Cost and Benefit Parameters'!$M$26)</f>
        <v>321.00960838869992</v>
      </c>
      <c r="AW171" s="1">
        <f>IF(AW148="","",'Cost and Benefit Parameters'!$M$26)</f>
        <v>321.00960838869992</v>
      </c>
      <c r="AX171" s="1" t="str">
        <f>IF(AX148="","",'Cost and Benefit Parameters'!$M$26)</f>
        <v/>
      </c>
      <c r="AY171" s="1" t="str">
        <f>IF(AY148="","",'Cost and Benefit Parameters'!$M$26)</f>
        <v/>
      </c>
      <c r="AZ171" s="1" t="str">
        <f>IF(AZ148="","",'Cost and Benefit Parameters'!$M$26)</f>
        <v/>
      </c>
      <c r="BA171" s="1" t="str">
        <f>IF(BA148="","",'Cost and Benefit Parameters'!$M$26)</f>
        <v/>
      </c>
      <c r="BB171" s="1" t="str">
        <f>IF(BB148="","",'Cost and Benefit Parameters'!$M$26)</f>
        <v/>
      </c>
      <c r="BC171" s="1" t="str">
        <f>IF(BC148="","",'Cost and Benefit Parameters'!$M$26)</f>
        <v/>
      </c>
      <c r="BD171" s="1" t="str">
        <f>IF(BD148="","",'Cost and Benefit Parameters'!$M$26)</f>
        <v/>
      </c>
      <c r="BE171" s="1" t="str">
        <f>IF(BE148="","",'Cost and Benefit Parameters'!$M$26)</f>
        <v/>
      </c>
      <c r="BF171" s="1" t="str">
        <f>IF(BF148="","",'Cost and Benefit Parameters'!$M$26)</f>
        <v/>
      </c>
      <c r="BG171" s="1" t="str">
        <f>IF(BG148="","",'Cost and Benefit Parameters'!$M$26)</f>
        <v/>
      </c>
      <c r="BH171" s="1" t="str">
        <f>IF(BH148="","",'Cost and Benefit Parameters'!$M$26)</f>
        <v/>
      </c>
      <c r="BI171" s="1" t="str">
        <f>IF(BI148="","",'Cost and Benefit Parameters'!$M$26)</f>
        <v/>
      </c>
      <c r="BJ171" s="1" t="str">
        <f>IF(BJ148="","",'Cost and Benefit Parameters'!$M$26)</f>
        <v/>
      </c>
      <c r="BK171" s="1" t="str">
        <f>IF(BK148="","",'Cost and Benefit Parameters'!$M$26)</f>
        <v/>
      </c>
      <c r="BL171" s="1" t="str">
        <f>IF(BL148="","",'Cost and Benefit Parameters'!$M$26)</f>
        <v/>
      </c>
      <c r="BM171" s="1" t="str">
        <f>IF(BM148="","",'Cost and Benefit Parameters'!$M$26)</f>
        <v/>
      </c>
    </row>
    <row r="172" spans="1:72" x14ac:dyDescent="0.55000000000000004">
      <c r="A172" s="639"/>
      <c r="B172" t="s">
        <v>471</v>
      </c>
      <c r="G172" s="1" t="str">
        <f>IF(G149="","",'Cost and Benefit Parameters'!$M$26)</f>
        <v/>
      </c>
      <c r="H172" s="1" t="str">
        <f>IF(H149="","",'Cost and Benefit Parameters'!$M$26)</f>
        <v/>
      </c>
      <c r="I172" s="1" t="str">
        <f>IF(I149="","",'Cost and Benefit Parameters'!$M$26)</f>
        <v/>
      </c>
      <c r="J172" s="1" t="str">
        <f>IF(J149="","",'Cost and Benefit Parameters'!$M$26)</f>
        <v/>
      </c>
      <c r="K172" s="1">
        <f>IF(K149="","",'Cost and Benefit Parameters'!$M$26)</f>
        <v>321.00960838869992</v>
      </c>
      <c r="L172" s="1">
        <f>IF(L149="","",'Cost and Benefit Parameters'!$M$26)</f>
        <v>321.00960838869992</v>
      </c>
      <c r="M172" s="1">
        <f>IF(M149="","",'Cost and Benefit Parameters'!$M$26)</f>
        <v>321.00960838869992</v>
      </c>
      <c r="N172" s="1">
        <f>IF(N149="","",'Cost and Benefit Parameters'!$M$26)</f>
        <v>321.00960838869992</v>
      </c>
      <c r="O172" s="1">
        <f>IF(O149="","",'Cost and Benefit Parameters'!$M$26)</f>
        <v>321.00960838869992</v>
      </c>
      <c r="P172" s="1">
        <f>IF(P149="","",'Cost and Benefit Parameters'!$M$26)</f>
        <v>321.00960838869992</v>
      </c>
      <c r="Q172" s="1">
        <f>IF(Q149="","",'Cost and Benefit Parameters'!$M$26)</f>
        <v>321.00960838869992</v>
      </c>
      <c r="R172" s="1">
        <f>IF(R149="","",'Cost and Benefit Parameters'!$M$26)</f>
        <v>321.00960838869992</v>
      </c>
      <c r="S172" s="1">
        <f>IF(S149="","",'Cost and Benefit Parameters'!$M$26)</f>
        <v>321.00960838869992</v>
      </c>
      <c r="T172" s="1">
        <f>IF(T149="","",'Cost and Benefit Parameters'!$M$26)</f>
        <v>321.00960838869992</v>
      </c>
      <c r="U172" s="1">
        <f>IF(U149="","",'Cost and Benefit Parameters'!$M$26)</f>
        <v>321.00960838869992</v>
      </c>
      <c r="V172" s="1">
        <f>IF(V149="","",'Cost and Benefit Parameters'!$M$26)</f>
        <v>321.00960838869992</v>
      </c>
      <c r="W172" s="1">
        <f>IF(W149="","",'Cost and Benefit Parameters'!$M$26)</f>
        <v>321.00960838869992</v>
      </c>
      <c r="X172" s="1">
        <f>IF(X149="","",'Cost and Benefit Parameters'!$M$26)</f>
        <v>321.00960838869992</v>
      </c>
      <c r="Y172" s="1">
        <f>IF(Y149="","",'Cost and Benefit Parameters'!$M$26)</f>
        <v>321.00960838869992</v>
      </c>
      <c r="Z172" s="1">
        <f>IF(Z149="","",'Cost and Benefit Parameters'!$M$26)</f>
        <v>321.00960838869992</v>
      </c>
      <c r="AA172" s="1">
        <f>IF(AA149="","",'Cost and Benefit Parameters'!$M$26)</f>
        <v>321.00960838869992</v>
      </c>
      <c r="AB172" s="1">
        <f>IF(AB149="","",'Cost and Benefit Parameters'!$M$26)</f>
        <v>321.00960838869992</v>
      </c>
      <c r="AC172" s="1">
        <f>IF(AC149="","",'Cost and Benefit Parameters'!$M$26)</f>
        <v>321.00960838869992</v>
      </c>
      <c r="AD172" s="1">
        <f>IF(AD149="","",'Cost and Benefit Parameters'!$M$26)</f>
        <v>321.00960838869992</v>
      </c>
      <c r="AE172" s="1">
        <f>IF(AE149="","",'Cost and Benefit Parameters'!$M$26)</f>
        <v>321.00960838869992</v>
      </c>
      <c r="AF172" s="1">
        <f>IF(AF149="","",'Cost and Benefit Parameters'!$M$26)</f>
        <v>321.00960838869992</v>
      </c>
      <c r="AG172" s="1">
        <f>IF(AG149="","",'Cost and Benefit Parameters'!$M$26)</f>
        <v>321.00960838869992</v>
      </c>
      <c r="AH172" s="1">
        <f>IF(AH149="","",'Cost and Benefit Parameters'!$M$26)</f>
        <v>321.00960838869992</v>
      </c>
      <c r="AI172" s="1">
        <f>IF(AI149="","",'Cost and Benefit Parameters'!$M$26)</f>
        <v>321.00960838869992</v>
      </c>
      <c r="AJ172" s="1">
        <f>IF(AJ149="","",'Cost and Benefit Parameters'!$M$26)</f>
        <v>321.00960838869992</v>
      </c>
      <c r="AK172" s="1">
        <f>IF(AK149="","",'Cost and Benefit Parameters'!$M$26)</f>
        <v>321.00960838869992</v>
      </c>
      <c r="AL172" s="1">
        <f>IF(AL149="","",'Cost and Benefit Parameters'!$M$26)</f>
        <v>321.00960838869992</v>
      </c>
      <c r="AM172" s="1">
        <f>IF(AM149="","",'Cost and Benefit Parameters'!$M$26)</f>
        <v>321.00960838869992</v>
      </c>
      <c r="AN172" s="1">
        <f>IF(AN149="","",'Cost and Benefit Parameters'!$M$26)</f>
        <v>321.00960838869992</v>
      </c>
      <c r="AO172" s="1">
        <f>IF(AO149="","",'Cost and Benefit Parameters'!$M$26)</f>
        <v>321.00960838869992</v>
      </c>
      <c r="AP172" s="1">
        <f>IF(AP149="","",'Cost and Benefit Parameters'!$M$26)</f>
        <v>321.00960838869992</v>
      </c>
      <c r="AQ172" s="1">
        <f>IF(AQ149="","",'Cost and Benefit Parameters'!$M$26)</f>
        <v>321.00960838869992</v>
      </c>
      <c r="AR172" s="1">
        <f>IF(AR149="","",'Cost and Benefit Parameters'!$M$26)</f>
        <v>321.00960838869992</v>
      </c>
      <c r="AS172" s="1">
        <f>IF(AS149="","",'Cost and Benefit Parameters'!$M$26)</f>
        <v>321.00960838869992</v>
      </c>
      <c r="AT172" s="1">
        <f>IF(AT149="","",'Cost and Benefit Parameters'!$M$26)</f>
        <v>321.00960838869992</v>
      </c>
      <c r="AU172" s="1">
        <f>IF(AU149="","",'Cost and Benefit Parameters'!$M$26)</f>
        <v>321.00960838869992</v>
      </c>
      <c r="AV172" s="1">
        <f>IF(AV149="","",'Cost and Benefit Parameters'!$M$26)</f>
        <v>321.00960838869992</v>
      </c>
      <c r="AW172" s="1">
        <f>IF(AW149="","",'Cost and Benefit Parameters'!$M$26)</f>
        <v>321.00960838869992</v>
      </c>
      <c r="AX172" s="1">
        <f>IF(AX149="","",'Cost and Benefit Parameters'!$M$26)</f>
        <v>321.00960838869992</v>
      </c>
      <c r="AY172" s="1" t="str">
        <f>IF(AY149="","",'Cost and Benefit Parameters'!$M$26)</f>
        <v/>
      </c>
      <c r="AZ172" s="1" t="str">
        <f>IF(AZ149="","",'Cost and Benefit Parameters'!$M$26)</f>
        <v/>
      </c>
      <c r="BA172" s="1" t="str">
        <f>IF(BA149="","",'Cost and Benefit Parameters'!$M$26)</f>
        <v/>
      </c>
      <c r="BB172" s="1" t="str">
        <f>IF(BB149="","",'Cost and Benefit Parameters'!$M$26)</f>
        <v/>
      </c>
      <c r="BC172" s="1" t="str">
        <f>IF(BC149="","",'Cost and Benefit Parameters'!$M$26)</f>
        <v/>
      </c>
      <c r="BD172" s="1" t="str">
        <f>IF(BD149="","",'Cost and Benefit Parameters'!$M$26)</f>
        <v/>
      </c>
      <c r="BE172" s="1" t="str">
        <f>IF(BE149="","",'Cost and Benefit Parameters'!$M$26)</f>
        <v/>
      </c>
      <c r="BF172" s="1" t="str">
        <f>IF(BF149="","",'Cost and Benefit Parameters'!$M$26)</f>
        <v/>
      </c>
      <c r="BG172" s="1" t="str">
        <f>IF(BG149="","",'Cost and Benefit Parameters'!$M$26)</f>
        <v/>
      </c>
      <c r="BH172" s="1" t="str">
        <f>IF(BH149="","",'Cost and Benefit Parameters'!$M$26)</f>
        <v/>
      </c>
      <c r="BI172" s="1" t="str">
        <f>IF(BI149="","",'Cost and Benefit Parameters'!$M$26)</f>
        <v/>
      </c>
      <c r="BJ172" s="1" t="str">
        <f>IF(BJ149="","",'Cost and Benefit Parameters'!$M$26)</f>
        <v/>
      </c>
      <c r="BK172" s="1" t="str">
        <f>IF(BK149="","",'Cost and Benefit Parameters'!$M$26)</f>
        <v/>
      </c>
      <c r="BL172" s="1" t="str">
        <f>IF(BL149="","",'Cost and Benefit Parameters'!$M$26)</f>
        <v/>
      </c>
      <c r="BM172" s="1" t="str">
        <f>IF(BM149="","",'Cost and Benefit Parameters'!$M$26)</f>
        <v/>
      </c>
    </row>
    <row r="173" spans="1:72" x14ac:dyDescent="0.55000000000000004">
      <c r="A173" s="639"/>
      <c r="B173" t="s">
        <v>472</v>
      </c>
      <c r="G173" s="1" t="str">
        <f>IF(G150="","",'Cost and Benefit Parameters'!$M$26)</f>
        <v/>
      </c>
      <c r="H173" s="1" t="str">
        <f>IF(H150="","",'Cost and Benefit Parameters'!$M$26)</f>
        <v/>
      </c>
      <c r="I173" s="1" t="str">
        <f>IF(I150="","",'Cost and Benefit Parameters'!$M$26)</f>
        <v/>
      </c>
      <c r="J173" s="1" t="str">
        <f>IF(J150="","",'Cost and Benefit Parameters'!$M$26)</f>
        <v/>
      </c>
      <c r="K173" s="1" t="str">
        <f>IF(K150="","",'Cost and Benefit Parameters'!$M$26)</f>
        <v/>
      </c>
      <c r="L173" s="1">
        <f>IF(L150="","",'Cost and Benefit Parameters'!$M$26)</f>
        <v>321.00960838869992</v>
      </c>
      <c r="M173" s="1">
        <f>IF(M150="","",'Cost and Benefit Parameters'!$M$26)</f>
        <v>321.00960838869992</v>
      </c>
      <c r="N173" s="1">
        <f>IF(N150="","",'Cost and Benefit Parameters'!$M$26)</f>
        <v>321.00960838869992</v>
      </c>
      <c r="O173" s="1">
        <f>IF(O150="","",'Cost and Benefit Parameters'!$M$26)</f>
        <v>321.00960838869992</v>
      </c>
      <c r="P173" s="1">
        <f>IF(P150="","",'Cost and Benefit Parameters'!$M$26)</f>
        <v>321.00960838869992</v>
      </c>
      <c r="Q173" s="1">
        <f>IF(Q150="","",'Cost and Benefit Parameters'!$M$26)</f>
        <v>321.00960838869992</v>
      </c>
      <c r="R173" s="1">
        <f>IF(R150="","",'Cost and Benefit Parameters'!$M$26)</f>
        <v>321.00960838869992</v>
      </c>
      <c r="S173" s="1">
        <f>IF(S150="","",'Cost and Benefit Parameters'!$M$26)</f>
        <v>321.00960838869992</v>
      </c>
      <c r="T173" s="1">
        <f>IF(T150="","",'Cost and Benefit Parameters'!$M$26)</f>
        <v>321.00960838869992</v>
      </c>
      <c r="U173" s="1">
        <f>IF(U150="","",'Cost and Benefit Parameters'!$M$26)</f>
        <v>321.00960838869992</v>
      </c>
      <c r="V173" s="1">
        <f>IF(V150="","",'Cost and Benefit Parameters'!$M$26)</f>
        <v>321.00960838869992</v>
      </c>
      <c r="W173" s="1">
        <f>IF(W150="","",'Cost and Benefit Parameters'!$M$26)</f>
        <v>321.00960838869992</v>
      </c>
      <c r="X173" s="1">
        <f>IF(X150="","",'Cost and Benefit Parameters'!$M$26)</f>
        <v>321.00960838869992</v>
      </c>
      <c r="Y173" s="1">
        <f>IF(Y150="","",'Cost and Benefit Parameters'!$M$26)</f>
        <v>321.00960838869992</v>
      </c>
      <c r="Z173" s="1">
        <f>IF(Z150="","",'Cost and Benefit Parameters'!$M$26)</f>
        <v>321.00960838869992</v>
      </c>
      <c r="AA173" s="1">
        <f>IF(AA150="","",'Cost and Benefit Parameters'!$M$26)</f>
        <v>321.00960838869992</v>
      </c>
      <c r="AB173" s="1">
        <f>IF(AB150="","",'Cost and Benefit Parameters'!$M$26)</f>
        <v>321.00960838869992</v>
      </c>
      <c r="AC173" s="1">
        <f>IF(AC150="","",'Cost and Benefit Parameters'!$M$26)</f>
        <v>321.00960838869992</v>
      </c>
      <c r="AD173" s="1">
        <f>IF(AD150="","",'Cost and Benefit Parameters'!$M$26)</f>
        <v>321.00960838869992</v>
      </c>
      <c r="AE173" s="1">
        <f>IF(AE150="","",'Cost and Benefit Parameters'!$M$26)</f>
        <v>321.00960838869992</v>
      </c>
      <c r="AF173" s="1">
        <f>IF(AF150="","",'Cost and Benefit Parameters'!$M$26)</f>
        <v>321.00960838869992</v>
      </c>
      <c r="AG173" s="1">
        <f>IF(AG150="","",'Cost and Benefit Parameters'!$M$26)</f>
        <v>321.00960838869992</v>
      </c>
      <c r="AH173" s="1">
        <f>IF(AH150="","",'Cost and Benefit Parameters'!$M$26)</f>
        <v>321.00960838869992</v>
      </c>
      <c r="AI173" s="1">
        <f>IF(AI150="","",'Cost and Benefit Parameters'!$M$26)</f>
        <v>321.00960838869992</v>
      </c>
      <c r="AJ173" s="1">
        <f>IF(AJ150="","",'Cost and Benefit Parameters'!$M$26)</f>
        <v>321.00960838869992</v>
      </c>
      <c r="AK173" s="1">
        <f>IF(AK150="","",'Cost and Benefit Parameters'!$M$26)</f>
        <v>321.00960838869992</v>
      </c>
      <c r="AL173" s="1">
        <f>IF(AL150="","",'Cost and Benefit Parameters'!$M$26)</f>
        <v>321.00960838869992</v>
      </c>
      <c r="AM173" s="1">
        <f>IF(AM150="","",'Cost and Benefit Parameters'!$M$26)</f>
        <v>321.00960838869992</v>
      </c>
      <c r="AN173" s="1">
        <f>IF(AN150="","",'Cost and Benefit Parameters'!$M$26)</f>
        <v>321.00960838869992</v>
      </c>
      <c r="AO173" s="1">
        <f>IF(AO150="","",'Cost and Benefit Parameters'!$M$26)</f>
        <v>321.00960838869992</v>
      </c>
      <c r="AP173" s="1">
        <f>IF(AP150="","",'Cost and Benefit Parameters'!$M$26)</f>
        <v>321.00960838869992</v>
      </c>
      <c r="AQ173" s="1">
        <f>IF(AQ150="","",'Cost and Benefit Parameters'!$M$26)</f>
        <v>321.00960838869992</v>
      </c>
      <c r="AR173" s="1">
        <f>IF(AR150="","",'Cost and Benefit Parameters'!$M$26)</f>
        <v>321.00960838869992</v>
      </c>
      <c r="AS173" s="1">
        <f>IF(AS150="","",'Cost and Benefit Parameters'!$M$26)</f>
        <v>321.00960838869992</v>
      </c>
      <c r="AT173" s="1">
        <f>IF(AT150="","",'Cost and Benefit Parameters'!$M$26)</f>
        <v>321.00960838869992</v>
      </c>
      <c r="AU173" s="1">
        <f>IF(AU150="","",'Cost and Benefit Parameters'!$M$26)</f>
        <v>321.00960838869992</v>
      </c>
      <c r="AV173" s="1">
        <f>IF(AV150="","",'Cost and Benefit Parameters'!$M$26)</f>
        <v>321.00960838869992</v>
      </c>
      <c r="AW173" s="1">
        <f>IF(AW150="","",'Cost and Benefit Parameters'!$M$26)</f>
        <v>321.00960838869992</v>
      </c>
      <c r="AX173" s="1">
        <f>IF(AX150="","",'Cost and Benefit Parameters'!$M$26)</f>
        <v>321.00960838869992</v>
      </c>
      <c r="AY173" s="1">
        <f>IF(AY150="","",'Cost and Benefit Parameters'!$M$26)</f>
        <v>321.00960838869992</v>
      </c>
      <c r="AZ173" s="1" t="str">
        <f>IF(AZ150="","",'Cost and Benefit Parameters'!$M$26)</f>
        <v/>
      </c>
      <c r="BA173" s="1" t="str">
        <f>IF(BA150="","",'Cost and Benefit Parameters'!$M$26)</f>
        <v/>
      </c>
      <c r="BB173" s="1" t="str">
        <f>IF(BB150="","",'Cost and Benefit Parameters'!$M$26)</f>
        <v/>
      </c>
      <c r="BC173" s="1" t="str">
        <f>IF(BC150="","",'Cost and Benefit Parameters'!$M$26)</f>
        <v/>
      </c>
      <c r="BD173" s="1" t="str">
        <f>IF(BD150="","",'Cost and Benefit Parameters'!$M$26)</f>
        <v/>
      </c>
      <c r="BE173" s="1" t="str">
        <f>IF(BE150="","",'Cost and Benefit Parameters'!$M$26)</f>
        <v/>
      </c>
      <c r="BF173" s="1" t="str">
        <f>IF(BF150="","",'Cost and Benefit Parameters'!$M$26)</f>
        <v/>
      </c>
      <c r="BG173" s="1" t="str">
        <f>IF(BG150="","",'Cost and Benefit Parameters'!$M$26)</f>
        <v/>
      </c>
      <c r="BH173" s="1" t="str">
        <f>IF(BH150="","",'Cost and Benefit Parameters'!$M$26)</f>
        <v/>
      </c>
      <c r="BI173" s="1" t="str">
        <f>IF(BI150="","",'Cost and Benefit Parameters'!$M$26)</f>
        <v/>
      </c>
      <c r="BJ173" s="1" t="str">
        <f>IF(BJ150="","",'Cost and Benefit Parameters'!$M$26)</f>
        <v/>
      </c>
      <c r="BK173" s="1" t="str">
        <f>IF(BK150="","",'Cost and Benefit Parameters'!$M$26)</f>
        <v/>
      </c>
      <c r="BL173" s="1" t="str">
        <f>IF(BL150="","",'Cost and Benefit Parameters'!$M$26)</f>
        <v/>
      </c>
      <c r="BM173" s="1" t="str">
        <f>IF(BM150="","",'Cost and Benefit Parameters'!$M$26)</f>
        <v/>
      </c>
    </row>
    <row r="174" spans="1:72" x14ac:dyDescent="0.55000000000000004">
      <c r="A174" s="639"/>
      <c r="B174" t="s">
        <v>473</v>
      </c>
      <c r="G174" s="1" t="str">
        <f>IF(G151="","",'Cost and Benefit Parameters'!$M$26)</f>
        <v/>
      </c>
      <c r="H174" s="1" t="str">
        <f>IF(H151="","",'Cost and Benefit Parameters'!$M$26)</f>
        <v/>
      </c>
      <c r="I174" s="1" t="str">
        <f>IF(I151="","",'Cost and Benefit Parameters'!$M$26)</f>
        <v/>
      </c>
      <c r="J174" s="1" t="str">
        <f>IF(J151="","",'Cost and Benefit Parameters'!$M$26)</f>
        <v/>
      </c>
      <c r="K174" s="1" t="str">
        <f>IF(K151="","",'Cost and Benefit Parameters'!$M$26)</f>
        <v/>
      </c>
      <c r="L174" s="1" t="str">
        <f>IF(L151="","",'Cost and Benefit Parameters'!$M$26)</f>
        <v/>
      </c>
      <c r="M174" s="1">
        <f>IF(M151="","",'Cost and Benefit Parameters'!$M$26)</f>
        <v>321.00960838869992</v>
      </c>
      <c r="N174" s="1">
        <f>IF(N151="","",'Cost and Benefit Parameters'!$M$26)</f>
        <v>321.00960838869992</v>
      </c>
      <c r="O174" s="1">
        <f>IF(O151="","",'Cost and Benefit Parameters'!$M$26)</f>
        <v>321.00960838869992</v>
      </c>
      <c r="P174" s="1">
        <f>IF(P151="","",'Cost and Benefit Parameters'!$M$26)</f>
        <v>321.00960838869992</v>
      </c>
      <c r="Q174" s="1">
        <f>IF(Q151="","",'Cost and Benefit Parameters'!$M$26)</f>
        <v>321.00960838869992</v>
      </c>
      <c r="R174" s="1">
        <f>IF(R151="","",'Cost and Benefit Parameters'!$M$26)</f>
        <v>321.00960838869992</v>
      </c>
      <c r="S174" s="1">
        <f>IF(S151="","",'Cost and Benefit Parameters'!$M$26)</f>
        <v>321.00960838869992</v>
      </c>
      <c r="T174" s="1">
        <f>IF(T151="","",'Cost and Benefit Parameters'!$M$26)</f>
        <v>321.00960838869992</v>
      </c>
      <c r="U174" s="1">
        <f>IF(U151="","",'Cost and Benefit Parameters'!$M$26)</f>
        <v>321.00960838869992</v>
      </c>
      <c r="V174" s="1">
        <f>IF(V151="","",'Cost and Benefit Parameters'!$M$26)</f>
        <v>321.00960838869992</v>
      </c>
      <c r="W174" s="1">
        <f>IF(W151="","",'Cost and Benefit Parameters'!$M$26)</f>
        <v>321.00960838869992</v>
      </c>
      <c r="X174" s="1">
        <f>IF(X151="","",'Cost and Benefit Parameters'!$M$26)</f>
        <v>321.00960838869992</v>
      </c>
      <c r="Y174" s="1">
        <f>IF(Y151="","",'Cost and Benefit Parameters'!$M$26)</f>
        <v>321.00960838869992</v>
      </c>
      <c r="Z174" s="1">
        <f>IF(Z151="","",'Cost and Benefit Parameters'!$M$26)</f>
        <v>321.00960838869992</v>
      </c>
      <c r="AA174" s="1">
        <f>IF(AA151="","",'Cost and Benefit Parameters'!$M$26)</f>
        <v>321.00960838869992</v>
      </c>
      <c r="AB174" s="1">
        <f>IF(AB151="","",'Cost and Benefit Parameters'!$M$26)</f>
        <v>321.00960838869992</v>
      </c>
      <c r="AC174" s="1">
        <f>IF(AC151="","",'Cost and Benefit Parameters'!$M$26)</f>
        <v>321.00960838869992</v>
      </c>
      <c r="AD174" s="1">
        <f>IF(AD151="","",'Cost and Benefit Parameters'!$M$26)</f>
        <v>321.00960838869992</v>
      </c>
      <c r="AE174" s="1">
        <f>IF(AE151="","",'Cost and Benefit Parameters'!$M$26)</f>
        <v>321.00960838869992</v>
      </c>
      <c r="AF174" s="1">
        <f>IF(AF151="","",'Cost and Benefit Parameters'!$M$26)</f>
        <v>321.00960838869992</v>
      </c>
      <c r="AG174" s="1">
        <f>IF(AG151="","",'Cost and Benefit Parameters'!$M$26)</f>
        <v>321.00960838869992</v>
      </c>
      <c r="AH174" s="1">
        <f>IF(AH151="","",'Cost and Benefit Parameters'!$M$26)</f>
        <v>321.00960838869992</v>
      </c>
      <c r="AI174" s="1">
        <f>IF(AI151="","",'Cost and Benefit Parameters'!$M$26)</f>
        <v>321.00960838869992</v>
      </c>
      <c r="AJ174" s="1">
        <f>IF(AJ151="","",'Cost and Benefit Parameters'!$M$26)</f>
        <v>321.00960838869992</v>
      </c>
      <c r="AK174" s="1">
        <f>IF(AK151="","",'Cost and Benefit Parameters'!$M$26)</f>
        <v>321.00960838869992</v>
      </c>
      <c r="AL174" s="1">
        <f>IF(AL151="","",'Cost and Benefit Parameters'!$M$26)</f>
        <v>321.00960838869992</v>
      </c>
      <c r="AM174" s="1">
        <f>IF(AM151="","",'Cost and Benefit Parameters'!$M$26)</f>
        <v>321.00960838869992</v>
      </c>
      <c r="AN174" s="1">
        <f>IF(AN151="","",'Cost and Benefit Parameters'!$M$26)</f>
        <v>321.00960838869992</v>
      </c>
      <c r="AO174" s="1">
        <f>IF(AO151="","",'Cost and Benefit Parameters'!$M$26)</f>
        <v>321.00960838869992</v>
      </c>
      <c r="AP174" s="1">
        <f>IF(AP151="","",'Cost and Benefit Parameters'!$M$26)</f>
        <v>321.00960838869992</v>
      </c>
      <c r="AQ174" s="1">
        <f>IF(AQ151="","",'Cost and Benefit Parameters'!$M$26)</f>
        <v>321.00960838869992</v>
      </c>
      <c r="AR174" s="1">
        <f>IF(AR151="","",'Cost and Benefit Parameters'!$M$26)</f>
        <v>321.00960838869992</v>
      </c>
      <c r="AS174" s="1">
        <f>IF(AS151="","",'Cost and Benefit Parameters'!$M$26)</f>
        <v>321.00960838869992</v>
      </c>
      <c r="AT174" s="1">
        <f>IF(AT151="","",'Cost and Benefit Parameters'!$M$26)</f>
        <v>321.00960838869992</v>
      </c>
      <c r="AU174" s="1">
        <f>IF(AU151="","",'Cost and Benefit Parameters'!$M$26)</f>
        <v>321.00960838869992</v>
      </c>
      <c r="AV174" s="1">
        <f>IF(AV151="","",'Cost and Benefit Parameters'!$M$26)</f>
        <v>321.00960838869992</v>
      </c>
      <c r="AW174" s="1">
        <f>IF(AW151="","",'Cost and Benefit Parameters'!$M$26)</f>
        <v>321.00960838869992</v>
      </c>
      <c r="AX174" s="1">
        <f>IF(AX151="","",'Cost and Benefit Parameters'!$M$26)</f>
        <v>321.00960838869992</v>
      </c>
      <c r="AY174" s="1">
        <f>IF(AY151="","",'Cost and Benefit Parameters'!$M$26)</f>
        <v>321.00960838869992</v>
      </c>
      <c r="AZ174" s="1">
        <f>IF(AZ151="","",'Cost and Benefit Parameters'!$M$26)</f>
        <v>321.00960838869992</v>
      </c>
      <c r="BA174" s="1" t="str">
        <f>IF(BA151="","",'Cost and Benefit Parameters'!$M$26)</f>
        <v/>
      </c>
      <c r="BB174" s="1" t="str">
        <f>IF(BB151="","",'Cost and Benefit Parameters'!$M$26)</f>
        <v/>
      </c>
      <c r="BC174" s="1" t="str">
        <f>IF(BC151="","",'Cost and Benefit Parameters'!$M$26)</f>
        <v/>
      </c>
      <c r="BD174" s="1" t="str">
        <f>IF(BD151="","",'Cost and Benefit Parameters'!$M$26)</f>
        <v/>
      </c>
      <c r="BE174" s="1" t="str">
        <f>IF(BE151="","",'Cost and Benefit Parameters'!$M$26)</f>
        <v/>
      </c>
      <c r="BF174" s="1" t="str">
        <f>IF(BF151="","",'Cost and Benefit Parameters'!$M$26)</f>
        <v/>
      </c>
      <c r="BG174" s="1" t="str">
        <f>IF(BG151="","",'Cost and Benefit Parameters'!$M$26)</f>
        <v/>
      </c>
      <c r="BH174" s="1" t="str">
        <f>IF(BH151="","",'Cost and Benefit Parameters'!$M$26)</f>
        <v/>
      </c>
      <c r="BI174" s="1" t="str">
        <f>IF(BI151="","",'Cost and Benefit Parameters'!$M$26)</f>
        <v/>
      </c>
      <c r="BJ174" s="1" t="str">
        <f>IF(BJ151="","",'Cost and Benefit Parameters'!$M$26)</f>
        <v/>
      </c>
      <c r="BK174" s="1" t="str">
        <f>IF(BK151="","",'Cost and Benefit Parameters'!$M$26)</f>
        <v/>
      </c>
      <c r="BL174" s="1" t="str">
        <f>IF(BL151="","",'Cost and Benefit Parameters'!$M$26)</f>
        <v/>
      </c>
      <c r="BM174" s="1" t="str">
        <f>IF(BM151="","",'Cost and Benefit Parameters'!$M$26)</f>
        <v/>
      </c>
    </row>
    <row r="175" spans="1:72" x14ac:dyDescent="0.55000000000000004">
      <c r="A175" s="639"/>
      <c r="B175" t="s">
        <v>474</v>
      </c>
      <c r="G175" s="1" t="str">
        <f>IF(G152="","",'Cost and Benefit Parameters'!$M$26)</f>
        <v/>
      </c>
      <c r="H175" s="1" t="str">
        <f>IF(H152="","",'Cost and Benefit Parameters'!$M$26)</f>
        <v/>
      </c>
      <c r="I175" s="1" t="str">
        <f>IF(I152="","",'Cost and Benefit Parameters'!$M$26)</f>
        <v/>
      </c>
      <c r="J175" s="1" t="str">
        <f>IF(J152="","",'Cost and Benefit Parameters'!$M$26)</f>
        <v/>
      </c>
      <c r="K175" s="1" t="str">
        <f>IF(K152="","",'Cost and Benefit Parameters'!$M$26)</f>
        <v/>
      </c>
      <c r="L175" s="1" t="str">
        <f>IF(L152="","",'Cost and Benefit Parameters'!$M$26)</f>
        <v/>
      </c>
      <c r="M175" s="1" t="str">
        <f>IF(M152="","",'Cost and Benefit Parameters'!$M$26)</f>
        <v/>
      </c>
      <c r="N175" s="1">
        <f>IF(N152="","",'Cost and Benefit Parameters'!$M$26)</f>
        <v>321.00960838869992</v>
      </c>
      <c r="O175" s="1">
        <f>IF(O152="","",'Cost and Benefit Parameters'!$M$26)</f>
        <v>321.00960838869992</v>
      </c>
      <c r="P175" s="1">
        <f>IF(P152="","",'Cost and Benefit Parameters'!$M$26)</f>
        <v>321.00960838869992</v>
      </c>
      <c r="Q175" s="1">
        <f>IF(Q152="","",'Cost and Benefit Parameters'!$M$26)</f>
        <v>321.00960838869992</v>
      </c>
      <c r="R175" s="1">
        <f>IF(R152="","",'Cost and Benefit Parameters'!$M$26)</f>
        <v>321.00960838869992</v>
      </c>
      <c r="S175" s="1">
        <f>IF(S152="","",'Cost and Benefit Parameters'!$M$26)</f>
        <v>321.00960838869992</v>
      </c>
      <c r="T175" s="1">
        <f>IF(T152="","",'Cost and Benefit Parameters'!$M$26)</f>
        <v>321.00960838869992</v>
      </c>
      <c r="U175" s="1">
        <f>IF(U152="","",'Cost and Benefit Parameters'!$M$26)</f>
        <v>321.00960838869992</v>
      </c>
      <c r="V175" s="1">
        <f>IF(V152="","",'Cost and Benefit Parameters'!$M$26)</f>
        <v>321.00960838869992</v>
      </c>
      <c r="W175" s="1">
        <f>IF(W152="","",'Cost and Benefit Parameters'!$M$26)</f>
        <v>321.00960838869992</v>
      </c>
      <c r="X175" s="1">
        <f>IF(X152="","",'Cost and Benefit Parameters'!$M$26)</f>
        <v>321.00960838869992</v>
      </c>
      <c r="Y175" s="1">
        <f>IF(Y152="","",'Cost and Benefit Parameters'!$M$26)</f>
        <v>321.00960838869992</v>
      </c>
      <c r="Z175" s="1">
        <f>IF(Z152="","",'Cost and Benefit Parameters'!$M$26)</f>
        <v>321.00960838869992</v>
      </c>
      <c r="AA175" s="1">
        <f>IF(AA152="","",'Cost and Benefit Parameters'!$M$26)</f>
        <v>321.00960838869992</v>
      </c>
      <c r="AB175" s="1">
        <f>IF(AB152="","",'Cost and Benefit Parameters'!$M$26)</f>
        <v>321.00960838869992</v>
      </c>
      <c r="AC175" s="1">
        <f>IF(AC152="","",'Cost and Benefit Parameters'!$M$26)</f>
        <v>321.00960838869992</v>
      </c>
      <c r="AD175" s="1">
        <f>IF(AD152="","",'Cost and Benefit Parameters'!$M$26)</f>
        <v>321.00960838869992</v>
      </c>
      <c r="AE175" s="1">
        <f>IF(AE152="","",'Cost and Benefit Parameters'!$M$26)</f>
        <v>321.00960838869992</v>
      </c>
      <c r="AF175" s="1">
        <f>IF(AF152="","",'Cost and Benefit Parameters'!$M$26)</f>
        <v>321.00960838869992</v>
      </c>
      <c r="AG175" s="1">
        <f>IF(AG152="","",'Cost and Benefit Parameters'!$M$26)</f>
        <v>321.00960838869992</v>
      </c>
      <c r="AH175" s="1">
        <f>IF(AH152="","",'Cost and Benefit Parameters'!$M$26)</f>
        <v>321.00960838869992</v>
      </c>
      <c r="AI175" s="1">
        <f>IF(AI152="","",'Cost and Benefit Parameters'!$M$26)</f>
        <v>321.00960838869992</v>
      </c>
      <c r="AJ175" s="1">
        <f>IF(AJ152="","",'Cost and Benefit Parameters'!$M$26)</f>
        <v>321.00960838869992</v>
      </c>
      <c r="AK175" s="1">
        <f>IF(AK152="","",'Cost and Benefit Parameters'!$M$26)</f>
        <v>321.00960838869992</v>
      </c>
      <c r="AL175" s="1">
        <f>IF(AL152="","",'Cost and Benefit Parameters'!$M$26)</f>
        <v>321.00960838869992</v>
      </c>
      <c r="AM175" s="1">
        <f>IF(AM152="","",'Cost and Benefit Parameters'!$M$26)</f>
        <v>321.00960838869992</v>
      </c>
      <c r="AN175" s="1">
        <f>IF(AN152="","",'Cost and Benefit Parameters'!$M$26)</f>
        <v>321.00960838869992</v>
      </c>
      <c r="AO175" s="1">
        <f>IF(AO152="","",'Cost and Benefit Parameters'!$M$26)</f>
        <v>321.00960838869992</v>
      </c>
      <c r="AP175" s="1">
        <f>IF(AP152="","",'Cost and Benefit Parameters'!$M$26)</f>
        <v>321.00960838869992</v>
      </c>
      <c r="AQ175" s="1">
        <f>IF(AQ152="","",'Cost and Benefit Parameters'!$M$26)</f>
        <v>321.00960838869992</v>
      </c>
      <c r="AR175" s="1">
        <f>IF(AR152="","",'Cost and Benefit Parameters'!$M$26)</f>
        <v>321.00960838869992</v>
      </c>
      <c r="AS175" s="1">
        <f>IF(AS152="","",'Cost and Benefit Parameters'!$M$26)</f>
        <v>321.00960838869992</v>
      </c>
      <c r="AT175" s="1">
        <f>IF(AT152="","",'Cost and Benefit Parameters'!$M$26)</f>
        <v>321.00960838869992</v>
      </c>
      <c r="AU175" s="1">
        <f>IF(AU152="","",'Cost and Benefit Parameters'!$M$26)</f>
        <v>321.00960838869992</v>
      </c>
      <c r="AV175" s="1">
        <f>IF(AV152="","",'Cost and Benefit Parameters'!$M$26)</f>
        <v>321.00960838869992</v>
      </c>
      <c r="AW175" s="1">
        <f>IF(AW152="","",'Cost and Benefit Parameters'!$M$26)</f>
        <v>321.00960838869992</v>
      </c>
      <c r="AX175" s="1">
        <f>IF(AX152="","",'Cost and Benefit Parameters'!$M$26)</f>
        <v>321.00960838869992</v>
      </c>
      <c r="AY175" s="1">
        <f>IF(AY152="","",'Cost and Benefit Parameters'!$M$26)</f>
        <v>321.00960838869992</v>
      </c>
      <c r="AZ175" s="1">
        <f>IF(AZ152="","",'Cost and Benefit Parameters'!$M$26)</f>
        <v>321.00960838869992</v>
      </c>
      <c r="BA175" s="1">
        <f>IF(BA152="","",'Cost and Benefit Parameters'!$M$26)</f>
        <v>321.00960838869992</v>
      </c>
      <c r="BB175" s="1" t="str">
        <f>IF(BB152="","",'Cost and Benefit Parameters'!$M$26)</f>
        <v/>
      </c>
      <c r="BC175" s="1" t="str">
        <f>IF(BC152="","",'Cost and Benefit Parameters'!$M$26)</f>
        <v/>
      </c>
      <c r="BD175" s="1" t="str">
        <f>IF(BD152="","",'Cost and Benefit Parameters'!$M$26)</f>
        <v/>
      </c>
      <c r="BE175" s="1" t="str">
        <f>IF(BE152="","",'Cost and Benefit Parameters'!$M$26)</f>
        <v/>
      </c>
      <c r="BF175" s="1" t="str">
        <f>IF(BF152="","",'Cost and Benefit Parameters'!$M$26)</f>
        <v/>
      </c>
      <c r="BG175" s="1" t="str">
        <f>IF(BG152="","",'Cost and Benefit Parameters'!$M$26)</f>
        <v/>
      </c>
      <c r="BH175" s="1" t="str">
        <f>IF(BH152="","",'Cost and Benefit Parameters'!$M$26)</f>
        <v/>
      </c>
      <c r="BI175" s="1" t="str">
        <f>IF(BI152="","",'Cost and Benefit Parameters'!$M$26)</f>
        <v/>
      </c>
      <c r="BJ175" s="1" t="str">
        <f>IF(BJ152="","",'Cost and Benefit Parameters'!$M$26)</f>
        <v/>
      </c>
      <c r="BK175" s="1" t="str">
        <f>IF(BK152="","",'Cost and Benefit Parameters'!$M$26)</f>
        <v/>
      </c>
      <c r="BL175" s="1" t="str">
        <f>IF(BL152="","",'Cost and Benefit Parameters'!$M$26)</f>
        <v/>
      </c>
      <c r="BM175" s="1" t="str">
        <f>IF(BM152="","",'Cost and Benefit Parameters'!$M$26)</f>
        <v/>
      </c>
    </row>
    <row r="176" spans="1:72" x14ac:dyDescent="0.55000000000000004">
      <c r="A176" s="639"/>
      <c r="B176" t="s">
        <v>475</v>
      </c>
      <c r="G176" s="1" t="str">
        <f>IF(G153="","",'Cost and Benefit Parameters'!$M$26)</f>
        <v/>
      </c>
      <c r="H176" s="1" t="str">
        <f>IF(H153="","",'Cost and Benefit Parameters'!$M$26)</f>
        <v/>
      </c>
      <c r="I176" s="1" t="str">
        <f>IF(I153="","",'Cost and Benefit Parameters'!$M$26)</f>
        <v/>
      </c>
      <c r="J176" s="1" t="str">
        <f>IF(J153="","",'Cost and Benefit Parameters'!$M$26)</f>
        <v/>
      </c>
      <c r="K176" s="1" t="str">
        <f>IF(K153="","",'Cost and Benefit Parameters'!$M$26)</f>
        <v/>
      </c>
      <c r="L176" s="1" t="str">
        <f>IF(L153="","",'Cost and Benefit Parameters'!$M$26)</f>
        <v/>
      </c>
      <c r="M176" s="1" t="str">
        <f>IF(M153="","",'Cost and Benefit Parameters'!$M$26)</f>
        <v/>
      </c>
      <c r="N176" s="1" t="str">
        <f>IF(N153="","",'Cost and Benefit Parameters'!$M$26)</f>
        <v/>
      </c>
      <c r="O176" s="1">
        <f>IF(O153="","",'Cost and Benefit Parameters'!$M$26)</f>
        <v>321.00960838869992</v>
      </c>
      <c r="P176" s="1">
        <f>IF(P153="","",'Cost and Benefit Parameters'!$M$26)</f>
        <v>321.00960838869992</v>
      </c>
      <c r="Q176" s="1">
        <f>IF(Q153="","",'Cost and Benefit Parameters'!$M$26)</f>
        <v>321.00960838869992</v>
      </c>
      <c r="R176" s="1">
        <f>IF(R153="","",'Cost and Benefit Parameters'!$M$26)</f>
        <v>321.00960838869992</v>
      </c>
      <c r="S176" s="1">
        <f>IF(S153="","",'Cost and Benefit Parameters'!$M$26)</f>
        <v>321.00960838869992</v>
      </c>
      <c r="T176" s="1">
        <f>IF(T153="","",'Cost and Benefit Parameters'!$M$26)</f>
        <v>321.00960838869992</v>
      </c>
      <c r="U176" s="1">
        <f>IF(U153="","",'Cost and Benefit Parameters'!$M$26)</f>
        <v>321.00960838869992</v>
      </c>
      <c r="V176" s="1">
        <f>IF(V153="","",'Cost and Benefit Parameters'!$M$26)</f>
        <v>321.00960838869992</v>
      </c>
      <c r="W176" s="1">
        <f>IF(W153="","",'Cost and Benefit Parameters'!$M$26)</f>
        <v>321.00960838869992</v>
      </c>
      <c r="X176" s="1">
        <f>IF(X153="","",'Cost and Benefit Parameters'!$M$26)</f>
        <v>321.00960838869992</v>
      </c>
      <c r="Y176" s="1">
        <f>IF(Y153="","",'Cost and Benefit Parameters'!$M$26)</f>
        <v>321.00960838869992</v>
      </c>
      <c r="Z176" s="1">
        <f>IF(Z153="","",'Cost and Benefit Parameters'!$M$26)</f>
        <v>321.00960838869992</v>
      </c>
      <c r="AA176" s="1">
        <f>IF(AA153="","",'Cost and Benefit Parameters'!$M$26)</f>
        <v>321.00960838869992</v>
      </c>
      <c r="AB176" s="1">
        <f>IF(AB153="","",'Cost and Benefit Parameters'!$M$26)</f>
        <v>321.00960838869992</v>
      </c>
      <c r="AC176" s="1">
        <f>IF(AC153="","",'Cost and Benefit Parameters'!$M$26)</f>
        <v>321.00960838869992</v>
      </c>
      <c r="AD176" s="1">
        <f>IF(AD153="","",'Cost and Benefit Parameters'!$M$26)</f>
        <v>321.00960838869992</v>
      </c>
      <c r="AE176" s="1">
        <f>IF(AE153="","",'Cost and Benefit Parameters'!$M$26)</f>
        <v>321.00960838869992</v>
      </c>
      <c r="AF176" s="1">
        <f>IF(AF153="","",'Cost and Benefit Parameters'!$M$26)</f>
        <v>321.00960838869992</v>
      </c>
      <c r="AG176" s="1">
        <f>IF(AG153="","",'Cost and Benefit Parameters'!$M$26)</f>
        <v>321.00960838869992</v>
      </c>
      <c r="AH176" s="1">
        <f>IF(AH153="","",'Cost and Benefit Parameters'!$M$26)</f>
        <v>321.00960838869992</v>
      </c>
      <c r="AI176" s="1">
        <f>IF(AI153="","",'Cost and Benefit Parameters'!$M$26)</f>
        <v>321.00960838869992</v>
      </c>
      <c r="AJ176" s="1">
        <f>IF(AJ153="","",'Cost and Benefit Parameters'!$M$26)</f>
        <v>321.00960838869992</v>
      </c>
      <c r="AK176" s="1">
        <f>IF(AK153="","",'Cost and Benefit Parameters'!$M$26)</f>
        <v>321.00960838869992</v>
      </c>
      <c r="AL176" s="1">
        <f>IF(AL153="","",'Cost and Benefit Parameters'!$M$26)</f>
        <v>321.00960838869992</v>
      </c>
      <c r="AM176" s="1">
        <f>IF(AM153="","",'Cost and Benefit Parameters'!$M$26)</f>
        <v>321.00960838869992</v>
      </c>
      <c r="AN176" s="1">
        <f>IF(AN153="","",'Cost and Benefit Parameters'!$M$26)</f>
        <v>321.00960838869992</v>
      </c>
      <c r="AO176" s="1">
        <f>IF(AO153="","",'Cost and Benefit Parameters'!$M$26)</f>
        <v>321.00960838869992</v>
      </c>
      <c r="AP176" s="1">
        <f>IF(AP153="","",'Cost and Benefit Parameters'!$M$26)</f>
        <v>321.00960838869992</v>
      </c>
      <c r="AQ176" s="1">
        <f>IF(AQ153="","",'Cost and Benefit Parameters'!$M$26)</f>
        <v>321.00960838869992</v>
      </c>
      <c r="AR176" s="1">
        <f>IF(AR153="","",'Cost and Benefit Parameters'!$M$26)</f>
        <v>321.00960838869992</v>
      </c>
      <c r="AS176" s="1">
        <f>IF(AS153="","",'Cost and Benefit Parameters'!$M$26)</f>
        <v>321.00960838869992</v>
      </c>
      <c r="AT176" s="1">
        <f>IF(AT153="","",'Cost and Benefit Parameters'!$M$26)</f>
        <v>321.00960838869992</v>
      </c>
      <c r="AU176" s="1">
        <f>IF(AU153="","",'Cost and Benefit Parameters'!$M$26)</f>
        <v>321.00960838869992</v>
      </c>
      <c r="AV176" s="1">
        <f>IF(AV153="","",'Cost and Benefit Parameters'!$M$26)</f>
        <v>321.00960838869992</v>
      </c>
      <c r="AW176" s="1">
        <f>IF(AW153="","",'Cost and Benefit Parameters'!$M$26)</f>
        <v>321.00960838869992</v>
      </c>
      <c r="AX176" s="1">
        <f>IF(AX153="","",'Cost and Benefit Parameters'!$M$26)</f>
        <v>321.00960838869992</v>
      </c>
      <c r="AY176" s="1">
        <f>IF(AY153="","",'Cost and Benefit Parameters'!$M$26)</f>
        <v>321.00960838869992</v>
      </c>
      <c r="AZ176" s="1">
        <f>IF(AZ153="","",'Cost and Benefit Parameters'!$M$26)</f>
        <v>321.00960838869992</v>
      </c>
      <c r="BA176" s="1">
        <f>IF(BA153="","",'Cost and Benefit Parameters'!$M$26)</f>
        <v>321.00960838869992</v>
      </c>
      <c r="BB176" s="1">
        <f>IF(BB153="","",'Cost and Benefit Parameters'!$M$26)</f>
        <v>321.00960838869992</v>
      </c>
      <c r="BC176" s="1" t="str">
        <f>IF(BC153="","",'Cost and Benefit Parameters'!$M$26)</f>
        <v/>
      </c>
      <c r="BD176" s="1" t="str">
        <f>IF(BD153="","",'Cost and Benefit Parameters'!$M$26)</f>
        <v/>
      </c>
      <c r="BE176" s="1" t="str">
        <f>IF(BE153="","",'Cost and Benefit Parameters'!$M$26)</f>
        <v/>
      </c>
      <c r="BF176" s="1" t="str">
        <f>IF(BF153="","",'Cost and Benefit Parameters'!$M$26)</f>
        <v/>
      </c>
      <c r="BG176" s="1" t="str">
        <f>IF(BG153="","",'Cost and Benefit Parameters'!$M$26)</f>
        <v/>
      </c>
      <c r="BH176" s="1" t="str">
        <f>IF(BH153="","",'Cost and Benefit Parameters'!$M$26)</f>
        <v/>
      </c>
      <c r="BI176" s="1" t="str">
        <f>IF(BI153="","",'Cost and Benefit Parameters'!$M$26)</f>
        <v/>
      </c>
      <c r="BJ176" s="1" t="str">
        <f>IF(BJ153="","",'Cost and Benefit Parameters'!$M$26)</f>
        <v/>
      </c>
      <c r="BK176" s="1" t="str">
        <f>IF(BK153="","",'Cost and Benefit Parameters'!$M$26)</f>
        <v/>
      </c>
      <c r="BL176" s="1" t="str">
        <f>IF(BL153="","",'Cost and Benefit Parameters'!$M$26)</f>
        <v/>
      </c>
      <c r="BM176" s="1" t="str">
        <f>IF(BM153="","",'Cost and Benefit Parameters'!$M$26)</f>
        <v/>
      </c>
    </row>
    <row r="177" spans="1:72" x14ac:dyDescent="0.55000000000000004">
      <c r="A177" s="639"/>
      <c r="B177" t="s">
        <v>476</v>
      </c>
      <c r="G177" s="1" t="str">
        <f>IF(G154="","",'Cost and Benefit Parameters'!$M$26)</f>
        <v/>
      </c>
      <c r="H177" s="1" t="str">
        <f>IF(H154="","",'Cost and Benefit Parameters'!$M$26)</f>
        <v/>
      </c>
      <c r="I177" s="1" t="str">
        <f>IF(I154="","",'Cost and Benefit Parameters'!$M$26)</f>
        <v/>
      </c>
      <c r="J177" s="1" t="str">
        <f>IF(J154="","",'Cost and Benefit Parameters'!$M$26)</f>
        <v/>
      </c>
      <c r="K177" s="1" t="str">
        <f>IF(K154="","",'Cost and Benefit Parameters'!$M$26)</f>
        <v/>
      </c>
      <c r="L177" s="1" t="str">
        <f>IF(L154="","",'Cost and Benefit Parameters'!$M$26)</f>
        <v/>
      </c>
      <c r="M177" s="1" t="str">
        <f>IF(M154="","",'Cost and Benefit Parameters'!$M$26)</f>
        <v/>
      </c>
      <c r="N177" s="1" t="str">
        <f>IF(N154="","",'Cost and Benefit Parameters'!$M$26)</f>
        <v/>
      </c>
      <c r="O177" s="1" t="str">
        <f>IF(O154="","",'Cost and Benefit Parameters'!$M$26)</f>
        <v/>
      </c>
      <c r="P177" s="1">
        <f>IF(P154="","",'Cost and Benefit Parameters'!$M$26)</f>
        <v>321.00960838869992</v>
      </c>
      <c r="Q177" s="1">
        <f>IF(Q154="","",'Cost and Benefit Parameters'!$M$26)</f>
        <v>321.00960838869992</v>
      </c>
      <c r="R177" s="1">
        <f>IF(R154="","",'Cost and Benefit Parameters'!$M$26)</f>
        <v>321.00960838869992</v>
      </c>
      <c r="S177" s="1">
        <f>IF(S154="","",'Cost and Benefit Parameters'!$M$26)</f>
        <v>321.00960838869992</v>
      </c>
      <c r="T177" s="1">
        <f>IF(T154="","",'Cost and Benefit Parameters'!$M$26)</f>
        <v>321.00960838869992</v>
      </c>
      <c r="U177" s="1">
        <f>IF(U154="","",'Cost and Benefit Parameters'!$M$26)</f>
        <v>321.00960838869992</v>
      </c>
      <c r="V177" s="1">
        <f>IF(V154="","",'Cost and Benefit Parameters'!$M$26)</f>
        <v>321.00960838869992</v>
      </c>
      <c r="W177" s="1">
        <f>IF(W154="","",'Cost and Benefit Parameters'!$M$26)</f>
        <v>321.00960838869992</v>
      </c>
      <c r="X177" s="1">
        <f>IF(X154="","",'Cost and Benefit Parameters'!$M$26)</f>
        <v>321.00960838869992</v>
      </c>
      <c r="Y177" s="1">
        <f>IF(Y154="","",'Cost and Benefit Parameters'!$M$26)</f>
        <v>321.00960838869992</v>
      </c>
      <c r="Z177" s="1">
        <f>IF(Z154="","",'Cost and Benefit Parameters'!$M$26)</f>
        <v>321.00960838869992</v>
      </c>
      <c r="AA177" s="1">
        <f>IF(AA154="","",'Cost and Benefit Parameters'!$M$26)</f>
        <v>321.00960838869992</v>
      </c>
      <c r="AB177" s="1">
        <f>IF(AB154="","",'Cost and Benefit Parameters'!$M$26)</f>
        <v>321.00960838869992</v>
      </c>
      <c r="AC177" s="1">
        <f>IF(AC154="","",'Cost and Benefit Parameters'!$M$26)</f>
        <v>321.00960838869992</v>
      </c>
      <c r="AD177" s="1">
        <f>IF(AD154="","",'Cost and Benefit Parameters'!$M$26)</f>
        <v>321.00960838869992</v>
      </c>
      <c r="AE177" s="1">
        <f>IF(AE154="","",'Cost and Benefit Parameters'!$M$26)</f>
        <v>321.00960838869992</v>
      </c>
      <c r="AF177" s="1">
        <f>IF(AF154="","",'Cost and Benefit Parameters'!$M$26)</f>
        <v>321.00960838869992</v>
      </c>
      <c r="AG177" s="1">
        <f>IF(AG154="","",'Cost and Benefit Parameters'!$M$26)</f>
        <v>321.00960838869992</v>
      </c>
      <c r="AH177" s="1">
        <f>IF(AH154="","",'Cost and Benefit Parameters'!$M$26)</f>
        <v>321.00960838869992</v>
      </c>
      <c r="AI177" s="1">
        <f>IF(AI154="","",'Cost and Benefit Parameters'!$M$26)</f>
        <v>321.00960838869992</v>
      </c>
      <c r="AJ177" s="1">
        <f>IF(AJ154="","",'Cost and Benefit Parameters'!$M$26)</f>
        <v>321.00960838869992</v>
      </c>
      <c r="AK177" s="1">
        <f>IF(AK154="","",'Cost and Benefit Parameters'!$M$26)</f>
        <v>321.00960838869992</v>
      </c>
      <c r="AL177" s="1">
        <f>IF(AL154="","",'Cost and Benefit Parameters'!$M$26)</f>
        <v>321.00960838869992</v>
      </c>
      <c r="AM177" s="1">
        <f>IF(AM154="","",'Cost and Benefit Parameters'!$M$26)</f>
        <v>321.00960838869992</v>
      </c>
      <c r="AN177" s="1">
        <f>IF(AN154="","",'Cost and Benefit Parameters'!$M$26)</f>
        <v>321.00960838869992</v>
      </c>
      <c r="AO177" s="1">
        <f>IF(AO154="","",'Cost and Benefit Parameters'!$M$26)</f>
        <v>321.00960838869992</v>
      </c>
      <c r="AP177" s="1">
        <f>IF(AP154="","",'Cost and Benefit Parameters'!$M$26)</f>
        <v>321.00960838869992</v>
      </c>
      <c r="AQ177" s="1">
        <f>IF(AQ154="","",'Cost and Benefit Parameters'!$M$26)</f>
        <v>321.00960838869992</v>
      </c>
      <c r="AR177" s="1">
        <f>IF(AR154="","",'Cost and Benefit Parameters'!$M$26)</f>
        <v>321.00960838869992</v>
      </c>
      <c r="AS177" s="1">
        <f>IF(AS154="","",'Cost and Benefit Parameters'!$M$26)</f>
        <v>321.00960838869992</v>
      </c>
      <c r="AT177" s="1">
        <f>IF(AT154="","",'Cost and Benefit Parameters'!$M$26)</f>
        <v>321.00960838869992</v>
      </c>
      <c r="AU177" s="1">
        <f>IF(AU154="","",'Cost and Benefit Parameters'!$M$26)</f>
        <v>321.00960838869992</v>
      </c>
      <c r="AV177" s="1">
        <f>IF(AV154="","",'Cost and Benefit Parameters'!$M$26)</f>
        <v>321.00960838869992</v>
      </c>
      <c r="AW177" s="1">
        <f>IF(AW154="","",'Cost and Benefit Parameters'!$M$26)</f>
        <v>321.00960838869992</v>
      </c>
      <c r="AX177" s="1">
        <f>IF(AX154="","",'Cost and Benefit Parameters'!$M$26)</f>
        <v>321.00960838869992</v>
      </c>
      <c r="AY177" s="1">
        <f>IF(AY154="","",'Cost and Benefit Parameters'!$M$26)</f>
        <v>321.00960838869992</v>
      </c>
      <c r="AZ177" s="1">
        <f>IF(AZ154="","",'Cost and Benefit Parameters'!$M$26)</f>
        <v>321.00960838869992</v>
      </c>
      <c r="BA177" s="1">
        <f>IF(BA154="","",'Cost and Benefit Parameters'!$M$26)</f>
        <v>321.00960838869992</v>
      </c>
      <c r="BB177" s="1">
        <f>IF(BB154="","",'Cost and Benefit Parameters'!$M$26)</f>
        <v>321.00960838869992</v>
      </c>
      <c r="BC177" s="1">
        <f>IF(BC154="","",'Cost and Benefit Parameters'!$M$26)</f>
        <v>321.00960838869992</v>
      </c>
      <c r="BD177" s="1" t="str">
        <f>IF(BD154="","",'Cost and Benefit Parameters'!$M$26)</f>
        <v/>
      </c>
      <c r="BE177" s="1" t="str">
        <f>IF(BE154="","",'Cost and Benefit Parameters'!$M$26)</f>
        <v/>
      </c>
      <c r="BF177" s="1" t="str">
        <f>IF(BF154="","",'Cost and Benefit Parameters'!$M$26)</f>
        <v/>
      </c>
      <c r="BG177" s="1" t="str">
        <f>IF(BG154="","",'Cost and Benefit Parameters'!$M$26)</f>
        <v/>
      </c>
      <c r="BH177" s="1" t="str">
        <f>IF(BH154="","",'Cost and Benefit Parameters'!$M$26)</f>
        <v/>
      </c>
      <c r="BI177" s="1" t="str">
        <f>IF(BI154="","",'Cost and Benefit Parameters'!$M$26)</f>
        <v/>
      </c>
      <c r="BJ177" s="1" t="str">
        <f>IF(BJ154="","",'Cost and Benefit Parameters'!$M$26)</f>
        <v/>
      </c>
      <c r="BK177" s="1" t="str">
        <f>IF(BK154="","",'Cost and Benefit Parameters'!$M$26)</f>
        <v/>
      </c>
      <c r="BL177" s="1" t="str">
        <f>IF(BL154="","",'Cost and Benefit Parameters'!$M$26)</f>
        <v/>
      </c>
      <c r="BM177" s="1" t="str">
        <f>IF(BM154="","",'Cost and Benefit Parameters'!$M$26)</f>
        <v/>
      </c>
    </row>
    <row r="178" spans="1:72" x14ac:dyDescent="0.55000000000000004">
      <c r="A178" s="639"/>
      <c r="B178" t="s">
        <v>477</v>
      </c>
      <c r="G178" s="1" t="str">
        <f>IF(G155="","",'Cost and Benefit Parameters'!$M$26)</f>
        <v/>
      </c>
      <c r="H178" s="1" t="str">
        <f>IF(H155="","",'Cost and Benefit Parameters'!$M$26)</f>
        <v/>
      </c>
      <c r="I178" s="1" t="str">
        <f>IF(I155="","",'Cost and Benefit Parameters'!$M$26)</f>
        <v/>
      </c>
      <c r="J178" s="1" t="str">
        <f>IF(J155="","",'Cost and Benefit Parameters'!$M$26)</f>
        <v/>
      </c>
      <c r="K178" s="1" t="str">
        <f>IF(K155="","",'Cost and Benefit Parameters'!$M$26)</f>
        <v/>
      </c>
      <c r="L178" s="1" t="str">
        <f>IF(L155="","",'Cost and Benefit Parameters'!$M$26)</f>
        <v/>
      </c>
      <c r="M178" s="1" t="str">
        <f>IF(M155="","",'Cost and Benefit Parameters'!$M$26)</f>
        <v/>
      </c>
      <c r="N178" s="1" t="str">
        <f>IF(N155="","",'Cost and Benefit Parameters'!$M$26)</f>
        <v/>
      </c>
      <c r="O178" s="1" t="str">
        <f>IF(O155="","",'Cost and Benefit Parameters'!$M$26)</f>
        <v/>
      </c>
      <c r="P178" s="1" t="str">
        <f>IF(P155="","",'Cost and Benefit Parameters'!$M$26)</f>
        <v/>
      </c>
      <c r="Q178" s="1">
        <f>IF(Q155="","",'Cost and Benefit Parameters'!$M$26)</f>
        <v>321.00960838869992</v>
      </c>
      <c r="R178" s="1">
        <f>IF(R155="","",'Cost and Benefit Parameters'!$M$26)</f>
        <v>321.00960838869992</v>
      </c>
      <c r="S178" s="1">
        <f>IF(S155="","",'Cost and Benefit Parameters'!$M$26)</f>
        <v>321.00960838869992</v>
      </c>
      <c r="T178" s="1">
        <f>IF(T155="","",'Cost and Benefit Parameters'!$M$26)</f>
        <v>321.00960838869992</v>
      </c>
      <c r="U178" s="1">
        <f>IF(U155="","",'Cost and Benefit Parameters'!$M$26)</f>
        <v>321.00960838869992</v>
      </c>
      <c r="V178" s="1">
        <f>IF(V155="","",'Cost and Benefit Parameters'!$M$26)</f>
        <v>321.00960838869992</v>
      </c>
      <c r="W178" s="1">
        <f>IF(W155="","",'Cost and Benefit Parameters'!$M$26)</f>
        <v>321.00960838869992</v>
      </c>
      <c r="X178" s="1">
        <f>IF(X155="","",'Cost and Benefit Parameters'!$M$26)</f>
        <v>321.00960838869992</v>
      </c>
      <c r="Y178" s="1">
        <f>IF(Y155="","",'Cost and Benefit Parameters'!$M$26)</f>
        <v>321.00960838869992</v>
      </c>
      <c r="Z178" s="1">
        <f>IF(Z155="","",'Cost and Benefit Parameters'!$M$26)</f>
        <v>321.00960838869992</v>
      </c>
      <c r="AA178" s="1">
        <f>IF(AA155="","",'Cost and Benefit Parameters'!$M$26)</f>
        <v>321.00960838869992</v>
      </c>
      <c r="AB178" s="1">
        <f>IF(AB155="","",'Cost and Benefit Parameters'!$M$26)</f>
        <v>321.00960838869992</v>
      </c>
      <c r="AC178" s="1">
        <f>IF(AC155="","",'Cost and Benefit Parameters'!$M$26)</f>
        <v>321.00960838869992</v>
      </c>
      <c r="AD178" s="1">
        <f>IF(AD155="","",'Cost and Benefit Parameters'!$M$26)</f>
        <v>321.00960838869992</v>
      </c>
      <c r="AE178" s="1">
        <f>IF(AE155="","",'Cost and Benefit Parameters'!$M$26)</f>
        <v>321.00960838869992</v>
      </c>
      <c r="AF178" s="1">
        <f>IF(AF155="","",'Cost and Benefit Parameters'!$M$26)</f>
        <v>321.00960838869992</v>
      </c>
      <c r="AG178" s="1">
        <f>IF(AG155="","",'Cost and Benefit Parameters'!$M$26)</f>
        <v>321.00960838869992</v>
      </c>
      <c r="AH178" s="1">
        <f>IF(AH155="","",'Cost and Benefit Parameters'!$M$26)</f>
        <v>321.00960838869992</v>
      </c>
      <c r="AI178" s="1">
        <f>IF(AI155="","",'Cost and Benefit Parameters'!$M$26)</f>
        <v>321.00960838869992</v>
      </c>
      <c r="AJ178" s="1">
        <f>IF(AJ155="","",'Cost and Benefit Parameters'!$M$26)</f>
        <v>321.00960838869992</v>
      </c>
      <c r="AK178" s="1">
        <f>IF(AK155="","",'Cost and Benefit Parameters'!$M$26)</f>
        <v>321.00960838869992</v>
      </c>
      <c r="AL178" s="1">
        <f>IF(AL155="","",'Cost and Benefit Parameters'!$M$26)</f>
        <v>321.00960838869992</v>
      </c>
      <c r="AM178" s="1">
        <f>IF(AM155="","",'Cost and Benefit Parameters'!$M$26)</f>
        <v>321.00960838869992</v>
      </c>
      <c r="AN178" s="1">
        <f>IF(AN155="","",'Cost and Benefit Parameters'!$M$26)</f>
        <v>321.00960838869992</v>
      </c>
      <c r="AO178" s="1">
        <f>IF(AO155="","",'Cost and Benefit Parameters'!$M$26)</f>
        <v>321.00960838869992</v>
      </c>
      <c r="AP178" s="1">
        <f>IF(AP155="","",'Cost and Benefit Parameters'!$M$26)</f>
        <v>321.00960838869992</v>
      </c>
      <c r="AQ178" s="1">
        <f>IF(AQ155="","",'Cost and Benefit Parameters'!$M$26)</f>
        <v>321.00960838869992</v>
      </c>
      <c r="AR178" s="1">
        <f>IF(AR155="","",'Cost and Benefit Parameters'!$M$26)</f>
        <v>321.00960838869992</v>
      </c>
      <c r="AS178" s="1">
        <f>IF(AS155="","",'Cost and Benefit Parameters'!$M$26)</f>
        <v>321.00960838869992</v>
      </c>
      <c r="AT178" s="1">
        <f>IF(AT155="","",'Cost and Benefit Parameters'!$M$26)</f>
        <v>321.00960838869992</v>
      </c>
      <c r="AU178" s="1">
        <f>IF(AU155="","",'Cost and Benefit Parameters'!$M$26)</f>
        <v>321.00960838869992</v>
      </c>
      <c r="AV178" s="1">
        <f>IF(AV155="","",'Cost and Benefit Parameters'!$M$26)</f>
        <v>321.00960838869992</v>
      </c>
      <c r="AW178" s="1">
        <f>IF(AW155="","",'Cost and Benefit Parameters'!$M$26)</f>
        <v>321.00960838869992</v>
      </c>
      <c r="AX178" s="1">
        <f>IF(AX155="","",'Cost and Benefit Parameters'!$M$26)</f>
        <v>321.00960838869992</v>
      </c>
      <c r="AY178" s="1">
        <f>IF(AY155="","",'Cost and Benefit Parameters'!$M$26)</f>
        <v>321.00960838869992</v>
      </c>
      <c r="AZ178" s="1">
        <f>IF(AZ155="","",'Cost and Benefit Parameters'!$M$26)</f>
        <v>321.00960838869992</v>
      </c>
      <c r="BA178" s="1">
        <f>IF(BA155="","",'Cost and Benefit Parameters'!$M$26)</f>
        <v>321.00960838869992</v>
      </c>
      <c r="BB178" s="1">
        <f>IF(BB155="","",'Cost and Benefit Parameters'!$M$26)</f>
        <v>321.00960838869992</v>
      </c>
      <c r="BC178" s="1">
        <f>IF(BC155="","",'Cost and Benefit Parameters'!$M$26)</f>
        <v>321.00960838869992</v>
      </c>
      <c r="BD178" s="1">
        <f>IF(BD155="","",'Cost and Benefit Parameters'!$M$26)</f>
        <v>321.00960838869992</v>
      </c>
      <c r="BE178" s="1" t="str">
        <f>IF(BE155="","",'Cost and Benefit Parameters'!$M$26)</f>
        <v/>
      </c>
      <c r="BF178" s="1" t="str">
        <f>IF(BF155="","",'Cost and Benefit Parameters'!$M$26)</f>
        <v/>
      </c>
      <c r="BG178" s="1" t="str">
        <f>IF(BG155="","",'Cost and Benefit Parameters'!$M$26)</f>
        <v/>
      </c>
      <c r="BH178" s="1" t="str">
        <f>IF(BH155="","",'Cost and Benefit Parameters'!$M$26)</f>
        <v/>
      </c>
      <c r="BI178" s="1" t="str">
        <f>IF(BI155="","",'Cost and Benefit Parameters'!$M$26)</f>
        <v/>
      </c>
      <c r="BJ178" s="1" t="str">
        <f>IF(BJ155="","",'Cost and Benefit Parameters'!$M$26)</f>
        <v/>
      </c>
      <c r="BK178" s="1" t="str">
        <f>IF(BK155="","",'Cost and Benefit Parameters'!$M$26)</f>
        <v/>
      </c>
      <c r="BL178" s="1" t="str">
        <f>IF(BL155="","",'Cost and Benefit Parameters'!$M$26)</f>
        <v/>
      </c>
      <c r="BM178" s="1" t="str">
        <f>IF(BM155="","",'Cost and Benefit Parameters'!$M$26)</f>
        <v/>
      </c>
    </row>
    <row r="179" spans="1:72" x14ac:dyDescent="0.55000000000000004">
      <c r="A179" s="639"/>
      <c r="B179" t="s">
        <v>478</v>
      </c>
      <c r="G179" s="1" t="str">
        <f>IF(G156="","",'Cost and Benefit Parameters'!$M$26)</f>
        <v/>
      </c>
      <c r="H179" s="1" t="str">
        <f>IF(H156="","",'Cost and Benefit Parameters'!$M$26)</f>
        <v/>
      </c>
      <c r="I179" s="1" t="str">
        <f>IF(I156="","",'Cost and Benefit Parameters'!$M$26)</f>
        <v/>
      </c>
      <c r="J179" s="1" t="str">
        <f>IF(J156="","",'Cost and Benefit Parameters'!$M$26)</f>
        <v/>
      </c>
      <c r="K179" s="1" t="str">
        <f>IF(K156="","",'Cost and Benefit Parameters'!$M$26)</f>
        <v/>
      </c>
      <c r="L179" s="1" t="str">
        <f>IF(L156="","",'Cost and Benefit Parameters'!$M$26)</f>
        <v/>
      </c>
      <c r="M179" s="1" t="str">
        <f>IF(M156="","",'Cost and Benefit Parameters'!$M$26)</f>
        <v/>
      </c>
      <c r="N179" s="1" t="str">
        <f>IF(N156="","",'Cost and Benefit Parameters'!$M$26)</f>
        <v/>
      </c>
      <c r="O179" s="1" t="str">
        <f>IF(O156="","",'Cost and Benefit Parameters'!$M$26)</f>
        <v/>
      </c>
      <c r="P179" s="1" t="str">
        <f>IF(P156="","",'Cost and Benefit Parameters'!$M$26)</f>
        <v/>
      </c>
      <c r="Q179" s="1" t="str">
        <f>IF(Q156="","",'Cost and Benefit Parameters'!$M$26)</f>
        <v/>
      </c>
      <c r="R179" s="1">
        <f>IF(R156="","",'Cost and Benefit Parameters'!$M$26)</f>
        <v>321.00960838869992</v>
      </c>
      <c r="S179" s="1">
        <f>IF(S156="","",'Cost and Benefit Parameters'!$M$26)</f>
        <v>321.00960838869992</v>
      </c>
      <c r="T179" s="1">
        <f>IF(T156="","",'Cost and Benefit Parameters'!$M$26)</f>
        <v>321.00960838869992</v>
      </c>
      <c r="U179" s="1">
        <f>IF(U156="","",'Cost and Benefit Parameters'!$M$26)</f>
        <v>321.00960838869992</v>
      </c>
      <c r="V179" s="1">
        <f>IF(V156="","",'Cost and Benefit Parameters'!$M$26)</f>
        <v>321.00960838869992</v>
      </c>
      <c r="W179" s="1">
        <f>IF(W156="","",'Cost and Benefit Parameters'!$M$26)</f>
        <v>321.00960838869992</v>
      </c>
      <c r="X179" s="1">
        <f>IF(X156="","",'Cost and Benefit Parameters'!$M$26)</f>
        <v>321.00960838869992</v>
      </c>
      <c r="Y179" s="1">
        <f>IF(Y156="","",'Cost and Benefit Parameters'!$M$26)</f>
        <v>321.00960838869992</v>
      </c>
      <c r="Z179" s="1">
        <f>IF(Z156="","",'Cost and Benefit Parameters'!$M$26)</f>
        <v>321.00960838869992</v>
      </c>
      <c r="AA179" s="1">
        <f>IF(AA156="","",'Cost and Benefit Parameters'!$M$26)</f>
        <v>321.00960838869992</v>
      </c>
      <c r="AB179" s="1">
        <f>IF(AB156="","",'Cost and Benefit Parameters'!$M$26)</f>
        <v>321.00960838869992</v>
      </c>
      <c r="AC179" s="1">
        <f>IF(AC156="","",'Cost and Benefit Parameters'!$M$26)</f>
        <v>321.00960838869992</v>
      </c>
      <c r="AD179" s="1">
        <f>IF(AD156="","",'Cost and Benefit Parameters'!$M$26)</f>
        <v>321.00960838869992</v>
      </c>
      <c r="AE179" s="1">
        <f>IF(AE156="","",'Cost and Benefit Parameters'!$M$26)</f>
        <v>321.00960838869992</v>
      </c>
      <c r="AF179" s="1">
        <f>IF(AF156="","",'Cost and Benefit Parameters'!$M$26)</f>
        <v>321.00960838869992</v>
      </c>
      <c r="AG179" s="1">
        <f>IF(AG156="","",'Cost and Benefit Parameters'!$M$26)</f>
        <v>321.00960838869992</v>
      </c>
      <c r="AH179" s="1">
        <f>IF(AH156="","",'Cost and Benefit Parameters'!$M$26)</f>
        <v>321.00960838869992</v>
      </c>
      <c r="AI179" s="1">
        <f>IF(AI156="","",'Cost and Benefit Parameters'!$M$26)</f>
        <v>321.00960838869992</v>
      </c>
      <c r="AJ179" s="1">
        <f>IF(AJ156="","",'Cost and Benefit Parameters'!$M$26)</f>
        <v>321.00960838869992</v>
      </c>
      <c r="AK179" s="1">
        <f>IF(AK156="","",'Cost and Benefit Parameters'!$M$26)</f>
        <v>321.00960838869992</v>
      </c>
      <c r="AL179" s="1">
        <f>IF(AL156="","",'Cost and Benefit Parameters'!$M$26)</f>
        <v>321.00960838869992</v>
      </c>
      <c r="AM179" s="1">
        <f>IF(AM156="","",'Cost and Benefit Parameters'!$M$26)</f>
        <v>321.00960838869992</v>
      </c>
      <c r="AN179" s="1">
        <f>IF(AN156="","",'Cost and Benefit Parameters'!$M$26)</f>
        <v>321.00960838869992</v>
      </c>
      <c r="AO179" s="1">
        <f>IF(AO156="","",'Cost and Benefit Parameters'!$M$26)</f>
        <v>321.00960838869992</v>
      </c>
      <c r="AP179" s="1">
        <f>IF(AP156="","",'Cost and Benefit Parameters'!$M$26)</f>
        <v>321.00960838869992</v>
      </c>
      <c r="AQ179" s="1">
        <f>IF(AQ156="","",'Cost and Benefit Parameters'!$M$26)</f>
        <v>321.00960838869992</v>
      </c>
      <c r="AR179" s="1">
        <f>IF(AR156="","",'Cost and Benefit Parameters'!$M$26)</f>
        <v>321.00960838869992</v>
      </c>
      <c r="AS179" s="1">
        <f>IF(AS156="","",'Cost and Benefit Parameters'!$M$26)</f>
        <v>321.00960838869992</v>
      </c>
      <c r="AT179" s="1">
        <f>IF(AT156="","",'Cost and Benefit Parameters'!$M$26)</f>
        <v>321.00960838869992</v>
      </c>
      <c r="AU179" s="1">
        <f>IF(AU156="","",'Cost and Benefit Parameters'!$M$26)</f>
        <v>321.00960838869992</v>
      </c>
      <c r="AV179" s="1">
        <f>IF(AV156="","",'Cost and Benefit Parameters'!$M$26)</f>
        <v>321.00960838869992</v>
      </c>
      <c r="AW179" s="1">
        <f>IF(AW156="","",'Cost and Benefit Parameters'!$M$26)</f>
        <v>321.00960838869992</v>
      </c>
      <c r="AX179" s="1">
        <f>IF(AX156="","",'Cost and Benefit Parameters'!$M$26)</f>
        <v>321.00960838869992</v>
      </c>
      <c r="AY179" s="1">
        <f>IF(AY156="","",'Cost and Benefit Parameters'!$M$26)</f>
        <v>321.00960838869992</v>
      </c>
      <c r="AZ179" s="1">
        <f>IF(AZ156="","",'Cost and Benefit Parameters'!$M$26)</f>
        <v>321.00960838869992</v>
      </c>
      <c r="BA179" s="1">
        <f>IF(BA156="","",'Cost and Benefit Parameters'!$M$26)</f>
        <v>321.00960838869992</v>
      </c>
      <c r="BB179" s="1">
        <f>IF(BB156="","",'Cost and Benefit Parameters'!$M$26)</f>
        <v>321.00960838869992</v>
      </c>
      <c r="BC179" s="1">
        <f>IF(BC156="","",'Cost and Benefit Parameters'!$M$26)</f>
        <v>321.00960838869992</v>
      </c>
      <c r="BD179" s="1">
        <f>IF(BD156="","",'Cost and Benefit Parameters'!$M$26)</f>
        <v>321.00960838869992</v>
      </c>
      <c r="BE179" s="1">
        <f>IF(BE156="","",'Cost and Benefit Parameters'!$M$26)</f>
        <v>321.00960838869992</v>
      </c>
      <c r="BF179" s="1" t="str">
        <f>IF(BF156="","",'Cost and Benefit Parameters'!$M$26)</f>
        <v/>
      </c>
      <c r="BG179" s="1" t="str">
        <f>IF(BG156="","",'Cost and Benefit Parameters'!$M$26)</f>
        <v/>
      </c>
      <c r="BH179" s="1" t="str">
        <f>IF(BH156="","",'Cost and Benefit Parameters'!$M$26)</f>
        <v/>
      </c>
      <c r="BI179" s="1" t="str">
        <f>IF(BI156="","",'Cost and Benefit Parameters'!$M$26)</f>
        <v/>
      </c>
      <c r="BJ179" s="1" t="str">
        <f>IF(BJ156="","",'Cost and Benefit Parameters'!$M$26)</f>
        <v/>
      </c>
      <c r="BK179" s="1" t="str">
        <f>IF(BK156="","",'Cost and Benefit Parameters'!$M$26)</f>
        <v/>
      </c>
      <c r="BL179" s="1" t="str">
        <f>IF(BL156="","",'Cost and Benefit Parameters'!$M$26)</f>
        <v/>
      </c>
      <c r="BM179" s="1" t="str">
        <f>IF(BM156="","",'Cost and Benefit Parameters'!$M$26)</f>
        <v/>
      </c>
    </row>
    <row r="180" spans="1:72" x14ac:dyDescent="0.55000000000000004">
      <c r="A180" s="639"/>
      <c r="B180" t="s">
        <v>479</v>
      </c>
      <c r="G180" s="1" t="str">
        <f>IF(G157="","",'Cost and Benefit Parameters'!$M$26)</f>
        <v/>
      </c>
      <c r="H180" s="1" t="str">
        <f>IF(H157="","",'Cost and Benefit Parameters'!$M$26)</f>
        <v/>
      </c>
      <c r="I180" s="1" t="str">
        <f>IF(I157="","",'Cost and Benefit Parameters'!$M$26)</f>
        <v/>
      </c>
      <c r="J180" s="1" t="str">
        <f>IF(J157="","",'Cost and Benefit Parameters'!$M$26)</f>
        <v/>
      </c>
      <c r="K180" s="1" t="str">
        <f>IF(K157="","",'Cost and Benefit Parameters'!$M$26)</f>
        <v/>
      </c>
      <c r="L180" s="1" t="str">
        <f>IF(L157="","",'Cost and Benefit Parameters'!$M$26)</f>
        <v/>
      </c>
      <c r="M180" s="1" t="str">
        <f>IF(M157="","",'Cost and Benefit Parameters'!$M$26)</f>
        <v/>
      </c>
      <c r="N180" s="1" t="str">
        <f>IF(N157="","",'Cost and Benefit Parameters'!$M$26)</f>
        <v/>
      </c>
      <c r="O180" s="1" t="str">
        <f>IF(O157="","",'Cost and Benefit Parameters'!$M$26)</f>
        <v/>
      </c>
      <c r="P180" s="1" t="str">
        <f>IF(P157="","",'Cost and Benefit Parameters'!$M$26)</f>
        <v/>
      </c>
      <c r="Q180" s="1" t="str">
        <f>IF(Q157="","",'Cost and Benefit Parameters'!$M$26)</f>
        <v/>
      </c>
      <c r="R180" s="1" t="str">
        <f>IF(R157="","",'Cost and Benefit Parameters'!$M$26)</f>
        <v/>
      </c>
      <c r="S180" s="1">
        <f>IF(S157="","",'Cost and Benefit Parameters'!$M$26)</f>
        <v>321.00960838869992</v>
      </c>
      <c r="T180" s="1">
        <f>IF(T157="","",'Cost and Benefit Parameters'!$M$26)</f>
        <v>321.00960838869992</v>
      </c>
      <c r="U180" s="1">
        <f>IF(U157="","",'Cost and Benefit Parameters'!$M$26)</f>
        <v>321.00960838869992</v>
      </c>
      <c r="V180" s="1">
        <f>IF(V157="","",'Cost and Benefit Parameters'!$M$26)</f>
        <v>321.00960838869992</v>
      </c>
      <c r="W180" s="1">
        <f>IF(W157="","",'Cost and Benefit Parameters'!$M$26)</f>
        <v>321.00960838869992</v>
      </c>
      <c r="X180" s="1">
        <f>IF(X157="","",'Cost and Benefit Parameters'!$M$26)</f>
        <v>321.00960838869992</v>
      </c>
      <c r="Y180" s="1">
        <f>IF(Y157="","",'Cost and Benefit Parameters'!$M$26)</f>
        <v>321.00960838869992</v>
      </c>
      <c r="Z180" s="1">
        <f>IF(Z157="","",'Cost and Benefit Parameters'!$M$26)</f>
        <v>321.00960838869992</v>
      </c>
      <c r="AA180" s="1">
        <f>IF(AA157="","",'Cost and Benefit Parameters'!$M$26)</f>
        <v>321.00960838869992</v>
      </c>
      <c r="AB180" s="1">
        <f>IF(AB157="","",'Cost and Benefit Parameters'!$M$26)</f>
        <v>321.00960838869992</v>
      </c>
      <c r="AC180" s="1">
        <f>IF(AC157="","",'Cost and Benefit Parameters'!$M$26)</f>
        <v>321.00960838869992</v>
      </c>
      <c r="AD180" s="1">
        <f>IF(AD157="","",'Cost and Benefit Parameters'!$M$26)</f>
        <v>321.00960838869992</v>
      </c>
      <c r="AE180" s="1">
        <f>IF(AE157="","",'Cost and Benefit Parameters'!$M$26)</f>
        <v>321.00960838869992</v>
      </c>
      <c r="AF180" s="1">
        <f>IF(AF157="","",'Cost and Benefit Parameters'!$M$26)</f>
        <v>321.00960838869992</v>
      </c>
      <c r="AG180" s="1">
        <f>IF(AG157="","",'Cost and Benefit Parameters'!$M$26)</f>
        <v>321.00960838869992</v>
      </c>
      <c r="AH180" s="1">
        <f>IF(AH157="","",'Cost and Benefit Parameters'!$M$26)</f>
        <v>321.00960838869992</v>
      </c>
      <c r="AI180" s="1">
        <f>IF(AI157="","",'Cost and Benefit Parameters'!$M$26)</f>
        <v>321.00960838869992</v>
      </c>
      <c r="AJ180" s="1">
        <f>IF(AJ157="","",'Cost and Benefit Parameters'!$M$26)</f>
        <v>321.00960838869992</v>
      </c>
      <c r="AK180" s="1">
        <f>IF(AK157="","",'Cost and Benefit Parameters'!$M$26)</f>
        <v>321.00960838869992</v>
      </c>
      <c r="AL180" s="1">
        <f>IF(AL157="","",'Cost and Benefit Parameters'!$M$26)</f>
        <v>321.00960838869992</v>
      </c>
      <c r="AM180" s="1">
        <f>IF(AM157="","",'Cost and Benefit Parameters'!$M$26)</f>
        <v>321.00960838869992</v>
      </c>
      <c r="AN180" s="1">
        <f>IF(AN157="","",'Cost and Benefit Parameters'!$M$26)</f>
        <v>321.00960838869992</v>
      </c>
      <c r="AO180" s="1">
        <f>IF(AO157="","",'Cost and Benefit Parameters'!$M$26)</f>
        <v>321.00960838869992</v>
      </c>
      <c r="AP180" s="1">
        <f>IF(AP157="","",'Cost and Benefit Parameters'!$M$26)</f>
        <v>321.00960838869992</v>
      </c>
      <c r="AQ180" s="1">
        <f>IF(AQ157="","",'Cost and Benefit Parameters'!$M$26)</f>
        <v>321.00960838869992</v>
      </c>
      <c r="AR180" s="1">
        <f>IF(AR157="","",'Cost and Benefit Parameters'!$M$26)</f>
        <v>321.00960838869992</v>
      </c>
      <c r="AS180" s="1">
        <f>IF(AS157="","",'Cost and Benefit Parameters'!$M$26)</f>
        <v>321.00960838869992</v>
      </c>
      <c r="AT180" s="1">
        <f>IF(AT157="","",'Cost and Benefit Parameters'!$M$26)</f>
        <v>321.00960838869992</v>
      </c>
      <c r="AU180" s="1">
        <f>IF(AU157="","",'Cost and Benefit Parameters'!$M$26)</f>
        <v>321.00960838869992</v>
      </c>
      <c r="AV180" s="1">
        <f>IF(AV157="","",'Cost and Benefit Parameters'!$M$26)</f>
        <v>321.00960838869992</v>
      </c>
      <c r="AW180" s="1">
        <f>IF(AW157="","",'Cost and Benefit Parameters'!$M$26)</f>
        <v>321.00960838869992</v>
      </c>
      <c r="AX180" s="1">
        <f>IF(AX157="","",'Cost and Benefit Parameters'!$M$26)</f>
        <v>321.00960838869992</v>
      </c>
      <c r="AY180" s="1">
        <f>IF(AY157="","",'Cost and Benefit Parameters'!$M$26)</f>
        <v>321.00960838869992</v>
      </c>
      <c r="AZ180" s="1">
        <f>IF(AZ157="","",'Cost and Benefit Parameters'!$M$26)</f>
        <v>321.00960838869992</v>
      </c>
      <c r="BA180" s="1">
        <f>IF(BA157="","",'Cost and Benefit Parameters'!$M$26)</f>
        <v>321.00960838869992</v>
      </c>
      <c r="BB180" s="1">
        <f>IF(BB157="","",'Cost and Benefit Parameters'!$M$26)</f>
        <v>321.00960838869992</v>
      </c>
      <c r="BC180" s="1">
        <f>IF(BC157="","",'Cost and Benefit Parameters'!$M$26)</f>
        <v>321.00960838869992</v>
      </c>
      <c r="BD180" s="1">
        <f>IF(BD157="","",'Cost and Benefit Parameters'!$M$26)</f>
        <v>321.00960838869992</v>
      </c>
      <c r="BE180" s="1">
        <f>IF(BE157="","",'Cost and Benefit Parameters'!$M$26)</f>
        <v>321.00960838869992</v>
      </c>
      <c r="BF180" s="1">
        <f>IF(BF157="","",'Cost and Benefit Parameters'!$M$26)</f>
        <v>321.00960838869992</v>
      </c>
      <c r="BG180" s="1" t="str">
        <f>IF(BG157="","",'Cost and Benefit Parameters'!$M$26)</f>
        <v/>
      </c>
      <c r="BH180" s="1" t="str">
        <f>IF(BH157="","",'Cost and Benefit Parameters'!$M$26)</f>
        <v/>
      </c>
      <c r="BI180" s="1" t="str">
        <f>IF(BI157="","",'Cost and Benefit Parameters'!$M$26)</f>
        <v/>
      </c>
      <c r="BJ180" s="1" t="str">
        <f>IF(BJ157="","",'Cost and Benefit Parameters'!$M$26)</f>
        <v/>
      </c>
      <c r="BK180" s="1" t="str">
        <f>IF(BK157="","",'Cost and Benefit Parameters'!$M$26)</f>
        <v/>
      </c>
      <c r="BL180" s="1" t="str">
        <f>IF(BL157="","",'Cost and Benefit Parameters'!$M$26)</f>
        <v/>
      </c>
      <c r="BM180" s="1" t="str">
        <f>IF(BM157="","",'Cost and Benefit Parameters'!$M$26)</f>
        <v/>
      </c>
    </row>
    <row r="181" spans="1:72" x14ac:dyDescent="0.55000000000000004">
      <c r="A181" s="639"/>
      <c r="B181" t="s">
        <v>480</v>
      </c>
      <c r="G181" s="1" t="str">
        <f>IF(G158="","",'Cost and Benefit Parameters'!$M$26)</f>
        <v/>
      </c>
      <c r="H181" s="1" t="str">
        <f>IF(H158="","",'Cost and Benefit Parameters'!$M$26)</f>
        <v/>
      </c>
      <c r="I181" s="1" t="str">
        <f>IF(I158="","",'Cost and Benefit Parameters'!$M$26)</f>
        <v/>
      </c>
      <c r="J181" s="1" t="str">
        <f>IF(J158="","",'Cost and Benefit Parameters'!$M$26)</f>
        <v/>
      </c>
      <c r="K181" s="1" t="str">
        <f>IF(K158="","",'Cost and Benefit Parameters'!$M$26)</f>
        <v/>
      </c>
      <c r="L181" s="1" t="str">
        <f>IF(L158="","",'Cost and Benefit Parameters'!$M$26)</f>
        <v/>
      </c>
      <c r="M181" s="1" t="str">
        <f>IF(M158="","",'Cost and Benefit Parameters'!$M$26)</f>
        <v/>
      </c>
      <c r="N181" s="1" t="str">
        <f>IF(N158="","",'Cost and Benefit Parameters'!$M$26)</f>
        <v/>
      </c>
      <c r="O181" s="1" t="str">
        <f>IF(O158="","",'Cost and Benefit Parameters'!$M$26)</f>
        <v/>
      </c>
      <c r="P181" s="1" t="str">
        <f>IF(P158="","",'Cost and Benefit Parameters'!$M$26)</f>
        <v/>
      </c>
      <c r="Q181" s="1" t="str">
        <f>IF(Q158="","",'Cost and Benefit Parameters'!$M$26)</f>
        <v/>
      </c>
      <c r="R181" s="1" t="str">
        <f>IF(R158="","",'Cost and Benefit Parameters'!$M$26)</f>
        <v/>
      </c>
      <c r="S181" s="1" t="str">
        <f>IF(S158="","",'Cost and Benefit Parameters'!$M$26)</f>
        <v/>
      </c>
      <c r="T181" s="1">
        <f>IF(T158="","",'Cost and Benefit Parameters'!$M$26)</f>
        <v>321.00960838869992</v>
      </c>
      <c r="U181" s="1">
        <f>IF(U158="","",'Cost and Benefit Parameters'!$M$26)</f>
        <v>321.00960838869992</v>
      </c>
      <c r="V181" s="1">
        <f>IF(V158="","",'Cost and Benefit Parameters'!$M$26)</f>
        <v>321.00960838869992</v>
      </c>
      <c r="W181" s="1">
        <f>IF(W158="","",'Cost and Benefit Parameters'!$M$26)</f>
        <v>321.00960838869992</v>
      </c>
      <c r="X181" s="1">
        <f>IF(X158="","",'Cost and Benefit Parameters'!$M$26)</f>
        <v>321.00960838869992</v>
      </c>
      <c r="Y181" s="1">
        <f>IF(Y158="","",'Cost and Benefit Parameters'!$M$26)</f>
        <v>321.00960838869992</v>
      </c>
      <c r="Z181" s="1">
        <f>IF(Z158="","",'Cost and Benefit Parameters'!$M$26)</f>
        <v>321.00960838869992</v>
      </c>
      <c r="AA181" s="1">
        <f>IF(AA158="","",'Cost and Benefit Parameters'!$M$26)</f>
        <v>321.00960838869992</v>
      </c>
      <c r="AB181" s="1">
        <f>IF(AB158="","",'Cost and Benefit Parameters'!$M$26)</f>
        <v>321.00960838869992</v>
      </c>
      <c r="AC181" s="1">
        <f>IF(AC158="","",'Cost and Benefit Parameters'!$M$26)</f>
        <v>321.00960838869992</v>
      </c>
      <c r="AD181" s="1">
        <f>IF(AD158="","",'Cost and Benefit Parameters'!$M$26)</f>
        <v>321.00960838869992</v>
      </c>
      <c r="AE181" s="1">
        <f>IF(AE158="","",'Cost and Benefit Parameters'!$M$26)</f>
        <v>321.00960838869992</v>
      </c>
      <c r="AF181" s="1">
        <f>IF(AF158="","",'Cost and Benefit Parameters'!$M$26)</f>
        <v>321.00960838869992</v>
      </c>
      <c r="AG181" s="1">
        <f>IF(AG158="","",'Cost and Benefit Parameters'!$M$26)</f>
        <v>321.00960838869992</v>
      </c>
      <c r="AH181" s="1">
        <f>IF(AH158="","",'Cost and Benefit Parameters'!$M$26)</f>
        <v>321.00960838869992</v>
      </c>
      <c r="AI181" s="1">
        <f>IF(AI158="","",'Cost and Benefit Parameters'!$M$26)</f>
        <v>321.00960838869992</v>
      </c>
      <c r="AJ181" s="1">
        <f>IF(AJ158="","",'Cost and Benefit Parameters'!$M$26)</f>
        <v>321.00960838869992</v>
      </c>
      <c r="AK181" s="1">
        <f>IF(AK158="","",'Cost and Benefit Parameters'!$M$26)</f>
        <v>321.00960838869992</v>
      </c>
      <c r="AL181" s="1">
        <f>IF(AL158="","",'Cost and Benefit Parameters'!$M$26)</f>
        <v>321.00960838869992</v>
      </c>
      <c r="AM181" s="1">
        <f>IF(AM158="","",'Cost and Benefit Parameters'!$M$26)</f>
        <v>321.00960838869992</v>
      </c>
      <c r="AN181" s="1">
        <f>IF(AN158="","",'Cost and Benefit Parameters'!$M$26)</f>
        <v>321.00960838869992</v>
      </c>
      <c r="AO181" s="1">
        <f>IF(AO158="","",'Cost and Benefit Parameters'!$M$26)</f>
        <v>321.00960838869992</v>
      </c>
      <c r="AP181" s="1">
        <f>IF(AP158="","",'Cost and Benefit Parameters'!$M$26)</f>
        <v>321.00960838869992</v>
      </c>
      <c r="AQ181" s="1">
        <f>IF(AQ158="","",'Cost and Benefit Parameters'!$M$26)</f>
        <v>321.00960838869992</v>
      </c>
      <c r="AR181" s="1">
        <f>IF(AR158="","",'Cost and Benefit Parameters'!$M$26)</f>
        <v>321.00960838869992</v>
      </c>
      <c r="AS181" s="1">
        <f>IF(AS158="","",'Cost and Benefit Parameters'!$M$26)</f>
        <v>321.00960838869992</v>
      </c>
      <c r="AT181" s="1">
        <f>IF(AT158="","",'Cost and Benefit Parameters'!$M$26)</f>
        <v>321.00960838869992</v>
      </c>
      <c r="AU181" s="1">
        <f>IF(AU158="","",'Cost and Benefit Parameters'!$M$26)</f>
        <v>321.00960838869992</v>
      </c>
      <c r="AV181" s="1">
        <f>IF(AV158="","",'Cost and Benefit Parameters'!$M$26)</f>
        <v>321.00960838869992</v>
      </c>
      <c r="AW181" s="1">
        <f>IF(AW158="","",'Cost and Benefit Parameters'!$M$26)</f>
        <v>321.00960838869992</v>
      </c>
      <c r="AX181" s="1">
        <f>IF(AX158="","",'Cost and Benefit Parameters'!$M$26)</f>
        <v>321.00960838869992</v>
      </c>
      <c r="AY181" s="1">
        <f>IF(AY158="","",'Cost and Benefit Parameters'!$M$26)</f>
        <v>321.00960838869992</v>
      </c>
      <c r="AZ181" s="1">
        <f>IF(AZ158="","",'Cost and Benefit Parameters'!$M$26)</f>
        <v>321.00960838869992</v>
      </c>
      <c r="BA181" s="1">
        <f>IF(BA158="","",'Cost and Benefit Parameters'!$M$26)</f>
        <v>321.00960838869992</v>
      </c>
      <c r="BB181" s="1">
        <f>IF(BB158="","",'Cost and Benefit Parameters'!$M$26)</f>
        <v>321.00960838869992</v>
      </c>
      <c r="BC181" s="1">
        <f>IF(BC158="","",'Cost and Benefit Parameters'!$M$26)</f>
        <v>321.00960838869992</v>
      </c>
      <c r="BD181" s="1">
        <f>IF(BD158="","",'Cost and Benefit Parameters'!$M$26)</f>
        <v>321.00960838869992</v>
      </c>
      <c r="BE181" s="1">
        <f>IF(BE158="","",'Cost and Benefit Parameters'!$M$26)</f>
        <v>321.00960838869992</v>
      </c>
      <c r="BF181" s="1">
        <f>IF(BF158="","",'Cost and Benefit Parameters'!$M$26)</f>
        <v>321.00960838869992</v>
      </c>
      <c r="BG181" s="1">
        <f>IF(BG158="","",'Cost and Benefit Parameters'!$M$26)</f>
        <v>321.00960838869992</v>
      </c>
      <c r="BH181" s="1" t="str">
        <f>IF(BH158="","",'Cost and Benefit Parameters'!$M$26)</f>
        <v/>
      </c>
      <c r="BI181" s="1" t="str">
        <f>IF(BI158="","",'Cost and Benefit Parameters'!$M$26)</f>
        <v/>
      </c>
      <c r="BJ181" s="1" t="str">
        <f>IF(BJ158="","",'Cost and Benefit Parameters'!$M$26)</f>
        <v/>
      </c>
      <c r="BK181" s="1" t="str">
        <f>IF(BK158="","",'Cost and Benefit Parameters'!$M$26)</f>
        <v/>
      </c>
      <c r="BL181" s="1" t="str">
        <f>IF(BL158="","",'Cost and Benefit Parameters'!$M$26)</f>
        <v/>
      </c>
      <c r="BM181" s="1" t="str">
        <f>IF(BM158="","",'Cost and Benefit Parameters'!$M$26)</f>
        <v/>
      </c>
    </row>
    <row r="182" spans="1:72" x14ac:dyDescent="0.55000000000000004">
      <c r="A182" s="639"/>
      <c r="B182" t="s">
        <v>481</v>
      </c>
      <c r="G182" s="1" t="str">
        <f>IF(G159="","",'Cost and Benefit Parameters'!$M$26)</f>
        <v/>
      </c>
      <c r="H182" s="1" t="str">
        <f>IF(H159="","",'Cost and Benefit Parameters'!$M$26)</f>
        <v/>
      </c>
      <c r="I182" s="1" t="str">
        <f>IF(I159="","",'Cost and Benefit Parameters'!$M$26)</f>
        <v/>
      </c>
      <c r="J182" s="1" t="str">
        <f>IF(J159="","",'Cost and Benefit Parameters'!$M$26)</f>
        <v/>
      </c>
      <c r="K182" s="1" t="str">
        <f>IF(K159="","",'Cost and Benefit Parameters'!$M$26)</f>
        <v/>
      </c>
      <c r="L182" s="1" t="str">
        <f>IF(L159="","",'Cost and Benefit Parameters'!$M$26)</f>
        <v/>
      </c>
      <c r="M182" s="1" t="str">
        <f>IF(M159="","",'Cost and Benefit Parameters'!$M$26)</f>
        <v/>
      </c>
      <c r="N182" s="1" t="str">
        <f>IF(N159="","",'Cost and Benefit Parameters'!$M$26)</f>
        <v/>
      </c>
      <c r="O182" s="1" t="str">
        <f>IF(O159="","",'Cost and Benefit Parameters'!$M$26)</f>
        <v/>
      </c>
      <c r="P182" s="1" t="str">
        <f>IF(P159="","",'Cost and Benefit Parameters'!$M$26)</f>
        <v/>
      </c>
      <c r="Q182" s="1" t="str">
        <f>IF(Q159="","",'Cost and Benefit Parameters'!$M$26)</f>
        <v/>
      </c>
      <c r="R182" s="1" t="str">
        <f>IF(R159="","",'Cost and Benefit Parameters'!$M$26)</f>
        <v/>
      </c>
      <c r="S182" s="1" t="str">
        <f>IF(S159="","",'Cost and Benefit Parameters'!$M$26)</f>
        <v/>
      </c>
      <c r="T182" s="1" t="str">
        <f>IF(T159="","",'Cost and Benefit Parameters'!$M$26)</f>
        <v/>
      </c>
      <c r="U182" s="1">
        <f>IF(U159="","",'Cost and Benefit Parameters'!$M$26)</f>
        <v>321.00960838869992</v>
      </c>
      <c r="V182" s="1">
        <f>IF(V159="","",'Cost and Benefit Parameters'!$M$26)</f>
        <v>321.00960838869992</v>
      </c>
      <c r="W182" s="1">
        <f>IF(W159="","",'Cost and Benefit Parameters'!$M$26)</f>
        <v>321.00960838869992</v>
      </c>
      <c r="X182" s="1">
        <f>IF(X159="","",'Cost and Benefit Parameters'!$M$26)</f>
        <v>321.00960838869992</v>
      </c>
      <c r="Y182" s="1">
        <f>IF(Y159="","",'Cost and Benefit Parameters'!$M$26)</f>
        <v>321.00960838869992</v>
      </c>
      <c r="Z182" s="1">
        <f>IF(Z159="","",'Cost and Benefit Parameters'!$M$26)</f>
        <v>321.00960838869992</v>
      </c>
      <c r="AA182" s="1">
        <f>IF(AA159="","",'Cost and Benefit Parameters'!$M$26)</f>
        <v>321.00960838869992</v>
      </c>
      <c r="AB182" s="1">
        <f>IF(AB159="","",'Cost and Benefit Parameters'!$M$26)</f>
        <v>321.00960838869992</v>
      </c>
      <c r="AC182" s="1">
        <f>IF(AC159="","",'Cost and Benefit Parameters'!$M$26)</f>
        <v>321.00960838869992</v>
      </c>
      <c r="AD182" s="1">
        <f>IF(AD159="","",'Cost and Benefit Parameters'!$M$26)</f>
        <v>321.00960838869992</v>
      </c>
      <c r="AE182" s="1">
        <f>IF(AE159="","",'Cost and Benefit Parameters'!$M$26)</f>
        <v>321.00960838869992</v>
      </c>
      <c r="AF182" s="1">
        <f>IF(AF159="","",'Cost and Benefit Parameters'!$M$26)</f>
        <v>321.00960838869992</v>
      </c>
      <c r="AG182" s="1">
        <f>IF(AG159="","",'Cost and Benefit Parameters'!$M$26)</f>
        <v>321.00960838869992</v>
      </c>
      <c r="AH182" s="1">
        <f>IF(AH159="","",'Cost and Benefit Parameters'!$M$26)</f>
        <v>321.00960838869992</v>
      </c>
      <c r="AI182" s="1">
        <f>IF(AI159="","",'Cost and Benefit Parameters'!$M$26)</f>
        <v>321.00960838869992</v>
      </c>
      <c r="AJ182" s="1">
        <f>IF(AJ159="","",'Cost and Benefit Parameters'!$M$26)</f>
        <v>321.00960838869992</v>
      </c>
      <c r="AK182" s="1">
        <f>IF(AK159="","",'Cost and Benefit Parameters'!$M$26)</f>
        <v>321.00960838869992</v>
      </c>
      <c r="AL182" s="1">
        <f>IF(AL159="","",'Cost and Benefit Parameters'!$M$26)</f>
        <v>321.00960838869992</v>
      </c>
      <c r="AM182" s="1">
        <f>IF(AM159="","",'Cost and Benefit Parameters'!$M$26)</f>
        <v>321.00960838869992</v>
      </c>
      <c r="AN182" s="1">
        <f>IF(AN159="","",'Cost and Benefit Parameters'!$M$26)</f>
        <v>321.00960838869992</v>
      </c>
      <c r="AO182" s="1">
        <f>IF(AO159="","",'Cost and Benefit Parameters'!$M$26)</f>
        <v>321.00960838869992</v>
      </c>
      <c r="AP182" s="1">
        <f>IF(AP159="","",'Cost and Benefit Parameters'!$M$26)</f>
        <v>321.00960838869992</v>
      </c>
      <c r="AQ182" s="1">
        <f>IF(AQ159="","",'Cost and Benefit Parameters'!$M$26)</f>
        <v>321.00960838869992</v>
      </c>
      <c r="AR182" s="1">
        <f>IF(AR159="","",'Cost and Benefit Parameters'!$M$26)</f>
        <v>321.00960838869992</v>
      </c>
      <c r="AS182" s="1">
        <f>IF(AS159="","",'Cost and Benefit Parameters'!$M$26)</f>
        <v>321.00960838869992</v>
      </c>
      <c r="AT182" s="1">
        <f>IF(AT159="","",'Cost and Benefit Parameters'!$M$26)</f>
        <v>321.00960838869992</v>
      </c>
      <c r="AU182" s="1">
        <f>IF(AU159="","",'Cost and Benefit Parameters'!$M$26)</f>
        <v>321.00960838869992</v>
      </c>
      <c r="AV182" s="1">
        <f>IF(AV159="","",'Cost and Benefit Parameters'!$M$26)</f>
        <v>321.00960838869992</v>
      </c>
      <c r="AW182" s="1">
        <f>IF(AW159="","",'Cost and Benefit Parameters'!$M$26)</f>
        <v>321.00960838869992</v>
      </c>
      <c r="AX182" s="1">
        <f>IF(AX159="","",'Cost and Benefit Parameters'!$M$26)</f>
        <v>321.00960838869992</v>
      </c>
      <c r="AY182" s="1">
        <f>IF(AY159="","",'Cost and Benefit Parameters'!$M$26)</f>
        <v>321.00960838869992</v>
      </c>
      <c r="AZ182" s="1">
        <f>IF(AZ159="","",'Cost and Benefit Parameters'!$M$26)</f>
        <v>321.00960838869992</v>
      </c>
      <c r="BA182" s="1">
        <f>IF(BA159="","",'Cost and Benefit Parameters'!$M$26)</f>
        <v>321.00960838869992</v>
      </c>
      <c r="BB182" s="1">
        <f>IF(BB159="","",'Cost and Benefit Parameters'!$M$26)</f>
        <v>321.00960838869992</v>
      </c>
      <c r="BC182" s="1">
        <f>IF(BC159="","",'Cost and Benefit Parameters'!$M$26)</f>
        <v>321.00960838869992</v>
      </c>
      <c r="BD182" s="1">
        <f>IF(BD159="","",'Cost and Benefit Parameters'!$M$26)</f>
        <v>321.00960838869992</v>
      </c>
      <c r="BE182" s="1">
        <f>IF(BE159="","",'Cost and Benefit Parameters'!$M$26)</f>
        <v>321.00960838869992</v>
      </c>
      <c r="BF182" s="1">
        <f>IF(BF159="","",'Cost and Benefit Parameters'!$M$26)</f>
        <v>321.00960838869992</v>
      </c>
      <c r="BG182" s="1">
        <f>IF(BG159="","",'Cost and Benefit Parameters'!$M$26)</f>
        <v>321.00960838869992</v>
      </c>
      <c r="BH182" s="1">
        <f>IF(BH159="","",'Cost and Benefit Parameters'!$M$26)</f>
        <v>321.00960838869992</v>
      </c>
      <c r="BI182" s="1" t="str">
        <f>IF(BI159="","",'Cost and Benefit Parameters'!$M$26)</f>
        <v/>
      </c>
      <c r="BJ182" s="1" t="str">
        <f>IF(BJ159="","",'Cost and Benefit Parameters'!$M$26)</f>
        <v/>
      </c>
      <c r="BK182" s="1" t="str">
        <f>IF(BK159="","",'Cost and Benefit Parameters'!$M$26)</f>
        <v/>
      </c>
      <c r="BL182" s="1" t="str">
        <f>IF(BL159="","",'Cost and Benefit Parameters'!$M$26)</f>
        <v/>
      </c>
      <c r="BM182" s="1" t="str">
        <f>IF(BM159="","",'Cost and Benefit Parameters'!$M$26)</f>
        <v/>
      </c>
    </row>
    <row r="183" spans="1:72" x14ac:dyDescent="0.55000000000000004">
      <c r="A183" s="639"/>
      <c r="B183" t="s">
        <v>482</v>
      </c>
      <c r="G183" s="1" t="str">
        <f>IF(G160="","",'Cost and Benefit Parameters'!$M$26)</f>
        <v/>
      </c>
      <c r="H183" s="1" t="str">
        <f>IF(H160="","",'Cost and Benefit Parameters'!$M$26)</f>
        <v/>
      </c>
      <c r="I183" s="1" t="str">
        <f>IF(I160="","",'Cost and Benefit Parameters'!$M$26)</f>
        <v/>
      </c>
      <c r="J183" s="1" t="str">
        <f>IF(J160="","",'Cost and Benefit Parameters'!$M$26)</f>
        <v/>
      </c>
      <c r="K183" s="1" t="str">
        <f>IF(K160="","",'Cost and Benefit Parameters'!$M$26)</f>
        <v/>
      </c>
      <c r="L183" s="1" t="str">
        <f>IF(L160="","",'Cost and Benefit Parameters'!$M$26)</f>
        <v/>
      </c>
      <c r="M183" s="1" t="str">
        <f>IF(M160="","",'Cost and Benefit Parameters'!$M$26)</f>
        <v/>
      </c>
      <c r="N183" s="1" t="str">
        <f>IF(N160="","",'Cost and Benefit Parameters'!$M$26)</f>
        <v/>
      </c>
      <c r="O183" s="1" t="str">
        <f>IF(O160="","",'Cost and Benefit Parameters'!$M$26)</f>
        <v/>
      </c>
      <c r="P183" s="1" t="str">
        <f>IF(P160="","",'Cost and Benefit Parameters'!$M$26)</f>
        <v/>
      </c>
      <c r="Q183" s="1" t="str">
        <f>IF(Q160="","",'Cost and Benefit Parameters'!$M$26)</f>
        <v/>
      </c>
      <c r="R183" s="1" t="str">
        <f>IF(R160="","",'Cost and Benefit Parameters'!$M$26)</f>
        <v/>
      </c>
      <c r="S183" s="1" t="str">
        <f>IF(S160="","",'Cost and Benefit Parameters'!$M$26)</f>
        <v/>
      </c>
      <c r="T183" s="1" t="str">
        <f>IF(T160="","",'Cost and Benefit Parameters'!$M$26)</f>
        <v/>
      </c>
      <c r="U183" s="1" t="str">
        <f>IF(U160="","",'Cost and Benefit Parameters'!$M$26)</f>
        <v/>
      </c>
      <c r="V183" s="1">
        <f>IF(V160="","",'Cost and Benefit Parameters'!$M$26)</f>
        <v>321.00960838869992</v>
      </c>
      <c r="W183" s="1">
        <f>IF(W160="","",'Cost and Benefit Parameters'!$M$26)</f>
        <v>321.00960838869992</v>
      </c>
      <c r="X183" s="1">
        <f>IF(X160="","",'Cost and Benefit Parameters'!$M$26)</f>
        <v>321.00960838869992</v>
      </c>
      <c r="Y183" s="1">
        <f>IF(Y160="","",'Cost and Benefit Parameters'!$M$26)</f>
        <v>321.00960838869992</v>
      </c>
      <c r="Z183" s="1">
        <f>IF(Z160="","",'Cost and Benefit Parameters'!$M$26)</f>
        <v>321.00960838869992</v>
      </c>
      <c r="AA183" s="1">
        <f>IF(AA160="","",'Cost and Benefit Parameters'!$M$26)</f>
        <v>321.00960838869992</v>
      </c>
      <c r="AB183" s="1">
        <f>IF(AB160="","",'Cost and Benefit Parameters'!$M$26)</f>
        <v>321.00960838869992</v>
      </c>
      <c r="AC183" s="1">
        <f>IF(AC160="","",'Cost and Benefit Parameters'!$M$26)</f>
        <v>321.00960838869992</v>
      </c>
      <c r="AD183" s="1">
        <f>IF(AD160="","",'Cost and Benefit Parameters'!$M$26)</f>
        <v>321.00960838869992</v>
      </c>
      <c r="AE183" s="1">
        <f>IF(AE160="","",'Cost and Benefit Parameters'!$M$26)</f>
        <v>321.00960838869992</v>
      </c>
      <c r="AF183" s="1">
        <f>IF(AF160="","",'Cost and Benefit Parameters'!$M$26)</f>
        <v>321.00960838869992</v>
      </c>
      <c r="AG183" s="1">
        <f>IF(AG160="","",'Cost and Benefit Parameters'!$M$26)</f>
        <v>321.00960838869992</v>
      </c>
      <c r="AH183" s="1">
        <f>IF(AH160="","",'Cost and Benefit Parameters'!$M$26)</f>
        <v>321.00960838869992</v>
      </c>
      <c r="AI183" s="1">
        <f>IF(AI160="","",'Cost and Benefit Parameters'!$M$26)</f>
        <v>321.00960838869992</v>
      </c>
      <c r="AJ183" s="1">
        <f>IF(AJ160="","",'Cost and Benefit Parameters'!$M$26)</f>
        <v>321.00960838869992</v>
      </c>
      <c r="AK183" s="1">
        <f>IF(AK160="","",'Cost and Benefit Parameters'!$M$26)</f>
        <v>321.00960838869992</v>
      </c>
      <c r="AL183" s="1">
        <f>IF(AL160="","",'Cost and Benefit Parameters'!$M$26)</f>
        <v>321.00960838869992</v>
      </c>
      <c r="AM183" s="1">
        <f>IF(AM160="","",'Cost and Benefit Parameters'!$M$26)</f>
        <v>321.00960838869992</v>
      </c>
      <c r="AN183" s="1">
        <f>IF(AN160="","",'Cost and Benefit Parameters'!$M$26)</f>
        <v>321.00960838869992</v>
      </c>
      <c r="AO183" s="1">
        <f>IF(AO160="","",'Cost and Benefit Parameters'!$M$26)</f>
        <v>321.00960838869992</v>
      </c>
      <c r="AP183" s="1">
        <f>IF(AP160="","",'Cost and Benefit Parameters'!$M$26)</f>
        <v>321.00960838869992</v>
      </c>
      <c r="AQ183" s="1">
        <f>IF(AQ160="","",'Cost and Benefit Parameters'!$M$26)</f>
        <v>321.00960838869992</v>
      </c>
      <c r="AR183" s="1">
        <f>IF(AR160="","",'Cost and Benefit Parameters'!$M$26)</f>
        <v>321.00960838869992</v>
      </c>
      <c r="AS183" s="1">
        <f>IF(AS160="","",'Cost and Benefit Parameters'!$M$26)</f>
        <v>321.00960838869992</v>
      </c>
      <c r="AT183" s="1">
        <f>IF(AT160="","",'Cost and Benefit Parameters'!$M$26)</f>
        <v>321.00960838869992</v>
      </c>
      <c r="AU183" s="1">
        <f>IF(AU160="","",'Cost and Benefit Parameters'!$M$26)</f>
        <v>321.00960838869992</v>
      </c>
      <c r="AV183" s="1">
        <f>IF(AV160="","",'Cost and Benefit Parameters'!$M$26)</f>
        <v>321.00960838869992</v>
      </c>
      <c r="AW183" s="1">
        <f>IF(AW160="","",'Cost and Benefit Parameters'!$M$26)</f>
        <v>321.00960838869992</v>
      </c>
      <c r="AX183" s="1">
        <f>IF(AX160="","",'Cost and Benefit Parameters'!$M$26)</f>
        <v>321.00960838869992</v>
      </c>
      <c r="AY183" s="1">
        <f>IF(AY160="","",'Cost and Benefit Parameters'!$M$26)</f>
        <v>321.00960838869992</v>
      </c>
      <c r="AZ183" s="1">
        <f>IF(AZ160="","",'Cost and Benefit Parameters'!$M$26)</f>
        <v>321.00960838869992</v>
      </c>
      <c r="BA183" s="1">
        <f>IF(BA160="","",'Cost and Benefit Parameters'!$M$26)</f>
        <v>321.00960838869992</v>
      </c>
      <c r="BB183" s="1">
        <f>IF(BB160="","",'Cost and Benefit Parameters'!$M$26)</f>
        <v>321.00960838869992</v>
      </c>
      <c r="BC183" s="1">
        <f>IF(BC160="","",'Cost and Benefit Parameters'!$M$26)</f>
        <v>321.00960838869992</v>
      </c>
      <c r="BD183" s="1">
        <f>IF(BD160="","",'Cost and Benefit Parameters'!$M$26)</f>
        <v>321.00960838869992</v>
      </c>
      <c r="BE183" s="1">
        <f>IF(BE160="","",'Cost and Benefit Parameters'!$M$26)</f>
        <v>321.00960838869992</v>
      </c>
      <c r="BF183" s="1">
        <f>IF(BF160="","",'Cost and Benefit Parameters'!$M$26)</f>
        <v>321.00960838869992</v>
      </c>
      <c r="BG183" s="1">
        <f>IF(BG160="","",'Cost and Benefit Parameters'!$M$26)</f>
        <v>321.00960838869992</v>
      </c>
      <c r="BH183" s="1">
        <f>IF(BH160="","",'Cost and Benefit Parameters'!$M$26)</f>
        <v>321.00960838869992</v>
      </c>
      <c r="BI183" s="1">
        <f>IF(BI160="","",'Cost and Benefit Parameters'!$M$26)</f>
        <v>321.00960838869992</v>
      </c>
      <c r="BJ183" s="1" t="str">
        <f>IF(BJ160="","",'Cost and Benefit Parameters'!$M$26)</f>
        <v/>
      </c>
      <c r="BK183" s="1" t="str">
        <f>IF(BK160="","",'Cost and Benefit Parameters'!$M$26)</f>
        <v/>
      </c>
      <c r="BL183" s="1" t="str">
        <f>IF(BL160="","",'Cost and Benefit Parameters'!$M$26)</f>
        <v/>
      </c>
      <c r="BM183" s="1" t="str">
        <f>IF(BM160="","",'Cost and Benefit Parameters'!$M$26)</f>
        <v/>
      </c>
    </row>
    <row r="184" spans="1:72" x14ac:dyDescent="0.55000000000000004">
      <c r="A184" s="639"/>
      <c r="B184" t="s">
        <v>483</v>
      </c>
      <c r="G184" s="1" t="str">
        <f>IF(G161="","",'Cost and Benefit Parameters'!$M$26)</f>
        <v/>
      </c>
      <c r="H184" s="1" t="str">
        <f>IF(H161="","",'Cost and Benefit Parameters'!$M$26)</f>
        <v/>
      </c>
      <c r="I184" s="1" t="str">
        <f>IF(I161="","",'Cost and Benefit Parameters'!$M$26)</f>
        <v/>
      </c>
      <c r="J184" s="1" t="str">
        <f>IF(J161="","",'Cost and Benefit Parameters'!$M$26)</f>
        <v/>
      </c>
      <c r="K184" s="1" t="str">
        <f>IF(K161="","",'Cost and Benefit Parameters'!$M$26)</f>
        <v/>
      </c>
      <c r="L184" s="1" t="str">
        <f>IF(L161="","",'Cost and Benefit Parameters'!$M$26)</f>
        <v/>
      </c>
      <c r="M184" s="1" t="str">
        <f>IF(M161="","",'Cost and Benefit Parameters'!$M$26)</f>
        <v/>
      </c>
      <c r="N184" s="1" t="str">
        <f>IF(N161="","",'Cost and Benefit Parameters'!$M$26)</f>
        <v/>
      </c>
      <c r="O184" s="1" t="str">
        <f>IF(O161="","",'Cost and Benefit Parameters'!$M$26)</f>
        <v/>
      </c>
      <c r="P184" s="1" t="str">
        <f>IF(P161="","",'Cost and Benefit Parameters'!$M$26)</f>
        <v/>
      </c>
      <c r="Q184" s="1" t="str">
        <f>IF(Q161="","",'Cost and Benefit Parameters'!$M$26)</f>
        <v/>
      </c>
      <c r="R184" s="1" t="str">
        <f>IF(R161="","",'Cost and Benefit Parameters'!$M$26)</f>
        <v/>
      </c>
      <c r="S184" s="1" t="str">
        <f>IF(S161="","",'Cost and Benefit Parameters'!$M$26)</f>
        <v/>
      </c>
      <c r="T184" s="1" t="str">
        <f>IF(T161="","",'Cost and Benefit Parameters'!$M$26)</f>
        <v/>
      </c>
      <c r="U184" s="1" t="str">
        <f>IF(U161="","",'Cost and Benefit Parameters'!$M$26)</f>
        <v/>
      </c>
      <c r="V184" s="1" t="str">
        <f>IF(V161="","",'Cost and Benefit Parameters'!$M$26)</f>
        <v/>
      </c>
      <c r="W184" s="1">
        <f>IF(W161="","",'Cost and Benefit Parameters'!$M$26)</f>
        <v>321.00960838869992</v>
      </c>
      <c r="X184" s="1">
        <f>IF(X161="","",'Cost and Benefit Parameters'!$M$26)</f>
        <v>321.00960838869992</v>
      </c>
      <c r="Y184" s="1">
        <f>IF(Y161="","",'Cost and Benefit Parameters'!$M$26)</f>
        <v>321.00960838869992</v>
      </c>
      <c r="Z184" s="1">
        <f>IF(Z161="","",'Cost and Benefit Parameters'!$M$26)</f>
        <v>321.00960838869992</v>
      </c>
      <c r="AA184" s="1">
        <f>IF(AA161="","",'Cost and Benefit Parameters'!$M$26)</f>
        <v>321.00960838869992</v>
      </c>
      <c r="AB184" s="1">
        <f>IF(AB161="","",'Cost and Benefit Parameters'!$M$26)</f>
        <v>321.00960838869992</v>
      </c>
      <c r="AC184" s="1">
        <f>IF(AC161="","",'Cost and Benefit Parameters'!$M$26)</f>
        <v>321.00960838869992</v>
      </c>
      <c r="AD184" s="1">
        <f>IF(AD161="","",'Cost and Benefit Parameters'!$M$26)</f>
        <v>321.00960838869992</v>
      </c>
      <c r="AE184" s="1">
        <f>IF(AE161="","",'Cost and Benefit Parameters'!$M$26)</f>
        <v>321.00960838869992</v>
      </c>
      <c r="AF184" s="1">
        <f>IF(AF161="","",'Cost and Benefit Parameters'!$M$26)</f>
        <v>321.00960838869992</v>
      </c>
      <c r="AG184" s="1">
        <f>IF(AG161="","",'Cost and Benefit Parameters'!$M$26)</f>
        <v>321.00960838869992</v>
      </c>
      <c r="AH184" s="1">
        <f>IF(AH161="","",'Cost and Benefit Parameters'!$M$26)</f>
        <v>321.00960838869992</v>
      </c>
      <c r="AI184" s="1">
        <f>IF(AI161="","",'Cost and Benefit Parameters'!$M$26)</f>
        <v>321.00960838869992</v>
      </c>
      <c r="AJ184" s="1">
        <f>IF(AJ161="","",'Cost and Benefit Parameters'!$M$26)</f>
        <v>321.00960838869992</v>
      </c>
      <c r="AK184" s="1">
        <f>IF(AK161="","",'Cost and Benefit Parameters'!$M$26)</f>
        <v>321.00960838869992</v>
      </c>
      <c r="AL184" s="1">
        <f>IF(AL161="","",'Cost and Benefit Parameters'!$M$26)</f>
        <v>321.00960838869992</v>
      </c>
      <c r="AM184" s="1">
        <f>IF(AM161="","",'Cost and Benefit Parameters'!$M$26)</f>
        <v>321.00960838869992</v>
      </c>
      <c r="AN184" s="1">
        <f>IF(AN161="","",'Cost and Benefit Parameters'!$M$26)</f>
        <v>321.00960838869992</v>
      </c>
      <c r="AO184" s="1">
        <f>IF(AO161="","",'Cost and Benefit Parameters'!$M$26)</f>
        <v>321.00960838869992</v>
      </c>
      <c r="AP184" s="1">
        <f>IF(AP161="","",'Cost and Benefit Parameters'!$M$26)</f>
        <v>321.00960838869992</v>
      </c>
      <c r="AQ184" s="1">
        <f>IF(AQ161="","",'Cost and Benefit Parameters'!$M$26)</f>
        <v>321.00960838869992</v>
      </c>
      <c r="AR184" s="1">
        <f>IF(AR161="","",'Cost and Benefit Parameters'!$M$26)</f>
        <v>321.00960838869992</v>
      </c>
      <c r="AS184" s="1">
        <f>IF(AS161="","",'Cost and Benefit Parameters'!$M$26)</f>
        <v>321.00960838869992</v>
      </c>
      <c r="AT184" s="1">
        <f>IF(AT161="","",'Cost and Benefit Parameters'!$M$26)</f>
        <v>321.00960838869992</v>
      </c>
      <c r="AU184" s="1">
        <f>IF(AU161="","",'Cost and Benefit Parameters'!$M$26)</f>
        <v>321.00960838869992</v>
      </c>
      <c r="AV184" s="1">
        <f>IF(AV161="","",'Cost and Benefit Parameters'!$M$26)</f>
        <v>321.00960838869992</v>
      </c>
      <c r="AW184" s="1">
        <f>IF(AW161="","",'Cost and Benefit Parameters'!$M$26)</f>
        <v>321.00960838869992</v>
      </c>
      <c r="AX184" s="1">
        <f>IF(AX161="","",'Cost and Benefit Parameters'!$M$26)</f>
        <v>321.00960838869992</v>
      </c>
      <c r="AY184" s="1">
        <f>IF(AY161="","",'Cost and Benefit Parameters'!$M$26)</f>
        <v>321.00960838869992</v>
      </c>
      <c r="AZ184" s="1">
        <f>IF(AZ161="","",'Cost and Benefit Parameters'!$M$26)</f>
        <v>321.00960838869992</v>
      </c>
      <c r="BA184" s="1">
        <f>IF(BA161="","",'Cost and Benefit Parameters'!$M$26)</f>
        <v>321.00960838869992</v>
      </c>
      <c r="BB184" s="1">
        <f>IF(BB161="","",'Cost and Benefit Parameters'!$M$26)</f>
        <v>321.00960838869992</v>
      </c>
      <c r="BC184" s="1">
        <f>IF(BC161="","",'Cost and Benefit Parameters'!$M$26)</f>
        <v>321.00960838869992</v>
      </c>
      <c r="BD184" s="1">
        <f>IF(BD161="","",'Cost and Benefit Parameters'!$M$26)</f>
        <v>321.00960838869992</v>
      </c>
      <c r="BE184" s="1">
        <f>IF(BE161="","",'Cost and Benefit Parameters'!$M$26)</f>
        <v>321.00960838869992</v>
      </c>
      <c r="BF184" s="1">
        <f>IF(BF161="","",'Cost and Benefit Parameters'!$M$26)</f>
        <v>321.00960838869992</v>
      </c>
      <c r="BG184" s="1">
        <f>IF(BG161="","",'Cost and Benefit Parameters'!$M$26)</f>
        <v>321.00960838869992</v>
      </c>
      <c r="BH184" s="1">
        <f>IF(BH161="","",'Cost and Benefit Parameters'!$M$26)</f>
        <v>321.00960838869992</v>
      </c>
      <c r="BI184" s="1">
        <f>IF(BI161="","",'Cost and Benefit Parameters'!$M$26)</f>
        <v>321.00960838869992</v>
      </c>
      <c r="BJ184" s="1">
        <f>IF(BJ161="","",'Cost and Benefit Parameters'!$M$26)</f>
        <v>321.00960838869992</v>
      </c>
      <c r="BK184" s="1" t="str">
        <f>IF(BK161="","",'Cost and Benefit Parameters'!$M$26)</f>
        <v/>
      </c>
      <c r="BL184" s="1" t="str">
        <f>IF(BL161="","",'Cost and Benefit Parameters'!$M$26)</f>
        <v/>
      </c>
      <c r="BM184" s="1" t="str">
        <f>IF(BM161="","",'Cost and Benefit Parameters'!$M$26)</f>
        <v/>
      </c>
    </row>
    <row r="185" spans="1:72" x14ac:dyDescent="0.55000000000000004">
      <c r="A185" s="639"/>
      <c r="B185" t="s">
        <v>484</v>
      </c>
      <c r="G185" s="1" t="str">
        <f>IF(G162="","",'Cost and Benefit Parameters'!$M$26)</f>
        <v/>
      </c>
      <c r="H185" s="1" t="str">
        <f>IF(H162="","",'Cost and Benefit Parameters'!$M$26)</f>
        <v/>
      </c>
      <c r="I185" s="1" t="str">
        <f>IF(I162="","",'Cost and Benefit Parameters'!$M$26)</f>
        <v/>
      </c>
      <c r="J185" s="1" t="str">
        <f>IF(J162="","",'Cost and Benefit Parameters'!$M$26)</f>
        <v/>
      </c>
      <c r="K185" s="1" t="str">
        <f>IF(K162="","",'Cost and Benefit Parameters'!$M$26)</f>
        <v/>
      </c>
      <c r="L185" s="1" t="str">
        <f>IF(L162="","",'Cost and Benefit Parameters'!$M$26)</f>
        <v/>
      </c>
      <c r="M185" s="1" t="str">
        <f>IF(M162="","",'Cost and Benefit Parameters'!$M$26)</f>
        <v/>
      </c>
      <c r="N185" s="1" t="str">
        <f>IF(N162="","",'Cost and Benefit Parameters'!$M$26)</f>
        <v/>
      </c>
      <c r="O185" s="1" t="str">
        <f>IF(O162="","",'Cost and Benefit Parameters'!$M$26)</f>
        <v/>
      </c>
      <c r="P185" s="1" t="str">
        <f>IF(P162="","",'Cost and Benefit Parameters'!$M$26)</f>
        <v/>
      </c>
      <c r="Q185" s="1" t="str">
        <f>IF(Q162="","",'Cost and Benefit Parameters'!$M$26)</f>
        <v/>
      </c>
      <c r="R185" s="1" t="str">
        <f>IF(R162="","",'Cost and Benefit Parameters'!$M$26)</f>
        <v/>
      </c>
      <c r="S185" s="1" t="str">
        <f>IF(S162="","",'Cost and Benefit Parameters'!$M$26)</f>
        <v/>
      </c>
      <c r="T185" s="1" t="str">
        <f>IF(T162="","",'Cost and Benefit Parameters'!$M$26)</f>
        <v/>
      </c>
      <c r="U185" s="1" t="str">
        <f>IF(U162="","",'Cost and Benefit Parameters'!$M$26)</f>
        <v/>
      </c>
      <c r="V185" s="1" t="str">
        <f>IF(V162="","",'Cost and Benefit Parameters'!$M$26)</f>
        <v/>
      </c>
      <c r="W185" s="1" t="str">
        <f>IF(W162="","",'Cost and Benefit Parameters'!$M$26)</f>
        <v/>
      </c>
      <c r="X185" s="1">
        <f>IF(X162="","",'Cost and Benefit Parameters'!$M$26)</f>
        <v>321.00960838869992</v>
      </c>
      <c r="Y185" s="1">
        <f>IF(Y162="","",'Cost and Benefit Parameters'!$M$26)</f>
        <v>321.00960838869992</v>
      </c>
      <c r="Z185" s="1">
        <f>IF(Z162="","",'Cost and Benefit Parameters'!$M$26)</f>
        <v>321.00960838869992</v>
      </c>
      <c r="AA185" s="1">
        <f>IF(AA162="","",'Cost and Benefit Parameters'!$M$26)</f>
        <v>321.00960838869992</v>
      </c>
      <c r="AB185" s="1">
        <f>IF(AB162="","",'Cost and Benefit Parameters'!$M$26)</f>
        <v>321.00960838869992</v>
      </c>
      <c r="AC185" s="1">
        <f>IF(AC162="","",'Cost and Benefit Parameters'!$M$26)</f>
        <v>321.00960838869992</v>
      </c>
      <c r="AD185" s="1">
        <f>IF(AD162="","",'Cost and Benefit Parameters'!$M$26)</f>
        <v>321.00960838869992</v>
      </c>
      <c r="AE185" s="1">
        <f>IF(AE162="","",'Cost and Benefit Parameters'!$M$26)</f>
        <v>321.00960838869992</v>
      </c>
      <c r="AF185" s="1">
        <f>IF(AF162="","",'Cost and Benefit Parameters'!$M$26)</f>
        <v>321.00960838869992</v>
      </c>
      <c r="AG185" s="1">
        <f>IF(AG162="","",'Cost and Benefit Parameters'!$M$26)</f>
        <v>321.00960838869992</v>
      </c>
      <c r="AH185" s="1">
        <f>IF(AH162="","",'Cost and Benefit Parameters'!$M$26)</f>
        <v>321.00960838869992</v>
      </c>
      <c r="AI185" s="1">
        <f>IF(AI162="","",'Cost and Benefit Parameters'!$M$26)</f>
        <v>321.00960838869992</v>
      </c>
      <c r="AJ185" s="1">
        <f>IF(AJ162="","",'Cost and Benefit Parameters'!$M$26)</f>
        <v>321.00960838869992</v>
      </c>
      <c r="AK185" s="1">
        <f>IF(AK162="","",'Cost and Benefit Parameters'!$M$26)</f>
        <v>321.00960838869992</v>
      </c>
      <c r="AL185" s="1">
        <f>IF(AL162="","",'Cost and Benefit Parameters'!$M$26)</f>
        <v>321.00960838869992</v>
      </c>
      <c r="AM185" s="1">
        <f>IF(AM162="","",'Cost and Benefit Parameters'!$M$26)</f>
        <v>321.00960838869992</v>
      </c>
      <c r="AN185" s="1">
        <f>IF(AN162="","",'Cost and Benefit Parameters'!$M$26)</f>
        <v>321.00960838869992</v>
      </c>
      <c r="AO185" s="1">
        <f>IF(AO162="","",'Cost and Benefit Parameters'!$M$26)</f>
        <v>321.00960838869992</v>
      </c>
      <c r="AP185" s="1">
        <f>IF(AP162="","",'Cost and Benefit Parameters'!$M$26)</f>
        <v>321.00960838869992</v>
      </c>
      <c r="AQ185" s="1">
        <f>IF(AQ162="","",'Cost and Benefit Parameters'!$M$26)</f>
        <v>321.00960838869992</v>
      </c>
      <c r="AR185" s="1">
        <f>IF(AR162="","",'Cost and Benefit Parameters'!$M$26)</f>
        <v>321.00960838869992</v>
      </c>
      <c r="AS185" s="1">
        <f>IF(AS162="","",'Cost and Benefit Parameters'!$M$26)</f>
        <v>321.00960838869992</v>
      </c>
      <c r="AT185" s="1">
        <f>IF(AT162="","",'Cost and Benefit Parameters'!$M$26)</f>
        <v>321.00960838869992</v>
      </c>
      <c r="AU185" s="1">
        <f>IF(AU162="","",'Cost and Benefit Parameters'!$M$26)</f>
        <v>321.00960838869992</v>
      </c>
      <c r="AV185" s="1">
        <f>IF(AV162="","",'Cost and Benefit Parameters'!$M$26)</f>
        <v>321.00960838869992</v>
      </c>
      <c r="AW185" s="1">
        <f>IF(AW162="","",'Cost and Benefit Parameters'!$M$26)</f>
        <v>321.00960838869992</v>
      </c>
      <c r="AX185" s="1">
        <f>IF(AX162="","",'Cost and Benefit Parameters'!$M$26)</f>
        <v>321.00960838869992</v>
      </c>
      <c r="AY185" s="1">
        <f>IF(AY162="","",'Cost and Benefit Parameters'!$M$26)</f>
        <v>321.00960838869992</v>
      </c>
      <c r="AZ185" s="1">
        <f>IF(AZ162="","",'Cost and Benefit Parameters'!$M$26)</f>
        <v>321.00960838869992</v>
      </c>
      <c r="BA185" s="1">
        <f>IF(BA162="","",'Cost and Benefit Parameters'!$M$26)</f>
        <v>321.00960838869992</v>
      </c>
      <c r="BB185" s="1">
        <f>IF(BB162="","",'Cost and Benefit Parameters'!$M$26)</f>
        <v>321.00960838869992</v>
      </c>
      <c r="BC185" s="1">
        <f>IF(BC162="","",'Cost and Benefit Parameters'!$M$26)</f>
        <v>321.00960838869992</v>
      </c>
      <c r="BD185" s="1">
        <f>IF(BD162="","",'Cost and Benefit Parameters'!$M$26)</f>
        <v>321.00960838869992</v>
      </c>
      <c r="BE185" s="1">
        <f>IF(BE162="","",'Cost and Benefit Parameters'!$M$26)</f>
        <v>321.00960838869992</v>
      </c>
      <c r="BF185" s="1">
        <f>IF(BF162="","",'Cost and Benefit Parameters'!$M$26)</f>
        <v>321.00960838869992</v>
      </c>
      <c r="BG185" s="1">
        <f>IF(BG162="","",'Cost and Benefit Parameters'!$M$26)</f>
        <v>321.00960838869992</v>
      </c>
      <c r="BH185" s="1">
        <f>IF(BH162="","",'Cost and Benefit Parameters'!$M$26)</f>
        <v>321.00960838869992</v>
      </c>
      <c r="BI185" s="1">
        <f>IF(BI162="","",'Cost and Benefit Parameters'!$M$26)</f>
        <v>321.00960838869992</v>
      </c>
      <c r="BJ185" s="1">
        <f>IF(BJ162="","",'Cost and Benefit Parameters'!$M$26)</f>
        <v>321.00960838869992</v>
      </c>
      <c r="BK185" s="1">
        <f>IF(BK162="","",'Cost and Benefit Parameters'!$M$26)</f>
        <v>321.00960838869992</v>
      </c>
      <c r="BL185" s="1" t="str">
        <f>IF(BL162="","",'Cost and Benefit Parameters'!$M$26)</f>
        <v/>
      </c>
      <c r="BM185" s="1" t="str">
        <f>IF(BM162="","",'Cost and Benefit Parameters'!$M$26)</f>
        <v/>
      </c>
    </row>
    <row r="186" spans="1:72" x14ac:dyDescent="0.55000000000000004">
      <c r="A186" s="639"/>
      <c r="B186" t="s">
        <v>485</v>
      </c>
      <c r="G186" s="1" t="str">
        <f>IF(G163="","",'Cost and Benefit Parameters'!$M$26)</f>
        <v/>
      </c>
      <c r="H186" s="1" t="str">
        <f>IF(H163="","",'Cost and Benefit Parameters'!$M$26)</f>
        <v/>
      </c>
      <c r="I186" s="1" t="str">
        <f>IF(I163="","",'Cost and Benefit Parameters'!$M$26)</f>
        <v/>
      </c>
      <c r="J186" s="1" t="str">
        <f>IF(J163="","",'Cost and Benefit Parameters'!$M$26)</f>
        <v/>
      </c>
      <c r="K186" s="1" t="str">
        <f>IF(K163="","",'Cost and Benefit Parameters'!$M$26)</f>
        <v/>
      </c>
      <c r="L186" s="1" t="str">
        <f>IF(L163="","",'Cost and Benefit Parameters'!$M$26)</f>
        <v/>
      </c>
      <c r="M186" s="1" t="str">
        <f>IF(M163="","",'Cost and Benefit Parameters'!$M$26)</f>
        <v/>
      </c>
      <c r="N186" s="1" t="str">
        <f>IF(N163="","",'Cost and Benefit Parameters'!$M$26)</f>
        <v/>
      </c>
      <c r="O186" s="1" t="str">
        <f>IF(O163="","",'Cost and Benefit Parameters'!$M$26)</f>
        <v/>
      </c>
      <c r="P186" s="1" t="str">
        <f>IF(P163="","",'Cost and Benefit Parameters'!$M$26)</f>
        <v/>
      </c>
      <c r="Q186" s="1" t="str">
        <f>IF(Q163="","",'Cost and Benefit Parameters'!$M$26)</f>
        <v/>
      </c>
      <c r="R186" s="1" t="str">
        <f>IF(R163="","",'Cost and Benefit Parameters'!$M$26)</f>
        <v/>
      </c>
      <c r="S186" s="1" t="str">
        <f>IF(S163="","",'Cost and Benefit Parameters'!$M$26)</f>
        <v/>
      </c>
      <c r="T186" s="1" t="str">
        <f>IF(T163="","",'Cost and Benefit Parameters'!$M$26)</f>
        <v/>
      </c>
      <c r="U186" s="1" t="str">
        <f>IF(U163="","",'Cost and Benefit Parameters'!$M$26)</f>
        <v/>
      </c>
      <c r="V186" s="1" t="str">
        <f>IF(V163="","",'Cost and Benefit Parameters'!$M$26)</f>
        <v/>
      </c>
      <c r="W186" s="1" t="str">
        <f>IF(W163="","",'Cost and Benefit Parameters'!$M$26)</f>
        <v/>
      </c>
      <c r="X186" s="1" t="str">
        <f>IF(X163="","",'Cost and Benefit Parameters'!$M$26)</f>
        <v/>
      </c>
      <c r="Y186" s="1">
        <f>IF(Y163="","",'Cost and Benefit Parameters'!$M$26)</f>
        <v>321.00960838869992</v>
      </c>
      <c r="Z186" s="1">
        <f>IF(Z163="","",'Cost and Benefit Parameters'!$M$26)</f>
        <v>321.00960838869992</v>
      </c>
      <c r="AA186" s="1">
        <f>IF(AA163="","",'Cost and Benefit Parameters'!$M$26)</f>
        <v>321.00960838869992</v>
      </c>
      <c r="AB186" s="1">
        <f>IF(AB163="","",'Cost and Benefit Parameters'!$M$26)</f>
        <v>321.00960838869992</v>
      </c>
      <c r="AC186" s="1">
        <f>IF(AC163="","",'Cost and Benefit Parameters'!$M$26)</f>
        <v>321.00960838869992</v>
      </c>
      <c r="AD186" s="1">
        <f>IF(AD163="","",'Cost and Benefit Parameters'!$M$26)</f>
        <v>321.00960838869992</v>
      </c>
      <c r="AE186" s="1">
        <f>IF(AE163="","",'Cost and Benefit Parameters'!$M$26)</f>
        <v>321.00960838869992</v>
      </c>
      <c r="AF186" s="1">
        <f>IF(AF163="","",'Cost and Benefit Parameters'!$M$26)</f>
        <v>321.00960838869992</v>
      </c>
      <c r="AG186" s="1">
        <f>IF(AG163="","",'Cost and Benefit Parameters'!$M$26)</f>
        <v>321.00960838869992</v>
      </c>
      <c r="AH186" s="1">
        <f>IF(AH163="","",'Cost and Benefit Parameters'!$M$26)</f>
        <v>321.00960838869992</v>
      </c>
      <c r="AI186" s="1">
        <f>IF(AI163="","",'Cost and Benefit Parameters'!$M$26)</f>
        <v>321.00960838869992</v>
      </c>
      <c r="AJ186" s="1">
        <f>IF(AJ163="","",'Cost and Benefit Parameters'!$M$26)</f>
        <v>321.00960838869992</v>
      </c>
      <c r="AK186" s="1">
        <f>IF(AK163="","",'Cost and Benefit Parameters'!$M$26)</f>
        <v>321.00960838869992</v>
      </c>
      <c r="AL186" s="1">
        <f>IF(AL163="","",'Cost and Benefit Parameters'!$M$26)</f>
        <v>321.00960838869992</v>
      </c>
      <c r="AM186" s="1">
        <f>IF(AM163="","",'Cost and Benefit Parameters'!$M$26)</f>
        <v>321.00960838869992</v>
      </c>
      <c r="AN186" s="1">
        <f>IF(AN163="","",'Cost and Benefit Parameters'!$M$26)</f>
        <v>321.00960838869992</v>
      </c>
      <c r="AO186" s="1">
        <f>IF(AO163="","",'Cost and Benefit Parameters'!$M$26)</f>
        <v>321.00960838869992</v>
      </c>
      <c r="AP186" s="1">
        <f>IF(AP163="","",'Cost and Benefit Parameters'!$M$26)</f>
        <v>321.00960838869992</v>
      </c>
      <c r="AQ186" s="1">
        <f>IF(AQ163="","",'Cost and Benefit Parameters'!$M$26)</f>
        <v>321.00960838869992</v>
      </c>
      <c r="AR186" s="1">
        <f>IF(AR163="","",'Cost and Benefit Parameters'!$M$26)</f>
        <v>321.00960838869992</v>
      </c>
      <c r="AS186" s="1">
        <f>IF(AS163="","",'Cost and Benefit Parameters'!$M$26)</f>
        <v>321.00960838869992</v>
      </c>
      <c r="AT186" s="1">
        <f>IF(AT163="","",'Cost and Benefit Parameters'!$M$26)</f>
        <v>321.00960838869992</v>
      </c>
      <c r="AU186" s="1">
        <f>IF(AU163="","",'Cost and Benefit Parameters'!$M$26)</f>
        <v>321.00960838869992</v>
      </c>
      <c r="AV186" s="1">
        <f>IF(AV163="","",'Cost and Benefit Parameters'!$M$26)</f>
        <v>321.00960838869992</v>
      </c>
      <c r="AW186" s="1">
        <f>IF(AW163="","",'Cost and Benefit Parameters'!$M$26)</f>
        <v>321.00960838869992</v>
      </c>
      <c r="AX186" s="1">
        <f>IF(AX163="","",'Cost and Benefit Parameters'!$M$26)</f>
        <v>321.00960838869992</v>
      </c>
      <c r="AY186" s="1">
        <f>IF(AY163="","",'Cost and Benefit Parameters'!$M$26)</f>
        <v>321.00960838869992</v>
      </c>
      <c r="AZ186" s="1">
        <f>IF(AZ163="","",'Cost and Benefit Parameters'!$M$26)</f>
        <v>321.00960838869992</v>
      </c>
      <c r="BA186" s="1">
        <f>IF(BA163="","",'Cost and Benefit Parameters'!$M$26)</f>
        <v>321.00960838869992</v>
      </c>
      <c r="BB186" s="1">
        <f>IF(BB163="","",'Cost and Benefit Parameters'!$M$26)</f>
        <v>321.00960838869992</v>
      </c>
      <c r="BC186" s="1">
        <f>IF(BC163="","",'Cost and Benefit Parameters'!$M$26)</f>
        <v>321.00960838869992</v>
      </c>
      <c r="BD186" s="1">
        <f>IF(BD163="","",'Cost and Benefit Parameters'!$M$26)</f>
        <v>321.00960838869992</v>
      </c>
      <c r="BE186" s="1">
        <f>IF(BE163="","",'Cost and Benefit Parameters'!$M$26)</f>
        <v>321.00960838869992</v>
      </c>
      <c r="BF186" s="1">
        <f>IF(BF163="","",'Cost and Benefit Parameters'!$M$26)</f>
        <v>321.00960838869992</v>
      </c>
      <c r="BG186" s="1">
        <f>IF(BG163="","",'Cost and Benefit Parameters'!$M$26)</f>
        <v>321.00960838869992</v>
      </c>
      <c r="BH186" s="1">
        <f>IF(BH163="","",'Cost and Benefit Parameters'!$M$26)</f>
        <v>321.00960838869992</v>
      </c>
      <c r="BI186" s="1">
        <f>IF(BI163="","",'Cost and Benefit Parameters'!$M$26)</f>
        <v>321.00960838869992</v>
      </c>
      <c r="BJ186" s="1">
        <f>IF(BJ163="","",'Cost and Benefit Parameters'!$M$26)</f>
        <v>321.00960838869992</v>
      </c>
      <c r="BK186" s="1">
        <f>IF(BK163="","",'Cost and Benefit Parameters'!$M$26)</f>
        <v>321.00960838869992</v>
      </c>
      <c r="BL186" s="1">
        <f>IF(BL163="","",'Cost and Benefit Parameters'!$M$26)</f>
        <v>321.00960838869992</v>
      </c>
      <c r="BM186" s="1" t="str">
        <f>IF(BM163="","",'Cost and Benefit Parameters'!$M$26)</f>
        <v/>
      </c>
    </row>
    <row r="187" spans="1:72" x14ac:dyDescent="0.55000000000000004">
      <c r="A187" s="639"/>
      <c r="B187" t="s">
        <v>486</v>
      </c>
      <c r="G187" s="1" t="str">
        <f>IF(G164="","",'Cost and Benefit Parameters'!$M$26)</f>
        <v/>
      </c>
      <c r="H187" s="1" t="str">
        <f>IF(H164="","",'Cost and Benefit Parameters'!$M$26)</f>
        <v/>
      </c>
      <c r="I187" s="1" t="str">
        <f>IF(I164="","",'Cost and Benefit Parameters'!$M$26)</f>
        <v/>
      </c>
      <c r="J187" s="1" t="str">
        <f>IF(J164="","",'Cost and Benefit Parameters'!$M$26)</f>
        <v/>
      </c>
      <c r="K187" s="1" t="str">
        <f>IF(K164="","",'Cost and Benefit Parameters'!$M$26)</f>
        <v/>
      </c>
      <c r="L187" s="1" t="str">
        <f>IF(L164="","",'Cost and Benefit Parameters'!$M$26)</f>
        <v/>
      </c>
      <c r="M187" s="1" t="str">
        <f>IF(M164="","",'Cost and Benefit Parameters'!$M$26)</f>
        <v/>
      </c>
      <c r="N187" s="1" t="str">
        <f>IF(N164="","",'Cost and Benefit Parameters'!$M$26)</f>
        <v/>
      </c>
      <c r="O187" s="1" t="str">
        <f>IF(O164="","",'Cost and Benefit Parameters'!$M$26)</f>
        <v/>
      </c>
      <c r="P187" s="1" t="str">
        <f>IF(P164="","",'Cost and Benefit Parameters'!$M$26)</f>
        <v/>
      </c>
      <c r="Q187" s="1" t="str">
        <f>IF(Q164="","",'Cost and Benefit Parameters'!$M$26)</f>
        <v/>
      </c>
      <c r="R187" s="1" t="str">
        <f>IF(R164="","",'Cost and Benefit Parameters'!$M$26)</f>
        <v/>
      </c>
      <c r="S187" s="1" t="str">
        <f>IF(S164="","",'Cost and Benefit Parameters'!$M$26)</f>
        <v/>
      </c>
      <c r="T187" s="1" t="str">
        <f>IF(T164="","",'Cost and Benefit Parameters'!$M$26)</f>
        <v/>
      </c>
      <c r="U187" s="1" t="str">
        <f>IF(U164="","",'Cost and Benefit Parameters'!$M$26)</f>
        <v/>
      </c>
      <c r="V187" s="1" t="str">
        <f>IF(V164="","",'Cost and Benefit Parameters'!$M$26)</f>
        <v/>
      </c>
      <c r="W187" s="1" t="str">
        <f>IF(W164="","",'Cost and Benefit Parameters'!$M$26)</f>
        <v/>
      </c>
      <c r="X187" s="1" t="str">
        <f>IF(X164="","",'Cost and Benefit Parameters'!$M$26)</f>
        <v/>
      </c>
      <c r="Y187" s="1" t="str">
        <f>IF(Y164="","",'Cost and Benefit Parameters'!$M$26)</f>
        <v/>
      </c>
      <c r="Z187" s="1">
        <f>IF(Z164="","",'Cost and Benefit Parameters'!$M$26)</f>
        <v>321.00960838869992</v>
      </c>
      <c r="AA187" s="1">
        <f>IF(AA164="","",'Cost and Benefit Parameters'!$M$26)</f>
        <v>321.00960838869992</v>
      </c>
      <c r="AB187" s="1">
        <f>IF(AB164="","",'Cost and Benefit Parameters'!$M$26)</f>
        <v>321.00960838869992</v>
      </c>
      <c r="AC187" s="1">
        <f>IF(AC164="","",'Cost and Benefit Parameters'!$M$26)</f>
        <v>321.00960838869992</v>
      </c>
      <c r="AD187" s="1">
        <f>IF(AD164="","",'Cost and Benefit Parameters'!$M$26)</f>
        <v>321.00960838869992</v>
      </c>
      <c r="AE187" s="1">
        <f>IF(AE164="","",'Cost and Benefit Parameters'!$M$26)</f>
        <v>321.00960838869992</v>
      </c>
      <c r="AF187" s="1">
        <f>IF(AF164="","",'Cost and Benefit Parameters'!$M$26)</f>
        <v>321.00960838869992</v>
      </c>
      <c r="AG187" s="1">
        <f>IF(AG164="","",'Cost and Benefit Parameters'!$M$26)</f>
        <v>321.00960838869992</v>
      </c>
      <c r="AH187" s="1">
        <f>IF(AH164="","",'Cost and Benefit Parameters'!$M$26)</f>
        <v>321.00960838869992</v>
      </c>
      <c r="AI187" s="1">
        <f>IF(AI164="","",'Cost and Benefit Parameters'!$M$26)</f>
        <v>321.00960838869992</v>
      </c>
      <c r="AJ187" s="1">
        <f>IF(AJ164="","",'Cost and Benefit Parameters'!$M$26)</f>
        <v>321.00960838869992</v>
      </c>
      <c r="AK187" s="1">
        <f>IF(AK164="","",'Cost and Benefit Parameters'!$M$26)</f>
        <v>321.00960838869992</v>
      </c>
      <c r="AL187" s="1">
        <f>IF(AL164="","",'Cost and Benefit Parameters'!$M$26)</f>
        <v>321.00960838869992</v>
      </c>
      <c r="AM187" s="1">
        <f>IF(AM164="","",'Cost and Benefit Parameters'!$M$26)</f>
        <v>321.00960838869992</v>
      </c>
      <c r="AN187" s="1">
        <f>IF(AN164="","",'Cost and Benefit Parameters'!$M$26)</f>
        <v>321.00960838869992</v>
      </c>
      <c r="AO187" s="1">
        <f>IF(AO164="","",'Cost and Benefit Parameters'!$M$26)</f>
        <v>321.00960838869992</v>
      </c>
      <c r="AP187" s="1">
        <f>IF(AP164="","",'Cost and Benefit Parameters'!$M$26)</f>
        <v>321.00960838869992</v>
      </c>
      <c r="AQ187" s="1">
        <f>IF(AQ164="","",'Cost and Benefit Parameters'!$M$26)</f>
        <v>321.00960838869992</v>
      </c>
      <c r="AR187" s="1">
        <f>IF(AR164="","",'Cost and Benefit Parameters'!$M$26)</f>
        <v>321.00960838869992</v>
      </c>
      <c r="AS187" s="1">
        <f>IF(AS164="","",'Cost and Benefit Parameters'!$M$26)</f>
        <v>321.00960838869992</v>
      </c>
      <c r="AT187" s="1">
        <f>IF(AT164="","",'Cost and Benefit Parameters'!$M$26)</f>
        <v>321.00960838869992</v>
      </c>
      <c r="AU187" s="1">
        <f>IF(AU164="","",'Cost and Benefit Parameters'!$M$26)</f>
        <v>321.00960838869992</v>
      </c>
      <c r="AV187" s="1">
        <f>IF(AV164="","",'Cost and Benefit Parameters'!$M$26)</f>
        <v>321.00960838869992</v>
      </c>
      <c r="AW187" s="1">
        <f>IF(AW164="","",'Cost and Benefit Parameters'!$M$26)</f>
        <v>321.00960838869992</v>
      </c>
      <c r="AX187" s="1">
        <f>IF(AX164="","",'Cost and Benefit Parameters'!$M$26)</f>
        <v>321.00960838869992</v>
      </c>
      <c r="AY187" s="1">
        <f>IF(AY164="","",'Cost and Benefit Parameters'!$M$26)</f>
        <v>321.00960838869992</v>
      </c>
      <c r="AZ187" s="1">
        <f>IF(AZ164="","",'Cost and Benefit Parameters'!$M$26)</f>
        <v>321.00960838869992</v>
      </c>
      <c r="BA187" s="1">
        <f>IF(BA164="","",'Cost and Benefit Parameters'!$M$26)</f>
        <v>321.00960838869992</v>
      </c>
      <c r="BB187" s="1">
        <f>IF(BB164="","",'Cost and Benefit Parameters'!$M$26)</f>
        <v>321.00960838869992</v>
      </c>
      <c r="BC187" s="1">
        <f>IF(BC164="","",'Cost and Benefit Parameters'!$M$26)</f>
        <v>321.00960838869992</v>
      </c>
      <c r="BD187" s="1">
        <f>IF(BD164="","",'Cost and Benefit Parameters'!$M$26)</f>
        <v>321.00960838869992</v>
      </c>
      <c r="BE187" s="1">
        <f>IF(BE164="","",'Cost and Benefit Parameters'!$M$26)</f>
        <v>321.00960838869992</v>
      </c>
      <c r="BF187" s="1">
        <f>IF(BF164="","",'Cost and Benefit Parameters'!$M$26)</f>
        <v>321.00960838869992</v>
      </c>
      <c r="BG187" s="1">
        <f>IF(BG164="","",'Cost and Benefit Parameters'!$M$26)</f>
        <v>321.00960838869992</v>
      </c>
      <c r="BH187" s="1">
        <f>IF(BH164="","",'Cost and Benefit Parameters'!$M$26)</f>
        <v>321.00960838869992</v>
      </c>
      <c r="BI187" s="1">
        <f>IF(BI164="","",'Cost and Benefit Parameters'!$M$26)</f>
        <v>321.00960838869992</v>
      </c>
      <c r="BJ187" s="1">
        <f>IF(BJ164="","",'Cost and Benefit Parameters'!$M$26)</f>
        <v>321.00960838869992</v>
      </c>
      <c r="BK187" s="1">
        <f>IF(BK164="","",'Cost and Benefit Parameters'!$M$26)</f>
        <v>321.00960838869992</v>
      </c>
      <c r="BL187" s="1">
        <f>IF(BL164="","",'Cost and Benefit Parameters'!$M$26)</f>
        <v>321.00960838869992</v>
      </c>
      <c r="BM187" s="1">
        <f>IF(BM164="","",'Cost and Benefit Parameters'!$M$26)</f>
        <v>321.00960838869992</v>
      </c>
    </row>
    <row r="188" spans="1:72" x14ac:dyDescent="0.55000000000000004">
      <c r="A188" s="640"/>
      <c r="B188" s="329" t="s">
        <v>487</v>
      </c>
      <c r="C188" s="329"/>
      <c r="D188" s="329"/>
      <c r="E188" s="329"/>
      <c r="F188" s="329"/>
      <c r="G188" s="330">
        <f>SUM(G168:G187)</f>
        <v>321.00960838869992</v>
      </c>
      <c r="H188" s="330">
        <f t="shared" ref="H188:BM188" si="65">SUM(H168:H187)</f>
        <v>642.01921677739983</v>
      </c>
      <c r="I188" s="330">
        <f t="shared" si="65"/>
        <v>963.02882516609975</v>
      </c>
      <c r="J188" s="330">
        <f t="shared" si="65"/>
        <v>1284.0384335547997</v>
      </c>
      <c r="K188" s="330">
        <f t="shared" si="65"/>
        <v>1605.0480419434996</v>
      </c>
      <c r="L188" s="330">
        <f t="shared" si="65"/>
        <v>1926.0576503321995</v>
      </c>
      <c r="M188" s="330">
        <f t="shared" si="65"/>
        <v>2247.0672587208992</v>
      </c>
      <c r="N188" s="330">
        <f t="shared" si="65"/>
        <v>2568.0768671095993</v>
      </c>
      <c r="O188" s="330">
        <f t="shared" si="65"/>
        <v>2889.0864754982995</v>
      </c>
      <c r="P188" s="330">
        <f t="shared" si="65"/>
        <v>3210.0960838869996</v>
      </c>
      <c r="Q188" s="330">
        <f t="shared" si="65"/>
        <v>3531.1056922756998</v>
      </c>
      <c r="R188" s="330">
        <f t="shared" si="65"/>
        <v>3852.1153006643999</v>
      </c>
      <c r="S188" s="330">
        <f t="shared" si="65"/>
        <v>4173.1249090531001</v>
      </c>
      <c r="T188" s="330">
        <f t="shared" si="65"/>
        <v>4494.1345174418002</v>
      </c>
      <c r="U188" s="330">
        <f t="shared" si="65"/>
        <v>4815.1441258305003</v>
      </c>
      <c r="V188" s="330">
        <f t="shared" si="65"/>
        <v>5136.1537342192005</v>
      </c>
      <c r="W188" s="330">
        <f t="shared" si="65"/>
        <v>5457.1633426079006</v>
      </c>
      <c r="X188" s="330">
        <f t="shared" si="65"/>
        <v>5778.1729509966008</v>
      </c>
      <c r="Y188" s="330">
        <f t="shared" si="65"/>
        <v>6099.1825593853009</v>
      </c>
      <c r="Z188" s="330">
        <f t="shared" si="65"/>
        <v>6420.1921677740011</v>
      </c>
      <c r="AA188" s="330">
        <f t="shared" si="65"/>
        <v>6420.1921677740011</v>
      </c>
      <c r="AB188" s="330">
        <f t="shared" si="65"/>
        <v>6420.1921677740011</v>
      </c>
      <c r="AC188" s="330">
        <f t="shared" si="65"/>
        <v>6420.1921677740011</v>
      </c>
      <c r="AD188" s="330">
        <f t="shared" si="65"/>
        <v>6420.1921677740011</v>
      </c>
      <c r="AE188" s="330">
        <f t="shared" si="65"/>
        <v>6420.1921677740011</v>
      </c>
      <c r="AF188" s="330">
        <f t="shared" si="65"/>
        <v>6420.1921677740011</v>
      </c>
      <c r="AG188" s="330">
        <f t="shared" si="65"/>
        <v>6420.1921677740011</v>
      </c>
      <c r="AH188" s="330">
        <f t="shared" si="65"/>
        <v>6420.1921677740011</v>
      </c>
      <c r="AI188" s="330">
        <f t="shared" si="65"/>
        <v>6420.1921677740011</v>
      </c>
      <c r="AJ188" s="330">
        <f t="shared" si="65"/>
        <v>6420.1921677740011</v>
      </c>
      <c r="AK188" s="330">
        <f t="shared" si="65"/>
        <v>6420.1921677740011</v>
      </c>
      <c r="AL188" s="330">
        <f t="shared" si="65"/>
        <v>6420.1921677740011</v>
      </c>
      <c r="AM188" s="330">
        <f t="shared" si="65"/>
        <v>6420.1921677740011</v>
      </c>
      <c r="AN188" s="330">
        <f t="shared" si="65"/>
        <v>6420.1921677740011</v>
      </c>
      <c r="AO188" s="330">
        <f t="shared" si="65"/>
        <v>6420.1921677740011</v>
      </c>
      <c r="AP188" s="330">
        <f t="shared" si="65"/>
        <v>6420.1921677740011</v>
      </c>
      <c r="AQ188" s="330">
        <f t="shared" si="65"/>
        <v>6420.1921677740011</v>
      </c>
      <c r="AR188" s="330">
        <f t="shared" si="65"/>
        <v>6420.1921677740011</v>
      </c>
      <c r="AS188" s="330">
        <f t="shared" si="65"/>
        <v>6420.1921677740011</v>
      </c>
      <c r="AT188" s="330">
        <f t="shared" si="65"/>
        <v>6420.1921677740011</v>
      </c>
      <c r="AU188" s="330">
        <f t="shared" si="65"/>
        <v>6099.1825593853009</v>
      </c>
      <c r="AV188" s="330">
        <f t="shared" si="65"/>
        <v>5778.1729509966008</v>
      </c>
      <c r="AW188" s="330">
        <f t="shared" si="65"/>
        <v>5457.1633426079006</v>
      </c>
      <c r="AX188" s="330">
        <f t="shared" si="65"/>
        <v>5136.1537342192005</v>
      </c>
      <c r="AY188" s="330">
        <f t="shared" si="65"/>
        <v>4815.1441258305003</v>
      </c>
      <c r="AZ188" s="330">
        <f t="shared" si="65"/>
        <v>4494.1345174418002</v>
      </c>
      <c r="BA188" s="330">
        <f t="shared" si="65"/>
        <v>4173.1249090531001</v>
      </c>
      <c r="BB188" s="330">
        <f t="shared" si="65"/>
        <v>3852.1153006643999</v>
      </c>
      <c r="BC188" s="330">
        <f t="shared" si="65"/>
        <v>3531.1056922756998</v>
      </c>
      <c r="BD188" s="330">
        <f t="shared" si="65"/>
        <v>3210.0960838869996</v>
      </c>
      <c r="BE188" s="330">
        <f t="shared" si="65"/>
        <v>2889.0864754982995</v>
      </c>
      <c r="BF188" s="330">
        <f t="shared" si="65"/>
        <v>2568.0768671095993</v>
      </c>
      <c r="BG188" s="330">
        <f t="shared" si="65"/>
        <v>2247.0672587208992</v>
      </c>
      <c r="BH188" s="330">
        <f t="shared" si="65"/>
        <v>1926.0576503321995</v>
      </c>
      <c r="BI188" s="330">
        <f t="shared" si="65"/>
        <v>1605.0480419434996</v>
      </c>
      <c r="BJ188" s="330">
        <f t="shared" si="65"/>
        <v>1284.0384335547997</v>
      </c>
      <c r="BK188" s="330">
        <f t="shared" si="65"/>
        <v>963.02882516609975</v>
      </c>
      <c r="BL188" s="330">
        <f t="shared" si="65"/>
        <v>642.01921677739983</v>
      </c>
      <c r="BM188" s="330">
        <f t="shared" si="65"/>
        <v>321.00960838869992</v>
      </c>
    </row>
    <row r="190" spans="1:72" x14ac:dyDescent="0.55000000000000004">
      <c r="A190" s="641" t="s">
        <v>491</v>
      </c>
      <c r="B190" s="128" t="s">
        <v>500</v>
      </c>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row>
    <row r="191" spans="1:72" x14ac:dyDescent="0.55000000000000004">
      <c r="A191" s="642"/>
      <c r="B191" t="s">
        <v>466</v>
      </c>
      <c r="I191" s="1">
        <f>IF(G168="","",'Cost and Benefit Parameters'!$M$27)</f>
        <v>267.12624580565006</v>
      </c>
      <c r="J191" s="1">
        <f>IF(H168="","",'Cost and Benefit Parameters'!$M$27)</f>
        <v>267.12624580565006</v>
      </c>
      <c r="K191" s="1">
        <f>IF(I168="","",'Cost and Benefit Parameters'!$M$27)</f>
        <v>267.12624580565006</v>
      </c>
      <c r="L191" s="1">
        <f>IF(J168="","",'Cost and Benefit Parameters'!$M$27)</f>
        <v>267.12624580565006</v>
      </c>
      <c r="M191" s="1">
        <f>IF(K168="","",'Cost and Benefit Parameters'!$M$27)</f>
        <v>267.12624580565006</v>
      </c>
      <c r="N191" s="1">
        <f>IF(L168="","",'Cost and Benefit Parameters'!$M$27)</f>
        <v>267.12624580565006</v>
      </c>
      <c r="O191" s="1">
        <f>IF(M168="","",'Cost and Benefit Parameters'!$M$27)</f>
        <v>267.12624580565006</v>
      </c>
      <c r="P191" s="1">
        <f>IF(N168="","",'Cost and Benefit Parameters'!$M$27)</f>
        <v>267.12624580565006</v>
      </c>
      <c r="Q191" s="1">
        <f>IF(O168="","",'Cost and Benefit Parameters'!$M$27)</f>
        <v>267.12624580565006</v>
      </c>
      <c r="R191" s="1">
        <f>IF(P168="","",'Cost and Benefit Parameters'!$M$27)</f>
        <v>267.12624580565006</v>
      </c>
      <c r="S191" s="1">
        <f>IF(Q168="","",'Cost and Benefit Parameters'!$M$27)</f>
        <v>267.12624580565006</v>
      </c>
      <c r="T191" s="1">
        <f>IF(R168="","",'Cost and Benefit Parameters'!$M$27)</f>
        <v>267.12624580565006</v>
      </c>
      <c r="U191" s="1">
        <f>IF(S168="","",'Cost and Benefit Parameters'!$M$27)</f>
        <v>267.12624580565006</v>
      </c>
      <c r="V191" s="1">
        <f>IF(T168="","",'Cost and Benefit Parameters'!$M$27)</f>
        <v>267.12624580565006</v>
      </c>
      <c r="W191" s="1">
        <f>IF(U168="","",'Cost and Benefit Parameters'!$M$27)</f>
        <v>267.12624580565006</v>
      </c>
      <c r="X191" s="1">
        <f>IF(V168="","",'Cost and Benefit Parameters'!$M$27)</f>
        <v>267.12624580565006</v>
      </c>
      <c r="Y191" s="1">
        <f>IF(W168="","",'Cost and Benefit Parameters'!$M$27)</f>
        <v>267.12624580565006</v>
      </c>
      <c r="Z191" s="1">
        <f>IF(X168="","",'Cost and Benefit Parameters'!$M$27)</f>
        <v>267.12624580565006</v>
      </c>
      <c r="AA191" s="1">
        <f>IF(Y168="","",'Cost and Benefit Parameters'!$M$27)</f>
        <v>267.12624580565006</v>
      </c>
      <c r="AB191" s="1">
        <f>IF(Z168="","",'Cost and Benefit Parameters'!$M$27)</f>
        <v>267.12624580565006</v>
      </c>
      <c r="AC191" s="1">
        <f>IF(AA168="","",'Cost and Benefit Parameters'!$M$27)</f>
        <v>267.12624580565006</v>
      </c>
      <c r="AD191" s="1">
        <f>IF(AB168="","",'Cost and Benefit Parameters'!$M$27)</f>
        <v>267.12624580565006</v>
      </c>
      <c r="AE191" s="1">
        <f>IF(AC168="","",'Cost and Benefit Parameters'!$M$27)</f>
        <v>267.12624580565006</v>
      </c>
      <c r="AF191" s="1">
        <f>IF(AD168="","",'Cost and Benefit Parameters'!$M$27)</f>
        <v>267.12624580565006</v>
      </c>
      <c r="AG191" s="1">
        <f>IF(AE168="","",'Cost and Benefit Parameters'!$M$27)</f>
        <v>267.12624580565006</v>
      </c>
      <c r="AH191" s="1">
        <f>IF(AF168="","",'Cost and Benefit Parameters'!$M$27)</f>
        <v>267.12624580565006</v>
      </c>
      <c r="AI191" s="1">
        <f>IF(AG168="","",'Cost and Benefit Parameters'!$M$27)</f>
        <v>267.12624580565006</v>
      </c>
      <c r="AJ191" s="1">
        <f>IF(AH168="","",'Cost and Benefit Parameters'!$M$27)</f>
        <v>267.12624580565006</v>
      </c>
      <c r="AK191" s="1">
        <f>IF(AI168="","",'Cost and Benefit Parameters'!$M$27)</f>
        <v>267.12624580565006</v>
      </c>
      <c r="AL191" s="1">
        <f>IF(AJ168="","",'Cost and Benefit Parameters'!$M$27)</f>
        <v>267.12624580565006</v>
      </c>
      <c r="AM191" s="1">
        <f>IF(AK168="","",'Cost and Benefit Parameters'!$M$27)</f>
        <v>267.12624580565006</v>
      </c>
      <c r="AN191" s="1">
        <f>IF(AL168="","",'Cost and Benefit Parameters'!$M$27)</f>
        <v>267.12624580565006</v>
      </c>
      <c r="AO191" s="1">
        <f>IF(AM168="","",'Cost and Benefit Parameters'!$M$27)</f>
        <v>267.12624580565006</v>
      </c>
      <c r="AP191" s="1">
        <f>IF(AN168="","",'Cost and Benefit Parameters'!$M$27)</f>
        <v>267.12624580565006</v>
      </c>
      <c r="AQ191" s="1">
        <f>IF(AO168="","",'Cost and Benefit Parameters'!$M$27)</f>
        <v>267.12624580565006</v>
      </c>
      <c r="AR191" s="1">
        <f>IF(AP168="","",'Cost and Benefit Parameters'!$M$27)</f>
        <v>267.12624580565006</v>
      </c>
      <c r="AS191" s="1">
        <f>IF(AQ168="","",'Cost and Benefit Parameters'!$M$27)</f>
        <v>267.12624580565006</v>
      </c>
      <c r="AT191" s="1">
        <f>IF(AR168="","",'Cost and Benefit Parameters'!$M$27)</f>
        <v>267.12624580565006</v>
      </c>
      <c r="AU191" s="1">
        <f>IF(AS168="","",'Cost and Benefit Parameters'!$M$27)</f>
        <v>267.12624580565006</v>
      </c>
      <c r="AV191" s="1">
        <f>IF(AT168="","",'Cost and Benefit Parameters'!$M$27)</f>
        <v>267.12624580565006</v>
      </c>
      <c r="AW191" s="1" t="str">
        <f>IF(AU168="","",'Cost and Benefit Parameters'!$M$27)</f>
        <v/>
      </c>
      <c r="AX191" s="1" t="str">
        <f>IF(AV168="","",'Cost and Benefit Parameters'!$M$27)</f>
        <v/>
      </c>
      <c r="AY191" s="1" t="str">
        <f>IF(AW168="","",'Cost and Benefit Parameters'!$M$27)</f>
        <v/>
      </c>
      <c r="AZ191" s="1" t="str">
        <f>IF(AX168="","",'Cost and Benefit Parameters'!$M$27)</f>
        <v/>
      </c>
      <c r="BA191" s="1" t="str">
        <f>IF(AY168="","",'Cost and Benefit Parameters'!$M$27)</f>
        <v/>
      </c>
      <c r="BB191" s="1" t="str">
        <f>IF(AZ168="","",'Cost and Benefit Parameters'!$M$27)</f>
        <v/>
      </c>
      <c r="BC191" s="1" t="str">
        <f>IF(BA168="","",'Cost and Benefit Parameters'!$M$27)</f>
        <v/>
      </c>
      <c r="BD191" s="1" t="str">
        <f>IF(BB168="","",'Cost and Benefit Parameters'!$M$27)</f>
        <v/>
      </c>
      <c r="BE191" s="1" t="str">
        <f>IF(BC168="","",'Cost and Benefit Parameters'!$M$27)</f>
        <v/>
      </c>
      <c r="BF191" s="1" t="str">
        <f>IF(BD168="","",'Cost and Benefit Parameters'!$M$27)</f>
        <v/>
      </c>
      <c r="BG191" s="1" t="str">
        <f>IF(BE168="","",'Cost and Benefit Parameters'!$M$27)</f>
        <v/>
      </c>
      <c r="BH191" s="1" t="str">
        <f>IF(BF168="","",'Cost and Benefit Parameters'!$M$27)</f>
        <v/>
      </c>
      <c r="BI191" s="1" t="str">
        <f>IF(BG168="","",'Cost and Benefit Parameters'!$M$27)</f>
        <v/>
      </c>
      <c r="BJ191" s="1" t="str">
        <f>IF(BH168="","",'Cost and Benefit Parameters'!$M$27)</f>
        <v/>
      </c>
      <c r="BK191" s="1" t="str">
        <f>IF(BI168="","",'Cost and Benefit Parameters'!$M$27)</f>
        <v/>
      </c>
      <c r="BL191" s="1" t="str">
        <f>IF(BJ168="","",'Cost and Benefit Parameters'!$M$27)</f>
        <v/>
      </c>
      <c r="BM191" s="1" t="str">
        <f>IF(BK168="","",'Cost and Benefit Parameters'!$M$27)</f>
        <v/>
      </c>
      <c r="BN191" s="1" t="str">
        <f>IF(BL168="","",'Cost and Benefit Parameters'!$M$27)</f>
        <v/>
      </c>
      <c r="BO191" s="1" t="str">
        <f>IF(BM168="","",'Cost and Benefit Parameters'!$M$27)</f>
        <v/>
      </c>
    </row>
    <row r="192" spans="1:72" x14ac:dyDescent="0.55000000000000004">
      <c r="A192" s="642"/>
      <c r="B192" t="s">
        <v>468</v>
      </c>
      <c r="I192" s="1" t="str">
        <f>IF(G169="","",'Cost and Benefit Parameters'!$M$27)</f>
        <v/>
      </c>
      <c r="J192" s="1">
        <f>IF(H169="","",'Cost and Benefit Parameters'!$M$27)</f>
        <v>267.12624580565006</v>
      </c>
      <c r="K192" s="1">
        <f>IF(I169="","",'Cost and Benefit Parameters'!$M$27)</f>
        <v>267.12624580565006</v>
      </c>
      <c r="L192" s="1">
        <f>IF(J169="","",'Cost and Benefit Parameters'!$M$27)</f>
        <v>267.12624580565006</v>
      </c>
      <c r="M192" s="1">
        <f>IF(K169="","",'Cost and Benefit Parameters'!$M$27)</f>
        <v>267.12624580565006</v>
      </c>
      <c r="N192" s="1">
        <f>IF(L169="","",'Cost and Benefit Parameters'!$M$27)</f>
        <v>267.12624580565006</v>
      </c>
      <c r="O192" s="1">
        <f>IF(M169="","",'Cost and Benefit Parameters'!$M$27)</f>
        <v>267.12624580565006</v>
      </c>
      <c r="P192" s="1">
        <f>IF(N169="","",'Cost and Benefit Parameters'!$M$27)</f>
        <v>267.12624580565006</v>
      </c>
      <c r="Q192" s="1">
        <f>IF(O169="","",'Cost and Benefit Parameters'!$M$27)</f>
        <v>267.12624580565006</v>
      </c>
      <c r="R192" s="1">
        <f>IF(P169="","",'Cost and Benefit Parameters'!$M$27)</f>
        <v>267.12624580565006</v>
      </c>
      <c r="S192" s="1">
        <f>IF(Q169="","",'Cost and Benefit Parameters'!$M$27)</f>
        <v>267.12624580565006</v>
      </c>
      <c r="T192" s="1">
        <f>IF(R169="","",'Cost and Benefit Parameters'!$M$27)</f>
        <v>267.12624580565006</v>
      </c>
      <c r="U192" s="1">
        <f>IF(S169="","",'Cost and Benefit Parameters'!$M$27)</f>
        <v>267.12624580565006</v>
      </c>
      <c r="V192" s="1">
        <f>IF(T169="","",'Cost and Benefit Parameters'!$M$27)</f>
        <v>267.12624580565006</v>
      </c>
      <c r="W192" s="1">
        <f>IF(U169="","",'Cost and Benefit Parameters'!$M$27)</f>
        <v>267.12624580565006</v>
      </c>
      <c r="X192" s="1">
        <f>IF(V169="","",'Cost and Benefit Parameters'!$M$27)</f>
        <v>267.12624580565006</v>
      </c>
      <c r="Y192" s="1">
        <f>IF(W169="","",'Cost and Benefit Parameters'!$M$27)</f>
        <v>267.12624580565006</v>
      </c>
      <c r="Z192" s="1">
        <f>IF(X169="","",'Cost and Benefit Parameters'!$M$27)</f>
        <v>267.12624580565006</v>
      </c>
      <c r="AA192" s="1">
        <f>IF(Y169="","",'Cost and Benefit Parameters'!$M$27)</f>
        <v>267.12624580565006</v>
      </c>
      <c r="AB192" s="1">
        <f>IF(Z169="","",'Cost and Benefit Parameters'!$M$27)</f>
        <v>267.12624580565006</v>
      </c>
      <c r="AC192" s="1">
        <f>IF(AA169="","",'Cost and Benefit Parameters'!$M$27)</f>
        <v>267.12624580565006</v>
      </c>
      <c r="AD192" s="1">
        <f>IF(AB169="","",'Cost and Benefit Parameters'!$M$27)</f>
        <v>267.12624580565006</v>
      </c>
      <c r="AE192" s="1">
        <f>IF(AC169="","",'Cost and Benefit Parameters'!$M$27)</f>
        <v>267.12624580565006</v>
      </c>
      <c r="AF192" s="1">
        <f>IF(AD169="","",'Cost and Benefit Parameters'!$M$27)</f>
        <v>267.12624580565006</v>
      </c>
      <c r="AG192" s="1">
        <f>IF(AE169="","",'Cost and Benefit Parameters'!$M$27)</f>
        <v>267.12624580565006</v>
      </c>
      <c r="AH192" s="1">
        <f>IF(AF169="","",'Cost and Benefit Parameters'!$M$27)</f>
        <v>267.12624580565006</v>
      </c>
      <c r="AI192" s="1">
        <f>IF(AG169="","",'Cost and Benefit Parameters'!$M$27)</f>
        <v>267.12624580565006</v>
      </c>
      <c r="AJ192" s="1">
        <f>IF(AH169="","",'Cost and Benefit Parameters'!$M$27)</f>
        <v>267.12624580565006</v>
      </c>
      <c r="AK192" s="1">
        <f>IF(AI169="","",'Cost and Benefit Parameters'!$M$27)</f>
        <v>267.12624580565006</v>
      </c>
      <c r="AL192" s="1">
        <f>IF(AJ169="","",'Cost and Benefit Parameters'!$M$27)</f>
        <v>267.12624580565006</v>
      </c>
      <c r="AM192" s="1">
        <f>IF(AK169="","",'Cost and Benefit Parameters'!$M$27)</f>
        <v>267.12624580565006</v>
      </c>
      <c r="AN192" s="1">
        <f>IF(AL169="","",'Cost and Benefit Parameters'!$M$27)</f>
        <v>267.12624580565006</v>
      </c>
      <c r="AO192" s="1">
        <f>IF(AM169="","",'Cost and Benefit Parameters'!$M$27)</f>
        <v>267.12624580565006</v>
      </c>
      <c r="AP192" s="1">
        <f>IF(AN169="","",'Cost and Benefit Parameters'!$M$27)</f>
        <v>267.12624580565006</v>
      </c>
      <c r="AQ192" s="1">
        <f>IF(AO169="","",'Cost and Benefit Parameters'!$M$27)</f>
        <v>267.12624580565006</v>
      </c>
      <c r="AR192" s="1">
        <f>IF(AP169="","",'Cost and Benefit Parameters'!$M$27)</f>
        <v>267.12624580565006</v>
      </c>
      <c r="AS192" s="1">
        <f>IF(AQ169="","",'Cost and Benefit Parameters'!$M$27)</f>
        <v>267.12624580565006</v>
      </c>
      <c r="AT192" s="1">
        <f>IF(AR169="","",'Cost and Benefit Parameters'!$M$27)</f>
        <v>267.12624580565006</v>
      </c>
      <c r="AU192" s="1">
        <f>IF(AS169="","",'Cost and Benefit Parameters'!$M$27)</f>
        <v>267.12624580565006</v>
      </c>
      <c r="AV192" s="1">
        <f>IF(AT169="","",'Cost and Benefit Parameters'!$M$27)</f>
        <v>267.12624580565006</v>
      </c>
      <c r="AW192" s="1">
        <f>IF(AU169="","",'Cost and Benefit Parameters'!$M$27)</f>
        <v>267.12624580565006</v>
      </c>
      <c r="AX192" s="1" t="str">
        <f>IF(AV169="","",'Cost and Benefit Parameters'!$M$27)</f>
        <v/>
      </c>
      <c r="AY192" s="1" t="str">
        <f>IF(AW169="","",'Cost and Benefit Parameters'!$M$27)</f>
        <v/>
      </c>
      <c r="AZ192" s="1" t="str">
        <f>IF(AX169="","",'Cost and Benefit Parameters'!$M$27)</f>
        <v/>
      </c>
      <c r="BA192" s="1" t="str">
        <f>IF(AY169="","",'Cost and Benefit Parameters'!$M$27)</f>
        <v/>
      </c>
      <c r="BB192" s="1" t="str">
        <f>IF(AZ169="","",'Cost and Benefit Parameters'!$M$27)</f>
        <v/>
      </c>
      <c r="BC192" s="1" t="str">
        <f>IF(BA169="","",'Cost and Benefit Parameters'!$M$27)</f>
        <v/>
      </c>
      <c r="BD192" s="1" t="str">
        <f>IF(BB169="","",'Cost and Benefit Parameters'!$M$27)</f>
        <v/>
      </c>
      <c r="BE192" s="1" t="str">
        <f>IF(BC169="","",'Cost and Benefit Parameters'!$M$27)</f>
        <v/>
      </c>
      <c r="BF192" s="1" t="str">
        <f>IF(BD169="","",'Cost and Benefit Parameters'!$M$27)</f>
        <v/>
      </c>
      <c r="BG192" s="1" t="str">
        <f>IF(BE169="","",'Cost and Benefit Parameters'!$M$27)</f>
        <v/>
      </c>
      <c r="BH192" s="1" t="str">
        <f>IF(BF169="","",'Cost and Benefit Parameters'!$M$27)</f>
        <v/>
      </c>
      <c r="BI192" s="1" t="str">
        <f>IF(BG169="","",'Cost and Benefit Parameters'!$M$27)</f>
        <v/>
      </c>
      <c r="BJ192" s="1" t="str">
        <f>IF(BH169="","",'Cost and Benefit Parameters'!$M$27)</f>
        <v/>
      </c>
      <c r="BK192" s="1" t="str">
        <f>IF(BI169="","",'Cost and Benefit Parameters'!$M$27)</f>
        <v/>
      </c>
      <c r="BL192" s="1" t="str">
        <f>IF(BJ169="","",'Cost and Benefit Parameters'!$M$27)</f>
        <v/>
      </c>
      <c r="BM192" s="1" t="str">
        <f>IF(BK169="","",'Cost and Benefit Parameters'!$M$27)</f>
        <v/>
      </c>
      <c r="BN192" s="1" t="str">
        <f>IF(BL169="","",'Cost and Benefit Parameters'!$M$27)</f>
        <v/>
      </c>
      <c r="BO192" s="1" t="str">
        <f>IF(BM169="","",'Cost and Benefit Parameters'!$M$27)</f>
        <v/>
      </c>
    </row>
    <row r="193" spans="1:67" x14ac:dyDescent="0.55000000000000004">
      <c r="A193" s="642"/>
      <c r="B193" t="s">
        <v>469</v>
      </c>
      <c r="I193" s="1" t="str">
        <f>IF(G170="","",'Cost and Benefit Parameters'!$M$27)</f>
        <v/>
      </c>
      <c r="J193" s="1" t="str">
        <f>IF(H170="","",'Cost and Benefit Parameters'!$M$27)</f>
        <v/>
      </c>
      <c r="K193" s="1">
        <f>IF(I170="","",'Cost and Benefit Parameters'!$M$27)</f>
        <v>267.12624580565006</v>
      </c>
      <c r="L193" s="1">
        <f>IF(J170="","",'Cost and Benefit Parameters'!$M$27)</f>
        <v>267.12624580565006</v>
      </c>
      <c r="M193" s="1">
        <f>IF(K170="","",'Cost and Benefit Parameters'!$M$27)</f>
        <v>267.12624580565006</v>
      </c>
      <c r="N193" s="1">
        <f>IF(L170="","",'Cost and Benefit Parameters'!$M$27)</f>
        <v>267.12624580565006</v>
      </c>
      <c r="O193" s="1">
        <f>IF(M170="","",'Cost and Benefit Parameters'!$M$27)</f>
        <v>267.12624580565006</v>
      </c>
      <c r="P193" s="1">
        <f>IF(N170="","",'Cost and Benefit Parameters'!$M$27)</f>
        <v>267.12624580565006</v>
      </c>
      <c r="Q193" s="1">
        <f>IF(O170="","",'Cost and Benefit Parameters'!$M$27)</f>
        <v>267.12624580565006</v>
      </c>
      <c r="R193" s="1">
        <f>IF(P170="","",'Cost and Benefit Parameters'!$M$27)</f>
        <v>267.12624580565006</v>
      </c>
      <c r="S193" s="1">
        <f>IF(Q170="","",'Cost and Benefit Parameters'!$M$27)</f>
        <v>267.12624580565006</v>
      </c>
      <c r="T193" s="1">
        <f>IF(R170="","",'Cost and Benefit Parameters'!$M$27)</f>
        <v>267.12624580565006</v>
      </c>
      <c r="U193" s="1">
        <f>IF(S170="","",'Cost and Benefit Parameters'!$M$27)</f>
        <v>267.12624580565006</v>
      </c>
      <c r="V193" s="1">
        <f>IF(T170="","",'Cost and Benefit Parameters'!$M$27)</f>
        <v>267.12624580565006</v>
      </c>
      <c r="W193" s="1">
        <f>IF(U170="","",'Cost and Benefit Parameters'!$M$27)</f>
        <v>267.12624580565006</v>
      </c>
      <c r="X193" s="1">
        <f>IF(V170="","",'Cost and Benefit Parameters'!$M$27)</f>
        <v>267.12624580565006</v>
      </c>
      <c r="Y193" s="1">
        <f>IF(W170="","",'Cost and Benefit Parameters'!$M$27)</f>
        <v>267.12624580565006</v>
      </c>
      <c r="Z193" s="1">
        <f>IF(X170="","",'Cost and Benefit Parameters'!$M$27)</f>
        <v>267.12624580565006</v>
      </c>
      <c r="AA193" s="1">
        <f>IF(Y170="","",'Cost and Benefit Parameters'!$M$27)</f>
        <v>267.12624580565006</v>
      </c>
      <c r="AB193" s="1">
        <f>IF(Z170="","",'Cost and Benefit Parameters'!$M$27)</f>
        <v>267.12624580565006</v>
      </c>
      <c r="AC193" s="1">
        <f>IF(AA170="","",'Cost and Benefit Parameters'!$M$27)</f>
        <v>267.12624580565006</v>
      </c>
      <c r="AD193" s="1">
        <f>IF(AB170="","",'Cost and Benefit Parameters'!$M$27)</f>
        <v>267.12624580565006</v>
      </c>
      <c r="AE193" s="1">
        <f>IF(AC170="","",'Cost and Benefit Parameters'!$M$27)</f>
        <v>267.12624580565006</v>
      </c>
      <c r="AF193" s="1">
        <f>IF(AD170="","",'Cost and Benefit Parameters'!$M$27)</f>
        <v>267.12624580565006</v>
      </c>
      <c r="AG193" s="1">
        <f>IF(AE170="","",'Cost and Benefit Parameters'!$M$27)</f>
        <v>267.12624580565006</v>
      </c>
      <c r="AH193" s="1">
        <f>IF(AF170="","",'Cost and Benefit Parameters'!$M$27)</f>
        <v>267.12624580565006</v>
      </c>
      <c r="AI193" s="1">
        <f>IF(AG170="","",'Cost and Benefit Parameters'!$M$27)</f>
        <v>267.12624580565006</v>
      </c>
      <c r="AJ193" s="1">
        <f>IF(AH170="","",'Cost and Benefit Parameters'!$M$27)</f>
        <v>267.12624580565006</v>
      </c>
      <c r="AK193" s="1">
        <f>IF(AI170="","",'Cost and Benefit Parameters'!$M$27)</f>
        <v>267.12624580565006</v>
      </c>
      <c r="AL193" s="1">
        <f>IF(AJ170="","",'Cost and Benefit Parameters'!$M$27)</f>
        <v>267.12624580565006</v>
      </c>
      <c r="AM193" s="1">
        <f>IF(AK170="","",'Cost and Benefit Parameters'!$M$27)</f>
        <v>267.12624580565006</v>
      </c>
      <c r="AN193" s="1">
        <f>IF(AL170="","",'Cost and Benefit Parameters'!$M$27)</f>
        <v>267.12624580565006</v>
      </c>
      <c r="AO193" s="1">
        <f>IF(AM170="","",'Cost and Benefit Parameters'!$M$27)</f>
        <v>267.12624580565006</v>
      </c>
      <c r="AP193" s="1">
        <f>IF(AN170="","",'Cost and Benefit Parameters'!$M$27)</f>
        <v>267.12624580565006</v>
      </c>
      <c r="AQ193" s="1">
        <f>IF(AO170="","",'Cost and Benefit Parameters'!$M$27)</f>
        <v>267.12624580565006</v>
      </c>
      <c r="AR193" s="1">
        <f>IF(AP170="","",'Cost and Benefit Parameters'!$M$27)</f>
        <v>267.12624580565006</v>
      </c>
      <c r="AS193" s="1">
        <f>IF(AQ170="","",'Cost and Benefit Parameters'!$M$27)</f>
        <v>267.12624580565006</v>
      </c>
      <c r="AT193" s="1">
        <f>IF(AR170="","",'Cost and Benefit Parameters'!$M$27)</f>
        <v>267.12624580565006</v>
      </c>
      <c r="AU193" s="1">
        <f>IF(AS170="","",'Cost and Benefit Parameters'!$M$27)</f>
        <v>267.12624580565006</v>
      </c>
      <c r="AV193" s="1">
        <f>IF(AT170="","",'Cost and Benefit Parameters'!$M$27)</f>
        <v>267.12624580565006</v>
      </c>
      <c r="AW193" s="1">
        <f>IF(AU170="","",'Cost and Benefit Parameters'!$M$27)</f>
        <v>267.12624580565006</v>
      </c>
      <c r="AX193" s="1">
        <f>IF(AV170="","",'Cost and Benefit Parameters'!$M$27)</f>
        <v>267.12624580565006</v>
      </c>
      <c r="AY193" s="1" t="str">
        <f>IF(AW170="","",'Cost and Benefit Parameters'!$M$27)</f>
        <v/>
      </c>
      <c r="AZ193" s="1" t="str">
        <f>IF(AX170="","",'Cost and Benefit Parameters'!$M$27)</f>
        <v/>
      </c>
      <c r="BA193" s="1" t="str">
        <f>IF(AY170="","",'Cost and Benefit Parameters'!$M$27)</f>
        <v/>
      </c>
      <c r="BB193" s="1" t="str">
        <f>IF(AZ170="","",'Cost and Benefit Parameters'!$M$27)</f>
        <v/>
      </c>
      <c r="BC193" s="1" t="str">
        <f>IF(BA170="","",'Cost and Benefit Parameters'!$M$27)</f>
        <v/>
      </c>
      <c r="BD193" s="1" t="str">
        <f>IF(BB170="","",'Cost and Benefit Parameters'!$M$27)</f>
        <v/>
      </c>
      <c r="BE193" s="1" t="str">
        <f>IF(BC170="","",'Cost and Benefit Parameters'!$M$27)</f>
        <v/>
      </c>
      <c r="BF193" s="1" t="str">
        <f>IF(BD170="","",'Cost and Benefit Parameters'!$M$27)</f>
        <v/>
      </c>
      <c r="BG193" s="1" t="str">
        <f>IF(BE170="","",'Cost and Benefit Parameters'!$M$27)</f>
        <v/>
      </c>
      <c r="BH193" s="1" t="str">
        <f>IF(BF170="","",'Cost and Benefit Parameters'!$M$27)</f>
        <v/>
      </c>
      <c r="BI193" s="1" t="str">
        <f>IF(BG170="","",'Cost and Benefit Parameters'!$M$27)</f>
        <v/>
      </c>
      <c r="BJ193" s="1" t="str">
        <f>IF(BH170="","",'Cost and Benefit Parameters'!$M$27)</f>
        <v/>
      </c>
      <c r="BK193" s="1" t="str">
        <f>IF(BI170="","",'Cost and Benefit Parameters'!$M$27)</f>
        <v/>
      </c>
      <c r="BL193" s="1" t="str">
        <f>IF(BJ170="","",'Cost and Benefit Parameters'!$M$27)</f>
        <v/>
      </c>
      <c r="BM193" s="1" t="str">
        <f>IF(BK170="","",'Cost and Benefit Parameters'!$M$27)</f>
        <v/>
      </c>
      <c r="BN193" s="1" t="str">
        <f>IF(BL170="","",'Cost and Benefit Parameters'!$M$27)</f>
        <v/>
      </c>
      <c r="BO193" s="1" t="str">
        <f>IF(BM170="","",'Cost and Benefit Parameters'!$M$27)</f>
        <v/>
      </c>
    </row>
    <row r="194" spans="1:67" x14ac:dyDescent="0.55000000000000004">
      <c r="A194" s="642"/>
      <c r="B194" t="s">
        <v>470</v>
      </c>
      <c r="I194" s="1" t="str">
        <f>IF(G171="","",'Cost and Benefit Parameters'!$M$27)</f>
        <v/>
      </c>
      <c r="J194" s="1" t="str">
        <f>IF(H171="","",'Cost and Benefit Parameters'!$M$27)</f>
        <v/>
      </c>
      <c r="K194" s="1" t="str">
        <f>IF(I171="","",'Cost and Benefit Parameters'!$M$27)</f>
        <v/>
      </c>
      <c r="L194" s="1">
        <f>IF(J171="","",'Cost and Benefit Parameters'!$M$27)</f>
        <v>267.12624580565006</v>
      </c>
      <c r="M194" s="1">
        <f>IF(K171="","",'Cost and Benefit Parameters'!$M$27)</f>
        <v>267.12624580565006</v>
      </c>
      <c r="N194" s="1">
        <f>IF(L171="","",'Cost and Benefit Parameters'!$M$27)</f>
        <v>267.12624580565006</v>
      </c>
      <c r="O194" s="1">
        <f>IF(M171="","",'Cost and Benefit Parameters'!$M$27)</f>
        <v>267.12624580565006</v>
      </c>
      <c r="P194" s="1">
        <f>IF(N171="","",'Cost and Benefit Parameters'!$M$27)</f>
        <v>267.12624580565006</v>
      </c>
      <c r="Q194" s="1">
        <f>IF(O171="","",'Cost and Benefit Parameters'!$M$27)</f>
        <v>267.12624580565006</v>
      </c>
      <c r="R194" s="1">
        <f>IF(P171="","",'Cost and Benefit Parameters'!$M$27)</f>
        <v>267.12624580565006</v>
      </c>
      <c r="S194" s="1">
        <f>IF(Q171="","",'Cost and Benefit Parameters'!$M$27)</f>
        <v>267.12624580565006</v>
      </c>
      <c r="T194" s="1">
        <f>IF(R171="","",'Cost and Benefit Parameters'!$M$27)</f>
        <v>267.12624580565006</v>
      </c>
      <c r="U194" s="1">
        <f>IF(S171="","",'Cost and Benefit Parameters'!$M$27)</f>
        <v>267.12624580565006</v>
      </c>
      <c r="V194" s="1">
        <f>IF(T171="","",'Cost and Benefit Parameters'!$M$27)</f>
        <v>267.12624580565006</v>
      </c>
      <c r="W194" s="1">
        <f>IF(U171="","",'Cost and Benefit Parameters'!$M$27)</f>
        <v>267.12624580565006</v>
      </c>
      <c r="X194" s="1">
        <f>IF(V171="","",'Cost and Benefit Parameters'!$M$27)</f>
        <v>267.12624580565006</v>
      </c>
      <c r="Y194" s="1">
        <f>IF(W171="","",'Cost and Benefit Parameters'!$M$27)</f>
        <v>267.12624580565006</v>
      </c>
      <c r="Z194" s="1">
        <f>IF(X171="","",'Cost and Benefit Parameters'!$M$27)</f>
        <v>267.12624580565006</v>
      </c>
      <c r="AA194" s="1">
        <f>IF(Y171="","",'Cost and Benefit Parameters'!$M$27)</f>
        <v>267.12624580565006</v>
      </c>
      <c r="AB194" s="1">
        <f>IF(Z171="","",'Cost and Benefit Parameters'!$M$27)</f>
        <v>267.12624580565006</v>
      </c>
      <c r="AC194" s="1">
        <f>IF(AA171="","",'Cost and Benefit Parameters'!$M$27)</f>
        <v>267.12624580565006</v>
      </c>
      <c r="AD194" s="1">
        <f>IF(AB171="","",'Cost and Benefit Parameters'!$M$27)</f>
        <v>267.12624580565006</v>
      </c>
      <c r="AE194" s="1">
        <f>IF(AC171="","",'Cost and Benefit Parameters'!$M$27)</f>
        <v>267.12624580565006</v>
      </c>
      <c r="AF194" s="1">
        <f>IF(AD171="","",'Cost and Benefit Parameters'!$M$27)</f>
        <v>267.12624580565006</v>
      </c>
      <c r="AG194" s="1">
        <f>IF(AE171="","",'Cost and Benefit Parameters'!$M$27)</f>
        <v>267.12624580565006</v>
      </c>
      <c r="AH194" s="1">
        <f>IF(AF171="","",'Cost and Benefit Parameters'!$M$27)</f>
        <v>267.12624580565006</v>
      </c>
      <c r="AI194" s="1">
        <f>IF(AG171="","",'Cost and Benefit Parameters'!$M$27)</f>
        <v>267.12624580565006</v>
      </c>
      <c r="AJ194" s="1">
        <f>IF(AH171="","",'Cost and Benefit Parameters'!$M$27)</f>
        <v>267.12624580565006</v>
      </c>
      <c r="AK194" s="1">
        <f>IF(AI171="","",'Cost and Benefit Parameters'!$M$27)</f>
        <v>267.12624580565006</v>
      </c>
      <c r="AL194" s="1">
        <f>IF(AJ171="","",'Cost and Benefit Parameters'!$M$27)</f>
        <v>267.12624580565006</v>
      </c>
      <c r="AM194" s="1">
        <f>IF(AK171="","",'Cost and Benefit Parameters'!$M$27)</f>
        <v>267.12624580565006</v>
      </c>
      <c r="AN194" s="1">
        <f>IF(AL171="","",'Cost and Benefit Parameters'!$M$27)</f>
        <v>267.12624580565006</v>
      </c>
      <c r="AO194" s="1">
        <f>IF(AM171="","",'Cost and Benefit Parameters'!$M$27)</f>
        <v>267.12624580565006</v>
      </c>
      <c r="AP194" s="1">
        <f>IF(AN171="","",'Cost and Benefit Parameters'!$M$27)</f>
        <v>267.12624580565006</v>
      </c>
      <c r="AQ194" s="1">
        <f>IF(AO171="","",'Cost and Benefit Parameters'!$M$27)</f>
        <v>267.12624580565006</v>
      </c>
      <c r="AR194" s="1">
        <f>IF(AP171="","",'Cost and Benefit Parameters'!$M$27)</f>
        <v>267.12624580565006</v>
      </c>
      <c r="AS194" s="1">
        <f>IF(AQ171="","",'Cost and Benefit Parameters'!$M$27)</f>
        <v>267.12624580565006</v>
      </c>
      <c r="AT194" s="1">
        <f>IF(AR171="","",'Cost and Benefit Parameters'!$M$27)</f>
        <v>267.12624580565006</v>
      </c>
      <c r="AU194" s="1">
        <f>IF(AS171="","",'Cost and Benefit Parameters'!$M$27)</f>
        <v>267.12624580565006</v>
      </c>
      <c r="AV194" s="1">
        <f>IF(AT171="","",'Cost and Benefit Parameters'!$M$27)</f>
        <v>267.12624580565006</v>
      </c>
      <c r="AW194" s="1">
        <f>IF(AU171="","",'Cost and Benefit Parameters'!$M$27)</f>
        <v>267.12624580565006</v>
      </c>
      <c r="AX194" s="1">
        <f>IF(AV171="","",'Cost and Benefit Parameters'!$M$27)</f>
        <v>267.12624580565006</v>
      </c>
      <c r="AY194" s="1">
        <f>IF(AW171="","",'Cost and Benefit Parameters'!$M$27)</f>
        <v>267.12624580565006</v>
      </c>
      <c r="AZ194" s="1" t="str">
        <f>IF(AX171="","",'Cost and Benefit Parameters'!$M$27)</f>
        <v/>
      </c>
      <c r="BA194" s="1" t="str">
        <f>IF(AY171="","",'Cost and Benefit Parameters'!$M$27)</f>
        <v/>
      </c>
      <c r="BB194" s="1" t="str">
        <f>IF(AZ171="","",'Cost and Benefit Parameters'!$M$27)</f>
        <v/>
      </c>
      <c r="BC194" s="1" t="str">
        <f>IF(BA171="","",'Cost and Benefit Parameters'!$M$27)</f>
        <v/>
      </c>
      <c r="BD194" s="1" t="str">
        <f>IF(BB171="","",'Cost and Benefit Parameters'!$M$27)</f>
        <v/>
      </c>
      <c r="BE194" s="1" t="str">
        <f>IF(BC171="","",'Cost and Benefit Parameters'!$M$27)</f>
        <v/>
      </c>
      <c r="BF194" s="1" t="str">
        <f>IF(BD171="","",'Cost and Benefit Parameters'!$M$27)</f>
        <v/>
      </c>
      <c r="BG194" s="1" t="str">
        <f>IF(BE171="","",'Cost and Benefit Parameters'!$M$27)</f>
        <v/>
      </c>
      <c r="BH194" s="1" t="str">
        <f>IF(BF171="","",'Cost and Benefit Parameters'!$M$27)</f>
        <v/>
      </c>
      <c r="BI194" s="1" t="str">
        <f>IF(BG171="","",'Cost and Benefit Parameters'!$M$27)</f>
        <v/>
      </c>
      <c r="BJ194" s="1" t="str">
        <f>IF(BH171="","",'Cost and Benefit Parameters'!$M$27)</f>
        <v/>
      </c>
      <c r="BK194" s="1" t="str">
        <f>IF(BI171="","",'Cost and Benefit Parameters'!$M$27)</f>
        <v/>
      </c>
      <c r="BL194" s="1" t="str">
        <f>IF(BJ171="","",'Cost and Benefit Parameters'!$M$27)</f>
        <v/>
      </c>
      <c r="BM194" s="1" t="str">
        <f>IF(BK171="","",'Cost and Benefit Parameters'!$M$27)</f>
        <v/>
      </c>
      <c r="BN194" s="1" t="str">
        <f>IF(BL171="","",'Cost and Benefit Parameters'!$M$27)</f>
        <v/>
      </c>
      <c r="BO194" s="1" t="str">
        <f>IF(BM171="","",'Cost and Benefit Parameters'!$M$27)</f>
        <v/>
      </c>
    </row>
    <row r="195" spans="1:67" x14ac:dyDescent="0.55000000000000004">
      <c r="A195" s="642"/>
      <c r="B195" t="s">
        <v>471</v>
      </c>
      <c r="I195" s="1" t="str">
        <f>IF(G172="","",'Cost and Benefit Parameters'!$M$27)</f>
        <v/>
      </c>
      <c r="J195" s="1" t="str">
        <f>IF(H172="","",'Cost and Benefit Parameters'!$M$27)</f>
        <v/>
      </c>
      <c r="K195" s="1" t="str">
        <f>IF(I172="","",'Cost and Benefit Parameters'!$M$27)</f>
        <v/>
      </c>
      <c r="L195" s="1" t="str">
        <f>IF(J172="","",'Cost and Benefit Parameters'!$M$27)</f>
        <v/>
      </c>
      <c r="M195" s="1">
        <f>IF(K172="","",'Cost and Benefit Parameters'!$M$27)</f>
        <v>267.12624580565006</v>
      </c>
      <c r="N195" s="1">
        <f>IF(L172="","",'Cost and Benefit Parameters'!$M$27)</f>
        <v>267.12624580565006</v>
      </c>
      <c r="O195" s="1">
        <f>IF(M172="","",'Cost and Benefit Parameters'!$M$27)</f>
        <v>267.12624580565006</v>
      </c>
      <c r="P195" s="1">
        <f>IF(N172="","",'Cost and Benefit Parameters'!$M$27)</f>
        <v>267.12624580565006</v>
      </c>
      <c r="Q195" s="1">
        <f>IF(O172="","",'Cost and Benefit Parameters'!$M$27)</f>
        <v>267.12624580565006</v>
      </c>
      <c r="R195" s="1">
        <f>IF(P172="","",'Cost and Benefit Parameters'!$M$27)</f>
        <v>267.12624580565006</v>
      </c>
      <c r="S195" s="1">
        <f>IF(Q172="","",'Cost and Benefit Parameters'!$M$27)</f>
        <v>267.12624580565006</v>
      </c>
      <c r="T195" s="1">
        <f>IF(R172="","",'Cost and Benefit Parameters'!$M$27)</f>
        <v>267.12624580565006</v>
      </c>
      <c r="U195" s="1">
        <f>IF(S172="","",'Cost and Benefit Parameters'!$M$27)</f>
        <v>267.12624580565006</v>
      </c>
      <c r="V195" s="1">
        <f>IF(T172="","",'Cost and Benefit Parameters'!$M$27)</f>
        <v>267.12624580565006</v>
      </c>
      <c r="W195" s="1">
        <f>IF(U172="","",'Cost and Benefit Parameters'!$M$27)</f>
        <v>267.12624580565006</v>
      </c>
      <c r="X195" s="1">
        <f>IF(V172="","",'Cost and Benefit Parameters'!$M$27)</f>
        <v>267.12624580565006</v>
      </c>
      <c r="Y195" s="1">
        <f>IF(W172="","",'Cost and Benefit Parameters'!$M$27)</f>
        <v>267.12624580565006</v>
      </c>
      <c r="Z195" s="1">
        <f>IF(X172="","",'Cost and Benefit Parameters'!$M$27)</f>
        <v>267.12624580565006</v>
      </c>
      <c r="AA195" s="1">
        <f>IF(Y172="","",'Cost and Benefit Parameters'!$M$27)</f>
        <v>267.12624580565006</v>
      </c>
      <c r="AB195" s="1">
        <f>IF(Z172="","",'Cost and Benefit Parameters'!$M$27)</f>
        <v>267.12624580565006</v>
      </c>
      <c r="AC195" s="1">
        <f>IF(AA172="","",'Cost and Benefit Parameters'!$M$27)</f>
        <v>267.12624580565006</v>
      </c>
      <c r="AD195" s="1">
        <f>IF(AB172="","",'Cost and Benefit Parameters'!$M$27)</f>
        <v>267.12624580565006</v>
      </c>
      <c r="AE195" s="1">
        <f>IF(AC172="","",'Cost and Benefit Parameters'!$M$27)</f>
        <v>267.12624580565006</v>
      </c>
      <c r="AF195" s="1">
        <f>IF(AD172="","",'Cost and Benefit Parameters'!$M$27)</f>
        <v>267.12624580565006</v>
      </c>
      <c r="AG195" s="1">
        <f>IF(AE172="","",'Cost and Benefit Parameters'!$M$27)</f>
        <v>267.12624580565006</v>
      </c>
      <c r="AH195" s="1">
        <f>IF(AF172="","",'Cost and Benefit Parameters'!$M$27)</f>
        <v>267.12624580565006</v>
      </c>
      <c r="AI195" s="1">
        <f>IF(AG172="","",'Cost and Benefit Parameters'!$M$27)</f>
        <v>267.12624580565006</v>
      </c>
      <c r="AJ195" s="1">
        <f>IF(AH172="","",'Cost and Benefit Parameters'!$M$27)</f>
        <v>267.12624580565006</v>
      </c>
      <c r="AK195" s="1">
        <f>IF(AI172="","",'Cost and Benefit Parameters'!$M$27)</f>
        <v>267.12624580565006</v>
      </c>
      <c r="AL195" s="1">
        <f>IF(AJ172="","",'Cost and Benefit Parameters'!$M$27)</f>
        <v>267.12624580565006</v>
      </c>
      <c r="AM195" s="1">
        <f>IF(AK172="","",'Cost and Benefit Parameters'!$M$27)</f>
        <v>267.12624580565006</v>
      </c>
      <c r="AN195" s="1">
        <f>IF(AL172="","",'Cost and Benefit Parameters'!$M$27)</f>
        <v>267.12624580565006</v>
      </c>
      <c r="AO195" s="1">
        <f>IF(AM172="","",'Cost and Benefit Parameters'!$M$27)</f>
        <v>267.12624580565006</v>
      </c>
      <c r="AP195" s="1">
        <f>IF(AN172="","",'Cost and Benefit Parameters'!$M$27)</f>
        <v>267.12624580565006</v>
      </c>
      <c r="AQ195" s="1">
        <f>IF(AO172="","",'Cost and Benefit Parameters'!$M$27)</f>
        <v>267.12624580565006</v>
      </c>
      <c r="AR195" s="1">
        <f>IF(AP172="","",'Cost and Benefit Parameters'!$M$27)</f>
        <v>267.12624580565006</v>
      </c>
      <c r="AS195" s="1">
        <f>IF(AQ172="","",'Cost and Benefit Parameters'!$M$27)</f>
        <v>267.12624580565006</v>
      </c>
      <c r="AT195" s="1">
        <f>IF(AR172="","",'Cost and Benefit Parameters'!$M$27)</f>
        <v>267.12624580565006</v>
      </c>
      <c r="AU195" s="1">
        <f>IF(AS172="","",'Cost and Benefit Parameters'!$M$27)</f>
        <v>267.12624580565006</v>
      </c>
      <c r="AV195" s="1">
        <f>IF(AT172="","",'Cost and Benefit Parameters'!$M$27)</f>
        <v>267.12624580565006</v>
      </c>
      <c r="AW195" s="1">
        <f>IF(AU172="","",'Cost and Benefit Parameters'!$M$27)</f>
        <v>267.12624580565006</v>
      </c>
      <c r="AX195" s="1">
        <f>IF(AV172="","",'Cost and Benefit Parameters'!$M$27)</f>
        <v>267.12624580565006</v>
      </c>
      <c r="AY195" s="1">
        <f>IF(AW172="","",'Cost and Benefit Parameters'!$M$27)</f>
        <v>267.12624580565006</v>
      </c>
      <c r="AZ195" s="1">
        <f>IF(AX172="","",'Cost and Benefit Parameters'!$M$27)</f>
        <v>267.12624580565006</v>
      </c>
      <c r="BA195" s="1" t="str">
        <f>IF(AY172="","",'Cost and Benefit Parameters'!$M$27)</f>
        <v/>
      </c>
      <c r="BB195" s="1" t="str">
        <f>IF(AZ172="","",'Cost and Benefit Parameters'!$M$27)</f>
        <v/>
      </c>
      <c r="BC195" s="1" t="str">
        <f>IF(BA172="","",'Cost and Benefit Parameters'!$M$27)</f>
        <v/>
      </c>
      <c r="BD195" s="1" t="str">
        <f>IF(BB172="","",'Cost and Benefit Parameters'!$M$27)</f>
        <v/>
      </c>
      <c r="BE195" s="1" t="str">
        <f>IF(BC172="","",'Cost and Benefit Parameters'!$M$27)</f>
        <v/>
      </c>
      <c r="BF195" s="1" t="str">
        <f>IF(BD172="","",'Cost and Benefit Parameters'!$M$27)</f>
        <v/>
      </c>
      <c r="BG195" s="1" t="str">
        <f>IF(BE172="","",'Cost and Benefit Parameters'!$M$27)</f>
        <v/>
      </c>
      <c r="BH195" s="1" t="str">
        <f>IF(BF172="","",'Cost and Benefit Parameters'!$M$27)</f>
        <v/>
      </c>
      <c r="BI195" s="1" t="str">
        <f>IF(BG172="","",'Cost and Benefit Parameters'!$M$27)</f>
        <v/>
      </c>
      <c r="BJ195" s="1" t="str">
        <f>IF(BH172="","",'Cost and Benefit Parameters'!$M$27)</f>
        <v/>
      </c>
      <c r="BK195" s="1" t="str">
        <f>IF(BI172="","",'Cost and Benefit Parameters'!$M$27)</f>
        <v/>
      </c>
      <c r="BL195" s="1" t="str">
        <f>IF(BJ172="","",'Cost and Benefit Parameters'!$M$27)</f>
        <v/>
      </c>
      <c r="BM195" s="1" t="str">
        <f>IF(BK172="","",'Cost and Benefit Parameters'!$M$27)</f>
        <v/>
      </c>
      <c r="BN195" s="1" t="str">
        <f>IF(BL172="","",'Cost and Benefit Parameters'!$M$27)</f>
        <v/>
      </c>
      <c r="BO195" s="1" t="str">
        <f>IF(BM172="","",'Cost and Benefit Parameters'!$M$27)</f>
        <v/>
      </c>
    </row>
    <row r="196" spans="1:67" x14ac:dyDescent="0.55000000000000004">
      <c r="A196" s="642"/>
      <c r="B196" t="s">
        <v>472</v>
      </c>
      <c r="I196" s="1" t="str">
        <f>IF(G173="","",'Cost and Benefit Parameters'!$M$27)</f>
        <v/>
      </c>
      <c r="J196" s="1" t="str">
        <f>IF(H173="","",'Cost and Benefit Parameters'!$M$27)</f>
        <v/>
      </c>
      <c r="K196" s="1" t="str">
        <f>IF(I173="","",'Cost and Benefit Parameters'!$M$27)</f>
        <v/>
      </c>
      <c r="L196" s="1" t="str">
        <f>IF(J173="","",'Cost and Benefit Parameters'!$M$27)</f>
        <v/>
      </c>
      <c r="M196" s="1" t="str">
        <f>IF(K173="","",'Cost and Benefit Parameters'!$M$27)</f>
        <v/>
      </c>
      <c r="N196" s="1">
        <f>IF(L173="","",'Cost and Benefit Parameters'!$M$27)</f>
        <v>267.12624580565006</v>
      </c>
      <c r="O196" s="1">
        <f>IF(M173="","",'Cost and Benefit Parameters'!$M$27)</f>
        <v>267.12624580565006</v>
      </c>
      <c r="P196" s="1">
        <f>IF(N173="","",'Cost and Benefit Parameters'!$M$27)</f>
        <v>267.12624580565006</v>
      </c>
      <c r="Q196" s="1">
        <f>IF(O173="","",'Cost and Benefit Parameters'!$M$27)</f>
        <v>267.12624580565006</v>
      </c>
      <c r="R196" s="1">
        <f>IF(P173="","",'Cost and Benefit Parameters'!$M$27)</f>
        <v>267.12624580565006</v>
      </c>
      <c r="S196" s="1">
        <f>IF(Q173="","",'Cost and Benefit Parameters'!$M$27)</f>
        <v>267.12624580565006</v>
      </c>
      <c r="T196" s="1">
        <f>IF(R173="","",'Cost and Benefit Parameters'!$M$27)</f>
        <v>267.12624580565006</v>
      </c>
      <c r="U196" s="1">
        <f>IF(S173="","",'Cost and Benefit Parameters'!$M$27)</f>
        <v>267.12624580565006</v>
      </c>
      <c r="V196" s="1">
        <f>IF(T173="","",'Cost and Benefit Parameters'!$M$27)</f>
        <v>267.12624580565006</v>
      </c>
      <c r="W196" s="1">
        <f>IF(U173="","",'Cost and Benefit Parameters'!$M$27)</f>
        <v>267.12624580565006</v>
      </c>
      <c r="X196" s="1">
        <f>IF(V173="","",'Cost and Benefit Parameters'!$M$27)</f>
        <v>267.12624580565006</v>
      </c>
      <c r="Y196" s="1">
        <f>IF(W173="","",'Cost and Benefit Parameters'!$M$27)</f>
        <v>267.12624580565006</v>
      </c>
      <c r="Z196" s="1">
        <f>IF(X173="","",'Cost and Benefit Parameters'!$M$27)</f>
        <v>267.12624580565006</v>
      </c>
      <c r="AA196" s="1">
        <f>IF(Y173="","",'Cost and Benefit Parameters'!$M$27)</f>
        <v>267.12624580565006</v>
      </c>
      <c r="AB196" s="1">
        <f>IF(Z173="","",'Cost and Benefit Parameters'!$M$27)</f>
        <v>267.12624580565006</v>
      </c>
      <c r="AC196" s="1">
        <f>IF(AA173="","",'Cost and Benefit Parameters'!$M$27)</f>
        <v>267.12624580565006</v>
      </c>
      <c r="AD196" s="1">
        <f>IF(AB173="","",'Cost and Benefit Parameters'!$M$27)</f>
        <v>267.12624580565006</v>
      </c>
      <c r="AE196" s="1">
        <f>IF(AC173="","",'Cost and Benefit Parameters'!$M$27)</f>
        <v>267.12624580565006</v>
      </c>
      <c r="AF196" s="1">
        <f>IF(AD173="","",'Cost and Benefit Parameters'!$M$27)</f>
        <v>267.12624580565006</v>
      </c>
      <c r="AG196" s="1">
        <f>IF(AE173="","",'Cost and Benefit Parameters'!$M$27)</f>
        <v>267.12624580565006</v>
      </c>
      <c r="AH196" s="1">
        <f>IF(AF173="","",'Cost and Benefit Parameters'!$M$27)</f>
        <v>267.12624580565006</v>
      </c>
      <c r="AI196" s="1">
        <f>IF(AG173="","",'Cost and Benefit Parameters'!$M$27)</f>
        <v>267.12624580565006</v>
      </c>
      <c r="AJ196" s="1">
        <f>IF(AH173="","",'Cost and Benefit Parameters'!$M$27)</f>
        <v>267.12624580565006</v>
      </c>
      <c r="AK196" s="1">
        <f>IF(AI173="","",'Cost and Benefit Parameters'!$M$27)</f>
        <v>267.12624580565006</v>
      </c>
      <c r="AL196" s="1">
        <f>IF(AJ173="","",'Cost and Benefit Parameters'!$M$27)</f>
        <v>267.12624580565006</v>
      </c>
      <c r="AM196" s="1">
        <f>IF(AK173="","",'Cost and Benefit Parameters'!$M$27)</f>
        <v>267.12624580565006</v>
      </c>
      <c r="AN196" s="1">
        <f>IF(AL173="","",'Cost and Benefit Parameters'!$M$27)</f>
        <v>267.12624580565006</v>
      </c>
      <c r="AO196" s="1">
        <f>IF(AM173="","",'Cost and Benefit Parameters'!$M$27)</f>
        <v>267.12624580565006</v>
      </c>
      <c r="AP196" s="1">
        <f>IF(AN173="","",'Cost and Benefit Parameters'!$M$27)</f>
        <v>267.12624580565006</v>
      </c>
      <c r="AQ196" s="1">
        <f>IF(AO173="","",'Cost and Benefit Parameters'!$M$27)</f>
        <v>267.12624580565006</v>
      </c>
      <c r="AR196" s="1">
        <f>IF(AP173="","",'Cost and Benefit Parameters'!$M$27)</f>
        <v>267.12624580565006</v>
      </c>
      <c r="AS196" s="1">
        <f>IF(AQ173="","",'Cost and Benefit Parameters'!$M$27)</f>
        <v>267.12624580565006</v>
      </c>
      <c r="AT196" s="1">
        <f>IF(AR173="","",'Cost and Benefit Parameters'!$M$27)</f>
        <v>267.12624580565006</v>
      </c>
      <c r="AU196" s="1">
        <f>IF(AS173="","",'Cost and Benefit Parameters'!$M$27)</f>
        <v>267.12624580565006</v>
      </c>
      <c r="AV196" s="1">
        <f>IF(AT173="","",'Cost and Benefit Parameters'!$M$27)</f>
        <v>267.12624580565006</v>
      </c>
      <c r="AW196" s="1">
        <f>IF(AU173="","",'Cost and Benefit Parameters'!$M$27)</f>
        <v>267.12624580565006</v>
      </c>
      <c r="AX196" s="1">
        <f>IF(AV173="","",'Cost and Benefit Parameters'!$M$27)</f>
        <v>267.12624580565006</v>
      </c>
      <c r="AY196" s="1">
        <f>IF(AW173="","",'Cost and Benefit Parameters'!$M$27)</f>
        <v>267.12624580565006</v>
      </c>
      <c r="AZ196" s="1">
        <f>IF(AX173="","",'Cost and Benefit Parameters'!$M$27)</f>
        <v>267.12624580565006</v>
      </c>
      <c r="BA196" s="1">
        <f>IF(AY173="","",'Cost and Benefit Parameters'!$M$27)</f>
        <v>267.12624580565006</v>
      </c>
      <c r="BB196" s="1" t="str">
        <f>IF(AZ173="","",'Cost and Benefit Parameters'!$M$27)</f>
        <v/>
      </c>
      <c r="BC196" s="1" t="str">
        <f>IF(BA173="","",'Cost and Benefit Parameters'!$M$27)</f>
        <v/>
      </c>
      <c r="BD196" s="1" t="str">
        <f>IF(BB173="","",'Cost and Benefit Parameters'!$M$27)</f>
        <v/>
      </c>
      <c r="BE196" s="1" t="str">
        <f>IF(BC173="","",'Cost and Benefit Parameters'!$M$27)</f>
        <v/>
      </c>
      <c r="BF196" s="1" t="str">
        <f>IF(BD173="","",'Cost and Benefit Parameters'!$M$27)</f>
        <v/>
      </c>
      <c r="BG196" s="1" t="str">
        <f>IF(BE173="","",'Cost and Benefit Parameters'!$M$27)</f>
        <v/>
      </c>
      <c r="BH196" s="1" t="str">
        <f>IF(BF173="","",'Cost and Benefit Parameters'!$M$27)</f>
        <v/>
      </c>
      <c r="BI196" s="1" t="str">
        <f>IF(BG173="","",'Cost and Benefit Parameters'!$M$27)</f>
        <v/>
      </c>
      <c r="BJ196" s="1" t="str">
        <f>IF(BH173="","",'Cost and Benefit Parameters'!$M$27)</f>
        <v/>
      </c>
      <c r="BK196" s="1" t="str">
        <f>IF(BI173="","",'Cost and Benefit Parameters'!$M$27)</f>
        <v/>
      </c>
      <c r="BL196" s="1" t="str">
        <f>IF(BJ173="","",'Cost and Benefit Parameters'!$M$27)</f>
        <v/>
      </c>
      <c r="BM196" s="1" t="str">
        <f>IF(BK173="","",'Cost and Benefit Parameters'!$M$27)</f>
        <v/>
      </c>
      <c r="BN196" s="1" t="str">
        <f>IF(BL173="","",'Cost and Benefit Parameters'!$M$27)</f>
        <v/>
      </c>
      <c r="BO196" s="1" t="str">
        <f>IF(BM173="","",'Cost and Benefit Parameters'!$M$27)</f>
        <v/>
      </c>
    </row>
    <row r="197" spans="1:67" x14ac:dyDescent="0.55000000000000004">
      <c r="A197" s="642"/>
      <c r="B197" t="s">
        <v>473</v>
      </c>
      <c r="I197" s="1" t="str">
        <f>IF(G174="","",'Cost and Benefit Parameters'!$M$27)</f>
        <v/>
      </c>
      <c r="J197" s="1" t="str">
        <f>IF(H174="","",'Cost and Benefit Parameters'!$M$27)</f>
        <v/>
      </c>
      <c r="K197" s="1" t="str">
        <f>IF(I174="","",'Cost and Benefit Parameters'!$M$27)</f>
        <v/>
      </c>
      <c r="L197" s="1" t="str">
        <f>IF(J174="","",'Cost and Benefit Parameters'!$M$27)</f>
        <v/>
      </c>
      <c r="M197" s="1" t="str">
        <f>IF(K174="","",'Cost and Benefit Parameters'!$M$27)</f>
        <v/>
      </c>
      <c r="N197" s="1" t="str">
        <f>IF(L174="","",'Cost and Benefit Parameters'!$M$27)</f>
        <v/>
      </c>
      <c r="O197" s="1">
        <f>IF(M174="","",'Cost and Benefit Parameters'!$M$27)</f>
        <v>267.12624580565006</v>
      </c>
      <c r="P197" s="1">
        <f>IF(N174="","",'Cost and Benefit Parameters'!$M$27)</f>
        <v>267.12624580565006</v>
      </c>
      <c r="Q197" s="1">
        <f>IF(O174="","",'Cost and Benefit Parameters'!$M$27)</f>
        <v>267.12624580565006</v>
      </c>
      <c r="R197" s="1">
        <f>IF(P174="","",'Cost and Benefit Parameters'!$M$27)</f>
        <v>267.12624580565006</v>
      </c>
      <c r="S197" s="1">
        <f>IF(Q174="","",'Cost and Benefit Parameters'!$M$27)</f>
        <v>267.12624580565006</v>
      </c>
      <c r="T197" s="1">
        <f>IF(R174="","",'Cost and Benefit Parameters'!$M$27)</f>
        <v>267.12624580565006</v>
      </c>
      <c r="U197" s="1">
        <f>IF(S174="","",'Cost and Benefit Parameters'!$M$27)</f>
        <v>267.12624580565006</v>
      </c>
      <c r="V197" s="1">
        <f>IF(T174="","",'Cost and Benefit Parameters'!$M$27)</f>
        <v>267.12624580565006</v>
      </c>
      <c r="W197" s="1">
        <f>IF(U174="","",'Cost and Benefit Parameters'!$M$27)</f>
        <v>267.12624580565006</v>
      </c>
      <c r="X197" s="1">
        <f>IF(V174="","",'Cost and Benefit Parameters'!$M$27)</f>
        <v>267.12624580565006</v>
      </c>
      <c r="Y197" s="1">
        <f>IF(W174="","",'Cost and Benefit Parameters'!$M$27)</f>
        <v>267.12624580565006</v>
      </c>
      <c r="Z197" s="1">
        <f>IF(X174="","",'Cost and Benefit Parameters'!$M$27)</f>
        <v>267.12624580565006</v>
      </c>
      <c r="AA197" s="1">
        <f>IF(Y174="","",'Cost and Benefit Parameters'!$M$27)</f>
        <v>267.12624580565006</v>
      </c>
      <c r="AB197" s="1">
        <f>IF(Z174="","",'Cost and Benefit Parameters'!$M$27)</f>
        <v>267.12624580565006</v>
      </c>
      <c r="AC197" s="1">
        <f>IF(AA174="","",'Cost and Benefit Parameters'!$M$27)</f>
        <v>267.12624580565006</v>
      </c>
      <c r="AD197" s="1">
        <f>IF(AB174="","",'Cost and Benefit Parameters'!$M$27)</f>
        <v>267.12624580565006</v>
      </c>
      <c r="AE197" s="1">
        <f>IF(AC174="","",'Cost and Benefit Parameters'!$M$27)</f>
        <v>267.12624580565006</v>
      </c>
      <c r="AF197" s="1">
        <f>IF(AD174="","",'Cost and Benefit Parameters'!$M$27)</f>
        <v>267.12624580565006</v>
      </c>
      <c r="AG197" s="1">
        <f>IF(AE174="","",'Cost and Benefit Parameters'!$M$27)</f>
        <v>267.12624580565006</v>
      </c>
      <c r="AH197" s="1">
        <f>IF(AF174="","",'Cost and Benefit Parameters'!$M$27)</f>
        <v>267.12624580565006</v>
      </c>
      <c r="AI197" s="1">
        <f>IF(AG174="","",'Cost and Benefit Parameters'!$M$27)</f>
        <v>267.12624580565006</v>
      </c>
      <c r="AJ197" s="1">
        <f>IF(AH174="","",'Cost and Benefit Parameters'!$M$27)</f>
        <v>267.12624580565006</v>
      </c>
      <c r="AK197" s="1">
        <f>IF(AI174="","",'Cost and Benefit Parameters'!$M$27)</f>
        <v>267.12624580565006</v>
      </c>
      <c r="AL197" s="1">
        <f>IF(AJ174="","",'Cost and Benefit Parameters'!$M$27)</f>
        <v>267.12624580565006</v>
      </c>
      <c r="AM197" s="1">
        <f>IF(AK174="","",'Cost and Benefit Parameters'!$M$27)</f>
        <v>267.12624580565006</v>
      </c>
      <c r="AN197" s="1">
        <f>IF(AL174="","",'Cost and Benefit Parameters'!$M$27)</f>
        <v>267.12624580565006</v>
      </c>
      <c r="AO197" s="1">
        <f>IF(AM174="","",'Cost and Benefit Parameters'!$M$27)</f>
        <v>267.12624580565006</v>
      </c>
      <c r="AP197" s="1">
        <f>IF(AN174="","",'Cost and Benefit Parameters'!$M$27)</f>
        <v>267.12624580565006</v>
      </c>
      <c r="AQ197" s="1">
        <f>IF(AO174="","",'Cost and Benefit Parameters'!$M$27)</f>
        <v>267.12624580565006</v>
      </c>
      <c r="AR197" s="1">
        <f>IF(AP174="","",'Cost and Benefit Parameters'!$M$27)</f>
        <v>267.12624580565006</v>
      </c>
      <c r="AS197" s="1">
        <f>IF(AQ174="","",'Cost and Benefit Parameters'!$M$27)</f>
        <v>267.12624580565006</v>
      </c>
      <c r="AT197" s="1">
        <f>IF(AR174="","",'Cost and Benefit Parameters'!$M$27)</f>
        <v>267.12624580565006</v>
      </c>
      <c r="AU197" s="1">
        <f>IF(AS174="","",'Cost and Benefit Parameters'!$M$27)</f>
        <v>267.12624580565006</v>
      </c>
      <c r="AV197" s="1">
        <f>IF(AT174="","",'Cost and Benefit Parameters'!$M$27)</f>
        <v>267.12624580565006</v>
      </c>
      <c r="AW197" s="1">
        <f>IF(AU174="","",'Cost and Benefit Parameters'!$M$27)</f>
        <v>267.12624580565006</v>
      </c>
      <c r="AX197" s="1">
        <f>IF(AV174="","",'Cost and Benefit Parameters'!$M$27)</f>
        <v>267.12624580565006</v>
      </c>
      <c r="AY197" s="1">
        <f>IF(AW174="","",'Cost and Benefit Parameters'!$M$27)</f>
        <v>267.12624580565006</v>
      </c>
      <c r="AZ197" s="1">
        <f>IF(AX174="","",'Cost and Benefit Parameters'!$M$27)</f>
        <v>267.12624580565006</v>
      </c>
      <c r="BA197" s="1">
        <f>IF(AY174="","",'Cost and Benefit Parameters'!$M$27)</f>
        <v>267.12624580565006</v>
      </c>
      <c r="BB197" s="1">
        <f>IF(AZ174="","",'Cost and Benefit Parameters'!$M$27)</f>
        <v>267.12624580565006</v>
      </c>
      <c r="BC197" s="1" t="str">
        <f>IF(BA174="","",'Cost and Benefit Parameters'!$M$27)</f>
        <v/>
      </c>
      <c r="BD197" s="1" t="str">
        <f>IF(BB174="","",'Cost and Benefit Parameters'!$M$27)</f>
        <v/>
      </c>
      <c r="BE197" s="1" t="str">
        <f>IF(BC174="","",'Cost and Benefit Parameters'!$M$27)</f>
        <v/>
      </c>
      <c r="BF197" s="1" t="str">
        <f>IF(BD174="","",'Cost and Benefit Parameters'!$M$27)</f>
        <v/>
      </c>
      <c r="BG197" s="1" t="str">
        <f>IF(BE174="","",'Cost and Benefit Parameters'!$M$27)</f>
        <v/>
      </c>
      <c r="BH197" s="1" t="str">
        <f>IF(BF174="","",'Cost and Benefit Parameters'!$M$27)</f>
        <v/>
      </c>
      <c r="BI197" s="1" t="str">
        <f>IF(BG174="","",'Cost and Benefit Parameters'!$M$27)</f>
        <v/>
      </c>
      <c r="BJ197" s="1" t="str">
        <f>IF(BH174="","",'Cost and Benefit Parameters'!$M$27)</f>
        <v/>
      </c>
      <c r="BK197" s="1" t="str">
        <f>IF(BI174="","",'Cost and Benefit Parameters'!$M$27)</f>
        <v/>
      </c>
      <c r="BL197" s="1" t="str">
        <f>IF(BJ174="","",'Cost and Benefit Parameters'!$M$27)</f>
        <v/>
      </c>
      <c r="BM197" s="1" t="str">
        <f>IF(BK174="","",'Cost and Benefit Parameters'!$M$27)</f>
        <v/>
      </c>
      <c r="BN197" s="1" t="str">
        <f>IF(BL174="","",'Cost and Benefit Parameters'!$M$27)</f>
        <v/>
      </c>
      <c r="BO197" s="1" t="str">
        <f>IF(BM174="","",'Cost and Benefit Parameters'!$M$27)</f>
        <v/>
      </c>
    </row>
    <row r="198" spans="1:67" x14ac:dyDescent="0.55000000000000004">
      <c r="A198" s="642"/>
      <c r="B198" t="s">
        <v>474</v>
      </c>
      <c r="I198" s="1" t="str">
        <f>IF(G175="","",'Cost and Benefit Parameters'!$M$27)</f>
        <v/>
      </c>
      <c r="J198" s="1" t="str">
        <f>IF(H175="","",'Cost and Benefit Parameters'!$M$27)</f>
        <v/>
      </c>
      <c r="K198" s="1" t="str">
        <f>IF(I175="","",'Cost and Benefit Parameters'!$M$27)</f>
        <v/>
      </c>
      <c r="L198" s="1" t="str">
        <f>IF(J175="","",'Cost and Benefit Parameters'!$M$27)</f>
        <v/>
      </c>
      <c r="M198" s="1" t="str">
        <f>IF(K175="","",'Cost and Benefit Parameters'!$M$27)</f>
        <v/>
      </c>
      <c r="N198" s="1" t="str">
        <f>IF(L175="","",'Cost and Benefit Parameters'!$M$27)</f>
        <v/>
      </c>
      <c r="O198" s="1" t="str">
        <f>IF(M175="","",'Cost and Benefit Parameters'!$M$27)</f>
        <v/>
      </c>
      <c r="P198" s="1">
        <f>IF(N175="","",'Cost and Benefit Parameters'!$M$27)</f>
        <v>267.12624580565006</v>
      </c>
      <c r="Q198" s="1">
        <f>IF(O175="","",'Cost and Benefit Parameters'!$M$27)</f>
        <v>267.12624580565006</v>
      </c>
      <c r="R198" s="1">
        <f>IF(P175="","",'Cost and Benefit Parameters'!$M$27)</f>
        <v>267.12624580565006</v>
      </c>
      <c r="S198" s="1">
        <f>IF(Q175="","",'Cost and Benefit Parameters'!$M$27)</f>
        <v>267.12624580565006</v>
      </c>
      <c r="T198" s="1">
        <f>IF(R175="","",'Cost and Benefit Parameters'!$M$27)</f>
        <v>267.12624580565006</v>
      </c>
      <c r="U198" s="1">
        <f>IF(S175="","",'Cost and Benefit Parameters'!$M$27)</f>
        <v>267.12624580565006</v>
      </c>
      <c r="V198" s="1">
        <f>IF(T175="","",'Cost and Benefit Parameters'!$M$27)</f>
        <v>267.12624580565006</v>
      </c>
      <c r="W198" s="1">
        <f>IF(U175="","",'Cost and Benefit Parameters'!$M$27)</f>
        <v>267.12624580565006</v>
      </c>
      <c r="X198" s="1">
        <f>IF(V175="","",'Cost and Benefit Parameters'!$M$27)</f>
        <v>267.12624580565006</v>
      </c>
      <c r="Y198" s="1">
        <f>IF(W175="","",'Cost and Benefit Parameters'!$M$27)</f>
        <v>267.12624580565006</v>
      </c>
      <c r="Z198" s="1">
        <f>IF(X175="","",'Cost and Benefit Parameters'!$M$27)</f>
        <v>267.12624580565006</v>
      </c>
      <c r="AA198" s="1">
        <f>IF(Y175="","",'Cost and Benefit Parameters'!$M$27)</f>
        <v>267.12624580565006</v>
      </c>
      <c r="AB198" s="1">
        <f>IF(Z175="","",'Cost and Benefit Parameters'!$M$27)</f>
        <v>267.12624580565006</v>
      </c>
      <c r="AC198" s="1">
        <f>IF(AA175="","",'Cost and Benefit Parameters'!$M$27)</f>
        <v>267.12624580565006</v>
      </c>
      <c r="AD198" s="1">
        <f>IF(AB175="","",'Cost and Benefit Parameters'!$M$27)</f>
        <v>267.12624580565006</v>
      </c>
      <c r="AE198" s="1">
        <f>IF(AC175="","",'Cost and Benefit Parameters'!$M$27)</f>
        <v>267.12624580565006</v>
      </c>
      <c r="AF198" s="1">
        <f>IF(AD175="","",'Cost and Benefit Parameters'!$M$27)</f>
        <v>267.12624580565006</v>
      </c>
      <c r="AG198" s="1">
        <f>IF(AE175="","",'Cost and Benefit Parameters'!$M$27)</f>
        <v>267.12624580565006</v>
      </c>
      <c r="AH198" s="1">
        <f>IF(AF175="","",'Cost and Benefit Parameters'!$M$27)</f>
        <v>267.12624580565006</v>
      </c>
      <c r="AI198" s="1">
        <f>IF(AG175="","",'Cost and Benefit Parameters'!$M$27)</f>
        <v>267.12624580565006</v>
      </c>
      <c r="AJ198" s="1">
        <f>IF(AH175="","",'Cost and Benefit Parameters'!$M$27)</f>
        <v>267.12624580565006</v>
      </c>
      <c r="AK198" s="1">
        <f>IF(AI175="","",'Cost and Benefit Parameters'!$M$27)</f>
        <v>267.12624580565006</v>
      </c>
      <c r="AL198" s="1">
        <f>IF(AJ175="","",'Cost and Benefit Parameters'!$M$27)</f>
        <v>267.12624580565006</v>
      </c>
      <c r="AM198" s="1">
        <f>IF(AK175="","",'Cost and Benefit Parameters'!$M$27)</f>
        <v>267.12624580565006</v>
      </c>
      <c r="AN198" s="1">
        <f>IF(AL175="","",'Cost and Benefit Parameters'!$M$27)</f>
        <v>267.12624580565006</v>
      </c>
      <c r="AO198" s="1">
        <f>IF(AM175="","",'Cost and Benefit Parameters'!$M$27)</f>
        <v>267.12624580565006</v>
      </c>
      <c r="AP198" s="1">
        <f>IF(AN175="","",'Cost and Benefit Parameters'!$M$27)</f>
        <v>267.12624580565006</v>
      </c>
      <c r="AQ198" s="1">
        <f>IF(AO175="","",'Cost and Benefit Parameters'!$M$27)</f>
        <v>267.12624580565006</v>
      </c>
      <c r="AR198" s="1">
        <f>IF(AP175="","",'Cost and Benefit Parameters'!$M$27)</f>
        <v>267.12624580565006</v>
      </c>
      <c r="AS198" s="1">
        <f>IF(AQ175="","",'Cost and Benefit Parameters'!$M$27)</f>
        <v>267.12624580565006</v>
      </c>
      <c r="AT198" s="1">
        <f>IF(AR175="","",'Cost and Benefit Parameters'!$M$27)</f>
        <v>267.12624580565006</v>
      </c>
      <c r="AU198" s="1">
        <f>IF(AS175="","",'Cost and Benefit Parameters'!$M$27)</f>
        <v>267.12624580565006</v>
      </c>
      <c r="AV198" s="1">
        <f>IF(AT175="","",'Cost and Benefit Parameters'!$M$27)</f>
        <v>267.12624580565006</v>
      </c>
      <c r="AW198" s="1">
        <f>IF(AU175="","",'Cost and Benefit Parameters'!$M$27)</f>
        <v>267.12624580565006</v>
      </c>
      <c r="AX198" s="1">
        <f>IF(AV175="","",'Cost and Benefit Parameters'!$M$27)</f>
        <v>267.12624580565006</v>
      </c>
      <c r="AY198" s="1">
        <f>IF(AW175="","",'Cost and Benefit Parameters'!$M$27)</f>
        <v>267.12624580565006</v>
      </c>
      <c r="AZ198" s="1">
        <f>IF(AX175="","",'Cost and Benefit Parameters'!$M$27)</f>
        <v>267.12624580565006</v>
      </c>
      <c r="BA198" s="1">
        <f>IF(AY175="","",'Cost and Benefit Parameters'!$M$27)</f>
        <v>267.12624580565006</v>
      </c>
      <c r="BB198" s="1">
        <f>IF(AZ175="","",'Cost and Benefit Parameters'!$M$27)</f>
        <v>267.12624580565006</v>
      </c>
      <c r="BC198" s="1">
        <f>IF(BA175="","",'Cost and Benefit Parameters'!$M$27)</f>
        <v>267.12624580565006</v>
      </c>
      <c r="BD198" s="1" t="str">
        <f>IF(BB175="","",'Cost and Benefit Parameters'!$M$27)</f>
        <v/>
      </c>
      <c r="BE198" s="1" t="str">
        <f>IF(BC175="","",'Cost and Benefit Parameters'!$M$27)</f>
        <v/>
      </c>
      <c r="BF198" s="1" t="str">
        <f>IF(BD175="","",'Cost and Benefit Parameters'!$M$27)</f>
        <v/>
      </c>
      <c r="BG198" s="1" t="str">
        <f>IF(BE175="","",'Cost and Benefit Parameters'!$M$27)</f>
        <v/>
      </c>
      <c r="BH198" s="1" t="str">
        <f>IF(BF175="","",'Cost and Benefit Parameters'!$M$27)</f>
        <v/>
      </c>
      <c r="BI198" s="1" t="str">
        <f>IF(BG175="","",'Cost and Benefit Parameters'!$M$27)</f>
        <v/>
      </c>
      <c r="BJ198" s="1" t="str">
        <f>IF(BH175="","",'Cost and Benefit Parameters'!$M$27)</f>
        <v/>
      </c>
      <c r="BK198" s="1" t="str">
        <f>IF(BI175="","",'Cost and Benefit Parameters'!$M$27)</f>
        <v/>
      </c>
      <c r="BL198" s="1" t="str">
        <f>IF(BJ175="","",'Cost and Benefit Parameters'!$M$27)</f>
        <v/>
      </c>
      <c r="BM198" s="1" t="str">
        <f>IF(BK175="","",'Cost and Benefit Parameters'!$M$27)</f>
        <v/>
      </c>
      <c r="BN198" s="1" t="str">
        <f>IF(BL175="","",'Cost and Benefit Parameters'!$M$27)</f>
        <v/>
      </c>
      <c r="BO198" s="1" t="str">
        <f>IF(BM175="","",'Cost and Benefit Parameters'!$M$27)</f>
        <v/>
      </c>
    </row>
    <row r="199" spans="1:67" x14ac:dyDescent="0.55000000000000004">
      <c r="A199" s="642"/>
      <c r="B199" t="s">
        <v>475</v>
      </c>
      <c r="I199" s="1" t="str">
        <f>IF(G176="","",'Cost and Benefit Parameters'!$M$27)</f>
        <v/>
      </c>
      <c r="J199" s="1" t="str">
        <f>IF(H176="","",'Cost and Benefit Parameters'!$M$27)</f>
        <v/>
      </c>
      <c r="K199" s="1" t="str">
        <f>IF(I176="","",'Cost and Benefit Parameters'!$M$27)</f>
        <v/>
      </c>
      <c r="L199" s="1" t="str">
        <f>IF(J176="","",'Cost and Benefit Parameters'!$M$27)</f>
        <v/>
      </c>
      <c r="M199" s="1" t="str">
        <f>IF(K176="","",'Cost and Benefit Parameters'!$M$27)</f>
        <v/>
      </c>
      <c r="N199" s="1" t="str">
        <f>IF(L176="","",'Cost and Benefit Parameters'!$M$27)</f>
        <v/>
      </c>
      <c r="O199" s="1" t="str">
        <f>IF(M176="","",'Cost and Benefit Parameters'!$M$27)</f>
        <v/>
      </c>
      <c r="P199" s="1" t="str">
        <f>IF(N176="","",'Cost and Benefit Parameters'!$M$27)</f>
        <v/>
      </c>
      <c r="Q199" s="1">
        <f>IF(O176="","",'Cost and Benefit Parameters'!$M$27)</f>
        <v>267.12624580565006</v>
      </c>
      <c r="R199" s="1">
        <f>IF(P176="","",'Cost and Benefit Parameters'!$M$27)</f>
        <v>267.12624580565006</v>
      </c>
      <c r="S199" s="1">
        <f>IF(Q176="","",'Cost and Benefit Parameters'!$M$27)</f>
        <v>267.12624580565006</v>
      </c>
      <c r="T199" s="1">
        <f>IF(R176="","",'Cost and Benefit Parameters'!$M$27)</f>
        <v>267.12624580565006</v>
      </c>
      <c r="U199" s="1">
        <f>IF(S176="","",'Cost and Benefit Parameters'!$M$27)</f>
        <v>267.12624580565006</v>
      </c>
      <c r="V199" s="1">
        <f>IF(T176="","",'Cost and Benefit Parameters'!$M$27)</f>
        <v>267.12624580565006</v>
      </c>
      <c r="W199" s="1">
        <f>IF(U176="","",'Cost and Benefit Parameters'!$M$27)</f>
        <v>267.12624580565006</v>
      </c>
      <c r="X199" s="1">
        <f>IF(V176="","",'Cost and Benefit Parameters'!$M$27)</f>
        <v>267.12624580565006</v>
      </c>
      <c r="Y199" s="1">
        <f>IF(W176="","",'Cost and Benefit Parameters'!$M$27)</f>
        <v>267.12624580565006</v>
      </c>
      <c r="Z199" s="1">
        <f>IF(X176="","",'Cost and Benefit Parameters'!$M$27)</f>
        <v>267.12624580565006</v>
      </c>
      <c r="AA199" s="1">
        <f>IF(Y176="","",'Cost and Benefit Parameters'!$M$27)</f>
        <v>267.12624580565006</v>
      </c>
      <c r="AB199" s="1">
        <f>IF(Z176="","",'Cost and Benefit Parameters'!$M$27)</f>
        <v>267.12624580565006</v>
      </c>
      <c r="AC199" s="1">
        <f>IF(AA176="","",'Cost and Benefit Parameters'!$M$27)</f>
        <v>267.12624580565006</v>
      </c>
      <c r="AD199" s="1">
        <f>IF(AB176="","",'Cost and Benefit Parameters'!$M$27)</f>
        <v>267.12624580565006</v>
      </c>
      <c r="AE199" s="1">
        <f>IF(AC176="","",'Cost and Benefit Parameters'!$M$27)</f>
        <v>267.12624580565006</v>
      </c>
      <c r="AF199" s="1">
        <f>IF(AD176="","",'Cost and Benefit Parameters'!$M$27)</f>
        <v>267.12624580565006</v>
      </c>
      <c r="AG199" s="1">
        <f>IF(AE176="","",'Cost and Benefit Parameters'!$M$27)</f>
        <v>267.12624580565006</v>
      </c>
      <c r="AH199" s="1">
        <f>IF(AF176="","",'Cost and Benefit Parameters'!$M$27)</f>
        <v>267.12624580565006</v>
      </c>
      <c r="AI199" s="1">
        <f>IF(AG176="","",'Cost and Benefit Parameters'!$M$27)</f>
        <v>267.12624580565006</v>
      </c>
      <c r="AJ199" s="1">
        <f>IF(AH176="","",'Cost and Benefit Parameters'!$M$27)</f>
        <v>267.12624580565006</v>
      </c>
      <c r="AK199" s="1">
        <f>IF(AI176="","",'Cost and Benefit Parameters'!$M$27)</f>
        <v>267.12624580565006</v>
      </c>
      <c r="AL199" s="1">
        <f>IF(AJ176="","",'Cost and Benefit Parameters'!$M$27)</f>
        <v>267.12624580565006</v>
      </c>
      <c r="AM199" s="1">
        <f>IF(AK176="","",'Cost and Benefit Parameters'!$M$27)</f>
        <v>267.12624580565006</v>
      </c>
      <c r="AN199" s="1">
        <f>IF(AL176="","",'Cost and Benefit Parameters'!$M$27)</f>
        <v>267.12624580565006</v>
      </c>
      <c r="AO199" s="1">
        <f>IF(AM176="","",'Cost and Benefit Parameters'!$M$27)</f>
        <v>267.12624580565006</v>
      </c>
      <c r="AP199" s="1">
        <f>IF(AN176="","",'Cost and Benefit Parameters'!$M$27)</f>
        <v>267.12624580565006</v>
      </c>
      <c r="AQ199" s="1">
        <f>IF(AO176="","",'Cost and Benefit Parameters'!$M$27)</f>
        <v>267.12624580565006</v>
      </c>
      <c r="AR199" s="1">
        <f>IF(AP176="","",'Cost and Benefit Parameters'!$M$27)</f>
        <v>267.12624580565006</v>
      </c>
      <c r="AS199" s="1">
        <f>IF(AQ176="","",'Cost and Benefit Parameters'!$M$27)</f>
        <v>267.12624580565006</v>
      </c>
      <c r="AT199" s="1">
        <f>IF(AR176="","",'Cost and Benefit Parameters'!$M$27)</f>
        <v>267.12624580565006</v>
      </c>
      <c r="AU199" s="1">
        <f>IF(AS176="","",'Cost and Benefit Parameters'!$M$27)</f>
        <v>267.12624580565006</v>
      </c>
      <c r="AV199" s="1">
        <f>IF(AT176="","",'Cost and Benefit Parameters'!$M$27)</f>
        <v>267.12624580565006</v>
      </c>
      <c r="AW199" s="1">
        <f>IF(AU176="","",'Cost and Benefit Parameters'!$M$27)</f>
        <v>267.12624580565006</v>
      </c>
      <c r="AX199" s="1">
        <f>IF(AV176="","",'Cost and Benefit Parameters'!$M$27)</f>
        <v>267.12624580565006</v>
      </c>
      <c r="AY199" s="1">
        <f>IF(AW176="","",'Cost and Benefit Parameters'!$M$27)</f>
        <v>267.12624580565006</v>
      </c>
      <c r="AZ199" s="1">
        <f>IF(AX176="","",'Cost and Benefit Parameters'!$M$27)</f>
        <v>267.12624580565006</v>
      </c>
      <c r="BA199" s="1">
        <f>IF(AY176="","",'Cost and Benefit Parameters'!$M$27)</f>
        <v>267.12624580565006</v>
      </c>
      <c r="BB199" s="1">
        <f>IF(AZ176="","",'Cost and Benefit Parameters'!$M$27)</f>
        <v>267.12624580565006</v>
      </c>
      <c r="BC199" s="1">
        <f>IF(BA176="","",'Cost and Benefit Parameters'!$M$27)</f>
        <v>267.12624580565006</v>
      </c>
      <c r="BD199" s="1">
        <f>IF(BB176="","",'Cost and Benefit Parameters'!$M$27)</f>
        <v>267.12624580565006</v>
      </c>
      <c r="BE199" s="1" t="str">
        <f>IF(BC176="","",'Cost and Benefit Parameters'!$M$27)</f>
        <v/>
      </c>
      <c r="BF199" s="1" t="str">
        <f>IF(BD176="","",'Cost and Benefit Parameters'!$M$27)</f>
        <v/>
      </c>
      <c r="BG199" s="1" t="str">
        <f>IF(BE176="","",'Cost and Benefit Parameters'!$M$27)</f>
        <v/>
      </c>
      <c r="BH199" s="1" t="str">
        <f>IF(BF176="","",'Cost and Benefit Parameters'!$M$27)</f>
        <v/>
      </c>
      <c r="BI199" s="1" t="str">
        <f>IF(BG176="","",'Cost and Benefit Parameters'!$M$27)</f>
        <v/>
      </c>
      <c r="BJ199" s="1" t="str">
        <f>IF(BH176="","",'Cost and Benefit Parameters'!$M$27)</f>
        <v/>
      </c>
      <c r="BK199" s="1" t="str">
        <f>IF(BI176="","",'Cost and Benefit Parameters'!$M$27)</f>
        <v/>
      </c>
      <c r="BL199" s="1" t="str">
        <f>IF(BJ176="","",'Cost and Benefit Parameters'!$M$27)</f>
        <v/>
      </c>
      <c r="BM199" s="1" t="str">
        <f>IF(BK176="","",'Cost and Benefit Parameters'!$M$27)</f>
        <v/>
      </c>
      <c r="BN199" s="1" t="str">
        <f>IF(BL176="","",'Cost and Benefit Parameters'!$M$27)</f>
        <v/>
      </c>
      <c r="BO199" s="1" t="str">
        <f>IF(BM176="","",'Cost and Benefit Parameters'!$M$27)</f>
        <v/>
      </c>
    </row>
    <row r="200" spans="1:67" x14ac:dyDescent="0.55000000000000004">
      <c r="A200" s="642"/>
      <c r="B200" t="s">
        <v>476</v>
      </c>
      <c r="I200" s="1" t="str">
        <f>IF(G177="","",'Cost and Benefit Parameters'!$M$27)</f>
        <v/>
      </c>
      <c r="J200" s="1" t="str">
        <f>IF(H177="","",'Cost and Benefit Parameters'!$M$27)</f>
        <v/>
      </c>
      <c r="K200" s="1" t="str">
        <f>IF(I177="","",'Cost and Benefit Parameters'!$M$27)</f>
        <v/>
      </c>
      <c r="L200" s="1" t="str">
        <f>IF(J177="","",'Cost and Benefit Parameters'!$M$27)</f>
        <v/>
      </c>
      <c r="M200" s="1" t="str">
        <f>IF(K177="","",'Cost and Benefit Parameters'!$M$27)</f>
        <v/>
      </c>
      <c r="N200" s="1" t="str">
        <f>IF(L177="","",'Cost and Benefit Parameters'!$M$27)</f>
        <v/>
      </c>
      <c r="O200" s="1" t="str">
        <f>IF(M177="","",'Cost and Benefit Parameters'!$M$27)</f>
        <v/>
      </c>
      <c r="P200" s="1" t="str">
        <f>IF(N177="","",'Cost and Benefit Parameters'!$M$27)</f>
        <v/>
      </c>
      <c r="Q200" s="1" t="str">
        <f>IF(O177="","",'Cost and Benefit Parameters'!$M$27)</f>
        <v/>
      </c>
      <c r="R200" s="1">
        <f>IF(P177="","",'Cost and Benefit Parameters'!$M$27)</f>
        <v>267.12624580565006</v>
      </c>
      <c r="S200" s="1">
        <f>IF(Q177="","",'Cost and Benefit Parameters'!$M$27)</f>
        <v>267.12624580565006</v>
      </c>
      <c r="T200" s="1">
        <f>IF(R177="","",'Cost and Benefit Parameters'!$M$27)</f>
        <v>267.12624580565006</v>
      </c>
      <c r="U200" s="1">
        <f>IF(S177="","",'Cost and Benefit Parameters'!$M$27)</f>
        <v>267.12624580565006</v>
      </c>
      <c r="V200" s="1">
        <f>IF(T177="","",'Cost and Benefit Parameters'!$M$27)</f>
        <v>267.12624580565006</v>
      </c>
      <c r="W200" s="1">
        <f>IF(U177="","",'Cost and Benefit Parameters'!$M$27)</f>
        <v>267.12624580565006</v>
      </c>
      <c r="X200" s="1">
        <f>IF(V177="","",'Cost and Benefit Parameters'!$M$27)</f>
        <v>267.12624580565006</v>
      </c>
      <c r="Y200" s="1">
        <f>IF(W177="","",'Cost and Benefit Parameters'!$M$27)</f>
        <v>267.12624580565006</v>
      </c>
      <c r="Z200" s="1">
        <f>IF(X177="","",'Cost and Benefit Parameters'!$M$27)</f>
        <v>267.12624580565006</v>
      </c>
      <c r="AA200" s="1">
        <f>IF(Y177="","",'Cost and Benefit Parameters'!$M$27)</f>
        <v>267.12624580565006</v>
      </c>
      <c r="AB200" s="1">
        <f>IF(Z177="","",'Cost and Benefit Parameters'!$M$27)</f>
        <v>267.12624580565006</v>
      </c>
      <c r="AC200" s="1">
        <f>IF(AA177="","",'Cost and Benefit Parameters'!$M$27)</f>
        <v>267.12624580565006</v>
      </c>
      <c r="AD200" s="1">
        <f>IF(AB177="","",'Cost and Benefit Parameters'!$M$27)</f>
        <v>267.12624580565006</v>
      </c>
      <c r="AE200" s="1">
        <f>IF(AC177="","",'Cost and Benefit Parameters'!$M$27)</f>
        <v>267.12624580565006</v>
      </c>
      <c r="AF200" s="1">
        <f>IF(AD177="","",'Cost and Benefit Parameters'!$M$27)</f>
        <v>267.12624580565006</v>
      </c>
      <c r="AG200" s="1">
        <f>IF(AE177="","",'Cost and Benefit Parameters'!$M$27)</f>
        <v>267.12624580565006</v>
      </c>
      <c r="AH200" s="1">
        <f>IF(AF177="","",'Cost and Benefit Parameters'!$M$27)</f>
        <v>267.12624580565006</v>
      </c>
      <c r="AI200" s="1">
        <f>IF(AG177="","",'Cost and Benefit Parameters'!$M$27)</f>
        <v>267.12624580565006</v>
      </c>
      <c r="AJ200" s="1">
        <f>IF(AH177="","",'Cost and Benefit Parameters'!$M$27)</f>
        <v>267.12624580565006</v>
      </c>
      <c r="AK200" s="1">
        <f>IF(AI177="","",'Cost and Benefit Parameters'!$M$27)</f>
        <v>267.12624580565006</v>
      </c>
      <c r="AL200" s="1">
        <f>IF(AJ177="","",'Cost and Benefit Parameters'!$M$27)</f>
        <v>267.12624580565006</v>
      </c>
      <c r="AM200" s="1">
        <f>IF(AK177="","",'Cost and Benefit Parameters'!$M$27)</f>
        <v>267.12624580565006</v>
      </c>
      <c r="AN200" s="1">
        <f>IF(AL177="","",'Cost and Benefit Parameters'!$M$27)</f>
        <v>267.12624580565006</v>
      </c>
      <c r="AO200" s="1">
        <f>IF(AM177="","",'Cost and Benefit Parameters'!$M$27)</f>
        <v>267.12624580565006</v>
      </c>
      <c r="AP200" s="1">
        <f>IF(AN177="","",'Cost and Benefit Parameters'!$M$27)</f>
        <v>267.12624580565006</v>
      </c>
      <c r="AQ200" s="1">
        <f>IF(AO177="","",'Cost and Benefit Parameters'!$M$27)</f>
        <v>267.12624580565006</v>
      </c>
      <c r="AR200" s="1">
        <f>IF(AP177="","",'Cost and Benefit Parameters'!$M$27)</f>
        <v>267.12624580565006</v>
      </c>
      <c r="AS200" s="1">
        <f>IF(AQ177="","",'Cost and Benefit Parameters'!$M$27)</f>
        <v>267.12624580565006</v>
      </c>
      <c r="AT200" s="1">
        <f>IF(AR177="","",'Cost and Benefit Parameters'!$M$27)</f>
        <v>267.12624580565006</v>
      </c>
      <c r="AU200" s="1">
        <f>IF(AS177="","",'Cost and Benefit Parameters'!$M$27)</f>
        <v>267.12624580565006</v>
      </c>
      <c r="AV200" s="1">
        <f>IF(AT177="","",'Cost and Benefit Parameters'!$M$27)</f>
        <v>267.12624580565006</v>
      </c>
      <c r="AW200" s="1">
        <f>IF(AU177="","",'Cost and Benefit Parameters'!$M$27)</f>
        <v>267.12624580565006</v>
      </c>
      <c r="AX200" s="1">
        <f>IF(AV177="","",'Cost and Benefit Parameters'!$M$27)</f>
        <v>267.12624580565006</v>
      </c>
      <c r="AY200" s="1">
        <f>IF(AW177="","",'Cost and Benefit Parameters'!$M$27)</f>
        <v>267.12624580565006</v>
      </c>
      <c r="AZ200" s="1">
        <f>IF(AX177="","",'Cost and Benefit Parameters'!$M$27)</f>
        <v>267.12624580565006</v>
      </c>
      <c r="BA200" s="1">
        <f>IF(AY177="","",'Cost and Benefit Parameters'!$M$27)</f>
        <v>267.12624580565006</v>
      </c>
      <c r="BB200" s="1">
        <f>IF(AZ177="","",'Cost and Benefit Parameters'!$M$27)</f>
        <v>267.12624580565006</v>
      </c>
      <c r="BC200" s="1">
        <f>IF(BA177="","",'Cost and Benefit Parameters'!$M$27)</f>
        <v>267.12624580565006</v>
      </c>
      <c r="BD200" s="1">
        <f>IF(BB177="","",'Cost and Benefit Parameters'!$M$27)</f>
        <v>267.12624580565006</v>
      </c>
      <c r="BE200" s="1">
        <f>IF(BC177="","",'Cost and Benefit Parameters'!$M$27)</f>
        <v>267.12624580565006</v>
      </c>
      <c r="BF200" s="1" t="str">
        <f>IF(BD177="","",'Cost and Benefit Parameters'!$M$27)</f>
        <v/>
      </c>
      <c r="BG200" s="1" t="str">
        <f>IF(BE177="","",'Cost and Benefit Parameters'!$M$27)</f>
        <v/>
      </c>
      <c r="BH200" s="1" t="str">
        <f>IF(BF177="","",'Cost and Benefit Parameters'!$M$27)</f>
        <v/>
      </c>
      <c r="BI200" s="1" t="str">
        <f>IF(BG177="","",'Cost and Benefit Parameters'!$M$27)</f>
        <v/>
      </c>
      <c r="BJ200" s="1" t="str">
        <f>IF(BH177="","",'Cost and Benefit Parameters'!$M$27)</f>
        <v/>
      </c>
      <c r="BK200" s="1" t="str">
        <f>IF(BI177="","",'Cost and Benefit Parameters'!$M$27)</f>
        <v/>
      </c>
      <c r="BL200" s="1" t="str">
        <f>IF(BJ177="","",'Cost and Benefit Parameters'!$M$27)</f>
        <v/>
      </c>
      <c r="BM200" s="1" t="str">
        <f>IF(BK177="","",'Cost and Benefit Parameters'!$M$27)</f>
        <v/>
      </c>
      <c r="BN200" s="1" t="str">
        <f>IF(BL177="","",'Cost and Benefit Parameters'!$M$27)</f>
        <v/>
      </c>
      <c r="BO200" s="1" t="str">
        <f>IF(BM177="","",'Cost and Benefit Parameters'!$M$27)</f>
        <v/>
      </c>
    </row>
    <row r="201" spans="1:67" x14ac:dyDescent="0.55000000000000004">
      <c r="A201" s="642"/>
      <c r="B201" t="s">
        <v>477</v>
      </c>
      <c r="I201" s="1" t="str">
        <f>IF(G178="","",'Cost and Benefit Parameters'!$M$27)</f>
        <v/>
      </c>
      <c r="J201" s="1" t="str">
        <f>IF(H178="","",'Cost and Benefit Parameters'!$M$27)</f>
        <v/>
      </c>
      <c r="K201" s="1" t="str">
        <f>IF(I178="","",'Cost and Benefit Parameters'!$M$27)</f>
        <v/>
      </c>
      <c r="L201" s="1" t="str">
        <f>IF(J178="","",'Cost and Benefit Parameters'!$M$27)</f>
        <v/>
      </c>
      <c r="M201" s="1" t="str">
        <f>IF(K178="","",'Cost and Benefit Parameters'!$M$27)</f>
        <v/>
      </c>
      <c r="N201" s="1" t="str">
        <f>IF(L178="","",'Cost and Benefit Parameters'!$M$27)</f>
        <v/>
      </c>
      <c r="O201" s="1" t="str">
        <f>IF(M178="","",'Cost and Benefit Parameters'!$M$27)</f>
        <v/>
      </c>
      <c r="P201" s="1" t="str">
        <f>IF(N178="","",'Cost and Benefit Parameters'!$M$27)</f>
        <v/>
      </c>
      <c r="Q201" s="1" t="str">
        <f>IF(O178="","",'Cost and Benefit Parameters'!$M$27)</f>
        <v/>
      </c>
      <c r="R201" s="1" t="str">
        <f>IF(P178="","",'Cost and Benefit Parameters'!$M$27)</f>
        <v/>
      </c>
      <c r="S201" s="1">
        <f>IF(Q178="","",'Cost and Benefit Parameters'!$M$27)</f>
        <v>267.12624580565006</v>
      </c>
      <c r="T201" s="1">
        <f>IF(R178="","",'Cost and Benefit Parameters'!$M$27)</f>
        <v>267.12624580565006</v>
      </c>
      <c r="U201" s="1">
        <f>IF(S178="","",'Cost and Benefit Parameters'!$M$27)</f>
        <v>267.12624580565006</v>
      </c>
      <c r="V201" s="1">
        <f>IF(T178="","",'Cost and Benefit Parameters'!$M$27)</f>
        <v>267.12624580565006</v>
      </c>
      <c r="W201" s="1">
        <f>IF(U178="","",'Cost and Benefit Parameters'!$M$27)</f>
        <v>267.12624580565006</v>
      </c>
      <c r="X201" s="1">
        <f>IF(V178="","",'Cost and Benefit Parameters'!$M$27)</f>
        <v>267.12624580565006</v>
      </c>
      <c r="Y201" s="1">
        <f>IF(W178="","",'Cost and Benefit Parameters'!$M$27)</f>
        <v>267.12624580565006</v>
      </c>
      <c r="Z201" s="1">
        <f>IF(X178="","",'Cost and Benefit Parameters'!$M$27)</f>
        <v>267.12624580565006</v>
      </c>
      <c r="AA201" s="1">
        <f>IF(Y178="","",'Cost and Benefit Parameters'!$M$27)</f>
        <v>267.12624580565006</v>
      </c>
      <c r="AB201" s="1">
        <f>IF(Z178="","",'Cost and Benefit Parameters'!$M$27)</f>
        <v>267.12624580565006</v>
      </c>
      <c r="AC201" s="1">
        <f>IF(AA178="","",'Cost and Benefit Parameters'!$M$27)</f>
        <v>267.12624580565006</v>
      </c>
      <c r="AD201" s="1">
        <f>IF(AB178="","",'Cost and Benefit Parameters'!$M$27)</f>
        <v>267.12624580565006</v>
      </c>
      <c r="AE201" s="1">
        <f>IF(AC178="","",'Cost and Benefit Parameters'!$M$27)</f>
        <v>267.12624580565006</v>
      </c>
      <c r="AF201" s="1">
        <f>IF(AD178="","",'Cost and Benefit Parameters'!$M$27)</f>
        <v>267.12624580565006</v>
      </c>
      <c r="AG201" s="1">
        <f>IF(AE178="","",'Cost and Benefit Parameters'!$M$27)</f>
        <v>267.12624580565006</v>
      </c>
      <c r="AH201" s="1">
        <f>IF(AF178="","",'Cost and Benefit Parameters'!$M$27)</f>
        <v>267.12624580565006</v>
      </c>
      <c r="AI201" s="1">
        <f>IF(AG178="","",'Cost and Benefit Parameters'!$M$27)</f>
        <v>267.12624580565006</v>
      </c>
      <c r="AJ201" s="1">
        <f>IF(AH178="","",'Cost and Benefit Parameters'!$M$27)</f>
        <v>267.12624580565006</v>
      </c>
      <c r="AK201" s="1">
        <f>IF(AI178="","",'Cost and Benefit Parameters'!$M$27)</f>
        <v>267.12624580565006</v>
      </c>
      <c r="AL201" s="1">
        <f>IF(AJ178="","",'Cost and Benefit Parameters'!$M$27)</f>
        <v>267.12624580565006</v>
      </c>
      <c r="AM201" s="1">
        <f>IF(AK178="","",'Cost and Benefit Parameters'!$M$27)</f>
        <v>267.12624580565006</v>
      </c>
      <c r="AN201" s="1">
        <f>IF(AL178="","",'Cost and Benefit Parameters'!$M$27)</f>
        <v>267.12624580565006</v>
      </c>
      <c r="AO201" s="1">
        <f>IF(AM178="","",'Cost and Benefit Parameters'!$M$27)</f>
        <v>267.12624580565006</v>
      </c>
      <c r="AP201" s="1">
        <f>IF(AN178="","",'Cost and Benefit Parameters'!$M$27)</f>
        <v>267.12624580565006</v>
      </c>
      <c r="AQ201" s="1">
        <f>IF(AO178="","",'Cost and Benefit Parameters'!$M$27)</f>
        <v>267.12624580565006</v>
      </c>
      <c r="AR201" s="1">
        <f>IF(AP178="","",'Cost and Benefit Parameters'!$M$27)</f>
        <v>267.12624580565006</v>
      </c>
      <c r="AS201" s="1">
        <f>IF(AQ178="","",'Cost and Benefit Parameters'!$M$27)</f>
        <v>267.12624580565006</v>
      </c>
      <c r="AT201" s="1">
        <f>IF(AR178="","",'Cost and Benefit Parameters'!$M$27)</f>
        <v>267.12624580565006</v>
      </c>
      <c r="AU201" s="1">
        <f>IF(AS178="","",'Cost and Benefit Parameters'!$M$27)</f>
        <v>267.12624580565006</v>
      </c>
      <c r="AV201" s="1">
        <f>IF(AT178="","",'Cost and Benefit Parameters'!$M$27)</f>
        <v>267.12624580565006</v>
      </c>
      <c r="AW201" s="1">
        <f>IF(AU178="","",'Cost and Benefit Parameters'!$M$27)</f>
        <v>267.12624580565006</v>
      </c>
      <c r="AX201" s="1">
        <f>IF(AV178="","",'Cost and Benefit Parameters'!$M$27)</f>
        <v>267.12624580565006</v>
      </c>
      <c r="AY201" s="1">
        <f>IF(AW178="","",'Cost and Benefit Parameters'!$M$27)</f>
        <v>267.12624580565006</v>
      </c>
      <c r="AZ201" s="1">
        <f>IF(AX178="","",'Cost and Benefit Parameters'!$M$27)</f>
        <v>267.12624580565006</v>
      </c>
      <c r="BA201" s="1">
        <f>IF(AY178="","",'Cost and Benefit Parameters'!$M$27)</f>
        <v>267.12624580565006</v>
      </c>
      <c r="BB201" s="1">
        <f>IF(AZ178="","",'Cost and Benefit Parameters'!$M$27)</f>
        <v>267.12624580565006</v>
      </c>
      <c r="BC201" s="1">
        <f>IF(BA178="","",'Cost and Benefit Parameters'!$M$27)</f>
        <v>267.12624580565006</v>
      </c>
      <c r="BD201" s="1">
        <f>IF(BB178="","",'Cost and Benefit Parameters'!$M$27)</f>
        <v>267.12624580565006</v>
      </c>
      <c r="BE201" s="1">
        <f>IF(BC178="","",'Cost and Benefit Parameters'!$M$27)</f>
        <v>267.12624580565006</v>
      </c>
      <c r="BF201" s="1">
        <f>IF(BD178="","",'Cost and Benefit Parameters'!$M$27)</f>
        <v>267.12624580565006</v>
      </c>
      <c r="BG201" s="1" t="str">
        <f>IF(BE178="","",'Cost and Benefit Parameters'!$M$27)</f>
        <v/>
      </c>
      <c r="BH201" s="1" t="str">
        <f>IF(BF178="","",'Cost and Benefit Parameters'!$M$27)</f>
        <v/>
      </c>
      <c r="BI201" s="1" t="str">
        <f>IF(BG178="","",'Cost and Benefit Parameters'!$M$27)</f>
        <v/>
      </c>
      <c r="BJ201" s="1" t="str">
        <f>IF(BH178="","",'Cost and Benefit Parameters'!$M$27)</f>
        <v/>
      </c>
      <c r="BK201" s="1" t="str">
        <f>IF(BI178="","",'Cost and Benefit Parameters'!$M$27)</f>
        <v/>
      </c>
      <c r="BL201" s="1" t="str">
        <f>IF(BJ178="","",'Cost and Benefit Parameters'!$M$27)</f>
        <v/>
      </c>
      <c r="BM201" s="1" t="str">
        <f>IF(BK178="","",'Cost and Benefit Parameters'!$M$27)</f>
        <v/>
      </c>
      <c r="BN201" s="1" t="str">
        <f>IF(BL178="","",'Cost and Benefit Parameters'!$M$27)</f>
        <v/>
      </c>
      <c r="BO201" s="1" t="str">
        <f>IF(BM178="","",'Cost and Benefit Parameters'!$M$27)</f>
        <v/>
      </c>
    </row>
    <row r="202" spans="1:67" x14ac:dyDescent="0.55000000000000004">
      <c r="A202" s="642"/>
      <c r="B202" t="s">
        <v>478</v>
      </c>
      <c r="I202" s="1" t="str">
        <f>IF(G179="","",'Cost and Benefit Parameters'!$M$27)</f>
        <v/>
      </c>
      <c r="J202" s="1" t="str">
        <f>IF(H179="","",'Cost and Benefit Parameters'!$M$27)</f>
        <v/>
      </c>
      <c r="K202" s="1" t="str">
        <f>IF(I179="","",'Cost and Benefit Parameters'!$M$27)</f>
        <v/>
      </c>
      <c r="L202" s="1" t="str">
        <f>IF(J179="","",'Cost and Benefit Parameters'!$M$27)</f>
        <v/>
      </c>
      <c r="M202" s="1" t="str">
        <f>IF(K179="","",'Cost and Benefit Parameters'!$M$27)</f>
        <v/>
      </c>
      <c r="N202" s="1" t="str">
        <f>IF(L179="","",'Cost and Benefit Parameters'!$M$27)</f>
        <v/>
      </c>
      <c r="O202" s="1" t="str">
        <f>IF(M179="","",'Cost and Benefit Parameters'!$M$27)</f>
        <v/>
      </c>
      <c r="P202" s="1" t="str">
        <f>IF(N179="","",'Cost and Benefit Parameters'!$M$27)</f>
        <v/>
      </c>
      <c r="Q202" s="1" t="str">
        <f>IF(O179="","",'Cost and Benefit Parameters'!$M$27)</f>
        <v/>
      </c>
      <c r="R202" s="1" t="str">
        <f>IF(P179="","",'Cost and Benefit Parameters'!$M$27)</f>
        <v/>
      </c>
      <c r="S202" s="1" t="str">
        <f>IF(Q179="","",'Cost and Benefit Parameters'!$M$27)</f>
        <v/>
      </c>
      <c r="T202" s="1">
        <f>IF(R179="","",'Cost and Benefit Parameters'!$M$27)</f>
        <v>267.12624580565006</v>
      </c>
      <c r="U202" s="1">
        <f>IF(S179="","",'Cost and Benefit Parameters'!$M$27)</f>
        <v>267.12624580565006</v>
      </c>
      <c r="V202" s="1">
        <f>IF(T179="","",'Cost and Benefit Parameters'!$M$27)</f>
        <v>267.12624580565006</v>
      </c>
      <c r="W202" s="1">
        <f>IF(U179="","",'Cost and Benefit Parameters'!$M$27)</f>
        <v>267.12624580565006</v>
      </c>
      <c r="X202" s="1">
        <f>IF(V179="","",'Cost and Benefit Parameters'!$M$27)</f>
        <v>267.12624580565006</v>
      </c>
      <c r="Y202" s="1">
        <f>IF(W179="","",'Cost and Benefit Parameters'!$M$27)</f>
        <v>267.12624580565006</v>
      </c>
      <c r="Z202" s="1">
        <f>IF(X179="","",'Cost and Benefit Parameters'!$M$27)</f>
        <v>267.12624580565006</v>
      </c>
      <c r="AA202" s="1">
        <f>IF(Y179="","",'Cost and Benefit Parameters'!$M$27)</f>
        <v>267.12624580565006</v>
      </c>
      <c r="AB202" s="1">
        <f>IF(Z179="","",'Cost and Benefit Parameters'!$M$27)</f>
        <v>267.12624580565006</v>
      </c>
      <c r="AC202" s="1">
        <f>IF(AA179="","",'Cost and Benefit Parameters'!$M$27)</f>
        <v>267.12624580565006</v>
      </c>
      <c r="AD202" s="1">
        <f>IF(AB179="","",'Cost and Benefit Parameters'!$M$27)</f>
        <v>267.12624580565006</v>
      </c>
      <c r="AE202" s="1">
        <f>IF(AC179="","",'Cost and Benefit Parameters'!$M$27)</f>
        <v>267.12624580565006</v>
      </c>
      <c r="AF202" s="1">
        <f>IF(AD179="","",'Cost and Benefit Parameters'!$M$27)</f>
        <v>267.12624580565006</v>
      </c>
      <c r="AG202" s="1">
        <f>IF(AE179="","",'Cost and Benefit Parameters'!$M$27)</f>
        <v>267.12624580565006</v>
      </c>
      <c r="AH202" s="1">
        <f>IF(AF179="","",'Cost and Benefit Parameters'!$M$27)</f>
        <v>267.12624580565006</v>
      </c>
      <c r="AI202" s="1">
        <f>IF(AG179="","",'Cost and Benefit Parameters'!$M$27)</f>
        <v>267.12624580565006</v>
      </c>
      <c r="AJ202" s="1">
        <f>IF(AH179="","",'Cost and Benefit Parameters'!$M$27)</f>
        <v>267.12624580565006</v>
      </c>
      <c r="AK202" s="1">
        <f>IF(AI179="","",'Cost and Benefit Parameters'!$M$27)</f>
        <v>267.12624580565006</v>
      </c>
      <c r="AL202" s="1">
        <f>IF(AJ179="","",'Cost and Benefit Parameters'!$M$27)</f>
        <v>267.12624580565006</v>
      </c>
      <c r="AM202" s="1">
        <f>IF(AK179="","",'Cost and Benefit Parameters'!$M$27)</f>
        <v>267.12624580565006</v>
      </c>
      <c r="AN202" s="1">
        <f>IF(AL179="","",'Cost and Benefit Parameters'!$M$27)</f>
        <v>267.12624580565006</v>
      </c>
      <c r="AO202" s="1">
        <f>IF(AM179="","",'Cost and Benefit Parameters'!$M$27)</f>
        <v>267.12624580565006</v>
      </c>
      <c r="AP202" s="1">
        <f>IF(AN179="","",'Cost and Benefit Parameters'!$M$27)</f>
        <v>267.12624580565006</v>
      </c>
      <c r="AQ202" s="1">
        <f>IF(AO179="","",'Cost and Benefit Parameters'!$M$27)</f>
        <v>267.12624580565006</v>
      </c>
      <c r="AR202" s="1">
        <f>IF(AP179="","",'Cost and Benefit Parameters'!$M$27)</f>
        <v>267.12624580565006</v>
      </c>
      <c r="AS202" s="1">
        <f>IF(AQ179="","",'Cost and Benefit Parameters'!$M$27)</f>
        <v>267.12624580565006</v>
      </c>
      <c r="AT202" s="1">
        <f>IF(AR179="","",'Cost and Benefit Parameters'!$M$27)</f>
        <v>267.12624580565006</v>
      </c>
      <c r="AU202" s="1">
        <f>IF(AS179="","",'Cost and Benefit Parameters'!$M$27)</f>
        <v>267.12624580565006</v>
      </c>
      <c r="AV202" s="1">
        <f>IF(AT179="","",'Cost and Benefit Parameters'!$M$27)</f>
        <v>267.12624580565006</v>
      </c>
      <c r="AW202" s="1">
        <f>IF(AU179="","",'Cost and Benefit Parameters'!$M$27)</f>
        <v>267.12624580565006</v>
      </c>
      <c r="AX202" s="1">
        <f>IF(AV179="","",'Cost and Benefit Parameters'!$M$27)</f>
        <v>267.12624580565006</v>
      </c>
      <c r="AY202" s="1">
        <f>IF(AW179="","",'Cost and Benefit Parameters'!$M$27)</f>
        <v>267.12624580565006</v>
      </c>
      <c r="AZ202" s="1">
        <f>IF(AX179="","",'Cost and Benefit Parameters'!$M$27)</f>
        <v>267.12624580565006</v>
      </c>
      <c r="BA202" s="1">
        <f>IF(AY179="","",'Cost and Benefit Parameters'!$M$27)</f>
        <v>267.12624580565006</v>
      </c>
      <c r="BB202" s="1">
        <f>IF(AZ179="","",'Cost and Benefit Parameters'!$M$27)</f>
        <v>267.12624580565006</v>
      </c>
      <c r="BC202" s="1">
        <f>IF(BA179="","",'Cost and Benefit Parameters'!$M$27)</f>
        <v>267.12624580565006</v>
      </c>
      <c r="BD202" s="1">
        <f>IF(BB179="","",'Cost and Benefit Parameters'!$M$27)</f>
        <v>267.12624580565006</v>
      </c>
      <c r="BE202" s="1">
        <f>IF(BC179="","",'Cost and Benefit Parameters'!$M$27)</f>
        <v>267.12624580565006</v>
      </c>
      <c r="BF202" s="1">
        <f>IF(BD179="","",'Cost and Benefit Parameters'!$M$27)</f>
        <v>267.12624580565006</v>
      </c>
      <c r="BG202" s="1">
        <f>IF(BE179="","",'Cost and Benefit Parameters'!$M$27)</f>
        <v>267.12624580565006</v>
      </c>
      <c r="BH202" s="1" t="str">
        <f>IF(BF179="","",'Cost and Benefit Parameters'!$M$27)</f>
        <v/>
      </c>
      <c r="BI202" s="1" t="str">
        <f>IF(BG179="","",'Cost and Benefit Parameters'!$M$27)</f>
        <v/>
      </c>
      <c r="BJ202" s="1" t="str">
        <f>IF(BH179="","",'Cost and Benefit Parameters'!$M$27)</f>
        <v/>
      </c>
      <c r="BK202" s="1" t="str">
        <f>IF(BI179="","",'Cost and Benefit Parameters'!$M$27)</f>
        <v/>
      </c>
      <c r="BL202" s="1" t="str">
        <f>IF(BJ179="","",'Cost and Benefit Parameters'!$M$27)</f>
        <v/>
      </c>
      <c r="BM202" s="1" t="str">
        <f>IF(BK179="","",'Cost and Benefit Parameters'!$M$27)</f>
        <v/>
      </c>
      <c r="BN202" s="1" t="str">
        <f>IF(BL179="","",'Cost and Benefit Parameters'!$M$27)</f>
        <v/>
      </c>
      <c r="BO202" s="1" t="str">
        <f>IF(BM179="","",'Cost and Benefit Parameters'!$M$27)</f>
        <v/>
      </c>
    </row>
    <row r="203" spans="1:67" x14ac:dyDescent="0.55000000000000004">
      <c r="A203" s="642"/>
      <c r="B203" t="s">
        <v>479</v>
      </c>
      <c r="I203" s="1" t="str">
        <f>IF(G180="","",'Cost and Benefit Parameters'!$M$27)</f>
        <v/>
      </c>
      <c r="J203" s="1" t="str">
        <f>IF(H180="","",'Cost and Benefit Parameters'!$M$27)</f>
        <v/>
      </c>
      <c r="K203" s="1" t="str">
        <f>IF(I180="","",'Cost and Benefit Parameters'!$M$27)</f>
        <v/>
      </c>
      <c r="L203" s="1" t="str">
        <f>IF(J180="","",'Cost and Benefit Parameters'!$M$27)</f>
        <v/>
      </c>
      <c r="M203" s="1" t="str">
        <f>IF(K180="","",'Cost and Benefit Parameters'!$M$27)</f>
        <v/>
      </c>
      <c r="N203" s="1" t="str">
        <f>IF(L180="","",'Cost and Benefit Parameters'!$M$27)</f>
        <v/>
      </c>
      <c r="O203" s="1" t="str">
        <f>IF(M180="","",'Cost and Benefit Parameters'!$M$27)</f>
        <v/>
      </c>
      <c r="P203" s="1" t="str">
        <f>IF(N180="","",'Cost and Benefit Parameters'!$M$27)</f>
        <v/>
      </c>
      <c r="Q203" s="1" t="str">
        <f>IF(O180="","",'Cost and Benefit Parameters'!$M$27)</f>
        <v/>
      </c>
      <c r="R203" s="1" t="str">
        <f>IF(P180="","",'Cost and Benefit Parameters'!$M$27)</f>
        <v/>
      </c>
      <c r="S203" s="1" t="str">
        <f>IF(Q180="","",'Cost and Benefit Parameters'!$M$27)</f>
        <v/>
      </c>
      <c r="T203" s="1" t="str">
        <f>IF(R180="","",'Cost and Benefit Parameters'!$M$27)</f>
        <v/>
      </c>
      <c r="U203" s="1">
        <f>IF(S180="","",'Cost and Benefit Parameters'!$M$27)</f>
        <v>267.12624580565006</v>
      </c>
      <c r="V203" s="1">
        <f>IF(T180="","",'Cost and Benefit Parameters'!$M$27)</f>
        <v>267.12624580565006</v>
      </c>
      <c r="W203" s="1">
        <f>IF(U180="","",'Cost and Benefit Parameters'!$M$27)</f>
        <v>267.12624580565006</v>
      </c>
      <c r="X203" s="1">
        <f>IF(V180="","",'Cost and Benefit Parameters'!$M$27)</f>
        <v>267.12624580565006</v>
      </c>
      <c r="Y203" s="1">
        <f>IF(W180="","",'Cost and Benefit Parameters'!$M$27)</f>
        <v>267.12624580565006</v>
      </c>
      <c r="Z203" s="1">
        <f>IF(X180="","",'Cost and Benefit Parameters'!$M$27)</f>
        <v>267.12624580565006</v>
      </c>
      <c r="AA203" s="1">
        <f>IF(Y180="","",'Cost and Benefit Parameters'!$M$27)</f>
        <v>267.12624580565006</v>
      </c>
      <c r="AB203" s="1">
        <f>IF(Z180="","",'Cost and Benefit Parameters'!$M$27)</f>
        <v>267.12624580565006</v>
      </c>
      <c r="AC203" s="1">
        <f>IF(AA180="","",'Cost and Benefit Parameters'!$M$27)</f>
        <v>267.12624580565006</v>
      </c>
      <c r="AD203" s="1">
        <f>IF(AB180="","",'Cost and Benefit Parameters'!$M$27)</f>
        <v>267.12624580565006</v>
      </c>
      <c r="AE203" s="1">
        <f>IF(AC180="","",'Cost and Benefit Parameters'!$M$27)</f>
        <v>267.12624580565006</v>
      </c>
      <c r="AF203" s="1">
        <f>IF(AD180="","",'Cost and Benefit Parameters'!$M$27)</f>
        <v>267.12624580565006</v>
      </c>
      <c r="AG203" s="1">
        <f>IF(AE180="","",'Cost and Benefit Parameters'!$M$27)</f>
        <v>267.12624580565006</v>
      </c>
      <c r="AH203" s="1">
        <f>IF(AF180="","",'Cost and Benefit Parameters'!$M$27)</f>
        <v>267.12624580565006</v>
      </c>
      <c r="AI203" s="1">
        <f>IF(AG180="","",'Cost and Benefit Parameters'!$M$27)</f>
        <v>267.12624580565006</v>
      </c>
      <c r="AJ203" s="1">
        <f>IF(AH180="","",'Cost and Benefit Parameters'!$M$27)</f>
        <v>267.12624580565006</v>
      </c>
      <c r="AK203" s="1">
        <f>IF(AI180="","",'Cost and Benefit Parameters'!$M$27)</f>
        <v>267.12624580565006</v>
      </c>
      <c r="AL203" s="1">
        <f>IF(AJ180="","",'Cost and Benefit Parameters'!$M$27)</f>
        <v>267.12624580565006</v>
      </c>
      <c r="AM203" s="1">
        <f>IF(AK180="","",'Cost and Benefit Parameters'!$M$27)</f>
        <v>267.12624580565006</v>
      </c>
      <c r="AN203" s="1">
        <f>IF(AL180="","",'Cost and Benefit Parameters'!$M$27)</f>
        <v>267.12624580565006</v>
      </c>
      <c r="AO203" s="1">
        <f>IF(AM180="","",'Cost and Benefit Parameters'!$M$27)</f>
        <v>267.12624580565006</v>
      </c>
      <c r="AP203" s="1">
        <f>IF(AN180="","",'Cost and Benefit Parameters'!$M$27)</f>
        <v>267.12624580565006</v>
      </c>
      <c r="AQ203" s="1">
        <f>IF(AO180="","",'Cost and Benefit Parameters'!$M$27)</f>
        <v>267.12624580565006</v>
      </c>
      <c r="AR203" s="1">
        <f>IF(AP180="","",'Cost and Benefit Parameters'!$M$27)</f>
        <v>267.12624580565006</v>
      </c>
      <c r="AS203" s="1">
        <f>IF(AQ180="","",'Cost and Benefit Parameters'!$M$27)</f>
        <v>267.12624580565006</v>
      </c>
      <c r="AT203" s="1">
        <f>IF(AR180="","",'Cost and Benefit Parameters'!$M$27)</f>
        <v>267.12624580565006</v>
      </c>
      <c r="AU203" s="1">
        <f>IF(AS180="","",'Cost and Benefit Parameters'!$M$27)</f>
        <v>267.12624580565006</v>
      </c>
      <c r="AV203" s="1">
        <f>IF(AT180="","",'Cost and Benefit Parameters'!$M$27)</f>
        <v>267.12624580565006</v>
      </c>
      <c r="AW203" s="1">
        <f>IF(AU180="","",'Cost and Benefit Parameters'!$M$27)</f>
        <v>267.12624580565006</v>
      </c>
      <c r="AX203" s="1">
        <f>IF(AV180="","",'Cost and Benefit Parameters'!$M$27)</f>
        <v>267.12624580565006</v>
      </c>
      <c r="AY203" s="1">
        <f>IF(AW180="","",'Cost and Benefit Parameters'!$M$27)</f>
        <v>267.12624580565006</v>
      </c>
      <c r="AZ203" s="1">
        <f>IF(AX180="","",'Cost and Benefit Parameters'!$M$27)</f>
        <v>267.12624580565006</v>
      </c>
      <c r="BA203" s="1">
        <f>IF(AY180="","",'Cost and Benefit Parameters'!$M$27)</f>
        <v>267.12624580565006</v>
      </c>
      <c r="BB203" s="1">
        <f>IF(AZ180="","",'Cost and Benefit Parameters'!$M$27)</f>
        <v>267.12624580565006</v>
      </c>
      <c r="BC203" s="1">
        <f>IF(BA180="","",'Cost and Benefit Parameters'!$M$27)</f>
        <v>267.12624580565006</v>
      </c>
      <c r="BD203" s="1">
        <f>IF(BB180="","",'Cost and Benefit Parameters'!$M$27)</f>
        <v>267.12624580565006</v>
      </c>
      <c r="BE203" s="1">
        <f>IF(BC180="","",'Cost and Benefit Parameters'!$M$27)</f>
        <v>267.12624580565006</v>
      </c>
      <c r="BF203" s="1">
        <f>IF(BD180="","",'Cost and Benefit Parameters'!$M$27)</f>
        <v>267.12624580565006</v>
      </c>
      <c r="BG203" s="1">
        <f>IF(BE180="","",'Cost and Benefit Parameters'!$M$27)</f>
        <v>267.12624580565006</v>
      </c>
      <c r="BH203" s="1">
        <f>IF(BF180="","",'Cost and Benefit Parameters'!$M$27)</f>
        <v>267.12624580565006</v>
      </c>
      <c r="BI203" s="1" t="str">
        <f>IF(BG180="","",'Cost and Benefit Parameters'!$M$27)</f>
        <v/>
      </c>
      <c r="BJ203" s="1" t="str">
        <f>IF(BH180="","",'Cost and Benefit Parameters'!$M$27)</f>
        <v/>
      </c>
      <c r="BK203" s="1" t="str">
        <f>IF(BI180="","",'Cost and Benefit Parameters'!$M$27)</f>
        <v/>
      </c>
      <c r="BL203" s="1" t="str">
        <f>IF(BJ180="","",'Cost and Benefit Parameters'!$M$27)</f>
        <v/>
      </c>
      <c r="BM203" s="1" t="str">
        <f>IF(BK180="","",'Cost and Benefit Parameters'!$M$27)</f>
        <v/>
      </c>
      <c r="BN203" s="1" t="str">
        <f>IF(BL180="","",'Cost and Benefit Parameters'!$M$27)</f>
        <v/>
      </c>
      <c r="BO203" s="1" t="str">
        <f>IF(BM180="","",'Cost and Benefit Parameters'!$M$27)</f>
        <v/>
      </c>
    </row>
    <row r="204" spans="1:67" x14ac:dyDescent="0.55000000000000004">
      <c r="A204" s="642"/>
      <c r="B204" t="s">
        <v>480</v>
      </c>
      <c r="I204" s="1" t="str">
        <f>IF(G181="","",'Cost and Benefit Parameters'!$M$27)</f>
        <v/>
      </c>
      <c r="J204" s="1" t="str">
        <f>IF(H181="","",'Cost and Benefit Parameters'!$M$27)</f>
        <v/>
      </c>
      <c r="K204" s="1" t="str">
        <f>IF(I181="","",'Cost and Benefit Parameters'!$M$27)</f>
        <v/>
      </c>
      <c r="L204" s="1" t="str">
        <f>IF(J181="","",'Cost and Benefit Parameters'!$M$27)</f>
        <v/>
      </c>
      <c r="M204" s="1" t="str">
        <f>IF(K181="","",'Cost and Benefit Parameters'!$M$27)</f>
        <v/>
      </c>
      <c r="N204" s="1" t="str">
        <f>IF(L181="","",'Cost and Benefit Parameters'!$M$27)</f>
        <v/>
      </c>
      <c r="O204" s="1" t="str">
        <f>IF(M181="","",'Cost and Benefit Parameters'!$M$27)</f>
        <v/>
      </c>
      <c r="P204" s="1" t="str">
        <f>IF(N181="","",'Cost and Benefit Parameters'!$M$27)</f>
        <v/>
      </c>
      <c r="Q204" s="1" t="str">
        <f>IF(O181="","",'Cost and Benefit Parameters'!$M$27)</f>
        <v/>
      </c>
      <c r="R204" s="1" t="str">
        <f>IF(P181="","",'Cost and Benefit Parameters'!$M$27)</f>
        <v/>
      </c>
      <c r="S204" s="1" t="str">
        <f>IF(Q181="","",'Cost and Benefit Parameters'!$M$27)</f>
        <v/>
      </c>
      <c r="T204" s="1" t="str">
        <f>IF(R181="","",'Cost and Benefit Parameters'!$M$27)</f>
        <v/>
      </c>
      <c r="U204" s="1" t="str">
        <f>IF(S181="","",'Cost and Benefit Parameters'!$M$27)</f>
        <v/>
      </c>
      <c r="V204" s="1">
        <f>IF(T181="","",'Cost and Benefit Parameters'!$M$27)</f>
        <v>267.12624580565006</v>
      </c>
      <c r="W204" s="1">
        <f>IF(U181="","",'Cost and Benefit Parameters'!$M$27)</f>
        <v>267.12624580565006</v>
      </c>
      <c r="X204" s="1">
        <f>IF(V181="","",'Cost and Benefit Parameters'!$M$27)</f>
        <v>267.12624580565006</v>
      </c>
      <c r="Y204" s="1">
        <f>IF(W181="","",'Cost and Benefit Parameters'!$M$27)</f>
        <v>267.12624580565006</v>
      </c>
      <c r="Z204" s="1">
        <f>IF(X181="","",'Cost and Benefit Parameters'!$M$27)</f>
        <v>267.12624580565006</v>
      </c>
      <c r="AA204" s="1">
        <f>IF(Y181="","",'Cost and Benefit Parameters'!$M$27)</f>
        <v>267.12624580565006</v>
      </c>
      <c r="AB204" s="1">
        <f>IF(Z181="","",'Cost and Benefit Parameters'!$M$27)</f>
        <v>267.12624580565006</v>
      </c>
      <c r="AC204" s="1">
        <f>IF(AA181="","",'Cost and Benefit Parameters'!$M$27)</f>
        <v>267.12624580565006</v>
      </c>
      <c r="AD204" s="1">
        <f>IF(AB181="","",'Cost and Benefit Parameters'!$M$27)</f>
        <v>267.12624580565006</v>
      </c>
      <c r="AE204" s="1">
        <f>IF(AC181="","",'Cost and Benefit Parameters'!$M$27)</f>
        <v>267.12624580565006</v>
      </c>
      <c r="AF204" s="1">
        <f>IF(AD181="","",'Cost and Benefit Parameters'!$M$27)</f>
        <v>267.12624580565006</v>
      </c>
      <c r="AG204" s="1">
        <f>IF(AE181="","",'Cost and Benefit Parameters'!$M$27)</f>
        <v>267.12624580565006</v>
      </c>
      <c r="AH204" s="1">
        <f>IF(AF181="","",'Cost and Benefit Parameters'!$M$27)</f>
        <v>267.12624580565006</v>
      </c>
      <c r="AI204" s="1">
        <f>IF(AG181="","",'Cost and Benefit Parameters'!$M$27)</f>
        <v>267.12624580565006</v>
      </c>
      <c r="AJ204" s="1">
        <f>IF(AH181="","",'Cost and Benefit Parameters'!$M$27)</f>
        <v>267.12624580565006</v>
      </c>
      <c r="AK204" s="1">
        <f>IF(AI181="","",'Cost and Benefit Parameters'!$M$27)</f>
        <v>267.12624580565006</v>
      </c>
      <c r="AL204" s="1">
        <f>IF(AJ181="","",'Cost and Benefit Parameters'!$M$27)</f>
        <v>267.12624580565006</v>
      </c>
      <c r="AM204" s="1">
        <f>IF(AK181="","",'Cost and Benefit Parameters'!$M$27)</f>
        <v>267.12624580565006</v>
      </c>
      <c r="AN204" s="1">
        <f>IF(AL181="","",'Cost and Benefit Parameters'!$M$27)</f>
        <v>267.12624580565006</v>
      </c>
      <c r="AO204" s="1">
        <f>IF(AM181="","",'Cost and Benefit Parameters'!$M$27)</f>
        <v>267.12624580565006</v>
      </c>
      <c r="AP204" s="1">
        <f>IF(AN181="","",'Cost and Benefit Parameters'!$M$27)</f>
        <v>267.12624580565006</v>
      </c>
      <c r="AQ204" s="1">
        <f>IF(AO181="","",'Cost and Benefit Parameters'!$M$27)</f>
        <v>267.12624580565006</v>
      </c>
      <c r="AR204" s="1">
        <f>IF(AP181="","",'Cost and Benefit Parameters'!$M$27)</f>
        <v>267.12624580565006</v>
      </c>
      <c r="AS204" s="1">
        <f>IF(AQ181="","",'Cost and Benefit Parameters'!$M$27)</f>
        <v>267.12624580565006</v>
      </c>
      <c r="AT204" s="1">
        <f>IF(AR181="","",'Cost and Benefit Parameters'!$M$27)</f>
        <v>267.12624580565006</v>
      </c>
      <c r="AU204" s="1">
        <f>IF(AS181="","",'Cost and Benefit Parameters'!$M$27)</f>
        <v>267.12624580565006</v>
      </c>
      <c r="AV204" s="1">
        <f>IF(AT181="","",'Cost and Benefit Parameters'!$M$27)</f>
        <v>267.12624580565006</v>
      </c>
      <c r="AW204" s="1">
        <f>IF(AU181="","",'Cost and Benefit Parameters'!$M$27)</f>
        <v>267.12624580565006</v>
      </c>
      <c r="AX204" s="1">
        <f>IF(AV181="","",'Cost and Benefit Parameters'!$M$27)</f>
        <v>267.12624580565006</v>
      </c>
      <c r="AY204" s="1">
        <f>IF(AW181="","",'Cost and Benefit Parameters'!$M$27)</f>
        <v>267.12624580565006</v>
      </c>
      <c r="AZ204" s="1">
        <f>IF(AX181="","",'Cost and Benefit Parameters'!$M$27)</f>
        <v>267.12624580565006</v>
      </c>
      <c r="BA204" s="1">
        <f>IF(AY181="","",'Cost and Benefit Parameters'!$M$27)</f>
        <v>267.12624580565006</v>
      </c>
      <c r="BB204" s="1">
        <f>IF(AZ181="","",'Cost and Benefit Parameters'!$M$27)</f>
        <v>267.12624580565006</v>
      </c>
      <c r="BC204" s="1">
        <f>IF(BA181="","",'Cost and Benefit Parameters'!$M$27)</f>
        <v>267.12624580565006</v>
      </c>
      <c r="BD204" s="1">
        <f>IF(BB181="","",'Cost and Benefit Parameters'!$M$27)</f>
        <v>267.12624580565006</v>
      </c>
      <c r="BE204" s="1">
        <f>IF(BC181="","",'Cost and Benefit Parameters'!$M$27)</f>
        <v>267.12624580565006</v>
      </c>
      <c r="BF204" s="1">
        <f>IF(BD181="","",'Cost and Benefit Parameters'!$M$27)</f>
        <v>267.12624580565006</v>
      </c>
      <c r="BG204" s="1">
        <f>IF(BE181="","",'Cost and Benefit Parameters'!$M$27)</f>
        <v>267.12624580565006</v>
      </c>
      <c r="BH204" s="1">
        <f>IF(BF181="","",'Cost and Benefit Parameters'!$M$27)</f>
        <v>267.12624580565006</v>
      </c>
      <c r="BI204" s="1">
        <f>IF(BG181="","",'Cost and Benefit Parameters'!$M$27)</f>
        <v>267.12624580565006</v>
      </c>
      <c r="BJ204" s="1" t="str">
        <f>IF(BH181="","",'Cost and Benefit Parameters'!$M$27)</f>
        <v/>
      </c>
      <c r="BK204" s="1" t="str">
        <f>IF(BI181="","",'Cost and Benefit Parameters'!$M$27)</f>
        <v/>
      </c>
      <c r="BL204" s="1" t="str">
        <f>IF(BJ181="","",'Cost and Benefit Parameters'!$M$27)</f>
        <v/>
      </c>
      <c r="BM204" s="1" t="str">
        <f>IF(BK181="","",'Cost and Benefit Parameters'!$M$27)</f>
        <v/>
      </c>
      <c r="BN204" s="1" t="str">
        <f>IF(BL181="","",'Cost and Benefit Parameters'!$M$27)</f>
        <v/>
      </c>
      <c r="BO204" s="1" t="str">
        <f>IF(BM181="","",'Cost and Benefit Parameters'!$M$27)</f>
        <v/>
      </c>
    </row>
    <row r="205" spans="1:67" x14ac:dyDescent="0.55000000000000004">
      <c r="A205" s="642"/>
      <c r="B205" t="s">
        <v>481</v>
      </c>
      <c r="I205" s="1" t="str">
        <f>IF(G182="","",'Cost and Benefit Parameters'!$M$27)</f>
        <v/>
      </c>
      <c r="J205" s="1" t="str">
        <f>IF(H182="","",'Cost and Benefit Parameters'!$M$27)</f>
        <v/>
      </c>
      <c r="K205" s="1" t="str">
        <f>IF(I182="","",'Cost and Benefit Parameters'!$M$27)</f>
        <v/>
      </c>
      <c r="L205" s="1" t="str">
        <f>IF(J182="","",'Cost and Benefit Parameters'!$M$27)</f>
        <v/>
      </c>
      <c r="M205" s="1" t="str">
        <f>IF(K182="","",'Cost and Benefit Parameters'!$M$27)</f>
        <v/>
      </c>
      <c r="N205" s="1" t="str">
        <f>IF(L182="","",'Cost and Benefit Parameters'!$M$27)</f>
        <v/>
      </c>
      <c r="O205" s="1" t="str">
        <f>IF(M182="","",'Cost and Benefit Parameters'!$M$27)</f>
        <v/>
      </c>
      <c r="P205" s="1" t="str">
        <f>IF(N182="","",'Cost and Benefit Parameters'!$M$27)</f>
        <v/>
      </c>
      <c r="Q205" s="1" t="str">
        <f>IF(O182="","",'Cost and Benefit Parameters'!$M$27)</f>
        <v/>
      </c>
      <c r="R205" s="1" t="str">
        <f>IF(P182="","",'Cost and Benefit Parameters'!$M$27)</f>
        <v/>
      </c>
      <c r="S205" s="1" t="str">
        <f>IF(Q182="","",'Cost and Benefit Parameters'!$M$27)</f>
        <v/>
      </c>
      <c r="T205" s="1" t="str">
        <f>IF(R182="","",'Cost and Benefit Parameters'!$M$27)</f>
        <v/>
      </c>
      <c r="U205" s="1" t="str">
        <f>IF(S182="","",'Cost and Benefit Parameters'!$M$27)</f>
        <v/>
      </c>
      <c r="V205" s="1" t="str">
        <f>IF(T182="","",'Cost and Benefit Parameters'!$M$27)</f>
        <v/>
      </c>
      <c r="W205" s="1">
        <f>IF(U182="","",'Cost and Benefit Parameters'!$M$27)</f>
        <v>267.12624580565006</v>
      </c>
      <c r="X205" s="1">
        <f>IF(V182="","",'Cost and Benefit Parameters'!$M$27)</f>
        <v>267.12624580565006</v>
      </c>
      <c r="Y205" s="1">
        <f>IF(W182="","",'Cost and Benefit Parameters'!$M$27)</f>
        <v>267.12624580565006</v>
      </c>
      <c r="Z205" s="1">
        <f>IF(X182="","",'Cost and Benefit Parameters'!$M$27)</f>
        <v>267.12624580565006</v>
      </c>
      <c r="AA205" s="1">
        <f>IF(Y182="","",'Cost and Benefit Parameters'!$M$27)</f>
        <v>267.12624580565006</v>
      </c>
      <c r="AB205" s="1">
        <f>IF(Z182="","",'Cost and Benefit Parameters'!$M$27)</f>
        <v>267.12624580565006</v>
      </c>
      <c r="AC205" s="1">
        <f>IF(AA182="","",'Cost and Benefit Parameters'!$M$27)</f>
        <v>267.12624580565006</v>
      </c>
      <c r="AD205" s="1">
        <f>IF(AB182="","",'Cost and Benefit Parameters'!$M$27)</f>
        <v>267.12624580565006</v>
      </c>
      <c r="AE205" s="1">
        <f>IF(AC182="","",'Cost and Benefit Parameters'!$M$27)</f>
        <v>267.12624580565006</v>
      </c>
      <c r="AF205" s="1">
        <f>IF(AD182="","",'Cost and Benefit Parameters'!$M$27)</f>
        <v>267.12624580565006</v>
      </c>
      <c r="AG205" s="1">
        <f>IF(AE182="","",'Cost and Benefit Parameters'!$M$27)</f>
        <v>267.12624580565006</v>
      </c>
      <c r="AH205" s="1">
        <f>IF(AF182="","",'Cost and Benefit Parameters'!$M$27)</f>
        <v>267.12624580565006</v>
      </c>
      <c r="AI205" s="1">
        <f>IF(AG182="","",'Cost and Benefit Parameters'!$M$27)</f>
        <v>267.12624580565006</v>
      </c>
      <c r="AJ205" s="1">
        <f>IF(AH182="","",'Cost and Benefit Parameters'!$M$27)</f>
        <v>267.12624580565006</v>
      </c>
      <c r="AK205" s="1">
        <f>IF(AI182="","",'Cost and Benefit Parameters'!$M$27)</f>
        <v>267.12624580565006</v>
      </c>
      <c r="AL205" s="1">
        <f>IF(AJ182="","",'Cost and Benefit Parameters'!$M$27)</f>
        <v>267.12624580565006</v>
      </c>
      <c r="AM205" s="1">
        <f>IF(AK182="","",'Cost and Benefit Parameters'!$M$27)</f>
        <v>267.12624580565006</v>
      </c>
      <c r="AN205" s="1">
        <f>IF(AL182="","",'Cost and Benefit Parameters'!$M$27)</f>
        <v>267.12624580565006</v>
      </c>
      <c r="AO205" s="1">
        <f>IF(AM182="","",'Cost and Benefit Parameters'!$M$27)</f>
        <v>267.12624580565006</v>
      </c>
      <c r="AP205" s="1">
        <f>IF(AN182="","",'Cost and Benefit Parameters'!$M$27)</f>
        <v>267.12624580565006</v>
      </c>
      <c r="AQ205" s="1">
        <f>IF(AO182="","",'Cost and Benefit Parameters'!$M$27)</f>
        <v>267.12624580565006</v>
      </c>
      <c r="AR205" s="1">
        <f>IF(AP182="","",'Cost and Benefit Parameters'!$M$27)</f>
        <v>267.12624580565006</v>
      </c>
      <c r="AS205" s="1">
        <f>IF(AQ182="","",'Cost and Benefit Parameters'!$M$27)</f>
        <v>267.12624580565006</v>
      </c>
      <c r="AT205" s="1">
        <f>IF(AR182="","",'Cost and Benefit Parameters'!$M$27)</f>
        <v>267.12624580565006</v>
      </c>
      <c r="AU205" s="1">
        <f>IF(AS182="","",'Cost and Benefit Parameters'!$M$27)</f>
        <v>267.12624580565006</v>
      </c>
      <c r="AV205" s="1">
        <f>IF(AT182="","",'Cost and Benefit Parameters'!$M$27)</f>
        <v>267.12624580565006</v>
      </c>
      <c r="AW205" s="1">
        <f>IF(AU182="","",'Cost and Benefit Parameters'!$M$27)</f>
        <v>267.12624580565006</v>
      </c>
      <c r="AX205" s="1">
        <f>IF(AV182="","",'Cost and Benefit Parameters'!$M$27)</f>
        <v>267.12624580565006</v>
      </c>
      <c r="AY205" s="1">
        <f>IF(AW182="","",'Cost and Benefit Parameters'!$M$27)</f>
        <v>267.12624580565006</v>
      </c>
      <c r="AZ205" s="1">
        <f>IF(AX182="","",'Cost and Benefit Parameters'!$M$27)</f>
        <v>267.12624580565006</v>
      </c>
      <c r="BA205" s="1">
        <f>IF(AY182="","",'Cost and Benefit Parameters'!$M$27)</f>
        <v>267.12624580565006</v>
      </c>
      <c r="BB205" s="1">
        <f>IF(AZ182="","",'Cost and Benefit Parameters'!$M$27)</f>
        <v>267.12624580565006</v>
      </c>
      <c r="BC205" s="1">
        <f>IF(BA182="","",'Cost and Benefit Parameters'!$M$27)</f>
        <v>267.12624580565006</v>
      </c>
      <c r="BD205" s="1">
        <f>IF(BB182="","",'Cost and Benefit Parameters'!$M$27)</f>
        <v>267.12624580565006</v>
      </c>
      <c r="BE205" s="1">
        <f>IF(BC182="","",'Cost and Benefit Parameters'!$M$27)</f>
        <v>267.12624580565006</v>
      </c>
      <c r="BF205" s="1">
        <f>IF(BD182="","",'Cost and Benefit Parameters'!$M$27)</f>
        <v>267.12624580565006</v>
      </c>
      <c r="BG205" s="1">
        <f>IF(BE182="","",'Cost and Benefit Parameters'!$M$27)</f>
        <v>267.12624580565006</v>
      </c>
      <c r="BH205" s="1">
        <f>IF(BF182="","",'Cost and Benefit Parameters'!$M$27)</f>
        <v>267.12624580565006</v>
      </c>
      <c r="BI205" s="1">
        <f>IF(BG182="","",'Cost and Benefit Parameters'!$M$27)</f>
        <v>267.12624580565006</v>
      </c>
      <c r="BJ205" s="1">
        <f>IF(BH182="","",'Cost and Benefit Parameters'!$M$27)</f>
        <v>267.12624580565006</v>
      </c>
      <c r="BK205" s="1" t="str">
        <f>IF(BI182="","",'Cost and Benefit Parameters'!$M$27)</f>
        <v/>
      </c>
      <c r="BL205" s="1" t="str">
        <f>IF(BJ182="","",'Cost and Benefit Parameters'!$M$27)</f>
        <v/>
      </c>
      <c r="BM205" s="1" t="str">
        <f>IF(BK182="","",'Cost and Benefit Parameters'!$M$27)</f>
        <v/>
      </c>
      <c r="BN205" s="1" t="str">
        <f>IF(BL182="","",'Cost and Benefit Parameters'!$M$27)</f>
        <v/>
      </c>
      <c r="BO205" s="1" t="str">
        <f>IF(BM182="","",'Cost and Benefit Parameters'!$M$27)</f>
        <v/>
      </c>
    </row>
    <row r="206" spans="1:67" x14ac:dyDescent="0.55000000000000004">
      <c r="A206" s="642"/>
      <c r="B206" t="s">
        <v>482</v>
      </c>
      <c r="I206" s="1" t="str">
        <f>IF(G183="","",'Cost and Benefit Parameters'!$M$27)</f>
        <v/>
      </c>
      <c r="J206" s="1" t="str">
        <f>IF(H183="","",'Cost and Benefit Parameters'!$M$27)</f>
        <v/>
      </c>
      <c r="K206" s="1" t="str">
        <f>IF(I183="","",'Cost and Benefit Parameters'!$M$27)</f>
        <v/>
      </c>
      <c r="L206" s="1" t="str">
        <f>IF(J183="","",'Cost and Benefit Parameters'!$M$27)</f>
        <v/>
      </c>
      <c r="M206" s="1" t="str">
        <f>IF(K183="","",'Cost and Benefit Parameters'!$M$27)</f>
        <v/>
      </c>
      <c r="N206" s="1" t="str">
        <f>IF(L183="","",'Cost and Benefit Parameters'!$M$27)</f>
        <v/>
      </c>
      <c r="O206" s="1" t="str">
        <f>IF(M183="","",'Cost and Benefit Parameters'!$M$27)</f>
        <v/>
      </c>
      <c r="P206" s="1" t="str">
        <f>IF(N183="","",'Cost and Benefit Parameters'!$M$27)</f>
        <v/>
      </c>
      <c r="Q206" s="1" t="str">
        <f>IF(O183="","",'Cost and Benefit Parameters'!$M$27)</f>
        <v/>
      </c>
      <c r="R206" s="1" t="str">
        <f>IF(P183="","",'Cost and Benefit Parameters'!$M$27)</f>
        <v/>
      </c>
      <c r="S206" s="1" t="str">
        <f>IF(Q183="","",'Cost and Benefit Parameters'!$M$27)</f>
        <v/>
      </c>
      <c r="T206" s="1" t="str">
        <f>IF(R183="","",'Cost and Benefit Parameters'!$M$27)</f>
        <v/>
      </c>
      <c r="U206" s="1" t="str">
        <f>IF(S183="","",'Cost and Benefit Parameters'!$M$27)</f>
        <v/>
      </c>
      <c r="V206" s="1" t="str">
        <f>IF(T183="","",'Cost and Benefit Parameters'!$M$27)</f>
        <v/>
      </c>
      <c r="W206" s="1" t="str">
        <f>IF(U183="","",'Cost and Benefit Parameters'!$M$27)</f>
        <v/>
      </c>
      <c r="X206" s="1">
        <f>IF(V183="","",'Cost and Benefit Parameters'!$M$27)</f>
        <v>267.12624580565006</v>
      </c>
      <c r="Y206" s="1">
        <f>IF(W183="","",'Cost and Benefit Parameters'!$M$27)</f>
        <v>267.12624580565006</v>
      </c>
      <c r="Z206" s="1">
        <f>IF(X183="","",'Cost and Benefit Parameters'!$M$27)</f>
        <v>267.12624580565006</v>
      </c>
      <c r="AA206" s="1">
        <f>IF(Y183="","",'Cost and Benefit Parameters'!$M$27)</f>
        <v>267.12624580565006</v>
      </c>
      <c r="AB206" s="1">
        <f>IF(Z183="","",'Cost and Benefit Parameters'!$M$27)</f>
        <v>267.12624580565006</v>
      </c>
      <c r="AC206" s="1">
        <f>IF(AA183="","",'Cost and Benefit Parameters'!$M$27)</f>
        <v>267.12624580565006</v>
      </c>
      <c r="AD206" s="1">
        <f>IF(AB183="","",'Cost and Benefit Parameters'!$M$27)</f>
        <v>267.12624580565006</v>
      </c>
      <c r="AE206" s="1">
        <f>IF(AC183="","",'Cost and Benefit Parameters'!$M$27)</f>
        <v>267.12624580565006</v>
      </c>
      <c r="AF206" s="1">
        <f>IF(AD183="","",'Cost and Benefit Parameters'!$M$27)</f>
        <v>267.12624580565006</v>
      </c>
      <c r="AG206" s="1">
        <f>IF(AE183="","",'Cost and Benefit Parameters'!$M$27)</f>
        <v>267.12624580565006</v>
      </c>
      <c r="AH206" s="1">
        <f>IF(AF183="","",'Cost and Benefit Parameters'!$M$27)</f>
        <v>267.12624580565006</v>
      </c>
      <c r="AI206" s="1">
        <f>IF(AG183="","",'Cost and Benefit Parameters'!$M$27)</f>
        <v>267.12624580565006</v>
      </c>
      <c r="AJ206" s="1">
        <f>IF(AH183="","",'Cost and Benefit Parameters'!$M$27)</f>
        <v>267.12624580565006</v>
      </c>
      <c r="AK206" s="1">
        <f>IF(AI183="","",'Cost and Benefit Parameters'!$M$27)</f>
        <v>267.12624580565006</v>
      </c>
      <c r="AL206" s="1">
        <f>IF(AJ183="","",'Cost and Benefit Parameters'!$M$27)</f>
        <v>267.12624580565006</v>
      </c>
      <c r="AM206" s="1">
        <f>IF(AK183="","",'Cost and Benefit Parameters'!$M$27)</f>
        <v>267.12624580565006</v>
      </c>
      <c r="AN206" s="1">
        <f>IF(AL183="","",'Cost and Benefit Parameters'!$M$27)</f>
        <v>267.12624580565006</v>
      </c>
      <c r="AO206" s="1">
        <f>IF(AM183="","",'Cost and Benefit Parameters'!$M$27)</f>
        <v>267.12624580565006</v>
      </c>
      <c r="AP206" s="1">
        <f>IF(AN183="","",'Cost and Benefit Parameters'!$M$27)</f>
        <v>267.12624580565006</v>
      </c>
      <c r="AQ206" s="1">
        <f>IF(AO183="","",'Cost and Benefit Parameters'!$M$27)</f>
        <v>267.12624580565006</v>
      </c>
      <c r="AR206" s="1">
        <f>IF(AP183="","",'Cost and Benefit Parameters'!$M$27)</f>
        <v>267.12624580565006</v>
      </c>
      <c r="AS206" s="1">
        <f>IF(AQ183="","",'Cost and Benefit Parameters'!$M$27)</f>
        <v>267.12624580565006</v>
      </c>
      <c r="AT206" s="1">
        <f>IF(AR183="","",'Cost and Benefit Parameters'!$M$27)</f>
        <v>267.12624580565006</v>
      </c>
      <c r="AU206" s="1">
        <f>IF(AS183="","",'Cost and Benefit Parameters'!$M$27)</f>
        <v>267.12624580565006</v>
      </c>
      <c r="AV206" s="1">
        <f>IF(AT183="","",'Cost and Benefit Parameters'!$M$27)</f>
        <v>267.12624580565006</v>
      </c>
      <c r="AW206" s="1">
        <f>IF(AU183="","",'Cost and Benefit Parameters'!$M$27)</f>
        <v>267.12624580565006</v>
      </c>
      <c r="AX206" s="1">
        <f>IF(AV183="","",'Cost and Benefit Parameters'!$M$27)</f>
        <v>267.12624580565006</v>
      </c>
      <c r="AY206" s="1">
        <f>IF(AW183="","",'Cost and Benefit Parameters'!$M$27)</f>
        <v>267.12624580565006</v>
      </c>
      <c r="AZ206" s="1">
        <f>IF(AX183="","",'Cost and Benefit Parameters'!$M$27)</f>
        <v>267.12624580565006</v>
      </c>
      <c r="BA206" s="1">
        <f>IF(AY183="","",'Cost and Benefit Parameters'!$M$27)</f>
        <v>267.12624580565006</v>
      </c>
      <c r="BB206" s="1">
        <f>IF(AZ183="","",'Cost and Benefit Parameters'!$M$27)</f>
        <v>267.12624580565006</v>
      </c>
      <c r="BC206" s="1">
        <f>IF(BA183="","",'Cost and Benefit Parameters'!$M$27)</f>
        <v>267.12624580565006</v>
      </c>
      <c r="BD206" s="1">
        <f>IF(BB183="","",'Cost and Benefit Parameters'!$M$27)</f>
        <v>267.12624580565006</v>
      </c>
      <c r="BE206" s="1">
        <f>IF(BC183="","",'Cost and Benefit Parameters'!$M$27)</f>
        <v>267.12624580565006</v>
      </c>
      <c r="BF206" s="1">
        <f>IF(BD183="","",'Cost and Benefit Parameters'!$M$27)</f>
        <v>267.12624580565006</v>
      </c>
      <c r="BG206" s="1">
        <f>IF(BE183="","",'Cost and Benefit Parameters'!$M$27)</f>
        <v>267.12624580565006</v>
      </c>
      <c r="BH206" s="1">
        <f>IF(BF183="","",'Cost and Benefit Parameters'!$M$27)</f>
        <v>267.12624580565006</v>
      </c>
      <c r="BI206" s="1">
        <f>IF(BG183="","",'Cost and Benefit Parameters'!$M$27)</f>
        <v>267.12624580565006</v>
      </c>
      <c r="BJ206" s="1">
        <f>IF(BH183="","",'Cost and Benefit Parameters'!$M$27)</f>
        <v>267.12624580565006</v>
      </c>
      <c r="BK206" s="1">
        <f>IF(BI183="","",'Cost and Benefit Parameters'!$M$27)</f>
        <v>267.12624580565006</v>
      </c>
      <c r="BL206" s="1" t="str">
        <f>IF(BJ183="","",'Cost and Benefit Parameters'!$M$27)</f>
        <v/>
      </c>
      <c r="BM206" s="1" t="str">
        <f>IF(BK183="","",'Cost and Benefit Parameters'!$M$27)</f>
        <v/>
      </c>
      <c r="BN206" s="1" t="str">
        <f>IF(BL183="","",'Cost and Benefit Parameters'!$M$27)</f>
        <v/>
      </c>
      <c r="BO206" s="1" t="str">
        <f>IF(BM183="","",'Cost and Benefit Parameters'!$M$27)</f>
        <v/>
      </c>
    </row>
    <row r="207" spans="1:67" x14ac:dyDescent="0.55000000000000004">
      <c r="A207" s="642"/>
      <c r="B207" t="s">
        <v>483</v>
      </c>
      <c r="I207" s="1" t="str">
        <f>IF(G184="","",'Cost and Benefit Parameters'!$M$27)</f>
        <v/>
      </c>
      <c r="J207" s="1" t="str">
        <f>IF(H184="","",'Cost and Benefit Parameters'!$M$27)</f>
        <v/>
      </c>
      <c r="K207" s="1" t="str">
        <f>IF(I184="","",'Cost and Benefit Parameters'!$M$27)</f>
        <v/>
      </c>
      <c r="L207" s="1" t="str">
        <f>IF(J184="","",'Cost and Benefit Parameters'!$M$27)</f>
        <v/>
      </c>
      <c r="M207" s="1" t="str">
        <f>IF(K184="","",'Cost and Benefit Parameters'!$M$27)</f>
        <v/>
      </c>
      <c r="N207" s="1" t="str">
        <f>IF(L184="","",'Cost and Benefit Parameters'!$M$27)</f>
        <v/>
      </c>
      <c r="O207" s="1" t="str">
        <f>IF(M184="","",'Cost and Benefit Parameters'!$M$27)</f>
        <v/>
      </c>
      <c r="P207" s="1" t="str">
        <f>IF(N184="","",'Cost and Benefit Parameters'!$M$27)</f>
        <v/>
      </c>
      <c r="Q207" s="1" t="str">
        <f>IF(O184="","",'Cost and Benefit Parameters'!$M$27)</f>
        <v/>
      </c>
      <c r="R207" s="1" t="str">
        <f>IF(P184="","",'Cost and Benefit Parameters'!$M$27)</f>
        <v/>
      </c>
      <c r="S207" s="1" t="str">
        <f>IF(Q184="","",'Cost and Benefit Parameters'!$M$27)</f>
        <v/>
      </c>
      <c r="T207" s="1" t="str">
        <f>IF(R184="","",'Cost and Benefit Parameters'!$M$27)</f>
        <v/>
      </c>
      <c r="U207" s="1" t="str">
        <f>IF(S184="","",'Cost and Benefit Parameters'!$M$27)</f>
        <v/>
      </c>
      <c r="V207" s="1" t="str">
        <f>IF(T184="","",'Cost and Benefit Parameters'!$M$27)</f>
        <v/>
      </c>
      <c r="W207" s="1" t="str">
        <f>IF(U184="","",'Cost and Benefit Parameters'!$M$27)</f>
        <v/>
      </c>
      <c r="X207" s="1" t="str">
        <f>IF(V184="","",'Cost and Benefit Parameters'!$M$27)</f>
        <v/>
      </c>
      <c r="Y207" s="1">
        <f>IF(W184="","",'Cost and Benefit Parameters'!$M$27)</f>
        <v>267.12624580565006</v>
      </c>
      <c r="Z207" s="1">
        <f>IF(X184="","",'Cost and Benefit Parameters'!$M$27)</f>
        <v>267.12624580565006</v>
      </c>
      <c r="AA207" s="1">
        <f>IF(Y184="","",'Cost and Benefit Parameters'!$M$27)</f>
        <v>267.12624580565006</v>
      </c>
      <c r="AB207" s="1">
        <f>IF(Z184="","",'Cost and Benefit Parameters'!$M$27)</f>
        <v>267.12624580565006</v>
      </c>
      <c r="AC207" s="1">
        <f>IF(AA184="","",'Cost and Benefit Parameters'!$M$27)</f>
        <v>267.12624580565006</v>
      </c>
      <c r="AD207" s="1">
        <f>IF(AB184="","",'Cost and Benefit Parameters'!$M$27)</f>
        <v>267.12624580565006</v>
      </c>
      <c r="AE207" s="1">
        <f>IF(AC184="","",'Cost and Benefit Parameters'!$M$27)</f>
        <v>267.12624580565006</v>
      </c>
      <c r="AF207" s="1">
        <f>IF(AD184="","",'Cost and Benefit Parameters'!$M$27)</f>
        <v>267.12624580565006</v>
      </c>
      <c r="AG207" s="1">
        <f>IF(AE184="","",'Cost and Benefit Parameters'!$M$27)</f>
        <v>267.12624580565006</v>
      </c>
      <c r="AH207" s="1">
        <f>IF(AF184="","",'Cost and Benefit Parameters'!$M$27)</f>
        <v>267.12624580565006</v>
      </c>
      <c r="AI207" s="1">
        <f>IF(AG184="","",'Cost and Benefit Parameters'!$M$27)</f>
        <v>267.12624580565006</v>
      </c>
      <c r="AJ207" s="1">
        <f>IF(AH184="","",'Cost and Benefit Parameters'!$M$27)</f>
        <v>267.12624580565006</v>
      </c>
      <c r="AK207" s="1">
        <f>IF(AI184="","",'Cost and Benefit Parameters'!$M$27)</f>
        <v>267.12624580565006</v>
      </c>
      <c r="AL207" s="1">
        <f>IF(AJ184="","",'Cost and Benefit Parameters'!$M$27)</f>
        <v>267.12624580565006</v>
      </c>
      <c r="AM207" s="1">
        <f>IF(AK184="","",'Cost and Benefit Parameters'!$M$27)</f>
        <v>267.12624580565006</v>
      </c>
      <c r="AN207" s="1">
        <f>IF(AL184="","",'Cost and Benefit Parameters'!$M$27)</f>
        <v>267.12624580565006</v>
      </c>
      <c r="AO207" s="1">
        <f>IF(AM184="","",'Cost and Benefit Parameters'!$M$27)</f>
        <v>267.12624580565006</v>
      </c>
      <c r="AP207" s="1">
        <f>IF(AN184="","",'Cost and Benefit Parameters'!$M$27)</f>
        <v>267.12624580565006</v>
      </c>
      <c r="AQ207" s="1">
        <f>IF(AO184="","",'Cost and Benefit Parameters'!$M$27)</f>
        <v>267.12624580565006</v>
      </c>
      <c r="AR207" s="1">
        <f>IF(AP184="","",'Cost and Benefit Parameters'!$M$27)</f>
        <v>267.12624580565006</v>
      </c>
      <c r="AS207" s="1">
        <f>IF(AQ184="","",'Cost and Benefit Parameters'!$M$27)</f>
        <v>267.12624580565006</v>
      </c>
      <c r="AT207" s="1">
        <f>IF(AR184="","",'Cost and Benefit Parameters'!$M$27)</f>
        <v>267.12624580565006</v>
      </c>
      <c r="AU207" s="1">
        <f>IF(AS184="","",'Cost and Benefit Parameters'!$M$27)</f>
        <v>267.12624580565006</v>
      </c>
      <c r="AV207" s="1">
        <f>IF(AT184="","",'Cost and Benefit Parameters'!$M$27)</f>
        <v>267.12624580565006</v>
      </c>
      <c r="AW207" s="1">
        <f>IF(AU184="","",'Cost and Benefit Parameters'!$M$27)</f>
        <v>267.12624580565006</v>
      </c>
      <c r="AX207" s="1">
        <f>IF(AV184="","",'Cost and Benefit Parameters'!$M$27)</f>
        <v>267.12624580565006</v>
      </c>
      <c r="AY207" s="1">
        <f>IF(AW184="","",'Cost and Benefit Parameters'!$M$27)</f>
        <v>267.12624580565006</v>
      </c>
      <c r="AZ207" s="1">
        <f>IF(AX184="","",'Cost and Benefit Parameters'!$M$27)</f>
        <v>267.12624580565006</v>
      </c>
      <c r="BA207" s="1">
        <f>IF(AY184="","",'Cost and Benefit Parameters'!$M$27)</f>
        <v>267.12624580565006</v>
      </c>
      <c r="BB207" s="1">
        <f>IF(AZ184="","",'Cost and Benefit Parameters'!$M$27)</f>
        <v>267.12624580565006</v>
      </c>
      <c r="BC207" s="1">
        <f>IF(BA184="","",'Cost and Benefit Parameters'!$M$27)</f>
        <v>267.12624580565006</v>
      </c>
      <c r="BD207" s="1">
        <f>IF(BB184="","",'Cost and Benefit Parameters'!$M$27)</f>
        <v>267.12624580565006</v>
      </c>
      <c r="BE207" s="1">
        <f>IF(BC184="","",'Cost and Benefit Parameters'!$M$27)</f>
        <v>267.12624580565006</v>
      </c>
      <c r="BF207" s="1">
        <f>IF(BD184="","",'Cost and Benefit Parameters'!$M$27)</f>
        <v>267.12624580565006</v>
      </c>
      <c r="BG207" s="1">
        <f>IF(BE184="","",'Cost and Benefit Parameters'!$M$27)</f>
        <v>267.12624580565006</v>
      </c>
      <c r="BH207" s="1">
        <f>IF(BF184="","",'Cost and Benefit Parameters'!$M$27)</f>
        <v>267.12624580565006</v>
      </c>
      <c r="BI207" s="1">
        <f>IF(BG184="","",'Cost and Benefit Parameters'!$M$27)</f>
        <v>267.12624580565006</v>
      </c>
      <c r="BJ207" s="1">
        <f>IF(BH184="","",'Cost and Benefit Parameters'!$M$27)</f>
        <v>267.12624580565006</v>
      </c>
      <c r="BK207" s="1">
        <f>IF(BI184="","",'Cost and Benefit Parameters'!$M$27)</f>
        <v>267.12624580565006</v>
      </c>
      <c r="BL207" s="1">
        <f>IF(BJ184="","",'Cost and Benefit Parameters'!$M$27)</f>
        <v>267.12624580565006</v>
      </c>
      <c r="BM207" s="1" t="str">
        <f>IF(BK184="","",'Cost and Benefit Parameters'!$M$27)</f>
        <v/>
      </c>
      <c r="BN207" s="1" t="str">
        <f>IF(BL184="","",'Cost and Benefit Parameters'!$M$27)</f>
        <v/>
      </c>
      <c r="BO207" s="1" t="str">
        <f>IF(BM184="","",'Cost and Benefit Parameters'!$M$27)</f>
        <v/>
      </c>
    </row>
    <row r="208" spans="1:67" x14ac:dyDescent="0.55000000000000004">
      <c r="A208" s="642"/>
      <c r="B208" t="s">
        <v>484</v>
      </c>
      <c r="I208" s="1" t="str">
        <f>IF(G185="","",'Cost and Benefit Parameters'!$M$27)</f>
        <v/>
      </c>
      <c r="J208" s="1" t="str">
        <f>IF(H185="","",'Cost and Benefit Parameters'!$M$27)</f>
        <v/>
      </c>
      <c r="K208" s="1" t="str">
        <f>IF(I185="","",'Cost and Benefit Parameters'!$M$27)</f>
        <v/>
      </c>
      <c r="L208" s="1" t="str">
        <f>IF(J185="","",'Cost and Benefit Parameters'!$M$27)</f>
        <v/>
      </c>
      <c r="M208" s="1" t="str">
        <f>IF(K185="","",'Cost and Benefit Parameters'!$M$27)</f>
        <v/>
      </c>
      <c r="N208" s="1" t="str">
        <f>IF(L185="","",'Cost and Benefit Parameters'!$M$27)</f>
        <v/>
      </c>
      <c r="O208" s="1" t="str">
        <f>IF(M185="","",'Cost and Benefit Parameters'!$M$27)</f>
        <v/>
      </c>
      <c r="P208" s="1" t="str">
        <f>IF(N185="","",'Cost and Benefit Parameters'!$M$27)</f>
        <v/>
      </c>
      <c r="Q208" s="1" t="str">
        <f>IF(O185="","",'Cost and Benefit Parameters'!$M$27)</f>
        <v/>
      </c>
      <c r="R208" s="1" t="str">
        <f>IF(P185="","",'Cost and Benefit Parameters'!$M$27)</f>
        <v/>
      </c>
      <c r="S208" s="1" t="str">
        <f>IF(Q185="","",'Cost and Benefit Parameters'!$M$27)</f>
        <v/>
      </c>
      <c r="T208" s="1" t="str">
        <f>IF(R185="","",'Cost and Benefit Parameters'!$M$27)</f>
        <v/>
      </c>
      <c r="U208" s="1" t="str">
        <f>IF(S185="","",'Cost and Benefit Parameters'!$M$27)</f>
        <v/>
      </c>
      <c r="V208" s="1" t="str">
        <f>IF(T185="","",'Cost and Benefit Parameters'!$M$27)</f>
        <v/>
      </c>
      <c r="W208" s="1" t="str">
        <f>IF(U185="","",'Cost and Benefit Parameters'!$M$27)</f>
        <v/>
      </c>
      <c r="X208" s="1" t="str">
        <f>IF(V185="","",'Cost and Benefit Parameters'!$M$27)</f>
        <v/>
      </c>
      <c r="Y208" s="1" t="str">
        <f>IF(W185="","",'Cost and Benefit Parameters'!$M$27)</f>
        <v/>
      </c>
      <c r="Z208" s="1">
        <f>IF(X185="","",'Cost and Benefit Parameters'!$M$27)</f>
        <v>267.12624580565006</v>
      </c>
      <c r="AA208" s="1">
        <f>IF(Y185="","",'Cost and Benefit Parameters'!$M$27)</f>
        <v>267.12624580565006</v>
      </c>
      <c r="AB208" s="1">
        <f>IF(Z185="","",'Cost and Benefit Parameters'!$M$27)</f>
        <v>267.12624580565006</v>
      </c>
      <c r="AC208" s="1">
        <f>IF(AA185="","",'Cost and Benefit Parameters'!$M$27)</f>
        <v>267.12624580565006</v>
      </c>
      <c r="AD208" s="1">
        <f>IF(AB185="","",'Cost and Benefit Parameters'!$M$27)</f>
        <v>267.12624580565006</v>
      </c>
      <c r="AE208" s="1">
        <f>IF(AC185="","",'Cost and Benefit Parameters'!$M$27)</f>
        <v>267.12624580565006</v>
      </c>
      <c r="AF208" s="1">
        <f>IF(AD185="","",'Cost and Benefit Parameters'!$M$27)</f>
        <v>267.12624580565006</v>
      </c>
      <c r="AG208" s="1">
        <f>IF(AE185="","",'Cost and Benefit Parameters'!$M$27)</f>
        <v>267.12624580565006</v>
      </c>
      <c r="AH208" s="1">
        <f>IF(AF185="","",'Cost and Benefit Parameters'!$M$27)</f>
        <v>267.12624580565006</v>
      </c>
      <c r="AI208" s="1">
        <f>IF(AG185="","",'Cost and Benefit Parameters'!$M$27)</f>
        <v>267.12624580565006</v>
      </c>
      <c r="AJ208" s="1">
        <f>IF(AH185="","",'Cost and Benefit Parameters'!$M$27)</f>
        <v>267.12624580565006</v>
      </c>
      <c r="AK208" s="1">
        <f>IF(AI185="","",'Cost and Benefit Parameters'!$M$27)</f>
        <v>267.12624580565006</v>
      </c>
      <c r="AL208" s="1">
        <f>IF(AJ185="","",'Cost and Benefit Parameters'!$M$27)</f>
        <v>267.12624580565006</v>
      </c>
      <c r="AM208" s="1">
        <f>IF(AK185="","",'Cost and Benefit Parameters'!$M$27)</f>
        <v>267.12624580565006</v>
      </c>
      <c r="AN208" s="1">
        <f>IF(AL185="","",'Cost and Benefit Parameters'!$M$27)</f>
        <v>267.12624580565006</v>
      </c>
      <c r="AO208" s="1">
        <f>IF(AM185="","",'Cost and Benefit Parameters'!$M$27)</f>
        <v>267.12624580565006</v>
      </c>
      <c r="AP208" s="1">
        <f>IF(AN185="","",'Cost and Benefit Parameters'!$M$27)</f>
        <v>267.12624580565006</v>
      </c>
      <c r="AQ208" s="1">
        <f>IF(AO185="","",'Cost and Benefit Parameters'!$M$27)</f>
        <v>267.12624580565006</v>
      </c>
      <c r="AR208" s="1">
        <f>IF(AP185="","",'Cost and Benefit Parameters'!$M$27)</f>
        <v>267.12624580565006</v>
      </c>
      <c r="AS208" s="1">
        <f>IF(AQ185="","",'Cost and Benefit Parameters'!$M$27)</f>
        <v>267.12624580565006</v>
      </c>
      <c r="AT208" s="1">
        <f>IF(AR185="","",'Cost and Benefit Parameters'!$M$27)</f>
        <v>267.12624580565006</v>
      </c>
      <c r="AU208" s="1">
        <f>IF(AS185="","",'Cost and Benefit Parameters'!$M$27)</f>
        <v>267.12624580565006</v>
      </c>
      <c r="AV208" s="1">
        <f>IF(AT185="","",'Cost and Benefit Parameters'!$M$27)</f>
        <v>267.12624580565006</v>
      </c>
      <c r="AW208" s="1">
        <f>IF(AU185="","",'Cost and Benefit Parameters'!$M$27)</f>
        <v>267.12624580565006</v>
      </c>
      <c r="AX208" s="1">
        <f>IF(AV185="","",'Cost and Benefit Parameters'!$M$27)</f>
        <v>267.12624580565006</v>
      </c>
      <c r="AY208" s="1">
        <f>IF(AW185="","",'Cost and Benefit Parameters'!$M$27)</f>
        <v>267.12624580565006</v>
      </c>
      <c r="AZ208" s="1">
        <f>IF(AX185="","",'Cost and Benefit Parameters'!$M$27)</f>
        <v>267.12624580565006</v>
      </c>
      <c r="BA208" s="1">
        <f>IF(AY185="","",'Cost and Benefit Parameters'!$M$27)</f>
        <v>267.12624580565006</v>
      </c>
      <c r="BB208" s="1">
        <f>IF(AZ185="","",'Cost and Benefit Parameters'!$M$27)</f>
        <v>267.12624580565006</v>
      </c>
      <c r="BC208" s="1">
        <f>IF(BA185="","",'Cost and Benefit Parameters'!$M$27)</f>
        <v>267.12624580565006</v>
      </c>
      <c r="BD208" s="1">
        <f>IF(BB185="","",'Cost and Benefit Parameters'!$M$27)</f>
        <v>267.12624580565006</v>
      </c>
      <c r="BE208" s="1">
        <f>IF(BC185="","",'Cost and Benefit Parameters'!$M$27)</f>
        <v>267.12624580565006</v>
      </c>
      <c r="BF208" s="1">
        <f>IF(BD185="","",'Cost and Benefit Parameters'!$M$27)</f>
        <v>267.12624580565006</v>
      </c>
      <c r="BG208" s="1">
        <f>IF(BE185="","",'Cost and Benefit Parameters'!$M$27)</f>
        <v>267.12624580565006</v>
      </c>
      <c r="BH208" s="1">
        <f>IF(BF185="","",'Cost and Benefit Parameters'!$M$27)</f>
        <v>267.12624580565006</v>
      </c>
      <c r="BI208" s="1">
        <f>IF(BG185="","",'Cost and Benefit Parameters'!$M$27)</f>
        <v>267.12624580565006</v>
      </c>
      <c r="BJ208" s="1">
        <f>IF(BH185="","",'Cost and Benefit Parameters'!$M$27)</f>
        <v>267.12624580565006</v>
      </c>
      <c r="BK208" s="1">
        <f>IF(BI185="","",'Cost and Benefit Parameters'!$M$27)</f>
        <v>267.12624580565006</v>
      </c>
      <c r="BL208" s="1">
        <f>IF(BJ185="","",'Cost and Benefit Parameters'!$M$27)</f>
        <v>267.12624580565006</v>
      </c>
      <c r="BM208" s="1">
        <f>IF(BK185="","",'Cost and Benefit Parameters'!$M$27)</f>
        <v>267.12624580565006</v>
      </c>
      <c r="BN208" s="1" t="str">
        <f>IF(BL185="","",'Cost and Benefit Parameters'!$M$27)</f>
        <v/>
      </c>
      <c r="BO208" s="1" t="str">
        <f>IF(BM185="","",'Cost and Benefit Parameters'!$M$27)</f>
        <v/>
      </c>
    </row>
    <row r="209" spans="1:72" x14ac:dyDescent="0.55000000000000004">
      <c r="A209" s="642"/>
      <c r="B209" t="s">
        <v>485</v>
      </c>
      <c r="I209" s="1" t="str">
        <f>IF(G186="","",'Cost and Benefit Parameters'!$M$27)</f>
        <v/>
      </c>
      <c r="J209" s="1" t="str">
        <f>IF(H186="","",'Cost and Benefit Parameters'!$M$27)</f>
        <v/>
      </c>
      <c r="K209" s="1" t="str">
        <f>IF(I186="","",'Cost and Benefit Parameters'!$M$27)</f>
        <v/>
      </c>
      <c r="L209" s="1" t="str">
        <f>IF(J186="","",'Cost and Benefit Parameters'!$M$27)</f>
        <v/>
      </c>
      <c r="M209" s="1" t="str">
        <f>IF(K186="","",'Cost and Benefit Parameters'!$M$27)</f>
        <v/>
      </c>
      <c r="N209" s="1" t="str">
        <f>IF(L186="","",'Cost and Benefit Parameters'!$M$27)</f>
        <v/>
      </c>
      <c r="O209" s="1" t="str">
        <f>IF(M186="","",'Cost and Benefit Parameters'!$M$27)</f>
        <v/>
      </c>
      <c r="P209" s="1" t="str">
        <f>IF(N186="","",'Cost and Benefit Parameters'!$M$27)</f>
        <v/>
      </c>
      <c r="Q209" s="1" t="str">
        <f>IF(O186="","",'Cost and Benefit Parameters'!$M$27)</f>
        <v/>
      </c>
      <c r="R209" s="1" t="str">
        <f>IF(P186="","",'Cost and Benefit Parameters'!$M$27)</f>
        <v/>
      </c>
      <c r="S209" s="1" t="str">
        <f>IF(Q186="","",'Cost and Benefit Parameters'!$M$27)</f>
        <v/>
      </c>
      <c r="T209" s="1" t="str">
        <f>IF(R186="","",'Cost and Benefit Parameters'!$M$27)</f>
        <v/>
      </c>
      <c r="U209" s="1" t="str">
        <f>IF(S186="","",'Cost and Benefit Parameters'!$M$27)</f>
        <v/>
      </c>
      <c r="V209" s="1" t="str">
        <f>IF(T186="","",'Cost and Benefit Parameters'!$M$27)</f>
        <v/>
      </c>
      <c r="W209" s="1" t="str">
        <f>IF(U186="","",'Cost and Benefit Parameters'!$M$27)</f>
        <v/>
      </c>
      <c r="X209" s="1" t="str">
        <f>IF(V186="","",'Cost and Benefit Parameters'!$M$27)</f>
        <v/>
      </c>
      <c r="Y209" s="1" t="str">
        <f>IF(W186="","",'Cost and Benefit Parameters'!$M$27)</f>
        <v/>
      </c>
      <c r="Z209" s="1" t="str">
        <f>IF(X186="","",'Cost and Benefit Parameters'!$M$27)</f>
        <v/>
      </c>
      <c r="AA209" s="1">
        <f>IF(Y186="","",'Cost and Benefit Parameters'!$M$27)</f>
        <v>267.12624580565006</v>
      </c>
      <c r="AB209" s="1">
        <f>IF(Z186="","",'Cost and Benefit Parameters'!$M$27)</f>
        <v>267.12624580565006</v>
      </c>
      <c r="AC209" s="1">
        <f>IF(AA186="","",'Cost and Benefit Parameters'!$M$27)</f>
        <v>267.12624580565006</v>
      </c>
      <c r="AD209" s="1">
        <f>IF(AB186="","",'Cost and Benefit Parameters'!$M$27)</f>
        <v>267.12624580565006</v>
      </c>
      <c r="AE209" s="1">
        <f>IF(AC186="","",'Cost and Benefit Parameters'!$M$27)</f>
        <v>267.12624580565006</v>
      </c>
      <c r="AF209" s="1">
        <f>IF(AD186="","",'Cost and Benefit Parameters'!$M$27)</f>
        <v>267.12624580565006</v>
      </c>
      <c r="AG209" s="1">
        <f>IF(AE186="","",'Cost and Benefit Parameters'!$M$27)</f>
        <v>267.12624580565006</v>
      </c>
      <c r="AH209" s="1">
        <f>IF(AF186="","",'Cost and Benefit Parameters'!$M$27)</f>
        <v>267.12624580565006</v>
      </c>
      <c r="AI209" s="1">
        <f>IF(AG186="","",'Cost and Benefit Parameters'!$M$27)</f>
        <v>267.12624580565006</v>
      </c>
      <c r="AJ209" s="1">
        <f>IF(AH186="","",'Cost and Benefit Parameters'!$M$27)</f>
        <v>267.12624580565006</v>
      </c>
      <c r="AK209" s="1">
        <f>IF(AI186="","",'Cost and Benefit Parameters'!$M$27)</f>
        <v>267.12624580565006</v>
      </c>
      <c r="AL209" s="1">
        <f>IF(AJ186="","",'Cost and Benefit Parameters'!$M$27)</f>
        <v>267.12624580565006</v>
      </c>
      <c r="AM209" s="1">
        <f>IF(AK186="","",'Cost and Benefit Parameters'!$M$27)</f>
        <v>267.12624580565006</v>
      </c>
      <c r="AN209" s="1">
        <f>IF(AL186="","",'Cost and Benefit Parameters'!$M$27)</f>
        <v>267.12624580565006</v>
      </c>
      <c r="AO209" s="1">
        <f>IF(AM186="","",'Cost and Benefit Parameters'!$M$27)</f>
        <v>267.12624580565006</v>
      </c>
      <c r="AP209" s="1">
        <f>IF(AN186="","",'Cost and Benefit Parameters'!$M$27)</f>
        <v>267.12624580565006</v>
      </c>
      <c r="AQ209" s="1">
        <f>IF(AO186="","",'Cost and Benefit Parameters'!$M$27)</f>
        <v>267.12624580565006</v>
      </c>
      <c r="AR209" s="1">
        <f>IF(AP186="","",'Cost and Benefit Parameters'!$M$27)</f>
        <v>267.12624580565006</v>
      </c>
      <c r="AS209" s="1">
        <f>IF(AQ186="","",'Cost and Benefit Parameters'!$M$27)</f>
        <v>267.12624580565006</v>
      </c>
      <c r="AT209" s="1">
        <f>IF(AR186="","",'Cost and Benefit Parameters'!$M$27)</f>
        <v>267.12624580565006</v>
      </c>
      <c r="AU209" s="1">
        <f>IF(AS186="","",'Cost and Benefit Parameters'!$M$27)</f>
        <v>267.12624580565006</v>
      </c>
      <c r="AV209" s="1">
        <f>IF(AT186="","",'Cost and Benefit Parameters'!$M$27)</f>
        <v>267.12624580565006</v>
      </c>
      <c r="AW209" s="1">
        <f>IF(AU186="","",'Cost and Benefit Parameters'!$M$27)</f>
        <v>267.12624580565006</v>
      </c>
      <c r="AX209" s="1">
        <f>IF(AV186="","",'Cost and Benefit Parameters'!$M$27)</f>
        <v>267.12624580565006</v>
      </c>
      <c r="AY209" s="1">
        <f>IF(AW186="","",'Cost and Benefit Parameters'!$M$27)</f>
        <v>267.12624580565006</v>
      </c>
      <c r="AZ209" s="1">
        <f>IF(AX186="","",'Cost and Benefit Parameters'!$M$27)</f>
        <v>267.12624580565006</v>
      </c>
      <c r="BA209" s="1">
        <f>IF(AY186="","",'Cost and Benefit Parameters'!$M$27)</f>
        <v>267.12624580565006</v>
      </c>
      <c r="BB209" s="1">
        <f>IF(AZ186="","",'Cost and Benefit Parameters'!$M$27)</f>
        <v>267.12624580565006</v>
      </c>
      <c r="BC209" s="1">
        <f>IF(BA186="","",'Cost and Benefit Parameters'!$M$27)</f>
        <v>267.12624580565006</v>
      </c>
      <c r="BD209" s="1">
        <f>IF(BB186="","",'Cost and Benefit Parameters'!$M$27)</f>
        <v>267.12624580565006</v>
      </c>
      <c r="BE209" s="1">
        <f>IF(BC186="","",'Cost and Benefit Parameters'!$M$27)</f>
        <v>267.12624580565006</v>
      </c>
      <c r="BF209" s="1">
        <f>IF(BD186="","",'Cost and Benefit Parameters'!$M$27)</f>
        <v>267.12624580565006</v>
      </c>
      <c r="BG209" s="1">
        <f>IF(BE186="","",'Cost and Benefit Parameters'!$M$27)</f>
        <v>267.12624580565006</v>
      </c>
      <c r="BH209" s="1">
        <f>IF(BF186="","",'Cost and Benefit Parameters'!$M$27)</f>
        <v>267.12624580565006</v>
      </c>
      <c r="BI209" s="1">
        <f>IF(BG186="","",'Cost and Benefit Parameters'!$M$27)</f>
        <v>267.12624580565006</v>
      </c>
      <c r="BJ209" s="1">
        <f>IF(BH186="","",'Cost and Benefit Parameters'!$M$27)</f>
        <v>267.12624580565006</v>
      </c>
      <c r="BK209" s="1">
        <f>IF(BI186="","",'Cost and Benefit Parameters'!$M$27)</f>
        <v>267.12624580565006</v>
      </c>
      <c r="BL209" s="1">
        <f>IF(BJ186="","",'Cost and Benefit Parameters'!$M$27)</f>
        <v>267.12624580565006</v>
      </c>
      <c r="BM209" s="1">
        <f>IF(BK186="","",'Cost and Benefit Parameters'!$M$27)</f>
        <v>267.12624580565006</v>
      </c>
      <c r="BN209" s="1">
        <f>IF(BL186="","",'Cost and Benefit Parameters'!$M$27)</f>
        <v>267.12624580565006</v>
      </c>
      <c r="BO209" s="1" t="str">
        <f>IF(BM186="","",'Cost and Benefit Parameters'!$M$27)</f>
        <v/>
      </c>
    </row>
    <row r="210" spans="1:72" x14ac:dyDescent="0.55000000000000004">
      <c r="A210" s="642"/>
      <c r="B210" t="s">
        <v>486</v>
      </c>
      <c r="I210" s="1" t="str">
        <f>IF(G187="","",'Cost and Benefit Parameters'!$M$27)</f>
        <v/>
      </c>
      <c r="J210" s="1" t="str">
        <f>IF(H187="","",'Cost and Benefit Parameters'!$M$27)</f>
        <v/>
      </c>
      <c r="K210" s="1" t="str">
        <f>IF(I187="","",'Cost and Benefit Parameters'!$M$27)</f>
        <v/>
      </c>
      <c r="L210" s="1" t="str">
        <f>IF(J187="","",'Cost and Benefit Parameters'!$M$27)</f>
        <v/>
      </c>
      <c r="M210" s="1" t="str">
        <f>IF(K187="","",'Cost and Benefit Parameters'!$M$27)</f>
        <v/>
      </c>
      <c r="N210" s="1" t="str">
        <f>IF(L187="","",'Cost and Benefit Parameters'!$M$27)</f>
        <v/>
      </c>
      <c r="O210" s="1" t="str">
        <f>IF(M187="","",'Cost and Benefit Parameters'!$M$27)</f>
        <v/>
      </c>
      <c r="P210" s="1" t="str">
        <f>IF(N187="","",'Cost and Benefit Parameters'!$M$27)</f>
        <v/>
      </c>
      <c r="Q210" s="1" t="str">
        <f>IF(O187="","",'Cost and Benefit Parameters'!$M$27)</f>
        <v/>
      </c>
      <c r="R210" s="1" t="str">
        <f>IF(P187="","",'Cost and Benefit Parameters'!$M$27)</f>
        <v/>
      </c>
      <c r="S210" s="1" t="str">
        <f>IF(Q187="","",'Cost and Benefit Parameters'!$M$27)</f>
        <v/>
      </c>
      <c r="T210" s="1" t="str">
        <f>IF(R187="","",'Cost and Benefit Parameters'!$M$27)</f>
        <v/>
      </c>
      <c r="U210" s="1" t="str">
        <f>IF(S187="","",'Cost and Benefit Parameters'!$M$27)</f>
        <v/>
      </c>
      <c r="V210" s="1" t="str">
        <f>IF(T187="","",'Cost and Benefit Parameters'!$M$27)</f>
        <v/>
      </c>
      <c r="W210" s="1" t="str">
        <f>IF(U187="","",'Cost and Benefit Parameters'!$M$27)</f>
        <v/>
      </c>
      <c r="X210" s="1" t="str">
        <f>IF(V187="","",'Cost and Benefit Parameters'!$M$27)</f>
        <v/>
      </c>
      <c r="Y210" s="1" t="str">
        <f>IF(W187="","",'Cost and Benefit Parameters'!$M$27)</f>
        <v/>
      </c>
      <c r="Z210" s="1" t="str">
        <f>IF(X187="","",'Cost and Benefit Parameters'!$M$27)</f>
        <v/>
      </c>
      <c r="AA210" s="1" t="str">
        <f>IF(Y187="","",'Cost and Benefit Parameters'!$M$27)</f>
        <v/>
      </c>
      <c r="AB210" s="1">
        <f>IF(Z187="","",'Cost and Benefit Parameters'!$M$27)</f>
        <v>267.12624580565006</v>
      </c>
      <c r="AC210" s="1">
        <f>IF(AA187="","",'Cost and Benefit Parameters'!$M$27)</f>
        <v>267.12624580565006</v>
      </c>
      <c r="AD210" s="1">
        <f>IF(AB187="","",'Cost and Benefit Parameters'!$M$27)</f>
        <v>267.12624580565006</v>
      </c>
      <c r="AE210" s="1">
        <f>IF(AC187="","",'Cost and Benefit Parameters'!$M$27)</f>
        <v>267.12624580565006</v>
      </c>
      <c r="AF210" s="1">
        <f>IF(AD187="","",'Cost and Benefit Parameters'!$M$27)</f>
        <v>267.12624580565006</v>
      </c>
      <c r="AG210" s="1">
        <f>IF(AE187="","",'Cost and Benefit Parameters'!$M$27)</f>
        <v>267.12624580565006</v>
      </c>
      <c r="AH210" s="1">
        <f>IF(AF187="","",'Cost and Benefit Parameters'!$M$27)</f>
        <v>267.12624580565006</v>
      </c>
      <c r="AI210" s="1">
        <f>IF(AG187="","",'Cost and Benefit Parameters'!$M$27)</f>
        <v>267.12624580565006</v>
      </c>
      <c r="AJ210" s="1">
        <f>IF(AH187="","",'Cost and Benefit Parameters'!$M$27)</f>
        <v>267.12624580565006</v>
      </c>
      <c r="AK210" s="1">
        <f>IF(AI187="","",'Cost and Benefit Parameters'!$M$27)</f>
        <v>267.12624580565006</v>
      </c>
      <c r="AL210" s="1">
        <f>IF(AJ187="","",'Cost and Benefit Parameters'!$M$27)</f>
        <v>267.12624580565006</v>
      </c>
      <c r="AM210" s="1">
        <f>IF(AK187="","",'Cost and Benefit Parameters'!$M$27)</f>
        <v>267.12624580565006</v>
      </c>
      <c r="AN210" s="1">
        <f>IF(AL187="","",'Cost and Benefit Parameters'!$M$27)</f>
        <v>267.12624580565006</v>
      </c>
      <c r="AO210" s="1">
        <f>IF(AM187="","",'Cost and Benefit Parameters'!$M$27)</f>
        <v>267.12624580565006</v>
      </c>
      <c r="AP210" s="1">
        <f>IF(AN187="","",'Cost and Benefit Parameters'!$M$27)</f>
        <v>267.12624580565006</v>
      </c>
      <c r="AQ210" s="1">
        <f>IF(AO187="","",'Cost and Benefit Parameters'!$M$27)</f>
        <v>267.12624580565006</v>
      </c>
      <c r="AR210" s="1">
        <f>IF(AP187="","",'Cost and Benefit Parameters'!$M$27)</f>
        <v>267.12624580565006</v>
      </c>
      <c r="AS210" s="1">
        <f>IF(AQ187="","",'Cost and Benefit Parameters'!$M$27)</f>
        <v>267.12624580565006</v>
      </c>
      <c r="AT210" s="1">
        <f>IF(AR187="","",'Cost and Benefit Parameters'!$M$27)</f>
        <v>267.12624580565006</v>
      </c>
      <c r="AU210" s="1">
        <f>IF(AS187="","",'Cost and Benefit Parameters'!$M$27)</f>
        <v>267.12624580565006</v>
      </c>
      <c r="AV210" s="1">
        <f>IF(AT187="","",'Cost and Benefit Parameters'!$M$27)</f>
        <v>267.12624580565006</v>
      </c>
      <c r="AW210" s="1">
        <f>IF(AU187="","",'Cost and Benefit Parameters'!$M$27)</f>
        <v>267.12624580565006</v>
      </c>
      <c r="AX210" s="1">
        <f>IF(AV187="","",'Cost and Benefit Parameters'!$M$27)</f>
        <v>267.12624580565006</v>
      </c>
      <c r="AY210" s="1">
        <f>IF(AW187="","",'Cost and Benefit Parameters'!$M$27)</f>
        <v>267.12624580565006</v>
      </c>
      <c r="AZ210" s="1">
        <f>IF(AX187="","",'Cost and Benefit Parameters'!$M$27)</f>
        <v>267.12624580565006</v>
      </c>
      <c r="BA210" s="1">
        <f>IF(AY187="","",'Cost and Benefit Parameters'!$M$27)</f>
        <v>267.12624580565006</v>
      </c>
      <c r="BB210" s="1">
        <f>IF(AZ187="","",'Cost and Benefit Parameters'!$M$27)</f>
        <v>267.12624580565006</v>
      </c>
      <c r="BC210" s="1">
        <f>IF(BA187="","",'Cost and Benefit Parameters'!$M$27)</f>
        <v>267.12624580565006</v>
      </c>
      <c r="BD210" s="1">
        <f>IF(BB187="","",'Cost and Benefit Parameters'!$M$27)</f>
        <v>267.12624580565006</v>
      </c>
      <c r="BE210" s="1">
        <f>IF(BC187="","",'Cost and Benefit Parameters'!$M$27)</f>
        <v>267.12624580565006</v>
      </c>
      <c r="BF210" s="1">
        <f>IF(BD187="","",'Cost and Benefit Parameters'!$M$27)</f>
        <v>267.12624580565006</v>
      </c>
      <c r="BG210" s="1">
        <f>IF(BE187="","",'Cost and Benefit Parameters'!$M$27)</f>
        <v>267.12624580565006</v>
      </c>
      <c r="BH210" s="1">
        <f>IF(BF187="","",'Cost and Benefit Parameters'!$M$27)</f>
        <v>267.12624580565006</v>
      </c>
      <c r="BI210" s="1">
        <f>IF(BG187="","",'Cost and Benefit Parameters'!$M$27)</f>
        <v>267.12624580565006</v>
      </c>
      <c r="BJ210" s="1">
        <f>IF(BH187="","",'Cost and Benefit Parameters'!$M$27)</f>
        <v>267.12624580565006</v>
      </c>
      <c r="BK210" s="1">
        <f>IF(BI187="","",'Cost and Benefit Parameters'!$M$27)</f>
        <v>267.12624580565006</v>
      </c>
      <c r="BL210" s="1">
        <f>IF(BJ187="","",'Cost and Benefit Parameters'!$M$27)</f>
        <v>267.12624580565006</v>
      </c>
      <c r="BM210" s="1">
        <f>IF(BK187="","",'Cost and Benefit Parameters'!$M$27)</f>
        <v>267.12624580565006</v>
      </c>
      <c r="BN210" s="1">
        <f>IF(BL187="","",'Cost and Benefit Parameters'!$M$27)</f>
        <v>267.12624580565006</v>
      </c>
      <c r="BO210" s="1">
        <f>IF(BM187="","",'Cost and Benefit Parameters'!$M$27)</f>
        <v>267.12624580565006</v>
      </c>
    </row>
    <row r="211" spans="1:72" x14ac:dyDescent="0.55000000000000004">
      <c r="A211" s="643"/>
      <c r="B211" s="329" t="s">
        <v>487</v>
      </c>
      <c r="C211" s="329"/>
      <c r="D211" s="329"/>
      <c r="E211" s="329"/>
      <c r="F211" s="329"/>
      <c r="G211" s="329"/>
      <c r="H211" s="329"/>
      <c r="I211" s="330">
        <f>SUM(I191:I210)</f>
        <v>267.12624580565006</v>
      </c>
      <c r="J211" s="330">
        <f t="shared" ref="J211:BO211" si="66">SUM(J191:J210)</f>
        <v>534.25249161130012</v>
      </c>
      <c r="K211" s="330">
        <f t="shared" si="66"/>
        <v>801.37873741695012</v>
      </c>
      <c r="L211" s="330">
        <f t="shared" si="66"/>
        <v>1068.5049832226002</v>
      </c>
      <c r="M211" s="330">
        <f t="shared" si="66"/>
        <v>1335.6312290282503</v>
      </c>
      <c r="N211" s="330">
        <f t="shared" si="66"/>
        <v>1602.7574748339005</v>
      </c>
      <c r="O211" s="330">
        <f t="shared" si="66"/>
        <v>1869.8837206395506</v>
      </c>
      <c r="P211" s="330">
        <f t="shared" si="66"/>
        <v>2137.0099664452005</v>
      </c>
      <c r="Q211" s="330">
        <f t="shared" si="66"/>
        <v>2404.1362122508503</v>
      </c>
      <c r="R211" s="330">
        <f t="shared" si="66"/>
        <v>2671.2624580565002</v>
      </c>
      <c r="S211" s="330">
        <f t="shared" si="66"/>
        <v>2938.3887038621501</v>
      </c>
      <c r="T211" s="330">
        <f t="shared" si="66"/>
        <v>3205.5149496678</v>
      </c>
      <c r="U211" s="330">
        <f t="shared" si="66"/>
        <v>3472.6411954734499</v>
      </c>
      <c r="V211" s="330">
        <f t="shared" si="66"/>
        <v>3739.7674412790998</v>
      </c>
      <c r="W211" s="330">
        <f t="shared" si="66"/>
        <v>4006.8936870847497</v>
      </c>
      <c r="X211" s="330">
        <f t="shared" si="66"/>
        <v>4274.0199328904</v>
      </c>
      <c r="Y211" s="330">
        <f t="shared" si="66"/>
        <v>4541.1461786960499</v>
      </c>
      <c r="Z211" s="330">
        <f t="shared" si="66"/>
        <v>4808.2724245016998</v>
      </c>
      <c r="AA211" s="330">
        <f t="shared" si="66"/>
        <v>5075.3986703073497</v>
      </c>
      <c r="AB211" s="330">
        <f t="shared" si="66"/>
        <v>5342.5249161129996</v>
      </c>
      <c r="AC211" s="330">
        <f t="shared" si="66"/>
        <v>5342.5249161129996</v>
      </c>
      <c r="AD211" s="330">
        <f t="shared" si="66"/>
        <v>5342.5249161129996</v>
      </c>
      <c r="AE211" s="330">
        <f t="shared" si="66"/>
        <v>5342.5249161129996</v>
      </c>
      <c r="AF211" s="330">
        <f t="shared" si="66"/>
        <v>5342.5249161129996</v>
      </c>
      <c r="AG211" s="330">
        <f t="shared" si="66"/>
        <v>5342.5249161129996</v>
      </c>
      <c r="AH211" s="330">
        <f t="shared" si="66"/>
        <v>5342.5249161129996</v>
      </c>
      <c r="AI211" s="330">
        <f t="shared" si="66"/>
        <v>5342.5249161129996</v>
      </c>
      <c r="AJ211" s="330">
        <f t="shared" si="66"/>
        <v>5342.5249161129996</v>
      </c>
      <c r="AK211" s="330">
        <f t="shared" si="66"/>
        <v>5342.5249161129996</v>
      </c>
      <c r="AL211" s="330">
        <f t="shared" si="66"/>
        <v>5342.5249161129996</v>
      </c>
      <c r="AM211" s="330">
        <f t="shared" si="66"/>
        <v>5342.5249161129996</v>
      </c>
      <c r="AN211" s="330">
        <f t="shared" si="66"/>
        <v>5342.5249161129996</v>
      </c>
      <c r="AO211" s="330">
        <f t="shared" si="66"/>
        <v>5342.5249161129996</v>
      </c>
      <c r="AP211" s="330">
        <f t="shared" si="66"/>
        <v>5342.5249161129996</v>
      </c>
      <c r="AQ211" s="330">
        <f t="shared" si="66"/>
        <v>5342.5249161129996</v>
      </c>
      <c r="AR211" s="330">
        <f t="shared" si="66"/>
        <v>5342.5249161129996</v>
      </c>
      <c r="AS211" s="330">
        <f t="shared" si="66"/>
        <v>5342.5249161129996</v>
      </c>
      <c r="AT211" s="330">
        <f t="shared" si="66"/>
        <v>5342.5249161129996</v>
      </c>
      <c r="AU211" s="330">
        <f t="shared" si="66"/>
        <v>5342.5249161129996</v>
      </c>
      <c r="AV211" s="330">
        <f t="shared" si="66"/>
        <v>5342.5249161129996</v>
      </c>
      <c r="AW211" s="330">
        <f t="shared" si="66"/>
        <v>5075.3986703073497</v>
      </c>
      <c r="AX211" s="330">
        <f t="shared" si="66"/>
        <v>4808.2724245016998</v>
      </c>
      <c r="AY211" s="330">
        <f t="shared" si="66"/>
        <v>4541.1461786960499</v>
      </c>
      <c r="AZ211" s="330">
        <f t="shared" si="66"/>
        <v>4274.0199328904</v>
      </c>
      <c r="BA211" s="330">
        <f t="shared" si="66"/>
        <v>4006.8936870847497</v>
      </c>
      <c r="BB211" s="330">
        <f t="shared" si="66"/>
        <v>3739.7674412790998</v>
      </c>
      <c r="BC211" s="330">
        <f t="shared" si="66"/>
        <v>3472.6411954734499</v>
      </c>
      <c r="BD211" s="330">
        <f t="shared" si="66"/>
        <v>3205.5149496678</v>
      </c>
      <c r="BE211" s="330">
        <f t="shared" si="66"/>
        <v>2938.3887038621501</v>
      </c>
      <c r="BF211" s="330">
        <f t="shared" si="66"/>
        <v>2671.2624580565002</v>
      </c>
      <c r="BG211" s="330">
        <f t="shared" si="66"/>
        <v>2404.1362122508503</v>
      </c>
      <c r="BH211" s="330">
        <f t="shared" si="66"/>
        <v>2137.0099664452005</v>
      </c>
      <c r="BI211" s="330">
        <f t="shared" si="66"/>
        <v>1869.8837206395506</v>
      </c>
      <c r="BJ211" s="330">
        <f t="shared" si="66"/>
        <v>1602.7574748339005</v>
      </c>
      <c r="BK211" s="330">
        <f t="shared" si="66"/>
        <v>1335.6312290282503</v>
      </c>
      <c r="BL211" s="330">
        <f t="shared" si="66"/>
        <v>1068.5049832226002</v>
      </c>
      <c r="BM211" s="330">
        <f t="shared" si="66"/>
        <v>801.37873741695012</v>
      </c>
      <c r="BN211" s="330">
        <f t="shared" si="66"/>
        <v>534.25249161130012</v>
      </c>
      <c r="BO211" s="330">
        <f t="shared" si="66"/>
        <v>267.12624580565006</v>
      </c>
    </row>
    <row r="213" spans="1:72" x14ac:dyDescent="0.55000000000000004">
      <c r="A213" s="641" t="s">
        <v>493</v>
      </c>
      <c r="B213" s="128" t="s">
        <v>501</v>
      </c>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row>
    <row r="214" spans="1:72" x14ac:dyDescent="0.55000000000000004">
      <c r="A214" s="642"/>
      <c r="B214" t="s">
        <v>466</v>
      </c>
      <c r="M214" s="1">
        <f>IF(I191="","",'Cost and Benefit Parameters'!$M$28)</f>
        <v>378.24109580565005</v>
      </c>
      <c r="N214" s="1">
        <f>IF(J191="","",'Cost and Benefit Parameters'!$M$28)</f>
        <v>378.24109580565005</v>
      </c>
      <c r="O214" s="1">
        <f>IF(K191="","",'Cost and Benefit Parameters'!$M$28)</f>
        <v>378.24109580565005</v>
      </c>
      <c r="P214" s="1">
        <f>IF(L191="","",'Cost and Benefit Parameters'!$M$28)</f>
        <v>378.24109580565005</v>
      </c>
      <c r="Q214" s="1">
        <f>IF(M191="","",'Cost and Benefit Parameters'!$M$28)</f>
        <v>378.24109580565005</v>
      </c>
      <c r="R214" s="1">
        <f>IF(N191="","",'Cost and Benefit Parameters'!$M$28)</f>
        <v>378.24109580565005</v>
      </c>
      <c r="S214" s="1">
        <f>IF(O191="","",'Cost and Benefit Parameters'!$M$28)</f>
        <v>378.24109580565005</v>
      </c>
      <c r="T214" s="1">
        <f>IF(P191="","",'Cost and Benefit Parameters'!$M$28)</f>
        <v>378.24109580565005</v>
      </c>
      <c r="U214" s="1">
        <f>IF(Q191="","",'Cost and Benefit Parameters'!$M$28)</f>
        <v>378.24109580565005</v>
      </c>
      <c r="V214" s="1">
        <f>IF(R191="","",'Cost and Benefit Parameters'!$M$28)</f>
        <v>378.24109580565005</v>
      </c>
      <c r="W214" s="1">
        <f>IF(S191="","",'Cost and Benefit Parameters'!$M$28)</f>
        <v>378.24109580565005</v>
      </c>
      <c r="X214" s="1">
        <f>IF(T191="","",'Cost and Benefit Parameters'!$M$28)</f>
        <v>378.24109580565005</v>
      </c>
      <c r="Y214" s="1">
        <f>IF(U191="","",'Cost and Benefit Parameters'!$M$28)</f>
        <v>378.24109580565005</v>
      </c>
      <c r="Z214" s="1">
        <f>IF(V191="","",'Cost and Benefit Parameters'!$M$28)</f>
        <v>378.24109580565005</v>
      </c>
      <c r="AA214" s="1">
        <f>IF(W191="","",'Cost and Benefit Parameters'!$M$28)</f>
        <v>378.24109580565005</v>
      </c>
      <c r="AB214" s="1">
        <f>IF(X191="","",'Cost and Benefit Parameters'!$M$28)</f>
        <v>378.24109580565005</v>
      </c>
      <c r="AC214" s="1">
        <f>IF(Y191="","",'Cost and Benefit Parameters'!$M$28)</f>
        <v>378.24109580565005</v>
      </c>
      <c r="AD214" s="1">
        <f>IF(Z191="","",'Cost and Benefit Parameters'!$M$28)</f>
        <v>378.24109580565005</v>
      </c>
      <c r="AE214" s="1">
        <f>IF(AA191="","",'Cost and Benefit Parameters'!$M$28)</f>
        <v>378.24109580565005</v>
      </c>
      <c r="AF214" s="1">
        <f>IF(AB191="","",'Cost and Benefit Parameters'!$M$28)</f>
        <v>378.24109580565005</v>
      </c>
      <c r="AG214" s="1">
        <f>IF(AC191="","",'Cost and Benefit Parameters'!$M$28)</f>
        <v>378.24109580565005</v>
      </c>
      <c r="AH214" s="1">
        <f>IF(AD191="","",'Cost and Benefit Parameters'!$M$28)</f>
        <v>378.24109580565005</v>
      </c>
      <c r="AI214" s="1">
        <f>IF(AE191="","",'Cost and Benefit Parameters'!$M$28)</f>
        <v>378.24109580565005</v>
      </c>
      <c r="AJ214" s="1">
        <f>IF(AF191="","",'Cost and Benefit Parameters'!$M$28)</f>
        <v>378.24109580565005</v>
      </c>
      <c r="AK214" s="1">
        <f>IF(AG191="","",'Cost and Benefit Parameters'!$M$28)</f>
        <v>378.24109580565005</v>
      </c>
      <c r="AL214" s="1">
        <f>IF(AH191="","",'Cost and Benefit Parameters'!$M$28)</f>
        <v>378.24109580565005</v>
      </c>
      <c r="AM214" s="1">
        <f>IF(AI191="","",'Cost and Benefit Parameters'!$M$28)</f>
        <v>378.24109580565005</v>
      </c>
      <c r="AN214" s="1">
        <f>IF(AJ191="","",'Cost and Benefit Parameters'!$M$28)</f>
        <v>378.24109580565005</v>
      </c>
      <c r="AO214" s="1">
        <f>IF(AK191="","",'Cost and Benefit Parameters'!$M$28)</f>
        <v>378.24109580565005</v>
      </c>
      <c r="AP214" s="1">
        <f>IF(AL191="","",'Cost and Benefit Parameters'!$M$28)</f>
        <v>378.24109580565005</v>
      </c>
      <c r="AQ214" s="1">
        <f>IF(AM191="","",'Cost and Benefit Parameters'!$M$28)</f>
        <v>378.24109580565005</v>
      </c>
      <c r="AR214" s="1">
        <f>IF(AN191="","",'Cost and Benefit Parameters'!$M$28)</f>
        <v>378.24109580565005</v>
      </c>
      <c r="AS214" s="1">
        <f>IF(AO191="","",'Cost and Benefit Parameters'!$M$28)</f>
        <v>378.24109580565005</v>
      </c>
      <c r="AT214" s="1">
        <f>IF(AP191="","",'Cost and Benefit Parameters'!$M$28)</f>
        <v>378.24109580565005</v>
      </c>
      <c r="AU214" s="1">
        <f>IF(AQ191="","",'Cost and Benefit Parameters'!$M$28)</f>
        <v>378.24109580565005</v>
      </c>
      <c r="AV214" s="1">
        <f>IF(AR191="","",'Cost and Benefit Parameters'!$M$28)</f>
        <v>378.24109580565005</v>
      </c>
      <c r="AW214" s="1">
        <f>IF(AS191="","",'Cost and Benefit Parameters'!$M$28)</f>
        <v>378.24109580565005</v>
      </c>
      <c r="AX214" s="1">
        <f>IF(AT191="","",'Cost and Benefit Parameters'!$M$28)</f>
        <v>378.24109580565005</v>
      </c>
      <c r="AY214" s="1">
        <f>IF(AU191="","",'Cost and Benefit Parameters'!$M$28)</f>
        <v>378.24109580565005</v>
      </c>
      <c r="AZ214" s="1">
        <f>IF(AV191="","",'Cost and Benefit Parameters'!$M$28)</f>
        <v>378.24109580565005</v>
      </c>
      <c r="BA214" s="1" t="str">
        <f>IF(AW191="","",'Cost and Benefit Parameters'!$M$28)</f>
        <v/>
      </c>
      <c r="BB214" s="1" t="str">
        <f>IF(AX191="","",'Cost and Benefit Parameters'!$M$28)</f>
        <v/>
      </c>
      <c r="BC214" s="1" t="str">
        <f>IF(AY191="","",'Cost and Benefit Parameters'!$M$28)</f>
        <v/>
      </c>
      <c r="BD214" s="1" t="str">
        <f>IF(AZ191="","",'Cost and Benefit Parameters'!$M$28)</f>
        <v/>
      </c>
      <c r="BE214" s="1" t="str">
        <f>IF(BA191="","",'Cost and Benefit Parameters'!$M$28)</f>
        <v/>
      </c>
      <c r="BF214" s="1" t="str">
        <f>IF(BB191="","",'Cost and Benefit Parameters'!$M$28)</f>
        <v/>
      </c>
      <c r="BG214" s="1" t="str">
        <f>IF(BC191="","",'Cost and Benefit Parameters'!$M$28)</f>
        <v/>
      </c>
      <c r="BH214" s="1" t="str">
        <f>IF(BD191="","",'Cost and Benefit Parameters'!$M$28)</f>
        <v/>
      </c>
      <c r="BI214" s="1" t="str">
        <f>IF(BE191="","",'Cost and Benefit Parameters'!$M$28)</f>
        <v/>
      </c>
      <c r="BJ214" s="1" t="str">
        <f>IF(BF191="","",'Cost and Benefit Parameters'!$M$28)</f>
        <v/>
      </c>
      <c r="BK214" s="1" t="str">
        <f>IF(BG191="","",'Cost and Benefit Parameters'!$M$28)</f>
        <v/>
      </c>
      <c r="BL214" s="1" t="str">
        <f>IF(BH191="","",'Cost and Benefit Parameters'!$M$28)</f>
        <v/>
      </c>
      <c r="BM214" s="1" t="str">
        <f>IF(BI191="","",'Cost and Benefit Parameters'!$M$28)</f>
        <v/>
      </c>
      <c r="BN214" s="1" t="str">
        <f>IF(BJ191="","",'Cost and Benefit Parameters'!$M$28)</f>
        <v/>
      </c>
      <c r="BO214" s="1" t="str">
        <f>IF(BK191="","",'Cost and Benefit Parameters'!$M$28)</f>
        <v/>
      </c>
      <c r="BP214" s="1" t="str">
        <f>IF(BL191="","",'Cost and Benefit Parameters'!$M$28)</f>
        <v/>
      </c>
      <c r="BQ214" s="1" t="str">
        <f>IF(BM191="","",'Cost and Benefit Parameters'!$M$28)</f>
        <v/>
      </c>
      <c r="BR214" s="1" t="str">
        <f>IF(BN191="","",'Cost and Benefit Parameters'!$M$28)</f>
        <v/>
      </c>
      <c r="BS214" s="1" t="str">
        <f>IF(BO191="","",'Cost and Benefit Parameters'!$M$28)</f>
        <v/>
      </c>
    </row>
    <row r="215" spans="1:72" x14ac:dyDescent="0.55000000000000004">
      <c r="A215" s="642"/>
      <c r="B215" t="s">
        <v>468</v>
      </c>
      <c r="M215" s="1" t="str">
        <f>IF(I192="","",'Cost and Benefit Parameters'!$M$28)</f>
        <v/>
      </c>
      <c r="N215" s="1">
        <f>IF(J192="","",'Cost and Benefit Parameters'!$M$28)</f>
        <v>378.24109580565005</v>
      </c>
      <c r="O215" s="1">
        <f>IF(K192="","",'Cost and Benefit Parameters'!$M$28)</f>
        <v>378.24109580565005</v>
      </c>
      <c r="P215" s="1">
        <f>IF(L192="","",'Cost and Benefit Parameters'!$M$28)</f>
        <v>378.24109580565005</v>
      </c>
      <c r="Q215" s="1">
        <f>IF(M192="","",'Cost and Benefit Parameters'!$M$28)</f>
        <v>378.24109580565005</v>
      </c>
      <c r="R215" s="1">
        <f>IF(N192="","",'Cost and Benefit Parameters'!$M$28)</f>
        <v>378.24109580565005</v>
      </c>
      <c r="S215" s="1">
        <f>IF(O192="","",'Cost and Benefit Parameters'!$M$28)</f>
        <v>378.24109580565005</v>
      </c>
      <c r="T215" s="1">
        <f>IF(P192="","",'Cost and Benefit Parameters'!$M$28)</f>
        <v>378.24109580565005</v>
      </c>
      <c r="U215" s="1">
        <f>IF(Q192="","",'Cost and Benefit Parameters'!$M$28)</f>
        <v>378.24109580565005</v>
      </c>
      <c r="V215" s="1">
        <f>IF(R192="","",'Cost and Benefit Parameters'!$M$28)</f>
        <v>378.24109580565005</v>
      </c>
      <c r="W215" s="1">
        <f>IF(S192="","",'Cost and Benefit Parameters'!$M$28)</f>
        <v>378.24109580565005</v>
      </c>
      <c r="X215" s="1">
        <f>IF(T192="","",'Cost and Benefit Parameters'!$M$28)</f>
        <v>378.24109580565005</v>
      </c>
      <c r="Y215" s="1">
        <f>IF(U192="","",'Cost and Benefit Parameters'!$M$28)</f>
        <v>378.24109580565005</v>
      </c>
      <c r="Z215" s="1">
        <f>IF(V192="","",'Cost and Benefit Parameters'!$M$28)</f>
        <v>378.24109580565005</v>
      </c>
      <c r="AA215" s="1">
        <f>IF(W192="","",'Cost and Benefit Parameters'!$M$28)</f>
        <v>378.24109580565005</v>
      </c>
      <c r="AB215" s="1">
        <f>IF(X192="","",'Cost and Benefit Parameters'!$M$28)</f>
        <v>378.24109580565005</v>
      </c>
      <c r="AC215" s="1">
        <f>IF(Y192="","",'Cost and Benefit Parameters'!$M$28)</f>
        <v>378.24109580565005</v>
      </c>
      <c r="AD215" s="1">
        <f>IF(Z192="","",'Cost and Benefit Parameters'!$M$28)</f>
        <v>378.24109580565005</v>
      </c>
      <c r="AE215" s="1">
        <f>IF(AA192="","",'Cost and Benefit Parameters'!$M$28)</f>
        <v>378.24109580565005</v>
      </c>
      <c r="AF215" s="1">
        <f>IF(AB192="","",'Cost and Benefit Parameters'!$M$28)</f>
        <v>378.24109580565005</v>
      </c>
      <c r="AG215" s="1">
        <f>IF(AC192="","",'Cost and Benefit Parameters'!$M$28)</f>
        <v>378.24109580565005</v>
      </c>
      <c r="AH215" s="1">
        <f>IF(AD192="","",'Cost and Benefit Parameters'!$M$28)</f>
        <v>378.24109580565005</v>
      </c>
      <c r="AI215" s="1">
        <f>IF(AE192="","",'Cost and Benefit Parameters'!$M$28)</f>
        <v>378.24109580565005</v>
      </c>
      <c r="AJ215" s="1">
        <f>IF(AF192="","",'Cost and Benefit Parameters'!$M$28)</f>
        <v>378.24109580565005</v>
      </c>
      <c r="AK215" s="1">
        <f>IF(AG192="","",'Cost and Benefit Parameters'!$M$28)</f>
        <v>378.24109580565005</v>
      </c>
      <c r="AL215" s="1">
        <f>IF(AH192="","",'Cost and Benefit Parameters'!$M$28)</f>
        <v>378.24109580565005</v>
      </c>
      <c r="AM215" s="1">
        <f>IF(AI192="","",'Cost and Benefit Parameters'!$M$28)</f>
        <v>378.24109580565005</v>
      </c>
      <c r="AN215" s="1">
        <f>IF(AJ192="","",'Cost and Benefit Parameters'!$M$28)</f>
        <v>378.24109580565005</v>
      </c>
      <c r="AO215" s="1">
        <f>IF(AK192="","",'Cost and Benefit Parameters'!$M$28)</f>
        <v>378.24109580565005</v>
      </c>
      <c r="AP215" s="1">
        <f>IF(AL192="","",'Cost and Benefit Parameters'!$M$28)</f>
        <v>378.24109580565005</v>
      </c>
      <c r="AQ215" s="1">
        <f>IF(AM192="","",'Cost and Benefit Parameters'!$M$28)</f>
        <v>378.24109580565005</v>
      </c>
      <c r="AR215" s="1">
        <f>IF(AN192="","",'Cost and Benefit Parameters'!$M$28)</f>
        <v>378.24109580565005</v>
      </c>
      <c r="AS215" s="1">
        <f>IF(AO192="","",'Cost and Benefit Parameters'!$M$28)</f>
        <v>378.24109580565005</v>
      </c>
      <c r="AT215" s="1">
        <f>IF(AP192="","",'Cost and Benefit Parameters'!$M$28)</f>
        <v>378.24109580565005</v>
      </c>
      <c r="AU215" s="1">
        <f>IF(AQ192="","",'Cost and Benefit Parameters'!$M$28)</f>
        <v>378.24109580565005</v>
      </c>
      <c r="AV215" s="1">
        <f>IF(AR192="","",'Cost and Benefit Parameters'!$M$28)</f>
        <v>378.24109580565005</v>
      </c>
      <c r="AW215" s="1">
        <f>IF(AS192="","",'Cost and Benefit Parameters'!$M$28)</f>
        <v>378.24109580565005</v>
      </c>
      <c r="AX215" s="1">
        <f>IF(AT192="","",'Cost and Benefit Parameters'!$M$28)</f>
        <v>378.24109580565005</v>
      </c>
      <c r="AY215" s="1">
        <f>IF(AU192="","",'Cost and Benefit Parameters'!$M$28)</f>
        <v>378.24109580565005</v>
      </c>
      <c r="AZ215" s="1">
        <f>IF(AV192="","",'Cost and Benefit Parameters'!$M$28)</f>
        <v>378.24109580565005</v>
      </c>
      <c r="BA215" s="1">
        <f>IF(AW192="","",'Cost and Benefit Parameters'!$M$28)</f>
        <v>378.24109580565005</v>
      </c>
      <c r="BB215" s="1" t="str">
        <f>IF(AX192="","",'Cost and Benefit Parameters'!$M$28)</f>
        <v/>
      </c>
      <c r="BC215" s="1" t="str">
        <f>IF(AY192="","",'Cost and Benefit Parameters'!$M$28)</f>
        <v/>
      </c>
      <c r="BD215" s="1" t="str">
        <f>IF(AZ192="","",'Cost and Benefit Parameters'!$M$28)</f>
        <v/>
      </c>
      <c r="BE215" s="1" t="str">
        <f>IF(BA192="","",'Cost and Benefit Parameters'!$M$28)</f>
        <v/>
      </c>
      <c r="BF215" s="1" t="str">
        <f>IF(BB192="","",'Cost and Benefit Parameters'!$M$28)</f>
        <v/>
      </c>
      <c r="BG215" s="1" t="str">
        <f>IF(BC192="","",'Cost and Benefit Parameters'!$M$28)</f>
        <v/>
      </c>
      <c r="BH215" s="1" t="str">
        <f>IF(BD192="","",'Cost and Benefit Parameters'!$M$28)</f>
        <v/>
      </c>
      <c r="BI215" s="1" t="str">
        <f>IF(BE192="","",'Cost and Benefit Parameters'!$M$28)</f>
        <v/>
      </c>
      <c r="BJ215" s="1" t="str">
        <f>IF(BF192="","",'Cost and Benefit Parameters'!$M$28)</f>
        <v/>
      </c>
      <c r="BK215" s="1" t="str">
        <f>IF(BG192="","",'Cost and Benefit Parameters'!$M$28)</f>
        <v/>
      </c>
      <c r="BL215" s="1" t="str">
        <f>IF(BH192="","",'Cost and Benefit Parameters'!$M$28)</f>
        <v/>
      </c>
      <c r="BM215" s="1" t="str">
        <f>IF(BI192="","",'Cost and Benefit Parameters'!$M$28)</f>
        <v/>
      </c>
      <c r="BN215" s="1" t="str">
        <f>IF(BJ192="","",'Cost and Benefit Parameters'!$M$28)</f>
        <v/>
      </c>
      <c r="BO215" s="1" t="str">
        <f>IF(BK192="","",'Cost and Benefit Parameters'!$M$28)</f>
        <v/>
      </c>
      <c r="BP215" s="1" t="str">
        <f>IF(BL192="","",'Cost and Benefit Parameters'!$M$28)</f>
        <v/>
      </c>
      <c r="BQ215" s="1" t="str">
        <f>IF(BM192="","",'Cost and Benefit Parameters'!$M$28)</f>
        <v/>
      </c>
      <c r="BR215" s="1" t="str">
        <f>IF(BN192="","",'Cost and Benefit Parameters'!$M$28)</f>
        <v/>
      </c>
      <c r="BS215" s="1" t="str">
        <f>IF(BO192="","",'Cost and Benefit Parameters'!$M$28)</f>
        <v/>
      </c>
    </row>
    <row r="216" spans="1:72" x14ac:dyDescent="0.55000000000000004">
      <c r="A216" s="642"/>
      <c r="B216" t="s">
        <v>469</v>
      </c>
      <c r="M216" s="1" t="str">
        <f>IF(I193="","",'Cost and Benefit Parameters'!$M$28)</f>
        <v/>
      </c>
      <c r="N216" s="1" t="str">
        <f>IF(J193="","",'Cost and Benefit Parameters'!$M$28)</f>
        <v/>
      </c>
      <c r="O216" s="1">
        <f>IF(K193="","",'Cost and Benefit Parameters'!$M$28)</f>
        <v>378.24109580565005</v>
      </c>
      <c r="P216" s="1">
        <f>IF(L193="","",'Cost and Benefit Parameters'!$M$28)</f>
        <v>378.24109580565005</v>
      </c>
      <c r="Q216" s="1">
        <f>IF(M193="","",'Cost and Benefit Parameters'!$M$28)</f>
        <v>378.24109580565005</v>
      </c>
      <c r="R216" s="1">
        <f>IF(N193="","",'Cost and Benefit Parameters'!$M$28)</f>
        <v>378.24109580565005</v>
      </c>
      <c r="S216" s="1">
        <f>IF(O193="","",'Cost and Benefit Parameters'!$M$28)</f>
        <v>378.24109580565005</v>
      </c>
      <c r="T216" s="1">
        <f>IF(P193="","",'Cost and Benefit Parameters'!$M$28)</f>
        <v>378.24109580565005</v>
      </c>
      <c r="U216" s="1">
        <f>IF(Q193="","",'Cost and Benefit Parameters'!$M$28)</f>
        <v>378.24109580565005</v>
      </c>
      <c r="V216" s="1">
        <f>IF(R193="","",'Cost and Benefit Parameters'!$M$28)</f>
        <v>378.24109580565005</v>
      </c>
      <c r="W216" s="1">
        <f>IF(S193="","",'Cost and Benefit Parameters'!$M$28)</f>
        <v>378.24109580565005</v>
      </c>
      <c r="X216" s="1">
        <f>IF(T193="","",'Cost and Benefit Parameters'!$M$28)</f>
        <v>378.24109580565005</v>
      </c>
      <c r="Y216" s="1">
        <f>IF(U193="","",'Cost and Benefit Parameters'!$M$28)</f>
        <v>378.24109580565005</v>
      </c>
      <c r="Z216" s="1">
        <f>IF(V193="","",'Cost and Benefit Parameters'!$M$28)</f>
        <v>378.24109580565005</v>
      </c>
      <c r="AA216" s="1">
        <f>IF(W193="","",'Cost and Benefit Parameters'!$M$28)</f>
        <v>378.24109580565005</v>
      </c>
      <c r="AB216" s="1">
        <f>IF(X193="","",'Cost and Benefit Parameters'!$M$28)</f>
        <v>378.24109580565005</v>
      </c>
      <c r="AC216" s="1">
        <f>IF(Y193="","",'Cost and Benefit Parameters'!$M$28)</f>
        <v>378.24109580565005</v>
      </c>
      <c r="AD216" s="1">
        <f>IF(Z193="","",'Cost and Benefit Parameters'!$M$28)</f>
        <v>378.24109580565005</v>
      </c>
      <c r="AE216" s="1">
        <f>IF(AA193="","",'Cost and Benefit Parameters'!$M$28)</f>
        <v>378.24109580565005</v>
      </c>
      <c r="AF216" s="1">
        <f>IF(AB193="","",'Cost and Benefit Parameters'!$M$28)</f>
        <v>378.24109580565005</v>
      </c>
      <c r="AG216" s="1">
        <f>IF(AC193="","",'Cost and Benefit Parameters'!$M$28)</f>
        <v>378.24109580565005</v>
      </c>
      <c r="AH216" s="1">
        <f>IF(AD193="","",'Cost and Benefit Parameters'!$M$28)</f>
        <v>378.24109580565005</v>
      </c>
      <c r="AI216" s="1">
        <f>IF(AE193="","",'Cost and Benefit Parameters'!$M$28)</f>
        <v>378.24109580565005</v>
      </c>
      <c r="AJ216" s="1">
        <f>IF(AF193="","",'Cost and Benefit Parameters'!$M$28)</f>
        <v>378.24109580565005</v>
      </c>
      <c r="AK216" s="1">
        <f>IF(AG193="","",'Cost and Benefit Parameters'!$M$28)</f>
        <v>378.24109580565005</v>
      </c>
      <c r="AL216" s="1">
        <f>IF(AH193="","",'Cost and Benefit Parameters'!$M$28)</f>
        <v>378.24109580565005</v>
      </c>
      <c r="AM216" s="1">
        <f>IF(AI193="","",'Cost and Benefit Parameters'!$M$28)</f>
        <v>378.24109580565005</v>
      </c>
      <c r="AN216" s="1">
        <f>IF(AJ193="","",'Cost and Benefit Parameters'!$M$28)</f>
        <v>378.24109580565005</v>
      </c>
      <c r="AO216" s="1">
        <f>IF(AK193="","",'Cost and Benefit Parameters'!$M$28)</f>
        <v>378.24109580565005</v>
      </c>
      <c r="AP216" s="1">
        <f>IF(AL193="","",'Cost and Benefit Parameters'!$M$28)</f>
        <v>378.24109580565005</v>
      </c>
      <c r="AQ216" s="1">
        <f>IF(AM193="","",'Cost and Benefit Parameters'!$M$28)</f>
        <v>378.24109580565005</v>
      </c>
      <c r="AR216" s="1">
        <f>IF(AN193="","",'Cost and Benefit Parameters'!$M$28)</f>
        <v>378.24109580565005</v>
      </c>
      <c r="AS216" s="1">
        <f>IF(AO193="","",'Cost and Benefit Parameters'!$M$28)</f>
        <v>378.24109580565005</v>
      </c>
      <c r="AT216" s="1">
        <f>IF(AP193="","",'Cost and Benefit Parameters'!$M$28)</f>
        <v>378.24109580565005</v>
      </c>
      <c r="AU216" s="1">
        <f>IF(AQ193="","",'Cost and Benefit Parameters'!$M$28)</f>
        <v>378.24109580565005</v>
      </c>
      <c r="AV216" s="1">
        <f>IF(AR193="","",'Cost and Benefit Parameters'!$M$28)</f>
        <v>378.24109580565005</v>
      </c>
      <c r="AW216" s="1">
        <f>IF(AS193="","",'Cost and Benefit Parameters'!$M$28)</f>
        <v>378.24109580565005</v>
      </c>
      <c r="AX216" s="1">
        <f>IF(AT193="","",'Cost and Benefit Parameters'!$M$28)</f>
        <v>378.24109580565005</v>
      </c>
      <c r="AY216" s="1">
        <f>IF(AU193="","",'Cost and Benefit Parameters'!$M$28)</f>
        <v>378.24109580565005</v>
      </c>
      <c r="AZ216" s="1">
        <f>IF(AV193="","",'Cost and Benefit Parameters'!$M$28)</f>
        <v>378.24109580565005</v>
      </c>
      <c r="BA216" s="1">
        <f>IF(AW193="","",'Cost and Benefit Parameters'!$M$28)</f>
        <v>378.24109580565005</v>
      </c>
      <c r="BB216" s="1">
        <f>IF(AX193="","",'Cost and Benefit Parameters'!$M$28)</f>
        <v>378.24109580565005</v>
      </c>
      <c r="BC216" s="1" t="str">
        <f>IF(AY193="","",'Cost and Benefit Parameters'!$M$28)</f>
        <v/>
      </c>
      <c r="BD216" s="1" t="str">
        <f>IF(AZ193="","",'Cost and Benefit Parameters'!$M$28)</f>
        <v/>
      </c>
      <c r="BE216" s="1" t="str">
        <f>IF(BA193="","",'Cost and Benefit Parameters'!$M$28)</f>
        <v/>
      </c>
      <c r="BF216" s="1" t="str">
        <f>IF(BB193="","",'Cost and Benefit Parameters'!$M$28)</f>
        <v/>
      </c>
      <c r="BG216" s="1" t="str">
        <f>IF(BC193="","",'Cost and Benefit Parameters'!$M$28)</f>
        <v/>
      </c>
      <c r="BH216" s="1" t="str">
        <f>IF(BD193="","",'Cost and Benefit Parameters'!$M$28)</f>
        <v/>
      </c>
      <c r="BI216" s="1" t="str">
        <f>IF(BE193="","",'Cost and Benefit Parameters'!$M$28)</f>
        <v/>
      </c>
      <c r="BJ216" s="1" t="str">
        <f>IF(BF193="","",'Cost and Benefit Parameters'!$M$28)</f>
        <v/>
      </c>
      <c r="BK216" s="1" t="str">
        <f>IF(BG193="","",'Cost and Benefit Parameters'!$M$28)</f>
        <v/>
      </c>
      <c r="BL216" s="1" t="str">
        <f>IF(BH193="","",'Cost and Benefit Parameters'!$M$28)</f>
        <v/>
      </c>
      <c r="BM216" s="1" t="str">
        <f>IF(BI193="","",'Cost and Benefit Parameters'!$M$28)</f>
        <v/>
      </c>
      <c r="BN216" s="1" t="str">
        <f>IF(BJ193="","",'Cost and Benefit Parameters'!$M$28)</f>
        <v/>
      </c>
      <c r="BO216" s="1" t="str">
        <f>IF(BK193="","",'Cost and Benefit Parameters'!$M$28)</f>
        <v/>
      </c>
      <c r="BP216" s="1" t="str">
        <f>IF(BL193="","",'Cost and Benefit Parameters'!$M$28)</f>
        <v/>
      </c>
      <c r="BQ216" s="1" t="str">
        <f>IF(BM193="","",'Cost and Benefit Parameters'!$M$28)</f>
        <v/>
      </c>
      <c r="BR216" s="1" t="str">
        <f>IF(BN193="","",'Cost and Benefit Parameters'!$M$28)</f>
        <v/>
      </c>
      <c r="BS216" s="1" t="str">
        <f>IF(BO193="","",'Cost and Benefit Parameters'!$M$28)</f>
        <v/>
      </c>
    </row>
    <row r="217" spans="1:72" x14ac:dyDescent="0.55000000000000004">
      <c r="A217" s="642"/>
      <c r="B217" t="s">
        <v>470</v>
      </c>
      <c r="M217" s="1" t="str">
        <f>IF(I194="","",'Cost and Benefit Parameters'!$M$28)</f>
        <v/>
      </c>
      <c r="N217" s="1" t="str">
        <f>IF(J194="","",'Cost and Benefit Parameters'!$M$28)</f>
        <v/>
      </c>
      <c r="O217" s="1" t="str">
        <f>IF(K194="","",'Cost and Benefit Parameters'!$M$28)</f>
        <v/>
      </c>
      <c r="P217" s="1">
        <f>IF(L194="","",'Cost and Benefit Parameters'!$M$28)</f>
        <v>378.24109580565005</v>
      </c>
      <c r="Q217" s="1">
        <f>IF(M194="","",'Cost and Benefit Parameters'!$M$28)</f>
        <v>378.24109580565005</v>
      </c>
      <c r="R217" s="1">
        <f>IF(N194="","",'Cost and Benefit Parameters'!$M$28)</f>
        <v>378.24109580565005</v>
      </c>
      <c r="S217" s="1">
        <f>IF(O194="","",'Cost and Benefit Parameters'!$M$28)</f>
        <v>378.24109580565005</v>
      </c>
      <c r="T217" s="1">
        <f>IF(P194="","",'Cost and Benefit Parameters'!$M$28)</f>
        <v>378.24109580565005</v>
      </c>
      <c r="U217" s="1">
        <f>IF(Q194="","",'Cost and Benefit Parameters'!$M$28)</f>
        <v>378.24109580565005</v>
      </c>
      <c r="V217" s="1">
        <f>IF(R194="","",'Cost and Benefit Parameters'!$M$28)</f>
        <v>378.24109580565005</v>
      </c>
      <c r="W217" s="1">
        <f>IF(S194="","",'Cost and Benefit Parameters'!$M$28)</f>
        <v>378.24109580565005</v>
      </c>
      <c r="X217" s="1">
        <f>IF(T194="","",'Cost and Benefit Parameters'!$M$28)</f>
        <v>378.24109580565005</v>
      </c>
      <c r="Y217" s="1">
        <f>IF(U194="","",'Cost and Benefit Parameters'!$M$28)</f>
        <v>378.24109580565005</v>
      </c>
      <c r="Z217" s="1">
        <f>IF(V194="","",'Cost and Benefit Parameters'!$M$28)</f>
        <v>378.24109580565005</v>
      </c>
      <c r="AA217" s="1">
        <f>IF(W194="","",'Cost and Benefit Parameters'!$M$28)</f>
        <v>378.24109580565005</v>
      </c>
      <c r="AB217" s="1">
        <f>IF(X194="","",'Cost and Benefit Parameters'!$M$28)</f>
        <v>378.24109580565005</v>
      </c>
      <c r="AC217" s="1">
        <f>IF(Y194="","",'Cost and Benefit Parameters'!$M$28)</f>
        <v>378.24109580565005</v>
      </c>
      <c r="AD217" s="1">
        <f>IF(Z194="","",'Cost and Benefit Parameters'!$M$28)</f>
        <v>378.24109580565005</v>
      </c>
      <c r="AE217" s="1">
        <f>IF(AA194="","",'Cost and Benefit Parameters'!$M$28)</f>
        <v>378.24109580565005</v>
      </c>
      <c r="AF217" s="1">
        <f>IF(AB194="","",'Cost and Benefit Parameters'!$M$28)</f>
        <v>378.24109580565005</v>
      </c>
      <c r="AG217" s="1">
        <f>IF(AC194="","",'Cost and Benefit Parameters'!$M$28)</f>
        <v>378.24109580565005</v>
      </c>
      <c r="AH217" s="1">
        <f>IF(AD194="","",'Cost and Benefit Parameters'!$M$28)</f>
        <v>378.24109580565005</v>
      </c>
      <c r="AI217" s="1">
        <f>IF(AE194="","",'Cost and Benefit Parameters'!$M$28)</f>
        <v>378.24109580565005</v>
      </c>
      <c r="AJ217" s="1">
        <f>IF(AF194="","",'Cost and Benefit Parameters'!$M$28)</f>
        <v>378.24109580565005</v>
      </c>
      <c r="AK217" s="1">
        <f>IF(AG194="","",'Cost and Benefit Parameters'!$M$28)</f>
        <v>378.24109580565005</v>
      </c>
      <c r="AL217" s="1">
        <f>IF(AH194="","",'Cost and Benefit Parameters'!$M$28)</f>
        <v>378.24109580565005</v>
      </c>
      <c r="AM217" s="1">
        <f>IF(AI194="","",'Cost and Benefit Parameters'!$M$28)</f>
        <v>378.24109580565005</v>
      </c>
      <c r="AN217" s="1">
        <f>IF(AJ194="","",'Cost and Benefit Parameters'!$M$28)</f>
        <v>378.24109580565005</v>
      </c>
      <c r="AO217" s="1">
        <f>IF(AK194="","",'Cost and Benefit Parameters'!$M$28)</f>
        <v>378.24109580565005</v>
      </c>
      <c r="AP217" s="1">
        <f>IF(AL194="","",'Cost and Benefit Parameters'!$M$28)</f>
        <v>378.24109580565005</v>
      </c>
      <c r="AQ217" s="1">
        <f>IF(AM194="","",'Cost and Benefit Parameters'!$M$28)</f>
        <v>378.24109580565005</v>
      </c>
      <c r="AR217" s="1">
        <f>IF(AN194="","",'Cost and Benefit Parameters'!$M$28)</f>
        <v>378.24109580565005</v>
      </c>
      <c r="AS217" s="1">
        <f>IF(AO194="","",'Cost and Benefit Parameters'!$M$28)</f>
        <v>378.24109580565005</v>
      </c>
      <c r="AT217" s="1">
        <f>IF(AP194="","",'Cost and Benefit Parameters'!$M$28)</f>
        <v>378.24109580565005</v>
      </c>
      <c r="AU217" s="1">
        <f>IF(AQ194="","",'Cost and Benefit Parameters'!$M$28)</f>
        <v>378.24109580565005</v>
      </c>
      <c r="AV217" s="1">
        <f>IF(AR194="","",'Cost and Benefit Parameters'!$M$28)</f>
        <v>378.24109580565005</v>
      </c>
      <c r="AW217" s="1">
        <f>IF(AS194="","",'Cost and Benefit Parameters'!$M$28)</f>
        <v>378.24109580565005</v>
      </c>
      <c r="AX217" s="1">
        <f>IF(AT194="","",'Cost and Benefit Parameters'!$M$28)</f>
        <v>378.24109580565005</v>
      </c>
      <c r="AY217" s="1">
        <f>IF(AU194="","",'Cost and Benefit Parameters'!$M$28)</f>
        <v>378.24109580565005</v>
      </c>
      <c r="AZ217" s="1">
        <f>IF(AV194="","",'Cost and Benefit Parameters'!$M$28)</f>
        <v>378.24109580565005</v>
      </c>
      <c r="BA217" s="1">
        <f>IF(AW194="","",'Cost and Benefit Parameters'!$M$28)</f>
        <v>378.24109580565005</v>
      </c>
      <c r="BB217" s="1">
        <f>IF(AX194="","",'Cost and Benefit Parameters'!$M$28)</f>
        <v>378.24109580565005</v>
      </c>
      <c r="BC217" s="1">
        <f>IF(AY194="","",'Cost and Benefit Parameters'!$M$28)</f>
        <v>378.24109580565005</v>
      </c>
      <c r="BD217" s="1" t="str">
        <f>IF(AZ194="","",'Cost and Benefit Parameters'!$M$28)</f>
        <v/>
      </c>
      <c r="BE217" s="1" t="str">
        <f>IF(BA194="","",'Cost and Benefit Parameters'!$M$28)</f>
        <v/>
      </c>
      <c r="BF217" s="1" t="str">
        <f>IF(BB194="","",'Cost and Benefit Parameters'!$M$28)</f>
        <v/>
      </c>
      <c r="BG217" s="1" t="str">
        <f>IF(BC194="","",'Cost and Benefit Parameters'!$M$28)</f>
        <v/>
      </c>
      <c r="BH217" s="1" t="str">
        <f>IF(BD194="","",'Cost and Benefit Parameters'!$M$28)</f>
        <v/>
      </c>
      <c r="BI217" s="1" t="str">
        <f>IF(BE194="","",'Cost and Benefit Parameters'!$M$28)</f>
        <v/>
      </c>
      <c r="BJ217" s="1" t="str">
        <f>IF(BF194="","",'Cost and Benefit Parameters'!$M$28)</f>
        <v/>
      </c>
      <c r="BK217" s="1" t="str">
        <f>IF(BG194="","",'Cost and Benefit Parameters'!$M$28)</f>
        <v/>
      </c>
      <c r="BL217" s="1" t="str">
        <f>IF(BH194="","",'Cost and Benefit Parameters'!$M$28)</f>
        <v/>
      </c>
      <c r="BM217" s="1" t="str">
        <f>IF(BI194="","",'Cost and Benefit Parameters'!$M$28)</f>
        <v/>
      </c>
      <c r="BN217" s="1" t="str">
        <f>IF(BJ194="","",'Cost and Benefit Parameters'!$M$28)</f>
        <v/>
      </c>
      <c r="BO217" s="1" t="str">
        <f>IF(BK194="","",'Cost and Benefit Parameters'!$M$28)</f>
        <v/>
      </c>
      <c r="BP217" s="1" t="str">
        <f>IF(BL194="","",'Cost and Benefit Parameters'!$M$28)</f>
        <v/>
      </c>
      <c r="BQ217" s="1" t="str">
        <f>IF(BM194="","",'Cost and Benefit Parameters'!$M$28)</f>
        <v/>
      </c>
      <c r="BR217" s="1" t="str">
        <f>IF(BN194="","",'Cost and Benefit Parameters'!$M$28)</f>
        <v/>
      </c>
      <c r="BS217" s="1" t="str">
        <f>IF(BO194="","",'Cost and Benefit Parameters'!$M$28)</f>
        <v/>
      </c>
    </row>
    <row r="218" spans="1:72" x14ac:dyDescent="0.55000000000000004">
      <c r="A218" s="642"/>
      <c r="B218" t="s">
        <v>471</v>
      </c>
      <c r="M218" s="1" t="str">
        <f>IF(I195="","",'Cost and Benefit Parameters'!$M$28)</f>
        <v/>
      </c>
      <c r="N218" s="1" t="str">
        <f>IF(J195="","",'Cost and Benefit Parameters'!$M$28)</f>
        <v/>
      </c>
      <c r="O218" s="1" t="str">
        <f>IF(K195="","",'Cost and Benefit Parameters'!$M$28)</f>
        <v/>
      </c>
      <c r="P218" s="1" t="str">
        <f>IF(L195="","",'Cost and Benefit Parameters'!$M$28)</f>
        <v/>
      </c>
      <c r="Q218" s="1">
        <f>IF(M195="","",'Cost and Benefit Parameters'!$M$28)</f>
        <v>378.24109580565005</v>
      </c>
      <c r="R218" s="1">
        <f>IF(N195="","",'Cost and Benefit Parameters'!$M$28)</f>
        <v>378.24109580565005</v>
      </c>
      <c r="S218" s="1">
        <f>IF(O195="","",'Cost and Benefit Parameters'!$M$28)</f>
        <v>378.24109580565005</v>
      </c>
      <c r="T218" s="1">
        <f>IF(P195="","",'Cost and Benefit Parameters'!$M$28)</f>
        <v>378.24109580565005</v>
      </c>
      <c r="U218" s="1">
        <f>IF(Q195="","",'Cost and Benefit Parameters'!$M$28)</f>
        <v>378.24109580565005</v>
      </c>
      <c r="V218" s="1">
        <f>IF(R195="","",'Cost and Benefit Parameters'!$M$28)</f>
        <v>378.24109580565005</v>
      </c>
      <c r="W218" s="1">
        <f>IF(S195="","",'Cost and Benefit Parameters'!$M$28)</f>
        <v>378.24109580565005</v>
      </c>
      <c r="X218" s="1">
        <f>IF(T195="","",'Cost and Benefit Parameters'!$M$28)</f>
        <v>378.24109580565005</v>
      </c>
      <c r="Y218" s="1">
        <f>IF(U195="","",'Cost and Benefit Parameters'!$M$28)</f>
        <v>378.24109580565005</v>
      </c>
      <c r="Z218" s="1">
        <f>IF(V195="","",'Cost and Benefit Parameters'!$M$28)</f>
        <v>378.24109580565005</v>
      </c>
      <c r="AA218" s="1">
        <f>IF(W195="","",'Cost and Benefit Parameters'!$M$28)</f>
        <v>378.24109580565005</v>
      </c>
      <c r="AB218" s="1">
        <f>IF(X195="","",'Cost and Benefit Parameters'!$M$28)</f>
        <v>378.24109580565005</v>
      </c>
      <c r="AC218" s="1">
        <f>IF(Y195="","",'Cost and Benefit Parameters'!$M$28)</f>
        <v>378.24109580565005</v>
      </c>
      <c r="AD218" s="1">
        <f>IF(Z195="","",'Cost and Benefit Parameters'!$M$28)</f>
        <v>378.24109580565005</v>
      </c>
      <c r="AE218" s="1">
        <f>IF(AA195="","",'Cost and Benefit Parameters'!$M$28)</f>
        <v>378.24109580565005</v>
      </c>
      <c r="AF218" s="1">
        <f>IF(AB195="","",'Cost and Benefit Parameters'!$M$28)</f>
        <v>378.24109580565005</v>
      </c>
      <c r="AG218" s="1">
        <f>IF(AC195="","",'Cost and Benefit Parameters'!$M$28)</f>
        <v>378.24109580565005</v>
      </c>
      <c r="AH218" s="1">
        <f>IF(AD195="","",'Cost and Benefit Parameters'!$M$28)</f>
        <v>378.24109580565005</v>
      </c>
      <c r="AI218" s="1">
        <f>IF(AE195="","",'Cost and Benefit Parameters'!$M$28)</f>
        <v>378.24109580565005</v>
      </c>
      <c r="AJ218" s="1">
        <f>IF(AF195="","",'Cost and Benefit Parameters'!$M$28)</f>
        <v>378.24109580565005</v>
      </c>
      <c r="AK218" s="1">
        <f>IF(AG195="","",'Cost and Benefit Parameters'!$M$28)</f>
        <v>378.24109580565005</v>
      </c>
      <c r="AL218" s="1">
        <f>IF(AH195="","",'Cost and Benefit Parameters'!$M$28)</f>
        <v>378.24109580565005</v>
      </c>
      <c r="AM218" s="1">
        <f>IF(AI195="","",'Cost and Benefit Parameters'!$M$28)</f>
        <v>378.24109580565005</v>
      </c>
      <c r="AN218" s="1">
        <f>IF(AJ195="","",'Cost and Benefit Parameters'!$M$28)</f>
        <v>378.24109580565005</v>
      </c>
      <c r="AO218" s="1">
        <f>IF(AK195="","",'Cost and Benefit Parameters'!$M$28)</f>
        <v>378.24109580565005</v>
      </c>
      <c r="AP218" s="1">
        <f>IF(AL195="","",'Cost and Benefit Parameters'!$M$28)</f>
        <v>378.24109580565005</v>
      </c>
      <c r="AQ218" s="1">
        <f>IF(AM195="","",'Cost and Benefit Parameters'!$M$28)</f>
        <v>378.24109580565005</v>
      </c>
      <c r="AR218" s="1">
        <f>IF(AN195="","",'Cost and Benefit Parameters'!$M$28)</f>
        <v>378.24109580565005</v>
      </c>
      <c r="AS218" s="1">
        <f>IF(AO195="","",'Cost and Benefit Parameters'!$M$28)</f>
        <v>378.24109580565005</v>
      </c>
      <c r="AT218" s="1">
        <f>IF(AP195="","",'Cost and Benefit Parameters'!$M$28)</f>
        <v>378.24109580565005</v>
      </c>
      <c r="AU218" s="1">
        <f>IF(AQ195="","",'Cost and Benefit Parameters'!$M$28)</f>
        <v>378.24109580565005</v>
      </c>
      <c r="AV218" s="1">
        <f>IF(AR195="","",'Cost and Benefit Parameters'!$M$28)</f>
        <v>378.24109580565005</v>
      </c>
      <c r="AW218" s="1">
        <f>IF(AS195="","",'Cost and Benefit Parameters'!$M$28)</f>
        <v>378.24109580565005</v>
      </c>
      <c r="AX218" s="1">
        <f>IF(AT195="","",'Cost and Benefit Parameters'!$M$28)</f>
        <v>378.24109580565005</v>
      </c>
      <c r="AY218" s="1">
        <f>IF(AU195="","",'Cost and Benefit Parameters'!$M$28)</f>
        <v>378.24109580565005</v>
      </c>
      <c r="AZ218" s="1">
        <f>IF(AV195="","",'Cost and Benefit Parameters'!$M$28)</f>
        <v>378.24109580565005</v>
      </c>
      <c r="BA218" s="1">
        <f>IF(AW195="","",'Cost and Benefit Parameters'!$M$28)</f>
        <v>378.24109580565005</v>
      </c>
      <c r="BB218" s="1">
        <f>IF(AX195="","",'Cost and Benefit Parameters'!$M$28)</f>
        <v>378.24109580565005</v>
      </c>
      <c r="BC218" s="1">
        <f>IF(AY195="","",'Cost and Benefit Parameters'!$M$28)</f>
        <v>378.24109580565005</v>
      </c>
      <c r="BD218" s="1">
        <f>IF(AZ195="","",'Cost and Benefit Parameters'!$M$28)</f>
        <v>378.24109580565005</v>
      </c>
      <c r="BE218" s="1" t="str">
        <f>IF(BA195="","",'Cost and Benefit Parameters'!$M$28)</f>
        <v/>
      </c>
      <c r="BF218" s="1" t="str">
        <f>IF(BB195="","",'Cost and Benefit Parameters'!$M$28)</f>
        <v/>
      </c>
      <c r="BG218" s="1" t="str">
        <f>IF(BC195="","",'Cost and Benefit Parameters'!$M$28)</f>
        <v/>
      </c>
      <c r="BH218" s="1" t="str">
        <f>IF(BD195="","",'Cost and Benefit Parameters'!$M$28)</f>
        <v/>
      </c>
      <c r="BI218" s="1" t="str">
        <f>IF(BE195="","",'Cost and Benefit Parameters'!$M$28)</f>
        <v/>
      </c>
      <c r="BJ218" s="1" t="str">
        <f>IF(BF195="","",'Cost and Benefit Parameters'!$M$28)</f>
        <v/>
      </c>
      <c r="BK218" s="1" t="str">
        <f>IF(BG195="","",'Cost and Benefit Parameters'!$M$28)</f>
        <v/>
      </c>
      <c r="BL218" s="1" t="str">
        <f>IF(BH195="","",'Cost and Benefit Parameters'!$M$28)</f>
        <v/>
      </c>
      <c r="BM218" s="1" t="str">
        <f>IF(BI195="","",'Cost and Benefit Parameters'!$M$28)</f>
        <v/>
      </c>
      <c r="BN218" s="1" t="str">
        <f>IF(BJ195="","",'Cost and Benefit Parameters'!$M$28)</f>
        <v/>
      </c>
      <c r="BO218" s="1" t="str">
        <f>IF(BK195="","",'Cost and Benefit Parameters'!$M$28)</f>
        <v/>
      </c>
      <c r="BP218" s="1" t="str">
        <f>IF(BL195="","",'Cost and Benefit Parameters'!$M$28)</f>
        <v/>
      </c>
      <c r="BQ218" s="1" t="str">
        <f>IF(BM195="","",'Cost and Benefit Parameters'!$M$28)</f>
        <v/>
      </c>
      <c r="BR218" s="1" t="str">
        <f>IF(BN195="","",'Cost and Benefit Parameters'!$M$28)</f>
        <v/>
      </c>
      <c r="BS218" s="1" t="str">
        <f>IF(BO195="","",'Cost and Benefit Parameters'!$M$28)</f>
        <v/>
      </c>
    </row>
    <row r="219" spans="1:72" x14ac:dyDescent="0.55000000000000004">
      <c r="A219" s="642"/>
      <c r="B219" t="s">
        <v>472</v>
      </c>
      <c r="M219" s="1" t="str">
        <f>IF(I196="","",'Cost and Benefit Parameters'!$M$28)</f>
        <v/>
      </c>
      <c r="N219" s="1" t="str">
        <f>IF(J196="","",'Cost and Benefit Parameters'!$M$28)</f>
        <v/>
      </c>
      <c r="O219" s="1" t="str">
        <f>IF(K196="","",'Cost and Benefit Parameters'!$M$28)</f>
        <v/>
      </c>
      <c r="P219" s="1" t="str">
        <f>IF(L196="","",'Cost and Benefit Parameters'!$M$28)</f>
        <v/>
      </c>
      <c r="Q219" s="1" t="str">
        <f>IF(M196="","",'Cost and Benefit Parameters'!$M$28)</f>
        <v/>
      </c>
      <c r="R219" s="1">
        <f>IF(N196="","",'Cost and Benefit Parameters'!$M$28)</f>
        <v>378.24109580565005</v>
      </c>
      <c r="S219" s="1">
        <f>IF(O196="","",'Cost and Benefit Parameters'!$M$28)</f>
        <v>378.24109580565005</v>
      </c>
      <c r="T219" s="1">
        <f>IF(P196="","",'Cost and Benefit Parameters'!$M$28)</f>
        <v>378.24109580565005</v>
      </c>
      <c r="U219" s="1">
        <f>IF(Q196="","",'Cost and Benefit Parameters'!$M$28)</f>
        <v>378.24109580565005</v>
      </c>
      <c r="V219" s="1">
        <f>IF(R196="","",'Cost and Benefit Parameters'!$M$28)</f>
        <v>378.24109580565005</v>
      </c>
      <c r="W219" s="1">
        <f>IF(S196="","",'Cost and Benefit Parameters'!$M$28)</f>
        <v>378.24109580565005</v>
      </c>
      <c r="X219" s="1">
        <f>IF(T196="","",'Cost and Benefit Parameters'!$M$28)</f>
        <v>378.24109580565005</v>
      </c>
      <c r="Y219" s="1">
        <f>IF(U196="","",'Cost and Benefit Parameters'!$M$28)</f>
        <v>378.24109580565005</v>
      </c>
      <c r="Z219" s="1">
        <f>IF(V196="","",'Cost and Benefit Parameters'!$M$28)</f>
        <v>378.24109580565005</v>
      </c>
      <c r="AA219" s="1">
        <f>IF(W196="","",'Cost and Benefit Parameters'!$M$28)</f>
        <v>378.24109580565005</v>
      </c>
      <c r="AB219" s="1">
        <f>IF(X196="","",'Cost and Benefit Parameters'!$M$28)</f>
        <v>378.24109580565005</v>
      </c>
      <c r="AC219" s="1">
        <f>IF(Y196="","",'Cost and Benefit Parameters'!$M$28)</f>
        <v>378.24109580565005</v>
      </c>
      <c r="AD219" s="1">
        <f>IF(Z196="","",'Cost and Benefit Parameters'!$M$28)</f>
        <v>378.24109580565005</v>
      </c>
      <c r="AE219" s="1">
        <f>IF(AA196="","",'Cost and Benefit Parameters'!$M$28)</f>
        <v>378.24109580565005</v>
      </c>
      <c r="AF219" s="1">
        <f>IF(AB196="","",'Cost and Benefit Parameters'!$M$28)</f>
        <v>378.24109580565005</v>
      </c>
      <c r="AG219" s="1">
        <f>IF(AC196="","",'Cost and Benefit Parameters'!$M$28)</f>
        <v>378.24109580565005</v>
      </c>
      <c r="AH219" s="1">
        <f>IF(AD196="","",'Cost and Benefit Parameters'!$M$28)</f>
        <v>378.24109580565005</v>
      </c>
      <c r="AI219" s="1">
        <f>IF(AE196="","",'Cost and Benefit Parameters'!$M$28)</f>
        <v>378.24109580565005</v>
      </c>
      <c r="AJ219" s="1">
        <f>IF(AF196="","",'Cost and Benefit Parameters'!$M$28)</f>
        <v>378.24109580565005</v>
      </c>
      <c r="AK219" s="1">
        <f>IF(AG196="","",'Cost and Benefit Parameters'!$M$28)</f>
        <v>378.24109580565005</v>
      </c>
      <c r="AL219" s="1">
        <f>IF(AH196="","",'Cost and Benefit Parameters'!$M$28)</f>
        <v>378.24109580565005</v>
      </c>
      <c r="AM219" s="1">
        <f>IF(AI196="","",'Cost and Benefit Parameters'!$M$28)</f>
        <v>378.24109580565005</v>
      </c>
      <c r="AN219" s="1">
        <f>IF(AJ196="","",'Cost and Benefit Parameters'!$M$28)</f>
        <v>378.24109580565005</v>
      </c>
      <c r="AO219" s="1">
        <f>IF(AK196="","",'Cost and Benefit Parameters'!$M$28)</f>
        <v>378.24109580565005</v>
      </c>
      <c r="AP219" s="1">
        <f>IF(AL196="","",'Cost and Benefit Parameters'!$M$28)</f>
        <v>378.24109580565005</v>
      </c>
      <c r="AQ219" s="1">
        <f>IF(AM196="","",'Cost and Benefit Parameters'!$M$28)</f>
        <v>378.24109580565005</v>
      </c>
      <c r="AR219" s="1">
        <f>IF(AN196="","",'Cost and Benefit Parameters'!$M$28)</f>
        <v>378.24109580565005</v>
      </c>
      <c r="AS219" s="1">
        <f>IF(AO196="","",'Cost and Benefit Parameters'!$M$28)</f>
        <v>378.24109580565005</v>
      </c>
      <c r="AT219" s="1">
        <f>IF(AP196="","",'Cost and Benefit Parameters'!$M$28)</f>
        <v>378.24109580565005</v>
      </c>
      <c r="AU219" s="1">
        <f>IF(AQ196="","",'Cost and Benefit Parameters'!$M$28)</f>
        <v>378.24109580565005</v>
      </c>
      <c r="AV219" s="1">
        <f>IF(AR196="","",'Cost and Benefit Parameters'!$M$28)</f>
        <v>378.24109580565005</v>
      </c>
      <c r="AW219" s="1">
        <f>IF(AS196="","",'Cost and Benefit Parameters'!$M$28)</f>
        <v>378.24109580565005</v>
      </c>
      <c r="AX219" s="1">
        <f>IF(AT196="","",'Cost and Benefit Parameters'!$M$28)</f>
        <v>378.24109580565005</v>
      </c>
      <c r="AY219" s="1">
        <f>IF(AU196="","",'Cost and Benefit Parameters'!$M$28)</f>
        <v>378.24109580565005</v>
      </c>
      <c r="AZ219" s="1">
        <f>IF(AV196="","",'Cost and Benefit Parameters'!$M$28)</f>
        <v>378.24109580565005</v>
      </c>
      <c r="BA219" s="1">
        <f>IF(AW196="","",'Cost and Benefit Parameters'!$M$28)</f>
        <v>378.24109580565005</v>
      </c>
      <c r="BB219" s="1">
        <f>IF(AX196="","",'Cost and Benefit Parameters'!$M$28)</f>
        <v>378.24109580565005</v>
      </c>
      <c r="BC219" s="1">
        <f>IF(AY196="","",'Cost and Benefit Parameters'!$M$28)</f>
        <v>378.24109580565005</v>
      </c>
      <c r="BD219" s="1">
        <f>IF(AZ196="","",'Cost and Benefit Parameters'!$M$28)</f>
        <v>378.24109580565005</v>
      </c>
      <c r="BE219" s="1">
        <f>IF(BA196="","",'Cost and Benefit Parameters'!$M$28)</f>
        <v>378.24109580565005</v>
      </c>
      <c r="BF219" s="1" t="str">
        <f>IF(BB196="","",'Cost and Benefit Parameters'!$M$28)</f>
        <v/>
      </c>
      <c r="BG219" s="1" t="str">
        <f>IF(BC196="","",'Cost and Benefit Parameters'!$M$28)</f>
        <v/>
      </c>
      <c r="BH219" s="1" t="str">
        <f>IF(BD196="","",'Cost and Benefit Parameters'!$M$28)</f>
        <v/>
      </c>
      <c r="BI219" s="1" t="str">
        <f>IF(BE196="","",'Cost and Benefit Parameters'!$M$28)</f>
        <v/>
      </c>
      <c r="BJ219" s="1" t="str">
        <f>IF(BF196="","",'Cost and Benefit Parameters'!$M$28)</f>
        <v/>
      </c>
      <c r="BK219" s="1" t="str">
        <f>IF(BG196="","",'Cost and Benefit Parameters'!$M$28)</f>
        <v/>
      </c>
      <c r="BL219" s="1" t="str">
        <f>IF(BH196="","",'Cost and Benefit Parameters'!$M$28)</f>
        <v/>
      </c>
      <c r="BM219" s="1" t="str">
        <f>IF(BI196="","",'Cost and Benefit Parameters'!$M$28)</f>
        <v/>
      </c>
      <c r="BN219" s="1" t="str">
        <f>IF(BJ196="","",'Cost and Benefit Parameters'!$M$28)</f>
        <v/>
      </c>
      <c r="BO219" s="1" t="str">
        <f>IF(BK196="","",'Cost and Benefit Parameters'!$M$28)</f>
        <v/>
      </c>
      <c r="BP219" s="1" t="str">
        <f>IF(BL196="","",'Cost and Benefit Parameters'!$M$28)</f>
        <v/>
      </c>
      <c r="BQ219" s="1" t="str">
        <f>IF(BM196="","",'Cost and Benefit Parameters'!$M$28)</f>
        <v/>
      </c>
      <c r="BR219" s="1" t="str">
        <f>IF(BN196="","",'Cost and Benefit Parameters'!$M$28)</f>
        <v/>
      </c>
      <c r="BS219" s="1" t="str">
        <f>IF(BO196="","",'Cost and Benefit Parameters'!$M$28)</f>
        <v/>
      </c>
    </row>
    <row r="220" spans="1:72" x14ac:dyDescent="0.55000000000000004">
      <c r="A220" s="642"/>
      <c r="B220" t="s">
        <v>473</v>
      </c>
      <c r="M220" s="1" t="str">
        <f>IF(I197="","",'Cost and Benefit Parameters'!$M$28)</f>
        <v/>
      </c>
      <c r="N220" s="1" t="str">
        <f>IF(J197="","",'Cost and Benefit Parameters'!$M$28)</f>
        <v/>
      </c>
      <c r="O220" s="1" t="str">
        <f>IF(K197="","",'Cost and Benefit Parameters'!$M$28)</f>
        <v/>
      </c>
      <c r="P220" s="1" t="str">
        <f>IF(L197="","",'Cost and Benefit Parameters'!$M$28)</f>
        <v/>
      </c>
      <c r="Q220" s="1" t="str">
        <f>IF(M197="","",'Cost and Benefit Parameters'!$M$28)</f>
        <v/>
      </c>
      <c r="R220" s="1" t="str">
        <f>IF(N197="","",'Cost and Benefit Parameters'!$M$28)</f>
        <v/>
      </c>
      <c r="S220" s="1">
        <f>IF(O197="","",'Cost and Benefit Parameters'!$M$28)</f>
        <v>378.24109580565005</v>
      </c>
      <c r="T220" s="1">
        <f>IF(P197="","",'Cost and Benefit Parameters'!$M$28)</f>
        <v>378.24109580565005</v>
      </c>
      <c r="U220" s="1">
        <f>IF(Q197="","",'Cost and Benefit Parameters'!$M$28)</f>
        <v>378.24109580565005</v>
      </c>
      <c r="V220" s="1">
        <f>IF(R197="","",'Cost and Benefit Parameters'!$M$28)</f>
        <v>378.24109580565005</v>
      </c>
      <c r="W220" s="1">
        <f>IF(S197="","",'Cost and Benefit Parameters'!$M$28)</f>
        <v>378.24109580565005</v>
      </c>
      <c r="X220" s="1">
        <f>IF(T197="","",'Cost and Benefit Parameters'!$M$28)</f>
        <v>378.24109580565005</v>
      </c>
      <c r="Y220" s="1">
        <f>IF(U197="","",'Cost and Benefit Parameters'!$M$28)</f>
        <v>378.24109580565005</v>
      </c>
      <c r="Z220" s="1">
        <f>IF(V197="","",'Cost and Benefit Parameters'!$M$28)</f>
        <v>378.24109580565005</v>
      </c>
      <c r="AA220" s="1">
        <f>IF(W197="","",'Cost and Benefit Parameters'!$M$28)</f>
        <v>378.24109580565005</v>
      </c>
      <c r="AB220" s="1">
        <f>IF(X197="","",'Cost and Benefit Parameters'!$M$28)</f>
        <v>378.24109580565005</v>
      </c>
      <c r="AC220" s="1">
        <f>IF(Y197="","",'Cost and Benefit Parameters'!$M$28)</f>
        <v>378.24109580565005</v>
      </c>
      <c r="AD220" s="1">
        <f>IF(Z197="","",'Cost and Benefit Parameters'!$M$28)</f>
        <v>378.24109580565005</v>
      </c>
      <c r="AE220" s="1">
        <f>IF(AA197="","",'Cost and Benefit Parameters'!$M$28)</f>
        <v>378.24109580565005</v>
      </c>
      <c r="AF220" s="1">
        <f>IF(AB197="","",'Cost and Benefit Parameters'!$M$28)</f>
        <v>378.24109580565005</v>
      </c>
      <c r="AG220" s="1">
        <f>IF(AC197="","",'Cost and Benefit Parameters'!$M$28)</f>
        <v>378.24109580565005</v>
      </c>
      <c r="AH220" s="1">
        <f>IF(AD197="","",'Cost and Benefit Parameters'!$M$28)</f>
        <v>378.24109580565005</v>
      </c>
      <c r="AI220" s="1">
        <f>IF(AE197="","",'Cost and Benefit Parameters'!$M$28)</f>
        <v>378.24109580565005</v>
      </c>
      <c r="AJ220" s="1">
        <f>IF(AF197="","",'Cost and Benefit Parameters'!$M$28)</f>
        <v>378.24109580565005</v>
      </c>
      <c r="AK220" s="1">
        <f>IF(AG197="","",'Cost and Benefit Parameters'!$M$28)</f>
        <v>378.24109580565005</v>
      </c>
      <c r="AL220" s="1">
        <f>IF(AH197="","",'Cost and Benefit Parameters'!$M$28)</f>
        <v>378.24109580565005</v>
      </c>
      <c r="AM220" s="1">
        <f>IF(AI197="","",'Cost and Benefit Parameters'!$M$28)</f>
        <v>378.24109580565005</v>
      </c>
      <c r="AN220" s="1">
        <f>IF(AJ197="","",'Cost and Benefit Parameters'!$M$28)</f>
        <v>378.24109580565005</v>
      </c>
      <c r="AO220" s="1">
        <f>IF(AK197="","",'Cost and Benefit Parameters'!$M$28)</f>
        <v>378.24109580565005</v>
      </c>
      <c r="AP220" s="1">
        <f>IF(AL197="","",'Cost and Benefit Parameters'!$M$28)</f>
        <v>378.24109580565005</v>
      </c>
      <c r="AQ220" s="1">
        <f>IF(AM197="","",'Cost and Benefit Parameters'!$M$28)</f>
        <v>378.24109580565005</v>
      </c>
      <c r="AR220" s="1">
        <f>IF(AN197="","",'Cost and Benefit Parameters'!$M$28)</f>
        <v>378.24109580565005</v>
      </c>
      <c r="AS220" s="1">
        <f>IF(AO197="","",'Cost and Benefit Parameters'!$M$28)</f>
        <v>378.24109580565005</v>
      </c>
      <c r="AT220" s="1">
        <f>IF(AP197="","",'Cost and Benefit Parameters'!$M$28)</f>
        <v>378.24109580565005</v>
      </c>
      <c r="AU220" s="1">
        <f>IF(AQ197="","",'Cost and Benefit Parameters'!$M$28)</f>
        <v>378.24109580565005</v>
      </c>
      <c r="AV220" s="1">
        <f>IF(AR197="","",'Cost and Benefit Parameters'!$M$28)</f>
        <v>378.24109580565005</v>
      </c>
      <c r="AW220" s="1">
        <f>IF(AS197="","",'Cost and Benefit Parameters'!$M$28)</f>
        <v>378.24109580565005</v>
      </c>
      <c r="AX220" s="1">
        <f>IF(AT197="","",'Cost and Benefit Parameters'!$M$28)</f>
        <v>378.24109580565005</v>
      </c>
      <c r="AY220" s="1">
        <f>IF(AU197="","",'Cost and Benefit Parameters'!$M$28)</f>
        <v>378.24109580565005</v>
      </c>
      <c r="AZ220" s="1">
        <f>IF(AV197="","",'Cost and Benefit Parameters'!$M$28)</f>
        <v>378.24109580565005</v>
      </c>
      <c r="BA220" s="1">
        <f>IF(AW197="","",'Cost and Benefit Parameters'!$M$28)</f>
        <v>378.24109580565005</v>
      </c>
      <c r="BB220" s="1">
        <f>IF(AX197="","",'Cost and Benefit Parameters'!$M$28)</f>
        <v>378.24109580565005</v>
      </c>
      <c r="BC220" s="1">
        <f>IF(AY197="","",'Cost and Benefit Parameters'!$M$28)</f>
        <v>378.24109580565005</v>
      </c>
      <c r="BD220" s="1">
        <f>IF(AZ197="","",'Cost and Benefit Parameters'!$M$28)</f>
        <v>378.24109580565005</v>
      </c>
      <c r="BE220" s="1">
        <f>IF(BA197="","",'Cost and Benefit Parameters'!$M$28)</f>
        <v>378.24109580565005</v>
      </c>
      <c r="BF220" s="1">
        <f>IF(BB197="","",'Cost and Benefit Parameters'!$M$28)</f>
        <v>378.24109580565005</v>
      </c>
      <c r="BG220" s="1" t="str">
        <f>IF(BC197="","",'Cost and Benefit Parameters'!$M$28)</f>
        <v/>
      </c>
      <c r="BH220" s="1" t="str">
        <f>IF(BD197="","",'Cost and Benefit Parameters'!$M$28)</f>
        <v/>
      </c>
      <c r="BI220" s="1" t="str">
        <f>IF(BE197="","",'Cost and Benefit Parameters'!$M$28)</f>
        <v/>
      </c>
      <c r="BJ220" s="1" t="str">
        <f>IF(BF197="","",'Cost and Benefit Parameters'!$M$28)</f>
        <v/>
      </c>
      <c r="BK220" s="1" t="str">
        <f>IF(BG197="","",'Cost and Benefit Parameters'!$M$28)</f>
        <v/>
      </c>
      <c r="BL220" s="1" t="str">
        <f>IF(BH197="","",'Cost and Benefit Parameters'!$M$28)</f>
        <v/>
      </c>
      <c r="BM220" s="1" t="str">
        <f>IF(BI197="","",'Cost and Benefit Parameters'!$M$28)</f>
        <v/>
      </c>
      <c r="BN220" s="1" t="str">
        <f>IF(BJ197="","",'Cost and Benefit Parameters'!$M$28)</f>
        <v/>
      </c>
      <c r="BO220" s="1" t="str">
        <f>IF(BK197="","",'Cost and Benefit Parameters'!$M$28)</f>
        <v/>
      </c>
      <c r="BP220" s="1" t="str">
        <f>IF(BL197="","",'Cost and Benefit Parameters'!$M$28)</f>
        <v/>
      </c>
      <c r="BQ220" s="1" t="str">
        <f>IF(BM197="","",'Cost and Benefit Parameters'!$M$28)</f>
        <v/>
      </c>
      <c r="BR220" s="1" t="str">
        <f>IF(BN197="","",'Cost and Benefit Parameters'!$M$28)</f>
        <v/>
      </c>
      <c r="BS220" s="1" t="str">
        <f>IF(BO197="","",'Cost and Benefit Parameters'!$M$28)</f>
        <v/>
      </c>
    </row>
    <row r="221" spans="1:72" x14ac:dyDescent="0.55000000000000004">
      <c r="A221" s="642"/>
      <c r="B221" t="s">
        <v>474</v>
      </c>
      <c r="M221" s="1" t="str">
        <f>IF(I198="","",'Cost and Benefit Parameters'!$M$28)</f>
        <v/>
      </c>
      <c r="N221" s="1" t="str">
        <f>IF(J198="","",'Cost and Benefit Parameters'!$M$28)</f>
        <v/>
      </c>
      <c r="O221" s="1" t="str">
        <f>IF(K198="","",'Cost and Benefit Parameters'!$M$28)</f>
        <v/>
      </c>
      <c r="P221" s="1" t="str">
        <f>IF(L198="","",'Cost and Benefit Parameters'!$M$28)</f>
        <v/>
      </c>
      <c r="Q221" s="1" t="str">
        <f>IF(M198="","",'Cost and Benefit Parameters'!$M$28)</f>
        <v/>
      </c>
      <c r="R221" s="1" t="str">
        <f>IF(N198="","",'Cost and Benefit Parameters'!$M$28)</f>
        <v/>
      </c>
      <c r="S221" s="1" t="str">
        <f>IF(O198="","",'Cost and Benefit Parameters'!$M$28)</f>
        <v/>
      </c>
      <c r="T221" s="1">
        <f>IF(P198="","",'Cost and Benefit Parameters'!$M$28)</f>
        <v>378.24109580565005</v>
      </c>
      <c r="U221" s="1">
        <f>IF(Q198="","",'Cost and Benefit Parameters'!$M$28)</f>
        <v>378.24109580565005</v>
      </c>
      <c r="V221" s="1">
        <f>IF(R198="","",'Cost and Benefit Parameters'!$M$28)</f>
        <v>378.24109580565005</v>
      </c>
      <c r="W221" s="1">
        <f>IF(S198="","",'Cost and Benefit Parameters'!$M$28)</f>
        <v>378.24109580565005</v>
      </c>
      <c r="X221" s="1">
        <f>IF(T198="","",'Cost and Benefit Parameters'!$M$28)</f>
        <v>378.24109580565005</v>
      </c>
      <c r="Y221" s="1">
        <f>IF(U198="","",'Cost and Benefit Parameters'!$M$28)</f>
        <v>378.24109580565005</v>
      </c>
      <c r="Z221" s="1">
        <f>IF(V198="","",'Cost and Benefit Parameters'!$M$28)</f>
        <v>378.24109580565005</v>
      </c>
      <c r="AA221" s="1">
        <f>IF(W198="","",'Cost and Benefit Parameters'!$M$28)</f>
        <v>378.24109580565005</v>
      </c>
      <c r="AB221" s="1">
        <f>IF(X198="","",'Cost and Benefit Parameters'!$M$28)</f>
        <v>378.24109580565005</v>
      </c>
      <c r="AC221" s="1">
        <f>IF(Y198="","",'Cost and Benefit Parameters'!$M$28)</f>
        <v>378.24109580565005</v>
      </c>
      <c r="AD221" s="1">
        <f>IF(Z198="","",'Cost and Benefit Parameters'!$M$28)</f>
        <v>378.24109580565005</v>
      </c>
      <c r="AE221" s="1">
        <f>IF(AA198="","",'Cost and Benefit Parameters'!$M$28)</f>
        <v>378.24109580565005</v>
      </c>
      <c r="AF221" s="1">
        <f>IF(AB198="","",'Cost and Benefit Parameters'!$M$28)</f>
        <v>378.24109580565005</v>
      </c>
      <c r="AG221" s="1">
        <f>IF(AC198="","",'Cost and Benefit Parameters'!$M$28)</f>
        <v>378.24109580565005</v>
      </c>
      <c r="AH221" s="1">
        <f>IF(AD198="","",'Cost and Benefit Parameters'!$M$28)</f>
        <v>378.24109580565005</v>
      </c>
      <c r="AI221" s="1">
        <f>IF(AE198="","",'Cost and Benefit Parameters'!$M$28)</f>
        <v>378.24109580565005</v>
      </c>
      <c r="AJ221" s="1">
        <f>IF(AF198="","",'Cost and Benefit Parameters'!$M$28)</f>
        <v>378.24109580565005</v>
      </c>
      <c r="AK221" s="1">
        <f>IF(AG198="","",'Cost and Benefit Parameters'!$M$28)</f>
        <v>378.24109580565005</v>
      </c>
      <c r="AL221" s="1">
        <f>IF(AH198="","",'Cost and Benefit Parameters'!$M$28)</f>
        <v>378.24109580565005</v>
      </c>
      <c r="AM221" s="1">
        <f>IF(AI198="","",'Cost and Benefit Parameters'!$M$28)</f>
        <v>378.24109580565005</v>
      </c>
      <c r="AN221" s="1">
        <f>IF(AJ198="","",'Cost and Benefit Parameters'!$M$28)</f>
        <v>378.24109580565005</v>
      </c>
      <c r="AO221" s="1">
        <f>IF(AK198="","",'Cost and Benefit Parameters'!$M$28)</f>
        <v>378.24109580565005</v>
      </c>
      <c r="AP221" s="1">
        <f>IF(AL198="","",'Cost and Benefit Parameters'!$M$28)</f>
        <v>378.24109580565005</v>
      </c>
      <c r="AQ221" s="1">
        <f>IF(AM198="","",'Cost and Benefit Parameters'!$M$28)</f>
        <v>378.24109580565005</v>
      </c>
      <c r="AR221" s="1">
        <f>IF(AN198="","",'Cost and Benefit Parameters'!$M$28)</f>
        <v>378.24109580565005</v>
      </c>
      <c r="AS221" s="1">
        <f>IF(AO198="","",'Cost and Benefit Parameters'!$M$28)</f>
        <v>378.24109580565005</v>
      </c>
      <c r="AT221" s="1">
        <f>IF(AP198="","",'Cost and Benefit Parameters'!$M$28)</f>
        <v>378.24109580565005</v>
      </c>
      <c r="AU221" s="1">
        <f>IF(AQ198="","",'Cost and Benefit Parameters'!$M$28)</f>
        <v>378.24109580565005</v>
      </c>
      <c r="AV221" s="1">
        <f>IF(AR198="","",'Cost and Benefit Parameters'!$M$28)</f>
        <v>378.24109580565005</v>
      </c>
      <c r="AW221" s="1">
        <f>IF(AS198="","",'Cost and Benefit Parameters'!$M$28)</f>
        <v>378.24109580565005</v>
      </c>
      <c r="AX221" s="1">
        <f>IF(AT198="","",'Cost and Benefit Parameters'!$M$28)</f>
        <v>378.24109580565005</v>
      </c>
      <c r="AY221" s="1">
        <f>IF(AU198="","",'Cost and Benefit Parameters'!$M$28)</f>
        <v>378.24109580565005</v>
      </c>
      <c r="AZ221" s="1">
        <f>IF(AV198="","",'Cost and Benefit Parameters'!$M$28)</f>
        <v>378.24109580565005</v>
      </c>
      <c r="BA221" s="1">
        <f>IF(AW198="","",'Cost and Benefit Parameters'!$M$28)</f>
        <v>378.24109580565005</v>
      </c>
      <c r="BB221" s="1">
        <f>IF(AX198="","",'Cost and Benefit Parameters'!$M$28)</f>
        <v>378.24109580565005</v>
      </c>
      <c r="BC221" s="1">
        <f>IF(AY198="","",'Cost and Benefit Parameters'!$M$28)</f>
        <v>378.24109580565005</v>
      </c>
      <c r="BD221" s="1">
        <f>IF(AZ198="","",'Cost and Benefit Parameters'!$M$28)</f>
        <v>378.24109580565005</v>
      </c>
      <c r="BE221" s="1">
        <f>IF(BA198="","",'Cost and Benefit Parameters'!$M$28)</f>
        <v>378.24109580565005</v>
      </c>
      <c r="BF221" s="1">
        <f>IF(BB198="","",'Cost and Benefit Parameters'!$M$28)</f>
        <v>378.24109580565005</v>
      </c>
      <c r="BG221" s="1">
        <f>IF(BC198="","",'Cost and Benefit Parameters'!$M$28)</f>
        <v>378.24109580565005</v>
      </c>
      <c r="BH221" s="1" t="str">
        <f>IF(BD198="","",'Cost and Benefit Parameters'!$M$28)</f>
        <v/>
      </c>
      <c r="BI221" s="1" t="str">
        <f>IF(BE198="","",'Cost and Benefit Parameters'!$M$28)</f>
        <v/>
      </c>
      <c r="BJ221" s="1" t="str">
        <f>IF(BF198="","",'Cost and Benefit Parameters'!$M$28)</f>
        <v/>
      </c>
      <c r="BK221" s="1" t="str">
        <f>IF(BG198="","",'Cost and Benefit Parameters'!$M$28)</f>
        <v/>
      </c>
      <c r="BL221" s="1" t="str">
        <f>IF(BH198="","",'Cost and Benefit Parameters'!$M$28)</f>
        <v/>
      </c>
      <c r="BM221" s="1" t="str">
        <f>IF(BI198="","",'Cost and Benefit Parameters'!$M$28)</f>
        <v/>
      </c>
      <c r="BN221" s="1" t="str">
        <f>IF(BJ198="","",'Cost and Benefit Parameters'!$M$28)</f>
        <v/>
      </c>
      <c r="BO221" s="1" t="str">
        <f>IF(BK198="","",'Cost and Benefit Parameters'!$M$28)</f>
        <v/>
      </c>
      <c r="BP221" s="1" t="str">
        <f>IF(BL198="","",'Cost and Benefit Parameters'!$M$28)</f>
        <v/>
      </c>
      <c r="BQ221" s="1" t="str">
        <f>IF(BM198="","",'Cost and Benefit Parameters'!$M$28)</f>
        <v/>
      </c>
      <c r="BR221" s="1" t="str">
        <f>IF(BN198="","",'Cost and Benefit Parameters'!$M$28)</f>
        <v/>
      </c>
      <c r="BS221" s="1" t="str">
        <f>IF(BO198="","",'Cost and Benefit Parameters'!$M$28)</f>
        <v/>
      </c>
    </row>
    <row r="222" spans="1:72" x14ac:dyDescent="0.55000000000000004">
      <c r="A222" s="642"/>
      <c r="B222" t="s">
        <v>475</v>
      </c>
      <c r="M222" s="1" t="str">
        <f>IF(I199="","",'Cost and Benefit Parameters'!$M$28)</f>
        <v/>
      </c>
      <c r="N222" s="1" t="str">
        <f>IF(J199="","",'Cost and Benefit Parameters'!$M$28)</f>
        <v/>
      </c>
      <c r="O222" s="1" t="str">
        <f>IF(K199="","",'Cost and Benefit Parameters'!$M$28)</f>
        <v/>
      </c>
      <c r="P222" s="1" t="str">
        <f>IF(L199="","",'Cost and Benefit Parameters'!$M$28)</f>
        <v/>
      </c>
      <c r="Q222" s="1" t="str">
        <f>IF(M199="","",'Cost and Benefit Parameters'!$M$28)</f>
        <v/>
      </c>
      <c r="R222" s="1" t="str">
        <f>IF(N199="","",'Cost and Benefit Parameters'!$M$28)</f>
        <v/>
      </c>
      <c r="S222" s="1" t="str">
        <f>IF(O199="","",'Cost and Benefit Parameters'!$M$28)</f>
        <v/>
      </c>
      <c r="T222" s="1" t="str">
        <f>IF(P199="","",'Cost and Benefit Parameters'!$M$28)</f>
        <v/>
      </c>
      <c r="U222" s="1">
        <f>IF(Q199="","",'Cost and Benefit Parameters'!$M$28)</f>
        <v>378.24109580565005</v>
      </c>
      <c r="V222" s="1">
        <f>IF(R199="","",'Cost and Benefit Parameters'!$M$28)</f>
        <v>378.24109580565005</v>
      </c>
      <c r="W222" s="1">
        <f>IF(S199="","",'Cost and Benefit Parameters'!$M$28)</f>
        <v>378.24109580565005</v>
      </c>
      <c r="X222" s="1">
        <f>IF(T199="","",'Cost and Benefit Parameters'!$M$28)</f>
        <v>378.24109580565005</v>
      </c>
      <c r="Y222" s="1">
        <f>IF(U199="","",'Cost and Benefit Parameters'!$M$28)</f>
        <v>378.24109580565005</v>
      </c>
      <c r="Z222" s="1">
        <f>IF(V199="","",'Cost and Benefit Parameters'!$M$28)</f>
        <v>378.24109580565005</v>
      </c>
      <c r="AA222" s="1">
        <f>IF(W199="","",'Cost and Benefit Parameters'!$M$28)</f>
        <v>378.24109580565005</v>
      </c>
      <c r="AB222" s="1">
        <f>IF(X199="","",'Cost and Benefit Parameters'!$M$28)</f>
        <v>378.24109580565005</v>
      </c>
      <c r="AC222" s="1">
        <f>IF(Y199="","",'Cost and Benefit Parameters'!$M$28)</f>
        <v>378.24109580565005</v>
      </c>
      <c r="AD222" s="1">
        <f>IF(Z199="","",'Cost and Benefit Parameters'!$M$28)</f>
        <v>378.24109580565005</v>
      </c>
      <c r="AE222" s="1">
        <f>IF(AA199="","",'Cost and Benefit Parameters'!$M$28)</f>
        <v>378.24109580565005</v>
      </c>
      <c r="AF222" s="1">
        <f>IF(AB199="","",'Cost and Benefit Parameters'!$M$28)</f>
        <v>378.24109580565005</v>
      </c>
      <c r="AG222" s="1">
        <f>IF(AC199="","",'Cost and Benefit Parameters'!$M$28)</f>
        <v>378.24109580565005</v>
      </c>
      <c r="AH222" s="1">
        <f>IF(AD199="","",'Cost and Benefit Parameters'!$M$28)</f>
        <v>378.24109580565005</v>
      </c>
      <c r="AI222" s="1">
        <f>IF(AE199="","",'Cost and Benefit Parameters'!$M$28)</f>
        <v>378.24109580565005</v>
      </c>
      <c r="AJ222" s="1">
        <f>IF(AF199="","",'Cost and Benefit Parameters'!$M$28)</f>
        <v>378.24109580565005</v>
      </c>
      <c r="AK222" s="1">
        <f>IF(AG199="","",'Cost and Benefit Parameters'!$M$28)</f>
        <v>378.24109580565005</v>
      </c>
      <c r="AL222" s="1">
        <f>IF(AH199="","",'Cost and Benefit Parameters'!$M$28)</f>
        <v>378.24109580565005</v>
      </c>
      <c r="AM222" s="1">
        <f>IF(AI199="","",'Cost and Benefit Parameters'!$M$28)</f>
        <v>378.24109580565005</v>
      </c>
      <c r="AN222" s="1">
        <f>IF(AJ199="","",'Cost and Benefit Parameters'!$M$28)</f>
        <v>378.24109580565005</v>
      </c>
      <c r="AO222" s="1">
        <f>IF(AK199="","",'Cost and Benefit Parameters'!$M$28)</f>
        <v>378.24109580565005</v>
      </c>
      <c r="AP222" s="1">
        <f>IF(AL199="","",'Cost and Benefit Parameters'!$M$28)</f>
        <v>378.24109580565005</v>
      </c>
      <c r="AQ222" s="1">
        <f>IF(AM199="","",'Cost and Benefit Parameters'!$M$28)</f>
        <v>378.24109580565005</v>
      </c>
      <c r="AR222" s="1">
        <f>IF(AN199="","",'Cost and Benefit Parameters'!$M$28)</f>
        <v>378.24109580565005</v>
      </c>
      <c r="AS222" s="1">
        <f>IF(AO199="","",'Cost and Benefit Parameters'!$M$28)</f>
        <v>378.24109580565005</v>
      </c>
      <c r="AT222" s="1">
        <f>IF(AP199="","",'Cost and Benefit Parameters'!$M$28)</f>
        <v>378.24109580565005</v>
      </c>
      <c r="AU222" s="1">
        <f>IF(AQ199="","",'Cost and Benefit Parameters'!$M$28)</f>
        <v>378.24109580565005</v>
      </c>
      <c r="AV222" s="1">
        <f>IF(AR199="","",'Cost and Benefit Parameters'!$M$28)</f>
        <v>378.24109580565005</v>
      </c>
      <c r="AW222" s="1">
        <f>IF(AS199="","",'Cost and Benefit Parameters'!$M$28)</f>
        <v>378.24109580565005</v>
      </c>
      <c r="AX222" s="1">
        <f>IF(AT199="","",'Cost and Benefit Parameters'!$M$28)</f>
        <v>378.24109580565005</v>
      </c>
      <c r="AY222" s="1">
        <f>IF(AU199="","",'Cost and Benefit Parameters'!$M$28)</f>
        <v>378.24109580565005</v>
      </c>
      <c r="AZ222" s="1">
        <f>IF(AV199="","",'Cost and Benefit Parameters'!$M$28)</f>
        <v>378.24109580565005</v>
      </c>
      <c r="BA222" s="1">
        <f>IF(AW199="","",'Cost and Benefit Parameters'!$M$28)</f>
        <v>378.24109580565005</v>
      </c>
      <c r="BB222" s="1">
        <f>IF(AX199="","",'Cost and Benefit Parameters'!$M$28)</f>
        <v>378.24109580565005</v>
      </c>
      <c r="BC222" s="1">
        <f>IF(AY199="","",'Cost and Benefit Parameters'!$M$28)</f>
        <v>378.24109580565005</v>
      </c>
      <c r="BD222" s="1">
        <f>IF(AZ199="","",'Cost and Benefit Parameters'!$M$28)</f>
        <v>378.24109580565005</v>
      </c>
      <c r="BE222" s="1">
        <f>IF(BA199="","",'Cost and Benefit Parameters'!$M$28)</f>
        <v>378.24109580565005</v>
      </c>
      <c r="BF222" s="1">
        <f>IF(BB199="","",'Cost and Benefit Parameters'!$M$28)</f>
        <v>378.24109580565005</v>
      </c>
      <c r="BG222" s="1">
        <f>IF(BC199="","",'Cost and Benefit Parameters'!$M$28)</f>
        <v>378.24109580565005</v>
      </c>
      <c r="BH222" s="1">
        <f>IF(BD199="","",'Cost and Benefit Parameters'!$M$28)</f>
        <v>378.24109580565005</v>
      </c>
      <c r="BI222" s="1" t="str">
        <f>IF(BE199="","",'Cost and Benefit Parameters'!$M$28)</f>
        <v/>
      </c>
      <c r="BJ222" s="1" t="str">
        <f>IF(BF199="","",'Cost and Benefit Parameters'!$M$28)</f>
        <v/>
      </c>
      <c r="BK222" s="1" t="str">
        <f>IF(BG199="","",'Cost and Benefit Parameters'!$M$28)</f>
        <v/>
      </c>
      <c r="BL222" s="1" t="str">
        <f>IF(BH199="","",'Cost and Benefit Parameters'!$M$28)</f>
        <v/>
      </c>
      <c r="BM222" s="1" t="str">
        <f>IF(BI199="","",'Cost and Benefit Parameters'!$M$28)</f>
        <v/>
      </c>
      <c r="BN222" s="1" t="str">
        <f>IF(BJ199="","",'Cost and Benefit Parameters'!$M$28)</f>
        <v/>
      </c>
      <c r="BO222" s="1" t="str">
        <f>IF(BK199="","",'Cost and Benefit Parameters'!$M$28)</f>
        <v/>
      </c>
      <c r="BP222" s="1" t="str">
        <f>IF(BL199="","",'Cost and Benefit Parameters'!$M$28)</f>
        <v/>
      </c>
      <c r="BQ222" s="1" t="str">
        <f>IF(BM199="","",'Cost and Benefit Parameters'!$M$28)</f>
        <v/>
      </c>
      <c r="BR222" s="1" t="str">
        <f>IF(BN199="","",'Cost and Benefit Parameters'!$M$28)</f>
        <v/>
      </c>
      <c r="BS222" s="1" t="str">
        <f>IF(BO199="","",'Cost and Benefit Parameters'!$M$28)</f>
        <v/>
      </c>
    </row>
    <row r="223" spans="1:72" x14ac:dyDescent="0.55000000000000004">
      <c r="A223" s="642"/>
      <c r="B223" t="s">
        <v>476</v>
      </c>
      <c r="M223" s="1" t="str">
        <f>IF(I200="","",'Cost and Benefit Parameters'!$M$28)</f>
        <v/>
      </c>
      <c r="N223" s="1" t="str">
        <f>IF(J200="","",'Cost and Benefit Parameters'!$M$28)</f>
        <v/>
      </c>
      <c r="O223" s="1" t="str">
        <f>IF(K200="","",'Cost and Benefit Parameters'!$M$28)</f>
        <v/>
      </c>
      <c r="P223" s="1" t="str">
        <f>IF(L200="","",'Cost and Benefit Parameters'!$M$28)</f>
        <v/>
      </c>
      <c r="Q223" s="1" t="str">
        <f>IF(M200="","",'Cost and Benefit Parameters'!$M$28)</f>
        <v/>
      </c>
      <c r="R223" s="1" t="str">
        <f>IF(N200="","",'Cost and Benefit Parameters'!$M$28)</f>
        <v/>
      </c>
      <c r="S223" s="1" t="str">
        <f>IF(O200="","",'Cost and Benefit Parameters'!$M$28)</f>
        <v/>
      </c>
      <c r="T223" s="1" t="str">
        <f>IF(P200="","",'Cost and Benefit Parameters'!$M$28)</f>
        <v/>
      </c>
      <c r="U223" s="1" t="str">
        <f>IF(Q200="","",'Cost and Benefit Parameters'!$M$28)</f>
        <v/>
      </c>
      <c r="V223" s="1">
        <f>IF(R200="","",'Cost and Benefit Parameters'!$M$28)</f>
        <v>378.24109580565005</v>
      </c>
      <c r="W223" s="1">
        <f>IF(S200="","",'Cost and Benefit Parameters'!$M$28)</f>
        <v>378.24109580565005</v>
      </c>
      <c r="X223" s="1">
        <f>IF(T200="","",'Cost and Benefit Parameters'!$M$28)</f>
        <v>378.24109580565005</v>
      </c>
      <c r="Y223" s="1">
        <f>IF(U200="","",'Cost and Benefit Parameters'!$M$28)</f>
        <v>378.24109580565005</v>
      </c>
      <c r="Z223" s="1">
        <f>IF(V200="","",'Cost and Benefit Parameters'!$M$28)</f>
        <v>378.24109580565005</v>
      </c>
      <c r="AA223" s="1">
        <f>IF(W200="","",'Cost and Benefit Parameters'!$M$28)</f>
        <v>378.24109580565005</v>
      </c>
      <c r="AB223" s="1">
        <f>IF(X200="","",'Cost and Benefit Parameters'!$M$28)</f>
        <v>378.24109580565005</v>
      </c>
      <c r="AC223" s="1">
        <f>IF(Y200="","",'Cost and Benefit Parameters'!$M$28)</f>
        <v>378.24109580565005</v>
      </c>
      <c r="AD223" s="1">
        <f>IF(Z200="","",'Cost and Benefit Parameters'!$M$28)</f>
        <v>378.24109580565005</v>
      </c>
      <c r="AE223" s="1">
        <f>IF(AA200="","",'Cost and Benefit Parameters'!$M$28)</f>
        <v>378.24109580565005</v>
      </c>
      <c r="AF223" s="1">
        <f>IF(AB200="","",'Cost and Benefit Parameters'!$M$28)</f>
        <v>378.24109580565005</v>
      </c>
      <c r="AG223" s="1">
        <f>IF(AC200="","",'Cost and Benefit Parameters'!$M$28)</f>
        <v>378.24109580565005</v>
      </c>
      <c r="AH223" s="1">
        <f>IF(AD200="","",'Cost and Benefit Parameters'!$M$28)</f>
        <v>378.24109580565005</v>
      </c>
      <c r="AI223" s="1">
        <f>IF(AE200="","",'Cost and Benefit Parameters'!$M$28)</f>
        <v>378.24109580565005</v>
      </c>
      <c r="AJ223" s="1">
        <f>IF(AF200="","",'Cost and Benefit Parameters'!$M$28)</f>
        <v>378.24109580565005</v>
      </c>
      <c r="AK223" s="1">
        <f>IF(AG200="","",'Cost and Benefit Parameters'!$M$28)</f>
        <v>378.24109580565005</v>
      </c>
      <c r="AL223" s="1">
        <f>IF(AH200="","",'Cost and Benefit Parameters'!$M$28)</f>
        <v>378.24109580565005</v>
      </c>
      <c r="AM223" s="1">
        <f>IF(AI200="","",'Cost and Benefit Parameters'!$M$28)</f>
        <v>378.24109580565005</v>
      </c>
      <c r="AN223" s="1">
        <f>IF(AJ200="","",'Cost and Benefit Parameters'!$M$28)</f>
        <v>378.24109580565005</v>
      </c>
      <c r="AO223" s="1">
        <f>IF(AK200="","",'Cost and Benefit Parameters'!$M$28)</f>
        <v>378.24109580565005</v>
      </c>
      <c r="AP223" s="1">
        <f>IF(AL200="","",'Cost and Benefit Parameters'!$M$28)</f>
        <v>378.24109580565005</v>
      </c>
      <c r="AQ223" s="1">
        <f>IF(AM200="","",'Cost and Benefit Parameters'!$M$28)</f>
        <v>378.24109580565005</v>
      </c>
      <c r="AR223" s="1">
        <f>IF(AN200="","",'Cost and Benefit Parameters'!$M$28)</f>
        <v>378.24109580565005</v>
      </c>
      <c r="AS223" s="1">
        <f>IF(AO200="","",'Cost and Benefit Parameters'!$M$28)</f>
        <v>378.24109580565005</v>
      </c>
      <c r="AT223" s="1">
        <f>IF(AP200="","",'Cost and Benefit Parameters'!$M$28)</f>
        <v>378.24109580565005</v>
      </c>
      <c r="AU223" s="1">
        <f>IF(AQ200="","",'Cost and Benefit Parameters'!$M$28)</f>
        <v>378.24109580565005</v>
      </c>
      <c r="AV223" s="1">
        <f>IF(AR200="","",'Cost and Benefit Parameters'!$M$28)</f>
        <v>378.24109580565005</v>
      </c>
      <c r="AW223" s="1">
        <f>IF(AS200="","",'Cost and Benefit Parameters'!$M$28)</f>
        <v>378.24109580565005</v>
      </c>
      <c r="AX223" s="1">
        <f>IF(AT200="","",'Cost and Benefit Parameters'!$M$28)</f>
        <v>378.24109580565005</v>
      </c>
      <c r="AY223" s="1">
        <f>IF(AU200="","",'Cost and Benefit Parameters'!$M$28)</f>
        <v>378.24109580565005</v>
      </c>
      <c r="AZ223" s="1">
        <f>IF(AV200="","",'Cost and Benefit Parameters'!$M$28)</f>
        <v>378.24109580565005</v>
      </c>
      <c r="BA223" s="1">
        <f>IF(AW200="","",'Cost and Benefit Parameters'!$M$28)</f>
        <v>378.24109580565005</v>
      </c>
      <c r="BB223" s="1">
        <f>IF(AX200="","",'Cost and Benefit Parameters'!$M$28)</f>
        <v>378.24109580565005</v>
      </c>
      <c r="BC223" s="1">
        <f>IF(AY200="","",'Cost and Benefit Parameters'!$M$28)</f>
        <v>378.24109580565005</v>
      </c>
      <c r="BD223" s="1">
        <f>IF(AZ200="","",'Cost and Benefit Parameters'!$M$28)</f>
        <v>378.24109580565005</v>
      </c>
      <c r="BE223" s="1">
        <f>IF(BA200="","",'Cost and Benefit Parameters'!$M$28)</f>
        <v>378.24109580565005</v>
      </c>
      <c r="BF223" s="1">
        <f>IF(BB200="","",'Cost and Benefit Parameters'!$M$28)</f>
        <v>378.24109580565005</v>
      </c>
      <c r="BG223" s="1">
        <f>IF(BC200="","",'Cost and Benefit Parameters'!$M$28)</f>
        <v>378.24109580565005</v>
      </c>
      <c r="BH223" s="1">
        <f>IF(BD200="","",'Cost and Benefit Parameters'!$M$28)</f>
        <v>378.24109580565005</v>
      </c>
      <c r="BI223" s="1">
        <f>IF(BE200="","",'Cost and Benefit Parameters'!$M$28)</f>
        <v>378.24109580565005</v>
      </c>
      <c r="BJ223" s="1" t="str">
        <f>IF(BF200="","",'Cost and Benefit Parameters'!$M$28)</f>
        <v/>
      </c>
      <c r="BK223" s="1" t="str">
        <f>IF(BG200="","",'Cost and Benefit Parameters'!$M$28)</f>
        <v/>
      </c>
      <c r="BL223" s="1" t="str">
        <f>IF(BH200="","",'Cost and Benefit Parameters'!$M$28)</f>
        <v/>
      </c>
      <c r="BM223" s="1" t="str">
        <f>IF(BI200="","",'Cost and Benefit Parameters'!$M$28)</f>
        <v/>
      </c>
      <c r="BN223" s="1" t="str">
        <f>IF(BJ200="","",'Cost and Benefit Parameters'!$M$28)</f>
        <v/>
      </c>
      <c r="BO223" s="1" t="str">
        <f>IF(BK200="","",'Cost and Benefit Parameters'!$M$28)</f>
        <v/>
      </c>
      <c r="BP223" s="1" t="str">
        <f>IF(BL200="","",'Cost and Benefit Parameters'!$M$28)</f>
        <v/>
      </c>
      <c r="BQ223" s="1" t="str">
        <f>IF(BM200="","",'Cost and Benefit Parameters'!$M$28)</f>
        <v/>
      </c>
      <c r="BR223" s="1" t="str">
        <f>IF(BN200="","",'Cost and Benefit Parameters'!$M$28)</f>
        <v/>
      </c>
      <c r="BS223" s="1" t="str">
        <f>IF(BO200="","",'Cost and Benefit Parameters'!$M$28)</f>
        <v/>
      </c>
    </row>
    <row r="224" spans="1:72" x14ac:dyDescent="0.55000000000000004">
      <c r="A224" s="642"/>
      <c r="B224" t="s">
        <v>477</v>
      </c>
      <c r="M224" s="1" t="str">
        <f>IF(I201="","",'Cost and Benefit Parameters'!$M$28)</f>
        <v/>
      </c>
      <c r="N224" s="1" t="str">
        <f>IF(J201="","",'Cost and Benefit Parameters'!$M$28)</f>
        <v/>
      </c>
      <c r="O224" s="1" t="str">
        <f>IF(K201="","",'Cost and Benefit Parameters'!$M$28)</f>
        <v/>
      </c>
      <c r="P224" s="1" t="str">
        <f>IF(L201="","",'Cost and Benefit Parameters'!$M$28)</f>
        <v/>
      </c>
      <c r="Q224" s="1" t="str">
        <f>IF(M201="","",'Cost and Benefit Parameters'!$M$28)</f>
        <v/>
      </c>
      <c r="R224" s="1" t="str">
        <f>IF(N201="","",'Cost and Benefit Parameters'!$M$28)</f>
        <v/>
      </c>
      <c r="S224" s="1" t="str">
        <f>IF(O201="","",'Cost and Benefit Parameters'!$M$28)</f>
        <v/>
      </c>
      <c r="T224" s="1" t="str">
        <f>IF(P201="","",'Cost and Benefit Parameters'!$M$28)</f>
        <v/>
      </c>
      <c r="U224" s="1" t="str">
        <f>IF(Q201="","",'Cost and Benefit Parameters'!$M$28)</f>
        <v/>
      </c>
      <c r="V224" s="1" t="str">
        <f>IF(R201="","",'Cost and Benefit Parameters'!$M$28)</f>
        <v/>
      </c>
      <c r="W224" s="1">
        <f>IF(S201="","",'Cost and Benefit Parameters'!$M$28)</f>
        <v>378.24109580565005</v>
      </c>
      <c r="X224" s="1">
        <f>IF(T201="","",'Cost and Benefit Parameters'!$M$28)</f>
        <v>378.24109580565005</v>
      </c>
      <c r="Y224" s="1">
        <f>IF(U201="","",'Cost and Benefit Parameters'!$M$28)</f>
        <v>378.24109580565005</v>
      </c>
      <c r="Z224" s="1">
        <f>IF(V201="","",'Cost and Benefit Parameters'!$M$28)</f>
        <v>378.24109580565005</v>
      </c>
      <c r="AA224" s="1">
        <f>IF(W201="","",'Cost and Benefit Parameters'!$M$28)</f>
        <v>378.24109580565005</v>
      </c>
      <c r="AB224" s="1">
        <f>IF(X201="","",'Cost and Benefit Parameters'!$M$28)</f>
        <v>378.24109580565005</v>
      </c>
      <c r="AC224" s="1">
        <f>IF(Y201="","",'Cost and Benefit Parameters'!$M$28)</f>
        <v>378.24109580565005</v>
      </c>
      <c r="AD224" s="1">
        <f>IF(Z201="","",'Cost and Benefit Parameters'!$M$28)</f>
        <v>378.24109580565005</v>
      </c>
      <c r="AE224" s="1">
        <f>IF(AA201="","",'Cost and Benefit Parameters'!$M$28)</f>
        <v>378.24109580565005</v>
      </c>
      <c r="AF224" s="1">
        <f>IF(AB201="","",'Cost and Benefit Parameters'!$M$28)</f>
        <v>378.24109580565005</v>
      </c>
      <c r="AG224" s="1">
        <f>IF(AC201="","",'Cost and Benefit Parameters'!$M$28)</f>
        <v>378.24109580565005</v>
      </c>
      <c r="AH224" s="1">
        <f>IF(AD201="","",'Cost and Benefit Parameters'!$M$28)</f>
        <v>378.24109580565005</v>
      </c>
      <c r="AI224" s="1">
        <f>IF(AE201="","",'Cost and Benefit Parameters'!$M$28)</f>
        <v>378.24109580565005</v>
      </c>
      <c r="AJ224" s="1">
        <f>IF(AF201="","",'Cost and Benefit Parameters'!$M$28)</f>
        <v>378.24109580565005</v>
      </c>
      <c r="AK224" s="1">
        <f>IF(AG201="","",'Cost and Benefit Parameters'!$M$28)</f>
        <v>378.24109580565005</v>
      </c>
      <c r="AL224" s="1">
        <f>IF(AH201="","",'Cost and Benefit Parameters'!$M$28)</f>
        <v>378.24109580565005</v>
      </c>
      <c r="AM224" s="1">
        <f>IF(AI201="","",'Cost and Benefit Parameters'!$M$28)</f>
        <v>378.24109580565005</v>
      </c>
      <c r="AN224" s="1">
        <f>IF(AJ201="","",'Cost and Benefit Parameters'!$M$28)</f>
        <v>378.24109580565005</v>
      </c>
      <c r="AO224" s="1">
        <f>IF(AK201="","",'Cost and Benefit Parameters'!$M$28)</f>
        <v>378.24109580565005</v>
      </c>
      <c r="AP224" s="1">
        <f>IF(AL201="","",'Cost and Benefit Parameters'!$M$28)</f>
        <v>378.24109580565005</v>
      </c>
      <c r="AQ224" s="1">
        <f>IF(AM201="","",'Cost and Benefit Parameters'!$M$28)</f>
        <v>378.24109580565005</v>
      </c>
      <c r="AR224" s="1">
        <f>IF(AN201="","",'Cost and Benefit Parameters'!$M$28)</f>
        <v>378.24109580565005</v>
      </c>
      <c r="AS224" s="1">
        <f>IF(AO201="","",'Cost and Benefit Parameters'!$M$28)</f>
        <v>378.24109580565005</v>
      </c>
      <c r="AT224" s="1">
        <f>IF(AP201="","",'Cost and Benefit Parameters'!$M$28)</f>
        <v>378.24109580565005</v>
      </c>
      <c r="AU224" s="1">
        <f>IF(AQ201="","",'Cost and Benefit Parameters'!$M$28)</f>
        <v>378.24109580565005</v>
      </c>
      <c r="AV224" s="1">
        <f>IF(AR201="","",'Cost and Benefit Parameters'!$M$28)</f>
        <v>378.24109580565005</v>
      </c>
      <c r="AW224" s="1">
        <f>IF(AS201="","",'Cost and Benefit Parameters'!$M$28)</f>
        <v>378.24109580565005</v>
      </c>
      <c r="AX224" s="1">
        <f>IF(AT201="","",'Cost and Benefit Parameters'!$M$28)</f>
        <v>378.24109580565005</v>
      </c>
      <c r="AY224" s="1">
        <f>IF(AU201="","",'Cost and Benefit Parameters'!$M$28)</f>
        <v>378.24109580565005</v>
      </c>
      <c r="AZ224" s="1">
        <f>IF(AV201="","",'Cost and Benefit Parameters'!$M$28)</f>
        <v>378.24109580565005</v>
      </c>
      <c r="BA224" s="1">
        <f>IF(AW201="","",'Cost and Benefit Parameters'!$M$28)</f>
        <v>378.24109580565005</v>
      </c>
      <c r="BB224" s="1">
        <f>IF(AX201="","",'Cost and Benefit Parameters'!$M$28)</f>
        <v>378.24109580565005</v>
      </c>
      <c r="BC224" s="1">
        <f>IF(AY201="","",'Cost and Benefit Parameters'!$M$28)</f>
        <v>378.24109580565005</v>
      </c>
      <c r="BD224" s="1">
        <f>IF(AZ201="","",'Cost and Benefit Parameters'!$M$28)</f>
        <v>378.24109580565005</v>
      </c>
      <c r="BE224" s="1">
        <f>IF(BA201="","",'Cost and Benefit Parameters'!$M$28)</f>
        <v>378.24109580565005</v>
      </c>
      <c r="BF224" s="1">
        <f>IF(BB201="","",'Cost and Benefit Parameters'!$M$28)</f>
        <v>378.24109580565005</v>
      </c>
      <c r="BG224" s="1">
        <f>IF(BC201="","",'Cost and Benefit Parameters'!$M$28)</f>
        <v>378.24109580565005</v>
      </c>
      <c r="BH224" s="1">
        <f>IF(BD201="","",'Cost and Benefit Parameters'!$M$28)</f>
        <v>378.24109580565005</v>
      </c>
      <c r="BI224" s="1">
        <f>IF(BE201="","",'Cost and Benefit Parameters'!$M$28)</f>
        <v>378.24109580565005</v>
      </c>
      <c r="BJ224" s="1">
        <f>IF(BF201="","",'Cost and Benefit Parameters'!$M$28)</f>
        <v>378.24109580565005</v>
      </c>
      <c r="BK224" s="1" t="str">
        <f>IF(BG201="","",'Cost and Benefit Parameters'!$M$28)</f>
        <v/>
      </c>
      <c r="BL224" s="1" t="str">
        <f>IF(BH201="","",'Cost and Benefit Parameters'!$M$28)</f>
        <v/>
      </c>
      <c r="BM224" s="1" t="str">
        <f>IF(BI201="","",'Cost and Benefit Parameters'!$M$28)</f>
        <v/>
      </c>
      <c r="BN224" s="1" t="str">
        <f>IF(BJ201="","",'Cost and Benefit Parameters'!$M$28)</f>
        <v/>
      </c>
      <c r="BO224" s="1" t="str">
        <f>IF(BK201="","",'Cost and Benefit Parameters'!$M$28)</f>
        <v/>
      </c>
      <c r="BP224" s="1" t="str">
        <f>IF(BL201="","",'Cost and Benefit Parameters'!$M$28)</f>
        <v/>
      </c>
      <c r="BQ224" s="1" t="str">
        <f>IF(BM201="","",'Cost and Benefit Parameters'!$M$28)</f>
        <v/>
      </c>
      <c r="BR224" s="1" t="str">
        <f>IF(BN201="","",'Cost and Benefit Parameters'!$M$28)</f>
        <v/>
      </c>
      <c r="BS224" s="1" t="str">
        <f>IF(BO201="","",'Cost and Benefit Parameters'!$M$28)</f>
        <v/>
      </c>
    </row>
    <row r="225" spans="1:73" x14ac:dyDescent="0.55000000000000004">
      <c r="A225" s="642"/>
      <c r="B225" t="s">
        <v>478</v>
      </c>
      <c r="M225" s="1" t="str">
        <f>IF(I202="","",'Cost and Benefit Parameters'!$M$28)</f>
        <v/>
      </c>
      <c r="N225" s="1" t="str">
        <f>IF(J202="","",'Cost and Benefit Parameters'!$M$28)</f>
        <v/>
      </c>
      <c r="O225" s="1" t="str">
        <f>IF(K202="","",'Cost and Benefit Parameters'!$M$28)</f>
        <v/>
      </c>
      <c r="P225" s="1" t="str">
        <f>IF(L202="","",'Cost and Benefit Parameters'!$M$28)</f>
        <v/>
      </c>
      <c r="Q225" s="1" t="str">
        <f>IF(M202="","",'Cost and Benefit Parameters'!$M$28)</f>
        <v/>
      </c>
      <c r="R225" s="1" t="str">
        <f>IF(N202="","",'Cost and Benefit Parameters'!$M$28)</f>
        <v/>
      </c>
      <c r="S225" s="1" t="str">
        <f>IF(O202="","",'Cost and Benefit Parameters'!$M$28)</f>
        <v/>
      </c>
      <c r="T225" s="1" t="str">
        <f>IF(P202="","",'Cost and Benefit Parameters'!$M$28)</f>
        <v/>
      </c>
      <c r="U225" s="1" t="str">
        <f>IF(Q202="","",'Cost and Benefit Parameters'!$M$28)</f>
        <v/>
      </c>
      <c r="V225" s="1" t="str">
        <f>IF(R202="","",'Cost and Benefit Parameters'!$M$28)</f>
        <v/>
      </c>
      <c r="W225" s="1" t="str">
        <f>IF(S202="","",'Cost and Benefit Parameters'!$M$28)</f>
        <v/>
      </c>
      <c r="X225" s="1">
        <f>IF(T202="","",'Cost and Benefit Parameters'!$M$28)</f>
        <v>378.24109580565005</v>
      </c>
      <c r="Y225" s="1">
        <f>IF(U202="","",'Cost and Benefit Parameters'!$M$28)</f>
        <v>378.24109580565005</v>
      </c>
      <c r="Z225" s="1">
        <f>IF(V202="","",'Cost and Benefit Parameters'!$M$28)</f>
        <v>378.24109580565005</v>
      </c>
      <c r="AA225" s="1">
        <f>IF(W202="","",'Cost and Benefit Parameters'!$M$28)</f>
        <v>378.24109580565005</v>
      </c>
      <c r="AB225" s="1">
        <f>IF(X202="","",'Cost and Benefit Parameters'!$M$28)</f>
        <v>378.24109580565005</v>
      </c>
      <c r="AC225" s="1">
        <f>IF(Y202="","",'Cost and Benefit Parameters'!$M$28)</f>
        <v>378.24109580565005</v>
      </c>
      <c r="AD225" s="1">
        <f>IF(Z202="","",'Cost and Benefit Parameters'!$M$28)</f>
        <v>378.24109580565005</v>
      </c>
      <c r="AE225" s="1">
        <f>IF(AA202="","",'Cost and Benefit Parameters'!$M$28)</f>
        <v>378.24109580565005</v>
      </c>
      <c r="AF225" s="1">
        <f>IF(AB202="","",'Cost and Benefit Parameters'!$M$28)</f>
        <v>378.24109580565005</v>
      </c>
      <c r="AG225" s="1">
        <f>IF(AC202="","",'Cost and Benefit Parameters'!$M$28)</f>
        <v>378.24109580565005</v>
      </c>
      <c r="AH225" s="1">
        <f>IF(AD202="","",'Cost and Benefit Parameters'!$M$28)</f>
        <v>378.24109580565005</v>
      </c>
      <c r="AI225" s="1">
        <f>IF(AE202="","",'Cost and Benefit Parameters'!$M$28)</f>
        <v>378.24109580565005</v>
      </c>
      <c r="AJ225" s="1">
        <f>IF(AF202="","",'Cost and Benefit Parameters'!$M$28)</f>
        <v>378.24109580565005</v>
      </c>
      <c r="AK225" s="1">
        <f>IF(AG202="","",'Cost and Benefit Parameters'!$M$28)</f>
        <v>378.24109580565005</v>
      </c>
      <c r="AL225" s="1">
        <f>IF(AH202="","",'Cost and Benefit Parameters'!$M$28)</f>
        <v>378.24109580565005</v>
      </c>
      <c r="AM225" s="1">
        <f>IF(AI202="","",'Cost and Benefit Parameters'!$M$28)</f>
        <v>378.24109580565005</v>
      </c>
      <c r="AN225" s="1">
        <f>IF(AJ202="","",'Cost and Benefit Parameters'!$M$28)</f>
        <v>378.24109580565005</v>
      </c>
      <c r="AO225" s="1">
        <f>IF(AK202="","",'Cost and Benefit Parameters'!$M$28)</f>
        <v>378.24109580565005</v>
      </c>
      <c r="AP225" s="1">
        <f>IF(AL202="","",'Cost and Benefit Parameters'!$M$28)</f>
        <v>378.24109580565005</v>
      </c>
      <c r="AQ225" s="1">
        <f>IF(AM202="","",'Cost and Benefit Parameters'!$M$28)</f>
        <v>378.24109580565005</v>
      </c>
      <c r="AR225" s="1">
        <f>IF(AN202="","",'Cost and Benefit Parameters'!$M$28)</f>
        <v>378.24109580565005</v>
      </c>
      <c r="AS225" s="1">
        <f>IF(AO202="","",'Cost and Benefit Parameters'!$M$28)</f>
        <v>378.24109580565005</v>
      </c>
      <c r="AT225" s="1">
        <f>IF(AP202="","",'Cost and Benefit Parameters'!$M$28)</f>
        <v>378.24109580565005</v>
      </c>
      <c r="AU225" s="1">
        <f>IF(AQ202="","",'Cost and Benefit Parameters'!$M$28)</f>
        <v>378.24109580565005</v>
      </c>
      <c r="AV225" s="1">
        <f>IF(AR202="","",'Cost and Benefit Parameters'!$M$28)</f>
        <v>378.24109580565005</v>
      </c>
      <c r="AW225" s="1">
        <f>IF(AS202="","",'Cost and Benefit Parameters'!$M$28)</f>
        <v>378.24109580565005</v>
      </c>
      <c r="AX225" s="1">
        <f>IF(AT202="","",'Cost and Benefit Parameters'!$M$28)</f>
        <v>378.24109580565005</v>
      </c>
      <c r="AY225" s="1">
        <f>IF(AU202="","",'Cost and Benefit Parameters'!$M$28)</f>
        <v>378.24109580565005</v>
      </c>
      <c r="AZ225" s="1">
        <f>IF(AV202="","",'Cost and Benefit Parameters'!$M$28)</f>
        <v>378.24109580565005</v>
      </c>
      <c r="BA225" s="1">
        <f>IF(AW202="","",'Cost and Benefit Parameters'!$M$28)</f>
        <v>378.24109580565005</v>
      </c>
      <c r="BB225" s="1">
        <f>IF(AX202="","",'Cost and Benefit Parameters'!$M$28)</f>
        <v>378.24109580565005</v>
      </c>
      <c r="BC225" s="1">
        <f>IF(AY202="","",'Cost and Benefit Parameters'!$M$28)</f>
        <v>378.24109580565005</v>
      </c>
      <c r="BD225" s="1">
        <f>IF(AZ202="","",'Cost and Benefit Parameters'!$M$28)</f>
        <v>378.24109580565005</v>
      </c>
      <c r="BE225" s="1">
        <f>IF(BA202="","",'Cost and Benefit Parameters'!$M$28)</f>
        <v>378.24109580565005</v>
      </c>
      <c r="BF225" s="1">
        <f>IF(BB202="","",'Cost and Benefit Parameters'!$M$28)</f>
        <v>378.24109580565005</v>
      </c>
      <c r="BG225" s="1">
        <f>IF(BC202="","",'Cost and Benefit Parameters'!$M$28)</f>
        <v>378.24109580565005</v>
      </c>
      <c r="BH225" s="1">
        <f>IF(BD202="","",'Cost and Benefit Parameters'!$M$28)</f>
        <v>378.24109580565005</v>
      </c>
      <c r="BI225" s="1">
        <f>IF(BE202="","",'Cost and Benefit Parameters'!$M$28)</f>
        <v>378.24109580565005</v>
      </c>
      <c r="BJ225" s="1">
        <f>IF(BF202="","",'Cost and Benefit Parameters'!$M$28)</f>
        <v>378.24109580565005</v>
      </c>
      <c r="BK225" s="1">
        <f>IF(BG202="","",'Cost and Benefit Parameters'!$M$28)</f>
        <v>378.24109580565005</v>
      </c>
      <c r="BL225" s="1" t="str">
        <f>IF(BH202="","",'Cost and Benefit Parameters'!$M$28)</f>
        <v/>
      </c>
      <c r="BM225" s="1" t="str">
        <f>IF(BI202="","",'Cost and Benefit Parameters'!$M$28)</f>
        <v/>
      </c>
      <c r="BN225" s="1" t="str">
        <f>IF(BJ202="","",'Cost and Benefit Parameters'!$M$28)</f>
        <v/>
      </c>
      <c r="BO225" s="1" t="str">
        <f>IF(BK202="","",'Cost and Benefit Parameters'!$M$28)</f>
        <v/>
      </c>
      <c r="BP225" s="1" t="str">
        <f>IF(BL202="","",'Cost and Benefit Parameters'!$M$28)</f>
        <v/>
      </c>
      <c r="BQ225" s="1" t="str">
        <f>IF(BM202="","",'Cost and Benefit Parameters'!$M$28)</f>
        <v/>
      </c>
      <c r="BR225" s="1" t="str">
        <f>IF(BN202="","",'Cost and Benefit Parameters'!$M$28)</f>
        <v/>
      </c>
      <c r="BS225" s="1" t="str">
        <f>IF(BO202="","",'Cost and Benefit Parameters'!$M$28)</f>
        <v/>
      </c>
    </row>
    <row r="226" spans="1:73" x14ac:dyDescent="0.55000000000000004">
      <c r="A226" s="642"/>
      <c r="B226" t="s">
        <v>479</v>
      </c>
      <c r="M226" s="1" t="str">
        <f>IF(I203="","",'Cost and Benefit Parameters'!$M$28)</f>
        <v/>
      </c>
      <c r="N226" s="1" t="str">
        <f>IF(J203="","",'Cost and Benefit Parameters'!$M$28)</f>
        <v/>
      </c>
      <c r="O226" s="1" t="str">
        <f>IF(K203="","",'Cost and Benefit Parameters'!$M$28)</f>
        <v/>
      </c>
      <c r="P226" s="1" t="str">
        <f>IF(L203="","",'Cost and Benefit Parameters'!$M$28)</f>
        <v/>
      </c>
      <c r="Q226" s="1" t="str">
        <f>IF(M203="","",'Cost and Benefit Parameters'!$M$28)</f>
        <v/>
      </c>
      <c r="R226" s="1" t="str">
        <f>IF(N203="","",'Cost and Benefit Parameters'!$M$28)</f>
        <v/>
      </c>
      <c r="S226" s="1" t="str">
        <f>IF(O203="","",'Cost and Benefit Parameters'!$M$28)</f>
        <v/>
      </c>
      <c r="T226" s="1" t="str">
        <f>IF(P203="","",'Cost and Benefit Parameters'!$M$28)</f>
        <v/>
      </c>
      <c r="U226" s="1" t="str">
        <f>IF(Q203="","",'Cost and Benefit Parameters'!$M$28)</f>
        <v/>
      </c>
      <c r="V226" s="1" t="str">
        <f>IF(R203="","",'Cost and Benefit Parameters'!$M$28)</f>
        <v/>
      </c>
      <c r="W226" s="1" t="str">
        <f>IF(S203="","",'Cost and Benefit Parameters'!$M$28)</f>
        <v/>
      </c>
      <c r="X226" s="1" t="str">
        <f>IF(T203="","",'Cost and Benefit Parameters'!$M$28)</f>
        <v/>
      </c>
      <c r="Y226" s="1">
        <f>IF(U203="","",'Cost and Benefit Parameters'!$M$28)</f>
        <v>378.24109580565005</v>
      </c>
      <c r="Z226" s="1">
        <f>IF(V203="","",'Cost and Benefit Parameters'!$M$28)</f>
        <v>378.24109580565005</v>
      </c>
      <c r="AA226" s="1">
        <f>IF(W203="","",'Cost and Benefit Parameters'!$M$28)</f>
        <v>378.24109580565005</v>
      </c>
      <c r="AB226" s="1">
        <f>IF(X203="","",'Cost and Benefit Parameters'!$M$28)</f>
        <v>378.24109580565005</v>
      </c>
      <c r="AC226" s="1">
        <f>IF(Y203="","",'Cost and Benefit Parameters'!$M$28)</f>
        <v>378.24109580565005</v>
      </c>
      <c r="AD226" s="1">
        <f>IF(Z203="","",'Cost and Benefit Parameters'!$M$28)</f>
        <v>378.24109580565005</v>
      </c>
      <c r="AE226" s="1">
        <f>IF(AA203="","",'Cost and Benefit Parameters'!$M$28)</f>
        <v>378.24109580565005</v>
      </c>
      <c r="AF226" s="1">
        <f>IF(AB203="","",'Cost and Benefit Parameters'!$M$28)</f>
        <v>378.24109580565005</v>
      </c>
      <c r="AG226" s="1">
        <f>IF(AC203="","",'Cost and Benefit Parameters'!$M$28)</f>
        <v>378.24109580565005</v>
      </c>
      <c r="AH226" s="1">
        <f>IF(AD203="","",'Cost and Benefit Parameters'!$M$28)</f>
        <v>378.24109580565005</v>
      </c>
      <c r="AI226" s="1">
        <f>IF(AE203="","",'Cost and Benefit Parameters'!$M$28)</f>
        <v>378.24109580565005</v>
      </c>
      <c r="AJ226" s="1">
        <f>IF(AF203="","",'Cost and Benefit Parameters'!$M$28)</f>
        <v>378.24109580565005</v>
      </c>
      <c r="AK226" s="1">
        <f>IF(AG203="","",'Cost and Benefit Parameters'!$M$28)</f>
        <v>378.24109580565005</v>
      </c>
      <c r="AL226" s="1">
        <f>IF(AH203="","",'Cost and Benefit Parameters'!$M$28)</f>
        <v>378.24109580565005</v>
      </c>
      <c r="AM226" s="1">
        <f>IF(AI203="","",'Cost and Benefit Parameters'!$M$28)</f>
        <v>378.24109580565005</v>
      </c>
      <c r="AN226" s="1">
        <f>IF(AJ203="","",'Cost and Benefit Parameters'!$M$28)</f>
        <v>378.24109580565005</v>
      </c>
      <c r="AO226" s="1">
        <f>IF(AK203="","",'Cost and Benefit Parameters'!$M$28)</f>
        <v>378.24109580565005</v>
      </c>
      <c r="AP226" s="1">
        <f>IF(AL203="","",'Cost and Benefit Parameters'!$M$28)</f>
        <v>378.24109580565005</v>
      </c>
      <c r="AQ226" s="1">
        <f>IF(AM203="","",'Cost and Benefit Parameters'!$M$28)</f>
        <v>378.24109580565005</v>
      </c>
      <c r="AR226" s="1">
        <f>IF(AN203="","",'Cost and Benefit Parameters'!$M$28)</f>
        <v>378.24109580565005</v>
      </c>
      <c r="AS226" s="1">
        <f>IF(AO203="","",'Cost and Benefit Parameters'!$M$28)</f>
        <v>378.24109580565005</v>
      </c>
      <c r="AT226" s="1">
        <f>IF(AP203="","",'Cost and Benefit Parameters'!$M$28)</f>
        <v>378.24109580565005</v>
      </c>
      <c r="AU226" s="1">
        <f>IF(AQ203="","",'Cost and Benefit Parameters'!$M$28)</f>
        <v>378.24109580565005</v>
      </c>
      <c r="AV226" s="1">
        <f>IF(AR203="","",'Cost and Benefit Parameters'!$M$28)</f>
        <v>378.24109580565005</v>
      </c>
      <c r="AW226" s="1">
        <f>IF(AS203="","",'Cost and Benefit Parameters'!$M$28)</f>
        <v>378.24109580565005</v>
      </c>
      <c r="AX226" s="1">
        <f>IF(AT203="","",'Cost and Benefit Parameters'!$M$28)</f>
        <v>378.24109580565005</v>
      </c>
      <c r="AY226" s="1">
        <f>IF(AU203="","",'Cost and Benefit Parameters'!$M$28)</f>
        <v>378.24109580565005</v>
      </c>
      <c r="AZ226" s="1">
        <f>IF(AV203="","",'Cost and Benefit Parameters'!$M$28)</f>
        <v>378.24109580565005</v>
      </c>
      <c r="BA226" s="1">
        <f>IF(AW203="","",'Cost and Benefit Parameters'!$M$28)</f>
        <v>378.24109580565005</v>
      </c>
      <c r="BB226" s="1">
        <f>IF(AX203="","",'Cost and Benefit Parameters'!$M$28)</f>
        <v>378.24109580565005</v>
      </c>
      <c r="BC226" s="1">
        <f>IF(AY203="","",'Cost and Benefit Parameters'!$M$28)</f>
        <v>378.24109580565005</v>
      </c>
      <c r="BD226" s="1">
        <f>IF(AZ203="","",'Cost and Benefit Parameters'!$M$28)</f>
        <v>378.24109580565005</v>
      </c>
      <c r="BE226" s="1">
        <f>IF(BA203="","",'Cost and Benefit Parameters'!$M$28)</f>
        <v>378.24109580565005</v>
      </c>
      <c r="BF226" s="1">
        <f>IF(BB203="","",'Cost and Benefit Parameters'!$M$28)</f>
        <v>378.24109580565005</v>
      </c>
      <c r="BG226" s="1">
        <f>IF(BC203="","",'Cost and Benefit Parameters'!$M$28)</f>
        <v>378.24109580565005</v>
      </c>
      <c r="BH226" s="1">
        <f>IF(BD203="","",'Cost and Benefit Parameters'!$M$28)</f>
        <v>378.24109580565005</v>
      </c>
      <c r="BI226" s="1">
        <f>IF(BE203="","",'Cost and Benefit Parameters'!$M$28)</f>
        <v>378.24109580565005</v>
      </c>
      <c r="BJ226" s="1">
        <f>IF(BF203="","",'Cost and Benefit Parameters'!$M$28)</f>
        <v>378.24109580565005</v>
      </c>
      <c r="BK226" s="1">
        <f>IF(BG203="","",'Cost and Benefit Parameters'!$M$28)</f>
        <v>378.24109580565005</v>
      </c>
      <c r="BL226" s="1">
        <f>IF(BH203="","",'Cost and Benefit Parameters'!$M$28)</f>
        <v>378.24109580565005</v>
      </c>
      <c r="BM226" s="1" t="str">
        <f>IF(BI203="","",'Cost and Benefit Parameters'!$M$28)</f>
        <v/>
      </c>
      <c r="BN226" s="1" t="str">
        <f>IF(BJ203="","",'Cost and Benefit Parameters'!$M$28)</f>
        <v/>
      </c>
      <c r="BO226" s="1" t="str">
        <f>IF(BK203="","",'Cost and Benefit Parameters'!$M$28)</f>
        <v/>
      </c>
      <c r="BP226" s="1" t="str">
        <f>IF(BL203="","",'Cost and Benefit Parameters'!$M$28)</f>
        <v/>
      </c>
      <c r="BQ226" s="1" t="str">
        <f>IF(BM203="","",'Cost and Benefit Parameters'!$M$28)</f>
        <v/>
      </c>
      <c r="BR226" s="1" t="str">
        <f>IF(BN203="","",'Cost and Benefit Parameters'!$M$28)</f>
        <v/>
      </c>
      <c r="BS226" s="1" t="str">
        <f>IF(BO203="","",'Cost and Benefit Parameters'!$M$28)</f>
        <v/>
      </c>
    </row>
    <row r="227" spans="1:73" x14ac:dyDescent="0.55000000000000004">
      <c r="A227" s="642"/>
      <c r="B227" t="s">
        <v>480</v>
      </c>
      <c r="M227" s="1" t="str">
        <f>IF(I204="","",'Cost and Benefit Parameters'!$M$28)</f>
        <v/>
      </c>
      <c r="N227" s="1" t="str">
        <f>IF(J204="","",'Cost and Benefit Parameters'!$M$28)</f>
        <v/>
      </c>
      <c r="O227" s="1" t="str">
        <f>IF(K204="","",'Cost and Benefit Parameters'!$M$28)</f>
        <v/>
      </c>
      <c r="P227" s="1" t="str">
        <f>IF(L204="","",'Cost and Benefit Parameters'!$M$28)</f>
        <v/>
      </c>
      <c r="Q227" s="1" t="str">
        <f>IF(M204="","",'Cost and Benefit Parameters'!$M$28)</f>
        <v/>
      </c>
      <c r="R227" s="1" t="str">
        <f>IF(N204="","",'Cost and Benefit Parameters'!$M$28)</f>
        <v/>
      </c>
      <c r="S227" s="1" t="str">
        <f>IF(O204="","",'Cost and Benefit Parameters'!$M$28)</f>
        <v/>
      </c>
      <c r="T227" s="1" t="str">
        <f>IF(P204="","",'Cost and Benefit Parameters'!$M$28)</f>
        <v/>
      </c>
      <c r="U227" s="1" t="str">
        <f>IF(Q204="","",'Cost and Benefit Parameters'!$M$28)</f>
        <v/>
      </c>
      <c r="V227" s="1" t="str">
        <f>IF(R204="","",'Cost and Benefit Parameters'!$M$28)</f>
        <v/>
      </c>
      <c r="W227" s="1" t="str">
        <f>IF(S204="","",'Cost and Benefit Parameters'!$M$28)</f>
        <v/>
      </c>
      <c r="X227" s="1" t="str">
        <f>IF(T204="","",'Cost and Benefit Parameters'!$M$28)</f>
        <v/>
      </c>
      <c r="Y227" s="1" t="str">
        <f>IF(U204="","",'Cost and Benefit Parameters'!$M$28)</f>
        <v/>
      </c>
      <c r="Z227" s="1">
        <f>IF(V204="","",'Cost and Benefit Parameters'!$M$28)</f>
        <v>378.24109580565005</v>
      </c>
      <c r="AA227" s="1">
        <f>IF(W204="","",'Cost and Benefit Parameters'!$M$28)</f>
        <v>378.24109580565005</v>
      </c>
      <c r="AB227" s="1">
        <f>IF(X204="","",'Cost and Benefit Parameters'!$M$28)</f>
        <v>378.24109580565005</v>
      </c>
      <c r="AC227" s="1">
        <f>IF(Y204="","",'Cost and Benefit Parameters'!$M$28)</f>
        <v>378.24109580565005</v>
      </c>
      <c r="AD227" s="1">
        <f>IF(Z204="","",'Cost and Benefit Parameters'!$M$28)</f>
        <v>378.24109580565005</v>
      </c>
      <c r="AE227" s="1">
        <f>IF(AA204="","",'Cost and Benefit Parameters'!$M$28)</f>
        <v>378.24109580565005</v>
      </c>
      <c r="AF227" s="1">
        <f>IF(AB204="","",'Cost and Benefit Parameters'!$M$28)</f>
        <v>378.24109580565005</v>
      </c>
      <c r="AG227" s="1">
        <f>IF(AC204="","",'Cost and Benefit Parameters'!$M$28)</f>
        <v>378.24109580565005</v>
      </c>
      <c r="AH227" s="1">
        <f>IF(AD204="","",'Cost and Benefit Parameters'!$M$28)</f>
        <v>378.24109580565005</v>
      </c>
      <c r="AI227" s="1">
        <f>IF(AE204="","",'Cost and Benefit Parameters'!$M$28)</f>
        <v>378.24109580565005</v>
      </c>
      <c r="AJ227" s="1">
        <f>IF(AF204="","",'Cost and Benefit Parameters'!$M$28)</f>
        <v>378.24109580565005</v>
      </c>
      <c r="AK227" s="1">
        <f>IF(AG204="","",'Cost and Benefit Parameters'!$M$28)</f>
        <v>378.24109580565005</v>
      </c>
      <c r="AL227" s="1">
        <f>IF(AH204="","",'Cost and Benefit Parameters'!$M$28)</f>
        <v>378.24109580565005</v>
      </c>
      <c r="AM227" s="1">
        <f>IF(AI204="","",'Cost and Benefit Parameters'!$M$28)</f>
        <v>378.24109580565005</v>
      </c>
      <c r="AN227" s="1">
        <f>IF(AJ204="","",'Cost and Benefit Parameters'!$M$28)</f>
        <v>378.24109580565005</v>
      </c>
      <c r="AO227" s="1">
        <f>IF(AK204="","",'Cost and Benefit Parameters'!$M$28)</f>
        <v>378.24109580565005</v>
      </c>
      <c r="AP227" s="1">
        <f>IF(AL204="","",'Cost and Benefit Parameters'!$M$28)</f>
        <v>378.24109580565005</v>
      </c>
      <c r="AQ227" s="1">
        <f>IF(AM204="","",'Cost and Benefit Parameters'!$M$28)</f>
        <v>378.24109580565005</v>
      </c>
      <c r="AR227" s="1">
        <f>IF(AN204="","",'Cost and Benefit Parameters'!$M$28)</f>
        <v>378.24109580565005</v>
      </c>
      <c r="AS227" s="1">
        <f>IF(AO204="","",'Cost and Benefit Parameters'!$M$28)</f>
        <v>378.24109580565005</v>
      </c>
      <c r="AT227" s="1">
        <f>IF(AP204="","",'Cost and Benefit Parameters'!$M$28)</f>
        <v>378.24109580565005</v>
      </c>
      <c r="AU227" s="1">
        <f>IF(AQ204="","",'Cost and Benefit Parameters'!$M$28)</f>
        <v>378.24109580565005</v>
      </c>
      <c r="AV227" s="1">
        <f>IF(AR204="","",'Cost and Benefit Parameters'!$M$28)</f>
        <v>378.24109580565005</v>
      </c>
      <c r="AW227" s="1">
        <f>IF(AS204="","",'Cost and Benefit Parameters'!$M$28)</f>
        <v>378.24109580565005</v>
      </c>
      <c r="AX227" s="1">
        <f>IF(AT204="","",'Cost and Benefit Parameters'!$M$28)</f>
        <v>378.24109580565005</v>
      </c>
      <c r="AY227" s="1">
        <f>IF(AU204="","",'Cost and Benefit Parameters'!$M$28)</f>
        <v>378.24109580565005</v>
      </c>
      <c r="AZ227" s="1">
        <f>IF(AV204="","",'Cost and Benefit Parameters'!$M$28)</f>
        <v>378.24109580565005</v>
      </c>
      <c r="BA227" s="1">
        <f>IF(AW204="","",'Cost and Benefit Parameters'!$M$28)</f>
        <v>378.24109580565005</v>
      </c>
      <c r="BB227" s="1">
        <f>IF(AX204="","",'Cost and Benefit Parameters'!$M$28)</f>
        <v>378.24109580565005</v>
      </c>
      <c r="BC227" s="1">
        <f>IF(AY204="","",'Cost and Benefit Parameters'!$M$28)</f>
        <v>378.24109580565005</v>
      </c>
      <c r="BD227" s="1">
        <f>IF(AZ204="","",'Cost and Benefit Parameters'!$M$28)</f>
        <v>378.24109580565005</v>
      </c>
      <c r="BE227" s="1">
        <f>IF(BA204="","",'Cost and Benefit Parameters'!$M$28)</f>
        <v>378.24109580565005</v>
      </c>
      <c r="BF227" s="1">
        <f>IF(BB204="","",'Cost and Benefit Parameters'!$M$28)</f>
        <v>378.24109580565005</v>
      </c>
      <c r="BG227" s="1">
        <f>IF(BC204="","",'Cost and Benefit Parameters'!$M$28)</f>
        <v>378.24109580565005</v>
      </c>
      <c r="BH227" s="1">
        <f>IF(BD204="","",'Cost and Benefit Parameters'!$M$28)</f>
        <v>378.24109580565005</v>
      </c>
      <c r="BI227" s="1">
        <f>IF(BE204="","",'Cost and Benefit Parameters'!$M$28)</f>
        <v>378.24109580565005</v>
      </c>
      <c r="BJ227" s="1">
        <f>IF(BF204="","",'Cost and Benefit Parameters'!$M$28)</f>
        <v>378.24109580565005</v>
      </c>
      <c r="BK227" s="1">
        <f>IF(BG204="","",'Cost and Benefit Parameters'!$M$28)</f>
        <v>378.24109580565005</v>
      </c>
      <c r="BL227" s="1">
        <f>IF(BH204="","",'Cost and Benefit Parameters'!$M$28)</f>
        <v>378.24109580565005</v>
      </c>
      <c r="BM227" s="1">
        <f>IF(BI204="","",'Cost and Benefit Parameters'!$M$28)</f>
        <v>378.24109580565005</v>
      </c>
      <c r="BN227" s="1" t="str">
        <f>IF(BJ204="","",'Cost and Benefit Parameters'!$M$28)</f>
        <v/>
      </c>
      <c r="BO227" s="1" t="str">
        <f>IF(BK204="","",'Cost and Benefit Parameters'!$M$28)</f>
        <v/>
      </c>
      <c r="BP227" s="1" t="str">
        <f>IF(BL204="","",'Cost and Benefit Parameters'!$M$28)</f>
        <v/>
      </c>
      <c r="BQ227" s="1" t="str">
        <f>IF(BM204="","",'Cost and Benefit Parameters'!$M$28)</f>
        <v/>
      </c>
      <c r="BR227" s="1" t="str">
        <f>IF(BN204="","",'Cost and Benefit Parameters'!$M$28)</f>
        <v/>
      </c>
      <c r="BS227" s="1" t="str">
        <f>IF(BO204="","",'Cost and Benefit Parameters'!$M$28)</f>
        <v/>
      </c>
    </row>
    <row r="228" spans="1:73" x14ac:dyDescent="0.55000000000000004">
      <c r="A228" s="642"/>
      <c r="B228" t="s">
        <v>481</v>
      </c>
      <c r="M228" s="1" t="str">
        <f>IF(I205="","",'Cost and Benefit Parameters'!$M$28)</f>
        <v/>
      </c>
      <c r="N228" s="1" t="str">
        <f>IF(J205="","",'Cost and Benefit Parameters'!$M$28)</f>
        <v/>
      </c>
      <c r="O228" s="1" t="str">
        <f>IF(K205="","",'Cost and Benefit Parameters'!$M$28)</f>
        <v/>
      </c>
      <c r="P228" s="1" t="str">
        <f>IF(L205="","",'Cost and Benefit Parameters'!$M$28)</f>
        <v/>
      </c>
      <c r="Q228" s="1" t="str">
        <f>IF(M205="","",'Cost and Benefit Parameters'!$M$28)</f>
        <v/>
      </c>
      <c r="R228" s="1" t="str">
        <f>IF(N205="","",'Cost and Benefit Parameters'!$M$28)</f>
        <v/>
      </c>
      <c r="S228" s="1" t="str">
        <f>IF(O205="","",'Cost and Benefit Parameters'!$M$28)</f>
        <v/>
      </c>
      <c r="T228" s="1" t="str">
        <f>IF(P205="","",'Cost and Benefit Parameters'!$M$28)</f>
        <v/>
      </c>
      <c r="U228" s="1" t="str">
        <f>IF(Q205="","",'Cost and Benefit Parameters'!$M$28)</f>
        <v/>
      </c>
      <c r="V228" s="1" t="str">
        <f>IF(R205="","",'Cost and Benefit Parameters'!$M$28)</f>
        <v/>
      </c>
      <c r="W228" s="1" t="str">
        <f>IF(S205="","",'Cost and Benefit Parameters'!$M$28)</f>
        <v/>
      </c>
      <c r="X228" s="1" t="str">
        <f>IF(T205="","",'Cost and Benefit Parameters'!$M$28)</f>
        <v/>
      </c>
      <c r="Y228" s="1" t="str">
        <f>IF(U205="","",'Cost and Benefit Parameters'!$M$28)</f>
        <v/>
      </c>
      <c r="Z228" s="1" t="str">
        <f>IF(V205="","",'Cost and Benefit Parameters'!$M$28)</f>
        <v/>
      </c>
      <c r="AA228" s="1">
        <f>IF(W205="","",'Cost and Benefit Parameters'!$M$28)</f>
        <v>378.24109580565005</v>
      </c>
      <c r="AB228" s="1">
        <f>IF(X205="","",'Cost and Benefit Parameters'!$M$28)</f>
        <v>378.24109580565005</v>
      </c>
      <c r="AC228" s="1">
        <f>IF(Y205="","",'Cost and Benefit Parameters'!$M$28)</f>
        <v>378.24109580565005</v>
      </c>
      <c r="AD228" s="1">
        <f>IF(Z205="","",'Cost and Benefit Parameters'!$M$28)</f>
        <v>378.24109580565005</v>
      </c>
      <c r="AE228" s="1">
        <f>IF(AA205="","",'Cost and Benefit Parameters'!$M$28)</f>
        <v>378.24109580565005</v>
      </c>
      <c r="AF228" s="1">
        <f>IF(AB205="","",'Cost and Benefit Parameters'!$M$28)</f>
        <v>378.24109580565005</v>
      </c>
      <c r="AG228" s="1">
        <f>IF(AC205="","",'Cost and Benefit Parameters'!$M$28)</f>
        <v>378.24109580565005</v>
      </c>
      <c r="AH228" s="1">
        <f>IF(AD205="","",'Cost and Benefit Parameters'!$M$28)</f>
        <v>378.24109580565005</v>
      </c>
      <c r="AI228" s="1">
        <f>IF(AE205="","",'Cost and Benefit Parameters'!$M$28)</f>
        <v>378.24109580565005</v>
      </c>
      <c r="AJ228" s="1">
        <f>IF(AF205="","",'Cost and Benefit Parameters'!$M$28)</f>
        <v>378.24109580565005</v>
      </c>
      <c r="AK228" s="1">
        <f>IF(AG205="","",'Cost and Benefit Parameters'!$M$28)</f>
        <v>378.24109580565005</v>
      </c>
      <c r="AL228" s="1">
        <f>IF(AH205="","",'Cost and Benefit Parameters'!$M$28)</f>
        <v>378.24109580565005</v>
      </c>
      <c r="AM228" s="1">
        <f>IF(AI205="","",'Cost and Benefit Parameters'!$M$28)</f>
        <v>378.24109580565005</v>
      </c>
      <c r="AN228" s="1">
        <f>IF(AJ205="","",'Cost and Benefit Parameters'!$M$28)</f>
        <v>378.24109580565005</v>
      </c>
      <c r="AO228" s="1">
        <f>IF(AK205="","",'Cost and Benefit Parameters'!$M$28)</f>
        <v>378.24109580565005</v>
      </c>
      <c r="AP228" s="1">
        <f>IF(AL205="","",'Cost and Benefit Parameters'!$M$28)</f>
        <v>378.24109580565005</v>
      </c>
      <c r="AQ228" s="1">
        <f>IF(AM205="","",'Cost and Benefit Parameters'!$M$28)</f>
        <v>378.24109580565005</v>
      </c>
      <c r="AR228" s="1">
        <f>IF(AN205="","",'Cost and Benefit Parameters'!$M$28)</f>
        <v>378.24109580565005</v>
      </c>
      <c r="AS228" s="1">
        <f>IF(AO205="","",'Cost and Benefit Parameters'!$M$28)</f>
        <v>378.24109580565005</v>
      </c>
      <c r="AT228" s="1">
        <f>IF(AP205="","",'Cost and Benefit Parameters'!$M$28)</f>
        <v>378.24109580565005</v>
      </c>
      <c r="AU228" s="1">
        <f>IF(AQ205="","",'Cost and Benefit Parameters'!$M$28)</f>
        <v>378.24109580565005</v>
      </c>
      <c r="AV228" s="1">
        <f>IF(AR205="","",'Cost and Benefit Parameters'!$M$28)</f>
        <v>378.24109580565005</v>
      </c>
      <c r="AW228" s="1">
        <f>IF(AS205="","",'Cost and Benefit Parameters'!$M$28)</f>
        <v>378.24109580565005</v>
      </c>
      <c r="AX228" s="1">
        <f>IF(AT205="","",'Cost and Benefit Parameters'!$M$28)</f>
        <v>378.24109580565005</v>
      </c>
      <c r="AY228" s="1">
        <f>IF(AU205="","",'Cost and Benefit Parameters'!$M$28)</f>
        <v>378.24109580565005</v>
      </c>
      <c r="AZ228" s="1">
        <f>IF(AV205="","",'Cost and Benefit Parameters'!$M$28)</f>
        <v>378.24109580565005</v>
      </c>
      <c r="BA228" s="1">
        <f>IF(AW205="","",'Cost and Benefit Parameters'!$M$28)</f>
        <v>378.24109580565005</v>
      </c>
      <c r="BB228" s="1">
        <f>IF(AX205="","",'Cost and Benefit Parameters'!$M$28)</f>
        <v>378.24109580565005</v>
      </c>
      <c r="BC228" s="1">
        <f>IF(AY205="","",'Cost and Benefit Parameters'!$M$28)</f>
        <v>378.24109580565005</v>
      </c>
      <c r="BD228" s="1">
        <f>IF(AZ205="","",'Cost and Benefit Parameters'!$M$28)</f>
        <v>378.24109580565005</v>
      </c>
      <c r="BE228" s="1">
        <f>IF(BA205="","",'Cost and Benefit Parameters'!$M$28)</f>
        <v>378.24109580565005</v>
      </c>
      <c r="BF228" s="1">
        <f>IF(BB205="","",'Cost and Benefit Parameters'!$M$28)</f>
        <v>378.24109580565005</v>
      </c>
      <c r="BG228" s="1">
        <f>IF(BC205="","",'Cost and Benefit Parameters'!$M$28)</f>
        <v>378.24109580565005</v>
      </c>
      <c r="BH228" s="1">
        <f>IF(BD205="","",'Cost and Benefit Parameters'!$M$28)</f>
        <v>378.24109580565005</v>
      </c>
      <c r="BI228" s="1">
        <f>IF(BE205="","",'Cost and Benefit Parameters'!$M$28)</f>
        <v>378.24109580565005</v>
      </c>
      <c r="BJ228" s="1">
        <f>IF(BF205="","",'Cost and Benefit Parameters'!$M$28)</f>
        <v>378.24109580565005</v>
      </c>
      <c r="BK228" s="1">
        <f>IF(BG205="","",'Cost and Benefit Parameters'!$M$28)</f>
        <v>378.24109580565005</v>
      </c>
      <c r="BL228" s="1">
        <f>IF(BH205="","",'Cost and Benefit Parameters'!$M$28)</f>
        <v>378.24109580565005</v>
      </c>
      <c r="BM228" s="1">
        <f>IF(BI205="","",'Cost and Benefit Parameters'!$M$28)</f>
        <v>378.24109580565005</v>
      </c>
      <c r="BN228" s="1">
        <f>IF(BJ205="","",'Cost and Benefit Parameters'!$M$28)</f>
        <v>378.24109580565005</v>
      </c>
      <c r="BO228" s="1" t="str">
        <f>IF(BK205="","",'Cost and Benefit Parameters'!$M$28)</f>
        <v/>
      </c>
      <c r="BP228" s="1" t="str">
        <f>IF(BL205="","",'Cost and Benefit Parameters'!$M$28)</f>
        <v/>
      </c>
      <c r="BQ228" s="1" t="str">
        <f>IF(BM205="","",'Cost and Benefit Parameters'!$M$28)</f>
        <v/>
      </c>
      <c r="BR228" s="1" t="str">
        <f>IF(BN205="","",'Cost and Benefit Parameters'!$M$28)</f>
        <v/>
      </c>
      <c r="BS228" s="1" t="str">
        <f>IF(BO205="","",'Cost and Benefit Parameters'!$M$28)</f>
        <v/>
      </c>
    </row>
    <row r="229" spans="1:73" x14ac:dyDescent="0.55000000000000004">
      <c r="A229" s="642"/>
      <c r="B229" t="s">
        <v>482</v>
      </c>
      <c r="M229" s="1" t="str">
        <f>IF(I206="","",'Cost and Benefit Parameters'!$M$28)</f>
        <v/>
      </c>
      <c r="N229" s="1" t="str">
        <f>IF(J206="","",'Cost and Benefit Parameters'!$M$28)</f>
        <v/>
      </c>
      <c r="O229" s="1" t="str">
        <f>IF(K206="","",'Cost and Benefit Parameters'!$M$28)</f>
        <v/>
      </c>
      <c r="P229" s="1" t="str">
        <f>IF(L206="","",'Cost and Benefit Parameters'!$M$28)</f>
        <v/>
      </c>
      <c r="Q229" s="1" t="str">
        <f>IF(M206="","",'Cost and Benefit Parameters'!$M$28)</f>
        <v/>
      </c>
      <c r="R229" s="1" t="str">
        <f>IF(N206="","",'Cost and Benefit Parameters'!$M$28)</f>
        <v/>
      </c>
      <c r="S229" s="1" t="str">
        <f>IF(O206="","",'Cost and Benefit Parameters'!$M$28)</f>
        <v/>
      </c>
      <c r="T229" s="1" t="str">
        <f>IF(P206="","",'Cost and Benefit Parameters'!$M$28)</f>
        <v/>
      </c>
      <c r="U229" s="1" t="str">
        <f>IF(Q206="","",'Cost and Benefit Parameters'!$M$28)</f>
        <v/>
      </c>
      <c r="V229" s="1" t="str">
        <f>IF(R206="","",'Cost and Benefit Parameters'!$M$28)</f>
        <v/>
      </c>
      <c r="W229" s="1" t="str">
        <f>IF(S206="","",'Cost and Benefit Parameters'!$M$28)</f>
        <v/>
      </c>
      <c r="X229" s="1" t="str">
        <f>IF(T206="","",'Cost and Benefit Parameters'!$M$28)</f>
        <v/>
      </c>
      <c r="Y229" s="1" t="str">
        <f>IF(U206="","",'Cost and Benefit Parameters'!$M$28)</f>
        <v/>
      </c>
      <c r="Z229" s="1" t="str">
        <f>IF(V206="","",'Cost and Benefit Parameters'!$M$28)</f>
        <v/>
      </c>
      <c r="AA229" s="1" t="str">
        <f>IF(W206="","",'Cost and Benefit Parameters'!$M$28)</f>
        <v/>
      </c>
      <c r="AB229" s="1">
        <f>IF(X206="","",'Cost and Benefit Parameters'!$M$28)</f>
        <v>378.24109580565005</v>
      </c>
      <c r="AC229" s="1">
        <f>IF(Y206="","",'Cost and Benefit Parameters'!$M$28)</f>
        <v>378.24109580565005</v>
      </c>
      <c r="AD229" s="1">
        <f>IF(Z206="","",'Cost and Benefit Parameters'!$M$28)</f>
        <v>378.24109580565005</v>
      </c>
      <c r="AE229" s="1">
        <f>IF(AA206="","",'Cost and Benefit Parameters'!$M$28)</f>
        <v>378.24109580565005</v>
      </c>
      <c r="AF229" s="1">
        <f>IF(AB206="","",'Cost and Benefit Parameters'!$M$28)</f>
        <v>378.24109580565005</v>
      </c>
      <c r="AG229" s="1">
        <f>IF(AC206="","",'Cost and Benefit Parameters'!$M$28)</f>
        <v>378.24109580565005</v>
      </c>
      <c r="AH229" s="1">
        <f>IF(AD206="","",'Cost and Benefit Parameters'!$M$28)</f>
        <v>378.24109580565005</v>
      </c>
      <c r="AI229" s="1">
        <f>IF(AE206="","",'Cost and Benefit Parameters'!$M$28)</f>
        <v>378.24109580565005</v>
      </c>
      <c r="AJ229" s="1">
        <f>IF(AF206="","",'Cost and Benefit Parameters'!$M$28)</f>
        <v>378.24109580565005</v>
      </c>
      <c r="AK229" s="1">
        <f>IF(AG206="","",'Cost and Benefit Parameters'!$M$28)</f>
        <v>378.24109580565005</v>
      </c>
      <c r="AL229" s="1">
        <f>IF(AH206="","",'Cost and Benefit Parameters'!$M$28)</f>
        <v>378.24109580565005</v>
      </c>
      <c r="AM229" s="1">
        <f>IF(AI206="","",'Cost and Benefit Parameters'!$M$28)</f>
        <v>378.24109580565005</v>
      </c>
      <c r="AN229" s="1">
        <f>IF(AJ206="","",'Cost and Benefit Parameters'!$M$28)</f>
        <v>378.24109580565005</v>
      </c>
      <c r="AO229" s="1">
        <f>IF(AK206="","",'Cost and Benefit Parameters'!$M$28)</f>
        <v>378.24109580565005</v>
      </c>
      <c r="AP229" s="1">
        <f>IF(AL206="","",'Cost and Benefit Parameters'!$M$28)</f>
        <v>378.24109580565005</v>
      </c>
      <c r="AQ229" s="1">
        <f>IF(AM206="","",'Cost and Benefit Parameters'!$M$28)</f>
        <v>378.24109580565005</v>
      </c>
      <c r="AR229" s="1">
        <f>IF(AN206="","",'Cost and Benefit Parameters'!$M$28)</f>
        <v>378.24109580565005</v>
      </c>
      <c r="AS229" s="1">
        <f>IF(AO206="","",'Cost and Benefit Parameters'!$M$28)</f>
        <v>378.24109580565005</v>
      </c>
      <c r="AT229" s="1">
        <f>IF(AP206="","",'Cost and Benefit Parameters'!$M$28)</f>
        <v>378.24109580565005</v>
      </c>
      <c r="AU229" s="1">
        <f>IF(AQ206="","",'Cost and Benefit Parameters'!$M$28)</f>
        <v>378.24109580565005</v>
      </c>
      <c r="AV229" s="1">
        <f>IF(AR206="","",'Cost and Benefit Parameters'!$M$28)</f>
        <v>378.24109580565005</v>
      </c>
      <c r="AW229" s="1">
        <f>IF(AS206="","",'Cost and Benefit Parameters'!$M$28)</f>
        <v>378.24109580565005</v>
      </c>
      <c r="AX229" s="1">
        <f>IF(AT206="","",'Cost and Benefit Parameters'!$M$28)</f>
        <v>378.24109580565005</v>
      </c>
      <c r="AY229" s="1">
        <f>IF(AU206="","",'Cost and Benefit Parameters'!$M$28)</f>
        <v>378.24109580565005</v>
      </c>
      <c r="AZ229" s="1">
        <f>IF(AV206="","",'Cost and Benefit Parameters'!$M$28)</f>
        <v>378.24109580565005</v>
      </c>
      <c r="BA229" s="1">
        <f>IF(AW206="","",'Cost and Benefit Parameters'!$M$28)</f>
        <v>378.24109580565005</v>
      </c>
      <c r="BB229" s="1">
        <f>IF(AX206="","",'Cost and Benefit Parameters'!$M$28)</f>
        <v>378.24109580565005</v>
      </c>
      <c r="BC229" s="1">
        <f>IF(AY206="","",'Cost and Benefit Parameters'!$M$28)</f>
        <v>378.24109580565005</v>
      </c>
      <c r="BD229" s="1">
        <f>IF(AZ206="","",'Cost and Benefit Parameters'!$M$28)</f>
        <v>378.24109580565005</v>
      </c>
      <c r="BE229" s="1">
        <f>IF(BA206="","",'Cost and Benefit Parameters'!$M$28)</f>
        <v>378.24109580565005</v>
      </c>
      <c r="BF229" s="1">
        <f>IF(BB206="","",'Cost and Benefit Parameters'!$M$28)</f>
        <v>378.24109580565005</v>
      </c>
      <c r="BG229" s="1">
        <f>IF(BC206="","",'Cost and Benefit Parameters'!$M$28)</f>
        <v>378.24109580565005</v>
      </c>
      <c r="BH229" s="1">
        <f>IF(BD206="","",'Cost and Benefit Parameters'!$M$28)</f>
        <v>378.24109580565005</v>
      </c>
      <c r="BI229" s="1">
        <f>IF(BE206="","",'Cost and Benefit Parameters'!$M$28)</f>
        <v>378.24109580565005</v>
      </c>
      <c r="BJ229" s="1">
        <f>IF(BF206="","",'Cost and Benefit Parameters'!$M$28)</f>
        <v>378.24109580565005</v>
      </c>
      <c r="BK229" s="1">
        <f>IF(BG206="","",'Cost and Benefit Parameters'!$M$28)</f>
        <v>378.24109580565005</v>
      </c>
      <c r="BL229" s="1">
        <f>IF(BH206="","",'Cost and Benefit Parameters'!$M$28)</f>
        <v>378.24109580565005</v>
      </c>
      <c r="BM229" s="1">
        <f>IF(BI206="","",'Cost and Benefit Parameters'!$M$28)</f>
        <v>378.24109580565005</v>
      </c>
      <c r="BN229" s="1">
        <f>IF(BJ206="","",'Cost and Benefit Parameters'!$M$28)</f>
        <v>378.24109580565005</v>
      </c>
      <c r="BO229" s="1">
        <f>IF(BK206="","",'Cost and Benefit Parameters'!$M$28)</f>
        <v>378.24109580565005</v>
      </c>
      <c r="BP229" s="1" t="str">
        <f>IF(BL206="","",'Cost and Benefit Parameters'!$M$28)</f>
        <v/>
      </c>
      <c r="BQ229" s="1" t="str">
        <f>IF(BM206="","",'Cost and Benefit Parameters'!$M$28)</f>
        <v/>
      </c>
      <c r="BR229" s="1" t="str">
        <f>IF(BN206="","",'Cost and Benefit Parameters'!$M$28)</f>
        <v/>
      </c>
      <c r="BS229" s="1" t="str">
        <f>IF(BO206="","",'Cost and Benefit Parameters'!$M$28)</f>
        <v/>
      </c>
    </row>
    <row r="230" spans="1:73" x14ac:dyDescent="0.55000000000000004">
      <c r="A230" s="642"/>
      <c r="B230" t="s">
        <v>483</v>
      </c>
      <c r="M230" s="1" t="str">
        <f>IF(I207="","",'Cost and Benefit Parameters'!$M$28)</f>
        <v/>
      </c>
      <c r="N230" s="1" t="str">
        <f>IF(J207="","",'Cost and Benefit Parameters'!$M$28)</f>
        <v/>
      </c>
      <c r="O230" s="1" t="str">
        <f>IF(K207="","",'Cost and Benefit Parameters'!$M$28)</f>
        <v/>
      </c>
      <c r="P230" s="1" t="str">
        <f>IF(L207="","",'Cost and Benefit Parameters'!$M$28)</f>
        <v/>
      </c>
      <c r="Q230" s="1" t="str">
        <f>IF(M207="","",'Cost and Benefit Parameters'!$M$28)</f>
        <v/>
      </c>
      <c r="R230" s="1" t="str">
        <f>IF(N207="","",'Cost and Benefit Parameters'!$M$28)</f>
        <v/>
      </c>
      <c r="S230" s="1" t="str">
        <f>IF(O207="","",'Cost and Benefit Parameters'!$M$28)</f>
        <v/>
      </c>
      <c r="T230" s="1" t="str">
        <f>IF(P207="","",'Cost and Benefit Parameters'!$M$28)</f>
        <v/>
      </c>
      <c r="U230" s="1" t="str">
        <f>IF(Q207="","",'Cost and Benefit Parameters'!$M$28)</f>
        <v/>
      </c>
      <c r="V230" s="1" t="str">
        <f>IF(R207="","",'Cost and Benefit Parameters'!$M$28)</f>
        <v/>
      </c>
      <c r="W230" s="1" t="str">
        <f>IF(S207="","",'Cost and Benefit Parameters'!$M$28)</f>
        <v/>
      </c>
      <c r="X230" s="1" t="str">
        <f>IF(T207="","",'Cost and Benefit Parameters'!$M$28)</f>
        <v/>
      </c>
      <c r="Y230" s="1" t="str">
        <f>IF(U207="","",'Cost and Benefit Parameters'!$M$28)</f>
        <v/>
      </c>
      <c r="Z230" s="1" t="str">
        <f>IF(V207="","",'Cost and Benefit Parameters'!$M$28)</f>
        <v/>
      </c>
      <c r="AA230" s="1" t="str">
        <f>IF(W207="","",'Cost and Benefit Parameters'!$M$28)</f>
        <v/>
      </c>
      <c r="AB230" s="1" t="str">
        <f>IF(X207="","",'Cost and Benefit Parameters'!$M$28)</f>
        <v/>
      </c>
      <c r="AC230" s="1">
        <f>IF(Y207="","",'Cost and Benefit Parameters'!$M$28)</f>
        <v>378.24109580565005</v>
      </c>
      <c r="AD230" s="1">
        <f>IF(Z207="","",'Cost and Benefit Parameters'!$M$28)</f>
        <v>378.24109580565005</v>
      </c>
      <c r="AE230" s="1">
        <f>IF(AA207="","",'Cost and Benefit Parameters'!$M$28)</f>
        <v>378.24109580565005</v>
      </c>
      <c r="AF230" s="1">
        <f>IF(AB207="","",'Cost and Benefit Parameters'!$M$28)</f>
        <v>378.24109580565005</v>
      </c>
      <c r="AG230" s="1">
        <f>IF(AC207="","",'Cost and Benefit Parameters'!$M$28)</f>
        <v>378.24109580565005</v>
      </c>
      <c r="AH230" s="1">
        <f>IF(AD207="","",'Cost and Benefit Parameters'!$M$28)</f>
        <v>378.24109580565005</v>
      </c>
      <c r="AI230" s="1">
        <f>IF(AE207="","",'Cost and Benefit Parameters'!$M$28)</f>
        <v>378.24109580565005</v>
      </c>
      <c r="AJ230" s="1">
        <f>IF(AF207="","",'Cost and Benefit Parameters'!$M$28)</f>
        <v>378.24109580565005</v>
      </c>
      <c r="AK230" s="1">
        <f>IF(AG207="","",'Cost and Benefit Parameters'!$M$28)</f>
        <v>378.24109580565005</v>
      </c>
      <c r="AL230" s="1">
        <f>IF(AH207="","",'Cost and Benefit Parameters'!$M$28)</f>
        <v>378.24109580565005</v>
      </c>
      <c r="AM230" s="1">
        <f>IF(AI207="","",'Cost and Benefit Parameters'!$M$28)</f>
        <v>378.24109580565005</v>
      </c>
      <c r="AN230" s="1">
        <f>IF(AJ207="","",'Cost and Benefit Parameters'!$M$28)</f>
        <v>378.24109580565005</v>
      </c>
      <c r="AO230" s="1">
        <f>IF(AK207="","",'Cost and Benefit Parameters'!$M$28)</f>
        <v>378.24109580565005</v>
      </c>
      <c r="AP230" s="1">
        <f>IF(AL207="","",'Cost and Benefit Parameters'!$M$28)</f>
        <v>378.24109580565005</v>
      </c>
      <c r="AQ230" s="1">
        <f>IF(AM207="","",'Cost and Benefit Parameters'!$M$28)</f>
        <v>378.24109580565005</v>
      </c>
      <c r="AR230" s="1">
        <f>IF(AN207="","",'Cost and Benefit Parameters'!$M$28)</f>
        <v>378.24109580565005</v>
      </c>
      <c r="AS230" s="1">
        <f>IF(AO207="","",'Cost and Benefit Parameters'!$M$28)</f>
        <v>378.24109580565005</v>
      </c>
      <c r="AT230" s="1">
        <f>IF(AP207="","",'Cost and Benefit Parameters'!$M$28)</f>
        <v>378.24109580565005</v>
      </c>
      <c r="AU230" s="1">
        <f>IF(AQ207="","",'Cost and Benefit Parameters'!$M$28)</f>
        <v>378.24109580565005</v>
      </c>
      <c r="AV230" s="1">
        <f>IF(AR207="","",'Cost and Benefit Parameters'!$M$28)</f>
        <v>378.24109580565005</v>
      </c>
      <c r="AW230" s="1">
        <f>IF(AS207="","",'Cost and Benefit Parameters'!$M$28)</f>
        <v>378.24109580565005</v>
      </c>
      <c r="AX230" s="1">
        <f>IF(AT207="","",'Cost and Benefit Parameters'!$M$28)</f>
        <v>378.24109580565005</v>
      </c>
      <c r="AY230" s="1">
        <f>IF(AU207="","",'Cost and Benefit Parameters'!$M$28)</f>
        <v>378.24109580565005</v>
      </c>
      <c r="AZ230" s="1">
        <f>IF(AV207="","",'Cost and Benefit Parameters'!$M$28)</f>
        <v>378.24109580565005</v>
      </c>
      <c r="BA230" s="1">
        <f>IF(AW207="","",'Cost and Benefit Parameters'!$M$28)</f>
        <v>378.24109580565005</v>
      </c>
      <c r="BB230" s="1">
        <f>IF(AX207="","",'Cost and Benefit Parameters'!$M$28)</f>
        <v>378.24109580565005</v>
      </c>
      <c r="BC230" s="1">
        <f>IF(AY207="","",'Cost and Benefit Parameters'!$M$28)</f>
        <v>378.24109580565005</v>
      </c>
      <c r="BD230" s="1">
        <f>IF(AZ207="","",'Cost and Benefit Parameters'!$M$28)</f>
        <v>378.24109580565005</v>
      </c>
      <c r="BE230" s="1">
        <f>IF(BA207="","",'Cost and Benefit Parameters'!$M$28)</f>
        <v>378.24109580565005</v>
      </c>
      <c r="BF230" s="1">
        <f>IF(BB207="","",'Cost and Benefit Parameters'!$M$28)</f>
        <v>378.24109580565005</v>
      </c>
      <c r="BG230" s="1">
        <f>IF(BC207="","",'Cost and Benefit Parameters'!$M$28)</f>
        <v>378.24109580565005</v>
      </c>
      <c r="BH230" s="1">
        <f>IF(BD207="","",'Cost and Benefit Parameters'!$M$28)</f>
        <v>378.24109580565005</v>
      </c>
      <c r="BI230" s="1">
        <f>IF(BE207="","",'Cost and Benefit Parameters'!$M$28)</f>
        <v>378.24109580565005</v>
      </c>
      <c r="BJ230" s="1">
        <f>IF(BF207="","",'Cost and Benefit Parameters'!$M$28)</f>
        <v>378.24109580565005</v>
      </c>
      <c r="BK230" s="1">
        <f>IF(BG207="","",'Cost and Benefit Parameters'!$M$28)</f>
        <v>378.24109580565005</v>
      </c>
      <c r="BL230" s="1">
        <f>IF(BH207="","",'Cost and Benefit Parameters'!$M$28)</f>
        <v>378.24109580565005</v>
      </c>
      <c r="BM230" s="1">
        <f>IF(BI207="","",'Cost and Benefit Parameters'!$M$28)</f>
        <v>378.24109580565005</v>
      </c>
      <c r="BN230" s="1">
        <f>IF(BJ207="","",'Cost and Benefit Parameters'!$M$28)</f>
        <v>378.24109580565005</v>
      </c>
      <c r="BO230" s="1">
        <f>IF(BK207="","",'Cost and Benefit Parameters'!$M$28)</f>
        <v>378.24109580565005</v>
      </c>
      <c r="BP230" s="1">
        <f>IF(BL207="","",'Cost and Benefit Parameters'!$M$28)</f>
        <v>378.24109580565005</v>
      </c>
      <c r="BQ230" s="1" t="str">
        <f>IF(BM207="","",'Cost and Benefit Parameters'!$M$28)</f>
        <v/>
      </c>
      <c r="BR230" s="1" t="str">
        <f>IF(BN207="","",'Cost and Benefit Parameters'!$M$28)</f>
        <v/>
      </c>
      <c r="BS230" s="1" t="str">
        <f>IF(BO207="","",'Cost and Benefit Parameters'!$M$28)</f>
        <v/>
      </c>
    </row>
    <row r="231" spans="1:73" x14ac:dyDescent="0.55000000000000004">
      <c r="A231" s="642"/>
      <c r="B231" t="s">
        <v>484</v>
      </c>
      <c r="M231" s="1" t="str">
        <f>IF(I208="","",'Cost and Benefit Parameters'!$M$28)</f>
        <v/>
      </c>
      <c r="N231" s="1" t="str">
        <f>IF(J208="","",'Cost and Benefit Parameters'!$M$28)</f>
        <v/>
      </c>
      <c r="O231" s="1" t="str">
        <f>IF(K208="","",'Cost and Benefit Parameters'!$M$28)</f>
        <v/>
      </c>
      <c r="P231" s="1" t="str">
        <f>IF(L208="","",'Cost and Benefit Parameters'!$M$28)</f>
        <v/>
      </c>
      <c r="Q231" s="1" t="str">
        <f>IF(M208="","",'Cost and Benefit Parameters'!$M$28)</f>
        <v/>
      </c>
      <c r="R231" s="1" t="str">
        <f>IF(N208="","",'Cost and Benefit Parameters'!$M$28)</f>
        <v/>
      </c>
      <c r="S231" s="1" t="str">
        <f>IF(O208="","",'Cost and Benefit Parameters'!$M$28)</f>
        <v/>
      </c>
      <c r="T231" s="1" t="str">
        <f>IF(P208="","",'Cost and Benefit Parameters'!$M$28)</f>
        <v/>
      </c>
      <c r="U231" s="1" t="str">
        <f>IF(Q208="","",'Cost and Benefit Parameters'!$M$28)</f>
        <v/>
      </c>
      <c r="V231" s="1" t="str">
        <f>IF(R208="","",'Cost and Benefit Parameters'!$M$28)</f>
        <v/>
      </c>
      <c r="W231" s="1" t="str">
        <f>IF(S208="","",'Cost and Benefit Parameters'!$M$28)</f>
        <v/>
      </c>
      <c r="X231" s="1" t="str">
        <f>IF(T208="","",'Cost and Benefit Parameters'!$M$28)</f>
        <v/>
      </c>
      <c r="Y231" s="1" t="str">
        <f>IF(U208="","",'Cost and Benefit Parameters'!$M$28)</f>
        <v/>
      </c>
      <c r="Z231" s="1" t="str">
        <f>IF(V208="","",'Cost and Benefit Parameters'!$M$28)</f>
        <v/>
      </c>
      <c r="AA231" s="1" t="str">
        <f>IF(W208="","",'Cost and Benefit Parameters'!$M$28)</f>
        <v/>
      </c>
      <c r="AB231" s="1" t="str">
        <f>IF(X208="","",'Cost and Benefit Parameters'!$M$28)</f>
        <v/>
      </c>
      <c r="AC231" s="1" t="str">
        <f>IF(Y208="","",'Cost and Benefit Parameters'!$M$28)</f>
        <v/>
      </c>
      <c r="AD231" s="1">
        <f>IF(Z208="","",'Cost and Benefit Parameters'!$M$28)</f>
        <v>378.24109580565005</v>
      </c>
      <c r="AE231" s="1">
        <f>IF(AA208="","",'Cost and Benefit Parameters'!$M$28)</f>
        <v>378.24109580565005</v>
      </c>
      <c r="AF231" s="1">
        <f>IF(AB208="","",'Cost and Benefit Parameters'!$M$28)</f>
        <v>378.24109580565005</v>
      </c>
      <c r="AG231" s="1">
        <f>IF(AC208="","",'Cost and Benefit Parameters'!$M$28)</f>
        <v>378.24109580565005</v>
      </c>
      <c r="AH231" s="1">
        <f>IF(AD208="","",'Cost and Benefit Parameters'!$M$28)</f>
        <v>378.24109580565005</v>
      </c>
      <c r="AI231" s="1">
        <f>IF(AE208="","",'Cost and Benefit Parameters'!$M$28)</f>
        <v>378.24109580565005</v>
      </c>
      <c r="AJ231" s="1">
        <f>IF(AF208="","",'Cost and Benefit Parameters'!$M$28)</f>
        <v>378.24109580565005</v>
      </c>
      <c r="AK231" s="1">
        <f>IF(AG208="","",'Cost and Benefit Parameters'!$M$28)</f>
        <v>378.24109580565005</v>
      </c>
      <c r="AL231" s="1">
        <f>IF(AH208="","",'Cost and Benefit Parameters'!$M$28)</f>
        <v>378.24109580565005</v>
      </c>
      <c r="AM231" s="1">
        <f>IF(AI208="","",'Cost and Benefit Parameters'!$M$28)</f>
        <v>378.24109580565005</v>
      </c>
      <c r="AN231" s="1">
        <f>IF(AJ208="","",'Cost and Benefit Parameters'!$M$28)</f>
        <v>378.24109580565005</v>
      </c>
      <c r="AO231" s="1">
        <f>IF(AK208="","",'Cost and Benefit Parameters'!$M$28)</f>
        <v>378.24109580565005</v>
      </c>
      <c r="AP231" s="1">
        <f>IF(AL208="","",'Cost and Benefit Parameters'!$M$28)</f>
        <v>378.24109580565005</v>
      </c>
      <c r="AQ231" s="1">
        <f>IF(AM208="","",'Cost and Benefit Parameters'!$M$28)</f>
        <v>378.24109580565005</v>
      </c>
      <c r="AR231" s="1">
        <f>IF(AN208="","",'Cost and Benefit Parameters'!$M$28)</f>
        <v>378.24109580565005</v>
      </c>
      <c r="AS231" s="1">
        <f>IF(AO208="","",'Cost and Benefit Parameters'!$M$28)</f>
        <v>378.24109580565005</v>
      </c>
      <c r="AT231" s="1">
        <f>IF(AP208="","",'Cost and Benefit Parameters'!$M$28)</f>
        <v>378.24109580565005</v>
      </c>
      <c r="AU231" s="1">
        <f>IF(AQ208="","",'Cost and Benefit Parameters'!$M$28)</f>
        <v>378.24109580565005</v>
      </c>
      <c r="AV231" s="1">
        <f>IF(AR208="","",'Cost and Benefit Parameters'!$M$28)</f>
        <v>378.24109580565005</v>
      </c>
      <c r="AW231" s="1">
        <f>IF(AS208="","",'Cost and Benefit Parameters'!$M$28)</f>
        <v>378.24109580565005</v>
      </c>
      <c r="AX231" s="1">
        <f>IF(AT208="","",'Cost and Benefit Parameters'!$M$28)</f>
        <v>378.24109580565005</v>
      </c>
      <c r="AY231" s="1">
        <f>IF(AU208="","",'Cost and Benefit Parameters'!$M$28)</f>
        <v>378.24109580565005</v>
      </c>
      <c r="AZ231" s="1">
        <f>IF(AV208="","",'Cost and Benefit Parameters'!$M$28)</f>
        <v>378.24109580565005</v>
      </c>
      <c r="BA231" s="1">
        <f>IF(AW208="","",'Cost and Benefit Parameters'!$M$28)</f>
        <v>378.24109580565005</v>
      </c>
      <c r="BB231" s="1">
        <f>IF(AX208="","",'Cost and Benefit Parameters'!$M$28)</f>
        <v>378.24109580565005</v>
      </c>
      <c r="BC231" s="1">
        <f>IF(AY208="","",'Cost and Benefit Parameters'!$M$28)</f>
        <v>378.24109580565005</v>
      </c>
      <c r="BD231" s="1">
        <f>IF(AZ208="","",'Cost and Benefit Parameters'!$M$28)</f>
        <v>378.24109580565005</v>
      </c>
      <c r="BE231" s="1">
        <f>IF(BA208="","",'Cost and Benefit Parameters'!$M$28)</f>
        <v>378.24109580565005</v>
      </c>
      <c r="BF231" s="1">
        <f>IF(BB208="","",'Cost and Benefit Parameters'!$M$28)</f>
        <v>378.24109580565005</v>
      </c>
      <c r="BG231" s="1">
        <f>IF(BC208="","",'Cost and Benefit Parameters'!$M$28)</f>
        <v>378.24109580565005</v>
      </c>
      <c r="BH231" s="1">
        <f>IF(BD208="","",'Cost and Benefit Parameters'!$M$28)</f>
        <v>378.24109580565005</v>
      </c>
      <c r="BI231" s="1">
        <f>IF(BE208="","",'Cost and Benefit Parameters'!$M$28)</f>
        <v>378.24109580565005</v>
      </c>
      <c r="BJ231" s="1">
        <f>IF(BF208="","",'Cost and Benefit Parameters'!$M$28)</f>
        <v>378.24109580565005</v>
      </c>
      <c r="BK231" s="1">
        <f>IF(BG208="","",'Cost and Benefit Parameters'!$M$28)</f>
        <v>378.24109580565005</v>
      </c>
      <c r="BL231" s="1">
        <f>IF(BH208="","",'Cost and Benefit Parameters'!$M$28)</f>
        <v>378.24109580565005</v>
      </c>
      <c r="BM231" s="1">
        <f>IF(BI208="","",'Cost and Benefit Parameters'!$M$28)</f>
        <v>378.24109580565005</v>
      </c>
      <c r="BN231" s="1">
        <f>IF(BJ208="","",'Cost and Benefit Parameters'!$M$28)</f>
        <v>378.24109580565005</v>
      </c>
      <c r="BO231" s="1">
        <f>IF(BK208="","",'Cost and Benefit Parameters'!$M$28)</f>
        <v>378.24109580565005</v>
      </c>
      <c r="BP231" s="1">
        <f>IF(BL208="","",'Cost and Benefit Parameters'!$M$28)</f>
        <v>378.24109580565005</v>
      </c>
      <c r="BQ231" s="1">
        <f>IF(BM208="","",'Cost and Benefit Parameters'!$M$28)</f>
        <v>378.24109580565005</v>
      </c>
      <c r="BR231" s="1" t="str">
        <f>IF(BN208="","",'Cost and Benefit Parameters'!$M$28)</f>
        <v/>
      </c>
      <c r="BS231" s="1" t="str">
        <f>IF(BO208="","",'Cost and Benefit Parameters'!$M$28)</f>
        <v/>
      </c>
    </row>
    <row r="232" spans="1:73" x14ac:dyDescent="0.55000000000000004">
      <c r="A232" s="642"/>
      <c r="B232" t="s">
        <v>485</v>
      </c>
      <c r="M232" s="1" t="str">
        <f>IF(I209="","",'Cost and Benefit Parameters'!$M$28)</f>
        <v/>
      </c>
      <c r="N232" s="1" t="str">
        <f>IF(J209="","",'Cost and Benefit Parameters'!$M$28)</f>
        <v/>
      </c>
      <c r="O232" s="1" t="str">
        <f>IF(K209="","",'Cost and Benefit Parameters'!$M$28)</f>
        <v/>
      </c>
      <c r="P232" s="1" t="str">
        <f>IF(L209="","",'Cost and Benefit Parameters'!$M$28)</f>
        <v/>
      </c>
      <c r="Q232" s="1" t="str">
        <f>IF(M209="","",'Cost and Benefit Parameters'!$M$28)</f>
        <v/>
      </c>
      <c r="R232" s="1" t="str">
        <f>IF(N209="","",'Cost and Benefit Parameters'!$M$28)</f>
        <v/>
      </c>
      <c r="S232" s="1" t="str">
        <f>IF(O209="","",'Cost and Benefit Parameters'!$M$28)</f>
        <v/>
      </c>
      <c r="T232" s="1" t="str">
        <f>IF(P209="","",'Cost and Benefit Parameters'!$M$28)</f>
        <v/>
      </c>
      <c r="U232" s="1" t="str">
        <f>IF(Q209="","",'Cost and Benefit Parameters'!$M$28)</f>
        <v/>
      </c>
      <c r="V232" s="1" t="str">
        <f>IF(R209="","",'Cost and Benefit Parameters'!$M$28)</f>
        <v/>
      </c>
      <c r="W232" s="1" t="str">
        <f>IF(S209="","",'Cost and Benefit Parameters'!$M$28)</f>
        <v/>
      </c>
      <c r="X232" s="1" t="str">
        <f>IF(T209="","",'Cost and Benefit Parameters'!$M$28)</f>
        <v/>
      </c>
      <c r="Y232" s="1" t="str">
        <f>IF(U209="","",'Cost and Benefit Parameters'!$M$28)</f>
        <v/>
      </c>
      <c r="Z232" s="1" t="str">
        <f>IF(V209="","",'Cost and Benefit Parameters'!$M$28)</f>
        <v/>
      </c>
      <c r="AA232" s="1" t="str">
        <f>IF(W209="","",'Cost and Benefit Parameters'!$M$28)</f>
        <v/>
      </c>
      <c r="AB232" s="1" t="str">
        <f>IF(X209="","",'Cost and Benefit Parameters'!$M$28)</f>
        <v/>
      </c>
      <c r="AC232" s="1" t="str">
        <f>IF(Y209="","",'Cost and Benefit Parameters'!$M$28)</f>
        <v/>
      </c>
      <c r="AD232" s="1" t="str">
        <f>IF(Z209="","",'Cost and Benefit Parameters'!$M$28)</f>
        <v/>
      </c>
      <c r="AE232" s="1">
        <f>IF(AA209="","",'Cost and Benefit Parameters'!$M$28)</f>
        <v>378.24109580565005</v>
      </c>
      <c r="AF232" s="1">
        <f>IF(AB209="","",'Cost and Benefit Parameters'!$M$28)</f>
        <v>378.24109580565005</v>
      </c>
      <c r="AG232" s="1">
        <f>IF(AC209="","",'Cost and Benefit Parameters'!$M$28)</f>
        <v>378.24109580565005</v>
      </c>
      <c r="AH232" s="1">
        <f>IF(AD209="","",'Cost and Benefit Parameters'!$M$28)</f>
        <v>378.24109580565005</v>
      </c>
      <c r="AI232" s="1">
        <f>IF(AE209="","",'Cost and Benefit Parameters'!$M$28)</f>
        <v>378.24109580565005</v>
      </c>
      <c r="AJ232" s="1">
        <f>IF(AF209="","",'Cost and Benefit Parameters'!$M$28)</f>
        <v>378.24109580565005</v>
      </c>
      <c r="AK232" s="1">
        <f>IF(AG209="","",'Cost and Benefit Parameters'!$M$28)</f>
        <v>378.24109580565005</v>
      </c>
      <c r="AL232" s="1">
        <f>IF(AH209="","",'Cost and Benefit Parameters'!$M$28)</f>
        <v>378.24109580565005</v>
      </c>
      <c r="AM232" s="1">
        <f>IF(AI209="","",'Cost and Benefit Parameters'!$M$28)</f>
        <v>378.24109580565005</v>
      </c>
      <c r="AN232" s="1">
        <f>IF(AJ209="","",'Cost and Benefit Parameters'!$M$28)</f>
        <v>378.24109580565005</v>
      </c>
      <c r="AO232" s="1">
        <f>IF(AK209="","",'Cost and Benefit Parameters'!$M$28)</f>
        <v>378.24109580565005</v>
      </c>
      <c r="AP232" s="1">
        <f>IF(AL209="","",'Cost and Benefit Parameters'!$M$28)</f>
        <v>378.24109580565005</v>
      </c>
      <c r="AQ232" s="1">
        <f>IF(AM209="","",'Cost and Benefit Parameters'!$M$28)</f>
        <v>378.24109580565005</v>
      </c>
      <c r="AR232" s="1">
        <f>IF(AN209="","",'Cost and Benefit Parameters'!$M$28)</f>
        <v>378.24109580565005</v>
      </c>
      <c r="AS232" s="1">
        <f>IF(AO209="","",'Cost and Benefit Parameters'!$M$28)</f>
        <v>378.24109580565005</v>
      </c>
      <c r="AT232" s="1">
        <f>IF(AP209="","",'Cost and Benefit Parameters'!$M$28)</f>
        <v>378.24109580565005</v>
      </c>
      <c r="AU232" s="1">
        <f>IF(AQ209="","",'Cost and Benefit Parameters'!$M$28)</f>
        <v>378.24109580565005</v>
      </c>
      <c r="AV232" s="1">
        <f>IF(AR209="","",'Cost and Benefit Parameters'!$M$28)</f>
        <v>378.24109580565005</v>
      </c>
      <c r="AW232" s="1">
        <f>IF(AS209="","",'Cost and Benefit Parameters'!$M$28)</f>
        <v>378.24109580565005</v>
      </c>
      <c r="AX232" s="1">
        <f>IF(AT209="","",'Cost and Benefit Parameters'!$M$28)</f>
        <v>378.24109580565005</v>
      </c>
      <c r="AY232" s="1">
        <f>IF(AU209="","",'Cost and Benefit Parameters'!$M$28)</f>
        <v>378.24109580565005</v>
      </c>
      <c r="AZ232" s="1">
        <f>IF(AV209="","",'Cost and Benefit Parameters'!$M$28)</f>
        <v>378.24109580565005</v>
      </c>
      <c r="BA232" s="1">
        <f>IF(AW209="","",'Cost and Benefit Parameters'!$M$28)</f>
        <v>378.24109580565005</v>
      </c>
      <c r="BB232" s="1">
        <f>IF(AX209="","",'Cost and Benefit Parameters'!$M$28)</f>
        <v>378.24109580565005</v>
      </c>
      <c r="BC232" s="1">
        <f>IF(AY209="","",'Cost and Benefit Parameters'!$M$28)</f>
        <v>378.24109580565005</v>
      </c>
      <c r="BD232" s="1">
        <f>IF(AZ209="","",'Cost and Benefit Parameters'!$M$28)</f>
        <v>378.24109580565005</v>
      </c>
      <c r="BE232" s="1">
        <f>IF(BA209="","",'Cost and Benefit Parameters'!$M$28)</f>
        <v>378.24109580565005</v>
      </c>
      <c r="BF232" s="1">
        <f>IF(BB209="","",'Cost and Benefit Parameters'!$M$28)</f>
        <v>378.24109580565005</v>
      </c>
      <c r="BG232" s="1">
        <f>IF(BC209="","",'Cost and Benefit Parameters'!$M$28)</f>
        <v>378.24109580565005</v>
      </c>
      <c r="BH232" s="1">
        <f>IF(BD209="","",'Cost and Benefit Parameters'!$M$28)</f>
        <v>378.24109580565005</v>
      </c>
      <c r="BI232" s="1">
        <f>IF(BE209="","",'Cost and Benefit Parameters'!$M$28)</f>
        <v>378.24109580565005</v>
      </c>
      <c r="BJ232" s="1">
        <f>IF(BF209="","",'Cost and Benefit Parameters'!$M$28)</f>
        <v>378.24109580565005</v>
      </c>
      <c r="BK232" s="1">
        <f>IF(BG209="","",'Cost and Benefit Parameters'!$M$28)</f>
        <v>378.24109580565005</v>
      </c>
      <c r="BL232" s="1">
        <f>IF(BH209="","",'Cost and Benefit Parameters'!$M$28)</f>
        <v>378.24109580565005</v>
      </c>
      <c r="BM232" s="1">
        <f>IF(BI209="","",'Cost and Benefit Parameters'!$M$28)</f>
        <v>378.24109580565005</v>
      </c>
      <c r="BN232" s="1">
        <f>IF(BJ209="","",'Cost and Benefit Parameters'!$M$28)</f>
        <v>378.24109580565005</v>
      </c>
      <c r="BO232" s="1">
        <f>IF(BK209="","",'Cost and Benefit Parameters'!$M$28)</f>
        <v>378.24109580565005</v>
      </c>
      <c r="BP232" s="1">
        <f>IF(BL209="","",'Cost and Benefit Parameters'!$M$28)</f>
        <v>378.24109580565005</v>
      </c>
      <c r="BQ232" s="1">
        <f>IF(BM209="","",'Cost and Benefit Parameters'!$M$28)</f>
        <v>378.24109580565005</v>
      </c>
      <c r="BR232" s="1">
        <f>IF(BN209="","",'Cost and Benefit Parameters'!$M$28)</f>
        <v>378.24109580565005</v>
      </c>
      <c r="BS232" s="1" t="str">
        <f>IF(BO209="","",'Cost and Benefit Parameters'!$M$28)</f>
        <v/>
      </c>
    </row>
    <row r="233" spans="1:73" x14ac:dyDescent="0.55000000000000004">
      <c r="A233" s="642"/>
      <c r="B233" t="s">
        <v>486</v>
      </c>
      <c r="M233" s="1" t="str">
        <f>IF(I210="","",'Cost and Benefit Parameters'!$M$28)</f>
        <v/>
      </c>
      <c r="N233" s="1" t="str">
        <f>IF(J210="","",'Cost and Benefit Parameters'!$M$28)</f>
        <v/>
      </c>
      <c r="O233" s="1" t="str">
        <f>IF(K210="","",'Cost and Benefit Parameters'!$M$28)</f>
        <v/>
      </c>
      <c r="P233" s="1" t="str">
        <f>IF(L210="","",'Cost and Benefit Parameters'!$M$28)</f>
        <v/>
      </c>
      <c r="Q233" s="1" t="str">
        <f>IF(M210="","",'Cost and Benefit Parameters'!$M$28)</f>
        <v/>
      </c>
      <c r="R233" s="1" t="str">
        <f>IF(N210="","",'Cost and Benefit Parameters'!$M$28)</f>
        <v/>
      </c>
      <c r="S233" s="1" t="str">
        <f>IF(O210="","",'Cost and Benefit Parameters'!$M$28)</f>
        <v/>
      </c>
      <c r="T233" s="1" t="str">
        <f>IF(P210="","",'Cost and Benefit Parameters'!$M$28)</f>
        <v/>
      </c>
      <c r="U233" s="1" t="str">
        <f>IF(Q210="","",'Cost and Benefit Parameters'!$M$28)</f>
        <v/>
      </c>
      <c r="V233" s="1" t="str">
        <f>IF(R210="","",'Cost and Benefit Parameters'!$M$28)</f>
        <v/>
      </c>
      <c r="W233" s="1" t="str">
        <f>IF(S210="","",'Cost and Benefit Parameters'!$M$28)</f>
        <v/>
      </c>
      <c r="X233" s="1" t="str">
        <f>IF(T210="","",'Cost and Benefit Parameters'!$M$28)</f>
        <v/>
      </c>
      <c r="Y233" s="1" t="str">
        <f>IF(U210="","",'Cost and Benefit Parameters'!$M$28)</f>
        <v/>
      </c>
      <c r="Z233" s="1" t="str">
        <f>IF(V210="","",'Cost and Benefit Parameters'!$M$28)</f>
        <v/>
      </c>
      <c r="AA233" s="1" t="str">
        <f>IF(W210="","",'Cost and Benefit Parameters'!$M$28)</f>
        <v/>
      </c>
      <c r="AB233" s="1" t="str">
        <f>IF(X210="","",'Cost and Benefit Parameters'!$M$28)</f>
        <v/>
      </c>
      <c r="AC233" s="1" t="str">
        <f>IF(Y210="","",'Cost and Benefit Parameters'!$M$28)</f>
        <v/>
      </c>
      <c r="AD233" s="1" t="str">
        <f>IF(Z210="","",'Cost and Benefit Parameters'!$M$28)</f>
        <v/>
      </c>
      <c r="AE233" s="1" t="str">
        <f>IF(AA210="","",'Cost and Benefit Parameters'!$M$28)</f>
        <v/>
      </c>
      <c r="AF233" s="1">
        <f>IF(AB210="","",'Cost and Benefit Parameters'!$M$28)</f>
        <v>378.24109580565005</v>
      </c>
      <c r="AG233" s="1">
        <f>IF(AC210="","",'Cost and Benefit Parameters'!$M$28)</f>
        <v>378.24109580565005</v>
      </c>
      <c r="AH233" s="1">
        <f>IF(AD210="","",'Cost and Benefit Parameters'!$M$28)</f>
        <v>378.24109580565005</v>
      </c>
      <c r="AI233" s="1">
        <f>IF(AE210="","",'Cost and Benefit Parameters'!$M$28)</f>
        <v>378.24109580565005</v>
      </c>
      <c r="AJ233" s="1">
        <f>IF(AF210="","",'Cost and Benefit Parameters'!$M$28)</f>
        <v>378.24109580565005</v>
      </c>
      <c r="AK233" s="1">
        <f>IF(AG210="","",'Cost and Benefit Parameters'!$M$28)</f>
        <v>378.24109580565005</v>
      </c>
      <c r="AL233" s="1">
        <f>IF(AH210="","",'Cost and Benefit Parameters'!$M$28)</f>
        <v>378.24109580565005</v>
      </c>
      <c r="AM233" s="1">
        <f>IF(AI210="","",'Cost and Benefit Parameters'!$M$28)</f>
        <v>378.24109580565005</v>
      </c>
      <c r="AN233" s="1">
        <f>IF(AJ210="","",'Cost and Benefit Parameters'!$M$28)</f>
        <v>378.24109580565005</v>
      </c>
      <c r="AO233" s="1">
        <f>IF(AK210="","",'Cost and Benefit Parameters'!$M$28)</f>
        <v>378.24109580565005</v>
      </c>
      <c r="AP233" s="1">
        <f>IF(AL210="","",'Cost and Benefit Parameters'!$M$28)</f>
        <v>378.24109580565005</v>
      </c>
      <c r="AQ233" s="1">
        <f>IF(AM210="","",'Cost and Benefit Parameters'!$M$28)</f>
        <v>378.24109580565005</v>
      </c>
      <c r="AR233" s="1">
        <f>IF(AN210="","",'Cost and Benefit Parameters'!$M$28)</f>
        <v>378.24109580565005</v>
      </c>
      <c r="AS233" s="1">
        <f>IF(AO210="","",'Cost and Benefit Parameters'!$M$28)</f>
        <v>378.24109580565005</v>
      </c>
      <c r="AT233" s="1">
        <f>IF(AP210="","",'Cost and Benefit Parameters'!$M$28)</f>
        <v>378.24109580565005</v>
      </c>
      <c r="AU233" s="1">
        <f>IF(AQ210="","",'Cost and Benefit Parameters'!$M$28)</f>
        <v>378.24109580565005</v>
      </c>
      <c r="AV233" s="1">
        <f>IF(AR210="","",'Cost and Benefit Parameters'!$M$28)</f>
        <v>378.24109580565005</v>
      </c>
      <c r="AW233" s="1">
        <f>IF(AS210="","",'Cost and Benefit Parameters'!$M$28)</f>
        <v>378.24109580565005</v>
      </c>
      <c r="AX233" s="1">
        <f>IF(AT210="","",'Cost and Benefit Parameters'!$M$28)</f>
        <v>378.24109580565005</v>
      </c>
      <c r="AY233" s="1">
        <f>IF(AU210="","",'Cost and Benefit Parameters'!$M$28)</f>
        <v>378.24109580565005</v>
      </c>
      <c r="AZ233" s="1">
        <f>IF(AV210="","",'Cost and Benefit Parameters'!$M$28)</f>
        <v>378.24109580565005</v>
      </c>
      <c r="BA233" s="1">
        <f>IF(AW210="","",'Cost and Benefit Parameters'!$M$28)</f>
        <v>378.24109580565005</v>
      </c>
      <c r="BB233" s="1">
        <f>IF(AX210="","",'Cost and Benefit Parameters'!$M$28)</f>
        <v>378.24109580565005</v>
      </c>
      <c r="BC233" s="1">
        <f>IF(AY210="","",'Cost and Benefit Parameters'!$M$28)</f>
        <v>378.24109580565005</v>
      </c>
      <c r="BD233" s="1">
        <f>IF(AZ210="","",'Cost and Benefit Parameters'!$M$28)</f>
        <v>378.24109580565005</v>
      </c>
      <c r="BE233" s="1">
        <f>IF(BA210="","",'Cost and Benefit Parameters'!$M$28)</f>
        <v>378.24109580565005</v>
      </c>
      <c r="BF233" s="1">
        <f>IF(BB210="","",'Cost and Benefit Parameters'!$M$28)</f>
        <v>378.24109580565005</v>
      </c>
      <c r="BG233" s="1">
        <f>IF(BC210="","",'Cost and Benefit Parameters'!$M$28)</f>
        <v>378.24109580565005</v>
      </c>
      <c r="BH233" s="1">
        <f>IF(BD210="","",'Cost and Benefit Parameters'!$M$28)</f>
        <v>378.24109580565005</v>
      </c>
      <c r="BI233" s="1">
        <f>IF(BE210="","",'Cost and Benefit Parameters'!$M$28)</f>
        <v>378.24109580565005</v>
      </c>
      <c r="BJ233" s="1">
        <f>IF(BF210="","",'Cost and Benefit Parameters'!$M$28)</f>
        <v>378.24109580565005</v>
      </c>
      <c r="BK233" s="1">
        <f>IF(BG210="","",'Cost and Benefit Parameters'!$M$28)</f>
        <v>378.24109580565005</v>
      </c>
      <c r="BL233" s="1">
        <f>IF(BH210="","",'Cost and Benefit Parameters'!$M$28)</f>
        <v>378.24109580565005</v>
      </c>
      <c r="BM233" s="1">
        <f>IF(BI210="","",'Cost and Benefit Parameters'!$M$28)</f>
        <v>378.24109580565005</v>
      </c>
      <c r="BN233" s="1">
        <f>IF(BJ210="","",'Cost and Benefit Parameters'!$M$28)</f>
        <v>378.24109580565005</v>
      </c>
      <c r="BO233" s="1">
        <f>IF(BK210="","",'Cost and Benefit Parameters'!$M$28)</f>
        <v>378.24109580565005</v>
      </c>
      <c r="BP233" s="1">
        <f>IF(BL210="","",'Cost and Benefit Parameters'!$M$28)</f>
        <v>378.24109580565005</v>
      </c>
      <c r="BQ233" s="1">
        <f>IF(BM210="","",'Cost and Benefit Parameters'!$M$28)</f>
        <v>378.24109580565005</v>
      </c>
      <c r="BR233" s="1">
        <f>IF(BN210="","",'Cost and Benefit Parameters'!$M$28)</f>
        <v>378.24109580565005</v>
      </c>
      <c r="BS233" s="1">
        <f>IF(BO210="","",'Cost and Benefit Parameters'!$M$28)</f>
        <v>378.24109580565005</v>
      </c>
    </row>
    <row r="234" spans="1:73" x14ac:dyDescent="0.55000000000000004">
      <c r="A234" s="643"/>
      <c r="B234" s="329" t="s">
        <v>487</v>
      </c>
      <c r="C234" s="329"/>
      <c r="D234" s="329"/>
      <c r="E234" s="329"/>
      <c r="F234" s="329"/>
      <c r="G234" s="329"/>
      <c r="H234" s="329"/>
      <c r="I234" s="329"/>
      <c r="J234" s="329"/>
      <c r="K234" s="329"/>
      <c r="L234" s="329"/>
      <c r="M234" s="330">
        <f>SUM(M214:M233)</f>
        <v>378.24109580565005</v>
      </c>
      <c r="N234" s="330">
        <f t="shared" ref="N234:BS234" si="67">SUM(N214:N233)</f>
        <v>756.4821916113001</v>
      </c>
      <c r="O234" s="330">
        <f t="shared" si="67"/>
        <v>1134.7232874169501</v>
      </c>
      <c r="P234" s="330">
        <f t="shared" si="67"/>
        <v>1512.9643832226002</v>
      </c>
      <c r="Q234" s="330">
        <f t="shared" si="67"/>
        <v>1891.2054790282502</v>
      </c>
      <c r="R234" s="330">
        <f t="shared" si="67"/>
        <v>2269.4465748339003</v>
      </c>
      <c r="S234" s="330">
        <f t="shared" si="67"/>
        <v>2647.6876706395506</v>
      </c>
      <c r="T234" s="330">
        <f t="shared" si="67"/>
        <v>3025.9287664452004</v>
      </c>
      <c r="U234" s="330">
        <f t="shared" si="67"/>
        <v>3404.1698622508502</v>
      </c>
      <c r="V234" s="330">
        <f t="shared" si="67"/>
        <v>3782.4109580565</v>
      </c>
      <c r="W234" s="330">
        <f t="shared" si="67"/>
        <v>4160.6520538621498</v>
      </c>
      <c r="X234" s="330">
        <f t="shared" si="67"/>
        <v>4538.8931496677997</v>
      </c>
      <c r="Y234" s="330">
        <f t="shared" si="67"/>
        <v>4917.1342454734495</v>
      </c>
      <c r="Z234" s="330">
        <f t="shared" si="67"/>
        <v>5295.3753412790993</v>
      </c>
      <c r="AA234" s="330">
        <f t="shared" si="67"/>
        <v>5673.6164370847491</v>
      </c>
      <c r="AB234" s="330">
        <f t="shared" si="67"/>
        <v>6051.8575328903989</v>
      </c>
      <c r="AC234" s="330">
        <f t="shared" si="67"/>
        <v>6430.0986286960488</v>
      </c>
      <c r="AD234" s="330">
        <f t="shared" si="67"/>
        <v>6808.3397245016986</v>
      </c>
      <c r="AE234" s="330">
        <f t="shared" si="67"/>
        <v>7186.5808203073484</v>
      </c>
      <c r="AF234" s="330">
        <f t="shared" si="67"/>
        <v>7564.8219161129982</v>
      </c>
      <c r="AG234" s="330">
        <f t="shared" si="67"/>
        <v>7564.8219161129982</v>
      </c>
      <c r="AH234" s="330">
        <f t="shared" si="67"/>
        <v>7564.8219161129982</v>
      </c>
      <c r="AI234" s="330">
        <f t="shared" si="67"/>
        <v>7564.8219161129982</v>
      </c>
      <c r="AJ234" s="330">
        <f t="shared" si="67"/>
        <v>7564.8219161129982</v>
      </c>
      <c r="AK234" s="330">
        <f t="shared" si="67"/>
        <v>7564.8219161129982</v>
      </c>
      <c r="AL234" s="330">
        <f t="shared" si="67"/>
        <v>7564.8219161129982</v>
      </c>
      <c r="AM234" s="330">
        <f t="shared" si="67"/>
        <v>7564.8219161129982</v>
      </c>
      <c r="AN234" s="330">
        <f t="shared" si="67"/>
        <v>7564.8219161129982</v>
      </c>
      <c r="AO234" s="330">
        <f t="shared" si="67"/>
        <v>7564.8219161129982</v>
      </c>
      <c r="AP234" s="330">
        <f t="shared" si="67"/>
        <v>7564.8219161129982</v>
      </c>
      <c r="AQ234" s="330">
        <f t="shared" si="67"/>
        <v>7564.8219161129982</v>
      </c>
      <c r="AR234" s="330">
        <f t="shared" si="67"/>
        <v>7564.8219161129982</v>
      </c>
      <c r="AS234" s="330">
        <f t="shared" si="67"/>
        <v>7564.8219161129982</v>
      </c>
      <c r="AT234" s="330">
        <f t="shared" si="67"/>
        <v>7564.8219161129982</v>
      </c>
      <c r="AU234" s="330">
        <f t="shared" si="67"/>
        <v>7564.8219161129982</v>
      </c>
      <c r="AV234" s="330">
        <f t="shared" si="67"/>
        <v>7564.8219161129982</v>
      </c>
      <c r="AW234" s="330">
        <f t="shared" si="67"/>
        <v>7564.8219161129982</v>
      </c>
      <c r="AX234" s="330">
        <f t="shared" si="67"/>
        <v>7564.8219161129982</v>
      </c>
      <c r="AY234" s="330">
        <f t="shared" si="67"/>
        <v>7564.8219161129982</v>
      </c>
      <c r="AZ234" s="330">
        <f t="shared" si="67"/>
        <v>7564.8219161129982</v>
      </c>
      <c r="BA234" s="330">
        <f t="shared" si="67"/>
        <v>7186.5808203073484</v>
      </c>
      <c r="BB234" s="330">
        <f t="shared" si="67"/>
        <v>6808.3397245016986</v>
      </c>
      <c r="BC234" s="330">
        <f t="shared" si="67"/>
        <v>6430.0986286960488</v>
      </c>
      <c r="BD234" s="330">
        <f t="shared" si="67"/>
        <v>6051.8575328903989</v>
      </c>
      <c r="BE234" s="330">
        <f t="shared" si="67"/>
        <v>5673.6164370847491</v>
      </c>
      <c r="BF234" s="330">
        <f t="shared" si="67"/>
        <v>5295.3753412790993</v>
      </c>
      <c r="BG234" s="330">
        <f t="shared" si="67"/>
        <v>4917.1342454734495</v>
      </c>
      <c r="BH234" s="330">
        <f t="shared" si="67"/>
        <v>4538.8931496677997</v>
      </c>
      <c r="BI234" s="330">
        <f t="shared" si="67"/>
        <v>4160.6520538621498</v>
      </c>
      <c r="BJ234" s="330">
        <f t="shared" si="67"/>
        <v>3782.4109580565</v>
      </c>
      <c r="BK234" s="330">
        <f t="shared" si="67"/>
        <v>3404.1698622508502</v>
      </c>
      <c r="BL234" s="330">
        <f t="shared" si="67"/>
        <v>3025.9287664452004</v>
      </c>
      <c r="BM234" s="330">
        <f t="shared" si="67"/>
        <v>2647.6876706395506</v>
      </c>
      <c r="BN234" s="330">
        <f t="shared" si="67"/>
        <v>2269.4465748339003</v>
      </c>
      <c r="BO234" s="330">
        <f t="shared" si="67"/>
        <v>1891.2054790282502</v>
      </c>
      <c r="BP234" s="330">
        <f t="shared" si="67"/>
        <v>1512.9643832226002</v>
      </c>
      <c r="BQ234" s="330">
        <f t="shared" si="67"/>
        <v>1134.7232874169501</v>
      </c>
      <c r="BR234" s="330">
        <f t="shared" si="67"/>
        <v>756.4821916113001</v>
      </c>
      <c r="BS234" s="330">
        <f t="shared" si="67"/>
        <v>378.24109580565005</v>
      </c>
    </row>
    <row r="235" spans="1:73" ht="14.7" thickBot="1" x14ac:dyDescent="0.6">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row>
    <row r="236" spans="1:73" ht="15.9" thickTop="1" x14ac:dyDescent="0.6">
      <c r="A236" s="5"/>
      <c r="B236" s="11" t="s">
        <v>518</v>
      </c>
      <c r="C236" s="11"/>
      <c r="D236" s="11"/>
      <c r="E236" s="11"/>
      <c r="F236" s="12">
        <v>2017</v>
      </c>
      <c r="G236" s="12">
        <v>2018</v>
      </c>
      <c r="H236" s="12">
        <v>2019</v>
      </c>
      <c r="I236" s="12">
        <v>2020</v>
      </c>
      <c r="J236" s="12">
        <v>2021</v>
      </c>
      <c r="K236" s="12">
        <v>2022</v>
      </c>
      <c r="L236" s="12">
        <v>2023</v>
      </c>
      <c r="M236" s="12">
        <v>2024</v>
      </c>
      <c r="N236" s="12">
        <v>2025</v>
      </c>
      <c r="O236" s="12">
        <v>2026</v>
      </c>
      <c r="P236" s="12">
        <v>2027</v>
      </c>
      <c r="Q236" s="12">
        <v>2028</v>
      </c>
      <c r="R236" s="12">
        <v>2029</v>
      </c>
      <c r="S236" s="12">
        <v>2030</v>
      </c>
      <c r="T236" s="12">
        <v>2031</v>
      </c>
      <c r="U236" s="12">
        <v>2032</v>
      </c>
      <c r="V236" s="12">
        <v>2033</v>
      </c>
      <c r="W236" s="12">
        <v>2034</v>
      </c>
      <c r="X236" s="12">
        <v>2035</v>
      </c>
      <c r="Y236" s="12">
        <v>2036</v>
      </c>
      <c r="Z236" s="12">
        <v>2037</v>
      </c>
      <c r="AA236" s="12">
        <v>2038</v>
      </c>
      <c r="AB236" s="12">
        <v>2039</v>
      </c>
      <c r="AC236" s="12">
        <v>2040</v>
      </c>
      <c r="AD236" s="12">
        <v>2041</v>
      </c>
      <c r="AE236" s="12">
        <v>2042</v>
      </c>
      <c r="AF236" s="12">
        <v>2043</v>
      </c>
      <c r="AG236" s="12">
        <v>2044</v>
      </c>
      <c r="AH236" s="12">
        <v>2045</v>
      </c>
      <c r="AI236" s="12">
        <v>2046</v>
      </c>
      <c r="AJ236" s="12">
        <v>2047</v>
      </c>
      <c r="AK236" s="12">
        <v>2048</v>
      </c>
      <c r="AL236" s="12">
        <v>2049</v>
      </c>
      <c r="AM236" s="12">
        <v>2050</v>
      </c>
      <c r="AN236" s="12">
        <v>2051</v>
      </c>
      <c r="AO236" s="12">
        <v>2052</v>
      </c>
      <c r="AP236" s="12">
        <v>2053</v>
      </c>
      <c r="AQ236" s="12">
        <v>2054</v>
      </c>
      <c r="AR236" s="12">
        <v>2055</v>
      </c>
      <c r="AS236" s="12">
        <v>2056</v>
      </c>
      <c r="AT236" s="12">
        <v>2057</v>
      </c>
      <c r="AU236" s="12">
        <v>2058</v>
      </c>
      <c r="AV236" s="12">
        <v>2059</v>
      </c>
      <c r="AW236" s="12">
        <v>2060</v>
      </c>
      <c r="AX236" s="12">
        <v>2061</v>
      </c>
      <c r="AY236" s="12">
        <v>2062</v>
      </c>
      <c r="AZ236" s="12">
        <v>2063</v>
      </c>
      <c r="BA236" s="12">
        <v>2064</v>
      </c>
      <c r="BB236" s="12">
        <v>2065</v>
      </c>
      <c r="BC236" s="12">
        <v>2066</v>
      </c>
      <c r="BD236" s="12">
        <v>2067</v>
      </c>
      <c r="BE236" s="12">
        <v>2068</v>
      </c>
      <c r="BF236" s="12">
        <v>2069</v>
      </c>
      <c r="BG236" s="12">
        <v>2070</v>
      </c>
      <c r="BH236" s="12">
        <v>2071</v>
      </c>
      <c r="BI236" s="12">
        <v>2072</v>
      </c>
      <c r="BJ236" s="12">
        <v>2073</v>
      </c>
      <c r="BK236" s="12">
        <v>2074</v>
      </c>
      <c r="BL236" s="12">
        <v>2075</v>
      </c>
      <c r="BM236" s="12">
        <v>2076</v>
      </c>
      <c r="BN236" s="12">
        <v>2077</v>
      </c>
      <c r="BO236" s="12">
        <v>2078</v>
      </c>
      <c r="BP236" s="12">
        <v>2079</v>
      </c>
      <c r="BQ236" s="12">
        <v>2080</v>
      </c>
      <c r="BR236" s="12">
        <v>2081</v>
      </c>
      <c r="BS236" s="12">
        <v>2082</v>
      </c>
      <c r="BT236" s="12">
        <v>2083</v>
      </c>
      <c r="BU236" s="5"/>
    </row>
    <row r="237" spans="1:73" s="135" customFormat="1" hidden="1" x14ac:dyDescent="0.55000000000000004">
      <c r="A237" s="644" t="s">
        <v>503</v>
      </c>
      <c r="B237" s="140" t="s">
        <v>519</v>
      </c>
      <c r="C237" s="140"/>
      <c r="D237" s="140"/>
      <c r="E237" s="140"/>
    </row>
    <row r="238" spans="1:73" s="135" customFormat="1" hidden="1" x14ac:dyDescent="0.55000000000000004">
      <c r="A238" s="644"/>
      <c r="B238" s="135" t="s">
        <v>466</v>
      </c>
      <c r="H238" s="141" t="str">
        <f>IF(M214="","","n/a")</f>
        <v>n/a</v>
      </c>
      <c r="I238" s="141" t="str">
        <f t="shared" ref="I238:BN242" si="68">IF(N214="","","n/a")</f>
        <v>n/a</v>
      </c>
      <c r="J238" s="141" t="str">
        <f t="shared" si="68"/>
        <v>n/a</v>
      </c>
      <c r="K238" s="141" t="str">
        <f t="shared" si="68"/>
        <v>n/a</v>
      </c>
      <c r="L238" s="141" t="str">
        <f t="shared" si="68"/>
        <v>n/a</v>
      </c>
      <c r="M238" s="141" t="str">
        <f t="shared" si="68"/>
        <v>n/a</v>
      </c>
      <c r="N238" s="141" t="str">
        <f t="shared" si="68"/>
        <v>n/a</v>
      </c>
      <c r="O238" s="141" t="str">
        <f t="shared" si="68"/>
        <v>n/a</v>
      </c>
      <c r="P238" s="141" t="str">
        <f t="shared" si="68"/>
        <v>n/a</v>
      </c>
      <c r="Q238" s="141" t="str">
        <f t="shared" si="68"/>
        <v>n/a</v>
      </c>
      <c r="R238" s="141" t="str">
        <f t="shared" si="68"/>
        <v>n/a</v>
      </c>
      <c r="S238" s="141" t="str">
        <f t="shared" si="68"/>
        <v>n/a</v>
      </c>
      <c r="T238" s="141" t="str">
        <f t="shared" si="68"/>
        <v>n/a</v>
      </c>
      <c r="U238" s="141" t="str">
        <f t="shared" si="68"/>
        <v>n/a</v>
      </c>
      <c r="V238" s="141" t="str">
        <f t="shared" si="68"/>
        <v>n/a</v>
      </c>
      <c r="W238" s="141" t="str">
        <f t="shared" si="68"/>
        <v>n/a</v>
      </c>
      <c r="X238" s="141" t="str">
        <f t="shared" si="68"/>
        <v>n/a</v>
      </c>
      <c r="Y238" s="141" t="str">
        <f t="shared" si="68"/>
        <v>n/a</v>
      </c>
      <c r="Z238" s="141" t="str">
        <f t="shared" si="68"/>
        <v>n/a</v>
      </c>
      <c r="AA238" s="141" t="str">
        <f t="shared" si="68"/>
        <v>n/a</v>
      </c>
      <c r="AB238" s="141" t="str">
        <f t="shared" si="68"/>
        <v>n/a</v>
      </c>
      <c r="AC238" s="141" t="str">
        <f t="shared" si="68"/>
        <v>n/a</v>
      </c>
      <c r="AD238" s="141" t="str">
        <f t="shared" si="68"/>
        <v>n/a</v>
      </c>
      <c r="AE238" s="141" t="str">
        <f t="shared" si="68"/>
        <v>n/a</v>
      </c>
      <c r="AF238" s="141" t="str">
        <f t="shared" si="68"/>
        <v>n/a</v>
      </c>
      <c r="AG238" s="141" t="str">
        <f t="shared" si="68"/>
        <v>n/a</v>
      </c>
      <c r="AH238" s="141" t="str">
        <f t="shared" si="68"/>
        <v>n/a</v>
      </c>
      <c r="AI238" s="141" t="str">
        <f t="shared" si="68"/>
        <v>n/a</v>
      </c>
      <c r="AJ238" s="141" t="str">
        <f t="shared" si="68"/>
        <v>n/a</v>
      </c>
      <c r="AK238" s="141" t="str">
        <f t="shared" si="68"/>
        <v>n/a</v>
      </c>
      <c r="AL238" s="141" t="str">
        <f t="shared" si="68"/>
        <v>n/a</v>
      </c>
      <c r="AM238" s="141" t="str">
        <f t="shared" si="68"/>
        <v>n/a</v>
      </c>
      <c r="AN238" s="141" t="str">
        <f t="shared" si="68"/>
        <v>n/a</v>
      </c>
      <c r="AO238" s="141" t="str">
        <f t="shared" si="68"/>
        <v>n/a</v>
      </c>
      <c r="AP238" s="141" t="str">
        <f t="shared" si="68"/>
        <v>n/a</v>
      </c>
      <c r="AQ238" s="141" t="str">
        <f t="shared" si="68"/>
        <v>n/a</v>
      </c>
      <c r="AR238" s="141" t="str">
        <f t="shared" si="68"/>
        <v>n/a</v>
      </c>
      <c r="AS238" s="141" t="str">
        <f t="shared" si="68"/>
        <v>n/a</v>
      </c>
      <c r="AT238" s="141" t="str">
        <f t="shared" si="68"/>
        <v>n/a</v>
      </c>
      <c r="AU238" s="141" t="str">
        <f t="shared" si="68"/>
        <v>n/a</v>
      </c>
      <c r="AV238" s="141" t="str">
        <f t="shared" si="68"/>
        <v/>
      </c>
      <c r="AW238" s="141" t="str">
        <f t="shared" si="68"/>
        <v/>
      </c>
      <c r="AX238" s="141" t="str">
        <f t="shared" si="68"/>
        <v/>
      </c>
      <c r="AY238" s="141" t="str">
        <f t="shared" si="68"/>
        <v/>
      </c>
      <c r="AZ238" s="141" t="str">
        <f t="shared" si="68"/>
        <v/>
      </c>
      <c r="BA238" s="141" t="str">
        <f t="shared" si="68"/>
        <v/>
      </c>
      <c r="BB238" s="141" t="str">
        <f t="shared" si="68"/>
        <v/>
      </c>
      <c r="BC238" s="141" t="str">
        <f t="shared" si="68"/>
        <v/>
      </c>
      <c r="BD238" s="141" t="str">
        <f t="shared" si="68"/>
        <v/>
      </c>
      <c r="BE238" s="141" t="str">
        <f t="shared" si="68"/>
        <v/>
      </c>
      <c r="BF238" s="141" t="str">
        <f t="shared" si="68"/>
        <v/>
      </c>
      <c r="BG238" s="141" t="str">
        <f t="shared" si="68"/>
        <v/>
      </c>
      <c r="BH238" s="141" t="str">
        <f t="shared" si="68"/>
        <v/>
      </c>
      <c r="BI238" s="141" t="str">
        <f t="shared" si="68"/>
        <v/>
      </c>
      <c r="BJ238" s="141" t="str">
        <f t="shared" si="68"/>
        <v/>
      </c>
      <c r="BK238" s="141" t="str">
        <f t="shared" si="68"/>
        <v/>
      </c>
      <c r="BL238" s="141" t="str">
        <f t="shared" si="68"/>
        <v/>
      </c>
      <c r="BM238" s="141" t="str">
        <f t="shared" si="68"/>
        <v/>
      </c>
      <c r="BN238" s="141" t="str">
        <f t="shared" si="68"/>
        <v/>
      </c>
    </row>
    <row r="239" spans="1:73" s="135" customFormat="1" hidden="1" x14ac:dyDescent="0.55000000000000004">
      <c r="A239" s="644"/>
      <c r="B239" s="135" t="s">
        <v>468</v>
      </c>
      <c r="H239" s="141" t="str">
        <f t="shared" ref="H239:H258" si="69">IF(M215="","","n/a")</f>
        <v/>
      </c>
      <c r="I239" s="141" t="str">
        <f t="shared" si="68"/>
        <v>n/a</v>
      </c>
      <c r="J239" s="141" t="str">
        <f t="shared" si="68"/>
        <v>n/a</v>
      </c>
      <c r="K239" s="141" t="str">
        <f t="shared" si="68"/>
        <v>n/a</v>
      </c>
      <c r="L239" s="141" t="str">
        <f t="shared" si="68"/>
        <v>n/a</v>
      </c>
      <c r="M239" s="141" t="str">
        <f t="shared" si="68"/>
        <v>n/a</v>
      </c>
      <c r="N239" s="141" t="str">
        <f t="shared" si="68"/>
        <v>n/a</v>
      </c>
      <c r="O239" s="141" t="str">
        <f t="shared" si="68"/>
        <v>n/a</v>
      </c>
      <c r="P239" s="141" t="str">
        <f t="shared" si="68"/>
        <v>n/a</v>
      </c>
      <c r="Q239" s="141" t="str">
        <f t="shared" si="68"/>
        <v>n/a</v>
      </c>
      <c r="R239" s="141" t="str">
        <f t="shared" si="68"/>
        <v>n/a</v>
      </c>
      <c r="S239" s="141" t="str">
        <f t="shared" si="68"/>
        <v>n/a</v>
      </c>
      <c r="T239" s="141" t="str">
        <f t="shared" si="68"/>
        <v>n/a</v>
      </c>
      <c r="U239" s="141" t="str">
        <f t="shared" si="68"/>
        <v>n/a</v>
      </c>
      <c r="V239" s="141" t="str">
        <f t="shared" si="68"/>
        <v>n/a</v>
      </c>
      <c r="W239" s="141" t="str">
        <f t="shared" si="68"/>
        <v>n/a</v>
      </c>
      <c r="X239" s="141" t="str">
        <f t="shared" si="68"/>
        <v>n/a</v>
      </c>
      <c r="Y239" s="141" t="str">
        <f t="shared" si="68"/>
        <v>n/a</v>
      </c>
      <c r="Z239" s="141" t="str">
        <f t="shared" si="68"/>
        <v>n/a</v>
      </c>
      <c r="AA239" s="141" t="str">
        <f t="shared" si="68"/>
        <v>n/a</v>
      </c>
      <c r="AB239" s="141" t="str">
        <f t="shared" si="68"/>
        <v>n/a</v>
      </c>
      <c r="AC239" s="141" t="str">
        <f t="shared" si="68"/>
        <v>n/a</v>
      </c>
      <c r="AD239" s="141" t="str">
        <f t="shared" si="68"/>
        <v>n/a</v>
      </c>
      <c r="AE239" s="141" t="str">
        <f t="shared" si="68"/>
        <v>n/a</v>
      </c>
      <c r="AF239" s="141" t="str">
        <f t="shared" si="68"/>
        <v>n/a</v>
      </c>
      <c r="AG239" s="141" t="str">
        <f t="shared" si="68"/>
        <v>n/a</v>
      </c>
      <c r="AH239" s="141" t="str">
        <f t="shared" si="68"/>
        <v>n/a</v>
      </c>
      <c r="AI239" s="141" t="str">
        <f t="shared" si="68"/>
        <v>n/a</v>
      </c>
      <c r="AJ239" s="141" t="str">
        <f t="shared" si="68"/>
        <v>n/a</v>
      </c>
      <c r="AK239" s="141" t="str">
        <f t="shared" si="68"/>
        <v>n/a</v>
      </c>
      <c r="AL239" s="141" t="str">
        <f t="shared" si="68"/>
        <v>n/a</v>
      </c>
      <c r="AM239" s="141" t="str">
        <f t="shared" si="68"/>
        <v>n/a</v>
      </c>
      <c r="AN239" s="141" t="str">
        <f t="shared" si="68"/>
        <v>n/a</v>
      </c>
      <c r="AO239" s="141" t="str">
        <f t="shared" si="68"/>
        <v>n/a</v>
      </c>
      <c r="AP239" s="141" t="str">
        <f t="shared" si="68"/>
        <v>n/a</v>
      </c>
      <c r="AQ239" s="141" t="str">
        <f t="shared" si="68"/>
        <v>n/a</v>
      </c>
      <c r="AR239" s="141" t="str">
        <f t="shared" si="68"/>
        <v>n/a</v>
      </c>
      <c r="AS239" s="141" t="str">
        <f t="shared" si="68"/>
        <v>n/a</v>
      </c>
      <c r="AT239" s="141" t="str">
        <f t="shared" si="68"/>
        <v>n/a</v>
      </c>
      <c r="AU239" s="141" t="str">
        <f t="shared" si="68"/>
        <v>n/a</v>
      </c>
      <c r="AV239" s="141" t="str">
        <f t="shared" si="68"/>
        <v>n/a</v>
      </c>
      <c r="AW239" s="141" t="str">
        <f t="shared" si="68"/>
        <v/>
      </c>
      <c r="AX239" s="141" t="str">
        <f t="shared" si="68"/>
        <v/>
      </c>
      <c r="AY239" s="141" t="str">
        <f t="shared" si="68"/>
        <v/>
      </c>
      <c r="AZ239" s="141" t="str">
        <f t="shared" si="68"/>
        <v/>
      </c>
      <c r="BA239" s="141" t="str">
        <f t="shared" si="68"/>
        <v/>
      </c>
      <c r="BB239" s="141" t="str">
        <f t="shared" si="68"/>
        <v/>
      </c>
      <c r="BC239" s="141" t="str">
        <f t="shared" si="68"/>
        <v/>
      </c>
      <c r="BD239" s="141" t="str">
        <f t="shared" si="68"/>
        <v/>
      </c>
      <c r="BE239" s="141" t="str">
        <f t="shared" si="68"/>
        <v/>
      </c>
      <c r="BF239" s="141" t="str">
        <f t="shared" si="68"/>
        <v/>
      </c>
      <c r="BG239" s="141" t="str">
        <f t="shared" si="68"/>
        <v/>
      </c>
      <c r="BH239" s="141" t="str">
        <f t="shared" si="68"/>
        <v/>
      </c>
      <c r="BI239" s="141" t="str">
        <f t="shared" si="68"/>
        <v/>
      </c>
      <c r="BJ239" s="141" t="str">
        <f t="shared" si="68"/>
        <v/>
      </c>
      <c r="BK239" s="141" t="str">
        <f t="shared" si="68"/>
        <v/>
      </c>
      <c r="BL239" s="141" t="str">
        <f t="shared" si="68"/>
        <v/>
      </c>
      <c r="BM239" s="141" t="str">
        <f t="shared" si="68"/>
        <v/>
      </c>
      <c r="BN239" s="141" t="str">
        <f t="shared" si="68"/>
        <v/>
      </c>
    </row>
    <row r="240" spans="1:73" s="135" customFormat="1" hidden="1" x14ac:dyDescent="0.55000000000000004">
      <c r="A240" s="644"/>
      <c r="B240" s="135" t="s">
        <v>469</v>
      </c>
      <c r="H240" s="141" t="str">
        <f t="shared" si="69"/>
        <v/>
      </c>
      <c r="I240" s="141" t="str">
        <f t="shared" si="68"/>
        <v/>
      </c>
      <c r="J240" s="141" t="str">
        <f t="shared" si="68"/>
        <v>n/a</v>
      </c>
      <c r="K240" s="141" t="str">
        <f t="shared" si="68"/>
        <v>n/a</v>
      </c>
      <c r="L240" s="141" t="str">
        <f t="shared" si="68"/>
        <v>n/a</v>
      </c>
      <c r="M240" s="141" t="str">
        <f t="shared" si="68"/>
        <v>n/a</v>
      </c>
      <c r="N240" s="141" t="str">
        <f t="shared" si="68"/>
        <v>n/a</v>
      </c>
      <c r="O240" s="141" t="str">
        <f t="shared" si="68"/>
        <v>n/a</v>
      </c>
      <c r="P240" s="141" t="str">
        <f t="shared" si="68"/>
        <v>n/a</v>
      </c>
      <c r="Q240" s="141" t="str">
        <f t="shared" si="68"/>
        <v>n/a</v>
      </c>
      <c r="R240" s="141" t="str">
        <f t="shared" si="68"/>
        <v>n/a</v>
      </c>
      <c r="S240" s="141" t="str">
        <f t="shared" si="68"/>
        <v>n/a</v>
      </c>
      <c r="T240" s="141" t="str">
        <f t="shared" si="68"/>
        <v>n/a</v>
      </c>
      <c r="U240" s="141" t="str">
        <f t="shared" si="68"/>
        <v>n/a</v>
      </c>
      <c r="V240" s="141" t="str">
        <f t="shared" si="68"/>
        <v>n/a</v>
      </c>
      <c r="W240" s="141" t="str">
        <f t="shared" si="68"/>
        <v>n/a</v>
      </c>
      <c r="X240" s="141" t="str">
        <f t="shared" si="68"/>
        <v>n/a</v>
      </c>
      <c r="Y240" s="141" t="str">
        <f t="shared" si="68"/>
        <v>n/a</v>
      </c>
      <c r="Z240" s="141" t="str">
        <f t="shared" si="68"/>
        <v>n/a</v>
      </c>
      <c r="AA240" s="141" t="str">
        <f t="shared" si="68"/>
        <v>n/a</v>
      </c>
      <c r="AB240" s="141" t="str">
        <f t="shared" si="68"/>
        <v>n/a</v>
      </c>
      <c r="AC240" s="141" t="str">
        <f t="shared" si="68"/>
        <v>n/a</v>
      </c>
      <c r="AD240" s="141" t="str">
        <f t="shared" si="68"/>
        <v>n/a</v>
      </c>
      <c r="AE240" s="141" t="str">
        <f t="shared" si="68"/>
        <v>n/a</v>
      </c>
      <c r="AF240" s="141" t="str">
        <f t="shared" si="68"/>
        <v>n/a</v>
      </c>
      <c r="AG240" s="141" t="str">
        <f t="shared" si="68"/>
        <v>n/a</v>
      </c>
      <c r="AH240" s="141" t="str">
        <f t="shared" si="68"/>
        <v>n/a</v>
      </c>
      <c r="AI240" s="141" t="str">
        <f t="shared" si="68"/>
        <v>n/a</v>
      </c>
      <c r="AJ240" s="141" t="str">
        <f t="shared" si="68"/>
        <v>n/a</v>
      </c>
      <c r="AK240" s="141" t="str">
        <f t="shared" si="68"/>
        <v>n/a</v>
      </c>
      <c r="AL240" s="141" t="str">
        <f t="shared" si="68"/>
        <v>n/a</v>
      </c>
      <c r="AM240" s="141" t="str">
        <f t="shared" si="68"/>
        <v>n/a</v>
      </c>
      <c r="AN240" s="141" t="str">
        <f t="shared" si="68"/>
        <v>n/a</v>
      </c>
      <c r="AO240" s="141" t="str">
        <f t="shared" si="68"/>
        <v>n/a</v>
      </c>
      <c r="AP240" s="141" t="str">
        <f t="shared" si="68"/>
        <v>n/a</v>
      </c>
      <c r="AQ240" s="141" t="str">
        <f t="shared" si="68"/>
        <v>n/a</v>
      </c>
      <c r="AR240" s="141" t="str">
        <f t="shared" si="68"/>
        <v>n/a</v>
      </c>
      <c r="AS240" s="141" t="str">
        <f t="shared" si="68"/>
        <v>n/a</v>
      </c>
      <c r="AT240" s="141" t="str">
        <f t="shared" si="68"/>
        <v>n/a</v>
      </c>
      <c r="AU240" s="141" t="str">
        <f t="shared" si="68"/>
        <v>n/a</v>
      </c>
      <c r="AV240" s="141" t="str">
        <f t="shared" si="68"/>
        <v>n/a</v>
      </c>
      <c r="AW240" s="141" t="str">
        <f t="shared" si="68"/>
        <v>n/a</v>
      </c>
      <c r="AX240" s="141" t="str">
        <f t="shared" si="68"/>
        <v/>
      </c>
      <c r="AY240" s="141" t="str">
        <f t="shared" si="68"/>
        <v/>
      </c>
      <c r="AZ240" s="141" t="str">
        <f t="shared" si="68"/>
        <v/>
      </c>
      <c r="BA240" s="141" t="str">
        <f t="shared" si="68"/>
        <v/>
      </c>
      <c r="BB240" s="141" t="str">
        <f t="shared" si="68"/>
        <v/>
      </c>
      <c r="BC240" s="141" t="str">
        <f t="shared" si="68"/>
        <v/>
      </c>
      <c r="BD240" s="141" t="str">
        <f t="shared" si="68"/>
        <v/>
      </c>
      <c r="BE240" s="141" t="str">
        <f t="shared" si="68"/>
        <v/>
      </c>
      <c r="BF240" s="141" t="str">
        <f t="shared" si="68"/>
        <v/>
      </c>
      <c r="BG240" s="141" t="str">
        <f t="shared" si="68"/>
        <v/>
      </c>
      <c r="BH240" s="141" t="str">
        <f t="shared" si="68"/>
        <v/>
      </c>
      <c r="BI240" s="141" t="str">
        <f t="shared" si="68"/>
        <v/>
      </c>
      <c r="BJ240" s="141" t="str">
        <f t="shared" si="68"/>
        <v/>
      </c>
      <c r="BK240" s="141" t="str">
        <f t="shared" si="68"/>
        <v/>
      </c>
      <c r="BL240" s="141" t="str">
        <f t="shared" si="68"/>
        <v/>
      </c>
      <c r="BM240" s="141" t="str">
        <f t="shared" si="68"/>
        <v/>
      </c>
      <c r="BN240" s="141" t="str">
        <f t="shared" si="68"/>
        <v/>
      </c>
    </row>
    <row r="241" spans="1:66" s="135" customFormat="1" hidden="1" x14ac:dyDescent="0.55000000000000004">
      <c r="A241" s="644"/>
      <c r="B241" s="135" t="s">
        <v>470</v>
      </c>
      <c r="H241" s="141" t="str">
        <f t="shared" si="69"/>
        <v/>
      </c>
      <c r="I241" s="141" t="str">
        <f t="shared" si="68"/>
        <v/>
      </c>
      <c r="J241" s="141" t="str">
        <f t="shared" si="68"/>
        <v/>
      </c>
      <c r="K241" s="141" t="str">
        <f t="shared" si="68"/>
        <v>n/a</v>
      </c>
      <c r="L241" s="141" t="str">
        <f t="shared" si="68"/>
        <v>n/a</v>
      </c>
      <c r="M241" s="141" t="str">
        <f t="shared" si="68"/>
        <v>n/a</v>
      </c>
      <c r="N241" s="141" t="str">
        <f t="shared" si="68"/>
        <v>n/a</v>
      </c>
      <c r="O241" s="141" t="str">
        <f t="shared" si="68"/>
        <v>n/a</v>
      </c>
      <c r="P241" s="141" t="str">
        <f t="shared" si="68"/>
        <v>n/a</v>
      </c>
      <c r="Q241" s="141" t="str">
        <f t="shared" si="68"/>
        <v>n/a</v>
      </c>
      <c r="R241" s="141" t="str">
        <f t="shared" si="68"/>
        <v>n/a</v>
      </c>
      <c r="S241" s="141" t="str">
        <f t="shared" si="68"/>
        <v>n/a</v>
      </c>
      <c r="T241" s="141" t="str">
        <f t="shared" si="68"/>
        <v>n/a</v>
      </c>
      <c r="U241" s="141" t="str">
        <f t="shared" si="68"/>
        <v>n/a</v>
      </c>
      <c r="V241" s="141" t="str">
        <f t="shared" si="68"/>
        <v>n/a</v>
      </c>
      <c r="W241" s="141" t="str">
        <f t="shared" si="68"/>
        <v>n/a</v>
      </c>
      <c r="X241" s="141" t="str">
        <f t="shared" si="68"/>
        <v>n/a</v>
      </c>
      <c r="Y241" s="141" t="str">
        <f t="shared" si="68"/>
        <v>n/a</v>
      </c>
      <c r="Z241" s="141" t="str">
        <f t="shared" si="68"/>
        <v>n/a</v>
      </c>
      <c r="AA241" s="141" t="str">
        <f t="shared" si="68"/>
        <v>n/a</v>
      </c>
      <c r="AB241" s="141" t="str">
        <f t="shared" si="68"/>
        <v>n/a</v>
      </c>
      <c r="AC241" s="141" t="str">
        <f t="shared" si="68"/>
        <v>n/a</v>
      </c>
      <c r="AD241" s="141" t="str">
        <f t="shared" si="68"/>
        <v>n/a</v>
      </c>
      <c r="AE241" s="141" t="str">
        <f t="shared" si="68"/>
        <v>n/a</v>
      </c>
      <c r="AF241" s="141" t="str">
        <f t="shared" si="68"/>
        <v>n/a</v>
      </c>
      <c r="AG241" s="141" t="str">
        <f t="shared" si="68"/>
        <v>n/a</v>
      </c>
      <c r="AH241" s="141" t="str">
        <f t="shared" si="68"/>
        <v>n/a</v>
      </c>
      <c r="AI241" s="141" t="str">
        <f t="shared" si="68"/>
        <v>n/a</v>
      </c>
      <c r="AJ241" s="141" t="str">
        <f t="shared" si="68"/>
        <v>n/a</v>
      </c>
      <c r="AK241" s="141" t="str">
        <f t="shared" si="68"/>
        <v>n/a</v>
      </c>
      <c r="AL241" s="141" t="str">
        <f t="shared" si="68"/>
        <v>n/a</v>
      </c>
      <c r="AM241" s="141" t="str">
        <f t="shared" si="68"/>
        <v>n/a</v>
      </c>
      <c r="AN241" s="141" t="str">
        <f t="shared" si="68"/>
        <v>n/a</v>
      </c>
      <c r="AO241" s="141" t="str">
        <f t="shared" si="68"/>
        <v>n/a</v>
      </c>
      <c r="AP241" s="141" t="str">
        <f t="shared" si="68"/>
        <v>n/a</v>
      </c>
      <c r="AQ241" s="141" t="str">
        <f t="shared" si="68"/>
        <v>n/a</v>
      </c>
      <c r="AR241" s="141" t="str">
        <f t="shared" si="68"/>
        <v>n/a</v>
      </c>
      <c r="AS241" s="141" t="str">
        <f t="shared" si="68"/>
        <v>n/a</v>
      </c>
      <c r="AT241" s="141" t="str">
        <f t="shared" si="68"/>
        <v>n/a</v>
      </c>
      <c r="AU241" s="141" t="str">
        <f t="shared" si="68"/>
        <v>n/a</v>
      </c>
      <c r="AV241" s="141" t="str">
        <f t="shared" si="68"/>
        <v>n/a</v>
      </c>
      <c r="AW241" s="141" t="str">
        <f t="shared" si="68"/>
        <v>n/a</v>
      </c>
      <c r="AX241" s="141" t="str">
        <f t="shared" si="68"/>
        <v>n/a</v>
      </c>
      <c r="AY241" s="141" t="str">
        <f t="shared" si="68"/>
        <v/>
      </c>
      <c r="AZ241" s="141" t="str">
        <f t="shared" si="68"/>
        <v/>
      </c>
      <c r="BA241" s="141" t="str">
        <f t="shared" si="68"/>
        <v/>
      </c>
      <c r="BB241" s="141" t="str">
        <f t="shared" si="68"/>
        <v/>
      </c>
      <c r="BC241" s="141" t="str">
        <f t="shared" si="68"/>
        <v/>
      </c>
      <c r="BD241" s="141" t="str">
        <f t="shared" si="68"/>
        <v/>
      </c>
      <c r="BE241" s="141" t="str">
        <f t="shared" si="68"/>
        <v/>
      </c>
      <c r="BF241" s="141" t="str">
        <f t="shared" si="68"/>
        <v/>
      </c>
      <c r="BG241" s="141" t="str">
        <f t="shared" si="68"/>
        <v/>
      </c>
      <c r="BH241" s="141" t="str">
        <f t="shared" si="68"/>
        <v/>
      </c>
      <c r="BI241" s="141" t="str">
        <f t="shared" si="68"/>
        <v/>
      </c>
      <c r="BJ241" s="141" t="str">
        <f t="shared" si="68"/>
        <v/>
      </c>
      <c r="BK241" s="141" t="str">
        <f t="shared" si="68"/>
        <v/>
      </c>
      <c r="BL241" s="141" t="str">
        <f t="shared" si="68"/>
        <v/>
      </c>
      <c r="BM241" s="141" t="str">
        <f t="shared" si="68"/>
        <v/>
      </c>
      <c r="BN241" s="141" t="str">
        <f t="shared" si="68"/>
        <v/>
      </c>
    </row>
    <row r="242" spans="1:66" s="135" customFormat="1" hidden="1" x14ac:dyDescent="0.55000000000000004">
      <c r="A242" s="644"/>
      <c r="B242" s="135" t="s">
        <v>471</v>
      </c>
      <c r="H242" s="141" t="str">
        <f t="shared" si="69"/>
        <v/>
      </c>
      <c r="I242" s="141" t="str">
        <f t="shared" si="68"/>
        <v/>
      </c>
      <c r="J242" s="141" t="str">
        <f t="shared" si="68"/>
        <v/>
      </c>
      <c r="K242" s="141" t="str">
        <f t="shared" si="68"/>
        <v/>
      </c>
      <c r="L242" s="141" t="str">
        <f t="shared" si="68"/>
        <v>n/a</v>
      </c>
      <c r="M242" s="141" t="str">
        <f t="shared" si="68"/>
        <v>n/a</v>
      </c>
      <c r="N242" s="141" t="str">
        <f t="shared" si="68"/>
        <v>n/a</v>
      </c>
      <c r="O242" s="141" t="str">
        <f t="shared" si="68"/>
        <v>n/a</v>
      </c>
      <c r="P242" s="141" t="str">
        <f t="shared" si="68"/>
        <v>n/a</v>
      </c>
      <c r="Q242" s="141" t="str">
        <f t="shared" si="68"/>
        <v>n/a</v>
      </c>
      <c r="R242" s="141" t="str">
        <f t="shared" si="68"/>
        <v>n/a</v>
      </c>
      <c r="S242" s="141" t="str">
        <f t="shared" si="68"/>
        <v>n/a</v>
      </c>
      <c r="T242" s="141" t="str">
        <f t="shared" si="68"/>
        <v>n/a</v>
      </c>
      <c r="U242" s="141" t="str">
        <f t="shared" si="68"/>
        <v>n/a</v>
      </c>
      <c r="V242" s="141" t="str">
        <f t="shared" si="68"/>
        <v>n/a</v>
      </c>
      <c r="W242" s="141" t="str">
        <f t="shared" si="68"/>
        <v>n/a</v>
      </c>
      <c r="X242" s="141" t="str">
        <f t="shared" si="68"/>
        <v>n/a</v>
      </c>
      <c r="Y242" s="141" t="str">
        <f t="shared" si="68"/>
        <v>n/a</v>
      </c>
      <c r="Z242" s="141" t="str">
        <f t="shared" si="68"/>
        <v>n/a</v>
      </c>
      <c r="AA242" s="141" t="str">
        <f t="shared" si="68"/>
        <v>n/a</v>
      </c>
      <c r="AB242" s="141" t="str">
        <f t="shared" si="68"/>
        <v>n/a</v>
      </c>
      <c r="AC242" s="141" t="str">
        <f t="shared" si="68"/>
        <v>n/a</v>
      </c>
      <c r="AD242" s="141" t="str">
        <f t="shared" si="68"/>
        <v>n/a</v>
      </c>
      <c r="AE242" s="141" t="str">
        <f t="shared" si="68"/>
        <v>n/a</v>
      </c>
      <c r="AF242" s="141" t="str">
        <f t="shared" ref="AF242:AF258" si="70">IF(AK218="","","n/a")</f>
        <v>n/a</v>
      </c>
      <c r="AG242" s="141" t="str">
        <f t="shared" ref="AG242:AG258" si="71">IF(AL218="","","n/a")</f>
        <v>n/a</v>
      </c>
      <c r="AH242" s="141" t="str">
        <f t="shared" ref="AH242:AH258" si="72">IF(AM218="","","n/a")</f>
        <v>n/a</v>
      </c>
      <c r="AI242" s="141" t="str">
        <f t="shared" ref="AI242:AI258" si="73">IF(AN218="","","n/a")</f>
        <v>n/a</v>
      </c>
      <c r="AJ242" s="141" t="str">
        <f t="shared" ref="AJ242:AJ258" si="74">IF(AO218="","","n/a")</f>
        <v>n/a</v>
      </c>
      <c r="AK242" s="141" t="str">
        <f t="shared" ref="AK242:AK258" si="75">IF(AP218="","","n/a")</f>
        <v>n/a</v>
      </c>
      <c r="AL242" s="141" t="str">
        <f t="shared" ref="AL242:AL258" si="76">IF(AQ218="","","n/a")</f>
        <v>n/a</v>
      </c>
      <c r="AM242" s="141" t="str">
        <f t="shared" ref="AM242:AM258" si="77">IF(AR218="","","n/a")</f>
        <v>n/a</v>
      </c>
      <c r="AN242" s="141" t="str">
        <f t="shared" ref="AN242:AN258" si="78">IF(AS218="","","n/a")</f>
        <v>n/a</v>
      </c>
      <c r="AO242" s="141" t="str">
        <f t="shared" ref="AO242:AO258" si="79">IF(AT218="","","n/a")</f>
        <v>n/a</v>
      </c>
      <c r="AP242" s="141" t="str">
        <f t="shared" ref="AP242:AP258" si="80">IF(AU218="","","n/a")</f>
        <v>n/a</v>
      </c>
      <c r="AQ242" s="141" t="str">
        <f t="shared" ref="AQ242:AQ258" si="81">IF(AV218="","","n/a")</f>
        <v>n/a</v>
      </c>
      <c r="AR242" s="141" t="str">
        <f t="shared" ref="AR242:AR258" si="82">IF(AW218="","","n/a")</f>
        <v>n/a</v>
      </c>
      <c r="AS242" s="141" t="str">
        <f t="shared" ref="AS242:AS258" si="83">IF(AX218="","","n/a")</f>
        <v>n/a</v>
      </c>
      <c r="AT242" s="141" t="str">
        <f t="shared" ref="AT242:AT258" si="84">IF(AY218="","","n/a")</f>
        <v>n/a</v>
      </c>
      <c r="AU242" s="141" t="str">
        <f t="shared" ref="AU242:AU258" si="85">IF(AZ218="","","n/a")</f>
        <v>n/a</v>
      </c>
      <c r="AV242" s="141" t="str">
        <f t="shared" ref="AV242:AV258" si="86">IF(BA218="","","n/a")</f>
        <v>n/a</v>
      </c>
      <c r="AW242" s="141" t="str">
        <f t="shared" ref="AW242:AW258" si="87">IF(BB218="","","n/a")</f>
        <v>n/a</v>
      </c>
      <c r="AX242" s="141" t="str">
        <f t="shared" ref="AX242:AX258" si="88">IF(BC218="","","n/a")</f>
        <v>n/a</v>
      </c>
      <c r="AY242" s="141" t="str">
        <f t="shared" ref="AY242:AY258" si="89">IF(BD218="","","n/a")</f>
        <v>n/a</v>
      </c>
      <c r="AZ242" s="141" t="str">
        <f t="shared" ref="AZ242:AZ258" si="90">IF(BE218="","","n/a")</f>
        <v/>
      </c>
      <c r="BA242" s="141" t="str">
        <f t="shared" ref="BA242:BA258" si="91">IF(BF218="","","n/a")</f>
        <v/>
      </c>
      <c r="BB242" s="141" t="str">
        <f t="shared" ref="BB242:BB258" si="92">IF(BG218="","","n/a")</f>
        <v/>
      </c>
      <c r="BC242" s="141" t="str">
        <f t="shared" ref="BC242:BC258" si="93">IF(BH218="","","n/a")</f>
        <v/>
      </c>
      <c r="BD242" s="141" t="str">
        <f t="shared" ref="BD242:BD258" si="94">IF(BI218="","","n/a")</f>
        <v/>
      </c>
      <c r="BE242" s="141" t="str">
        <f t="shared" ref="BE242:BE258" si="95">IF(BJ218="","","n/a")</f>
        <v/>
      </c>
      <c r="BF242" s="141" t="str">
        <f t="shared" ref="BF242:BF258" si="96">IF(BK218="","","n/a")</f>
        <v/>
      </c>
      <c r="BG242" s="141" t="str">
        <f t="shared" ref="BG242:BG258" si="97">IF(BL218="","","n/a")</f>
        <v/>
      </c>
      <c r="BH242" s="141" t="str">
        <f t="shared" ref="BH242:BH258" si="98">IF(BM218="","","n/a")</f>
        <v/>
      </c>
      <c r="BI242" s="141" t="str">
        <f t="shared" ref="BI242:BI258" si="99">IF(BN218="","","n/a")</f>
        <v/>
      </c>
      <c r="BJ242" s="141" t="str">
        <f t="shared" ref="BJ242:BJ258" si="100">IF(BO218="","","n/a")</f>
        <v/>
      </c>
      <c r="BK242" s="141" t="str">
        <f t="shared" ref="BK242:BK258" si="101">IF(BP218="","","n/a")</f>
        <v/>
      </c>
      <c r="BL242" s="141" t="str">
        <f t="shared" ref="BL242:BL258" si="102">IF(BQ218="","","n/a")</f>
        <v/>
      </c>
      <c r="BM242" s="141" t="str">
        <f t="shared" ref="BM242:BM258" si="103">IF(BR218="","","n/a")</f>
        <v/>
      </c>
      <c r="BN242" s="141" t="str">
        <f t="shared" ref="BN242:BN258" si="104">IF(BS218="","","n/a")</f>
        <v/>
      </c>
    </row>
    <row r="243" spans="1:66" s="135" customFormat="1" hidden="1" x14ac:dyDescent="0.55000000000000004">
      <c r="A243" s="644"/>
      <c r="B243" s="135" t="s">
        <v>472</v>
      </c>
      <c r="H243" s="141" t="str">
        <f t="shared" si="69"/>
        <v/>
      </c>
      <c r="I243" s="141" t="str">
        <f t="shared" ref="I243:I258" si="105">IF(N219="","","n/a")</f>
        <v/>
      </c>
      <c r="J243" s="141" t="str">
        <f t="shared" ref="J243:J258" si="106">IF(O219="","","n/a")</f>
        <v/>
      </c>
      <c r="K243" s="141" t="str">
        <f t="shared" ref="K243:K258" si="107">IF(P219="","","n/a")</f>
        <v/>
      </c>
      <c r="L243" s="141" t="str">
        <f t="shared" ref="L243:L258" si="108">IF(Q219="","","n/a")</f>
        <v/>
      </c>
      <c r="M243" s="141" t="str">
        <f t="shared" ref="M243:M258" si="109">IF(R219="","","n/a")</f>
        <v>n/a</v>
      </c>
      <c r="N243" s="141" t="str">
        <f t="shared" ref="N243:N258" si="110">IF(S219="","","n/a")</f>
        <v>n/a</v>
      </c>
      <c r="O243" s="141" t="str">
        <f t="shared" ref="O243:O258" si="111">IF(T219="","","n/a")</f>
        <v>n/a</v>
      </c>
      <c r="P243" s="141" t="str">
        <f t="shared" ref="P243:P258" si="112">IF(U219="","","n/a")</f>
        <v>n/a</v>
      </c>
      <c r="Q243" s="141" t="str">
        <f t="shared" ref="Q243:Q258" si="113">IF(V219="","","n/a")</f>
        <v>n/a</v>
      </c>
      <c r="R243" s="141" t="str">
        <f t="shared" ref="R243:R258" si="114">IF(W219="","","n/a")</f>
        <v>n/a</v>
      </c>
      <c r="S243" s="141" t="str">
        <f t="shared" ref="S243:S258" si="115">IF(X219="","","n/a")</f>
        <v>n/a</v>
      </c>
      <c r="T243" s="141" t="str">
        <f t="shared" ref="T243:T258" si="116">IF(Y219="","","n/a")</f>
        <v>n/a</v>
      </c>
      <c r="U243" s="141" t="str">
        <f t="shared" ref="U243:U258" si="117">IF(Z219="","","n/a")</f>
        <v>n/a</v>
      </c>
      <c r="V243" s="141" t="str">
        <f t="shared" ref="V243:V258" si="118">IF(AA219="","","n/a")</f>
        <v>n/a</v>
      </c>
      <c r="W243" s="141" t="str">
        <f t="shared" ref="W243:W258" si="119">IF(AB219="","","n/a")</f>
        <v>n/a</v>
      </c>
      <c r="X243" s="141" t="str">
        <f t="shared" ref="X243:X258" si="120">IF(AC219="","","n/a")</f>
        <v>n/a</v>
      </c>
      <c r="Y243" s="141" t="str">
        <f t="shared" ref="Y243:Y258" si="121">IF(AD219="","","n/a")</f>
        <v>n/a</v>
      </c>
      <c r="Z243" s="141" t="str">
        <f t="shared" ref="Z243:Z258" si="122">IF(AE219="","","n/a")</f>
        <v>n/a</v>
      </c>
      <c r="AA243" s="141" t="str">
        <f t="shared" ref="AA243:AA258" si="123">IF(AF219="","","n/a")</f>
        <v>n/a</v>
      </c>
      <c r="AB243" s="141" t="str">
        <f t="shared" ref="AB243:AB258" si="124">IF(AG219="","","n/a")</f>
        <v>n/a</v>
      </c>
      <c r="AC243" s="141" t="str">
        <f t="shared" ref="AC243:AC258" si="125">IF(AH219="","","n/a")</f>
        <v>n/a</v>
      </c>
      <c r="AD243" s="141" t="str">
        <f t="shared" ref="AD243:AD258" si="126">IF(AI219="","","n/a")</f>
        <v>n/a</v>
      </c>
      <c r="AE243" s="141" t="str">
        <f t="shared" ref="AE243:AE258" si="127">IF(AJ219="","","n/a")</f>
        <v>n/a</v>
      </c>
      <c r="AF243" s="141" t="str">
        <f t="shared" si="70"/>
        <v>n/a</v>
      </c>
      <c r="AG243" s="141" t="str">
        <f t="shared" si="71"/>
        <v>n/a</v>
      </c>
      <c r="AH243" s="141" t="str">
        <f t="shared" si="72"/>
        <v>n/a</v>
      </c>
      <c r="AI243" s="141" t="str">
        <f t="shared" si="73"/>
        <v>n/a</v>
      </c>
      <c r="AJ243" s="141" t="str">
        <f t="shared" si="74"/>
        <v>n/a</v>
      </c>
      <c r="AK243" s="141" t="str">
        <f t="shared" si="75"/>
        <v>n/a</v>
      </c>
      <c r="AL243" s="141" t="str">
        <f t="shared" si="76"/>
        <v>n/a</v>
      </c>
      <c r="AM243" s="141" t="str">
        <f t="shared" si="77"/>
        <v>n/a</v>
      </c>
      <c r="AN243" s="141" t="str">
        <f t="shared" si="78"/>
        <v>n/a</v>
      </c>
      <c r="AO243" s="141" t="str">
        <f t="shared" si="79"/>
        <v>n/a</v>
      </c>
      <c r="AP243" s="141" t="str">
        <f t="shared" si="80"/>
        <v>n/a</v>
      </c>
      <c r="AQ243" s="141" t="str">
        <f t="shared" si="81"/>
        <v>n/a</v>
      </c>
      <c r="AR243" s="141" t="str">
        <f t="shared" si="82"/>
        <v>n/a</v>
      </c>
      <c r="AS243" s="141" t="str">
        <f t="shared" si="83"/>
        <v>n/a</v>
      </c>
      <c r="AT243" s="141" t="str">
        <f t="shared" si="84"/>
        <v>n/a</v>
      </c>
      <c r="AU243" s="141" t="str">
        <f t="shared" si="85"/>
        <v>n/a</v>
      </c>
      <c r="AV243" s="141" t="str">
        <f t="shared" si="86"/>
        <v>n/a</v>
      </c>
      <c r="AW243" s="141" t="str">
        <f t="shared" si="87"/>
        <v>n/a</v>
      </c>
      <c r="AX243" s="141" t="str">
        <f t="shared" si="88"/>
        <v>n/a</v>
      </c>
      <c r="AY243" s="141" t="str">
        <f t="shared" si="89"/>
        <v>n/a</v>
      </c>
      <c r="AZ243" s="141" t="str">
        <f t="shared" si="90"/>
        <v>n/a</v>
      </c>
      <c r="BA243" s="141" t="str">
        <f t="shared" si="91"/>
        <v/>
      </c>
      <c r="BB243" s="141" t="str">
        <f t="shared" si="92"/>
        <v/>
      </c>
      <c r="BC243" s="141" t="str">
        <f t="shared" si="93"/>
        <v/>
      </c>
      <c r="BD243" s="141" t="str">
        <f t="shared" si="94"/>
        <v/>
      </c>
      <c r="BE243" s="141" t="str">
        <f t="shared" si="95"/>
        <v/>
      </c>
      <c r="BF243" s="141" t="str">
        <f t="shared" si="96"/>
        <v/>
      </c>
      <c r="BG243" s="141" t="str">
        <f t="shared" si="97"/>
        <v/>
      </c>
      <c r="BH243" s="141" t="str">
        <f t="shared" si="98"/>
        <v/>
      </c>
      <c r="BI243" s="141" t="str">
        <f t="shared" si="99"/>
        <v/>
      </c>
      <c r="BJ243" s="141" t="str">
        <f t="shared" si="100"/>
        <v/>
      </c>
      <c r="BK243" s="141" t="str">
        <f t="shared" si="101"/>
        <v/>
      </c>
      <c r="BL243" s="141" t="str">
        <f t="shared" si="102"/>
        <v/>
      </c>
      <c r="BM243" s="141" t="str">
        <f t="shared" si="103"/>
        <v/>
      </c>
      <c r="BN243" s="141" t="str">
        <f t="shared" si="104"/>
        <v/>
      </c>
    </row>
    <row r="244" spans="1:66" s="135" customFormat="1" hidden="1" x14ac:dyDescent="0.55000000000000004">
      <c r="A244" s="644"/>
      <c r="B244" s="135" t="s">
        <v>473</v>
      </c>
      <c r="H244" s="141" t="str">
        <f t="shared" si="69"/>
        <v/>
      </c>
      <c r="I244" s="141" t="str">
        <f t="shared" si="105"/>
        <v/>
      </c>
      <c r="J244" s="141" t="str">
        <f t="shared" si="106"/>
        <v/>
      </c>
      <c r="K244" s="141" t="str">
        <f t="shared" si="107"/>
        <v/>
      </c>
      <c r="L244" s="141" t="str">
        <f t="shared" si="108"/>
        <v/>
      </c>
      <c r="M244" s="141" t="str">
        <f t="shared" si="109"/>
        <v/>
      </c>
      <c r="N244" s="141" t="str">
        <f t="shared" si="110"/>
        <v>n/a</v>
      </c>
      <c r="O244" s="141" t="str">
        <f t="shared" si="111"/>
        <v>n/a</v>
      </c>
      <c r="P244" s="141" t="str">
        <f t="shared" si="112"/>
        <v>n/a</v>
      </c>
      <c r="Q244" s="141" t="str">
        <f t="shared" si="113"/>
        <v>n/a</v>
      </c>
      <c r="R244" s="141" t="str">
        <f t="shared" si="114"/>
        <v>n/a</v>
      </c>
      <c r="S244" s="141" t="str">
        <f t="shared" si="115"/>
        <v>n/a</v>
      </c>
      <c r="T244" s="141" t="str">
        <f t="shared" si="116"/>
        <v>n/a</v>
      </c>
      <c r="U244" s="141" t="str">
        <f t="shared" si="117"/>
        <v>n/a</v>
      </c>
      <c r="V244" s="141" t="str">
        <f t="shared" si="118"/>
        <v>n/a</v>
      </c>
      <c r="W244" s="141" t="str">
        <f t="shared" si="119"/>
        <v>n/a</v>
      </c>
      <c r="X244" s="141" t="str">
        <f t="shared" si="120"/>
        <v>n/a</v>
      </c>
      <c r="Y244" s="141" t="str">
        <f t="shared" si="121"/>
        <v>n/a</v>
      </c>
      <c r="Z244" s="141" t="str">
        <f t="shared" si="122"/>
        <v>n/a</v>
      </c>
      <c r="AA244" s="141" t="str">
        <f t="shared" si="123"/>
        <v>n/a</v>
      </c>
      <c r="AB244" s="141" t="str">
        <f t="shared" si="124"/>
        <v>n/a</v>
      </c>
      <c r="AC244" s="141" t="str">
        <f t="shared" si="125"/>
        <v>n/a</v>
      </c>
      <c r="AD244" s="141" t="str">
        <f t="shared" si="126"/>
        <v>n/a</v>
      </c>
      <c r="AE244" s="141" t="str">
        <f t="shared" si="127"/>
        <v>n/a</v>
      </c>
      <c r="AF244" s="141" t="str">
        <f t="shared" si="70"/>
        <v>n/a</v>
      </c>
      <c r="AG244" s="141" t="str">
        <f t="shared" si="71"/>
        <v>n/a</v>
      </c>
      <c r="AH244" s="141" t="str">
        <f t="shared" si="72"/>
        <v>n/a</v>
      </c>
      <c r="AI244" s="141" t="str">
        <f t="shared" si="73"/>
        <v>n/a</v>
      </c>
      <c r="AJ244" s="141" t="str">
        <f t="shared" si="74"/>
        <v>n/a</v>
      </c>
      <c r="AK244" s="141" t="str">
        <f t="shared" si="75"/>
        <v>n/a</v>
      </c>
      <c r="AL244" s="141" t="str">
        <f t="shared" si="76"/>
        <v>n/a</v>
      </c>
      <c r="AM244" s="141" t="str">
        <f t="shared" si="77"/>
        <v>n/a</v>
      </c>
      <c r="AN244" s="141" t="str">
        <f t="shared" si="78"/>
        <v>n/a</v>
      </c>
      <c r="AO244" s="141" t="str">
        <f t="shared" si="79"/>
        <v>n/a</v>
      </c>
      <c r="AP244" s="141" t="str">
        <f t="shared" si="80"/>
        <v>n/a</v>
      </c>
      <c r="AQ244" s="141" t="str">
        <f t="shared" si="81"/>
        <v>n/a</v>
      </c>
      <c r="AR244" s="141" t="str">
        <f t="shared" si="82"/>
        <v>n/a</v>
      </c>
      <c r="AS244" s="141" t="str">
        <f t="shared" si="83"/>
        <v>n/a</v>
      </c>
      <c r="AT244" s="141" t="str">
        <f t="shared" si="84"/>
        <v>n/a</v>
      </c>
      <c r="AU244" s="141" t="str">
        <f t="shared" si="85"/>
        <v>n/a</v>
      </c>
      <c r="AV244" s="141" t="str">
        <f t="shared" si="86"/>
        <v>n/a</v>
      </c>
      <c r="AW244" s="141" t="str">
        <f t="shared" si="87"/>
        <v>n/a</v>
      </c>
      <c r="AX244" s="141" t="str">
        <f t="shared" si="88"/>
        <v>n/a</v>
      </c>
      <c r="AY244" s="141" t="str">
        <f t="shared" si="89"/>
        <v>n/a</v>
      </c>
      <c r="AZ244" s="141" t="str">
        <f t="shared" si="90"/>
        <v>n/a</v>
      </c>
      <c r="BA244" s="141" t="str">
        <f t="shared" si="91"/>
        <v>n/a</v>
      </c>
      <c r="BB244" s="141" t="str">
        <f t="shared" si="92"/>
        <v/>
      </c>
      <c r="BC244" s="141" t="str">
        <f t="shared" si="93"/>
        <v/>
      </c>
      <c r="BD244" s="141" t="str">
        <f t="shared" si="94"/>
        <v/>
      </c>
      <c r="BE244" s="141" t="str">
        <f t="shared" si="95"/>
        <v/>
      </c>
      <c r="BF244" s="141" t="str">
        <f t="shared" si="96"/>
        <v/>
      </c>
      <c r="BG244" s="141" t="str">
        <f t="shared" si="97"/>
        <v/>
      </c>
      <c r="BH244" s="141" t="str">
        <f t="shared" si="98"/>
        <v/>
      </c>
      <c r="BI244" s="141" t="str">
        <f t="shared" si="99"/>
        <v/>
      </c>
      <c r="BJ244" s="141" t="str">
        <f t="shared" si="100"/>
        <v/>
      </c>
      <c r="BK244" s="141" t="str">
        <f t="shared" si="101"/>
        <v/>
      </c>
      <c r="BL244" s="141" t="str">
        <f t="shared" si="102"/>
        <v/>
      </c>
      <c r="BM244" s="141" t="str">
        <f t="shared" si="103"/>
        <v/>
      </c>
      <c r="BN244" s="141" t="str">
        <f t="shared" si="104"/>
        <v/>
      </c>
    </row>
    <row r="245" spans="1:66" s="135" customFormat="1" hidden="1" x14ac:dyDescent="0.55000000000000004">
      <c r="A245" s="644"/>
      <c r="B245" s="135" t="s">
        <v>474</v>
      </c>
      <c r="H245" s="141" t="str">
        <f t="shared" si="69"/>
        <v/>
      </c>
      <c r="I245" s="141" t="str">
        <f t="shared" si="105"/>
        <v/>
      </c>
      <c r="J245" s="141" t="str">
        <f t="shared" si="106"/>
        <v/>
      </c>
      <c r="K245" s="141" t="str">
        <f t="shared" si="107"/>
        <v/>
      </c>
      <c r="L245" s="141" t="str">
        <f t="shared" si="108"/>
        <v/>
      </c>
      <c r="M245" s="141" t="str">
        <f t="shared" si="109"/>
        <v/>
      </c>
      <c r="N245" s="141" t="str">
        <f t="shared" si="110"/>
        <v/>
      </c>
      <c r="O245" s="141" t="str">
        <f t="shared" si="111"/>
        <v>n/a</v>
      </c>
      <c r="P245" s="141" t="str">
        <f t="shared" si="112"/>
        <v>n/a</v>
      </c>
      <c r="Q245" s="141" t="str">
        <f t="shared" si="113"/>
        <v>n/a</v>
      </c>
      <c r="R245" s="141" t="str">
        <f t="shared" si="114"/>
        <v>n/a</v>
      </c>
      <c r="S245" s="141" t="str">
        <f t="shared" si="115"/>
        <v>n/a</v>
      </c>
      <c r="T245" s="141" t="str">
        <f t="shared" si="116"/>
        <v>n/a</v>
      </c>
      <c r="U245" s="141" t="str">
        <f t="shared" si="117"/>
        <v>n/a</v>
      </c>
      <c r="V245" s="141" t="str">
        <f t="shared" si="118"/>
        <v>n/a</v>
      </c>
      <c r="W245" s="141" t="str">
        <f t="shared" si="119"/>
        <v>n/a</v>
      </c>
      <c r="X245" s="141" t="str">
        <f t="shared" si="120"/>
        <v>n/a</v>
      </c>
      <c r="Y245" s="141" t="str">
        <f t="shared" si="121"/>
        <v>n/a</v>
      </c>
      <c r="Z245" s="141" t="str">
        <f t="shared" si="122"/>
        <v>n/a</v>
      </c>
      <c r="AA245" s="141" t="str">
        <f t="shared" si="123"/>
        <v>n/a</v>
      </c>
      <c r="AB245" s="141" t="str">
        <f t="shared" si="124"/>
        <v>n/a</v>
      </c>
      <c r="AC245" s="141" t="str">
        <f t="shared" si="125"/>
        <v>n/a</v>
      </c>
      <c r="AD245" s="141" t="str">
        <f t="shared" si="126"/>
        <v>n/a</v>
      </c>
      <c r="AE245" s="141" t="str">
        <f t="shared" si="127"/>
        <v>n/a</v>
      </c>
      <c r="AF245" s="141" t="str">
        <f t="shared" si="70"/>
        <v>n/a</v>
      </c>
      <c r="AG245" s="141" t="str">
        <f t="shared" si="71"/>
        <v>n/a</v>
      </c>
      <c r="AH245" s="141" t="str">
        <f t="shared" si="72"/>
        <v>n/a</v>
      </c>
      <c r="AI245" s="141" t="str">
        <f t="shared" si="73"/>
        <v>n/a</v>
      </c>
      <c r="AJ245" s="141" t="str">
        <f t="shared" si="74"/>
        <v>n/a</v>
      </c>
      <c r="AK245" s="141" t="str">
        <f t="shared" si="75"/>
        <v>n/a</v>
      </c>
      <c r="AL245" s="141" t="str">
        <f t="shared" si="76"/>
        <v>n/a</v>
      </c>
      <c r="AM245" s="141" t="str">
        <f t="shared" si="77"/>
        <v>n/a</v>
      </c>
      <c r="AN245" s="141" t="str">
        <f t="shared" si="78"/>
        <v>n/a</v>
      </c>
      <c r="AO245" s="141" t="str">
        <f t="shared" si="79"/>
        <v>n/a</v>
      </c>
      <c r="AP245" s="141" t="str">
        <f t="shared" si="80"/>
        <v>n/a</v>
      </c>
      <c r="AQ245" s="141" t="str">
        <f t="shared" si="81"/>
        <v>n/a</v>
      </c>
      <c r="AR245" s="141" t="str">
        <f t="shared" si="82"/>
        <v>n/a</v>
      </c>
      <c r="AS245" s="141" t="str">
        <f t="shared" si="83"/>
        <v>n/a</v>
      </c>
      <c r="AT245" s="141" t="str">
        <f t="shared" si="84"/>
        <v>n/a</v>
      </c>
      <c r="AU245" s="141" t="str">
        <f t="shared" si="85"/>
        <v>n/a</v>
      </c>
      <c r="AV245" s="141" t="str">
        <f t="shared" si="86"/>
        <v>n/a</v>
      </c>
      <c r="AW245" s="141" t="str">
        <f t="shared" si="87"/>
        <v>n/a</v>
      </c>
      <c r="AX245" s="141" t="str">
        <f t="shared" si="88"/>
        <v>n/a</v>
      </c>
      <c r="AY245" s="141" t="str">
        <f t="shared" si="89"/>
        <v>n/a</v>
      </c>
      <c r="AZ245" s="141" t="str">
        <f t="shared" si="90"/>
        <v>n/a</v>
      </c>
      <c r="BA245" s="141" t="str">
        <f t="shared" si="91"/>
        <v>n/a</v>
      </c>
      <c r="BB245" s="141" t="str">
        <f t="shared" si="92"/>
        <v>n/a</v>
      </c>
      <c r="BC245" s="141" t="str">
        <f t="shared" si="93"/>
        <v/>
      </c>
      <c r="BD245" s="141" t="str">
        <f t="shared" si="94"/>
        <v/>
      </c>
      <c r="BE245" s="141" t="str">
        <f t="shared" si="95"/>
        <v/>
      </c>
      <c r="BF245" s="141" t="str">
        <f t="shared" si="96"/>
        <v/>
      </c>
      <c r="BG245" s="141" t="str">
        <f t="shared" si="97"/>
        <v/>
      </c>
      <c r="BH245" s="141" t="str">
        <f t="shared" si="98"/>
        <v/>
      </c>
      <c r="BI245" s="141" t="str">
        <f t="shared" si="99"/>
        <v/>
      </c>
      <c r="BJ245" s="141" t="str">
        <f t="shared" si="100"/>
        <v/>
      </c>
      <c r="BK245" s="141" t="str">
        <f t="shared" si="101"/>
        <v/>
      </c>
      <c r="BL245" s="141" t="str">
        <f t="shared" si="102"/>
        <v/>
      </c>
      <c r="BM245" s="141" t="str">
        <f t="shared" si="103"/>
        <v/>
      </c>
      <c r="BN245" s="141" t="str">
        <f t="shared" si="104"/>
        <v/>
      </c>
    </row>
    <row r="246" spans="1:66" s="135" customFormat="1" hidden="1" x14ac:dyDescent="0.55000000000000004">
      <c r="A246" s="644"/>
      <c r="B246" s="135" t="s">
        <v>475</v>
      </c>
      <c r="H246" s="141" t="str">
        <f t="shared" si="69"/>
        <v/>
      </c>
      <c r="I246" s="141" t="str">
        <f t="shared" si="105"/>
        <v/>
      </c>
      <c r="J246" s="141" t="str">
        <f t="shared" si="106"/>
        <v/>
      </c>
      <c r="K246" s="141" t="str">
        <f t="shared" si="107"/>
        <v/>
      </c>
      <c r="L246" s="141" t="str">
        <f t="shared" si="108"/>
        <v/>
      </c>
      <c r="M246" s="141" t="str">
        <f t="shared" si="109"/>
        <v/>
      </c>
      <c r="N246" s="141" t="str">
        <f t="shared" si="110"/>
        <v/>
      </c>
      <c r="O246" s="141" t="str">
        <f t="shared" si="111"/>
        <v/>
      </c>
      <c r="P246" s="141" t="str">
        <f t="shared" si="112"/>
        <v>n/a</v>
      </c>
      <c r="Q246" s="141" t="str">
        <f t="shared" si="113"/>
        <v>n/a</v>
      </c>
      <c r="R246" s="141" t="str">
        <f t="shared" si="114"/>
        <v>n/a</v>
      </c>
      <c r="S246" s="141" t="str">
        <f t="shared" si="115"/>
        <v>n/a</v>
      </c>
      <c r="T246" s="141" t="str">
        <f t="shared" si="116"/>
        <v>n/a</v>
      </c>
      <c r="U246" s="141" t="str">
        <f t="shared" si="117"/>
        <v>n/a</v>
      </c>
      <c r="V246" s="141" t="str">
        <f t="shared" si="118"/>
        <v>n/a</v>
      </c>
      <c r="W246" s="141" t="str">
        <f t="shared" si="119"/>
        <v>n/a</v>
      </c>
      <c r="X246" s="141" t="str">
        <f t="shared" si="120"/>
        <v>n/a</v>
      </c>
      <c r="Y246" s="141" t="str">
        <f t="shared" si="121"/>
        <v>n/a</v>
      </c>
      <c r="Z246" s="141" t="str">
        <f t="shared" si="122"/>
        <v>n/a</v>
      </c>
      <c r="AA246" s="141" t="str">
        <f t="shared" si="123"/>
        <v>n/a</v>
      </c>
      <c r="AB246" s="141" t="str">
        <f t="shared" si="124"/>
        <v>n/a</v>
      </c>
      <c r="AC246" s="141" t="str">
        <f t="shared" si="125"/>
        <v>n/a</v>
      </c>
      <c r="AD246" s="141" t="str">
        <f t="shared" si="126"/>
        <v>n/a</v>
      </c>
      <c r="AE246" s="141" t="str">
        <f t="shared" si="127"/>
        <v>n/a</v>
      </c>
      <c r="AF246" s="141" t="str">
        <f t="shared" si="70"/>
        <v>n/a</v>
      </c>
      <c r="AG246" s="141" t="str">
        <f t="shared" si="71"/>
        <v>n/a</v>
      </c>
      <c r="AH246" s="141" t="str">
        <f t="shared" si="72"/>
        <v>n/a</v>
      </c>
      <c r="AI246" s="141" t="str">
        <f t="shared" si="73"/>
        <v>n/a</v>
      </c>
      <c r="AJ246" s="141" t="str">
        <f t="shared" si="74"/>
        <v>n/a</v>
      </c>
      <c r="AK246" s="141" t="str">
        <f t="shared" si="75"/>
        <v>n/a</v>
      </c>
      <c r="AL246" s="141" t="str">
        <f t="shared" si="76"/>
        <v>n/a</v>
      </c>
      <c r="AM246" s="141" t="str">
        <f t="shared" si="77"/>
        <v>n/a</v>
      </c>
      <c r="AN246" s="141" t="str">
        <f t="shared" si="78"/>
        <v>n/a</v>
      </c>
      <c r="AO246" s="141" t="str">
        <f t="shared" si="79"/>
        <v>n/a</v>
      </c>
      <c r="AP246" s="141" t="str">
        <f t="shared" si="80"/>
        <v>n/a</v>
      </c>
      <c r="AQ246" s="141" t="str">
        <f t="shared" si="81"/>
        <v>n/a</v>
      </c>
      <c r="AR246" s="141" t="str">
        <f t="shared" si="82"/>
        <v>n/a</v>
      </c>
      <c r="AS246" s="141" t="str">
        <f t="shared" si="83"/>
        <v>n/a</v>
      </c>
      <c r="AT246" s="141" t="str">
        <f t="shared" si="84"/>
        <v>n/a</v>
      </c>
      <c r="AU246" s="141" t="str">
        <f t="shared" si="85"/>
        <v>n/a</v>
      </c>
      <c r="AV246" s="141" t="str">
        <f t="shared" si="86"/>
        <v>n/a</v>
      </c>
      <c r="AW246" s="141" t="str">
        <f t="shared" si="87"/>
        <v>n/a</v>
      </c>
      <c r="AX246" s="141" t="str">
        <f t="shared" si="88"/>
        <v>n/a</v>
      </c>
      <c r="AY246" s="141" t="str">
        <f t="shared" si="89"/>
        <v>n/a</v>
      </c>
      <c r="AZ246" s="141" t="str">
        <f t="shared" si="90"/>
        <v>n/a</v>
      </c>
      <c r="BA246" s="141" t="str">
        <f t="shared" si="91"/>
        <v>n/a</v>
      </c>
      <c r="BB246" s="141" t="str">
        <f t="shared" si="92"/>
        <v>n/a</v>
      </c>
      <c r="BC246" s="141" t="str">
        <f t="shared" si="93"/>
        <v>n/a</v>
      </c>
      <c r="BD246" s="141" t="str">
        <f t="shared" si="94"/>
        <v/>
      </c>
      <c r="BE246" s="141" t="str">
        <f t="shared" si="95"/>
        <v/>
      </c>
      <c r="BF246" s="141" t="str">
        <f t="shared" si="96"/>
        <v/>
      </c>
      <c r="BG246" s="141" t="str">
        <f t="shared" si="97"/>
        <v/>
      </c>
      <c r="BH246" s="141" t="str">
        <f t="shared" si="98"/>
        <v/>
      </c>
      <c r="BI246" s="141" t="str">
        <f t="shared" si="99"/>
        <v/>
      </c>
      <c r="BJ246" s="141" t="str">
        <f t="shared" si="100"/>
        <v/>
      </c>
      <c r="BK246" s="141" t="str">
        <f t="shared" si="101"/>
        <v/>
      </c>
      <c r="BL246" s="141" t="str">
        <f t="shared" si="102"/>
        <v/>
      </c>
      <c r="BM246" s="141" t="str">
        <f t="shared" si="103"/>
        <v/>
      </c>
      <c r="BN246" s="141" t="str">
        <f t="shared" si="104"/>
        <v/>
      </c>
    </row>
    <row r="247" spans="1:66" s="135" customFormat="1" hidden="1" x14ac:dyDescent="0.55000000000000004">
      <c r="A247" s="644"/>
      <c r="B247" s="135" t="s">
        <v>476</v>
      </c>
      <c r="H247" s="141" t="str">
        <f t="shared" si="69"/>
        <v/>
      </c>
      <c r="I247" s="141" t="str">
        <f t="shared" si="105"/>
        <v/>
      </c>
      <c r="J247" s="141" t="str">
        <f t="shared" si="106"/>
        <v/>
      </c>
      <c r="K247" s="141" t="str">
        <f t="shared" si="107"/>
        <v/>
      </c>
      <c r="L247" s="141" t="str">
        <f t="shared" si="108"/>
        <v/>
      </c>
      <c r="M247" s="141" t="str">
        <f t="shared" si="109"/>
        <v/>
      </c>
      <c r="N247" s="141" t="str">
        <f t="shared" si="110"/>
        <v/>
      </c>
      <c r="O247" s="141" t="str">
        <f t="shared" si="111"/>
        <v/>
      </c>
      <c r="P247" s="141" t="str">
        <f t="shared" si="112"/>
        <v/>
      </c>
      <c r="Q247" s="141" t="str">
        <f t="shared" si="113"/>
        <v>n/a</v>
      </c>
      <c r="R247" s="141" t="str">
        <f t="shared" si="114"/>
        <v>n/a</v>
      </c>
      <c r="S247" s="141" t="str">
        <f t="shared" si="115"/>
        <v>n/a</v>
      </c>
      <c r="T247" s="141" t="str">
        <f t="shared" si="116"/>
        <v>n/a</v>
      </c>
      <c r="U247" s="141" t="str">
        <f t="shared" si="117"/>
        <v>n/a</v>
      </c>
      <c r="V247" s="141" t="str">
        <f t="shared" si="118"/>
        <v>n/a</v>
      </c>
      <c r="W247" s="141" t="str">
        <f t="shared" si="119"/>
        <v>n/a</v>
      </c>
      <c r="X247" s="141" t="str">
        <f t="shared" si="120"/>
        <v>n/a</v>
      </c>
      <c r="Y247" s="141" t="str">
        <f t="shared" si="121"/>
        <v>n/a</v>
      </c>
      <c r="Z247" s="141" t="str">
        <f t="shared" si="122"/>
        <v>n/a</v>
      </c>
      <c r="AA247" s="141" t="str">
        <f t="shared" si="123"/>
        <v>n/a</v>
      </c>
      <c r="AB247" s="141" t="str">
        <f t="shared" si="124"/>
        <v>n/a</v>
      </c>
      <c r="AC247" s="141" t="str">
        <f t="shared" si="125"/>
        <v>n/a</v>
      </c>
      <c r="AD247" s="141" t="str">
        <f t="shared" si="126"/>
        <v>n/a</v>
      </c>
      <c r="AE247" s="141" t="str">
        <f t="shared" si="127"/>
        <v>n/a</v>
      </c>
      <c r="AF247" s="141" t="str">
        <f t="shared" si="70"/>
        <v>n/a</v>
      </c>
      <c r="AG247" s="141" t="str">
        <f t="shared" si="71"/>
        <v>n/a</v>
      </c>
      <c r="AH247" s="141" t="str">
        <f t="shared" si="72"/>
        <v>n/a</v>
      </c>
      <c r="AI247" s="141" t="str">
        <f t="shared" si="73"/>
        <v>n/a</v>
      </c>
      <c r="AJ247" s="141" t="str">
        <f t="shared" si="74"/>
        <v>n/a</v>
      </c>
      <c r="AK247" s="141" t="str">
        <f t="shared" si="75"/>
        <v>n/a</v>
      </c>
      <c r="AL247" s="141" t="str">
        <f t="shared" si="76"/>
        <v>n/a</v>
      </c>
      <c r="AM247" s="141" t="str">
        <f t="shared" si="77"/>
        <v>n/a</v>
      </c>
      <c r="AN247" s="141" t="str">
        <f t="shared" si="78"/>
        <v>n/a</v>
      </c>
      <c r="AO247" s="141" t="str">
        <f t="shared" si="79"/>
        <v>n/a</v>
      </c>
      <c r="AP247" s="141" t="str">
        <f t="shared" si="80"/>
        <v>n/a</v>
      </c>
      <c r="AQ247" s="141" t="str">
        <f t="shared" si="81"/>
        <v>n/a</v>
      </c>
      <c r="AR247" s="141" t="str">
        <f t="shared" si="82"/>
        <v>n/a</v>
      </c>
      <c r="AS247" s="141" t="str">
        <f t="shared" si="83"/>
        <v>n/a</v>
      </c>
      <c r="AT247" s="141" t="str">
        <f t="shared" si="84"/>
        <v>n/a</v>
      </c>
      <c r="AU247" s="141" t="str">
        <f t="shared" si="85"/>
        <v>n/a</v>
      </c>
      <c r="AV247" s="141" t="str">
        <f t="shared" si="86"/>
        <v>n/a</v>
      </c>
      <c r="AW247" s="141" t="str">
        <f t="shared" si="87"/>
        <v>n/a</v>
      </c>
      <c r="AX247" s="141" t="str">
        <f t="shared" si="88"/>
        <v>n/a</v>
      </c>
      <c r="AY247" s="141" t="str">
        <f t="shared" si="89"/>
        <v>n/a</v>
      </c>
      <c r="AZ247" s="141" t="str">
        <f t="shared" si="90"/>
        <v>n/a</v>
      </c>
      <c r="BA247" s="141" t="str">
        <f t="shared" si="91"/>
        <v>n/a</v>
      </c>
      <c r="BB247" s="141" t="str">
        <f t="shared" si="92"/>
        <v>n/a</v>
      </c>
      <c r="BC247" s="141" t="str">
        <f t="shared" si="93"/>
        <v>n/a</v>
      </c>
      <c r="BD247" s="141" t="str">
        <f t="shared" si="94"/>
        <v>n/a</v>
      </c>
      <c r="BE247" s="141" t="str">
        <f t="shared" si="95"/>
        <v/>
      </c>
      <c r="BF247" s="141" t="str">
        <f t="shared" si="96"/>
        <v/>
      </c>
      <c r="BG247" s="141" t="str">
        <f t="shared" si="97"/>
        <v/>
      </c>
      <c r="BH247" s="141" t="str">
        <f t="shared" si="98"/>
        <v/>
      </c>
      <c r="BI247" s="141" t="str">
        <f t="shared" si="99"/>
        <v/>
      </c>
      <c r="BJ247" s="141" t="str">
        <f t="shared" si="100"/>
        <v/>
      </c>
      <c r="BK247" s="141" t="str">
        <f t="shared" si="101"/>
        <v/>
      </c>
      <c r="BL247" s="141" t="str">
        <f t="shared" si="102"/>
        <v/>
      </c>
      <c r="BM247" s="141" t="str">
        <f t="shared" si="103"/>
        <v/>
      </c>
      <c r="BN247" s="141" t="str">
        <f t="shared" si="104"/>
        <v/>
      </c>
    </row>
    <row r="248" spans="1:66" s="135" customFormat="1" hidden="1" x14ac:dyDescent="0.55000000000000004">
      <c r="A248" s="644"/>
      <c r="B248" s="135" t="s">
        <v>477</v>
      </c>
      <c r="H248" s="141" t="str">
        <f t="shared" si="69"/>
        <v/>
      </c>
      <c r="I248" s="141" t="str">
        <f t="shared" si="105"/>
        <v/>
      </c>
      <c r="J248" s="141" t="str">
        <f t="shared" si="106"/>
        <v/>
      </c>
      <c r="K248" s="141" t="str">
        <f t="shared" si="107"/>
        <v/>
      </c>
      <c r="L248" s="141" t="str">
        <f t="shared" si="108"/>
        <v/>
      </c>
      <c r="M248" s="141" t="str">
        <f t="shared" si="109"/>
        <v/>
      </c>
      <c r="N248" s="141" t="str">
        <f t="shared" si="110"/>
        <v/>
      </c>
      <c r="O248" s="141" t="str">
        <f t="shared" si="111"/>
        <v/>
      </c>
      <c r="P248" s="141" t="str">
        <f t="shared" si="112"/>
        <v/>
      </c>
      <c r="Q248" s="141" t="str">
        <f t="shared" si="113"/>
        <v/>
      </c>
      <c r="R248" s="141" t="str">
        <f t="shared" si="114"/>
        <v>n/a</v>
      </c>
      <c r="S248" s="141" t="str">
        <f t="shared" si="115"/>
        <v>n/a</v>
      </c>
      <c r="T248" s="141" t="str">
        <f t="shared" si="116"/>
        <v>n/a</v>
      </c>
      <c r="U248" s="141" t="str">
        <f t="shared" si="117"/>
        <v>n/a</v>
      </c>
      <c r="V248" s="141" t="str">
        <f t="shared" si="118"/>
        <v>n/a</v>
      </c>
      <c r="W248" s="141" t="str">
        <f t="shared" si="119"/>
        <v>n/a</v>
      </c>
      <c r="X248" s="141" t="str">
        <f t="shared" si="120"/>
        <v>n/a</v>
      </c>
      <c r="Y248" s="141" t="str">
        <f t="shared" si="121"/>
        <v>n/a</v>
      </c>
      <c r="Z248" s="141" t="str">
        <f t="shared" si="122"/>
        <v>n/a</v>
      </c>
      <c r="AA248" s="141" t="str">
        <f t="shared" si="123"/>
        <v>n/a</v>
      </c>
      <c r="AB248" s="141" t="str">
        <f t="shared" si="124"/>
        <v>n/a</v>
      </c>
      <c r="AC248" s="141" t="str">
        <f t="shared" si="125"/>
        <v>n/a</v>
      </c>
      <c r="AD248" s="141" t="str">
        <f t="shared" si="126"/>
        <v>n/a</v>
      </c>
      <c r="AE248" s="141" t="str">
        <f t="shared" si="127"/>
        <v>n/a</v>
      </c>
      <c r="AF248" s="141" t="str">
        <f t="shared" si="70"/>
        <v>n/a</v>
      </c>
      <c r="AG248" s="141" t="str">
        <f t="shared" si="71"/>
        <v>n/a</v>
      </c>
      <c r="AH248" s="141" t="str">
        <f t="shared" si="72"/>
        <v>n/a</v>
      </c>
      <c r="AI248" s="141" t="str">
        <f t="shared" si="73"/>
        <v>n/a</v>
      </c>
      <c r="AJ248" s="141" t="str">
        <f t="shared" si="74"/>
        <v>n/a</v>
      </c>
      <c r="AK248" s="141" t="str">
        <f t="shared" si="75"/>
        <v>n/a</v>
      </c>
      <c r="AL248" s="141" t="str">
        <f t="shared" si="76"/>
        <v>n/a</v>
      </c>
      <c r="AM248" s="141" t="str">
        <f t="shared" si="77"/>
        <v>n/a</v>
      </c>
      <c r="AN248" s="141" t="str">
        <f t="shared" si="78"/>
        <v>n/a</v>
      </c>
      <c r="AO248" s="141" t="str">
        <f t="shared" si="79"/>
        <v>n/a</v>
      </c>
      <c r="AP248" s="141" t="str">
        <f t="shared" si="80"/>
        <v>n/a</v>
      </c>
      <c r="AQ248" s="141" t="str">
        <f t="shared" si="81"/>
        <v>n/a</v>
      </c>
      <c r="AR248" s="141" t="str">
        <f t="shared" si="82"/>
        <v>n/a</v>
      </c>
      <c r="AS248" s="141" t="str">
        <f t="shared" si="83"/>
        <v>n/a</v>
      </c>
      <c r="AT248" s="141" t="str">
        <f t="shared" si="84"/>
        <v>n/a</v>
      </c>
      <c r="AU248" s="141" t="str">
        <f t="shared" si="85"/>
        <v>n/a</v>
      </c>
      <c r="AV248" s="141" t="str">
        <f t="shared" si="86"/>
        <v>n/a</v>
      </c>
      <c r="AW248" s="141" t="str">
        <f t="shared" si="87"/>
        <v>n/a</v>
      </c>
      <c r="AX248" s="141" t="str">
        <f t="shared" si="88"/>
        <v>n/a</v>
      </c>
      <c r="AY248" s="141" t="str">
        <f t="shared" si="89"/>
        <v>n/a</v>
      </c>
      <c r="AZ248" s="141" t="str">
        <f t="shared" si="90"/>
        <v>n/a</v>
      </c>
      <c r="BA248" s="141" t="str">
        <f t="shared" si="91"/>
        <v>n/a</v>
      </c>
      <c r="BB248" s="141" t="str">
        <f t="shared" si="92"/>
        <v>n/a</v>
      </c>
      <c r="BC248" s="141" t="str">
        <f t="shared" si="93"/>
        <v>n/a</v>
      </c>
      <c r="BD248" s="141" t="str">
        <f t="shared" si="94"/>
        <v>n/a</v>
      </c>
      <c r="BE248" s="141" t="str">
        <f t="shared" si="95"/>
        <v>n/a</v>
      </c>
      <c r="BF248" s="141" t="str">
        <f t="shared" si="96"/>
        <v/>
      </c>
      <c r="BG248" s="141" t="str">
        <f t="shared" si="97"/>
        <v/>
      </c>
      <c r="BH248" s="141" t="str">
        <f t="shared" si="98"/>
        <v/>
      </c>
      <c r="BI248" s="141" t="str">
        <f t="shared" si="99"/>
        <v/>
      </c>
      <c r="BJ248" s="141" t="str">
        <f t="shared" si="100"/>
        <v/>
      </c>
      <c r="BK248" s="141" t="str">
        <f t="shared" si="101"/>
        <v/>
      </c>
      <c r="BL248" s="141" t="str">
        <f t="shared" si="102"/>
        <v/>
      </c>
      <c r="BM248" s="141" t="str">
        <f t="shared" si="103"/>
        <v/>
      </c>
      <c r="BN248" s="141" t="str">
        <f t="shared" si="104"/>
        <v/>
      </c>
    </row>
    <row r="249" spans="1:66" s="135" customFormat="1" hidden="1" x14ac:dyDescent="0.55000000000000004">
      <c r="A249" s="644"/>
      <c r="B249" s="135" t="s">
        <v>478</v>
      </c>
      <c r="H249" s="141" t="str">
        <f t="shared" si="69"/>
        <v/>
      </c>
      <c r="I249" s="141" t="str">
        <f t="shared" si="105"/>
        <v/>
      </c>
      <c r="J249" s="141" t="str">
        <f t="shared" si="106"/>
        <v/>
      </c>
      <c r="K249" s="141" t="str">
        <f t="shared" si="107"/>
        <v/>
      </c>
      <c r="L249" s="141" t="str">
        <f t="shared" si="108"/>
        <v/>
      </c>
      <c r="M249" s="141" t="str">
        <f t="shared" si="109"/>
        <v/>
      </c>
      <c r="N249" s="141" t="str">
        <f t="shared" si="110"/>
        <v/>
      </c>
      <c r="O249" s="141" t="str">
        <f t="shared" si="111"/>
        <v/>
      </c>
      <c r="P249" s="141" t="str">
        <f t="shared" si="112"/>
        <v/>
      </c>
      <c r="Q249" s="141" t="str">
        <f t="shared" si="113"/>
        <v/>
      </c>
      <c r="R249" s="141" t="str">
        <f t="shared" si="114"/>
        <v/>
      </c>
      <c r="S249" s="141" t="str">
        <f t="shared" si="115"/>
        <v>n/a</v>
      </c>
      <c r="T249" s="141" t="str">
        <f t="shared" si="116"/>
        <v>n/a</v>
      </c>
      <c r="U249" s="141" t="str">
        <f t="shared" si="117"/>
        <v>n/a</v>
      </c>
      <c r="V249" s="141" t="str">
        <f t="shared" si="118"/>
        <v>n/a</v>
      </c>
      <c r="W249" s="141" t="str">
        <f t="shared" si="119"/>
        <v>n/a</v>
      </c>
      <c r="X249" s="141" t="str">
        <f t="shared" si="120"/>
        <v>n/a</v>
      </c>
      <c r="Y249" s="141" t="str">
        <f t="shared" si="121"/>
        <v>n/a</v>
      </c>
      <c r="Z249" s="141" t="str">
        <f t="shared" si="122"/>
        <v>n/a</v>
      </c>
      <c r="AA249" s="141" t="str">
        <f t="shared" si="123"/>
        <v>n/a</v>
      </c>
      <c r="AB249" s="141" t="str">
        <f t="shared" si="124"/>
        <v>n/a</v>
      </c>
      <c r="AC249" s="141" t="str">
        <f t="shared" si="125"/>
        <v>n/a</v>
      </c>
      <c r="AD249" s="141" t="str">
        <f t="shared" si="126"/>
        <v>n/a</v>
      </c>
      <c r="AE249" s="141" t="str">
        <f t="shared" si="127"/>
        <v>n/a</v>
      </c>
      <c r="AF249" s="141" t="str">
        <f t="shared" si="70"/>
        <v>n/a</v>
      </c>
      <c r="AG249" s="141" t="str">
        <f t="shared" si="71"/>
        <v>n/a</v>
      </c>
      <c r="AH249" s="141" t="str">
        <f t="shared" si="72"/>
        <v>n/a</v>
      </c>
      <c r="AI249" s="141" t="str">
        <f t="shared" si="73"/>
        <v>n/a</v>
      </c>
      <c r="AJ249" s="141" t="str">
        <f t="shared" si="74"/>
        <v>n/a</v>
      </c>
      <c r="AK249" s="141" t="str">
        <f t="shared" si="75"/>
        <v>n/a</v>
      </c>
      <c r="AL249" s="141" t="str">
        <f t="shared" si="76"/>
        <v>n/a</v>
      </c>
      <c r="AM249" s="141" t="str">
        <f t="shared" si="77"/>
        <v>n/a</v>
      </c>
      <c r="AN249" s="141" t="str">
        <f t="shared" si="78"/>
        <v>n/a</v>
      </c>
      <c r="AO249" s="141" t="str">
        <f t="shared" si="79"/>
        <v>n/a</v>
      </c>
      <c r="AP249" s="141" t="str">
        <f t="shared" si="80"/>
        <v>n/a</v>
      </c>
      <c r="AQ249" s="141" t="str">
        <f t="shared" si="81"/>
        <v>n/a</v>
      </c>
      <c r="AR249" s="141" t="str">
        <f t="shared" si="82"/>
        <v>n/a</v>
      </c>
      <c r="AS249" s="141" t="str">
        <f t="shared" si="83"/>
        <v>n/a</v>
      </c>
      <c r="AT249" s="141" t="str">
        <f t="shared" si="84"/>
        <v>n/a</v>
      </c>
      <c r="AU249" s="141" t="str">
        <f t="shared" si="85"/>
        <v>n/a</v>
      </c>
      <c r="AV249" s="141" t="str">
        <f t="shared" si="86"/>
        <v>n/a</v>
      </c>
      <c r="AW249" s="141" t="str">
        <f t="shared" si="87"/>
        <v>n/a</v>
      </c>
      <c r="AX249" s="141" t="str">
        <f t="shared" si="88"/>
        <v>n/a</v>
      </c>
      <c r="AY249" s="141" t="str">
        <f t="shared" si="89"/>
        <v>n/a</v>
      </c>
      <c r="AZ249" s="141" t="str">
        <f t="shared" si="90"/>
        <v>n/a</v>
      </c>
      <c r="BA249" s="141" t="str">
        <f t="shared" si="91"/>
        <v>n/a</v>
      </c>
      <c r="BB249" s="141" t="str">
        <f t="shared" si="92"/>
        <v>n/a</v>
      </c>
      <c r="BC249" s="141" t="str">
        <f t="shared" si="93"/>
        <v>n/a</v>
      </c>
      <c r="BD249" s="141" t="str">
        <f t="shared" si="94"/>
        <v>n/a</v>
      </c>
      <c r="BE249" s="141" t="str">
        <f t="shared" si="95"/>
        <v>n/a</v>
      </c>
      <c r="BF249" s="141" t="str">
        <f t="shared" si="96"/>
        <v>n/a</v>
      </c>
      <c r="BG249" s="141" t="str">
        <f t="shared" si="97"/>
        <v/>
      </c>
      <c r="BH249" s="141" t="str">
        <f t="shared" si="98"/>
        <v/>
      </c>
      <c r="BI249" s="141" t="str">
        <f t="shared" si="99"/>
        <v/>
      </c>
      <c r="BJ249" s="141" t="str">
        <f t="shared" si="100"/>
        <v/>
      </c>
      <c r="BK249" s="141" t="str">
        <f t="shared" si="101"/>
        <v/>
      </c>
      <c r="BL249" s="141" t="str">
        <f t="shared" si="102"/>
        <v/>
      </c>
      <c r="BM249" s="141" t="str">
        <f t="shared" si="103"/>
        <v/>
      </c>
      <c r="BN249" s="141" t="str">
        <f t="shared" si="104"/>
        <v/>
      </c>
    </row>
    <row r="250" spans="1:66" s="135" customFormat="1" hidden="1" x14ac:dyDescent="0.55000000000000004">
      <c r="A250" s="644"/>
      <c r="B250" s="135" t="s">
        <v>479</v>
      </c>
      <c r="H250" s="141" t="str">
        <f t="shared" si="69"/>
        <v/>
      </c>
      <c r="I250" s="141" t="str">
        <f t="shared" si="105"/>
        <v/>
      </c>
      <c r="J250" s="141" t="str">
        <f t="shared" si="106"/>
        <v/>
      </c>
      <c r="K250" s="141" t="str">
        <f t="shared" si="107"/>
        <v/>
      </c>
      <c r="L250" s="141" t="str">
        <f t="shared" si="108"/>
        <v/>
      </c>
      <c r="M250" s="141" t="str">
        <f t="shared" si="109"/>
        <v/>
      </c>
      <c r="N250" s="141" t="str">
        <f t="shared" si="110"/>
        <v/>
      </c>
      <c r="O250" s="141" t="str">
        <f t="shared" si="111"/>
        <v/>
      </c>
      <c r="P250" s="141" t="str">
        <f t="shared" si="112"/>
        <v/>
      </c>
      <c r="Q250" s="141" t="str">
        <f t="shared" si="113"/>
        <v/>
      </c>
      <c r="R250" s="141" t="str">
        <f t="shared" si="114"/>
        <v/>
      </c>
      <c r="S250" s="141" t="str">
        <f t="shared" si="115"/>
        <v/>
      </c>
      <c r="T250" s="141" t="str">
        <f t="shared" si="116"/>
        <v>n/a</v>
      </c>
      <c r="U250" s="141" t="str">
        <f t="shared" si="117"/>
        <v>n/a</v>
      </c>
      <c r="V250" s="141" t="str">
        <f t="shared" si="118"/>
        <v>n/a</v>
      </c>
      <c r="W250" s="141" t="str">
        <f t="shared" si="119"/>
        <v>n/a</v>
      </c>
      <c r="X250" s="141" t="str">
        <f t="shared" si="120"/>
        <v>n/a</v>
      </c>
      <c r="Y250" s="141" t="str">
        <f t="shared" si="121"/>
        <v>n/a</v>
      </c>
      <c r="Z250" s="141" t="str">
        <f t="shared" si="122"/>
        <v>n/a</v>
      </c>
      <c r="AA250" s="141" t="str">
        <f t="shared" si="123"/>
        <v>n/a</v>
      </c>
      <c r="AB250" s="141" t="str">
        <f t="shared" si="124"/>
        <v>n/a</v>
      </c>
      <c r="AC250" s="141" t="str">
        <f t="shared" si="125"/>
        <v>n/a</v>
      </c>
      <c r="AD250" s="141" t="str">
        <f t="shared" si="126"/>
        <v>n/a</v>
      </c>
      <c r="AE250" s="141" t="str">
        <f t="shared" si="127"/>
        <v>n/a</v>
      </c>
      <c r="AF250" s="141" t="str">
        <f t="shared" si="70"/>
        <v>n/a</v>
      </c>
      <c r="AG250" s="141" t="str">
        <f t="shared" si="71"/>
        <v>n/a</v>
      </c>
      <c r="AH250" s="141" t="str">
        <f t="shared" si="72"/>
        <v>n/a</v>
      </c>
      <c r="AI250" s="141" t="str">
        <f t="shared" si="73"/>
        <v>n/a</v>
      </c>
      <c r="AJ250" s="141" t="str">
        <f t="shared" si="74"/>
        <v>n/a</v>
      </c>
      <c r="AK250" s="141" t="str">
        <f t="shared" si="75"/>
        <v>n/a</v>
      </c>
      <c r="AL250" s="141" t="str">
        <f t="shared" si="76"/>
        <v>n/a</v>
      </c>
      <c r="AM250" s="141" t="str">
        <f t="shared" si="77"/>
        <v>n/a</v>
      </c>
      <c r="AN250" s="141" t="str">
        <f t="shared" si="78"/>
        <v>n/a</v>
      </c>
      <c r="AO250" s="141" t="str">
        <f t="shared" si="79"/>
        <v>n/a</v>
      </c>
      <c r="AP250" s="141" t="str">
        <f t="shared" si="80"/>
        <v>n/a</v>
      </c>
      <c r="AQ250" s="141" t="str">
        <f t="shared" si="81"/>
        <v>n/a</v>
      </c>
      <c r="AR250" s="141" t="str">
        <f t="shared" si="82"/>
        <v>n/a</v>
      </c>
      <c r="AS250" s="141" t="str">
        <f t="shared" si="83"/>
        <v>n/a</v>
      </c>
      <c r="AT250" s="141" t="str">
        <f t="shared" si="84"/>
        <v>n/a</v>
      </c>
      <c r="AU250" s="141" t="str">
        <f t="shared" si="85"/>
        <v>n/a</v>
      </c>
      <c r="AV250" s="141" t="str">
        <f t="shared" si="86"/>
        <v>n/a</v>
      </c>
      <c r="AW250" s="141" t="str">
        <f t="shared" si="87"/>
        <v>n/a</v>
      </c>
      <c r="AX250" s="141" t="str">
        <f t="shared" si="88"/>
        <v>n/a</v>
      </c>
      <c r="AY250" s="141" t="str">
        <f t="shared" si="89"/>
        <v>n/a</v>
      </c>
      <c r="AZ250" s="141" t="str">
        <f t="shared" si="90"/>
        <v>n/a</v>
      </c>
      <c r="BA250" s="141" t="str">
        <f t="shared" si="91"/>
        <v>n/a</v>
      </c>
      <c r="BB250" s="141" t="str">
        <f t="shared" si="92"/>
        <v>n/a</v>
      </c>
      <c r="BC250" s="141" t="str">
        <f t="shared" si="93"/>
        <v>n/a</v>
      </c>
      <c r="BD250" s="141" t="str">
        <f t="shared" si="94"/>
        <v>n/a</v>
      </c>
      <c r="BE250" s="141" t="str">
        <f t="shared" si="95"/>
        <v>n/a</v>
      </c>
      <c r="BF250" s="141" t="str">
        <f t="shared" si="96"/>
        <v>n/a</v>
      </c>
      <c r="BG250" s="141" t="str">
        <f t="shared" si="97"/>
        <v>n/a</v>
      </c>
      <c r="BH250" s="141" t="str">
        <f t="shared" si="98"/>
        <v/>
      </c>
      <c r="BI250" s="141" t="str">
        <f t="shared" si="99"/>
        <v/>
      </c>
      <c r="BJ250" s="141" t="str">
        <f t="shared" si="100"/>
        <v/>
      </c>
      <c r="BK250" s="141" t="str">
        <f t="shared" si="101"/>
        <v/>
      </c>
      <c r="BL250" s="141" t="str">
        <f t="shared" si="102"/>
        <v/>
      </c>
      <c r="BM250" s="141" t="str">
        <f t="shared" si="103"/>
        <v/>
      </c>
      <c r="BN250" s="141" t="str">
        <f t="shared" si="104"/>
        <v/>
      </c>
    </row>
    <row r="251" spans="1:66" s="135" customFormat="1" hidden="1" x14ac:dyDescent="0.55000000000000004">
      <c r="A251" s="644"/>
      <c r="B251" s="135" t="s">
        <v>480</v>
      </c>
      <c r="H251" s="141" t="str">
        <f t="shared" si="69"/>
        <v/>
      </c>
      <c r="I251" s="141" t="str">
        <f t="shared" si="105"/>
        <v/>
      </c>
      <c r="J251" s="141" t="str">
        <f t="shared" si="106"/>
        <v/>
      </c>
      <c r="K251" s="141" t="str">
        <f t="shared" si="107"/>
        <v/>
      </c>
      <c r="L251" s="141" t="str">
        <f t="shared" si="108"/>
        <v/>
      </c>
      <c r="M251" s="141" t="str">
        <f t="shared" si="109"/>
        <v/>
      </c>
      <c r="N251" s="141" t="str">
        <f t="shared" si="110"/>
        <v/>
      </c>
      <c r="O251" s="141" t="str">
        <f t="shared" si="111"/>
        <v/>
      </c>
      <c r="P251" s="141" t="str">
        <f t="shared" si="112"/>
        <v/>
      </c>
      <c r="Q251" s="141" t="str">
        <f t="shared" si="113"/>
        <v/>
      </c>
      <c r="R251" s="141" t="str">
        <f t="shared" si="114"/>
        <v/>
      </c>
      <c r="S251" s="141" t="str">
        <f t="shared" si="115"/>
        <v/>
      </c>
      <c r="T251" s="141" t="str">
        <f t="shared" si="116"/>
        <v/>
      </c>
      <c r="U251" s="141" t="str">
        <f t="shared" si="117"/>
        <v>n/a</v>
      </c>
      <c r="V251" s="141" t="str">
        <f t="shared" si="118"/>
        <v>n/a</v>
      </c>
      <c r="W251" s="141" t="str">
        <f t="shared" si="119"/>
        <v>n/a</v>
      </c>
      <c r="X251" s="141" t="str">
        <f t="shared" si="120"/>
        <v>n/a</v>
      </c>
      <c r="Y251" s="141" t="str">
        <f t="shared" si="121"/>
        <v>n/a</v>
      </c>
      <c r="Z251" s="141" t="str">
        <f t="shared" si="122"/>
        <v>n/a</v>
      </c>
      <c r="AA251" s="141" t="str">
        <f t="shared" si="123"/>
        <v>n/a</v>
      </c>
      <c r="AB251" s="141" t="str">
        <f t="shared" si="124"/>
        <v>n/a</v>
      </c>
      <c r="AC251" s="141" t="str">
        <f t="shared" si="125"/>
        <v>n/a</v>
      </c>
      <c r="AD251" s="141" t="str">
        <f t="shared" si="126"/>
        <v>n/a</v>
      </c>
      <c r="AE251" s="141" t="str">
        <f t="shared" si="127"/>
        <v>n/a</v>
      </c>
      <c r="AF251" s="141" t="str">
        <f t="shared" si="70"/>
        <v>n/a</v>
      </c>
      <c r="AG251" s="141" t="str">
        <f t="shared" si="71"/>
        <v>n/a</v>
      </c>
      <c r="AH251" s="141" t="str">
        <f t="shared" si="72"/>
        <v>n/a</v>
      </c>
      <c r="AI251" s="141" t="str">
        <f t="shared" si="73"/>
        <v>n/a</v>
      </c>
      <c r="AJ251" s="141" t="str">
        <f t="shared" si="74"/>
        <v>n/a</v>
      </c>
      <c r="AK251" s="141" t="str">
        <f t="shared" si="75"/>
        <v>n/a</v>
      </c>
      <c r="AL251" s="141" t="str">
        <f t="shared" si="76"/>
        <v>n/a</v>
      </c>
      <c r="AM251" s="141" t="str">
        <f t="shared" si="77"/>
        <v>n/a</v>
      </c>
      <c r="AN251" s="141" t="str">
        <f t="shared" si="78"/>
        <v>n/a</v>
      </c>
      <c r="AO251" s="141" t="str">
        <f t="shared" si="79"/>
        <v>n/a</v>
      </c>
      <c r="AP251" s="141" t="str">
        <f t="shared" si="80"/>
        <v>n/a</v>
      </c>
      <c r="AQ251" s="141" t="str">
        <f t="shared" si="81"/>
        <v>n/a</v>
      </c>
      <c r="AR251" s="141" t="str">
        <f t="shared" si="82"/>
        <v>n/a</v>
      </c>
      <c r="AS251" s="141" t="str">
        <f t="shared" si="83"/>
        <v>n/a</v>
      </c>
      <c r="AT251" s="141" t="str">
        <f t="shared" si="84"/>
        <v>n/a</v>
      </c>
      <c r="AU251" s="141" t="str">
        <f t="shared" si="85"/>
        <v>n/a</v>
      </c>
      <c r="AV251" s="141" t="str">
        <f t="shared" si="86"/>
        <v>n/a</v>
      </c>
      <c r="AW251" s="141" t="str">
        <f t="shared" si="87"/>
        <v>n/a</v>
      </c>
      <c r="AX251" s="141" t="str">
        <f t="shared" si="88"/>
        <v>n/a</v>
      </c>
      <c r="AY251" s="141" t="str">
        <f t="shared" si="89"/>
        <v>n/a</v>
      </c>
      <c r="AZ251" s="141" t="str">
        <f t="shared" si="90"/>
        <v>n/a</v>
      </c>
      <c r="BA251" s="141" t="str">
        <f t="shared" si="91"/>
        <v>n/a</v>
      </c>
      <c r="BB251" s="141" t="str">
        <f t="shared" si="92"/>
        <v>n/a</v>
      </c>
      <c r="BC251" s="141" t="str">
        <f t="shared" si="93"/>
        <v>n/a</v>
      </c>
      <c r="BD251" s="141" t="str">
        <f t="shared" si="94"/>
        <v>n/a</v>
      </c>
      <c r="BE251" s="141" t="str">
        <f t="shared" si="95"/>
        <v>n/a</v>
      </c>
      <c r="BF251" s="141" t="str">
        <f t="shared" si="96"/>
        <v>n/a</v>
      </c>
      <c r="BG251" s="141" t="str">
        <f t="shared" si="97"/>
        <v>n/a</v>
      </c>
      <c r="BH251" s="141" t="str">
        <f t="shared" si="98"/>
        <v>n/a</v>
      </c>
      <c r="BI251" s="141" t="str">
        <f t="shared" si="99"/>
        <v/>
      </c>
      <c r="BJ251" s="141" t="str">
        <f t="shared" si="100"/>
        <v/>
      </c>
      <c r="BK251" s="141" t="str">
        <f t="shared" si="101"/>
        <v/>
      </c>
      <c r="BL251" s="141" t="str">
        <f t="shared" si="102"/>
        <v/>
      </c>
      <c r="BM251" s="141" t="str">
        <f t="shared" si="103"/>
        <v/>
      </c>
      <c r="BN251" s="141" t="str">
        <f t="shared" si="104"/>
        <v/>
      </c>
    </row>
    <row r="252" spans="1:66" s="135" customFormat="1" hidden="1" x14ac:dyDescent="0.55000000000000004">
      <c r="A252" s="644"/>
      <c r="B252" s="135" t="s">
        <v>481</v>
      </c>
      <c r="H252" s="141" t="str">
        <f t="shared" si="69"/>
        <v/>
      </c>
      <c r="I252" s="141" t="str">
        <f t="shared" si="105"/>
        <v/>
      </c>
      <c r="J252" s="141" t="str">
        <f t="shared" si="106"/>
        <v/>
      </c>
      <c r="K252" s="141" t="str">
        <f t="shared" si="107"/>
        <v/>
      </c>
      <c r="L252" s="141" t="str">
        <f t="shared" si="108"/>
        <v/>
      </c>
      <c r="M252" s="141" t="str">
        <f t="shared" si="109"/>
        <v/>
      </c>
      <c r="N252" s="141" t="str">
        <f t="shared" si="110"/>
        <v/>
      </c>
      <c r="O252" s="141" t="str">
        <f t="shared" si="111"/>
        <v/>
      </c>
      <c r="P252" s="141" t="str">
        <f t="shared" si="112"/>
        <v/>
      </c>
      <c r="Q252" s="141" t="str">
        <f t="shared" si="113"/>
        <v/>
      </c>
      <c r="R252" s="141" t="str">
        <f t="shared" si="114"/>
        <v/>
      </c>
      <c r="S252" s="141" t="str">
        <f t="shared" si="115"/>
        <v/>
      </c>
      <c r="T252" s="141" t="str">
        <f t="shared" si="116"/>
        <v/>
      </c>
      <c r="U252" s="141" t="str">
        <f t="shared" si="117"/>
        <v/>
      </c>
      <c r="V252" s="141" t="str">
        <f t="shared" si="118"/>
        <v>n/a</v>
      </c>
      <c r="W252" s="141" t="str">
        <f t="shared" si="119"/>
        <v>n/a</v>
      </c>
      <c r="X252" s="141" t="str">
        <f t="shared" si="120"/>
        <v>n/a</v>
      </c>
      <c r="Y252" s="141" t="str">
        <f t="shared" si="121"/>
        <v>n/a</v>
      </c>
      <c r="Z252" s="141" t="str">
        <f t="shared" si="122"/>
        <v>n/a</v>
      </c>
      <c r="AA252" s="141" t="str">
        <f t="shared" si="123"/>
        <v>n/a</v>
      </c>
      <c r="AB252" s="141" t="str">
        <f t="shared" si="124"/>
        <v>n/a</v>
      </c>
      <c r="AC252" s="141" t="str">
        <f t="shared" si="125"/>
        <v>n/a</v>
      </c>
      <c r="AD252" s="141" t="str">
        <f t="shared" si="126"/>
        <v>n/a</v>
      </c>
      <c r="AE252" s="141" t="str">
        <f t="shared" si="127"/>
        <v>n/a</v>
      </c>
      <c r="AF252" s="141" t="str">
        <f t="shared" si="70"/>
        <v>n/a</v>
      </c>
      <c r="AG252" s="141" t="str">
        <f t="shared" si="71"/>
        <v>n/a</v>
      </c>
      <c r="AH252" s="141" t="str">
        <f t="shared" si="72"/>
        <v>n/a</v>
      </c>
      <c r="AI252" s="141" t="str">
        <f t="shared" si="73"/>
        <v>n/a</v>
      </c>
      <c r="AJ252" s="141" t="str">
        <f t="shared" si="74"/>
        <v>n/a</v>
      </c>
      <c r="AK252" s="141" t="str">
        <f t="shared" si="75"/>
        <v>n/a</v>
      </c>
      <c r="AL252" s="141" t="str">
        <f t="shared" si="76"/>
        <v>n/a</v>
      </c>
      <c r="AM252" s="141" t="str">
        <f t="shared" si="77"/>
        <v>n/a</v>
      </c>
      <c r="AN252" s="141" t="str">
        <f t="shared" si="78"/>
        <v>n/a</v>
      </c>
      <c r="AO252" s="141" t="str">
        <f t="shared" si="79"/>
        <v>n/a</v>
      </c>
      <c r="AP252" s="141" t="str">
        <f t="shared" si="80"/>
        <v>n/a</v>
      </c>
      <c r="AQ252" s="141" t="str">
        <f t="shared" si="81"/>
        <v>n/a</v>
      </c>
      <c r="AR252" s="141" t="str">
        <f t="shared" si="82"/>
        <v>n/a</v>
      </c>
      <c r="AS252" s="141" t="str">
        <f t="shared" si="83"/>
        <v>n/a</v>
      </c>
      <c r="AT252" s="141" t="str">
        <f t="shared" si="84"/>
        <v>n/a</v>
      </c>
      <c r="AU252" s="141" t="str">
        <f t="shared" si="85"/>
        <v>n/a</v>
      </c>
      <c r="AV252" s="141" t="str">
        <f t="shared" si="86"/>
        <v>n/a</v>
      </c>
      <c r="AW252" s="141" t="str">
        <f t="shared" si="87"/>
        <v>n/a</v>
      </c>
      <c r="AX252" s="141" t="str">
        <f t="shared" si="88"/>
        <v>n/a</v>
      </c>
      <c r="AY252" s="141" t="str">
        <f t="shared" si="89"/>
        <v>n/a</v>
      </c>
      <c r="AZ252" s="141" t="str">
        <f t="shared" si="90"/>
        <v>n/a</v>
      </c>
      <c r="BA252" s="141" t="str">
        <f t="shared" si="91"/>
        <v>n/a</v>
      </c>
      <c r="BB252" s="141" t="str">
        <f t="shared" si="92"/>
        <v>n/a</v>
      </c>
      <c r="BC252" s="141" t="str">
        <f t="shared" si="93"/>
        <v>n/a</v>
      </c>
      <c r="BD252" s="141" t="str">
        <f t="shared" si="94"/>
        <v>n/a</v>
      </c>
      <c r="BE252" s="141" t="str">
        <f t="shared" si="95"/>
        <v>n/a</v>
      </c>
      <c r="BF252" s="141" t="str">
        <f t="shared" si="96"/>
        <v>n/a</v>
      </c>
      <c r="BG252" s="141" t="str">
        <f t="shared" si="97"/>
        <v>n/a</v>
      </c>
      <c r="BH252" s="141" t="str">
        <f t="shared" si="98"/>
        <v>n/a</v>
      </c>
      <c r="BI252" s="141" t="str">
        <f t="shared" si="99"/>
        <v>n/a</v>
      </c>
      <c r="BJ252" s="141" t="str">
        <f t="shared" si="100"/>
        <v/>
      </c>
      <c r="BK252" s="141" t="str">
        <f t="shared" si="101"/>
        <v/>
      </c>
      <c r="BL252" s="141" t="str">
        <f t="shared" si="102"/>
        <v/>
      </c>
      <c r="BM252" s="141" t="str">
        <f t="shared" si="103"/>
        <v/>
      </c>
      <c r="BN252" s="141" t="str">
        <f t="shared" si="104"/>
        <v/>
      </c>
    </row>
    <row r="253" spans="1:66" s="135" customFormat="1" hidden="1" x14ac:dyDescent="0.55000000000000004">
      <c r="A253" s="644"/>
      <c r="B253" s="135" t="s">
        <v>482</v>
      </c>
      <c r="H253" s="141" t="str">
        <f t="shared" si="69"/>
        <v/>
      </c>
      <c r="I253" s="141" t="str">
        <f t="shared" si="105"/>
        <v/>
      </c>
      <c r="J253" s="141" t="str">
        <f t="shared" si="106"/>
        <v/>
      </c>
      <c r="K253" s="141" t="str">
        <f t="shared" si="107"/>
        <v/>
      </c>
      <c r="L253" s="141" t="str">
        <f t="shared" si="108"/>
        <v/>
      </c>
      <c r="M253" s="141" t="str">
        <f t="shared" si="109"/>
        <v/>
      </c>
      <c r="N253" s="141" t="str">
        <f t="shared" si="110"/>
        <v/>
      </c>
      <c r="O253" s="141" t="str">
        <f t="shared" si="111"/>
        <v/>
      </c>
      <c r="P253" s="141" t="str">
        <f t="shared" si="112"/>
        <v/>
      </c>
      <c r="Q253" s="141" t="str">
        <f t="shared" si="113"/>
        <v/>
      </c>
      <c r="R253" s="141" t="str">
        <f t="shared" si="114"/>
        <v/>
      </c>
      <c r="S253" s="141" t="str">
        <f t="shared" si="115"/>
        <v/>
      </c>
      <c r="T253" s="141" t="str">
        <f t="shared" si="116"/>
        <v/>
      </c>
      <c r="U253" s="141" t="str">
        <f t="shared" si="117"/>
        <v/>
      </c>
      <c r="V253" s="141" t="str">
        <f t="shared" si="118"/>
        <v/>
      </c>
      <c r="W253" s="141" t="str">
        <f t="shared" si="119"/>
        <v>n/a</v>
      </c>
      <c r="X253" s="141" t="str">
        <f t="shared" si="120"/>
        <v>n/a</v>
      </c>
      <c r="Y253" s="141" t="str">
        <f t="shared" si="121"/>
        <v>n/a</v>
      </c>
      <c r="Z253" s="141" t="str">
        <f t="shared" si="122"/>
        <v>n/a</v>
      </c>
      <c r="AA253" s="141" t="str">
        <f t="shared" si="123"/>
        <v>n/a</v>
      </c>
      <c r="AB253" s="141" t="str">
        <f t="shared" si="124"/>
        <v>n/a</v>
      </c>
      <c r="AC253" s="141" t="str">
        <f t="shared" si="125"/>
        <v>n/a</v>
      </c>
      <c r="AD253" s="141" t="str">
        <f t="shared" si="126"/>
        <v>n/a</v>
      </c>
      <c r="AE253" s="141" t="str">
        <f t="shared" si="127"/>
        <v>n/a</v>
      </c>
      <c r="AF253" s="141" t="str">
        <f t="shared" si="70"/>
        <v>n/a</v>
      </c>
      <c r="AG253" s="141" t="str">
        <f t="shared" si="71"/>
        <v>n/a</v>
      </c>
      <c r="AH253" s="141" t="str">
        <f t="shared" si="72"/>
        <v>n/a</v>
      </c>
      <c r="AI253" s="141" t="str">
        <f t="shared" si="73"/>
        <v>n/a</v>
      </c>
      <c r="AJ253" s="141" t="str">
        <f t="shared" si="74"/>
        <v>n/a</v>
      </c>
      <c r="AK253" s="141" t="str">
        <f t="shared" si="75"/>
        <v>n/a</v>
      </c>
      <c r="AL253" s="141" t="str">
        <f t="shared" si="76"/>
        <v>n/a</v>
      </c>
      <c r="AM253" s="141" t="str">
        <f t="shared" si="77"/>
        <v>n/a</v>
      </c>
      <c r="AN253" s="141" t="str">
        <f t="shared" si="78"/>
        <v>n/a</v>
      </c>
      <c r="AO253" s="141" t="str">
        <f t="shared" si="79"/>
        <v>n/a</v>
      </c>
      <c r="AP253" s="141" t="str">
        <f t="shared" si="80"/>
        <v>n/a</v>
      </c>
      <c r="AQ253" s="141" t="str">
        <f t="shared" si="81"/>
        <v>n/a</v>
      </c>
      <c r="AR253" s="141" t="str">
        <f t="shared" si="82"/>
        <v>n/a</v>
      </c>
      <c r="AS253" s="141" t="str">
        <f t="shared" si="83"/>
        <v>n/a</v>
      </c>
      <c r="AT253" s="141" t="str">
        <f t="shared" si="84"/>
        <v>n/a</v>
      </c>
      <c r="AU253" s="141" t="str">
        <f t="shared" si="85"/>
        <v>n/a</v>
      </c>
      <c r="AV253" s="141" t="str">
        <f t="shared" si="86"/>
        <v>n/a</v>
      </c>
      <c r="AW253" s="141" t="str">
        <f t="shared" si="87"/>
        <v>n/a</v>
      </c>
      <c r="AX253" s="141" t="str">
        <f t="shared" si="88"/>
        <v>n/a</v>
      </c>
      <c r="AY253" s="141" t="str">
        <f t="shared" si="89"/>
        <v>n/a</v>
      </c>
      <c r="AZ253" s="141" t="str">
        <f t="shared" si="90"/>
        <v>n/a</v>
      </c>
      <c r="BA253" s="141" t="str">
        <f t="shared" si="91"/>
        <v>n/a</v>
      </c>
      <c r="BB253" s="141" t="str">
        <f t="shared" si="92"/>
        <v>n/a</v>
      </c>
      <c r="BC253" s="141" t="str">
        <f t="shared" si="93"/>
        <v>n/a</v>
      </c>
      <c r="BD253" s="141" t="str">
        <f t="shared" si="94"/>
        <v>n/a</v>
      </c>
      <c r="BE253" s="141" t="str">
        <f t="shared" si="95"/>
        <v>n/a</v>
      </c>
      <c r="BF253" s="141" t="str">
        <f t="shared" si="96"/>
        <v>n/a</v>
      </c>
      <c r="BG253" s="141" t="str">
        <f t="shared" si="97"/>
        <v>n/a</v>
      </c>
      <c r="BH253" s="141" t="str">
        <f t="shared" si="98"/>
        <v>n/a</v>
      </c>
      <c r="BI253" s="141" t="str">
        <f t="shared" si="99"/>
        <v>n/a</v>
      </c>
      <c r="BJ253" s="141" t="str">
        <f t="shared" si="100"/>
        <v>n/a</v>
      </c>
      <c r="BK253" s="141" t="str">
        <f t="shared" si="101"/>
        <v/>
      </c>
      <c r="BL253" s="141" t="str">
        <f t="shared" si="102"/>
        <v/>
      </c>
      <c r="BM253" s="141" t="str">
        <f t="shared" si="103"/>
        <v/>
      </c>
      <c r="BN253" s="141" t="str">
        <f t="shared" si="104"/>
        <v/>
      </c>
    </row>
    <row r="254" spans="1:66" s="135" customFormat="1" hidden="1" x14ac:dyDescent="0.55000000000000004">
      <c r="A254" s="644"/>
      <c r="B254" s="135" t="s">
        <v>483</v>
      </c>
      <c r="H254" s="141" t="str">
        <f t="shared" si="69"/>
        <v/>
      </c>
      <c r="I254" s="141" t="str">
        <f t="shared" si="105"/>
        <v/>
      </c>
      <c r="J254" s="141" t="str">
        <f t="shared" si="106"/>
        <v/>
      </c>
      <c r="K254" s="141" t="str">
        <f t="shared" si="107"/>
        <v/>
      </c>
      <c r="L254" s="141" t="str">
        <f t="shared" si="108"/>
        <v/>
      </c>
      <c r="M254" s="141" t="str">
        <f t="shared" si="109"/>
        <v/>
      </c>
      <c r="N254" s="141" t="str">
        <f t="shared" si="110"/>
        <v/>
      </c>
      <c r="O254" s="141" t="str">
        <f t="shared" si="111"/>
        <v/>
      </c>
      <c r="P254" s="141" t="str">
        <f t="shared" si="112"/>
        <v/>
      </c>
      <c r="Q254" s="141" t="str">
        <f t="shared" si="113"/>
        <v/>
      </c>
      <c r="R254" s="141" t="str">
        <f t="shared" si="114"/>
        <v/>
      </c>
      <c r="S254" s="141" t="str">
        <f t="shared" si="115"/>
        <v/>
      </c>
      <c r="T254" s="141" t="str">
        <f t="shared" si="116"/>
        <v/>
      </c>
      <c r="U254" s="141" t="str">
        <f t="shared" si="117"/>
        <v/>
      </c>
      <c r="V254" s="141" t="str">
        <f t="shared" si="118"/>
        <v/>
      </c>
      <c r="W254" s="141" t="str">
        <f t="shared" si="119"/>
        <v/>
      </c>
      <c r="X254" s="141" t="str">
        <f t="shared" si="120"/>
        <v>n/a</v>
      </c>
      <c r="Y254" s="141" t="str">
        <f t="shared" si="121"/>
        <v>n/a</v>
      </c>
      <c r="Z254" s="141" t="str">
        <f t="shared" si="122"/>
        <v>n/a</v>
      </c>
      <c r="AA254" s="141" t="str">
        <f t="shared" si="123"/>
        <v>n/a</v>
      </c>
      <c r="AB254" s="141" t="str">
        <f t="shared" si="124"/>
        <v>n/a</v>
      </c>
      <c r="AC254" s="141" t="str">
        <f t="shared" si="125"/>
        <v>n/a</v>
      </c>
      <c r="AD254" s="141" t="str">
        <f t="shared" si="126"/>
        <v>n/a</v>
      </c>
      <c r="AE254" s="141" t="str">
        <f t="shared" si="127"/>
        <v>n/a</v>
      </c>
      <c r="AF254" s="141" t="str">
        <f t="shared" si="70"/>
        <v>n/a</v>
      </c>
      <c r="AG254" s="141" t="str">
        <f t="shared" si="71"/>
        <v>n/a</v>
      </c>
      <c r="AH254" s="141" t="str">
        <f t="shared" si="72"/>
        <v>n/a</v>
      </c>
      <c r="AI254" s="141" t="str">
        <f t="shared" si="73"/>
        <v>n/a</v>
      </c>
      <c r="AJ254" s="141" t="str">
        <f t="shared" si="74"/>
        <v>n/a</v>
      </c>
      <c r="AK254" s="141" t="str">
        <f t="shared" si="75"/>
        <v>n/a</v>
      </c>
      <c r="AL254" s="141" t="str">
        <f t="shared" si="76"/>
        <v>n/a</v>
      </c>
      <c r="AM254" s="141" t="str">
        <f t="shared" si="77"/>
        <v>n/a</v>
      </c>
      <c r="AN254" s="141" t="str">
        <f t="shared" si="78"/>
        <v>n/a</v>
      </c>
      <c r="AO254" s="141" t="str">
        <f t="shared" si="79"/>
        <v>n/a</v>
      </c>
      <c r="AP254" s="141" t="str">
        <f t="shared" si="80"/>
        <v>n/a</v>
      </c>
      <c r="AQ254" s="141" t="str">
        <f t="shared" si="81"/>
        <v>n/a</v>
      </c>
      <c r="AR254" s="141" t="str">
        <f t="shared" si="82"/>
        <v>n/a</v>
      </c>
      <c r="AS254" s="141" t="str">
        <f t="shared" si="83"/>
        <v>n/a</v>
      </c>
      <c r="AT254" s="141" t="str">
        <f t="shared" si="84"/>
        <v>n/a</v>
      </c>
      <c r="AU254" s="141" t="str">
        <f t="shared" si="85"/>
        <v>n/a</v>
      </c>
      <c r="AV254" s="141" t="str">
        <f t="shared" si="86"/>
        <v>n/a</v>
      </c>
      <c r="AW254" s="141" t="str">
        <f t="shared" si="87"/>
        <v>n/a</v>
      </c>
      <c r="AX254" s="141" t="str">
        <f t="shared" si="88"/>
        <v>n/a</v>
      </c>
      <c r="AY254" s="141" t="str">
        <f t="shared" si="89"/>
        <v>n/a</v>
      </c>
      <c r="AZ254" s="141" t="str">
        <f t="shared" si="90"/>
        <v>n/a</v>
      </c>
      <c r="BA254" s="141" t="str">
        <f t="shared" si="91"/>
        <v>n/a</v>
      </c>
      <c r="BB254" s="141" t="str">
        <f t="shared" si="92"/>
        <v>n/a</v>
      </c>
      <c r="BC254" s="141" t="str">
        <f t="shared" si="93"/>
        <v>n/a</v>
      </c>
      <c r="BD254" s="141" t="str">
        <f t="shared" si="94"/>
        <v>n/a</v>
      </c>
      <c r="BE254" s="141" t="str">
        <f t="shared" si="95"/>
        <v>n/a</v>
      </c>
      <c r="BF254" s="141" t="str">
        <f t="shared" si="96"/>
        <v>n/a</v>
      </c>
      <c r="BG254" s="141" t="str">
        <f t="shared" si="97"/>
        <v>n/a</v>
      </c>
      <c r="BH254" s="141" t="str">
        <f t="shared" si="98"/>
        <v>n/a</v>
      </c>
      <c r="BI254" s="141" t="str">
        <f t="shared" si="99"/>
        <v>n/a</v>
      </c>
      <c r="BJ254" s="141" t="str">
        <f t="shared" si="100"/>
        <v>n/a</v>
      </c>
      <c r="BK254" s="141" t="str">
        <f t="shared" si="101"/>
        <v>n/a</v>
      </c>
      <c r="BL254" s="141" t="str">
        <f t="shared" si="102"/>
        <v/>
      </c>
      <c r="BM254" s="141" t="str">
        <f t="shared" si="103"/>
        <v/>
      </c>
      <c r="BN254" s="141" t="str">
        <f t="shared" si="104"/>
        <v/>
      </c>
    </row>
    <row r="255" spans="1:66" s="135" customFormat="1" hidden="1" x14ac:dyDescent="0.55000000000000004">
      <c r="A255" s="644"/>
      <c r="B255" s="135" t="s">
        <v>484</v>
      </c>
      <c r="H255" s="141" t="str">
        <f t="shared" si="69"/>
        <v/>
      </c>
      <c r="I255" s="141" t="str">
        <f t="shared" si="105"/>
        <v/>
      </c>
      <c r="J255" s="141" t="str">
        <f t="shared" si="106"/>
        <v/>
      </c>
      <c r="K255" s="141" t="str">
        <f t="shared" si="107"/>
        <v/>
      </c>
      <c r="L255" s="141" t="str">
        <f t="shared" si="108"/>
        <v/>
      </c>
      <c r="M255" s="141" t="str">
        <f t="shared" si="109"/>
        <v/>
      </c>
      <c r="N255" s="141" t="str">
        <f t="shared" si="110"/>
        <v/>
      </c>
      <c r="O255" s="141" t="str">
        <f t="shared" si="111"/>
        <v/>
      </c>
      <c r="P255" s="141" t="str">
        <f t="shared" si="112"/>
        <v/>
      </c>
      <c r="Q255" s="141" t="str">
        <f t="shared" si="113"/>
        <v/>
      </c>
      <c r="R255" s="141" t="str">
        <f t="shared" si="114"/>
        <v/>
      </c>
      <c r="S255" s="141" t="str">
        <f t="shared" si="115"/>
        <v/>
      </c>
      <c r="T255" s="141" t="str">
        <f t="shared" si="116"/>
        <v/>
      </c>
      <c r="U255" s="141" t="str">
        <f t="shared" si="117"/>
        <v/>
      </c>
      <c r="V255" s="141" t="str">
        <f t="shared" si="118"/>
        <v/>
      </c>
      <c r="W255" s="141" t="str">
        <f t="shared" si="119"/>
        <v/>
      </c>
      <c r="X255" s="141" t="str">
        <f t="shared" si="120"/>
        <v/>
      </c>
      <c r="Y255" s="141" t="str">
        <f t="shared" si="121"/>
        <v>n/a</v>
      </c>
      <c r="Z255" s="141" t="str">
        <f t="shared" si="122"/>
        <v>n/a</v>
      </c>
      <c r="AA255" s="141" t="str">
        <f t="shared" si="123"/>
        <v>n/a</v>
      </c>
      <c r="AB255" s="141" t="str">
        <f t="shared" si="124"/>
        <v>n/a</v>
      </c>
      <c r="AC255" s="141" t="str">
        <f t="shared" si="125"/>
        <v>n/a</v>
      </c>
      <c r="AD255" s="141" t="str">
        <f t="shared" si="126"/>
        <v>n/a</v>
      </c>
      <c r="AE255" s="141" t="str">
        <f t="shared" si="127"/>
        <v>n/a</v>
      </c>
      <c r="AF255" s="141" t="str">
        <f t="shared" si="70"/>
        <v>n/a</v>
      </c>
      <c r="AG255" s="141" t="str">
        <f t="shared" si="71"/>
        <v>n/a</v>
      </c>
      <c r="AH255" s="141" t="str">
        <f t="shared" si="72"/>
        <v>n/a</v>
      </c>
      <c r="AI255" s="141" t="str">
        <f t="shared" si="73"/>
        <v>n/a</v>
      </c>
      <c r="AJ255" s="141" t="str">
        <f t="shared" si="74"/>
        <v>n/a</v>
      </c>
      <c r="AK255" s="141" t="str">
        <f t="shared" si="75"/>
        <v>n/a</v>
      </c>
      <c r="AL255" s="141" t="str">
        <f t="shared" si="76"/>
        <v>n/a</v>
      </c>
      <c r="AM255" s="141" t="str">
        <f t="shared" si="77"/>
        <v>n/a</v>
      </c>
      <c r="AN255" s="141" t="str">
        <f t="shared" si="78"/>
        <v>n/a</v>
      </c>
      <c r="AO255" s="141" t="str">
        <f t="shared" si="79"/>
        <v>n/a</v>
      </c>
      <c r="AP255" s="141" t="str">
        <f t="shared" si="80"/>
        <v>n/a</v>
      </c>
      <c r="AQ255" s="141" t="str">
        <f t="shared" si="81"/>
        <v>n/a</v>
      </c>
      <c r="AR255" s="141" t="str">
        <f t="shared" si="82"/>
        <v>n/a</v>
      </c>
      <c r="AS255" s="141" t="str">
        <f t="shared" si="83"/>
        <v>n/a</v>
      </c>
      <c r="AT255" s="141" t="str">
        <f t="shared" si="84"/>
        <v>n/a</v>
      </c>
      <c r="AU255" s="141" t="str">
        <f t="shared" si="85"/>
        <v>n/a</v>
      </c>
      <c r="AV255" s="141" t="str">
        <f t="shared" si="86"/>
        <v>n/a</v>
      </c>
      <c r="AW255" s="141" t="str">
        <f t="shared" si="87"/>
        <v>n/a</v>
      </c>
      <c r="AX255" s="141" t="str">
        <f t="shared" si="88"/>
        <v>n/a</v>
      </c>
      <c r="AY255" s="141" t="str">
        <f t="shared" si="89"/>
        <v>n/a</v>
      </c>
      <c r="AZ255" s="141" t="str">
        <f t="shared" si="90"/>
        <v>n/a</v>
      </c>
      <c r="BA255" s="141" t="str">
        <f t="shared" si="91"/>
        <v>n/a</v>
      </c>
      <c r="BB255" s="141" t="str">
        <f t="shared" si="92"/>
        <v>n/a</v>
      </c>
      <c r="BC255" s="141" t="str">
        <f t="shared" si="93"/>
        <v>n/a</v>
      </c>
      <c r="BD255" s="141" t="str">
        <f t="shared" si="94"/>
        <v>n/a</v>
      </c>
      <c r="BE255" s="141" t="str">
        <f t="shared" si="95"/>
        <v>n/a</v>
      </c>
      <c r="BF255" s="141" t="str">
        <f t="shared" si="96"/>
        <v>n/a</v>
      </c>
      <c r="BG255" s="141" t="str">
        <f t="shared" si="97"/>
        <v>n/a</v>
      </c>
      <c r="BH255" s="141" t="str">
        <f t="shared" si="98"/>
        <v>n/a</v>
      </c>
      <c r="BI255" s="141" t="str">
        <f t="shared" si="99"/>
        <v>n/a</v>
      </c>
      <c r="BJ255" s="141" t="str">
        <f t="shared" si="100"/>
        <v>n/a</v>
      </c>
      <c r="BK255" s="141" t="str">
        <f t="shared" si="101"/>
        <v>n/a</v>
      </c>
      <c r="BL255" s="141" t="str">
        <f t="shared" si="102"/>
        <v>n/a</v>
      </c>
      <c r="BM255" s="141" t="str">
        <f t="shared" si="103"/>
        <v/>
      </c>
      <c r="BN255" s="141" t="str">
        <f t="shared" si="104"/>
        <v/>
      </c>
    </row>
    <row r="256" spans="1:66" s="135" customFormat="1" hidden="1" x14ac:dyDescent="0.55000000000000004">
      <c r="A256" s="644"/>
      <c r="B256" s="135" t="s">
        <v>485</v>
      </c>
      <c r="H256" s="141" t="str">
        <f t="shared" si="69"/>
        <v/>
      </c>
      <c r="I256" s="141" t="str">
        <f t="shared" si="105"/>
        <v/>
      </c>
      <c r="J256" s="141" t="str">
        <f t="shared" si="106"/>
        <v/>
      </c>
      <c r="K256" s="141" t="str">
        <f t="shared" si="107"/>
        <v/>
      </c>
      <c r="L256" s="141" t="str">
        <f t="shared" si="108"/>
        <v/>
      </c>
      <c r="M256" s="141" t="str">
        <f t="shared" si="109"/>
        <v/>
      </c>
      <c r="N256" s="141" t="str">
        <f t="shared" si="110"/>
        <v/>
      </c>
      <c r="O256" s="141" t="str">
        <f t="shared" si="111"/>
        <v/>
      </c>
      <c r="P256" s="141" t="str">
        <f t="shared" si="112"/>
        <v/>
      </c>
      <c r="Q256" s="141" t="str">
        <f t="shared" si="113"/>
        <v/>
      </c>
      <c r="R256" s="141" t="str">
        <f t="shared" si="114"/>
        <v/>
      </c>
      <c r="S256" s="141" t="str">
        <f t="shared" si="115"/>
        <v/>
      </c>
      <c r="T256" s="141" t="str">
        <f t="shared" si="116"/>
        <v/>
      </c>
      <c r="U256" s="141" t="str">
        <f t="shared" si="117"/>
        <v/>
      </c>
      <c r="V256" s="141" t="str">
        <f t="shared" si="118"/>
        <v/>
      </c>
      <c r="W256" s="141" t="str">
        <f t="shared" si="119"/>
        <v/>
      </c>
      <c r="X256" s="141" t="str">
        <f t="shared" si="120"/>
        <v/>
      </c>
      <c r="Y256" s="141" t="str">
        <f t="shared" si="121"/>
        <v/>
      </c>
      <c r="Z256" s="141" t="str">
        <f t="shared" si="122"/>
        <v>n/a</v>
      </c>
      <c r="AA256" s="141" t="str">
        <f t="shared" si="123"/>
        <v>n/a</v>
      </c>
      <c r="AB256" s="141" t="str">
        <f t="shared" si="124"/>
        <v>n/a</v>
      </c>
      <c r="AC256" s="141" t="str">
        <f t="shared" si="125"/>
        <v>n/a</v>
      </c>
      <c r="AD256" s="141" t="str">
        <f t="shared" si="126"/>
        <v>n/a</v>
      </c>
      <c r="AE256" s="141" t="str">
        <f t="shared" si="127"/>
        <v>n/a</v>
      </c>
      <c r="AF256" s="141" t="str">
        <f t="shared" si="70"/>
        <v>n/a</v>
      </c>
      <c r="AG256" s="141" t="str">
        <f t="shared" si="71"/>
        <v>n/a</v>
      </c>
      <c r="AH256" s="141" t="str">
        <f t="shared" si="72"/>
        <v>n/a</v>
      </c>
      <c r="AI256" s="141" t="str">
        <f t="shared" si="73"/>
        <v>n/a</v>
      </c>
      <c r="AJ256" s="141" t="str">
        <f t="shared" si="74"/>
        <v>n/a</v>
      </c>
      <c r="AK256" s="141" t="str">
        <f t="shared" si="75"/>
        <v>n/a</v>
      </c>
      <c r="AL256" s="141" t="str">
        <f t="shared" si="76"/>
        <v>n/a</v>
      </c>
      <c r="AM256" s="141" t="str">
        <f t="shared" si="77"/>
        <v>n/a</v>
      </c>
      <c r="AN256" s="141" t="str">
        <f t="shared" si="78"/>
        <v>n/a</v>
      </c>
      <c r="AO256" s="141" t="str">
        <f t="shared" si="79"/>
        <v>n/a</v>
      </c>
      <c r="AP256" s="141" t="str">
        <f t="shared" si="80"/>
        <v>n/a</v>
      </c>
      <c r="AQ256" s="141" t="str">
        <f t="shared" si="81"/>
        <v>n/a</v>
      </c>
      <c r="AR256" s="141" t="str">
        <f t="shared" si="82"/>
        <v>n/a</v>
      </c>
      <c r="AS256" s="141" t="str">
        <f t="shared" si="83"/>
        <v>n/a</v>
      </c>
      <c r="AT256" s="141" t="str">
        <f t="shared" si="84"/>
        <v>n/a</v>
      </c>
      <c r="AU256" s="141" t="str">
        <f t="shared" si="85"/>
        <v>n/a</v>
      </c>
      <c r="AV256" s="141" t="str">
        <f t="shared" si="86"/>
        <v>n/a</v>
      </c>
      <c r="AW256" s="141" t="str">
        <f t="shared" si="87"/>
        <v>n/a</v>
      </c>
      <c r="AX256" s="141" t="str">
        <f t="shared" si="88"/>
        <v>n/a</v>
      </c>
      <c r="AY256" s="141" t="str">
        <f t="shared" si="89"/>
        <v>n/a</v>
      </c>
      <c r="AZ256" s="141" t="str">
        <f t="shared" si="90"/>
        <v>n/a</v>
      </c>
      <c r="BA256" s="141" t="str">
        <f t="shared" si="91"/>
        <v>n/a</v>
      </c>
      <c r="BB256" s="141" t="str">
        <f t="shared" si="92"/>
        <v>n/a</v>
      </c>
      <c r="BC256" s="141" t="str">
        <f t="shared" si="93"/>
        <v>n/a</v>
      </c>
      <c r="BD256" s="141" t="str">
        <f t="shared" si="94"/>
        <v>n/a</v>
      </c>
      <c r="BE256" s="141" t="str">
        <f t="shared" si="95"/>
        <v>n/a</v>
      </c>
      <c r="BF256" s="141" t="str">
        <f t="shared" si="96"/>
        <v>n/a</v>
      </c>
      <c r="BG256" s="141" t="str">
        <f t="shared" si="97"/>
        <v>n/a</v>
      </c>
      <c r="BH256" s="141" t="str">
        <f t="shared" si="98"/>
        <v>n/a</v>
      </c>
      <c r="BI256" s="141" t="str">
        <f t="shared" si="99"/>
        <v>n/a</v>
      </c>
      <c r="BJ256" s="141" t="str">
        <f t="shared" si="100"/>
        <v>n/a</v>
      </c>
      <c r="BK256" s="141" t="str">
        <f t="shared" si="101"/>
        <v>n/a</v>
      </c>
      <c r="BL256" s="141" t="str">
        <f t="shared" si="102"/>
        <v>n/a</v>
      </c>
      <c r="BM256" s="141" t="str">
        <f t="shared" si="103"/>
        <v>n/a</v>
      </c>
      <c r="BN256" s="141" t="str">
        <f t="shared" si="104"/>
        <v/>
      </c>
    </row>
    <row r="257" spans="1:72" s="135" customFormat="1" hidden="1" x14ac:dyDescent="0.55000000000000004">
      <c r="A257" s="644"/>
      <c r="B257" s="135" t="s">
        <v>486</v>
      </c>
      <c r="H257" s="141" t="str">
        <f t="shared" si="69"/>
        <v/>
      </c>
      <c r="I257" s="141" t="str">
        <f t="shared" si="105"/>
        <v/>
      </c>
      <c r="J257" s="141" t="str">
        <f t="shared" si="106"/>
        <v/>
      </c>
      <c r="K257" s="141" t="str">
        <f t="shared" si="107"/>
        <v/>
      </c>
      <c r="L257" s="141" t="str">
        <f t="shared" si="108"/>
        <v/>
      </c>
      <c r="M257" s="141" t="str">
        <f t="shared" si="109"/>
        <v/>
      </c>
      <c r="N257" s="141" t="str">
        <f t="shared" si="110"/>
        <v/>
      </c>
      <c r="O257" s="141" t="str">
        <f t="shared" si="111"/>
        <v/>
      </c>
      <c r="P257" s="141" t="str">
        <f t="shared" si="112"/>
        <v/>
      </c>
      <c r="Q257" s="141" t="str">
        <f t="shared" si="113"/>
        <v/>
      </c>
      <c r="R257" s="141" t="str">
        <f t="shared" si="114"/>
        <v/>
      </c>
      <c r="S257" s="141" t="str">
        <f t="shared" si="115"/>
        <v/>
      </c>
      <c r="T257" s="141" t="str">
        <f t="shared" si="116"/>
        <v/>
      </c>
      <c r="U257" s="141" t="str">
        <f t="shared" si="117"/>
        <v/>
      </c>
      <c r="V257" s="141" t="str">
        <f t="shared" si="118"/>
        <v/>
      </c>
      <c r="W257" s="141" t="str">
        <f t="shared" si="119"/>
        <v/>
      </c>
      <c r="X257" s="141" t="str">
        <f t="shared" si="120"/>
        <v/>
      </c>
      <c r="Y257" s="141" t="str">
        <f t="shared" si="121"/>
        <v/>
      </c>
      <c r="Z257" s="141" t="str">
        <f t="shared" si="122"/>
        <v/>
      </c>
      <c r="AA257" s="141" t="str">
        <f t="shared" si="123"/>
        <v>n/a</v>
      </c>
      <c r="AB257" s="141" t="str">
        <f t="shared" si="124"/>
        <v>n/a</v>
      </c>
      <c r="AC257" s="141" t="str">
        <f t="shared" si="125"/>
        <v>n/a</v>
      </c>
      <c r="AD257" s="141" t="str">
        <f t="shared" si="126"/>
        <v>n/a</v>
      </c>
      <c r="AE257" s="141" t="str">
        <f t="shared" si="127"/>
        <v>n/a</v>
      </c>
      <c r="AF257" s="141" t="str">
        <f t="shared" si="70"/>
        <v>n/a</v>
      </c>
      <c r="AG257" s="141" t="str">
        <f t="shared" si="71"/>
        <v>n/a</v>
      </c>
      <c r="AH257" s="141" t="str">
        <f t="shared" si="72"/>
        <v>n/a</v>
      </c>
      <c r="AI257" s="141" t="str">
        <f t="shared" si="73"/>
        <v>n/a</v>
      </c>
      <c r="AJ257" s="141" t="str">
        <f t="shared" si="74"/>
        <v>n/a</v>
      </c>
      <c r="AK257" s="141" t="str">
        <f t="shared" si="75"/>
        <v>n/a</v>
      </c>
      <c r="AL257" s="141" t="str">
        <f t="shared" si="76"/>
        <v>n/a</v>
      </c>
      <c r="AM257" s="141" t="str">
        <f t="shared" si="77"/>
        <v>n/a</v>
      </c>
      <c r="AN257" s="141" t="str">
        <f t="shared" si="78"/>
        <v>n/a</v>
      </c>
      <c r="AO257" s="141" t="str">
        <f t="shared" si="79"/>
        <v>n/a</v>
      </c>
      <c r="AP257" s="141" t="str">
        <f t="shared" si="80"/>
        <v>n/a</v>
      </c>
      <c r="AQ257" s="141" t="str">
        <f t="shared" si="81"/>
        <v>n/a</v>
      </c>
      <c r="AR257" s="141" t="str">
        <f t="shared" si="82"/>
        <v>n/a</v>
      </c>
      <c r="AS257" s="141" t="str">
        <f t="shared" si="83"/>
        <v>n/a</v>
      </c>
      <c r="AT257" s="141" t="str">
        <f t="shared" si="84"/>
        <v>n/a</v>
      </c>
      <c r="AU257" s="141" t="str">
        <f t="shared" si="85"/>
        <v>n/a</v>
      </c>
      <c r="AV257" s="141" t="str">
        <f t="shared" si="86"/>
        <v>n/a</v>
      </c>
      <c r="AW257" s="141" t="str">
        <f t="shared" si="87"/>
        <v>n/a</v>
      </c>
      <c r="AX257" s="141" t="str">
        <f t="shared" si="88"/>
        <v>n/a</v>
      </c>
      <c r="AY257" s="141" t="str">
        <f t="shared" si="89"/>
        <v>n/a</v>
      </c>
      <c r="AZ257" s="141" t="str">
        <f t="shared" si="90"/>
        <v>n/a</v>
      </c>
      <c r="BA257" s="141" t="str">
        <f t="shared" si="91"/>
        <v>n/a</v>
      </c>
      <c r="BB257" s="141" t="str">
        <f t="shared" si="92"/>
        <v>n/a</v>
      </c>
      <c r="BC257" s="141" t="str">
        <f t="shared" si="93"/>
        <v>n/a</v>
      </c>
      <c r="BD257" s="141" t="str">
        <f t="shared" si="94"/>
        <v>n/a</v>
      </c>
      <c r="BE257" s="141" t="str">
        <f t="shared" si="95"/>
        <v>n/a</v>
      </c>
      <c r="BF257" s="141" t="str">
        <f t="shared" si="96"/>
        <v>n/a</v>
      </c>
      <c r="BG257" s="141" t="str">
        <f t="shared" si="97"/>
        <v>n/a</v>
      </c>
      <c r="BH257" s="141" t="str">
        <f t="shared" si="98"/>
        <v>n/a</v>
      </c>
      <c r="BI257" s="141" t="str">
        <f t="shared" si="99"/>
        <v>n/a</v>
      </c>
      <c r="BJ257" s="141" t="str">
        <f t="shared" si="100"/>
        <v>n/a</v>
      </c>
      <c r="BK257" s="141" t="str">
        <f t="shared" si="101"/>
        <v>n/a</v>
      </c>
      <c r="BL257" s="141" t="str">
        <f t="shared" si="102"/>
        <v>n/a</v>
      </c>
      <c r="BM257" s="141" t="str">
        <f t="shared" si="103"/>
        <v>n/a</v>
      </c>
      <c r="BN257" s="141" t="str">
        <f t="shared" si="104"/>
        <v>n/a</v>
      </c>
    </row>
    <row r="258" spans="1:72" s="135" customFormat="1" hidden="1" x14ac:dyDescent="0.55000000000000004">
      <c r="A258" s="644"/>
      <c r="B258" s="142" t="s">
        <v>487</v>
      </c>
      <c r="C258" s="142"/>
      <c r="D258" s="142"/>
      <c r="E258" s="142"/>
      <c r="H258" s="141" t="str">
        <f t="shared" si="69"/>
        <v>n/a</v>
      </c>
      <c r="I258" s="141" t="str">
        <f t="shared" si="105"/>
        <v>n/a</v>
      </c>
      <c r="J258" s="141" t="str">
        <f t="shared" si="106"/>
        <v>n/a</v>
      </c>
      <c r="K258" s="141" t="str">
        <f t="shared" si="107"/>
        <v>n/a</v>
      </c>
      <c r="L258" s="141" t="str">
        <f t="shared" si="108"/>
        <v>n/a</v>
      </c>
      <c r="M258" s="141" t="str">
        <f t="shared" si="109"/>
        <v>n/a</v>
      </c>
      <c r="N258" s="141" t="str">
        <f t="shared" si="110"/>
        <v>n/a</v>
      </c>
      <c r="O258" s="141" t="str">
        <f t="shared" si="111"/>
        <v>n/a</v>
      </c>
      <c r="P258" s="141" t="str">
        <f t="shared" si="112"/>
        <v>n/a</v>
      </c>
      <c r="Q258" s="141" t="str">
        <f t="shared" si="113"/>
        <v>n/a</v>
      </c>
      <c r="R258" s="141" t="str">
        <f t="shared" si="114"/>
        <v>n/a</v>
      </c>
      <c r="S258" s="141" t="str">
        <f t="shared" si="115"/>
        <v>n/a</v>
      </c>
      <c r="T258" s="141" t="str">
        <f t="shared" si="116"/>
        <v>n/a</v>
      </c>
      <c r="U258" s="141" t="str">
        <f t="shared" si="117"/>
        <v>n/a</v>
      </c>
      <c r="V258" s="141" t="str">
        <f t="shared" si="118"/>
        <v>n/a</v>
      </c>
      <c r="W258" s="141" t="str">
        <f t="shared" si="119"/>
        <v>n/a</v>
      </c>
      <c r="X258" s="141" t="str">
        <f t="shared" si="120"/>
        <v>n/a</v>
      </c>
      <c r="Y258" s="141" t="str">
        <f t="shared" si="121"/>
        <v>n/a</v>
      </c>
      <c r="Z258" s="141" t="str">
        <f t="shared" si="122"/>
        <v>n/a</v>
      </c>
      <c r="AA258" s="141" t="str">
        <f t="shared" si="123"/>
        <v>n/a</v>
      </c>
      <c r="AB258" s="141" t="str">
        <f t="shared" si="124"/>
        <v>n/a</v>
      </c>
      <c r="AC258" s="141" t="str">
        <f t="shared" si="125"/>
        <v>n/a</v>
      </c>
      <c r="AD258" s="141" t="str">
        <f t="shared" si="126"/>
        <v>n/a</v>
      </c>
      <c r="AE258" s="141" t="str">
        <f t="shared" si="127"/>
        <v>n/a</v>
      </c>
      <c r="AF258" s="141" t="str">
        <f t="shared" si="70"/>
        <v>n/a</v>
      </c>
      <c r="AG258" s="141" t="str">
        <f t="shared" si="71"/>
        <v>n/a</v>
      </c>
      <c r="AH258" s="141" t="str">
        <f t="shared" si="72"/>
        <v>n/a</v>
      </c>
      <c r="AI258" s="141" t="str">
        <f t="shared" si="73"/>
        <v>n/a</v>
      </c>
      <c r="AJ258" s="141" t="str">
        <f t="shared" si="74"/>
        <v>n/a</v>
      </c>
      <c r="AK258" s="141" t="str">
        <f t="shared" si="75"/>
        <v>n/a</v>
      </c>
      <c r="AL258" s="141" t="str">
        <f t="shared" si="76"/>
        <v>n/a</v>
      </c>
      <c r="AM258" s="141" t="str">
        <f t="shared" si="77"/>
        <v>n/a</v>
      </c>
      <c r="AN258" s="141" t="str">
        <f t="shared" si="78"/>
        <v>n/a</v>
      </c>
      <c r="AO258" s="141" t="str">
        <f t="shared" si="79"/>
        <v>n/a</v>
      </c>
      <c r="AP258" s="141" t="str">
        <f t="shared" si="80"/>
        <v>n/a</v>
      </c>
      <c r="AQ258" s="141" t="str">
        <f t="shared" si="81"/>
        <v>n/a</v>
      </c>
      <c r="AR258" s="141" t="str">
        <f t="shared" si="82"/>
        <v>n/a</v>
      </c>
      <c r="AS258" s="141" t="str">
        <f t="shared" si="83"/>
        <v>n/a</v>
      </c>
      <c r="AT258" s="141" t="str">
        <f t="shared" si="84"/>
        <v>n/a</v>
      </c>
      <c r="AU258" s="141" t="str">
        <f t="shared" si="85"/>
        <v>n/a</v>
      </c>
      <c r="AV258" s="141" t="str">
        <f t="shared" si="86"/>
        <v>n/a</v>
      </c>
      <c r="AW258" s="141" t="str">
        <f t="shared" si="87"/>
        <v>n/a</v>
      </c>
      <c r="AX258" s="141" t="str">
        <f t="shared" si="88"/>
        <v>n/a</v>
      </c>
      <c r="AY258" s="141" t="str">
        <f t="shared" si="89"/>
        <v>n/a</v>
      </c>
      <c r="AZ258" s="141" t="str">
        <f t="shared" si="90"/>
        <v>n/a</v>
      </c>
      <c r="BA258" s="141" t="str">
        <f t="shared" si="91"/>
        <v>n/a</v>
      </c>
      <c r="BB258" s="141" t="str">
        <f t="shared" si="92"/>
        <v>n/a</v>
      </c>
      <c r="BC258" s="141" t="str">
        <f t="shared" si="93"/>
        <v>n/a</v>
      </c>
      <c r="BD258" s="141" t="str">
        <f t="shared" si="94"/>
        <v>n/a</v>
      </c>
      <c r="BE258" s="141" t="str">
        <f t="shared" si="95"/>
        <v>n/a</v>
      </c>
      <c r="BF258" s="141" t="str">
        <f t="shared" si="96"/>
        <v>n/a</v>
      </c>
      <c r="BG258" s="141" t="str">
        <f t="shared" si="97"/>
        <v>n/a</v>
      </c>
      <c r="BH258" s="141" t="str">
        <f t="shared" si="98"/>
        <v>n/a</v>
      </c>
      <c r="BI258" s="141" t="str">
        <f t="shared" si="99"/>
        <v>n/a</v>
      </c>
      <c r="BJ258" s="141" t="str">
        <f t="shared" si="100"/>
        <v>n/a</v>
      </c>
      <c r="BK258" s="141" t="str">
        <f t="shared" si="101"/>
        <v>n/a</v>
      </c>
      <c r="BL258" s="141" t="str">
        <f t="shared" si="102"/>
        <v>n/a</v>
      </c>
      <c r="BM258" s="141" t="str">
        <f t="shared" si="103"/>
        <v>n/a</v>
      </c>
      <c r="BN258" s="141" t="str">
        <f t="shared" si="104"/>
        <v>n/a</v>
      </c>
    </row>
    <row r="260" spans="1:72" x14ac:dyDescent="0.55000000000000004">
      <c r="A260" s="638" t="s">
        <v>488</v>
      </c>
      <c r="B260" s="128" t="s">
        <v>520</v>
      </c>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row>
    <row r="261" spans="1:72" x14ac:dyDescent="0.55000000000000004">
      <c r="A261" s="639"/>
      <c r="B261" t="s">
        <v>466</v>
      </c>
      <c r="H261" s="1">
        <f>IF(H238="","",'Cost and Benefit Parameters'!$O$24)</f>
        <v>114.79649999999992</v>
      </c>
      <c r="I261" s="1">
        <f>IF(I238="","",'Cost and Benefit Parameters'!$O$24)</f>
        <v>114.79649999999992</v>
      </c>
      <c r="J261" s="1">
        <f>IF(J238="","",'Cost and Benefit Parameters'!$O$24)</f>
        <v>114.79649999999992</v>
      </c>
      <c r="K261" s="1">
        <f>IF(K238="","",'Cost and Benefit Parameters'!$O$24)</f>
        <v>114.79649999999992</v>
      </c>
      <c r="L261" s="1">
        <f>IF(L238="","",'Cost and Benefit Parameters'!$O$24)</f>
        <v>114.79649999999992</v>
      </c>
      <c r="M261" s="1">
        <f>IF(M238="","",'Cost and Benefit Parameters'!$O$24)</f>
        <v>114.79649999999992</v>
      </c>
      <c r="N261" s="1">
        <f>IF(N238="","",'Cost and Benefit Parameters'!$O$24)</f>
        <v>114.79649999999992</v>
      </c>
      <c r="O261" s="1">
        <f>IF(O238="","",'Cost and Benefit Parameters'!$O$24)</f>
        <v>114.79649999999992</v>
      </c>
      <c r="P261" s="1">
        <f>IF(P238="","",'Cost and Benefit Parameters'!$O$24)</f>
        <v>114.79649999999992</v>
      </c>
      <c r="Q261" s="1">
        <f>IF(Q238="","",'Cost and Benefit Parameters'!$O$24)</f>
        <v>114.79649999999992</v>
      </c>
      <c r="R261" s="1">
        <f>IF(R238="","",'Cost and Benefit Parameters'!$O$24)</f>
        <v>114.79649999999992</v>
      </c>
      <c r="S261" s="1">
        <f>IF(S238="","",'Cost and Benefit Parameters'!$O$24)</f>
        <v>114.79649999999992</v>
      </c>
      <c r="T261" s="1">
        <f>IF(T238="","",'Cost and Benefit Parameters'!$O$24)</f>
        <v>114.79649999999992</v>
      </c>
      <c r="U261" s="1">
        <f>IF(U238="","",'Cost and Benefit Parameters'!$O$24)</f>
        <v>114.79649999999992</v>
      </c>
      <c r="V261" s="1">
        <f>IF(V238="","",'Cost and Benefit Parameters'!$O$24)</f>
        <v>114.79649999999992</v>
      </c>
      <c r="W261" s="1">
        <f>IF(W238="","",'Cost and Benefit Parameters'!$O$24)</f>
        <v>114.79649999999992</v>
      </c>
      <c r="X261" s="1">
        <f>IF(X238="","",'Cost and Benefit Parameters'!$O$24)</f>
        <v>114.79649999999992</v>
      </c>
      <c r="Y261" s="1">
        <f>IF(Y238="","",'Cost and Benefit Parameters'!$O$24)</f>
        <v>114.79649999999992</v>
      </c>
      <c r="Z261" s="1">
        <f>IF(Z238="","",'Cost and Benefit Parameters'!$O$24)</f>
        <v>114.79649999999992</v>
      </c>
      <c r="AA261" s="1">
        <f>IF(AA238="","",'Cost and Benefit Parameters'!$O$24)</f>
        <v>114.79649999999992</v>
      </c>
      <c r="AB261" s="1">
        <f>IF(AB238="","",'Cost and Benefit Parameters'!$O$24)</f>
        <v>114.79649999999992</v>
      </c>
      <c r="AC261" s="1">
        <f>IF(AC238="","",'Cost and Benefit Parameters'!$O$24)</f>
        <v>114.79649999999992</v>
      </c>
      <c r="AD261" s="1">
        <f>IF(AD238="","",'Cost and Benefit Parameters'!$O$24)</f>
        <v>114.79649999999992</v>
      </c>
      <c r="AE261" s="1">
        <f>IF(AE238="","",'Cost and Benefit Parameters'!$O$24)</f>
        <v>114.79649999999992</v>
      </c>
      <c r="AF261" s="1">
        <f>IF(AF238="","",'Cost and Benefit Parameters'!$O$24)</f>
        <v>114.79649999999992</v>
      </c>
      <c r="AG261" s="1">
        <f>IF(AG238="","",'Cost and Benefit Parameters'!$O$24)</f>
        <v>114.79649999999992</v>
      </c>
      <c r="AH261" s="1">
        <f>IF(AH238="","",'Cost and Benefit Parameters'!$O$24)</f>
        <v>114.79649999999992</v>
      </c>
      <c r="AI261" s="1">
        <f>IF(AI238="","",'Cost and Benefit Parameters'!$O$24)</f>
        <v>114.79649999999992</v>
      </c>
      <c r="AJ261" s="1">
        <f>IF(AJ238="","",'Cost and Benefit Parameters'!$O$24)</f>
        <v>114.79649999999992</v>
      </c>
      <c r="AK261" s="1">
        <f>IF(AK238="","",'Cost and Benefit Parameters'!$O$24)</f>
        <v>114.79649999999992</v>
      </c>
      <c r="AL261" s="1">
        <f>IF(AL238="","",'Cost and Benefit Parameters'!$O$24)</f>
        <v>114.79649999999992</v>
      </c>
      <c r="AM261" s="1">
        <f>IF(AM238="","",'Cost and Benefit Parameters'!$O$24)</f>
        <v>114.79649999999992</v>
      </c>
      <c r="AN261" s="1">
        <f>IF(AN238="","",'Cost and Benefit Parameters'!$O$24)</f>
        <v>114.79649999999992</v>
      </c>
      <c r="AO261" s="1">
        <f>IF(AO238="","",'Cost and Benefit Parameters'!$O$24)</f>
        <v>114.79649999999992</v>
      </c>
      <c r="AP261" s="1">
        <f>IF(AP238="","",'Cost and Benefit Parameters'!$O$24)</f>
        <v>114.79649999999992</v>
      </c>
      <c r="AQ261" s="1">
        <f>IF(AQ238="","",'Cost and Benefit Parameters'!$O$24)</f>
        <v>114.79649999999992</v>
      </c>
      <c r="AR261" s="1">
        <f>IF(AR238="","",'Cost and Benefit Parameters'!$O$24)</f>
        <v>114.79649999999992</v>
      </c>
      <c r="AS261" s="1">
        <f>IF(AS238="","",'Cost and Benefit Parameters'!$O$24)</f>
        <v>114.79649999999992</v>
      </c>
      <c r="AT261" s="1">
        <f>IF(AT238="","",'Cost and Benefit Parameters'!$O$24)</f>
        <v>114.79649999999992</v>
      </c>
      <c r="AU261" s="1">
        <f>IF(AU238="","",'Cost and Benefit Parameters'!$O$24)</f>
        <v>114.79649999999992</v>
      </c>
      <c r="AV261" s="1" t="str">
        <f>IF(AV238="","",'Cost and Benefit Parameters'!$O$24)</f>
        <v/>
      </c>
      <c r="AW261" s="1" t="str">
        <f>IF(AW238="","",'Cost and Benefit Parameters'!$O$24)</f>
        <v/>
      </c>
      <c r="AX261" s="1" t="str">
        <f>IF(AX238="","",'Cost and Benefit Parameters'!$O$24)</f>
        <v/>
      </c>
      <c r="AY261" s="1" t="str">
        <f>IF(AY238="","",'Cost and Benefit Parameters'!$O$24)</f>
        <v/>
      </c>
      <c r="AZ261" s="1" t="str">
        <f>IF(AZ238="","",'Cost and Benefit Parameters'!$O$24)</f>
        <v/>
      </c>
      <c r="BA261" s="1" t="str">
        <f>IF(BA238="","",'Cost and Benefit Parameters'!$O$24)</f>
        <v/>
      </c>
      <c r="BB261" s="1" t="str">
        <f>IF(BB238="","",'Cost and Benefit Parameters'!$O$24)</f>
        <v/>
      </c>
      <c r="BC261" s="1" t="str">
        <f>IF(BC238="","",'Cost and Benefit Parameters'!$O$24)</f>
        <v/>
      </c>
      <c r="BD261" s="1" t="str">
        <f>IF(BD238="","",'Cost and Benefit Parameters'!$O$24)</f>
        <v/>
      </c>
      <c r="BE261" s="1" t="str">
        <f>IF(BE238="","",'Cost and Benefit Parameters'!$O$24)</f>
        <v/>
      </c>
      <c r="BF261" s="1" t="str">
        <f>IF(BF238="","",'Cost and Benefit Parameters'!$O$24)</f>
        <v/>
      </c>
      <c r="BG261" s="1" t="str">
        <f>IF(BG238="","",'Cost and Benefit Parameters'!$O$24)</f>
        <v/>
      </c>
      <c r="BH261" s="1" t="str">
        <f>IF(BH238="","",'Cost and Benefit Parameters'!$O$24)</f>
        <v/>
      </c>
      <c r="BI261" s="1" t="str">
        <f>IF(BI238="","",'Cost and Benefit Parameters'!$O$24)</f>
        <v/>
      </c>
      <c r="BJ261" s="1" t="str">
        <f>IF(BJ238="","",'Cost and Benefit Parameters'!$O$24)</f>
        <v/>
      </c>
      <c r="BK261" s="1" t="str">
        <f>IF(BK238="","",'Cost and Benefit Parameters'!$O$24)</f>
        <v/>
      </c>
      <c r="BL261" s="1" t="str">
        <f>IF(BL238="","",'Cost and Benefit Parameters'!$O$24)</f>
        <v/>
      </c>
      <c r="BM261" s="1" t="str">
        <f>IF(BM238="","",'Cost and Benefit Parameters'!$O$24)</f>
        <v/>
      </c>
      <c r="BN261" s="1" t="str">
        <f>IF(BN238="","",'Cost and Benefit Parameters'!$O$24)</f>
        <v/>
      </c>
    </row>
    <row r="262" spans="1:72" x14ac:dyDescent="0.55000000000000004">
      <c r="A262" s="639"/>
      <c r="B262" t="s">
        <v>468</v>
      </c>
      <c r="H262" s="1" t="str">
        <f>IF(H239="","",'Cost and Benefit Parameters'!$O$24)</f>
        <v/>
      </c>
      <c r="I262" s="1">
        <f>IF(I239="","",'Cost and Benefit Parameters'!$O$24)</f>
        <v>114.79649999999992</v>
      </c>
      <c r="J262" s="1">
        <f>IF(J239="","",'Cost and Benefit Parameters'!$O$24)</f>
        <v>114.79649999999992</v>
      </c>
      <c r="K262" s="1">
        <f>IF(K239="","",'Cost and Benefit Parameters'!$O$24)</f>
        <v>114.79649999999992</v>
      </c>
      <c r="L262" s="1">
        <f>IF(L239="","",'Cost and Benefit Parameters'!$O$24)</f>
        <v>114.79649999999992</v>
      </c>
      <c r="M262" s="1">
        <f>IF(M239="","",'Cost and Benefit Parameters'!$O$24)</f>
        <v>114.79649999999992</v>
      </c>
      <c r="N262" s="1">
        <f>IF(N239="","",'Cost and Benefit Parameters'!$O$24)</f>
        <v>114.79649999999992</v>
      </c>
      <c r="O262" s="1">
        <f>IF(O239="","",'Cost and Benefit Parameters'!$O$24)</f>
        <v>114.79649999999992</v>
      </c>
      <c r="P262" s="1">
        <f>IF(P239="","",'Cost and Benefit Parameters'!$O$24)</f>
        <v>114.79649999999992</v>
      </c>
      <c r="Q262" s="1">
        <f>IF(Q239="","",'Cost and Benefit Parameters'!$O$24)</f>
        <v>114.79649999999992</v>
      </c>
      <c r="R262" s="1">
        <f>IF(R239="","",'Cost and Benefit Parameters'!$O$24)</f>
        <v>114.79649999999992</v>
      </c>
      <c r="S262" s="1">
        <f>IF(S239="","",'Cost and Benefit Parameters'!$O$24)</f>
        <v>114.79649999999992</v>
      </c>
      <c r="T262" s="1">
        <f>IF(T239="","",'Cost and Benefit Parameters'!$O$24)</f>
        <v>114.79649999999992</v>
      </c>
      <c r="U262" s="1">
        <f>IF(U239="","",'Cost and Benefit Parameters'!$O$24)</f>
        <v>114.79649999999992</v>
      </c>
      <c r="V262" s="1">
        <f>IF(V239="","",'Cost and Benefit Parameters'!$O$24)</f>
        <v>114.79649999999992</v>
      </c>
      <c r="W262" s="1">
        <f>IF(W239="","",'Cost and Benefit Parameters'!$O$24)</f>
        <v>114.79649999999992</v>
      </c>
      <c r="X262" s="1">
        <f>IF(X239="","",'Cost and Benefit Parameters'!$O$24)</f>
        <v>114.79649999999992</v>
      </c>
      <c r="Y262" s="1">
        <f>IF(Y239="","",'Cost and Benefit Parameters'!$O$24)</f>
        <v>114.79649999999992</v>
      </c>
      <c r="Z262" s="1">
        <f>IF(Z239="","",'Cost and Benefit Parameters'!$O$24)</f>
        <v>114.79649999999992</v>
      </c>
      <c r="AA262" s="1">
        <f>IF(AA239="","",'Cost and Benefit Parameters'!$O$24)</f>
        <v>114.79649999999992</v>
      </c>
      <c r="AB262" s="1">
        <f>IF(AB239="","",'Cost and Benefit Parameters'!$O$24)</f>
        <v>114.79649999999992</v>
      </c>
      <c r="AC262" s="1">
        <f>IF(AC239="","",'Cost and Benefit Parameters'!$O$24)</f>
        <v>114.79649999999992</v>
      </c>
      <c r="AD262" s="1">
        <f>IF(AD239="","",'Cost and Benefit Parameters'!$O$24)</f>
        <v>114.79649999999992</v>
      </c>
      <c r="AE262" s="1">
        <f>IF(AE239="","",'Cost and Benefit Parameters'!$O$24)</f>
        <v>114.79649999999992</v>
      </c>
      <c r="AF262" s="1">
        <f>IF(AF239="","",'Cost and Benefit Parameters'!$O$24)</f>
        <v>114.79649999999992</v>
      </c>
      <c r="AG262" s="1">
        <f>IF(AG239="","",'Cost and Benefit Parameters'!$O$24)</f>
        <v>114.79649999999992</v>
      </c>
      <c r="AH262" s="1">
        <f>IF(AH239="","",'Cost and Benefit Parameters'!$O$24)</f>
        <v>114.79649999999992</v>
      </c>
      <c r="AI262" s="1">
        <f>IF(AI239="","",'Cost and Benefit Parameters'!$O$24)</f>
        <v>114.79649999999992</v>
      </c>
      <c r="AJ262" s="1">
        <f>IF(AJ239="","",'Cost and Benefit Parameters'!$O$24)</f>
        <v>114.79649999999992</v>
      </c>
      <c r="AK262" s="1">
        <f>IF(AK239="","",'Cost and Benefit Parameters'!$O$24)</f>
        <v>114.79649999999992</v>
      </c>
      <c r="AL262" s="1">
        <f>IF(AL239="","",'Cost and Benefit Parameters'!$O$24)</f>
        <v>114.79649999999992</v>
      </c>
      <c r="AM262" s="1">
        <f>IF(AM239="","",'Cost and Benefit Parameters'!$O$24)</f>
        <v>114.79649999999992</v>
      </c>
      <c r="AN262" s="1">
        <f>IF(AN239="","",'Cost and Benefit Parameters'!$O$24)</f>
        <v>114.79649999999992</v>
      </c>
      <c r="AO262" s="1">
        <f>IF(AO239="","",'Cost and Benefit Parameters'!$O$24)</f>
        <v>114.79649999999992</v>
      </c>
      <c r="AP262" s="1">
        <f>IF(AP239="","",'Cost and Benefit Parameters'!$O$24)</f>
        <v>114.79649999999992</v>
      </c>
      <c r="AQ262" s="1">
        <f>IF(AQ239="","",'Cost and Benefit Parameters'!$O$24)</f>
        <v>114.79649999999992</v>
      </c>
      <c r="AR262" s="1">
        <f>IF(AR239="","",'Cost and Benefit Parameters'!$O$24)</f>
        <v>114.79649999999992</v>
      </c>
      <c r="AS262" s="1">
        <f>IF(AS239="","",'Cost and Benefit Parameters'!$O$24)</f>
        <v>114.79649999999992</v>
      </c>
      <c r="AT262" s="1">
        <f>IF(AT239="","",'Cost and Benefit Parameters'!$O$24)</f>
        <v>114.79649999999992</v>
      </c>
      <c r="AU262" s="1">
        <f>IF(AU239="","",'Cost and Benefit Parameters'!$O$24)</f>
        <v>114.79649999999992</v>
      </c>
      <c r="AV262" s="1">
        <f>IF(AV239="","",'Cost and Benefit Parameters'!$O$24)</f>
        <v>114.79649999999992</v>
      </c>
      <c r="AW262" s="1" t="str">
        <f>IF(AW239="","",'Cost and Benefit Parameters'!$O$24)</f>
        <v/>
      </c>
      <c r="AX262" s="1" t="str">
        <f>IF(AX239="","",'Cost and Benefit Parameters'!$O$24)</f>
        <v/>
      </c>
      <c r="AY262" s="1" t="str">
        <f>IF(AY239="","",'Cost and Benefit Parameters'!$O$24)</f>
        <v/>
      </c>
      <c r="AZ262" s="1" t="str">
        <f>IF(AZ239="","",'Cost and Benefit Parameters'!$O$24)</f>
        <v/>
      </c>
      <c r="BA262" s="1" t="str">
        <f>IF(BA239="","",'Cost and Benefit Parameters'!$O$24)</f>
        <v/>
      </c>
      <c r="BB262" s="1" t="str">
        <f>IF(BB239="","",'Cost and Benefit Parameters'!$O$24)</f>
        <v/>
      </c>
      <c r="BC262" s="1" t="str">
        <f>IF(BC239="","",'Cost and Benefit Parameters'!$O$24)</f>
        <v/>
      </c>
      <c r="BD262" s="1" t="str">
        <f>IF(BD239="","",'Cost and Benefit Parameters'!$O$24)</f>
        <v/>
      </c>
      <c r="BE262" s="1" t="str">
        <f>IF(BE239="","",'Cost and Benefit Parameters'!$O$24)</f>
        <v/>
      </c>
      <c r="BF262" s="1" t="str">
        <f>IF(BF239="","",'Cost and Benefit Parameters'!$O$24)</f>
        <v/>
      </c>
      <c r="BG262" s="1" t="str">
        <f>IF(BG239="","",'Cost and Benefit Parameters'!$O$24)</f>
        <v/>
      </c>
      <c r="BH262" s="1" t="str">
        <f>IF(BH239="","",'Cost and Benefit Parameters'!$O$24)</f>
        <v/>
      </c>
      <c r="BI262" s="1" t="str">
        <f>IF(BI239="","",'Cost and Benefit Parameters'!$O$24)</f>
        <v/>
      </c>
      <c r="BJ262" s="1" t="str">
        <f>IF(BJ239="","",'Cost and Benefit Parameters'!$O$24)</f>
        <v/>
      </c>
      <c r="BK262" s="1" t="str">
        <f>IF(BK239="","",'Cost and Benefit Parameters'!$O$24)</f>
        <v/>
      </c>
      <c r="BL262" s="1" t="str">
        <f>IF(BL239="","",'Cost and Benefit Parameters'!$O$24)</f>
        <v/>
      </c>
      <c r="BM262" s="1" t="str">
        <f>IF(BM239="","",'Cost and Benefit Parameters'!$O$24)</f>
        <v/>
      </c>
      <c r="BN262" s="1" t="str">
        <f>IF(BN239="","",'Cost and Benefit Parameters'!$O$24)</f>
        <v/>
      </c>
    </row>
    <row r="263" spans="1:72" x14ac:dyDescent="0.55000000000000004">
      <c r="A263" s="639"/>
      <c r="B263" t="s">
        <v>469</v>
      </c>
      <c r="H263" s="1" t="str">
        <f>IF(H240="","",'Cost and Benefit Parameters'!$O$24)</f>
        <v/>
      </c>
      <c r="I263" s="1" t="str">
        <f>IF(I240="","",'Cost and Benefit Parameters'!$O$24)</f>
        <v/>
      </c>
      <c r="J263" s="1">
        <f>IF(J240="","",'Cost and Benefit Parameters'!$O$24)</f>
        <v>114.79649999999992</v>
      </c>
      <c r="K263" s="1">
        <f>IF(K240="","",'Cost and Benefit Parameters'!$O$24)</f>
        <v>114.79649999999992</v>
      </c>
      <c r="L263" s="1">
        <f>IF(L240="","",'Cost and Benefit Parameters'!$O$24)</f>
        <v>114.79649999999992</v>
      </c>
      <c r="M263" s="1">
        <f>IF(M240="","",'Cost and Benefit Parameters'!$O$24)</f>
        <v>114.79649999999992</v>
      </c>
      <c r="N263" s="1">
        <f>IF(N240="","",'Cost and Benefit Parameters'!$O$24)</f>
        <v>114.79649999999992</v>
      </c>
      <c r="O263" s="1">
        <f>IF(O240="","",'Cost and Benefit Parameters'!$O$24)</f>
        <v>114.79649999999992</v>
      </c>
      <c r="P263" s="1">
        <f>IF(P240="","",'Cost and Benefit Parameters'!$O$24)</f>
        <v>114.79649999999992</v>
      </c>
      <c r="Q263" s="1">
        <f>IF(Q240="","",'Cost and Benefit Parameters'!$O$24)</f>
        <v>114.79649999999992</v>
      </c>
      <c r="R263" s="1">
        <f>IF(R240="","",'Cost and Benefit Parameters'!$O$24)</f>
        <v>114.79649999999992</v>
      </c>
      <c r="S263" s="1">
        <f>IF(S240="","",'Cost and Benefit Parameters'!$O$24)</f>
        <v>114.79649999999992</v>
      </c>
      <c r="T263" s="1">
        <f>IF(T240="","",'Cost and Benefit Parameters'!$O$24)</f>
        <v>114.79649999999992</v>
      </c>
      <c r="U263" s="1">
        <f>IF(U240="","",'Cost and Benefit Parameters'!$O$24)</f>
        <v>114.79649999999992</v>
      </c>
      <c r="V263" s="1">
        <f>IF(V240="","",'Cost and Benefit Parameters'!$O$24)</f>
        <v>114.79649999999992</v>
      </c>
      <c r="W263" s="1">
        <f>IF(W240="","",'Cost and Benefit Parameters'!$O$24)</f>
        <v>114.79649999999992</v>
      </c>
      <c r="X263" s="1">
        <f>IF(X240="","",'Cost and Benefit Parameters'!$O$24)</f>
        <v>114.79649999999992</v>
      </c>
      <c r="Y263" s="1">
        <f>IF(Y240="","",'Cost and Benefit Parameters'!$O$24)</f>
        <v>114.79649999999992</v>
      </c>
      <c r="Z263" s="1">
        <f>IF(Z240="","",'Cost and Benefit Parameters'!$O$24)</f>
        <v>114.79649999999992</v>
      </c>
      <c r="AA263" s="1">
        <f>IF(AA240="","",'Cost and Benefit Parameters'!$O$24)</f>
        <v>114.79649999999992</v>
      </c>
      <c r="AB263" s="1">
        <f>IF(AB240="","",'Cost and Benefit Parameters'!$O$24)</f>
        <v>114.79649999999992</v>
      </c>
      <c r="AC263" s="1">
        <f>IF(AC240="","",'Cost and Benefit Parameters'!$O$24)</f>
        <v>114.79649999999992</v>
      </c>
      <c r="AD263" s="1">
        <f>IF(AD240="","",'Cost and Benefit Parameters'!$O$24)</f>
        <v>114.79649999999992</v>
      </c>
      <c r="AE263" s="1">
        <f>IF(AE240="","",'Cost and Benefit Parameters'!$O$24)</f>
        <v>114.79649999999992</v>
      </c>
      <c r="AF263" s="1">
        <f>IF(AF240="","",'Cost and Benefit Parameters'!$O$24)</f>
        <v>114.79649999999992</v>
      </c>
      <c r="AG263" s="1">
        <f>IF(AG240="","",'Cost and Benefit Parameters'!$O$24)</f>
        <v>114.79649999999992</v>
      </c>
      <c r="AH263" s="1">
        <f>IF(AH240="","",'Cost and Benefit Parameters'!$O$24)</f>
        <v>114.79649999999992</v>
      </c>
      <c r="AI263" s="1">
        <f>IF(AI240="","",'Cost and Benefit Parameters'!$O$24)</f>
        <v>114.79649999999992</v>
      </c>
      <c r="AJ263" s="1">
        <f>IF(AJ240="","",'Cost and Benefit Parameters'!$O$24)</f>
        <v>114.79649999999992</v>
      </c>
      <c r="AK263" s="1">
        <f>IF(AK240="","",'Cost and Benefit Parameters'!$O$24)</f>
        <v>114.79649999999992</v>
      </c>
      <c r="AL263" s="1">
        <f>IF(AL240="","",'Cost and Benefit Parameters'!$O$24)</f>
        <v>114.79649999999992</v>
      </c>
      <c r="AM263" s="1">
        <f>IF(AM240="","",'Cost and Benefit Parameters'!$O$24)</f>
        <v>114.79649999999992</v>
      </c>
      <c r="AN263" s="1">
        <f>IF(AN240="","",'Cost and Benefit Parameters'!$O$24)</f>
        <v>114.79649999999992</v>
      </c>
      <c r="AO263" s="1">
        <f>IF(AO240="","",'Cost and Benefit Parameters'!$O$24)</f>
        <v>114.79649999999992</v>
      </c>
      <c r="AP263" s="1">
        <f>IF(AP240="","",'Cost and Benefit Parameters'!$O$24)</f>
        <v>114.79649999999992</v>
      </c>
      <c r="AQ263" s="1">
        <f>IF(AQ240="","",'Cost and Benefit Parameters'!$O$24)</f>
        <v>114.79649999999992</v>
      </c>
      <c r="AR263" s="1">
        <f>IF(AR240="","",'Cost and Benefit Parameters'!$O$24)</f>
        <v>114.79649999999992</v>
      </c>
      <c r="AS263" s="1">
        <f>IF(AS240="","",'Cost and Benefit Parameters'!$O$24)</f>
        <v>114.79649999999992</v>
      </c>
      <c r="AT263" s="1">
        <f>IF(AT240="","",'Cost and Benefit Parameters'!$O$24)</f>
        <v>114.79649999999992</v>
      </c>
      <c r="AU263" s="1">
        <f>IF(AU240="","",'Cost and Benefit Parameters'!$O$24)</f>
        <v>114.79649999999992</v>
      </c>
      <c r="AV263" s="1">
        <f>IF(AV240="","",'Cost and Benefit Parameters'!$O$24)</f>
        <v>114.79649999999992</v>
      </c>
      <c r="AW263" s="1">
        <f>IF(AW240="","",'Cost and Benefit Parameters'!$O$24)</f>
        <v>114.79649999999992</v>
      </c>
      <c r="AX263" s="1" t="str">
        <f>IF(AX240="","",'Cost and Benefit Parameters'!$O$24)</f>
        <v/>
      </c>
      <c r="AY263" s="1" t="str">
        <f>IF(AY240="","",'Cost and Benefit Parameters'!$O$24)</f>
        <v/>
      </c>
      <c r="AZ263" s="1" t="str">
        <f>IF(AZ240="","",'Cost and Benefit Parameters'!$O$24)</f>
        <v/>
      </c>
      <c r="BA263" s="1" t="str">
        <f>IF(BA240="","",'Cost and Benefit Parameters'!$O$24)</f>
        <v/>
      </c>
      <c r="BB263" s="1" t="str">
        <f>IF(BB240="","",'Cost and Benefit Parameters'!$O$24)</f>
        <v/>
      </c>
      <c r="BC263" s="1" t="str">
        <f>IF(BC240="","",'Cost and Benefit Parameters'!$O$24)</f>
        <v/>
      </c>
      <c r="BD263" s="1" t="str">
        <f>IF(BD240="","",'Cost and Benefit Parameters'!$O$24)</f>
        <v/>
      </c>
      <c r="BE263" s="1" t="str">
        <f>IF(BE240="","",'Cost and Benefit Parameters'!$O$24)</f>
        <v/>
      </c>
      <c r="BF263" s="1" t="str">
        <f>IF(BF240="","",'Cost and Benefit Parameters'!$O$24)</f>
        <v/>
      </c>
      <c r="BG263" s="1" t="str">
        <f>IF(BG240="","",'Cost and Benefit Parameters'!$O$24)</f>
        <v/>
      </c>
      <c r="BH263" s="1" t="str">
        <f>IF(BH240="","",'Cost and Benefit Parameters'!$O$24)</f>
        <v/>
      </c>
      <c r="BI263" s="1" t="str">
        <f>IF(BI240="","",'Cost and Benefit Parameters'!$O$24)</f>
        <v/>
      </c>
      <c r="BJ263" s="1" t="str">
        <f>IF(BJ240="","",'Cost and Benefit Parameters'!$O$24)</f>
        <v/>
      </c>
      <c r="BK263" s="1" t="str">
        <f>IF(BK240="","",'Cost and Benefit Parameters'!$O$24)</f>
        <v/>
      </c>
      <c r="BL263" s="1" t="str">
        <f>IF(BL240="","",'Cost and Benefit Parameters'!$O$24)</f>
        <v/>
      </c>
      <c r="BM263" s="1" t="str">
        <f>IF(BM240="","",'Cost and Benefit Parameters'!$O$24)</f>
        <v/>
      </c>
      <c r="BN263" s="1" t="str">
        <f>IF(BN240="","",'Cost and Benefit Parameters'!$O$24)</f>
        <v/>
      </c>
    </row>
    <row r="264" spans="1:72" x14ac:dyDescent="0.55000000000000004">
      <c r="A264" s="639"/>
      <c r="B264" t="s">
        <v>470</v>
      </c>
      <c r="H264" s="1" t="str">
        <f>IF(H241="","",'Cost and Benefit Parameters'!$O$24)</f>
        <v/>
      </c>
      <c r="I264" s="1" t="str">
        <f>IF(I241="","",'Cost and Benefit Parameters'!$O$24)</f>
        <v/>
      </c>
      <c r="J264" s="1" t="str">
        <f>IF(J241="","",'Cost and Benefit Parameters'!$O$24)</f>
        <v/>
      </c>
      <c r="K264" s="1">
        <f>IF(K241="","",'Cost and Benefit Parameters'!$O$24)</f>
        <v>114.79649999999992</v>
      </c>
      <c r="L264" s="1">
        <f>IF(L241="","",'Cost and Benefit Parameters'!$O$24)</f>
        <v>114.79649999999992</v>
      </c>
      <c r="M264" s="1">
        <f>IF(M241="","",'Cost and Benefit Parameters'!$O$24)</f>
        <v>114.79649999999992</v>
      </c>
      <c r="N264" s="1">
        <f>IF(N241="","",'Cost and Benefit Parameters'!$O$24)</f>
        <v>114.79649999999992</v>
      </c>
      <c r="O264" s="1">
        <f>IF(O241="","",'Cost and Benefit Parameters'!$O$24)</f>
        <v>114.79649999999992</v>
      </c>
      <c r="P264" s="1">
        <f>IF(P241="","",'Cost and Benefit Parameters'!$O$24)</f>
        <v>114.79649999999992</v>
      </c>
      <c r="Q264" s="1">
        <f>IF(Q241="","",'Cost and Benefit Parameters'!$O$24)</f>
        <v>114.79649999999992</v>
      </c>
      <c r="R264" s="1">
        <f>IF(R241="","",'Cost and Benefit Parameters'!$O$24)</f>
        <v>114.79649999999992</v>
      </c>
      <c r="S264" s="1">
        <f>IF(S241="","",'Cost and Benefit Parameters'!$O$24)</f>
        <v>114.79649999999992</v>
      </c>
      <c r="T264" s="1">
        <f>IF(T241="","",'Cost and Benefit Parameters'!$O$24)</f>
        <v>114.79649999999992</v>
      </c>
      <c r="U264" s="1">
        <f>IF(U241="","",'Cost and Benefit Parameters'!$O$24)</f>
        <v>114.79649999999992</v>
      </c>
      <c r="V264" s="1">
        <f>IF(V241="","",'Cost and Benefit Parameters'!$O$24)</f>
        <v>114.79649999999992</v>
      </c>
      <c r="W264" s="1">
        <f>IF(W241="","",'Cost and Benefit Parameters'!$O$24)</f>
        <v>114.79649999999992</v>
      </c>
      <c r="X264" s="1">
        <f>IF(X241="","",'Cost and Benefit Parameters'!$O$24)</f>
        <v>114.79649999999992</v>
      </c>
      <c r="Y264" s="1">
        <f>IF(Y241="","",'Cost and Benefit Parameters'!$O$24)</f>
        <v>114.79649999999992</v>
      </c>
      <c r="Z264" s="1">
        <f>IF(Z241="","",'Cost and Benefit Parameters'!$O$24)</f>
        <v>114.79649999999992</v>
      </c>
      <c r="AA264" s="1">
        <f>IF(AA241="","",'Cost and Benefit Parameters'!$O$24)</f>
        <v>114.79649999999992</v>
      </c>
      <c r="AB264" s="1">
        <f>IF(AB241="","",'Cost and Benefit Parameters'!$O$24)</f>
        <v>114.79649999999992</v>
      </c>
      <c r="AC264" s="1">
        <f>IF(AC241="","",'Cost and Benefit Parameters'!$O$24)</f>
        <v>114.79649999999992</v>
      </c>
      <c r="AD264" s="1">
        <f>IF(AD241="","",'Cost and Benefit Parameters'!$O$24)</f>
        <v>114.79649999999992</v>
      </c>
      <c r="AE264" s="1">
        <f>IF(AE241="","",'Cost and Benefit Parameters'!$O$24)</f>
        <v>114.79649999999992</v>
      </c>
      <c r="AF264" s="1">
        <f>IF(AF241="","",'Cost and Benefit Parameters'!$O$24)</f>
        <v>114.79649999999992</v>
      </c>
      <c r="AG264" s="1">
        <f>IF(AG241="","",'Cost and Benefit Parameters'!$O$24)</f>
        <v>114.79649999999992</v>
      </c>
      <c r="AH264" s="1">
        <f>IF(AH241="","",'Cost and Benefit Parameters'!$O$24)</f>
        <v>114.79649999999992</v>
      </c>
      <c r="AI264" s="1">
        <f>IF(AI241="","",'Cost and Benefit Parameters'!$O$24)</f>
        <v>114.79649999999992</v>
      </c>
      <c r="AJ264" s="1">
        <f>IF(AJ241="","",'Cost and Benefit Parameters'!$O$24)</f>
        <v>114.79649999999992</v>
      </c>
      <c r="AK264" s="1">
        <f>IF(AK241="","",'Cost and Benefit Parameters'!$O$24)</f>
        <v>114.79649999999992</v>
      </c>
      <c r="AL264" s="1">
        <f>IF(AL241="","",'Cost and Benefit Parameters'!$O$24)</f>
        <v>114.79649999999992</v>
      </c>
      <c r="AM264" s="1">
        <f>IF(AM241="","",'Cost and Benefit Parameters'!$O$24)</f>
        <v>114.79649999999992</v>
      </c>
      <c r="AN264" s="1">
        <f>IF(AN241="","",'Cost and Benefit Parameters'!$O$24)</f>
        <v>114.79649999999992</v>
      </c>
      <c r="AO264" s="1">
        <f>IF(AO241="","",'Cost and Benefit Parameters'!$O$24)</f>
        <v>114.79649999999992</v>
      </c>
      <c r="AP264" s="1">
        <f>IF(AP241="","",'Cost and Benefit Parameters'!$O$24)</f>
        <v>114.79649999999992</v>
      </c>
      <c r="AQ264" s="1">
        <f>IF(AQ241="","",'Cost and Benefit Parameters'!$O$24)</f>
        <v>114.79649999999992</v>
      </c>
      <c r="AR264" s="1">
        <f>IF(AR241="","",'Cost and Benefit Parameters'!$O$24)</f>
        <v>114.79649999999992</v>
      </c>
      <c r="AS264" s="1">
        <f>IF(AS241="","",'Cost and Benefit Parameters'!$O$24)</f>
        <v>114.79649999999992</v>
      </c>
      <c r="AT264" s="1">
        <f>IF(AT241="","",'Cost and Benefit Parameters'!$O$24)</f>
        <v>114.79649999999992</v>
      </c>
      <c r="AU264" s="1">
        <f>IF(AU241="","",'Cost and Benefit Parameters'!$O$24)</f>
        <v>114.79649999999992</v>
      </c>
      <c r="AV264" s="1">
        <f>IF(AV241="","",'Cost and Benefit Parameters'!$O$24)</f>
        <v>114.79649999999992</v>
      </c>
      <c r="AW264" s="1">
        <f>IF(AW241="","",'Cost and Benefit Parameters'!$O$24)</f>
        <v>114.79649999999992</v>
      </c>
      <c r="AX264" s="1">
        <f>IF(AX241="","",'Cost and Benefit Parameters'!$O$24)</f>
        <v>114.79649999999992</v>
      </c>
      <c r="AY264" s="1" t="str">
        <f>IF(AY241="","",'Cost and Benefit Parameters'!$O$24)</f>
        <v/>
      </c>
      <c r="AZ264" s="1" t="str">
        <f>IF(AZ241="","",'Cost and Benefit Parameters'!$O$24)</f>
        <v/>
      </c>
      <c r="BA264" s="1" t="str">
        <f>IF(BA241="","",'Cost and Benefit Parameters'!$O$24)</f>
        <v/>
      </c>
      <c r="BB264" s="1" t="str">
        <f>IF(BB241="","",'Cost and Benefit Parameters'!$O$24)</f>
        <v/>
      </c>
      <c r="BC264" s="1" t="str">
        <f>IF(BC241="","",'Cost and Benefit Parameters'!$O$24)</f>
        <v/>
      </c>
      <c r="BD264" s="1" t="str">
        <f>IF(BD241="","",'Cost and Benefit Parameters'!$O$24)</f>
        <v/>
      </c>
      <c r="BE264" s="1" t="str">
        <f>IF(BE241="","",'Cost and Benefit Parameters'!$O$24)</f>
        <v/>
      </c>
      <c r="BF264" s="1" t="str">
        <f>IF(BF241="","",'Cost and Benefit Parameters'!$O$24)</f>
        <v/>
      </c>
      <c r="BG264" s="1" t="str">
        <f>IF(BG241="","",'Cost and Benefit Parameters'!$O$24)</f>
        <v/>
      </c>
      <c r="BH264" s="1" t="str">
        <f>IF(BH241="","",'Cost and Benefit Parameters'!$O$24)</f>
        <v/>
      </c>
      <c r="BI264" s="1" t="str">
        <f>IF(BI241="","",'Cost and Benefit Parameters'!$O$24)</f>
        <v/>
      </c>
      <c r="BJ264" s="1" t="str">
        <f>IF(BJ241="","",'Cost and Benefit Parameters'!$O$24)</f>
        <v/>
      </c>
      <c r="BK264" s="1" t="str">
        <f>IF(BK241="","",'Cost and Benefit Parameters'!$O$24)</f>
        <v/>
      </c>
      <c r="BL264" s="1" t="str">
        <f>IF(BL241="","",'Cost and Benefit Parameters'!$O$24)</f>
        <v/>
      </c>
      <c r="BM264" s="1" t="str">
        <f>IF(BM241="","",'Cost and Benefit Parameters'!$O$24)</f>
        <v/>
      </c>
      <c r="BN264" s="1" t="str">
        <f>IF(BN241="","",'Cost and Benefit Parameters'!$O$24)</f>
        <v/>
      </c>
    </row>
    <row r="265" spans="1:72" x14ac:dyDescent="0.55000000000000004">
      <c r="A265" s="639"/>
      <c r="B265" t="s">
        <v>471</v>
      </c>
      <c r="H265" s="1" t="str">
        <f>IF(H242="","",'Cost and Benefit Parameters'!$O$24)</f>
        <v/>
      </c>
      <c r="I265" s="1" t="str">
        <f>IF(I242="","",'Cost and Benefit Parameters'!$O$24)</f>
        <v/>
      </c>
      <c r="J265" s="1" t="str">
        <f>IF(J242="","",'Cost and Benefit Parameters'!$O$24)</f>
        <v/>
      </c>
      <c r="K265" s="1" t="str">
        <f>IF(K242="","",'Cost and Benefit Parameters'!$O$24)</f>
        <v/>
      </c>
      <c r="L265" s="1">
        <f>IF(L242="","",'Cost and Benefit Parameters'!$O$24)</f>
        <v>114.79649999999992</v>
      </c>
      <c r="M265" s="1">
        <f>IF(M242="","",'Cost and Benefit Parameters'!$O$24)</f>
        <v>114.79649999999992</v>
      </c>
      <c r="N265" s="1">
        <f>IF(N242="","",'Cost and Benefit Parameters'!$O$24)</f>
        <v>114.79649999999992</v>
      </c>
      <c r="O265" s="1">
        <f>IF(O242="","",'Cost and Benefit Parameters'!$O$24)</f>
        <v>114.79649999999992</v>
      </c>
      <c r="P265" s="1">
        <f>IF(P242="","",'Cost and Benefit Parameters'!$O$24)</f>
        <v>114.79649999999992</v>
      </c>
      <c r="Q265" s="1">
        <f>IF(Q242="","",'Cost and Benefit Parameters'!$O$24)</f>
        <v>114.79649999999992</v>
      </c>
      <c r="R265" s="1">
        <f>IF(R242="","",'Cost and Benefit Parameters'!$O$24)</f>
        <v>114.79649999999992</v>
      </c>
      <c r="S265" s="1">
        <f>IF(S242="","",'Cost and Benefit Parameters'!$O$24)</f>
        <v>114.79649999999992</v>
      </c>
      <c r="T265" s="1">
        <f>IF(T242="","",'Cost and Benefit Parameters'!$O$24)</f>
        <v>114.79649999999992</v>
      </c>
      <c r="U265" s="1">
        <f>IF(U242="","",'Cost and Benefit Parameters'!$O$24)</f>
        <v>114.79649999999992</v>
      </c>
      <c r="V265" s="1">
        <f>IF(V242="","",'Cost and Benefit Parameters'!$O$24)</f>
        <v>114.79649999999992</v>
      </c>
      <c r="W265" s="1">
        <f>IF(W242="","",'Cost and Benefit Parameters'!$O$24)</f>
        <v>114.79649999999992</v>
      </c>
      <c r="X265" s="1">
        <f>IF(X242="","",'Cost and Benefit Parameters'!$O$24)</f>
        <v>114.79649999999992</v>
      </c>
      <c r="Y265" s="1">
        <f>IF(Y242="","",'Cost and Benefit Parameters'!$O$24)</f>
        <v>114.79649999999992</v>
      </c>
      <c r="Z265" s="1">
        <f>IF(Z242="","",'Cost and Benefit Parameters'!$O$24)</f>
        <v>114.79649999999992</v>
      </c>
      <c r="AA265" s="1">
        <f>IF(AA242="","",'Cost and Benefit Parameters'!$O$24)</f>
        <v>114.79649999999992</v>
      </c>
      <c r="AB265" s="1">
        <f>IF(AB242="","",'Cost and Benefit Parameters'!$O$24)</f>
        <v>114.79649999999992</v>
      </c>
      <c r="AC265" s="1">
        <f>IF(AC242="","",'Cost and Benefit Parameters'!$O$24)</f>
        <v>114.79649999999992</v>
      </c>
      <c r="AD265" s="1">
        <f>IF(AD242="","",'Cost and Benefit Parameters'!$O$24)</f>
        <v>114.79649999999992</v>
      </c>
      <c r="AE265" s="1">
        <f>IF(AE242="","",'Cost and Benefit Parameters'!$O$24)</f>
        <v>114.79649999999992</v>
      </c>
      <c r="AF265" s="1">
        <f>IF(AF242="","",'Cost and Benefit Parameters'!$O$24)</f>
        <v>114.79649999999992</v>
      </c>
      <c r="AG265" s="1">
        <f>IF(AG242="","",'Cost and Benefit Parameters'!$O$24)</f>
        <v>114.79649999999992</v>
      </c>
      <c r="AH265" s="1">
        <f>IF(AH242="","",'Cost and Benefit Parameters'!$O$24)</f>
        <v>114.79649999999992</v>
      </c>
      <c r="AI265" s="1">
        <f>IF(AI242="","",'Cost and Benefit Parameters'!$O$24)</f>
        <v>114.79649999999992</v>
      </c>
      <c r="AJ265" s="1">
        <f>IF(AJ242="","",'Cost and Benefit Parameters'!$O$24)</f>
        <v>114.79649999999992</v>
      </c>
      <c r="AK265" s="1">
        <f>IF(AK242="","",'Cost and Benefit Parameters'!$O$24)</f>
        <v>114.79649999999992</v>
      </c>
      <c r="AL265" s="1">
        <f>IF(AL242="","",'Cost and Benefit Parameters'!$O$24)</f>
        <v>114.79649999999992</v>
      </c>
      <c r="AM265" s="1">
        <f>IF(AM242="","",'Cost and Benefit Parameters'!$O$24)</f>
        <v>114.79649999999992</v>
      </c>
      <c r="AN265" s="1">
        <f>IF(AN242="","",'Cost and Benefit Parameters'!$O$24)</f>
        <v>114.79649999999992</v>
      </c>
      <c r="AO265" s="1">
        <f>IF(AO242="","",'Cost and Benefit Parameters'!$O$24)</f>
        <v>114.79649999999992</v>
      </c>
      <c r="AP265" s="1">
        <f>IF(AP242="","",'Cost and Benefit Parameters'!$O$24)</f>
        <v>114.79649999999992</v>
      </c>
      <c r="AQ265" s="1">
        <f>IF(AQ242="","",'Cost and Benefit Parameters'!$O$24)</f>
        <v>114.79649999999992</v>
      </c>
      <c r="AR265" s="1">
        <f>IF(AR242="","",'Cost and Benefit Parameters'!$O$24)</f>
        <v>114.79649999999992</v>
      </c>
      <c r="AS265" s="1">
        <f>IF(AS242="","",'Cost and Benefit Parameters'!$O$24)</f>
        <v>114.79649999999992</v>
      </c>
      <c r="AT265" s="1">
        <f>IF(AT242="","",'Cost and Benefit Parameters'!$O$24)</f>
        <v>114.79649999999992</v>
      </c>
      <c r="AU265" s="1">
        <f>IF(AU242="","",'Cost and Benefit Parameters'!$O$24)</f>
        <v>114.79649999999992</v>
      </c>
      <c r="AV265" s="1">
        <f>IF(AV242="","",'Cost and Benefit Parameters'!$O$24)</f>
        <v>114.79649999999992</v>
      </c>
      <c r="AW265" s="1">
        <f>IF(AW242="","",'Cost and Benefit Parameters'!$O$24)</f>
        <v>114.79649999999992</v>
      </c>
      <c r="AX265" s="1">
        <f>IF(AX242="","",'Cost and Benefit Parameters'!$O$24)</f>
        <v>114.79649999999992</v>
      </c>
      <c r="AY265" s="1">
        <f>IF(AY242="","",'Cost and Benefit Parameters'!$O$24)</f>
        <v>114.79649999999992</v>
      </c>
      <c r="AZ265" s="1" t="str">
        <f>IF(AZ242="","",'Cost and Benefit Parameters'!$O$24)</f>
        <v/>
      </c>
      <c r="BA265" s="1" t="str">
        <f>IF(BA242="","",'Cost and Benefit Parameters'!$O$24)</f>
        <v/>
      </c>
      <c r="BB265" s="1" t="str">
        <f>IF(BB242="","",'Cost and Benefit Parameters'!$O$24)</f>
        <v/>
      </c>
      <c r="BC265" s="1" t="str">
        <f>IF(BC242="","",'Cost and Benefit Parameters'!$O$24)</f>
        <v/>
      </c>
      <c r="BD265" s="1" t="str">
        <f>IF(BD242="","",'Cost and Benefit Parameters'!$O$24)</f>
        <v/>
      </c>
      <c r="BE265" s="1" t="str">
        <f>IF(BE242="","",'Cost and Benefit Parameters'!$O$24)</f>
        <v/>
      </c>
      <c r="BF265" s="1" t="str">
        <f>IF(BF242="","",'Cost and Benefit Parameters'!$O$24)</f>
        <v/>
      </c>
      <c r="BG265" s="1" t="str">
        <f>IF(BG242="","",'Cost and Benefit Parameters'!$O$24)</f>
        <v/>
      </c>
      <c r="BH265" s="1" t="str">
        <f>IF(BH242="","",'Cost and Benefit Parameters'!$O$24)</f>
        <v/>
      </c>
      <c r="BI265" s="1" t="str">
        <f>IF(BI242="","",'Cost and Benefit Parameters'!$O$24)</f>
        <v/>
      </c>
      <c r="BJ265" s="1" t="str">
        <f>IF(BJ242="","",'Cost and Benefit Parameters'!$O$24)</f>
        <v/>
      </c>
      <c r="BK265" s="1" t="str">
        <f>IF(BK242="","",'Cost and Benefit Parameters'!$O$24)</f>
        <v/>
      </c>
      <c r="BL265" s="1" t="str">
        <f>IF(BL242="","",'Cost and Benefit Parameters'!$O$24)</f>
        <v/>
      </c>
      <c r="BM265" s="1" t="str">
        <f>IF(BM242="","",'Cost and Benefit Parameters'!$O$24)</f>
        <v/>
      </c>
      <c r="BN265" s="1" t="str">
        <f>IF(BN242="","",'Cost and Benefit Parameters'!$O$24)</f>
        <v/>
      </c>
    </row>
    <row r="266" spans="1:72" x14ac:dyDescent="0.55000000000000004">
      <c r="A266" s="639"/>
      <c r="B266" t="s">
        <v>472</v>
      </c>
      <c r="H266" s="1" t="str">
        <f>IF(H243="","",'Cost and Benefit Parameters'!$O$24)</f>
        <v/>
      </c>
      <c r="I266" s="1" t="str">
        <f>IF(I243="","",'Cost and Benefit Parameters'!$O$24)</f>
        <v/>
      </c>
      <c r="J266" s="1" t="str">
        <f>IF(J243="","",'Cost and Benefit Parameters'!$O$24)</f>
        <v/>
      </c>
      <c r="K266" s="1" t="str">
        <f>IF(K243="","",'Cost and Benefit Parameters'!$O$24)</f>
        <v/>
      </c>
      <c r="L266" s="1" t="str">
        <f>IF(L243="","",'Cost and Benefit Parameters'!$O$24)</f>
        <v/>
      </c>
      <c r="M266" s="1">
        <f>IF(M243="","",'Cost and Benefit Parameters'!$O$24)</f>
        <v>114.79649999999992</v>
      </c>
      <c r="N266" s="1">
        <f>IF(N243="","",'Cost and Benefit Parameters'!$O$24)</f>
        <v>114.79649999999992</v>
      </c>
      <c r="O266" s="1">
        <f>IF(O243="","",'Cost and Benefit Parameters'!$O$24)</f>
        <v>114.79649999999992</v>
      </c>
      <c r="P266" s="1">
        <f>IF(P243="","",'Cost and Benefit Parameters'!$O$24)</f>
        <v>114.79649999999992</v>
      </c>
      <c r="Q266" s="1">
        <f>IF(Q243="","",'Cost and Benefit Parameters'!$O$24)</f>
        <v>114.79649999999992</v>
      </c>
      <c r="R266" s="1">
        <f>IF(R243="","",'Cost and Benefit Parameters'!$O$24)</f>
        <v>114.79649999999992</v>
      </c>
      <c r="S266" s="1">
        <f>IF(S243="","",'Cost and Benefit Parameters'!$O$24)</f>
        <v>114.79649999999992</v>
      </c>
      <c r="T266" s="1">
        <f>IF(T243="","",'Cost and Benefit Parameters'!$O$24)</f>
        <v>114.79649999999992</v>
      </c>
      <c r="U266" s="1">
        <f>IF(U243="","",'Cost and Benefit Parameters'!$O$24)</f>
        <v>114.79649999999992</v>
      </c>
      <c r="V266" s="1">
        <f>IF(V243="","",'Cost and Benefit Parameters'!$O$24)</f>
        <v>114.79649999999992</v>
      </c>
      <c r="W266" s="1">
        <f>IF(W243="","",'Cost and Benefit Parameters'!$O$24)</f>
        <v>114.79649999999992</v>
      </c>
      <c r="X266" s="1">
        <f>IF(X243="","",'Cost and Benefit Parameters'!$O$24)</f>
        <v>114.79649999999992</v>
      </c>
      <c r="Y266" s="1">
        <f>IF(Y243="","",'Cost and Benefit Parameters'!$O$24)</f>
        <v>114.79649999999992</v>
      </c>
      <c r="Z266" s="1">
        <f>IF(Z243="","",'Cost and Benefit Parameters'!$O$24)</f>
        <v>114.79649999999992</v>
      </c>
      <c r="AA266" s="1">
        <f>IF(AA243="","",'Cost and Benefit Parameters'!$O$24)</f>
        <v>114.79649999999992</v>
      </c>
      <c r="AB266" s="1">
        <f>IF(AB243="","",'Cost and Benefit Parameters'!$O$24)</f>
        <v>114.79649999999992</v>
      </c>
      <c r="AC266" s="1">
        <f>IF(AC243="","",'Cost and Benefit Parameters'!$O$24)</f>
        <v>114.79649999999992</v>
      </c>
      <c r="AD266" s="1">
        <f>IF(AD243="","",'Cost and Benefit Parameters'!$O$24)</f>
        <v>114.79649999999992</v>
      </c>
      <c r="AE266" s="1">
        <f>IF(AE243="","",'Cost and Benefit Parameters'!$O$24)</f>
        <v>114.79649999999992</v>
      </c>
      <c r="AF266" s="1">
        <f>IF(AF243="","",'Cost and Benefit Parameters'!$O$24)</f>
        <v>114.79649999999992</v>
      </c>
      <c r="AG266" s="1">
        <f>IF(AG243="","",'Cost and Benefit Parameters'!$O$24)</f>
        <v>114.79649999999992</v>
      </c>
      <c r="AH266" s="1">
        <f>IF(AH243="","",'Cost and Benefit Parameters'!$O$24)</f>
        <v>114.79649999999992</v>
      </c>
      <c r="AI266" s="1">
        <f>IF(AI243="","",'Cost and Benefit Parameters'!$O$24)</f>
        <v>114.79649999999992</v>
      </c>
      <c r="AJ266" s="1">
        <f>IF(AJ243="","",'Cost and Benefit Parameters'!$O$24)</f>
        <v>114.79649999999992</v>
      </c>
      <c r="AK266" s="1">
        <f>IF(AK243="","",'Cost and Benefit Parameters'!$O$24)</f>
        <v>114.79649999999992</v>
      </c>
      <c r="AL266" s="1">
        <f>IF(AL243="","",'Cost and Benefit Parameters'!$O$24)</f>
        <v>114.79649999999992</v>
      </c>
      <c r="AM266" s="1">
        <f>IF(AM243="","",'Cost and Benefit Parameters'!$O$24)</f>
        <v>114.79649999999992</v>
      </c>
      <c r="AN266" s="1">
        <f>IF(AN243="","",'Cost and Benefit Parameters'!$O$24)</f>
        <v>114.79649999999992</v>
      </c>
      <c r="AO266" s="1">
        <f>IF(AO243="","",'Cost and Benefit Parameters'!$O$24)</f>
        <v>114.79649999999992</v>
      </c>
      <c r="AP266" s="1">
        <f>IF(AP243="","",'Cost and Benefit Parameters'!$O$24)</f>
        <v>114.79649999999992</v>
      </c>
      <c r="AQ266" s="1">
        <f>IF(AQ243="","",'Cost and Benefit Parameters'!$O$24)</f>
        <v>114.79649999999992</v>
      </c>
      <c r="AR266" s="1">
        <f>IF(AR243="","",'Cost and Benefit Parameters'!$O$24)</f>
        <v>114.79649999999992</v>
      </c>
      <c r="AS266" s="1">
        <f>IF(AS243="","",'Cost and Benefit Parameters'!$O$24)</f>
        <v>114.79649999999992</v>
      </c>
      <c r="AT266" s="1">
        <f>IF(AT243="","",'Cost and Benefit Parameters'!$O$24)</f>
        <v>114.79649999999992</v>
      </c>
      <c r="AU266" s="1">
        <f>IF(AU243="","",'Cost and Benefit Parameters'!$O$24)</f>
        <v>114.79649999999992</v>
      </c>
      <c r="AV266" s="1">
        <f>IF(AV243="","",'Cost and Benefit Parameters'!$O$24)</f>
        <v>114.79649999999992</v>
      </c>
      <c r="AW266" s="1">
        <f>IF(AW243="","",'Cost and Benefit Parameters'!$O$24)</f>
        <v>114.79649999999992</v>
      </c>
      <c r="AX266" s="1">
        <f>IF(AX243="","",'Cost and Benefit Parameters'!$O$24)</f>
        <v>114.79649999999992</v>
      </c>
      <c r="AY266" s="1">
        <f>IF(AY243="","",'Cost and Benefit Parameters'!$O$24)</f>
        <v>114.79649999999992</v>
      </c>
      <c r="AZ266" s="1">
        <f>IF(AZ243="","",'Cost and Benefit Parameters'!$O$24)</f>
        <v>114.79649999999992</v>
      </c>
      <c r="BA266" s="1" t="str">
        <f>IF(BA243="","",'Cost and Benefit Parameters'!$O$24)</f>
        <v/>
      </c>
      <c r="BB266" s="1" t="str">
        <f>IF(BB243="","",'Cost and Benefit Parameters'!$O$24)</f>
        <v/>
      </c>
      <c r="BC266" s="1" t="str">
        <f>IF(BC243="","",'Cost and Benefit Parameters'!$O$24)</f>
        <v/>
      </c>
      <c r="BD266" s="1" t="str">
        <f>IF(BD243="","",'Cost and Benefit Parameters'!$O$24)</f>
        <v/>
      </c>
      <c r="BE266" s="1" t="str">
        <f>IF(BE243="","",'Cost and Benefit Parameters'!$O$24)</f>
        <v/>
      </c>
      <c r="BF266" s="1" t="str">
        <f>IF(BF243="","",'Cost and Benefit Parameters'!$O$24)</f>
        <v/>
      </c>
      <c r="BG266" s="1" t="str">
        <f>IF(BG243="","",'Cost and Benefit Parameters'!$O$24)</f>
        <v/>
      </c>
      <c r="BH266" s="1" t="str">
        <f>IF(BH243="","",'Cost and Benefit Parameters'!$O$24)</f>
        <v/>
      </c>
      <c r="BI266" s="1" t="str">
        <f>IF(BI243="","",'Cost and Benefit Parameters'!$O$24)</f>
        <v/>
      </c>
      <c r="BJ266" s="1" t="str">
        <f>IF(BJ243="","",'Cost and Benefit Parameters'!$O$24)</f>
        <v/>
      </c>
      <c r="BK266" s="1" t="str">
        <f>IF(BK243="","",'Cost and Benefit Parameters'!$O$24)</f>
        <v/>
      </c>
      <c r="BL266" s="1" t="str">
        <f>IF(BL243="","",'Cost and Benefit Parameters'!$O$24)</f>
        <v/>
      </c>
      <c r="BM266" s="1" t="str">
        <f>IF(BM243="","",'Cost and Benefit Parameters'!$O$24)</f>
        <v/>
      </c>
      <c r="BN266" s="1" t="str">
        <f>IF(BN243="","",'Cost and Benefit Parameters'!$O$24)</f>
        <v/>
      </c>
    </row>
    <row r="267" spans="1:72" x14ac:dyDescent="0.55000000000000004">
      <c r="A267" s="639"/>
      <c r="B267" t="s">
        <v>473</v>
      </c>
      <c r="H267" s="1" t="str">
        <f>IF(H244="","",'Cost and Benefit Parameters'!$O$24)</f>
        <v/>
      </c>
      <c r="I267" s="1" t="str">
        <f>IF(I244="","",'Cost and Benefit Parameters'!$O$24)</f>
        <v/>
      </c>
      <c r="J267" s="1" t="str">
        <f>IF(J244="","",'Cost and Benefit Parameters'!$O$24)</f>
        <v/>
      </c>
      <c r="K267" s="1" t="str">
        <f>IF(K244="","",'Cost and Benefit Parameters'!$O$24)</f>
        <v/>
      </c>
      <c r="L267" s="1" t="str">
        <f>IF(L244="","",'Cost and Benefit Parameters'!$O$24)</f>
        <v/>
      </c>
      <c r="M267" s="1" t="str">
        <f>IF(M244="","",'Cost and Benefit Parameters'!$O$24)</f>
        <v/>
      </c>
      <c r="N267" s="1">
        <f>IF(N244="","",'Cost and Benefit Parameters'!$O$24)</f>
        <v>114.79649999999992</v>
      </c>
      <c r="O267" s="1">
        <f>IF(O244="","",'Cost and Benefit Parameters'!$O$24)</f>
        <v>114.79649999999992</v>
      </c>
      <c r="P267" s="1">
        <f>IF(P244="","",'Cost and Benefit Parameters'!$O$24)</f>
        <v>114.79649999999992</v>
      </c>
      <c r="Q267" s="1">
        <f>IF(Q244="","",'Cost and Benefit Parameters'!$O$24)</f>
        <v>114.79649999999992</v>
      </c>
      <c r="R267" s="1">
        <f>IF(R244="","",'Cost and Benefit Parameters'!$O$24)</f>
        <v>114.79649999999992</v>
      </c>
      <c r="S267" s="1">
        <f>IF(S244="","",'Cost and Benefit Parameters'!$O$24)</f>
        <v>114.79649999999992</v>
      </c>
      <c r="T267" s="1">
        <f>IF(T244="","",'Cost and Benefit Parameters'!$O$24)</f>
        <v>114.79649999999992</v>
      </c>
      <c r="U267" s="1">
        <f>IF(U244="","",'Cost and Benefit Parameters'!$O$24)</f>
        <v>114.79649999999992</v>
      </c>
      <c r="V267" s="1">
        <f>IF(V244="","",'Cost and Benefit Parameters'!$O$24)</f>
        <v>114.79649999999992</v>
      </c>
      <c r="W267" s="1">
        <f>IF(W244="","",'Cost and Benefit Parameters'!$O$24)</f>
        <v>114.79649999999992</v>
      </c>
      <c r="X267" s="1">
        <f>IF(X244="","",'Cost and Benefit Parameters'!$O$24)</f>
        <v>114.79649999999992</v>
      </c>
      <c r="Y267" s="1">
        <f>IF(Y244="","",'Cost and Benefit Parameters'!$O$24)</f>
        <v>114.79649999999992</v>
      </c>
      <c r="Z267" s="1">
        <f>IF(Z244="","",'Cost and Benefit Parameters'!$O$24)</f>
        <v>114.79649999999992</v>
      </c>
      <c r="AA267" s="1">
        <f>IF(AA244="","",'Cost and Benefit Parameters'!$O$24)</f>
        <v>114.79649999999992</v>
      </c>
      <c r="AB267" s="1">
        <f>IF(AB244="","",'Cost and Benefit Parameters'!$O$24)</f>
        <v>114.79649999999992</v>
      </c>
      <c r="AC267" s="1">
        <f>IF(AC244="","",'Cost and Benefit Parameters'!$O$24)</f>
        <v>114.79649999999992</v>
      </c>
      <c r="AD267" s="1">
        <f>IF(AD244="","",'Cost and Benefit Parameters'!$O$24)</f>
        <v>114.79649999999992</v>
      </c>
      <c r="AE267" s="1">
        <f>IF(AE244="","",'Cost and Benefit Parameters'!$O$24)</f>
        <v>114.79649999999992</v>
      </c>
      <c r="AF267" s="1">
        <f>IF(AF244="","",'Cost and Benefit Parameters'!$O$24)</f>
        <v>114.79649999999992</v>
      </c>
      <c r="AG267" s="1">
        <f>IF(AG244="","",'Cost and Benefit Parameters'!$O$24)</f>
        <v>114.79649999999992</v>
      </c>
      <c r="AH267" s="1">
        <f>IF(AH244="","",'Cost and Benefit Parameters'!$O$24)</f>
        <v>114.79649999999992</v>
      </c>
      <c r="AI267" s="1">
        <f>IF(AI244="","",'Cost and Benefit Parameters'!$O$24)</f>
        <v>114.79649999999992</v>
      </c>
      <c r="AJ267" s="1">
        <f>IF(AJ244="","",'Cost and Benefit Parameters'!$O$24)</f>
        <v>114.79649999999992</v>
      </c>
      <c r="AK267" s="1">
        <f>IF(AK244="","",'Cost and Benefit Parameters'!$O$24)</f>
        <v>114.79649999999992</v>
      </c>
      <c r="AL267" s="1">
        <f>IF(AL244="","",'Cost and Benefit Parameters'!$O$24)</f>
        <v>114.79649999999992</v>
      </c>
      <c r="AM267" s="1">
        <f>IF(AM244="","",'Cost and Benefit Parameters'!$O$24)</f>
        <v>114.79649999999992</v>
      </c>
      <c r="AN267" s="1">
        <f>IF(AN244="","",'Cost and Benefit Parameters'!$O$24)</f>
        <v>114.79649999999992</v>
      </c>
      <c r="AO267" s="1">
        <f>IF(AO244="","",'Cost and Benefit Parameters'!$O$24)</f>
        <v>114.79649999999992</v>
      </c>
      <c r="AP267" s="1">
        <f>IF(AP244="","",'Cost and Benefit Parameters'!$O$24)</f>
        <v>114.79649999999992</v>
      </c>
      <c r="AQ267" s="1">
        <f>IF(AQ244="","",'Cost and Benefit Parameters'!$O$24)</f>
        <v>114.79649999999992</v>
      </c>
      <c r="AR267" s="1">
        <f>IF(AR244="","",'Cost and Benefit Parameters'!$O$24)</f>
        <v>114.79649999999992</v>
      </c>
      <c r="AS267" s="1">
        <f>IF(AS244="","",'Cost and Benefit Parameters'!$O$24)</f>
        <v>114.79649999999992</v>
      </c>
      <c r="AT267" s="1">
        <f>IF(AT244="","",'Cost and Benefit Parameters'!$O$24)</f>
        <v>114.79649999999992</v>
      </c>
      <c r="AU267" s="1">
        <f>IF(AU244="","",'Cost and Benefit Parameters'!$O$24)</f>
        <v>114.79649999999992</v>
      </c>
      <c r="AV267" s="1">
        <f>IF(AV244="","",'Cost and Benefit Parameters'!$O$24)</f>
        <v>114.79649999999992</v>
      </c>
      <c r="AW267" s="1">
        <f>IF(AW244="","",'Cost and Benefit Parameters'!$O$24)</f>
        <v>114.79649999999992</v>
      </c>
      <c r="AX267" s="1">
        <f>IF(AX244="","",'Cost and Benefit Parameters'!$O$24)</f>
        <v>114.79649999999992</v>
      </c>
      <c r="AY267" s="1">
        <f>IF(AY244="","",'Cost and Benefit Parameters'!$O$24)</f>
        <v>114.79649999999992</v>
      </c>
      <c r="AZ267" s="1">
        <f>IF(AZ244="","",'Cost and Benefit Parameters'!$O$24)</f>
        <v>114.79649999999992</v>
      </c>
      <c r="BA267" s="1">
        <f>IF(BA244="","",'Cost and Benefit Parameters'!$O$24)</f>
        <v>114.79649999999992</v>
      </c>
      <c r="BB267" s="1" t="str">
        <f>IF(BB244="","",'Cost and Benefit Parameters'!$O$24)</f>
        <v/>
      </c>
      <c r="BC267" s="1" t="str">
        <f>IF(BC244="","",'Cost and Benefit Parameters'!$O$24)</f>
        <v/>
      </c>
      <c r="BD267" s="1" t="str">
        <f>IF(BD244="","",'Cost and Benefit Parameters'!$O$24)</f>
        <v/>
      </c>
      <c r="BE267" s="1" t="str">
        <f>IF(BE244="","",'Cost and Benefit Parameters'!$O$24)</f>
        <v/>
      </c>
      <c r="BF267" s="1" t="str">
        <f>IF(BF244="","",'Cost and Benefit Parameters'!$O$24)</f>
        <v/>
      </c>
      <c r="BG267" s="1" t="str">
        <f>IF(BG244="","",'Cost and Benefit Parameters'!$O$24)</f>
        <v/>
      </c>
      <c r="BH267" s="1" t="str">
        <f>IF(BH244="","",'Cost and Benefit Parameters'!$O$24)</f>
        <v/>
      </c>
      <c r="BI267" s="1" t="str">
        <f>IF(BI244="","",'Cost and Benefit Parameters'!$O$24)</f>
        <v/>
      </c>
      <c r="BJ267" s="1" t="str">
        <f>IF(BJ244="","",'Cost and Benefit Parameters'!$O$24)</f>
        <v/>
      </c>
      <c r="BK267" s="1" t="str">
        <f>IF(BK244="","",'Cost and Benefit Parameters'!$O$24)</f>
        <v/>
      </c>
      <c r="BL267" s="1" t="str">
        <f>IF(BL244="","",'Cost and Benefit Parameters'!$O$24)</f>
        <v/>
      </c>
      <c r="BM267" s="1" t="str">
        <f>IF(BM244="","",'Cost and Benefit Parameters'!$O$24)</f>
        <v/>
      </c>
      <c r="BN267" s="1" t="str">
        <f>IF(BN244="","",'Cost and Benefit Parameters'!$O$24)</f>
        <v/>
      </c>
    </row>
    <row r="268" spans="1:72" x14ac:dyDescent="0.55000000000000004">
      <c r="A268" s="639"/>
      <c r="B268" t="s">
        <v>474</v>
      </c>
      <c r="H268" s="1" t="str">
        <f>IF(H245="","",'Cost and Benefit Parameters'!$O$24)</f>
        <v/>
      </c>
      <c r="I268" s="1" t="str">
        <f>IF(I245="","",'Cost and Benefit Parameters'!$O$24)</f>
        <v/>
      </c>
      <c r="J268" s="1" t="str">
        <f>IF(J245="","",'Cost and Benefit Parameters'!$O$24)</f>
        <v/>
      </c>
      <c r="K268" s="1" t="str">
        <f>IF(K245="","",'Cost and Benefit Parameters'!$O$24)</f>
        <v/>
      </c>
      <c r="L268" s="1" t="str">
        <f>IF(L245="","",'Cost and Benefit Parameters'!$O$24)</f>
        <v/>
      </c>
      <c r="M268" s="1" t="str">
        <f>IF(M245="","",'Cost and Benefit Parameters'!$O$24)</f>
        <v/>
      </c>
      <c r="N268" s="1" t="str">
        <f>IF(N245="","",'Cost and Benefit Parameters'!$O$24)</f>
        <v/>
      </c>
      <c r="O268" s="1">
        <f>IF(O245="","",'Cost and Benefit Parameters'!$O$24)</f>
        <v>114.79649999999992</v>
      </c>
      <c r="P268" s="1">
        <f>IF(P245="","",'Cost and Benefit Parameters'!$O$24)</f>
        <v>114.79649999999992</v>
      </c>
      <c r="Q268" s="1">
        <f>IF(Q245="","",'Cost and Benefit Parameters'!$O$24)</f>
        <v>114.79649999999992</v>
      </c>
      <c r="R268" s="1">
        <f>IF(R245="","",'Cost and Benefit Parameters'!$O$24)</f>
        <v>114.79649999999992</v>
      </c>
      <c r="S268" s="1">
        <f>IF(S245="","",'Cost and Benefit Parameters'!$O$24)</f>
        <v>114.79649999999992</v>
      </c>
      <c r="T268" s="1">
        <f>IF(T245="","",'Cost and Benefit Parameters'!$O$24)</f>
        <v>114.79649999999992</v>
      </c>
      <c r="U268" s="1">
        <f>IF(U245="","",'Cost and Benefit Parameters'!$O$24)</f>
        <v>114.79649999999992</v>
      </c>
      <c r="V268" s="1">
        <f>IF(V245="","",'Cost and Benefit Parameters'!$O$24)</f>
        <v>114.79649999999992</v>
      </c>
      <c r="W268" s="1">
        <f>IF(W245="","",'Cost and Benefit Parameters'!$O$24)</f>
        <v>114.79649999999992</v>
      </c>
      <c r="X268" s="1">
        <f>IF(X245="","",'Cost and Benefit Parameters'!$O$24)</f>
        <v>114.79649999999992</v>
      </c>
      <c r="Y268" s="1">
        <f>IF(Y245="","",'Cost and Benefit Parameters'!$O$24)</f>
        <v>114.79649999999992</v>
      </c>
      <c r="Z268" s="1">
        <f>IF(Z245="","",'Cost and Benefit Parameters'!$O$24)</f>
        <v>114.79649999999992</v>
      </c>
      <c r="AA268" s="1">
        <f>IF(AA245="","",'Cost and Benefit Parameters'!$O$24)</f>
        <v>114.79649999999992</v>
      </c>
      <c r="AB268" s="1">
        <f>IF(AB245="","",'Cost and Benefit Parameters'!$O$24)</f>
        <v>114.79649999999992</v>
      </c>
      <c r="AC268" s="1">
        <f>IF(AC245="","",'Cost and Benefit Parameters'!$O$24)</f>
        <v>114.79649999999992</v>
      </c>
      <c r="AD268" s="1">
        <f>IF(AD245="","",'Cost and Benefit Parameters'!$O$24)</f>
        <v>114.79649999999992</v>
      </c>
      <c r="AE268" s="1">
        <f>IF(AE245="","",'Cost and Benefit Parameters'!$O$24)</f>
        <v>114.79649999999992</v>
      </c>
      <c r="AF268" s="1">
        <f>IF(AF245="","",'Cost and Benefit Parameters'!$O$24)</f>
        <v>114.79649999999992</v>
      </c>
      <c r="AG268" s="1">
        <f>IF(AG245="","",'Cost and Benefit Parameters'!$O$24)</f>
        <v>114.79649999999992</v>
      </c>
      <c r="AH268" s="1">
        <f>IF(AH245="","",'Cost and Benefit Parameters'!$O$24)</f>
        <v>114.79649999999992</v>
      </c>
      <c r="AI268" s="1">
        <f>IF(AI245="","",'Cost and Benefit Parameters'!$O$24)</f>
        <v>114.79649999999992</v>
      </c>
      <c r="AJ268" s="1">
        <f>IF(AJ245="","",'Cost and Benefit Parameters'!$O$24)</f>
        <v>114.79649999999992</v>
      </c>
      <c r="AK268" s="1">
        <f>IF(AK245="","",'Cost and Benefit Parameters'!$O$24)</f>
        <v>114.79649999999992</v>
      </c>
      <c r="AL268" s="1">
        <f>IF(AL245="","",'Cost and Benefit Parameters'!$O$24)</f>
        <v>114.79649999999992</v>
      </c>
      <c r="AM268" s="1">
        <f>IF(AM245="","",'Cost and Benefit Parameters'!$O$24)</f>
        <v>114.79649999999992</v>
      </c>
      <c r="AN268" s="1">
        <f>IF(AN245="","",'Cost and Benefit Parameters'!$O$24)</f>
        <v>114.79649999999992</v>
      </c>
      <c r="AO268" s="1">
        <f>IF(AO245="","",'Cost and Benefit Parameters'!$O$24)</f>
        <v>114.79649999999992</v>
      </c>
      <c r="AP268" s="1">
        <f>IF(AP245="","",'Cost and Benefit Parameters'!$O$24)</f>
        <v>114.79649999999992</v>
      </c>
      <c r="AQ268" s="1">
        <f>IF(AQ245="","",'Cost and Benefit Parameters'!$O$24)</f>
        <v>114.79649999999992</v>
      </c>
      <c r="AR268" s="1">
        <f>IF(AR245="","",'Cost and Benefit Parameters'!$O$24)</f>
        <v>114.79649999999992</v>
      </c>
      <c r="AS268" s="1">
        <f>IF(AS245="","",'Cost and Benefit Parameters'!$O$24)</f>
        <v>114.79649999999992</v>
      </c>
      <c r="AT268" s="1">
        <f>IF(AT245="","",'Cost and Benefit Parameters'!$O$24)</f>
        <v>114.79649999999992</v>
      </c>
      <c r="AU268" s="1">
        <f>IF(AU245="","",'Cost and Benefit Parameters'!$O$24)</f>
        <v>114.79649999999992</v>
      </c>
      <c r="AV268" s="1">
        <f>IF(AV245="","",'Cost and Benefit Parameters'!$O$24)</f>
        <v>114.79649999999992</v>
      </c>
      <c r="AW268" s="1">
        <f>IF(AW245="","",'Cost and Benefit Parameters'!$O$24)</f>
        <v>114.79649999999992</v>
      </c>
      <c r="AX268" s="1">
        <f>IF(AX245="","",'Cost and Benefit Parameters'!$O$24)</f>
        <v>114.79649999999992</v>
      </c>
      <c r="AY268" s="1">
        <f>IF(AY245="","",'Cost and Benefit Parameters'!$O$24)</f>
        <v>114.79649999999992</v>
      </c>
      <c r="AZ268" s="1">
        <f>IF(AZ245="","",'Cost and Benefit Parameters'!$O$24)</f>
        <v>114.79649999999992</v>
      </c>
      <c r="BA268" s="1">
        <f>IF(BA245="","",'Cost and Benefit Parameters'!$O$24)</f>
        <v>114.79649999999992</v>
      </c>
      <c r="BB268" s="1">
        <f>IF(BB245="","",'Cost and Benefit Parameters'!$O$24)</f>
        <v>114.79649999999992</v>
      </c>
      <c r="BC268" s="1" t="str">
        <f>IF(BC245="","",'Cost and Benefit Parameters'!$O$24)</f>
        <v/>
      </c>
      <c r="BD268" s="1" t="str">
        <f>IF(BD245="","",'Cost and Benefit Parameters'!$O$24)</f>
        <v/>
      </c>
      <c r="BE268" s="1" t="str">
        <f>IF(BE245="","",'Cost and Benefit Parameters'!$O$24)</f>
        <v/>
      </c>
      <c r="BF268" s="1" t="str">
        <f>IF(BF245="","",'Cost and Benefit Parameters'!$O$24)</f>
        <v/>
      </c>
      <c r="BG268" s="1" t="str">
        <f>IF(BG245="","",'Cost and Benefit Parameters'!$O$24)</f>
        <v/>
      </c>
      <c r="BH268" s="1" t="str">
        <f>IF(BH245="","",'Cost and Benefit Parameters'!$O$24)</f>
        <v/>
      </c>
      <c r="BI268" s="1" t="str">
        <f>IF(BI245="","",'Cost and Benefit Parameters'!$O$24)</f>
        <v/>
      </c>
      <c r="BJ268" s="1" t="str">
        <f>IF(BJ245="","",'Cost and Benefit Parameters'!$O$24)</f>
        <v/>
      </c>
      <c r="BK268" s="1" t="str">
        <f>IF(BK245="","",'Cost and Benefit Parameters'!$O$24)</f>
        <v/>
      </c>
      <c r="BL268" s="1" t="str">
        <f>IF(BL245="","",'Cost and Benefit Parameters'!$O$24)</f>
        <v/>
      </c>
      <c r="BM268" s="1" t="str">
        <f>IF(BM245="","",'Cost and Benefit Parameters'!$O$24)</f>
        <v/>
      </c>
      <c r="BN268" s="1" t="str">
        <f>IF(BN245="","",'Cost and Benefit Parameters'!$O$24)</f>
        <v/>
      </c>
    </row>
    <row r="269" spans="1:72" x14ac:dyDescent="0.55000000000000004">
      <c r="A269" s="639"/>
      <c r="B269" t="s">
        <v>475</v>
      </c>
      <c r="H269" s="1" t="str">
        <f>IF(H246="","",'Cost and Benefit Parameters'!$O$24)</f>
        <v/>
      </c>
      <c r="I269" s="1" t="str">
        <f>IF(I246="","",'Cost and Benefit Parameters'!$O$24)</f>
        <v/>
      </c>
      <c r="J269" s="1" t="str">
        <f>IF(J246="","",'Cost and Benefit Parameters'!$O$24)</f>
        <v/>
      </c>
      <c r="K269" s="1" t="str">
        <f>IF(K246="","",'Cost and Benefit Parameters'!$O$24)</f>
        <v/>
      </c>
      <c r="L269" s="1" t="str">
        <f>IF(L246="","",'Cost and Benefit Parameters'!$O$24)</f>
        <v/>
      </c>
      <c r="M269" s="1" t="str">
        <f>IF(M246="","",'Cost and Benefit Parameters'!$O$24)</f>
        <v/>
      </c>
      <c r="N269" s="1" t="str">
        <f>IF(N246="","",'Cost and Benefit Parameters'!$O$24)</f>
        <v/>
      </c>
      <c r="O269" s="1" t="str">
        <f>IF(O246="","",'Cost and Benefit Parameters'!$O$24)</f>
        <v/>
      </c>
      <c r="P269" s="1">
        <f>IF(P246="","",'Cost and Benefit Parameters'!$O$24)</f>
        <v>114.79649999999992</v>
      </c>
      <c r="Q269" s="1">
        <f>IF(Q246="","",'Cost and Benefit Parameters'!$O$24)</f>
        <v>114.79649999999992</v>
      </c>
      <c r="R269" s="1">
        <f>IF(R246="","",'Cost and Benefit Parameters'!$O$24)</f>
        <v>114.79649999999992</v>
      </c>
      <c r="S269" s="1">
        <f>IF(S246="","",'Cost and Benefit Parameters'!$O$24)</f>
        <v>114.79649999999992</v>
      </c>
      <c r="T269" s="1">
        <f>IF(T246="","",'Cost and Benefit Parameters'!$O$24)</f>
        <v>114.79649999999992</v>
      </c>
      <c r="U269" s="1">
        <f>IF(U246="","",'Cost and Benefit Parameters'!$O$24)</f>
        <v>114.79649999999992</v>
      </c>
      <c r="V269" s="1">
        <f>IF(V246="","",'Cost and Benefit Parameters'!$O$24)</f>
        <v>114.79649999999992</v>
      </c>
      <c r="W269" s="1">
        <f>IF(W246="","",'Cost and Benefit Parameters'!$O$24)</f>
        <v>114.79649999999992</v>
      </c>
      <c r="X269" s="1">
        <f>IF(X246="","",'Cost and Benefit Parameters'!$O$24)</f>
        <v>114.79649999999992</v>
      </c>
      <c r="Y269" s="1">
        <f>IF(Y246="","",'Cost and Benefit Parameters'!$O$24)</f>
        <v>114.79649999999992</v>
      </c>
      <c r="Z269" s="1">
        <f>IF(Z246="","",'Cost and Benefit Parameters'!$O$24)</f>
        <v>114.79649999999992</v>
      </c>
      <c r="AA269" s="1">
        <f>IF(AA246="","",'Cost and Benefit Parameters'!$O$24)</f>
        <v>114.79649999999992</v>
      </c>
      <c r="AB269" s="1">
        <f>IF(AB246="","",'Cost and Benefit Parameters'!$O$24)</f>
        <v>114.79649999999992</v>
      </c>
      <c r="AC269" s="1">
        <f>IF(AC246="","",'Cost and Benefit Parameters'!$O$24)</f>
        <v>114.79649999999992</v>
      </c>
      <c r="AD269" s="1">
        <f>IF(AD246="","",'Cost and Benefit Parameters'!$O$24)</f>
        <v>114.79649999999992</v>
      </c>
      <c r="AE269" s="1">
        <f>IF(AE246="","",'Cost and Benefit Parameters'!$O$24)</f>
        <v>114.79649999999992</v>
      </c>
      <c r="AF269" s="1">
        <f>IF(AF246="","",'Cost and Benefit Parameters'!$O$24)</f>
        <v>114.79649999999992</v>
      </c>
      <c r="AG269" s="1">
        <f>IF(AG246="","",'Cost and Benefit Parameters'!$O$24)</f>
        <v>114.79649999999992</v>
      </c>
      <c r="AH269" s="1">
        <f>IF(AH246="","",'Cost and Benefit Parameters'!$O$24)</f>
        <v>114.79649999999992</v>
      </c>
      <c r="AI269" s="1">
        <f>IF(AI246="","",'Cost and Benefit Parameters'!$O$24)</f>
        <v>114.79649999999992</v>
      </c>
      <c r="AJ269" s="1">
        <f>IF(AJ246="","",'Cost and Benefit Parameters'!$O$24)</f>
        <v>114.79649999999992</v>
      </c>
      <c r="AK269" s="1">
        <f>IF(AK246="","",'Cost and Benefit Parameters'!$O$24)</f>
        <v>114.79649999999992</v>
      </c>
      <c r="AL269" s="1">
        <f>IF(AL246="","",'Cost and Benefit Parameters'!$O$24)</f>
        <v>114.79649999999992</v>
      </c>
      <c r="AM269" s="1">
        <f>IF(AM246="","",'Cost and Benefit Parameters'!$O$24)</f>
        <v>114.79649999999992</v>
      </c>
      <c r="AN269" s="1">
        <f>IF(AN246="","",'Cost and Benefit Parameters'!$O$24)</f>
        <v>114.79649999999992</v>
      </c>
      <c r="AO269" s="1">
        <f>IF(AO246="","",'Cost and Benefit Parameters'!$O$24)</f>
        <v>114.79649999999992</v>
      </c>
      <c r="AP269" s="1">
        <f>IF(AP246="","",'Cost and Benefit Parameters'!$O$24)</f>
        <v>114.79649999999992</v>
      </c>
      <c r="AQ269" s="1">
        <f>IF(AQ246="","",'Cost and Benefit Parameters'!$O$24)</f>
        <v>114.79649999999992</v>
      </c>
      <c r="AR269" s="1">
        <f>IF(AR246="","",'Cost and Benefit Parameters'!$O$24)</f>
        <v>114.79649999999992</v>
      </c>
      <c r="AS269" s="1">
        <f>IF(AS246="","",'Cost and Benefit Parameters'!$O$24)</f>
        <v>114.79649999999992</v>
      </c>
      <c r="AT269" s="1">
        <f>IF(AT246="","",'Cost and Benefit Parameters'!$O$24)</f>
        <v>114.79649999999992</v>
      </c>
      <c r="AU269" s="1">
        <f>IF(AU246="","",'Cost and Benefit Parameters'!$O$24)</f>
        <v>114.79649999999992</v>
      </c>
      <c r="AV269" s="1">
        <f>IF(AV246="","",'Cost and Benefit Parameters'!$O$24)</f>
        <v>114.79649999999992</v>
      </c>
      <c r="AW269" s="1">
        <f>IF(AW246="","",'Cost and Benefit Parameters'!$O$24)</f>
        <v>114.79649999999992</v>
      </c>
      <c r="AX269" s="1">
        <f>IF(AX246="","",'Cost and Benefit Parameters'!$O$24)</f>
        <v>114.79649999999992</v>
      </c>
      <c r="AY269" s="1">
        <f>IF(AY246="","",'Cost and Benefit Parameters'!$O$24)</f>
        <v>114.79649999999992</v>
      </c>
      <c r="AZ269" s="1">
        <f>IF(AZ246="","",'Cost and Benefit Parameters'!$O$24)</f>
        <v>114.79649999999992</v>
      </c>
      <c r="BA269" s="1">
        <f>IF(BA246="","",'Cost and Benefit Parameters'!$O$24)</f>
        <v>114.79649999999992</v>
      </c>
      <c r="BB269" s="1">
        <f>IF(BB246="","",'Cost and Benefit Parameters'!$O$24)</f>
        <v>114.79649999999992</v>
      </c>
      <c r="BC269" s="1">
        <f>IF(BC246="","",'Cost and Benefit Parameters'!$O$24)</f>
        <v>114.79649999999992</v>
      </c>
      <c r="BD269" s="1" t="str">
        <f>IF(BD246="","",'Cost and Benefit Parameters'!$O$24)</f>
        <v/>
      </c>
      <c r="BE269" s="1" t="str">
        <f>IF(BE246="","",'Cost and Benefit Parameters'!$O$24)</f>
        <v/>
      </c>
      <c r="BF269" s="1" t="str">
        <f>IF(BF246="","",'Cost and Benefit Parameters'!$O$24)</f>
        <v/>
      </c>
      <c r="BG269" s="1" t="str">
        <f>IF(BG246="","",'Cost and Benefit Parameters'!$O$24)</f>
        <v/>
      </c>
      <c r="BH269" s="1" t="str">
        <f>IF(BH246="","",'Cost and Benefit Parameters'!$O$24)</f>
        <v/>
      </c>
      <c r="BI269" s="1" t="str">
        <f>IF(BI246="","",'Cost and Benefit Parameters'!$O$24)</f>
        <v/>
      </c>
      <c r="BJ269" s="1" t="str">
        <f>IF(BJ246="","",'Cost and Benefit Parameters'!$O$24)</f>
        <v/>
      </c>
      <c r="BK269" s="1" t="str">
        <f>IF(BK246="","",'Cost and Benefit Parameters'!$O$24)</f>
        <v/>
      </c>
      <c r="BL269" s="1" t="str">
        <f>IF(BL246="","",'Cost and Benefit Parameters'!$O$24)</f>
        <v/>
      </c>
      <c r="BM269" s="1" t="str">
        <f>IF(BM246="","",'Cost and Benefit Parameters'!$O$24)</f>
        <v/>
      </c>
      <c r="BN269" s="1" t="str">
        <f>IF(BN246="","",'Cost and Benefit Parameters'!$O$24)</f>
        <v/>
      </c>
    </row>
    <row r="270" spans="1:72" x14ac:dyDescent="0.55000000000000004">
      <c r="A270" s="639"/>
      <c r="B270" t="s">
        <v>476</v>
      </c>
      <c r="H270" s="1" t="str">
        <f>IF(H247="","",'Cost and Benefit Parameters'!$O$24)</f>
        <v/>
      </c>
      <c r="I270" s="1" t="str">
        <f>IF(I247="","",'Cost and Benefit Parameters'!$O$24)</f>
        <v/>
      </c>
      <c r="J270" s="1" t="str">
        <f>IF(J247="","",'Cost and Benefit Parameters'!$O$24)</f>
        <v/>
      </c>
      <c r="K270" s="1" t="str">
        <f>IF(K247="","",'Cost and Benefit Parameters'!$O$24)</f>
        <v/>
      </c>
      <c r="L270" s="1" t="str">
        <f>IF(L247="","",'Cost and Benefit Parameters'!$O$24)</f>
        <v/>
      </c>
      <c r="M270" s="1" t="str">
        <f>IF(M247="","",'Cost and Benefit Parameters'!$O$24)</f>
        <v/>
      </c>
      <c r="N270" s="1" t="str">
        <f>IF(N247="","",'Cost and Benefit Parameters'!$O$24)</f>
        <v/>
      </c>
      <c r="O270" s="1" t="str">
        <f>IF(O247="","",'Cost and Benefit Parameters'!$O$24)</f>
        <v/>
      </c>
      <c r="P270" s="1" t="str">
        <f>IF(P247="","",'Cost and Benefit Parameters'!$O$24)</f>
        <v/>
      </c>
      <c r="Q270" s="1">
        <f>IF(Q247="","",'Cost and Benefit Parameters'!$O$24)</f>
        <v>114.79649999999992</v>
      </c>
      <c r="R270" s="1">
        <f>IF(R247="","",'Cost and Benefit Parameters'!$O$24)</f>
        <v>114.79649999999992</v>
      </c>
      <c r="S270" s="1">
        <f>IF(S247="","",'Cost and Benefit Parameters'!$O$24)</f>
        <v>114.79649999999992</v>
      </c>
      <c r="T270" s="1">
        <f>IF(T247="","",'Cost and Benefit Parameters'!$O$24)</f>
        <v>114.79649999999992</v>
      </c>
      <c r="U270" s="1">
        <f>IF(U247="","",'Cost and Benefit Parameters'!$O$24)</f>
        <v>114.79649999999992</v>
      </c>
      <c r="V270" s="1">
        <f>IF(V247="","",'Cost and Benefit Parameters'!$O$24)</f>
        <v>114.79649999999992</v>
      </c>
      <c r="W270" s="1">
        <f>IF(W247="","",'Cost and Benefit Parameters'!$O$24)</f>
        <v>114.79649999999992</v>
      </c>
      <c r="X270" s="1">
        <f>IF(X247="","",'Cost and Benefit Parameters'!$O$24)</f>
        <v>114.79649999999992</v>
      </c>
      <c r="Y270" s="1">
        <f>IF(Y247="","",'Cost and Benefit Parameters'!$O$24)</f>
        <v>114.79649999999992</v>
      </c>
      <c r="Z270" s="1">
        <f>IF(Z247="","",'Cost and Benefit Parameters'!$O$24)</f>
        <v>114.79649999999992</v>
      </c>
      <c r="AA270" s="1">
        <f>IF(AA247="","",'Cost and Benefit Parameters'!$O$24)</f>
        <v>114.79649999999992</v>
      </c>
      <c r="AB270" s="1">
        <f>IF(AB247="","",'Cost and Benefit Parameters'!$O$24)</f>
        <v>114.79649999999992</v>
      </c>
      <c r="AC270" s="1">
        <f>IF(AC247="","",'Cost and Benefit Parameters'!$O$24)</f>
        <v>114.79649999999992</v>
      </c>
      <c r="AD270" s="1">
        <f>IF(AD247="","",'Cost and Benefit Parameters'!$O$24)</f>
        <v>114.79649999999992</v>
      </c>
      <c r="AE270" s="1">
        <f>IF(AE247="","",'Cost and Benefit Parameters'!$O$24)</f>
        <v>114.79649999999992</v>
      </c>
      <c r="AF270" s="1">
        <f>IF(AF247="","",'Cost and Benefit Parameters'!$O$24)</f>
        <v>114.79649999999992</v>
      </c>
      <c r="AG270" s="1">
        <f>IF(AG247="","",'Cost and Benefit Parameters'!$O$24)</f>
        <v>114.79649999999992</v>
      </c>
      <c r="AH270" s="1">
        <f>IF(AH247="","",'Cost and Benefit Parameters'!$O$24)</f>
        <v>114.79649999999992</v>
      </c>
      <c r="AI270" s="1">
        <f>IF(AI247="","",'Cost and Benefit Parameters'!$O$24)</f>
        <v>114.79649999999992</v>
      </c>
      <c r="AJ270" s="1">
        <f>IF(AJ247="","",'Cost and Benefit Parameters'!$O$24)</f>
        <v>114.79649999999992</v>
      </c>
      <c r="AK270" s="1">
        <f>IF(AK247="","",'Cost and Benefit Parameters'!$O$24)</f>
        <v>114.79649999999992</v>
      </c>
      <c r="AL270" s="1">
        <f>IF(AL247="","",'Cost and Benefit Parameters'!$O$24)</f>
        <v>114.79649999999992</v>
      </c>
      <c r="AM270" s="1">
        <f>IF(AM247="","",'Cost and Benefit Parameters'!$O$24)</f>
        <v>114.79649999999992</v>
      </c>
      <c r="AN270" s="1">
        <f>IF(AN247="","",'Cost and Benefit Parameters'!$O$24)</f>
        <v>114.79649999999992</v>
      </c>
      <c r="AO270" s="1">
        <f>IF(AO247="","",'Cost and Benefit Parameters'!$O$24)</f>
        <v>114.79649999999992</v>
      </c>
      <c r="AP270" s="1">
        <f>IF(AP247="","",'Cost and Benefit Parameters'!$O$24)</f>
        <v>114.79649999999992</v>
      </c>
      <c r="AQ270" s="1">
        <f>IF(AQ247="","",'Cost and Benefit Parameters'!$O$24)</f>
        <v>114.79649999999992</v>
      </c>
      <c r="AR270" s="1">
        <f>IF(AR247="","",'Cost and Benefit Parameters'!$O$24)</f>
        <v>114.79649999999992</v>
      </c>
      <c r="AS270" s="1">
        <f>IF(AS247="","",'Cost and Benefit Parameters'!$O$24)</f>
        <v>114.79649999999992</v>
      </c>
      <c r="AT270" s="1">
        <f>IF(AT247="","",'Cost and Benefit Parameters'!$O$24)</f>
        <v>114.79649999999992</v>
      </c>
      <c r="AU270" s="1">
        <f>IF(AU247="","",'Cost and Benefit Parameters'!$O$24)</f>
        <v>114.79649999999992</v>
      </c>
      <c r="AV270" s="1">
        <f>IF(AV247="","",'Cost and Benefit Parameters'!$O$24)</f>
        <v>114.79649999999992</v>
      </c>
      <c r="AW270" s="1">
        <f>IF(AW247="","",'Cost and Benefit Parameters'!$O$24)</f>
        <v>114.79649999999992</v>
      </c>
      <c r="AX270" s="1">
        <f>IF(AX247="","",'Cost and Benefit Parameters'!$O$24)</f>
        <v>114.79649999999992</v>
      </c>
      <c r="AY270" s="1">
        <f>IF(AY247="","",'Cost and Benefit Parameters'!$O$24)</f>
        <v>114.79649999999992</v>
      </c>
      <c r="AZ270" s="1">
        <f>IF(AZ247="","",'Cost and Benefit Parameters'!$O$24)</f>
        <v>114.79649999999992</v>
      </c>
      <c r="BA270" s="1">
        <f>IF(BA247="","",'Cost and Benefit Parameters'!$O$24)</f>
        <v>114.79649999999992</v>
      </c>
      <c r="BB270" s="1">
        <f>IF(BB247="","",'Cost and Benefit Parameters'!$O$24)</f>
        <v>114.79649999999992</v>
      </c>
      <c r="BC270" s="1">
        <f>IF(BC247="","",'Cost and Benefit Parameters'!$O$24)</f>
        <v>114.79649999999992</v>
      </c>
      <c r="BD270" s="1">
        <f>IF(BD247="","",'Cost and Benefit Parameters'!$O$24)</f>
        <v>114.79649999999992</v>
      </c>
      <c r="BE270" s="1" t="str">
        <f>IF(BE247="","",'Cost and Benefit Parameters'!$O$24)</f>
        <v/>
      </c>
      <c r="BF270" s="1" t="str">
        <f>IF(BF247="","",'Cost and Benefit Parameters'!$O$24)</f>
        <v/>
      </c>
      <c r="BG270" s="1" t="str">
        <f>IF(BG247="","",'Cost and Benefit Parameters'!$O$24)</f>
        <v/>
      </c>
      <c r="BH270" s="1" t="str">
        <f>IF(BH247="","",'Cost and Benefit Parameters'!$O$24)</f>
        <v/>
      </c>
      <c r="BI270" s="1" t="str">
        <f>IF(BI247="","",'Cost and Benefit Parameters'!$O$24)</f>
        <v/>
      </c>
      <c r="BJ270" s="1" t="str">
        <f>IF(BJ247="","",'Cost and Benefit Parameters'!$O$24)</f>
        <v/>
      </c>
      <c r="BK270" s="1" t="str">
        <f>IF(BK247="","",'Cost and Benefit Parameters'!$O$24)</f>
        <v/>
      </c>
      <c r="BL270" s="1" t="str">
        <f>IF(BL247="","",'Cost and Benefit Parameters'!$O$24)</f>
        <v/>
      </c>
      <c r="BM270" s="1" t="str">
        <f>IF(BM247="","",'Cost and Benefit Parameters'!$O$24)</f>
        <v/>
      </c>
      <c r="BN270" s="1" t="str">
        <f>IF(BN247="","",'Cost and Benefit Parameters'!$O$24)</f>
        <v/>
      </c>
    </row>
    <row r="271" spans="1:72" x14ac:dyDescent="0.55000000000000004">
      <c r="A271" s="639"/>
      <c r="B271" t="s">
        <v>477</v>
      </c>
      <c r="H271" s="1" t="str">
        <f>IF(H248="","",'Cost and Benefit Parameters'!$O$24)</f>
        <v/>
      </c>
      <c r="I271" s="1" t="str">
        <f>IF(I248="","",'Cost and Benefit Parameters'!$O$24)</f>
        <v/>
      </c>
      <c r="J271" s="1" t="str">
        <f>IF(J248="","",'Cost and Benefit Parameters'!$O$24)</f>
        <v/>
      </c>
      <c r="K271" s="1" t="str">
        <f>IF(K248="","",'Cost and Benefit Parameters'!$O$24)</f>
        <v/>
      </c>
      <c r="L271" s="1" t="str">
        <f>IF(L248="","",'Cost and Benefit Parameters'!$O$24)</f>
        <v/>
      </c>
      <c r="M271" s="1" t="str">
        <f>IF(M248="","",'Cost and Benefit Parameters'!$O$24)</f>
        <v/>
      </c>
      <c r="N271" s="1" t="str">
        <f>IF(N248="","",'Cost and Benefit Parameters'!$O$24)</f>
        <v/>
      </c>
      <c r="O271" s="1" t="str">
        <f>IF(O248="","",'Cost and Benefit Parameters'!$O$24)</f>
        <v/>
      </c>
      <c r="P271" s="1" t="str">
        <f>IF(P248="","",'Cost and Benefit Parameters'!$O$24)</f>
        <v/>
      </c>
      <c r="Q271" s="1" t="str">
        <f>IF(Q248="","",'Cost and Benefit Parameters'!$O$24)</f>
        <v/>
      </c>
      <c r="R271" s="1">
        <f>IF(R248="","",'Cost and Benefit Parameters'!$O$24)</f>
        <v>114.79649999999992</v>
      </c>
      <c r="S271" s="1">
        <f>IF(S248="","",'Cost and Benefit Parameters'!$O$24)</f>
        <v>114.79649999999992</v>
      </c>
      <c r="T271" s="1">
        <f>IF(T248="","",'Cost and Benefit Parameters'!$O$24)</f>
        <v>114.79649999999992</v>
      </c>
      <c r="U271" s="1">
        <f>IF(U248="","",'Cost and Benefit Parameters'!$O$24)</f>
        <v>114.79649999999992</v>
      </c>
      <c r="V271" s="1">
        <f>IF(V248="","",'Cost and Benefit Parameters'!$O$24)</f>
        <v>114.79649999999992</v>
      </c>
      <c r="W271" s="1">
        <f>IF(W248="","",'Cost and Benefit Parameters'!$O$24)</f>
        <v>114.79649999999992</v>
      </c>
      <c r="X271" s="1">
        <f>IF(X248="","",'Cost and Benefit Parameters'!$O$24)</f>
        <v>114.79649999999992</v>
      </c>
      <c r="Y271" s="1">
        <f>IF(Y248="","",'Cost and Benefit Parameters'!$O$24)</f>
        <v>114.79649999999992</v>
      </c>
      <c r="Z271" s="1">
        <f>IF(Z248="","",'Cost and Benefit Parameters'!$O$24)</f>
        <v>114.79649999999992</v>
      </c>
      <c r="AA271" s="1">
        <f>IF(AA248="","",'Cost and Benefit Parameters'!$O$24)</f>
        <v>114.79649999999992</v>
      </c>
      <c r="AB271" s="1">
        <f>IF(AB248="","",'Cost and Benefit Parameters'!$O$24)</f>
        <v>114.79649999999992</v>
      </c>
      <c r="AC271" s="1">
        <f>IF(AC248="","",'Cost and Benefit Parameters'!$O$24)</f>
        <v>114.79649999999992</v>
      </c>
      <c r="AD271" s="1">
        <f>IF(AD248="","",'Cost and Benefit Parameters'!$O$24)</f>
        <v>114.79649999999992</v>
      </c>
      <c r="AE271" s="1">
        <f>IF(AE248="","",'Cost and Benefit Parameters'!$O$24)</f>
        <v>114.79649999999992</v>
      </c>
      <c r="AF271" s="1">
        <f>IF(AF248="","",'Cost and Benefit Parameters'!$O$24)</f>
        <v>114.79649999999992</v>
      </c>
      <c r="AG271" s="1">
        <f>IF(AG248="","",'Cost and Benefit Parameters'!$O$24)</f>
        <v>114.79649999999992</v>
      </c>
      <c r="AH271" s="1">
        <f>IF(AH248="","",'Cost and Benefit Parameters'!$O$24)</f>
        <v>114.79649999999992</v>
      </c>
      <c r="AI271" s="1">
        <f>IF(AI248="","",'Cost and Benefit Parameters'!$O$24)</f>
        <v>114.79649999999992</v>
      </c>
      <c r="AJ271" s="1">
        <f>IF(AJ248="","",'Cost and Benefit Parameters'!$O$24)</f>
        <v>114.79649999999992</v>
      </c>
      <c r="AK271" s="1">
        <f>IF(AK248="","",'Cost and Benefit Parameters'!$O$24)</f>
        <v>114.79649999999992</v>
      </c>
      <c r="AL271" s="1">
        <f>IF(AL248="","",'Cost and Benefit Parameters'!$O$24)</f>
        <v>114.79649999999992</v>
      </c>
      <c r="AM271" s="1">
        <f>IF(AM248="","",'Cost and Benefit Parameters'!$O$24)</f>
        <v>114.79649999999992</v>
      </c>
      <c r="AN271" s="1">
        <f>IF(AN248="","",'Cost and Benefit Parameters'!$O$24)</f>
        <v>114.79649999999992</v>
      </c>
      <c r="AO271" s="1">
        <f>IF(AO248="","",'Cost and Benefit Parameters'!$O$24)</f>
        <v>114.79649999999992</v>
      </c>
      <c r="AP271" s="1">
        <f>IF(AP248="","",'Cost and Benefit Parameters'!$O$24)</f>
        <v>114.79649999999992</v>
      </c>
      <c r="AQ271" s="1">
        <f>IF(AQ248="","",'Cost and Benefit Parameters'!$O$24)</f>
        <v>114.79649999999992</v>
      </c>
      <c r="AR271" s="1">
        <f>IF(AR248="","",'Cost and Benefit Parameters'!$O$24)</f>
        <v>114.79649999999992</v>
      </c>
      <c r="AS271" s="1">
        <f>IF(AS248="","",'Cost and Benefit Parameters'!$O$24)</f>
        <v>114.79649999999992</v>
      </c>
      <c r="AT271" s="1">
        <f>IF(AT248="","",'Cost and Benefit Parameters'!$O$24)</f>
        <v>114.79649999999992</v>
      </c>
      <c r="AU271" s="1">
        <f>IF(AU248="","",'Cost and Benefit Parameters'!$O$24)</f>
        <v>114.79649999999992</v>
      </c>
      <c r="AV271" s="1">
        <f>IF(AV248="","",'Cost and Benefit Parameters'!$O$24)</f>
        <v>114.79649999999992</v>
      </c>
      <c r="AW271" s="1">
        <f>IF(AW248="","",'Cost and Benefit Parameters'!$O$24)</f>
        <v>114.79649999999992</v>
      </c>
      <c r="AX271" s="1">
        <f>IF(AX248="","",'Cost and Benefit Parameters'!$O$24)</f>
        <v>114.79649999999992</v>
      </c>
      <c r="AY271" s="1">
        <f>IF(AY248="","",'Cost and Benefit Parameters'!$O$24)</f>
        <v>114.79649999999992</v>
      </c>
      <c r="AZ271" s="1">
        <f>IF(AZ248="","",'Cost and Benefit Parameters'!$O$24)</f>
        <v>114.79649999999992</v>
      </c>
      <c r="BA271" s="1">
        <f>IF(BA248="","",'Cost and Benefit Parameters'!$O$24)</f>
        <v>114.79649999999992</v>
      </c>
      <c r="BB271" s="1">
        <f>IF(BB248="","",'Cost and Benefit Parameters'!$O$24)</f>
        <v>114.79649999999992</v>
      </c>
      <c r="BC271" s="1">
        <f>IF(BC248="","",'Cost and Benefit Parameters'!$O$24)</f>
        <v>114.79649999999992</v>
      </c>
      <c r="BD271" s="1">
        <f>IF(BD248="","",'Cost and Benefit Parameters'!$O$24)</f>
        <v>114.79649999999992</v>
      </c>
      <c r="BE271" s="1">
        <f>IF(BE248="","",'Cost and Benefit Parameters'!$O$24)</f>
        <v>114.79649999999992</v>
      </c>
      <c r="BF271" s="1" t="str">
        <f>IF(BF248="","",'Cost and Benefit Parameters'!$O$24)</f>
        <v/>
      </c>
      <c r="BG271" s="1" t="str">
        <f>IF(BG248="","",'Cost and Benefit Parameters'!$O$24)</f>
        <v/>
      </c>
      <c r="BH271" s="1" t="str">
        <f>IF(BH248="","",'Cost and Benefit Parameters'!$O$24)</f>
        <v/>
      </c>
      <c r="BI271" s="1" t="str">
        <f>IF(BI248="","",'Cost and Benefit Parameters'!$O$24)</f>
        <v/>
      </c>
      <c r="BJ271" s="1" t="str">
        <f>IF(BJ248="","",'Cost and Benefit Parameters'!$O$24)</f>
        <v/>
      </c>
      <c r="BK271" s="1" t="str">
        <f>IF(BK248="","",'Cost and Benefit Parameters'!$O$24)</f>
        <v/>
      </c>
      <c r="BL271" s="1" t="str">
        <f>IF(BL248="","",'Cost and Benefit Parameters'!$O$24)</f>
        <v/>
      </c>
      <c r="BM271" s="1" t="str">
        <f>IF(BM248="","",'Cost and Benefit Parameters'!$O$24)</f>
        <v/>
      </c>
      <c r="BN271" s="1" t="str">
        <f>IF(BN248="","",'Cost and Benefit Parameters'!$O$24)</f>
        <v/>
      </c>
    </row>
    <row r="272" spans="1:72" x14ac:dyDescent="0.55000000000000004">
      <c r="A272" s="639"/>
      <c r="B272" t="s">
        <v>478</v>
      </c>
      <c r="H272" s="1" t="str">
        <f>IF(H249="","",'Cost and Benefit Parameters'!$O$24)</f>
        <v/>
      </c>
      <c r="I272" s="1" t="str">
        <f>IF(I249="","",'Cost and Benefit Parameters'!$O$24)</f>
        <v/>
      </c>
      <c r="J272" s="1" t="str">
        <f>IF(J249="","",'Cost and Benefit Parameters'!$O$24)</f>
        <v/>
      </c>
      <c r="K272" s="1" t="str">
        <f>IF(K249="","",'Cost and Benefit Parameters'!$O$24)</f>
        <v/>
      </c>
      <c r="L272" s="1" t="str">
        <f>IF(L249="","",'Cost and Benefit Parameters'!$O$24)</f>
        <v/>
      </c>
      <c r="M272" s="1" t="str">
        <f>IF(M249="","",'Cost and Benefit Parameters'!$O$24)</f>
        <v/>
      </c>
      <c r="N272" s="1" t="str">
        <f>IF(N249="","",'Cost and Benefit Parameters'!$O$24)</f>
        <v/>
      </c>
      <c r="O272" s="1" t="str">
        <f>IF(O249="","",'Cost and Benefit Parameters'!$O$24)</f>
        <v/>
      </c>
      <c r="P272" s="1" t="str">
        <f>IF(P249="","",'Cost and Benefit Parameters'!$O$24)</f>
        <v/>
      </c>
      <c r="Q272" s="1" t="str">
        <f>IF(Q249="","",'Cost and Benefit Parameters'!$O$24)</f>
        <v/>
      </c>
      <c r="R272" s="1" t="str">
        <f>IF(R249="","",'Cost and Benefit Parameters'!$O$24)</f>
        <v/>
      </c>
      <c r="S272" s="1">
        <f>IF(S249="","",'Cost and Benefit Parameters'!$O$24)</f>
        <v>114.79649999999992</v>
      </c>
      <c r="T272" s="1">
        <f>IF(T249="","",'Cost and Benefit Parameters'!$O$24)</f>
        <v>114.79649999999992</v>
      </c>
      <c r="U272" s="1">
        <f>IF(U249="","",'Cost and Benefit Parameters'!$O$24)</f>
        <v>114.79649999999992</v>
      </c>
      <c r="V272" s="1">
        <f>IF(V249="","",'Cost and Benefit Parameters'!$O$24)</f>
        <v>114.79649999999992</v>
      </c>
      <c r="W272" s="1">
        <f>IF(W249="","",'Cost and Benefit Parameters'!$O$24)</f>
        <v>114.79649999999992</v>
      </c>
      <c r="X272" s="1">
        <f>IF(X249="","",'Cost and Benefit Parameters'!$O$24)</f>
        <v>114.79649999999992</v>
      </c>
      <c r="Y272" s="1">
        <f>IF(Y249="","",'Cost and Benefit Parameters'!$O$24)</f>
        <v>114.79649999999992</v>
      </c>
      <c r="Z272" s="1">
        <f>IF(Z249="","",'Cost and Benefit Parameters'!$O$24)</f>
        <v>114.79649999999992</v>
      </c>
      <c r="AA272" s="1">
        <f>IF(AA249="","",'Cost and Benefit Parameters'!$O$24)</f>
        <v>114.79649999999992</v>
      </c>
      <c r="AB272" s="1">
        <f>IF(AB249="","",'Cost and Benefit Parameters'!$O$24)</f>
        <v>114.79649999999992</v>
      </c>
      <c r="AC272" s="1">
        <f>IF(AC249="","",'Cost and Benefit Parameters'!$O$24)</f>
        <v>114.79649999999992</v>
      </c>
      <c r="AD272" s="1">
        <f>IF(AD249="","",'Cost and Benefit Parameters'!$O$24)</f>
        <v>114.79649999999992</v>
      </c>
      <c r="AE272" s="1">
        <f>IF(AE249="","",'Cost and Benefit Parameters'!$O$24)</f>
        <v>114.79649999999992</v>
      </c>
      <c r="AF272" s="1">
        <f>IF(AF249="","",'Cost and Benefit Parameters'!$O$24)</f>
        <v>114.79649999999992</v>
      </c>
      <c r="AG272" s="1">
        <f>IF(AG249="","",'Cost and Benefit Parameters'!$O$24)</f>
        <v>114.79649999999992</v>
      </c>
      <c r="AH272" s="1">
        <f>IF(AH249="","",'Cost and Benefit Parameters'!$O$24)</f>
        <v>114.79649999999992</v>
      </c>
      <c r="AI272" s="1">
        <f>IF(AI249="","",'Cost and Benefit Parameters'!$O$24)</f>
        <v>114.79649999999992</v>
      </c>
      <c r="AJ272" s="1">
        <f>IF(AJ249="","",'Cost and Benefit Parameters'!$O$24)</f>
        <v>114.79649999999992</v>
      </c>
      <c r="AK272" s="1">
        <f>IF(AK249="","",'Cost and Benefit Parameters'!$O$24)</f>
        <v>114.79649999999992</v>
      </c>
      <c r="AL272" s="1">
        <f>IF(AL249="","",'Cost and Benefit Parameters'!$O$24)</f>
        <v>114.79649999999992</v>
      </c>
      <c r="AM272" s="1">
        <f>IF(AM249="","",'Cost and Benefit Parameters'!$O$24)</f>
        <v>114.79649999999992</v>
      </c>
      <c r="AN272" s="1">
        <f>IF(AN249="","",'Cost and Benefit Parameters'!$O$24)</f>
        <v>114.79649999999992</v>
      </c>
      <c r="AO272" s="1">
        <f>IF(AO249="","",'Cost and Benefit Parameters'!$O$24)</f>
        <v>114.79649999999992</v>
      </c>
      <c r="AP272" s="1">
        <f>IF(AP249="","",'Cost and Benefit Parameters'!$O$24)</f>
        <v>114.79649999999992</v>
      </c>
      <c r="AQ272" s="1">
        <f>IF(AQ249="","",'Cost and Benefit Parameters'!$O$24)</f>
        <v>114.79649999999992</v>
      </c>
      <c r="AR272" s="1">
        <f>IF(AR249="","",'Cost and Benefit Parameters'!$O$24)</f>
        <v>114.79649999999992</v>
      </c>
      <c r="AS272" s="1">
        <f>IF(AS249="","",'Cost and Benefit Parameters'!$O$24)</f>
        <v>114.79649999999992</v>
      </c>
      <c r="AT272" s="1">
        <f>IF(AT249="","",'Cost and Benefit Parameters'!$O$24)</f>
        <v>114.79649999999992</v>
      </c>
      <c r="AU272" s="1">
        <f>IF(AU249="","",'Cost and Benefit Parameters'!$O$24)</f>
        <v>114.79649999999992</v>
      </c>
      <c r="AV272" s="1">
        <f>IF(AV249="","",'Cost and Benefit Parameters'!$O$24)</f>
        <v>114.79649999999992</v>
      </c>
      <c r="AW272" s="1">
        <f>IF(AW249="","",'Cost and Benefit Parameters'!$O$24)</f>
        <v>114.79649999999992</v>
      </c>
      <c r="AX272" s="1">
        <f>IF(AX249="","",'Cost and Benefit Parameters'!$O$24)</f>
        <v>114.79649999999992</v>
      </c>
      <c r="AY272" s="1">
        <f>IF(AY249="","",'Cost and Benefit Parameters'!$O$24)</f>
        <v>114.79649999999992</v>
      </c>
      <c r="AZ272" s="1">
        <f>IF(AZ249="","",'Cost and Benefit Parameters'!$O$24)</f>
        <v>114.79649999999992</v>
      </c>
      <c r="BA272" s="1">
        <f>IF(BA249="","",'Cost and Benefit Parameters'!$O$24)</f>
        <v>114.79649999999992</v>
      </c>
      <c r="BB272" s="1">
        <f>IF(BB249="","",'Cost and Benefit Parameters'!$O$24)</f>
        <v>114.79649999999992</v>
      </c>
      <c r="BC272" s="1">
        <f>IF(BC249="","",'Cost and Benefit Parameters'!$O$24)</f>
        <v>114.79649999999992</v>
      </c>
      <c r="BD272" s="1">
        <f>IF(BD249="","",'Cost and Benefit Parameters'!$O$24)</f>
        <v>114.79649999999992</v>
      </c>
      <c r="BE272" s="1">
        <f>IF(BE249="","",'Cost and Benefit Parameters'!$O$24)</f>
        <v>114.79649999999992</v>
      </c>
      <c r="BF272" s="1">
        <f>IF(BF249="","",'Cost and Benefit Parameters'!$O$24)</f>
        <v>114.79649999999992</v>
      </c>
      <c r="BG272" s="1" t="str">
        <f>IF(BG249="","",'Cost and Benefit Parameters'!$O$24)</f>
        <v/>
      </c>
      <c r="BH272" s="1" t="str">
        <f>IF(BH249="","",'Cost and Benefit Parameters'!$O$24)</f>
        <v/>
      </c>
      <c r="BI272" s="1" t="str">
        <f>IF(BI249="","",'Cost and Benefit Parameters'!$O$24)</f>
        <v/>
      </c>
      <c r="BJ272" s="1" t="str">
        <f>IF(BJ249="","",'Cost and Benefit Parameters'!$O$24)</f>
        <v/>
      </c>
      <c r="BK272" s="1" t="str">
        <f>IF(BK249="","",'Cost and Benefit Parameters'!$O$24)</f>
        <v/>
      </c>
      <c r="BL272" s="1" t="str">
        <f>IF(BL249="","",'Cost and Benefit Parameters'!$O$24)</f>
        <v/>
      </c>
      <c r="BM272" s="1" t="str">
        <f>IF(BM249="","",'Cost and Benefit Parameters'!$O$24)</f>
        <v/>
      </c>
      <c r="BN272" s="1" t="str">
        <f>IF(BN249="","",'Cost and Benefit Parameters'!$O$24)</f>
        <v/>
      </c>
    </row>
    <row r="273" spans="1:72" x14ac:dyDescent="0.55000000000000004">
      <c r="A273" s="639"/>
      <c r="B273" t="s">
        <v>479</v>
      </c>
      <c r="H273" s="1" t="str">
        <f>IF(H250="","",'Cost and Benefit Parameters'!$O$24)</f>
        <v/>
      </c>
      <c r="I273" s="1" t="str">
        <f>IF(I250="","",'Cost and Benefit Parameters'!$O$24)</f>
        <v/>
      </c>
      <c r="J273" s="1" t="str">
        <f>IF(J250="","",'Cost and Benefit Parameters'!$O$24)</f>
        <v/>
      </c>
      <c r="K273" s="1" t="str">
        <f>IF(K250="","",'Cost and Benefit Parameters'!$O$24)</f>
        <v/>
      </c>
      <c r="L273" s="1" t="str">
        <f>IF(L250="","",'Cost and Benefit Parameters'!$O$24)</f>
        <v/>
      </c>
      <c r="M273" s="1" t="str">
        <f>IF(M250="","",'Cost and Benefit Parameters'!$O$24)</f>
        <v/>
      </c>
      <c r="N273" s="1" t="str">
        <f>IF(N250="","",'Cost and Benefit Parameters'!$O$24)</f>
        <v/>
      </c>
      <c r="O273" s="1" t="str">
        <f>IF(O250="","",'Cost and Benefit Parameters'!$O$24)</f>
        <v/>
      </c>
      <c r="P273" s="1" t="str">
        <f>IF(P250="","",'Cost and Benefit Parameters'!$O$24)</f>
        <v/>
      </c>
      <c r="Q273" s="1" t="str">
        <f>IF(Q250="","",'Cost and Benefit Parameters'!$O$24)</f>
        <v/>
      </c>
      <c r="R273" s="1" t="str">
        <f>IF(R250="","",'Cost and Benefit Parameters'!$O$24)</f>
        <v/>
      </c>
      <c r="S273" s="1" t="str">
        <f>IF(S250="","",'Cost and Benefit Parameters'!$O$24)</f>
        <v/>
      </c>
      <c r="T273" s="1">
        <f>IF(T250="","",'Cost and Benefit Parameters'!$O$24)</f>
        <v>114.79649999999992</v>
      </c>
      <c r="U273" s="1">
        <f>IF(U250="","",'Cost and Benefit Parameters'!$O$24)</f>
        <v>114.79649999999992</v>
      </c>
      <c r="V273" s="1">
        <f>IF(V250="","",'Cost and Benefit Parameters'!$O$24)</f>
        <v>114.79649999999992</v>
      </c>
      <c r="W273" s="1">
        <f>IF(W250="","",'Cost and Benefit Parameters'!$O$24)</f>
        <v>114.79649999999992</v>
      </c>
      <c r="X273" s="1">
        <f>IF(X250="","",'Cost and Benefit Parameters'!$O$24)</f>
        <v>114.79649999999992</v>
      </c>
      <c r="Y273" s="1">
        <f>IF(Y250="","",'Cost and Benefit Parameters'!$O$24)</f>
        <v>114.79649999999992</v>
      </c>
      <c r="Z273" s="1">
        <f>IF(Z250="","",'Cost and Benefit Parameters'!$O$24)</f>
        <v>114.79649999999992</v>
      </c>
      <c r="AA273" s="1">
        <f>IF(AA250="","",'Cost and Benefit Parameters'!$O$24)</f>
        <v>114.79649999999992</v>
      </c>
      <c r="AB273" s="1">
        <f>IF(AB250="","",'Cost and Benefit Parameters'!$O$24)</f>
        <v>114.79649999999992</v>
      </c>
      <c r="AC273" s="1">
        <f>IF(AC250="","",'Cost and Benefit Parameters'!$O$24)</f>
        <v>114.79649999999992</v>
      </c>
      <c r="AD273" s="1">
        <f>IF(AD250="","",'Cost and Benefit Parameters'!$O$24)</f>
        <v>114.79649999999992</v>
      </c>
      <c r="AE273" s="1">
        <f>IF(AE250="","",'Cost and Benefit Parameters'!$O$24)</f>
        <v>114.79649999999992</v>
      </c>
      <c r="AF273" s="1">
        <f>IF(AF250="","",'Cost and Benefit Parameters'!$O$24)</f>
        <v>114.79649999999992</v>
      </c>
      <c r="AG273" s="1">
        <f>IF(AG250="","",'Cost and Benefit Parameters'!$O$24)</f>
        <v>114.79649999999992</v>
      </c>
      <c r="AH273" s="1">
        <f>IF(AH250="","",'Cost and Benefit Parameters'!$O$24)</f>
        <v>114.79649999999992</v>
      </c>
      <c r="AI273" s="1">
        <f>IF(AI250="","",'Cost and Benefit Parameters'!$O$24)</f>
        <v>114.79649999999992</v>
      </c>
      <c r="AJ273" s="1">
        <f>IF(AJ250="","",'Cost and Benefit Parameters'!$O$24)</f>
        <v>114.79649999999992</v>
      </c>
      <c r="AK273" s="1">
        <f>IF(AK250="","",'Cost and Benefit Parameters'!$O$24)</f>
        <v>114.79649999999992</v>
      </c>
      <c r="AL273" s="1">
        <f>IF(AL250="","",'Cost and Benefit Parameters'!$O$24)</f>
        <v>114.79649999999992</v>
      </c>
      <c r="AM273" s="1">
        <f>IF(AM250="","",'Cost and Benefit Parameters'!$O$24)</f>
        <v>114.79649999999992</v>
      </c>
      <c r="AN273" s="1">
        <f>IF(AN250="","",'Cost and Benefit Parameters'!$O$24)</f>
        <v>114.79649999999992</v>
      </c>
      <c r="AO273" s="1">
        <f>IF(AO250="","",'Cost and Benefit Parameters'!$O$24)</f>
        <v>114.79649999999992</v>
      </c>
      <c r="AP273" s="1">
        <f>IF(AP250="","",'Cost and Benefit Parameters'!$O$24)</f>
        <v>114.79649999999992</v>
      </c>
      <c r="AQ273" s="1">
        <f>IF(AQ250="","",'Cost and Benefit Parameters'!$O$24)</f>
        <v>114.79649999999992</v>
      </c>
      <c r="AR273" s="1">
        <f>IF(AR250="","",'Cost and Benefit Parameters'!$O$24)</f>
        <v>114.79649999999992</v>
      </c>
      <c r="AS273" s="1">
        <f>IF(AS250="","",'Cost and Benefit Parameters'!$O$24)</f>
        <v>114.79649999999992</v>
      </c>
      <c r="AT273" s="1">
        <f>IF(AT250="","",'Cost and Benefit Parameters'!$O$24)</f>
        <v>114.79649999999992</v>
      </c>
      <c r="AU273" s="1">
        <f>IF(AU250="","",'Cost and Benefit Parameters'!$O$24)</f>
        <v>114.79649999999992</v>
      </c>
      <c r="AV273" s="1">
        <f>IF(AV250="","",'Cost and Benefit Parameters'!$O$24)</f>
        <v>114.79649999999992</v>
      </c>
      <c r="AW273" s="1">
        <f>IF(AW250="","",'Cost and Benefit Parameters'!$O$24)</f>
        <v>114.79649999999992</v>
      </c>
      <c r="AX273" s="1">
        <f>IF(AX250="","",'Cost and Benefit Parameters'!$O$24)</f>
        <v>114.79649999999992</v>
      </c>
      <c r="AY273" s="1">
        <f>IF(AY250="","",'Cost and Benefit Parameters'!$O$24)</f>
        <v>114.79649999999992</v>
      </c>
      <c r="AZ273" s="1">
        <f>IF(AZ250="","",'Cost and Benefit Parameters'!$O$24)</f>
        <v>114.79649999999992</v>
      </c>
      <c r="BA273" s="1">
        <f>IF(BA250="","",'Cost and Benefit Parameters'!$O$24)</f>
        <v>114.79649999999992</v>
      </c>
      <c r="BB273" s="1">
        <f>IF(BB250="","",'Cost and Benefit Parameters'!$O$24)</f>
        <v>114.79649999999992</v>
      </c>
      <c r="BC273" s="1">
        <f>IF(BC250="","",'Cost and Benefit Parameters'!$O$24)</f>
        <v>114.79649999999992</v>
      </c>
      <c r="BD273" s="1">
        <f>IF(BD250="","",'Cost and Benefit Parameters'!$O$24)</f>
        <v>114.79649999999992</v>
      </c>
      <c r="BE273" s="1">
        <f>IF(BE250="","",'Cost and Benefit Parameters'!$O$24)</f>
        <v>114.79649999999992</v>
      </c>
      <c r="BF273" s="1">
        <f>IF(BF250="","",'Cost and Benefit Parameters'!$O$24)</f>
        <v>114.79649999999992</v>
      </c>
      <c r="BG273" s="1">
        <f>IF(BG250="","",'Cost and Benefit Parameters'!$O$24)</f>
        <v>114.79649999999992</v>
      </c>
      <c r="BH273" s="1" t="str">
        <f>IF(BH250="","",'Cost and Benefit Parameters'!$O$24)</f>
        <v/>
      </c>
      <c r="BI273" s="1" t="str">
        <f>IF(BI250="","",'Cost and Benefit Parameters'!$O$24)</f>
        <v/>
      </c>
      <c r="BJ273" s="1" t="str">
        <f>IF(BJ250="","",'Cost and Benefit Parameters'!$O$24)</f>
        <v/>
      </c>
      <c r="BK273" s="1" t="str">
        <f>IF(BK250="","",'Cost and Benefit Parameters'!$O$24)</f>
        <v/>
      </c>
      <c r="BL273" s="1" t="str">
        <f>IF(BL250="","",'Cost and Benefit Parameters'!$O$24)</f>
        <v/>
      </c>
      <c r="BM273" s="1" t="str">
        <f>IF(BM250="","",'Cost and Benefit Parameters'!$O$24)</f>
        <v/>
      </c>
      <c r="BN273" s="1" t="str">
        <f>IF(BN250="","",'Cost and Benefit Parameters'!$O$24)</f>
        <v/>
      </c>
    </row>
    <row r="274" spans="1:72" x14ac:dyDescent="0.55000000000000004">
      <c r="A274" s="639"/>
      <c r="B274" t="s">
        <v>480</v>
      </c>
      <c r="H274" s="1" t="str">
        <f>IF(H251="","",'Cost and Benefit Parameters'!$O$24)</f>
        <v/>
      </c>
      <c r="I274" s="1" t="str">
        <f>IF(I251="","",'Cost and Benefit Parameters'!$O$24)</f>
        <v/>
      </c>
      <c r="J274" s="1" t="str">
        <f>IF(J251="","",'Cost and Benefit Parameters'!$O$24)</f>
        <v/>
      </c>
      <c r="K274" s="1" t="str">
        <f>IF(K251="","",'Cost and Benefit Parameters'!$O$24)</f>
        <v/>
      </c>
      <c r="L274" s="1" t="str">
        <f>IF(L251="","",'Cost and Benefit Parameters'!$O$24)</f>
        <v/>
      </c>
      <c r="M274" s="1" t="str">
        <f>IF(M251="","",'Cost and Benefit Parameters'!$O$24)</f>
        <v/>
      </c>
      <c r="N274" s="1" t="str">
        <f>IF(N251="","",'Cost and Benefit Parameters'!$O$24)</f>
        <v/>
      </c>
      <c r="O274" s="1" t="str">
        <f>IF(O251="","",'Cost and Benefit Parameters'!$O$24)</f>
        <v/>
      </c>
      <c r="P274" s="1" t="str">
        <f>IF(P251="","",'Cost and Benefit Parameters'!$O$24)</f>
        <v/>
      </c>
      <c r="Q274" s="1" t="str">
        <f>IF(Q251="","",'Cost and Benefit Parameters'!$O$24)</f>
        <v/>
      </c>
      <c r="R274" s="1" t="str">
        <f>IF(R251="","",'Cost and Benefit Parameters'!$O$24)</f>
        <v/>
      </c>
      <c r="S274" s="1" t="str">
        <f>IF(S251="","",'Cost and Benefit Parameters'!$O$24)</f>
        <v/>
      </c>
      <c r="T274" s="1" t="str">
        <f>IF(T251="","",'Cost and Benefit Parameters'!$O$24)</f>
        <v/>
      </c>
      <c r="U274" s="1">
        <f>IF(U251="","",'Cost and Benefit Parameters'!$O$24)</f>
        <v>114.79649999999992</v>
      </c>
      <c r="V274" s="1">
        <f>IF(V251="","",'Cost and Benefit Parameters'!$O$24)</f>
        <v>114.79649999999992</v>
      </c>
      <c r="W274" s="1">
        <f>IF(W251="","",'Cost and Benefit Parameters'!$O$24)</f>
        <v>114.79649999999992</v>
      </c>
      <c r="X274" s="1">
        <f>IF(X251="","",'Cost and Benefit Parameters'!$O$24)</f>
        <v>114.79649999999992</v>
      </c>
      <c r="Y274" s="1">
        <f>IF(Y251="","",'Cost and Benefit Parameters'!$O$24)</f>
        <v>114.79649999999992</v>
      </c>
      <c r="Z274" s="1">
        <f>IF(Z251="","",'Cost and Benefit Parameters'!$O$24)</f>
        <v>114.79649999999992</v>
      </c>
      <c r="AA274" s="1">
        <f>IF(AA251="","",'Cost and Benefit Parameters'!$O$24)</f>
        <v>114.79649999999992</v>
      </c>
      <c r="AB274" s="1">
        <f>IF(AB251="","",'Cost and Benefit Parameters'!$O$24)</f>
        <v>114.79649999999992</v>
      </c>
      <c r="AC274" s="1">
        <f>IF(AC251="","",'Cost and Benefit Parameters'!$O$24)</f>
        <v>114.79649999999992</v>
      </c>
      <c r="AD274" s="1">
        <f>IF(AD251="","",'Cost and Benefit Parameters'!$O$24)</f>
        <v>114.79649999999992</v>
      </c>
      <c r="AE274" s="1">
        <f>IF(AE251="","",'Cost and Benefit Parameters'!$O$24)</f>
        <v>114.79649999999992</v>
      </c>
      <c r="AF274" s="1">
        <f>IF(AF251="","",'Cost and Benefit Parameters'!$O$24)</f>
        <v>114.79649999999992</v>
      </c>
      <c r="AG274" s="1">
        <f>IF(AG251="","",'Cost and Benefit Parameters'!$O$24)</f>
        <v>114.79649999999992</v>
      </c>
      <c r="AH274" s="1">
        <f>IF(AH251="","",'Cost and Benefit Parameters'!$O$24)</f>
        <v>114.79649999999992</v>
      </c>
      <c r="AI274" s="1">
        <f>IF(AI251="","",'Cost and Benefit Parameters'!$O$24)</f>
        <v>114.79649999999992</v>
      </c>
      <c r="AJ274" s="1">
        <f>IF(AJ251="","",'Cost and Benefit Parameters'!$O$24)</f>
        <v>114.79649999999992</v>
      </c>
      <c r="AK274" s="1">
        <f>IF(AK251="","",'Cost and Benefit Parameters'!$O$24)</f>
        <v>114.79649999999992</v>
      </c>
      <c r="AL274" s="1">
        <f>IF(AL251="","",'Cost and Benefit Parameters'!$O$24)</f>
        <v>114.79649999999992</v>
      </c>
      <c r="AM274" s="1">
        <f>IF(AM251="","",'Cost and Benefit Parameters'!$O$24)</f>
        <v>114.79649999999992</v>
      </c>
      <c r="AN274" s="1">
        <f>IF(AN251="","",'Cost and Benefit Parameters'!$O$24)</f>
        <v>114.79649999999992</v>
      </c>
      <c r="AO274" s="1">
        <f>IF(AO251="","",'Cost and Benefit Parameters'!$O$24)</f>
        <v>114.79649999999992</v>
      </c>
      <c r="AP274" s="1">
        <f>IF(AP251="","",'Cost and Benefit Parameters'!$O$24)</f>
        <v>114.79649999999992</v>
      </c>
      <c r="AQ274" s="1">
        <f>IF(AQ251="","",'Cost and Benefit Parameters'!$O$24)</f>
        <v>114.79649999999992</v>
      </c>
      <c r="AR274" s="1">
        <f>IF(AR251="","",'Cost and Benefit Parameters'!$O$24)</f>
        <v>114.79649999999992</v>
      </c>
      <c r="AS274" s="1">
        <f>IF(AS251="","",'Cost and Benefit Parameters'!$O$24)</f>
        <v>114.79649999999992</v>
      </c>
      <c r="AT274" s="1">
        <f>IF(AT251="","",'Cost and Benefit Parameters'!$O$24)</f>
        <v>114.79649999999992</v>
      </c>
      <c r="AU274" s="1">
        <f>IF(AU251="","",'Cost and Benefit Parameters'!$O$24)</f>
        <v>114.79649999999992</v>
      </c>
      <c r="AV274" s="1">
        <f>IF(AV251="","",'Cost and Benefit Parameters'!$O$24)</f>
        <v>114.79649999999992</v>
      </c>
      <c r="AW274" s="1">
        <f>IF(AW251="","",'Cost and Benefit Parameters'!$O$24)</f>
        <v>114.79649999999992</v>
      </c>
      <c r="AX274" s="1">
        <f>IF(AX251="","",'Cost and Benefit Parameters'!$O$24)</f>
        <v>114.79649999999992</v>
      </c>
      <c r="AY274" s="1">
        <f>IF(AY251="","",'Cost and Benefit Parameters'!$O$24)</f>
        <v>114.79649999999992</v>
      </c>
      <c r="AZ274" s="1">
        <f>IF(AZ251="","",'Cost and Benefit Parameters'!$O$24)</f>
        <v>114.79649999999992</v>
      </c>
      <c r="BA274" s="1">
        <f>IF(BA251="","",'Cost and Benefit Parameters'!$O$24)</f>
        <v>114.79649999999992</v>
      </c>
      <c r="BB274" s="1">
        <f>IF(BB251="","",'Cost and Benefit Parameters'!$O$24)</f>
        <v>114.79649999999992</v>
      </c>
      <c r="BC274" s="1">
        <f>IF(BC251="","",'Cost and Benefit Parameters'!$O$24)</f>
        <v>114.79649999999992</v>
      </c>
      <c r="BD274" s="1">
        <f>IF(BD251="","",'Cost and Benefit Parameters'!$O$24)</f>
        <v>114.79649999999992</v>
      </c>
      <c r="BE274" s="1">
        <f>IF(BE251="","",'Cost and Benefit Parameters'!$O$24)</f>
        <v>114.79649999999992</v>
      </c>
      <c r="BF274" s="1">
        <f>IF(BF251="","",'Cost and Benefit Parameters'!$O$24)</f>
        <v>114.79649999999992</v>
      </c>
      <c r="BG274" s="1">
        <f>IF(BG251="","",'Cost and Benefit Parameters'!$O$24)</f>
        <v>114.79649999999992</v>
      </c>
      <c r="BH274" s="1">
        <f>IF(BH251="","",'Cost and Benefit Parameters'!$O$24)</f>
        <v>114.79649999999992</v>
      </c>
      <c r="BI274" s="1" t="str">
        <f>IF(BI251="","",'Cost and Benefit Parameters'!$O$24)</f>
        <v/>
      </c>
      <c r="BJ274" s="1" t="str">
        <f>IF(BJ251="","",'Cost and Benefit Parameters'!$O$24)</f>
        <v/>
      </c>
      <c r="BK274" s="1" t="str">
        <f>IF(BK251="","",'Cost and Benefit Parameters'!$O$24)</f>
        <v/>
      </c>
      <c r="BL274" s="1" t="str">
        <f>IF(BL251="","",'Cost and Benefit Parameters'!$O$24)</f>
        <v/>
      </c>
      <c r="BM274" s="1" t="str">
        <f>IF(BM251="","",'Cost and Benefit Parameters'!$O$24)</f>
        <v/>
      </c>
      <c r="BN274" s="1" t="str">
        <f>IF(BN251="","",'Cost and Benefit Parameters'!$O$24)</f>
        <v/>
      </c>
    </row>
    <row r="275" spans="1:72" x14ac:dyDescent="0.55000000000000004">
      <c r="A275" s="639"/>
      <c r="B275" t="s">
        <v>481</v>
      </c>
      <c r="H275" s="1" t="str">
        <f>IF(H252="","",'Cost and Benefit Parameters'!$O$24)</f>
        <v/>
      </c>
      <c r="I275" s="1" t="str">
        <f>IF(I252="","",'Cost and Benefit Parameters'!$O$24)</f>
        <v/>
      </c>
      <c r="J275" s="1" t="str">
        <f>IF(J252="","",'Cost and Benefit Parameters'!$O$24)</f>
        <v/>
      </c>
      <c r="K275" s="1" t="str">
        <f>IF(K252="","",'Cost and Benefit Parameters'!$O$24)</f>
        <v/>
      </c>
      <c r="L275" s="1" t="str">
        <f>IF(L252="","",'Cost and Benefit Parameters'!$O$24)</f>
        <v/>
      </c>
      <c r="M275" s="1" t="str">
        <f>IF(M252="","",'Cost and Benefit Parameters'!$O$24)</f>
        <v/>
      </c>
      <c r="N275" s="1" t="str">
        <f>IF(N252="","",'Cost and Benefit Parameters'!$O$24)</f>
        <v/>
      </c>
      <c r="O275" s="1" t="str">
        <f>IF(O252="","",'Cost and Benefit Parameters'!$O$24)</f>
        <v/>
      </c>
      <c r="P275" s="1" t="str">
        <f>IF(P252="","",'Cost and Benefit Parameters'!$O$24)</f>
        <v/>
      </c>
      <c r="Q275" s="1" t="str">
        <f>IF(Q252="","",'Cost and Benefit Parameters'!$O$24)</f>
        <v/>
      </c>
      <c r="R275" s="1" t="str">
        <f>IF(R252="","",'Cost and Benefit Parameters'!$O$24)</f>
        <v/>
      </c>
      <c r="S275" s="1" t="str">
        <f>IF(S252="","",'Cost and Benefit Parameters'!$O$24)</f>
        <v/>
      </c>
      <c r="T275" s="1" t="str">
        <f>IF(T252="","",'Cost and Benefit Parameters'!$O$24)</f>
        <v/>
      </c>
      <c r="U275" s="1" t="str">
        <f>IF(U252="","",'Cost and Benefit Parameters'!$O$24)</f>
        <v/>
      </c>
      <c r="V275" s="1">
        <f>IF(V252="","",'Cost and Benefit Parameters'!$O$24)</f>
        <v>114.79649999999992</v>
      </c>
      <c r="W275" s="1">
        <f>IF(W252="","",'Cost and Benefit Parameters'!$O$24)</f>
        <v>114.79649999999992</v>
      </c>
      <c r="X275" s="1">
        <f>IF(X252="","",'Cost and Benefit Parameters'!$O$24)</f>
        <v>114.79649999999992</v>
      </c>
      <c r="Y275" s="1">
        <f>IF(Y252="","",'Cost and Benefit Parameters'!$O$24)</f>
        <v>114.79649999999992</v>
      </c>
      <c r="Z275" s="1">
        <f>IF(Z252="","",'Cost and Benefit Parameters'!$O$24)</f>
        <v>114.79649999999992</v>
      </c>
      <c r="AA275" s="1">
        <f>IF(AA252="","",'Cost and Benefit Parameters'!$O$24)</f>
        <v>114.79649999999992</v>
      </c>
      <c r="AB275" s="1">
        <f>IF(AB252="","",'Cost and Benefit Parameters'!$O$24)</f>
        <v>114.79649999999992</v>
      </c>
      <c r="AC275" s="1">
        <f>IF(AC252="","",'Cost and Benefit Parameters'!$O$24)</f>
        <v>114.79649999999992</v>
      </c>
      <c r="AD275" s="1">
        <f>IF(AD252="","",'Cost and Benefit Parameters'!$O$24)</f>
        <v>114.79649999999992</v>
      </c>
      <c r="AE275" s="1">
        <f>IF(AE252="","",'Cost and Benefit Parameters'!$O$24)</f>
        <v>114.79649999999992</v>
      </c>
      <c r="AF275" s="1">
        <f>IF(AF252="","",'Cost and Benefit Parameters'!$O$24)</f>
        <v>114.79649999999992</v>
      </c>
      <c r="AG275" s="1">
        <f>IF(AG252="","",'Cost and Benefit Parameters'!$O$24)</f>
        <v>114.79649999999992</v>
      </c>
      <c r="AH275" s="1">
        <f>IF(AH252="","",'Cost and Benefit Parameters'!$O$24)</f>
        <v>114.79649999999992</v>
      </c>
      <c r="AI275" s="1">
        <f>IF(AI252="","",'Cost and Benefit Parameters'!$O$24)</f>
        <v>114.79649999999992</v>
      </c>
      <c r="AJ275" s="1">
        <f>IF(AJ252="","",'Cost and Benefit Parameters'!$O$24)</f>
        <v>114.79649999999992</v>
      </c>
      <c r="AK275" s="1">
        <f>IF(AK252="","",'Cost and Benefit Parameters'!$O$24)</f>
        <v>114.79649999999992</v>
      </c>
      <c r="AL275" s="1">
        <f>IF(AL252="","",'Cost and Benefit Parameters'!$O$24)</f>
        <v>114.79649999999992</v>
      </c>
      <c r="AM275" s="1">
        <f>IF(AM252="","",'Cost and Benefit Parameters'!$O$24)</f>
        <v>114.79649999999992</v>
      </c>
      <c r="AN275" s="1">
        <f>IF(AN252="","",'Cost and Benefit Parameters'!$O$24)</f>
        <v>114.79649999999992</v>
      </c>
      <c r="AO275" s="1">
        <f>IF(AO252="","",'Cost and Benefit Parameters'!$O$24)</f>
        <v>114.79649999999992</v>
      </c>
      <c r="AP275" s="1">
        <f>IF(AP252="","",'Cost and Benefit Parameters'!$O$24)</f>
        <v>114.79649999999992</v>
      </c>
      <c r="AQ275" s="1">
        <f>IF(AQ252="","",'Cost and Benefit Parameters'!$O$24)</f>
        <v>114.79649999999992</v>
      </c>
      <c r="AR275" s="1">
        <f>IF(AR252="","",'Cost and Benefit Parameters'!$O$24)</f>
        <v>114.79649999999992</v>
      </c>
      <c r="AS275" s="1">
        <f>IF(AS252="","",'Cost and Benefit Parameters'!$O$24)</f>
        <v>114.79649999999992</v>
      </c>
      <c r="AT275" s="1">
        <f>IF(AT252="","",'Cost and Benefit Parameters'!$O$24)</f>
        <v>114.79649999999992</v>
      </c>
      <c r="AU275" s="1">
        <f>IF(AU252="","",'Cost and Benefit Parameters'!$O$24)</f>
        <v>114.79649999999992</v>
      </c>
      <c r="AV275" s="1">
        <f>IF(AV252="","",'Cost and Benefit Parameters'!$O$24)</f>
        <v>114.79649999999992</v>
      </c>
      <c r="AW275" s="1">
        <f>IF(AW252="","",'Cost and Benefit Parameters'!$O$24)</f>
        <v>114.79649999999992</v>
      </c>
      <c r="AX275" s="1">
        <f>IF(AX252="","",'Cost and Benefit Parameters'!$O$24)</f>
        <v>114.79649999999992</v>
      </c>
      <c r="AY275" s="1">
        <f>IF(AY252="","",'Cost and Benefit Parameters'!$O$24)</f>
        <v>114.79649999999992</v>
      </c>
      <c r="AZ275" s="1">
        <f>IF(AZ252="","",'Cost and Benefit Parameters'!$O$24)</f>
        <v>114.79649999999992</v>
      </c>
      <c r="BA275" s="1">
        <f>IF(BA252="","",'Cost and Benefit Parameters'!$O$24)</f>
        <v>114.79649999999992</v>
      </c>
      <c r="BB275" s="1">
        <f>IF(BB252="","",'Cost and Benefit Parameters'!$O$24)</f>
        <v>114.79649999999992</v>
      </c>
      <c r="BC275" s="1">
        <f>IF(BC252="","",'Cost and Benefit Parameters'!$O$24)</f>
        <v>114.79649999999992</v>
      </c>
      <c r="BD275" s="1">
        <f>IF(BD252="","",'Cost and Benefit Parameters'!$O$24)</f>
        <v>114.79649999999992</v>
      </c>
      <c r="BE275" s="1">
        <f>IF(BE252="","",'Cost and Benefit Parameters'!$O$24)</f>
        <v>114.79649999999992</v>
      </c>
      <c r="BF275" s="1">
        <f>IF(BF252="","",'Cost and Benefit Parameters'!$O$24)</f>
        <v>114.79649999999992</v>
      </c>
      <c r="BG275" s="1">
        <f>IF(BG252="","",'Cost and Benefit Parameters'!$O$24)</f>
        <v>114.79649999999992</v>
      </c>
      <c r="BH275" s="1">
        <f>IF(BH252="","",'Cost and Benefit Parameters'!$O$24)</f>
        <v>114.79649999999992</v>
      </c>
      <c r="BI275" s="1">
        <f>IF(BI252="","",'Cost and Benefit Parameters'!$O$24)</f>
        <v>114.79649999999992</v>
      </c>
      <c r="BJ275" s="1" t="str">
        <f>IF(BJ252="","",'Cost and Benefit Parameters'!$O$24)</f>
        <v/>
      </c>
      <c r="BK275" s="1" t="str">
        <f>IF(BK252="","",'Cost and Benefit Parameters'!$O$24)</f>
        <v/>
      </c>
      <c r="BL275" s="1" t="str">
        <f>IF(BL252="","",'Cost and Benefit Parameters'!$O$24)</f>
        <v/>
      </c>
      <c r="BM275" s="1" t="str">
        <f>IF(BM252="","",'Cost and Benefit Parameters'!$O$24)</f>
        <v/>
      </c>
      <c r="BN275" s="1" t="str">
        <f>IF(BN252="","",'Cost and Benefit Parameters'!$O$24)</f>
        <v/>
      </c>
    </row>
    <row r="276" spans="1:72" x14ac:dyDescent="0.55000000000000004">
      <c r="A276" s="639"/>
      <c r="B276" t="s">
        <v>482</v>
      </c>
      <c r="H276" s="1" t="str">
        <f>IF(H253="","",'Cost and Benefit Parameters'!$O$24)</f>
        <v/>
      </c>
      <c r="I276" s="1" t="str">
        <f>IF(I253="","",'Cost and Benefit Parameters'!$O$24)</f>
        <v/>
      </c>
      <c r="J276" s="1" t="str">
        <f>IF(J253="","",'Cost and Benefit Parameters'!$O$24)</f>
        <v/>
      </c>
      <c r="K276" s="1" t="str">
        <f>IF(K253="","",'Cost and Benefit Parameters'!$O$24)</f>
        <v/>
      </c>
      <c r="L276" s="1" t="str">
        <f>IF(L253="","",'Cost and Benefit Parameters'!$O$24)</f>
        <v/>
      </c>
      <c r="M276" s="1" t="str">
        <f>IF(M253="","",'Cost and Benefit Parameters'!$O$24)</f>
        <v/>
      </c>
      <c r="N276" s="1" t="str">
        <f>IF(N253="","",'Cost and Benefit Parameters'!$O$24)</f>
        <v/>
      </c>
      <c r="O276" s="1" t="str">
        <f>IF(O253="","",'Cost and Benefit Parameters'!$O$24)</f>
        <v/>
      </c>
      <c r="P276" s="1" t="str">
        <f>IF(P253="","",'Cost and Benefit Parameters'!$O$24)</f>
        <v/>
      </c>
      <c r="Q276" s="1" t="str">
        <f>IF(Q253="","",'Cost and Benefit Parameters'!$O$24)</f>
        <v/>
      </c>
      <c r="R276" s="1" t="str">
        <f>IF(R253="","",'Cost and Benefit Parameters'!$O$24)</f>
        <v/>
      </c>
      <c r="S276" s="1" t="str">
        <f>IF(S253="","",'Cost and Benefit Parameters'!$O$24)</f>
        <v/>
      </c>
      <c r="T276" s="1" t="str">
        <f>IF(T253="","",'Cost and Benefit Parameters'!$O$24)</f>
        <v/>
      </c>
      <c r="U276" s="1" t="str">
        <f>IF(U253="","",'Cost and Benefit Parameters'!$O$24)</f>
        <v/>
      </c>
      <c r="V276" s="1" t="str">
        <f>IF(V253="","",'Cost and Benefit Parameters'!$O$24)</f>
        <v/>
      </c>
      <c r="W276" s="1">
        <f>IF(W253="","",'Cost and Benefit Parameters'!$O$24)</f>
        <v>114.79649999999992</v>
      </c>
      <c r="X276" s="1">
        <f>IF(X253="","",'Cost and Benefit Parameters'!$O$24)</f>
        <v>114.79649999999992</v>
      </c>
      <c r="Y276" s="1">
        <f>IF(Y253="","",'Cost and Benefit Parameters'!$O$24)</f>
        <v>114.79649999999992</v>
      </c>
      <c r="Z276" s="1">
        <f>IF(Z253="","",'Cost and Benefit Parameters'!$O$24)</f>
        <v>114.79649999999992</v>
      </c>
      <c r="AA276" s="1">
        <f>IF(AA253="","",'Cost and Benefit Parameters'!$O$24)</f>
        <v>114.79649999999992</v>
      </c>
      <c r="AB276" s="1">
        <f>IF(AB253="","",'Cost and Benefit Parameters'!$O$24)</f>
        <v>114.79649999999992</v>
      </c>
      <c r="AC276" s="1">
        <f>IF(AC253="","",'Cost and Benefit Parameters'!$O$24)</f>
        <v>114.79649999999992</v>
      </c>
      <c r="AD276" s="1">
        <f>IF(AD253="","",'Cost and Benefit Parameters'!$O$24)</f>
        <v>114.79649999999992</v>
      </c>
      <c r="AE276" s="1">
        <f>IF(AE253="","",'Cost and Benefit Parameters'!$O$24)</f>
        <v>114.79649999999992</v>
      </c>
      <c r="AF276" s="1">
        <f>IF(AF253="","",'Cost and Benefit Parameters'!$O$24)</f>
        <v>114.79649999999992</v>
      </c>
      <c r="AG276" s="1">
        <f>IF(AG253="","",'Cost and Benefit Parameters'!$O$24)</f>
        <v>114.79649999999992</v>
      </c>
      <c r="AH276" s="1">
        <f>IF(AH253="","",'Cost and Benefit Parameters'!$O$24)</f>
        <v>114.79649999999992</v>
      </c>
      <c r="AI276" s="1">
        <f>IF(AI253="","",'Cost and Benefit Parameters'!$O$24)</f>
        <v>114.79649999999992</v>
      </c>
      <c r="AJ276" s="1">
        <f>IF(AJ253="","",'Cost and Benefit Parameters'!$O$24)</f>
        <v>114.79649999999992</v>
      </c>
      <c r="AK276" s="1">
        <f>IF(AK253="","",'Cost and Benefit Parameters'!$O$24)</f>
        <v>114.79649999999992</v>
      </c>
      <c r="AL276" s="1">
        <f>IF(AL253="","",'Cost and Benefit Parameters'!$O$24)</f>
        <v>114.79649999999992</v>
      </c>
      <c r="AM276" s="1">
        <f>IF(AM253="","",'Cost and Benefit Parameters'!$O$24)</f>
        <v>114.79649999999992</v>
      </c>
      <c r="AN276" s="1">
        <f>IF(AN253="","",'Cost and Benefit Parameters'!$O$24)</f>
        <v>114.79649999999992</v>
      </c>
      <c r="AO276" s="1">
        <f>IF(AO253="","",'Cost and Benefit Parameters'!$O$24)</f>
        <v>114.79649999999992</v>
      </c>
      <c r="AP276" s="1">
        <f>IF(AP253="","",'Cost and Benefit Parameters'!$O$24)</f>
        <v>114.79649999999992</v>
      </c>
      <c r="AQ276" s="1">
        <f>IF(AQ253="","",'Cost and Benefit Parameters'!$O$24)</f>
        <v>114.79649999999992</v>
      </c>
      <c r="AR276" s="1">
        <f>IF(AR253="","",'Cost and Benefit Parameters'!$O$24)</f>
        <v>114.79649999999992</v>
      </c>
      <c r="AS276" s="1">
        <f>IF(AS253="","",'Cost and Benefit Parameters'!$O$24)</f>
        <v>114.79649999999992</v>
      </c>
      <c r="AT276" s="1">
        <f>IF(AT253="","",'Cost and Benefit Parameters'!$O$24)</f>
        <v>114.79649999999992</v>
      </c>
      <c r="AU276" s="1">
        <f>IF(AU253="","",'Cost and Benefit Parameters'!$O$24)</f>
        <v>114.79649999999992</v>
      </c>
      <c r="AV276" s="1">
        <f>IF(AV253="","",'Cost and Benefit Parameters'!$O$24)</f>
        <v>114.79649999999992</v>
      </c>
      <c r="AW276" s="1">
        <f>IF(AW253="","",'Cost and Benefit Parameters'!$O$24)</f>
        <v>114.79649999999992</v>
      </c>
      <c r="AX276" s="1">
        <f>IF(AX253="","",'Cost and Benefit Parameters'!$O$24)</f>
        <v>114.79649999999992</v>
      </c>
      <c r="AY276" s="1">
        <f>IF(AY253="","",'Cost and Benefit Parameters'!$O$24)</f>
        <v>114.79649999999992</v>
      </c>
      <c r="AZ276" s="1">
        <f>IF(AZ253="","",'Cost and Benefit Parameters'!$O$24)</f>
        <v>114.79649999999992</v>
      </c>
      <c r="BA276" s="1">
        <f>IF(BA253="","",'Cost and Benefit Parameters'!$O$24)</f>
        <v>114.79649999999992</v>
      </c>
      <c r="BB276" s="1">
        <f>IF(BB253="","",'Cost and Benefit Parameters'!$O$24)</f>
        <v>114.79649999999992</v>
      </c>
      <c r="BC276" s="1">
        <f>IF(BC253="","",'Cost and Benefit Parameters'!$O$24)</f>
        <v>114.79649999999992</v>
      </c>
      <c r="BD276" s="1">
        <f>IF(BD253="","",'Cost and Benefit Parameters'!$O$24)</f>
        <v>114.79649999999992</v>
      </c>
      <c r="BE276" s="1">
        <f>IF(BE253="","",'Cost and Benefit Parameters'!$O$24)</f>
        <v>114.79649999999992</v>
      </c>
      <c r="BF276" s="1">
        <f>IF(BF253="","",'Cost and Benefit Parameters'!$O$24)</f>
        <v>114.79649999999992</v>
      </c>
      <c r="BG276" s="1">
        <f>IF(BG253="","",'Cost and Benefit Parameters'!$O$24)</f>
        <v>114.79649999999992</v>
      </c>
      <c r="BH276" s="1">
        <f>IF(BH253="","",'Cost and Benefit Parameters'!$O$24)</f>
        <v>114.79649999999992</v>
      </c>
      <c r="BI276" s="1">
        <f>IF(BI253="","",'Cost and Benefit Parameters'!$O$24)</f>
        <v>114.79649999999992</v>
      </c>
      <c r="BJ276" s="1">
        <f>IF(BJ253="","",'Cost and Benefit Parameters'!$O$24)</f>
        <v>114.79649999999992</v>
      </c>
      <c r="BK276" s="1" t="str">
        <f>IF(BK253="","",'Cost and Benefit Parameters'!$O$24)</f>
        <v/>
      </c>
      <c r="BL276" s="1" t="str">
        <f>IF(BL253="","",'Cost and Benefit Parameters'!$O$24)</f>
        <v/>
      </c>
      <c r="BM276" s="1" t="str">
        <f>IF(BM253="","",'Cost and Benefit Parameters'!$O$24)</f>
        <v/>
      </c>
      <c r="BN276" s="1" t="str">
        <f>IF(BN253="","",'Cost and Benefit Parameters'!$O$24)</f>
        <v/>
      </c>
    </row>
    <row r="277" spans="1:72" x14ac:dyDescent="0.55000000000000004">
      <c r="A277" s="639"/>
      <c r="B277" t="s">
        <v>483</v>
      </c>
      <c r="H277" s="1" t="str">
        <f>IF(H254="","",'Cost and Benefit Parameters'!$O$24)</f>
        <v/>
      </c>
      <c r="I277" s="1" t="str">
        <f>IF(I254="","",'Cost and Benefit Parameters'!$O$24)</f>
        <v/>
      </c>
      <c r="J277" s="1" t="str">
        <f>IF(J254="","",'Cost and Benefit Parameters'!$O$24)</f>
        <v/>
      </c>
      <c r="K277" s="1" t="str">
        <f>IF(K254="","",'Cost and Benefit Parameters'!$O$24)</f>
        <v/>
      </c>
      <c r="L277" s="1" t="str">
        <f>IF(L254="","",'Cost and Benefit Parameters'!$O$24)</f>
        <v/>
      </c>
      <c r="M277" s="1" t="str">
        <f>IF(M254="","",'Cost and Benefit Parameters'!$O$24)</f>
        <v/>
      </c>
      <c r="N277" s="1" t="str">
        <f>IF(N254="","",'Cost and Benefit Parameters'!$O$24)</f>
        <v/>
      </c>
      <c r="O277" s="1" t="str">
        <f>IF(O254="","",'Cost and Benefit Parameters'!$O$24)</f>
        <v/>
      </c>
      <c r="P277" s="1" t="str">
        <f>IF(P254="","",'Cost and Benefit Parameters'!$O$24)</f>
        <v/>
      </c>
      <c r="Q277" s="1" t="str">
        <f>IF(Q254="","",'Cost and Benefit Parameters'!$O$24)</f>
        <v/>
      </c>
      <c r="R277" s="1" t="str">
        <f>IF(R254="","",'Cost and Benefit Parameters'!$O$24)</f>
        <v/>
      </c>
      <c r="S277" s="1" t="str">
        <f>IF(S254="","",'Cost and Benefit Parameters'!$O$24)</f>
        <v/>
      </c>
      <c r="T277" s="1" t="str">
        <f>IF(T254="","",'Cost and Benefit Parameters'!$O$24)</f>
        <v/>
      </c>
      <c r="U277" s="1" t="str">
        <f>IF(U254="","",'Cost and Benefit Parameters'!$O$24)</f>
        <v/>
      </c>
      <c r="V277" s="1" t="str">
        <f>IF(V254="","",'Cost and Benefit Parameters'!$O$24)</f>
        <v/>
      </c>
      <c r="W277" s="1" t="str">
        <f>IF(W254="","",'Cost and Benefit Parameters'!$O$24)</f>
        <v/>
      </c>
      <c r="X277" s="1">
        <f>IF(X254="","",'Cost and Benefit Parameters'!$O$24)</f>
        <v>114.79649999999992</v>
      </c>
      <c r="Y277" s="1">
        <f>IF(Y254="","",'Cost and Benefit Parameters'!$O$24)</f>
        <v>114.79649999999992</v>
      </c>
      <c r="Z277" s="1">
        <f>IF(Z254="","",'Cost and Benefit Parameters'!$O$24)</f>
        <v>114.79649999999992</v>
      </c>
      <c r="AA277" s="1">
        <f>IF(AA254="","",'Cost and Benefit Parameters'!$O$24)</f>
        <v>114.79649999999992</v>
      </c>
      <c r="AB277" s="1">
        <f>IF(AB254="","",'Cost and Benefit Parameters'!$O$24)</f>
        <v>114.79649999999992</v>
      </c>
      <c r="AC277" s="1">
        <f>IF(AC254="","",'Cost and Benefit Parameters'!$O$24)</f>
        <v>114.79649999999992</v>
      </c>
      <c r="AD277" s="1">
        <f>IF(AD254="","",'Cost and Benefit Parameters'!$O$24)</f>
        <v>114.79649999999992</v>
      </c>
      <c r="AE277" s="1">
        <f>IF(AE254="","",'Cost and Benefit Parameters'!$O$24)</f>
        <v>114.79649999999992</v>
      </c>
      <c r="AF277" s="1">
        <f>IF(AF254="","",'Cost and Benefit Parameters'!$O$24)</f>
        <v>114.79649999999992</v>
      </c>
      <c r="AG277" s="1">
        <f>IF(AG254="","",'Cost and Benefit Parameters'!$O$24)</f>
        <v>114.79649999999992</v>
      </c>
      <c r="AH277" s="1">
        <f>IF(AH254="","",'Cost and Benefit Parameters'!$O$24)</f>
        <v>114.79649999999992</v>
      </c>
      <c r="AI277" s="1">
        <f>IF(AI254="","",'Cost and Benefit Parameters'!$O$24)</f>
        <v>114.79649999999992</v>
      </c>
      <c r="AJ277" s="1">
        <f>IF(AJ254="","",'Cost and Benefit Parameters'!$O$24)</f>
        <v>114.79649999999992</v>
      </c>
      <c r="AK277" s="1">
        <f>IF(AK254="","",'Cost and Benefit Parameters'!$O$24)</f>
        <v>114.79649999999992</v>
      </c>
      <c r="AL277" s="1">
        <f>IF(AL254="","",'Cost and Benefit Parameters'!$O$24)</f>
        <v>114.79649999999992</v>
      </c>
      <c r="AM277" s="1">
        <f>IF(AM254="","",'Cost and Benefit Parameters'!$O$24)</f>
        <v>114.79649999999992</v>
      </c>
      <c r="AN277" s="1">
        <f>IF(AN254="","",'Cost and Benefit Parameters'!$O$24)</f>
        <v>114.79649999999992</v>
      </c>
      <c r="AO277" s="1">
        <f>IF(AO254="","",'Cost and Benefit Parameters'!$O$24)</f>
        <v>114.79649999999992</v>
      </c>
      <c r="AP277" s="1">
        <f>IF(AP254="","",'Cost and Benefit Parameters'!$O$24)</f>
        <v>114.79649999999992</v>
      </c>
      <c r="AQ277" s="1">
        <f>IF(AQ254="","",'Cost and Benefit Parameters'!$O$24)</f>
        <v>114.79649999999992</v>
      </c>
      <c r="AR277" s="1">
        <f>IF(AR254="","",'Cost and Benefit Parameters'!$O$24)</f>
        <v>114.79649999999992</v>
      </c>
      <c r="AS277" s="1">
        <f>IF(AS254="","",'Cost and Benefit Parameters'!$O$24)</f>
        <v>114.79649999999992</v>
      </c>
      <c r="AT277" s="1">
        <f>IF(AT254="","",'Cost and Benefit Parameters'!$O$24)</f>
        <v>114.79649999999992</v>
      </c>
      <c r="AU277" s="1">
        <f>IF(AU254="","",'Cost and Benefit Parameters'!$O$24)</f>
        <v>114.79649999999992</v>
      </c>
      <c r="AV277" s="1">
        <f>IF(AV254="","",'Cost and Benefit Parameters'!$O$24)</f>
        <v>114.79649999999992</v>
      </c>
      <c r="AW277" s="1">
        <f>IF(AW254="","",'Cost and Benefit Parameters'!$O$24)</f>
        <v>114.79649999999992</v>
      </c>
      <c r="AX277" s="1">
        <f>IF(AX254="","",'Cost and Benefit Parameters'!$O$24)</f>
        <v>114.79649999999992</v>
      </c>
      <c r="AY277" s="1">
        <f>IF(AY254="","",'Cost and Benefit Parameters'!$O$24)</f>
        <v>114.79649999999992</v>
      </c>
      <c r="AZ277" s="1">
        <f>IF(AZ254="","",'Cost and Benefit Parameters'!$O$24)</f>
        <v>114.79649999999992</v>
      </c>
      <c r="BA277" s="1">
        <f>IF(BA254="","",'Cost and Benefit Parameters'!$O$24)</f>
        <v>114.79649999999992</v>
      </c>
      <c r="BB277" s="1">
        <f>IF(BB254="","",'Cost and Benefit Parameters'!$O$24)</f>
        <v>114.79649999999992</v>
      </c>
      <c r="BC277" s="1">
        <f>IF(BC254="","",'Cost and Benefit Parameters'!$O$24)</f>
        <v>114.79649999999992</v>
      </c>
      <c r="BD277" s="1">
        <f>IF(BD254="","",'Cost and Benefit Parameters'!$O$24)</f>
        <v>114.79649999999992</v>
      </c>
      <c r="BE277" s="1">
        <f>IF(BE254="","",'Cost and Benefit Parameters'!$O$24)</f>
        <v>114.79649999999992</v>
      </c>
      <c r="BF277" s="1">
        <f>IF(BF254="","",'Cost and Benefit Parameters'!$O$24)</f>
        <v>114.79649999999992</v>
      </c>
      <c r="BG277" s="1">
        <f>IF(BG254="","",'Cost and Benefit Parameters'!$O$24)</f>
        <v>114.79649999999992</v>
      </c>
      <c r="BH277" s="1">
        <f>IF(BH254="","",'Cost and Benefit Parameters'!$O$24)</f>
        <v>114.79649999999992</v>
      </c>
      <c r="BI277" s="1">
        <f>IF(BI254="","",'Cost and Benefit Parameters'!$O$24)</f>
        <v>114.79649999999992</v>
      </c>
      <c r="BJ277" s="1">
        <f>IF(BJ254="","",'Cost and Benefit Parameters'!$O$24)</f>
        <v>114.79649999999992</v>
      </c>
      <c r="BK277" s="1">
        <f>IF(BK254="","",'Cost and Benefit Parameters'!$O$24)</f>
        <v>114.79649999999992</v>
      </c>
      <c r="BL277" s="1" t="str">
        <f>IF(BL254="","",'Cost and Benefit Parameters'!$O$24)</f>
        <v/>
      </c>
      <c r="BM277" s="1" t="str">
        <f>IF(BM254="","",'Cost and Benefit Parameters'!$O$24)</f>
        <v/>
      </c>
      <c r="BN277" s="1" t="str">
        <f>IF(BN254="","",'Cost and Benefit Parameters'!$O$24)</f>
        <v/>
      </c>
    </row>
    <row r="278" spans="1:72" x14ac:dyDescent="0.55000000000000004">
      <c r="A278" s="639"/>
      <c r="B278" t="s">
        <v>484</v>
      </c>
      <c r="H278" s="1" t="str">
        <f>IF(H255="","",'Cost and Benefit Parameters'!$O$24)</f>
        <v/>
      </c>
      <c r="I278" s="1" t="str">
        <f>IF(I255="","",'Cost and Benefit Parameters'!$O$24)</f>
        <v/>
      </c>
      <c r="J278" s="1" t="str">
        <f>IF(J255="","",'Cost and Benefit Parameters'!$O$24)</f>
        <v/>
      </c>
      <c r="K278" s="1" t="str">
        <f>IF(K255="","",'Cost and Benefit Parameters'!$O$24)</f>
        <v/>
      </c>
      <c r="L278" s="1" t="str">
        <f>IF(L255="","",'Cost and Benefit Parameters'!$O$24)</f>
        <v/>
      </c>
      <c r="M278" s="1" t="str">
        <f>IF(M255="","",'Cost and Benefit Parameters'!$O$24)</f>
        <v/>
      </c>
      <c r="N278" s="1" t="str">
        <f>IF(N255="","",'Cost and Benefit Parameters'!$O$24)</f>
        <v/>
      </c>
      <c r="O278" s="1" t="str">
        <f>IF(O255="","",'Cost and Benefit Parameters'!$O$24)</f>
        <v/>
      </c>
      <c r="P278" s="1" t="str">
        <f>IF(P255="","",'Cost and Benefit Parameters'!$O$24)</f>
        <v/>
      </c>
      <c r="Q278" s="1" t="str">
        <f>IF(Q255="","",'Cost and Benefit Parameters'!$O$24)</f>
        <v/>
      </c>
      <c r="R278" s="1" t="str">
        <f>IF(R255="","",'Cost and Benefit Parameters'!$O$24)</f>
        <v/>
      </c>
      <c r="S278" s="1" t="str">
        <f>IF(S255="","",'Cost and Benefit Parameters'!$O$24)</f>
        <v/>
      </c>
      <c r="T278" s="1" t="str">
        <f>IF(T255="","",'Cost and Benefit Parameters'!$O$24)</f>
        <v/>
      </c>
      <c r="U278" s="1" t="str">
        <f>IF(U255="","",'Cost and Benefit Parameters'!$O$24)</f>
        <v/>
      </c>
      <c r="V278" s="1" t="str">
        <f>IF(V255="","",'Cost and Benefit Parameters'!$O$24)</f>
        <v/>
      </c>
      <c r="W278" s="1" t="str">
        <f>IF(W255="","",'Cost and Benefit Parameters'!$O$24)</f>
        <v/>
      </c>
      <c r="X278" s="1" t="str">
        <f>IF(X255="","",'Cost and Benefit Parameters'!$O$24)</f>
        <v/>
      </c>
      <c r="Y278" s="1">
        <f>IF(Y255="","",'Cost and Benefit Parameters'!$O$24)</f>
        <v>114.79649999999992</v>
      </c>
      <c r="Z278" s="1">
        <f>IF(Z255="","",'Cost and Benefit Parameters'!$O$24)</f>
        <v>114.79649999999992</v>
      </c>
      <c r="AA278" s="1">
        <f>IF(AA255="","",'Cost and Benefit Parameters'!$O$24)</f>
        <v>114.79649999999992</v>
      </c>
      <c r="AB278" s="1">
        <f>IF(AB255="","",'Cost and Benefit Parameters'!$O$24)</f>
        <v>114.79649999999992</v>
      </c>
      <c r="AC278" s="1">
        <f>IF(AC255="","",'Cost and Benefit Parameters'!$O$24)</f>
        <v>114.79649999999992</v>
      </c>
      <c r="AD278" s="1">
        <f>IF(AD255="","",'Cost and Benefit Parameters'!$O$24)</f>
        <v>114.79649999999992</v>
      </c>
      <c r="AE278" s="1">
        <f>IF(AE255="","",'Cost and Benefit Parameters'!$O$24)</f>
        <v>114.79649999999992</v>
      </c>
      <c r="AF278" s="1">
        <f>IF(AF255="","",'Cost and Benefit Parameters'!$O$24)</f>
        <v>114.79649999999992</v>
      </c>
      <c r="AG278" s="1">
        <f>IF(AG255="","",'Cost and Benefit Parameters'!$O$24)</f>
        <v>114.79649999999992</v>
      </c>
      <c r="AH278" s="1">
        <f>IF(AH255="","",'Cost and Benefit Parameters'!$O$24)</f>
        <v>114.79649999999992</v>
      </c>
      <c r="AI278" s="1">
        <f>IF(AI255="","",'Cost and Benefit Parameters'!$O$24)</f>
        <v>114.79649999999992</v>
      </c>
      <c r="AJ278" s="1">
        <f>IF(AJ255="","",'Cost and Benefit Parameters'!$O$24)</f>
        <v>114.79649999999992</v>
      </c>
      <c r="AK278" s="1">
        <f>IF(AK255="","",'Cost and Benefit Parameters'!$O$24)</f>
        <v>114.79649999999992</v>
      </c>
      <c r="AL278" s="1">
        <f>IF(AL255="","",'Cost and Benefit Parameters'!$O$24)</f>
        <v>114.79649999999992</v>
      </c>
      <c r="AM278" s="1">
        <f>IF(AM255="","",'Cost and Benefit Parameters'!$O$24)</f>
        <v>114.79649999999992</v>
      </c>
      <c r="AN278" s="1">
        <f>IF(AN255="","",'Cost and Benefit Parameters'!$O$24)</f>
        <v>114.79649999999992</v>
      </c>
      <c r="AO278" s="1">
        <f>IF(AO255="","",'Cost and Benefit Parameters'!$O$24)</f>
        <v>114.79649999999992</v>
      </c>
      <c r="AP278" s="1">
        <f>IF(AP255="","",'Cost and Benefit Parameters'!$O$24)</f>
        <v>114.79649999999992</v>
      </c>
      <c r="AQ278" s="1">
        <f>IF(AQ255="","",'Cost and Benefit Parameters'!$O$24)</f>
        <v>114.79649999999992</v>
      </c>
      <c r="AR278" s="1">
        <f>IF(AR255="","",'Cost and Benefit Parameters'!$O$24)</f>
        <v>114.79649999999992</v>
      </c>
      <c r="AS278" s="1">
        <f>IF(AS255="","",'Cost and Benefit Parameters'!$O$24)</f>
        <v>114.79649999999992</v>
      </c>
      <c r="AT278" s="1">
        <f>IF(AT255="","",'Cost and Benefit Parameters'!$O$24)</f>
        <v>114.79649999999992</v>
      </c>
      <c r="AU278" s="1">
        <f>IF(AU255="","",'Cost and Benefit Parameters'!$O$24)</f>
        <v>114.79649999999992</v>
      </c>
      <c r="AV278" s="1">
        <f>IF(AV255="","",'Cost and Benefit Parameters'!$O$24)</f>
        <v>114.79649999999992</v>
      </c>
      <c r="AW278" s="1">
        <f>IF(AW255="","",'Cost and Benefit Parameters'!$O$24)</f>
        <v>114.79649999999992</v>
      </c>
      <c r="AX278" s="1">
        <f>IF(AX255="","",'Cost and Benefit Parameters'!$O$24)</f>
        <v>114.79649999999992</v>
      </c>
      <c r="AY278" s="1">
        <f>IF(AY255="","",'Cost and Benefit Parameters'!$O$24)</f>
        <v>114.79649999999992</v>
      </c>
      <c r="AZ278" s="1">
        <f>IF(AZ255="","",'Cost and Benefit Parameters'!$O$24)</f>
        <v>114.79649999999992</v>
      </c>
      <c r="BA278" s="1">
        <f>IF(BA255="","",'Cost and Benefit Parameters'!$O$24)</f>
        <v>114.79649999999992</v>
      </c>
      <c r="BB278" s="1">
        <f>IF(BB255="","",'Cost and Benefit Parameters'!$O$24)</f>
        <v>114.79649999999992</v>
      </c>
      <c r="BC278" s="1">
        <f>IF(BC255="","",'Cost and Benefit Parameters'!$O$24)</f>
        <v>114.79649999999992</v>
      </c>
      <c r="BD278" s="1">
        <f>IF(BD255="","",'Cost and Benefit Parameters'!$O$24)</f>
        <v>114.79649999999992</v>
      </c>
      <c r="BE278" s="1">
        <f>IF(BE255="","",'Cost and Benefit Parameters'!$O$24)</f>
        <v>114.79649999999992</v>
      </c>
      <c r="BF278" s="1">
        <f>IF(BF255="","",'Cost and Benefit Parameters'!$O$24)</f>
        <v>114.79649999999992</v>
      </c>
      <c r="BG278" s="1">
        <f>IF(BG255="","",'Cost and Benefit Parameters'!$O$24)</f>
        <v>114.79649999999992</v>
      </c>
      <c r="BH278" s="1">
        <f>IF(BH255="","",'Cost and Benefit Parameters'!$O$24)</f>
        <v>114.79649999999992</v>
      </c>
      <c r="BI278" s="1">
        <f>IF(BI255="","",'Cost and Benefit Parameters'!$O$24)</f>
        <v>114.79649999999992</v>
      </c>
      <c r="BJ278" s="1">
        <f>IF(BJ255="","",'Cost and Benefit Parameters'!$O$24)</f>
        <v>114.79649999999992</v>
      </c>
      <c r="BK278" s="1">
        <f>IF(BK255="","",'Cost and Benefit Parameters'!$O$24)</f>
        <v>114.79649999999992</v>
      </c>
      <c r="BL278" s="1">
        <f>IF(BL255="","",'Cost and Benefit Parameters'!$O$24)</f>
        <v>114.79649999999992</v>
      </c>
      <c r="BM278" s="1" t="str">
        <f>IF(BM255="","",'Cost and Benefit Parameters'!$O$24)</f>
        <v/>
      </c>
      <c r="BN278" s="1" t="str">
        <f>IF(BN255="","",'Cost and Benefit Parameters'!$O$24)</f>
        <v/>
      </c>
    </row>
    <row r="279" spans="1:72" x14ac:dyDescent="0.55000000000000004">
      <c r="A279" s="639"/>
      <c r="B279" t="s">
        <v>485</v>
      </c>
      <c r="H279" s="1" t="str">
        <f>IF(H256="","",'Cost and Benefit Parameters'!$O$24)</f>
        <v/>
      </c>
      <c r="I279" s="1" t="str">
        <f>IF(I256="","",'Cost and Benefit Parameters'!$O$24)</f>
        <v/>
      </c>
      <c r="J279" s="1" t="str">
        <f>IF(J256="","",'Cost and Benefit Parameters'!$O$24)</f>
        <v/>
      </c>
      <c r="K279" s="1" t="str">
        <f>IF(K256="","",'Cost and Benefit Parameters'!$O$24)</f>
        <v/>
      </c>
      <c r="L279" s="1" t="str">
        <f>IF(L256="","",'Cost and Benefit Parameters'!$O$24)</f>
        <v/>
      </c>
      <c r="M279" s="1" t="str">
        <f>IF(M256="","",'Cost and Benefit Parameters'!$O$24)</f>
        <v/>
      </c>
      <c r="N279" s="1" t="str">
        <f>IF(N256="","",'Cost and Benefit Parameters'!$O$24)</f>
        <v/>
      </c>
      <c r="O279" s="1" t="str">
        <f>IF(O256="","",'Cost and Benefit Parameters'!$O$24)</f>
        <v/>
      </c>
      <c r="P279" s="1" t="str">
        <f>IF(P256="","",'Cost and Benefit Parameters'!$O$24)</f>
        <v/>
      </c>
      <c r="Q279" s="1" t="str">
        <f>IF(Q256="","",'Cost and Benefit Parameters'!$O$24)</f>
        <v/>
      </c>
      <c r="R279" s="1" t="str">
        <f>IF(R256="","",'Cost and Benefit Parameters'!$O$24)</f>
        <v/>
      </c>
      <c r="S279" s="1" t="str">
        <f>IF(S256="","",'Cost and Benefit Parameters'!$O$24)</f>
        <v/>
      </c>
      <c r="T279" s="1" t="str">
        <f>IF(T256="","",'Cost and Benefit Parameters'!$O$24)</f>
        <v/>
      </c>
      <c r="U279" s="1" t="str">
        <f>IF(U256="","",'Cost and Benefit Parameters'!$O$24)</f>
        <v/>
      </c>
      <c r="V279" s="1" t="str">
        <f>IF(V256="","",'Cost and Benefit Parameters'!$O$24)</f>
        <v/>
      </c>
      <c r="W279" s="1" t="str">
        <f>IF(W256="","",'Cost and Benefit Parameters'!$O$24)</f>
        <v/>
      </c>
      <c r="X279" s="1" t="str">
        <f>IF(X256="","",'Cost and Benefit Parameters'!$O$24)</f>
        <v/>
      </c>
      <c r="Y279" s="1" t="str">
        <f>IF(Y256="","",'Cost and Benefit Parameters'!$O$24)</f>
        <v/>
      </c>
      <c r="Z279" s="1">
        <f>IF(Z256="","",'Cost and Benefit Parameters'!$O$24)</f>
        <v>114.79649999999992</v>
      </c>
      <c r="AA279" s="1">
        <f>IF(AA256="","",'Cost and Benefit Parameters'!$O$24)</f>
        <v>114.79649999999992</v>
      </c>
      <c r="AB279" s="1">
        <f>IF(AB256="","",'Cost and Benefit Parameters'!$O$24)</f>
        <v>114.79649999999992</v>
      </c>
      <c r="AC279" s="1">
        <f>IF(AC256="","",'Cost and Benefit Parameters'!$O$24)</f>
        <v>114.79649999999992</v>
      </c>
      <c r="AD279" s="1">
        <f>IF(AD256="","",'Cost and Benefit Parameters'!$O$24)</f>
        <v>114.79649999999992</v>
      </c>
      <c r="AE279" s="1">
        <f>IF(AE256="","",'Cost and Benefit Parameters'!$O$24)</f>
        <v>114.79649999999992</v>
      </c>
      <c r="AF279" s="1">
        <f>IF(AF256="","",'Cost and Benefit Parameters'!$O$24)</f>
        <v>114.79649999999992</v>
      </c>
      <c r="AG279" s="1">
        <f>IF(AG256="","",'Cost and Benefit Parameters'!$O$24)</f>
        <v>114.79649999999992</v>
      </c>
      <c r="AH279" s="1">
        <f>IF(AH256="","",'Cost and Benefit Parameters'!$O$24)</f>
        <v>114.79649999999992</v>
      </c>
      <c r="AI279" s="1">
        <f>IF(AI256="","",'Cost and Benefit Parameters'!$O$24)</f>
        <v>114.79649999999992</v>
      </c>
      <c r="AJ279" s="1">
        <f>IF(AJ256="","",'Cost and Benefit Parameters'!$O$24)</f>
        <v>114.79649999999992</v>
      </c>
      <c r="AK279" s="1">
        <f>IF(AK256="","",'Cost and Benefit Parameters'!$O$24)</f>
        <v>114.79649999999992</v>
      </c>
      <c r="AL279" s="1">
        <f>IF(AL256="","",'Cost and Benefit Parameters'!$O$24)</f>
        <v>114.79649999999992</v>
      </c>
      <c r="AM279" s="1">
        <f>IF(AM256="","",'Cost and Benefit Parameters'!$O$24)</f>
        <v>114.79649999999992</v>
      </c>
      <c r="AN279" s="1">
        <f>IF(AN256="","",'Cost and Benefit Parameters'!$O$24)</f>
        <v>114.79649999999992</v>
      </c>
      <c r="AO279" s="1">
        <f>IF(AO256="","",'Cost and Benefit Parameters'!$O$24)</f>
        <v>114.79649999999992</v>
      </c>
      <c r="AP279" s="1">
        <f>IF(AP256="","",'Cost and Benefit Parameters'!$O$24)</f>
        <v>114.79649999999992</v>
      </c>
      <c r="AQ279" s="1">
        <f>IF(AQ256="","",'Cost and Benefit Parameters'!$O$24)</f>
        <v>114.79649999999992</v>
      </c>
      <c r="AR279" s="1">
        <f>IF(AR256="","",'Cost and Benefit Parameters'!$O$24)</f>
        <v>114.79649999999992</v>
      </c>
      <c r="AS279" s="1">
        <f>IF(AS256="","",'Cost and Benefit Parameters'!$O$24)</f>
        <v>114.79649999999992</v>
      </c>
      <c r="AT279" s="1">
        <f>IF(AT256="","",'Cost and Benefit Parameters'!$O$24)</f>
        <v>114.79649999999992</v>
      </c>
      <c r="AU279" s="1">
        <f>IF(AU256="","",'Cost and Benefit Parameters'!$O$24)</f>
        <v>114.79649999999992</v>
      </c>
      <c r="AV279" s="1">
        <f>IF(AV256="","",'Cost and Benefit Parameters'!$O$24)</f>
        <v>114.79649999999992</v>
      </c>
      <c r="AW279" s="1">
        <f>IF(AW256="","",'Cost and Benefit Parameters'!$O$24)</f>
        <v>114.79649999999992</v>
      </c>
      <c r="AX279" s="1">
        <f>IF(AX256="","",'Cost and Benefit Parameters'!$O$24)</f>
        <v>114.79649999999992</v>
      </c>
      <c r="AY279" s="1">
        <f>IF(AY256="","",'Cost and Benefit Parameters'!$O$24)</f>
        <v>114.79649999999992</v>
      </c>
      <c r="AZ279" s="1">
        <f>IF(AZ256="","",'Cost and Benefit Parameters'!$O$24)</f>
        <v>114.79649999999992</v>
      </c>
      <c r="BA279" s="1">
        <f>IF(BA256="","",'Cost and Benefit Parameters'!$O$24)</f>
        <v>114.79649999999992</v>
      </c>
      <c r="BB279" s="1">
        <f>IF(BB256="","",'Cost and Benefit Parameters'!$O$24)</f>
        <v>114.79649999999992</v>
      </c>
      <c r="BC279" s="1">
        <f>IF(BC256="","",'Cost and Benefit Parameters'!$O$24)</f>
        <v>114.79649999999992</v>
      </c>
      <c r="BD279" s="1">
        <f>IF(BD256="","",'Cost and Benefit Parameters'!$O$24)</f>
        <v>114.79649999999992</v>
      </c>
      <c r="BE279" s="1">
        <f>IF(BE256="","",'Cost and Benefit Parameters'!$O$24)</f>
        <v>114.79649999999992</v>
      </c>
      <c r="BF279" s="1">
        <f>IF(BF256="","",'Cost and Benefit Parameters'!$O$24)</f>
        <v>114.79649999999992</v>
      </c>
      <c r="BG279" s="1">
        <f>IF(BG256="","",'Cost and Benefit Parameters'!$O$24)</f>
        <v>114.79649999999992</v>
      </c>
      <c r="BH279" s="1">
        <f>IF(BH256="","",'Cost and Benefit Parameters'!$O$24)</f>
        <v>114.79649999999992</v>
      </c>
      <c r="BI279" s="1">
        <f>IF(BI256="","",'Cost and Benefit Parameters'!$O$24)</f>
        <v>114.79649999999992</v>
      </c>
      <c r="BJ279" s="1">
        <f>IF(BJ256="","",'Cost and Benefit Parameters'!$O$24)</f>
        <v>114.79649999999992</v>
      </c>
      <c r="BK279" s="1">
        <f>IF(BK256="","",'Cost and Benefit Parameters'!$O$24)</f>
        <v>114.79649999999992</v>
      </c>
      <c r="BL279" s="1">
        <f>IF(BL256="","",'Cost and Benefit Parameters'!$O$24)</f>
        <v>114.79649999999992</v>
      </c>
      <c r="BM279" s="1">
        <f>IF(BM256="","",'Cost and Benefit Parameters'!$O$24)</f>
        <v>114.79649999999992</v>
      </c>
      <c r="BN279" s="1" t="str">
        <f>IF(BN256="","",'Cost and Benefit Parameters'!$O$24)</f>
        <v/>
      </c>
    </row>
    <row r="280" spans="1:72" x14ac:dyDescent="0.55000000000000004">
      <c r="A280" s="639"/>
      <c r="B280" t="s">
        <v>486</v>
      </c>
      <c r="H280" s="1" t="str">
        <f>IF(H257="","",'Cost and Benefit Parameters'!$O$24)</f>
        <v/>
      </c>
      <c r="I280" s="1" t="str">
        <f>IF(I257="","",'Cost and Benefit Parameters'!$O$24)</f>
        <v/>
      </c>
      <c r="J280" s="1" t="str">
        <f>IF(J257="","",'Cost and Benefit Parameters'!$O$24)</f>
        <v/>
      </c>
      <c r="K280" s="1" t="str">
        <f>IF(K257="","",'Cost and Benefit Parameters'!$O$24)</f>
        <v/>
      </c>
      <c r="L280" s="1" t="str">
        <f>IF(L257="","",'Cost and Benefit Parameters'!$O$24)</f>
        <v/>
      </c>
      <c r="M280" s="1" t="str">
        <f>IF(M257="","",'Cost and Benefit Parameters'!$O$24)</f>
        <v/>
      </c>
      <c r="N280" s="1" t="str">
        <f>IF(N257="","",'Cost and Benefit Parameters'!$O$24)</f>
        <v/>
      </c>
      <c r="O280" s="1" t="str">
        <f>IF(O257="","",'Cost and Benefit Parameters'!$O$24)</f>
        <v/>
      </c>
      <c r="P280" s="1" t="str">
        <f>IF(P257="","",'Cost and Benefit Parameters'!$O$24)</f>
        <v/>
      </c>
      <c r="Q280" s="1" t="str">
        <f>IF(Q257="","",'Cost and Benefit Parameters'!$O$24)</f>
        <v/>
      </c>
      <c r="R280" s="1" t="str">
        <f>IF(R257="","",'Cost and Benefit Parameters'!$O$24)</f>
        <v/>
      </c>
      <c r="S280" s="1" t="str">
        <f>IF(S257="","",'Cost and Benefit Parameters'!$O$24)</f>
        <v/>
      </c>
      <c r="T280" s="1" t="str">
        <f>IF(T257="","",'Cost and Benefit Parameters'!$O$24)</f>
        <v/>
      </c>
      <c r="U280" s="1" t="str">
        <f>IF(U257="","",'Cost and Benefit Parameters'!$O$24)</f>
        <v/>
      </c>
      <c r="V280" s="1" t="str">
        <f>IF(V257="","",'Cost and Benefit Parameters'!$O$24)</f>
        <v/>
      </c>
      <c r="W280" s="1" t="str">
        <f>IF(W257="","",'Cost and Benefit Parameters'!$O$24)</f>
        <v/>
      </c>
      <c r="X280" s="1" t="str">
        <f>IF(X257="","",'Cost and Benefit Parameters'!$O$24)</f>
        <v/>
      </c>
      <c r="Y280" s="1" t="str">
        <f>IF(Y257="","",'Cost and Benefit Parameters'!$O$24)</f>
        <v/>
      </c>
      <c r="Z280" s="1" t="str">
        <f>IF(Z257="","",'Cost and Benefit Parameters'!$O$24)</f>
        <v/>
      </c>
      <c r="AA280" s="1">
        <f>IF(AA257="","",'Cost and Benefit Parameters'!$O$24)</f>
        <v>114.79649999999992</v>
      </c>
      <c r="AB280" s="1">
        <f>IF(AB257="","",'Cost and Benefit Parameters'!$O$24)</f>
        <v>114.79649999999992</v>
      </c>
      <c r="AC280" s="1">
        <f>IF(AC257="","",'Cost and Benefit Parameters'!$O$24)</f>
        <v>114.79649999999992</v>
      </c>
      <c r="AD280" s="1">
        <f>IF(AD257="","",'Cost and Benefit Parameters'!$O$24)</f>
        <v>114.79649999999992</v>
      </c>
      <c r="AE280" s="1">
        <f>IF(AE257="","",'Cost and Benefit Parameters'!$O$24)</f>
        <v>114.79649999999992</v>
      </c>
      <c r="AF280" s="1">
        <f>IF(AF257="","",'Cost and Benefit Parameters'!$O$24)</f>
        <v>114.79649999999992</v>
      </c>
      <c r="AG280" s="1">
        <f>IF(AG257="","",'Cost and Benefit Parameters'!$O$24)</f>
        <v>114.79649999999992</v>
      </c>
      <c r="AH280" s="1">
        <f>IF(AH257="","",'Cost and Benefit Parameters'!$O$24)</f>
        <v>114.79649999999992</v>
      </c>
      <c r="AI280" s="1">
        <f>IF(AI257="","",'Cost and Benefit Parameters'!$O$24)</f>
        <v>114.79649999999992</v>
      </c>
      <c r="AJ280" s="1">
        <f>IF(AJ257="","",'Cost and Benefit Parameters'!$O$24)</f>
        <v>114.79649999999992</v>
      </c>
      <c r="AK280" s="1">
        <f>IF(AK257="","",'Cost and Benefit Parameters'!$O$24)</f>
        <v>114.79649999999992</v>
      </c>
      <c r="AL280" s="1">
        <f>IF(AL257="","",'Cost and Benefit Parameters'!$O$24)</f>
        <v>114.79649999999992</v>
      </c>
      <c r="AM280" s="1">
        <f>IF(AM257="","",'Cost and Benefit Parameters'!$O$24)</f>
        <v>114.79649999999992</v>
      </c>
      <c r="AN280" s="1">
        <f>IF(AN257="","",'Cost and Benefit Parameters'!$O$24)</f>
        <v>114.79649999999992</v>
      </c>
      <c r="AO280" s="1">
        <f>IF(AO257="","",'Cost and Benefit Parameters'!$O$24)</f>
        <v>114.79649999999992</v>
      </c>
      <c r="AP280" s="1">
        <f>IF(AP257="","",'Cost and Benefit Parameters'!$O$24)</f>
        <v>114.79649999999992</v>
      </c>
      <c r="AQ280" s="1">
        <f>IF(AQ257="","",'Cost and Benefit Parameters'!$O$24)</f>
        <v>114.79649999999992</v>
      </c>
      <c r="AR280" s="1">
        <f>IF(AR257="","",'Cost and Benefit Parameters'!$O$24)</f>
        <v>114.79649999999992</v>
      </c>
      <c r="AS280" s="1">
        <f>IF(AS257="","",'Cost and Benefit Parameters'!$O$24)</f>
        <v>114.79649999999992</v>
      </c>
      <c r="AT280" s="1">
        <f>IF(AT257="","",'Cost and Benefit Parameters'!$O$24)</f>
        <v>114.79649999999992</v>
      </c>
      <c r="AU280" s="1">
        <f>IF(AU257="","",'Cost and Benefit Parameters'!$O$24)</f>
        <v>114.79649999999992</v>
      </c>
      <c r="AV280" s="1">
        <f>IF(AV257="","",'Cost and Benefit Parameters'!$O$24)</f>
        <v>114.79649999999992</v>
      </c>
      <c r="AW280" s="1">
        <f>IF(AW257="","",'Cost and Benefit Parameters'!$O$24)</f>
        <v>114.79649999999992</v>
      </c>
      <c r="AX280" s="1">
        <f>IF(AX257="","",'Cost and Benefit Parameters'!$O$24)</f>
        <v>114.79649999999992</v>
      </c>
      <c r="AY280" s="1">
        <f>IF(AY257="","",'Cost and Benefit Parameters'!$O$24)</f>
        <v>114.79649999999992</v>
      </c>
      <c r="AZ280" s="1">
        <f>IF(AZ257="","",'Cost and Benefit Parameters'!$O$24)</f>
        <v>114.79649999999992</v>
      </c>
      <c r="BA280" s="1">
        <f>IF(BA257="","",'Cost and Benefit Parameters'!$O$24)</f>
        <v>114.79649999999992</v>
      </c>
      <c r="BB280" s="1">
        <f>IF(BB257="","",'Cost and Benefit Parameters'!$O$24)</f>
        <v>114.79649999999992</v>
      </c>
      <c r="BC280" s="1">
        <f>IF(BC257="","",'Cost and Benefit Parameters'!$O$24)</f>
        <v>114.79649999999992</v>
      </c>
      <c r="BD280" s="1">
        <f>IF(BD257="","",'Cost and Benefit Parameters'!$O$24)</f>
        <v>114.79649999999992</v>
      </c>
      <c r="BE280" s="1">
        <f>IF(BE257="","",'Cost and Benefit Parameters'!$O$24)</f>
        <v>114.79649999999992</v>
      </c>
      <c r="BF280" s="1">
        <f>IF(BF257="","",'Cost and Benefit Parameters'!$O$24)</f>
        <v>114.79649999999992</v>
      </c>
      <c r="BG280" s="1">
        <f>IF(BG257="","",'Cost and Benefit Parameters'!$O$24)</f>
        <v>114.79649999999992</v>
      </c>
      <c r="BH280" s="1">
        <f>IF(BH257="","",'Cost and Benefit Parameters'!$O$24)</f>
        <v>114.79649999999992</v>
      </c>
      <c r="BI280" s="1">
        <f>IF(BI257="","",'Cost and Benefit Parameters'!$O$24)</f>
        <v>114.79649999999992</v>
      </c>
      <c r="BJ280" s="1">
        <f>IF(BJ257="","",'Cost and Benefit Parameters'!$O$24)</f>
        <v>114.79649999999992</v>
      </c>
      <c r="BK280" s="1">
        <f>IF(BK257="","",'Cost and Benefit Parameters'!$O$24)</f>
        <v>114.79649999999992</v>
      </c>
      <c r="BL280" s="1">
        <f>IF(BL257="","",'Cost and Benefit Parameters'!$O$24)</f>
        <v>114.79649999999992</v>
      </c>
      <c r="BM280" s="1">
        <f>IF(BM257="","",'Cost and Benefit Parameters'!$O$24)</f>
        <v>114.79649999999992</v>
      </c>
      <c r="BN280" s="1">
        <f>IF(BN257="","",'Cost and Benefit Parameters'!$O$24)</f>
        <v>114.79649999999992</v>
      </c>
    </row>
    <row r="281" spans="1:72" x14ac:dyDescent="0.55000000000000004">
      <c r="A281" s="640"/>
      <c r="B281" s="329" t="s">
        <v>487</v>
      </c>
      <c r="C281" s="329"/>
      <c r="D281" s="329"/>
      <c r="E281" s="329"/>
      <c r="F281" s="329"/>
      <c r="G281" s="329"/>
      <c r="H281" s="330">
        <f>SUM(H261:H280)</f>
        <v>114.79649999999992</v>
      </c>
      <c r="I281" s="330">
        <f t="shared" ref="I281:BN281" si="128">SUM(I261:I280)</f>
        <v>229.59299999999985</v>
      </c>
      <c r="J281" s="330">
        <f t="shared" si="128"/>
        <v>344.38949999999977</v>
      </c>
      <c r="K281" s="330">
        <f t="shared" si="128"/>
        <v>459.18599999999969</v>
      </c>
      <c r="L281" s="330">
        <f t="shared" si="128"/>
        <v>573.98249999999962</v>
      </c>
      <c r="M281" s="330">
        <f t="shared" si="128"/>
        <v>688.77899999999954</v>
      </c>
      <c r="N281" s="330">
        <f t="shared" si="128"/>
        <v>803.57549999999947</v>
      </c>
      <c r="O281" s="330">
        <f t="shared" si="128"/>
        <v>918.37199999999939</v>
      </c>
      <c r="P281" s="330">
        <f t="shared" si="128"/>
        <v>1033.1684999999993</v>
      </c>
      <c r="Q281" s="330">
        <f t="shared" si="128"/>
        <v>1147.9649999999992</v>
      </c>
      <c r="R281" s="330">
        <f t="shared" si="128"/>
        <v>1262.7614999999992</v>
      </c>
      <c r="S281" s="330">
        <f t="shared" si="128"/>
        <v>1377.5579999999991</v>
      </c>
      <c r="T281" s="330">
        <f t="shared" si="128"/>
        <v>1492.354499999999</v>
      </c>
      <c r="U281" s="330">
        <f t="shared" si="128"/>
        <v>1607.1509999999989</v>
      </c>
      <c r="V281" s="330">
        <f t="shared" si="128"/>
        <v>1721.9474999999989</v>
      </c>
      <c r="W281" s="330">
        <f t="shared" si="128"/>
        <v>1836.7439999999988</v>
      </c>
      <c r="X281" s="330">
        <f t="shared" si="128"/>
        <v>1951.5404999999987</v>
      </c>
      <c r="Y281" s="330">
        <f t="shared" si="128"/>
        <v>2066.3369999999986</v>
      </c>
      <c r="Z281" s="330">
        <f t="shared" si="128"/>
        <v>2181.1334999999985</v>
      </c>
      <c r="AA281" s="330">
        <f t="shared" si="128"/>
        <v>2295.9299999999985</v>
      </c>
      <c r="AB281" s="330">
        <f t="shared" si="128"/>
        <v>2295.9299999999985</v>
      </c>
      <c r="AC281" s="330">
        <f t="shared" si="128"/>
        <v>2295.9299999999985</v>
      </c>
      <c r="AD281" s="330">
        <f t="shared" si="128"/>
        <v>2295.9299999999985</v>
      </c>
      <c r="AE281" s="330">
        <f t="shared" si="128"/>
        <v>2295.9299999999985</v>
      </c>
      <c r="AF281" s="330">
        <f t="shared" si="128"/>
        <v>2295.9299999999985</v>
      </c>
      <c r="AG281" s="330">
        <f t="shared" si="128"/>
        <v>2295.9299999999985</v>
      </c>
      <c r="AH281" s="330">
        <f t="shared" si="128"/>
        <v>2295.9299999999985</v>
      </c>
      <c r="AI281" s="330">
        <f t="shared" si="128"/>
        <v>2295.9299999999985</v>
      </c>
      <c r="AJ281" s="330">
        <f t="shared" si="128"/>
        <v>2295.9299999999985</v>
      </c>
      <c r="AK281" s="330">
        <f t="shared" si="128"/>
        <v>2295.9299999999985</v>
      </c>
      <c r="AL281" s="330">
        <f t="shared" si="128"/>
        <v>2295.9299999999985</v>
      </c>
      <c r="AM281" s="330">
        <f t="shared" si="128"/>
        <v>2295.9299999999985</v>
      </c>
      <c r="AN281" s="330">
        <f t="shared" si="128"/>
        <v>2295.9299999999985</v>
      </c>
      <c r="AO281" s="330">
        <f t="shared" si="128"/>
        <v>2295.9299999999985</v>
      </c>
      <c r="AP281" s="330">
        <f t="shared" si="128"/>
        <v>2295.9299999999985</v>
      </c>
      <c r="AQ281" s="330">
        <f t="shared" si="128"/>
        <v>2295.9299999999985</v>
      </c>
      <c r="AR281" s="330">
        <f t="shared" si="128"/>
        <v>2295.9299999999985</v>
      </c>
      <c r="AS281" s="330">
        <f t="shared" si="128"/>
        <v>2295.9299999999985</v>
      </c>
      <c r="AT281" s="330">
        <f t="shared" si="128"/>
        <v>2295.9299999999985</v>
      </c>
      <c r="AU281" s="330">
        <f t="shared" si="128"/>
        <v>2295.9299999999985</v>
      </c>
      <c r="AV281" s="330">
        <f t="shared" si="128"/>
        <v>2181.1334999999985</v>
      </c>
      <c r="AW281" s="330">
        <f t="shared" si="128"/>
        <v>2066.3369999999986</v>
      </c>
      <c r="AX281" s="330">
        <f t="shared" si="128"/>
        <v>1951.5404999999987</v>
      </c>
      <c r="AY281" s="330">
        <f t="shared" si="128"/>
        <v>1836.7439999999988</v>
      </c>
      <c r="AZ281" s="330">
        <f t="shared" si="128"/>
        <v>1721.9474999999989</v>
      </c>
      <c r="BA281" s="330">
        <f t="shared" si="128"/>
        <v>1607.1509999999989</v>
      </c>
      <c r="BB281" s="330">
        <f t="shared" si="128"/>
        <v>1492.354499999999</v>
      </c>
      <c r="BC281" s="330">
        <f t="shared" si="128"/>
        <v>1377.5579999999991</v>
      </c>
      <c r="BD281" s="330">
        <f t="shared" si="128"/>
        <v>1262.7614999999992</v>
      </c>
      <c r="BE281" s="330">
        <f t="shared" si="128"/>
        <v>1147.9649999999992</v>
      </c>
      <c r="BF281" s="330">
        <f t="shared" si="128"/>
        <v>1033.1684999999993</v>
      </c>
      <c r="BG281" s="330">
        <f t="shared" si="128"/>
        <v>918.37199999999939</v>
      </c>
      <c r="BH281" s="330">
        <f t="shared" si="128"/>
        <v>803.57549999999947</v>
      </c>
      <c r="BI281" s="330">
        <f t="shared" si="128"/>
        <v>688.77899999999954</v>
      </c>
      <c r="BJ281" s="330">
        <f t="shared" si="128"/>
        <v>573.98249999999962</v>
      </c>
      <c r="BK281" s="330">
        <f t="shared" si="128"/>
        <v>459.18599999999969</v>
      </c>
      <c r="BL281" s="330">
        <f t="shared" si="128"/>
        <v>344.38949999999977</v>
      </c>
      <c r="BM281" s="330">
        <f t="shared" si="128"/>
        <v>229.59299999999985</v>
      </c>
      <c r="BN281" s="330">
        <f t="shared" si="128"/>
        <v>114.79649999999992</v>
      </c>
    </row>
    <row r="283" spans="1:72" x14ac:dyDescent="0.55000000000000004">
      <c r="A283" s="638" t="s">
        <v>488</v>
      </c>
      <c r="B283" s="128" t="s">
        <v>506</v>
      </c>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row>
    <row r="284" spans="1:72" x14ac:dyDescent="0.55000000000000004">
      <c r="A284" s="639"/>
      <c r="B284" t="s">
        <v>466</v>
      </c>
      <c r="H284" s="1">
        <f>IF(H261="","",'Cost and Benefit Parameters'!$O$26)</f>
        <v>310.65445973099992</v>
      </c>
      <c r="I284" s="1">
        <f>IF(I261="","",'Cost and Benefit Parameters'!$O$26)</f>
        <v>310.65445973099992</v>
      </c>
      <c r="J284" s="1">
        <f>IF(J261="","",'Cost and Benefit Parameters'!$O$26)</f>
        <v>310.65445973099992</v>
      </c>
      <c r="K284" s="1">
        <f>IF(K261="","",'Cost and Benefit Parameters'!$O$26)</f>
        <v>310.65445973099992</v>
      </c>
      <c r="L284" s="1">
        <f>IF(L261="","",'Cost and Benefit Parameters'!$O$26)</f>
        <v>310.65445973099992</v>
      </c>
      <c r="M284" s="1">
        <f>IF(M261="","",'Cost and Benefit Parameters'!$O$26)</f>
        <v>310.65445973099992</v>
      </c>
      <c r="N284" s="1">
        <f>IF(N261="","",'Cost and Benefit Parameters'!$O$26)</f>
        <v>310.65445973099992</v>
      </c>
      <c r="O284" s="1">
        <f>IF(O261="","",'Cost and Benefit Parameters'!$O$26)</f>
        <v>310.65445973099992</v>
      </c>
      <c r="P284" s="1">
        <f>IF(P261="","",'Cost and Benefit Parameters'!$O$26)</f>
        <v>310.65445973099992</v>
      </c>
      <c r="Q284" s="1">
        <f>IF(Q261="","",'Cost and Benefit Parameters'!$O$26)</f>
        <v>310.65445973099992</v>
      </c>
      <c r="R284" s="1">
        <f>IF(R261="","",'Cost and Benefit Parameters'!$O$26)</f>
        <v>310.65445973099992</v>
      </c>
      <c r="S284" s="1">
        <f>IF(S261="","",'Cost and Benefit Parameters'!$O$26)</f>
        <v>310.65445973099992</v>
      </c>
      <c r="T284" s="1">
        <f>IF(T261="","",'Cost and Benefit Parameters'!$O$26)</f>
        <v>310.65445973099992</v>
      </c>
      <c r="U284" s="1">
        <f>IF(U261="","",'Cost and Benefit Parameters'!$O$26)</f>
        <v>310.65445973099992</v>
      </c>
      <c r="V284" s="1">
        <f>IF(V261="","",'Cost and Benefit Parameters'!$O$26)</f>
        <v>310.65445973099992</v>
      </c>
      <c r="W284" s="1">
        <f>IF(W261="","",'Cost and Benefit Parameters'!$O$26)</f>
        <v>310.65445973099992</v>
      </c>
      <c r="X284" s="1">
        <f>IF(X261="","",'Cost and Benefit Parameters'!$O$26)</f>
        <v>310.65445973099992</v>
      </c>
      <c r="Y284" s="1">
        <f>IF(Y261="","",'Cost and Benefit Parameters'!$O$26)</f>
        <v>310.65445973099992</v>
      </c>
      <c r="Z284" s="1">
        <f>IF(Z261="","",'Cost and Benefit Parameters'!$O$26)</f>
        <v>310.65445973099992</v>
      </c>
      <c r="AA284" s="1">
        <f>IF(AA261="","",'Cost and Benefit Parameters'!$O$26)</f>
        <v>310.65445973099992</v>
      </c>
      <c r="AB284" s="1">
        <f>IF(AB261="","",'Cost and Benefit Parameters'!$O$26)</f>
        <v>310.65445973099992</v>
      </c>
      <c r="AC284" s="1">
        <f>IF(AC261="","",'Cost and Benefit Parameters'!$O$26)</f>
        <v>310.65445973099992</v>
      </c>
      <c r="AD284" s="1">
        <f>IF(AD261="","",'Cost and Benefit Parameters'!$O$26)</f>
        <v>310.65445973099992</v>
      </c>
      <c r="AE284" s="1">
        <f>IF(AE261="","",'Cost and Benefit Parameters'!$O$26)</f>
        <v>310.65445973099992</v>
      </c>
      <c r="AF284" s="1">
        <f>IF(AF261="","",'Cost and Benefit Parameters'!$O$26)</f>
        <v>310.65445973099992</v>
      </c>
      <c r="AG284" s="1">
        <f>IF(AG261="","",'Cost and Benefit Parameters'!$O$26)</f>
        <v>310.65445973099992</v>
      </c>
      <c r="AH284" s="1">
        <f>IF(AH261="","",'Cost and Benefit Parameters'!$O$26)</f>
        <v>310.65445973099992</v>
      </c>
      <c r="AI284" s="1">
        <f>IF(AI261="","",'Cost and Benefit Parameters'!$O$26)</f>
        <v>310.65445973099992</v>
      </c>
      <c r="AJ284" s="1">
        <f>IF(AJ261="","",'Cost and Benefit Parameters'!$O$26)</f>
        <v>310.65445973099992</v>
      </c>
      <c r="AK284" s="1">
        <f>IF(AK261="","",'Cost and Benefit Parameters'!$O$26)</f>
        <v>310.65445973099992</v>
      </c>
      <c r="AL284" s="1">
        <f>IF(AL261="","",'Cost and Benefit Parameters'!$O$26)</f>
        <v>310.65445973099992</v>
      </c>
      <c r="AM284" s="1">
        <f>IF(AM261="","",'Cost and Benefit Parameters'!$O$26)</f>
        <v>310.65445973099992</v>
      </c>
      <c r="AN284" s="1">
        <f>IF(AN261="","",'Cost and Benefit Parameters'!$O$26)</f>
        <v>310.65445973099992</v>
      </c>
      <c r="AO284" s="1">
        <f>IF(AO261="","",'Cost and Benefit Parameters'!$O$26)</f>
        <v>310.65445973099992</v>
      </c>
      <c r="AP284" s="1">
        <f>IF(AP261="","",'Cost and Benefit Parameters'!$O$26)</f>
        <v>310.65445973099992</v>
      </c>
      <c r="AQ284" s="1">
        <f>IF(AQ261="","",'Cost and Benefit Parameters'!$O$26)</f>
        <v>310.65445973099992</v>
      </c>
      <c r="AR284" s="1">
        <f>IF(AR261="","",'Cost and Benefit Parameters'!$O$26)</f>
        <v>310.65445973099992</v>
      </c>
      <c r="AS284" s="1">
        <f>IF(AS261="","",'Cost and Benefit Parameters'!$O$26)</f>
        <v>310.65445973099992</v>
      </c>
      <c r="AT284" s="1">
        <f>IF(AT261="","",'Cost and Benefit Parameters'!$O$26)</f>
        <v>310.65445973099992</v>
      </c>
      <c r="AU284" s="1">
        <f>IF(AU261="","",'Cost and Benefit Parameters'!$O$26)</f>
        <v>310.65445973099992</v>
      </c>
      <c r="AV284" s="1" t="str">
        <f>IF(AV261="","",'Cost and Benefit Parameters'!$O$26)</f>
        <v/>
      </c>
      <c r="AW284" s="1" t="str">
        <f>IF(AW261="","",'Cost and Benefit Parameters'!$O$26)</f>
        <v/>
      </c>
      <c r="AX284" s="1" t="str">
        <f>IF(AX261="","",'Cost and Benefit Parameters'!$O$26)</f>
        <v/>
      </c>
      <c r="AY284" s="1" t="str">
        <f>IF(AY261="","",'Cost and Benefit Parameters'!$O$26)</f>
        <v/>
      </c>
      <c r="AZ284" s="1" t="str">
        <f>IF(AZ261="","",'Cost and Benefit Parameters'!$O$26)</f>
        <v/>
      </c>
      <c r="BA284" s="1" t="str">
        <f>IF(BA261="","",'Cost and Benefit Parameters'!$O$26)</f>
        <v/>
      </c>
      <c r="BB284" s="1" t="str">
        <f>IF(BB261="","",'Cost and Benefit Parameters'!$O$26)</f>
        <v/>
      </c>
      <c r="BC284" s="1" t="str">
        <f>IF(BC261="","",'Cost and Benefit Parameters'!$O$26)</f>
        <v/>
      </c>
      <c r="BD284" s="1" t="str">
        <f>IF(BD261="","",'Cost and Benefit Parameters'!$O$26)</f>
        <v/>
      </c>
      <c r="BE284" s="1" t="str">
        <f>IF(BE261="","",'Cost and Benefit Parameters'!$O$26)</f>
        <v/>
      </c>
      <c r="BF284" s="1" t="str">
        <f>IF(BF261="","",'Cost and Benefit Parameters'!$O$26)</f>
        <v/>
      </c>
      <c r="BG284" s="1" t="str">
        <f>IF(BG261="","",'Cost and Benefit Parameters'!$O$26)</f>
        <v/>
      </c>
      <c r="BH284" s="1" t="str">
        <f>IF(BH261="","",'Cost and Benefit Parameters'!$O$26)</f>
        <v/>
      </c>
      <c r="BI284" s="1" t="str">
        <f>IF(BI261="","",'Cost and Benefit Parameters'!$O$26)</f>
        <v/>
      </c>
      <c r="BJ284" s="1" t="str">
        <f>IF(BJ261="","",'Cost and Benefit Parameters'!$O$26)</f>
        <v/>
      </c>
      <c r="BK284" s="1" t="str">
        <f>IF(BK261="","",'Cost and Benefit Parameters'!$O$26)</f>
        <v/>
      </c>
      <c r="BL284" s="1" t="str">
        <f>IF(BL261="","",'Cost and Benefit Parameters'!$O$26)</f>
        <v/>
      </c>
      <c r="BM284" s="1" t="str">
        <f>IF(BM261="","",'Cost and Benefit Parameters'!$O$26)</f>
        <v/>
      </c>
      <c r="BN284" s="1" t="str">
        <f>IF(BN261="","",'Cost and Benefit Parameters'!$O$26)</f>
        <v/>
      </c>
    </row>
    <row r="285" spans="1:72" x14ac:dyDescent="0.55000000000000004">
      <c r="A285" s="639"/>
      <c r="B285" t="s">
        <v>468</v>
      </c>
      <c r="H285" s="1" t="str">
        <f>IF(H262="","",'Cost and Benefit Parameters'!$O$26)</f>
        <v/>
      </c>
      <c r="I285" s="1">
        <f>IF(I262="","",'Cost and Benefit Parameters'!$O$26)</f>
        <v>310.65445973099992</v>
      </c>
      <c r="J285" s="1">
        <f>IF(J262="","",'Cost and Benefit Parameters'!$O$26)</f>
        <v>310.65445973099992</v>
      </c>
      <c r="K285" s="1">
        <f>IF(K262="","",'Cost and Benefit Parameters'!$O$26)</f>
        <v>310.65445973099992</v>
      </c>
      <c r="L285" s="1">
        <f>IF(L262="","",'Cost and Benefit Parameters'!$O$26)</f>
        <v>310.65445973099992</v>
      </c>
      <c r="M285" s="1">
        <f>IF(M262="","",'Cost and Benefit Parameters'!$O$26)</f>
        <v>310.65445973099992</v>
      </c>
      <c r="N285" s="1">
        <f>IF(N262="","",'Cost and Benefit Parameters'!$O$26)</f>
        <v>310.65445973099992</v>
      </c>
      <c r="O285" s="1">
        <f>IF(O262="","",'Cost and Benefit Parameters'!$O$26)</f>
        <v>310.65445973099992</v>
      </c>
      <c r="P285" s="1">
        <f>IF(P262="","",'Cost and Benefit Parameters'!$O$26)</f>
        <v>310.65445973099992</v>
      </c>
      <c r="Q285" s="1">
        <f>IF(Q262="","",'Cost and Benefit Parameters'!$O$26)</f>
        <v>310.65445973099992</v>
      </c>
      <c r="R285" s="1">
        <f>IF(R262="","",'Cost and Benefit Parameters'!$O$26)</f>
        <v>310.65445973099992</v>
      </c>
      <c r="S285" s="1">
        <f>IF(S262="","",'Cost and Benefit Parameters'!$O$26)</f>
        <v>310.65445973099992</v>
      </c>
      <c r="T285" s="1">
        <f>IF(T262="","",'Cost and Benefit Parameters'!$O$26)</f>
        <v>310.65445973099992</v>
      </c>
      <c r="U285" s="1">
        <f>IF(U262="","",'Cost and Benefit Parameters'!$O$26)</f>
        <v>310.65445973099992</v>
      </c>
      <c r="V285" s="1">
        <f>IF(V262="","",'Cost and Benefit Parameters'!$O$26)</f>
        <v>310.65445973099992</v>
      </c>
      <c r="W285" s="1">
        <f>IF(W262="","",'Cost and Benefit Parameters'!$O$26)</f>
        <v>310.65445973099992</v>
      </c>
      <c r="X285" s="1">
        <f>IF(X262="","",'Cost and Benefit Parameters'!$O$26)</f>
        <v>310.65445973099992</v>
      </c>
      <c r="Y285" s="1">
        <f>IF(Y262="","",'Cost and Benefit Parameters'!$O$26)</f>
        <v>310.65445973099992</v>
      </c>
      <c r="Z285" s="1">
        <f>IF(Z262="","",'Cost and Benefit Parameters'!$O$26)</f>
        <v>310.65445973099992</v>
      </c>
      <c r="AA285" s="1">
        <f>IF(AA262="","",'Cost and Benefit Parameters'!$O$26)</f>
        <v>310.65445973099992</v>
      </c>
      <c r="AB285" s="1">
        <f>IF(AB262="","",'Cost and Benefit Parameters'!$O$26)</f>
        <v>310.65445973099992</v>
      </c>
      <c r="AC285" s="1">
        <f>IF(AC262="","",'Cost and Benefit Parameters'!$O$26)</f>
        <v>310.65445973099992</v>
      </c>
      <c r="AD285" s="1">
        <f>IF(AD262="","",'Cost and Benefit Parameters'!$O$26)</f>
        <v>310.65445973099992</v>
      </c>
      <c r="AE285" s="1">
        <f>IF(AE262="","",'Cost and Benefit Parameters'!$O$26)</f>
        <v>310.65445973099992</v>
      </c>
      <c r="AF285" s="1">
        <f>IF(AF262="","",'Cost and Benefit Parameters'!$O$26)</f>
        <v>310.65445973099992</v>
      </c>
      <c r="AG285" s="1">
        <f>IF(AG262="","",'Cost and Benefit Parameters'!$O$26)</f>
        <v>310.65445973099992</v>
      </c>
      <c r="AH285" s="1">
        <f>IF(AH262="","",'Cost and Benefit Parameters'!$O$26)</f>
        <v>310.65445973099992</v>
      </c>
      <c r="AI285" s="1">
        <f>IF(AI262="","",'Cost and Benefit Parameters'!$O$26)</f>
        <v>310.65445973099992</v>
      </c>
      <c r="AJ285" s="1">
        <f>IF(AJ262="","",'Cost and Benefit Parameters'!$O$26)</f>
        <v>310.65445973099992</v>
      </c>
      <c r="AK285" s="1">
        <f>IF(AK262="","",'Cost and Benefit Parameters'!$O$26)</f>
        <v>310.65445973099992</v>
      </c>
      <c r="AL285" s="1">
        <f>IF(AL262="","",'Cost and Benefit Parameters'!$O$26)</f>
        <v>310.65445973099992</v>
      </c>
      <c r="AM285" s="1">
        <f>IF(AM262="","",'Cost and Benefit Parameters'!$O$26)</f>
        <v>310.65445973099992</v>
      </c>
      <c r="AN285" s="1">
        <f>IF(AN262="","",'Cost and Benefit Parameters'!$O$26)</f>
        <v>310.65445973099992</v>
      </c>
      <c r="AO285" s="1">
        <f>IF(AO262="","",'Cost and Benefit Parameters'!$O$26)</f>
        <v>310.65445973099992</v>
      </c>
      <c r="AP285" s="1">
        <f>IF(AP262="","",'Cost and Benefit Parameters'!$O$26)</f>
        <v>310.65445973099992</v>
      </c>
      <c r="AQ285" s="1">
        <f>IF(AQ262="","",'Cost and Benefit Parameters'!$O$26)</f>
        <v>310.65445973099992</v>
      </c>
      <c r="AR285" s="1">
        <f>IF(AR262="","",'Cost and Benefit Parameters'!$O$26)</f>
        <v>310.65445973099992</v>
      </c>
      <c r="AS285" s="1">
        <f>IF(AS262="","",'Cost and Benefit Parameters'!$O$26)</f>
        <v>310.65445973099992</v>
      </c>
      <c r="AT285" s="1">
        <f>IF(AT262="","",'Cost and Benefit Parameters'!$O$26)</f>
        <v>310.65445973099992</v>
      </c>
      <c r="AU285" s="1">
        <f>IF(AU262="","",'Cost and Benefit Parameters'!$O$26)</f>
        <v>310.65445973099992</v>
      </c>
      <c r="AV285" s="1">
        <f>IF(AV262="","",'Cost and Benefit Parameters'!$O$26)</f>
        <v>310.65445973099992</v>
      </c>
      <c r="AW285" s="1" t="str">
        <f>IF(AW262="","",'Cost and Benefit Parameters'!$O$26)</f>
        <v/>
      </c>
      <c r="AX285" s="1" t="str">
        <f>IF(AX262="","",'Cost and Benefit Parameters'!$O$26)</f>
        <v/>
      </c>
      <c r="AY285" s="1" t="str">
        <f>IF(AY262="","",'Cost and Benefit Parameters'!$O$26)</f>
        <v/>
      </c>
      <c r="AZ285" s="1" t="str">
        <f>IF(AZ262="","",'Cost and Benefit Parameters'!$O$26)</f>
        <v/>
      </c>
      <c r="BA285" s="1" t="str">
        <f>IF(BA262="","",'Cost and Benefit Parameters'!$O$26)</f>
        <v/>
      </c>
      <c r="BB285" s="1" t="str">
        <f>IF(BB262="","",'Cost and Benefit Parameters'!$O$26)</f>
        <v/>
      </c>
      <c r="BC285" s="1" t="str">
        <f>IF(BC262="","",'Cost and Benefit Parameters'!$O$26)</f>
        <v/>
      </c>
      <c r="BD285" s="1" t="str">
        <f>IF(BD262="","",'Cost and Benefit Parameters'!$O$26)</f>
        <v/>
      </c>
      <c r="BE285" s="1" t="str">
        <f>IF(BE262="","",'Cost and Benefit Parameters'!$O$26)</f>
        <v/>
      </c>
      <c r="BF285" s="1" t="str">
        <f>IF(BF262="","",'Cost and Benefit Parameters'!$O$26)</f>
        <v/>
      </c>
      <c r="BG285" s="1" t="str">
        <f>IF(BG262="","",'Cost and Benefit Parameters'!$O$26)</f>
        <v/>
      </c>
      <c r="BH285" s="1" t="str">
        <f>IF(BH262="","",'Cost and Benefit Parameters'!$O$26)</f>
        <v/>
      </c>
      <c r="BI285" s="1" t="str">
        <f>IF(BI262="","",'Cost and Benefit Parameters'!$O$26)</f>
        <v/>
      </c>
      <c r="BJ285" s="1" t="str">
        <f>IF(BJ262="","",'Cost and Benefit Parameters'!$O$26)</f>
        <v/>
      </c>
      <c r="BK285" s="1" t="str">
        <f>IF(BK262="","",'Cost and Benefit Parameters'!$O$26)</f>
        <v/>
      </c>
      <c r="BL285" s="1" t="str">
        <f>IF(BL262="","",'Cost and Benefit Parameters'!$O$26)</f>
        <v/>
      </c>
      <c r="BM285" s="1" t="str">
        <f>IF(BM262="","",'Cost and Benefit Parameters'!$O$26)</f>
        <v/>
      </c>
      <c r="BN285" s="1" t="str">
        <f>IF(BN262="","",'Cost and Benefit Parameters'!$O$26)</f>
        <v/>
      </c>
    </row>
    <row r="286" spans="1:72" x14ac:dyDescent="0.55000000000000004">
      <c r="A286" s="639"/>
      <c r="B286" t="s">
        <v>469</v>
      </c>
      <c r="H286" s="1" t="str">
        <f>IF(H263="","",'Cost and Benefit Parameters'!$O$26)</f>
        <v/>
      </c>
      <c r="I286" s="1" t="str">
        <f>IF(I263="","",'Cost and Benefit Parameters'!$O$26)</f>
        <v/>
      </c>
      <c r="J286" s="1">
        <f>IF(J263="","",'Cost and Benefit Parameters'!$O$26)</f>
        <v>310.65445973099992</v>
      </c>
      <c r="K286" s="1">
        <f>IF(K263="","",'Cost and Benefit Parameters'!$O$26)</f>
        <v>310.65445973099992</v>
      </c>
      <c r="L286" s="1">
        <f>IF(L263="","",'Cost and Benefit Parameters'!$O$26)</f>
        <v>310.65445973099992</v>
      </c>
      <c r="M286" s="1">
        <f>IF(M263="","",'Cost and Benefit Parameters'!$O$26)</f>
        <v>310.65445973099992</v>
      </c>
      <c r="N286" s="1">
        <f>IF(N263="","",'Cost and Benefit Parameters'!$O$26)</f>
        <v>310.65445973099992</v>
      </c>
      <c r="O286" s="1">
        <f>IF(O263="","",'Cost and Benefit Parameters'!$O$26)</f>
        <v>310.65445973099992</v>
      </c>
      <c r="P286" s="1">
        <f>IF(P263="","",'Cost and Benefit Parameters'!$O$26)</f>
        <v>310.65445973099992</v>
      </c>
      <c r="Q286" s="1">
        <f>IF(Q263="","",'Cost and Benefit Parameters'!$O$26)</f>
        <v>310.65445973099992</v>
      </c>
      <c r="R286" s="1">
        <f>IF(R263="","",'Cost and Benefit Parameters'!$O$26)</f>
        <v>310.65445973099992</v>
      </c>
      <c r="S286" s="1">
        <f>IF(S263="","",'Cost and Benefit Parameters'!$O$26)</f>
        <v>310.65445973099992</v>
      </c>
      <c r="T286" s="1">
        <f>IF(T263="","",'Cost and Benefit Parameters'!$O$26)</f>
        <v>310.65445973099992</v>
      </c>
      <c r="U286" s="1">
        <f>IF(U263="","",'Cost and Benefit Parameters'!$O$26)</f>
        <v>310.65445973099992</v>
      </c>
      <c r="V286" s="1">
        <f>IF(V263="","",'Cost and Benefit Parameters'!$O$26)</f>
        <v>310.65445973099992</v>
      </c>
      <c r="W286" s="1">
        <f>IF(W263="","",'Cost and Benefit Parameters'!$O$26)</f>
        <v>310.65445973099992</v>
      </c>
      <c r="X286" s="1">
        <f>IF(X263="","",'Cost and Benefit Parameters'!$O$26)</f>
        <v>310.65445973099992</v>
      </c>
      <c r="Y286" s="1">
        <f>IF(Y263="","",'Cost and Benefit Parameters'!$O$26)</f>
        <v>310.65445973099992</v>
      </c>
      <c r="Z286" s="1">
        <f>IF(Z263="","",'Cost and Benefit Parameters'!$O$26)</f>
        <v>310.65445973099992</v>
      </c>
      <c r="AA286" s="1">
        <f>IF(AA263="","",'Cost and Benefit Parameters'!$O$26)</f>
        <v>310.65445973099992</v>
      </c>
      <c r="AB286" s="1">
        <f>IF(AB263="","",'Cost and Benefit Parameters'!$O$26)</f>
        <v>310.65445973099992</v>
      </c>
      <c r="AC286" s="1">
        <f>IF(AC263="","",'Cost and Benefit Parameters'!$O$26)</f>
        <v>310.65445973099992</v>
      </c>
      <c r="AD286" s="1">
        <f>IF(AD263="","",'Cost and Benefit Parameters'!$O$26)</f>
        <v>310.65445973099992</v>
      </c>
      <c r="AE286" s="1">
        <f>IF(AE263="","",'Cost and Benefit Parameters'!$O$26)</f>
        <v>310.65445973099992</v>
      </c>
      <c r="AF286" s="1">
        <f>IF(AF263="","",'Cost and Benefit Parameters'!$O$26)</f>
        <v>310.65445973099992</v>
      </c>
      <c r="AG286" s="1">
        <f>IF(AG263="","",'Cost and Benefit Parameters'!$O$26)</f>
        <v>310.65445973099992</v>
      </c>
      <c r="AH286" s="1">
        <f>IF(AH263="","",'Cost and Benefit Parameters'!$O$26)</f>
        <v>310.65445973099992</v>
      </c>
      <c r="AI286" s="1">
        <f>IF(AI263="","",'Cost and Benefit Parameters'!$O$26)</f>
        <v>310.65445973099992</v>
      </c>
      <c r="AJ286" s="1">
        <f>IF(AJ263="","",'Cost and Benefit Parameters'!$O$26)</f>
        <v>310.65445973099992</v>
      </c>
      <c r="AK286" s="1">
        <f>IF(AK263="","",'Cost and Benefit Parameters'!$O$26)</f>
        <v>310.65445973099992</v>
      </c>
      <c r="AL286" s="1">
        <f>IF(AL263="","",'Cost and Benefit Parameters'!$O$26)</f>
        <v>310.65445973099992</v>
      </c>
      <c r="AM286" s="1">
        <f>IF(AM263="","",'Cost and Benefit Parameters'!$O$26)</f>
        <v>310.65445973099992</v>
      </c>
      <c r="AN286" s="1">
        <f>IF(AN263="","",'Cost and Benefit Parameters'!$O$26)</f>
        <v>310.65445973099992</v>
      </c>
      <c r="AO286" s="1">
        <f>IF(AO263="","",'Cost and Benefit Parameters'!$O$26)</f>
        <v>310.65445973099992</v>
      </c>
      <c r="AP286" s="1">
        <f>IF(AP263="","",'Cost and Benefit Parameters'!$O$26)</f>
        <v>310.65445973099992</v>
      </c>
      <c r="AQ286" s="1">
        <f>IF(AQ263="","",'Cost and Benefit Parameters'!$O$26)</f>
        <v>310.65445973099992</v>
      </c>
      <c r="AR286" s="1">
        <f>IF(AR263="","",'Cost and Benefit Parameters'!$O$26)</f>
        <v>310.65445973099992</v>
      </c>
      <c r="AS286" s="1">
        <f>IF(AS263="","",'Cost and Benefit Parameters'!$O$26)</f>
        <v>310.65445973099992</v>
      </c>
      <c r="AT286" s="1">
        <f>IF(AT263="","",'Cost and Benefit Parameters'!$O$26)</f>
        <v>310.65445973099992</v>
      </c>
      <c r="AU286" s="1">
        <f>IF(AU263="","",'Cost and Benefit Parameters'!$O$26)</f>
        <v>310.65445973099992</v>
      </c>
      <c r="AV286" s="1">
        <f>IF(AV263="","",'Cost and Benefit Parameters'!$O$26)</f>
        <v>310.65445973099992</v>
      </c>
      <c r="AW286" s="1">
        <f>IF(AW263="","",'Cost and Benefit Parameters'!$O$26)</f>
        <v>310.65445973099992</v>
      </c>
      <c r="AX286" s="1" t="str">
        <f>IF(AX263="","",'Cost and Benefit Parameters'!$O$26)</f>
        <v/>
      </c>
      <c r="AY286" s="1" t="str">
        <f>IF(AY263="","",'Cost and Benefit Parameters'!$O$26)</f>
        <v/>
      </c>
      <c r="AZ286" s="1" t="str">
        <f>IF(AZ263="","",'Cost and Benefit Parameters'!$O$26)</f>
        <v/>
      </c>
      <c r="BA286" s="1" t="str">
        <f>IF(BA263="","",'Cost and Benefit Parameters'!$O$26)</f>
        <v/>
      </c>
      <c r="BB286" s="1" t="str">
        <f>IF(BB263="","",'Cost and Benefit Parameters'!$O$26)</f>
        <v/>
      </c>
      <c r="BC286" s="1" t="str">
        <f>IF(BC263="","",'Cost and Benefit Parameters'!$O$26)</f>
        <v/>
      </c>
      <c r="BD286" s="1" t="str">
        <f>IF(BD263="","",'Cost and Benefit Parameters'!$O$26)</f>
        <v/>
      </c>
      <c r="BE286" s="1" t="str">
        <f>IF(BE263="","",'Cost and Benefit Parameters'!$O$26)</f>
        <v/>
      </c>
      <c r="BF286" s="1" t="str">
        <f>IF(BF263="","",'Cost and Benefit Parameters'!$O$26)</f>
        <v/>
      </c>
      <c r="BG286" s="1" t="str">
        <f>IF(BG263="","",'Cost and Benefit Parameters'!$O$26)</f>
        <v/>
      </c>
      <c r="BH286" s="1" t="str">
        <f>IF(BH263="","",'Cost and Benefit Parameters'!$O$26)</f>
        <v/>
      </c>
      <c r="BI286" s="1" t="str">
        <f>IF(BI263="","",'Cost and Benefit Parameters'!$O$26)</f>
        <v/>
      </c>
      <c r="BJ286" s="1" t="str">
        <f>IF(BJ263="","",'Cost and Benefit Parameters'!$O$26)</f>
        <v/>
      </c>
      <c r="BK286" s="1" t="str">
        <f>IF(BK263="","",'Cost and Benefit Parameters'!$O$26)</f>
        <v/>
      </c>
      <c r="BL286" s="1" t="str">
        <f>IF(BL263="","",'Cost and Benefit Parameters'!$O$26)</f>
        <v/>
      </c>
      <c r="BM286" s="1" t="str">
        <f>IF(BM263="","",'Cost and Benefit Parameters'!$O$26)</f>
        <v/>
      </c>
      <c r="BN286" s="1" t="str">
        <f>IF(BN263="","",'Cost and Benefit Parameters'!$O$26)</f>
        <v/>
      </c>
    </row>
    <row r="287" spans="1:72" x14ac:dyDescent="0.55000000000000004">
      <c r="A287" s="639"/>
      <c r="B287" t="s">
        <v>470</v>
      </c>
      <c r="H287" s="1" t="str">
        <f>IF(H264="","",'Cost and Benefit Parameters'!$O$26)</f>
        <v/>
      </c>
      <c r="I287" s="1" t="str">
        <f>IF(I264="","",'Cost and Benefit Parameters'!$O$26)</f>
        <v/>
      </c>
      <c r="J287" s="1" t="str">
        <f>IF(J264="","",'Cost and Benefit Parameters'!$O$26)</f>
        <v/>
      </c>
      <c r="K287" s="1">
        <f>IF(K264="","",'Cost and Benefit Parameters'!$O$26)</f>
        <v>310.65445973099992</v>
      </c>
      <c r="L287" s="1">
        <f>IF(L264="","",'Cost and Benefit Parameters'!$O$26)</f>
        <v>310.65445973099992</v>
      </c>
      <c r="M287" s="1">
        <f>IF(M264="","",'Cost and Benefit Parameters'!$O$26)</f>
        <v>310.65445973099992</v>
      </c>
      <c r="N287" s="1">
        <f>IF(N264="","",'Cost and Benefit Parameters'!$O$26)</f>
        <v>310.65445973099992</v>
      </c>
      <c r="O287" s="1">
        <f>IF(O264="","",'Cost and Benefit Parameters'!$O$26)</f>
        <v>310.65445973099992</v>
      </c>
      <c r="P287" s="1">
        <f>IF(P264="","",'Cost and Benefit Parameters'!$O$26)</f>
        <v>310.65445973099992</v>
      </c>
      <c r="Q287" s="1">
        <f>IF(Q264="","",'Cost and Benefit Parameters'!$O$26)</f>
        <v>310.65445973099992</v>
      </c>
      <c r="R287" s="1">
        <f>IF(R264="","",'Cost and Benefit Parameters'!$O$26)</f>
        <v>310.65445973099992</v>
      </c>
      <c r="S287" s="1">
        <f>IF(S264="","",'Cost and Benefit Parameters'!$O$26)</f>
        <v>310.65445973099992</v>
      </c>
      <c r="T287" s="1">
        <f>IF(T264="","",'Cost and Benefit Parameters'!$O$26)</f>
        <v>310.65445973099992</v>
      </c>
      <c r="U287" s="1">
        <f>IF(U264="","",'Cost and Benefit Parameters'!$O$26)</f>
        <v>310.65445973099992</v>
      </c>
      <c r="V287" s="1">
        <f>IF(V264="","",'Cost and Benefit Parameters'!$O$26)</f>
        <v>310.65445973099992</v>
      </c>
      <c r="W287" s="1">
        <f>IF(W264="","",'Cost and Benefit Parameters'!$O$26)</f>
        <v>310.65445973099992</v>
      </c>
      <c r="X287" s="1">
        <f>IF(X264="","",'Cost and Benefit Parameters'!$O$26)</f>
        <v>310.65445973099992</v>
      </c>
      <c r="Y287" s="1">
        <f>IF(Y264="","",'Cost and Benefit Parameters'!$O$26)</f>
        <v>310.65445973099992</v>
      </c>
      <c r="Z287" s="1">
        <f>IF(Z264="","",'Cost and Benefit Parameters'!$O$26)</f>
        <v>310.65445973099992</v>
      </c>
      <c r="AA287" s="1">
        <f>IF(AA264="","",'Cost and Benefit Parameters'!$O$26)</f>
        <v>310.65445973099992</v>
      </c>
      <c r="AB287" s="1">
        <f>IF(AB264="","",'Cost and Benefit Parameters'!$O$26)</f>
        <v>310.65445973099992</v>
      </c>
      <c r="AC287" s="1">
        <f>IF(AC264="","",'Cost and Benefit Parameters'!$O$26)</f>
        <v>310.65445973099992</v>
      </c>
      <c r="AD287" s="1">
        <f>IF(AD264="","",'Cost and Benefit Parameters'!$O$26)</f>
        <v>310.65445973099992</v>
      </c>
      <c r="AE287" s="1">
        <f>IF(AE264="","",'Cost and Benefit Parameters'!$O$26)</f>
        <v>310.65445973099992</v>
      </c>
      <c r="AF287" s="1">
        <f>IF(AF264="","",'Cost and Benefit Parameters'!$O$26)</f>
        <v>310.65445973099992</v>
      </c>
      <c r="AG287" s="1">
        <f>IF(AG264="","",'Cost and Benefit Parameters'!$O$26)</f>
        <v>310.65445973099992</v>
      </c>
      <c r="AH287" s="1">
        <f>IF(AH264="","",'Cost and Benefit Parameters'!$O$26)</f>
        <v>310.65445973099992</v>
      </c>
      <c r="AI287" s="1">
        <f>IF(AI264="","",'Cost and Benefit Parameters'!$O$26)</f>
        <v>310.65445973099992</v>
      </c>
      <c r="AJ287" s="1">
        <f>IF(AJ264="","",'Cost and Benefit Parameters'!$O$26)</f>
        <v>310.65445973099992</v>
      </c>
      <c r="AK287" s="1">
        <f>IF(AK264="","",'Cost and Benefit Parameters'!$O$26)</f>
        <v>310.65445973099992</v>
      </c>
      <c r="AL287" s="1">
        <f>IF(AL264="","",'Cost and Benefit Parameters'!$O$26)</f>
        <v>310.65445973099992</v>
      </c>
      <c r="AM287" s="1">
        <f>IF(AM264="","",'Cost and Benefit Parameters'!$O$26)</f>
        <v>310.65445973099992</v>
      </c>
      <c r="AN287" s="1">
        <f>IF(AN264="","",'Cost and Benefit Parameters'!$O$26)</f>
        <v>310.65445973099992</v>
      </c>
      <c r="AO287" s="1">
        <f>IF(AO264="","",'Cost and Benefit Parameters'!$O$26)</f>
        <v>310.65445973099992</v>
      </c>
      <c r="AP287" s="1">
        <f>IF(AP264="","",'Cost and Benefit Parameters'!$O$26)</f>
        <v>310.65445973099992</v>
      </c>
      <c r="AQ287" s="1">
        <f>IF(AQ264="","",'Cost and Benefit Parameters'!$O$26)</f>
        <v>310.65445973099992</v>
      </c>
      <c r="AR287" s="1">
        <f>IF(AR264="","",'Cost and Benefit Parameters'!$O$26)</f>
        <v>310.65445973099992</v>
      </c>
      <c r="AS287" s="1">
        <f>IF(AS264="","",'Cost and Benefit Parameters'!$O$26)</f>
        <v>310.65445973099992</v>
      </c>
      <c r="AT287" s="1">
        <f>IF(AT264="","",'Cost and Benefit Parameters'!$O$26)</f>
        <v>310.65445973099992</v>
      </c>
      <c r="AU287" s="1">
        <f>IF(AU264="","",'Cost and Benefit Parameters'!$O$26)</f>
        <v>310.65445973099992</v>
      </c>
      <c r="AV287" s="1">
        <f>IF(AV264="","",'Cost and Benefit Parameters'!$O$26)</f>
        <v>310.65445973099992</v>
      </c>
      <c r="AW287" s="1">
        <f>IF(AW264="","",'Cost and Benefit Parameters'!$O$26)</f>
        <v>310.65445973099992</v>
      </c>
      <c r="AX287" s="1">
        <f>IF(AX264="","",'Cost and Benefit Parameters'!$O$26)</f>
        <v>310.65445973099992</v>
      </c>
      <c r="AY287" s="1" t="str">
        <f>IF(AY264="","",'Cost and Benefit Parameters'!$O$26)</f>
        <v/>
      </c>
      <c r="AZ287" s="1" t="str">
        <f>IF(AZ264="","",'Cost and Benefit Parameters'!$O$26)</f>
        <v/>
      </c>
      <c r="BA287" s="1" t="str">
        <f>IF(BA264="","",'Cost and Benefit Parameters'!$O$26)</f>
        <v/>
      </c>
      <c r="BB287" s="1" t="str">
        <f>IF(BB264="","",'Cost and Benefit Parameters'!$O$26)</f>
        <v/>
      </c>
      <c r="BC287" s="1" t="str">
        <f>IF(BC264="","",'Cost and Benefit Parameters'!$O$26)</f>
        <v/>
      </c>
      <c r="BD287" s="1" t="str">
        <f>IF(BD264="","",'Cost and Benefit Parameters'!$O$26)</f>
        <v/>
      </c>
      <c r="BE287" s="1" t="str">
        <f>IF(BE264="","",'Cost and Benefit Parameters'!$O$26)</f>
        <v/>
      </c>
      <c r="BF287" s="1" t="str">
        <f>IF(BF264="","",'Cost and Benefit Parameters'!$O$26)</f>
        <v/>
      </c>
      <c r="BG287" s="1" t="str">
        <f>IF(BG264="","",'Cost and Benefit Parameters'!$O$26)</f>
        <v/>
      </c>
      <c r="BH287" s="1" t="str">
        <f>IF(BH264="","",'Cost and Benefit Parameters'!$O$26)</f>
        <v/>
      </c>
      <c r="BI287" s="1" t="str">
        <f>IF(BI264="","",'Cost and Benefit Parameters'!$O$26)</f>
        <v/>
      </c>
      <c r="BJ287" s="1" t="str">
        <f>IF(BJ264="","",'Cost and Benefit Parameters'!$O$26)</f>
        <v/>
      </c>
      <c r="BK287" s="1" t="str">
        <f>IF(BK264="","",'Cost and Benefit Parameters'!$O$26)</f>
        <v/>
      </c>
      <c r="BL287" s="1" t="str">
        <f>IF(BL264="","",'Cost and Benefit Parameters'!$O$26)</f>
        <v/>
      </c>
      <c r="BM287" s="1" t="str">
        <f>IF(BM264="","",'Cost and Benefit Parameters'!$O$26)</f>
        <v/>
      </c>
      <c r="BN287" s="1" t="str">
        <f>IF(BN264="","",'Cost and Benefit Parameters'!$O$26)</f>
        <v/>
      </c>
    </row>
    <row r="288" spans="1:72" x14ac:dyDescent="0.55000000000000004">
      <c r="A288" s="639"/>
      <c r="B288" t="s">
        <v>471</v>
      </c>
      <c r="H288" s="1" t="str">
        <f>IF(H265="","",'Cost and Benefit Parameters'!$O$26)</f>
        <v/>
      </c>
      <c r="I288" s="1" t="str">
        <f>IF(I265="","",'Cost and Benefit Parameters'!$O$26)</f>
        <v/>
      </c>
      <c r="J288" s="1" t="str">
        <f>IF(J265="","",'Cost and Benefit Parameters'!$O$26)</f>
        <v/>
      </c>
      <c r="K288" s="1" t="str">
        <f>IF(K265="","",'Cost and Benefit Parameters'!$O$26)</f>
        <v/>
      </c>
      <c r="L288" s="1">
        <f>IF(L265="","",'Cost and Benefit Parameters'!$O$26)</f>
        <v>310.65445973099992</v>
      </c>
      <c r="M288" s="1">
        <f>IF(M265="","",'Cost and Benefit Parameters'!$O$26)</f>
        <v>310.65445973099992</v>
      </c>
      <c r="N288" s="1">
        <f>IF(N265="","",'Cost and Benefit Parameters'!$O$26)</f>
        <v>310.65445973099992</v>
      </c>
      <c r="O288" s="1">
        <f>IF(O265="","",'Cost and Benefit Parameters'!$O$26)</f>
        <v>310.65445973099992</v>
      </c>
      <c r="P288" s="1">
        <f>IF(P265="","",'Cost and Benefit Parameters'!$O$26)</f>
        <v>310.65445973099992</v>
      </c>
      <c r="Q288" s="1">
        <f>IF(Q265="","",'Cost and Benefit Parameters'!$O$26)</f>
        <v>310.65445973099992</v>
      </c>
      <c r="R288" s="1">
        <f>IF(R265="","",'Cost and Benefit Parameters'!$O$26)</f>
        <v>310.65445973099992</v>
      </c>
      <c r="S288" s="1">
        <f>IF(S265="","",'Cost and Benefit Parameters'!$O$26)</f>
        <v>310.65445973099992</v>
      </c>
      <c r="T288" s="1">
        <f>IF(T265="","",'Cost and Benefit Parameters'!$O$26)</f>
        <v>310.65445973099992</v>
      </c>
      <c r="U288" s="1">
        <f>IF(U265="","",'Cost and Benefit Parameters'!$O$26)</f>
        <v>310.65445973099992</v>
      </c>
      <c r="V288" s="1">
        <f>IF(V265="","",'Cost and Benefit Parameters'!$O$26)</f>
        <v>310.65445973099992</v>
      </c>
      <c r="W288" s="1">
        <f>IF(W265="","",'Cost and Benefit Parameters'!$O$26)</f>
        <v>310.65445973099992</v>
      </c>
      <c r="X288" s="1">
        <f>IF(X265="","",'Cost and Benefit Parameters'!$O$26)</f>
        <v>310.65445973099992</v>
      </c>
      <c r="Y288" s="1">
        <f>IF(Y265="","",'Cost and Benefit Parameters'!$O$26)</f>
        <v>310.65445973099992</v>
      </c>
      <c r="Z288" s="1">
        <f>IF(Z265="","",'Cost and Benefit Parameters'!$O$26)</f>
        <v>310.65445973099992</v>
      </c>
      <c r="AA288" s="1">
        <f>IF(AA265="","",'Cost and Benefit Parameters'!$O$26)</f>
        <v>310.65445973099992</v>
      </c>
      <c r="AB288" s="1">
        <f>IF(AB265="","",'Cost and Benefit Parameters'!$O$26)</f>
        <v>310.65445973099992</v>
      </c>
      <c r="AC288" s="1">
        <f>IF(AC265="","",'Cost and Benefit Parameters'!$O$26)</f>
        <v>310.65445973099992</v>
      </c>
      <c r="AD288" s="1">
        <f>IF(AD265="","",'Cost and Benefit Parameters'!$O$26)</f>
        <v>310.65445973099992</v>
      </c>
      <c r="AE288" s="1">
        <f>IF(AE265="","",'Cost and Benefit Parameters'!$O$26)</f>
        <v>310.65445973099992</v>
      </c>
      <c r="AF288" s="1">
        <f>IF(AF265="","",'Cost and Benefit Parameters'!$O$26)</f>
        <v>310.65445973099992</v>
      </c>
      <c r="AG288" s="1">
        <f>IF(AG265="","",'Cost and Benefit Parameters'!$O$26)</f>
        <v>310.65445973099992</v>
      </c>
      <c r="AH288" s="1">
        <f>IF(AH265="","",'Cost and Benefit Parameters'!$O$26)</f>
        <v>310.65445973099992</v>
      </c>
      <c r="AI288" s="1">
        <f>IF(AI265="","",'Cost and Benefit Parameters'!$O$26)</f>
        <v>310.65445973099992</v>
      </c>
      <c r="AJ288" s="1">
        <f>IF(AJ265="","",'Cost and Benefit Parameters'!$O$26)</f>
        <v>310.65445973099992</v>
      </c>
      <c r="AK288" s="1">
        <f>IF(AK265="","",'Cost and Benefit Parameters'!$O$26)</f>
        <v>310.65445973099992</v>
      </c>
      <c r="AL288" s="1">
        <f>IF(AL265="","",'Cost and Benefit Parameters'!$O$26)</f>
        <v>310.65445973099992</v>
      </c>
      <c r="AM288" s="1">
        <f>IF(AM265="","",'Cost and Benefit Parameters'!$O$26)</f>
        <v>310.65445973099992</v>
      </c>
      <c r="AN288" s="1">
        <f>IF(AN265="","",'Cost and Benefit Parameters'!$O$26)</f>
        <v>310.65445973099992</v>
      </c>
      <c r="AO288" s="1">
        <f>IF(AO265="","",'Cost and Benefit Parameters'!$O$26)</f>
        <v>310.65445973099992</v>
      </c>
      <c r="AP288" s="1">
        <f>IF(AP265="","",'Cost and Benefit Parameters'!$O$26)</f>
        <v>310.65445973099992</v>
      </c>
      <c r="AQ288" s="1">
        <f>IF(AQ265="","",'Cost and Benefit Parameters'!$O$26)</f>
        <v>310.65445973099992</v>
      </c>
      <c r="AR288" s="1">
        <f>IF(AR265="","",'Cost and Benefit Parameters'!$O$26)</f>
        <v>310.65445973099992</v>
      </c>
      <c r="AS288" s="1">
        <f>IF(AS265="","",'Cost and Benefit Parameters'!$O$26)</f>
        <v>310.65445973099992</v>
      </c>
      <c r="AT288" s="1">
        <f>IF(AT265="","",'Cost and Benefit Parameters'!$O$26)</f>
        <v>310.65445973099992</v>
      </c>
      <c r="AU288" s="1">
        <f>IF(AU265="","",'Cost and Benefit Parameters'!$O$26)</f>
        <v>310.65445973099992</v>
      </c>
      <c r="AV288" s="1">
        <f>IF(AV265="","",'Cost and Benefit Parameters'!$O$26)</f>
        <v>310.65445973099992</v>
      </c>
      <c r="AW288" s="1">
        <f>IF(AW265="","",'Cost and Benefit Parameters'!$O$26)</f>
        <v>310.65445973099992</v>
      </c>
      <c r="AX288" s="1">
        <f>IF(AX265="","",'Cost and Benefit Parameters'!$O$26)</f>
        <v>310.65445973099992</v>
      </c>
      <c r="AY288" s="1">
        <f>IF(AY265="","",'Cost and Benefit Parameters'!$O$26)</f>
        <v>310.65445973099992</v>
      </c>
      <c r="AZ288" s="1" t="str">
        <f>IF(AZ265="","",'Cost and Benefit Parameters'!$O$26)</f>
        <v/>
      </c>
      <c r="BA288" s="1" t="str">
        <f>IF(BA265="","",'Cost and Benefit Parameters'!$O$26)</f>
        <v/>
      </c>
      <c r="BB288" s="1" t="str">
        <f>IF(BB265="","",'Cost and Benefit Parameters'!$O$26)</f>
        <v/>
      </c>
      <c r="BC288" s="1" t="str">
        <f>IF(BC265="","",'Cost and Benefit Parameters'!$O$26)</f>
        <v/>
      </c>
      <c r="BD288" s="1" t="str">
        <f>IF(BD265="","",'Cost and Benefit Parameters'!$O$26)</f>
        <v/>
      </c>
      <c r="BE288" s="1" t="str">
        <f>IF(BE265="","",'Cost and Benefit Parameters'!$O$26)</f>
        <v/>
      </c>
      <c r="BF288" s="1" t="str">
        <f>IF(BF265="","",'Cost and Benefit Parameters'!$O$26)</f>
        <v/>
      </c>
      <c r="BG288" s="1" t="str">
        <f>IF(BG265="","",'Cost and Benefit Parameters'!$O$26)</f>
        <v/>
      </c>
      <c r="BH288" s="1" t="str">
        <f>IF(BH265="","",'Cost and Benefit Parameters'!$O$26)</f>
        <v/>
      </c>
      <c r="BI288" s="1" t="str">
        <f>IF(BI265="","",'Cost and Benefit Parameters'!$O$26)</f>
        <v/>
      </c>
      <c r="BJ288" s="1" t="str">
        <f>IF(BJ265="","",'Cost and Benefit Parameters'!$O$26)</f>
        <v/>
      </c>
      <c r="BK288" s="1" t="str">
        <f>IF(BK265="","",'Cost and Benefit Parameters'!$O$26)</f>
        <v/>
      </c>
      <c r="BL288" s="1" t="str">
        <f>IF(BL265="","",'Cost and Benefit Parameters'!$O$26)</f>
        <v/>
      </c>
      <c r="BM288" s="1" t="str">
        <f>IF(BM265="","",'Cost and Benefit Parameters'!$O$26)</f>
        <v/>
      </c>
      <c r="BN288" s="1" t="str">
        <f>IF(BN265="","",'Cost and Benefit Parameters'!$O$26)</f>
        <v/>
      </c>
    </row>
    <row r="289" spans="1:66" x14ac:dyDescent="0.55000000000000004">
      <c r="A289" s="639"/>
      <c r="B289" t="s">
        <v>472</v>
      </c>
      <c r="H289" s="1" t="str">
        <f>IF(H266="","",'Cost and Benefit Parameters'!$O$26)</f>
        <v/>
      </c>
      <c r="I289" s="1" t="str">
        <f>IF(I266="","",'Cost and Benefit Parameters'!$O$26)</f>
        <v/>
      </c>
      <c r="J289" s="1" t="str">
        <f>IF(J266="","",'Cost and Benefit Parameters'!$O$26)</f>
        <v/>
      </c>
      <c r="K289" s="1" t="str">
        <f>IF(K266="","",'Cost and Benefit Parameters'!$O$26)</f>
        <v/>
      </c>
      <c r="L289" s="1" t="str">
        <f>IF(L266="","",'Cost and Benefit Parameters'!$O$26)</f>
        <v/>
      </c>
      <c r="M289" s="1">
        <f>IF(M266="","",'Cost and Benefit Parameters'!$O$26)</f>
        <v>310.65445973099992</v>
      </c>
      <c r="N289" s="1">
        <f>IF(N266="","",'Cost and Benefit Parameters'!$O$26)</f>
        <v>310.65445973099992</v>
      </c>
      <c r="O289" s="1">
        <f>IF(O266="","",'Cost and Benefit Parameters'!$O$26)</f>
        <v>310.65445973099992</v>
      </c>
      <c r="P289" s="1">
        <f>IF(P266="","",'Cost and Benefit Parameters'!$O$26)</f>
        <v>310.65445973099992</v>
      </c>
      <c r="Q289" s="1">
        <f>IF(Q266="","",'Cost and Benefit Parameters'!$O$26)</f>
        <v>310.65445973099992</v>
      </c>
      <c r="R289" s="1">
        <f>IF(R266="","",'Cost and Benefit Parameters'!$O$26)</f>
        <v>310.65445973099992</v>
      </c>
      <c r="S289" s="1">
        <f>IF(S266="","",'Cost and Benefit Parameters'!$O$26)</f>
        <v>310.65445973099992</v>
      </c>
      <c r="T289" s="1">
        <f>IF(T266="","",'Cost and Benefit Parameters'!$O$26)</f>
        <v>310.65445973099992</v>
      </c>
      <c r="U289" s="1">
        <f>IF(U266="","",'Cost and Benefit Parameters'!$O$26)</f>
        <v>310.65445973099992</v>
      </c>
      <c r="V289" s="1">
        <f>IF(V266="","",'Cost and Benefit Parameters'!$O$26)</f>
        <v>310.65445973099992</v>
      </c>
      <c r="W289" s="1">
        <f>IF(W266="","",'Cost and Benefit Parameters'!$O$26)</f>
        <v>310.65445973099992</v>
      </c>
      <c r="X289" s="1">
        <f>IF(X266="","",'Cost and Benefit Parameters'!$O$26)</f>
        <v>310.65445973099992</v>
      </c>
      <c r="Y289" s="1">
        <f>IF(Y266="","",'Cost and Benefit Parameters'!$O$26)</f>
        <v>310.65445973099992</v>
      </c>
      <c r="Z289" s="1">
        <f>IF(Z266="","",'Cost and Benefit Parameters'!$O$26)</f>
        <v>310.65445973099992</v>
      </c>
      <c r="AA289" s="1">
        <f>IF(AA266="","",'Cost and Benefit Parameters'!$O$26)</f>
        <v>310.65445973099992</v>
      </c>
      <c r="AB289" s="1">
        <f>IF(AB266="","",'Cost and Benefit Parameters'!$O$26)</f>
        <v>310.65445973099992</v>
      </c>
      <c r="AC289" s="1">
        <f>IF(AC266="","",'Cost and Benefit Parameters'!$O$26)</f>
        <v>310.65445973099992</v>
      </c>
      <c r="AD289" s="1">
        <f>IF(AD266="","",'Cost and Benefit Parameters'!$O$26)</f>
        <v>310.65445973099992</v>
      </c>
      <c r="AE289" s="1">
        <f>IF(AE266="","",'Cost and Benefit Parameters'!$O$26)</f>
        <v>310.65445973099992</v>
      </c>
      <c r="AF289" s="1">
        <f>IF(AF266="","",'Cost and Benefit Parameters'!$O$26)</f>
        <v>310.65445973099992</v>
      </c>
      <c r="AG289" s="1">
        <f>IF(AG266="","",'Cost and Benefit Parameters'!$O$26)</f>
        <v>310.65445973099992</v>
      </c>
      <c r="AH289" s="1">
        <f>IF(AH266="","",'Cost and Benefit Parameters'!$O$26)</f>
        <v>310.65445973099992</v>
      </c>
      <c r="AI289" s="1">
        <f>IF(AI266="","",'Cost and Benefit Parameters'!$O$26)</f>
        <v>310.65445973099992</v>
      </c>
      <c r="AJ289" s="1">
        <f>IF(AJ266="","",'Cost and Benefit Parameters'!$O$26)</f>
        <v>310.65445973099992</v>
      </c>
      <c r="AK289" s="1">
        <f>IF(AK266="","",'Cost and Benefit Parameters'!$O$26)</f>
        <v>310.65445973099992</v>
      </c>
      <c r="AL289" s="1">
        <f>IF(AL266="","",'Cost and Benefit Parameters'!$O$26)</f>
        <v>310.65445973099992</v>
      </c>
      <c r="AM289" s="1">
        <f>IF(AM266="","",'Cost and Benefit Parameters'!$O$26)</f>
        <v>310.65445973099992</v>
      </c>
      <c r="AN289" s="1">
        <f>IF(AN266="","",'Cost and Benefit Parameters'!$O$26)</f>
        <v>310.65445973099992</v>
      </c>
      <c r="AO289" s="1">
        <f>IF(AO266="","",'Cost and Benefit Parameters'!$O$26)</f>
        <v>310.65445973099992</v>
      </c>
      <c r="AP289" s="1">
        <f>IF(AP266="","",'Cost and Benefit Parameters'!$O$26)</f>
        <v>310.65445973099992</v>
      </c>
      <c r="AQ289" s="1">
        <f>IF(AQ266="","",'Cost and Benefit Parameters'!$O$26)</f>
        <v>310.65445973099992</v>
      </c>
      <c r="AR289" s="1">
        <f>IF(AR266="","",'Cost and Benefit Parameters'!$O$26)</f>
        <v>310.65445973099992</v>
      </c>
      <c r="AS289" s="1">
        <f>IF(AS266="","",'Cost and Benefit Parameters'!$O$26)</f>
        <v>310.65445973099992</v>
      </c>
      <c r="AT289" s="1">
        <f>IF(AT266="","",'Cost and Benefit Parameters'!$O$26)</f>
        <v>310.65445973099992</v>
      </c>
      <c r="AU289" s="1">
        <f>IF(AU266="","",'Cost and Benefit Parameters'!$O$26)</f>
        <v>310.65445973099992</v>
      </c>
      <c r="AV289" s="1">
        <f>IF(AV266="","",'Cost and Benefit Parameters'!$O$26)</f>
        <v>310.65445973099992</v>
      </c>
      <c r="AW289" s="1">
        <f>IF(AW266="","",'Cost and Benefit Parameters'!$O$26)</f>
        <v>310.65445973099992</v>
      </c>
      <c r="AX289" s="1">
        <f>IF(AX266="","",'Cost and Benefit Parameters'!$O$26)</f>
        <v>310.65445973099992</v>
      </c>
      <c r="AY289" s="1">
        <f>IF(AY266="","",'Cost and Benefit Parameters'!$O$26)</f>
        <v>310.65445973099992</v>
      </c>
      <c r="AZ289" s="1">
        <f>IF(AZ266="","",'Cost and Benefit Parameters'!$O$26)</f>
        <v>310.65445973099992</v>
      </c>
      <c r="BA289" s="1" t="str">
        <f>IF(BA266="","",'Cost and Benefit Parameters'!$O$26)</f>
        <v/>
      </c>
      <c r="BB289" s="1" t="str">
        <f>IF(BB266="","",'Cost and Benefit Parameters'!$O$26)</f>
        <v/>
      </c>
      <c r="BC289" s="1" t="str">
        <f>IF(BC266="","",'Cost and Benefit Parameters'!$O$26)</f>
        <v/>
      </c>
      <c r="BD289" s="1" t="str">
        <f>IF(BD266="","",'Cost and Benefit Parameters'!$O$26)</f>
        <v/>
      </c>
      <c r="BE289" s="1" t="str">
        <f>IF(BE266="","",'Cost and Benefit Parameters'!$O$26)</f>
        <v/>
      </c>
      <c r="BF289" s="1" t="str">
        <f>IF(BF266="","",'Cost and Benefit Parameters'!$O$26)</f>
        <v/>
      </c>
      <c r="BG289" s="1" t="str">
        <f>IF(BG266="","",'Cost and Benefit Parameters'!$O$26)</f>
        <v/>
      </c>
      <c r="BH289" s="1" t="str">
        <f>IF(BH266="","",'Cost and Benefit Parameters'!$O$26)</f>
        <v/>
      </c>
      <c r="BI289" s="1" t="str">
        <f>IF(BI266="","",'Cost and Benefit Parameters'!$O$26)</f>
        <v/>
      </c>
      <c r="BJ289" s="1" t="str">
        <f>IF(BJ266="","",'Cost and Benefit Parameters'!$O$26)</f>
        <v/>
      </c>
      <c r="BK289" s="1" t="str">
        <f>IF(BK266="","",'Cost and Benefit Parameters'!$O$26)</f>
        <v/>
      </c>
      <c r="BL289" s="1" t="str">
        <f>IF(BL266="","",'Cost and Benefit Parameters'!$O$26)</f>
        <v/>
      </c>
      <c r="BM289" s="1" t="str">
        <f>IF(BM266="","",'Cost and Benefit Parameters'!$O$26)</f>
        <v/>
      </c>
      <c r="BN289" s="1" t="str">
        <f>IF(BN266="","",'Cost and Benefit Parameters'!$O$26)</f>
        <v/>
      </c>
    </row>
    <row r="290" spans="1:66" x14ac:dyDescent="0.55000000000000004">
      <c r="A290" s="639"/>
      <c r="B290" t="s">
        <v>473</v>
      </c>
      <c r="H290" s="1" t="str">
        <f>IF(H267="","",'Cost and Benefit Parameters'!$O$26)</f>
        <v/>
      </c>
      <c r="I290" s="1" t="str">
        <f>IF(I267="","",'Cost and Benefit Parameters'!$O$26)</f>
        <v/>
      </c>
      <c r="J290" s="1" t="str">
        <f>IF(J267="","",'Cost and Benefit Parameters'!$O$26)</f>
        <v/>
      </c>
      <c r="K290" s="1" t="str">
        <f>IF(K267="","",'Cost and Benefit Parameters'!$O$26)</f>
        <v/>
      </c>
      <c r="L290" s="1" t="str">
        <f>IF(L267="","",'Cost and Benefit Parameters'!$O$26)</f>
        <v/>
      </c>
      <c r="M290" s="1" t="str">
        <f>IF(M267="","",'Cost and Benefit Parameters'!$O$26)</f>
        <v/>
      </c>
      <c r="N290" s="1">
        <f>IF(N267="","",'Cost and Benefit Parameters'!$O$26)</f>
        <v>310.65445973099992</v>
      </c>
      <c r="O290" s="1">
        <f>IF(O267="","",'Cost and Benefit Parameters'!$O$26)</f>
        <v>310.65445973099992</v>
      </c>
      <c r="P290" s="1">
        <f>IF(P267="","",'Cost and Benefit Parameters'!$O$26)</f>
        <v>310.65445973099992</v>
      </c>
      <c r="Q290" s="1">
        <f>IF(Q267="","",'Cost and Benefit Parameters'!$O$26)</f>
        <v>310.65445973099992</v>
      </c>
      <c r="R290" s="1">
        <f>IF(R267="","",'Cost and Benefit Parameters'!$O$26)</f>
        <v>310.65445973099992</v>
      </c>
      <c r="S290" s="1">
        <f>IF(S267="","",'Cost and Benefit Parameters'!$O$26)</f>
        <v>310.65445973099992</v>
      </c>
      <c r="T290" s="1">
        <f>IF(T267="","",'Cost and Benefit Parameters'!$O$26)</f>
        <v>310.65445973099992</v>
      </c>
      <c r="U290" s="1">
        <f>IF(U267="","",'Cost and Benefit Parameters'!$O$26)</f>
        <v>310.65445973099992</v>
      </c>
      <c r="V290" s="1">
        <f>IF(V267="","",'Cost and Benefit Parameters'!$O$26)</f>
        <v>310.65445973099992</v>
      </c>
      <c r="W290" s="1">
        <f>IF(W267="","",'Cost and Benefit Parameters'!$O$26)</f>
        <v>310.65445973099992</v>
      </c>
      <c r="X290" s="1">
        <f>IF(X267="","",'Cost and Benefit Parameters'!$O$26)</f>
        <v>310.65445973099992</v>
      </c>
      <c r="Y290" s="1">
        <f>IF(Y267="","",'Cost and Benefit Parameters'!$O$26)</f>
        <v>310.65445973099992</v>
      </c>
      <c r="Z290" s="1">
        <f>IF(Z267="","",'Cost and Benefit Parameters'!$O$26)</f>
        <v>310.65445973099992</v>
      </c>
      <c r="AA290" s="1">
        <f>IF(AA267="","",'Cost and Benefit Parameters'!$O$26)</f>
        <v>310.65445973099992</v>
      </c>
      <c r="AB290" s="1">
        <f>IF(AB267="","",'Cost and Benefit Parameters'!$O$26)</f>
        <v>310.65445973099992</v>
      </c>
      <c r="AC290" s="1">
        <f>IF(AC267="","",'Cost and Benefit Parameters'!$O$26)</f>
        <v>310.65445973099992</v>
      </c>
      <c r="AD290" s="1">
        <f>IF(AD267="","",'Cost and Benefit Parameters'!$O$26)</f>
        <v>310.65445973099992</v>
      </c>
      <c r="AE290" s="1">
        <f>IF(AE267="","",'Cost and Benefit Parameters'!$O$26)</f>
        <v>310.65445973099992</v>
      </c>
      <c r="AF290" s="1">
        <f>IF(AF267="","",'Cost and Benefit Parameters'!$O$26)</f>
        <v>310.65445973099992</v>
      </c>
      <c r="AG290" s="1">
        <f>IF(AG267="","",'Cost and Benefit Parameters'!$O$26)</f>
        <v>310.65445973099992</v>
      </c>
      <c r="AH290" s="1">
        <f>IF(AH267="","",'Cost and Benefit Parameters'!$O$26)</f>
        <v>310.65445973099992</v>
      </c>
      <c r="AI290" s="1">
        <f>IF(AI267="","",'Cost and Benefit Parameters'!$O$26)</f>
        <v>310.65445973099992</v>
      </c>
      <c r="AJ290" s="1">
        <f>IF(AJ267="","",'Cost and Benefit Parameters'!$O$26)</f>
        <v>310.65445973099992</v>
      </c>
      <c r="AK290" s="1">
        <f>IF(AK267="","",'Cost and Benefit Parameters'!$O$26)</f>
        <v>310.65445973099992</v>
      </c>
      <c r="AL290" s="1">
        <f>IF(AL267="","",'Cost and Benefit Parameters'!$O$26)</f>
        <v>310.65445973099992</v>
      </c>
      <c r="AM290" s="1">
        <f>IF(AM267="","",'Cost and Benefit Parameters'!$O$26)</f>
        <v>310.65445973099992</v>
      </c>
      <c r="AN290" s="1">
        <f>IF(AN267="","",'Cost and Benefit Parameters'!$O$26)</f>
        <v>310.65445973099992</v>
      </c>
      <c r="AO290" s="1">
        <f>IF(AO267="","",'Cost and Benefit Parameters'!$O$26)</f>
        <v>310.65445973099992</v>
      </c>
      <c r="AP290" s="1">
        <f>IF(AP267="","",'Cost and Benefit Parameters'!$O$26)</f>
        <v>310.65445973099992</v>
      </c>
      <c r="AQ290" s="1">
        <f>IF(AQ267="","",'Cost and Benefit Parameters'!$O$26)</f>
        <v>310.65445973099992</v>
      </c>
      <c r="AR290" s="1">
        <f>IF(AR267="","",'Cost and Benefit Parameters'!$O$26)</f>
        <v>310.65445973099992</v>
      </c>
      <c r="AS290" s="1">
        <f>IF(AS267="","",'Cost and Benefit Parameters'!$O$26)</f>
        <v>310.65445973099992</v>
      </c>
      <c r="AT290" s="1">
        <f>IF(AT267="","",'Cost and Benefit Parameters'!$O$26)</f>
        <v>310.65445973099992</v>
      </c>
      <c r="AU290" s="1">
        <f>IF(AU267="","",'Cost and Benefit Parameters'!$O$26)</f>
        <v>310.65445973099992</v>
      </c>
      <c r="AV290" s="1">
        <f>IF(AV267="","",'Cost and Benefit Parameters'!$O$26)</f>
        <v>310.65445973099992</v>
      </c>
      <c r="AW290" s="1">
        <f>IF(AW267="","",'Cost and Benefit Parameters'!$O$26)</f>
        <v>310.65445973099992</v>
      </c>
      <c r="AX290" s="1">
        <f>IF(AX267="","",'Cost and Benefit Parameters'!$O$26)</f>
        <v>310.65445973099992</v>
      </c>
      <c r="AY290" s="1">
        <f>IF(AY267="","",'Cost and Benefit Parameters'!$O$26)</f>
        <v>310.65445973099992</v>
      </c>
      <c r="AZ290" s="1">
        <f>IF(AZ267="","",'Cost and Benefit Parameters'!$O$26)</f>
        <v>310.65445973099992</v>
      </c>
      <c r="BA290" s="1">
        <f>IF(BA267="","",'Cost and Benefit Parameters'!$O$26)</f>
        <v>310.65445973099992</v>
      </c>
      <c r="BB290" s="1" t="str">
        <f>IF(BB267="","",'Cost and Benefit Parameters'!$O$26)</f>
        <v/>
      </c>
      <c r="BC290" s="1" t="str">
        <f>IF(BC267="","",'Cost and Benefit Parameters'!$O$26)</f>
        <v/>
      </c>
      <c r="BD290" s="1" t="str">
        <f>IF(BD267="","",'Cost and Benefit Parameters'!$O$26)</f>
        <v/>
      </c>
      <c r="BE290" s="1" t="str">
        <f>IF(BE267="","",'Cost and Benefit Parameters'!$O$26)</f>
        <v/>
      </c>
      <c r="BF290" s="1" t="str">
        <f>IF(BF267="","",'Cost and Benefit Parameters'!$O$26)</f>
        <v/>
      </c>
      <c r="BG290" s="1" t="str">
        <f>IF(BG267="","",'Cost and Benefit Parameters'!$O$26)</f>
        <v/>
      </c>
      <c r="BH290" s="1" t="str">
        <f>IF(BH267="","",'Cost and Benefit Parameters'!$O$26)</f>
        <v/>
      </c>
      <c r="BI290" s="1" t="str">
        <f>IF(BI267="","",'Cost and Benefit Parameters'!$O$26)</f>
        <v/>
      </c>
      <c r="BJ290" s="1" t="str">
        <f>IF(BJ267="","",'Cost and Benefit Parameters'!$O$26)</f>
        <v/>
      </c>
      <c r="BK290" s="1" t="str">
        <f>IF(BK267="","",'Cost and Benefit Parameters'!$O$26)</f>
        <v/>
      </c>
      <c r="BL290" s="1" t="str">
        <f>IF(BL267="","",'Cost and Benefit Parameters'!$O$26)</f>
        <v/>
      </c>
      <c r="BM290" s="1" t="str">
        <f>IF(BM267="","",'Cost and Benefit Parameters'!$O$26)</f>
        <v/>
      </c>
      <c r="BN290" s="1" t="str">
        <f>IF(BN267="","",'Cost and Benefit Parameters'!$O$26)</f>
        <v/>
      </c>
    </row>
    <row r="291" spans="1:66" x14ac:dyDescent="0.55000000000000004">
      <c r="A291" s="639"/>
      <c r="B291" t="s">
        <v>474</v>
      </c>
      <c r="H291" s="1" t="str">
        <f>IF(H268="","",'Cost and Benefit Parameters'!$O$26)</f>
        <v/>
      </c>
      <c r="I291" s="1" t="str">
        <f>IF(I268="","",'Cost and Benefit Parameters'!$O$26)</f>
        <v/>
      </c>
      <c r="J291" s="1" t="str">
        <f>IF(J268="","",'Cost and Benefit Parameters'!$O$26)</f>
        <v/>
      </c>
      <c r="K291" s="1" t="str">
        <f>IF(K268="","",'Cost and Benefit Parameters'!$O$26)</f>
        <v/>
      </c>
      <c r="L291" s="1" t="str">
        <f>IF(L268="","",'Cost and Benefit Parameters'!$O$26)</f>
        <v/>
      </c>
      <c r="M291" s="1" t="str">
        <f>IF(M268="","",'Cost and Benefit Parameters'!$O$26)</f>
        <v/>
      </c>
      <c r="N291" s="1" t="str">
        <f>IF(N268="","",'Cost and Benefit Parameters'!$O$26)</f>
        <v/>
      </c>
      <c r="O291" s="1">
        <f>IF(O268="","",'Cost and Benefit Parameters'!$O$26)</f>
        <v>310.65445973099992</v>
      </c>
      <c r="P291" s="1">
        <f>IF(P268="","",'Cost and Benefit Parameters'!$O$26)</f>
        <v>310.65445973099992</v>
      </c>
      <c r="Q291" s="1">
        <f>IF(Q268="","",'Cost and Benefit Parameters'!$O$26)</f>
        <v>310.65445973099992</v>
      </c>
      <c r="R291" s="1">
        <f>IF(R268="","",'Cost and Benefit Parameters'!$O$26)</f>
        <v>310.65445973099992</v>
      </c>
      <c r="S291" s="1">
        <f>IF(S268="","",'Cost and Benefit Parameters'!$O$26)</f>
        <v>310.65445973099992</v>
      </c>
      <c r="T291" s="1">
        <f>IF(T268="","",'Cost and Benefit Parameters'!$O$26)</f>
        <v>310.65445973099992</v>
      </c>
      <c r="U291" s="1">
        <f>IF(U268="","",'Cost and Benefit Parameters'!$O$26)</f>
        <v>310.65445973099992</v>
      </c>
      <c r="V291" s="1">
        <f>IF(V268="","",'Cost and Benefit Parameters'!$O$26)</f>
        <v>310.65445973099992</v>
      </c>
      <c r="W291" s="1">
        <f>IF(W268="","",'Cost and Benefit Parameters'!$O$26)</f>
        <v>310.65445973099992</v>
      </c>
      <c r="X291" s="1">
        <f>IF(X268="","",'Cost and Benefit Parameters'!$O$26)</f>
        <v>310.65445973099992</v>
      </c>
      <c r="Y291" s="1">
        <f>IF(Y268="","",'Cost and Benefit Parameters'!$O$26)</f>
        <v>310.65445973099992</v>
      </c>
      <c r="Z291" s="1">
        <f>IF(Z268="","",'Cost and Benefit Parameters'!$O$26)</f>
        <v>310.65445973099992</v>
      </c>
      <c r="AA291" s="1">
        <f>IF(AA268="","",'Cost and Benefit Parameters'!$O$26)</f>
        <v>310.65445973099992</v>
      </c>
      <c r="AB291" s="1">
        <f>IF(AB268="","",'Cost and Benefit Parameters'!$O$26)</f>
        <v>310.65445973099992</v>
      </c>
      <c r="AC291" s="1">
        <f>IF(AC268="","",'Cost and Benefit Parameters'!$O$26)</f>
        <v>310.65445973099992</v>
      </c>
      <c r="AD291" s="1">
        <f>IF(AD268="","",'Cost and Benefit Parameters'!$O$26)</f>
        <v>310.65445973099992</v>
      </c>
      <c r="AE291" s="1">
        <f>IF(AE268="","",'Cost and Benefit Parameters'!$O$26)</f>
        <v>310.65445973099992</v>
      </c>
      <c r="AF291" s="1">
        <f>IF(AF268="","",'Cost and Benefit Parameters'!$O$26)</f>
        <v>310.65445973099992</v>
      </c>
      <c r="AG291" s="1">
        <f>IF(AG268="","",'Cost and Benefit Parameters'!$O$26)</f>
        <v>310.65445973099992</v>
      </c>
      <c r="AH291" s="1">
        <f>IF(AH268="","",'Cost and Benefit Parameters'!$O$26)</f>
        <v>310.65445973099992</v>
      </c>
      <c r="AI291" s="1">
        <f>IF(AI268="","",'Cost and Benefit Parameters'!$O$26)</f>
        <v>310.65445973099992</v>
      </c>
      <c r="AJ291" s="1">
        <f>IF(AJ268="","",'Cost and Benefit Parameters'!$O$26)</f>
        <v>310.65445973099992</v>
      </c>
      <c r="AK291" s="1">
        <f>IF(AK268="","",'Cost and Benefit Parameters'!$O$26)</f>
        <v>310.65445973099992</v>
      </c>
      <c r="AL291" s="1">
        <f>IF(AL268="","",'Cost and Benefit Parameters'!$O$26)</f>
        <v>310.65445973099992</v>
      </c>
      <c r="AM291" s="1">
        <f>IF(AM268="","",'Cost and Benefit Parameters'!$O$26)</f>
        <v>310.65445973099992</v>
      </c>
      <c r="AN291" s="1">
        <f>IF(AN268="","",'Cost and Benefit Parameters'!$O$26)</f>
        <v>310.65445973099992</v>
      </c>
      <c r="AO291" s="1">
        <f>IF(AO268="","",'Cost and Benefit Parameters'!$O$26)</f>
        <v>310.65445973099992</v>
      </c>
      <c r="AP291" s="1">
        <f>IF(AP268="","",'Cost and Benefit Parameters'!$O$26)</f>
        <v>310.65445973099992</v>
      </c>
      <c r="AQ291" s="1">
        <f>IF(AQ268="","",'Cost and Benefit Parameters'!$O$26)</f>
        <v>310.65445973099992</v>
      </c>
      <c r="AR291" s="1">
        <f>IF(AR268="","",'Cost and Benefit Parameters'!$O$26)</f>
        <v>310.65445973099992</v>
      </c>
      <c r="AS291" s="1">
        <f>IF(AS268="","",'Cost and Benefit Parameters'!$O$26)</f>
        <v>310.65445973099992</v>
      </c>
      <c r="AT291" s="1">
        <f>IF(AT268="","",'Cost and Benefit Parameters'!$O$26)</f>
        <v>310.65445973099992</v>
      </c>
      <c r="AU291" s="1">
        <f>IF(AU268="","",'Cost and Benefit Parameters'!$O$26)</f>
        <v>310.65445973099992</v>
      </c>
      <c r="AV291" s="1">
        <f>IF(AV268="","",'Cost and Benefit Parameters'!$O$26)</f>
        <v>310.65445973099992</v>
      </c>
      <c r="AW291" s="1">
        <f>IF(AW268="","",'Cost and Benefit Parameters'!$O$26)</f>
        <v>310.65445973099992</v>
      </c>
      <c r="AX291" s="1">
        <f>IF(AX268="","",'Cost and Benefit Parameters'!$O$26)</f>
        <v>310.65445973099992</v>
      </c>
      <c r="AY291" s="1">
        <f>IF(AY268="","",'Cost and Benefit Parameters'!$O$26)</f>
        <v>310.65445973099992</v>
      </c>
      <c r="AZ291" s="1">
        <f>IF(AZ268="","",'Cost and Benefit Parameters'!$O$26)</f>
        <v>310.65445973099992</v>
      </c>
      <c r="BA291" s="1">
        <f>IF(BA268="","",'Cost and Benefit Parameters'!$O$26)</f>
        <v>310.65445973099992</v>
      </c>
      <c r="BB291" s="1">
        <f>IF(BB268="","",'Cost and Benefit Parameters'!$O$26)</f>
        <v>310.65445973099992</v>
      </c>
      <c r="BC291" s="1" t="str">
        <f>IF(BC268="","",'Cost and Benefit Parameters'!$O$26)</f>
        <v/>
      </c>
      <c r="BD291" s="1" t="str">
        <f>IF(BD268="","",'Cost and Benefit Parameters'!$O$26)</f>
        <v/>
      </c>
      <c r="BE291" s="1" t="str">
        <f>IF(BE268="","",'Cost and Benefit Parameters'!$O$26)</f>
        <v/>
      </c>
      <c r="BF291" s="1" t="str">
        <f>IF(BF268="","",'Cost and Benefit Parameters'!$O$26)</f>
        <v/>
      </c>
      <c r="BG291" s="1" t="str">
        <f>IF(BG268="","",'Cost and Benefit Parameters'!$O$26)</f>
        <v/>
      </c>
      <c r="BH291" s="1" t="str">
        <f>IF(BH268="","",'Cost and Benefit Parameters'!$O$26)</f>
        <v/>
      </c>
      <c r="BI291" s="1" t="str">
        <f>IF(BI268="","",'Cost and Benefit Parameters'!$O$26)</f>
        <v/>
      </c>
      <c r="BJ291" s="1" t="str">
        <f>IF(BJ268="","",'Cost and Benefit Parameters'!$O$26)</f>
        <v/>
      </c>
      <c r="BK291" s="1" t="str">
        <f>IF(BK268="","",'Cost and Benefit Parameters'!$O$26)</f>
        <v/>
      </c>
      <c r="BL291" s="1" t="str">
        <f>IF(BL268="","",'Cost and Benefit Parameters'!$O$26)</f>
        <v/>
      </c>
      <c r="BM291" s="1" t="str">
        <f>IF(BM268="","",'Cost and Benefit Parameters'!$O$26)</f>
        <v/>
      </c>
      <c r="BN291" s="1" t="str">
        <f>IF(BN268="","",'Cost and Benefit Parameters'!$O$26)</f>
        <v/>
      </c>
    </row>
    <row r="292" spans="1:66" x14ac:dyDescent="0.55000000000000004">
      <c r="A292" s="639"/>
      <c r="B292" t="s">
        <v>475</v>
      </c>
      <c r="H292" s="1" t="str">
        <f>IF(H269="","",'Cost and Benefit Parameters'!$O$26)</f>
        <v/>
      </c>
      <c r="I292" s="1" t="str">
        <f>IF(I269="","",'Cost and Benefit Parameters'!$O$26)</f>
        <v/>
      </c>
      <c r="J292" s="1" t="str">
        <f>IF(J269="","",'Cost and Benefit Parameters'!$O$26)</f>
        <v/>
      </c>
      <c r="K292" s="1" t="str">
        <f>IF(K269="","",'Cost and Benefit Parameters'!$O$26)</f>
        <v/>
      </c>
      <c r="L292" s="1" t="str">
        <f>IF(L269="","",'Cost and Benefit Parameters'!$O$26)</f>
        <v/>
      </c>
      <c r="M292" s="1" t="str">
        <f>IF(M269="","",'Cost and Benefit Parameters'!$O$26)</f>
        <v/>
      </c>
      <c r="N292" s="1" t="str">
        <f>IF(N269="","",'Cost and Benefit Parameters'!$O$26)</f>
        <v/>
      </c>
      <c r="O292" s="1" t="str">
        <f>IF(O269="","",'Cost and Benefit Parameters'!$O$26)</f>
        <v/>
      </c>
      <c r="P292" s="1">
        <f>IF(P269="","",'Cost and Benefit Parameters'!$O$26)</f>
        <v>310.65445973099992</v>
      </c>
      <c r="Q292" s="1">
        <f>IF(Q269="","",'Cost and Benefit Parameters'!$O$26)</f>
        <v>310.65445973099992</v>
      </c>
      <c r="R292" s="1">
        <f>IF(R269="","",'Cost and Benefit Parameters'!$O$26)</f>
        <v>310.65445973099992</v>
      </c>
      <c r="S292" s="1">
        <f>IF(S269="","",'Cost and Benefit Parameters'!$O$26)</f>
        <v>310.65445973099992</v>
      </c>
      <c r="T292" s="1">
        <f>IF(T269="","",'Cost and Benefit Parameters'!$O$26)</f>
        <v>310.65445973099992</v>
      </c>
      <c r="U292" s="1">
        <f>IF(U269="","",'Cost and Benefit Parameters'!$O$26)</f>
        <v>310.65445973099992</v>
      </c>
      <c r="V292" s="1">
        <f>IF(V269="","",'Cost and Benefit Parameters'!$O$26)</f>
        <v>310.65445973099992</v>
      </c>
      <c r="W292" s="1">
        <f>IF(W269="","",'Cost and Benefit Parameters'!$O$26)</f>
        <v>310.65445973099992</v>
      </c>
      <c r="X292" s="1">
        <f>IF(X269="","",'Cost and Benefit Parameters'!$O$26)</f>
        <v>310.65445973099992</v>
      </c>
      <c r="Y292" s="1">
        <f>IF(Y269="","",'Cost and Benefit Parameters'!$O$26)</f>
        <v>310.65445973099992</v>
      </c>
      <c r="Z292" s="1">
        <f>IF(Z269="","",'Cost and Benefit Parameters'!$O$26)</f>
        <v>310.65445973099992</v>
      </c>
      <c r="AA292" s="1">
        <f>IF(AA269="","",'Cost and Benefit Parameters'!$O$26)</f>
        <v>310.65445973099992</v>
      </c>
      <c r="AB292" s="1">
        <f>IF(AB269="","",'Cost and Benefit Parameters'!$O$26)</f>
        <v>310.65445973099992</v>
      </c>
      <c r="AC292" s="1">
        <f>IF(AC269="","",'Cost and Benefit Parameters'!$O$26)</f>
        <v>310.65445973099992</v>
      </c>
      <c r="AD292" s="1">
        <f>IF(AD269="","",'Cost and Benefit Parameters'!$O$26)</f>
        <v>310.65445973099992</v>
      </c>
      <c r="AE292" s="1">
        <f>IF(AE269="","",'Cost and Benefit Parameters'!$O$26)</f>
        <v>310.65445973099992</v>
      </c>
      <c r="AF292" s="1">
        <f>IF(AF269="","",'Cost and Benefit Parameters'!$O$26)</f>
        <v>310.65445973099992</v>
      </c>
      <c r="AG292" s="1">
        <f>IF(AG269="","",'Cost and Benefit Parameters'!$O$26)</f>
        <v>310.65445973099992</v>
      </c>
      <c r="AH292" s="1">
        <f>IF(AH269="","",'Cost and Benefit Parameters'!$O$26)</f>
        <v>310.65445973099992</v>
      </c>
      <c r="AI292" s="1">
        <f>IF(AI269="","",'Cost and Benefit Parameters'!$O$26)</f>
        <v>310.65445973099992</v>
      </c>
      <c r="AJ292" s="1">
        <f>IF(AJ269="","",'Cost and Benefit Parameters'!$O$26)</f>
        <v>310.65445973099992</v>
      </c>
      <c r="AK292" s="1">
        <f>IF(AK269="","",'Cost and Benefit Parameters'!$O$26)</f>
        <v>310.65445973099992</v>
      </c>
      <c r="AL292" s="1">
        <f>IF(AL269="","",'Cost and Benefit Parameters'!$O$26)</f>
        <v>310.65445973099992</v>
      </c>
      <c r="AM292" s="1">
        <f>IF(AM269="","",'Cost and Benefit Parameters'!$O$26)</f>
        <v>310.65445973099992</v>
      </c>
      <c r="AN292" s="1">
        <f>IF(AN269="","",'Cost and Benefit Parameters'!$O$26)</f>
        <v>310.65445973099992</v>
      </c>
      <c r="AO292" s="1">
        <f>IF(AO269="","",'Cost and Benefit Parameters'!$O$26)</f>
        <v>310.65445973099992</v>
      </c>
      <c r="AP292" s="1">
        <f>IF(AP269="","",'Cost and Benefit Parameters'!$O$26)</f>
        <v>310.65445973099992</v>
      </c>
      <c r="AQ292" s="1">
        <f>IF(AQ269="","",'Cost and Benefit Parameters'!$O$26)</f>
        <v>310.65445973099992</v>
      </c>
      <c r="AR292" s="1">
        <f>IF(AR269="","",'Cost and Benefit Parameters'!$O$26)</f>
        <v>310.65445973099992</v>
      </c>
      <c r="AS292" s="1">
        <f>IF(AS269="","",'Cost and Benefit Parameters'!$O$26)</f>
        <v>310.65445973099992</v>
      </c>
      <c r="AT292" s="1">
        <f>IF(AT269="","",'Cost and Benefit Parameters'!$O$26)</f>
        <v>310.65445973099992</v>
      </c>
      <c r="AU292" s="1">
        <f>IF(AU269="","",'Cost and Benefit Parameters'!$O$26)</f>
        <v>310.65445973099992</v>
      </c>
      <c r="AV292" s="1">
        <f>IF(AV269="","",'Cost and Benefit Parameters'!$O$26)</f>
        <v>310.65445973099992</v>
      </c>
      <c r="AW292" s="1">
        <f>IF(AW269="","",'Cost and Benefit Parameters'!$O$26)</f>
        <v>310.65445973099992</v>
      </c>
      <c r="AX292" s="1">
        <f>IF(AX269="","",'Cost and Benefit Parameters'!$O$26)</f>
        <v>310.65445973099992</v>
      </c>
      <c r="AY292" s="1">
        <f>IF(AY269="","",'Cost and Benefit Parameters'!$O$26)</f>
        <v>310.65445973099992</v>
      </c>
      <c r="AZ292" s="1">
        <f>IF(AZ269="","",'Cost and Benefit Parameters'!$O$26)</f>
        <v>310.65445973099992</v>
      </c>
      <c r="BA292" s="1">
        <f>IF(BA269="","",'Cost and Benefit Parameters'!$O$26)</f>
        <v>310.65445973099992</v>
      </c>
      <c r="BB292" s="1">
        <f>IF(BB269="","",'Cost and Benefit Parameters'!$O$26)</f>
        <v>310.65445973099992</v>
      </c>
      <c r="BC292" s="1">
        <f>IF(BC269="","",'Cost and Benefit Parameters'!$O$26)</f>
        <v>310.65445973099992</v>
      </c>
      <c r="BD292" s="1" t="str">
        <f>IF(BD269="","",'Cost and Benefit Parameters'!$O$26)</f>
        <v/>
      </c>
      <c r="BE292" s="1" t="str">
        <f>IF(BE269="","",'Cost and Benefit Parameters'!$O$26)</f>
        <v/>
      </c>
      <c r="BF292" s="1" t="str">
        <f>IF(BF269="","",'Cost and Benefit Parameters'!$O$26)</f>
        <v/>
      </c>
      <c r="BG292" s="1" t="str">
        <f>IF(BG269="","",'Cost and Benefit Parameters'!$O$26)</f>
        <v/>
      </c>
      <c r="BH292" s="1" t="str">
        <f>IF(BH269="","",'Cost and Benefit Parameters'!$O$26)</f>
        <v/>
      </c>
      <c r="BI292" s="1" t="str">
        <f>IF(BI269="","",'Cost and Benefit Parameters'!$O$26)</f>
        <v/>
      </c>
      <c r="BJ292" s="1" t="str">
        <f>IF(BJ269="","",'Cost and Benefit Parameters'!$O$26)</f>
        <v/>
      </c>
      <c r="BK292" s="1" t="str">
        <f>IF(BK269="","",'Cost and Benefit Parameters'!$O$26)</f>
        <v/>
      </c>
      <c r="BL292" s="1" t="str">
        <f>IF(BL269="","",'Cost and Benefit Parameters'!$O$26)</f>
        <v/>
      </c>
      <c r="BM292" s="1" t="str">
        <f>IF(BM269="","",'Cost and Benefit Parameters'!$O$26)</f>
        <v/>
      </c>
      <c r="BN292" s="1" t="str">
        <f>IF(BN269="","",'Cost and Benefit Parameters'!$O$26)</f>
        <v/>
      </c>
    </row>
    <row r="293" spans="1:66" x14ac:dyDescent="0.55000000000000004">
      <c r="A293" s="639"/>
      <c r="B293" t="s">
        <v>476</v>
      </c>
      <c r="H293" s="1" t="str">
        <f>IF(H270="","",'Cost and Benefit Parameters'!$O$26)</f>
        <v/>
      </c>
      <c r="I293" s="1" t="str">
        <f>IF(I270="","",'Cost and Benefit Parameters'!$O$26)</f>
        <v/>
      </c>
      <c r="J293" s="1" t="str">
        <f>IF(J270="","",'Cost and Benefit Parameters'!$O$26)</f>
        <v/>
      </c>
      <c r="K293" s="1" t="str">
        <f>IF(K270="","",'Cost and Benefit Parameters'!$O$26)</f>
        <v/>
      </c>
      <c r="L293" s="1" t="str">
        <f>IF(L270="","",'Cost and Benefit Parameters'!$O$26)</f>
        <v/>
      </c>
      <c r="M293" s="1" t="str">
        <f>IF(M270="","",'Cost and Benefit Parameters'!$O$26)</f>
        <v/>
      </c>
      <c r="N293" s="1" t="str">
        <f>IF(N270="","",'Cost and Benefit Parameters'!$O$26)</f>
        <v/>
      </c>
      <c r="O293" s="1" t="str">
        <f>IF(O270="","",'Cost and Benefit Parameters'!$O$26)</f>
        <v/>
      </c>
      <c r="P293" s="1" t="str">
        <f>IF(P270="","",'Cost and Benefit Parameters'!$O$26)</f>
        <v/>
      </c>
      <c r="Q293" s="1">
        <f>IF(Q270="","",'Cost and Benefit Parameters'!$O$26)</f>
        <v>310.65445973099992</v>
      </c>
      <c r="R293" s="1">
        <f>IF(R270="","",'Cost and Benefit Parameters'!$O$26)</f>
        <v>310.65445973099992</v>
      </c>
      <c r="S293" s="1">
        <f>IF(S270="","",'Cost and Benefit Parameters'!$O$26)</f>
        <v>310.65445973099992</v>
      </c>
      <c r="T293" s="1">
        <f>IF(T270="","",'Cost and Benefit Parameters'!$O$26)</f>
        <v>310.65445973099992</v>
      </c>
      <c r="U293" s="1">
        <f>IF(U270="","",'Cost and Benefit Parameters'!$O$26)</f>
        <v>310.65445973099992</v>
      </c>
      <c r="V293" s="1">
        <f>IF(V270="","",'Cost and Benefit Parameters'!$O$26)</f>
        <v>310.65445973099992</v>
      </c>
      <c r="W293" s="1">
        <f>IF(W270="","",'Cost and Benefit Parameters'!$O$26)</f>
        <v>310.65445973099992</v>
      </c>
      <c r="X293" s="1">
        <f>IF(X270="","",'Cost and Benefit Parameters'!$O$26)</f>
        <v>310.65445973099992</v>
      </c>
      <c r="Y293" s="1">
        <f>IF(Y270="","",'Cost and Benefit Parameters'!$O$26)</f>
        <v>310.65445973099992</v>
      </c>
      <c r="Z293" s="1">
        <f>IF(Z270="","",'Cost and Benefit Parameters'!$O$26)</f>
        <v>310.65445973099992</v>
      </c>
      <c r="AA293" s="1">
        <f>IF(AA270="","",'Cost and Benefit Parameters'!$O$26)</f>
        <v>310.65445973099992</v>
      </c>
      <c r="AB293" s="1">
        <f>IF(AB270="","",'Cost and Benefit Parameters'!$O$26)</f>
        <v>310.65445973099992</v>
      </c>
      <c r="AC293" s="1">
        <f>IF(AC270="","",'Cost and Benefit Parameters'!$O$26)</f>
        <v>310.65445973099992</v>
      </c>
      <c r="AD293" s="1">
        <f>IF(AD270="","",'Cost and Benefit Parameters'!$O$26)</f>
        <v>310.65445973099992</v>
      </c>
      <c r="AE293" s="1">
        <f>IF(AE270="","",'Cost and Benefit Parameters'!$O$26)</f>
        <v>310.65445973099992</v>
      </c>
      <c r="AF293" s="1">
        <f>IF(AF270="","",'Cost and Benefit Parameters'!$O$26)</f>
        <v>310.65445973099992</v>
      </c>
      <c r="AG293" s="1">
        <f>IF(AG270="","",'Cost and Benefit Parameters'!$O$26)</f>
        <v>310.65445973099992</v>
      </c>
      <c r="AH293" s="1">
        <f>IF(AH270="","",'Cost and Benefit Parameters'!$O$26)</f>
        <v>310.65445973099992</v>
      </c>
      <c r="AI293" s="1">
        <f>IF(AI270="","",'Cost and Benefit Parameters'!$O$26)</f>
        <v>310.65445973099992</v>
      </c>
      <c r="AJ293" s="1">
        <f>IF(AJ270="","",'Cost and Benefit Parameters'!$O$26)</f>
        <v>310.65445973099992</v>
      </c>
      <c r="AK293" s="1">
        <f>IF(AK270="","",'Cost and Benefit Parameters'!$O$26)</f>
        <v>310.65445973099992</v>
      </c>
      <c r="AL293" s="1">
        <f>IF(AL270="","",'Cost and Benefit Parameters'!$O$26)</f>
        <v>310.65445973099992</v>
      </c>
      <c r="AM293" s="1">
        <f>IF(AM270="","",'Cost and Benefit Parameters'!$O$26)</f>
        <v>310.65445973099992</v>
      </c>
      <c r="AN293" s="1">
        <f>IF(AN270="","",'Cost and Benefit Parameters'!$O$26)</f>
        <v>310.65445973099992</v>
      </c>
      <c r="AO293" s="1">
        <f>IF(AO270="","",'Cost and Benefit Parameters'!$O$26)</f>
        <v>310.65445973099992</v>
      </c>
      <c r="AP293" s="1">
        <f>IF(AP270="","",'Cost and Benefit Parameters'!$O$26)</f>
        <v>310.65445973099992</v>
      </c>
      <c r="AQ293" s="1">
        <f>IF(AQ270="","",'Cost and Benefit Parameters'!$O$26)</f>
        <v>310.65445973099992</v>
      </c>
      <c r="AR293" s="1">
        <f>IF(AR270="","",'Cost and Benefit Parameters'!$O$26)</f>
        <v>310.65445973099992</v>
      </c>
      <c r="AS293" s="1">
        <f>IF(AS270="","",'Cost and Benefit Parameters'!$O$26)</f>
        <v>310.65445973099992</v>
      </c>
      <c r="AT293" s="1">
        <f>IF(AT270="","",'Cost and Benefit Parameters'!$O$26)</f>
        <v>310.65445973099992</v>
      </c>
      <c r="AU293" s="1">
        <f>IF(AU270="","",'Cost and Benefit Parameters'!$O$26)</f>
        <v>310.65445973099992</v>
      </c>
      <c r="AV293" s="1">
        <f>IF(AV270="","",'Cost and Benefit Parameters'!$O$26)</f>
        <v>310.65445973099992</v>
      </c>
      <c r="AW293" s="1">
        <f>IF(AW270="","",'Cost and Benefit Parameters'!$O$26)</f>
        <v>310.65445973099992</v>
      </c>
      <c r="AX293" s="1">
        <f>IF(AX270="","",'Cost and Benefit Parameters'!$O$26)</f>
        <v>310.65445973099992</v>
      </c>
      <c r="AY293" s="1">
        <f>IF(AY270="","",'Cost and Benefit Parameters'!$O$26)</f>
        <v>310.65445973099992</v>
      </c>
      <c r="AZ293" s="1">
        <f>IF(AZ270="","",'Cost and Benefit Parameters'!$O$26)</f>
        <v>310.65445973099992</v>
      </c>
      <c r="BA293" s="1">
        <f>IF(BA270="","",'Cost and Benefit Parameters'!$O$26)</f>
        <v>310.65445973099992</v>
      </c>
      <c r="BB293" s="1">
        <f>IF(BB270="","",'Cost and Benefit Parameters'!$O$26)</f>
        <v>310.65445973099992</v>
      </c>
      <c r="BC293" s="1">
        <f>IF(BC270="","",'Cost and Benefit Parameters'!$O$26)</f>
        <v>310.65445973099992</v>
      </c>
      <c r="BD293" s="1">
        <f>IF(BD270="","",'Cost and Benefit Parameters'!$O$26)</f>
        <v>310.65445973099992</v>
      </c>
      <c r="BE293" s="1" t="str">
        <f>IF(BE270="","",'Cost and Benefit Parameters'!$O$26)</f>
        <v/>
      </c>
      <c r="BF293" s="1" t="str">
        <f>IF(BF270="","",'Cost and Benefit Parameters'!$O$26)</f>
        <v/>
      </c>
      <c r="BG293" s="1" t="str">
        <f>IF(BG270="","",'Cost and Benefit Parameters'!$O$26)</f>
        <v/>
      </c>
      <c r="BH293" s="1" t="str">
        <f>IF(BH270="","",'Cost and Benefit Parameters'!$O$26)</f>
        <v/>
      </c>
      <c r="BI293" s="1" t="str">
        <f>IF(BI270="","",'Cost and Benefit Parameters'!$O$26)</f>
        <v/>
      </c>
      <c r="BJ293" s="1" t="str">
        <f>IF(BJ270="","",'Cost and Benefit Parameters'!$O$26)</f>
        <v/>
      </c>
      <c r="BK293" s="1" t="str">
        <f>IF(BK270="","",'Cost and Benefit Parameters'!$O$26)</f>
        <v/>
      </c>
      <c r="BL293" s="1" t="str">
        <f>IF(BL270="","",'Cost and Benefit Parameters'!$O$26)</f>
        <v/>
      </c>
      <c r="BM293" s="1" t="str">
        <f>IF(BM270="","",'Cost and Benefit Parameters'!$O$26)</f>
        <v/>
      </c>
      <c r="BN293" s="1" t="str">
        <f>IF(BN270="","",'Cost and Benefit Parameters'!$O$26)</f>
        <v/>
      </c>
    </row>
    <row r="294" spans="1:66" x14ac:dyDescent="0.55000000000000004">
      <c r="A294" s="639"/>
      <c r="B294" t="s">
        <v>477</v>
      </c>
      <c r="H294" s="1" t="str">
        <f>IF(H271="","",'Cost and Benefit Parameters'!$O$26)</f>
        <v/>
      </c>
      <c r="I294" s="1" t="str">
        <f>IF(I271="","",'Cost and Benefit Parameters'!$O$26)</f>
        <v/>
      </c>
      <c r="J294" s="1" t="str">
        <f>IF(J271="","",'Cost and Benefit Parameters'!$O$26)</f>
        <v/>
      </c>
      <c r="K294" s="1" t="str">
        <f>IF(K271="","",'Cost and Benefit Parameters'!$O$26)</f>
        <v/>
      </c>
      <c r="L294" s="1" t="str">
        <f>IF(L271="","",'Cost and Benefit Parameters'!$O$26)</f>
        <v/>
      </c>
      <c r="M294" s="1" t="str">
        <f>IF(M271="","",'Cost and Benefit Parameters'!$O$26)</f>
        <v/>
      </c>
      <c r="N294" s="1" t="str">
        <f>IF(N271="","",'Cost and Benefit Parameters'!$O$26)</f>
        <v/>
      </c>
      <c r="O294" s="1" t="str">
        <f>IF(O271="","",'Cost and Benefit Parameters'!$O$26)</f>
        <v/>
      </c>
      <c r="P294" s="1" t="str">
        <f>IF(P271="","",'Cost and Benefit Parameters'!$O$26)</f>
        <v/>
      </c>
      <c r="Q294" s="1" t="str">
        <f>IF(Q271="","",'Cost and Benefit Parameters'!$O$26)</f>
        <v/>
      </c>
      <c r="R294" s="1">
        <f>IF(R271="","",'Cost and Benefit Parameters'!$O$26)</f>
        <v>310.65445973099992</v>
      </c>
      <c r="S294" s="1">
        <f>IF(S271="","",'Cost and Benefit Parameters'!$O$26)</f>
        <v>310.65445973099992</v>
      </c>
      <c r="T294" s="1">
        <f>IF(T271="","",'Cost and Benefit Parameters'!$O$26)</f>
        <v>310.65445973099992</v>
      </c>
      <c r="U294" s="1">
        <f>IF(U271="","",'Cost and Benefit Parameters'!$O$26)</f>
        <v>310.65445973099992</v>
      </c>
      <c r="V294" s="1">
        <f>IF(V271="","",'Cost and Benefit Parameters'!$O$26)</f>
        <v>310.65445973099992</v>
      </c>
      <c r="W294" s="1">
        <f>IF(W271="","",'Cost and Benefit Parameters'!$O$26)</f>
        <v>310.65445973099992</v>
      </c>
      <c r="X294" s="1">
        <f>IF(X271="","",'Cost and Benefit Parameters'!$O$26)</f>
        <v>310.65445973099992</v>
      </c>
      <c r="Y294" s="1">
        <f>IF(Y271="","",'Cost and Benefit Parameters'!$O$26)</f>
        <v>310.65445973099992</v>
      </c>
      <c r="Z294" s="1">
        <f>IF(Z271="","",'Cost and Benefit Parameters'!$O$26)</f>
        <v>310.65445973099992</v>
      </c>
      <c r="AA294" s="1">
        <f>IF(AA271="","",'Cost and Benefit Parameters'!$O$26)</f>
        <v>310.65445973099992</v>
      </c>
      <c r="AB294" s="1">
        <f>IF(AB271="","",'Cost and Benefit Parameters'!$O$26)</f>
        <v>310.65445973099992</v>
      </c>
      <c r="AC294" s="1">
        <f>IF(AC271="","",'Cost and Benefit Parameters'!$O$26)</f>
        <v>310.65445973099992</v>
      </c>
      <c r="AD294" s="1">
        <f>IF(AD271="","",'Cost and Benefit Parameters'!$O$26)</f>
        <v>310.65445973099992</v>
      </c>
      <c r="AE294" s="1">
        <f>IF(AE271="","",'Cost and Benefit Parameters'!$O$26)</f>
        <v>310.65445973099992</v>
      </c>
      <c r="AF294" s="1">
        <f>IF(AF271="","",'Cost and Benefit Parameters'!$O$26)</f>
        <v>310.65445973099992</v>
      </c>
      <c r="AG294" s="1">
        <f>IF(AG271="","",'Cost and Benefit Parameters'!$O$26)</f>
        <v>310.65445973099992</v>
      </c>
      <c r="AH294" s="1">
        <f>IF(AH271="","",'Cost and Benefit Parameters'!$O$26)</f>
        <v>310.65445973099992</v>
      </c>
      <c r="AI294" s="1">
        <f>IF(AI271="","",'Cost and Benefit Parameters'!$O$26)</f>
        <v>310.65445973099992</v>
      </c>
      <c r="AJ294" s="1">
        <f>IF(AJ271="","",'Cost and Benefit Parameters'!$O$26)</f>
        <v>310.65445973099992</v>
      </c>
      <c r="AK294" s="1">
        <f>IF(AK271="","",'Cost and Benefit Parameters'!$O$26)</f>
        <v>310.65445973099992</v>
      </c>
      <c r="AL294" s="1">
        <f>IF(AL271="","",'Cost and Benefit Parameters'!$O$26)</f>
        <v>310.65445973099992</v>
      </c>
      <c r="AM294" s="1">
        <f>IF(AM271="","",'Cost and Benefit Parameters'!$O$26)</f>
        <v>310.65445973099992</v>
      </c>
      <c r="AN294" s="1">
        <f>IF(AN271="","",'Cost and Benefit Parameters'!$O$26)</f>
        <v>310.65445973099992</v>
      </c>
      <c r="AO294" s="1">
        <f>IF(AO271="","",'Cost and Benefit Parameters'!$O$26)</f>
        <v>310.65445973099992</v>
      </c>
      <c r="AP294" s="1">
        <f>IF(AP271="","",'Cost and Benefit Parameters'!$O$26)</f>
        <v>310.65445973099992</v>
      </c>
      <c r="AQ294" s="1">
        <f>IF(AQ271="","",'Cost and Benefit Parameters'!$O$26)</f>
        <v>310.65445973099992</v>
      </c>
      <c r="AR294" s="1">
        <f>IF(AR271="","",'Cost and Benefit Parameters'!$O$26)</f>
        <v>310.65445973099992</v>
      </c>
      <c r="AS294" s="1">
        <f>IF(AS271="","",'Cost and Benefit Parameters'!$O$26)</f>
        <v>310.65445973099992</v>
      </c>
      <c r="AT294" s="1">
        <f>IF(AT271="","",'Cost and Benefit Parameters'!$O$26)</f>
        <v>310.65445973099992</v>
      </c>
      <c r="AU294" s="1">
        <f>IF(AU271="","",'Cost and Benefit Parameters'!$O$26)</f>
        <v>310.65445973099992</v>
      </c>
      <c r="AV294" s="1">
        <f>IF(AV271="","",'Cost and Benefit Parameters'!$O$26)</f>
        <v>310.65445973099992</v>
      </c>
      <c r="AW294" s="1">
        <f>IF(AW271="","",'Cost and Benefit Parameters'!$O$26)</f>
        <v>310.65445973099992</v>
      </c>
      <c r="AX294" s="1">
        <f>IF(AX271="","",'Cost and Benefit Parameters'!$O$26)</f>
        <v>310.65445973099992</v>
      </c>
      <c r="AY294" s="1">
        <f>IF(AY271="","",'Cost and Benefit Parameters'!$O$26)</f>
        <v>310.65445973099992</v>
      </c>
      <c r="AZ294" s="1">
        <f>IF(AZ271="","",'Cost and Benefit Parameters'!$O$26)</f>
        <v>310.65445973099992</v>
      </c>
      <c r="BA294" s="1">
        <f>IF(BA271="","",'Cost and Benefit Parameters'!$O$26)</f>
        <v>310.65445973099992</v>
      </c>
      <c r="BB294" s="1">
        <f>IF(BB271="","",'Cost and Benefit Parameters'!$O$26)</f>
        <v>310.65445973099992</v>
      </c>
      <c r="BC294" s="1">
        <f>IF(BC271="","",'Cost and Benefit Parameters'!$O$26)</f>
        <v>310.65445973099992</v>
      </c>
      <c r="BD294" s="1">
        <f>IF(BD271="","",'Cost and Benefit Parameters'!$O$26)</f>
        <v>310.65445973099992</v>
      </c>
      <c r="BE294" s="1">
        <f>IF(BE271="","",'Cost and Benefit Parameters'!$O$26)</f>
        <v>310.65445973099992</v>
      </c>
      <c r="BF294" s="1" t="str">
        <f>IF(BF271="","",'Cost and Benefit Parameters'!$O$26)</f>
        <v/>
      </c>
      <c r="BG294" s="1" t="str">
        <f>IF(BG271="","",'Cost and Benefit Parameters'!$O$26)</f>
        <v/>
      </c>
      <c r="BH294" s="1" t="str">
        <f>IF(BH271="","",'Cost and Benefit Parameters'!$O$26)</f>
        <v/>
      </c>
      <c r="BI294" s="1" t="str">
        <f>IF(BI271="","",'Cost and Benefit Parameters'!$O$26)</f>
        <v/>
      </c>
      <c r="BJ294" s="1" t="str">
        <f>IF(BJ271="","",'Cost and Benefit Parameters'!$O$26)</f>
        <v/>
      </c>
      <c r="BK294" s="1" t="str">
        <f>IF(BK271="","",'Cost and Benefit Parameters'!$O$26)</f>
        <v/>
      </c>
      <c r="BL294" s="1" t="str">
        <f>IF(BL271="","",'Cost and Benefit Parameters'!$O$26)</f>
        <v/>
      </c>
      <c r="BM294" s="1" t="str">
        <f>IF(BM271="","",'Cost and Benefit Parameters'!$O$26)</f>
        <v/>
      </c>
      <c r="BN294" s="1" t="str">
        <f>IF(BN271="","",'Cost and Benefit Parameters'!$O$26)</f>
        <v/>
      </c>
    </row>
    <row r="295" spans="1:66" x14ac:dyDescent="0.55000000000000004">
      <c r="A295" s="639"/>
      <c r="B295" t="s">
        <v>478</v>
      </c>
      <c r="H295" s="1" t="str">
        <f>IF(H272="","",'Cost and Benefit Parameters'!$O$26)</f>
        <v/>
      </c>
      <c r="I295" s="1" t="str">
        <f>IF(I272="","",'Cost and Benefit Parameters'!$O$26)</f>
        <v/>
      </c>
      <c r="J295" s="1" t="str">
        <f>IF(J272="","",'Cost and Benefit Parameters'!$O$26)</f>
        <v/>
      </c>
      <c r="K295" s="1" t="str">
        <f>IF(K272="","",'Cost and Benefit Parameters'!$O$26)</f>
        <v/>
      </c>
      <c r="L295" s="1" t="str">
        <f>IF(L272="","",'Cost and Benefit Parameters'!$O$26)</f>
        <v/>
      </c>
      <c r="M295" s="1" t="str">
        <f>IF(M272="","",'Cost and Benefit Parameters'!$O$26)</f>
        <v/>
      </c>
      <c r="N295" s="1" t="str">
        <f>IF(N272="","",'Cost and Benefit Parameters'!$O$26)</f>
        <v/>
      </c>
      <c r="O295" s="1" t="str">
        <f>IF(O272="","",'Cost and Benefit Parameters'!$O$26)</f>
        <v/>
      </c>
      <c r="P295" s="1" t="str">
        <f>IF(P272="","",'Cost and Benefit Parameters'!$O$26)</f>
        <v/>
      </c>
      <c r="Q295" s="1" t="str">
        <f>IF(Q272="","",'Cost and Benefit Parameters'!$O$26)</f>
        <v/>
      </c>
      <c r="R295" s="1" t="str">
        <f>IF(R272="","",'Cost and Benefit Parameters'!$O$26)</f>
        <v/>
      </c>
      <c r="S295" s="1">
        <f>IF(S272="","",'Cost and Benefit Parameters'!$O$26)</f>
        <v>310.65445973099992</v>
      </c>
      <c r="T295" s="1">
        <f>IF(T272="","",'Cost and Benefit Parameters'!$O$26)</f>
        <v>310.65445973099992</v>
      </c>
      <c r="U295" s="1">
        <f>IF(U272="","",'Cost and Benefit Parameters'!$O$26)</f>
        <v>310.65445973099992</v>
      </c>
      <c r="V295" s="1">
        <f>IF(V272="","",'Cost and Benefit Parameters'!$O$26)</f>
        <v>310.65445973099992</v>
      </c>
      <c r="W295" s="1">
        <f>IF(W272="","",'Cost and Benefit Parameters'!$O$26)</f>
        <v>310.65445973099992</v>
      </c>
      <c r="X295" s="1">
        <f>IF(X272="","",'Cost and Benefit Parameters'!$O$26)</f>
        <v>310.65445973099992</v>
      </c>
      <c r="Y295" s="1">
        <f>IF(Y272="","",'Cost and Benefit Parameters'!$O$26)</f>
        <v>310.65445973099992</v>
      </c>
      <c r="Z295" s="1">
        <f>IF(Z272="","",'Cost and Benefit Parameters'!$O$26)</f>
        <v>310.65445973099992</v>
      </c>
      <c r="AA295" s="1">
        <f>IF(AA272="","",'Cost and Benefit Parameters'!$O$26)</f>
        <v>310.65445973099992</v>
      </c>
      <c r="AB295" s="1">
        <f>IF(AB272="","",'Cost and Benefit Parameters'!$O$26)</f>
        <v>310.65445973099992</v>
      </c>
      <c r="AC295" s="1">
        <f>IF(AC272="","",'Cost and Benefit Parameters'!$O$26)</f>
        <v>310.65445973099992</v>
      </c>
      <c r="AD295" s="1">
        <f>IF(AD272="","",'Cost and Benefit Parameters'!$O$26)</f>
        <v>310.65445973099992</v>
      </c>
      <c r="AE295" s="1">
        <f>IF(AE272="","",'Cost and Benefit Parameters'!$O$26)</f>
        <v>310.65445973099992</v>
      </c>
      <c r="AF295" s="1">
        <f>IF(AF272="","",'Cost and Benefit Parameters'!$O$26)</f>
        <v>310.65445973099992</v>
      </c>
      <c r="AG295" s="1">
        <f>IF(AG272="","",'Cost and Benefit Parameters'!$O$26)</f>
        <v>310.65445973099992</v>
      </c>
      <c r="AH295" s="1">
        <f>IF(AH272="","",'Cost and Benefit Parameters'!$O$26)</f>
        <v>310.65445973099992</v>
      </c>
      <c r="AI295" s="1">
        <f>IF(AI272="","",'Cost and Benefit Parameters'!$O$26)</f>
        <v>310.65445973099992</v>
      </c>
      <c r="AJ295" s="1">
        <f>IF(AJ272="","",'Cost and Benefit Parameters'!$O$26)</f>
        <v>310.65445973099992</v>
      </c>
      <c r="AK295" s="1">
        <f>IF(AK272="","",'Cost and Benefit Parameters'!$O$26)</f>
        <v>310.65445973099992</v>
      </c>
      <c r="AL295" s="1">
        <f>IF(AL272="","",'Cost and Benefit Parameters'!$O$26)</f>
        <v>310.65445973099992</v>
      </c>
      <c r="AM295" s="1">
        <f>IF(AM272="","",'Cost and Benefit Parameters'!$O$26)</f>
        <v>310.65445973099992</v>
      </c>
      <c r="AN295" s="1">
        <f>IF(AN272="","",'Cost and Benefit Parameters'!$O$26)</f>
        <v>310.65445973099992</v>
      </c>
      <c r="AO295" s="1">
        <f>IF(AO272="","",'Cost and Benefit Parameters'!$O$26)</f>
        <v>310.65445973099992</v>
      </c>
      <c r="AP295" s="1">
        <f>IF(AP272="","",'Cost and Benefit Parameters'!$O$26)</f>
        <v>310.65445973099992</v>
      </c>
      <c r="AQ295" s="1">
        <f>IF(AQ272="","",'Cost and Benefit Parameters'!$O$26)</f>
        <v>310.65445973099992</v>
      </c>
      <c r="AR295" s="1">
        <f>IF(AR272="","",'Cost and Benefit Parameters'!$O$26)</f>
        <v>310.65445973099992</v>
      </c>
      <c r="AS295" s="1">
        <f>IF(AS272="","",'Cost and Benefit Parameters'!$O$26)</f>
        <v>310.65445973099992</v>
      </c>
      <c r="AT295" s="1">
        <f>IF(AT272="","",'Cost and Benefit Parameters'!$O$26)</f>
        <v>310.65445973099992</v>
      </c>
      <c r="AU295" s="1">
        <f>IF(AU272="","",'Cost and Benefit Parameters'!$O$26)</f>
        <v>310.65445973099992</v>
      </c>
      <c r="AV295" s="1">
        <f>IF(AV272="","",'Cost and Benefit Parameters'!$O$26)</f>
        <v>310.65445973099992</v>
      </c>
      <c r="AW295" s="1">
        <f>IF(AW272="","",'Cost and Benefit Parameters'!$O$26)</f>
        <v>310.65445973099992</v>
      </c>
      <c r="AX295" s="1">
        <f>IF(AX272="","",'Cost and Benefit Parameters'!$O$26)</f>
        <v>310.65445973099992</v>
      </c>
      <c r="AY295" s="1">
        <f>IF(AY272="","",'Cost and Benefit Parameters'!$O$26)</f>
        <v>310.65445973099992</v>
      </c>
      <c r="AZ295" s="1">
        <f>IF(AZ272="","",'Cost and Benefit Parameters'!$O$26)</f>
        <v>310.65445973099992</v>
      </c>
      <c r="BA295" s="1">
        <f>IF(BA272="","",'Cost and Benefit Parameters'!$O$26)</f>
        <v>310.65445973099992</v>
      </c>
      <c r="BB295" s="1">
        <f>IF(BB272="","",'Cost and Benefit Parameters'!$O$26)</f>
        <v>310.65445973099992</v>
      </c>
      <c r="BC295" s="1">
        <f>IF(BC272="","",'Cost and Benefit Parameters'!$O$26)</f>
        <v>310.65445973099992</v>
      </c>
      <c r="BD295" s="1">
        <f>IF(BD272="","",'Cost and Benefit Parameters'!$O$26)</f>
        <v>310.65445973099992</v>
      </c>
      <c r="BE295" s="1">
        <f>IF(BE272="","",'Cost and Benefit Parameters'!$O$26)</f>
        <v>310.65445973099992</v>
      </c>
      <c r="BF295" s="1">
        <f>IF(BF272="","",'Cost and Benefit Parameters'!$O$26)</f>
        <v>310.65445973099992</v>
      </c>
      <c r="BG295" s="1" t="str">
        <f>IF(BG272="","",'Cost and Benefit Parameters'!$O$26)</f>
        <v/>
      </c>
      <c r="BH295" s="1" t="str">
        <f>IF(BH272="","",'Cost and Benefit Parameters'!$O$26)</f>
        <v/>
      </c>
      <c r="BI295" s="1" t="str">
        <f>IF(BI272="","",'Cost and Benefit Parameters'!$O$26)</f>
        <v/>
      </c>
      <c r="BJ295" s="1" t="str">
        <f>IF(BJ272="","",'Cost and Benefit Parameters'!$O$26)</f>
        <v/>
      </c>
      <c r="BK295" s="1" t="str">
        <f>IF(BK272="","",'Cost and Benefit Parameters'!$O$26)</f>
        <v/>
      </c>
      <c r="BL295" s="1" t="str">
        <f>IF(BL272="","",'Cost and Benefit Parameters'!$O$26)</f>
        <v/>
      </c>
      <c r="BM295" s="1" t="str">
        <f>IF(BM272="","",'Cost and Benefit Parameters'!$O$26)</f>
        <v/>
      </c>
      <c r="BN295" s="1" t="str">
        <f>IF(BN272="","",'Cost and Benefit Parameters'!$O$26)</f>
        <v/>
      </c>
    </row>
    <row r="296" spans="1:66" x14ac:dyDescent="0.55000000000000004">
      <c r="A296" s="639"/>
      <c r="B296" t="s">
        <v>479</v>
      </c>
      <c r="H296" s="1" t="str">
        <f>IF(H273="","",'Cost and Benefit Parameters'!$O$26)</f>
        <v/>
      </c>
      <c r="I296" s="1" t="str">
        <f>IF(I273="","",'Cost and Benefit Parameters'!$O$26)</f>
        <v/>
      </c>
      <c r="J296" s="1" t="str">
        <f>IF(J273="","",'Cost and Benefit Parameters'!$O$26)</f>
        <v/>
      </c>
      <c r="K296" s="1" t="str">
        <f>IF(K273="","",'Cost and Benefit Parameters'!$O$26)</f>
        <v/>
      </c>
      <c r="L296" s="1" t="str">
        <f>IF(L273="","",'Cost and Benefit Parameters'!$O$26)</f>
        <v/>
      </c>
      <c r="M296" s="1" t="str">
        <f>IF(M273="","",'Cost and Benefit Parameters'!$O$26)</f>
        <v/>
      </c>
      <c r="N296" s="1" t="str">
        <f>IF(N273="","",'Cost and Benefit Parameters'!$O$26)</f>
        <v/>
      </c>
      <c r="O296" s="1" t="str">
        <f>IF(O273="","",'Cost and Benefit Parameters'!$O$26)</f>
        <v/>
      </c>
      <c r="P296" s="1" t="str">
        <f>IF(P273="","",'Cost and Benefit Parameters'!$O$26)</f>
        <v/>
      </c>
      <c r="Q296" s="1" t="str">
        <f>IF(Q273="","",'Cost and Benefit Parameters'!$O$26)</f>
        <v/>
      </c>
      <c r="R296" s="1" t="str">
        <f>IF(R273="","",'Cost and Benefit Parameters'!$O$26)</f>
        <v/>
      </c>
      <c r="S296" s="1" t="str">
        <f>IF(S273="","",'Cost and Benefit Parameters'!$O$26)</f>
        <v/>
      </c>
      <c r="T296" s="1">
        <f>IF(T273="","",'Cost and Benefit Parameters'!$O$26)</f>
        <v>310.65445973099992</v>
      </c>
      <c r="U296" s="1">
        <f>IF(U273="","",'Cost and Benefit Parameters'!$O$26)</f>
        <v>310.65445973099992</v>
      </c>
      <c r="V296" s="1">
        <f>IF(V273="","",'Cost and Benefit Parameters'!$O$26)</f>
        <v>310.65445973099992</v>
      </c>
      <c r="W296" s="1">
        <f>IF(W273="","",'Cost and Benefit Parameters'!$O$26)</f>
        <v>310.65445973099992</v>
      </c>
      <c r="X296" s="1">
        <f>IF(X273="","",'Cost and Benefit Parameters'!$O$26)</f>
        <v>310.65445973099992</v>
      </c>
      <c r="Y296" s="1">
        <f>IF(Y273="","",'Cost and Benefit Parameters'!$O$26)</f>
        <v>310.65445973099992</v>
      </c>
      <c r="Z296" s="1">
        <f>IF(Z273="","",'Cost and Benefit Parameters'!$O$26)</f>
        <v>310.65445973099992</v>
      </c>
      <c r="AA296" s="1">
        <f>IF(AA273="","",'Cost and Benefit Parameters'!$O$26)</f>
        <v>310.65445973099992</v>
      </c>
      <c r="AB296" s="1">
        <f>IF(AB273="","",'Cost and Benefit Parameters'!$O$26)</f>
        <v>310.65445973099992</v>
      </c>
      <c r="AC296" s="1">
        <f>IF(AC273="","",'Cost and Benefit Parameters'!$O$26)</f>
        <v>310.65445973099992</v>
      </c>
      <c r="AD296" s="1">
        <f>IF(AD273="","",'Cost and Benefit Parameters'!$O$26)</f>
        <v>310.65445973099992</v>
      </c>
      <c r="AE296" s="1">
        <f>IF(AE273="","",'Cost and Benefit Parameters'!$O$26)</f>
        <v>310.65445973099992</v>
      </c>
      <c r="AF296" s="1">
        <f>IF(AF273="","",'Cost and Benefit Parameters'!$O$26)</f>
        <v>310.65445973099992</v>
      </c>
      <c r="AG296" s="1">
        <f>IF(AG273="","",'Cost and Benefit Parameters'!$O$26)</f>
        <v>310.65445973099992</v>
      </c>
      <c r="AH296" s="1">
        <f>IF(AH273="","",'Cost and Benefit Parameters'!$O$26)</f>
        <v>310.65445973099992</v>
      </c>
      <c r="AI296" s="1">
        <f>IF(AI273="","",'Cost and Benefit Parameters'!$O$26)</f>
        <v>310.65445973099992</v>
      </c>
      <c r="AJ296" s="1">
        <f>IF(AJ273="","",'Cost and Benefit Parameters'!$O$26)</f>
        <v>310.65445973099992</v>
      </c>
      <c r="AK296" s="1">
        <f>IF(AK273="","",'Cost and Benefit Parameters'!$O$26)</f>
        <v>310.65445973099992</v>
      </c>
      <c r="AL296" s="1">
        <f>IF(AL273="","",'Cost and Benefit Parameters'!$O$26)</f>
        <v>310.65445973099992</v>
      </c>
      <c r="AM296" s="1">
        <f>IF(AM273="","",'Cost and Benefit Parameters'!$O$26)</f>
        <v>310.65445973099992</v>
      </c>
      <c r="AN296" s="1">
        <f>IF(AN273="","",'Cost and Benefit Parameters'!$O$26)</f>
        <v>310.65445973099992</v>
      </c>
      <c r="AO296" s="1">
        <f>IF(AO273="","",'Cost and Benefit Parameters'!$O$26)</f>
        <v>310.65445973099992</v>
      </c>
      <c r="AP296" s="1">
        <f>IF(AP273="","",'Cost and Benefit Parameters'!$O$26)</f>
        <v>310.65445973099992</v>
      </c>
      <c r="AQ296" s="1">
        <f>IF(AQ273="","",'Cost and Benefit Parameters'!$O$26)</f>
        <v>310.65445973099992</v>
      </c>
      <c r="AR296" s="1">
        <f>IF(AR273="","",'Cost and Benefit Parameters'!$O$26)</f>
        <v>310.65445973099992</v>
      </c>
      <c r="AS296" s="1">
        <f>IF(AS273="","",'Cost and Benefit Parameters'!$O$26)</f>
        <v>310.65445973099992</v>
      </c>
      <c r="AT296" s="1">
        <f>IF(AT273="","",'Cost and Benefit Parameters'!$O$26)</f>
        <v>310.65445973099992</v>
      </c>
      <c r="AU296" s="1">
        <f>IF(AU273="","",'Cost and Benefit Parameters'!$O$26)</f>
        <v>310.65445973099992</v>
      </c>
      <c r="AV296" s="1">
        <f>IF(AV273="","",'Cost and Benefit Parameters'!$O$26)</f>
        <v>310.65445973099992</v>
      </c>
      <c r="AW296" s="1">
        <f>IF(AW273="","",'Cost and Benefit Parameters'!$O$26)</f>
        <v>310.65445973099992</v>
      </c>
      <c r="AX296" s="1">
        <f>IF(AX273="","",'Cost and Benefit Parameters'!$O$26)</f>
        <v>310.65445973099992</v>
      </c>
      <c r="AY296" s="1">
        <f>IF(AY273="","",'Cost and Benefit Parameters'!$O$26)</f>
        <v>310.65445973099992</v>
      </c>
      <c r="AZ296" s="1">
        <f>IF(AZ273="","",'Cost and Benefit Parameters'!$O$26)</f>
        <v>310.65445973099992</v>
      </c>
      <c r="BA296" s="1">
        <f>IF(BA273="","",'Cost and Benefit Parameters'!$O$26)</f>
        <v>310.65445973099992</v>
      </c>
      <c r="BB296" s="1">
        <f>IF(BB273="","",'Cost and Benefit Parameters'!$O$26)</f>
        <v>310.65445973099992</v>
      </c>
      <c r="BC296" s="1">
        <f>IF(BC273="","",'Cost and Benefit Parameters'!$O$26)</f>
        <v>310.65445973099992</v>
      </c>
      <c r="BD296" s="1">
        <f>IF(BD273="","",'Cost and Benefit Parameters'!$O$26)</f>
        <v>310.65445973099992</v>
      </c>
      <c r="BE296" s="1">
        <f>IF(BE273="","",'Cost and Benefit Parameters'!$O$26)</f>
        <v>310.65445973099992</v>
      </c>
      <c r="BF296" s="1">
        <f>IF(BF273="","",'Cost and Benefit Parameters'!$O$26)</f>
        <v>310.65445973099992</v>
      </c>
      <c r="BG296" s="1">
        <f>IF(BG273="","",'Cost and Benefit Parameters'!$O$26)</f>
        <v>310.65445973099992</v>
      </c>
      <c r="BH296" s="1" t="str">
        <f>IF(BH273="","",'Cost and Benefit Parameters'!$O$26)</f>
        <v/>
      </c>
      <c r="BI296" s="1" t="str">
        <f>IF(BI273="","",'Cost and Benefit Parameters'!$O$26)</f>
        <v/>
      </c>
      <c r="BJ296" s="1" t="str">
        <f>IF(BJ273="","",'Cost and Benefit Parameters'!$O$26)</f>
        <v/>
      </c>
      <c r="BK296" s="1" t="str">
        <f>IF(BK273="","",'Cost and Benefit Parameters'!$O$26)</f>
        <v/>
      </c>
      <c r="BL296" s="1" t="str">
        <f>IF(BL273="","",'Cost and Benefit Parameters'!$O$26)</f>
        <v/>
      </c>
      <c r="BM296" s="1" t="str">
        <f>IF(BM273="","",'Cost and Benefit Parameters'!$O$26)</f>
        <v/>
      </c>
      <c r="BN296" s="1" t="str">
        <f>IF(BN273="","",'Cost and Benefit Parameters'!$O$26)</f>
        <v/>
      </c>
    </row>
    <row r="297" spans="1:66" x14ac:dyDescent="0.55000000000000004">
      <c r="A297" s="639"/>
      <c r="B297" t="s">
        <v>480</v>
      </c>
      <c r="H297" s="1" t="str">
        <f>IF(H274="","",'Cost and Benefit Parameters'!$O$26)</f>
        <v/>
      </c>
      <c r="I297" s="1" t="str">
        <f>IF(I274="","",'Cost and Benefit Parameters'!$O$26)</f>
        <v/>
      </c>
      <c r="J297" s="1" t="str">
        <f>IF(J274="","",'Cost and Benefit Parameters'!$O$26)</f>
        <v/>
      </c>
      <c r="K297" s="1" t="str">
        <f>IF(K274="","",'Cost and Benefit Parameters'!$O$26)</f>
        <v/>
      </c>
      <c r="L297" s="1" t="str">
        <f>IF(L274="","",'Cost and Benefit Parameters'!$O$26)</f>
        <v/>
      </c>
      <c r="M297" s="1" t="str">
        <f>IF(M274="","",'Cost and Benefit Parameters'!$O$26)</f>
        <v/>
      </c>
      <c r="N297" s="1" t="str">
        <f>IF(N274="","",'Cost and Benefit Parameters'!$O$26)</f>
        <v/>
      </c>
      <c r="O297" s="1" t="str">
        <f>IF(O274="","",'Cost and Benefit Parameters'!$O$26)</f>
        <v/>
      </c>
      <c r="P297" s="1" t="str">
        <f>IF(P274="","",'Cost and Benefit Parameters'!$O$26)</f>
        <v/>
      </c>
      <c r="Q297" s="1" t="str">
        <f>IF(Q274="","",'Cost and Benefit Parameters'!$O$26)</f>
        <v/>
      </c>
      <c r="R297" s="1" t="str">
        <f>IF(R274="","",'Cost and Benefit Parameters'!$O$26)</f>
        <v/>
      </c>
      <c r="S297" s="1" t="str">
        <f>IF(S274="","",'Cost and Benefit Parameters'!$O$26)</f>
        <v/>
      </c>
      <c r="T297" s="1" t="str">
        <f>IF(T274="","",'Cost and Benefit Parameters'!$O$26)</f>
        <v/>
      </c>
      <c r="U297" s="1">
        <f>IF(U274="","",'Cost and Benefit Parameters'!$O$26)</f>
        <v>310.65445973099992</v>
      </c>
      <c r="V297" s="1">
        <f>IF(V274="","",'Cost and Benefit Parameters'!$O$26)</f>
        <v>310.65445973099992</v>
      </c>
      <c r="W297" s="1">
        <f>IF(W274="","",'Cost and Benefit Parameters'!$O$26)</f>
        <v>310.65445973099992</v>
      </c>
      <c r="X297" s="1">
        <f>IF(X274="","",'Cost and Benefit Parameters'!$O$26)</f>
        <v>310.65445973099992</v>
      </c>
      <c r="Y297" s="1">
        <f>IF(Y274="","",'Cost and Benefit Parameters'!$O$26)</f>
        <v>310.65445973099992</v>
      </c>
      <c r="Z297" s="1">
        <f>IF(Z274="","",'Cost and Benefit Parameters'!$O$26)</f>
        <v>310.65445973099992</v>
      </c>
      <c r="AA297" s="1">
        <f>IF(AA274="","",'Cost and Benefit Parameters'!$O$26)</f>
        <v>310.65445973099992</v>
      </c>
      <c r="AB297" s="1">
        <f>IF(AB274="","",'Cost and Benefit Parameters'!$O$26)</f>
        <v>310.65445973099992</v>
      </c>
      <c r="AC297" s="1">
        <f>IF(AC274="","",'Cost and Benefit Parameters'!$O$26)</f>
        <v>310.65445973099992</v>
      </c>
      <c r="AD297" s="1">
        <f>IF(AD274="","",'Cost and Benefit Parameters'!$O$26)</f>
        <v>310.65445973099992</v>
      </c>
      <c r="AE297" s="1">
        <f>IF(AE274="","",'Cost and Benefit Parameters'!$O$26)</f>
        <v>310.65445973099992</v>
      </c>
      <c r="AF297" s="1">
        <f>IF(AF274="","",'Cost and Benefit Parameters'!$O$26)</f>
        <v>310.65445973099992</v>
      </c>
      <c r="AG297" s="1">
        <f>IF(AG274="","",'Cost and Benefit Parameters'!$O$26)</f>
        <v>310.65445973099992</v>
      </c>
      <c r="AH297" s="1">
        <f>IF(AH274="","",'Cost and Benefit Parameters'!$O$26)</f>
        <v>310.65445973099992</v>
      </c>
      <c r="AI297" s="1">
        <f>IF(AI274="","",'Cost and Benefit Parameters'!$O$26)</f>
        <v>310.65445973099992</v>
      </c>
      <c r="AJ297" s="1">
        <f>IF(AJ274="","",'Cost and Benefit Parameters'!$O$26)</f>
        <v>310.65445973099992</v>
      </c>
      <c r="AK297" s="1">
        <f>IF(AK274="","",'Cost and Benefit Parameters'!$O$26)</f>
        <v>310.65445973099992</v>
      </c>
      <c r="AL297" s="1">
        <f>IF(AL274="","",'Cost and Benefit Parameters'!$O$26)</f>
        <v>310.65445973099992</v>
      </c>
      <c r="AM297" s="1">
        <f>IF(AM274="","",'Cost and Benefit Parameters'!$O$26)</f>
        <v>310.65445973099992</v>
      </c>
      <c r="AN297" s="1">
        <f>IF(AN274="","",'Cost and Benefit Parameters'!$O$26)</f>
        <v>310.65445973099992</v>
      </c>
      <c r="AO297" s="1">
        <f>IF(AO274="","",'Cost and Benefit Parameters'!$O$26)</f>
        <v>310.65445973099992</v>
      </c>
      <c r="AP297" s="1">
        <f>IF(AP274="","",'Cost and Benefit Parameters'!$O$26)</f>
        <v>310.65445973099992</v>
      </c>
      <c r="AQ297" s="1">
        <f>IF(AQ274="","",'Cost and Benefit Parameters'!$O$26)</f>
        <v>310.65445973099992</v>
      </c>
      <c r="AR297" s="1">
        <f>IF(AR274="","",'Cost and Benefit Parameters'!$O$26)</f>
        <v>310.65445973099992</v>
      </c>
      <c r="AS297" s="1">
        <f>IF(AS274="","",'Cost and Benefit Parameters'!$O$26)</f>
        <v>310.65445973099992</v>
      </c>
      <c r="AT297" s="1">
        <f>IF(AT274="","",'Cost and Benefit Parameters'!$O$26)</f>
        <v>310.65445973099992</v>
      </c>
      <c r="AU297" s="1">
        <f>IF(AU274="","",'Cost and Benefit Parameters'!$O$26)</f>
        <v>310.65445973099992</v>
      </c>
      <c r="AV297" s="1">
        <f>IF(AV274="","",'Cost and Benefit Parameters'!$O$26)</f>
        <v>310.65445973099992</v>
      </c>
      <c r="AW297" s="1">
        <f>IF(AW274="","",'Cost and Benefit Parameters'!$O$26)</f>
        <v>310.65445973099992</v>
      </c>
      <c r="AX297" s="1">
        <f>IF(AX274="","",'Cost and Benefit Parameters'!$O$26)</f>
        <v>310.65445973099992</v>
      </c>
      <c r="AY297" s="1">
        <f>IF(AY274="","",'Cost and Benefit Parameters'!$O$26)</f>
        <v>310.65445973099992</v>
      </c>
      <c r="AZ297" s="1">
        <f>IF(AZ274="","",'Cost and Benefit Parameters'!$O$26)</f>
        <v>310.65445973099992</v>
      </c>
      <c r="BA297" s="1">
        <f>IF(BA274="","",'Cost and Benefit Parameters'!$O$26)</f>
        <v>310.65445973099992</v>
      </c>
      <c r="BB297" s="1">
        <f>IF(BB274="","",'Cost and Benefit Parameters'!$O$26)</f>
        <v>310.65445973099992</v>
      </c>
      <c r="BC297" s="1">
        <f>IF(BC274="","",'Cost and Benefit Parameters'!$O$26)</f>
        <v>310.65445973099992</v>
      </c>
      <c r="BD297" s="1">
        <f>IF(BD274="","",'Cost and Benefit Parameters'!$O$26)</f>
        <v>310.65445973099992</v>
      </c>
      <c r="BE297" s="1">
        <f>IF(BE274="","",'Cost and Benefit Parameters'!$O$26)</f>
        <v>310.65445973099992</v>
      </c>
      <c r="BF297" s="1">
        <f>IF(BF274="","",'Cost and Benefit Parameters'!$O$26)</f>
        <v>310.65445973099992</v>
      </c>
      <c r="BG297" s="1">
        <f>IF(BG274="","",'Cost and Benefit Parameters'!$O$26)</f>
        <v>310.65445973099992</v>
      </c>
      <c r="BH297" s="1">
        <f>IF(BH274="","",'Cost and Benefit Parameters'!$O$26)</f>
        <v>310.65445973099992</v>
      </c>
      <c r="BI297" s="1" t="str">
        <f>IF(BI274="","",'Cost and Benefit Parameters'!$O$26)</f>
        <v/>
      </c>
      <c r="BJ297" s="1" t="str">
        <f>IF(BJ274="","",'Cost and Benefit Parameters'!$O$26)</f>
        <v/>
      </c>
      <c r="BK297" s="1" t="str">
        <f>IF(BK274="","",'Cost and Benefit Parameters'!$O$26)</f>
        <v/>
      </c>
      <c r="BL297" s="1" t="str">
        <f>IF(BL274="","",'Cost and Benefit Parameters'!$O$26)</f>
        <v/>
      </c>
      <c r="BM297" s="1" t="str">
        <f>IF(BM274="","",'Cost and Benefit Parameters'!$O$26)</f>
        <v/>
      </c>
      <c r="BN297" s="1" t="str">
        <f>IF(BN274="","",'Cost and Benefit Parameters'!$O$26)</f>
        <v/>
      </c>
    </row>
    <row r="298" spans="1:66" x14ac:dyDescent="0.55000000000000004">
      <c r="A298" s="639"/>
      <c r="B298" t="s">
        <v>481</v>
      </c>
      <c r="H298" s="1" t="str">
        <f>IF(H275="","",'Cost and Benefit Parameters'!$O$26)</f>
        <v/>
      </c>
      <c r="I298" s="1" t="str">
        <f>IF(I275="","",'Cost and Benefit Parameters'!$O$26)</f>
        <v/>
      </c>
      <c r="J298" s="1" t="str">
        <f>IF(J275="","",'Cost and Benefit Parameters'!$O$26)</f>
        <v/>
      </c>
      <c r="K298" s="1" t="str">
        <f>IF(K275="","",'Cost and Benefit Parameters'!$O$26)</f>
        <v/>
      </c>
      <c r="L298" s="1" t="str">
        <f>IF(L275="","",'Cost and Benefit Parameters'!$O$26)</f>
        <v/>
      </c>
      <c r="M298" s="1" t="str">
        <f>IF(M275="","",'Cost and Benefit Parameters'!$O$26)</f>
        <v/>
      </c>
      <c r="N298" s="1" t="str">
        <f>IF(N275="","",'Cost and Benefit Parameters'!$O$26)</f>
        <v/>
      </c>
      <c r="O298" s="1" t="str">
        <f>IF(O275="","",'Cost and Benefit Parameters'!$O$26)</f>
        <v/>
      </c>
      <c r="P298" s="1" t="str">
        <f>IF(P275="","",'Cost and Benefit Parameters'!$O$26)</f>
        <v/>
      </c>
      <c r="Q298" s="1" t="str">
        <f>IF(Q275="","",'Cost and Benefit Parameters'!$O$26)</f>
        <v/>
      </c>
      <c r="R298" s="1" t="str">
        <f>IF(R275="","",'Cost and Benefit Parameters'!$O$26)</f>
        <v/>
      </c>
      <c r="S298" s="1" t="str">
        <f>IF(S275="","",'Cost and Benefit Parameters'!$O$26)</f>
        <v/>
      </c>
      <c r="T298" s="1" t="str">
        <f>IF(T275="","",'Cost and Benefit Parameters'!$O$26)</f>
        <v/>
      </c>
      <c r="U298" s="1" t="str">
        <f>IF(U275="","",'Cost and Benefit Parameters'!$O$26)</f>
        <v/>
      </c>
      <c r="V298" s="1">
        <f>IF(V275="","",'Cost and Benefit Parameters'!$O$26)</f>
        <v>310.65445973099992</v>
      </c>
      <c r="W298" s="1">
        <f>IF(W275="","",'Cost and Benefit Parameters'!$O$26)</f>
        <v>310.65445973099992</v>
      </c>
      <c r="X298" s="1">
        <f>IF(X275="","",'Cost and Benefit Parameters'!$O$26)</f>
        <v>310.65445973099992</v>
      </c>
      <c r="Y298" s="1">
        <f>IF(Y275="","",'Cost and Benefit Parameters'!$O$26)</f>
        <v>310.65445973099992</v>
      </c>
      <c r="Z298" s="1">
        <f>IF(Z275="","",'Cost and Benefit Parameters'!$O$26)</f>
        <v>310.65445973099992</v>
      </c>
      <c r="AA298" s="1">
        <f>IF(AA275="","",'Cost and Benefit Parameters'!$O$26)</f>
        <v>310.65445973099992</v>
      </c>
      <c r="AB298" s="1">
        <f>IF(AB275="","",'Cost and Benefit Parameters'!$O$26)</f>
        <v>310.65445973099992</v>
      </c>
      <c r="AC298" s="1">
        <f>IF(AC275="","",'Cost and Benefit Parameters'!$O$26)</f>
        <v>310.65445973099992</v>
      </c>
      <c r="AD298" s="1">
        <f>IF(AD275="","",'Cost and Benefit Parameters'!$O$26)</f>
        <v>310.65445973099992</v>
      </c>
      <c r="AE298" s="1">
        <f>IF(AE275="","",'Cost and Benefit Parameters'!$O$26)</f>
        <v>310.65445973099992</v>
      </c>
      <c r="AF298" s="1">
        <f>IF(AF275="","",'Cost and Benefit Parameters'!$O$26)</f>
        <v>310.65445973099992</v>
      </c>
      <c r="AG298" s="1">
        <f>IF(AG275="","",'Cost and Benefit Parameters'!$O$26)</f>
        <v>310.65445973099992</v>
      </c>
      <c r="AH298" s="1">
        <f>IF(AH275="","",'Cost and Benefit Parameters'!$O$26)</f>
        <v>310.65445973099992</v>
      </c>
      <c r="AI298" s="1">
        <f>IF(AI275="","",'Cost and Benefit Parameters'!$O$26)</f>
        <v>310.65445973099992</v>
      </c>
      <c r="AJ298" s="1">
        <f>IF(AJ275="","",'Cost and Benefit Parameters'!$O$26)</f>
        <v>310.65445973099992</v>
      </c>
      <c r="AK298" s="1">
        <f>IF(AK275="","",'Cost and Benefit Parameters'!$O$26)</f>
        <v>310.65445973099992</v>
      </c>
      <c r="AL298" s="1">
        <f>IF(AL275="","",'Cost and Benefit Parameters'!$O$26)</f>
        <v>310.65445973099992</v>
      </c>
      <c r="AM298" s="1">
        <f>IF(AM275="","",'Cost and Benefit Parameters'!$O$26)</f>
        <v>310.65445973099992</v>
      </c>
      <c r="AN298" s="1">
        <f>IF(AN275="","",'Cost and Benefit Parameters'!$O$26)</f>
        <v>310.65445973099992</v>
      </c>
      <c r="AO298" s="1">
        <f>IF(AO275="","",'Cost and Benefit Parameters'!$O$26)</f>
        <v>310.65445973099992</v>
      </c>
      <c r="AP298" s="1">
        <f>IF(AP275="","",'Cost and Benefit Parameters'!$O$26)</f>
        <v>310.65445973099992</v>
      </c>
      <c r="AQ298" s="1">
        <f>IF(AQ275="","",'Cost and Benefit Parameters'!$O$26)</f>
        <v>310.65445973099992</v>
      </c>
      <c r="AR298" s="1">
        <f>IF(AR275="","",'Cost and Benefit Parameters'!$O$26)</f>
        <v>310.65445973099992</v>
      </c>
      <c r="AS298" s="1">
        <f>IF(AS275="","",'Cost and Benefit Parameters'!$O$26)</f>
        <v>310.65445973099992</v>
      </c>
      <c r="AT298" s="1">
        <f>IF(AT275="","",'Cost and Benefit Parameters'!$O$26)</f>
        <v>310.65445973099992</v>
      </c>
      <c r="AU298" s="1">
        <f>IF(AU275="","",'Cost and Benefit Parameters'!$O$26)</f>
        <v>310.65445973099992</v>
      </c>
      <c r="AV298" s="1">
        <f>IF(AV275="","",'Cost and Benefit Parameters'!$O$26)</f>
        <v>310.65445973099992</v>
      </c>
      <c r="AW298" s="1">
        <f>IF(AW275="","",'Cost and Benefit Parameters'!$O$26)</f>
        <v>310.65445973099992</v>
      </c>
      <c r="AX298" s="1">
        <f>IF(AX275="","",'Cost and Benefit Parameters'!$O$26)</f>
        <v>310.65445973099992</v>
      </c>
      <c r="AY298" s="1">
        <f>IF(AY275="","",'Cost and Benefit Parameters'!$O$26)</f>
        <v>310.65445973099992</v>
      </c>
      <c r="AZ298" s="1">
        <f>IF(AZ275="","",'Cost and Benefit Parameters'!$O$26)</f>
        <v>310.65445973099992</v>
      </c>
      <c r="BA298" s="1">
        <f>IF(BA275="","",'Cost and Benefit Parameters'!$O$26)</f>
        <v>310.65445973099992</v>
      </c>
      <c r="BB298" s="1">
        <f>IF(BB275="","",'Cost and Benefit Parameters'!$O$26)</f>
        <v>310.65445973099992</v>
      </c>
      <c r="BC298" s="1">
        <f>IF(BC275="","",'Cost and Benefit Parameters'!$O$26)</f>
        <v>310.65445973099992</v>
      </c>
      <c r="BD298" s="1">
        <f>IF(BD275="","",'Cost and Benefit Parameters'!$O$26)</f>
        <v>310.65445973099992</v>
      </c>
      <c r="BE298" s="1">
        <f>IF(BE275="","",'Cost and Benefit Parameters'!$O$26)</f>
        <v>310.65445973099992</v>
      </c>
      <c r="BF298" s="1">
        <f>IF(BF275="","",'Cost and Benefit Parameters'!$O$26)</f>
        <v>310.65445973099992</v>
      </c>
      <c r="BG298" s="1">
        <f>IF(BG275="","",'Cost and Benefit Parameters'!$O$26)</f>
        <v>310.65445973099992</v>
      </c>
      <c r="BH298" s="1">
        <f>IF(BH275="","",'Cost and Benefit Parameters'!$O$26)</f>
        <v>310.65445973099992</v>
      </c>
      <c r="BI298" s="1">
        <f>IF(BI275="","",'Cost and Benefit Parameters'!$O$26)</f>
        <v>310.65445973099992</v>
      </c>
      <c r="BJ298" s="1" t="str">
        <f>IF(BJ275="","",'Cost and Benefit Parameters'!$O$26)</f>
        <v/>
      </c>
      <c r="BK298" s="1" t="str">
        <f>IF(BK275="","",'Cost and Benefit Parameters'!$O$26)</f>
        <v/>
      </c>
      <c r="BL298" s="1" t="str">
        <f>IF(BL275="","",'Cost and Benefit Parameters'!$O$26)</f>
        <v/>
      </c>
      <c r="BM298" s="1" t="str">
        <f>IF(BM275="","",'Cost and Benefit Parameters'!$O$26)</f>
        <v/>
      </c>
      <c r="BN298" s="1" t="str">
        <f>IF(BN275="","",'Cost and Benefit Parameters'!$O$26)</f>
        <v/>
      </c>
    </row>
    <row r="299" spans="1:66" x14ac:dyDescent="0.55000000000000004">
      <c r="A299" s="639"/>
      <c r="B299" t="s">
        <v>482</v>
      </c>
      <c r="H299" s="1" t="str">
        <f>IF(H276="","",'Cost and Benefit Parameters'!$O$26)</f>
        <v/>
      </c>
      <c r="I299" s="1" t="str">
        <f>IF(I276="","",'Cost and Benefit Parameters'!$O$26)</f>
        <v/>
      </c>
      <c r="J299" s="1" t="str">
        <f>IF(J276="","",'Cost and Benefit Parameters'!$O$26)</f>
        <v/>
      </c>
      <c r="K299" s="1" t="str">
        <f>IF(K276="","",'Cost and Benefit Parameters'!$O$26)</f>
        <v/>
      </c>
      <c r="L299" s="1" t="str">
        <f>IF(L276="","",'Cost and Benefit Parameters'!$O$26)</f>
        <v/>
      </c>
      <c r="M299" s="1" t="str">
        <f>IF(M276="","",'Cost and Benefit Parameters'!$O$26)</f>
        <v/>
      </c>
      <c r="N299" s="1" t="str">
        <f>IF(N276="","",'Cost and Benefit Parameters'!$O$26)</f>
        <v/>
      </c>
      <c r="O299" s="1" t="str">
        <f>IF(O276="","",'Cost and Benefit Parameters'!$O$26)</f>
        <v/>
      </c>
      <c r="P299" s="1" t="str">
        <f>IF(P276="","",'Cost and Benefit Parameters'!$O$26)</f>
        <v/>
      </c>
      <c r="Q299" s="1" t="str">
        <f>IF(Q276="","",'Cost and Benefit Parameters'!$O$26)</f>
        <v/>
      </c>
      <c r="R299" s="1" t="str">
        <f>IF(R276="","",'Cost and Benefit Parameters'!$O$26)</f>
        <v/>
      </c>
      <c r="S299" s="1" t="str">
        <f>IF(S276="","",'Cost and Benefit Parameters'!$O$26)</f>
        <v/>
      </c>
      <c r="T299" s="1" t="str">
        <f>IF(T276="","",'Cost and Benefit Parameters'!$O$26)</f>
        <v/>
      </c>
      <c r="U299" s="1" t="str">
        <f>IF(U276="","",'Cost and Benefit Parameters'!$O$26)</f>
        <v/>
      </c>
      <c r="V299" s="1" t="str">
        <f>IF(V276="","",'Cost and Benefit Parameters'!$O$26)</f>
        <v/>
      </c>
      <c r="W299" s="1">
        <f>IF(W276="","",'Cost and Benefit Parameters'!$O$26)</f>
        <v>310.65445973099992</v>
      </c>
      <c r="X299" s="1">
        <f>IF(X276="","",'Cost and Benefit Parameters'!$O$26)</f>
        <v>310.65445973099992</v>
      </c>
      <c r="Y299" s="1">
        <f>IF(Y276="","",'Cost and Benefit Parameters'!$O$26)</f>
        <v>310.65445973099992</v>
      </c>
      <c r="Z299" s="1">
        <f>IF(Z276="","",'Cost and Benefit Parameters'!$O$26)</f>
        <v>310.65445973099992</v>
      </c>
      <c r="AA299" s="1">
        <f>IF(AA276="","",'Cost and Benefit Parameters'!$O$26)</f>
        <v>310.65445973099992</v>
      </c>
      <c r="AB299" s="1">
        <f>IF(AB276="","",'Cost and Benefit Parameters'!$O$26)</f>
        <v>310.65445973099992</v>
      </c>
      <c r="AC299" s="1">
        <f>IF(AC276="","",'Cost and Benefit Parameters'!$O$26)</f>
        <v>310.65445973099992</v>
      </c>
      <c r="AD299" s="1">
        <f>IF(AD276="","",'Cost and Benefit Parameters'!$O$26)</f>
        <v>310.65445973099992</v>
      </c>
      <c r="AE299" s="1">
        <f>IF(AE276="","",'Cost and Benefit Parameters'!$O$26)</f>
        <v>310.65445973099992</v>
      </c>
      <c r="AF299" s="1">
        <f>IF(AF276="","",'Cost and Benefit Parameters'!$O$26)</f>
        <v>310.65445973099992</v>
      </c>
      <c r="AG299" s="1">
        <f>IF(AG276="","",'Cost and Benefit Parameters'!$O$26)</f>
        <v>310.65445973099992</v>
      </c>
      <c r="AH299" s="1">
        <f>IF(AH276="","",'Cost and Benefit Parameters'!$O$26)</f>
        <v>310.65445973099992</v>
      </c>
      <c r="AI299" s="1">
        <f>IF(AI276="","",'Cost and Benefit Parameters'!$O$26)</f>
        <v>310.65445973099992</v>
      </c>
      <c r="AJ299" s="1">
        <f>IF(AJ276="","",'Cost and Benefit Parameters'!$O$26)</f>
        <v>310.65445973099992</v>
      </c>
      <c r="AK299" s="1">
        <f>IF(AK276="","",'Cost and Benefit Parameters'!$O$26)</f>
        <v>310.65445973099992</v>
      </c>
      <c r="AL299" s="1">
        <f>IF(AL276="","",'Cost and Benefit Parameters'!$O$26)</f>
        <v>310.65445973099992</v>
      </c>
      <c r="AM299" s="1">
        <f>IF(AM276="","",'Cost and Benefit Parameters'!$O$26)</f>
        <v>310.65445973099992</v>
      </c>
      <c r="AN299" s="1">
        <f>IF(AN276="","",'Cost and Benefit Parameters'!$O$26)</f>
        <v>310.65445973099992</v>
      </c>
      <c r="AO299" s="1">
        <f>IF(AO276="","",'Cost and Benefit Parameters'!$O$26)</f>
        <v>310.65445973099992</v>
      </c>
      <c r="AP299" s="1">
        <f>IF(AP276="","",'Cost and Benefit Parameters'!$O$26)</f>
        <v>310.65445973099992</v>
      </c>
      <c r="AQ299" s="1">
        <f>IF(AQ276="","",'Cost and Benefit Parameters'!$O$26)</f>
        <v>310.65445973099992</v>
      </c>
      <c r="AR299" s="1">
        <f>IF(AR276="","",'Cost and Benefit Parameters'!$O$26)</f>
        <v>310.65445973099992</v>
      </c>
      <c r="AS299" s="1">
        <f>IF(AS276="","",'Cost and Benefit Parameters'!$O$26)</f>
        <v>310.65445973099992</v>
      </c>
      <c r="AT299" s="1">
        <f>IF(AT276="","",'Cost and Benefit Parameters'!$O$26)</f>
        <v>310.65445973099992</v>
      </c>
      <c r="AU299" s="1">
        <f>IF(AU276="","",'Cost and Benefit Parameters'!$O$26)</f>
        <v>310.65445973099992</v>
      </c>
      <c r="AV299" s="1">
        <f>IF(AV276="","",'Cost and Benefit Parameters'!$O$26)</f>
        <v>310.65445973099992</v>
      </c>
      <c r="AW299" s="1">
        <f>IF(AW276="","",'Cost and Benefit Parameters'!$O$26)</f>
        <v>310.65445973099992</v>
      </c>
      <c r="AX299" s="1">
        <f>IF(AX276="","",'Cost and Benefit Parameters'!$O$26)</f>
        <v>310.65445973099992</v>
      </c>
      <c r="AY299" s="1">
        <f>IF(AY276="","",'Cost and Benefit Parameters'!$O$26)</f>
        <v>310.65445973099992</v>
      </c>
      <c r="AZ299" s="1">
        <f>IF(AZ276="","",'Cost and Benefit Parameters'!$O$26)</f>
        <v>310.65445973099992</v>
      </c>
      <c r="BA299" s="1">
        <f>IF(BA276="","",'Cost and Benefit Parameters'!$O$26)</f>
        <v>310.65445973099992</v>
      </c>
      <c r="BB299" s="1">
        <f>IF(BB276="","",'Cost and Benefit Parameters'!$O$26)</f>
        <v>310.65445973099992</v>
      </c>
      <c r="BC299" s="1">
        <f>IF(BC276="","",'Cost and Benefit Parameters'!$O$26)</f>
        <v>310.65445973099992</v>
      </c>
      <c r="BD299" s="1">
        <f>IF(BD276="","",'Cost and Benefit Parameters'!$O$26)</f>
        <v>310.65445973099992</v>
      </c>
      <c r="BE299" s="1">
        <f>IF(BE276="","",'Cost and Benefit Parameters'!$O$26)</f>
        <v>310.65445973099992</v>
      </c>
      <c r="BF299" s="1">
        <f>IF(BF276="","",'Cost and Benefit Parameters'!$O$26)</f>
        <v>310.65445973099992</v>
      </c>
      <c r="BG299" s="1">
        <f>IF(BG276="","",'Cost and Benefit Parameters'!$O$26)</f>
        <v>310.65445973099992</v>
      </c>
      <c r="BH299" s="1">
        <f>IF(BH276="","",'Cost and Benefit Parameters'!$O$26)</f>
        <v>310.65445973099992</v>
      </c>
      <c r="BI299" s="1">
        <f>IF(BI276="","",'Cost and Benefit Parameters'!$O$26)</f>
        <v>310.65445973099992</v>
      </c>
      <c r="BJ299" s="1">
        <f>IF(BJ276="","",'Cost and Benefit Parameters'!$O$26)</f>
        <v>310.65445973099992</v>
      </c>
      <c r="BK299" s="1" t="str">
        <f>IF(BK276="","",'Cost and Benefit Parameters'!$O$26)</f>
        <v/>
      </c>
      <c r="BL299" s="1" t="str">
        <f>IF(BL276="","",'Cost and Benefit Parameters'!$O$26)</f>
        <v/>
      </c>
      <c r="BM299" s="1" t="str">
        <f>IF(BM276="","",'Cost and Benefit Parameters'!$O$26)</f>
        <v/>
      </c>
      <c r="BN299" s="1" t="str">
        <f>IF(BN276="","",'Cost and Benefit Parameters'!$O$26)</f>
        <v/>
      </c>
    </row>
    <row r="300" spans="1:66" x14ac:dyDescent="0.55000000000000004">
      <c r="A300" s="639"/>
      <c r="B300" t="s">
        <v>483</v>
      </c>
      <c r="H300" s="1" t="str">
        <f>IF(H277="","",'Cost and Benefit Parameters'!$O$26)</f>
        <v/>
      </c>
      <c r="I300" s="1" t="str">
        <f>IF(I277="","",'Cost and Benefit Parameters'!$O$26)</f>
        <v/>
      </c>
      <c r="J300" s="1" t="str">
        <f>IF(J277="","",'Cost and Benefit Parameters'!$O$26)</f>
        <v/>
      </c>
      <c r="K300" s="1" t="str">
        <f>IF(K277="","",'Cost and Benefit Parameters'!$O$26)</f>
        <v/>
      </c>
      <c r="L300" s="1" t="str">
        <f>IF(L277="","",'Cost and Benefit Parameters'!$O$26)</f>
        <v/>
      </c>
      <c r="M300" s="1" t="str">
        <f>IF(M277="","",'Cost and Benefit Parameters'!$O$26)</f>
        <v/>
      </c>
      <c r="N300" s="1" t="str">
        <f>IF(N277="","",'Cost and Benefit Parameters'!$O$26)</f>
        <v/>
      </c>
      <c r="O300" s="1" t="str">
        <f>IF(O277="","",'Cost and Benefit Parameters'!$O$26)</f>
        <v/>
      </c>
      <c r="P300" s="1" t="str">
        <f>IF(P277="","",'Cost and Benefit Parameters'!$O$26)</f>
        <v/>
      </c>
      <c r="Q300" s="1" t="str">
        <f>IF(Q277="","",'Cost and Benefit Parameters'!$O$26)</f>
        <v/>
      </c>
      <c r="R300" s="1" t="str">
        <f>IF(R277="","",'Cost and Benefit Parameters'!$O$26)</f>
        <v/>
      </c>
      <c r="S300" s="1" t="str">
        <f>IF(S277="","",'Cost and Benefit Parameters'!$O$26)</f>
        <v/>
      </c>
      <c r="T300" s="1" t="str">
        <f>IF(T277="","",'Cost and Benefit Parameters'!$O$26)</f>
        <v/>
      </c>
      <c r="U300" s="1" t="str">
        <f>IF(U277="","",'Cost and Benefit Parameters'!$O$26)</f>
        <v/>
      </c>
      <c r="V300" s="1" t="str">
        <f>IF(V277="","",'Cost and Benefit Parameters'!$O$26)</f>
        <v/>
      </c>
      <c r="W300" s="1" t="str">
        <f>IF(W277="","",'Cost and Benefit Parameters'!$O$26)</f>
        <v/>
      </c>
      <c r="X300" s="1">
        <f>IF(X277="","",'Cost and Benefit Parameters'!$O$26)</f>
        <v>310.65445973099992</v>
      </c>
      <c r="Y300" s="1">
        <f>IF(Y277="","",'Cost and Benefit Parameters'!$O$26)</f>
        <v>310.65445973099992</v>
      </c>
      <c r="Z300" s="1">
        <f>IF(Z277="","",'Cost and Benefit Parameters'!$O$26)</f>
        <v>310.65445973099992</v>
      </c>
      <c r="AA300" s="1">
        <f>IF(AA277="","",'Cost and Benefit Parameters'!$O$26)</f>
        <v>310.65445973099992</v>
      </c>
      <c r="AB300" s="1">
        <f>IF(AB277="","",'Cost and Benefit Parameters'!$O$26)</f>
        <v>310.65445973099992</v>
      </c>
      <c r="AC300" s="1">
        <f>IF(AC277="","",'Cost and Benefit Parameters'!$O$26)</f>
        <v>310.65445973099992</v>
      </c>
      <c r="AD300" s="1">
        <f>IF(AD277="","",'Cost and Benefit Parameters'!$O$26)</f>
        <v>310.65445973099992</v>
      </c>
      <c r="AE300" s="1">
        <f>IF(AE277="","",'Cost and Benefit Parameters'!$O$26)</f>
        <v>310.65445973099992</v>
      </c>
      <c r="AF300" s="1">
        <f>IF(AF277="","",'Cost and Benefit Parameters'!$O$26)</f>
        <v>310.65445973099992</v>
      </c>
      <c r="AG300" s="1">
        <f>IF(AG277="","",'Cost and Benefit Parameters'!$O$26)</f>
        <v>310.65445973099992</v>
      </c>
      <c r="AH300" s="1">
        <f>IF(AH277="","",'Cost and Benefit Parameters'!$O$26)</f>
        <v>310.65445973099992</v>
      </c>
      <c r="AI300" s="1">
        <f>IF(AI277="","",'Cost and Benefit Parameters'!$O$26)</f>
        <v>310.65445973099992</v>
      </c>
      <c r="AJ300" s="1">
        <f>IF(AJ277="","",'Cost and Benefit Parameters'!$O$26)</f>
        <v>310.65445973099992</v>
      </c>
      <c r="AK300" s="1">
        <f>IF(AK277="","",'Cost and Benefit Parameters'!$O$26)</f>
        <v>310.65445973099992</v>
      </c>
      <c r="AL300" s="1">
        <f>IF(AL277="","",'Cost and Benefit Parameters'!$O$26)</f>
        <v>310.65445973099992</v>
      </c>
      <c r="AM300" s="1">
        <f>IF(AM277="","",'Cost and Benefit Parameters'!$O$26)</f>
        <v>310.65445973099992</v>
      </c>
      <c r="AN300" s="1">
        <f>IF(AN277="","",'Cost and Benefit Parameters'!$O$26)</f>
        <v>310.65445973099992</v>
      </c>
      <c r="AO300" s="1">
        <f>IF(AO277="","",'Cost and Benefit Parameters'!$O$26)</f>
        <v>310.65445973099992</v>
      </c>
      <c r="AP300" s="1">
        <f>IF(AP277="","",'Cost and Benefit Parameters'!$O$26)</f>
        <v>310.65445973099992</v>
      </c>
      <c r="AQ300" s="1">
        <f>IF(AQ277="","",'Cost and Benefit Parameters'!$O$26)</f>
        <v>310.65445973099992</v>
      </c>
      <c r="AR300" s="1">
        <f>IF(AR277="","",'Cost and Benefit Parameters'!$O$26)</f>
        <v>310.65445973099992</v>
      </c>
      <c r="AS300" s="1">
        <f>IF(AS277="","",'Cost and Benefit Parameters'!$O$26)</f>
        <v>310.65445973099992</v>
      </c>
      <c r="AT300" s="1">
        <f>IF(AT277="","",'Cost and Benefit Parameters'!$O$26)</f>
        <v>310.65445973099992</v>
      </c>
      <c r="AU300" s="1">
        <f>IF(AU277="","",'Cost and Benefit Parameters'!$O$26)</f>
        <v>310.65445973099992</v>
      </c>
      <c r="AV300" s="1">
        <f>IF(AV277="","",'Cost and Benefit Parameters'!$O$26)</f>
        <v>310.65445973099992</v>
      </c>
      <c r="AW300" s="1">
        <f>IF(AW277="","",'Cost and Benefit Parameters'!$O$26)</f>
        <v>310.65445973099992</v>
      </c>
      <c r="AX300" s="1">
        <f>IF(AX277="","",'Cost and Benefit Parameters'!$O$26)</f>
        <v>310.65445973099992</v>
      </c>
      <c r="AY300" s="1">
        <f>IF(AY277="","",'Cost and Benefit Parameters'!$O$26)</f>
        <v>310.65445973099992</v>
      </c>
      <c r="AZ300" s="1">
        <f>IF(AZ277="","",'Cost and Benefit Parameters'!$O$26)</f>
        <v>310.65445973099992</v>
      </c>
      <c r="BA300" s="1">
        <f>IF(BA277="","",'Cost and Benefit Parameters'!$O$26)</f>
        <v>310.65445973099992</v>
      </c>
      <c r="BB300" s="1">
        <f>IF(BB277="","",'Cost and Benefit Parameters'!$O$26)</f>
        <v>310.65445973099992</v>
      </c>
      <c r="BC300" s="1">
        <f>IF(BC277="","",'Cost and Benefit Parameters'!$O$26)</f>
        <v>310.65445973099992</v>
      </c>
      <c r="BD300" s="1">
        <f>IF(BD277="","",'Cost and Benefit Parameters'!$O$26)</f>
        <v>310.65445973099992</v>
      </c>
      <c r="BE300" s="1">
        <f>IF(BE277="","",'Cost and Benefit Parameters'!$O$26)</f>
        <v>310.65445973099992</v>
      </c>
      <c r="BF300" s="1">
        <f>IF(BF277="","",'Cost and Benefit Parameters'!$O$26)</f>
        <v>310.65445973099992</v>
      </c>
      <c r="BG300" s="1">
        <f>IF(BG277="","",'Cost and Benefit Parameters'!$O$26)</f>
        <v>310.65445973099992</v>
      </c>
      <c r="BH300" s="1">
        <f>IF(BH277="","",'Cost and Benefit Parameters'!$O$26)</f>
        <v>310.65445973099992</v>
      </c>
      <c r="BI300" s="1">
        <f>IF(BI277="","",'Cost and Benefit Parameters'!$O$26)</f>
        <v>310.65445973099992</v>
      </c>
      <c r="BJ300" s="1">
        <f>IF(BJ277="","",'Cost and Benefit Parameters'!$O$26)</f>
        <v>310.65445973099992</v>
      </c>
      <c r="BK300" s="1">
        <f>IF(BK277="","",'Cost and Benefit Parameters'!$O$26)</f>
        <v>310.65445973099992</v>
      </c>
      <c r="BL300" s="1" t="str">
        <f>IF(BL277="","",'Cost and Benefit Parameters'!$O$26)</f>
        <v/>
      </c>
      <c r="BM300" s="1" t="str">
        <f>IF(BM277="","",'Cost and Benefit Parameters'!$O$26)</f>
        <v/>
      </c>
      <c r="BN300" s="1" t="str">
        <f>IF(BN277="","",'Cost and Benefit Parameters'!$O$26)</f>
        <v/>
      </c>
    </row>
    <row r="301" spans="1:66" x14ac:dyDescent="0.55000000000000004">
      <c r="A301" s="639"/>
      <c r="B301" t="s">
        <v>484</v>
      </c>
      <c r="H301" s="1" t="str">
        <f>IF(H278="","",'Cost and Benefit Parameters'!$O$26)</f>
        <v/>
      </c>
      <c r="I301" s="1" t="str">
        <f>IF(I278="","",'Cost and Benefit Parameters'!$O$26)</f>
        <v/>
      </c>
      <c r="J301" s="1" t="str">
        <f>IF(J278="","",'Cost and Benefit Parameters'!$O$26)</f>
        <v/>
      </c>
      <c r="K301" s="1" t="str">
        <f>IF(K278="","",'Cost and Benefit Parameters'!$O$26)</f>
        <v/>
      </c>
      <c r="L301" s="1" t="str">
        <f>IF(L278="","",'Cost and Benefit Parameters'!$O$26)</f>
        <v/>
      </c>
      <c r="M301" s="1" t="str">
        <f>IF(M278="","",'Cost and Benefit Parameters'!$O$26)</f>
        <v/>
      </c>
      <c r="N301" s="1" t="str">
        <f>IF(N278="","",'Cost and Benefit Parameters'!$O$26)</f>
        <v/>
      </c>
      <c r="O301" s="1" t="str">
        <f>IF(O278="","",'Cost and Benefit Parameters'!$O$26)</f>
        <v/>
      </c>
      <c r="P301" s="1" t="str">
        <f>IF(P278="","",'Cost and Benefit Parameters'!$O$26)</f>
        <v/>
      </c>
      <c r="Q301" s="1" t="str">
        <f>IF(Q278="","",'Cost and Benefit Parameters'!$O$26)</f>
        <v/>
      </c>
      <c r="R301" s="1" t="str">
        <f>IF(R278="","",'Cost and Benefit Parameters'!$O$26)</f>
        <v/>
      </c>
      <c r="S301" s="1" t="str">
        <f>IF(S278="","",'Cost and Benefit Parameters'!$O$26)</f>
        <v/>
      </c>
      <c r="T301" s="1" t="str">
        <f>IF(T278="","",'Cost and Benefit Parameters'!$O$26)</f>
        <v/>
      </c>
      <c r="U301" s="1" t="str">
        <f>IF(U278="","",'Cost and Benefit Parameters'!$O$26)</f>
        <v/>
      </c>
      <c r="V301" s="1" t="str">
        <f>IF(V278="","",'Cost and Benefit Parameters'!$O$26)</f>
        <v/>
      </c>
      <c r="W301" s="1" t="str">
        <f>IF(W278="","",'Cost and Benefit Parameters'!$O$26)</f>
        <v/>
      </c>
      <c r="X301" s="1" t="str">
        <f>IF(X278="","",'Cost and Benefit Parameters'!$O$26)</f>
        <v/>
      </c>
      <c r="Y301" s="1">
        <f>IF(Y278="","",'Cost and Benefit Parameters'!$O$26)</f>
        <v>310.65445973099992</v>
      </c>
      <c r="Z301" s="1">
        <f>IF(Z278="","",'Cost and Benefit Parameters'!$O$26)</f>
        <v>310.65445973099992</v>
      </c>
      <c r="AA301" s="1">
        <f>IF(AA278="","",'Cost and Benefit Parameters'!$O$26)</f>
        <v>310.65445973099992</v>
      </c>
      <c r="AB301" s="1">
        <f>IF(AB278="","",'Cost and Benefit Parameters'!$O$26)</f>
        <v>310.65445973099992</v>
      </c>
      <c r="AC301" s="1">
        <f>IF(AC278="","",'Cost and Benefit Parameters'!$O$26)</f>
        <v>310.65445973099992</v>
      </c>
      <c r="AD301" s="1">
        <f>IF(AD278="","",'Cost and Benefit Parameters'!$O$26)</f>
        <v>310.65445973099992</v>
      </c>
      <c r="AE301" s="1">
        <f>IF(AE278="","",'Cost and Benefit Parameters'!$O$26)</f>
        <v>310.65445973099992</v>
      </c>
      <c r="AF301" s="1">
        <f>IF(AF278="","",'Cost and Benefit Parameters'!$O$26)</f>
        <v>310.65445973099992</v>
      </c>
      <c r="AG301" s="1">
        <f>IF(AG278="","",'Cost and Benefit Parameters'!$O$26)</f>
        <v>310.65445973099992</v>
      </c>
      <c r="AH301" s="1">
        <f>IF(AH278="","",'Cost and Benefit Parameters'!$O$26)</f>
        <v>310.65445973099992</v>
      </c>
      <c r="AI301" s="1">
        <f>IF(AI278="","",'Cost and Benefit Parameters'!$O$26)</f>
        <v>310.65445973099992</v>
      </c>
      <c r="AJ301" s="1">
        <f>IF(AJ278="","",'Cost and Benefit Parameters'!$O$26)</f>
        <v>310.65445973099992</v>
      </c>
      <c r="AK301" s="1">
        <f>IF(AK278="","",'Cost and Benefit Parameters'!$O$26)</f>
        <v>310.65445973099992</v>
      </c>
      <c r="AL301" s="1">
        <f>IF(AL278="","",'Cost and Benefit Parameters'!$O$26)</f>
        <v>310.65445973099992</v>
      </c>
      <c r="AM301" s="1">
        <f>IF(AM278="","",'Cost and Benefit Parameters'!$O$26)</f>
        <v>310.65445973099992</v>
      </c>
      <c r="AN301" s="1">
        <f>IF(AN278="","",'Cost and Benefit Parameters'!$O$26)</f>
        <v>310.65445973099992</v>
      </c>
      <c r="AO301" s="1">
        <f>IF(AO278="","",'Cost and Benefit Parameters'!$O$26)</f>
        <v>310.65445973099992</v>
      </c>
      <c r="AP301" s="1">
        <f>IF(AP278="","",'Cost and Benefit Parameters'!$O$26)</f>
        <v>310.65445973099992</v>
      </c>
      <c r="AQ301" s="1">
        <f>IF(AQ278="","",'Cost and Benefit Parameters'!$O$26)</f>
        <v>310.65445973099992</v>
      </c>
      <c r="AR301" s="1">
        <f>IF(AR278="","",'Cost and Benefit Parameters'!$O$26)</f>
        <v>310.65445973099992</v>
      </c>
      <c r="AS301" s="1">
        <f>IF(AS278="","",'Cost and Benefit Parameters'!$O$26)</f>
        <v>310.65445973099992</v>
      </c>
      <c r="AT301" s="1">
        <f>IF(AT278="","",'Cost and Benefit Parameters'!$O$26)</f>
        <v>310.65445973099992</v>
      </c>
      <c r="AU301" s="1">
        <f>IF(AU278="","",'Cost and Benefit Parameters'!$O$26)</f>
        <v>310.65445973099992</v>
      </c>
      <c r="AV301" s="1">
        <f>IF(AV278="","",'Cost and Benefit Parameters'!$O$26)</f>
        <v>310.65445973099992</v>
      </c>
      <c r="AW301" s="1">
        <f>IF(AW278="","",'Cost and Benefit Parameters'!$O$26)</f>
        <v>310.65445973099992</v>
      </c>
      <c r="AX301" s="1">
        <f>IF(AX278="","",'Cost and Benefit Parameters'!$O$26)</f>
        <v>310.65445973099992</v>
      </c>
      <c r="AY301" s="1">
        <f>IF(AY278="","",'Cost and Benefit Parameters'!$O$26)</f>
        <v>310.65445973099992</v>
      </c>
      <c r="AZ301" s="1">
        <f>IF(AZ278="","",'Cost and Benefit Parameters'!$O$26)</f>
        <v>310.65445973099992</v>
      </c>
      <c r="BA301" s="1">
        <f>IF(BA278="","",'Cost and Benefit Parameters'!$O$26)</f>
        <v>310.65445973099992</v>
      </c>
      <c r="BB301" s="1">
        <f>IF(BB278="","",'Cost and Benefit Parameters'!$O$26)</f>
        <v>310.65445973099992</v>
      </c>
      <c r="BC301" s="1">
        <f>IF(BC278="","",'Cost and Benefit Parameters'!$O$26)</f>
        <v>310.65445973099992</v>
      </c>
      <c r="BD301" s="1">
        <f>IF(BD278="","",'Cost and Benefit Parameters'!$O$26)</f>
        <v>310.65445973099992</v>
      </c>
      <c r="BE301" s="1">
        <f>IF(BE278="","",'Cost and Benefit Parameters'!$O$26)</f>
        <v>310.65445973099992</v>
      </c>
      <c r="BF301" s="1">
        <f>IF(BF278="","",'Cost and Benefit Parameters'!$O$26)</f>
        <v>310.65445973099992</v>
      </c>
      <c r="BG301" s="1">
        <f>IF(BG278="","",'Cost and Benefit Parameters'!$O$26)</f>
        <v>310.65445973099992</v>
      </c>
      <c r="BH301" s="1">
        <f>IF(BH278="","",'Cost and Benefit Parameters'!$O$26)</f>
        <v>310.65445973099992</v>
      </c>
      <c r="BI301" s="1">
        <f>IF(BI278="","",'Cost and Benefit Parameters'!$O$26)</f>
        <v>310.65445973099992</v>
      </c>
      <c r="BJ301" s="1">
        <f>IF(BJ278="","",'Cost and Benefit Parameters'!$O$26)</f>
        <v>310.65445973099992</v>
      </c>
      <c r="BK301" s="1">
        <f>IF(BK278="","",'Cost and Benefit Parameters'!$O$26)</f>
        <v>310.65445973099992</v>
      </c>
      <c r="BL301" s="1">
        <f>IF(BL278="","",'Cost and Benefit Parameters'!$O$26)</f>
        <v>310.65445973099992</v>
      </c>
      <c r="BM301" s="1" t="str">
        <f>IF(BM278="","",'Cost and Benefit Parameters'!$O$26)</f>
        <v/>
      </c>
      <c r="BN301" s="1" t="str">
        <f>IF(BN278="","",'Cost and Benefit Parameters'!$O$26)</f>
        <v/>
      </c>
    </row>
    <row r="302" spans="1:66" x14ac:dyDescent="0.55000000000000004">
      <c r="A302" s="639"/>
      <c r="B302" t="s">
        <v>485</v>
      </c>
      <c r="H302" s="1" t="str">
        <f>IF(H279="","",'Cost and Benefit Parameters'!$O$26)</f>
        <v/>
      </c>
      <c r="I302" s="1" t="str">
        <f>IF(I279="","",'Cost and Benefit Parameters'!$O$26)</f>
        <v/>
      </c>
      <c r="J302" s="1" t="str">
        <f>IF(J279="","",'Cost and Benefit Parameters'!$O$26)</f>
        <v/>
      </c>
      <c r="K302" s="1" t="str">
        <f>IF(K279="","",'Cost and Benefit Parameters'!$O$26)</f>
        <v/>
      </c>
      <c r="L302" s="1" t="str">
        <f>IF(L279="","",'Cost and Benefit Parameters'!$O$26)</f>
        <v/>
      </c>
      <c r="M302" s="1" t="str">
        <f>IF(M279="","",'Cost and Benefit Parameters'!$O$26)</f>
        <v/>
      </c>
      <c r="N302" s="1" t="str">
        <f>IF(N279="","",'Cost and Benefit Parameters'!$O$26)</f>
        <v/>
      </c>
      <c r="O302" s="1" t="str">
        <f>IF(O279="","",'Cost and Benefit Parameters'!$O$26)</f>
        <v/>
      </c>
      <c r="P302" s="1" t="str">
        <f>IF(P279="","",'Cost and Benefit Parameters'!$O$26)</f>
        <v/>
      </c>
      <c r="Q302" s="1" t="str">
        <f>IF(Q279="","",'Cost and Benefit Parameters'!$O$26)</f>
        <v/>
      </c>
      <c r="R302" s="1" t="str">
        <f>IF(R279="","",'Cost and Benefit Parameters'!$O$26)</f>
        <v/>
      </c>
      <c r="S302" s="1" t="str">
        <f>IF(S279="","",'Cost and Benefit Parameters'!$O$26)</f>
        <v/>
      </c>
      <c r="T302" s="1" t="str">
        <f>IF(T279="","",'Cost and Benefit Parameters'!$O$26)</f>
        <v/>
      </c>
      <c r="U302" s="1" t="str">
        <f>IF(U279="","",'Cost and Benefit Parameters'!$O$26)</f>
        <v/>
      </c>
      <c r="V302" s="1" t="str">
        <f>IF(V279="","",'Cost and Benefit Parameters'!$O$26)</f>
        <v/>
      </c>
      <c r="W302" s="1" t="str">
        <f>IF(W279="","",'Cost and Benefit Parameters'!$O$26)</f>
        <v/>
      </c>
      <c r="X302" s="1" t="str">
        <f>IF(X279="","",'Cost and Benefit Parameters'!$O$26)</f>
        <v/>
      </c>
      <c r="Y302" s="1" t="str">
        <f>IF(Y279="","",'Cost and Benefit Parameters'!$O$26)</f>
        <v/>
      </c>
      <c r="Z302" s="1">
        <f>IF(Z279="","",'Cost and Benefit Parameters'!$O$26)</f>
        <v>310.65445973099992</v>
      </c>
      <c r="AA302" s="1">
        <f>IF(AA279="","",'Cost and Benefit Parameters'!$O$26)</f>
        <v>310.65445973099992</v>
      </c>
      <c r="AB302" s="1">
        <f>IF(AB279="","",'Cost and Benefit Parameters'!$O$26)</f>
        <v>310.65445973099992</v>
      </c>
      <c r="AC302" s="1">
        <f>IF(AC279="","",'Cost and Benefit Parameters'!$O$26)</f>
        <v>310.65445973099992</v>
      </c>
      <c r="AD302" s="1">
        <f>IF(AD279="","",'Cost and Benefit Parameters'!$O$26)</f>
        <v>310.65445973099992</v>
      </c>
      <c r="AE302" s="1">
        <f>IF(AE279="","",'Cost and Benefit Parameters'!$O$26)</f>
        <v>310.65445973099992</v>
      </c>
      <c r="AF302" s="1">
        <f>IF(AF279="","",'Cost and Benefit Parameters'!$O$26)</f>
        <v>310.65445973099992</v>
      </c>
      <c r="AG302" s="1">
        <f>IF(AG279="","",'Cost and Benefit Parameters'!$O$26)</f>
        <v>310.65445973099992</v>
      </c>
      <c r="AH302" s="1">
        <f>IF(AH279="","",'Cost and Benefit Parameters'!$O$26)</f>
        <v>310.65445973099992</v>
      </c>
      <c r="AI302" s="1">
        <f>IF(AI279="","",'Cost and Benefit Parameters'!$O$26)</f>
        <v>310.65445973099992</v>
      </c>
      <c r="AJ302" s="1">
        <f>IF(AJ279="","",'Cost and Benefit Parameters'!$O$26)</f>
        <v>310.65445973099992</v>
      </c>
      <c r="AK302" s="1">
        <f>IF(AK279="","",'Cost and Benefit Parameters'!$O$26)</f>
        <v>310.65445973099992</v>
      </c>
      <c r="AL302" s="1">
        <f>IF(AL279="","",'Cost and Benefit Parameters'!$O$26)</f>
        <v>310.65445973099992</v>
      </c>
      <c r="AM302" s="1">
        <f>IF(AM279="","",'Cost and Benefit Parameters'!$O$26)</f>
        <v>310.65445973099992</v>
      </c>
      <c r="AN302" s="1">
        <f>IF(AN279="","",'Cost and Benefit Parameters'!$O$26)</f>
        <v>310.65445973099992</v>
      </c>
      <c r="AO302" s="1">
        <f>IF(AO279="","",'Cost and Benefit Parameters'!$O$26)</f>
        <v>310.65445973099992</v>
      </c>
      <c r="AP302" s="1">
        <f>IF(AP279="","",'Cost and Benefit Parameters'!$O$26)</f>
        <v>310.65445973099992</v>
      </c>
      <c r="AQ302" s="1">
        <f>IF(AQ279="","",'Cost and Benefit Parameters'!$O$26)</f>
        <v>310.65445973099992</v>
      </c>
      <c r="AR302" s="1">
        <f>IF(AR279="","",'Cost and Benefit Parameters'!$O$26)</f>
        <v>310.65445973099992</v>
      </c>
      <c r="AS302" s="1">
        <f>IF(AS279="","",'Cost and Benefit Parameters'!$O$26)</f>
        <v>310.65445973099992</v>
      </c>
      <c r="AT302" s="1">
        <f>IF(AT279="","",'Cost and Benefit Parameters'!$O$26)</f>
        <v>310.65445973099992</v>
      </c>
      <c r="AU302" s="1">
        <f>IF(AU279="","",'Cost and Benefit Parameters'!$O$26)</f>
        <v>310.65445973099992</v>
      </c>
      <c r="AV302" s="1">
        <f>IF(AV279="","",'Cost and Benefit Parameters'!$O$26)</f>
        <v>310.65445973099992</v>
      </c>
      <c r="AW302" s="1">
        <f>IF(AW279="","",'Cost and Benefit Parameters'!$O$26)</f>
        <v>310.65445973099992</v>
      </c>
      <c r="AX302" s="1">
        <f>IF(AX279="","",'Cost and Benefit Parameters'!$O$26)</f>
        <v>310.65445973099992</v>
      </c>
      <c r="AY302" s="1">
        <f>IF(AY279="","",'Cost and Benefit Parameters'!$O$26)</f>
        <v>310.65445973099992</v>
      </c>
      <c r="AZ302" s="1">
        <f>IF(AZ279="","",'Cost and Benefit Parameters'!$O$26)</f>
        <v>310.65445973099992</v>
      </c>
      <c r="BA302" s="1">
        <f>IF(BA279="","",'Cost and Benefit Parameters'!$O$26)</f>
        <v>310.65445973099992</v>
      </c>
      <c r="BB302" s="1">
        <f>IF(BB279="","",'Cost and Benefit Parameters'!$O$26)</f>
        <v>310.65445973099992</v>
      </c>
      <c r="BC302" s="1">
        <f>IF(BC279="","",'Cost and Benefit Parameters'!$O$26)</f>
        <v>310.65445973099992</v>
      </c>
      <c r="BD302" s="1">
        <f>IF(BD279="","",'Cost and Benefit Parameters'!$O$26)</f>
        <v>310.65445973099992</v>
      </c>
      <c r="BE302" s="1">
        <f>IF(BE279="","",'Cost and Benefit Parameters'!$O$26)</f>
        <v>310.65445973099992</v>
      </c>
      <c r="BF302" s="1">
        <f>IF(BF279="","",'Cost and Benefit Parameters'!$O$26)</f>
        <v>310.65445973099992</v>
      </c>
      <c r="BG302" s="1">
        <f>IF(BG279="","",'Cost and Benefit Parameters'!$O$26)</f>
        <v>310.65445973099992</v>
      </c>
      <c r="BH302" s="1">
        <f>IF(BH279="","",'Cost and Benefit Parameters'!$O$26)</f>
        <v>310.65445973099992</v>
      </c>
      <c r="BI302" s="1">
        <f>IF(BI279="","",'Cost and Benefit Parameters'!$O$26)</f>
        <v>310.65445973099992</v>
      </c>
      <c r="BJ302" s="1">
        <f>IF(BJ279="","",'Cost and Benefit Parameters'!$O$26)</f>
        <v>310.65445973099992</v>
      </c>
      <c r="BK302" s="1">
        <f>IF(BK279="","",'Cost and Benefit Parameters'!$O$26)</f>
        <v>310.65445973099992</v>
      </c>
      <c r="BL302" s="1">
        <f>IF(BL279="","",'Cost and Benefit Parameters'!$O$26)</f>
        <v>310.65445973099992</v>
      </c>
      <c r="BM302" s="1">
        <f>IF(BM279="","",'Cost and Benefit Parameters'!$O$26)</f>
        <v>310.65445973099992</v>
      </c>
      <c r="BN302" s="1" t="str">
        <f>IF(BN279="","",'Cost and Benefit Parameters'!$O$26)</f>
        <v/>
      </c>
    </row>
    <row r="303" spans="1:66" x14ac:dyDescent="0.55000000000000004">
      <c r="A303" s="639"/>
      <c r="B303" t="s">
        <v>486</v>
      </c>
      <c r="H303" s="1" t="str">
        <f>IF(H280="","",'Cost and Benefit Parameters'!$O$26)</f>
        <v/>
      </c>
      <c r="I303" s="1" t="str">
        <f>IF(I280="","",'Cost and Benefit Parameters'!$O$26)</f>
        <v/>
      </c>
      <c r="J303" s="1" t="str">
        <f>IF(J280="","",'Cost and Benefit Parameters'!$O$26)</f>
        <v/>
      </c>
      <c r="K303" s="1" t="str">
        <f>IF(K280="","",'Cost and Benefit Parameters'!$O$26)</f>
        <v/>
      </c>
      <c r="L303" s="1" t="str">
        <f>IF(L280="","",'Cost and Benefit Parameters'!$O$26)</f>
        <v/>
      </c>
      <c r="M303" s="1" t="str">
        <f>IF(M280="","",'Cost and Benefit Parameters'!$O$26)</f>
        <v/>
      </c>
      <c r="N303" s="1" t="str">
        <f>IF(N280="","",'Cost and Benefit Parameters'!$O$26)</f>
        <v/>
      </c>
      <c r="O303" s="1" t="str">
        <f>IF(O280="","",'Cost and Benefit Parameters'!$O$26)</f>
        <v/>
      </c>
      <c r="P303" s="1" t="str">
        <f>IF(P280="","",'Cost and Benefit Parameters'!$O$26)</f>
        <v/>
      </c>
      <c r="Q303" s="1" t="str">
        <f>IF(Q280="","",'Cost and Benefit Parameters'!$O$26)</f>
        <v/>
      </c>
      <c r="R303" s="1" t="str">
        <f>IF(R280="","",'Cost and Benefit Parameters'!$O$26)</f>
        <v/>
      </c>
      <c r="S303" s="1" t="str">
        <f>IF(S280="","",'Cost and Benefit Parameters'!$O$26)</f>
        <v/>
      </c>
      <c r="T303" s="1" t="str">
        <f>IF(T280="","",'Cost and Benefit Parameters'!$O$26)</f>
        <v/>
      </c>
      <c r="U303" s="1" t="str">
        <f>IF(U280="","",'Cost and Benefit Parameters'!$O$26)</f>
        <v/>
      </c>
      <c r="V303" s="1" t="str">
        <f>IF(V280="","",'Cost and Benefit Parameters'!$O$26)</f>
        <v/>
      </c>
      <c r="W303" s="1" t="str">
        <f>IF(W280="","",'Cost and Benefit Parameters'!$O$26)</f>
        <v/>
      </c>
      <c r="X303" s="1" t="str">
        <f>IF(X280="","",'Cost and Benefit Parameters'!$O$26)</f>
        <v/>
      </c>
      <c r="Y303" s="1" t="str">
        <f>IF(Y280="","",'Cost and Benefit Parameters'!$O$26)</f>
        <v/>
      </c>
      <c r="Z303" s="1" t="str">
        <f>IF(Z280="","",'Cost and Benefit Parameters'!$O$26)</f>
        <v/>
      </c>
      <c r="AA303" s="1">
        <f>IF(AA280="","",'Cost and Benefit Parameters'!$O$26)</f>
        <v>310.65445973099992</v>
      </c>
      <c r="AB303" s="1">
        <f>IF(AB280="","",'Cost and Benefit Parameters'!$O$26)</f>
        <v>310.65445973099992</v>
      </c>
      <c r="AC303" s="1">
        <f>IF(AC280="","",'Cost and Benefit Parameters'!$O$26)</f>
        <v>310.65445973099992</v>
      </c>
      <c r="AD303" s="1">
        <f>IF(AD280="","",'Cost and Benefit Parameters'!$O$26)</f>
        <v>310.65445973099992</v>
      </c>
      <c r="AE303" s="1">
        <f>IF(AE280="","",'Cost and Benefit Parameters'!$O$26)</f>
        <v>310.65445973099992</v>
      </c>
      <c r="AF303" s="1">
        <f>IF(AF280="","",'Cost and Benefit Parameters'!$O$26)</f>
        <v>310.65445973099992</v>
      </c>
      <c r="AG303" s="1">
        <f>IF(AG280="","",'Cost and Benefit Parameters'!$O$26)</f>
        <v>310.65445973099992</v>
      </c>
      <c r="AH303" s="1">
        <f>IF(AH280="","",'Cost and Benefit Parameters'!$O$26)</f>
        <v>310.65445973099992</v>
      </c>
      <c r="AI303" s="1">
        <f>IF(AI280="","",'Cost and Benefit Parameters'!$O$26)</f>
        <v>310.65445973099992</v>
      </c>
      <c r="AJ303" s="1">
        <f>IF(AJ280="","",'Cost and Benefit Parameters'!$O$26)</f>
        <v>310.65445973099992</v>
      </c>
      <c r="AK303" s="1">
        <f>IF(AK280="","",'Cost and Benefit Parameters'!$O$26)</f>
        <v>310.65445973099992</v>
      </c>
      <c r="AL303" s="1">
        <f>IF(AL280="","",'Cost and Benefit Parameters'!$O$26)</f>
        <v>310.65445973099992</v>
      </c>
      <c r="AM303" s="1">
        <f>IF(AM280="","",'Cost and Benefit Parameters'!$O$26)</f>
        <v>310.65445973099992</v>
      </c>
      <c r="AN303" s="1">
        <f>IF(AN280="","",'Cost and Benefit Parameters'!$O$26)</f>
        <v>310.65445973099992</v>
      </c>
      <c r="AO303" s="1">
        <f>IF(AO280="","",'Cost and Benefit Parameters'!$O$26)</f>
        <v>310.65445973099992</v>
      </c>
      <c r="AP303" s="1">
        <f>IF(AP280="","",'Cost and Benefit Parameters'!$O$26)</f>
        <v>310.65445973099992</v>
      </c>
      <c r="AQ303" s="1">
        <f>IF(AQ280="","",'Cost and Benefit Parameters'!$O$26)</f>
        <v>310.65445973099992</v>
      </c>
      <c r="AR303" s="1">
        <f>IF(AR280="","",'Cost and Benefit Parameters'!$O$26)</f>
        <v>310.65445973099992</v>
      </c>
      <c r="AS303" s="1">
        <f>IF(AS280="","",'Cost and Benefit Parameters'!$O$26)</f>
        <v>310.65445973099992</v>
      </c>
      <c r="AT303" s="1">
        <f>IF(AT280="","",'Cost and Benefit Parameters'!$O$26)</f>
        <v>310.65445973099992</v>
      </c>
      <c r="AU303" s="1">
        <f>IF(AU280="","",'Cost and Benefit Parameters'!$O$26)</f>
        <v>310.65445973099992</v>
      </c>
      <c r="AV303" s="1">
        <f>IF(AV280="","",'Cost and Benefit Parameters'!$O$26)</f>
        <v>310.65445973099992</v>
      </c>
      <c r="AW303" s="1">
        <f>IF(AW280="","",'Cost and Benefit Parameters'!$O$26)</f>
        <v>310.65445973099992</v>
      </c>
      <c r="AX303" s="1">
        <f>IF(AX280="","",'Cost and Benefit Parameters'!$O$26)</f>
        <v>310.65445973099992</v>
      </c>
      <c r="AY303" s="1">
        <f>IF(AY280="","",'Cost and Benefit Parameters'!$O$26)</f>
        <v>310.65445973099992</v>
      </c>
      <c r="AZ303" s="1">
        <f>IF(AZ280="","",'Cost and Benefit Parameters'!$O$26)</f>
        <v>310.65445973099992</v>
      </c>
      <c r="BA303" s="1">
        <f>IF(BA280="","",'Cost and Benefit Parameters'!$O$26)</f>
        <v>310.65445973099992</v>
      </c>
      <c r="BB303" s="1">
        <f>IF(BB280="","",'Cost and Benefit Parameters'!$O$26)</f>
        <v>310.65445973099992</v>
      </c>
      <c r="BC303" s="1">
        <f>IF(BC280="","",'Cost and Benefit Parameters'!$O$26)</f>
        <v>310.65445973099992</v>
      </c>
      <c r="BD303" s="1">
        <f>IF(BD280="","",'Cost and Benefit Parameters'!$O$26)</f>
        <v>310.65445973099992</v>
      </c>
      <c r="BE303" s="1">
        <f>IF(BE280="","",'Cost and Benefit Parameters'!$O$26)</f>
        <v>310.65445973099992</v>
      </c>
      <c r="BF303" s="1">
        <f>IF(BF280="","",'Cost and Benefit Parameters'!$O$26)</f>
        <v>310.65445973099992</v>
      </c>
      <c r="BG303" s="1">
        <f>IF(BG280="","",'Cost and Benefit Parameters'!$O$26)</f>
        <v>310.65445973099992</v>
      </c>
      <c r="BH303" s="1">
        <f>IF(BH280="","",'Cost and Benefit Parameters'!$O$26)</f>
        <v>310.65445973099992</v>
      </c>
      <c r="BI303" s="1">
        <f>IF(BI280="","",'Cost and Benefit Parameters'!$O$26)</f>
        <v>310.65445973099992</v>
      </c>
      <c r="BJ303" s="1">
        <f>IF(BJ280="","",'Cost and Benefit Parameters'!$O$26)</f>
        <v>310.65445973099992</v>
      </c>
      <c r="BK303" s="1">
        <f>IF(BK280="","",'Cost and Benefit Parameters'!$O$26)</f>
        <v>310.65445973099992</v>
      </c>
      <c r="BL303" s="1">
        <f>IF(BL280="","",'Cost and Benefit Parameters'!$O$26)</f>
        <v>310.65445973099992</v>
      </c>
      <c r="BM303" s="1">
        <f>IF(BM280="","",'Cost and Benefit Parameters'!$O$26)</f>
        <v>310.65445973099992</v>
      </c>
      <c r="BN303" s="1">
        <f>IF(BN280="","",'Cost and Benefit Parameters'!$O$26)</f>
        <v>310.65445973099992</v>
      </c>
    </row>
    <row r="304" spans="1:66" x14ac:dyDescent="0.55000000000000004">
      <c r="A304" s="640"/>
      <c r="B304" s="329" t="s">
        <v>487</v>
      </c>
      <c r="C304" s="329"/>
      <c r="D304" s="329"/>
      <c r="E304" s="329"/>
      <c r="F304" s="329"/>
      <c r="G304" s="329"/>
      <c r="H304" s="330">
        <f>SUM(H284:H303)</f>
        <v>310.65445973099992</v>
      </c>
      <c r="I304" s="330">
        <f t="shared" ref="I304:BN304" si="129">SUM(I284:I303)</f>
        <v>621.30891946199984</v>
      </c>
      <c r="J304" s="330">
        <f t="shared" si="129"/>
        <v>931.96337919299981</v>
      </c>
      <c r="K304" s="330">
        <f t="shared" si="129"/>
        <v>1242.6178389239997</v>
      </c>
      <c r="L304" s="330">
        <f t="shared" si="129"/>
        <v>1553.2722986549995</v>
      </c>
      <c r="M304" s="330">
        <f t="shared" si="129"/>
        <v>1863.9267583859994</v>
      </c>
      <c r="N304" s="330">
        <f t="shared" si="129"/>
        <v>2174.5812181169995</v>
      </c>
      <c r="O304" s="330">
        <f t="shared" si="129"/>
        <v>2485.2356778479993</v>
      </c>
      <c r="P304" s="330">
        <f t="shared" si="129"/>
        <v>2795.8901375789992</v>
      </c>
      <c r="Q304" s="330">
        <f t="shared" si="129"/>
        <v>3106.5445973099991</v>
      </c>
      <c r="R304" s="330">
        <f t="shared" si="129"/>
        <v>3417.1990570409989</v>
      </c>
      <c r="S304" s="330">
        <f t="shared" si="129"/>
        <v>3727.8535167719988</v>
      </c>
      <c r="T304" s="330">
        <f t="shared" si="129"/>
        <v>4038.5079765029986</v>
      </c>
      <c r="U304" s="330">
        <f t="shared" si="129"/>
        <v>4349.162436233999</v>
      </c>
      <c r="V304" s="330">
        <f t="shared" si="129"/>
        <v>4659.8168959649993</v>
      </c>
      <c r="W304" s="330">
        <f t="shared" si="129"/>
        <v>4970.4713556959996</v>
      </c>
      <c r="X304" s="330">
        <f t="shared" si="129"/>
        <v>5281.1258154269999</v>
      </c>
      <c r="Y304" s="330">
        <f t="shared" si="129"/>
        <v>5591.7802751580002</v>
      </c>
      <c r="Z304" s="330">
        <f t="shared" si="129"/>
        <v>5902.4347348890005</v>
      </c>
      <c r="AA304" s="330">
        <f t="shared" si="129"/>
        <v>6213.0891946200009</v>
      </c>
      <c r="AB304" s="330">
        <f t="shared" si="129"/>
        <v>6213.0891946200009</v>
      </c>
      <c r="AC304" s="330">
        <f t="shared" si="129"/>
        <v>6213.0891946200009</v>
      </c>
      <c r="AD304" s="330">
        <f t="shared" si="129"/>
        <v>6213.0891946200009</v>
      </c>
      <c r="AE304" s="330">
        <f t="shared" si="129"/>
        <v>6213.0891946200009</v>
      </c>
      <c r="AF304" s="330">
        <f t="shared" si="129"/>
        <v>6213.0891946200009</v>
      </c>
      <c r="AG304" s="330">
        <f t="shared" si="129"/>
        <v>6213.0891946200009</v>
      </c>
      <c r="AH304" s="330">
        <f t="shared" si="129"/>
        <v>6213.0891946200009</v>
      </c>
      <c r="AI304" s="330">
        <f t="shared" si="129"/>
        <v>6213.0891946200009</v>
      </c>
      <c r="AJ304" s="330">
        <f t="shared" si="129"/>
        <v>6213.0891946200009</v>
      </c>
      <c r="AK304" s="330">
        <f t="shared" si="129"/>
        <v>6213.0891946200009</v>
      </c>
      <c r="AL304" s="330">
        <f t="shared" si="129"/>
        <v>6213.0891946200009</v>
      </c>
      <c r="AM304" s="330">
        <f t="shared" si="129"/>
        <v>6213.0891946200009</v>
      </c>
      <c r="AN304" s="330">
        <f t="shared" si="129"/>
        <v>6213.0891946200009</v>
      </c>
      <c r="AO304" s="330">
        <f t="shared" si="129"/>
        <v>6213.0891946200009</v>
      </c>
      <c r="AP304" s="330">
        <f t="shared" si="129"/>
        <v>6213.0891946200009</v>
      </c>
      <c r="AQ304" s="330">
        <f t="shared" si="129"/>
        <v>6213.0891946200009</v>
      </c>
      <c r="AR304" s="330">
        <f t="shared" si="129"/>
        <v>6213.0891946200009</v>
      </c>
      <c r="AS304" s="330">
        <f t="shared" si="129"/>
        <v>6213.0891946200009</v>
      </c>
      <c r="AT304" s="330">
        <f t="shared" si="129"/>
        <v>6213.0891946200009</v>
      </c>
      <c r="AU304" s="330">
        <f t="shared" si="129"/>
        <v>6213.0891946200009</v>
      </c>
      <c r="AV304" s="330">
        <f t="shared" si="129"/>
        <v>5902.4347348890005</v>
      </c>
      <c r="AW304" s="330">
        <f t="shared" si="129"/>
        <v>5591.7802751580002</v>
      </c>
      <c r="AX304" s="330">
        <f t="shared" si="129"/>
        <v>5281.1258154269999</v>
      </c>
      <c r="AY304" s="330">
        <f t="shared" si="129"/>
        <v>4970.4713556959996</v>
      </c>
      <c r="AZ304" s="330">
        <f t="shared" si="129"/>
        <v>4659.8168959649993</v>
      </c>
      <c r="BA304" s="330">
        <f t="shared" si="129"/>
        <v>4349.162436233999</v>
      </c>
      <c r="BB304" s="330">
        <f t="shared" si="129"/>
        <v>4038.5079765029986</v>
      </c>
      <c r="BC304" s="330">
        <f t="shared" si="129"/>
        <v>3727.8535167719988</v>
      </c>
      <c r="BD304" s="330">
        <f t="shared" si="129"/>
        <v>3417.1990570409989</v>
      </c>
      <c r="BE304" s="330">
        <f t="shared" si="129"/>
        <v>3106.5445973099991</v>
      </c>
      <c r="BF304" s="330">
        <f t="shared" si="129"/>
        <v>2795.8901375789992</v>
      </c>
      <c r="BG304" s="330">
        <f t="shared" si="129"/>
        <v>2485.2356778479993</v>
      </c>
      <c r="BH304" s="330">
        <f t="shared" si="129"/>
        <v>2174.5812181169995</v>
      </c>
      <c r="BI304" s="330">
        <f t="shared" si="129"/>
        <v>1863.9267583859994</v>
      </c>
      <c r="BJ304" s="330">
        <f t="shared" si="129"/>
        <v>1553.2722986549995</v>
      </c>
      <c r="BK304" s="330">
        <f t="shared" si="129"/>
        <v>1242.6178389239997</v>
      </c>
      <c r="BL304" s="330">
        <f t="shared" si="129"/>
        <v>931.96337919299981</v>
      </c>
      <c r="BM304" s="330">
        <f t="shared" si="129"/>
        <v>621.30891946199984</v>
      </c>
      <c r="BN304" s="330">
        <f t="shared" si="129"/>
        <v>310.65445973099992</v>
      </c>
    </row>
    <row r="306" spans="1:72" x14ac:dyDescent="0.55000000000000004">
      <c r="A306" s="641" t="s">
        <v>491</v>
      </c>
      <c r="B306" s="128" t="s">
        <v>507</v>
      </c>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row>
    <row r="307" spans="1:72" x14ac:dyDescent="0.55000000000000004">
      <c r="A307" s="642"/>
      <c r="B307" t="s">
        <v>466</v>
      </c>
      <c r="J307" s="1">
        <f>IF(H261="","",'Cost and Benefit Parameters'!$O$27)</f>
        <v>258.50927013450001</v>
      </c>
      <c r="K307" s="1">
        <f>IF(I261="","",'Cost and Benefit Parameters'!$O$27)</f>
        <v>258.50927013450001</v>
      </c>
      <c r="L307" s="1">
        <f>IF(J261="","",'Cost and Benefit Parameters'!$O$27)</f>
        <v>258.50927013450001</v>
      </c>
      <c r="M307" s="1">
        <f>IF(K261="","",'Cost and Benefit Parameters'!$O$27)</f>
        <v>258.50927013450001</v>
      </c>
      <c r="N307" s="1">
        <f>IF(L261="","",'Cost and Benefit Parameters'!$O$27)</f>
        <v>258.50927013450001</v>
      </c>
      <c r="O307" s="1">
        <f>IF(M261="","",'Cost and Benefit Parameters'!$O$27)</f>
        <v>258.50927013450001</v>
      </c>
      <c r="P307" s="1">
        <f>IF(N261="","",'Cost and Benefit Parameters'!$O$27)</f>
        <v>258.50927013450001</v>
      </c>
      <c r="Q307" s="1">
        <f>IF(O261="","",'Cost and Benefit Parameters'!$O$27)</f>
        <v>258.50927013450001</v>
      </c>
      <c r="R307" s="1">
        <f>IF(P261="","",'Cost and Benefit Parameters'!$O$27)</f>
        <v>258.50927013450001</v>
      </c>
      <c r="S307" s="1">
        <f>IF(Q261="","",'Cost and Benefit Parameters'!$O$27)</f>
        <v>258.50927013450001</v>
      </c>
      <c r="T307" s="1">
        <f>IF(R261="","",'Cost and Benefit Parameters'!$O$27)</f>
        <v>258.50927013450001</v>
      </c>
      <c r="U307" s="1">
        <f>IF(S261="","",'Cost and Benefit Parameters'!$O$27)</f>
        <v>258.50927013450001</v>
      </c>
      <c r="V307" s="1">
        <f>IF(T261="","",'Cost and Benefit Parameters'!$O$27)</f>
        <v>258.50927013450001</v>
      </c>
      <c r="W307" s="1">
        <f>IF(U261="","",'Cost and Benefit Parameters'!$O$27)</f>
        <v>258.50927013450001</v>
      </c>
      <c r="X307" s="1">
        <f>IF(V261="","",'Cost and Benefit Parameters'!$O$27)</f>
        <v>258.50927013450001</v>
      </c>
      <c r="Y307" s="1">
        <f>IF(W261="","",'Cost and Benefit Parameters'!$O$27)</f>
        <v>258.50927013450001</v>
      </c>
      <c r="Z307" s="1">
        <f>IF(X261="","",'Cost and Benefit Parameters'!$O$27)</f>
        <v>258.50927013450001</v>
      </c>
      <c r="AA307" s="1">
        <f>IF(Y261="","",'Cost and Benefit Parameters'!$O$27)</f>
        <v>258.50927013450001</v>
      </c>
      <c r="AB307" s="1">
        <f>IF(Z261="","",'Cost and Benefit Parameters'!$O$27)</f>
        <v>258.50927013450001</v>
      </c>
      <c r="AC307" s="1">
        <f>IF(AA261="","",'Cost and Benefit Parameters'!$O$27)</f>
        <v>258.50927013450001</v>
      </c>
      <c r="AD307" s="1">
        <f>IF(AB261="","",'Cost and Benefit Parameters'!$O$27)</f>
        <v>258.50927013450001</v>
      </c>
      <c r="AE307" s="1">
        <f>IF(AC261="","",'Cost and Benefit Parameters'!$O$27)</f>
        <v>258.50927013450001</v>
      </c>
      <c r="AF307" s="1">
        <f>IF(AD261="","",'Cost and Benefit Parameters'!$O$27)</f>
        <v>258.50927013450001</v>
      </c>
      <c r="AG307" s="1">
        <f>IF(AE261="","",'Cost and Benefit Parameters'!$O$27)</f>
        <v>258.50927013450001</v>
      </c>
      <c r="AH307" s="1">
        <f>IF(AF261="","",'Cost and Benefit Parameters'!$O$27)</f>
        <v>258.50927013450001</v>
      </c>
      <c r="AI307" s="1">
        <f>IF(AG261="","",'Cost and Benefit Parameters'!$O$27)</f>
        <v>258.50927013450001</v>
      </c>
      <c r="AJ307" s="1">
        <f>IF(AH261="","",'Cost and Benefit Parameters'!$O$27)</f>
        <v>258.50927013450001</v>
      </c>
      <c r="AK307" s="1">
        <f>IF(AI261="","",'Cost and Benefit Parameters'!$O$27)</f>
        <v>258.50927013450001</v>
      </c>
      <c r="AL307" s="1">
        <f>IF(AJ261="","",'Cost and Benefit Parameters'!$O$27)</f>
        <v>258.50927013450001</v>
      </c>
      <c r="AM307" s="1">
        <f>IF(AK261="","",'Cost and Benefit Parameters'!$O$27)</f>
        <v>258.50927013450001</v>
      </c>
      <c r="AN307" s="1">
        <f>IF(AL261="","",'Cost and Benefit Parameters'!$O$27)</f>
        <v>258.50927013450001</v>
      </c>
      <c r="AO307" s="1">
        <f>IF(AM261="","",'Cost and Benefit Parameters'!$O$27)</f>
        <v>258.50927013450001</v>
      </c>
      <c r="AP307" s="1">
        <f>IF(AN261="","",'Cost and Benefit Parameters'!$O$27)</f>
        <v>258.50927013450001</v>
      </c>
      <c r="AQ307" s="1">
        <f>IF(AO261="","",'Cost and Benefit Parameters'!$O$27)</f>
        <v>258.50927013450001</v>
      </c>
      <c r="AR307" s="1">
        <f>IF(AP261="","",'Cost and Benefit Parameters'!$O$27)</f>
        <v>258.50927013450001</v>
      </c>
      <c r="AS307" s="1">
        <f>IF(AQ261="","",'Cost and Benefit Parameters'!$O$27)</f>
        <v>258.50927013450001</v>
      </c>
      <c r="AT307" s="1">
        <f>IF(AR261="","",'Cost and Benefit Parameters'!$O$27)</f>
        <v>258.50927013450001</v>
      </c>
      <c r="AU307" s="1">
        <f>IF(AS261="","",'Cost and Benefit Parameters'!$O$27)</f>
        <v>258.50927013450001</v>
      </c>
      <c r="AV307" s="1">
        <f>IF(AT261="","",'Cost and Benefit Parameters'!$O$27)</f>
        <v>258.50927013450001</v>
      </c>
      <c r="AW307" s="1">
        <f>IF(AU261="","",'Cost and Benefit Parameters'!$O$27)</f>
        <v>258.50927013450001</v>
      </c>
      <c r="AX307" s="1" t="str">
        <f>IF(AV261="","",'Cost and Benefit Parameters'!$O$27)</f>
        <v/>
      </c>
      <c r="AY307" s="1" t="str">
        <f>IF(AW261="","",'Cost and Benefit Parameters'!$O$27)</f>
        <v/>
      </c>
      <c r="AZ307" s="1" t="str">
        <f>IF(AX261="","",'Cost and Benefit Parameters'!$O$27)</f>
        <v/>
      </c>
      <c r="BA307" s="1" t="str">
        <f>IF(AY261="","",'Cost and Benefit Parameters'!$O$27)</f>
        <v/>
      </c>
      <c r="BB307" s="1" t="str">
        <f>IF(AZ261="","",'Cost and Benefit Parameters'!$O$27)</f>
        <v/>
      </c>
      <c r="BC307" s="1" t="str">
        <f>IF(BA261="","",'Cost and Benefit Parameters'!$O$27)</f>
        <v/>
      </c>
      <c r="BD307" s="1" t="str">
        <f>IF(BB261="","",'Cost and Benefit Parameters'!$O$27)</f>
        <v/>
      </c>
      <c r="BE307" s="1" t="str">
        <f>IF(BC261="","",'Cost and Benefit Parameters'!$O$27)</f>
        <v/>
      </c>
      <c r="BF307" s="1" t="str">
        <f>IF(BD261="","",'Cost and Benefit Parameters'!$O$27)</f>
        <v/>
      </c>
      <c r="BG307" s="1" t="str">
        <f>IF(BE261="","",'Cost and Benefit Parameters'!$O$27)</f>
        <v/>
      </c>
      <c r="BH307" s="1" t="str">
        <f>IF(BF261="","",'Cost and Benefit Parameters'!$O$27)</f>
        <v/>
      </c>
      <c r="BI307" s="1" t="str">
        <f>IF(BG261="","",'Cost and Benefit Parameters'!$O$27)</f>
        <v/>
      </c>
      <c r="BJ307" s="1" t="str">
        <f>IF(BH261="","",'Cost and Benefit Parameters'!$O$27)</f>
        <v/>
      </c>
      <c r="BK307" s="1" t="str">
        <f>IF(BI261="","",'Cost and Benefit Parameters'!$O$27)</f>
        <v/>
      </c>
      <c r="BL307" s="1" t="str">
        <f>IF(BJ261="","",'Cost and Benefit Parameters'!$O$27)</f>
        <v/>
      </c>
      <c r="BM307" s="1" t="str">
        <f>IF(BK261="","",'Cost and Benefit Parameters'!$O$27)</f>
        <v/>
      </c>
      <c r="BN307" s="1" t="str">
        <f>IF(BL261="","",'Cost and Benefit Parameters'!$O$27)</f>
        <v/>
      </c>
      <c r="BO307" s="1" t="str">
        <f>IF(BM261="","",'Cost and Benefit Parameters'!$O$27)</f>
        <v/>
      </c>
      <c r="BP307" s="1" t="str">
        <f>IF(BN261="","",'Cost and Benefit Parameters'!$O$27)</f>
        <v/>
      </c>
    </row>
    <row r="308" spans="1:72" x14ac:dyDescent="0.55000000000000004">
      <c r="A308" s="642"/>
      <c r="B308" t="s">
        <v>468</v>
      </c>
      <c r="J308" s="1" t="str">
        <f>IF(H262="","",'Cost and Benefit Parameters'!$O$27)</f>
        <v/>
      </c>
      <c r="K308" s="1">
        <f>IF(I262="","",'Cost and Benefit Parameters'!$O$27)</f>
        <v>258.50927013450001</v>
      </c>
      <c r="L308" s="1">
        <f>IF(J262="","",'Cost and Benefit Parameters'!$O$27)</f>
        <v>258.50927013450001</v>
      </c>
      <c r="M308" s="1">
        <f>IF(K262="","",'Cost and Benefit Parameters'!$O$27)</f>
        <v>258.50927013450001</v>
      </c>
      <c r="N308" s="1">
        <f>IF(L262="","",'Cost and Benefit Parameters'!$O$27)</f>
        <v>258.50927013450001</v>
      </c>
      <c r="O308" s="1">
        <f>IF(M262="","",'Cost and Benefit Parameters'!$O$27)</f>
        <v>258.50927013450001</v>
      </c>
      <c r="P308" s="1">
        <f>IF(N262="","",'Cost and Benefit Parameters'!$O$27)</f>
        <v>258.50927013450001</v>
      </c>
      <c r="Q308" s="1">
        <f>IF(O262="","",'Cost and Benefit Parameters'!$O$27)</f>
        <v>258.50927013450001</v>
      </c>
      <c r="R308" s="1">
        <f>IF(P262="","",'Cost and Benefit Parameters'!$O$27)</f>
        <v>258.50927013450001</v>
      </c>
      <c r="S308" s="1">
        <f>IF(Q262="","",'Cost and Benefit Parameters'!$O$27)</f>
        <v>258.50927013450001</v>
      </c>
      <c r="T308" s="1">
        <f>IF(R262="","",'Cost and Benefit Parameters'!$O$27)</f>
        <v>258.50927013450001</v>
      </c>
      <c r="U308" s="1">
        <f>IF(S262="","",'Cost and Benefit Parameters'!$O$27)</f>
        <v>258.50927013450001</v>
      </c>
      <c r="V308" s="1">
        <f>IF(T262="","",'Cost and Benefit Parameters'!$O$27)</f>
        <v>258.50927013450001</v>
      </c>
      <c r="W308" s="1">
        <f>IF(U262="","",'Cost and Benefit Parameters'!$O$27)</f>
        <v>258.50927013450001</v>
      </c>
      <c r="X308" s="1">
        <f>IF(V262="","",'Cost and Benefit Parameters'!$O$27)</f>
        <v>258.50927013450001</v>
      </c>
      <c r="Y308" s="1">
        <f>IF(W262="","",'Cost and Benefit Parameters'!$O$27)</f>
        <v>258.50927013450001</v>
      </c>
      <c r="Z308" s="1">
        <f>IF(X262="","",'Cost and Benefit Parameters'!$O$27)</f>
        <v>258.50927013450001</v>
      </c>
      <c r="AA308" s="1">
        <f>IF(Y262="","",'Cost and Benefit Parameters'!$O$27)</f>
        <v>258.50927013450001</v>
      </c>
      <c r="AB308" s="1">
        <f>IF(Z262="","",'Cost and Benefit Parameters'!$O$27)</f>
        <v>258.50927013450001</v>
      </c>
      <c r="AC308" s="1">
        <f>IF(AA262="","",'Cost and Benefit Parameters'!$O$27)</f>
        <v>258.50927013450001</v>
      </c>
      <c r="AD308" s="1">
        <f>IF(AB262="","",'Cost and Benefit Parameters'!$O$27)</f>
        <v>258.50927013450001</v>
      </c>
      <c r="AE308" s="1">
        <f>IF(AC262="","",'Cost and Benefit Parameters'!$O$27)</f>
        <v>258.50927013450001</v>
      </c>
      <c r="AF308" s="1">
        <f>IF(AD262="","",'Cost and Benefit Parameters'!$O$27)</f>
        <v>258.50927013450001</v>
      </c>
      <c r="AG308" s="1">
        <f>IF(AE262="","",'Cost and Benefit Parameters'!$O$27)</f>
        <v>258.50927013450001</v>
      </c>
      <c r="AH308" s="1">
        <f>IF(AF262="","",'Cost and Benefit Parameters'!$O$27)</f>
        <v>258.50927013450001</v>
      </c>
      <c r="AI308" s="1">
        <f>IF(AG262="","",'Cost and Benefit Parameters'!$O$27)</f>
        <v>258.50927013450001</v>
      </c>
      <c r="AJ308" s="1">
        <f>IF(AH262="","",'Cost and Benefit Parameters'!$O$27)</f>
        <v>258.50927013450001</v>
      </c>
      <c r="AK308" s="1">
        <f>IF(AI262="","",'Cost and Benefit Parameters'!$O$27)</f>
        <v>258.50927013450001</v>
      </c>
      <c r="AL308" s="1">
        <f>IF(AJ262="","",'Cost and Benefit Parameters'!$O$27)</f>
        <v>258.50927013450001</v>
      </c>
      <c r="AM308" s="1">
        <f>IF(AK262="","",'Cost and Benefit Parameters'!$O$27)</f>
        <v>258.50927013450001</v>
      </c>
      <c r="AN308" s="1">
        <f>IF(AL262="","",'Cost and Benefit Parameters'!$O$27)</f>
        <v>258.50927013450001</v>
      </c>
      <c r="AO308" s="1">
        <f>IF(AM262="","",'Cost and Benefit Parameters'!$O$27)</f>
        <v>258.50927013450001</v>
      </c>
      <c r="AP308" s="1">
        <f>IF(AN262="","",'Cost and Benefit Parameters'!$O$27)</f>
        <v>258.50927013450001</v>
      </c>
      <c r="AQ308" s="1">
        <f>IF(AO262="","",'Cost and Benefit Parameters'!$O$27)</f>
        <v>258.50927013450001</v>
      </c>
      <c r="AR308" s="1">
        <f>IF(AP262="","",'Cost and Benefit Parameters'!$O$27)</f>
        <v>258.50927013450001</v>
      </c>
      <c r="AS308" s="1">
        <f>IF(AQ262="","",'Cost and Benefit Parameters'!$O$27)</f>
        <v>258.50927013450001</v>
      </c>
      <c r="AT308" s="1">
        <f>IF(AR262="","",'Cost and Benefit Parameters'!$O$27)</f>
        <v>258.50927013450001</v>
      </c>
      <c r="AU308" s="1">
        <f>IF(AS262="","",'Cost and Benefit Parameters'!$O$27)</f>
        <v>258.50927013450001</v>
      </c>
      <c r="AV308" s="1">
        <f>IF(AT262="","",'Cost and Benefit Parameters'!$O$27)</f>
        <v>258.50927013450001</v>
      </c>
      <c r="AW308" s="1">
        <f>IF(AU262="","",'Cost and Benefit Parameters'!$O$27)</f>
        <v>258.50927013450001</v>
      </c>
      <c r="AX308" s="1">
        <f>IF(AV262="","",'Cost and Benefit Parameters'!$O$27)</f>
        <v>258.50927013450001</v>
      </c>
      <c r="AY308" s="1" t="str">
        <f>IF(AW262="","",'Cost and Benefit Parameters'!$O$27)</f>
        <v/>
      </c>
      <c r="AZ308" s="1" t="str">
        <f>IF(AX262="","",'Cost and Benefit Parameters'!$O$27)</f>
        <v/>
      </c>
      <c r="BA308" s="1" t="str">
        <f>IF(AY262="","",'Cost and Benefit Parameters'!$O$27)</f>
        <v/>
      </c>
      <c r="BB308" s="1" t="str">
        <f>IF(AZ262="","",'Cost and Benefit Parameters'!$O$27)</f>
        <v/>
      </c>
      <c r="BC308" s="1" t="str">
        <f>IF(BA262="","",'Cost and Benefit Parameters'!$O$27)</f>
        <v/>
      </c>
      <c r="BD308" s="1" t="str">
        <f>IF(BB262="","",'Cost and Benefit Parameters'!$O$27)</f>
        <v/>
      </c>
      <c r="BE308" s="1" t="str">
        <f>IF(BC262="","",'Cost and Benefit Parameters'!$O$27)</f>
        <v/>
      </c>
      <c r="BF308" s="1" t="str">
        <f>IF(BD262="","",'Cost and Benefit Parameters'!$O$27)</f>
        <v/>
      </c>
      <c r="BG308" s="1" t="str">
        <f>IF(BE262="","",'Cost and Benefit Parameters'!$O$27)</f>
        <v/>
      </c>
      <c r="BH308" s="1" t="str">
        <f>IF(BF262="","",'Cost and Benefit Parameters'!$O$27)</f>
        <v/>
      </c>
      <c r="BI308" s="1" t="str">
        <f>IF(BG262="","",'Cost and Benefit Parameters'!$O$27)</f>
        <v/>
      </c>
      <c r="BJ308" s="1" t="str">
        <f>IF(BH262="","",'Cost and Benefit Parameters'!$O$27)</f>
        <v/>
      </c>
      <c r="BK308" s="1" t="str">
        <f>IF(BI262="","",'Cost and Benefit Parameters'!$O$27)</f>
        <v/>
      </c>
      <c r="BL308" s="1" t="str">
        <f>IF(BJ262="","",'Cost and Benefit Parameters'!$O$27)</f>
        <v/>
      </c>
      <c r="BM308" s="1" t="str">
        <f>IF(BK262="","",'Cost and Benefit Parameters'!$O$27)</f>
        <v/>
      </c>
      <c r="BN308" s="1" t="str">
        <f>IF(BL262="","",'Cost and Benefit Parameters'!$O$27)</f>
        <v/>
      </c>
      <c r="BO308" s="1" t="str">
        <f>IF(BM262="","",'Cost and Benefit Parameters'!$O$27)</f>
        <v/>
      </c>
      <c r="BP308" s="1" t="str">
        <f>IF(BN262="","",'Cost and Benefit Parameters'!$O$27)</f>
        <v/>
      </c>
    </row>
    <row r="309" spans="1:72" x14ac:dyDescent="0.55000000000000004">
      <c r="A309" s="642"/>
      <c r="B309" t="s">
        <v>469</v>
      </c>
      <c r="J309" s="1" t="str">
        <f>IF(H263="","",'Cost and Benefit Parameters'!$O$27)</f>
        <v/>
      </c>
      <c r="K309" s="1" t="str">
        <f>IF(I263="","",'Cost and Benefit Parameters'!$O$27)</f>
        <v/>
      </c>
      <c r="L309" s="1">
        <f>IF(J263="","",'Cost and Benefit Parameters'!$O$27)</f>
        <v>258.50927013450001</v>
      </c>
      <c r="M309" s="1">
        <f>IF(K263="","",'Cost and Benefit Parameters'!$O$27)</f>
        <v>258.50927013450001</v>
      </c>
      <c r="N309" s="1">
        <f>IF(L263="","",'Cost and Benefit Parameters'!$O$27)</f>
        <v>258.50927013450001</v>
      </c>
      <c r="O309" s="1">
        <f>IF(M263="","",'Cost and Benefit Parameters'!$O$27)</f>
        <v>258.50927013450001</v>
      </c>
      <c r="P309" s="1">
        <f>IF(N263="","",'Cost and Benefit Parameters'!$O$27)</f>
        <v>258.50927013450001</v>
      </c>
      <c r="Q309" s="1">
        <f>IF(O263="","",'Cost and Benefit Parameters'!$O$27)</f>
        <v>258.50927013450001</v>
      </c>
      <c r="R309" s="1">
        <f>IF(P263="","",'Cost and Benefit Parameters'!$O$27)</f>
        <v>258.50927013450001</v>
      </c>
      <c r="S309" s="1">
        <f>IF(Q263="","",'Cost and Benefit Parameters'!$O$27)</f>
        <v>258.50927013450001</v>
      </c>
      <c r="T309" s="1">
        <f>IF(R263="","",'Cost and Benefit Parameters'!$O$27)</f>
        <v>258.50927013450001</v>
      </c>
      <c r="U309" s="1">
        <f>IF(S263="","",'Cost and Benefit Parameters'!$O$27)</f>
        <v>258.50927013450001</v>
      </c>
      <c r="V309" s="1">
        <f>IF(T263="","",'Cost and Benefit Parameters'!$O$27)</f>
        <v>258.50927013450001</v>
      </c>
      <c r="W309" s="1">
        <f>IF(U263="","",'Cost and Benefit Parameters'!$O$27)</f>
        <v>258.50927013450001</v>
      </c>
      <c r="X309" s="1">
        <f>IF(V263="","",'Cost and Benefit Parameters'!$O$27)</f>
        <v>258.50927013450001</v>
      </c>
      <c r="Y309" s="1">
        <f>IF(W263="","",'Cost and Benefit Parameters'!$O$27)</f>
        <v>258.50927013450001</v>
      </c>
      <c r="Z309" s="1">
        <f>IF(X263="","",'Cost and Benefit Parameters'!$O$27)</f>
        <v>258.50927013450001</v>
      </c>
      <c r="AA309" s="1">
        <f>IF(Y263="","",'Cost and Benefit Parameters'!$O$27)</f>
        <v>258.50927013450001</v>
      </c>
      <c r="AB309" s="1">
        <f>IF(Z263="","",'Cost and Benefit Parameters'!$O$27)</f>
        <v>258.50927013450001</v>
      </c>
      <c r="AC309" s="1">
        <f>IF(AA263="","",'Cost and Benefit Parameters'!$O$27)</f>
        <v>258.50927013450001</v>
      </c>
      <c r="AD309" s="1">
        <f>IF(AB263="","",'Cost and Benefit Parameters'!$O$27)</f>
        <v>258.50927013450001</v>
      </c>
      <c r="AE309" s="1">
        <f>IF(AC263="","",'Cost and Benefit Parameters'!$O$27)</f>
        <v>258.50927013450001</v>
      </c>
      <c r="AF309" s="1">
        <f>IF(AD263="","",'Cost and Benefit Parameters'!$O$27)</f>
        <v>258.50927013450001</v>
      </c>
      <c r="AG309" s="1">
        <f>IF(AE263="","",'Cost and Benefit Parameters'!$O$27)</f>
        <v>258.50927013450001</v>
      </c>
      <c r="AH309" s="1">
        <f>IF(AF263="","",'Cost and Benefit Parameters'!$O$27)</f>
        <v>258.50927013450001</v>
      </c>
      <c r="AI309" s="1">
        <f>IF(AG263="","",'Cost and Benefit Parameters'!$O$27)</f>
        <v>258.50927013450001</v>
      </c>
      <c r="AJ309" s="1">
        <f>IF(AH263="","",'Cost and Benefit Parameters'!$O$27)</f>
        <v>258.50927013450001</v>
      </c>
      <c r="AK309" s="1">
        <f>IF(AI263="","",'Cost and Benefit Parameters'!$O$27)</f>
        <v>258.50927013450001</v>
      </c>
      <c r="AL309" s="1">
        <f>IF(AJ263="","",'Cost and Benefit Parameters'!$O$27)</f>
        <v>258.50927013450001</v>
      </c>
      <c r="AM309" s="1">
        <f>IF(AK263="","",'Cost and Benefit Parameters'!$O$27)</f>
        <v>258.50927013450001</v>
      </c>
      <c r="AN309" s="1">
        <f>IF(AL263="","",'Cost and Benefit Parameters'!$O$27)</f>
        <v>258.50927013450001</v>
      </c>
      <c r="AO309" s="1">
        <f>IF(AM263="","",'Cost and Benefit Parameters'!$O$27)</f>
        <v>258.50927013450001</v>
      </c>
      <c r="AP309" s="1">
        <f>IF(AN263="","",'Cost and Benefit Parameters'!$O$27)</f>
        <v>258.50927013450001</v>
      </c>
      <c r="AQ309" s="1">
        <f>IF(AO263="","",'Cost and Benefit Parameters'!$O$27)</f>
        <v>258.50927013450001</v>
      </c>
      <c r="AR309" s="1">
        <f>IF(AP263="","",'Cost and Benefit Parameters'!$O$27)</f>
        <v>258.50927013450001</v>
      </c>
      <c r="AS309" s="1">
        <f>IF(AQ263="","",'Cost and Benefit Parameters'!$O$27)</f>
        <v>258.50927013450001</v>
      </c>
      <c r="AT309" s="1">
        <f>IF(AR263="","",'Cost and Benefit Parameters'!$O$27)</f>
        <v>258.50927013450001</v>
      </c>
      <c r="AU309" s="1">
        <f>IF(AS263="","",'Cost and Benefit Parameters'!$O$27)</f>
        <v>258.50927013450001</v>
      </c>
      <c r="AV309" s="1">
        <f>IF(AT263="","",'Cost and Benefit Parameters'!$O$27)</f>
        <v>258.50927013450001</v>
      </c>
      <c r="AW309" s="1">
        <f>IF(AU263="","",'Cost and Benefit Parameters'!$O$27)</f>
        <v>258.50927013450001</v>
      </c>
      <c r="AX309" s="1">
        <f>IF(AV263="","",'Cost and Benefit Parameters'!$O$27)</f>
        <v>258.50927013450001</v>
      </c>
      <c r="AY309" s="1">
        <f>IF(AW263="","",'Cost and Benefit Parameters'!$O$27)</f>
        <v>258.50927013450001</v>
      </c>
      <c r="AZ309" s="1" t="str">
        <f>IF(AX263="","",'Cost and Benefit Parameters'!$O$27)</f>
        <v/>
      </c>
      <c r="BA309" s="1" t="str">
        <f>IF(AY263="","",'Cost and Benefit Parameters'!$O$27)</f>
        <v/>
      </c>
      <c r="BB309" s="1" t="str">
        <f>IF(AZ263="","",'Cost and Benefit Parameters'!$O$27)</f>
        <v/>
      </c>
      <c r="BC309" s="1" t="str">
        <f>IF(BA263="","",'Cost and Benefit Parameters'!$O$27)</f>
        <v/>
      </c>
      <c r="BD309" s="1" t="str">
        <f>IF(BB263="","",'Cost and Benefit Parameters'!$O$27)</f>
        <v/>
      </c>
      <c r="BE309" s="1" t="str">
        <f>IF(BC263="","",'Cost and Benefit Parameters'!$O$27)</f>
        <v/>
      </c>
      <c r="BF309" s="1" t="str">
        <f>IF(BD263="","",'Cost and Benefit Parameters'!$O$27)</f>
        <v/>
      </c>
      <c r="BG309" s="1" t="str">
        <f>IF(BE263="","",'Cost and Benefit Parameters'!$O$27)</f>
        <v/>
      </c>
      <c r="BH309" s="1" t="str">
        <f>IF(BF263="","",'Cost and Benefit Parameters'!$O$27)</f>
        <v/>
      </c>
      <c r="BI309" s="1" t="str">
        <f>IF(BG263="","",'Cost and Benefit Parameters'!$O$27)</f>
        <v/>
      </c>
      <c r="BJ309" s="1" t="str">
        <f>IF(BH263="","",'Cost and Benefit Parameters'!$O$27)</f>
        <v/>
      </c>
      <c r="BK309" s="1" t="str">
        <f>IF(BI263="","",'Cost and Benefit Parameters'!$O$27)</f>
        <v/>
      </c>
      <c r="BL309" s="1" t="str">
        <f>IF(BJ263="","",'Cost and Benefit Parameters'!$O$27)</f>
        <v/>
      </c>
      <c r="BM309" s="1" t="str">
        <f>IF(BK263="","",'Cost and Benefit Parameters'!$O$27)</f>
        <v/>
      </c>
      <c r="BN309" s="1" t="str">
        <f>IF(BL263="","",'Cost and Benefit Parameters'!$O$27)</f>
        <v/>
      </c>
      <c r="BO309" s="1" t="str">
        <f>IF(BM263="","",'Cost and Benefit Parameters'!$O$27)</f>
        <v/>
      </c>
      <c r="BP309" s="1" t="str">
        <f>IF(BN263="","",'Cost and Benefit Parameters'!$O$27)</f>
        <v/>
      </c>
    </row>
    <row r="310" spans="1:72" x14ac:dyDescent="0.55000000000000004">
      <c r="A310" s="642"/>
      <c r="B310" t="s">
        <v>470</v>
      </c>
      <c r="J310" s="1" t="str">
        <f>IF(H264="","",'Cost and Benefit Parameters'!$O$27)</f>
        <v/>
      </c>
      <c r="K310" s="1" t="str">
        <f>IF(I264="","",'Cost and Benefit Parameters'!$O$27)</f>
        <v/>
      </c>
      <c r="L310" s="1" t="str">
        <f>IF(J264="","",'Cost and Benefit Parameters'!$O$27)</f>
        <v/>
      </c>
      <c r="M310" s="1">
        <f>IF(K264="","",'Cost and Benefit Parameters'!$O$27)</f>
        <v>258.50927013450001</v>
      </c>
      <c r="N310" s="1">
        <f>IF(L264="","",'Cost and Benefit Parameters'!$O$27)</f>
        <v>258.50927013450001</v>
      </c>
      <c r="O310" s="1">
        <f>IF(M264="","",'Cost and Benefit Parameters'!$O$27)</f>
        <v>258.50927013450001</v>
      </c>
      <c r="P310" s="1">
        <f>IF(N264="","",'Cost and Benefit Parameters'!$O$27)</f>
        <v>258.50927013450001</v>
      </c>
      <c r="Q310" s="1">
        <f>IF(O264="","",'Cost and Benefit Parameters'!$O$27)</f>
        <v>258.50927013450001</v>
      </c>
      <c r="R310" s="1">
        <f>IF(P264="","",'Cost and Benefit Parameters'!$O$27)</f>
        <v>258.50927013450001</v>
      </c>
      <c r="S310" s="1">
        <f>IF(Q264="","",'Cost and Benefit Parameters'!$O$27)</f>
        <v>258.50927013450001</v>
      </c>
      <c r="T310" s="1">
        <f>IF(R264="","",'Cost and Benefit Parameters'!$O$27)</f>
        <v>258.50927013450001</v>
      </c>
      <c r="U310" s="1">
        <f>IF(S264="","",'Cost and Benefit Parameters'!$O$27)</f>
        <v>258.50927013450001</v>
      </c>
      <c r="V310" s="1">
        <f>IF(T264="","",'Cost and Benefit Parameters'!$O$27)</f>
        <v>258.50927013450001</v>
      </c>
      <c r="W310" s="1">
        <f>IF(U264="","",'Cost and Benefit Parameters'!$O$27)</f>
        <v>258.50927013450001</v>
      </c>
      <c r="X310" s="1">
        <f>IF(V264="","",'Cost and Benefit Parameters'!$O$27)</f>
        <v>258.50927013450001</v>
      </c>
      <c r="Y310" s="1">
        <f>IF(W264="","",'Cost and Benefit Parameters'!$O$27)</f>
        <v>258.50927013450001</v>
      </c>
      <c r="Z310" s="1">
        <f>IF(X264="","",'Cost and Benefit Parameters'!$O$27)</f>
        <v>258.50927013450001</v>
      </c>
      <c r="AA310" s="1">
        <f>IF(Y264="","",'Cost and Benefit Parameters'!$O$27)</f>
        <v>258.50927013450001</v>
      </c>
      <c r="AB310" s="1">
        <f>IF(Z264="","",'Cost and Benefit Parameters'!$O$27)</f>
        <v>258.50927013450001</v>
      </c>
      <c r="AC310" s="1">
        <f>IF(AA264="","",'Cost and Benefit Parameters'!$O$27)</f>
        <v>258.50927013450001</v>
      </c>
      <c r="AD310" s="1">
        <f>IF(AB264="","",'Cost and Benefit Parameters'!$O$27)</f>
        <v>258.50927013450001</v>
      </c>
      <c r="AE310" s="1">
        <f>IF(AC264="","",'Cost and Benefit Parameters'!$O$27)</f>
        <v>258.50927013450001</v>
      </c>
      <c r="AF310" s="1">
        <f>IF(AD264="","",'Cost and Benefit Parameters'!$O$27)</f>
        <v>258.50927013450001</v>
      </c>
      <c r="AG310" s="1">
        <f>IF(AE264="","",'Cost and Benefit Parameters'!$O$27)</f>
        <v>258.50927013450001</v>
      </c>
      <c r="AH310" s="1">
        <f>IF(AF264="","",'Cost and Benefit Parameters'!$O$27)</f>
        <v>258.50927013450001</v>
      </c>
      <c r="AI310" s="1">
        <f>IF(AG264="","",'Cost and Benefit Parameters'!$O$27)</f>
        <v>258.50927013450001</v>
      </c>
      <c r="AJ310" s="1">
        <f>IF(AH264="","",'Cost and Benefit Parameters'!$O$27)</f>
        <v>258.50927013450001</v>
      </c>
      <c r="AK310" s="1">
        <f>IF(AI264="","",'Cost and Benefit Parameters'!$O$27)</f>
        <v>258.50927013450001</v>
      </c>
      <c r="AL310" s="1">
        <f>IF(AJ264="","",'Cost and Benefit Parameters'!$O$27)</f>
        <v>258.50927013450001</v>
      </c>
      <c r="AM310" s="1">
        <f>IF(AK264="","",'Cost and Benefit Parameters'!$O$27)</f>
        <v>258.50927013450001</v>
      </c>
      <c r="AN310" s="1">
        <f>IF(AL264="","",'Cost and Benefit Parameters'!$O$27)</f>
        <v>258.50927013450001</v>
      </c>
      <c r="AO310" s="1">
        <f>IF(AM264="","",'Cost and Benefit Parameters'!$O$27)</f>
        <v>258.50927013450001</v>
      </c>
      <c r="AP310" s="1">
        <f>IF(AN264="","",'Cost and Benefit Parameters'!$O$27)</f>
        <v>258.50927013450001</v>
      </c>
      <c r="AQ310" s="1">
        <f>IF(AO264="","",'Cost and Benefit Parameters'!$O$27)</f>
        <v>258.50927013450001</v>
      </c>
      <c r="AR310" s="1">
        <f>IF(AP264="","",'Cost and Benefit Parameters'!$O$27)</f>
        <v>258.50927013450001</v>
      </c>
      <c r="AS310" s="1">
        <f>IF(AQ264="","",'Cost and Benefit Parameters'!$O$27)</f>
        <v>258.50927013450001</v>
      </c>
      <c r="AT310" s="1">
        <f>IF(AR264="","",'Cost and Benefit Parameters'!$O$27)</f>
        <v>258.50927013450001</v>
      </c>
      <c r="AU310" s="1">
        <f>IF(AS264="","",'Cost and Benefit Parameters'!$O$27)</f>
        <v>258.50927013450001</v>
      </c>
      <c r="AV310" s="1">
        <f>IF(AT264="","",'Cost and Benefit Parameters'!$O$27)</f>
        <v>258.50927013450001</v>
      </c>
      <c r="AW310" s="1">
        <f>IF(AU264="","",'Cost and Benefit Parameters'!$O$27)</f>
        <v>258.50927013450001</v>
      </c>
      <c r="AX310" s="1">
        <f>IF(AV264="","",'Cost and Benefit Parameters'!$O$27)</f>
        <v>258.50927013450001</v>
      </c>
      <c r="AY310" s="1">
        <f>IF(AW264="","",'Cost and Benefit Parameters'!$O$27)</f>
        <v>258.50927013450001</v>
      </c>
      <c r="AZ310" s="1">
        <f>IF(AX264="","",'Cost and Benefit Parameters'!$O$27)</f>
        <v>258.50927013450001</v>
      </c>
      <c r="BA310" s="1" t="str">
        <f>IF(AY264="","",'Cost and Benefit Parameters'!$O$27)</f>
        <v/>
      </c>
      <c r="BB310" s="1" t="str">
        <f>IF(AZ264="","",'Cost and Benefit Parameters'!$O$27)</f>
        <v/>
      </c>
      <c r="BC310" s="1" t="str">
        <f>IF(BA264="","",'Cost and Benefit Parameters'!$O$27)</f>
        <v/>
      </c>
      <c r="BD310" s="1" t="str">
        <f>IF(BB264="","",'Cost and Benefit Parameters'!$O$27)</f>
        <v/>
      </c>
      <c r="BE310" s="1" t="str">
        <f>IF(BC264="","",'Cost and Benefit Parameters'!$O$27)</f>
        <v/>
      </c>
      <c r="BF310" s="1" t="str">
        <f>IF(BD264="","",'Cost and Benefit Parameters'!$O$27)</f>
        <v/>
      </c>
      <c r="BG310" s="1" t="str">
        <f>IF(BE264="","",'Cost and Benefit Parameters'!$O$27)</f>
        <v/>
      </c>
      <c r="BH310" s="1" t="str">
        <f>IF(BF264="","",'Cost and Benefit Parameters'!$O$27)</f>
        <v/>
      </c>
      <c r="BI310" s="1" t="str">
        <f>IF(BG264="","",'Cost and Benefit Parameters'!$O$27)</f>
        <v/>
      </c>
      <c r="BJ310" s="1" t="str">
        <f>IF(BH264="","",'Cost and Benefit Parameters'!$O$27)</f>
        <v/>
      </c>
      <c r="BK310" s="1" t="str">
        <f>IF(BI264="","",'Cost and Benefit Parameters'!$O$27)</f>
        <v/>
      </c>
      <c r="BL310" s="1" t="str">
        <f>IF(BJ264="","",'Cost and Benefit Parameters'!$O$27)</f>
        <v/>
      </c>
      <c r="BM310" s="1" t="str">
        <f>IF(BK264="","",'Cost and Benefit Parameters'!$O$27)</f>
        <v/>
      </c>
      <c r="BN310" s="1" t="str">
        <f>IF(BL264="","",'Cost and Benefit Parameters'!$O$27)</f>
        <v/>
      </c>
      <c r="BO310" s="1" t="str">
        <f>IF(BM264="","",'Cost and Benefit Parameters'!$O$27)</f>
        <v/>
      </c>
      <c r="BP310" s="1" t="str">
        <f>IF(BN264="","",'Cost and Benefit Parameters'!$O$27)</f>
        <v/>
      </c>
    </row>
    <row r="311" spans="1:72" x14ac:dyDescent="0.55000000000000004">
      <c r="A311" s="642"/>
      <c r="B311" t="s">
        <v>471</v>
      </c>
      <c r="J311" s="1" t="str">
        <f>IF(H265="","",'Cost and Benefit Parameters'!$O$27)</f>
        <v/>
      </c>
      <c r="K311" s="1" t="str">
        <f>IF(I265="","",'Cost and Benefit Parameters'!$O$27)</f>
        <v/>
      </c>
      <c r="L311" s="1" t="str">
        <f>IF(J265="","",'Cost and Benefit Parameters'!$O$27)</f>
        <v/>
      </c>
      <c r="M311" s="1" t="str">
        <f>IF(K265="","",'Cost and Benefit Parameters'!$O$27)</f>
        <v/>
      </c>
      <c r="N311" s="1">
        <f>IF(L265="","",'Cost and Benefit Parameters'!$O$27)</f>
        <v>258.50927013450001</v>
      </c>
      <c r="O311" s="1">
        <f>IF(M265="","",'Cost and Benefit Parameters'!$O$27)</f>
        <v>258.50927013450001</v>
      </c>
      <c r="P311" s="1">
        <f>IF(N265="","",'Cost and Benefit Parameters'!$O$27)</f>
        <v>258.50927013450001</v>
      </c>
      <c r="Q311" s="1">
        <f>IF(O265="","",'Cost and Benefit Parameters'!$O$27)</f>
        <v>258.50927013450001</v>
      </c>
      <c r="R311" s="1">
        <f>IF(P265="","",'Cost and Benefit Parameters'!$O$27)</f>
        <v>258.50927013450001</v>
      </c>
      <c r="S311" s="1">
        <f>IF(Q265="","",'Cost and Benefit Parameters'!$O$27)</f>
        <v>258.50927013450001</v>
      </c>
      <c r="T311" s="1">
        <f>IF(R265="","",'Cost and Benefit Parameters'!$O$27)</f>
        <v>258.50927013450001</v>
      </c>
      <c r="U311" s="1">
        <f>IF(S265="","",'Cost and Benefit Parameters'!$O$27)</f>
        <v>258.50927013450001</v>
      </c>
      <c r="V311" s="1">
        <f>IF(T265="","",'Cost and Benefit Parameters'!$O$27)</f>
        <v>258.50927013450001</v>
      </c>
      <c r="W311" s="1">
        <f>IF(U265="","",'Cost and Benefit Parameters'!$O$27)</f>
        <v>258.50927013450001</v>
      </c>
      <c r="X311" s="1">
        <f>IF(V265="","",'Cost and Benefit Parameters'!$O$27)</f>
        <v>258.50927013450001</v>
      </c>
      <c r="Y311" s="1">
        <f>IF(W265="","",'Cost and Benefit Parameters'!$O$27)</f>
        <v>258.50927013450001</v>
      </c>
      <c r="Z311" s="1">
        <f>IF(X265="","",'Cost and Benefit Parameters'!$O$27)</f>
        <v>258.50927013450001</v>
      </c>
      <c r="AA311" s="1">
        <f>IF(Y265="","",'Cost and Benefit Parameters'!$O$27)</f>
        <v>258.50927013450001</v>
      </c>
      <c r="AB311" s="1">
        <f>IF(Z265="","",'Cost and Benefit Parameters'!$O$27)</f>
        <v>258.50927013450001</v>
      </c>
      <c r="AC311" s="1">
        <f>IF(AA265="","",'Cost and Benefit Parameters'!$O$27)</f>
        <v>258.50927013450001</v>
      </c>
      <c r="AD311" s="1">
        <f>IF(AB265="","",'Cost and Benefit Parameters'!$O$27)</f>
        <v>258.50927013450001</v>
      </c>
      <c r="AE311" s="1">
        <f>IF(AC265="","",'Cost and Benefit Parameters'!$O$27)</f>
        <v>258.50927013450001</v>
      </c>
      <c r="AF311" s="1">
        <f>IF(AD265="","",'Cost and Benefit Parameters'!$O$27)</f>
        <v>258.50927013450001</v>
      </c>
      <c r="AG311" s="1">
        <f>IF(AE265="","",'Cost and Benefit Parameters'!$O$27)</f>
        <v>258.50927013450001</v>
      </c>
      <c r="AH311" s="1">
        <f>IF(AF265="","",'Cost and Benefit Parameters'!$O$27)</f>
        <v>258.50927013450001</v>
      </c>
      <c r="AI311" s="1">
        <f>IF(AG265="","",'Cost and Benefit Parameters'!$O$27)</f>
        <v>258.50927013450001</v>
      </c>
      <c r="AJ311" s="1">
        <f>IF(AH265="","",'Cost and Benefit Parameters'!$O$27)</f>
        <v>258.50927013450001</v>
      </c>
      <c r="AK311" s="1">
        <f>IF(AI265="","",'Cost and Benefit Parameters'!$O$27)</f>
        <v>258.50927013450001</v>
      </c>
      <c r="AL311" s="1">
        <f>IF(AJ265="","",'Cost and Benefit Parameters'!$O$27)</f>
        <v>258.50927013450001</v>
      </c>
      <c r="AM311" s="1">
        <f>IF(AK265="","",'Cost and Benefit Parameters'!$O$27)</f>
        <v>258.50927013450001</v>
      </c>
      <c r="AN311" s="1">
        <f>IF(AL265="","",'Cost and Benefit Parameters'!$O$27)</f>
        <v>258.50927013450001</v>
      </c>
      <c r="AO311" s="1">
        <f>IF(AM265="","",'Cost and Benefit Parameters'!$O$27)</f>
        <v>258.50927013450001</v>
      </c>
      <c r="AP311" s="1">
        <f>IF(AN265="","",'Cost and Benefit Parameters'!$O$27)</f>
        <v>258.50927013450001</v>
      </c>
      <c r="AQ311" s="1">
        <f>IF(AO265="","",'Cost and Benefit Parameters'!$O$27)</f>
        <v>258.50927013450001</v>
      </c>
      <c r="AR311" s="1">
        <f>IF(AP265="","",'Cost and Benefit Parameters'!$O$27)</f>
        <v>258.50927013450001</v>
      </c>
      <c r="AS311" s="1">
        <f>IF(AQ265="","",'Cost and Benefit Parameters'!$O$27)</f>
        <v>258.50927013450001</v>
      </c>
      <c r="AT311" s="1">
        <f>IF(AR265="","",'Cost and Benefit Parameters'!$O$27)</f>
        <v>258.50927013450001</v>
      </c>
      <c r="AU311" s="1">
        <f>IF(AS265="","",'Cost and Benefit Parameters'!$O$27)</f>
        <v>258.50927013450001</v>
      </c>
      <c r="AV311" s="1">
        <f>IF(AT265="","",'Cost and Benefit Parameters'!$O$27)</f>
        <v>258.50927013450001</v>
      </c>
      <c r="AW311" s="1">
        <f>IF(AU265="","",'Cost and Benefit Parameters'!$O$27)</f>
        <v>258.50927013450001</v>
      </c>
      <c r="AX311" s="1">
        <f>IF(AV265="","",'Cost and Benefit Parameters'!$O$27)</f>
        <v>258.50927013450001</v>
      </c>
      <c r="AY311" s="1">
        <f>IF(AW265="","",'Cost and Benefit Parameters'!$O$27)</f>
        <v>258.50927013450001</v>
      </c>
      <c r="AZ311" s="1">
        <f>IF(AX265="","",'Cost and Benefit Parameters'!$O$27)</f>
        <v>258.50927013450001</v>
      </c>
      <c r="BA311" s="1">
        <f>IF(AY265="","",'Cost and Benefit Parameters'!$O$27)</f>
        <v>258.50927013450001</v>
      </c>
      <c r="BB311" s="1" t="str">
        <f>IF(AZ265="","",'Cost and Benefit Parameters'!$O$27)</f>
        <v/>
      </c>
      <c r="BC311" s="1" t="str">
        <f>IF(BA265="","",'Cost and Benefit Parameters'!$O$27)</f>
        <v/>
      </c>
      <c r="BD311" s="1" t="str">
        <f>IF(BB265="","",'Cost and Benefit Parameters'!$O$27)</f>
        <v/>
      </c>
      <c r="BE311" s="1" t="str">
        <f>IF(BC265="","",'Cost and Benefit Parameters'!$O$27)</f>
        <v/>
      </c>
      <c r="BF311" s="1" t="str">
        <f>IF(BD265="","",'Cost and Benefit Parameters'!$O$27)</f>
        <v/>
      </c>
      <c r="BG311" s="1" t="str">
        <f>IF(BE265="","",'Cost and Benefit Parameters'!$O$27)</f>
        <v/>
      </c>
      <c r="BH311" s="1" t="str">
        <f>IF(BF265="","",'Cost and Benefit Parameters'!$O$27)</f>
        <v/>
      </c>
      <c r="BI311" s="1" t="str">
        <f>IF(BG265="","",'Cost and Benefit Parameters'!$O$27)</f>
        <v/>
      </c>
      <c r="BJ311" s="1" t="str">
        <f>IF(BH265="","",'Cost and Benefit Parameters'!$O$27)</f>
        <v/>
      </c>
      <c r="BK311" s="1" t="str">
        <f>IF(BI265="","",'Cost and Benefit Parameters'!$O$27)</f>
        <v/>
      </c>
      <c r="BL311" s="1" t="str">
        <f>IF(BJ265="","",'Cost and Benefit Parameters'!$O$27)</f>
        <v/>
      </c>
      <c r="BM311" s="1" t="str">
        <f>IF(BK265="","",'Cost and Benefit Parameters'!$O$27)</f>
        <v/>
      </c>
      <c r="BN311" s="1" t="str">
        <f>IF(BL265="","",'Cost and Benefit Parameters'!$O$27)</f>
        <v/>
      </c>
      <c r="BO311" s="1" t="str">
        <f>IF(BM265="","",'Cost and Benefit Parameters'!$O$27)</f>
        <v/>
      </c>
      <c r="BP311" s="1" t="str">
        <f>IF(BN265="","",'Cost and Benefit Parameters'!$O$27)</f>
        <v/>
      </c>
    </row>
    <row r="312" spans="1:72" x14ac:dyDescent="0.55000000000000004">
      <c r="A312" s="642"/>
      <c r="B312" t="s">
        <v>472</v>
      </c>
      <c r="J312" s="1" t="str">
        <f>IF(H266="","",'Cost and Benefit Parameters'!$O$27)</f>
        <v/>
      </c>
      <c r="K312" s="1" t="str">
        <f>IF(I266="","",'Cost and Benefit Parameters'!$O$27)</f>
        <v/>
      </c>
      <c r="L312" s="1" t="str">
        <f>IF(J266="","",'Cost and Benefit Parameters'!$O$27)</f>
        <v/>
      </c>
      <c r="M312" s="1" t="str">
        <f>IF(K266="","",'Cost and Benefit Parameters'!$O$27)</f>
        <v/>
      </c>
      <c r="N312" s="1" t="str">
        <f>IF(L266="","",'Cost and Benefit Parameters'!$O$27)</f>
        <v/>
      </c>
      <c r="O312" s="1">
        <f>IF(M266="","",'Cost and Benefit Parameters'!$O$27)</f>
        <v>258.50927013450001</v>
      </c>
      <c r="P312" s="1">
        <f>IF(N266="","",'Cost and Benefit Parameters'!$O$27)</f>
        <v>258.50927013450001</v>
      </c>
      <c r="Q312" s="1">
        <f>IF(O266="","",'Cost and Benefit Parameters'!$O$27)</f>
        <v>258.50927013450001</v>
      </c>
      <c r="R312" s="1">
        <f>IF(P266="","",'Cost and Benefit Parameters'!$O$27)</f>
        <v>258.50927013450001</v>
      </c>
      <c r="S312" s="1">
        <f>IF(Q266="","",'Cost and Benefit Parameters'!$O$27)</f>
        <v>258.50927013450001</v>
      </c>
      <c r="T312" s="1">
        <f>IF(R266="","",'Cost and Benefit Parameters'!$O$27)</f>
        <v>258.50927013450001</v>
      </c>
      <c r="U312" s="1">
        <f>IF(S266="","",'Cost and Benefit Parameters'!$O$27)</f>
        <v>258.50927013450001</v>
      </c>
      <c r="V312" s="1">
        <f>IF(T266="","",'Cost and Benefit Parameters'!$O$27)</f>
        <v>258.50927013450001</v>
      </c>
      <c r="W312" s="1">
        <f>IF(U266="","",'Cost and Benefit Parameters'!$O$27)</f>
        <v>258.50927013450001</v>
      </c>
      <c r="X312" s="1">
        <f>IF(V266="","",'Cost and Benefit Parameters'!$O$27)</f>
        <v>258.50927013450001</v>
      </c>
      <c r="Y312" s="1">
        <f>IF(W266="","",'Cost and Benefit Parameters'!$O$27)</f>
        <v>258.50927013450001</v>
      </c>
      <c r="Z312" s="1">
        <f>IF(X266="","",'Cost and Benefit Parameters'!$O$27)</f>
        <v>258.50927013450001</v>
      </c>
      <c r="AA312" s="1">
        <f>IF(Y266="","",'Cost and Benefit Parameters'!$O$27)</f>
        <v>258.50927013450001</v>
      </c>
      <c r="AB312" s="1">
        <f>IF(Z266="","",'Cost and Benefit Parameters'!$O$27)</f>
        <v>258.50927013450001</v>
      </c>
      <c r="AC312" s="1">
        <f>IF(AA266="","",'Cost and Benefit Parameters'!$O$27)</f>
        <v>258.50927013450001</v>
      </c>
      <c r="AD312" s="1">
        <f>IF(AB266="","",'Cost and Benefit Parameters'!$O$27)</f>
        <v>258.50927013450001</v>
      </c>
      <c r="AE312" s="1">
        <f>IF(AC266="","",'Cost and Benefit Parameters'!$O$27)</f>
        <v>258.50927013450001</v>
      </c>
      <c r="AF312" s="1">
        <f>IF(AD266="","",'Cost and Benefit Parameters'!$O$27)</f>
        <v>258.50927013450001</v>
      </c>
      <c r="AG312" s="1">
        <f>IF(AE266="","",'Cost and Benefit Parameters'!$O$27)</f>
        <v>258.50927013450001</v>
      </c>
      <c r="AH312" s="1">
        <f>IF(AF266="","",'Cost and Benefit Parameters'!$O$27)</f>
        <v>258.50927013450001</v>
      </c>
      <c r="AI312" s="1">
        <f>IF(AG266="","",'Cost and Benefit Parameters'!$O$27)</f>
        <v>258.50927013450001</v>
      </c>
      <c r="AJ312" s="1">
        <f>IF(AH266="","",'Cost and Benefit Parameters'!$O$27)</f>
        <v>258.50927013450001</v>
      </c>
      <c r="AK312" s="1">
        <f>IF(AI266="","",'Cost and Benefit Parameters'!$O$27)</f>
        <v>258.50927013450001</v>
      </c>
      <c r="AL312" s="1">
        <f>IF(AJ266="","",'Cost and Benefit Parameters'!$O$27)</f>
        <v>258.50927013450001</v>
      </c>
      <c r="AM312" s="1">
        <f>IF(AK266="","",'Cost and Benefit Parameters'!$O$27)</f>
        <v>258.50927013450001</v>
      </c>
      <c r="AN312" s="1">
        <f>IF(AL266="","",'Cost and Benefit Parameters'!$O$27)</f>
        <v>258.50927013450001</v>
      </c>
      <c r="AO312" s="1">
        <f>IF(AM266="","",'Cost and Benefit Parameters'!$O$27)</f>
        <v>258.50927013450001</v>
      </c>
      <c r="AP312" s="1">
        <f>IF(AN266="","",'Cost and Benefit Parameters'!$O$27)</f>
        <v>258.50927013450001</v>
      </c>
      <c r="AQ312" s="1">
        <f>IF(AO266="","",'Cost and Benefit Parameters'!$O$27)</f>
        <v>258.50927013450001</v>
      </c>
      <c r="AR312" s="1">
        <f>IF(AP266="","",'Cost and Benefit Parameters'!$O$27)</f>
        <v>258.50927013450001</v>
      </c>
      <c r="AS312" s="1">
        <f>IF(AQ266="","",'Cost and Benefit Parameters'!$O$27)</f>
        <v>258.50927013450001</v>
      </c>
      <c r="AT312" s="1">
        <f>IF(AR266="","",'Cost and Benefit Parameters'!$O$27)</f>
        <v>258.50927013450001</v>
      </c>
      <c r="AU312" s="1">
        <f>IF(AS266="","",'Cost and Benefit Parameters'!$O$27)</f>
        <v>258.50927013450001</v>
      </c>
      <c r="AV312" s="1">
        <f>IF(AT266="","",'Cost and Benefit Parameters'!$O$27)</f>
        <v>258.50927013450001</v>
      </c>
      <c r="AW312" s="1">
        <f>IF(AU266="","",'Cost and Benefit Parameters'!$O$27)</f>
        <v>258.50927013450001</v>
      </c>
      <c r="AX312" s="1">
        <f>IF(AV266="","",'Cost and Benefit Parameters'!$O$27)</f>
        <v>258.50927013450001</v>
      </c>
      <c r="AY312" s="1">
        <f>IF(AW266="","",'Cost and Benefit Parameters'!$O$27)</f>
        <v>258.50927013450001</v>
      </c>
      <c r="AZ312" s="1">
        <f>IF(AX266="","",'Cost and Benefit Parameters'!$O$27)</f>
        <v>258.50927013450001</v>
      </c>
      <c r="BA312" s="1">
        <f>IF(AY266="","",'Cost and Benefit Parameters'!$O$27)</f>
        <v>258.50927013450001</v>
      </c>
      <c r="BB312" s="1">
        <f>IF(AZ266="","",'Cost and Benefit Parameters'!$O$27)</f>
        <v>258.50927013450001</v>
      </c>
      <c r="BC312" s="1" t="str">
        <f>IF(BA266="","",'Cost and Benefit Parameters'!$O$27)</f>
        <v/>
      </c>
      <c r="BD312" s="1" t="str">
        <f>IF(BB266="","",'Cost and Benefit Parameters'!$O$27)</f>
        <v/>
      </c>
      <c r="BE312" s="1" t="str">
        <f>IF(BC266="","",'Cost and Benefit Parameters'!$O$27)</f>
        <v/>
      </c>
      <c r="BF312" s="1" t="str">
        <f>IF(BD266="","",'Cost and Benefit Parameters'!$O$27)</f>
        <v/>
      </c>
      <c r="BG312" s="1" t="str">
        <f>IF(BE266="","",'Cost and Benefit Parameters'!$O$27)</f>
        <v/>
      </c>
      <c r="BH312" s="1" t="str">
        <f>IF(BF266="","",'Cost and Benefit Parameters'!$O$27)</f>
        <v/>
      </c>
      <c r="BI312" s="1" t="str">
        <f>IF(BG266="","",'Cost and Benefit Parameters'!$O$27)</f>
        <v/>
      </c>
      <c r="BJ312" s="1" t="str">
        <f>IF(BH266="","",'Cost and Benefit Parameters'!$O$27)</f>
        <v/>
      </c>
      <c r="BK312" s="1" t="str">
        <f>IF(BI266="","",'Cost and Benefit Parameters'!$O$27)</f>
        <v/>
      </c>
      <c r="BL312" s="1" t="str">
        <f>IF(BJ266="","",'Cost and Benefit Parameters'!$O$27)</f>
        <v/>
      </c>
      <c r="BM312" s="1" t="str">
        <f>IF(BK266="","",'Cost and Benefit Parameters'!$O$27)</f>
        <v/>
      </c>
      <c r="BN312" s="1" t="str">
        <f>IF(BL266="","",'Cost and Benefit Parameters'!$O$27)</f>
        <v/>
      </c>
      <c r="BO312" s="1" t="str">
        <f>IF(BM266="","",'Cost and Benefit Parameters'!$O$27)</f>
        <v/>
      </c>
      <c r="BP312" s="1" t="str">
        <f>IF(BN266="","",'Cost and Benefit Parameters'!$O$27)</f>
        <v/>
      </c>
    </row>
    <row r="313" spans="1:72" x14ac:dyDescent="0.55000000000000004">
      <c r="A313" s="642"/>
      <c r="B313" t="s">
        <v>473</v>
      </c>
      <c r="J313" s="1" t="str">
        <f>IF(H267="","",'Cost and Benefit Parameters'!$O$27)</f>
        <v/>
      </c>
      <c r="K313" s="1" t="str">
        <f>IF(I267="","",'Cost and Benefit Parameters'!$O$27)</f>
        <v/>
      </c>
      <c r="L313" s="1" t="str">
        <f>IF(J267="","",'Cost and Benefit Parameters'!$O$27)</f>
        <v/>
      </c>
      <c r="M313" s="1" t="str">
        <f>IF(K267="","",'Cost and Benefit Parameters'!$O$27)</f>
        <v/>
      </c>
      <c r="N313" s="1" t="str">
        <f>IF(L267="","",'Cost and Benefit Parameters'!$O$27)</f>
        <v/>
      </c>
      <c r="O313" s="1" t="str">
        <f>IF(M267="","",'Cost and Benefit Parameters'!$O$27)</f>
        <v/>
      </c>
      <c r="P313" s="1">
        <f>IF(N267="","",'Cost and Benefit Parameters'!$O$27)</f>
        <v>258.50927013450001</v>
      </c>
      <c r="Q313" s="1">
        <f>IF(O267="","",'Cost and Benefit Parameters'!$O$27)</f>
        <v>258.50927013450001</v>
      </c>
      <c r="R313" s="1">
        <f>IF(P267="","",'Cost and Benefit Parameters'!$O$27)</f>
        <v>258.50927013450001</v>
      </c>
      <c r="S313" s="1">
        <f>IF(Q267="","",'Cost and Benefit Parameters'!$O$27)</f>
        <v>258.50927013450001</v>
      </c>
      <c r="T313" s="1">
        <f>IF(R267="","",'Cost and Benefit Parameters'!$O$27)</f>
        <v>258.50927013450001</v>
      </c>
      <c r="U313" s="1">
        <f>IF(S267="","",'Cost and Benefit Parameters'!$O$27)</f>
        <v>258.50927013450001</v>
      </c>
      <c r="V313" s="1">
        <f>IF(T267="","",'Cost and Benefit Parameters'!$O$27)</f>
        <v>258.50927013450001</v>
      </c>
      <c r="W313" s="1">
        <f>IF(U267="","",'Cost and Benefit Parameters'!$O$27)</f>
        <v>258.50927013450001</v>
      </c>
      <c r="X313" s="1">
        <f>IF(V267="","",'Cost and Benefit Parameters'!$O$27)</f>
        <v>258.50927013450001</v>
      </c>
      <c r="Y313" s="1">
        <f>IF(W267="","",'Cost and Benefit Parameters'!$O$27)</f>
        <v>258.50927013450001</v>
      </c>
      <c r="Z313" s="1">
        <f>IF(X267="","",'Cost and Benefit Parameters'!$O$27)</f>
        <v>258.50927013450001</v>
      </c>
      <c r="AA313" s="1">
        <f>IF(Y267="","",'Cost and Benefit Parameters'!$O$27)</f>
        <v>258.50927013450001</v>
      </c>
      <c r="AB313" s="1">
        <f>IF(Z267="","",'Cost and Benefit Parameters'!$O$27)</f>
        <v>258.50927013450001</v>
      </c>
      <c r="AC313" s="1">
        <f>IF(AA267="","",'Cost and Benefit Parameters'!$O$27)</f>
        <v>258.50927013450001</v>
      </c>
      <c r="AD313" s="1">
        <f>IF(AB267="","",'Cost and Benefit Parameters'!$O$27)</f>
        <v>258.50927013450001</v>
      </c>
      <c r="AE313" s="1">
        <f>IF(AC267="","",'Cost and Benefit Parameters'!$O$27)</f>
        <v>258.50927013450001</v>
      </c>
      <c r="AF313" s="1">
        <f>IF(AD267="","",'Cost and Benefit Parameters'!$O$27)</f>
        <v>258.50927013450001</v>
      </c>
      <c r="AG313" s="1">
        <f>IF(AE267="","",'Cost and Benefit Parameters'!$O$27)</f>
        <v>258.50927013450001</v>
      </c>
      <c r="AH313" s="1">
        <f>IF(AF267="","",'Cost and Benefit Parameters'!$O$27)</f>
        <v>258.50927013450001</v>
      </c>
      <c r="AI313" s="1">
        <f>IF(AG267="","",'Cost and Benefit Parameters'!$O$27)</f>
        <v>258.50927013450001</v>
      </c>
      <c r="AJ313" s="1">
        <f>IF(AH267="","",'Cost and Benefit Parameters'!$O$27)</f>
        <v>258.50927013450001</v>
      </c>
      <c r="AK313" s="1">
        <f>IF(AI267="","",'Cost and Benefit Parameters'!$O$27)</f>
        <v>258.50927013450001</v>
      </c>
      <c r="AL313" s="1">
        <f>IF(AJ267="","",'Cost and Benefit Parameters'!$O$27)</f>
        <v>258.50927013450001</v>
      </c>
      <c r="AM313" s="1">
        <f>IF(AK267="","",'Cost and Benefit Parameters'!$O$27)</f>
        <v>258.50927013450001</v>
      </c>
      <c r="AN313" s="1">
        <f>IF(AL267="","",'Cost and Benefit Parameters'!$O$27)</f>
        <v>258.50927013450001</v>
      </c>
      <c r="AO313" s="1">
        <f>IF(AM267="","",'Cost and Benefit Parameters'!$O$27)</f>
        <v>258.50927013450001</v>
      </c>
      <c r="AP313" s="1">
        <f>IF(AN267="","",'Cost and Benefit Parameters'!$O$27)</f>
        <v>258.50927013450001</v>
      </c>
      <c r="AQ313" s="1">
        <f>IF(AO267="","",'Cost and Benefit Parameters'!$O$27)</f>
        <v>258.50927013450001</v>
      </c>
      <c r="AR313" s="1">
        <f>IF(AP267="","",'Cost and Benefit Parameters'!$O$27)</f>
        <v>258.50927013450001</v>
      </c>
      <c r="AS313" s="1">
        <f>IF(AQ267="","",'Cost and Benefit Parameters'!$O$27)</f>
        <v>258.50927013450001</v>
      </c>
      <c r="AT313" s="1">
        <f>IF(AR267="","",'Cost and Benefit Parameters'!$O$27)</f>
        <v>258.50927013450001</v>
      </c>
      <c r="AU313" s="1">
        <f>IF(AS267="","",'Cost and Benefit Parameters'!$O$27)</f>
        <v>258.50927013450001</v>
      </c>
      <c r="AV313" s="1">
        <f>IF(AT267="","",'Cost and Benefit Parameters'!$O$27)</f>
        <v>258.50927013450001</v>
      </c>
      <c r="AW313" s="1">
        <f>IF(AU267="","",'Cost and Benefit Parameters'!$O$27)</f>
        <v>258.50927013450001</v>
      </c>
      <c r="AX313" s="1">
        <f>IF(AV267="","",'Cost and Benefit Parameters'!$O$27)</f>
        <v>258.50927013450001</v>
      </c>
      <c r="AY313" s="1">
        <f>IF(AW267="","",'Cost and Benefit Parameters'!$O$27)</f>
        <v>258.50927013450001</v>
      </c>
      <c r="AZ313" s="1">
        <f>IF(AX267="","",'Cost and Benefit Parameters'!$O$27)</f>
        <v>258.50927013450001</v>
      </c>
      <c r="BA313" s="1">
        <f>IF(AY267="","",'Cost and Benefit Parameters'!$O$27)</f>
        <v>258.50927013450001</v>
      </c>
      <c r="BB313" s="1">
        <f>IF(AZ267="","",'Cost and Benefit Parameters'!$O$27)</f>
        <v>258.50927013450001</v>
      </c>
      <c r="BC313" s="1">
        <f>IF(BA267="","",'Cost and Benefit Parameters'!$O$27)</f>
        <v>258.50927013450001</v>
      </c>
      <c r="BD313" s="1" t="str">
        <f>IF(BB267="","",'Cost and Benefit Parameters'!$O$27)</f>
        <v/>
      </c>
      <c r="BE313" s="1" t="str">
        <f>IF(BC267="","",'Cost and Benefit Parameters'!$O$27)</f>
        <v/>
      </c>
      <c r="BF313" s="1" t="str">
        <f>IF(BD267="","",'Cost and Benefit Parameters'!$O$27)</f>
        <v/>
      </c>
      <c r="BG313" s="1" t="str">
        <f>IF(BE267="","",'Cost and Benefit Parameters'!$O$27)</f>
        <v/>
      </c>
      <c r="BH313" s="1" t="str">
        <f>IF(BF267="","",'Cost and Benefit Parameters'!$O$27)</f>
        <v/>
      </c>
      <c r="BI313" s="1" t="str">
        <f>IF(BG267="","",'Cost and Benefit Parameters'!$O$27)</f>
        <v/>
      </c>
      <c r="BJ313" s="1" t="str">
        <f>IF(BH267="","",'Cost and Benefit Parameters'!$O$27)</f>
        <v/>
      </c>
      <c r="BK313" s="1" t="str">
        <f>IF(BI267="","",'Cost and Benefit Parameters'!$O$27)</f>
        <v/>
      </c>
      <c r="BL313" s="1" t="str">
        <f>IF(BJ267="","",'Cost and Benefit Parameters'!$O$27)</f>
        <v/>
      </c>
      <c r="BM313" s="1" t="str">
        <f>IF(BK267="","",'Cost and Benefit Parameters'!$O$27)</f>
        <v/>
      </c>
      <c r="BN313" s="1" t="str">
        <f>IF(BL267="","",'Cost and Benefit Parameters'!$O$27)</f>
        <v/>
      </c>
      <c r="BO313" s="1" t="str">
        <f>IF(BM267="","",'Cost and Benefit Parameters'!$O$27)</f>
        <v/>
      </c>
      <c r="BP313" s="1" t="str">
        <f>IF(BN267="","",'Cost and Benefit Parameters'!$O$27)</f>
        <v/>
      </c>
    </row>
    <row r="314" spans="1:72" x14ac:dyDescent="0.55000000000000004">
      <c r="A314" s="642"/>
      <c r="B314" t="s">
        <v>474</v>
      </c>
      <c r="J314" s="1" t="str">
        <f>IF(H268="","",'Cost and Benefit Parameters'!$O$27)</f>
        <v/>
      </c>
      <c r="K314" s="1" t="str">
        <f>IF(I268="","",'Cost and Benefit Parameters'!$O$27)</f>
        <v/>
      </c>
      <c r="L314" s="1" t="str">
        <f>IF(J268="","",'Cost and Benefit Parameters'!$O$27)</f>
        <v/>
      </c>
      <c r="M314" s="1" t="str">
        <f>IF(K268="","",'Cost and Benefit Parameters'!$O$27)</f>
        <v/>
      </c>
      <c r="N314" s="1" t="str">
        <f>IF(L268="","",'Cost and Benefit Parameters'!$O$27)</f>
        <v/>
      </c>
      <c r="O314" s="1" t="str">
        <f>IF(M268="","",'Cost and Benefit Parameters'!$O$27)</f>
        <v/>
      </c>
      <c r="P314" s="1" t="str">
        <f>IF(N268="","",'Cost and Benefit Parameters'!$O$27)</f>
        <v/>
      </c>
      <c r="Q314" s="1">
        <f>IF(O268="","",'Cost and Benefit Parameters'!$O$27)</f>
        <v>258.50927013450001</v>
      </c>
      <c r="R314" s="1">
        <f>IF(P268="","",'Cost and Benefit Parameters'!$O$27)</f>
        <v>258.50927013450001</v>
      </c>
      <c r="S314" s="1">
        <f>IF(Q268="","",'Cost and Benefit Parameters'!$O$27)</f>
        <v>258.50927013450001</v>
      </c>
      <c r="T314" s="1">
        <f>IF(R268="","",'Cost and Benefit Parameters'!$O$27)</f>
        <v>258.50927013450001</v>
      </c>
      <c r="U314" s="1">
        <f>IF(S268="","",'Cost and Benefit Parameters'!$O$27)</f>
        <v>258.50927013450001</v>
      </c>
      <c r="V314" s="1">
        <f>IF(T268="","",'Cost and Benefit Parameters'!$O$27)</f>
        <v>258.50927013450001</v>
      </c>
      <c r="W314" s="1">
        <f>IF(U268="","",'Cost and Benefit Parameters'!$O$27)</f>
        <v>258.50927013450001</v>
      </c>
      <c r="X314" s="1">
        <f>IF(V268="","",'Cost and Benefit Parameters'!$O$27)</f>
        <v>258.50927013450001</v>
      </c>
      <c r="Y314" s="1">
        <f>IF(W268="","",'Cost and Benefit Parameters'!$O$27)</f>
        <v>258.50927013450001</v>
      </c>
      <c r="Z314" s="1">
        <f>IF(X268="","",'Cost and Benefit Parameters'!$O$27)</f>
        <v>258.50927013450001</v>
      </c>
      <c r="AA314" s="1">
        <f>IF(Y268="","",'Cost and Benefit Parameters'!$O$27)</f>
        <v>258.50927013450001</v>
      </c>
      <c r="AB314" s="1">
        <f>IF(Z268="","",'Cost and Benefit Parameters'!$O$27)</f>
        <v>258.50927013450001</v>
      </c>
      <c r="AC314" s="1">
        <f>IF(AA268="","",'Cost and Benefit Parameters'!$O$27)</f>
        <v>258.50927013450001</v>
      </c>
      <c r="AD314" s="1">
        <f>IF(AB268="","",'Cost and Benefit Parameters'!$O$27)</f>
        <v>258.50927013450001</v>
      </c>
      <c r="AE314" s="1">
        <f>IF(AC268="","",'Cost and Benefit Parameters'!$O$27)</f>
        <v>258.50927013450001</v>
      </c>
      <c r="AF314" s="1">
        <f>IF(AD268="","",'Cost and Benefit Parameters'!$O$27)</f>
        <v>258.50927013450001</v>
      </c>
      <c r="AG314" s="1">
        <f>IF(AE268="","",'Cost and Benefit Parameters'!$O$27)</f>
        <v>258.50927013450001</v>
      </c>
      <c r="AH314" s="1">
        <f>IF(AF268="","",'Cost and Benefit Parameters'!$O$27)</f>
        <v>258.50927013450001</v>
      </c>
      <c r="AI314" s="1">
        <f>IF(AG268="","",'Cost and Benefit Parameters'!$O$27)</f>
        <v>258.50927013450001</v>
      </c>
      <c r="AJ314" s="1">
        <f>IF(AH268="","",'Cost and Benefit Parameters'!$O$27)</f>
        <v>258.50927013450001</v>
      </c>
      <c r="AK314" s="1">
        <f>IF(AI268="","",'Cost and Benefit Parameters'!$O$27)</f>
        <v>258.50927013450001</v>
      </c>
      <c r="AL314" s="1">
        <f>IF(AJ268="","",'Cost and Benefit Parameters'!$O$27)</f>
        <v>258.50927013450001</v>
      </c>
      <c r="AM314" s="1">
        <f>IF(AK268="","",'Cost and Benefit Parameters'!$O$27)</f>
        <v>258.50927013450001</v>
      </c>
      <c r="AN314" s="1">
        <f>IF(AL268="","",'Cost and Benefit Parameters'!$O$27)</f>
        <v>258.50927013450001</v>
      </c>
      <c r="AO314" s="1">
        <f>IF(AM268="","",'Cost and Benefit Parameters'!$O$27)</f>
        <v>258.50927013450001</v>
      </c>
      <c r="AP314" s="1">
        <f>IF(AN268="","",'Cost and Benefit Parameters'!$O$27)</f>
        <v>258.50927013450001</v>
      </c>
      <c r="AQ314" s="1">
        <f>IF(AO268="","",'Cost and Benefit Parameters'!$O$27)</f>
        <v>258.50927013450001</v>
      </c>
      <c r="AR314" s="1">
        <f>IF(AP268="","",'Cost and Benefit Parameters'!$O$27)</f>
        <v>258.50927013450001</v>
      </c>
      <c r="AS314" s="1">
        <f>IF(AQ268="","",'Cost and Benefit Parameters'!$O$27)</f>
        <v>258.50927013450001</v>
      </c>
      <c r="AT314" s="1">
        <f>IF(AR268="","",'Cost and Benefit Parameters'!$O$27)</f>
        <v>258.50927013450001</v>
      </c>
      <c r="AU314" s="1">
        <f>IF(AS268="","",'Cost and Benefit Parameters'!$O$27)</f>
        <v>258.50927013450001</v>
      </c>
      <c r="AV314" s="1">
        <f>IF(AT268="","",'Cost and Benefit Parameters'!$O$27)</f>
        <v>258.50927013450001</v>
      </c>
      <c r="AW314" s="1">
        <f>IF(AU268="","",'Cost and Benefit Parameters'!$O$27)</f>
        <v>258.50927013450001</v>
      </c>
      <c r="AX314" s="1">
        <f>IF(AV268="","",'Cost and Benefit Parameters'!$O$27)</f>
        <v>258.50927013450001</v>
      </c>
      <c r="AY314" s="1">
        <f>IF(AW268="","",'Cost and Benefit Parameters'!$O$27)</f>
        <v>258.50927013450001</v>
      </c>
      <c r="AZ314" s="1">
        <f>IF(AX268="","",'Cost and Benefit Parameters'!$O$27)</f>
        <v>258.50927013450001</v>
      </c>
      <c r="BA314" s="1">
        <f>IF(AY268="","",'Cost and Benefit Parameters'!$O$27)</f>
        <v>258.50927013450001</v>
      </c>
      <c r="BB314" s="1">
        <f>IF(AZ268="","",'Cost and Benefit Parameters'!$O$27)</f>
        <v>258.50927013450001</v>
      </c>
      <c r="BC314" s="1">
        <f>IF(BA268="","",'Cost and Benefit Parameters'!$O$27)</f>
        <v>258.50927013450001</v>
      </c>
      <c r="BD314" s="1">
        <f>IF(BB268="","",'Cost and Benefit Parameters'!$O$27)</f>
        <v>258.50927013450001</v>
      </c>
      <c r="BE314" s="1" t="str">
        <f>IF(BC268="","",'Cost and Benefit Parameters'!$O$27)</f>
        <v/>
      </c>
      <c r="BF314" s="1" t="str">
        <f>IF(BD268="","",'Cost and Benefit Parameters'!$O$27)</f>
        <v/>
      </c>
      <c r="BG314" s="1" t="str">
        <f>IF(BE268="","",'Cost and Benefit Parameters'!$O$27)</f>
        <v/>
      </c>
      <c r="BH314" s="1" t="str">
        <f>IF(BF268="","",'Cost and Benefit Parameters'!$O$27)</f>
        <v/>
      </c>
      <c r="BI314" s="1" t="str">
        <f>IF(BG268="","",'Cost and Benefit Parameters'!$O$27)</f>
        <v/>
      </c>
      <c r="BJ314" s="1" t="str">
        <f>IF(BH268="","",'Cost and Benefit Parameters'!$O$27)</f>
        <v/>
      </c>
      <c r="BK314" s="1" t="str">
        <f>IF(BI268="","",'Cost and Benefit Parameters'!$O$27)</f>
        <v/>
      </c>
      <c r="BL314" s="1" t="str">
        <f>IF(BJ268="","",'Cost and Benefit Parameters'!$O$27)</f>
        <v/>
      </c>
      <c r="BM314" s="1" t="str">
        <f>IF(BK268="","",'Cost and Benefit Parameters'!$O$27)</f>
        <v/>
      </c>
      <c r="BN314" s="1" t="str">
        <f>IF(BL268="","",'Cost and Benefit Parameters'!$O$27)</f>
        <v/>
      </c>
      <c r="BO314" s="1" t="str">
        <f>IF(BM268="","",'Cost and Benefit Parameters'!$O$27)</f>
        <v/>
      </c>
      <c r="BP314" s="1" t="str">
        <f>IF(BN268="","",'Cost and Benefit Parameters'!$O$27)</f>
        <v/>
      </c>
    </row>
    <row r="315" spans="1:72" x14ac:dyDescent="0.55000000000000004">
      <c r="A315" s="642"/>
      <c r="B315" t="s">
        <v>475</v>
      </c>
      <c r="J315" s="1" t="str">
        <f>IF(H269="","",'Cost and Benefit Parameters'!$O$27)</f>
        <v/>
      </c>
      <c r="K315" s="1" t="str">
        <f>IF(I269="","",'Cost and Benefit Parameters'!$O$27)</f>
        <v/>
      </c>
      <c r="L315" s="1" t="str">
        <f>IF(J269="","",'Cost and Benefit Parameters'!$O$27)</f>
        <v/>
      </c>
      <c r="M315" s="1" t="str">
        <f>IF(K269="","",'Cost and Benefit Parameters'!$O$27)</f>
        <v/>
      </c>
      <c r="N315" s="1" t="str">
        <f>IF(L269="","",'Cost and Benefit Parameters'!$O$27)</f>
        <v/>
      </c>
      <c r="O315" s="1" t="str">
        <f>IF(M269="","",'Cost and Benefit Parameters'!$O$27)</f>
        <v/>
      </c>
      <c r="P315" s="1" t="str">
        <f>IF(N269="","",'Cost and Benefit Parameters'!$O$27)</f>
        <v/>
      </c>
      <c r="Q315" s="1" t="str">
        <f>IF(O269="","",'Cost and Benefit Parameters'!$O$27)</f>
        <v/>
      </c>
      <c r="R315" s="1">
        <f>IF(P269="","",'Cost and Benefit Parameters'!$O$27)</f>
        <v>258.50927013450001</v>
      </c>
      <c r="S315" s="1">
        <f>IF(Q269="","",'Cost and Benefit Parameters'!$O$27)</f>
        <v>258.50927013450001</v>
      </c>
      <c r="T315" s="1">
        <f>IF(R269="","",'Cost and Benefit Parameters'!$O$27)</f>
        <v>258.50927013450001</v>
      </c>
      <c r="U315" s="1">
        <f>IF(S269="","",'Cost and Benefit Parameters'!$O$27)</f>
        <v>258.50927013450001</v>
      </c>
      <c r="V315" s="1">
        <f>IF(T269="","",'Cost and Benefit Parameters'!$O$27)</f>
        <v>258.50927013450001</v>
      </c>
      <c r="W315" s="1">
        <f>IF(U269="","",'Cost and Benefit Parameters'!$O$27)</f>
        <v>258.50927013450001</v>
      </c>
      <c r="X315" s="1">
        <f>IF(V269="","",'Cost and Benefit Parameters'!$O$27)</f>
        <v>258.50927013450001</v>
      </c>
      <c r="Y315" s="1">
        <f>IF(W269="","",'Cost and Benefit Parameters'!$O$27)</f>
        <v>258.50927013450001</v>
      </c>
      <c r="Z315" s="1">
        <f>IF(X269="","",'Cost and Benefit Parameters'!$O$27)</f>
        <v>258.50927013450001</v>
      </c>
      <c r="AA315" s="1">
        <f>IF(Y269="","",'Cost and Benefit Parameters'!$O$27)</f>
        <v>258.50927013450001</v>
      </c>
      <c r="AB315" s="1">
        <f>IF(Z269="","",'Cost and Benefit Parameters'!$O$27)</f>
        <v>258.50927013450001</v>
      </c>
      <c r="AC315" s="1">
        <f>IF(AA269="","",'Cost and Benefit Parameters'!$O$27)</f>
        <v>258.50927013450001</v>
      </c>
      <c r="AD315" s="1">
        <f>IF(AB269="","",'Cost and Benefit Parameters'!$O$27)</f>
        <v>258.50927013450001</v>
      </c>
      <c r="AE315" s="1">
        <f>IF(AC269="","",'Cost and Benefit Parameters'!$O$27)</f>
        <v>258.50927013450001</v>
      </c>
      <c r="AF315" s="1">
        <f>IF(AD269="","",'Cost and Benefit Parameters'!$O$27)</f>
        <v>258.50927013450001</v>
      </c>
      <c r="AG315" s="1">
        <f>IF(AE269="","",'Cost and Benefit Parameters'!$O$27)</f>
        <v>258.50927013450001</v>
      </c>
      <c r="AH315" s="1">
        <f>IF(AF269="","",'Cost and Benefit Parameters'!$O$27)</f>
        <v>258.50927013450001</v>
      </c>
      <c r="AI315" s="1">
        <f>IF(AG269="","",'Cost and Benefit Parameters'!$O$27)</f>
        <v>258.50927013450001</v>
      </c>
      <c r="AJ315" s="1">
        <f>IF(AH269="","",'Cost and Benefit Parameters'!$O$27)</f>
        <v>258.50927013450001</v>
      </c>
      <c r="AK315" s="1">
        <f>IF(AI269="","",'Cost and Benefit Parameters'!$O$27)</f>
        <v>258.50927013450001</v>
      </c>
      <c r="AL315" s="1">
        <f>IF(AJ269="","",'Cost and Benefit Parameters'!$O$27)</f>
        <v>258.50927013450001</v>
      </c>
      <c r="AM315" s="1">
        <f>IF(AK269="","",'Cost and Benefit Parameters'!$O$27)</f>
        <v>258.50927013450001</v>
      </c>
      <c r="AN315" s="1">
        <f>IF(AL269="","",'Cost and Benefit Parameters'!$O$27)</f>
        <v>258.50927013450001</v>
      </c>
      <c r="AO315" s="1">
        <f>IF(AM269="","",'Cost and Benefit Parameters'!$O$27)</f>
        <v>258.50927013450001</v>
      </c>
      <c r="AP315" s="1">
        <f>IF(AN269="","",'Cost and Benefit Parameters'!$O$27)</f>
        <v>258.50927013450001</v>
      </c>
      <c r="AQ315" s="1">
        <f>IF(AO269="","",'Cost and Benefit Parameters'!$O$27)</f>
        <v>258.50927013450001</v>
      </c>
      <c r="AR315" s="1">
        <f>IF(AP269="","",'Cost and Benefit Parameters'!$O$27)</f>
        <v>258.50927013450001</v>
      </c>
      <c r="AS315" s="1">
        <f>IF(AQ269="","",'Cost and Benefit Parameters'!$O$27)</f>
        <v>258.50927013450001</v>
      </c>
      <c r="AT315" s="1">
        <f>IF(AR269="","",'Cost and Benefit Parameters'!$O$27)</f>
        <v>258.50927013450001</v>
      </c>
      <c r="AU315" s="1">
        <f>IF(AS269="","",'Cost and Benefit Parameters'!$O$27)</f>
        <v>258.50927013450001</v>
      </c>
      <c r="AV315" s="1">
        <f>IF(AT269="","",'Cost and Benefit Parameters'!$O$27)</f>
        <v>258.50927013450001</v>
      </c>
      <c r="AW315" s="1">
        <f>IF(AU269="","",'Cost and Benefit Parameters'!$O$27)</f>
        <v>258.50927013450001</v>
      </c>
      <c r="AX315" s="1">
        <f>IF(AV269="","",'Cost and Benefit Parameters'!$O$27)</f>
        <v>258.50927013450001</v>
      </c>
      <c r="AY315" s="1">
        <f>IF(AW269="","",'Cost and Benefit Parameters'!$O$27)</f>
        <v>258.50927013450001</v>
      </c>
      <c r="AZ315" s="1">
        <f>IF(AX269="","",'Cost and Benefit Parameters'!$O$27)</f>
        <v>258.50927013450001</v>
      </c>
      <c r="BA315" s="1">
        <f>IF(AY269="","",'Cost and Benefit Parameters'!$O$27)</f>
        <v>258.50927013450001</v>
      </c>
      <c r="BB315" s="1">
        <f>IF(AZ269="","",'Cost and Benefit Parameters'!$O$27)</f>
        <v>258.50927013450001</v>
      </c>
      <c r="BC315" s="1">
        <f>IF(BA269="","",'Cost and Benefit Parameters'!$O$27)</f>
        <v>258.50927013450001</v>
      </c>
      <c r="BD315" s="1">
        <f>IF(BB269="","",'Cost and Benefit Parameters'!$O$27)</f>
        <v>258.50927013450001</v>
      </c>
      <c r="BE315" s="1">
        <f>IF(BC269="","",'Cost and Benefit Parameters'!$O$27)</f>
        <v>258.50927013450001</v>
      </c>
      <c r="BF315" s="1" t="str">
        <f>IF(BD269="","",'Cost and Benefit Parameters'!$O$27)</f>
        <v/>
      </c>
      <c r="BG315" s="1" t="str">
        <f>IF(BE269="","",'Cost and Benefit Parameters'!$O$27)</f>
        <v/>
      </c>
      <c r="BH315" s="1" t="str">
        <f>IF(BF269="","",'Cost and Benefit Parameters'!$O$27)</f>
        <v/>
      </c>
      <c r="BI315" s="1" t="str">
        <f>IF(BG269="","",'Cost and Benefit Parameters'!$O$27)</f>
        <v/>
      </c>
      <c r="BJ315" s="1" t="str">
        <f>IF(BH269="","",'Cost and Benefit Parameters'!$O$27)</f>
        <v/>
      </c>
      <c r="BK315" s="1" t="str">
        <f>IF(BI269="","",'Cost and Benefit Parameters'!$O$27)</f>
        <v/>
      </c>
      <c r="BL315" s="1" t="str">
        <f>IF(BJ269="","",'Cost and Benefit Parameters'!$O$27)</f>
        <v/>
      </c>
      <c r="BM315" s="1" t="str">
        <f>IF(BK269="","",'Cost and Benefit Parameters'!$O$27)</f>
        <v/>
      </c>
      <c r="BN315" s="1" t="str">
        <f>IF(BL269="","",'Cost and Benefit Parameters'!$O$27)</f>
        <v/>
      </c>
      <c r="BO315" s="1" t="str">
        <f>IF(BM269="","",'Cost and Benefit Parameters'!$O$27)</f>
        <v/>
      </c>
      <c r="BP315" s="1" t="str">
        <f>IF(BN269="","",'Cost and Benefit Parameters'!$O$27)</f>
        <v/>
      </c>
    </row>
    <row r="316" spans="1:72" x14ac:dyDescent="0.55000000000000004">
      <c r="A316" s="642"/>
      <c r="B316" t="s">
        <v>476</v>
      </c>
      <c r="J316" s="1" t="str">
        <f>IF(H270="","",'Cost and Benefit Parameters'!$O$27)</f>
        <v/>
      </c>
      <c r="K316" s="1" t="str">
        <f>IF(I270="","",'Cost and Benefit Parameters'!$O$27)</f>
        <v/>
      </c>
      <c r="L316" s="1" t="str">
        <f>IF(J270="","",'Cost and Benefit Parameters'!$O$27)</f>
        <v/>
      </c>
      <c r="M316" s="1" t="str">
        <f>IF(K270="","",'Cost and Benefit Parameters'!$O$27)</f>
        <v/>
      </c>
      <c r="N316" s="1" t="str">
        <f>IF(L270="","",'Cost and Benefit Parameters'!$O$27)</f>
        <v/>
      </c>
      <c r="O316" s="1" t="str">
        <f>IF(M270="","",'Cost and Benefit Parameters'!$O$27)</f>
        <v/>
      </c>
      <c r="P316" s="1" t="str">
        <f>IF(N270="","",'Cost and Benefit Parameters'!$O$27)</f>
        <v/>
      </c>
      <c r="Q316" s="1" t="str">
        <f>IF(O270="","",'Cost and Benefit Parameters'!$O$27)</f>
        <v/>
      </c>
      <c r="R316" s="1" t="str">
        <f>IF(P270="","",'Cost and Benefit Parameters'!$O$27)</f>
        <v/>
      </c>
      <c r="S316" s="1">
        <f>IF(Q270="","",'Cost and Benefit Parameters'!$O$27)</f>
        <v>258.50927013450001</v>
      </c>
      <c r="T316" s="1">
        <f>IF(R270="","",'Cost and Benefit Parameters'!$O$27)</f>
        <v>258.50927013450001</v>
      </c>
      <c r="U316" s="1">
        <f>IF(S270="","",'Cost and Benefit Parameters'!$O$27)</f>
        <v>258.50927013450001</v>
      </c>
      <c r="V316" s="1">
        <f>IF(T270="","",'Cost and Benefit Parameters'!$O$27)</f>
        <v>258.50927013450001</v>
      </c>
      <c r="W316" s="1">
        <f>IF(U270="","",'Cost and Benefit Parameters'!$O$27)</f>
        <v>258.50927013450001</v>
      </c>
      <c r="X316" s="1">
        <f>IF(V270="","",'Cost and Benefit Parameters'!$O$27)</f>
        <v>258.50927013450001</v>
      </c>
      <c r="Y316" s="1">
        <f>IF(W270="","",'Cost and Benefit Parameters'!$O$27)</f>
        <v>258.50927013450001</v>
      </c>
      <c r="Z316" s="1">
        <f>IF(X270="","",'Cost and Benefit Parameters'!$O$27)</f>
        <v>258.50927013450001</v>
      </c>
      <c r="AA316" s="1">
        <f>IF(Y270="","",'Cost and Benefit Parameters'!$O$27)</f>
        <v>258.50927013450001</v>
      </c>
      <c r="AB316" s="1">
        <f>IF(Z270="","",'Cost and Benefit Parameters'!$O$27)</f>
        <v>258.50927013450001</v>
      </c>
      <c r="AC316" s="1">
        <f>IF(AA270="","",'Cost and Benefit Parameters'!$O$27)</f>
        <v>258.50927013450001</v>
      </c>
      <c r="AD316" s="1">
        <f>IF(AB270="","",'Cost and Benefit Parameters'!$O$27)</f>
        <v>258.50927013450001</v>
      </c>
      <c r="AE316" s="1">
        <f>IF(AC270="","",'Cost and Benefit Parameters'!$O$27)</f>
        <v>258.50927013450001</v>
      </c>
      <c r="AF316" s="1">
        <f>IF(AD270="","",'Cost and Benefit Parameters'!$O$27)</f>
        <v>258.50927013450001</v>
      </c>
      <c r="AG316" s="1">
        <f>IF(AE270="","",'Cost and Benefit Parameters'!$O$27)</f>
        <v>258.50927013450001</v>
      </c>
      <c r="AH316" s="1">
        <f>IF(AF270="","",'Cost and Benefit Parameters'!$O$27)</f>
        <v>258.50927013450001</v>
      </c>
      <c r="AI316" s="1">
        <f>IF(AG270="","",'Cost and Benefit Parameters'!$O$27)</f>
        <v>258.50927013450001</v>
      </c>
      <c r="AJ316" s="1">
        <f>IF(AH270="","",'Cost and Benefit Parameters'!$O$27)</f>
        <v>258.50927013450001</v>
      </c>
      <c r="AK316" s="1">
        <f>IF(AI270="","",'Cost and Benefit Parameters'!$O$27)</f>
        <v>258.50927013450001</v>
      </c>
      <c r="AL316" s="1">
        <f>IF(AJ270="","",'Cost and Benefit Parameters'!$O$27)</f>
        <v>258.50927013450001</v>
      </c>
      <c r="AM316" s="1">
        <f>IF(AK270="","",'Cost and Benefit Parameters'!$O$27)</f>
        <v>258.50927013450001</v>
      </c>
      <c r="AN316" s="1">
        <f>IF(AL270="","",'Cost and Benefit Parameters'!$O$27)</f>
        <v>258.50927013450001</v>
      </c>
      <c r="AO316" s="1">
        <f>IF(AM270="","",'Cost and Benefit Parameters'!$O$27)</f>
        <v>258.50927013450001</v>
      </c>
      <c r="AP316" s="1">
        <f>IF(AN270="","",'Cost and Benefit Parameters'!$O$27)</f>
        <v>258.50927013450001</v>
      </c>
      <c r="AQ316" s="1">
        <f>IF(AO270="","",'Cost and Benefit Parameters'!$O$27)</f>
        <v>258.50927013450001</v>
      </c>
      <c r="AR316" s="1">
        <f>IF(AP270="","",'Cost and Benefit Parameters'!$O$27)</f>
        <v>258.50927013450001</v>
      </c>
      <c r="AS316" s="1">
        <f>IF(AQ270="","",'Cost and Benefit Parameters'!$O$27)</f>
        <v>258.50927013450001</v>
      </c>
      <c r="AT316" s="1">
        <f>IF(AR270="","",'Cost and Benefit Parameters'!$O$27)</f>
        <v>258.50927013450001</v>
      </c>
      <c r="AU316" s="1">
        <f>IF(AS270="","",'Cost and Benefit Parameters'!$O$27)</f>
        <v>258.50927013450001</v>
      </c>
      <c r="AV316" s="1">
        <f>IF(AT270="","",'Cost and Benefit Parameters'!$O$27)</f>
        <v>258.50927013450001</v>
      </c>
      <c r="AW316" s="1">
        <f>IF(AU270="","",'Cost and Benefit Parameters'!$O$27)</f>
        <v>258.50927013450001</v>
      </c>
      <c r="AX316" s="1">
        <f>IF(AV270="","",'Cost and Benefit Parameters'!$O$27)</f>
        <v>258.50927013450001</v>
      </c>
      <c r="AY316" s="1">
        <f>IF(AW270="","",'Cost and Benefit Parameters'!$O$27)</f>
        <v>258.50927013450001</v>
      </c>
      <c r="AZ316" s="1">
        <f>IF(AX270="","",'Cost and Benefit Parameters'!$O$27)</f>
        <v>258.50927013450001</v>
      </c>
      <c r="BA316" s="1">
        <f>IF(AY270="","",'Cost and Benefit Parameters'!$O$27)</f>
        <v>258.50927013450001</v>
      </c>
      <c r="BB316" s="1">
        <f>IF(AZ270="","",'Cost and Benefit Parameters'!$O$27)</f>
        <v>258.50927013450001</v>
      </c>
      <c r="BC316" s="1">
        <f>IF(BA270="","",'Cost and Benefit Parameters'!$O$27)</f>
        <v>258.50927013450001</v>
      </c>
      <c r="BD316" s="1">
        <f>IF(BB270="","",'Cost and Benefit Parameters'!$O$27)</f>
        <v>258.50927013450001</v>
      </c>
      <c r="BE316" s="1">
        <f>IF(BC270="","",'Cost and Benefit Parameters'!$O$27)</f>
        <v>258.50927013450001</v>
      </c>
      <c r="BF316" s="1">
        <f>IF(BD270="","",'Cost and Benefit Parameters'!$O$27)</f>
        <v>258.50927013450001</v>
      </c>
      <c r="BG316" s="1" t="str">
        <f>IF(BE270="","",'Cost and Benefit Parameters'!$O$27)</f>
        <v/>
      </c>
      <c r="BH316" s="1" t="str">
        <f>IF(BF270="","",'Cost and Benefit Parameters'!$O$27)</f>
        <v/>
      </c>
      <c r="BI316" s="1" t="str">
        <f>IF(BG270="","",'Cost and Benefit Parameters'!$O$27)</f>
        <v/>
      </c>
      <c r="BJ316" s="1" t="str">
        <f>IF(BH270="","",'Cost and Benefit Parameters'!$O$27)</f>
        <v/>
      </c>
      <c r="BK316" s="1" t="str">
        <f>IF(BI270="","",'Cost and Benefit Parameters'!$O$27)</f>
        <v/>
      </c>
      <c r="BL316" s="1" t="str">
        <f>IF(BJ270="","",'Cost and Benefit Parameters'!$O$27)</f>
        <v/>
      </c>
      <c r="BM316" s="1" t="str">
        <f>IF(BK270="","",'Cost and Benefit Parameters'!$O$27)</f>
        <v/>
      </c>
      <c r="BN316" s="1" t="str">
        <f>IF(BL270="","",'Cost and Benefit Parameters'!$O$27)</f>
        <v/>
      </c>
      <c r="BO316" s="1" t="str">
        <f>IF(BM270="","",'Cost and Benefit Parameters'!$O$27)</f>
        <v/>
      </c>
      <c r="BP316" s="1" t="str">
        <f>IF(BN270="","",'Cost and Benefit Parameters'!$O$27)</f>
        <v/>
      </c>
    </row>
    <row r="317" spans="1:72" x14ac:dyDescent="0.55000000000000004">
      <c r="A317" s="642"/>
      <c r="B317" t="s">
        <v>477</v>
      </c>
      <c r="J317" s="1" t="str">
        <f>IF(H271="","",'Cost and Benefit Parameters'!$O$27)</f>
        <v/>
      </c>
      <c r="K317" s="1" t="str">
        <f>IF(I271="","",'Cost and Benefit Parameters'!$O$27)</f>
        <v/>
      </c>
      <c r="L317" s="1" t="str">
        <f>IF(J271="","",'Cost and Benefit Parameters'!$O$27)</f>
        <v/>
      </c>
      <c r="M317" s="1" t="str">
        <f>IF(K271="","",'Cost and Benefit Parameters'!$O$27)</f>
        <v/>
      </c>
      <c r="N317" s="1" t="str">
        <f>IF(L271="","",'Cost and Benefit Parameters'!$O$27)</f>
        <v/>
      </c>
      <c r="O317" s="1" t="str">
        <f>IF(M271="","",'Cost and Benefit Parameters'!$O$27)</f>
        <v/>
      </c>
      <c r="P317" s="1" t="str">
        <f>IF(N271="","",'Cost and Benefit Parameters'!$O$27)</f>
        <v/>
      </c>
      <c r="Q317" s="1" t="str">
        <f>IF(O271="","",'Cost and Benefit Parameters'!$O$27)</f>
        <v/>
      </c>
      <c r="R317" s="1" t="str">
        <f>IF(P271="","",'Cost and Benefit Parameters'!$O$27)</f>
        <v/>
      </c>
      <c r="S317" s="1" t="str">
        <f>IF(Q271="","",'Cost and Benefit Parameters'!$O$27)</f>
        <v/>
      </c>
      <c r="T317" s="1">
        <f>IF(R271="","",'Cost and Benefit Parameters'!$O$27)</f>
        <v>258.50927013450001</v>
      </c>
      <c r="U317" s="1">
        <f>IF(S271="","",'Cost and Benefit Parameters'!$O$27)</f>
        <v>258.50927013450001</v>
      </c>
      <c r="V317" s="1">
        <f>IF(T271="","",'Cost and Benefit Parameters'!$O$27)</f>
        <v>258.50927013450001</v>
      </c>
      <c r="W317" s="1">
        <f>IF(U271="","",'Cost and Benefit Parameters'!$O$27)</f>
        <v>258.50927013450001</v>
      </c>
      <c r="X317" s="1">
        <f>IF(V271="","",'Cost and Benefit Parameters'!$O$27)</f>
        <v>258.50927013450001</v>
      </c>
      <c r="Y317" s="1">
        <f>IF(W271="","",'Cost and Benefit Parameters'!$O$27)</f>
        <v>258.50927013450001</v>
      </c>
      <c r="Z317" s="1">
        <f>IF(X271="","",'Cost and Benefit Parameters'!$O$27)</f>
        <v>258.50927013450001</v>
      </c>
      <c r="AA317" s="1">
        <f>IF(Y271="","",'Cost and Benefit Parameters'!$O$27)</f>
        <v>258.50927013450001</v>
      </c>
      <c r="AB317" s="1">
        <f>IF(Z271="","",'Cost and Benefit Parameters'!$O$27)</f>
        <v>258.50927013450001</v>
      </c>
      <c r="AC317" s="1">
        <f>IF(AA271="","",'Cost and Benefit Parameters'!$O$27)</f>
        <v>258.50927013450001</v>
      </c>
      <c r="AD317" s="1">
        <f>IF(AB271="","",'Cost and Benefit Parameters'!$O$27)</f>
        <v>258.50927013450001</v>
      </c>
      <c r="AE317" s="1">
        <f>IF(AC271="","",'Cost and Benefit Parameters'!$O$27)</f>
        <v>258.50927013450001</v>
      </c>
      <c r="AF317" s="1">
        <f>IF(AD271="","",'Cost and Benefit Parameters'!$O$27)</f>
        <v>258.50927013450001</v>
      </c>
      <c r="AG317" s="1">
        <f>IF(AE271="","",'Cost and Benefit Parameters'!$O$27)</f>
        <v>258.50927013450001</v>
      </c>
      <c r="AH317" s="1">
        <f>IF(AF271="","",'Cost and Benefit Parameters'!$O$27)</f>
        <v>258.50927013450001</v>
      </c>
      <c r="AI317" s="1">
        <f>IF(AG271="","",'Cost and Benefit Parameters'!$O$27)</f>
        <v>258.50927013450001</v>
      </c>
      <c r="AJ317" s="1">
        <f>IF(AH271="","",'Cost and Benefit Parameters'!$O$27)</f>
        <v>258.50927013450001</v>
      </c>
      <c r="AK317" s="1">
        <f>IF(AI271="","",'Cost and Benefit Parameters'!$O$27)</f>
        <v>258.50927013450001</v>
      </c>
      <c r="AL317" s="1">
        <f>IF(AJ271="","",'Cost and Benefit Parameters'!$O$27)</f>
        <v>258.50927013450001</v>
      </c>
      <c r="AM317" s="1">
        <f>IF(AK271="","",'Cost and Benefit Parameters'!$O$27)</f>
        <v>258.50927013450001</v>
      </c>
      <c r="AN317" s="1">
        <f>IF(AL271="","",'Cost and Benefit Parameters'!$O$27)</f>
        <v>258.50927013450001</v>
      </c>
      <c r="AO317" s="1">
        <f>IF(AM271="","",'Cost and Benefit Parameters'!$O$27)</f>
        <v>258.50927013450001</v>
      </c>
      <c r="AP317" s="1">
        <f>IF(AN271="","",'Cost and Benefit Parameters'!$O$27)</f>
        <v>258.50927013450001</v>
      </c>
      <c r="AQ317" s="1">
        <f>IF(AO271="","",'Cost and Benefit Parameters'!$O$27)</f>
        <v>258.50927013450001</v>
      </c>
      <c r="AR317" s="1">
        <f>IF(AP271="","",'Cost and Benefit Parameters'!$O$27)</f>
        <v>258.50927013450001</v>
      </c>
      <c r="AS317" s="1">
        <f>IF(AQ271="","",'Cost and Benefit Parameters'!$O$27)</f>
        <v>258.50927013450001</v>
      </c>
      <c r="AT317" s="1">
        <f>IF(AR271="","",'Cost and Benefit Parameters'!$O$27)</f>
        <v>258.50927013450001</v>
      </c>
      <c r="AU317" s="1">
        <f>IF(AS271="","",'Cost and Benefit Parameters'!$O$27)</f>
        <v>258.50927013450001</v>
      </c>
      <c r="AV317" s="1">
        <f>IF(AT271="","",'Cost and Benefit Parameters'!$O$27)</f>
        <v>258.50927013450001</v>
      </c>
      <c r="AW317" s="1">
        <f>IF(AU271="","",'Cost and Benefit Parameters'!$O$27)</f>
        <v>258.50927013450001</v>
      </c>
      <c r="AX317" s="1">
        <f>IF(AV271="","",'Cost and Benefit Parameters'!$O$27)</f>
        <v>258.50927013450001</v>
      </c>
      <c r="AY317" s="1">
        <f>IF(AW271="","",'Cost and Benefit Parameters'!$O$27)</f>
        <v>258.50927013450001</v>
      </c>
      <c r="AZ317" s="1">
        <f>IF(AX271="","",'Cost and Benefit Parameters'!$O$27)</f>
        <v>258.50927013450001</v>
      </c>
      <c r="BA317" s="1">
        <f>IF(AY271="","",'Cost and Benefit Parameters'!$O$27)</f>
        <v>258.50927013450001</v>
      </c>
      <c r="BB317" s="1">
        <f>IF(AZ271="","",'Cost and Benefit Parameters'!$O$27)</f>
        <v>258.50927013450001</v>
      </c>
      <c r="BC317" s="1">
        <f>IF(BA271="","",'Cost and Benefit Parameters'!$O$27)</f>
        <v>258.50927013450001</v>
      </c>
      <c r="BD317" s="1">
        <f>IF(BB271="","",'Cost and Benefit Parameters'!$O$27)</f>
        <v>258.50927013450001</v>
      </c>
      <c r="BE317" s="1">
        <f>IF(BC271="","",'Cost and Benefit Parameters'!$O$27)</f>
        <v>258.50927013450001</v>
      </c>
      <c r="BF317" s="1">
        <f>IF(BD271="","",'Cost and Benefit Parameters'!$O$27)</f>
        <v>258.50927013450001</v>
      </c>
      <c r="BG317" s="1">
        <f>IF(BE271="","",'Cost and Benefit Parameters'!$O$27)</f>
        <v>258.50927013450001</v>
      </c>
      <c r="BH317" s="1" t="str">
        <f>IF(BF271="","",'Cost and Benefit Parameters'!$O$27)</f>
        <v/>
      </c>
      <c r="BI317" s="1" t="str">
        <f>IF(BG271="","",'Cost and Benefit Parameters'!$O$27)</f>
        <v/>
      </c>
      <c r="BJ317" s="1" t="str">
        <f>IF(BH271="","",'Cost and Benefit Parameters'!$O$27)</f>
        <v/>
      </c>
      <c r="BK317" s="1" t="str">
        <f>IF(BI271="","",'Cost and Benefit Parameters'!$O$27)</f>
        <v/>
      </c>
      <c r="BL317" s="1" t="str">
        <f>IF(BJ271="","",'Cost and Benefit Parameters'!$O$27)</f>
        <v/>
      </c>
      <c r="BM317" s="1" t="str">
        <f>IF(BK271="","",'Cost and Benefit Parameters'!$O$27)</f>
        <v/>
      </c>
      <c r="BN317" s="1" t="str">
        <f>IF(BL271="","",'Cost and Benefit Parameters'!$O$27)</f>
        <v/>
      </c>
      <c r="BO317" s="1" t="str">
        <f>IF(BM271="","",'Cost and Benefit Parameters'!$O$27)</f>
        <v/>
      </c>
      <c r="BP317" s="1" t="str">
        <f>IF(BN271="","",'Cost and Benefit Parameters'!$O$27)</f>
        <v/>
      </c>
    </row>
    <row r="318" spans="1:72" x14ac:dyDescent="0.55000000000000004">
      <c r="A318" s="642"/>
      <c r="B318" t="s">
        <v>478</v>
      </c>
      <c r="J318" s="1" t="str">
        <f>IF(H272="","",'Cost and Benefit Parameters'!$O$27)</f>
        <v/>
      </c>
      <c r="K318" s="1" t="str">
        <f>IF(I272="","",'Cost and Benefit Parameters'!$O$27)</f>
        <v/>
      </c>
      <c r="L318" s="1" t="str">
        <f>IF(J272="","",'Cost and Benefit Parameters'!$O$27)</f>
        <v/>
      </c>
      <c r="M318" s="1" t="str">
        <f>IF(K272="","",'Cost and Benefit Parameters'!$O$27)</f>
        <v/>
      </c>
      <c r="N318" s="1" t="str">
        <f>IF(L272="","",'Cost and Benefit Parameters'!$O$27)</f>
        <v/>
      </c>
      <c r="O318" s="1" t="str">
        <f>IF(M272="","",'Cost and Benefit Parameters'!$O$27)</f>
        <v/>
      </c>
      <c r="P318" s="1" t="str">
        <f>IF(N272="","",'Cost and Benefit Parameters'!$O$27)</f>
        <v/>
      </c>
      <c r="Q318" s="1" t="str">
        <f>IF(O272="","",'Cost and Benefit Parameters'!$O$27)</f>
        <v/>
      </c>
      <c r="R318" s="1" t="str">
        <f>IF(P272="","",'Cost and Benefit Parameters'!$O$27)</f>
        <v/>
      </c>
      <c r="S318" s="1" t="str">
        <f>IF(Q272="","",'Cost and Benefit Parameters'!$O$27)</f>
        <v/>
      </c>
      <c r="T318" s="1" t="str">
        <f>IF(R272="","",'Cost and Benefit Parameters'!$O$27)</f>
        <v/>
      </c>
      <c r="U318" s="1">
        <f>IF(S272="","",'Cost and Benefit Parameters'!$O$27)</f>
        <v>258.50927013450001</v>
      </c>
      <c r="V318" s="1">
        <f>IF(T272="","",'Cost and Benefit Parameters'!$O$27)</f>
        <v>258.50927013450001</v>
      </c>
      <c r="W318" s="1">
        <f>IF(U272="","",'Cost and Benefit Parameters'!$O$27)</f>
        <v>258.50927013450001</v>
      </c>
      <c r="X318" s="1">
        <f>IF(V272="","",'Cost and Benefit Parameters'!$O$27)</f>
        <v>258.50927013450001</v>
      </c>
      <c r="Y318" s="1">
        <f>IF(W272="","",'Cost and Benefit Parameters'!$O$27)</f>
        <v>258.50927013450001</v>
      </c>
      <c r="Z318" s="1">
        <f>IF(X272="","",'Cost and Benefit Parameters'!$O$27)</f>
        <v>258.50927013450001</v>
      </c>
      <c r="AA318" s="1">
        <f>IF(Y272="","",'Cost and Benefit Parameters'!$O$27)</f>
        <v>258.50927013450001</v>
      </c>
      <c r="AB318" s="1">
        <f>IF(Z272="","",'Cost and Benefit Parameters'!$O$27)</f>
        <v>258.50927013450001</v>
      </c>
      <c r="AC318" s="1">
        <f>IF(AA272="","",'Cost and Benefit Parameters'!$O$27)</f>
        <v>258.50927013450001</v>
      </c>
      <c r="AD318" s="1">
        <f>IF(AB272="","",'Cost and Benefit Parameters'!$O$27)</f>
        <v>258.50927013450001</v>
      </c>
      <c r="AE318" s="1">
        <f>IF(AC272="","",'Cost and Benefit Parameters'!$O$27)</f>
        <v>258.50927013450001</v>
      </c>
      <c r="AF318" s="1">
        <f>IF(AD272="","",'Cost and Benefit Parameters'!$O$27)</f>
        <v>258.50927013450001</v>
      </c>
      <c r="AG318" s="1">
        <f>IF(AE272="","",'Cost and Benefit Parameters'!$O$27)</f>
        <v>258.50927013450001</v>
      </c>
      <c r="AH318" s="1">
        <f>IF(AF272="","",'Cost and Benefit Parameters'!$O$27)</f>
        <v>258.50927013450001</v>
      </c>
      <c r="AI318" s="1">
        <f>IF(AG272="","",'Cost and Benefit Parameters'!$O$27)</f>
        <v>258.50927013450001</v>
      </c>
      <c r="AJ318" s="1">
        <f>IF(AH272="","",'Cost and Benefit Parameters'!$O$27)</f>
        <v>258.50927013450001</v>
      </c>
      <c r="AK318" s="1">
        <f>IF(AI272="","",'Cost and Benefit Parameters'!$O$27)</f>
        <v>258.50927013450001</v>
      </c>
      <c r="AL318" s="1">
        <f>IF(AJ272="","",'Cost and Benefit Parameters'!$O$27)</f>
        <v>258.50927013450001</v>
      </c>
      <c r="AM318" s="1">
        <f>IF(AK272="","",'Cost and Benefit Parameters'!$O$27)</f>
        <v>258.50927013450001</v>
      </c>
      <c r="AN318" s="1">
        <f>IF(AL272="","",'Cost and Benefit Parameters'!$O$27)</f>
        <v>258.50927013450001</v>
      </c>
      <c r="AO318" s="1">
        <f>IF(AM272="","",'Cost and Benefit Parameters'!$O$27)</f>
        <v>258.50927013450001</v>
      </c>
      <c r="AP318" s="1">
        <f>IF(AN272="","",'Cost and Benefit Parameters'!$O$27)</f>
        <v>258.50927013450001</v>
      </c>
      <c r="AQ318" s="1">
        <f>IF(AO272="","",'Cost and Benefit Parameters'!$O$27)</f>
        <v>258.50927013450001</v>
      </c>
      <c r="AR318" s="1">
        <f>IF(AP272="","",'Cost and Benefit Parameters'!$O$27)</f>
        <v>258.50927013450001</v>
      </c>
      <c r="AS318" s="1">
        <f>IF(AQ272="","",'Cost and Benefit Parameters'!$O$27)</f>
        <v>258.50927013450001</v>
      </c>
      <c r="AT318" s="1">
        <f>IF(AR272="","",'Cost and Benefit Parameters'!$O$27)</f>
        <v>258.50927013450001</v>
      </c>
      <c r="AU318" s="1">
        <f>IF(AS272="","",'Cost and Benefit Parameters'!$O$27)</f>
        <v>258.50927013450001</v>
      </c>
      <c r="AV318" s="1">
        <f>IF(AT272="","",'Cost and Benefit Parameters'!$O$27)</f>
        <v>258.50927013450001</v>
      </c>
      <c r="AW318" s="1">
        <f>IF(AU272="","",'Cost and Benefit Parameters'!$O$27)</f>
        <v>258.50927013450001</v>
      </c>
      <c r="AX318" s="1">
        <f>IF(AV272="","",'Cost and Benefit Parameters'!$O$27)</f>
        <v>258.50927013450001</v>
      </c>
      <c r="AY318" s="1">
        <f>IF(AW272="","",'Cost and Benefit Parameters'!$O$27)</f>
        <v>258.50927013450001</v>
      </c>
      <c r="AZ318" s="1">
        <f>IF(AX272="","",'Cost and Benefit Parameters'!$O$27)</f>
        <v>258.50927013450001</v>
      </c>
      <c r="BA318" s="1">
        <f>IF(AY272="","",'Cost and Benefit Parameters'!$O$27)</f>
        <v>258.50927013450001</v>
      </c>
      <c r="BB318" s="1">
        <f>IF(AZ272="","",'Cost and Benefit Parameters'!$O$27)</f>
        <v>258.50927013450001</v>
      </c>
      <c r="BC318" s="1">
        <f>IF(BA272="","",'Cost and Benefit Parameters'!$O$27)</f>
        <v>258.50927013450001</v>
      </c>
      <c r="BD318" s="1">
        <f>IF(BB272="","",'Cost and Benefit Parameters'!$O$27)</f>
        <v>258.50927013450001</v>
      </c>
      <c r="BE318" s="1">
        <f>IF(BC272="","",'Cost and Benefit Parameters'!$O$27)</f>
        <v>258.50927013450001</v>
      </c>
      <c r="BF318" s="1">
        <f>IF(BD272="","",'Cost and Benefit Parameters'!$O$27)</f>
        <v>258.50927013450001</v>
      </c>
      <c r="BG318" s="1">
        <f>IF(BE272="","",'Cost and Benefit Parameters'!$O$27)</f>
        <v>258.50927013450001</v>
      </c>
      <c r="BH318" s="1">
        <f>IF(BF272="","",'Cost and Benefit Parameters'!$O$27)</f>
        <v>258.50927013450001</v>
      </c>
      <c r="BI318" s="1" t="str">
        <f>IF(BG272="","",'Cost and Benefit Parameters'!$O$27)</f>
        <v/>
      </c>
      <c r="BJ318" s="1" t="str">
        <f>IF(BH272="","",'Cost and Benefit Parameters'!$O$27)</f>
        <v/>
      </c>
      <c r="BK318" s="1" t="str">
        <f>IF(BI272="","",'Cost and Benefit Parameters'!$O$27)</f>
        <v/>
      </c>
      <c r="BL318" s="1" t="str">
        <f>IF(BJ272="","",'Cost and Benefit Parameters'!$O$27)</f>
        <v/>
      </c>
      <c r="BM318" s="1" t="str">
        <f>IF(BK272="","",'Cost and Benefit Parameters'!$O$27)</f>
        <v/>
      </c>
      <c r="BN318" s="1" t="str">
        <f>IF(BL272="","",'Cost and Benefit Parameters'!$O$27)</f>
        <v/>
      </c>
      <c r="BO318" s="1" t="str">
        <f>IF(BM272="","",'Cost and Benefit Parameters'!$O$27)</f>
        <v/>
      </c>
      <c r="BP318" s="1" t="str">
        <f>IF(BN272="","",'Cost and Benefit Parameters'!$O$27)</f>
        <v/>
      </c>
    </row>
    <row r="319" spans="1:72" x14ac:dyDescent="0.55000000000000004">
      <c r="A319" s="642"/>
      <c r="B319" t="s">
        <v>479</v>
      </c>
      <c r="J319" s="1" t="str">
        <f>IF(H273="","",'Cost and Benefit Parameters'!$O$27)</f>
        <v/>
      </c>
      <c r="K319" s="1" t="str">
        <f>IF(I273="","",'Cost and Benefit Parameters'!$O$27)</f>
        <v/>
      </c>
      <c r="L319" s="1" t="str">
        <f>IF(J273="","",'Cost and Benefit Parameters'!$O$27)</f>
        <v/>
      </c>
      <c r="M319" s="1" t="str">
        <f>IF(K273="","",'Cost and Benefit Parameters'!$O$27)</f>
        <v/>
      </c>
      <c r="N319" s="1" t="str">
        <f>IF(L273="","",'Cost and Benefit Parameters'!$O$27)</f>
        <v/>
      </c>
      <c r="O319" s="1" t="str">
        <f>IF(M273="","",'Cost and Benefit Parameters'!$O$27)</f>
        <v/>
      </c>
      <c r="P319" s="1" t="str">
        <f>IF(N273="","",'Cost and Benefit Parameters'!$O$27)</f>
        <v/>
      </c>
      <c r="Q319" s="1" t="str">
        <f>IF(O273="","",'Cost and Benefit Parameters'!$O$27)</f>
        <v/>
      </c>
      <c r="R319" s="1" t="str">
        <f>IF(P273="","",'Cost and Benefit Parameters'!$O$27)</f>
        <v/>
      </c>
      <c r="S319" s="1" t="str">
        <f>IF(Q273="","",'Cost and Benefit Parameters'!$O$27)</f>
        <v/>
      </c>
      <c r="T319" s="1" t="str">
        <f>IF(R273="","",'Cost and Benefit Parameters'!$O$27)</f>
        <v/>
      </c>
      <c r="U319" s="1" t="str">
        <f>IF(S273="","",'Cost and Benefit Parameters'!$O$27)</f>
        <v/>
      </c>
      <c r="V319" s="1">
        <f>IF(T273="","",'Cost and Benefit Parameters'!$O$27)</f>
        <v>258.50927013450001</v>
      </c>
      <c r="W319" s="1">
        <f>IF(U273="","",'Cost and Benefit Parameters'!$O$27)</f>
        <v>258.50927013450001</v>
      </c>
      <c r="X319" s="1">
        <f>IF(V273="","",'Cost and Benefit Parameters'!$O$27)</f>
        <v>258.50927013450001</v>
      </c>
      <c r="Y319" s="1">
        <f>IF(W273="","",'Cost and Benefit Parameters'!$O$27)</f>
        <v>258.50927013450001</v>
      </c>
      <c r="Z319" s="1">
        <f>IF(X273="","",'Cost and Benefit Parameters'!$O$27)</f>
        <v>258.50927013450001</v>
      </c>
      <c r="AA319" s="1">
        <f>IF(Y273="","",'Cost and Benefit Parameters'!$O$27)</f>
        <v>258.50927013450001</v>
      </c>
      <c r="AB319" s="1">
        <f>IF(Z273="","",'Cost and Benefit Parameters'!$O$27)</f>
        <v>258.50927013450001</v>
      </c>
      <c r="AC319" s="1">
        <f>IF(AA273="","",'Cost and Benefit Parameters'!$O$27)</f>
        <v>258.50927013450001</v>
      </c>
      <c r="AD319" s="1">
        <f>IF(AB273="","",'Cost and Benefit Parameters'!$O$27)</f>
        <v>258.50927013450001</v>
      </c>
      <c r="AE319" s="1">
        <f>IF(AC273="","",'Cost and Benefit Parameters'!$O$27)</f>
        <v>258.50927013450001</v>
      </c>
      <c r="AF319" s="1">
        <f>IF(AD273="","",'Cost and Benefit Parameters'!$O$27)</f>
        <v>258.50927013450001</v>
      </c>
      <c r="AG319" s="1">
        <f>IF(AE273="","",'Cost and Benefit Parameters'!$O$27)</f>
        <v>258.50927013450001</v>
      </c>
      <c r="AH319" s="1">
        <f>IF(AF273="","",'Cost and Benefit Parameters'!$O$27)</f>
        <v>258.50927013450001</v>
      </c>
      <c r="AI319" s="1">
        <f>IF(AG273="","",'Cost and Benefit Parameters'!$O$27)</f>
        <v>258.50927013450001</v>
      </c>
      <c r="AJ319" s="1">
        <f>IF(AH273="","",'Cost and Benefit Parameters'!$O$27)</f>
        <v>258.50927013450001</v>
      </c>
      <c r="AK319" s="1">
        <f>IF(AI273="","",'Cost and Benefit Parameters'!$O$27)</f>
        <v>258.50927013450001</v>
      </c>
      <c r="AL319" s="1">
        <f>IF(AJ273="","",'Cost and Benefit Parameters'!$O$27)</f>
        <v>258.50927013450001</v>
      </c>
      <c r="AM319" s="1">
        <f>IF(AK273="","",'Cost and Benefit Parameters'!$O$27)</f>
        <v>258.50927013450001</v>
      </c>
      <c r="AN319" s="1">
        <f>IF(AL273="","",'Cost and Benefit Parameters'!$O$27)</f>
        <v>258.50927013450001</v>
      </c>
      <c r="AO319" s="1">
        <f>IF(AM273="","",'Cost and Benefit Parameters'!$O$27)</f>
        <v>258.50927013450001</v>
      </c>
      <c r="AP319" s="1">
        <f>IF(AN273="","",'Cost and Benefit Parameters'!$O$27)</f>
        <v>258.50927013450001</v>
      </c>
      <c r="AQ319" s="1">
        <f>IF(AO273="","",'Cost and Benefit Parameters'!$O$27)</f>
        <v>258.50927013450001</v>
      </c>
      <c r="AR319" s="1">
        <f>IF(AP273="","",'Cost and Benefit Parameters'!$O$27)</f>
        <v>258.50927013450001</v>
      </c>
      <c r="AS319" s="1">
        <f>IF(AQ273="","",'Cost and Benefit Parameters'!$O$27)</f>
        <v>258.50927013450001</v>
      </c>
      <c r="AT319" s="1">
        <f>IF(AR273="","",'Cost and Benefit Parameters'!$O$27)</f>
        <v>258.50927013450001</v>
      </c>
      <c r="AU319" s="1">
        <f>IF(AS273="","",'Cost and Benefit Parameters'!$O$27)</f>
        <v>258.50927013450001</v>
      </c>
      <c r="AV319" s="1">
        <f>IF(AT273="","",'Cost and Benefit Parameters'!$O$27)</f>
        <v>258.50927013450001</v>
      </c>
      <c r="AW319" s="1">
        <f>IF(AU273="","",'Cost and Benefit Parameters'!$O$27)</f>
        <v>258.50927013450001</v>
      </c>
      <c r="AX319" s="1">
        <f>IF(AV273="","",'Cost and Benefit Parameters'!$O$27)</f>
        <v>258.50927013450001</v>
      </c>
      <c r="AY319" s="1">
        <f>IF(AW273="","",'Cost and Benefit Parameters'!$O$27)</f>
        <v>258.50927013450001</v>
      </c>
      <c r="AZ319" s="1">
        <f>IF(AX273="","",'Cost and Benefit Parameters'!$O$27)</f>
        <v>258.50927013450001</v>
      </c>
      <c r="BA319" s="1">
        <f>IF(AY273="","",'Cost and Benefit Parameters'!$O$27)</f>
        <v>258.50927013450001</v>
      </c>
      <c r="BB319" s="1">
        <f>IF(AZ273="","",'Cost and Benefit Parameters'!$O$27)</f>
        <v>258.50927013450001</v>
      </c>
      <c r="BC319" s="1">
        <f>IF(BA273="","",'Cost and Benefit Parameters'!$O$27)</f>
        <v>258.50927013450001</v>
      </c>
      <c r="BD319" s="1">
        <f>IF(BB273="","",'Cost and Benefit Parameters'!$O$27)</f>
        <v>258.50927013450001</v>
      </c>
      <c r="BE319" s="1">
        <f>IF(BC273="","",'Cost and Benefit Parameters'!$O$27)</f>
        <v>258.50927013450001</v>
      </c>
      <c r="BF319" s="1">
        <f>IF(BD273="","",'Cost and Benefit Parameters'!$O$27)</f>
        <v>258.50927013450001</v>
      </c>
      <c r="BG319" s="1">
        <f>IF(BE273="","",'Cost and Benefit Parameters'!$O$27)</f>
        <v>258.50927013450001</v>
      </c>
      <c r="BH319" s="1">
        <f>IF(BF273="","",'Cost and Benefit Parameters'!$O$27)</f>
        <v>258.50927013450001</v>
      </c>
      <c r="BI319" s="1">
        <f>IF(BG273="","",'Cost and Benefit Parameters'!$O$27)</f>
        <v>258.50927013450001</v>
      </c>
      <c r="BJ319" s="1" t="str">
        <f>IF(BH273="","",'Cost and Benefit Parameters'!$O$27)</f>
        <v/>
      </c>
      <c r="BK319" s="1" t="str">
        <f>IF(BI273="","",'Cost and Benefit Parameters'!$O$27)</f>
        <v/>
      </c>
      <c r="BL319" s="1" t="str">
        <f>IF(BJ273="","",'Cost and Benefit Parameters'!$O$27)</f>
        <v/>
      </c>
      <c r="BM319" s="1" t="str">
        <f>IF(BK273="","",'Cost and Benefit Parameters'!$O$27)</f>
        <v/>
      </c>
      <c r="BN319" s="1" t="str">
        <f>IF(BL273="","",'Cost and Benefit Parameters'!$O$27)</f>
        <v/>
      </c>
      <c r="BO319" s="1" t="str">
        <f>IF(BM273="","",'Cost and Benefit Parameters'!$O$27)</f>
        <v/>
      </c>
      <c r="BP319" s="1" t="str">
        <f>IF(BN273="","",'Cost and Benefit Parameters'!$O$27)</f>
        <v/>
      </c>
    </row>
    <row r="320" spans="1:72" x14ac:dyDescent="0.55000000000000004">
      <c r="A320" s="642"/>
      <c r="B320" t="s">
        <v>480</v>
      </c>
      <c r="J320" s="1" t="str">
        <f>IF(H274="","",'Cost and Benefit Parameters'!$O$27)</f>
        <v/>
      </c>
      <c r="K320" s="1" t="str">
        <f>IF(I274="","",'Cost and Benefit Parameters'!$O$27)</f>
        <v/>
      </c>
      <c r="L320" s="1" t="str">
        <f>IF(J274="","",'Cost and Benefit Parameters'!$O$27)</f>
        <v/>
      </c>
      <c r="M320" s="1" t="str">
        <f>IF(K274="","",'Cost and Benefit Parameters'!$O$27)</f>
        <v/>
      </c>
      <c r="N320" s="1" t="str">
        <f>IF(L274="","",'Cost and Benefit Parameters'!$O$27)</f>
        <v/>
      </c>
      <c r="O320" s="1" t="str">
        <f>IF(M274="","",'Cost and Benefit Parameters'!$O$27)</f>
        <v/>
      </c>
      <c r="P320" s="1" t="str">
        <f>IF(N274="","",'Cost and Benefit Parameters'!$O$27)</f>
        <v/>
      </c>
      <c r="Q320" s="1" t="str">
        <f>IF(O274="","",'Cost and Benefit Parameters'!$O$27)</f>
        <v/>
      </c>
      <c r="R320" s="1" t="str">
        <f>IF(P274="","",'Cost and Benefit Parameters'!$O$27)</f>
        <v/>
      </c>
      <c r="S320" s="1" t="str">
        <f>IF(Q274="","",'Cost and Benefit Parameters'!$O$27)</f>
        <v/>
      </c>
      <c r="T320" s="1" t="str">
        <f>IF(R274="","",'Cost and Benefit Parameters'!$O$27)</f>
        <v/>
      </c>
      <c r="U320" s="1" t="str">
        <f>IF(S274="","",'Cost and Benefit Parameters'!$O$27)</f>
        <v/>
      </c>
      <c r="V320" s="1" t="str">
        <f>IF(T274="","",'Cost and Benefit Parameters'!$O$27)</f>
        <v/>
      </c>
      <c r="W320" s="1">
        <f>IF(U274="","",'Cost and Benefit Parameters'!$O$27)</f>
        <v>258.50927013450001</v>
      </c>
      <c r="X320" s="1">
        <f>IF(V274="","",'Cost and Benefit Parameters'!$O$27)</f>
        <v>258.50927013450001</v>
      </c>
      <c r="Y320" s="1">
        <f>IF(W274="","",'Cost and Benefit Parameters'!$O$27)</f>
        <v>258.50927013450001</v>
      </c>
      <c r="Z320" s="1">
        <f>IF(X274="","",'Cost and Benefit Parameters'!$O$27)</f>
        <v>258.50927013450001</v>
      </c>
      <c r="AA320" s="1">
        <f>IF(Y274="","",'Cost and Benefit Parameters'!$O$27)</f>
        <v>258.50927013450001</v>
      </c>
      <c r="AB320" s="1">
        <f>IF(Z274="","",'Cost and Benefit Parameters'!$O$27)</f>
        <v>258.50927013450001</v>
      </c>
      <c r="AC320" s="1">
        <f>IF(AA274="","",'Cost and Benefit Parameters'!$O$27)</f>
        <v>258.50927013450001</v>
      </c>
      <c r="AD320" s="1">
        <f>IF(AB274="","",'Cost and Benefit Parameters'!$O$27)</f>
        <v>258.50927013450001</v>
      </c>
      <c r="AE320" s="1">
        <f>IF(AC274="","",'Cost and Benefit Parameters'!$O$27)</f>
        <v>258.50927013450001</v>
      </c>
      <c r="AF320" s="1">
        <f>IF(AD274="","",'Cost and Benefit Parameters'!$O$27)</f>
        <v>258.50927013450001</v>
      </c>
      <c r="AG320" s="1">
        <f>IF(AE274="","",'Cost and Benefit Parameters'!$O$27)</f>
        <v>258.50927013450001</v>
      </c>
      <c r="AH320" s="1">
        <f>IF(AF274="","",'Cost and Benefit Parameters'!$O$27)</f>
        <v>258.50927013450001</v>
      </c>
      <c r="AI320" s="1">
        <f>IF(AG274="","",'Cost and Benefit Parameters'!$O$27)</f>
        <v>258.50927013450001</v>
      </c>
      <c r="AJ320" s="1">
        <f>IF(AH274="","",'Cost and Benefit Parameters'!$O$27)</f>
        <v>258.50927013450001</v>
      </c>
      <c r="AK320" s="1">
        <f>IF(AI274="","",'Cost and Benefit Parameters'!$O$27)</f>
        <v>258.50927013450001</v>
      </c>
      <c r="AL320" s="1">
        <f>IF(AJ274="","",'Cost and Benefit Parameters'!$O$27)</f>
        <v>258.50927013450001</v>
      </c>
      <c r="AM320" s="1">
        <f>IF(AK274="","",'Cost and Benefit Parameters'!$O$27)</f>
        <v>258.50927013450001</v>
      </c>
      <c r="AN320" s="1">
        <f>IF(AL274="","",'Cost and Benefit Parameters'!$O$27)</f>
        <v>258.50927013450001</v>
      </c>
      <c r="AO320" s="1">
        <f>IF(AM274="","",'Cost and Benefit Parameters'!$O$27)</f>
        <v>258.50927013450001</v>
      </c>
      <c r="AP320" s="1">
        <f>IF(AN274="","",'Cost and Benefit Parameters'!$O$27)</f>
        <v>258.50927013450001</v>
      </c>
      <c r="AQ320" s="1">
        <f>IF(AO274="","",'Cost and Benefit Parameters'!$O$27)</f>
        <v>258.50927013450001</v>
      </c>
      <c r="AR320" s="1">
        <f>IF(AP274="","",'Cost and Benefit Parameters'!$O$27)</f>
        <v>258.50927013450001</v>
      </c>
      <c r="AS320" s="1">
        <f>IF(AQ274="","",'Cost and Benefit Parameters'!$O$27)</f>
        <v>258.50927013450001</v>
      </c>
      <c r="AT320" s="1">
        <f>IF(AR274="","",'Cost and Benefit Parameters'!$O$27)</f>
        <v>258.50927013450001</v>
      </c>
      <c r="AU320" s="1">
        <f>IF(AS274="","",'Cost and Benefit Parameters'!$O$27)</f>
        <v>258.50927013450001</v>
      </c>
      <c r="AV320" s="1">
        <f>IF(AT274="","",'Cost and Benefit Parameters'!$O$27)</f>
        <v>258.50927013450001</v>
      </c>
      <c r="AW320" s="1">
        <f>IF(AU274="","",'Cost and Benefit Parameters'!$O$27)</f>
        <v>258.50927013450001</v>
      </c>
      <c r="AX320" s="1">
        <f>IF(AV274="","",'Cost and Benefit Parameters'!$O$27)</f>
        <v>258.50927013450001</v>
      </c>
      <c r="AY320" s="1">
        <f>IF(AW274="","",'Cost and Benefit Parameters'!$O$27)</f>
        <v>258.50927013450001</v>
      </c>
      <c r="AZ320" s="1">
        <f>IF(AX274="","",'Cost and Benefit Parameters'!$O$27)</f>
        <v>258.50927013450001</v>
      </c>
      <c r="BA320" s="1">
        <f>IF(AY274="","",'Cost and Benefit Parameters'!$O$27)</f>
        <v>258.50927013450001</v>
      </c>
      <c r="BB320" s="1">
        <f>IF(AZ274="","",'Cost and Benefit Parameters'!$O$27)</f>
        <v>258.50927013450001</v>
      </c>
      <c r="BC320" s="1">
        <f>IF(BA274="","",'Cost and Benefit Parameters'!$O$27)</f>
        <v>258.50927013450001</v>
      </c>
      <c r="BD320" s="1">
        <f>IF(BB274="","",'Cost and Benefit Parameters'!$O$27)</f>
        <v>258.50927013450001</v>
      </c>
      <c r="BE320" s="1">
        <f>IF(BC274="","",'Cost and Benefit Parameters'!$O$27)</f>
        <v>258.50927013450001</v>
      </c>
      <c r="BF320" s="1">
        <f>IF(BD274="","",'Cost and Benefit Parameters'!$O$27)</f>
        <v>258.50927013450001</v>
      </c>
      <c r="BG320" s="1">
        <f>IF(BE274="","",'Cost and Benefit Parameters'!$O$27)</f>
        <v>258.50927013450001</v>
      </c>
      <c r="BH320" s="1">
        <f>IF(BF274="","",'Cost and Benefit Parameters'!$O$27)</f>
        <v>258.50927013450001</v>
      </c>
      <c r="BI320" s="1">
        <f>IF(BG274="","",'Cost and Benefit Parameters'!$O$27)</f>
        <v>258.50927013450001</v>
      </c>
      <c r="BJ320" s="1">
        <f>IF(BH274="","",'Cost and Benefit Parameters'!$O$27)</f>
        <v>258.50927013450001</v>
      </c>
      <c r="BK320" s="1" t="str">
        <f>IF(BI274="","",'Cost and Benefit Parameters'!$O$27)</f>
        <v/>
      </c>
      <c r="BL320" s="1" t="str">
        <f>IF(BJ274="","",'Cost and Benefit Parameters'!$O$27)</f>
        <v/>
      </c>
      <c r="BM320" s="1" t="str">
        <f>IF(BK274="","",'Cost and Benefit Parameters'!$O$27)</f>
        <v/>
      </c>
      <c r="BN320" s="1" t="str">
        <f>IF(BL274="","",'Cost and Benefit Parameters'!$O$27)</f>
        <v/>
      </c>
      <c r="BO320" s="1" t="str">
        <f>IF(BM274="","",'Cost and Benefit Parameters'!$O$27)</f>
        <v/>
      </c>
      <c r="BP320" s="1" t="str">
        <f>IF(BN274="","",'Cost and Benefit Parameters'!$O$27)</f>
        <v/>
      </c>
    </row>
    <row r="321" spans="1:72" x14ac:dyDescent="0.55000000000000004">
      <c r="A321" s="642"/>
      <c r="B321" t="s">
        <v>481</v>
      </c>
      <c r="J321" s="1" t="str">
        <f>IF(H275="","",'Cost and Benefit Parameters'!$O$27)</f>
        <v/>
      </c>
      <c r="K321" s="1" t="str">
        <f>IF(I275="","",'Cost and Benefit Parameters'!$O$27)</f>
        <v/>
      </c>
      <c r="L321" s="1" t="str">
        <f>IF(J275="","",'Cost and Benefit Parameters'!$O$27)</f>
        <v/>
      </c>
      <c r="M321" s="1" t="str">
        <f>IF(K275="","",'Cost and Benefit Parameters'!$O$27)</f>
        <v/>
      </c>
      <c r="N321" s="1" t="str">
        <f>IF(L275="","",'Cost and Benefit Parameters'!$O$27)</f>
        <v/>
      </c>
      <c r="O321" s="1" t="str">
        <f>IF(M275="","",'Cost and Benefit Parameters'!$O$27)</f>
        <v/>
      </c>
      <c r="P321" s="1" t="str">
        <f>IF(N275="","",'Cost and Benefit Parameters'!$O$27)</f>
        <v/>
      </c>
      <c r="Q321" s="1" t="str">
        <f>IF(O275="","",'Cost and Benefit Parameters'!$O$27)</f>
        <v/>
      </c>
      <c r="R321" s="1" t="str">
        <f>IF(P275="","",'Cost and Benefit Parameters'!$O$27)</f>
        <v/>
      </c>
      <c r="S321" s="1" t="str">
        <f>IF(Q275="","",'Cost and Benefit Parameters'!$O$27)</f>
        <v/>
      </c>
      <c r="T321" s="1" t="str">
        <f>IF(R275="","",'Cost and Benefit Parameters'!$O$27)</f>
        <v/>
      </c>
      <c r="U321" s="1" t="str">
        <f>IF(S275="","",'Cost and Benefit Parameters'!$O$27)</f>
        <v/>
      </c>
      <c r="V321" s="1" t="str">
        <f>IF(T275="","",'Cost and Benefit Parameters'!$O$27)</f>
        <v/>
      </c>
      <c r="W321" s="1" t="str">
        <f>IF(U275="","",'Cost and Benefit Parameters'!$O$27)</f>
        <v/>
      </c>
      <c r="X321" s="1">
        <f>IF(V275="","",'Cost and Benefit Parameters'!$O$27)</f>
        <v>258.50927013450001</v>
      </c>
      <c r="Y321" s="1">
        <f>IF(W275="","",'Cost and Benefit Parameters'!$O$27)</f>
        <v>258.50927013450001</v>
      </c>
      <c r="Z321" s="1">
        <f>IF(X275="","",'Cost and Benefit Parameters'!$O$27)</f>
        <v>258.50927013450001</v>
      </c>
      <c r="AA321" s="1">
        <f>IF(Y275="","",'Cost and Benefit Parameters'!$O$27)</f>
        <v>258.50927013450001</v>
      </c>
      <c r="AB321" s="1">
        <f>IF(Z275="","",'Cost and Benefit Parameters'!$O$27)</f>
        <v>258.50927013450001</v>
      </c>
      <c r="AC321" s="1">
        <f>IF(AA275="","",'Cost and Benefit Parameters'!$O$27)</f>
        <v>258.50927013450001</v>
      </c>
      <c r="AD321" s="1">
        <f>IF(AB275="","",'Cost and Benefit Parameters'!$O$27)</f>
        <v>258.50927013450001</v>
      </c>
      <c r="AE321" s="1">
        <f>IF(AC275="","",'Cost and Benefit Parameters'!$O$27)</f>
        <v>258.50927013450001</v>
      </c>
      <c r="AF321" s="1">
        <f>IF(AD275="","",'Cost and Benefit Parameters'!$O$27)</f>
        <v>258.50927013450001</v>
      </c>
      <c r="AG321" s="1">
        <f>IF(AE275="","",'Cost and Benefit Parameters'!$O$27)</f>
        <v>258.50927013450001</v>
      </c>
      <c r="AH321" s="1">
        <f>IF(AF275="","",'Cost and Benefit Parameters'!$O$27)</f>
        <v>258.50927013450001</v>
      </c>
      <c r="AI321" s="1">
        <f>IF(AG275="","",'Cost and Benefit Parameters'!$O$27)</f>
        <v>258.50927013450001</v>
      </c>
      <c r="AJ321" s="1">
        <f>IF(AH275="","",'Cost and Benefit Parameters'!$O$27)</f>
        <v>258.50927013450001</v>
      </c>
      <c r="AK321" s="1">
        <f>IF(AI275="","",'Cost and Benefit Parameters'!$O$27)</f>
        <v>258.50927013450001</v>
      </c>
      <c r="AL321" s="1">
        <f>IF(AJ275="","",'Cost and Benefit Parameters'!$O$27)</f>
        <v>258.50927013450001</v>
      </c>
      <c r="AM321" s="1">
        <f>IF(AK275="","",'Cost and Benefit Parameters'!$O$27)</f>
        <v>258.50927013450001</v>
      </c>
      <c r="AN321" s="1">
        <f>IF(AL275="","",'Cost and Benefit Parameters'!$O$27)</f>
        <v>258.50927013450001</v>
      </c>
      <c r="AO321" s="1">
        <f>IF(AM275="","",'Cost and Benefit Parameters'!$O$27)</f>
        <v>258.50927013450001</v>
      </c>
      <c r="AP321" s="1">
        <f>IF(AN275="","",'Cost and Benefit Parameters'!$O$27)</f>
        <v>258.50927013450001</v>
      </c>
      <c r="AQ321" s="1">
        <f>IF(AO275="","",'Cost and Benefit Parameters'!$O$27)</f>
        <v>258.50927013450001</v>
      </c>
      <c r="AR321" s="1">
        <f>IF(AP275="","",'Cost and Benefit Parameters'!$O$27)</f>
        <v>258.50927013450001</v>
      </c>
      <c r="AS321" s="1">
        <f>IF(AQ275="","",'Cost and Benefit Parameters'!$O$27)</f>
        <v>258.50927013450001</v>
      </c>
      <c r="AT321" s="1">
        <f>IF(AR275="","",'Cost and Benefit Parameters'!$O$27)</f>
        <v>258.50927013450001</v>
      </c>
      <c r="AU321" s="1">
        <f>IF(AS275="","",'Cost and Benefit Parameters'!$O$27)</f>
        <v>258.50927013450001</v>
      </c>
      <c r="AV321" s="1">
        <f>IF(AT275="","",'Cost and Benefit Parameters'!$O$27)</f>
        <v>258.50927013450001</v>
      </c>
      <c r="AW321" s="1">
        <f>IF(AU275="","",'Cost and Benefit Parameters'!$O$27)</f>
        <v>258.50927013450001</v>
      </c>
      <c r="AX321" s="1">
        <f>IF(AV275="","",'Cost and Benefit Parameters'!$O$27)</f>
        <v>258.50927013450001</v>
      </c>
      <c r="AY321" s="1">
        <f>IF(AW275="","",'Cost and Benefit Parameters'!$O$27)</f>
        <v>258.50927013450001</v>
      </c>
      <c r="AZ321" s="1">
        <f>IF(AX275="","",'Cost and Benefit Parameters'!$O$27)</f>
        <v>258.50927013450001</v>
      </c>
      <c r="BA321" s="1">
        <f>IF(AY275="","",'Cost and Benefit Parameters'!$O$27)</f>
        <v>258.50927013450001</v>
      </c>
      <c r="BB321" s="1">
        <f>IF(AZ275="","",'Cost and Benefit Parameters'!$O$27)</f>
        <v>258.50927013450001</v>
      </c>
      <c r="BC321" s="1">
        <f>IF(BA275="","",'Cost and Benefit Parameters'!$O$27)</f>
        <v>258.50927013450001</v>
      </c>
      <c r="BD321" s="1">
        <f>IF(BB275="","",'Cost and Benefit Parameters'!$O$27)</f>
        <v>258.50927013450001</v>
      </c>
      <c r="BE321" s="1">
        <f>IF(BC275="","",'Cost and Benefit Parameters'!$O$27)</f>
        <v>258.50927013450001</v>
      </c>
      <c r="BF321" s="1">
        <f>IF(BD275="","",'Cost and Benefit Parameters'!$O$27)</f>
        <v>258.50927013450001</v>
      </c>
      <c r="BG321" s="1">
        <f>IF(BE275="","",'Cost and Benefit Parameters'!$O$27)</f>
        <v>258.50927013450001</v>
      </c>
      <c r="BH321" s="1">
        <f>IF(BF275="","",'Cost and Benefit Parameters'!$O$27)</f>
        <v>258.50927013450001</v>
      </c>
      <c r="BI321" s="1">
        <f>IF(BG275="","",'Cost and Benefit Parameters'!$O$27)</f>
        <v>258.50927013450001</v>
      </c>
      <c r="BJ321" s="1">
        <f>IF(BH275="","",'Cost and Benefit Parameters'!$O$27)</f>
        <v>258.50927013450001</v>
      </c>
      <c r="BK321" s="1">
        <f>IF(BI275="","",'Cost and Benefit Parameters'!$O$27)</f>
        <v>258.50927013450001</v>
      </c>
      <c r="BL321" s="1" t="str">
        <f>IF(BJ275="","",'Cost and Benefit Parameters'!$O$27)</f>
        <v/>
      </c>
      <c r="BM321" s="1" t="str">
        <f>IF(BK275="","",'Cost and Benefit Parameters'!$O$27)</f>
        <v/>
      </c>
      <c r="BN321" s="1" t="str">
        <f>IF(BL275="","",'Cost and Benefit Parameters'!$O$27)</f>
        <v/>
      </c>
      <c r="BO321" s="1" t="str">
        <f>IF(BM275="","",'Cost and Benefit Parameters'!$O$27)</f>
        <v/>
      </c>
      <c r="BP321" s="1" t="str">
        <f>IF(BN275="","",'Cost and Benefit Parameters'!$O$27)</f>
        <v/>
      </c>
    </row>
    <row r="322" spans="1:72" x14ac:dyDescent="0.55000000000000004">
      <c r="A322" s="642"/>
      <c r="B322" t="s">
        <v>482</v>
      </c>
      <c r="J322" s="1" t="str">
        <f>IF(H276="","",'Cost and Benefit Parameters'!$O$27)</f>
        <v/>
      </c>
      <c r="K322" s="1" t="str">
        <f>IF(I276="","",'Cost and Benefit Parameters'!$O$27)</f>
        <v/>
      </c>
      <c r="L322" s="1" t="str">
        <f>IF(J276="","",'Cost and Benefit Parameters'!$O$27)</f>
        <v/>
      </c>
      <c r="M322" s="1" t="str">
        <f>IF(K276="","",'Cost and Benefit Parameters'!$O$27)</f>
        <v/>
      </c>
      <c r="N322" s="1" t="str">
        <f>IF(L276="","",'Cost and Benefit Parameters'!$O$27)</f>
        <v/>
      </c>
      <c r="O322" s="1" t="str">
        <f>IF(M276="","",'Cost and Benefit Parameters'!$O$27)</f>
        <v/>
      </c>
      <c r="P322" s="1" t="str">
        <f>IF(N276="","",'Cost and Benefit Parameters'!$O$27)</f>
        <v/>
      </c>
      <c r="Q322" s="1" t="str">
        <f>IF(O276="","",'Cost and Benefit Parameters'!$O$27)</f>
        <v/>
      </c>
      <c r="R322" s="1" t="str">
        <f>IF(P276="","",'Cost and Benefit Parameters'!$O$27)</f>
        <v/>
      </c>
      <c r="S322" s="1" t="str">
        <f>IF(Q276="","",'Cost and Benefit Parameters'!$O$27)</f>
        <v/>
      </c>
      <c r="T322" s="1" t="str">
        <f>IF(R276="","",'Cost and Benefit Parameters'!$O$27)</f>
        <v/>
      </c>
      <c r="U322" s="1" t="str">
        <f>IF(S276="","",'Cost and Benefit Parameters'!$O$27)</f>
        <v/>
      </c>
      <c r="V322" s="1" t="str">
        <f>IF(T276="","",'Cost and Benefit Parameters'!$O$27)</f>
        <v/>
      </c>
      <c r="W322" s="1" t="str">
        <f>IF(U276="","",'Cost and Benefit Parameters'!$O$27)</f>
        <v/>
      </c>
      <c r="X322" s="1" t="str">
        <f>IF(V276="","",'Cost and Benefit Parameters'!$O$27)</f>
        <v/>
      </c>
      <c r="Y322" s="1">
        <f>IF(W276="","",'Cost and Benefit Parameters'!$O$27)</f>
        <v>258.50927013450001</v>
      </c>
      <c r="Z322" s="1">
        <f>IF(X276="","",'Cost and Benefit Parameters'!$O$27)</f>
        <v>258.50927013450001</v>
      </c>
      <c r="AA322" s="1">
        <f>IF(Y276="","",'Cost and Benefit Parameters'!$O$27)</f>
        <v>258.50927013450001</v>
      </c>
      <c r="AB322" s="1">
        <f>IF(Z276="","",'Cost and Benefit Parameters'!$O$27)</f>
        <v>258.50927013450001</v>
      </c>
      <c r="AC322" s="1">
        <f>IF(AA276="","",'Cost and Benefit Parameters'!$O$27)</f>
        <v>258.50927013450001</v>
      </c>
      <c r="AD322" s="1">
        <f>IF(AB276="","",'Cost and Benefit Parameters'!$O$27)</f>
        <v>258.50927013450001</v>
      </c>
      <c r="AE322" s="1">
        <f>IF(AC276="","",'Cost and Benefit Parameters'!$O$27)</f>
        <v>258.50927013450001</v>
      </c>
      <c r="AF322" s="1">
        <f>IF(AD276="","",'Cost and Benefit Parameters'!$O$27)</f>
        <v>258.50927013450001</v>
      </c>
      <c r="AG322" s="1">
        <f>IF(AE276="","",'Cost and Benefit Parameters'!$O$27)</f>
        <v>258.50927013450001</v>
      </c>
      <c r="AH322" s="1">
        <f>IF(AF276="","",'Cost and Benefit Parameters'!$O$27)</f>
        <v>258.50927013450001</v>
      </c>
      <c r="AI322" s="1">
        <f>IF(AG276="","",'Cost and Benefit Parameters'!$O$27)</f>
        <v>258.50927013450001</v>
      </c>
      <c r="AJ322" s="1">
        <f>IF(AH276="","",'Cost and Benefit Parameters'!$O$27)</f>
        <v>258.50927013450001</v>
      </c>
      <c r="AK322" s="1">
        <f>IF(AI276="","",'Cost and Benefit Parameters'!$O$27)</f>
        <v>258.50927013450001</v>
      </c>
      <c r="AL322" s="1">
        <f>IF(AJ276="","",'Cost and Benefit Parameters'!$O$27)</f>
        <v>258.50927013450001</v>
      </c>
      <c r="AM322" s="1">
        <f>IF(AK276="","",'Cost and Benefit Parameters'!$O$27)</f>
        <v>258.50927013450001</v>
      </c>
      <c r="AN322" s="1">
        <f>IF(AL276="","",'Cost and Benefit Parameters'!$O$27)</f>
        <v>258.50927013450001</v>
      </c>
      <c r="AO322" s="1">
        <f>IF(AM276="","",'Cost and Benefit Parameters'!$O$27)</f>
        <v>258.50927013450001</v>
      </c>
      <c r="AP322" s="1">
        <f>IF(AN276="","",'Cost and Benefit Parameters'!$O$27)</f>
        <v>258.50927013450001</v>
      </c>
      <c r="AQ322" s="1">
        <f>IF(AO276="","",'Cost and Benefit Parameters'!$O$27)</f>
        <v>258.50927013450001</v>
      </c>
      <c r="AR322" s="1">
        <f>IF(AP276="","",'Cost and Benefit Parameters'!$O$27)</f>
        <v>258.50927013450001</v>
      </c>
      <c r="AS322" s="1">
        <f>IF(AQ276="","",'Cost and Benefit Parameters'!$O$27)</f>
        <v>258.50927013450001</v>
      </c>
      <c r="AT322" s="1">
        <f>IF(AR276="","",'Cost and Benefit Parameters'!$O$27)</f>
        <v>258.50927013450001</v>
      </c>
      <c r="AU322" s="1">
        <f>IF(AS276="","",'Cost and Benefit Parameters'!$O$27)</f>
        <v>258.50927013450001</v>
      </c>
      <c r="AV322" s="1">
        <f>IF(AT276="","",'Cost and Benefit Parameters'!$O$27)</f>
        <v>258.50927013450001</v>
      </c>
      <c r="AW322" s="1">
        <f>IF(AU276="","",'Cost and Benefit Parameters'!$O$27)</f>
        <v>258.50927013450001</v>
      </c>
      <c r="AX322" s="1">
        <f>IF(AV276="","",'Cost and Benefit Parameters'!$O$27)</f>
        <v>258.50927013450001</v>
      </c>
      <c r="AY322" s="1">
        <f>IF(AW276="","",'Cost and Benefit Parameters'!$O$27)</f>
        <v>258.50927013450001</v>
      </c>
      <c r="AZ322" s="1">
        <f>IF(AX276="","",'Cost and Benefit Parameters'!$O$27)</f>
        <v>258.50927013450001</v>
      </c>
      <c r="BA322" s="1">
        <f>IF(AY276="","",'Cost and Benefit Parameters'!$O$27)</f>
        <v>258.50927013450001</v>
      </c>
      <c r="BB322" s="1">
        <f>IF(AZ276="","",'Cost and Benefit Parameters'!$O$27)</f>
        <v>258.50927013450001</v>
      </c>
      <c r="BC322" s="1">
        <f>IF(BA276="","",'Cost and Benefit Parameters'!$O$27)</f>
        <v>258.50927013450001</v>
      </c>
      <c r="BD322" s="1">
        <f>IF(BB276="","",'Cost and Benefit Parameters'!$O$27)</f>
        <v>258.50927013450001</v>
      </c>
      <c r="BE322" s="1">
        <f>IF(BC276="","",'Cost and Benefit Parameters'!$O$27)</f>
        <v>258.50927013450001</v>
      </c>
      <c r="BF322" s="1">
        <f>IF(BD276="","",'Cost and Benefit Parameters'!$O$27)</f>
        <v>258.50927013450001</v>
      </c>
      <c r="BG322" s="1">
        <f>IF(BE276="","",'Cost and Benefit Parameters'!$O$27)</f>
        <v>258.50927013450001</v>
      </c>
      <c r="BH322" s="1">
        <f>IF(BF276="","",'Cost and Benefit Parameters'!$O$27)</f>
        <v>258.50927013450001</v>
      </c>
      <c r="BI322" s="1">
        <f>IF(BG276="","",'Cost and Benefit Parameters'!$O$27)</f>
        <v>258.50927013450001</v>
      </c>
      <c r="BJ322" s="1">
        <f>IF(BH276="","",'Cost and Benefit Parameters'!$O$27)</f>
        <v>258.50927013450001</v>
      </c>
      <c r="BK322" s="1">
        <f>IF(BI276="","",'Cost and Benefit Parameters'!$O$27)</f>
        <v>258.50927013450001</v>
      </c>
      <c r="BL322" s="1">
        <f>IF(BJ276="","",'Cost and Benefit Parameters'!$O$27)</f>
        <v>258.50927013450001</v>
      </c>
      <c r="BM322" s="1" t="str">
        <f>IF(BK276="","",'Cost and Benefit Parameters'!$O$27)</f>
        <v/>
      </c>
      <c r="BN322" s="1" t="str">
        <f>IF(BL276="","",'Cost and Benefit Parameters'!$O$27)</f>
        <v/>
      </c>
      <c r="BO322" s="1" t="str">
        <f>IF(BM276="","",'Cost and Benefit Parameters'!$O$27)</f>
        <v/>
      </c>
      <c r="BP322" s="1" t="str">
        <f>IF(BN276="","",'Cost and Benefit Parameters'!$O$27)</f>
        <v/>
      </c>
    </row>
    <row r="323" spans="1:72" x14ac:dyDescent="0.55000000000000004">
      <c r="A323" s="642"/>
      <c r="B323" t="s">
        <v>483</v>
      </c>
      <c r="J323" s="1" t="str">
        <f>IF(H277="","",'Cost and Benefit Parameters'!$O$27)</f>
        <v/>
      </c>
      <c r="K323" s="1" t="str">
        <f>IF(I277="","",'Cost and Benefit Parameters'!$O$27)</f>
        <v/>
      </c>
      <c r="L323" s="1" t="str">
        <f>IF(J277="","",'Cost and Benefit Parameters'!$O$27)</f>
        <v/>
      </c>
      <c r="M323" s="1" t="str">
        <f>IF(K277="","",'Cost and Benefit Parameters'!$O$27)</f>
        <v/>
      </c>
      <c r="N323" s="1" t="str">
        <f>IF(L277="","",'Cost and Benefit Parameters'!$O$27)</f>
        <v/>
      </c>
      <c r="O323" s="1" t="str">
        <f>IF(M277="","",'Cost and Benefit Parameters'!$O$27)</f>
        <v/>
      </c>
      <c r="P323" s="1" t="str">
        <f>IF(N277="","",'Cost and Benefit Parameters'!$O$27)</f>
        <v/>
      </c>
      <c r="Q323" s="1" t="str">
        <f>IF(O277="","",'Cost and Benefit Parameters'!$O$27)</f>
        <v/>
      </c>
      <c r="R323" s="1" t="str">
        <f>IF(P277="","",'Cost and Benefit Parameters'!$O$27)</f>
        <v/>
      </c>
      <c r="S323" s="1" t="str">
        <f>IF(Q277="","",'Cost and Benefit Parameters'!$O$27)</f>
        <v/>
      </c>
      <c r="T323" s="1" t="str">
        <f>IF(R277="","",'Cost and Benefit Parameters'!$O$27)</f>
        <v/>
      </c>
      <c r="U323" s="1" t="str">
        <f>IF(S277="","",'Cost and Benefit Parameters'!$O$27)</f>
        <v/>
      </c>
      <c r="V323" s="1" t="str">
        <f>IF(T277="","",'Cost and Benefit Parameters'!$O$27)</f>
        <v/>
      </c>
      <c r="W323" s="1" t="str">
        <f>IF(U277="","",'Cost and Benefit Parameters'!$O$27)</f>
        <v/>
      </c>
      <c r="X323" s="1" t="str">
        <f>IF(V277="","",'Cost and Benefit Parameters'!$O$27)</f>
        <v/>
      </c>
      <c r="Y323" s="1" t="str">
        <f>IF(W277="","",'Cost and Benefit Parameters'!$O$27)</f>
        <v/>
      </c>
      <c r="Z323" s="1">
        <f>IF(X277="","",'Cost and Benefit Parameters'!$O$27)</f>
        <v>258.50927013450001</v>
      </c>
      <c r="AA323" s="1">
        <f>IF(Y277="","",'Cost and Benefit Parameters'!$O$27)</f>
        <v>258.50927013450001</v>
      </c>
      <c r="AB323" s="1">
        <f>IF(Z277="","",'Cost and Benefit Parameters'!$O$27)</f>
        <v>258.50927013450001</v>
      </c>
      <c r="AC323" s="1">
        <f>IF(AA277="","",'Cost and Benefit Parameters'!$O$27)</f>
        <v>258.50927013450001</v>
      </c>
      <c r="AD323" s="1">
        <f>IF(AB277="","",'Cost and Benefit Parameters'!$O$27)</f>
        <v>258.50927013450001</v>
      </c>
      <c r="AE323" s="1">
        <f>IF(AC277="","",'Cost and Benefit Parameters'!$O$27)</f>
        <v>258.50927013450001</v>
      </c>
      <c r="AF323" s="1">
        <f>IF(AD277="","",'Cost and Benefit Parameters'!$O$27)</f>
        <v>258.50927013450001</v>
      </c>
      <c r="AG323" s="1">
        <f>IF(AE277="","",'Cost and Benefit Parameters'!$O$27)</f>
        <v>258.50927013450001</v>
      </c>
      <c r="AH323" s="1">
        <f>IF(AF277="","",'Cost and Benefit Parameters'!$O$27)</f>
        <v>258.50927013450001</v>
      </c>
      <c r="AI323" s="1">
        <f>IF(AG277="","",'Cost and Benefit Parameters'!$O$27)</f>
        <v>258.50927013450001</v>
      </c>
      <c r="AJ323" s="1">
        <f>IF(AH277="","",'Cost and Benefit Parameters'!$O$27)</f>
        <v>258.50927013450001</v>
      </c>
      <c r="AK323" s="1">
        <f>IF(AI277="","",'Cost and Benefit Parameters'!$O$27)</f>
        <v>258.50927013450001</v>
      </c>
      <c r="AL323" s="1">
        <f>IF(AJ277="","",'Cost and Benefit Parameters'!$O$27)</f>
        <v>258.50927013450001</v>
      </c>
      <c r="AM323" s="1">
        <f>IF(AK277="","",'Cost and Benefit Parameters'!$O$27)</f>
        <v>258.50927013450001</v>
      </c>
      <c r="AN323" s="1">
        <f>IF(AL277="","",'Cost and Benefit Parameters'!$O$27)</f>
        <v>258.50927013450001</v>
      </c>
      <c r="AO323" s="1">
        <f>IF(AM277="","",'Cost and Benefit Parameters'!$O$27)</f>
        <v>258.50927013450001</v>
      </c>
      <c r="AP323" s="1">
        <f>IF(AN277="","",'Cost and Benefit Parameters'!$O$27)</f>
        <v>258.50927013450001</v>
      </c>
      <c r="AQ323" s="1">
        <f>IF(AO277="","",'Cost and Benefit Parameters'!$O$27)</f>
        <v>258.50927013450001</v>
      </c>
      <c r="AR323" s="1">
        <f>IF(AP277="","",'Cost and Benefit Parameters'!$O$27)</f>
        <v>258.50927013450001</v>
      </c>
      <c r="AS323" s="1">
        <f>IF(AQ277="","",'Cost and Benefit Parameters'!$O$27)</f>
        <v>258.50927013450001</v>
      </c>
      <c r="AT323" s="1">
        <f>IF(AR277="","",'Cost and Benefit Parameters'!$O$27)</f>
        <v>258.50927013450001</v>
      </c>
      <c r="AU323" s="1">
        <f>IF(AS277="","",'Cost and Benefit Parameters'!$O$27)</f>
        <v>258.50927013450001</v>
      </c>
      <c r="AV323" s="1">
        <f>IF(AT277="","",'Cost and Benefit Parameters'!$O$27)</f>
        <v>258.50927013450001</v>
      </c>
      <c r="AW323" s="1">
        <f>IF(AU277="","",'Cost and Benefit Parameters'!$O$27)</f>
        <v>258.50927013450001</v>
      </c>
      <c r="AX323" s="1">
        <f>IF(AV277="","",'Cost and Benefit Parameters'!$O$27)</f>
        <v>258.50927013450001</v>
      </c>
      <c r="AY323" s="1">
        <f>IF(AW277="","",'Cost and Benefit Parameters'!$O$27)</f>
        <v>258.50927013450001</v>
      </c>
      <c r="AZ323" s="1">
        <f>IF(AX277="","",'Cost and Benefit Parameters'!$O$27)</f>
        <v>258.50927013450001</v>
      </c>
      <c r="BA323" s="1">
        <f>IF(AY277="","",'Cost and Benefit Parameters'!$O$27)</f>
        <v>258.50927013450001</v>
      </c>
      <c r="BB323" s="1">
        <f>IF(AZ277="","",'Cost and Benefit Parameters'!$O$27)</f>
        <v>258.50927013450001</v>
      </c>
      <c r="BC323" s="1">
        <f>IF(BA277="","",'Cost and Benefit Parameters'!$O$27)</f>
        <v>258.50927013450001</v>
      </c>
      <c r="BD323" s="1">
        <f>IF(BB277="","",'Cost and Benefit Parameters'!$O$27)</f>
        <v>258.50927013450001</v>
      </c>
      <c r="BE323" s="1">
        <f>IF(BC277="","",'Cost and Benefit Parameters'!$O$27)</f>
        <v>258.50927013450001</v>
      </c>
      <c r="BF323" s="1">
        <f>IF(BD277="","",'Cost and Benefit Parameters'!$O$27)</f>
        <v>258.50927013450001</v>
      </c>
      <c r="BG323" s="1">
        <f>IF(BE277="","",'Cost and Benefit Parameters'!$O$27)</f>
        <v>258.50927013450001</v>
      </c>
      <c r="BH323" s="1">
        <f>IF(BF277="","",'Cost and Benefit Parameters'!$O$27)</f>
        <v>258.50927013450001</v>
      </c>
      <c r="BI323" s="1">
        <f>IF(BG277="","",'Cost and Benefit Parameters'!$O$27)</f>
        <v>258.50927013450001</v>
      </c>
      <c r="BJ323" s="1">
        <f>IF(BH277="","",'Cost and Benefit Parameters'!$O$27)</f>
        <v>258.50927013450001</v>
      </c>
      <c r="BK323" s="1">
        <f>IF(BI277="","",'Cost and Benefit Parameters'!$O$27)</f>
        <v>258.50927013450001</v>
      </c>
      <c r="BL323" s="1">
        <f>IF(BJ277="","",'Cost and Benefit Parameters'!$O$27)</f>
        <v>258.50927013450001</v>
      </c>
      <c r="BM323" s="1">
        <f>IF(BK277="","",'Cost and Benefit Parameters'!$O$27)</f>
        <v>258.50927013450001</v>
      </c>
      <c r="BN323" s="1" t="str">
        <f>IF(BL277="","",'Cost and Benefit Parameters'!$O$27)</f>
        <v/>
      </c>
      <c r="BO323" s="1" t="str">
        <f>IF(BM277="","",'Cost and Benefit Parameters'!$O$27)</f>
        <v/>
      </c>
      <c r="BP323" s="1" t="str">
        <f>IF(BN277="","",'Cost and Benefit Parameters'!$O$27)</f>
        <v/>
      </c>
    </row>
    <row r="324" spans="1:72" x14ac:dyDescent="0.55000000000000004">
      <c r="A324" s="642"/>
      <c r="B324" t="s">
        <v>484</v>
      </c>
      <c r="J324" s="1" t="str">
        <f>IF(H278="","",'Cost and Benefit Parameters'!$O$27)</f>
        <v/>
      </c>
      <c r="K324" s="1" t="str">
        <f>IF(I278="","",'Cost and Benefit Parameters'!$O$27)</f>
        <v/>
      </c>
      <c r="L324" s="1" t="str">
        <f>IF(J278="","",'Cost and Benefit Parameters'!$O$27)</f>
        <v/>
      </c>
      <c r="M324" s="1" t="str">
        <f>IF(K278="","",'Cost and Benefit Parameters'!$O$27)</f>
        <v/>
      </c>
      <c r="N324" s="1" t="str">
        <f>IF(L278="","",'Cost and Benefit Parameters'!$O$27)</f>
        <v/>
      </c>
      <c r="O324" s="1" t="str">
        <f>IF(M278="","",'Cost and Benefit Parameters'!$O$27)</f>
        <v/>
      </c>
      <c r="P324" s="1" t="str">
        <f>IF(N278="","",'Cost and Benefit Parameters'!$O$27)</f>
        <v/>
      </c>
      <c r="Q324" s="1" t="str">
        <f>IF(O278="","",'Cost and Benefit Parameters'!$O$27)</f>
        <v/>
      </c>
      <c r="R324" s="1" t="str">
        <f>IF(P278="","",'Cost and Benefit Parameters'!$O$27)</f>
        <v/>
      </c>
      <c r="S324" s="1" t="str">
        <f>IF(Q278="","",'Cost and Benefit Parameters'!$O$27)</f>
        <v/>
      </c>
      <c r="T324" s="1" t="str">
        <f>IF(R278="","",'Cost and Benefit Parameters'!$O$27)</f>
        <v/>
      </c>
      <c r="U324" s="1" t="str">
        <f>IF(S278="","",'Cost and Benefit Parameters'!$O$27)</f>
        <v/>
      </c>
      <c r="V324" s="1" t="str">
        <f>IF(T278="","",'Cost and Benefit Parameters'!$O$27)</f>
        <v/>
      </c>
      <c r="W324" s="1" t="str">
        <f>IF(U278="","",'Cost and Benefit Parameters'!$O$27)</f>
        <v/>
      </c>
      <c r="X324" s="1" t="str">
        <f>IF(V278="","",'Cost and Benefit Parameters'!$O$27)</f>
        <v/>
      </c>
      <c r="Y324" s="1" t="str">
        <f>IF(W278="","",'Cost and Benefit Parameters'!$O$27)</f>
        <v/>
      </c>
      <c r="Z324" s="1" t="str">
        <f>IF(X278="","",'Cost and Benefit Parameters'!$O$27)</f>
        <v/>
      </c>
      <c r="AA324" s="1">
        <f>IF(Y278="","",'Cost and Benefit Parameters'!$O$27)</f>
        <v>258.50927013450001</v>
      </c>
      <c r="AB324" s="1">
        <f>IF(Z278="","",'Cost and Benefit Parameters'!$O$27)</f>
        <v>258.50927013450001</v>
      </c>
      <c r="AC324" s="1">
        <f>IF(AA278="","",'Cost and Benefit Parameters'!$O$27)</f>
        <v>258.50927013450001</v>
      </c>
      <c r="AD324" s="1">
        <f>IF(AB278="","",'Cost and Benefit Parameters'!$O$27)</f>
        <v>258.50927013450001</v>
      </c>
      <c r="AE324" s="1">
        <f>IF(AC278="","",'Cost and Benefit Parameters'!$O$27)</f>
        <v>258.50927013450001</v>
      </c>
      <c r="AF324" s="1">
        <f>IF(AD278="","",'Cost and Benefit Parameters'!$O$27)</f>
        <v>258.50927013450001</v>
      </c>
      <c r="AG324" s="1">
        <f>IF(AE278="","",'Cost and Benefit Parameters'!$O$27)</f>
        <v>258.50927013450001</v>
      </c>
      <c r="AH324" s="1">
        <f>IF(AF278="","",'Cost and Benefit Parameters'!$O$27)</f>
        <v>258.50927013450001</v>
      </c>
      <c r="AI324" s="1">
        <f>IF(AG278="","",'Cost and Benefit Parameters'!$O$27)</f>
        <v>258.50927013450001</v>
      </c>
      <c r="AJ324" s="1">
        <f>IF(AH278="","",'Cost and Benefit Parameters'!$O$27)</f>
        <v>258.50927013450001</v>
      </c>
      <c r="AK324" s="1">
        <f>IF(AI278="","",'Cost and Benefit Parameters'!$O$27)</f>
        <v>258.50927013450001</v>
      </c>
      <c r="AL324" s="1">
        <f>IF(AJ278="","",'Cost and Benefit Parameters'!$O$27)</f>
        <v>258.50927013450001</v>
      </c>
      <c r="AM324" s="1">
        <f>IF(AK278="","",'Cost and Benefit Parameters'!$O$27)</f>
        <v>258.50927013450001</v>
      </c>
      <c r="AN324" s="1">
        <f>IF(AL278="","",'Cost and Benefit Parameters'!$O$27)</f>
        <v>258.50927013450001</v>
      </c>
      <c r="AO324" s="1">
        <f>IF(AM278="","",'Cost and Benefit Parameters'!$O$27)</f>
        <v>258.50927013450001</v>
      </c>
      <c r="AP324" s="1">
        <f>IF(AN278="","",'Cost and Benefit Parameters'!$O$27)</f>
        <v>258.50927013450001</v>
      </c>
      <c r="AQ324" s="1">
        <f>IF(AO278="","",'Cost and Benefit Parameters'!$O$27)</f>
        <v>258.50927013450001</v>
      </c>
      <c r="AR324" s="1">
        <f>IF(AP278="","",'Cost and Benefit Parameters'!$O$27)</f>
        <v>258.50927013450001</v>
      </c>
      <c r="AS324" s="1">
        <f>IF(AQ278="","",'Cost and Benefit Parameters'!$O$27)</f>
        <v>258.50927013450001</v>
      </c>
      <c r="AT324" s="1">
        <f>IF(AR278="","",'Cost and Benefit Parameters'!$O$27)</f>
        <v>258.50927013450001</v>
      </c>
      <c r="AU324" s="1">
        <f>IF(AS278="","",'Cost and Benefit Parameters'!$O$27)</f>
        <v>258.50927013450001</v>
      </c>
      <c r="AV324" s="1">
        <f>IF(AT278="","",'Cost and Benefit Parameters'!$O$27)</f>
        <v>258.50927013450001</v>
      </c>
      <c r="AW324" s="1">
        <f>IF(AU278="","",'Cost and Benefit Parameters'!$O$27)</f>
        <v>258.50927013450001</v>
      </c>
      <c r="AX324" s="1">
        <f>IF(AV278="","",'Cost and Benefit Parameters'!$O$27)</f>
        <v>258.50927013450001</v>
      </c>
      <c r="AY324" s="1">
        <f>IF(AW278="","",'Cost and Benefit Parameters'!$O$27)</f>
        <v>258.50927013450001</v>
      </c>
      <c r="AZ324" s="1">
        <f>IF(AX278="","",'Cost and Benefit Parameters'!$O$27)</f>
        <v>258.50927013450001</v>
      </c>
      <c r="BA324" s="1">
        <f>IF(AY278="","",'Cost and Benefit Parameters'!$O$27)</f>
        <v>258.50927013450001</v>
      </c>
      <c r="BB324" s="1">
        <f>IF(AZ278="","",'Cost and Benefit Parameters'!$O$27)</f>
        <v>258.50927013450001</v>
      </c>
      <c r="BC324" s="1">
        <f>IF(BA278="","",'Cost and Benefit Parameters'!$O$27)</f>
        <v>258.50927013450001</v>
      </c>
      <c r="BD324" s="1">
        <f>IF(BB278="","",'Cost and Benefit Parameters'!$O$27)</f>
        <v>258.50927013450001</v>
      </c>
      <c r="BE324" s="1">
        <f>IF(BC278="","",'Cost and Benefit Parameters'!$O$27)</f>
        <v>258.50927013450001</v>
      </c>
      <c r="BF324" s="1">
        <f>IF(BD278="","",'Cost and Benefit Parameters'!$O$27)</f>
        <v>258.50927013450001</v>
      </c>
      <c r="BG324" s="1">
        <f>IF(BE278="","",'Cost and Benefit Parameters'!$O$27)</f>
        <v>258.50927013450001</v>
      </c>
      <c r="BH324" s="1">
        <f>IF(BF278="","",'Cost and Benefit Parameters'!$O$27)</f>
        <v>258.50927013450001</v>
      </c>
      <c r="BI324" s="1">
        <f>IF(BG278="","",'Cost and Benefit Parameters'!$O$27)</f>
        <v>258.50927013450001</v>
      </c>
      <c r="BJ324" s="1">
        <f>IF(BH278="","",'Cost and Benefit Parameters'!$O$27)</f>
        <v>258.50927013450001</v>
      </c>
      <c r="BK324" s="1">
        <f>IF(BI278="","",'Cost and Benefit Parameters'!$O$27)</f>
        <v>258.50927013450001</v>
      </c>
      <c r="BL324" s="1">
        <f>IF(BJ278="","",'Cost and Benefit Parameters'!$O$27)</f>
        <v>258.50927013450001</v>
      </c>
      <c r="BM324" s="1">
        <f>IF(BK278="","",'Cost and Benefit Parameters'!$O$27)</f>
        <v>258.50927013450001</v>
      </c>
      <c r="BN324" s="1">
        <f>IF(BL278="","",'Cost and Benefit Parameters'!$O$27)</f>
        <v>258.50927013450001</v>
      </c>
      <c r="BO324" s="1" t="str">
        <f>IF(BM278="","",'Cost and Benefit Parameters'!$O$27)</f>
        <v/>
      </c>
      <c r="BP324" s="1" t="str">
        <f>IF(BN278="","",'Cost and Benefit Parameters'!$O$27)</f>
        <v/>
      </c>
    </row>
    <row r="325" spans="1:72" x14ac:dyDescent="0.55000000000000004">
      <c r="A325" s="642"/>
      <c r="B325" t="s">
        <v>485</v>
      </c>
      <c r="J325" s="1" t="str">
        <f>IF(H279="","",'Cost and Benefit Parameters'!$O$27)</f>
        <v/>
      </c>
      <c r="K325" s="1" t="str">
        <f>IF(I279="","",'Cost and Benefit Parameters'!$O$27)</f>
        <v/>
      </c>
      <c r="L325" s="1" t="str">
        <f>IF(J279="","",'Cost and Benefit Parameters'!$O$27)</f>
        <v/>
      </c>
      <c r="M325" s="1" t="str">
        <f>IF(K279="","",'Cost and Benefit Parameters'!$O$27)</f>
        <v/>
      </c>
      <c r="N325" s="1" t="str">
        <f>IF(L279="","",'Cost and Benefit Parameters'!$O$27)</f>
        <v/>
      </c>
      <c r="O325" s="1" t="str">
        <f>IF(M279="","",'Cost and Benefit Parameters'!$O$27)</f>
        <v/>
      </c>
      <c r="P325" s="1" t="str">
        <f>IF(N279="","",'Cost and Benefit Parameters'!$O$27)</f>
        <v/>
      </c>
      <c r="Q325" s="1" t="str">
        <f>IF(O279="","",'Cost and Benefit Parameters'!$O$27)</f>
        <v/>
      </c>
      <c r="R325" s="1" t="str">
        <f>IF(P279="","",'Cost and Benefit Parameters'!$O$27)</f>
        <v/>
      </c>
      <c r="S325" s="1" t="str">
        <f>IF(Q279="","",'Cost and Benefit Parameters'!$O$27)</f>
        <v/>
      </c>
      <c r="T325" s="1" t="str">
        <f>IF(R279="","",'Cost and Benefit Parameters'!$O$27)</f>
        <v/>
      </c>
      <c r="U325" s="1" t="str">
        <f>IF(S279="","",'Cost and Benefit Parameters'!$O$27)</f>
        <v/>
      </c>
      <c r="V325" s="1" t="str">
        <f>IF(T279="","",'Cost and Benefit Parameters'!$O$27)</f>
        <v/>
      </c>
      <c r="W325" s="1" t="str">
        <f>IF(U279="","",'Cost and Benefit Parameters'!$O$27)</f>
        <v/>
      </c>
      <c r="X325" s="1" t="str">
        <f>IF(V279="","",'Cost and Benefit Parameters'!$O$27)</f>
        <v/>
      </c>
      <c r="Y325" s="1" t="str">
        <f>IF(W279="","",'Cost and Benefit Parameters'!$O$27)</f>
        <v/>
      </c>
      <c r="Z325" s="1" t="str">
        <f>IF(X279="","",'Cost and Benefit Parameters'!$O$27)</f>
        <v/>
      </c>
      <c r="AA325" s="1" t="str">
        <f>IF(Y279="","",'Cost and Benefit Parameters'!$O$27)</f>
        <v/>
      </c>
      <c r="AB325" s="1">
        <f>IF(Z279="","",'Cost and Benefit Parameters'!$O$27)</f>
        <v>258.50927013450001</v>
      </c>
      <c r="AC325" s="1">
        <f>IF(AA279="","",'Cost and Benefit Parameters'!$O$27)</f>
        <v>258.50927013450001</v>
      </c>
      <c r="AD325" s="1">
        <f>IF(AB279="","",'Cost and Benefit Parameters'!$O$27)</f>
        <v>258.50927013450001</v>
      </c>
      <c r="AE325" s="1">
        <f>IF(AC279="","",'Cost and Benefit Parameters'!$O$27)</f>
        <v>258.50927013450001</v>
      </c>
      <c r="AF325" s="1">
        <f>IF(AD279="","",'Cost and Benefit Parameters'!$O$27)</f>
        <v>258.50927013450001</v>
      </c>
      <c r="AG325" s="1">
        <f>IF(AE279="","",'Cost and Benefit Parameters'!$O$27)</f>
        <v>258.50927013450001</v>
      </c>
      <c r="AH325" s="1">
        <f>IF(AF279="","",'Cost and Benefit Parameters'!$O$27)</f>
        <v>258.50927013450001</v>
      </c>
      <c r="AI325" s="1">
        <f>IF(AG279="","",'Cost and Benefit Parameters'!$O$27)</f>
        <v>258.50927013450001</v>
      </c>
      <c r="AJ325" s="1">
        <f>IF(AH279="","",'Cost and Benefit Parameters'!$O$27)</f>
        <v>258.50927013450001</v>
      </c>
      <c r="AK325" s="1">
        <f>IF(AI279="","",'Cost and Benefit Parameters'!$O$27)</f>
        <v>258.50927013450001</v>
      </c>
      <c r="AL325" s="1">
        <f>IF(AJ279="","",'Cost and Benefit Parameters'!$O$27)</f>
        <v>258.50927013450001</v>
      </c>
      <c r="AM325" s="1">
        <f>IF(AK279="","",'Cost and Benefit Parameters'!$O$27)</f>
        <v>258.50927013450001</v>
      </c>
      <c r="AN325" s="1">
        <f>IF(AL279="","",'Cost and Benefit Parameters'!$O$27)</f>
        <v>258.50927013450001</v>
      </c>
      <c r="AO325" s="1">
        <f>IF(AM279="","",'Cost and Benefit Parameters'!$O$27)</f>
        <v>258.50927013450001</v>
      </c>
      <c r="AP325" s="1">
        <f>IF(AN279="","",'Cost and Benefit Parameters'!$O$27)</f>
        <v>258.50927013450001</v>
      </c>
      <c r="AQ325" s="1">
        <f>IF(AO279="","",'Cost and Benefit Parameters'!$O$27)</f>
        <v>258.50927013450001</v>
      </c>
      <c r="AR325" s="1">
        <f>IF(AP279="","",'Cost and Benefit Parameters'!$O$27)</f>
        <v>258.50927013450001</v>
      </c>
      <c r="AS325" s="1">
        <f>IF(AQ279="","",'Cost and Benefit Parameters'!$O$27)</f>
        <v>258.50927013450001</v>
      </c>
      <c r="AT325" s="1">
        <f>IF(AR279="","",'Cost and Benefit Parameters'!$O$27)</f>
        <v>258.50927013450001</v>
      </c>
      <c r="AU325" s="1">
        <f>IF(AS279="","",'Cost and Benefit Parameters'!$O$27)</f>
        <v>258.50927013450001</v>
      </c>
      <c r="AV325" s="1">
        <f>IF(AT279="","",'Cost and Benefit Parameters'!$O$27)</f>
        <v>258.50927013450001</v>
      </c>
      <c r="AW325" s="1">
        <f>IF(AU279="","",'Cost and Benefit Parameters'!$O$27)</f>
        <v>258.50927013450001</v>
      </c>
      <c r="AX325" s="1">
        <f>IF(AV279="","",'Cost and Benefit Parameters'!$O$27)</f>
        <v>258.50927013450001</v>
      </c>
      <c r="AY325" s="1">
        <f>IF(AW279="","",'Cost and Benefit Parameters'!$O$27)</f>
        <v>258.50927013450001</v>
      </c>
      <c r="AZ325" s="1">
        <f>IF(AX279="","",'Cost and Benefit Parameters'!$O$27)</f>
        <v>258.50927013450001</v>
      </c>
      <c r="BA325" s="1">
        <f>IF(AY279="","",'Cost and Benefit Parameters'!$O$27)</f>
        <v>258.50927013450001</v>
      </c>
      <c r="BB325" s="1">
        <f>IF(AZ279="","",'Cost and Benefit Parameters'!$O$27)</f>
        <v>258.50927013450001</v>
      </c>
      <c r="BC325" s="1">
        <f>IF(BA279="","",'Cost and Benefit Parameters'!$O$27)</f>
        <v>258.50927013450001</v>
      </c>
      <c r="BD325" s="1">
        <f>IF(BB279="","",'Cost and Benefit Parameters'!$O$27)</f>
        <v>258.50927013450001</v>
      </c>
      <c r="BE325" s="1">
        <f>IF(BC279="","",'Cost and Benefit Parameters'!$O$27)</f>
        <v>258.50927013450001</v>
      </c>
      <c r="BF325" s="1">
        <f>IF(BD279="","",'Cost and Benefit Parameters'!$O$27)</f>
        <v>258.50927013450001</v>
      </c>
      <c r="BG325" s="1">
        <f>IF(BE279="","",'Cost and Benefit Parameters'!$O$27)</f>
        <v>258.50927013450001</v>
      </c>
      <c r="BH325" s="1">
        <f>IF(BF279="","",'Cost and Benefit Parameters'!$O$27)</f>
        <v>258.50927013450001</v>
      </c>
      <c r="BI325" s="1">
        <f>IF(BG279="","",'Cost and Benefit Parameters'!$O$27)</f>
        <v>258.50927013450001</v>
      </c>
      <c r="BJ325" s="1">
        <f>IF(BH279="","",'Cost and Benefit Parameters'!$O$27)</f>
        <v>258.50927013450001</v>
      </c>
      <c r="BK325" s="1">
        <f>IF(BI279="","",'Cost and Benefit Parameters'!$O$27)</f>
        <v>258.50927013450001</v>
      </c>
      <c r="BL325" s="1">
        <f>IF(BJ279="","",'Cost and Benefit Parameters'!$O$27)</f>
        <v>258.50927013450001</v>
      </c>
      <c r="BM325" s="1">
        <f>IF(BK279="","",'Cost and Benefit Parameters'!$O$27)</f>
        <v>258.50927013450001</v>
      </c>
      <c r="BN325" s="1">
        <f>IF(BL279="","",'Cost and Benefit Parameters'!$O$27)</f>
        <v>258.50927013450001</v>
      </c>
      <c r="BO325" s="1">
        <f>IF(BM279="","",'Cost and Benefit Parameters'!$O$27)</f>
        <v>258.50927013450001</v>
      </c>
      <c r="BP325" s="1" t="str">
        <f>IF(BN279="","",'Cost and Benefit Parameters'!$O$27)</f>
        <v/>
      </c>
    </row>
    <row r="326" spans="1:72" x14ac:dyDescent="0.55000000000000004">
      <c r="A326" s="642"/>
      <c r="B326" t="s">
        <v>486</v>
      </c>
      <c r="J326" s="1" t="str">
        <f>IF(H280="","",'Cost and Benefit Parameters'!$O$27)</f>
        <v/>
      </c>
      <c r="K326" s="1" t="str">
        <f>IF(I280="","",'Cost and Benefit Parameters'!$O$27)</f>
        <v/>
      </c>
      <c r="L326" s="1" t="str">
        <f>IF(J280="","",'Cost and Benefit Parameters'!$O$27)</f>
        <v/>
      </c>
      <c r="M326" s="1" t="str">
        <f>IF(K280="","",'Cost and Benefit Parameters'!$O$27)</f>
        <v/>
      </c>
      <c r="N326" s="1" t="str">
        <f>IF(L280="","",'Cost and Benefit Parameters'!$O$27)</f>
        <v/>
      </c>
      <c r="O326" s="1" t="str">
        <f>IF(M280="","",'Cost and Benefit Parameters'!$O$27)</f>
        <v/>
      </c>
      <c r="P326" s="1" t="str">
        <f>IF(N280="","",'Cost and Benefit Parameters'!$O$27)</f>
        <v/>
      </c>
      <c r="Q326" s="1" t="str">
        <f>IF(O280="","",'Cost and Benefit Parameters'!$O$27)</f>
        <v/>
      </c>
      <c r="R326" s="1" t="str">
        <f>IF(P280="","",'Cost and Benefit Parameters'!$O$27)</f>
        <v/>
      </c>
      <c r="S326" s="1" t="str">
        <f>IF(Q280="","",'Cost and Benefit Parameters'!$O$27)</f>
        <v/>
      </c>
      <c r="T326" s="1" t="str">
        <f>IF(R280="","",'Cost and Benefit Parameters'!$O$27)</f>
        <v/>
      </c>
      <c r="U326" s="1" t="str">
        <f>IF(S280="","",'Cost and Benefit Parameters'!$O$27)</f>
        <v/>
      </c>
      <c r="V326" s="1" t="str">
        <f>IF(T280="","",'Cost and Benefit Parameters'!$O$27)</f>
        <v/>
      </c>
      <c r="W326" s="1" t="str">
        <f>IF(U280="","",'Cost and Benefit Parameters'!$O$27)</f>
        <v/>
      </c>
      <c r="X326" s="1" t="str">
        <f>IF(V280="","",'Cost and Benefit Parameters'!$O$27)</f>
        <v/>
      </c>
      <c r="Y326" s="1" t="str">
        <f>IF(W280="","",'Cost and Benefit Parameters'!$O$27)</f>
        <v/>
      </c>
      <c r="Z326" s="1" t="str">
        <f>IF(X280="","",'Cost and Benefit Parameters'!$O$27)</f>
        <v/>
      </c>
      <c r="AA326" s="1" t="str">
        <f>IF(Y280="","",'Cost and Benefit Parameters'!$O$27)</f>
        <v/>
      </c>
      <c r="AB326" s="1" t="str">
        <f>IF(Z280="","",'Cost and Benefit Parameters'!$O$27)</f>
        <v/>
      </c>
      <c r="AC326" s="1">
        <f>IF(AA280="","",'Cost and Benefit Parameters'!$O$27)</f>
        <v>258.50927013450001</v>
      </c>
      <c r="AD326" s="1">
        <f>IF(AB280="","",'Cost and Benefit Parameters'!$O$27)</f>
        <v>258.50927013450001</v>
      </c>
      <c r="AE326" s="1">
        <f>IF(AC280="","",'Cost and Benefit Parameters'!$O$27)</f>
        <v>258.50927013450001</v>
      </c>
      <c r="AF326" s="1">
        <f>IF(AD280="","",'Cost and Benefit Parameters'!$O$27)</f>
        <v>258.50927013450001</v>
      </c>
      <c r="AG326" s="1">
        <f>IF(AE280="","",'Cost and Benefit Parameters'!$O$27)</f>
        <v>258.50927013450001</v>
      </c>
      <c r="AH326" s="1">
        <f>IF(AF280="","",'Cost and Benefit Parameters'!$O$27)</f>
        <v>258.50927013450001</v>
      </c>
      <c r="AI326" s="1">
        <f>IF(AG280="","",'Cost and Benefit Parameters'!$O$27)</f>
        <v>258.50927013450001</v>
      </c>
      <c r="AJ326" s="1">
        <f>IF(AH280="","",'Cost and Benefit Parameters'!$O$27)</f>
        <v>258.50927013450001</v>
      </c>
      <c r="AK326" s="1">
        <f>IF(AI280="","",'Cost and Benefit Parameters'!$O$27)</f>
        <v>258.50927013450001</v>
      </c>
      <c r="AL326" s="1">
        <f>IF(AJ280="","",'Cost and Benefit Parameters'!$O$27)</f>
        <v>258.50927013450001</v>
      </c>
      <c r="AM326" s="1">
        <f>IF(AK280="","",'Cost and Benefit Parameters'!$O$27)</f>
        <v>258.50927013450001</v>
      </c>
      <c r="AN326" s="1">
        <f>IF(AL280="","",'Cost and Benefit Parameters'!$O$27)</f>
        <v>258.50927013450001</v>
      </c>
      <c r="AO326" s="1">
        <f>IF(AM280="","",'Cost and Benefit Parameters'!$O$27)</f>
        <v>258.50927013450001</v>
      </c>
      <c r="AP326" s="1">
        <f>IF(AN280="","",'Cost and Benefit Parameters'!$O$27)</f>
        <v>258.50927013450001</v>
      </c>
      <c r="AQ326" s="1">
        <f>IF(AO280="","",'Cost and Benefit Parameters'!$O$27)</f>
        <v>258.50927013450001</v>
      </c>
      <c r="AR326" s="1">
        <f>IF(AP280="","",'Cost and Benefit Parameters'!$O$27)</f>
        <v>258.50927013450001</v>
      </c>
      <c r="AS326" s="1">
        <f>IF(AQ280="","",'Cost and Benefit Parameters'!$O$27)</f>
        <v>258.50927013450001</v>
      </c>
      <c r="AT326" s="1">
        <f>IF(AR280="","",'Cost and Benefit Parameters'!$O$27)</f>
        <v>258.50927013450001</v>
      </c>
      <c r="AU326" s="1">
        <f>IF(AS280="","",'Cost and Benefit Parameters'!$O$27)</f>
        <v>258.50927013450001</v>
      </c>
      <c r="AV326" s="1">
        <f>IF(AT280="","",'Cost and Benefit Parameters'!$O$27)</f>
        <v>258.50927013450001</v>
      </c>
      <c r="AW326" s="1">
        <f>IF(AU280="","",'Cost and Benefit Parameters'!$O$27)</f>
        <v>258.50927013450001</v>
      </c>
      <c r="AX326" s="1">
        <f>IF(AV280="","",'Cost and Benefit Parameters'!$O$27)</f>
        <v>258.50927013450001</v>
      </c>
      <c r="AY326" s="1">
        <f>IF(AW280="","",'Cost and Benefit Parameters'!$O$27)</f>
        <v>258.50927013450001</v>
      </c>
      <c r="AZ326" s="1">
        <f>IF(AX280="","",'Cost and Benefit Parameters'!$O$27)</f>
        <v>258.50927013450001</v>
      </c>
      <c r="BA326" s="1">
        <f>IF(AY280="","",'Cost and Benefit Parameters'!$O$27)</f>
        <v>258.50927013450001</v>
      </c>
      <c r="BB326" s="1">
        <f>IF(AZ280="","",'Cost and Benefit Parameters'!$O$27)</f>
        <v>258.50927013450001</v>
      </c>
      <c r="BC326" s="1">
        <f>IF(BA280="","",'Cost and Benefit Parameters'!$O$27)</f>
        <v>258.50927013450001</v>
      </c>
      <c r="BD326" s="1">
        <f>IF(BB280="","",'Cost and Benefit Parameters'!$O$27)</f>
        <v>258.50927013450001</v>
      </c>
      <c r="BE326" s="1">
        <f>IF(BC280="","",'Cost and Benefit Parameters'!$O$27)</f>
        <v>258.50927013450001</v>
      </c>
      <c r="BF326" s="1">
        <f>IF(BD280="","",'Cost and Benefit Parameters'!$O$27)</f>
        <v>258.50927013450001</v>
      </c>
      <c r="BG326" s="1">
        <f>IF(BE280="","",'Cost and Benefit Parameters'!$O$27)</f>
        <v>258.50927013450001</v>
      </c>
      <c r="BH326" s="1">
        <f>IF(BF280="","",'Cost and Benefit Parameters'!$O$27)</f>
        <v>258.50927013450001</v>
      </c>
      <c r="BI326" s="1">
        <f>IF(BG280="","",'Cost and Benefit Parameters'!$O$27)</f>
        <v>258.50927013450001</v>
      </c>
      <c r="BJ326" s="1">
        <f>IF(BH280="","",'Cost and Benefit Parameters'!$O$27)</f>
        <v>258.50927013450001</v>
      </c>
      <c r="BK326" s="1">
        <f>IF(BI280="","",'Cost and Benefit Parameters'!$O$27)</f>
        <v>258.50927013450001</v>
      </c>
      <c r="BL326" s="1">
        <f>IF(BJ280="","",'Cost and Benefit Parameters'!$O$27)</f>
        <v>258.50927013450001</v>
      </c>
      <c r="BM326" s="1">
        <f>IF(BK280="","",'Cost and Benefit Parameters'!$O$27)</f>
        <v>258.50927013450001</v>
      </c>
      <c r="BN326" s="1">
        <f>IF(BL280="","",'Cost and Benefit Parameters'!$O$27)</f>
        <v>258.50927013450001</v>
      </c>
      <c r="BO326" s="1">
        <f>IF(BM280="","",'Cost and Benefit Parameters'!$O$27)</f>
        <v>258.50927013450001</v>
      </c>
      <c r="BP326" s="1">
        <f>IF(BN280="","",'Cost and Benefit Parameters'!$O$27)</f>
        <v>258.50927013450001</v>
      </c>
    </row>
    <row r="327" spans="1:72" x14ac:dyDescent="0.55000000000000004">
      <c r="A327" s="643"/>
      <c r="B327" s="329" t="s">
        <v>487</v>
      </c>
      <c r="C327" s="329"/>
      <c r="D327" s="329"/>
      <c r="E327" s="329"/>
      <c r="F327" s="329"/>
      <c r="G327" s="329"/>
      <c r="H327" s="330"/>
      <c r="I327" s="329"/>
      <c r="J327" s="330">
        <f>SUM(J307:J326)</f>
        <v>258.50927013450001</v>
      </c>
      <c r="K327" s="330">
        <f>SUM(K307:K326)</f>
        <v>517.01854026900003</v>
      </c>
      <c r="L327" s="330">
        <f t="shared" ref="L327:BP327" si="130">SUM(L307:L326)</f>
        <v>775.5278104035001</v>
      </c>
      <c r="M327" s="330">
        <f t="shared" si="130"/>
        <v>1034.0370805380001</v>
      </c>
      <c r="N327" s="330">
        <f t="shared" si="130"/>
        <v>1292.5463506725</v>
      </c>
      <c r="O327" s="330">
        <f t="shared" si="130"/>
        <v>1551.055620807</v>
      </c>
      <c r="P327" s="330">
        <f t="shared" si="130"/>
        <v>1809.5648909414999</v>
      </c>
      <c r="Q327" s="330">
        <f t="shared" si="130"/>
        <v>2068.0741610760001</v>
      </c>
      <c r="R327" s="330">
        <f t="shared" si="130"/>
        <v>2326.5834312105003</v>
      </c>
      <c r="S327" s="330">
        <f t="shared" si="130"/>
        <v>2585.0927013450005</v>
      </c>
      <c r="T327" s="330">
        <f t="shared" si="130"/>
        <v>2843.6019714795007</v>
      </c>
      <c r="U327" s="330">
        <f t="shared" si="130"/>
        <v>3102.1112416140008</v>
      </c>
      <c r="V327" s="330">
        <f t="shared" si="130"/>
        <v>3360.620511748501</v>
      </c>
      <c r="W327" s="330">
        <f t="shared" si="130"/>
        <v>3619.1297818830012</v>
      </c>
      <c r="X327" s="330">
        <f t="shared" si="130"/>
        <v>3877.6390520175014</v>
      </c>
      <c r="Y327" s="330">
        <f t="shared" si="130"/>
        <v>4136.1483221520011</v>
      </c>
      <c r="Z327" s="330">
        <f t="shared" si="130"/>
        <v>4394.6575922865013</v>
      </c>
      <c r="AA327" s="330">
        <f t="shared" si="130"/>
        <v>4653.1668624210015</v>
      </c>
      <c r="AB327" s="330">
        <f t="shared" si="130"/>
        <v>4911.6761325555017</v>
      </c>
      <c r="AC327" s="330">
        <f t="shared" si="130"/>
        <v>5170.1854026900019</v>
      </c>
      <c r="AD327" s="330">
        <f t="shared" si="130"/>
        <v>5170.1854026900019</v>
      </c>
      <c r="AE327" s="330">
        <f t="shared" si="130"/>
        <v>5170.1854026900019</v>
      </c>
      <c r="AF327" s="330">
        <f t="shared" si="130"/>
        <v>5170.1854026900019</v>
      </c>
      <c r="AG327" s="330">
        <f t="shared" si="130"/>
        <v>5170.1854026900019</v>
      </c>
      <c r="AH327" s="330">
        <f t="shared" si="130"/>
        <v>5170.1854026900019</v>
      </c>
      <c r="AI327" s="330">
        <f t="shared" si="130"/>
        <v>5170.1854026900019</v>
      </c>
      <c r="AJ327" s="330">
        <f t="shared" si="130"/>
        <v>5170.1854026900019</v>
      </c>
      <c r="AK327" s="330">
        <f t="shared" si="130"/>
        <v>5170.1854026900019</v>
      </c>
      <c r="AL327" s="330">
        <f t="shared" si="130"/>
        <v>5170.1854026900019</v>
      </c>
      <c r="AM327" s="330">
        <f t="shared" si="130"/>
        <v>5170.1854026900019</v>
      </c>
      <c r="AN327" s="330">
        <f t="shared" si="130"/>
        <v>5170.1854026900019</v>
      </c>
      <c r="AO327" s="330">
        <f t="shared" si="130"/>
        <v>5170.1854026900019</v>
      </c>
      <c r="AP327" s="330">
        <f t="shared" si="130"/>
        <v>5170.1854026900019</v>
      </c>
      <c r="AQ327" s="330">
        <f t="shared" si="130"/>
        <v>5170.1854026900019</v>
      </c>
      <c r="AR327" s="330">
        <f t="shared" si="130"/>
        <v>5170.1854026900019</v>
      </c>
      <c r="AS327" s="330">
        <f t="shared" si="130"/>
        <v>5170.1854026900019</v>
      </c>
      <c r="AT327" s="330">
        <f t="shared" si="130"/>
        <v>5170.1854026900019</v>
      </c>
      <c r="AU327" s="330">
        <f t="shared" si="130"/>
        <v>5170.1854026900019</v>
      </c>
      <c r="AV327" s="330">
        <f t="shared" si="130"/>
        <v>5170.1854026900019</v>
      </c>
      <c r="AW327" s="330">
        <f t="shared" si="130"/>
        <v>5170.1854026900019</v>
      </c>
      <c r="AX327" s="330">
        <f t="shared" si="130"/>
        <v>4911.6761325555017</v>
      </c>
      <c r="AY327" s="330">
        <f t="shared" si="130"/>
        <v>4653.1668624210015</v>
      </c>
      <c r="AZ327" s="330">
        <f t="shared" si="130"/>
        <v>4394.6575922865013</v>
      </c>
      <c r="BA327" s="330">
        <f t="shared" si="130"/>
        <v>4136.1483221520011</v>
      </c>
      <c r="BB327" s="330">
        <f t="shared" si="130"/>
        <v>3877.6390520175014</v>
      </c>
      <c r="BC327" s="330">
        <f t="shared" si="130"/>
        <v>3619.1297818830012</v>
      </c>
      <c r="BD327" s="330">
        <f t="shared" si="130"/>
        <v>3360.620511748501</v>
      </c>
      <c r="BE327" s="330">
        <f t="shared" si="130"/>
        <v>3102.1112416140008</v>
      </c>
      <c r="BF327" s="330">
        <f t="shared" si="130"/>
        <v>2843.6019714795007</v>
      </c>
      <c r="BG327" s="330">
        <f t="shared" si="130"/>
        <v>2585.0927013450005</v>
      </c>
      <c r="BH327" s="330">
        <f t="shared" si="130"/>
        <v>2326.5834312105003</v>
      </c>
      <c r="BI327" s="330">
        <f t="shared" si="130"/>
        <v>2068.0741610760001</v>
      </c>
      <c r="BJ327" s="330">
        <f t="shared" si="130"/>
        <v>1809.5648909414999</v>
      </c>
      <c r="BK327" s="330">
        <f t="shared" si="130"/>
        <v>1551.055620807</v>
      </c>
      <c r="BL327" s="330">
        <f t="shared" si="130"/>
        <v>1292.5463506725</v>
      </c>
      <c r="BM327" s="330">
        <f t="shared" si="130"/>
        <v>1034.0370805380001</v>
      </c>
      <c r="BN327" s="330">
        <f t="shared" si="130"/>
        <v>775.5278104035001</v>
      </c>
      <c r="BO327" s="330">
        <f t="shared" si="130"/>
        <v>517.01854026900003</v>
      </c>
      <c r="BP327" s="330">
        <f t="shared" si="130"/>
        <v>258.50927013450001</v>
      </c>
    </row>
    <row r="329" spans="1:72" x14ac:dyDescent="0.55000000000000004">
      <c r="A329" s="641" t="s">
        <v>493</v>
      </c>
      <c r="B329" s="128" t="s">
        <v>509</v>
      </c>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row>
    <row r="330" spans="1:72" x14ac:dyDescent="0.55000000000000004">
      <c r="A330" s="642"/>
      <c r="B330" t="s">
        <v>466</v>
      </c>
      <c r="N330" s="1">
        <f>IF(J307="","",'Cost and Benefit Parameters'!$O$28)</f>
        <v>366.03977013450009</v>
      </c>
      <c r="O330" s="1">
        <f>IF(K307="","",'Cost and Benefit Parameters'!$O$28)</f>
        <v>366.03977013450009</v>
      </c>
      <c r="P330" s="1">
        <f>IF(L307="","",'Cost and Benefit Parameters'!$O$28)</f>
        <v>366.03977013450009</v>
      </c>
      <c r="Q330" s="1">
        <f>IF(M307="","",'Cost and Benefit Parameters'!$O$28)</f>
        <v>366.03977013450009</v>
      </c>
      <c r="R330" s="1">
        <f>IF(N307="","",'Cost and Benefit Parameters'!$O$28)</f>
        <v>366.03977013450009</v>
      </c>
      <c r="S330" s="1">
        <f>IF(O307="","",'Cost and Benefit Parameters'!$O$28)</f>
        <v>366.03977013450009</v>
      </c>
      <c r="T330" s="1">
        <f>IF(P307="","",'Cost and Benefit Parameters'!$O$28)</f>
        <v>366.03977013450009</v>
      </c>
      <c r="U330" s="1">
        <f>IF(Q307="","",'Cost and Benefit Parameters'!$O$28)</f>
        <v>366.03977013450009</v>
      </c>
      <c r="V330" s="1">
        <f>IF(R307="","",'Cost and Benefit Parameters'!$O$28)</f>
        <v>366.03977013450009</v>
      </c>
      <c r="W330" s="1">
        <f>IF(S307="","",'Cost and Benefit Parameters'!$O$28)</f>
        <v>366.03977013450009</v>
      </c>
      <c r="X330" s="1">
        <f>IF(T307="","",'Cost and Benefit Parameters'!$O$28)</f>
        <v>366.03977013450009</v>
      </c>
      <c r="Y330" s="1">
        <f>IF(U307="","",'Cost and Benefit Parameters'!$O$28)</f>
        <v>366.03977013450009</v>
      </c>
      <c r="Z330" s="1">
        <f>IF(V307="","",'Cost and Benefit Parameters'!$O$28)</f>
        <v>366.03977013450009</v>
      </c>
      <c r="AA330" s="1">
        <f>IF(W307="","",'Cost and Benefit Parameters'!$O$28)</f>
        <v>366.03977013450009</v>
      </c>
      <c r="AB330" s="1">
        <f>IF(X307="","",'Cost and Benefit Parameters'!$O$28)</f>
        <v>366.03977013450009</v>
      </c>
      <c r="AC330" s="1">
        <f>IF(Y307="","",'Cost and Benefit Parameters'!$O$28)</f>
        <v>366.03977013450009</v>
      </c>
      <c r="AD330" s="1">
        <f>IF(Z307="","",'Cost and Benefit Parameters'!$O$28)</f>
        <v>366.03977013450009</v>
      </c>
      <c r="AE330" s="1">
        <f>IF(AA307="","",'Cost and Benefit Parameters'!$O$28)</f>
        <v>366.03977013450009</v>
      </c>
      <c r="AF330" s="1">
        <f>IF(AB307="","",'Cost and Benefit Parameters'!$O$28)</f>
        <v>366.03977013450009</v>
      </c>
      <c r="AG330" s="1">
        <f>IF(AC307="","",'Cost and Benefit Parameters'!$O$28)</f>
        <v>366.03977013450009</v>
      </c>
      <c r="AH330" s="1">
        <f>IF(AD307="","",'Cost and Benefit Parameters'!$O$28)</f>
        <v>366.03977013450009</v>
      </c>
      <c r="AI330" s="1">
        <f>IF(AE307="","",'Cost and Benefit Parameters'!$O$28)</f>
        <v>366.03977013450009</v>
      </c>
      <c r="AJ330" s="1">
        <f>IF(AF307="","",'Cost and Benefit Parameters'!$O$28)</f>
        <v>366.03977013450009</v>
      </c>
      <c r="AK330" s="1">
        <f>IF(AG307="","",'Cost and Benefit Parameters'!$O$28)</f>
        <v>366.03977013450009</v>
      </c>
      <c r="AL330" s="1">
        <f>IF(AH307="","",'Cost and Benefit Parameters'!$O$28)</f>
        <v>366.03977013450009</v>
      </c>
      <c r="AM330" s="1">
        <f>IF(AI307="","",'Cost and Benefit Parameters'!$O$28)</f>
        <v>366.03977013450009</v>
      </c>
      <c r="AN330" s="1">
        <f>IF(AJ307="","",'Cost and Benefit Parameters'!$O$28)</f>
        <v>366.03977013450009</v>
      </c>
      <c r="AO330" s="1">
        <f>IF(AK307="","",'Cost and Benefit Parameters'!$O$28)</f>
        <v>366.03977013450009</v>
      </c>
      <c r="AP330" s="1">
        <f>IF(AL307="","",'Cost and Benefit Parameters'!$O$28)</f>
        <v>366.03977013450009</v>
      </c>
      <c r="AQ330" s="1">
        <f>IF(AM307="","",'Cost and Benefit Parameters'!$O$28)</f>
        <v>366.03977013450009</v>
      </c>
      <c r="AR330" s="1">
        <f>IF(AN307="","",'Cost and Benefit Parameters'!$O$28)</f>
        <v>366.03977013450009</v>
      </c>
      <c r="AS330" s="1">
        <f>IF(AO307="","",'Cost and Benefit Parameters'!$O$28)</f>
        <v>366.03977013450009</v>
      </c>
      <c r="AT330" s="1">
        <f>IF(AP307="","",'Cost and Benefit Parameters'!$O$28)</f>
        <v>366.03977013450009</v>
      </c>
      <c r="AU330" s="1">
        <f>IF(AQ307="","",'Cost and Benefit Parameters'!$O$28)</f>
        <v>366.03977013450009</v>
      </c>
      <c r="AV330" s="1">
        <f>IF(AR307="","",'Cost and Benefit Parameters'!$O$28)</f>
        <v>366.03977013450009</v>
      </c>
      <c r="AW330" s="1">
        <f>IF(AS307="","",'Cost and Benefit Parameters'!$O$28)</f>
        <v>366.03977013450009</v>
      </c>
      <c r="AX330" s="1">
        <f>IF(AT307="","",'Cost and Benefit Parameters'!$O$28)</f>
        <v>366.03977013450009</v>
      </c>
      <c r="AY330" s="1">
        <f>IF(AU307="","",'Cost and Benefit Parameters'!$O$28)</f>
        <v>366.03977013450009</v>
      </c>
      <c r="AZ330" s="1">
        <f>IF(AV307="","",'Cost and Benefit Parameters'!$O$28)</f>
        <v>366.03977013450009</v>
      </c>
      <c r="BA330" s="1">
        <f>IF(AW307="","",'Cost and Benefit Parameters'!$O$28)</f>
        <v>366.03977013450009</v>
      </c>
      <c r="BB330" s="1" t="str">
        <f>IF(AX307="","",'Cost and Benefit Parameters'!$O$28)</f>
        <v/>
      </c>
      <c r="BC330" s="1" t="str">
        <f>IF(AY307="","",'Cost and Benefit Parameters'!$O$28)</f>
        <v/>
      </c>
      <c r="BD330" s="1" t="str">
        <f>IF(AZ307="","",'Cost and Benefit Parameters'!$O$28)</f>
        <v/>
      </c>
      <c r="BE330" s="1" t="str">
        <f>IF(BA307="","",'Cost and Benefit Parameters'!$O$28)</f>
        <v/>
      </c>
      <c r="BF330" s="1" t="str">
        <f>IF(BB307="","",'Cost and Benefit Parameters'!$O$28)</f>
        <v/>
      </c>
      <c r="BG330" s="1" t="str">
        <f>IF(BC307="","",'Cost and Benefit Parameters'!$O$28)</f>
        <v/>
      </c>
      <c r="BH330" s="1" t="str">
        <f>IF(BD307="","",'Cost and Benefit Parameters'!$O$28)</f>
        <v/>
      </c>
      <c r="BI330" s="1" t="str">
        <f>IF(BE307="","",'Cost and Benefit Parameters'!$O$28)</f>
        <v/>
      </c>
      <c r="BJ330" s="1" t="str">
        <f>IF(BF307="","",'Cost and Benefit Parameters'!$O$28)</f>
        <v/>
      </c>
      <c r="BK330" s="1" t="str">
        <f>IF(BG307="","",'Cost and Benefit Parameters'!$O$28)</f>
        <v/>
      </c>
      <c r="BL330" s="1" t="str">
        <f>IF(BH307="","",'Cost and Benefit Parameters'!$O$28)</f>
        <v/>
      </c>
      <c r="BM330" s="1" t="str">
        <f>IF(BI307="","",'Cost and Benefit Parameters'!$O$28)</f>
        <v/>
      </c>
      <c r="BN330" s="1" t="str">
        <f>IF(BJ307="","",'Cost and Benefit Parameters'!$O$28)</f>
        <v/>
      </c>
      <c r="BO330" s="1" t="str">
        <f>IF(BK307="","",'Cost and Benefit Parameters'!$O$28)</f>
        <v/>
      </c>
      <c r="BP330" s="1" t="str">
        <f>IF(BL307="","",'Cost and Benefit Parameters'!$O$28)</f>
        <v/>
      </c>
      <c r="BQ330" s="1" t="str">
        <f>IF(BM307="","",'Cost and Benefit Parameters'!$O$28)</f>
        <v/>
      </c>
      <c r="BR330" s="1" t="str">
        <f>IF(BN307="","",'Cost and Benefit Parameters'!$O$28)</f>
        <v/>
      </c>
      <c r="BS330" s="1" t="str">
        <f>IF(BO307="","",'Cost and Benefit Parameters'!$O$28)</f>
        <v/>
      </c>
      <c r="BT330" s="1" t="str">
        <f>IF(BP307="","",'Cost and Benefit Parameters'!$O$28)</f>
        <v/>
      </c>
    </row>
    <row r="331" spans="1:72" x14ac:dyDescent="0.55000000000000004">
      <c r="A331" s="642"/>
      <c r="B331" t="s">
        <v>468</v>
      </c>
      <c r="N331" s="1" t="str">
        <f>IF(J308="","",'Cost and Benefit Parameters'!$O$28)</f>
        <v/>
      </c>
      <c r="O331" s="1">
        <f>IF(K308="","",'Cost and Benefit Parameters'!$O$28)</f>
        <v>366.03977013450009</v>
      </c>
      <c r="P331" s="1">
        <f>IF(L308="","",'Cost and Benefit Parameters'!$O$28)</f>
        <v>366.03977013450009</v>
      </c>
      <c r="Q331" s="1">
        <f>IF(M308="","",'Cost and Benefit Parameters'!$O$28)</f>
        <v>366.03977013450009</v>
      </c>
      <c r="R331" s="1">
        <f>IF(N308="","",'Cost and Benefit Parameters'!$O$28)</f>
        <v>366.03977013450009</v>
      </c>
      <c r="S331" s="1">
        <f>IF(O308="","",'Cost and Benefit Parameters'!$O$28)</f>
        <v>366.03977013450009</v>
      </c>
      <c r="T331" s="1">
        <f>IF(P308="","",'Cost and Benefit Parameters'!$O$28)</f>
        <v>366.03977013450009</v>
      </c>
      <c r="U331" s="1">
        <f>IF(Q308="","",'Cost and Benefit Parameters'!$O$28)</f>
        <v>366.03977013450009</v>
      </c>
      <c r="V331" s="1">
        <f>IF(R308="","",'Cost and Benefit Parameters'!$O$28)</f>
        <v>366.03977013450009</v>
      </c>
      <c r="W331" s="1">
        <f>IF(S308="","",'Cost and Benefit Parameters'!$O$28)</f>
        <v>366.03977013450009</v>
      </c>
      <c r="X331" s="1">
        <f>IF(T308="","",'Cost and Benefit Parameters'!$O$28)</f>
        <v>366.03977013450009</v>
      </c>
      <c r="Y331" s="1">
        <f>IF(U308="","",'Cost and Benefit Parameters'!$O$28)</f>
        <v>366.03977013450009</v>
      </c>
      <c r="Z331" s="1">
        <f>IF(V308="","",'Cost and Benefit Parameters'!$O$28)</f>
        <v>366.03977013450009</v>
      </c>
      <c r="AA331" s="1">
        <f>IF(W308="","",'Cost and Benefit Parameters'!$O$28)</f>
        <v>366.03977013450009</v>
      </c>
      <c r="AB331" s="1">
        <f>IF(X308="","",'Cost and Benefit Parameters'!$O$28)</f>
        <v>366.03977013450009</v>
      </c>
      <c r="AC331" s="1">
        <f>IF(Y308="","",'Cost and Benefit Parameters'!$O$28)</f>
        <v>366.03977013450009</v>
      </c>
      <c r="AD331" s="1">
        <f>IF(Z308="","",'Cost and Benefit Parameters'!$O$28)</f>
        <v>366.03977013450009</v>
      </c>
      <c r="AE331" s="1">
        <f>IF(AA308="","",'Cost and Benefit Parameters'!$O$28)</f>
        <v>366.03977013450009</v>
      </c>
      <c r="AF331" s="1">
        <f>IF(AB308="","",'Cost and Benefit Parameters'!$O$28)</f>
        <v>366.03977013450009</v>
      </c>
      <c r="AG331" s="1">
        <f>IF(AC308="","",'Cost and Benefit Parameters'!$O$28)</f>
        <v>366.03977013450009</v>
      </c>
      <c r="AH331" s="1">
        <f>IF(AD308="","",'Cost and Benefit Parameters'!$O$28)</f>
        <v>366.03977013450009</v>
      </c>
      <c r="AI331" s="1">
        <f>IF(AE308="","",'Cost and Benefit Parameters'!$O$28)</f>
        <v>366.03977013450009</v>
      </c>
      <c r="AJ331" s="1">
        <f>IF(AF308="","",'Cost and Benefit Parameters'!$O$28)</f>
        <v>366.03977013450009</v>
      </c>
      <c r="AK331" s="1">
        <f>IF(AG308="","",'Cost and Benefit Parameters'!$O$28)</f>
        <v>366.03977013450009</v>
      </c>
      <c r="AL331" s="1">
        <f>IF(AH308="","",'Cost and Benefit Parameters'!$O$28)</f>
        <v>366.03977013450009</v>
      </c>
      <c r="AM331" s="1">
        <f>IF(AI308="","",'Cost and Benefit Parameters'!$O$28)</f>
        <v>366.03977013450009</v>
      </c>
      <c r="AN331" s="1">
        <f>IF(AJ308="","",'Cost and Benefit Parameters'!$O$28)</f>
        <v>366.03977013450009</v>
      </c>
      <c r="AO331" s="1">
        <f>IF(AK308="","",'Cost and Benefit Parameters'!$O$28)</f>
        <v>366.03977013450009</v>
      </c>
      <c r="AP331" s="1">
        <f>IF(AL308="","",'Cost and Benefit Parameters'!$O$28)</f>
        <v>366.03977013450009</v>
      </c>
      <c r="AQ331" s="1">
        <f>IF(AM308="","",'Cost and Benefit Parameters'!$O$28)</f>
        <v>366.03977013450009</v>
      </c>
      <c r="AR331" s="1">
        <f>IF(AN308="","",'Cost and Benefit Parameters'!$O$28)</f>
        <v>366.03977013450009</v>
      </c>
      <c r="AS331" s="1">
        <f>IF(AO308="","",'Cost and Benefit Parameters'!$O$28)</f>
        <v>366.03977013450009</v>
      </c>
      <c r="AT331" s="1">
        <f>IF(AP308="","",'Cost and Benefit Parameters'!$O$28)</f>
        <v>366.03977013450009</v>
      </c>
      <c r="AU331" s="1">
        <f>IF(AQ308="","",'Cost and Benefit Parameters'!$O$28)</f>
        <v>366.03977013450009</v>
      </c>
      <c r="AV331" s="1">
        <f>IF(AR308="","",'Cost and Benefit Parameters'!$O$28)</f>
        <v>366.03977013450009</v>
      </c>
      <c r="AW331" s="1">
        <f>IF(AS308="","",'Cost and Benefit Parameters'!$O$28)</f>
        <v>366.03977013450009</v>
      </c>
      <c r="AX331" s="1">
        <f>IF(AT308="","",'Cost and Benefit Parameters'!$O$28)</f>
        <v>366.03977013450009</v>
      </c>
      <c r="AY331" s="1">
        <f>IF(AU308="","",'Cost and Benefit Parameters'!$O$28)</f>
        <v>366.03977013450009</v>
      </c>
      <c r="AZ331" s="1">
        <f>IF(AV308="","",'Cost and Benefit Parameters'!$O$28)</f>
        <v>366.03977013450009</v>
      </c>
      <c r="BA331" s="1">
        <f>IF(AW308="","",'Cost and Benefit Parameters'!$O$28)</f>
        <v>366.03977013450009</v>
      </c>
      <c r="BB331" s="1">
        <f>IF(AX308="","",'Cost and Benefit Parameters'!$O$28)</f>
        <v>366.03977013450009</v>
      </c>
      <c r="BC331" s="1" t="str">
        <f>IF(AY308="","",'Cost and Benefit Parameters'!$O$28)</f>
        <v/>
      </c>
      <c r="BD331" s="1" t="str">
        <f>IF(AZ308="","",'Cost and Benefit Parameters'!$O$28)</f>
        <v/>
      </c>
      <c r="BE331" s="1" t="str">
        <f>IF(BA308="","",'Cost and Benefit Parameters'!$O$28)</f>
        <v/>
      </c>
      <c r="BF331" s="1" t="str">
        <f>IF(BB308="","",'Cost and Benefit Parameters'!$O$28)</f>
        <v/>
      </c>
      <c r="BG331" s="1" t="str">
        <f>IF(BC308="","",'Cost and Benefit Parameters'!$O$28)</f>
        <v/>
      </c>
      <c r="BH331" s="1" t="str">
        <f>IF(BD308="","",'Cost and Benefit Parameters'!$O$28)</f>
        <v/>
      </c>
      <c r="BI331" s="1" t="str">
        <f>IF(BE308="","",'Cost and Benefit Parameters'!$O$28)</f>
        <v/>
      </c>
      <c r="BJ331" s="1" t="str">
        <f>IF(BF308="","",'Cost and Benefit Parameters'!$O$28)</f>
        <v/>
      </c>
      <c r="BK331" s="1" t="str">
        <f>IF(BG308="","",'Cost and Benefit Parameters'!$O$28)</f>
        <v/>
      </c>
      <c r="BL331" s="1" t="str">
        <f>IF(BH308="","",'Cost and Benefit Parameters'!$O$28)</f>
        <v/>
      </c>
      <c r="BM331" s="1" t="str">
        <f>IF(BI308="","",'Cost and Benefit Parameters'!$O$28)</f>
        <v/>
      </c>
      <c r="BN331" s="1" t="str">
        <f>IF(BJ308="","",'Cost and Benefit Parameters'!$O$28)</f>
        <v/>
      </c>
      <c r="BO331" s="1" t="str">
        <f>IF(BK308="","",'Cost and Benefit Parameters'!$O$28)</f>
        <v/>
      </c>
      <c r="BP331" s="1" t="str">
        <f>IF(BL308="","",'Cost and Benefit Parameters'!$O$28)</f>
        <v/>
      </c>
      <c r="BQ331" s="1" t="str">
        <f>IF(BM308="","",'Cost and Benefit Parameters'!$O$28)</f>
        <v/>
      </c>
      <c r="BR331" s="1" t="str">
        <f>IF(BN308="","",'Cost and Benefit Parameters'!$O$28)</f>
        <v/>
      </c>
      <c r="BS331" s="1" t="str">
        <f>IF(BO308="","",'Cost and Benefit Parameters'!$O$28)</f>
        <v/>
      </c>
      <c r="BT331" s="1" t="str">
        <f>IF(BP308="","",'Cost and Benefit Parameters'!$O$28)</f>
        <v/>
      </c>
    </row>
    <row r="332" spans="1:72" x14ac:dyDescent="0.55000000000000004">
      <c r="A332" s="642"/>
      <c r="B332" t="s">
        <v>469</v>
      </c>
      <c r="N332" s="1" t="str">
        <f>IF(J309="","",'Cost and Benefit Parameters'!$O$28)</f>
        <v/>
      </c>
      <c r="O332" s="1" t="str">
        <f>IF(K309="","",'Cost and Benefit Parameters'!$O$28)</f>
        <v/>
      </c>
      <c r="P332" s="1">
        <f>IF(L309="","",'Cost and Benefit Parameters'!$O$28)</f>
        <v>366.03977013450009</v>
      </c>
      <c r="Q332" s="1">
        <f>IF(M309="","",'Cost and Benefit Parameters'!$O$28)</f>
        <v>366.03977013450009</v>
      </c>
      <c r="R332" s="1">
        <f>IF(N309="","",'Cost and Benefit Parameters'!$O$28)</f>
        <v>366.03977013450009</v>
      </c>
      <c r="S332" s="1">
        <f>IF(O309="","",'Cost and Benefit Parameters'!$O$28)</f>
        <v>366.03977013450009</v>
      </c>
      <c r="T332" s="1">
        <f>IF(P309="","",'Cost and Benefit Parameters'!$O$28)</f>
        <v>366.03977013450009</v>
      </c>
      <c r="U332" s="1">
        <f>IF(Q309="","",'Cost and Benefit Parameters'!$O$28)</f>
        <v>366.03977013450009</v>
      </c>
      <c r="V332" s="1">
        <f>IF(R309="","",'Cost and Benefit Parameters'!$O$28)</f>
        <v>366.03977013450009</v>
      </c>
      <c r="W332" s="1">
        <f>IF(S309="","",'Cost and Benefit Parameters'!$O$28)</f>
        <v>366.03977013450009</v>
      </c>
      <c r="X332" s="1">
        <f>IF(T309="","",'Cost and Benefit Parameters'!$O$28)</f>
        <v>366.03977013450009</v>
      </c>
      <c r="Y332" s="1">
        <f>IF(U309="","",'Cost and Benefit Parameters'!$O$28)</f>
        <v>366.03977013450009</v>
      </c>
      <c r="Z332" s="1">
        <f>IF(V309="","",'Cost and Benefit Parameters'!$O$28)</f>
        <v>366.03977013450009</v>
      </c>
      <c r="AA332" s="1">
        <f>IF(W309="","",'Cost and Benefit Parameters'!$O$28)</f>
        <v>366.03977013450009</v>
      </c>
      <c r="AB332" s="1">
        <f>IF(X309="","",'Cost and Benefit Parameters'!$O$28)</f>
        <v>366.03977013450009</v>
      </c>
      <c r="AC332" s="1">
        <f>IF(Y309="","",'Cost and Benefit Parameters'!$O$28)</f>
        <v>366.03977013450009</v>
      </c>
      <c r="AD332" s="1">
        <f>IF(Z309="","",'Cost and Benefit Parameters'!$O$28)</f>
        <v>366.03977013450009</v>
      </c>
      <c r="AE332" s="1">
        <f>IF(AA309="","",'Cost and Benefit Parameters'!$O$28)</f>
        <v>366.03977013450009</v>
      </c>
      <c r="AF332" s="1">
        <f>IF(AB309="","",'Cost and Benefit Parameters'!$O$28)</f>
        <v>366.03977013450009</v>
      </c>
      <c r="AG332" s="1">
        <f>IF(AC309="","",'Cost and Benefit Parameters'!$O$28)</f>
        <v>366.03977013450009</v>
      </c>
      <c r="AH332" s="1">
        <f>IF(AD309="","",'Cost and Benefit Parameters'!$O$28)</f>
        <v>366.03977013450009</v>
      </c>
      <c r="AI332" s="1">
        <f>IF(AE309="","",'Cost and Benefit Parameters'!$O$28)</f>
        <v>366.03977013450009</v>
      </c>
      <c r="AJ332" s="1">
        <f>IF(AF309="","",'Cost and Benefit Parameters'!$O$28)</f>
        <v>366.03977013450009</v>
      </c>
      <c r="AK332" s="1">
        <f>IF(AG309="","",'Cost and Benefit Parameters'!$O$28)</f>
        <v>366.03977013450009</v>
      </c>
      <c r="AL332" s="1">
        <f>IF(AH309="","",'Cost and Benefit Parameters'!$O$28)</f>
        <v>366.03977013450009</v>
      </c>
      <c r="AM332" s="1">
        <f>IF(AI309="","",'Cost and Benefit Parameters'!$O$28)</f>
        <v>366.03977013450009</v>
      </c>
      <c r="AN332" s="1">
        <f>IF(AJ309="","",'Cost and Benefit Parameters'!$O$28)</f>
        <v>366.03977013450009</v>
      </c>
      <c r="AO332" s="1">
        <f>IF(AK309="","",'Cost and Benefit Parameters'!$O$28)</f>
        <v>366.03977013450009</v>
      </c>
      <c r="AP332" s="1">
        <f>IF(AL309="","",'Cost and Benefit Parameters'!$O$28)</f>
        <v>366.03977013450009</v>
      </c>
      <c r="AQ332" s="1">
        <f>IF(AM309="","",'Cost and Benefit Parameters'!$O$28)</f>
        <v>366.03977013450009</v>
      </c>
      <c r="AR332" s="1">
        <f>IF(AN309="","",'Cost and Benefit Parameters'!$O$28)</f>
        <v>366.03977013450009</v>
      </c>
      <c r="AS332" s="1">
        <f>IF(AO309="","",'Cost and Benefit Parameters'!$O$28)</f>
        <v>366.03977013450009</v>
      </c>
      <c r="AT332" s="1">
        <f>IF(AP309="","",'Cost and Benefit Parameters'!$O$28)</f>
        <v>366.03977013450009</v>
      </c>
      <c r="AU332" s="1">
        <f>IF(AQ309="","",'Cost and Benefit Parameters'!$O$28)</f>
        <v>366.03977013450009</v>
      </c>
      <c r="AV332" s="1">
        <f>IF(AR309="","",'Cost and Benefit Parameters'!$O$28)</f>
        <v>366.03977013450009</v>
      </c>
      <c r="AW332" s="1">
        <f>IF(AS309="","",'Cost and Benefit Parameters'!$O$28)</f>
        <v>366.03977013450009</v>
      </c>
      <c r="AX332" s="1">
        <f>IF(AT309="","",'Cost and Benefit Parameters'!$O$28)</f>
        <v>366.03977013450009</v>
      </c>
      <c r="AY332" s="1">
        <f>IF(AU309="","",'Cost and Benefit Parameters'!$O$28)</f>
        <v>366.03977013450009</v>
      </c>
      <c r="AZ332" s="1">
        <f>IF(AV309="","",'Cost and Benefit Parameters'!$O$28)</f>
        <v>366.03977013450009</v>
      </c>
      <c r="BA332" s="1">
        <f>IF(AW309="","",'Cost and Benefit Parameters'!$O$28)</f>
        <v>366.03977013450009</v>
      </c>
      <c r="BB332" s="1">
        <f>IF(AX309="","",'Cost and Benefit Parameters'!$O$28)</f>
        <v>366.03977013450009</v>
      </c>
      <c r="BC332" s="1">
        <f>IF(AY309="","",'Cost and Benefit Parameters'!$O$28)</f>
        <v>366.03977013450009</v>
      </c>
      <c r="BD332" s="1" t="str">
        <f>IF(AZ309="","",'Cost and Benefit Parameters'!$O$28)</f>
        <v/>
      </c>
      <c r="BE332" s="1" t="str">
        <f>IF(BA309="","",'Cost and Benefit Parameters'!$O$28)</f>
        <v/>
      </c>
      <c r="BF332" s="1" t="str">
        <f>IF(BB309="","",'Cost and Benefit Parameters'!$O$28)</f>
        <v/>
      </c>
      <c r="BG332" s="1" t="str">
        <f>IF(BC309="","",'Cost and Benefit Parameters'!$O$28)</f>
        <v/>
      </c>
      <c r="BH332" s="1" t="str">
        <f>IF(BD309="","",'Cost and Benefit Parameters'!$O$28)</f>
        <v/>
      </c>
      <c r="BI332" s="1" t="str">
        <f>IF(BE309="","",'Cost and Benefit Parameters'!$O$28)</f>
        <v/>
      </c>
      <c r="BJ332" s="1" t="str">
        <f>IF(BF309="","",'Cost and Benefit Parameters'!$O$28)</f>
        <v/>
      </c>
      <c r="BK332" s="1" t="str">
        <f>IF(BG309="","",'Cost and Benefit Parameters'!$O$28)</f>
        <v/>
      </c>
      <c r="BL332" s="1" t="str">
        <f>IF(BH309="","",'Cost and Benefit Parameters'!$O$28)</f>
        <v/>
      </c>
      <c r="BM332" s="1" t="str">
        <f>IF(BI309="","",'Cost and Benefit Parameters'!$O$28)</f>
        <v/>
      </c>
      <c r="BN332" s="1" t="str">
        <f>IF(BJ309="","",'Cost and Benefit Parameters'!$O$28)</f>
        <v/>
      </c>
      <c r="BO332" s="1" t="str">
        <f>IF(BK309="","",'Cost and Benefit Parameters'!$O$28)</f>
        <v/>
      </c>
      <c r="BP332" s="1" t="str">
        <f>IF(BL309="","",'Cost and Benefit Parameters'!$O$28)</f>
        <v/>
      </c>
      <c r="BQ332" s="1" t="str">
        <f>IF(BM309="","",'Cost and Benefit Parameters'!$O$28)</f>
        <v/>
      </c>
      <c r="BR332" s="1" t="str">
        <f>IF(BN309="","",'Cost and Benefit Parameters'!$O$28)</f>
        <v/>
      </c>
      <c r="BS332" s="1" t="str">
        <f>IF(BO309="","",'Cost and Benefit Parameters'!$O$28)</f>
        <v/>
      </c>
      <c r="BT332" s="1" t="str">
        <f>IF(BP309="","",'Cost and Benefit Parameters'!$O$28)</f>
        <v/>
      </c>
    </row>
    <row r="333" spans="1:72" x14ac:dyDescent="0.55000000000000004">
      <c r="A333" s="642"/>
      <c r="B333" t="s">
        <v>470</v>
      </c>
      <c r="N333" s="1" t="str">
        <f>IF(J310="","",'Cost and Benefit Parameters'!$O$28)</f>
        <v/>
      </c>
      <c r="O333" s="1" t="str">
        <f>IF(K310="","",'Cost and Benefit Parameters'!$O$28)</f>
        <v/>
      </c>
      <c r="P333" s="1" t="str">
        <f>IF(L310="","",'Cost and Benefit Parameters'!$O$28)</f>
        <v/>
      </c>
      <c r="Q333" s="1">
        <f>IF(M310="","",'Cost and Benefit Parameters'!$O$28)</f>
        <v>366.03977013450009</v>
      </c>
      <c r="R333" s="1">
        <f>IF(N310="","",'Cost and Benefit Parameters'!$O$28)</f>
        <v>366.03977013450009</v>
      </c>
      <c r="S333" s="1">
        <f>IF(O310="","",'Cost and Benefit Parameters'!$O$28)</f>
        <v>366.03977013450009</v>
      </c>
      <c r="T333" s="1">
        <f>IF(P310="","",'Cost and Benefit Parameters'!$O$28)</f>
        <v>366.03977013450009</v>
      </c>
      <c r="U333" s="1">
        <f>IF(Q310="","",'Cost and Benefit Parameters'!$O$28)</f>
        <v>366.03977013450009</v>
      </c>
      <c r="V333" s="1">
        <f>IF(R310="","",'Cost and Benefit Parameters'!$O$28)</f>
        <v>366.03977013450009</v>
      </c>
      <c r="W333" s="1">
        <f>IF(S310="","",'Cost and Benefit Parameters'!$O$28)</f>
        <v>366.03977013450009</v>
      </c>
      <c r="X333" s="1">
        <f>IF(T310="","",'Cost and Benefit Parameters'!$O$28)</f>
        <v>366.03977013450009</v>
      </c>
      <c r="Y333" s="1">
        <f>IF(U310="","",'Cost and Benefit Parameters'!$O$28)</f>
        <v>366.03977013450009</v>
      </c>
      <c r="Z333" s="1">
        <f>IF(V310="","",'Cost and Benefit Parameters'!$O$28)</f>
        <v>366.03977013450009</v>
      </c>
      <c r="AA333" s="1">
        <f>IF(W310="","",'Cost and Benefit Parameters'!$O$28)</f>
        <v>366.03977013450009</v>
      </c>
      <c r="AB333" s="1">
        <f>IF(X310="","",'Cost and Benefit Parameters'!$O$28)</f>
        <v>366.03977013450009</v>
      </c>
      <c r="AC333" s="1">
        <f>IF(Y310="","",'Cost and Benefit Parameters'!$O$28)</f>
        <v>366.03977013450009</v>
      </c>
      <c r="AD333" s="1">
        <f>IF(Z310="","",'Cost and Benefit Parameters'!$O$28)</f>
        <v>366.03977013450009</v>
      </c>
      <c r="AE333" s="1">
        <f>IF(AA310="","",'Cost and Benefit Parameters'!$O$28)</f>
        <v>366.03977013450009</v>
      </c>
      <c r="AF333" s="1">
        <f>IF(AB310="","",'Cost and Benefit Parameters'!$O$28)</f>
        <v>366.03977013450009</v>
      </c>
      <c r="AG333" s="1">
        <f>IF(AC310="","",'Cost and Benefit Parameters'!$O$28)</f>
        <v>366.03977013450009</v>
      </c>
      <c r="AH333" s="1">
        <f>IF(AD310="","",'Cost and Benefit Parameters'!$O$28)</f>
        <v>366.03977013450009</v>
      </c>
      <c r="AI333" s="1">
        <f>IF(AE310="","",'Cost and Benefit Parameters'!$O$28)</f>
        <v>366.03977013450009</v>
      </c>
      <c r="AJ333" s="1">
        <f>IF(AF310="","",'Cost and Benefit Parameters'!$O$28)</f>
        <v>366.03977013450009</v>
      </c>
      <c r="AK333" s="1">
        <f>IF(AG310="","",'Cost and Benefit Parameters'!$O$28)</f>
        <v>366.03977013450009</v>
      </c>
      <c r="AL333" s="1">
        <f>IF(AH310="","",'Cost and Benefit Parameters'!$O$28)</f>
        <v>366.03977013450009</v>
      </c>
      <c r="AM333" s="1">
        <f>IF(AI310="","",'Cost and Benefit Parameters'!$O$28)</f>
        <v>366.03977013450009</v>
      </c>
      <c r="AN333" s="1">
        <f>IF(AJ310="","",'Cost and Benefit Parameters'!$O$28)</f>
        <v>366.03977013450009</v>
      </c>
      <c r="AO333" s="1">
        <f>IF(AK310="","",'Cost and Benefit Parameters'!$O$28)</f>
        <v>366.03977013450009</v>
      </c>
      <c r="AP333" s="1">
        <f>IF(AL310="","",'Cost and Benefit Parameters'!$O$28)</f>
        <v>366.03977013450009</v>
      </c>
      <c r="AQ333" s="1">
        <f>IF(AM310="","",'Cost and Benefit Parameters'!$O$28)</f>
        <v>366.03977013450009</v>
      </c>
      <c r="AR333" s="1">
        <f>IF(AN310="","",'Cost and Benefit Parameters'!$O$28)</f>
        <v>366.03977013450009</v>
      </c>
      <c r="AS333" s="1">
        <f>IF(AO310="","",'Cost and Benefit Parameters'!$O$28)</f>
        <v>366.03977013450009</v>
      </c>
      <c r="AT333" s="1">
        <f>IF(AP310="","",'Cost and Benefit Parameters'!$O$28)</f>
        <v>366.03977013450009</v>
      </c>
      <c r="AU333" s="1">
        <f>IF(AQ310="","",'Cost and Benefit Parameters'!$O$28)</f>
        <v>366.03977013450009</v>
      </c>
      <c r="AV333" s="1">
        <f>IF(AR310="","",'Cost and Benefit Parameters'!$O$28)</f>
        <v>366.03977013450009</v>
      </c>
      <c r="AW333" s="1">
        <f>IF(AS310="","",'Cost and Benefit Parameters'!$O$28)</f>
        <v>366.03977013450009</v>
      </c>
      <c r="AX333" s="1">
        <f>IF(AT310="","",'Cost and Benefit Parameters'!$O$28)</f>
        <v>366.03977013450009</v>
      </c>
      <c r="AY333" s="1">
        <f>IF(AU310="","",'Cost and Benefit Parameters'!$O$28)</f>
        <v>366.03977013450009</v>
      </c>
      <c r="AZ333" s="1">
        <f>IF(AV310="","",'Cost and Benefit Parameters'!$O$28)</f>
        <v>366.03977013450009</v>
      </c>
      <c r="BA333" s="1">
        <f>IF(AW310="","",'Cost and Benefit Parameters'!$O$28)</f>
        <v>366.03977013450009</v>
      </c>
      <c r="BB333" s="1">
        <f>IF(AX310="","",'Cost and Benefit Parameters'!$O$28)</f>
        <v>366.03977013450009</v>
      </c>
      <c r="BC333" s="1">
        <f>IF(AY310="","",'Cost and Benefit Parameters'!$O$28)</f>
        <v>366.03977013450009</v>
      </c>
      <c r="BD333" s="1">
        <f>IF(AZ310="","",'Cost and Benefit Parameters'!$O$28)</f>
        <v>366.03977013450009</v>
      </c>
      <c r="BE333" s="1" t="str">
        <f>IF(BA310="","",'Cost and Benefit Parameters'!$O$28)</f>
        <v/>
      </c>
      <c r="BF333" s="1" t="str">
        <f>IF(BB310="","",'Cost and Benefit Parameters'!$O$28)</f>
        <v/>
      </c>
      <c r="BG333" s="1" t="str">
        <f>IF(BC310="","",'Cost and Benefit Parameters'!$O$28)</f>
        <v/>
      </c>
      <c r="BH333" s="1" t="str">
        <f>IF(BD310="","",'Cost and Benefit Parameters'!$O$28)</f>
        <v/>
      </c>
      <c r="BI333" s="1" t="str">
        <f>IF(BE310="","",'Cost and Benefit Parameters'!$O$28)</f>
        <v/>
      </c>
      <c r="BJ333" s="1" t="str">
        <f>IF(BF310="","",'Cost and Benefit Parameters'!$O$28)</f>
        <v/>
      </c>
      <c r="BK333" s="1" t="str">
        <f>IF(BG310="","",'Cost and Benefit Parameters'!$O$28)</f>
        <v/>
      </c>
      <c r="BL333" s="1" t="str">
        <f>IF(BH310="","",'Cost and Benefit Parameters'!$O$28)</f>
        <v/>
      </c>
      <c r="BM333" s="1" t="str">
        <f>IF(BI310="","",'Cost and Benefit Parameters'!$O$28)</f>
        <v/>
      </c>
      <c r="BN333" s="1" t="str">
        <f>IF(BJ310="","",'Cost and Benefit Parameters'!$O$28)</f>
        <v/>
      </c>
      <c r="BO333" s="1" t="str">
        <f>IF(BK310="","",'Cost and Benefit Parameters'!$O$28)</f>
        <v/>
      </c>
      <c r="BP333" s="1" t="str">
        <f>IF(BL310="","",'Cost and Benefit Parameters'!$O$28)</f>
        <v/>
      </c>
      <c r="BQ333" s="1" t="str">
        <f>IF(BM310="","",'Cost and Benefit Parameters'!$O$28)</f>
        <v/>
      </c>
      <c r="BR333" s="1" t="str">
        <f>IF(BN310="","",'Cost and Benefit Parameters'!$O$28)</f>
        <v/>
      </c>
      <c r="BS333" s="1" t="str">
        <f>IF(BO310="","",'Cost and Benefit Parameters'!$O$28)</f>
        <v/>
      </c>
      <c r="BT333" s="1" t="str">
        <f>IF(BP310="","",'Cost and Benefit Parameters'!$O$28)</f>
        <v/>
      </c>
    </row>
    <row r="334" spans="1:72" x14ac:dyDescent="0.55000000000000004">
      <c r="A334" s="642"/>
      <c r="B334" t="s">
        <v>471</v>
      </c>
      <c r="N334" s="1" t="str">
        <f>IF(J311="","",'Cost and Benefit Parameters'!$O$28)</f>
        <v/>
      </c>
      <c r="O334" s="1" t="str">
        <f>IF(K311="","",'Cost and Benefit Parameters'!$O$28)</f>
        <v/>
      </c>
      <c r="P334" s="1" t="str">
        <f>IF(L311="","",'Cost and Benefit Parameters'!$O$28)</f>
        <v/>
      </c>
      <c r="Q334" s="1" t="str">
        <f>IF(M311="","",'Cost and Benefit Parameters'!$O$28)</f>
        <v/>
      </c>
      <c r="R334" s="1">
        <f>IF(N311="","",'Cost and Benefit Parameters'!$O$28)</f>
        <v>366.03977013450009</v>
      </c>
      <c r="S334" s="1">
        <f>IF(O311="","",'Cost and Benefit Parameters'!$O$28)</f>
        <v>366.03977013450009</v>
      </c>
      <c r="T334" s="1">
        <f>IF(P311="","",'Cost and Benefit Parameters'!$O$28)</f>
        <v>366.03977013450009</v>
      </c>
      <c r="U334" s="1">
        <f>IF(Q311="","",'Cost and Benefit Parameters'!$O$28)</f>
        <v>366.03977013450009</v>
      </c>
      <c r="V334" s="1">
        <f>IF(R311="","",'Cost and Benefit Parameters'!$O$28)</f>
        <v>366.03977013450009</v>
      </c>
      <c r="W334" s="1">
        <f>IF(S311="","",'Cost and Benefit Parameters'!$O$28)</f>
        <v>366.03977013450009</v>
      </c>
      <c r="X334" s="1">
        <f>IF(T311="","",'Cost and Benefit Parameters'!$O$28)</f>
        <v>366.03977013450009</v>
      </c>
      <c r="Y334" s="1">
        <f>IF(U311="","",'Cost and Benefit Parameters'!$O$28)</f>
        <v>366.03977013450009</v>
      </c>
      <c r="Z334" s="1">
        <f>IF(V311="","",'Cost and Benefit Parameters'!$O$28)</f>
        <v>366.03977013450009</v>
      </c>
      <c r="AA334" s="1">
        <f>IF(W311="","",'Cost and Benefit Parameters'!$O$28)</f>
        <v>366.03977013450009</v>
      </c>
      <c r="AB334" s="1">
        <f>IF(X311="","",'Cost and Benefit Parameters'!$O$28)</f>
        <v>366.03977013450009</v>
      </c>
      <c r="AC334" s="1">
        <f>IF(Y311="","",'Cost and Benefit Parameters'!$O$28)</f>
        <v>366.03977013450009</v>
      </c>
      <c r="AD334" s="1">
        <f>IF(Z311="","",'Cost and Benefit Parameters'!$O$28)</f>
        <v>366.03977013450009</v>
      </c>
      <c r="AE334" s="1">
        <f>IF(AA311="","",'Cost and Benefit Parameters'!$O$28)</f>
        <v>366.03977013450009</v>
      </c>
      <c r="AF334" s="1">
        <f>IF(AB311="","",'Cost and Benefit Parameters'!$O$28)</f>
        <v>366.03977013450009</v>
      </c>
      <c r="AG334" s="1">
        <f>IF(AC311="","",'Cost and Benefit Parameters'!$O$28)</f>
        <v>366.03977013450009</v>
      </c>
      <c r="AH334" s="1">
        <f>IF(AD311="","",'Cost and Benefit Parameters'!$O$28)</f>
        <v>366.03977013450009</v>
      </c>
      <c r="AI334" s="1">
        <f>IF(AE311="","",'Cost and Benefit Parameters'!$O$28)</f>
        <v>366.03977013450009</v>
      </c>
      <c r="AJ334" s="1">
        <f>IF(AF311="","",'Cost and Benefit Parameters'!$O$28)</f>
        <v>366.03977013450009</v>
      </c>
      <c r="AK334" s="1">
        <f>IF(AG311="","",'Cost and Benefit Parameters'!$O$28)</f>
        <v>366.03977013450009</v>
      </c>
      <c r="AL334" s="1">
        <f>IF(AH311="","",'Cost and Benefit Parameters'!$O$28)</f>
        <v>366.03977013450009</v>
      </c>
      <c r="AM334" s="1">
        <f>IF(AI311="","",'Cost and Benefit Parameters'!$O$28)</f>
        <v>366.03977013450009</v>
      </c>
      <c r="AN334" s="1">
        <f>IF(AJ311="","",'Cost and Benefit Parameters'!$O$28)</f>
        <v>366.03977013450009</v>
      </c>
      <c r="AO334" s="1">
        <f>IF(AK311="","",'Cost and Benefit Parameters'!$O$28)</f>
        <v>366.03977013450009</v>
      </c>
      <c r="AP334" s="1">
        <f>IF(AL311="","",'Cost and Benefit Parameters'!$O$28)</f>
        <v>366.03977013450009</v>
      </c>
      <c r="AQ334" s="1">
        <f>IF(AM311="","",'Cost and Benefit Parameters'!$O$28)</f>
        <v>366.03977013450009</v>
      </c>
      <c r="AR334" s="1">
        <f>IF(AN311="","",'Cost and Benefit Parameters'!$O$28)</f>
        <v>366.03977013450009</v>
      </c>
      <c r="AS334" s="1">
        <f>IF(AO311="","",'Cost and Benefit Parameters'!$O$28)</f>
        <v>366.03977013450009</v>
      </c>
      <c r="AT334" s="1">
        <f>IF(AP311="","",'Cost and Benefit Parameters'!$O$28)</f>
        <v>366.03977013450009</v>
      </c>
      <c r="AU334" s="1">
        <f>IF(AQ311="","",'Cost and Benefit Parameters'!$O$28)</f>
        <v>366.03977013450009</v>
      </c>
      <c r="AV334" s="1">
        <f>IF(AR311="","",'Cost and Benefit Parameters'!$O$28)</f>
        <v>366.03977013450009</v>
      </c>
      <c r="AW334" s="1">
        <f>IF(AS311="","",'Cost and Benefit Parameters'!$O$28)</f>
        <v>366.03977013450009</v>
      </c>
      <c r="AX334" s="1">
        <f>IF(AT311="","",'Cost and Benefit Parameters'!$O$28)</f>
        <v>366.03977013450009</v>
      </c>
      <c r="AY334" s="1">
        <f>IF(AU311="","",'Cost and Benefit Parameters'!$O$28)</f>
        <v>366.03977013450009</v>
      </c>
      <c r="AZ334" s="1">
        <f>IF(AV311="","",'Cost and Benefit Parameters'!$O$28)</f>
        <v>366.03977013450009</v>
      </c>
      <c r="BA334" s="1">
        <f>IF(AW311="","",'Cost and Benefit Parameters'!$O$28)</f>
        <v>366.03977013450009</v>
      </c>
      <c r="BB334" s="1">
        <f>IF(AX311="","",'Cost and Benefit Parameters'!$O$28)</f>
        <v>366.03977013450009</v>
      </c>
      <c r="BC334" s="1">
        <f>IF(AY311="","",'Cost and Benefit Parameters'!$O$28)</f>
        <v>366.03977013450009</v>
      </c>
      <c r="BD334" s="1">
        <f>IF(AZ311="","",'Cost and Benefit Parameters'!$O$28)</f>
        <v>366.03977013450009</v>
      </c>
      <c r="BE334" s="1">
        <f>IF(BA311="","",'Cost and Benefit Parameters'!$O$28)</f>
        <v>366.03977013450009</v>
      </c>
      <c r="BF334" s="1" t="str">
        <f>IF(BB311="","",'Cost and Benefit Parameters'!$O$28)</f>
        <v/>
      </c>
      <c r="BG334" s="1" t="str">
        <f>IF(BC311="","",'Cost and Benefit Parameters'!$O$28)</f>
        <v/>
      </c>
      <c r="BH334" s="1" t="str">
        <f>IF(BD311="","",'Cost and Benefit Parameters'!$O$28)</f>
        <v/>
      </c>
      <c r="BI334" s="1" t="str">
        <f>IF(BE311="","",'Cost and Benefit Parameters'!$O$28)</f>
        <v/>
      </c>
      <c r="BJ334" s="1" t="str">
        <f>IF(BF311="","",'Cost and Benefit Parameters'!$O$28)</f>
        <v/>
      </c>
      <c r="BK334" s="1" t="str">
        <f>IF(BG311="","",'Cost and Benefit Parameters'!$O$28)</f>
        <v/>
      </c>
      <c r="BL334" s="1" t="str">
        <f>IF(BH311="","",'Cost and Benefit Parameters'!$O$28)</f>
        <v/>
      </c>
      <c r="BM334" s="1" t="str">
        <f>IF(BI311="","",'Cost and Benefit Parameters'!$O$28)</f>
        <v/>
      </c>
      <c r="BN334" s="1" t="str">
        <f>IF(BJ311="","",'Cost and Benefit Parameters'!$O$28)</f>
        <v/>
      </c>
      <c r="BO334" s="1" t="str">
        <f>IF(BK311="","",'Cost and Benefit Parameters'!$O$28)</f>
        <v/>
      </c>
      <c r="BP334" s="1" t="str">
        <f>IF(BL311="","",'Cost and Benefit Parameters'!$O$28)</f>
        <v/>
      </c>
      <c r="BQ334" s="1" t="str">
        <f>IF(BM311="","",'Cost and Benefit Parameters'!$O$28)</f>
        <v/>
      </c>
      <c r="BR334" s="1" t="str">
        <f>IF(BN311="","",'Cost and Benefit Parameters'!$O$28)</f>
        <v/>
      </c>
      <c r="BS334" s="1" t="str">
        <f>IF(BO311="","",'Cost and Benefit Parameters'!$O$28)</f>
        <v/>
      </c>
      <c r="BT334" s="1" t="str">
        <f>IF(BP311="","",'Cost and Benefit Parameters'!$O$28)</f>
        <v/>
      </c>
    </row>
    <row r="335" spans="1:72" x14ac:dyDescent="0.55000000000000004">
      <c r="A335" s="642"/>
      <c r="B335" t="s">
        <v>472</v>
      </c>
      <c r="N335" s="1" t="str">
        <f>IF(J312="","",'Cost and Benefit Parameters'!$O$28)</f>
        <v/>
      </c>
      <c r="O335" s="1" t="str">
        <f>IF(K312="","",'Cost and Benefit Parameters'!$O$28)</f>
        <v/>
      </c>
      <c r="P335" s="1" t="str">
        <f>IF(L312="","",'Cost and Benefit Parameters'!$O$28)</f>
        <v/>
      </c>
      <c r="Q335" s="1" t="str">
        <f>IF(M312="","",'Cost and Benefit Parameters'!$O$28)</f>
        <v/>
      </c>
      <c r="R335" s="1" t="str">
        <f>IF(N312="","",'Cost and Benefit Parameters'!$O$28)</f>
        <v/>
      </c>
      <c r="S335" s="1">
        <f>IF(O312="","",'Cost and Benefit Parameters'!$O$28)</f>
        <v>366.03977013450009</v>
      </c>
      <c r="T335" s="1">
        <f>IF(P312="","",'Cost and Benefit Parameters'!$O$28)</f>
        <v>366.03977013450009</v>
      </c>
      <c r="U335" s="1">
        <f>IF(Q312="","",'Cost and Benefit Parameters'!$O$28)</f>
        <v>366.03977013450009</v>
      </c>
      <c r="V335" s="1">
        <f>IF(R312="","",'Cost and Benefit Parameters'!$O$28)</f>
        <v>366.03977013450009</v>
      </c>
      <c r="W335" s="1">
        <f>IF(S312="","",'Cost and Benefit Parameters'!$O$28)</f>
        <v>366.03977013450009</v>
      </c>
      <c r="X335" s="1">
        <f>IF(T312="","",'Cost and Benefit Parameters'!$O$28)</f>
        <v>366.03977013450009</v>
      </c>
      <c r="Y335" s="1">
        <f>IF(U312="","",'Cost and Benefit Parameters'!$O$28)</f>
        <v>366.03977013450009</v>
      </c>
      <c r="Z335" s="1">
        <f>IF(V312="","",'Cost and Benefit Parameters'!$O$28)</f>
        <v>366.03977013450009</v>
      </c>
      <c r="AA335" s="1">
        <f>IF(W312="","",'Cost and Benefit Parameters'!$O$28)</f>
        <v>366.03977013450009</v>
      </c>
      <c r="AB335" s="1">
        <f>IF(X312="","",'Cost and Benefit Parameters'!$O$28)</f>
        <v>366.03977013450009</v>
      </c>
      <c r="AC335" s="1">
        <f>IF(Y312="","",'Cost and Benefit Parameters'!$O$28)</f>
        <v>366.03977013450009</v>
      </c>
      <c r="AD335" s="1">
        <f>IF(Z312="","",'Cost and Benefit Parameters'!$O$28)</f>
        <v>366.03977013450009</v>
      </c>
      <c r="AE335" s="1">
        <f>IF(AA312="","",'Cost and Benefit Parameters'!$O$28)</f>
        <v>366.03977013450009</v>
      </c>
      <c r="AF335" s="1">
        <f>IF(AB312="","",'Cost and Benefit Parameters'!$O$28)</f>
        <v>366.03977013450009</v>
      </c>
      <c r="AG335" s="1">
        <f>IF(AC312="","",'Cost and Benefit Parameters'!$O$28)</f>
        <v>366.03977013450009</v>
      </c>
      <c r="AH335" s="1">
        <f>IF(AD312="","",'Cost and Benefit Parameters'!$O$28)</f>
        <v>366.03977013450009</v>
      </c>
      <c r="AI335" s="1">
        <f>IF(AE312="","",'Cost and Benefit Parameters'!$O$28)</f>
        <v>366.03977013450009</v>
      </c>
      <c r="AJ335" s="1">
        <f>IF(AF312="","",'Cost and Benefit Parameters'!$O$28)</f>
        <v>366.03977013450009</v>
      </c>
      <c r="AK335" s="1">
        <f>IF(AG312="","",'Cost and Benefit Parameters'!$O$28)</f>
        <v>366.03977013450009</v>
      </c>
      <c r="AL335" s="1">
        <f>IF(AH312="","",'Cost and Benefit Parameters'!$O$28)</f>
        <v>366.03977013450009</v>
      </c>
      <c r="AM335" s="1">
        <f>IF(AI312="","",'Cost and Benefit Parameters'!$O$28)</f>
        <v>366.03977013450009</v>
      </c>
      <c r="AN335" s="1">
        <f>IF(AJ312="","",'Cost and Benefit Parameters'!$O$28)</f>
        <v>366.03977013450009</v>
      </c>
      <c r="AO335" s="1">
        <f>IF(AK312="","",'Cost and Benefit Parameters'!$O$28)</f>
        <v>366.03977013450009</v>
      </c>
      <c r="AP335" s="1">
        <f>IF(AL312="","",'Cost and Benefit Parameters'!$O$28)</f>
        <v>366.03977013450009</v>
      </c>
      <c r="AQ335" s="1">
        <f>IF(AM312="","",'Cost and Benefit Parameters'!$O$28)</f>
        <v>366.03977013450009</v>
      </c>
      <c r="AR335" s="1">
        <f>IF(AN312="","",'Cost and Benefit Parameters'!$O$28)</f>
        <v>366.03977013450009</v>
      </c>
      <c r="AS335" s="1">
        <f>IF(AO312="","",'Cost and Benefit Parameters'!$O$28)</f>
        <v>366.03977013450009</v>
      </c>
      <c r="AT335" s="1">
        <f>IF(AP312="","",'Cost and Benefit Parameters'!$O$28)</f>
        <v>366.03977013450009</v>
      </c>
      <c r="AU335" s="1">
        <f>IF(AQ312="","",'Cost and Benefit Parameters'!$O$28)</f>
        <v>366.03977013450009</v>
      </c>
      <c r="AV335" s="1">
        <f>IF(AR312="","",'Cost and Benefit Parameters'!$O$28)</f>
        <v>366.03977013450009</v>
      </c>
      <c r="AW335" s="1">
        <f>IF(AS312="","",'Cost and Benefit Parameters'!$O$28)</f>
        <v>366.03977013450009</v>
      </c>
      <c r="AX335" s="1">
        <f>IF(AT312="","",'Cost and Benefit Parameters'!$O$28)</f>
        <v>366.03977013450009</v>
      </c>
      <c r="AY335" s="1">
        <f>IF(AU312="","",'Cost and Benefit Parameters'!$O$28)</f>
        <v>366.03977013450009</v>
      </c>
      <c r="AZ335" s="1">
        <f>IF(AV312="","",'Cost and Benefit Parameters'!$O$28)</f>
        <v>366.03977013450009</v>
      </c>
      <c r="BA335" s="1">
        <f>IF(AW312="","",'Cost and Benefit Parameters'!$O$28)</f>
        <v>366.03977013450009</v>
      </c>
      <c r="BB335" s="1">
        <f>IF(AX312="","",'Cost and Benefit Parameters'!$O$28)</f>
        <v>366.03977013450009</v>
      </c>
      <c r="BC335" s="1">
        <f>IF(AY312="","",'Cost and Benefit Parameters'!$O$28)</f>
        <v>366.03977013450009</v>
      </c>
      <c r="BD335" s="1">
        <f>IF(AZ312="","",'Cost and Benefit Parameters'!$O$28)</f>
        <v>366.03977013450009</v>
      </c>
      <c r="BE335" s="1">
        <f>IF(BA312="","",'Cost and Benefit Parameters'!$O$28)</f>
        <v>366.03977013450009</v>
      </c>
      <c r="BF335" s="1">
        <f>IF(BB312="","",'Cost and Benefit Parameters'!$O$28)</f>
        <v>366.03977013450009</v>
      </c>
      <c r="BG335" s="1" t="str">
        <f>IF(BC312="","",'Cost and Benefit Parameters'!$O$28)</f>
        <v/>
      </c>
      <c r="BH335" s="1" t="str">
        <f>IF(BD312="","",'Cost and Benefit Parameters'!$O$28)</f>
        <v/>
      </c>
      <c r="BI335" s="1" t="str">
        <f>IF(BE312="","",'Cost and Benefit Parameters'!$O$28)</f>
        <v/>
      </c>
      <c r="BJ335" s="1" t="str">
        <f>IF(BF312="","",'Cost and Benefit Parameters'!$O$28)</f>
        <v/>
      </c>
      <c r="BK335" s="1" t="str">
        <f>IF(BG312="","",'Cost and Benefit Parameters'!$O$28)</f>
        <v/>
      </c>
      <c r="BL335" s="1" t="str">
        <f>IF(BH312="","",'Cost and Benefit Parameters'!$O$28)</f>
        <v/>
      </c>
      <c r="BM335" s="1" t="str">
        <f>IF(BI312="","",'Cost and Benefit Parameters'!$O$28)</f>
        <v/>
      </c>
      <c r="BN335" s="1" t="str">
        <f>IF(BJ312="","",'Cost and Benefit Parameters'!$O$28)</f>
        <v/>
      </c>
      <c r="BO335" s="1" t="str">
        <f>IF(BK312="","",'Cost and Benefit Parameters'!$O$28)</f>
        <v/>
      </c>
      <c r="BP335" s="1" t="str">
        <f>IF(BL312="","",'Cost and Benefit Parameters'!$O$28)</f>
        <v/>
      </c>
      <c r="BQ335" s="1" t="str">
        <f>IF(BM312="","",'Cost and Benefit Parameters'!$O$28)</f>
        <v/>
      </c>
      <c r="BR335" s="1" t="str">
        <f>IF(BN312="","",'Cost and Benefit Parameters'!$O$28)</f>
        <v/>
      </c>
      <c r="BS335" s="1" t="str">
        <f>IF(BO312="","",'Cost and Benefit Parameters'!$O$28)</f>
        <v/>
      </c>
      <c r="BT335" s="1" t="str">
        <f>IF(BP312="","",'Cost and Benefit Parameters'!$O$28)</f>
        <v/>
      </c>
    </row>
    <row r="336" spans="1:72" x14ac:dyDescent="0.55000000000000004">
      <c r="A336" s="642"/>
      <c r="B336" t="s">
        <v>473</v>
      </c>
      <c r="N336" s="1" t="str">
        <f>IF(J313="","",'Cost and Benefit Parameters'!$O$28)</f>
        <v/>
      </c>
      <c r="O336" s="1" t="str">
        <f>IF(K313="","",'Cost and Benefit Parameters'!$O$28)</f>
        <v/>
      </c>
      <c r="P336" s="1" t="str">
        <f>IF(L313="","",'Cost and Benefit Parameters'!$O$28)</f>
        <v/>
      </c>
      <c r="Q336" s="1" t="str">
        <f>IF(M313="","",'Cost and Benefit Parameters'!$O$28)</f>
        <v/>
      </c>
      <c r="R336" s="1" t="str">
        <f>IF(N313="","",'Cost and Benefit Parameters'!$O$28)</f>
        <v/>
      </c>
      <c r="S336" s="1" t="str">
        <f>IF(O313="","",'Cost and Benefit Parameters'!$O$28)</f>
        <v/>
      </c>
      <c r="T336" s="1">
        <f>IF(P313="","",'Cost and Benefit Parameters'!$O$28)</f>
        <v>366.03977013450009</v>
      </c>
      <c r="U336" s="1">
        <f>IF(Q313="","",'Cost and Benefit Parameters'!$O$28)</f>
        <v>366.03977013450009</v>
      </c>
      <c r="V336" s="1">
        <f>IF(R313="","",'Cost and Benefit Parameters'!$O$28)</f>
        <v>366.03977013450009</v>
      </c>
      <c r="W336" s="1">
        <f>IF(S313="","",'Cost and Benefit Parameters'!$O$28)</f>
        <v>366.03977013450009</v>
      </c>
      <c r="X336" s="1">
        <f>IF(T313="","",'Cost and Benefit Parameters'!$O$28)</f>
        <v>366.03977013450009</v>
      </c>
      <c r="Y336" s="1">
        <f>IF(U313="","",'Cost and Benefit Parameters'!$O$28)</f>
        <v>366.03977013450009</v>
      </c>
      <c r="Z336" s="1">
        <f>IF(V313="","",'Cost and Benefit Parameters'!$O$28)</f>
        <v>366.03977013450009</v>
      </c>
      <c r="AA336" s="1">
        <f>IF(W313="","",'Cost and Benefit Parameters'!$O$28)</f>
        <v>366.03977013450009</v>
      </c>
      <c r="AB336" s="1">
        <f>IF(X313="","",'Cost and Benefit Parameters'!$O$28)</f>
        <v>366.03977013450009</v>
      </c>
      <c r="AC336" s="1">
        <f>IF(Y313="","",'Cost and Benefit Parameters'!$O$28)</f>
        <v>366.03977013450009</v>
      </c>
      <c r="AD336" s="1">
        <f>IF(Z313="","",'Cost and Benefit Parameters'!$O$28)</f>
        <v>366.03977013450009</v>
      </c>
      <c r="AE336" s="1">
        <f>IF(AA313="","",'Cost and Benefit Parameters'!$O$28)</f>
        <v>366.03977013450009</v>
      </c>
      <c r="AF336" s="1">
        <f>IF(AB313="","",'Cost and Benefit Parameters'!$O$28)</f>
        <v>366.03977013450009</v>
      </c>
      <c r="AG336" s="1">
        <f>IF(AC313="","",'Cost and Benefit Parameters'!$O$28)</f>
        <v>366.03977013450009</v>
      </c>
      <c r="AH336" s="1">
        <f>IF(AD313="","",'Cost and Benefit Parameters'!$O$28)</f>
        <v>366.03977013450009</v>
      </c>
      <c r="AI336" s="1">
        <f>IF(AE313="","",'Cost and Benefit Parameters'!$O$28)</f>
        <v>366.03977013450009</v>
      </c>
      <c r="AJ336" s="1">
        <f>IF(AF313="","",'Cost and Benefit Parameters'!$O$28)</f>
        <v>366.03977013450009</v>
      </c>
      <c r="AK336" s="1">
        <f>IF(AG313="","",'Cost and Benefit Parameters'!$O$28)</f>
        <v>366.03977013450009</v>
      </c>
      <c r="AL336" s="1">
        <f>IF(AH313="","",'Cost and Benefit Parameters'!$O$28)</f>
        <v>366.03977013450009</v>
      </c>
      <c r="AM336" s="1">
        <f>IF(AI313="","",'Cost and Benefit Parameters'!$O$28)</f>
        <v>366.03977013450009</v>
      </c>
      <c r="AN336" s="1">
        <f>IF(AJ313="","",'Cost and Benefit Parameters'!$O$28)</f>
        <v>366.03977013450009</v>
      </c>
      <c r="AO336" s="1">
        <f>IF(AK313="","",'Cost and Benefit Parameters'!$O$28)</f>
        <v>366.03977013450009</v>
      </c>
      <c r="AP336" s="1">
        <f>IF(AL313="","",'Cost and Benefit Parameters'!$O$28)</f>
        <v>366.03977013450009</v>
      </c>
      <c r="AQ336" s="1">
        <f>IF(AM313="","",'Cost and Benefit Parameters'!$O$28)</f>
        <v>366.03977013450009</v>
      </c>
      <c r="AR336" s="1">
        <f>IF(AN313="","",'Cost and Benefit Parameters'!$O$28)</f>
        <v>366.03977013450009</v>
      </c>
      <c r="AS336" s="1">
        <f>IF(AO313="","",'Cost and Benefit Parameters'!$O$28)</f>
        <v>366.03977013450009</v>
      </c>
      <c r="AT336" s="1">
        <f>IF(AP313="","",'Cost and Benefit Parameters'!$O$28)</f>
        <v>366.03977013450009</v>
      </c>
      <c r="AU336" s="1">
        <f>IF(AQ313="","",'Cost and Benefit Parameters'!$O$28)</f>
        <v>366.03977013450009</v>
      </c>
      <c r="AV336" s="1">
        <f>IF(AR313="","",'Cost and Benefit Parameters'!$O$28)</f>
        <v>366.03977013450009</v>
      </c>
      <c r="AW336" s="1">
        <f>IF(AS313="","",'Cost and Benefit Parameters'!$O$28)</f>
        <v>366.03977013450009</v>
      </c>
      <c r="AX336" s="1">
        <f>IF(AT313="","",'Cost and Benefit Parameters'!$O$28)</f>
        <v>366.03977013450009</v>
      </c>
      <c r="AY336" s="1">
        <f>IF(AU313="","",'Cost and Benefit Parameters'!$O$28)</f>
        <v>366.03977013450009</v>
      </c>
      <c r="AZ336" s="1">
        <f>IF(AV313="","",'Cost and Benefit Parameters'!$O$28)</f>
        <v>366.03977013450009</v>
      </c>
      <c r="BA336" s="1">
        <f>IF(AW313="","",'Cost and Benefit Parameters'!$O$28)</f>
        <v>366.03977013450009</v>
      </c>
      <c r="BB336" s="1">
        <f>IF(AX313="","",'Cost and Benefit Parameters'!$O$28)</f>
        <v>366.03977013450009</v>
      </c>
      <c r="BC336" s="1">
        <f>IF(AY313="","",'Cost and Benefit Parameters'!$O$28)</f>
        <v>366.03977013450009</v>
      </c>
      <c r="BD336" s="1">
        <f>IF(AZ313="","",'Cost and Benefit Parameters'!$O$28)</f>
        <v>366.03977013450009</v>
      </c>
      <c r="BE336" s="1">
        <f>IF(BA313="","",'Cost and Benefit Parameters'!$O$28)</f>
        <v>366.03977013450009</v>
      </c>
      <c r="BF336" s="1">
        <f>IF(BB313="","",'Cost and Benefit Parameters'!$O$28)</f>
        <v>366.03977013450009</v>
      </c>
      <c r="BG336" s="1">
        <f>IF(BC313="","",'Cost and Benefit Parameters'!$O$28)</f>
        <v>366.03977013450009</v>
      </c>
      <c r="BH336" s="1" t="str">
        <f>IF(BD313="","",'Cost and Benefit Parameters'!$O$28)</f>
        <v/>
      </c>
      <c r="BI336" s="1" t="str">
        <f>IF(BE313="","",'Cost and Benefit Parameters'!$O$28)</f>
        <v/>
      </c>
      <c r="BJ336" s="1" t="str">
        <f>IF(BF313="","",'Cost and Benefit Parameters'!$O$28)</f>
        <v/>
      </c>
      <c r="BK336" s="1" t="str">
        <f>IF(BG313="","",'Cost and Benefit Parameters'!$O$28)</f>
        <v/>
      </c>
      <c r="BL336" s="1" t="str">
        <f>IF(BH313="","",'Cost and Benefit Parameters'!$O$28)</f>
        <v/>
      </c>
      <c r="BM336" s="1" t="str">
        <f>IF(BI313="","",'Cost and Benefit Parameters'!$O$28)</f>
        <v/>
      </c>
      <c r="BN336" s="1" t="str">
        <f>IF(BJ313="","",'Cost and Benefit Parameters'!$O$28)</f>
        <v/>
      </c>
      <c r="BO336" s="1" t="str">
        <f>IF(BK313="","",'Cost and Benefit Parameters'!$O$28)</f>
        <v/>
      </c>
      <c r="BP336" s="1" t="str">
        <f>IF(BL313="","",'Cost and Benefit Parameters'!$O$28)</f>
        <v/>
      </c>
      <c r="BQ336" s="1" t="str">
        <f>IF(BM313="","",'Cost and Benefit Parameters'!$O$28)</f>
        <v/>
      </c>
      <c r="BR336" s="1" t="str">
        <f>IF(BN313="","",'Cost and Benefit Parameters'!$O$28)</f>
        <v/>
      </c>
      <c r="BS336" s="1" t="str">
        <f>IF(BO313="","",'Cost and Benefit Parameters'!$O$28)</f>
        <v/>
      </c>
      <c r="BT336" s="1" t="str">
        <f>IF(BP313="","",'Cost and Benefit Parameters'!$O$28)</f>
        <v/>
      </c>
    </row>
    <row r="337" spans="1:72" x14ac:dyDescent="0.55000000000000004">
      <c r="A337" s="642"/>
      <c r="B337" t="s">
        <v>474</v>
      </c>
      <c r="N337" s="1" t="str">
        <f>IF(J314="","",'Cost and Benefit Parameters'!$O$28)</f>
        <v/>
      </c>
      <c r="O337" s="1" t="str">
        <f>IF(K314="","",'Cost and Benefit Parameters'!$O$28)</f>
        <v/>
      </c>
      <c r="P337" s="1" t="str">
        <f>IF(L314="","",'Cost and Benefit Parameters'!$O$28)</f>
        <v/>
      </c>
      <c r="Q337" s="1" t="str">
        <f>IF(M314="","",'Cost and Benefit Parameters'!$O$28)</f>
        <v/>
      </c>
      <c r="R337" s="1" t="str">
        <f>IF(N314="","",'Cost and Benefit Parameters'!$O$28)</f>
        <v/>
      </c>
      <c r="S337" s="1" t="str">
        <f>IF(O314="","",'Cost and Benefit Parameters'!$O$28)</f>
        <v/>
      </c>
      <c r="T337" s="1" t="str">
        <f>IF(P314="","",'Cost and Benefit Parameters'!$O$28)</f>
        <v/>
      </c>
      <c r="U337" s="1">
        <f>IF(Q314="","",'Cost and Benefit Parameters'!$O$28)</f>
        <v>366.03977013450009</v>
      </c>
      <c r="V337" s="1">
        <f>IF(R314="","",'Cost and Benefit Parameters'!$O$28)</f>
        <v>366.03977013450009</v>
      </c>
      <c r="W337" s="1">
        <f>IF(S314="","",'Cost and Benefit Parameters'!$O$28)</f>
        <v>366.03977013450009</v>
      </c>
      <c r="X337" s="1">
        <f>IF(T314="","",'Cost and Benefit Parameters'!$O$28)</f>
        <v>366.03977013450009</v>
      </c>
      <c r="Y337" s="1">
        <f>IF(U314="","",'Cost and Benefit Parameters'!$O$28)</f>
        <v>366.03977013450009</v>
      </c>
      <c r="Z337" s="1">
        <f>IF(V314="","",'Cost and Benefit Parameters'!$O$28)</f>
        <v>366.03977013450009</v>
      </c>
      <c r="AA337" s="1">
        <f>IF(W314="","",'Cost and Benefit Parameters'!$O$28)</f>
        <v>366.03977013450009</v>
      </c>
      <c r="AB337" s="1">
        <f>IF(X314="","",'Cost and Benefit Parameters'!$O$28)</f>
        <v>366.03977013450009</v>
      </c>
      <c r="AC337" s="1">
        <f>IF(Y314="","",'Cost and Benefit Parameters'!$O$28)</f>
        <v>366.03977013450009</v>
      </c>
      <c r="AD337" s="1">
        <f>IF(Z314="","",'Cost and Benefit Parameters'!$O$28)</f>
        <v>366.03977013450009</v>
      </c>
      <c r="AE337" s="1">
        <f>IF(AA314="","",'Cost and Benefit Parameters'!$O$28)</f>
        <v>366.03977013450009</v>
      </c>
      <c r="AF337" s="1">
        <f>IF(AB314="","",'Cost and Benefit Parameters'!$O$28)</f>
        <v>366.03977013450009</v>
      </c>
      <c r="AG337" s="1">
        <f>IF(AC314="","",'Cost and Benefit Parameters'!$O$28)</f>
        <v>366.03977013450009</v>
      </c>
      <c r="AH337" s="1">
        <f>IF(AD314="","",'Cost and Benefit Parameters'!$O$28)</f>
        <v>366.03977013450009</v>
      </c>
      <c r="AI337" s="1">
        <f>IF(AE314="","",'Cost and Benefit Parameters'!$O$28)</f>
        <v>366.03977013450009</v>
      </c>
      <c r="AJ337" s="1">
        <f>IF(AF314="","",'Cost and Benefit Parameters'!$O$28)</f>
        <v>366.03977013450009</v>
      </c>
      <c r="AK337" s="1">
        <f>IF(AG314="","",'Cost and Benefit Parameters'!$O$28)</f>
        <v>366.03977013450009</v>
      </c>
      <c r="AL337" s="1">
        <f>IF(AH314="","",'Cost and Benefit Parameters'!$O$28)</f>
        <v>366.03977013450009</v>
      </c>
      <c r="AM337" s="1">
        <f>IF(AI314="","",'Cost and Benefit Parameters'!$O$28)</f>
        <v>366.03977013450009</v>
      </c>
      <c r="AN337" s="1">
        <f>IF(AJ314="","",'Cost and Benefit Parameters'!$O$28)</f>
        <v>366.03977013450009</v>
      </c>
      <c r="AO337" s="1">
        <f>IF(AK314="","",'Cost and Benefit Parameters'!$O$28)</f>
        <v>366.03977013450009</v>
      </c>
      <c r="AP337" s="1">
        <f>IF(AL314="","",'Cost and Benefit Parameters'!$O$28)</f>
        <v>366.03977013450009</v>
      </c>
      <c r="AQ337" s="1">
        <f>IF(AM314="","",'Cost and Benefit Parameters'!$O$28)</f>
        <v>366.03977013450009</v>
      </c>
      <c r="AR337" s="1">
        <f>IF(AN314="","",'Cost and Benefit Parameters'!$O$28)</f>
        <v>366.03977013450009</v>
      </c>
      <c r="AS337" s="1">
        <f>IF(AO314="","",'Cost and Benefit Parameters'!$O$28)</f>
        <v>366.03977013450009</v>
      </c>
      <c r="AT337" s="1">
        <f>IF(AP314="","",'Cost and Benefit Parameters'!$O$28)</f>
        <v>366.03977013450009</v>
      </c>
      <c r="AU337" s="1">
        <f>IF(AQ314="","",'Cost and Benefit Parameters'!$O$28)</f>
        <v>366.03977013450009</v>
      </c>
      <c r="AV337" s="1">
        <f>IF(AR314="","",'Cost and Benefit Parameters'!$O$28)</f>
        <v>366.03977013450009</v>
      </c>
      <c r="AW337" s="1">
        <f>IF(AS314="","",'Cost and Benefit Parameters'!$O$28)</f>
        <v>366.03977013450009</v>
      </c>
      <c r="AX337" s="1">
        <f>IF(AT314="","",'Cost and Benefit Parameters'!$O$28)</f>
        <v>366.03977013450009</v>
      </c>
      <c r="AY337" s="1">
        <f>IF(AU314="","",'Cost and Benefit Parameters'!$O$28)</f>
        <v>366.03977013450009</v>
      </c>
      <c r="AZ337" s="1">
        <f>IF(AV314="","",'Cost and Benefit Parameters'!$O$28)</f>
        <v>366.03977013450009</v>
      </c>
      <c r="BA337" s="1">
        <f>IF(AW314="","",'Cost and Benefit Parameters'!$O$28)</f>
        <v>366.03977013450009</v>
      </c>
      <c r="BB337" s="1">
        <f>IF(AX314="","",'Cost and Benefit Parameters'!$O$28)</f>
        <v>366.03977013450009</v>
      </c>
      <c r="BC337" s="1">
        <f>IF(AY314="","",'Cost and Benefit Parameters'!$O$28)</f>
        <v>366.03977013450009</v>
      </c>
      <c r="BD337" s="1">
        <f>IF(AZ314="","",'Cost and Benefit Parameters'!$O$28)</f>
        <v>366.03977013450009</v>
      </c>
      <c r="BE337" s="1">
        <f>IF(BA314="","",'Cost and Benefit Parameters'!$O$28)</f>
        <v>366.03977013450009</v>
      </c>
      <c r="BF337" s="1">
        <f>IF(BB314="","",'Cost and Benefit Parameters'!$O$28)</f>
        <v>366.03977013450009</v>
      </c>
      <c r="BG337" s="1">
        <f>IF(BC314="","",'Cost and Benefit Parameters'!$O$28)</f>
        <v>366.03977013450009</v>
      </c>
      <c r="BH337" s="1">
        <f>IF(BD314="","",'Cost and Benefit Parameters'!$O$28)</f>
        <v>366.03977013450009</v>
      </c>
      <c r="BI337" s="1" t="str">
        <f>IF(BE314="","",'Cost and Benefit Parameters'!$O$28)</f>
        <v/>
      </c>
      <c r="BJ337" s="1" t="str">
        <f>IF(BF314="","",'Cost and Benefit Parameters'!$O$28)</f>
        <v/>
      </c>
      <c r="BK337" s="1" t="str">
        <f>IF(BG314="","",'Cost and Benefit Parameters'!$O$28)</f>
        <v/>
      </c>
      <c r="BL337" s="1" t="str">
        <f>IF(BH314="","",'Cost and Benefit Parameters'!$O$28)</f>
        <v/>
      </c>
      <c r="BM337" s="1" t="str">
        <f>IF(BI314="","",'Cost and Benefit Parameters'!$O$28)</f>
        <v/>
      </c>
      <c r="BN337" s="1" t="str">
        <f>IF(BJ314="","",'Cost and Benefit Parameters'!$O$28)</f>
        <v/>
      </c>
      <c r="BO337" s="1" t="str">
        <f>IF(BK314="","",'Cost and Benefit Parameters'!$O$28)</f>
        <v/>
      </c>
      <c r="BP337" s="1" t="str">
        <f>IF(BL314="","",'Cost and Benefit Parameters'!$O$28)</f>
        <v/>
      </c>
      <c r="BQ337" s="1" t="str">
        <f>IF(BM314="","",'Cost and Benefit Parameters'!$O$28)</f>
        <v/>
      </c>
      <c r="BR337" s="1" t="str">
        <f>IF(BN314="","",'Cost and Benefit Parameters'!$O$28)</f>
        <v/>
      </c>
      <c r="BS337" s="1" t="str">
        <f>IF(BO314="","",'Cost and Benefit Parameters'!$O$28)</f>
        <v/>
      </c>
      <c r="BT337" s="1" t="str">
        <f>IF(BP314="","",'Cost and Benefit Parameters'!$O$28)</f>
        <v/>
      </c>
    </row>
    <row r="338" spans="1:72" x14ac:dyDescent="0.55000000000000004">
      <c r="A338" s="642"/>
      <c r="B338" t="s">
        <v>475</v>
      </c>
      <c r="N338" s="1" t="str">
        <f>IF(J315="","",'Cost and Benefit Parameters'!$O$28)</f>
        <v/>
      </c>
      <c r="O338" s="1" t="str">
        <f>IF(K315="","",'Cost and Benefit Parameters'!$O$28)</f>
        <v/>
      </c>
      <c r="P338" s="1" t="str">
        <f>IF(L315="","",'Cost and Benefit Parameters'!$O$28)</f>
        <v/>
      </c>
      <c r="Q338" s="1" t="str">
        <f>IF(M315="","",'Cost and Benefit Parameters'!$O$28)</f>
        <v/>
      </c>
      <c r="R338" s="1" t="str">
        <f>IF(N315="","",'Cost and Benefit Parameters'!$O$28)</f>
        <v/>
      </c>
      <c r="S338" s="1" t="str">
        <f>IF(O315="","",'Cost and Benefit Parameters'!$O$28)</f>
        <v/>
      </c>
      <c r="T338" s="1" t="str">
        <f>IF(P315="","",'Cost and Benefit Parameters'!$O$28)</f>
        <v/>
      </c>
      <c r="U338" s="1" t="str">
        <f>IF(Q315="","",'Cost and Benefit Parameters'!$O$28)</f>
        <v/>
      </c>
      <c r="V338" s="1">
        <f>IF(R315="","",'Cost and Benefit Parameters'!$O$28)</f>
        <v>366.03977013450009</v>
      </c>
      <c r="W338" s="1">
        <f>IF(S315="","",'Cost and Benefit Parameters'!$O$28)</f>
        <v>366.03977013450009</v>
      </c>
      <c r="X338" s="1">
        <f>IF(T315="","",'Cost and Benefit Parameters'!$O$28)</f>
        <v>366.03977013450009</v>
      </c>
      <c r="Y338" s="1">
        <f>IF(U315="","",'Cost and Benefit Parameters'!$O$28)</f>
        <v>366.03977013450009</v>
      </c>
      <c r="Z338" s="1">
        <f>IF(V315="","",'Cost and Benefit Parameters'!$O$28)</f>
        <v>366.03977013450009</v>
      </c>
      <c r="AA338" s="1">
        <f>IF(W315="","",'Cost and Benefit Parameters'!$O$28)</f>
        <v>366.03977013450009</v>
      </c>
      <c r="AB338" s="1">
        <f>IF(X315="","",'Cost and Benefit Parameters'!$O$28)</f>
        <v>366.03977013450009</v>
      </c>
      <c r="AC338" s="1">
        <f>IF(Y315="","",'Cost and Benefit Parameters'!$O$28)</f>
        <v>366.03977013450009</v>
      </c>
      <c r="AD338" s="1">
        <f>IF(Z315="","",'Cost and Benefit Parameters'!$O$28)</f>
        <v>366.03977013450009</v>
      </c>
      <c r="AE338" s="1">
        <f>IF(AA315="","",'Cost and Benefit Parameters'!$O$28)</f>
        <v>366.03977013450009</v>
      </c>
      <c r="AF338" s="1">
        <f>IF(AB315="","",'Cost and Benefit Parameters'!$O$28)</f>
        <v>366.03977013450009</v>
      </c>
      <c r="AG338" s="1">
        <f>IF(AC315="","",'Cost and Benefit Parameters'!$O$28)</f>
        <v>366.03977013450009</v>
      </c>
      <c r="AH338" s="1">
        <f>IF(AD315="","",'Cost and Benefit Parameters'!$O$28)</f>
        <v>366.03977013450009</v>
      </c>
      <c r="AI338" s="1">
        <f>IF(AE315="","",'Cost and Benefit Parameters'!$O$28)</f>
        <v>366.03977013450009</v>
      </c>
      <c r="AJ338" s="1">
        <f>IF(AF315="","",'Cost and Benefit Parameters'!$O$28)</f>
        <v>366.03977013450009</v>
      </c>
      <c r="AK338" s="1">
        <f>IF(AG315="","",'Cost and Benefit Parameters'!$O$28)</f>
        <v>366.03977013450009</v>
      </c>
      <c r="AL338" s="1">
        <f>IF(AH315="","",'Cost and Benefit Parameters'!$O$28)</f>
        <v>366.03977013450009</v>
      </c>
      <c r="AM338" s="1">
        <f>IF(AI315="","",'Cost and Benefit Parameters'!$O$28)</f>
        <v>366.03977013450009</v>
      </c>
      <c r="AN338" s="1">
        <f>IF(AJ315="","",'Cost and Benefit Parameters'!$O$28)</f>
        <v>366.03977013450009</v>
      </c>
      <c r="AO338" s="1">
        <f>IF(AK315="","",'Cost and Benefit Parameters'!$O$28)</f>
        <v>366.03977013450009</v>
      </c>
      <c r="AP338" s="1">
        <f>IF(AL315="","",'Cost and Benefit Parameters'!$O$28)</f>
        <v>366.03977013450009</v>
      </c>
      <c r="AQ338" s="1">
        <f>IF(AM315="","",'Cost and Benefit Parameters'!$O$28)</f>
        <v>366.03977013450009</v>
      </c>
      <c r="AR338" s="1">
        <f>IF(AN315="","",'Cost and Benefit Parameters'!$O$28)</f>
        <v>366.03977013450009</v>
      </c>
      <c r="AS338" s="1">
        <f>IF(AO315="","",'Cost and Benefit Parameters'!$O$28)</f>
        <v>366.03977013450009</v>
      </c>
      <c r="AT338" s="1">
        <f>IF(AP315="","",'Cost and Benefit Parameters'!$O$28)</f>
        <v>366.03977013450009</v>
      </c>
      <c r="AU338" s="1">
        <f>IF(AQ315="","",'Cost and Benefit Parameters'!$O$28)</f>
        <v>366.03977013450009</v>
      </c>
      <c r="AV338" s="1">
        <f>IF(AR315="","",'Cost and Benefit Parameters'!$O$28)</f>
        <v>366.03977013450009</v>
      </c>
      <c r="AW338" s="1">
        <f>IF(AS315="","",'Cost and Benefit Parameters'!$O$28)</f>
        <v>366.03977013450009</v>
      </c>
      <c r="AX338" s="1">
        <f>IF(AT315="","",'Cost and Benefit Parameters'!$O$28)</f>
        <v>366.03977013450009</v>
      </c>
      <c r="AY338" s="1">
        <f>IF(AU315="","",'Cost and Benefit Parameters'!$O$28)</f>
        <v>366.03977013450009</v>
      </c>
      <c r="AZ338" s="1">
        <f>IF(AV315="","",'Cost and Benefit Parameters'!$O$28)</f>
        <v>366.03977013450009</v>
      </c>
      <c r="BA338" s="1">
        <f>IF(AW315="","",'Cost and Benefit Parameters'!$O$28)</f>
        <v>366.03977013450009</v>
      </c>
      <c r="BB338" s="1">
        <f>IF(AX315="","",'Cost and Benefit Parameters'!$O$28)</f>
        <v>366.03977013450009</v>
      </c>
      <c r="BC338" s="1">
        <f>IF(AY315="","",'Cost and Benefit Parameters'!$O$28)</f>
        <v>366.03977013450009</v>
      </c>
      <c r="BD338" s="1">
        <f>IF(AZ315="","",'Cost and Benefit Parameters'!$O$28)</f>
        <v>366.03977013450009</v>
      </c>
      <c r="BE338" s="1">
        <f>IF(BA315="","",'Cost and Benefit Parameters'!$O$28)</f>
        <v>366.03977013450009</v>
      </c>
      <c r="BF338" s="1">
        <f>IF(BB315="","",'Cost and Benefit Parameters'!$O$28)</f>
        <v>366.03977013450009</v>
      </c>
      <c r="BG338" s="1">
        <f>IF(BC315="","",'Cost and Benefit Parameters'!$O$28)</f>
        <v>366.03977013450009</v>
      </c>
      <c r="BH338" s="1">
        <f>IF(BD315="","",'Cost and Benefit Parameters'!$O$28)</f>
        <v>366.03977013450009</v>
      </c>
      <c r="BI338" s="1">
        <f>IF(BE315="","",'Cost and Benefit Parameters'!$O$28)</f>
        <v>366.03977013450009</v>
      </c>
      <c r="BJ338" s="1" t="str">
        <f>IF(BF315="","",'Cost and Benefit Parameters'!$O$28)</f>
        <v/>
      </c>
      <c r="BK338" s="1" t="str">
        <f>IF(BG315="","",'Cost and Benefit Parameters'!$O$28)</f>
        <v/>
      </c>
      <c r="BL338" s="1" t="str">
        <f>IF(BH315="","",'Cost and Benefit Parameters'!$O$28)</f>
        <v/>
      </c>
      <c r="BM338" s="1" t="str">
        <f>IF(BI315="","",'Cost and Benefit Parameters'!$O$28)</f>
        <v/>
      </c>
      <c r="BN338" s="1" t="str">
        <f>IF(BJ315="","",'Cost and Benefit Parameters'!$O$28)</f>
        <v/>
      </c>
      <c r="BO338" s="1" t="str">
        <f>IF(BK315="","",'Cost and Benefit Parameters'!$O$28)</f>
        <v/>
      </c>
      <c r="BP338" s="1" t="str">
        <f>IF(BL315="","",'Cost and Benefit Parameters'!$O$28)</f>
        <v/>
      </c>
      <c r="BQ338" s="1" t="str">
        <f>IF(BM315="","",'Cost and Benefit Parameters'!$O$28)</f>
        <v/>
      </c>
      <c r="BR338" s="1" t="str">
        <f>IF(BN315="","",'Cost and Benefit Parameters'!$O$28)</f>
        <v/>
      </c>
      <c r="BS338" s="1" t="str">
        <f>IF(BO315="","",'Cost and Benefit Parameters'!$O$28)</f>
        <v/>
      </c>
      <c r="BT338" s="1" t="str">
        <f>IF(BP315="","",'Cost and Benefit Parameters'!$O$28)</f>
        <v/>
      </c>
    </row>
    <row r="339" spans="1:72" x14ac:dyDescent="0.55000000000000004">
      <c r="A339" s="642"/>
      <c r="B339" t="s">
        <v>476</v>
      </c>
      <c r="N339" s="1" t="str">
        <f>IF(J316="","",'Cost and Benefit Parameters'!$O$28)</f>
        <v/>
      </c>
      <c r="O339" s="1" t="str">
        <f>IF(K316="","",'Cost and Benefit Parameters'!$O$28)</f>
        <v/>
      </c>
      <c r="P339" s="1" t="str">
        <f>IF(L316="","",'Cost and Benefit Parameters'!$O$28)</f>
        <v/>
      </c>
      <c r="Q339" s="1" t="str">
        <f>IF(M316="","",'Cost and Benefit Parameters'!$O$28)</f>
        <v/>
      </c>
      <c r="R339" s="1" t="str">
        <f>IF(N316="","",'Cost and Benefit Parameters'!$O$28)</f>
        <v/>
      </c>
      <c r="S339" s="1" t="str">
        <f>IF(O316="","",'Cost and Benefit Parameters'!$O$28)</f>
        <v/>
      </c>
      <c r="T339" s="1" t="str">
        <f>IF(P316="","",'Cost and Benefit Parameters'!$O$28)</f>
        <v/>
      </c>
      <c r="U339" s="1" t="str">
        <f>IF(Q316="","",'Cost and Benefit Parameters'!$O$28)</f>
        <v/>
      </c>
      <c r="V339" s="1" t="str">
        <f>IF(R316="","",'Cost and Benefit Parameters'!$O$28)</f>
        <v/>
      </c>
      <c r="W339" s="1">
        <f>IF(S316="","",'Cost and Benefit Parameters'!$O$28)</f>
        <v>366.03977013450009</v>
      </c>
      <c r="X339" s="1">
        <f>IF(T316="","",'Cost and Benefit Parameters'!$O$28)</f>
        <v>366.03977013450009</v>
      </c>
      <c r="Y339" s="1">
        <f>IF(U316="","",'Cost and Benefit Parameters'!$O$28)</f>
        <v>366.03977013450009</v>
      </c>
      <c r="Z339" s="1">
        <f>IF(V316="","",'Cost and Benefit Parameters'!$O$28)</f>
        <v>366.03977013450009</v>
      </c>
      <c r="AA339" s="1">
        <f>IF(W316="","",'Cost and Benefit Parameters'!$O$28)</f>
        <v>366.03977013450009</v>
      </c>
      <c r="AB339" s="1">
        <f>IF(X316="","",'Cost and Benefit Parameters'!$O$28)</f>
        <v>366.03977013450009</v>
      </c>
      <c r="AC339" s="1">
        <f>IF(Y316="","",'Cost and Benefit Parameters'!$O$28)</f>
        <v>366.03977013450009</v>
      </c>
      <c r="AD339" s="1">
        <f>IF(Z316="","",'Cost and Benefit Parameters'!$O$28)</f>
        <v>366.03977013450009</v>
      </c>
      <c r="AE339" s="1">
        <f>IF(AA316="","",'Cost and Benefit Parameters'!$O$28)</f>
        <v>366.03977013450009</v>
      </c>
      <c r="AF339" s="1">
        <f>IF(AB316="","",'Cost and Benefit Parameters'!$O$28)</f>
        <v>366.03977013450009</v>
      </c>
      <c r="AG339" s="1">
        <f>IF(AC316="","",'Cost and Benefit Parameters'!$O$28)</f>
        <v>366.03977013450009</v>
      </c>
      <c r="AH339" s="1">
        <f>IF(AD316="","",'Cost and Benefit Parameters'!$O$28)</f>
        <v>366.03977013450009</v>
      </c>
      <c r="AI339" s="1">
        <f>IF(AE316="","",'Cost and Benefit Parameters'!$O$28)</f>
        <v>366.03977013450009</v>
      </c>
      <c r="AJ339" s="1">
        <f>IF(AF316="","",'Cost and Benefit Parameters'!$O$28)</f>
        <v>366.03977013450009</v>
      </c>
      <c r="AK339" s="1">
        <f>IF(AG316="","",'Cost and Benefit Parameters'!$O$28)</f>
        <v>366.03977013450009</v>
      </c>
      <c r="AL339" s="1">
        <f>IF(AH316="","",'Cost and Benefit Parameters'!$O$28)</f>
        <v>366.03977013450009</v>
      </c>
      <c r="AM339" s="1">
        <f>IF(AI316="","",'Cost and Benefit Parameters'!$O$28)</f>
        <v>366.03977013450009</v>
      </c>
      <c r="AN339" s="1">
        <f>IF(AJ316="","",'Cost and Benefit Parameters'!$O$28)</f>
        <v>366.03977013450009</v>
      </c>
      <c r="AO339" s="1">
        <f>IF(AK316="","",'Cost and Benefit Parameters'!$O$28)</f>
        <v>366.03977013450009</v>
      </c>
      <c r="AP339" s="1">
        <f>IF(AL316="","",'Cost and Benefit Parameters'!$O$28)</f>
        <v>366.03977013450009</v>
      </c>
      <c r="AQ339" s="1">
        <f>IF(AM316="","",'Cost and Benefit Parameters'!$O$28)</f>
        <v>366.03977013450009</v>
      </c>
      <c r="AR339" s="1">
        <f>IF(AN316="","",'Cost and Benefit Parameters'!$O$28)</f>
        <v>366.03977013450009</v>
      </c>
      <c r="AS339" s="1">
        <f>IF(AO316="","",'Cost and Benefit Parameters'!$O$28)</f>
        <v>366.03977013450009</v>
      </c>
      <c r="AT339" s="1">
        <f>IF(AP316="","",'Cost and Benefit Parameters'!$O$28)</f>
        <v>366.03977013450009</v>
      </c>
      <c r="AU339" s="1">
        <f>IF(AQ316="","",'Cost and Benefit Parameters'!$O$28)</f>
        <v>366.03977013450009</v>
      </c>
      <c r="AV339" s="1">
        <f>IF(AR316="","",'Cost and Benefit Parameters'!$O$28)</f>
        <v>366.03977013450009</v>
      </c>
      <c r="AW339" s="1">
        <f>IF(AS316="","",'Cost and Benefit Parameters'!$O$28)</f>
        <v>366.03977013450009</v>
      </c>
      <c r="AX339" s="1">
        <f>IF(AT316="","",'Cost and Benefit Parameters'!$O$28)</f>
        <v>366.03977013450009</v>
      </c>
      <c r="AY339" s="1">
        <f>IF(AU316="","",'Cost and Benefit Parameters'!$O$28)</f>
        <v>366.03977013450009</v>
      </c>
      <c r="AZ339" s="1">
        <f>IF(AV316="","",'Cost and Benefit Parameters'!$O$28)</f>
        <v>366.03977013450009</v>
      </c>
      <c r="BA339" s="1">
        <f>IF(AW316="","",'Cost and Benefit Parameters'!$O$28)</f>
        <v>366.03977013450009</v>
      </c>
      <c r="BB339" s="1">
        <f>IF(AX316="","",'Cost and Benefit Parameters'!$O$28)</f>
        <v>366.03977013450009</v>
      </c>
      <c r="BC339" s="1">
        <f>IF(AY316="","",'Cost and Benefit Parameters'!$O$28)</f>
        <v>366.03977013450009</v>
      </c>
      <c r="BD339" s="1">
        <f>IF(AZ316="","",'Cost and Benefit Parameters'!$O$28)</f>
        <v>366.03977013450009</v>
      </c>
      <c r="BE339" s="1">
        <f>IF(BA316="","",'Cost and Benefit Parameters'!$O$28)</f>
        <v>366.03977013450009</v>
      </c>
      <c r="BF339" s="1">
        <f>IF(BB316="","",'Cost and Benefit Parameters'!$O$28)</f>
        <v>366.03977013450009</v>
      </c>
      <c r="BG339" s="1">
        <f>IF(BC316="","",'Cost and Benefit Parameters'!$O$28)</f>
        <v>366.03977013450009</v>
      </c>
      <c r="BH339" s="1">
        <f>IF(BD316="","",'Cost and Benefit Parameters'!$O$28)</f>
        <v>366.03977013450009</v>
      </c>
      <c r="BI339" s="1">
        <f>IF(BE316="","",'Cost and Benefit Parameters'!$O$28)</f>
        <v>366.03977013450009</v>
      </c>
      <c r="BJ339" s="1">
        <f>IF(BF316="","",'Cost and Benefit Parameters'!$O$28)</f>
        <v>366.03977013450009</v>
      </c>
      <c r="BK339" s="1" t="str">
        <f>IF(BG316="","",'Cost and Benefit Parameters'!$O$28)</f>
        <v/>
      </c>
      <c r="BL339" s="1" t="str">
        <f>IF(BH316="","",'Cost and Benefit Parameters'!$O$28)</f>
        <v/>
      </c>
      <c r="BM339" s="1" t="str">
        <f>IF(BI316="","",'Cost and Benefit Parameters'!$O$28)</f>
        <v/>
      </c>
      <c r="BN339" s="1" t="str">
        <f>IF(BJ316="","",'Cost and Benefit Parameters'!$O$28)</f>
        <v/>
      </c>
      <c r="BO339" s="1" t="str">
        <f>IF(BK316="","",'Cost and Benefit Parameters'!$O$28)</f>
        <v/>
      </c>
      <c r="BP339" s="1" t="str">
        <f>IF(BL316="","",'Cost and Benefit Parameters'!$O$28)</f>
        <v/>
      </c>
      <c r="BQ339" s="1" t="str">
        <f>IF(BM316="","",'Cost and Benefit Parameters'!$O$28)</f>
        <v/>
      </c>
      <c r="BR339" s="1" t="str">
        <f>IF(BN316="","",'Cost and Benefit Parameters'!$O$28)</f>
        <v/>
      </c>
      <c r="BS339" s="1" t="str">
        <f>IF(BO316="","",'Cost and Benefit Parameters'!$O$28)</f>
        <v/>
      </c>
      <c r="BT339" s="1" t="str">
        <f>IF(BP316="","",'Cost and Benefit Parameters'!$O$28)</f>
        <v/>
      </c>
    </row>
    <row r="340" spans="1:72" x14ac:dyDescent="0.55000000000000004">
      <c r="A340" s="642"/>
      <c r="B340" t="s">
        <v>477</v>
      </c>
      <c r="N340" s="1" t="str">
        <f>IF(J317="","",'Cost and Benefit Parameters'!$O$28)</f>
        <v/>
      </c>
      <c r="O340" s="1" t="str">
        <f>IF(K317="","",'Cost and Benefit Parameters'!$O$28)</f>
        <v/>
      </c>
      <c r="P340" s="1" t="str">
        <f>IF(L317="","",'Cost and Benefit Parameters'!$O$28)</f>
        <v/>
      </c>
      <c r="Q340" s="1" t="str">
        <f>IF(M317="","",'Cost and Benefit Parameters'!$O$28)</f>
        <v/>
      </c>
      <c r="R340" s="1" t="str">
        <f>IF(N317="","",'Cost and Benefit Parameters'!$O$28)</f>
        <v/>
      </c>
      <c r="S340" s="1" t="str">
        <f>IF(O317="","",'Cost and Benefit Parameters'!$O$28)</f>
        <v/>
      </c>
      <c r="T340" s="1" t="str">
        <f>IF(P317="","",'Cost and Benefit Parameters'!$O$28)</f>
        <v/>
      </c>
      <c r="U340" s="1" t="str">
        <f>IF(Q317="","",'Cost and Benefit Parameters'!$O$28)</f>
        <v/>
      </c>
      <c r="V340" s="1" t="str">
        <f>IF(R317="","",'Cost and Benefit Parameters'!$O$28)</f>
        <v/>
      </c>
      <c r="W340" s="1" t="str">
        <f>IF(S317="","",'Cost and Benefit Parameters'!$O$28)</f>
        <v/>
      </c>
      <c r="X340" s="1">
        <f>IF(T317="","",'Cost and Benefit Parameters'!$O$28)</f>
        <v>366.03977013450009</v>
      </c>
      <c r="Y340" s="1">
        <f>IF(U317="","",'Cost and Benefit Parameters'!$O$28)</f>
        <v>366.03977013450009</v>
      </c>
      <c r="Z340" s="1">
        <f>IF(V317="","",'Cost and Benefit Parameters'!$O$28)</f>
        <v>366.03977013450009</v>
      </c>
      <c r="AA340" s="1">
        <f>IF(W317="","",'Cost and Benefit Parameters'!$O$28)</f>
        <v>366.03977013450009</v>
      </c>
      <c r="AB340" s="1">
        <f>IF(X317="","",'Cost and Benefit Parameters'!$O$28)</f>
        <v>366.03977013450009</v>
      </c>
      <c r="AC340" s="1">
        <f>IF(Y317="","",'Cost and Benefit Parameters'!$O$28)</f>
        <v>366.03977013450009</v>
      </c>
      <c r="AD340" s="1">
        <f>IF(Z317="","",'Cost and Benefit Parameters'!$O$28)</f>
        <v>366.03977013450009</v>
      </c>
      <c r="AE340" s="1">
        <f>IF(AA317="","",'Cost and Benefit Parameters'!$O$28)</f>
        <v>366.03977013450009</v>
      </c>
      <c r="AF340" s="1">
        <f>IF(AB317="","",'Cost and Benefit Parameters'!$O$28)</f>
        <v>366.03977013450009</v>
      </c>
      <c r="AG340" s="1">
        <f>IF(AC317="","",'Cost and Benefit Parameters'!$O$28)</f>
        <v>366.03977013450009</v>
      </c>
      <c r="AH340" s="1">
        <f>IF(AD317="","",'Cost and Benefit Parameters'!$O$28)</f>
        <v>366.03977013450009</v>
      </c>
      <c r="AI340" s="1">
        <f>IF(AE317="","",'Cost and Benefit Parameters'!$O$28)</f>
        <v>366.03977013450009</v>
      </c>
      <c r="AJ340" s="1">
        <f>IF(AF317="","",'Cost and Benefit Parameters'!$O$28)</f>
        <v>366.03977013450009</v>
      </c>
      <c r="AK340" s="1">
        <f>IF(AG317="","",'Cost and Benefit Parameters'!$O$28)</f>
        <v>366.03977013450009</v>
      </c>
      <c r="AL340" s="1">
        <f>IF(AH317="","",'Cost and Benefit Parameters'!$O$28)</f>
        <v>366.03977013450009</v>
      </c>
      <c r="AM340" s="1">
        <f>IF(AI317="","",'Cost and Benefit Parameters'!$O$28)</f>
        <v>366.03977013450009</v>
      </c>
      <c r="AN340" s="1">
        <f>IF(AJ317="","",'Cost and Benefit Parameters'!$O$28)</f>
        <v>366.03977013450009</v>
      </c>
      <c r="AO340" s="1">
        <f>IF(AK317="","",'Cost and Benefit Parameters'!$O$28)</f>
        <v>366.03977013450009</v>
      </c>
      <c r="AP340" s="1">
        <f>IF(AL317="","",'Cost and Benefit Parameters'!$O$28)</f>
        <v>366.03977013450009</v>
      </c>
      <c r="AQ340" s="1">
        <f>IF(AM317="","",'Cost and Benefit Parameters'!$O$28)</f>
        <v>366.03977013450009</v>
      </c>
      <c r="AR340" s="1">
        <f>IF(AN317="","",'Cost and Benefit Parameters'!$O$28)</f>
        <v>366.03977013450009</v>
      </c>
      <c r="AS340" s="1">
        <f>IF(AO317="","",'Cost and Benefit Parameters'!$O$28)</f>
        <v>366.03977013450009</v>
      </c>
      <c r="AT340" s="1">
        <f>IF(AP317="","",'Cost and Benefit Parameters'!$O$28)</f>
        <v>366.03977013450009</v>
      </c>
      <c r="AU340" s="1">
        <f>IF(AQ317="","",'Cost and Benefit Parameters'!$O$28)</f>
        <v>366.03977013450009</v>
      </c>
      <c r="AV340" s="1">
        <f>IF(AR317="","",'Cost and Benefit Parameters'!$O$28)</f>
        <v>366.03977013450009</v>
      </c>
      <c r="AW340" s="1">
        <f>IF(AS317="","",'Cost and Benefit Parameters'!$O$28)</f>
        <v>366.03977013450009</v>
      </c>
      <c r="AX340" s="1">
        <f>IF(AT317="","",'Cost and Benefit Parameters'!$O$28)</f>
        <v>366.03977013450009</v>
      </c>
      <c r="AY340" s="1">
        <f>IF(AU317="","",'Cost and Benefit Parameters'!$O$28)</f>
        <v>366.03977013450009</v>
      </c>
      <c r="AZ340" s="1">
        <f>IF(AV317="","",'Cost and Benefit Parameters'!$O$28)</f>
        <v>366.03977013450009</v>
      </c>
      <c r="BA340" s="1">
        <f>IF(AW317="","",'Cost and Benefit Parameters'!$O$28)</f>
        <v>366.03977013450009</v>
      </c>
      <c r="BB340" s="1">
        <f>IF(AX317="","",'Cost and Benefit Parameters'!$O$28)</f>
        <v>366.03977013450009</v>
      </c>
      <c r="BC340" s="1">
        <f>IF(AY317="","",'Cost and Benefit Parameters'!$O$28)</f>
        <v>366.03977013450009</v>
      </c>
      <c r="BD340" s="1">
        <f>IF(AZ317="","",'Cost and Benefit Parameters'!$O$28)</f>
        <v>366.03977013450009</v>
      </c>
      <c r="BE340" s="1">
        <f>IF(BA317="","",'Cost and Benefit Parameters'!$O$28)</f>
        <v>366.03977013450009</v>
      </c>
      <c r="BF340" s="1">
        <f>IF(BB317="","",'Cost and Benefit Parameters'!$O$28)</f>
        <v>366.03977013450009</v>
      </c>
      <c r="BG340" s="1">
        <f>IF(BC317="","",'Cost and Benefit Parameters'!$O$28)</f>
        <v>366.03977013450009</v>
      </c>
      <c r="BH340" s="1">
        <f>IF(BD317="","",'Cost and Benefit Parameters'!$O$28)</f>
        <v>366.03977013450009</v>
      </c>
      <c r="BI340" s="1">
        <f>IF(BE317="","",'Cost and Benefit Parameters'!$O$28)</f>
        <v>366.03977013450009</v>
      </c>
      <c r="BJ340" s="1">
        <f>IF(BF317="","",'Cost and Benefit Parameters'!$O$28)</f>
        <v>366.03977013450009</v>
      </c>
      <c r="BK340" s="1">
        <f>IF(BG317="","",'Cost and Benefit Parameters'!$O$28)</f>
        <v>366.03977013450009</v>
      </c>
      <c r="BL340" s="1" t="str">
        <f>IF(BH317="","",'Cost and Benefit Parameters'!$O$28)</f>
        <v/>
      </c>
      <c r="BM340" s="1" t="str">
        <f>IF(BI317="","",'Cost and Benefit Parameters'!$O$28)</f>
        <v/>
      </c>
      <c r="BN340" s="1" t="str">
        <f>IF(BJ317="","",'Cost and Benefit Parameters'!$O$28)</f>
        <v/>
      </c>
      <c r="BO340" s="1" t="str">
        <f>IF(BK317="","",'Cost and Benefit Parameters'!$O$28)</f>
        <v/>
      </c>
      <c r="BP340" s="1" t="str">
        <f>IF(BL317="","",'Cost and Benefit Parameters'!$O$28)</f>
        <v/>
      </c>
      <c r="BQ340" s="1" t="str">
        <f>IF(BM317="","",'Cost and Benefit Parameters'!$O$28)</f>
        <v/>
      </c>
      <c r="BR340" s="1" t="str">
        <f>IF(BN317="","",'Cost and Benefit Parameters'!$O$28)</f>
        <v/>
      </c>
      <c r="BS340" s="1" t="str">
        <f>IF(BO317="","",'Cost and Benefit Parameters'!$O$28)</f>
        <v/>
      </c>
      <c r="BT340" s="1" t="str">
        <f>IF(BP317="","",'Cost and Benefit Parameters'!$O$28)</f>
        <v/>
      </c>
    </row>
    <row r="341" spans="1:72" x14ac:dyDescent="0.55000000000000004">
      <c r="A341" s="642"/>
      <c r="B341" t="s">
        <v>478</v>
      </c>
      <c r="N341" s="1" t="str">
        <f>IF(J318="","",'Cost and Benefit Parameters'!$O$28)</f>
        <v/>
      </c>
      <c r="O341" s="1" t="str">
        <f>IF(K318="","",'Cost and Benefit Parameters'!$O$28)</f>
        <v/>
      </c>
      <c r="P341" s="1" t="str">
        <f>IF(L318="","",'Cost and Benefit Parameters'!$O$28)</f>
        <v/>
      </c>
      <c r="Q341" s="1" t="str">
        <f>IF(M318="","",'Cost and Benefit Parameters'!$O$28)</f>
        <v/>
      </c>
      <c r="R341" s="1" t="str">
        <f>IF(N318="","",'Cost and Benefit Parameters'!$O$28)</f>
        <v/>
      </c>
      <c r="S341" s="1" t="str">
        <f>IF(O318="","",'Cost and Benefit Parameters'!$O$28)</f>
        <v/>
      </c>
      <c r="T341" s="1" t="str">
        <f>IF(P318="","",'Cost and Benefit Parameters'!$O$28)</f>
        <v/>
      </c>
      <c r="U341" s="1" t="str">
        <f>IF(Q318="","",'Cost and Benefit Parameters'!$O$28)</f>
        <v/>
      </c>
      <c r="V341" s="1" t="str">
        <f>IF(R318="","",'Cost and Benefit Parameters'!$O$28)</f>
        <v/>
      </c>
      <c r="W341" s="1" t="str">
        <f>IF(S318="","",'Cost and Benefit Parameters'!$O$28)</f>
        <v/>
      </c>
      <c r="X341" s="1" t="str">
        <f>IF(T318="","",'Cost and Benefit Parameters'!$O$28)</f>
        <v/>
      </c>
      <c r="Y341" s="1">
        <f>IF(U318="","",'Cost and Benefit Parameters'!$O$28)</f>
        <v>366.03977013450009</v>
      </c>
      <c r="Z341" s="1">
        <f>IF(V318="","",'Cost and Benefit Parameters'!$O$28)</f>
        <v>366.03977013450009</v>
      </c>
      <c r="AA341" s="1">
        <f>IF(W318="","",'Cost and Benefit Parameters'!$O$28)</f>
        <v>366.03977013450009</v>
      </c>
      <c r="AB341" s="1">
        <f>IF(X318="","",'Cost and Benefit Parameters'!$O$28)</f>
        <v>366.03977013450009</v>
      </c>
      <c r="AC341" s="1">
        <f>IF(Y318="","",'Cost and Benefit Parameters'!$O$28)</f>
        <v>366.03977013450009</v>
      </c>
      <c r="AD341" s="1">
        <f>IF(Z318="","",'Cost and Benefit Parameters'!$O$28)</f>
        <v>366.03977013450009</v>
      </c>
      <c r="AE341" s="1">
        <f>IF(AA318="","",'Cost and Benefit Parameters'!$O$28)</f>
        <v>366.03977013450009</v>
      </c>
      <c r="AF341" s="1">
        <f>IF(AB318="","",'Cost and Benefit Parameters'!$O$28)</f>
        <v>366.03977013450009</v>
      </c>
      <c r="AG341" s="1">
        <f>IF(AC318="","",'Cost and Benefit Parameters'!$O$28)</f>
        <v>366.03977013450009</v>
      </c>
      <c r="AH341" s="1">
        <f>IF(AD318="","",'Cost and Benefit Parameters'!$O$28)</f>
        <v>366.03977013450009</v>
      </c>
      <c r="AI341" s="1">
        <f>IF(AE318="","",'Cost and Benefit Parameters'!$O$28)</f>
        <v>366.03977013450009</v>
      </c>
      <c r="AJ341" s="1">
        <f>IF(AF318="","",'Cost and Benefit Parameters'!$O$28)</f>
        <v>366.03977013450009</v>
      </c>
      <c r="AK341" s="1">
        <f>IF(AG318="","",'Cost and Benefit Parameters'!$O$28)</f>
        <v>366.03977013450009</v>
      </c>
      <c r="AL341" s="1">
        <f>IF(AH318="","",'Cost and Benefit Parameters'!$O$28)</f>
        <v>366.03977013450009</v>
      </c>
      <c r="AM341" s="1">
        <f>IF(AI318="","",'Cost and Benefit Parameters'!$O$28)</f>
        <v>366.03977013450009</v>
      </c>
      <c r="AN341" s="1">
        <f>IF(AJ318="","",'Cost and Benefit Parameters'!$O$28)</f>
        <v>366.03977013450009</v>
      </c>
      <c r="AO341" s="1">
        <f>IF(AK318="","",'Cost and Benefit Parameters'!$O$28)</f>
        <v>366.03977013450009</v>
      </c>
      <c r="AP341" s="1">
        <f>IF(AL318="","",'Cost and Benefit Parameters'!$O$28)</f>
        <v>366.03977013450009</v>
      </c>
      <c r="AQ341" s="1">
        <f>IF(AM318="","",'Cost and Benefit Parameters'!$O$28)</f>
        <v>366.03977013450009</v>
      </c>
      <c r="AR341" s="1">
        <f>IF(AN318="","",'Cost and Benefit Parameters'!$O$28)</f>
        <v>366.03977013450009</v>
      </c>
      <c r="AS341" s="1">
        <f>IF(AO318="","",'Cost and Benefit Parameters'!$O$28)</f>
        <v>366.03977013450009</v>
      </c>
      <c r="AT341" s="1">
        <f>IF(AP318="","",'Cost and Benefit Parameters'!$O$28)</f>
        <v>366.03977013450009</v>
      </c>
      <c r="AU341" s="1">
        <f>IF(AQ318="","",'Cost and Benefit Parameters'!$O$28)</f>
        <v>366.03977013450009</v>
      </c>
      <c r="AV341" s="1">
        <f>IF(AR318="","",'Cost and Benefit Parameters'!$O$28)</f>
        <v>366.03977013450009</v>
      </c>
      <c r="AW341" s="1">
        <f>IF(AS318="","",'Cost and Benefit Parameters'!$O$28)</f>
        <v>366.03977013450009</v>
      </c>
      <c r="AX341" s="1">
        <f>IF(AT318="","",'Cost and Benefit Parameters'!$O$28)</f>
        <v>366.03977013450009</v>
      </c>
      <c r="AY341" s="1">
        <f>IF(AU318="","",'Cost and Benefit Parameters'!$O$28)</f>
        <v>366.03977013450009</v>
      </c>
      <c r="AZ341" s="1">
        <f>IF(AV318="","",'Cost and Benefit Parameters'!$O$28)</f>
        <v>366.03977013450009</v>
      </c>
      <c r="BA341" s="1">
        <f>IF(AW318="","",'Cost and Benefit Parameters'!$O$28)</f>
        <v>366.03977013450009</v>
      </c>
      <c r="BB341" s="1">
        <f>IF(AX318="","",'Cost and Benefit Parameters'!$O$28)</f>
        <v>366.03977013450009</v>
      </c>
      <c r="BC341" s="1">
        <f>IF(AY318="","",'Cost and Benefit Parameters'!$O$28)</f>
        <v>366.03977013450009</v>
      </c>
      <c r="BD341" s="1">
        <f>IF(AZ318="","",'Cost and Benefit Parameters'!$O$28)</f>
        <v>366.03977013450009</v>
      </c>
      <c r="BE341" s="1">
        <f>IF(BA318="","",'Cost and Benefit Parameters'!$O$28)</f>
        <v>366.03977013450009</v>
      </c>
      <c r="BF341" s="1">
        <f>IF(BB318="","",'Cost and Benefit Parameters'!$O$28)</f>
        <v>366.03977013450009</v>
      </c>
      <c r="BG341" s="1">
        <f>IF(BC318="","",'Cost and Benefit Parameters'!$O$28)</f>
        <v>366.03977013450009</v>
      </c>
      <c r="BH341" s="1">
        <f>IF(BD318="","",'Cost and Benefit Parameters'!$O$28)</f>
        <v>366.03977013450009</v>
      </c>
      <c r="BI341" s="1">
        <f>IF(BE318="","",'Cost and Benefit Parameters'!$O$28)</f>
        <v>366.03977013450009</v>
      </c>
      <c r="BJ341" s="1">
        <f>IF(BF318="","",'Cost and Benefit Parameters'!$O$28)</f>
        <v>366.03977013450009</v>
      </c>
      <c r="BK341" s="1">
        <f>IF(BG318="","",'Cost and Benefit Parameters'!$O$28)</f>
        <v>366.03977013450009</v>
      </c>
      <c r="BL341" s="1">
        <f>IF(BH318="","",'Cost and Benefit Parameters'!$O$28)</f>
        <v>366.03977013450009</v>
      </c>
      <c r="BM341" s="1" t="str">
        <f>IF(BI318="","",'Cost and Benefit Parameters'!$O$28)</f>
        <v/>
      </c>
      <c r="BN341" s="1" t="str">
        <f>IF(BJ318="","",'Cost and Benefit Parameters'!$O$28)</f>
        <v/>
      </c>
      <c r="BO341" s="1" t="str">
        <f>IF(BK318="","",'Cost and Benefit Parameters'!$O$28)</f>
        <v/>
      </c>
      <c r="BP341" s="1" t="str">
        <f>IF(BL318="","",'Cost and Benefit Parameters'!$O$28)</f>
        <v/>
      </c>
      <c r="BQ341" s="1" t="str">
        <f>IF(BM318="","",'Cost and Benefit Parameters'!$O$28)</f>
        <v/>
      </c>
      <c r="BR341" s="1" t="str">
        <f>IF(BN318="","",'Cost and Benefit Parameters'!$O$28)</f>
        <v/>
      </c>
      <c r="BS341" s="1" t="str">
        <f>IF(BO318="","",'Cost and Benefit Parameters'!$O$28)</f>
        <v/>
      </c>
      <c r="BT341" s="1" t="str">
        <f>IF(BP318="","",'Cost and Benefit Parameters'!$O$28)</f>
        <v/>
      </c>
    </row>
    <row r="342" spans="1:72" x14ac:dyDescent="0.55000000000000004">
      <c r="A342" s="642"/>
      <c r="B342" t="s">
        <v>479</v>
      </c>
      <c r="N342" s="1" t="str">
        <f>IF(J319="","",'Cost and Benefit Parameters'!$O$28)</f>
        <v/>
      </c>
      <c r="O342" s="1" t="str">
        <f>IF(K319="","",'Cost and Benefit Parameters'!$O$28)</f>
        <v/>
      </c>
      <c r="P342" s="1" t="str">
        <f>IF(L319="","",'Cost and Benefit Parameters'!$O$28)</f>
        <v/>
      </c>
      <c r="Q342" s="1" t="str">
        <f>IF(M319="","",'Cost and Benefit Parameters'!$O$28)</f>
        <v/>
      </c>
      <c r="R342" s="1" t="str">
        <f>IF(N319="","",'Cost and Benefit Parameters'!$O$28)</f>
        <v/>
      </c>
      <c r="S342" s="1" t="str">
        <f>IF(O319="","",'Cost and Benefit Parameters'!$O$28)</f>
        <v/>
      </c>
      <c r="T342" s="1" t="str">
        <f>IF(P319="","",'Cost and Benefit Parameters'!$O$28)</f>
        <v/>
      </c>
      <c r="U342" s="1" t="str">
        <f>IF(Q319="","",'Cost and Benefit Parameters'!$O$28)</f>
        <v/>
      </c>
      <c r="V342" s="1" t="str">
        <f>IF(R319="","",'Cost and Benefit Parameters'!$O$28)</f>
        <v/>
      </c>
      <c r="W342" s="1" t="str">
        <f>IF(S319="","",'Cost and Benefit Parameters'!$O$28)</f>
        <v/>
      </c>
      <c r="X342" s="1" t="str">
        <f>IF(T319="","",'Cost and Benefit Parameters'!$O$28)</f>
        <v/>
      </c>
      <c r="Y342" s="1" t="str">
        <f>IF(U319="","",'Cost and Benefit Parameters'!$O$28)</f>
        <v/>
      </c>
      <c r="Z342" s="1">
        <f>IF(V319="","",'Cost and Benefit Parameters'!$O$28)</f>
        <v>366.03977013450009</v>
      </c>
      <c r="AA342" s="1">
        <f>IF(W319="","",'Cost and Benefit Parameters'!$O$28)</f>
        <v>366.03977013450009</v>
      </c>
      <c r="AB342" s="1">
        <f>IF(X319="","",'Cost and Benefit Parameters'!$O$28)</f>
        <v>366.03977013450009</v>
      </c>
      <c r="AC342" s="1">
        <f>IF(Y319="","",'Cost and Benefit Parameters'!$O$28)</f>
        <v>366.03977013450009</v>
      </c>
      <c r="AD342" s="1">
        <f>IF(Z319="","",'Cost and Benefit Parameters'!$O$28)</f>
        <v>366.03977013450009</v>
      </c>
      <c r="AE342" s="1">
        <f>IF(AA319="","",'Cost and Benefit Parameters'!$O$28)</f>
        <v>366.03977013450009</v>
      </c>
      <c r="AF342" s="1">
        <f>IF(AB319="","",'Cost and Benefit Parameters'!$O$28)</f>
        <v>366.03977013450009</v>
      </c>
      <c r="AG342" s="1">
        <f>IF(AC319="","",'Cost and Benefit Parameters'!$O$28)</f>
        <v>366.03977013450009</v>
      </c>
      <c r="AH342" s="1">
        <f>IF(AD319="","",'Cost and Benefit Parameters'!$O$28)</f>
        <v>366.03977013450009</v>
      </c>
      <c r="AI342" s="1">
        <f>IF(AE319="","",'Cost and Benefit Parameters'!$O$28)</f>
        <v>366.03977013450009</v>
      </c>
      <c r="AJ342" s="1">
        <f>IF(AF319="","",'Cost and Benefit Parameters'!$O$28)</f>
        <v>366.03977013450009</v>
      </c>
      <c r="AK342" s="1">
        <f>IF(AG319="","",'Cost and Benefit Parameters'!$O$28)</f>
        <v>366.03977013450009</v>
      </c>
      <c r="AL342" s="1">
        <f>IF(AH319="","",'Cost and Benefit Parameters'!$O$28)</f>
        <v>366.03977013450009</v>
      </c>
      <c r="AM342" s="1">
        <f>IF(AI319="","",'Cost and Benefit Parameters'!$O$28)</f>
        <v>366.03977013450009</v>
      </c>
      <c r="AN342" s="1">
        <f>IF(AJ319="","",'Cost and Benefit Parameters'!$O$28)</f>
        <v>366.03977013450009</v>
      </c>
      <c r="AO342" s="1">
        <f>IF(AK319="","",'Cost and Benefit Parameters'!$O$28)</f>
        <v>366.03977013450009</v>
      </c>
      <c r="AP342" s="1">
        <f>IF(AL319="","",'Cost and Benefit Parameters'!$O$28)</f>
        <v>366.03977013450009</v>
      </c>
      <c r="AQ342" s="1">
        <f>IF(AM319="","",'Cost and Benefit Parameters'!$O$28)</f>
        <v>366.03977013450009</v>
      </c>
      <c r="AR342" s="1">
        <f>IF(AN319="","",'Cost and Benefit Parameters'!$O$28)</f>
        <v>366.03977013450009</v>
      </c>
      <c r="AS342" s="1">
        <f>IF(AO319="","",'Cost and Benefit Parameters'!$O$28)</f>
        <v>366.03977013450009</v>
      </c>
      <c r="AT342" s="1">
        <f>IF(AP319="","",'Cost and Benefit Parameters'!$O$28)</f>
        <v>366.03977013450009</v>
      </c>
      <c r="AU342" s="1">
        <f>IF(AQ319="","",'Cost and Benefit Parameters'!$O$28)</f>
        <v>366.03977013450009</v>
      </c>
      <c r="AV342" s="1">
        <f>IF(AR319="","",'Cost and Benefit Parameters'!$O$28)</f>
        <v>366.03977013450009</v>
      </c>
      <c r="AW342" s="1">
        <f>IF(AS319="","",'Cost and Benefit Parameters'!$O$28)</f>
        <v>366.03977013450009</v>
      </c>
      <c r="AX342" s="1">
        <f>IF(AT319="","",'Cost and Benefit Parameters'!$O$28)</f>
        <v>366.03977013450009</v>
      </c>
      <c r="AY342" s="1">
        <f>IF(AU319="","",'Cost and Benefit Parameters'!$O$28)</f>
        <v>366.03977013450009</v>
      </c>
      <c r="AZ342" s="1">
        <f>IF(AV319="","",'Cost and Benefit Parameters'!$O$28)</f>
        <v>366.03977013450009</v>
      </c>
      <c r="BA342" s="1">
        <f>IF(AW319="","",'Cost and Benefit Parameters'!$O$28)</f>
        <v>366.03977013450009</v>
      </c>
      <c r="BB342" s="1">
        <f>IF(AX319="","",'Cost and Benefit Parameters'!$O$28)</f>
        <v>366.03977013450009</v>
      </c>
      <c r="BC342" s="1">
        <f>IF(AY319="","",'Cost and Benefit Parameters'!$O$28)</f>
        <v>366.03977013450009</v>
      </c>
      <c r="BD342" s="1">
        <f>IF(AZ319="","",'Cost and Benefit Parameters'!$O$28)</f>
        <v>366.03977013450009</v>
      </c>
      <c r="BE342" s="1">
        <f>IF(BA319="","",'Cost and Benefit Parameters'!$O$28)</f>
        <v>366.03977013450009</v>
      </c>
      <c r="BF342" s="1">
        <f>IF(BB319="","",'Cost and Benefit Parameters'!$O$28)</f>
        <v>366.03977013450009</v>
      </c>
      <c r="BG342" s="1">
        <f>IF(BC319="","",'Cost and Benefit Parameters'!$O$28)</f>
        <v>366.03977013450009</v>
      </c>
      <c r="BH342" s="1">
        <f>IF(BD319="","",'Cost and Benefit Parameters'!$O$28)</f>
        <v>366.03977013450009</v>
      </c>
      <c r="BI342" s="1">
        <f>IF(BE319="","",'Cost and Benefit Parameters'!$O$28)</f>
        <v>366.03977013450009</v>
      </c>
      <c r="BJ342" s="1">
        <f>IF(BF319="","",'Cost and Benefit Parameters'!$O$28)</f>
        <v>366.03977013450009</v>
      </c>
      <c r="BK342" s="1">
        <f>IF(BG319="","",'Cost and Benefit Parameters'!$O$28)</f>
        <v>366.03977013450009</v>
      </c>
      <c r="BL342" s="1">
        <f>IF(BH319="","",'Cost and Benefit Parameters'!$O$28)</f>
        <v>366.03977013450009</v>
      </c>
      <c r="BM342" s="1">
        <f>IF(BI319="","",'Cost and Benefit Parameters'!$O$28)</f>
        <v>366.03977013450009</v>
      </c>
      <c r="BN342" s="1" t="str">
        <f>IF(BJ319="","",'Cost and Benefit Parameters'!$O$28)</f>
        <v/>
      </c>
      <c r="BO342" s="1" t="str">
        <f>IF(BK319="","",'Cost and Benefit Parameters'!$O$28)</f>
        <v/>
      </c>
      <c r="BP342" s="1" t="str">
        <f>IF(BL319="","",'Cost and Benefit Parameters'!$O$28)</f>
        <v/>
      </c>
      <c r="BQ342" s="1" t="str">
        <f>IF(BM319="","",'Cost and Benefit Parameters'!$O$28)</f>
        <v/>
      </c>
      <c r="BR342" s="1" t="str">
        <f>IF(BN319="","",'Cost and Benefit Parameters'!$O$28)</f>
        <v/>
      </c>
      <c r="BS342" s="1" t="str">
        <f>IF(BO319="","",'Cost and Benefit Parameters'!$O$28)</f>
        <v/>
      </c>
      <c r="BT342" s="1" t="str">
        <f>IF(BP319="","",'Cost and Benefit Parameters'!$O$28)</f>
        <v/>
      </c>
    </row>
    <row r="343" spans="1:72" x14ac:dyDescent="0.55000000000000004">
      <c r="A343" s="642"/>
      <c r="B343" t="s">
        <v>480</v>
      </c>
      <c r="N343" s="1" t="str">
        <f>IF(J320="","",'Cost and Benefit Parameters'!$O$28)</f>
        <v/>
      </c>
      <c r="O343" s="1" t="str">
        <f>IF(K320="","",'Cost and Benefit Parameters'!$O$28)</f>
        <v/>
      </c>
      <c r="P343" s="1" t="str">
        <f>IF(L320="","",'Cost and Benefit Parameters'!$O$28)</f>
        <v/>
      </c>
      <c r="Q343" s="1" t="str">
        <f>IF(M320="","",'Cost and Benefit Parameters'!$O$28)</f>
        <v/>
      </c>
      <c r="R343" s="1" t="str">
        <f>IF(N320="","",'Cost and Benefit Parameters'!$O$28)</f>
        <v/>
      </c>
      <c r="S343" s="1" t="str">
        <f>IF(O320="","",'Cost and Benefit Parameters'!$O$28)</f>
        <v/>
      </c>
      <c r="T343" s="1" t="str">
        <f>IF(P320="","",'Cost and Benefit Parameters'!$O$28)</f>
        <v/>
      </c>
      <c r="U343" s="1" t="str">
        <f>IF(Q320="","",'Cost and Benefit Parameters'!$O$28)</f>
        <v/>
      </c>
      <c r="V343" s="1" t="str">
        <f>IF(R320="","",'Cost and Benefit Parameters'!$O$28)</f>
        <v/>
      </c>
      <c r="W343" s="1" t="str">
        <f>IF(S320="","",'Cost and Benefit Parameters'!$O$28)</f>
        <v/>
      </c>
      <c r="X343" s="1" t="str">
        <f>IF(T320="","",'Cost and Benefit Parameters'!$O$28)</f>
        <v/>
      </c>
      <c r="Y343" s="1" t="str">
        <f>IF(U320="","",'Cost and Benefit Parameters'!$O$28)</f>
        <v/>
      </c>
      <c r="Z343" s="1" t="str">
        <f>IF(V320="","",'Cost and Benefit Parameters'!$O$28)</f>
        <v/>
      </c>
      <c r="AA343" s="1">
        <f>IF(W320="","",'Cost and Benefit Parameters'!$O$28)</f>
        <v>366.03977013450009</v>
      </c>
      <c r="AB343" s="1">
        <f>IF(X320="","",'Cost and Benefit Parameters'!$O$28)</f>
        <v>366.03977013450009</v>
      </c>
      <c r="AC343" s="1">
        <f>IF(Y320="","",'Cost and Benefit Parameters'!$O$28)</f>
        <v>366.03977013450009</v>
      </c>
      <c r="AD343" s="1">
        <f>IF(Z320="","",'Cost and Benefit Parameters'!$O$28)</f>
        <v>366.03977013450009</v>
      </c>
      <c r="AE343" s="1">
        <f>IF(AA320="","",'Cost and Benefit Parameters'!$O$28)</f>
        <v>366.03977013450009</v>
      </c>
      <c r="AF343" s="1">
        <f>IF(AB320="","",'Cost and Benefit Parameters'!$O$28)</f>
        <v>366.03977013450009</v>
      </c>
      <c r="AG343" s="1">
        <f>IF(AC320="","",'Cost and Benefit Parameters'!$O$28)</f>
        <v>366.03977013450009</v>
      </c>
      <c r="AH343" s="1">
        <f>IF(AD320="","",'Cost and Benefit Parameters'!$O$28)</f>
        <v>366.03977013450009</v>
      </c>
      <c r="AI343" s="1">
        <f>IF(AE320="","",'Cost and Benefit Parameters'!$O$28)</f>
        <v>366.03977013450009</v>
      </c>
      <c r="AJ343" s="1">
        <f>IF(AF320="","",'Cost and Benefit Parameters'!$O$28)</f>
        <v>366.03977013450009</v>
      </c>
      <c r="AK343" s="1">
        <f>IF(AG320="","",'Cost and Benefit Parameters'!$O$28)</f>
        <v>366.03977013450009</v>
      </c>
      <c r="AL343" s="1">
        <f>IF(AH320="","",'Cost and Benefit Parameters'!$O$28)</f>
        <v>366.03977013450009</v>
      </c>
      <c r="AM343" s="1">
        <f>IF(AI320="","",'Cost and Benefit Parameters'!$O$28)</f>
        <v>366.03977013450009</v>
      </c>
      <c r="AN343" s="1">
        <f>IF(AJ320="","",'Cost and Benefit Parameters'!$O$28)</f>
        <v>366.03977013450009</v>
      </c>
      <c r="AO343" s="1">
        <f>IF(AK320="","",'Cost and Benefit Parameters'!$O$28)</f>
        <v>366.03977013450009</v>
      </c>
      <c r="AP343" s="1">
        <f>IF(AL320="","",'Cost and Benefit Parameters'!$O$28)</f>
        <v>366.03977013450009</v>
      </c>
      <c r="AQ343" s="1">
        <f>IF(AM320="","",'Cost and Benefit Parameters'!$O$28)</f>
        <v>366.03977013450009</v>
      </c>
      <c r="AR343" s="1">
        <f>IF(AN320="","",'Cost and Benefit Parameters'!$O$28)</f>
        <v>366.03977013450009</v>
      </c>
      <c r="AS343" s="1">
        <f>IF(AO320="","",'Cost and Benefit Parameters'!$O$28)</f>
        <v>366.03977013450009</v>
      </c>
      <c r="AT343" s="1">
        <f>IF(AP320="","",'Cost and Benefit Parameters'!$O$28)</f>
        <v>366.03977013450009</v>
      </c>
      <c r="AU343" s="1">
        <f>IF(AQ320="","",'Cost and Benefit Parameters'!$O$28)</f>
        <v>366.03977013450009</v>
      </c>
      <c r="AV343" s="1">
        <f>IF(AR320="","",'Cost and Benefit Parameters'!$O$28)</f>
        <v>366.03977013450009</v>
      </c>
      <c r="AW343" s="1">
        <f>IF(AS320="","",'Cost and Benefit Parameters'!$O$28)</f>
        <v>366.03977013450009</v>
      </c>
      <c r="AX343" s="1">
        <f>IF(AT320="","",'Cost and Benefit Parameters'!$O$28)</f>
        <v>366.03977013450009</v>
      </c>
      <c r="AY343" s="1">
        <f>IF(AU320="","",'Cost and Benefit Parameters'!$O$28)</f>
        <v>366.03977013450009</v>
      </c>
      <c r="AZ343" s="1">
        <f>IF(AV320="","",'Cost and Benefit Parameters'!$O$28)</f>
        <v>366.03977013450009</v>
      </c>
      <c r="BA343" s="1">
        <f>IF(AW320="","",'Cost and Benefit Parameters'!$O$28)</f>
        <v>366.03977013450009</v>
      </c>
      <c r="BB343" s="1">
        <f>IF(AX320="","",'Cost and Benefit Parameters'!$O$28)</f>
        <v>366.03977013450009</v>
      </c>
      <c r="BC343" s="1">
        <f>IF(AY320="","",'Cost and Benefit Parameters'!$O$28)</f>
        <v>366.03977013450009</v>
      </c>
      <c r="BD343" s="1">
        <f>IF(AZ320="","",'Cost and Benefit Parameters'!$O$28)</f>
        <v>366.03977013450009</v>
      </c>
      <c r="BE343" s="1">
        <f>IF(BA320="","",'Cost and Benefit Parameters'!$O$28)</f>
        <v>366.03977013450009</v>
      </c>
      <c r="BF343" s="1">
        <f>IF(BB320="","",'Cost and Benefit Parameters'!$O$28)</f>
        <v>366.03977013450009</v>
      </c>
      <c r="BG343" s="1">
        <f>IF(BC320="","",'Cost and Benefit Parameters'!$O$28)</f>
        <v>366.03977013450009</v>
      </c>
      <c r="BH343" s="1">
        <f>IF(BD320="","",'Cost and Benefit Parameters'!$O$28)</f>
        <v>366.03977013450009</v>
      </c>
      <c r="BI343" s="1">
        <f>IF(BE320="","",'Cost and Benefit Parameters'!$O$28)</f>
        <v>366.03977013450009</v>
      </c>
      <c r="BJ343" s="1">
        <f>IF(BF320="","",'Cost and Benefit Parameters'!$O$28)</f>
        <v>366.03977013450009</v>
      </c>
      <c r="BK343" s="1">
        <f>IF(BG320="","",'Cost and Benefit Parameters'!$O$28)</f>
        <v>366.03977013450009</v>
      </c>
      <c r="BL343" s="1">
        <f>IF(BH320="","",'Cost and Benefit Parameters'!$O$28)</f>
        <v>366.03977013450009</v>
      </c>
      <c r="BM343" s="1">
        <f>IF(BI320="","",'Cost and Benefit Parameters'!$O$28)</f>
        <v>366.03977013450009</v>
      </c>
      <c r="BN343" s="1">
        <f>IF(BJ320="","",'Cost and Benefit Parameters'!$O$28)</f>
        <v>366.03977013450009</v>
      </c>
      <c r="BO343" s="1" t="str">
        <f>IF(BK320="","",'Cost and Benefit Parameters'!$O$28)</f>
        <v/>
      </c>
      <c r="BP343" s="1" t="str">
        <f>IF(BL320="","",'Cost and Benefit Parameters'!$O$28)</f>
        <v/>
      </c>
      <c r="BQ343" s="1" t="str">
        <f>IF(BM320="","",'Cost and Benefit Parameters'!$O$28)</f>
        <v/>
      </c>
      <c r="BR343" s="1" t="str">
        <f>IF(BN320="","",'Cost and Benefit Parameters'!$O$28)</f>
        <v/>
      </c>
      <c r="BS343" s="1" t="str">
        <f>IF(BO320="","",'Cost and Benefit Parameters'!$O$28)</f>
        <v/>
      </c>
      <c r="BT343" s="1" t="str">
        <f>IF(BP320="","",'Cost and Benefit Parameters'!$O$28)</f>
        <v/>
      </c>
    </row>
    <row r="344" spans="1:72" x14ac:dyDescent="0.55000000000000004">
      <c r="A344" s="642"/>
      <c r="B344" t="s">
        <v>481</v>
      </c>
      <c r="N344" s="1" t="str">
        <f>IF(J321="","",'Cost and Benefit Parameters'!$O$28)</f>
        <v/>
      </c>
      <c r="O344" s="1" t="str">
        <f>IF(K321="","",'Cost and Benefit Parameters'!$O$28)</f>
        <v/>
      </c>
      <c r="P344" s="1" t="str">
        <f>IF(L321="","",'Cost and Benefit Parameters'!$O$28)</f>
        <v/>
      </c>
      <c r="Q344" s="1" t="str">
        <f>IF(M321="","",'Cost and Benefit Parameters'!$O$28)</f>
        <v/>
      </c>
      <c r="R344" s="1" t="str">
        <f>IF(N321="","",'Cost and Benefit Parameters'!$O$28)</f>
        <v/>
      </c>
      <c r="S344" s="1" t="str">
        <f>IF(O321="","",'Cost and Benefit Parameters'!$O$28)</f>
        <v/>
      </c>
      <c r="T344" s="1" t="str">
        <f>IF(P321="","",'Cost and Benefit Parameters'!$O$28)</f>
        <v/>
      </c>
      <c r="U344" s="1" t="str">
        <f>IF(Q321="","",'Cost and Benefit Parameters'!$O$28)</f>
        <v/>
      </c>
      <c r="V344" s="1" t="str">
        <f>IF(R321="","",'Cost and Benefit Parameters'!$O$28)</f>
        <v/>
      </c>
      <c r="W344" s="1" t="str">
        <f>IF(S321="","",'Cost and Benefit Parameters'!$O$28)</f>
        <v/>
      </c>
      <c r="X344" s="1" t="str">
        <f>IF(T321="","",'Cost and Benefit Parameters'!$O$28)</f>
        <v/>
      </c>
      <c r="Y344" s="1" t="str">
        <f>IF(U321="","",'Cost and Benefit Parameters'!$O$28)</f>
        <v/>
      </c>
      <c r="Z344" s="1" t="str">
        <f>IF(V321="","",'Cost and Benefit Parameters'!$O$28)</f>
        <v/>
      </c>
      <c r="AA344" s="1" t="str">
        <f>IF(W321="","",'Cost and Benefit Parameters'!$O$28)</f>
        <v/>
      </c>
      <c r="AB344" s="1">
        <f>IF(X321="","",'Cost and Benefit Parameters'!$O$28)</f>
        <v>366.03977013450009</v>
      </c>
      <c r="AC344" s="1">
        <f>IF(Y321="","",'Cost and Benefit Parameters'!$O$28)</f>
        <v>366.03977013450009</v>
      </c>
      <c r="AD344" s="1">
        <f>IF(Z321="","",'Cost and Benefit Parameters'!$O$28)</f>
        <v>366.03977013450009</v>
      </c>
      <c r="AE344" s="1">
        <f>IF(AA321="","",'Cost and Benefit Parameters'!$O$28)</f>
        <v>366.03977013450009</v>
      </c>
      <c r="AF344" s="1">
        <f>IF(AB321="","",'Cost and Benefit Parameters'!$O$28)</f>
        <v>366.03977013450009</v>
      </c>
      <c r="AG344" s="1">
        <f>IF(AC321="","",'Cost and Benefit Parameters'!$O$28)</f>
        <v>366.03977013450009</v>
      </c>
      <c r="AH344" s="1">
        <f>IF(AD321="","",'Cost and Benefit Parameters'!$O$28)</f>
        <v>366.03977013450009</v>
      </c>
      <c r="AI344" s="1">
        <f>IF(AE321="","",'Cost and Benefit Parameters'!$O$28)</f>
        <v>366.03977013450009</v>
      </c>
      <c r="AJ344" s="1">
        <f>IF(AF321="","",'Cost and Benefit Parameters'!$O$28)</f>
        <v>366.03977013450009</v>
      </c>
      <c r="AK344" s="1">
        <f>IF(AG321="","",'Cost and Benefit Parameters'!$O$28)</f>
        <v>366.03977013450009</v>
      </c>
      <c r="AL344" s="1">
        <f>IF(AH321="","",'Cost and Benefit Parameters'!$O$28)</f>
        <v>366.03977013450009</v>
      </c>
      <c r="AM344" s="1">
        <f>IF(AI321="","",'Cost and Benefit Parameters'!$O$28)</f>
        <v>366.03977013450009</v>
      </c>
      <c r="AN344" s="1">
        <f>IF(AJ321="","",'Cost and Benefit Parameters'!$O$28)</f>
        <v>366.03977013450009</v>
      </c>
      <c r="AO344" s="1">
        <f>IF(AK321="","",'Cost and Benefit Parameters'!$O$28)</f>
        <v>366.03977013450009</v>
      </c>
      <c r="AP344" s="1">
        <f>IF(AL321="","",'Cost and Benefit Parameters'!$O$28)</f>
        <v>366.03977013450009</v>
      </c>
      <c r="AQ344" s="1">
        <f>IF(AM321="","",'Cost and Benefit Parameters'!$O$28)</f>
        <v>366.03977013450009</v>
      </c>
      <c r="AR344" s="1">
        <f>IF(AN321="","",'Cost and Benefit Parameters'!$O$28)</f>
        <v>366.03977013450009</v>
      </c>
      <c r="AS344" s="1">
        <f>IF(AO321="","",'Cost and Benefit Parameters'!$O$28)</f>
        <v>366.03977013450009</v>
      </c>
      <c r="AT344" s="1">
        <f>IF(AP321="","",'Cost and Benefit Parameters'!$O$28)</f>
        <v>366.03977013450009</v>
      </c>
      <c r="AU344" s="1">
        <f>IF(AQ321="","",'Cost and Benefit Parameters'!$O$28)</f>
        <v>366.03977013450009</v>
      </c>
      <c r="AV344" s="1">
        <f>IF(AR321="","",'Cost and Benefit Parameters'!$O$28)</f>
        <v>366.03977013450009</v>
      </c>
      <c r="AW344" s="1">
        <f>IF(AS321="","",'Cost and Benefit Parameters'!$O$28)</f>
        <v>366.03977013450009</v>
      </c>
      <c r="AX344" s="1">
        <f>IF(AT321="","",'Cost and Benefit Parameters'!$O$28)</f>
        <v>366.03977013450009</v>
      </c>
      <c r="AY344" s="1">
        <f>IF(AU321="","",'Cost and Benefit Parameters'!$O$28)</f>
        <v>366.03977013450009</v>
      </c>
      <c r="AZ344" s="1">
        <f>IF(AV321="","",'Cost and Benefit Parameters'!$O$28)</f>
        <v>366.03977013450009</v>
      </c>
      <c r="BA344" s="1">
        <f>IF(AW321="","",'Cost and Benefit Parameters'!$O$28)</f>
        <v>366.03977013450009</v>
      </c>
      <c r="BB344" s="1">
        <f>IF(AX321="","",'Cost and Benefit Parameters'!$O$28)</f>
        <v>366.03977013450009</v>
      </c>
      <c r="BC344" s="1">
        <f>IF(AY321="","",'Cost and Benefit Parameters'!$O$28)</f>
        <v>366.03977013450009</v>
      </c>
      <c r="BD344" s="1">
        <f>IF(AZ321="","",'Cost and Benefit Parameters'!$O$28)</f>
        <v>366.03977013450009</v>
      </c>
      <c r="BE344" s="1">
        <f>IF(BA321="","",'Cost and Benefit Parameters'!$O$28)</f>
        <v>366.03977013450009</v>
      </c>
      <c r="BF344" s="1">
        <f>IF(BB321="","",'Cost and Benefit Parameters'!$O$28)</f>
        <v>366.03977013450009</v>
      </c>
      <c r="BG344" s="1">
        <f>IF(BC321="","",'Cost and Benefit Parameters'!$O$28)</f>
        <v>366.03977013450009</v>
      </c>
      <c r="BH344" s="1">
        <f>IF(BD321="","",'Cost and Benefit Parameters'!$O$28)</f>
        <v>366.03977013450009</v>
      </c>
      <c r="BI344" s="1">
        <f>IF(BE321="","",'Cost and Benefit Parameters'!$O$28)</f>
        <v>366.03977013450009</v>
      </c>
      <c r="BJ344" s="1">
        <f>IF(BF321="","",'Cost and Benefit Parameters'!$O$28)</f>
        <v>366.03977013450009</v>
      </c>
      <c r="BK344" s="1">
        <f>IF(BG321="","",'Cost and Benefit Parameters'!$O$28)</f>
        <v>366.03977013450009</v>
      </c>
      <c r="BL344" s="1">
        <f>IF(BH321="","",'Cost and Benefit Parameters'!$O$28)</f>
        <v>366.03977013450009</v>
      </c>
      <c r="BM344" s="1">
        <f>IF(BI321="","",'Cost and Benefit Parameters'!$O$28)</f>
        <v>366.03977013450009</v>
      </c>
      <c r="BN344" s="1">
        <f>IF(BJ321="","",'Cost and Benefit Parameters'!$O$28)</f>
        <v>366.03977013450009</v>
      </c>
      <c r="BO344" s="1">
        <f>IF(BK321="","",'Cost and Benefit Parameters'!$O$28)</f>
        <v>366.03977013450009</v>
      </c>
      <c r="BP344" s="1" t="str">
        <f>IF(BL321="","",'Cost and Benefit Parameters'!$O$28)</f>
        <v/>
      </c>
      <c r="BQ344" s="1" t="str">
        <f>IF(BM321="","",'Cost and Benefit Parameters'!$O$28)</f>
        <v/>
      </c>
      <c r="BR344" s="1" t="str">
        <f>IF(BN321="","",'Cost and Benefit Parameters'!$O$28)</f>
        <v/>
      </c>
      <c r="BS344" s="1" t="str">
        <f>IF(BO321="","",'Cost and Benefit Parameters'!$O$28)</f>
        <v/>
      </c>
      <c r="BT344" s="1" t="str">
        <f>IF(BP321="","",'Cost and Benefit Parameters'!$O$28)</f>
        <v/>
      </c>
    </row>
    <row r="345" spans="1:72" x14ac:dyDescent="0.55000000000000004">
      <c r="A345" s="642"/>
      <c r="B345" t="s">
        <v>482</v>
      </c>
      <c r="N345" s="1" t="str">
        <f>IF(J322="","",'Cost and Benefit Parameters'!$O$28)</f>
        <v/>
      </c>
      <c r="O345" s="1" t="str">
        <f>IF(K322="","",'Cost and Benefit Parameters'!$O$28)</f>
        <v/>
      </c>
      <c r="P345" s="1" t="str">
        <f>IF(L322="","",'Cost and Benefit Parameters'!$O$28)</f>
        <v/>
      </c>
      <c r="Q345" s="1" t="str">
        <f>IF(M322="","",'Cost and Benefit Parameters'!$O$28)</f>
        <v/>
      </c>
      <c r="R345" s="1" t="str">
        <f>IF(N322="","",'Cost and Benefit Parameters'!$O$28)</f>
        <v/>
      </c>
      <c r="S345" s="1" t="str">
        <f>IF(O322="","",'Cost and Benefit Parameters'!$O$28)</f>
        <v/>
      </c>
      <c r="T345" s="1" t="str">
        <f>IF(P322="","",'Cost and Benefit Parameters'!$O$28)</f>
        <v/>
      </c>
      <c r="U345" s="1" t="str">
        <f>IF(Q322="","",'Cost and Benefit Parameters'!$O$28)</f>
        <v/>
      </c>
      <c r="V345" s="1" t="str">
        <f>IF(R322="","",'Cost and Benefit Parameters'!$O$28)</f>
        <v/>
      </c>
      <c r="W345" s="1" t="str">
        <f>IF(S322="","",'Cost and Benefit Parameters'!$O$28)</f>
        <v/>
      </c>
      <c r="X345" s="1" t="str">
        <f>IF(T322="","",'Cost and Benefit Parameters'!$O$28)</f>
        <v/>
      </c>
      <c r="Y345" s="1" t="str">
        <f>IF(U322="","",'Cost and Benefit Parameters'!$O$28)</f>
        <v/>
      </c>
      <c r="Z345" s="1" t="str">
        <f>IF(V322="","",'Cost and Benefit Parameters'!$O$28)</f>
        <v/>
      </c>
      <c r="AA345" s="1" t="str">
        <f>IF(W322="","",'Cost and Benefit Parameters'!$O$28)</f>
        <v/>
      </c>
      <c r="AB345" s="1" t="str">
        <f>IF(X322="","",'Cost and Benefit Parameters'!$O$28)</f>
        <v/>
      </c>
      <c r="AC345" s="1">
        <f>IF(Y322="","",'Cost and Benefit Parameters'!$O$28)</f>
        <v>366.03977013450009</v>
      </c>
      <c r="AD345" s="1">
        <f>IF(Z322="","",'Cost and Benefit Parameters'!$O$28)</f>
        <v>366.03977013450009</v>
      </c>
      <c r="AE345" s="1">
        <f>IF(AA322="","",'Cost and Benefit Parameters'!$O$28)</f>
        <v>366.03977013450009</v>
      </c>
      <c r="AF345" s="1">
        <f>IF(AB322="","",'Cost and Benefit Parameters'!$O$28)</f>
        <v>366.03977013450009</v>
      </c>
      <c r="AG345" s="1">
        <f>IF(AC322="","",'Cost and Benefit Parameters'!$O$28)</f>
        <v>366.03977013450009</v>
      </c>
      <c r="AH345" s="1">
        <f>IF(AD322="","",'Cost and Benefit Parameters'!$O$28)</f>
        <v>366.03977013450009</v>
      </c>
      <c r="AI345" s="1">
        <f>IF(AE322="","",'Cost and Benefit Parameters'!$O$28)</f>
        <v>366.03977013450009</v>
      </c>
      <c r="AJ345" s="1">
        <f>IF(AF322="","",'Cost and Benefit Parameters'!$O$28)</f>
        <v>366.03977013450009</v>
      </c>
      <c r="AK345" s="1">
        <f>IF(AG322="","",'Cost and Benefit Parameters'!$O$28)</f>
        <v>366.03977013450009</v>
      </c>
      <c r="AL345" s="1">
        <f>IF(AH322="","",'Cost and Benefit Parameters'!$O$28)</f>
        <v>366.03977013450009</v>
      </c>
      <c r="AM345" s="1">
        <f>IF(AI322="","",'Cost and Benefit Parameters'!$O$28)</f>
        <v>366.03977013450009</v>
      </c>
      <c r="AN345" s="1">
        <f>IF(AJ322="","",'Cost and Benefit Parameters'!$O$28)</f>
        <v>366.03977013450009</v>
      </c>
      <c r="AO345" s="1">
        <f>IF(AK322="","",'Cost and Benefit Parameters'!$O$28)</f>
        <v>366.03977013450009</v>
      </c>
      <c r="AP345" s="1">
        <f>IF(AL322="","",'Cost and Benefit Parameters'!$O$28)</f>
        <v>366.03977013450009</v>
      </c>
      <c r="AQ345" s="1">
        <f>IF(AM322="","",'Cost and Benefit Parameters'!$O$28)</f>
        <v>366.03977013450009</v>
      </c>
      <c r="AR345" s="1">
        <f>IF(AN322="","",'Cost and Benefit Parameters'!$O$28)</f>
        <v>366.03977013450009</v>
      </c>
      <c r="AS345" s="1">
        <f>IF(AO322="","",'Cost and Benefit Parameters'!$O$28)</f>
        <v>366.03977013450009</v>
      </c>
      <c r="AT345" s="1">
        <f>IF(AP322="","",'Cost and Benefit Parameters'!$O$28)</f>
        <v>366.03977013450009</v>
      </c>
      <c r="AU345" s="1">
        <f>IF(AQ322="","",'Cost and Benefit Parameters'!$O$28)</f>
        <v>366.03977013450009</v>
      </c>
      <c r="AV345" s="1">
        <f>IF(AR322="","",'Cost and Benefit Parameters'!$O$28)</f>
        <v>366.03977013450009</v>
      </c>
      <c r="AW345" s="1">
        <f>IF(AS322="","",'Cost and Benefit Parameters'!$O$28)</f>
        <v>366.03977013450009</v>
      </c>
      <c r="AX345" s="1">
        <f>IF(AT322="","",'Cost and Benefit Parameters'!$O$28)</f>
        <v>366.03977013450009</v>
      </c>
      <c r="AY345" s="1">
        <f>IF(AU322="","",'Cost and Benefit Parameters'!$O$28)</f>
        <v>366.03977013450009</v>
      </c>
      <c r="AZ345" s="1">
        <f>IF(AV322="","",'Cost and Benefit Parameters'!$O$28)</f>
        <v>366.03977013450009</v>
      </c>
      <c r="BA345" s="1">
        <f>IF(AW322="","",'Cost and Benefit Parameters'!$O$28)</f>
        <v>366.03977013450009</v>
      </c>
      <c r="BB345" s="1">
        <f>IF(AX322="","",'Cost and Benefit Parameters'!$O$28)</f>
        <v>366.03977013450009</v>
      </c>
      <c r="BC345" s="1">
        <f>IF(AY322="","",'Cost and Benefit Parameters'!$O$28)</f>
        <v>366.03977013450009</v>
      </c>
      <c r="BD345" s="1">
        <f>IF(AZ322="","",'Cost and Benefit Parameters'!$O$28)</f>
        <v>366.03977013450009</v>
      </c>
      <c r="BE345" s="1">
        <f>IF(BA322="","",'Cost and Benefit Parameters'!$O$28)</f>
        <v>366.03977013450009</v>
      </c>
      <c r="BF345" s="1">
        <f>IF(BB322="","",'Cost and Benefit Parameters'!$O$28)</f>
        <v>366.03977013450009</v>
      </c>
      <c r="BG345" s="1">
        <f>IF(BC322="","",'Cost and Benefit Parameters'!$O$28)</f>
        <v>366.03977013450009</v>
      </c>
      <c r="BH345" s="1">
        <f>IF(BD322="","",'Cost and Benefit Parameters'!$O$28)</f>
        <v>366.03977013450009</v>
      </c>
      <c r="BI345" s="1">
        <f>IF(BE322="","",'Cost and Benefit Parameters'!$O$28)</f>
        <v>366.03977013450009</v>
      </c>
      <c r="BJ345" s="1">
        <f>IF(BF322="","",'Cost and Benefit Parameters'!$O$28)</f>
        <v>366.03977013450009</v>
      </c>
      <c r="BK345" s="1">
        <f>IF(BG322="","",'Cost and Benefit Parameters'!$O$28)</f>
        <v>366.03977013450009</v>
      </c>
      <c r="BL345" s="1">
        <f>IF(BH322="","",'Cost and Benefit Parameters'!$O$28)</f>
        <v>366.03977013450009</v>
      </c>
      <c r="BM345" s="1">
        <f>IF(BI322="","",'Cost and Benefit Parameters'!$O$28)</f>
        <v>366.03977013450009</v>
      </c>
      <c r="BN345" s="1">
        <f>IF(BJ322="","",'Cost and Benefit Parameters'!$O$28)</f>
        <v>366.03977013450009</v>
      </c>
      <c r="BO345" s="1">
        <f>IF(BK322="","",'Cost and Benefit Parameters'!$O$28)</f>
        <v>366.03977013450009</v>
      </c>
      <c r="BP345" s="1">
        <f>IF(BL322="","",'Cost and Benefit Parameters'!$O$28)</f>
        <v>366.03977013450009</v>
      </c>
      <c r="BQ345" s="1" t="str">
        <f>IF(BM322="","",'Cost and Benefit Parameters'!$O$28)</f>
        <v/>
      </c>
      <c r="BR345" s="1" t="str">
        <f>IF(BN322="","",'Cost and Benefit Parameters'!$O$28)</f>
        <v/>
      </c>
      <c r="BS345" s="1" t="str">
        <f>IF(BO322="","",'Cost and Benefit Parameters'!$O$28)</f>
        <v/>
      </c>
      <c r="BT345" s="1" t="str">
        <f>IF(BP322="","",'Cost and Benefit Parameters'!$O$28)</f>
        <v/>
      </c>
    </row>
    <row r="346" spans="1:72" x14ac:dyDescent="0.55000000000000004">
      <c r="A346" s="642"/>
      <c r="B346" t="s">
        <v>483</v>
      </c>
      <c r="N346" s="1" t="str">
        <f>IF(J323="","",'Cost and Benefit Parameters'!$O$28)</f>
        <v/>
      </c>
      <c r="O346" s="1" t="str">
        <f>IF(K323="","",'Cost and Benefit Parameters'!$O$28)</f>
        <v/>
      </c>
      <c r="P346" s="1" t="str">
        <f>IF(L323="","",'Cost and Benefit Parameters'!$O$28)</f>
        <v/>
      </c>
      <c r="Q346" s="1" t="str">
        <f>IF(M323="","",'Cost and Benefit Parameters'!$O$28)</f>
        <v/>
      </c>
      <c r="R346" s="1" t="str">
        <f>IF(N323="","",'Cost and Benefit Parameters'!$O$28)</f>
        <v/>
      </c>
      <c r="S346" s="1" t="str">
        <f>IF(O323="","",'Cost and Benefit Parameters'!$O$28)</f>
        <v/>
      </c>
      <c r="T346" s="1" t="str">
        <f>IF(P323="","",'Cost and Benefit Parameters'!$O$28)</f>
        <v/>
      </c>
      <c r="U346" s="1" t="str">
        <f>IF(Q323="","",'Cost and Benefit Parameters'!$O$28)</f>
        <v/>
      </c>
      <c r="V346" s="1" t="str">
        <f>IF(R323="","",'Cost and Benefit Parameters'!$O$28)</f>
        <v/>
      </c>
      <c r="W346" s="1" t="str">
        <f>IF(S323="","",'Cost and Benefit Parameters'!$O$28)</f>
        <v/>
      </c>
      <c r="X346" s="1" t="str">
        <f>IF(T323="","",'Cost and Benefit Parameters'!$O$28)</f>
        <v/>
      </c>
      <c r="Y346" s="1" t="str">
        <f>IF(U323="","",'Cost and Benefit Parameters'!$O$28)</f>
        <v/>
      </c>
      <c r="Z346" s="1" t="str">
        <f>IF(V323="","",'Cost and Benefit Parameters'!$O$28)</f>
        <v/>
      </c>
      <c r="AA346" s="1" t="str">
        <f>IF(W323="","",'Cost and Benefit Parameters'!$O$28)</f>
        <v/>
      </c>
      <c r="AB346" s="1" t="str">
        <f>IF(X323="","",'Cost and Benefit Parameters'!$O$28)</f>
        <v/>
      </c>
      <c r="AC346" s="1" t="str">
        <f>IF(Y323="","",'Cost and Benefit Parameters'!$O$28)</f>
        <v/>
      </c>
      <c r="AD346" s="1">
        <f>IF(Z323="","",'Cost and Benefit Parameters'!$O$28)</f>
        <v>366.03977013450009</v>
      </c>
      <c r="AE346" s="1">
        <f>IF(AA323="","",'Cost and Benefit Parameters'!$O$28)</f>
        <v>366.03977013450009</v>
      </c>
      <c r="AF346" s="1">
        <f>IF(AB323="","",'Cost and Benefit Parameters'!$O$28)</f>
        <v>366.03977013450009</v>
      </c>
      <c r="AG346" s="1">
        <f>IF(AC323="","",'Cost and Benefit Parameters'!$O$28)</f>
        <v>366.03977013450009</v>
      </c>
      <c r="AH346" s="1">
        <f>IF(AD323="","",'Cost and Benefit Parameters'!$O$28)</f>
        <v>366.03977013450009</v>
      </c>
      <c r="AI346" s="1">
        <f>IF(AE323="","",'Cost and Benefit Parameters'!$O$28)</f>
        <v>366.03977013450009</v>
      </c>
      <c r="AJ346" s="1">
        <f>IF(AF323="","",'Cost and Benefit Parameters'!$O$28)</f>
        <v>366.03977013450009</v>
      </c>
      <c r="AK346" s="1">
        <f>IF(AG323="","",'Cost and Benefit Parameters'!$O$28)</f>
        <v>366.03977013450009</v>
      </c>
      <c r="AL346" s="1">
        <f>IF(AH323="","",'Cost and Benefit Parameters'!$O$28)</f>
        <v>366.03977013450009</v>
      </c>
      <c r="AM346" s="1">
        <f>IF(AI323="","",'Cost and Benefit Parameters'!$O$28)</f>
        <v>366.03977013450009</v>
      </c>
      <c r="AN346" s="1">
        <f>IF(AJ323="","",'Cost and Benefit Parameters'!$O$28)</f>
        <v>366.03977013450009</v>
      </c>
      <c r="AO346" s="1">
        <f>IF(AK323="","",'Cost and Benefit Parameters'!$O$28)</f>
        <v>366.03977013450009</v>
      </c>
      <c r="AP346" s="1">
        <f>IF(AL323="","",'Cost and Benefit Parameters'!$O$28)</f>
        <v>366.03977013450009</v>
      </c>
      <c r="AQ346" s="1">
        <f>IF(AM323="","",'Cost and Benefit Parameters'!$O$28)</f>
        <v>366.03977013450009</v>
      </c>
      <c r="AR346" s="1">
        <f>IF(AN323="","",'Cost and Benefit Parameters'!$O$28)</f>
        <v>366.03977013450009</v>
      </c>
      <c r="AS346" s="1">
        <f>IF(AO323="","",'Cost and Benefit Parameters'!$O$28)</f>
        <v>366.03977013450009</v>
      </c>
      <c r="AT346" s="1">
        <f>IF(AP323="","",'Cost and Benefit Parameters'!$O$28)</f>
        <v>366.03977013450009</v>
      </c>
      <c r="AU346" s="1">
        <f>IF(AQ323="","",'Cost and Benefit Parameters'!$O$28)</f>
        <v>366.03977013450009</v>
      </c>
      <c r="AV346" s="1">
        <f>IF(AR323="","",'Cost and Benefit Parameters'!$O$28)</f>
        <v>366.03977013450009</v>
      </c>
      <c r="AW346" s="1">
        <f>IF(AS323="","",'Cost and Benefit Parameters'!$O$28)</f>
        <v>366.03977013450009</v>
      </c>
      <c r="AX346" s="1">
        <f>IF(AT323="","",'Cost and Benefit Parameters'!$O$28)</f>
        <v>366.03977013450009</v>
      </c>
      <c r="AY346" s="1">
        <f>IF(AU323="","",'Cost and Benefit Parameters'!$O$28)</f>
        <v>366.03977013450009</v>
      </c>
      <c r="AZ346" s="1">
        <f>IF(AV323="","",'Cost and Benefit Parameters'!$O$28)</f>
        <v>366.03977013450009</v>
      </c>
      <c r="BA346" s="1">
        <f>IF(AW323="","",'Cost and Benefit Parameters'!$O$28)</f>
        <v>366.03977013450009</v>
      </c>
      <c r="BB346" s="1">
        <f>IF(AX323="","",'Cost and Benefit Parameters'!$O$28)</f>
        <v>366.03977013450009</v>
      </c>
      <c r="BC346" s="1">
        <f>IF(AY323="","",'Cost and Benefit Parameters'!$O$28)</f>
        <v>366.03977013450009</v>
      </c>
      <c r="BD346" s="1">
        <f>IF(AZ323="","",'Cost and Benefit Parameters'!$O$28)</f>
        <v>366.03977013450009</v>
      </c>
      <c r="BE346" s="1">
        <f>IF(BA323="","",'Cost and Benefit Parameters'!$O$28)</f>
        <v>366.03977013450009</v>
      </c>
      <c r="BF346" s="1">
        <f>IF(BB323="","",'Cost and Benefit Parameters'!$O$28)</f>
        <v>366.03977013450009</v>
      </c>
      <c r="BG346" s="1">
        <f>IF(BC323="","",'Cost and Benefit Parameters'!$O$28)</f>
        <v>366.03977013450009</v>
      </c>
      <c r="BH346" s="1">
        <f>IF(BD323="","",'Cost and Benefit Parameters'!$O$28)</f>
        <v>366.03977013450009</v>
      </c>
      <c r="BI346" s="1">
        <f>IF(BE323="","",'Cost and Benefit Parameters'!$O$28)</f>
        <v>366.03977013450009</v>
      </c>
      <c r="BJ346" s="1">
        <f>IF(BF323="","",'Cost and Benefit Parameters'!$O$28)</f>
        <v>366.03977013450009</v>
      </c>
      <c r="BK346" s="1">
        <f>IF(BG323="","",'Cost and Benefit Parameters'!$O$28)</f>
        <v>366.03977013450009</v>
      </c>
      <c r="BL346" s="1">
        <f>IF(BH323="","",'Cost and Benefit Parameters'!$O$28)</f>
        <v>366.03977013450009</v>
      </c>
      <c r="BM346" s="1">
        <f>IF(BI323="","",'Cost and Benefit Parameters'!$O$28)</f>
        <v>366.03977013450009</v>
      </c>
      <c r="BN346" s="1">
        <f>IF(BJ323="","",'Cost and Benefit Parameters'!$O$28)</f>
        <v>366.03977013450009</v>
      </c>
      <c r="BO346" s="1">
        <f>IF(BK323="","",'Cost and Benefit Parameters'!$O$28)</f>
        <v>366.03977013450009</v>
      </c>
      <c r="BP346" s="1">
        <f>IF(BL323="","",'Cost and Benefit Parameters'!$O$28)</f>
        <v>366.03977013450009</v>
      </c>
      <c r="BQ346" s="1">
        <f>IF(BM323="","",'Cost and Benefit Parameters'!$O$28)</f>
        <v>366.03977013450009</v>
      </c>
      <c r="BR346" s="1" t="str">
        <f>IF(BN323="","",'Cost and Benefit Parameters'!$O$28)</f>
        <v/>
      </c>
      <c r="BS346" s="1" t="str">
        <f>IF(BO323="","",'Cost and Benefit Parameters'!$O$28)</f>
        <v/>
      </c>
      <c r="BT346" s="1" t="str">
        <f>IF(BP323="","",'Cost and Benefit Parameters'!$O$28)</f>
        <v/>
      </c>
    </row>
    <row r="347" spans="1:72" x14ac:dyDescent="0.55000000000000004">
      <c r="A347" s="642"/>
      <c r="B347" t="s">
        <v>484</v>
      </c>
      <c r="N347" s="1" t="str">
        <f>IF(J324="","",'Cost and Benefit Parameters'!$O$28)</f>
        <v/>
      </c>
      <c r="O347" s="1" t="str">
        <f>IF(K324="","",'Cost and Benefit Parameters'!$O$28)</f>
        <v/>
      </c>
      <c r="P347" s="1" t="str">
        <f>IF(L324="","",'Cost and Benefit Parameters'!$O$28)</f>
        <v/>
      </c>
      <c r="Q347" s="1" t="str">
        <f>IF(M324="","",'Cost and Benefit Parameters'!$O$28)</f>
        <v/>
      </c>
      <c r="R347" s="1" t="str">
        <f>IF(N324="","",'Cost and Benefit Parameters'!$O$28)</f>
        <v/>
      </c>
      <c r="S347" s="1" t="str">
        <f>IF(O324="","",'Cost and Benefit Parameters'!$O$28)</f>
        <v/>
      </c>
      <c r="T347" s="1" t="str">
        <f>IF(P324="","",'Cost and Benefit Parameters'!$O$28)</f>
        <v/>
      </c>
      <c r="U347" s="1" t="str">
        <f>IF(Q324="","",'Cost and Benefit Parameters'!$O$28)</f>
        <v/>
      </c>
      <c r="V347" s="1" t="str">
        <f>IF(R324="","",'Cost and Benefit Parameters'!$O$28)</f>
        <v/>
      </c>
      <c r="W347" s="1" t="str">
        <f>IF(S324="","",'Cost and Benefit Parameters'!$O$28)</f>
        <v/>
      </c>
      <c r="X347" s="1" t="str">
        <f>IF(T324="","",'Cost and Benefit Parameters'!$O$28)</f>
        <v/>
      </c>
      <c r="Y347" s="1" t="str">
        <f>IF(U324="","",'Cost and Benefit Parameters'!$O$28)</f>
        <v/>
      </c>
      <c r="Z347" s="1" t="str">
        <f>IF(V324="","",'Cost and Benefit Parameters'!$O$28)</f>
        <v/>
      </c>
      <c r="AA347" s="1" t="str">
        <f>IF(W324="","",'Cost and Benefit Parameters'!$O$28)</f>
        <v/>
      </c>
      <c r="AB347" s="1" t="str">
        <f>IF(X324="","",'Cost and Benefit Parameters'!$O$28)</f>
        <v/>
      </c>
      <c r="AC347" s="1" t="str">
        <f>IF(Y324="","",'Cost and Benefit Parameters'!$O$28)</f>
        <v/>
      </c>
      <c r="AD347" s="1" t="str">
        <f>IF(Z324="","",'Cost and Benefit Parameters'!$O$28)</f>
        <v/>
      </c>
      <c r="AE347" s="1">
        <f>IF(AA324="","",'Cost and Benefit Parameters'!$O$28)</f>
        <v>366.03977013450009</v>
      </c>
      <c r="AF347" s="1">
        <f>IF(AB324="","",'Cost and Benefit Parameters'!$O$28)</f>
        <v>366.03977013450009</v>
      </c>
      <c r="AG347" s="1">
        <f>IF(AC324="","",'Cost and Benefit Parameters'!$O$28)</f>
        <v>366.03977013450009</v>
      </c>
      <c r="AH347" s="1">
        <f>IF(AD324="","",'Cost and Benefit Parameters'!$O$28)</f>
        <v>366.03977013450009</v>
      </c>
      <c r="AI347" s="1">
        <f>IF(AE324="","",'Cost and Benefit Parameters'!$O$28)</f>
        <v>366.03977013450009</v>
      </c>
      <c r="AJ347" s="1">
        <f>IF(AF324="","",'Cost and Benefit Parameters'!$O$28)</f>
        <v>366.03977013450009</v>
      </c>
      <c r="AK347" s="1">
        <f>IF(AG324="","",'Cost and Benefit Parameters'!$O$28)</f>
        <v>366.03977013450009</v>
      </c>
      <c r="AL347" s="1">
        <f>IF(AH324="","",'Cost and Benefit Parameters'!$O$28)</f>
        <v>366.03977013450009</v>
      </c>
      <c r="AM347" s="1">
        <f>IF(AI324="","",'Cost and Benefit Parameters'!$O$28)</f>
        <v>366.03977013450009</v>
      </c>
      <c r="AN347" s="1">
        <f>IF(AJ324="","",'Cost and Benefit Parameters'!$O$28)</f>
        <v>366.03977013450009</v>
      </c>
      <c r="AO347" s="1">
        <f>IF(AK324="","",'Cost and Benefit Parameters'!$O$28)</f>
        <v>366.03977013450009</v>
      </c>
      <c r="AP347" s="1">
        <f>IF(AL324="","",'Cost and Benefit Parameters'!$O$28)</f>
        <v>366.03977013450009</v>
      </c>
      <c r="AQ347" s="1">
        <f>IF(AM324="","",'Cost and Benefit Parameters'!$O$28)</f>
        <v>366.03977013450009</v>
      </c>
      <c r="AR347" s="1">
        <f>IF(AN324="","",'Cost and Benefit Parameters'!$O$28)</f>
        <v>366.03977013450009</v>
      </c>
      <c r="AS347" s="1">
        <f>IF(AO324="","",'Cost and Benefit Parameters'!$O$28)</f>
        <v>366.03977013450009</v>
      </c>
      <c r="AT347" s="1">
        <f>IF(AP324="","",'Cost and Benefit Parameters'!$O$28)</f>
        <v>366.03977013450009</v>
      </c>
      <c r="AU347" s="1">
        <f>IF(AQ324="","",'Cost and Benefit Parameters'!$O$28)</f>
        <v>366.03977013450009</v>
      </c>
      <c r="AV347" s="1">
        <f>IF(AR324="","",'Cost and Benefit Parameters'!$O$28)</f>
        <v>366.03977013450009</v>
      </c>
      <c r="AW347" s="1">
        <f>IF(AS324="","",'Cost and Benefit Parameters'!$O$28)</f>
        <v>366.03977013450009</v>
      </c>
      <c r="AX347" s="1">
        <f>IF(AT324="","",'Cost and Benefit Parameters'!$O$28)</f>
        <v>366.03977013450009</v>
      </c>
      <c r="AY347" s="1">
        <f>IF(AU324="","",'Cost and Benefit Parameters'!$O$28)</f>
        <v>366.03977013450009</v>
      </c>
      <c r="AZ347" s="1">
        <f>IF(AV324="","",'Cost and Benefit Parameters'!$O$28)</f>
        <v>366.03977013450009</v>
      </c>
      <c r="BA347" s="1">
        <f>IF(AW324="","",'Cost and Benefit Parameters'!$O$28)</f>
        <v>366.03977013450009</v>
      </c>
      <c r="BB347" s="1">
        <f>IF(AX324="","",'Cost and Benefit Parameters'!$O$28)</f>
        <v>366.03977013450009</v>
      </c>
      <c r="BC347" s="1">
        <f>IF(AY324="","",'Cost and Benefit Parameters'!$O$28)</f>
        <v>366.03977013450009</v>
      </c>
      <c r="BD347" s="1">
        <f>IF(AZ324="","",'Cost and Benefit Parameters'!$O$28)</f>
        <v>366.03977013450009</v>
      </c>
      <c r="BE347" s="1">
        <f>IF(BA324="","",'Cost and Benefit Parameters'!$O$28)</f>
        <v>366.03977013450009</v>
      </c>
      <c r="BF347" s="1">
        <f>IF(BB324="","",'Cost and Benefit Parameters'!$O$28)</f>
        <v>366.03977013450009</v>
      </c>
      <c r="BG347" s="1">
        <f>IF(BC324="","",'Cost and Benefit Parameters'!$O$28)</f>
        <v>366.03977013450009</v>
      </c>
      <c r="BH347" s="1">
        <f>IF(BD324="","",'Cost and Benefit Parameters'!$O$28)</f>
        <v>366.03977013450009</v>
      </c>
      <c r="BI347" s="1">
        <f>IF(BE324="","",'Cost and Benefit Parameters'!$O$28)</f>
        <v>366.03977013450009</v>
      </c>
      <c r="BJ347" s="1">
        <f>IF(BF324="","",'Cost and Benefit Parameters'!$O$28)</f>
        <v>366.03977013450009</v>
      </c>
      <c r="BK347" s="1">
        <f>IF(BG324="","",'Cost and Benefit Parameters'!$O$28)</f>
        <v>366.03977013450009</v>
      </c>
      <c r="BL347" s="1">
        <f>IF(BH324="","",'Cost and Benefit Parameters'!$O$28)</f>
        <v>366.03977013450009</v>
      </c>
      <c r="BM347" s="1">
        <f>IF(BI324="","",'Cost and Benefit Parameters'!$O$28)</f>
        <v>366.03977013450009</v>
      </c>
      <c r="BN347" s="1">
        <f>IF(BJ324="","",'Cost and Benefit Parameters'!$O$28)</f>
        <v>366.03977013450009</v>
      </c>
      <c r="BO347" s="1">
        <f>IF(BK324="","",'Cost and Benefit Parameters'!$O$28)</f>
        <v>366.03977013450009</v>
      </c>
      <c r="BP347" s="1">
        <f>IF(BL324="","",'Cost and Benefit Parameters'!$O$28)</f>
        <v>366.03977013450009</v>
      </c>
      <c r="BQ347" s="1">
        <f>IF(BM324="","",'Cost and Benefit Parameters'!$O$28)</f>
        <v>366.03977013450009</v>
      </c>
      <c r="BR347" s="1">
        <f>IF(BN324="","",'Cost and Benefit Parameters'!$O$28)</f>
        <v>366.03977013450009</v>
      </c>
      <c r="BS347" s="1" t="str">
        <f>IF(BO324="","",'Cost and Benefit Parameters'!$O$28)</f>
        <v/>
      </c>
      <c r="BT347" s="1" t="str">
        <f>IF(BP324="","",'Cost and Benefit Parameters'!$O$28)</f>
        <v/>
      </c>
    </row>
    <row r="348" spans="1:72" x14ac:dyDescent="0.55000000000000004">
      <c r="A348" s="642"/>
      <c r="B348" t="s">
        <v>485</v>
      </c>
      <c r="N348" s="1" t="str">
        <f>IF(J325="","",'Cost and Benefit Parameters'!$O$28)</f>
        <v/>
      </c>
      <c r="O348" s="1" t="str">
        <f>IF(K325="","",'Cost and Benefit Parameters'!$O$28)</f>
        <v/>
      </c>
      <c r="P348" s="1" t="str">
        <f>IF(L325="","",'Cost and Benefit Parameters'!$O$28)</f>
        <v/>
      </c>
      <c r="Q348" s="1" t="str">
        <f>IF(M325="","",'Cost and Benefit Parameters'!$O$28)</f>
        <v/>
      </c>
      <c r="R348" s="1" t="str">
        <f>IF(N325="","",'Cost and Benefit Parameters'!$O$28)</f>
        <v/>
      </c>
      <c r="S348" s="1" t="str">
        <f>IF(O325="","",'Cost and Benefit Parameters'!$O$28)</f>
        <v/>
      </c>
      <c r="T348" s="1" t="str">
        <f>IF(P325="","",'Cost and Benefit Parameters'!$O$28)</f>
        <v/>
      </c>
      <c r="U348" s="1" t="str">
        <f>IF(Q325="","",'Cost and Benefit Parameters'!$O$28)</f>
        <v/>
      </c>
      <c r="V348" s="1" t="str">
        <f>IF(R325="","",'Cost and Benefit Parameters'!$O$28)</f>
        <v/>
      </c>
      <c r="W348" s="1" t="str">
        <f>IF(S325="","",'Cost and Benefit Parameters'!$O$28)</f>
        <v/>
      </c>
      <c r="X348" s="1" t="str">
        <f>IF(T325="","",'Cost and Benefit Parameters'!$O$28)</f>
        <v/>
      </c>
      <c r="Y348" s="1" t="str">
        <f>IF(U325="","",'Cost and Benefit Parameters'!$O$28)</f>
        <v/>
      </c>
      <c r="Z348" s="1" t="str">
        <f>IF(V325="","",'Cost and Benefit Parameters'!$O$28)</f>
        <v/>
      </c>
      <c r="AA348" s="1" t="str">
        <f>IF(W325="","",'Cost and Benefit Parameters'!$O$28)</f>
        <v/>
      </c>
      <c r="AB348" s="1" t="str">
        <f>IF(X325="","",'Cost and Benefit Parameters'!$O$28)</f>
        <v/>
      </c>
      <c r="AC348" s="1" t="str">
        <f>IF(Y325="","",'Cost and Benefit Parameters'!$O$28)</f>
        <v/>
      </c>
      <c r="AD348" s="1" t="str">
        <f>IF(Z325="","",'Cost and Benefit Parameters'!$O$28)</f>
        <v/>
      </c>
      <c r="AE348" s="1" t="str">
        <f>IF(AA325="","",'Cost and Benefit Parameters'!$O$28)</f>
        <v/>
      </c>
      <c r="AF348" s="1">
        <f>IF(AB325="","",'Cost and Benefit Parameters'!$O$28)</f>
        <v>366.03977013450009</v>
      </c>
      <c r="AG348" s="1">
        <f>IF(AC325="","",'Cost and Benefit Parameters'!$O$28)</f>
        <v>366.03977013450009</v>
      </c>
      <c r="AH348" s="1">
        <f>IF(AD325="","",'Cost and Benefit Parameters'!$O$28)</f>
        <v>366.03977013450009</v>
      </c>
      <c r="AI348" s="1">
        <f>IF(AE325="","",'Cost and Benefit Parameters'!$O$28)</f>
        <v>366.03977013450009</v>
      </c>
      <c r="AJ348" s="1">
        <f>IF(AF325="","",'Cost and Benefit Parameters'!$O$28)</f>
        <v>366.03977013450009</v>
      </c>
      <c r="AK348" s="1">
        <f>IF(AG325="","",'Cost and Benefit Parameters'!$O$28)</f>
        <v>366.03977013450009</v>
      </c>
      <c r="AL348" s="1">
        <f>IF(AH325="","",'Cost and Benefit Parameters'!$O$28)</f>
        <v>366.03977013450009</v>
      </c>
      <c r="AM348" s="1">
        <f>IF(AI325="","",'Cost and Benefit Parameters'!$O$28)</f>
        <v>366.03977013450009</v>
      </c>
      <c r="AN348" s="1">
        <f>IF(AJ325="","",'Cost and Benefit Parameters'!$O$28)</f>
        <v>366.03977013450009</v>
      </c>
      <c r="AO348" s="1">
        <f>IF(AK325="","",'Cost and Benefit Parameters'!$O$28)</f>
        <v>366.03977013450009</v>
      </c>
      <c r="AP348" s="1">
        <f>IF(AL325="","",'Cost and Benefit Parameters'!$O$28)</f>
        <v>366.03977013450009</v>
      </c>
      <c r="AQ348" s="1">
        <f>IF(AM325="","",'Cost and Benefit Parameters'!$O$28)</f>
        <v>366.03977013450009</v>
      </c>
      <c r="AR348" s="1">
        <f>IF(AN325="","",'Cost and Benefit Parameters'!$O$28)</f>
        <v>366.03977013450009</v>
      </c>
      <c r="AS348" s="1">
        <f>IF(AO325="","",'Cost and Benefit Parameters'!$O$28)</f>
        <v>366.03977013450009</v>
      </c>
      <c r="AT348" s="1">
        <f>IF(AP325="","",'Cost and Benefit Parameters'!$O$28)</f>
        <v>366.03977013450009</v>
      </c>
      <c r="AU348" s="1">
        <f>IF(AQ325="","",'Cost and Benefit Parameters'!$O$28)</f>
        <v>366.03977013450009</v>
      </c>
      <c r="AV348" s="1">
        <f>IF(AR325="","",'Cost and Benefit Parameters'!$O$28)</f>
        <v>366.03977013450009</v>
      </c>
      <c r="AW348" s="1">
        <f>IF(AS325="","",'Cost and Benefit Parameters'!$O$28)</f>
        <v>366.03977013450009</v>
      </c>
      <c r="AX348" s="1">
        <f>IF(AT325="","",'Cost and Benefit Parameters'!$O$28)</f>
        <v>366.03977013450009</v>
      </c>
      <c r="AY348" s="1">
        <f>IF(AU325="","",'Cost and Benefit Parameters'!$O$28)</f>
        <v>366.03977013450009</v>
      </c>
      <c r="AZ348" s="1">
        <f>IF(AV325="","",'Cost and Benefit Parameters'!$O$28)</f>
        <v>366.03977013450009</v>
      </c>
      <c r="BA348" s="1">
        <f>IF(AW325="","",'Cost and Benefit Parameters'!$O$28)</f>
        <v>366.03977013450009</v>
      </c>
      <c r="BB348" s="1">
        <f>IF(AX325="","",'Cost and Benefit Parameters'!$O$28)</f>
        <v>366.03977013450009</v>
      </c>
      <c r="BC348" s="1">
        <f>IF(AY325="","",'Cost and Benefit Parameters'!$O$28)</f>
        <v>366.03977013450009</v>
      </c>
      <c r="BD348" s="1">
        <f>IF(AZ325="","",'Cost and Benefit Parameters'!$O$28)</f>
        <v>366.03977013450009</v>
      </c>
      <c r="BE348" s="1">
        <f>IF(BA325="","",'Cost and Benefit Parameters'!$O$28)</f>
        <v>366.03977013450009</v>
      </c>
      <c r="BF348" s="1">
        <f>IF(BB325="","",'Cost and Benefit Parameters'!$O$28)</f>
        <v>366.03977013450009</v>
      </c>
      <c r="BG348" s="1">
        <f>IF(BC325="","",'Cost and Benefit Parameters'!$O$28)</f>
        <v>366.03977013450009</v>
      </c>
      <c r="BH348" s="1">
        <f>IF(BD325="","",'Cost and Benefit Parameters'!$O$28)</f>
        <v>366.03977013450009</v>
      </c>
      <c r="BI348" s="1">
        <f>IF(BE325="","",'Cost and Benefit Parameters'!$O$28)</f>
        <v>366.03977013450009</v>
      </c>
      <c r="BJ348" s="1">
        <f>IF(BF325="","",'Cost and Benefit Parameters'!$O$28)</f>
        <v>366.03977013450009</v>
      </c>
      <c r="BK348" s="1">
        <f>IF(BG325="","",'Cost and Benefit Parameters'!$O$28)</f>
        <v>366.03977013450009</v>
      </c>
      <c r="BL348" s="1">
        <f>IF(BH325="","",'Cost and Benefit Parameters'!$O$28)</f>
        <v>366.03977013450009</v>
      </c>
      <c r="BM348" s="1">
        <f>IF(BI325="","",'Cost and Benefit Parameters'!$O$28)</f>
        <v>366.03977013450009</v>
      </c>
      <c r="BN348" s="1">
        <f>IF(BJ325="","",'Cost and Benefit Parameters'!$O$28)</f>
        <v>366.03977013450009</v>
      </c>
      <c r="BO348" s="1">
        <f>IF(BK325="","",'Cost and Benefit Parameters'!$O$28)</f>
        <v>366.03977013450009</v>
      </c>
      <c r="BP348" s="1">
        <f>IF(BL325="","",'Cost and Benefit Parameters'!$O$28)</f>
        <v>366.03977013450009</v>
      </c>
      <c r="BQ348" s="1">
        <f>IF(BM325="","",'Cost and Benefit Parameters'!$O$28)</f>
        <v>366.03977013450009</v>
      </c>
      <c r="BR348" s="1">
        <f>IF(BN325="","",'Cost and Benefit Parameters'!$O$28)</f>
        <v>366.03977013450009</v>
      </c>
      <c r="BS348" s="1">
        <f>IF(BO325="","",'Cost and Benefit Parameters'!$O$28)</f>
        <v>366.03977013450009</v>
      </c>
      <c r="BT348" s="1" t="str">
        <f>IF(BP325="","",'Cost and Benefit Parameters'!$O$28)</f>
        <v/>
      </c>
    </row>
    <row r="349" spans="1:72" x14ac:dyDescent="0.55000000000000004">
      <c r="A349" s="642"/>
      <c r="B349" t="s">
        <v>486</v>
      </c>
      <c r="N349" s="1" t="str">
        <f>IF(J326="","",'Cost and Benefit Parameters'!$O$28)</f>
        <v/>
      </c>
      <c r="O349" s="1" t="str">
        <f>IF(K326="","",'Cost and Benefit Parameters'!$O$28)</f>
        <v/>
      </c>
      <c r="P349" s="1" t="str">
        <f>IF(L326="","",'Cost and Benefit Parameters'!$O$28)</f>
        <v/>
      </c>
      <c r="Q349" s="1" t="str">
        <f>IF(M326="","",'Cost and Benefit Parameters'!$O$28)</f>
        <v/>
      </c>
      <c r="R349" s="1" t="str">
        <f>IF(N326="","",'Cost and Benefit Parameters'!$O$28)</f>
        <v/>
      </c>
      <c r="S349" s="1" t="str">
        <f>IF(O326="","",'Cost and Benefit Parameters'!$O$28)</f>
        <v/>
      </c>
      <c r="T349" s="1" t="str">
        <f>IF(P326="","",'Cost and Benefit Parameters'!$O$28)</f>
        <v/>
      </c>
      <c r="U349" s="1" t="str">
        <f>IF(Q326="","",'Cost and Benefit Parameters'!$O$28)</f>
        <v/>
      </c>
      <c r="V349" s="1" t="str">
        <f>IF(R326="","",'Cost and Benefit Parameters'!$O$28)</f>
        <v/>
      </c>
      <c r="W349" s="1" t="str">
        <f>IF(S326="","",'Cost and Benefit Parameters'!$O$28)</f>
        <v/>
      </c>
      <c r="X349" s="1" t="str">
        <f>IF(T326="","",'Cost and Benefit Parameters'!$O$28)</f>
        <v/>
      </c>
      <c r="Y349" s="1" t="str">
        <f>IF(U326="","",'Cost and Benefit Parameters'!$O$28)</f>
        <v/>
      </c>
      <c r="Z349" s="1" t="str">
        <f>IF(V326="","",'Cost and Benefit Parameters'!$O$28)</f>
        <v/>
      </c>
      <c r="AA349" s="1" t="str">
        <f>IF(W326="","",'Cost and Benefit Parameters'!$O$28)</f>
        <v/>
      </c>
      <c r="AB349" s="1" t="str">
        <f>IF(X326="","",'Cost and Benefit Parameters'!$O$28)</f>
        <v/>
      </c>
      <c r="AC349" s="1" t="str">
        <f>IF(Y326="","",'Cost and Benefit Parameters'!$O$28)</f>
        <v/>
      </c>
      <c r="AD349" s="1" t="str">
        <f>IF(Z326="","",'Cost and Benefit Parameters'!$O$28)</f>
        <v/>
      </c>
      <c r="AE349" s="1" t="str">
        <f>IF(AA326="","",'Cost and Benefit Parameters'!$O$28)</f>
        <v/>
      </c>
      <c r="AF349" s="1" t="str">
        <f>IF(AB326="","",'Cost and Benefit Parameters'!$O$28)</f>
        <v/>
      </c>
      <c r="AG349" s="1">
        <f>IF(AC326="","",'Cost and Benefit Parameters'!$O$28)</f>
        <v>366.03977013450009</v>
      </c>
      <c r="AH349" s="1">
        <f>IF(AD326="","",'Cost and Benefit Parameters'!$O$28)</f>
        <v>366.03977013450009</v>
      </c>
      <c r="AI349" s="1">
        <f>IF(AE326="","",'Cost and Benefit Parameters'!$O$28)</f>
        <v>366.03977013450009</v>
      </c>
      <c r="AJ349" s="1">
        <f>IF(AF326="","",'Cost and Benefit Parameters'!$O$28)</f>
        <v>366.03977013450009</v>
      </c>
      <c r="AK349" s="1">
        <f>IF(AG326="","",'Cost and Benefit Parameters'!$O$28)</f>
        <v>366.03977013450009</v>
      </c>
      <c r="AL349" s="1">
        <f>IF(AH326="","",'Cost and Benefit Parameters'!$O$28)</f>
        <v>366.03977013450009</v>
      </c>
      <c r="AM349" s="1">
        <f>IF(AI326="","",'Cost and Benefit Parameters'!$O$28)</f>
        <v>366.03977013450009</v>
      </c>
      <c r="AN349" s="1">
        <f>IF(AJ326="","",'Cost and Benefit Parameters'!$O$28)</f>
        <v>366.03977013450009</v>
      </c>
      <c r="AO349" s="1">
        <f>IF(AK326="","",'Cost and Benefit Parameters'!$O$28)</f>
        <v>366.03977013450009</v>
      </c>
      <c r="AP349" s="1">
        <f>IF(AL326="","",'Cost and Benefit Parameters'!$O$28)</f>
        <v>366.03977013450009</v>
      </c>
      <c r="AQ349" s="1">
        <f>IF(AM326="","",'Cost and Benefit Parameters'!$O$28)</f>
        <v>366.03977013450009</v>
      </c>
      <c r="AR349" s="1">
        <f>IF(AN326="","",'Cost and Benefit Parameters'!$O$28)</f>
        <v>366.03977013450009</v>
      </c>
      <c r="AS349" s="1">
        <f>IF(AO326="","",'Cost and Benefit Parameters'!$O$28)</f>
        <v>366.03977013450009</v>
      </c>
      <c r="AT349" s="1">
        <f>IF(AP326="","",'Cost and Benefit Parameters'!$O$28)</f>
        <v>366.03977013450009</v>
      </c>
      <c r="AU349" s="1">
        <f>IF(AQ326="","",'Cost and Benefit Parameters'!$O$28)</f>
        <v>366.03977013450009</v>
      </c>
      <c r="AV349" s="1">
        <f>IF(AR326="","",'Cost and Benefit Parameters'!$O$28)</f>
        <v>366.03977013450009</v>
      </c>
      <c r="AW349" s="1">
        <f>IF(AS326="","",'Cost and Benefit Parameters'!$O$28)</f>
        <v>366.03977013450009</v>
      </c>
      <c r="AX349" s="1">
        <f>IF(AT326="","",'Cost and Benefit Parameters'!$O$28)</f>
        <v>366.03977013450009</v>
      </c>
      <c r="AY349" s="1">
        <f>IF(AU326="","",'Cost and Benefit Parameters'!$O$28)</f>
        <v>366.03977013450009</v>
      </c>
      <c r="AZ349" s="1">
        <f>IF(AV326="","",'Cost and Benefit Parameters'!$O$28)</f>
        <v>366.03977013450009</v>
      </c>
      <c r="BA349" s="1">
        <f>IF(AW326="","",'Cost and Benefit Parameters'!$O$28)</f>
        <v>366.03977013450009</v>
      </c>
      <c r="BB349" s="1">
        <f>IF(AX326="","",'Cost and Benefit Parameters'!$O$28)</f>
        <v>366.03977013450009</v>
      </c>
      <c r="BC349" s="1">
        <f>IF(AY326="","",'Cost and Benefit Parameters'!$O$28)</f>
        <v>366.03977013450009</v>
      </c>
      <c r="BD349" s="1">
        <f>IF(AZ326="","",'Cost and Benefit Parameters'!$O$28)</f>
        <v>366.03977013450009</v>
      </c>
      <c r="BE349" s="1">
        <f>IF(BA326="","",'Cost and Benefit Parameters'!$O$28)</f>
        <v>366.03977013450009</v>
      </c>
      <c r="BF349" s="1">
        <f>IF(BB326="","",'Cost and Benefit Parameters'!$O$28)</f>
        <v>366.03977013450009</v>
      </c>
      <c r="BG349" s="1">
        <f>IF(BC326="","",'Cost and Benefit Parameters'!$O$28)</f>
        <v>366.03977013450009</v>
      </c>
      <c r="BH349" s="1">
        <f>IF(BD326="","",'Cost and Benefit Parameters'!$O$28)</f>
        <v>366.03977013450009</v>
      </c>
      <c r="BI349" s="1">
        <f>IF(BE326="","",'Cost and Benefit Parameters'!$O$28)</f>
        <v>366.03977013450009</v>
      </c>
      <c r="BJ349" s="1">
        <f>IF(BF326="","",'Cost and Benefit Parameters'!$O$28)</f>
        <v>366.03977013450009</v>
      </c>
      <c r="BK349" s="1">
        <f>IF(BG326="","",'Cost and Benefit Parameters'!$O$28)</f>
        <v>366.03977013450009</v>
      </c>
      <c r="BL349" s="1">
        <f>IF(BH326="","",'Cost and Benefit Parameters'!$O$28)</f>
        <v>366.03977013450009</v>
      </c>
      <c r="BM349" s="1">
        <f>IF(BI326="","",'Cost and Benefit Parameters'!$O$28)</f>
        <v>366.03977013450009</v>
      </c>
      <c r="BN349" s="1">
        <f>IF(BJ326="","",'Cost and Benefit Parameters'!$O$28)</f>
        <v>366.03977013450009</v>
      </c>
      <c r="BO349" s="1">
        <f>IF(BK326="","",'Cost and Benefit Parameters'!$O$28)</f>
        <v>366.03977013450009</v>
      </c>
      <c r="BP349" s="1">
        <f>IF(BL326="","",'Cost and Benefit Parameters'!$O$28)</f>
        <v>366.03977013450009</v>
      </c>
      <c r="BQ349" s="1">
        <f>IF(BM326="","",'Cost and Benefit Parameters'!$O$28)</f>
        <v>366.03977013450009</v>
      </c>
      <c r="BR349" s="1">
        <f>IF(BN326="","",'Cost and Benefit Parameters'!$O$28)</f>
        <v>366.03977013450009</v>
      </c>
      <c r="BS349" s="1">
        <f>IF(BO326="","",'Cost and Benefit Parameters'!$O$28)</f>
        <v>366.03977013450009</v>
      </c>
      <c r="BT349" s="1">
        <f>IF(BP326="","",'Cost and Benefit Parameters'!$O$28)</f>
        <v>366.03977013450009</v>
      </c>
    </row>
    <row r="350" spans="1:72" ht="14.7" thickBot="1" x14ac:dyDescent="0.6">
      <c r="A350" s="642"/>
      <c r="B350" s="329" t="s">
        <v>487</v>
      </c>
      <c r="C350" s="329"/>
      <c r="D350" s="329"/>
      <c r="E350" s="329"/>
      <c r="F350" s="329"/>
      <c r="G350" s="329"/>
      <c r="H350" s="329"/>
      <c r="I350" s="329"/>
      <c r="J350" s="329"/>
      <c r="K350" s="329"/>
      <c r="L350" s="329"/>
      <c r="M350" s="329"/>
      <c r="N350" s="330">
        <f>SUM(N330:N349)</f>
        <v>366.03977013450009</v>
      </c>
      <c r="O350" s="330">
        <f>SUM(O330:O349)</f>
        <v>732.07954026900018</v>
      </c>
      <c r="P350" s="330">
        <f t="shared" ref="P350:BT350" si="131">SUM(P330:P349)</f>
        <v>1098.1193104035003</v>
      </c>
      <c r="Q350" s="330">
        <f t="shared" si="131"/>
        <v>1464.1590805380004</v>
      </c>
      <c r="R350" s="330">
        <f t="shared" si="131"/>
        <v>1830.1988506725004</v>
      </c>
      <c r="S350" s="330">
        <f t="shared" si="131"/>
        <v>2196.2386208070006</v>
      </c>
      <c r="T350" s="330">
        <f t="shared" si="131"/>
        <v>2562.2783909415007</v>
      </c>
      <c r="U350" s="330">
        <f t="shared" si="131"/>
        <v>2928.3181610760007</v>
      </c>
      <c r="V350" s="330">
        <f t="shared" si="131"/>
        <v>3294.3579312105007</v>
      </c>
      <c r="W350" s="330">
        <f t="shared" si="131"/>
        <v>3660.3977013450008</v>
      </c>
      <c r="X350" s="330">
        <f t="shared" si="131"/>
        <v>4026.4374714795008</v>
      </c>
      <c r="Y350" s="330">
        <f t="shared" si="131"/>
        <v>4392.4772416140013</v>
      </c>
      <c r="Z350" s="330">
        <f t="shared" si="131"/>
        <v>4758.5170117485013</v>
      </c>
      <c r="AA350" s="330">
        <f t="shared" si="131"/>
        <v>5124.5567818830013</v>
      </c>
      <c r="AB350" s="330">
        <f t="shared" si="131"/>
        <v>5490.5965520175014</v>
      </c>
      <c r="AC350" s="330">
        <f t="shared" si="131"/>
        <v>5856.6363221520014</v>
      </c>
      <c r="AD350" s="330">
        <f t="shared" si="131"/>
        <v>6222.6760922865014</v>
      </c>
      <c r="AE350" s="330">
        <f t="shared" si="131"/>
        <v>6588.7158624210015</v>
      </c>
      <c r="AF350" s="330">
        <f t="shared" si="131"/>
        <v>6954.7556325555015</v>
      </c>
      <c r="AG350" s="330">
        <f t="shared" si="131"/>
        <v>7320.7954026900015</v>
      </c>
      <c r="AH350" s="330">
        <f t="shared" si="131"/>
        <v>7320.7954026900015</v>
      </c>
      <c r="AI350" s="330">
        <f t="shared" si="131"/>
        <v>7320.7954026900015</v>
      </c>
      <c r="AJ350" s="330">
        <f t="shared" si="131"/>
        <v>7320.7954026900015</v>
      </c>
      <c r="AK350" s="330">
        <f t="shared" si="131"/>
        <v>7320.7954026900015</v>
      </c>
      <c r="AL350" s="330">
        <f t="shared" si="131"/>
        <v>7320.7954026900015</v>
      </c>
      <c r="AM350" s="330">
        <f t="shared" si="131"/>
        <v>7320.7954026900015</v>
      </c>
      <c r="AN350" s="330">
        <f t="shared" si="131"/>
        <v>7320.7954026900015</v>
      </c>
      <c r="AO350" s="330">
        <f t="shared" si="131"/>
        <v>7320.7954026900015</v>
      </c>
      <c r="AP350" s="330">
        <f t="shared" si="131"/>
        <v>7320.7954026900015</v>
      </c>
      <c r="AQ350" s="330">
        <f t="shared" si="131"/>
        <v>7320.7954026900015</v>
      </c>
      <c r="AR350" s="330">
        <f t="shared" si="131"/>
        <v>7320.7954026900015</v>
      </c>
      <c r="AS350" s="330">
        <f t="shared" si="131"/>
        <v>7320.7954026900015</v>
      </c>
      <c r="AT350" s="330">
        <f t="shared" si="131"/>
        <v>7320.7954026900015</v>
      </c>
      <c r="AU350" s="330">
        <f t="shared" si="131"/>
        <v>7320.7954026900015</v>
      </c>
      <c r="AV350" s="330">
        <f t="shared" si="131"/>
        <v>7320.7954026900015</v>
      </c>
      <c r="AW350" s="330">
        <f t="shared" si="131"/>
        <v>7320.7954026900015</v>
      </c>
      <c r="AX350" s="330">
        <f t="shared" si="131"/>
        <v>7320.7954026900015</v>
      </c>
      <c r="AY350" s="330">
        <f t="shared" si="131"/>
        <v>7320.7954026900015</v>
      </c>
      <c r="AZ350" s="330">
        <f t="shared" si="131"/>
        <v>7320.7954026900015</v>
      </c>
      <c r="BA350" s="330">
        <f t="shared" si="131"/>
        <v>7320.7954026900015</v>
      </c>
      <c r="BB350" s="330">
        <f t="shared" si="131"/>
        <v>6954.7556325555015</v>
      </c>
      <c r="BC350" s="330">
        <f t="shared" si="131"/>
        <v>6588.7158624210015</v>
      </c>
      <c r="BD350" s="330">
        <f t="shared" si="131"/>
        <v>6222.6760922865014</v>
      </c>
      <c r="BE350" s="330">
        <f t="shared" si="131"/>
        <v>5856.6363221520014</v>
      </c>
      <c r="BF350" s="330">
        <f t="shared" si="131"/>
        <v>5490.5965520175014</v>
      </c>
      <c r="BG350" s="330">
        <f t="shared" si="131"/>
        <v>5124.5567818830013</v>
      </c>
      <c r="BH350" s="330">
        <f t="shared" si="131"/>
        <v>4758.5170117485013</v>
      </c>
      <c r="BI350" s="330">
        <f t="shared" si="131"/>
        <v>4392.4772416140013</v>
      </c>
      <c r="BJ350" s="330">
        <f t="shared" si="131"/>
        <v>4026.4374714795008</v>
      </c>
      <c r="BK350" s="330">
        <f t="shared" si="131"/>
        <v>3660.3977013450008</v>
      </c>
      <c r="BL350" s="330">
        <f t="shared" si="131"/>
        <v>3294.3579312105007</v>
      </c>
      <c r="BM350" s="330">
        <f t="shared" si="131"/>
        <v>2928.3181610760007</v>
      </c>
      <c r="BN350" s="330">
        <f t="shared" si="131"/>
        <v>2562.2783909415007</v>
      </c>
      <c r="BO350" s="330">
        <f t="shared" si="131"/>
        <v>2196.2386208070006</v>
      </c>
      <c r="BP350" s="330">
        <f t="shared" si="131"/>
        <v>1830.1988506725004</v>
      </c>
      <c r="BQ350" s="330">
        <f t="shared" si="131"/>
        <v>1464.1590805380004</v>
      </c>
      <c r="BR350" s="330">
        <f t="shared" si="131"/>
        <v>1098.1193104035003</v>
      </c>
      <c r="BS350" s="330">
        <f t="shared" si="131"/>
        <v>732.07954026900018</v>
      </c>
      <c r="BT350" s="330">
        <f t="shared" si="131"/>
        <v>366.03977013450009</v>
      </c>
    </row>
    <row r="351" spans="1:72" ht="14.7" thickTop="1" x14ac:dyDescent="0.5500000000000000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row>
    <row r="352" spans="1:72" x14ac:dyDescent="0.55000000000000004">
      <c r="B352" s="336" t="s">
        <v>510</v>
      </c>
      <c r="C352" s="336"/>
      <c r="D352" s="336"/>
      <c r="E352" s="336"/>
      <c r="F352" s="337">
        <f>SUM(F350,F327,F304,F281,F234,F211,F188,F165,F118,F95,F72,F49)</f>
        <v>425.45095973099984</v>
      </c>
      <c r="G352" s="337">
        <f t="shared" ref="G352:BR352" si="132">SUM(G350,G327,G304,G281,G234,G211,G188,G165,G118,G95,G72,G49)</f>
        <v>1290.5345778506994</v>
      </c>
      <c r="H352" s="337">
        <f t="shared" si="132"/>
        <v>2839.578425835899</v>
      </c>
      <c r="I352" s="337">
        <f t="shared" si="132"/>
        <v>4655.7485196267489</v>
      </c>
      <c r="J352" s="337">
        <f t="shared" si="132"/>
        <v>6730.4278835520981</v>
      </c>
      <c r="K352" s="337">
        <f t="shared" si="132"/>
        <v>8805.1072474774483</v>
      </c>
      <c r="L352" s="337">
        <f t="shared" si="132"/>
        <v>11245.826381537296</v>
      </c>
      <c r="M352" s="337">
        <f t="shared" si="132"/>
        <v>14064.786611402797</v>
      </c>
      <c r="N352" s="337">
        <f t="shared" si="132"/>
        <v>17249.786611402797</v>
      </c>
      <c r="O352" s="337">
        <f t="shared" si="132"/>
        <v>20434.786611402797</v>
      </c>
      <c r="P352" s="337">
        <f t="shared" si="132"/>
        <v>23619.7866114028</v>
      </c>
      <c r="Q352" s="337">
        <f t="shared" si="132"/>
        <v>26804.7866114028</v>
      </c>
      <c r="R352" s="337">
        <f t="shared" si="132"/>
        <v>29989.786611402797</v>
      </c>
      <c r="S352" s="337">
        <f t="shared" si="132"/>
        <v>33174.7866114028</v>
      </c>
      <c r="T352" s="337">
        <f t="shared" si="132"/>
        <v>36359.7866114028</v>
      </c>
      <c r="U352" s="337">
        <f t="shared" si="132"/>
        <v>39544.7866114028</v>
      </c>
      <c r="V352" s="337">
        <f t="shared" si="132"/>
        <v>42729.786611402793</v>
      </c>
      <c r="W352" s="337">
        <f t="shared" si="132"/>
        <v>45914.786611402807</v>
      </c>
      <c r="X352" s="337">
        <f t="shared" si="132"/>
        <v>49099.7866114028</v>
      </c>
      <c r="Y352" s="337">
        <f t="shared" si="132"/>
        <v>52284.7866114028</v>
      </c>
      <c r="Z352" s="337">
        <f t="shared" si="132"/>
        <v>55044.335651671798</v>
      </c>
      <c r="AA352" s="337">
        <f t="shared" si="132"/>
        <v>57364.252033552097</v>
      </c>
      <c r="AB352" s="337">
        <f t="shared" si="132"/>
        <v>59000.208185566902</v>
      </c>
      <c r="AC352" s="337">
        <f t="shared" si="132"/>
        <v>60369.038091776049</v>
      </c>
      <c r="AD352" s="337">
        <f t="shared" si="132"/>
        <v>61479.358727850704</v>
      </c>
      <c r="AE352" s="337">
        <f t="shared" si="132"/>
        <v>62589.679363925352</v>
      </c>
      <c r="AF352" s="337">
        <f t="shared" si="132"/>
        <v>63333.960229865501</v>
      </c>
      <c r="AG352" s="337">
        <f t="shared" si="132"/>
        <v>63700.000000000007</v>
      </c>
      <c r="AH352" s="337">
        <f t="shared" si="132"/>
        <v>63700.000000000007</v>
      </c>
      <c r="AI352" s="337">
        <f t="shared" si="132"/>
        <v>63700.000000000007</v>
      </c>
      <c r="AJ352" s="337">
        <f t="shared" si="132"/>
        <v>63700.000000000007</v>
      </c>
      <c r="AK352" s="337">
        <f t="shared" si="132"/>
        <v>63700.000000000007</v>
      </c>
      <c r="AL352" s="337">
        <f t="shared" si="132"/>
        <v>63700.000000000007</v>
      </c>
      <c r="AM352" s="337">
        <f t="shared" si="132"/>
        <v>63700.000000000007</v>
      </c>
      <c r="AN352" s="337">
        <f t="shared" si="132"/>
        <v>63700.000000000007</v>
      </c>
      <c r="AO352" s="337">
        <f t="shared" si="132"/>
        <v>63700.000000000007</v>
      </c>
      <c r="AP352" s="337">
        <f t="shared" si="132"/>
        <v>63700.000000000007</v>
      </c>
      <c r="AQ352" s="337">
        <f t="shared" si="132"/>
        <v>63700.000000000007</v>
      </c>
      <c r="AR352" s="337">
        <f t="shared" si="132"/>
        <v>63700.000000000007</v>
      </c>
      <c r="AS352" s="337">
        <f t="shared" si="132"/>
        <v>63700.000000000007</v>
      </c>
      <c r="AT352" s="337">
        <f t="shared" si="132"/>
        <v>63274.549040269005</v>
      </c>
      <c r="AU352" s="337">
        <f t="shared" si="132"/>
        <v>62409.465422149311</v>
      </c>
      <c r="AV352" s="337">
        <f t="shared" si="132"/>
        <v>60860.421574164102</v>
      </c>
      <c r="AW352" s="337">
        <f t="shared" si="132"/>
        <v>59044.251480373248</v>
      </c>
      <c r="AX352" s="337">
        <f t="shared" si="132"/>
        <v>56969.572116447911</v>
      </c>
      <c r="AY352" s="337">
        <f t="shared" si="132"/>
        <v>54894.892752522552</v>
      </c>
      <c r="AZ352" s="337">
        <f t="shared" si="132"/>
        <v>52454.173618462693</v>
      </c>
      <c r="BA352" s="337">
        <f t="shared" si="132"/>
        <v>49635.213388597193</v>
      </c>
      <c r="BB352" s="337">
        <f t="shared" si="132"/>
        <v>46450.2133885972</v>
      </c>
      <c r="BC352" s="337">
        <f t="shared" si="132"/>
        <v>43265.2133885972</v>
      </c>
      <c r="BD352" s="337">
        <f t="shared" si="132"/>
        <v>40080.2133885972</v>
      </c>
      <c r="BE352" s="337">
        <f t="shared" si="132"/>
        <v>36895.213388597214</v>
      </c>
      <c r="BF352" s="337">
        <f t="shared" si="132"/>
        <v>33710.2133885972</v>
      </c>
      <c r="BG352" s="337">
        <f t="shared" si="132"/>
        <v>30525.2133885972</v>
      </c>
      <c r="BH352" s="337">
        <f t="shared" si="132"/>
        <v>27340.2133885972</v>
      </c>
      <c r="BI352" s="337">
        <f t="shared" si="132"/>
        <v>24155.213388597207</v>
      </c>
      <c r="BJ352" s="337">
        <f t="shared" si="132"/>
        <v>20970.2133885972</v>
      </c>
      <c r="BK352" s="337">
        <f t="shared" si="132"/>
        <v>17785.213388597203</v>
      </c>
      <c r="BL352" s="337">
        <f t="shared" si="132"/>
        <v>14600.213388597203</v>
      </c>
      <c r="BM352" s="337">
        <f t="shared" si="132"/>
        <v>11415.213388597202</v>
      </c>
      <c r="BN352" s="337">
        <f t="shared" si="132"/>
        <v>8655.6643483282023</v>
      </c>
      <c r="BO352" s="337">
        <f t="shared" si="132"/>
        <v>6335.7479664479006</v>
      </c>
      <c r="BP352" s="337">
        <f t="shared" si="132"/>
        <v>4699.7918144331006</v>
      </c>
      <c r="BQ352" s="337">
        <f t="shared" si="132"/>
        <v>3330.9619082239506</v>
      </c>
      <c r="BR352" s="337">
        <f t="shared" si="132"/>
        <v>2220.6412721493007</v>
      </c>
      <c r="BS352" s="337">
        <f t="shared" ref="BS352:BT352" si="133">SUM(BS350,BS327,BS304,BS281,BS234,BS211,BS188,BS165,BS118,BS95,BS72,BS49)</f>
        <v>1110.3206360746503</v>
      </c>
      <c r="BT352" s="337">
        <f t="shared" si="133"/>
        <v>366.03977013450009</v>
      </c>
    </row>
    <row r="354" spans="1:39" ht="14.7" thickBot="1" x14ac:dyDescent="0.6">
      <c r="A354" s="206" t="s">
        <v>90</v>
      </c>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c r="AA354" s="207"/>
      <c r="AB354" s="207"/>
      <c r="AC354" s="207"/>
      <c r="AD354" s="207"/>
      <c r="AE354" s="207"/>
      <c r="AF354" s="207"/>
      <c r="AG354" s="207"/>
      <c r="AH354" s="207"/>
      <c r="AI354" s="207"/>
      <c r="AJ354" s="207"/>
      <c r="AK354" s="207"/>
      <c r="AL354" s="207"/>
      <c r="AM354" s="207"/>
    </row>
    <row r="355" spans="1:39" ht="49.5" customHeight="1" x14ac:dyDescent="0.55000000000000004">
      <c r="A355" s="637" t="s">
        <v>521</v>
      </c>
      <c r="B355" s="637"/>
      <c r="C355" s="637"/>
      <c r="D355" s="637"/>
      <c r="E355" s="637"/>
      <c r="F355" s="637"/>
      <c r="G355" s="637"/>
      <c r="H355" s="637"/>
      <c r="I355" s="637"/>
      <c r="J355" s="637"/>
      <c r="K355" s="637"/>
      <c r="L355" s="637"/>
      <c r="M355" s="637"/>
      <c r="N355" s="637"/>
    </row>
    <row r="356" spans="1:39" ht="35.25" customHeight="1" x14ac:dyDescent="0.55000000000000004">
      <c r="A356" s="618" t="s">
        <v>512</v>
      </c>
      <c r="B356" s="618"/>
      <c r="C356" s="618"/>
      <c r="D356" s="618"/>
      <c r="E356" s="618"/>
      <c r="F356" s="618"/>
      <c r="G356" s="618"/>
      <c r="H356" s="618"/>
      <c r="I356" s="618"/>
      <c r="J356" s="618"/>
      <c r="K356" s="618"/>
      <c r="L356" s="618"/>
      <c r="M356" s="618"/>
      <c r="N356" s="618"/>
    </row>
  </sheetData>
  <mergeCells count="17">
    <mergeCell ref="A237:A258"/>
    <mergeCell ref="A260:A281"/>
    <mergeCell ref="A355:N355"/>
    <mergeCell ref="A356:N356"/>
    <mergeCell ref="A121:A142"/>
    <mergeCell ref="A283:A304"/>
    <mergeCell ref="A306:A327"/>
    <mergeCell ref="A329:A350"/>
    <mergeCell ref="A144:A165"/>
    <mergeCell ref="A167:A188"/>
    <mergeCell ref="A190:A211"/>
    <mergeCell ref="A213:A234"/>
    <mergeCell ref="A5:A26"/>
    <mergeCell ref="A28:A49"/>
    <mergeCell ref="A51:A72"/>
    <mergeCell ref="A74:A95"/>
    <mergeCell ref="A97:A118"/>
  </mergeCells>
  <pageMargins left="0.7" right="0.7" top="0.75" bottom="0.75" header="0.3" footer="0.3"/>
  <headerFooter>
    <oddHeader>&amp;C&amp;"Calibri"&amp;12&amp;K008000 UNCLASSIFIED&amp;1#_x000D_</oddHeader>
  </headerFooter>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W357"/>
  <sheetViews>
    <sheetView zoomScale="85" zoomScaleNormal="85" workbookViewId="0"/>
  </sheetViews>
  <sheetFormatPr defaultColWidth="8.734375" defaultRowHeight="14.4" x14ac:dyDescent="0.55000000000000004"/>
  <cols>
    <col min="2" max="2" width="35.5234375" customWidth="1"/>
    <col min="3" max="5" width="5.734375" bestFit="1" customWidth="1"/>
    <col min="6" max="6" width="10.26171875" bestFit="1" customWidth="1"/>
    <col min="7" max="7" width="12" bestFit="1" customWidth="1"/>
    <col min="8" max="8" width="12.26171875" bestFit="1" customWidth="1"/>
    <col min="9" max="11" width="10.26171875" bestFit="1" customWidth="1"/>
    <col min="12" max="12" width="10.47265625" bestFit="1" customWidth="1"/>
    <col min="13" max="13" width="10.734375" bestFit="1" customWidth="1"/>
    <col min="14" max="14" width="11.734375" bestFit="1" customWidth="1"/>
    <col min="15" max="17" width="11.26171875" bestFit="1" customWidth="1"/>
    <col min="18" max="18" width="11.734375" bestFit="1" customWidth="1"/>
    <col min="19" max="20" width="11.5234375" bestFit="1" customWidth="1"/>
    <col min="21" max="21" width="11.734375" bestFit="1" customWidth="1"/>
    <col min="22" max="23" width="11.5234375" bestFit="1" customWidth="1"/>
    <col min="24" max="24" width="12.26171875" bestFit="1" customWidth="1"/>
    <col min="25" max="27" width="11.5234375" bestFit="1" customWidth="1"/>
    <col min="28" max="28" width="12.47265625" bestFit="1" customWidth="1"/>
    <col min="29" max="30" width="11.5234375" bestFit="1" customWidth="1"/>
    <col min="31" max="31" width="12.26171875" bestFit="1" customWidth="1"/>
    <col min="32" max="33" width="11.5234375" bestFit="1" customWidth="1"/>
    <col min="34" max="37" width="12.26171875" bestFit="1" customWidth="1"/>
    <col min="38" max="40" width="11.5234375" bestFit="1" customWidth="1"/>
    <col min="41" max="41" width="12.26171875" bestFit="1" customWidth="1"/>
    <col min="42" max="42" width="11.5234375" bestFit="1" customWidth="1"/>
    <col min="43" max="43" width="12" bestFit="1" customWidth="1"/>
    <col min="44" max="44" width="11.5234375" bestFit="1" customWidth="1"/>
    <col min="45" max="45" width="12" bestFit="1" customWidth="1"/>
    <col min="46" max="48" width="11.5234375" bestFit="1" customWidth="1"/>
    <col min="49" max="49" width="12.26171875" bestFit="1" customWidth="1"/>
    <col min="50" max="51" width="11.5234375" bestFit="1" customWidth="1"/>
    <col min="52" max="52" width="11.734375" bestFit="1" customWidth="1"/>
    <col min="53" max="53" width="12.26171875" bestFit="1" customWidth="1"/>
    <col min="54" max="54" width="11.47265625" bestFit="1" customWidth="1"/>
    <col min="55" max="57" width="12.734375" bestFit="1" customWidth="1"/>
    <col min="58" max="58" width="12.5234375" bestFit="1" customWidth="1"/>
    <col min="59" max="60" width="12.47265625" bestFit="1" customWidth="1"/>
    <col min="61" max="66" width="10.734375" bestFit="1" customWidth="1"/>
    <col min="67" max="71" width="9.734375" bestFit="1" customWidth="1"/>
    <col min="72" max="72" width="9" bestFit="1" customWidth="1"/>
  </cols>
  <sheetData>
    <row r="1" spans="1:75" ht="20.399999999999999" x14ac:dyDescent="0.75">
      <c r="B1" s="167" t="s">
        <v>522</v>
      </c>
    </row>
    <row r="2" spans="1:75" ht="20.399999999999999" x14ac:dyDescent="0.75">
      <c r="B2" s="167" t="s">
        <v>4</v>
      </c>
    </row>
    <row r="4" spans="1:75" ht="15.6" x14ac:dyDescent="0.6">
      <c r="A4" s="5"/>
      <c r="B4" s="16" t="s">
        <v>523</v>
      </c>
      <c r="C4" s="138">
        <v>2014</v>
      </c>
      <c r="D4" s="138">
        <v>2015</v>
      </c>
      <c r="E4" s="138">
        <v>2016</v>
      </c>
      <c r="F4" s="138">
        <v>2017</v>
      </c>
      <c r="G4" s="138">
        <v>2018</v>
      </c>
      <c r="H4" s="138">
        <v>2019</v>
      </c>
      <c r="I4" s="138">
        <v>2020</v>
      </c>
      <c r="J4" s="138">
        <v>2021</v>
      </c>
      <c r="K4" s="138">
        <v>2022</v>
      </c>
      <c r="L4" s="138">
        <v>2023</v>
      </c>
      <c r="M4" s="138">
        <v>2024</v>
      </c>
      <c r="N4" s="138">
        <v>2025</v>
      </c>
      <c r="O4" s="138">
        <v>2026</v>
      </c>
      <c r="P4" s="138">
        <v>2027</v>
      </c>
      <c r="Q4" s="138">
        <v>2028</v>
      </c>
      <c r="R4" s="138">
        <v>2029</v>
      </c>
      <c r="S4" s="138">
        <v>2030</v>
      </c>
      <c r="T4" s="138">
        <v>2031</v>
      </c>
      <c r="U4" s="138">
        <v>2032</v>
      </c>
      <c r="V4" s="138">
        <v>2033</v>
      </c>
      <c r="W4" s="138">
        <v>2034</v>
      </c>
      <c r="X4" s="138">
        <v>2035</v>
      </c>
      <c r="Y4" s="138">
        <v>2036</v>
      </c>
      <c r="Z4" s="138">
        <v>2037</v>
      </c>
      <c r="AA4" s="138">
        <v>2038</v>
      </c>
      <c r="AB4" s="138">
        <v>2039</v>
      </c>
      <c r="AC4" s="138">
        <v>2040</v>
      </c>
      <c r="AD4" s="138">
        <v>2041</v>
      </c>
      <c r="AE4" s="138">
        <v>2042</v>
      </c>
      <c r="AF4" s="138">
        <v>2043</v>
      </c>
      <c r="AG4" s="138">
        <v>2044</v>
      </c>
      <c r="AH4" s="138">
        <v>2045</v>
      </c>
      <c r="AI4" s="138">
        <v>2046</v>
      </c>
      <c r="AJ4" s="138">
        <v>2047</v>
      </c>
      <c r="AK4" s="138">
        <v>2048</v>
      </c>
      <c r="AL4" s="138">
        <v>2049</v>
      </c>
      <c r="AM4" s="138">
        <v>2050</v>
      </c>
      <c r="AN4" s="138">
        <v>2051</v>
      </c>
      <c r="AO4" s="138">
        <v>2052</v>
      </c>
      <c r="AP4" s="138">
        <v>2053</v>
      </c>
      <c r="AQ4" s="138">
        <v>2054</v>
      </c>
      <c r="AR4" s="138">
        <v>2055</v>
      </c>
      <c r="AS4" s="138">
        <v>2056</v>
      </c>
      <c r="AT4" s="138">
        <v>2057</v>
      </c>
      <c r="AU4" s="138">
        <v>2058</v>
      </c>
      <c r="AV4" s="138">
        <v>2059</v>
      </c>
      <c r="AW4" s="138">
        <v>2060</v>
      </c>
      <c r="AX4" s="138">
        <v>2061</v>
      </c>
      <c r="AY4" s="138">
        <v>2062</v>
      </c>
      <c r="AZ4" s="138">
        <v>2063</v>
      </c>
      <c r="BA4" s="138">
        <v>2064</v>
      </c>
      <c r="BB4" s="138">
        <v>2065</v>
      </c>
      <c r="BC4" s="138">
        <v>2066</v>
      </c>
      <c r="BD4" s="138">
        <v>2067</v>
      </c>
      <c r="BE4" s="138">
        <v>2068</v>
      </c>
      <c r="BF4" s="138">
        <v>2069</v>
      </c>
      <c r="BG4" s="138">
        <v>2070</v>
      </c>
      <c r="BH4" s="138">
        <v>2071</v>
      </c>
      <c r="BI4" s="138">
        <v>2072</v>
      </c>
      <c r="BJ4" s="138">
        <v>2073</v>
      </c>
      <c r="BK4" s="138">
        <v>2074</v>
      </c>
      <c r="BL4" s="138">
        <v>2075</v>
      </c>
      <c r="BM4" s="138">
        <v>2076</v>
      </c>
      <c r="BN4" s="138">
        <v>2077</v>
      </c>
      <c r="BO4" s="138">
        <v>2078</v>
      </c>
      <c r="BP4" s="138">
        <v>2079</v>
      </c>
      <c r="BQ4" s="138">
        <v>2080</v>
      </c>
      <c r="BR4" s="138">
        <v>2081</v>
      </c>
      <c r="BS4" s="138">
        <v>2082</v>
      </c>
      <c r="BT4" s="138">
        <v>2083</v>
      </c>
      <c r="BU4" s="12"/>
      <c r="BV4" s="12"/>
      <c r="BW4" s="12"/>
    </row>
    <row r="5" spans="1:75" ht="15.6" x14ac:dyDescent="0.6">
      <c r="A5" s="5"/>
      <c r="B5" s="11" t="s">
        <v>524</v>
      </c>
      <c r="C5" s="2"/>
      <c r="D5" s="2"/>
      <c r="E5" s="2"/>
      <c r="F5" s="9">
        <v>0</v>
      </c>
      <c r="G5" s="9">
        <v>1</v>
      </c>
      <c r="H5" s="9">
        <v>2</v>
      </c>
      <c r="I5" s="9">
        <v>3</v>
      </c>
      <c r="J5" s="9">
        <v>4</v>
      </c>
      <c r="K5" s="9">
        <v>5</v>
      </c>
      <c r="L5" s="9">
        <v>6</v>
      </c>
      <c r="M5" s="9">
        <v>7</v>
      </c>
      <c r="N5" s="9">
        <v>8</v>
      </c>
      <c r="O5" s="9">
        <v>9</v>
      </c>
      <c r="P5" s="9">
        <v>10</v>
      </c>
      <c r="Q5" s="9">
        <v>11</v>
      </c>
      <c r="R5" s="9">
        <v>12</v>
      </c>
      <c r="S5" s="9">
        <v>13</v>
      </c>
      <c r="T5" s="9">
        <v>14</v>
      </c>
      <c r="U5" s="9">
        <v>15</v>
      </c>
      <c r="V5" s="9">
        <v>16</v>
      </c>
      <c r="W5" s="9">
        <v>17</v>
      </c>
      <c r="X5" s="9">
        <v>18</v>
      </c>
      <c r="Y5" s="9">
        <v>19</v>
      </c>
      <c r="Z5" s="9">
        <v>20</v>
      </c>
      <c r="AA5" s="9">
        <v>21</v>
      </c>
      <c r="AB5" s="9">
        <v>22</v>
      </c>
      <c r="AC5" s="9">
        <v>23</v>
      </c>
      <c r="AD5" s="9">
        <v>24</v>
      </c>
      <c r="AE5" s="9">
        <v>25</v>
      </c>
      <c r="AF5" s="9">
        <v>26</v>
      </c>
      <c r="AG5" s="9">
        <v>27</v>
      </c>
      <c r="AH5" s="9">
        <v>28</v>
      </c>
      <c r="AI5" s="9">
        <v>29</v>
      </c>
      <c r="AJ5" s="9">
        <v>30</v>
      </c>
      <c r="AK5" s="9">
        <v>31</v>
      </c>
      <c r="AL5" s="9">
        <v>32</v>
      </c>
      <c r="AM5" s="9">
        <v>33</v>
      </c>
      <c r="AN5" s="9">
        <v>34</v>
      </c>
      <c r="AO5" s="9">
        <v>35</v>
      </c>
      <c r="AP5" s="9">
        <v>36</v>
      </c>
      <c r="AQ5" s="9">
        <v>37</v>
      </c>
      <c r="AR5" s="9">
        <v>38</v>
      </c>
      <c r="AS5" s="9">
        <v>39</v>
      </c>
      <c r="AT5" s="9">
        <v>40</v>
      </c>
      <c r="AU5" s="9">
        <v>41</v>
      </c>
      <c r="AV5" s="9">
        <v>42</v>
      </c>
      <c r="AW5" s="9">
        <v>43</v>
      </c>
      <c r="AX5" s="9">
        <v>44</v>
      </c>
      <c r="AY5" s="9">
        <v>45</v>
      </c>
      <c r="AZ5" s="9">
        <v>46</v>
      </c>
      <c r="BA5" s="9">
        <v>47</v>
      </c>
      <c r="BB5" s="9">
        <v>48</v>
      </c>
      <c r="BC5" s="9">
        <v>49</v>
      </c>
      <c r="BD5" s="9">
        <v>50</v>
      </c>
      <c r="BE5" s="9">
        <v>51</v>
      </c>
      <c r="BF5" s="9">
        <v>52</v>
      </c>
      <c r="BG5" s="9">
        <v>53</v>
      </c>
      <c r="BH5" s="9">
        <v>54</v>
      </c>
      <c r="BI5" s="9">
        <v>55</v>
      </c>
      <c r="BJ5" s="9">
        <v>56</v>
      </c>
      <c r="BK5" s="9">
        <v>57</v>
      </c>
      <c r="BL5" s="9">
        <v>58</v>
      </c>
      <c r="BM5" s="9">
        <v>59</v>
      </c>
      <c r="BN5" s="9">
        <v>60</v>
      </c>
      <c r="BO5" s="9">
        <v>61</v>
      </c>
      <c r="BP5" s="9">
        <v>62</v>
      </c>
      <c r="BQ5" s="9">
        <v>63</v>
      </c>
      <c r="BR5" s="9">
        <v>64</v>
      </c>
      <c r="BS5" s="9">
        <v>65</v>
      </c>
      <c r="BT5" s="9">
        <v>66</v>
      </c>
      <c r="BU5" s="12"/>
      <c r="BV5" s="12"/>
      <c r="BW5" s="12"/>
    </row>
    <row r="6" spans="1:75" s="135" customFormat="1" hidden="1" x14ac:dyDescent="0.55000000000000004">
      <c r="A6" s="645" t="s">
        <v>464</v>
      </c>
      <c r="B6" s="140" t="s">
        <v>465</v>
      </c>
    </row>
    <row r="7" spans="1:75" s="135" customFormat="1" hidden="1" x14ac:dyDescent="0.55000000000000004">
      <c r="A7" s="646"/>
      <c r="B7" s="135" t="s">
        <v>466</v>
      </c>
      <c r="F7" s="141" t="s">
        <v>467</v>
      </c>
      <c r="G7" s="141" t="s">
        <v>467</v>
      </c>
      <c r="H7" s="141" t="s">
        <v>467</v>
      </c>
      <c r="I7" s="141" t="s">
        <v>467</v>
      </c>
      <c r="J7" s="141" t="s">
        <v>467</v>
      </c>
      <c r="K7" s="141" t="s">
        <v>467</v>
      </c>
      <c r="L7" s="141" t="s">
        <v>467</v>
      </c>
      <c r="M7" s="141" t="s">
        <v>467</v>
      </c>
      <c r="N7" s="141" t="s">
        <v>467</v>
      </c>
      <c r="O7" s="141" t="s">
        <v>467</v>
      </c>
      <c r="P7" s="141" t="s">
        <v>467</v>
      </c>
      <c r="Q7" s="141" t="s">
        <v>467</v>
      </c>
      <c r="R7" s="141" t="s">
        <v>467</v>
      </c>
      <c r="S7" s="141" t="s">
        <v>467</v>
      </c>
      <c r="T7" s="141" t="s">
        <v>467</v>
      </c>
      <c r="U7" s="141" t="s">
        <v>467</v>
      </c>
      <c r="V7" s="141" t="s">
        <v>467</v>
      </c>
      <c r="W7" s="141" t="s">
        <v>467</v>
      </c>
      <c r="X7" s="141" t="s">
        <v>467</v>
      </c>
      <c r="Y7" s="141" t="s">
        <v>467</v>
      </c>
      <c r="Z7" s="141" t="s">
        <v>467</v>
      </c>
      <c r="AA7" s="141" t="s">
        <v>467</v>
      </c>
      <c r="AB7" s="141" t="s">
        <v>467</v>
      </c>
      <c r="AC7" s="141" t="s">
        <v>467</v>
      </c>
      <c r="AD7" s="141" t="s">
        <v>467</v>
      </c>
      <c r="AE7" s="141" t="s">
        <v>467</v>
      </c>
      <c r="AF7" s="141" t="s">
        <v>467</v>
      </c>
      <c r="AG7" s="141" t="s">
        <v>467</v>
      </c>
      <c r="AH7" s="141" t="s">
        <v>467</v>
      </c>
      <c r="AI7" s="141" t="s">
        <v>467</v>
      </c>
      <c r="AJ7" s="141" t="s">
        <v>467</v>
      </c>
      <c r="AK7" s="141" t="s">
        <v>467</v>
      </c>
      <c r="AL7" s="141" t="s">
        <v>467</v>
      </c>
      <c r="AM7" s="141" t="s">
        <v>467</v>
      </c>
      <c r="AN7" s="141" t="s">
        <v>467</v>
      </c>
      <c r="AO7" s="141" t="s">
        <v>467</v>
      </c>
      <c r="AP7" s="141" t="s">
        <v>467</v>
      </c>
      <c r="AQ7" s="141" t="s">
        <v>467</v>
      </c>
      <c r="AR7" s="141" t="s">
        <v>467</v>
      </c>
      <c r="AS7" s="141" t="s">
        <v>467</v>
      </c>
    </row>
    <row r="8" spans="1:75" s="135" customFormat="1" hidden="1" x14ac:dyDescent="0.55000000000000004">
      <c r="A8" s="646"/>
      <c r="B8" s="135" t="s">
        <v>468</v>
      </c>
      <c r="G8" s="141" t="str">
        <f>IF(F7="","","n/a")</f>
        <v>n/a</v>
      </c>
      <c r="H8" s="141" t="str">
        <f t="shared" ref="H8:BL12" si="0">IF(G7="","","n/a")</f>
        <v>n/a</v>
      </c>
      <c r="I8" s="141" t="str">
        <f t="shared" si="0"/>
        <v>n/a</v>
      </c>
      <c r="J8" s="141" t="str">
        <f t="shared" si="0"/>
        <v>n/a</v>
      </c>
      <c r="K8" s="141" t="str">
        <f t="shared" si="0"/>
        <v>n/a</v>
      </c>
      <c r="L8" s="141" t="str">
        <f t="shared" si="0"/>
        <v>n/a</v>
      </c>
      <c r="M8" s="141" t="str">
        <f t="shared" si="0"/>
        <v>n/a</v>
      </c>
      <c r="N8" s="141" t="str">
        <f t="shared" si="0"/>
        <v>n/a</v>
      </c>
      <c r="O8" s="141" t="str">
        <f t="shared" si="0"/>
        <v>n/a</v>
      </c>
      <c r="P8" s="141" t="str">
        <f t="shared" si="0"/>
        <v>n/a</v>
      </c>
      <c r="Q8" s="141" t="str">
        <f t="shared" si="0"/>
        <v>n/a</v>
      </c>
      <c r="R8" s="141" t="str">
        <f t="shared" si="0"/>
        <v>n/a</v>
      </c>
      <c r="S8" s="141" t="str">
        <f t="shared" si="0"/>
        <v>n/a</v>
      </c>
      <c r="T8" s="141" t="str">
        <f t="shared" si="0"/>
        <v>n/a</v>
      </c>
      <c r="U8" s="141" t="str">
        <f t="shared" si="0"/>
        <v>n/a</v>
      </c>
      <c r="V8" s="141" t="str">
        <f t="shared" si="0"/>
        <v>n/a</v>
      </c>
      <c r="W8" s="141" t="str">
        <f t="shared" si="0"/>
        <v>n/a</v>
      </c>
      <c r="X8" s="141" t="str">
        <f t="shared" si="0"/>
        <v>n/a</v>
      </c>
      <c r="Y8" s="141" t="str">
        <f t="shared" si="0"/>
        <v>n/a</v>
      </c>
      <c r="Z8" s="141" t="str">
        <f t="shared" si="0"/>
        <v>n/a</v>
      </c>
      <c r="AA8" s="141" t="str">
        <f t="shared" si="0"/>
        <v>n/a</v>
      </c>
      <c r="AB8" s="141" t="str">
        <f t="shared" si="0"/>
        <v>n/a</v>
      </c>
      <c r="AC8" s="141" t="str">
        <f t="shared" si="0"/>
        <v>n/a</v>
      </c>
      <c r="AD8" s="141" t="str">
        <f t="shared" si="0"/>
        <v>n/a</v>
      </c>
      <c r="AE8" s="141" t="str">
        <f t="shared" si="0"/>
        <v>n/a</v>
      </c>
      <c r="AF8" s="141" t="str">
        <f t="shared" si="0"/>
        <v>n/a</v>
      </c>
      <c r="AG8" s="141" t="str">
        <f t="shared" si="0"/>
        <v>n/a</v>
      </c>
      <c r="AH8" s="141" t="str">
        <f t="shared" si="0"/>
        <v>n/a</v>
      </c>
      <c r="AI8" s="141" t="str">
        <f t="shared" si="0"/>
        <v>n/a</v>
      </c>
      <c r="AJ8" s="141" t="str">
        <f t="shared" si="0"/>
        <v>n/a</v>
      </c>
      <c r="AK8" s="141" t="str">
        <f t="shared" si="0"/>
        <v>n/a</v>
      </c>
      <c r="AL8" s="141" t="str">
        <f t="shared" si="0"/>
        <v>n/a</v>
      </c>
      <c r="AM8" s="141" t="str">
        <f t="shared" si="0"/>
        <v>n/a</v>
      </c>
      <c r="AN8" s="141" t="str">
        <f t="shared" si="0"/>
        <v>n/a</v>
      </c>
      <c r="AO8" s="141" t="str">
        <f t="shared" si="0"/>
        <v>n/a</v>
      </c>
      <c r="AP8" s="141" t="str">
        <f t="shared" si="0"/>
        <v>n/a</v>
      </c>
      <c r="AQ8" s="141" t="str">
        <f t="shared" si="0"/>
        <v>n/a</v>
      </c>
      <c r="AR8" s="141" t="str">
        <f t="shared" si="0"/>
        <v>n/a</v>
      </c>
      <c r="AS8" s="141" t="str">
        <f t="shared" si="0"/>
        <v>n/a</v>
      </c>
      <c r="AT8" s="141" t="str">
        <f t="shared" si="0"/>
        <v>n/a</v>
      </c>
      <c r="AU8" s="141" t="str">
        <f t="shared" si="0"/>
        <v/>
      </c>
      <c r="AV8" s="141" t="str">
        <f t="shared" si="0"/>
        <v/>
      </c>
      <c r="AW8" s="141" t="str">
        <f t="shared" si="0"/>
        <v/>
      </c>
      <c r="AX8" s="141" t="str">
        <f t="shared" si="0"/>
        <v/>
      </c>
      <c r="AY8" s="141" t="str">
        <f t="shared" si="0"/>
        <v/>
      </c>
      <c r="AZ8" s="141" t="str">
        <f t="shared" si="0"/>
        <v/>
      </c>
      <c r="BA8" s="141" t="str">
        <f t="shared" si="0"/>
        <v/>
      </c>
      <c r="BB8" s="141" t="str">
        <f t="shared" si="0"/>
        <v/>
      </c>
      <c r="BC8" s="141" t="str">
        <f t="shared" si="0"/>
        <v/>
      </c>
      <c r="BD8" s="141" t="str">
        <f t="shared" si="0"/>
        <v/>
      </c>
      <c r="BE8" s="141" t="str">
        <f t="shared" si="0"/>
        <v/>
      </c>
      <c r="BF8" s="141" t="str">
        <f t="shared" si="0"/>
        <v/>
      </c>
      <c r="BG8" s="141" t="str">
        <f t="shared" si="0"/>
        <v/>
      </c>
      <c r="BH8" s="141" t="str">
        <f t="shared" si="0"/>
        <v/>
      </c>
      <c r="BI8" s="141" t="str">
        <f t="shared" si="0"/>
        <v/>
      </c>
      <c r="BJ8" s="141" t="str">
        <f t="shared" si="0"/>
        <v/>
      </c>
      <c r="BK8" s="141" t="str">
        <f t="shared" si="0"/>
        <v/>
      </c>
      <c r="BL8" s="141" t="str">
        <f t="shared" si="0"/>
        <v/>
      </c>
    </row>
    <row r="9" spans="1:75" s="135" customFormat="1" hidden="1" x14ac:dyDescent="0.55000000000000004">
      <c r="A9" s="646"/>
      <c r="B9" s="135" t="s">
        <v>469</v>
      </c>
      <c r="G9" s="141" t="str">
        <f t="shared" ref="G9:V26" si="1">IF(F8="","","n/a")</f>
        <v/>
      </c>
      <c r="H9" s="141" t="str">
        <f t="shared" si="1"/>
        <v>n/a</v>
      </c>
      <c r="I9" s="141" t="str">
        <f t="shared" si="1"/>
        <v>n/a</v>
      </c>
      <c r="J9" s="141" t="str">
        <f t="shared" si="1"/>
        <v>n/a</v>
      </c>
      <c r="K9" s="141" t="str">
        <f t="shared" si="1"/>
        <v>n/a</v>
      </c>
      <c r="L9" s="141" t="str">
        <f t="shared" si="1"/>
        <v>n/a</v>
      </c>
      <c r="M9" s="141" t="str">
        <f t="shared" si="1"/>
        <v>n/a</v>
      </c>
      <c r="N9" s="141" t="str">
        <f t="shared" si="1"/>
        <v>n/a</v>
      </c>
      <c r="O9" s="141" t="str">
        <f t="shared" si="1"/>
        <v>n/a</v>
      </c>
      <c r="P9" s="141" t="str">
        <f t="shared" si="1"/>
        <v>n/a</v>
      </c>
      <c r="Q9" s="141" t="str">
        <f t="shared" si="1"/>
        <v>n/a</v>
      </c>
      <c r="R9" s="141" t="str">
        <f t="shared" si="1"/>
        <v>n/a</v>
      </c>
      <c r="S9" s="141" t="str">
        <f t="shared" si="1"/>
        <v>n/a</v>
      </c>
      <c r="T9" s="141" t="str">
        <f t="shared" si="1"/>
        <v>n/a</v>
      </c>
      <c r="U9" s="141" t="str">
        <f t="shared" si="1"/>
        <v>n/a</v>
      </c>
      <c r="V9" s="141" t="str">
        <f t="shared" si="1"/>
        <v>n/a</v>
      </c>
      <c r="W9" s="141" t="str">
        <f t="shared" si="0"/>
        <v>n/a</v>
      </c>
      <c r="X9" s="141" t="str">
        <f t="shared" si="0"/>
        <v>n/a</v>
      </c>
      <c r="Y9" s="141" t="str">
        <f t="shared" si="0"/>
        <v>n/a</v>
      </c>
      <c r="Z9" s="141" t="str">
        <f t="shared" si="0"/>
        <v>n/a</v>
      </c>
      <c r="AA9" s="141" t="str">
        <f t="shared" si="0"/>
        <v>n/a</v>
      </c>
      <c r="AB9" s="141" t="str">
        <f t="shared" si="0"/>
        <v>n/a</v>
      </c>
      <c r="AC9" s="141" t="str">
        <f t="shared" si="0"/>
        <v>n/a</v>
      </c>
      <c r="AD9" s="141" t="str">
        <f t="shared" si="0"/>
        <v>n/a</v>
      </c>
      <c r="AE9" s="141" t="str">
        <f t="shared" si="0"/>
        <v>n/a</v>
      </c>
      <c r="AF9" s="141" t="str">
        <f t="shared" si="0"/>
        <v>n/a</v>
      </c>
      <c r="AG9" s="141" t="str">
        <f t="shared" si="0"/>
        <v>n/a</v>
      </c>
      <c r="AH9" s="141" t="str">
        <f t="shared" si="0"/>
        <v>n/a</v>
      </c>
      <c r="AI9" s="141" t="str">
        <f t="shared" si="0"/>
        <v>n/a</v>
      </c>
      <c r="AJ9" s="141" t="str">
        <f t="shared" si="0"/>
        <v>n/a</v>
      </c>
      <c r="AK9" s="141" t="str">
        <f t="shared" si="0"/>
        <v>n/a</v>
      </c>
      <c r="AL9" s="141" t="str">
        <f t="shared" si="0"/>
        <v>n/a</v>
      </c>
      <c r="AM9" s="141" t="str">
        <f t="shared" si="0"/>
        <v>n/a</v>
      </c>
      <c r="AN9" s="141" t="str">
        <f t="shared" si="0"/>
        <v>n/a</v>
      </c>
      <c r="AO9" s="141" t="str">
        <f t="shared" si="0"/>
        <v>n/a</v>
      </c>
      <c r="AP9" s="141" t="str">
        <f t="shared" si="0"/>
        <v>n/a</v>
      </c>
      <c r="AQ9" s="141" t="str">
        <f t="shared" si="0"/>
        <v>n/a</v>
      </c>
      <c r="AR9" s="141" t="str">
        <f t="shared" si="0"/>
        <v>n/a</v>
      </c>
      <c r="AS9" s="141" t="str">
        <f t="shared" si="0"/>
        <v>n/a</v>
      </c>
      <c r="AT9" s="141" t="str">
        <f t="shared" si="0"/>
        <v>n/a</v>
      </c>
      <c r="AU9" s="141" t="str">
        <f t="shared" si="0"/>
        <v>n/a</v>
      </c>
      <c r="AV9" s="141" t="str">
        <f t="shared" si="0"/>
        <v/>
      </c>
      <c r="AW9" s="141" t="str">
        <f t="shared" si="0"/>
        <v/>
      </c>
      <c r="AX9" s="141" t="str">
        <f t="shared" si="0"/>
        <v/>
      </c>
      <c r="AY9" s="141" t="str">
        <f t="shared" si="0"/>
        <v/>
      </c>
      <c r="AZ9" s="141" t="str">
        <f t="shared" si="0"/>
        <v/>
      </c>
      <c r="BA9" s="141" t="str">
        <f t="shared" si="0"/>
        <v/>
      </c>
      <c r="BB9" s="141" t="str">
        <f t="shared" si="0"/>
        <v/>
      </c>
      <c r="BC9" s="141" t="str">
        <f t="shared" si="0"/>
        <v/>
      </c>
      <c r="BD9" s="141" t="str">
        <f t="shared" si="0"/>
        <v/>
      </c>
      <c r="BE9" s="141" t="str">
        <f t="shared" si="0"/>
        <v/>
      </c>
      <c r="BF9" s="141" t="str">
        <f t="shared" si="0"/>
        <v/>
      </c>
      <c r="BG9" s="141" t="str">
        <f t="shared" si="0"/>
        <v/>
      </c>
      <c r="BH9" s="141" t="str">
        <f t="shared" si="0"/>
        <v/>
      </c>
      <c r="BI9" s="141" t="str">
        <f t="shared" si="0"/>
        <v/>
      </c>
      <c r="BJ9" s="141" t="str">
        <f t="shared" si="0"/>
        <v/>
      </c>
      <c r="BK9" s="141" t="str">
        <f t="shared" si="0"/>
        <v/>
      </c>
      <c r="BL9" s="141" t="str">
        <f t="shared" si="0"/>
        <v/>
      </c>
    </row>
    <row r="10" spans="1:75" s="135" customFormat="1" hidden="1" x14ac:dyDescent="0.55000000000000004">
      <c r="A10" s="646"/>
      <c r="B10" s="135" t="s">
        <v>470</v>
      </c>
      <c r="G10" s="141" t="str">
        <f t="shared" si="1"/>
        <v/>
      </c>
      <c r="H10" s="141" t="str">
        <f t="shared" si="0"/>
        <v/>
      </c>
      <c r="I10" s="141" t="str">
        <f t="shared" si="0"/>
        <v>n/a</v>
      </c>
      <c r="J10" s="141" t="str">
        <f t="shared" si="0"/>
        <v>n/a</v>
      </c>
      <c r="K10" s="141" t="str">
        <f t="shared" si="0"/>
        <v>n/a</v>
      </c>
      <c r="L10" s="141" t="str">
        <f t="shared" si="0"/>
        <v>n/a</v>
      </c>
      <c r="M10" s="141" t="str">
        <f t="shared" si="0"/>
        <v>n/a</v>
      </c>
      <c r="N10" s="141" t="str">
        <f t="shared" si="0"/>
        <v>n/a</v>
      </c>
      <c r="O10" s="141" t="str">
        <f t="shared" si="0"/>
        <v>n/a</v>
      </c>
      <c r="P10" s="141" t="str">
        <f t="shared" si="0"/>
        <v>n/a</v>
      </c>
      <c r="Q10" s="141" t="str">
        <f t="shared" si="0"/>
        <v>n/a</v>
      </c>
      <c r="R10" s="141" t="str">
        <f t="shared" si="0"/>
        <v>n/a</v>
      </c>
      <c r="S10" s="141" t="str">
        <f t="shared" si="0"/>
        <v>n/a</v>
      </c>
      <c r="T10" s="141" t="str">
        <f t="shared" si="0"/>
        <v>n/a</v>
      </c>
      <c r="U10" s="141" t="str">
        <f t="shared" si="0"/>
        <v>n/a</v>
      </c>
      <c r="V10" s="141" t="str">
        <f t="shared" si="0"/>
        <v>n/a</v>
      </c>
      <c r="W10" s="141" t="str">
        <f t="shared" si="0"/>
        <v>n/a</v>
      </c>
      <c r="X10" s="141" t="str">
        <f t="shared" si="0"/>
        <v>n/a</v>
      </c>
      <c r="Y10" s="141" t="str">
        <f t="shared" si="0"/>
        <v>n/a</v>
      </c>
      <c r="Z10" s="141" t="str">
        <f t="shared" si="0"/>
        <v>n/a</v>
      </c>
      <c r="AA10" s="141" t="str">
        <f t="shared" si="0"/>
        <v>n/a</v>
      </c>
      <c r="AB10" s="141" t="str">
        <f t="shared" si="0"/>
        <v>n/a</v>
      </c>
      <c r="AC10" s="141" t="str">
        <f t="shared" si="0"/>
        <v>n/a</v>
      </c>
      <c r="AD10" s="141" t="str">
        <f t="shared" si="0"/>
        <v>n/a</v>
      </c>
      <c r="AE10" s="141" t="str">
        <f t="shared" si="0"/>
        <v>n/a</v>
      </c>
      <c r="AF10" s="141" t="str">
        <f t="shared" si="0"/>
        <v>n/a</v>
      </c>
      <c r="AG10" s="141" t="str">
        <f t="shared" si="0"/>
        <v>n/a</v>
      </c>
      <c r="AH10" s="141" t="str">
        <f t="shared" si="0"/>
        <v>n/a</v>
      </c>
      <c r="AI10" s="141" t="str">
        <f t="shared" si="0"/>
        <v>n/a</v>
      </c>
      <c r="AJ10" s="141" t="str">
        <f t="shared" si="0"/>
        <v>n/a</v>
      </c>
      <c r="AK10" s="141" t="str">
        <f t="shared" si="0"/>
        <v>n/a</v>
      </c>
      <c r="AL10" s="141" t="str">
        <f t="shared" si="0"/>
        <v>n/a</v>
      </c>
      <c r="AM10" s="141" t="str">
        <f t="shared" si="0"/>
        <v>n/a</v>
      </c>
      <c r="AN10" s="141" t="str">
        <f t="shared" si="0"/>
        <v>n/a</v>
      </c>
      <c r="AO10" s="141" t="str">
        <f t="shared" si="0"/>
        <v>n/a</v>
      </c>
      <c r="AP10" s="141" t="str">
        <f t="shared" si="0"/>
        <v>n/a</v>
      </c>
      <c r="AQ10" s="141" t="str">
        <f t="shared" si="0"/>
        <v>n/a</v>
      </c>
      <c r="AR10" s="141" t="str">
        <f t="shared" si="0"/>
        <v>n/a</v>
      </c>
      <c r="AS10" s="141" t="str">
        <f t="shared" si="0"/>
        <v>n/a</v>
      </c>
      <c r="AT10" s="141" t="str">
        <f t="shared" si="0"/>
        <v>n/a</v>
      </c>
      <c r="AU10" s="141" t="str">
        <f t="shared" si="0"/>
        <v>n/a</v>
      </c>
      <c r="AV10" s="141" t="str">
        <f t="shared" si="0"/>
        <v>n/a</v>
      </c>
      <c r="AW10" s="141" t="str">
        <f t="shared" si="0"/>
        <v/>
      </c>
      <c r="AX10" s="141" t="str">
        <f t="shared" si="0"/>
        <v/>
      </c>
      <c r="AY10" s="141" t="str">
        <f t="shared" si="0"/>
        <v/>
      </c>
      <c r="AZ10" s="141" t="str">
        <f t="shared" si="0"/>
        <v/>
      </c>
      <c r="BA10" s="141" t="str">
        <f t="shared" si="0"/>
        <v/>
      </c>
      <c r="BB10" s="141" t="str">
        <f t="shared" si="0"/>
        <v/>
      </c>
      <c r="BC10" s="141" t="str">
        <f t="shared" si="0"/>
        <v/>
      </c>
      <c r="BD10" s="141" t="str">
        <f t="shared" si="0"/>
        <v/>
      </c>
      <c r="BE10" s="141" t="str">
        <f t="shared" si="0"/>
        <v/>
      </c>
      <c r="BF10" s="141" t="str">
        <f t="shared" si="0"/>
        <v/>
      </c>
      <c r="BG10" s="141" t="str">
        <f t="shared" si="0"/>
        <v/>
      </c>
      <c r="BH10" s="141" t="str">
        <f t="shared" si="0"/>
        <v/>
      </c>
      <c r="BI10" s="141" t="str">
        <f t="shared" si="0"/>
        <v/>
      </c>
      <c r="BJ10" s="141" t="str">
        <f t="shared" si="0"/>
        <v/>
      </c>
      <c r="BK10" s="141" t="str">
        <f t="shared" si="0"/>
        <v/>
      </c>
      <c r="BL10" s="141" t="str">
        <f t="shared" si="0"/>
        <v/>
      </c>
    </row>
    <row r="11" spans="1:75" s="135" customFormat="1" hidden="1" x14ac:dyDescent="0.55000000000000004">
      <c r="A11" s="646"/>
      <c r="B11" s="135" t="s">
        <v>471</v>
      </c>
      <c r="G11" s="141" t="str">
        <f t="shared" si="1"/>
        <v/>
      </c>
      <c r="H11" s="141" t="str">
        <f t="shared" si="0"/>
        <v/>
      </c>
      <c r="I11" s="141" t="str">
        <f t="shared" si="0"/>
        <v/>
      </c>
      <c r="J11" s="141" t="str">
        <f t="shared" si="0"/>
        <v>n/a</v>
      </c>
      <c r="K11" s="141" t="str">
        <f t="shared" si="0"/>
        <v>n/a</v>
      </c>
      <c r="L11" s="141" t="str">
        <f t="shared" si="0"/>
        <v>n/a</v>
      </c>
      <c r="M11" s="141" t="str">
        <f t="shared" si="0"/>
        <v>n/a</v>
      </c>
      <c r="N11" s="141" t="str">
        <f t="shared" si="0"/>
        <v>n/a</v>
      </c>
      <c r="O11" s="141" t="str">
        <f t="shared" si="0"/>
        <v>n/a</v>
      </c>
      <c r="P11" s="141" t="str">
        <f t="shared" si="0"/>
        <v>n/a</v>
      </c>
      <c r="Q11" s="141" t="str">
        <f t="shared" si="0"/>
        <v>n/a</v>
      </c>
      <c r="R11" s="141" t="str">
        <f t="shared" si="0"/>
        <v>n/a</v>
      </c>
      <c r="S11" s="141" t="str">
        <f t="shared" si="0"/>
        <v>n/a</v>
      </c>
      <c r="T11" s="141" t="str">
        <f t="shared" si="0"/>
        <v>n/a</v>
      </c>
      <c r="U11" s="141" t="str">
        <f t="shared" si="0"/>
        <v>n/a</v>
      </c>
      <c r="V11" s="141" t="str">
        <f t="shared" si="0"/>
        <v>n/a</v>
      </c>
      <c r="W11" s="141" t="str">
        <f t="shared" si="0"/>
        <v>n/a</v>
      </c>
      <c r="X11" s="141" t="str">
        <f t="shared" si="0"/>
        <v>n/a</v>
      </c>
      <c r="Y11" s="141" t="str">
        <f t="shared" si="0"/>
        <v>n/a</v>
      </c>
      <c r="Z11" s="141" t="str">
        <f t="shared" si="0"/>
        <v>n/a</v>
      </c>
      <c r="AA11" s="141" t="str">
        <f t="shared" si="0"/>
        <v>n/a</v>
      </c>
      <c r="AB11" s="141" t="str">
        <f t="shared" si="0"/>
        <v>n/a</v>
      </c>
      <c r="AC11" s="141" t="str">
        <f t="shared" si="0"/>
        <v>n/a</v>
      </c>
      <c r="AD11" s="141" t="str">
        <f t="shared" si="0"/>
        <v>n/a</v>
      </c>
      <c r="AE11" s="141" t="str">
        <f t="shared" si="0"/>
        <v>n/a</v>
      </c>
      <c r="AF11" s="141" t="str">
        <f t="shared" si="0"/>
        <v>n/a</v>
      </c>
      <c r="AG11" s="141" t="str">
        <f t="shared" si="0"/>
        <v>n/a</v>
      </c>
      <c r="AH11" s="141" t="str">
        <f t="shared" si="0"/>
        <v>n/a</v>
      </c>
      <c r="AI11" s="141" t="str">
        <f t="shared" si="0"/>
        <v>n/a</v>
      </c>
      <c r="AJ11" s="141" t="str">
        <f t="shared" si="0"/>
        <v>n/a</v>
      </c>
      <c r="AK11" s="141" t="str">
        <f t="shared" si="0"/>
        <v>n/a</v>
      </c>
      <c r="AL11" s="141" t="str">
        <f t="shared" si="0"/>
        <v>n/a</v>
      </c>
      <c r="AM11" s="141" t="str">
        <f t="shared" si="0"/>
        <v>n/a</v>
      </c>
      <c r="AN11" s="141" t="str">
        <f t="shared" si="0"/>
        <v>n/a</v>
      </c>
      <c r="AO11" s="141" t="str">
        <f t="shared" si="0"/>
        <v>n/a</v>
      </c>
      <c r="AP11" s="141" t="str">
        <f t="shared" si="0"/>
        <v>n/a</v>
      </c>
      <c r="AQ11" s="141" t="str">
        <f t="shared" si="0"/>
        <v>n/a</v>
      </c>
      <c r="AR11" s="141" t="str">
        <f t="shared" si="0"/>
        <v>n/a</v>
      </c>
      <c r="AS11" s="141" t="str">
        <f t="shared" si="0"/>
        <v>n/a</v>
      </c>
      <c r="AT11" s="141" t="str">
        <f t="shared" si="0"/>
        <v>n/a</v>
      </c>
      <c r="AU11" s="141" t="str">
        <f t="shared" si="0"/>
        <v>n/a</v>
      </c>
      <c r="AV11" s="141" t="str">
        <f t="shared" si="0"/>
        <v>n/a</v>
      </c>
      <c r="AW11" s="141" t="str">
        <f t="shared" si="0"/>
        <v>n/a</v>
      </c>
      <c r="AX11" s="141" t="str">
        <f t="shared" si="0"/>
        <v/>
      </c>
      <c r="AY11" s="141" t="str">
        <f t="shared" si="0"/>
        <v/>
      </c>
      <c r="AZ11" s="141" t="str">
        <f t="shared" si="0"/>
        <v/>
      </c>
      <c r="BA11" s="141" t="str">
        <f t="shared" si="0"/>
        <v/>
      </c>
      <c r="BB11" s="141" t="str">
        <f t="shared" si="0"/>
        <v/>
      </c>
      <c r="BC11" s="141" t="str">
        <f t="shared" si="0"/>
        <v/>
      </c>
      <c r="BD11" s="141" t="str">
        <f t="shared" si="0"/>
        <v/>
      </c>
      <c r="BE11" s="141" t="str">
        <f t="shared" si="0"/>
        <v/>
      </c>
      <c r="BF11" s="141" t="str">
        <f t="shared" si="0"/>
        <v/>
      </c>
      <c r="BG11" s="141" t="str">
        <f t="shared" si="0"/>
        <v/>
      </c>
      <c r="BH11" s="141" t="str">
        <f t="shared" si="0"/>
        <v/>
      </c>
      <c r="BI11" s="141" t="str">
        <f t="shared" si="0"/>
        <v/>
      </c>
      <c r="BJ11" s="141" t="str">
        <f t="shared" si="0"/>
        <v/>
      </c>
      <c r="BK11" s="141" t="str">
        <f t="shared" si="0"/>
        <v/>
      </c>
      <c r="BL11" s="141" t="str">
        <f t="shared" si="0"/>
        <v/>
      </c>
    </row>
    <row r="12" spans="1:75" s="135" customFormat="1" hidden="1" x14ac:dyDescent="0.55000000000000004">
      <c r="A12" s="646"/>
      <c r="B12" s="135" t="s">
        <v>472</v>
      </c>
      <c r="G12" s="141" t="str">
        <f t="shared" si="1"/>
        <v/>
      </c>
      <c r="H12" s="141" t="str">
        <f t="shared" si="0"/>
        <v/>
      </c>
      <c r="I12" s="141" t="str">
        <f t="shared" si="0"/>
        <v/>
      </c>
      <c r="J12" s="141" t="str">
        <f t="shared" si="0"/>
        <v/>
      </c>
      <c r="K12" s="141" t="str">
        <f t="shared" si="0"/>
        <v>n/a</v>
      </c>
      <c r="L12" s="141" t="str">
        <f t="shared" si="0"/>
        <v>n/a</v>
      </c>
      <c r="M12" s="141" t="str">
        <f t="shared" si="0"/>
        <v>n/a</v>
      </c>
      <c r="N12" s="141" t="str">
        <f t="shared" si="0"/>
        <v>n/a</v>
      </c>
      <c r="O12" s="141" t="str">
        <f t="shared" si="0"/>
        <v>n/a</v>
      </c>
      <c r="P12" s="141" t="str">
        <f t="shared" si="0"/>
        <v>n/a</v>
      </c>
      <c r="Q12" s="141" t="str">
        <f t="shared" si="0"/>
        <v>n/a</v>
      </c>
      <c r="R12" s="141" t="str">
        <f t="shared" si="0"/>
        <v>n/a</v>
      </c>
      <c r="S12" s="141" t="str">
        <f t="shared" si="0"/>
        <v>n/a</v>
      </c>
      <c r="T12" s="141" t="str">
        <f t="shared" si="0"/>
        <v>n/a</v>
      </c>
      <c r="U12" s="141" t="str">
        <f t="shared" si="0"/>
        <v>n/a</v>
      </c>
      <c r="V12" s="141" t="str">
        <f t="shared" si="0"/>
        <v>n/a</v>
      </c>
      <c r="W12" s="141" t="str">
        <f t="shared" si="0"/>
        <v>n/a</v>
      </c>
      <c r="X12" s="141" t="str">
        <f t="shared" si="0"/>
        <v>n/a</v>
      </c>
      <c r="Y12" s="141" t="str">
        <f t="shared" si="0"/>
        <v>n/a</v>
      </c>
      <c r="Z12" s="141" t="str">
        <f t="shared" si="0"/>
        <v>n/a</v>
      </c>
      <c r="AA12" s="141" t="str">
        <f t="shared" si="0"/>
        <v>n/a</v>
      </c>
      <c r="AB12" s="141" t="str">
        <f t="shared" si="0"/>
        <v>n/a</v>
      </c>
      <c r="AC12" s="141" t="str">
        <f t="shared" si="0"/>
        <v>n/a</v>
      </c>
      <c r="AD12" s="141" t="str">
        <f t="shared" si="0"/>
        <v>n/a</v>
      </c>
      <c r="AE12" s="141" t="str">
        <f t="shared" si="0"/>
        <v>n/a</v>
      </c>
      <c r="AF12" s="141" t="str">
        <f t="shared" si="0"/>
        <v>n/a</v>
      </c>
      <c r="AG12" s="141" t="str">
        <f t="shared" si="0"/>
        <v>n/a</v>
      </c>
      <c r="AH12" s="141" t="str">
        <f t="shared" si="0"/>
        <v>n/a</v>
      </c>
      <c r="AI12" s="141" t="str">
        <f t="shared" si="0"/>
        <v>n/a</v>
      </c>
      <c r="AJ12" s="141" t="str">
        <f t="shared" si="0"/>
        <v>n/a</v>
      </c>
      <c r="AK12" s="141" t="str">
        <f t="shared" si="0"/>
        <v>n/a</v>
      </c>
      <c r="AL12" s="141" t="str">
        <f t="shared" si="0"/>
        <v>n/a</v>
      </c>
      <c r="AM12" s="141" t="str">
        <f t="shared" si="0"/>
        <v>n/a</v>
      </c>
      <c r="AN12" s="141" t="str">
        <f t="shared" si="0"/>
        <v>n/a</v>
      </c>
      <c r="AO12" s="141" t="str">
        <f t="shared" si="0"/>
        <v>n/a</v>
      </c>
      <c r="AP12" s="141" t="str">
        <f t="shared" si="0"/>
        <v>n/a</v>
      </c>
      <c r="AQ12" s="141" t="str">
        <f t="shared" si="0"/>
        <v>n/a</v>
      </c>
      <c r="AR12" s="141" t="str">
        <f t="shared" si="0"/>
        <v>n/a</v>
      </c>
      <c r="AS12" s="141" t="str">
        <f t="shared" si="0"/>
        <v>n/a</v>
      </c>
      <c r="AT12" s="141" t="str">
        <f t="shared" si="0"/>
        <v>n/a</v>
      </c>
      <c r="AU12" s="141" t="str">
        <f t="shared" si="0"/>
        <v>n/a</v>
      </c>
      <c r="AV12" s="141" t="str">
        <f t="shared" si="0"/>
        <v>n/a</v>
      </c>
      <c r="AW12" s="141" t="str">
        <f t="shared" si="0"/>
        <v>n/a</v>
      </c>
      <c r="AX12" s="141" t="str">
        <f t="shared" ref="H12:BL17" si="2">IF(AW11="","","n/a")</f>
        <v>n/a</v>
      </c>
      <c r="AY12" s="141" t="str">
        <f t="shared" si="2"/>
        <v/>
      </c>
      <c r="AZ12" s="141" t="str">
        <f t="shared" si="2"/>
        <v/>
      </c>
      <c r="BA12" s="141" t="str">
        <f t="shared" si="2"/>
        <v/>
      </c>
      <c r="BB12" s="141" t="str">
        <f t="shared" si="2"/>
        <v/>
      </c>
      <c r="BC12" s="141" t="str">
        <f t="shared" si="2"/>
        <v/>
      </c>
      <c r="BD12" s="141" t="str">
        <f t="shared" si="2"/>
        <v/>
      </c>
      <c r="BE12" s="141" t="str">
        <f t="shared" si="2"/>
        <v/>
      </c>
      <c r="BF12" s="141" t="str">
        <f t="shared" si="2"/>
        <v/>
      </c>
      <c r="BG12" s="141" t="str">
        <f t="shared" si="2"/>
        <v/>
      </c>
      <c r="BH12" s="141" t="str">
        <f t="shared" si="2"/>
        <v/>
      </c>
      <c r="BI12" s="141" t="str">
        <f t="shared" si="2"/>
        <v/>
      </c>
      <c r="BJ12" s="141" t="str">
        <f t="shared" si="2"/>
        <v/>
      </c>
      <c r="BK12" s="141" t="str">
        <f t="shared" si="2"/>
        <v/>
      </c>
      <c r="BL12" s="141" t="str">
        <f t="shared" si="2"/>
        <v/>
      </c>
    </row>
    <row r="13" spans="1:75" s="135" customFormat="1" hidden="1" x14ac:dyDescent="0.55000000000000004">
      <c r="A13" s="646"/>
      <c r="B13" s="135" t="s">
        <v>473</v>
      </c>
      <c r="G13" s="141" t="str">
        <f t="shared" si="1"/>
        <v/>
      </c>
      <c r="H13" s="141" t="str">
        <f t="shared" si="2"/>
        <v/>
      </c>
      <c r="I13" s="141" t="str">
        <f t="shared" si="2"/>
        <v/>
      </c>
      <c r="J13" s="141" t="str">
        <f t="shared" si="2"/>
        <v/>
      </c>
      <c r="K13" s="141" t="str">
        <f t="shared" si="2"/>
        <v/>
      </c>
      <c r="L13" s="141" t="str">
        <f t="shared" si="2"/>
        <v>n/a</v>
      </c>
      <c r="M13" s="141" t="str">
        <f t="shared" si="2"/>
        <v>n/a</v>
      </c>
      <c r="N13" s="141" t="str">
        <f t="shared" si="2"/>
        <v>n/a</v>
      </c>
      <c r="O13" s="141" t="str">
        <f t="shared" si="2"/>
        <v>n/a</v>
      </c>
      <c r="P13" s="141" t="str">
        <f t="shared" si="2"/>
        <v>n/a</v>
      </c>
      <c r="Q13" s="141" t="str">
        <f t="shared" si="2"/>
        <v>n/a</v>
      </c>
      <c r="R13" s="141" t="str">
        <f t="shared" si="2"/>
        <v>n/a</v>
      </c>
      <c r="S13" s="141" t="str">
        <f t="shared" si="2"/>
        <v>n/a</v>
      </c>
      <c r="T13" s="141" t="str">
        <f t="shared" si="2"/>
        <v>n/a</v>
      </c>
      <c r="U13" s="141" t="str">
        <f t="shared" si="2"/>
        <v>n/a</v>
      </c>
      <c r="V13" s="141" t="str">
        <f t="shared" si="2"/>
        <v>n/a</v>
      </c>
      <c r="W13" s="141" t="str">
        <f t="shared" si="2"/>
        <v>n/a</v>
      </c>
      <c r="X13" s="141" t="str">
        <f t="shared" si="2"/>
        <v>n/a</v>
      </c>
      <c r="Y13" s="141" t="str">
        <f t="shared" si="2"/>
        <v>n/a</v>
      </c>
      <c r="Z13" s="141" t="str">
        <f t="shared" si="2"/>
        <v>n/a</v>
      </c>
      <c r="AA13" s="141" t="str">
        <f t="shared" si="2"/>
        <v>n/a</v>
      </c>
      <c r="AB13" s="141" t="str">
        <f t="shared" si="2"/>
        <v>n/a</v>
      </c>
      <c r="AC13" s="141" t="str">
        <f t="shared" si="2"/>
        <v>n/a</v>
      </c>
      <c r="AD13" s="141" t="str">
        <f t="shared" si="2"/>
        <v>n/a</v>
      </c>
      <c r="AE13" s="141" t="str">
        <f t="shared" si="2"/>
        <v>n/a</v>
      </c>
      <c r="AF13" s="141" t="str">
        <f t="shared" si="2"/>
        <v>n/a</v>
      </c>
      <c r="AG13" s="141" t="str">
        <f t="shared" si="2"/>
        <v>n/a</v>
      </c>
      <c r="AH13" s="141" t="str">
        <f t="shared" si="2"/>
        <v>n/a</v>
      </c>
      <c r="AI13" s="141" t="str">
        <f t="shared" si="2"/>
        <v>n/a</v>
      </c>
      <c r="AJ13" s="141" t="str">
        <f t="shared" si="2"/>
        <v>n/a</v>
      </c>
      <c r="AK13" s="141" t="str">
        <f t="shared" si="2"/>
        <v>n/a</v>
      </c>
      <c r="AL13" s="141" t="str">
        <f t="shared" si="2"/>
        <v>n/a</v>
      </c>
      <c r="AM13" s="141" t="str">
        <f t="shared" si="2"/>
        <v>n/a</v>
      </c>
      <c r="AN13" s="141" t="str">
        <f t="shared" si="2"/>
        <v>n/a</v>
      </c>
      <c r="AO13" s="141" t="str">
        <f t="shared" si="2"/>
        <v>n/a</v>
      </c>
      <c r="AP13" s="141" t="str">
        <f t="shared" si="2"/>
        <v>n/a</v>
      </c>
      <c r="AQ13" s="141" t="str">
        <f t="shared" si="2"/>
        <v>n/a</v>
      </c>
      <c r="AR13" s="141" t="str">
        <f t="shared" si="2"/>
        <v>n/a</v>
      </c>
      <c r="AS13" s="141" t="str">
        <f t="shared" si="2"/>
        <v>n/a</v>
      </c>
      <c r="AT13" s="141" t="str">
        <f t="shared" si="2"/>
        <v>n/a</v>
      </c>
      <c r="AU13" s="141" t="str">
        <f t="shared" si="2"/>
        <v>n/a</v>
      </c>
      <c r="AV13" s="141" t="str">
        <f t="shared" si="2"/>
        <v>n/a</v>
      </c>
      <c r="AW13" s="141" t="str">
        <f t="shared" si="2"/>
        <v>n/a</v>
      </c>
      <c r="AX13" s="141" t="str">
        <f t="shared" si="2"/>
        <v>n/a</v>
      </c>
      <c r="AY13" s="141" t="str">
        <f t="shared" si="2"/>
        <v>n/a</v>
      </c>
      <c r="AZ13" s="141" t="str">
        <f t="shared" si="2"/>
        <v/>
      </c>
      <c r="BA13" s="141" t="str">
        <f t="shared" si="2"/>
        <v/>
      </c>
      <c r="BB13" s="141" t="str">
        <f t="shared" si="2"/>
        <v/>
      </c>
      <c r="BC13" s="141" t="str">
        <f t="shared" si="2"/>
        <v/>
      </c>
      <c r="BD13" s="141" t="str">
        <f t="shared" si="2"/>
        <v/>
      </c>
      <c r="BE13" s="141" t="str">
        <f t="shared" si="2"/>
        <v/>
      </c>
      <c r="BF13" s="141" t="str">
        <f t="shared" si="2"/>
        <v/>
      </c>
      <c r="BG13" s="141" t="str">
        <f t="shared" si="2"/>
        <v/>
      </c>
      <c r="BH13" s="141" t="str">
        <f t="shared" si="2"/>
        <v/>
      </c>
      <c r="BI13" s="141" t="str">
        <f t="shared" si="2"/>
        <v/>
      </c>
      <c r="BJ13" s="141" t="str">
        <f t="shared" si="2"/>
        <v/>
      </c>
      <c r="BK13" s="141" t="str">
        <f t="shared" si="2"/>
        <v/>
      </c>
      <c r="BL13" s="141" t="str">
        <f t="shared" si="2"/>
        <v/>
      </c>
    </row>
    <row r="14" spans="1:75" s="135" customFormat="1" hidden="1" x14ac:dyDescent="0.55000000000000004">
      <c r="A14" s="646"/>
      <c r="B14" s="135" t="s">
        <v>474</v>
      </c>
      <c r="G14" s="141" t="str">
        <f t="shared" si="1"/>
        <v/>
      </c>
      <c r="H14" s="141" t="str">
        <f t="shared" si="2"/>
        <v/>
      </c>
      <c r="I14" s="141" t="str">
        <f t="shared" si="2"/>
        <v/>
      </c>
      <c r="J14" s="141" t="str">
        <f t="shared" si="2"/>
        <v/>
      </c>
      <c r="K14" s="141" t="str">
        <f t="shared" si="2"/>
        <v/>
      </c>
      <c r="L14" s="141" t="str">
        <f t="shared" si="2"/>
        <v/>
      </c>
      <c r="M14" s="141" t="str">
        <f t="shared" si="2"/>
        <v>n/a</v>
      </c>
      <c r="N14" s="141" t="str">
        <f t="shared" si="2"/>
        <v>n/a</v>
      </c>
      <c r="O14" s="141" t="str">
        <f t="shared" si="2"/>
        <v>n/a</v>
      </c>
      <c r="P14" s="141" t="str">
        <f t="shared" si="2"/>
        <v>n/a</v>
      </c>
      <c r="Q14" s="141" t="str">
        <f t="shared" si="2"/>
        <v>n/a</v>
      </c>
      <c r="R14" s="141" t="str">
        <f t="shared" si="2"/>
        <v>n/a</v>
      </c>
      <c r="S14" s="141" t="str">
        <f t="shared" si="2"/>
        <v>n/a</v>
      </c>
      <c r="T14" s="141" t="str">
        <f t="shared" si="2"/>
        <v>n/a</v>
      </c>
      <c r="U14" s="141" t="str">
        <f t="shared" si="2"/>
        <v>n/a</v>
      </c>
      <c r="V14" s="141" t="str">
        <f t="shared" si="2"/>
        <v>n/a</v>
      </c>
      <c r="W14" s="141" t="str">
        <f t="shared" si="2"/>
        <v>n/a</v>
      </c>
      <c r="X14" s="141" t="str">
        <f t="shared" si="2"/>
        <v>n/a</v>
      </c>
      <c r="Y14" s="141" t="str">
        <f t="shared" si="2"/>
        <v>n/a</v>
      </c>
      <c r="Z14" s="141" t="str">
        <f t="shared" si="2"/>
        <v>n/a</v>
      </c>
      <c r="AA14" s="141" t="str">
        <f t="shared" si="2"/>
        <v>n/a</v>
      </c>
      <c r="AB14" s="141" t="str">
        <f t="shared" si="2"/>
        <v>n/a</v>
      </c>
      <c r="AC14" s="141" t="str">
        <f t="shared" si="2"/>
        <v>n/a</v>
      </c>
      <c r="AD14" s="141" t="str">
        <f t="shared" si="2"/>
        <v>n/a</v>
      </c>
      <c r="AE14" s="141" t="str">
        <f t="shared" si="2"/>
        <v>n/a</v>
      </c>
      <c r="AF14" s="141" t="str">
        <f t="shared" si="2"/>
        <v>n/a</v>
      </c>
      <c r="AG14" s="141" t="str">
        <f t="shared" si="2"/>
        <v>n/a</v>
      </c>
      <c r="AH14" s="141" t="str">
        <f t="shared" si="2"/>
        <v>n/a</v>
      </c>
      <c r="AI14" s="141" t="str">
        <f t="shared" si="2"/>
        <v>n/a</v>
      </c>
      <c r="AJ14" s="141" t="str">
        <f t="shared" si="2"/>
        <v>n/a</v>
      </c>
      <c r="AK14" s="141" t="str">
        <f t="shared" si="2"/>
        <v>n/a</v>
      </c>
      <c r="AL14" s="141" t="str">
        <f t="shared" si="2"/>
        <v>n/a</v>
      </c>
      <c r="AM14" s="141" t="str">
        <f t="shared" si="2"/>
        <v>n/a</v>
      </c>
      <c r="AN14" s="141" t="str">
        <f t="shared" si="2"/>
        <v>n/a</v>
      </c>
      <c r="AO14" s="141" t="str">
        <f t="shared" si="2"/>
        <v>n/a</v>
      </c>
      <c r="AP14" s="141" t="str">
        <f t="shared" si="2"/>
        <v>n/a</v>
      </c>
      <c r="AQ14" s="141" t="str">
        <f t="shared" si="2"/>
        <v>n/a</v>
      </c>
      <c r="AR14" s="141" t="str">
        <f t="shared" si="2"/>
        <v>n/a</v>
      </c>
      <c r="AS14" s="141" t="str">
        <f t="shared" si="2"/>
        <v>n/a</v>
      </c>
      <c r="AT14" s="141" t="str">
        <f t="shared" si="2"/>
        <v>n/a</v>
      </c>
      <c r="AU14" s="141" t="str">
        <f t="shared" si="2"/>
        <v>n/a</v>
      </c>
      <c r="AV14" s="141" t="str">
        <f t="shared" si="2"/>
        <v>n/a</v>
      </c>
      <c r="AW14" s="141" t="str">
        <f t="shared" si="2"/>
        <v>n/a</v>
      </c>
      <c r="AX14" s="141" t="str">
        <f t="shared" si="2"/>
        <v>n/a</v>
      </c>
      <c r="AY14" s="141" t="str">
        <f t="shared" si="2"/>
        <v>n/a</v>
      </c>
      <c r="AZ14" s="141" t="str">
        <f t="shared" si="2"/>
        <v>n/a</v>
      </c>
      <c r="BA14" s="141" t="str">
        <f t="shared" si="2"/>
        <v/>
      </c>
      <c r="BB14" s="141" t="str">
        <f t="shared" si="2"/>
        <v/>
      </c>
      <c r="BC14" s="141" t="str">
        <f t="shared" si="2"/>
        <v/>
      </c>
      <c r="BD14" s="141" t="str">
        <f t="shared" si="2"/>
        <v/>
      </c>
      <c r="BE14" s="141" t="str">
        <f t="shared" si="2"/>
        <v/>
      </c>
      <c r="BF14" s="141" t="str">
        <f t="shared" si="2"/>
        <v/>
      </c>
      <c r="BG14" s="141" t="str">
        <f t="shared" si="2"/>
        <v/>
      </c>
      <c r="BH14" s="141" t="str">
        <f t="shared" si="2"/>
        <v/>
      </c>
      <c r="BI14" s="141" t="str">
        <f t="shared" si="2"/>
        <v/>
      </c>
      <c r="BJ14" s="141" t="str">
        <f t="shared" si="2"/>
        <v/>
      </c>
      <c r="BK14" s="141" t="str">
        <f t="shared" si="2"/>
        <v/>
      </c>
      <c r="BL14" s="141" t="str">
        <f t="shared" si="2"/>
        <v/>
      </c>
    </row>
    <row r="15" spans="1:75" s="135" customFormat="1" hidden="1" x14ac:dyDescent="0.55000000000000004">
      <c r="A15" s="646"/>
      <c r="B15" s="135" t="s">
        <v>475</v>
      </c>
      <c r="G15" s="141" t="str">
        <f t="shared" si="1"/>
        <v/>
      </c>
      <c r="H15" s="141" t="str">
        <f t="shared" si="2"/>
        <v/>
      </c>
      <c r="I15" s="141" t="str">
        <f t="shared" si="2"/>
        <v/>
      </c>
      <c r="J15" s="141" t="str">
        <f t="shared" si="2"/>
        <v/>
      </c>
      <c r="K15" s="141" t="str">
        <f t="shared" si="2"/>
        <v/>
      </c>
      <c r="L15" s="141" t="str">
        <f t="shared" si="2"/>
        <v/>
      </c>
      <c r="M15" s="141" t="str">
        <f t="shared" si="2"/>
        <v/>
      </c>
      <c r="N15" s="141" t="str">
        <f t="shared" si="2"/>
        <v>n/a</v>
      </c>
      <c r="O15" s="141" t="str">
        <f t="shared" si="2"/>
        <v>n/a</v>
      </c>
      <c r="P15" s="141" t="str">
        <f t="shared" si="2"/>
        <v>n/a</v>
      </c>
      <c r="Q15" s="141" t="str">
        <f t="shared" si="2"/>
        <v>n/a</v>
      </c>
      <c r="R15" s="141" t="str">
        <f t="shared" si="2"/>
        <v>n/a</v>
      </c>
      <c r="S15" s="141" t="str">
        <f t="shared" si="2"/>
        <v>n/a</v>
      </c>
      <c r="T15" s="141" t="str">
        <f t="shared" si="2"/>
        <v>n/a</v>
      </c>
      <c r="U15" s="141" t="str">
        <f t="shared" si="2"/>
        <v>n/a</v>
      </c>
      <c r="V15" s="141" t="str">
        <f t="shared" si="2"/>
        <v>n/a</v>
      </c>
      <c r="W15" s="141" t="str">
        <f t="shared" si="2"/>
        <v>n/a</v>
      </c>
      <c r="X15" s="141" t="str">
        <f t="shared" si="2"/>
        <v>n/a</v>
      </c>
      <c r="Y15" s="141" t="str">
        <f t="shared" si="2"/>
        <v>n/a</v>
      </c>
      <c r="Z15" s="141" t="str">
        <f t="shared" si="2"/>
        <v>n/a</v>
      </c>
      <c r="AA15" s="141" t="str">
        <f t="shared" si="2"/>
        <v>n/a</v>
      </c>
      <c r="AB15" s="141" t="str">
        <f t="shared" si="2"/>
        <v>n/a</v>
      </c>
      <c r="AC15" s="141" t="str">
        <f t="shared" si="2"/>
        <v>n/a</v>
      </c>
      <c r="AD15" s="141" t="str">
        <f t="shared" si="2"/>
        <v>n/a</v>
      </c>
      <c r="AE15" s="141" t="str">
        <f t="shared" si="2"/>
        <v>n/a</v>
      </c>
      <c r="AF15" s="141" t="str">
        <f t="shared" si="2"/>
        <v>n/a</v>
      </c>
      <c r="AG15" s="141" t="str">
        <f t="shared" si="2"/>
        <v>n/a</v>
      </c>
      <c r="AH15" s="141" t="str">
        <f t="shared" si="2"/>
        <v>n/a</v>
      </c>
      <c r="AI15" s="141" t="str">
        <f t="shared" si="2"/>
        <v>n/a</v>
      </c>
      <c r="AJ15" s="141" t="str">
        <f t="shared" si="2"/>
        <v>n/a</v>
      </c>
      <c r="AK15" s="141" t="str">
        <f t="shared" si="2"/>
        <v>n/a</v>
      </c>
      <c r="AL15" s="141" t="str">
        <f t="shared" si="2"/>
        <v>n/a</v>
      </c>
      <c r="AM15" s="141" t="str">
        <f t="shared" si="2"/>
        <v>n/a</v>
      </c>
      <c r="AN15" s="141" t="str">
        <f t="shared" si="2"/>
        <v>n/a</v>
      </c>
      <c r="AO15" s="141" t="str">
        <f t="shared" si="2"/>
        <v>n/a</v>
      </c>
      <c r="AP15" s="141" t="str">
        <f t="shared" si="2"/>
        <v>n/a</v>
      </c>
      <c r="AQ15" s="141" t="str">
        <f t="shared" si="2"/>
        <v>n/a</v>
      </c>
      <c r="AR15" s="141" t="str">
        <f t="shared" si="2"/>
        <v>n/a</v>
      </c>
      <c r="AS15" s="141" t="str">
        <f t="shared" si="2"/>
        <v>n/a</v>
      </c>
      <c r="AT15" s="141" t="str">
        <f t="shared" si="2"/>
        <v>n/a</v>
      </c>
      <c r="AU15" s="141" t="str">
        <f t="shared" si="2"/>
        <v>n/a</v>
      </c>
      <c r="AV15" s="141" t="str">
        <f t="shared" si="2"/>
        <v>n/a</v>
      </c>
      <c r="AW15" s="141" t="str">
        <f t="shared" si="2"/>
        <v>n/a</v>
      </c>
      <c r="AX15" s="141" t="str">
        <f t="shared" si="2"/>
        <v>n/a</v>
      </c>
      <c r="AY15" s="141" t="str">
        <f t="shared" si="2"/>
        <v>n/a</v>
      </c>
      <c r="AZ15" s="141" t="str">
        <f t="shared" si="2"/>
        <v>n/a</v>
      </c>
      <c r="BA15" s="141" t="str">
        <f t="shared" si="2"/>
        <v>n/a</v>
      </c>
      <c r="BB15" s="141" t="str">
        <f t="shared" si="2"/>
        <v/>
      </c>
      <c r="BC15" s="141" t="str">
        <f t="shared" si="2"/>
        <v/>
      </c>
      <c r="BD15" s="141" t="str">
        <f t="shared" si="2"/>
        <v/>
      </c>
      <c r="BE15" s="141" t="str">
        <f t="shared" si="2"/>
        <v/>
      </c>
      <c r="BF15" s="141" t="str">
        <f t="shared" si="2"/>
        <v/>
      </c>
      <c r="BG15" s="141" t="str">
        <f t="shared" si="2"/>
        <v/>
      </c>
      <c r="BH15" s="141" t="str">
        <f t="shared" si="2"/>
        <v/>
      </c>
      <c r="BI15" s="141" t="str">
        <f t="shared" si="2"/>
        <v/>
      </c>
      <c r="BJ15" s="141" t="str">
        <f t="shared" si="2"/>
        <v/>
      </c>
      <c r="BK15" s="141" t="str">
        <f t="shared" si="2"/>
        <v/>
      </c>
      <c r="BL15" s="141" t="str">
        <f t="shared" si="2"/>
        <v/>
      </c>
    </row>
    <row r="16" spans="1:75" s="135" customFormat="1" hidden="1" x14ac:dyDescent="0.55000000000000004">
      <c r="A16" s="646"/>
      <c r="B16" s="135" t="s">
        <v>476</v>
      </c>
      <c r="G16" s="141" t="str">
        <f t="shared" si="1"/>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n/a</v>
      </c>
      <c r="P16" s="141" t="str">
        <f t="shared" si="2"/>
        <v>n/a</v>
      </c>
      <c r="Q16" s="141" t="str">
        <f t="shared" si="2"/>
        <v>n/a</v>
      </c>
      <c r="R16" s="141" t="str">
        <f t="shared" si="2"/>
        <v>n/a</v>
      </c>
      <c r="S16" s="141" t="str">
        <f t="shared" si="2"/>
        <v>n/a</v>
      </c>
      <c r="T16" s="141" t="str">
        <f t="shared" si="2"/>
        <v>n/a</v>
      </c>
      <c r="U16" s="141" t="str">
        <f t="shared" si="2"/>
        <v>n/a</v>
      </c>
      <c r="V16" s="141" t="str">
        <f t="shared" si="2"/>
        <v>n/a</v>
      </c>
      <c r="W16" s="141" t="str">
        <f t="shared" si="2"/>
        <v>n/a</v>
      </c>
      <c r="X16" s="141" t="str">
        <f t="shared" si="2"/>
        <v>n/a</v>
      </c>
      <c r="Y16" s="141" t="str">
        <f t="shared" si="2"/>
        <v>n/a</v>
      </c>
      <c r="Z16" s="141" t="str">
        <f t="shared" si="2"/>
        <v>n/a</v>
      </c>
      <c r="AA16" s="141" t="str">
        <f t="shared" si="2"/>
        <v>n/a</v>
      </c>
      <c r="AB16" s="141" t="str">
        <f t="shared" si="2"/>
        <v>n/a</v>
      </c>
      <c r="AC16" s="141" t="str">
        <f t="shared" si="2"/>
        <v>n/a</v>
      </c>
      <c r="AD16" s="141" t="str">
        <f t="shared" si="2"/>
        <v>n/a</v>
      </c>
      <c r="AE16" s="141" t="str">
        <f t="shared" si="2"/>
        <v>n/a</v>
      </c>
      <c r="AF16" s="141" t="str">
        <f t="shared" si="2"/>
        <v>n/a</v>
      </c>
      <c r="AG16" s="141" t="str">
        <f t="shared" si="2"/>
        <v>n/a</v>
      </c>
      <c r="AH16" s="141" t="str">
        <f t="shared" si="2"/>
        <v>n/a</v>
      </c>
      <c r="AI16" s="141" t="str">
        <f t="shared" si="2"/>
        <v>n/a</v>
      </c>
      <c r="AJ16" s="141" t="str">
        <f t="shared" si="2"/>
        <v>n/a</v>
      </c>
      <c r="AK16" s="141" t="str">
        <f t="shared" si="2"/>
        <v>n/a</v>
      </c>
      <c r="AL16" s="141" t="str">
        <f t="shared" si="2"/>
        <v>n/a</v>
      </c>
      <c r="AM16" s="141" t="str">
        <f t="shared" si="2"/>
        <v>n/a</v>
      </c>
      <c r="AN16" s="141" t="str">
        <f t="shared" si="2"/>
        <v>n/a</v>
      </c>
      <c r="AO16" s="141" t="str">
        <f t="shared" si="2"/>
        <v>n/a</v>
      </c>
      <c r="AP16" s="141" t="str">
        <f t="shared" si="2"/>
        <v>n/a</v>
      </c>
      <c r="AQ16" s="141" t="str">
        <f t="shared" si="2"/>
        <v>n/a</v>
      </c>
      <c r="AR16" s="141" t="str">
        <f t="shared" si="2"/>
        <v>n/a</v>
      </c>
      <c r="AS16" s="141" t="str">
        <f t="shared" si="2"/>
        <v>n/a</v>
      </c>
      <c r="AT16" s="141" t="str">
        <f t="shared" si="2"/>
        <v>n/a</v>
      </c>
      <c r="AU16" s="141" t="str">
        <f t="shared" si="2"/>
        <v>n/a</v>
      </c>
      <c r="AV16" s="141" t="str">
        <f t="shared" si="2"/>
        <v>n/a</v>
      </c>
      <c r="AW16" s="141" t="str">
        <f t="shared" si="2"/>
        <v>n/a</v>
      </c>
      <c r="AX16" s="141" t="str">
        <f t="shared" si="2"/>
        <v>n/a</v>
      </c>
      <c r="AY16" s="141" t="str">
        <f t="shared" si="2"/>
        <v>n/a</v>
      </c>
      <c r="AZ16" s="141" t="str">
        <f t="shared" si="2"/>
        <v>n/a</v>
      </c>
      <c r="BA16" s="141" t="str">
        <f t="shared" si="2"/>
        <v>n/a</v>
      </c>
      <c r="BB16" s="141" t="str">
        <f t="shared" si="2"/>
        <v>n/a</v>
      </c>
      <c r="BC16" s="141" t="str">
        <f t="shared" si="2"/>
        <v/>
      </c>
      <c r="BD16" s="141" t="str">
        <f t="shared" si="2"/>
        <v/>
      </c>
      <c r="BE16" s="141" t="str">
        <f t="shared" si="2"/>
        <v/>
      </c>
      <c r="BF16" s="141" t="str">
        <f t="shared" si="2"/>
        <v/>
      </c>
      <c r="BG16" s="141" t="str">
        <f t="shared" si="2"/>
        <v/>
      </c>
      <c r="BH16" s="141" t="str">
        <f t="shared" si="2"/>
        <v/>
      </c>
      <c r="BI16" s="141" t="str">
        <f t="shared" si="2"/>
        <v/>
      </c>
      <c r="BJ16" s="141" t="str">
        <f t="shared" si="2"/>
        <v/>
      </c>
      <c r="BK16" s="141" t="str">
        <f t="shared" si="2"/>
        <v/>
      </c>
      <c r="BL16" s="141" t="str">
        <f t="shared" si="2"/>
        <v/>
      </c>
    </row>
    <row r="17" spans="1:72" s="135" customFormat="1" hidden="1" x14ac:dyDescent="0.55000000000000004">
      <c r="A17" s="646"/>
      <c r="B17" s="135" t="s">
        <v>477</v>
      </c>
      <c r="G17" s="141" t="str">
        <f t="shared" si="1"/>
        <v/>
      </c>
      <c r="H17" s="141" t="str">
        <f t="shared" si="2"/>
        <v/>
      </c>
      <c r="I17" s="141" t="str">
        <f t="shared" si="2"/>
        <v/>
      </c>
      <c r="J17" s="141" t="str">
        <f t="shared" si="2"/>
        <v/>
      </c>
      <c r="K17" s="141" t="str">
        <f t="shared" si="2"/>
        <v/>
      </c>
      <c r="L17" s="141" t="str">
        <f t="shared" si="2"/>
        <v/>
      </c>
      <c r="M17" s="141" t="str">
        <f t="shared" si="2"/>
        <v/>
      </c>
      <c r="N17" s="141" t="str">
        <f t="shared" si="2"/>
        <v/>
      </c>
      <c r="O17" s="141" t="str">
        <f t="shared" si="2"/>
        <v/>
      </c>
      <c r="P17" s="141" t="str">
        <f t="shared" si="2"/>
        <v>n/a</v>
      </c>
      <c r="Q17" s="141" t="str">
        <f t="shared" si="2"/>
        <v>n/a</v>
      </c>
      <c r="R17" s="141" t="str">
        <f t="shared" si="2"/>
        <v>n/a</v>
      </c>
      <c r="S17" s="141" t="str">
        <f t="shared" si="2"/>
        <v>n/a</v>
      </c>
      <c r="T17" s="141" t="str">
        <f t="shared" ref="H17:BL21" si="3">IF(S16="","","n/a")</f>
        <v>n/a</v>
      </c>
      <c r="U17" s="141" t="str">
        <f t="shared" si="3"/>
        <v>n/a</v>
      </c>
      <c r="V17" s="141" t="str">
        <f t="shared" si="3"/>
        <v>n/a</v>
      </c>
      <c r="W17" s="141" t="str">
        <f t="shared" si="3"/>
        <v>n/a</v>
      </c>
      <c r="X17" s="141" t="str">
        <f t="shared" si="3"/>
        <v>n/a</v>
      </c>
      <c r="Y17" s="141" t="str">
        <f t="shared" si="3"/>
        <v>n/a</v>
      </c>
      <c r="Z17" s="141" t="str">
        <f t="shared" si="3"/>
        <v>n/a</v>
      </c>
      <c r="AA17" s="141" t="str">
        <f t="shared" si="3"/>
        <v>n/a</v>
      </c>
      <c r="AB17" s="141" t="str">
        <f t="shared" si="3"/>
        <v>n/a</v>
      </c>
      <c r="AC17" s="141" t="str">
        <f t="shared" si="3"/>
        <v>n/a</v>
      </c>
      <c r="AD17" s="141" t="str">
        <f t="shared" si="3"/>
        <v>n/a</v>
      </c>
      <c r="AE17" s="141" t="str">
        <f t="shared" si="3"/>
        <v>n/a</v>
      </c>
      <c r="AF17" s="141" t="str">
        <f t="shared" si="3"/>
        <v>n/a</v>
      </c>
      <c r="AG17" s="141" t="str">
        <f t="shared" si="3"/>
        <v>n/a</v>
      </c>
      <c r="AH17" s="141" t="str">
        <f t="shared" si="3"/>
        <v>n/a</v>
      </c>
      <c r="AI17" s="141" t="str">
        <f t="shared" si="3"/>
        <v>n/a</v>
      </c>
      <c r="AJ17" s="141" t="str">
        <f t="shared" si="3"/>
        <v>n/a</v>
      </c>
      <c r="AK17" s="141" t="str">
        <f t="shared" si="3"/>
        <v>n/a</v>
      </c>
      <c r="AL17" s="141" t="str">
        <f t="shared" si="3"/>
        <v>n/a</v>
      </c>
      <c r="AM17" s="141" t="str">
        <f t="shared" si="3"/>
        <v>n/a</v>
      </c>
      <c r="AN17" s="141" t="str">
        <f t="shared" si="3"/>
        <v>n/a</v>
      </c>
      <c r="AO17" s="141" t="str">
        <f t="shared" si="3"/>
        <v>n/a</v>
      </c>
      <c r="AP17" s="141" t="str">
        <f t="shared" si="3"/>
        <v>n/a</v>
      </c>
      <c r="AQ17" s="141" t="str">
        <f t="shared" si="3"/>
        <v>n/a</v>
      </c>
      <c r="AR17" s="141" t="str">
        <f t="shared" si="3"/>
        <v>n/a</v>
      </c>
      <c r="AS17" s="141" t="str">
        <f t="shared" si="3"/>
        <v>n/a</v>
      </c>
      <c r="AT17" s="141" t="str">
        <f t="shared" si="3"/>
        <v>n/a</v>
      </c>
      <c r="AU17" s="141" t="str">
        <f t="shared" si="3"/>
        <v>n/a</v>
      </c>
      <c r="AV17" s="141" t="str">
        <f t="shared" si="3"/>
        <v>n/a</v>
      </c>
      <c r="AW17" s="141" t="str">
        <f t="shared" si="3"/>
        <v>n/a</v>
      </c>
      <c r="AX17" s="141" t="str">
        <f t="shared" si="3"/>
        <v>n/a</v>
      </c>
      <c r="AY17" s="141" t="str">
        <f t="shared" si="3"/>
        <v>n/a</v>
      </c>
      <c r="AZ17" s="141" t="str">
        <f t="shared" si="3"/>
        <v>n/a</v>
      </c>
      <c r="BA17" s="141" t="str">
        <f t="shared" si="3"/>
        <v>n/a</v>
      </c>
      <c r="BB17" s="141" t="str">
        <f t="shared" si="3"/>
        <v>n/a</v>
      </c>
      <c r="BC17" s="141" t="str">
        <f t="shared" si="3"/>
        <v>n/a</v>
      </c>
      <c r="BD17" s="141" t="str">
        <f t="shared" si="3"/>
        <v/>
      </c>
      <c r="BE17" s="141" t="str">
        <f t="shared" si="3"/>
        <v/>
      </c>
      <c r="BF17" s="141" t="str">
        <f t="shared" si="3"/>
        <v/>
      </c>
      <c r="BG17" s="141" t="str">
        <f t="shared" si="3"/>
        <v/>
      </c>
      <c r="BH17" s="141" t="str">
        <f t="shared" si="3"/>
        <v/>
      </c>
      <c r="BI17" s="141" t="str">
        <f t="shared" si="3"/>
        <v/>
      </c>
      <c r="BJ17" s="141" t="str">
        <f t="shared" si="3"/>
        <v/>
      </c>
      <c r="BK17" s="141" t="str">
        <f t="shared" si="3"/>
        <v/>
      </c>
      <c r="BL17" s="141" t="str">
        <f t="shared" si="3"/>
        <v/>
      </c>
    </row>
    <row r="18" spans="1:72" s="135" customFormat="1" hidden="1" x14ac:dyDescent="0.55000000000000004">
      <c r="A18" s="646"/>
      <c r="B18" s="135" t="s">
        <v>478</v>
      </c>
      <c r="G18" s="141" t="str">
        <f t="shared" si="1"/>
        <v/>
      </c>
      <c r="H18" s="141" t="str">
        <f t="shared" si="3"/>
        <v/>
      </c>
      <c r="I18" s="141" t="str">
        <f t="shared" si="3"/>
        <v/>
      </c>
      <c r="J18" s="141" t="str">
        <f t="shared" si="3"/>
        <v/>
      </c>
      <c r="K18" s="141" t="str">
        <f t="shared" si="3"/>
        <v/>
      </c>
      <c r="L18" s="141" t="str">
        <f t="shared" si="3"/>
        <v/>
      </c>
      <c r="M18" s="141" t="str">
        <f t="shared" si="3"/>
        <v/>
      </c>
      <c r="N18" s="141" t="str">
        <f t="shared" si="3"/>
        <v/>
      </c>
      <c r="O18" s="141" t="str">
        <f t="shared" si="3"/>
        <v/>
      </c>
      <c r="P18" s="141" t="str">
        <f t="shared" si="3"/>
        <v/>
      </c>
      <c r="Q18" s="141" t="str">
        <f t="shared" si="3"/>
        <v>n/a</v>
      </c>
      <c r="R18" s="141" t="str">
        <f t="shared" si="3"/>
        <v>n/a</v>
      </c>
      <c r="S18" s="141" t="str">
        <f t="shared" si="3"/>
        <v>n/a</v>
      </c>
      <c r="T18" s="141" t="str">
        <f t="shared" si="3"/>
        <v>n/a</v>
      </c>
      <c r="U18" s="141" t="str">
        <f t="shared" si="3"/>
        <v>n/a</v>
      </c>
      <c r="V18" s="141" t="str">
        <f t="shared" si="3"/>
        <v>n/a</v>
      </c>
      <c r="W18" s="141" t="str">
        <f t="shared" si="3"/>
        <v>n/a</v>
      </c>
      <c r="X18" s="141" t="str">
        <f t="shared" si="3"/>
        <v>n/a</v>
      </c>
      <c r="Y18" s="141" t="str">
        <f t="shared" si="3"/>
        <v>n/a</v>
      </c>
      <c r="Z18" s="141" t="str">
        <f t="shared" si="3"/>
        <v>n/a</v>
      </c>
      <c r="AA18" s="141" t="str">
        <f t="shared" si="3"/>
        <v>n/a</v>
      </c>
      <c r="AB18" s="141" t="str">
        <f t="shared" si="3"/>
        <v>n/a</v>
      </c>
      <c r="AC18" s="141" t="str">
        <f t="shared" si="3"/>
        <v>n/a</v>
      </c>
      <c r="AD18" s="141" t="str">
        <f t="shared" si="3"/>
        <v>n/a</v>
      </c>
      <c r="AE18" s="141" t="str">
        <f t="shared" si="3"/>
        <v>n/a</v>
      </c>
      <c r="AF18" s="141" t="str">
        <f t="shared" si="3"/>
        <v>n/a</v>
      </c>
      <c r="AG18" s="141" t="str">
        <f t="shared" si="3"/>
        <v>n/a</v>
      </c>
      <c r="AH18" s="141" t="str">
        <f t="shared" si="3"/>
        <v>n/a</v>
      </c>
      <c r="AI18" s="141" t="str">
        <f t="shared" si="3"/>
        <v>n/a</v>
      </c>
      <c r="AJ18" s="141" t="str">
        <f t="shared" si="3"/>
        <v>n/a</v>
      </c>
      <c r="AK18" s="141" t="str">
        <f t="shared" si="3"/>
        <v>n/a</v>
      </c>
      <c r="AL18" s="141" t="str">
        <f t="shared" si="3"/>
        <v>n/a</v>
      </c>
      <c r="AM18" s="141" t="str">
        <f t="shared" si="3"/>
        <v>n/a</v>
      </c>
      <c r="AN18" s="141" t="str">
        <f t="shared" si="3"/>
        <v>n/a</v>
      </c>
      <c r="AO18" s="141" t="str">
        <f t="shared" si="3"/>
        <v>n/a</v>
      </c>
      <c r="AP18" s="141" t="str">
        <f t="shared" si="3"/>
        <v>n/a</v>
      </c>
      <c r="AQ18" s="141" t="str">
        <f t="shared" si="3"/>
        <v>n/a</v>
      </c>
      <c r="AR18" s="141" t="str">
        <f t="shared" si="3"/>
        <v>n/a</v>
      </c>
      <c r="AS18" s="141" t="str">
        <f t="shared" si="3"/>
        <v>n/a</v>
      </c>
      <c r="AT18" s="141" t="str">
        <f t="shared" si="3"/>
        <v>n/a</v>
      </c>
      <c r="AU18" s="141" t="str">
        <f t="shared" si="3"/>
        <v>n/a</v>
      </c>
      <c r="AV18" s="141" t="str">
        <f t="shared" si="3"/>
        <v>n/a</v>
      </c>
      <c r="AW18" s="141" t="str">
        <f t="shared" si="3"/>
        <v>n/a</v>
      </c>
      <c r="AX18" s="141" t="str">
        <f t="shared" si="3"/>
        <v>n/a</v>
      </c>
      <c r="AY18" s="141" t="str">
        <f t="shared" si="3"/>
        <v>n/a</v>
      </c>
      <c r="AZ18" s="141" t="str">
        <f t="shared" si="3"/>
        <v>n/a</v>
      </c>
      <c r="BA18" s="141" t="str">
        <f t="shared" si="3"/>
        <v>n/a</v>
      </c>
      <c r="BB18" s="141" t="str">
        <f t="shared" si="3"/>
        <v>n/a</v>
      </c>
      <c r="BC18" s="141" t="str">
        <f t="shared" si="3"/>
        <v>n/a</v>
      </c>
      <c r="BD18" s="141" t="str">
        <f t="shared" si="3"/>
        <v>n/a</v>
      </c>
      <c r="BE18" s="141" t="str">
        <f t="shared" si="3"/>
        <v/>
      </c>
      <c r="BF18" s="141" t="str">
        <f t="shared" si="3"/>
        <v/>
      </c>
      <c r="BG18" s="141" t="str">
        <f t="shared" si="3"/>
        <v/>
      </c>
      <c r="BH18" s="141" t="str">
        <f t="shared" si="3"/>
        <v/>
      </c>
      <c r="BI18" s="141" t="str">
        <f t="shared" si="3"/>
        <v/>
      </c>
      <c r="BJ18" s="141" t="str">
        <f t="shared" si="3"/>
        <v/>
      </c>
      <c r="BK18" s="141" t="str">
        <f t="shared" si="3"/>
        <v/>
      </c>
      <c r="BL18" s="141" t="str">
        <f t="shared" si="3"/>
        <v/>
      </c>
    </row>
    <row r="19" spans="1:72" s="135" customFormat="1" hidden="1" x14ac:dyDescent="0.55000000000000004">
      <c r="A19" s="646"/>
      <c r="B19" s="135" t="s">
        <v>479</v>
      </c>
      <c r="G19" s="141" t="str">
        <f t="shared" si="1"/>
        <v/>
      </c>
      <c r="H19" s="141" t="str">
        <f t="shared" si="3"/>
        <v/>
      </c>
      <c r="I19" s="141" t="str">
        <f t="shared" si="3"/>
        <v/>
      </c>
      <c r="J19" s="141" t="str">
        <f t="shared" si="3"/>
        <v/>
      </c>
      <c r="K19" s="141" t="str">
        <f t="shared" si="3"/>
        <v/>
      </c>
      <c r="L19" s="141" t="str">
        <f t="shared" si="3"/>
        <v/>
      </c>
      <c r="M19" s="141" t="str">
        <f t="shared" si="3"/>
        <v/>
      </c>
      <c r="N19" s="141" t="str">
        <f t="shared" si="3"/>
        <v/>
      </c>
      <c r="O19" s="141" t="str">
        <f t="shared" si="3"/>
        <v/>
      </c>
      <c r="P19" s="141" t="str">
        <f t="shared" si="3"/>
        <v/>
      </c>
      <c r="Q19" s="141" t="str">
        <f t="shared" si="3"/>
        <v/>
      </c>
      <c r="R19" s="141" t="str">
        <f t="shared" si="3"/>
        <v>n/a</v>
      </c>
      <c r="S19" s="141" t="str">
        <f t="shared" si="3"/>
        <v>n/a</v>
      </c>
      <c r="T19" s="141" t="str">
        <f t="shared" si="3"/>
        <v>n/a</v>
      </c>
      <c r="U19" s="141" t="str">
        <f t="shared" si="3"/>
        <v>n/a</v>
      </c>
      <c r="V19" s="141" t="str">
        <f t="shared" si="3"/>
        <v>n/a</v>
      </c>
      <c r="W19" s="141" t="str">
        <f t="shared" si="3"/>
        <v>n/a</v>
      </c>
      <c r="X19" s="141" t="str">
        <f t="shared" si="3"/>
        <v>n/a</v>
      </c>
      <c r="Y19" s="141" t="str">
        <f t="shared" si="3"/>
        <v>n/a</v>
      </c>
      <c r="Z19" s="141" t="str">
        <f t="shared" si="3"/>
        <v>n/a</v>
      </c>
      <c r="AA19" s="141" t="str">
        <f t="shared" si="3"/>
        <v>n/a</v>
      </c>
      <c r="AB19" s="141" t="str">
        <f t="shared" si="3"/>
        <v>n/a</v>
      </c>
      <c r="AC19" s="141" t="str">
        <f t="shared" si="3"/>
        <v>n/a</v>
      </c>
      <c r="AD19" s="141" t="str">
        <f t="shared" si="3"/>
        <v>n/a</v>
      </c>
      <c r="AE19" s="141" t="str">
        <f t="shared" si="3"/>
        <v>n/a</v>
      </c>
      <c r="AF19" s="141" t="str">
        <f t="shared" si="3"/>
        <v>n/a</v>
      </c>
      <c r="AG19" s="141" t="str">
        <f t="shared" si="3"/>
        <v>n/a</v>
      </c>
      <c r="AH19" s="141" t="str">
        <f t="shared" si="3"/>
        <v>n/a</v>
      </c>
      <c r="AI19" s="141" t="str">
        <f t="shared" si="3"/>
        <v>n/a</v>
      </c>
      <c r="AJ19" s="141" t="str">
        <f t="shared" si="3"/>
        <v>n/a</v>
      </c>
      <c r="AK19" s="141" t="str">
        <f t="shared" si="3"/>
        <v>n/a</v>
      </c>
      <c r="AL19" s="141" t="str">
        <f t="shared" si="3"/>
        <v>n/a</v>
      </c>
      <c r="AM19" s="141" t="str">
        <f t="shared" si="3"/>
        <v>n/a</v>
      </c>
      <c r="AN19" s="141" t="str">
        <f t="shared" si="3"/>
        <v>n/a</v>
      </c>
      <c r="AO19" s="141" t="str">
        <f t="shared" si="3"/>
        <v>n/a</v>
      </c>
      <c r="AP19" s="141" t="str">
        <f t="shared" si="3"/>
        <v>n/a</v>
      </c>
      <c r="AQ19" s="141" t="str">
        <f t="shared" si="3"/>
        <v>n/a</v>
      </c>
      <c r="AR19" s="141" t="str">
        <f t="shared" si="3"/>
        <v>n/a</v>
      </c>
      <c r="AS19" s="141" t="str">
        <f t="shared" si="3"/>
        <v>n/a</v>
      </c>
      <c r="AT19" s="141" t="str">
        <f t="shared" si="3"/>
        <v>n/a</v>
      </c>
      <c r="AU19" s="141" t="str">
        <f t="shared" si="3"/>
        <v>n/a</v>
      </c>
      <c r="AV19" s="141" t="str">
        <f t="shared" si="3"/>
        <v>n/a</v>
      </c>
      <c r="AW19" s="141" t="str">
        <f t="shared" si="3"/>
        <v>n/a</v>
      </c>
      <c r="AX19" s="141" t="str">
        <f t="shared" si="3"/>
        <v>n/a</v>
      </c>
      <c r="AY19" s="141" t="str">
        <f t="shared" si="3"/>
        <v>n/a</v>
      </c>
      <c r="AZ19" s="141" t="str">
        <f t="shared" si="3"/>
        <v>n/a</v>
      </c>
      <c r="BA19" s="141" t="str">
        <f t="shared" si="3"/>
        <v>n/a</v>
      </c>
      <c r="BB19" s="141" t="str">
        <f t="shared" si="3"/>
        <v>n/a</v>
      </c>
      <c r="BC19" s="141" t="str">
        <f t="shared" si="3"/>
        <v>n/a</v>
      </c>
      <c r="BD19" s="141" t="str">
        <f t="shared" si="3"/>
        <v>n/a</v>
      </c>
      <c r="BE19" s="141" t="str">
        <f t="shared" si="3"/>
        <v>n/a</v>
      </c>
      <c r="BF19" s="141" t="str">
        <f t="shared" si="3"/>
        <v/>
      </c>
      <c r="BG19" s="141" t="str">
        <f t="shared" si="3"/>
        <v/>
      </c>
      <c r="BH19" s="141" t="str">
        <f t="shared" si="3"/>
        <v/>
      </c>
      <c r="BI19" s="141" t="str">
        <f t="shared" si="3"/>
        <v/>
      </c>
      <c r="BJ19" s="141" t="str">
        <f t="shared" si="3"/>
        <v/>
      </c>
      <c r="BK19" s="141" t="str">
        <f t="shared" si="3"/>
        <v/>
      </c>
      <c r="BL19" s="141" t="str">
        <f t="shared" si="3"/>
        <v/>
      </c>
    </row>
    <row r="20" spans="1:72" s="135" customFormat="1" hidden="1" x14ac:dyDescent="0.55000000000000004">
      <c r="A20" s="646"/>
      <c r="B20" s="135" t="s">
        <v>480</v>
      </c>
      <c r="G20" s="141" t="str">
        <f t="shared" si="1"/>
        <v/>
      </c>
      <c r="H20" s="141" t="str">
        <f t="shared" si="3"/>
        <v/>
      </c>
      <c r="I20" s="141" t="str">
        <f t="shared" si="3"/>
        <v/>
      </c>
      <c r="J20" s="141" t="str">
        <f t="shared" si="3"/>
        <v/>
      </c>
      <c r="K20" s="141" t="str">
        <f t="shared" si="3"/>
        <v/>
      </c>
      <c r="L20" s="141" t="str">
        <f t="shared" si="3"/>
        <v/>
      </c>
      <c r="M20" s="141" t="str">
        <f t="shared" si="3"/>
        <v/>
      </c>
      <c r="N20" s="141" t="str">
        <f t="shared" si="3"/>
        <v/>
      </c>
      <c r="O20" s="141" t="str">
        <f t="shared" si="3"/>
        <v/>
      </c>
      <c r="P20" s="141" t="str">
        <f t="shared" si="3"/>
        <v/>
      </c>
      <c r="Q20" s="141" t="str">
        <f t="shared" si="3"/>
        <v/>
      </c>
      <c r="R20" s="141" t="str">
        <f t="shared" si="3"/>
        <v/>
      </c>
      <c r="S20" s="141" t="str">
        <f t="shared" si="3"/>
        <v>n/a</v>
      </c>
      <c r="T20" s="141" t="str">
        <f t="shared" si="3"/>
        <v>n/a</v>
      </c>
      <c r="U20" s="141" t="str">
        <f t="shared" si="3"/>
        <v>n/a</v>
      </c>
      <c r="V20" s="141" t="str">
        <f t="shared" si="3"/>
        <v>n/a</v>
      </c>
      <c r="W20" s="141" t="str">
        <f t="shared" si="3"/>
        <v>n/a</v>
      </c>
      <c r="X20" s="141" t="str">
        <f t="shared" si="3"/>
        <v>n/a</v>
      </c>
      <c r="Y20" s="141" t="str">
        <f t="shared" si="3"/>
        <v>n/a</v>
      </c>
      <c r="Z20" s="141" t="str">
        <f t="shared" si="3"/>
        <v>n/a</v>
      </c>
      <c r="AA20" s="141" t="str">
        <f t="shared" si="3"/>
        <v>n/a</v>
      </c>
      <c r="AB20" s="141" t="str">
        <f t="shared" si="3"/>
        <v>n/a</v>
      </c>
      <c r="AC20" s="141" t="str">
        <f t="shared" si="3"/>
        <v>n/a</v>
      </c>
      <c r="AD20" s="141" t="str">
        <f t="shared" si="3"/>
        <v>n/a</v>
      </c>
      <c r="AE20" s="141" t="str">
        <f t="shared" si="3"/>
        <v>n/a</v>
      </c>
      <c r="AF20" s="141" t="str">
        <f t="shared" si="3"/>
        <v>n/a</v>
      </c>
      <c r="AG20" s="141" t="str">
        <f t="shared" si="3"/>
        <v>n/a</v>
      </c>
      <c r="AH20" s="141" t="str">
        <f t="shared" si="3"/>
        <v>n/a</v>
      </c>
      <c r="AI20" s="141" t="str">
        <f t="shared" si="3"/>
        <v>n/a</v>
      </c>
      <c r="AJ20" s="141" t="str">
        <f t="shared" si="3"/>
        <v>n/a</v>
      </c>
      <c r="AK20" s="141" t="str">
        <f t="shared" si="3"/>
        <v>n/a</v>
      </c>
      <c r="AL20" s="141" t="str">
        <f t="shared" si="3"/>
        <v>n/a</v>
      </c>
      <c r="AM20" s="141" t="str">
        <f t="shared" si="3"/>
        <v>n/a</v>
      </c>
      <c r="AN20" s="141" t="str">
        <f t="shared" si="3"/>
        <v>n/a</v>
      </c>
      <c r="AO20" s="141" t="str">
        <f t="shared" si="3"/>
        <v>n/a</v>
      </c>
      <c r="AP20" s="141" t="str">
        <f t="shared" si="3"/>
        <v>n/a</v>
      </c>
      <c r="AQ20" s="141" t="str">
        <f t="shared" si="3"/>
        <v>n/a</v>
      </c>
      <c r="AR20" s="141" t="str">
        <f t="shared" si="3"/>
        <v>n/a</v>
      </c>
      <c r="AS20" s="141" t="str">
        <f t="shared" si="3"/>
        <v>n/a</v>
      </c>
      <c r="AT20" s="141" t="str">
        <f t="shared" si="3"/>
        <v>n/a</v>
      </c>
      <c r="AU20" s="141" t="str">
        <f t="shared" si="3"/>
        <v>n/a</v>
      </c>
      <c r="AV20" s="141" t="str">
        <f t="shared" si="3"/>
        <v>n/a</v>
      </c>
      <c r="AW20" s="141" t="str">
        <f t="shared" si="3"/>
        <v>n/a</v>
      </c>
      <c r="AX20" s="141" t="str">
        <f t="shared" si="3"/>
        <v>n/a</v>
      </c>
      <c r="AY20" s="141" t="str">
        <f t="shared" si="3"/>
        <v>n/a</v>
      </c>
      <c r="AZ20" s="141" t="str">
        <f t="shared" si="3"/>
        <v>n/a</v>
      </c>
      <c r="BA20" s="141" t="str">
        <f t="shared" si="3"/>
        <v>n/a</v>
      </c>
      <c r="BB20" s="141" t="str">
        <f t="shared" si="3"/>
        <v>n/a</v>
      </c>
      <c r="BC20" s="141" t="str">
        <f t="shared" si="3"/>
        <v>n/a</v>
      </c>
      <c r="BD20" s="141" t="str">
        <f t="shared" si="3"/>
        <v>n/a</v>
      </c>
      <c r="BE20" s="141" t="str">
        <f t="shared" si="3"/>
        <v>n/a</v>
      </c>
      <c r="BF20" s="141" t="str">
        <f t="shared" si="3"/>
        <v>n/a</v>
      </c>
      <c r="BG20" s="141" t="str">
        <f t="shared" si="3"/>
        <v/>
      </c>
      <c r="BH20" s="141" t="str">
        <f t="shared" si="3"/>
        <v/>
      </c>
      <c r="BI20" s="141" t="str">
        <f t="shared" si="3"/>
        <v/>
      </c>
      <c r="BJ20" s="141" t="str">
        <f t="shared" si="3"/>
        <v/>
      </c>
      <c r="BK20" s="141" t="str">
        <f t="shared" si="3"/>
        <v/>
      </c>
      <c r="BL20" s="141" t="str">
        <f t="shared" si="3"/>
        <v/>
      </c>
    </row>
    <row r="21" spans="1:72" s="135" customFormat="1" hidden="1" x14ac:dyDescent="0.55000000000000004">
      <c r="A21" s="646"/>
      <c r="B21" s="135" t="s">
        <v>481</v>
      </c>
      <c r="G21" s="141" t="str">
        <f t="shared" si="1"/>
        <v/>
      </c>
      <c r="H21" s="141" t="str">
        <f t="shared" si="3"/>
        <v/>
      </c>
      <c r="I21" s="141" t="str">
        <f t="shared" si="3"/>
        <v/>
      </c>
      <c r="J21" s="141" t="str">
        <f t="shared" si="3"/>
        <v/>
      </c>
      <c r="K21" s="141" t="str">
        <f t="shared" si="3"/>
        <v/>
      </c>
      <c r="L21" s="141" t="str">
        <f t="shared" si="3"/>
        <v/>
      </c>
      <c r="M21" s="141" t="str">
        <f t="shared" si="3"/>
        <v/>
      </c>
      <c r="N21" s="141" t="str">
        <f t="shared" si="3"/>
        <v/>
      </c>
      <c r="O21" s="141" t="str">
        <f t="shared" si="3"/>
        <v/>
      </c>
      <c r="P21" s="141" t="str">
        <f t="shared" si="3"/>
        <v/>
      </c>
      <c r="Q21" s="141" t="str">
        <f t="shared" si="3"/>
        <v/>
      </c>
      <c r="R21" s="141" t="str">
        <f t="shared" si="3"/>
        <v/>
      </c>
      <c r="S21" s="141" t="str">
        <f t="shared" si="3"/>
        <v/>
      </c>
      <c r="T21" s="141" t="str">
        <f t="shared" si="3"/>
        <v>n/a</v>
      </c>
      <c r="U21" s="141" t="str">
        <f t="shared" si="3"/>
        <v>n/a</v>
      </c>
      <c r="V21" s="141" t="str">
        <f t="shared" si="3"/>
        <v>n/a</v>
      </c>
      <c r="W21" s="141" t="str">
        <f t="shared" si="3"/>
        <v>n/a</v>
      </c>
      <c r="X21" s="141" t="str">
        <f t="shared" si="3"/>
        <v>n/a</v>
      </c>
      <c r="Y21" s="141" t="str">
        <f t="shared" si="3"/>
        <v>n/a</v>
      </c>
      <c r="Z21" s="141" t="str">
        <f t="shared" si="3"/>
        <v>n/a</v>
      </c>
      <c r="AA21" s="141" t="str">
        <f t="shared" si="3"/>
        <v>n/a</v>
      </c>
      <c r="AB21" s="141" t="str">
        <f t="shared" si="3"/>
        <v>n/a</v>
      </c>
      <c r="AC21" s="141" t="str">
        <f t="shared" si="3"/>
        <v>n/a</v>
      </c>
      <c r="AD21" s="141" t="str">
        <f t="shared" si="3"/>
        <v>n/a</v>
      </c>
      <c r="AE21" s="141" t="str">
        <f t="shared" si="3"/>
        <v>n/a</v>
      </c>
      <c r="AF21" s="141" t="str">
        <f t="shared" si="3"/>
        <v>n/a</v>
      </c>
      <c r="AG21" s="141" t="str">
        <f t="shared" si="3"/>
        <v>n/a</v>
      </c>
      <c r="AH21" s="141" t="str">
        <f t="shared" si="3"/>
        <v>n/a</v>
      </c>
      <c r="AI21" s="141" t="str">
        <f t="shared" si="3"/>
        <v>n/a</v>
      </c>
      <c r="AJ21" s="141" t="str">
        <f t="shared" si="3"/>
        <v>n/a</v>
      </c>
      <c r="AK21" s="141" t="str">
        <f t="shared" si="3"/>
        <v>n/a</v>
      </c>
      <c r="AL21" s="141" t="str">
        <f t="shared" si="3"/>
        <v>n/a</v>
      </c>
      <c r="AM21" s="141" t="str">
        <f t="shared" si="3"/>
        <v>n/a</v>
      </c>
      <c r="AN21" s="141" t="str">
        <f t="shared" si="3"/>
        <v>n/a</v>
      </c>
      <c r="AO21" s="141" t="str">
        <f t="shared" si="3"/>
        <v>n/a</v>
      </c>
      <c r="AP21" s="141" t="str">
        <f t="shared" si="3"/>
        <v>n/a</v>
      </c>
      <c r="AQ21" s="141" t="str">
        <f t="shared" si="3"/>
        <v>n/a</v>
      </c>
      <c r="AR21" s="141" t="str">
        <f t="shared" si="3"/>
        <v>n/a</v>
      </c>
      <c r="AS21" s="141" t="str">
        <f t="shared" si="3"/>
        <v>n/a</v>
      </c>
      <c r="AT21" s="141" t="str">
        <f t="shared" si="3"/>
        <v>n/a</v>
      </c>
      <c r="AU21" s="141" t="str">
        <f t="shared" ref="H21:BL26" si="4">IF(AT20="","","n/a")</f>
        <v>n/a</v>
      </c>
      <c r="AV21" s="141" t="str">
        <f t="shared" si="4"/>
        <v>n/a</v>
      </c>
      <c r="AW21" s="141" t="str">
        <f t="shared" si="4"/>
        <v>n/a</v>
      </c>
      <c r="AX21" s="141" t="str">
        <f t="shared" si="4"/>
        <v>n/a</v>
      </c>
      <c r="AY21" s="141" t="str">
        <f t="shared" si="4"/>
        <v>n/a</v>
      </c>
      <c r="AZ21" s="141" t="str">
        <f t="shared" si="4"/>
        <v>n/a</v>
      </c>
      <c r="BA21" s="141" t="str">
        <f t="shared" si="4"/>
        <v>n/a</v>
      </c>
      <c r="BB21" s="141" t="str">
        <f t="shared" si="4"/>
        <v>n/a</v>
      </c>
      <c r="BC21" s="141" t="str">
        <f t="shared" si="4"/>
        <v>n/a</v>
      </c>
      <c r="BD21" s="141" t="str">
        <f t="shared" si="4"/>
        <v>n/a</v>
      </c>
      <c r="BE21" s="141" t="str">
        <f t="shared" si="4"/>
        <v>n/a</v>
      </c>
      <c r="BF21" s="141" t="str">
        <f t="shared" si="4"/>
        <v>n/a</v>
      </c>
      <c r="BG21" s="141" t="str">
        <f t="shared" si="4"/>
        <v>n/a</v>
      </c>
      <c r="BH21" s="141" t="str">
        <f t="shared" si="4"/>
        <v/>
      </c>
      <c r="BI21" s="141" t="str">
        <f t="shared" si="4"/>
        <v/>
      </c>
      <c r="BJ21" s="141" t="str">
        <f t="shared" si="4"/>
        <v/>
      </c>
      <c r="BK21" s="141" t="str">
        <f t="shared" si="4"/>
        <v/>
      </c>
      <c r="BL21" s="141" t="str">
        <f t="shared" si="4"/>
        <v/>
      </c>
    </row>
    <row r="22" spans="1:72" s="135" customFormat="1" hidden="1" x14ac:dyDescent="0.55000000000000004">
      <c r="A22" s="646"/>
      <c r="B22" s="135" t="s">
        <v>482</v>
      </c>
      <c r="G22" s="141" t="str">
        <f t="shared" si="1"/>
        <v/>
      </c>
      <c r="H22" s="141" t="str">
        <f t="shared" si="4"/>
        <v/>
      </c>
      <c r="I22" s="141" t="str">
        <f t="shared" si="4"/>
        <v/>
      </c>
      <c r="J22" s="141" t="str">
        <f t="shared" si="4"/>
        <v/>
      </c>
      <c r="K22" s="141" t="str">
        <f t="shared" si="4"/>
        <v/>
      </c>
      <c r="L22" s="141" t="str">
        <f t="shared" si="4"/>
        <v/>
      </c>
      <c r="M22" s="141" t="str">
        <f t="shared" si="4"/>
        <v/>
      </c>
      <c r="N22" s="141" t="str">
        <f t="shared" si="4"/>
        <v/>
      </c>
      <c r="O22" s="141" t="str">
        <f t="shared" si="4"/>
        <v/>
      </c>
      <c r="P22" s="141" t="str">
        <f t="shared" si="4"/>
        <v/>
      </c>
      <c r="Q22" s="141" t="str">
        <f t="shared" si="4"/>
        <v/>
      </c>
      <c r="R22" s="141" t="str">
        <f t="shared" si="4"/>
        <v/>
      </c>
      <c r="S22" s="141" t="str">
        <f t="shared" si="4"/>
        <v/>
      </c>
      <c r="T22" s="141" t="str">
        <f t="shared" si="4"/>
        <v/>
      </c>
      <c r="U22" s="141" t="str">
        <f t="shared" si="4"/>
        <v>n/a</v>
      </c>
      <c r="V22" s="141" t="str">
        <f t="shared" si="4"/>
        <v>n/a</v>
      </c>
      <c r="W22" s="141" t="str">
        <f t="shared" si="4"/>
        <v>n/a</v>
      </c>
      <c r="X22" s="141" t="str">
        <f t="shared" si="4"/>
        <v>n/a</v>
      </c>
      <c r="Y22" s="141" t="str">
        <f t="shared" si="4"/>
        <v>n/a</v>
      </c>
      <c r="Z22" s="141" t="str">
        <f t="shared" si="4"/>
        <v>n/a</v>
      </c>
      <c r="AA22" s="141" t="str">
        <f t="shared" si="4"/>
        <v>n/a</v>
      </c>
      <c r="AB22" s="141" t="str">
        <f t="shared" si="4"/>
        <v>n/a</v>
      </c>
      <c r="AC22" s="141" t="str">
        <f t="shared" si="4"/>
        <v>n/a</v>
      </c>
      <c r="AD22" s="141" t="str">
        <f t="shared" si="4"/>
        <v>n/a</v>
      </c>
      <c r="AE22" s="141" t="str">
        <f t="shared" si="4"/>
        <v>n/a</v>
      </c>
      <c r="AF22" s="141" t="str">
        <f t="shared" si="4"/>
        <v>n/a</v>
      </c>
      <c r="AG22" s="141" t="str">
        <f t="shared" si="4"/>
        <v>n/a</v>
      </c>
      <c r="AH22" s="141" t="str">
        <f t="shared" si="4"/>
        <v>n/a</v>
      </c>
      <c r="AI22" s="141" t="str">
        <f t="shared" si="4"/>
        <v>n/a</v>
      </c>
      <c r="AJ22" s="141" t="str">
        <f t="shared" si="4"/>
        <v>n/a</v>
      </c>
      <c r="AK22" s="141" t="str">
        <f t="shared" si="4"/>
        <v>n/a</v>
      </c>
      <c r="AL22" s="141" t="str">
        <f t="shared" si="4"/>
        <v>n/a</v>
      </c>
      <c r="AM22" s="141" t="str">
        <f t="shared" si="4"/>
        <v>n/a</v>
      </c>
      <c r="AN22" s="141" t="str">
        <f t="shared" si="4"/>
        <v>n/a</v>
      </c>
      <c r="AO22" s="141" t="str">
        <f t="shared" si="4"/>
        <v>n/a</v>
      </c>
      <c r="AP22" s="141" t="str">
        <f t="shared" si="4"/>
        <v>n/a</v>
      </c>
      <c r="AQ22" s="141" t="str">
        <f t="shared" si="4"/>
        <v>n/a</v>
      </c>
      <c r="AR22" s="141" t="str">
        <f t="shared" si="4"/>
        <v>n/a</v>
      </c>
      <c r="AS22" s="141" t="str">
        <f t="shared" si="4"/>
        <v>n/a</v>
      </c>
      <c r="AT22" s="141" t="str">
        <f t="shared" si="4"/>
        <v>n/a</v>
      </c>
      <c r="AU22" s="141" t="str">
        <f t="shared" si="4"/>
        <v>n/a</v>
      </c>
      <c r="AV22" s="141" t="str">
        <f t="shared" si="4"/>
        <v>n/a</v>
      </c>
      <c r="AW22" s="141" t="str">
        <f t="shared" si="4"/>
        <v>n/a</v>
      </c>
      <c r="AX22" s="141" t="str">
        <f t="shared" si="4"/>
        <v>n/a</v>
      </c>
      <c r="AY22" s="141" t="str">
        <f t="shared" si="4"/>
        <v>n/a</v>
      </c>
      <c r="AZ22" s="141" t="str">
        <f t="shared" si="4"/>
        <v>n/a</v>
      </c>
      <c r="BA22" s="141" t="str">
        <f t="shared" si="4"/>
        <v>n/a</v>
      </c>
      <c r="BB22" s="141" t="str">
        <f t="shared" si="4"/>
        <v>n/a</v>
      </c>
      <c r="BC22" s="141" t="str">
        <f t="shared" si="4"/>
        <v>n/a</v>
      </c>
      <c r="BD22" s="141" t="str">
        <f t="shared" si="4"/>
        <v>n/a</v>
      </c>
      <c r="BE22" s="141" t="str">
        <f t="shared" si="4"/>
        <v>n/a</v>
      </c>
      <c r="BF22" s="141" t="str">
        <f t="shared" si="4"/>
        <v>n/a</v>
      </c>
      <c r="BG22" s="141" t="str">
        <f t="shared" si="4"/>
        <v>n/a</v>
      </c>
      <c r="BH22" s="141" t="str">
        <f t="shared" si="4"/>
        <v>n/a</v>
      </c>
      <c r="BI22" s="141" t="str">
        <f t="shared" si="4"/>
        <v/>
      </c>
      <c r="BJ22" s="141" t="str">
        <f t="shared" si="4"/>
        <v/>
      </c>
      <c r="BK22" s="141" t="str">
        <f t="shared" si="4"/>
        <v/>
      </c>
      <c r="BL22" s="141" t="str">
        <f t="shared" si="4"/>
        <v/>
      </c>
    </row>
    <row r="23" spans="1:72" s="135" customFormat="1" hidden="1" x14ac:dyDescent="0.55000000000000004">
      <c r="A23" s="646"/>
      <c r="B23" s="135" t="s">
        <v>483</v>
      </c>
      <c r="G23" s="141" t="str">
        <f t="shared" si="1"/>
        <v/>
      </c>
      <c r="H23" s="141" t="str">
        <f t="shared" si="4"/>
        <v/>
      </c>
      <c r="I23" s="141" t="str">
        <f t="shared" si="4"/>
        <v/>
      </c>
      <c r="J23" s="141" t="str">
        <f t="shared" si="4"/>
        <v/>
      </c>
      <c r="K23" s="141" t="str">
        <f t="shared" si="4"/>
        <v/>
      </c>
      <c r="L23" s="141" t="str">
        <f t="shared" si="4"/>
        <v/>
      </c>
      <c r="M23" s="141" t="str">
        <f t="shared" si="4"/>
        <v/>
      </c>
      <c r="N23" s="141" t="str">
        <f t="shared" si="4"/>
        <v/>
      </c>
      <c r="O23" s="141" t="str">
        <f t="shared" si="4"/>
        <v/>
      </c>
      <c r="P23" s="141" t="str">
        <f t="shared" si="4"/>
        <v/>
      </c>
      <c r="Q23" s="141" t="str">
        <f t="shared" si="4"/>
        <v/>
      </c>
      <c r="R23" s="141" t="str">
        <f t="shared" si="4"/>
        <v/>
      </c>
      <c r="S23" s="141" t="str">
        <f t="shared" si="4"/>
        <v/>
      </c>
      <c r="T23" s="141" t="str">
        <f t="shared" si="4"/>
        <v/>
      </c>
      <c r="U23" s="141" t="str">
        <f t="shared" si="4"/>
        <v/>
      </c>
      <c r="V23" s="141" t="str">
        <f t="shared" si="4"/>
        <v>n/a</v>
      </c>
      <c r="W23" s="141" t="str">
        <f t="shared" si="4"/>
        <v>n/a</v>
      </c>
      <c r="X23" s="141" t="str">
        <f t="shared" si="4"/>
        <v>n/a</v>
      </c>
      <c r="Y23" s="141" t="str">
        <f t="shared" si="4"/>
        <v>n/a</v>
      </c>
      <c r="Z23" s="141" t="str">
        <f t="shared" si="4"/>
        <v>n/a</v>
      </c>
      <c r="AA23" s="141" t="str">
        <f t="shared" si="4"/>
        <v>n/a</v>
      </c>
      <c r="AB23" s="141" t="str">
        <f t="shared" si="4"/>
        <v>n/a</v>
      </c>
      <c r="AC23" s="141" t="str">
        <f t="shared" si="4"/>
        <v>n/a</v>
      </c>
      <c r="AD23" s="141" t="str">
        <f t="shared" si="4"/>
        <v>n/a</v>
      </c>
      <c r="AE23" s="141" t="str">
        <f t="shared" si="4"/>
        <v>n/a</v>
      </c>
      <c r="AF23" s="141" t="str">
        <f t="shared" si="4"/>
        <v>n/a</v>
      </c>
      <c r="AG23" s="141" t="str">
        <f t="shared" si="4"/>
        <v>n/a</v>
      </c>
      <c r="AH23" s="141" t="str">
        <f t="shared" si="4"/>
        <v>n/a</v>
      </c>
      <c r="AI23" s="141" t="str">
        <f t="shared" si="4"/>
        <v>n/a</v>
      </c>
      <c r="AJ23" s="141" t="str">
        <f t="shared" si="4"/>
        <v>n/a</v>
      </c>
      <c r="AK23" s="141" t="str">
        <f t="shared" si="4"/>
        <v>n/a</v>
      </c>
      <c r="AL23" s="141" t="str">
        <f t="shared" si="4"/>
        <v>n/a</v>
      </c>
      <c r="AM23" s="141" t="str">
        <f t="shared" si="4"/>
        <v>n/a</v>
      </c>
      <c r="AN23" s="141" t="str">
        <f t="shared" si="4"/>
        <v>n/a</v>
      </c>
      <c r="AO23" s="141" t="str">
        <f t="shared" si="4"/>
        <v>n/a</v>
      </c>
      <c r="AP23" s="141" t="str">
        <f t="shared" si="4"/>
        <v>n/a</v>
      </c>
      <c r="AQ23" s="141" t="str">
        <f t="shared" si="4"/>
        <v>n/a</v>
      </c>
      <c r="AR23" s="141" t="str">
        <f t="shared" si="4"/>
        <v>n/a</v>
      </c>
      <c r="AS23" s="141" t="str">
        <f t="shared" si="4"/>
        <v>n/a</v>
      </c>
      <c r="AT23" s="141" t="str">
        <f t="shared" si="4"/>
        <v>n/a</v>
      </c>
      <c r="AU23" s="141" t="str">
        <f t="shared" si="4"/>
        <v>n/a</v>
      </c>
      <c r="AV23" s="141" t="str">
        <f t="shared" si="4"/>
        <v>n/a</v>
      </c>
      <c r="AW23" s="141" t="str">
        <f t="shared" si="4"/>
        <v>n/a</v>
      </c>
      <c r="AX23" s="141" t="str">
        <f t="shared" si="4"/>
        <v>n/a</v>
      </c>
      <c r="AY23" s="141" t="str">
        <f t="shared" si="4"/>
        <v>n/a</v>
      </c>
      <c r="AZ23" s="141" t="str">
        <f t="shared" si="4"/>
        <v>n/a</v>
      </c>
      <c r="BA23" s="141" t="str">
        <f t="shared" si="4"/>
        <v>n/a</v>
      </c>
      <c r="BB23" s="141" t="str">
        <f t="shared" si="4"/>
        <v>n/a</v>
      </c>
      <c r="BC23" s="141" t="str">
        <f t="shared" si="4"/>
        <v>n/a</v>
      </c>
      <c r="BD23" s="141" t="str">
        <f t="shared" si="4"/>
        <v>n/a</v>
      </c>
      <c r="BE23" s="141" t="str">
        <f t="shared" si="4"/>
        <v>n/a</v>
      </c>
      <c r="BF23" s="141" t="str">
        <f t="shared" si="4"/>
        <v>n/a</v>
      </c>
      <c r="BG23" s="141" t="str">
        <f t="shared" si="4"/>
        <v>n/a</v>
      </c>
      <c r="BH23" s="141" t="str">
        <f t="shared" si="4"/>
        <v>n/a</v>
      </c>
      <c r="BI23" s="141" t="str">
        <f t="shared" si="4"/>
        <v>n/a</v>
      </c>
      <c r="BJ23" s="141" t="str">
        <f t="shared" si="4"/>
        <v/>
      </c>
      <c r="BK23" s="141" t="str">
        <f t="shared" si="4"/>
        <v/>
      </c>
      <c r="BL23" s="141" t="str">
        <f t="shared" si="4"/>
        <v/>
      </c>
    </row>
    <row r="24" spans="1:72" s="135" customFormat="1" hidden="1" x14ac:dyDescent="0.55000000000000004">
      <c r="A24" s="646"/>
      <c r="B24" s="135" t="s">
        <v>484</v>
      </c>
      <c r="G24" s="141" t="str">
        <f t="shared" si="1"/>
        <v/>
      </c>
      <c r="H24" s="141" t="str">
        <f t="shared" si="4"/>
        <v/>
      </c>
      <c r="I24" s="141" t="str">
        <f t="shared" si="4"/>
        <v/>
      </c>
      <c r="J24" s="141" t="str">
        <f t="shared" si="4"/>
        <v/>
      </c>
      <c r="K24" s="141" t="str">
        <f t="shared" si="4"/>
        <v/>
      </c>
      <c r="L24" s="141" t="str">
        <f t="shared" si="4"/>
        <v/>
      </c>
      <c r="M24" s="141" t="str">
        <f t="shared" si="4"/>
        <v/>
      </c>
      <c r="N24" s="141" t="str">
        <f t="shared" si="4"/>
        <v/>
      </c>
      <c r="O24" s="141" t="str">
        <f t="shared" si="4"/>
        <v/>
      </c>
      <c r="P24" s="141" t="str">
        <f t="shared" si="4"/>
        <v/>
      </c>
      <c r="Q24" s="141" t="str">
        <f t="shared" si="4"/>
        <v/>
      </c>
      <c r="R24" s="141" t="str">
        <f t="shared" si="4"/>
        <v/>
      </c>
      <c r="S24" s="141" t="str">
        <f t="shared" si="4"/>
        <v/>
      </c>
      <c r="T24" s="141" t="str">
        <f t="shared" si="4"/>
        <v/>
      </c>
      <c r="U24" s="141" t="str">
        <f t="shared" si="4"/>
        <v/>
      </c>
      <c r="V24" s="141" t="str">
        <f t="shared" si="4"/>
        <v/>
      </c>
      <c r="W24" s="141" t="str">
        <f t="shared" si="4"/>
        <v>n/a</v>
      </c>
      <c r="X24" s="141" t="str">
        <f t="shared" si="4"/>
        <v>n/a</v>
      </c>
      <c r="Y24" s="141" t="str">
        <f t="shared" si="4"/>
        <v>n/a</v>
      </c>
      <c r="Z24" s="141" t="str">
        <f t="shared" si="4"/>
        <v>n/a</v>
      </c>
      <c r="AA24" s="141" t="str">
        <f t="shared" si="4"/>
        <v>n/a</v>
      </c>
      <c r="AB24" s="141" t="str">
        <f t="shared" si="4"/>
        <v>n/a</v>
      </c>
      <c r="AC24" s="141" t="str">
        <f t="shared" si="4"/>
        <v>n/a</v>
      </c>
      <c r="AD24" s="141" t="str">
        <f t="shared" si="4"/>
        <v>n/a</v>
      </c>
      <c r="AE24" s="141" t="str">
        <f t="shared" si="4"/>
        <v>n/a</v>
      </c>
      <c r="AF24" s="141" t="str">
        <f t="shared" si="4"/>
        <v>n/a</v>
      </c>
      <c r="AG24" s="141" t="str">
        <f t="shared" si="4"/>
        <v>n/a</v>
      </c>
      <c r="AH24" s="141" t="str">
        <f t="shared" si="4"/>
        <v>n/a</v>
      </c>
      <c r="AI24" s="141" t="str">
        <f t="shared" si="4"/>
        <v>n/a</v>
      </c>
      <c r="AJ24" s="141" t="str">
        <f t="shared" si="4"/>
        <v>n/a</v>
      </c>
      <c r="AK24" s="141" t="str">
        <f t="shared" si="4"/>
        <v>n/a</v>
      </c>
      <c r="AL24" s="141" t="str">
        <f t="shared" si="4"/>
        <v>n/a</v>
      </c>
      <c r="AM24" s="141" t="str">
        <f t="shared" si="4"/>
        <v>n/a</v>
      </c>
      <c r="AN24" s="141" t="str">
        <f t="shared" si="4"/>
        <v>n/a</v>
      </c>
      <c r="AO24" s="141" t="str">
        <f t="shared" si="4"/>
        <v>n/a</v>
      </c>
      <c r="AP24" s="141" t="str">
        <f t="shared" si="4"/>
        <v>n/a</v>
      </c>
      <c r="AQ24" s="141" t="str">
        <f t="shared" si="4"/>
        <v>n/a</v>
      </c>
      <c r="AR24" s="141" t="str">
        <f t="shared" si="4"/>
        <v>n/a</v>
      </c>
      <c r="AS24" s="141" t="str">
        <f t="shared" si="4"/>
        <v>n/a</v>
      </c>
      <c r="AT24" s="141" t="str">
        <f t="shared" si="4"/>
        <v>n/a</v>
      </c>
      <c r="AU24" s="141" t="str">
        <f t="shared" si="4"/>
        <v>n/a</v>
      </c>
      <c r="AV24" s="141" t="str">
        <f t="shared" si="4"/>
        <v>n/a</v>
      </c>
      <c r="AW24" s="141" t="str">
        <f t="shared" si="4"/>
        <v>n/a</v>
      </c>
      <c r="AX24" s="141" t="str">
        <f t="shared" si="4"/>
        <v>n/a</v>
      </c>
      <c r="AY24" s="141" t="str">
        <f t="shared" si="4"/>
        <v>n/a</v>
      </c>
      <c r="AZ24" s="141" t="str">
        <f t="shared" si="4"/>
        <v>n/a</v>
      </c>
      <c r="BA24" s="141" t="str">
        <f t="shared" si="4"/>
        <v>n/a</v>
      </c>
      <c r="BB24" s="141" t="str">
        <f t="shared" si="4"/>
        <v>n/a</v>
      </c>
      <c r="BC24" s="141" t="str">
        <f t="shared" si="4"/>
        <v>n/a</v>
      </c>
      <c r="BD24" s="141" t="str">
        <f t="shared" si="4"/>
        <v>n/a</v>
      </c>
      <c r="BE24" s="141" t="str">
        <f t="shared" si="4"/>
        <v>n/a</v>
      </c>
      <c r="BF24" s="141" t="str">
        <f t="shared" si="4"/>
        <v>n/a</v>
      </c>
      <c r="BG24" s="141" t="str">
        <f t="shared" si="4"/>
        <v>n/a</v>
      </c>
      <c r="BH24" s="141" t="str">
        <f t="shared" si="4"/>
        <v>n/a</v>
      </c>
      <c r="BI24" s="141" t="str">
        <f t="shared" si="4"/>
        <v>n/a</v>
      </c>
      <c r="BJ24" s="141" t="str">
        <f t="shared" si="4"/>
        <v>n/a</v>
      </c>
      <c r="BK24" s="141" t="str">
        <f t="shared" si="4"/>
        <v/>
      </c>
      <c r="BL24" s="141" t="str">
        <f t="shared" si="4"/>
        <v/>
      </c>
    </row>
    <row r="25" spans="1:72" s="135" customFormat="1" hidden="1" x14ac:dyDescent="0.55000000000000004">
      <c r="A25" s="646"/>
      <c r="B25" s="135" t="s">
        <v>485</v>
      </c>
      <c r="G25" s="141" t="str">
        <f t="shared" si="1"/>
        <v/>
      </c>
      <c r="H25" s="141" t="str">
        <f t="shared" si="4"/>
        <v/>
      </c>
      <c r="I25" s="141" t="str">
        <f t="shared" si="4"/>
        <v/>
      </c>
      <c r="J25" s="141" t="str">
        <f t="shared" si="4"/>
        <v/>
      </c>
      <c r="K25" s="141" t="str">
        <f t="shared" si="4"/>
        <v/>
      </c>
      <c r="L25" s="141" t="str">
        <f t="shared" si="4"/>
        <v/>
      </c>
      <c r="M25" s="141" t="str">
        <f t="shared" si="4"/>
        <v/>
      </c>
      <c r="N25" s="141" t="str">
        <f t="shared" si="4"/>
        <v/>
      </c>
      <c r="O25" s="141" t="str">
        <f t="shared" si="4"/>
        <v/>
      </c>
      <c r="P25" s="141" t="str">
        <f t="shared" si="4"/>
        <v/>
      </c>
      <c r="Q25" s="141" t="str">
        <f t="shared" si="4"/>
        <v/>
      </c>
      <c r="R25" s="141" t="str">
        <f t="shared" si="4"/>
        <v/>
      </c>
      <c r="S25" s="141" t="str">
        <f t="shared" si="4"/>
        <v/>
      </c>
      <c r="T25" s="141" t="str">
        <f t="shared" si="4"/>
        <v/>
      </c>
      <c r="U25" s="141" t="str">
        <f t="shared" si="4"/>
        <v/>
      </c>
      <c r="V25" s="141" t="str">
        <f t="shared" si="4"/>
        <v/>
      </c>
      <c r="W25" s="141" t="str">
        <f t="shared" si="4"/>
        <v/>
      </c>
      <c r="X25" s="141" t="str">
        <f t="shared" si="4"/>
        <v>n/a</v>
      </c>
      <c r="Y25" s="141" t="str">
        <f t="shared" si="4"/>
        <v>n/a</v>
      </c>
      <c r="Z25" s="141" t="str">
        <f t="shared" si="4"/>
        <v>n/a</v>
      </c>
      <c r="AA25" s="141" t="str">
        <f t="shared" si="4"/>
        <v>n/a</v>
      </c>
      <c r="AB25" s="141" t="str">
        <f t="shared" si="4"/>
        <v>n/a</v>
      </c>
      <c r="AC25" s="141" t="str">
        <f t="shared" si="4"/>
        <v>n/a</v>
      </c>
      <c r="AD25" s="141" t="str">
        <f t="shared" si="4"/>
        <v>n/a</v>
      </c>
      <c r="AE25" s="141" t="str">
        <f t="shared" si="4"/>
        <v>n/a</v>
      </c>
      <c r="AF25" s="141" t="str">
        <f t="shared" si="4"/>
        <v>n/a</v>
      </c>
      <c r="AG25" s="141" t="str">
        <f t="shared" si="4"/>
        <v>n/a</v>
      </c>
      <c r="AH25" s="141" t="str">
        <f t="shared" si="4"/>
        <v>n/a</v>
      </c>
      <c r="AI25" s="141" t="str">
        <f t="shared" si="4"/>
        <v>n/a</v>
      </c>
      <c r="AJ25" s="141" t="str">
        <f t="shared" si="4"/>
        <v>n/a</v>
      </c>
      <c r="AK25" s="141" t="str">
        <f t="shared" si="4"/>
        <v>n/a</v>
      </c>
      <c r="AL25" s="141" t="str">
        <f t="shared" si="4"/>
        <v>n/a</v>
      </c>
      <c r="AM25" s="141" t="str">
        <f t="shared" si="4"/>
        <v>n/a</v>
      </c>
      <c r="AN25" s="141" t="str">
        <f t="shared" si="4"/>
        <v>n/a</v>
      </c>
      <c r="AO25" s="141" t="str">
        <f t="shared" si="4"/>
        <v>n/a</v>
      </c>
      <c r="AP25" s="141" t="str">
        <f t="shared" si="4"/>
        <v>n/a</v>
      </c>
      <c r="AQ25" s="141" t="str">
        <f t="shared" si="4"/>
        <v>n/a</v>
      </c>
      <c r="AR25" s="141" t="str">
        <f t="shared" si="4"/>
        <v>n/a</v>
      </c>
      <c r="AS25" s="141" t="str">
        <f t="shared" si="4"/>
        <v>n/a</v>
      </c>
      <c r="AT25" s="141" t="str">
        <f t="shared" si="4"/>
        <v>n/a</v>
      </c>
      <c r="AU25" s="141" t="str">
        <f t="shared" si="4"/>
        <v>n/a</v>
      </c>
      <c r="AV25" s="141" t="str">
        <f t="shared" si="4"/>
        <v>n/a</v>
      </c>
      <c r="AW25" s="141" t="str">
        <f t="shared" si="4"/>
        <v>n/a</v>
      </c>
      <c r="AX25" s="141" t="str">
        <f t="shared" si="4"/>
        <v>n/a</v>
      </c>
      <c r="AY25" s="141" t="str">
        <f t="shared" si="4"/>
        <v>n/a</v>
      </c>
      <c r="AZ25" s="141" t="str">
        <f t="shared" si="4"/>
        <v>n/a</v>
      </c>
      <c r="BA25" s="141" t="str">
        <f t="shared" si="4"/>
        <v>n/a</v>
      </c>
      <c r="BB25" s="141" t="str">
        <f t="shared" si="4"/>
        <v>n/a</v>
      </c>
      <c r="BC25" s="141" t="str">
        <f t="shared" si="4"/>
        <v>n/a</v>
      </c>
      <c r="BD25" s="141" t="str">
        <f t="shared" si="4"/>
        <v>n/a</v>
      </c>
      <c r="BE25" s="141" t="str">
        <f t="shared" si="4"/>
        <v>n/a</v>
      </c>
      <c r="BF25" s="141" t="str">
        <f t="shared" si="4"/>
        <v>n/a</v>
      </c>
      <c r="BG25" s="141" t="str">
        <f t="shared" si="4"/>
        <v>n/a</v>
      </c>
      <c r="BH25" s="141" t="str">
        <f t="shared" si="4"/>
        <v>n/a</v>
      </c>
      <c r="BI25" s="141" t="str">
        <f t="shared" si="4"/>
        <v>n/a</v>
      </c>
      <c r="BJ25" s="141" t="str">
        <f t="shared" si="4"/>
        <v>n/a</v>
      </c>
      <c r="BK25" s="141" t="str">
        <f t="shared" si="4"/>
        <v>n/a</v>
      </c>
      <c r="BL25" s="141" t="str">
        <f t="shared" si="4"/>
        <v/>
      </c>
    </row>
    <row r="26" spans="1:72" s="135" customFormat="1" hidden="1" x14ac:dyDescent="0.55000000000000004">
      <c r="A26" s="646"/>
      <c r="B26" s="135" t="s">
        <v>486</v>
      </c>
      <c r="G26" s="141" t="str">
        <f t="shared" si="1"/>
        <v/>
      </c>
      <c r="H26" s="141" t="str">
        <f t="shared" si="4"/>
        <v/>
      </c>
      <c r="I26" s="141" t="str">
        <f t="shared" si="4"/>
        <v/>
      </c>
      <c r="J26" s="141" t="str">
        <f t="shared" si="4"/>
        <v/>
      </c>
      <c r="K26" s="141" t="str">
        <f t="shared" si="4"/>
        <v/>
      </c>
      <c r="L26" s="141" t="str">
        <f t="shared" si="4"/>
        <v/>
      </c>
      <c r="M26" s="141" t="str">
        <f t="shared" si="4"/>
        <v/>
      </c>
      <c r="N26" s="141" t="str">
        <f t="shared" si="4"/>
        <v/>
      </c>
      <c r="O26" s="141" t="str">
        <f t="shared" si="4"/>
        <v/>
      </c>
      <c r="P26" s="141" t="str">
        <f t="shared" si="4"/>
        <v/>
      </c>
      <c r="Q26" s="141" t="str">
        <f t="shared" ref="Q26:BL26" si="5">IF(P25="","","n/a")</f>
        <v/>
      </c>
      <c r="R26" s="141" t="str">
        <f t="shared" si="5"/>
        <v/>
      </c>
      <c r="S26" s="141" t="str">
        <f t="shared" si="5"/>
        <v/>
      </c>
      <c r="T26" s="141" t="str">
        <f t="shared" si="5"/>
        <v/>
      </c>
      <c r="U26" s="141" t="str">
        <f t="shared" si="5"/>
        <v/>
      </c>
      <c r="V26" s="141" t="str">
        <f t="shared" si="5"/>
        <v/>
      </c>
      <c r="W26" s="141" t="str">
        <f t="shared" si="5"/>
        <v/>
      </c>
      <c r="X26" s="141" t="str">
        <f t="shared" si="5"/>
        <v/>
      </c>
      <c r="Y26" s="141" t="str">
        <f t="shared" si="5"/>
        <v>n/a</v>
      </c>
      <c r="Z26" s="141" t="str">
        <f t="shared" si="5"/>
        <v>n/a</v>
      </c>
      <c r="AA26" s="141" t="str">
        <f t="shared" si="5"/>
        <v>n/a</v>
      </c>
      <c r="AB26" s="141" t="str">
        <f t="shared" si="5"/>
        <v>n/a</v>
      </c>
      <c r="AC26" s="141" t="str">
        <f t="shared" si="5"/>
        <v>n/a</v>
      </c>
      <c r="AD26" s="141" t="str">
        <f t="shared" si="5"/>
        <v>n/a</v>
      </c>
      <c r="AE26" s="141" t="str">
        <f t="shared" si="5"/>
        <v>n/a</v>
      </c>
      <c r="AF26" s="141" t="str">
        <f t="shared" si="5"/>
        <v>n/a</v>
      </c>
      <c r="AG26" s="141" t="str">
        <f t="shared" si="5"/>
        <v>n/a</v>
      </c>
      <c r="AH26" s="141" t="str">
        <f t="shared" si="5"/>
        <v>n/a</v>
      </c>
      <c r="AI26" s="141" t="str">
        <f t="shared" si="5"/>
        <v>n/a</v>
      </c>
      <c r="AJ26" s="141" t="str">
        <f t="shared" si="5"/>
        <v>n/a</v>
      </c>
      <c r="AK26" s="141" t="str">
        <f t="shared" si="5"/>
        <v>n/a</v>
      </c>
      <c r="AL26" s="141" t="str">
        <f t="shared" si="5"/>
        <v>n/a</v>
      </c>
      <c r="AM26" s="141" t="str">
        <f t="shared" si="5"/>
        <v>n/a</v>
      </c>
      <c r="AN26" s="141" t="str">
        <f t="shared" si="5"/>
        <v>n/a</v>
      </c>
      <c r="AO26" s="141" t="str">
        <f t="shared" si="5"/>
        <v>n/a</v>
      </c>
      <c r="AP26" s="141" t="str">
        <f t="shared" si="5"/>
        <v>n/a</v>
      </c>
      <c r="AQ26" s="141" t="str">
        <f t="shared" si="5"/>
        <v>n/a</v>
      </c>
      <c r="AR26" s="141" t="str">
        <f t="shared" si="5"/>
        <v>n/a</v>
      </c>
      <c r="AS26" s="141" t="str">
        <f t="shared" si="5"/>
        <v>n/a</v>
      </c>
      <c r="AT26" s="141" t="str">
        <f t="shared" si="5"/>
        <v>n/a</v>
      </c>
      <c r="AU26" s="141" t="str">
        <f t="shared" si="5"/>
        <v>n/a</v>
      </c>
      <c r="AV26" s="141" t="str">
        <f t="shared" si="5"/>
        <v>n/a</v>
      </c>
      <c r="AW26" s="141" t="str">
        <f t="shared" si="5"/>
        <v>n/a</v>
      </c>
      <c r="AX26" s="141" t="str">
        <f t="shared" si="5"/>
        <v>n/a</v>
      </c>
      <c r="AY26" s="141" t="str">
        <f t="shared" si="5"/>
        <v>n/a</v>
      </c>
      <c r="AZ26" s="141" t="str">
        <f t="shared" si="5"/>
        <v>n/a</v>
      </c>
      <c r="BA26" s="141" t="str">
        <f t="shared" si="5"/>
        <v>n/a</v>
      </c>
      <c r="BB26" s="141" t="str">
        <f t="shared" si="5"/>
        <v>n/a</v>
      </c>
      <c r="BC26" s="141" t="str">
        <f t="shared" si="5"/>
        <v>n/a</v>
      </c>
      <c r="BD26" s="141" t="str">
        <f t="shared" si="5"/>
        <v>n/a</v>
      </c>
      <c r="BE26" s="141" t="str">
        <f t="shared" si="5"/>
        <v>n/a</v>
      </c>
      <c r="BF26" s="141" t="str">
        <f t="shared" si="5"/>
        <v>n/a</v>
      </c>
      <c r="BG26" s="141" t="str">
        <f t="shared" si="5"/>
        <v>n/a</v>
      </c>
      <c r="BH26" s="141" t="str">
        <f t="shared" si="5"/>
        <v>n/a</v>
      </c>
      <c r="BI26" s="141" t="str">
        <f t="shared" si="5"/>
        <v>n/a</v>
      </c>
      <c r="BJ26" s="141" t="str">
        <f t="shared" si="5"/>
        <v>n/a</v>
      </c>
      <c r="BK26" s="141" t="str">
        <f t="shared" si="5"/>
        <v>n/a</v>
      </c>
      <c r="BL26" s="141" t="str">
        <f t="shared" si="5"/>
        <v>n/a</v>
      </c>
    </row>
    <row r="27" spans="1:72" s="135" customFormat="1" hidden="1" x14ac:dyDescent="0.55000000000000004">
      <c r="A27" s="646"/>
      <c r="B27" s="142" t="s">
        <v>487</v>
      </c>
      <c r="C27" s="142"/>
      <c r="D27" s="142"/>
      <c r="E27" s="142"/>
      <c r="F27" s="144" t="s">
        <v>467</v>
      </c>
      <c r="G27" s="144" t="s">
        <v>467</v>
      </c>
      <c r="H27" s="144" t="s">
        <v>467</v>
      </c>
      <c r="I27" s="144" t="s">
        <v>467</v>
      </c>
      <c r="J27" s="144" t="s">
        <v>467</v>
      </c>
      <c r="K27" s="144" t="s">
        <v>467</v>
      </c>
      <c r="L27" s="144" t="s">
        <v>467</v>
      </c>
      <c r="M27" s="144" t="s">
        <v>467</v>
      </c>
      <c r="N27" s="144" t="s">
        <v>467</v>
      </c>
      <c r="O27" s="144" t="s">
        <v>467</v>
      </c>
      <c r="P27" s="144" t="s">
        <v>467</v>
      </c>
      <c r="Q27" s="144" t="s">
        <v>467</v>
      </c>
      <c r="R27" s="144" t="s">
        <v>467</v>
      </c>
      <c r="S27" s="144" t="s">
        <v>467</v>
      </c>
      <c r="T27" s="144" t="s">
        <v>467</v>
      </c>
      <c r="U27" s="144" t="s">
        <v>467</v>
      </c>
      <c r="V27" s="144" t="s">
        <v>467</v>
      </c>
      <c r="W27" s="144" t="s">
        <v>467</v>
      </c>
      <c r="X27" s="144" t="s">
        <v>467</v>
      </c>
      <c r="Y27" s="144" t="s">
        <v>467</v>
      </c>
      <c r="Z27" s="144" t="s">
        <v>467</v>
      </c>
      <c r="AA27" s="144" t="s">
        <v>467</v>
      </c>
      <c r="AB27" s="144" t="s">
        <v>467</v>
      </c>
      <c r="AC27" s="144" t="s">
        <v>467</v>
      </c>
      <c r="AD27" s="144" t="s">
        <v>467</v>
      </c>
      <c r="AE27" s="144" t="s">
        <v>467</v>
      </c>
      <c r="AF27" s="144" t="s">
        <v>467</v>
      </c>
      <c r="AG27" s="144" t="s">
        <v>467</v>
      </c>
      <c r="AH27" s="144" t="s">
        <v>467</v>
      </c>
      <c r="AI27" s="144" t="s">
        <v>467</v>
      </c>
      <c r="AJ27" s="144" t="s">
        <v>467</v>
      </c>
      <c r="AK27" s="144" t="s">
        <v>467</v>
      </c>
      <c r="AL27" s="144" t="s">
        <v>467</v>
      </c>
      <c r="AM27" s="144" t="s">
        <v>467</v>
      </c>
      <c r="AN27" s="144" t="s">
        <v>467</v>
      </c>
      <c r="AO27" s="144" t="s">
        <v>467</v>
      </c>
      <c r="AP27" s="144" t="s">
        <v>467</v>
      </c>
      <c r="AQ27" s="144" t="s">
        <v>467</v>
      </c>
      <c r="AR27" s="144" t="s">
        <v>467</v>
      </c>
      <c r="AS27" s="144" t="s">
        <v>467</v>
      </c>
      <c r="AT27" s="144" t="s">
        <v>467</v>
      </c>
      <c r="AU27" s="144" t="s">
        <v>467</v>
      </c>
      <c r="AV27" s="144" t="s">
        <v>467</v>
      </c>
      <c r="AW27" s="144" t="s">
        <v>467</v>
      </c>
      <c r="AX27" s="144" t="s">
        <v>467</v>
      </c>
      <c r="AY27" s="144" t="s">
        <v>467</v>
      </c>
      <c r="AZ27" s="144" t="s">
        <v>467</v>
      </c>
      <c r="BA27" s="144" t="s">
        <v>467</v>
      </c>
      <c r="BB27" s="144" t="s">
        <v>467</v>
      </c>
      <c r="BC27" s="144" t="s">
        <v>467</v>
      </c>
      <c r="BD27" s="144" t="s">
        <v>467</v>
      </c>
      <c r="BE27" s="144" t="s">
        <v>467</v>
      </c>
      <c r="BF27" s="144" t="s">
        <v>467</v>
      </c>
      <c r="BG27" s="144" t="s">
        <v>467</v>
      </c>
      <c r="BH27" s="144" t="s">
        <v>467</v>
      </c>
      <c r="BI27" s="144" t="s">
        <v>467</v>
      </c>
      <c r="BJ27" s="144" t="s">
        <v>467</v>
      </c>
      <c r="BK27" s="144" t="s">
        <v>467</v>
      </c>
      <c r="BL27" s="144" t="s">
        <v>467</v>
      </c>
    </row>
    <row r="29" spans="1:72" x14ac:dyDescent="0.55000000000000004">
      <c r="A29" s="638" t="s">
        <v>488</v>
      </c>
      <c r="B29" s="128" t="s">
        <v>489</v>
      </c>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row>
    <row r="30" spans="1:72" x14ac:dyDescent="0.55000000000000004">
      <c r="A30" s="639"/>
      <c r="B30" t="s">
        <v>466</v>
      </c>
      <c r="F30" s="1">
        <f>Cohort_CF!F29*Mincers!C$38*(1+'Cost and Benefit Parameters'!$C$41)^F$5</f>
        <v>553364.20627590804</v>
      </c>
      <c r="G30" s="1">
        <f>Cohort_CF!G29*Mincers!D$38*(1+'Cost and Benefit Parameters'!$C$41)^G$5</f>
        <v>574830.48454302805</v>
      </c>
      <c r="H30" s="1">
        <f>Cohort_CF!H29*Mincers!E$38*(1+'Cost and Benefit Parameters'!$C$41)^H$5</f>
        <v>596771.31919382385</v>
      </c>
      <c r="I30" s="1">
        <f>Cohort_CF!I29*Mincers!F$38*(1+'Cost and Benefit Parameters'!$C$41)^I$5</f>
        <v>619178.00024558546</v>
      </c>
      <c r="J30" s="1">
        <f>Cohort_CF!J29*Mincers!G$38*(1+'Cost and Benefit Parameters'!$C$41)^J$5</f>
        <v>645969.0513879183</v>
      </c>
      <c r="K30" s="1">
        <f>Cohort_CF!K29*Mincers!H$38*(1+'Cost and Benefit Parameters'!$C$41)^K$5</f>
        <v>669017.61947097233</v>
      </c>
      <c r="L30" s="1">
        <f>Cohort_CF!L29*Mincers!I$38*(1+'Cost and Benefit Parameters'!$C$41)^L$5</f>
        <v>692472.96601211315</v>
      </c>
      <c r="M30" s="1">
        <f>Cohort_CF!M29*Mincers!J$38*(1+'Cost and Benefit Parameters'!$C$41)^M$5</f>
        <v>716320.72119041719</v>
      </c>
      <c r="N30" s="1">
        <f>Cohort_CF!N29*Mincers!K$38*(1+'Cost and Benefit Parameters'!$C$41)^N$5</f>
        <v>740545.29764086683</v>
      </c>
      <c r="O30" s="1">
        <f>Cohort_CF!O29*Mincers!L$38*(1+'Cost and Benefit Parameters'!$C$41)^O$5</f>
        <v>765129.88656539563</v>
      </c>
      <c r="P30" s="1">
        <f>Cohort_CF!P29*Mincers!M$38*(1+'Cost and Benefit Parameters'!$C$41)^P$5</f>
        <v>790056.45743567019</v>
      </c>
      <c r="Q30" s="1">
        <f>Cohort_CF!Q29*Mincers!N$38*(1+'Cost and Benefit Parameters'!$C$41)^Q$5</f>
        <v>815305.76141010865</v>
      </c>
      <c r="R30" s="1">
        <f>Cohort_CF!R29*Mincers!O$38*(1+'Cost and Benefit Parameters'!$C$41)^R$5</f>
        <v>840857.33857590239</v>
      </c>
      <c r="S30" s="1">
        <f>Cohort_CF!S29*Mincers!P$38*(1+'Cost and Benefit Parameters'!$C$41)^S$5</f>
        <v>866689.52911416348</v>
      </c>
      <c r="T30" s="1">
        <f>Cohort_CF!T29*Mincers!Q$38*(1+'Cost and Benefit Parameters'!$C$41)^T$5</f>
        <v>892779.48847268522</v>
      </c>
      <c r="U30" s="1">
        <f>Cohort_CF!U29*Mincers!R$38*(1+'Cost and Benefit Parameters'!$C$41)^U$5</f>
        <v>919103.20661650726</v>
      </c>
      <c r="V30" s="1">
        <f>Cohort_CF!V29*Mincers!S$38*(1+'Cost and Benefit Parameters'!$C$41)^V$5</f>
        <v>945635.53141112172</v>
      </c>
      <c r="W30" s="1">
        <f>Cohort_CF!W29*Mincers!T$38*(1+'Cost and Benefit Parameters'!$C$41)^W$5</f>
        <v>972350.19617738936</v>
      </c>
      <c r="X30" s="1">
        <f>Cohort_CF!X29*Mincers!U$38*(1+'Cost and Benefit Parameters'!$C$41)^X$5</f>
        <v>999219.85144047404</v>
      </c>
      <c r="Y30" s="1">
        <f>Cohort_CF!Y29*Mincers!V$38*(1+'Cost and Benefit Parameters'!$C$41)^Y$5</f>
        <v>1026216.1008780156</v>
      </c>
      <c r="Z30" s="1">
        <f>Cohort_CF!Z29*Mincers!W$38*(1+'Cost and Benefit Parameters'!$C$41)^Z$5</f>
        <v>1053309.5414549548</v>
      </c>
      <c r="AA30" s="1">
        <f>Cohort_CF!AA29*Mincers!X$38*(1+'Cost and Benefit Parameters'!$C$41)^AA$5</f>
        <v>1080469.8077143331</v>
      </c>
      <c r="AB30" s="1">
        <f>Cohort_CF!AB29*Mincers!Y$38*(1+'Cost and Benefit Parameters'!$C$41)^AB$5</f>
        <v>1107665.6201747656</v>
      </c>
      <c r="AC30" s="1">
        <f>Cohort_CF!AC29*Mincers!Z$38*(1+'Cost and Benefit Parameters'!$C$41)^AC$5</f>
        <v>1134864.8377666343</v>
      </c>
      <c r="AD30" s="1">
        <f>Cohort_CF!AD29*Mincers!AA$38*(1+'Cost and Benefit Parameters'!$C$41)^AD$5</f>
        <v>1162034.5142200298</v>
      </c>
      <c r="AE30" s="1">
        <f>Cohort_CF!AE29*Mincers!AB$38*(1+'Cost and Benefit Parameters'!$C$41)^AE$5</f>
        <v>1189140.9582984126</v>
      </c>
      <c r="AF30" s="1">
        <f>Cohort_CF!AF29*Mincers!AC$38*(1+'Cost and Benefit Parameters'!$C$41)^AF$5</f>
        <v>1216149.7977531496</v>
      </c>
      <c r="AG30" s="1">
        <f>Cohort_CF!AG29*Mincers!AD$38*(1+'Cost and Benefit Parameters'!$C$41)^AG$5</f>
        <v>1243026.0468550492</v>
      </c>
      <c r="AH30" s="1">
        <f>Cohort_CF!AH29*Mincers!AE$38*(1+'Cost and Benefit Parameters'!$C$41)^AH$5</f>
        <v>1269734.1773406225</v>
      </c>
      <c r="AI30" s="1">
        <f>Cohort_CF!AI29*Mincers!AF$38*(1+'Cost and Benefit Parameters'!$C$41)^AI$5</f>
        <v>1296238.1925923857</v>
      </c>
      <c r="AJ30" s="1">
        <f>Cohort_CF!AJ29*Mincers!AG$38*(1+'Cost and Benefit Parameters'!$C$41)^AJ$5</f>
        <v>1322501.7048549401</v>
      </c>
      <c r="AK30" s="1">
        <f>Cohort_CF!AK29*Mincers!AH$38*(1+'Cost and Benefit Parameters'!$C$41)^AK$5</f>
        <v>1348488.0152711701</v>
      </c>
      <c r="AL30" s="1">
        <f>Cohort_CF!AL29*Mincers!AI$38*(1+'Cost and Benefit Parameters'!$C$41)^AL$5</f>
        <v>1374160.1965065536</v>
      </c>
      <c r="AM30" s="1">
        <f>Cohort_CF!AM29*Mincers!AJ$38*(1+'Cost and Benefit Parameters'!$C$41)^AM$5</f>
        <v>1399481.177713688</v>
      </c>
      <c r="AN30" s="1">
        <f>Cohort_CF!AN29*Mincers!AK$38*(1+'Cost and Benefit Parameters'!$C$41)^AN$5</f>
        <v>1424413.8315743678</v>
      </c>
      <c r="AO30" s="1">
        <f>Cohort_CF!AO29*Mincers!AL$38*(1+'Cost and Benefit Parameters'!$C$41)^AO$5</f>
        <v>1448921.0631426557</v>
      </c>
      <c r="AP30" s="1">
        <f>Cohort_CF!AP29*Mincers!AM$38*(1+'Cost and Benefit Parameters'!$C$41)^AP$5</f>
        <v>1472965.900199492</v>
      </c>
      <c r="AQ30" s="1">
        <f>Cohort_CF!AQ29*Mincers!AN$38*(1+'Cost and Benefit Parameters'!$C$41)^AQ$5</f>
        <v>1496511.5848179045</v>
      </c>
      <c r="AR30" s="1">
        <f>Cohort_CF!AR29*Mincers!AO$38*(1+'Cost and Benefit Parameters'!$C$41)^AR$5</f>
        <v>1519521.6658272916</v>
      </c>
      <c r="AS30" s="1">
        <f>Cohort_CF!AS29*Mincers!AP$38*(1+'Cost and Benefit Parameters'!$C$41)^AS$5</f>
        <v>1541960.0918564026</v>
      </c>
      <c r="AT30" s="1" t="str">
        <f>IF(AT7="","",'Cost and Benefit Parameters'!$J$26)</f>
        <v/>
      </c>
      <c r="AU30" s="1" t="str">
        <f>IF(AU7="","",'Cost and Benefit Parameters'!$J$26)</f>
        <v/>
      </c>
      <c r="AV30" s="1" t="str">
        <f>IF(AV7="","",'Cost and Benefit Parameters'!$J$26)</f>
        <v/>
      </c>
      <c r="AW30" s="1" t="str">
        <f>IF(AW7="","",'Cost and Benefit Parameters'!$J$26)</f>
        <v/>
      </c>
      <c r="AX30" s="1" t="str">
        <f>IF(AX7="","",'Cost and Benefit Parameters'!$J$26)</f>
        <v/>
      </c>
      <c r="AY30" s="1" t="str">
        <f>IF(AY7="","",'Cost and Benefit Parameters'!$J$26)</f>
        <v/>
      </c>
      <c r="AZ30" s="1" t="str">
        <f>IF(AZ7="","",'Cost and Benefit Parameters'!$J$26)</f>
        <v/>
      </c>
      <c r="BA30" s="1" t="str">
        <f>IF(BA7="","",'Cost and Benefit Parameters'!$J$26)</f>
        <v/>
      </c>
      <c r="BB30" s="1" t="str">
        <f>IF(BB7="","",'Cost and Benefit Parameters'!$J$26)</f>
        <v/>
      </c>
      <c r="BC30" s="1" t="str">
        <f>IF(BC7="","",'Cost and Benefit Parameters'!$J$26)</f>
        <v/>
      </c>
      <c r="BD30" s="1" t="str">
        <f>IF(BD7="","",'Cost and Benefit Parameters'!$J$26)</f>
        <v/>
      </c>
      <c r="BE30" s="1" t="str">
        <f>IF(BE7="","",'Cost and Benefit Parameters'!$J$26)</f>
        <v/>
      </c>
      <c r="BF30" s="1" t="str">
        <f>IF(BF7="","",'Cost and Benefit Parameters'!$J$26)</f>
        <v/>
      </c>
      <c r="BG30" s="1" t="str">
        <f>IF(BG7="","",'Cost and Benefit Parameters'!$J$26)</f>
        <v/>
      </c>
      <c r="BH30" s="1" t="str">
        <f>IF(BH7="","",'Cost and Benefit Parameters'!$J$26)</f>
        <v/>
      </c>
      <c r="BI30" s="1" t="str">
        <f>IF(BI7="","",'Cost and Benefit Parameters'!$J$26)</f>
        <v/>
      </c>
      <c r="BJ30" s="1" t="str">
        <f>IF(BJ7="","",'Cost and Benefit Parameters'!$J$26)</f>
        <v/>
      </c>
      <c r="BK30" s="1" t="str">
        <f>IF(BK7="","",'Cost and Benefit Parameters'!$J$26)</f>
        <v/>
      </c>
      <c r="BL30" s="1" t="str">
        <f>IF(BL7="","",'Cost and Benefit Parameters'!$J$26)</f>
        <v/>
      </c>
    </row>
    <row r="31" spans="1:72" x14ac:dyDescent="0.55000000000000004">
      <c r="A31" s="639"/>
      <c r="B31" t="s">
        <v>468</v>
      </c>
      <c r="F31" s="1"/>
      <c r="G31" s="1">
        <f>Cohort_CF!G30*Mincers!C$38*(1+'Cost and Benefit Parameters'!$C$41)^G$5</f>
        <v>569965.13246418536</v>
      </c>
      <c r="H31" s="1">
        <f>Cohort_CF!H30*Mincers!D$38*(1+'Cost and Benefit Parameters'!$C$41)^H$5</f>
        <v>592075.39907931886</v>
      </c>
      <c r="I31" s="1">
        <f>Cohort_CF!I30*Mincers!E$38*(1+'Cost and Benefit Parameters'!$C$41)^I$5</f>
        <v>614674.45876963867</v>
      </c>
      <c r="J31" s="1">
        <f>Cohort_CF!J30*Mincers!F$38*(1+'Cost and Benefit Parameters'!$C$41)^J$5</f>
        <v>637753.340252953</v>
      </c>
      <c r="K31" s="1">
        <f>Cohort_CF!K30*Mincers!G$38*(1+'Cost and Benefit Parameters'!$C$41)^K$5</f>
        <v>665348.12292955583</v>
      </c>
      <c r="L31" s="1">
        <f>Cohort_CF!L30*Mincers!H$38*(1+'Cost and Benefit Parameters'!$C$41)^L$5</f>
        <v>689088.14805510151</v>
      </c>
      <c r="M31" s="1">
        <f>Cohort_CF!M30*Mincers!I$38*(1+'Cost and Benefit Parameters'!$C$41)^M$5</f>
        <v>713247.15499247657</v>
      </c>
      <c r="N31" s="1">
        <f>Cohort_CF!N30*Mincers!J$38*(1+'Cost and Benefit Parameters'!$C$41)^N$5</f>
        <v>737810.34282612964</v>
      </c>
      <c r="O31" s="1">
        <f>Cohort_CF!O30*Mincers!K$38*(1+'Cost and Benefit Parameters'!$C$41)^O$5</f>
        <v>762761.65657009289</v>
      </c>
      <c r="P31" s="1">
        <f>Cohort_CF!P30*Mincers!L$38*(1+'Cost and Benefit Parameters'!$C$41)^P$5</f>
        <v>788083.78316235752</v>
      </c>
      <c r="Q31" s="1">
        <f>Cohort_CF!Q30*Mincers!M$38*(1+'Cost and Benefit Parameters'!$C$41)^Q$5</f>
        <v>813758.15115874028</v>
      </c>
      <c r="R31" s="1">
        <f>Cohort_CF!R30*Mincers!N$38*(1+'Cost and Benefit Parameters'!$C$41)^R$5</f>
        <v>839764.93425241183</v>
      </c>
      <c r="S31" s="1">
        <f>Cohort_CF!S30*Mincers!O$38*(1+'Cost and Benefit Parameters'!$C$41)^S$5</f>
        <v>866083.05873317935</v>
      </c>
      <c r="T31" s="1">
        <f>Cohort_CF!T30*Mincers!P$38*(1+'Cost and Benefit Parameters'!$C$41)^T$5</f>
        <v>892690.21498758846</v>
      </c>
      <c r="U31" s="1">
        <f>Cohort_CF!U30*Mincers!Q$38*(1+'Cost and Benefit Parameters'!$C$41)^U$5</f>
        <v>919562.87312686571</v>
      </c>
      <c r="V31" s="1">
        <f>Cohort_CF!V30*Mincers!R$38*(1+'Cost and Benefit Parameters'!$C$41)^V$5</f>
        <v>946676.30281500239</v>
      </c>
      <c r="W31" s="1">
        <f>Cohort_CF!W30*Mincers!S$38*(1+'Cost and Benefit Parameters'!$C$41)^W$5</f>
        <v>974004.59735345538</v>
      </c>
      <c r="X31" s="1">
        <f>Cohort_CF!X30*Mincers!T$38*(1+'Cost and Benefit Parameters'!$C$41)^X$5</f>
        <v>1001520.702062711</v>
      </c>
      <c r="Y31" s="1">
        <f>Cohort_CF!Y30*Mincers!U$38*(1+'Cost and Benefit Parameters'!$C$41)^Y$5</f>
        <v>1029196.4469836882</v>
      </c>
      <c r="Z31" s="1">
        <f>Cohort_CF!Z30*Mincers!V$38*(1+'Cost and Benefit Parameters'!$C$41)^Z$5</f>
        <v>1057002.583904356</v>
      </c>
      <c r="AA31" s="1">
        <f>Cohort_CF!AA30*Mincers!W$38*(1+'Cost and Benefit Parameters'!$C$41)^AA$5</f>
        <v>1084908.8276986033</v>
      </c>
      <c r="AB31" s="1">
        <f>Cohort_CF!AB30*Mincers!X$38*(1+'Cost and Benefit Parameters'!$C$41)^AB$5</f>
        <v>1112883.9019457633</v>
      </c>
      <c r="AC31" s="1">
        <f>Cohort_CF!AC30*Mincers!Y$38*(1+'Cost and Benefit Parameters'!$C$41)^AC$5</f>
        <v>1140895.5887800087</v>
      </c>
      <c r="AD31" s="1">
        <f>Cohort_CF!AD30*Mincers!Z$38*(1+'Cost and Benefit Parameters'!$C$41)^AD$5</f>
        <v>1168910.7828996333</v>
      </c>
      <c r="AE31" s="1">
        <f>Cohort_CF!AE30*Mincers!AA$38*(1+'Cost and Benefit Parameters'!$C$41)^AE$5</f>
        <v>1196895.5496466307</v>
      </c>
      <c r="AF31" s="1">
        <f>Cohort_CF!AF30*Mincers!AB$38*(1+'Cost and Benefit Parameters'!$C$41)^AF$5</f>
        <v>1224815.1870473651</v>
      </c>
      <c r="AG31" s="1">
        <f>Cohort_CF!AG30*Mincers!AC$38*(1+'Cost and Benefit Parameters'!$C$41)^AG$5</f>
        <v>1252634.291685744</v>
      </c>
      <c r="AH31" s="1">
        <f>Cohort_CF!AH30*Mincers!AD$38*(1+'Cost and Benefit Parameters'!$C$41)^AH$5</f>
        <v>1280316.8282607007</v>
      </c>
      <c r="AI31" s="1">
        <f>Cohort_CF!AI30*Mincers!AE$38*(1+'Cost and Benefit Parameters'!$C$41)^AI$5</f>
        <v>1307826.2026608412</v>
      </c>
      <c r="AJ31" s="1">
        <f>Cohort_CF!AJ30*Mincers!AF$38*(1+'Cost and Benefit Parameters'!$C$41)^AJ$5</f>
        <v>1335125.3383701572</v>
      </c>
      <c r="AK31" s="1">
        <f>Cohort_CF!AK30*Mincers!AG$38*(1+'Cost and Benefit Parameters'!$C$41)^AK$5</f>
        <v>1362176.7560005884</v>
      </c>
      <c r="AL31" s="1">
        <f>Cohort_CF!AL30*Mincers!AH$38*(1+'Cost and Benefit Parameters'!$C$41)^AL$5</f>
        <v>1388942.6557293048</v>
      </c>
      <c r="AM31" s="1">
        <f>Cohort_CF!AM30*Mincers!AI$38*(1+'Cost and Benefit Parameters'!$C$41)^AM$5</f>
        <v>1415385.0024017501</v>
      </c>
      <c r="AN31" s="1">
        <f>Cohort_CF!AN30*Mincers!AJ$38*(1+'Cost and Benefit Parameters'!$C$41)^AN$5</f>
        <v>1441465.6130450983</v>
      </c>
      <c r="AO31" s="1">
        <f>Cohort_CF!AO30*Mincers!AK$38*(1+'Cost and Benefit Parameters'!$C$41)^AO$5</f>
        <v>1467146.2465215991</v>
      </c>
      <c r="AP31" s="1">
        <f>Cohort_CF!AP30*Mincers!AL$38*(1+'Cost and Benefit Parameters'!$C$41)^AP$5</f>
        <v>1492388.6950369354</v>
      </c>
      <c r="AQ31" s="1">
        <f>Cohort_CF!AQ30*Mincers!AM$38*(1+'Cost and Benefit Parameters'!$C$41)^AQ$5</f>
        <v>1517154.8772054764</v>
      </c>
      <c r="AR31" s="1">
        <f>Cohort_CF!AR30*Mincers!AN$38*(1+'Cost and Benefit Parameters'!$C$41)^AR$5</f>
        <v>1541406.9323624417</v>
      </c>
      <c r="AS31" s="1">
        <f>Cohort_CF!AS30*Mincers!AO$38*(1+'Cost and Benefit Parameters'!$C$41)^AS$5</f>
        <v>1565107.3158021106</v>
      </c>
      <c r="AT31" s="1">
        <f>Cohort_CF!AT30*Mincers!AP$38*(1+'Cost and Benefit Parameters'!$C$41)^AT$5</f>
        <v>1588218.8946120944</v>
      </c>
      <c r="AU31" s="1" t="str">
        <f>IF(AU8="","",'Cost and Benefit Parameters'!$J$26)</f>
        <v/>
      </c>
      <c r="AV31" s="1" t="str">
        <f>IF(AV8="","",'Cost and Benefit Parameters'!$J$26)</f>
        <v/>
      </c>
      <c r="AW31" s="1" t="str">
        <f>IF(AW8="","",'Cost and Benefit Parameters'!$J$26)</f>
        <v/>
      </c>
      <c r="AX31" s="1" t="str">
        <f>IF(AX8="","",'Cost and Benefit Parameters'!$J$26)</f>
        <v/>
      </c>
      <c r="AY31" s="1" t="str">
        <f>IF(AY8="","",'Cost and Benefit Parameters'!$J$26)</f>
        <v/>
      </c>
      <c r="AZ31" s="1" t="str">
        <f>IF(AZ8="","",'Cost and Benefit Parameters'!$J$26)</f>
        <v/>
      </c>
      <c r="BA31" s="1" t="str">
        <f>IF(BA8="","",'Cost and Benefit Parameters'!$J$26)</f>
        <v/>
      </c>
      <c r="BB31" s="1" t="str">
        <f>IF(BB8="","",'Cost and Benefit Parameters'!$J$26)</f>
        <v/>
      </c>
      <c r="BC31" s="1" t="str">
        <f>IF(BC8="","",'Cost and Benefit Parameters'!$J$26)</f>
        <v/>
      </c>
      <c r="BD31" s="1" t="str">
        <f>IF(BD8="","",'Cost and Benefit Parameters'!$J$26)</f>
        <v/>
      </c>
      <c r="BE31" s="1" t="str">
        <f>IF(BE8="","",'Cost and Benefit Parameters'!$J$26)</f>
        <v/>
      </c>
      <c r="BF31" s="1" t="str">
        <f>IF(BF8="","",'Cost and Benefit Parameters'!$J$26)</f>
        <v/>
      </c>
      <c r="BG31" s="1" t="str">
        <f>IF(BG8="","",'Cost and Benefit Parameters'!$J$26)</f>
        <v/>
      </c>
      <c r="BH31" s="1" t="str">
        <f>IF(BH8="","",'Cost and Benefit Parameters'!$J$26)</f>
        <v/>
      </c>
      <c r="BI31" s="1" t="str">
        <f>IF(BI8="","",'Cost and Benefit Parameters'!$J$26)</f>
        <v/>
      </c>
      <c r="BJ31" s="1" t="str">
        <f>IF(BJ8="","",'Cost and Benefit Parameters'!$J$26)</f>
        <v/>
      </c>
      <c r="BK31" s="1" t="str">
        <f>IF(BK8="","",'Cost and Benefit Parameters'!$J$26)</f>
        <v/>
      </c>
      <c r="BL31" s="1" t="str">
        <f>IF(BL8="","",'Cost and Benefit Parameters'!$J$26)</f>
        <v/>
      </c>
    </row>
    <row r="32" spans="1:72" x14ac:dyDescent="0.55000000000000004">
      <c r="A32" s="639"/>
      <c r="B32" t="s">
        <v>469</v>
      </c>
      <c r="F32" s="1" t="str">
        <f>IF(Cohort_CF!F31="","",Cohort_CF!F31*Mincers!#REF!*(1+'Cost and Benefit Parameters'!$C$41)^F8)</f>
        <v/>
      </c>
      <c r="G32" s="1" t="str">
        <f>IF(G9="","",'Cost and Benefit Parameters'!$J$26)</f>
        <v/>
      </c>
      <c r="H32" s="1">
        <f>Cohort_CF!H31*Mincers!C$38*(1+'Cost and Benefit Parameters'!$C$41)^H$5</f>
        <v>587064.0864381108</v>
      </c>
      <c r="I32" s="1">
        <f>Cohort_CF!I31*Mincers!D$38*(1+'Cost and Benefit Parameters'!$C$41)^I$5</f>
        <v>609837.66105169849</v>
      </c>
      <c r="J32" s="1">
        <f>Cohort_CF!J31*Mincers!E$38*(1+'Cost and Benefit Parameters'!$C$41)^J$5</f>
        <v>633114.69253272773</v>
      </c>
      <c r="K32" s="1">
        <f>Cohort_CF!K31*Mincers!F$38*(1+'Cost and Benefit Parameters'!$C$41)^K$5</f>
        <v>656885.94046054152</v>
      </c>
      <c r="L32" s="1">
        <f>Cohort_CF!L31*Mincers!G$38*(1+'Cost and Benefit Parameters'!$C$41)^L$5</f>
        <v>685308.56661744253</v>
      </c>
      <c r="M32" s="1">
        <f>Cohort_CF!M31*Mincers!H$38*(1+'Cost and Benefit Parameters'!$C$41)^M$5</f>
        <v>709760.79249675467</v>
      </c>
      <c r="N32" s="1">
        <f>Cohort_CF!N31*Mincers!I$38*(1+'Cost and Benefit Parameters'!$C$41)^N$5</f>
        <v>734644.56964225078</v>
      </c>
      <c r="O32" s="1">
        <f>Cohort_CF!O31*Mincers!J$38*(1+'Cost and Benefit Parameters'!$C$41)^O$5</f>
        <v>759944.65311091358</v>
      </c>
      <c r="P32" s="1">
        <f>Cohort_CF!P31*Mincers!K$38*(1+'Cost and Benefit Parameters'!$C$41)^P$5</f>
        <v>785644.50626719568</v>
      </c>
      <c r="Q32" s="1">
        <f>Cohort_CF!Q31*Mincers!L$38*(1+'Cost and Benefit Parameters'!$C$41)^Q$5</f>
        <v>811726.29665722826</v>
      </c>
      <c r="R32" s="1">
        <f>Cohort_CF!R31*Mincers!M$38*(1+'Cost and Benefit Parameters'!$C$41)^R$5</f>
        <v>838170.89569350239</v>
      </c>
      <c r="S32" s="1">
        <f>Cohort_CF!S31*Mincers!N$38*(1+'Cost and Benefit Parameters'!$C$41)^S$5</f>
        <v>864957.88227998419</v>
      </c>
      <c r="T32" s="1">
        <f>Cohort_CF!T31*Mincers!O$38*(1+'Cost and Benefit Parameters'!$C$41)^T$5</f>
        <v>892065.55049517483</v>
      </c>
      <c r="U32" s="1">
        <f>Cohort_CF!U31*Mincers!P$38*(1+'Cost and Benefit Parameters'!$C$41)^U$5</f>
        <v>919470.92143721622</v>
      </c>
      <c r="V32" s="1">
        <f>Cohort_CF!V31*Mincers!Q$38*(1+'Cost and Benefit Parameters'!$C$41)^V$5</f>
        <v>947149.75932067155</v>
      </c>
      <c r="W32" s="1">
        <f>Cohort_CF!W31*Mincers!R$38*(1+'Cost and Benefit Parameters'!$C$41)^W$5</f>
        <v>975076.59189945238</v>
      </c>
      <c r="X32" s="1">
        <f>Cohort_CF!X31*Mincers!S$38*(1+'Cost and Benefit Parameters'!$C$41)^X$5</f>
        <v>1003224.735274059</v>
      </c>
      <c r="Y32" s="1">
        <f>Cohort_CF!Y31*Mincers!T$38*(1+'Cost and Benefit Parameters'!$C$41)^Y$5</f>
        <v>1031566.3231245923</v>
      </c>
      <c r="Z32" s="1">
        <f>Cohort_CF!Z31*Mincers!U$38*(1+'Cost and Benefit Parameters'!$C$41)^Z$5</f>
        <v>1060072.3403931989</v>
      </c>
      <c r="AA32" s="1">
        <f>Cohort_CF!AA31*Mincers!V$38*(1+'Cost and Benefit Parameters'!$C$41)^AA$5</f>
        <v>1088712.6614214866</v>
      </c>
      <c r="AB32" s="1">
        <f>Cohort_CF!AB31*Mincers!W$38*(1+'Cost and Benefit Parameters'!$C$41)^AB$5</f>
        <v>1117456.0925295616</v>
      </c>
      <c r="AC32" s="1">
        <f>Cohort_CF!AC31*Mincers!X$38*(1+'Cost and Benefit Parameters'!$C$41)^AC$5</f>
        <v>1146270.4190041362</v>
      </c>
      <c r="AD32" s="1">
        <f>Cohort_CF!AD31*Mincers!Y$38*(1+'Cost and Benefit Parameters'!$C$41)^AD$5</f>
        <v>1175122.4564434087</v>
      </c>
      <c r="AE32" s="1">
        <f>Cohort_CF!AE31*Mincers!Z$38*(1+'Cost and Benefit Parameters'!$C$41)^AE$5</f>
        <v>1203978.1063866222</v>
      </c>
      <c r="AF32" s="1">
        <f>Cohort_CF!AF31*Mincers!AA$38*(1+'Cost and Benefit Parameters'!$C$41)^AF$5</f>
        <v>1232802.4161360296</v>
      </c>
      <c r="AG32" s="1">
        <f>Cohort_CF!AG31*Mincers!AB$38*(1+'Cost and Benefit Parameters'!$C$41)^AG$5</f>
        <v>1261559.6426587859</v>
      </c>
      <c r="AH32" s="1">
        <f>Cohort_CF!AH31*Mincers!AC$38*(1+'Cost and Benefit Parameters'!$C$41)^AH$5</f>
        <v>1290213.3204363163</v>
      </c>
      <c r="AI32" s="1">
        <f>Cohort_CF!AI31*Mincers!AD$38*(1+'Cost and Benefit Parameters'!$C$41)^AI$5</f>
        <v>1318726.3331085215</v>
      </c>
      <c r="AJ32" s="1">
        <f>Cohort_CF!AJ31*Mincers!AE$38*(1+'Cost and Benefit Parameters'!$C$41)^AJ$5</f>
        <v>1347060.9887406663</v>
      </c>
      <c r="AK32" s="1">
        <f>Cohort_CF!AK31*Mincers!AF$38*(1+'Cost and Benefit Parameters'!$C$41)^AK$5</f>
        <v>1375179.0985212622</v>
      </c>
      <c r="AL32" s="1">
        <f>Cohort_CF!AL31*Mincers!AG$38*(1+'Cost and Benefit Parameters'!$C$41)^AL$5</f>
        <v>1403042.0586806058</v>
      </c>
      <c r="AM32" s="1">
        <f>Cohort_CF!AM31*Mincers!AH$38*(1+'Cost and Benefit Parameters'!$C$41)^AM$5</f>
        <v>1430610.935401184</v>
      </c>
      <c r="AN32" s="1">
        <f>Cohort_CF!AN31*Mincers!AI$38*(1+'Cost and Benefit Parameters'!$C$41)^AN$5</f>
        <v>1457846.5524738024</v>
      </c>
      <c r="AO32" s="1">
        <f>Cohort_CF!AO31*Mincers!AJ$38*(1+'Cost and Benefit Parameters'!$C$41)^AO$5</f>
        <v>1484709.5814364515</v>
      </c>
      <c r="AP32" s="1">
        <f>Cohort_CF!AP31*Mincers!AK$38*(1+'Cost and Benefit Parameters'!$C$41)^AP$5</f>
        <v>1511160.6339172472</v>
      </c>
      <c r="AQ32" s="1">
        <f>Cohort_CF!AQ31*Mincers!AL$38*(1+'Cost and Benefit Parameters'!$C$41)^AQ$5</f>
        <v>1537160.3558880431</v>
      </c>
      <c r="AR32" s="1">
        <f>Cohort_CF!AR31*Mincers!AM$38*(1+'Cost and Benefit Parameters'!$C$41)^AR$5</f>
        <v>1562669.5235216408</v>
      </c>
      <c r="AS32" s="1">
        <f>Cohort_CF!AS31*Mincers!AN$38*(1+'Cost and Benefit Parameters'!$C$41)^AS$5</f>
        <v>1587649.1403333151</v>
      </c>
      <c r="AT32" s="1">
        <f>Cohort_CF!AT31*Mincers!AO$38*(1+'Cost and Benefit Parameters'!$C$41)^AT$5</f>
        <v>1612060.5352761736</v>
      </c>
      <c r="AU32" s="1">
        <f>Cohort_CF!AU31*Mincers!AP$38*(1+'Cost and Benefit Parameters'!$C$41)^AU$5</f>
        <v>1635865.4614504573</v>
      </c>
      <c r="AV32" s="1" t="str">
        <f>IF(AV9="","",'Cost and Benefit Parameters'!$J$26)</f>
        <v/>
      </c>
      <c r="AW32" s="1" t="str">
        <f>IF(AW9="","",'Cost and Benefit Parameters'!$J$26)</f>
        <v/>
      </c>
      <c r="AX32" s="1" t="str">
        <f>IF(AX9="","",'Cost and Benefit Parameters'!$J$26)</f>
        <v/>
      </c>
      <c r="AY32" s="1" t="str">
        <f>IF(AY9="","",'Cost and Benefit Parameters'!$J$26)</f>
        <v/>
      </c>
      <c r="AZ32" s="1" t="str">
        <f>IF(AZ9="","",'Cost and Benefit Parameters'!$J$26)</f>
        <v/>
      </c>
      <c r="BA32" s="1" t="str">
        <f>IF(BA9="","",'Cost and Benefit Parameters'!$J$26)</f>
        <v/>
      </c>
      <c r="BB32" s="1" t="str">
        <f>IF(BB9="","",'Cost and Benefit Parameters'!$J$26)</f>
        <v/>
      </c>
      <c r="BC32" s="1" t="str">
        <f>IF(BC9="","",'Cost and Benefit Parameters'!$J$26)</f>
        <v/>
      </c>
      <c r="BD32" s="1" t="str">
        <f>IF(BD9="","",'Cost and Benefit Parameters'!$J$26)</f>
        <v/>
      </c>
      <c r="BE32" s="1" t="str">
        <f>IF(BE9="","",'Cost and Benefit Parameters'!$J$26)</f>
        <v/>
      </c>
      <c r="BF32" s="1" t="str">
        <f>IF(BF9="","",'Cost and Benefit Parameters'!$J$26)</f>
        <v/>
      </c>
      <c r="BG32" s="1" t="str">
        <f>IF(BG9="","",'Cost and Benefit Parameters'!$J$26)</f>
        <v/>
      </c>
      <c r="BH32" s="1" t="str">
        <f>IF(BH9="","",'Cost and Benefit Parameters'!$J$26)</f>
        <v/>
      </c>
      <c r="BI32" s="1" t="str">
        <f>IF(BI9="","",'Cost and Benefit Parameters'!$J$26)</f>
        <v/>
      </c>
      <c r="BJ32" s="1" t="str">
        <f>IF(BJ9="","",'Cost and Benefit Parameters'!$J$26)</f>
        <v/>
      </c>
      <c r="BK32" s="1" t="str">
        <f>IF(BK9="","",'Cost and Benefit Parameters'!$J$26)</f>
        <v/>
      </c>
      <c r="BL32" s="1" t="str">
        <f>IF(BL9="","",'Cost and Benefit Parameters'!$J$26)</f>
        <v/>
      </c>
    </row>
    <row r="33" spans="1:64" x14ac:dyDescent="0.55000000000000004">
      <c r="A33" s="639"/>
      <c r="B33" t="s">
        <v>470</v>
      </c>
      <c r="F33" s="1" t="str">
        <f>IF(Cohort_CF!F32="","",Cohort_CF!F32*Mincers!#REF!*(1+'Cost and Benefit Parameters'!$C$41)^F9)</f>
        <v/>
      </c>
      <c r="G33" s="1" t="str">
        <f>IF(G10="","",'Cost and Benefit Parameters'!$J$26)</f>
        <v/>
      </c>
      <c r="H33" s="1" t="str">
        <f>IF(H10="","",'Cost and Benefit Parameters'!$J$26)</f>
        <v/>
      </c>
      <c r="I33" s="1">
        <f>Cohort_CF!I32*Mincers!C$38*(1+'Cost and Benefit Parameters'!$C$41)^I$5</f>
        <v>604676.00903125422</v>
      </c>
      <c r="J33" s="1">
        <f>Cohort_CF!J32*Mincers!D$38*(1+'Cost and Benefit Parameters'!$C$41)^J$5</f>
        <v>628132.79088324937</v>
      </c>
      <c r="K33" s="1">
        <f>Cohort_CF!K32*Mincers!E$38*(1+'Cost and Benefit Parameters'!$C$41)^K$5</f>
        <v>652108.13330870948</v>
      </c>
      <c r="L33" s="1">
        <f>Cohort_CF!L32*Mincers!F$38*(1+'Cost and Benefit Parameters'!$C$41)^L$5</f>
        <v>676592.51867435779</v>
      </c>
      <c r="M33" s="1">
        <f>Cohort_CF!M32*Mincers!G$38*(1+'Cost and Benefit Parameters'!$C$41)^M$5</f>
        <v>705867.8236159659</v>
      </c>
      <c r="N33" s="1">
        <f>Cohort_CF!N32*Mincers!H$38*(1+'Cost and Benefit Parameters'!$C$41)^N$5</f>
        <v>731053.61627165717</v>
      </c>
      <c r="O33" s="1">
        <f>Cohort_CF!O32*Mincers!I$38*(1+'Cost and Benefit Parameters'!$C$41)^O$5</f>
        <v>756683.90673151833</v>
      </c>
      <c r="P33" s="1">
        <f>Cohort_CF!P32*Mincers!J$38*(1+'Cost and Benefit Parameters'!$C$41)^P$5</f>
        <v>782742.99270424095</v>
      </c>
      <c r="Q33" s="1">
        <f>Cohort_CF!Q32*Mincers!K$38*(1+'Cost and Benefit Parameters'!$C$41)^Q$5</f>
        <v>809213.84145521163</v>
      </c>
      <c r="R33" s="1">
        <f>Cohort_CF!R32*Mincers!L$38*(1+'Cost and Benefit Parameters'!$C$41)^R$5</f>
        <v>836078.08555694495</v>
      </c>
      <c r="S33" s="1">
        <f>Cohort_CF!S32*Mincers!M$38*(1+'Cost and Benefit Parameters'!$C$41)^S$5</f>
        <v>863316.02256430732</v>
      </c>
      <c r="T33" s="1">
        <f>Cohort_CF!T32*Mincers!N$38*(1+'Cost and Benefit Parameters'!$C$41)^T$5</f>
        <v>890906.61874838371</v>
      </c>
      <c r="U33" s="1">
        <f>Cohort_CF!U32*Mincers!O$38*(1+'Cost and Benefit Parameters'!$C$41)^U$5</f>
        <v>918827.51701003022</v>
      </c>
      <c r="V33" s="1">
        <f>Cohort_CF!V32*Mincers!P$38*(1+'Cost and Benefit Parameters'!$C$41)^V$5</f>
        <v>947055.04908033251</v>
      </c>
      <c r="W33" s="1">
        <f>Cohort_CF!W32*Mincers!Q$38*(1+'Cost and Benefit Parameters'!$C$41)^W$5</f>
        <v>975564.25210029178</v>
      </c>
      <c r="X33" s="1">
        <f>Cohort_CF!X32*Mincers!R$38*(1+'Cost and Benefit Parameters'!$C$41)^X$5</f>
        <v>1004328.889656436</v>
      </c>
      <c r="Y33" s="1">
        <f>Cohort_CF!Y32*Mincers!S$38*(1+'Cost and Benefit Parameters'!$C$41)^Y$5</f>
        <v>1033321.4773322807</v>
      </c>
      <c r="Z33" s="1">
        <f>Cohort_CF!Z32*Mincers!T$38*(1+'Cost and Benefit Parameters'!$C$41)^Z$5</f>
        <v>1062513.31281833</v>
      </c>
      <c r="AA33" s="1">
        <f>Cohort_CF!AA32*Mincers!U$38*(1+'Cost and Benefit Parameters'!$C$41)^AA$5</f>
        <v>1091874.5106049946</v>
      </c>
      <c r="AB33" s="1">
        <f>Cohort_CF!AB32*Mincers!V$38*(1+'Cost and Benefit Parameters'!$C$41)^AB$5</f>
        <v>1121374.0412641312</v>
      </c>
      <c r="AC33" s="1">
        <f>Cohort_CF!AC32*Mincers!W$38*(1+'Cost and Benefit Parameters'!$C$41)^AC$5</f>
        <v>1150979.7753054486</v>
      </c>
      <c r="AD33" s="1">
        <f>Cohort_CF!AD32*Mincers!X$38*(1+'Cost and Benefit Parameters'!$C$41)^AD$5</f>
        <v>1180658.53157426</v>
      </c>
      <c r="AE33" s="1">
        <f>Cohort_CF!AE32*Mincers!Y$38*(1+'Cost and Benefit Parameters'!$C$41)^AE$5</f>
        <v>1210376.1301367111</v>
      </c>
      <c r="AF33" s="1">
        <f>Cohort_CF!AF32*Mincers!Z$38*(1+'Cost and Benefit Parameters'!$C$41)^AF$5</f>
        <v>1240097.449578221</v>
      </c>
      <c r="AG33" s="1">
        <f>Cohort_CF!AG32*Mincers!AA$38*(1+'Cost and Benefit Parameters'!$C$41)^AG$5</f>
        <v>1269786.4886201106</v>
      </c>
      <c r="AH33" s="1">
        <f>Cohort_CF!AH32*Mincers!AB$38*(1+'Cost and Benefit Parameters'!$C$41)^AH$5</f>
        <v>1299406.4319385495</v>
      </c>
      <c r="AI33" s="1">
        <f>Cohort_CF!AI32*Mincers!AC$38*(1+'Cost and Benefit Parameters'!$C$41)^AI$5</f>
        <v>1328919.7200494057</v>
      </c>
      <c r="AJ33" s="1">
        <f>Cohort_CF!AJ32*Mincers!AD$38*(1+'Cost and Benefit Parameters'!$C$41)^AJ$5</f>
        <v>1358288.1231017772</v>
      </c>
      <c r="AK33" s="1">
        <f>Cohort_CF!AK32*Mincers!AE$38*(1+'Cost and Benefit Parameters'!$C$41)^AK$5</f>
        <v>1387472.8184028866</v>
      </c>
      <c r="AL33" s="1">
        <f>Cohort_CF!AL32*Mincers!AF$38*(1+'Cost and Benefit Parameters'!$C$41)^AL$5</f>
        <v>1416434.4714768997</v>
      </c>
      <c r="AM33" s="1">
        <f>Cohort_CF!AM32*Mincers!AG$38*(1+'Cost and Benefit Parameters'!$C$41)^AM$5</f>
        <v>1445133.3204410241</v>
      </c>
      <c r="AN33" s="1">
        <f>Cohort_CF!AN32*Mincers!AH$38*(1+'Cost and Benefit Parameters'!$C$41)^AN$5</f>
        <v>1473529.2634632194</v>
      </c>
      <c r="AO33" s="1">
        <f>Cohort_CF!AO32*Mincers!AI$38*(1+'Cost and Benefit Parameters'!$C$41)^AO$5</f>
        <v>1501581.9490480167</v>
      </c>
      <c r="AP33" s="1">
        <f>Cohort_CF!AP32*Mincers!AJ$38*(1+'Cost and Benefit Parameters'!$C$41)^AP$5</f>
        <v>1529250.868879545</v>
      </c>
      <c r="AQ33" s="1">
        <f>Cohort_CF!AQ32*Mincers!AK$38*(1+'Cost and Benefit Parameters'!$C$41)^AQ$5</f>
        <v>1556495.4529347643</v>
      </c>
      <c r="AR33" s="1">
        <f>Cohort_CF!AR32*Mincers!AL$38*(1+'Cost and Benefit Parameters'!$C$41)^AR$5</f>
        <v>1583275.1665646844</v>
      </c>
      <c r="AS33" s="1">
        <f>Cohort_CF!AS32*Mincers!AM$38*(1+'Cost and Benefit Parameters'!$C$41)^AS$5</f>
        <v>1609549.6092272901</v>
      </c>
      <c r="AT33" s="1">
        <f>Cohort_CF!AT32*Mincers!AN$38*(1+'Cost and Benefit Parameters'!$C$41)^AT$5</f>
        <v>1635278.6145433143</v>
      </c>
      <c r="AU33" s="1">
        <f>Cohort_CF!AU32*Mincers!AO$38*(1+'Cost and Benefit Parameters'!$C$41)^AU$5</f>
        <v>1660422.3513344589</v>
      </c>
      <c r="AV33" s="1">
        <f>Cohort_CF!AV32*Mincers!AP$38*(1+'Cost and Benefit Parameters'!$C$41)^AV$5</f>
        <v>1684941.4252939711</v>
      </c>
      <c r="AW33" s="1" t="str">
        <f>IF(AW10="","",'Cost and Benefit Parameters'!$J$26)</f>
        <v/>
      </c>
      <c r="AX33" s="1" t="str">
        <f>IF(AX10="","",'Cost and Benefit Parameters'!$J$26)</f>
        <v/>
      </c>
      <c r="AY33" s="1" t="str">
        <f>IF(AY10="","",'Cost and Benefit Parameters'!$J$26)</f>
        <v/>
      </c>
      <c r="AZ33" s="1" t="str">
        <f>IF(AZ10="","",'Cost and Benefit Parameters'!$J$26)</f>
        <v/>
      </c>
      <c r="BA33" s="1" t="str">
        <f>IF(BA10="","",'Cost and Benefit Parameters'!$J$26)</f>
        <v/>
      </c>
      <c r="BB33" s="1" t="str">
        <f>IF(BB10="","",'Cost and Benefit Parameters'!$J$26)</f>
        <v/>
      </c>
      <c r="BC33" s="1" t="str">
        <f>IF(BC10="","",'Cost and Benefit Parameters'!$J$26)</f>
        <v/>
      </c>
      <c r="BD33" s="1" t="str">
        <f>IF(BD10="","",'Cost and Benefit Parameters'!$J$26)</f>
        <v/>
      </c>
      <c r="BE33" s="1" t="str">
        <f>IF(BE10="","",'Cost and Benefit Parameters'!$J$26)</f>
        <v/>
      </c>
      <c r="BF33" s="1" t="str">
        <f>IF(BF10="","",'Cost and Benefit Parameters'!$J$26)</f>
        <v/>
      </c>
      <c r="BG33" s="1" t="str">
        <f>IF(BG10="","",'Cost and Benefit Parameters'!$J$26)</f>
        <v/>
      </c>
      <c r="BH33" s="1" t="str">
        <f>IF(BH10="","",'Cost and Benefit Parameters'!$J$26)</f>
        <v/>
      </c>
      <c r="BI33" s="1" t="str">
        <f>IF(BI10="","",'Cost and Benefit Parameters'!$J$26)</f>
        <v/>
      </c>
      <c r="BJ33" s="1" t="str">
        <f>IF(BJ10="","",'Cost and Benefit Parameters'!$J$26)</f>
        <v/>
      </c>
      <c r="BK33" s="1" t="str">
        <f>IF(BK10="","",'Cost and Benefit Parameters'!$J$26)</f>
        <v/>
      </c>
      <c r="BL33" s="1" t="str">
        <f>IF(BL10="","",'Cost and Benefit Parameters'!$J$26)</f>
        <v/>
      </c>
    </row>
    <row r="34" spans="1:64" x14ac:dyDescent="0.55000000000000004">
      <c r="A34" s="639"/>
      <c r="B34" t="s">
        <v>471</v>
      </c>
      <c r="F34" s="1" t="str">
        <f>IF(Cohort_CF!F33="","",Cohort_CF!F33*Mincers!C39*(1+'Cost and Benefit Parameters'!$C$41)^F10)</f>
        <v/>
      </c>
      <c r="G34" s="1" t="str">
        <f>IF(G11="","",'Cost and Benefit Parameters'!$J$26)</f>
        <v/>
      </c>
      <c r="H34" s="1" t="str">
        <f>IF(H11="","",'Cost and Benefit Parameters'!$J$26)</f>
        <v/>
      </c>
      <c r="I34" s="1" t="str">
        <f>IF(I11="","",'Cost and Benefit Parameters'!$J$26)</f>
        <v/>
      </c>
      <c r="J34" s="1">
        <f>Cohort_CF!J33*Mincers!C$38*(1+'Cost and Benefit Parameters'!$C$41)^J$5</f>
        <v>622816.2893021917</v>
      </c>
      <c r="K34" s="1">
        <f>Cohort_CF!K33*Mincers!D$38*(1+'Cost and Benefit Parameters'!$C$41)^K$5</f>
        <v>646976.77460974688</v>
      </c>
      <c r="L34" s="1">
        <f>Cohort_CF!L33*Mincers!E$38*(1+'Cost and Benefit Parameters'!$C$41)^L$5</f>
        <v>671671.37730797089</v>
      </c>
      <c r="M34" s="1">
        <f>Cohort_CF!M33*Mincers!F$38*(1+'Cost and Benefit Parameters'!$C$41)^M$5</f>
        <v>696890.29423458863</v>
      </c>
      <c r="N34" s="1">
        <f>Cohort_CF!N33*Mincers!G$38*(1+'Cost and Benefit Parameters'!$C$41)^N$5</f>
        <v>727043.85832444474</v>
      </c>
      <c r="O34" s="1">
        <f>Cohort_CF!O33*Mincers!H$38*(1+'Cost and Benefit Parameters'!$C$41)^O$5</f>
        <v>752985.224759807</v>
      </c>
      <c r="P34" s="1">
        <f>Cohort_CF!P33*Mincers!I$38*(1+'Cost and Benefit Parameters'!$C$41)^P$5</f>
        <v>779384.42393346387</v>
      </c>
      <c r="Q34" s="1">
        <f>Cohort_CF!Q33*Mincers!J$38*(1+'Cost and Benefit Parameters'!$C$41)^Q$5</f>
        <v>806225.2824853682</v>
      </c>
      <c r="R34" s="1">
        <f>Cohort_CF!R33*Mincers!K$38*(1+'Cost and Benefit Parameters'!$C$41)^R$5</f>
        <v>833490.25669886777</v>
      </c>
      <c r="S34" s="1">
        <f>Cohort_CF!S33*Mincers!L$38*(1+'Cost and Benefit Parameters'!$C$41)^S$5</f>
        <v>861160.42812365328</v>
      </c>
      <c r="T34" s="1">
        <f>Cohort_CF!T33*Mincers!M$38*(1+'Cost and Benefit Parameters'!$C$41)^T$5</f>
        <v>889215.50324123667</v>
      </c>
      <c r="U34" s="1">
        <f>Cohort_CF!U33*Mincers!N$38*(1+'Cost and Benefit Parameters'!$C$41)^U$5</f>
        <v>917633.81731083535</v>
      </c>
      <c r="V34" s="1">
        <f>Cohort_CF!V33*Mincers!O$38*(1+'Cost and Benefit Parameters'!$C$41)^V$5</f>
        <v>946392.34252033092</v>
      </c>
      <c r="W34" s="1">
        <f>Cohort_CF!W33*Mincers!P$38*(1+'Cost and Benefit Parameters'!$C$41)^W$5</f>
        <v>975466.70055274246</v>
      </c>
      <c r="X34" s="1">
        <f>Cohort_CF!X33*Mincers!Q$38*(1+'Cost and Benefit Parameters'!$C$41)^X$5</f>
        <v>1004831.1796633005</v>
      </c>
      <c r="Y34" s="1">
        <f>Cohort_CF!Y33*Mincers!R$38*(1+'Cost and Benefit Parameters'!$C$41)^Y$5</f>
        <v>1034458.7563461291</v>
      </c>
      <c r="Z34" s="1">
        <f>Cohort_CF!Z33*Mincers!S$38*(1+'Cost and Benefit Parameters'!$C$41)^Z$5</f>
        <v>1064321.1216522492</v>
      </c>
      <c r="AA34" s="1">
        <f>Cohort_CF!AA33*Mincers!T$38*(1+'Cost and Benefit Parameters'!$C$41)^AA$5</f>
        <v>1094388.7122028798</v>
      </c>
      <c r="AB34" s="1">
        <f>Cohort_CF!AB33*Mincers!U$38*(1+'Cost and Benefit Parameters'!$C$41)^AB$5</f>
        <v>1124630.7459231445</v>
      </c>
      <c r="AC34" s="1">
        <f>Cohort_CF!AC33*Mincers!V$38*(1+'Cost and Benefit Parameters'!$C$41)^AC$5</f>
        <v>1155015.2625020554</v>
      </c>
      <c r="AD34" s="1">
        <f>Cohort_CF!AD33*Mincers!W$38*(1+'Cost and Benefit Parameters'!$C$41)^AD$5</f>
        <v>1185509.1685646118</v>
      </c>
      <c r="AE34" s="1">
        <f>Cohort_CF!AE33*Mincers!X$38*(1+'Cost and Benefit Parameters'!$C$41)^AE$5</f>
        <v>1216078.2875214878</v>
      </c>
      <c r="AF34" s="1">
        <f>Cohort_CF!AF33*Mincers!Y$38*(1+'Cost and Benefit Parameters'!$C$41)^AF$5</f>
        <v>1246687.4140408125</v>
      </c>
      <c r="AG34" s="1">
        <f>Cohort_CF!AG33*Mincers!Z$38*(1+'Cost and Benefit Parameters'!$C$41)^AG$5</f>
        <v>1277300.3730655676</v>
      </c>
      <c r="AH34" s="1">
        <f>Cohort_CF!AH33*Mincers!AA$38*(1+'Cost and Benefit Parameters'!$C$41)^AH$5</f>
        <v>1307880.0832787137</v>
      </c>
      <c r="AI34" s="1">
        <f>Cohort_CF!AI33*Mincers!AB$38*(1+'Cost and Benefit Parameters'!$C$41)^AI$5</f>
        <v>1338388.6248967058</v>
      </c>
      <c r="AJ34" s="1">
        <f>Cohort_CF!AJ33*Mincers!AC$38*(1+'Cost and Benefit Parameters'!$C$41)^AJ$5</f>
        <v>1368787.3116508878</v>
      </c>
      <c r="AK34" s="1">
        <f>Cohort_CF!AK33*Mincers!AD$38*(1+'Cost and Benefit Parameters'!$C$41)^AK$5</f>
        <v>1399036.7667948308</v>
      </c>
      <c r="AL34" s="1">
        <f>Cohort_CF!AL33*Mincers!AE$38*(1+'Cost and Benefit Parameters'!$C$41)^AL$5</f>
        <v>1429097.0029549729</v>
      </c>
      <c r="AM34" s="1">
        <f>Cohort_CF!AM33*Mincers!AF$38*(1+'Cost and Benefit Parameters'!$C$41)^AM$5</f>
        <v>1458927.5056212067</v>
      </c>
      <c r="AN34" s="1">
        <f>Cohort_CF!AN33*Mincers!AG$38*(1+'Cost and Benefit Parameters'!$C$41)^AN$5</f>
        <v>1488487.3200542547</v>
      </c>
      <c r="AO34" s="1">
        <f>Cohort_CF!AO33*Mincers!AH$38*(1+'Cost and Benefit Parameters'!$C$41)^AO$5</f>
        <v>1517735.1413671162</v>
      </c>
      <c r="AP34" s="1">
        <f>Cohort_CF!AP33*Mincers!AI$38*(1+'Cost and Benefit Parameters'!$C$41)^AP$5</f>
        <v>1546629.4075194572</v>
      </c>
      <c r="AQ34" s="1">
        <f>Cohort_CF!AQ33*Mincers!AJ$38*(1+'Cost and Benefit Parameters'!$C$41)^AQ$5</f>
        <v>1575128.3949459312</v>
      </c>
      <c r="AR34" s="1">
        <f>Cohort_CF!AR33*Mincers!AK$38*(1+'Cost and Benefit Parameters'!$C$41)^AR$5</f>
        <v>1603190.3165228073</v>
      </c>
      <c r="AS34" s="1">
        <f>Cohort_CF!AS33*Mincers!AL$38*(1+'Cost and Benefit Parameters'!$C$41)^AS$5</f>
        <v>1630773.4215616253</v>
      </c>
      <c r="AT34" s="1">
        <f>Cohort_CF!AT33*Mincers!AM$38*(1+'Cost and Benefit Parameters'!$C$41)^AT$5</f>
        <v>1657836.0975041084</v>
      </c>
      <c r="AU34" s="1">
        <f>Cohort_CF!AU33*Mincers!AN$38*(1+'Cost and Benefit Parameters'!$C$41)^AU$5</f>
        <v>1684336.9729796138</v>
      </c>
      <c r="AV34" s="1">
        <f>Cohort_CF!AV33*Mincers!AO$38*(1+'Cost and Benefit Parameters'!$C$41)^AV$5</f>
        <v>1710235.0218744928</v>
      </c>
      <c r="AW34" s="1">
        <f>Cohort_CF!AW33*Mincers!AP$38*(1+'Cost and Benefit Parameters'!$C$41)^AW$5</f>
        <v>1735489.6680527902</v>
      </c>
      <c r="AX34" s="1" t="str">
        <f>IF(AX11="","",'Cost and Benefit Parameters'!$J$26)</f>
        <v/>
      </c>
      <c r="AY34" s="1" t="str">
        <f>IF(AY11="","",'Cost and Benefit Parameters'!$J$26)</f>
        <v/>
      </c>
      <c r="AZ34" s="1" t="str">
        <f>IF(AZ11="","",'Cost and Benefit Parameters'!$J$26)</f>
        <v/>
      </c>
      <c r="BA34" s="1" t="str">
        <f>IF(BA11="","",'Cost and Benefit Parameters'!$J$26)</f>
        <v/>
      </c>
      <c r="BB34" s="1" t="str">
        <f>IF(BB11="","",'Cost and Benefit Parameters'!$J$26)</f>
        <v/>
      </c>
      <c r="BC34" s="1" t="str">
        <f>IF(BC11="","",'Cost and Benefit Parameters'!$J$26)</f>
        <v/>
      </c>
      <c r="BD34" s="1" t="str">
        <f>IF(BD11="","",'Cost and Benefit Parameters'!$J$26)</f>
        <v/>
      </c>
      <c r="BE34" s="1" t="str">
        <f>IF(BE11="","",'Cost and Benefit Parameters'!$J$26)</f>
        <v/>
      </c>
      <c r="BF34" s="1" t="str">
        <f>IF(BF11="","",'Cost and Benefit Parameters'!$J$26)</f>
        <v/>
      </c>
      <c r="BG34" s="1" t="str">
        <f>IF(BG11="","",'Cost and Benefit Parameters'!$J$26)</f>
        <v/>
      </c>
      <c r="BH34" s="1" t="str">
        <f>IF(BH11="","",'Cost and Benefit Parameters'!$J$26)</f>
        <v/>
      </c>
      <c r="BI34" s="1" t="str">
        <f>IF(BI11="","",'Cost and Benefit Parameters'!$J$26)</f>
        <v/>
      </c>
      <c r="BJ34" s="1" t="str">
        <f>IF(BJ11="","",'Cost and Benefit Parameters'!$J$26)</f>
        <v/>
      </c>
      <c r="BK34" s="1" t="str">
        <f>IF(BK11="","",'Cost and Benefit Parameters'!$J$26)</f>
        <v/>
      </c>
      <c r="BL34" s="1" t="str">
        <f>IF(BL11="","",'Cost and Benefit Parameters'!$J$26)</f>
        <v/>
      </c>
    </row>
    <row r="35" spans="1:64" x14ac:dyDescent="0.55000000000000004">
      <c r="A35" s="639"/>
      <c r="B35" t="s">
        <v>472</v>
      </c>
      <c r="F35" s="1" t="str">
        <f>IF(Cohort_CF!F34="","",Cohort_CF!F34*Mincers!C40*(1+'Cost and Benefit Parameters'!$C$41)^F11)</f>
        <v/>
      </c>
      <c r="G35" s="1" t="str">
        <f>IF(G12="","",'Cost and Benefit Parameters'!$J$26)</f>
        <v/>
      </c>
      <c r="H35" s="1" t="str">
        <f>IF(H12="","",'Cost and Benefit Parameters'!$J$26)</f>
        <v/>
      </c>
      <c r="I35" s="1" t="str">
        <f>IF(I12="","",'Cost and Benefit Parameters'!$J$26)</f>
        <v/>
      </c>
      <c r="J35" s="1" t="str">
        <f>IF(J12="","",'Cost and Benefit Parameters'!$J$26)</f>
        <v/>
      </c>
      <c r="K35" s="1">
        <f>Cohort_CF!K34*Mincers!C$38*(1+'Cost and Benefit Parameters'!$C$41)^K$5</f>
        <v>641500.77798125742</v>
      </c>
      <c r="L35" s="1">
        <f>Cohort_CF!L34*Mincers!D$38*(1+'Cost and Benefit Parameters'!$C$41)^L$5</f>
        <v>666386.07784803933</v>
      </c>
      <c r="M35" s="1">
        <f>Cohort_CF!M34*Mincers!E$38*(1+'Cost and Benefit Parameters'!$C$41)^M$5</f>
        <v>691821.51862721005</v>
      </c>
      <c r="N35" s="1">
        <f>Cohort_CF!N34*Mincers!F$38*(1+'Cost and Benefit Parameters'!$C$41)^N$5</f>
        <v>717797.00306162611</v>
      </c>
      <c r="O35" s="1">
        <f>Cohort_CF!O34*Mincers!G$38*(1+'Cost and Benefit Parameters'!$C$41)^O$5</f>
        <v>748855.1740741781</v>
      </c>
      <c r="P35" s="1">
        <f>Cohort_CF!P34*Mincers!H$38*(1+'Cost and Benefit Parameters'!$C$41)^P$5</f>
        <v>775574.78150260111</v>
      </c>
      <c r="Q35" s="1">
        <f>Cohort_CF!Q34*Mincers!I$38*(1+'Cost and Benefit Parameters'!$C$41)^Q$5</f>
        <v>802765.95665146783</v>
      </c>
      <c r="R35" s="1">
        <f>Cohort_CF!R34*Mincers!J$38*(1+'Cost and Benefit Parameters'!$C$41)^R$5</f>
        <v>830412.04095992912</v>
      </c>
      <c r="S35" s="1">
        <f>Cohort_CF!S34*Mincers!K$38*(1+'Cost and Benefit Parameters'!$C$41)^S$5</f>
        <v>858494.96439983381</v>
      </c>
      <c r="T35" s="1">
        <f>Cohort_CF!T34*Mincers!L$38*(1+'Cost and Benefit Parameters'!$C$41)^T$5</f>
        <v>886995.240967363</v>
      </c>
      <c r="U35" s="1">
        <f>Cohort_CF!U34*Mincers!M$38*(1+'Cost and Benefit Parameters'!$C$41)^U$5</f>
        <v>915891.96833847382</v>
      </c>
      <c r="V35" s="1">
        <f>Cohort_CF!V34*Mincers!N$38*(1+'Cost and Benefit Parameters'!$C$41)^V$5</f>
        <v>945162.83183016023</v>
      </c>
      <c r="W35" s="1">
        <f>Cohort_CF!W34*Mincers!O$38*(1+'Cost and Benefit Parameters'!$C$41)^W$5</f>
        <v>974784.11279594083</v>
      </c>
      <c r="X35" s="1">
        <f>Cohort_CF!X34*Mincers!P$38*(1+'Cost and Benefit Parameters'!$C$41)^X$5</f>
        <v>1004730.7015693248</v>
      </c>
      <c r="Y35" s="1">
        <f>Cohort_CF!Y34*Mincers!Q$38*(1+'Cost and Benefit Parameters'!$C$41)^Y$5</f>
        <v>1034976.1150531995</v>
      </c>
      <c r="Z35" s="1">
        <f>Cohort_CF!Z34*Mincers!R$38*(1+'Cost and Benefit Parameters'!$C$41)^Z$5</f>
        <v>1065492.5190365128</v>
      </c>
      <c r="AA35" s="1">
        <f>Cohort_CF!AA34*Mincers!S$38*(1+'Cost and Benefit Parameters'!$C$41)^AA$5</f>
        <v>1096250.7553018164</v>
      </c>
      <c r="AB35" s="1">
        <f>Cohort_CF!AB34*Mincers!T$38*(1+'Cost and Benefit Parameters'!$C$41)^AB$5</f>
        <v>1127220.3735689663</v>
      </c>
      <c r="AC35" s="1">
        <f>Cohort_CF!AC34*Mincers!U$38*(1+'Cost and Benefit Parameters'!$C$41)^AC$5</f>
        <v>1158369.6683008389</v>
      </c>
      <c r="AD35" s="1">
        <f>Cohort_CF!AD34*Mincers!V$38*(1+'Cost and Benefit Parameters'!$C$41)^AD$5</f>
        <v>1189665.7203771167</v>
      </c>
      <c r="AE35" s="1">
        <f>Cohort_CF!AE34*Mincers!W$38*(1+'Cost and Benefit Parameters'!$C$41)^AE$5</f>
        <v>1221074.44362155</v>
      </c>
      <c r="AF35" s="1">
        <f>Cohort_CF!AF34*Mincers!X$38*(1+'Cost and Benefit Parameters'!$C$41)^AF$5</f>
        <v>1252560.6361471326</v>
      </c>
      <c r="AG35" s="1">
        <f>Cohort_CF!AG34*Mincers!Y$38*(1+'Cost and Benefit Parameters'!$C$41)^AG$5</f>
        <v>1284088.0364620369</v>
      </c>
      <c r="AH35" s="1">
        <f>Cohort_CF!AH34*Mincers!Z$38*(1+'Cost and Benefit Parameters'!$C$41)^AH$5</f>
        <v>1315619.3842575345</v>
      </c>
      <c r="AI35" s="1">
        <f>Cohort_CF!AI34*Mincers!AA$38*(1+'Cost and Benefit Parameters'!$C$41)^AI$5</f>
        <v>1347116.4857770749</v>
      </c>
      <c r="AJ35" s="1">
        <f>Cohort_CF!AJ34*Mincers!AB$38*(1+'Cost and Benefit Parameters'!$C$41)^AJ$5</f>
        <v>1378540.2836436071</v>
      </c>
      <c r="AK35" s="1">
        <f>Cohort_CF!AK34*Mincers!AC$38*(1+'Cost and Benefit Parameters'!$C$41)^AK$5</f>
        <v>1409850.9310004145</v>
      </c>
      <c r="AL35" s="1">
        <f>Cohort_CF!AL34*Mincers!AD$38*(1+'Cost and Benefit Parameters'!$C$41)^AL$5</f>
        <v>1441007.8697986754</v>
      </c>
      <c r="AM35" s="1">
        <f>Cohort_CF!AM34*Mincers!AE$38*(1+'Cost and Benefit Parameters'!$C$41)^AM$5</f>
        <v>1471969.9130436222</v>
      </c>
      <c r="AN35" s="1">
        <f>Cohort_CF!AN34*Mincers!AF$38*(1+'Cost and Benefit Parameters'!$C$41)^AN$5</f>
        <v>1502695.3307898426</v>
      </c>
      <c r="AO35" s="1">
        <f>Cohort_CF!AO34*Mincers!AG$38*(1+'Cost and Benefit Parameters'!$C$41)^AO$5</f>
        <v>1533141.9396558825</v>
      </c>
      <c r="AP35" s="1">
        <f>Cohort_CF!AP34*Mincers!AH$38*(1+'Cost and Benefit Parameters'!$C$41)^AP$5</f>
        <v>1563267.1956081295</v>
      </c>
      <c r="AQ35" s="1">
        <f>Cohort_CF!AQ34*Mincers!AI$38*(1+'Cost and Benefit Parameters'!$C$41)^AQ$5</f>
        <v>1593028.2897450407</v>
      </c>
      <c r="AR35" s="1">
        <f>Cohort_CF!AR34*Mincers!AJ$38*(1+'Cost and Benefit Parameters'!$C$41)^AR$5</f>
        <v>1622382.246794309</v>
      </c>
      <c r="AS35" s="1">
        <f>Cohort_CF!AS34*Mincers!AK$38*(1+'Cost and Benefit Parameters'!$C$41)^AS$5</f>
        <v>1651286.0260184917</v>
      </c>
      <c r="AT35" s="1">
        <f>Cohort_CF!AT34*Mincers!AL$38*(1+'Cost and Benefit Parameters'!$C$41)^AT$5</f>
        <v>1679696.6242084736</v>
      </c>
      <c r="AU35" s="1">
        <f>Cohort_CF!AU34*Mincers!AM$38*(1+'Cost and Benefit Parameters'!$C$41)^AU$5</f>
        <v>1707571.1804292318</v>
      </c>
      <c r="AV35" s="1">
        <f>Cohort_CF!AV34*Mincers!AN$38*(1+'Cost and Benefit Parameters'!$C$41)^AV$5</f>
        <v>1734867.0821690024</v>
      </c>
      <c r="AW35" s="1">
        <f>Cohort_CF!AW34*Mincers!AO$38*(1+'Cost and Benefit Parameters'!$C$41)^AW$5</f>
        <v>1761542.0725307276</v>
      </c>
      <c r="AX35" s="1">
        <f>Cohort_CF!AX34*Mincers!AP$38*(1+'Cost and Benefit Parameters'!$C$41)^AX$5</f>
        <v>1787554.3580943737</v>
      </c>
      <c r="AY35" s="1" t="str">
        <f>IF(AY12="","",'Cost and Benefit Parameters'!$J$26)</f>
        <v/>
      </c>
      <c r="AZ35" s="1" t="str">
        <f>IF(AZ12="","",'Cost and Benefit Parameters'!$J$26)</f>
        <v/>
      </c>
      <c r="BA35" s="1" t="str">
        <f>IF(BA12="","",'Cost and Benefit Parameters'!$J$26)</f>
        <v/>
      </c>
      <c r="BB35" s="1" t="str">
        <f>IF(BB12="","",'Cost and Benefit Parameters'!$J$26)</f>
        <v/>
      </c>
      <c r="BC35" s="1" t="str">
        <f>IF(BC12="","",'Cost and Benefit Parameters'!$J$26)</f>
        <v/>
      </c>
      <c r="BD35" s="1" t="str">
        <f>IF(BD12="","",'Cost and Benefit Parameters'!$J$26)</f>
        <v/>
      </c>
      <c r="BE35" s="1" t="str">
        <f>IF(BE12="","",'Cost and Benefit Parameters'!$J$26)</f>
        <v/>
      </c>
      <c r="BF35" s="1" t="str">
        <f>IF(BF12="","",'Cost and Benefit Parameters'!$J$26)</f>
        <v/>
      </c>
      <c r="BG35" s="1" t="str">
        <f>IF(BG12="","",'Cost and Benefit Parameters'!$J$26)</f>
        <v/>
      </c>
      <c r="BH35" s="1" t="str">
        <f>IF(BH12="","",'Cost and Benefit Parameters'!$J$26)</f>
        <v/>
      </c>
      <c r="BI35" s="1" t="str">
        <f>IF(BI12="","",'Cost and Benefit Parameters'!$J$26)</f>
        <v/>
      </c>
      <c r="BJ35" s="1" t="str">
        <f>IF(BJ12="","",'Cost and Benefit Parameters'!$J$26)</f>
        <v/>
      </c>
      <c r="BK35" s="1" t="str">
        <f>IF(BK12="","",'Cost and Benefit Parameters'!$J$26)</f>
        <v/>
      </c>
      <c r="BL35" s="1" t="str">
        <f>IF(BL12="","",'Cost and Benefit Parameters'!$J$26)</f>
        <v/>
      </c>
    </row>
    <row r="36" spans="1:64" x14ac:dyDescent="0.55000000000000004">
      <c r="A36" s="639"/>
      <c r="B36" t="s">
        <v>473</v>
      </c>
      <c r="F36" s="1" t="str">
        <f>IF(Cohort_CF!F35="","",Cohort_CF!F35*Mincers!C41*(1+'Cost and Benefit Parameters'!$C$41)^F12)</f>
        <v/>
      </c>
      <c r="G36" s="1" t="str">
        <f>IF(G13="","",'Cost and Benefit Parameters'!$J$26)</f>
        <v/>
      </c>
      <c r="H36" s="1" t="str">
        <f>IF(H13="","",'Cost and Benefit Parameters'!$J$26)</f>
        <v/>
      </c>
      <c r="I36" s="1" t="str">
        <f>IF(I13="","",'Cost and Benefit Parameters'!$J$26)</f>
        <v/>
      </c>
      <c r="J36" s="1" t="str">
        <f>IF(J13="","",'Cost and Benefit Parameters'!$J$26)</f>
        <v/>
      </c>
      <c r="K36" s="1" t="str">
        <f>IF(K13="","",'Cost and Benefit Parameters'!$J$26)</f>
        <v/>
      </c>
      <c r="L36" s="1">
        <f>Cohort_CF!L35*Mincers!C$38*(1+'Cost and Benefit Parameters'!$C$41)^L$5</f>
        <v>660745.8013206952</v>
      </c>
      <c r="M36" s="1">
        <f>Cohort_CF!M35*Mincers!D$38*(1+'Cost and Benefit Parameters'!$C$41)^M$5</f>
        <v>686377.66018348048</v>
      </c>
      <c r="N36" s="1">
        <f>Cohort_CF!N35*Mincers!E$38*(1+'Cost and Benefit Parameters'!$C$41)^N$5</f>
        <v>712576.1641860262</v>
      </c>
      <c r="O36" s="1">
        <f>Cohort_CF!O35*Mincers!F$38*(1+'Cost and Benefit Parameters'!$C$41)^O$5</f>
        <v>739330.91315347492</v>
      </c>
      <c r="P36" s="1">
        <f>Cohort_CF!P35*Mincers!G$38*(1+'Cost and Benefit Parameters'!$C$41)^P$5</f>
        <v>771320.82929640345</v>
      </c>
      <c r="Q36" s="1">
        <f>Cohort_CF!Q35*Mincers!H$38*(1+'Cost and Benefit Parameters'!$C$41)^Q$5</f>
        <v>798842.02494767925</v>
      </c>
      <c r="R36" s="1">
        <f>Cohort_CF!R35*Mincers!I$38*(1+'Cost and Benefit Parameters'!$C$41)^R$5</f>
        <v>826848.93535101169</v>
      </c>
      <c r="S36" s="1">
        <f>Cohort_CF!S35*Mincers!J$38*(1+'Cost and Benefit Parameters'!$C$41)^S$5</f>
        <v>855324.40218872693</v>
      </c>
      <c r="T36" s="1">
        <f>Cohort_CF!T35*Mincers!K$38*(1+'Cost and Benefit Parameters'!$C$41)^T$5</f>
        <v>884249.81333182892</v>
      </c>
      <c r="U36" s="1">
        <f>Cohort_CF!U35*Mincers!L$38*(1+'Cost and Benefit Parameters'!$C$41)^U$5</f>
        <v>913605.09819638391</v>
      </c>
      <c r="V36" s="1">
        <f>Cohort_CF!V35*Mincers!M$38*(1+'Cost and Benefit Parameters'!$C$41)^V$5</f>
        <v>943368.72738862794</v>
      </c>
      <c r="W36" s="1">
        <f>Cohort_CF!W35*Mincers!N$38*(1+'Cost and Benefit Parameters'!$C$41)^W$5</f>
        <v>973517.71678506501</v>
      </c>
      <c r="X36" s="1">
        <f>Cohort_CF!X35*Mincers!O$38*(1+'Cost and Benefit Parameters'!$C$41)^X$5</f>
        <v>1004027.6361798191</v>
      </c>
      <c r="Y36" s="1">
        <f>Cohort_CF!Y35*Mincers!P$38*(1+'Cost and Benefit Parameters'!$C$41)^Y$5</f>
        <v>1034872.6226164046</v>
      </c>
      <c r="Z36" s="1">
        <f>Cohort_CF!Z35*Mincers!Q$38*(1+'Cost and Benefit Parameters'!$C$41)^Z$5</f>
        <v>1066025.3985047955</v>
      </c>
      <c r="AA36" s="1">
        <f>Cohort_CF!AA35*Mincers!R$38*(1+'Cost and Benefit Parameters'!$C$41)^AA$5</f>
        <v>1097457.2946076081</v>
      </c>
      <c r="AB36" s="1">
        <f>Cohort_CF!AB35*Mincers!S$38*(1+'Cost and Benefit Parameters'!$C$41)^AB$5</f>
        <v>1129138.2779608711</v>
      </c>
      <c r="AC36" s="1">
        <f>Cohort_CF!AC35*Mincers!T$38*(1+'Cost and Benefit Parameters'!$C$41)^AC$5</f>
        <v>1161036.9847760354</v>
      </c>
      <c r="AD36" s="1">
        <f>Cohort_CF!AD35*Mincers!U$38*(1+'Cost and Benefit Parameters'!$C$41)^AD$5</f>
        <v>1193120.758349864</v>
      </c>
      <c r="AE36" s="1">
        <f>Cohort_CF!AE35*Mincers!V$38*(1+'Cost and Benefit Parameters'!$C$41)^AE$5</f>
        <v>1225355.6919884302</v>
      </c>
      <c r="AF36" s="1">
        <f>Cohort_CF!AF35*Mincers!W$38*(1+'Cost and Benefit Parameters'!$C$41)^AF$5</f>
        <v>1257706.6769301968</v>
      </c>
      <c r="AG36" s="1">
        <f>Cohort_CF!AG35*Mincers!X$38*(1+'Cost and Benefit Parameters'!$C$41)^AG$5</f>
        <v>1290137.4552315464</v>
      </c>
      <c r="AH36" s="1">
        <f>Cohort_CF!AH35*Mincers!Y$38*(1+'Cost and Benefit Parameters'!$C$41)^AH$5</f>
        <v>1322610.677555898</v>
      </c>
      <c r="AI36" s="1">
        <f>Cohort_CF!AI35*Mincers!Z$38*(1+'Cost and Benefit Parameters'!$C$41)^AI$5</f>
        <v>1355087.9657852605</v>
      </c>
      <c r="AJ36" s="1">
        <f>Cohort_CF!AJ35*Mincers!AA$38*(1+'Cost and Benefit Parameters'!$C$41)^AJ$5</f>
        <v>1387529.9803503873</v>
      </c>
      <c r="AK36" s="1">
        <f>Cohort_CF!AK35*Mincers!AB$38*(1+'Cost and Benefit Parameters'!$C$41)^AK$5</f>
        <v>1419896.4921529156</v>
      </c>
      <c r="AL36" s="1">
        <f>Cohort_CF!AL35*Mincers!AC$38*(1+'Cost and Benefit Parameters'!$C$41)^AL$5</f>
        <v>1452146.4589304267</v>
      </c>
      <c r="AM36" s="1">
        <f>Cohort_CF!AM35*Mincers!AD$38*(1+'Cost and Benefit Parameters'!$C$41)^AM$5</f>
        <v>1484238.1058926356</v>
      </c>
      <c r="AN36" s="1">
        <f>Cohort_CF!AN35*Mincers!AE$38*(1+'Cost and Benefit Parameters'!$C$41)^AN$5</f>
        <v>1516129.0104349307</v>
      </c>
      <c r="AO36" s="1">
        <f>Cohort_CF!AO35*Mincers!AF$38*(1+'Cost and Benefit Parameters'!$C$41)^AO$5</f>
        <v>1547776.1907135383</v>
      </c>
      <c r="AP36" s="1">
        <f>Cohort_CF!AP35*Mincers!AG$38*(1+'Cost and Benefit Parameters'!$C$41)^AP$5</f>
        <v>1579136.1978455589</v>
      </c>
      <c r="AQ36" s="1">
        <f>Cohort_CF!AQ35*Mincers!AH$38*(1+'Cost and Benefit Parameters'!$C$41)^AQ$5</f>
        <v>1610165.2114763733</v>
      </c>
      <c r="AR36" s="1">
        <f>Cohort_CF!AR35*Mincers!AI$38*(1+'Cost and Benefit Parameters'!$C$41)^AR$5</f>
        <v>1640819.138437392</v>
      </c>
      <c r="AS36" s="1">
        <f>Cohort_CF!AS35*Mincers!AJ$38*(1+'Cost and Benefit Parameters'!$C$41)^AS$5</f>
        <v>1671053.7141981386</v>
      </c>
      <c r="AT36" s="1">
        <f>Cohort_CF!AT35*Mincers!AK$38*(1+'Cost and Benefit Parameters'!$C$41)^AT$5</f>
        <v>1700824.606799046</v>
      </c>
      <c r="AU36" s="1">
        <f>Cohort_CF!AU35*Mincers!AL$38*(1+'Cost and Benefit Parameters'!$C$41)^AU$5</f>
        <v>1730087.5229347281</v>
      </c>
      <c r="AV36" s="1">
        <f>Cohort_CF!AV35*Mincers!AM$38*(1+'Cost and Benefit Parameters'!$C$41)^AV$5</f>
        <v>1758798.315842109</v>
      </c>
      <c r="AW36" s="1">
        <f>Cohort_CF!AW35*Mincers!AN$38*(1+'Cost and Benefit Parameters'!$C$41)^AW$5</f>
        <v>1786913.0946340724</v>
      </c>
      <c r="AX36" s="1">
        <f>Cohort_CF!AX35*Mincers!AO$38*(1+'Cost and Benefit Parameters'!$C$41)^AX$5</f>
        <v>1814388.3347066492</v>
      </c>
      <c r="AY36" s="1">
        <f>Cohort_CF!AY35*Mincers!AP$38*(1+'Cost and Benefit Parameters'!$C$41)^AY$5</f>
        <v>1841180.9888372049</v>
      </c>
      <c r="AZ36" s="1" t="str">
        <f>IF(AZ13="","",'Cost and Benefit Parameters'!$J$26)</f>
        <v/>
      </c>
      <c r="BA36" s="1" t="str">
        <f>IF(BA13="","",'Cost and Benefit Parameters'!$J$26)</f>
        <v/>
      </c>
      <c r="BB36" s="1" t="str">
        <f>IF(BB13="","",'Cost and Benefit Parameters'!$J$26)</f>
        <v/>
      </c>
      <c r="BC36" s="1" t="str">
        <f>IF(BC13="","",'Cost and Benefit Parameters'!$J$26)</f>
        <v/>
      </c>
      <c r="BD36" s="1" t="str">
        <f>IF(BD13="","",'Cost and Benefit Parameters'!$J$26)</f>
        <v/>
      </c>
      <c r="BE36" s="1" t="str">
        <f>IF(BE13="","",'Cost and Benefit Parameters'!$J$26)</f>
        <v/>
      </c>
      <c r="BF36" s="1" t="str">
        <f>IF(BF13="","",'Cost and Benefit Parameters'!$J$26)</f>
        <v/>
      </c>
      <c r="BG36" s="1" t="str">
        <f>IF(BG13="","",'Cost and Benefit Parameters'!$J$26)</f>
        <v/>
      </c>
      <c r="BH36" s="1" t="str">
        <f>IF(BH13="","",'Cost and Benefit Parameters'!$J$26)</f>
        <v/>
      </c>
      <c r="BI36" s="1" t="str">
        <f>IF(BI13="","",'Cost and Benefit Parameters'!$J$26)</f>
        <v/>
      </c>
      <c r="BJ36" s="1" t="str">
        <f>IF(BJ13="","",'Cost and Benefit Parameters'!$J$26)</f>
        <v/>
      </c>
      <c r="BK36" s="1" t="str">
        <f>IF(BK13="","",'Cost and Benefit Parameters'!$J$26)</f>
        <v/>
      </c>
      <c r="BL36" s="1" t="str">
        <f>IF(BL13="","",'Cost and Benefit Parameters'!$J$26)</f>
        <v/>
      </c>
    </row>
    <row r="37" spans="1:64" x14ac:dyDescent="0.55000000000000004">
      <c r="A37" s="639"/>
      <c r="B37" t="s">
        <v>474</v>
      </c>
      <c r="F37" s="1" t="str">
        <f>IF(Cohort_CF!F36="","",Cohort_CF!F36*Mincers!C42*(1+'Cost and Benefit Parameters'!$C$41)^F13)</f>
        <v/>
      </c>
      <c r="G37" s="1" t="str">
        <f>IF(G14="","",'Cost and Benefit Parameters'!$J$26)</f>
        <v/>
      </c>
      <c r="H37" s="1" t="str">
        <f>IF(H14="","",'Cost and Benefit Parameters'!$J$26)</f>
        <v/>
      </c>
      <c r="I37" s="1" t="str">
        <f>IF(I14="","",'Cost and Benefit Parameters'!$J$26)</f>
        <v/>
      </c>
      <c r="J37" s="1" t="str">
        <f>IF(J14="","",'Cost and Benefit Parameters'!$J$26)</f>
        <v/>
      </c>
      <c r="K37" s="1" t="str">
        <f>IF(K14="","",'Cost and Benefit Parameters'!$J$26)</f>
        <v/>
      </c>
      <c r="L37" s="1" t="str">
        <f>IF(L14="","",'Cost and Benefit Parameters'!$J$26)</f>
        <v/>
      </c>
      <c r="M37" s="1">
        <f>Cohort_CF!M36*Mincers!C$38*(1+'Cost and Benefit Parameters'!$C$41)^M$5</f>
        <v>680568.17536031618</v>
      </c>
      <c r="N37" s="1">
        <f>Cohort_CF!N36*Mincers!D$38*(1+'Cost and Benefit Parameters'!$C$41)^N$5</f>
        <v>706968.98998898489</v>
      </c>
      <c r="O37" s="1">
        <f>Cohort_CF!O36*Mincers!E$38*(1+'Cost and Benefit Parameters'!$C$41)^O$5</f>
        <v>733953.44911160704</v>
      </c>
      <c r="P37" s="1">
        <f>Cohort_CF!P36*Mincers!F$38*(1+'Cost and Benefit Parameters'!$C$41)^P$5</f>
        <v>761510.84054807923</v>
      </c>
      <c r="Q37" s="1">
        <f>Cohort_CF!Q36*Mincers!G$38*(1+'Cost and Benefit Parameters'!$C$41)^Q$5</f>
        <v>794460.45417529566</v>
      </c>
      <c r="R37" s="1">
        <f>Cohort_CF!R36*Mincers!H$38*(1+'Cost and Benefit Parameters'!$C$41)^R$5</f>
        <v>822807.28569610952</v>
      </c>
      <c r="S37" s="1">
        <f>Cohort_CF!S36*Mincers!I$38*(1+'Cost and Benefit Parameters'!$C$41)^S$5</f>
        <v>851654.40341154195</v>
      </c>
      <c r="T37" s="1">
        <f>Cohort_CF!T36*Mincers!J$38*(1+'Cost and Benefit Parameters'!$C$41)^T$5</f>
        <v>880984.13425438886</v>
      </c>
      <c r="U37" s="1">
        <f>Cohort_CF!U36*Mincers!K$38*(1+'Cost and Benefit Parameters'!$C$41)^U$5</f>
        <v>910777.30773178383</v>
      </c>
      <c r="V37" s="1">
        <f>Cohort_CF!V36*Mincers!L$38*(1+'Cost and Benefit Parameters'!$C$41)^V$5</f>
        <v>941013.25114227529</v>
      </c>
      <c r="W37" s="1">
        <f>Cohort_CF!W36*Mincers!M$38*(1+'Cost and Benefit Parameters'!$C$41)^W$5</f>
        <v>971669.78921028669</v>
      </c>
      <c r="X37" s="1">
        <f>Cohort_CF!X36*Mincers!N$38*(1+'Cost and Benefit Parameters'!$C$41)^X$5</f>
        <v>1002723.248288617</v>
      </c>
      <c r="Y37" s="1">
        <f>Cohort_CF!Y36*Mincers!O$38*(1+'Cost and Benefit Parameters'!$C$41)^Y$5</f>
        <v>1034148.4652652136</v>
      </c>
      <c r="Z37" s="1">
        <f>Cohort_CF!Z36*Mincers!P$38*(1+'Cost and Benefit Parameters'!$C$41)^Z$5</f>
        <v>1065918.8012948965</v>
      </c>
      <c r="AA37" s="1">
        <f>Cohort_CF!AA36*Mincers!Q$38*(1+'Cost and Benefit Parameters'!$C$41)^AA$5</f>
        <v>1098006.1604599392</v>
      </c>
      <c r="AB37" s="1">
        <f>Cohort_CF!AB36*Mincers!R$38*(1+'Cost and Benefit Parameters'!$C$41)^AB$5</f>
        <v>1130381.0134458365</v>
      </c>
      <c r="AC37" s="1">
        <f>Cohort_CF!AC36*Mincers!S$38*(1+'Cost and Benefit Parameters'!$C$41)^AC$5</f>
        <v>1163012.4262996973</v>
      </c>
      <c r="AD37" s="1">
        <f>Cohort_CF!AD36*Mincers!T$38*(1+'Cost and Benefit Parameters'!$C$41)^AD$5</f>
        <v>1195868.0943193163</v>
      </c>
      <c r="AE37" s="1">
        <f>Cohort_CF!AE36*Mincers!U$38*(1+'Cost and Benefit Parameters'!$C$41)^AE$5</f>
        <v>1228914.3811003598</v>
      </c>
      <c r="AF37" s="1">
        <f>Cohort_CF!AF36*Mincers!V$38*(1+'Cost and Benefit Parameters'!$C$41)^AF$5</f>
        <v>1262116.3627480834</v>
      </c>
      <c r="AG37" s="1">
        <f>Cohort_CF!AG36*Mincers!W$38*(1+'Cost and Benefit Parameters'!$C$41)^AG$5</f>
        <v>1295437.8772381025</v>
      </c>
      <c r="AH37" s="1">
        <f>Cohort_CF!AH36*Mincers!X$38*(1+'Cost and Benefit Parameters'!$C$41)^AH$5</f>
        <v>1328841.5788884929</v>
      </c>
      <c r="AI37" s="1">
        <f>Cohort_CF!AI36*Mincers!Y$38*(1+'Cost and Benefit Parameters'!$C$41)^AI$5</f>
        <v>1362288.9978825748</v>
      </c>
      <c r="AJ37" s="1">
        <f>Cohort_CF!AJ36*Mincers!Z$38*(1+'Cost and Benefit Parameters'!$C$41)^AJ$5</f>
        <v>1395740.6047588182</v>
      </c>
      <c r="AK37" s="1">
        <f>Cohort_CF!AK36*Mincers!AA$38*(1+'Cost and Benefit Parameters'!$C$41)^AK$5</f>
        <v>1429155.8797608991</v>
      </c>
      <c r="AL37" s="1">
        <f>Cohort_CF!AL36*Mincers!AB$38*(1+'Cost and Benefit Parameters'!$C$41)^AL$5</f>
        <v>1462493.3869175026</v>
      </c>
      <c r="AM37" s="1">
        <f>Cohort_CF!AM36*Mincers!AC$38*(1+'Cost and Benefit Parameters'!$C$41)^AM$5</f>
        <v>1495710.8526983396</v>
      </c>
      <c r="AN37" s="1">
        <f>Cohort_CF!AN36*Mincers!AD$38*(1+'Cost and Benefit Parameters'!$C$41)^AN$5</f>
        <v>1528765.2490694146</v>
      </c>
      <c r="AO37" s="1">
        <f>Cohort_CF!AO36*Mincers!AE$38*(1+'Cost and Benefit Parameters'!$C$41)^AO$5</f>
        <v>1561612.8807479788</v>
      </c>
      <c r="AP37" s="1">
        <f>Cohort_CF!AP36*Mincers!AF$38*(1+'Cost and Benefit Parameters'!$C$41)^AP$5</f>
        <v>1594209.4764349442</v>
      </c>
      <c r="AQ37" s="1">
        <f>Cohort_CF!AQ36*Mincers!AG$38*(1+'Cost and Benefit Parameters'!$C$41)^AQ$5</f>
        <v>1626510.2837809254</v>
      </c>
      <c r="AR37" s="1">
        <f>Cohort_CF!AR36*Mincers!AH$38*(1+'Cost and Benefit Parameters'!$C$41)^AR$5</f>
        <v>1658470.1678206644</v>
      </c>
      <c r="AS37" s="1">
        <f>Cohort_CF!AS36*Mincers!AI$38*(1+'Cost and Benefit Parameters'!$C$41)^AS$5</f>
        <v>1690043.712590514</v>
      </c>
      <c r="AT37" s="1">
        <f>Cohort_CF!AT36*Mincers!AJ$38*(1+'Cost and Benefit Parameters'!$C$41)^AT$5</f>
        <v>1721185.3256240822</v>
      </c>
      <c r="AU37" s="1">
        <f>Cohort_CF!AU36*Mincers!AK$38*(1+'Cost and Benefit Parameters'!$C$41)^AU$5</f>
        <v>1751849.3450030177</v>
      </c>
      <c r="AV37" s="1">
        <f>Cohort_CF!AV36*Mincers!AL$38*(1+'Cost and Benefit Parameters'!$C$41)^AV$5</f>
        <v>1781990.1486227699</v>
      </c>
      <c r="AW37" s="1">
        <f>Cohort_CF!AW36*Mincers!AM$38*(1+'Cost and Benefit Parameters'!$C$41)^AW$5</f>
        <v>1811562.2653173723</v>
      </c>
      <c r="AX37" s="1">
        <f>Cohort_CF!AX36*Mincers!AN$38*(1+'Cost and Benefit Parameters'!$C$41)^AX$5</f>
        <v>1840520.4874730944</v>
      </c>
      <c r="AY37" s="1">
        <f>Cohort_CF!AY36*Mincers!AO$38*(1+'Cost and Benefit Parameters'!$C$41)^AY$5</f>
        <v>1868819.9847478485</v>
      </c>
      <c r="AZ37" s="1">
        <f>Cohort_CF!AZ36*Mincers!AP$38*(1+'Cost and Benefit Parameters'!$C$41)^AZ$5</f>
        <v>1896416.418502321</v>
      </c>
      <c r="BA37" s="1" t="str">
        <f>IF(BA14="","",'Cost and Benefit Parameters'!$J$26)</f>
        <v/>
      </c>
      <c r="BB37" s="1" t="str">
        <f>IF(BB14="","",'Cost and Benefit Parameters'!$J$26)</f>
        <v/>
      </c>
      <c r="BC37" s="1" t="str">
        <f>IF(BC14="","",'Cost and Benefit Parameters'!$J$26)</f>
        <v/>
      </c>
      <c r="BD37" s="1" t="str">
        <f>IF(BD14="","",'Cost and Benefit Parameters'!$J$26)</f>
        <v/>
      </c>
      <c r="BE37" s="1" t="str">
        <f>IF(BE14="","",'Cost and Benefit Parameters'!$J$26)</f>
        <v/>
      </c>
      <c r="BF37" s="1" t="str">
        <f>IF(BF14="","",'Cost and Benefit Parameters'!$J$26)</f>
        <v/>
      </c>
      <c r="BG37" s="1" t="str">
        <f>IF(BG14="","",'Cost and Benefit Parameters'!$J$26)</f>
        <v/>
      </c>
      <c r="BH37" s="1" t="str">
        <f>IF(BH14="","",'Cost and Benefit Parameters'!$J$26)</f>
        <v/>
      </c>
      <c r="BI37" s="1" t="str">
        <f>IF(BI14="","",'Cost and Benefit Parameters'!$J$26)</f>
        <v/>
      </c>
      <c r="BJ37" s="1" t="str">
        <f>IF(BJ14="","",'Cost and Benefit Parameters'!$J$26)</f>
        <v/>
      </c>
      <c r="BK37" s="1" t="str">
        <f>IF(BK14="","",'Cost and Benefit Parameters'!$J$26)</f>
        <v/>
      </c>
      <c r="BL37" s="1" t="str">
        <f>IF(BL14="","",'Cost and Benefit Parameters'!$J$26)</f>
        <v/>
      </c>
    </row>
    <row r="38" spans="1:64" x14ac:dyDescent="0.55000000000000004">
      <c r="A38" s="639"/>
      <c r="B38" t="s">
        <v>475</v>
      </c>
      <c r="F38" s="1" t="str">
        <f>IF(Cohort_CF!F37="","",Cohort_CF!F37*Mincers!C43*(1+'Cost and Benefit Parameters'!$C$41)^F14)</f>
        <v/>
      </c>
      <c r="G38" s="1" t="str">
        <f>IF(G15="","",'Cost and Benefit Parameters'!$J$26)</f>
        <v/>
      </c>
      <c r="H38" s="1" t="str">
        <f>IF(H15="","",'Cost and Benefit Parameters'!$J$26)</f>
        <v/>
      </c>
      <c r="I38" s="1" t="str">
        <f>IF(I15="","",'Cost and Benefit Parameters'!$J$26)</f>
        <v/>
      </c>
      <c r="J38" s="1" t="str">
        <f>IF(J15="","",'Cost and Benefit Parameters'!$J$26)</f>
        <v/>
      </c>
      <c r="K38" s="1" t="str">
        <f>IF(K15="","",'Cost and Benefit Parameters'!$J$26)</f>
        <v/>
      </c>
      <c r="L38" s="1" t="str">
        <f>IF(L15="","",'Cost and Benefit Parameters'!$J$26)</f>
        <v/>
      </c>
      <c r="M38" s="1" t="str">
        <f>IF(M15="","",'Cost and Benefit Parameters'!$J$26)</f>
        <v/>
      </c>
      <c r="N38" s="1">
        <f>Cohort_CF!N37*Mincers!C$38*(1+'Cost and Benefit Parameters'!$C$41)^N$5</f>
        <v>700985.22062112554</v>
      </c>
      <c r="O38" s="1">
        <f>Cohort_CF!O37*Mincers!D$38*(1+'Cost and Benefit Parameters'!$C$41)^O$5</f>
        <v>728178.05968865438</v>
      </c>
      <c r="P38" s="1">
        <f>Cohort_CF!P37*Mincers!E$38*(1+'Cost and Benefit Parameters'!$C$41)^P$5</f>
        <v>755972.05258495524</v>
      </c>
      <c r="Q38" s="1">
        <f>Cohort_CF!Q37*Mincers!F$38*(1+'Cost and Benefit Parameters'!$C$41)^Q$5</f>
        <v>784356.16576452157</v>
      </c>
      <c r="R38" s="1">
        <f>Cohort_CF!R37*Mincers!G$38*(1+'Cost and Benefit Parameters'!$C$41)^R$5</f>
        <v>818294.2678005544</v>
      </c>
      <c r="S38" s="1">
        <f>Cohort_CF!S37*Mincers!H$38*(1+'Cost and Benefit Parameters'!$C$41)^S$5</f>
        <v>847491.50426699268</v>
      </c>
      <c r="T38" s="1">
        <f>Cohort_CF!T37*Mincers!I$38*(1+'Cost and Benefit Parameters'!$C$41)^T$5</f>
        <v>877204.03551388835</v>
      </c>
      <c r="U38" s="1">
        <f>Cohort_CF!U37*Mincers!J$38*(1+'Cost and Benefit Parameters'!$C$41)^U$5</f>
        <v>907413.65828202059</v>
      </c>
      <c r="V38" s="1">
        <f>Cohort_CF!V37*Mincers!K$38*(1+'Cost and Benefit Parameters'!$C$41)^V$5</f>
        <v>938100.62696373719</v>
      </c>
      <c r="W38" s="1">
        <f>Cohort_CF!W37*Mincers!L$38*(1+'Cost and Benefit Parameters'!$C$41)^W$5</f>
        <v>969243.6486765435</v>
      </c>
      <c r="X38" s="1">
        <f>Cohort_CF!X37*Mincers!M$38*(1+'Cost and Benefit Parameters'!$C$41)^X$5</f>
        <v>1000819.8828865953</v>
      </c>
      <c r="Y38" s="1">
        <f>Cohort_CF!Y37*Mincers!N$38*(1+'Cost and Benefit Parameters'!$C$41)^Y$5</f>
        <v>1032804.9457372755</v>
      </c>
      <c r="Z38" s="1">
        <f>Cohort_CF!Z37*Mincers!O$38*(1+'Cost and Benefit Parameters'!$C$41)^Z$5</f>
        <v>1065172.91922317</v>
      </c>
      <c r="AA38" s="1">
        <f>Cohort_CF!AA37*Mincers!P$38*(1+'Cost and Benefit Parameters'!$C$41)^AA$5</f>
        <v>1097896.3653337434</v>
      </c>
      <c r="AB38" s="1">
        <f>Cohort_CF!AB37*Mincers!Q$38*(1+'Cost and Benefit Parameters'!$C$41)^AB$5</f>
        <v>1130946.3452737373</v>
      </c>
      <c r="AC38" s="1">
        <f>Cohort_CF!AC37*Mincers!R$38*(1+'Cost and Benefit Parameters'!$C$41)^AC$5</f>
        <v>1164292.4438492118</v>
      </c>
      <c r="AD38" s="1">
        <f>Cohort_CF!AD37*Mincers!S$38*(1+'Cost and Benefit Parameters'!$C$41)^AD$5</f>
        <v>1197902.7990886881</v>
      </c>
      <c r="AE38" s="1">
        <f>Cohort_CF!AE37*Mincers!T$38*(1+'Cost and Benefit Parameters'!$C$41)^AE$5</f>
        <v>1231744.1371488958</v>
      </c>
      <c r="AF38" s="1">
        <f>Cohort_CF!AF37*Mincers!U$38*(1+'Cost and Benefit Parameters'!$C$41)^AF$5</f>
        <v>1265781.8125333709</v>
      </c>
      <c r="AG38" s="1">
        <f>Cohort_CF!AG37*Mincers!V$38*(1+'Cost and Benefit Parameters'!$C$41)^AG$5</f>
        <v>1299979.8536305258</v>
      </c>
      <c r="AH38" s="1">
        <f>Cohort_CF!AH37*Mincers!W$38*(1+'Cost and Benefit Parameters'!$C$41)^AH$5</f>
        <v>1334301.0135552457</v>
      </c>
      <c r="AI38" s="1">
        <f>Cohort_CF!AI37*Mincers!X$38*(1+'Cost and Benefit Parameters'!$C$41)^AI$5</f>
        <v>1368706.8262551476</v>
      </c>
      <c r="AJ38" s="1">
        <f>Cohort_CF!AJ37*Mincers!Y$38*(1+'Cost and Benefit Parameters'!$C$41)^AJ$5</f>
        <v>1403157.667819052</v>
      </c>
      <c r="AK38" s="1">
        <f>Cohort_CF!AK37*Mincers!Z$38*(1+'Cost and Benefit Parameters'!$C$41)^AK$5</f>
        <v>1437612.822901583</v>
      </c>
      <c r="AL38" s="1">
        <f>Cohort_CF!AL37*Mincers!AA$38*(1+'Cost and Benefit Parameters'!$C$41)^AL$5</f>
        <v>1472030.5561537258</v>
      </c>
      <c r="AM38" s="1">
        <f>Cohort_CF!AM37*Mincers!AB$38*(1+'Cost and Benefit Parameters'!$C$41)^AM$5</f>
        <v>1506368.1885250278</v>
      </c>
      <c r="AN38" s="1">
        <f>Cohort_CF!AN37*Mincers!AC$38*(1+'Cost and Benefit Parameters'!$C$41)^AN$5</f>
        <v>1540582.1782792895</v>
      </c>
      <c r="AO38" s="1">
        <f>Cohort_CF!AO37*Mincers!AD$38*(1+'Cost and Benefit Parameters'!$C$41)^AO$5</f>
        <v>1574628.2065414973</v>
      </c>
      <c r="AP38" s="1">
        <f>Cohort_CF!AP37*Mincers!AE$38*(1+'Cost and Benefit Parameters'!$C$41)^AP$5</f>
        <v>1608461.2671704181</v>
      </c>
      <c r="AQ38" s="1">
        <f>Cohort_CF!AQ37*Mincers!AF$38*(1+'Cost and Benefit Parameters'!$C$41)^AQ$5</f>
        <v>1642035.7607279923</v>
      </c>
      <c r="AR38" s="1">
        <f>Cohort_CF!AR37*Mincers!AG$38*(1+'Cost and Benefit Parameters'!$C$41)^AR$5</f>
        <v>1675305.5922943533</v>
      </c>
      <c r="AS38" s="1">
        <f>Cohort_CF!AS37*Mincers!AH$38*(1+'Cost and Benefit Parameters'!$C$41)^AS$5</f>
        <v>1708224.2728552846</v>
      </c>
      <c r="AT38" s="1">
        <f>Cohort_CF!AT37*Mincers!AI$38*(1+'Cost and Benefit Parameters'!$C$41)^AT$5</f>
        <v>1740745.0239682291</v>
      </c>
      <c r="AU38" s="1">
        <f>Cohort_CF!AU37*Mincers!AJ$38*(1+'Cost and Benefit Parameters'!$C$41)^AU$5</f>
        <v>1772820.8853928049</v>
      </c>
      <c r="AV38" s="1">
        <f>Cohort_CF!AV37*Mincers!AK$38*(1+'Cost and Benefit Parameters'!$C$41)^AV$5</f>
        <v>1804404.8253531083</v>
      </c>
      <c r="AW38" s="1">
        <f>Cohort_CF!AW37*Mincers!AL$38*(1+'Cost and Benefit Parameters'!$C$41)^AW$5</f>
        <v>1835449.8530814529</v>
      </c>
      <c r="AX38" s="1">
        <f>Cohort_CF!AX37*Mincers!AM$38*(1+'Cost and Benefit Parameters'!$C$41)^AX$5</f>
        <v>1865909.1332768931</v>
      </c>
      <c r="AY38" s="1">
        <f>Cohort_CF!AY37*Mincers!AN$38*(1+'Cost and Benefit Parameters'!$C$41)^AY$5</f>
        <v>1895736.1020972873</v>
      </c>
      <c r="AZ38" s="1">
        <f>Cohort_CF!AZ37*Mincers!AO$38*(1+'Cost and Benefit Parameters'!$C$41)^AZ$5</f>
        <v>1924884.584290284</v>
      </c>
      <c r="BA38" s="1">
        <f>Cohort_CF!BA37*Mincers!AP$38*(1+'Cost and Benefit Parameters'!$C$41)^BA$5</f>
        <v>1953308.911057391</v>
      </c>
      <c r="BB38" s="1" t="str">
        <f>IF(BB15="","",'Cost and Benefit Parameters'!$J$26)</f>
        <v/>
      </c>
      <c r="BC38" s="1" t="str">
        <f>IF(BC15="","",'Cost and Benefit Parameters'!$J$26)</f>
        <v/>
      </c>
      <c r="BD38" s="1" t="str">
        <f>IF(BD15="","",'Cost and Benefit Parameters'!$J$26)</f>
        <v/>
      </c>
      <c r="BE38" s="1" t="str">
        <f>IF(BE15="","",'Cost and Benefit Parameters'!$J$26)</f>
        <v/>
      </c>
      <c r="BF38" s="1" t="str">
        <f>IF(BF15="","",'Cost and Benefit Parameters'!$J$26)</f>
        <v/>
      </c>
      <c r="BG38" s="1" t="str">
        <f>IF(BG15="","",'Cost and Benefit Parameters'!$J$26)</f>
        <v/>
      </c>
      <c r="BH38" s="1" t="str">
        <f>IF(BH15="","",'Cost and Benefit Parameters'!$J$26)</f>
        <v/>
      </c>
      <c r="BI38" s="1" t="str">
        <f>IF(BI15="","",'Cost and Benefit Parameters'!$J$26)</f>
        <v/>
      </c>
      <c r="BJ38" s="1" t="str">
        <f>IF(BJ15="","",'Cost and Benefit Parameters'!$J$26)</f>
        <v/>
      </c>
      <c r="BK38" s="1" t="str">
        <f>IF(BK15="","",'Cost and Benefit Parameters'!$J$26)</f>
        <v/>
      </c>
      <c r="BL38" s="1" t="str">
        <f>IF(BL15="","",'Cost and Benefit Parameters'!$J$26)</f>
        <v/>
      </c>
    </row>
    <row r="39" spans="1:64" x14ac:dyDescent="0.55000000000000004">
      <c r="A39" s="639"/>
      <c r="B39" t="s">
        <v>476</v>
      </c>
      <c r="F39" s="1" t="str">
        <f>IF(Cohort_CF!F38="","",Cohort_CF!F38*Mincers!C44*(1+'Cost and Benefit Parameters'!$C$41)^F15)</f>
        <v/>
      </c>
      <c r="G39" s="1" t="str">
        <f>IF(G16="","",'Cost and Benefit Parameters'!$J$26)</f>
        <v/>
      </c>
      <c r="H39" s="1" t="str">
        <f>IF(H16="","",'Cost and Benefit Parameters'!$J$26)</f>
        <v/>
      </c>
      <c r="I39" s="1" t="str">
        <f>IF(I16="","",'Cost and Benefit Parameters'!$J$26)</f>
        <v/>
      </c>
      <c r="J39" s="1" t="str">
        <f>IF(J16="","",'Cost and Benefit Parameters'!$J$26)</f>
        <v/>
      </c>
      <c r="K39" s="1" t="str">
        <f>IF(K16="","",'Cost and Benefit Parameters'!$J$26)</f>
        <v/>
      </c>
      <c r="L39" s="1" t="str">
        <f>IF(L16="","",'Cost and Benefit Parameters'!$J$26)</f>
        <v/>
      </c>
      <c r="M39" s="1" t="str">
        <f>IF(M16="","",'Cost and Benefit Parameters'!$J$26)</f>
        <v/>
      </c>
      <c r="N39" s="1" t="str">
        <f>IF(N16="","",'Cost and Benefit Parameters'!$J$26)</f>
        <v/>
      </c>
      <c r="O39" s="1">
        <f>Cohort_CF!O38*Mincers!C$38*(1+'Cost and Benefit Parameters'!$C$41)^O$5</f>
        <v>722014.77723975934</v>
      </c>
      <c r="P39" s="1">
        <f>Cohort_CF!P38*Mincers!D$38*(1+'Cost and Benefit Parameters'!$C$41)^P$5</f>
        <v>750023.40147931408</v>
      </c>
      <c r="Q39" s="1">
        <f>Cohort_CF!Q38*Mincers!E$38*(1+'Cost and Benefit Parameters'!$C$41)^Q$5</f>
        <v>778651.21416250395</v>
      </c>
      <c r="R39" s="1">
        <f>Cohort_CF!R38*Mincers!F$38*(1+'Cost and Benefit Parameters'!$C$41)^R$5</f>
        <v>807886.85073745716</v>
      </c>
      <c r="S39" s="1">
        <f>Cohort_CF!S38*Mincers!G$38*(1+'Cost and Benefit Parameters'!$C$41)^S$5</f>
        <v>842843.09583457094</v>
      </c>
      <c r="T39" s="1">
        <f>Cohort_CF!T38*Mincers!H$38*(1+'Cost and Benefit Parameters'!$C$41)^T$5</f>
        <v>872916.24939500261</v>
      </c>
      <c r="U39" s="1">
        <f>Cohort_CF!U38*Mincers!I$38*(1+'Cost and Benefit Parameters'!$C$41)^U$5</f>
        <v>903520.15657930507</v>
      </c>
      <c r="V39" s="1">
        <f>Cohort_CF!V38*Mincers!J$38*(1+'Cost and Benefit Parameters'!$C$41)^V$5</f>
        <v>934636.06803048111</v>
      </c>
      <c r="W39" s="1">
        <f>Cohort_CF!W38*Mincers!K$38*(1+'Cost and Benefit Parameters'!$C$41)^W$5</f>
        <v>966243.64577264932</v>
      </c>
      <c r="X39" s="1">
        <f>Cohort_CF!X38*Mincers!L$38*(1+'Cost and Benefit Parameters'!$C$41)^X$5</f>
        <v>998320.95813683979</v>
      </c>
      <c r="Y39" s="1">
        <f>Cohort_CF!Y38*Mincers!M$38*(1+'Cost and Benefit Parameters'!$C$41)^Y$5</f>
        <v>1030844.4793731932</v>
      </c>
      <c r="Z39" s="1">
        <f>Cohort_CF!Z38*Mincers!N$38*(1+'Cost and Benefit Parameters'!$C$41)^Z$5</f>
        <v>1063789.0941093937</v>
      </c>
      <c r="AA39" s="1">
        <f>Cohort_CF!AA38*Mincers!O$38*(1+'Cost and Benefit Parameters'!$C$41)^AA$5</f>
        <v>1097128.1067998649</v>
      </c>
      <c r="AB39" s="1">
        <f>Cohort_CF!AB38*Mincers!P$38*(1+'Cost and Benefit Parameters'!$C$41)^AB$5</f>
        <v>1130833.2562937557</v>
      </c>
      <c r="AC39" s="1">
        <f>Cohort_CF!AC38*Mincers!Q$38*(1+'Cost and Benefit Parameters'!$C$41)^AC$5</f>
        <v>1164874.7356319497</v>
      </c>
      <c r="AD39" s="1">
        <f>Cohort_CF!AD38*Mincers!R$38*(1+'Cost and Benefit Parameters'!$C$41)^AD$5</f>
        <v>1199221.2171646878</v>
      </c>
      <c r="AE39" s="1">
        <f>Cohort_CF!AE38*Mincers!S$38*(1+'Cost and Benefit Parameters'!$C$41)^AE$5</f>
        <v>1233839.8830613487</v>
      </c>
      <c r="AF39" s="1">
        <f>Cohort_CF!AF38*Mincers!T$38*(1+'Cost and Benefit Parameters'!$C$41)^AF$5</f>
        <v>1268696.4612633628</v>
      </c>
      <c r="AG39" s="1">
        <f>Cohort_CF!AG38*Mincers!U$38*(1+'Cost and Benefit Parameters'!$C$41)^AG$5</f>
        <v>1303755.2669093718</v>
      </c>
      <c r="AH39" s="1">
        <f>Cohort_CF!AH38*Mincers!V$38*(1+'Cost and Benefit Parameters'!$C$41)^AH$5</f>
        <v>1338979.2492394415</v>
      </c>
      <c r="AI39" s="1">
        <f>Cohort_CF!AI38*Mincers!W$38*(1+'Cost and Benefit Parameters'!$C$41)^AI$5</f>
        <v>1374330.0439619028</v>
      </c>
      <c r="AJ39" s="1">
        <f>Cohort_CF!AJ38*Mincers!X$38*(1+'Cost and Benefit Parameters'!$C$41)^AJ$5</f>
        <v>1409768.0310428019</v>
      </c>
      <c r="AK39" s="1">
        <f>Cohort_CF!AK38*Mincers!Y$38*(1+'Cost and Benefit Parameters'!$C$41)^AK$5</f>
        <v>1445252.3978536238</v>
      </c>
      <c r="AL39" s="1">
        <f>Cohort_CF!AL38*Mincers!Z$38*(1+'Cost and Benefit Parameters'!$C$41)^AL$5</f>
        <v>1480741.2075886303</v>
      </c>
      <c r="AM39" s="1">
        <f>Cohort_CF!AM38*Mincers!AA$38*(1+'Cost and Benefit Parameters'!$C$41)^AM$5</f>
        <v>1516191.4728383378</v>
      </c>
      <c r="AN39" s="1">
        <f>Cohort_CF!AN38*Mincers!AB$38*(1+'Cost and Benefit Parameters'!$C$41)^AN$5</f>
        <v>1551559.2341807785</v>
      </c>
      <c r="AO39" s="1">
        <f>Cohort_CF!AO38*Mincers!AC$38*(1+'Cost and Benefit Parameters'!$C$41)^AO$5</f>
        <v>1586799.6436276685</v>
      </c>
      <c r="AP39" s="1">
        <f>Cohort_CF!AP38*Mincers!AD$38*(1+'Cost and Benefit Parameters'!$C$41)^AP$5</f>
        <v>1621867.0527377422</v>
      </c>
      <c r="AQ39" s="1">
        <f>Cohort_CF!AQ38*Mincers!AE$38*(1+'Cost and Benefit Parameters'!$C$41)^AQ$5</f>
        <v>1656715.1051855304</v>
      </c>
      <c r="AR39" s="1">
        <f>Cohort_CF!AR38*Mincers!AF$38*(1+'Cost and Benefit Parameters'!$C$41)^AR$5</f>
        <v>1691296.8335498322</v>
      </c>
      <c r="AS39" s="1">
        <f>Cohort_CF!AS38*Mincers!AG$38*(1+'Cost and Benefit Parameters'!$C$41)^AS$5</f>
        <v>1725564.760063184</v>
      </c>
      <c r="AT39" s="1">
        <f>Cohort_CF!AT38*Mincers!AH$38*(1+'Cost and Benefit Parameters'!$C$41)^AT$5</f>
        <v>1759471.0010409427</v>
      </c>
      <c r="AU39" s="1">
        <f>Cohort_CF!AU38*Mincers!AI$38*(1+'Cost and Benefit Parameters'!$C$41)^AU$5</f>
        <v>1792967.3746872761</v>
      </c>
      <c r="AV39" s="1">
        <f>Cohort_CF!AV38*Mincers!AJ$38*(1+'Cost and Benefit Parameters'!$C$41)^AV$5</f>
        <v>1826005.5119545893</v>
      </c>
      <c r="AW39" s="1">
        <f>Cohort_CF!AW38*Mincers!AK$38*(1+'Cost and Benefit Parameters'!$C$41)^AW$5</f>
        <v>1858536.9701137014</v>
      </c>
      <c r="AX39" s="1">
        <f>Cohort_CF!AX38*Mincers!AL$38*(1+'Cost and Benefit Parameters'!$C$41)^AX$5</f>
        <v>1890513.3486738964</v>
      </c>
      <c r="AY39" s="1">
        <f>Cohort_CF!AY38*Mincers!AM$38*(1+'Cost and Benefit Parameters'!$C$41)^AY$5</f>
        <v>1921886.4072751999</v>
      </c>
      <c r="AZ39" s="1">
        <f>Cohort_CF!AZ38*Mincers!AN$38*(1+'Cost and Benefit Parameters'!$C$41)^AZ$5</f>
        <v>1952608.1851602059</v>
      </c>
      <c r="BA39" s="1">
        <f>Cohort_CF!BA38*Mincers!AO$38*(1+'Cost and Benefit Parameters'!$C$41)^BA$5</f>
        <v>1982631.1218189928</v>
      </c>
      <c r="BB39" s="1">
        <f>Cohort_CF!BB38*Mincers!AP$38*(1+'Cost and Benefit Parameters'!$C$41)^BB$5</f>
        <v>2011908.1783891125</v>
      </c>
      <c r="BC39" s="1" t="str">
        <f>IF(BC16="","",'Cost and Benefit Parameters'!$J$26)</f>
        <v/>
      </c>
      <c r="BD39" s="1" t="str">
        <f>IF(BD16="","",'Cost and Benefit Parameters'!$J$26)</f>
        <v/>
      </c>
      <c r="BE39" s="1" t="str">
        <f>IF(BE16="","",'Cost and Benefit Parameters'!$J$26)</f>
        <v/>
      </c>
      <c r="BF39" s="1" t="str">
        <f>IF(BF16="","",'Cost and Benefit Parameters'!$J$26)</f>
        <v/>
      </c>
      <c r="BG39" s="1" t="str">
        <f>IF(BG16="","",'Cost and Benefit Parameters'!$J$26)</f>
        <v/>
      </c>
      <c r="BH39" s="1" t="str">
        <f>IF(BH16="","",'Cost and Benefit Parameters'!$J$26)</f>
        <v/>
      </c>
      <c r="BI39" s="1" t="str">
        <f>IF(BI16="","",'Cost and Benefit Parameters'!$J$26)</f>
        <v/>
      </c>
      <c r="BJ39" s="1" t="str">
        <f>IF(BJ16="","",'Cost and Benefit Parameters'!$J$26)</f>
        <v/>
      </c>
      <c r="BK39" s="1" t="str">
        <f>IF(BK16="","",'Cost and Benefit Parameters'!$J$26)</f>
        <v/>
      </c>
      <c r="BL39" s="1" t="str">
        <f>IF(BL16="","",'Cost and Benefit Parameters'!$J$26)</f>
        <v/>
      </c>
    </row>
    <row r="40" spans="1:64" x14ac:dyDescent="0.55000000000000004">
      <c r="A40" s="639"/>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x14ac:dyDescent="0.55000000000000004">
      <c r="A41" s="639"/>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x14ac:dyDescent="0.55000000000000004">
      <c r="A42" s="639"/>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x14ac:dyDescent="0.55000000000000004">
      <c r="A43" s="639"/>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x14ac:dyDescent="0.55000000000000004">
      <c r="A44" s="639"/>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x14ac:dyDescent="0.55000000000000004">
      <c r="A45" s="639"/>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x14ac:dyDescent="0.55000000000000004">
      <c r="A46" s="639"/>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x14ac:dyDescent="0.55000000000000004">
      <c r="A47" s="639"/>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x14ac:dyDescent="0.55000000000000004">
      <c r="A48" s="639"/>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72" x14ac:dyDescent="0.55000000000000004">
      <c r="A49" s="639"/>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72" x14ac:dyDescent="0.55000000000000004">
      <c r="A50" s="640"/>
      <c r="B50" s="329" t="s">
        <v>525</v>
      </c>
      <c r="C50" s="329"/>
      <c r="D50" s="329"/>
      <c r="E50" s="329"/>
      <c r="F50" s="330">
        <f>SUM(F30:F49)</f>
        <v>553364.20627590804</v>
      </c>
      <c r="G50" s="330">
        <f t="shared" ref="G50:BB50" si="6">SUM(G30:G49)</f>
        <v>1144795.6170072134</v>
      </c>
      <c r="H50" s="330">
        <f t="shared" si="6"/>
        <v>1775910.8047112536</v>
      </c>
      <c r="I50" s="330">
        <f t="shared" si="6"/>
        <v>2448366.129098177</v>
      </c>
      <c r="J50" s="330">
        <f t="shared" si="6"/>
        <v>3167786.1643590401</v>
      </c>
      <c r="K50" s="330">
        <f t="shared" si="6"/>
        <v>3931837.3687607837</v>
      </c>
      <c r="L50" s="330">
        <f t="shared" si="6"/>
        <v>4742265.4558357205</v>
      </c>
      <c r="M50" s="330">
        <f t="shared" si="6"/>
        <v>5600854.1407012101</v>
      </c>
      <c r="N50" s="330">
        <f t="shared" si="6"/>
        <v>6509425.062563112</v>
      </c>
      <c r="O50" s="330">
        <f t="shared" si="6"/>
        <v>7469837.7010054011</v>
      </c>
      <c r="P50" s="330">
        <f t="shared" si="6"/>
        <v>7740314.0689142812</v>
      </c>
      <c r="Q50" s="330">
        <f t="shared" si="6"/>
        <v>8015305.1488681259</v>
      </c>
      <c r="R50" s="330">
        <f t="shared" si="6"/>
        <v>8294610.891322691</v>
      </c>
      <c r="S50" s="330">
        <f t="shared" si="6"/>
        <v>8578015.2909169532</v>
      </c>
      <c r="T50" s="330">
        <f t="shared" si="6"/>
        <v>8860006.8494075406</v>
      </c>
      <c r="U50" s="330">
        <f t="shared" si="6"/>
        <v>9145806.5246294215</v>
      </c>
      <c r="V50" s="330">
        <f t="shared" si="6"/>
        <v>9435190.4905027412</v>
      </c>
      <c r="W50" s="330">
        <f t="shared" si="6"/>
        <v>9727921.2513238154</v>
      </c>
      <c r="X50" s="330">
        <f t="shared" si="6"/>
        <v>10023747.785158178</v>
      </c>
      <c r="Y50" s="330">
        <f t="shared" si="6"/>
        <v>10322405.732709991</v>
      </c>
      <c r="Z50" s="330">
        <f t="shared" si="6"/>
        <v>10623617.632391857</v>
      </c>
      <c r="AA50" s="330">
        <f t="shared" si="6"/>
        <v>10927093.202145269</v>
      </c>
      <c r="AB50" s="330">
        <f t="shared" si="6"/>
        <v>11232529.668380532</v>
      </c>
      <c r="AC50" s="330">
        <f t="shared" si="6"/>
        <v>11539612.142216016</v>
      </c>
      <c r="AD50" s="330">
        <f t="shared" si="6"/>
        <v>11848014.043001616</v>
      </c>
      <c r="AE50" s="330">
        <f t="shared" si="6"/>
        <v>12157397.56891045</v>
      </c>
      <c r="AF50" s="330">
        <f t="shared" si="6"/>
        <v>12467414.214177724</v>
      </c>
      <c r="AG50" s="330">
        <f t="shared" si="6"/>
        <v>12777705.332356842</v>
      </c>
      <c r="AH50" s="330">
        <f t="shared" si="6"/>
        <v>13087902.744751515</v>
      </c>
      <c r="AI50" s="330">
        <f t="shared" si="6"/>
        <v>13397629.392969823</v>
      </c>
      <c r="AJ50" s="330">
        <f t="shared" si="6"/>
        <v>13706500.034333093</v>
      </c>
      <c r="AK50" s="330">
        <f t="shared" si="6"/>
        <v>14014121.978660174</v>
      </c>
      <c r="AL50" s="330">
        <f t="shared" si="6"/>
        <v>14320095.864737296</v>
      </c>
      <c r="AM50" s="330">
        <f t="shared" si="6"/>
        <v>14624016.474576818</v>
      </c>
      <c r="AN50" s="330">
        <f t="shared" si="6"/>
        <v>14925473.583365001</v>
      </c>
      <c r="AO50" s="330">
        <f t="shared" si="6"/>
        <v>15224052.842802403</v>
      </c>
      <c r="AP50" s="330">
        <f t="shared" si="6"/>
        <v>15519336.69534947</v>
      </c>
      <c r="AQ50" s="330">
        <f t="shared" si="6"/>
        <v>15810905.31670798</v>
      </c>
      <c r="AR50" s="330">
        <f t="shared" si="6"/>
        <v>16098337.583695417</v>
      </c>
      <c r="AS50" s="330">
        <f t="shared" si="6"/>
        <v>16381212.064506358</v>
      </c>
      <c r="AT50" s="330">
        <f t="shared" si="6"/>
        <v>15095316.723576464</v>
      </c>
      <c r="AU50" s="330">
        <f t="shared" si="6"/>
        <v>13735921.09421159</v>
      </c>
      <c r="AV50" s="330">
        <f t="shared" si="6"/>
        <v>12301242.331110042</v>
      </c>
      <c r="AW50" s="330">
        <f t="shared" si="6"/>
        <v>10789493.923730116</v>
      </c>
      <c r="AX50" s="330">
        <f t="shared" si="6"/>
        <v>9198885.6622249074</v>
      </c>
      <c r="AY50" s="330">
        <f t="shared" si="6"/>
        <v>7527623.4829575401</v>
      </c>
      <c r="AZ50" s="330">
        <f t="shared" si="6"/>
        <v>5773909.1879528109</v>
      </c>
      <c r="BA50" s="330">
        <f t="shared" si="6"/>
        <v>3935940.0328763835</v>
      </c>
      <c r="BB50" s="330">
        <f t="shared" si="6"/>
        <v>2011908.1783891125</v>
      </c>
      <c r="BC50" s="13"/>
      <c r="BD50" s="13"/>
      <c r="BE50" s="13"/>
      <c r="BF50" s="13"/>
      <c r="BG50" s="13"/>
      <c r="BH50" s="13"/>
      <c r="BI50" s="13"/>
      <c r="BJ50" s="13"/>
      <c r="BK50" s="13"/>
      <c r="BL50" s="13"/>
    </row>
    <row r="51" spans="1:72" x14ac:dyDescent="0.55000000000000004">
      <c r="B51" s="329" t="s">
        <v>526</v>
      </c>
      <c r="C51" s="329"/>
      <c r="D51" s="329"/>
      <c r="E51" s="329"/>
      <c r="F51" s="329">
        <f>'Cost and Benefit Parameters'!$C$44*F50</f>
        <v>218578.86147898369</v>
      </c>
      <c r="G51" s="329">
        <f>'Cost and Benefit Parameters'!$C$44*G50</f>
        <v>452194.26871784934</v>
      </c>
      <c r="H51" s="329">
        <f>'Cost and Benefit Parameters'!$C$44*H50</f>
        <v>701484.7678609452</v>
      </c>
      <c r="I51" s="329">
        <f>'Cost and Benefit Parameters'!$C$44*I50</f>
        <v>967104.62099377997</v>
      </c>
      <c r="J51" s="329">
        <f>'Cost and Benefit Parameters'!$C$44*J50</f>
        <v>1251275.534921821</v>
      </c>
      <c r="K51" s="329">
        <f>'Cost and Benefit Parameters'!$C$44*K50</f>
        <v>1553075.7606605096</v>
      </c>
      <c r="L51" s="329">
        <f>'Cost and Benefit Parameters'!$C$44*L50</f>
        <v>1873194.8550551096</v>
      </c>
      <c r="M51" s="329">
        <f>'Cost and Benefit Parameters'!$C$44*M50</f>
        <v>2212337.3855769783</v>
      </c>
      <c r="N51" s="329">
        <f>'Cost and Benefit Parameters'!$C$44*N50</f>
        <v>2571222.8997124294</v>
      </c>
      <c r="O51" s="329">
        <f>'Cost and Benefit Parameters'!$C$44*O50</f>
        <v>2950585.8918971336</v>
      </c>
      <c r="P51" s="329">
        <f>'Cost and Benefit Parameters'!$C$44*P50</f>
        <v>3057424.0572211412</v>
      </c>
      <c r="Q51" s="329">
        <f>'Cost and Benefit Parameters'!$C$44*Q50</f>
        <v>3166045.5338029098</v>
      </c>
      <c r="R51" s="329">
        <f>'Cost and Benefit Parameters'!$C$44*R50</f>
        <v>3276371.3020724631</v>
      </c>
      <c r="S51" s="329">
        <f>'Cost and Benefit Parameters'!$C$44*S50</f>
        <v>3388316.0399121968</v>
      </c>
      <c r="T51" s="329">
        <f>'Cost and Benefit Parameters'!$C$44*T50</f>
        <v>3499702.7055159789</v>
      </c>
      <c r="U51" s="329">
        <f>'Cost and Benefit Parameters'!$C$44*U50</f>
        <v>3612593.5772286216</v>
      </c>
      <c r="V51" s="329">
        <f>'Cost and Benefit Parameters'!$C$44*V50</f>
        <v>3726900.2437485829</v>
      </c>
      <c r="W51" s="329">
        <f>'Cost and Benefit Parameters'!$C$44*W50</f>
        <v>3842528.8942729072</v>
      </c>
      <c r="X51" s="329">
        <f>'Cost and Benefit Parameters'!$C$44*X50</f>
        <v>3959380.3751374804</v>
      </c>
      <c r="Y51" s="329">
        <f>'Cost and Benefit Parameters'!$C$44*Y50</f>
        <v>4077350.2644204465</v>
      </c>
      <c r="Z51" s="329">
        <f>'Cost and Benefit Parameters'!$C$44*Z50</f>
        <v>4196328.9647947839</v>
      </c>
      <c r="AA51" s="329">
        <f>'Cost and Benefit Parameters'!$C$44*AA50</f>
        <v>4316201.8148473818</v>
      </c>
      <c r="AB51" s="329">
        <f>'Cost and Benefit Parameters'!$C$44*AB50</f>
        <v>4436849.2190103102</v>
      </c>
      <c r="AC51" s="329">
        <f>'Cost and Benefit Parameters'!$C$44*AC50</f>
        <v>4558146.7961753262</v>
      </c>
      <c r="AD51" s="329">
        <f>'Cost and Benefit Parameters'!$C$44*AD50</f>
        <v>4679965.5469856383</v>
      </c>
      <c r="AE51" s="329">
        <f>'Cost and Benefit Parameters'!$C$44*AE50</f>
        <v>4802172.0397196282</v>
      </c>
      <c r="AF51" s="329">
        <f>'Cost and Benefit Parameters'!$C$44*AF50</f>
        <v>4924628.6146002011</v>
      </c>
      <c r="AG51" s="329">
        <f>'Cost and Benefit Parameters'!$C$44*AG50</f>
        <v>5047193.6062809527</v>
      </c>
      <c r="AH51" s="329">
        <f>'Cost and Benefit Parameters'!$C$44*AH50</f>
        <v>5169721.5841768486</v>
      </c>
      <c r="AI51" s="329">
        <f>'Cost and Benefit Parameters'!$C$44*AI50</f>
        <v>5292063.61022308</v>
      </c>
      <c r="AJ51" s="329">
        <f>'Cost and Benefit Parameters'!$C$44*AJ50</f>
        <v>5414067.5135615719</v>
      </c>
      <c r="AK51" s="329">
        <f>'Cost and Benefit Parameters'!$C$44*AK50</f>
        <v>5535578.1815707693</v>
      </c>
      <c r="AL51" s="329">
        <f>'Cost and Benefit Parameters'!$C$44*AL50</f>
        <v>5656437.8665712327</v>
      </c>
      <c r="AM51" s="329">
        <f>'Cost and Benefit Parameters'!$C$44*AM50</f>
        <v>5776486.5074578431</v>
      </c>
      <c r="AN51" s="329">
        <f>'Cost and Benefit Parameters'!$C$44*AN50</f>
        <v>5895562.0654291753</v>
      </c>
      <c r="AO51" s="329">
        <f>'Cost and Benefit Parameters'!$C$44*AO50</f>
        <v>6013500.8729069494</v>
      </c>
      <c r="AP51" s="329">
        <f>'Cost and Benefit Parameters'!$C$44*AP50</f>
        <v>6130137.9946630411</v>
      </c>
      <c r="AQ51" s="329">
        <f>'Cost and Benefit Parameters'!$C$44*AQ50</f>
        <v>6245307.6000996521</v>
      </c>
      <c r="AR51" s="329">
        <f>'Cost and Benefit Parameters'!$C$44*AR50</f>
        <v>6358843.3455596901</v>
      </c>
      <c r="AS51" s="329">
        <f>'Cost and Benefit Parameters'!$C$44*AS50</f>
        <v>6470578.7654800117</v>
      </c>
      <c r="AT51" s="329">
        <f>'Cost and Benefit Parameters'!$C$44*AT50</f>
        <v>5962650.1058127033</v>
      </c>
      <c r="AU51" s="329">
        <f>'Cost and Benefit Parameters'!$C$44*AU50</f>
        <v>5425688.8322135778</v>
      </c>
      <c r="AV51" s="329">
        <f>'Cost and Benefit Parameters'!$C$44*AV50</f>
        <v>4858990.7207884667</v>
      </c>
      <c r="AW51" s="329">
        <f>'Cost and Benefit Parameters'!$C$44*AW50</f>
        <v>4261850.0998733966</v>
      </c>
      <c r="AX51" s="329">
        <f>'Cost and Benefit Parameters'!$C$44*AX50</f>
        <v>3633559.8365788385</v>
      </c>
      <c r="AY51" s="329">
        <f>'Cost and Benefit Parameters'!$C$44*AY50</f>
        <v>2973411.2757682283</v>
      </c>
      <c r="AZ51" s="329">
        <f>'Cost and Benefit Parameters'!$C$44*AZ50</f>
        <v>2280694.1292413604</v>
      </c>
      <c r="BA51" s="329">
        <f>'Cost and Benefit Parameters'!$C$44*BA50</f>
        <v>1554696.3129861716</v>
      </c>
      <c r="BB51" s="329">
        <f>'Cost and Benefit Parameters'!$C$44*BB50</f>
        <v>794703.73046369944</v>
      </c>
      <c r="BC51" s="14"/>
      <c r="BD51" s="14"/>
      <c r="BE51" s="14"/>
      <c r="BF51" s="14"/>
      <c r="BG51" s="14"/>
      <c r="BH51" s="14"/>
      <c r="BI51" s="14"/>
      <c r="BJ51" s="14"/>
      <c r="BK51" s="14"/>
      <c r="BL51" s="14"/>
    </row>
    <row r="52" spans="1:72" x14ac:dyDescent="0.55000000000000004">
      <c r="A52" s="638" t="s">
        <v>488</v>
      </c>
      <c r="B52" s="128" t="s">
        <v>490</v>
      </c>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row>
    <row r="53" spans="1:72" x14ac:dyDescent="0.55000000000000004">
      <c r="A53" s="639"/>
      <c r="B53" t="s">
        <v>466</v>
      </c>
      <c r="F53" s="1">
        <f>Cohort_CF!F52*Mincers!C$45*(1+'Cost and Benefit Parameters'!$C$41)^F$5</f>
        <v>1523775.3976933712</v>
      </c>
      <c r="G53" s="1">
        <f>Cohort_CF!G52*Mincers!D$45*(1+'Cost and Benefit Parameters'!$C$41)^G$5</f>
        <v>1582886.1719944621</v>
      </c>
      <c r="H53" s="1">
        <f>Cohort_CF!H52*Mincers!E$45*(1+'Cost and Benefit Parameters'!$C$41)^H$5</f>
        <v>1643303.7119556048</v>
      </c>
      <c r="I53" s="1">
        <f>Cohort_CF!I52*Mincers!F$45*(1+'Cost and Benefit Parameters'!$C$41)^I$5</f>
        <v>1705004.0332691465</v>
      </c>
      <c r="J53" s="1">
        <f>Cohort_CF!J52*Mincers!G$45*(1+'Cost and Benefit Parameters'!$C$41)^J$5</f>
        <v>1778777.40737979</v>
      </c>
      <c r="K53" s="1">
        <f>Cohort_CF!K52*Mincers!H$45*(1+'Cost and Benefit Parameters'!$C$41)^K$5</f>
        <v>1842245.2656161925</v>
      </c>
      <c r="L53" s="1">
        <f>Cohort_CF!L52*Mincers!I$45*(1+'Cost and Benefit Parameters'!$C$41)^L$5</f>
        <v>1906833.2523316578</v>
      </c>
      <c r="M53" s="1">
        <f>Cohort_CF!M52*Mincers!J$45*(1+'Cost and Benefit Parameters'!$C$41)^M$5</f>
        <v>1972501.7979636027</v>
      </c>
      <c r="N53" s="1">
        <f>Cohort_CF!N52*Mincers!K$45*(1+'Cost and Benefit Parameters'!$C$41)^N$5</f>
        <v>2039207.9802502331</v>
      </c>
      <c r="O53" s="1">
        <f>Cohort_CF!O52*Mincers!L$45*(1+'Cost and Benefit Parameters'!$C$41)^O$5</f>
        <v>2106905.5135216992</v>
      </c>
      <c r="P53" s="1">
        <f>Cohort_CF!P52*Mincers!M$45*(1+'Cost and Benefit Parameters'!$C$41)^P$5</f>
        <v>2175544.7478816588</v>
      </c>
      <c r="Q53" s="1">
        <f>Cohort_CF!Q52*Mincers!N$45*(1+'Cost and Benefit Parameters'!$C$41)^Q$5</f>
        <v>2245072.6786165703</v>
      </c>
      <c r="R53" s="1">
        <f>Cohort_CF!R52*Mincers!O$45*(1+'Cost and Benefit Parameters'!$C$41)^R$5</f>
        <v>2315432.9661377459</v>
      </c>
      <c r="S53" s="1">
        <f>Cohort_CF!S52*Mincers!P$45*(1+'Cost and Benefit Parameters'!$C$41)^S$5</f>
        <v>2386565.9667263376</v>
      </c>
      <c r="T53" s="1">
        <f>Cohort_CF!T52*Mincers!Q$45*(1+'Cost and Benefit Parameters'!$C$41)^T$5</f>
        <v>2458408.7743139202</v>
      </c>
      <c r="U53" s="1">
        <f>Cohort_CF!U52*Mincers!R$45*(1+'Cost and Benefit Parameters'!$C$41)^U$5</f>
        <v>2530895.2734919526</v>
      </c>
      <c r="V53" s="1">
        <f>Cohort_CF!V52*Mincers!S$45*(1+'Cost and Benefit Parameters'!$C$41)^V$5</f>
        <v>2603956.2039011098</v>
      </c>
      <c r="W53" s="1">
        <f>Cohort_CF!W52*Mincers!T$45*(1+'Cost and Benefit Parameters'!$C$41)^W$5</f>
        <v>2677519.2361080903</v>
      </c>
      <c r="X53" s="1">
        <f>Cohort_CF!X52*Mincers!U$45*(1+'Cost and Benefit Parameters'!$C$41)^X$5</f>
        <v>2751509.0590312886</v>
      </c>
      <c r="Y53" s="1">
        <f>Cohort_CF!Y52*Mincers!V$45*(1+'Cost and Benefit Parameters'!$C$41)^Y$5</f>
        <v>2825847.4789297543</v>
      </c>
      <c r="Z53" s="1">
        <f>Cohort_CF!Z52*Mincers!W$45*(1+'Cost and Benefit Parameters'!$C$41)^Z$5</f>
        <v>2900453.5299207405</v>
      </c>
      <c r="AA53" s="1">
        <f>Cohort_CF!AA52*Mincers!X$45*(1+'Cost and Benefit Parameters'!$C$41)^AA$5</f>
        <v>2975243.5959413946</v>
      </c>
      <c r="AB53" s="1">
        <f>Cohort_CF!AB52*Mincers!Y$45*(1+'Cost and Benefit Parameters'!$C$41)^AB$5</f>
        <v>3050131.5440188092</v>
      </c>
      <c r="AC53" s="1">
        <f>Cohort_CF!AC52*Mincers!Z$45*(1+'Cost and Benefit Parameters'!$C$41)^AC$5</f>
        <v>3125028.8686613315</v>
      </c>
      <c r="AD53" s="1">
        <f>Cohort_CF!AD52*Mincers!AA$45*(1+'Cost and Benefit Parameters'!$C$41)^AD$5</f>
        <v>3199844.8471316309</v>
      </c>
      <c r="AE53" s="1">
        <f>Cohort_CF!AE52*Mincers!AB$45*(1+'Cost and Benefit Parameters'!$C$41)^AE$5</f>
        <v>3274486.7053095642</v>
      </c>
      <c r="AF53" s="1">
        <f>Cohort_CF!AF52*Mincers!AC$45*(1+'Cost and Benefit Parameters'!$C$41)^AF$5</f>
        <v>3348859.7938010492</v>
      </c>
      <c r="AG53" s="1">
        <f>Cohort_CF!AG52*Mincers!AD$45*(1+'Cost and Benefit Parameters'!$C$41)^AG$5</f>
        <v>3422867.7738967724</v>
      </c>
      <c r="AH53" s="1">
        <f>Cohort_CF!AH52*Mincers!AE$45*(1+'Cost and Benefit Parameters'!$C$41)^AH$5</f>
        <v>3496412.8129338832</v>
      </c>
      <c r="AI53" s="1">
        <f>Cohort_CF!AI52*Mincers!AF$45*(1+'Cost and Benefit Parameters'!$C$41)^AI$5</f>
        <v>3569395.7885631192</v>
      </c>
      <c r="AJ53" s="1">
        <f>Cohort_CF!AJ52*Mincers!AG$45*(1+'Cost and Benefit Parameters'!$C$41)^AJ$5</f>
        <v>3641716.5013754414</v>
      </c>
      <c r="AK53" s="1">
        <f>Cohort_CF!AK52*Mincers!AH$45*(1+'Cost and Benefit Parameters'!$C$41)^AK$5</f>
        <v>3713273.8952942868</v>
      </c>
      <c r="AL53" s="1">
        <f>Cohort_CF!AL52*Mincers!AI$45*(1+'Cost and Benefit Parameters'!$C$41)^AL$5</f>
        <v>3783966.2850946095</v>
      </c>
      <c r="AM53" s="1">
        <f>Cohort_CF!AM52*Mincers!AJ$45*(1+'Cost and Benefit Parameters'!$C$41)^AM$5</f>
        <v>3853691.5903660702</v>
      </c>
      <c r="AN53" s="1">
        <f>Cohort_CF!AN52*Mincers!AK$45*(1+'Cost and Benefit Parameters'!$C$41)^AN$5</f>
        <v>3922347.5751970913</v>
      </c>
      <c r="AO53" s="1">
        <f>Cohort_CF!AO52*Mincers!AL$45*(1+'Cost and Benefit Parameters'!$C$41)^AO$5</f>
        <v>3989832.0928182253</v>
      </c>
      <c r="AP53" s="1">
        <f>Cohort_CF!AP52*Mincers!AM$45*(1+'Cost and Benefit Parameters'!$C$41)^AP$5</f>
        <v>4056043.334407792</v>
      </c>
      <c r="AQ53" s="1">
        <f>Cohort_CF!AQ52*Mincers!AN$45*(1+'Cost and Benefit Parameters'!$C$41)^AQ$5</f>
        <v>4120880.0812310865</v>
      </c>
      <c r="AR53" s="1">
        <f>Cohort_CF!AR52*Mincers!AO$45*(1+'Cost and Benefit Parameters'!$C$41)^AR$5</f>
        <v>4184241.9592553251</v>
      </c>
      <c r="AS53" s="1">
        <f>Cohort_CF!AS52*Mincers!AP$45*(1+'Cost and Benefit Parameters'!$C$41)^AS$5</f>
        <v>4246029.6953581478</v>
      </c>
      <c r="AT53" s="1" t="str">
        <f>IF(AT30="","",'Cost and Benefit Parameters'!$J$26)</f>
        <v/>
      </c>
      <c r="AU53" s="1" t="str">
        <f>IF(AU30="","",'Cost and Benefit Parameters'!$J$26)</f>
        <v/>
      </c>
      <c r="AV53" s="1" t="str">
        <f>IF(AV30="","",'Cost and Benefit Parameters'!$J$26)</f>
        <v/>
      </c>
      <c r="AW53" s="1" t="str">
        <f>IF(AW30="","",'Cost and Benefit Parameters'!$J$26)</f>
        <v/>
      </c>
      <c r="AX53" s="1" t="str">
        <f>IF(AX30="","",'Cost and Benefit Parameters'!$J$26)</f>
        <v/>
      </c>
      <c r="AY53" s="1" t="str">
        <f>IF(AY30="","",'Cost and Benefit Parameters'!$J$26)</f>
        <v/>
      </c>
      <c r="AZ53" s="1" t="str">
        <f>IF(AZ30="","",'Cost and Benefit Parameters'!$J$26)</f>
        <v/>
      </c>
      <c r="BA53" s="1" t="str">
        <f>IF(BA30="","",'Cost and Benefit Parameters'!$J$26)</f>
        <v/>
      </c>
      <c r="BB53" s="1" t="str">
        <f>IF(BB30="","",'Cost and Benefit Parameters'!$J$26)</f>
        <v/>
      </c>
      <c r="BC53" s="1" t="str">
        <f>IF(BC30="","",'Cost and Benefit Parameters'!$J$26)</f>
        <v/>
      </c>
      <c r="BD53" s="1" t="str">
        <f>IF(BD30="","",'Cost and Benefit Parameters'!$J$26)</f>
        <v/>
      </c>
      <c r="BE53" s="1" t="str">
        <f>IF(BE30="","",'Cost and Benefit Parameters'!$J$26)</f>
        <v/>
      </c>
      <c r="BF53" s="1" t="str">
        <f>IF(BF30="","",'Cost and Benefit Parameters'!$J$26)</f>
        <v/>
      </c>
      <c r="BG53" s="1" t="str">
        <f>IF(BG30="","",'Cost and Benefit Parameters'!$J$26)</f>
        <v/>
      </c>
      <c r="BH53" s="1" t="str">
        <f>IF(BH30="","",'Cost and Benefit Parameters'!$J$26)</f>
        <v/>
      </c>
      <c r="BI53" s="1" t="str">
        <f>IF(BI30="","",'Cost and Benefit Parameters'!$J$26)</f>
        <v/>
      </c>
      <c r="BJ53" s="1" t="str">
        <f>IF(BJ30="","",'Cost and Benefit Parameters'!$J$26)</f>
        <v/>
      </c>
      <c r="BK53" s="1" t="str">
        <f>IF(BK30="","",'Cost and Benefit Parameters'!$J$26)</f>
        <v/>
      </c>
      <c r="BL53" s="1" t="str">
        <f>IF(BL30="","",'Cost and Benefit Parameters'!$J$26)</f>
        <v/>
      </c>
    </row>
    <row r="54" spans="1:72" x14ac:dyDescent="0.55000000000000004">
      <c r="A54" s="639"/>
      <c r="B54" t="s">
        <v>468</v>
      </c>
      <c r="F54" s="1"/>
      <c r="G54" s="1">
        <f>Cohort_CF!G53*Mincers!C$45*(1+'Cost and Benefit Parameters'!$C$41)^G$5</f>
        <v>1569488.6596241724</v>
      </c>
      <c r="H54" s="1">
        <f>Cohort_CF!H53*Mincers!D$45*(1+'Cost and Benefit Parameters'!$C$41)^H$5</f>
        <v>1630372.7571542957</v>
      </c>
      <c r="I54" s="1">
        <f>Cohort_CF!I53*Mincers!E$45*(1+'Cost and Benefit Parameters'!$C$41)^I$5</f>
        <v>1692602.823314273</v>
      </c>
      <c r="J54" s="1">
        <f>Cohort_CF!J53*Mincers!F$45*(1+'Cost and Benefit Parameters'!$C$41)^J$5</f>
        <v>1756154.1542672208</v>
      </c>
      <c r="K54" s="1">
        <f>Cohort_CF!K53*Mincers!G$45*(1+'Cost and Benefit Parameters'!$C$41)^K$5</f>
        <v>1832140.7296011837</v>
      </c>
      <c r="L54" s="1">
        <f>Cohort_CF!L53*Mincers!H$45*(1+'Cost and Benefit Parameters'!$C$41)^L$5</f>
        <v>1897512.6235846784</v>
      </c>
      <c r="M54" s="1">
        <f>Cohort_CF!M53*Mincers!I$45*(1+'Cost and Benefit Parameters'!$C$41)^M$5</f>
        <v>1964038.2499016079</v>
      </c>
      <c r="N54" s="1">
        <f>Cohort_CF!N53*Mincers!J$45*(1+'Cost and Benefit Parameters'!$C$41)^N$5</f>
        <v>2031676.8519025105</v>
      </c>
      <c r="O54" s="1">
        <f>Cohort_CF!O53*Mincers!K$45*(1+'Cost and Benefit Parameters'!$C$41)^O$5</f>
        <v>2100384.2196577401</v>
      </c>
      <c r="P54" s="1">
        <f>Cohort_CF!P53*Mincers!L$45*(1+'Cost and Benefit Parameters'!$C$41)^P$5</f>
        <v>2170112.6789273503</v>
      </c>
      <c r="Q54" s="1">
        <f>Cohort_CF!Q53*Mincers!M$45*(1+'Cost and Benefit Parameters'!$C$41)^Q$5</f>
        <v>2240811.0903181084</v>
      </c>
      <c r="R54" s="1">
        <f>Cohort_CF!R53*Mincers!N$45*(1+'Cost and Benefit Parameters'!$C$41)^R$5</f>
        <v>2312424.8589750673</v>
      </c>
      <c r="S54" s="1">
        <f>Cohort_CF!S53*Mincers!O$45*(1+'Cost and Benefit Parameters'!$C$41)^S$5</f>
        <v>2384895.9551218781</v>
      </c>
      <c r="T54" s="1">
        <f>Cohort_CF!T53*Mincers!P$45*(1+'Cost and Benefit Parameters'!$C$41)^T$5</f>
        <v>2458162.9457281283</v>
      </c>
      <c r="U54" s="1">
        <f>Cohort_CF!U53*Mincers!Q$45*(1+'Cost and Benefit Parameters'!$C$41)^U$5</f>
        <v>2532161.0375433383</v>
      </c>
      <c r="V54" s="1">
        <f>Cohort_CF!V53*Mincers!R$45*(1+'Cost and Benefit Parameters'!$C$41)^V$5</f>
        <v>2606822.1316967108</v>
      </c>
      <c r="W54" s="1">
        <f>Cohort_CF!W53*Mincers!S$45*(1+'Cost and Benefit Parameters'!$C$41)^W$5</f>
        <v>2682074.8900181428</v>
      </c>
      <c r="X54" s="1">
        <f>Cohort_CF!X53*Mincers!T$45*(1+'Cost and Benefit Parameters'!$C$41)^X$5</f>
        <v>2757844.8131913333</v>
      </c>
      <c r="Y54" s="1">
        <f>Cohort_CF!Y53*Mincers!U$45*(1+'Cost and Benefit Parameters'!$C$41)^Y$5</f>
        <v>2834054.3308022269</v>
      </c>
      <c r="Z54" s="1">
        <f>Cohort_CF!Z53*Mincers!V$45*(1+'Cost and Benefit Parameters'!$C$41)^Z$5</f>
        <v>2910622.9032976469</v>
      </c>
      <c r="AA54" s="1">
        <f>Cohort_CF!AA53*Mincers!W$45*(1+'Cost and Benefit Parameters'!$C$41)^AA$5</f>
        <v>2987467.1358183622</v>
      </c>
      <c r="AB54" s="1">
        <f>Cohort_CF!AB53*Mincers!X$45*(1+'Cost and Benefit Parameters'!$C$41)^AB$5</f>
        <v>3064500.9038196364</v>
      </c>
      <c r="AC54" s="1">
        <f>Cohort_CF!AC53*Mincers!Y$45*(1+'Cost and Benefit Parameters'!$C$41)^AC$5</f>
        <v>3141635.4903393737</v>
      </c>
      <c r="AD54" s="1">
        <f>Cohort_CF!AD53*Mincers!Z$45*(1+'Cost and Benefit Parameters'!$C$41)^AD$5</f>
        <v>3218779.7347211712</v>
      </c>
      <c r="AE54" s="1">
        <f>Cohort_CF!AE53*Mincers!AA$45*(1+'Cost and Benefit Parameters'!$C$41)^AE$5</f>
        <v>3295840.1925455793</v>
      </c>
      <c r="AF54" s="1">
        <f>Cohort_CF!AF53*Mincers!AB$45*(1+'Cost and Benefit Parameters'!$C$41)^AF$5</f>
        <v>3372721.3064688514</v>
      </c>
      <c r="AG54" s="1">
        <f>Cohort_CF!AG53*Mincers!AC$45*(1+'Cost and Benefit Parameters'!$C$41)^AG$5</f>
        <v>3449325.5876150802</v>
      </c>
      <c r="AH54" s="1">
        <f>Cohort_CF!AH53*Mincers!AD$45*(1+'Cost and Benefit Parameters'!$C$41)^AH$5</f>
        <v>3525553.8071136754</v>
      </c>
      <c r="AI54" s="1">
        <f>Cohort_CF!AI53*Mincers!AE$45*(1+'Cost and Benefit Parameters'!$C$41)^AI$5</f>
        <v>3601305.1973218992</v>
      </c>
      <c r="AJ54" s="1">
        <f>Cohort_CF!AJ53*Mincers!AF$45*(1+'Cost and Benefit Parameters'!$C$41)^AJ$5</f>
        <v>3676477.6622200129</v>
      </c>
      <c r="AK54" s="1">
        <f>Cohort_CF!AK53*Mincers!AG$45*(1+'Cost and Benefit Parameters'!$C$41)^AK$5</f>
        <v>3750967.9964167057</v>
      </c>
      <c r="AL54" s="1">
        <f>Cohort_CF!AL53*Mincers!AH$45*(1+'Cost and Benefit Parameters'!$C$41)^AL$5</f>
        <v>3824672.1121531148</v>
      </c>
      <c r="AM54" s="1">
        <f>Cohort_CF!AM53*Mincers!AI$45*(1+'Cost and Benefit Parameters'!$C$41)^AM$5</f>
        <v>3897485.273647448</v>
      </c>
      <c r="AN54" s="1">
        <f>Cohort_CF!AN53*Mincers!AJ$45*(1+'Cost and Benefit Parameters'!$C$41)^AN$5</f>
        <v>3969302.3380770516</v>
      </c>
      <c r="AO54" s="1">
        <f>Cohort_CF!AO53*Mincers!AK$45*(1+'Cost and Benefit Parameters'!$C$41)^AO$5</f>
        <v>4040018.0024530045</v>
      </c>
      <c r="AP54" s="1">
        <f>Cohort_CF!AP53*Mincers!AL$45*(1+'Cost and Benefit Parameters'!$C$41)^AP$5</f>
        <v>4109527.0556027722</v>
      </c>
      <c r="AQ54" s="1">
        <f>Cohort_CF!AQ53*Mincers!AM$45*(1+'Cost and Benefit Parameters'!$C$41)^AQ$5</f>
        <v>4177724.6344400253</v>
      </c>
      <c r="AR54" s="1">
        <f>Cohort_CF!AR53*Mincers!AN$45*(1+'Cost and Benefit Parameters'!$C$41)^AR$5</f>
        <v>4244506.4836680191</v>
      </c>
      <c r="AS54" s="1">
        <f>Cohort_CF!AS53*Mincers!AO$45*(1+'Cost and Benefit Parameters'!$C$41)^AS$5</f>
        <v>4309769.218032985</v>
      </c>
      <c r="AT54" s="1">
        <f>Cohort_CF!AT53*Mincers!AP$45*(1+'Cost and Benefit Parameters'!$C$41)^AT$5</f>
        <v>4373410.5862188907</v>
      </c>
      <c r="AU54" s="1" t="str">
        <f>IF(AU31="","",'Cost and Benefit Parameters'!$J$26)</f>
        <v/>
      </c>
      <c r="AV54" s="1" t="str">
        <f>IF(AV31="","",'Cost and Benefit Parameters'!$J$26)</f>
        <v/>
      </c>
      <c r="AW54" s="1" t="str">
        <f>IF(AW31="","",'Cost and Benefit Parameters'!$J$26)</f>
        <v/>
      </c>
      <c r="AX54" s="1" t="str">
        <f>IF(AX31="","",'Cost and Benefit Parameters'!$J$26)</f>
        <v/>
      </c>
      <c r="AY54" s="1" t="str">
        <f>IF(AY31="","",'Cost and Benefit Parameters'!$J$26)</f>
        <v/>
      </c>
      <c r="AZ54" s="1" t="str">
        <f>IF(AZ31="","",'Cost and Benefit Parameters'!$J$26)</f>
        <v/>
      </c>
      <c r="BA54" s="1" t="str">
        <f>IF(BA31="","",'Cost and Benefit Parameters'!$J$26)</f>
        <v/>
      </c>
      <c r="BB54" s="1" t="str">
        <f>IF(BB31="","",'Cost and Benefit Parameters'!$J$26)</f>
        <v/>
      </c>
      <c r="BC54" s="1" t="str">
        <f>IF(BC31="","",'Cost and Benefit Parameters'!$J$26)</f>
        <v/>
      </c>
      <c r="BD54" s="1" t="str">
        <f>IF(BD31="","",'Cost and Benefit Parameters'!$J$26)</f>
        <v/>
      </c>
      <c r="BE54" s="1" t="str">
        <f>IF(BE31="","",'Cost and Benefit Parameters'!$J$26)</f>
        <v/>
      </c>
      <c r="BF54" s="1" t="str">
        <f>IF(BF31="","",'Cost and Benefit Parameters'!$J$26)</f>
        <v/>
      </c>
      <c r="BG54" s="1" t="str">
        <f>IF(BG31="","",'Cost and Benefit Parameters'!$J$26)</f>
        <v/>
      </c>
      <c r="BH54" s="1" t="str">
        <f>IF(BH31="","",'Cost and Benefit Parameters'!$J$26)</f>
        <v/>
      </c>
      <c r="BI54" s="1" t="str">
        <f>IF(BI31="","",'Cost and Benefit Parameters'!$J$26)</f>
        <v/>
      </c>
      <c r="BJ54" s="1" t="str">
        <f>IF(BJ31="","",'Cost and Benefit Parameters'!$J$26)</f>
        <v/>
      </c>
      <c r="BK54" s="1" t="str">
        <f>IF(BK31="","",'Cost and Benefit Parameters'!$J$26)</f>
        <v/>
      </c>
      <c r="BL54" s="1" t="str">
        <f>IF(BL31="","",'Cost and Benefit Parameters'!$J$26)</f>
        <v/>
      </c>
    </row>
    <row r="55" spans="1:72" x14ac:dyDescent="0.55000000000000004">
      <c r="A55" s="639"/>
      <c r="B55" t="s">
        <v>469</v>
      </c>
      <c r="F55" s="1" t="str">
        <f>IF(Cohort_CF!F54="","",Cohort_CF!F54*Mincers!C54*(1+'Cost and Benefit Parameters'!$C$41)^F31)</f>
        <v/>
      </c>
      <c r="G55" s="1" t="str">
        <f>IF(G32="","",'Cost and Benefit Parameters'!$J$26)</f>
        <v/>
      </c>
      <c r="H55" s="1">
        <f>Cohort_CF!H54*Mincers!C$45*(1+'Cost and Benefit Parameters'!$C$41)^H$5</f>
        <v>1616573.3194128973</v>
      </c>
      <c r="I55" s="1">
        <f>Cohort_CF!I54*Mincers!D$45*(1+'Cost and Benefit Parameters'!$C$41)^I$5</f>
        <v>1679283.9398689247</v>
      </c>
      <c r="J55" s="1">
        <f>Cohort_CF!J54*Mincers!E$45*(1+'Cost and Benefit Parameters'!$C$41)^J$5</f>
        <v>1743380.9080137012</v>
      </c>
      <c r="K55" s="1">
        <f>Cohort_CF!K54*Mincers!F$45*(1+'Cost and Benefit Parameters'!$C$41)^K$5</f>
        <v>1808838.7788952373</v>
      </c>
      <c r="L55" s="1">
        <f>Cohort_CF!L54*Mincers!G$45*(1+'Cost and Benefit Parameters'!$C$41)^L$5</f>
        <v>1887104.9514892192</v>
      </c>
      <c r="M55" s="1">
        <f>Cohort_CF!M54*Mincers!H$45*(1+'Cost and Benefit Parameters'!$C$41)^M$5</f>
        <v>1954438.0022922189</v>
      </c>
      <c r="N55" s="1">
        <f>Cohort_CF!N54*Mincers!I$45*(1+'Cost and Benefit Parameters'!$C$41)^N$5</f>
        <v>2022959.3973986558</v>
      </c>
      <c r="O55" s="1">
        <f>Cohort_CF!O54*Mincers!J$45*(1+'Cost and Benefit Parameters'!$C$41)^O$5</f>
        <v>2092627.1574595859</v>
      </c>
      <c r="P55" s="1">
        <f>Cohort_CF!P54*Mincers!K$45*(1+'Cost and Benefit Parameters'!$C$41)^P$5</f>
        <v>2163395.7462474722</v>
      </c>
      <c r="Q55" s="1">
        <f>Cohort_CF!Q54*Mincers!L$45*(1+'Cost and Benefit Parameters'!$C$41)^Q$5</f>
        <v>2235216.0592951709</v>
      </c>
      <c r="R55" s="1">
        <f>Cohort_CF!R54*Mincers!M$45*(1+'Cost and Benefit Parameters'!$C$41)^R$5</f>
        <v>2308035.4230276514</v>
      </c>
      <c r="S55" s="1">
        <f>Cohort_CF!S54*Mincers!N$45*(1+'Cost and Benefit Parameters'!$C$41)^S$5</f>
        <v>2381797.6047443189</v>
      </c>
      <c r="T55" s="1">
        <f>Cohort_CF!T54*Mincers!O$45*(1+'Cost and Benefit Parameters'!$C$41)^T$5</f>
        <v>2456442.8337755348</v>
      </c>
      <c r="U55" s="1">
        <f>Cohort_CF!U54*Mincers!P$45*(1+'Cost and Benefit Parameters'!$C$41)^U$5</f>
        <v>2531907.8340999722</v>
      </c>
      <c r="V55" s="1">
        <f>Cohort_CF!V54*Mincers!Q$45*(1+'Cost and Benefit Parameters'!$C$41)^V$5</f>
        <v>2608125.8686696379</v>
      </c>
      <c r="W55" s="1">
        <f>Cohort_CF!W54*Mincers!R$45*(1+'Cost and Benefit Parameters'!$C$41)^W$5</f>
        <v>2685026.7956476118</v>
      </c>
      <c r="X55" s="1">
        <f>Cohort_CF!X54*Mincers!S$45*(1+'Cost and Benefit Parameters'!$C$41)^X$5</f>
        <v>2762537.1367186871</v>
      </c>
      <c r="Y55" s="1">
        <f>Cohort_CF!Y54*Mincers!T$45*(1+'Cost and Benefit Parameters'!$C$41)^Y$5</f>
        <v>2840580.1575870728</v>
      </c>
      <c r="Z55" s="1">
        <f>Cohort_CF!Z54*Mincers!U$45*(1+'Cost and Benefit Parameters'!$C$41)^Z$5</f>
        <v>2919075.9607262937</v>
      </c>
      <c r="AA55" s="1">
        <f>Cohort_CF!AA54*Mincers!V$45*(1+'Cost and Benefit Parameters'!$C$41)^AA$5</f>
        <v>2997941.5903965756</v>
      </c>
      <c r="AB55" s="1">
        <f>Cohort_CF!AB54*Mincers!W$45*(1+'Cost and Benefit Parameters'!$C$41)^AB$5</f>
        <v>3077091.1498929132</v>
      </c>
      <c r="AC55" s="1">
        <f>Cohort_CF!AC54*Mincers!X$45*(1+'Cost and Benefit Parameters'!$C$41)^AC$5</f>
        <v>3156435.9309342257</v>
      </c>
      <c r="AD55" s="1">
        <f>Cohort_CF!AD54*Mincers!Y$45*(1+'Cost and Benefit Parameters'!$C$41)^AD$5</f>
        <v>3235884.5550495544</v>
      </c>
      <c r="AE55" s="1">
        <f>Cohort_CF!AE54*Mincers!Z$45*(1+'Cost and Benefit Parameters'!$C$41)^AE$5</f>
        <v>3315343.126762806</v>
      </c>
      <c r="AF55" s="1">
        <f>Cohort_CF!AF54*Mincers!AA$45*(1+'Cost and Benefit Parameters'!$C$41)^AF$5</f>
        <v>3394715.3983219475</v>
      </c>
      <c r="AG55" s="1">
        <f>Cohort_CF!AG54*Mincers!AB$45*(1+'Cost and Benefit Parameters'!$C$41)^AG$5</f>
        <v>3473902.9456629166</v>
      </c>
      <c r="AH55" s="1">
        <f>Cohort_CF!AH54*Mincers!AC$45*(1+'Cost and Benefit Parameters'!$C$41)^AH$5</f>
        <v>3552805.3552435325</v>
      </c>
      <c r="AI55" s="1">
        <f>Cohort_CF!AI54*Mincers!AD$45*(1+'Cost and Benefit Parameters'!$C$41)^AI$5</f>
        <v>3631320.4213270852</v>
      </c>
      <c r="AJ55" s="1">
        <f>Cohort_CF!AJ54*Mincers!AE$45*(1+'Cost and Benefit Parameters'!$C$41)^AJ$5</f>
        <v>3709344.3532415563</v>
      </c>
      <c r="AK55" s="1">
        <f>Cohort_CF!AK54*Mincers!AF$45*(1+'Cost and Benefit Parameters'!$C$41)^AK$5</f>
        <v>3786771.992086614</v>
      </c>
      <c r="AL55" s="1">
        <f>Cohort_CF!AL54*Mincers!AG$45*(1+'Cost and Benefit Parameters'!$C$41)^AL$5</f>
        <v>3863497.0363092059</v>
      </c>
      <c r="AM55" s="1">
        <f>Cohort_CF!AM54*Mincers!AH$45*(1+'Cost and Benefit Parameters'!$C$41)^AM$5</f>
        <v>3939412.2755177082</v>
      </c>
      <c r="AN55" s="1">
        <f>Cohort_CF!AN54*Mincers!AI$45*(1+'Cost and Benefit Parameters'!$C$41)^AN$5</f>
        <v>4014409.8318568706</v>
      </c>
      <c r="AO55" s="1">
        <f>Cohort_CF!AO54*Mincers!AJ$45*(1+'Cost and Benefit Parameters'!$C$41)^AO$5</f>
        <v>4088381.408219364</v>
      </c>
      <c r="AP55" s="1">
        <f>Cohort_CF!AP54*Mincers!AK$45*(1+'Cost and Benefit Parameters'!$C$41)^AP$5</f>
        <v>4161218.5425265944</v>
      </c>
      <c r="AQ55" s="1">
        <f>Cohort_CF!AQ54*Mincers!AL$45*(1+'Cost and Benefit Parameters'!$C$41)^AQ$5</f>
        <v>4232812.8672708543</v>
      </c>
      <c r="AR55" s="1">
        <f>Cohort_CF!AR54*Mincers!AM$45*(1+'Cost and Benefit Parameters'!$C$41)^AR$5</f>
        <v>4303056.3734732261</v>
      </c>
      <c r="AS55" s="1">
        <f>Cohort_CF!AS54*Mincers!AN$45*(1+'Cost and Benefit Parameters'!$C$41)^AS$5</f>
        <v>4371841.6781780608</v>
      </c>
      <c r="AT55" s="1">
        <f>Cohort_CF!AT54*Mincers!AO$45*(1+'Cost and Benefit Parameters'!$C$41)^AT$5</f>
        <v>4439062.2945739739</v>
      </c>
      <c r="AU55" s="1">
        <f>Cohort_CF!AU54*Mincers!AP$45*(1+'Cost and Benefit Parameters'!$C$41)^AU$5</f>
        <v>4504612.903805458</v>
      </c>
      <c r="AV55" s="1" t="str">
        <f>IF(AV32="","",'Cost and Benefit Parameters'!$J$26)</f>
        <v/>
      </c>
      <c r="AW55" s="1" t="str">
        <f>IF(AW32="","",'Cost and Benefit Parameters'!$J$26)</f>
        <v/>
      </c>
      <c r="AX55" s="1" t="str">
        <f>IF(AX32="","",'Cost and Benefit Parameters'!$J$26)</f>
        <v/>
      </c>
      <c r="AY55" s="1" t="str">
        <f>IF(AY32="","",'Cost and Benefit Parameters'!$J$26)</f>
        <v/>
      </c>
      <c r="AZ55" s="1" t="str">
        <f>IF(AZ32="","",'Cost and Benefit Parameters'!$J$26)</f>
        <v/>
      </c>
      <c r="BA55" s="1" t="str">
        <f>IF(BA32="","",'Cost and Benefit Parameters'!$J$26)</f>
        <v/>
      </c>
      <c r="BB55" s="1" t="str">
        <f>IF(BB32="","",'Cost and Benefit Parameters'!$J$26)</f>
        <v/>
      </c>
      <c r="BC55" s="1" t="str">
        <f>IF(BC32="","",'Cost and Benefit Parameters'!$J$26)</f>
        <v/>
      </c>
      <c r="BD55" s="1" t="str">
        <f>IF(BD32="","",'Cost and Benefit Parameters'!$J$26)</f>
        <v/>
      </c>
      <c r="BE55" s="1" t="str">
        <f>IF(BE32="","",'Cost and Benefit Parameters'!$J$26)</f>
        <v/>
      </c>
      <c r="BF55" s="1" t="str">
        <f>IF(BF32="","",'Cost and Benefit Parameters'!$J$26)</f>
        <v/>
      </c>
      <c r="BG55" s="1" t="str">
        <f>IF(BG32="","",'Cost and Benefit Parameters'!$J$26)</f>
        <v/>
      </c>
      <c r="BH55" s="1" t="str">
        <f>IF(BH32="","",'Cost and Benefit Parameters'!$J$26)</f>
        <v/>
      </c>
      <c r="BI55" s="1" t="str">
        <f>IF(BI32="","",'Cost and Benefit Parameters'!$J$26)</f>
        <v/>
      </c>
      <c r="BJ55" s="1" t="str">
        <f>IF(BJ32="","",'Cost and Benefit Parameters'!$J$26)</f>
        <v/>
      </c>
      <c r="BK55" s="1" t="str">
        <f>IF(BK32="","",'Cost and Benefit Parameters'!$J$26)</f>
        <v/>
      </c>
      <c r="BL55" s="1" t="str">
        <f>IF(BL32="","",'Cost and Benefit Parameters'!$J$26)</f>
        <v/>
      </c>
    </row>
    <row r="56" spans="1:72" x14ac:dyDescent="0.55000000000000004">
      <c r="A56" s="639"/>
      <c r="B56" t="s">
        <v>470</v>
      </c>
      <c r="F56" s="1" t="str">
        <f>IF(Cohort_CF!F55="","",Cohort_CF!F55*Mincers!C55*(1+'Cost and Benefit Parameters'!$C$41)^F32)</f>
        <v/>
      </c>
      <c r="G56" s="1" t="str">
        <f>IF(G33="","",'Cost and Benefit Parameters'!$J$26)</f>
        <v/>
      </c>
      <c r="H56" s="1" t="str">
        <f>IF(H33="","",'Cost and Benefit Parameters'!$J$26)</f>
        <v/>
      </c>
      <c r="I56" s="1">
        <f>Cohort_CF!I55*Mincers!C$45*(1+'Cost and Benefit Parameters'!$C$41)^I$5</f>
        <v>1665070.5189952843</v>
      </c>
      <c r="J56" s="1">
        <f>Cohort_CF!J55*Mincers!D$45*(1+'Cost and Benefit Parameters'!$C$41)^J$5</f>
        <v>1729662.4580649924</v>
      </c>
      <c r="K56" s="1">
        <f>Cohort_CF!K55*Mincers!E$45*(1+'Cost and Benefit Parameters'!$C$41)^K$5</f>
        <v>1795682.335254112</v>
      </c>
      <c r="L56" s="1">
        <f>Cohort_CF!L55*Mincers!F$45*(1+'Cost and Benefit Parameters'!$C$41)^L$5</f>
        <v>1863103.9422620945</v>
      </c>
      <c r="M56" s="1">
        <f>Cohort_CF!M55*Mincers!G$45*(1+'Cost and Benefit Parameters'!$C$41)^M$5</f>
        <v>1943718.1000338958</v>
      </c>
      <c r="N56" s="1">
        <f>Cohort_CF!N55*Mincers!H$45*(1+'Cost and Benefit Parameters'!$C$41)^N$5</f>
        <v>2013071.1423609853</v>
      </c>
      <c r="O56" s="1">
        <f>Cohort_CF!O55*Mincers!I$45*(1+'Cost and Benefit Parameters'!$C$41)^O$5</f>
        <v>2083648.1793206155</v>
      </c>
      <c r="P56" s="1">
        <f>Cohort_CF!P55*Mincers!J$45*(1+'Cost and Benefit Parameters'!$C$41)^P$5</f>
        <v>2155405.9721833738</v>
      </c>
      <c r="Q56" s="1">
        <f>Cohort_CF!Q55*Mincers!K$45*(1+'Cost and Benefit Parameters'!$C$41)^Q$5</f>
        <v>2228297.6186348968</v>
      </c>
      <c r="R56" s="1">
        <f>Cohort_CF!R55*Mincers!L$45*(1+'Cost and Benefit Parameters'!$C$41)^R$5</f>
        <v>2302272.5410740259</v>
      </c>
      <c r="S56" s="1">
        <f>Cohort_CF!S55*Mincers!M$45*(1+'Cost and Benefit Parameters'!$C$41)^S$5</f>
        <v>2377276.4857184808</v>
      </c>
      <c r="T56" s="1">
        <f>Cohort_CF!T55*Mincers!N$45*(1+'Cost and Benefit Parameters'!$C$41)^T$5</f>
        <v>2453251.532886649</v>
      </c>
      <c r="U56" s="1">
        <f>Cohort_CF!U55*Mincers!O$45*(1+'Cost and Benefit Parameters'!$C$41)^U$5</f>
        <v>2530136.1187888011</v>
      </c>
      <c r="V56" s="1">
        <f>Cohort_CF!V55*Mincers!P$45*(1+'Cost and Benefit Parameters'!$C$41)^V$5</f>
        <v>2607865.069122971</v>
      </c>
      <c r="W56" s="1">
        <f>Cohort_CF!W55*Mincers!Q$45*(1+'Cost and Benefit Parameters'!$C$41)^W$5</f>
        <v>2686369.6447297269</v>
      </c>
      <c r="X56" s="1">
        <f>Cohort_CF!X55*Mincers!R$45*(1+'Cost and Benefit Parameters'!$C$41)^X$5</f>
        <v>2765577.5995170404</v>
      </c>
      <c r="Y56" s="1">
        <f>Cohort_CF!Y55*Mincers!S$45*(1+'Cost and Benefit Parameters'!$C$41)^Y$5</f>
        <v>2845413.2508202479</v>
      </c>
      <c r="Z56" s="1">
        <f>Cohort_CF!Z55*Mincers!T$45*(1+'Cost and Benefit Parameters'!$C$41)^Z$5</f>
        <v>2925797.562314685</v>
      </c>
      <c r="AA56" s="1">
        <f>Cohort_CF!AA55*Mincers!U$45*(1+'Cost and Benefit Parameters'!$C$41)^AA$5</f>
        <v>3006648.2395480825</v>
      </c>
      <c r="AB56" s="1">
        <f>Cohort_CF!AB55*Mincers!V$45*(1+'Cost and Benefit Parameters'!$C$41)^AB$5</f>
        <v>3087879.8381084735</v>
      </c>
      <c r="AC56" s="1">
        <f>Cohort_CF!AC55*Mincers!W$45*(1+'Cost and Benefit Parameters'!$C$41)^AC$5</f>
        <v>3169403.8843897008</v>
      </c>
      <c r="AD56" s="1">
        <f>Cohort_CF!AD55*Mincers!X$45*(1+'Cost and Benefit Parameters'!$C$41)^AD$5</f>
        <v>3251129.0088622523</v>
      </c>
      <c r="AE56" s="1">
        <f>Cohort_CF!AE55*Mincers!Y$45*(1+'Cost and Benefit Parameters'!$C$41)^AE$5</f>
        <v>3332961.091701041</v>
      </c>
      <c r="AF56" s="1">
        <f>Cohort_CF!AF55*Mincers!Z$45*(1+'Cost and Benefit Parameters'!$C$41)^AF$5</f>
        <v>3414803.4205656908</v>
      </c>
      <c r="AG56" s="1">
        <f>Cohort_CF!AG55*Mincers!AA$45*(1+'Cost and Benefit Parameters'!$C$41)^AG$5</f>
        <v>3496556.8602716052</v>
      </c>
      <c r="AH56" s="1">
        <f>Cohort_CF!AH55*Mincers!AB$45*(1+'Cost and Benefit Parameters'!$C$41)^AH$5</f>
        <v>3578120.0340328044</v>
      </c>
      <c r="AI56" s="1">
        <f>Cohort_CF!AI55*Mincers!AC$45*(1+'Cost and Benefit Parameters'!$C$41)^AI$5</f>
        <v>3659389.5159008382</v>
      </c>
      <c r="AJ56" s="1">
        <f>Cohort_CF!AJ55*Mincers!AD$45*(1+'Cost and Benefit Parameters'!$C$41)^AJ$5</f>
        <v>3740260.033966898</v>
      </c>
      <c r="AK56" s="1">
        <f>Cohort_CF!AK55*Mincers!AE$45*(1+'Cost and Benefit Parameters'!$C$41)^AK$5</f>
        <v>3820624.6838388033</v>
      </c>
      <c r="AL56" s="1">
        <f>Cohort_CF!AL55*Mincers!AF$45*(1+'Cost and Benefit Parameters'!$C$41)^AL$5</f>
        <v>3900375.1518492117</v>
      </c>
      <c r="AM56" s="1">
        <f>Cohort_CF!AM55*Mincers!AG$45*(1+'Cost and Benefit Parameters'!$C$41)^AM$5</f>
        <v>3979401.9473984824</v>
      </c>
      <c r="AN56" s="1">
        <f>Cohort_CF!AN55*Mincers!AH$45*(1+'Cost and Benefit Parameters'!$C$41)^AN$5</f>
        <v>4057594.6437832387</v>
      </c>
      <c r="AO56" s="1">
        <f>Cohort_CF!AO55*Mincers!AI$45*(1+'Cost and Benefit Parameters'!$C$41)^AO$5</f>
        <v>4134842.1268125772</v>
      </c>
      <c r="AP56" s="1">
        <f>Cohort_CF!AP55*Mincers!AJ$45*(1+'Cost and Benefit Parameters'!$C$41)^AP$5</f>
        <v>4211032.850465945</v>
      </c>
      <c r="AQ56" s="1">
        <f>Cohort_CF!AQ55*Mincers!AK$45*(1+'Cost and Benefit Parameters'!$C$41)^AQ$5</f>
        <v>4286055.0988023914</v>
      </c>
      <c r="AR56" s="1">
        <f>Cohort_CF!AR55*Mincers!AL$45*(1+'Cost and Benefit Parameters'!$C$41)^AR$5</f>
        <v>4359797.2532889806</v>
      </c>
      <c r="AS56" s="1">
        <f>Cohort_CF!AS55*Mincers!AM$45*(1+'Cost and Benefit Parameters'!$C$41)^AS$5</f>
        <v>4432148.0646774238</v>
      </c>
      <c r="AT56" s="1">
        <f>Cohort_CF!AT55*Mincers!AN$45*(1+'Cost and Benefit Parameters'!$C$41)^AT$5</f>
        <v>4502996.9285234017</v>
      </c>
      <c r="AU56" s="1">
        <f>Cohort_CF!AU55*Mincers!AO$45*(1+'Cost and Benefit Parameters'!$C$41)^AU$5</f>
        <v>4572234.1634111935</v>
      </c>
      <c r="AV56" s="1">
        <f>Cohort_CF!AV55*Mincers!AP$45*(1+'Cost and Benefit Parameters'!$C$41)^AV$5</f>
        <v>4639751.2909196224</v>
      </c>
      <c r="AW56" s="1" t="str">
        <f>IF(AW33="","",'Cost and Benefit Parameters'!$J$26)</f>
        <v/>
      </c>
      <c r="AX56" s="1" t="str">
        <f>IF(AX33="","",'Cost and Benefit Parameters'!$J$26)</f>
        <v/>
      </c>
      <c r="AY56" s="1" t="str">
        <f>IF(AY33="","",'Cost and Benefit Parameters'!$J$26)</f>
        <v/>
      </c>
      <c r="AZ56" s="1" t="str">
        <f>IF(AZ33="","",'Cost and Benefit Parameters'!$J$26)</f>
        <v/>
      </c>
      <c r="BA56" s="1" t="str">
        <f>IF(BA33="","",'Cost and Benefit Parameters'!$J$26)</f>
        <v/>
      </c>
      <c r="BB56" s="1" t="str">
        <f>IF(BB33="","",'Cost and Benefit Parameters'!$J$26)</f>
        <v/>
      </c>
      <c r="BC56" s="1" t="str">
        <f>IF(BC33="","",'Cost and Benefit Parameters'!$J$26)</f>
        <v/>
      </c>
      <c r="BD56" s="1" t="str">
        <f>IF(BD33="","",'Cost and Benefit Parameters'!$J$26)</f>
        <v/>
      </c>
      <c r="BE56" s="1" t="str">
        <f>IF(BE33="","",'Cost and Benefit Parameters'!$J$26)</f>
        <v/>
      </c>
      <c r="BF56" s="1" t="str">
        <f>IF(BF33="","",'Cost and Benefit Parameters'!$J$26)</f>
        <v/>
      </c>
      <c r="BG56" s="1" t="str">
        <f>IF(BG33="","",'Cost and Benefit Parameters'!$J$26)</f>
        <v/>
      </c>
      <c r="BH56" s="1" t="str">
        <f>IF(BH33="","",'Cost and Benefit Parameters'!$J$26)</f>
        <v/>
      </c>
      <c r="BI56" s="1" t="str">
        <f>IF(BI33="","",'Cost and Benefit Parameters'!$J$26)</f>
        <v/>
      </c>
      <c r="BJ56" s="1" t="str">
        <f>IF(BJ33="","",'Cost and Benefit Parameters'!$J$26)</f>
        <v/>
      </c>
      <c r="BK56" s="1" t="str">
        <f>IF(BK33="","",'Cost and Benefit Parameters'!$J$26)</f>
        <v/>
      </c>
      <c r="BL56" s="1" t="str">
        <f>IF(BL33="","",'Cost and Benefit Parameters'!$J$26)</f>
        <v/>
      </c>
    </row>
    <row r="57" spans="1:72" x14ac:dyDescent="0.55000000000000004">
      <c r="A57" s="639"/>
      <c r="B57" t="s">
        <v>471</v>
      </c>
      <c r="F57" s="1" t="str">
        <f>IF(Cohort_CF!F56="","",Cohort_CF!F56*Mincers!C56*(1+'Cost and Benefit Parameters'!$C$41)^F33)</f>
        <v/>
      </c>
      <c r="G57" s="1" t="str">
        <f>IF(G34="","",'Cost and Benefit Parameters'!$J$26)</f>
        <v/>
      </c>
      <c r="H57" s="1" t="str">
        <f>IF(H34="","",'Cost and Benefit Parameters'!$J$26)</f>
        <v/>
      </c>
      <c r="I57" s="1" t="str">
        <f>IF(I34="","",'Cost and Benefit Parameters'!$J$26)</f>
        <v/>
      </c>
      <c r="J57" s="1">
        <f>Cohort_CF!J56*Mincers!C$45*(1+'Cost and Benefit Parameters'!$C$41)^J$5</f>
        <v>1715022.6345651429</v>
      </c>
      <c r="K57" s="1">
        <f>Cohort_CF!K56*Mincers!D$45*(1+'Cost and Benefit Parameters'!$C$41)^K$5</f>
        <v>1781552.3318069421</v>
      </c>
      <c r="L57" s="1">
        <f>Cohort_CF!L56*Mincers!E$45*(1+'Cost and Benefit Parameters'!$C$41)^L$5</f>
        <v>1849552.8053117355</v>
      </c>
      <c r="M57" s="1">
        <f>Cohort_CF!M56*Mincers!F$45*(1+'Cost and Benefit Parameters'!$C$41)^M$5</f>
        <v>1918997.0605299575</v>
      </c>
      <c r="N57" s="1">
        <f>Cohort_CF!N56*Mincers!G$45*(1+'Cost and Benefit Parameters'!$C$41)^N$5</f>
        <v>2002029.6430349126</v>
      </c>
      <c r="O57" s="1">
        <f>Cohort_CF!O56*Mincers!H$45*(1+'Cost and Benefit Parameters'!$C$41)^O$5</f>
        <v>2073463.2766318149</v>
      </c>
      <c r="P57" s="1">
        <f>Cohort_CF!P56*Mincers!I$45*(1+'Cost and Benefit Parameters'!$C$41)^P$5</f>
        <v>2146157.6247002338</v>
      </c>
      <c r="Q57" s="1">
        <f>Cohort_CF!Q56*Mincers!J$45*(1+'Cost and Benefit Parameters'!$C$41)^Q$5</f>
        <v>2220068.1513488749</v>
      </c>
      <c r="R57" s="1">
        <f>Cohort_CF!R56*Mincers!K$45*(1+'Cost and Benefit Parameters'!$C$41)^R$5</f>
        <v>2295146.5471939431</v>
      </c>
      <c r="S57" s="1">
        <f>Cohort_CF!S56*Mincers!L$45*(1+'Cost and Benefit Parameters'!$C$41)^S$5</f>
        <v>2371340.7173062465</v>
      </c>
      <c r="T57" s="1">
        <f>Cohort_CF!T56*Mincers!M$45*(1+'Cost and Benefit Parameters'!$C$41)^T$5</f>
        <v>2448594.7802900355</v>
      </c>
      <c r="U57" s="1">
        <f>Cohort_CF!U56*Mincers!N$45*(1+'Cost and Benefit Parameters'!$C$41)^U$5</f>
        <v>2526849.0788732483</v>
      </c>
      <c r="V57" s="1">
        <f>Cohort_CF!V56*Mincers!O$45*(1+'Cost and Benefit Parameters'!$C$41)^V$5</f>
        <v>2606040.2023524647</v>
      </c>
      <c r="W57" s="1">
        <f>Cohort_CF!W56*Mincers!P$45*(1+'Cost and Benefit Parameters'!$C$41)^W$5</f>
        <v>2686101.0211966601</v>
      </c>
      <c r="X57" s="1">
        <f>Cohort_CF!X56*Mincers!Q$45*(1+'Cost and Benefit Parameters'!$C$41)^X$5</f>
        <v>2766960.7340716189</v>
      </c>
      <c r="Y57" s="1">
        <f>Cohort_CF!Y56*Mincers!R$45*(1+'Cost and Benefit Parameters'!$C$41)^Y$5</f>
        <v>2848544.9275025516</v>
      </c>
      <c r="Z57" s="1">
        <f>Cohort_CF!Z56*Mincers!S$45*(1+'Cost and Benefit Parameters'!$C$41)^Z$5</f>
        <v>2930775.6483448553</v>
      </c>
      <c r="AA57" s="1">
        <f>Cohort_CF!AA56*Mincers!T$45*(1+'Cost and Benefit Parameters'!$C$41)^AA$5</f>
        <v>3013571.4891841253</v>
      </c>
      <c r="AB57" s="1">
        <f>Cohort_CF!AB56*Mincers!U$45*(1+'Cost and Benefit Parameters'!$C$41)^AB$5</f>
        <v>3096847.686734525</v>
      </c>
      <c r="AC57" s="1">
        <f>Cohort_CF!AC56*Mincers!V$45*(1+'Cost and Benefit Parameters'!$C$41)^AC$5</f>
        <v>3180516.2332517277</v>
      </c>
      <c r="AD57" s="1">
        <f>Cohort_CF!AD56*Mincers!W$45*(1+'Cost and Benefit Parameters'!$C$41)^AD$5</f>
        <v>3264486.0009213914</v>
      </c>
      <c r="AE57" s="1">
        <f>Cohort_CF!AE56*Mincers!X$45*(1+'Cost and Benefit Parameters'!$C$41)^AE$5</f>
        <v>3348662.8791281194</v>
      </c>
      <c r="AF57" s="1">
        <f>Cohort_CF!AF56*Mincers!Y$45*(1+'Cost and Benefit Parameters'!$C$41)^AF$5</f>
        <v>3432949.9244520729</v>
      </c>
      <c r="AG57" s="1">
        <f>Cohort_CF!AG56*Mincers!Z$45*(1+'Cost and Benefit Parameters'!$C$41)^AG$5</f>
        <v>3517247.5231826613</v>
      </c>
      <c r="AH57" s="1">
        <f>Cohort_CF!AH56*Mincers!AA$45*(1+'Cost and Benefit Parameters'!$C$41)^AH$5</f>
        <v>3601453.5660797535</v>
      </c>
      <c r="AI57" s="1">
        <f>Cohort_CF!AI56*Mincers!AB$45*(1+'Cost and Benefit Parameters'!$C$41)^AI$5</f>
        <v>3685463.6350537878</v>
      </c>
      <c r="AJ57" s="1">
        <f>Cohort_CF!AJ56*Mincers!AC$45*(1+'Cost and Benefit Parameters'!$C$41)^AJ$5</f>
        <v>3769171.2013778635</v>
      </c>
      <c r="AK57" s="1">
        <f>Cohort_CF!AK56*Mincers!AD$45*(1+'Cost and Benefit Parameters'!$C$41)^AK$5</f>
        <v>3852467.8349859053</v>
      </c>
      <c r="AL57" s="1">
        <f>Cohort_CF!AL56*Mincers!AE$45*(1+'Cost and Benefit Parameters'!$C$41)^AL$5</f>
        <v>3935243.424353967</v>
      </c>
      <c r="AM57" s="1">
        <f>Cohort_CF!AM56*Mincers!AF$45*(1+'Cost and Benefit Parameters'!$C$41)^AM$5</f>
        <v>4017386.406404688</v>
      </c>
      <c r="AN57" s="1">
        <f>Cohort_CF!AN56*Mincers!AG$45*(1+'Cost and Benefit Parameters'!$C$41)^AN$5</f>
        <v>4098784.0058204359</v>
      </c>
      <c r="AO57" s="1">
        <f>Cohort_CF!AO56*Mincers!AH$45*(1+'Cost and Benefit Parameters'!$C$41)^AO$5</f>
        <v>4179322.4830967365</v>
      </c>
      <c r="AP57" s="1">
        <f>Cohort_CF!AP56*Mincers!AI$45*(1+'Cost and Benefit Parameters'!$C$41)^AP$5</f>
        <v>4258887.3906169543</v>
      </c>
      <c r="AQ57" s="1">
        <f>Cohort_CF!AQ56*Mincers!AJ$45*(1+'Cost and Benefit Parameters'!$C$41)^AQ$5</f>
        <v>4337363.8359799227</v>
      </c>
      <c r="AR57" s="1">
        <f>Cohort_CF!AR56*Mincers!AK$45*(1+'Cost and Benefit Parameters'!$C$41)^AR$5</f>
        <v>4414636.7517664637</v>
      </c>
      <c r="AS57" s="1">
        <f>Cohort_CF!AS56*Mincers!AL$45*(1+'Cost and Benefit Parameters'!$C$41)^AS$5</f>
        <v>4490591.17088765</v>
      </c>
      <c r="AT57" s="1">
        <f>Cohort_CF!AT56*Mincers!AM$45*(1+'Cost and Benefit Parameters'!$C$41)^AT$5</f>
        <v>4565112.5066177454</v>
      </c>
      <c r="AU57" s="1">
        <f>Cohort_CF!AU56*Mincers!AN$45*(1+'Cost and Benefit Parameters'!$C$41)^AU$5</f>
        <v>4638086.8363791034</v>
      </c>
      <c r="AV57" s="1">
        <f>Cohort_CF!AV56*Mincers!AO$45*(1+'Cost and Benefit Parameters'!$C$41)^AV$5</f>
        <v>4709401.1883135298</v>
      </c>
      <c r="AW57" s="1">
        <f>Cohort_CF!AW56*Mincers!AP$45*(1+'Cost and Benefit Parameters'!$C$41)^AW$5</f>
        <v>4778943.8296472104</v>
      </c>
      <c r="AX57" s="1" t="str">
        <f>IF(AX34="","",'Cost and Benefit Parameters'!$J$26)</f>
        <v/>
      </c>
      <c r="AY57" s="1" t="str">
        <f>IF(AY34="","",'Cost and Benefit Parameters'!$J$26)</f>
        <v/>
      </c>
      <c r="AZ57" s="1" t="str">
        <f>IF(AZ34="","",'Cost and Benefit Parameters'!$J$26)</f>
        <v/>
      </c>
      <c r="BA57" s="1" t="str">
        <f>IF(BA34="","",'Cost and Benefit Parameters'!$J$26)</f>
        <v/>
      </c>
      <c r="BB57" s="1" t="str">
        <f>IF(BB34="","",'Cost and Benefit Parameters'!$J$26)</f>
        <v/>
      </c>
      <c r="BC57" s="1" t="str">
        <f>IF(BC34="","",'Cost and Benefit Parameters'!$J$26)</f>
        <v/>
      </c>
      <c r="BD57" s="1" t="str">
        <f>IF(BD34="","",'Cost and Benefit Parameters'!$J$26)</f>
        <v/>
      </c>
      <c r="BE57" s="1" t="str">
        <f>IF(BE34="","",'Cost and Benefit Parameters'!$J$26)</f>
        <v/>
      </c>
      <c r="BF57" s="1" t="str">
        <f>IF(BF34="","",'Cost and Benefit Parameters'!$J$26)</f>
        <v/>
      </c>
      <c r="BG57" s="1" t="str">
        <f>IF(BG34="","",'Cost and Benefit Parameters'!$J$26)</f>
        <v/>
      </c>
      <c r="BH57" s="1" t="str">
        <f>IF(BH34="","",'Cost and Benefit Parameters'!$J$26)</f>
        <v/>
      </c>
      <c r="BI57" s="1" t="str">
        <f>IF(BI34="","",'Cost and Benefit Parameters'!$J$26)</f>
        <v/>
      </c>
      <c r="BJ57" s="1" t="str">
        <f>IF(BJ34="","",'Cost and Benefit Parameters'!$J$26)</f>
        <v/>
      </c>
      <c r="BK57" s="1" t="str">
        <f>IF(BK34="","",'Cost and Benefit Parameters'!$J$26)</f>
        <v/>
      </c>
      <c r="BL57" s="1" t="str">
        <f>IF(BL34="","",'Cost and Benefit Parameters'!$J$26)</f>
        <v/>
      </c>
    </row>
    <row r="58" spans="1:72" x14ac:dyDescent="0.55000000000000004">
      <c r="A58" s="639"/>
      <c r="B58" t="s">
        <v>472</v>
      </c>
      <c r="F58" s="1" t="str">
        <f>IF(Cohort_CF!F57="","",Cohort_CF!F57*Mincers!C57*(1+'Cost and Benefit Parameters'!$C$41)^F34)</f>
        <v/>
      </c>
      <c r="G58" s="1" t="str">
        <f>IF(G35="","",'Cost and Benefit Parameters'!$J$26)</f>
        <v/>
      </c>
      <c r="H58" s="1" t="str">
        <f>IF(H35="","",'Cost and Benefit Parameters'!$J$26)</f>
        <v/>
      </c>
      <c r="I58" s="1" t="str">
        <f>IF(I35="","",'Cost and Benefit Parameters'!$J$26)</f>
        <v/>
      </c>
      <c r="J58" s="1" t="str">
        <f>IF(J35="","",'Cost and Benefit Parameters'!$J$26)</f>
        <v/>
      </c>
      <c r="K58" s="1">
        <f>Cohort_CF!K57*Mincers!C$45*(1+'Cost and Benefit Parameters'!$C$41)^K$5</f>
        <v>1766473.3136020969</v>
      </c>
      <c r="L58" s="1">
        <f>Cohort_CF!L57*Mincers!D$45*(1+'Cost and Benefit Parameters'!$C$41)^L$5</f>
        <v>1834998.9017611505</v>
      </c>
      <c r="M58" s="1">
        <f>Cohort_CF!M57*Mincers!E$45*(1+'Cost and Benefit Parameters'!$C$41)^M$5</f>
        <v>1905039.3894710878</v>
      </c>
      <c r="N58" s="1">
        <f>Cohort_CF!N57*Mincers!F$45*(1+'Cost and Benefit Parameters'!$C$41)^N$5</f>
        <v>1976566.972345856</v>
      </c>
      <c r="O58" s="1">
        <f>Cohort_CF!O57*Mincers!G$45*(1+'Cost and Benefit Parameters'!$C$41)^O$5</f>
        <v>2062090.53232596</v>
      </c>
      <c r="P58" s="1">
        <f>Cohort_CF!P57*Mincers!H$45*(1+'Cost and Benefit Parameters'!$C$41)^P$5</f>
        <v>2135667.1749307695</v>
      </c>
      <c r="Q58" s="1">
        <f>Cohort_CF!Q57*Mincers!I$45*(1+'Cost and Benefit Parameters'!$C$41)^Q$5</f>
        <v>2210542.3534412412</v>
      </c>
      <c r="R58" s="1">
        <f>Cohort_CF!R57*Mincers!J$45*(1+'Cost and Benefit Parameters'!$C$41)^R$5</f>
        <v>2286670.1958893407</v>
      </c>
      <c r="S58" s="1">
        <f>Cohort_CF!S57*Mincers!K$45*(1+'Cost and Benefit Parameters'!$C$41)^S$5</f>
        <v>2364000.9436097615</v>
      </c>
      <c r="T58" s="1">
        <f>Cohort_CF!T57*Mincers!L$45*(1+'Cost and Benefit Parameters'!$C$41)^T$5</f>
        <v>2442480.9388254341</v>
      </c>
      <c r="U58" s="1">
        <f>Cohort_CF!U57*Mincers!M$45*(1+'Cost and Benefit Parameters'!$C$41)^U$5</f>
        <v>2522052.6236987365</v>
      </c>
      <c r="V58" s="1">
        <f>Cohort_CF!V57*Mincers!N$45*(1+'Cost and Benefit Parameters'!$C$41)^V$5</f>
        <v>2602654.5512394453</v>
      </c>
      <c r="W58" s="1">
        <f>Cohort_CF!W57*Mincers!O$45*(1+'Cost and Benefit Parameters'!$C$41)^W$5</f>
        <v>2684221.4084230382</v>
      </c>
      <c r="X58" s="1">
        <f>Cohort_CF!X57*Mincers!P$45*(1+'Cost and Benefit Parameters'!$C$41)^X$5</f>
        <v>2766684.05183256</v>
      </c>
      <c r="Y58" s="1">
        <f>Cohort_CF!Y57*Mincers!Q$45*(1+'Cost and Benefit Parameters'!$C$41)^Y$5</f>
        <v>2849969.5560937673</v>
      </c>
      <c r="Z58" s="1">
        <f>Cohort_CF!Z57*Mincers!R$45*(1+'Cost and Benefit Parameters'!$C$41)^Z$5</f>
        <v>2934001.275327628</v>
      </c>
      <c r="AA58" s="1">
        <f>Cohort_CF!AA57*Mincers!S$45*(1+'Cost and Benefit Parameters'!$C$41)^AA$5</f>
        <v>3018698.9177952004</v>
      </c>
      <c r="AB58" s="1">
        <f>Cohort_CF!AB57*Mincers!T$45*(1+'Cost and Benefit Parameters'!$C$41)^AB$5</f>
        <v>3103978.6338596493</v>
      </c>
      <c r="AC58" s="1">
        <f>Cohort_CF!AC57*Mincers!U$45*(1+'Cost and Benefit Parameters'!$C$41)^AC$5</f>
        <v>3189753.117336561</v>
      </c>
      <c r="AD58" s="1">
        <f>Cohort_CF!AD57*Mincers!V$45*(1+'Cost and Benefit Parameters'!$C$41)^AD$5</f>
        <v>3275931.7202492789</v>
      </c>
      <c r="AE58" s="1">
        <f>Cohort_CF!AE57*Mincers!W$45*(1+'Cost and Benefit Parameters'!$C$41)^AE$5</f>
        <v>3362420.5809490331</v>
      </c>
      <c r="AF58" s="1">
        <f>Cohort_CF!AF57*Mincers!X$45*(1+'Cost and Benefit Parameters'!$C$41)^AF$5</f>
        <v>3449122.7655019639</v>
      </c>
      <c r="AG58" s="1">
        <f>Cohort_CF!AG57*Mincers!Y$45*(1+'Cost and Benefit Parameters'!$C$41)^AG$5</f>
        <v>3535938.4221856347</v>
      </c>
      <c r="AH58" s="1">
        <f>Cohort_CF!AH57*Mincers!Z$45*(1+'Cost and Benefit Parameters'!$C$41)^AH$5</f>
        <v>3622764.9488781411</v>
      </c>
      <c r="AI58" s="1">
        <f>Cohort_CF!AI57*Mincers!AA$45*(1+'Cost and Benefit Parameters'!$C$41)^AI$5</f>
        <v>3709497.1730621457</v>
      </c>
      <c r="AJ58" s="1">
        <f>Cohort_CF!AJ57*Mincers!AB$45*(1+'Cost and Benefit Parameters'!$C$41)^AJ$5</f>
        <v>3796027.5441054017</v>
      </c>
      <c r="AK58" s="1">
        <f>Cohort_CF!AK57*Mincers!AC$45*(1+'Cost and Benefit Parameters'!$C$41)^AK$5</f>
        <v>3882246.3374191998</v>
      </c>
      <c r="AL58" s="1">
        <f>Cohort_CF!AL57*Mincers!AD$45*(1+'Cost and Benefit Parameters'!$C$41)^AL$5</f>
        <v>3968041.8700354816</v>
      </c>
      <c r="AM58" s="1">
        <f>Cohort_CF!AM57*Mincers!AE$45*(1+'Cost and Benefit Parameters'!$C$41)^AM$5</f>
        <v>4053300.7270845859</v>
      </c>
      <c r="AN58" s="1">
        <f>Cohort_CF!AN57*Mincers!AF$45*(1+'Cost and Benefit Parameters'!$C$41)^AN$5</f>
        <v>4137907.998596828</v>
      </c>
      <c r="AO58" s="1">
        <f>Cohort_CF!AO57*Mincers!AG$45*(1+'Cost and Benefit Parameters'!$C$41)^AO$5</f>
        <v>4221747.5259950496</v>
      </c>
      <c r="AP58" s="1">
        <f>Cohort_CF!AP57*Mincers!AH$45*(1+'Cost and Benefit Parameters'!$C$41)^AP$5</f>
        <v>4304702.1575896386</v>
      </c>
      <c r="AQ58" s="1">
        <f>Cohort_CF!AQ57*Mincers!AI$45*(1+'Cost and Benefit Parameters'!$C$41)^AQ$5</f>
        <v>4386654.0123354625</v>
      </c>
      <c r="AR58" s="1">
        <f>Cohort_CF!AR57*Mincers!AJ$45*(1+'Cost and Benefit Parameters'!$C$41)^AR$5</f>
        <v>4467484.7510593198</v>
      </c>
      <c r="AS58" s="1">
        <f>Cohort_CF!AS57*Mincers!AK$45*(1+'Cost and Benefit Parameters'!$C$41)^AS$5</f>
        <v>4547075.8543194579</v>
      </c>
      <c r="AT58" s="1">
        <f>Cohort_CF!AT57*Mincers!AL$45*(1+'Cost and Benefit Parameters'!$C$41)^AT$5</f>
        <v>4625308.9060142785</v>
      </c>
      <c r="AU58" s="1">
        <f>Cohort_CF!AU57*Mincers!AM$45*(1+'Cost and Benefit Parameters'!$C$41)^AU$5</f>
        <v>4702065.8818162782</v>
      </c>
      <c r="AV58" s="1">
        <f>Cohort_CF!AV57*Mincers!AN$45*(1+'Cost and Benefit Parameters'!$C$41)^AV$5</f>
        <v>4777229.4414704768</v>
      </c>
      <c r="AW58" s="1">
        <f>Cohort_CF!AW57*Mincers!AO$45*(1+'Cost and Benefit Parameters'!$C$41)^AW$5</f>
        <v>4850683.2239629356</v>
      </c>
      <c r="AX58" s="1">
        <f>Cohort_CF!AX57*Mincers!AP$45*(1+'Cost and Benefit Parameters'!$C$41)^AX$5</f>
        <v>4922312.1445366265</v>
      </c>
      <c r="AY58" s="1" t="str">
        <f>IF(AY35="","",'Cost and Benefit Parameters'!$J$26)</f>
        <v/>
      </c>
      <c r="AZ58" s="1" t="str">
        <f>IF(AZ35="","",'Cost and Benefit Parameters'!$J$26)</f>
        <v/>
      </c>
      <c r="BA58" s="1" t="str">
        <f>IF(BA35="","",'Cost and Benefit Parameters'!$J$26)</f>
        <v/>
      </c>
      <c r="BB58" s="1" t="str">
        <f>IF(BB35="","",'Cost and Benefit Parameters'!$J$26)</f>
        <v/>
      </c>
      <c r="BC58" s="1" t="str">
        <f>IF(BC35="","",'Cost and Benefit Parameters'!$J$26)</f>
        <v/>
      </c>
      <c r="BD58" s="1" t="str">
        <f>IF(BD35="","",'Cost and Benefit Parameters'!$J$26)</f>
        <v/>
      </c>
      <c r="BE58" s="1" t="str">
        <f>IF(BE35="","",'Cost and Benefit Parameters'!$J$26)</f>
        <v/>
      </c>
      <c r="BF58" s="1" t="str">
        <f>IF(BF35="","",'Cost and Benefit Parameters'!$J$26)</f>
        <v/>
      </c>
      <c r="BG58" s="1" t="str">
        <f>IF(BG35="","",'Cost and Benefit Parameters'!$J$26)</f>
        <v/>
      </c>
      <c r="BH58" s="1" t="str">
        <f>IF(BH35="","",'Cost and Benefit Parameters'!$J$26)</f>
        <v/>
      </c>
      <c r="BI58" s="1" t="str">
        <f>IF(BI35="","",'Cost and Benefit Parameters'!$J$26)</f>
        <v/>
      </c>
      <c r="BJ58" s="1" t="str">
        <f>IF(BJ35="","",'Cost and Benefit Parameters'!$J$26)</f>
        <v/>
      </c>
      <c r="BK58" s="1" t="str">
        <f>IF(BK35="","",'Cost and Benefit Parameters'!$J$26)</f>
        <v/>
      </c>
      <c r="BL58" s="1" t="str">
        <f>IF(BL35="","",'Cost and Benefit Parameters'!$J$26)</f>
        <v/>
      </c>
    </row>
    <row r="59" spans="1:72" x14ac:dyDescent="0.55000000000000004">
      <c r="A59" s="639"/>
      <c r="B59" t="s">
        <v>473</v>
      </c>
      <c r="F59" s="1" t="str">
        <f>IF(Cohort_CF!F58="","",Cohort_CF!F58*Mincers!C58*(1+'Cost and Benefit Parameters'!$C$41)^F35)</f>
        <v/>
      </c>
      <c r="G59" s="1" t="str">
        <f>IF(G36="","",'Cost and Benefit Parameters'!$J$26)</f>
        <v/>
      </c>
      <c r="H59" s="1" t="str">
        <f>IF(H36="","",'Cost and Benefit Parameters'!$J$26)</f>
        <v/>
      </c>
      <c r="I59" s="1" t="str">
        <f>IF(I36="","",'Cost and Benefit Parameters'!$J$26)</f>
        <v/>
      </c>
      <c r="J59" s="1" t="str">
        <f>IF(J36="","",'Cost and Benefit Parameters'!$J$26)</f>
        <v/>
      </c>
      <c r="K59" s="1" t="str">
        <f>IF(K36="","",'Cost and Benefit Parameters'!$J$26)</f>
        <v/>
      </c>
      <c r="L59" s="1">
        <f>Cohort_CF!L58*Mincers!C$45*(1+'Cost and Benefit Parameters'!$C$41)^L$5</f>
        <v>1819467.5130101601</v>
      </c>
      <c r="M59" s="1">
        <f>Cohort_CF!M58*Mincers!D$45*(1+'Cost and Benefit Parameters'!$C$41)^M$5</f>
        <v>1890048.868813985</v>
      </c>
      <c r="N59" s="1">
        <f>Cohort_CF!N58*Mincers!E$45*(1+'Cost and Benefit Parameters'!$C$41)^N$5</f>
        <v>1962190.57115522</v>
      </c>
      <c r="O59" s="1">
        <f>Cohort_CF!O58*Mincers!F$45*(1+'Cost and Benefit Parameters'!$C$41)^O$5</f>
        <v>2035863.9815162318</v>
      </c>
      <c r="P59" s="1">
        <f>Cohort_CF!P58*Mincers!G$45*(1+'Cost and Benefit Parameters'!$C$41)^P$5</f>
        <v>2123953.2482957388</v>
      </c>
      <c r="Q59" s="1">
        <f>Cohort_CF!Q58*Mincers!H$45*(1+'Cost and Benefit Parameters'!$C$41)^Q$5</f>
        <v>2199737.1901786923</v>
      </c>
      <c r="R59" s="1">
        <f>Cohort_CF!R58*Mincers!I$45*(1+'Cost and Benefit Parameters'!$C$41)^R$5</f>
        <v>2276858.6240444779</v>
      </c>
      <c r="S59" s="1">
        <f>Cohort_CF!S58*Mincers!J$45*(1+'Cost and Benefit Parameters'!$C$41)^S$5</f>
        <v>2355270.3017660207</v>
      </c>
      <c r="T59" s="1">
        <f>Cohort_CF!T58*Mincers!K$45*(1+'Cost and Benefit Parameters'!$C$41)^T$5</f>
        <v>2434920.9719180544</v>
      </c>
      <c r="U59" s="1">
        <f>Cohort_CF!U58*Mincers!L$45*(1+'Cost and Benefit Parameters'!$C$41)^U$5</f>
        <v>2515755.366990197</v>
      </c>
      <c r="V59" s="1">
        <f>Cohort_CF!V58*Mincers!M$45*(1+'Cost and Benefit Parameters'!$C$41)^V$5</f>
        <v>2597714.2024096982</v>
      </c>
      <c r="W59" s="1">
        <f>Cohort_CF!W58*Mincers!N$45*(1+'Cost and Benefit Parameters'!$C$41)^W$5</f>
        <v>2680734.1877766289</v>
      </c>
      <c r="X59" s="1">
        <f>Cohort_CF!X58*Mincers!O$45*(1+'Cost and Benefit Parameters'!$C$41)^X$5</f>
        <v>2764748.0506757298</v>
      </c>
      <c r="Y59" s="1">
        <f>Cohort_CF!Y58*Mincers!P$45*(1+'Cost and Benefit Parameters'!$C$41)^Y$5</f>
        <v>2849684.5733875367</v>
      </c>
      <c r="Z59" s="1">
        <f>Cohort_CF!Z58*Mincers!Q$45*(1+'Cost and Benefit Parameters'!$C$41)^Z$5</f>
        <v>2935468.6427765801</v>
      </c>
      <c r="AA59" s="1">
        <f>Cohort_CF!AA58*Mincers!R$45*(1+'Cost and Benefit Parameters'!$C$41)^AA$5</f>
        <v>3022021.3135874565</v>
      </c>
      <c r="AB59" s="1">
        <f>Cohort_CF!AB58*Mincers!S$45*(1+'Cost and Benefit Parameters'!$C$41)^AB$5</f>
        <v>3109259.8853290565</v>
      </c>
      <c r="AC59" s="1">
        <f>Cohort_CF!AC58*Mincers!T$45*(1+'Cost and Benefit Parameters'!$C$41)^AC$5</f>
        <v>3197097.9928754391</v>
      </c>
      <c r="AD59" s="1">
        <f>Cohort_CF!AD58*Mincers!U$45*(1+'Cost and Benefit Parameters'!$C$41)^AD$5</f>
        <v>3285445.7108566575</v>
      </c>
      <c r="AE59" s="1">
        <f>Cohort_CF!AE58*Mincers!V$45*(1+'Cost and Benefit Parameters'!$C$41)^AE$5</f>
        <v>3374209.6718567573</v>
      </c>
      <c r="AF59" s="1">
        <f>Cohort_CF!AF58*Mincers!W$45*(1+'Cost and Benefit Parameters'!$C$41)^AF$5</f>
        <v>3463293.1983775049</v>
      </c>
      <c r="AG59" s="1">
        <f>Cohort_CF!AG58*Mincers!X$45*(1+'Cost and Benefit Parameters'!$C$41)^AG$5</f>
        <v>3552596.4484670223</v>
      </c>
      <c r="AH59" s="1">
        <f>Cohort_CF!AH58*Mincers!Y$45*(1+'Cost and Benefit Parameters'!$C$41)^AH$5</f>
        <v>3642016.5748512037</v>
      </c>
      <c r="AI59" s="1">
        <f>Cohort_CF!AI58*Mincers!Z$45*(1+'Cost and Benefit Parameters'!$C$41)^AI$5</f>
        <v>3731447.8973444849</v>
      </c>
      <c r="AJ59" s="1">
        <f>Cohort_CF!AJ58*Mincers!AA$45*(1+'Cost and Benefit Parameters'!$C$41)^AJ$5</f>
        <v>3820782.0882540103</v>
      </c>
      <c r="AK59" s="1">
        <f>Cohort_CF!AK58*Mincers!AB$45*(1+'Cost and Benefit Parameters'!$C$41)^AK$5</f>
        <v>3909908.3704285645</v>
      </c>
      <c r="AL59" s="1">
        <f>Cohort_CF!AL58*Mincers!AC$45*(1+'Cost and Benefit Parameters'!$C$41)^AL$5</f>
        <v>3998713.727541775</v>
      </c>
      <c r="AM59" s="1">
        <f>Cohort_CF!AM58*Mincers!AD$45*(1+'Cost and Benefit Parameters'!$C$41)^AM$5</f>
        <v>4087083.1261365465</v>
      </c>
      <c r="AN59" s="1">
        <f>Cohort_CF!AN58*Mincers!AE$45*(1+'Cost and Benefit Parameters'!$C$41)^AN$5</f>
        <v>4174899.7488971227</v>
      </c>
      <c r="AO59" s="1">
        <f>Cohort_CF!AO58*Mincers!AF$45*(1+'Cost and Benefit Parameters'!$C$41)^AO$5</f>
        <v>4262045.2385547338</v>
      </c>
      <c r="AP59" s="1">
        <f>Cohort_CF!AP58*Mincers!AG$45*(1+'Cost and Benefit Parameters'!$C$41)^AP$5</f>
        <v>4348399.9517749008</v>
      </c>
      <c r="AQ59" s="1">
        <f>Cohort_CF!AQ58*Mincers!AH$45*(1+'Cost and Benefit Parameters'!$C$41)^AQ$5</f>
        <v>4433843.2223173268</v>
      </c>
      <c r="AR59" s="1">
        <f>Cohort_CF!AR58*Mincers!AI$45*(1+'Cost and Benefit Parameters'!$C$41)^AR$5</f>
        <v>4518253.6327055264</v>
      </c>
      <c r="AS59" s="1">
        <f>Cohort_CF!AS58*Mincers!AJ$45*(1+'Cost and Benefit Parameters'!$C$41)^AS$5</f>
        <v>4601509.2935911007</v>
      </c>
      <c r="AT59" s="1">
        <f>Cohort_CF!AT58*Mincers!AK$45*(1+'Cost and Benefit Parameters'!$C$41)^AT$5</f>
        <v>4683488.1299490407</v>
      </c>
      <c r="AU59" s="1">
        <f>Cohort_CF!AU58*Mincers!AL$45*(1+'Cost and Benefit Parameters'!$C$41)^AU$5</f>
        <v>4764068.1731947074</v>
      </c>
      <c r="AV59" s="1">
        <f>Cohort_CF!AV58*Mincers!AM$45*(1+'Cost and Benefit Parameters'!$C$41)^AV$5</f>
        <v>4843127.8582707662</v>
      </c>
      <c r="AW59" s="1">
        <f>Cohort_CF!AW58*Mincers!AN$45*(1+'Cost and Benefit Parameters'!$C$41)^AW$5</f>
        <v>4920546.3247145917</v>
      </c>
      <c r="AX59" s="1">
        <f>Cohort_CF!AX58*Mincers!AO$45*(1+'Cost and Benefit Parameters'!$C$41)^AX$5</f>
        <v>4996203.7206818229</v>
      </c>
      <c r="AY59" s="1">
        <f>Cohort_CF!AY58*Mincers!AP$45*(1+'Cost and Benefit Parameters'!$C$41)^AY$5</f>
        <v>5069981.5088727251</v>
      </c>
      <c r="AZ59" s="1" t="str">
        <f>IF(AZ36="","",'Cost and Benefit Parameters'!$J$26)</f>
        <v/>
      </c>
      <c r="BA59" s="1" t="str">
        <f>IF(BA36="","",'Cost and Benefit Parameters'!$J$26)</f>
        <v/>
      </c>
      <c r="BB59" s="1" t="str">
        <f>IF(BB36="","",'Cost and Benefit Parameters'!$J$26)</f>
        <v/>
      </c>
      <c r="BC59" s="1" t="str">
        <f>IF(BC36="","",'Cost and Benefit Parameters'!$J$26)</f>
        <v/>
      </c>
      <c r="BD59" s="1" t="str">
        <f>IF(BD36="","",'Cost and Benefit Parameters'!$J$26)</f>
        <v/>
      </c>
      <c r="BE59" s="1" t="str">
        <f>IF(BE36="","",'Cost and Benefit Parameters'!$J$26)</f>
        <v/>
      </c>
      <c r="BF59" s="1" t="str">
        <f>IF(BF36="","",'Cost and Benefit Parameters'!$J$26)</f>
        <v/>
      </c>
      <c r="BG59" s="1" t="str">
        <f>IF(BG36="","",'Cost and Benefit Parameters'!$J$26)</f>
        <v/>
      </c>
      <c r="BH59" s="1" t="str">
        <f>IF(BH36="","",'Cost and Benefit Parameters'!$J$26)</f>
        <v/>
      </c>
      <c r="BI59" s="1" t="str">
        <f>IF(BI36="","",'Cost and Benefit Parameters'!$J$26)</f>
        <v/>
      </c>
      <c r="BJ59" s="1" t="str">
        <f>IF(BJ36="","",'Cost and Benefit Parameters'!$J$26)</f>
        <v/>
      </c>
      <c r="BK59" s="1" t="str">
        <f>IF(BK36="","",'Cost and Benefit Parameters'!$J$26)</f>
        <v/>
      </c>
      <c r="BL59" s="1" t="str">
        <f>IF(BL36="","",'Cost and Benefit Parameters'!$J$26)</f>
        <v/>
      </c>
    </row>
    <row r="60" spans="1:72" x14ac:dyDescent="0.55000000000000004">
      <c r="A60" s="639"/>
      <c r="B60" t="s">
        <v>474</v>
      </c>
      <c r="F60" s="1" t="str">
        <f>IF(Cohort_CF!F59="","",Cohort_CF!F59*Mincers!C59*(1+'Cost and Benefit Parameters'!$C$41)^F36)</f>
        <v/>
      </c>
      <c r="G60" s="1" t="str">
        <f>IF(G37="","",'Cost and Benefit Parameters'!$J$26)</f>
        <v/>
      </c>
      <c r="H60" s="1" t="str">
        <f>IF(H37="","",'Cost and Benefit Parameters'!$J$26)</f>
        <v/>
      </c>
      <c r="I60" s="1" t="str">
        <f>IF(I37="","",'Cost and Benefit Parameters'!$J$26)</f>
        <v/>
      </c>
      <c r="J60" s="1" t="str">
        <f>IF(J37="","",'Cost and Benefit Parameters'!$J$26)</f>
        <v/>
      </c>
      <c r="K60" s="1" t="str">
        <f>IF(K37="","",'Cost and Benefit Parameters'!$J$26)</f>
        <v/>
      </c>
      <c r="L60" s="1" t="str">
        <f>IF(L37="","",'Cost and Benefit Parameters'!$J$26)</f>
        <v/>
      </c>
      <c r="M60" s="1">
        <f>Cohort_CF!M59*Mincers!C$45*(1+'Cost and Benefit Parameters'!$C$41)^M$5</f>
        <v>1874051.5384004649</v>
      </c>
      <c r="N60" s="1">
        <f>Cohort_CF!N59*Mincers!D$45*(1+'Cost and Benefit Parameters'!$C$41)^N$5</f>
        <v>1946750.3348784044</v>
      </c>
      <c r="O60" s="1">
        <f>Cohort_CF!O59*Mincers!E$45*(1+'Cost and Benefit Parameters'!$C$41)^O$5</f>
        <v>2021056.2882898769</v>
      </c>
      <c r="P60" s="1">
        <f>Cohort_CF!P59*Mincers!F$45*(1+'Cost and Benefit Parameters'!$C$41)^P$5</f>
        <v>2096939.9009617185</v>
      </c>
      <c r="Q60" s="1">
        <f>Cohort_CF!Q59*Mincers!G$45*(1+'Cost and Benefit Parameters'!$C$41)^Q$5</f>
        <v>2187671.8457446112</v>
      </c>
      <c r="R60" s="1">
        <f>Cohort_CF!R59*Mincers!H$45*(1+'Cost and Benefit Parameters'!$C$41)^R$5</f>
        <v>2265729.305884053</v>
      </c>
      <c r="S60" s="1">
        <f>Cohort_CF!S59*Mincers!I$45*(1+'Cost and Benefit Parameters'!$C$41)^S$5</f>
        <v>2345164.3827658123</v>
      </c>
      <c r="T60" s="1">
        <f>Cohort_CF!T59*Mincers!J$45*(1+'Cost and Benefit Parameters'!$C$41)^T$5</f>
        <v>2425928.410819002</v>
      </c>
      <c r="U60" s="1">
        <f>Cohort_CF!U59*Mincers!K$45*(1+'Cost and Benefit Parameters'!$C$41)^U$5</f>
        <v>2507968.6010755962</v>
      </c>
      <c r="V60" s="1">
        <f>Cohort_CF!V59*Mincers!L$45*(1+'Cost and Benefit Parameters'!$C$41)^V$5</f>
        <v>2591228.0279999026</v>
      </c>
      <c r="W60" s="1">
        <f>Cohort_CF!W59*Mincers!M$45*(1+'Cost and Benefit Parameters'!$C$41)^W$5</f>
        <v>2675645.6284819893</v>
      </c>
      <c r="X60" s="1">
        <f>Cohort_CF!X59*Mincers!N$45*(1+'Cost and Benefit Parameters'!$C$41)^X$5</f>
        <v>2761156.2134099277</v>
      </c>
      <c r="Y60" s="1">
        <f>Cohort_CF!Y59*Mincers!O$45*(1+'Cost and Benefit Parameters'!$C$41)^Y$5</f>
        <v>2847690.4921960016</v>
      </c>
      <c r="Z60" s="1">
        <f>Cohort_CF!Z59*Mincers!P$45*(1+'Cost and Benefit Parameters'!$C$41)^Z$5</f>
        <v>2935175.1105891624</v>
      </c>
      <c r="AA60" s="1">
        <f>Cohort_CF!AA59*Mincers!Q$45*(1+'Cost and Benefit Parameters'!$C$41)^AA$5</f>
        <v>3023532.7020598771</v>
      </c>
      <c r="AB60" s="1">
        <f>Cohort_CF!AB59*Mincers!R$45*(1+'Cost and Benefit Parameters'!$C$41)^AB$5</f>
        <v>3112681.9529950805</v>
      </c>
      <c r="AC60" s="1">
        <f>Cohort_CF!AC59*Mincers!S$45*(1+'Cost and Benefit Parameters'!$C$41)^AC$5</f>
        <v>3202537.6818889286</v>
      </c>
      <c r="AD60" s="1">
        <f>Cohort_CF!AD59*Mincers!T$45*(1+'Cost and Benefit Parameters'!$C$41)^AD$5</f>
        <v>3293010.9326617019</v>
      </c>
      <c r="AE60" s="1">
        <f>Cohort_CF!AE59*Mincers!U$45*(1+'Cost and Benefit Parameters'!$C$41)^AE$5</f>
        <v>3384009.0821823571</v>
      </c>
      <c r="AF60" s="1">
        <f>Cohort_CF!AF59*Mincers!V$45*(1+'Cost and Benefit Parameters'!$C$41)^AF$5</f>
        <v>3475435.9620124605</v>
      </c>
      <c r="AG60" s="1">
        <f>Cohort_CF!AG59*Mincers!W$45*(1+'Cost and Benefit Parameters'!$C$41)^AG$5</f>
        <v>3567191.9943288295</v>
      </c>
      <c r="AH60" s="1">
        <f>Cohort_CF!AH59*Mincers!X$45*(1+'Cost and Benefit Parameters'!$C$41)^AH$5</f>
        <v>3659174.3419210329</v>
      </c>
      <c r="AI60" s="1">
        <f>Cohort_CF!AI59*Mincers!Y$45*(1+'Cost and Benefit Parameters'!$C$41)^AI$5</f>
        <v>3751277.0720967394</v>
      </c>
      <c r="AJ60" s="1">
        <f>Cohort_CF!AJ59*Mincers!Z$45*(1+'Cost and Benefit Parameters'!$C$41)^AJ$5</f>
        <v>3843391.3342648195</v>
      </c>
      <c r="AK60" s="1">
        <f>Cohort_CF!AK59*Mincers!AA$45*(1+'Cost and Benefit Parameters'!$C$41)^AK$5</f>
        <v>3935405.5509016314</v>
      </c>
      <c r="AL60" s="1">
        <f>Cohort_CF!AL59*Mincers!AB$45*(1+'Cost and Benefit Parameters'!$C$41)^AL$5</f>
        <v>4027205.6215414205</v>
      </c>
      <c r="AM60" s="1">
        <f>Cohort_CF!AM59*Mincers!AC$45*(1+'Cost and Benefit Parameters'!$C$41)^AM$5</f>
        <v>4118675.1393680284</v>
      </c>
      <c r="AN60" s="1">
        <f>Cohort_CF!AN59*Mincers!AD$45*(1+'Cost and Benefit Parameters'!$C$41)^AN$5</f>
        <v>4209695.6199206421</v>
      </c>
      <c r="AO60" s="1">
        <f>Cohort_CF!AO59*Mincers!AE$45*(1+'Cost and Benefit Parameters'!$C$41)^AO$5</f>
        <v>4300146.7413640376</v>
      </c>
      <c r="AP60" s="1">
        <f>Cohort_CF!AP59*Mincers!AF$45*(1+'Cost and Benefit Parameters'!$C$41)^AP$5</f>
        <v>4389906.5957113756</v>
      </c>
      <c r="AQ60" s="1">
        <f>Cohort_CF!AQ59*Mincers!AG$45*(1+'Cost and Benefit Parameters'!$C$41)^AQ$5</f>
        <v>4478851.950328147</v>
      </c>
      <c r="AR60" s="1">
        <f>Cohort_CF!AR59*Mincers!AH$45*(1+'Cost and Benefit Parameters'!$C$41)^AR$5</f>
        <v>4566858.5189868473</v>
      </c>
      <c r="AS60" s="1">
        <f>Cohort_CF!AS59*Mincers!AI$45*(1+'Cost and Benefit Parameters'!$C$41)^AS$5</f>
        <v>4653801.2416866925</v>
      </c>
      <c r="AT60" s="1">
        <f>Cohort_CF!AT59*Mincers!AJ$45*(1+'Cost and Benefit Parameters'!$C$41)^AT$5</f>
        <v>4739554.5723988321</v>
      </c>
      <c r="AU60" s="1">
        <f>Cohort_CF!AU59*Mincers!AK$45*(1+'Cost and Benefit Parameters'!$C$41)^AU$5</f>
        <v>4823992.7738475129</v>
      </c>
      <c r="AV60" s="1">
        <f>Cohort_CF!AV59*Mincers!AL$45*(1+'Cost and Benefit Parameters'!$C$41)^AV$5</f>
        <v>4906990.2183905495</v>
      </c>
      <c r="AW60" s="1">
        <f>Cohort_CF!AW59*Mincers!AM$45*(1+'Cost and Benefit Parameters'!$C$41)^AW$5</f>
        <v>4988421.6940188892</v>
      </c>
      <c r="AX60" s="1">
        <f>Cohort_CF!AX59*Mincers!AN$45*(1+'Cost and Benefit Parameters'!$C$41)^AX$5</f>
        <v>5068162.7144560283</v>
      </c>
      <c r="AY60" s="1">
        <f>Cohort_CF!AY59*Mincers!AO$45*(1+'Cost and Benefit Parameters'!$C$41)^AY$5</f>
        <v>5146089.8323022779</v>
      </c>
      <c r="AZ60" s="1">
        <f>Cohort_CF!AZ59*Mincers!AP$45*(1+'Cost and Benefit Parameters'!$C$41)^AZ$5</f>
        <v>5222080.9541389067</v>
      </c>
      <c r="BA60" s="1" t="str">
        <f>IF(BA37="","",'Cost and Benefit Parameters'!$J$26)</f>
        <v/>
      </c>
      <c r="BB60" s="1" t="str">
        <f>IF(BB37="","",'Cost and Benefit Parameters'!$J$26)</f>
        <v/>
      </c>
      <c r="BC60" s="1" t="str">
        <f>IF(BC37="","",'Cost and Benefit Parameters'!$J$26)</f>
        <v/>
      </c>
      <c r="BD60" s="1" t="str">
        <f>IF(BD37="","",'Cost and Benefit Parameters'!$J$26)</f>
        <v/>
      </c>
      <c r="BE60" s="1" t="str">
        <f>IF(BE37="","",'Cost and Benefit Parameters'!$J$26)</f>
        <v/>
      </c>
      <c r="BF60" s="1" t="str">
        <f>IF(BF37="","",'Cost and Benefit Parameters'!$J$26)</f>
        <v/>
      </c>
      <c r="BG60" s="1" t="str">
        <f>IF(BG37="","",'Cost and Benefit Parameters'!$J$26)</f>
        <v/>
      </c>
      <c r="BH60" s="1" t="str">
        <f>IF(BH37="","",'Cost and Benefit Parameters'!$J$26)</f>
        <v/>
      </c>
      <c r="BI60" s="1" t="str">
        <f>IF(BI37="","",'Cost and Benefit Parameters'!$J$26)</f>
        <v/>
      </c>
      <c r="BJ60" s="1" t="str">
        <f>IF(BJ37="","",'Cost and Benefit Parameters'!$J$26)</f>
        <v/>
      </c>
      <c r="BK60" s="1" t="str">
        <f>IF(BK37="","",'Cost and Benefit Parameters'!$J$26)</f>
        <v/>
      </c>
      <c r="BL60" s="1" t="str">
        <f>IF(BL37="","",'Cost and Benefit Parameters'!$J$26)</f>
        <v/>
      </c>
    </row>
    <row r="61" spans="1:72" x14ac:dyDescent="0.55000000000000004">
      <c r="A61" s="639"/>
      <c r="B61" t="s">
        <v>475</v>
      </c>
      <c r="F61" s="1" t="str">
        <f>IF(Cohort_CF!F60="","",Cohort_CF!F60*Mincers!C60*(1+'Cost and Benefit Parameters'!$C$41)^F37)</f>
        <v/>
      </c>
      <c r="G61" s="1" t="str">
        <f>IF(G38="","",'Cost and Benefit Parameters'!$J$26)</f>
        <v/>
      </c>
      <c r="H61" s="1" t="str">
        <f>IF(H38="","",'Cost and Benefit Parameters'!$J$26)</f>
        <v/>
      </c>
      <c r="I61" s="1" t="str">
        <f>IF(I38="","",'Cost and Benefit Parameters'!$J$26)</f>
        <v/>
      </c>
      <c r="J61" s="1" t="str">
        <f>IF(J38="","",'Cost and Benefit Parameters'!$J$26)</f>
        <v/>
      </c>
      <c r="K61" s="1" t="str">
        <f>IF(K38="","",'Cost and Benefit Parameters'!$J$26)</f>
        <v/>
      </c>
      <c r="L61" s="1" t="str">
        <f>IF(L38="","",'Cost and Benefit Parameters'!$J$26)</f>
        <v/>
      </c>
      <c r="M61" s="1" t="str">
        <f>IF(M38="","",'Cost and Benefit Parameters'!$J$26)</f>
        <v/>
      </c>
      <c r="N61" s="1">
        <f>Cohort_CF!N60*Mincers!C$45*(1+'Cost and Benefit Parameters'!$C$41)^N$5</f>
        <v>1930273.0845524785</v>
      </c>
      <c r="O61" s="1">
        <f>Cohort_CF!O60*Mincers!D$45*(1+'Cost and Benefit Parameters'!$C$41)^O$5</f>
        <v>2005152.8449247566</v>
      </c>
      <c r="P61" s="1">
        <f>Cohort_CF!P60*Mincers!E$45*(1+'Cost and Benefit Parameters'!$C$41)^P$5</f>
        <v>2081687.9769385732</v>
      </c>
      <c r="Q61" s="1">
        <f>Cohort_CF!Q60*Mincers!F$45*(1+'Cost and Benefit Parameters'!$C$41)^Q$5</f>
        <v>2159848.0979905701</v>
      </c>
      <c r="R61" s="1">
        <f>Cohort_CF!R60*Mincers!G$45*(1+'Cost and Benefit Parameters'!$C$41)^R$5</f>
        <v>2253302.0011169491</v>
      </c>
      <c r="S61" s="1">
        <f>Cohort_CF!S60*Mincers!H$45*(1+'Cost and Benefit Parameters'!$C$41)^S$5</f>
        <v>2333701.1850605742</v>
      </c>
      <c r="T61" s="1">
        <f>Cohort_CF!T60*Mincers!I$45*(1+'Cost and Benefit Parameters'!$C$41)^T$5</f>
        <v>2415519.3142487868</v>
      </c>
      <c r="U61" s="1">
        <f>Cohort_CF!U60*Mincers!J$45*(1+'Cost and Benefit Parameters'!$C$41)^U$5</f>
        <v>2498706.263143572</v>
      </c>
      <c r="V61" s="1">
        <f>Cohort_CF!V60*Mincers!K$45*(1+'Cost and Benefit Parameters'!$C$41)^V$5</f>
        <v>2583207.6591078634</v>
      </c>
      <c r="W61" s="1">
        <f>Cohort_CF!W60*Mincers!L$45*(1+'Cost and Benefit Parameters'!$C$41)^W$5</f>
        <v>2668964.8688398995</v>
      </c>
      <c r="X61" s="1">
        <f>Cohort_CF!X60*Mincers!M$45*(1+'Cost and Benefit Parameters'!$C$41)^X$5</f>
        <v>2755914.9973364491</v>
      </c>
      <c r="Y61" s="1">
        <f>Cohort_CF!Y60*Mincers!N$45*(1+'Cost and Benefit Parameters'!$C$41)^Y$5</f>
        <v>2843990.8998122253</v>
      </c>
      <c r="Z61" s="1">
        <f>Cohort_CF!Z60*Mincers!O$45*(1+'Cost and Benefit Parameters'!$C$41)^Z$5</f>
        <v>2933121.2069618814</v>
      </c>
      <c r="AA61" s="1">
        <f>Cohort_CF!AA60*Mincers!P$45*(1+'Cost and Benefit Parameters'!$C$41)^AA$5</f>
        <v>3023230.3639068371</v>
      </c>
      <c r="AB61" s="1">
        <f>Cohort_CF!AB60*Mincers!Q$45*(1+'Cost and Benefit Parameters'!$C$41)^AB$5</f>
        <v>3114238.6831216738</v>
      </c>
      <c r="AC61" s="1">
        <f>Cohort_CF!AC60*Mincers!R$45*(1+'Cost and Benefit Parameters'!$C$41)^AC$5</f>
        <v>3206062.4115849328</v>
      </c>
      <c r="AD61" s="1">
        <f>Cohort_CF!AD60*Mincers!S$45*(1+'Cost and Benefit Parameters'!$C$41)^AD$5</f>
        <v>3298613.812345596</v>
      </c>
      <c r="AE61" s="1">
        <f>Cohort_CF!AE60*Mincers!T$45*(1+'Cost and Benefit Parameters'!$C$41)^AE$5</f>
        <v>3391801.2606415525</v>
      </c>
      <c r="AF61" s="1">
        <f>Cohort_CF!AF60*Mincers!U$45*(1+'Cost and Benefit Parameters'!$C$41)^AF$5</f>
        <v>3485529.3546478283</v>
      </c>
      <c r="AG61" s="1">
        <f>Cohort_CF!AG60*Mincers!V$45*(1+'Cost and Benefit Parameters'!$C$41)^AG$5</f>
        <v>3579699.0408728342</v>
      </c>
      <c r="AH61" s="1">
        <f>Cohort_CF!AH60*Mincers!W$45*(1+'Cost and Benefit Parameters'!$C$41)^AH$5</f>
        <v>3674207.7541586943</v>
      </c>
      <c r="AI61" s="1">
        <f>Cohort_CF!AI60*Mincers!X$45*(1+'Cost and Benefit Parameters'!$C$41)^AI$5</f>
        <v>3768949.5721786637</v>
      </c>
      <c r="AJ61" s="1">
        <f>Cohort_CF!AJ60*Mincers!Y$45*(1+'Cost and Benefit Parameters'!$C$41)^AJ$5</f>
        <v>3863815.3842596416</v>
      </c>
      <c r="AK61" s="1">
        <f>Cohort_CF!AK60*Mincers!Z$45*(1+'Cost and Benefit Parameters'!$C$41)^AK$5</f>
        <v>3958693.0742927645</v>
      </c>
      <c r="AL61" s="1">
        <f>Cohort_CF!AL60*Mincers!AA$45*(1+'Cost and Benefit Parameters'!$C$41)^AL$5</f>
        <v>4053467.7174286791</v>
      </c>
      <c r="AM61" s="1">
        <f>Cohort_CF!AM60*Mincers!AB$45*(1+'Cost and Benefit Parameters'!$C$41)^AM$5</f>
        <v>4148021.7901876634</v>
      </c>
      <c r="AN61" s="1">
        <f>Cohort_CF!AN60*Mincers!AC$45*(1+'Cost and Benefit Parameters'!$C$41)^AN$5</f>
        <v>4242235.3935490688</v>
      </c>
      <c r="AO61" s="1">
        <f>Cohort_CF!AO60*Mincers!AD$45*(1+'Cost and Benefit Parameters'!$C$41)^AO$5</f>
        <v>4335986.4885182623</v>
      </c>
      <c r="AP61" s="1">
        <f>Cohort_CF!AP60*Mincers!AE$45*(1+'Cost and Benefit Parameters'!$C$41)^AP$5</f>
        <v>4429151.1436049584</v>
      </c>
      <c r="AQ61" s="1">
        <f>Cohort_CF!AQ60*Mincers!AF$45*(1+'Cost and Benefit Parameters'!$C$41)^AQ$5</f>
        <v>4521603.793582716</v>
      </c>
      <c r="AR61" s="1">
        <f>Cohort_CF!AR60*Mincers!AG$45*(1+'Cost and Benefit Parameters'!$C$41)^AR$5</f>
        <v>4613217.5088379923</v>
      </c>
      <c r="AS61" s="1">
        <f>Cohort_CF!AS60*Mincers!AH$45*(1+'Cost and Benefit Parameters'!$C$41)^AS$5</f>
        <v>4703864.2745564533</v>
      </c>
      <c r="AT61" s="1">
        <f>Cohort_CF!AT60*Mincers!AI$45*(1+'Cost and Benefit Parameters'!$C$41)^AT$5</f>
        <v>4793415.2789372923</v>
      </c>
      <c r="AU61" s="1">
        <f>Cohort_CF!AU60*Mincers!AJ$45*(1+'Cost and Benefit Parameters'!$C$41)^AU$5</f>
        <v>4881741.2095707981</v>
      </c>
      <c r="AV61" s="1">
        <f>Cohort_CF!AV60*Mincers!AK$45*(1+'Cost and Benefit Parameters'!$C$41)^AV$5</f>
        <v>4968712.5570629379</v>
      </c>
      <c r="AW61" s="1">
        <f>Cohort_CF!AW60*Mincers!AL$45*(1+'Cost and Benefit Parameters'!$C$41)^AW$5</f>
        <v>5054199.9249422653</v>
      </c>
      <c r="AX61" s="1">
        <f>Cohort_CF!AX60*Mincers!AM$45*(1+'Cost and Benefit Parameters'!$C$41)^AX$5</f>
        <v>5138074.3448394556</v>
      </c>
      <c r="AY61" s="1">
        <f>Cohort_CF!AY60*Mincers!AN$45*(1+'Cost and Benefit Parameters'!$C$41)^AY$5</f>
        <v>5220207.595889709</v>
      </c>
      <c r="AZ61" s="1">
        <f>Cohort_CF!AZ60*Mincers!AO$45*(1+'Cost and Benefit Parameters'!$C$41)^AZ$5</f>
        <v>5300472.5272713462</v>
      </c>
      <c r="BA61" s="1">
        <f>Cohort_CF!BA60*Mincers!AP$45*(1+'Cost and Benefit Parameters'!$C$41)^BA$5</f>
        <v>5378743.3827630747</v>
      </c>
      <c r="BB61" s="1" t="str">
        <f>IF(BB38="","",'Cost and Benefit Parameters'!$J$26)</f>
        <v/>
      </c>
      <c r="BC61" s="1" t="str">
        <f>IF(BC38="","",'Cost and Benefit Parameters'!$J$26)</f>
        <v/>
      </c>
      <c r="BD61" s="1" t="str">
        <f>IF(BD38="","",'Cost and Benefit Parameters'!$J$26)</f>
        <v/>
      </c>
      <c r="BE61" s="1" t="str">
        <f>IF(BE38="","",'Cost and Benefit Parameters'!$J$26)</f>
        <v/>
      </c>
      <c r="BF61" s="1" t="str">
        <f>IF(BF38="","",'Cost and Benefit Parameters'!$J$26)</f>
        <v/>
      </c>
      <c r="BG61" s="1" t="str">
        <f>IF(BG38="","",'Cost and Benefit Parameters'!$J$26)</f>
        <v/>
      </c>
      <c r="BH61" s="1" t="str">
        <f>IF(BH38="","",'Cost and Benefit Parameters'!$J$26)</f>
        <v/>
      </c>
      <c r="BI61" s="1" t="str">
        <f>IF(BI38="","",'Cost and Benefit Parameters'!$J$26)</f>
        <v/>
      </c>
      <c r="BJ61" s="1" t="str">
        <f>IF(BJ38="","",'Cost and Benefit Parameters'!$J$26)</f>
        <v/>
      </c>
      <c r="BK61" s="1" t="str">
        <f>IF(BK38="","",'Cost and Benefit Parameters'!$J$26)</f>
        <v/>
      </c>
      <c r="BL61" s="1" t="str">
        <f>IF(BL38="","",'Cost and Benefit Parameters'!$J$26)</f>
        <v/>
      </c>
    </row>
    <row r="62" spans="1:72" x14ac:dyDescent="0.55000000000000004">
      <c r="A62" s="639"/>
      <c r="B62" t="s">
        <v>476</v>
      </c>
      <c r="F62" s="1" t="str">
        <f>IF(Cohort_CF!F61="","",Cohort_CF!F61*Mincers!#REF!*(1+'Cost and Benefit Parameters'!$C$41)^F38)</f>
        <v/>
      </c>
      <c r="G62" s="1" t="str">
        <f>IF(G39="","",'Cost and Benefit Parameters'!$J$26)</f>
        <v/>
      </c>
      <c r="H62" s="1" t="str">
        <f>IF(H39="","",'Cost and Benefit Parameters'!$J$26)</f>
        <v/>
      </c>
      <c r="I62" s="1" t="str">
        <f>IF(I39="","",'Cost and Benefit Parameters'!$J$26)</f>
        <v/>
      </c>
      <c r="J62" s="1" t="str">
        <f>IF(J39="","",'Cost and Benefit Parameters'!$J$26)</f>
        <v/>
      </c>
      <c r="K62" s="1" t="str">
        <f>IF(K39="","",'Cost and Benefit Parameters'!$J$26)</f>
        <v/>
      </c>
      <c r="L62" s="1" t="str">
        <f>IF(L39="","",'Cost and Benefit Parameters'!$J$26)</f>
        <v/>
      </c>
      <c r="M62" s="1" t="str">
        <f>IF(M39="","",'Cost and Benefit Parameters'!$J$26)</f>
        <v/>
      </c>
      <c r="N62" s="1" t="str">
        <f>IF(N39="","",'Cost and Benefit Parameters'!$J$26)</f>
        <v/>
      </c>
      <c r="O62" s="1">
        <f>Cohort_CF!O61*Mincers!C$45*(1+'Cost and Benefit Parameters'!$C$41)^O$5</f>
        <v>1988181.2770890531</v>
      </c>
      <c r="P62" s="1">
        <f>Cohort_CF!P61*Mincers!D$45*(1+'Cost and Benefit Parameters'!$C$41)^P$5</f>
        <v>2065307.4302724991</v>
      </c>
      <c r="Q62" s="1">
        <f>Cohort_CF!Q61*Mincers!E$45*(1+'Cost and Benefit Parameters'!$C$41)^Q$5</f>
        <v>2144138.6162467306</v>
      </c>
      <c r="R62" s="1">
        <f>Cohort_CF!R61*Mincers!F$45*(1+'Cost and Benefit Parameters'!$C$41)^R$5</f>
        <v>2224643.540930287</v>
      </c>
      <c r="S62" s="1">
        <f>Cohort_CF!S61*Mincers!G$45*(1+'Cost and Benefit Parameters'!$C$41)^S$5</f>
        <v>2320901.0611504572</v>
      </c>
      <c r="T62" s="1">
        <f>Cohort_CF!T61*Mincers!H$45*(1+'Cost and Benefit Parameters'!$C$41)^T$5</f>
        <v>2403712.2206123918</v>
      </c>
      <c r="U62" s="1">
        <f>Cohort_CF!U61*Mincers!I$45*(1+'Cost and Benefit Parameters'!$C$41)^U$5</f>
        <v>2487984.8936762507</v>
      </c>
      <c r="V62" s="1">
        <f>Cohort_CF!V61*Mincers!J$45*(1+'Cost and Benefit Parameters'!$C$41)^V$5</f>
        <v>2573667.4510378786</v>
      </c>
      <c r="W62" s="1">
        <f>Cohort_CF!W61*Mincers!K$45*(1+'Cost and Benefit Parameters'!$C$41)^W$5</f>
        <v>2660703.8888810994</v>
      </c>
      <c r="X62" s="1">
        <f>Cohort_CF!X61*Mincers!L$45*(1+'Cost and Benefit Parameters'!$C$41)^X$5</f>
        <v>2749033.8149050968</v>
      </c>
      <c r="Y62" s="1">
        <f>Cohort_CF!Y61*Mincers!M$45*(1+'Cost and Benefit Parameters'!$C$41)^Y$5</f>
        <v>2838592.4472565423</v>
      </c>
      <c r="Z62" s="1">
        <f>Cohort_CF!Z61*Mincers!N$45*(1+'Cost and Benefit Parameters'!$C$41)^Z$5</f>
        <v>2929310.6268065921</v>
      </c>
      <c r="AA62" s="1">
        <f>Cohort_CF!AA61*Mincers!O$45*(1+'Cost and Benefit Parameters'!$C$41)^AA$5</f>
        <v>3021114.8431707374</v>
      </c>
      <c r="AB62" s="1">
        <f>Cohort_CF!AB61*Mincers!P$45*(1+'Cost and Benefit Parameters'!$C$41)^AB$5</f>
        <v>3113927.2748240423</v>
      </c>
      <c r="AC62" s="1">
        <f>Cohort_CF!AC61*Mincers!Q$45*(1+'Cost and Benefit Parameters'!$C$41)^AC$5</f>
        <v>3207665.8436153242</v>
      </c>
      <c r="AD62" s="1">
        <f>Cohort_CF!AD61*Mincers!R$45*(1+'Cost and Benefit Parameters'!$C$41)^AD$5</f>
        <v>3302244.2839324805</v>
      </c>
      <c r="AE62" s="1">
        <f>Cohort_CF!AE61*Mincers!S$45*(1+'Cost and Benefit Parameters'!$C$41)^AE$5</f>
        <v>3397572.2267159638</v>
      </c>
      <c r="AF62" s="1">
        <f>Cohort_CF!AF61*Mincers!T$45*(1+'Cost and Benefit Parameters'!$C$41)^AF$5</f>
        <v>3493555.2984607997</v>
      </c>
      <c r="AG62" s="1">
        <f>Cohort_CF!AG61*Mincers!U$45*(1+'Cost and Benefit Parameters'!$C$41)^AG$5</f>
        <v>3590095.2352872626</v>
      </c>
      <c r="AH62" s="1">
        <f>Cohort_CF!AH61*Mincers!V$45*(1+'Cost and Benefit Parameters'!$C$41)^AH$5</f>
        <v>3687090.0120990193</v>
      </c>
      <c r="AI62" s="1">
        <f>Cohort_CF!AI61*Mincers!W$45*(1+'Cost and Benefit Parameters'!$C$41)^AI$5</f>
        <v>3784433.9867834547</v>
      </c>
      <c r="AJ62" s="1">
        <f>Cohort_CF!AJ61*Mincers!X$45*(1+'Cost and Benefit Parameters'!$C$41)^AJ$5</f>
        <v>3882018.0593440235</v>
      </c>
      <c r="AK62" s="1">
        <f>Cohort_CF!AK61*Mincers!Y$45*(1+'Cost and Benefit Parameters'!$C$41)^AK$5</f>
        <v>3979729.8457874316</v>
      </c>
      <c r="AL62" s="1">
        <f>Cohort_CF!AL61*Mincers!Z$45*(1+'Cost and Benefit Parameters'!$C$41)^AL$5</f>
        <v>4077453.8665215466</v>
      </c>
      <c r="AM62" s="1">
        <f>Cohort_CF!AM61*Mincers!AA$45*(1+'Cost and Benefit Parameters'!$C$41)^AM$5</f>
        <v>4175071.7489515399</v>
      </c>
      <c r="AN62" s="1">
        <f>Cohort_CF!AN61*Mincers!AB$45*(1+'Cost and Benefit Parameters'!$C$41)^AN$5</f>
        <v>4272462.4438932929</v>
      </c>
      <c r="AO62" s="1">
        <f>Cohort_CF!AO61*Mincers!AC$45*(1+'Cost and Benefit Parameters'!$C$41)^AO$5</f>
        <v>4369502.4553555418</v>
      </c>
      <c r="AP62" s="1">
        <f>Cohort_CF!AP61*Mincers!AD$45*(1+'Cost and Benefit Parameters'!$C$41)^AP$5</f>
        <v>4466066.0831738096</v>
      </c>
      <c r="AQ62" s="1">
        <f>Cohort_CF!AQ61*Mincers!AE$45*(1+'Cost and Benefit Parameters'!$C$41)^AQ$5</f>
        <v>4562025.677913106</v>
      </c>
      <c r="AR62" s="1">
        <f>Cohort_CF!AR61*Mincers!AF$45*(1+'Cost and Benefit Parameters'!$C$41)^AR$5</f>
        <v>4657251.9073901977</v>
      </c>
      <c r="AS62" s="1">
        <f>Cohort_CF!AS61*Mincers!AG$45*(1+'Cost and Benefit Parameters'!$C$41)^AS$5</f>
        <v>4751614.0341031328</v>
      </c>
      <c r="AT62" s="1">
        <f>Cohort_CF!AT61*Mincers!AH$45*(1+'Cost and Benefit Parameters'!$C$41)^AT$5</f>
        <v>4844980.2027931456</v>
      </c>
      <c r="AU62" s="1">
        <f>Cohort_CF!AU61*Mincers!AI$45*(1+'Cost and Benefit Parameters'!$C$41)^AU$5</f>
        <v>4937217.7373054121</v>
      </c>
      <c r="AV62" s="1">
        <f>Cohort_CF!AV61*Mincers!AJ$45*(1+'Cost and Benefit Parameters'!$C$41)^AV$5</f>
        <v>5028193.4458579216</v>
      </c>
      <c r="AW62" s="1">
        <f>Cohort_CF!AW61*Mincers!AK$45*(1+'Cost and Benefit Parameters'!$C$41)^AW$5</f>
        <v>5117773.9337748261</v>
      </c>
      <c r="AX62" s="1">
        <f>Cohort_CF!AX61*Mincers!AL$45*(1+'Cost and Benefit Parameters'!$C$41)^AX$5</f>
        <v>5205825.9226905331</v>
      </c>
      <c r="AY62" s="1">
        <f>Cohort_CF!AY61*Mincers!AM$45*(1+'Cost and Benefit Parameters'!$C$41)^AY$5</f>
        <v>5292216.5751846386</v>
      </c>
      <c r="AZ62" s="1">
        <f>Cohort_CF!AZ61*Mincers!AN$45*(1+'Cost and Benefit Parameters'!$C$41)^AZ$5</f>
        <v>5376813.823766401</v>
      </c>
      <c r="BA62" s="1">
        <f>Cohort_CF!BA61*Mincers!AO$45*(1+'Cost and Benefit Parameters'!$C$41)^BA$5</f>
        <v>5459486.7030894868</v>
      </c>
      <c r="BB62" s="1">
        <f>Cohort_CF!BB61*Mincers!AP$45*(1+'Cost and Benefit Parameters'!$C$41)^BB$5</f>
        <v>5540105.6842459664</v>
      </c>
      <c r="BC62" s="1" t="str">
        <f>IF(BC39="","",'Cost and Benefit Parameters'!$J$26)</f>
        <v/>
      </c>
      <c r="BD62" s="1" t="str">
        <f>IF(BD39="","",'Cost and Benefit Parameters'!$J$26)</f>
        <v/>
      </c>
      <c r="BE62" s="1" t="str">
        <f>IF(BE39="","",'Cost and Benefit Parameters'!$J$26)</f>
        <v/>
      </c>
      <c r="BF62" s="1" t="str">
        <f>IF(BF39="","",'Cost and Benefit Parameters'!$J$26)</f>
        <v/>
      </c>
      <c r="BG62" s="1" t="str">
        <f>IF(BG39="","",'Cost and Benefit Parameters'!$J$26)</f>
        <v/>
      </c>
      <c r="BH62" s="1" t="str">
        <f>IF(BH39="","",'Cost and Benefit Parameters'!$J$26)</f>
        <v/>
      </c>
      <c r="BI62" s="1" t="str">
        <f>IF(BI39="","",'Cost and Benefit Parameters'!$J$26)</f>
        <v/>
      </c>
      <c r="BJ62" s="1" t="str">
        <f>IF(BJ39="","",'Cost and Benefit Parameters'!$J$26)</f>
        <v/>
      </c>
      <c r="BK62" s="1" t="str">
        <f>IF(BK39="","",'Cost and Benefit Parameters'!$J$26)</f>
        <v/>
      </c>
      <c r="BL62" s="1" t="str">
        <f>IF(BL39="","",'Cost and Benefit Parameters'!$J$26)</f>
        <v/>
      </c>
    </row>
    <row r="63" spans="1:72" x14ac:dyDescent="0.55000000000000004">
      <c r="A63" s="639"/>
    </row>
    <row r="64" spans="1:72" x14ac:dyDescent="0.55000000000000004">
      <c r="A64" s="639"/>
    </row>
    <row r="65" spans="1:72" x14ac:dyDescent="0.55000000000000004">
      <c r="A65" s="639"/>
    </row>
    <row r="66" spans="1:72" x14ac:dyDescent="0.55000000000000004">
      <c r="A66" s="639"/>
    </row>
    <row r="67" spans="1:72" x14ac:dyDescent="0.55000000000000004">
      <c r="A67" s="639"/>
    </row>
    <row r="68" spans="1:72" x14ac:dyDescent="0.55000000000000004">
      <c r="A68" s="639"/>
    </row>
    <row r="69" spans="1:72" x14ac:dyDescent="0.55000000000000004">
      <c r="A69" s="639"/>
    </row>
    <row r="70" spans="1:72" x14ac:dyDescent="0.55000000000000004">
      <c r="A70" s="639"/>
    </row>
    <row r="71" spans="1:72" x14ac:dyDescent="0.55000000000000004">
      <c r="A71" s="639"/>
    </row>
    <row r="72" spans="1:72" x14ac:dyDescent="0.55000000000000004">
      <c r="A72" s="639"/>
    </row>
    <row r="73" spans="1:72" x14ac:dyDescent="0.55000000000000004">
      <c r="A73" s="640"/>
      <c r="B73" s="329" t="s">
        <v>525</v>
      </c>
      <c r="C73" s="329"/>
      <c r="D73" s="329"/>
      <c r="E73" s="329"/>
      <c r="F73" s="330">
        <f>SUM(F53:F72)</f>
        <v>1523775.3976933712</v>
      </c>
      <c r="G73" s="330">
        <f t="shared" ref="G73:BB73" si="7">SUM(G53:G72)</f>
        <v>3152374.8316186345</v>
      </c>
      <c r="H73" s="330">
        <f t="shared" si="7"/>
        <v>4890249.7885227976</v>
      </c>
      <c r="I73" s="330">
        <f t="shared" si="7"/>
        <v>6741961.3154476276</v>
      </c>
      <c r="J73" s="330">
        <f t="shared" si="7"/>
        <v>8722997.5622908473</v>
      </c>
      <c r="K73" s="330">
        <f t="shared" si="7"/>
        <v>10826932.754775766</v>
      </c>
      <c r="L73" s="330">
        <f t="shared" si="7"/>
        <v>13058573.989750694</v>
      </c>
      <c r="M73" s="330">
        <f t="shared" si="7"/>
        <v>15422833.007406821</v>
      </c>
      <c r="N73" s="330">
        <f t="shared" si="7"/>
        <v>17924725.977879256</v>
      </c>
      <c r="O73" s="330">
        <f t="shared" si="7"/>
        <v>20569373.270737335</v>
      </c>
      <c r="P73" s="330">
        <f t="shared" si="7"/>
        <v>21314172.501339391</v>
      </c>
      <c r="Q73" s="330">
        <f t="shared" si="7"/>
        <v>22071403.701815464</v>
      </c>
      <c r="R73" s="330">
        <f t="shared" si="7"/>
        <v>22840516.004273541</v>
      </c>
      <c r="S73" s="330">
        <f t="shared" si="7"/>
        <v>23620914.603969891</v>
      </c>
      <c r="T73" s="330">
        <f t="shared" si="7"/>
        <v>24397422.723417934</v>
      </c>
      <c r="U73" s="330">
        <f t="shared" si="7"/>
        <v>25184417.091381669</v>
      </c>
      <c r="V73" s="330">
        <f t="shared" si="7"/>
        <v>25981281.367537688</v>
      </c>
      <c r="W73" s="330">
        <f t="shared" si="7"/>
        <v>26787361.570102889</v>
      </c>
      <c r="X73" s="330">
        <f t="shared" si="7"/>
        <v>27601966.470689733</v>
      </c>
      <c r="Y73" s="330">
        <f t="shared" si="7"/>
        <v>28424368.114387926</v>
      </c>
      <c r="Z73" s="330">
        <f t="shared" si="7"/>
        <v>29253802.467066061</v>
      </c>
      <c r="AA73" s="330">
        <f t="shared" si="7"/>
        <v>30089470.191408649</v>
      </c>
      <c r="AB73" s="330">
        <f t="shared" si="7"/>
        <v>30930537.552703861</v>
      </c>
      <c r="AC73" s="330">
        <f t="shared" si="7"/>
        <v>31776137.454877544</v>
      </c>
      <c r="AD73" s="330">
        <f t="shared" si="7"/>
        <v>32625370.606731717</v>
      </c>
      <c r="AE73" s="330">
        <f t="shared" si="7"/>
        <v>33477306.81779277</v>
      </c>
      <c r="AF73" s="330">
        <f t="shared" si="7"/>
        <v>34330986.422610171</v>
      </c>
      <c r="AG73" s="330">
        <f t="shared" si="7"/>
        <v>35185421.831770621</v>
      </c>
      <c r="AH73" s="330">
        <f t="shared" si="7"/>
        <v>36039599.207311742</v>
      </c>
      <c r="AI73" s="330">
        <f t="shared" si="7"/>
        <v>36892480.259632215</v>
      </c>
      <c r="AJ73" s="330">
        <f t="shared" si="7"/>
        <v>37743004.162409678</v>
      </c>
      <c r="AK73" s="330">
        <f t="shared" si="7"/>
        <v>38590089.581451908</v>
      </c>
      <c r="AL73" s="330">
        <f t="shared" si="7"/>
        <v>39432636.81282901</v>
      </c>
      <c r="AM73" s="330">
        <f t="shared" si="7"/>
        <v>40269530.025062755</v>
      </c>
      <c r="AN73" s="330">
        <f t="shared" si="7"/>
        <v>41099639.599591643</v>
      </c>
      <c r="AO73" s="330">
        <f t="shared" si="7"/>
        <v>41921824.563187532</v>
      </c>
      <c r="AP73" s="330">
        <f t="shared" si="7"/>
        <v>42734935.10547474</v>
      </c>
      <c r="AQ73" s="330">
        <f t="shared" si="7"/>
        <v>43537815.174201041</v>
      </c>
      <c r="AR73" s="330">
        <f t="shared" si="7"/>
        <v>44329305.140431896</v>
      </c>
      <c r="AS73" s="330">
        <f t="shared" si="7"/>
        <v>45108244.525391102</v>
      </c>
      <c r="AT73" s="330">
        <f t="shared" si="7"/>
        <v>41567329.406026602</v>
      </c>
      <c r="AU73" s="330">
        <f t="shared" si="7"/>
        <v>37824019.679330461</v>
      </c>
      <c r="AV73" s="330">
        <f t="shared" si="7"/>
        <v>33873406.000285812</v>
      </c>
      <c r="AW73" s="330">
        <f t="shared" si="7"/>
        <v>29710568.931060717</v>
      </c>
      <c r="AX73" s="330">
        <f t="shared" si="7"/>
        <v>25330578.847204469</v>
      </c>
      <c r="AY73" s="330">
        <f t="shared" si="7"/>
        <v>20728495.512249351</v>
      </c>
      <c r="AZ73" s="330">
        <f t="shared" si="7"/>
        <v>15899367.305176655</v>
      </c>
      <c r="BA73" s="330">
        <f t="shared" si="7"/>
        <v>10838230.085852562</v>
      </c>
      <c r="BB73" s="330">
        <f t="shared" si="7"/>
        <v>5540105.6842459664</v>
      </c>
      <c r="BC73" s="13"/>
      <c r="BD73" s="13"/>
      <c r="BE73" s="13"/>
      <c r="BF73" s="13"/>
      <c r="BG73" s="13"/>
      <c r="BH73" s="13"/>
      <c r="BI73" s="13"/>
      <c r="BJ73" s="13"/>
      <c r="BK73" s="13"/>
      <c r="BL73" s="13"/>
    </row>
    <row r="74" spans="1:72" x14ac:dyDescent="0.55000000000000004">
      <c r="B74" s="329" t="s">
        <v>526</v>
      </c>
      <c r="C74" s="329"/>
      <c r="D74" s="329"/>
      <c r="E74" s="329"/>
      <c r="F74" s="329">
        <f>'Cost and Benefit Parameters'!$C$45*F73</f>
        <v>1001120.4362845449</v>
      </c>
      <c r="G74" s="329">
        <f>'Cost and Benefit Parameters'!$C$45*G73</f>
        <v>2071110.2643734429</v>
      </c>
      <c r="H74" s="329">
        <f>'Cost and Benefit Parameters'!$C$45*H73</f>
        <v>3212894.111059478</v>
      </c>
      <c r="I74" s="329">
        <f>'Cost and Benefit Parameters'!$C$45*I73</f>
        <v>4429468.5842490913</v>
      </c>
      <c r="J74" s="329">
        <f>'Cost and Benefit Parameters'!$C$45*J73</f>
        <v>5731009.3984250873</v>
      </c>
      <c r="K74" s="329">
        <f>'Cost and Benefit Parameters'!$C$45*K73</f>
        <v>7113294.8198876791</v>
      </c>
      <c r="L74" s="329">
        <f>'Cost and Benefit Parameters'!$C$45*L73</f>
        <v>8579483.1112662069</v>
      </c>
      <c r="M74" s="329">
        <f>'Cost and Benefit Parameters'!$C$45*M73</f>
        <v>10132801.285866283</v>
      </c>
      <c r="N74" s="329">
        <f>'Cost and Benefit Parameters'!$C$45*N73</f>
        <v>11776544.967466671</v>
      </c>
      <c r="O74" s="329">
        <f>'Cost and Benefit Parameters'!$C$45*O73</f>
        <v>13514078.23887443</v>
      </c>
      <c r="P74" s="329">
        <f>'Cost and Benefit Parameters'!$C$45*P73</f>
        <v>14003411.33337998</v>
      </c>
      <c r="Q74" s="329">
        <f>'Cost and Benefit Parameters'!$C$45*Q73</f>
        <v>14500912.232092761</v>
      </c>
      <c r="R74" s="329">
        <f>'Cost and Benefit Parameters'!$C$45*R73</f>
        <v>15006219.014807718</v>
      </c>
      <c r="S74" s="329">
        <f>'Cost and Benefit Parameters'!$C$45*S73</f>
        <v>15518940.894808218</v>
      </c>
      <c r="T74" s="329">
        <f>'Cost and Benefit Parameters'!$C$45*T73</f>
        <v>16029106.729285583</v>
      </c>
      <c r="U74" s="329">
        <f>'Cost and Benefit Parameters'!$C$45*U73</f>
        <v>16546162.029037757</v>
      </c>
      <c r="V74" s="329">
        <f>'Cost and Benefit Parameters'!$C$45*V73</f>
        <v>17069701.858472262</v>
      </c>
      <c r="W74" s="329">
        <f>'Cost and Benefit Parameters'!$C$45*W73</f>
        <v>17599296.5515576</v>
      </c>
      <c r="X74" s="329">
        <f>'Cost and Benefit Parameters'!$C$45*X73</f>
        <v>18134491.971243154</v>
      </c>
      <c r="Y74" s="329">
        <f>'Cost and Benefit Parameters'!$C$45*Y73</f>
        <v>18674809.851152867</v>
      </c>
      <c r="Z74" s="329">
        <f>'Cost and Benefit Parameters'!$C$45*Z73</f>
        <v>19219748.220862404</v>
      </c>
      <c r="AA74" s="329">
        <f>'Cost and Benefit Parameters'!$C$45*AA73</f>
        <v>19768781.915755484</v>
      </c>
      <c r="AB74" s="329">
        <f>'Cost and Benefit Parameters'!$C$45*AB73</f>
        <v>20321363.172126438</v>
      </c>
      <c r="AC74" s="329">
        <f>'Cost and Benefit Parameters'!$C$45*AC73</f>
        <v>20876922.307854548</v>
      </c>
      <c r="AD74" s="329">
        <f>'Cost and Benefit Parameters'!$C$45*AD73</f>
        <v>21434868.48862274</v>
      </c>
      <c r="AE74" s="329">
        <f>'Cost and Benefit Parameters'!$C$45*AE73</f>
        <v>21994590.57928985</v>
      </c>
      <c r="AF74" s="329">
        <f>'Cost and Benefit Parameters'!$C$45*AF73</f>
        <v>22555458.079654884</v>
      </c>
      <c r="AG74" s="329">
        <f>'Cost and Benefit Parameters'!$C$45*AG73</f>
        <v>23116822.143473297</v>
      </c>
      <c r="AH74" s="329">
        <f>'Cost and Benefit Parameters'!$C$45*AH73</f>
        <v>23678016.679203816</v>
      </c>
      <c r="AI74" s="329">
        <f>'Cost and Benefit Parameters'!$C$45*AI73</f>
        <v>24238359.530578367</v>
      </c>
      <c r="AJ74" s="329">
        <f>'Cost and Benefit Parameters'!$C$45*AJ73</f>
        <v>24797153.734703161</v>
      </c>
      <c r="AK74" s="329">
        <f>'Cost and Benefit Parameters'!$C$45*AK73</f>
        <v>25353688.855013903</v>
      </c>
      <c r="AL74" s="329">
        <f>'Cost and Benefit Parameters'!$C$45*AL73</f>
        <v>25907242.386028662</v>
      </c>
      <c r="AM74" s="329">
        <f>'Cost and Benefit Parameters'!$C$45*AM73</f>
        <v>26457081.226466231</v>
      </c>
      <c r="AN74" s="329">
        <f>'Cost and Benefit Parameters'!$C$45*AN73</f>
        <v>27002463.216931712</v>
      </c>
      <c r="AO74" s="329">
        <f>'Cost and Benefit Parameters'!$C$45*AO73</f>
        <v>27542638.73801421</v>
      </c>
      <c r="AP74" s="329">
        <f>'Cost and Benefit Parameters'!$C$45*AP73</f>
        <v>28076852.364296906</v>
      </c>
      <c r="AQ74" s="329">
        <f>'Cost and Benefit Parameters'!$C$45*AQ73</f>
        <v>28604344.569450084</v>
      </c>
      <c r="AR74" s="329">
        <f>'Cost and Benefit Parameters'!$C$45*AR73</f>
        <v>29124353.477263756</v>
      </c>
      <c r="AS74" s="329">
        <f>'Cost and Benefit Parameters'!$C$45*AS73</f>
        <v>29636116.653181955</v>
      </c>
      <c r="AT74" s="329">
        <f>'Cost and Benefit Parameters'!$C$45*AT73</f>
        <v>27309735.419759478</v>
      </c>
      <c r="AU74" s="329">
        <f>'Cost and Benefit Parameters'!$C$45*AU73</f>
        <v>24850380.929320116</v>
      </c>
      <c r="AV74" s="329">
        <f>'Cost and Benefit Parameters'!$C$45*AV73</f>
        <v>22254827.742187779</v>
      </c>
      <c r="AW74" s="329">
        <f>'Cost and Benefit Parameters'!$C$45*AW73</f>
        <v>19519843.787706893</v>
      </c>
      <c r="AX74" s="329">
        <f>'Cost and Benefit Parameters'!$C$45*AX73</f>
        <v>16642190.302613337</v>
      </c>
      <c r="AY74" s="329">
        <f>'Cost and Benefit Parameters'!$C$45*AY73</f>
        <v>13618621.551547823</v>
      </c>
      <c r="AZ74" s="329">
        <f>'Cost and Benefit Parameters'!$C$45*AZ73</f>
        <v>10445884.319501063</v>
      </c>
      <c r="BA74" s="329">
        <f>'Cost and Benefit Parameters'!$C$45*BA73</f>
        <v>7120717.166405133</v>
      </c>
      <c r="BB74" s="329">
        <f>'Cost and Benefit Parameters'!$C$45*BB73</f>
        <v>3639849.4345495999</v>
      </c>
      <c r="BC74" s="14"/>
      <c r="BD74" s="14"/>
      <c r="BE74" s="14"/>
      <c r="BF74" s="14"/>
      <c r="BG74" s="14"/>
      <c r="BH74" s="14"/>
      <c r="BI74" s="14"/>
      <c r="BJ74" s="14"/>
      <c r="BK74" s="14"/>
      <c r="BL74" s="14"/>
    </row>
    <row r="75" spans="1:72" x14ac:dyDescent="0.55000000000000004">
      <c r="A75" s="641" t="s">
        <v>491</v>
      </c>
      <c r="B75" s="128" t="s">
        <v>492</v>
      </c>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row>
    <row r="76" spans="1:72" x14ac:dyDescent="0.55000000000000004">
      <c r="A76" s="642"/>
      <c r="B76" t="s">
        <v>466</v>
      </c>
      <c r="F76" s="1"/>
      <c r="G76" s="1"/>
      <c r="H76" s="1">
        <f>Cohort_CF!H75*Mincers!C$52*(1+'Cost and Benefit Parameters'!$C$41)^H$5</f>
        <v>614578.76743617514</v>
      </c>
      <c r="I76" s="1">
        <f>Cohort_CF!I75*Mincers!D$52*(1+'Cost and Benefit Parameters'!$C$41)^I$5</f>
        <v>638419.70020563353</v>
      </c>
      <c r="J76" s="1">
        <f>Cohort_CF!J75*Mincers!E$52*(1+'Cost and Benefit Parameters'!$C$41)^J$5</f>
        <v>662787.68599740637</v>
      </c>
      <c r="K76" s="1">
        <f>Cohort_CF!K75*Mincers!F$52*(1+'Cost and Benefit Parameters'!$C$41)^K$5</f>
        <v>687673.051308261</v>
      </c>
      <c r="L76" s="1">
        <f>Cohort_CF!L75*Mincers!G$52*(1+'Cost and Benefit Parameters'!$C$41)^L$5</f>
        <v>717427.79692179454</v>
      </c>
      <c r="M76" s="1">
        <f>Cohort_CF!M75*Mincers!H$52*(1+'Cost and Benefit Parameters'!$C$41)^M$5</f>
        <v>743026.05644599197</v>
      </c>
      <c r="N76" s="1">
        <f>Cohort_CF!N75*Mincers!I$52*(1+'Cost and Benefit Parameters'!$C$41)^N$5</f>
        <v>769076.09329975827</v>
      </c>
      <c r="O76" s="1">
        <f>Cohort_CF!O75*Mincers!J$52*(1+'Cost and Benefit Parameters'!$C$41)^O$5</f>
        <v>795561.94803589582</v>
      </c>
      <c r="P76" s="1">
        <f>Cohort_CF!P75*Mincers!K$52*(1+'Cost and Benefit Parameters'!$C$41)^P$5</f>
        <v>822466.3089752763</v>
      </c>
      <c r="Q76" s="1">
        <f>Cohort_CF!Q75*Mincers!L$52*(1+'Cost and Benefit Parameters'!$C$41)^Q$5</f>
        <v>849770.50788768008</v>
      </c>
      <c r="R76" s="1">
        <f>Cohort_CF!R75*Mincers!M$52*(1+'Cost and Benefit Parameters'!$C$41)^R$5</f>
        <v>877454.5196617007</v>
      </c>
      <c r="S76" s="1">
        <f>Cohort_CF!S75*Mincers!N$52*(1+'Cost and Benefit Parameters'!$C$41)^S$5</f>
        <v>905496.9660997605</v>
      </c>
      <c r="T76" s="1">
        <f>Cohort_CF!T75*Mincers!O$52*(1+'Cost and Benefit Parameters'!$C$41)^T$5</f>
        <v>933875.12396126508</v>
      </c>
      <c r="U76" s="1">
        <f>Cohort_CF!U75*Mincers!P$52*(1+'Cost and Benefit Parameters'!$C$41)^U$5</f>
        <v>962564.93736286636</v>
      </c>
      <c r="V76" s="1">
        <f>Cohort_CF!V75*Mincers!Q$52*(1+'Cost and Benefit Parameters'!$C$41)^V$5</f>
        <v>991541.03462967323</v>
      </c>
      <c r="W76" s="1">
        <f>Cohort_CF!W75*Mincers!R$52*(1+'Cost and Benefit Parameters'!$C$41)^W$5</f>
        <v>1020776.7496753645</v>
      </c>
      <c r="X76" s="1">
        <f>Cohort_CF!X75*Mincers!S$52*(1+'Cost and Benefit Parameters'!$C$41)^X$5</f>
        <v>1050244.1479721023</v>
      </c>
      <c r="Y76" s="1">
        <f>Cohort_CF!Y75*Mincers!T$52*(1+'Cost and Benefit Parameters'!$C$41)^Y$5</f>
        <v>1079914.0571536464</v>
      </c>
      <c r="Z76" s="1">
        <f>Cohort_CF!Z75*Mincers!U$52*(1+'Cost and Benefit Parameters'!$C$41)^Z$5</f>
        <v>1109756.1022764347</v>
      </c>
      <c r="AA76" s="1">
        <f>Cohort_CF!AA75*Mincers!V$52*(1+'Cost and Benefit Parameters'!$C$41)^AA$5</f>
        <v>1139738.7457444353</v>
      </c>
      <c r="AB76" s="1">
        <f>Cohort_CF!AB75*Mincers!W$52*(1+'Cost and Benefit Parameters'!$C$41)^AB$5</f>
        <v>1169829.3318837897</v>
      </c>
      <c r="AC76" s="1">
        <f>Cohort_CF!AC75*Mincers!X$52*(1+'Cost and Benefit Parameters'!$C$41)^AC$5</f>
        <v>1199994.1361331709</v>
      </c>
      <c r="AD76" s="1">
        <f>Cohort_CF!AD75*Mincers!Y$52*(1+'Cost and Benefit Parameters'!$C$41)^AD$5</f>
        <v>1230198.4187951118</v>
      </c>
      <c r="AE76" s="1">
        <f>Cohort_CF!AE75*Mincers!Z$52*(1+'Cost and Benefit Parameters'!$C$41)^AE$5</f>
        <v>1260406.4832728205</v>
      </c>
      <c r="AF76" s="1">
        <f>Cohort_CF!AF75*Mincers!AA$52*(1+'Cost and Benefit Parameters'!$C$41)^AF$5</f>
        <v>1290581.7386959041</v>
      </c>
      <c r="AG76" s="1">
        <f>Cohort_CF!AG75*Mincers!AB$52*(1+'Cost and Benefit Parameters'!$C$41)^AG$5</f>
        <v>1320686.7668172279</v>
      </c>
      <c r="AH76" s="1">
        <f>Cohort_CF!AH75*Mincers!AC$52*(1+'Cost and Benefit Parameters'!$C$41)^AH$5</f>
        <v>1350683.3930422666</v>
      </c>
      <c r="AI76" s="1">
        <f>Cohort_CF!AI75*Mincers!AD$52*(1+'Cost and Benefit Parameters'!$C$41)^AI$5</f>
        <v>1380532.7614311529</v>
      </c>
      <c r="AJ76" s="1">
        <f>Cohort_CF!AJ75*Mincers!AE$52*(1+'Cost and Benefit Parameters'!$C$41)^AJ$5</f>
        <v>1410195.4134931911</v>
      </c>
      <c r="AK76" s="1">
        <f>Cohort_CF!AK75*Mincers!AF$52*(1+'Cost and Benefit Parameters'!$C$41)^AK$5</f>
        <v>1439631.3705731775</v>
      </c>
      <c r="AL76" s="1">
        <f>Cohort_CF!AL75*Mincers!AG$52*(1+'Cost and Benefit Parameters'!$C$41)^AL$5</f>
        <v>1468800.2196093176</v>
      </c>
      <c r="AM76" s="1">
        <f>Cohort_CF!AM75*Mincers!AH$52*(1+'Cost and Benefit Parameters'!$C$41)^AM$5</f>
        <v>1497661.2020232347</v>
      </c>
      <c r="AN76" s="1">
        <f>Cohort_CF!AN75*Mincers!AI$52*(1+'Cost and Benefit Parameters'!$C$41)^AN$5</f>
        <v>1526173.3054843927</v>
      </c>
      <c r="AO76" s="1">
        <f>Cohort_CF!AO75*Mincers!AJ$52*(1+'Cost and Benefit Parameters'!$C$41)^AO$5</f>
        <v>1554295.3582736114</v>
      </c>
      <c r="AP76" s="1">
        <f>Cohort_CF!AP75*Mincers!AK$52*(1+'Cost and Benefit Parameters'!$C$41)^AP$5</f>
        <v>1581986.1259539654</v>
      </c>
      <c r="AQ76" s="1">
        <f>Cohort_CF!AQ75*Mincers!AL$52*(1+'Cost and Benefit Parameters'!$C$41)^AQ$5</f>
        <v>1609204.410041898</v>
      </c>
      <c r="AR76" s="1">
        <f>Cohort_CF!AR75*Mincers!AM$52*(1+'Cost and Benefit Parameters'!$C$41)^AR$5</f>
        <v>1635909.1483570938</v>
      </c>
      <c r="AS76" s="1">
        <f>Cohort_CF!AS75*Mincers!AN$52*(1+'Cost and Benefit Parameters'!$C$41)^AS$5</f>
        <v>1662059.5167168609</v>
      </c>
      <c r="AT76" s="1">
        <f>Cohort_CF!AT75*Mincers!AO$52*(1+'Cost and Benefit Parameters'!$C$41)^AT$5</f>
        <v>1687615.0316290481</v>
      </c>
      <c r="AU76" s="1">
        <f>Cohort_CF!AU75*Mincers!AP$52*(1+'Cost and Benefit Parameters'!$C$41)^AU$5</f>
        <v>1712535.6536276888</v>
      </c>
      <c r="AV76" s="1" t="str">
        <f>IF(AT53="","",'Cost and Benefit Parameters'!$J$30)</f>
        <v/>
      </c>
      <c r="AW76" s="1" t="str">
        <f>IF(AU53="","",'Cost and Benefit Parameters'!$J$30)</f>
        <v/>
      </c>
      <c r="AX76" s="1" t="str">
        <f>IF(AV53="","",'Cost and Benefit Parameters'!$J$30)</f>
        <v/>
      </c>
      <c r="AY76" s="1" t="str">
        <f>IF(AW53="","",'Cost and Benefit Parameters'!$J$30)</f>
        <v/>
      </c>
      <c r="AZ76" s="1" t="str">
        <f>IF(AX53="","",'Cost and Benefit Parameters'!$J$30)</f>
        <v/>
      </c>
      <c r="BA76" s="1" t="str">
        <f>IF(AY53="","",'Cost and Benefit Parameters'!$J$30)</f>
        <v/>
      </c>
      <c r="BB76" s="1" t="str">
        <f>IF(AZ53="","",'Cost and Benefit Parameters'!$J$30)</f>
        <v/>
      </c>
      <c r="BC76" s="1" t="str">
        <f>IF(BA53="","",'Cost and Benefit Parameters'!$J$30)</f>
        <v/>
      </c>
      <c r="BD76" s="1" t="str">
        <f>IF(BB53="","",'Cost and Benefit Parameters'!$J$30)</f>
        <v/>
      </c>
      <c r="BE76" s="1" t="str">
        <f>IF(BC53="","",'Cost and Benefit Parameters'!$J$30)</f>
        <v/>
      </c>
      <c r="BF76" s="1" t="str">
        <f>IF(BD53="","",'Cost and Benefit Parameters'!$J$30)</f>
        <v/>
      </c>
      <c r="BG76" s="1" t="str">
        <f>IF(BE53="","",'Cost and Benefit Parameters'!$J$30)</f>
        <v/>
      </c>
      <c r="BH76" s="1" t="str">
        <f>IF(BF53="","",'Cost and Benefit Parameters'!$J$30)</f>
        <v/>
      </c>
      <c r="BI76" s="1" t="str">
        <f>IF(BG53="","",'Cost and Benefit Parameters'!$J$30)</f>
        <v/>
      </c>
      <c r="BJ76" s="1" t="str">
        <f>IF(BH53="","",'Cost and Benefit Parameters'!$J$30)</f>
        <v/>
      </c>
      <c r="BK76" s="1" t="str">
        <f>IF(BI53="","",'Cost and Benefit Parameters'!$J$30)</f>
        <v/>
      </c>
      <c r="BL76" s="1" t="str">
        <f>IF(BJ53="","",'Cost and Benefit Parameters'!$J$30)</f>
        <v/>
      </c>
      <c r="BM76" s="1" t="str">
        <f>IF(BK53="","",'Cost and Benefit Parameters'!$J$30)</f>
        <v/>
      </c>
      <c r="BN76" s="1" t="str">
        <f>IF(BL53="","",'Cost and Benefit Parameters'!$J$30)</f>
        <v/>
      </c>
    </row>
    <row r="77" spans="1:72" x14ac:dyDescent="0.55000000000000004">
      <c r="A77" s="642"/>
      <c r="B77" t="s">
        <v>468</v>
      </c>
      <c r="G77" s="1"/>
      <c r="H77" s="1" t="str">
        <f>IF(F54="","",'Cost and Benefit Parameters'!$J$30)</f>
        <v/>
      </c>
      <c r="I77" s="1">
        <f>Cohort_CF!I76*Mincers!C$52*(1+'Cost and Benefit Parameters'!$C$41)^I$5</f>
        <v>633016.13045926043</v>
      </c>
      <c r="J77" s="1">
        <f>Cohort_CF!J76*Mincers!D$52*(1+'Cost and Benefit Parameters'!$C$41)^J$5</f>
        <v>657572.29121180251</v>
      </c>
      <c r="K77" s="1">
        <f>Cohort_CF!K76*Mincers!E$52*(1+'Cost and Benefit Parameters'!$C$41)^K$5</f>
        <v>682671.31657732849</v>
      </c>
      <c r="L77" s="1">
        <f>Cohort_CF!L76*Mincers!F$52*(1+'Cost and Benefit Parameters'!$C$41)^L$5</f>
        <v>708303.24284750887</v>
      </c>
      <c r="M77" s="1">
        <f>Cohort_CF!M76*Mincers!G$52*(1+'Cost and Benefit Parameters'!$C$41)^M$5</f>
        <v>738950.63082944835</v>
      </c>
      <c r="N77" s="1">
        <f>Cohort_CF!N76*Mincers!H$52*(1+'Cost and Benefit Parameters'!$C$41)^N$5</f>
        <v>765316.83813937171</v>
      </c>
      <c r="O77" s="1">
        <f>Cohort_CF!O76*Mincers!I$52*(1+'Cost and Benefit Parameters'!$C$41)^O$5</f>
        <v>792148.37609875097</v>
      </c>
      <c r="P77" s="1">
        <f>Cohort_CF!P76*Mincers!J$52*(1+'Cost and Benefit Parameters'!$C$41)^P$5</f>
        <v>819428.80647697265</v>
      </c>
      <c r="Q77" s="1">
        <f>Cohort_CF!Q76*Mincers!K$52*(1+'Cost and Benefit Parameters'!$C$41)^Q$5</f>
        <v>847140.29824453453</v>
      </c>
      <c r="R77" s="1">
        <f>Cohort_CF!R76*Mincers!L$52*(1+'Cost and Benefit Parameters'!$C$41)^R$5</f>
        <v>875263.6231243104</v>
      </c>
      <c r="S77" s="1">
        <f>Cohort_CF!S76*Mincers!M$52*(1+'Cost and Benefit Parameters'!$C$41)^S$5</f>
        <v>903778.15525155165</v>
      </c>
      <c r="T77" s="1">
        <f>Cohort_CF!T76*Mincers!N$52*(1+'Cost and Benefit Parameters'!$C$41)^T$5</f>
        <v>932661.87508275348</v>
      </c>
      <c r="U77" s="1">
        <f>Cohort_CF!U76*Mincers!O$52*(1+'Cost and Benefit Parameters'!$C$41)^U$5</f>
        <v>961891.37768010306</v>
      </c>
      <c r="V77" s="1">
        <f>Cohort_CF!V76*Mincers!P$52*(1+'Cost and Benefit Parameters'!$C$41)^V$5</f>
        <v>991441.88548375224</v>
      </c>
      <c r="W77" s="1">
        <f>Cohort_CF!W76*Mincers!Q$52*(1+'Cost and Benefit Parameters'!$C$41)^W$5</f>
        <v>1021287.2656685634</v>
      </c>
      <c r="X77" s="1">
        <f>Cohort_CF!X76*Mincers!R$52*(1+'Cost and Benefit Parameters'!$C$41)^X$5</f>
        <v>1051400.0521656254</v>
      </c>
      <c r="Y77" s="1">
        <f>Cohort_CF!Y76*Mincers!S$52*(1+'Cost and Benefit Parameters'!$C$41)^Y$5</f>
        <v>1081751.4724112651</v>
      </c>
      <c r="Z77" s="1">
        <f>Cohort_CF!Z76*Mincers!T$52*(1+'Cost and Benefit Parameters'!$C$41)^Z$5</f>
        <v>1112311.4788682556</v>
      </c>
      <c r="AA77" s="1">
        <f>Cohort_CF!AA76*Mincers!U$52*(1+'Cost and Benefit Parameters'!$C$41)^AA$5</f>
        <v>1143048.7853447276</v>
      </c>
      <c r="AB77" s="1">
        <f>Cohort_CF!AB76*Mincers!V$52*(1+'Cost and Benefit Parameters'!$C$41)^AB$5</f>
        <v>1173930.9081167686</v>
      </c>
      <c r="AC77" s="1">
        <f>Cohort_CF!AC76*Mincers!W$52*(1+'Cost and Benefit Parameters'!$C$41)^AC$5</f>
        <v>1204924.2118403034</v>
      </c>
      <c r="AD77" s="1">
        <f>Cohort_CF!AD76*Mincers!X$52*(1+'Cost and Benefit Parameters'!$C$41)^AD$5</f>
        <v>1235993.960217166</v>
      </c>
      <c r="AE77" s="1">
        <f>Cohort_CF!AE76*Mincers!Y$52*(1+'Cost and Benefit Parameters'!$C$41)^AE$5</f>
        <v>1267104.3713589651</v>
      </c>
      <c r="AF77" s="1">
        <f>Cohort_CF!AF76*Mincers!Z$52*(1+'Cost and Benefit Parameters'!$C$41)^AF$5</f>
        <v>1298218.6777710053</v>
      </c>
      <c r="AG77" s="1">
        <f>Cohort_CF!AG76*Mincers!AA$52*(1+'Cost and Benefit Parameters'!$C$41)^AG$5</f>
        <v>1329299.1908567813</v>
      </c>
      <c r="AH77" s="1">
        <f>Cohort_CF!AH76*Mincers!AB$52*(1+'Cost and Benefit Parameters'!$C$41)^AH$5</f>
        <v>1360307.3698217447</v>
      </c>
      <c r="AI77" s="1">
        <f>Cohort_CF!AI76*Mincers!AC$52*(1+'Cost and Benefit Parameters'!$C$41)^AI$5</f>
        <v>1391203.8948335345</v>
      </c>
      <c r="AJ77" s="1">
        <f>Cohort_CF!AJ76*Mincers!AD$52*(1+'Cost and Benefit Parameters'!$C$41)^AJ$5</f>
        <v>1421948.7442740877</v>
      </c>
      <c r="AK77" s="1">
        <f>Cohort_CF!AK76*Mincers!AE$52*(1+'Cost and Benefit Parameters'!$C$41)^AK$5</f>
        <v>1452501.2758979872</v>
      </c>
      <c r="AL77" s="1">
        <f>Cohort_CF!AL76*Mincers!AF$52*(1+'Cost and Benefit Parameters'!$C$41)^AL$5</f>
        <v>1482820.3116903726</v>
      </c>
      <c r="AM77" s="1">
        <f>Cohort_CF!AM76*Mincers!AG$52*(1+'Cost and Benefit Parameters'!$C$41)^AM$5</f>
        <v>1512864.2261975971</v>
      </c>
      <c r="AN77" s="1">
        <f>Cohort_CF!AN76*Mincers!AH$52*(1+'Cost and Benefit Parameters'!$C$41)^AN$5</f>
        <v>1542591.0380839314</v>
      </c>
      <c r="AO77" s="1">
        <f>Cohort_CF!AO76*Mincers!AI$52*(1+'Cost and Benefit Parameters'!$C$41)^AO$5</f>
        <v>1571958.5046489248</v>
      </c>
      <c r="AP77" s="1">
        <f>Cohort_CF!AP76*Mincers!AJ$52*(1+'Cost and Benefit Parameters'!$C$41)^AP$5</f>
        <v>1600924.2190218195</v>
      </c>
      <c r="AQ77" s="1">
        <f>Cohort_CF!AQ76*Mincers!AK$52*(1+'Cost and Benefit Parameters'!$C$41)^AQ$5</f>
        <v>1629445.709732584</v>
      </c>
      <c r="AR77" s="1">
        <f>Cohort_CF!AR76*Mincers!AL$52*(1+'Cost and Benefit Parameters'!$C$41)^AR$5</f>
        <v>1657480.5423431548</v>
      </c>
      <c r="AS77" s="1">
        <f>Cohort_CF!AS76*Mincers!AM$52*(1+'Cost and Benefit Parameters'!$C$41)^AS$5</f>
        <v>1684986.4228078069</v>
      </c>
      <c r="AT77" s="1">
        <f>Cohort_CF!AT76*Mincers!AN$52*(1+'Cost and Benefit Parameters'!$C$41)^AT$5</f>
        <v>1711921.3022183664</v>
      </c>
      <c r="AU77" s="1">
        <f>Cohort_CF!AU76*Mincers!AO$52*(1+'Cost and Benefit Parameters'!$C$41)^AU$5</f>
        <v>1738243.4825779197</v>
      </c>
      <c r="AV77" s="1">
        <f>Cohort_CF!AV76*Mincers!AP$52*(1+'Cost and Benefit Parameters'!$C$41)^AV$5</f>
        <v>1763911.7232365196</v>
      </c>
      <c r="AW77" s="1" t="str">
        <f>IF(AU54="","",'Cost and Benefit Parameters'!$J$30)</f>
        <v/>
      </c>
      <c r="AX77" s="1" t="str">
        <f>IF(AV54="","",'Cost and Benefit Parameters'!$J$30)</f>
        <v/>
      </c>
      <c r="AY77" s="1" t="str">
        <f>IF(AW54="","",'Cost and Benefit Parameters'!$J$30)</f>
        <v/>
      </c>
      <c r="AZ77" s="1" t="str">
        <f>IF(AX54="","",'Cost and Benefit Parameters'!$J$30)</f>
        <v/>
      </c>
      <c r="BA77" s="1" t="str">
        <f>IF(AY54="","",'Cost and Benefit Parameters'!$J$30)</f>
        <v/>
      </c>
      <c r="BB77" s="1" t="str">
        <f>IF(AZ54="","",'Cost and Benefit Parameters'!$J$30)</f>
        <v/>
      </c>
      <c r="BC77" s="1" t="str">
        <f>IF(BA54="","",'Cost and Benefit Parameters'!$J$30)</f>
        <v/>
      </c>
      <c r="BD77" s="1" t="str">
        <f>IF(BB54="","",'Cost and Benefit Parameters'!$J$30)</f>
        <v/>
      </c>
      <c r="BE77" s="1" t="str">
        <f>IF(BC54="","",'Cost and Benefit Parameters'!$J$30)</f>
        <v/>
      </c>
      <c r="BF77" s="1" t="str">
        <f>IF(BD54="","",'Cost and Benefit Parameters'!$J$30)</f>
        <v/>
      </c>
      <c r="BG77" s="1" t="str">
        <f>IF(BE54="","",'Cost and Benefit Parameters'!$J$30)</f>
        <v/>
      </c>
      <c r="BH77" s="1" t="str">
        <f>IF(BF54="","",'Cost and Benefit Parameters'!$J$30)</f>
        <v/>
      </c>
      <c r="BI77" s="1" t="str">
        <f>IF(BG54="","",'Cost and Benefit Parameters'!$J$30)</f>
        <v/>
      </c>
      <c r="BJ77" s="1" t="str">
        <f>IF(BH54="","",'Cost and Benefit Parameters'!$J$30)</f>
        <v/>
      </c>
      <c r="BK77" s="1" t="str">
        <f>IF(BI54="","",'Cost and Benefit Parameters'!$J$30)</f>
        <v/>
      </c>
      <c r="BL77" s="1" t="str">
        <f>IF(BJ54="","",'Cost and Benefit Parameters'!$J$30)</f>
        <v/>
      </c>
      <c r="BM77" s="1" t="str">
        <f>IF(BK54="","",'Cost and Benefit Parameters'!$J$30)</f>
        <v/>
      </c>
      <c r="BN77" s="1" t="str">
        <f>IF(BL54="","",'Cost and Benefit Parameters'!$J$30)</f>
        <v/>
      </c>
    </row>
    <row r="78" spans="1:72" x14ac:dyDescent="0.55000000000000004">
      <c r="A78" s="642"/>
      <c r="B78" t="s">
        <v>469</v>
      </c>
      <c r="H78" s="1" t="str">
        <f>IF(F55="","",'Cost and Benefit Parameters'!$J$30)</f>
        <v/>
      </c>
      <c r="I78" s="1" t="str">
        <f>IF(G55="","",'Cost and Benefit Parameters'!$J$30)</f>
        <v/>
      </c>
      <c r="J78" s="1">
        <f>Cohort_CF!J77*Mincers!C$52*(1+'Cost and Benefit Parameters'!$C$41)^J$5</f>
        <v>652006.61437303817</v>
      </c>
      <c r="K78" s="1">
        <f>Cohort_CF!K77*Mincers!D$52*(1+'Cost and Benefit Parameters'!$C$41)^K$5</f>
        <v>677299.45994815649</v>
      </c>
      <c r="L78" s="1">
        <f>Cohort_CF!L77*Mincers!E$52*(1+'Cost and Benefit Parameters'!$C$41)^L$5</f>
        <v>703151.45607464842</v>
      </c>
      <c r="M78" s="1">
        <f>Cohort_CF!M77*Mincers!F$52*(1+'Cost and Benefit Parameters'!$C$41)^M$5</f>
        <v>729552.34013293416</v>
      </c>
      <c r="N78" s="1">
        <f>Cohort_CF!N77*Mincers!G$52*(1+'Cost and Benefit Parameters'!$C$41)^N$5</f>
        <v>761119.1497543318</v>
      </c>
      <c r="O78" s="1">
        <f>Cohort_CF!O77*Mincers!H$52*(1+'Cost and Benefit Parameters'!$C$41)^O$5</f>
        <v>788276.34328355291</v>
      </c>
      <c r="P78" s="1">
        <f>Cohort_CF!P77*Mincers!I$52*(1+'Cost and Benefit Parameters'!$C$41)^P$5</f>
        <v>815912.82738171355</v>
      </c>
      <c r="Q78" s="1">
        <f>Cohort_CF!Q77*Mincers!J$52*(1+'Cost and Benefit Parameters'!$C$41)^Q$5</f>
        <v>844011.67067128187</v>
      </c>
      <c r="R78" s="1">
        <f>Cohort_CF!R77*Mincers!K$52*(1+'Cost and Benefit Parameters'!$C$41)^R$5</f>
        <v>872554.50719187048</v>
      </c>
      <c r="S78" s="1">
        <f>Cohort_CF!S77*Mincers!L$52*(1+'Cost and Benefit Parameters'!$C$41)^S$5</f>
        <v>901521.5318180396</v>
      </c>
      <c r="T78" s="1">
        <f>Cohort_CF!T77*Mincers!M$52*(1+'Cost and Benefit Parameters'!$C$41)^T$5</f>
        <v>930891.49990909838</v>
      </c>
      <c r="U78" s="1">
        <f>Cohort_CF!U77*Mincers!N$52*(1+'Cost and Benefit Parameters'!$C$41)^U$5</f>
        <v>960641.73133523611</v>
      </c>
      <c r="V78" s="1">
        <f>Cohort_CF!V77*Mincers!O$52*(1+'Cost and Benefit Parameters'!$C$41)^V$5</f>
        <v>990748.11901050596</v>
      </c>
      <c r="W78" s="1">
        <f>Cohort_CF!W77*Mincers!P$52*(1+'Cost and Benefit Parameters'!$C$41)^W$5</f>
        <v>1021185.1420482647</v>
      </c>
      <c r="X78" s="1">
        <f>Cohort_CF!X77*Mincers!Q$52*(1+'Cost and Benefit Parameters'!$C$41)^X$5</f>
        <v>1051925.8836386204</v>
      </c>
      <c r="Y78" s="1">
        <f>Cohort_CF!Y77*Mincers!R$52*(1+'Cost and Benefit Parameters'!$C$41)^Y$5</f>
        <v>1082942.053730594</v>
      </c>
      <c r="Z78" s="1">
        <f>Cohort_CF!Z77*Mincers!S$52*(1+'Cost and Benefit Parameters'!$C$41)^Z$5</f>
        <v>1114204.0165836031</v>
      </c>
      <c r="AA78" s="1">
        <f>Cohort_CF!AA77*Mincers!T$52*(1+'Cost and Benefit Parameters'!$C$41)^AA$5</f>
        <v>1145680.8232343032</v>
      </c>
      <c r="AB78" s="1">
        <f>Cohort_CF!AB77*Mincers!U$52*(1+'Cost and Benefit Parameters'!$C$41)^AB$5</f>
        <v>1177340.2489050694</v>
      </c>
      <c r="AC78" s="1">
        <f>Cohort_CF!AC77*Mincers!V$52*(1+'Cost and Benefit Parameters'!$C$41)^AC$5</f>
        <v>1209148.8353602716</v>
      </c>
      <c r="AD78" s="1">
        <f>Cohort_CF!AD77*Mincers!W$52*(1+'Cost and Benefit Parameters'!$C$41)^AD$5</f>
        <v>1241071.9381955124</v>
      </c>
      <c r="AE78" s="1">
        <f>Cohort_CF!AE77*Mincers!X$52*(1+'Cost and Benefit Parameters'!$C$41)^AE$5</f>
        <v>1273073.7790236808</v>
      </c>
      <c r="AF78" s="1">
        <f>Cohort_CF!AF77*Mincers!Y$52*(1+'Cost and Benefit Parameters'!$C$41)^AF$5</f>
        <v>1305117.5024997343</v>
      </c>
      <c r="AG78" s="1">
        <f>Cohort_CF!AG77*Mincers!Z$52*(1+'Cost and Benefit Parameters'!$C$41)^AG$5</f>
        <v>1337165.2381041353</v>
      </c>
      <c r="AH78" s="1">
        <f>Cohort_CF!AH77*Mincers!AA$52*(1+'Cost and Benefit Parameters'!$C$41)^AH$5</f>
        <v>1369178.1665824847</v>
      </c>
      <c r="AI78" s="1">
        <f>Cohort_CF!AI77*Mincers!AB$52*(1+'Cost and Benefit Parameters'!$C$41)^AI$5</f>
        <v>1401116.5909163971</v>
      </c>
      <c r="AJ78" s="1">
        <f>Cohort_CF!AJ77*Mincers!AC$52*(1+'Cost and Benefit Parameters'!$C$41)^AJ$5</f>
        <v>1432940.0116785404</v>
      </c>
      <c r="AK78" s="1">
        <f>Cohort_CF!AK77*Mincers!AD$52*(1+'Cost and Benefit Parameters'!$C$41)^AK$5</f>
        <v>1464607.2066023105</v>
      </c>
      <c r="AL78" s="1">
        <f>Cohort_CF!AL77*Mincers!AE$52*(1+'Cost and Benefit Parameters'!$C$41)^AL$5</f>
        <v>1496076.3141749264</v>
      </c>
      <c r="AM78" s="1">
        <f>Cohort_CF!AM77*Mincers!AF$52*(1+'Cost and Benefit Parameters'!$C$41)^AM$5</f>
        <v>1527304.9210410838</v>
      </c>
      <c r="AN78" s="1">
        <f>Cohort_CF!AN77*Mincers!AG$52*(1+'Cost and Benefit Parameters'!$C$41)^AN$5</f>
        <v>1558250.1529835248</v>
      </c>
      <c r="AO78" s="1">
        <f>Cohort_CF!AO77*Mincers!AH$52*(1+'Cost and Benefit Parameters'!$C$41)^AO$5</f>
        <v>1588868.7692264495</v>
      </c>
      <c r="AP78" s="1">
        <f>Cohort_CF!AP77*Mincers!AI$52*(1+'Cost and Benefit Parameters'!$C$41)^AP$5</f>
        <v>1619117.2597883926</v>
      </c>
      <c r="AQ78" s="1">
        <f>Cohort_CF!AQ77*Mincers!AJ$52*(1+'Cost and Benefit Parameters'!$C$41)^AQ$5</f>
        <v>1648951.945592474</v>
      </c>
      <c r="AR78" s="1">
        <f>Cohort_CF!AR77*Mincers!AK$52*(1+'Cost and Benefit Parameters'!$C$41)^AR$5</f>
        <v>1678329.0810245615</v>
      </c>
      <c r="AS78" s="1">
        <f>Cohort_CF!AS77*Mincers!AL$52*(1+'Cost and Benefit Parameters'!$C$41)^AS$5</f>
        <v>1707204.9586134497</v>
      </c>
      <c r="AT78" s="1">
        <f>Cohort_CF!AT77*Mincers!AM$52*(1+'Cost and Benefit Parameters'!$C$41)^AT$5</f>
        <v>1735536.0154920407</v>
      </c>
      <c r="AU78" s="1">
        <f>Cohort_CF!AU77*Mincers!AN$52*(1+'Cost and Benefit Parameters'!$C$41)^AU$5</f>
        <v>1763278.9412849178</v>
      </c>
      <c r="AV78" s="1">
        <f>Cohort_CF!AV77*Mincers!AO$52*(1+'Cost and Benefit Parameters'!$C$41)^AV$5</f>
        <v>1790390.7870552572</v>
      </c>
      <c r="AW78" s="1">
        <f>Cohort_CF!AW77*Mincers!AP$52*(1+'Cost and Benefit Parameters'!$C$41)^AW$5</f>
        <v>1816829.074933615</v>
      </c>
      <c r="AX78" s="1" t="str">
        <f>IF(AV55="","",'Cost and Benefit Parameters'!$J$30)</f>
        <v/>
      </c>
      <c r="AY78" s="1" t="str">
        <f>IF(AW55="","",'Cost and Benefit Parameters'!$J$30)</f>
        <v/>
      </c>
      <c r="AZ78" s="1" t="str">
        <f>IF(AX55="","",'Cost and Benefit Parameters'!$J$30)</f>
        <v/>
      </c>
      <c r="BA78" s="1" t="str">
        <f>IF(AY55="","",'Cost and Benefit Parameters'!$J$30)</f>
        <v/>
      </c>
      <c r="BB78" s="1" t="str">
        <f>IF(AZ55="","",'Cost and Benefit Parameters'!$J$30)</f>
        <v/>
      </c>
      <c r="BC78" s="1" t="str">
        <f>IF(BA55="","",'Cost and Benefit Parameters'!$J$30)</f>
        <v/>
      </c>
      <c r="BD78" s="1" t="str">
        <f>IF(BB55="","",'Cost and Benefit Parameters'!$J$30)</f>
        <v/>
      </c>
      <c r="BE78" s="1" t="str">
        <f>IF(BC55="","",'Cost and Benefit Parameters'!$J$30)</f>
        <v/>
      </c>
      <c r="BF78" s="1" t="str">
        <f>IF(BD55="","",'Cost and Benefit Parameters'!$J$30)</f>
        <v/>
      </c>
      <c r="BG78" s="1" t="str">
        <f>IF(BE55="","",'Cost and Benefit Parameters'!$J$30)</f>
        <v/>
      </c>
      <c r="BH78" s="1" t="str">
        <f>IF(BF55="","",'Cost and Benefit Parameters'!$J$30)</f>
        <v/>
      </c>
      <c r="BI78" s="1" t="str">
        <f>IF(BG55="","",'Cost and Benefit Parameters'!$J$30)</f>
        <v/>
      </c>
      <c r="BJ78" s="1" t="str">
        <f>IF(BH55="","",'Cost and Benefit Parameters'!$J$30)</f>
        <v/>
      </c>
      <c r="BK78" s="1" t="str">
        <f>IF(BI55="","",'Cost and Benefit Parameters'!$J$30)</f>
        <v/>
      </c>
      <c r="BL78" s="1" t="str">
        <f>IF(BJ55="","",'Cost and Benefit Parameters'!$J$30)</f>
        <v/>
      </c>
      <c r="BM78" s="1" t="str">
        <f>IF(BK55="","",'Cost and Benefit Parameters'!$J$30)</f>
        <v/>
      </c>
      <c r="BN78" s="1" t="str">
        <f>IF(BL55="","",'Cost and Benefit Parameters'!$J$30)</f>
        <v/>
      </c>
    </row>
    <row r="79" spans="1:72" x14ac:dyDescent="0.55000000000000004">
      <c r="A79" s="642"/>
      <c r="B79" t="s">
        <v>470</v>
      </c>
      <c r="H79" s="1" t="str">
        <f>IF(F56="","",'Cost and Benefit Parameters'!$J$30)</f>
        <v/>
      </c>
      <c r="I79" s="1" t="str">
        <f>IF(G56="","",'Cost and Benefit Parameters'!$J$30)</f>
        <v/>
      </c>
      <c r="J79" s="1" t="str">
        <f>IF(H56="","",'Cost and Benefit Parameters'!$J$30)</f>
        <v/>
      </c>
      <c r="K79" s="1">
        <f>Cohort_CF!K78*Mincers!C$52*(1+'Cost and Benefit Parameters'!$C$41)^K$5</f>
        <v>671566.81280422932</v>
      </c>
      <c r="L79" s="1">
        <f>Cohort_CF!L78*Mincers!D$52*(1+'Cost and Benefit Parameters'!$C$41)^L$5</f>
        <v>697618.44374660123</v>
      </c>
      <c r="M79" s="1">
        <f>Cohort_CF!M78*Mincers!E$52*(1+'Cost and Benefit Parameters'!$C$41)^M$5</f>
        <v>724245.9997568879</v>
      </c>
      <c r="N79" s="1">
        <f>Cohort_CF!N78*Mincers!F$52*(1+'Cost and Benefit Parameters'!$C$41)^N$5</f>
        <v>751438.91033692204</v>
      </c>
      <c r="O79" s="1">
        <f>Cohort_CF!O78*Mincers!G$52*(1+'Cost and Benefit Parameters'!$C$41)^O$5</f>
        <v>783952.72424696176</v>
      </c>
      <c r="P79" s="1">
        <f>Cohort_CF!P78*Mincers!H$52*(1+'Cost and Benefit Parameters'!$C$41)^P$5</f>
        <v>811924.63358205941</v>
      </c>
      <c r="Q79" s="1">
        <f>Cohort_CF!Q78*Mincers!I$52*(1+'Cost and Benefit Parameters'!$C$41)^Q$5</f>
        <v>840390.21220316493</v>
      </c>
      <c r="R79" s="1">
        <f>Cohort_CF!R78*Mincers!J$52*(1+'Cost and Benefit Parameters'!$C$41)^R$5</f>
        <v>869332.02079142025</v>
      </c>
      <c r="S79" s="1">
        <f>Cohort_CF!S78*Mincers!K$52*(1+'Cost and Benefit Parameters'!$C$41)^S$5</f>
        <v>898731.14240762661</v>
      </c>
      <c r="T79" s="1">
        <f>Cohort_CF!T78*Mincers!L$52*(1+'Cost and Benefit Parameters'!$C$41)^T$5</f>
        <v>928567.17777258088</v>
      </c>
      <c r="U79" s="1">
        <f>Cohort_CF!U78*Mincers!M$52*(1+'Cost and Benefit Parameters'!$C$41)^U$5</f>
        <v>958818.24490637134</v>
      </c>
      <c r="V79" s="1">
        <f>Cohort_CF!V78*Mincers!N$52*(1+'Cost and Benefit Parameters'!$C$41)^V$5</f>
        <v>989460.98327529302</v>
      </c>
      <c r="W79" s="1">
        <f>Cohort_CF!W78*Mincers!O$52*(1+'Cost and Benefit Parameters'!$C$41)^W$5</f>
        <v>1020470.5625808212</v>
      </c>
      <c r="X79" s="1">
        <f>Cohort_CF!X78*Mincers!P$52*(1+'Cost and Benefit Parameters'!$C$41)^X$5</f>
        <v>1051820.6963097127</v>
      </c>
      <c r="Y79" s="1">
        <f>Cohort_CF!Y78*Mincers!Q$52*(1+'Cost and Benefit Parameters'!$C$41)^Y$5</f>
        <v>1083483.6601477789</v>
      </c>
      <c r="Z79" s="1">
        <f>Cohort_CF!Z78*Mincers!R$52*(1+'Cost and Benefit Parameters'!$C$41)^Z$5</f>
        <v>1115430.315342512</v>
      </c>
      <c r="AA79" s="1">
        <f>Cohort_CF!AA78*Mincers!S$52*(1+'Cost and Benefit Parameters'!$C$41)^AA$5</f>
        <v>1147630.1370811111</v>
      </c>
      <c r="AB79" s="1">
        <f>Cohort_CF!AB78*Mincers!T$52*(1+'Cost and Benefit Parameters'!$C$41)^AB$5</f>
        <v>1180051.2479313323</v>
      </c>
      <c r="AC79" s="1">
        <f>Cohort_CF!AC78*Mincers!U$52*(1+'Cost and Benefit Parameters'!$C$41)^AC$5</f>
        <v>1212660.4563722217</v>
      </c>
      <c r="AD79" s="1">
        <f>Cohort_CF!AD78*Mincers!V$52*(1+'Cost and Benefit Parameters'!$C$41)^AD$5</f>
        <v>1245423.3004210796</v>
      </c>
      <c r="AE79" s="1">
        <f>Cohort_CF!AE78*Mincers!W$52*(1+'Cost and Benefit Parameters'!$C$41)^AE$5</f>
        <v>1278304.0963413778</v>
      </c>
      <c r="AF79" s="1">
        <f>Cohort_CF!AF78*Mincers!X$52*(1+'Cost and Benefit Parameters'!$C$41)^AF$5</f>
        <v>1311265.9923943914</v>
      </c>
      <c r="AG79" s="1">
        <f>Cohort_CF!AG78*Mincers!Y$52*(1+'Cost and Benefit Parameters'!$C$41)^AG$5</f>
        <v>1344271.0275747261</v>
      </c>
      <c r="AH79" s="1">
        <f>Cohort_CF!AH78*Mincers!Z$52*(1+'Cost and Benefit Parameters'!$C$41)^AH$5</f>
        <v>1377280.1952472595</v>
      </c>
      <c r="AI79" s="1">
        <f>Cohort_CF!AI78*Mincers!AA$52*(1+'Cost and Benefit Parameters'!$C$41)^AI$5</f>
        <v>1410253.511579959</v>
      </c>
      <c r="AJ79" s="1">
        <f>Cohort_CF!AJ78*Mincers!AB$52*(1+'Cost and Benefit Parameters'!$C$41)^AJ$5</f>
        <v>1443150.0886438889</v>
      </c>
      <c r="AK79" s="1">
        <f>Cohort_CF!AK78*Mincers!AC$52*(1+'Cost and Benefit Parameters'!$C$41)^AK$5</f>
        <v>1475928.2120288969</v>
      </c>
      <c r="AL79" s="1">
        <f>Cohort_CF!AL78*Mincers!AD$52*(1+'Cost and Benefit Parameters'!$C$41)^AL$5</f>
        <v>1508545.4228003796</v>
      </c>
      <c r="AM79" s="1">
        <f>Cohort_CF!AM78*Mincers!AE$52*(1+'Cost and Benefit Parameters'!$C$41)^AM$5</f>
        <v>1540958.6036001744</v>
      </c>
      <c r="AN79" s="1">
        <f>Cohort_CF!AN78*Mincers!AF$52*(1+'Cost and Benefit Parameters'!$C$41)^AN$5</f>
        <v>1573124.0686723161</v>
      </c>
      <c r="AO79" s="1">
        <f>Cohort_CF!AO78*Mincers!AG$52*(1+'Cost and Benefit Parameters'!$C$41)^AO$5</f>
        <v>1604997.6575730308</v>
      </c>
      <c r="AP79" s="1">
        <f>Cohort_CF!AP78*Mincers!AH$52*(1+'Cost and Benefit Parameters'!$C$41)^AP$5</f>
        <v>1636534.832303243</v>
      </c>
      <c r="AQ79" s="1">
        <f>Cohort_CF!AQ78*Mincers!AI$52*(1+'Cost and Benefit Parameters'!$C$41)^AQ$5</f>
        <v>1667690.777582044</v>
      </c>
      <c r="AR79" s="1">
        <f>Cohort_CF!AR78*Mincers!AJ$52*(1+'Cost and Benefit Parameters'!$C$41)^AR$5</f>
        <v>1698420.5039602481</v>
      </c>
      <c r="AS79" s="1">
        <f>Cohort_CF!AS78*Mincers!AK$52*(1+'Cost and Benefit Parameters'!$C$41)^AS$5</f>
        <v>1728678.9534552987</v>
      </c>
      <c r="AT79" s="1">
        <f>Cohort_CF!AT78*Mincers!AL$52*(1+'Cost and Benefit Parameters'!$C$41)^AT$5</f>
        <v>1758421.107371853</v>
      </c>
      <c r="AU79" s="1">
        <f>Cohort_CF!AU78*Mincers!AM$52*(1+'Cost and Benefit Parameters'!$C$41)^AU$5</f>
        <v>1787602.0959568019</v>
      </c>
      <c r="AV79" s="1">
        <f>Cohort_CF!AV78*Mincers!AN$52*(1+'Cost and Benefit Parameters'!$C$41)^AV$5</f>
        <v>1816177.3095234653</v>
      </c>
      <c r="AW79" s="1">
        <f>Cohort_CF!AW78*Mincers!AO$52*(1+'Cost and Benefit Parameters'!$C$41)^AW$5</f>
        <v>1844102.510666915</v>
      </c>
      <c r="AX79" s="1">
        <f>Cohort_CF!AX78*Mincers!AP$52*(1+'Cost and Benefit Parameters'!$C$41)^AX$5</f>
        <v>1871333.9471816232</v>
      </c>
      <c r="AY79" s="1" t="str">
        <f>IF(AW56="","",'Cost and Benefit Parameters'!$J$30)</f>
        <v/>
      </c>
      <c r="AZ79" s="1" t="str">
        <f>IF(AX56="","",'Cost and Benefit Parameters'!$J$30)</f>
        <v/>
      </c>
      <c r="BA79" s="1" t="str">
        <f>IF(AY56="","",'Cost and Benefit Parameters'!$J$30)</f>
        <v/>
      </c>
      <c r="BB79" s="1" t="str">
        <f>IF(AZ56="","",'Cost and Benefit Parameters'!$J$30)</f>
        <v/>
      </c>
      <c r="BC79" s="1" t="str">
        <f>IF(BA56="","",'Cost and Benefit Parameters'!$J$30)</f>
        <v/>
      </c>
      <c r="BD79" s="1" t="str">
        <f>IF(BB56="","",'Cost and Benefit Parameters'!$J$30)</f>
        <v/>
      </c>
      <c r="BE79" s="1" t="str">
        <f>IF(BC56="","",'Cost and Benefit Parameters'!$J$30)</f>
        <v/>
      </c>
      <c r="BF79" s="1" t="str">
        <f>IF(BD56="","",'Cost and Benefit Parameters'!$J$30)</f>
        <v/>
      </c>
      <c r="BG79" s="1" t="str">
        <f>IF(BE56="","",'Cost and Benefit Parameters'!$J$30)</f>
        <v/>
      </c>
      <c r="BH79" s="1" t="str">
        <f>IF(BF56="","",'Cost and Benefit Parameters'!$J$30)</f>
        <v/>
      </c>
      <c r="BI79" s="1" t="str">
        <f>IF(BG56="","",'Cost and Benefit Parameters'!$J$30)</f>
        <v/>
      </c>
      <c r="BJ79" s="1" t="str">
        <f>IF(BH56="","",'Cost and Benefit Parameters'!$J$30)</f>
        <v/>
      </c>
      <c r="BK79" s="1" t="str">
        <f>IF(BI56="","",'Cost and Benefit Parameters'!$J$30)</f>
        <v/>
      </c>
      <c r="BL79" s="1" t="str">
        <f>IF(BJ56="","",'Cost and Benefit Parameters'!$J$30)</f>
        <v/>
      </c>
      <c r="BM79" s="1" t="str">
        <f>IF(BK56="","",'Cost and Benefit Parameters'!$J$30)</f>
        <v/>
      </c>
      <c r="BN79" s="1" t="str">
        <f>IF(BL56="","",'Cost and Benefit Parameters'!$J$30)</f>
        <v/>
      </c>
    </row>
    <row r="80" spans="1:72" x14ac:dyDescent="0.55000000000000004">
      <c r="A80" s="642"/>
      <c r="B80" t="s">
        <v>471</v>
      </c>
      <c r="H80" s="1" t="str">
        <f>IF(F57="","",'Cost and Benefit Parameters'!$J$30)</f>
        <v/>
      </c>
      <c r="I80" s="1" t="str">
        <f>IF(G57="","",'Cost and Benefit Parameters'!$J$30)</f>
        <v/>
      </c>
      <c r="J80" s="1" t="str">
        <f>IF(H57="","",'Cost and Benefit Parameters'!$J$30)</f>
        <v/>
      </c>
      <c r="K80" s="1" t="str">
        <f>IF(I57="","",'Cost and Benefit Parameters'!$J$30)</f>
        <v/>
      </c>
      <c r="L80" s="1">
        <f>Cohort_CF!L79*Mincers!C$52*(1+'Cost and Benefit Parameters'!$C$41)^L$5</f>
        <v>691713.81718835619</v>
      </c>
      <c r="M80" s="1">
        <f>Cohort_CF!M79*Mincers!D$52*(1+'Cost and Benefit Parameters'!$C$41)^M$5</f>
        <v>718546.99705899938</v>
      </c>
      <c r="N80" s="1">
        <f>Cohort_CF!N79*Mincers!E$52*(1+'Cost and Benefit Parameters'!$C$41)^N$5</f>
        <v>745973.37974959449</v>
      </c>
      <c r="O80" s="1">
        <f>Cohort_CF!O79*Mincers!F$52*(1+'Cost and Benefit Parameters'!$C$41)^O$5</f>
        <v>773982.07764702977</v>
      </c>
      <c r="P80" s="1">
        <f>Cohort_CF!P79*Mincers!G$52*(1+'Cost and Benefit Parameters'!$C$41)^P$5</f>
        <v>807471.30597437057</v>
      </c>
      <c r="Q80" s="1">
        <f>Cohort_CF!Q79*Mincers!H$52*(1+'Cost and Benefit Parameters'!$C$41)^Q$5</f>
        <v>836282.37258952123</v>
      </c>
      <c r="R80" s="1">
        <f>Cohort_CF!R79*Mincers!I$52*(1+'Cost and Benefit Parameters'!$C$41)^R$5</f>
        <v>865601.91856925981</v>
      </c>
      <c r="S80" s="1">
        <f>Cohort_CF!S79*Mincers!J$52*(1+'Cost and Benefit Parameters'!$C$41)^S$5</f>
        <v>895411.98141516279</v>
      </c>
      <c r="T80" s="1">
        <f>Cohort_CF!T79*Mincers!K$52*(1+'Cost and Benefit Parameters'!$C$41)^T$5</f>
        <v>925693.07667985547</v>
      </c>
      <c r="U80" s="1">
        <f>Cohort_CF!U79*Mincers!L$52*(1+'Cost and Benefit Parameters'!$C$41)^U$5</f>
        <v>956424.1931057584</v>
      </c>
      <c r="V80" s="1">
        <f>Cohort_CF!V79*Mincers!M$52*(1+'Cost and Benefit Parameters'!$C$41)^V$5</f>
        <v>987582.79225356237</v>
      </c>
      <c r="W80" s="1">
        <f>Cohort_CF!W79*Mincers!N$52*(1+'Cost and Benefit Parameters'!$C$41)^W$5</f>
        <v>1019144.8127735518</v>
      </c>
      <c r="X80" s="1">
        <f>Cohort_CF!X79*Mincers!O$52*(1+'Cost and Benefit Parameters'!$C$41)^X$5</f>
        <v>1051084.6794582459</v>
      </c>
      <c r="Y80" s="1">
        <f>Cohort_CF!Y79*Mincers!P$52*(1+'Cost and Benefit Parameters'!$C$41)^Y$5</f>
        <v>1083375.3171990041</v>
      </c>
      <c r="Z80" s="1">
        <f>Cohort_CF!Z79*Mincers!Q$52*(1+'Cost and Benefit Parameters'!$C$41)^Z$5</f>
        <v>1115988.1699522124</v>
      </c>
      <c r="AA80" s="1">
        <f>Cohort_CF!AA79*Mincers!R$52*(1+'Cost and Benefit Parameters'!$C$41)^AA$5</f>
        <v>1148893.2248027872</v>
      </c>
      <c r="AB80" s="1">
        <f>Cohort_CF!AB79*Mincers!S$52*(1+'Cost and Benefit Parameters'!$C$41)^AB$5</f>
        <v>1182059.0411935446</v>
      </c>
      <c r="AC80" s="1">
        <f>Cohort_CF!AC79*Mincers!T$52*(1+'Cost and Benefit Parameters'!$C$41)^AC$5</f>
        <v>1215452.7853692726</v>
      </c>
      <c r="AD80" s="1">
        <f>Cohort_CF!AD79*Mincers!U$52*(1+'Cost and Benefit Parameters'!$C$41)^AD$5</f>
        <v>1249040.2700633882</v>
      </c>
      <c r="AE80" s="1">
        <f>Cohort_CF!AE79*Mincers!V$52*(1+'Cost and Benefit Parameters'!$C$41)^AE$5</f>
        <v>1282785.9994337121</v>
      </c>
      <c r="AF80" s="1">
        <f>Cohort_CF!AF79*Mincers!W$52*(1+'Cost and Benefit Parameters'!$C$41)^AF$5</f>
        <v>1316653.2192316193</v>
      </c>
      <c r="AG80" s="1">
        <f>Cohort_CF!AG79*Mincers!X$52*(1+'Cost and Benefit Parameters'!$C$41)^AG$5</f>
        <v>1350603.9721662232</v>
      </c>
      <c r="AH80" s="1">
        <f>Cohort_CF!AH79*Mincers!Y$52*(1+'Cost and Benefit Parameters'!$C$41)^AH$5</f>
        <v>1384599.158401968</v>
      </c>
      <c r="AI80" s="1">
        <f>Cohort_CF!AI79*Mincers!Z$52*(1+'Cost and Benefit Parameters'!$C$41)^AI$5</f>
        <v>1418598.601104677</v>
      </c>
      <c r="AJ80" s="1">
        <f>Cohort_CF!AJ79*Mincers!AA$52*(1+'Cost and Benefit Parameters'!$C$41)^AJ$5</f>
        <v>1452561.1169273579</v>
      </c>
      <c r="AK80" s="1">
        <f>Cohort_CF!AK79*Mincers!AB$52*(1+'Cost and Benefit Parameters'!$C$41)^AK$5</f>
        <v>1486444.5913032058</v>
      </c>
      <c r="AL80" s="1">
        <f>Cohort_CF!AL79*Mincers!AC$52*(1+'Cost and Benefit Parameters'!$C$41)^AL$5</f>
        <v>1520206.0583897636</v>
      </c>
      <c r="AM80" s="1">
        <f>Cohort_CF!AM79*Mincers!AD$52*(1+'Cost and Benefit Parameters'!$C$41)^AM$5</f>
        <v>1553801.785484391</v>
      </c>
      <c r="AN80" s="1">
        <f>Cohort_CF!AN79*Mincers!AE$52*(1+'Cost and Benefit Parameters'!$C$41)^AN$5</f>
        <v>1587187.3617081793</v>
      </c>
      <c r="AO80" s="1">
        <f>Cohort_CF!AO79*Mincers!AF$52*(1+'Cost and Benefit Parameters'!$C$41)^AO$5</f>
        <v>1620317.7907324859</v>
      </c>
      <c r="AP80" s="1">
        <f>Cohort_CF!AP79*Mincers!AG$52*(1+'Cost and Benefit Parameters'!$C$41)^AP$5</f>
        <v>1653147.5873002217</v>
      </c>
      <c r="AQ80" s="1">
        <f>Cohort_CF!AQ79*Mincers!AH$52*(1+'Cost and Benefit Parameters'!$C$41)^AQ$5</f>
        <v>1685630.87727234</v>
      </c>
      <c r="AR80" s="1">
        <f>Cohort_CF!AR79*Mincers!AI$52*(1+'Cost and Benefit Parameters'!$C$41)^AR$5</f>
        <v>1717721.5009095054</v>
      </c>
      <c r="AS80" s="1">
        <f>Cohort_CF!AS79*Mincers!AJ$52*(1+'Cost and Benefit Parameters'!$C$41)^AS$5</f>
        <v>1749373.119079056</v>
      </c>
      <c r="AT80" s="1">
        <f>Cohort_CF!AT79*Mincers!AK$52*(1+'Cost and Benefit Parameters'!$C$41)^AT$5</f>
        <v>1780539.3220589573</v>
      </c>
      <c r="AU80" s="1">
        <f>Cohort_CF!AU79*Mincers!AL$52*(1+'Cost and Benefit Parameters'!$C$41)^AU$5</f>
        <v>1811173.7405930087</v>
      </c>
      <c r="AV80" s="1">
        <f>Cohort_CF!AV79*Mincers!AM$52*(1+'Cost and Benefit Parameters'!$C$41)^AV$5</f>
        <v>1841230.1588355063</v>
      </c>
      <c r="AW80" s="1">
        <f>Cohort_CF!AW79*Mincers!AN$52*(1+'Cost and Benefit Parameters'!$C$41)^AW$5</f>
        <v>1870662.6288091692</v>
      </c>
      <c r="AX80" s="1">
        <f>Cohort_CF!AX79*Mincers!AO$52*(1+'Cost and Benefit Parameters'!$C$41)^AX$5</f>
        <v>1899425.5859869223</v>
      </c>
      <c r="AY80" s="1">
        <f>Cohort_CF!AY79*Mincers!AP$52*(1+'Cost and Benefit Parameters'!$C$41)^AY$5</f>
        <v>1927473.9655970719</v>
      </c>
      <c r="AZ80" s="1" t="str">
        <f>IF(AX57="","",'Cost and Benefit Parameters'!$J$30)</f>
        <v/>
      </c>
      <c r="BA80" s="1" t="str">
        <f>IF(AY57="","",'Cost and Benefit Parameters'!$J$30)</f>
        <v/>
      </c>
      <c r="BB80" s="1" t="str">
        <f>IF(AZ57="","",'Cost and Benefit Parameters'!$J$30)</f>
        <v/>
      </c>
      <c r="BC80" s="1" t="str">
        <f>IF(BA57="","",'Cost and Benefit Parameters'!$J$30)</f>
        <v/>
      </c>
      <c r="BD80" s="1" t="str">
        <f>IF(BB57="","",'Cost and Benefit Parameters'!$J$30)</f>
        <v/>
      </c>
      <c r="BE80" s="1" t="str">
        <f>IF(BC57="","",'Cost and Benefit Parameters'!$J$30)</f>
        <v/>
      </c>
      <c r="BF80" s="1" t="str">
        <f>IF(BD57="","",'Cost and Benefit Parameters'!$J$30)</f>
        <v/>
      </c>
      <c r="BG80" s="1" t="str">
        <f>IF(BE57="","",'Cost and Benefit Parameters'!$J$30)</f>
        <v/>
      </c>
      <c r="BH80" s="1" t="str">
        <f>IF(BF57="","",'Cost and Benefit Parameters'!$J$30)</f>
        <v/>
      </c>
      <c r="BI80" s="1" t="str">
        <f>IF(BG57="","",'Cost and Benefit Parameters'!$J$30)</f>
        <v/>
      </c>
      <c r="BJ80" s="1" t="str">
        <f>IF(BH57="","",'Cost and Benefit Parameters'!$J$30)</f>
        <v/>
      </c>
      <c r="BK80" s="1" t="str">
        <f>IF(BI57="","",'Cost and Benefit Parameters'!$J$30)</f>
        <v/>
      </c>
      <c r="BL80" s="1" t="str">
        <f>IF(BJ57="","",'Cost and Benefit Parameters'!$J$30)</f>
        <v/>
      </c>
      <c r="BM80" s="1" t="str">
        <f>IF(BK57="","",'Cost and Benefit Parameters'!$J$30)</f>
        <v/>
      </c>
      <c r="BN80" s="1" t="str">
        <f>IF(BL57="","",'Cost and Benefit Parameters'!$J$30)</f>
        <v/>
      </c>
    </row>
    <row r="81" spans="1:66" x14ac:dyDescent="0.55000000000000004">
      <c r="A81" s="642"/>
      <c r="B81" t="s">
        <v>472</v>
      </c>
      <c r="H81" s="1" t="str">
        <f>IF(F58="","",'Cost and Benefit Parameters'!$J$30)</f>
        <v/>
      </c>
      <c r="I81" s="1" t="str">
        <f>IF(G58="","",'Cost and Benefit Parameters'!$J$30)</f>
        <v/>
      </c>
      <c r="J81" s="1" t="str">
        <f>IF(H58="","",'Cost and Benefit Parameters'!$J$30)</f>
        <v/>
      </c>
      <c r="K81" s="1" t="str">
        <f>IF(I58="","",'Cost and Benefit Parameters'!$J$30)</f>
        <v/>
      </c>
      <c r="L81" s="1" t="str">
        <f>IF(J58="","",'Cost and Benefit Parameters'!$J$30)</f>
        <v/>
      </c>
      <c r="M81" s="1">
        <f>Cohort_CF!M80*Mincers!C$52*(1+'Cost and Benefit Parameters'!$C$41)^M$5</f>
        <v>712465.2317040069</v>
      </c>
      <c r="N81" s="1">
        <f>Cohort_CF!N80*Mincers!D$52*(1+'Cost and Benefit Parameters'!$C$41)^N$5</f>
        <v>740103.40697076928</v>
      </c>
      <c r="O81" s="1">
        <f>Cohort_CF!O80*Mincers!E$52*(1+'Cost and Benefit Parameters'!$C$41)^O$5</f>
        <v>768352.58114208234</v>
      </c>
      <c r="P81" s="1">
        <f>Cohort_CF!P80*Mincers!F$52*(1+'Cost and Benefit Parameters'!$C$41)^P$5</f>
        <v>797201.5399764406</v>
      </c>
      <c r="Q81" s="1">
        <f>Cohort_CF!Q80*Mincers!G$52*(1+'Cost and Benefit Parameters'!$C$41)^Q$5</f>
        <v>831695.4451536017</v>
      </c>
      <c r="R81" s="1">
        <f>Cohort_CF!R80*Mincers!H$52*(1+'Cost and Benefit Parameters'!$C$41)^R$5</f>
        <v>861370.84376720677</v>
      </c>
      <c r="S81" s="1">
        <f>Cohort_CF!S80*Mincers!I$52*(1+'Cost and Benefit Parameters'!$C$41)^S$5</f>
        <v>891569.97612633754</v>
      </c>
      <c r="T81" s="1">
        <f>Cohort_CF!T80*Mincers!J$52*(1+'Cost and Benefit Parameters'!$C$41)^T$5</f>
        <v>922274.34085761779</v>
      </c>
      <c r="U81" s="1">
        <f>Cohort_CF!U80*Mincers!K$52*(1+'Cost and Benefit Parameters'!$C$41)^U$5</f>
        <v>953463.86898025114</v>
      </c>
      <c r="V81" s="1">
        <f>Cohort_CF!V80*Mincers!L$52*(1+'Cost and Benefit Parameters'!$C$41)^V$5</f>
        <v>985116.91889893101</v>
      </c>
      <c r="W81" s="1">
        <f>Cohort_CF!W80*Mincers!M$52*(1+'Cost and Benefit Parameters'!$C$41)^W$5</f>
        <v>1017210.2760211691</v>
      </c>
      <c r="X81" s="1">
        <f>Cohort_CF!X80*Mincers!N$52*(1+'Cost and Benefit Parameters'!$C$41)^X$5</f>
        <v>1049719.1571567585</v>
      </c>
      <c r="Y81" s="1">
        <f>Cohort_CF!Y80*Mincers!O$52*(1+'Cost and Benefit Parameters'!$C$41)^Y$5</f>
        <v>1082617.2198419932</v>
      </c>
      <c r="Z81" s="1">
        <f>Cohort_CF!Z80*Mincers!P$52*(1+'Cost and Benefit Parameters'!$C$41)^Z$5</f>
        <v>1115876.5767149741</v>
      </c>
      <c r="AA81" s="1">
        <f>Cohort_CF!AA80*Mincers!Q$52*(1+'Cost and Benefit Parameters'!$C$41)^AA$5</f>
        <v>1149467.8150507784</v>
      </c>
      <c r="AB81" s="1">
        <f>Cohort_CF!AB80*Mincers!R$52*(1+'Cost and Benefit Parameters'!$C$41)^AB$5</f>
        <v>1183360.0215468709</v>
      </c>
      <c r="AC81" s="1">
        <f>Cohort_CF!AC80*Mincers!S$52*(1+'Cost and Benefit Parameters'!$C$41)^AC$5</f>
        <v>1217520.812429351</v>
      </c>
      <c r="AD81" s="1">
        <f>Cohort_CF!AD80*Mincers!T$52*(1+'Cost and Benefit Parameters'!$C$41)^AD$5</f>
        <v>1251916.3689303505</v>
      </c>
      <c r="AE81" s="1">
        <f>Cohort_CF!AE80*Mincers!U$52*(1+'Cost and Benefit Parameters'!$C$41)^AE$5</f>
        <v>1286511.4781652896</v>
      </c>
      <c r="AF81" s="1">
        <f>Cohort_CF!AF80*Mincers!V$52*(1+'Cost and Benefit Parameters'!$C$41)^AF$5</f>
        <v>1321269.5794167237</v>
      </c>
      <c r="AG81" s="1">
        <f>Cohort_CF!AG80*Mincers!W$52*(1+'Cost and Benefit Parameters'!$C$41)^AG$5</f>
        <v>1356152.8158085677</v>
      </c>
      <c r="AH81" s="1">
        <f>Cohort_CF!AH80*Mincers!X$52*(1+'Cost and Benefit Parameters'!$C$41)^AH$5</f>
        <v>1391122.0913312098</v>
      </c>
      <c r="AI81" s="1">
        <f>Cohort_CF!AI80*Mincers!Y$52*(1+'Cost and Benefit Parameters'!$C$41)^AI$5</f>
        <v>1426137.1331540267</v>
      </c>
      <c r="AJ81" s="1">
        <f>Cohort_CF!AJ80*Mincers!Z$52*(1+'Cost and Benefit Parameters'!$C$41)^AJ$5</f>
        <v>1461156.5591378175</v>
      </c>
      <c r="AK81" s="1">
        <f>Cohort_CF!AK80*Mincers!AA$52*(1+'Cost and Benefit Parameters'!$C$41)^AK$5</f>
        <v>1496137.9504351788</v>
      </c>
      <c r="AL81" s="1">
        <f>Cohort_CF!AL80*Mincers!AB$52*(1+'Cost and Benefit Parameters'!$C$41)^AL$5</f>
        <v>1531037.9290423018</v>
      </c>
      <c r="AM81" s="1">
        <f>Cohort_CF!AM80*Mincers!AC$52*(1+'Cost and Benefit Parameters'!$C$41)^AM$5</f>
        <v>1565812.2401414565</v>
      </c>
      <c r="AN81" s="1">
        <f>Cohort_CF!AN80*Mincers!AD$52*(1+'Cost and Benefit Parameters'!$C$41)^AN$5</f>
        <v>1600415.8390489225</v>
      </c>
      <c r="AO81" s="1">
        <f>Cohort_CF!AO80*Mincers!AE$52*(1+'Cost and Benefit Parameters'!$C$41)^AO$5</f>
        <v>1634802.9825594248</v>
      </c>
      <c r="AP81" s="1">
        <f>Cohort_CF!AP80*Mincers!AF$52*(1+'Cost and Benefit Parameters'!$C$41)^AP$5</f>
        <v>1668927.3244544603</v>
      </c>
      <c r="AQ81" s="1">
        <f>Cohort_CF!AQ80*Mincers!AG$52*(1+'Cost and Benefit Parameters'!$C$41)^AQ$5</f>
        <v>1702742.0149192282</v>
      </c>
      <c r="AR81" s="1">
        <f>Cohort_CF!AR80*Mincers!AH$52*(1+'Cost and Benefit Parameters'!$C$41)^AR$5</f>
        <v>1736199.8035905103</v>
      </c>
      <c r="AS81" s="1">
        <f>Cohort_CF!AS80*Mincers!AI$52*(1+'Cost and Benefit Parameters'!$C$41)^AS$5</f>
        <v>1769253.1459367906</v>
      </c>
      <c r="AT81" s="1">
        <f>Cohort_CF!AT80*Mincers!AJ$52*(1+'Cost and Benefit Parameters'!$C$41)^AT$5</f>
        <v>1801854.3126514272</v>
      </c>
      <c r="AU81" s="1">
        <f>Cohort_CF!AU80*Mincers!AK$52*(1+'Cost and Benefit Parameters'!$C$41)^AU$5</f>
        <v>1833955.501720726</v>
      </c>
      <c r="AV81" s="1">
        <f>Cohort_CF!AV80*Mincers!AL$52*(1+'Cost and Benefit Parameters'!$C$41)^AV$5</f>
        <v>1865508.952810799</v>
      </c>
      <c r="AW81" s="1">
        <f>Cohort_CF!AW80*Mincers!AM$52*(1+'Cost and Benefit Parameters'!$C$41)^AW$5</f>
        <v>1896467.0636005714</v>
      </c>
      <c r="AX81" s="1">
        <f>Cohort_CF!AX80*Mincers!AN$52*(1+'Cost and Benefit Parameters'!$C$41)^AX$5</f>
        <v>1926782.507673444</v>
      </c>
      <c r="AY81" s="1">
        <f>Cohort_CF!AY80*Mincers!AO$52*(1+'Cost and Benefit Parameters'!$C$41)^AY$5</f>
        <v>1956408.3535665299</v>
      </c>
      <c r="AZ81" s="1">
        <f>Cohort_CF!AZ80*Mincers!AP$52*(1+'Cost and Benefit Parameters'!$C$41)^AZ$5</f>
        <v>1985298.1845649842</v>
      </c>
      <c r="BA81" s="1" t="str">
        <f>IF(AY58="","",'Cost and Benefit Parameters'!$J$30)</f>
        <v/>
      </c>
      <c r="BB81" s="1" t="str">
        <f>IF(AZ58="","",'Cost and Benefit Parameters'!$J$30)</f>
        <v/>
      </c>
      <c r="BC81" s="1" t="str">
        <f>IF(BA58="","",'Cost and Benefit Parameters'!$J$30)</f>
        <v/>
      </c>
      <c r="BD81" s="1" t="str">
        <f>IF(BB58="","",'Cost and Benefit Parameters'!$J$30)</f>
        <v/>
      </c>
      <c r="BE81" s="1" t="str">
        <f>IF(BC58="","",'Cost and Benefit Parameters'!$J$30)</f>
        <v/>
      </c>
      <c r="BF81" s="1" t="str">
        <f>IF(BD58="","",'Cost and Benefit Parameters'!$J$30)</f>
        <v/>
      </c>
      <c r="BG81" s="1" t="str">
        <f>IF(BE58="","",'Cost and Benefit Parameters'!$J$30)</f>
        <v/>
      </c>
      <c r="BH81" s="1" t="str">
        <f>IF(BF58="","",'Cost and Benefit Parameters'!$J$30)</f>
        <v/>
      </c>
      <c r="BI81" s="1" t="str">
        <f>IF(BG58="","",'Cost and Benefit Parameters'!$J$30)</f>
        <v/>
      </c>
      <c r="BJ81" s="1" t="str">
        <f>IF(BH58="","",'Cost and Benefit Parameters'!$J$30)</f>
        <v/>
      </c>
      <c r="BK81" s="1" t="str">
        <f>IF(BI58="","",'Cost and Benefit Parameters'!$J$30)</f>
        <v/>
      </c>
      <c r="BL81" s="1" t="str">
        <f>IF(BJ58="","",'Cost and Benefit Parameters'!$J$30)</f>
        <v/>
      </c>
      <c r="BM81" s="1" t="str">
        <f>IF(BK58="","",'Cost and Benefit Parameters'!$J$30)</f>
        <v/>
      </c>
      <c r="BN81" s="1" t="str">
        <f>IF(BL58="","",'Cost and Benefit Parameters'!$J$30)</f>
        <v/>
      </c>
    </row>
    <row r="82" spans="1:66" x14ac:dyDescent="0.55000000000000004">
      <c r="A82" s="642"/>
      <c r="B82" t="s">
        <v>473</v>
      </c>
      <c r="H82" s="1" t="str">
        <f>IF(F59="","",'Cost and Benefit Parameters'!$J$30)</f>
        <v/>
      </c>
      <c r="I82" s="1" t="str">
        <f>IF(G59="","",'Cost and Benefit Parameters'!$J$30)</f>
        <v/>
      </c>
      <c r="J82" s="1" t="str">
        <f>IF(H59="","",'Cost and Benefit Parameters'!$J$30)</f>
        <v/>
      </c>
      <c r="K82" s="1" t="str">
        <f>IF(I59="","",'Cost and Benefit Parameters'!$J$30)</f>
        <v/>
      </c>
      <c r="L82" s="1" t="str">
        <f>IF(J59="","",'Cost and Benefit Parameters'!$J$30)</f>
        <v/>
      </c>
      <c r="M82" s="1"/>
      <c r="N82" s="1">
        <f>Cohort_CF!N81*Mincers!C$52*(1+'Cost and Benefit Parameters'!$C$41)^N$5</f>
        <v>733839.18865512707</v>
      </c>
      <c r="O82" s="1">
        <f>Cohort_CF!O81*Mincers!D$52*(1+'Cost and Benefit Parameters'!$C$41)^O$5</f>
        <v>762306.50917989237</v>
      </c>
      <c r="P82" s="1">
        <f>Cohort_CF!P81*Mincers!E$52*(1+'Cost and Benefit Parameters'!$C$41)^P$5</f>
        <v>791403.15857634472</v>
      </c>
      <c r="Q82" s="1">
        <f>Cohort_CF!Q81*Mincers!F$52*(1+'Cost and Benefit Parameters'!$C$41)^Q$5</f>
        <v>821117.58617573394</v>
      </c>
      <c r="R82" s="1">
        <f>Cohort_CF!R81*Mincers!G$52*(1+'Cost and Benefit Parameters'!$C$41)^R$5</f>
        <v>856646.30850820965</v>
      </c>
      <c r="S82" s="1">
        <f>Cohort_CF!S81*Mincers!H$52*(1+'Cost and Benefit Parameters'!$C$41)^S$5</f>
        <v>887211.96908022289</v>
      </c>
      <c r="T82" s="1">
        <f>Cohort_CF!T81*Mincers!I$52*(1+'Cost and Benefit Parameters'!$C$41)^T$5</f>
        <v>918317.07541012776</v>
      </c>
      <c r="U82" s="1">
        <f>Cohort_CF!U81*Mincers!J$52*(1+'Cost and Benefit Parameters'!$C$41)^U$5</f>
        <v>949942.57108334638</v>
      </c>
      <c r="V82" s="1">
        <f>Cohort_CF!V81*Mincers!K$52*(1+'Cost and Benefit Parameters'!$C$41)^V$5</f>
        <v>982067.7850496585</v>
      </c>
      <c r="W82" s="1">
        <f>Cohort_CF!W81*Mincers!L$52*(1+'Cost and Benefit Parameters'!$C$41)^W$5</f>
        <v>1014670.4264658989</v>
      </c>
      <c r="X82" s="1">
        <f>Cohort_CF!X81*Mincers!M$52*(1+'Cost and Benefit Parameters'!$C$41)^X$5</f>
        <v>1047726.5843018043</v>
      </c>
      <c r="Y82" s="1">
        <f>Cohort_CF!Y81*Mincers!N$52*(1+'Cost and Benefit Parameters'!$C$41)^Y$5</f>
        <v>1081210.731871461</v>
      </c>
      <c r="Z82" s="1">
        <f>Cohort_CF!Z81*Mincers!O$52*(1+'Cost and Benefit Parameters'!$C$41)^Z$5</f>
        <v>1115095.736437253</v>
      </c>
      <c r="AA82" s="1">
        <f>Cohort_CF!AA81*Mincers!P$52*(1+'Cost and Benefit Parameters'!$C$41)^AA$5</f>
        <v>1149352.8740164232</v>
      </c>
      <c r="AB82" s="1">
        <f>Cohort_CF!AB81*Mincers!Q$52*(1+'Cost and Benefit Parameters'!$C$41)^AB$5</f>
        <v>1183951.849502302</v>
      </c>
      <c r="AC82" s="1">
        <f>Cohort_CF!AC81*Mincers!R$52*(1+'Cost and Benefit Parameters'!$C$41)^AC$5</f>
        <v>1218860.8221932771</v>
      </c>
      <c r="AD82" s="1">
        <f>Cohort_CF!AD81*Mincers!S$52*(1+'Cost and Benefit Parameters'!$C$41)^AD$5</f>
        <v>1254046.4368022312</v>
      </c>
      <c r="AE82" s="1">
        <f>Cohort_CF!AE81*Mincers!T$52*(1+'Cost and Benefit Parameters'!$C$41)^AE$5</f>
        <v>1289473.8599982609</v>
      </c>
      <c r="AF82" s="1">
        <f>Cohort_CF!AF81*Mincers!U$52*(1+'Cost and Benefit Parameters'!$C$41)^AF$5</f>
        <v>1325106.8225102485</v>
      </c>
      <c r="AG82" s="1">
        <f>Cohort_CF!AG81*Mincers!V$52*(1+'Cost and Benefit Parameters'!$C$41)^AG$5</f>
        <v>1360907.6667992251</v>
      </c>
      <c r="AH82" s="1">
        <f>Cohort_CF!AH81*Mincers!W$52*(1+'Cost and Benefit Parameters'!$C$41)^AH$5</f>
        <v>1396837.4002828246</v>
      </c>
      <c r="AI82" s="1">
        <f>Cohort_CF!AI81*Mincers!X$52*(1+'Cost and Benefit Parameters'!$C$41)^AI$5</f>
        <v>1432855.754071146</v>
      </c>
      <c r="AJ82" s="1">
        <f>Cohort_CF!AJ81*Mincers!Y$52*(1+'Cost and Benefit Parameters'!$C$41)^AJ$5</f>
        <v>1468921.2471486474</v>
      </c>
      <c r="AK82" s="1">
        <f>Cohort_CF!AK81*Mincers!Z$52*(1+'Cost and Benefit Parameters'!$C$41)^AK$5</f>
        <v>1504991.2559119521</v>
      </c>
      <c r="AL82" s="1">
        <f>Cohort_CF!AL81*Mincers!AA$52*(1+'Cost and Benefit Parameters'!$C$41)^AL$5</f>
        <v>1541022.088948234</v>
      </c>
      <c r="AM82" s="1">
        <f>Cohort_CF!AM81*Mincers!AB$52*(1+'Cost and Benefit Parameters'!$C$41)^AM$5</f>
        <v>1576969.0669135707</v>
      </c>
      <c r="AN82" s="1">
        <f>Cohort_CF!AN81*Mincers!AC$52*(1+'Cost and Benefit Parameters'!$C$41)^AN$5</f>
        <v>1612786.6073457</v>
      </c>
      <c r="AO82" s="1">
        <f>Cohort_CF!AO81*Mincers!AD$52*(1+'Cost and Benefit Parameters'!$C$41)^AO$5</f>
        <v>1648428.3142203903</v>
      </c>
      <c r="AP82" s="1">
        <f>Cohort_CF!AP81*Mincers!AE$52*(1+'Cost and Benefit Parameters'!$C$41)^AP$5</f>
        <v>1683847.0720362077</v>
      </c>
      <c r="AQ82" s="1">
        <f>Cohort_CF!AQ81*Mincers!AF$52*(1+'Cost and Benefit Parameters'!$C$41)^AQ$5</f>
        <v>1718995.144188094</v>
      </c>
      <c r="AR82" s="1">
        <f>Cohort_CF!AR81*Mincers!AG$52*(1+'Cost and Benefit Parameters'!$C$41)^AR$5</f>
        <v>1753824.275366805</v>
      </c>
      <c r="AS82" s="1">
        <f>Cohort_CF!AS81*Mincers!AH$52*(1+'Cost and Benefit Parameters'!$C$41)^AS$5</f>
        <v>1788285.7976982258</v>
      </c>
      <c r="AT82" s="1">
        <f>Cohort_CF!AT81*Mincers!AI$52*(1+'Cost and Benefit Parameters'!$C$41)^AT$5</f>
        <v>1822330.7403148941</v>
      </c>
      <c r="AU82" s="1">
        <f>Cohort_CF!AU81*Mincers!AJ$52*(1+'Cost and Benefit Parameters'!$C$41)^AU$5</f>
        <v>1855909.9420309702</v>
      </c>
      <c r="AV82" s="1">
        <f>Cohort_CF!AV81*Mincers!AK$52*(1+'Cost and Benefit Parameters'!$C$41)^AV$5</f>
        <v>1888974.1667723481</v>
      </c>
      <c r="AW82" s="1">
        <f>Cohort_CF!AW81*Mincers!AL$52*(1+'Cost and Benefit Parameters'!$C$41)^AW$5</f>
        <v>1921474.2213951228</v>
      </c>
      <c r="AX82" s="1">
        <f>Cohort_CF!AX81*Mincers!AM$52*(1+'Cost and Benefit Parameters'!$C$41)^AX$5</f>
        <v>1953361.0755085882</v>
      </c>
      <c r="AY82" s="1">
        <f>Cohort_CF!AY81*Mincers!AN$52*(1+'Cost and Benefit Parameters'!$C$41)^AY$5</f>
        <v>1984585.9829036472</v>
      </c>
      <c r="AZ82" s="1">
        <f>Cohort_CF!AZ81*Mincers!AO$52*(1+'Cost and Benefit Parameters'!$C$41)^AZ$5</f>
        <v>2015100.6041735257</v>
      </c>
      <c r="BA82" s="1">
        <f>Cohort_CF!BA81*Mincers!AP$52*(1+'Cost and Benefit Parameters'!$C$41)^BA$5</f>
        <v>2044857.1301019338</v>
      </c>
      <c r="BB82" s="1" t="str">
        <f>IF(AZ59="","",'Cost and Benefit Parameters'!$J$30)</f>
        <v/>
      </c>
      <c r="BC82" s="1" t="str">
        <f>IF(BA59="","",'Cost and Benefit Parameters'!$J$30)</f>
        <v/>
      </c>
      <c r="BD82" s="1" t="str">
        <f>IF(BB59="","",'Cost and Benefit Parameters'!$J$30)</f>
        <v/>
      </c>
      <c r="BE82" s="1" t="str">
        <f>IF(BC59="","",'Cost and Benefit Parameters'!$J$30)</f>
        <v/>
      </c>
      <c r="BF82" s="1" t="str">
        <f>IF(BD59="","",'Cost and Benefit Parameters'!$J$30)</f>
        <v/>
      </c>
      <c r="BG82" s="1" t="str">
        <f>IF(BE59="","",'Cost and Benefit Parameters'!$J$30)</f>
        <v/>
      </c>
      <c r="BH82" s="1" t="str">
        <f>IF(BF59="","",'Cost and Benefit Parameters'!$J$30)</f>
        <v/>
      </c>
      <c r="BI82" s="1" t="str">
        <f>IF(BG59="","",'Cost and Benefit Parameters'!$J$30)</f>
        <v/>
      </c>
      <c r="BJ82" s="1" t="str">
        <f>IF(BH59="","",'Cost and Benefit Parameters'!$J$30)</f>
        <v/>
      </c>
      <c r="BK82" s="1" t="str">
        <f>IF(BI59="","",'Cost and Benefit Parameters'!$J$30)</f>
        <v/>
      </c>
      <c r="BL82" s="1" t="str">
        <f>IF(BJ59="","",'Cost and Benefit Parameters'!$J$30)</f>
        <v/>
      </c>
      <c r="BM82" s="1" t="str">
        <f>IF(BK59="","",'Cost and Benefit Parameters'!$J$30)</f>
        <v/>
      </c>
      <c r="BN82" s="1" t="str">
        <f>IF(BL59="","",'Cost and Benefit Parameters'!$J$30)</f>
        <v/>
      </c>
    </row>
    <row r="83" spans="1:66" x14ac:dyDescent="0.55000000000000004">
      <c r="A83" s="642"/>
      <c r="B83" t="s">
        <v>474</v>
      </c>
      <c r="H83" s="1" t="str">
        <f>IF(F60="","",'Cost and Benefit Parameters'!$J$30)</f>
        <v/>
      </c>
      <c r="I83" s="1" t="str">
        <f>IF(G60="","",'Cost and Benefit Parameters'!$J$30)</f>
        <v/>
      </c>
      <c r="J83" s="1" t="str">
        <f>IF(H60="","",'Cost and Benefit Parameters'!$J$30)</f>
        <v/>
      </c>
      <c r="K83" s="1" t="str">
        <f>IF(I60="","",'Cost and Benefit Parameters'!$J$30)</f>
        <v/>
      </c>
      <c r="L83" s="1" t="str">
        <f>IF(J60="","",'Cost and Benefit Parameters'!$J$30)</f>
        <v/>
      </c>
      <c r="M83" s="1" t="str">
        <f>IF(K60="","",'Cost and Benefit Parameters'!$J$30)</f>
        <v/>
      </c>
      <c r="N83" s="1" t="str">
        <f>IF(L60="","",'Cost and Benefit Parameters'!$J$30)</f>
        <v/>
      </c>
      <c r="O83" s="1">
        <f>Cohort_CF!O82*Mincers!C$52*(1+'Cost and Benefit Parameters'!$C$41)^O$5</f>
        <v>755854.36431478092</v>
      </c>
      <c r="P83" s="1">
        <f>Cohort_CF!P82*Mincers!D$52*(1+'Cost and Benefit Parameters'!$C$41)^P$5</f>
        <v>785175.70445528906</v>
      </c>
      <c r="Q83" s="1">
        <f>Cohort_CF!Q82*Mincers!E$52*(1+'Cost and Benefit Parameters'!$C$41)^Q$5</f>
        <v>815145.25333363516</v>
      </c>
      <c r="R83" s="1">
        <f>Cohort_CF!R82*Mincers!F$52*(1+'Cost and Benefit Parameters'!$C$41)^R$5</f>
        <v>845751.11376100581</v>
      </c>
      <c r="S83" s="1">
        <f>Cohort_CF!S82*Mincers!G$52*(1+'Cost and Benefit Parameters'!$C$41)^S$5</f>
        <v>882345.69776345592</v>
      </c>
      <c r="T83" s="1">
        <f>Cohort_CF!T82*Mincers!H$52*(1+'Cost and Benefit Parameters'!$C$41)^T$5</f>
        <v>913828.32815262966</v>
      </c>
      <c r="U83" s="1">
        <f>Cohort_CF!U82*Mincers!I$52*(1+'Cost and Benefit Parameters'!$C$41)^U$5</f>
        <v>945866.5876724316</v>
      </c>
      <c r="V83" s="1">
        <f>Cohort_CF!V82*Mincers!J$52*(1+'Cost and Benefit Parameters'!$C$41)^V$5</f>
        <v>978440.84821584658</v>
      </c>
      <c r="W83" s="1">
        <f>Cohort_CF!W82*Mincers!K$52*(1+'Cost and Benefit Parameters'!$C$41)^W$5</f>
        <v>1011529.8186011483</v>
      </c>
      <c r="X83" s="1">
        <f>Cohort_CF!X82*Mincers!L$52*(1+'Cost and Benefit Parameters'!$C$41)^X$5</f>
        <v>1045110.5392598759</v>
      </c>
      <c r="Y83" s="1">
        <f>Cohort_CF!Y82*Mincers!M$52*(1+'Cost and Benefit Parameters'!$C$41)^Y$5</f>
        <v>1079158.3818308583</v>
      </c>
      <c r="Z83" s="1">
        <f>Cohort_CF!Z82*Mincers!N$52*(1+'Cost and Benefit Parameters'!$C$41)^Z$5</f>
        <v>1113647.053827605</v>
      </c>
      <c r="AA83" s="1">
        <f>Cohort_CF!AA82*Mincers!O$52*(1+'Cost and Benefit Parameters'!$C$41)^AA$5</f>
        <v>1148548.6085303703</v>
      </c>
      <c r="AB83" s="1">
        <f>Cohort_CF!AB82*Mincers!P$52*(1+'Cost and Benefit Parameters'!$C$41)^AB$5</f>
        <v>1183833.4602369161</v>
      </c>
      <c r="AC83" s="1">
        <f>Cohort_CF!AC82*Mincers!Q$52*(1+'Cost and Benefit Parameters'!$C$41)^AC$5</f>
        <v>1219470.4049873711</v>
      </c>
      <c r="AD83" s="1">
        <f>Cohort_CF!AD82*Mincers!R$52*(1+'Cost and Benefit Parameters'!$C$41)^AD$5</f>
        <v>1255426.6468590752</v>
      </c>
      <c r="AE83" s="1">
        <f>Cohort_CF!AE82*Mincers!S$52*(1+'Cost and Benefit Parameters'!$C$41)^AE$5</f>
        <v>1291667.8299062983</v>
      </c>
      <c r="AF83" s="1">
        <f>Cohort_CF!AF82*Mincers!T$52*(1+'Cost and Benefit Parameters'!$C$41)^AF$5</f>
        <v>1328158.0757982091</v>
      </c>
      <c r="AG83" s="1">
        <f>Cohort_CF!AG82*Mincers!U$52*(1+'Cost and Benefit Parameters'!$C$41)^AG$5</f>
        <v>1364860.027185556</v>
      </c>
      <c r="AH83" s="1">
        <f>Cohort_CF!AH82*Mincers!V$52*(1+'Cost and Benefit Parameters'!$C$41)^AH$5</f>
        <v>1401734.8968032019</v>
      </c>
      <c r="AI83" s="1">
        <f>Cohort_CF!AI82*Mincers!W$52*(1+'Cost and Benefit Parameters'!$C$41)^AI$5</f>
        <v>1438742.5222913092</v>
      </c>
      <c r="AJ83" s="1">
        <f>Cohort_CF!AJ82*Mincers!X$52*(1+'Cost and Benefit Parameters'!$C$41)^AJ$5</f>
        <v>1475841.4266932805</v>
      </c>
      <c r="AK83" s="1">
        <f>Cohort_CF!AK82*Mincers!Y$52*(1+'Cost and Benefit Parameters'!$C$41)^AK$5</f>
        <v>1512988.8845631073</v>
      </c>
      <c r="AL83" s="1">
        <f>Cohort_CF!AL82*Mincers!Z$52*(1+'Cost and Benefit Parameters'!$C$41)^AL$5</f>
        <v>1550140.9935893104</v>
      </c>
      <c r="AM83" s="1">
        <f>Cohort_CF!AM82*Mincers!AA$52*(1+'Cost and Benefit Parameters'!$C$41)^AM$5</f>
        <v>1587252.751616681</v>
      </c>
      <c r="AN83" s="1">
        <f>Cohort_CF!AN82*Mincers!AB$52*(1+'Cost and Benefit Parameters'!$C$41)^AN$5</f>
        <v>1624278.1389209777</v>
      </c>
      <c r="AO83" s="1">
        <f>Cohort_CF!AO82*Mincers!AC$52*(1+'Cost and Benefit Parameters'!$C$41)^AO$5</f>
        <v>1661170.2055660712</v>
      </c>
      <c r="AP83" s="1">
        <f>Cohort_CF!AP82*Mincers!AD$52*(1+'Cost and Benefit Parameters'!$C$41)^AP$5</f>
        <v>1697881.1636470021</v>
      </c>
      <c r="AQ83" s="1">
        <f>Cohort_CF!AQ82*Mincers!AE$52*(1+'Cost and Benefit Parameters'!$C$41)^AQ$5</f>
        <v>1734362.4841972936</v>
      </c>
      <c r="AR83" s="1">
        <f>Cohort_CF!AR82*Mincers!AF$52*(1+'Cost and Benefit Parameters'!$C$41)^AR$5</f>
        <v>1770564.9985137368</v>
      </c>
      <c r="AS83" s="1">
        <f>Cohort_CF!AS82*Mincers!AG$52*(1+'Cost and Benefit Parameters'!$C$41)^AS$5</f>
        <v>1806439.0036278095</v>
      </c>
      <c r="AT83" s="1">
        <f>Cohort_CF!AT82*Mincers!AH$52*(1+'Cost and Benefit Parameters'!$C$41)^AT$5</f>
        <v>1841934.3716291722</v>
      </c>
      <c r="AU83" s="1">
        <f>Cohort_CF!AU82*Mincers!AI$52*(1+'Cost and Benefit Parameters'!$C$41)^AU$5</f>
        <v>1877000.6625243411</v>
      </c>
      <c r="AV83" s="1">
        <f>Cohort_CF!AV82*Mincers!AJ$52*(1+'Cost and Benefit Parameters'!$C$41)^AV$5</f>
        <v>1911587.2402918993</v>
      </c>
      <c r="AW83" s="1">
        <f>Cohort_CF!AW82*Mincers!AK$52*(1+'Cost and Benefit Parameters'!$C$41)^AW$5</f>
        <v>1945643.3917755184</v>
      </c>
      <c r="AX83" s="1">
        <f>Cohort_CF!AX82*Mincers!AL$52*(1+'Cost and Benefit Parameters'!$C$41)^AX$5</f>
        <v>1979118.4480369764</v>
      </c>
      <c r="AY83" s="1">
        <f>Cohort_CF!AY82*Mincers!AM$52*(1+'Cost and Benefit Parameters'!$C$41)^AY$5</f>
        <v>2011961.9077738458</v>
      </c>
      <c r="AZ83" s="1">
        <f>Cohort_CF!AZ82*Mincers!AN$52*(1+'Cost and Benefit Parameters'!$C$41)^AZ$5</f>
        <v>2044123.5623907568</v>
      </c>
      <c r="BA83" s="1">
        <f>Cohort_CF!BA82*Mincers!AO$52*(1+'Cost and Benefit Parameters'!$C$41)^BA$5</f>
        <v>2075553.6222987317</v>
      </c>
      <c r="BB83" s="1">
        <f>Cohort_CF!BB82*Mincers!AP$52*(1+'Cost and Benefit Parameters'!$C$41)^BB$5</f>
        <v>2106202.8440049915</v>
      </c>
      <c r="BC83" s="1" t="str">
        <f>IF(BA60="","",'Cost and Benefit Parameters'!$J$30)</f>
        <v/>
      </c>
      <c r="BD83" s="1" t="str">
        <f>IF(BB60="","",'Cost and Benefit Parameters'!$J$30)</f>
        <v/>
      </c>
      <c r="BE83" s="1" t="str">
        <f>IF(BC60="","",'Cost and Benefit Parameters'!$J$30)</f>
        <v/>
      </c>
      <c r="BF83" s="1" t="str">
        <f>IF(BD60="","",'Cost and Benefit Parameters'!$J$30)</f>
        <v/>
      </c>
      <c r="BG83" s="1" t="str">
        <f>IF(BE60="","",'Cost and Benefit Parameters'!$J$30)</f>
        <v/>
      </c>
      <c r="BH83" s="1" t="str">
        <f>IF(BF60="","",'Cost and Benefit Parameters'!$J$30)</f>
        <v/>
      </c>
      <c r="BI83" s="1" t="str">
        <f>IF(BG60="","",'Cost and Benefit Parameters'!$J$30)</f>
        <v/>
      </c>
      <c r="BJ83" s="1" t="str">
        <f>IF(BH60="","",'Cost and Benefit Parameters'!$J$30)</f>
        <v/>
      </c>
      <c r="BK83" s="1" t="str">
        <f>IF(BI60="","",'Cost and Benefit Parameters'!$J$30)</f>
        <v/>
      </c>
      <c r="BL83" s="1" t="str">
        <f>IF(BJ60="","",'Cost and Benefit Parameters'!$J$30)</f>
        <v/>
      </c>
      <c r="BM83" s="1" t="str">
        <f>IF(BK60="","",'Cost and Benefit Parameters'!$J$30)</f>
        <v/>
      </c>
      <c r="BN83" s="1" t="str">
        <f>IF(BL60="","",'Cost and Benefit Parameters'!$J$30)</f>
        <v/>
      </c>
    </row>
    <row r="84" spans="1:66" x14ac:dyDescent="0.55000000000000004">
      <c r="A84" s="642"/>
      <c r="B84" t="s">
        <v>475</v>
      </c>
      <c r="H84" s="1" t="str">
        <f>IF(F61="","",'Cost and Benefit Parameters'!$J$30)</f>
        <v/>
      </c>
      <c r="I84" s="1" t="str">
        <f>IF(G61="","",'Cost and Benefit Parameters'!$J$30)</f>
        <v/>
      </c>
      <c r="J84" s="1" t="str">
        <f>IF(H61="","",'Cost and Benefit Parameters'!$J$30)</f>
        <v/>
      </c>
      <c r="K84" s="1" t="str">
        <f>IF(I61="","",'Cost and Benefit Parameters'!$J$30)</f>
        <v/>
      </c>
      <c r="L84" s="1" t="str">
        <f>IF(J61="","",'Cost and Benefit Parameters'!$J$30)</f>
        <v/>
      </c>
      <c r="M84" s="1" t="str">
        <f>IF(K61="","",'Cost and Benefit Parameters'!$J$30)</f>
        <v/>
      </c>
      <c r="N84" s="1" t="str">
        <f>IF(L61="","",'Cost and Benefit Parameters'!$J$30)</f>
        <v/>
      </c>
      <c r="O84" s="1" t="str">
        <f>IF(M61="","",'Cost and Benefit Parameters'!$J$30)</f>
        <v/>
      </c>
      <c r="P84" s="1">
        <f>Cohort_CF!P83*Mincers!C$52*(1+'Cost and Benefit Parameters'!$C$41)^P$5</f>
        <v>778529.99524422432</v>
      </c>
      <c r="Q84" s="1">
        <f>Cohort_CF!Q83*Mincers!D$52*(1+'Cost and Benefit Parameters'!$C$41)^Q$5</f>
        <v>808730.97558894777</v>
      </c>
      <c r="R84" s="1">
        <f>Cohort_CF!R83*Mincers!E$52*(1+'Cost and Benefit Parameters'!$C$41)^R$5</f>
        <v>839599.61093364411</v>
      </c>
      <c r="S84" s="1">
        <f>Cohort_CF!S83*Mincers!F$52*(1+'Cost and Benefit Parameters'!$C$41)^S$5</f>
        <v>871123.6471738359</v>
      </c>
      <c r="T84" s="1">
        <f>Cohort_CF!T83*Mincers!G$52*(1+'Cost and Benefit Parameters'!$C$41)^T$5</f>
        <v>908816.06869635964</v>
      </c>
      <c r="U84" s="1">
        <f>Cohort_CF!U83*Mincers!H$52*(1+'Cost and Benefit Parameters'!$C$41)^U$5</f>
        <v>941243.17799720867</v>
      </c>
      <c r="V84" s="1">
        <f>Cohort_CF!V83*Mincers!I$52*(1+'Cost and Benefit Parameters'!$C$41)^V$5</f>
        <v>974242.58530260436</v>
      </c>
      <c r="W84" s="1">
        <f>Cohort_CF!W83*Mincers!J$52*(1+'Cost and Benefit Parameters'!$C$41)^W$5</f>
        <v>1007794.073662322</v>
      </c>
      <c r="X84" s="1">
        <f>Cohort_CF!X83*Mincers!K$52*(1+'Cost and Benefit Parameters'!$C$41)^X$5</f>
        <v>1041875.7131591828</v>
      </c>
      <c r="Y84" s="1">
        <f>Cohort_CF!Y83*Mincers!L$52*(1+'Cost and Benefit Parameters'!$C$41)^Y$5</f>
        <v>1076463.8554376722</v>
      </c>
      <c r="Z84" s="1">
        <f>Cohort_CF!Z83*Mincers!M$52*(1+'Cost and Benefit Parameters'!$C$41)^Z$5</f>
        <v>1111533.1332857842</v>
      </c>
      <c r="AA84" s="1">
        <f>Cohort_CF!AA83*Mincers!N$52*(1+'Cost and Benefit Parameters'!$C$41)^AA$5</f>
        <v>1147056.465442433</v>
      </c>
      <c r="AB84" s="1">
        <f>Cohort_CF!AB83*Mincers!O$52*(1+'Cost and Benefit Parameters'!$C$41)^AB$5</f>
        <v>1183005.0667862815</v>
      </c>
      <c r="AC84" s="1">
        <f>Cohort_CF!AC83*Mincers!P$52*(1+'Cost and Benefit Parameters'!$C$41)^AC$5</f>
        <v>1219348.4640440235</v>
      </c>
      <c r="AD84" s="1">
        <f>Cohort_CF!AD83*Mincers!Q$52*(1+'Cost and Benefit Parameters'!$C$41)^AD$5</f>
        <v>1256054.517136992</v>
      </c>
      <c r="AE84" s="1">
        <f>Cohort_CF!AE83*Mincers!R$52*(1+'Cost and Benefit Parameters'!$C$41)^AE$5</f>
        <v>1293089.4462648474</v>
      </c>
      <c r="AF84" s="1">
        <f>Cohort_CF!AF83*Mincers!S$52*(1+'Cost and Benefit Parameters'!$C$41)^AF$5</f>
        <v>1330417.8648034874</v>
      </c>
      <c r="AG84" s="1">
        <f>Cohort_CF!AG83*Mincers!T$52*(1+'Cost and Benefit Parameters'!$C$41)^AG$5</f>
        <v>1368002.8180721551</v>
      </c>
      <c r="AH84" s="1">
        <f>Cohort_CF!AH83*Mincers!U$52*(1+'Cost and Benefit Parameters'!$C$41)^AH$5</f>
        <v>1405805.8280011227</v>
      </c>
      <c r="AI84" s="1">
        <f>Cohort_CF!AI83*Mincers!V$52*(1+'Cost and Benefit Parameters'!$C$41)^AI$5</f>
        <v>1443786.9437072978</v>
      </c>
      <c r="AJ84" s="1">
        <f>Cohort_CF!AJ83*Mincers!W$52*(1+'Cost and Benefit Parameters'!$C$41)^AJ$5</f>
        <v>1481904.7979600485</v>
      </c>
      <c r="AK84" s="1">
        <f>Cohort_CF!AK83*Mincers!X$52*(1+'Cost and Benefit Parameters'!$C$41)^AK$5</f>
        <v>1520116.669494079</v>
      </c>
      <c r="AL84" s="1">
        <f>Cohort_CF!AL83*Mincers!Y$52*(1+'Cost and Benefit Parameters'!$C$41)^AL$5</f>
        <v>1558378.5511</v>
      </c>
      <c r="AM84" s="1">
        <f>Cohort_CF!AM83*Mincers!Z$52*(1+'Cost and Benefit Parameters'!$C$41)^AM$5</f>
        <v>1596645.2233969897</v>
      </c>
      <c r="AN84" s="1">
        <f>Cohort_CF!AN83*Mincers!AA$52*(1+'Cost and Benefit Parameters'!$C$41)^AN$5</f>
        <v>1634870.3341651813</v>
      </c>
      <c r="AO84" s="1">
        <f>Cohort_CF!AO83*Mincers!AB$52*(1+'Cost and Benefit Parameters'!$C$41)^AO$5</f>
        <v>1673006.4830886072</v>
      </c>
      <c r="AP84" s="1">
        <f>Cohort_CF!AP83*Mincers!AC$52*(1+'Cost and Benefit Parameters'!$C$41)^AP$5</f>
        <v>1711005.3117330533</v>
      </c>
      <c r="AQ84" s="1">
        <f>Cohort_CF!AQ83*Mincers!AD$52*(1+'Cost and Benefit Parameters'!$C$41)^AQ$5</f>
        <v>1748817.5985564117</v>
      </c>
      <c r="AR84" s="1">
        <f>Cohort_CF!AR83*Mincers!AE$52*(1+'Cost and Benefit Parameters'!$C$41)^AR$5</f>
        <v>1786393.3587232125</v>
      </c>
      <c r="AS84" s="1">
        <f>Cohort_CF!AS83*Mincers!AF$52*(1+'Cost and Benefit Parameters'!$C$41)^AS$5</f>
        <v>1823681.9484691492</v>
      </c>
      <c r="AT84" s="1">
        <f>Cohort_CF!AT83*Mincers!AG$52*(1+'Cost and Benefit Parameters'!$C$41)^AT$5</f>
        <v>1860632.1737366433</v>
      </c>
      <c r="AU84" s="1">
        <f>Cohort_CF!AU83*Mincers!AH$52*(1+'Cost and Benefit Parameters'!$C$41)^AU$5</f>
        <v>1897192.4027780476</v>
      </c>
      <c r="AV84" s="1">
        <f>Cohort_CF!AV83*Mincers!AI$52*(1+'Cost and Benefit Parameters'!$C$41)^AV$5</f>
        <v>1933310.6824000715</v>
      </c>
      <c r="AW84" s="1">
        <f>Cohort_CF!AW83*Mincers!AJ$52*(1+'Cost and Benefit Parameters'!$C$41)^AW$5</f>
        <v>1968934.8575006563</v>
      </c>
      <c r="AX84" s="1">
        <f>Cohort_CF!AX83*Mincers!AK$52*(1+'Cost and Benefit Parameters'!$C$41)^AX$5</f>
        <v>2004012.6935287837</v>
      </c>
      <c r="AY84" s="1">
        <f>Cohort_CF!AY83*Mincers!AL$52*(1+'Cost and Benefit Parameters'!$C$41)^AY$5</f>
        <v>2038492.0014780858</v>
      </c>
      <c r="AZ84" s="1">
        <f>Cohort_CF!AZ83*Mincers!AM$52*(1+'Cost and Benefit Parameters'!$C$41)^AZ$5</f>
        <v>2072320.7650070612</v>
      </c>
      <c r="BA84" s="1">
        <f>Cohort_CF!BA83*Mincers!AN$52*(1+'Cost and Benefit Parameters'!$C$41)^BA$5</f>
        <v>2105447.2692624796</v>
      </c>
      <c r="BB84" s="1">
        <f>Cohort_CF!BB83*Mincers!AO$52*(1+'Cost and Benefit Parameters'!$C$41)^BB$5</f>
        <v>2137820.2309676935</v>
      </c>
      <c r="BC84" s="1">
        <f>Cohort_CF!BC83*Mincers!AP$52*(1+'Cost and Benefit Parameters'!$C$41)^BC$5</f>
        <v>2169388.929325141</v>
      </c>
      <c r="BD84" s="1" t="str">
        <f>IF(BB61="","",'Cost and Benefit Parameters'!$J$30)</f>
        <v/>
      </c>
      <c r="BE84" s="1" t="str">
        <f>IF(BC61="","",'Cost and Benefit Parameters'!$J$30)</f>
        <v/>
      </c>
      <c r="BF84" s="1" t="str">
        <f>IF(BD61="","",'Cost and Benefit Parameters'!$J$30)</f>
        <v/>
      </c>
      <c r="BG84" s="1" t="str">
        <f>IF(BE61="","",'Cost and Benefit Parameters'!$J$30)</f>
        <v/>
      </c>
      <c r="BH84" s="1" t="str">
        <f>IF(BF61="","",'Cost and Benefit Parameters'!$J$30)</f>
        <v/>
      </c>
      <c r="BI84" s="1" t="str">
        <f>IF(BG61="","",'Cost and Benefit Parameters'!$J$30)</f>
        <v/>
      </c>
      <c r="BJ84" s="1" t="str">
        <f>IF(BH61="","",'Cost and Benefit Parameters'!$J$30)</f>
        <v/>
      </c>
      <c r="BK84" s="1" t="str">
        <f>IF(BI61="","",'Cost and Benefit Parameters'!$J$30)</f>
        <v/>
      </c>
      <c r="BL84" s="1" t="str">
        <f>IF(BJ61="","",'Cost and Benefit Parameters'!$J$30)</f>
        <v/>
      </c>
      <c r="BM84" s="1" t="str">
        <f>IF(BK61="","",'Cost and Benefit Parameters'!$J$30)</f>
        <v/>
      </c>
      <c r="BN84" s="1" t="str">
        <f>IF(BL61="","",'Cost and Benefit Parameters'!$J$30)</f>
        <v/>
      </c>
    </row>
    <row r="85" spans="1:66" x14ac:dyDescent="0.55000000000000004">
      <c r="A85" s="642"/>
      <c r="B85" t="s">
        <v>476</v>
      </c>
      <c r="H85" s="1" t="str">
        <f>IF(F62="","",'Cost and Benefit Parameters'!$J$30)</f>
        <v/>
      </c>
      <c r="I85" s="1" t="str">
        <f>IF(G62="","",'Cost and Benefit Parameters'!$J$30)</f>
        <v/>
      </c>
      <c r="J85" s="1" t="str">
        <f>IF(H62="","",'Cost and Benefit Parameters'!$J$30)</f>
        <v/>
      </c>
      <c r="K85" s="1" t="str">
        <f>IF(I62="","",'Cost and Benefit Parameters'!$J$30)</f>
        <v/>
      </c>
      <c r="L85" s="1" t="str">
        <f>IF(J62="","",'Cost and Benefit Parameters'!$J$30)</f>
        <v/>
      </c>
      <c r="M85" s="1" t="str">
        <f>IF(K62="","",'Cost and Benefit Parameters'!$J$30)</f>
        <v/>
      </c>
      <c r="N85" s="1" t="str">
        <f>IF(L62="","",'Cost and Benefit Parameters'!$J$30)</f>
        <v/>
      </c>
      <c r="O85" s="1" t="str">
        <f>IF(M62="","",'Cost and Benefit Parameters'!$J$30)</f>
        <v/>
      </c>
      <c r="P85" s="1" t="str">
        <f>IF(N62="","",'Cost and Benefit Parameters'!$J$30)</f>
        <v/>
      </c>
      <c r="Q85" s="1">
        <f>Cohort_CF!Q84*Mincers!C$52*(1+'Cost and Benefit Parameters'!$C$41)^Q$5</f>
        <v>801885.89510155108</v>
      </c>
      <c r="R85" s="1">
        <f>Cohort_CF!R84*Mincers!D$52*(1+'Cost and Benefit Parameters'!$C$41)^R$5</f>
        <v>832992.90485661617</v>
      </c>
      <c r="S85" s="1">
        <f>Cohort_CF!S84*Mincers!E$52*(1+'Cost and Benefit Parameters'!$C$41)^S$5</f>
        <v>864787.59926165338</v>
      </c>
      <c r="T85" s="1">
        <f>Cohort_CF!T84*Mincers!F$52*(1+'Cost and Benefit Parameters'!$C$41)^T$5</f>
        <v>897257.35658905108</v>
      </c>
      <c r="U85" s="1">
        <f>Cohort_CF!U84*Mincers!G$52*(1+'Cost and Benefit Parameters'!$C$41)^U$5</f>
        <v>936080.55075725052</v>
      </c>
      <c r="V85" s="1">
        <f>Cohort_CF!V84*Mincers!H$52*(1+'Cost and Benefit Parameters'!$C$41)^V$5</f>
        <v>969480.47333712468</v>
      </c>
      <c r="W85" s="1">
        <f>Cohort_CF!W84*Mincers!I$52*(1+'Cost and Benefit Parameters'!$C$41)^W$5</f>
        <v>1003469.8628616825</v>
      </c>
      <c r="X85" s="1">
        <f>Cohort_CF!X84*Mincers!J$52*(1+'Cost and Benefit Parameters'!$C$41)^X$5</f>
        <v>1038027.8958721916</v>
      </c>
      <c r="Y85" s="1">
        <f>Cohort_CF!Y84*Mincers!K$52*(1+'Cost and Benefit Parameters'!$C$41)^Y$5</f>
        <v>1073131.9845539583</v>
      </c>
      <c r="Z85" s="1">
        <f>Cohort_CF!Z84*Mincers!L$52*(1+'Cost and Benefit Parameters'!$C$41)^Z$5</f>
        <v>1108757.7711008023</v>
      </c>
      <c r="AA85" s="1">
        <f>Cohort_CF!AA84*Mincers!M$52*(1+'Cost and Benefit Parameters'!$C$41)^AA$5</f>
        <v>1144879.1272843576</v>
      </c>
      <c r="AB85" s="1">
        <f>Cohort_CF!AB84*Mincers!N$52*(1+'Cost and Benefit Parameters'!$C$41)^AB$5</f>
        <v>1181468.159405706</v>
      </c>
      <c r="AC85" s="1">
        <f>Cohort_CF!AC84*Mincers!O$52*(1+'Cost and Benefit Parameters'!$C$41)^AC$5</f>
        <v>1218495.2187898702</v>
      </c>
      <c r="AD85" s="1">
        <f>Cohort_CF!AD84*Mincers!P$52*(1+'Cost and Benefit Parameters'!$C$41)^AD$5</f>
        <v>1255928.9179653442</v>
      </c>
      <c r="AE85" s="1">
        <f>Cohort_CF!AE84*Mincers!Q$52*(1+'Cost and Benefit Parameters'!$C$41)^AE$5</f>
        <v>1293736.1526511018</v>
      </c>
      <c r="AF85" s="1">
        <f>Cohort_CF!AF84*Mincers!R$52*(1+'Cost and Benefit Parameters'!$C$41)^AF$5</f>
        <v>1331882.1296527931</v>
      </c>
      <c r="AG85" s="1">
        <f>Cohort_CF!AG84*Mincers!S$52*(1+'Cost and Benefit Parameters'!$C$41)^AG$5</f>
        <v>1370330.4007475919</v>
      </c>
      <c r="AH85" s="1">
        <f>Cohort_CF!AH84*Mincers!T$52*(1+'Cost and Benefit Parameters'!$C$41)^AH$5</f>
        <v>1409042.9026143197</v>
      </c>
      <c r="AI85" s="1">
        <f>Cohort_CF!AI84*Mincers!U$52*(1+'Cost and Benefit Parameters'!$C$41)^AI$5</f>
        <v>1447980.0028411562</v>
      </c>
      <c r="AJ85" s="1">
        <f>Cohort_CF!AJ84*Mincers!V$52*(1+'Cost and Benefit Parameters'!$C$41)^AJ$5</f>
        <v>1487100.5520185167</v>
      </c>
      <c r="AK85" s="1">
        <f>Cohort_CF!AK84*Mincers!W$52*(1+'Cost and Benefit Parameters'!$C$41)^AK$5</f>
        <v>1526361.9418988503</v>
      </c>
      <c r="AL85" s="1">
        <f>Cohort_CF!AL84*Mincers!X$52*(1+'Cost and Benefit Parameters'!$C$41)^AL$5</f>
        <v>1565720.169578901</v>
      </c>
      <c r="AM85" s="1">
        <f>Cohort_CF!AM84*Mincers!Y$52*(1+'Cost and Benefit Parameters'!$C$41)^AM$5</f>
        <v>1605129.9076330003</v>
      </c>
      <c r="AN85" s="1">
        <f>Cohort_CF!AN84*Mincers!Z$52*(1+'Cost and Benefit Parameters'!$C$41)^AN$5</f>
        <v>1644544.5800988993</v>
      </c>
      <c r="AO85" s="1">
        <f>Cohort_CF!AO84*Mincers!AA$52*(1+'Cost and Benefit Parameters'!$C$41)^AO$5</f>
        <v>1683916.4441901369</v>
      </c>
      <c r="AP85" s="1">
        <f>Cohort_CF!AP84*Mincers!AB$52*(1+'Cost and Benefit Parameters'!$C$41)^AP$5</f>
        <v>1723196.6775812656</v>
      </c>
      <c r="AQ85" s="1">
        <f>Cohort_CF!AQ84*Mincers!AC$52*(1+'Cost and Benefit Parameters'!$C$41)^AQ$5</f>
        <v>1762335.4710850446</v>
      </c>
      <c r="AR85" s="1">
        <f>Cohort_CF!AR84*Mincers!AD$52*(1+'Cost and Benefit Parameters'!$C$41)^AR$5</f>
        <v>1801282.1265131042</v>
      </c>
      <c r="AS85" s="1">
        <f>Cohort_CF!AS84*Mincers!AE$52*(1+'Cost and Benefit Parameters'!$C$41)^AS$5</f>
        <v>1839985.1594849089</v>
      </c>
      <c r="AT85" s="1">
        <f>Cohort_CF!AT84*Mincers!AF$52*(1+'Cost and Benefit Parameters'!$C$41)^AT$5</f>
        <v>1878392.4069232233</v>
      </c>
      <c r="AU85" s="1">
        <f>Cohort_CF!AU84*Mincers!AG$52*(1+'Cost and Benefit Parameters'!$C$41)^AU$5</f>
        <v>1916451.1389487428</v>
      </c>
      <c r="AV85" s="1">
        <f>Cohort_CF!AV84*Mincers!AH$52*(1+'Cost and Benefit Parameters'!$C$41)^AV$5</f>
        <v>1954108.1748613892</v>
      </c>
      <c r="AW85" s="1">
        <f>Cohort_CF!AW84*Mincers!AI$52*(1+'Cost and Benefit Parameters'!$C$41)^AW$5</f>
        <v>1991310.0028720736</v>
      </c>
      <c r="AX85" s="1">
        <f>Cohort_CF!AX84*Mincers!AJ$52*(1+'Cost and Benefit Parameters'!$C$41)^AX$5</f>
        <v>2028002.9032256757</v>
      </c>
      <c r="AY85" s="1">
        <f>Cohort_CF!AY84*Mincers!AK$52*(1+'Cost and Benefit Parameters'!$C$41)^AY$5</f>
        <v>2064133.0743346473</v>
      </c>
      <c r="AZ85" s="1">
        <f>Cohort_CF!AZ84*Mincers!AL$52*(1+'Cost and Benefit Parameters'!$C$41)^AZ$5</f>
        <v>2099646.7615224281</v>
      </c>
      <c r="BA85" s="1">
        <f>Cohort_CF!BA84*Mincers!AM$52*(1+'Cost and Benefit Parameters'!$C$41)^BA$5</f>
        <v>2134490.3879572735</v>
      </c>
      <c r="BB85" s="1">
        <f>Cohort_CF!BB84*Mincers!AN$52*(1+'Cost and Benefit Parameters'!$C$41)^BB$5</f>
        <v>2168610.6873403541</v>
      </c>
      <c r="BC85" s="1">
        <f>Cohort_CF!BC84*Mincers!AO$52*(1+'Cost and Benefit Parameters'!$C$41)^BC$5</f>
        <v>2201954.8378967242</v>
      </c>
      <c r="BD85" s="1">
        <f>Cohort_CF!BD84*Mincers!AP$52*(1+'Cost and Benefit Parameters'!$C$41)^BD$5</f>
        <v>2234470.5972048952</v>
      </c>
      <c r="BE85" s="1" t="str">
        <f>IF(BC62="","",'Cost and Benefit Parameters'!$J$30)</f>
        <v/>
      </c>
      <c r="BF85" s="1" t="str">
        <f>IF(BD62="","",'Cost and Benefit Parameters'!$J$30)</f>
        <v/>
      </c>
      <c r="BG85" s="1" t="str">
        <f>IF(BE62="","",'Cost and Benefit Parameters'!$J$30)</f>
        <v/>
      </c>
      <c r="BH85" s="1" t="str">
        <f>IF(BF62="","",'Cost and Benefit Parameters'!$J$30)</f>
        <v/>
      </c>
      <c r="BI85" s="1" t="str">
        <f>IF(BG62="","",'Cost and Benefit Parameters'!$J$30)</f>
        <v/>
      </c>
      <c r="BJ85" s="1" t="str">
        <f>IF(BH62="","",'Cost and Benefit Parameters'!$J$30)</f>
        <v/>
      </c>
      <c r="BK85" s="1" t="str">
        <f>IF(BI62="","",'Cost and Benefit Parameters'!$J$30)</f>
        <v/>
      </c>
      <c r="BL85" s="1" t="str">
        <f>IF(BJ62="","",'Cost and Benefit Parameters'!$J$30)</f>
        <v/>
      </c>
      <c r="BM85" s="1" t="str">
        <f>IF(BK62="","",'Cost and Benefit Parameters'!$J$30)</f>
        <v/>
      </c>
      <c r="BN85" s="1" t="str">
        <f>IF(BL62="","",'Cost and Benefit Parameters'!$J$30)</f>
        <v/>
      </c>
    </row>
    <row r="86" spans="1:66" x14ac:dyDescent="0.55000000000000004">
      <c r="A86" s="642"/>
    </row>
    <row r="87" spans="1:66" x14ac:dyDescent="0.55000000000000004">
      <c r="A87" s="642"/>
    </row>
    <row r="88" spans="1:66" x14ac:dyDescent="0.55000000000000004">
      <c r="A88" s="642"/>
    </row>
    <row r="89" spans="1:66" x14ac:dyDescent="0.55000000000000004">
      <c r="A89" s="642"/>
    </row>
    <row r="90" spans="1:66" x14ac:dyDescent="0.55000000000000004">
      <c r="A90" s="642"/>
    </row>
    <row r="91" spans="1:66" x14ac:dyDescent="0.55000000000000004">
      <c r="A91" s="642"/>
    </row>
    <row r="92" spans="1:66" x14ac:dyDescent="0.55000000000000004">
      <c r="A92" s="642"/>
    </row>
    <row r="93" spans="1:66" x14ac:dyDescent="0.55000000000000004">
      <c r="A93" s="642"/>
    </row>
    <row r="94" spans="1:66" x14ac:dyDescent="0.55000000000000004">
      <c r="A94" s="642"/>
    </row>
    <row r="95" spans="1:66" x14ac:dyDescent="0.55000000000000004">
      <c r="A95" s="642"/>
    </row>
    <row r="96" spans="1:66" x14ac:dyDescent="0.55000000000000004">
      <c r="A96" s="643"/>
      <c r="B96" s="329" t="s">
        <v>525</v>
      </c>
      <c r="C96" s="329"/>
      <c r="D96" s="329"/>
      <c r="E96" s="329"/>
      <c r="F96" s="330"/>
      <c r="G96" s="330"/>
      <c r="H96" s="330">
        <f t="shared" ref="H96:BD96" si="8">SUM(H76:H95)</f>
        <v>614578.76743617514</v>
      </c>
      <c r="I96" s="330">
        <f t="shared" si="8"/>
        <v>1271435.8306648941</v>
      </c>
      <c r="J96" s="330">
        <f t="shared" si="8"/>
        <v>1972366.5915822471</v>
      </c>
      <c r="K96" s="330">
        <f t="shared" si="8"/>
        <v>2719210.6406379752</v>
      </c>
      <c r="L96" s="330">
        <f t="shared" si="8"/>
        <v>3518214.7567789094</v>
      </c>
      <c r="M96" s="330">
        <f t="shared" si="8"/>
        <v>4366787.2559282687</v>
      </c>
      <c r="N96" s="330">
        <f t="shared" si="8"/>
        <v>5266866.9669058742</v>
      </c>
      <c r="O96" s="330">
        <f t="shared" si="8"/>
        <v>6220434.9239489464</v>
      </c>
      <c r="P96" s="330">
        <f t="shared" si="8"/>
        <v>7229514.280642692</v>
      </c>
      <c r="Q96" s="330">
        <f t="shared" si="8"/>
        <v>8296170.2169496529</v>
      </c>
      <c r="R96" s="330">
        <f t="shared" si="8"/>
        <v>8596567.3711652439</v>
      </c>
      <c r="S96" s="330">
        <f t="shared" si="8"/>
        <v>8901978.6663976461</v>
      </c>
      <c r="T96" s="330">
        <f t="shared" si="8"/>
        <v>9212181.9231113382</v>
      </c>
      <c r="U96" s="330">
        <f t="shared" si="8"/>
        <v>9526937.2408808228</v>
      </c>
      <c r="V96" s="330">
        <f t="shared" si="8"/>
        <v>9840123.4254569523</v>
      </c>
      <c r="W96" s="330">
        <f t="shared" si="8"/>
        <v>10157538.990358785</v>
      </c>
      <c r="X96" s="330">
        <f t="shared" si="8"/>
        <v>10478935.34929412</v>
      </c>
      <c r="Y96" s="330">
        <f t="shared" si="8"/>
        <v>10804048.73417823</v>
      </c>
      <c r="Z96" s="330">
        <f t="shared" si="8"/>
        <v>11132600.354389435</v>
      </c>
      <c r="AA96" s="330">
        <f t="shared" si="8"/>
        <v>11464296.606531726</v>
      </c>
      <c r="AB96" s="330">
        <f t="shared" si="8"/>
        <v>11798829.335508581</v>
      </c>
      <c r="AC96" s="330">
        <f t="shared" si="8"/>
        <v>12135876.147519132</v>
      </c>
      <c r="AD96" s="330">
        <f t="shared" si="8"/>
        <v>12475100.775386252</v>
      </c>
      <c r="AE96" s="330">
        <f t="shared" si="8"/>
        <v>12816153.496416355</v>
      </c>
      <c r="AF96" s="330">
        <f t="shared" si="8"/>
        <v>13158671.602774117</v>
      </c>
      <c r="AG96" s="330">
        <f t="shared" si="8"/>
        <v>13502279.924132189</v>
      </c>
      <c r="AH96" s="330">
        <f t="shared" si="8"/>
        <v>13846591.402128402</v>
      </c>
      <c r="AI96" s="330">
        <f t="shared" si="8"/>
        <v>14191207.715930656</v>
      </c>
      <c r="AJ96" s="330">
        <f t="shared" si="8"/>
        <v>14535719.957975376</v>
      </c>
      <c r="AK96" s="330">
        <f t="shared" si="8"/>
        <v>14879709.358708747</v>
      </c>
      <c r="AL96" s="330">
        <f t="shared" si="8"/>
        <v>15222748.058923505</v>
      </c>
      <c r="AM96" s="330">
        <f t="shared" si="8"/>
        <v>15564399.92804818</v>
      </c>
      <c r="AN96" s="330">
        <f t="shared" si="8"/>
        <v>15904221.426512025</v>
      </c>
      <c r="AO96" s="330">
        <f t="shared" si="8"/>
        <v>16241762.510079132</v>
      </c>
      <c r="AP96" s="330">
        <f t="shared" si="8"/>
        <v>16576567.57381963</v>
      </c>
      <c r="AQ96" s="330">
        <f t="shared" si="8"/>
        <v>16908176.433167417</v>
      </c>
      <c r="AR96" s="330">
        <f t="shared" si="8"/>
        <v>17236125.339301933</v>
      </c>
      <c r="AS96" s="330">
        <f t="shared" si="8"/>
        <v>17559948.025889356</v>
      </c>
      <c r="AT96" s="330">
        <f t="shared" si="8"/>
        <v>17879176.784025624</v>
      </c>
      <c r="AU96" s="330">
        <f t="shared" si="8"/>
        <v>18193343.562043164</v>
      </c>
      <c r="AV96" s="330">
        <f t="shared" si="8"/>
        <v>16765199.195787255</v>
      </c>
      <c r="AW96" s="330">
        <f t="shared" si="8"/>
        <v>15255423.75155364</v>
      </c>
      <c r="AX96" s="330">
        <f t="shared" si="8"/>
        <v>13662037.161142014</v>
      </c>
      <c r="AY96" s="330">
        <f t="shared" si="8"/>
        <v>11983055.285653828</v>
      </c>
      <c r="AZ96" s="330">
        <f t="shared" si="8"/>
        <v>10216489.877658755</v>
      </c>
      <c r="BA96" s="330">
        <f t="shared" si="8"/>
        <v>8360348.4096204191</v>
      </c>
      <c r="BB96" s="330">
        <f t="shared" si="8"/>
        <v>6412633.76231304</v>
      </c>
      <c r="BC96" s="330">
        <f t="shared" si="8"/>
        <v>4371343.7672218652</v>
      </c>
      <c r="BD96" s="330">
        <f t="shared" si="8"/>
        <v>2234470.5972048952</v>
      </c>
      <c r="BE96" s="13"/>
      <c r="BF96" s="13"/>
      <c r="BG96" s="13"/>
      <c r="BH96" s="13"/>
      <c r="BI96" s="13"/>
      <c r="BJ96" s="13"/>
      <c r="BK96" s="13"/>
      <c r="BL96" s="13"/>
      <c r="BM96" s="13"/>
      <c r="BN96" s="13"/>
    </row>
    <row r="97" spans="1:72" x14ac:dyDescent="0.55000000000000004">
      <c r="B97" s="329" t="s">
        <v>526</v>
      </c>
      <c r="C97" s="329"/>
      <c r="D97" s="329"/>
      <c r="E97" s="329"/>
      <c r="F97" s="329"/>
      <c r="G97" s="329"/>
      <c r="H97" s="329">
        <f>'Cost and Benefit Parameters'!$C$46*H96</f>
        <v>425288.50706583314</v>
      </c>
      <c r="I97" s="329">
        <f>'Cost and Benefit Parameters'!$C$46*I96</f>
        <v>879833.59482010663</v>
      </c>
      <c r="J97" s="329">
        <f>'Cost and Benefit Parameters'!$C$46*J96</f>
        <v>1364877.6813749149</v>
      </c>
      <c r="K97" s="329">
        <f>'Cost and Benefit Parameters'!$C$46*K96</f>
        <v>1881693.7633214786</v>
      </c>
      <c r="L97" s="329">
        <f>'Cost and Benefit Parameters'!$C$46*L96</f>
        <v>2434604.6116910051</v>
      </c>
      <c r="M97" s="329">
        <f>'Cost and Benefit Parameters'!$C$46*M96</f>
        <v>3021816.7811023616</v>
      </c>
      <c r="N97" s="329">
        <f>'Cost and Benefit Parameters'!$C$46*N96</f>
        <v>3644671.9410988647</v>
      </c>
      <c r="O97" s="329">
        <f>'Cost and Benefit Parameters'!$C$46*O96</f>
        <v>4304540.9673726708</v>
      </c>
      <c r="P97" s="329">
        <f>'Cost and Benefit Parameters'!$C$46*P96</f>
        <v>5002823.8822047422</v>
      </c>
      <c r="Q97" s="329">
        <f>'Cost and Benefit Parameters'!$C$46*Q96</f>
        <v>5740949.7901291596</v>
      </c>
      <c r="R97" s="329">
        <f>'Cost and Benefit Parameters'!$C$46*R96</f>
        <v>5948824.6208463479</v>
      </c>
      <c r="S97" s="329">
        <f>'Cost and Benefit Parameters'!$C$46*S96</f>
        <v>6160169.2371471711</v>
      </c>
      <c r="T97" s="329">
        <f>'Cost and Benefit Parameters'!$C$46*T96</f>
        <v>6374829.890793046</v>
      </c>
      <c r="U97" s="329">
        <f>'Cost and Benefit Parameters'!$C$46*U96</f>
        <v>6592640.5706895292</v>
      </c>
      <c r="V97" s="329">
        <f>'Cost and Benefit Parameters'!$C$46*V96</f>
        <v>6809365.4104162101</v>
      </c>
      <c r="W97" s="329">
        <f>'Cost and Benefit Parameters'!$C$46*W96</f>
        <v>7029016.9813282788</v>
      </c>
      <c r="X97" s="329">
        <f>'Cost and Benefit Parameters'!$C$46*X96</f>
        <v>7251423.2617115304</v>
      </c>
      <c r="Y97" s="329">
        <f>'Cost and Benefit Parameters'!$C$46*Y96</f>
        <v>7476401.7240513349</v>
      </c>
      <c r="Z97" s="329">
        <f>'Cost and Benefit Parameters'!$C$46*Z96</f>
        <v>7703759.4452374885</v>
      </c>
      <c r="AA97" s="329">
        <f>'Cost and Benefit Parameters'!$C$46*AA96</f>
        <v>7933293.2517199535</v>
      </c>
      <c r="AB97" s="329">
        <f>'Cost and Benefit Parameters'!$C$46*AB96</f>
        <v>8164789.9001719374</v>
      </c>
      <c r="AC97" s="329">
        <f>'Cost and Benefit Parameters'!$C$46*AC96</f>
        <v>8398026.2940832395</v>
      </c>
      <c r="AD97" s="329">
        <f>'Cost and Benefit Parameters'!$C$46*AD96</f>
        <v>8632769.7365672849</v>
      </c>
      <c r="AE97" s="329">
        <f>'Cost and Benefit Parameters'!$C$46*AE96</f>
        <v>8868778.2195201162</v>
      </c>
      <c r="AF97" s="329">
        <f>'Cost and Benefit Parameters'!$C$46*AF96</f>
        <v>9105800.7491196878</v>
      </c>
      <c r="AG97" s="329">
        <f>'Cost and Benefit Parameters'!$C$46*AG96</f>
        <v>9343577.7074994743</v>
      </c>
      <c r="AH97" s="329">
        <f>'Cost and Benefit Parameters'!$C$46*AH96</f>
        <v>9581841.2502728533</v>
      </c>
      <c r="AI97" s="329">
        <f>'Cost and Benefit Parameters'!$C$46*AI96</f>
        <v>9820315.7394240126</v>
      </c>
      <c r="AJ97" s="329">
        <f>'Cost and Benefit Parameters'!$C$46*AJ96</f>
        <v>10058718.210918959</v>
      </c>
      <c r="AK97" s="329">
        <f>'Cost and Benefit Parameters'!$C$46*AK96</f>
        <v>10296758.876226451</v>
      </c>
      <c r="AL97" s="329">
        <f>'Cost and Benefit Parameters'!$C$46*AL96</f>
        <v>10534141.656775065</v>
      </c>
      <c r="AM97" s="329">
        <f>'Cost and Benefit Parameters'!$C$46*AM96</f>
        <v>10770564.750209341</v>
      </c>
      <c r="AN97" s="329">
        <f>'Cost and Benefit Parameters'!$C$46*AN96</f>
        <v>11005721.22714632</v>
      </c>
      <c r="AO97" s="329">
        <f>'Cost and Benefit Parameters'!$C$46*AO96</f>
        <v>11239299.656974759</v>
      </c>
      <c r="AP97" s="329">
        <f>'Cost and Benefit Parameters'!$C$46*AP96</f>
        <v>11470984.761083184</v>
      </c>
      <c r="AQ97" s="329">
        <f>'Cost and Benefit Parameters'!$C$46*AQ96</f>
        <v>11700458.091751851</v>
      </c>
      <c r="AR97" s="329">
        <f>'Cost and Benefit Parameters'!$C$46*AR96</f>
        <v>11927398.734796936</v>
      </c>
      <c r="AS97" s="329">
        <f>'Cost and Benefit Parameters'!$C$46*AS96</f>
        <v>12151484.033915434</v>
      </c>
      <c r="AT97" s="329">
        <f>'Cost and Benefit Parameters'!$C$46*AT96</f>
        <v>12372390.334545732</v>
      </c>
      <c r="AU97" s="329">
        <f>'Cost and Benefit Parameters'!$C$46*AU96</f>
        <v>12589793.744933868</v>
      </c>
      <c r="AV97" s="329">
        <f>'Cost and Benefit Parameters'!$C$46*AV96</f>
        <v>11601517.84348478</v>
      </c>
      <c r="AW97" s="329">
        <f>'Cost and Benefit Parameters'!$C$46*AW96</f>
        <v>10556753.236075118</v>
      </c>
      <c r="AX97" s="329">
        <f>'Cost and Benefit Parameters'!$C$46*AX96</f>
        <v>9454129.7155102734</v>
      </c>
      <c r="AY97" s="329">
        <f>'Cost and Benefit Parameters'!$C$46*AY96</f>
        <v>8292274.2576724477</v>
      </c>
      <c r="AZ97" s="329">
        <f>'Cost and Benefit Parameters'!$C$46*AZ96</f>
        <v>7069810.9953398574</v>
      </c>
      <c r="BA97" s="329">
        <f>'Cost and Benefit Parameters'!$C$46*BA96</f>
        <v>5785361.0994573301</v>
      </c>
      <c r="BB97" s="329">
        <f>'Cost and Benefit Parameters'!$C$46*BB96</f>
        <v>4437542.5635206234</v>
      </c>
      <c r="BC97" s="329">
        <f>'Cost and Benefit Parameters'!$C$46*BC96</f>
        <v>3024969.8869175306</v>
      </c>
      <c r="BD97" s="329">
        <f>'Cost and Benefit Parameters'!$C$46*BD96</f>
        <v>1546253.6532657873</v>
      </c>
      <c r="BE97" s="14"/>
      <c r="BF97" s="14"/>
      <c r="BG97" s="14"/>
      <c r="BH97" s="14"/>
      <c r="BI97" s="14"/>
      <c r="BJ97" s="14"/>
      <c r="BK97" s="14"/>
      <c r="BL97" s="14"/>
      <c r="BM97" s="14"/>
      <c r="BN97" s="14"/>
    </row>
    <row r="98" spans="1:72" x14ac:dyDescent="0.55000000000000004">
      <c r="A98" s="641" t="s">
        <v>493</v>
      </c>
      <c r="B98" s="128" t="s">
        <v>494</v>
      </c>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row>
    <row r="99" spans="1:72" x14ac:dyDescent="0.55000000000000004">
      <c r="A99" s="642"/>
      <c r="B99" t="s">
        <v>466</v>
      </c>
      <c r="F99" s="1"/>
      <c r="G99" s="1"/>
      <c r="H99" s="1"/>
      <c r="I99" s="1"/>
      <c r="J99" s="1"/>
      <c r="K99" s="1"/>
      <c r="L99" s="1">
        <f>Cohort_CF!L98*Mincers!C$59*(1+'Cost and Benefit Parameters'!$C$41)^L$5</f>
        <v>1608422.1966566448</v>
      </c>
      <c r="M99" s="1">
        <f>Cohort_CF!M98*Mincers!D$59*(1+'Cost and Benefit Parameters'!$C$41)^M$5</f>
        <v>1670816.6161960047</v>
      </c>
      <c r="N99" s="1">
        <f>Cohort_CF!N98*Mincers!E$59*(1+'Cost and Benefit Parameters'!$C$41)^N$5</f>
        <v>1734590.3931502688</v>
      </c>
      <c r="O99" s="1">
        <f>Cohort_CF!O98*Mincers!F$59*(1+'Cost and Benefit Parameters'!$C$41)^O$5</f>
        <v>1799718.2108665628</v>
      </c>
      <c r="P99" s="1">
        <f>Cohort_CF!P98*Mincers!G$59*(1+'Cost and Benefit Parameters'!$C$41)^P$5</f>
        <v>1877589.7479851134</v>
      </c>
      <c r="Q99" s="1">
        <f>Cohort_CF!Q98*Mincers!H$59*(1+'Cost and Benefit Parameters'!$C$41)^Q$5</f>
        <v>1944583.2905480242</v>
      </c>
      <c r="R99" s="1">
        <f>Cohort_CF!R98*Mincers!I$59*(1+'Cost and Benefit Parameters'!$C$41)^R$5</f>
        <v>2012759.1855176995</v>
      </c>
      <c r="S99" s="1">
        <f>Cohort_CF!S98*Mincers!J$59*(1+'Cost and Benefit Parameters'!$C$41)^S$5</f>
        <v>2082075.6652144233</v>
      </c>
      <c r="T99" s="1">
        <f>Cohort_CF!T98*Mincers!K$59*(1+'Cost and Benefit Parameters'!$C$41)^T$5</f>
        <v>2152487.4230144606</v>
      </c>
      <c r="U99" s="1">
        <f>Cohort_CF!U98*Mincers!L$59*(1+'Cost and Benefit Parameters'!$C$41)^U$5</f>
        <v>2223945.6020463286</v>
      </c>
      <c r="V99" s="1">
        <f>Cohort_CF!V98*Mincers!M$59*(1+'Cost and Benefit Parameters'!$C$41)^V$5</f>
        <v>2296397.7943268931</v>
      </c>
      <c r="W99" s="1">
        <f>Cohort_CF!W98*Mincers!N$59*(1+'Cost and Benefit Parameters'!$C$41)^W$5</f>
        <v>2369788.0506933653</v>
      </c>
      <c r="X99" s="1">
        <f>Cohort_CF!X98*Mincers!O$59*(1+'Cost and Benefit Parameters'!$C$41)^X$5</f>
        <v>2444056.9018531316</v>
      </c>
      <c r="Y99" s="1">
        <f>Cohort_CF!Y98*Mincers!P$59*(1+'Cost and Benefit Parameters'!$C$41)^Y$5</f>
        <v>2519141.3908366603</v>
      </c>
      <c r="Z99" s="1">
        <f>Cohort_CF!Z98*Mincers!Q$59*(1+'Cost and Benefit Parameters'!$C$41)^Z$5</f>
        <v>2594975.117099022</v>
      </c>
      <c r="AA99" s="1">
        <f>Cohort_CF!AA98*Mincers!R$59*(1+'Cost and Benefit Parameters'!$C$41)^AA$5</f>
        <v>2671488.2924740589</v>
      </c>
      <c r="AB99" s="1">
        <f>Cohort_CF!AB98*Mincers!S$59*(1+'Cost and Benefit Parameters'!$C$41)^AB$5</f>
        <v>2748607.8091405984</v>
      </c>
      <c r="AC99" s="1">
        <f>Cohort_CF!AC98*Mincers!T$59*(1+'Cost and Benefit Parameters'!$C$41)^AC$5</f>
        <v>2826257.3197142589</v>
      </c>
      <c r="AD99" s="1">
        <f>Cohort_CF!AD98*Mincers!U$59*(1+'Cost and Benefit Parameters'!$C$41)^AD$5</f>
        <v>2904357.3295296906</v>
      </c>
      <c r="AE99" s="1">
        <f>Cohort_CF!AE98*Mincers!V$59*(1+'Cost and Benefit Parameters'!$C$41)^AE$5</f>
        <v>2982825.3011284387</v>
      </c>
      <c r="AF99" s="1">
        <f>Cohort_CF!AF98*Mincers!W$59*(1+'Cost and Benefit Parameters'!$C$41)^AF$5</f>
        <v>3061575.7709158156</v>
      </c>
      <c r="AG99" s="1">
        <f>Cohort_CF!AG98*Mincers!X$59*(1+'Cost and Benefit Parameters'!$C$41)^AG$5</f>
        <v>3140520.477897658</v>
      </c>
      <c r="AH99" s="1">
        <f>Cohort_CF!AH98*Mincers!Y$59*(1+'Cost and Benefit Parameters'!$C$41)^AH$5</f>
        <v>3219568.5043535982</v>
      </c>
      <c r="AI99" s="1">
        <f>Cohort_CF!AI98*Mincers!Z$59*(1+'Cost and Benefit Parameters'!$C$41)^AI$5</f>
        <v>3298626.4282494606</v>
      </c>
      <c r="AJ99" s="1">
        <f>Cohort_CF!AJ98*Mincers!AA$59*(1+'Cost and Benefit Parameters'!$C$41)^AJ$5</f>
        <v>3377598.4871358131</v>
      </c>
      <c r="AK99" s="1">
        <f>Cohort_CF!AK98*Mincers!AB$59*(1+'Cost and Benefit Parameters'!$C$41)^AK$5</f>
        <v>3456386.7532246485</v>
      </c>
      <c r="AL99" s="1">
        <f>Cohort_CF!AL98*Mincers!AC$59*(1+'Cost and Benefit Parameters'!$C$41)^AL$5</f>
        <v>3534891.3192812284</v>
      </c>
      <c r="AM99" s="1">
        <f>Cohort_CF!AM98*Mincers!AD$59*(1+'Cost and Benefit Parameters'!$C$41)^AM$5</f>
        <v>3613010.4949129377</v>
      </c>
      <c r="AN99" s="1">
        <f>Cohort_CF!AN98*Mincers!AE$59*(1+'Cost and Benefit Parameters'!$C$41)^AN$5</f>
        <v>3690641.0127834398</v>
      </c>
      <c r="AO99" s="1">
        <f>Cohort_CF!AO98*Mincers!AF$59*(1+'Cost and Benefit Parameters'!$C$41)^AO$5</f>
        <v>3767678.2442270066</v>
      </c>
      <c r="AP99" s="1">
        <f>Cohort_CF!AP98*Mincers!AG$59*(1+'Cost and Benefit Parameters'!$C$41)^AP$5</f>
        <v>3844016.4236866911</v>
      </c>
      <c r="AQ99" s="1">
        <f>Cohort_CF!AQ98*Mincers!AH$59*(1+'Cost and Benefit Parameters'!$C$41)^AQ$5</f>
        <v>3919548.8813495436</v>
      </c>
      <c r="AR99" s="1">
        <f>Cohort_CF!AR98*Mincers!AI$59*(1+'Cost and Benefit Parameters'!$C$41)^AR$5</f>
        <v>3994168.2833044939</v>
      </c>
      <c r="AS99" s="1">
        <f>Cohort_CF!AS98*Mincers!AJ$59*(1+'Cost and Benefit Parameters'!$C$41)^AS$5</f>
        <v>4067766.8785023447</v>
      </c>
      <c r="AT99" s="1">
        <f>Cohort_CF!AT98*Mincers!AK$59*(1+'Cost and Benefit Parameters'!$C$41)^AT$5</f>
        <v>4140236.7517544637</v>
      </c>
      <c r="AU99" s="1">
        <f>Cohort_CF!AU98*Mincers!AL$59*(1+'Cost and Benefit Parameters'!$C$41)^AU$5</f>
        <v>4211470.0819662567</v>
      </c>
      <c r="AV99" s="1">
        <f>Cohort_CF!AV98*Mincers!AM$59*(1+'Cost and Benefit Parameters'!$C$41)^AV$5</f>
        <v>4281359.4047641335</v>
      </c>
      <c r="AW99" s="1">
        <f>Cohort_CF!AW98*Mincers!AN$59*(1+'Cost and Benefit Parameters'!$C$41)^AW$5</f>
        <v>4349797.8786412263</v>
      </c>
      <c r="AX99" s="1">
        <f>Cohort_CF!AX98*Mincers!AO$59*(1+'Cost and Benefit Parameters'!$C$41)^AX$5</f>
        <v>4416679.5537163764</v>
      </c>
      <c r="AY99" s="1">
        <f>Cohort_CF!AY98*Mincers!AP$59*(1+'Cost and Benefit Parameters'!$C$41)^AY$5</f>
        <v>4481899.6421752004</v>
      </c>
      <c r="AZ99" s="1" t="str">
        <f>IF(AV76="","",'Cost and Benefit Parameters'!$J$31)</f>
        <v/>
      </c>
      <c r="BA99" s="1" t="str">
        <f>IF(AW76="","",'Cost and Benefit Parameters'!$J$31)</f>
        <v/>
      </c>
      <c r="BB99" s="1" t="str">
        <f>IF(AX76="","",'Cost and Benefit Parameters'!$J$31)</f>
        <v/>
      </c>
      <c r="BC99" s="1" t="str">
        <f>IF(AY76="","",'Cost and Benefit Parameters'!$J$31)</f>
        <v/>
      </c>
      <c r="BD99" s="1" t="str">
        <f>IF(AZ76="","",'Cost and Benefit Parameters'!$J$31)</f>
        <v/>
      </c>
      <c r="BE99" s="1" t="str">
        <f>IF(BA76="","",'Cost and Benefit Parameters'!$J$31)</f>
        <v/>
      </c>
      <c r="BF99" s="1" t="str">
        <f>IF(BB76="","",'Cost and Benefit Parameters'!$J$31)</f>
        <v/>
      </c>
      <c r="BG99" s="1" t="str">
        <f>IF(BC76="","",'Cost and Benefit Parameters'!$J$31)</f>
        <v/>
      </c>
      <c r="BH99" s="1" t="str">
        <f>IF(BD76="","",'Cost and Benefit Parameters'!$J$31)</f>
        <v/>
      </c>
      <c r="BI99" s="1" t="str">
        <f>IF(BE76="","",'Cost and Benefit Parameters'!$J$31)</f>
        <v/>
      </c>
      <c r="BJ99" s="1" t="str">
        <f>IF(BF76="","",'Cost and Benefit Parameters'!$J$31)</f>
        <v/>
      </c>
      <c r="BK99" s="1" t="str">
        <f>IF(BG76="","",'Cost and Benefit Parameters'!$J$31)</f>
        <v/>
      </c>
      <c r="BL99" s="1" t="str">
        <f>IF(BH76="","",'Cost and Benefit Parameters'!$J$31)</f>
        <v/>
      </c>
      <c r="BM99" s="1" t="str">
        <f>IF(BI76="","",'Cost and Benefit Parameters'!$J$31)</f>
        <v/>
      </c>
      <c r="BN99" s="1" t="str">
        <f>IF(BJ76="","",'Cost and Benefit Parameters'!$J$31)</f>
        <v/>
      </c>
      <c r="BO99" s="1" t="str">
        <f>IF(BK76="","",'Cost and Benefit Parameters'!$J$31)</f>
        <v/>
      </c>
      <c r="BP99" s="1" t="str">
        <f>IF(BL76="","",'Cost and Benefit Parameters'!$J$31)</f>
        <v/>
      </c>
      <c r="BQ99" s="1" t="str">
        <f>IF(BM76="","",'Cost and Benefit Parameters'!$J$31)</f>
        <v/>
      </c>
      <c r="BR99" s="1" t="str">
        <f>IF(BN76="","",'Cost and Benefit Parameters'!$J$31)</f>
        <v/>
      </c>
    </row>
    <row r="100" spans="1:72" x14ac:dyDescent="0.55000000000000004">
      <c r="A100" s="642"/>
      <c r="B100" t="s">
        <v>468</v>
      </c>
      <c r="G100" s="1"/>
      <c r="H100" s="1"/>
      <c r="I100" s="1"/>
      <c r="J100" s="1"/>
      <c r="K100" s="1"/>
      <c r="L100" s="1" t="str">
        <f>IF(H77="","",'Cost and Benefit Parameters'!$J$31)</f>
        <v/>
      </c>
      <c r="M100" s="1">
        <f>Cohort_CF!M99*Mincers!C$59*(1+'Cost and Benefit Parameters'!$C$41)^M$5</f>
        <v>1656674.8625563444</v>
      </c>
      <c r="N100" s="1">
        <f>Cohort_CF!N99*Mincers!D$59*(1+'Cost and Benefit Parameters'!$C$41)^N$5</f>
        <v>1720941.1146818846</v>
      </c>
      <c r="O100" s="1">
        <f>Cohort_CF!O99*Mincers!E$59*(1+'Cost and Benefit Parameters'!$C$41)^O$5</f>
        <v>1786628.104944777</v>
      </c>
      <c r="P100" s="1">
        <f>Cohort_CF!P99*Mincers!F$59*(1+'Cost and Benefit Parameters'!$C$41)^P$5</f>
        <v>1853709.7571925595</v>
      </c>
      <c r="Q100" s="1">
        <f>Cohort_CF!Q99*Mincers!G$59*(1+'Cost and Benefit Parameters'!$C$41)^Q$5</f>
        <v>1933917.440424667</v>
      </c>
      <c r="R100" s="1">
        <f>Cohort_CF!R99*Mincers!H$59*(1+'Cost and Benefit Parameters'!$C$41)^R$5</f>
        <v>2002920.7892644648</v>
      </c>
      <c r="S100" s="1">
        <f>Cohort_CF!S99*Mincers!I$59*(1+'Cost and Benefit Parameters'!$C$41)^S$5</f>
        <v>2073141.9610832303</v>
      </c>
      <c r="T100" s="1">
        <f>Cohort_CF!T99*Mincers!J$59*(1+'Cost and Benefit Parameters'!$C$41)^T$5</f>
        <v>2144537.9351708563</v>
      </c>
      <c r="U100" s="1">
        <f>Cohort_CF!U99*Mincers!K$59*(1+'Cost and Benefit Parameters'!$C$41)^U$5</f>
        <v>2217062.0457048947</v>
      </c>
      <c r="V100" s="1">
        <f>Cohort_CF!V99*Mincers!L$59*(1+'Cost and Benefit Parameters'!$C$41)^V$5</f>
        <v>2290663.9701077179</v>
      </c>
      <c r="W100" s="1">
        <f>Cohort_CF!W99*Mincers!M$59*(1+'Cost and Benefit Parameters'!$C$41)^W$5</f>
        <v>2365289.7281567003</v>
      </c>
      <c r="X100" s="1">
        <f>Cohort_CF!X99*Mincers!N$59*(1+'Cost and Benefit Parameters'!$C$41)^X$5</f>
        <v>2440881.6922141663</v>
      </c>
      <c r="Y100" s="1">
        <f>Cohort_CF!Y99*Mincers!O$59*(1+'Cost and Benefit Parameters'!$C$41)^Y$5</f>
        <v>2517378.6089087254</v>
      </c>
      <c r="Z100" s="1">
        <f>Cohort_CF!Z99*Mincers!P$59*(1+'Cost and Benefit Parameters'!$C$41)^Z$5</f>
        <v>2594715.63256176</v>
      </c>
      <c r="AA100" s="1">
        <f>Cohort_CF!AA99*Mincers!Q$59*(1+'Cost and Benefit Parameters'!$C$41)^AA$5</f>
        <v>2672824.3706119922</v>
      </c>
      <c r="AB100" s="1">
        <f>Cohort_CF!AB99*Mincers!R$59*(1+'Cost and Benefit Parameters'!$C$41)^AB$5</f>
        <v>2751632.9412482809</v>
      </c>
      <c r="AC100" s="1">
        <f>Cohort_CF!AC99*Mincers!S$59*(1+'Cost and Benefit Parameters'!$C$41)^AC$5</f>
        <v>2831066.0434148167</v>
      </c>
      <c r="AD100" s="1">
        <f>Cohort_CF!AD99*Mincers!T$59*(1+'Cost and Benefit Parameters'!$C$41)^AD$5</f>
        <v>2911045.039305686</v>
      </c>
      <c r="AE100" s="1">
        <f>Cohort_CF!AE99*Mincers!U$59*(1+'Cost and Benefit Parameters'!$C$41)^AE$5</f>
        <v>2991488.0494155814</v>
      </c>
      <c r="AF100" s="1">
        <f>Cohort_CF!AF99*Mincers!V$59*(1+'Cost and Benefit Parameters'!$C$41)^AF$5</f>
        <v>3072310.0601622923</v>
      </c>
      <c r="AG100" s="1">
        <f>Cohort_CF!AG99*Mincers!W$59*(1+'Cost and Benefit Parameters'!$C$41)^AG$5</f>
        <v>3153423.04404329</v>
      </c>
      <c r="AH100" s="1">
        <f>Cohort_CF!AH99*Mincers!X$59*(1+'Cost and Benefit Parameters'!$C$41)^AH$5</f>
        <v>3234736.0922345878</v>
      </c>
      <c r="AI100" s="1">
        <f>Cohort_CF!AI99*Mincers!Y$59*(1+'Cost and Benefit Parameters'!$C$41)^AI$5</f>
        <v>3316155.5594842057</v>
      </c>
      <c r="AJ100" s="1">
        <f>Cohort_CF!AJ99*Mincers!Z$59*(1+'Cost and Benefit Parameters'!$C$41)^AJ$5</f>
        <v>3397585.2210969445</v>
      </c>
      <c r="AK100" s="1">
        <f>Cohort_CF!AK99*Mincers!AA$59*(1+'Cost and Benefit Parameters'!$C$41)^AK$5</f>
        <v>3478926.441749888</v>
      </c>
      <c r="AL100" s="1">
        <f>Cohort_CF!AL99*Mincers!AB$59*(1+'Cost and Benefit Parameters'!$C$41)^AL$5</f>
        <v>3560078.3558213874</v>
      </c>
      <c r="AM100" s="1">
        <f>Cohort_CF!AM99*Mincers!AC$59*(1+'Cost and Benefit Parameters'!$C$41)^AM$5</f>
        <v>3640938.0588596654</v>
      </c>
      <c r="AN100" s="1">
        <f>Cohort_CF!AN99*Mincers!AD$59*(1+'Cost and Benefit Parameters'!$C$41)^AN$5</f>
        <v>3721400.8097603251</v>
      </c>
      <c r="AO100" s="1">
        <f>Cohort_CF!AO99*Mincers!AE$59*(1+'Cost and Benefit Parameters'!$C$41)^AO$5</f>
        <v>3801360.243166944</v>
      </c>
      <c r="AP100" s="1">
        <f>Cohort_CF!AP99*Mincers!AF$59*(1+'Cost and Benefit Parameters'!$C$41)^AP$5</f>
        <v>3880708.5915538166</v>
      </c>
      <c r="AQ100" s="1">
        <f>Cohort_CF!AQ99*Mincers!AG$59*(1+'Cost and Benefit Parameters'!$C$41)^AQ$5</f>
        <v>3959336.9163972912</v>
      </c>
      <c r="AR100" s="1">
        <f>Cohort_CF!AR99*Mincers!AH$59*(1+'Cost and Benefit Parameters'!$C$41)^AR$5</f>
        <v>4037135.3477900298</v>
      </c>
      <c r="AS100" s="1">
        <f>Cohort_CF!AS99*Mincers!AI$59*(1+'Cost and Benefit Parameters'!$C$41)^AS$5</f>
        <v>4113993.3318036296</v>
      </c>
      <c r="AT100" s="1">
        <f>Cohort_CF!AT99*Mincers!AJ$59*(1+'Cost and Benefit Parameters'!$C$41)^AT$5</f>
        <v>4189799.8848574143</v>
      </c>
      <c r="AU100" s="1">
        <f>Cohort_CF!AU99*Mincers!AK$59*(1+'Cost and Benefit Parameters'!$C$41)^AU$5</f>
        <v>4264443.8543070974</v>
      </c>
      <c r="AV100" s="1">
        <f>Cohort_CF!AV99*Mincers!AL$59*(1+'Cost and Benefit Parameters'!$C$41)^AV$5</f>
        <v>4337814.1844252441</v>
      </c>
      <c r="AW100" s="1">
        <f>Cohort_CF!AW99*Mincers!AM$59*(1+'Cost and Benefit Parameters'!$C$41)^AW$5</f>
        <v>4409800.1869070567</v>
      </c>
      <c r="AX100" s="1">
        <f>Cohort_CF!AX99*Mincers!AN$59*(1+'Cost and Benefit Parameters'!$C$41)^AX$5</f>
        <v>4480291.8150004623</v>
      </c>
      <c r="AY100" s="1">
        <f>Cohort_CF!AY99*Mincers!AO$59*(1+'Cost and Benefit Parameters'!$C$41)^AY$5</f>
        <v>4549179.9403278679</v>
      </c>
      <c r="AZ100" s="1">
        <f>Cohort_CF!AZ99*Mincers!AP$59*(1+'Cost and Benefit Parameters'!$C$41)^AZ$5</f>
        <v>4616356.631440456</v>
      </c>
      <c r="BA100" s="1" t="str">
        <f>IF(AW77="","",'Cost and Benefit Parameters'!$J$31)</f>
        <v/>
      </c>
      <c r="BB100" s="1" t="str">
        <f>IF(AX77="","",'Cost and Benefit Parameters'!$J$31)</f>
        <v/>
      </c>
      <c r="BC100" s="1" t="str">
        <f>IF(AY77="","",'Cost and Benefit Parameters'!$J$31)</f>
        <v/>
      </c>
      <c r="BD100" s="1" t="str">
        <f>IF(AZ77="","",'Cost and Benefit Parameters'!$J$31)</f>
        <v/>
      </c>
      <c r="BE100" s="1" t="str">
        <f>IF(BA77="","",'Cost and Benefit Parameters'!$J$31)</f>
        <v/>
      </c>
      <c r="BF100" s="1" t="str">
        <f>IF(BB77="","",'Cost and Benefit Parameters'!$J$31)</f>
        <v/>
      </c>
      <c r="BG100" s="1" t="str">
        <f>IF(BC77="","",'Cost and Benefit Parameters'!$J$31)</f>
        <v/>
      </c>
      <c r="BH100" s="1" t="str">
        <f>IF(BD77="","",'Cost and Benefit Parameters'!$J$31)</f>
        <v/>
      </c>
      <c r="BI100" s="1" t="str">
        <f>IF(BE77="","",'Cost and Benefit Parameters'!$J$31)</f>
        <v/>
      </c>
      <c r="BJ100" s="1" t="str">
        <f>IF(BF77="","",'Cost and Benefit Parameters'!$J$31)</f>
        <v/>
      </c>
      <c r="BK100" s="1" t="str">
        <f>IF(BG77="","",'Cost and Benefit Parameters'!$J$31)</f>
        <v/>
      </c>
      <c r="BL100" s="1" t="str">
        <f>IF(BH77="","",'Cost and Benefit Parameters'!$J$31)</f>
        <v/>
      </c>
      <c r="BM100" s="1" t="str">
        <f>IF(BI77="","",'Cost and Benefit Parameters'!$J$31)</f>
        <v/>
      </c>
      <c r="BN100" s="1" t="str">
        <f>IF(BJ77="","",'Cost and Benefit Parameters'!$J$31)</f>
        <v/>
      </c>
      <c r="BO100" s="1" t="str">
        <f>IF(BK77="","",'Cost and Benefit Parameters'!$J$31)</f>
        <v/>
      </c>
      <c r="BP100" s="1" t="str">
        <f>IF(BL77="","",'Cost and Benefit Parameters'!$J$31)</f>
        <v/>
      </c>
      <c r="BQ100" s="1" t="str">
        <f>IF(BM77="","",'Cost and Benefit Parameters'!$J$31)</f>
        <v/>
      </c>
      <c r="BR100" s="1" t="str">
        <f>IF(BN77="","",'Cost and Benefit Parameters'!$J$31)</f>
        <v/>
      </c>
    </row>
    <row r="101" spans="1:72" x14ac:dyDescent="0.55000000000000004">
      <c r="A101" s="642"/>
      <c r="B101" t="s">
        <v>469</v>
      </c>
      <c r="H101" s="1"/>
      <c r="I101" s="1"/>
      <c r="J101" s="1"/>
      <c r="K101" s="1"/>
      <c r="L101" s="1" t="str">
        <f>IF(H78="","",'Cost and Benefit Parameters'!$J$31)</f>
        <v/>
      </c>
      <c r="M101" s="1" t="str">
        <f>IF(I78="","",'Cost and Benefit Parameters'!$J$31)</f>
        <v/>
      </c>
      <c r="N101" s="1">
        <f>Cohort_CF!N100*Mincers!C$59*(1+'Cost and Benefit Parameters'!$C$41)^N$5</f>
        <v>1706375.1084330345</v>
      </c>
      <c r="O101" s="1">
        <f>Cohort_CF!O100*Mincers!D$59*(1+'Cost and Benefit Parameters'!$C$41)^O$5</f>
        <v>1772569.3481223413</v>
      </c>
      <c r="P101" s="1">
        <f>Cohort_CF!P100*Mincers!E$59*(1+'Cost and Benefit Parameters'!$C$41)^P$5</f>
        <v>1840226.9480931202</v>
      </c>
      <c r="Q101" s="1">
        <f>Cohort_CF!Q100*Mincers!F$59*(1+'Cost and Benefit Parameters'!$C$41)^Q$5</f>
        <v>1909321.0499083365</v>
      </c>
      <c r="R101" s="1">
        <f>Cohort_CF!R100*Mincers!G$59*(1+'Cost and Benefit Parameters'!$C$41)^R$5</f>
        <v>1991934.9636374067</v>
      </c>
      <c r="S101" s="1">
        <f>Cohort_CF!S100*Mincers!H$59*(1+'Cost and Benefit Parameters'!$C$41)^S$5</f>
        <v>2063008.4129423986</v>
      </c>
      <c r="T101" s="1">
        <f>Cohort_CF!T100*Mincers!I$59*(1+'Cost and Benefit Parameters'!$C$41)^T$5</f>
        <v>2135336.2199157276</v>
      </c>
      <c r="U101" s="1">
        <f>Cohort_CF!U100*Mincers!J$59*(1+'Cost and Benefit Parameters'!$C$41)^U$5</f>
        <v>2208874.073225982</v>
      </c>
      <c r="V101" s="1">
        <f>Cohort_CF!V100*Mincers!K$59*(1+'Cost and Benefit Parameters'!$C$41)^V$5</f>
        <v>2283573.9070760412</v>
      </c>
      <c r="W101" s="1">
        <f>Cohort_CF!W100*Mincers!L$59*(1+'Cost and Benefit Parameters'!$C$41)^W$5</f>
        <v>2359383.8892109492</v>
      </c>
      <c r="X101" s="1">
        <f>Cohort_CF!X100*Mincers!M$59*(1+'Cost and Benefit Parameters'!$C$41)^X$5</f>
        <v>2436248.4200014011</v>
      </c>
      <c r="Y101" s="1">
        <f>Cohort_CF!Y100*Mincers!N$59*(1+'Cost and Benefit Parameters'!$C$41)^Y$5</f>
        <v>2514108.1429805909</v>
      </c>
      <c r="Z101" s="1">
        <f>Cohort_CF!Z100*Mincers!O$59*(1+'Cost and Benefit Parameters'!$C$41)^Z$5</f>
        <v>2592899.9671759871</v>
      </c>
      <c r="AA101" s="1">
        <f>Cohort_CF!AA100*Mincers!P$59*(1+'Cost and Benefit Parameters'!$C$41)^AA$5</f>
        <v>2672557.1015386125</v>
      </c>
      <c r="AB101" s="1">
        <f>Cohort_CF!AB100*Mincers!Q$59*(1+'Cost and Benefit Parameters'!$C$41)^AB$5</f>
        <v>2753009.1017303523</v>
      </c>
      <c r="AC101" s="1">
        <f>Cohort_CF!AC100*Mincers!R$59*(1+'Cost and Benefit Parameters'!$C$41)^AC$5</f>
        <v>2834181.9294857294</v>
      </c>
      <c r="AD101" s="1">
        <f>Cohort_CF!AD100*Mincers!S$59*(1+'Cost and Benefit Parameters'!$C$41)^AD$5</f>
        <v>2915998.0247172606</v>
      </c>
      <c r="AE101" s="1">
        <f>Cohort_CF!AE100*Mincers!T$59*(1+'Cost and Benefit Parameters'!$C$41)^AE$5</f>
        <v>2998376.3904848564</v>
      </c>
      <c r="AF101" s="1">
        <f>Cohort_CF!AF100*Mincers!U$59*(1+'Cost and Benefit Parameters'!$C$41)^AF$5</f>
        <v>3081232.6908980492</v>
      </c>
      <c r="AG101" s="1">
        <f>Cohort_CF!AG100*Mincers!V$59*(1+'Cost and Benefit Parameters'!$C$41)^AG$5</f>
        <v>3164479.3619671608</v>
      </c>
      <c r="AH101" s="1">
        <f>Cohort_CF!AH100*Mincers!W$59*(1+'Cost and Benefit Parameters'!$C$41)^AH$5</f>
        <v>3248025.7353645884</v>
      </c>
      <c r="AI101" s="1">
        <f>Cohort_CF!AI100*Mincers!X$59*(1+'Cost and Benefit Parameters'!$C$41)^AI$5</f>
        <v>3331778.175001625</v>
      </c>
      <c r="AJ101" s="1">
        <f>Cohort_CF!AJ100*Mincers!Y$59*(1+'Cost and Benefit Parameters'!$C$41)^AJ$5</f>
        <v>3415640.226268732</v>
      </c>
      <c r="AK101" s="1">
        <f>Cohort_CF!AK100*Mincers!Z$59*(1+'Cost and Benefit Parameters'!$C$41)^AK$5</f>
        <v>3499512.7777298535</v>
      </c>
      <c r="AL101" s="1">
        <f>Cohort_CF!AL100*Mincers!AA$59*(1+'Cost and Benefit Parameters'!$C$41)^AL$5</f>
        <v>3583294.2350023841</v>
      </c>
      <c r="AM101" s="1">
        <f>Cohort_CF!AM100*Mincers!AB$59*(1+'Cost and Benefit Parameters'!$C$41)^AM$5</f>
        <v>3666880.7064960292</v>
      </c>
      <c r="AN101" s="1">
        <f>Cohort_CF!AN100*Mincers!AC$59*(1+'Cost and Benefit Parameters'!$C$41)^AN$5</f>
        <v>3750166.200625455</v>
      </c>
      <c r="AO101" s="1">
        <f>Cohort_CF!AO100*Mincers!AD$59*(1+'Cost and Benefit Parameters'!$C$41)^AO$5</f>
        <v>3833042.8340531355</v>
      </c>
      <c r="AP101" s="1">
        <f>Cohort_CF!AP100*Mincers!AE$59*(1+'Cost and Benefit Parameters'!$C$41)^AP$5</f>
        <v>3915401.0504619521</v>
      </c>
      <c r="AQ101" s="1">
        <f>Cohort_CF!AQ100*Mincers!AF$59*(1+'Cost and Benefit Parameters'!$C$41)^AQ$5</f>
        <v>3997129.8493004302</v>
      </c>
      <c r="AR101" s="1">
        <f>Cohort_CF!AR100*Mincers!AG$59*(1+'Cost and Benefit Parameters'!$C$41)^AR$5</f>
        <v>4078117.0238892101</v>
      </c>
      <c r="AS101" s="1">
        <f>Cohort_CF!AS100*Mincers!AH$59*(1+'Cost and Benefit Parameters'!$C$41)^AS$5</f>
        <v>4158249.4082237314</v>
      </c>
      <c r="AT101" s="1">
        <f>Cohort_CF!AT100*Mincers!AI$59*(1+'Cost and Benefit Parameters'!$C$41)^AT$5</f>
        <v>4237413.1317577371</v>
      </c>
      <c r="AU101" s="1">
        <f>Cohort_CF!AU100*Mincers!AJ$59*(1+'Cost and Benefit Parameters'!$C$41)^AU$5</f>
        <v>4315493.881403137</v>
      </c>
      <c r="AV101" s="1">
        <f>Cohort_CF!AV100*Mincers!AK$59*(1+'Cost and Benefit Parameters'!$C$41)^AV$5</f>
        <v>4392377.1699363114</v>
      </c>
      <c r="AW101" s="1">
        <f>Cohort_CF!AW100*Mincers!AL$59*(1+'Cost and Benefit Parameters'!$C$41)^AW$5</f>
        <v>4467948.6099580014</v>
      </c>
      <c r="AX101" s="1">
        <f>Cohort_CF!AX100*Mincers!AM$59*(1+'Cost and Benefit Parameters'!$C$41)^AX$5</f>
        <v>4542094.1925142678</v>
      </c>
      <c r="AY101" s="1">
        <f>Cohort_CF!AY100*Mincers!AN$59*(1+'Cost and Benefit Parameters'!$C$41)^AY$5</f>
        <v>4614700.5694504762</v>
      </c>
      <c r="AZ101" s="1">
        <f>Cohort_CF!AZ100*Mincers!AO$59*(1+'Cost and Benefit Parameters'!$C$41)^AZ$5</f>
        <v>4685655.3385377042</v>
      </c>
      <c r="BA101" s="1">
        <f>Cohort_CF!BA100*Mincers!AP$59*(1+'Cost and Benefit Parameters'!$C$41)^BA$5</f>
        <v>4754847.3303836705</v>
      </c>
      <c r="BB101" s="1" t="str">
        <f>IF(AX78="","",'Cost and Benefit Parameters'!$J$31)</f>
        <v/>
      </c>
      <c r="BC101" s="1" t="str">
        <f>IF(AY78="","",'Cost and Benefit Parameters'!$J$31)</f>
        <v/>
      </c>
      <c r="BD101" s="1" t="str">
        <f>IF(AZ78="","",'Cost and Benefit Parameters'!$J$31)</f>
        <v/>
      </c>
      <c r="BE101" s="1" t="str">
        <f>IF(BA78="","",'Cost and Benefit Parameters'!$J$31)</f>
        <v/>
      </c>
      <c r="BF101" s="1" t="str">
        <f>IF(BB78="","",'Cost and Benefit Parameters'!$J$31)</f>
        <v/>
      </c>
      <c r="BG101" s="1" t="str">
        <f>IF(BC78="","",'Cost and Benefit Parameters'!$J$31)</f>
        <v/>
      </c>
      <c r="BH101" s="1" t="str">
        <f>IF(BD78="","",'Cost and Benefit Parameters'!$J$31)</f>
        <v/>
      </c>
      <c r="BI101" s="1" t="str">
        <f>IF(BE78="","",'Cost and Benefit Parameters'!$J$31)</f>
        <v/>
      </c>
      <c r="BJ101" s="1" t="str">
        <f>IF(BF78="","",'Cost and Benefit Parameters'!$J$31)</f>
        <v/>
      </c>
      <c r="BK101" s="1" t="str">
        <f>IF(BG78="","",'Cost and Benefit Parameters'!$J$31)</f>
        <v/>
      </c>
      <c r="BL101" s="1" t="str">
        <f>IF(BH78="","",'Cost and Benefit Parameters'!$J$31)</f>
        <v/>
      </c>
      <c r="BM101" s="1" t="str">
        <f>IF(BI78="","",'Cost and Benefit Parameters'!$J$31)</f>
        <v/>
      </c>
      <c r="BN101" s="1" t="str">
        <f>IF(BJ78="","",'Cost and Benefit Parameters'!$J$31)</f>
        <v/>
      </c>
      <c r="BO101" s="1" t="str">
        <f>IF(BK78="","",'Cost and Benefit Parameters'!$J$31)</f>
        <v/>
      </c>
      <c r="BP101" s="1" t="str">
        <f>IF(BL78="","",'Cost and Benefit Parameters'!$J$31)</f>
        <v/>
      </c>
      <c r="BQ101" s="1" t="str">
        <f>IF(BM78="","",'Cost and Benefit Parameters'!$J$31)</f>
        <v/>
      </c>
      <c r="BR101" s="1" t="str">
        <f>IF(BN78="","",'Cost and Benefit Parameters'!$J$31)</f>
        <v/>
      </c>
    </row>
    <row r="102" spans="1:72" x14ac:dyDescent="0.55000000000000004">
      <c r="A102" s="642"/>
      <c r="B102" t="s">
        <v>470</v>
      </c>
      <c r="I102" s="1"/>
      <c r="J102" s="1"/>
      <c r="K102" s="1"/>
      <c r="L102" s="1" t="str">
        <f>IF(H79="","",'Cost and Benefit Parameters'!$J$31)</f>
        <v/>
      </c>
      <c r="M102" s="1" t="str">
        <f>IF(I79="","",'Cost and Benefit Parameters'!$J$31)</f>
        <v/>
      </c>
      <c r="N102" s="1" t="str">
        <f>IF(J79="","",'Cost and Benefit Parameters'!$J$31)</f>
        <v/>
      </c>
      <c r="O102" s="1">
        <f>Cohort_CF!O101*Mincers!C$59*(1+'Cost and Benefit Parameters'!$C$41)^O$5</f>
        <v>1757566.3616860255</v>
      </c>
      <c r="P102" s="1">
        <f>Cohort_CF!P101*Mincers!D$59*(1+'Cost and Benefit Parameters'!$C$41)^P$5</f>
        <v>1825746.4285660114</v>
      </c>
      <c r="Q102" s="1">
        <f>Cohort_CF!Q101*Mincers!E$59*(1+'Cost and Benefit Parameters'!$C$41)^Q$5</f>
        <v>1895433.756535914</v>
      </c>
      <c r="R102" s="1">
        <f>Cohort_CF!R101*Mincers!F$59*(1+'Cost and Benefit Parameters'!$C$41)^R$5</f>
        <v>1966600.6814055862</v>
      </c>
      <c r="S102" s="1">
        <f>Cohort_CF!S101*Mincers!G$59*(1+'Cost and Benefit Parameters'!$C$41)^S$5</f>
        <v>2051693.0125465288</v>
      </c>
      <c r="T102" s="1">
        <f>Cohort_CF!T101*Mincers!H$59*(1+'Cost and Benefit Parameters'!$C$41)^T$5</f>
        <v>2124898.6653306708</v>
      </c>
      <c r="U102" s="1">
        <f>Cohort_CF!U101*Mincers!I$59*(1+'Cost and Benefit Parameters'!$C$41)^U$5</f>
        <v>2199396.3065131996</v>
      </c>
      <c r="V102" s="1">
        <f>Cohort_CF!V101*Mincers!J$59*(1+'Cost and Benefit Parameters'!$C$41)^V$5</f>
        <v>2275140.2954227612</v>
      </c>
      <c r="W102" s="1">
        <f>Cohort_CF!W101*Mincers!K$59*(1+'Cost and Benefit Parameters'!$C$41)^W$5</f>
        <v>2352081.1242883224</v>
      </c>
      <c r="X102" s="1">
        <f>Cohort_CF!X101*Mincers!L$59*(1+'Cost and Benefit Parameters'!$C$41)^X$5</f>
        <v>2430165.4058872778</v>
      </c>
      <c r="Y102" s="1">
        <f>Cohort_CF!Y101*Mincers!M$59*(1+'Cost and Benefit Parameters'!$C$41)^Y$5</f>
        <v>2509335.872601443</v>
      </c>
      <c r="Z102" s="1">
        <f>Cohort_CF!Z101*Mincers!N$59*(1+'Cost and Benefit Parameters'!$C$41)^Z$5</f>
        <v>2589531.3872700087</v>
      </c>
      <c r="AA102" s="1">
        <f>Cohort_CF!AA101*Mincers!O$59*(1+'Cost and Benefit Parameters'!$C$41)^AA$5</f>
        <v>2670686.9661912662</v>
      </c>
      <c r="AB102" s="1">
        <f>Cohort_CF!AB101*Mincers!P$59*(1+'Cost and Benefit Parameters'!$C$41)^AB$5</f>
        <v>2752733.8145847712</v>
      </c>
      <c r="AC102" s="1">
        <f>Cohort_CF!AC101*Mincers!Q$59*(1+'Cost and Benefit Parameters'!$C$41)^AC$5</f>
        <v>2835599.3747822628</v>
      </c>
      <c r="AD102" s="1">
        <f>Cohort_CF!AD101*Mincers!R$59*(1+'Cost and Benefit Parameters'!$C$41)^AD$5</f>
        <v>2919207.3873703009</v>
      </c>
      <c r="AE102" s="1">
        <f>Cohort_CF!AE101*Mincers!S$59*(1+'Cost and Benefit Parameters'!$C$41)^AE$5</f>
        <v>3003477.9654587782</v>
      </c>
      <c r="AF102" s="1">
        <f>Cohort_CF!AF101*Mincers!T$59*(1+'Cost and Benefit Parameters'!$C$41)^AF$5</f>
        <v>3088327.6821994027</v>
      </c>
      <c r="AG102" s="1">
        <f>Cohort_CF!AG101*Mincers!U$59*(1+'Cost and Benefit Parameters'!$C$41)^AG$5</f>
        <v>3173669.6716249902</v>
      </c>
      <c r="AH102" s="1">
        <f>Cohort_CF!AH101*Mincers!V$59*(1+'Cost and Benefit Parameters'!$C$41)^AH$5</f>
        <v>3259413.7428261754</v>
      </c>
      <c r="AI102" s="1">
        <f>Cohort_CF!AI101*Mincers!W$59*(1+'Cost and Benefit Parameters'!$C$41)^AI$5</f>
        <v>3345466.5074255257</v>
      </c>
      <c r="AJ102" s="1">
        <f>Cohort_CF!AJ101*Mincers!X$59*(1+'Cost and Benefit Parameters'!$C$41)^AJ$5</f>
        <v>3431731.5202516736</v>
      </c>
      <c r="AK102" s="1">
        <f>Cohort_CF!AK101*Mincers!Y$59*(1+'Cost and Benefit Parameters'!$C$41)^AK$5</f>
        <v>3518109.4330567946</v>
      </c>
      <c r="AL102" s="1">
        <f>Cohort_CF!AL101*Mincers!Z$59*(1+'Cost and Benefit Parameters'!$C$41)^AL$5</f>
        <v>3604498.1610617484</v>
      </c>
      <c r="AM102" s="1">
        <f>Cohort_CF!AM101*Mincers!AA$59*(1+'Cost and Benefit Parameters'!$C$41)^AM$5</f>
        <v>3690793.0620524557</v>
      </c>
      <c r="AN102" s="1">
        <f>Cohort_CF!AN101*Mincers!AB$59*(1+'Cost and Benefit Parameters'!$C$41)^AN$5</f>
        <v>3776887.1276909094</v>
      </c>
      <c r="AO102" s="1">
        <f>Cohort_CF!AO101*Mincers!AC$59*(1+'Cost and Benefit Parameters'!$C$41)^AO$5</f>
        <v>3862671.1866442189</v>
      </c>
      <c r="AP102" s="1">
        <f>Cohort_CF!AP101*Mincers!AD$59*(1+'Cost and Benefit Parameters'!$C$41)^AP$5</f>
        <v>3948034.1190747293</v>
      </c>
      <c r="AQ102" s="1">
        <f>Cohort_CF!AQ101*Mincers!AE$59*(1+'Cost and Benefit Parameters'!$C$41)^AQ$5</f>
        <v>4032863.0819758098</v>
      </c>
      <c r="AR102" s="1">
        <f>Cohort_CF!AR101*Mincers!AF$59*(1+'Cost and Benefit Parameters'!$C$41)^AR$5</f>
        <v>4117043.7447794434</v>
      </c>
      <c r="AS102" s="1">
        <f>Cohort_CF!AS101*Mincers!AG$59*(1+'Cost and Benefit Parameters'!$C$41)^AS$5</f>
        <v>4200460.5346058868</v>
      </c>
      <c r="AT102" s="1">
        <f>Cohort_CF!AT101*Mincers!AH$59*(1+'Cost and Benefit Parameters'!$C$41)^AT$5</f>
        <v>4282996.8904704424</v>
      </c>
      <c r="AU102" s="1">
        <f>Cohort_CF!AU101*Mincers!AI$59*(1+'Cost and Benefit Parameters'!$C$41)^AU$5</f>
        <v>4364535.52571047</v>
      </c>
      <c r="AV102" s="1">
        <f>Cohort_CF!AV101*Mincers!AJ$59*(1+'Cost and Benefit Parameters'!$C$41)^AV$5</f>
        <v>4444958.6978452308</v>
      </c>
      <c r="AW102" s="1">
        <f>Cohort_CF!AW101*Mincers!AK$59*(1+'Cost and Benefit Parameters'!$C$41)^AW$5</f>
        <v>4524148.4850343997</v>
      </c>
      <c r="AX102" s="1">
        <f>Cohort_CF!AX101*Mincers!AL$59*(1+'Cost and Benefit Parameters'!$C$41)^AX$5</f>
        <v>4601987.0682567405</v>
      </c>
      <c r="AY102" s="1">
        <f>Cohort_CF!AY101*Mincers!AM$59*(1+'Cost and Benefit Parameters'!$C$41)^AY$5</f>
        <v>4678357.0182896964</v>
      </c>
      <c r="AZ102" s="1">
        <f>Cohort_CF!AZ101*Mincers!AN$59*(1+'Cost and Benefit Parameters'!$C$41)^AZ$5</f>
        <v>4753141.5865339907</v>
      </c>
      <c r="BA102" s="1">
        <f>Cohort_CF!BA101*Mincers!AO$59*(1+'Cost and Benefit Parameters'!$C$41)^BA$5</f>
        <v>4826224.9986938359</v>
      </c>
      <c r="BB102" s="1">
        <f>Cohort_CF!BB101*Mincers!AP$59*(1+'Cost and Benefit Parameters'!$C$41)^BB$5</f>
        <v>4897492.7502951799</v>
      </c>
      <c r="BC102" s="1" t="str">
        <f>IF(AY79="","",'Cost and Benefit Parameters'!$J$31)</f>
        <v/>
      </c>
      <c r="BD102" s="1" t="str">
        <f>IF(AZ79="","",'Cost and Benefit Parameters'!$J$31)</f>
        <v/>
      </c>
      <c r="BE102" s="1" t="str">
        <f>IF(BA79="","",'Cost and Benefit Parameters'!$J$31)</f>
        <v/>
      </c>
      <c r="BF102" s="1" t="str">
        <f>IF(BB79="","",'Cost and Benefit Parameters'!$J$31)</f>
        <v/>
      </c>
      <c r="BG102" s="1" t="str">
        <f>IF(BC79="","",'Cost and Benefit Parameters'!$J$31)</f>
        <v/>
      </c>
      <c r="BH102" s="1" t="str">
        <f>IF(BD79="","",'Cost and Benefit Parameters'!$J$31)</f>
        <v/>
      </c>
      <c r="BI102" s="1" t="str">
        <f>IF(BE79="","",'Cost and Benefit Parameters'!$J$31)</f>
        <v/>
      </c>
      <c r="BJ102" s="1" t="str">
        <f>IF(BF79="","",'Cost and Benefit Parameters'!$J$31)</f>
        <v/>
      </c>
      <c r="BK102" s="1" t="str">
        <f>IF(BG79="","",'Cost and Benefit Parameters'!$J$31)</f>
        <v/>
      </c>
      <c r="BL102" s="1" t="str">
        <f>IF(BH79="","",'Cost and Benefit Parameters'!$J$31)</f>
        <v/>
      </c>
      <c r="BM102" s="1" t="str">
        <f>IF(BI79="","",'Cost and Benefit Parameters'!$J$31)</f>
        <v/>
      </c>
      <c r="BN102" s="1" t="str">
        <f>IF(BJ79="","",'Cost and Benefit Parameters'!$J$31)</f>
        <v/>
      </c>
      <c r="BO102" s="1" t="str">
        <f>IF(BK79="","",'Cost and Benefit Parameters'!$J$31)</f>
        <v/>
      </c>
      <c r="BP102" s="1" t="str">
        <f>IF(BL79="","",'Cost and Benefit Parameters'!$J$31)</f>
        <v/>
      </c>
      <c r="BQ102" s="1" t="str">
        <f>IF(BM79="","",'Cost and Benefit Parameters'!$J$31)</f>
        <v/>
      </c>
      <c r="BR102" s="1" t="str">
        <f>IF(BN79="","",'Cost and Benefit Parameters'!$J$31)</f>
        <v/>
      </c>
    </row>
    <row r="103" spans="1:72" x14ac:dyDescent="0.55000000000000004">
      <c r="A103" s="642"/>
      <c r="B103" t="s">
        <v>471</v>
      </c>
      <c r="J103" s="1"/>
      <c r="K103" s="1"/>
      <c r="L103" s="1" t="str">
        <f>IF(H80="","",'Cost and Benefit Parameters'!$J$31)</f>
        <v/>
      </c>
      <c r="M103" s="1" t="str">
        <f>IF(I80="","",'Cost and Benefit Parameters'!$J$31)</f>
        <v/>
      </c>
      <c r="N103" s="1" t="str">
        <f>IF(J80="","",'Cost and Benefit Parameters'!$J$31)</f>
        <v/>
      </c>
      <c r="O103" s="1" t="str">
        <f>IF(K80="","",'Cost and Benefit Parameters'!$J$31)</f>
        <v/>
      </c>
      <c r="P103" s="1">
        <f>Cohort_CF!P102*Mincers!C$59*(1+'Cost and Benefit Parameters'!$C$41)^P$5</f>
        <v>1810293.3525366061</v>
      </c>
      <c r="Q103" s="1">
        <f>Cohort_CF!Q102*Mincers!D$59*(1+'Cost and Benefit Parameters'!$C$41)^Q$5</f>
        <v>1880518.8214229918</v>
      </c>
      <c r="R103" s="1">
        <f>Cohort_CF!R102*Mincers!E$59*(1+'Cost and Benefit Parameters'!$C$41)^R$5</f>
        <v>1952296.7692319911</v>
      </c>
      <c r="S103" s="1">
        <f>Cohort_CF!S102*Mincers!F$59*(1+'Cost and Benefit Parameters'!$C$41)^S$5</f>
        <v>2025598.7018477537</v>
      </c>
      <c r="T103" s="1">
        <f>Cohort_CF!T102*Mincers!G$59*(1+'Cost and Benefit Parameters'!$C$41)^T$5</f>
        <v>2113243.802922925</v>
      </c>
      <c r="U103" s="1">
        <f>Cohort_CF!U102*Mincers!H$59*(1+'Cost and Benefit Parameters'!$C$41)^U$5</f>
        <v>2188645.6252905908</v>
      </c>
      <c r="V103" s="1">
        <f>Cohort_CF!V102*Mincers!I$59*(1+'Cost and Benefit Parameters'!$C$41)^V$5</f>
        <v>2265378.1957085952</v>
      </c>
      <c r="W103" s="1">
        <f>Cohort_CF!W102*Mincers!J$59*(1+'Cost and Benefit Parameters'!$C$41)^W$5</f>
        <v>2343394.504285444</v>
      </c>
      <c r="X103" s="1">
        <f>Cohort_CF!X102*Mincers!K$59*(1+'Cost and Benefit Parameters'!$C$41)^X$5</f>
        <v>2422643.5580169722</v>
      </c>
      <c r="Y103" s="1">
        <f>Cohort_CF!Y102*Mincers!L$59*(1+'Cost and Benefit Parameters'!$C$41)^Y$5</f>
        <v>2503070.368063896</v>
      </c>
      <c r="Z103" s="1">
        <f>Cohort_CF!Z102*Mincers!M$59*(1+'Cost and Benefit Parameters'!$C$41)^Z$5</f>
        <v>2584615.9487794861</v>
      </c>
      <c r="AA103" s="1">
        <f>Cohort_CF!AA102*Mincers!N$59*(1+'Cost and Benefit Parameters'!$C$41)^AA$5</f>
        <v>2667217.3288881085</v>
      </c>
      <c r="AB103" s="1">
        <f>Cohort_CF!AB102*Mincers!O$59*(1+'Cost and Benefit Parameters'!$C$41)^AB$5</f>
        <v>2750807.5751770046</v>
      </c>
      <c r="AC103" s="1">
        <f>Cohort_CF!AC102*Mincers!P$59*(1+'Cost and Benefit Parameters'!$C$41)^AC$5</f>
        <v>2835315.8290223144</v>
      </c>
      <c r="AD103" s="1">
        <f>Cohort_CF!AD102*Mincers!Q$59*(1+'Cost and Benefit Parameters'!$C$41)^AD$5</f>
        <v>2920667.3560257303</v>
      </c>
      <c r="AE103" s="1">
        <f>Cohort_CF!AE102*Mincers!R$59*(1+'Cost and Benefit Parameters'!$C$41)^AE$5</f>
        <v>3006783.6089914101</v>
      </c>
      <c r="AF103" s="1">
        <f>Cohort_CF!AF102*Mincers!S$59*(1+'Cost and Benefit Parameters'!$C$41)^AF$5</f>
        <v>3093582.304422542</v>
      </c>
      <c r="AG103" s="1">
        <f>Cohort_CF!AG102*Mincers!T$59*(1+'Cost and Benefit Parameters'!$C$41)^AG$5</f>
        <v>3180977.5126653844</v>
      </c>
      <c r="AH103" s="1">
        <f>Cohort_CF!AH102*Mincers!U$59*(1+'Cost and Benefit Parameters'!$C$41)^AH$5</f>
        <v>3268879.7617737399</v>
      </c>
      <c r="AI103" s="1">
        <f>Cohort_CF!AI102*Mincers!V$59*(1+'Cost and Benefit Parameters'!$C$41)^AI$5</f>
        <v>3357196.1551109604</v>
      </c>
      <c r="AJ103" s="1">
        <f>Cohort_CF!AJ102*Mincers!W$59*(1+'Cost and Benefit Parameters'!$C$41)^AJ$5</f>
        <v>3445830.5026482916</v>
      </c>
      <c r="AK103" s="1">
        <f>Cohort_CF!AK102*Mincers!X$59*(1+'Cost and Benefit Parameters'!$C$41)^AK$5</f>
        <v>3534683.4658592246</v>
      </c>
      <c r="AL103" s="1">
        <f>Cohort_CF!AL102*Mincers!Y$59*(1+'Cost and Benefit Parameters'!$C$41)^AL$5</f>
        <v>3623652.7160484977</v>
      </c>
      <c r="AM103" s="1">
        <f>Cohort_CF!AM102*Mincers!Z$59*(1+'Cost and Benefit Parameters'!$C$41)^AM$5</f>
        <v>3712633.1058936007</v>
      </c>
      <c r="AN103" s="1">
        <f>Cohort_CF!AN102*Mincers!AA$59*(1+'Cost and Benefit Parameters'!$C$41)^AN$5</f>
        <v>3801516.853914029</v>
      </c>
      <c r="AO103" s="1">
        <f>Cohort_CF!AO102*Mincers!AB$59*(1+'Cost and Benefit Parameters'!$C$41)^AO$5</f>
        <v>3890193.7415216374</v>
      </c>
      <c r="AP103" s="1">
        <f>Cohort_CF!AP102*Mincers!AC$59*(1+'Cost and Benefit Parameters'!$C$41)^AP$5</f>
        <v>3978551.3222435452</v>
      </c>
      <c r="AQ103" s="1">
        <f>Cohort_CF!AQ102*Mincers!AD$59*(1+'Cost and Benefit Parameters'!$C$41)^AQ$5</f>
        <v>4066475.1426469707</v>
      </c>
      <c r="AR103" s="1">
        <f>Cohort_CF!AR102*Mincers!AE$59*(1+'Cost and Benefit Parameters'!$C$41)^AR$5</f>
        <v>4153848.974435084</v>
      </c>
      <c r="AS103" s="1">
        <f>Cohort_CF!AS102*Mincers!AF$59*(1+'Cost and Benefit Parameters'!$C$41)^AS$5</f>
        <v>4240555.0571228275</v>
      </c>
      <c r="AT103" s="1">
        <f>Cohort_CF!AT102*Mincers!AG$59*(1+'Cost and Benefit Parameters'!$C$41)^AT$5</f>
        <v>4326474.3506440632</v>
      </c>
      <c r="AU103" s="1">
        <f>Cohort_CF!AU102*Mincers!AH$59*(1+'Cost and Benefit Parameters'!$C$41)^AU$5</f>
        <v>4411486.7971845558</v>
      </c>
      <c r="AV103" s="1">
        <f>Cohort_CF!AV102*Mincers!AI$59*(1+'Cost and Benefit Parameters'!$C$41)^AV$5</f>
        <v>4495471.5914817844</v>
      </c>
      <c r="AW103" s="1">
        <f>Cohort_CF!AW102*Mincers!AJ$59*(1+'Cost and Benefit Parameters'!$C$41)^AW$5</f>
        <v>4578307.4587805877</v>
      </c>
      <c r="AX103" s="1">
        <f>Cohort_CF!AX102*Mincers!AK$59*(1+'Cost and Benefit Parameters'!$C$41)^AX$5</f>
        <v>4659872.9395854315</v>
      </c>
      <c r="AY103" s="1">
        <f>Cohort_CF!AY102*Mincers!AL$59*(1+'Cost and Benefit Parameters'!$C$41)^AY$5</f>
        <v>4740046.6803044435</v>
      </c>
      <c r="AZ103" s="1">
        <f>Cohort_CF!AZ102*Mincers!AM$59*(1+'Cost and Benefit Parameters'!$C$41)^AZ$5</f>
        <v>4818707.7288383869</v>
      </c>
      <c r="BA103" s="1">
        <f>Cohort_CF!BA102*Mincers!AN$59*(1+'Cost and Benefit Parameters'!$C$41)^BA$5</f>
        <v>4895735.8341300115</v>
      </c>
      <c r="BB103" s="1">
        <f>Cohort_CF!BB102*Mincers!AO$59*(1+'Cost and Benefit Parameters'!$C$41)^BB$5</f>
        <v>4971011.7486546496</v>
      </c>
      <c r="BC103" s="1">
        <f>Cohort_CF!BC102*Mincers!AP$59*(1+'Cost and Benefit Parameters'!$C$41)^BC$5</f>
        <v>5044417.5328040347</v>
      </c>
      <c r="BD103" s="1" t="str">
        <f>IF(AZ80="","",'Cost and Benefit Parameters'!$J$31)</f>
        <v/>
      </c>
      <c r="BE103" s="1" t="str">
        <f>IF(BA80="","",'Cost and Benefit Parameters'!$J$31)</f>
        <v/>
      </c>
      <c r="BF103" s="1" t="str">
        <f>IF(BB80="","",'Cost and Benefit Parameters'!$J$31)</f>
        <v/>
      </c>
      <c r="BG103" s="1" t="str">
        <f>IF(BC80="","",'Cost and Benefit Parameters'!$J$31)</f>
        <v/>
      </c>
      <c r="BH103" s="1" t="str">
        <f>IF(BD80="","",'Cost and Benefit Parameters'!$J$31)</f>
        <v/>
      </c>
      <c r="BI103" s="1" t="str">
        <f>IF(BE80="","",'Cost and Benefit Parameters'!$J$31)</f>
        <v/>
      </c>
      <c r="BJ103" s="1" t="str">
        <f>IF(BF80="","",'Cost and Benefit Parameters'!$J$31)</f>
        <v/>
      </c>
      <c r="BK103" s="1" t="str">
        <f>IF(BG80="","",'Cost and Benefit Parameters'!$J$31)</f>
        <v/>
      </c>
      <c r="BL103" s="1" t="str">
        <f>IF(BH80="","",'Cost and Benefit Parameters'!$J$31)</f>
        <v/>
      </c>
      <c r="BM103" s="1" t="str">
        <f>IF(BI80="","",'Cost and Benefit Parameters'!$J$31)</f>
        <v/>
      </c>
      <c r="BN103" s="1" t="str">
        <f>IF(BJ80="","",'Cost and Benefit Parameters'!$J$31)</f>
        <v/>
      </c>
      <c r="BO103" s="1" t="str">
        <f>IF(BK80="","",'Cost and Benefit Parameters'!$J$31)</f>
        <v/>
      </c>
      <c r="BP103" s="1" t="str">
        <f>IF(BL80="","",'Cost and Benefit Parameters'!$J$31)</f>
        <v/>
      </c>
      <c r="BQ103" s="1" t="str">
        <f>IF(BM80="","",'Cost and Benefit Parameters'!$J$31)</f>
        <v/>
      </c>
      <c r="BR103" s="1" t="str">
        <f>IF(BN80="","",'Cost and Benefit Parameters'!$J$31)</f>
        <v/>
      </c>
    </row>
    <row r="104" spans="1:72" x14ac:dyDescent="0.55000000000000004">
      <c r="A104" s="642"/>
      <c r="B104" t="s">
        <v>472</v>
      </c>
      <c r="K104" s="1"/>
      <c r="L104" s="1" t="str">
        <f>IF(H81="","",'Cost and Benefit Parameters'!$J$31)</f>
        <v/>
      </c>
      <c r="M104" s="1" t="str">
        <f>IF(I81="","",'Cost and Benefit Parameters'!$J$31)</f>
        <v/>
      </c>
      <c r="N104" s="1" t="str">
        <f>IF(J81="","",'Cost and Benefit Parameters'!$J$31)</f>
        <v/>
      </c>
      <c r="O104" s="1" t="str">
        <f>IF(K81="","",'Cost and Benefit Parameters'!$J$31)</f>
        <v/>
      </c>
      <c r="P104" s="1" t="str">
        <f>IF(L81="","",'Cost and Benefit Parameters'!$J$31)</f>
        <v/>
      </c>
      <c r="Q104" s="1">
        <f>Cohort_CF!Q103*Mincers!C$59*(1+'Cost and Benefit Parameters'!$C$41)^Q$5</f>
        <v>1864602.1531127044</v>
      </c>
      <c r="R104" s="1">
        <f>Cohort_CF!R103*Mincers!D$59*(1+'Cost and Benefit Parameters'!$C$41)^R$5</f>
        <v>1936934.3860656812</v>
      </c>
      <c r="S104" s="1">
        <f>Cohort_CF!S103*Mincers!E$59*(1+'Cost and Benefit Parameters'!$C$41)^S$5</f>
        <v>2010865.6723089507</v>
      </c>
      <c r="T104" s="1">
        <f>Cohort_CF!T103*Mincers!F$59*(1+'Cost and Benefit Parameters'!$C$41)^T$5</f>
        <v>2086366.6629031866</v>
      </c>
      <c r="U104" s="1">
        <f>Cohort_CF!U103*Mincers!G$59*(1+'Cost and Benefit Parameters'!$C$41)^U$5</f>
        <v>2176641.1170106125</v>
      </c>
      <c r="V104" s="1">
        <f>Cohort_CF!V103*Mincers!H$59*(1+'Cost and Benefit Parameters'!$C$41)^V$5</f>
        <v>2254304.9940493084</v>
      </c>
      <c r="W104" s="1">
        <f>Cohort_CF!W103*Mincers!I$59*(1+'Cost and Benefit Parameters'!$C$41)^W$5</f>
        <v>2333339.5415798528</v>
      </c>
      <c r="X104" s="1">
        <f>Cohort_CF!X103*Mincers!J$59*(1+'Cost and Benefit Parameters'!$C$41)^X$5</f>
        <v>2413696.339414007</v>
      </c>
      <c r="Y104" s="1">
        <f>Cohort_CF!Y103*Mincers!K$59*(1+'Cost and Benefit Parameters'!$C$41)^Y$5</f>
        <v>2495322.864757481</v>
      </c>
      <c r="Z104" s="1">
        <f>Cohort_CF!Z103*Mincers!L$59*(1+'Cost and Benefit Parameters'!$C$41)^Z$5</f>
        <v>2578162.479105813</v>
      </c>
      <c r="AA104" s="1">
        <f>Cohort_CF!AA103*Mincers!M$59*(1+'Cost and Benefit Parameters'!$C$41)^AA$5</f>
        <v>2662154.4272428704</v>
      </c>
      <c r="AB104" s="1">
        <f>Cohort_CF!AB103*Mincers!N$59*(1+'Cost and Benefit Parameters'!$C$41)^AB$5</f>
        <v>2747233.8487547524</v>
      </c>
      <c r="AC104" s="1">
        <f>Cohort_CF!AC103*Mincers!O$59*(1+'Cost and Benefit Parameters'!$C$41)^AC$5</f>
        <v>2833331.802432315</v>
      </c>
      <c r="AD104" s="1">
        <f>Cohort_CF!AD103*Mincers!P$59*(1+'Cost and Benefit Parameters'!$C$41)^AD$5</f>
        <v>2920375.3038929836</v>
      </c>
      <c r="AE104" s="1">
        <f>Cohort_CF!AE103*Mincers!Q$59*(1+'Cost and Benefit Parameters'!$C$41)^AE$5</f>
        <v>3008287.3767065024</v>
      </c>
      <c r="AF104" s="1">
        <f>Cohort_CF!AF103*Mincers!R$59*(1+'Cost and Benefit Parameters'!$C$41)^AF$5</f>
        <v>3096987.1172611527</v>
      </c>
      <c r="AG104" s="1">
        <f>Cohort_CF!AG103*Mincers!S$59*(1+'Cost and Benefit Parameters'!$C$41)^AG$5</f>
        <v>3186389.7735552182</v>
      </c>
      <c r="AH104" s="1">
        <f>Cohort_CF!AH103*Mincers!T$59*(1+'Cost and Benefit Parameters'!$C$41)^AH$5</f>
        <v>3276406.8380453461</v>
      </c>
      <c r="AI104" s="1">
        <f>Cohort_CF!AI103*Mincers!U$59*(1+'Cost and Benefit Parameters'!$C$41)^AI$5</f>
        <v>3366946.1546269516</v>
      </c>
      <c r="AJ104" s="1">
        <f>Cohort_CF!AJ103*Mincers!V$59*(1+'Cost and Benefit Parameters'!$C$41)^AJ$5</f>
        <v>3457912.0397642893</v>
      </c>
      <c r="AK104" s="1">
        <f>Cohort_CF!AK103*Mincers!W$59*(1+'Cost and Benefit Parameters'!$C$41)^AK$5</f>
        <v>3549205.4177277409</v>
      </c>
      <c r="AL104" s="1">
        <f>Cohort_CF!AL103*Mincers!X$59*(1+'Cost and Benefit Parameters'!$C$41)^AL$5</f>
        <v>3640723.9698350006</v>
      </c>
      <c r="AM104" s="1">
        <f>Cohort_CF!AM103*Mincers!Y$59*(1+'Cost and Benefit Parameters'!$C$41)^AM$5</f>
        <v>3732362.2975299526</v>
      </c>
      <c r="AN104" s="1">
        <f>Cohort_CF!AN103*Mincers!Z$59*(1+'Cost and Benefit Parameters'!$C$41)^AN$5</f>
        <v>3824012.0990704084</v>
      </c>
      <c r="AO104" s="1">
        <f>Cohort_CF!AO103*Mincers!AA$59*(1+'Cost and Benefit Parameters'!$C$41)^AO$5</f>
        <v>3915562.3595314506</v>
      </c>
      <c r="AP104" s="1">
        <f>Cohort_CF!AP103*Mincers!AB$59*(1+'Cost and Benefit Parameters'!$C$41)^AP$5</f>
        <v>4006899.5537672862</v>
      </c>
      <c r="AQ104" s="1">
        <f>Cohort_CF!AQ103*Mincers!AC$59*(1+'Cost and Benefit Parameters'!$C$41)^AQ$5</f>
        <v>4097907.8619108512</v>
      </c>
      <c r="AR104" s="1">
        <f>Cohort_CF!AR103*Mincers!AD$59*(1+'Cost and Benefit Parameters'!$C$41)^AR$5</f>
        <v>4188469.3969263798</v>
      </c>
      <c r="AS104" s="1">
        <f>Cohort_CF!AS103*Mincers!AE$59*(1+'Cost and Benefit Parameters'!$C$41)^AS$5</f>
        <v>4278464.4436681373</v>
      </c>
      <c r="AT104" s="1">
        <f>Cohort_CF!AT103*Mincers!AF$59*(1+'Cost and Benefit Parameters'!$C$41)^AT$5</f>
        <v>4367771.7088365108</v>
      </c>
      <c r="AU104" s="1">
        <f>Cohort_CF!AU103*Mincers!AG$59*(1+'Cost and Benefit Parameters'!$C$41)^AU$5</f>
        <v>4456268.581163385</v>
      </c>
      <c r="AV104" s="1">
        <f>Cohort_CF!AV103*Mincers!AH$59*(1+'Cost and Benefit Parameters'!$C$41)^AV$5</f>
        <v>4543831.4011000935</v>
      </c>
      <c r="AW104" s="1">
        <f>Cohort_CF!AW103*Mincers!AI$59*(1+'Cost and Benefit Parameters'!$C$41)^AW$5</f>
        <v>4630335.7392262379</v>
      </c>
      <c r="AX104" s="1">
        <f>Cohort_CF!AX103*Mincers!AJ$59*(1+'Cost and Benefit Parameters'!$C$41)^AX$5</f>
        <v>4715656.6825440051</v>
      </c>
      <c r="AY104" s="1">
        <f>Cohort_CF!AY103*Mincers!AK$59*(1+'Cost and Benefit Parameters'!$C$41)^AY$5</f>
        <v>4799669.1277729943</v>
      </c>
      <c r="AZ104" s="1">
        <f>Cohort_CF!AZ103*Mincers!AL$59*(1+'Cost and Benefit Parameters'!$C$41)^AZ$5</f>
        <v>4882248.0807135766</v>
      </c>
      <c r="BA104" s="1">
        <f>Cohort_CF!BA103*Mincers!AM$59*(1+'Cost and Benefit Parameters'!$C$41)^BA$5</f>
        <v>4963268.9607035397</v>
      </c>
      <c r="BB104" s="1">
        <f>Cohort_CF!BB103*Mincers!AN$59*(1+'Cost and Benefit Parameters'!$C$41)^BB$5</f>
        <v>5042607.9091539113</v>
      </c>
      <c r="BC104" s="1">
        <f>Cohort_CF!BC103*Mincers!AO$59*(1+'Cost and Benefit Parameters'!$C$41)^BC$5</f>
        <v>5120142.1011142889</v>
      </c>
      <c r="BD104" s="1">
        <f>Cohort_CF!BD103*Mincers!AP$59*(1+'Cost and Benefit Parameters'!$C$41)^BD$5</f>
        <v>5195750.0587881561</v>
      </c>
      <c r="BE104" s="1" t="str">
        <f>IF(BA81="","",'Cost and Benefit Parameters'!$J$31)</f>
        <v/>
      </c>
      <c r="BF104" s="1" t="str">
        <f>IF(BB81="","",'Cost and Benefit Parameters'!$J$31)</f>
        <v/>
      </c>
      <c r="BG104" s="1" t="str">
        <f>IF(BC81="","",'Cost and Benefit Parameters'!$J$31)</f>
        <v/>
      </c>
      <c r="BH104" s="1" t="str">
        <f>IF(BD81="","",'Cost and Benefit Parameters'!$J$31)</f>
        <v/>
      </c>
      <c r="BI104" s="1" t="str">
        <f>IF(BE81="","",'Cost and Benefit Parameters'!$J$31)</f>
        <v/>
      </c>
      <c r="BJ104" s="1" t="str">
        <f>IF(BF81="","",'Cost and Benefit Parameters'!$J$31)</f>
        <v/>
      </c>
      <c r="BK104" s="1" t="str">
        <f>IF(BG81="","",'Cost and Benefit Parameters'!$J$31)</f>
        <v/>
      </c>
      <c r="BL104" s="1" t="str">
        <f>IF(BH81="","",'Cost and Benefit Parameters'!$J$31)</f>
        <v/>
      </c>
      <c r="BM104" s="1" t="str">
        <f>IF(BI81="","",'Cost and Benefit Parameters'!$J$31)</f>
        <v/>
      </c>
      <c r="BN104" s="1" t="str">
        <f>IF(BJ81="","",'Cost and Benefit Parameters'!$J$31)</f>
        <v/>
      </c>
      <c r="BO104" s="1" t="str">
        <f>IF(BK81="","",'Cost and Benefit Parameters'!$J$31)</f>
        <v/>
      </c>
      <c r="BP104" s="1" t="str">
        <f>IF(BL81="","",'Cost and Benefit Parameters'!$J$31)</f>
        <v/>
      </c>
      <c r="BQ104" s="1" t="str">
        <f>IF(BM81="","",'Cost and Benefit Parameters'!$J$31)</f>
        <v/>
      </c>
      <c r="BR104" s="1" t="str">
        <f>IF(BN81="","",'Cost and Benefit Parameters'!$J$31)</f>
        <v/>
      </c>
    </row>
    <row r="105" spans="1:72" x14ac:dyDescent="0.55000000000000004">
      <c r="A105" s="642"/>
      <c r="B105" t="s">
        <v>473</v>
      </c>
      <c r="L105" s="1" t="str">
        <f>IF(H82="","",'Cost and Benefit Parameters'!$J$31)</f>
        <v/>
      </c>
      <c r="M105" s="1" t="str">
        <f>IF(I82="","",'Cost and Benefit Parameters'!$J$31)</f>
        <v/>
      </c>
      <c r="N105" s="1" t="str">
        <f>IF(J82="","",'Cost and Benefit Parameters'!$J$31)</f>
        <v/>
      </c>
      <c r="O105" s="1" t="str">
        <f>IF(K82="","",'Cost and Benefit Parameters'!$J$31)</f>
        <v/>
      </c>
      <c r="P105" s="1" t="str">
        <f>IF(L82="","",'Cost and Benefit Parameters'!$J$31)</f>
        <v/>
      </c>
      <c r="Q105" s="1" t="str">
        <f>IF(M82="","",'Cost and Benefit Parameters'!$J$31)</f>
        <v/>
      </c>
      <c r="R105" s="1">
        <f>Cohort_CF!R104*Mincers!C$59*(1+'Cost and Benefit Parameters'!$C$41)^R$5</f>
        <v>1920540.2177060854</v>
      </c>
      <c r="S105" s="1">
        <f>Cohort_CF!S104*Mincers!D$59*(1+'Cost and Benefit Parameters'!$C$41)^S$5</f>
        <v>1995042.4176476516</v>
      </c>
      <c r="T105" s="1">
        <f>Cohort_CF!T104*Mincers!E$59*(1+'Cost and Benefit Parameters'!$C$41)^T$5</f>
        <v>2071191.6424782195</v>
      </c>
      <c r="U105" s="1">
        <f>Cohort_CF!U104*Mincers!F$59*(1+'Cost and Benefit Parameters'!$C$41)^U$5</f>
        <v>2148957.6627902822</v>
      </c>
      <c r="V105" s="1">
        <f>Cohort_CF!V104*Mincers!G$59*(1+'Cost and Benefit Parameters'!$C$41)^V$5</f>
        <v>2241940.3505209307</v>
      </c>
      <c r="W105" s="1">
        <f>Cohort_CF!W104*Mincers!H$59*(1+'Cost and Benefit Parameters'!$C$41)^W$5</f>
        <v>2321934.1438707877</v>
      </c>
      <c r="X105" s="1">
        <f>Cohort_CF!X104*Mincers!I$59*(1+'Cost and Benefit Parameters'!$C$41)^X$5</f>
        <v>2403339.7278272486</v>
      </c>
      <c r="Y105" s="1">
        <f>Cohort_CF!Y104*Mincers!J$59*(1+'Cost and Benefit Parameters'!$C$41)^Y$5</f>
        <v>2486107.2295964272</v>
      </c>
      <c r="Z105" s="1">
        <f>Cohort_CF!Z104*Mincers!K$59*(1+'Cost and Benefit Parameters'!$C$41)^Z$5</f>
        <v>2570182.5507002054</v>
      </c>
      <c r="AA105" s="1">
        <f>Cohort_CF!AA104*Mincers!L$59*(1+'Cost and Benefit Parameters'!$C$41)^AA$5</f>
        <v>2655507.3534789872</v>
      </c>
      <c r="AB105" s="1">
        <f>Cohort_CF!AB104*Mincers!M$59*(1+'Cost and Benefit Parameters'!$C$41)^AB$5</f>
        <v>2742019.060060157</v>
      </c>
      <c r="AC105" s="1">
        <f>Cohort_CF!AC104*Mincers!N$59*(1+'Cost and Benefit Parameters'!$C$41)^AC$5</f>
        <v>2829650.864217395</v>
      </c>
      <c r="AD105" s="1">
        <f>Cohort_CF!AD104*Mincers!O$59*(1+'Cost and Benefit Parameters'!$C$41)^AD$5</f>
        <v>2918331.756505284</v>
      </c>
      <c r="AE105" s="1">
        <f>Cohort_CF!AE104*Mincers!P$59*(1+'Cost and Benefit Parameters'!$C$41)^AE$5</f>
        <v>3007986.5630097729</v>
      </c>
      <c r="AF105" s="1">
        <f>Cohort_CF!AF104*Mincers!Q$59*(1+'Cost and Benefit Parameters'!$C$41)^AF$5</f>
        <v>3098535.9980076975</v>
      </c>
      <c r="AG105" s="1">
        <f>Cohort_CF!AG104*Mincers!R$59*(1+'Cost and Benefit Parameters'!$C$41)^AG$5</f>
        <v>3189896.7307789871</v>
      </c>
      <c r="AH105" s="1">
        <f>Cohort_CF!AH104*Mincers!S$59*(1+'Cost and Benefit Parameters'!$C$41)^AH$5</f>
        <v>3281981.4667618745</v>
      </c>
      <c r="AI105" s="1">
        <f>Cohort_CF!AI104*Mincers!T$59*(1+'Cost and Benefit Parameters'!$C$41)^AI$5</f>
        <v>3374699.043186706</v>
      </c>
      <c r="AJ105" s="1">
        <f>Cohort_CF!AJ104*Mincers!U$59*(1+'Cost and Benefit Parameters'!$C$41)^AJ$5</f>
        <v>3467954.5392657602</v>
      </c>
      <c r="AK105" s="1">
        <f>Cohort_CF!AK104*Mincers!V$59*(1+'Cost and Benefit Parameters'!$C$41)^AK$5</f>
        <v>3561649.4009572184</v>
      </c>
      <c r="AL105" s="1">
        <f>Cohort_CF!AL104*Mincers!W$59*(1+'Cost and Benefit Parameters'!$C$41)^AL$5</f>
        <v>3655681.5802595722</v>
      </c>
      <c r="AM105" s="1">
        <f>Cohort_CF!AM104*Mincers!X$59*(1+'Cost and Benefit Parameters'!$C$41)^AM$5</f>
        <v>3749945.6889300509</v>
      </c>
      <c r="AN105" s="1">
        <f>Cohort_CF!AN104*Mincers!Y$59*(1+'Cost and Benefit Parameters'!$C$41)^AN$5</f>
        <v>3844333.1664558509</v>
      </c>
      <c r="AO105" s="1">
        <f>Cohort_CF!AO104*Mincers!Z$59*(1+'Cost and Benefit Parameters'!$C$41)^AO$5</f>
        <v>3938732.4620425212</v>
      </c>
      <c r="AP105" s="1">
        <f>Cohort_CF!AP104*Mincers!AA$59*(1+'Cost and Benefit Parameters'!$C$41)^AP$5</f>
        <v>4033029.2303173938</v>
      </c>
      <c r="AQ105" s="1">
        <f>Cohort_CF!AQ104*Mincers!AB$59*(1+'Cost and Benefit Parameters'!$C$41)^AQ$5</f>
        <v>4127106.5403803042</v>
      </c>
      <c r="AR105" s="1">
        <f>Cohort_CF!AR104*Mincers!AC$59*(1+'Cost and Benefit Parameters'!$C$41)^AR$5</f>
        <v>4220845.0977681763</v>
      </c>
      <c r="AS105" s="1">
        <f>Cohort_CF!AS104*Mincers!AD$59*(1+'Cost and Benefit Parameters'!$C$41)^AS$5</f>
        <v>4314123.4788341718</v>
      </c>
      <c r="AT105" s="1">
        <f>Cohort_CF!AT104*Mincers!AE$59*(1+'Cost and Benefit Parameters'!$C$41)^AT$5</f>
        <v>4406818.3769781804</v>
      </c>
      <c r="AU105" s="1">
        <f>Cohort_CF!AU104*Mincers!AF$59*(1+'Cost and Benefit Parameters'!$C$41)^AU$5</f>
        <v>4498804.8601016067</v>
      </c>
      <c r="AV105" s="1">
        <f>Cohort_CF!AV104*Mincers!AG$59*(1+'Cost and Benefit Parameters'!$C$41)^AV$5</f>
        <v>4589956.6385982865</v>
      </c>
      <c r="AW105" s="1">
        <f>Cohort_CF!AW104*Mincers!AH$59*(1+'Cost and Benefit Parameters'!$C$41)^AW$5</f>
        <v>4680146.3431330957</v>
      </c>
      <c r="AX105" s="1">
        <f>Cohort_CF!AX104*Mincers!AI$59*(1+'Cost and Benefit Parameters'!$C$41)^AX$5</f>
        <v>4769245.811403024</v>
      </c>
      <c r="AY105" s="1">
        <f>Cohort_CF!AY104*Mincers!AJ$59*(1+'Cost and Benefit Parameters'!$C$41)^AY$5</f>
        <v>4857126.3830203256</v>
      </c>
      <c r="AZ105" s="1">
        <f>Cohort_CF!AZ104*Mincers!AK$59*(1+'Cost and Benefit Parameters'!$C$41)^AZ$5</f>
        <v>4943659.2016061842</v>
      </c>
      <c r="BA105" s="1">
        <f>Cohort_CF!BA104*Mincers!AL$59*(1+'Cost and Benefit Parameters'!$C$41)^BA$5</f>
        <v>5028715.5231349841</v>
      </c>
      <c r="BB105" s="1">
        <f>Cohort_CF!BB104*Mincers!AM$59*(1+'Cost and Benefit Parameters'!$C$41)^BB$5</f>
        <v>5112167.0295246448</v>
      </c>
      <c r="BC105" s="1">
        <f>Cohort_CF!BC104*Mincers!AN$59*(1+'Cost and Benefit Parameters'!$C$41)^BC$5</f>
        <v>5193886.1464285273</v>
      </c>
      <c r="BD105" s="1">
        <f>Cohort_CF!BD104*Mincers!AO$59*(1+'Cost and Benefit Parameters'!$C$41)^BD$5</f>
        <v>5273746.3641477181</v>
      </c>
      <c r="BE105" s="1">
        <f>Cohort_CF!BE104*Mincers!AP$59*(1+'Cost and Benefit Parameters'!$C$41)^BE$5</f>
        <v>5351622.5605518008</v>
      </c>
      <c r="BF105" s="1" t="str">
        <f>IF(BB82="","",'Cost and Benefit Parameters'!$J$31)</f>
        <v/>
      </c>
      <c r="BG105" s="1" t="str">
        <f>IF(BC82="","",'Cost and Benefit Parameters'!$J$31)</f>
        <v/>
      </c>
      <c r="BH105" s="1" t="str">
        <f>IF(BD82="","",'Cost and Benefit Parameters'!$J$31)</f>
        <v/>
      </c>
      <c r="BI105" s="1" t="str">
        <f>IF(BE82="","",'Cost and Benefit Parameters'!$J$31)</f>
        <v/>
      </c>
      <c r="BJ105" s="1" t="str">
        <f>IF(BF82="","",'Cost and Benefit Parameters'!$J$31)</f>
        <v/>
      </c>
      <c r="BK105" s="1" t="str">
        <f>IF(BG82="","",'Cost and Benefit Parameters'!$J$31)</f>
        <v/>
      </c>
      <c r="BL105" s="1" t="str">
        <f>IF(BH82="","",'Cost and Benefit Parameters'!$J$31)</f>
        <v/>
      </c>
      <c r="BM105" s="1" t="str">
        <f>IF(BI82="","",'Cost and Benefit Parameters'!$J$31)</f>
        <v/>
      </c>
      <c r="BN105" s="1" t="str">
        <f>IF(BJ82="","",'Cost and Benefit Parameters'!$J$31)</f>
        <v/>
      </c>
      <c r="BO105" s="1" t="str">
        <f>IF(BK82="","",'Cost and Benefit Parameters'!$J$31)</f>
        <v/>
      </c>
      <c r="BP105" s="1" t="str">
        <f>IF(BL82="","",'Cost and Benefit Parameters'!$J$31)</f>
        <v/>
      </c>
      <c r="BQ105" s="1" t="str">
        <f>IF(BM82="","",'Cost and Benefit Parameters'!$J$31)</f>
        <v/>
      </c>
      <c r="BR105" s="1" t="str">
        <f>IF(BN82="","",'Cost and Benefit Parameters'!$J$31)</f>
        <v/>
      </c>
    </row>
    <row r="106" spans="1:72" x14ac:dyDescent="0.55000000000000004">
      <c r="A106" s="642"/>
      <c r="B106" t="s">
        <v>474</v>
      </c>
      <c r="L106" s="1" t="str">
        <f>IF(H83="","",'Cost and Benefit Parameters'!$J$31)</f>
        <v/>
      </c>
      <c r="M106" s="1" t="str">
        <f>IF(I83="","",'Cost and Benefit Parameters'!$J$31)</f>
        <v/>
      </c>
      <c r="N106" s="1" t="str">
        <f>IF(J83="","",'Cost and Benefit Parameters'!$J$31)</f>
        <v/>
      </c>
      <c r="O106" s="1" t="str">
        <f>IF(K83="","",'Cost and Benefit Parameters'!$J$31)</f>
        <v/>
      </c>
      <c r="P106" s="1" t="str">
        <f>IF(L83="","",'Cost and Benefit Parameters'!$J$31)</f>
        <v/>
      </c>
      <c r="Q106" s="1" t="str">
        <f>IF(M83="","",'Cost and Benefit Parameters'!$J$31)</f>
        <v/>
      </c>
      <c r="R106" s="1" t="str">
        <f>IF(N83="","",'Cost and Benefit Parameters'!$J$31)</f>
        <v/>
      </c>
      <c r="S106" s="1">
        <f>Cohort_CF!S105*Mincers!C$59*(1+'Cost and Benefit Parameters'!$C$41)^S$5</f>
        <v>1978156.4242372678</v>
      </c>
      <c r="T106" s="1">
        <f>Cohort_CF!T105*Mincers!D$59*(1+'Cost and Benefit Parameters'!$C$41)^T$5</f>
        <v>2054893.6901770814</v>
      </c>
      <c r="U106" s="1">
        <f>Cohort_CF!U105*Mincers!E$59*(1+'Cost and Benefit Parameters'!$C$41)^U$5</f>
        <v>2133327.3917525662</v>
      </c>
      <c r="V106" s="1">
        <f>Cohort_CF!V105*Mincers!F$59*(1+'Cost and Benefit Parameters'!$C$41)^V$5</f>
        <v>2213426.3926739902</v>
      </c>
      <c r="W106" s="1">
        <f>Cohort_CF!W105*Mincers!G$59*(1+'Cost and Benefit Parameters'!$C$41)^W$5</f>
        <v>2309198.5610365588</v>
      </c>
      <c r="X106" s="1">
        <f>Cohort_CF!X105*Mincers!H$59*(1+'Cost and Benefit Parameters'!$C$41)^X$5</f>
        <v>2391592.1681869114</v>
      </c>
      <c r="Y106" s="1">
        <f>Cohort_CF!Y105*Mincers!I$59*(1+'Cost and Benefit Parameters'!$C$41)^Y$5</f>
        <v>2475439.9196620658</v>
      </c>
      <c r="Z106" s="1">
        <f>Cohort_CF!Z105*Mincers!J$59*(1+'Cost and Benefit Parameters'!$C$41)^Z$5</f>
        <v>2560690.4464843203</v>
      </c>
      <c r="AA106" s="1">
        <f>Cohort_CF!AA105*Mincers!K$59*(1+'Cost and Benefit Parameters'!$C$41)^AA$5</f>
        <v>2647288.0272212112</v>
      </c>
      <c r="AB106" s="1">
        <f>Cohort_CF!AB105*Mincers!L$59*(1+'Cost and Benefit Parameters'!$C$41)^AB$5</f>
        <v>2735172.5740833571</v>
      </c>
      <c r="AC106" s="1">
        <f>Cohort_CF!AC105*Mincers!M$59*(1+'Cost and Benefit Parameters'!$C$41)^AC$5</f>
        <v>2824279.6318619619</v>
      </c>
      <c r="AD106" s="1">
        <f>Cohort_CF!AD105*Mincers!N$59*(1+'Cost and Benefit Parameters'!$C$41)^AD$5</f>
        <v>2914540.3901439165</v>
      </c>
      <c r="AE106" s="1">
        <f>Cohort_CF!AE105*Mincers!O$59*(1+'Cost and Benefit Parameters'!$C$41)^AE$5</f>
        <v>3005881.7092004423</v>
      </c>
      <c r="AF106" s="1">
        <f>Cohort_CF!AF105*Mincers!P$59*(1+'Cost and Benefit Parameters'!$C$41)^AF$5</f>
        <v>3098226.1599000664</v>
      </c>
      <c r="AG106" s="1">
        <f>Cohort_CF!AG105*Mincers!Q$59*(1+'Cost and Benefit Parameters'!$C$41)^AG$5</f>
        <v>3191492.0779479281</v>
      </c>
      <c r="AH106" s="1">
        <f>Cohort_CF!AH105*Mincers!R$59*(1+'Cost and Benefit Parameters'!$C$41)^AH$5</f>
        <v>3285593.6327023567</v>
      </c>
      <c r="AI106" s="1">
        <f>Cohort_CF!AI105*Mincers!S$59*(1+'Cost and Benefit Parameters'!$C$41)^AI$5</f>
        <v>3380440.9107647305</v>
      </c>
      <c r="AJ106" s="1">
        <f>Cohort_CF!AJ105*Mincers!T$59*(1+'Cost and Benefit Parameters'!$C$41)^AJ$5</f>
        <v>3475940.0144823072</v>
      </c>
      <c r="AK106" s="1">
        <f>Cohort_CF!AK105*Mincers!U$59*(1+'Cost and Benefit Parameters'!$C$41)^AK$5</f>
        <v>3571993.1754437336</v>
      </c>
      <c r="AL106" s="1">
        <f>Cohort_CF!AL105*Mincers!V$59*(1+'Cost and Benefit Parameters'!$C$41)^AL$5</f>
        <v>3668498.8829859341</v>
      </c>
      <c r="AM106" s="1">
        <f>Cohort_CF!AM105*Mincers!W$59*(1+'Cost and Benefit Parameters'!$C$41)^AM$5</f>
        <v>3765352.0276673599</v>
      </c>
      <c r="AN106" s="1">
        <f>Cohort_CF!AN105*Mincers!X$59*(1+'Cost and Benefit Parameters'!$C$41)^AN$5</f>
        <v>3862444.0595979518</v>
      </c>
      <c r="AO106" s="1">
        <f>Cohort_CF!AO105*Mincers!Y$59*(1+'Cost and Benefit Parameters'!$C$41)^AO$5</f>
        <v>3959663.1614495269</v>
      </c>
      <c r="AP106" s="1">
        <f>Cohort_CF!AP105*Mincers!Z$59*(1+'Cost and Benefit Parameters'!$C$41)^AP$5</f>
        <v>4056894.4359037969</v>
      </c>
      <c r="AQ106" s="1">
        <f>Cohort_CF!AQ105*Mincers!AA$59*(1+'Cost and Benefit Parameters'!$C$41)^AQ$5</f>
        <v>4154020.1072269147</v>
      </c>
      <c r="AR106" s="1">
        <f>Cohort_CF!AR105*Mincers!AB$59*(1+'Cost and Benefit Parameters'!$C$41)^AR$5</f>
        <v>4250919.7365917135</v>
      </c>
      <c r="AS106" s="1">
        <f>Cohort_CF!AS105*Mincers!AC$59*(1+'Cost and Benefit Parameters'!$C$41)^AS$5</f>
        <v>4347470.4507012228</v>
      </c>
      <c r="AT106" s="1">
        <f>Cohort_CF!AT105*Mincers!AD$59*(1+'Cost and Benefit Parameters'!$C$41)^AT$5</f>
        <v>4443547.1831991961</v>
      </c>
      <c r="AU106" s="1">
        <f>Cohort_CF!AU105*Mincers!AE$59*(1+'Cost and Benefit Parameters'!$C$41)^AU$5</f>
        <v>4539022.9282875266</v>
      </c>
      <c r="AV106" s="1">
        <f>Cohort_CF!AV105*Mincers!AF$59*(1+'Cost and Benefit Parameters'!$C$41)^AV$5</f>
        <v>4633769.005904655</v>
      </c>
      <c r="AW106" s="1">
        <f>Cohort_CF!AW105*Mincers!AG$59*(1+'Cost and Benefit Parameters'!$C$41)^AW$5</f>
        <v>4727655.3377562352</v>
      </c>
      <c r="AX106" s="1">
        <f>Cohort_CF!AX105*Mincers!AH$59*(1+'Cost and Benefit Parameters'!$C$41)^AX$5</f>
        <v>4820550.7334270878</v>
      </c>
      <c r="AY106" s="1">
        <f>Cohort_CF!AY105*Mincers!AI$59*(1+'Cost and Benefit Parameters'!$C$41)^AY$5</f>
        <v>4912323.1857451154</v>
      </c>
      <c r="AZ106" s="1">
        <f>Cohort_CF!AZ105*Mincers!AJ$59*(1+'Cost and Benefit Parameters'!$C$41)^AZ$5</f>
        <v>5002840.1745109353</v>
      </c>
      <c r="BA106" s="1">
        <f>Cohort_CF!BA105*Mincers!AK$59*(1+'Cost and Benefit Parameters'!$C$41)^BA$5</f>
        <v>5091968.9776543705</v>
      </c>
      <c r="BB106" s="1">
        <f>Cohort_CF!BB105*Mincers!AL$59*(1+'Cost and Benefit Parameters'!$C$41)^BB$5</f>
        <v>5179576.9888290334</v>
      </c>
      <c r="BC106" s="1">
        <f>Cohort_CF!BC105*Mincers!AM$59*(1+'Cost and Benefit Parameters'!$C$41)^BC$5</f>
        <v>5265532.0404103836</v>
      </c>
      <c r="BD106" s="1">
        <f>Cohort_CF!BD105*Mincers!AN$59*(1+'Cost and Benefit Parameters'!$C$41)^BD$5</f>
        <v>5349702.7308213832</v>
      </c>
      <c r="BE106" s="1">
        <f>Cohort_CF!BE105*Mincers!AO$59*(1+'Cost and Benefit Parameters'!$C$41)^BE$5</f>
        <v>5431958.7550721494</v>
      </c>
      <c r="BF106" s="1">
        <f>Cohort_CF!BF105*Mincers!AP$59*(1+'Cost and Benefit Parameters'!$C$41)^BF$5</f>
        <v>5512171.2373683555</v>
      </c>
      <c r="BG106" s="1" t="str">
        <f>IF(BC83="","",'Cost and Benefit Parameters'!$J$31)</f>
        <v/>
      </c>
      <c r="BH106" s="1" t="str">
        <f>IF(BD83="","",'Cost and Benefit Parameters'!$J$31)</f>
        <v/>
      </c>
      <c r="BI106" s="1" t="str">
        <f>IF(BE83="","",'Cost and Benefit Parameters'!$J$31)</f>
        <v/>
      </c>
      <c r="BJ106" s="1" t="str">
        <f>IF(BF83="","",'Cost and Benefit Parameters'!$J$31)</f>
        <v/>
      </c>
      <c r="BK106" s="1" t="str">
        <f>IF(BG83="","",'Cost and Benefit Parameters'!$J$31)</f>
        <v/>
      </c>
      <c r="BL106" s="1" t="str">
        <f>IF(BH83="","",'Cost and Benefit Parameters'!$J$31)</f>
        <v/>
      </c>
      <c r="BM106" s="1" t="str">
        <f>IF(BI83="","",'Cost and Benefit Parameters'!$J$31)</f>
        <v/>
      </c>
      <c r="BN106" s="1" t="str">
        <f>IF(BJ83="","",'Cost and Benefit Parameters'!$J$31)</f>
        <v/>
      </c>
      <c r="BO106" s="1" t="str">
        <f>IF(BK83="","",'Cost and Benefit Parameters'!$J$31)</f>
        <v/>
      </c>
      <c r="BP106" s="1" t="str">
        <f>IF(BL83="","",'Cost and Benefit Parameters'!$J$31)</f>
        <v/>
      </c>
      <c r="BQ106" s="1" t="str">
        <f>IF(BM83="","",'Cost and Benefit Parameters'!$J$31)</f>
        <v/>
      </c>
      <c r="BR106" s="1" t="str">
        <f>IF(BN83="","",'Cost and Benefit Parameters'!$J$31)</f>
        <v/>
      </c>
    </row>
    <row r="107" spans="1:72" x14ac:dyDescent="0.55000000000000004">
      <c r="A107" s="642"/>
      <c r="B107" t="s">
        <v>475</v>
      </c>
      <c r="L107" s="1" t="str">
        <f>IF(H84="","",'Cost and Benefit Parameters'!$J$31)</f>
        <v/>
      </c>
      <c r="M107" s="1" t="str">
        <f>IF(I84="","",'Cost and Benefit Parameters'!$J$31)</f>
        <v/>
      </c>
      <c r="N107" s="1" t="str">
        <f>IF(J84="","",'Cost and Benefit Parameters'!$J$31)</f>
        <v/>
      </c>
      <c r="O107" s="1" t="str">
        <f>IF(K84="","",'Cost and Benefit Parameters'!$J$31)</f>
        <v/>
      </c>
      <c r="P107" s="1" t="str">
        <f>IF(L84="","",'Cost and Benefit Parameters'!$J$31)</f>
        <v/>
      </c>
      <c r="Q107" s="1" t="str">
        <f>IF(M84="","",'Cost and Benefit Parameters'!$J$31)</f>
        <v/>
      </c>
      <c r="R107" s="1" t="str">
        <f>IF(N84="","",'Cost and Benefit Parameters'!$J$31)</f>
        <v/>
      </c>
      <c r="S107" s="1" t="str">
        <f>IF(O84="","",'Cost and Benefit Parameters'!$J$31)</f>
        <v/>
      </c>
      <c r="T107" s="1">
        <f>Cohort_CF!T106*Mincers!C$59*(1+'Cost and Benefit Parameters'!$C$41)^T$5</f>
        <v>2037501.1169643861</v>
      </c>
      <c r="U107" s="1">
        <f>Cohort_CF!U106*Mincers!D$59*(1+'Cost and Benefit Parameters'!$C$41)^U$5</f>
        <v>2116540.5008823941</v>
      </c>
      <c r="V107" s="1">
        <f>Cohort_CF!V106*Mincers!E$59*(1+'Cost and Benefit Parameters'!$C$41)^V$5</f>
        <v>2197327.2135051428</v>
      </c>
      <c r="W107" s="1">
        <f>Cohort_CF!W106*Mincers!F$59*(1+'Cost and Benefit Parameters'!$C$41)^W$5</f>
        <v>2279829.1844542101</v>
      </c>
      <c r="X107" s="1">
        <f>Cohort_CF!X106*Mincers!G$59*(1+'Cost and Benefit Parameters'!$C$41)^X$5</f>
        <v>2378474.5178676555</v>
      </c>
      <c r="Y107" s="1">
        <f>Cohort_CF!Y106*Mincers!H$59*(1+'Cost and Benefit Parameters'!$C$41)^Y$5</f>
        <v>2463339.9332325184</v>
      </c>
      <c r="Z107" s="1">
        <f>Cohort_CF!Z106*Mincers!I$59*(1+'Cost and Benefit Parameters'!$C$41)^Z$5</f>
        <v>2549703.117251928</v>
      </c>
      <c r="AA107" s="1">
        <f>Cohort_CF!AA106*Mincers!J$59*(1+'Cost and Benefit Parameters'!$C$41)^AA$5</f>
        <v>2637511.1598788495</v>
      </c>
      <c r="AB107" s="1">
        <f>Cohort_CF!AB106*Mincers!K$59*(1+'Cost and Benefit Parameters'!$C$41)^AB$5</f>
        <v>2726706.6680378481</v>
      </c>
      <c r="AC107" s="1">
        <f>Cohort_CF!AC106*Mincers!L$59*(1+'Cost and Benefit Parameters'!$C$41)^AC$5</f>
        <v>2817227.7513058577</v>
      </c>
      <c r="AD107" s="1">
        <f>Cohort_CF!AD106*Mincers!M$59*(1+'Cost and Benefit Parameters'!$C$41)^AD$5</f>
        <v>2909008.0208178204</v>
      </c>
      <c r="AE107" s="1">
        <f>Cohort_CF!AE106*Mincers!N$59*(1+'Cost and Benefit Parameters'!$C$41)^AE$5</f>
        <v>3001976.601848234</v>
      </c>
      <c r="AF107" s="1">
        <f>Cohort_CF!AF106*Mincers!O$59*(1+'Cost and Benefit Parameters'!$C$41)^AF$5</f>
        <v>3096058.1604764559</v>
      </c>
      <c r="AG107" s="1">
        <f>Cohort_CF!AG106*Mincers!P$59*(1+'Cost and Benefit Parameters'!$C$41)^AG$5</f>
        <v>3191172.9446970681</v>
      </c>
      <c r="AH107" s="1">
        <f>Cohort_CF!AH106*Mincers!Q$59*(1+'Cost and Benefit Parameters'!$C$41)^AH$5</f>
        <v>3287236.8402863662</v>
      </c>
      <c r="AI107" s="1">
        <f>Cohort_CF!AI106*Mincers!R$59*(1+'Cost and Benefit Parameters'!$C$41)^AI$5</f>
        <v>3384161.441683427</v>
      </c>
      <c r="AJ107" s="1">
        <f>Cohort_CF!AJ106*Mincers!S$59*(1+'Cost and Benefit Parameters'!$C$41)^AJ$5</f>
        <v>3481854.1380876726</v>
      </c>
      <c r="AK107" s="1">
        <f>Cohort_CF!AK106*Mincers!T$59*(1+'Cost and Benefit Parameters'!$C$41)^AK$5</f>
        <v>3580218.2149167769</v>
      </c>
      <c r="AL107" s="1">
        <f>Cohort_CF!AL106*Mincers!U$59*(1+'Cost and Benefit Parameters'!$C$41)^AL$5</f>
        <v>3679152.9707070449</v>
      </c>
      <c r="AM107" s="1">
        <f>Cohort_CF!AM106*Mincers!V$59*(1+'Cost and Benefit Parameters'!$C$41)^AM$5</f>
        <v>3778553.8494755127</v>
      </c>
      <c r="AN107" s="1">
        <f>Cohort_CF!AN106*Mincers!W$59*(1+'Cost and Benefit Parameters'!$C$41)^AN$5</f>
        <v>3878312.5884973798</v>
      </c>
      <c r="AO107" s="1">
        <f>Cohort_CF!AO106*Mincers!X$59*(1+'Cost and Benefit Parameters'!$C$41)^AO$5</f>
        <v>3978317.3813858908</v>
      </c>
      <c r="AP107" s="1">
        <f>Cohort_CF!AP106*Mincers!Y$59*(1+'Cost and Benefit Parameters'!$C$41)^AP$5</f>
        <v>4078453.0562930126</v>
      </c>
      <c r="AQ107" s="1">
        <f>Cohort_CF!AQ106*Mincers!Z$59*(1+'Cost and Benefit Parameters'!$C$41)^AQ$5</f>
        <v>4178601.2689809101</v>
      </c>
      <c r="AR107" s="1">
        <f>Cohort_CF!AR106*Mincers!AA$59*(1+'Cost and Benefit Parameters'!$C$41)^AR$5</f>
        <v>4278640.7104437221</v>
      </c>
      <c r="AS107" s="1">
        <f>Cohort_CF!AS106*Mincers!AB$59*(1+'Cost and Benefit Parameters'!$C$41)^AS$5</f>
        <v>4378447.3286894653</v>
      </c>
      <c r="AT107" s="1">
        <f>Cohort_CF!AT106*Mincers!AC$59*(1+'Cost and Benefit Parameters'!$C$41)^AT$5</f>
        <v>4477894.5642222585</v>
      </c>
      <c r="AU107" s="1">
        <f>Cohort_CF!AU106*Mincers!AD$59*(1+'Cost and Benefit Parameters'!$C$41)^AU$5</f>
        <v>4576853.598695172</v>
      </c>
      <c r="AV107" s="1">
        <f>Cohort_CF!AV106*Mincers!AE$59*(1+'Cost and Benefit Parameters'!$C$41)^AV$5</f>
        <v>4675193.6161361523</v>
      </c>
      <c r="AW107" s="1">
        <f>Cohort_CF!AW106*Mincers!AF$59*(1+'Cost and Benefit Parameters'!$C$41)^AW$5</f>
        <v>4772782.0760817947</v>
      </c>
      <c r="AX107" s="1">
        <f>Cohort_CF!AX106*Mincers!AG$59*(1+'Cost and Benefit Parameters'!$C$41)^AX$5</f>
        <v>4869484.9978889218</v>
      </c>
      <c r="AY107" s="1">
        <f>Cohort_CF!AY106*Mincers!AH$59*(1+'Cost and Benefit Parameters'!$C$41)^AY$5</f>
        <v>4965167.2554299003</v>
      </c>
      <c r="AZ107" s="1">
        <f>Cohort_CF!AZ106*Mincers!AI$59*(1+'Cost and Benefit Parameters'!$C$41)^AZ$5</f>
        <v>5059692.8813174684</v>
      </c>
      <c r="BA107" s="1">
        <f>Cohort_CF!BA106*Mincers!AJ$59*(1+'Cost and Benefit Parameters'!$C$41)^BA$5</f>
        <v>5152925.3797462638</v>
      </c>
      <c r="BB107" s="1">
        <f>Cohort_CF!BB106*Mincers!AK$59*(1+'Cost and Benefit Parameters'!$C$41)^BB$5</f>
        <v>5244728.0469840011</v>
      </c>
      <c r="BC107" s="1">
        <f>Cohort_CF!BC106*Mincers!AL$59*(1+'Cost and Benefit Parameters'!$C$41)^BC$5</f>
        <v>5334964.2984939041</v>
      </c>
      <c r="BD107" s="1">
        <f>Cohort_CF!BD106*Mincers!AM$59*(1+'Cost and Benefit Parameters'!$C$41)^BD$5</f>
        <v>5423498.0016226955</v>
      </c>
      <c r="BE107" s="1">
        <f>Cohort_CF!BE106*Mincers!AN$59*(1+'Cost and Benefit Parameters'!$C$41)^BE$5</f>
        <v>5510193.8127460256</v>
      </c>
      <c r="BF107" s="1">
        <f>Cohort_CF!BF106*Mincers!AO$59*(1+'Cost and Benefit Parameters'!$C$41)^BF$5</f>
        <v>5594917.5177243138</v>
      </c>
      <c r="BG107" s="1">
        <f>Cohort_CF!BG106*Mincers!AP$59*(1+'Cost and Benefit Parameters'!$C$41)^BG$5</f>
        <v>5677536.3744894043</v>
      </c>
      <c r="BH107" s="1" t="str">
        <f>IF(BD84="","",'Cost and Benefit Parameters'!$J$31)</f>
        <v/>
      </c>
      <c r="BI107" s="1" t="str">
        <f>IF(BE84="","",'Cost and Benefit Parameters'!$J$31)</f>
        <v/>
      </c>
      <c r="BJ107" s="1" t="str">
        <f>IF(BF84="","",'Cost and Benefit Parameters'!$J$31)</f>
        <v/>
      </c>
      <c r="BK107" s="1" t="str">
        <f>IF(BG84="","",'Cost and Benefit Parameters'!$J$31)</f>
        <v/>
      </c>
      <c r="BL107" s="1" t="str">
        <f>IF(BH84="","",'Cost and Benefit Parameters'!$J$31)</f>
        <v/>
      </c>
      <c r="BM107" s="1" t="str">
        <f>IF(BI84="","",'Cost and Benefit Parameters'!$J$31)</f>
        <v/>
      </c>
      <c r="BN107" s="1" t="str">
        <f>IF(BJ84="","",'Cost and Benefit Parameters'!$J$31)</f>
        <v/>
      </c>
      <c r="BO107" s="1" t="str">
        <f>IF(BK84="","",'Cost and Benefit Parameters'!$J$31)</f>
        <v/>
      </c>
      <c r="BP107" s="1" t="str">
        <f>IF(BL84="","",'Cost and Benefit Parameters'!$J$31)</f>
        <v/>
      </c>
      <c r="BQ107" s="1" t="str">
        <f>IF(BM84="","",'Cost and Benefit Parameters'!$J$31)</f>
        <v/>
      </c>
      <c r="BR107" s="1" t="str">
        <f>IF(BN84="","",'Cost and Benefit Parameters'!$J$31)</f>
        <v/>
      </c>
    </row>
    <row r="108" spans="1:72" x14ac:dyDescent="0.55000000000000004">
      <c r="A108" s="642"/>
      <c r="B108" t="s">
        <v>476</v>
      </c>
      <c r="L108" s="1" t="str">
        <f>IF(H85="","",'Cost and Benefit Parameters'!$J$31)</f>
        <v/>
      </c>
      <c r="M108" s="1" t="str">
        <f>IF(I85="","",'Cost and Benefit Parameters'!$J$31)</f>
        <v/>
      </c>
      <c r="N108" s="1" t="str">
        <f>IF(J85="","",'Cost and Benefit Parameters'!$J$31)</f>
        <v/>
      </c>
      <c r="O108" s="1" t="str">
        <f>IF(K85="","",'Cost and Benefit Parameters'!$J$31)</f>
        <v/>
      </c>
      <c r="P108" s="1" t="str">
        <f>IF(L85="","",'Cost and Benefit Parameters'!$J$31)</f>
        <v/>
      </c>
      <c r="Q108" s="1" t="str">
        <f>IF(M85="","",'Cost and Benefit Parameters'!$J$31)</f>
        <v/>
      </c>
      <c r="R108" s="1" t="str">
        <f>IF(N85="","",'Cost and Benefit Parameters'!$J$31)</f>
        <v/>
      </c>
      <c r="S108" s="1" t="str">
        <f>IF(O85="","",'Cost and Benefit Parameters'!$J$31)</f>
        <v/>
      </c>
      <c r="T108" s="1" t="str">
        <f>IF(P85="","",'Cost and Benefit Parameters'!$J$31)</f>
        <v/>
      </c>
      <c r="U108" s="1">
        <f>Cohort_CF!U107*Mincers!C$59*(1+'Cost and Benefit Parameters'!$C$41)^U$5</f>
        <v>2098626.1504733176</v>
      </c>
      <c r="V108" s="1">
        <f>Cohort_CF!V107*Mincers!D$59*(1+'Cost and Benefit Parameters'!$C$41)^V$5</f>
        <v>2180036.7159088654</v>
      </c>
      <c r="W108" s="1">
        <f>Cohort_CF!W107*Mincers!E$59*(1+'Cost and Benefit Parameters'!$C$41)^W$5</f>
        <v>2263247.0299102971</v>
      </c>
      <c r="X108" s="1">
        <f>Cohort_CF!X107*Mincers!F$59*(1+'Cost and Benefit Parameters'!$C$41)^X$5</f>
        <v>2348224.0599878365</v>
      </c>
      <c r="Y108" s="1">
        <f>Cohort_CF!Y107*Mincers!G$59*(1+'Cost and Benefit Parameters'!$C$41)^Y$5</f>
        <v>2449828.7534036851</v>
      </c>
      <c r="Z108" s="1">
        <f>Cohort_CF!Z107*Mincers!H$59*(1+'Cost and Benefit Parameters'!$C$41)^Z$5</f>
        <v>2537240.1312294938</v>
      </c>
      <c r="AA108" s="1">
        <f>Cohort_CF!AA107*Mincers!I$59*(1+'Cost and Benefit Parameters'!$C$41)^AA$5</f>
        <v>2626194.2107694852</v>
      </c>
      <c r="AB108" s="1">
        <f>Cohort_CF!AB107*Mincers!J$59*(1+'Cost and Benefit Parameters'!$C$41)^AB$5</f>
        <v>2716636.4946752153</v>
      </c>
      <c r="AC108" s="1">
        <f>Cohort_CF!AC107*Mincers!K$59*(1+'Cost and Benefit Parameters'!$C$41)^AC$5</f>
        <v>2808507.8680789834</v>
      </c>
      <c r="AD108" s="1">
        <f>Cohort_CF!AD107*Mincers!L$59*(1+'Cost and Benefit Parameters'!$C$41)^AD$5</f>
        <v>2901744.5838450333</v>
      </c>
      <c r="AE108" s="1">
        <f>Cohort_CF!AE107*Mincers!M$59*(1+'Cost and Benefit Parameters'!$C$41)^AE$5</f>
        <v>2996278.2614423549</v>
      </c>
      <c r="AF108" s="1">
        <f>Cohort_CF!AF107*Mincers!N$59*(1+'Cost and Benefit Parameters'!$C$41)^AF$5</f>
        <v>3092035.8999036811</v>
      </c>
      <c r="AG108" s="1">
        <f>Cohort_CF!AG107*Mincers!O$59*(1+'Cost and Benefit Parameters'!$C$41)^AG$5</f>
        <v>3188939.9052907494</v>
      </c>
      <c r="AH108" s="1">
        <f>Cohort_CF!AH107*Mincers!P$59*(1+'Cost and Benefit Parameters'!$C$41)^AH$5</f>
        <v>3286908.1330379802</v>
      </c>
      <c r="AI108" s="1">
        <f>Cohort_CF!AI107*Mincers!Q$59*(1+'Cost and Benefit Parameters'!$C$41)^AI$5</f>
        <v>3385853.9454949568</v>
      </c>
      <c r="AJ108" s="1">
        <f>Cohort_CF!AJ107*Mincers!R$59*(1+'Cost and Benefit Parameters'!$C$41)^AJ$5</f>
        <v>3485686.2849339298</v>
      </c>
      <c r="AK108" s="1">
        <f>Cohort_CF!AK107*Mincers!S$59*(1+'Cost and Benefit Parameters'!$C$41)^AK$5</f>
        <v>3586309.7622303031</v>
      </c>
      <c r="AL108" s="1">
        <f>Cohort_CF!AL107*Mincers!T$59*(1+'Cost and Benefit Parameters'!$C$41)^AL$5</f>
        <v>3687624.7613642793</v>
      </c>
      <c r="AM108" s="1">
        <f>Cohort_CF!AM107*Mincers!U$59*(1+'Cost and Benefit Parameters'!$C$41)^AM$5</f>
        <v>3789527.5598282563</v>
      </c>
      <c r="AN108" s="1">
        <f>Cohort_CF!AN107*Mincers!V$59*(1+'Cost and Benefit Parameters'!$C$41)^AN$5</f>
        <v>3891910.4649597774</v>
      </c>
      <c r="AO108" s="1">
        <f>Cohort_CF!AO107*Mincers!W$59*(1+'Cost and Benefit Parameters'!$C$41)^AO$5</f>
        <v>3994661.966152302</v>
      </c>
      <c r="AP108" s="1">
        <f>Cohort_CF!AP107*Mincers!X$59*(1+'Cost and Benefit Parameters'!$C$41)^AP$5</f>
        <v>4097666.9028274673</v>
      </c>
      <c r="AQ108" s="1">
        <f>Cohort_CF!AQ107*Mincers!Y$59*(1+'Cost and Benefit Parameters'!$C$41)^AQ$5</f>
        <v>4200806.647981802</v>
      </c>
      <c r="AR108" s="1">
        <f>Cohort_CF!AR107*Mincers!Z$59*(1+'Cost and Benefit Parameters'!$C$41)^AR$5</f>
        <v>4303959.3070503371</v>
      </c>
      <c r="AS108" s="1">
        <f>Cohort_CF!AS107*Mincers!AA$59*(1+'Cost and Benefit Parameters'!$C$41)^AS$5</f>
        <v>4406999.9317570347</v>
      </c>
      <c r="AT108" s="1">
        <f>Cohort_CF!AT107*Mincers!AB$59*(1+'Cost and Benefit Parameters'!$C$41)^AT$5</f>
        <v>4509800.7485501487</v>
      </c>
      <c r="AU108" s="1">
        <f>Cohort_CF!AU107*Mincers!AC$59*(1+'Cost and Benefit Parameters'!$C$41)^AU$5</f>
        <v>4612231.4011489265</v>
      </c>
      <c r="AV108" s="1">
        <f>Cohort_CF!AV107*Mincers!AD$59*(1+'Cost and Benefit Parameters'!$C$41)^AV$5</f>
        <v>4714159.2066560276</v>
      </c>
      <c r="AW108" s="1">
        <f>Cohort_CF!AW107*Mincers!AE$59*(1+'Cost and Benefit Parameters'!$C$41)^AW$5</f>
        <v>4815449.4246202372</v>
      </c>
      <c r="AX108" s="1">
        <f>Cohort_CF!AX107*Mincers!AF$59*(1+'Cost and Benefit Parameters'!$C$41)^AX$5</f>
        <v>4915965.5383642484</v>
      </c>
      <c r="AY108" s="1">
        <f>Cohort_CF!AY107*Mincers!AG$59*(1+'Cost and Benefit Parameters'!$C$41)^AY$5</f>
        <v>5015569.5478255898</v>
      </c>
      <c r="AZ108" s="1">
        <f>Cohort_CF!AZ107*Mincers!AH$59*(1+'Cost and Benefit Parameters'!$C$41)^AZ$5</f>
        <v>5114122.273092798</v>
      </c>
      <c r="BA108" s="1">
        <f>Cohort_CF!BA107*Mincers!AI$59*(1+'Cost and Benefit Parameters'!$C$41)^BA$5</f>
        <v>5211483.6677569933</v>
      </c>
      <c r="BB108" s="1">
        <f>Cohort_CF!BB107*Mincers!AJ$59*(1+'Cost and Benefit Parameters'!$C$41)^BB$5</f>
        <v>5307513.1411386514</v>
      </c>
      <c r="BC108" s="1">
        <f>Cohort_CF!BC107*Mincers!AK$59*(1+'Cost and Benefit Parameters'!$C$41)^BC$5</f>
        <v>5402069.8883935204</v>
      </c>
      <c r="BD108" s="1">
        <f>Cohort_CF!BD107*Mincers!AL$59*(1+'Cost and Benefit Parameters'!$C$41)^BD$5</f>
        <v>5495013.2274487205</v>
      </c>
      <c r="BE108" s="1">
        <f>Cohort_CF!BE107*Mincers!AM$59*(1+'Cost and Benefit Parameters'!$C$41)^BE$5</f>
        <v>5586202.9416713761</v>
      </c>
      <c r="BF108" s="1">
        <f>Cohort_CF!BF107*Mincers!AN$59*(1+'Cost and Benefit Parameters'!$C$41)^BF$5</f>
        <v>5675499.6271284064</v>
      </c>
      <c r="BG108" s="1">
        <f>Cohort_CF!BG107*Mincers!AO$59*(1+'Cost and Benefit Parameters'!$C$41)^BG$5</f>
        <v>5762765.0432560416</v>
      </c>
      <c r="BH108" s="1">
        <f>Cohort_CF!BH107*Mincers!AP$59*(1+'Cost and Benefit Parameters'!$C$41)^BH$5</f>
        <v>5847862.4657240873</v>
      </c>
      <c r="BI108" s="1" t="str">
        <f>IF(BE85="","",'Cost and Benefit Parameters'!$J$31)</f>
        <v/>
      </c>
      <c r="BJ108" s="1" t="str">
        <f>IF(BF85="","",'Cost and Benefit Parameters'!$J$31)</f>
        <v/>
      </c>
      <c r="BK108" s="1" t="str">
        <f>IF(BG85="","",'Cost and Benefit Parameters'!$J$31)</f>
        <v/>
      </c>
      <c r="BL108" s="1" t="str">
        <f>IF(BH85="","",'Cost and Benefit Parameters'!$J$31)</f>
        <v/>
      </c>
      <c r="BM108" s="1" t="str">
        <f>IF(BI85="","",'Cost and Benefit Parameters'!$J$31)</f>
        <v/>
      </c>
      <c r="BN108" s="1" t="str">
        <f>IF(BJ85="","",'Cost and Benefit Parameters'!$J$31)</f>
        <v/>
      </c>
      <c r="BO108" s="1" t="str">
        <f>IF(BK85="","",'Cost and Benefit Parameters'!$J$31)</f>
        <v/>
      </c>
      <c r="BP108" s="1" t="str">
        <f>IF(BL85="","",'Cost and Benefit Parameters'!$J$31)</f>
        <v/>
      </c>
      <c r="BQ108" s="1" t="str">
        <f>IF(BM85="","",'Cost and Benefit Parameters'!$J$31)</f>
        <v/>
      </c>
      <c r="BR108" s="1" t="str">
        <f>IF(BN85="","",'Cost and Benefit Parameters'!$J$31)</f>
        <v/>
      </c>
    </row>
    <row r="109" spans="1:72" x14ac:dyDescent="0.55000000000000004">
      <c r="A109" s="642"/>
    </row>
    <row r="110" spans="1:72" x14ac:dyDescent="0.55000000000000004">
      <c r="A110" s="642"/>
    </row>
    <row r="111" spans="1:72" x14ac:dyDescent="0.55000000000000004">
      <c r="A111" s="642"/>
    </row>
    <row r="112" spans="1:72" x14ac:dyDescent="0.55000000000000004">
      <c r="A112" s="642"/>
    </row>
    <row r="113" spans="1:72" x14ac:dyDescent="0.55000000000000004">
      <c r="A113" s="642"/>
    </row>
    <row r="114" spans="1:72" x14ac:dyDescent="0.55000000000000004">
      <c r="A114" s="642"/>
    </row>
    <row r="115" spans="1:72" x14ac:dyDescent="0.55000000000000004">
      <c r="A115" s="642"/>
    </row>
    <row r="116" spans="1:72" x14ac:dyDescent="0.55000000000000004">
      <c r="A116" s="642"/>
    </row>
    <row r="117" spans="1:72" x14ac:dyDescent="0.55000000000000004">
      <c r="A117" s="642"/>
    </row>
    <row r="118" spans="1:72" x14ac:dyDescent="0.55000000000000004">
      <c r="A118" s="642"/>
      <c r="BS118" s="1"/>
      <c r="BT118" s="1"/>
    </row>
    <row r="119" spans="1:72" x14ac:dyDescent="0.55000000000000004">
      <c r="A119" s="643"/>
      <c r="B119" s="329" t="s">
        <v>525</v>
      </c>
      <c r="C119" s="329"/>
      <c r="D119" s="329"/>
      <c r="E119" s="329"/>
      <c r="F119" s="330"/>
      <c r="G119" s="330"/>
      <c r="H119" s="330"/>
      <c r="I119" s="330"/>
      <c r="J119" s="330"/>
      <c r="K119" s="330"/>
      <c r="L119" s="330">
        <f t="shared" ref="L119:BH119" si="9">SUM(L99:L118)</f>
        <v>1608422.1966566448</v>
      </c>
      <c r="M119" s="330">
        <f t="shared" si="9"/>
        <v>3327491.478752349</v>
      </c>
      <c r="N119" s="330">
        <f t="shared" si="9"/>
        <v>5161906.616265188</v>
      </c>
      <c r="O119" s="330">
        <f t="shared" si="9"/>
        <v>7116482.0256197071</v>
      </c>
      <c r="P119" s="330">
        <f t="shared" si="9"/>
        <v>9207566.2343734112</v>
      </c>
      <c r="Q119" s="330">
        <f t="shared" si="9"/>
        <v>11428376.511952637</v>
      </c>
      <c r="R119" s="330">
        <f t="shared" si="9"/>
        <v>13783986.992828915</v>
      </c>
      <c r="S119" s="330">
        <f t="shared" si="9"/>
        <v>16279582.267828206</v>
      </c>
      <c r="T119" s="330">
        <f t="shared" si="9"/>
        <v>18920457.158877514</v>
      </c>
      <c r="U119" s="330">
        <f t="shared" si="9"/>
        <v>21712016.475690171</v>
      </c>
      <c r="V119" s="330">
        <f t="shared" si="9"/>
        <v>22498189.829300247</v>
      </c>
      <c r="W119" s="330">
        <f t="shared" si="9"/>
        <v>23297485.757486485</v>
      </c>
      <c r="X119" s="330">
        <f t="shared" si="9"/>
        <v>24109322.791256603</v>
      </c>
      <c r="Y119" s="330">
        <f t="shared" si="9"/>
        <v>24933073.084043499</v>
      </c>
      <c r="Z119" s="330">
        <f t="shared" si="9"/>
        <v>25752716.777658027</v>
      </c>
      <c r="AA119" s="330">
        <f t="shared" si="9"/>
        <v>26583429.238295443</v>
      </c>
      <c r="AB119" s="330">
        <f t="shared" si="9"/>
        <v>27424559.887492336</v>
      </c>
      <c r="AC119" s="330">
        <f t="shared" si="9"/>
        <v>28275418.414315894</v>
      </c>
      <c r="AD119" s="330">
        <f t="shared" si="9"/>
        <v>29135275.192153707</v>
      </c>
      <c r="AE119" s="330">
        <f t="shared" si="9"/>
        <v>30003361.827686373</v>
      </c>
      <c r="AF119" s="330">
        <f t="shared" si="9"/>
        <v>30878871.844147157</v>
      </c>
      <c r="AG119" s="330">
        <f t="shared" si="9"/>
        <v>31760961.500468437</v>
      </c>
      <c r="AH119" s="330">
        <f t="shared" si="9"/>
        <v>32648750.747386619</v>
      </c>
      <c r="AI119" s="330">
        <f t="shared" si="9"/>
        <v>33541324.321028549</v>
      </c>
      <c r="AJ119" s="330">
        <f t="shared" si="9"/>
        <v>34437732.97393541</v>
      </c>
      <c r="AK119" s="330">
        <f t="shared" si="9"/>
        <v>35336994.842896186</v>
      </c>
      <c r="AL119" s="330">
        <f t="shared" si="9"/>
        <v>36238096.952367082</v>
      </c>
      <c r="AM119" s="330">
        <f t="shared" si="9"/>
        <v>37139996.85164582</v>
      </c>
      <c r="AN119" s="330">
        <f t="shared" si="9"/>
        <v>38041624.383355521</v>
      </c>
      <c r="AO119" s="330">
        <f t="shared" si="9"/>
        <v>38941883.580174632</v>
      </c>
      <c r="AP119" s="330">
        <f t="shared" si="9"/>
        <v>39839654.686129689</v>
      </c>
      <c r="AQ119" s="330">
        <f t="shared" si="9"/>
        <v>40733796.29815083</v>
      </c>
      <c r="AR119" s="330">
        <f t="shared" si="9"/>
        <v>41623147.62297859</v>
      </c>
      <c r="AS119" s="330">
        <f t="shared" si="9"/>
        <v>42506530.843908451</v>
      </c>
      <c r="AT119" s="330">
        <f t="shared" si="9"/>
        <v>43382753.591270417</v>
      </c>
      <c r="AU119" s="330">
        <f t="shared" si="9"/>
        <v>44250611.509968132</v>
      </c>
      <c r="AV119" s="330">
        <f t="shared" si="9"/>
        <v>45108890.916847914</v>
      </c>
      <c r="AW119" s="330">
        <f t="shared" si="9"/>
        <v>45956371.54013887</v>
      </c>
      <c r="AX119" s="330">
        <f t="shared" si="9"/>
        <v>46791829.332700565</v>
      </c>
      <c r="AY119" s="330">
        <f t="shared" si="9"/>
        <v>47614039.350341611</v>
      </c>
      <c r="AZ119" s="330">
        <f t="shared" si="9"/>
        <v>43876423.896591499</v>
      </c>
      <c r="BA119" s="330">
        <f t="shared" si="9"/>
        <v>39925170.672203675</v>
      </c>
      <c r="BB119" s="330">
        <f t="shared" si="9"/>
        <v>35755097.614580072</v>
      </c>
      <c r="BC119" s="330">
        <f t="shared" si="9"/>
        <v>31361012.007644657</v>
      </c>
      <c r="BD119" s="330">
        <f t="shared" si="9"/>
        <v>26737710.382828671</v>
      </c>
      <c r="BE119" s="330">
        <f t="shared" si="9"/>
        <v>21879978.070041351</v>
      </c>
      <c r="BF119" s="330">
        <f t="shared" si="9"/>
        <v>16782588.382221077</v>
      </c>
      <c r="BG119" s="330">
        <f t="shared" si="9"/>
        <v>11440301.417745445</v>
      </c>
      <c r="BH119" s="330">
        <f t="shared" si="9"/>
        <v>5847862.4657240873</v>
      </c>
      <c r="BI119" s="13"/>
      <c r="BJ119" s="13"/>
      <c r="BK119" s="13"/>
      <c r="BL119" s="13"/>
      <c r="BM119" s="13"/>
      <c r="BN119" s="13"/>
      <c r="BO119" s="13"/>
      <c r="BP119" s="13"/>
      <c r="BQ119" s="13"/>
      <c r="BR119" s="13"/>
    </row>
    <row r="120" spans="1:72" ht="14.7" thickBot="1" x14ac:dyDescent="0.6">
      <c r="A120" s="207"/>
      <c r="B120" s="338" t="s">
        <v>526</v>
      </c>
      <c r="C120" s="338"/>
      <c r="D120" s="338"/>
      <c r="E120" s="338"/>
      <c r="F120" s="338"/>
      <c r="G120" s="338"/>
      <c r="H120" s="338"/>
      <c r="I120" s="338"/>
      <c r="J120" s="338"/>
      <c r="K120" s="338"/>
      <c r="L120" s="338">
        <f>'Cost and Benefit Parameters'!$C$47*L119</f>
        <v>1140371.3374295612</v>
      </c>
      <c r="M120" s="338">
        <f>'Cost and Benefit Parameters'!$C$47*M119</f>
        <v>2359191.4584354153</v>
      </c>
      <c r="N120" s="338">
        <f>'Cost and Benefit Parameters'!$C$47*N119</f>
        <v>3659791.7909320183</v>
      </c>
      <c r="O120" s="338">
        <f>'Cost and Benefit Parameters'!$C$47*O119</f>
        <v>5045585.756164372</v>
      </c>
      <c r="P120" s="338">
        <f>'Cost and Benefit Parameters'!$C$47*P119</f>
        <v>6528164.4601707486</v>
      </c>
      <c r="Q120" s="338">
        <f>'Cost and Benefit Parameters'!$C$47*Q119</f>
        <v>8102718.9469744191</v>
      </c>
      <c r="R120" s="338">
        <f>'Cost and Benefit Parameters'!$C$47*R119</f>
        <v>9772846.7779156994</v>
      </c>
      <c r="S120" s="338">
        <f>'Cost and Benefit Parameters'!$C$47*S119</f>
        <v>11542223.827890197</v>
      </c>
      <c r="T120" s="338">
        <f>'Cost and Benefit Parameters'!$C$47*T119</f>
        <v>13414604.125644157</v>
      </c>
      <c r="U120" s="338">
        <f>'Cost and Benefit Parameters'!$C$47*U119</f>
        <v>15393819.68126433</v>
      </c>
      <c r="V120" s="338">
        <f>'Cost and Benefit Parameters'!$C$47*V119</f>
        <v>15951216.588973874</v>
      </c>
      <c r="W120" s="338">
        <f>'Cost and Benefit Parameters'!$C$47*W119</f>
        <v>16517917.402057918</v>
      </c>
      <c r="X120" s="338">
        <f>'Cost and Benefit Parameters'!$C$47*X119</f>
        <v>17093509.859000929</v>
      </c>
      <c r="Y120" s="338">
        <f>'Cost and Benefit Parameters'!$C$47*Y119</f>
        <v>17677548.816586841</v>
      </c>
      <c r="Z120" s="338">
        <f>'Cost and Benefit Parameters'!$C$47*Z119</f>
        <v>18258676.195359539</v>
      </c>
      <c r="AA120" s="338">
        <f>'Cost and Benefit Parameters'!$C$47*AA119</f>
        <v>18847651.329951469</v>
      </c>
      <c r="AB120" s="338">
        <f>'Cost and Benefit Parameters'!$C$47*AB119</f>
        <v>19444012.960232064</v>
      </c>
      <c r="AC120" s="338">
        <f>'Cost and Benefit Parameters'!$C$47*AC119</f>
        <v>20047271.655749969</v>
      </c>
      <c r="AD120" s="338">
        <f>'Cost and Benefit Parameters'!$C$47*AD119</f>
        <v>20656910.111236978</v>
      </c>
      <c r="AE120" s="338">
        <f>'Cost and Benefit Parameters'!$C$47*AE119</f>
        <v>21272383.535829637</v>
      </c>
      <c r="AF120" s="338">
        <f>'Cost and Benefit Parameters'!$C$47*AF119</f>
        <v>21893120.137500335</v>
      </c>
      <c r="AG120" s="338">
        <f>'Cost and Benefit Parameters'!$C$47*AG119</f>
        <v>22518521.70383212</v>
      </c>
      <c r="AH120" s="338">
        <f>'Cost and Benefit Parameters'!$C$47*AH119</f>
        <v>23147964.279897112</v>
      </c>
      <c r="AI120" s="338">
        <f>'Cost and Benefit Parameters'!$C$47*AI119</f>
        <v>23780798.943609241</v>
      </c>
      <c r="AJ120" s="338">
        <f>'Cost and Benefit Parameters'!$C$47*AJ119</f>
        <v>24416352.678520206</v>
      </c>
      <c r="AK120" s="338">
        <f>'Cost and Benefit Parameters'!$C$47*AK119</f>
        <v>25053929.343613394</v>
      </c>
      <c r="AL120" s="338">
        <f>'Cost and Benefit Parameters'!$C$47*AL119</f>
        <v>25692810.73922826</v>
      </c>
      <c r="AM120" s="338">
        <f>'Cost and Benefit Parameters'!$C$47*AM119</f>
        <v>26332257.767816886</v>
      </c>
      <c r="AN120" s="338">
        <f>'Cost and Benefit Parameters'!$C$47*AN119</f>
        <v>26971511.687799063</v>
      </c>
      <c r="AO120" s="338">
        <f>'Cost and Benefit Parameters'!$C$47*AO119</f>
        <v>27609795.458343811</v>
      </c>
      <c r="AP120" s="338">
        <f>'Cost and Benefit Parameters'!$C$47*AP119</f>
        <v>28246315.172465947</v>
      </c>
      <c r="AQ120" s="338">
        <f>'Cost and Benefit Parameters'!$C$47*AQ119</f>
        <v>28880261.575388938</v>
      </c>
      <c r="AR120" s="338">
        <f>'Cost and Benefit Parameters'!$C$47*AR119</f>
        <v>29510811.664691821</v>
      </c>
      <c r="AS120" s="338">
        <f>'Cost and Benefit Parameters'!$C$47*AS119</f>
        <v>30137130.36833109</v>
      </c>
      <c r="AT120" s="338">
        <f>'Cost and Benefit Parameters'!$C$47*AT119</f>
        <v>30758372.296210725</v>
      </c>
      <c r="AU120" s="338">
        <f>'Cost and Benefit Parameters'!$C$47*AU119</f>
        <v>31373683.560567405</v>
      </c>
      <c r="AV120" s="338">
        <f>'Cost and Benefit Parameters'!$C$47*AV119</f>
        <v>31982203.660045169</v>
      </c>
      <c r="AW120" s="338">
        <f>'Cost and Benefit Parameters'!$C$47*AW119</f>
        <v>32583067.421958458</v>
      </c>
      <c r="AX120" s="338">
        <f>'Cost and Benefit Parameters'!$C$47*AX119</f>
        <v>33175406.9968847</v>
      </c>
      <c r="AY120" s="338">
        <f>'Cost and Benefit Parameters'!$C$47*AY119</f>
        <v>33758353.899392202</v>
      </c>
      <c r="AZ120" s="338">
        <f>'Cost and Benefit Parameters'!$C$47*AZ119</f>
        <v>31108384.54268337</v>
      </c>
      <c r="BA120" s="338">
        <f>'Cost and Benefit Parameters'!$C$47*BA119</f>
        <v>28306946.006592404</v>
      </c>
      <c r="BB120" s="338">
        <f>'Cost and Benefit Parameters'!$C$47*BB119</f>
        <v>25350364.208737269</v>
      </c>
      <c r="BC120" s="338">
        <f>'Cost and Benefit Parameters'!$C$47*BC119</f>
        <v>22234957.51342006</v>
      </c>
      <c r="BD120" s="338">
        <f>'Cost and Benefit Parameters'!$C$47*BD119</f>
        <v>18957036.661425527</v>
      </c>
      <c r="BE120" s="338">
        <f>'Cost and Benefit Parameters'!$C$47*BE119</f>
        <v>15512904.451659316</v>
      </c>
      <c r="BF120" s="338">
        <f>'Cost and Benefit Parameters'!$C$47*BF119</f>
        <v>11898855.162994742</v>
      </c>
      <c r="BG120" s="338">
        <f>'Cost and Benefit Parameters'!$C$47*BG119</f>
        <v>8111173.7051815204</v>
      </c>
      <c r="BH120" s="338">
        <f>'Cost and Benefit Parameters'!$C$47*BH119</f>
        <v>4146134.4881983777</v>
      </c>
      <c r="BI120" s="345"/>
      <c r="BJ120" s="345"/>
      <c r="BK120" s="345"/>
      <c r="BL120" s="345"/>
      <c r="BM120" s="345"/>
      <c r="BN120" s="345"/>
      <c r="BO120" s="345"/>
      <c r="BP120" s="345"/>
      <c r="BQ120" s="345"/>
      <c r="BR120" s="345"/>
      <c r="BS120" s="207"/>
      <c r="BT120" s="207"/>
    </row>
    <row r="121" spans="1:72" ht="15.6" x14ac:dyDescent="0.6">
      <c r="B121" s="11" t="s">
        <v>527</v>
      </c>
      <c r="C121" s="11"/>
      <c r="D121" s="11"/>
      <c r="E121" s="11"/>
      <c r="F121" s="10">
        <v>2017</v>
      </c>
      <c r="G121" s="10">
        <v>2018</v>
      </c>
      <c r="H121" s="10">
        <v>2019</v>
      </c>
      <c r="I121" s="10">
        <v>2020</v>
      </c>
      <c r="J121" s="10">
        <v>2021</v>
      </c>
      <c r="K121" s="10">
        <v>2022</v>
      </c>
      <c r="L121" s="10">
        <v>2023</v>
      </c>
      <c r="M121" s="10">
        <v>2024</v>
      </c>
      <c r="N121" s="10">
        <v>2025</v>
      </c>
      <c r="O121" s="10">
        <v>2026</v>
      </c>
      <c r="P121" s="10">
        <v>2027</v>
      </c>
      <c r="Q121" s="10">
        <v>2028</v>
      </c>
      <c r="R121" s="10">
        <v>2029</v>
      </c>
      <c r="S121" s="10">
        <v>2030</v>
      </c>
      <c r="T121" s="10">
        <v>2031</v>
      </c>
      <c r="U121" s="10">
        <v>2032</v>
      </c>
      <c r="V121" s="10">
        <v>2033</v>
      </c>
      <c r="W121" s="10">
        <v>2034</v>
      </c>
      <c r="X121" s="10">
        <v>2035</v>
      </c>
      <c r="Y121" s="10">
        <v>2036</v>
      </c>
      <c r="Z121" s="10">
        <v>2037</v>
      </c>
      <c r="AA121" s="10">
        <v>2038</v>
      </c>
      <c r="AB121" s="10">
        <v>2039</v>
      </c>
      <c r="AC121" s="10">
        <v>2040</v>
      </c>
      <c r="AD121" s="10">
        <v>2041</v>
      </c>
      <c r="AE121" s="10">
        <v>2042</v>
      </c>
      <c r="AF121" s="10">
        <v>2043</v>
      </c>
      <c r="AG121" s="10">
        <v>2044</v>
      </c>
      <c r="AH121" s="10">
        <v>2045</v>
      </c>
      <c r="AI121" s="10">
        <v>2046</v>
      </c>
      <c r="AJ121" s="10">
        <v>2047</v>
      </c>
      <c r="AK121" s="10">
        <v>2048</v>
      </c>
      <c r="AL121" s="10">
        <v>2049</v>
      </c>
      <c r="AM121" s="10">
        <v>2050</v>
      </c>
      <c r="AN121" s="10">
        <v>2051</v>
      </c>
      <c r="AO121" s="10">
        <v>2052</v>
      </c>
      <c r="AP121" s="10">
        <v>2053</v>
      </c>
      <c r="AQ121" s="10">
        <v>2054</v>
      </c>
      <c r="AR121" s="10">
        <v>2055</v>
      </c>
      <c r="AS121" s="10">
        <v>2056</v>
      </c>
      <c r="AT121" s="10">
        <v>2057</v>
      </c>
      <c r="AU121" s="10">
        <v>2058</v>
      </c>
      <c r="AV121" s="10">
        <v>2059</v>
      </c>
      <c r="AW121" s="10">
        <v>2060</v>
      </c>
      <c r="AX121" s="10">
        <v>2061</v>
      </c>
      <c r="AY121" s="10">
        <v>2062</v>
      </c>
      <c r="AZ121" s="10">
        <v>2063</v>
      </c>
      <c r="BA121" s="10">
        <v>2064</v>
      </c>
      <c r="BB121" s="10">
        <v>2065</v>
      </c>
      <c r="BC121" s="10">
        <v>2066</v>
      </c>
      <c r="BD121" s="10">
        <v>2067</v>
      </c>
      <c r="BE121" s="10">
        <v>2068</v>
      </c>
      <c r="BF121" s="10">
        <v>2069</v>
      </c>
      <c r="BG121" s="10">
        <v>2070</v>
      </c>
      <c r="BH121" s="10">
        <v>2071</v>
      </c>
      <c r="BI121" s="10">
        <v>2072</v>
      </c>
      <c r="BJ121" s="10">
        <v>2073</v>
      </c>
      <c r="BK121" s="10">
        <v>2074</v>
      </c>
      <c r="BL121" s="10">
        <v>2075</v>
      </c>
      <c r="BM121" s="10">
        <v>2076</v>
      </c>
      <c r="BN121" s="10">
        <v>2077</v>
      </c>
      <c r="BO121" s="10">
        <v>2078</v>
      </c>
      <c r="BP121" s="10">
        <v>2079</v>
      </c>
      <c r="BQ121" s="10">
        <v>2080</v>
      </c>
      <c r="BR121" s="10">
        <v>2081</v>
      </c>
      <c r="BS121" s="10">
        <v>2082</v>
      </c>
      <c r="BT121" s="10">
        <v>2083</v>
      </c>
    </row>
    <row r="122" spans="1:72" s="135" customFormat="1" hidden="1" x14ac:dyDescent="0.55000000000000004">
      <c r="A122" s="644" t="s">
        <v>496</v>
      </c>
      <c r="B122" s="140" t="s">
        <v>497</v>
      </c>
      <c r="C122" s="140"/>
      <c r="D122" s="140"/>
      <c r="E122" s="140"/>
    </row>
    <row r="123" spans="1:72" s="135" customFormat="1" hidden="1" x14ac:dyDescent="0.55000000000000004">
      <c r="A123" s="644"/>
      <c r="B123" s="135" t="s">
        <v>466</v>
      </c>
      <c r="G123" s="141" t="str">
        <f>IF(F7="","","n/a")</f>
        <v>n/a</v>
      </c>
      <c r="H123" s="141" t="str">
        <f t="shared" ref="H123:BM127" si="10">IF(G7="","","n/a")</f>
        <v>n/a</v>
      </c>
      <c r="I123" s="141" t="str">
        <f t="shared" si="10"/>
        <v>n/a</v>
      </c>
      <c r="J123" s="141" t="str">
        <f t="shared" si="10"/>
        <v>n/a</v>
      </c>
      <c r="K123" s="141" t="str">
        <f t="shared" si="10"/>
        <v>n/a</v>
      </c>
      <c r="L123" s="141" t="str">
        <f t="shared" si="10"/>
        <v>n/a</v>
      </c>
      <c r="M123" s="141" t="str">
        <f t="shared" si="10"/>
        <v>n/a</v>
      </c>
      <c r="N123" s="141" t="str">
        <f t="shared" si="10"/>
        <v>n/a</v>
      </c>
      <c r="O123" s="141" t="str">
        <f t="shared" si="10"/>
        <v>n/a</v>
      </c>
      <c r="P123" s="141" t="str">
        <f t="shared" si="10"/>
        <v>n/a</v>
      </c>
      <c r="Q123" s="141" t="str">
        <f t="shared" si="10"/>
        <v>n/a</v>
      </c>
      <c r="R123" s="141" t="str">
        <f t="shared" si="10"/>
        <v>n/a</v>
      </c>
      <c r="S123" s="141" t="str">
        <f t="shared" si="10"/>
        <v>n/a</v>
      </c>
      <c r="T123" s="141" t="str">
        <f t="shared" si="10"/>
        <v>n/a</v>
      </c>
      <c r="U123" s="141" t="str">
        <f t="shared" si="10"/>
        <v>n/a</v>
      </c>
      <c r="V123" s="141" t="str">
        <f t="shared" si="10"/>
        <v>n/a</v>
      </c>
      <c r="W123" s="141" t="str">
        <f t="shared" si="10"/>
        <v>n/a</v>
      </c>
      <c r="X123" s="141" t="str">
        <f t="shared" si="10"/>
        <v>n/a</v>
      </c>
      <c r="Y123" s="141" t="str">
        <f t="shared" si="10"/>
        <v>n/a</v>
      </c>
      <c r="Z123" s="141" t="str">
        <f t="shared" si="10"/>
        <v>n/a</v>
      </c>
      <c r="AA123" s="141" t="str">
        <f t="shared" si="10"/>
        <v>n/a</v>
      </c>
      <c r="AB123" s="141" t="str">
        <f t="shared" si="10"/>
        <v>n/a</v>
      </c>
      <c r="AC123" s="141" t="str">
        <f t="shared" si="10"/>
        <v>n/a</v>
      </c>
      <c r="AD123" s="141" t="str">
        <f t="shared" si="10"/>
        <v>n/a</v>
      </c>
      <c r="AE123" s="141" t="str">
        <f t="shared" si="10"/>
        <v>n/a</v>
      </c>
      <c r="AF123" s="141" t="str">
        <f t="shared" si="10"/>
        <v>n/a</v>
      </c>
      <c r="AG123" s="141" t="str">
        <f t="shared" si="10"/>
        <v>n/a</v>
      </c>
      <c r="AH123" s="141" t="str">
        <f t="shared" si="10"/>
        <v>n/a</v>
      </c>
      <c r="AI123" s="141" t="str">
        <f t="shared" si="10"/>
        <v>n/a</v>
      </c>
      <c r="AJ123" s="141" t="str">
        <f t="shared" si="10"/>
        <v>n/a</v>
      </c>
      <c r="AK123" s="141" t="str">
        <f t="shared" si="10"/>
        <v>n/a</v>
      </c>
      <c r="AL123" s="141" t="str">
        <f t="shared" si="10"/>
        <v>n/a</v>
      </c>
      <c r="AM123" s="141" t="str">
        <f t="shared" si="10"/>
        <v>n/a</v>
      </c>
      <c r="AN123" s="141" t="str">
        <f t="shared" si="10"/>
        <v>n/a</v>
      </c>
      <c r="AO123" s="141" t="str">
        <f t="shared" si="10"/>
        <v>n/a</v>
      </c>
      <c r="AP123" s="141" t="str">
        <f t="shared" si="10"/>
        <v>n/a</v>
      </c>
      <c r="AQ123" s="141" t="str">
        <f t="shared" si="10"/>
        <v>n/a</v>
      </c>
      <c r="AR123" s="141" t="str">
        <f t="shared" si="10"/>
        <v>n/a</v>
      </c>
      <c r="AS123" s="141" t="str">
        <f t="shared" si="10"/>
        <v>n/a</v>
      </c>
      <c r="AT123" s="141" t="str">
        <f t="shared" si="10"/>
        <v>n/a</v>
      </c>
      <c r="AU123" s="141" t="str">
        <f t="shared" si="10"/>
        <v/>
      </c>
      <c r="AV123" s="141" t="str">
        <f t="shared" si="10"/>
        <v/>
      </c>
      <c r="AW123" s="141" t="str">
        <f t="shared" si="10"/>
        <v/>
      </c>
      <c r="AX123" s="141" t="str">
        <f t="shared" si="10"/>
        <v/>
      </c>
      <c r="AY123" s="141" t="str">
        <f t="shared" si="10"/>
        <v/>
      </c>
      <c r="AZ123" s="141" t="str">
        <f t="shared" si="10"/>
        <v/>
      </c>
      <c r="BA123" s="141" t="str">
        <f t="shared" si="10"/>
        <v/>
      </c>
      <c r="BB123" s="141" t="str">
        <f t="shared" si="10"/>
        <v/>
      </c>
      <c r="BC123" s="141" t="str">
        <f t="shared" si="10"/>
        <v/>
      </c>
      <c r="BD123" s="141" t="str">
        <f t="shared" si="10"/>
        <v/>
      </c>
      <c r="BE123" s="141" t="str">
        <f t="shared" si="10"/>
        <v/>
      </c>
      <c r="BF123" s="141" t="str">
        <f t="shared" si="10"/>
        <v/>
      </c>
      <c r="BG123" s="141" t="str">
        <f t="shared" si="10"/>
        <v/>
      </c>
      <c r="BH123" s="141" t="str">
        <f t="shared" si="10"/>
        <v/>
      </c>
      <c r="BI123" s="141" t="str">
        <f t="shared" si="10"/>
        <v/>
      </c>
      <c r="BJ123" s="141" t="str">
        <f t="shared" si="10"/>
        <v/>
      </c>
      <c r="BK123" s="141" t="str">
        <f t="shared" si="10"/>
        <v/>
      </c>
      <c r="BL123" s="141" t="str">
        <f t="shared" si="10"/>
        <v/>
      </c>
      <c r="BM123" s="141" t="str">
        <f t="shared" si="10"/>
        <v/>
      </c>
    </row>
    <row r="124" spans="1:72" s="135" customFormat="1" hidden="1" x14ac:dyDescent="0.55000000000000004">
      <c r="A124" s="644"/>
      <c r="B124" s="135" t="s">
        <v>468</v>
      </c>
      <c r="G124" s="141" t="str">
        <f t="shared" ref="G124:V143" si="11">IF(F8="","","n/a")</f>
        <v/>
      </c>
      <c r="H124" s="141" t="str">
        <f t="shared" si="11"/>
        <v>n/a</v>
      </c>
      <c r="I124" s="141" t="str">
        <f t="shared" si="11"/>
        <v>n/a</v>
      </c>
      <c r="J124" s="141" t="str">
        <f t="shared" si="11"/>
        <v>n/a</v>
      </c>
      <c r="K124" s="141" t="str">
        <f t="shared" si="11"/>
        <v>n/a</v>
      </c>
      <c r="L124" s="141" t="str">
        <f t="shared" si="11"/>
        <v>n/a</v>
      </c>
      <c r="M124" s="141" t="str">
        <f t="shared" si="11"/>
        <v>n/a</v>
      </c>
      <c r="N124" s="141" t="str">
        <f t="shared" si="11"/>
        <v>n/a</v>
      </c>
      <c r="O124" s="141" t="str">
        <f t="shared" si="11"/>
        <v>n/a</v>
      </c>
      <c r="P124" s="141" t="str">
        <f t="shared" si="11"/>
        <v>n/a</v>
      </c>
      <c r="Q124" s="141" t="str">
        <f t="shared" si="11"/>
        <v>n/a</v>
      </c>
      <c r="R124" s="141" t="str">
        <f t="shared" si="11"/>
        <v>n/a</v>
      </c>
      <c r="S124" s="141" t="str">
        <f t="shared" si="11"/>
        <v>n/a</v>
      </c>
      <c r="T124" s="141" t="str">
        <f t="shared" si="11"/>
        <v>n/a</v>
      </c>
      <c r="U124" s="141" t="str">
        <f t="shared" si="11"/>
        <v>n/a</v>
      </c>
      <c r="V124" s="141" t="str">
        <f t="shared" si="11"/>
        <v>n/a</v>
      </c>
      <c r="W124" s="141" t="str">
        <f t="shared" si="10"/>
        <v>n/a</v>
      </c>
      <c r="X124" s="141" t="str">
        <f t="shared" si="10"/>
        <v>n/a</v>
      </c>
      <c r="Y124" s="141" t="str">
        <f t="shared" si="10"/>
        <v>n/a</v>
      </c>
      <c r="Z124" s="141" t="str">
        <f t="shared" si="10"/>
        <v>n/a</v>
      </c>
      <c r="AA124" s="141" t="str">
        <f t="shared" si="10"/>
        <v>n/a</v>
      </c>
      <c r="AB124" s="141" t="str">
        <f t="shared" si="10"/>
        <v>n/a</v>
      </c>
      <c r="AC124" s="141" t="str">
        <f t="shared" si="10"/>
        <v>n/a</v>
      </c>
      <c r="AD124" s="141" t="str">
        <f t="shared" si="10"/>
        <v>n/a</v>
      </c>
      <c r="AE124" s="141" t="str">
        <f t="shared" si="10"/>
        <v>n/a</v>
      </c>
      <c r="AF124" s="141" t="str">
        <f t="shared" si="10"/>
        <v>n/a</v>
      </c>
      <c r="AG124" s="141" t="str">
        <f t="shared" si="10"/>
        <v>n/a</v>
      </c>
      <c r="AH124" s="141" t="str">
        <f t="shared" si="10"/>
        <v>n/a</v>
      </c>
      <c r="AI124" s="141" t="str">
        <f t="shared" si="10"/>
        <v>n/a</v>
      </c>
      <c r="AJ124" s="141" t="str">
        <f t="shared" si="10"/>
        <v>n/a</v>
      </c>
      <c r="AK124" s="141" t="str">
        <f t="shared" si="10"/>
        <v>n/a</v>
      </c>
      <c r="AL124" s="141" t="str">
        <f t="shared" si="10"/>
        <v>n/a</v>
      </c>
      <c r="AM124" s="141" t="str">
        <f t="shared" si="10"/>
        <v>n/a</v>
      </c>
      <c r="AN124" s="141" t="str">
        <f t="shared" si="10"/>
        <v>n/a</v>
      </c>
      <c r="AO124" s="141" t="str">
        <f t="shared" si="10"/>
        <v>n/a</v>
      </c>
      <c r="AP124" s="141" t="str">
        <f t="shared" si="10"/>
        <v>n/a</v>
      </c>
      <c r="AQ124" s="141" t="str">
        <f t="shared" si="10"/>
        <v>n/a</v>
      </c>
      <c r="AR124" s="141" t="str">
        <f t="shared" si="10"/>
        <v>n/a</v>
      </c>
      <c r="AS124" s="141" t="str">
        <f t="shared" si="10"/>
        <v>n/a</v>
      </c>
      <c r="AT124" s="141" t="str">
        <f t="shared" si="10"/>
        <v>n/a</v>
      </c>
      <c r="AU124" s="141" t="str">
        <f t="shared" si="10"/>
        <v>n/a</v>
      </c>
      <c r="AV124" s="141" t="str">
        <f t="shared" si="10"/>
        <v/>
      </c>
      <c r="AW124" s="141" t="str">
        <f t="shared" si="10"/>
        <v/>
      </c>
      <c r="AX124" s="141" t="str">
        <f t="shared" si="10"/>
        <v/>
      </c>
      <c r="AY124" s="141" t="str">
        <f t="shared" si="10"/>
        <v/>
      </c>
      <c r="AZ124" s="141" t="str">
        <f t="shared" si="10"/>
        <v/>
      </c>
      <c r="BA124" s="141" t="str">
        <f t="shared" si="10"/>
        <v/>
      </c>
      <c r="BB124" s="141" t="str">
        <f t="shared" si="10"/>
        <v/>
      </c>
      <c r="BC124" s="141" t="str">
        <f t="shared" si="10"/>
        <v/>
      </c>
      <c r="BD124" s="141" t="str">
        <f t="shared" si="10"/>
        <v/>
      </c>
      <c r="BE124" s="141" t="str">
        <f t="shared" si="10"/>
        <v/>
      </c>
      <c r="BF124" s="141" t="str">
        <f t="shared" si="10"/>
        <v/>
      </c>
      <c r="BG124" s="141" t="str">
        <f t="shared" si="10"/>
        <v/>
      </c>
      <c r="BH124" s="141" t="str">
        <f t="shared" si="10"/>
        <v/>
      </c>
      <c r="BI124" s="141" t="str">
        <f t="shared" si="10"/>
        <v/>
      </c>
      <c r="BJ124" s="141" t="str">
        <f t="shared" si="10"/>
        <v/>
      </c>
      <c r="BK124" s="141" t="str">
        <f t="shared" si="10"/>
        <v/>
      </c>
      <c r="BL124" s="141" t="str">
        <f t="shared" si="10"/>
        <v/>
      </c>
      <c r="BM124" s="141" t="str">
        <f t="shared" si="10"/>
        <v/>
      </c>
    </row>
    <row r="125" spans="1:72" s="135" customFormat="1" hidden="1" x14ac:dyDescent="0.55000000000000004">
      <c r="A125" s="644"/>
      <c r="B125" s="135" t="s">
        <v>469</v>
      </c>
      <c r="G125" s="141" t="str">
        <f t="shared" si="11"/>
        <v/>
      </c>
      <c r="H125" s="141" t="str">
        <f t="shared" si="10"/>
        <v/>
      </c>
      <c r="I125" s="141" t="str">
        <f t="shared" si="10"/>
        <v>n/a</v>
      </c>
      <c r="J125" s="141" t="str">
        <f t="shared" si="10"/>
        <v>n/a</v>
      </c>
      <c r="K125" s="141" t="str">
        <f t="shared" si="10"/>
        <v>n/a</v>
      </c>
      <c r="L125" s="141" t="str">
        <f t="shared" si="10"/>
        <v>n/a</v>
      </c>
      <c r="M125" s="141" t="str">
        <f t="shared" si="10"/>
        <v>n/a</v>
      </c>
      <c r="N125" s="141" t="str">
        <f t="shared" si="10"/>
        <v>n/a</v>
      </c>
      <c r="O125" s="141" t="str">
        <f t="shared" si="10"/>
        <v>n/a</v>
      </c>
      <c r="P125" s="141" t="str">
        <f t="shared" si="10"/>
        <v>n/a</v>
      </c>
      <c r="Q125" s="141" t="str">
        <f t="shared" si="10"/>
        <v>n/a</v>
      </c>
      <c r="R125" s="141" t="str">
        <f t="shared" si="10"/>
        <v>n/a</v>
      </c>
      <c r="S125" s="141" t="str">
        <f t="shared" si="10"/>
        <v>n/a</v>
      </c>
      <c r="T125" s="141" t="str">
        <f t="shared" si="10"/>
        <v>n/a</v>
      </c>
      <c r="U125" s="141" t="str">
        <f t="shared" si="10"/>
        <v>n/a</v>
      </c>
      <c r="V125" s="141" t="str">
        <f t="shared" si="10"/>
        <v>n/a</v>
      </c>
      <c r="W125" s="141" t="str">
        <f t="shared" si="10"/>
        <v>n/a</v>
      </c>
      <c r="X125" s="141" t="str">
        <f t="shared" si="10"/>
        <v>n/a</v>
      </c>
      <c r="Y125" s="141" t="str">
        <f t="shared" si="10"/>
        <v>n/a</v>
      </c>
      <c r="Z125" s="141" t="str">
        <f t="shared" si="10"/>
        <v>n/a</v>
      </c>
      <c r="AA125" s="141" t="str">
        <f t="shared" si="10"/>
        <v>n/a</v>
      </c>
      <c r="AB125" s="141" t="str">
        <f t="shared" si="10"/>
        <v>n/a</v>
      </c>
      <c r="AC125" s="141" t="str">
        <f t="shared" si="10"/>
        <v>n/a</v>
      </c>
      <c r="AD125" s="141" t="str">
        <f t="shared" si="10"/>
        <v>n/a</v>
      </c>
      <c r="AE125" s="141" t="str">
        <f t="shared" si="10"/>
        <v>n/a</v>
      </c>
      <c r="AF125" s="141" t="str">
        <f t="shared" si="10"/>
        <v>n/a</v>
      </c>
      <c r="AG125" s="141" t="str">
        <f t="shared" si="10"/>
        <v>n/a</v>
      </c>
      <c r="AH125" s="141" t="str">
        <f t="shared" si="10"/>
        <v>n/a</v>
      </c>
      <c r="AI125" s="141" t="str">
        <f t="shared" si="10"/>
        <v>n/a</v>
      </c>
      <c r="AJ125" s="141" t="str">
        <f t="shared" si="10"/>
        <v>n/a</v>
      </c>
      <c r="AK125" s="141" t="str">
        <f t="shared" si="10"/>
        <v>n/a</v>
      </c>
      <c r="AL125" s="141" t="str">
        <f t="shared" si="10"/>
        <v>n/a</v>
      </c>
      <c r="AM125" s="141" t="str">
        <f t="shared" si="10"/>
        <v>n/a</v>
      </c>
      <c r="AN125" s="141" t="str">
        <f t="shared" si="10"/>
        <v>n/a</v>
      </c>
      <c r="AO125" s="141" t="str">
        <f t="shared" si="10"/>
        <v>n/a</v>
      </c>
      <c r="AP125" s="141" t="str">
        <f t="shared" si="10"/>
        <v>n/a</v>
      </c>
      <c r="AQ125" s="141" t="str">
        <f t="shared" si="10"/>
        <v>n/a</v>
      </c>
      <c r="AR125" s="141" t="str">
        <f t="shared" si="10"/>
        <v>n/a</v>
      </c>
      <c r="AS125" s="141" t="str">
        <f t="shared" si="10"/>
        <v>n/a</v>
      </c>
      <c r="AT125" s="141" t="str">
        <f t="shared" si="10"/>
        <v>n/a</v>
      </c>
      <c r="AU125" s="141" t="str">
        <f t="shared" si="10"/>
        <v>n/a</v>
      </c>
      <c r="AV125" s="141" t="str">
        <f t="shared" si="10"/>
        <v>n/a</v>
      </c>
      <c r="AW125" s="141" t="str">
        <f t="shared" si="10"/>
        <v/>
      </c>
      <c r="AX125" s="141" t="str">
        <f t="shared" si="10"/>
        <v/>
      </c>
      <c r="AY125" s="141" t="str">
        <f t="shared" si="10"/>
        <v/>
      </c>
      <c r="AZ125" s="141" t="str">
        <f t="shared" si="10"/>
        <v/>
      </c>
      <c r="BA125" s="141" t="str">
        <f t="shared" si="10"/>
        <v/>
      </c>
      <c r="BB125" s="141" t="str">
        <f t="shared" si="10"/>
        <v/>
      </c>
      <c r="BC125" s="141" t="str">
        <f t="shared" si="10"/>
        <v/>
      </c>
      <c r="BD125" s="141" t="str">
        <f t="shared" si="10"/>
        <v/>
      </c>
      <c r="BE125" s="141" t="str">
        <f t="shared" si="10"/>
        <v/>
      </c>
      <c r="BF125" s="141" t="str">
        <f t="shared" si="10"/>
        <v/>
      </c>
      <c r="BG125" s="141" t="str">
        <f t="shared" si="10"/>
        <v/>
      </c>
      <c r="BH125" s="141" t="str">
        <f t="shared" si="10"/>
        <v/>
      </c>
      <c r="BI125" s="141" t="str">
        <f t="shared" si="10"/>
        <v/>
      </c>
      <c r="BJ125" s="141" t="str">
        <f t="shared" si="10"/>
        <v/>
      </c>
      <c r="BK125" s="141" t="str">
        <f t="shared" si="10"/>
        <v/>
      </c>
      <c r="BL125" s="141" t="str">
        <f t="shared" si="10"/>
        <v/>
      </c>
      <c r="BM125" s="141" t="str">
        <f t="shared" si="10"/>
        <v/>
      </c>
    </row>
    <row r="126" spans="1:72" s="135" customFormat="1" hidden="1" x14ac:dyDescent="0.55000000000000004">
      <c r="A126" s="644"/>
      <c r="B126" s="135" t="s">
        <v>470</v>
      </c>
      <c r="G126" s="141" t="str">
        <f t="shared" si="11"/>
        <v/>
      </c>
      <c r="H126" s="141" t="str">
        <f t="shared" si="10"/>
        <v/>
      </c>
      <c r="I126" s="141" t="str">
        <f t="shared" si="10"/>
        <v/>
      </c>
      <c r="J126" s="141" t="str">
        <f t="shared" si="10"/>
        <v>n/a</v>
      </c>
      <c r="K126" s="141" t="str">
        <f t="shared" si="10"/>
        <v>n/a</v>
      </c>
      <c r="L126" s="141" t="str">
        <f t="shared" si="10"/>
        <v>n/a</v>
      </c>
      <c r="M126" s="141" t="str">
        <f t="shared" si="10"/>
        <v>n/a</v>
      </c>
      <c r="N126" s="141" t="str">
        <f t="shared" si="10"/>
        <v>n/a</v>
      </c>
      <c r="O126" s="141" t="str">
        <f t="shared" si="10"/>
        <v>n/a</v>
      </c>
      <c r="P126" s="141" t="str">
        <f t="shared" si="10"/>
        <v>n/a</v>
      </c>
      <c r="Q126" s="141" t="str">
        <f t="shared" si="10"/>
        <v>n/a</v>
      </c>
      <c r="R126" s="141" t="str">
        <f t="shared" si="10"/>
        <v>n/a</v>
      </c>
      <c r="S126" s="141" t="str">
        <f t="shared" si="10"/>
        <v>n/a</v>
      </c>
      <c r="T126" s="141" t="str">
        <f t="shared" si="10"/>
        <v>n/a</v>
      </c>
      <c r="U126" s="141" t="str">
        <f t="shared" si="10"/>
        <v>n/a</v>
      </c>
      <c r="V126" s="141" t="str">
        <f t="shared" si="10"/>
        <v>n/a</v>
      </c>
      <c r="W126" s="141" t="str">
        <f t="shared" si="10"/>
        <v>n/a</v>
      </c>
      <c r="X126" s="141" t="str">
        <f t="shared" si="10"/>
        <v>n/a</v>
      </c>
      <c r="Y126" s="141" t="str">
        <f t="shared" si="10"/>
        <v>n/a</v>
      </c>
      <c r="Z126" s="141" t="str">
        <f t="shared" si="10"/>
        <v>n/a</v>
      </c>
      <c r="AA126" s="141" t="str">
        <f t="shared" si="10"/>
        <v>n/a</v>
      </c>
      <c r="AB126" s="141" t="str">
        <f t="shared" si="10"/>
        <v>n/a</v>
      </c>
      <c r="AC126" s="141" t="str">
        <f t="shared" si="10"/>
        <v>n/a</v>
      </c>
      <c r="AD126" s="141" t="str">
        <f t="shared" si="10"/>
        <v>n/a</v>
      </c>
      <c r="AE126" s="141" t="str">
        <f t="shared" si="10"/>
        <v>n/a</v>
      </c>
      <c r="AF126" s="141" t="str">
        <f t="shared" si="10"/>
        <v>n/a</v>
      </c>
      <c r="AG126" s="141" t="str">
        <f t="shared" si="10"/>
        <v>n/a</v>
      </c>
      <c r="AH126" s="141" t="str">
        <f t="shared" si="10"/>
        <v>n/a</v>
      </c>
      <c r="AI126" s="141" t="str">
        <f t="shared" si="10"/>
        <v>n/a</v>
      </c>
      <c r="AJ126" s="141" t="str">
        <f t="shared" si="10"/>
        <v>n/a</v>
      </c>
      <c r="AK126" s="141" t="str">
        <f t="shared" si="10"/>
        <v>n/a</v>
      </c>
      <c r="AL126" s="141" t="str">
        <f t="shared" si="10"/>
        <v>n/a</v>
      </c>
      <c r="AM126" s="141" t="str">
        <f t="shared" si="10"/>
        <v>n/a</v>
      </c>
      <c r="AN126" s="141" t="str">
        <f t="shared" si="10"/>
        <v>n/a</v>
      </c>
      <c r="AO126" s="141" t="str">
        <f t="shared" si="10"/>
        <v>n/a</v>
      </c>
      <c r="AP126" s="141" t="str">
        <f t="shared" si="10"/>
        <v>n/a</v>
      </c>
      <c r="AQ126" s="141" t="str">
        <f t="shared" si="10"/>
        <v>n/a</v>
      </c>
      <c r="AR126" s="141" t="str">
        <f t="shared" si="10"/>
        <v>n/a</v>
      </c>
      <c r="AS126" s="141" t="str">
        <f t="shared" si="10"/>
        <v>n/a</v>
      </c>
      <c r="AT126" s="141" t="str">
        <f t="shared" si="10"/>
        <v>n/a</v>
      </c>
      <c r="AU126" s="141" t="str">
        <f t="shared" si="10"/>
        <v>n/a</v>
      </c>
      <c r="AV126" s="141" t="str">
        <f t="shared" si="10"/>
        <v>n/a</v>
      </c>
      <c r="AW126" s="141" t="str">
        <f t="shared" si="10"/>
        <v>n/a</v>
      </c>
      <c r="AX126" s="141" t="str">
        <f t="shared" si="10"/>
        <v/>
      </c>
      <c r="AY126" s="141" t="str">
        <f t="shared" si="10"/>
        <v/>
      </c>
      <c r="AZ126" s="141" t="str">
        <f t="shared" si="10"/>
        <v/>
      </c>
      <c r="BA126" s="141" t="str">
        <f t="shared" si="10"/>
        <v/>
      </c>
      <c r="BB126" s="141" t="str">
        <f t="shared" si="10"/>
        <v/>
      </c>
      <c r="BC126" s="141" t="str">
        <f t="shared" si="10"/>
        <v/>
      </c>
      <c r="BD126" s="141" t="str">
        <f t="shared" si="10"/>
        <v/>
      </c>
      <c r="BE126" s="141" t="str">
        <f t="shared" si="10"/>
        <v/>
      </c>
      <c r="BF126" s="141" t="str">
        <f t="shared" si="10"/>
        <v/>
      </c>
      <c r="BG126" s="141" t="str">
        <f t="shared" si="10"/>
        <v/>
      </c>
      <c r="BH126" s="141" t="str">
        <f t="shared" si="10"/>
        <v/>
      </c>
      <c r="BI126" s="141" t="str">
        <f t="shared" si="10"/>
        <v/>
      </c>
      <c r="BJ126" s="141" t="str">
        <f t="shared" si="10"/>
        <v/>
      </c>
      <c r="BK126" s="141" t="str">
        <f t="shared" si="10"/>
        <v/>
      </c>
      <c r="BL126" s="141" t="str">
        <f t="shared" si="10"/>
        <v/>
      </c>
      <c r="BM126" s="141" t="str">
        <f t="shared" si="10"/>
        <v/>
      </c>
    </row>
    <row r="127" spans="1:72" s="135" customFormat="1" hidden="1" x14ac:dyDescent="0.55000000000000004">
      <c r="A127" s="644"/>
      <c r="B127" s="135" t="s">
        <v>471</v>
      </c>
      <c r="G127" s="141" t="str">
        <f t="shared" si="11"/>
        <v/>
      </c>
      <c r="H127" s="141" t="str">
        <f t="shared" si="10"/>
        <v/>
      </c>
      <c r="I127" s="141" t="str">
        <f t="shared" si="10"/>
        <v/>
      </c>
      <c r="J127" s="141" t="str">
        <f t="shared" si="10"/>
        <v/>
      </c>
      <c r="K127" s="141" t="str">
        <f t="shared" si="10"/>
        <v>n/a</v>
      </c>
      <c r="L127" s="141" t="str">
        <f t="shared" si="10"/>
        <v>n/a</v>
      </c>
      <c r="M127" s="141" t="str">
        <f t="shared" si="10"/>
        <v>n/a</v>
      </c>
      <c r="N127" s="141" t="str">
        <f t="shared" si="10"/>
        <v>n/a</v>
      </c>
      <c r="O127" s="141" t="str">
        <f t="shared" si="10"/>
        <v>n/a</v>
      </c>
      <c r="P127" s="141" t="str">
        <f t="shared" si="10"/>
        <v>n/a</v>
      </c>
      <c r="Q127" s="141" t="str">
        <f t="shared" si="10"/>
        <v>n/a</v>
      </c>
      <c r="R127" s="141" t="str">
        <f t="shared" si="10"/>
        <v>n/a</v>
      </c>
      <c r="S127" s="141" t="str">
        <f t="shared" si="10"/>
        <v>n/a</v>
      </c>
      <c r="T127" s="141" t="str">
        <f t="shared" si="10"/>
        <v>n/a</v>
      </c>
      <c r="U127" s="141" t="str">
        <f t="shared" si="10"/>
        <v>n/a</v>
      </c>
      <c r="V127" s="141" t="str">
        <f t="shared" si="10"/>
        <v>n/a</v>
      </c>
      <c r="W127" s="141" t="str">
        <f t="shared" si="10"/>
        <v>n/a</v>
      </c>
      <c r="X127" s="141" t="str">
        <f t="shared" si="10"/>
        <v>n/a</v>
      </c>
      <c r="Y127" s="141" t="str">
        <f t="shared" si="10"/>
        <v>n/a</v>
      </c>
      <c r="Z127" s="141" t="str">
        <f t="shared" si="10"/>
        <v>n/a</v>
      </c>
      <c r="AA127" s="141" t="str">
        <f t="shared" si="10"/>
        <v>n/a</v>
      </c>
      <c r="AB127" s="141" t="str">
        <f t="shared" si="10"/>
        <v>n/a</v>
      </c>
      <c r="AC127" s="141" t="str">
        <f t="shared" si="10"/>
        <v>n/a</v>
      </c>
      <c r="AD127" s="141" t="str">
        <f t="shared" si="10"/>
        <v>n/a</v>
      </c>
      <c r="AE127" s="141" t="str">
        <f t="shared" si="10"/>
        <v>n/a</v>
      </c>
      <c r="AF127" s="141" t="str">
        <f t="shared" si="10"/>
        <v>n/a</v>
      </c>
      <c r="AG127" s="141" t="str">
        <f t="shared" si="10"/>
        <v>n/a</v>
      </c>
      <c r="AH127" s="141" t="str">
        <f t="shared" si="10"/>
        <v>n/a</v>
      </c>
      <c r="AI127" s="141" t="str">
        <f t="shared" si="10"/>
        <v>n/a</v>
      </c>
      <c r="AJ127" s="141" t="str">
        <f t="shared" si="10"/>
        <v>n/a</v>
      </c>
      <c r="AK127" s="141" t="str">
        <f t="shared" si="10"/>
        <v>n/a</v>
      </c>
      <c r="AL127" s="141" t="str">
        <f t="shared" si="10"/>
        <v>n/a</v>
      </c>
      <c r="AM127" s="141" t="str">
        <f t="shared" si="10"/>
        <v>n/a</v>
      </c>
      <c r="AN127" s="141" t="str">
        <f t="shared" si="10"/>
        <v>n/a</v>
      </c>
      <c r="AO127" s="141" t="str">
        <f t="shared" si="10"/>
        <v>n/a</v>
      </c>
      <c r="AP127" s="141" t="str">
        <f t="shared" si="10"/>
        <v>n/a</v>
      </c>
      <c r="AQ127" s="141" t="str">
        <f t="shared" si="10"/>
        <v>n/a</v>
      </c>
      <c r="AR127" s="141" t="str">
        <f t="shared" si="10"/>
        <v>n/a</v>
      </c>
      <c r="AS127" s="141" t="str">
        <f t="shared" si="10"/>
        <v>n/a</v>
      </c>
      <c r="AT127" s="141" t="str">
        <f t="shared" ref="H127:BM132" si="12">IF(AS11="","","n/a")</f>
        <v>n/a</v>
      </c>
      <c r="AU127" s="141" t="str">
        <f t="shared" si="12"/>
        <v>n/a</v>
      </c>
      <c r="AV127" s="141" t="str">
        <f t="shared" si="12"/>
        <v>n/a</v>
      </c>
      <c r="AW127" s="141" t="str">
        <f t="shared" si="12"/>
        <v>n/a</v>
      </c>
      <c r="AX127" s="141" t="str">
        <f t="shared" si="12"/>
        <v>n/a</v>
      </c>
      <c r="AY127" s="141" t="str">
        <f t="shared" si="12"/>
        <v/>
      </c>
      <c r="AZ127" s="141" t="str">
        <f t="shared" si="12"/>
        <v/>
      </c>
      <c r="BA127" s="141" t="str">
        <f t="shared" si="12"/>
        <v/>
      </c>
      <c r="BB127" s="141" t="str">
        <f t="shared" si="12"/>
        <v/>
      </c>
      <c r="BC127" s="141" t="str">
        <f t="shared" si="12"/>
        <v/>
      </c>
      <c r="BD127" s="141" t="str">
        <f t="shared" si="12"/>
        <v/>
      </c>
      <c r="BE127" s="141" t="str">
        <f t="shared" si="12"/>
        <v/>
      </c>
      <c r="BF127" s="141" t="str">
        <f t="shared" si="12"/>
        <v/>
      </c>
      <c r="BG127" s="141" t="str">
        <f t="shared" si="12"/>
        <v/>
      </c>
      <c r="BH127" s="141" t="str">
        <f t="shared" si="12"/>
        <v/>
      </c>
      <c r="BI127" s="141" t="str">
        <f t="shared" si="12"/>
        <v/>
      </c>
      <c r="BJ127" s="141" t="str">
        <f t="shared" si="12"/>
        <v/>
      </c>
      <c r="BK127" s="141" t="str">
        <f t="shared" si="12"/>
        <v/>
      </c>
      <c r="BL127" s="141" t="str">
        <f t="shared" si="12"/>
        <v/>
      </c>
      <c r="BM127" s="141" t="str">
        <f t="shared" si="12"/>
        <v/>
      </c>
    </row>
    <row r="128" spans="1:72" s="135" customFormat="1" hidden="1" x14ac:dyDescent="0.55000000000000004">
      <c r="A128" s="644"/>
      <c r="B128" s="135" t="s">
        <v>472</v>
      </c>
      <c r="G128" s="141" t="str">
        <f t="shared" si="11"/>
        <v/>
      </c>
      <c r="H128" s="141" t="str">
        <f t="shared" si="12"/>
        <v/>
      </c>
      <c r="I128" s="141" t="str">
        <f t="shared" si="12"/>
        <v/>
      </c>
      <c r="J128" s="141" t="str">
        <f t="shared" si="12"/>
        <v/>
      </c>
      <c r="K128" s="141" t="str">
        <f t="shared" si="12"/>
        <v/>
      </c>
      <c r="L128" s="141" t="str">
        <f t="shared" si="12"/>
        <v>n/a</v>
      </c>
      <c r="M128" s="141" t="str">
        <f t="shared" si="12"/>
        <v>n/a</v>
      </c>
      <c r="N128" s="141" t="str">
        <f t="shared" si="12"/>
        <v>n/a</v>
      </c>
      <c r="O128" s="141" t="str">
        <f t="shared" si="12"/>
        <v>n/a</v>
      </c>
      <c r="P128" s="141" t="str">
        <f t="shared" si="12"/>
        <v>n/a</v>
      </c>
      <c r="Q128" s="141" t="str">
        <f t="shared" si="12"/>
        <v>n/a</v>
      </c>
      <c r="R128" s="141" t="str">
        <f t="shared" si="12"/>
        <v>n/a</v>
      </c>
      <c r="S128" s="141" t="str">
        <f t="shared" si="12"/>
        <v>n/a</v>
      </c>
      <c r="T128" s="141" t="str">
        <f t="shared" si="12"/>
        <v>n/a</v>
      </c>
      <c r="U128" s="141" t="str">
        <f t="shared" si="12"/>
        <v>n/a</v>
      </c>
      <c r="V128" s="141" t="str">
        <f t="shared" si="12"/>
        <v>n/a</v>
      </c>
      <c r="W128" s="141" t="str">
        <f t="shared" si="12"/>
        <v>n/a</v>
      </c>
      <c r="X128" s="141" t="str">
        <f t="shared" si="12"/>
        <v>n/a</v>
      </c>
      <c r="Y128" s="141" t="str">
        <f t="shared" si="12"/>
        <v>n/a</v>
      </c>
      <c r="Z128" s="141" t="str">
        <f t="shared" si="12"/>
        <v>n/a</v>
      </c>
      <c r="AA128" s="141" t="str">
        <f t="shared" si="12"/>
        <v>n/a</v>
      </c>
      <c r="AB128" s="141" t="str">
        <f t="shared" si="12"/>
        <v>n/a</v>
      </c>
      <c r="AC128" s="141" t="str">
        <f t="shared" si="12"/>
        <v>n/a</v>
      </c>
      <c r="AD128" s="141" t="str">
        <f t="shared" si="12"/>
        <v>n/a</v>
      </c>
      <c r="AE128" s="141" t="str">
        <f t="shared" si="12"/>
        <v>n/a</v>
      </c>
      <c r="AF128" s="141" t="str">
        <f t="shared" si="12"/>
        <v>n/a</v>
      </c>
      <c r="AG128" s="141" t="str">
        <f t="shared" si="12"/>
        <v>n/a</v>
      </c>
      <c r="AH128" s="141" t="str">
        <f t="shared" si="12"/>
        <v>n/a</v>
      </c>
      <c r="AI128" s="141" t="str">
        <f t="shared" si="12"/>
        <v>n/a</v>
      </c>
      <c r="AJ128" s="141" t="str">
        <f t="shared" si="12"/>
        <v>n/a</v>
      </c>
      <c r="AK128" s="141" t="str">
        <f t="shared" si="12"/>
        <v>n/a</v>
      </c>
      <c r="AL128" s="141" t="str">
        <f t="shared" si="12"/>
        <v>n/a</v>
      </c>
      <c r="AM128" s="141" t="str">
        <f t="shared" si="12"/>
        <v>n/a</v>
      </c>
      <c r="AN128" s="141" t="str">
        <f t="shared" si="12"/>
        <v>n/a</v>
      </c>
      <c r="AO128" s="141" t="str">
        <f t="shared" si="12"/>
        <v>n/a</v>
      </c>
      <c r="AP128" s="141" t="str">
        <f t="shared" si="12"/>
        <v>n/a</v>
      </c>
      <c r="AQ128" s="141" t="str">
        <f t="shared" si="12"/>
        <v>n/a</v>
      </c>
      <c r="AR128" s="141" t="str">
        <f t="shared" si="12"/>
        <v>n/a</v>
      </c>
      <c r="AS128" s="141" t="str">
        <f t="shared" si="12"/>
        <v>n/a</v>
      </c>
      <c r="AT128" s="141" t="str">
        <f t="shared" si="12"/>
        <v>n/a</v>
      </c>
      <c r="AU128" s="141" t="str">
        <f t="shared" si="12"/>
        <v>n/a</v>
      </c>
      <c r="AV128" s="141" t="str">
        <f t="shared" si="12"/>
        <v>n/a</v>
      </c>
      <c r="AW128" s="141" t="str">
        <f t="shared" si="12"/>
        <v>n/a</v>
      </c>
      <c r="AX128" s="141" t="str">
        <f t="shared" si="12"/>
        <v>n/a</v>
      </c>
      <c r="AY128" s="141" t="str">
        <f t="shared" si="12"/>
        <v>n/a</v>
      </c>
      <c r="AZ128" s="141" t="str">
        <f t="shared" si="12"/>
        <v/>
      </c>
      <c r="BA128" s="141" t="str">
        <f t="shared" si="12"/>
        <v/>
      </c>
      <c r="BB128" s="141" t="str">
        <f t="shared" si="12"/>
        <v/>
      </c>
      <c r="BC128" s="141" t="str">
        <f t="shared" si="12"/>
        <v/>
      </c>
      <c r="BD128" s="141" t="str">
        <f t="shared" si="12"/>
        <v/>
      </c>
      <c r="BE128" s="141" t="str">
        <f t="shared" si="12"/>
        <v/>
      </c>
      <c r="BF128" s="141" t="str">
        <f t="shared" si="12"/>
        <v/>
      </c>
      <c r="BG128" s="141" t="str">
        <f t="shared" si="12"/>
        <v/>
      </c>
      <c r="BH128" s="141" t="str">
        <f t="shared" si="12"/>
        <v/>
      </c>
      <c r="BI128" s="141" t="str">
        <f t="shared" si="12"/>
        <v/>
      </c>
      <c r="BJ128" s="141" t="str">
        <f t="shared" si="12"/>
        <v/>
      </c>
      <c r="BK128" s="141" t="str">
        <f t="shared" si="12"/>
        <v/>
      </c>
      <c r="BL128" s="141" t="str">
        <f t="shared" si="12"/>
        <v/>
      </c>
      <c r="BM128" s="141" t="str">
        <f t="shared" si="12"/>
        <v/>
      </c>
    </row>
    <row r="129" spans="1:66" s="135" customFormat="1" hidden="1" x14ac:dyDescent="0.55000000000000004">
      <c r="A129" s="644"/>
      <c r="B129" s="135" t="s">
        <v>473</v>
      </c>
      <c r="G129" s="141" t="str">
        <f t="shared" si="11"/>
        <v/>
      </c>
      <c r="H129" s="141" t="str">
        <f t="shared" si="12"/>
        <v/>
      </c>
      <c r="I129" s="141" t="str">
        <f t="shared" si="12"/>
        <v/>
      </c>
      <c r="J129" s="141" t="str">
        <f t="shared" si="12"/>
        <v/>
      </c>
      <c r="K129" s="141" t="str">
        <f t="shared" si="12"/>
        <v/>
      </c>
      <c r="L129" s="141" t="str">
        <f t="shared" si="12"/>
        <v/>
      </c>
      <c r="M129" s="141" t="str">
        <f t="shared" si="12"/>
        <v>n/a</v>
      </c>
      <c r="N129" s="141" t="str">
        <f t="shared" si="12"/>
        <v>n/a</v>
      </c>
      <c r="O129" s="141" t="str">
        <f t="shared" si="12"/>
        <v>n/a</v>
      </c>
      <c r="P129" s="141" t="str">
        <f t="shared" si="12"/>
        <v>n/a</v>
      </c>
      <c r="Q129" s="141" t="str">
        <f t="shared" si="12"/>
        <v>n/a</v>
      </c>
      <c r="R129" s="141" t="str">
        <f t="shared" si="12"/>
        <v>n/a</v>
      </c>
      <c r="S129" s="141" t="str">
        <f t="shared" si="12"/>
        <v>n/a</v>
      </c>
      <c r="T129" s="141" t="str">
        <f t="shared" si="12"/>
        <v>n/a</v>
      </c>
      <c r="U129" s="141" t="str">
        <f t="shared" si="12"/>
        <v>n/a</v>
      </c>
      <c r="V129" s="141" t="str">
        <f t="shared" si="12"/>
        <v>n/a</v>
      </c>
      <c r="W129" s="141" t="str">
        <f t="shared" si="12"/>
        <v>n/a</v>
      </c>
      <c r="X129" s="141" t="str">
        <f t="shared" si="12"/>
        <v>n/a</v>
      </c>
      <c r="Y129" s="141" t="str">
        <f t="shared" si="12"/>
        <v>n/a</v>
      </c>
      <c r="Z129" s="141" t="str">
        <f t="shared" si="12"/>
        <v>n/a</v>
      </c>
      <c r="AA129" s="141" t="str">
        <f t="shared" si="12"/>
        <v>n/a</v>
      </c>
      <c r="AB129" s="141" t="str">
        <f t="shared" si="12"/>
        <v>n/a</v>
      </c>
      <c r="AC129" s="141" t="str">
        <f t="shared" si="12"/>
        <v>n/a</v>
      </c>
      <c r="AD129" s="141" t="str">
        <f t="shared" si="12"/>
        <v>n/a</v>
      </c>
      <c r="AE129" s="141" t="str">
        <f t="shared" si="12"/>
        <v>n/a</v>
      </c>
      <c r="AF129" s="141" t="str">
        <f t="shared" si="12"/>
        <v>n/a</v>
      </c>
      <c r="AG129" s="141" t="str">
        <f t="shared" si="12"/>
        <v>n/a</v>
      </c>
      <c r="AH129" s="141" t="str">
        <f t="shared" si="12"/>
        <v>n/a</v>
      </c>
      <c r="AI129" s="141" t="str">
        <f t="shared" si="12"/>
        <v>n/a</v>
      </c>
      <c r="AJ129" s="141" t="str">
        <f t="shared" si="12"/>
        <v>n/a</v>
      </c>
      <c r="AK129" s="141" t="str">
        <f t="shared" si="12"/>
        <v>n/a</v>
      </c>
      <c r="AL129" s="141" t="str">
        <f t="shared" si="12"/>
        <v>n/a</v>
      </c>
      <c r="AM129" s="141" t="str">
        <f t="shared" si="12"/>
        <v>n/a</v>
      </c>
      <c r="AN129" s="141" t="str">
        <f t="shared" si="12"/>
        <v>n/a</v>
      </c>
      <c r="AO129" s="141" t="str">
        <f t="shared" si="12"/>
        <v>n/a</v>
      </c>
      <c r="AP129" s="141" t="str">
        <f t="shared" si="12"/>
        <v>n/a</v>
      </c>
      <c r="AQ129" s="141" t="str">
        <f t="shared" si="12"/>
        <v>n/a</v>
      </c>
      <c r="AR129" s="141" t="str">
        <f t="shared" si="12"/>
        <v>n/a</v>
      </c>
      <c r="AS129" s="141" t="str">
        <f t="shared" si="12"/>
        <v>n/a</v>
      </c>
      <c r="AT129" s="141" t="str">
        <f t="shared" si="12"/>
        <v>n/a</v>
      </c>
      <c r="AU129" s="141" t="str">
        <f t="shared" si="12"/>
        <v>n/a</v>
      </c>
      <c r="AV129" s="141" t="str">
        <f t="shared" si="12"/>
        <v>n/a</v>
      </c>
      <c r="AW129" s="141" t="str">
        <f t="shared" si="12"/>
        <v>n/a</v>
      </c>
      <c r="AX129" s="141" t="str">
        <f t="shared" si="12"/>
        <v>n/a</v>
      </c>
      <c r="AY129" s="141" t="str">
        <f t="shared" si="12"/>
        <v>n/a</v>
      </c>
      <c r="AZ129" s="141" t="str">
        <f t="shared" si="12"/>
        <v>n/a</v>
      </c>
      <c r="BA129" s="141" t="str">
        <f t="shared" si="12"/>
        <v/>
      </c>
      <c r="BB129" s="141" t="str">
        <f t="shared" si="12"/>
        <v/>
      </c>
      <c r="BC129" s="141" t="str">
        <f t="shared" si="12"/>
        <v/>
      </c>
      <c r="BD129" s="141" t="str">
        <f t="shared" si="12"/>
        <v/>
      </c>
      <c r="BE129" s="141" t="str">
        <f t="shared" si="12"/>
        <v/>
      </c>
      <c r="BF129" s="141" t="str">
        <f t="shared" si="12"/>
        <v/>
      </c>
      <c r="BG129" s="141" t="str">
        <f t="shared" si="12"/>
        <v/>
      </c>
      <c r="BH129" s="141" t="str">
        <f t="shared" si="12"/>
        <v/>
      </c>
      <c r="BI129" s="141" t="str">
        <f t="shared" si="12"/>
        <v/>
      </c>
      <c r="BJ129" s="141" t="str">
        <f t="shared" si="12"/>
        <v/>
      </c>
      <c r="BK129" s="141" t="str">
        <f t="shared" si="12"/>
        <v/>
      </c>
      <c r="BL129" s="141" t="str">
        <f t="shared" si="12"/>
        <v/>
      </c>
      <c r="BM129" s="141" t="str">
        <f t="shared" si="12"/>
        <v/>
      </c>
    </row>
    <row r="130" spans="1:66" s="135" customFormat="1" hidden="1" x14ac:dyDescent="0.55000000000000004">
      <c r="A130" s="644"/>
      <c r="B130" s="135" t="s">
        <v>474</v>
      </c>
      <c r="G130" s="141" t="str">
        <f t="shared" si="11"/>
        <v/>
      </c>
      <c r="H130" s="141" t="str">
        <f t="shared" si="12"/>
        <v/>
      </c>
      <c r="I130" s="141" t="str">
        <f t="shared" si="12"/>
        <v/>
      </c>
      <c r="J130" s="141" t="str">
        <f t="shared" si="12"/>
        <v/>
      </c>
      <c r="K130" s="141" t="str">
        <f t="shared" si="12"/>
        <v/>
      </c>
      <c r="L130" s="141" t="str">
        <f t="shared" si="12"/>
        <v/>
      </c>
      <c r="M130" s="141" t="str">
        <f t="shared" si="12"/>
        <v/>
      </c>
      <c r="N130" s="141" t="str">
        <f t="shared" si="12"/>
        <v>n/a</v>
      </c>
      <c r="O130" s="141" t="str">
        <f t="shared" si="12"/>
        <v>n/a</v>
      </c>
      <c r="P130" s="141" t="str">
        <f t="shared" si="12"/>
        <v>n/a</v>
      </c>
      <c r="Q130" s="141" t="str">
        <f t="shared" si="12"/>
        <v>n/a</v>
      </c>
      <c r="R130" s="141" t="str">
        <f t="shared" si="12"/>
        <v>n/a</v>
      </c>
      <c r="S130" s="141" t="str">
        <f t="shared" si="12"/>
        <v>n/a</v>
      </c>
      <c r="T130" s="141" t="str">
        <f t="shared" si="12"/>
        <v>n/a</v>
      </c>
      <c r="U130" s="141" t="str">
        <f t="shared" si="12"/>
        <v>n/a</v>
      </c>
      <c r="V130" s="141" t="str">
        <f t="shared" si="12"/>
        <v>n/a</v>
      </c>
      <c r="W130" s="141" t="str">
        <f t="shared" si="12"/>
        <v>n/a</v>
      </c>
      <c r="X130" s="141" t="str">
        <f t="shared" si="12"/>
        <v>n/a</v>
      </c>
      <c r="Y130" s="141" t="str">
        <f t="shared" si="12"/>
        <v>n/a</v>
      </c>
      <c r="Z130" s="141" t="str">
        <f t="shared" si="12"/>
        <v>n/a</v>
      </c>
      <c r="AA130" s="141" t="str">
        <f t="shared" si="12"/>
        <v>n/a</v>
      </c>
      <c r="AB130" s="141" t="str">
        <f t="shared" si="12"/>
        <v>n/a</v>
      </c>
      <c r="AC130" s="141" t="str">
        <f t="shared" si="12"/>
        <v>n/a</v>
      </c>
      <c r="AD130" s="141" t="str">
        <f t="shared" si="12"/>
        <v>n/a</v>
      </c>
      <c r="AE130" s="141" t="str">
        <f t="shared" si="12"/>
        <v>n/a</v>
      </c>
      <c r="AF130" s="141" t="str">
        <f t="shared" si="12"/>
        <v>n/a</v>
      </c>
      <c r="AG130" s="141" t="str">
        <f t="shared" si="12"/>
        <v>n/a</v>
      </c>
      <c r="AH130" s="141" t="str">
        <f t="shared" si="12"/>
        <v>n/a</v>
      </c>
      <c r="AI130" s="141" t="str">
        <f t="shared" si="12"/>
        <v>n/a</v>
      </c>
      <c r="AJ130" s="141" t="str">
        <f t="shared" si="12"/>
        <v>n/a</v>
      </c>
      <c r="AK130" s="141" t="str">
        <f t="shared" si="12"/>
        <v>n/a</v>
      </c>
      <c r="AL130" s="141" t="str">
        <f t="shared" si="12"/>
        <v>n/a</v>
      </c>
      <c r="AM130" s="141" t="str">
        <f t="shared" si="12"/>
        <v>n/a</v>
      </c>
      <c r="AN130" s="141" t="str">
        <f t="shared" si="12"/>
        <v>n/a</v>
      </c>
      <c r="AO130" s="141" t="str">
        <f t="shared" si="12"/>
        <v>n/a</v>
      </c>
      <c r="AP130" s="141" t="str">
        <f t="shared" si="12"/>
        <v>n/a</v>
      </c>
      <c r="AQ130" s="141" t="str">
        <f t="shared" si="12"/>
        <v>n/a</v>
      </c>
      <c r="AR130" s="141" t="str">
        <f t="shared" si="12"/>
        <v>n/a</v>
      </c>
      <c r="AS130" s="141" t="str">
        <f t="shared" si="12"/>
        <v>n/a</v>
      </c>
      <c r="AT130" s="141" t="str">
        <f t="shared" si="12"/>
        <v>n/a</v>
      </c>
      <c r="AU130" s="141" t="str">
        <f t="shared" si="12"/>
        <v>n/a</v>
      </c>
      <c r="AV130" s="141" t="str">
        <f t="shared" si="12"/>
        <v>n/a</v>
      </c>
      <c r="AW130" s="141" t="str">
        <f t="shared" si="12"/>
        <v>n/a</v>
      </c>
      <c r="AX130" s="141" t="str">
        <f t="shared" si="12"/>
        <v>n/a</v>
      </c>
      <c r="AY130" s="141" t="str">
        <f t="shared" si="12"/>
        <v>n/a</v>
      </c>
      <c r="AZ130" s="141" t="str">
        <f t="shared" si="12"/>
        <v>n/a</v>
      </c>
      <c r="BA130" s="141" t="str">
        <f t="shared" si="12"/>
        <v>n/a</v>
      </c>
      <c r="BB130" s="141" t="str">
        <f t="shared" si="12"/>
        <v/>
      </c>
      <c r="BC130" s="141" t="str">
        <f t="shared" si="12"/>
        <v/>
      </c>
      <c r="BD130" s="141" t="str">
        <f t="shared" si="12"/>
        <v/>
      </c>
      <c r="BE130" s="141" t="str">
        <f t="shared" si="12"/>
        <v/>
      </c>
      <c r="BF130" s="141" t="str">
        <f t="shared" si="12"/>
        <v/>
      </c>
      <c r="BG130" s="141" t="str">
        <f t="shared" si="12"/>
        <v/>
      </c>
      <c r="BH130" s="141" t="str">
        <f t="shared" si="12"/>
        <v/>
      </c>
      <c r="BI130" s="141" t="str">
        <f t="shared" si="12"/>
        <v/>
      </c>
      <c r="BJ130" s="141" t="str">
        <f t="shared" si="12"/>
        <v/>
      </c>
      <c r="BK130" s="141" t="str">
        <f t="shared" si="12"/>
        <v/>
      </c>
      <c r="BL130" s="141" t="str">
        <f t="shared" si="12"/>
        <v/>
      </c>
      <c r="BM130" s="141" t="str">
        <f t="shared" si="12"/>
        <v/>
      </c>
    </row>
    <row r="131" spans="1:66" s="135" customFormat="1" hidden="1" x14ac:dyDescent="0.55000000000000004">
      <c r="A131" s="644"/>
      <c r="B131" s="135" t="s">
        <v>475</v>
      </c>
      <c r="G131" s="141" t="str">
        <f t="shared" si="11"/>
        <v/>
      </c>
      <c r="H131" s="141" t="str">
        <f t="shared" si="12"/>
        <v/>
      </c>
      <c r="I131" s="141" t="str">
        <f t="shared" si="12"/>
        <v/>
      </c>
      <c r="J131" s="141" t="str">
        <f t="shared" si="12"/>
        <v/>
      </c>
      <c r="K131" s="141" t="str">
        <f t="shared" si="12"/>
        <v/>
      </c>
      <c r="L131" s="141" t="str">
        <f t="shared" si="12"/>
        <v/>
      </c>
      <c r="M131" s="141" t="str">
        <f t="shared" si="12"/>
        <v/>
      </c>
      <c r="N131" s="141" t="str">
        <f t="shared" si="12"/>
        <v/>
      </c>
      <c r="O131" s="141" t="str">
        <f t="shared" si="12"/>
        <v>n/a</v>
      </c>
      <c r="P131" s="141" t="str">
        <f t="shared" si="12"/>
        <v>n/a</v>
      </c>
      <c r="Q131" s="141" t="str">
        <f t="shared" si="12"/>
        <v>n/a</v>
      </c>
      <c r="R131" s="141" t="str">
        <f t="shared" si="12"/>
        <v>n/a</v>
      </c>
      <c r="S131" s="141" t="str">
        <f t="shared" si="12"/>
        <v>n/a</v>
      </c>
      <c r="T131" s="141" t="str">
        <f t="shared" si="12"/>
        <v>n/a</v>
      </c>
      <c r="U131" s="141" t="str">
        <f t="shared" si="12"/>
        <v>n/a</v>
      </c>
      <c r="V131" s="141" t="str">
        <f t="shared" si="12"/>
        <v>n/a</v>
      </c>
      <c r="W131" s="141" t="str">
        <f t="shared" si="12"/>
        <v>n/a</v>
      </c>
      <c r="X131" s="141" t="str">
        <f t="shared" si="12"/>
        <v>n/a</v>
      </c>
      <c r="Y131" s="141" t="str">
        <f t="shared" si="12"/>
        <v>n/a</v>
      </c>
      <c r="Z131" s="141" t="str">
        <f t="shared" si="12"/>
        <v>n/a</v>
      </c>
      <c r="AA131" s="141" t="str">
        <f t="shared" si="12"/>
        <v>n/a</v>
      </c>
      <c r="AB131" s="141" t="str">
        <f t="shared" si="12"/>
        <v>n/a</v>
      </c>
      <c r="AC131" s="141" t="str">
        <f t="shared" si="12"/>
        <v>n/a</v>
      </c>
      <c r="AD131" s="141" t="str">
        <f t="shared" si="12"/>
        <v>n/a</v>
      </c>
      <c r="AE131" s="141" t="str">
        <f t="shared" si="12"/>
        <v>n/a</v>
      </c>
      <c r="AF131" s="141" t="str">
        <f t="shared" si="12"/>
        <v>n/a</v>
      </c>
      <c r="AG131" s="141" t="str">
        <f t="shared" si="12"/>
        <v>n/a</v>
      </c>
      <c r="AH131" s="141" t="str">
        <f t="shared" si="12"/>
        <v>n/a</v>
      </c>
      <c r="AI131" s="141" t="str">
        <f t="shared" si="12"/>
        <v>n/a</v>
      </c>
      <c r="AJ131" s="141" t="str">
        <f t="shared" si="12"/>
        <v>n/a</v>
      </c>
      <c r="AK131" s="141" t="str">
        <f t="shared" si="12"/>
        <v>n/a</v>
      </c>
      <c r="AL131" s="141" t="str">
        <f t="shared" si="12"/>
        <v>n/a</v>
      </c>
      <c r="AM131" s="141" t="str">
        <f t="shared" si="12"/>
        <v>n/a</v>
      </c>
      <c r="AN131" s="141" t="str">
        <f t="shared" si="12"/>
        <v>n/a</v>
      </c>
      <c r="AO131" s="141" t="str">
        <f t="shared" si="12"/>
        <v>n/a</v>
      </c>
      <c r="AP131" s="141" t="str">
        <f t="shared" si="12"/>
        <v>n/a</v>
      </c>
      <c r="AQ131" s="141" t="str">
        <f t="shared" si="12"/>
        <v>n/a</v>
      </c>
      <c r="AR131" s="141" t="str">
        <f t="shared" si="12"/>
        <v>n/a</v>
      </c>
      <c r="AS131" s="141" t="str">
        <f t="shared" si="12"/>
        <v>n/a</v>
      </c>
      <c r="AT131" s="141" t="str">
        <f t="shared" si="12"/>
        <v>n/a</v>
      </c>
      <c r="AU131" s="141" t="str">
        <f t="shared" si="12"/>
        <v>n/a</v>
      </c>
      <c r="AV131" s="141" t="str">
        <f t="shared" si="12"/>
        <v>n/a</v>
      </c>
      <c r="AW131" s="141" t="str">
        <f t="shared" si="12"/>
        <v>n/a</v>
      </c>
      <c r="AX131" s="141" t="str">
        <f t="shared" si="12"/>
        <v>n/a</v>
      </c>
      <c r="AY131" s="141" t="str">
        <f t="shared" si="12"/>
        <v>n/a</v>
      </c>
      <c r="AZ131" s="141" t="str">
        <f t="shared" si="12"/>
        <v>n/a</v>
      </c>
      <c r="BA131" s="141" t="str">
        <f t="shared" si="12"/>
        <v>n/a</v>
      </c>
      <c r="BB131" s="141" t="str">
        <f t="shared" si="12"/>
        <v>n/a</v>
      </c>
      <c r="BC131" s="141" t="str">
        <f t="shared" si="12"/>
        <v/>
      </c>
      <c r="BD131" s="141" t="str">
        <f t="shared" si="12"/>
        <v/>
      </c>
      <c r="BE131" s="141" t="str">
        <f t="shared" si="12"/>
        <v/>
      </c>
      <c r="BF131" s="141" t="str">
        <f t="shared" si="12"/>
        <v/>
      </c>
      <c r="BG131" s="141" t="str">
        <f t="shared" si="12"/>
        <v/>
      </c>
      <c r="BH131" s="141" t="str">
        <f t="shared" si="12"/>
        <v/>
      </c>
      <c r="BI131" s="141" t="str">
        <f t="shared" si="12"/>
        <v/>
      </c>
      <c r="BJ131" s="141" t="str">
        <f t="shared" si="12"/>
        <v/>
      </c>
      <c r="BK131" s="141" t="str">
        <f t="shared" si="12"/>
        <v/>
      </c>
      <c r="BL131" s="141" t="str">
        <f t="shared" si="12"/>
        <v/>
      </c>
      <c r="BM131" s="141" t="str">
        <f t="shared" si="12"/>
        <v/>
      </c>
    </row>
    <row r="132" spans="1:66" s="135" customFormat="1" hidden="1" x14ac:dyDescent="0.55000000000000004">
      <c r="A132" s="644"/>
      <c r="B132" s="135" t="s">
        <v>476</v>
      </c>
      <c r="G132" s="141" t="str">
        <f t="shared" si="11"/>
        <v/>
      </c>
      <c r="H132" s="141" t="str">
        <f t="shared" si="12"/>
        <v/>
      </c>
      <c r="I132" s="141" t="str">
        <f t="shared" si="12"/>
        <v/>
      </c>
      <c r="J132" s="141" t="str">
        <f t="shared" si="12"/>
        <v/>
      </c>
      <c r="K132" s="141" t="str">
        <f t="shared" ref="H132:BM136" si="13">IF(J16="","","n/a")</f>
        <v/>
      </c>
      <c r="L132" s="141" t="str">
        <f t="shared" si="13"/>
        <v/>
      </c>
      <c r="M132" s="141" t="str">
        <f t="shared" si="13"/>
        <v/>
      </c>
      <c r="N132" s="141" t="str">
        <f t="shared" si="13"/>
        <v/>
      </c>
      <c r="O132" s="141" t="str">
        <f t="shared" si="13"/>
        <v/>
      </c>
      <c r="P132" s="141" t="str">
        <f t="shared" si="13"/>
        <v>n/a</v>
      </c>
      <c r="Q132" s="141" t="str">
        <f t="shared" si="13"/>
        <v>n/a</v>
      </c>
      <c r="R132" s="141" t="str">
        <f t="shared" si="13"/>
        <v>n/a</v>
      </c>
      <c r="S132" s="141" t="str">
        <f t="shared" si="13"/>
        <v>n/a</v>
      </c>
      <c r="T132" s="141" t="str">
        <f t="shared" si="13"/>
        <v>n/a</v>
      </c>
      <c r="U132" s="141" t="str">
        <f t="shared" si="13"/>
        <v>n/a</v>
      </c>
      <c r="V132" s="141" t="str">
        <f t="shared" si="13"/>
        <v>n/a</v>
      </c>
      <c r="W132" s="141" t="str">
        <f t="shared" si="13"/>
        <v>n/a</v>
      </c>
      <c r="X132" s="141" t="str">
        <f t="shared" si="13"/>
        <v>n/a</v>
      </c>
      <c r="Y132" s="141" t="str">
        <f t="shared" si="13"/>
        <v>n/a</v>
      </c>
      <c r="Z132" s="141" t="str">
        <f t="shared" si="13"/>
        <v>n/a</v>
      </c>
      <c r="AA132" s="141" t="str">
        <f t="shared" si="13"/>
        <v>n/a</v>
      </c>
      <c r="AB132" s="141" t="str">
        <f t="shared" si="13"/>
        <v>n/a</v>
      </c>
      <c r="AC132" s="141" t="str">
        <f t="shared" si="13"/>
        <v>n/a</v>
      </c>
      <c r="AD132" s="141" t="str">
        <f t="shared" si="13"/>
        <v>n/a</v>
      </c>
      <c r="AE132" s="141" t="str">
        <f t="shared" si="13"/>
        <v>n/a</v>
      </c>
      <c r="AF132" s="141" t="str">
        <f t="shared" si="13"/>
        <v>n/a</v>
      </c>
      <c r="AG132" s="141" t="str">
        <f t="shared" si="13"/>
        <v>n/a</v>
      </c>
      <c r="AH132" s="141" t="str">
        <f t="shared" si="13"/>
        <v>n/a</v>
      </c>
      <c r="AI132" s="141" t="str">
        <f t="shared" si="13"/>
        <v>n/a</v>
      </c>
      <c r="AJ132" s="141" t="str">
        <f t="shared" si="13"/>
        <v>n/a</v>
      </c>
      <c r="AK132" s="141" t="str">
        <f t="shared" si="13"/>
        <v>n/a</v>
      </c>
      <c r="AL132" s="141" t="str">
        <f t="shared" si="13"/>
        <v>n/a</v>
      </c>
      <c r="AM132" s="141" t="str">
        <f t="shared" si="13"/>
        <v>n/a</v>
      </c>
      <c r="AN132" s="141" t="str">
        <f t="shared" si="13"/>
        <v>n/a</v>
      </c>
      <c r="AO132" s="141" t="str">
        <f t="shared" si="13"/>
        <v>n/a</v>
      </c>
      <c r="AP132" s="141" t="str">
        <f t="shared" si="13"/>
        <v>n/a</v>
      </c>
      <c r="AQ132" s="141" t="str">
        <f t="shared" si="13"/>
        <v>n/a</v>
      </c>
      <c r="AR132" s="141" t="str">
        <f t="shared" si="13"/>
        <v>n/a</v>
      </c>
      <c r="AS132" s="141" t="str">
        <f t="shared" si="13"/>
        <v>n/a</v>
      </c>
      <c r="AT132" s="141" t="str">
        <f t="shared" si="13"/>
        <v>n/a</v>
      </c>
      <c r="AU132" s="141" t="str">
        <f t="shared" si="13"/>
        <v>n/a</v>
      </c>
      <c r="AV132" s="141" t="str">
        <f t="shared" si="13"/>
        <v>n/a</v>
      </c>
      <c r="AW132" s="141" t="str">
        <f t="shared" si="13"/>
        <v>n/a</v>
      </c>
      <c r="AX132" s="141" t="str">
        <f t="shared" si="13"/>
        <v>n/a</v>
      </c>
      <c r="AY132" s="141" t="str">
        <f t="shared" si="13"/>
        <v>n/a</v>
      </c>
      <c r="AZ132" s="141" t="str">
        <f t="shared" si="13"/>
        <v>n/a</v>
      </c>
      <c r="BA132" s="141" t="str">
        <f t="shared" si="13"/>
        <v>n/a</v>
      </c>
      <c r="BB132" s="141" t="str">
        <f t="shared" si="13"/>
        <v>n/a</v>
      </c>
      <c r="BC132" s="141" t="str">
        <f t="shared" si="13"/>
        <v>n/a</v>
      </c>
      <c r="BD132" s="141" t="str">
        <f t="shared" si="13"/>
        <v/>
      </c>
      <c r="BE132" s="141" t="str">
        <f t="shared" si="13"/>
        <v/>
      </c>
      <c r="BF132" s="141" t="str">
        <f t="shared" si="13"/>
        <v/>
      </c>
      <c r="BG132" s="141" t="str">
        <f t="shared" si="13"/>
        <v/>
      </c>
      <c r="BH132" s="141" t="str">
        <f t="shared" si="13"/>
        <v/>
      </c>
      <c r="BI132" s="141" t="str">
        <f t="shared" si="13"/>
        <v/>
      </c>
      <c r="BJ132" s="141" t="str">
        <f t="shared" si="13"/>
        <v/>
      </c>
      <c r="BK132" s="141" t="str">
        <f t="shared" si="13"/>
        <v/>
      </c>
      <c r="BL132" s="141" t="str">
        <f t="shared" si="13"/>
        <v/>
      </c>
      <c r="BM132" s="141" t="str">
        <f t="shared" si="13"/>
        <v/>
      </c>
    </row>
    <row r="133" spans="1:66" s="135" customFormat="1" hidden="1" x14ac:dyDescent="0.55000000000000004">
      <c r="A133" s="644"/>
      <c r="B133" s="135" t="s">
        <v>477</v>
      </c>
      <c r="G133" s="141" t="str">
        <f t="shared" si="11"/>
        <v/>
      </c>
      <c r="H133" s="141" t="str">
        <f t="shared" si="13"/>
        <v/>
      </c>
      <c r="I133" s="141" t="str">
        <f t="shared" si="13"/>
        <v/>
      </c>
      <c r="J133" s="141" t="str">
        <f t="shared" si="13"/>
        <v/>
      </c>
      <c r="K133" s="141" t="str">
        <f t="shared" si="13"/>
        <v/>
      </c>
      <c r="L133" s="141" t="str">
        <f t="shared" si="13"/>
        <v/>
      </c>
      <c r="M133" s="141" t="str">
        <f t="shared" si="13"/>
        <v/>
      </c>
      <c r="N133" s="141" t="str">
        <f t="shared" si="13"/>
        <v/>
      </c>
      <c r="O133" s="141" t="str">
        <f t="shared" si="13"/>
        <v/>
      </c>
      <c r="P133" s="141" t="str">
        <f t="shared" si="13"/>
        <v/>
      </c>
      <c r="Q133" s="141" t="str">
        <f t="shared" si="13"/>
        <v>n/a</v>
      </c>
      <c r="R133" s="141" t="str">
        <f t="shared" si="13"/>
        <v>n/a</v>
      </c>
      <c r="S133" s="141" t="str">
        <f t="shared" si="13"/>
        <v>n/a</v>
      </c>
      <c r="T133" s="141" t="str">
        <f t="shared" si="13"/>
        <v>n/a</v>
      </c>
      <c r="U133" s="141" t="str">
        <f t="shared" si="13"/>
        <v>n/a</v>
      </c>
      <c r="V133" s="141" t="str">
        <f t="shared" si="13"/>
        <v>n/a</v>
      </c>
      <c r="W133" s="141" t="str">
        <f t="shared" si="13"/>
        <v>n/a</v>
      </c>
      <c r="X133" s="141" t="str">
        <f t="shared" si="13"/>
        <v>n/a</v>
      </c>
      <c r="Y133" s="141" t="str">
        <f t="shared" si="13"/>
        <v>n/a</v>
      </c>
      <c r="Z133" s="141" t="str">
        <f t="shared" si="13"/>
        <v>n/a</v>
      </c>
      <c r="AA133" s="141" t="str">
        <f t="shared" si="13"/>
        <v>n/a</v>
      </c>
      <c r="AB133" s="141" t="str">
        <f t="shared" si="13"/>
        <v>n/a</v>
      </c>
      <c r="AC133" s="141" t="str">
        <f t="shared" si="13"/>
        <v>n/a</v>
      </c>
      <c r="AD133" s="141" t="str">
        <f t="shared" si="13"/>
        <v>n/a</v>
      </c>
      <c r="AE133" s="141" t="str">
        <f t="shared" si="13"/>
        <v>n/a</v>
      </c>
      <c r="AF133" s="141" t="str">
        <f t="shared" si="13"/>
        <v>n/a</v>
      </c>
      <c r="AG133" s="141" t="str">
        <f t="shared" si="13"/>
        <v>n/a</v>
      </c>
      <c r="AH133" s="141" t="str">
        <f t="shared" si="13"/>
        <v>n/a</v>
      </c>
      <c r="AI133" s="141" t="str">
        <f t="shared" si="13"/>
        <v>n/a</v>
      </c>
      <c r="AJ133" s="141" t="str">
        <f t="shared" si="13"/>
        <v>n/a</v>
      </c>
      <c r="AK133" s="141" t="str">
        <f t="shared" si="13"/>
        <v>n/a</v>
      </c>
      <c r="AL133" s="141" t="str">
        <f t="shared" si="13"/>
        <v>n/a</v>
      </c>
      <c r="AM133" s="141" t="str">
        <f t="shared" si="13"/>
        <v>n/a</v>
      </c>
      <c r="AN133" s="141" t="str">
        <f t="shared" si="13"/>
        <v>n/a</v>
      </c>
      <c r="AO133" s="141" t="str">
        <f t="shared" si="13"/>
        <v>n/a</v>
      </c>
      <c r="AP133" s="141" t="str">
        <f t="shared" si="13"/>
        <v>n/a</v>
      </c>
      <c r="AQ133" s="141" t="str">
        <f t="shared" si="13"/>
        <v>n/a</v>
      </c>
      <c r="AR133" s="141" t="str">
        <f t="shared" si="13"/>
        <v>n/a</v>
      </c>
      <c r="AS133" s="141" t="str">
        <f t="shared" si="13"/>
        <v>n/a</v>
      </c>
      <c r="AT133" s="141" t="str">
        <f t="shared" si="13"/>
        <v>n/a</v>
      </c>
      <c r="AU133" s="141" t="str">
        <f t="shared" si="13"/>
        <v>n/a</v>
      </c>
      <c r="AV133" s="141" t="str">
        <f t="shared" si="13"/>
        <v>n/a</v>
      </c>
      <c r="AW133" s="141" t="str">
        <f t="shared" si="13"/>
        <v>n/a</v>
      </c>
      <c r="AX133" s="141" t="str">
        <f t="shared" si="13"/>
        <v>n/a</v>
      </c>
      <c r="AY133" s="141" t="str">
        <f t="shared" si="13"/>
        <v>n/a</v>
      </c>
      <c r="AZ133" s="141" t="str">
        <f t="shared" si="13"/>
        <v>n/a</v>
      </c>
      <c r="BA133" s="141" t="str">
        <f t="shared" si="13"/>
        <v>n/a</v>
      </c>
      <c r="BB133" s="141" t="str">
        <f t="shared" si="13"/>
        <v>n/a</v>
      </c>
      <c r="BC133" s="141" t="str">
        <f t="shared" si="13"/>
        <v>n/a</v>
      </c>
      <c r="BD133" s="141" t="str">
        <f t="shared" si="13"/>
        <v>n/a</v>
      </c>
      <c r="BE133" s="141" t="str">
        <f t="shared" si="13"/>
        <v/>
      </c>
      <c r="BF133" s="141" t="str">
        <f t="shared" si="13"/>
        <v/>
      </c>
      <c r="BG133" s="141" t="str">
        <f t="shared" si="13"/>
        <v/>
      </c>
      <c r="BH133" s="141" t="str">
        <f t="shared" si="13"/>
        <v/>
      </c>
      <c r="BI133" s="141" t="str">
        <f t="shared" si="13"/>
        <v/>
      </c>
      <c r="BJ133" s="141" t="str">
        <f t="shared" si="13"/>
        <v/>
      </c>
      <c r="BK133" s="141" t="str">
        <f t="shared" si="13"/>
        <v/>
      </c>
      <c r="BL133" s="141" t="str">
        <f t="shared" si="13"/>
        <v/>
      </c>
      <c r="BM133" s="141" t="str">
        <f t="shared" si="13"/>
        <v/>
      </c>
    </row>
    <row r="134" spans="1:66" s="135" customFormat="1" hidden="1" x14ac:dyDescent="0.55000000000000004">
      <c r="A134" s="644"/>
      <c r="B134" s="135" t="s">
        <v>478</v>
      </c>
      <c r="G134" s="141" t="str">
        <f t="shared" si="11"/>
        <v/>
      </c>
      <c r="H134" s="141" t="str">
        <f t="shared" si="13"/>
        <v/>
      </c>
      <c r="I134" s="141" t="str">
        <f t="shared" si="13"/>
        <v/>
      </c>
      <c r="J134" s="141" t="str">
        <f t="shared" si="13"/>
        <v/>
      </c>
      <c r="K134" s="141" t="str">
        <f t="shared" si="13"/>
        <v/>
      </c>
      <c r="L134" s="141" t="str">
        <f t="shared" si="13"/>
        <v/>
      </c>
      <c r="M134" s="141" t="str">
        <f t="shared" si="13"/>
        <v/>
      </c>
      <c r="N134" s="141" t="str">
        <f t="shared" si="13"/>
        <v/>
      </c>
      <c r="O134" s="141" t="str">
        <f t="shared" si="13"/>
        <v/>
      </c>
      <c r="P134" s="141" t="str">
        <f t="shared" si="13"/>
        <v/>
      </c>
      <c r="Q134" s="141" t="str">
        <f t="shared" si="13"/>
        <v/>
      </c>
      <c r="R134" s="141" t="str">
        <f t="shared" si="13"/>
        <v>n/a</v>
      </c>
      <c r="S134" s="141" t="str">
        <f t="shared" si="13"/>
        <v>n/a</v>
      </c>
      <c r="T134" s="141" t="str">
        <f t="shared" si="13"/>
        <v>n/a</v>
      </c>
      <c r="U134" s="141" t="str">
        <f t="shared" si="13"/>
        <v>n/a</v>
      </c>
      <c r="V134" s="141" t="str">
        <f t="shared" si="13"/>
        <v>n/a</v>
      </c>
      <c r="W134" s="141" t="str">
        <f t="shared" si="13"/>
        <v>n/a</v>
      </c>
      <c r="X134" s="141" t="str">
        <f t="shared" si="13"/>
        <v>n/a</v>
      </c>
      <c r="Y134" s="141" t="str">
        <f t="shared" si="13"/>
        <v>n/a</v>
      </c>
      <c r="Z134" s="141" t="str">
        <f t="shared" si="13"/>
        <v>n/a</v>
      </c>
      <c r="AA134" s="141" t="str">
        <f t="shared" si="13"/>
        <v>n/a</v>
      </c>
      <c r="AB134" s="141" t="str">
        <f t="shared" si="13"/>
        <v>n/a</v>
      </c>
      <c r="AC134" s="141" t="str">
        <f t="shared" si="13"/>
        <v>n/a</v>
      </c>
      <c r="AD134" s="141" t="str">
        <f t="shared" si="13"/>
        <v>n/a</v>
      </c>
      <c r="AE134" s="141" t="str">
        <f t="shared" si="13"/>
        <v>n/a</v>
      </c>
      <c r="AF134" s="141" t="str">
        <f t="shared" si="13"/>
        <v>n/a</v>
      </c>
      <c r="AG134" s="141" t="str">
        <f t="shared" si="13"/>
        <v>n/a</v>
      </c>
      <c r="AH134" s="141" t="str">
        <f t="shared" si="13"/>
        <v>n/a</v>
      </c>
      <c r="AI134" s="141" t="str">
        <f t="shared" si="13"/>
        <v>n/a</v>
      </c>
      <c r="AJ134" s="141" t="str">
        <f t="shared" si="13"/>
        <v>n/a</v>
      </c>
      <c r="AK134" s="141" t="str">
        <f t="shared" si="13"/>
        <v>n/a</v>
      </c>
      <c r="AL134" s="141" t="str">
        <f t="shared" si="13"/>
        <v>n/a</v>
      </c>
      <c r="AM134" s="141" t="str">
        <f t="shared" si="13"/>
        <v>n/a</v>
      </c>
      <c r="AN134" s="141" t="str">
        <f t="shared" si="13"/>
        <v>n/a</v>
      </c>
      <c r="AO134" s="141" t="str">
        <f t="shared" si="13"/>
        <v>n/a</v>
      </c>
      <c r="AP134" s="141" t="str">
        <f t="shared" si="13"/>
        <v>n/a</v>
      </c>
      <c r="AQ134" s="141" t="str">
        <f t="shared" si="13"/>
        <v>n/a</v>
      </c>
      <c r="AR134" s="141" t="str">
        <f t="shared" si="13"/>
        <v>n/a</v>
      </c>
      <c r="AS134" s="141" t="str">
        <f t="shared" si="13"/>
        <v>n/a</v>
      </c>
      <c r="AT134" s="141" t="str">
        <f t="shared" si="13"/>
        <v>n/a</v>
      </c>
      <c r="AU134" s="141" t="str">
        <f t="shared" si="13"/>
        <v>n/a</v>
      </c>
      <c r="AV134" s="141" t="str">
        <f t="shared" si="13"/>
        <v>n/a</v>
      </c>
      <c r="AW134" s="141" t="str">
        <f t="shared" si="13"/>
        <v>n/a</v>
      </c>
      <c r="AX134" s="141" t="str">
        <f t="shared" si="13"/>
        <v>n/a</v>
      </c>
      <c r="AY134" s="141" t="str">
        <f t="shared" si="13"/>
        <v>n/a</v>
      </c>
      <c r="AZ134" s="141" t="str">
        <f t="shared" si="13"/>
        <v>n/a</v>
      </c>
      <c r="BA134" s="141" t="str">
        <f t="shared" si="13"/>
        <v>n/a</v>
      </c>
      <c r="BB134" s="141" t="str">
        <f t="shared" si="13"/>
        <v>n/a</v>
      </c>
      <c r="BC134" s="141" t="str">
        <f t="shared" si="13"/>
        <v>n/a</v>
      </c>
      <c r="BD134" s="141" t="str">
        <f t="shared" si="13"/>
        <v>n/a</v>
      </c>
      <c r="BE134" s="141" t="str">
        <f t="shared" si="13"/>
        <v>n/a</v>
      </c>
      <c r="BF134" s="141" t="str">
        <f t="shared" si="13"/>
        <v/>
      </c>
      <c r="BG134" s="141" t="str">
        <f t="shared" si="13"/>
        <v/>
      </c>
      <c r="BH134" s="141" t="str">
        <f t="shared" si="13"/>
        <v/>
      </c>
      <c r="BI134" s="141" t="str">
        <f t="shared" si="13"/>
        <v/>
      </c>
      <c r="BJ134" s="141" t="str">
        <f t="shared" si="13"/>
        <v/>
      </c>
      <c r="BK134" s="141" t="str">
        <f t="shared" si="13"/>
        <v/>
      </c>
      <c r="BL134" s="141" t="str">
        <f t="shared" si="13"/>
        <v/>
      </c>
      <c r="BM134" s="141" t="str">
        <f t="shared" si="13"/>
        <v/>
      </c>
    </row>
    <row r="135" spans="1:66" s="135" customFormat="1" hidden="1" x14ac:dyDescent="0.55000000000000004">
      <c r="A135" s="644"/>
      <c r="B135" s="135" t="s">
        <v>479</v>
      </c>
      <c r="G135" s="141" t="str">
        <f t="shared" si="11"/>
        <v/>
      </c>
      <c r="H135" s="141" t="str">
        <f t="shared" si="13"/>
        <v/>
      </c>
      <c r="I135" s="141" t="str">
        <f t="shared" si="13"/>
        <v/>
      </c>
      <c r="J135" s="141" t="str">
        <f t="shared" si="13"/>
        <v/>
      </c>
      <c r="K135" s="141" t="str">
        <f t="shared" si="13"/>
        <v/>
      </c>
      <c r="L135" s="141" t="str">
        <f t="shared" si="13"/>
        <v/>
      </c>
      <c r="M135" s="141" t="str">
        <f t="shared" si="13"/>
        <v/>
      </c>
      <c r="N135" s="141" t="str">
        <f t="shared" si="13"/>
        <v/>
      </c>
      <c r="O135" s="141" t="str">
        <f t="shared" si="13"/>
        <v/>
      </c>
      <c r="P135" s="141" t="str">
        <f t="shared" si="13"/>
        <v/>
      </c>
      <c r="Q135" s="141" t="str">
        <f t="shared" si="13"/>
        <v/>
      </c>
      <c r="R135" s="141" t="str">
        <f t="shared" si="13"/>
        <v/>
      </c>
      <c r="S135" s="141" t="str">
        <f t="shared" si="13"/>
        <v>n/a</v>
      </c>
      <c r="T135" s="141" t="str">
        <f t="shared" si="13"/>
        <v>n/a</v>
      </c>
      <c r="U135" s="141" t="str">
        <f t="shared" si="13"/>
        <v>n/a</v>
      </c>
      <c r="V135" s="141" t="str">
        <f t="shared" si="13"/>
        <v>n/a</v>
      </c>
      <c r="W135" s="141" t="str">
        <f t="shared" si="13"/>
        <v>n/a</v>
      </c>
      <c r="X135" s="141" t="str">
        <f t="shared" si="13"/>
        <v>n/a</v>
      </c>
      <c r="Y135" s="141" t="str">
        <f t="shared" si="13"/>
        <v>n/a</v>
      </c>
      <c r="Z135" s="141" t="str">
        <f t="shared" si="13"/>
        <v>n/a</v>
      </c>
      <c r="AA135" s="141" t="str">
        <f t="shared" si="13"/>
        <v>n/a</v>
      </c>
      <c r="AB135" s="141" t="str">
        <f t="shared" si="13"/>
        <v>n/a</v>
      </c>
      <c r="AC135" s="141" t="str">
        <f t="shared" si="13"/>
        <v>n/a</v>
      </c>
      <c r="AD135" s="141" t="str">
        <f t="shared" si="13"/>
        <v>n/a</v>
      </c>
      <c r="AE135" s="141" t="str">
        <f t="shared" si="13"/>
        <v>n/a</v>
      </c>
      <c r="AF135" s="141" t="str">
        <f t="shared" si="13"/>
        <v>n/a</v>
      </c>
      <c r="AG135" s="141" t="str">
        <f t="shared" si="13"/>
        <v>n/a</v>
      </c>
      <c r="AH135" s="141" t="str">
        <f t="shared" si="13"/>
        <v>n/a</v>
      </c>
      <c r="AI135" s="141" t="str">
        <f t="shared" si="13"/>
        <v>n/a</v>
      </c>
      <c r="AJ135" s="141" t="str">
        <f t="shared" si="13"/>
        <v>n/a</v>
      </c>
      <c r="AK135" s="141" t="str">
        <f t="shared" si="13"/>
        <v>n/a</v>
      </c>
      <c r="AL135" s="141" t="str">
        <f t="shared" si="13"/>
        <v>n/a</v>
      </c>
      <c r="AM135" s="141" t="str">
        <f t="shared" si="13"/>
        <v>n/a</v>
      </c>
      <c r="AN135" s="141" t="str">
        <f t="shared" si="13"/>
        <v>n/a</v>
      </c>
      <c r="AO135" s="141" t="str">
        <f t="shared" si="13"/>
        <v>n/a</v>
      </c>
      <c r="AP135" s="141" t="str">
        <f t="shared" si="13"/>
        <v>n/a</v>
      </c>
      <c r="AQ135" s="141" t="str">
        <f t="shared" si="13"/>
        <v>n/a</v>
      </c>
      <c r="AR135" s="141" t="str">
        <f t="shared" si="13"/>
        <v>n/a</v>
      </c>
      <c r="AS135" s="141" t="str">
        <f t="shared" si="13"/>
        <v>n/a</v>
      </c>
      <c r="AT135" s="141" t="str">
        <f t="shared" si="13"/>
        <v>n/a</v>
      </c>
      <c r="AU135" s="141" t="str">
        <f t="shared" si="13"/>
        <v>n/a</v>
      </c>
      <c r="AV135" s="141" t="str">
        <f t="shared" si="13"/>
        <v>n/a</v>
      </c>
      <c r="AW135" s="141" t="str">
        <f t="shared" si="13"/>
        <v>n/a</v>
      </c>
      <c r="AX135" s="141" t="str">
        <f t="shared" si="13"/>
        <v>n/a</v>
      </c>
      <c r="AY135" s="141" t="str">
        <f t="shared" si="13"/>
        <v>n/a</v>
      </c>
      <c r="AZ135" s="141" t="str">
        <f t="shared" si="13"/>
        <v>n/a</v>
      </c>
      <c r="BA135" s="141" t="str">
        <f t="shared" si="13"/>
        <v>n/a</v>
      </c>
      <c r="BB135" s="141" t="str">
        <f t="shared" si="13"/>
        <v>n/a</v>
      </c>
      <c r="BC135" s="141" t="str">
        <f t="shared" si="13"/>
        <v>n/a</v>
      </c>
      <c r="BD135" s="141" t="str">
        <f t="shared" si="13"/>
        <v>n/a</v>
      </c>
      <c r="BE135" s="141" t="str">
        <f t="shared" si="13"/>
        <v>n/a</v>
      </c>
      <c r="BF135" s="141" t="str">
        <f t="shared" si="13"/>
        <v>n/a</v>
      </c>
      <c r="BG135" s="141" t="str">
        <f t="shared" si="13"/>
        <v/>
      </c>
      <c r="BH135" s="141" t="str">
        <f t="shared" si="13"/>
        <v/>
      </c>
      <c r="BI135" s="141" t="str">
        <f t="shared" si="13"/>
        <v/>
      </c>
      <c r="BJ135" s="141" t="str">
        <f t="shared" si="13"/>
        <v/>
      </c>
      <c r="BK135" s="141" t="str">
        <f t="shared" si="13"/>
        <v/>
      </c>
      <c r="BL135" s="141" t="str">
        <f t="shared" si="13"/>
        <v/>
      </c>
      <c r="BM135" s="141" t="str">
        <f t="shared" si="13"/>
        <v/>
      </c>
    </row>
    <row r="136" spans="1:66" s="135" customFormat="1" hidden="1" x14ac:dyDescent="0.55000000000000004">
      <c r="A136" s="644"/>
      <c r="B136" s="135" t="s">
        <v>480</v>
      </c>
      <c r="G136" s="141" t="str">
        <f t="shared" si="11"/>
        <v/>
      </c>
      <c r="H136" s="141" t="str">
        <f t="shared" si="13"/>
        <v/>
      </c>
      <c r="I136" s="141" t="str">
        <f t="shared" si="13"/>
        <v/>
      </c>
      <c r="J136" s="141" t="str">
        <f t="shared" si="13"/>
        <v/>
      </c>
      <c r="K136" s="141" t="str">
        <f t="shared" si="13"/>
        <v/>
      </c>
      <c r="L136" s="141" t="str">
        <f t="shared" si="13"/>
        <v/>
      </c>
      <c r="M136" s="141" t="str">
        <f t="shared" si="13"/>
        <v/>
      </c>
      <c r="N136" s="141" t="str">
        <f t="shared" si="13"/>
        <v/>
      </c>
      <c r="O136" s="141" t="str">
        <f t="shared" si="13"/>
        <v/>
      </c>
      <c r="P136" s="141" t="str">
        <f t="shared" si="13"/>
        <v/>
      </c>
      <c r="Q136" s="141" t="str">
        <f t="shared" si="13"/>
        <v/>
      </c>
      <c r="R136" s="141" t="str">
        <f t="shared" si="13"/>
        <v/>
      </c>
      <c r="S136" s="141" t="str">
        <f t="shared" si="13"/>
        <v/>
      </c>
      <c r="T136" s="141" t="str">
        <f t="shared" si="13"/>
        <v>n/a</v>
      </c>
      <c r="U136" s="141" t="str">
        <f t="shared" si="13"/>
        <v>n/a</v>
      </c>
      <c r="V136" s="141" t="str">
        <f t="shared" si="13"/>
        <v>n/a</v>
      </c>
      <c r="W136" s="141" t="str">
        <f t="shared" si="13"/>
        <v>n/a</v>
      </c>
      <c r="X136" s="141" t="str">
        <f t="shared" si="13"/>
        <v>n/a</v>
      </c>
      <c r="Y136" s="141" t="str">
        <f t="shared" si="13"/>
        <v>n/a</v>
      </c>
      <c r="Z136" s="141" t="str">
        <f t="shared" si="13"/>
        <v>n/a</v>
      </c>
      <c r="AA136" s="141" t="str">
        <f t="shared" si="13"/>
        <v>n/a</v>
      </c>
      <c r="AB136" s="141" t="str">
        <f t="shared" si="13"/>
        <v>n/a</v>
      </c>
      <c r="AC136" s="141" t="str">
        <f t="shared" si="13"/>
        <v>n/a</v>
      </c>
      <c r="AD136" s="141" t="str">
        <f t="shared" si="13"/>
        <v>n/a</v>
      </c>
      <c r="AE136" s="141" t="str">
        <f t="shared" si="13"/>
        <v>n/a</v>
      </c>
      <c r="AF136" s="141" t="str">
        <f t="shared" si="13"/>
        <v>n/a</v>
      </c>
      <c r="AG136" s="141" t="str">
        <f t="shared" si="13"/>
        <v>n/a</v>
      </c>
      <c r="AH136" s="141" t="str">
        <f t="shared" ref="H136:BM140" si="14">IF(AG20="","","n/a")</f>
        <v>n/a</v>
      </c>
      <c r="AI136" s="141" t="str">
        <f t="shared" si="14"/>
        <v>n/a</v>
      </c>
      <c r="AJ136" s="141" t="str">
        <f t="shared" si="14"/>
        <v>n/a</v>
      </c>
      <c r="AK136" s="141" t="str">
        <f t="shared" si="14"/>
        <v>n/a</v>
      </c>
      <c r="AL136" s="141" t="str">
        <f t="shared" si="14"/>
        <v>n/a</v>
      </c>
      <c r="AM136" s="141" t="str">
        <f t="shared" si="14"/>
        <v>n/a</v>
      </c>
      <c r="AN136" s="141" t="str">
        <f t="shared" si="14"/>
        <v>n/a</v>
      </c>
      <c r="AO136" s="141" t="str">
        <f t="shared" si="14"/>
        <v>n/a</v>
      </c>
      <c r="AP136" s="141" t="str">
        <f t="shared" si="14"/>
        <v>n/a</v>
      </c>
      <c r="AQ136" s="141" t="str">
        <f t="shared" si="14"/>
        <v>n/a</v>
      </c>
      <c r="AR136" s="141" t="str">
        <f t="shared" si="14"/>
        <v>n/a</v>
      </c>
      <c r="AS136" s="141" t="str">
        <f t="shared" si="14"/>
        <v>n/a</v>
      </c>
      <c r="AT136" s="141" t="str">
        <f t="shared" si="14"/>
        <v>n/a</v>
      </c>
      <c r="AU136" s="141" t="str">
        <f t="shared" si="14"/>
        <v>n/a</v>
      </c>
      <c r="AV136" s="141" t="str">
        <f t="shared" si="14"/>
        <v>n/a</v>
      </c>
      <c r="AW136" s="141" t="str">
        <f t="shared" si="14"/>
        <v>n/a</v>
      </c>
      <c r="AX136" s="141" t="str">
        <f t="shared" si="14"/>
        <v>n/a</v>
      </c>
      <c r="AY136" s="141" t="str">
        <f t="shared" si="14"/>
        <v>n/a</v>
      </c>
      <c r="AZ136" s="141" t="str">
        <f t="shared" si="14"/>
        <v>n/a</v>
      </c>
      <c r="BA136" s="141" t="str">
        <f t="shared" si="14"/>
        <v>n/a</v>
      </c>
      <c r="BB136" s="141" t="str">
        <f t="shared" si="14"/>
        <v>n/a</v>
      </c>
      <c r="BC136" s="141" t="str">
        <f t="shared" si="14"/>
        <v>n/a</v>
      </c>
      <c r="BD136" s="141" t="str">
        <f t="shared" si="14"/>
        <v>n/a</v>
      </c>
      <c r="BE136" s="141" t="str">
        <f t="shared" si="14"/>
        <v>n/a</v>
      </c>
      <c r="BF136" s="141" t="str">
        <f t="shared" si="14"/>
        <v>n/a</v>
      </c>
      <c r="BG136" s="141" t="str">
        <f t="shared" si="14"/>
        <v>n/a</v>
      </c>
      <c r="BH136" s="141" t="str">
        <f t="shared" si="14"/>
        <v/>
      </c>
      <c r="BI136" s="141" t="str">
        <f t="shared" si="14"/>
        <v/>
      </c>
      <c r="BJ136" s="141" t="str">
        <f t="shared" si="14"/>
        <v/>
      </c>
      <c r="BK136" s="141" t="str">
        <f t="shared" si="14"/>
        <v/>
      </c>
      <c r="BL136" s="141" t="str">
        <f t="shared" si="14"/>
        <v/>
      </c>
      <c r="BM136" s="141" t="str">
        <f t="shared" si="14"/>
        <v/>
      </c>
    </row>
    <row r="137" spans="1:66" s="135" customFormat="1" hidden="1" x14ac:dyDescent="0.55000000000000004">
      <c r="A137" s="644"/>
      <c r="B137" s="135" t="s">
        <v>481</v>
      </c>
      <c r="G137" s="141" t="str">
        <f t="shared" si="11"/>
        <v/>
      </c>
      <c r="H137" s="141" t="str">
        <f t="shared" si="14"/>
        <v/>
      </c>
      <c r="I137" s="141" t="str">
        <f t="shared" si="14"/>
        <v/>
      </c>
      <c r="J137" s="141" t="str">
        <f t="shared" si="14"/>
        <v/>
      </c>
      <c r="K137" s="141" t="str">
        <f t="shared" si="14"/>
        <v/>
      </c>
      <c r="L137" s="141" t="str">
        <f t="shared" si="14"/>
        <v/>
      </c>
      <c r="M137" s="141" t="str">
        <f t="shared" si="14"/>
        <v/>
      </c>
      <c r="N137" s="141" t="str">
        <f t="shared" si="14"/>
        <v/>
      </c>
      <c r="O137" s="141" t="str">
        <f t="shared" si="14"/>
        <v/>
      </c>
      <c r="P137" s="141" t="str">
        <f t="shared" si="14"/>
        <v/>
      </c>
      <c r="Q137" s="141" t="str">
        <f t="shared" si="14"/>
        <v/>
      </c>
      <c r="R137" s="141" t="str">
        <f t="shared" si="14"/>
        <v/>
      </c>
      <c r="S137" s="141" t="str">
        <f t="shared" si="14"/>
        <v/>
      </c>
      <c r="T137" s="141" t="str">
        <f t="shared" si="14"/>
        <v/>
      </c>
      <c r="U137" s="141" t="str">
        <f t="shared" si="14"/>
        <v>n/a</v>
      </c>
      <c r="V137" s="141" t="str">
        <f t="shared" si="14"/>
        <v>n/a</v>
      </c>
      <c r="W137" s="141" t="str">
        <f t="shared" si="14"/>
        <v>n/a</v>
      </c>
      <c r="X137" s="141" t="str">
        <f t="shared" si="14"/>
        <v>n/a</v>
      </c>
      <c r="Y137" s="141" t="str">
        <f t="shared" si="14"/>
        <v>n/a</v>
      </c>
      <c r="Z137" s="141" t="str">
        <f t="shared" si="14"/>
        <v>n/a</v>
      </c>
      <c r="AA137" s="141" t="str">
        <f t="shared" si="14"/>
        <v>n/a</v>
      </c>
      <c r="AB137" s="141" t="str">
        <f t="shared" si="14"/>
        <v>n/a</v>
      </c>
      <c r="AC137" s="141" t="str">
        <f t="shared" si="14"/>
        <v>n/a</v>
      </c>
      <c r="AD137" s="141" t="str">
        <f t="shared" si="14"/>
        <v>n/a</v>
      </c>
      <c r="AE137" s="141" t="str">
        <f t="shared" si="14"/>
        <v>n/a</v>
      </c>
      <c r="AF137" s="141" t="str">
        <f t="shared" si="14"/>
        <v>n/a</v>
      </c>
      <c r="AG137" s="141" t="str">
        <f t="shared" si="14"/>
        <v>n/a</v>
      </c>
      <c r="AH137" s="141" t="str">
        <f t="shared" si="14"/>
        <v>n/a</v>
      </c>
      <c r="AI137" s="141" t="str">
        <f t="shared" si="14"/>
        <v>n/a</v>
      </c>
      <c r="AJ137" s="141" t="str">
        <f t="shared" si="14"/>
        <v>n/a</v>
      </c>
      <c r="AK137" s="141" t="str">
        <f t="shared" si="14"/>
        <v>n/a</v>
      </c>
      <c r="AL137" s="141" t="str">
        <f t="shared" si="14"/>
        <v>n/a</v>
      </c>
      <c r="AM137" s="141" t="str">
        <f t="shared" si="14"/>
        <v>n/a</v>
      </c>
      <c r="AN137" s="141" t="str">
        <f t="shared" si="14"/>
        <v>n/a</v>
      </c>
      <c r="AO137" s="141" t="str">
        <f t="shared" si="14"/>
        <v>n/a</v>
      </c>
      <c r="AP137" s="141" t="str">
        <f t="shared" si="14"/>
        <v>n/a</v>
      </c>
      <c r="AQ137" s="141" t="str">
        <f t="shared" si="14"/>
        <v>n/a</v>
      </c>
      <c r="AR137" s="141" t="str">
        <f t="shared" si="14"/>
        <v>n/a</v>
      </c>
      <c r="AS137" s="141" t="str">
        <f t="shared" si="14"/>
        <v>n/a</v>
      </c>
      <c r="AT137" s="141" t="str">
        <f t="shared" si="14"/>
        <v>n/a</v>
      </c>
      <c r="AU137" s="141" t="str">
        <f t="shared" si="14"/>
        <v>n/a</v>
      </c>
      <c r="AV137" s="141" t="str">
        <f t="shared" si="14"/>
        <v>n/a</v>
      </c>
      <c r="AW137" s="141" t="str">
        <f t="shared" si="14"/>
        <v>n/a</v>
      </c>
      <c r="AX137" s="141" t="str">
        <f t="shared" si="14"/>
        <v>n/a</v>
      </c>
      <c r="AY137" s="141" t="str">
        <f t="shared" si="14"/>
        <v>n/a</v>
      </c>
      <c r="AZ137" s="141" t="str">
        <f t="shared" si="14"/>
        <v>n/a</v>
      </c>
      <c r="BA137" s="141" t="str">
        <f t="shared" si="14"/>
        <v>n/a</v>
      </c>
      <c r="BB137" s="141" t="str">
        <f t="shared" si="14"/>
        <v>n/a</v>
      </c>
      <c r="BC137" s="141" t="str">
        <f t="shared" si="14"/>
        <v>n/a</v>
      </c>
      <c r="BD137" s="141" t="str">
        <f t="shared" si="14"/>
        <v>n/a</v>
      </c>
      <c r="BE137" s="141" t="str">
        <f t="shared" si="14"/>
        <v>n/a</v>
      </c>
      <c r="BF137" s="141" t="str">
        <f t="shared" si="14"/>
        <v>n/a</v>
      </c>
      <c r="BG137" s="141" t="str">
        <f t="shared" si="14"/>
        <v>n/a</v>
      </c>
      <c r="BH137" s="141" t="str">
        <f t="shared" si="14"/>
        <v>n/a</v>
      </c>
      <c r="BI137" s="141" t="str">
        <f t="shared" si="14"/>
        <v/>
      </c>
      <c r="BJ137" s="141" t="str">
        <f t="shared" si="14"/>
        <v/>
      </c>
      <c r="BK137" s="141" t="str">
        <f t="shared" si="14"/>
        <v/>
      </c>
      <c r="BL137" s="141" t="str">
        <f t="shared" si="14"/>
        <v/>
      </c>
      <c r="BM137" s="141" t="str">
        <f t="shared" si="14"/>
        <v/>
      </c>
    </row>
    <row r="138" spans="1:66" s="135" customFormat="1" hidden="1" x14ac:dyDescent="0.55000000000000004">
      <c r="A138" s="644"/>
      <c r="B138" s="135" t="s">
        <v>482</v>
      </c>
      <c r="G138" s="141" t="str">
        <f t="shared" si="11"/>
        <v/>
      </c>
      <c r="H138" s="141" t="str">
        <f t="shared" si="14"/>
        <v/>
      </c>
      <c r="I138" s="141" t="str">
        <f t="shared" si="14"/>
        <v/>
      </c>
      <c r="J138" s="141" t="str">
        <f t="shared" si="14"/>
        <v/>
      </c>
      <c r="K138" s="141" t="str">
        <f t="shared" si="14"/>
        <v/>
      </c>
      <c r="L138" s="141" t="str">
        <f t="shared" si="14"/>
        <v/>
      </c>
      <c r="M138" s="141" t="str">
        <f t="shared" si="14"/>
        <v/>
      </c>
      <c r="N138" s="141" t="str">
        <f t="shared" si="14"/>
        <v/>
      </c>
      <c r="O138" s="141" t="str">
        <f t="shared" si="14"/>
        <v/>
      </c>
      <c r="P138" s="141" t="str">
        <f t="shared" si="14"/>
        <v/>
      </c>
      <c r="Q138" s="141" t="str">
        <f t="shared" si="14"/>
        <v/>
      </c>
      <c r="R138" s="141" t="str">
        <f t="shared" si="14"/>
        <v/>
      </c>
      <c r="S138" s="141" t="str">
        <f t="shared" si="14"/>
        <v/>
      </c>
      <c r="T138" s="141" t="str">
        <f t="shared" si="14"/>
        <v/>
      </c>
      <c r="U138" s="141" t="str">
        <f t="shared" si="14"/>
        <v/>
      </c>
      <c r="V138" s="141" t="str">
        <f t="shared" si="14"/>
        <v>n/a</v>
      </c>
      <c r="W138" s="141" t="str">
        <f t="shared" si="14"/>
        <v>n/a</v>
      </c>
      <c r="X138" s="141" t="str">
        <f t="shared" si="14"/>
        <v>n/a</v>
      </c>
      <c r="Y138" s="141" t="str">
        <f t="shared" si="14"/>
        <v>n/a</v>
      </c>
      <c r="Z138" s="141" t="str">
        <f t="shared" si="14"/>
        <v>n/a</v>
      </c>
      <c r="AA138" s="141" t="str">
        <f t="shared" si="14"/>
        <v>n/a</v>
      </c>
      <c r="AB138" s="141" t="str">
        <f t="shared" si="14"/>
        <v>n/a</v>
      </c>
      <c r="AC138" s="141" t="str">
        <f t="shared" si="14"/>
        <v>n/a</v>
      </c>
      <c r="AD138" s="141" t="str">
        <f t="shared" si="14"/>
        <v>n/a</v>
      </c>
      <c r="AE138" s="141" t="str">
        <f t="shared" si="14"/>
        <v>n/a</v>
      </c>
      <c r="AF138" s="141" t="str">
        <f t="shared" si="14"/>
        <v>n/a</v>
      </c>
      <c r="AG138" s="141" t="str">
        <f t="shared" si="14"/>
        <v>n/a</v>
      </c>
      <c r="AH138" s="141" t="str">
        <f t="shared" si="14"/>
        <v>n/a</v>
      </c>
      <c r="AI138" s="141" t="str">
        <f t="shared" si="14"/>
        <v>n/a</v>
      </c>
      <c r="AJ138" s="141" t="str">
        <f t="shared" si="14"/>
        <v>n/a</v>
      </c>
      <c r="AK138" s="141" t="str">
        <f t="shared" si="14"/>
        <v>n/a</v>
      </c>
      <c r="AL138" s="141" t="str">
        <f t="shared" si="14"/>
        <v>n/a</v>
      </c>
      <c r="AM138" s="141" t="str">
        <f t="shared" si="14"/>
        <v>n/a</v>
      </c>
      <c r="AN138" s="141" t="str">
        <f t="shared" si="14"/>
        <v>n/a</v>
      </c>
      <c r="AO138" s="141" t="str">
        <f t="shared" si="14"/>
        <v>n/a</v>
      </c>
      <c r="AP138" s="141" t="str">
        <f t="shared" si="14"/>
        <v>n/a</v>
      </c>
      <c r="AQ138" s="141" t="str">
        <f t="shared" si="14"/>
        <v>n/a</v>
      </c>
      <c r="AR138" s="141" t="str">
        <f t="shared" si="14"/>
        <v>n/a</v>
      </c>
      <c r="AS138" s="141" t="str">
        <f t="shared" si="14"/>
        <v>n/a</v>
      </c>
      <c r="AT138" s="141" t="str">
        <f t="shared" si="14"/>
        <v>n/a</v>
      </c>
      <c r="AU138" s="141" t="str">
        <f t="shared" si="14"/>
        <v>n/a</v>
      </c>
      <c r="AV138" s="141" t="str">
        <f t="shared" si="14"/>
        <v>n/a</v>
      </c>
      <c r="AW138" s="141" t="str">
        <f t="shared" si="14"/>
        <v>n/a</v>
      </c>
      <c r="AX138" s="141" t="str">
        <f t="shared" si="14"/>
        <v>n/a</v>
      </c>
      <c r="AY138" s="141" t="str">
        <f t="shared" si="14"/>
        <v>n/a</v>
      </c>
      <c r="AZ138" s="141" t="str">
        <f t="shared" si="14"/>
        <v>n/a</v>
      </c>
      <c r="BA138" s="141" t="str">
        <f t="shared" si="14"/>
        <v>n/a</v>
      </c>
      <c r="BB138" s="141" t="str">
        <f t="shared" si="14"/>
        <v>n/a</v>
      </c>
      <c r="BC138" s="141" t="str">
        <f t="shared" si="14"/>
        <v>n/a</v>
      </c>
      <c r="BD138" s="141" t="str">
        <f t="shared" si="14"/>
        <v>n/a</v>
      </c>
      <c r="BE138" s="141" t="str">
        <f t="shared" si="14"/>
        <v>n/a</v>
      </c>
      <c r="BF138" s="141" t="str">
        <f t="shared" si="14"/>
        <v>n/a</v>
      </c>
      <c r="BG138" s="141" t="str">
        <f t="shared" si="14"/>
        <v>n/a</v>
      </c>
      <c r="BH138" s="141" t="str">
        <f t="shared" si="14"/>
        <v>n/a</v>
      </c>
      <c r="BI138" s="141" t="str">
        <f t="shared" si="14"/>
        <v>n/a</v>
      </c>
      <c r="BJ138" s="141" t="str">
        <f t="shared" si="14"/>
        <v/>
      </c>
      <c r="BK138" s="141" t="str">
        <f t="shared" si="14"/>
        <v/>
      </c>
      <c r="BL138" s="141" t="str">
        <f t="shared" si="14"/>
        <v/>
      </c>
      <c r="BM138" s="141" t="str">
        <f t="shared" si="14"/>
        <v/>
      </c>
    </row>
    <row r="139" spans="1:66" s="135" customFormat="1" hidden="1" x14ac:dyDescent="0.55000000000000004">
      <c r="A139" s="644"/>
      <c r="B139" s="135" t="s">
        <v>483</v>
      </c>
      <c r="G139" s="141" t="str">
        <f t="shared" si="11"/>
        <v/>
      </c>
      <c r="H139" s="141" t="str">
        <f t="shared" si="14"/>
        <v/>
      </c>
      <c r="I139" s="141" t="str">
        <f t="shared" si="14"/>
        <v/>
      </c>
      <c r="J139" s="141" t="str">
        <f t="shared" si="14"/>
        <v/>
      </c>
      <c r="K139" s="141" t="str">
        <f t="shared" si="14"/>
        <v/>
      </c>
      <c r="L139" s="141" t="str">
        <f t="shared" si="14"/>
        <v/>
      </c>
      <c r="M139" s="141" t="str">
        <f t="shared" si="14"/>
        <v/>
      </c>
      <c r="N139" s="141" t="str">
        <f t="shared" si="14"/>
        <v/>
      </c>
      <c r="O139" s="141" t="str">
        <f t="shared" si="14"/>
        <v/>
      </c>
      <c r="P139" s="141" t="str">
        <f t="shared" si="14"/>
        <v/>
      </c>
      <c r="Q139" s="141" t="str">
        <f t="shared" si="14"/>
        <v/>
      </c>
      <c r="R139" s="141" t="str">
        <f t="shared" si="14"/>
        <v/>
      </c>
      <c r="S139" s="141" t="str">
        <f t="shared" si="14"/>
        <v/>
      </c>
      <c r="T139" s="141" t="str">
        <f t="shared" si="14"/>
        <v/>
      </c>
      <c r="U139" s="141" t="str">
        <f t="shared" si="14"/>
        <v/>
      </c>
      <c r="V139" s="141" t="str">
        <f t="shared" si="14"/>
        <v/>
      </c>
      <c r="W139" s="141" t="str">
        <f t="shared" si="14"/>
        <v>n/a</v>
      </c>
      <c r="X139" s="141" t="str">
        <f t="shared" si="14"/>
        <v>n/a</v>
      </c>
      <c r="Y139" s="141" t="str">
        <f t="shared" si="14"/>
        <v>n/a</v>
      </c>
      <c r="Z139" s="141" t="str">
        <f t="shared" si="14"/>
        <v>n/a</v>
      </c>
      <c r="AA139" s="141" t="str">
        <f t="shared" si="14"/>
        <v>n/a</v>
      </c>
      <c r="AB139" s="141" t="str">
        <f t="shared" si="14"/>
        <v>n/a</v>
      </c>
      <c r="AC139" s="141" t="str">
        <f t="shared" si="14"/>
        <v>n/a</v>
      </c>
      <c r="AD139" s="141" t="str">
        <f t="shared" si="14"/>
        <v>n/a</v>
      </c>
      <c r="AE139" s="141" t="str">
        <f t="shared" si="14"/>
        <v>n/a</v>
      </c>
      <c r="AF139" s="141" t="str">
        <f t="shared" si="14"/>
        <v>n/a</v>
      </c>
      <c r="AG139" s="141" t="str">
        <f t="shared" si="14"/>
        <v>n/a</v>
      </c>
      <c r="AH139" s="141" t="str">
        <f t="shared" si="14"/>
        <v>n/a</v>
      </c>
      <c r="AI139" s="141" t="str">
        <f t="shared" si="14"/>
        <v>n/a</v>
      </c>
      <c r="AJ139" s="141" t="str">
        <f t="shared" si="14"/>
        <v>n/a</v>
      </c>
      <c r="AK139" s="141" t="str">
        <f t="shared" si="14"/>
        <v>n/a</v>
      </c>
      <c r="AL139" s="141" t="str">
        <f t="shared" si="14"/>
        <v>n/a</v>
      </c>
      <c r="AM139" s="141" t="str">
        <f t="shared" si="14"/>
        <v>n/a</v>
      </c>
      <c r="AN139" s="141" t="str">
        <f t="shared" si="14"/>
        <v>n/a</v>
      </c>
      <c r="AO139" s="141" t="str">
        <f t="shared" si="14"/>
        <v>n/a</v>
      </c>
      <c r="AP139" s="141" t="str">
        <f t="shared" si="14"/>
        <v>n/a</v>
      </c>
      <c r="AQ139" s="141" t="str">
        <f t="shared" si="14"/>
        <v>n/a</v>
      </c>
      <c r="AR139" s="141" t="str">
        <f t="shared" si="14"/>
        <v>n/a</v>
      </c>
      <c r="AS139" s="141" t="str">
        <f t="shared" si="14"/>
        <v>n/a</v>
      </c>
      <c r="AT139" s="141" t="str">
        <f t="shared" si="14"/>
        <v>n/a</v>
      </c>
      <c r="AU139" s="141" t="str">
        <f t="shared" si="14"/>
        <v>n/a</v>
      </c>
      <c r="AV139" s="141" t="str">
        <f t="shared" si="14"/>
        <v>n/a</v>
      </c>
      <c r="AW139" s="141" t="str">
        <f t="shared" si="14"/>
        <v>n/a</v>
      </c>
      <c r="AX139" s="141" t="str">
        <f t="shared" si="14"/>
        <v>n/a</v>
      </c>
      <c r="AY139" s="141" t="str">
        <f t="shared" si="14"/>
        <v>n/a</v>
      </c>
      <c r="AZ139" s="141" t="str">
        <f t="shared" si="14"/>
        <v>n/a</v>
      </c>
      <c r="BA139" s="141" t="str">
        <f t="shared" si="14"/>
        <v>n/a</v>
      </c>
      <c r="BB139" s="141" t="str">
        <f t="shared" si="14"/>
        <v>n/a</v>
      </c>
      <c r="BC139" s="141" t="str">
        <f t="shared" si="14"/>
        <v>n/a</v>
      </c>
      <c r="BD139" s="141" t="str">
        <f t="shared" si="14"/>
        <v>n/a</v>
      </c>
      <c r="BE139" s="141" t="str">
        <f t="shared" si="14"/>
        <v>n/a</v>
      </c>
      <c r="BF139" s="141" t="str">
        <f t="shared" si="14"/>
        <v>n/a</v>
      </c>
      <c r="BG139" s="141" t="str">
        <f t="shared" si="14"/>
        <v>n/a</v>
      </c>
      <c r="BH139" s="141" t="str">
        <f t="shared" si="14"/>
        <v>n/a</v>
      </c>
      <c r="BI139" s="141" t="str">
        <f t="shared" si="14"/>
        <v>n/a</v>
      </c>
      <c r="BJ139" s="141" t="str">
        <f t="shared" si="14"/>
        <v>n/a</v>
      </c>
      <c r="BK139" s="141" t="str">
        <f t="shared" si="14"/>
        <v/>
      </c>
      <c r="BL139" s="141" t="str">
        <f t="shared" si="14"/>
        <v/>
      </c>
      <c r="BM139" s="141" t="str">
        <f t="shared" si="14"/>
        <v/>
      </c>
    </row>
    <row r="140" spans="1:66" s="135" customFormat="1" hidden="1" x14ac:dyDescent="0.55000000000000004">
      <c r="A140" s="644"/>
      <c r="B140" s="135" t="s">
        <v>484</v>
      </c>
      <c r="G140" s="141" t="str">
        <f t="shared" si="11"/>
        <v/>
      </c>
      <c r="H140" s="141" t="str">
        <f t="shared" si="14"/>
        <v/>
      </c>
      <c r="I140" s="141" t="str">
        <f t="shared" si="14"/>
        <v/>
      </c>
      <c r="J140" s="141" t="str">
        <f t="shared" si="14"/>
        <v/>
      </c>
      <c r="K140" s="141" t="str">
        <f t="shared" si="14"/>
        <v/>
      </c>
      <c r="L140" s="141" t="str">
        <f t="shared" si="14"/>
        <v/>
      </c>
      <c r="M140" s="141" t="str">
        <f t="shared" si="14"/>
        <v/>
      </c>
      <c r="N140" s="141" t="str">
        <f t="shared" si="14"/>
        <v/>
      </c>
      <c r="O140" s="141" t="str">
        <f t="shared" si="14"/>
        <v/>
      </c>
      <c r="P140" s="141" t="str">
        <f t="shared" si="14"/>
        <v/>
      </c>
      <c r="Q140" s="141" t="str">
        <f t="shared" si="14"/>
        <v/>
      </c>
      <c r="R140" s="141" t="str">
        <f t="shared" si="14"/>
        <v/>
      </c>
      <c r="S140" s="141" t="str">
        <f t="shared" si="14"/>
        <v/>
      </c>
      <c r="T140" s="141" t="str">
        <f t="shared" si="14"/>
        <v/>
      </c>
      <c r="U140" s="141" t="str">
        <f t="shared" si="14"/>
        <v/>
      </c>
      <c r="V140" s="141" t="str">
        <f t="shared" si="14"/>
        <v/>
      </c>
      <c r="W140" s="141" t="str">
        <f t="shared" si="14"/>
        <v/>
      </c>
      <c r="X140" s="141" t="str">
        <f t="shared" si="14"/>
        <v>n/a</v>
      </c>
      <c r="Y140" s="141" t="str">
        <f t="shared" si="14"/>
        <v>n/a</v>
      </c>
      <c r="Z140" s="141" t="str">
        <f t="shared" si="14"/>
        <v>n/a</v>
      </c>
      <c r="AA140" s="141" t="str">
        <f t="shared" si="14"/>
        <v>n/a</v>
      </c>
      <c r="AB140" s="141" t="str">
        <f t="shared" si="14"/>
        <v>n/a</v>
      </c>
      <c r="AC140" s="141" t="str">
        <f t="shared" si="14"/>
        <v>n/a</v>
      </c>
      <c r="AD140" s="141" t="str">
        <f t="shared" si="14"/>
        <v>n/a</v>
      </c>
      <c r="AE140" s="141" t="str">
        <f t="shared" si="14"/>
        <v>n/a</v>
      </c>
      <c r="AF140" s="141" t="str">
        <f t="shared" si="14"/>
        <v>n/a</v>
      </c>
      <c r="AG140" s="141" t="str">
        <f t="shared" si="14"/>
        <v>n/a</v>
      </c>
      <c r="AH140" s="141" t="str">
        <f t="shared" si="14"/>
        <v>n/a</v>
      </c>
      <c r="AI140" s="141" t="str">
        <f t="shared" si="14"/>
        <v>n/a</v>
      </c>
      <c r="AJ140" s="141" t="str">
        <f t="shared" si="14"/>
        <v>n/a</v>
      </c>
      <c r="AK140" s="141" t="str">
        <f t="shared" si="14"/>
        <v>n/a</v>
      </c>
      <c r="AL140" s="141" t="str">
        <f t="shared" si="14"/>
        <v>n/a</v>
      </c>
      <c r="AM140" s="141" t="str">
        <f t="shared" si="14"/>
        <v>n/a</v>
      </c>
      <c r="AN140" s="141" t="str">
        <f t="shared" si="14"/>
        <v>n/a</v>
      </c>
      <c r="AO140" s="141" t="str">
        <f t="shared" si="14"/>
        <v>n/a</v>
      </c>
      <c r="AP140" s="141" t="str">
        <f t="shared" si="14"/>
        <v>n/a</v>
      </c>
      <c r="AQ140" s="141" t="str">
        <f t="shared" si="14"/>
        <v>n/a</v>
      </c>
      <c r="AR140" s="141" t="str">
        <f t="shared" si="14"/>
        <v>n/a</v>
      </c>
      <c r="AS140" s="141" t="str">
        <f t="shared" si="14"/>
        <v>n/a</v>
      </c>
      <c r="AT140" s="141" t="str">
        <f t="shared" si="14"/>
        <v>n/a</v>
      </c>
      <c r="AU140" s="141" t="str">
        <f t="shared" si="14"/>
        <v>n/a</v>
      </c>
      <c r="AV140" s="141" t="str">
        <f t="shared" si="14"/>
        <v>n/a</v>
      </c>
      <c r="AW140" s="141" t="str">
        <f t="shared" si="14"/>
        <v>n/a</v>
      </c>
      <c r="AX140" s="141" t="str">
        <f t="shared" si="14"/>
        <v>n/a</v>
      </c>
      <c r="AY140" s="141" t="str">
        <f t="shared" si="14"/>
        <v>n/a</v>
      </c>
      <c r="AZ140" s="141" t="str">
        <f t="shared" si="14"/>
        <v>n/a</v>
      </c>
      <c r="BA140" s="141" t="str">
        <f t="shared" si="14"/>
        <v>n/a</v>
      </c>
      <c r="BB140" s="141" t="str">
        <f t="shared" si="14"/>
        <v>n/a</v>
      </c>
      <c r="BC140" s="141" t="str">
        <f t="shared" si="14"/>
        <v>n/a</v>
      </c>
      <c r="BD140" s="141" t="str">
        <f t="shared" si="14"/>
        <v>n/a</v>
      </c>
      <c r="BE140" s="141" t="str">
        <f t="shared" ref="H140:BM143" si="15">IF(BD24="","","n/a")</f>
        <v>n/a</v>
      </c>
      <c r="BF140" s="141" t="str">
        <f t="shared" si="15"/>
        <v>n/a</v>
      </c>
      <c r="BG140" s="141" t="str">
        <f t="shared" si="15"/>
        <v>n/a</v>
      </c>
      <c r="BH140" s="141" t="str">
        <f t="shared" si="15"/>
        <v>n/a</v>
      </c>
      <c r="BI140" s="141" t="str">
        <f t="shared" si="15"/>
        <v>n/a</v>
      </c>
      <c r="BJ140" s="141" t="str">
        <f t="shared" si="15"/>
        <v>n/a</v>
      </c>
      <c r="BK140" s="141" t="str">
        <f t="shared" si="15"/>
        <v>n/a</v>
      </c>
      <c r="BL140" s="141" t="str">
        <f t="shared" si="15"/>
        <v/>
      </c>
      <c r="BM140" s="141" t="str">
        <f t="shared" si="15"/>
        <v/>
      </c>
    </row>
    <row r="141" spans="1:66" s="135" customFormat="1" hidden="1" x14ac:dyDescent="0.55000000000000004">
      <c r="A141" s="644"/>
      <c r="B141" s="135" t="s">
        <v>485</v>
      </c>
      <c r="G141" s="141" t="str">
        <f t="shared" si="11"/>
        <v/>
      </c>
      <c r="H141" s="141" t="str">
        <f t="shared" si="15"/>
        <v/>
      </c>
      <c r="I141" s="141" t="str">
        <f t="shared" si="15"/>
        <v/>
      </c>
      <c r="J141" s="141" t="str">
        <f t="shared" si="15"/>
        <v/>
      </c>
      <c r="K141" s="141" t="str">
        <f t="shared" si="15"/>
        <v/>
      </c>
      <c r="L141" s="141" t="str">
        <f t="shared" si="15"/>
        <v/>
      </c>
      <c r="M141" s="141" t="str">
        <f t="shared" si="15"/>
        <v/>
      </c>
      <c r="N141" s="141" t="str">
        <f t="shared" si="15"/>
        <v/>
      </c>
      <c r="O141" s="141" t="str">
        <f t="shared" si="15"/>
        <v/>
      </c>
      <c r="P141" s="141" t="str">
        <f t="shared" si="15"/>
        <v/>
      </c>
      <c r="Q141" s="141" t="str">
        <f t="shared" si="15"/>
        <v/>
      </c>
      <c r="R141" s="141" t="str">
        <f t="shared" si="15"/>
        <v/>
      </c>
      <c r="S141" s="141" t="str">
        <f t="shared" si="15"/>
        <v/>
      </c>
      <c r="T141" s="141" t="str">
        <f t="shared" si="15"/>
        <v/>
      </c>
      <c r="U141" s="141" t="str">
        <f t="shared" si="15"/>
        <v/>
      </c>
      <c r="V141" s="141" t="str">
        <f t="shared" si="15"/>
        <v/>
      </c>
      <c r="W141" s="141" t="str">
        <f t="shared" si="15"/>
        <v/>
      </c>
      <c r="X141" s="141" t="str">
        <f t="shared" si="15"/>
        <v/>
      </c>
      <c r="Y141" s="141" t="str">
        <f t="shared" si="15"/>
        <v>n/a</v>
      </c>
      <c r="Z141" s="141" t="str">
        <f t="shared" si="15"/>
        <v>n/a</v>
      </c>
      <c r="AA141" s="141" t="str">
        <f t="shared" si="15"/>
        <v>n/a</v>
      </c>
      <c r="AB141" s="141" t="str">
        <f t="shared" si="15"/>
        <v>n/a</v>
      </c>
      <c r="AC141" s="141" t="str">
        <f t="shared" si="15"/>
        <v>n/a</v>
      </c>
      <c r="AD141" s="141" t="str">
        <f t="shared" si="15"/>
        <v>n/a</v>
      </c>
      <c r="AE141" s="141" t="str">
        <f t="shared" si="15"/>
        <v>n/a</v>
      </c>
      <c r="AF141" s="141" t="str">
        <f t="shared" si="15"/>
        <v>n/a</v>
      </c>
      <c r="AG141" s="141" t="str">
        <f t="shared" si="15"/>
        <v>n/a</v>
      </c>
      <c r="AH141" s="141" t="str">
        <f t="shared" si="15"/>
        <v>n/a</v>
      </c>
      <c r="AI141" s="141" t="str">
        <f t="shared" si="15"/>
        <v>n/a</v>
      </c>
      <c r="AJ141" s="141" t="str">
        <f t="shared" si="15"/>
        <v>n/a</v>
      </c>
      <c r="AK141" s="141" t="str">
        <f t="shared" si="15"/>
        <v>n/a</v>
      </c>
      <c r="AL141" s="141" t="str">
        <f t="shared" si="15"/>
        <v>n/a</v>
      </c>
      <c r="AM141" s="141" t="str">
        <f t="shared" si="15"/>
        <v>n/a</v>
      </c>
      <c r="AN141" s="141" t="str">
        <f t="shared" si="15"/>
        <v>n/a</v>
      </c>
      <c r="AO141" s="141" t="str">
        <f t="shared" si="15"/>
        <v>n/a</v>
      </c>
      <c r="AP141" s="141" t="str">
        <f t="shared" si="15"/>
        <v>n/a</v>
      </c>
      <c r="AQ141" s="141" t="str">
        <f t="shared" si="15"/>
        <v>n/a</v>
      </c>
      <c r="AR141" s="141" t="str">
        <f t="shared" si="15"/>
        <v>n/a</v>
      </c>
      <c r="AS141" s="141" t="str">
        <f t="shared" si="15"/>
        <v>n/a</v>
      </c>
      <c r="AT141" s="141" t="str">
        <f t="shared" si="15"/>
        <v>n/a</v>
      </c>
      <c r="AU141" s="141" t="str">
        <f t="shared" si="15"/>
        <v>n/a</v>
      </c>
      <c r="AV141" s="141" t="str">
        <f t="shared" si="15"/>
        <v>n/a</v>
      </c>
      <c r="AW141" s="141" t="str">
        <f t="shared" si="15"/>
        <v>n/a</v>
      </c>
      <c r="AX141" s="141" t="str">
        <f t="shared" si="15"/>
        <v>n/a</v>
      </c>
      <c r="AY141" s="141" t="str">
        <f t="shared" si="15"/>
        <v>n/a</v>
      </c>
      <c r="AZ141" s="141" t="str">
        <f t="shared" si="15"/>
        <v>n/a</v>
      </c>
      <c r="BA141" s="141" t="str">
        <f t="shared" si="15"/>
        <v>n/a</v>
      </c>
      <c r="BB141" s="141" t="str">
        <f t="shared" si="15"/>
        <v>n/a</v>
      </c>
      <c r="BC141" s="141" t="str">
        <f t="shared" si="15"/>
        <v>n/a</v>
      </c>
      <c r="BD141" s="141" t="str">
        <f t="shared" si="15"/>
        <v>n/a</v>
      </c>
      <c r="BE141" s="141" t="str">
        <f t="shared" si="15"/>
        <v>n/a</v>
      </c>
      <c r="BF141" s="141" t="str">
        <f t="shared" si="15"/>
        <v>n/a</v>
      </c>
      <c r="BG141" s="141" t="str">
        <f t="shared" si="15"/>
        <v>n/a</v>
      </c>
      <c r="BH141" s="141" t="str">
        <f t="shared" si="15"/>
        <v>n/a</v>
      </c>
      <c r="BI141" s="141" t="str">
        <f t="shared" si="15"/>
        <v>n/a</v>
      </c>
      <c r="BJ141" s="141" t="str">
        <f t="shared" si="15"/>
        <v>n/a</v>
      </c>
      <c r="BK141" s="141" t="str">
        <f t="shared" si="15"/>
        <v>n/a</v>
      </c>
      <c r="BL141" s="141" t="str">
        <f t="shared" si="15"/>
        <v>n/a</v>
      </c>
      <c r="BM141" s="141" t="str">
        <f t="shared" si="15"/>
        <v/>
      </c>
    </row>
    <row r="142" spans="1:66" s="135" customFormat="1" hidden="1" x14ac:dyDescent="0.55000000000000004">
      <c r="A142" s="644"/>
      <c r="B142" s="135" t="s">
        <v>486</v>
      </c>
      <c r="G142" s="141" t="str">
        <f t="shared" si="11"/>
        <v/>
      </c>
      <c r="H142" s="141" t="str">
        <f t="shared" si="15"/>
        <v/>
      </c>
      <c r="I142" s="141" t="str">
        <f t="shared" si="15"/>
        <v/>
      </c>
      <c r="J142" s="141" t="str">
        <f t="shared" si="15"/>
        <v/>
      </c>
      <c r="K142" s="141" t="str">
        <f t="shared" si="15"/>
        <v/>
      </c>
      <c r="L142" s="141" t="str">
        <f t="shared" si="15"/>
        <v/>
      </c>
      <c r="M142" s="141" t="str">
        <f t="shared" si="15"/>
        <v/>
      </c>
      <c r="N142" s="141" t="str">
        <f t="shared" si="15"/>
        <v/>
      </c>
      <c r="O142" s="141" t="str">
        <f t="shared" si="15"/>
        <v/>
      </c>
      <c r="P142" s="141" t="str">
        <f t="shared" si="15"/>
        <v/>
      </c>
      <c r="Q142" s="141" t="str">
        <f t="shared" si="15"/>
        <v/>
      </c>
      <c r="R142" s="141" t="str">
        <f t="shared" si="15"/>
        <v/>
      </c>
      <c r="S142" s="141" t="str">
        <f t="shared" si="15"/>
        <v/>
      </c>
      <c r="T142" s="141" t="str">
        <f t="shared" si="15"/>
        <v/>
      </c>
      <c r="U142" s="141" t="str">
        <f t="shared" si="15"/>
        <v/>
      </c>
      <c r="V142" s="141" t="str">
        <f t="shared" si="15"/>
        <v/>
      </c>
      <c r="W142" s="141" t="str">
        <f t="shared" si="15"/>
        <v/>
      </c>
      <c r="X142" s="141" t="str">
        <f t="shared" si="15"/>
        <v/>
      </c>
      <c r="Y142" s="141" t="str">
        <f t="shared" si="15"/>
        <v/>
      </c>
      <c r="Z142" s="141" t="str">
        <f t="shared" si="15"/>
        <v>n/a</v>
      </c>
      <c r="AA142" s="141" t="str">
        <f t="shared" si="15"/>
        <v>n/a</v>
      </c>
      <c r="AB142" s="141" t="str">
        <f t="shared" si="15"/>
        <v>n/a</v>
      </c>
      <c r="AC142" s="141" t="str">
        <f t="shared" si="15"/>
        <v>n/a</v>
      </c>
      <c r="AD142" s="141" t="str">
        <f t="shared" si="15"/>
        <v>n/a</v>
      </c>
      <c r="AE142" s="141" t="str">
        <f t="shared" si="15"/>
        <v>n/a</v>
      </c>
      <c r="AF142" s="141" t="str">
        <f t="shared" si="15"/>
        <v>n/a</v>
      </c>
      <c r="AG142" s="141" t="str">
        <f t="shared" si="15"/>
        <v>n/a</v>
      </c>
      <c r="AH142" s="141" t="str">
        <f t="shared" si="15"/>
        <v>n/a</v>
      </c>
      <c r="AI142" s="141" t="str">
        <f t="shared" si="15"/>
        <v>n/a</v>
      </c>
      <c r="AJ142" s="141" t="str">
        <f t="shared" si="15"/>
        <v>n/a</v>
      </c>
      <c r="AK142" s="141" t="str">
        <f t="shared" si="15"/>
        <v>n/a</v>
      </c>
      <c r="AL142" s="141" t="str">
        <f t="shared" si="15"/>
        <v>n/a</v>
      </c>
      <c r="AM142" s="141" t="str">
        <f t="shared" si="15"/>
        <v>n/a</v>
      </c>
      <c r="AN142" s="141" t="str">
        <f t="shared" si="15"/>
        <v>n/a</v>
      </c>
      <c r="AO142" s="141" t="str">
        <f t="shared" si="15"/>
        <v>n/a</v>
      </c>
      <c r="AP142" s="141" t="str">
        <f t="shared" si="15"/>
        <v>n/a</v>
      </c>
      <c r="AQ142" s="141" t="str">
        <f t="shared" si="15"/>
        <v>n/a</v>
      </c>
      <c r="AR142" s="141" t="str">
        <f t="shared" si="15"/>
        <v>n/a</v>
      </c>
      <c r="AS142" s="141" t="str">
        <f t="shared" si="15"/>
        <v>n/a</v>
      </c>
      <c r="AT142" s="141" t="str">
        <f t="shared" si="15"/>
        <v>n/a</v>
      </c>
      <c r="AU142" s="141" t="str">
        <f t="shared" si="15"/>
        <v>n/a</v>
      </c>
      <c r="AV142" s="141" t="str">
        <f t="shared" si="15"/>
        <v>n/a</v>
      </c>
      <c r="AW142" s="141" t="str">
        <f t="shared" si="15"/>
        <v>n/a</v>
      </c>
      <c r="AX142" s="141" t="str">
        <f t="shared" si="15"/>
        <v>n/a</v>
      </c>
      <c r="AY142" s="141" t="str">
        <f t="shared" si="15"/>
        <v>n/a</v>
      </c>
      <c r="AZ142" s="141" t="str">
        <f t="shared" si="15"/>
        <v>n/a</v>
      </c>
      <c r="BA142" s="141" t="str">
        <f t="shared" si="15"/>
        <v>n/a</v>
      </c>
      <c r="BB142" s="141" t="str">
        <f t="shared" si="15"/>
        <v>n/a</v>
      </c>
      <c r="BC142" s="141" t="str">
        <f t="shared" si="15"/>
        <v>n/a</v>
      </c>
      <c r="BD142" s="141" t="str">
        <f t="shared" si="15"/>
        <v>n/a</v>
      </c>
      <c r="BE142" s="141" t="str">
        <f t="shared" si="15"/>
        <v>n/a</v>
      </c>
      <c r="BF142" s="141" t="str">
        <f t="shared" si="15"/>
        <v>n/a</v>
      </c>
      <c r="BG142" s="141" t="str">
        <f t="shared" si="15"/>
        <v>n/a</v>
      </c>
      <c r="BH142" s="141" t="str">
        <f t="shared" si="15"/>
        <v>n/a</v>
      </c>
      <c r="BI142" s="141" t="str">
        <f t="shared" si="15"/>
        <v>n/a</v>
      </c>
      <c r="BJ142" s="141" t="str">
        <f t="shared" si="15"/>
        <v>n/a</v>
      </c>
      <c r="BK142" s="141" t="str">
        <f t="shared" si="15"/>
        <v>n/a</v>
      </c>
      <c r="BL142" s="141" t="str">
        <f t="shared" si="15"/>
        <v>n/a</v>
      </c>
      <c r="BM142" s="141" t="str">
        <f t="shared" si="15"/>
        <v>n/a</v>
      </c>
    </row>
    <row r="143" spans="1:66" s="135" customFormat="1" hidden="1" x14ac:dyDescent="0.55000000000000004">
      <c r="A143" s="644"/>
      <c r="B143" s="142" t="s">
        <v>525</v>
      </c>
      <c r="C143" s="142"/>
      <c r="D143" s="142"/>
      <c r="E143" s="142"/>
      <c r="G143" s="141" t="str">
        <f t="shared" si="11"/>
        <v>n/a</v>
      </c>
      <c r="H143" s="141" t="str">
        <f t="shared" si="15"/>
        <v>n/a</v>
      </c>
      <c r="I143" s="141" t="str">
        <f t="shared" si="15"/>
        <v>n/a</v>
      </c>
      <c r="J143" s="141" t="str">
        <f t="shared" si="15"/>
        <v>n/a</v>
      </c>
      <c r="K143" s="141" t="str">
        <f t="shared" si="15"/>
        <v>n/a</v>
      </c>
      <c r="L143" s="141" t="str">
        <f t="shared" si="15"/>
        <v>n/a</v>
      </c>
      <c r="M143" s="141" t="str">
        <f t="shared" si="15"/>
        <v>n/a</v>
      </c>
      <c r="N143" s="141" t="str">
        <f t="shared" si="15"/>
        <v>n/a</v>
      </c>
      <c r="O143" s="141" t="str">
        <f t="shared" si="15"/>
        <v>n/a</v>
      </c>
      <c r="P143" s="141" t="str">
        <f t="shared" si="15"/>
        <v>n/a</v>
      </c>
      <c r="Q143" s="141" t="str">
        <f t="shared" si="15"/>
        <v>n/a</v>
      </c>
      <c r="R143" s="141" t="str">
        <f t="shared" si="15"/>
        <v>n/a</v>
      </c>
      <c r="S143" s="141" t="str">
        <f t="shared" si="15"/>
        <v>n/a</v>
      </c>
      <c r="T143" s="141" t="str">
        <f t="shared" si="15"/>
        <v>n/a</v>
      </c>
      <c r="U143" s="141" t="str">
        <f t="shared" si="15"/>
        <v>n/a</v>
      </c>
      <c r="V143" s="141" t="str">
        <f t="shared" si="15"/>
        <v>n/a</v>
      </c>
      <c r="W143" s="141" t="str">
        <f t="shared" si="15"/>
        <v>n/a</v>
      </c>
      <c r="X143" s="141" t="str">
        <f t="shared" si="15"/>
        <v>n/a</v>
      </c>
      <c r="Y143" s="141" t="str">
        <f t="shared" si="15"/>
        <v>n/a</v>
      </c>
      <c r="Z143" s="141" t="str">
        <f t="shared" si="15"/>
        <v>n/a</v>
      </c>
      <c r="AA143" s="141" t="str">
        <f t="shared" si="15"/>
        <v>n/a</v>
      </c>
      <c r="AB143" s="141" t="str">
        <f t="shared" si="15"/>
        <v>n/a</v>
      </c>
      <c r="AC143" s="141" t="str">
        <f t="shared" si="15"/>
        <v>n/a</v>
      </c>
      <c r="AD143" s="141" t="str">
        <f t="shared" si="15"/>
        <v>n/a</v>
      </c>
      <c r="AE143" s="141" t="str">
        <f t="shared" si="15"/>
        <v>n/a</v>
      </c>
      <c r="AF143" s="141" t="str">
        <f t="shared" si="15"/>
        <v>n/a</v>
      </c>
      <c r="AG143" s="141" t="str">
        <f t="shared" si="15"/>
        <v>n/a</v>
      </c>
      <c r="AH143" s="141" t="str">
        <f t="shared" si="15"/>
        <v>n/a</v>
      </c>
      <c r="AI143" s="141" t="str">
        <f t="shared" si="15"/>
        <v>n/a</v>
      </c>
      <c r="AJ143" s="141" t="str">
        <f t="shared" si="15"/>
        <v>n/a</v>
      </c>
      <c r="AK143" s="141" t="str">
        <f t="shared" si="15"/>
        <v>n/a</v>
      </c>
      <c r="AL143" s="141" t="str">
        <f t="shared" si="15"/>
        <v>n/a</v>
      </c>
      <c r="AM143" s="141" t="str">
        <f t="shared" si="15"/>
        <v>n/a</v>
      </c>
      <c r="AN143" s="141" t="str">
        <f t="shared" si="15"/>
        <v>n/a</v>
      </c>
      <c r="AO143" s="141" t="str">
        <f t="shared" si="15"/>
        <v>n/a</v>
      </c>
      <c r="AP143" s="141" t="str">
        <f t="shared" si="15"/>
        <v>n/a</v>
      </c>
      <c r="AQ143" s="141" t="str">
        <f t="shared" si="15"/>
        <v>n/a</v>
      </c>
      <c r="AR143" s="141" t="str">
        <f t="shared" si="15"/>
        <v>n/a</v>
      </c>
      <c r="AS143" s="141" t="str">
        <f t="shared" si="15"/>
        <v>n/a</v>
      </c>
      <c r="AT143" s="141" t="str">
        <f t="shared" si="15"/>
        <v>n/a</v>
      </c>
      <c r="AU143" s="141" t="str">
        <f t="shared" si="15"/>
        <v>n/a</v>
      </c>
      <c r="AV143" s="141" t="str">
        <f t="shared" si="15"/>
        <v>n/a</v>
      </c>
      <c r="AW143" s="141" t="str">
        <f t="shared" si="15"/>
        <v>n/a</v>
      </c>
      <c r="AX143" s="141" t="str">
        <f t="shared" si="15"/>
        <v>n/a</v>
      </c>
      <c r="AY143" s="141" t="str">
        <f t="shared" si="15"/>
        <v>n/a</v>
      </c>
      <c r="AZ143" s="141" t="str">
        <f t="shared" si="15"/>
        <v>n/a</v>
      </c>
      <c r="BA143" s="141" t="str">
        <f t="shared" si="15"/>
        <v>n/a</v>
      </c>
      <c r="BB143" s="141" t="str">
        <f t="shared" si="15"/>
        <v>n/a</v>
      </c>
      <c r="BC143" s="141" t="str">
        <f t="shared" si="15"/>
        <v>n/a</v>
      </c>
      <c r="BD143" s="141" t="str">
        <f t="shared" si="15"/>
        <v>n/a</v>
      </c>
      <c r="BE143" s="141" t="str">
        <f t="shared" si="15"/>
        <v>n/a</v>
      </c>
      <c r="BF143" s="141" t="str">
        <f t="shared" si="15"/>
        <v>n/a</v>
      </c>
      <c r="BG143" s="141" t="str">
        <f t="shared" si="15"/>
        <v>n/a</v>
      </c>
      <c r="BH143" s="141" t="str">
        <f t="shared" si="15"/>
        <v>n/a</v>
      </c>
      <c r="BI143" s="141" t="str">
        <f t="shared" si="15"/>
        <v>n/a</v>
      </c>
      <c r="BJ143" s="141" t="str">
        <f t="shared" si="15"/>
        <v>n/a</v>
      </c>
      <c r="BK143" s="141" t="str">
        <f t="shared" si="15"/>
        <v>n/a</v>
      </c>
      <c r="BL143" s="141" t="str">
        <f t="shared" si="15"/>
        <v>n/a</v>
      </c>
      <c r="BM143" s="141" t="str">
        <f t="shared" si="15"/>
        <v>n/a</v>
      </c>
      <c r="BN143" s="141"/>
    </row>
    <row r="144" spans="1:66" x14ac:dyDescent="0.55000000000000004">
      <c r="B144" s="14"/>
    </row>
    <row r="145" spans="1:72" x14ac:dyDescent="0.55000000000000004">
      <c r="A145" s="638" t="s">
        <v>488</v>
      </c>
      <c r="B145" s="128" t="s">
        <v>517</v>
      </c>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row>
    <row r="146" spans="1:72" x14ac:dyDescent="0.55000000000000004">
      <c r="A146" s="639"/>
      <c r="B146" t="s">
        <v>466</v>
      </c>
      <c r="G146" s="1">
        <f>Cohort_CF!G145*Mincers!C$38*(1+'Cost and Benefit Parameters'!$C$41)^G$5</f>
        <v>588963.97021299158</v>
      </c>
      <c r="H146" s="1">
        <f>Cohort_CF!H145*Mincers!D$38*(1+'Cost and Benefit Parameters'!$C$41)^H$5</f>
        <v>611811.24571529625</v>
      </c>
      <c r="I146" s="1">
        <f>Cohort_CF!I145*Mincers!E$38*(1+'Cost and Benefit Parameters'!$C$41)^I$5</f>
        <v>635163.60739529331</v>
      </c>
      <c r="J146" s="1">
        <f>Cohort_CF!J145*Mincers!F$38*(1+'Cost and Benefit Parameters'!$C$41)^J$5</f>
        <v>659011.78492805129</v>
      </c>
      <c r="K146" s="1">
        <f>Cohort_CF!K145*Mincers!G$38*(1+'Cost and Benefit Parameters'!$C$41)^K$5</f>
        <v>687526.39369387436</v>
      </c>
      <c r="L146" s="1">
        <f>Cohort_CF!L145*Mincers!H$38*(1+'Cost and Benefit Parameters'!$C$41)^L$5</f>
        <v>712057.75299027178</v>
      </c>
      <c r="M146" s="1">
        <f>Cohort_CF!M145*Mincers!I$38*(1+'Cost and Benefit Parameters'!$C$41)^M$5</f>
        <v>737022.06015889253</v>
      </c>
      <c r="N146" s="1">
        <f>Cohort_CF!N145*Mincers!J$38*(1+'Cost and Benefit Parameters'!$C$41)^N$5</f>
        <v>762404.02092033403</v>
      </c>
      <c r="O146" s="1">
        <f>Cohort_CF!O145*Mincers!K$38*(1+'Cost and Benefit Parameters'!$C$41)^O$5</f>
        <v>788187.04512242938</v>
      </c>
      <c r="P146" s="1">
        <f>Cohort_CF!P145*Mincers!L$38*(1+'Cost and Benefit Parameters'!$C$41)^P$5</f>
        <v>814353.24260110268</v>
      </c>
      <c r="Q146" s="1">
        <f>Cohort_CF!Q145*Mincers!M$38*(1+'Cost and Benefit Parameters'!$C$41)^Q$5</f>
        <v>840883.42286403175</v>
      </c>
      <c r="R146" s="1">
        <f>Cohort_CF!R145*Mincers!N$38*(1+'Cost and Benefit Parameters'!$C$41)^R$5</f>
        <v>867757.09872749227</v>
      </c>
      <c r="S146" s="1">
        <f>Cohort_CF!S145*Mincers!O$38*(1+'Cost and Benefit Parameters'!$C$41)^S$5</f>
        <v>894952.49402428546</v>
      </c>
      <c r="T146" s="1">
        <f>Cohort_CF!T145*Mincers!P$38*(1+'Cost and Benefit Parameters'!$C$41)^T$5</f>
        <v>922446.55548717466</v>
      </c>
      <c r="U146" s="1">
        <f>Cohort_CF!U145*Mincers!Q$38*(1+'Cost and Benefit Parameters'!$C$41)^U$5</f>
        <v>950214.96889776154</v>
      </c>
      <c r="V146" s="1">
        <f>Cohort_CF!V145*Mincers!R$38*(1+'Cost and Benefit Parameters'!$C$41)^V$5</f>
        <v>978232.17957550264</v>
      </c>
      <c r="W146" s="1">
        <f>Cohort_CF!W145*Mincers!S$38*(1+'Cost and Benefit Parameters'!$C$41)^W$5</f>
        <v>1006471.4172652372</v>
      </c>
      <c r="X146" s="1">
        <f>Cohort_CF!X145*Mincers!T$38*(1+'Cost and Benefit Parameters'!$C$41)^X$5</f>
        <v>1034904.7254648014</v>
      </c>
      <c r="Y146" s="1">
        <f>Cohort_CF!Y145*Mincers!U$38*(1+'Cost and Benefit Parameters'!$C$41)^Y$5</f>
        <v>1063502.9952164777</v>
      </c>
      <c r="Z146" s="1">
        <f>Cohort_CF!Z145*Mincers!V$38*(1+'Cost and Benefit Parameters'!$C$41)^Z$5</f>
        <v>1092236.0033678347</v>
      </c>
      <c r="AA146" s="1">
        <f>Cohort_CF!AA145*Mincers!W$38*(1+'Cost and Benefit Parameters'!$C$41)^AA$5</f>
        <v>1121072.4552885569</v>
      </c>
      <c r="AB146" s="1">
        <f>Cohort_CF!AB145*Mincers!X$38*(1+'Cost and Benefit Parameters'!$C$41)^AB$5</f>
        <v>1149980.0320106221</v>
      </c>
      <c r="AC146" s="1">
        <f>Cohort_CF!AC145*Mincers!Y$38*(1+'Cost and Benefit Parameters'!$C$41)^AC$5</f>
        <v>1178925.4417393424</v>
      </c>
      <c r="AD146" s="1">
        <f>Cohort_CF!AD145*Mincers!Z$38*(1+'Cost and Benefit Parameters'!$C$41)^AD$5</f>
        <v>1207874.4756629544</v>
      </c>
      <c r="AE146" s="1">
        <f>Cohort_CF!AE145*Mincers!AA$38*(1+'Cost and Benefit Parameters'!$C$41)^AE$5</f>
        <v>1236792.0679681851</v>
      </c>
      <c r="AF146" s="1">
        <f>Cohort_CF!AF145*Mincers!AB$38*(1+'Cost and Benefit Parameters'!$C$41)^AF$5</f>
        <v>1265642.3599489438</v>
      </c>
      <c r="AG146" s="1">
        <f>Cohort_CF!AG145*Mincers!AC$38*(1+'Cost and Benefit Parameters'!$C$41)^AG$5</f>
        <v>1294388.7680752687</v>
      </c>
      <c r="AH146" s="1">
        <f>Cohort_CF!AH145*Mincers!AD$38*(1+'Cost and Benefit Parameters'!$C$41)^AH$5</f>
        <v>1322994.0558693907</v>
      </c>
      <c r="AI146" s="1">
        <f>Cohort_CF!AI145*Mincers!AE$38*(1+'Cost and Benefit Parameters'!$C$41)^AI$5</f>
        <v>1351420.4094162025</v>
      </c>
      <c r="AJ146" s="1">
        <f>Cohort_CF!AJ145*Mincers!AF$38*(1+'Cost and Benefit Parameters'!$C$41)^AJ$5</f>
        <v>1379629.5163158292</v>
      </c>
      <c r="AK146" s="1">
        <f>Cohort_CF!AK145*Mincers!AG$38*(1+'Cost and Benefit Parameters'!$C$41)^AK$5</f>
        <v>1407582.6478672747</v>
      </c>
      <c r="AL146" s="1">
        <f>Cohort_CF!AL145*Mincers!AH$38*(1+'Cost and Benefit Parameters'!$C$41)^AL$5</f>
        <v>1435240.7442536152</v>
      </c>
      <c r="AM146" s="1">
        <f>Cohort_CF!AM145*Mincers!AI$38*(1+'Cost and Benefit Parameters'!$C$41)^AM$5</f>
        <v>1462564.5024818084</v>
      </c>
      <c r="AN146" s="1">
        <f>Cohort_CF!AN145*Mincers!AJ$38*(1+'Cost and Benefit Parameters'!$C$41)^AN$5</f>
        <v>1489514.4668132684</v>
      </c>
      <c r="AO146" s="1">
        <f>Cohort_CF!AO145*Mincers!AK$38*(1+'Cost and Benefit Parameters'!$C$41)^AO$5</f>
        <v>1516051.1214056523</v>
      </c>
      <c r="AP146" s="1">
        <f>Cohort_CF!AP145*Mincers!AL$38*(1+'Cost and Benefit Parameters'!$C$41)^AP$5</f>
        <v>1542134.9848714999</v>
      </c>
      <c r="AQ146" s="1">
        <f>Cohort_CF!AQ145*Mincers!AM$38*(1+'Cost and Benefit Parameters'!$C$41)^AQ$5</f>
        <v>1567726.706445659</v>
      </c>
      <c r="AR146" s="1">
        <f>Cohort_CF!AR145*Mincers!AN$38*(1+'Cost and Benefit Parameters'!$C$41)^AR$5</f>
        <v>1592787.16344119</v>
      </c>
      <c r="AS146" s="1">
        <f>Cohort_CF!AS145*Mincers!AO$38*(1+'Cost and Benefit Parameters'!$C$41)^AS$5</f>
        <v>1617277.559662181</v>
      </c>
      <c r="AT146" s="1">
        <f>Cohort_CF!AT145*Mincers!AP$38*(1+'Cost and Benefit Parameters'!$C$41)^AT$5</f>
        <v>1641159.5244324976</v>
      </c>
      <c r="AU146" s="1" t="str">
        <f>IF(AU123="","",'Cost and Benefit Parameters'!$L$26)</f>
        <v/>
      </c>
      <c r="AV146" s="1" t="str">
        <f>IF(AV123="","",'Cost and Benefit Parameters'!$L$26)</f>
        <v/>
      </c>
      <c r="AW146" s="1" t="str">
        <f>IF(AW123="","",'Cost and Benefit Parameters'!$L$26)</f>
        <v/>
      </c>
      <c r="AX146" s="1" t="str">
        <f>IF(AX123="","",'Cost and Benefit Parameters'!$L$26)</f>
        <v/>
      </c>
      <c r="AY146" s="1" t="str">
        <f>IF(AY123="","",'Cost and Benefit Parameters'!$L$26)</f>
        <v/>
      </c>
      <c r="AZ146" s="1" t="str">
        <f>IF(AZ123="","",'Cost and Benefit Parameters'!$L$26)</f>
        <v/>
      </c>
      <c r="BA146" s="1" t="str">
        <f>IF(BA123="","",'Cost and Benefit Parameters'!$L$26)</f>
        <v/>
      </c>
      <c r="BB146" s="1" t="str">
        <f>IF(BB123="","",'Cost and Benefit Parameters'!$L$26)</f>
        <v/>
      </c>
      <c r="BC146" s="1" t="str">
        <f>IF(BC123="","",'Cost and Benefit Parameters'!$L$26)</f>
        <v/>
      </c>
      <c r="BD146" s="1" t="str">
        <f>IF(BD123="","",'Cost and Benefit Parameters'!$L$26)</f>
        <v/>
      </c>
      <c r="BE146" s="1" t="str">
        <f>IF(BE123="","",'Cost and Benefit Parameters'!$L$26)</f>
        <v/>
      </c>
      <c r="BF146" s="1" t="str">
        <f>IF(BF123="","",'Cost and Benefit Parameters'!$L$26)</f>
        <v/>
      </c>
      <c r="BG146" s="1" t="str">
        <f>IF(BG123="","",'Cost and Benefit Parameters'!$L$26)</f>
        <v/>
      </c>
      <c r="BH146" s="1" t="str">
        <f>IF(BH123="","",'Cost and Benefit Parameters'!$L$26)</f>
        <v/>
      </c>
      <c r="BI146" s="1" t="str">
        <f>IF(BI123="","",'Cost and Benefit Parameters'!$L$26)</f>
        <v/>
      </c>
      <c r="BJ146" s="1" t="str">
        <f>IF(BJ123="","",'Cost and Benefit Parameters'!$L$26)</f>
        <v/>
      </c>
      <c r="BK146" s="1" t="str">
        <f>IF(BK123="","",'Cost and Benefit Parameters'!$L$26)</f>
        <v/>
      </c>
      <c r="BL146" s="1" t="str">
        <f>IF(BL123="","",'Cost and Benefit Parameters'!$L$26)</f>
        <v/>
      </c>
      <c r="BM146" s="1" t="str">
        <f>IF(BM123="","",'Cost and Benefit Parameters'!$L$26)</f>
        <v/>
      </c>
    </row>
    <row r="147" spans="1:72" x14ac:dyDescent="0.55000000000000004">
      <c r="A147" s="639"/>
      <c r="B147" t="s">
        <v>468</v>
      </c>
      <c r="G147" s="1" t="str">
        <f>IF(G124="","",'Cost and Benefit Parameters'!$L$26)</f>
        <v/>
      </c>
      <c r="H147" s="1">
        <f>Cohort_CF!H146*Mincers!C$38*(1+'Cost and Benefit Parameters'!$C$41)^H$5</f>
        <v>606632.88931938121</v>
      </c>
      <c r="I147" s="1">
        <f>Cohort_CF!I146*Mincers!D$38*(1+'Cost and Benefit Parameters'!$C$41)^I$5</f>
        <v>630165.58308675513</v>
      </c>
      <c r="J147" s="1">
        <f>Cohort_CF!J146*Mincers!E$38*(1+'Cost and Benefit Parameters'!$C$41)^J$5</f>
        <v>654218.51561715198</v>
      </c>
      <c r="K147" s="1">
        <f>Cohort_CF!K146*Mincers!F$38*(1+'Cost and Benefit Parameters'!$C$41)^K$5</f>
        <v>678782.13847589283</v>
      </c>
      <c r="L147" s="1">
        <f>Cohort_CF!L146*Mincers!G$38*(1+'Cost and Benefit Parameters'!$C$41)^L$5</f>
        <v>708152.18550469063</v>
      </c>
      <c r="M147" s="1">
        <f>Cohort_CF!M146*Mincers!H$38*(1+'Cost and Benefit Parameters'!$C$41)^M$5</f>
        <v>733419.48557997996</v>
      </c>
      <c r="N147" s="1">
        <f>Cohort_CF!N146*Mincers!I$38*(1+'Cost and Benefit Parameters'!$C$41)^N$5</f>
        <v>759132.72196365916</v>
      </c>
      <c r="O147" s="1">
        <f>Cohort_CF!O146*Mincers!J$38*(1+'Cost and Benefit Parameters'!$C$41)^O$5</f>
        <v>785276.14154794416</v>
      </c>
      <c r="P147" s="1">
        <f>Cohort_CF!P146*Mincers!K$38*(1+'Cost and Benefit Parameters'!$C$41)^P$5</f>
        <v>811832.65647610219</v>
      </c>
      <c r="Q147" s="1">
        <f>Cohort_CF!Q146*Mincers!L$38*(1+'Cost and Benefit Parameters'!$C$41)^Q$5</f>
        <v>838783.83987913583</v>
      </c>
      <c r="R147" s="1">
        <f>Cohort_CF!R146*Mincers!M$38*(1+'Cost and Benefit Parameters'!$C$41)^R$5</f>
        <v>866109.92554995255</v>
      </c>
      <c r="S147" s="1">
        <f>Cohort_CF!S146*Mincers!N$38*(1+'Cost and Benefit Parameters'!$C$41)^S$5</f>
        <v>893789.81168931699</v>
      </c>
      <c r="T147" s="1">
        <f>Cohort_CF!T146*Mincers!O$38*(1+'Cost and Benefit Parameters'!$C$41)^T$5</f>
        <v>921801.06884501409</v>
      </c>
      <c r="U147" s="1">
        <f>Cohort_CF!U146*Mincers!P$38*(1+'Cost and Benefit Parameters'!$C$41)^U$5</f>
        <v>950119.95215179003</v>
      </c>
      <c r="V147" s="1">
        <f>Cohort_CF!V146*Mincers!Q$38*(1+'Cost and Benefit Parameters'!$C$41)^V$5</f>
        <v>978721.41796469421</v>
      </c>
      <c r="W147" s="1">
        <f>Cohort_CF!W146*Mincers!R$38*(1+'Cost and Benefit Parameters'!$C$41)^W$5</f>
        <v>1007579.1449627677</v>
      </c>
      <c r="X147" s="1">
        <f>Cohort_CF!X146*Mincers!S$38*(1+'Cost and Benefit Parameters'!$C$41)^X$5</f>
        <v>1036665.5597831943</v>
      </c>
      <c r="Y147" s="1">
        <f>Cohort_CF!Y146*Mincers!T$38*(1+'Cost and Benefit Parameters'!$C$41)^Y$5</f>
        <v>1065951.8672287455</v>
      </c>
      <c r="Z147" s="1">
        <f>Cohort_CF!Z146*Mincers!U$38*(1+'Cost and Benefit Parameters'!$C$41)^Z$5</f>
        <v>1095408.0850729721</v>
      </c>
      <c r="AA147" s="1">
        <f>Cohort_CF!AA146*Mincers!V$38*(1+'Cost and Benefit Parameters'!$C$41)^AA$5</f>
        <v>1125003.0834688696</v>
      </c>
      <c r="AB147" s="1">
        <f>Cohort_CF!AB146*Mincers!W$38*(1+'Cost and Benefit Parameters'!$C$41)^AB$5</f>
        <v>1154704.6289472138</v>
      </c>
      <c r="AC147" s="1">
        <f>Cohort_CF!AC146*Mincers!X$38*(1+'Cost and Benefit Parameters'!$C$41)^AC$5</f>
        <v>1184479.4329709408</v>
      </c>
      <c r="AD147" s="1">
        <f>Cohort_CF!AD146*Mincers!Y$38*(1+'Cost and Benefit Parameters'!$C$41)^AD$5</f>
        <v>1214293.2049915225</v>
      </c>
      <c r="AE147" s="1">
        <f>Cohort_CF!AE146*Mincers!Z$38*(1+'Cost and Benefit Parameters'!$C$41)^AE$5</f>
        <v>1244110.709932843</v>
      </c>
      <c r="AF147" s="1">
        <f>Cohort_CF!AF146*Mincers!AA$38*(1+'Cost and Benefit Parameters'!$C$41)^AF$5</f>
        <v>1273895.8300072309</v>
      </c>
      <c r="AG147" s="1">
        <f>Cohort_CF!AG146*Mincers!AB$38*(1+'Cost and Benefit Parameters'!$C$41)^AG$5</f>
        <v>1303611.6307474121</v>
      </c>
      <c r="AH147" s="1">
        <f>Cohort_CF!AH146*Mincers!AC$38*(1+'Cost and Benefit Parameters'!$C$41)^AH$5</f>
        <v>1333220.4311175267</v>
      </c>
      <c r="AI147" s="1">
        <f>Cohort_CF!AI146*Mincers!AD$38*(1+'Cost and Benefit Parameters'!$C$41)^AI$5</f>
        <v>1362683.8775454722</v>
      </c>
      <c r="AJ147" s="1">
        <f>Cohort_CF!AJ146*Mincers!AE$38*(1+'Cost and Benefit Parameters'!$C$41)^AJ$5</f>
        <v>1391963.0216986886</v>
      </c>
      <c r="AK147" s="1">
        <f>Cohort_CF!AK146*Mincers!AF$38*(1+'Cost and Benefit Parameters'!$C$41)^AK$5</f>
        <v>1421018.4018053045</v>
      </c>
      <c r="AL147" s="1">
        <f>Cohort_CF!AL146*Mincers!AG$38*(1+'Cost and Benefit Parameters'!$C$41)^AL$5</f>
        <v>1449810.1273032925</v>
      </c>
      <c r="AM147" s="1">
        <f>Cohort_CF!AM146*Mincers!AH$38*(1+'Cost and Benefit Parameters'!$C$41)^AM$5</f>
        <v>1478297.9665812235</v>
      </c>
      <c r="AN147" s="1">
        <f>Cohort_CF!AN146*Mincers!AI$38*(1+'Cost and Benefit Parameters'!$C$41)^AN$5</f>
        <v>1506441.4375562626</v>
      </c>
      <c r="AO147" s="1">
        <f>Cohort_CF!AO146*Mincers!AJ$38*(1+'Cost and Benefit Parameters'!$C$41)^AO$5</f>
        <v>1534199.9008176667</v>
      </c>
      <c r="AP147" s="1">
        <f>Cohort_CF!AP146*Mincers!AK$38*(1+'Cost and Benefit Parameters'!$C$41)^AP$5</f>
        <v>1561532.6550478218</v>
      </c>
      <c r="AQ147" s="1">
        <f>Cohort_CF!AQ146*Mincers!AL$38*(1+'Cost and Benefit Parameters'!$C$41)^AQ$5</f>
        <v>1588399.0344176448</v>
      </c>
      <c r="AR147" s="1">
        <f>Cohort_CF!AR146*Mincers!AM$38*(1+'Cost and Benefit Parameters'!$C$41)^AR$5</f>
        <v>1614758.5076390288</v>
      </c>
      <c r="AS147" s="1">
        <f>Cohort_CF!AS146*Mincers!AN$38*(1+'Cost and Benefit Parameters'!$C$41)^AS$5</f>
        <v>1640570.7783444258</v>
      </c>
      <c r="AT147" s="1">
        <f>Cohort_CF!AT146*Mincers!AO$38*(1+'Cost and Benefit Parameters'!$C$41)^AT$5</f>
        <v>1665795.886452046</v>
      </c>
      <c r="AU147" s="1">
        <f>Cohort_CF!AU146*Mincers!AP$38*(1+'Cost and Benefit Parameters'!$C$41)^AU$5</f>
        <v>1690394.3101654726</v>
      </c>
      <c r="AV147" s="1" t="str">
        <f>IF(AV124="","",'Cost and Benefit Parameters'!$L$26)</f>
        <v/>
      </c>
      <c r="AW147" s="1" t="str">
        <f>IF(AW124="","",'Cost and Benefit Parameters'!$L$26)</f>
        <v/>
      </c>
      <c r="AX147" s="1" t="str">
        <f>IF(AX124="","",'Cost and Benefit Parameters'!$L$26)</f>
        <v/>
      </c>
      <c r="AY147" s="1" t="str">
        <f>IF(AY124="","",'Cost and Benefit Parameters'!$L$26)</f>
        <v/>
      </c>
      <c r="AZ147" s="1" t="str">
        <f>IF(AZ124="","",'Cost and Benefit Parameters'!$L$26)</f>
        <v/>
      </c>
      <c r="BA147" s="1" t="str">
        <f>IF(BA124="","",'Cost and Benefit Parameters'!$L$26)</f>
        <v/>
      </c>
      <c r="BB147" s="1" t="str">
        <f>IF(BB124="","",'Cost and Benefit Parameters'!$L$26)</f>
        <v/>
      </c>
      <c r="BC147" s="1" t="str">
        <f>IF(BC124="","",'Cost and Benefit Parameters'!$L$26)</f>
        <v/>
      </c>
      <c r="BD147" s="1" t="str">
        <f>IF(BD124="","",'Cost and Benefit Parameters'!$L$26)</f>
        <v/>
      </c>
      <c r="BE147" s="1" t="str">
        <f>IF(BE124="","",'Cost and Benefit Parameters'!$L$26)</f>
        <v/>
      </c>
      <c r="BF147" s="1" t="str">
        <f>IF(BF124="","",'Cost and Benefit Parameters'!$L$26)</f>
        <v/>
      </c>
      <c r="BG147" s="1" t="str">
        <f>IF(BG124="","",'Cost and Benefit Parameters'!$L$26)</f>
        <v/>
      </c>
      <c r="BH147" s="1" t="str">
        <f>IF(BH124="","",'Cost and Benefit Parameters'!$L$26)</f>
        <v/>
      </c>
      <c r="BI147" s="1" t="str">
        <f>IF(BI124="","",'Cost and Benefit Parameters'!$L$26)</f>
        <v/>
      </c>
      <c r="BJ147" s="1" t="str">
        <f>IF(BJ124="","",'Cost and Benefit Parameters'!$L$26)</f>
        <v/>
      </c>
      <c r="BK147" s="1" t="str">
        <f>IF(BK124="","",'Cost and Benefit Parameters'!$L$26)</f>
        <v/>
      </c>
      <c r="BL147" s="1" t="str">
        <f>IF(BL124="","",'Cost and Benefit Parameters'!$L$26)</f>
        <v/>
      </c>
      <c r="BM147" s="1" t="str">
        <f>IF(BM124="","",'Cost and Benefit Parameters'!$L$26)</f>
        <v/>
      </c>
    </row>
    <row r="148" spans="1:72" x14ac:dyDescent="0.55000000000000004">
      <c r="A148" s="639"/>
      <c r="B148" t="s">
        <v>469</v>
      </c>
      <c r="G148" s="1" t="str">
        <f>IF(G125="","",'Cost and Benefit Parameters'!$L$26)</f>
        <v/>
      </c>
      <c r="H148" s="1" t="str">
        <f>IF(H125="","",'Cost and Benefit Parameters'!$L$26)</f>
        <v/>
      </c>
      <c r="I148" s="1">
        <f>Cohort_CF!I147*Mincers!C$38*(1+'Cost and Benefit Parameters'!$C$41)^I$5</f>
        <v>624831.87599896267</v>
      </c>
      <c r="J148" s="1">
        <f>Cohort_CF!J147*Mincers!D$38*(1+'Cost and Benefit Parameters'!$C$41)^J$5</f>
        <v>649070.55057935778</v>
      </c>
      <c r="K148" s="1">
        <f>Cohort_CF!K147*Mincers!E$38*(1+'Cost and Benefit Parameters'!$C$41)^K$5</f>
        <v>673845.07108566654</v>
      </c>
      <c r="L148" s="1">
        <f>Cohort_CF!L147*Mincers!F$38*(1+'Cost and Benefit Parameters'!$C$41)^L$5</f>
        <v>699145.6026301696</v>
      </c>
      <c r="M148" s="1">
        <f>Cohort_CF!M147*Mincers!G$38*(1+'Cost and Benefit Parameters'!$C$41)^M$5</f>
        <v>729396.75106983143</v>
      </c>
      <c r="N148" s="1">
        <f>Cohort_CF!N147*Mincers!H$38*(1+'Cost and Benefit Parameters'!$C$41)^N$5</f>
        <v>755422.07014737919</v>
      </c>
      <c r="O148" s="1">
        <f>Cohort_CF!O147*Mincers!I$38*(1+'Cost and Benefit Parameters'!$C$41)^O$5</f>
        <v>781906.70362256898</v>
      </c>
      <c r="P148" s="1">
        <f>Cohort_CF!P147*Mincers!J$38*(1+'Cost and Benefit Parameters'!$C$41)^P$5</f>
        <v>808834.42579438246</v>
      </c>
      <c r="Q148" s="1">
        <f>Cohort_CF!Q147*Mincers!K$38*(1+'Cost and Benefit Parameters'!$C$41)^Q$5</f>
        <v>836187.63617038529</v>
      </c>
      <c r="R148" s="1">
        <f>Cohort_CF!R147*Mincers!L$38*(1+'Cost and Benefit Parameters'!$C$41)^R$5</f>
        <v>863947.35507550975</v>
      </c>
      <c r="S148" s="1">
        <f>Cohort_CF!S147*Mincers!M$38*(1+'Cost and Benefit Parameters'!$C$41)^S$5</f>
        <v>892093.22331645107</v>
      </c>
      <c r="T148" s="1">
        <f>Cohort_CF!T147*Mincers!N$38*(1+'Cost and Benefit Parameters'!$C$41)^T$5</f>
        <v>920603.50603999663</v>
      </c>
      <c r="U148" s="1">
        <f>Cohort_CF!U147*Mincers!O$38*(1+'Cost and Benefit Parameters'!$C$41)^U$5</f>
        <v>949455.10091036453</v>
      </c>
      <c r="V148" s="1">
        <f>Cohort_CF!V147*Mincers!P$38*(1+'Cost and Benefit Parameters'!$C$41)^V$5</f>
        <v>978623.55071634357</v>
      </c>
      <c r="W148" s="1">
        <f>Cohort_CF!W147*Mincers!Q$38*(1+'Cost and Benefit Parameters'!$C$41)^W$5</f>
        <v>1008083.060503635</v>
      </c>
      <c r="X148" s="1">
        <f>Cohort_CF!X147*Mincers!R$38*(1+'Cost and Benefit Parameters'!$C$41)^X$5</f>
        <v>1037806.5193116508</v>
      </c>
      <c r="Y148" s="1">
        <f>Cohort_CF!Y147*Mincers!S$38*(1+'Cost and Benefit Parameters'!$C$41)^Y$5</f>
        <v>1067765.5265766901</v>
      </c>
      <c r="Z148" s="1">
        <f>Cohort_CF!Z147*Mincers!T$38*(1+'Cost and Benefit Parameters'!$C$41)^Z$5</f>
        <v>1097930.4232456076</v>
      </c>
      <c r="AA148" s="1">
        <f>Cohort_CF!AA147*Mincers!U$38*(1+'Cost and Benefit Parameters'!$C$41)^AA$5</f>
        <v>1128270.327625161</v>
      </c>
      <c r="AB148" s="1">
        <f>Cohort_CF!AB147*Mincers!V$38*(1+'Cost and Benefit Parameters'!$C$41)^AB$5</f>
        <v>1158753.1759729357</v>
      </c>
      <c r="AC148" s="1">
        <f>Cohort_CF!AC147*Mincers!W$38*(1+'Cost and Benefit Parameters'!$C$41)^AC$5</f>
        <v>1189345.7678156302</v>
      </c>
      <c r="AD148" s="1">
        <f>Cohort_CF!AD147*Mincers!X$38*(1+'Cost and Benefit Parameters'!$C$41)^AD$5</f>
        <v>1220013.8159600687</v>
      </c>
      <c r="AE148" s="1">
        <f>Cohort_CF!AE147*Mincers!Y$38*(1+'Cost and Benefit Parameters'!$C$41)^AE$5</f>
        <v>1250722.0011412681</v>
      </c>
      <c r="AF148" s="1">
        <f>Cohort_CF!AF147*Mincers!Z$38*(1+'Cost and Benefit Parameters'!$C$41)^AF$5</f>
        <v>1281434.0312308285</v>
      </c>
      <c r="AG148" s="1">
        <f>Cohort_CF!AG147*Mincers!AA$38*(1+'Cost and Benefit Parameters'!$C$41)^AG$5</f>
        <v>1312112.7049074476</v>
      </c>
      <c r="AH148" s="1">
        <f>Cohort_CF!AH147*Mincers!AB$38*(1+'Cost and Benefit Parameters'!$C$41)^AH$5</f>
        <v>1342719.9796698345</v>
      </c>
      <c r="AI148" s="1">
        <f>Cohort_CF!AI147*Mincers!AC$38*(1+'Cost and Benefit Parameters'!$C$41)^AI$5</f>
        <v>1373217.0440510525</v>
      </c>
      <c r="AJ148" s="1">
        <f>Cohort_CF!AJ147*Mincers!AD$38*(1+'Cost and Benefit Parameters'!$C$41)^AJ$5</f>
        <v>1403564.3938718364</v>
      </c>
      <c r="AK148" s="1">
        <f>Cohort_CF!AK147*Mincers!AE$38*(1+'Cost and Benefit Parameters'!$C$41)^AK$5</f>
        <v>1433721.9123496495</v>
      </c>
      <c r="AL148" s="1">
        <f>Cohort_CF!AL147*Mincers!AF$38*(1+'Cost and Benefit Parameters'!$C$41)^AL$5</f>
        <v>1463648.9538594633</v>
      </c>
      <c r="AM148" s="1">
        <f>Cohort_CF!AM147*Mincers!AG$38*(1+'Cost and Benefit Parameters'!$C$41)^AM$5</f>
        <v>1493304.4311223915</v>
      </c>
      <c r="AN148" s="1">
        <f>Cohort_CF!AN147*Mincers!AH$38*(1+'Cost and Benefit Parameters'!$C$41)^AN$5</f>
        <v>1522646.9055786601</v>
      </c>
      <c r="AO148" s="1">
        <f>Cohort_CF!AO147*Mincers!AI$38*(1+'Cost and Benefit Parameters'!$C$41)^AO$5</f>
        <v>1551634.6806829507</v>
      </c>
      <c r="AP148" s="1">
        <f>Cohort_CF!AP147*Mincers!AJ$38*(1+'Cost and Benefit Parameters'!$C$41)^AP$5</f>
        <v>1580225.8978421965</v>
      </c>
      <c r="AQ148" s="1">
        <f>Cohort_CF!AQ147*Mincers!AK$38*(1+'Cost and Benefit Parameters'!$C$41)^AQ$5</f>
        <v>1608378.6346992564</v>
      </c>
      <c r="AR148" s="1">
        <f>Cohort_CF!AR147*Mincers!AL$38*(1+'Cost and Benefit Parameters'!$C$41)^AR$5</f>
        <v>1636051.0054501742</v>
      </c>
      <c r="AS148" s="1">
        <f>Cohort_CF!AS147*Mincers!AM$38*(1+'Cost and Benefit Parameters'!$C$41)^AS$5</f>
        <v>1663201.2628682</v>
      </c>
      <c r="AT148" s="1">
        <f>Cohort_CF!AT147*Mincers!AN$38*(1+'Cost and Benefit Parameters'!$C$41)^AT$5</f>
        <v>1689787.9016947583</v>
      </c>
      <c r="AU148" s="1">
        <f>Cohort_CF!AU147*Mincers!AO$38*(1+'Cost and Benefit Parameters'!$C$41)^AU$5</f>
        <v>1715769.7630456074</v>
      </c>
      <c r="AV148" s="1">
        <f>Cohort_CF!AV147*Mincers!AP$38*(1+'Cost and Benefit Parameters'!$C$41)^AV$5</f>
        <v>1741106.1394704368</v>
      </c>
      <c r="AW148" s="1" t="str">
        <f>IF(AW125="","",'Cost and Benefit Parameters'!$L$26)</f>
        <v/>
      </c>
      <c r="AX148" s="1" t="str">
        <f>IF(AX125="","",'Cost and Benefit Parameters'!$L$26)</f>
        <v/>
      </c>
      <c r="AY148" s="1" t="str">
        <f>IF(AY125="","",'Cost and Benefit Parameters'!$L$26)</f>
        <v/>
      </c>
      <c r="AZ148" s="1" t="str">
        <f>IF(AZ125="","",'Cost and Benefit Parameters'!$L$26)</f>
        <v/>
      </c>
      <c r="BA148" s="1" t="str">
        <f>IF(BA125="","",'Cost and Benefit Parameters'!$L$26)</f>
        <v/>
      </c>
      <c r="BB148" s="1" t="str">
        <f>IF(BB125="","",'Cost and Benefit Parameters'!$L$26)</f>
        <v/>
      </c>
      <c r="BC148" s="1" t="str">
        <f>IF(BC125="","",'Cost and Benefit Parameters'!$L$26)</f>
        <v/>
      </c>
      <c r="BD148" s="1" t="str">
        <f>IF(BD125="","",'Cost and Benefit Parameters'!$L$26)</f>
        <v/>
      </c>
      <c r="BE148" s="1" t="str">
        <f>IF(BE125="","",'Cost and Benefit Parameters'!$L$26)</f>
        <v/>
      </c>
      <c r="BF148" s="1" t="str">
        <f>IF(BF125="","",'Cost and Benefit Parameters'!$L$26)</f>
        <v/>
      </c>
      <c r="BG148" s="1" t="str">
        <f>IF(BG125="","",'Cost and Benefit Parameters'!$L$26)</f>
        <v/>
      </c>
      <c r="BH148" s="1" t="str">
        <f>IF(BH125="","",'Cost and Benefit Parameters'!$L$26)</f>
        <v/>
      </c>
      <c r="BI148" s="1" t="str">
        <f>IF(BI125="","",'Cost and Benefit Parameters'!$L$26)</f>
        <v/>
      </c>
      <c r="BJ148" s="1" t="str">
        <f>IF(BJ125="","",'Cost and Benefit Parameters'!$L$26)</f>
        <v/>
      </c>
      <c r="BK148" s="1" t="str">
        <f>IF(BK125="","",'Cost and Benefit Parameters'!$L$26)</f>
        <v/>
      </c>
      <c r="BL148" s="1" t="str">
        <f>IF(BL125="","",'Cost and Benefit Parameters'!$L$26)</f>
        <v/>
      </c>
      <c r="BM148" s="1" t="str">
        <f>IF(BM125="","",'Cost and Benefit Parameters'!$L$26)</f>
        <v/>
      </c>
    </row>
    <row r="149" spans="1:72" x14ac:dyDescent="0.55000000000000004">
      <c r="A149" s="639"/>
      <c r="B149" t="s">
        <v>470</v>
      </c>
      <c r="G149" s="1" t="str">
        <f>IF(G126="","",'Cost and Benefit Parameters'!$L$26)</f>
        <v/>
      </c>
      <c r="H149" s="1" t="str">
        <f>IF(H126="","",'Cost and Benefit Parameters'!$L$26)</f>
        <v/>
      </c>
      <c r="I149" s="1" t="str">
        <f>IF(I126="","",'Cost and Benefit Parameters'!$L$26)</f>
        <v/>
      </c>
      <c r="J149" s="1">
        <f>Cohort_CF!J148*Mincers!C$38*(1+'Cost and Benefit Parameters'!$C$41)^J$5</f>
        <v>643576.83227893151</v>
      </c>
      <c r="K149" s="1">
        <f>Cohort_CF!K148*Mincers!D$38*(1+'Cost and Benefit Parameters'!$C$41)^K$5</f>
        <v>668542.66709673847</v>
      </c>
      <c r="L149" s="1">
        <f>Cohort_CF!L148*Mincers!E$38*(1+'Cost and Benefit Parameters'!$C$41)^L$5</f>
        <v>694060.42321823654</v>
      </c>
      <c r="M149" s="1">
        <f>Cohort_CF!M148*Mincers!F$38*(1+'Cost and Benefit Parameters'!$C$41)^M$5</f>
        <v>720119.97070907475</v>
      </c>
      <c r="N149" s="1">
        <f>Cohort_CF!N148*Mincers!G$38*(1+'Cost and Benefit Parameters'!$C$41)^N$5</f>
        <v>751278.65360192629</v>
      </c>
      <c r="O149" s="1">
        <f>Cohort_CF!O148*Mincers!H$38*(1+'Cost and Benefit Parameters'!$C$41)^O$5</f>
        <v>778084.7322518006</v>
      </c>
      <c r="P149" s="1">
        <f>Cohort_CF!P148*Mincers!I$38*(1+'Cost and Benefit Parameters'!$C$41)^P$5</f>
        <v>805363.90473124606</v>
      </c>
      <c r="Q149" s="1">
        <f>Cohort_CF!Q148*Mincers!J$38*(1+'Cost and Benefit Parameters'!$C$41)^Q$5</f>
        <v>833099.45856821397</v>
      </c>
      <c r="R149" s="1">
        <f>Cohort_CF!R148*Mincers!K$38*(1+'Cost and Benefit Parameters'!$C$41)^R$5</f>
        <v>861273.26525549672</v>
      </c>
      <c r="S149" s="1">
        <f>Cohort_CF!S148*Mincers!L$38*(1+'Cost and Benefit Parameters'!$C$41)^S$5</f>
        <v>889865.77572777495</v>
      </c>
      <c r="T149" s="1">
        <f>Cohort_CF!T148*Mincers!M$38*(1+'Cost and Benefit Parameters'!$C$41)^T$5</f>
        <v>918856.02001594473</v>
      </c>
      <c r="U149" s="1">
        <f>Cohort_CF!U148*Mincers!N$38*(1+'Cost and Benefit Parameters'!$C$41)^U$5</f>
        <v>948221.6112211966</v>
      </c>
      <c r="V149" s="1">
        <f>Cohort_CF!V148*Mincers!O$38*(1+'Cost and Benefit Parameters'!$C$41)^V$5</f>
        <v>977938.75393767538</v>
      </c>
      <c r="W149" s="1">
        <f>Cohort_CF!W148*Mincers!P$38*(1+'Cost and Benefit Parameters'!$C$41)^W$5</f>
        <v>1007982.2572378338</v>
      </c>
      <c r="X149" s="1">
        <f>Cohort_CF!X148*Mincers!Q$38*(1+'Cost and Benefit Parameters'!$C$41)^X$5</f>
        <v>1038325.552318744</v>
      </c>
      <c r="Y149" s="1">
        <f>Cohort_CF!Y148*Mincers!R$38*(1+'Cost and Benefit Parameters'!$C$41)^Y$5</f>
        <v>1068940.7148910002</v>
      </c>
      <c r="Z149" s="1">
        <f>Cohort_CF!Z148*Mincers!S$38*(1+'Cost and Benefit Parameters'!$C$41)^Z$5</f>
        <v>1099798.4923739908</v>
      </c>
      <c r="AA149" s="1">
        <f>Cohort_CF!AA148*Mincers!T$38*(1+'Cost and Benefit Parameters'!$C$41)^AA$5</f>
        <v>1130868.3359429757</v>
      </c>
      <c r="AB149" s="1">
        <f>Cohort_CF!AB148*Mincers!U$38*(1+'Cost and Benefit Parameters'!$C$41)^AB$5</f>
        <v>1162118.4374539161</v>
      </c>
      <c r="AC149" s="1">
        <f>Cohort_CF!AC148*Mincers!V$38*(1+'Cost and Benefit Parameters'!$C$41)^AC$5</f>
        <v>1193515.7712521239</v>
      </c>
      <c r="AD149" s="1">
        <f>Cohort_CF!AD148*Mincers!W$38*(1+'Cost and Benefit Parameters'!$C$41)^AD$5</f>
        <v>1225026.140850099</v>
      </c>
      <c r="AE149" s="1">
        <f>Cohort_CF!AE148*Mincers!X$38*(1+'Cost and Benefit Parameters'!$C$41)^AE$5</f>
        <v>1256614.2304388708</v>
      </c>
      <c r="AF149" s="1">
        <f>Cohort_CF!AF148*Mincers!Y$38*(1+'Cost and Benefit Parameters'!$C$41)^AF$5</f>
        <v>1288243.6611755064</v>
      </c>
      <c r="AG149" s="1">
        <f>Cohort_CF!AG148*Mincers!Z$38*(1+'Cost and Benefit Parameters'!$C$41)^AG$5</f>
        <v>1319877.0521677532</v>
      </c>
      <c r="AH149" s="1">
        <f>Cohort_CF!AH148*Mincers!AA$38*(1+'Cost and Benefit Parameters'!$C$41)^AH$5</f>
        <v>1351476.0860546711</v>
      </c>
      <c r="AI149" s="1">
        <f>Cohort_CF!AI148*Mincers!AB$38*(1+'Cost and Benefit Parameters'!$C$41)^AI$5</f>
        <v>1383001.5790599294</v>
      </c>
      <c r="AJ149" s="1">
        <f>Cohort_CF!AJ148*Mincers!AC$38*(1+'Cost and Benefit Parameters'!$C$41)^AJ$5</f>
        <v>1414413.5553725841</v>
      </c>
      <c r="AK149" s="1">
        <f>Cohort_CF!AK148*Mincers!AD$38*(1+'Cost and Benefit Parameters'!$C$41)^AK$5</f>
        <v>1445671.3256879917</v>
      </c>
      <c r="AL149" s="1">
        <f>Cohort_CF!AL148*Mincers!AE$38*(1+'Cost and Benefit Parameters'!$C$41)^AL$5</f>
        <v>1476733.5697201388</v>
      </c>
      <c r="AM149" s="1">
        <f>Cohort_CF!AM148*Mincers!AF$38*(1+'Cost and Benefit Parameters'!$C$41)^AM$5</f>
        <v>1507558.4224752472</v>
      </c>
      <c r="AN149" s="1">
        <f>Cohort_CF!AN148*Mincers!AG$38*(1+'Cost and Benefit Parameters'!$C$41)^AN$5</f>
        <v>1538103.5640560628</v>
      </c>
      <c r="AO149" s="1">
        <f>Cohort_CF!AO148*Mincers!AH$38*(1+'Cost and Benefit Parameters'!$C$41)^AO$5</f>
        <v>1568326.31274602</v>
      </c>
      <c r="AP149" s="1">
        <f>Cohort_CF!AP148*Mincers!AI$38*(1+'Cost and Benefit Parameters'!$C$41)^AP$5</f>
        <v>1598183.7211034391</v>
      </c>
      <c r="AQ149" s="1">
        <f>Cohort_CF!AQ148*Mincers!AJ$38*(1+'Cost and Benefit Parameters'!$C$41)^AQ$5</f>
        <v>1627632.6747774624</v>
      </c>
      <c r="AR149" s="1">
        <f>Cohort_CF!AR148*Mincers!AK$38*(1+'Cost and Benefit Parameters'!$C$41)^AR$5</f>
        <v>1656629.9937402341</v>
      </c>
      <c r="AS149" s="1">
        <f>Cohort_CF!AS148*Mincers!AL$38*(1+'Cost and Benefit Parameters'!$C$41)^AS$5</f>
        <v>1685132.5356136796</v>
      </c>
      <c r="AT149" s="1">
        <f>Cohort_CF!AT148*Mincers!AM$38*(1+'Cost and Benefit Parameters'!$C$41)^AT$5</f>
        <v>1713097.3007542456</v>
      </c>
      <c r="AU149" s="1">
        <f>Cohort_CF!AU148*Mincers!AN$38*(1+'Cost and Benefit Parameters'!$C$41)^AU$5</f>
        <v>1740481.5387456012</v>
      </c>
      <c r="AV149" s="1">
        <f>Cohort_CF!AV148*Mincers!AO$38*(1+'Cost and Benefit Parameters'!$C$41)^AV$5</f>
        <v>1767242.8559369757</v>
      </c>
      <c r="AW149" s="1">
        <f>Cohort_CF!AW148*Mincers!AP$38*(1+'Cost and Benefit Parameters'!$C$41)^AW$5</f>
        <v>1793339.3236545499</v>
      </c>
      <c r="AX149" s="1" t="str">
        <f>IF(AX126="","",'Cost and Benefit Parameters'!$L$26)</f>
        <v/>
      </c>
      <c r="AY149" s="1" t="str">
        <f>IF(AY126="","",'Cost and Benefit Parameters'!$L$26)</f>
        <v/>
      </c>
      <c r="AZ149" s="1" t="str">
        <f>IF(AZ126="","",'Cost and Benefit Parameters'!$L$26)</f>
        <v/>
      </c>
      <c r="BA149" s="1" t="str">
        <f>IF(BA126="","",'Cost and Benefit Parameters'!$L$26)</f>
        <v/>
      </c>
      <c r="BB149" s="1" t="str">
        <f>IF(BB126="","",'Cost and Benefit Parameters'!$L$26)</f>
        <v/>
      </c>
      <c r="BC149" s="1" t="str">
        <f>IF(BC126="","",'Cost and Benefit Parameters'!$L$26)</f>
        <v/>
      </c>
      <c r="BD149" s="1" t="str">
        <f>IF(BD126="","",'Cost and Benefit Parameters'!$L$26)</f>
        <v/>
      </c>
      <c r="BE149" s="1" t="str">
        <f>IF(BE126="","",'Cost and Benefit Parameters'!$L$26)</f>
        <v/>
      </c>
      <c r="BF149" s="1" t="str">
        <f>IF(BF126="","",'Cost and Benefit Parameters'!$L$26)</f>
        <v/>
      </c>
      <c r="BG149" s="1" t="str">
        <f>IF(BG126="","",'Cost and Benefit Parameters'!$L$26)</f>
        <v/>
      </c>
      <c r="BH149" s="1" t="str">
        <f>IF(BH126="","",'Cost and Benefit Parameters'!$L$26)</f>
        <v/>
      </c>
      <c r="BI149" s="1" t="str">
        <f>IF(BI126="","",'Cost and Benefit Parameters'!$L$26)</f>
        <v/>
      </c>
      <c r="BJ149" s="1" t="str">
        <f>IF(BJ126="","",'Cost and Benefit Parameters'!$L$26)</f>
        <v/>
      </c>
      <c r="BK149" s="1" t="str">
        <f>IF(BK126="","",'Cost and Benefit Parameters'!$L$26)</f>
        <v/>
      </c>
      <c r="BL149" s="1" t="str">
        <f>IF(BL126="","",'Cost and Benefit Parameters'!$L$26)</f>
        <v/>
      </c>
      <c r="BM149" s="1" t="str">
        <f>IF(BM126="","",'Cost and Benefit Parameters'!$L$26)</f>
        <v/>
      </c>
    </row>
    <row r="150" spans="1:72" x14ac:dyDescent="0.55000000000000004">
      <c r="A150" s="639"/>
      <c r="B150" t="s">
        <v>471</v>
      </c>
      <c r="G150" s="1" t="str">
        <f>IF(G127="","",'Cost and Benefit Parameters'!$L$26)</f>
        <v/>
      </c>
      <c r="H150" s="1" t="str">
        <f>IF(H127="","",'Cost and Benefit Parameters'!$L$26)</f>
        <v/>
      </c>
      <c r="I150" s="1" t="str">
        <f>IF(I127="","",'Cost and Benefit Parameters'!$L$26)</f>
        <v/>
      </c>
      <c r="J150" s="1" t="str">
        <f>IF(J127="","",'Cost and Benefit Parameters'!$L$26)</f>
        <v/>
      </c>
      <c r="K150" s="1">
        <f>Cohort_CF!K149*Mincers!C$38*(1+'Cost and Benefit Parameters'!$C$41)^K$5</f>
        <v>662884.13724729943</v>
      </c>
      <c r="L150" s="1">
        <f>Cohort_CF!L149*Mincers!D$38*(1+'Cost and Benefit Parameters'!$C$41)^L$5</f>
        <v>688598.94710964058</v>
      </c>
      <c r="M150" s="1">
        <f>Cohort_CF!M149*Mincers!E$38*(1+'Cost and Benefit Parameters'!$C$41)^M$5</f>
        <v>714882.23591478379</v>
      </c>
      <c r="N150" s="1">
        <f>Cohort_CF!N149*Mincers!F$38*(1+'Cost and Benefit Parameters'!$C$41)^N$5</f>
        <v>741723.56983034697</v>
      </c>
      <c r="O150" s="1">
        <f>Cohort_CF!O149*Mincers!G$38*(1+'Cost and Benefit Parameters'!$C$41)^O$5</f>
        <v>773817.01320998406</v>
      </c>
      <c r="P150" s="1">
        <f>Cohort_CF!P149*Mincers!H$38*(1+'Cost and Benefit Parameters'!$C$41)^P$5</f>
        <v>801427.27421935461</v>
      </c>
      <c r="Q150" s="1">
        <f>Cohort_CF!Q149*Mincers!I$38*(1+'Cost and Benefit Parameters'!$C$41)^Q$5</f>
        <v>829524.82187318348</v>
      </c>
      <c r="R150" s="1">
        <f>Cohort_CF!R149*Mincers!J$38*(1+'Cost and Benefit Parameters'!$C$41)^R$5</f>
        <v>858092.44232526026</v>
      </c>
      <c r="S150" s="1">
        <f>Cohort_CF!S149*Mincers!K$38*(1+'Cost and Benefit Parameters'!$C$41)^S$5</f>
        <v>887111.46321316157</v>
      </c>
      <c r="T150" s="1">
        <f>Cohort_CF!T149*Mincers!L$38*(1+'Cost and Benefit Parameters'!$C$41)^T$5</f>
        <v>916561.74899960833</v>
      </c>
      <c r="U150" s="1">
        <f>Cohort_CF!U149*Mincers!M$38*(1+'Cost and Benefit Parameters'!$C$41)^U$5</f>
        <v>946421.70061642316</v>
      </c>
      <c r="V150" s="1">
        <f>Cohort_CF!V149*Mincers!N$38*(1+'Cost and Benefit Parameters'!$C$41)^V$5</f>
        <v>976668.25955783238</v>
      </c>
      <c r="W150" s="1">
        <f>Cohort_CF!W149*Mincers!O$38*(1+'Cost and Benefit Parameters'!$C$41)^W$5</f>
        <v>1007276.9165558056</v>
      </c>
      <c r="X150" s="1">
        <f>Cohort_CF!X149*Mincers!P$38*(1+'Cost and Benefit Parameters'!$C$41)^X$5</f>
        <v>1038221.7249549689</v>
      </c>
      <c r="Y150" s="1">
        <f>Cohort_CF!Y149*Mincers!Q$38*(1+'Cost and Benefit Parameters'!$C$41)^Y$5</f>
        <v>1069475.3188883064</v>
      </c>
      <c r="Z150" s="1">
        <f>Cohort_CF!Z149*Mincers!R$38*(1+'Cost and Benefit Parameters'!$C$41)^Z$5</f>
        <v>1101008.9363377301</v>
      </c>
      <c r="AA150" s="1">
        <f>Cohort_CF!AA149*Mincers!S$38*(1+'Cost and Benefit Parameters'!$C$41)^AA$5</f>
        <v>1132792.4471452103</v>
      </c>
      <c r="AB150" s="1">
        <f>Cohort_CF!AB149*Mincers!T$38*(1+'Cost and Benefit Parameters'!$C$41)^AB$5</f>
        <v>1164794.3860212653</v>
      </c>
      <c r="AC150" s="1">
        <f>Cohort_CF!AC149*Mincers!U$38*(1+'Cost and Benefit Parameters'!$C$41)^AC$5</f>
        <v>1196981.9905775336</v>
      </c>
      <c r="AD150" s="1">
        <f>Cohort_CF!AD149*Mincers!V$38*(1+'Cost and Benefit Parameters'!$C$41)^AD$5</f>
        <v>1229321.2443896874</v>
      </c>
      <c r="AE150" s="1">
        <f>Cohort_CF!AE149*Mincers!W$38*(1+'Cost and Benefit Parameters'!$C$41)^AE$5</f>
        <v>1261776.925075602</v>
      </c>
      <c r="AF150" s="1">
        <f>Cohort_CF!AF149*Mincers!X$38*(1+'Cost and Benefit Parameters'!$C$41)^AF$5</f>
        <v>1294312.657352037</v>
      </c>
      <c r="AG150" s="1">
        <f>Cohort_CF!AG149*Mincers!Y$38*(1+'Cost and Benefit Parameters'!$C$41)^AG$5</f>
        <v>1326890.9710107713</v>
      </c>
      <c r="AH150" s="1">
        <f>Cohort_CF!AH149*Mincers!Z$38*(1+'Cost and Benefit Parameters'!$C$41)^AH$5</f>
        <v>1359473.3637327857</v>
      </c>
      <c r="AI150" s="1">
        <f>Cohort_CF!AI149*Mincers!AA$38*(1+'Cost and Benefit Parameters'!$C$41)^AI$5</f>
        <v>1392020.368636311</v>
      </c>
      <c r="AJ150" s="1">
        <f>Cohort_CF!AJ149*Mincers!AB$38*(1+'Cost and Benefit Parameters'!$C$41)^AJ$5</f>
        <v>1424491.6264317271</v>
      </c>
      <c r="AK150" s="1">
        <f>Cohort_CF!AK149*Mincers!AC$38*(1+'Cost and Benefit Parameters'!$C$41)^AK$5</f>
        <v>1456845.9620337619</v>
      </c>
      <c r="AL150" s="1">
        <f>Cohort_CF!AL149*Mincers!AD$38*(1+'Cost and Benefit Parameters'!$C$41)^AL$5</f>
        <v>1489041.4654586313</v>
      </c>
      <c r="AM150" s="1">
        <f>Cohort_CF!AM149*Mincers!AE$38*(1+'Cost and Benefit Parameters'!$C$41)^AM$5</f>
        <v>1521035.576811743</v>
      </c>
      <c r="AN150" s="1">
        <f>Cohort_CF!AN149*Mincers!AF$38*(1+'Cost and Benefit Parameters'!$C$41)^AN$5</f>
        <v>1552785.1751495043</v>
      </c>
      <c r="AO150" s="1">
        <f>Cohort_CF!AO149*Mincers!AG$38*(1+'Cost and Benefit Parameters'!$C$41)^AO$5</f>
        <v>1584246.670977745</v>
      </c>
      <c r="AP150" s="1">
        <f>Cohort_CF!AP149*Mincers!AH$38*(1+'Cost and Benefit Parameters'!$C$41)^AP$5</f>
        <v>1615376.1021284007</v>
      </c>
      <c r="AQ150" s="1">
        <f>Cohort_CF!AQ149*Mincers!AI$38*(1+'Cost and Benefit Parameters'!$C$41)^AQ$5</f>
        <v>1646129.2327365421</v>
      </c>
      <c r="AR150" s="1">
        <f>Cohort_CF!AR149*Mincers!AJ$38*(1+'Cost and Benefit Parameters'!$C$41)^AR$5</f>
        <v>1676461.6550207862</v>
      </c>
      <c r="AS150" s="1">
        <f>Cohort_CF!AS149*Mincers!AK$38*(1+'Cost and Benefit Parameters'!$C$41)^AS$5</f>
        <v>1706328.8935524411</v>
      </c>
      <c r="AT150" s="1">
        <f>Cohort_CF!AT149*Mincers!AL$38*(1+'Cost and Benefit Parameters'!$C$41)^AT$5</f>
        <v>1735686.5116820897</v>
      </c>
      <c r="AU150" s="1">
        <f>Cohort_CF!AU149*Mincers!AM$38*(1+'Cost and Benefit Parameters'!$C$41)^AU$5</f>
        <v>1764490.2197768732</v>
      </c>
      <c r="AV150" s="1">
        <f>Cohort_CF!AV149*Mincers!AN$38*(1+'Cost and Benefit Parameters'!$C$41)^AV$5</f>
        <v>1792695.9849079694</v>
      </c>
      <c r="AW150" s="1">
        <f>Cohort_CF!AW149*Mincers!AO$38*(1+'Cost and Benefit Parameters'!$C$41)^AW$5</f>
        <v>1820260.1416150851</v>
      </c>
      <c r="AX150" s="1">
        <f>Cohort_CF!AX149*Mincers!AP$38*(1+'Cost and Benefit Parameters'!$C$41)^AX$5</f>
        <v>1847139.5033641863</v>
      </c>
      <c r="AY150" s="1" t="str">
        <f>IF(AY127="","",'Cost and Benefit Parameters'!$L$26)</f>
        <v/>
      </c>
      <c r="AZ150" s="1" t="str">
        <f>IF(AZ127="","",'Cost and Benefit Parameters'!$L$26)</f>
        <v/>
      </c>
      <c r="BA150" s="1" t="str">
        <f>IF(BA127="","",'Cost and Benefit Parameters'!$L$26)</f>
        <v/>
      </c>
      <c r="BB150" s="1" t="str">
        <f>IF(BB127="","",'Cost and Benefit Parameters'!$L$26)</f>
        <v/>
      </c>
      <c r="BC150" s="1" t="str">
        <f>IF(BC127="","",'Cost and Benefit Parameters'!$L$26)</f>
        <v/>
      </c>
      <c r="BD150" s="1" t="str">
        <f>IF(BD127="","",'Cost and Benefit Parameters'!$L$26)</f>
        <v/>
      </c>
      <c r="BE150" s="1" t="str">
        <f>IF(BE127="","",'Cost and Benefit Parameters'!$L$26)</f>
        <v/>
      </c>
      <c r="BF150" s="1" t="str">
        <f>IF(BF127="","",'Cost and Benefit Parameters'!$L$26)</f>
        <v/>
      </c>
      <c r="BG150" s="1" t="str">
        <f>IF(BG127="","",'Cost and Benefit Parameters'!$L$26)</f>
        <v/>
      </c>
      <c r="BH150" s="1" t="str">
        <f>IF(BH127="","",'Cost and Benefit Parameters'!$L$26)</f>
        <v/>
      </c>
      <c r="BI150" s="1" t="str">
        <f>IF(BI127="","",'Cost and Benefit Parameters'!$L$26)</f>
        <v/>
      </c>
      <c r="BJ150" s="1" t="str">
        <f>IF(BJ127="","",'Cost and Benefit Parameters'!$L$26)</f>
        <v/>
      </c>
      <c r="BK150" s="1" t="str">
        <f>IF(BK127="","",'Cost and Benefit Parameters'!$L$26)</f>
        <v/>
      </c>
      <c r="BL150" s="1" t="str">
        <f>IF(BL127="","",'Cost and Benefit Parameters'!$L$26)</f>
        <v/>
      </c>
      <c r="BM150" s="1" t="str">
        <f>IF(BM127="","",'Cost and Benefit Parameters'!$L$26)</f>
        <v/>
      </c>
    </row>
    <row r="151" spans="1:72" x14ac:dyDescent="0.55000000000000004">
      <c r="A151" s="639"/>
      <c r="B151" t="s">
        <v>472</v>
      </c>
      <c r="G151" s="1" t="str">
        <f>IF(G128="","",'Cost and Benefit Parameters'!$L$26)</f>
        <v/>
      </c>
      <c r="H151" s="1" t="str">
        <f>IF(H128="","",'Cost and Benefit Parameters'!$L$26)</f>
        <v/>
      </c>
      <c r="I151" s="1" t="str">
        <f>IF(I128="","",'Cost and Benefit Parameters'!$L$26)</f>
        <v/>
      </c>
      <c r="J151" s="1" t="str">
        <f>IF(J128="","",'Cost and Benefit Parameters'!$L$26)</f>
        <v/>
      </c>
      <c r="K151" s="1" t="str">
        <f>IF(K128="","",'Cost and Benefit Parameters'!$L$26)</f>
        <v/>
      </c>
      <c r="L151" s="1">
        <f>Cohort_CF!L150*Mincers!C$38*(1+'Cost and Benefit Parameters'!$C$41)^L$5</f>
        <v>682770.66136471846</v>
      </c>
      <c r="M151" s="1">
        <f>Cohort_CF!M150*Mincers!D$38*(1+'Cost and Benefit Parameters'!$C$41)^M$5</f>
        <v>709256.91552292986</v>
      </c>
      <c r="N151" s="1">
        <f>Cohort_CF!N150*Mincers!E$38*(1+'Cost and Benefit Parameters'!$C$41)^N$5</f>
        <v>736328.70299222716</v>
      </c>
      <c r="O151" s="1">
        <f>Cohort_CF!O150*Mincers!F$38*(1+'Cost and Benefit Parameters'!$C$41)^O$5</f>
        <v>763975.27692525741</v>
      </c>
      <c r="P151" s="1">
        <f>Cohort_CF!P150*Mincers!G$38*(1+'Cost and Benefit Parameters'!$C$41)^P$5</f>
        <v>797031.52360628359</v>
      </c>
      <c r="Q151" s="1">
        <f>Cohort_CF!Q150*Mincers!H$38*(1+'Cost and Benefit Parameters'!$C$41)^Q$5</f>
        <v>825470.09244593536</v>
      </c>
      <c r="R151" s="1">
        <f>Cohort_CF!R150*Mincers!I$38*(1+'Cost and Benefit Parameters'!$C$41)^R$5</f>
        <v>854410.56652937888</v>
      </c>
      <c r="S151" s="1">
        <f>Cohort_CF!S150*Mincers!J$38*(1+'Cost and Benefit Parameters'!$C$41)^S$5</f>
        <v>883835.215595018</v>
      </c>
      <c r="T151" s="1">
        <f>Cohort_CF!T150*Mincers!K$38*(1+'Cost and Benefit Parameters'!$C$41)^T$5</f>
        <v>913724.80710955651</v>
      </c>
      <c r="U151" s="1">
        <f>Cohort_CF!U150*Mincers!L$38*(1+'Cost and Benefit Parameters'!$C$41)^U$5</f>
        <v>944058.60146959662</v>
      </c>
      <c r="V151" s="1">
        <f>Cohort_CF!V150*Mincers!M$38*(1+'Cost and Benefit Parameters'!$C$41)^V$5</f>
        <v>974814.35163491569</v>
      </c>
      <c r="W151" s="1">
        <f>Cohort_CF!W150*Mincers!N$38*(1+'Cost and Benefit Parameters'!$C$41)^W$5</f>
        <v>1005968.3073445673</v>
      </c>
      <c r="X151" s="1">
        <f>Cohort_CF!X150*Mincers!O$38*(1+'Cost and Benefit Parameters'!$C$41)^X$5</f>
        <v>1037495.2240524798</v>
      </c>
      <c r="Y151" s="1">
        <f>Cohort_CF!Y150*Mincers!P$38*(1+'Cost and Benefit Parameters'!$C$41)^Y$5</f>
        <v>1069368.3767036179</v>
      </c>
      <c r="Z151" s="1">
        <f>Cohort_CF!Z150*Mincers!Q$38*(1+'Cost and Benefit Parameters'!$C$41)^Z$5</f>
        <v>1101559.5784549555</v>
      </c>
      <c r="AA151" s="1">
        <f>Cohort_CF!AA150*Mincers!R$38*(1+'Cost and Benefit Parameters'!$C$41)^AA$5</f>
        <v>1134039.2044278621</v>
      </c>
      <c r="AB151" s="1">
        <f>Cohort_CF!AB150*Mincers!S$38*(1+'Cost and Benefit Parameters'!$C$41)^AB$5</f>
        <v>1166776.2205595667</v>
      </c>
      <c r="AC151" s="1">
        <f>Cohort_CF!AC150*Mincers!T$38*(1+'Cost and Benefit Parameters'!$C$41)^AC$5</f>
        <v>1199738.2176019032</v>
      </c>
      <c r="AD151" s="1">
        <f>Cohort_CF!AD150*Mincers!U$38*(1+'Cost and Benefit Parameters'!$C$41)^AD$5</f>
        <v>1232891.4502948592</v>
      </c>
      <c r="AE151" s="1">
        <f>Cohort_CF!AE150*Mincers!V$38*(1+'Cost and Benefit Parameters'!$C$41)^AE$5</f>
        <v>1266200.8817213781</v>
      </c>
      <c r="AF151" s="1">
        <f>Cohort_CF!AF150*Mincers!W$38*(1+'Cost and Benefit Parameters'!$C$41)^AF$5</f>
        <v>1299630.2328278702</v>
      </c>
      <c r="AG151" s="1">
        <f>Cohort_CF!AG150*Mincers!X$38*(1+'Cost and Benefit Parameters'!$C$41)^AG$5</f>
        <v>1333142.037072598</v>
      </c>
      <c r="AH151" s="1">
        <f>Cohort_CF!AH150*Mincers!Y$38*(1+'Cost and Benefit Parameters'!$C$41)^AH$5</f>
        <v>1366697.7001410946</v>
      </c>
      <c r="AI151" s="1">
        <f>Cohort_CF!AI150*Mincers!Z$38*(1+'Cost and Benefit Parameters'!$C$41)^AI$5</f>
        <v>1400257.5646447693</v>
      </c>
      <c r="AJ151" s="1">
        <f>Cohort_CF!AJ150*Mincers!AA$38*(1+'Cost and Benefit Parameters'!$C$41)^AJ$5</f>
        <v>1433780.9796954005</v>
      </c>
      <c r="AK151" s="1">
        <f>Cohort_CF!AK150*Mincers!AB$38*(1+'Cost and Benefit Parameters'!$C$41)^AK$5</f>
        <v>1467226.3752246792</v>
      </c>
      <c r="AL151" s="1">
        <f>Cohort_CF!AL150*Mincers!AC$38*(1+'Cost and Benefit Parameters'!$C$41)^AL$5</f>
        <v>1500551.3408947743</v>
      </c>
      <c r="AM151" s="1">
        <f>Cohort_CF!AM150*Mincers!AD$38*(1+'Cost and Benefit Parameters'!$C$41)^AM$5</f>
        <v>1533712.7094223902</v>
      </c>
      <c r="AN151" s="1">
        <f>Cohort_CF!AN150*Mincers!AE$38*(1+'Cost and Benefit Parameters'!$C$41)^AN$5</f>
        <v>1566666.644116095</v>
      </c>
      <c r="AO151" s="1">
        <f>Cohort_CF!AO150*Mincers!AF$38*(1+'Cost and Benefit Parameters'!$C$41)^AO$5</f>
        <v>1599368.7304039898</v>
      </c>
      <c r="AP151" s="1">
        <f>Cohort_CF!AP150*Mincers!AG$38*(1+'Cost and Benefit Parameters'!$C$41)^AP$5</f>
        <v>1631774.0711070774</v>
      </c>
      <c r="AQ151" s="1">
        <f>Cohort_CF!AQ150*Mincers!AH$38*(1+'Cost and Benefit Parameters'!$C$41)^AQ$5</f>
        <v>1663837.3851922525</v>
      </c>
      <c r="AR151" s="1">
        <f>Cohort_CF!AR150*Mincers!AI$38*(1+'Cost and Benefit Parameters'!$C$41)^AR$5</f>
        <v>1695513.1097186382</v>
      </c>
      <c r="AS151" s="1">
        <f>Cohort_CF!AS150*Mincers!AJ$38*(1+'Cost and Benefit Parameters'!$C$41)^AS$5</f>
        <v>1726755.50467141</v>
      </c>
      <c r="AT151" s="1">
        <f>Cohort_CF!AT150*Mincers!AK$38*(1+'Cost and Benefit Parameters'!$C$41)^AT$5</f>
        <v>1757518.7603590142</v>
      </c>
      <c r="AU151" s="1">
        <f>Cohort_CF!AU150*Mincers!AL$38*(1+'Cost and Benefit Parameters'!$C$41)^AU$5</f>
        <v>1787757.1070325526</v>
      </c>
      <c r="AV151" s="1">
        <f>Cohort_CF!AV150*Mincers!AM$38*(1+'Cost and Benefit Parameters'!$C$41)^AV$5</f>
        <v>1817424.9263701795</v>
      </c>
      <c r="AW151" s="1">
        <f>Cohort_CF!AW150*Mincers!AN$38*(1+'Cost and Benefit Parameters'!$C$41)^AW$5</f>
        <v>1846476.8644552084</v>
      </c>
      <c r="AX151" s="1">
        <f>Cohort_CF!AX150*Mincers!AO$38*(1+'Cost and Benefit Parameters'!$C$41)^AX$5</f>
        <v>1874867.9458635373</v>
      </c>
      <c r="AY151" s="1">
        <f>Cohort_CF!AY150*Mincers!AP$38*(1+'Cost and Benefit Parameters'!$C$41)^AY$5</f>
        <v>1902553.6884651119</v>
      </c>
      <c r="AZ151" s="1" t="str">
        <f>IF(AZ128="","",'Cost and Benefit Parameters'!$L$26)</f>
        <v/>
      </c>
      <c r="BA151" s="1" t="str">
        <f>IF(BA128="","",'Cost and Benefit Parameters'!$L$26)</f>
        <v/>
      </c>
      <c r="BB151" s="1" t="str">
        <f>IF(BB128="","",'Cost and Benefit Parameters'!$L$26)</f>
        <v/>
      </c>
      <c r="BC151" s="1" t="str">
        <f>IF(BC128="","",'Cost and Benefit Parameters'!$L$26)</f>
        <v/>
      </c>
      <c r="BD151" s="1" t="str">
        <f>IF(BD128="","",'Cost and Benefit Parameters'!$L$26)</f>
        <v/>
      </c>
      <c r="BE151" s="1" t="str">
        <f>IF(BE128="","",'Cost and Benefit Parameters'!$L$26)</f>
        <v/>
      </c>
      <c r="BF151" s="1" t="str">
        <f>IF(BF128="","",'Cost and Benefit Parameters'!$L$26)</f>
        <v/>
      </c>
      <c r="BG151" s="1" t="str">
        <f>IF(BG128="","",'Cost and Benefit Parameters'!$L$26)</f>
        <v/>
      </c>
      <c r="BH151" s="1" t="str">
        <f>IF(BH128="","",'Cost and Benefit Parameters'!$L$26)</f>
        <v/>
      </c>
      <c r="BI151" s="1" t="str">
        <f>IF(BI128="","",'Cost and Benefit Parameters'!$L$26)</f>
        <v/>
      </c>
      <c r="BJ151" s="1" t="str">
        <f>IF(BJ128="","",'Cost and Benefit Parameters'!$L$26)</f>
        <v/>
      </c>
      <c r="BK151" s="1" t="str">
        <f>IF(BK128="","",'Cost and Benefit Parameters'!$L$26)</f>
        <v/>
      </c>
      <c r="BL151" s="1" t="str">
        <f>IF(BL128="","",'Cost and Benefit Parameters'!$L$26)</f>
        <v/>
      </c>
      <c r="BM151" s="1" t="str">
        <f>IF(BM128="","",'Cost and Benefit Parameters'!$L$26)</f>
        <v/>
      </c>
    </row>
    <row r="152" spans="1:72" x14ac:dyDescent="0.55000000000000004">
      <c r="A152" s="639"/>
      <c r="B152" t="s">
        <v>473</v>
      </c>
      <c r="G152" s="1" t="str">
        <f>IF(G129="","",'Cost and Benefit Parameters'!$L$26)</f>
        <v/>
      </c>
      <c r="H152" s="1" t="str">
        <f>IF(H129="","",'Cost and Benefit Parameters'!$L$26)</f>
        <v/>
      </c>
      <c r="I152" s="1" t="str">
        <f>IF(I129="","",'Cost and Benefit Parameters'!$L$26)</f>
        <v/>
      </c>
      <c r="J152" s="1" t="str">
        <f>IF(J129="","",'Cost and Benefit Parameters'!$L$26)</f>
        <v/>
      </c>
      <c r="K152" s="1" t="str">
        <f>IF(K129="","",'Cost and Benefit Parameters'!$L$26)</f>
        <v/>
      </c>
      <c r="L152" s="1" t="str">
        <f>IF(L129="","",'Cost and Benefit Parameters'!$L$26)</f>
        <v/>
      </c>
      <c r="M152" s="1">
        <f>Cohort_CF!M151*Mincers!C$38*(1+'Cost and Benefit Parameters'!$C$41)^M$5</f>
        <v>703253.78120566008</v>
      </c>
      <c r="N152" s="1">
        <f>Cohort_CF!N151*Mincers!D$38*(1+'Cost and Benefit Parameters'!$C$41)^N$5</f>
        <v>730534.62298861763</v>
      </c>
      <c r="O152" s="1">
        <f>Cohort_CF!O151*Mincers!E$38*(1+'Cost and Benefit Parameters'!$C$41)^O$5</f>
        <v>758418.564081994</v>
      </c>
      <c r="P152" s="1">
        <f>Cohort_CF!P151*Mincers!F$38*(1+'Cost and Benefit Parameters'!$C$41)^P$5</f>
        <v>786894.53523301508</v>
      </c>
      <c r="Q152" s="1">
        <f>Cohort_CF!Q151*Mincers!G$38*(1+'Cost and Benefit Parameters'!$C$41)^Q$5</f>
        <v>820942.46931447217</v>
      </c>
      <c r="R152" s="1">
        <f>Cohort_CF!R151*Mincers!H$38*(1+'Cost and Benefit Parameters'!$C$41)^R$5</f>
        <v>850234.19521931326</v>
      </c>
      <c r="S152" s="1">
        <f>Cohort_CF!S151*Mincers!I$38*(1+'Cost and Benefit Parameters'!$C$41)^S$5</f>
        <v>880042.88352526014</v>
      </c>
      <c r="T152" s="1">
        <f>Cohort_CF!T151*Mincers!J$38*(1+'Cost and Benefit Parameters'!$C$41)^T$5</f>
        <v>910350.27206286858</v>
      </c>
      <c r="U152" s="1">
        <f>Cohort_CF!U151*Mincers!K$38*(1+'Cost and Benefit Parameters'!$C$41)^U$5</f>
        <v>941136.5513228433</v>
      </c>
      <c r="V152" s="1">
        <f>Cohort_CF!V151*Mincers!L$38*(1+'Cost and Benefit Parameters'!$C$41)^V$5</f>
        <v>972380.35951368441</v>
      </c>
      <c r="W152" s="1">
        <f>Cohort_CF!W151*Mincers!M$38*(1+'Cost and Benefit Parameters'!$C$41)^W$5</f>
        <v>1004058.7821839631</v>
      </c>
      <c r="X152" s="1">
        <f>Cohort_CF!X151*Mincers!N$38*(1+'Cost and Benefit Parameters'!$C$41)^X$5</f>
        <v>1036147.3565649043</v>
      </c>
      <c r="Y152" s="1">
        <f>Cohort_CF!Y151*Mincers!O$38*(1+'Cost and Benefit Parameters'!$C$41)^Y$5</f>
        <v>1068620.0807740542</v>
      </c>
      <c r="Z152" s="1">
        <f>Cohort_CF!Z151*Mincers!P$38*(1+'Cost and Benefit Parameters'!$C$41)^Z$5</f>
        <v>1101449.4280047265</v>
      </c>
      <c r="AA152" s="1">
        <f>Cohort_CF!AA151*Mincers!Q$38*(1+'Cost and Benefit Parameters'!$C$41)^AA$5</f>
        <v>1134606.3658086041</v>
      </c>
      <c r="AB152" s="1">
        <f>Cohort_CF!AB151*Mincers!R$38*(1+'Cost and Benefit Parameters'!$C$41)^AB$5</f>
        <v>1168060.380560698</v>
      </c>
      <c r="AC152" s="1">
        <f>Cohort_CF!AC151*Mincers!S$38*(1+'Cost and Benefit Parameters'!$C$41)^AC$5</f>
        <v>1201779.5071763538</v>
      </c>
      <c r="AD152" s="1">
        <f>Cohort_CF!AD151*Mincers!T$38*(1+'Cost and Benefit Parameters'!$C$41)^AD$5</f>
        <v>1235730.3641299601</v>
      </c>
      <c r="AE152" s="1">
        <f>Cohort_CF!AE151*Mincers!U$38*(1+'Cost and Benefit Parameters'!$C$41)^AE$5</f>
        <v>1269878.193803705</v>
      </c>
      <c r="AF152" s="1">
        <f>Cohort_CF!AF151*Mincers!V$38*(1+'Cost and Benefit Parameters'!$C$41)^AF$5</f>
        <v>1304186.9081730195</v>
      </c>
      <c r="AG152" s="1">
        <f>Cohort_CF!AG151*Mincers!W$38*(1+'Cost and Benefit Parameters'!$C$41)^AG$5</f>
        <v>1338619.139812706</v>
      </c>
      <c r="AH152" s="1">
        <f>Cohort_CF!AH151*Mincers!X$38*(1+'Cost and Benefit Parameters'!$C$41)^AH$5</f>
        <v>1373136.298184776</v>
      </c>
      <c r="AI152" s="1">
        <f>Cohort_CF!AI151*Mincers!Y$38*(1+'Cost and Benefit Parameters'!$C$41)^AI$5</f>
        <v>1407698.6311453271</v>
      </c>
      <c r="AJ152" s="1">
        <f>Cohort_CF!AJ151*Mincers!Z$38*(1+'Cost and Benefit Parameters'!$C$41)^AJ$5</f>
        <v>1442265.2915841122</v>
      </c>
      <c r="AK152" s="1">
        <f>Cohort_CF!AK151*Mincers!AA$38*(1+'Cost and Benefit Parameters'!$C$41)^AK$5</f>
        <v>1476794.4090862626</v>
      </c>
      <c r="AL152" s="1">
        <f>Cohort_CF!AL151*Mincers!AB$38*(1+'Cost and Benefit Parameters'!$C$41)^AL$5</f>
        <v>1511243.1664814192</v>
      </c>
      <c r="AM152" s="1">
        <f>Cohort_CF!AM151*Mincers!AC$38*(1+'Cost and Benefit Parameters'!$C$41)^AM$5</f>
        <v>1545567.8811216177</v>
      </c>
      <c r="AN152" s="1">
        <f>Cohort_CF!AN151*Mincers!AD$38*(1+'Cost and Benefit Parameters'!$C$41)^AN$5</f>
        <v>1579724.0907050618</v>
      </c>
      <c r="AO152" s="1">
        <f>Cohort_CF!AO151*Mincers!AE$38*(1+'Cost and Benefit Parameters'!$C$41)^AO$5</f>
        <v>1613666.6434395781</v>
      </c>
      <c r="AP152" s="1">
        <f>Cohort_CF!AP151*Mincers!AF$38*(1+'Cost and Benefit Parameters'!$C$41)^AP$5</f>
        <v>1647349.7923161094</v>
      </c>
      <c r="AQ152" s="1">
        <f>Cohort_CF!AQ151*Mincers!AG$38*(1+'Cost and Benefit Parameters'!$C$41)^AQ$5</f>
        <v>1680727.2932402894</v>
      </c>
      <c r="AR152" s="1">
        <f>Cohort_CF!AR151*Mincers!AH$38*(1+'Cost and Benefit Parameters'!$C$41)^AR$5</f>
        <v>1713752.50674802</v>
      </c>
      <c r="AS152" s="1">
        <f>Cohort_CF!AS151*Mincers!AI$38*(1+'Cost and Benefit Parameters'!$C$41)^AS$5</f>
        <v>1746378.5030101978</v>
      </c>
      <c r="AT152" s="1">
        <f>Cohort_CF!AT151*Mincers!AJ$38*(1+'Cost and Benefit Parameters'!$C$41)^AT$5</f>
        <v>1778558.1698115519</v>
      </c>
      <c r="AU152" s="1">
        <f>Cohort_CF!AU151*Mincers!AK$38*(1+'Cost and Benefit Parameters'!$C$41)^AU$5</f>
        <v>1810244.3231697846</v>
      </c>
      <c r="AV152" s="1">
        <f>Cohort_CF!AV151*Mincers!AL$38*(1+'Cost and Benefit Parameters'!$C$41)^AV$5</f>
        <v>1841389.8202435293</v>
      </c>
      <c r="AW152" s="1">
        <f>Cohort_CF!AW151*Mincers!AM$38*(1+'Cost and Benefit Parameters'!$C$41)^AW$5</f>
        <v>1871947.6741612847</v>
      </c>
      <c r="AX152" s="1">
        <f>Cohort_CF!AX151*Mincers!AN$38*(1+'Cost and Benefit Parameters'!$C$41)^AX$5</f>
        <v>1901871.1703888644</v>
      </c>
      <c r="AY152" s="1">
        <f>Cohort_CF!AY151*Mincers!AO$38*(1+'Cost and Benefit Parameters'!$C$41)^AY$5</f>
        <v>1931113.9842394434</v>
      </c>
      <c r="AZ152" s="1">
        <f>Cohort_CF!AZ151*Mincers!AP$38*(1+'Cost and Benefit Parameters'!$C$41)^AZ$5</f>
        <v>1959630.2991190653</v>
      </c>
      <c r="BA152" s="1" t="str">
        <f>IF(BA129="","",'Cost and Benefit Parameters'!$L$26)</f>
        <v/>
      </c>
      <c r="BB152" s="1" t="str">
        <f>IF(BB129="","",'Cost and Benefit Parameters'!$L$26)</f>
        <v/>
      </c>
      <c r="BC152" s="1" t="str">
        <f>IF(BC129="","",'Cost and Benefit Parameters'!$L$26)</f>
        <v/>
      </c>
      <c r="BD152" s="1" t="str">
        <f>IF(BD129="","",'Cost and Benefit Parameters'!$L$26)</f>
        <v/>
      </c>
      <c r="BE152" s="1" t="str">
        <f>IF(BE129="","",'Cost and Benefit Parameters'!$L$26)</f>
        <v/>
      </c>
      <c r="BF152" s="1" t="str">
        <f>IF(BF129="","",'Cost and Benefit Parameters'!$L$26)</f>
        <v/>
      </c>
      <c r="BG152" s="1" t="str">
        <f>IF(BG129="","",'Cost and Benefit Parameters'!$L$26)</f>
        <v/>
      </c>
      <c r="BH152" s="1" t="str">
        <f>IF(BH129="","",'Cost and Benefit Parameters'!$L$26)</f>
        <v/>
      </c>
      <c r="BI152" s="1" t="str">
        <f>IF(BI129="","",'Cost and Benefit Parameters'!$L$26)</f>
        <v/>
      </c>
      <c r="BJ152" s="1" t="str">
        <f>IF(BJ129="","",'Cost and Benefit Parameters'!$L$26)</f>
        <v/>
      </c>
      <c r="BK152" s="1" t="str">
        <f>IF(BK129="","",'Cost and Benefit Parameters'!$L$26)</f>
        <v/>
      </c>
      <c r="BL152" s="1" t="str">
        <f>IF(BL129="","",'Cost and Benefit Parameters'!$L$26)</f>
        <v/>
      </c>
      <c r="BM152" s="1" t="str">
        <f>IF(BM129="","",'Cost and Benefit Parameters'!$L$26)</f>
        <v/>
      </c>
    </row>
    <row r="153" spans="1:72" x14ac:dyDescent="0.55000000000000004">
      <c r="A153" s="639"/>
      <c r="B153" t="s">
        <v>474</v>
      </c>
      <c r="G153" s="1" t="str">
        <f>IF(G130="","",'Cost and Benefit Parameters'!$L$26)</f>
        <v/>
      </c>
      <c r="H153" s="1" t="str">
        <f>IF(H130="","",'Cost and Benefit Parameters'!$L$26)</f>
        <v/>
      </c>
      <c r="I153" s="1" t="str">
        <f>IF(I130="","",'Cost and Benefit Parameters'!$L$26)</f>
        <v/>
      </c>
      <c r="J153" s="1" t="str">
        <f>IF(J130="","",'Cost and Benefit Parameters'!$L$26)</f>
        <v/>
      </c>
      <c r="K153" s="1" t="str">
        <f>IF(K130="","",'Cost and Benefit Parameters'!$L$26)</f>
        <v/>
      </c>
      <c r="L153" s="1" t="str">
        <f>IF(L130="","",'Cost and Benefit Parameters'!$L$26)</f>
        <v/>
      </c>
      <c r="M153" s="1" t="str">
        <f>IF(M130="","",'Cost and Benefit Parameters'!$L$26)</f>
        <v/>
      </c>
      <c r="N153" s="1">
        <f>Cohort_CF!N152*Mincers!C$38*(1+'Cost and Benefit Parameters'!$C$41)^N$5</f>
        <v>724351.39464182977</v>
      </c>
      <c r="O153" s="1">
        <f>Cohort_CF!O152*Mincers!D$38*(1+'Cost and Benefit Parameters'!$C$41)^O$5</f>
        <v>752450.66167827626</v>
      </c>
      <c r="P153" s="1">
        <f>Cohort_CF!P152*Mincers!E$38*(1+'Cost and Benefit Parameters'!$C$41)^P$5</f>
        <v>781171.12100445386</v>
      </c>
      <c r="Q153" s="1">
        <f>Cohort_CF!Q152*Mincers!F$38*(1+'Cost and Benefit Parameters'!$C$41)^Q$5</f>
        <v>810501.37129000551</v>
      </c>
      <c r="R153" s="1">
        <f>Cohort_CF!R152*Mincers!G$38*(1+'Cost and Benefit Parameters'!$C$41)^R$5</f>
        <v>845570.74339390616</v>
      </c>
      <c r="S153" s="1">
        <f>Cohort_CF!S152*Mincers!H$38*(1+'Cost and Benefit Parameters'!$C$41)^S$5</f>
        <v>875741.22107589256</v>
      </c>
      <c r="T153" s="1">
        <f>Cohort_CF!T152*Mincers!I$38*(1+'Cost and Benefit Parameters'!$C$41)^T$5</f>
        <v>906444.17003101809</v>
      </c>
      <c r="U153" s="1">
        <f>Cohort_CF!U152*Mincers!J$38*(1+'Cost and Benefit Parameters'!$C$41)^U$5</f>
        <v>937660.78022475471</v>
      </c>
      <c r="V153" s="1">
        <f>Cohort_CF!V152*Mincers!K$38*(1+'Cost and Benefit Parameters'!$C$41)^V$5</f>
        <v>969370.64786252845</v>
      </c>
      <c r="W153" s="1">
        <f>Cohort_CF!W152*Mincers!L$38*(1+'Cost and Benefit Parameters'!$C$41)^W$5</f>
        <v>1001551.7702990948</v>
      </c>
      <c r="X153" s="1">
        <f>Cohort_CF!X152*Mincers!M$38*(1+'Cost and Benefit Parameters'!$C$41)^X$5</f>
        <v>1034180.5456494821</v>
      </c>
      <c r="Y153" s="1">
        <f>Cohort_CF!Y152*Mincers!N$38*(1+'Cost and Benefit Parameters'!$C$41)^Y$5</f>
        <v>1067231.7772618514</v>
      </c>
      <c r="Z153" s="1">
        <f>Cohort_CF!Z152*Mincers!O$38*(1+'Cost and Benefit Parameters'!$C$41)^Z$5</f>
        <v>1100678.6831972757</v>
      </c>
      <c r="AA153" s="1">
        <f>Cohort_CF!AA152*Mincers!P$38*(1+'Cost and Benefit Parameters'!$C$41)^AA$5</f>
        <v>1134492.910844868</v>
      </c>
      <c r="AB153" s="1">
        <f>Cohort_CF!AB152*Mincers!Q$38*(1+'Cost and Benefit Parameters'!$C$41)^AB$5</f>
        <v>1168644.5567828622</v>
      </c>
      <c r="AC153" s="1">
        <f>Cohort_CF!AC152*Mincers!R$38*(1+'Cost and Benefit Parameters'!$C$41)^AC$5</f>
        <v>1203102.1919775191</v>
      </c>
      <c r="AD153" s="1">
        <f>Cohort_CF!AD152*Mincers!S$38*(1+'Cost and Benefit Parameters'!$C$41)^AD$5</f>
        <v>1237832.8923916444</v>
      </c>
      <c r="AE153" s="1">
        <f>Cohort_CF!AE152*Mincers!T$38*(1+'Cost and Benefit Parameters'!$C$41)^AE$5</f>
        <v>1272802.275053859</v>
      </c>
      <c r="AF153" s="1">
        <f>Cohort_CF!AF152*Mincers!U$38*(1+'Cost and Benefit Parameters'!$C$41)^AF$5</f>
        <v>1307974.5396178165</v>
      </c>
      <c r="AG153" s="1">
        <f>Cohort_CF!AG152*Mincers!V$38*(1+'Cost and Benefit Parameters'!$C$41)^AG$5</f>
        <v>1343312.5154182101</v>
      </c>
      <c r="AH153" s="1">
        <f>Cohort_CF!AH152*Mincers!W$38*(1+'Cost and Benefit Parameters'!$C$41)^AH$5</f>
        <v>1378777.7140070873</v>
      </c>
      <c r="AI153" s="1">
        <f>Cohort_CF!AI152*Mincers!X$38*(1+'Cost and Benefit Parameters'!$C$41)^AI$5</f>
        <v>1414330.3871303191</v>
      </c>
      <c r="AJ153" s="1">
        <f>Cohort_CF!AJ152*Mincers!Y$38*(1+'Cost and Benefit Parameters'!$C$41)^AJ$5</f>
        <v>1449929.5900796871</v>
      </c>
      <c r="AK153" s="1">
        <f>Cohort_CF!AK152*Mincers!Z$38*(1+'Cost and Benefit Parameters'!$C$41)^AK$5</f>
        <v>1485533.2503316358</v>
      </c>
      <c r="AL153" s="1">
        <f>Cohort_CF!AL152*Mincers!AA$38*(1+'Cost and Benefit Parameters'!$C$41)^AL$5</f>
        <v>1521098.2413588502</v>
      </c>
      <c r="AM153" s="1">
        <f>Cohort_CF!AM152*Mincers!AB$38*(1+'Cost and Benefit Parameters'!$C$41)^AM$5</f>
        <v>1556580.461475862</v>
      </c>
      <c r="AN153" s="1">
        <f>Cohort_CF!AN152*Mincers!AC$38*(1+'Cost and Benefit Parameters'!$C$41)^AN$5</f>
        <v>1591934.9175552658</v>
      </c>
      <c r="AO153" s="1">
        <f>Cohort_CF!AO152*Mincers!AD$38*(1+'Cost and Benefit Parameters'!$C$41)^AO$5</f>
        <v>1627115.8134262138</v>
      </c>
      <c r="AP153" s="1">
        <f>Cohort_CF!AP152*Mincers!AE$38*(1+'Cost and Benefit Parameters'!$C$41)^AP$5</f>
        <v>1662076.6427427654</v>
      </c>
      <c r="AQ153" s="1">
        <f>Cohort_CF!AQ152*Mincers!AF$38*(1+'Cost and Benefit Parameters'!$C$41)^AQ$5</f>
        <v>1696770.2860855923</v>
      </c>
      <c r="AR153" s="1">
        <f>Cohort_CF!AR152*Mincers!AG$38*(1+'Cost and Benefit Parameters'!$C$41)^AR$5</f>
        <v>1731149.112037498</v>
      </c>
      <c r="AS153" s="1">
        <f>Cohort_CF!AS152*Mincers!AH$38*(1+'Cost and Benefit Parameters'!$C$41)^AS$5</f>
        <v>1765165.0819504608</v>
      </c>
      <c r="AT153" s="1">
        <f>Cohort_CF!AT152*Mincers!AI$38*(1+'Cost and Benefit Parameters'!$C$41)^AT$5</f>
        <v>1798769.8581005032</v>
      </c>
      <c r="AU153" s="1">
        <f>Cohort_CF!AU152*Mincers!AJ$38*(1+'Cost and Benefit Parameters'!$C$41)^AU$5</f>
        <v>1831914.9149058987</v>
      </c>
      <c r="AV153" s="1">
        <f>Cohort_CF!AV152*Mincers!AK$38*(1+'Cost and Benefit Parameters'!$C$41)^AV$5</f>
        <v>1864551.6528648783</v>
      </c>
      <c r="AW153" s="1">
        <f>Cohort_CF!AW152*Mincers!AL$38*(1+'Cost and Benefit Parameters'!$C$41)^AW$5</f>
        <v>1896631.5148508351</v>
      </c>
      <c r="AX153" s="1">
        <f>Cohort_CF!AX152*Mincers!AM$38*(1+'Cost and Benefit Parameters'!$C$41)^AX$5</f>
        <v>1928106.1043861231</v>
      </c>
      <c r="AY153" s="1">
        <f>Cohort_CF!AY152*Mincers!AN$38*(1+'Cost and Benefit Parameters'!$C$41)^AY$5</f>
        <v>1958927.3055005304</v>
      </c>
      <c r="AZ153" s="1">
        <f>Cohort_CF!AZ152*Mincers!AO$38*(1+'Cost and Benefit Parameters'!$C$41)^AZ$5</f>
        <v>1989047.4037666267</v>
      </c>
      <c r="BA153" s="1">
        <f>Cohort_CF!BA152*Mincers!AP$38*(1+'Cost and Benefit Parameters'!$C$41)^BA$5</f>
        <v>2018419.2080926374</v>
      </c>
      <c r="BB153" s="1" t="str">
        <f>IF(BB130="","",'Cost and Benefit Parameters'!$L$26)</f>
        <v/>
      </c>
      <c r="BC153" s="1" t="str">
        <f>IF(BC130="","",'Cost and Benefit Parameters'!$L$26)</f>
        <v/>
      </c>
      <c r="BD153" s="1" t="str">
        <f>IF(BD130="","",'Cost and Benefit Parameters'!$L$26)</f>
        <v/>
      </c>
      <c r="BE153" s="1" t="str">
        <f>IF(BE130="","",'Cost and Benefit Parameters'!$L$26)</f>
        <v/>
      </c>
      <c r="BF153" s="1" t="str">
        <f>IF(BF130="","",'Cost and Benefit Parameters'!$L$26)</f>
        <v/>
      </c>
      <c r="BG153" s="1" t="str">
        <f>IF(BG130="","",'Cost and Benefit Parameters'!$L$26)</f>
        <v/>
      </c>
      <c r="BH153" s="1" t="str">
        <f>IF(BH130="","",'Cost and Benefit Parameters'!$L$26)</f>
        <v/>
      </c>
      <c r="BI153" s="1" t="str">
        <f>IF(BI130="","",'Cost and Benefit Parameters'!$L$26)</f>
        <v/>
      </c>
      <c r="BJ153" s="1" t="str">
        <f>IF(BJ130="","",'Cost and Benefit Parameters'!$L$26)</f>
        <v/>
      </c>
      <c r="BK153" s="1" t="str">
        <f>IF(BK130="","",'Cost and Benefit Parameters'!$L$26)</f>
        <v/>
      </c>
      <c r="BL153" s="1" t="str">
        <f>IF(BL130="","",'Cost and Benefit Parameters'!$L$26)</f>
        <v/>
      </c>
      <c r="BM153" s="1" t="str">
        <f>IF(BM130="","",'Cost and Benefit Parameters'!$L$26)</f>
        <v/>
      </c>
    </row>
    <row r="154" spans="1:72" x14ac:dyDescent="0.55000000000000004">
      <c r="A154" s="639"/>
      <c r="B154" t="s">
        <v>475</v>
      </c>
      <c r="G154" s="1" t="str">
        <f>IF(G131="","",'Cost and Benefit Parameters'!$L$26)</f>
        <v/>
      </c>
      <c r="H154" s="1" t="str">
        <f>IF(H131="","",'Cost and Benefit Parameters'!$L$26)</f>
        <v/>
      </c>
      <c r="I154" s="1" t="str">
        <f>IF(I131="","",'Cost and Benefit Parameters'!$L$26)</f>
        <v/>
      </c>
      <c r="J154" s="1" t="str">
        <f>IF(J131="","",'Cost and Benefit Parameters'!$L$26)</f>
        <v/>
      </c>
      <c r="K154" s="1" t="str">
        <f>IF(K131="","",'Cost and Benefit Parameters'!$L$26)</f>
        <v/>
      </c>
      <c r="L154" s="1" t="str">
        <f>IF(L131="","",'Cost and Benefit Parameters'!$L$26)</f>
        <v/>
      </c>
      <c r="M154" s="1" t="str">
        <f>IF(M131="","",'Cost and Benefit Parameters'!$L$26)</f>
        <v/>
      </c>
      <c r="N154" s="1" t="str">
        <f>IF(N131="","",'Cost and Benefit Parameters'!$L$26)</f>
        <v/>
      </c>
      <c r="O154" s="1">
        <f>Cohort_CF!O153*Mincers!C$38*(1+'Cost and Benefit Parameters'!$C$41)^O$5</f>
        <v>746081.93648108467</v>
      </c>
      <c r="P154" s="1">
        <f>Cohort_CF!P153*Mincers!D$38*(1+'Cost and Benefit Parameters'!$C$41)^P$5</f>
        <v>775024.1815286245</v>
      </c>
      <c r="Q154" s="1">
        <f>Cohort_CF!Q153*Mincers!E$38*(1+'Cost and Benefit Parameters'!$C$41)^Q$5</f>
        <v>804606.25463458744</v>
      </c>
      <c r="R154" s="1">
        <f>Cohort_CF!R153*Mincers!F$38*(1+'Cost and Benefit Parameters'!$C$41)^R$5</f>
        <v>834816.4124287056</v>
      </c>
      <c r="S154" s="1">
        <f>Cohort_CF!S153*Mincers!G$38*(1+'Cost and Benefit Parameters'!$C$41)^S$5</f>
        <v>870937.86569572333</v>
      </c>
      <c r="T154" s="1">
        <f>Cohort_CF!T153*Mincers!H$38*(1+'Cost and Benefit Parameters'!$C$41)^T$5</f>
        <v>902013.45770816947</v>
      </c>
      <c r="U154" s="1">
        <f>Cohort_CF!U153*Mincers!I$38*(1+'Cost and Benefit Parameters'!$C$41)^U$5</f>
        <v>933637.49513194861</v>
      </c>
      <c r="V154" s="1">
        <f>Cohort_CF!V153*Mincers!J$38*(1+'Cost and Benefit Parameters'!$C$41)^V$5</f>
        <v>965790.60363149724</v>
      </c>
      <c r="W154" s="1">
        <f>Cohort_CF!W153*Mincers!K$38*(1+'Cost and Benefit Parameters'!$C$41)^W$5</f>
        <v>998451.76729840424</v>
      </c>
      <c r="X154" s="1">
        <f>Cohort_CF!X153*Mincers!L$38*(1+'Cost and Benefit Parameters'!$C$41)^X$5</f>
        <v>1031598.3234080677</v>
      </c>
      <c r="Y154" s="1">
        <f>Cohort_CF!Y153*Mincers!M$38*(1+'Cost and Benefit Parameters'!$C$41)^Y$5</f>
        <v>1065205.9620189664</v>
      </c>
      <c r="Z154" s="1">
        <f>Cohort_CF!Z153*Mincers!N$38*(1+'Cost and Benefit Parameters'!$C$41)^Z$5</f>
        <v>1099248.7305797071</v>
      </c>
      <c r="AA154" s="1">
        <f>Cohort_CF!AA153*Mincers!O$38*(1+'Cost and Benefit Parameters'!$C$41)^AA$5</f>
        <v>1133699.0436931939</v>
      </c>
      <c r="AB154" s="1">
        <f>Cohort_CF!AB153*Mincers!P$38*(1+'Cost and Benefit Parameters'!$C$41)^AB$5</f>
        <v>1168527.6981702142</v>
      </c>
      <c r="AC154" s="1">
        <f>Cohort_CF!AC153*Mincers!Q$38*(1+'Cost and Benefit Parameters'!$C$41)^AC$5</f>
        <v>1203703.8934863482</v>
      </c>
      <c r="AD154" s="1">
        <f>Cohort_CF!AD153*Mincers!R$38*(1+'Cost and Benefit Parameters'!$C$41)^AD$5</f>
        <v>1239195.2577368442</v>
      </c>
      <c r="AE154" s="1">
        <f>Cohort_CF!AE153*Mincers!S$38*(1+'Cost and Benefit Parameters'!$C$41)^AE$5</f>
        <v>1274967.8791633935</v>
      </c>
      <c r="AF154" s="1">
        <f>Cohort_CF!AF153*Mincers!T$38*(1+'Cost and Benefit Parameters'!$C$41)^AF$5</f>
        <v>1310986.3433054748</v>
      </c>
      <c r="AG154" s="1">
        <f>Cohort_CF!AG153*Mincers!U$38*(1+'Cost and Benefit Parameters'!$C$41)^AG$5</f>
        <v>1347213.7758063509</v>
      </c>
      <c r="AH154" s="1">
        <f>Cohort_CF!AH153*Mincers!V$38*(1+'Cost and Benefit Parameters'!$C$41)^AH$5</f>
        <v>1383611.8908807563</v>
      </c>
      <c r="AI154" s="1">
        <f>Cohort_CF!AI153*Mincers!W$38*(1+'Cost and Benefit Parameters'!$C$41)^AI$5</f>
        <v>1420141.0454272998</v>
      </c>
      <c r="AJ154" s="1">
        <f>Cohort_CF!AJ153*Mincers!X$38*(1+'Cost and Benefit Parameters'!$C$41)^AJ$5</f>
        <v>1456760.2987442287</v>
      </c>
      <c r="AK154" s="1">
        <f>Cohort_CF!AK153*Mincers!Y$38*(1+'Cost and Benefit Parameters'!$C$41)^AK$5</f>
        <v>1493427.4777820779</v>
      </c>
      <c r="AL154" s="1">
        <f>Cohort_CF!AL153*Mincers!Z$38*(1+'Cost and Benefit Parameters'!$C$41)^AL$5</f>
        <v>1530099.2478415847</v>
      </c>
      <c r="AM154" s="1">
        <f>Cohort_CF!AM153*Mincers!AA$38*(1+'Cost and Benefit Parameters'!$C$41)^AM$5</f>
        <v>1566731.1885996158</v>
      </c>
      <c r="AN154" s="1">
        <f>Cohort_CF!AN153*Mincers!AB$38*(1+'Cost and Benefit Parameters'!$C$41)^AN$5</f>
        <v>1603277.8753201375</v>
      </c>
      <c r="AO154" s="1">
        <f>Cohort_CF!AO153*Mincers!AC$38*(1+'Cost and Benefit Parameters'!$C$41)^AO$5</f>
        <v>1639692.9650819241</v>
      </c>
      <c r="AP154" s="1">
        <f>Cohort_CF!AP153*Mincers!AD$38*(1+'Cost and Benefit Parameters'!$C$41)^AP$5</f>
        <v>1675929.2878290003</v>
      </c>
      <c r="AQ154" s="1">
        <f>Cohort_CF!AQ153*Mincers!AE$38*(1+'Cost and Benefit Parameters'!$C$41)^AQ$5</f>
        <v>1711938.942025048</v>
      </c>
      <c r="AR154" s="1">
        <f>Cohort_CF!AR153*Mincers!AF$38*(1+'Cost and Benefit Parameters'!$C$41)^AR$5</f>
        <v>1747673.3946681602</v>
      </c>
      <c r="AS154" s="1">
        <f>Cohort_CF!AS153*Mincers!AG$38*(1+'Cost and Benefit Parameters'!$C$41)^AS$5</f>
        <v>1783083.5853986233</v>
      </c>
      <c r="AT154" s="1">
        <f>Cohort_CF!AT153*Mincers!AH$38*(1+'Cost and Benefit Parameters'!$C$41)^AT$5</f>
        <v>1818120.0344089742</v>
      </c>
      <c r="AU154" s="1">
        <f>Cohort_CF!AU153*Mincers!AI$38*(1+'Cost and Benefit Parameters'!$C$41)^AU$5</f>
        <v>1852732.9538435186</v>
      </c>
      <c r="AV154" s="1">
        <f>Cohort_CF!AV153*Mincers!AJ$38*(1+'Cost and Benefit Parameters'!$C$41)^AV$5</f>
        <v>1886872.3623530758</v>
      </c>
      <c r="AW154" s="1">
        <f>Cohort_CF!AW153*Mincers!AK$38*(1+'Cost and Benefit Parameters'!$C$41)^AW$5</f>
        <v>1920488.2024508247</v>
      </c>
      <c r="AX154" s="1">
        <f>Cohort_CF!AX153*Mincers!AL$38*(1+'Cost and Benefit Parameters'!$C$41)^AX$5</f>
        <v>1953530.4602963598</v>
      </c>
      <c r="AY154" s="1">
        <f>Cohort_CF!AY153*Mincers!AM$38*(1+'Cost and Benefit Parameters'!$C$41)^AY$5</f>
        <v>1985949.2875177069</v>
      </c>
      <c r="AZ154" s="1">
        <f>Cohort_CF!AZ153*Mincers!AN$38*(1+'Cost and Benefit Parameters'!$C$41)^AZ$5</f>
        <v>2017695.1246655462</v>
      </c>
      <c r="BA154" s="1">
        <f>Cohort_CF!BA153*Mincers!AO$38*(1+'Cost and Benefit Parameters'!$C$41)^BA$5</f>
        <v>2048718.8258796257</v>
      </c>
      <c r="BB154" s="1">
        <f>Cohort_CF!BB153*Mincers!AP$38*(1+'Cost and Benefit Parameters'!$C$41)^BB$5</f>
        <v>2078971.7843354163</v>
      </c>
      <c r="BC154" s="1" t="str">
        <f>IF(BC131="","",'Cost and Benefit Parameters'!$L$26)</f>
        <v/>
      </c>
      <c r="BD154" s="1" t="str">
        <f>IF(BD131="","",'Cost and Benefit Parameters'!$L$26)</f>
        <v/>
      </c>
      <c r="BE154" s="1" t="str">
        <f>IF(BE131="","",'Cost and Benefit Parameters'!$L$26)</f>
        <v/>
      </c>
      <c r="BF154" s="1" t="str">
        <f>IF(BF131="","",'Cost and Benefit Parameters'!$L$26)</f>
        <v/>
      </c>
      <c r="BG154" s="1" t="str">
        <f>IF(BG131="","",'Cost and Benefit Parameters'!$L$26)</f>
        <v/>
      </c>
      <c r="BH154" s="1" t="str">
        <f>IF(BH131="","",'Cost and Benefit Parameters'!$L$26)</f>
        <v/>
      </c>
      <c r="BI154" s="1" t="str">
        <f>IF(BI131="","",'Cost and Benefit Parameters'!$L$26)</f>
        <v/>
      </c>
      <c r="BJ154" s="1" t="str">
        <f>IF(BJ131="","",'Cost and Benefit Parameters'!$L$26)</f>
        <v/>
      </c>
      <c r="BK154" s="1" t="str">
        <f>IF(BK131="","",'Cost and Benefit Parameters'!$L$26)</f>
        <v/>
      </c>
      <c r="BL154" s="1" t="str">
        <f>IF(BL131="","",'Cost and Benefit Parameters'!$L$26)</f>
        <v/>
      </c>
      <c r="BM154" s="1" t="str">
        <f>IF(BM131="","",'Cost and Benefit Parameters'!$L$26)</f>
        <v/>
      </c>
    </row>
    <row r="155" spans="1:72" x14ac:dyDescent="0.55000000000000004">
      <c r="A155" s="639"/>
      <c r="B155" t="s">
        <v>476</v>
      </c>
      <c r="G155" s="1" t="str">
        <f>IF(G132="","",'Cost and Benefit Parameters'!$L$26)</f>
        <v/>
      </c>
      <c r="H155" s="1" t="str">
        <f>IF(H132="","",'Cost and Benefit Parameters'!$L$26)</f>
        <v/>
      </c>
      <c r="I155" s="1" t="str">
        <f>IF(I132="","",'Cost and Benefit Parameters'!$L$26)</f>
        <v/>
      </c>
      <c r="J155" s="1" t="str">
        <f>IF(J132="","",'Cost and Benefit Parameters'!$L$26)</f>
        <v/>
      </c>
      <c r="K155" s="1" t="str">
        <f>IF(K132="","",'Cost and Benefit Parameters'!$L$26)</f>
        <v/>
      </c>
      <c r="L155" s="1" t="str">
        <f>IF(L132="","",'Cost and Benefit Parameters'!$L$26)</f>
        <v/>
      </c>
      <c r="M155" s="1" t="str">
        <f>IF(M132="","",'Cost and Benefit Parameters'!$L$26)</f>
        <v/>
      </c>
      <c r="N155" s="1" t="str">
        <f>IF(N132="","",'Cost and Benefit Parameters'!$L$26)</f>
        <v/>
      </c>
      <c r="O155" s="1" t="str">
        <f>IF(O132="","",'Cost and Benefit Parameters'!$L$26)</f>
        <v/>
      </c>
      <c r="P155" s="1">
        <f>Cohort_CF!P154*Mincers!C$38*(1+'Cost and Benefit Parameters'!$C$41)^P$5</f>
        <v>768464.39457551728</v>
      </c>
      <c r="Q155" s="1">
        <f>Cohort_CF!Q154*Mincers!D$38*(1+'Cost and Benefit Parameters'!$C$41)^Q$5</f>
        <v>798274.90697448328</v>
      </c>
      <c r="R155" s="1">
        <f>Cohort_CF!R154*Mincers!E$38*(1+'Cost and Benefit Parameters'!$C$41)^R$5</f>
        <v>828744.44227362494</v>
      </c>
      <c r="S155" s="1">
        <f>Cohort_CF!S154*Mincers!F$38*(1+'Cost and Benefit Parameters'!$C$41)^S$5</f>
        <v>859860.90480156674</v>
      </c>
      <c r="T155" s="1">
        <f>Cohort_CF!T154*Mincers!G$38*(1+'Cost and Benefit Parameters'!$C$41)^T$5</f>
        <v>897066.00166659511</v>
      </c>
      <c r="U155" s="1">
        <f>Cohort_CF!U154*Mincers!H$38*(1+'Cost and Benefit Parameters'!$C$41)^U$5</f>
        <v>929073.86143941467</v>
      </c>
      <c r="V155" s="1">
        <f>Cohort_CF!V154*Mincers!I$38*(1+'Cost and Benefit Parameters'!$C$41)^V$5</f>
        <v>961646.61998590699</v>
      </c>
      <c r="W155" s="1">
        <f>Cohort_CF!W154*Mincers!J$38*(1+'Cost and Benefit Parameters'!$C$41)^W$5</f>
        <v>994764.32174044207</v>
      </c>
      <c r="X155" s="1">
        <f>Cohort_CF!X154*Mincers!K$38*(1+'Cost and Benefit Parameters'!$C$41)^X$5</f>
        <v>1028405.3203173564</v>
      </c>
      <c r="Y155" s="1">
        <f>Cohort_CF!Y154*Mincers!L$38*(1+'Cost and Benefit Parameters'!$C$41)^Y$5</f>
        <v>1062546.2731103098</v>
      </c>
      <c r="Z155" s="1">
        <f>Cohort_CF!Z154*Mincers!M$38*(1+'Cost and Benefit Parameters'!$C$41)^Z$5</f>
        <v>1097162.1408795353</v>
      </c>
      <c r="AA155" s="1">
        <f>Cohort_CF!AA154*Mincers!N$38*(1+'Cost and Benefit Parameters'!$C$41)^AA$5</f>
        <v>1132226.1924970981</v>
      </c>
      <c r="AB155" s="1">
        <f>Cohort_CF!AB154*Mincers!O$38*(1+'Cost and Benefit Parameters'!$C$41)^AB$5</f>
        <v>1167710.0150039899</v>
      </c>
      <c r="AC155" s="1">
        <f>Cohort_CF!AC154*Mincers!P$38*(1+'Cost and Benefit Parameters'!$C$41)^AC$5</f>
        <v>1203583.5291153206</v>
      </c>
      <c r="AD155" s="1">
        <f>Cohort_CF!AD154*Mincers!Q$38*(1+'Cost and Benefit Parameters'!$C$41)^AD$5</f>
        <v>1239815.0102909384</v>
      </c>
      <c r="AE155" s="1">
        <f>Cohort_CF!AE154*Mincers!R$38*(1+'Cost and Benefit Parameters'!$C$41)^AE$5</f>
        <v>1276371.1154689498</v>
      </c>
      <c r="AF155" s="1">
        <f>Cohort_CF!AF154*Mincers!S$38*(1+'Cost and Benefit Parameters'!$C$41)^AF$5</f>
        <v>1313216.9155382956</v>
      </c>
      <c r="AG155" s="1">
        <f>Cohort_CF!AG154*Mincers!T$38*(1+'Cost and Benefit Parameters'!$C$41)^AG$5</f>
        <v>1350315.933604639</v>
      </c>
      <c r="AH155" s="1">
        <f>Cohort_CF!AH154*Mincers!U$38*(1+'Cost and Benefit Parameters'!$C$41)^AH$5</f>
        <v>1387630.1890805413</v>
      </c>
      <c r="AI155" s="1">
        <f>Cohort_CF!AI154*Mincers!V$38*(1+'Cost and Benefit Parameters'!$C$41)^AI$5</f>
        <v>1425120.247607179</v>
      </c>
      <c r="AJ155" s="1">
        <f>Cohort_CF!AJ154*Mincers!W$38*(1+'Cost and Benefit Parameters'!$C$41)^AJ$5</f>
        <v>1462745.2767901188</v>
      </c>
      <c r="AK155" s="1">
        <f>Cohort_CF!AK154*Mincers!X$38*(1+'Cost and Benefit Parameters'!$C$41)^AK$5</f>
        <v>1500463.1077065559</v>
      </c>
      <c r="AL155" s="1">
        <f>Cohort_CF!AL154*Mincers!Y$38*(1+'Cost and Benefit Parameters'!$C$41)^AL$5</f>
        <v>1538230.30211554</v>
      </c>
      <c r="AM155" s="1">
        <f>Cohort_CF!AM154*Mincers!Z$38*(1+'Cost and Benefit Parameters'!$C$41)^AM$5</f>
        <v>1576002.2252768322</v>
      </c>
      <c r="AN155" s="1">
        <f>Cohort_CF!AN154*Mincers!AA$38*(1+'Cost and Benefit Parameters'!$C$41)^AN$5</f>
        <v>1613733.1242576041</v>
      </c>
      <c r="AO155" s="1">
        <f>Cohort_CF!AO154*Mincers!AB$38*(1+'Cost and Benefit Parameters'!$C$41)^AO$5</f>
        <v>1651376.2115797419</v>
      </c>
      <c r="AP155" s="1">
        <f>Cohort_CF!AP154*Mincers!AC$38*(1+'Cost and Benefit Parameters'!$C$41)^AP$5</f>
        <v>1688883.7540343818</v>
      </c>
      <c r="AQ155" s="1">
        <f>Cohort_CF!AQ154*Mincers!AD$38*(1+'Cost and Benefit Parameters'!$C$41)^AQ$5</f>
        <v>1726207.1664638699</v>
      </c>
      <c r="AR155" s="1">
        <f>Cohort_CF!AR154*Mincers!AE$38*(1+'Cost and Benefit Parameters'!$C$41)^AR$5</f>
        <v>1763297.1102857995</v>
      </c>
      <c r="AS155" s="1">
        <f>Cohort_CF!AS154*Mincers!AF$38*(1+'Cost and Benefit Parameters'!$C$41)^AS$5</f>
        <v>1800103.5965082052</v>
      </c>
      <c r="AT155" s="1">
        <f>Cohort_CF!AT154*Mincers!AG$38*(1+'Cost and Benefit Parameters'!$C$41)^AT$5</f>
        <v>1836576.0929605816</v>
      </c>
      <c r="AU155" s="1">
        <f>Cohort_CF!AU154*Mincers!AH$38*(1+'Cost and Benefit Parameters'!$C$41)^AU$5</f>
        <v>1872663.6354412436</v>
      </c>
      <c r="AV155" s="1">
        <f>Cohort_CF!AV154*Mincers!AI$38*(1+'Cost and Benefit Parameters'!$C$41)^AV$5</f>
        <v>1908314.9424588243</v>
      </c>
      <c r="AW155" s="1">
        <f>Cohort_CF!AW154*Mincers!AJ$38*(1+'Cost and Benefit Parameters'!$C$41)^AW$5</f>
        <v>1943478.5332236679</v>
      </c>
      <c r="AX155" s="1">
        <f>Cohort_CF!AX154*Mincers!AK$38*(1+'Cost and Benefit Parameters'!$C$41)^AX$5</f>
        <v>1978102.848524349</v>
      </c>
      <c r="AY155" s="1">
        <f>Cohort_CF!AY154*Mincers!AL$38*(1+'Cost and Benefit Parameters'!$C$41)^AY$5</f>
        <v>2012136.3741052507</v>
      </c>
      <c r="AZ155" s="1">
        <f>Cohort_CF!AZ154*Mincers!AM$38*(1+'Cost and Benefit Parameters'!$C$41)^AZ$5</f>
        <v>2045527.7661432379</v>
      </c>
      <c r="BA155" s="1">
        <f>Cohort_CF!BA154*Mincers!AN$38*(1+'Cost and Benefit Parameters'!$C$41)^BA$5</f>
        <v>2078225.9784055129</v>
      </c>
      <c r="BB155" s="1">
        <f>Cohort_CF!BB154*Mincers!AO$38*(1+'Cost and Benefit Parameters'!$C$41)^BB$5</f>
        <v>2110180.3906560144</v>
      </c>
      <c r="BC155" s="1">
        <f>Cohort_CF!BC154*Mincers!AP$38*(1+'Cost and Benefit Parameters'!$C$41)^BC$5</f>
        <v>2141340.9378654785</v>
      </c>
      <c r="BD155" s="1" t="str">
        <f>IF(BD132="","",'Cost and Benefit Parameters'!$L$26)</f>
        <v/>
      </c>
      <c r="BE155" s="1" t="str">
        <f>IF(BE132="","",'Cost and Benefit Parameters'!$L$26)</f>
        <v/>
      </c>
      <c r="BF155" s="1" t="str">
        <f>IF(BF132="","",'Cost and Benefit Parameters'!$L$26)</f>
        <v/>
      </c>
      <c r="BG155" s="1" t="str">
        <f>IF(BG132="","",'Cost and Benefit Parameters'!$L$26)</f>
        <v/>
      </c>
      <c r="BH155" s="1" t="str">
        <f>IF(BH132="","",'Cost and Benefit Parameters'!$L$26)</f>
        <v/>
      </c>
      <c r="BI155" s="1" t="str">
        <f>IF(BI132="","",'Cost and Benefit Parameters'!$L$26)</f>
        <v/>
      </c>
      <c r="BJ155" s="1" t="str">
        <f>IF(BJ132="","",'Cost and Benefit Parameters'!$L$26)</f>
        <v/>
      </c>
      <c r="BK155" s="1" t="str">
        <f>IF(BK132="","",'Cost and Benefit Parameters'!$L$26)</f>
        <v/>
      </c>
      <c r="BL155" s="1" t="str">
        <f>IF(BL132="","",'Cost and Benefit Parameters'!$L$26)</f>
        <v/>
      </c>
      <c r="BM155" s="1" t="str">
        <f>IF(BM132="","",'Cost and Benefit Parameters'!$L$26)</f>
        <v/>
      </c>
    </row>
    <row r="156" spans="1:72" x14ac:dyDescent="0.55000000000000004">
      <c r="A156" s="639"/>
    </row>
    <row r="157" spans="1:72" x14ac:dyDescent="0.55000000000000004">
      <c r="A157" s="639"/>
    </row>
    <row r="158" spans="1:72" x14ac:dyDescent="0.55000000000000004">
      <c r="A158" s="639"/>
    </row>
    <row r="159" spans="1:72" x14ac:dyDescent="0.55000000000000004">
      <c r="A159" s="639"/>
    </row>
    <row r="160" spans="1:72" x14ac:dyDescent="0.55000000000000004">
      <c r="A160" s="639"/>
    </row>
    <row r="161" spans="1:72" x14ac:dyDescent="0.55000000000000004">
      <c r="A161" s="639"/>
    </row>
    <row r="162" spans="1:72" x14ac:dyDescent="0.55000000000000004">
      <c r="A162" s="639"/>
    </row>
    <row r="163" spans="1:72" x14ac:dyDescent="0.55000000000000004">
      <c r="A163" s="639"/>
    </row>
    <row r="164" spans="1:72" x14ac:dyDescent="0.55000000000000004">
      <c r="A164" s="639"/>
    </row>
    <row r="165" spans="1:72" x14ac:dyDescent="0.55000000000000004">
      <c r="A165" s="639"/>
    </row>
    <row r="166" spans="1:72" x14ac:dyDescent="0.55000000000000004">
      <c r="A166" s="640"/>
      <c r="B166" s="329" t="s">
        <v>525</v>
      </c>
      <c r="C166" s="329"/>
      <c r="D166" s="329"/>
      <c r="E166" s="329"/>
      <c r="F166" s="329"/>
      <c r="G166" s="335">
        <f>SUM(G146:G165)</f>
        <v>588963.97021299158</v>
      </c>
      <c r="H166" s="335">
        <f t="shared" ref="H166:BC166" si="16">SUM(H146:H165)</f>
        <v>1218444.1350346776</v>
      </c>
      <c r="I166" s="335">
        <f t="shared" si="16"/>
        <v>1890161.066481011</v>
      </c>
      <c r="J166" s="335">
        <f t="shared" si="16"/>
        <v>2605877.6834034924</v>
      </c>
      <c r="K166" s="335">
        <f t="shared" si="16"/>
        <v>3371580.4075994715</v>
      </c>
      <c r="L166" s="335">
        <f t="shared" si="16"/>
        <v>4184785.572817727</v>
      </c>
      <c r="M166" s="335">
        <f t="shared" si="16"/>
        <v>5047351.2001611525</v>
      </c>
      <c r="N166" s="335">
        <f t="shared" si="16"/>
        <v>5961175.7570863208</v>
      </c>
      <c r="O166" s="335">
        <f t="shared" si="16"/>
        <v>6928198.0749213398</v>
      </c>
      <c r="P166" s="335">
        <f t="shared" si="16"/>
        <v>7950397.2597700832</v>
      </c>
      <c r="Q166" s="335">
        <f t="shared" si="16"/>
        <v>8238274.2740144338</v>
      </c>
      <c r="R166" s="335">
        <f t="shared" si="16"/>
        <v>8530956.4467786402</v>
      </c>
      <c r="S166" s="335">
        <f t="shared" si="16"/>
        <v>8828230.8586644512</v>
      </c>
      <c r="T166" s="335">
        <f t="shared" si="16"/>
        <v>9129867.6079659462</v>
      </c>
      <c r="U166" s="335">
        <f t="shared" si="16"/>
        <v>9430000.6233860925</v>
      </c>
      <c r="V166" s="335">
        <f t="shared" si="16"/>
        <v>9734186.7443805803</v>
      </c>
      <c r="W166" s="335">
        <f t="shared" si="16"/>
        <v>10042187.745391751</v>
      </c>
      <c r="X166" s="335">
        <f t="shared" si="16"/>
        <v>10353750.851825649</v>
      </c>
      <c r="Y166" s="335">
        <f t="shared" si="16"/>
        <v>10668608.89267002</v>
      </c>
      <c r="Z166" s="335">
        <f t="shared" si="16"/>
        <v>10986480.501514336</v>
      </c>
      <c r="AA166" s="335">
        <f t="shared" si="16"/>
        <v>11307070.366742402</v>
      </c>
      <c r="AB166" s="335">
        <f t="shared" si="16"/>
        <v>11630069.531483285</v>
      </c>
      <c r="AC166" s="335">
        <f t="shared" si="16"/>
        <v>11955155.743713016</v>
      </c>
      <c r="AD166" s="335">
        <f t="shared" si="16"/>
        <v>12281993.85669858</v>
      </c>
      <c r="AE166" s="335">
        <f t="shared" si="16"/>
        <v>12610236.279768053</v>
      </c>
      <c r="AF166" s="335">
        <f t="shared" si="16"/>
        <v>12939523.479177022</v>
      </c>
      <c r="AG166" s="335">
        <f t="shared" si="16"/>
        <v>13269484.528623158</v>
      </c>
      <c r="AH166" s="335">
        <f t="shared" si="16"/>
        <v>13599737.708738465</v>
      </c>
      <c r="AI166" s="335">
        <f t="shared" si="16"/>
        <v>13929891.154663861</v>
      </c>
      <c r="AJ166" s="335">
        <f t="shared" si="16"/>
        <v>14259543.550584216</v>
      </c>
      <c r="AK166" s="335">
        <f t="shared" si="16"/>
        <v>14588284.869875195</v>
      </c>
      <c r="AL166" s="335">
        <f t="shared" si="16"/>
        <v>14915697.159287311</v>
      </c>
      <c r="AM166" s="335">
        <f t="shared" si="16"/>
        <v>15241355.365368729</v>
      </c>
      <c r="AN166" s="335">
        <f t="shared" si="16"/>
        <v>15564828.201107921</v>
      </c>
      <c r="AO166" s="335">
        <f t="shared" si="16"/>
        <v>15885679.050561482</v>
      </c>
      <c r="AP166" s="335">
        <f t="shared" si="16"/>
        <v>16203466.909022693</v>
      </c>
      <c r="AQ166" s="335">
        <f t="shared" si="16"/>
        <v>16517747.356083618</v>
      </c>
      <c r="AR166" s="335">
        <f t="shared" si="16"/>
        <v>16828073.55874953</v>
      </c>
      <c r="AS166" s="335">
        <f t="shared" si="16"/>
        <v>17133997.301579826</v>
      </c>
      <c r="AT166" s="335">
        <f t="shared" si="16"/>
        <v>17435070.040656261</v>
      </c>
      <c r="AU166" s="335">
        <f t="shared" si="16"/>
        <v>16066448.766126553</v>
      </c>
      <c r="AV166" s="335">
        <f t="shared" si="16"/>
        <v>14619598.68460587</v>
      </c>
      <c r="AW166" s="335">
        <f t="shared" si="16"/>
        <v>13092622.254411455</v>
      </c>
      <c r="AX166" s="335">
        <f t="shared" si="16"/>
        <v>11483618.032823419</v>
      </c>
      <c r="AY166" s="335">
        <f t="shared" si="16"/>
        <v>9790680.6398280431</v>
      </c>
      <c r="AZ166" s="335">
        <f t="shared" si="16"/>
        <v>8011900.5936944764</v>
      </c>
      <c r="BA166" s="335">
        <f t="shared" si="16"/>
        <v>6145364.0123777762</v>
      </c>
      <c r="BB166" s="335">
        <f t="shared" si="16"/>
        <v>4189152.1749914307</v>
      </c>
      <c r="BC166" s="335">
        <f t="shared" si="16"/>
        <v>2141340.9378654785</v>
      </c>
      <c r="BD166" s="15"/>
      <c r="BE166" s="15"/>
      <c r="BF166" s="15"/>
      <c r="BG166" s="15"/>
      <c r="BH166" s="15"/>
      <c r="BI166" s="15"/>
      <c r="BJ166" s="15"/>
      <c r="BK166" s="15"/>
      <c r="BL166" s="15"/>
      <c r="BM166" s="15"/>
    </row>
    <row r="167" spans="1:72" x14ac:dyDescent="0.55000000000000004">
      <c r="B167" s="329" t="s">
        <v>526</v>
      </c>
      <c r="C167" s="329"/>
      <c r="D167" s="329"/>
      <c r="E167" s="329"/>
      <c r="F167" s="329"/>
      <c r="G167" s="329">
        <f>'Cost and Benefit Parameters'!$C$44*G166</f>
        <v>232640.76823413168</v>
      </c>
      <c r="H167" s="329">
        <f>'Cost and Benefit Parameters'!$C$44*H166</f>
        <v>481285.43333869765</v>
      </c>
      <c r="I167" s="329">
        <f>'Cost and Benefit Parameters'!$C$44*I166</f>
        <v>746613.62125999935</v>
      </c>
      <c r="J167" s="329">
        <f>'Cost and Benefit Parameters'!$C$44*J166</f>
        <v>1029321.6849443796</v>
      </c>
      <c r="K167" s="329">
        <f>'Cost and Benefit Parameters'!$C$44*K166</f>
        <v>1331774.2610017913</v>
      </c>
      <c r="L167" s="329">
        <f>'Cost and Benefit Parameters'!$C$44*L166</f>
        <v>1652990.3012630022</v>
      </c>
      <c r="M167" s="329">
        <f>'Cost and Benefit Parameters'!$C$44*M166</f>
        <v>1993703.7240636554</v>
      </c>
      <c r="N167" s="329">
        <f>'Cost and Benefit Parameters'!$C$44*N166</f>
        <v>2354664.4240490966</v>
      </c>
      <c r="O167" s="329">
        <f>'Cost and Benefit Parameters'!$C$44*O166</f>
        <v>2736638.2395939291</v>
      </c>
      <c r="P167" s="329">
        <f>'Cost and Benefit Parameters'!$C$44*P166</f>
        <v>3140406.9176091831</v>
      </c>
      <c r="Q167" s="329">
        <f>'Cost and Benefit Parameters'!$C$44*Q166</f>
        <v>3254118.3382357014</v>
      </c>
      <c r="R167" s="329">
        <f>'Cost and Benefit Parameters'!$C$44*R166</f>
        <v>3369727.7964775632</v>
      </c>
      <c r="S167" s="329">
        <f>'Cost and Benefit Parameters'!$C$44*S166</f>
        <v>3487151.1891724584</v>
      </c>
      <c r="T167" s="329">
        <f>'Cost and Benefit Parameters'!$C$44*T166</f>
        <v>3606297.7051465488</v>
      </c>
      <c r="U167" s="329">
        <f>'Cost and Benefit Parameters'!$C$44*U166</f>
        <v>3724850.2462375066</v>
      </c>
      <c r="V167" s="329">
        <f>'Cost and Benefit Parameters'!$C$44*V166</f>
        <v>3845003.7640303294</v>
      </c>
      <c r="W167" s="329">
        <f>'Cost and Benefit Parameters'!$C$44*W166</f>
        <v>3966664.1594297416</v>
      </c>
      <c r="X167" s="329">
        <f>'Cost and Benefit Parameters'!$C$44*X166</f>
        <v>4089731.5864711315</v>
      </c>
      <c r="Y167" s="329">
        <f>'Cost and Benefit Parameters'!$C$44*Y166</f>
        <v>4214100.5126046585</v>
      </c>
      <c r="Z167" s="329">
        <f>'Cost and Benefit Parameters'!$C$44*Z166</f>
        <v>4339659.7980981627</v>
      </c>
      <c r="AA167" s="329">
        <f>'Cost and Benefit Parameters'!$C$44*AA166</f>
        <v>4466292.7948632492</v>
      </c>
      <c r="AB167" s="329">
        <f>'Cost and Benefit Parameters'!$C$44*AB166</f>
        <v>4593877.4649358978</v>
      </c>
      <c r="AC167" s="329">
        <f>'Cost and Benefit Parameters'!$C$44*AC166</f>
        <v>4722286.5187666416</v>
      </c>
      <c r="AD167" s="329">
        <f>'Cost and Benefit Parameters'!$C$44*AD166</f>
        <v>4851387.5733959395</v>
      </c>
      <c r="AE167" s="329">
        <f>'Cost and Benefit Parameters'!$C$44*AE166</f>
        <v>4981043.3305083811</v>
      </c>
      <c r="AF167" s="329">
        <f>'Cost and Benefit Parameters'!$C$44*AF166</f>
        <v>5111111.7742749238</v>
      </c>
      <c r="AG167" s="329">
        <f>'Cost and Benefit Parameters'!$C$44*AG166</f>
        <v>5241446.3888061475</v>
      </c>
      <c r="AH167" s="329">
        <f>'Cost and Benefit Parameters'!$C$44*AH166</f>
        <v>5371896.3949516937</v>
      </c>
      <c r="AI167" s="329">
        <f>'Cost and Benefit Parameters'!$C$44*AI166</f>
        <v>5502307.0060922252</v>
      </c>
      <c r="AJ167" s="329">
        <f>'Cost and Benefit Parameters'!$C$44*AJ166</f>
        <v>5632519.7024807651</v>
      </c>
      <c r="AK167" s="329">
        <f>'Cost and Benefit Parameters'!$C$44*AK166</f>
        <v>5762372.5236007022</v>
      </c>
      <c r="AL167" s="329">
        <f>'Cost and Benefit Parameters'!$C$44*AL166</f>
        <v>5891700.3779184883</v>
      </c>
      <c r="AM167" s="329">
        <f>'Cost and Benefit Parameters'!$C$44*AM166</f>
        <v>6020335.3693206487</v>
      </c>
      <c r="AN167" s="329">
        <f>'Cost and Benefit Parameters'!$C$44*AN166</f>
        <v>6148107.1394376289</v>
      </c>
      <c r="AO167" s="329">
        <f>'Cost and Benefit Parameters'!$C$44*AO166</f>
        <v>6274843.2249717861</v>
      </c>
      <c r="AP167" s="329">
        <f>'Cost and Benefit Parameters'!$C$44*AP166</f>
        <v>6400369.4290639637</v>
      </c>
      <c r="AQ167" s="329">
        <f>'Cost and Benefit Parameters'!$C$44*AQ166</f>
        <v>6524510.2056530295</v>
      </c>
      <c r="AR167" s="329">
        <f>'Cost and Benefit Parameters'!$C$44*AR166</f>
        <v>6647089.0557060651</v>
      </c>
      <c r="AS167" s="329">
        <f>'Cost and Benefit Parameters'!$C$44*AS166</f>
        <v>6767928.9341240311</v>
      </c>
      <c r="AT167" s="329">
        <f>'Cost and Benefit Parameters'!$C$44*AT166</f>
        <v>6886852.666059223</v>
      </c>
      <c r="AU167" s="329">
        <f>'Cost and Benefit Parameters'!$C$44*AU166</f>
        <v>6346247.262619989</v>
      </c>
      <c r="AV167" s="329">
        <f>'Cost and Benefit Parameters'!$C$44*AV166</f>
        <v>5774741.4804193191</v>
      </c>
      <c r="AW167" s="329">
        <f>'Cost and Benefit Parameters'!$C$44*AW166</f>
        <v>5171585.7904925253</v>
      </c>
      <c r="AX167" s="329">
        <f>'Cost and Benefit Parameters'!$C$44*AX166</f>
        <v>4536029.1229652511</v>
      </c>
      <c r="AY167" s="329">
        <f>'Cost and Benefit Parameters'!$C$44*AY166</f>
        <v>3867318.8527320772</v>
      </c>
      <c r="AZ167" s="329">
        <f>'Cost and Benefit Parameters'!$C$44*AZ166</f>
        <v>3164700.7345093181</v>
      </c>
      <c r="BA167" s="329">
        <f>'Cost and Benefit Parameters'!$C$44*BA166</f>
        <v>2427418.7848892217</v>
      </c>
      <c r="BB167" s="329">
        <f>'Cost and Benefit Parameters'!$C$44*BB166</f>
        <v>1654715.1091216153</v>
      </c>
      <c r="BC167" s="329">
        <f>'Cost and Benefit Parameters'!$C$44*BC166</f>
        <v>845829.67045686406</v>
      </c>
      <c r="BD167" s="14"/>
      <c r="BE167" s="14"/>
      <c r="BF167" s="14"/>
      <c r="BG167" s="14"/>
      <c r="BH167" s="14"/>
      <c r="BI167" s="14"/>
      <c r="BJ167" s="14"/>
      <c r="BK167" s="14"/>
      <c r="BL167" s="14"/>
      <c r="BM167" s="14"/>
    </row>
    <row r="168" spans="1:72" x14ac:dyDescent="0.55000000000000004">
      <c r="A168" s="638" t="s">
        <v>488</v>
      </c>
      <c r="B168" s="128" t="s">
        <v>499</v>
      </c>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row>
    <row r="169" spans="1:72" x14ac:dyDescent="0.55000000000000004">
      <c r="A169" s="639"/>
      <c r="B169" t="s">
        <v>466</v>
      </c>
      <c r="G169" s="1">
        <f>Cohort_CF!G168*Mincers!C$45*(1+'Cost and Benefit Parameters'!$C$41)^G$5</f>
        <v>1621804.9482783112</v>
      </c>
      <c r="H169" s="1">
        <f>Cohort_CF!H168*Mincers!D$45*(1+'Cost and Benefit Parameters'!$C$41)^H$5</f>
        <v>1684718.5157261055</v>
      </c>
      <c r="I169" s="1">
        <f>Cohort_CF!I168*Mincers!E$45*(1+'Cost and Benefit Parameters'!$C$41)^I$5</f>
        <v>1749022.9174247489</v>
      </c>
      <c r="J169" s="1">
        <f>Cohort_CF!J168*Mincers!F$45*(1+'Cost and Benefit Parameters'!$C$41)^J$5</f>
        <v>1814692.6260761281</v>
      </c>
      <c r="K169" s="1">
        <f>Cohort_CF!K168*Mincers!G$45*(1+'Cost and Benefit Parameters'!$C$41)^K$5</f>
        <v>1893212.0872545564</v>
      </c>
      <c r="L169" s="1">
        <f>Cohort_CF!L168*Mincers!H$45*(1+'Cost and Benefit Parameters'!$C$41)^L$5</f>
        <v>1960763.0443708343</v>
      </c>
      <c r="M169" s="1">
        <f>Cohort_CF!M168*Mincers!I$45*(1+'Cost and Benefit Parameters'!$C$41)^M$5</f>
        <v>2029506.1915649946</v>
      </c>
      <c r="N169" s="1">
        <f>Cohort_CF!N168*Mincers!J$45*(1+'Cost and Benefit Parameters'!$C$41)^N$5</f>
        <v>2099399.4136325945</v>
      </c>
      <c r="O169" s="1">
        <f>Cohort_CF!O168*Mincers!K$45*(1+'Cost and Benefit Parameters'!$C$41)^O$5</f>
        <v>2170397.0269796648</v>
      </c>
      <c r="P169" s="1">
        <f>Cohort_CF!P168*Mincers!L$45*(1+'Cost and Benefit Parameters'!$C$41)^P$5</f>
        <v>2242449.7682249285</v>
      </c>
      <c r="Q169" s="1">
        <f>Cohort_CF!Q168*Mincers!M$45*(1+'Cost and Benefit Parameters'!$C$41)^Q$5</f>
        <v>2315504.7933287118</v>
      </c>
      <c r="R169" s="1">
        <f>Cohort_CF!R168*Mincers!N$45*(1+'Cost and Benefit Parameters'!$C$41)^R$5</f>
        <v>2389505.6876075692</v>
      </c>
      <c r="S169" s="1">
        <f>Cohort_CF!S168*Mincers!O$45*(1+'Cost and Benefit Parameters'!$C$41)^S$5</f>
        <v>2464392.4869592739</v>
      </c>
      <c r="T169" s="1">
        <f>Cohort_CF!T168*Mincers!P$45*(1+'Cost and Benefit Parameters'!$C$41)^T$5</f>
        <v>2540101.7105857325</v>
      </c>
      <c r="U169" s="1">
        <f>Cohort_CF!U168*Mincers!Q$45*(1+'Cost and Benefit Parameters'!$C$41)^U$5</f>
        <v>2616566.4054614492</v>
      </c>
      <c r="V169" s="1">
        <f>Cohort_CF!V168*Mincers!R$45*(1+'Cost and Benefit Parameters'!$C$41)^V$5</f>
        <v>2693716.2027532673</v>
      </c>
      <c r="W169" s="1">
        <f>Cohort_CF!W168*Mincers!S$45*(1+'Cost and Benefit Parameters'!$C$41)^W$5</f>
        <v>2771477.3863520813</v>
      </c>
      <c r="X169" s="1">
        <f>Cohort_CF!X168*Mincers!T$45*(1+'Cost and Benefit Parameters'!$C$41)^X$5</f>
        <v>2849772.9736310444</v>
      </c>
      <c r="Y169" s="1">
        <f>Cohort_CF!Y168*Mincers!U$45*(1+'Cost and Benefit Parameters'!$C$41)^Y$5</f>
        <v>2928522.8084956347</v>
      </c>
      <c r="Z169" s="1">
        <f>Cohort_CF!Z168*Mincers!V$45*(1+'Cost and Benefit Parameters'!$C$41)^Z$5</f>
        <v>3007643.6667409018</v>
      </c>
      <c r="AA169" s="1">
        <f>Cohort_CF!AA168*Mincers!W$45*(1+'Cost and Benefit Parameters'!$C$41)^AA$5</f>
        <v>3087049.3736789739</v>
      </c>
      <c r="AB169" s="1">
        <f>Cohort_CF!AB168*Mincers!X$45*(1+'Cost and Benefit Parameters'!$C$41)^AB$5</f>
        <v>3166650.9339469573</v>
      </c>
      <c r="AC169" s="1">
        <f>Cohort_CF!AC168*Mincers!Y$45*(1+'Cost and Benefit Parameters'!$C$41)^AC$5</f>
        <v>3246356.6733506857</v>
      </c>
      <c r="AD169" s="1">
        <f>Cohort_CF!AD168*Mincers!Z$45*(1+'Cost and Benefit Parameters'!$C$41)^AD$5</f>
        <v>3326072.3925452097</v>
      </c>
      <c r="AE169" s="1">
        <f>Cohort_CF!AE168*Mincers!AA$45*(1+'Cost and Benefit Parameters'!$C$41)^AE$5</f>
        <v>3405701.532297099</v>
      </c>
      <c r="AF169" s="1">
        <f>Cohort_CF!AF168*Mincers!AB$45*(1+'Cost and Benefit Parameters'!$C$41)^AF$5</f>
        <v>3485145.350017813</v>
      </c>
      <c r="AG169" s="1">
        <f>Cohort_CF!AG168*Mincers!AC$45*(1+'Cost and Benefit Parameters'!$C$41)^AG$5</f>
        <v>3564303.1072022496</v>
      </c>
      <c r="AH169" s="1">
        <f>Cohort_CF!AH168*Mincers!AD$45*(1+'Cost and Benefit Parameters'!$C$41)^AH$5</f>
        <v>3643072.267350798</v>
      </c>
      <c r="AI169" s="1">
        <f>Cohort_CF!AI168*Mincers!AE$45*(1+'Cost and Benefit Parameters'!$C$41)^AI$5</f>
        <v>3721348.7038992955</v>
      </c>
      <c r="AJ169" s="1">
        <f>Cohort_CF!AJ168*Mincers!AF$45*(1+'Cost and Benefit Parameters'!$C$41)^AJ$5</f>
        <v>3799026.9176273462</v>
      </c>
      <c r="AK169" s="1">
        <f>Cohort_CF!AK168*Mincers!AG$45*(1+'Cost and Benefit Parameters'!$C$41)^AK$5</f>
        <v>3876000.2629639292</v>
      </c>
      <c r="AL169" s="1">
        <f>Cohort_CF!AL168*Mincers!AH$45*(1+'Cost and Benefit Parameters'!$C$41)^AL$5</f>
        <v>3952161.182558218</v>
      </c>
      <c r="AM169" s="1">
        <f>Cohort_CF!AM168*Mincers!AI$45*(1+'Cost and Benefit Parameters'!$C$41)^AM$5</f>
        <v>4027401.449435696</v>
      </c>
      <c r="AN169" s="1">
        <f>Cohort_CF!AN168*Mincers!AJ$45*(1+'Cost and Benefit Parameters'!$C$41)^AN$5</f>
        <v>4101612.4160129535</v>
      </c>
      <c r="AO169" s="1">
        <f>Cohort_CF!AO168*Mincers!AK$45*(1+'Cost and Benefit Parameters'!$C$41)^AO$5</f>
        <v>4174685.2692014384</v>
      </c>
      <c r="AP169" s="1">
        <f>Cohort_CF!AP168*Mincers!AL$45*(1+'Cost and Benefit Parameters'!$C$41)^AP$5</f>
        <v>4246511.2907895306</v>
      </c>
      <c r="AQ169" s="1">
        <f>Cohort_CF!AQ168*Mincers!AM$45*(1+'Cost and Benefit Parameters'!$C$41)^AQ$5</f>
        <v>4316982.1222546929</v>
      </c>
      <c r="AR169" s="1">
        <f>Cohort_CF!AR168*Mincers!AN$45*(1+'Cost and Benefit Parameters'!$C$41)^AR$5</f>
        <v>4385990.0331236199</v>
      </c>
      <c r="AS169" s="1">
        <f>Cohort_CF!AS168*Mincers!AO$45*(1+'Cost and Benefit Parameters'!$C$41)^AS$5</f>
        <v>4453428.1919674184</v>
      </c>
      <c r="AT169" s="1">
        <f>Cohort_CF!AT168*Mincers!AP$45*(1+'Cost and Benefit Parameters'!$C$41)^AT$5</f>
        <v>4519190.939092854</v>
      </c>
      <c r="AU169" s="1" t="str">
        <f>IF(AU146="","",'Cost and Benefit Parameters'!$L$29)</f>
        <v/>
      </c>
      <c r="AV169" s="1" t="str">
        <f>IF(AV146="","",'Cost and Benefit Parameters'!$L$29)</f>
        <v/>
      </c>
      <c r="AW169" s="1" t="str">
        <f>IF(AW146="","",'Cost and Benefit Parameters'!$L$29)</f>
        <v/>
      </c>
      <c r="AX169" s="1" t="str">
        <f>IF(AX146="","",'Cost and Benefit Parameters'!$L$29)</f>
        <v/>
      </c>
      <c r="AY169" s="1" t="str">
        <f>IF(AY146="","",'Cost and Benefit Parameters'!$L$29)</f>
        <v/>
      </c>
      <c r="AZ169" s="1" t="str">
        <f>IF(AZ146="","",'Cost and Benefit Parameters'!$L$29)</f>
        <v/>
      </c>
      <c r="BA169" s="1" t="str">
        <f>IF(BA146="","",'Cost and Benefit Parameters'!$L$29)</f>
        <v/>
      </c>
      <c r="BB169" s="1" t="str">
        <f>IF(BB146="","",'Cost and Benefit Parameters'!$L$29)</f>
        <v/>
      </c>
      <c r="BC169" s="1" t="str">
        <f>IF(BC146="","",'Cost and Benefit Parameters'!$L$29)</f>
        <v/>
      </c>
      <c r="BD169" s="1" t="str">
        <f>IF(BD146="","",'Cost and Benefit Parameters'!$L$29)</f>
        <v/>
      </c>
      <c r="BE169" s="1" t="str">
        <f>IF(BE146="","",'Cost and Benefit Parameters'!$L$29)</f>
        <v/>
      </c>
      <c r="BF169" s="1" t="str">
        <f>IF(BF146="","",'Cost and Benefit Parameters'!$L$29)</f>
        <v/>
      </c>
      <c r="BG169" s="1" t="str">
        <f>IF(BG146="","",'Cost and Benefit Parameters'!$L$29)</f>
        <v/>
      </c>
      <c r="BH169" s="1" t="str">
        <f>IF(BH146="","",'Cost and Benefit Parameters'!$L$29)</f>
        <v/>
      </c>
      <c r="BI169" s="1" t="str">
        <f>IF(BI146="","",'Cost and Benefit Parameters'!$L$29)</f>
        <v/>
      </c>
      <c r="BJ169" s="1" t="str">
        <f>IF(BJ146="","",'Cost and Benefit Parameters'!$L$29)</f>
        <v/>
      </c>
      <c r="BK169" s="1" t="str">
        <f>IF(BK146="","",'Cost and Benefit Parameters'!$L$29)</f>
        <v/>
      </c>
      <c r="BL169" s="1" t="str">
        <f>IF(BL146="","",'Cost and Benefit Parameters'!$L$29)</f>
        <v/>
      </c>
      <c r="BM169" s="1" t="str">
        <f>IF(BM146="","",'Cost and Benefit Parameters'!$L$29)</f>
        <v/>
      </c>
    </row>
    <row r="170" spans="1:72" x14ac:dyDescent="0.55000000000000004">
      <c r="A170" s="639"/>
      <c r="B170" t="s">
        <v>468</v>
      </c>
      <c r="G170" s="1" t="str">
        <f>IF(G147="","",'Cost and Benefit Parameters'!$L$29)</f>
        <v/>
      </c>
      <c r="H170" s="1">
        <f>Cohort_CF!H169*Mincers!C$45*(1+'Cost and Benefit Parameters'!$C$41)^H$5</f>
        <v>1670459.0967266604</v>
      </c>
      <c r="I170" s="1">
        <f>Cohort_CF!I169*Mincers!D$45*(1+'Cost and Benefit Parameters'!$C$41)^I$5</f>
        <v>1735260.0711978888</v>
      </c>
      <c r="J170" s="1">
        <f>Cohort_CF!J169*Mincers!E$45*(1+'Cost and Benefit Parameters'!$C$41)^J$5</f>
        <v>1801493.6049474911</v>
      </c>
      <c r="K170" s="1">
        <f>Cohort_CF!K169*Mincers!F$45*(1+'Cost and Benefit Parameters'!$C$41)^K$5</f>
        <v>1869133.4048584118</v>
      </c>
      <c r="L170" s="1">
        <f>Cohort_CF!L169*Mincers!G$45*(1+'Cost and Benefit Parameters'!$C$41)^L$5</f>
        <v>1950008.4498721932</v>
      </c>
      <c r="M170" s="1">
        <f>Cohort_CF!M169*Mincers!H$45*(1+'Cost and Benefit Parameters'!$C$41)^M$5</f>
        <v>2019585.9357019593</v>
      </c>
      <c r="N170" s="1">
        <f>Cohort_CF!N169*Mincers!I$45*(1+'Cost and Benefit Parameters'!$C$41)^N$5</f>
        <v>2090391.3773119443</v>
      </c>
      <c r="O170" s="1">
        <f>Cohort_CF!O169*Mincers!J$45*(1+'Cost and Benefit Parameters'!$C$41)^O$5</f>
        <v>2162381.3960415726</v>
      </c>
      <c r="P170" s="1">
        <f>Cohort_CF!P169*Mincers!K$45*(1+'Cost and Benefit Parameters'!$C$41)^P$5</f>
        <v>2235508.9377890546</v>
      </c>
      <c r="Q170" s="1">
        <f>Cohort_CF!Q169*Mincers!L$45*(1+'Cost and Benefit Parameters'!$C$41)^Q$5</f>
        <v>2309723.2612716765</v>
      </c>
      <c r="R170" s="1">
        <f>Cohort_CF!R169*Mincers!M$45*(1+'Cost and Benefit Parameters'!$C$41)^R$5</f>
        <v>2384969.9371285732</v>
      </c>
      <c r="S170" s="1">
        <f>Cohort_CF!S169*Mincers!N$45*(1+'Cost and Benefit Parameters'!$C$41)^S$5</f>
        <v>2461190.8582357964</v>
      </c>
      <c r="T170" s="1">
        <f>Cohort_CF!T169*Mincers!O$45*(1+'Cost and Benefit Parameters'!$C$41)^T$5</f>
        <v>2538324.2615680522</v>
      </c>
      <c r="U170" s="1">
        <f>Cohort_CF!U169*Mincers!P$45*(1+'Cost and Benefit Parameters'!$C$41)^U$5</f>
        <v>2616304.7619033046</v>
      </c>
      <c r="V170" s="1">
        <f>Cohort_CF!V169*Mincers!Q$45*(1+'Cost and Benefit Parameters'!$C$41)^V$5</f>
        <v>2695063.3976252922</v>
      </c>
      <c r="W170" s="1">
        <f>Cohort_CF!W169*Mincers!R$45*(1+'Cost and Benefit Parameters'!$C$41)^W$5</f>
        <v>2774527.6888358654</v>
      </c>
      <c r="X170" s="1">
        <f>Cohort_CF!X169*Mincers!S$45*(1+'Cost and Benefit Parameters'!$C$41)^X$5</f>
        <v>2854621.7079426437</v>
      </c>
      <c r="Y170" s="1">
        <f>Cohort_CF!Y169*Mincers!T$45*(1+'Cost and Benefit Parameters'!$C$41)^Y$5</f>
        <v>2935266.1628399757</v>
      </c>
      <c r="Z170" s="1">
        <f>Cohort_CF!Z169*Mincers!U$45*(1+'Cost and Benefit Parameters'!$C$41)^Z$5</f>
        <v>3016378.4927505036</v>
      </c>
      <c r="AA170" s="1">
        <f>Cohort_CF!AA169*Mincers!V$45*(1+'Cost and Benefit Parameters'!$C$41)^AA$5</f>
        <v>3097872.9767431282</v>
      </c>
      <c r="AB170" s="1">
        <f>Cohort_CF!AB169*Mincers!W$45*(1+'Cost and Benefit Parameters'!$C$41)^AB$5</f>
        <v>3179660.8548893435</v>
      </c>
      <c r="AC170" s="1">
        <f>Cohort_CF!AC169*Mincers!X$45*(1+'Cost and Benefit Parameters'!$C$41)^AC$5</f>
        <v>3261650.4619653663</v>
      </c>
      <c r="AD170" s="1">
        <f>Cohort_CF!AD169*Mincers!Y$45*(1+'Cost and Benefit Parameters'!$C$41)^AD$5</f>
        <v>3343747.3735512057</v>
      </c>
      <c r="AE170" s="1">
        <f>Cohort_CF!AE169*Mincers!Z$45*(1+'Cost and Benefit Parameters'!$C$41)^AE$5</f>
        <v>3425854.5643215659</v>
      </c>
      <c r="AF170" s="1">
        <f>Cohort_CF!AF169*Mincers!AA$45*(1+'Cost and Benefit Parameters'!$C$41)^AF$5</f>
        <v>3507872.5782660125</v>
      </c>
      <c r="AG170" s="1">
        <f>Cohort_CF!AG169*Mincers!AB$45*(1+'Cost and Benefit Parameters'!$C$41)^AG$5</f>
        <v>3589699.7105183471</v>
      </c>
      <c r="AH170" s="1">
        <f>Cohort_CF!AH169*Mincers!AC$45*(1+'Cost and Benefit Parameters'!$C$41)^AH$5</f>
        <v>3671232.2004183172</v>
      </c>
      <c r="AI170" s="1">
        <f>Cohort_CF!AI169*Mincers!AD$45*(1+'Cost and Benefit Parameters'!$C$41)^AI$5</f>
        <v>3752364.4353713212</v>
      </c>
      <c r="AJ170" s="1">
        <f>Cohort_CF!AJ169*Mincers!AE$45*(1+'Cost and Benefit Parameters'!$C$41)^AJ$5</f>
        <v>3832989.1650162744</v>
      </c>
      <c r="AK170" s="1">
        <f>Cohort_CF!AK169*Mincers!AF$45*(1+'Cost and Benefit Parameters'!$C$41)^AK$5</f>
        <v>3912997.7251561675</v>
      </c>
      <c r="AL170" s="1">
        <f>Cohort_CF!AL169*Mincers!AG$45*(1+'Cost and Benefit Parameters'!$C$41)^AL$5</f>
        <v>3992280.2708528466</v>
      </c>
      <c r="AM170" s="1">
        <f>Cohort_CF!AM169*Mincers!AH$45*(1+'Cost and Benefit Parameters'!$C$41)^AM$5</f>
        <v>4070726.0180349648</v>
      </c>
      <c r="AN170" s="1">
        <f>Cohort_CF!AN169*Mincers!AI$45*(1+'Cost and Benefit Parameters'!$C$41)^AN$5</f>
        <v>4148223.4929187666</v>
      </c>
      <c r="AO170" s="1">
        <f>Cohort_CF!AO169*Mincers!AJ$45*(1+'Cost and Benefit Parameters'!$C$41)^AO$5</f>
        <v>4224660.7884933427</v>
      </c>
      <c r="AP170" s="1">
        <f>Cohort_CF!AP169*Mincers!AK$45*(1+'Cost and Benefit Parameters'!$C$41)^AP$5</f>
        <v>4299925.8272774816</v>
      </c>
      <c r="AQ170" s="1">
        <f>Cohort_CF!AQ169*Mincers!AL$45*(1+'Cost and Benefit Parameters'!$C$41)^AQ$5</f>
        <v>4373906.6295132162</v>
      </c>
      <c r="AR170" s="1">
        <f>Cohort_CF!AR169*Mincers!AM$45*(1+'Cost and Benefit Parameters'!$C$41)^AR$5</f>
        <v>4446491.5859223334</v>
      </c>
      <c r="AS170" s="1">
        <f>Cohort_CF!AS169*Mincers!AN$45*(1+'Cost and Benefit Parameters'!$C$41)^AS$5</f>
        <v>4517569.7341173291</v>
      </c>
      <c r="AT170" s="1">
        <f>Cohort_CF!AT169*Mincers!AO$45*(1+'Cost and Benefit Parameters'!$C$41)^AT$5</f>
        <v>4587031.0377264395</v>
      </c>
      <c r="AU170" s="1">
        <f>Cohort_CF!AU169*Mincers!AP$45*(1+'Cost and Benefit Parameters'!$C$41)^AU$5</f>
        <v>4654766.6672656396</v>
      </c>
      <c r="AV170" s="1" t="str">
        <f>IF(AV147="","",'Cost and Benefit Parameters'!$L$29)</f>
        <v/>
      </c>
      <c r="AW170" s="1" t="str">
        <f>IF(AW147="","",'Cost and Benefit Parameters'!$L$29)</f>
        <v/>
      </c>
      <c r="AX170" s="1" t="str">
        <f>IF(AX147="","",'Cost and Benefit Parameters'!$L$29)</f>
        <v/>
      </c>
      <c r="AY170" s="1" t="str">
        <f>IF(AY147="","",'Cost and Benefit Parameters'!$L$29)</f>
        <v/>
      </c>
      <c r="AZ170" s="1" t="str">
        <f>IF(AZ147="","",'Cost and Benefit Parameters'!$L$29)</f>
        <v/>
      </c>
      <c r="BA170" s="1" t="str">
        <f>IF(BA147="","",'Cost and Benefit Parameters'!$L$29)</f>
        <v/>
      </c>
      <c r="BB170" s="1" t="str">
        <f>IF(BB147="","",'Cost and Benefit Parameters'!$L$29)</f>
        <v/>
      </c>
      <c r="BC170" s="1" t="str">
        <f>IF(BC147="","",'Cost and Benefit Parameters'!$L$29)</f>
        <v/>
      </c>
      <c r="BD170" s="1" t="str">
        <f>IF(BD147="","",'Cost and Benefit Parameters'!$L$29)</f>
        <v/>
      </c>
      <c r="BE170" s="1" t="str">
        <f>IF(BE147="","",'Cost and Benefit Parameters'!$L$29)</f>
        <v/>
      </c>
      <c r="BF170" s="1" t="str">
        <f>IF(BF147="","",'Cost and Benefit Parameters'!$L$29)</f>
        <v/>
      </c>
      <c r="BG170" s="1" t="str">
        <f>IF(BG147="","",'Cost and Benefit Parameters'!$L$29)</f>
        <v/>
      </c>
      <c r="BH170" s="1" t="str">
        <f>IF(BH147="","",'Cost and Benefit Parameters'!$L$29)</f>
        <v/>
      </c>
      <c r="BI170" s="1" t="str">
        <f>IF(BI147="","",'Cost and Benefit Parameters'!$L$29)</f>
        <v/>
      </c>
      <c r="BJ170" s="1" t="str">
        <f>IF(BJ147="","",'Cost and Benefit Parameters'!$L$29)</f>
        <v/>
      </c>
      <c r="BK170" s="1" t="str">
        <f>IF(BK147="","",'Cost and Benefit Parameters'!$L$29)</f>
        <v/>
      </c>
      <c r="BL170" s="1" t="str">
        <f>IF(BL147="","",'Cost and Benefit Parameters'!$L$29)</f>
        <v/>
      </c>
      <c r="BM170" s="1" t="str">
        <f>IF(BM147="","",'Cost and Benefit Parameters'!$L$29)</f>
        <v/>
      </c>
    </row>
    <row r="171" spans="1:72" x14ac:dyDescent="0.55000000000000004">
      <c r="A171" s="639"/>
      <c r="B171" t="s">
        <v>469</v>
      </c>
      <c r="G171" s="1" t="str">
        <f>IF(G148="","",'Cost and Benefit Parameters'!$L$29)</f>
        <v/>
      </c>
      <c r="H171" s="1" t="str">
        <f>IF(H148="","",'Cost and Benefit Parameters'!$L$29)</f>
        <v/>
      </c>
      <c r="I171" s="1">
        <f>Cohort_CF!I170*Mincers!C$45*(1+'Cost and Benefit Parameters'!$C$41)^I$5</f>
        <v>1720572.8696284604</v>
      </c>
      <c r="J171" s="1">
        <f>Cohort_CF!J170*Mincers!D$45*(1+'Cost and Benefit Parameters'!$C$41)^J$5</f>
        <v>1787317.8733338253</v>
      </c>
      <c r="K171" s="1">
        <f>Cohort_CF!K170*Mincers!E$45*(1+'Cost and Benefit Parameters'!$C$41)^K$5</f>
        <v>1855538.4130959159</v>
      </c>
      <c r="L171" s="1">
        <f>Cohort_CF!L170*Mincers!F$45*(1+'Cost and Benefit Parameters'!$C$41)^L$5</f>
        <v>1925207.4070041643</v>
      </c>
      <c r="M171" s="1">
        <f>Cohort_CF!M170*Mincers!G$45*(1+'Cost and Benefit Parameters'!$C$41)^M$5</f>
        <v>2008508.703368359</v>
      </c>
      <c r="N171" s="1">
        <f>Cohort_CF!N170*Mincers!H$45*(1+'Cost and Benefit Parameters'!$C$41)^N$5</f>
        <v>2080173.5137730178</v>
      </c>
      <c r="O171" s="1">
        <f>Cohort_CF!O170*Mincers!I$45*(1+'Cost and Benefit Parameters'!$C$41)^O$5</f>
        <v>2153103.1186313024</v>
      </c>
      <c r="P171" s="1">
        <f>Cohort_CF!P170*Mincers!J$45*(1+'Cost and Benefit Parameters'!$C$41)^P$5</f>
        <v>2227252.8379228194</v>
      </c>
      <c r="Q171" s="1">
        <f>Cohort_CF!Q170*Mincers!K$45*(1+'Cost and Benefit Parameters'!$C$41)^Q$5</f>
        <v>2302574.2059227265</v>
      </c>
      <c r="R171" s="1">
        <f>Cohort_CF!R170*Mincers!L$45*(1+'Cost and Benefit Parameters'!$C$41)^R$5</f>
        <v>2379014.9591098265</v>
      </c>
      <c r="S171" s="1">
        <f>Cohort_CF!S170*Mincers!M$45*(1+'Cost and Benefit Parameters'!$C$41)^S$5</f>
        <v>2456519.0352424299</v>
      </c>
      <c r="T171" s="1">
        <f>Cohort_CF!T170*Mincers!N$45*(1+'Cost and Benefit Parameters'!$C$41)^T$5</f>
        <v>2535026.5839828704</v>
      </c>
      <c r="U171" s="1">
        <f>Cohort_CF!U170*Mincers!O$45*(1+'Cost and Benefit Parameters'!$C$41)^U$5</f>
        <v>2614473.9894150943</v>
      </c>
      <c r="V171" s="1">
        <f>Cohort_CF!V170*Mincers!P$45*(1+'Cost and Benefit Parameters'!$C$41)^V$5</f>
        <v>2694793.9047604036</v>
      </c>
      <c r="W171" s="1">
        <f>Cohort_CF!W170*Mincers!Q$45*(1+'Cost and Benefit Parameters'!$C$41)^W$5</f>
        <v>2775915.2995540509</v>
      </c>
      <c r="X171" s="1">
        <f>Cohort_CF!X170*Mincers!R$45*(1+'Cost and Benefit Parameters'!$C$41)^X$5</f>
        <v>2857763.5195009415</v>
      </c>
      <c r="Y171" s="1">
        <f>Cohort_CF!Y170*Mincers!S$45*(1+'Cost and Benefit Parameters'!$C$41)^Y$5</f>
        <v>2940260.3591809226</v>
      </c>
      <c r="Z171" s="1">
        <f>Cohort_CF!Z170*Mincers!T$45*(1+'Cost and Benefit Parameters'!$C$41)^Z$5</f>
        <v>3023324.1477251747</v>
      </c>
      <c r="AA171" s="1">
        <f>Cohort_CF!AA170*Mincers!U$45*(1+'Cost and Benefit Parameters'!$C$41)^AA$5</f>
        <v>3106869.8475330183</v>
      </c>
      <c r="AB171" s="1">
        <f>Cohort_CF!AB170*Mincers!V$45*(1+'Cost and Benefit Parameters'!$C$41)^AB$5</f>
        <v>3190809.1660454222</v>
      </c>
      <c r="AC171" s="1">
        <f>Cohort_CF!AC170*Mincers!W$45*(1+'Cost and Benefit Parameters'!$C$41)^AC$5</f>
        <v>3275050.6805360243</v>
      </c>
      <c r="AD171" s="1">
        <f>Cohort_CF!AD170*Mincers!X$45*(1+'Cost and Benefit Parameters'!$C$41)^AD$5</f>
        <v>3359499.9758243267</v>
      </c>
      <c r="AE171" s="1">
        <f>Cohort_CF!AE170*Mincers!Y$45*(1+'Cost and Benefit Parameters'!$C$41)^AE$5</f>
        <v>3444059.794757742</v>
      </c>
      <c r="AF171" s="1">
        <f>Cohort_CF!AF170*Mincers!Z$45*(1+'Cost and Benefit Parameters'!$C$41)^AF$5</f>
        <v>3528630.2012512134</v>
      </c>
      <c r="AG171" s="1">
        <f>Cohort_CF!AG170*Mincers!AA$45*(1+'Cost and Benefit Parameters'!$C$41)^AG$5</f>
        <v>3613108.7556139925</v>
      </c>
      <c r="AH171" s="1">
        <f>Cohort_CF!AH170*Mincers!AB$45*(1+'Cost and Benefit Parameters'!$C$41)^AH$5</f>
        <v>3697390.7018338977</v>
      </c>
      <c r="AI171" s="1">
        <f>Cohort_CF!AI170*Mincers!AC$45*(1+'Cost and Benefit Parameters'!$C$41)^AI$5</f>
        <v>3781369.1664308663</v>
      </c>
      <c r="AJ171" s="1">
        <f>Cohort_CF!AJ170*Mincers!AD$45*(1+'Cost and Benefit Parameters'!$C$41)^AJ$5</f>
        <v>3864935.3684324613</v>
      </c>
      <c r="AK171" s="1">
        <f>Cohort_CF!AK170*Mincers!AE$45*(1+'Cost and Benefit Parameters'!$C$41)^AK$5</f>
        <v>3947978.8399667633</v>
      </c>
      <c r="AL171" s="1">
        <f>Cohort_CF!AL170*Mincers!AF$45*(1+'Cost and Benefit Parameters'!$C$41)^AL$5</f>
        <v>4030387.6569108516</v>
      </c>
      <c r="AM171" s="1">
        <f>Cohort_CF!AM170*Mincers!AG$45*(1+'Cost and Benefit Parameters'!$C$41)^AM$5</f>
        <v>4112048.678978432</v>
      </c>
      <c r="AN171" s="1">
        <f>Cohort_CF!AN170*Mincers!AH$45*(1+'Cost and Benefit Parameters'!$C$41)^AN$5</f>
        <v>4192847.7985760132</v>
      </c>
      <c r="AO171" s="1">
        <f>Cohort_CF!AO170*Mincers!AI$45*(1+'Cost and Benefit Parameters'!$C$41)^AO$5</f>
        <v>4272670.1977063296</v>
      </c>
      <c r="AP171" s="1">
        <f>Cohort_CF!AP170*Mincers!AJ$45*(1+'Cost and Benefit Parameters'!$C$41)^AP$5</f>
        <v>4351400.6121481424</v>
      </c>
      <c r="AQ171" s="1">
        <f>Cohort_CF!AQ170*Mincers!AK$45*(1+'Cost and Benefit Parameters'!$C$41)^AQ$5</f>
        <v>4428923.6020958051</v>
      </c>
      <c r="AR171" s="1">
        <f>Cohort_CF!AR170*Mincers!AL$45*(1+'Cost and Benefit Parameters'!$C$41)^AR$5</f>
        <v>4505123.8283986133</v>
      </c>
      <c r="AS171" s="1">
        <f>Cohort_CF!AS170*Mincers!AM$45*(1+'Cost and Benefit Parameters'!$C$41)^AS$5</f>
        <v>4579886.3335000044</v>
      </c>
      <c r="AT171" s="1">
        <f>Cohort_CF!AT170*Mincers!AN$45*(1+'Cost and Benefit Parameters'!$C$41)^AT$5</f>
        <v>4653096.826140848</v>
      </c>
      <c r="AU171" s="1">
        <f>Cohort_CF!AU170*Mincers!AO$45*(1+'Cost and Benefit Parameters'!$C$41)^AU$5</f>
        <v>4724641.9688582337</v>
      </c>
      <c r="AV171" s="1">
        <f>Cohort_CF!AV170*Mincers!AP$45*(1+'Cost and Benefit Parameters'!$C$41)^AV$5</f>
        <v>4794409.6672836095</v>
      </c>
      <c r="AW171" s="1" t="str">
        <f>IF(AW148="","",'Cost and Benefit Parameters'!$L$29)</f>
        <v/>
      </c>
      <c r="AX171" s="1" t="str">
        <f>IF(AX148="","",'Cost and Benefit Parameters'!$L$29)</f>
        <v/>
      </c>
      <c r="AY171" s="1" t="str">
        <f>IF(AY148="","",'Cost and Benefit Parameters'!$L$29)</f>
        <v/>
      </c>
      <c r="AZ171" s="1" t="str">
        <f>IF(AZ148="","",'Cost and Benefit Parameters'!$L$29)</f>
        <v/>
      </c>
      <c r="BA171" s="1" t="str">
        <f>IF(BA148="","",'Cost and Benefit Parameters'!$L$29)</f>
        <v/>
      </c>
      <c r="BB171" s="1" t="str">
        <f>IF(BB148="","",'Cost and Benefit Parameters'!$L$29)</f>
        <v/>
      </c>
      <c r="BC171" s="1" t="str">
        <f>IF(BC148="","",'Cost and Benefit Parameters'!$L$29)</f>
        <v/>
      </c>
      <c r="BD171" s="1" t="str">
        <f>IF(BD148="","",'Cost and Benefit Parameters'!$L$29)</f>
        <v/>
      </c>
      <c r="BE171" s="1" t="str">
        <f>IF(BE148="","",'Cost and Benefit Parameters'!$L$29)</f>
        <v/>
      </c>
      <c r="BF171" s="1" t="str">
        <f>IF(BF148="","",'Cost and Benefit Parameters'!$L$29)</f>
        <v/>
      </c>
      <c r="BG171" s="1" t="str">
        <f>IF(BG148="","",'Cost and Benefit Parameters'!$L$29)</f>
        <v/>
      </c>
      <c r="BH171" s="1" t="str">
        <f>IF(BH148="","",'Cost and Benefit Parameters'!$L$29)</f>
        <v/>
      </c>
      <c r="BI171" s="1" t="str">
        <f>IF(BI148="","",'Cost and Benefit Parameters'!$L$29)</f>
        <v/>
      </c>
      <c r="BJ171" s="1" t="str">
        <f>IF(BJ148="","",'Cost and Benefit Parameters'!$L$29)</f>
        <v/>
      </c>
      <c r="BK171" s="1" t="str">
        <f>IF(BK148="","",'Cost and Benefit Parameters'!$L$29)</f>
        <v/>
      </c>
      <c r="BL171" s="1" t="str">
        <f>IF(BL148="","",'Cost and Benefit Parameters'!$L$29)</f>
        <v/>
      </c>
      <c r="BM171" s="1" t="str">
        <f>IF(BM148="","",'Cost and Benefit Parameters'!$L$29)</f>
        <v/>
      </c>
    </row>
    <row r="172" spans="1:72" x14ac:dyDescent="0.55000000000000004">
      <c r="A172" s="639"/>
      <c r="B172" t="s">
        <v>470</v>
      </c>
      <c r="G172" s="1" t="str">
        <f>IF(G149="","",'Cost and Benefit Parameters'!$L$29)</f>
        <v/>
      </c>
      <c r="H172" s="1" t="str">
        <f>IF(H149="","",'Cost and Benefit Parameters'!$L$29)</f>
        <v/>
      </c>
      <c r="I172" s="1" t="str">
        <f>IF(I149="","",'Cost and Benefit Parameters'!$L$29)</f>
        <v/>
      </c>
      <c r="J172" s="1">
        <f>Cohort_CF!J171*Mincers!C$45*(1+'Cost and Benefit Parameters'!$C$41)^J$5</f>
        <v>1772190.0557173141</v>
      </c>
      <c r="K172" s="1">
        <f>Cohort_CF!K171*Mincers!D$45*(1+'Cost and Benefit Parameters'!$C$41)^K$5</f>
        <v>1840937.4095338399</v>
      </c>
      <c r="L172" s="1">
        <f>Cohort_CF!L171*Mincers!E$45*(1+'Cost and Benefit Parameters'!$C$41)^L$5</f>
        <v>1911204.5654887934</v>
      </c>
      <c r="M172" s="1">
        <f>Cohort_CF!M171*Mincers!F$45*(1+'Cost and Benefit Parameters'!$C$41)^M$5</f>
        <v>1982963.6292142891</v>
      </c>
      <c r="N172" s="1">
        <f>Cohort_CF!N171*Mincers!G$45*(1+'Cost and Benefit Parameters'!$C$41)^N$5</f>
        <v>2068763.9644694095</v>
      </c>
      <c r="O172" s="1">
        <f>Cohort_CF!O171*Mincers!H$45*(1+'Cost and Benefit Parameters'!$C$41)^O$5</f>
        <v>2142578.7191862087</v>
      </c>
      <c r="P172" s="1">
        <f>Cohort_CF!P171*Mincers!I$45*(1+'Cost and Benefit Parameters'!$C$41)^P$5</f>
        <v>2217696.2121902416</v>
      </c>
      <c r="Q172" s="1">
        <f>Cohort_CF!Q171*Mincers!J$45*(1+'Cost and Benefit Parameters'!$C$41)^Q$5</f>
        <v>2294070.4230605043</v>
      </c>
      <c r="R172" s="1">
        <f>Cohort_CF!R171*Mincers!K$45*(1+'Cost and Benefit Parameters'!$C$41)^R$5</f>
        <v>2371651.4321004078</v>
      </c>
      <c r="S172" s="1">
        <f>Cohort_CF!S171*Mincers!L$45*(1+'Cost and Benefit Parameters'!$C$41)^S$5</f>
        <v>2450385.4078831212</v>
      </c>
      <c r="T172" s="1">
        <f>Cohort_CF!T171*Mincers!M$45*(1+'Cost and Benefit Parameters'!$C$41)^T$5</f>
        <v>2530214.606299703</v>
      </c>
      <c r="U172" s="1">
        <f>Cohort_CF!U171*Mincers!N$45*(1+'Cost and Benefit Parameters'!$C$41)^U$5</f>
        <v>2611077.3815023568</v>
      </c>
      <c r="V172" s="1">
        <f>Cohort_CF!V171*Mincers!O$45*(1+'Cost and Benefit Parameters'!$C$41)^V$5</f>
        <v>2692908.2090975465</v>
      </c>
      <c r="W172" s="1">
        <f>Cohort_CF!W171*Mincers!P$45*(1+'Cost and Benefit Parameters'!$C$41)^W$5</f>
        <v>2775637.7219032156</v>
      </c>
      <c r="X172" s="1">
        <f>Cohort_CF!X171*Mincers!Q$45*(1+'Cost and Benefit Parameters'!$C$41)^X$5</f>
        <v>2859192.7585406727</v>
      </c>
      <c r="Y172" s="1">
        <f>Cohort_CF!Y171*Mincers!R$45*(1+'Cost and Benefit Parameters'!$C$41)^Y$5</f>
        <v>2943496.4250859697</v>
      </c>
      <c r="Z172" s="1">
        <f>Cohort_CF!Z171*Mincers!S$45*(1+'Cost and Benefit Parameters'!$C$41)^Z$5</f>
        <v>3028468.1699563507</v>
      </c>
      <c r="AA172" s="1">
        <f>Cohort_CF!AA171*Mincers!T$45*(1+'Cost and Benefit Parameters'!$C$41)^AA$5</f>
        <v>3114023.8721569297</v>
      </c>
      <c r="AB172" s="1">
        <f>Cohort_CF!AB171*Mincers!U$45*(1+'Cost and Benefit Parameters'!$C$41)^AB$5</f>
        <v>3200075.9429590092</v>
      </c>
      <c r="AC172" s="1">
        <f>Cohort_CF!AC171*Mincers!V$45*(1+'Cost and Benefit Parameters'!$C$41)^AC$5</f>
        <v>3286533.4410267854</v>
      </c>
      <c r="AD172" s="1">
        <f>Cohort_CF!AD171*Mincers!W$45*(1+'Cost and Benefit Parameters'!$C$41)^AD$5</f>
        <v>3373302.2009521043</v>
      </c>
      <c r="AE172" s="1">
        <f>Cohort_CF!AE171*Mincers!X$45*(1+'Cost and Benefit Parameters'!$C$41)^AE$5</f>
        <v>3460284.9750990565</v>
      </c>
      <c r="AF172" s="1">
        <f>Cohort_CF!AF171*Mincers!Y$45*(1+'Cost and Benefit Parameters'!$C$41)^AF$5</f>
        <v>3547381.5886004749</v>
      </c>
      <c r="AG172" s="1">
        <f>Cohort_CF!AG171*Mincers!Z$45*(1+'Cost and Benefit Parameters'!$C$41)^AG$5</f>
        <v>3634489.1072887494</v>
      </c>
      <c r="AH172" s="1">
        <f>Cohort_CF!AH171*Mincers!AA$45*(1+'Cost and Benefit Parameters'!$C$41)^AH$5</f>
        <v>3721502.0182824121</v>
      </c>
      <c r="AI172" s="1">
        <f>Cohort_CF!AI171*Mincers!AB$45*(1+'Cost and Benefit Parameters'!$C$41)^AI$5</f>
        <v>3808312.4228889141</v>
      </c>
      <c r="AJ172" s="1">
        <f>Cohort_CF!AJ171*Mincers!AC$45*(1+'Cost and Benefit Parameters'!$C$41)^AJ$5</f>
        <v>3894810.2414237922</v>
      </c>
      <c r="AK172" s="1">
        <f>Cohort_CF!AK171*Mincers!AD$45*(1+'Cost and Benefit Parameters'!$C$41)^AK$5</f>
        <v>3980883.4294854356</v>
      </c>
      <c r="AL172" s="1">
        <f>Cohort_CF!AL171*Mincers!AE$45*(1+'Cost and Benefit Parameters'!$C$41)^AL$5</f>
        <v>4066418.2051657652</v>
      </c>
      <c r="AM172" s="1">
        <f>Cohort_CF!AM171*Mincers!AF$45*(1+'Cost and Benefit Parameters'!$C$41)^AM$5</f>
        <v>4151299.2866181773</v>
      </c>
      <c r="AN172" s="1">
        <f>Cohort_CF!AN171*Mincers!AG$45*(1+'Cost and Benefit Parameters'!$C$41)^AN$5</f>
        <v>4235410.1393477842</v>
      </c>
      <c r="AO172" s="1">
        <f>Cohort_CF!AO171*Mincers!AH$45*(1+'Cost and Benefit Parameters'!$C$41)^AO$5</f>
        <v>4318633.2325332938</v>
      </c>
      <c r="AP172" s="1">
        <f>Cohort_CF!AP171*Mincers!AI$45*(1+'Cost and Benefit Parameters'!$C$41)^AP$5</f>
        <v>4400850.3036375195</v>
      </c>
      <c r="AQ172" s="1">
        <f>Cohort_CF!AQ171*Mincers!AJ$45*(1+'Cost and Benefit Parameters'!$C$41)^AQ$5</f>
        <v>4481942.6305125868</v>
      </c>
      <c r="AR172" s="1">
        <f>Cohort_CF!AR171*Mincers!AK$45*(1+'Cost and Benefit Parameters'!$C$41)^AR$5</f>
        <v>4561791.3101586793</v>
      </c>
      <c r="AS172" s="1">
        <f>Cohort_CF!AS171*Mincers!AL$45*(1+'Cost and Benefit Parameters'!$C$41)^AS$5</f>
        <v>4640277.5432505719</v>
      </c>
      <c r="AT172" s="1">
        <f>Cohort_CF!AT171*Mincers!AM$45*(1+'Cost and Benefit Parameters'!$C$41)^AT$5</f>
        <v>4717282.9235050036</v>
      </c>
      <c r="AU172" s="1">
        <f>Cohort_CF!AU171*Mincers!AN$45*(1+'Cost and Benefit Parameters'!$C$41)^AU$5</f>
        <v>4792689.7309250738</v>
      </c>
      <c r="AV172" s="1">
        <f>Cohort_CF!AV171*Mincers!AO$45*(1+'Cost and Benefit Parameters'!$C$41)^AV$5</f>
        <v>4866381.2279239809</v>
      </c>
      <c r="AW172" s="1">
        <f>Cohort_CF!AW171*Mincers!AP$45*(1+'Cost and Benefit Parameters'!$C$41)^AW$5</f>
        <v>4938241.9573021177</v>
      </c>
      <c r="AX172" s="1" t="str">
        <f>IF(AX149="","",'Cost and Benefit Parameters'!$L$29)</f>
        <v/>
      </c>
      <c r="AY172" s="1" t="str">
        <f>IF(AY149="","",'Cost and Benefit Parameters'!$L$29)</f>
        <v/>
      </c>
      <c r="AZ172" s="1" t="str">
        <f>IF(AZ149="","",'Cost and Benefit Parameters'!$L$29)</f>
        <v/>
      </c>
      <c r="BA172" s="1" t="str">
        <f>IF(BA149="","",'Cost and Benefit Parameters'!$L$29)</f>
        <v/>
      </c>
      <c r="BB172" s="1" t="str">
        <f>IF(BB149="","",'Cost and Benefit Parameters'!$L$29)</f>
        <v/>
      </c>
      <c r="BC172" s="1" t="str">
        <f>IF(BC149="","",'Cost and Benefit Parameters'!$L$29)</f>
        <v/>
      </c>
      <c r="BD172" s="1" t="str">
        <f>IF(BD149="","",'Cost and Benefit Parameters'!$L$29)</f>
        <v/>
      </c>
      <c r="BE172" s="1" t="str">
        <f>IF(BE149="","",'Cost and Benefit Parameters'!$L$29)</f>
        <v/>
      </c>
      <c r="BF172" s="1" t="str">
        <f>IF(BF149="","",'Cost and Benefit Parameters'!$L$29)</f>
        <v/>
      </c>
      <c r="BG172" s="1" t="str">
        <f>IF(BG149="","",'Cost and Benefit Parameters'!$L$29)</f>
        <v/>
      </c>
      <c r="BH172" s="1" t="str">
        <f>IF(BH149="","",'Cost and Benefit Parameters'!$L$29)</f>
        <v/>
      </c>
      <c r="BI172" s="1" t="str">
        <f>IF(BI149="","",'Cost and Benefit Parameters'!$L$29)</f>
        <v/>
      </c>
      <c r="BJ172" s="1" t="str">
        <f>IF(BJ149="","",'Cost and Benefit Parameters'!$L$29)</f>
        <v/>
      </c>
      <c r="BK172" s="1" t="str">
        <f>IF(BK149="","",'Cost and Benefit Parameters'!$L$29)</f>
        <v/>
      </c>
      <c r="BL172" s="1" t="str">
        <f>IF(BL149="","",'Cost and Benefit Parameters'!$L$29)</f>
        <v/>
      </c>
      <c r="BM172" s="1" t="str">
        <f>IF(BM149="","",'Cost and Benefit Parameters'!$L$29)</f>
        <v/>
      </c>
    </row>
    <row r="173" spans="1:72" x14ac:dyDescent="0.55000000000000004">
      <c r="A173" s="639"/>
      <c r="B173" t="s">
        <v>471</v>
      </c>
      <c r="G173" s="1" t="str">
        <f>IF(G150="","",'Cost and Benefit Parameters'!$L$29)</f>
        <v/>
      </c>
      <c r="H173" s="1" t="str">
        <f>IF(H150="","",'Cost and Benefit Parameters'!$L$29)</f>
        <v/>
      </c>
      <c r="I173" s="1" t="str">
        <f>IF(I150="","",'Cost and Benefit Parameters'!$L$29)</f>
        <v/>
      </c>
      <c r="J173" s="1" t="str">
        <f>IF(J150="","",'Cost and Benefit Parameters'!$L$29)</f>
        <v/>
      </c>
      <c r="K173" s="1">
        <f>Cohort_CF!K172*Mincers!C$45*(1+'Cost and Benefit Parameters'!$C$41)^K$5</f>
        <v>1825355.7573888334</v>
      </c>
      <c r="L173" s="1">
        <f>Cohort_CF!L172*Mincers!D$45*(1+'Cost and Benefit Parameters'!$C$41)^L$5</f>
        <v>1896165.5318198553</v>
      </c>
      <c r="M173" s="1">
        <f>Cohort_CF!M172*Mincers!E$45*(1+'Cost and Benefit Parameters'!$C$41)^M$5</f>
        <v>1968540.7024534573</v>
      </c>
      <c r="N173" s="1">
        <f>Cohort_CF!N172*Mincers!F$45*(1+'Cost and Benefit Parameters'!$C$41)^N$5</f>
        <v>2042452.5380907177</v>
      </c>
      <c r="O173" s="1">
        <f>Cohort_CF!O172*Mincers!G$45*(1+'Cost and Benefit Parameters'!$C$41)^O$5</f>
        <v>2130826.8834034922</v>
      </c>
      <c r="P173" s="1">
        <f>Cohort_CF!P172*Mincers!H$45*(1+'Cost and Benefit Parameters'!$C$41)^P$5</f>
        <v>2206856.0807617945</v>
      </c>
      <c r="Q173" s="1">
        <f>Cohort_CF!Q172*Mincers!I$45*(1+'Cost and Benefit Parameters'!$C$41)^Q$5</f>
        <v>2284227.0985559491</v>
      </c>
      <c r="R173" s="1">
        <f>Cohort_CF!R172*Mincers!J$45*(1+'Cost and Benefit Parameters'!$C$41)^R$5</f>
        <v>2362892.5357523188</v>
      </c>
      <c r="S173" s="1">
        <f>Cohort_CF!S172*Mincers!K$45*(1+'Cost and Benefit Parameters'!$C$41)^S$5</f>
        <v>2442800.9750634199</v>
      </c>
      <c r="T173" s="1">
        <f>Cohort_CF!T172*Mincers!L$45*(1+'Cost and Benefit Parameters'!$C$41)^T$5</f>
        <v>2523896.9701196151</v>
      </c>
      <c r="U173" s="1">
        <f>Cohort_CF!U172*Mincers!M$45*(1+'Cost and Benefit Parameters'!$C$41)^U$5</f>
        <v>2606121.0444886945</v>
      </c>
      <c r="V173" s="1">
        <f>Cohort_CF!V172*Mincers!N$45*(1+'Cost and Benefit Parameters'!$C$41)^V$5</f>
        <v>2689409.7029474271</v>
      </c>
      <c r="W173" s="1">
        <f>Cohort_CF!W172*Mincers!O$45*(1+'Cost and Benefit Parameters'!$C$41)^W$5</f>
        <v>2773695.4553704727</v>
      </c>
      <c r="X173" s="1">
        <f>Cohort_CF!X172*Mincers!P$45*(1+'Cost and Benefit Parameters'!$C$41)^X$5</f>
        <v>2858906.8535603117</v>
      </c>
      <c r="Y173" s="1">
        <f>Cohort_CF!Y172*Mincers!Q$45*(1+'Cost and Benefit Parameters'!$C$41)^Y$5</f>
        <v>2944968.5412968928</v>
      </c>
      <c r="Z173" s="1">
        <f>Cohort_CF!Z172*Mincers!R$45*(1+'Cost and Benefit Parameters'!$C$41)^Z$5</f>
        <v>3031801.3178385487</v>
      </c>
      <c r="AA173" s="1">
        <f>Cohort_CF!AA172*Mincers!S$45*(1+'Cost and Benefit Parameters'!$C$41)^AA$5</f>
        <v>3119322.2150550405</v>
      </c>
      <c r="AB173" s="1">
        <f>Cohort_CF!AB172*Mincers!T$45*(1+'Cost and Benefit Parameters'!$C$41)^AB$5</f>
        <v>3207444.5883216378</v>
      </c>
      <c r="AC173" s="1">
        <f>Cohort_CF!AC172*Mincers!U$45*(1+'Cost and Benefit Parameters'!$C$41)^AC$5</f>
        <v>3296078.2212477797</v>
      </c>
      <c r="AD173" s="1">
        <f>Cohort_CF!AD172*Mincers!V$45*(1+'Cost and Benefit Parameters'!$C$41)^AD$5</f>
        <v>3385129.4442575881</v>
      </c>
      <c r="AE173" s="1">
        <f>Cohort_CF!AE172*Mincers!W$45*(1+'Cost and Benefit Parameters'!$C$41)^AE$5</f>
        <v>3474501.2669806671</v>
      </c>
      <c r="AF173" s="1">
        <f>Cohort_CF!AF172*Mincers!X$45*(1+'Cost and Benefit Parameters'!$C$41)^AF$5</f>
        <v>3564093.524352029</v>
      </c>
      <c r="AG173" s="1">
        <f>Cohort_CF!AG172*Mincers!Y$45*(1+'Cost and Benefit Parameters'!$C$41)^AG$5</f>
        <v>3653803.0362584884</v>
      </c>
      <c r="AH173" s="1">
        <f>Cohort_CF!AH172*Mincers!Z$45*(1+'Cost and Benefit Parameters'!$C$41)^AH$5</f>
        <v>3743523.7805074123</v>
      </c>
      <c r="AI173" s="1">
        <f>Cohort_CF!AI172*Mincers!AA$45*(1+'Cost and Benefit Parameters'!$C$41)^AI$5</f>
        <v>3833147.0788308843</v>
      </c>
      <c r="AJ173" s="1">
        <f>Cohort_CF!AJ172*Mincers!AB$45*(1+'Cost and Benefit Parameters'!$C$41)^AJ$5</f>
        <v>3922561.7955755815</v>
      </c>
      <c r="AK173" s="1">
        <f>Cohort_CF!AK172*Mincers!AC$45*(1+'Cost and Benefit Parameters'!$C$41)^AK$5</f>
        <v>4011654.5486665065</v>
      </c>
      <c r="AL173" s="1">
        <f>Cohort_CF!AL172*Mincers!AD$45*(1+'Cost and Benefit Parameters'!$C$41)^AL$5</f>
        <v>4100309.9323699977</v>
      </c>
      <c r="AM173" s="1">
        <f>Cohort_CF!AM172*Mincers!AE$45*(1+'Cost and Benefit Parameters'!$C$41)^AM$5</f>
        <v>4188410.7513207383</v>
      </c>
      <c r="AN173" s="1">
        <f>Cohort_CF!AN172*Mincers!AF$45*(1+'Cost and Benefit Parameters'!$C$41)^AN$5</f>
        <v>4275838.2652167222</v>
      </c>
      <c r="AO173" s="1">
        <f>Cohort_CF!AO172*Mincers!AG$45*(1+'Cost and Benefit Parameters'!$C$41)^AO$5</f>
        <v>4362472.4435282182</v>
      </c>
      <c r="AP173" s="1">
        <f>Cohort_CF!AP172*Mincers!AH$45*(1+'Cost and Benefit Parameters'!$C$41)^AP$5</f>
        <v>4448192.2295092931</v>
      </c>
      <c r="AQ173" s="1">
        <f>Cohort_CF!AQ172*Mincers!AI$45*(1+'Cost and Benefit Parameters'!$C$41)^AQ$5</f>
        <v>4532875.812746645</v>
      </c>
      <c r="AR173" s="1">
        <f>Cohort_CF!AR172*Mincers!AJ$45*(1+'Cost and Benefit Parameters'!$C$41)^AR$5</f>
        <v>4616400.9094279641</v>
      </c>
      <c r="AS173" s="1">
        <f>Cohort_CF!AS172*Mincers!AK$45*(1+'Cost and Benefit Parameters'!$C$41)^AS$5</f>
        <v>4698645.0494634407</v>
      </c>
      <c r="AT173" s="1">
        <f>Cohort_CF!AT172*Mincers!AL$45*(1+'Cost and Benefit Parameters'!$C$41)^AT$5</f>
        <v>4779485.8695480879</v>
      </c>
      <c r="AU173" s="1">
        <f>Cohort_CF!AU172*Mincers!AM$45*(1+'Cost and Benefit Parameters'!$C$41)^AU$5</f>
        <v>4858801.4112101542</v>
      </c>
      <c r="AV173" s="1">
        <f>Cohort_CF!AV172*Mincers!AN$45*(1+'Cost and Benefit Parameters'!$C$41)^AV$5</f>
        <v>4936470.4228528263</v>
      </c>
      <c r="AW173" s="1">
        <f>Cohort_CF!AW172*Mincers!AO$45*(1+'Cost and Benefit Parameters'!$C$41)^AW$5</f>
        <v>5012372.6647616997</v>
      </c>
      <c r="AX173" s="1">
        <f>Cohort_CF!AX172*Mincers!AP$45*(1+'Cost and Benefit Parameters'!$C$41)^AX$5</f>
        <v>5086389.2160211811</v>
      </c>
      <c r="AY173" s="1" t="str">
        <f>IF(AY150="","",'Cost and Benefit Parameters'!$L$29)</f>
        <v/>
      </c>
      <c r="AZ173" s="1" t="str">
        <f>IF(AZ150="","",'Cost and Benefit Parameters'!$L$29)</f>
        <v/>
      </c>
      <c r="BA173" s="1" t="str">
        <f>IF(BA150="","",'Cost and Benefit Parameters'!$L$29)</f>
        <v/>
      </c>
      <c r="BB173" s="1" t="str">
        <f>IF(BB150="","",'Cost and Benefit Parameters'!$L$29)</f>
        <v/>
      </c>
      <c r="BC173" s="1" t="str">
        <f>IF(BC150="","",'Cost and Benefit Parameters'!$L$29)</f>
        <v/>
      </c>
      <c r="BD173" s="1" t="str">
        <f>IF(BD150="","",'Cost and Benefit Parameters'!$L$29)</f>
        <v/>
      </c>
      <c r="BE173" s="1" t="str">
        <f>IF(BE150="","",'Cost and Benefit Parameters'!$L$29)</f>
        <v/>
      </c>
      <c r="BF173" s="1" t="str">
        <f>IF(BF150="","",'Cost and Benefit Parameters'!$L$29)</f>
        <v/>
      </c>
      <c r="BG173" s="1" t="str">
        <f>IF(BG150="","",'Cost and Benefit Parameters'!$L$29)</f>
        <v/>
      </c>
      <c r="BH173" s="1" t="str">
        <f>IF(BH150="","",'Cost and Benefit Parameters'!$L$29)</f>
        <v/>
      </c>
      <c r="BI173" s="1" t="str">
        <f>IF(BI150="","",'Cost and Benefit Parameters'!$L$29)</f>
        <v/>
      </c>
      <c r="BJ173" s="1" t="str">
        <f>IF(BJ150="","",'Cost and Benefit Parameters'!$L$29)</f>
        <v/>
      </c>
      <c r="BK173" s="1" t="str">
        <f>IF(BK150="","",'Cost and Benefit Parameters'!$L$29)</f>
        <v/>
      </c>
      <c r="BL173" s="1" t="str">
        <f>IF(BL150="","",'Cost and Benefit Parameters'!$L$29)</f>
        <v/>
      </c>
      <c r="BM173" s="1" t="str">
        <f>IF(BM150="","",'Cost and Benefit Parameters'!$L$29)</f>
        <v/>
      </c>
    </row>
    <row r="174" spans="1:72" x14ac:dyDescent="0.55000000000000004">
      <c r="A174" s="639"/>
      <c r="B174" t="s">
        <v>472</v>
      </c>
      <c r="G174" s="1" t="str">
        <f>IF(G151="","",'Cost and Benefit Parameters'!$L$29)</f>
        <v/>
      </c>
      <c r="H174" s="1" t="str">
        <f>IF(H151="","",'Cost and Benefit Parameters'!$L$29)</f>
        <v/>
      </c>
      <c r="I174" s="1" t="str">
        <f>IF(I151="","",'Cost and Benefit Parameters'!$L$29)</f>
        <v/>
      </c>
      <c r="J174" s="1" t="str">
        <f>IF(J151="","",'Cost and Benefit Parameters'!$L$29)</f>
        <v/>
      </c>
      <c r="K174" s="1" t="str">
        <f>IF(K151="","",'Cost and Benefit Parameters'!$L$29)</f>
        <v/>
      </c>
      <c r="L174" s="1">
        <f>Cohort_CF!L173*Mincers!C$45*(1+'Cost and Benefit Parameters'!$C$41)^L$5</f>
        <v>1880116.4301104986</v>
      </c>
      <c r="M174" s="1">
        <f>Cohort_CF!M173*Mincers!D$45*(1+'Cost and Benefit Parameters'!$C$41)^M$5</f>
        <v>1953050.497774451</v>
      </c>
      <c r="N174" s="1">
        <f>Cohort_CF!N173*Mincers!E$45*(1+'Cost and Benefit Parameters'!$C$41)^N$5</f>
        <v>2027596.9235270608</v>
      </c>
      <c r="O174" s="1">
        <f>Cohort_CF!O173*Mincers!F$45*(1+'Cost and Benefit Parameters'!$C$41)^O$5</f>
        <v>2103726.1142334393</v>
      </c>
      <c r="P174" s="1">
        <f>Cohort_CF!P173*Mincers!G$45*(1+'Cost and Benefit Parameters'!$C$41)^P$5</f>
        <v>2194751.6899055969</v>
      </c>
      <c r="Q174" s="1">
        <f>Cohort_CF!Q173*Mincers!H$45*(1+'Cost and Benefit Parameters'!$C$41)^Q$5</f>
        <v>2273061.7631846485</v>
      </c>
      <c r="R174" s="1">
        <f>Cohort_CF!R173*Mincers!I$45*(1+'Cost and Benefit Parameters'!$C$41)^R$5</f>
        <v>2352753.9115126273</v>
      </c>
      <c r="S174" s="1">
        <f>Cohort_CF!S173*Mincers!J$45*(1+'Cost and Benefit Parameters'!$C$41)^S$5</f>
        <v>2433779.3118248885</v>
      </c>
      <c r="T174" s="1">
        <f>Cohort_CF!T173*Mincers!K$45*(1+'Cost and Benefit Parameters'!$C$41)^T$5</f>
        <v>2516085.0043153227</v>
      </c>
      <c r="U174" s="1">
        <f>Cohort_CF!U173*Mincers!L$45*(1+'Cost and Benefit Parameters'!$C$41)^U$5</f>
        <v>2599613.8792232038</v>
      </c>
      <c r="V174" s="1">
        <f>Cohort_CF!V173*Mincers!M$45*(1+'Cost and Benefit Parameters'!$C$41)^V$5</f>
        <v>2684304.6758233546</v>
      </c>
      <c r="W174" s="1">
        <f>Cohort_CF!W173*Mincers!N$45*(1+'Cost and Benefit Parameters'!$C$41)^W$5</f>
        <v>2770091.9940358498</v>
      </c>
      <c r="X174" s="1">
        <f>Cohort_CF!X173*Mincers!O$45*(1+'Cost and Benefit Parameters'!$C$41)^X$5</f>
        <v>2856906.3190315873</v>
      </c>
      <c r="Y174" s="1">
        <f>Cohort_CF!Y173*Mincers!P$45*(1+'Cost and Benefit Parameters'!$C$41)^Y$5</f>
        <v>2944674.0591671211</v>
      </c>
      <c r="Z174" s="1">
        <f>Cohort_CF!Z173*Mincers!Q$45*(1+'Cost and Benefit Parameters'!$C$41)^Z$5</f>
        <v>3033317.5975357993</v>
      </c>
      <c r="AA174" s="1">
        <f>Cohort_CF!AA173*Mincers!R$45*(1+'Cost and Benefit Parameters'!$C$41)^AA$5</f>
        <v>3122755.3573737047</v>
      </c>
      <c r="AB174" s="1">
        <f>Cohort_CF!AB173*Mincers!S$45*(1+'Cost and Benefit Parameters'!$C$41)^AB$5</f>
        <v>3212901.8815066922</v>
      </c>
      <c r="AC174" s="1">
        <f>Cohort_CF!AC173*Mincers!T$45*(1+'Cost and Benefit Parameters'!$C$41)^AC$5</f>
        <v>3303667.9259712873</v>
      </c>
      <c r="AD174" s="1">
        <f>Cohort_CF!AD173*Mincers!U$45*(1+'Cost and Benefit Parameters'!$C$41)^AD$5</f>
        <v>3394960.5678852126</v>
      </c>
      <c r="AE174" s="1">
        <f>Cohort_CF!AE173*Mincers!V$45*(1+'Cost and Benefit Parameters'!$C$41)^AE$5</f>
        <v>3486683.3275853158</v>
      </c>
      <c r="AF174" s="1">
        <f>Cohort_CF!AF173*Mincers!W$45*(1+'Cost and Benefit Parameters'!$C$41)^AF$5</f>
        <v>3578736.3049900881</v>
      </c>
      <c r="AG174" s="1">
        <f>Cohort_CF!AG173*Mincers!X$45*(1+'Cost and Benefit Parameters'!$C$41)^AG$5</f>
        <v>3671016.3300825893</v>
      </c>
      <c r="AH174" s="1">
        <f>Cohort_CF!AH173*Mincers!Y$45*(1+'Cost and Benefit Parameters'!$C$41)^AH$5</f>
        <v>3763417.1273462432</v>
      </c>
      <c r="AI174" s="1">
        <f>Cohort_CF!AI173*Mincers!Z$45*(1+'Cost and Benefit Parameters'!$C$41)^AI$5</f>
        <v>3855829.4939226341</v>
      </c>
      <c r="AJ174" s="1">
        <f>Cohort_CF!AJ173*Mincers!AA$45*(1+'Cost and Benefit Parameters'!$C$41)^AJ$5</f>
        <v>3948141.4911958105</v>
      </c>
      <c r="AK174" s="1">
        <f>Cohort_CF!AK173*Mincers!AB$45*(1+'Cost and Benefit Parameters'!$C$41)^AK$5</f>
        <v>4040238.6494428497</v>
      </c>
      <c r="AL174" s="1">
        <f>Cohort_CF!AL173*Mincers!AC$45*(1+'Cost and Benefit Parameters'!$C$41)^AL$5</f>
        <v>4132004.1851265011</v>
      </c>
      <c r="AM174" s="1">
        <f>Cohort_CF!AM173*Mincers!AD$45*(1+'Cost and Benefit Parameters'!$C$41)^AM$5</f>
        <v>4223319.2303410983</v>
      </c>
      <c r="AN174" s="1">
        <f>Cohort_CF!AN173*Mincers!AE$45*(1+'Cost and Benefit Parameters'!$C$41)^AN$5</f>
        <v>4314063.0738603603</v>
      </c>
      <c r="AO174" s="1">
        <f>Cohort_CF!AO173*Mincers!AF$45*(1+'Cost and Benefit Parameters'!$C$41)^AO$5</f>
        <v>4404113.4131732248</v>
      </c>
      <c r="AP174" s="1">
        <f>Cohort_CF!AP173*Mincers!AG$45*(1+'Cost and Benefit Parameters'!$C$41)^AP$5</f>
        <v>4493346.6168340649</v>
      </c>
      <c r="AQ174" s="1">
        <f>Cohort_CF!AQ173*Mincers!AH$45*(1+'Cost and Benefit Parameters'!$C$41)^AQ$5</f>
        <v>4581637.9963945709</v>
      </c>
      <c r="AR174" s="1">
        <f>Cohort_CF!AR173*Mincers!AI$45*(1+'Cost and Benefit Parameters'!$C$41)^AR$5</f>
        <v>4668862.0871290443</v>
      </c>
      <c r="AS174" s="1">
        <f>Cohort_CF!AS173*Mincers!AJ$45*(1+'Cost and Benefit Parameters'!$C$41)^AS$5</f>
        <v>4754892.9367108038</v>
      </c>
      <c r="AT174" s="1">
        <f>Cohort_CF!AT173*Mincers!AK$45*(1+'Cost and Benefit Parameters'!$C$41)^AT$5</f>
        <v>4839604.4009473426</v>
      </c>
      <c r="AU174" s="1">
        <f>Cohort_CF!AU173*Mincers!AL$45*(1+'Cost and Benefit Parameters'!$C$41)^AU$5</f>
        <v>4922870.4456345309</v>
      </c>
      <c r="AV174" s="1">
        <f>Cohort_CF!AV173*Mincers!AM$45*(1+'Cost and Benefit Parameters'!$C$41)^AV$5</f>
        <v>5004565.4535464589</v>
      </c>
      <c r="AW174" s="1">
        <f>Cohort_CF!AW173*Mincers!AN$45*(1+'Cost and Benefit Parameters'!$C$41)^AW$5</f>
        <v>5084564.5355384117</v>
      </c>
      <c r="AX174" s="1">
        <f>Cohort_CF!AX173*Mincers!AO$45*(1+'Cost and Benefit Parameters'!$C$41)^AX$5</f>
        <v>5162743.8447045498</v>
      </c>
      <c r="AY174" s="1">
        <f>Cohort_CF!AY173*Mincers!AP$45*(1+'Cost and Benefit Parameters'!$C$41)^AY$5</f>
        <v>5238980.8925018162</v>
      </c>
      <c r="AZ174" s="1" t="str">
        <f>IF(AZ151="","",'Cost and Benefit Parameters'!$L$29)</f>
        <v/>
      </c>
      <c r="BA174" s="1" t="str">
        <f>IF(BA151="","",'Cost and Benefit Parameters'!$L$29)</f>
        <v/>
      </c>
      <c r="BB174" s="1" t="str">
        <f>IF(BB151="","",'Cost and Benefit Parameters'!$L$29)</f>
        <v/>
      </c>
      <c r="BC174" s="1" t="str">
        <f>IF(BC151="","",'Cost and Benefit Parameters'!$L$29)</f>
        <v/>
      </c>
      <c r="BD174" s="1" t="str">
        <f>IF(BD151="","",'Cost and Benefit Parameters'!$L$29)</f>
        <v/>
      </c>
      <c r="BE174" s="1" t="str">
        <f>IF(BE151="","",'Cost and Benefit Parameters'!$L$29)</f>
        <v/>
      </c>
      <c r="BF174" s="1" t="str">
        <f>IF(BF151="","",'Cost and Benefit Parameters'!$L$29)</f>
        <v/>
      </c>
      <c r="BG174" s="1" t="str">
        <f>IF(BG151="","",'Cost and Benefit Parameters'!$L$29)</f>
        <v/>
      </c>
      <c r="BH174" s="1" t="str">
        <f>IF(BH151="","",'Cost and Benefit Parameters'!$L$29)</f>
        <v/>
      </c>
      <c r="BI174" s="1" t="str">
        <f>IF(BI151="","",'Cost and Benefit Parameters'!$L$29)</f>
        <v/>
      </c>
      <c r="BJ174" s="1" t="str">
        <f>IF(BJ151="","",'Cost and Benefit Parameters'!$L$29)</f>
        <v/>
      </c>
      <c r="BK174" s="1" t="str">
        <f>IF(BK151="","",'Cost and Benefit Parameters'!$L$29)</f>
        <v/>
      </c>
      <c r="BL174" s="1" t="str">
        <f>IF(BL151="","",'Cost and Benefit Parameters'!$L$29)</f>
        <v/>
      </c>
      <c r="BM174" s="1" t="str">
        <f>IF(BM151="","",'Cost and Benefit Parameters'!$L$29)</f>
        <v/>
      </c>
    </row>
    <row r="175" spans="1:72" x14ac:dyDescent="0.55000000000000004">
      <c r="A175" s="639"/>
      <c r="B175" t="s">
        <v>473</v>
      </c>
      <c r="G175" s="1" t="str">
        <f>IF(G152="","",'Cost and Benefit Parameters'!$L$29)</f>
        <v/>
      </c>
      <c r="H175" s="1" t="str">
        <f>IF(H152="","",'Cost and Benefit Parameters'!$L$29)</f>
        <v/>
      </c>
      <c r="I175" s="1" t="str">
        <f>IF(I152="","",'Cost and Benefit Parameters'!$L$29)</f>
        <v/>
      </c>
      <c r="J175" s="1" t="str">
        <f>IF(J152="","",'Cost and Benefit Parameters'!$L$29)</f>
        <v/>
      </c>
      <c r="K175" s="1" t="str">
        <f>IF(K152="","",'Cost and Benefit Parameters'!$L$29)</f>
        <v/>
      </c>
      <c r="L175" s="1" t="str">
        <f>IF(L152="","",'Cost and Benefit Parameters'!$L$29)</f>
        <v/>
      </c>
      <c r="M175" s="1">
        <f>Cohort_CF!M174*Mincers!C$45*(1+'Cost and Benefit Parameters'!$C$41)^M$5</f>
        <v>1936519.9230138136</v>
      </c>
      <c r="N175" s="1">
        <f>Cohort_CF!N174*Mincers!D$45*(1+'Cost and Benefit Parameters'!$C$41)^N$5</f>
        <v>2011642.0127076844</v>
      </c>
      <c r="O175" s="1">
        <f>Cohort_CF!O174*Mincers!E$45*(1+'Cost and Benefit Parameters'!$C$41)^O$5</f>
        <v>2088424.8312328728</v>
      </c>
      <c r="P175" s="1">
        <f>Cohort_CF!P174*Mincers!F$45*(1+'Cost and Benefit Parameters'!$C$41)^P$5</f>
        <v>2166837.8976604426</v>
      </c>
      <c r="Q175" s="1">
        <f>Cohort_CF!Q174*Mincers!G$45*(1+'Cost and Benefit Parameters'!$C$41)^Q$5</f>
        <v>2260594.2406027648</v>
      </c>
      <c r="R175" s="1">
        <f>Cohort_CF!R174*Mincers!H$45*(1+'Cost and Benefit Parameters'!$C$41)^R$5</f>
        <v>2341253.6160801877</v>
      </c>
      <c r="S175" s="1">
        <f>Cohort_CF!S174*Mincers!I$45*(1+'Cost and Benefit Parameters'!$C$41)^S$5</f>
        <v>2423336.528858006</v>
      </c>
      <c r="T175" s="1">
        <f>Cohort_CF!T174*Mincers!J$45*(1+'Cost and Benefit Parameters'!$C$41)^T$5</f>
        <v>2506792.6911796355</v>
      </c>
      <c r="U175" s="1">
        <f>Cohort_CF!U174*Mincers!K$45*(1+'Cost and Benefit Parameters'!$C$41)^U$5</f>
        <v>2591567.5544447824</v>
      </c>
      <c r="V175" s="1">
        <f>Cohort_CF!V174*Mincers!L$45*(1+'Cost and Benefit Parameters'!$C$41)^V$5</f>
        <v>2677602.2955998997</v>
      </c>
      <c r="W175" s="1">
        <f>Cohort_CF!W174*Mincers!M$45*(1+'Cost and Benefit Parameters'!$C$41)^W$5</f>
        <v>2764833.8160980553</v>
      </c>
      <c r="X175" s="1">
        <f>Cohort_CF!X174*Mincers!N$45*(1+'Cost and Benefit Parameters'!$C$41)^X$5</f>
        <v>2853194.7538569253</v>
      </c>
      <c r="Y175" s="1">
        <f>Cohort_CF!Y174*Mincers!O$45*(1+'Cost and Benefit Parameters'!$C$41)^Y$5</f>
        <v>2942613.5086025349</v>
      </c>
      <c r="Z175" s="1">
        <f>Cohort_CF!Z174*Mincers!P$45*(1+'Cost and Benefit Parameters'!$C$41)^Z$5</f>
        <v>3033014.280942135</v>
      </c>
      <c r="AA175" s="1">
        <f>Cohort_CF!AA174*Mincers!Q$45*(1+'Cost and Benefit Parameters'!$C$41)^AA$5</f>
        <v>3124317.1254618731</v>
      </c>
      <c r="AB175" s="1">
        <f>Cohort_CF!AB174*Mincers!R$45*(1+'Cost and Benefit Parameters'!$C$41)^AB$5</f>
        <v>3216438.0180949164</v>
      </c>
      <c r="AC175" s="1">
        <f>Cohort_CF!AC174*Mincers!S$45*(1+'Cost and Benefit Parameters'!$C$41)^AC$5</f>
        <v>3309288.9379518931</v>
      </c>
      <c r="AD175" s="1">
        <f>Cohort_CF!AD174*Mincers!T$45*(1+'Cost and Benefit Parameters'!$C$41)^AD$5</f>
        <v>3402777.9637504253</v>
      </c>
      <c r="AE175" s="1">
        <f>Cohort_CF!AE174*Mincers!U$45*(1+'Cost and Benefit Parameters'!$C$41)^AE$5</f>
        <v>3496809.3849217687</v>
      </c>
      <c r="AF175" s="1">
        <f>Cohort_CF!AF174*Mincers!V$45*(1+'Cost and Benefit Parameters'!$C$41)^AF$5</f>
        <v>3591283.8274128758</v>
      </c>
      <c r="AG175" s="1">
        <f>Cohort_CF!AG174*Mincers!W$45*(1+'Cost and Benefit Parameters'!$C$41)^AG$5</f>
        <v>3686098.39413979</v>
      </c>
      <c r="AH175" s="1">
        <f>Cohort_CF!AH174*Mincers!X$45*(1+'Cost and Benefit Parameters'!$C$41)^AH$5</f>
        <v>3781146.819985067</v>
      </c>
      <c r="AI175" s="1">
        <f>Cohort_CF!AI174*Mincers!Y$45*(1+'Cost and Benefit Parameters'!$C$41)^AI$5</f>
        <v>3876319.6411666302</v>
      </c>
      <c r="AJ175" s="1">
        <f>Cohort_CF!AJ174*Mincers!Z$45*(1+'Cost and Benefit Parameters'!$C$41)^AJ$5</f>
        <v>3971504.378740313</v>
      </c>
      <c r="AK175" s="1">
        <f>Cohort_CF!AK174*Mincers!AA$45*(1+'Cost and Benefit Parameters'!$C$41)^AK$5</f>
        <v>4066585.7359316857</v>
      </c>
      <c r="AL175" s="1">
        <f>Cohort_CF!AL174*Mincers!AB$45*(1+'Cost and Benefit Parameters'!$C$41)^AL$5</f>
        <v>4161445.8089261344</v>
      </c>
      <c r="AM175" s="1">
        <f>Cohort_CF!AM174*Mincers!AC$45*(1+'Cost and Benefit Parameters'!$C$41)^AM$5</f>
        <v>4255964.3106802963</v>
      </c>
      <c r="AN175" s="1">
        <f>Cohort_CF!AN174*Mincers!AD$45*(1+'Cost and Benefit Parameters'!$C$41)^AN$5</f>
        <v>4350018.8072513305</v>
      </c>
      <c r="AO175" s="1">
        <f>Cohort_CF!AO174*Mincers!AE$45*(1+'Cost and Benefit Parameters'!$C$41)^AO$5</f>
        <v>4443484.966076171</v>
      </c>
      <c r="AP175" s="1">
        <f>Cohort_CF!AP174*Mincers!AF$45*(1+'Cost and Benefit Parameters'!$C$41)^AP$5</f>
        <v>4536236.815568421</v>
      </c>
      <c r="AQ175" s="1">
        <f>Cohort_CF!AQ174*Mincers!AG$45*(1+'Cost and Benefit Parameters'!$C$41)^AQ$5</f>
        <v>4628147.0153390858</v>
      </c>
      <c r="AR175" s="1">
        <f>Cohort_CF!AR174*Mincers!AH$45*(1+'Cost and Benefit Parameters'!$C$41)^AR$5</f>
        <v>4719087.1362864077</v>
      </c>
      <c r="AS175" s="1">
        <f>Cohort_CF!AS174*Mincers!AI$45*(1+'Cost and Benefit Parameters'!$C$41)^AS$5</f>
        <v>4808927.949742916</v>
      </c>
      <c r="AT175" s="1">
        <f>Cohort_CF!AT174*Mincers!AJ$45*(1+'Cost and Benefit Parameters'!$C$41)^AT$5</f>
        <v>4897539.7248121267</v>
      </c>
      <c r="AU175" s="1">
        <f>Cohort_CF!AU174*Mincers!AK$45*(1+'Cost and Benefit Parameters'!$C$41)^AU$5</f>
        <v>4984792.5329757631</v>
      </c>
      <c r="AV175" s="1">
        <f>Cohort_CF!AV174*Mincers!AL$45*(1+'Cost and Benefit Parameters'!$C$41)^AV$5</f>
        <v>5070556.5590035673</v>
      </c>
      <c r="AW175" s="1">
        <f>Cohort_CF!AW174*Mincers!AM$45*(1+'Cost and Benefit Parameters'!$C$41)^AW$5</f>
        <v>5154702.4171528528</v>
      </c>
      <c r="AX175" s="1">
        <f>Cohort_CF!AX174*Mincers!AN$45*(1+'Cost and Benefit Parameters'!$C$41)^AX$5</f>
        <v>5237101.4716045633</v>
      </c>
      <c r="AY175" s="1">
        <f>Cohort_CF!AY174*Mincers!AO$45*(1+'Cost and Benefit Parameters'!$C$41)^AY$5</f>
        <v>5317626.1600456862</v>
      </c>
      <c r="AZ175" s="1">
        <f>Cohort_CF!AZ174*Mincers!AP$45*(1+'Cost and Benefit Parameters'!$C$41)^AZ$5</f>
        <v>5396150.3192768702</v>
      </c>
      <c r="BA175" s="1" t="str">
        <f>IF(BA152="","",'Cost and Benefit Parameters'!$L$29)</f>
        <v/>
      </c>
      <c r="BB175" s="1" t="str">
        <f>IF(BB152="","",'Cost and Benefit Parameters'!$L$29)</f>
        <v/>
      </c>
      <c r="BC175" s="1" t="str">
        <f>IF(BC152="","",'Cost and Benefit Parameters'!$L$29)</f>
        <v/>
      </c>
      <c r="BD175" s="1" t="str">
        <f>IF(BD152="","",'Cost and Benefit Parameters'!$L$29)</f>
        <v/>
      </c>
      <c r="BE175" s="1" t="str">
        <f>IF(BE152="","",'Cost and Benefit Parameters'!$L$29)</f>
        <v/>
      </c>
      <c r="BF175" s="1" t="str">
        <f>IF(BF152="","",'Cost and Benefit Parameters'!$L$29)</f>
        <v/>
      </c>
      <c r="BG175" s="1" t="str">
        <f>IF(BG152="","",'Cost and Benefit Parameters'!$L$29)</f>
        <v/>
      </c>
      <c r="BH175" s="1" t="str">
        <f>IF(BH152="","",'Cost and Benefit Parameters'!$L$29)</f>
        <v/>
      </c>
      <c r="BI175" s="1" t="str">
        <f>IF(BI152="","",'Cost and Benefit Parameters'!$L$29)</f>
        <v/>
      </c>
      <c r="BJ175" s="1" t="str">
        <f>IF(BJ152="","",'Cost and Benefit Parameters'!$L$29)</f>
        <v/>
      </c>
      <c r="BK175" s="1" t="str">
        <f>IF(BK152="","",'Cost and Benefit Parameters'!$L$29)</f>
        <v/>
      </c>
      <c r="BL175" s="1" t="str">
        <f>IF(BL152="","",'Cost and Benefit Parameters'!$L$29)</f>
        <v/>
      </c>
      <c r="BM175" s="1" t="str">
        <f>IF(BM152="","",'Cost and Benefit Parameters'!$L$29)</f>
        <v/>
      </c>
    </row>
    <row r="176" spans="1:72" x14ac:dyDescent="0.55000000000000004">
      <c r="A176" s="639"/>
      <c r="B176" t="s">
        <v>474</v>
      </c>
      <c r="G176" s="1" t="str">
        <f>IF(G153="","",'Cost and Benefit Parameters'!$L$29)</f>
        <v/>
      </c>
      <c r="H176" s="1" t="str">
        <f>IF(H153="","",'Cost and Benefit Parameters'!$L$29)</f>
        <v/>
      </c>
      <c r="I176" s="1" t="str">
        <f>IF(I153="","",'Cost and Benefit Parameters'!$L$29)</f>
        <v/>
      </c>
      <c r="J176" s="1" t="str">
        <f>IF(J153="","",'Cost and Benefit Parameters'!$L$29)</f>
        <v/>
      </c>
      <c r="K176" s="1" t="str">
        <f>IF(K153="","",'Cost and Benefit Parameters'!$L$29)</f>
        <v/>
      </c>
      <c r="L176" s="1" t="str">
        <f>IF(L153="","",'Cost and Benefit Parameters'!$L$29)</f>
        <v/>
      </c>
      <c r="M176" s="1" t="str">
        <f>IF(M153="","",'Cost and Benefit Parameters'!$L$29)</f>
        <v/>
      </c>
      <c r="N176" s="1">
        <f>Cohort_CF!N175*Mincers!C$45*(1+'Cost and Benefit Parameters'!$C$41)^N$5</f>
        <v>1994615.5207042277</v>
      </c>
      <c r="O176" s="1">
        <f>Cohort_CF!O175*Mincers!D$45*(1+'Cost and Benefit Parameters'!$C$41)^O$5</f>
        <v>2071991.2730889148</v>
      </c>
      <c r="P176" s="1">
        <f>Cohort_CF!P175*Mincers!E$45*(1+'Cost and Benefit Parameters'!$C$41)^P$5</f>
        <v>2151077.5761698587</v>
      </c>
      <c r="Q176" s="1">
        <f>Cohort_CF!Q175*Mincers!F$45*(1+'Cost and Benefit Parameters'!$C$41)^Q$5</f>
        <v>2231843.0345902559</v>
      </c>
      <c r="R176" s="1">
        <f>Cohort_CF!R175*Mincers!G$45*(1+'Cost and Benefit Parameters'!$C$41)^R$5</f>
        <v>2328412.0678208475</v>
      </c>
      <c r="S176" s="1">
        <f>Cohort_CF!S175*Mincers!H$45*(1+'Cost and Benefit Parameters'!$C$41)^S$5</f>
        <v>2411491.2245625933</v>
      </c>
      <c r="T176" s="1">
        <f>Cohort_CF!T175*Mincers!I$45*(1+'Cost and Benefit Parameters'!$C$41)^T$5</f>
        <v>2496036.6247237464</v>
      </c>
      <c r="U176" s="1">
        <f>Cohort_CF!U175*Mincers!J$45*(1+'Cost and Benefit Parameters'!$C$41)^U$5</f>
        <v>2581996.4719150243</v>
      </c>
      <c r="V176" s="1">
        <f>Cohort_CF!V175*Mincers!K$45*(1+'Cost and Benefit Parameters'!$C$41)^V$5</f>
        <v>2669314.5810781256</v>
      </c>
      <c r="W176" s="1">
        <f>Cohort_CF!W175*Mincers!L$45*(1+'Cost and Benefit Parameters'!$C$41)^W$5</f>
        <v>2757930.3644678965</v>
      </c>
      <c r="X176" s="1">
        <f>Cohort_CF!X175*Mincers!M$45*(1+'Cost and Benefit Parameters'!$C$41)^X$5</f>
        <v>2847778.8305809973</v>
      </c>
      <c r="Y176" s="1">
        <f>Cohort_CF!Y175*Mincers!N$45*(1+'Cost and Benefit Parameters'!$C$41)^Y$5</f>
        <v>2938790.5964726331</v>
      </c>
      <c r="Z176" s="1">
        <f>Cohort_CF!Z175*Mincers!O$45*(1+'Cost and Benefit Parameters'!$C$41)^Z$5</f>
        <v>3030891.9138606107</v>
      </c>
      <c r="AA176" s="1">
        <f>Cohort_CF!AA175*Mincers!P$45*(1+'Cost and Benefit Parameters'!$C$41)^AA$5</f>
        <v>3124004.7093703984</v>
      </c>
      <c r="AB176" s="1">
        <f>Cohort_CF!AB175*Mincers!Q$45*(1+'Cost and Benefit Parameters'!$C$41)^AB$5</f>
        <v>3218046.6392257293</v>
      </c>
      <c r="AC176" s="1">
        <f>Cohort_CF!AC175*Mincers!R$45*(1+'Cost and Benefit Parameters'!$C$41)^AC$5</f>
        <v>3312931.1586377639</v>
      </c>
      <c r="AD176" s="1">
        <f>Cohort_CF!AD175*Mincers!S$45*(1+'Cost and Benefit Parameters'!$C$41)^AD$5</f>
        <v>3408567.6060904493</v>
      </c>
      <c r="AE176" s="1">
        <f>Cohort_CF!AE175*Mincers!T$45*(1+'Cost and Benefit Parameters'!$C$41)^AE$5</f>
        <v>3504861.3026629379</v>
      </c>
      <c r="AF176" s="1">
        <f>Cohort_CF!AF175*Mincers!U$45*(1+'Cost and Benefit Parameters'!$C$41)^AF$5</f>
        <v>3601713.6664694222</v>
      </c>
      <c r="AG176" s="1">
        <f>Cohort_CF!AG175*Mincers!V$45*(1+'Cost and Benefit Parameters'!$C$41)^AG$5</f>
        <v>3699022.3422352616</v>
      </c>
      <c r="AH176" s="1">
        <f>Cohort_CF!AH175*Mincers!W$45*(1+'Cost and Benefit Parameters'!$C$41)^AH$5</f>
        <v>3796681.3459639838</v>
      </c>
      <c r="AI176" s="1">
        <f>Cohort_CF!AI175*Mincers!X$45*(1+'Cost and Benefit Parameters'!$C$41)^AI$5</f>
        <v>3894581.2245846186</v>
      </c>
      <c r="AJ176" s="1">
        <f>Cohort_CF!AJ175*Mincers!Y$45*(1+'Cost and Benefit Parameters'!$C$41)^AJ$5</f>
        <v>3992609.2304016291</v>
      </c>
      <c r="AK176" s="1">
        <f>Cohort_CF!AK175*Mincers!Z$45*(1+'Cost and Benefit Parameters'!$C$41)^AK$5</f>
        <v>4090649.510102523</v>
      </c>
      <c r="AL176" s="1">
        <f>Cohort_CF!AL175*Mincers!AA$45*(1+'Cost and Benefit Parameters'!$C$41)^AL$5</f>
        <v>4188583.3080096352</v>
      </c>
      <c r="AM176" s="1">
        <f>Cohort_CF!AM175*Mincers!AB$45*(1+'Cost and Benefit Parameters'!$C$41)^AM$5</f>
        <v>4286289.1831939183</v>
      </c>
      <c r="AN176" s="1">
        <f>Cohort_CF!AN175*Mincers!AC$45*(1+'Cost and Benefit Parameters'!$C$41)^AN$5</f>
        <v>4383643.2400007043</v>
      </c>
      <c r="AO176" s="1">
        <f>Cohort_CF!AO175*Mincers!AD$45*(1+'Cost and Benefit Parameters'!$C$41)^AO$5</f>
        <v>4480519.3714688709</v>
      </c>
      <c r="AP176" s="1">
        <f>Cohort_CF!AP175*Mincers!AE$45*(1+'Cost and Benefit Parameters'!$C$41)^AP$5</f>
        <v>4576789.515058456</v>
      </c>
      <c r="AQ176" s="1">
        <f>Cohort_CF!AQ175*Mincers!AF$45*(1+'Cost and Benefit Parameters'!$C$41)^AQ$5</f>
        <v>4672323.9200354731</v>
      </c>
      <c r="AR176" s="1">
        <f>Cohort_CF!AR175*Mincers!AG$45*(1+'Cost and Benefit Parameters'!$C$41)^AR$5</f>
        <v>4766991.425799259</v>
      </c>
      <c r="AS176" s="1">
        <f>Cohort_CF!AS175*Mincers!AH$45*(1+'Cost and Benefit Parameters'!$C$41)^AS$5</f>
        <v>4860659.7503750008</v>
      </c>
      <c r="AT176" s="1">
        <f>Cohort_CF!AT175*Mincers!AI$45*(1+'Cost and Benefit Parameters'!$C$41)^AT$5</f>
        <v>4953195.7882352024</v>
      </c>
      <c r="AU176" s="1">
        <f>Cohort_CF!AU175*Mincers!AJ$45*(1+'Cost and Benefit Parameters'!$C$41)^AU$5</f>
        <v>5044465.9165564906</v>
      </c>
      <c r="AV176" s="1">
        <f>Cohort_CF!AV175*Mincers!AK$45*(1+'Cost and Benefit Parameters'!$C$41)^AV$5</f>
        <v>5134336.3089650366</v>
      </c>
      <c r="AW176" s="1">
        <f>Cohort_CF!AW175*Mincers!AL$45*(1+'Cost and Benefit Parameters'!$C$41)^AW$5</f>
        <v>5222673.2557736738</v>
      </c>
      <c r="AX176" s="1">
        <f>Cohort_CF!AX175*Mincers!AM$45*(1+'Cost and Benefit Parameters'!$C$41)^AX$5</f>
        <v>5309343.489667437</v>
      </c>
      <c r="AY176" s="1">
        <f>Cohort_CF!AY175*Mincers!AN$45*(1+'Cost and Benefit Parameters'!$C$41)^AY$5</f>
        <v>5394214.5157527002</v>
      </c>
      <c r="AZ176" s="1">
        <f>Cohort_CF!AZ175*Mincers!AO$45*(1+'Cost and Benefit Parameters'!$C$41)^AZ$5</f>
        <v>5477154.9448470576</v>
      </c>
      <c r="BA176" s="1">
        <f>Cohort_CF!BA175*Mincers!AP$45*(1+'Cost and Benefit Parameters'!$C$41)^BA$5</f>
        <v>5558034.8288551774</v>
      </c>
      <c r="BB176" s="1" t="str">
        <f>IF(BB153="","",'Cost and Benefit Parameters'!$L$29)</f>
        <v/>
      </c>
      <c r="BC176" s="1" t="str">
        <f>IF(BC153="","",'Cost and Benefit Parameters'!$L$29)</f>
        <v/>
      </c>
      <c r="BD176" s="1" t="str">
        <f>IF(BD153="","",'Cost and Benefit Parameters'!$L$29)</f>
        <v/>
      </c>
      <c r="BE176" s="1" t="str">
        <f>IF(BE153="","",'Cost and Benefit Parameters'!$L$29)</f>
        <v/>
      </c>
      <c r="BF176" s="1" t="str">
        <f>IF(BF153="","",'Cost and Benefit Parameters'!$L$29)</f>
        <v/>
      </c>
      <c r="BG176" s="1" t="str">
        <f>IF(BG153="","",'Cost and Benefit Parameters'!$L$29)</f>
        <v/>
      </c>
      <c r="BH176" s="1" t="str">
        <f>IF(BH153="","",'Cost and Benefit Parameters'!$L$29)</f>
        <v/>
      </c>
      <c r="BI176" s="1" t="str">
        <f>IF(BI153="","",'Cost and Benefit Parameters'!$L$29)</f>
        <v/>
      </c>
      <c r="BJ176" s="1" t="str">
        <f>IF(BJ153="","",'Cost and Benefit Parameters'!$L$29)</f>
        <v/>
      </c>
      <c r="BK176" s="1" t="str">
        <f>IF(BK153="","",'Cost and Benefit Parameters'!$L$29)</f>
        <v/>
      </c>
      <c r="BL176" s="1" t="str">
        <f>IF(BL153="","",'Cost and Benefit Parameters'!$L$29)</f>
        <v/>
      </c>
      <c r="BM176" s="1" t="str">
        <f>IF(BM153="","",'Cost and Benefit Parameters'!$L$29)</f>
        <v/>
      </c>
    </row>
    <row r="177" spans="1:72" x14ac:dyDescent="0.55000000000000004">
      <c r="A177" s="639"/>
      <c r="B177" t="s">
        <v>475</v>
      </c>
      <c r="G177" s="1" t="str">
        <f>IF(G154="","",'Cost and Benefit Parameters'!$L$29)</f>
        <v/>
      </c>
      <c r="H177" s="1" t="str">
        <f>IF(H154="","",'Cost and Benefit Parameters'!$L$29)</f>
        <v/>
      </c>
      <c r="I177" s="1" t="str">
        <f>IF(I154="","",'Cost and Benefit Parameters'!$L$29)</f>
        <v/>
      </c>
      <c r="J177" s="1" t="str">
        <f>IF(J154="","",'Cost and Benefit Parameters'!$L$29)</f>
        <v/>
      </c>
      <c r="K177" s="1" t="str">
        <f>IF(K154="","",'Cost and Benefit Parameters'!$L$29)</f>
        <v/>
      </c>
      <c r="L177" s="1" t="str">
        <f>IF(L154="","",'Cost and Benefit Parameters'!$L$29)</f>
        <v/>
      </c>
      <c r="M177" s="1" t="str">
        <f>IF(M154="","",'Cost and Benefit Parameters'!$L$29)</f>
        <v/>
      </c>
      <c r="N177" s="1" t="str">
        <f>IF(N154="","",'Cost and Benefit Parameters'!$L$29)</f>
        <v/>
      </c>
      <c r="O177" s="1">
        <f>Cohort_CF!O176*Mincers!C$45*(1+'Cost and Benefit Parameters'!$C$41)^O$5</f>
        <v>2054453.9863253545</v>
      </c>
      <c r="P177" s="1">
        <f>Cohort_CF!P176*Mincers!D$45*(1+'Cost and Benefit Parameters'!$C$41)^P$5</f>
        <v>2134151.0112815825</v>
      </c>
      <c r="Q177" s="1">
        <f>Cohort_CF!Q176*Mincers!E$45*(1+'Cost and Benefit Parameters'!$C$41)^Q$5</f>
        <v>2215609.9034549547</v>
      </c>
      <c r="R177" s="1">
        <f>Cohort_CF!R176*Mincers!F$45*(1+'Cost and Benefit Parameters'!$C$41)^R$5</f>
        <v>2298798.3256279631</v>
      </c>
      <c r="S177" s="1">
        <f>Cohort_CF!S176*Mincers!G$45*(1+'Cost and Benefit Parameters'!$C$41)^S$5</f>
        <v>2398264.4298554724</v>
      </c>
      <c r="T177" s="1">
        <f>Cohort_CF!T176*Mincers!H$45*(1+'Cost and Benefit Parameters'!$C$41)^T$5</f>
        <v>2483835.9612994711</v>
      </c>
      <c r="U177" s="1">
        <f>Cohort_CF!U176*Mincers!I$45*(1+'Cost and Benefit Parameters'!$C$41)^U$5</f>
        <v>2570917.723465459</v>
      </c>
      <c r="V177" s="1">
        <f>Cohort_CF!V176*Mincers!J$45*(1+'Cost and Benefit Parameters'!$C$41)^V$5</f>
        <v>2659456.366072475</v>
      </c>
      <c r="W177" s="1">
        <f>Cohort_CF!W176*Mincers!K$45*(1+'Cost and Benefit Parameters'!$C$41)^W$5</f>
        <v>2749394.0185104692</v>
      </c>
      <c r="X177" s="1">
        <f>Cohort_CF!X176*Mincers!L$45*(1+'Cost and Benefit Parameters'!$C$41)^X$5</f>
        <v>2840668.2754019336</v>
      </c>
      <c r="Y177" s="1">
        <f>Cohort_CF!Y176*Mincers!M$45*(1+'Cost and Benefit Parameters'!$C$41)^Y$5</f>
        <v>2933212.1954984269</v>
      </c>
      <c r="Z177" s="1">
        <f>Cohort_CF!Z176*Mincers!N$45*(1+'Cost and Benefit Parameters'!$C$41)^Z$5</f>
        <v>3026954.3143668119</v>
      </c>
      <c r="AA177" s="1">
        <f>Cohort_CF!AA176*Mincers!O$45*(1+'Cost and Benefit Parameters'!$C$41)^AA$5</f>
        <v>3121818.6712764287</v>
      </c>
      <c r="AB177" s="1">
        <f>Cohort_CF!AB176*Mincers!P$45*(1+'Cost and Benefit Parameters'!$C$41)^AB$5</f>
        <v>3217724.8506515105</v>
      </c>
      <c r="AC177" s="1">
        <f>Cohort_CF!AC176*Mincers!Q$45*(1+'Cost and Benefit Parameters'!$C$41)^AC$5</f>
        <v>3314588.0384025015</v>
      </c>
      <c r="AD177" s="1">
        <f>Cohort_CF!AD176*Mincers!R$45*(1+'Cost and Benefit Parameters'!$C$41)^AD$5</f>
        <v>3412319.0933968965</v>
      </c>
      <c r="AE177" s="1">
        <f>Cohort_CF!AE176*Mincers!S$45*(1+'Cost and Benefit Parameters'!$C$41)^AE$5</f>
        <v>3510824.6342731626</v>
      </c>
      <c r="AF177" s="1">
        <f>Cohort_CF!AF176*Mincers!T$45*(1+'Cost and Benefit Parameters'!$C$41)^AF$5</f>
        <v>3610007.1417428264</v>
      </c>
      <c r="AG177" s="1">
        <f>Cohort_CF!AG176*Mincers!U$45*(1+'Cost and Benefit Parameters'!$C$41)^AG$5</f>
        <v>3709765.0764635047</v>
      </c>
      <c r="AH177" s="1">
        <f>Cohort_CF!AH176*Mincers!V$45*(1+'Cost and Benefit Parameters'!$C$41)^AH$5</f>
        <v>3809993.0125023196</v>
      </c>
      <c r="AI177" s="1">
        <f>Cohort_CF!AI176*Mincers!W$45*(1+'Cost and Benefit Parameters'!$C$41)^AI$5</f>
        <v>3910581.786342903</v>
      </c>
      <c r="AJ177" s="1">
        <f>Cohort_CF!AJ176*Mincers!X$45*(1+'Cost and Benefit Parameters'!$C$41)^AJ$5</f>
        <v>4011418.6613221569</v>
      </c>
      <c r="AK177" s="1">
        <f>Cohort_CF!AK176*Mincers!Y$45*(1+'Cost and Benefit Parameters'!$C$41)^AK$5</f>
        <v>4112387.5073136785</v>
      </c>
      <c r="AL177" s="1">
        <f>Cohort_CF!AL176*Mincers!Z$45*(1+'Cost and Benefit Parameters'!$C$41)^AL$5</f>
        <v>4213368.9954055976</v>
      </c>
      <c r="AM177" s="1">
        <f>Cohort_CF!AM176*Mincers!AA$45*(1+'Cost and Benefit Parameters'!$C$41)^AM$5</f>
        <v>4314240.8072499251</v>
      </c>
      <c r="AN177" s="1">
        <f>Cohort_CF!AN176*Mincers!AB$45*(1+'Cost and Benefit Parameters'!$C$41)^AN$5</f>
        <v>4414877.8586897356</v>
      </c>
      <c r="AO177" s="1">
        <f>Cohort_CF!AO176*Mincers!AC$45*(1+'Cost and Benefit Parameters'!$C$41)^AO$5</f>
        <v>4515152.5372007266</v>
      </c>
      <c r="AP177" s="1">
        <f>Cohort_CF!AP176*Mincers!AD$45*(1+'Cost and Benefit Parameters'!$C$41)^AP$5</f>
        <v>4614934.9526129365</v>
      </c>
      <c r="AQ177" s="1">
        <f>Cohort_CF!AQ176*Mincers!AE$45*(1+'Cost and Benefit Parameters'!$C$41)^AQ$5</f>
        <v>4714093.2005102094</v>
      </c>
      <c r="AR177" s="1">
        <f>Cohort_CF!AR176*Mincers!AF$45*(1+'Cost and Benefit Parameters'!$C$41)^AR$5</f>
        <v>4812493.6376365367</v>
      </c>
      <c r="AS177" s="1">
        <f>Cohort_CF!AS176*Mincers!AG$45*(1+'Cost and Benefit Parameters'!$C$41)^AS$5</f>
        <v>4910001.168573237</v>
      </c>
      <c r="AT177" s="1">
        <f>Cohort_CF!AT176*Mincers!AH$45*(1+'Cost and Benefit Parameters'!$C$41)^AT$5</f>
        <v>5006479.5428862497</v>
      </c>
      <c r="AU177" s="1">
        <f>Cohort_CF!AU176*Mincers!AI$45*(1+'Cost and Benefit Parameters'!$C$41)^AU$5</f>
        <v>5101791.661882259</v>
      </c>
      <c r="AV177" s="1">
        <f>Cohort_CF!AV176*Mincers!AJ$45*(1+'Cost and Benefit Parameters'!$C$41)^AV$5</f>
        <v>5195799.8940531863</v>
      </c>
      <c r="AW177" s="1">
        <f>Cohort_CF!AW176*Mincers!AK$45*(1+'Cost and Benefit Parameters'!$C$41)^AW$5</f>
        <v>5288366.3982339874</v>
      </c>
      <c r="AX177" s="1">
        <f>Cohort_CF!AX176*Mincers!AL$45*(1+'Cost and Benefit Parameters'!$C$41)^AX$5</f>
        <v>5379353.4534468837</v>
      </c>
      <c r="AY177" s="1">
        <f>Cohort_CF!AY176*Mincers!AM$45*(1+'Cost and Benefit Parameters'!$C$41)^AY$5</f>
        <v>5468623.79435746</v>
      </c>
      <c r="AZ177" s="1">
        <f>Cohort_CF!AZ176*Mincers!AN$45*(1+'Cost and Benefit Parameters'!$C$41)^AZ$5</f>
        <v>5556040.9512252808</v>
      </c>
      <c r="BA177" s="1">
        <f>Cohort_CF!BA176*Mincers!AO$45*(1+'Cost and Benefit Parameters'!$C$41)^BA$5</f>
        <v>5641469.5931924693</v>
      </c>
      <c r="BB177" s="1">
        <f>Cohort_CF!BB176*Mincers!AP$45*(1+'Cost and Benefit Parameters'!$C$41)^BB$5</f>
        <v>5724775.8737208322</v>
      </c>
      <c r="BC177" s="1" t="str">
        <f>IF(BC154="","",'Cost and Benefit Parameters'!$L$29)</f>
        <v/>
      </c>
      <c r="BD177" s="1" t="str">
        <f>IF(BD154="","",'Cost and Benefit Parameters'!$L$29)</f>
        <v/>
      </c>
      <c r="BE177" s="1" t="str">
        <f>IF(BE154="","",'Cost and Benefit Parameters'!$L$29)</f>
        <v/>
      </c>
      <c r="BF177" s="1" t="str">
        <f>IF(BF154="","",'Cost and Benefit Parameters'!$L$29)</f>
        <v/>
      </c>
      <c r="BG177" s="1" t="str">
        <f>IF(BG154="","",'Cost and Benefit Parameters'!$L$29)</f>
        <v/>
      </c>
      <c r="BH177" s="1" t="str">
        <f>IF(BH154="","",'Cost and Benefit Parameters'!$L$29)</f>
        <v/>
      </c>
      <c r="BI177" s="1" t="str">
        <f>IF(BI154="","",'Cost and Benefit Parameters'!$L$29)</f>
        <v/>
      </c>
      <c r="BJ177" s="1" t="str">
        <f>IF(BJ154="","",'Cost and Benefit Parameters'!$L$29)</f>
        <v/>
      </c>
      <c r="BK177" s="1" t="str">
        <f>IF(BK154="","",'Cost and Benefit Parameters'!$L$29)</f>
        <v/>
      </c>
      <c r="BL177" s="1" t="str">
        <f>IF(BL154="","",'Cost and Benefit Parameters'!$L$29)</f>
        <v/>
      </c>
      <c r="BM177" s="1" t="str">
        <f>IF(BM154="","",'Cost and Benefit Parameters'!$L$29)</f>
        <v/>
      </c>
    </row>
    <row r="178" spans="1:72" x14ac:dyDescent="0.55000000000000004">
      <c r="A178" s="639"/>
      <c r="B178" t="s">
        <v>476</v>
      </c>
      <c r="G178" s="1" t="str">
        <f>IF(G155="","",'Cost and Benefit Parameters'!$L$29)</f>
        <v/>
      </c>
      <c r="H178" s="1" t="str">
        <f>IF(H155="","",'Cost and Benefit Parameters'!$L$29)</f>
        <v/>
      </c>
      <c r="I178" s="1" t="str">
        <f>IF(I155="","",'Cost and Benefit Parameters'!$L$29)</f>
        <v/>
      </c>
      <c r="J178" s="1" t="str">
        <f>IF(J155="","",'Cost and Benefit Parameters'!$L$29)</f>
        <v/>
      </c>
      <c r="K178" s="1" t="str">
        <f>IF(K155="","",'Cost and Benefit Parameters'!$L$29)</f>
        <v/>
      </c>
      <c r="L178" s="1" t="str">
        <f>IF(L155="","",'Cost and Benefit Parameters'!$L$29)</f>
        <v/>
      </c>
      <c r="M178" s="1" t="str">
        <f>IF(M155="","",'Cost and Benefit Parameters'!$L$29)</f>
        <v/>
      </c>
      <c r="N178" s="1" t="str">
        <f>IF(N155="","",'Cost and Benefit Parameters'!$L$29)</f>
        <v/>
      </c>
      <c r="O178" s="1" t="str">
        <f>IF(O155="","",'Cost and Benefit Parameters'!$L$29)</f>
        <v/>
      </c>
      <c r="P178" s="1">
        <f>Cohort_CF!P177*Mincers!C$45*(1+'Cost and Benefit Parameters'!$C$41)^P$5</f>
        <v>2116087.6059151152</v>
      </c>
      <c r="Q178" s="1">
        <f>Cohort_CF!Q177*Mincers!D$45*(1+'Cost and Benefit Parameters'!$C$41)^Q$5</f>
        <v>2198175.5416200301</v>
      </c>
      <c r="R178" s="1">
        <f>Cohort_CF!R177*Mincers!E$45*(1+'Cost and Benefit Parameters'!$C$41)^R$5</f>
        <v>2282078.2005586028</v>
      </c>
      <c r="S178" s="1">
        <f>Cohort_CF!S177*Mincers!F$45*(1+'Cost and Benefit Parameters'!$C$41)^S$5</f>
        <v>2367762.275396802</v>
      </c>
      <c r="T178" s="1">
        <f>Cohort_CF!T177*Mincers!G$45*(1+'Cost and Benefit Parameters'!$C$41)^T$5</f>
        <v>2470212.362751137</v>
      </c>
      <c r="U178" s="1">
        <f>Cohort_CF!U177*Mincers!H$45*(1+'Cost and Benefit Parameters'!$C$41)^U$5</f>
        <v>2558351.0401384556</v>
      </c>
      <c r="V178" s="1">
        <f>Cohort_CF!V177*Mincers!I$45*(1+'Cost and Benefit Parameters'!$C$41)^V$5</f>
        <v>2648045.2551694219</v>
      </c>
      <c r="W178" s="1">
        <f>Cohort_CF!W177*Mincers!J$45*(1+'Cost and Benefit Parameters'!$C$41)^W$5</f>
        <v>2739240.0570546491</v>
      </c>
      <c r="X178" s="1">
        <f>Cohort_CF!X177*Mincers!K$45*(1+'Cost and Benefit Parameters'!$C$41)^X$5</f>
        <v>2831875.8390657837</v>
      </c>
      <c r="Y178" s="1">
        <f>Cohort_CF!Y177*Mincers!L$45*(1+'Cost and Benefit Parameters'!$C$41)^Y$5</f>
        <v>2925888.3236639914</v>
      </c>
      <c r="Z178" s="1">
        <f>Cohort_CF!Z177*Mincers!M$45*(1+'Cost and Benefit Parameters'!$C$41)^Z$5</f>
        <v>3021208.5613633799</v>
      </c>
      <c r="AA178" s="1">
        <f>Cohort_CF!AA177*Mincers!N$45*(1+'Cost and Benefit Parameters'!$C$41)^AA$5</f>
        <v>3117762.9437978161</v>
      </c>
      <c r="AB178" s="1">
        <f>Cohort_CF!AB177*Mincers!O$45*(1+'Cost and Benefit Parameters'!$C$41)^AB$5</f>
        <v>3215473.2314147218</v>
      </c>
      <c r="AC178" s="1">
        <f>Cohort_CF!AC177*Mincers!P$45*(1+'Cost and Benefit Parameters'!$C$41)^AC$5</f>
        <v>3314256.5961710564</v>
      </c>
      <c r="AD178" s="1">
        <f>Cohort_CF!AD177*Mincers!Q$45*(1+'Cost and Benefit Parameters'!$C$41)^AD$5</f>
        <v>3414025.6795545761</v>
      </c>
      <c r="AE178" s="1">
        <f>Cohort_CF!AE177*Mincers!R$45*(1+'Cost and Benefit Parameters'!$C$41)^AE$5</f>
        <v>3514688.6661988031</v>
      </c>
      <c r="AF178" s="1">
        <f>Cohort_CF!AF177*Mincers!S$45*(1+'Cost and Benefit Parameters'!$C$41)^AF$5</f>
        <v>3616149.3733013584</v>
      </c>
      <c r="AG178" s="1">
        <f>Cohort_CF!AG177*Mincers!T$45*(1+'Cost and Benefit Parameters'!$C$41)^AG$5</f>
        <v>3718307.3559951112</v>
      </c>
      <c r="AH178" s="1">
        <f>Cohort_CF!AH177*Mincers!U$45*(1+'Cost and Benefit Parameters'!$C$41)^AH$5</f>
        <v>3821058.0287574097</v>
      </c>
      <c r="AI178" s="1">
        <f>Cohort_CF!AI177*Mincers!V$45*(1+'Cost and Benefit Parameters'!$C$41)^AI$5</f>
        <v>3924292.8028773889</v>
      </c>
      <c r="AJ178" s="1">
        <f>Cohort_CF!AJ177*Mincers!W$45*(1+'Cost and Benefit Parameters'!$C$41)^AJ$5</f>
        <v>4027899.2399331899</v>
      </c>
      <c r="AK178" s="1">
        <f>Cohort_CF!AK177*Mincers!X$45*(1+'Cost and Benefit Parameters'!$C$41)^AK$5</f>
        <v>4131761.2211618223</v>
      </c>
      <c r="AL178" s="1">
        <f>Cohort_CF!AL177*Mincers!Y$45*(1+'Cost and Benefit Parameters'!$C$41)^AL$5</f>
        <v>4235759.1325330883</v>
      </c>
      <c r="AM178" s="1">
        <f>Cohort_CF!AM177*Mincers!Z$45*(1+'Cost and Benefit Parameters'!$C$41)^AM$5</f>
        <v>4339770.0652677659</v>
      </c>
      <c r="AN178" s="1">
        <f>Cohort_CF!AN177*Mincers!AA$45*(1+'Cost and Benefit Parameters'!$C$41)^AN$5</f>
        <v>4443668.0314674219</v>
      </c>
      <c r="AO178" s="1">
        <f>Cohort_CF!AO177*Mincers!AB$45*(1+'Cost and Benefit Parameters'!$C$41)^AO$5</f>
        <v>4547324.1944504278</v>
      </c>
      <c r="AP178" s="1">
        <f>Cohort_CF!AP177*Mincers!AC$45*(1+'Cost and Benefit Parameters'!$C$41)^AP$5</f>
        <v>4650607.1133167483</v>
      </c>
      <c r="AQ178" s="1">
        <f>Cohort_CF!AQ177*Mincers!AD$45*(1+'Cost and Benefit Parameters'!$C$41)^AQ$5</f>
        <v>4753383.0011913236</v>
      </c>
      <c r="AR178" s="1">
        <f>Cohort_CF!AR177*Mincers!AE$45*(1+'Cost and Benefit Parameters'!$C$41)^AR$5</f>
        <v>4855515.9965255158</v>
      </c>
      <c r="AS178" s="1">
        <f>Cohort_CF!AS177*Mincers!AF$45*(1+'Cost and Benefit Parameters'!$C$41)^AS$5</f>
        <v>4956868.4467656342</v>
      </c>
      <c r="AT178" s="1">
        <f>Cohort_CF!AT177*Mincers!AG$45*(1+'Cost and Benefit Parameters'!$C$41)^AT$5</f>
        <v>5057301.2036304334</v>
      </c>
      <c r="AU178" s="1">
        <f>Cohort_CF!AU177*Mincers!AH$45*(1+'Cost and Benefit Parameters'!$C$41)^AU$5</f>
        <v>5156673.9291728381</v>
      </c>
      <c r="AV178" s="1">
        <f>Cohort_CF!AV177*Mincers!AI$45*(1+'Cost and Benefit Parameters'!$C$41)^AV$5</f>
        <v>5254845.4117387272</v>
      </c>
      <c r="AW178" s="1">
        <f>Cohort_CF!AW177*Mincers!AJ$45*(1+'Cost and Benefit Parameters'!$C$41)^AW$5</f>
        <v>5351673.8908747816</v>
      </c>
      <c r="AX178" s="1">
        <f>Cohort_CF!AX177*Mincers!AK$45*(1+'Cost and Benefit Parameters'!$C$41)^AX$5</f>
        <v>5447017.3901810059</v>
      </c>
      <c r="AY178" s="1">
        <f>Cohort_CF!AY177*Mincers!AL$45*(1+'Cost and Benefit Parameters'!$C$41)^AY$5</f>
        <v>5540734.0570502905</v>
      </c>
      <c r="AZ178" s="1">
        <f>Cohort_CF!AZ177*Mincers!AM$45*(1+'Cost and Benefit Parameters'!$C$41)^AZ$5</f>
        <v>5632682.5081881844</v>
      </c>
      <c r="BA178" s="1">
        <f>Cohort_CF!BA177*Mincers!AN$45*(1+'Cost and Benefit Parameters'!$C$41)^BA$5</f>
        <v>5722722.1797620403</v>
      </c>
      <c r="BB178" s="1">
        <f>Cohort_CF!BB177*Mincers!AO$45*(1+'Cost and Benefit Parameters'!$C$41)^BB$5</f>
        <v>5810713.6809882428</v>
      </c>
      <c r="BC178" s="1">
        <f>Cohort_CF!BC177*Mincers!AP$45*(1+'Cost and Benefit Parameters'!$C$41)^BC$5</f>
        <v>5896519.1499324562</v>
      </c>
      <c r="BD178" s="1" t="str">
        <f>IF(BD155="","",'Cost and Benefit Parameters'!$L$29)</f>
        <v/>
      </c>
      <c r="BE178" s="1" t="str">
        <f>IF(BE155="","",'Cost and Benefit Parameters'!$L$29)</f>
        <v/>
      </c>
      <c r="BF178" s="1" t="str">
        <f>IF(BF155="","",'Cost and Benefit Parameters'!$L$29)</f>
        <v/>
      </c>
      <c r="BG178" s="1" t="str">
        <f>IF(BG155="","",'Cost and Benefit Parameters'!$L$29)</f>
        <v/>
      </c>
      <c r="BH178" s="1" t="str">
        <f>IF(BH155="","",'Cost and Benefit Parameters'!$L$29)</f>
        <v/>
      </c>
      <c r="BI178" s="1" t="str">
        <f>IF(BI155="","",'Cost and Benefit Parameters'!$L$29)</f>
        <v/>
      </c>
      <c r="BJ178" s="1" t="str">
        <f>IF(BJ155="","",'Cost and Benefit Parameters'!$L$29)</f>
        <v/>
      </c>
      <c r="BK178" s="1" t="str">
        <f>IF(BK155="","",'Cost and Benefit Parameters'!$L$29)</f>
        <v/>
      </c>
      <c r="BL178" s="1" t="str">
        <f>IF(BL155="","",'Cost and Benefit Parameters'!$L$29)</f>
        <v/>
      </c>
      <c r="BM178" s="1" t="str">
        <f>IF(BM155="","",'Cost and Benefit Parameters'!$L$29)</f>
        <v/>
      </c>
    </row>
    <row r="179" spans="1:72" x14ac:dyDescent="0.55000000000000004">
      <c r="A179" s="639"/>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row>
    <row r="180" spans="1:72" x14ac:dyDescent="0.55000000000000004">
      <c r="A180" s="639"/>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row>
    <row r="181" spans="1:72" x14ac:dyDescent="0.55000000000000004">
      <c r="A181" s="639"/>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row>
    <row r="182" spans="1:72" x14ac:dyDescent="0.55000000000000004">
      <c r="A182" s="639"/>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row>
    <row r="183" spans="1:72" x14ac:dyDescent="0.55000000000000004">
      <c r="A183" s="639"/>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row>
    <row r="184" spans="1:72" x14ac:dyDescent="0.55000000000000004">
      <c r="A184" s="639"/>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row>
    <row r="185" spans="1:72" x14ac:dyDescent="0.55000000000000004">
      <c r="A185" s="639"/>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row>
    <row r="186" spans="1:72" x14ac:dyDescent="0.55000000000000004">
      <c r="A186" s="639"/>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row>
    <row r="187" spans="1:72" x14ac:dyDescent="0.55000000000000004">
      <c r="A187" s="639"/>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row>
    <row r="188" spans="1:72" x14ac:dyDescent="0.55000000000000004">
      <c r="A188" s="639"/>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row>
    <row r="189" spans="1:72" x14ac:dyDescent="0.55000000000000004">
      <c r="A189" s="640"/>
      <c r="B189" s="329" t="s">
        <v>525</v>
      </c>
      <c r="C189" s="329"/>
      <c r="D189" s="329"/>
      <c r="E189" s="329"/>
      <c r="F189" s="329"/>
      <c r="G189" s="330">
        <f>SUM(G169:G188)</f>
        <v>1621804.9482783112</v>
      </c>
      <c r="H189" s="330">
        <f t="shared" ref="H189:BC189" si="17">SUM(H169:H188)</f>
        <v>3355177.6124527659</v>
      </c>
      <c r="I189" s="330">
        <f t="shared" si="17"/>
        <v>5204855.8582510976</v>
      </c>
      <c r="J189" s="330">
        <f t="shared" si="17"/>
        <v>7175694.1600747574</v>
      </c>
      <c r="K189" s="330">
        <f t="shared" si="17"/>
        <v>9284177.0721315574</v>
      </c>
      <c r="L189" s="330">
        <f t="shared" si="17"/>
        <v>11523465.42866634</v>
      </c>
      <c r="M189" s="330">
        <f t="shared" si="17"/>
        <v>13898675.583091322</v>
      </c>
      <c r="N189" s="330">
        <f t="shared" si="17"/>
        <v>16415035.264216656</v>
      </c>
      <c r="O189" s="330">
        <f t="shared" si="17"/>
        <v>19077883.349122822</v>
      </c>
      <c r="P189" s="330">
        <f t="shared" si="17"/>
        <v>21892669.617821436</v>
      </c>
      <c r="Q189" s="330">
        <f t="shared" si="17"/>
        <v>22685384.265592225</v>
      </c>
      <c r="R189" s="330">
        <f t="shared" si="17"/>
        <v>23491330.673298925</v>
      </c>
      <c r="S189" s="330">
        <f t="shared" si="17"/>
        <v>24309922.533881802</v>
      </c>
      <c r="T189" s="330">
        <f t="shared" si="17"/>
        <v>25140526.776825286</v>
      </c>
      <c r="U189" s="330">
        <f t="shared" si="17"/>
        <v>25966990.251957826</v>
      </c>
      <c r="V189" s="330">
        <f t="shared" si="17"/>
        <v>26804614.590927213</v>
      </c>
      <c r="W189" s="330">
        <f t="shared" si="17"/>
        <v>27652743.802182607</v>
      </c>
      <c r="X189" s="330">
        <f t="shared" si="17"/>
        <v>28510681.831112843</v>
      </c>
      <c r="Y189" s="330">
        <f t="shared" si="17"/>
        <v>29377692.980304096</v>
      </c>
      <c r="Z189" s="330">
        <f t="shared" si="17"/>
        <v>30253002.463080216</v>
      </c>
      <c r="AA189" s="330">
        <f t="shared" si="17"/>
        <v>31135797.092447307</v>
      </c>
      <c r="AB189" s="330">
        <f t="shared" si="17"/>
        <v>32025226.107055936</v>
      </c>
      <c r="AC189" s="330">
        <f t="shared" si="17"/>
        <v>32920402.135261141</v>
      </c>
      <c r="AD189" s="330">
        <f t="shared" si="17"/>
        <v>33820402.297807992</v>
      </c>
      <c r="AE189" s="330">
        <f t="shared" si="17"/>
        <v>34724269.449098125</v>
      </c>
      <c r="AF189" s="330">
        <f t="shared" si="17"/>
        <v>35631013.556404114</v>
      </c>
      <c r="AG189" s="330">
        <f t="shared" si="17"/>
        <v>36539613.21579808</v>
      </c>
      <c r="AH189" s="330">
        <f t="shared" si="17"/>
        <v>37449017.302947856</v>
      </c>
      <c r="AI189" s="330">
        <f t="shared" si="17"/>
        <v>38358146.756315462</v>
      </c>
      <c r="AJ189" s="330">
        <f t="shared" si="17"/>
        <v>39265896.489668556</v>
      </c>
      <c r="AK189" s="330">
        <f t="shared" si="17"/>
        <v>40171137.43019136</v>
      </c>
      <c r="AL189" s="330">
        <f t="shared" si="17"/>
        <v>41072718.677858643</v>
      </c>
      <c r="AM189" s="330">
        <f t="shared" si="17"/>
        <v>41969469.781121008</v>
      </c>
      <c r="AN189" s="330">
        <f t="shared" si="17"/>
        <v>42860203.123341791</v>
      </c>
      <c r="AO189" s="330">
        <f t="shared" si="17"/>
        <v>43743716.413832046</v>
      </c>
      <c r="AP189" s="330">
        <f t="shared" si="17"/>
        <v>44618795.276752591</v>
      </c>
      <c r="AQ189" s="330">
        <f t="shared" si="17"/>
        <v>45484215.93059361</v>
      </c>
      <c r="AR189" s="330">
        <f t="shared" si="17"/>
        <v>46338747.950407974</v>
      </c>
      <c r="AS189" s="330">
        <f t="shared" si="17"/>
        <v>47181157.104466356</v>
      </c>
      <c r="AT189" s="330">
        <f t="shared" si="17"/>
        <v>48010208.256524585</v>
      </c>
      <c r="AU189" s="330">
        <f t="shared" si="17"/>
        <v>44241494.264480986</v>
      </c>
      <c r="AV189" s="330">
        <f t="shared" si="17"/>
        <v>40257364.945367396</v>
      </c>
      <c r="AW189" s="330">
        <f t="shared" si="17"/>
        <v>36052595.119637527</v>
      </c>
      <c r="AX189" s="330">
        <f t="shared" si="17"/>
        <v>31621948.86562562</v>
      </c>
      <c r="AY189" s="330">
        <f t="shared" si="17"/>
        <v>26960179.419707954</v>
      </c>
      <c r="AZ189" s="330">
        <f t="shared" si="17"/>
        <v>22062028.723537393</v>
      </c>
      <c r="BA189" s="330">
        <f t="shared" si="17"/>
        <v>16922226.601809688</v>
      </c>
      <c r="BB189" s="330">
        <f t="shared" si="17"/>
        <v>11535489.554709075</v>
      </c>
      <c r="BC189" s="330">
        <f t="shared" si="17"/>
        <v>5896519.1499324562</v>
      </c>
      <c r="BD189" s="13"/>
      <c r="BE189" s="13"/>
      <c r="BF189" s="13"/>
      <c r="BG189" s="13"/>
      <c r="BH189" s="13"/>
      <c r="BI189" s="13"/>
      <c r="BJ189" s="13"/>
      <c r="BK189" s="13"/>
      <c r="BL189" s="13"/>
      <c r="BM189" s="13"/>
    </row>
    <row r="190" spans="1:72" x14ac:dyDescent="0.55000000000000004">
      <c r="B190" s="329" t="s">
        <v>526</v>
      </c>
      <c r="C190" s="329"/>
      <c r="D190" s="329"/>
      <c r="E190" s="329"/>
      <c r="F190" s="329"/>
      <c r="G190" s="329">
        <f>'Cost and Benefit Parameters'!$C$45*G189</f>
        <v>1065525.8510188505</v>
      </c>
      <c r="H190" s="329">
        <f>'Cost and Benefit Parameters'!$C$45*H189</f>
        <v>2204351.6913814675</v>
      </c>
      <c r="I190" s="329">
        <f>'Cost and Benefit Parameters'!$C$45*I189</f>
        <v>3419590.2988709714</v>
      </c>
      <c r="J190" s="329">
        <f>'Cost and Benefit Parameters'!$C$45*J189</f>
        <v>4714431.0631691162</v>
      </c>
      <c r="K190" s="329">
        <f>'Cost and Benefit Parameters'!$C$45*K189</f>
        <v>6099704.3363904338</v>
      </c>
      <c r="L190" s="329">
        <f>'Cost and Benefit Parameters'!$C$45*L189</f>
        <v>7570916.7866337858</v>
      </c>
      <c r="M190" s="329">
        <f>'Cost and Benefit Parameters'!$C$45*M189</f>
        <v>9131429.8580909986</v>
      </c>
      <c r="N190" s="329">
        <f>'Cost and Benefit Parameters'!$C$45*N189</f>
        <v>10784678.168590343</v>
      </c>
      <c r="O190" s="329">
        <f>'Cost and Benefit Parameters'!$C$45*O189</f>
        <v>12534169.360373694</v>
      </c>
      <c r="P190" s="329">
        <f>'Cost and Benefit Parameters'!$C$45*P189</f>
        <v>14383483.938908685</v>
      </c>
      <c r="Q190" s="329">
        <f>'Cost and Benefit Parameters'!$C$45*Q189</f>
        <v>14904297.462494092</v>
      </c>
      <c r="R190" s="329">
        <f>'Cost and Benefit Parameters'!$C$45*R189</f>
        <v>15433804.252357395</v>
      </c>
      <c r="S190" s="329">
        <f>'Cost and Benefit Parameters'!$C$45*S189</f>
        <v>15971619.104760345</v>
      </c>
      <c r="T190" s="329">
        <f>'Cost and Benefit Parameters'!$C$45*T189</f>
        <v>16517326.092374213</v>
      </c>
      <c r="U190" s="329">
        <f>'Cost and Benefit Parameters'!$C$45*U189</f>
        <v>17060312.595536292</v>
      </c>
      <c r="V190" s="329">
        <f>'Cost and Benefit Parameters'!$C$45*V189</f>
        <v>17610631.786239181</v>
      </c>
      <c r="W190" s="329">
        <f>'Cost and Benefit Parameters'!$C$45*W189</f>
        <v>18167852.678033974</v>
      </c>
      <c r="X190" s="329">
        <f>'Cost and Benefit Parameters'!$C$45*X189</f>
        <v>18731517.963041138</v>
      </c>
      <c r="Y190" s="329">
        <f>'Cost and Benefit Parameters'!$C$45*Y189</f>
        <v>19301144.288059793</v>
      </c>
      <c r="Z190" s="329">
        <f>'Cost and Benefit Parameters'!$C$45*Z189</f>
        <v>19876222.618243702</v>
      </c>
      <c r="AA190" s="329">
        <f>'Cost and Benefit Parameters'!$C$45*AA189</f>
        <v>20456218.689737882</v>
      </c>
      <c r="AB190" s="329">
        <f>'Cost and Benefit Parameters'!$C$45*AB189</f>
        <v>21040573.55233575</v>
      </c>
      <c r="AC190" s="329">
        <f>'Cost and Benefit Parameters'!$C$45*AC189</f>
        <v>21628704.202866569</v>
      </c>
      <c r="AD190" s="329">
        <f>'Cost and Benefit Parameters'!$C$45*AD189</f>
        <v>22220004.30965985</v>
      </c>
      <c r="AE190" s="329">
        <f>'Cost and Benefit Parameters'!$C$45*AE189</f>
        <v>22813845.028057471</v>
      </c>
      <c r="AF190" s="329">
        <f>'Cost and Benefit Parameters'!$C$45*AF189</f>
        <v>23409575.906557504</v>
      </c>
      <c r="AG190" s="329">
        <f>'Cost and Benefit Parameters'!$C$45*AG189</f>
        <v>24006525.882779341</v>
      </c>
      <c r="AH190" s="329">
        <f>'Cost and Benefit Parameters'!$C$45*AH189</f>
        <v>24604004.368036743</v>
      </c>
      <c r="AI190" s="329">
        <f>'Cost and Benefit Parameters'!$C$45*AI189</f>
        <v>25201302.41889926</v>
      </c>
      <c r="AJ190" s="329">
        <f>'Cost and Benefit Parameters'!$C$45*AJ189</f>
        <v>25797693.993712243</v>
      </c>
      <c r="AK190" s="329">
        <f>'Cost and Benefit Parameters'!$C$45*AK189</f>
        <v>26392437.291635726</v>
      </c>
      <c r="AL190" s="329">
        <f>'Cost and Benefit Parameters'!$C$45*AL189</f>
        <v>26984776.171353132</v>
      </c>
      <c r="AM190" s="329">
        <f>'Cost and Benefit Parameters'!$C$45*AM189</f>
        <v>27573941.646196503</v>
      </c>
      <c r="AN190" s="329">
        <f>'Cost and Benefit Parameters'!$C$45*AN189</f>
        <v>28159153.452035557</v>
      </c>
      <c r="AO190" s="329">
        <f>'Cost and Benefit Parameters'!$C$45*AO189</f>
        <v>28739621.683887657</v>
      </c>
      <c r="AP190" s="329">
        <f>'Cost and Benefit Parameters'!$C$45*AP189</f>
        <v>29314548.496826455</v>
      </c>
      <c r="AQ190" s="329">
        <f>'Cost and Benefit Parameters'!$C$45*AQ189</f>
        <v>29883129.866400003</v>
      </c>
      <c r="AR190" s="329">
        <f>'Cost and Benefit Parameters'!$C$45*AR189</f>
        <v>30444557.403418042</v>
      </c>
      <c r="AS190" s="329">
        <f>'Cost and Benefit Parameters'!$C$45*AS189</f>
        <v>30998020.217634398</v>
      </c>
      <c r="AT190" s="329">
        <f>'Cost and Benefit Parameters'!$C$45*AT189</f>
        <v>31542706.824536655</v>
      </c>
      <c r="AU190" s="329">
        <f>'Cost and Benefit Parameters'!$C$45*AU189</f>
        <v>29066661.731764007</v>
      </c>
      <c r="AV190" s="329">
        <f>'Cost and Benefit Parameters'!$C$45*AV189</f>
        <v>26449088.769106381</v>
      </c>
      <c r="AW190" s="329">
        <f>'Cost and Benefit Parameters'!$C$45*AW189</f>
        <v>23686554.993601855</v>
      </c>
      <c r="AX190" s="329">
        <f>'Cost and Benefit Parameters'!$C$45*AX189</f>
        <v>20775620.404716033</v>
      </c>
      <c r="AY190" s="329">
        <f>'Cost and Benefit Parameters'!$C$45*AY189</f>
        <v>17712837.878748126</v>
      </c>
      <c r="AZ190" s="329">
        <f>'Cost and Benefit Parameters'!$C$45*AZ189</f>
        <v>14494752.871364068</v>
      </c>
      <c r="BA190" s="329">
        <f>'Cost and Benefit Parameters'!$C$45*BA189</f>
        <v>11117902.877388965</v>
      </c>
      <c r="BB190" s="329">
        <f>'Cost and Benefit Parameters'!$C$45*BB189</f>
        <v>7578816.6374438629</v>
      </c>
      <c r="BC190" s="329">
        <f>'Cost and Benefit Parameters'!$C$45*BC189</f>
        <v>3874013.0815056241</v>
      </c>
      <c r="BD190" s="14"/>
      <c r="BE190" s="14"/>
      <c r="BF190" s="14"/>
      <c r="BG190" s="14"/>
      <c r="BH190" s="14"/>
      <c r="BI190" s="14"/>
      <c r="BJ190" s="14"/>
      <c r="BK190" s="14"/>
      <c r="BL190" s="14"/>
      <c r="BM190" s="14"/>
    </row>
    <row r="191" spans="1:72" x14ac:dyDescent="0.55000000000000004">
      <c r="A191" s="641" t="s">
        <v>491</v>
      </c>
      <c r="B191" s="128" t="s">
        <v>500</v>
      </c>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row>
    <row r="192" spans="1:72" x14ac:dyDescent="0.55000000000000004">
      <c r="A192" s="642"/>
      <c r="B192" t="s">
        <v>466</v>
      </c>
      <c r="I192" s="1">
        <f>Cohort_CF!I191*Mincers!C$52*(1+'Cost and Benefit Parameters'!$C$41)^I$5</f>
        <v>654116.66814123583</v>
      </c>
      <c r="J192" s="1">
        <f>Cohort_CF!J191*Mincers!D$52*(1+'Cost and Benefit Parameters'!$C$41)^J$5</f>
        <v>679491.36758552922</v>
      </c>
      <c r="K192" s="1">
        <f>Cohort_CF!K191*Mincers!E$52*(1+'Cost and Benefit Parameters'!$C$41)^K$5</f>
        <v>705427.02712990611</v>
      </c>
      <c r="L192" s="1">
        <f>Cohort_CF!L191*Mincers!F$52*(1+'Cost and Benefit Parameters'!$C$41)^L$5</f>
        <v>731913.35094242578</v>
      </c>
      <c r="M192" s="1">
        <f>Cohort_CF!M191*Mincers!G$52*(1+'Cost and Benefit Parameters'!$C$41)^M$5</f>
        <v>763582.31852376333</v>
      </c>
      <c r="N192" s="1">
        <f>Cohort_CF!N191*Mincers!H$52*(1+'Cost and Benefit Parameters'!$C$41)^N$5</f>
        <v>790827.39941068401</v>
      </c>
      <c r="O192" s="1">
        <f>Cohort_CF!O191*Mincers!I$52*(1+'Cost and Benefit Parameters'!$C$41)^O$5</f>
        <v>818553.32196870947</v>
      </c>
      <c r="P192" s="1">
        <f>Cohort_CF!P191*Mincers!J$52*(1+'Cost and Benefit Parameters'!$C$41)^P$5</f>
        <v>846743.10002620518</v>
      </c>
      <c r="Q192" s="1">
        <f>Cohort_CF!Q191*Mincers!K$52*(1+'Cost and Benefit Parameters'!$C$41)^Q$5</f>
        <v>875378.30818601907</v>
      </c>
      <c r="R192" s="1">
        <f>Cohort_CF!R191*Mincers!L$52*(1+'Cost and Benefit Parameters'!$C$41)^R$5</f>
        <v>904439.07722845429</v>
      </c>
      <c r="S192" s="1">
        <f>Cohort_CF!S191*Mincers!M$52*(1+'Cost and Benefit Parameters'!$C$41)^S$5</f>
        <v>933904.09375993686</v>
      </c>
      <c r="T192" s="1">
        <f>Cohort_CF!T191*Mincers!N$52*(1+'Cost and Benefit Parameters'!$C$41)^T$5</f>
        <v>963750.6042521788</v>
      </c>
      <c r="U192" s="1">
        <f>Cohort_CF!U191*Mincers!O$52*(1+'Cost and Benefit Parameters'!$C$41)^U$5</f>
        <v>993954.42360277334</v>
      </c>
      <c r="V192" s="1">
        <f>Cohort_CF!V191*Mincers!P$52*(1+'Cost and Benefit Parameters'!$C$41)^V$5</f>
        <v>1024489.9483332107</v>
      </c>
      <c r="W192" s="1">
        <f>Cohort_CF!W191*Mincers!Q$52*(1+'Cost and Benefit Parameters'!$C$41)^W$5</f>
        <v>1055330.1745241822</v>
      </c>
      <c r="X192" s="1">
        <f>Cohort_CF!X191*Mincers!R$52*(1+'Cost and Benefit Parameters'!$C$41)^X$5</f>
        <v>1086446.7205711463</v>
      </c>
      <c r="Y192" s="1">
        <f>Cohort_CF!Y191*Mincers!S$52*(1+'Cost and Benefit Parameters'!$C$41)^Y$5</f>
        <v>1117809.8548249744</v>
      </c>
      <c r="Z192" s="1">
        <f>Cohort_CF!Z191*Mincers!T$52*(1+'Cost and Benefit Parameters'!$C$41)^Z$5</f>
        <v>1149388.5281638643</v>
      </c>
      <c r="AA192" s="1">
        <f>Cohort_CF!AA191*Mincers!U$52*(1+'Cost and Benefit Parameters'!$C$41)^AA$5</f>
        <v>1181150.4115228851</v>
      </c>
      <c r="AB192" s="1">
        <f>Cohort_CF!AB191*Mincers!V$52*(1+'Cost and Benefit Parameters'!$C$41)^AB$5</f>
        <v>1213061.9383873276</v>
      </c>
      <c r="AC192" s="1">
        <f>Cohort_CF!AC191*Mincers!W$52*(1+'Cost and Benefit Parameters'!$C$41)^AC$5</f>
        <v>1245088.3522349801</v>
      </c>
      <c r="AD192" s="1">
        <f>Cohort_CF!AD191*Mincers!X$52*(1+'Cost and Benefit Parameters'!$C$41)^AD$5</f>
        <v>1277193.7588910717</v>
      </c>
      <c r="AE192" s="1">
        <f>Cohort_CF!AE191*Mincers!Y$52*(1+'Cost and Benefit Parameters'!$C$41)^AE$5</f>
        <v>1309341.1837375972</v>
      </c>
      <c r="AF192" s="1">
        <f>Cohort_CF!AF191*Mincers!Z$52*(1+'Cost and Benefit Parameters'!$C$41)^AF$5</f>
        <v>1341492.6336967056</v>
      </c>
      <c r="AG192" s="1">
        <f>Cohort_CF!AG191*Mincers!AA$52*(1+'Cost and Benefit Parameters'!$C$41)^AG$5</f>
        <v>1373609.1638853406</v>
      </c>
      <c r="AH192" s="1">
        <f>Cohort_CF!AH191*Mincers!AB$52*(1+'Cost and Benefit Parameters'!$C$41)^AH$5</f>
        <v>1405650.948815803</v>
      </c>
      <c r="AI192" s="1">
        <f>Cohort_CF!AI191*Mincers!AC$52*(1+'Cost and Benefit Parameters'!$C$41)^AI$5</f>
        <v>1437577.3579946524</v>
      </c>
      <c r="AJ192" s="1">
        <f>Cohort_CF!AJ191*Mincers!AD$52*(1+'Cost and Benefit Parameters'!$C$41)^AJ$5</f>
        <v>1469347.0357498904</v>
      </c>
      <c r="AK192" s="1">
        <f>Cohort_CF!AK191*Mincers!AE$52*(1+'Cost and Benefit Parameters'!$C$41)^AK$5</f>
        <v>1500917.9850945869</v>
      </c>
      <c r="AL192" s="1">
        <f>Cohort_CF!AL191*Mincers!AF$52*(1+'Cost and Benefit Parameters'!$C$41)^AL$5</f>
        <v>1532247.6554133852</v>
      </c>
      <c r="AM192" s="1">
        <f>Cohort_CF!AM191*Mincers!AG$52*(1+'Cost and Benefit Parameters'!$C$41)^AM$5</f>
        <v>1563293.0337375172</v>
      </c>
      <c r="AN192" s="1">
        <f>Cohort_CF!AN191*Mincers!AH$52*(1+'Cost and Benefit Parameters'!$C$41)^AN$5</f>
        <v>1594010.739353396</v>
      </c>
      <c r="AO192" s="1">
        <f>Cohort_CF!AO191*Mincers!AI$52*(1+'Cost and Benefit Parameters'!$C$41)^AO$5</f>
        <v>1624357.1214705557</v>
      </c>
      <c r="AP192" s="1">
        <f>Cohort_CF!AP191*Mincers!AJ$52*(1+'Cost and Benefit Parameters'!$C$41)^AP$5</f>
        <v>1654288.3596558804</v>
      </c>
      <c r="AQ192" s="1">
        <f>Cohort_CF!AQ191*Mincers!AK$52*(1+'Cost and Benefit Parameters'!$C$41)^AQ$5</f>
        <v>1683760.5667236701</v>
      </c>
      <c r="AR192" s="1">
        <f>Cohort_CF!AR191*Mincers!AL$52*(1+'Cost and Benefit Parameters'!$C$41)^AR$5</f>
        <v>1712729.8937545936</v>
      </c>
      <c r="AS192" s="1">
        <f>Cohort_CF!AS191*Mincers!AM$52*(1+'Cost and Benefit Parameters'!$C$41)^AS$5</f>
        <v>1741152.6369014005</v>
      </c>
      <c r="AT192" s="1">
        <f>Cohort_CF!AT191*Mincers!AN$52*(1+'Cost and Benefit Parameters'!$C$41)^AT$5</f>
        <v>1768985.3456256457</v>
      </c>
      <c r="AU192" s="1">
        <f>Cohort_CF!AU191*Mincers!AO$52*(1+'Cost and Benefit Parameters'!$C$41)^AU$5</f>
        <v>1796184.9319971839</v>
      </c>
      <c r="AV192" s="1">
        <f>Cohort_CF!AV191*Mincers!AP$52*(1+'Cost and Benefit Parameters'!$C$41)^AV$5</f>
        <v>1822708.7806777367</v>
      </c>
      <c r="AW192" s="1" t="str">
        <f>IF(AU169="","",'Cost and Benefit Parameters'!$L$30)</f>
        <v/>
      </c>
      <c r="AX192" s="1" t="str">
        <f>IF(AV169="","",'Cost and Benefit Parameters'!$L$30)</f>
        <v/>
      </c>
      <c r="AY192" s="1" t="str">
        <f>IF(AW169="","",'Cost and Benefit Parameters'!$L$30)</f>
        <v/>
      </c>
      <c r="AZ192" s="1" t="str">
        <f>IF(AX169="","",'Cost and Benefit Parameters'!$L$30)</f>
        <v/>
      </c>
      <c r="BA192" s="1" t="str">
        <f>IF(AY169="","",'Cost and Benefit Parameters'!$L$30)</f>
        <v/>
      </c>
      <c r="BB192" s="1" t="str">
        <f>IF(AZ169="","",'Cost and Benefit Parameters'!$L$30)</f>
        <v/>
      </c>
      <c r="BC192" s="1" t="str">
        <f>IF(BA169="","",'Cost and Benefit Parameters'!$L$30)</f>
        <v/>
      </c>
      <c r="BD192" s="1" t="str">
        <f>IF(BB169="","",'Cost and Benefit Parameters'!$L$30)</f>
        <v/>
      </c>
      <c r="BE192" s="1" t="str">
        <f>IF(BC169="","",'Cost and Benefit Parameters'!$L$30)</f>
        <v/>
      </c>
      <c r="BF192" s="1" t="str">
        <f>IF(BD169="","",'Cost and Benefit Parameters'!$L$30)</f>
        <v/>
      </c>
      <c r="BG192" s="1" t="str">
        <f>IF(BE169="","",'Cost and Benefit Parameters'!$L$30)</f>
        <v/>
      </c>
      <c r="BH192" s="1" t="str">
        <f>IF(BF169="","",'Cost and Benefit Parameters'!$L$30)</f>
        <v/>
      </c>
      <c r="BI192" s="1" t="str">
        <f>IF(BG169="","",'Cost and Benefit Parameters'!$L$30)</f>
        <v/>
      </c>
      <c r="BJ192" s="1" t="str">
        <f>IF(BH169="","",'Cost and Benefit Parameters'!$L$30)</f>
        <v/>
      </c>
      <c r="BK192" s="1" t="str">
        <f>IF(BI169="","",'Cost and Benefit Parameters'!$L$30)</f>
        <v/>
      </c>
      <c r="BL192" s="1" t="str">
        <f>IF(BJ169="","",'Cost and Benefit Parameters'!$L$30)</f>
        <v/>
      </c>
      <c r="BM192" s="1" t="str">
        <f>IF(BK169="","",'Cost and Benefit Parameters'!$L$30)</f>
        <v/>
      </c>
      <c r="BN192" s="1" t="str">
        <f>IF(BL169="","",'Cost and Benefit Parameters'!$L$30)</f>
        <v/>
      </c>
      <c r="BO192" s="1" t="str">
        <f>IF(BM169="","",'Cost and Benefit Parameters'!$L$30)</f>
        <v/>
      </c>
    </row>
    <row r="193" spans="1:67" x14ac:dyDescent="0.55000000000000004">
      <c r="A193" s="642"/>
      <c r="B193" t="s">
        <v>468</v>
      </c>
      <c r="I193" s="1" t="str">
        <f>IF(G170="","",'Cost and Benefit Parameters'!$L$30)</f>
        <v/>
      </c>
      <c r="J193" s="1">
        <f>Cohort_CF!J192*Mincers!C$52*(1+'Cost and Benefit Parameters'!$C$41)^J$5</f>
        <v>673740.16818547284</v>
      </c>
      <c r="K193" s="1">
        <f>Cohort_CF!K192*Mincers!D$52*(1+'Cost and Benefit Parameters'!$C$41)^K$5</f>
        <v>699876.10861309513</v>
      </c>
      <c r="L193" s="1">
        <f>Cohort_CF!L192*Mincers!E$52*(1+'Cost and Benefit Parameters'!$C$41)^L$5</f>
        <v>726589.8379438034</v>
      </c>
      <c r="M193" s="1">
        <f>Cohort_CF!M192*Mincers!F$52*(1+'Cost and Benefit Parameters'!$C$41)^M$5</f>
        <v>753870.75147069851</v>
      </c>
      <c r="N193" s="1">
        <f>Cohort_CF!N192*Mincers!G$52*(1+'Cost and Benefit Parameters'!$C$41)^N$5</f>
        <v>786489.78807947622</v>
      </c>
      <c r="O193" s="1">
        <f>Cohort_CF!O192*Mincers!H$52*(1+'Cost and Benefit Parameters'!$C$41)^O$5</f>
        <v>814552.22139300464</v>
      </c>
      <c r="P193" s="1">
        <f>Cohort_CF!P192*Mincers!I$52*(1+'Cost and Benefit Parameters'!$C$41)^P$5</f>
        <v>843109.92162777076</v>
      </c>
      <c r="Q193" s="1">
        <f>Cohort_CF!Q192*Mincers!J$52*(1+'Cost and Benefit Parameters'!$C$41)^Q$5</f>
        <v>872145.3930269914</v>
      </c>
      <c r="R193" s="1">
        <f>Cohort_CF!R192*Mincers!K$52*(1+'Cost and Benefit Parameters'!$C$41)^R$5</f>
        <v>901639.65743159945</v>
      </c>
      <c r="S193" s="1">
        <f>Cohort_CF!S192*Mincers!L$52*(1+'Cost and Benefit Parameters'!$C$41)^S$5</f>
        <v>931572.24954530783</v>
      </c>
      <c r="T193" s="1">
        <f>Cohort_CF!T192*Mincers!M$52*(1+'Cost and Benefit Parameters'!$C$41)^T$5</f>
        <v>961921.21657273499</v>
      </c>
      <c r="U193" s="1">
        <f>Cohort_CF!U192*Mincers!N$52*(1+'Cost and Benefit Parameters'!$C$41)^U$5</f>
        <v>992663.12237974419</v>
      </c>
      <c r="V193" s="1">
        <f>Cohort_CF!V192*Mincers!O$52*(1+'Cost and Benefit Parameters'!$C$41)^V$5</f>
        <v>1023773.0563108562</v>
      </c>
      <c r="W193" s="1">
        <f>Cohort_CF!W192*Mincers!P$52*(1+'Cost and Benefit Parameters'!$C$41)^W$5</f>
        <v>1055224.6467832068</v>
      </c>
      <c r="X193" s="1">
        <f>Cohort_CF!X192*Mincers!Q$52*(1+'Cost and Benefit Parameters'!$C$41)^X$5</f>
        <v>1086990.0797599077</v>
      </c>
      <c r="Y193" s="1">
        <f>Cohort_CF!Y192*Mincers!R$52*(1+'Cost and Benefit Parameters'!$C$41)^Y$5</f>
        <v>1119040.1221882806</v>
      </c>
      <c r="Z193" s="1">
        <f>Cohort_CF!Z192*Mincers!S$52*(1+'Cost and Benefit Parameters'!$C$41)^Z$5</f>
        <v>1151344.1504697236</v>
      </c>
      <c r="AA193" s="1">
        <f>Cohort_CF!AA192*Mincers!T$52*(1+'Cost and Benefit Parameters'!$C$41)^AA$5</f>
        <v>1183870.1840087802</v>
      </c>
      <c r="AB193" s="1">
        <f>Cohort_CF!AB192*Mincers!U$52*(1+'Cost and Benefit Parameters'!$C$41)^AB$5</f>
        <v>1216584.9238685719</v>
      </c>
      <c r="AC193" s="1">
        <f>Cohort_CF!AC192*Mincers!V$52*(1+'Cost and Benefit Parameters'!$C$41)^AC$5</f>
        <v>1249453.7965389476</v>
      </c>
      <c r="AD193" s="1">
        <f>Cohort_CF!AD192*Mincers!W$52*(1+'Cost and Benefit Parameters'!$C$41)^AD$5</f>
        <v>1282441.0028020295</v>
      </c>
      <c r="AE193" s="1">
        <f>Cohort_CF!AE192*Mincers!X$52*(1+'Cost and Benefit Parameters'!$C$41)^AE$5</f>
        <v>1315509.5716578038</v>
      </c>
      <c r="AF193" s="1">
        <f>Cohort_CF!AF192*Mincers!Y$52*(1+'Cost and Benefit Parameters'!$C$41)^AF$5</f>
        <v>1348621.4192497253</v>
      </c>
      <c r="AG193" s="1">
        <f>Cohort_CF!AG192*Mincers!Z$52*(1+'Cost and Benefit Parameters'!$C$41)^AG$5</f>
        <v>1381737.4127076066</v>
      </c>
      <c r="AH193" s="1">
        <f>Cohort_CF!AH192*Mincers!AA$52*(1+'Cost and Benefit Parameters'!$C$41)^AH$5</f>
        <v>1414817.4388019007</v>
      </c>
      <c r="AI193" s="1">
        <f>Cohort_CF!AI192*Mincers!AB$52*(1+'Cost and Benefit Parameters'!$C$41)^AI$5</f>
        <v>1447820.4772802771</v>
      </c>
      <c r="AJ193" s="1">
        <f>Cohort_CF!AJ192*Mincers!AC$52*(1+'Cost and Benefit Parameters'!$C$41)^AJ$5</f>
        <v>1480704.678734492</v>
      </c>
      <c r="AK193" s="1">
        <f>Cohort_CF!AK192*Mincers!AD$52*(1+'Cost and Benefit Parameters'!$C$41)^AK$5</f>
        <v>1513427.4468223874</v>
      </c>
      <c r="AL193" s="1">
        <f>Cohort_CF!AL192*Mincers!AE$52*(1+'Cost and Benefit Parameters'!$C$41)^AL$5</f>
        <v>1545945.5246474242</v>
      </c>
      <c r="AM193" s="1">
        <f>Cohort_CF!AM192*Mincers!AF$52*(1+'Cost and Benefit Parameters'!$C$41)^AM$5</f>
        <v>1578215.085075787</v>
      </c>
      <c r="AN193" s="1">
        <f>Cohort_CF!AN192*Mincers!AG$52*(1+'Cost and Benefit Parameters'!$C$41)^AN$5</f>
        <v>1610191.8247496423</v>
      </c>
      <c r="AO193" s="1">
        <f>Cohort_CF!AO192*Mincers!AH$52*(1+'Cost and Benefit Parameters'!$C$41)^AO$5</f>
        <v>1641831.0615339982</v>
      </c>
      <c r="AP193" s="1">
        <f>Cohort_CF!AP192*Mincers!AI$52*(1+'Cost and Benefit Parameters'!$C$41)^AP$5</f>
        <v>1673087.8351146723</v>
      </c>
      <c r="AQ193" s="1">
        <f>Cohort_CF!AQ192*Mincers!AJ$52*(1+'Cost and Benefit Parameters'!$C$41)^AQ$5</f>
        <v>1703917.0104455566</v>
      </c>
      <c r="AR193" s="1">
        <f>Cohort_CF!AR192*Mincers!AK$52*(1+'Cost and Benefit Parameters'!$C$41)^AR$5</f>
        <v>1734273.3837253803</v>
      </c>
      <c r="AS193" s="1">
        <f>Cohort_CF!AS192*Mincers!AL$52*(1+'Cost and Benefit Parameters'!$C$41)^AS$5</f>
        <v>1764111.7905672316</v>
      </c>
      <c r="AT193" s="1">
        <f>Cohort_CF!AT192*Mincers!AM$52*(1+'Cost and Benefit Parameters'!$C$41)^AT$5</f>
        <v>1793387.2160084422</v>
      </c>
      <c r="AU193" s="1">
        <f>Cohort_CF!AU192*Mincers!AN$52*(1+'Cost and Benefit Parameters'!$C$41)^AU$5</f>
        <v>1822054.9059944151</v>
      </c>
      <c r="AV193" s="1">
        <f>Cohort_CF!AV192*Mincers!AO$52*(1+'Cost and Benefit Parameters'!$C$41)^AV$5</f>
        <v>1850070.4799570995</v>
      </c>
      <c r="AW193" s="1">
        <f>Cohort_CF!AW192*Mincers!AP$52*(1+'Cost and Benefit Parameters'!$C$41)^AW$5</f>
        <v>1877390.0440980687</v>
      </c>
      <c r="AX193" s="1" t="str">
        <f>IF(AV170="","",'Cost and Benefit Parameters'!$L$30)</f>
        <v/>
      </c>
      <c r="AY193" s="1" t="str">
        <f>IF(AW170="","",'Cost and Benefit Parameters'!$L$30)</f>
        <v/>
      </c>
      <c r="AZ193" s="1" t="str">
        <f>IF(AX170="","",'Cost and Benefit Parameters'!$L$30)</f>
        <v/>
      </c>
      <c r="BA193" s="1" t="str">
        <f>IF(AY170="","",'Cost and Benefit Parameters'!$L$30)</f>
        <v/>
      </c>
      <c r="BB193" s="1" t="str">
        <f>IF(AZ170="","",'Cost and Benefit Parameters'!$L$30)</f>
        <v/>
      </c>
      <c r="BC193" s="1" t="str">
        <f>IF(BA170="","",'Cost and Benefit Parameters'!$L$30)</f>
        <v/>
      </c>
      <c r="BD193" s="1" t="str">
        <f>IF(BB170="","",'Cost and Benefit Parameters'!$L$30)</f>
        <v/>
      </c>
      <c r="BE193" s="1" t="str">
        <f>IF(BC170="","",'Cost and Benefit Parameters'!$L$30)</f>
        <v/>
      </c>
      <c r="BF193" s="1" t="str">
        <f>IF(BD170="","",'Cost and Benefit Parameters'!$L$30)</f>
        <v/>
      </c>
      <c r="BG193" s="1" t="str">
        <f>IF(BE170="","",'Cost and Benefit Parameters'!$L$30)</f>
        <v/>
      </c>
      <c r="BH193" s="1" t="str">
        <f>IF(BF170="","",'Cost and Benefit Parameters'!$L$30)</f>
        <v/>
      </c>
      <c r="BI193" s="1" t="str">
        <f>IF(BG170="","",'Cost and Benefit Parameters'!$L$30)</f>
        <v/>
      </c>
      <c r="BJ193" s="1" t="str">
        <f>IF(BH170="","",'Cost and Benefit Parameters'!$L$30)</f>
        <v/>
      </c>
      <c r="BK193" s="1" t="str">
        <f>IF(BI170="","",'Cost and Benefit Parameters'!$L$30)</f>
        <v/>
      </c>
      <c r="BL193" s="1" t="str">
        <f>IF(BJ170="","",'Cost and Benefit Parameters'!$L$30)</f>
        <v/>
      </c>
      <c r="BM193" s="1" t="str">
        <f>IF(BK170="","",'Cost and Benefit Parameters'!$L$30)</f>
        <v/>
      </c>
      <c r="BN193" s="1" t="str">
        <f>IF(BL170="","",'Cost and Benefit Parameters'!$L$30)</f>
        <v/>
      </c>
      <c r="BO193" s="1" t="str">
        <f>IF(BM170="","",'Cost and Benefit Parameters'!$L$30)</f>
        <v/>
      </c>
    </row>
    <row r="194" spans="1:67" x14ac:dyDescent="0.55000000000000004">
      <c r="A194" s="642"/>
      <c r="B194" t="s">
        <v>469</v>
      </c>
      <c r="I194" s="1" t="str">
        <f>IF(G171="","",'Cost and Benefit Parameters'!$L$30)</f>
        <v/>
      </c>
      <c r="J194" s="1" t="str">
        <f>IF(H171="","",'Cost and Benefit Parameters'!$L$30)</f>
        <v/>
      </c>
      <c r="K194" s="1">
        <f>Cohort_CF!K193*Mincers!C$52*(1+'Cost and Benefit Parameters'!$C$41)^K$5</f>
        <v>693952.37323103705</v>
      </c>
      <c r="L194" s="1">
        <f>Cohort_CF!L193*Mincers!D$52*(1+'Cost and Benefit Parameters'!$C$41)^L$5</f>
        <v>720872.39187148795</v>
      </c>
      <c r="M194" s="1">
        <f>Cohort_CF!M193*Mincers!E$52*(1+'Cost and Benefit Parameters'!$C$41)^M$5</f>
        <v>748387.53308211756</v>
      </c>
      <c r="N194" s="1">
        <f>Cohort_CF!N193*Mincers!F$52*(1+'Cost and Benefit Parameters'!$C$41)^N$5</f>
        <v>776486.87401481939</v>
      </c>
      <c r="O194" s="1">
        <f>Cohort_CF!O193*Mincers!G$52*(1+'Cost and Benefit Parameters'!$C$41)^O$5</f>
        <v>810084.48172186047</v>
      </c>
      <c r="P194" s="1">
        <f>Cohort_CF!P193*Mincers!H$52*(1+'Cost and Benefit Parameters'!$C$41)^P$5</f>
        <v>838988.78803479474</v>
      </c>
      <c r="Q194" s="1">
        <f>Cohort_CF!Q193*Mincers!I$52*(1+'Cost and Benefit Parameters'!$C$41)^Q$5</f>
        <v>868403.21927660389</v>
      </c>
      <c r="R194" s="1">
        <f>Cohort_CF!R193*Mincers!J$52*(1+'Cost and Benefit Parameters'!$C$41)^R$5</f>
        <v>898309.75481780095</v>
      </c>
      <c r="S194" s="1">
        <f>Cohort_CF!S193*Mincers!K$52*(1+'Cost and Benefit Parameters'!$C$41)^S$5</f>
        <v>928688.84715454746</v>
      </c>
      <c r="T194" s="1">
        <f>Cohort_CF!T193*Mincers!L$52*(1+'Cost and Benefit Parameters'!$C$41)^T$5</f>
        <v>959519.4170316672</v>
      </c>
      <c r="U194" s="1">
        <f>Cohort_CF!U193*Mincers!M$52*(1+'Cost and Benefit Parameters'!$C$41)^U$5</f>
        <v>990778.85306991718</v>
      </c>
      <c r="V194" s="1">
        <f>Cohort_CF!V193*Mincers!N$52*(1+'Cost and Benefit Parameters'!$C$41)^V$5</f>
        <v>1022443.0160511364</v>
      </c>
      <c r="W194" s="1">
        <f>Cohort_CF!W193*Mincers!O$52*(1+'Cost and Benefit Parameters'!$C$41)^W$5</f>
        <v>1054486.248000182</v>
      </c>
      <c r="X194" s="1">
        <f>Cohort_CF!X193*Mincers!P$52*(1+'Cost and Benefit Parameters'!$C$41)^X$5</f>
        <v>1086881.3861867031</v>
      </c>
      <c r="Y194" s="1">
        <f>Cohort_CF!Y193*Mincers!Q$52*(1+'Cost and Benefit Parameters'!$C$41)^Y$5</f>
        <v>1119599.7821527049</v>
      </c>
      <c r="Z194" s="1">
        <f>Cohort_CF!Z193*Mincers!R$52*(1+'Cost and Benefit Parameters'!$C$41)^Z$5</f>
        <v>1152611.3258539292</v>
      </c>
      <c r="AA194" s="1">
        <f>Cohort_CF!AA193*Mincers!S$52*(1+'Cost and Benefit Parameters'!$C$41)^AA$5</f>
        <v>1185884.4749838151</v>
      </c>
      <c r="AB194" s="1">
        <f>Cohort_CF!AB193*Mincers!T$52*(1+'Cost and Benefit Parameters'!$C$41)^AB$5</f>
        <v>1219386.2895290435</v>
      </c>
      <c r="AC194" s="1">
        <f>Cohort_CF!AC193*Mincers!U$52*(1+'Cost and Benefit Parameters'!$C$41)^AC$5</f>
        <v>1253082.471584629</v>
      </c>
      <c r="AD194" s="1">
        <f>Cohort_CF!AD193*Mincers!V$52*(1+'Cost and Benefit Parameters'!$C$41)^AD$5</f>
        <v>1286937.4104351159</v>
      </c>
      <c r="AE194" s="1">
        <f>Cohort_CF!AE193*Mincers!W$52*(1+'Cost and Benefit Parameters'!$C$41)^AE$5</f>
        <v>1320914.2328860902</v>
      </c>
      <c r="AF194" s="1">
        <f>Cohort_CF!AF193*Mincers!X$52*(1+'Cost and Benefit Parameters'!$C$41)^AF$5</f>
        <v>1354974.8588075382</v>
      </c>
      <c r="AG194" s="1">
        <f>Cohort_CF!AG193*Mincers!Y$52*(1+'Cost and Benefit Parameters'!$C$41)^AG$5</f>
        <v>1389080.061827217</v>
      </c>
      <c r="AH194" s="1">
        <f>Cohort_CF!AH193*Mincers!Z$52*(1+'Cost and Benefit Parameters'!$C$41)^AH$5</f>
        <v>1423189.5350888348</v>
      </c>
      <c r="AI194" s="1">
        <f>Cohort_CF!AI193*Mincers!AA$52*(1+'Cost and Benefit Parameters'!$C$41)^AI$5</f>
        <v>1457261.9619659577</v>
      </c>
      <c r="AJ194" s="1">
        <f>Cohort_CF!AJ193*Mincers!AB$52*(1+'Cost and Benefit Parameters'!$C$41)^AJ$5</f>
        <v>1491255.0915986854</v>
      </c>
      <c r="AK194" s="1">
        <f>Cohort_CF!AK193*Mincers!AC$52*(1+'Cost and Benefit Parameters'!$C$41)^AK$5</f>
        <v>1525125.8190965271</v>
      </c>
      <c r="AL194" s="1">
        <f>Cohort_CF!AL193*Mincers!AD$52*(1+'Cost and Benefit Parameters'!$C$41)^AL$5</f>
        <v>1558830.2702270588</v>
      </c>
      <c r="AM194" s="1">
        <f>Cohort_CF!AM193*Mincers!AE$52*(1+'Cost and Benefit Parameters'!$C$41)^AM$5</f>
        <v>1592323.8903868471</v>
      </c>
      <c r="AN194" s="1">
        <f>Cohort_CF!AN193*Mincers!AF$52*(1+'Cost and Benefit Parameters'!$C$41)^AN$5</f>
        <v>1625561.5376280602</v>
      </c>
      <c r="AO194" s="1">
        <f>Cohort_CF!AO193*Mincers!AG$52*(1+'Cost and Benefit Parameters'!$C$41)^AO$5</f>
        <v>1658497.5794921319</v>
      </c>
      <c r="AP194" s="1">
        <f>Cohort_CF!AP193*Mincers!AH$52*(1+'Cost and Benefit Parameters'!$C$41)^AP$5</f>
        <v>1691085.993380018</v>
      </c>
      <c r="AQ194" s="1">
        <f>Cohort_CF!AQ193*Mincers!AI$52*(1+'Cost and Benefit Parameters'!$C$41)^AQ$5</f>
        <v>1723280.4701681123</v>
      </c>
      <c r="AR194" s="1">
        <f>Cohort_CF!AR193*Mincers!AJ$52*(1+'Cost and Benefit Parameters'!$C$41)^AR$5</f>
        <v>1755034.5207589234</v>
      </c>
      <c r="AS194" s="1">
        <f>Cohort_CF!AS193*Mincers!AK$52*(1+'Cost and Benefit Parameters'!$C$41)^AS$5</f>
        <v>1786301.5852371419</v>
      </c>
      <c r="AT194" s="1">
        <f>Cohort_CF!AT193*Mincers!AL$52*(1+'Cost and Benefit Parameters'!$C$41)^AT$5</f>
        <v>1817035.1442842481</v>
      </c>
      <c r="AU194" s="1">
        <f>Cohort_CF!AU193*Mincers!AM$52*(1+'Cost and Benefit Parameters'!$C$41)^AU$5</f>
        <v>1847188.8324886956</v>
      </c>
      <c r="AV194" s="1">
        <f>Cohort_CF!AV193*Mincers!AN$52*(1+'Cost and Benefit Parameters'!$C$41)^AV$5</f>
        <v>1876716.5531742477</v>
      </c>
      <c r="AW194" s="1">
        <f>Cohort_CF!AW193*Mincers!AO$52*(1+'Cost and Benefit Parameters'!$C$41)^AW$5</f>
        <v>1905572.5943558123</v>
      </c>
      <c r="AX194" s="1">
        <f>Cohort_CF!AX193*Mincers!AP$52*(1+'Cost and Benefit Parameters'!$C$41)^AX$5</f>
        <v>1933711.7454210108</v>
      </c>
      <c r="AY194" s="1" t="str">
        <f>IF(AW171="","",'Cost and Benefit Parameters'!$L$30)</f>
        <v/>
      </c>
      <c r="AZ194" s="1" t="str">
        <f>IF(AX171="","",'Cost and Benefit Parameters'!$L$30)</f>
        <v/>
      </c>
      <c r="BA194" s="1" t="str">
        <f>IF(AY171="","",'Cost and Benefit Parameters'!$L$30)</f>
        <v/>
      </c>
      <c r="BB194" s="1" t="str">
        <f>IF(AZ171="","",'Cost and Benefit Parameters'!$L$30)</f>
        <v/>
      </c>
      <c r="BC194" s="1" t="str">
        <f>IF(BA171="","",'Cost and Benefit Parameters'!$L$30)</f>
        <v/>
      </c>
      <c r="BD194" s="1" t="str">
        <f>IF(BB171="","",'Cost and Benefit Parameters'!$L$30)</f>
        <v/>
      </c>
      <c r="BE194" s="1" t="str">
        <f>IF(BC171="","",'Cost and Benefit Parameters'!$L$30)</f>
        <v/>
      </c>
      <c r="BF194" s="1" t="str">
        <f>IF(BD171="","",'Cost and Benefit Parameters'!$L$30)</f>
        <v/>
      </c>
      <c r="BG194" s="1" t="str">
        <f>IF(BE171="","",'Cost and Benefit Parameters'!$L$30)</f>
        <v/>
      </c>
      <c r="BH194" s="1" t="str">
        <f>IF(BF171="","",'Cost and Benefit Parameters'!$L$30)</f>
        <v/>
      </c>
      <c r="BI194" s="1" t="str">
        <f>IF(BG171="","",'Cost and Benefit Parameters'!$L$30)</f>
        <v/>
      </c>
      <c r="BJ194" s="1" t="str">
        <f>IF(BH171="","",'Cost and Benefit Parameters'!$L$30)</f>
        <v/>
      </c>
      <c r="BK194" s="1" t="str">
        <f>IF(BI171="","",'Cost and Benefit Parameters'!$L$30)</f>
        <v/>
      </c>
      <c r="BL194" s="1" t="str">
        <f>IF(BJ171="","",'Cost and Benefit Parameters'!$L$30)</f>
        <v/>
      </c>
      <c r="BM194" s="1" t="str">
        <f>IF(BK171="","",'Cost and Benefit Parameters'!$L$30)</f>
        <v/>
      </c>
      <c r="BN194" s="1" t="str">
        <f>IF(BL171="","",'Cost and Benefit Parameters'!$L$30)</f>
        <v/>
      </c>
      <c r="BO194" s="1" t="str">
        <f>IF(BM171="","",'Cost and Benefit Parameters'!$L$30)</f>
        <v/>
      </c>
    </row>
    <row r="195" spans="1:67" x14ac:dyDescent="0.55000000000000004">
      <c r="A195" s="642"/>
      <c r="B195" t="s">
        <v>470</v>
      </c>
      <c r="I195" s="1" t="str">
        <f>IF(G172="","",'Cost and Benefit Parameters'!$L$30)</f>
        <v/>
      </c>
      <c r="J195" s="1" t="str">
        <f>IF(H172="","",'Cost and Benefit Parameters'!$L$30)</f>
        <v/>
      </c>
      <c r="K195" s="1" t="str">
        <f>IF(I172="","",'Cost and Benefit Parameters'!$L$30)</f>
        <v/>
      </c>
      <c r="L195" s="1">
        <f>Cohort_CF!L194*Mincers!C$52*(1+'Cost and Benefit Parameters'!$C$41)^L$5</f>
        <v>714770.94442796812</v>
      </c>
      <c r="M195" s="1">
        <f>Cohort_CF!M194*Mincers!D$52*(1+'Cost and Benefit Parameters'!$C$41)^M$5</f>
        <v>742498.56362763268</v>
      </c>
      <c r="N195" s="1">
        <f>Cohort_CF!N194*Mincers!E$52*(1+'Cost and Benefit Parameters'!$C$41)^N$5</f>
        <v>770839.159074581</v>
      </c>
      <c r="O195" s="1">
        <f>Cohort_CF!O194*Mincers!F$52*(1+'Cost and Benefit Parameters'!$C$41)^O$5</f>
        <v>799781.48023526405</v>
      </c>
      <c r="P195" s="1">
        <f>Cohort_CF!P194*Mincers!G$52*(1+'Cost and Benefit Parameters'!$C$41)^P$5</f>
        <v>834387.01617351628</v>
      </c>
      <c r="Q195" s="1">
        <f>Cohort_CF!Q194*Mincers!H$52*(1+'Cost and Benefit Parameters'!$C$41)^Q$5</f>
        <v>864158.45167583856</v>
      </c>
      <c r="R195" s="1">
        <f>Cohort_CF!R194*Mincers!I$52*(1+'Cost and Benefit Parameters'!$C$41)^R$5</f>
        <v>894455.31585490191</v>
      </c>
      <c r="S195" s="1">
        <f>Cohort_CF!S194*Mincers!J$52*(1+'Cost and Benefit Parameters'!$C$41)^S$5</f>
        <v>925259.04746233497</v>
      </c>
      <c r="T195" s="1">
        <f>Cohort_CF!T194*Mincers!K$52*(1+'Cost and Benefit Parameters'!$C$41)^T$5</f>
        <v>956549.51256918395</v>
      </c>
      <c r="U195" s="1">
        <f>Cohort_CF!U194*Mincers!L$52*(1+'Cost and Benefit Parameters'!$C$41)^U$5</f>
        <v>988304.99954261724</v>
      </c>
      <c r="V195" s="1">
        <f>Cohort_CF!V194*Mincers!M$52*(1+'Cost and Benefit Parameters'!$C$41)^V$5</f>
        <v>1020502.2186620145</v>
      </c>
      <c r="W195" s="1">
        <f>Cohort_CF!W194*Mincers!N$52*(1+'Cost and Benefit Parameters'!$C$41)^W$5</f>
        <v>1053116.3065326705</v>
      </c>
      <c r="X195" s="1">
        <f>Cohort_CF!X194*Mincers!O$52*(1+'Cost and Benefit Parameters'!$C$41)^X$5</f>
        <v>1086120.8354401875</v>
      </c>
      <c r="Y195" s="1">
        <f>Cohort_CF!Y194*Mincers!P$52*(1+'Cost and Benefit Parameters'!$C$41)^Y$5</f>
        <v>1119487.8277723042</v>
      </c>
      <c r="Z195" s="1">
        <f>Cohort_CF!Z194*Mincers!Q$52*(1+'Cost and Benefit Parameters'!$C$41)^Z$5</f>
        <v>1153187.7756172861</v>
      </c>
      <c r="AA195" s="1">
        <f>Cohort_CF!AA194*Mincers!R$52*(1+'Cost and Benefit Parameters'!$C$41)^AA$5</f>
        <v>1187189.6656295469</v>
      </c>
      <c r="AB195" s="1">
        <f>Cohort_CF!AB194*Mincers!S$52*(1+'Cost and Benefit Parameters'!$C$41)^AB$5</f>
        <v>1221461.0092333297</v>
      </c>
      <c r="AC195" s="1">
        <f>Cohort_CF!AC194*Mincers!T$52*(1+'Cost and Benefit Parameters'!$C$41)^AC$5</f>
        <v>1255967.8782149151</v>
      </c>
      <c r="AD195" s="1">
        <f>Cohort_CF!AD194*Mincers!U$52*(1+'Cost and Benefit Parameters'!$C$41)^AD$5</f>
        <v>1290674.9457321677</v>
      </c>
      <c r="AE195" s="1">
        <f>Cohort_CF!AE194*Mincers!V$52*(1+'Cost and Benefit Parameters'!$C$41)^AE$5</f>
        <v>1325545.5327481693</v>
      </c>
      <c r="AF195" s="1">
        <f>Cohort_CF!AF194*Mincers!W$52*(1+'Cost and Benefit Parameters'!$C$41)^AF$5</f>
        <v>1360541.6598726732</v>
      </c>
      <c r="AG195" s="1">
        <f>Cohort_CF!AG194*Mincers!X$52*(1+'Cost and Benefit Parameters'!$C$41)^AG$5</f>
        <v>1395624.1045717641</v>
      </c>
      <c r="AH195" s="1">
        <f>Cohort_CF!AH194*Mincers!Y$52*(1+'Cost and Benefit Parameters'!$C$41)^AH$5</f>
        <v>1430752.4636820336</v>
      </c>
      <c r="AI195" s="1">
        <f>Cohort_CF!AI194*Mincers!Z$52*(1+'Cost and Benefit Parameters'!$C$41)^AI$5</f>
        <v>1465885.2211414997</v>
      </c>
      <c r="AJ195" s="1">
        <f>Cohort_CF!AJ194*Mincers!AA$52*(1+'Cost and Benefit Parameters'!$C$41)^AJ$5</f>
        <v>1500979.8208249363</v>
      </c>
      <c r="AK195" s="1">
        <f>Cohort_CF!AK194*Mincers!AB$52*(1+'Cost and Benefit Parameters'!$C$41)^AK$5</f>
        <v>1535992.7443466461</v>
      </c>
      <c r="AL195" s="1">
        <f>Cohort_CF!AL194*Mincers!AC$52*(1+'Cost and Benefit Parameters'!$C$41)^AL$5</f>
        <v>1570879.5936694224</v>
      </c>
      <c r="AM195" s="1">
        <f>Cohort_CF!AM194*Mincers!AD$52*(1+'Cost and Benefit Parameters'!$C$41)^AM$5</f>
        <v>1605595.1783338706</v>
      </c>
      <c r="AN195" s="1">
        <f>Cohort_CF!AN194*Mincers!AE$52*(1+'Cost and Benefit Parameters'!$C$41)^AN$5</f>
        <v>1640093.607098452</v>
      </c>
      <c r="AO195" s="1">
        <f>Cohort_CF!AO194*Mincers!AF$52*(1+'Cost and Benefit Parameters'!$C$41)^AO$5</f>
        <v>1674328.3837569023</v>
      </c>
      <c r="AP195" s="1">
        <f>Cohort_CF!AP194*Mincers!AG$52*(1+'Cost and Benefit Parameters'!$C$41)^AP$5</f>
        <v>1708252.5068768959</v>
      </c>
      <c r="AQ195" s="1">
        <f>Cohort_CF!AQ194*Mincers!AH$52*(1+'Cost and Benefit Parameters'!$C$41)^AQ$5</f>
        <v>1741818.5731814182</v>
      </c>
      <c r="AR195" s="1">
        <f>Cohort_CF!AR194*Mincers!AI$52*(1+'Cost and Benefit Parameters'!$C$41)^AR$5</f>
        <v>1774978.8842731556</v>
      </c>
      <c r="AS195" s="1">
        <f>Cohort_CF!AS194*Mincers!AJ$52*(1+'Cost and Benefit Parameters'!$C$41)^AS$5</f>
        <v>1807685.5563816912</v>
      </c>
      <c r="AT195" s="1">
        <f>Cohort_CF!AT194*Mincers!AK$52*(1+'Cost and Benefit Parameters'!$C$41)^AT$5</f>
        <v>1839890.6327942559</v>
      </c>
      <c r="AU195" s="1">
        <f>Cohort_CF!AU194*Mincers!AL$52*(1+'Cost and Benefit Parameters'!$C$41)^AU$5</f>
        <v>1871546.1986127757</v>
      </c>
      <c r="AV195" s="1">
        <f>Cohort_CF!AV194*Mincers!AM$52*(1+'Cost and Benefit Parameters'!$C$41)^AV$5</f>
        <v>1902604.4974633567</v>
      </c>
      <c r="AW195" s="1">
        <f>Cohort_CF!AW194*Mincers!AN$52*(1+'Cost and Benefit Parameters'!$C$41)^AW$5</f>
        <v>1933018.0497694751</v>
      </c>
      <c r="AX195" s="1">
        <f>Cohort_CF!AX194*Mincers!AO$52*(1+'Cost and Benefit Parameters'!$C$41)^AX$5</f>
        <v>1962739.7721864865</v>
      </c>
      <c r="AY195" s="1">
        <f>Cohort_CF!AY194*Mincers!AP$52*(1+'Cost and Benefit Parameters'!$C$41)^AY$5</f>
        <v>1991723.097783641</v>
      </c>
      <c r="AZ195" s="1" t="str">
        <f>IF(AX172="","",'Cost and Benefit Parameters'!$L$30)</f>
        <v/>
      </c>
      <c r="BA195" s="1" t="str">
        <f>IF(AY172="","",'Cost and Benefit Parameters'!$L$30)</f>
        <v/>
      </c>
      <c r="BB195" s="1" t="str">
        <f>IF(AZ172="","",'Cost and Benefit Parameters'!$L$30)</f>
        <v/>
      </c>
      <c r="BC195" s="1" t="str">
        <f>IF(BA172="","",'Cost and Benefit Parameters'!$L$30)</f>
        <v/>
      </c>
      <c r="BD195" s="1" t="str">
        <f>IF(BB172="","",'Cost and Benefit Parameters'!$L$30)</f>
        <v/>
      </c>
      <c r="BE195" s="1" t="str">
        <f>IF(BC172="","",'Cost and Benefit Parameters'!$L$30)</f>
        <v/>
      </c>
      <c r="BF195" s="1" t="str">
        <f>IF(BD172="","",'Cost and Benefit Parameters'!$L$30)</f>
        <v/>
      </c>
      <c r="BG195" s="1" t="str">
        <f>IF(BE172="","",'Cost and Benefit Parameters'!$L$30)</f>
        <v/>
      </c>
      <c r="BH195" s="1" t="str">
        <f>IF(BF172="","",'Cost and Benefit Parameters'!$L$30)</f>
        <v/>
      </c>
      <c r="BI195" s="1" t="str">
        <f>IF(BG172="","",'Cost and Benefit Parameters'!$L$30)</f>
        <v/>
      </c>
      <c r="BJ195" s="1" t="str">
        <f>IF(BH172="","",'Cost and Benefit Parameters'!$L$30)</f>
        <v/>
      </c>
      <c r="BK195" s="1" t="str">
        <f>IF(BI172="","",'Cost and Benefit Parameters'!$L$30)</f>
        <v/>
      </c>
      <c r="BL195" s="1" t="str">
        <f>IF(BJ172="","",'Cost and Benefit Parameters'!$L$30)</f>
        <v/>
      </c>
      <c r="BM195" s="1" t="str">
        <f>IF(BK172="","",'Cost and Benefit Parameters'!$L$30)</f>
        <v/>
      </c>
      <c r="BN195" s="1" t="str">
        <f>IF(BL172="","",'Cost and Benefit Parameters'!$L$30)</f>
        <v/>
      </c>
      <c r="BO195" s="1" t="str">
        <f>IF(BM172="","",'Cost and Benefit Parameters'!$L$30)</f>
        <v/>
      </c>
    </row>
    <row r="196" spans="1:67" x14ac:dyDescent="0.55000000000000004">
      <c r="A196" s="642"/>
      <c r="B196" t="s">
        <v>471</v>
      </c>
      <c r="I196" s="1" t="str">
        <f>IF(G173="","",'Cost and Benefit Parameters'!$L$30)</f>
        <v/>
      </c>
      <c r="J196" s="1" t="str">
        <f>IF(H173="","",'Cost and Benefit Parameters'!$L$30)</f>
        <v/>
      </c>
      <c r="K196" s="1" t="str">
        <f>IF(I173="","",'Cost and Benefit Parameters'!$L$30)</f>
        <v/>
      </c>
      <c r="L196" s="1" t="str">
        <f>IF(J173="","",'Cost and Benefit Parameters'!$L$30)</f>
        <v/>
      </c>
      <c r="M196" s="1">
        <f>Cohort_CF!M195*Mincers!C$52*(1+'Cost and Benefit Parameters'!$C$41)^M$5</f>
        <v>736214.07276080723</v>
      </c>
      <c r="N196" s="1">
        <f>Cohort_CF!N195*Mincers!D$52*(1+'Cost and Benefit Parameters'!$C$41)^N$5</f>
        <v>764773.52053646161</v>
      </c>
      <c r="O196" s="1">
        <f>Cohort_CF!O195*Mincers!E$52*(1+'Cost and Benefit Parameters'!$C$41)^O$5</f>
        <v>793964.33384681842</v>
      </c>
      <c r="P196" s="1">
        <f>Cohort_CF!P195*Mincers!F$52*(1+'Cost and Benefit Parameters'!$C$41)^P$5</f>
        <v>823774.92464232189</v>
      </c>
      <c r="Q196" s="1">
        <f>Cohort_CF!Q195*Mincers!G$52*(1+'Cost and Benefit Parameters'!$C$41)^Q$5</f>
        <v>859418.62665872183</v>
      </c>
      <c r="R196" s="1">
        <f>Cohort_CF!R195*Mincers!H$52*(1+'Cost and Benefit Parameters'!$C$41)^R$5</f>
        <v>890083.20522611367</v>
      </c>
      <c r="S196" s="1">
        <f>Cohort_CF!S195*Mincers!I$52*(1+'Cost and Benefit Parameters'!$C$41)^S$5</f>
        <v>921288.97533054883</v>
      </c>
      <c r="T196" s="1">
        <f>Cohort_CF!T195*Mincers!J$52*(1+'Cost and Benefit Parameters'!$C$41)^T$5</f>
        <v>953016.81888620509</v>
      </c>
      <c r="U196" s="1">
        <f>Cohort_CF!U195*Mincers!K$52*(1+'Cost and Benefit Parameters'!$C$41)^U$5</f>
        <v>985245.99794625957</v>
      </c>
      <c r="V196" s="1">
        <f>Cohort_CF!V195*Mincers!L$52*(1+'Cost and Benefit Parameters'!$C$41)^V$5</f>
        <v>1017954.1495288956</v>
      </c>
      <c r="W196" s="1">
        <f>Cohort_CF!W195*Mincers!M$52*(1+'Cost and Benefit Parameters'!$C$41)^W$5</f>
        <v>1051117.2852218749</v>
      </c>
      <c r="X196" s="1">
        <f>Cohort_CF!X195*Mincers!N$52*(1+'Cost and Benefit Parameters'!$C$41)^X$5</f>
        <v>1084709.7957286506</v>
      </c>
      <c r="Y196" s="1">
        <f>Cohort_CF!Y195*Mincers!O$52*(1+'Cost and Benefit Parameters'!$C$41)^Y$5</f>
        <v>1118704.4605033931</v>
      </c>
      <c r="Z196" s="1">
        <f>Cohort_CF!Z195*Mincers!P$52*(1+'Cost and Benefit Parameters'!$C$41)^Z$5</f>
        <v>1153072.4626054734</v>
      </c>
      <c r="AA196" s="1">
        <f>Cohort_CF!AA195*Mincers!Q$52*(1+'Cost and Benefit Parameters'!$C$41)^AA$5</f>
        <v>1187783.4088858045</v>
      </c>
      <c r="AB196" s="1">
        <f>Cohort_CF!AB195*Mincers!R$52*(1+'Cost and Benefit Parameters'!$C$41)^AB$5</f>
        <v>1222805.3555984334</v>
      </c>
      <c r="AC196" s="1">
        <f>Cohort_CF!AC195*Mincers!S$52*(1+'Cost and Benefit Parameters'!$C$41)^AC$5</f>
        <v>1258104.8395103295</v>
      </c>
      <c r="AD196" s="1">
        <f>Cohort_CF!AD195*Mincers!T$52*(1+'Cost and Benefit Parameters'!$C$41)^AD$5</f>
        <v>1293646.9145613622</v>
      </c>
      <c r="AE196" s="1">
        <f>Cohort_CF!AE195*Mincers!U$52*(1+'Cost and Benefit Parameters'!$C$41)^AE$5</f>
        <v>1329395.1941041327</v>
      </c>
      <c r="AF196" s="1">
        <f>Cohort_CF!AF195*Mincers!V$52*(1+'Cost and Benefit Parameters'!$C$41)^AF$5</f>
        <v>1365311.8987306145</v>
      </c>
      <c r="AG196" s="1">
        <f>Cohort_CF!AG195*Mincers!W$52*(1+'Cost and Benefit Parameters'!$C$41)^AG$5</f>
        <v>1401357.9096688533</v>
      </c>
      <c r="AH196" s="1">
        <f>Cohort_CF!AH195*Mincers!X$52*(1+'Cost and Benefit Parameters'!$C$41)^AH$5</f>
        <v>1437492.827708917</v>
      </c>
      <c r="AI196" s="1">
        <f>Cohort_CF!AI195*Mincers!Y$52*(1+'Cost and Benefit Parameters'!$C$41)^AI$5</f>
        <v>1473675.0375924944</v>
      </c>
      <c r="AJ196" s="1">
        <f>Cohort_CF!AJ195*Mincers!Z$52*(1+'Cost and Benefit Parameters'!$C$41)^AJ$5</f>
        <v>1509861.7777757447</v>
      </c>
      <c r="AK196" s="1">
        <f>Cohort_CF!AK195*Mincers!AA$52*(1+'Cost and Benefit Parameters'!$C$41)^AK$5</f>
        <v>1546009.2154496848</v>
      </c>
      <c r="AL196" s="1">
        <f>Cohort_CF!AL195*Mincers!AB$52*(1+'Cost and Benefit Parameters'!$C$41)^AL$5</f>
        <v>1582072.5266770453</v>
      </c>
      <c r="AM196" s="1">
        <f>Cohort_CF!AM195*Mincers!AC$52*(1+'Cost and Benefit Parameters'!$C$41)^AM$5</f>
        <v>1618005.9814795053</v>
      </c>
      <c r="AN196" s="1">
        <f>Cohort_CF!AN195*Mincers!AD$52*(1+'Cost and Benefit Parameters'!$C$41)^AN$5</f>
        <v>1653763.0336838865</v>
      </c>
      <c r="AO196" s="1">
        <f>Cohort_CF!AO195*Mincers!AE$52*(1+'Cost and Benefit Parameters'!$C$41)^AO$5</f>
        <v>1689296.4153114059</v>
      </c>
      <c r="AP196" s="1">
        <f>Cohort_CF!AP195*Mincers!AF$52*(1+'Cost and Benefit Parameters'!$C$41)^AP$5</f>
        <v>1724558.2352696094</v>
      </c>
      <c r="AQ196" s="1">
        <f>Cohort_CF!AQ195*Mincers!AG$52*(1+'Cost and Benefit Parameters'!$C$41)^AQ$5</f>
        <v>1759500.0820832024</v>
      </c>
      <c r="AR196" s="1">
        <f>Cohort_CF!AR195*Mincers!AH$52*(1+'Cost and Benefit Parameters'!$C$41)^AR$5</f>
        <v>1794073.130376861</v>
      </c>
      <c r="AS196" s="1">
        <f>Cohort_CF!AS195*Mincers!AI$52*(1+'Cost and Benefit Parameters'!$C$41)^AS$5</f>
        <v>1828228.2508013507</v>
      </c>
      <c r="AT196" s="1">
        <f>Cohort_CF!AT195*Mincers!AJ$52*(1+'Cost and Benefit Parameters'!$C$41)^AT$5</f>
        <v>1861916.1230731416</v>
      </c>
      <c r="AU196" s="1">
        <f>Cohort_CF!AU195*Mincers!AK$52*(1+'Cost and Benefit Parameters'!$C$41)^AU$5</f>
        <v>1895087.3517780837</v>
      </c>
      <c r="AV196" s="1">
        <f>Cohort_CF!AV195*Mincers!AL$52*(1+'Cost and Benefit Parameters'!$C$41)^AV$5</f>
        <v>1927692.5845711592</v>
      </c>
      <c r="AW196" s="1">
        <f>Cohort_CF!AW195*Mincers!AM$52*(1+'Cost and Benefit Parameters'!$C$41)^AW$5</f>
        <v>1959682.6323872574</v>
      </c>
      <c r="AX196" s="1">
        <f>Cohort_CF!AX195*Mincers!AN$52*(1+'Cost and Benefit Parameters'!$C$41)^AX$5</f>
        <v>1991008.5912625589</v>
      </c>
      <c r="AY196" s="1">
        <f>Cohort_CF!AY195*Mincers!AO$52*(1+'Cost and Benefit Parameters'!$C$41)^AY$5</f>
        <v>2021621.965352081</v>
      </c>
      <c r="AZ196" s="1">
        <f>Cohort_CF!AZ195*Mincers!AP$52*(1+'Cost and Benefit Parameters'!$C$41)^AZ$5</f>
        <v>2051474.7907171503</v>
      </c>
      <c r="BA196" s="1" t="str">
        <f>IF(AY173="","",'Cost and Benefit Parameters'!$L$30)</f>
        <v/>
      </c>
      <c r="BB196" s="1" t="str">
        <f>IF(AZ173="","",'Cost and Benefit Parameters'!$L$30)</f>
        <v/>
      </c>
      <c r="BC196" s="1" t="str">
        <f>IF(BA173="","",'Cost and Benefit Parameters'!$L$30)</f>
        <v/>
      </c>
      <c r="BD196" s="1" t="str">
        <f>IF(BB173="","",'Cost and Benefit Parameters'!$L$30)</f>
        <v/>
      </c>
      <c r="BE196" s="1" t="str">
        <f>IF(BC173="","",'Cost and Benefit Parameters'!$L$30)</f>
        <v/>
      </c>
      <c r="BF196" s="1" t="str">
        <f>IF(BD173="","",'Cost and Benefit Parameters'!$L$30)</f>
        <v/>
      </c>
      <c r="BG196" s="1" t="str">
        <f>IF(BE173="","",'Cost and Benefit Parameters'!$L$30)</f>
        <v/>
      </c>
      <c r="BH196" s="1" t="str">
        <f>IF(BF173="","",'Cost and Benefit Parameters'!$L$30)</f>
        <v/>
      </c>
      <c r="BI196" s="1" t="str">
        <f>IF(BG173="","",'Cost and Benefit Parameters'!$L$30)</f>
        <v/>
      </c>
      <c r="BJ196" s="1" t="str">
        <f>IF(BH173="","",'Cost and Benefit Parameters'!$L$30)</f>
        <v/>
      </c>
      <c r="BK196" s="1" t="str">
        <f>IF(BI173="","",'Cost and Benefit Parameters'!$L$30)</f>
        <v/>
      </c>
      <c r="BL196" s="1" t="str">
        <f>IF(BJ173="","",'Cost and Benefit Parameters'!$L$30)</f>
        <v/>
      </c>
      <c r="BM196" s="1" t="str">
        <f>IF(BK173="","",'Cost and Benefit Parameters'!$L$30)</f>
        <v/>
      </c>
      <c r="BN196" s="1" t="str">
        <f>IF(BL173="","",'Cost and Benefit Parameters'!$L$30)</f>
        <v/>
      </c>
      <c r="BO196" s="1" t="str">
        <f>IF(BM173="","",'Cost and Benefit Parameters'!$L$30)</f>
        <v/>
      </c>
    </row>
    <row r="197" spans="1:67" x14ac:dyDescent="0.55000000000000004">
      <c r="A197" s="642"/>
      <c r="B197" t="s">
        <v>472</v>
      </c>
      <c r="I197" s="1" t="str">
        <f>IF(G174="","",'Cost and Benefit Parameters'!$L$30)</f>
        <v/>
      </c>
      <c r="J197" s="1" t="str">
        <f>IF(H174="","",'Cost and Benefit Parameters'!$L$30)</f>
        <v/>
      </c>
      <c r="K197" s="1" t="str">
        <f>IF(I174="","",'Cost and Benefit Parameters'!$L$30)</f>
        <v/>
      </c>
      <c r="L197" s="1" t="str">
        <f>IF(J174="","",'Cost and Benefit Parameters'!$L$30)</f>
        <v/>
      </c>
      <c r="M197" s="1" t="str">
        <f>IF(K174="","",'Cost and Benefit Parameters'!$L$30)</f>
        <v/>
      </c>
      <c r="N197" s="1">
        <f>Cohort_CF!N196*Mincers!C$52*(1+'Cost and Benefit Parameters'!$C$41)^N$5</f>
        <v>758300.49494363135</v>
      </c>
      <c r="O197" s="1">
        <f>Cohort_CF!O196*Mincers!D$52*(1+'Cost and Benefit Parameters'!$C$41)^O$5</f>
        <v>787716.72615255543</v>
      </c>
      <c r="P197" s="1">
        <f>Cohort_CF!P196*Mincers!E$52*(1+'Cost and Benefit Parameters'!$C$41)^P$5</f>
        <v>817783.2638622229</v>
      </c>
      <c r="Q197" s="1">
        <f>Cohort_CF!Q196*Mincers!F$52*(1+'Cost and Benefit Parameters'!$C$41)^Q$5</f>
        <v>848488.17238159163</v>
      </c>
      <c r="R197" s="1">
        <f>Cohort_CF!R196*Mincers!G$52*(1+'Cost and Benefit Parameters'!$C$41)^R$5</f>
        <v>885201.18545848341</v>
      </c>
      <c r="S197" s="1">
        <f>Cohort_CF!S196*Mincers!H$52*(1+'Cost and Benefit Parameters'!$C$41)^S$5</f>
        <v>916785.70138289698</v>
      </c>
      <c r="T197" s="1">
        <f>Cohort_CF!T196*Mincers!I$52*(1+'Cost and Benefit Parameters'!$C$41)^T$5</f>
        <v>948927.64459046547</v>
      </c>
      <c r="U197" s="1">
        <f>Cohort_CF!U196*Mincers!J$52*(1+'Cost and Benefit Parameters'!$C$41)^U$5</f>
        <v>981607.32345279132</v>
      </c>
      <c r="V197" s="1">
        <f>Cohort_CF!V196*Mincers!K$52*(1+'Cost and Benefit Parameters'!$C$41)^V$5</f>
        <v>1014803.3778846471</v>
      </c>
      <c r="W197" s="1">
        <f>Cohort_CF!W196*Mincers!L$52*(1+'Cost and Benefit Parameters'!$C$41)^W$5</f>
        <v>1048492.7740147625</v>
      </c>
      <c r="X197" s="1">
        <f>Cohort_CF!X196*Mincers!M$52*(1+'Cost and Benefit Parameters'!$C$41)^X$5</f>
        <v>1082650.8037785313</v>
      </c>
      <c r="Y197" s="1">
        <f>Cohort_CF!Y196*Mincers!N$52*(1+'Cost and Benefit Parameters'!$C$41)^Y$5</f>
        <v>1117251.08960051</v>
      </c>
      <c r="Z197" s="1">
        <f>Cohort_CF!Z196*Mincers!O$52*(1+'Cost and Benefit Parameters'!$C$41)^Z$5</f>
        <v>1152265.5943184949</v>
      </c>
      <c r="AA197" s="1">
        <f>Cohort_CF!AA196*Mincers!P$52*(1+'Cost and Benefit Parameters'!$C$41)^AA$5</f>
        <v>1187664.6364836374</v>
      </c>
      <c r="AB197" s="1">
        <f>Cohort_CF!AB196*Mincers!Q$52*(1+'Cost and Benefit Parameters'!$C$41)^AB$5</f>
        <v>1223416.9111523789</v>
      </c>
      <c r="AC197" s="1">
        <f>Cohort_CF!AC196*Mincers!R$52*(1+'Cost and Benefit Parameters'!$C$41)^AC$5</f>
        <v>1259489.5162663863</v>
      </c>
      <c r="AD197" s="1">
        <f>Cohort_CF!AD196*Mincers!S$52*(1+'Cost and Benefit Parameters'!$C$41)^AD$5</f>
        <v>1295847.9846956395</v>
      </c>
      <c r="AE197" s="1">
        <f>Cohort_CF!AE196*Mincers!T$52*(1+'Cost and Benefit Parameters'!$C$41)^AE$5</f>
        <v>1332456.3219982032</v>
      </c>
      <c r="AF197" s="1">
        <f>Cohort_CF!AF196*Mincers!U$52*(1+'Cost and Benefit Parameters'!$C$41)^AF$5</f>
        <v>1369277.049927257</v>
      </c>
      <c r="AG197" s="1">
        <f>Cohort_CF!AG196*Mincers!V$52*(1+'Cost and Benefit Parameters'!$C$41)^AG$5</f>
        <v>1406271.2556925328</v>
      </c>
      <c r="AH197" s="1">
        <f>Cohort_CF!AH196*Mincers!W$52*(1+'Cost and Benefit Parameters'!$C$41)^AH$5</f>
        <v>1443398.6469589188</v>
      </c>
      <c r="AI197" s="1">
        <f>Cohort_CF!AI196*Mincers!X$52*(1+'Cost and Benefit Parameters'!$C$41)^AI$5</f>
        <v>1480617.6125401845</v>
      </c>
      <c r="AJ197" s="1">
        <f>Cohort_CF!AJ196*Mincers!Y$52*(1+'Cost and Benefit Parameters'!$C$41)^AJ$5</f>
        <v>1517885.2887202692</v>
      </c>
      <c r="AK197" s="1">
        <f>Cohort_CF!AK196*Mincers!Z$52*(1+'Cost and Benefit Parameters'!$C$41)^AK$5</f>
        <v>1555157.6311090174</v>
      </c>
      <c r="AL197" s="1">
        <f>Cohort_CF!AL196*Mincers!AA$52*(1+'Cost and Benefit Parameters'!$C$41)^AL$5</f>
        <v>1592389.491913175</v>
      </c>
      <c r="AM197" s="1">
        <f>Cohort_CF!AM196*Mincers!AB$52*(1+'Cost and Benefit Parameters'!$C$41)^AM$5</f>
        <v>1629534.7024773567</v>
      </c>
      <c r="AN197" s="1">
        <f>Cohort_CF!AN196*Mincers!AC$52*(1+'Cost and Benefit Parameters'!$C$41)^AN$5</f>
        <v>1666546.1609238901</v>
      </c>
      <c r="AO197" s="1">
        <f>Cohort_CF!AO196*Mincers!AD$52*(1+'Cost and Benefit Parameters'!$C$41)^AO$5</f>
        <v>1703375.9246944033</v>
      </c>
      <c r="AP197" s="1">
        <f>Cohort_CF!AP196*Mincers!AE$52*(1+'Cost and Benefit Parameters'!$C$41)^AP$5</f>
        <v>1739975.3077707482</v>
      </c>
      <c r="AQ197" s="1">
        <f>Cohort_CF!AQ196*Mincers!AF$52*(1+'Cost and Benefit Parameters'!$C$41)^AQ$5</f>
        <v>1776294.9823276973</v>
      </c>
      <c r="AR197" s="1">
        <f>Cohort_CF!AR196*Mincers!AG$52*(1+'Cost and Benefit Parameters'!$C$41)^AR$5</f>
        <v>1812285.0845456985</v>
      </c>
      <c r="AS197" s="1">
        <f>Cohort_CF!AS196*Mincers!AH$52*(1+'Cost and Benefit Parameters'!$C$41)^AS$5</f>
        <v>1847895.3242881671</v>
      </c>
      <c r="AT197" s="1">
        <f>Cohort_CF!AT196*Mincers!AI$52*(1+'Cost and Benefit Parameters'!$C$41)^AT$5</f>
        <v>1883075.0983253908</v>
      </c>
      <c r="AU197" s="1">
        <f>Cohort_CF!AU196*Mincers!AJ$52*(1+'Cost and Benefit Parameters'!$C$41)^AU$5</f>
        <v>1917773.6067653359</v>
      </c>
      <c r="AV197" s="1">
        <f>Cohort_CF!AV196*Mincers!AK$52*(1+'Cost and Benefit Parameters'!$C$41)^AV$5</f>
        <v>1951939.9723314263</v>
      </c>
      <c r="AW197" s="1">
        <f>Cohort_CF!AW196*Mincers!AL$52*(1+'Cost and Benefit Parameters'!$C$41)^AW$5</f>
        <v>1985523.3621082937</v>
      </c>
      <c r="AX197" s="1">
        <f>Cohort_CF!AX196*Mincers!AM$52*(1+'Cost and Benefit Parameters'!$C$41)^AX$5</f>
        <v>2018473.1113588747</v>
      </c>
      <c r="AY197" s="1">
        <f>Cohort_CF!AY196*Mincers!AN$52*(1+'Cost and Benefit Parameters'!$C$41)^AY$5</f>
        <v>2050738.8490004358</v>
      </c>
      <c r="AZ197" s="1">
        <f>Cohort_CF!AZ196*Mincers!AO$52*(1+'Cost and Benefit Parameters'!$C$41)^AZ$5</f>
        <v>2082270.6243126437</v>
      </c>
      <c r="BA197" s="1">
        <f>Cohort_CF!BA196*Mincers!AP$52*(1+'Cost and Benefit Parameters'!$C$41)^BA$5</f>
        <v>2113019.034438665</v>
      </c>
      <c r="BB197" s="1" t="str">
        <f>IF(AZ174="","",'Cost and Benefit Parameters'!$L$30)</f>
        <v/>
      </c>
      <c r="BC197" s="1" t="str">
        <f>IF(BA174="","",'Cost and Benefit Parameters'!$L$30)</f>
        <v/>
      </c>
      <c r="BD197" s="1" t="str">
        <f>IF(BB174="","",'Cost and Benefit Parameters'!$L$30)</f>
        <v/>
      </c>
      <c r="BE197" s="1" t="str">
        <f>IF(BC174="","",'Cost and Benefit Parameters'!$L$30)</f>
        <v/>
      </c>
      <c r="BF197" s="1" t="str">
        <f>IF(BD174="","",'Cost and Benefit Parameters'!$L$30)</f>
        <v/>
      </c>
      <c r="BG197" s="1" t="str">
        <f>IF(BE174="","",'Cost and Benefit Parameters'!$L$30)</f>
        <v/>
      </c>
      <c r="BH197" s="1" t="str">
        <f>IF(BF174="","",'Cost and Benefit Parameters'!$L$30)</f>
        <v/>
      </c>
      <c r="BI197" s="1" t="str">
        <f>IF(BG174="","",'Cost and Benefit Parameters'!$L$30)</f>
        <v/>
      </c>
      <c r="BJ197" s="1" t="str">
        <f>IF(BH174="","",'Cost and Benefit Parameters'!$L$30)</f>
        <v/>
      </c>
      <c r="BK197" s="1" t="str">
        <f>IF(BI174="","",'Cost and Benefit Parameters'!$L$30)</f>
        <v/>
      </c>
      <c r="BL197" s="1" t="str">
        <f>IF(BJ174="","",'Cost and Benefit Parameters'!$L$30)</f>
        <v/>
      </c>
      <c r="BM197" s="1" t="str">
        <f>IF(BK174="","",'Cost and Benefit Parameters'!$L$30)</f>
        <v/>
      </c>
      <c r="BN197" s="1" t="str">
        <f>IF(BL174="","",'Cost and Benefit Parameters'!$L$30)</f>
        <v/>
      </c>
      <c r="BO197" s="1" t="str">
        <f>IF(BM174="","",'Cost and Benefit Parameters'!$L$30)</f>
        <v/>
      </c>
    </row>
    <row r="198" spans="1:67" x14ac:dyDescent="0.55000000000000004">
      <c r="A198" s="642"/>
      <c r="B198" t="s">
        <v>473</v>
      </c>
      <c r="I198" s="1" t="str">
        <f>IF(G175="","",'Cost and Benefit Parameters'!$L$30)</f>
        <v/>
      </c>
      <c r="J198" s="1" t="str">
        <f>IF(H175="","",'Cost and Benefit Parameters'!$L$30)</f>
        <v/>
      </c>
      <c r="K198" s="1" t="str">
        <f>IF(I175="","",'Cost and Benefit Parameters'!$L$30)</f>
        <v/>
      </c>
      <c r="L198" s="1" t="str">
        <f>IF(J175="","",'Cost and Benefit Parameters'!$L$30)</f>
        <v/>
      </c>
      <c r="M198" s="1" t="str">
        <f>IF(K175="","",'Cost and Benefit Parameters'!$L$30)</f>
        <v/>
      </c>
      <c r="N198" s="1" t="str">
        <f>IF(L175="","",'Cost and Benefit Parameters'!$L$30)</f>
        <v/>
      </c>
      <c r="O198" s="1">
        <f>Cohort_CF!O197*Mincers!C$52*(1+'Cost and Benefit Parameters'!$C$41)^O$5</f>
        <v>781049.50979194033</v>
      </c>
      <c r="P198" s="1">
        <f>Cohort_CF!P197*Mincers!D$52*(1+'Cost and Benefit Parameters'!$C$41)^P$5</f>
        <v>811348.22793713212</v>
      </c>
      <c r="Q198" s="1">
        <f>Cohort_CF!Q197*Mincers!E$52*(1+'Cost and Benefit Parameters'!$C$41)^Q$5</f>
        <v>842316.76177808968</v>
      </c>
      <c r="R198" s="1">
        <f>Cohort_CF!R197*Mincers!F$52*(1+'Cost and Benefit Parameters'!$C$41)^R$5</f>
        <v>873942.81755303929</v>
      </c>
      <c r="S198" s="1">
        <f>Cohort_CF!S197*Mincers!G$52*(1+'Cost and Benefit Parameters'!$C$41)^S$5</f>
        <v>911757.22102223779</v>
      </c>
      <c r="T198" s="1">
        <f>Cohort_CF!T197*Mincers!H$52*(1+'Cost and Benefit Parameters'!$C$41)^T$5</f>
        <v>944289.27242438402</v>
      </c>
      <c r="U198" s="1">
        <f>Cohort_CF!U197*Mincers!I$52*(1+'Cost and Benefit Parameters'!$C$41)^U$5</f>
        <v>977395.47392817948</v>
      </c>
      <c r="V198" s="1">
        <f>Cohort_CF!V197*Mincers!J$52*(1+'Cost and Benefit Parameters'!$C$41)^V$5</f>
        <v>1011055.5431563748</v>
      </c>
      <c r="W198" s="1">
        <f>Cohort_CF!W197*Mincers!K$52*(1+'Cost and Benefit Parameters'!$C$41)^W$5</f>
        <v>1045247.4792211865</v>
      </c>
      <c r="X198" s="1">
        <f>Cohort_CF!X197*Mincers!L$52*(1+'Cost and Benefit Parameters'!$C$41)^X$5</f>
        <v>1079947.5572352053</v>
      </c>
      <c r="Y198" s="1">
        <f>Cohort_CF!Y197*Mincers!M$52*(1+'Cost and Benefit Parameters'!$C$41)^Y$5</f>
        <v>1115130.3278918872</v>
      </c>
      <c r="Z198" s="1">
        <f>Cohort_CF!Z197*Mincers!N$52*(1+'Cost and Benefit Parameters'!$C$41)^Z$5</f>
        <v>1150768.6222885253</v>
      </c>
      <c r="AA198" s="1">
        <f>Cohort_CF!AA197*Mincers!O$52*(1+'Cost and Benefit Parameters'!$C$41)^AA$5</f>
        <v>1186833.5621480495</v>
      </c>
      <c r="AB198" s="1">
        <f>Cohort_CF!AB197*Mincers!P$52*(1+'Cost and Benefit Parameters'!$C$41)^AB$5</f>
        <v>1223294.5755781466</v>
      </c>
      <c r="AC198" s="1">
        <f>Cohort_CF!AC197*Mincers!Q$52*(1+'Cost and Benefit Parameters'!$C$41)^AC$5</f>
        <v>1260119.4184869502</v>
      </c>
      <c r="AD198" s="1">
        <f>Cohort_CF!AD197*Mincers!R$52*(1+'Cost and Benefit Parameters'!$C$41)^AD$5</f>
        <v>1297274.2017543777</v>
      </c>
      <c r="AE198" s="1">
        <f>Cohort_CF!AE197*Mincers!S$52*(1+'Cost and Benefit Parameters'!$C$41)^AE$5</f>
        <v>1334723.4242365086</v>
      </c>
      <c r="AF198" s="1">
        <f>Cohort_CF!AF197*Mincers!T$52*(1+'Cost and Benefit Parameters'!$C$41)^AF$5</f>
        <v>1372430.0116581493</v>
      </c>
      <c r="AG198" s="1">
        <f>Cohort_CF!AG197*Mincers!U$52*(1+'Cost and Benefit Parameters'!$C$41)^AG$5</f>
        <v>1410355.3614250745</v>
      </c>
      <c r="AH198" s="1">
        <f>Cohort_CF!AH197*Mincers!V$52*(1+'Cost and Benefit Parameters'!$C$41)^AH$5</f>
        <v>1448459.3933633089</v>
      </c>
      <c r="AI198" s="1">
        <f>Cohort_CF!AI197*Mincers!W$52*(1+'Cost and Benefit Parameters'!$C$41)^AI$5</f>
        <v>1486700.6063676863</v>
      </c>
      <c r="AJ198" s="1">
        <f>Cohort_CF!AJ197*Mincers!X$52*(1+'Cost and Benefit Parameters'!$C$41)^AJ$5</f>
        <v>1525036.1409163899</v>
      </c>
      <c r="AK198" s="1">
        <f>Cohort_CF!AK197*Mincers!Y$52*(1+'Cost and Benefit Parameters'!$C$41)^AK$5</f>
        <v>1563421.8473818775</v>
      </c>
      <c r="AL198" s="1">
        <f>Cohort_CF!AL197*Mincers!Z$52*(1+'Cost and Benefit Parameters'!$C$41)^AL$5</f>
        <v>1601812.3600422875</v>
      </c>
      <c r="AM198" s="1">
        <f>Cohort_CF!AM197*Mincers!AA$52*(1+'Cost and Benefit Parameters'!$C$41)^AM$5</f>
        <v>1640161.1766705702</v>
      </c>
      <c r="AN198" s="1">
        <f>Cohort_CF!AN197*Mincers!AB$52*(1+'Cost and Benefit Parameters'!$C$41)^AN$5</f>
        <v>1678420.7435516771</v>
      </c>
      <c r="AO198" s="1">
        <f>Cohort_CF!AO197*Mincers!AC$52*(1+'Cost and Benefit Parameters'!$C$41)^AO$5</f>
        <v>1716542.545751607</v>
      </c>
      <c r="AP198" s="1">
        <f>Cohort_CF!AP197*Mincers!AD$52*(1+'Cost and Benefit Parameters'!$C$41)^AP$5</f>
        <v>1754477.2024352353</v>
      </c>
      <c r="AQ198" s="1">
        <f>Cohort_CF!AQ197*Mincers!AE$52*(1+'Cost and Benefit Parameters'!$C$41)^AQ$5</f>
        <v>1792174.5670038702</v>
      </c>
      <c r="AR198" s="1">
        <f>Cohort_CF!AR197*Mincers!AF$52*(1+'Cost and Benefit Parameters'!$C$41)^AR$5</f>
        <v>1829583.8317975283</v>
      </c>
      <c r="AS198" s="1">
        <f>Cohort_CF!AS197*Mincers!AG$52*(1+'Cost and Benefit Parameters'!$C$41)^AS$5</f>
        <v>1866653.6370820696</v>
      </c>
      <c r="AT198" s="1">
        <f>Cohort_CF!AT197*Mincers!AH$52*(1+'Cost and Benefit Parameters'!$C$41)^AT$5</f>
        <v>1903332.1840168117</v>
      </c>
      <c r="AU198" s="1">
        <f>Cohort_CF!AU197*Mincers!AI$52*(1+'Cost and Benefit Parameters'!$C$41)^AU$5</f>
        <v>1939567.3512751525</v>
      </c>
      <c r="AV198" s="1">
        <f>Cohort_CF!AV197*Mincers!AJ$52*(1+'Cost and Benefit Parameters'!$C$41)^AV$5</f>
        <v>1975306.8149682961</v>
      </c>
      <c r="AW198" s="1">
        <f>Cohort_CF!AW197*Mincers!AK$52*(1+'Cost and Benefit Parameters'!$C$41)^AW$5</f>
        <v>2010498.171501369</v>
      </c>
      <c r="AX198" s="1">
        <f>Cohort_CF!AX197*Mincers!AL$52*(1+'Cost and Benefit Parameters'!$C$41)^AX$5</f>
        <v>2045089.0629715424</v>
      </c>
      <c r="AY198" s="1">
        <f>Cohort_CF!AY197*Mincers!AM$52*(1+'Cost and Benefit Parameters'!$C$41)^AY$5</f>
        <v>2079027.304699641</v>
      </c>
      <c r="AZ198" s="1">
        <f>Cohort_CF!AZ197*Mincers!AN$52*(1+'Cost and Benefit Parameters'!$C$41)^AZ$5</f>
        <v>2112261.0144704487</v>
      </c>
      <c r="BA198" s="1">
        <f>Cohort_CF!BA197*Mincers!AO$52*(1+'Cost and Benefit Parameters'!$C$41)^BA$5</f>
        <v>2144738.7430420229</v>
      </c>
      <c r="BB198" s="1">
        <f>Cohort_CF!BB197*Mincers!AP$52*(1+'Cost and Benefit Parameters'!$C$41)^BB$5</f>
        <v>2176409.6054718248</v>
      </c>
      <c r="BC198" s="1" t="str">
        <f>IF(BA175="","",'Cost and Benefit Parameters'!$L$30)</f>
        <v/>
      </c>
      <c r="BD198" s="1" t="str">
        <f>IF(BB175="","",'Cost and Benefit Parameters'!$L$30)</f>
        <v/>
      </c>
      <c r="BE198" s="1" t="str">
        <f>IF(BC175="","",'Cost and Benefit Parameters'!$L$30)</f>
        <v/>
      </c>
      <c r="BF198" s="1" t="str">
        <f>IF(BD175="","",'Cost and Benefit Parameters'!$L$30)</f>
        <v/>
      </c>
      <c r="BG198" s="1" t="str">
        <f>IF(BE175="","",'Cost and Benefit Parameters'!$L$30)</f>
        <v/>
      </c>
      <c r="BH198" s="1" t="str">
        <f>IF(BF175="","",'Cost and Benefit Parameters'!$L$30)</f>
        <v/>
      </c>
      <c r="BI198" s="1" t="str">
        <f>IF(BG175="","",'Cost and Benefit Parameters'!$L$30)</f>
        <v/>
      </c>
      <c r="BJ198" s="1" t="str">
        <f>IF(BH175="","",'Cost and Benefit Parameters'!$L$30)</f>
        <v/>
      </c>
      <c r="BK198" s="1" t="str">
        <f>IF(BI175="","",'Cost and Benefit Parameters'!$L$30)</f>
        <v/>
      </c>
      <c r="BL198" s="1" t="str">
        <f>IF(BJ175="","",'Cost and Benefit Parameters'!$L$30)</f>
        <v/>
      </c>
      <c r="BM198" s="1" t="str">
        <f>IF(BK175="","",'Cost and Benefit Parameters'!$L$30)</f>
        <v/>
      </c>
      <c r="BN198" s="1" t="str">
        <f>IF(BL175="","",'Cost and Benefit Parameters'!$L$30)</f>
        <v/>
      </c>
      <c r="BO198" s="1" t="str">
        <f>IF(BM175="","",'Cost and Benefit Parameters'!$L$30)</f>
        <v/>
      </c>
    </row>
    <row r="199" spans="1:67" x14ac:dyDescent="0.55000000000000004">
      <c r="A199" s="642"/>
      <c r="B199" t="s">
        <v>474</v>
      </c>
      <c r="I199" s="1" t="str">
        <f>IF(G176="","",'Cost and Benefit Parameters'!$L$30)</f>
        <v/>
      </c>
      <c r="J199" s="1" t="str">
        <f>IF(H176="","",'Cost and Benefit Parameters'!$L$30)</f>
        <v/>
      </c>
      <c r="K199" s="1" t="str">
        <f>IF(I176="","",'Cost and Benefit Parameters'!$L$30)</f>
        <v/>
      </c>
      <c r="L199" s="1" t="str">
        <f>IF(J176="","",'Cost and Benefit Parameters'!$L$30)</f>
        <v/>
      </c>
      <c r="M199" s="1" t="str">
        <f>IF(K176="","",'Cost and Benefit Parameters'!$L$30)</f>
        <v/>
      </c>
      <c r="N199" s="1" t="str">
        <f>IF(L176="","",'Cost and Benefit Parameters'!$L$30)</f>
        <v/>
      </c>
      <c r="O199" s="1" t="str">
        <f>IF(M176="","",'Cost and Benefit Parameters'!$L$30)</f>
        <v/>
      </c>
      <c r="P199" s="1">
        <f>Cohort_CF!P198*Mincers!C$52*(1+'Cost and Benefit Parameters'!$C$41)^P$5</f>
        <v>804480.99508569855</v>
      </c>
      <c r="Q199" s="1">
        <f>Cohort_CF!Q198*Mincers!D$52*(1+'Cost and Benefit Parameters'!$C$41)^Q$5</f>
        <v>835688.67477524607</v>
      </c>
      <c r="R199" s="1">
        <f>Cohort_CF!R198*Mincers!E$52*(1+'Cost and Benefit Parameters'!$C$41)^R$5</f>
        <v>867586.26463143225</v>
      </c>
      <c r="S199" s="1">
        <f>Cohort_CF!S198*Mincers!F$52*(1+'Cost and Benefit Parameters'!$C$41)^S$5</f>
        <v>900161.10207963036</v>
      </c>
      <c r="T199" s="1">
        <f>Cohort_CF!T198*Mincers!G$52*(1+'Cost and Benefit Parameters'!$C$41)^T$5</f>
        <v>939109.93765290501</v>
      </c>
      <c r="U199" s="1">
        <f>Cohort_CF!U198*Mincers!H$52*(1+'Cost and Benefit Parameters'!$C$41)^U$5</f>
        <v>972617.95059711556</v>
      </c>
      <c r="V199" s="1">
        <f>Cohort_CF!V198*Mincers!I$52*(1+'Cost and Benefit Parameters'!$C$41)^V$5</f>
        <v>1006717.3381460247</v>
      </c>
      <c r="W199" s="1">
        <f>Cohort_CF!W198*Mincers!J$52*(1+'Cost and Benefit Parameters'!$C$41)^W$5</f>
        <v>1041387.2094510661</v>
      </c>
      <c r="X199" s="1">
        <f>Cohort_CF!X198*Mincers!K$52*(1+'Cost and Benefit Parameters'!$C$41)^X$5</f>
        <v>1076604.9035978222</v>
      </c>
      <c r="Y199" s="1">
        <f>Cohort_CF!Y198*Mincers!L$52*(1+'Cost and Benefit Parameters'!$C$41)^Y$5</f>
        <v>1112345.9839522615</v>
      </c>
      <c r="Z199" s="1">
        <f>Cohort_CF!Z198*Mincers!M$52*(1+'Cost and Benefit Parameters'!$C$41)^Z$5</f>
        <v>1148584.2377286437</v>
      </c>
      <c r="AA199" s="1">
        <f>Cohort_CF!AA198*Mincers!N$52*(1+'Cost and Benefit Parameters'!$C$41)^AA$5</f>
        <v>1185291.6809571809</v>
      </c>
      <c r="AB199" s="1">
        <f>Cohort_CF!AB198*Mincers!O$52*(1+'Cost and Benefit Parameters'!$C$41)^AB$5</f>
        <v>1222438.569012491</v>
      </c>
      <c r="AC199" s="1">
        <f>Cohort_CF!AC198*Mincers!P$52*(1+'Cost and Benefit Parameters'!$C$41)^AC$5</f>
        <v>1259993.4128454912</v>
      </c>
      <c r="AD199" s="1">
        <f>Cohort_CF!AD198*Mincers!Q$52*(1+'Cost and Benefit Parameters'!$C$41)^AD$5</f>
        <v>1297923.0010415586</v>
      </c>
      <c r="AE199" s="1">
        <f>Cohort_CF!AE198*Mincers!R$52*(1+'Cost and Benefit Parameters'!$C$41)^AE$5</f>
        <v>1336192.4278070091</v>
      </c>
      <c r="AF199" s="1">
        <f>Cohort_CF!AF198*Mincers!S$52*(1+'Cost and Benefit Parameters'!$C$41)^AF$5</f>
        <v>1374765.126963604</v>
      </c>
      <c r="AG199" s="1">
        <f>Cohort_CF!AG198*Mincers!T$52*(1+'Cost and Benefit Parameters'!$C$41)^AG$5</f>
        <v>1413602.9120078937</v>
      </c>
      <c r="AH199" s="1">
        <f>Cohort_CF!AH198*Mincers!U$52*(1+'Cost and Benefit Parameters'!$C$41)^AH$5</f>
        <v>1452666.0222678268</v>
      </c>
      <c r="AI199" s="1">
        <f>Cohort_CF!AI198*Mincers!V$52*(1+'Cost and Benefit Parameters'!$C$41)^AI$5</f>
        <v>1491913.1751642078</v>
      </c>
      <c r="AJ199" s="1">
        <f>Cohort_CF!AJ198*Mincers!W$52*(1+'Cost and Benefit Parameters'!$C$41)^AJ$5</f>
        <v>1531301.6245587168</v>
      </c>
      <c r="AK199" s="1">
        <f>Cohort_CF!AK198*Mincers!X$52*(1+'Cost and Benefit Parameters'!$C$41)^AK$5</f>
        <v>1570787.225143882</v>
      </c>
      <c r="AL199" s="1">
        <f>Cohort_CF!AL198*Mincers!Y$52*(1+'Cost and Benefit Parameters'!$C$41)^AL$5</f>
        <v>1610324.5028033336</v>
      </c>
      <c r="AM199" s="1">
        <f>Cohort_CF!AM198*Mincers!Z$52*(1+'Cost and Benefit Parameters'!$C$41)^AM$5</f>
        <v>1649866.7308435563</v>
      </c>
      <c r="AN199" s="1">
        <f>Cohort_CF!AN198*Mincers!AA$52*(1+'Cost and Benefit Parameters'!$C$41)^AN$5</f>
        <v>1689366.0119706872</v>
      </c>
      <c r="AO199" s="1">
        <f>Cohort_CF!AO198*Mincers!AB$52*(1+'Cost and Benefit Parameters'!$C$41)^AO$5</f>
        <v>1728773.3658582277</v>
      </c>
      <c r="AP199" s="1">
        <f>Cohort_CF!AP198*Mincers!AC$52*(1+'Cost and Benefit Parameters'!$C$41)^AP$5</f>
        <v>1768038.8221241552</v>
      </c>
      <c r="AQ199" s="1">
        <f>Cohort_CF!AQ198*Mincers!AD$52*(1+'Cost and Benefit Parameters'!$C$41)^AQ$5</f>
        <v>1807111.518508292</v>
      </c>
      <c r="AR199" s="1">
        <f>Cohort_CF!AR198*Mincers!AE$52*(1+'Cost and Benefit Parameters'!$C$41)^AR$5</f>
        <v>1845939.8040139864</v>
      </c>
      <c r="AS199" s="1">
        <f>Cohort_CF!AS198*Mincers!AF$52*(1+'Cost and Benefit Parameters'!$C$41)^AS$5</f>
        <v>1884471.3467514545</v>
      </c>
      <c r="AT199" s="1">
        <f>Cohort_CF!AT198*Mincers!AG$52*(1+'Cost and Benefit Parameters'!$C$41)^AT$5</f>
        <v>1922653.2461945314</v>
      </c>
      <c r="AU199" s="1">
        <f>Cohort_CF!AU198*Mincers!AH$52*(1+'Cost and Benefit Parameters'!$C$41)^AU$5</f>
        <v>1960432.1495373161</v>
      </c>
      <c r="AV199" s="1">
        <f>Cohort_CF!AV198*Mincers!AI$52*(1+'Cost and Benefit Parameters'!$C$41)^AV$5</f>
        <v>1997754.3718134074</v>
      </c>
      <c r="AW199" s="1">
        <f>Cohort_CF!AW198*Mincers!AJ$52*(1+'Cost and Benefit Parameters'!$C$41)^AW$5</f>
        <v>2034566.0194173451</v>
      </c>
      <c r="AX199" s="1">
        <f>Cohort_CF!AX198*Mincers!AK$52*(1+'Cost and Benefit Parameters'!$C$41)^AX$5</f>
        <v>2070813.1166464097</v>
      </c>
      <c r="AY199" s="1">
        <f>Cohort_CF!AY198*Mincers!AL$52*(1+'Cost and Benefit Parameters'!$C$41)^AY$5</f>
        <v>2106441.7348606884</v>
      </c>
      <c r="AZ199" s="1">
        <f>Cohort_CF!AZ198*Mincers!AM$52*(1+'Cost and Benefit Parameters'!$C$41)^AZ$5</f>
        <v>2141398.1238406305</v>
      </c>
      <c r="BA199" s="1">
        <f>Cohort_CF!BA198*Mincers!AN$52*(1+'Cost and Benefit Parameters'!$C$41)^BA$5</f>
        <v>2175628.8449045625</v>
      </c>
      <c r="BB199" s="1">
        <f>Cohort_CF!BB198*Mincers!AO$52*(1+'Cost and Benefit Parameters'!$C$41)^BB$5</f>
        <v>2209080.9053332838</v>
      </c>
      <c r="BC199" s="1">
        <f>Cohort_CF!BC198*Mincers!AP$52*(1+'Cost and Benefit Parameters'!$C$41)^BC$5</f>
        <v>2241701.8936359794</v>
      </c>
      <c r="BD199" s="1" t="str">
        <f>IF(BB176="","",'Cost and Benefit Parameters'!$L$30)</f>
        <v/>
      </c>
      <c r="BE199" s="1" t="str">
        <f>IF(BC176="","",'Cost and Benefit Parameters'!$L$30)</f>
        <v/>
      </c>
      <c r="BF199" s="1" t="str">
        <f>IF(BD176="","",'Cost and Benefit Parameters'!$L$30)</f>
        <v/>
      </c>
      <c r="BG199" s="1" t="str">
        <f>IF(BE176="","",'Cost and Benefit Parameters'!$L$30)</f>
        <v/>
      </c>
      <c r="BH199" s="1" t="str">
        <f>IF(BF176="","",'Cost and Benefit Parameters'!$L$30)</f>
        <v/>
      </c>
      <c r="BI199" s="1" t="str">
        <f>IF(BG176="","",'Cost and Benefit Parameters'!$L$30)</f>
        <v/>
      </c>
      <c r="BJ199" s="1" t="str">
        <f>IF(BH176="","",'Cost and Benefit Parameters'!$L$30)</f>
        <v/>
      </c>
      <c r="BK199" s="1" t="str">
        <f>IF(BI176="","",'Cost and Benefit Parameters'!$L$30)</f>
        <v/>
      </c>
      <c r="BL199" s="1" t="str">
        <f>IF(BJ176="","",'Cost and Benefit Parameters'!$L$30)</f>
        <v/>
      </c>
      <c r="BM199" s="1" t="str">
        <f>IF(BK176="","",'Cost and Benefit Parameters'!$L$30)</f>
        <v/>
      </c>
      <c r="BN199" s="1" t="str">
        <f>IF(BL176="","",'Cost and Benefit Parameters'!$L$30)</f>
        <v/>
      </c>
      <c r="BO199" s="1" t="str">
        <f>IF(BM176="","",'Cost and Benefit Parameters'!$L$30)</f>
        <v/>
      </c>
    </row>
    <row r="200" spans="1:67" x14ac:dyDescent="0.55000000000000004">
      <c r="A200" s="642"/>
      <c r="B200" t="s">
        <v>475</v>
      </c>
      <c r="I200" s="1" t="str">
        <f>IF(G177="","",'Cost and Benefit Parameters'!$L$30)</f>
        <v/>
      </c>
      <c r="J200" s="1" t="str">
        <f>IF(H177="","",'Cost and Benefit Parameters'!$L$30)</f>
        <v/>
      </c>
      <c r="K200" s="1" t="str">
        <f>IF(I177="","",'Cost and Benefit Parameters'!$L$30)</f>
        <v/>
      </c>
      <c r="L200" s="1" t="str">
        <f>IF(J177="","",'Cost and Benefit Parameters'!$L$30)</f>
        <v/>
      </c>
      <c r="M200" s="1" t="str">
        <f>IF(K177="","",'Cost and Benefit Parameters'!$L$30)</f>
        <v/>
      </c>
      <c r="N200" s="1" t="str">
        <f>IF(L177="","",'Cost and Benefit Parameters'!$L$30)</f>
        <v/>
      </c>
      <c r="O200" s="1" t="str">
        <f>IF(M177="","",'Cost and Benefit Parameters'!$L$30)</f>
        <v/>
      </c>
      <c r="P200" s="1" t="str">
        <f>IF(N177="","",'Cost and Benefit Parameters'!$L$30)</f>
        <v/>
      </c>
      <c r="Q200" s="1">
        <f>Cohort_CF!Q199*Mincers!C$52*(1+'Cost and Benefit Parameters'!$C$41)^Q$5</f>
        <v>828615.42493826954</v>
      </c>
      <c r="R200" s="1">
        <f>Cohort_CF!R199*Mincers!D$52*(1+'Cost and Benefit Parameters'!$C$41)^R$5</f>
        <v>860759.33501850336</v>
      </c>
      <c r="S200" s="1">
        <f>Cohort_CF!S199*Mincers!E$52*(1+'Cost and Benefit Parameters'!$C$41)^S$5</f>
        <v>893613.85257037519</v>
      </c>
      <c r="T200" s="1">
        <f>Cohort_CF!T199*Mincers!F$52*(1+'Cost and Benefit Parameters'!$C$41)^T$5</f>
        <v>927165.93514201941</v>
      </c>
      <c r="U200" s="1">
        <f>Cohort_CF!U199*Mincers!G$52*(1+'Cost and Benefit Parameters'!$C$41)^U$5</f>
        <v>967283.23578249232</v>
      </c>
      <c r="V200" s="1">
        <f>Cohort_CF!V199*Mincers!H$52*(1+'Cost and Benefit Parameters'!$C$41)^V$5</f>
        <v>1001796.4891150289</v>
      </c>
      <c r="W200" s="1">
        <f>Cohort_CF!W199*Mincers!I$52*(1+'Cost and Benefit Parameters'!$C$41)^W$5</f>
        <v>1036918.8582904054</v>
      </c>
      <c r="X200" s="1">
        <f>Cohort_CF!X199*Mincers!J$52*(1+'Cost and Benefit Parameters'!$C$41)^X$5</f>
        <v>1072628.8257345981</v>
      </c>
      <c r="Y200" s="1">
        <f>Cohort_CF!Y199*Mincers!K$52*(1+'Cost and Benefit Parameters'!$C$41)^Y$5</f>
        <v>1108903.0507057568</v>
      </c>
      <c r="Z200" s="1">
        <f>Cohort_CF!Z199*Mincers!L$52*(1+'Cost and Benefit Parameters'!$C$41)^Z$5</f>
        <v>1145716.3634708293</v>
      </c>
      <c r="AA200" s="1">
        <f>Cohort_CF!AA199*Mincers!M$52*(1+'Cost and Benefit Parameters'!$C$41)^AA$5</f>
        <v>1183041.7648605029</v>
      </c>
      <c r="AB200" s="1">
        <f>Cohort_CF!AB199*Mincers!N$52*(1+'Cost and Benefit Parameters'!$C$41)^AB$5</f>
        <v>1220850.4313858964</v>
      </c>
      <c r="AC200" s="1">
        <f>Cohort_CF!AC199*Mincers!O$52*(1+'Cost and Benefit Parameters'!$C$41)^AC$5</f>
        <v>1259111.7260828658</v>
      </c>
      <c r="AD200" s="1">
        <f>Cohort_CF!AD199*Mincers!P$52*(1+'Cost and Benefit Parameters'!$C$41)^AD$5</f>
        <v>1297793.2152308556</v>
      </c>
      <c r="AE200" s="1">
        <f>Cohort_CF!AE199*Mincers!Q$52*(1+'Cost and Benefit Parameters'!$C$41)^AE$5</f>
        <v>1336860.6910728053</v>
      </c>
      <c r="AF200" s="1">
        <f>Cohort_CF!AF199*Mincers!R$52*(1+'Cost and Benefit Parameters'!$C$41)^AF$5</f>
        <v>1376278.2006412195</v>
      </c>
      <c r="AG200" s="1">
        <f>Cohort_CF!AG199*Mincers!S$52*(1+'Cost and Benefit Parameters'!$C$41)^AG$5</f>
        <v>1416008.0807725119</v>
      </c>
      <c r="AH200" s="1">
        <f>Cohort_CF!AH199*Mincers!T$52*(1+'Cost and Benefit Parameters'!$C$41)^AH$5</f>
        <v>1456010.9993681305</v>
      </c>
      <c r="AI200" s="1">
        <f>Cohort_CF!AI199*Mincers!U$52*(1+'Cost and Benefit Parameters'!$C$41)^AI$5</f>
        <v>1496246.0029358615</v>
      </c>
      <c r="AJ200" s="1">
        <f>Cohort_CF!AJ199*Mincers!V$52*(1+'Cost and Benefit Parameters'!$C$41)^AJ$5</f>
        <v>1536670.5704191341</v>
      </c>
      <c r="AK200" s="1">
        <f>Cohort_CF!AK199*Mincers!W$52*(1+'Cost and Benefit Parameters'!$C$41)^AK$5</f>
        <v>1577240.6732954786</v>
      </c>
      <c r="AL200" s="1">
        <f>Cohort_CF!AL199*Mincers!X$52*(1+'Cost and Benefit Parameters'!$C$41)^AL$5</f>
        <v>1617910.841898198</v>
      </c>
      <c r="AM200" s="1">
        <f>Cohort_CF!AM199*Mincers!Y$52*(1+'Cost and Benefit Parameters'!$C$41)^AM$5</f>
        <v>1658634.2378874337</v>
      </c>
      <c r="AN200" s="1">
        <f>Cohort_CF!AN199*Mincers!Z$52*(1+'Cost and Benefit Parameters'!$C$41)^AN$5</f>
        <v>1699362.7327688627</v>
      </c>
      <c r="AO200" s="1">
        <f>Cohort_CF!AO199*Mincers!AA$52*(1+'Cost and Benefit Parameters'!$C$41)^AO$5</f>
        <v>1740046.992329808</v>
      </c>
      <c r="AP200" s="1">
        <f>Cohort_CF!AP199*Mincers!AB$52*(1+'Cost and Benefit Parameters'!$C$41)^AP$5</f>
        <v>1780636.5668339746</v>
      </c>
      <c r="AQ200" s="1">
        <f>Cohort_CF!AQ199*Mincers!AC$52*(1+'Cost and Benefit Parameters'!$C$41)^AQ$5</f>
        <v>1821079.9867878796</v>
      </c>
      <c r="AR200" s="1">
        <f>Cohort_CF!AR199*Mincers!AD$52*(1+'Cost and Benefit Parameters'!$C$41)^AR$5</f>
        <v>1861324.8640635409</v>
      </c>
      <c r="AS200" s="1">
        <f>Cohort_CF!AS199*Mincers!AE$52*(1+'Cost and Benefit Parameters'!$C$41)^AS$5</f>
        <v>1901317.9981344063</v>
      </c>
      <c r="AT200" s="1">
        <f>Cohort_CF!AT199*Mincers!AF$52*(1+'Cost and Benefit Parameters'!$C$41)^AT$5</f>
        <v>1941005.4871539976</v>
      </c>
      <c r="AU200" s="1">
        <f>Cohort_CF!AU199*Mincers!AG$52*(1+'Cost and Benefit Parameters'!$C$41)^AU$5</f>
        <v>1980332.8435803675</v>
      </c>
      <c r="AV200" s="1">
        <f>Cohort_CF!AV199*Mincers!AH$52*(1+'Cost and Benefit Parameters'!$C$41)^AV$5</f>
        <v>2019245.1140234356</v>
      </c>
      <c r="AW200" s="1">
        <f>Cohort_CF!AW199*Mincers!AI$52*(1+'Cost and Benefit Parameters'!$C$41)^AW$5</f>
        <v>2057687.0029678096</v>
      </c>
      <c r="AX200" s="1">
        <f>Cohort_CF!AX199*Mincers!AJ$52*(1+'Cost and Benefit Parameters'!$C$41)^AX$5</f>
        <v>2095602.9999998652</v>
      </c>
      <c r="AY200" s="1">
        <f>Cohort_CF!AY199*Mincers!AK$52*(1+'Cost and Benefit Parameters'!$C$41)^AY$5</f>
        <v>2132937.5101458021</v>
      </c>
      <c r="AZ200" s="1">
        <f>Cohort_CF!AZ199*Mincers!AL$52*(1+'Cost and Benefit Parameters'!$C$41)^AZ$5</f>
        <v>2169634.9869065094</v>
      </c>
      <c r="BA200" s="1">
        <f>Cohort_CF!BA199*Mincers!AM$52*(1+'Cost and Benefit Parameters'!$C$41)^BA$5</f>
        <v>2205640.0675558494</v>
      </c>
      <c r="BB200" s="1">
        <f>Cohort_CF!BB199*Mincers!AN$52*(1+'Cost and Benefit Parameters'!$C$41)^BB$5</f>
        <v>2240897.7102516992</v>
      </c>
      <c r="BC200" s="1">
        <f>Cohort_CF!BC199*Mincers!AO$52*(1+'Cost and Benefit Parameters'!$C$41)^BC$5</f>
        <v>2275353.3324932819</v>
      </c>
      <c r="BD200" s="1">
        <f>Cohort_CF!BD199*Mincers!AP$52*(1+'Cost and Benefit Parameters'!$C$41)^BD$5</f>
        <v>2308952.9504450588</v>
      </c>
      <c r="BE200" s="1" t="str">
        <f>IF(BC177="","",'Cost and Benefit Parameters'!$L$30)</f>
        <v/>
      </c>
      <c r="BF200" s="1" t="str">
        <f>IF(BD177="","",'Cost and Benefit Parameters'!$L$30)</f>
        <v/>
      </c>
      <c r="BG200" s="1" t="str">
        <f>IF(BE177="","",'Cost and Benefit Parameters'!$L$30)</f>
        <v/>
      </c>
      <c r="BH200" s="1" t="str">
        <f>IF(BF177="","",'Cost and Benefit Parameters'!$L$30)</f>
        <v/>
      </c>
      <c r="BI200" s="1" t="str">
        <f>IF(BG177="","",'Cost and Benefit Parameters'!$L$30)</f>
        <v/>
      </c>
      <c r="BJ200" s="1" t="str">
        <f>IF(BH177="","",'Cost and Benefit Parameters'!$L$30)</f>
        <v/>
      </c>
      <c r="BK200" s="1" t="str">
        <f>IF(BI177="","",'Cost and Benefit Parameters'!$L$30)</f>
        <v/>
      </c>
      <c r="BL200" s="1" t="str">
        <f>IF(BJ177="","",'Cost and Benefit Parameters'!$L$30)</f>
        <v/>
      </c>
      <c r="BM200" s="1" t="str">
        <f>IF(BK177="","",'Cost and Benefit Parameters'!$L$30)</f>
        <v/>
      </c>
      <c r="BN200" s="1" t="str">
        <f>IF(BL177="","",'Cost and Benefit Parameters'!$L$30)</f>
        <v/>
      </c>
      <c r="BO200" s="1" t="str">
        <f>IF(BM177="","",'Cost and Benefit Parameters'!$L$30)</f>
        <v/>
      </c>
    </row>
    <row r="201" spans="1:67" x14ac:dyDescent="0.55000000000000004">
      <c r="A201" s="642"/>
      <c r="B201" t="s">
        <v>476</v>
      </c>
      <c r="I201" s="1" t="str">
        <f>IF(G178="","",'Cost and Benefit Parameters'!$L$30)</f>
        <v/>
      </c>
      <c r="J201" s="1" t="str">
        <f>IF(H178="","",'Cost and Benefit Parameters'!$L$30)</f>
        <v/>
      </c>
      <c r="K201" s="1" t="str">
        <f>IF(I178="","",'Cost and Benefit Parameters'!$L$30)</f>
        <v/>
      </c>
      <c r="L201" s="1" t="str">
        <f>IF(J178="","",'Cost and Benefit Parameters'!$L$30)</f>
        <v/>
      </c>
      <c r="M201" s="1" t="str">
        <f>IF(K178="","",'Cost and Benefit Parameters'!$L$30)</f>
        <v/>
      </c>
      <c r="N201" s="1" t="str">
        <f>IF(L178="","",'Cost and Benefit Parameters'!$L$30)</f>
        <v/>
      </c>
      <c r="O201" s="1" t="str">
        <f>IF(M178="","",'Cost and Benefit Parameters'!$L$30)</f>
        <v/>
      </c>
      <c r="P201" s="1" t="str">
        <f>IF(N178="","",'Cost and Benefit Parameters'!$L$30)</f>
        <v/>
      </c>
      <c r="Q201" s="1" t="str">
        <f>IF(O178="","",'Cost and Benefit Parameters'!$L$30)</f>
        <v/>
      </c>
      <c r="R201" s="1">
        <f>Cohort_CF!R200*Mincers!C$52*(1+'Cost and Benefit Parameters'!$C$41)^R$5</f>
        <v>853473.88768641744</v>
      </c>
      <c r="S201" s="1">
        <f>Cohort_CF!S200*Mincers!D$52*(1+'Cost and Benefit Parameters'!$C$41)^S$5</f>
        <v>886582.11506905837</v>
      </c>
      <c r="T201" s="1">
        <f>Cohort_CF!T200*Mincers!E$52*(1+'Cost and Benefit Parameters'!$C$41)^T$5</f>
        <v>920422.26814748649</v>
      </c>
      <c r="U201" s="1">
        <f>Cohort_CF!U200*Mincers!F$52*(1+'Cost and Benefit Parameters'!$C$41)^U$5</f>
        <v>954980.91319628002</v>
      </c>
      <c r="V201" s="1">
        <f>Cohort_CF!V200*Mincers!G$52*(1+'Cost and Benefit Parameters'!$C$41)^V$5</f>
        <v>996301.7328559669</v>
      </c>
      <c r="W201" s="1">
        <f>Cohort_CF!W200*Mincers!H$52*(1+'Cost and Benefit Parameters'!$C$41)^W$5</f>
        <v>1031850.3837884797</v>
      </c>
      <c r="X201" s="1">
        <f>Cohort_CF!X200*Mincers!I$52*(1+'Cost and Benefit Parameters'!$C$41)^X$5</f>
        <v>1068026.4240391175</v>
      </c>
      <c r="Y201" s="1">
        <f>Cohort_CF!Y200*Mincers!J$52*(1+'Cost and Benefit Parameters'!$C$41)^Y$5</f>
        <v>1104807.6905066359</v>
      </c>
      <c r="Z201" s="1">
        <f>Cohort_CF!Z200*Mincers!K$52*(1+'Cost and Benefit Parameters'!$C$41)^Z$5</f>
        <v>1142170.1422269295</v>
      </c>
      <c r="AA201" s="1">
        <f>Cohort_CF!AA200*Mincers!L$52*(1+'Cost and Benefit Parameters'!$C$41)^AA$5</f>
        <v>1180087.854374954</v>
      </c>
      <c r="AB201" s="1">
        <f>Cohort_CF!AB200*Mincers!M$52*(1+'Cost and Benefit Parameters'!$C$41)^AB$5</f>
        <v>1218533.0178063181</v>
      </c>
      <c r="AC201" s="1">
        <f>Cohort_CF!AC200*Mincers!N$52*(1+'Cost and Benefit Parameters'!$C$41)^AC$5</f>
        <v>1257475.9443274734</v>
      </c>
      <c r="AD201" s="1">
        <f>Cohort_CF!AD200*Mincers!O$52*(1+'Cost and Benefit Parameters'!$C$41)^AD$5</f>
        <v>1296885.0778653517</v>
      </c>
      <c r="AE201" s="1">
        <f>Cohort_CF!AE200*Mincers!P$52*(1+'Cost and Benefit Parameters'!$C$41)^AE$5</f>
        <v>1336727.0116877812</v>
      </c>
      <c r="AF201" s="1">
        <f>Cohort_CF!AF200*Mincers!Q$52*(1+'Cost and Benefit Parameters'!$C$41)^AF$5</f>
        <v>1376966.5118049895</v>
      </c>
      <c r="AG201" s="1">
        <f>Cohort_CF!AG200*Mincers!R$52*(1+'Cost and Benefit Parameters'!$C$41)^AG$5</f>
        <v>1417566.5466604559</v>
      </c>
      <c r="AH201" s="1">
        <f>Cohort_CF!AH200*Mincers!S$52*(1+'Cost and Benefit Parameters'!$C$41)^AH$5</f>
        <v>1458488.3231956873</v>
      </c>
      <c r="AI201" s="1">
        <f>Cohort_CF!AI200*Mincers!T$52*(1+'Cost and Benefit Parameters'!$C$41)^AI$5</f>
        <v>1499691.3293491742</v>
      </c>
      <c r="AJ201" s="1">
        <f>Cohort_CF!AJ200*Mincers!U$52*(1+'Cost and Benefit Parameters'!$C$41)^AJ$5</f>
        <v>1541133.3830239372</v>
      </c>
      <c r="AK201" s="1">
        <f>Cohort_CF!AK200*Mincers!V$52*(1+'Cost and Benefit Parameters'!$C$41)^AK$5</f>
        <v>1582770.6875317085</v>
      </c>
      <c r="AL201" s="1">
        <f>Cohort_CF!AL200*Mincers!W$52*(1+'Cost and Benefit Parameters'!$C$41)^AL$5</f>
        <v>1624557.8934943427</v>
      </c>
      <c r="AM201" s="1">
        <f>Cohort_CF!AM200*Mincers!X$52*(1+'Cost and Benefit Parameters'!$C$41)^AM$5</f>
        <v>1666448.167155144</v>
      </c>
      <c r="AN201" s="1">
        <f>Cohort_CF!AN200*Mincers!Y$52*(1+'Cost and Benefit Parameters'!$C$41)^AN$5</f>
        <v>1708393.2650240564</v>
      </c>
      <c r="AO201" s="1">
        <f>Cohort_CF!AO200*Mincers!Z$52*(1+'Cost and Benefit Parameters'!$C$41)^AO$5</f>
        <v>1750343.614751929</v>
      </c>
      <c r="AP201" s="1">
        <f>Cohort_CF!AP200*Mincers!AA$52*(1+'Cost and Benefit Parameters'!$C$41)^AP$5</f>
        <v>1792248.402099702</v>
      </c>
      <c r="AQ201" s="1">
        <f>Cohort_CF!AQ200*Mincers!AB$52*(1+'Cost and Benefit Parameters'!$C$41)^AQ$5</f>
        <v>1834055.6638389935</v>
      </c>
      <c r="AR201" s="1">
        <f>Cohort_CF!AR200*Mincers!AC$52*(1+'Cost and Benefit Parameters'!$C$41)^AR$5</f>
        <v>1875712.3863915161</v>
      </c>
      <c r="AS201" s="1">
        <f>Cohort_CF!AS200*Mincers!AD$52*(1+'Cost and Benefit Parameters'!$C$41)^AS$5</f>
        <v>1917164.6099854475</v>
      </c>
      <c r="AT201" s="1">
        <f>Cohort_CF!AT200*Mincers!AE$52*(1+'Cost and Benefit Parameters'!$C$41)^AT$5</f>
        <v>1958357.538078438</v>
      </c>
      <c r="AU201" s="1">
        <f>Cohort_CF!AU200*Mincers!AF$52*(1+'Cost and Benefit Parameters'!$C$41)^AU$5</f>
        <v>1999235.6517686178</v>
      </c>
      <c r="AV201" s="1">
        <f>Cohort_CF!AV200*Mincers!AG$52*(1+'Cost and Benefit Parameters'!$C$41)^AV$5</f>
        <v>2039742.8288877788</v>
      </c>
      <c r="AW201" s="1">
        <f>Cohort_CF!AW200*Mincers!AH$52*(1+'Cost and Benefit Parameters'!$C$41)^AW$5</f>
        <v>2079822.4674441386</v>
      </c>
      <c r="AX201" s="1">
        <f>Cohort_CF!AX200*Mincers!AI$52*(1+'Cost and Benefit Parameters'!$C$41)^AX$5</f>
        <v>2119417.6130568436</v>
      </c>
      <c r="AY201" s="1">
        <f>Cohort_CF!AY200*Mincers!AJ$52*(1+'Cost and Benefit Parameters'!$C$41)^AY$5</f>
        <v>2158471.0899998611</v>
      </c>
      <c r="AZ201" s="1">
        <f>Cohort_CF!AZ200*Mincers!AK$52*(1+'Cost and Benefit Parameters'!$C$41)^AZ$5</f>
        <v>2196925.6354501764</v>
      </c>
      <c r="BA201" s="1">
        <f>Cohort_CF!BA200*Mincers!AL$52*(1+'Cost and Benefit Parameters'!$C$41)^BA$5</f>
        <v>2234724.0365137048</v>
      </c>
      <c r="BB201" s="1">
        <f>Cohort_CF!BB200*Mincers!AM$52*(1+'Cost and Benefit Parameters'!$C$41)^BB$5</f>
        <v>2271809.2695825249</v>
      </c>
      <c r="BC201" s="1">
        <f>Cohort_CF!BC200*Mincers!AN$52*(1+'Cost and Benefit Parameters'!$C$41)^BC$5</f>
        <v>2308124.6415592502</v>
      </c>
      <c r="BD201" s="1">
        <f>Cohort_CF!BD200*Mincers!AO$52*(1+'Cost and Benefit Parameters'!$C$41)^BD$5</f>
        <v>2343613.9324680804</v>
      </c>
      <c r="BE201" s="1">
        <f>Cohort_CF!BE200*Mincers!AP$52*(1+'Cost and Benefit Parameters'!$C$41)^BE$5</f>
        <v>2378221.5389584103</v>
      </c>
      <c r="BF201" s="1" t="str">
        <f>IF(BD178="","",'Cost and Benefit Parameters'!$L$30)</f>
        <v/>
      </c>
      <c r="BG201" s="1" t="str">
        <f>IF(BE178="","",'Cost and Benefit Parameters'!$L$30)</f>
        <v/>
      </c>
      <c r="BH201" s="1" t="str">
        <f>IF(BF178="","",'Cost and Benefit Parameters'!$L$30)</f>
        <v/>
      </c>
      <c r="BI201" s="1" t="str">
        <f>IF(BG178="","",'Cost and Benefit Parameters'!$L$30)</f>
        <v/>
      </c>
      <c r="BJ201" s="1" t="str">
        <f>IF(BH178="","",'Cost and Benefit Parameters'!$L$30)</f>
        <v/>
      </c>
      <c r="BK201" s="1" t="str">
        <f>IF(BI178="","",'Cost and Benefit Parameters'!$L$30)</f>
        <v/>
      </c>
      <c r="BL201" s="1" t="str">
        <f>IF(BJ178="","",'Cost and Benefit Parameters'!$L$30)</f>
        <v/>
      </c>
      <c r="BM201" s="1" t="str">
        <f>IF(BK178="","",'Cost and Benefit Parameters'!$L$30)</f>
        <v/>
      </c>
      <c r="BN201" s="1" t="str">
        <f>IF(BL178="","",'Cost and Benefit Parameters'!$L$30)</f>
        <v/>
      </c>
      <c r="BO201" s="1" t="str">
        <f>IF(BM178="","",'Cost and Benefit Parameters'!$L$30)</f>
        <v/>
      </c>
    </row>
    <row r="202" spans="1:67" x14ac:dyDescent="0.55000000000000004">
      <c r="A202" s="642"/>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row>
    <row r="203" spans="1:67" x14ac:dyDescent="0.55000000000000004">
      <c r="A203" s="642"/>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row>
    <row r="204" spans="1:67" x14ac:dyDescent="0.55000000000000004">
      <c r="A204" s="642"/>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row>
    <row r="205" spans="1:67" x14ac:dyDescent="0.55000000000000004">
      <c r="A205" s="642"/>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row>
    <row r="206" spans="1:67" x14ac:dyDescent="0.55000000000000004">
      <c r="A206" s="642"/>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row>
    <row r="207" spans="1:67" x14ac:dyDescent="0.55000000000000004">
      <c r="A207" s="642"/>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row>
    <row r="208" spans="1:67" x14ac:dyDescent="0.55000000000000004">
      <c r="A208" s="642"/>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row>
    <row r="209" spans="1:72" x14ac:dyDescent="0.55000000000000004">
      <c r="A209" s="642"/>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row>
    <row r="210" spans="1:72" x14ac:dyDescent="0.55000000000000004">
      <c r="A210" s="642"/>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row>
    <row r="211" spans="1:72" x14ac:dyDescent="0.55000000000000004">
      <c r="A211" s="642"/>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row>
    <row r="212" spans="1:72" x14ac:dyDescent="0.55000000000000004">
      <c r="A212" s="643"/>
      <c r="B212" s="329" t="s">
        <v>525</v>
      </c>
      <c r="C212" s="329"/>
      <c r="D212" s="329"/>
      <c r="E212" s="329"/>
      <c r="F212" s="329"/>
      <c r="G212" s="329"/>
      <c r="H212" s="329"/>
      <c r="I212" s="330">
        <f>SUM(I192:I211)</f>
        <v>654116.66814123583</v>
      </c>
      <c r="J212" s="330">
        <f t="shared" ref="J212:BE212" si="18">SUM(J192:J211)</f>
        <v>1353231.5357710021</v>
      </c>
      <c r="K212" s="330">
        <f t="shared" si="18"/>
        <v>2099255.5089740381</v>
      </c>
      <c r="L212" s="330">
        <f t="shared" si="18"/>
        <v>2894146.5251856851</v>
      </c>
      <c r="M212" s="330">
        <f t="shared" si="18"/>
        <v>3744553.2394650192</v>
      </c>
      <c r="N212" s="330">
        <f t="shared" si="18"/>
        <v>4647717.2360596545</v>
      </c>
      <c r="O212" s="330">
        <f t="shared" si="18"/>
        <v>5605702.0751101524</v>
      </c>
      <c r="P212" s="330">
        <f t="shared" si="18"/>
        <v>6620616.2373896623</v>
      </c>
      <c r="Q212" s="330">
        <f t="shared" si="18"/>
        <v>7694613.0326973731</v>
      </c>
      <c r="R212" s="330">
        <f t="shared" si="18"/>
        <v>8829890.5009067468</v>
      </c>
      <c r="S212" s="330">
        <f t="shared" si="18"/>
        <v>9149613.2053768747</v>
      </c>
      <c r="T212" s="330">
        <f t="shared" si="18"/>
        <v>9474672.6272692308</v>
      </c>
      <c r="U212" s="330">
        <f t="shared" si="18"/>
        <v>9804832.2934981715</v>
      </c>
      <c r="V212" s="330">
        <f t="shared" si="18"/>
        <v>10139836.870044155</v>
      </c>
      <c r="W212" s="330">
        <f t="shared" si="18"/>
        <v>10473171.365828017</v>
      </c>
      <c r="X212" s="330">
        <f t="shared" si="18"/>
        <v>10811007.332071871</v>
      </c>
      <c r="Y212" s="330">
        <f t="shared" si="18"/>
        <v>11153080.190098708</v>
      </c>
      <c r="Z212" s="330">
        <f t="shared" si="18"/>
        <v>11499109.2027437</v>
      </c>
      <c r="AA212" s="330">
        <f t="shared" si="18"/>
        <v>11848797.643855158</v>
      </c>
      <c r="AB212" s="330">
        <f t="shared" si="18"/>
        <v>12201833.021551937</v>
      </c>
      <c r="AC212" s="330">
        <f t="shared" si="18"/>
        <v>12557887.356092967</v>
      </c>
      <c r="AD212" s="330">
        <f t="shared" si="18"/>
        <v>12916617.51300953</v>
      </c>
      <c r="AE212" s="330">
        <f t="shared" si="18"/>
        <v>13277665.5919361</v>
      </c>
      <c r="AF212" s="330">
        <f t="shared" si="18"/>
        <v>13640659.371352475</v>
      </c>
      <c r="AG212" s="330">
        <f t="shared" si="18"/>
        <v>14005212.809219252</v>
      </c>
      <c r="AH212" s="330">
        <f t="shared" si="18"/>
        <v>14370926.599251362</v>
      </c>
      <c r="AI212" s="330">
        <f t="shared" si="18"/>
        <v>14737388.782331996</v>
      </c>
      <c r="AJ212" s="330">
        <f t="shared" si="18"/>
        <v>15104175.412322197</v>
      </c>
      <c r="AK212" s="330">
        <f t="shared" si="18"/>
        <v>15470851.275271796</v>
      </c>
      <c r="AL212" s="330">
        <f t="shared" si="18"/>
        <v>15836970.660785671</v>
      </c>
      <c r="AM212" s="330">
        <f t="shared" si="18"/>
        <v>16202078.184047589</v>
      </c>
      <c r="AN212" s="330">
        <f t="shared" si="18"/>
        <v>16565709.656752612</v>
      </c>
      <c r="AO212" s="330">
        <f t="shared" si="18"/>
        <v>16927393.004950967</v>
      </c>
      <c r="AP212" s="330">
        <f t="shared" si="18"/>
        <v>17286649.23156089</v>
      </c>
      <c r="AQ212" s="330">
        <f t="shared" si="18"/>
        <v>17642993.421068694</v>
      </c>
      <c r="AR212" s="330">
        <f t="shared" si="18"/>
        <v>17995935.783701181</v>
      </c>
      <c r="AS212" s="330">
        <f t="shared" si="18"/>
        <v>18344982.736130361</v>
      </c>
      <c r="AT212" s="330">
        <f t="shared" si="18"/>
        <v>18689638.015554905</v>
      </c>
      <c r="AU212" s="330">
        <f t="shared" si="18"/>
        <v>19029403.823797941</v>
      </c>
      <c r="AV212" s="330">
        <f t="shared" si="18"/>
        <v>19363781.997867942</v>
      </c>
      <c r="AW212" s="330">
        <f t="shared" si="18"/>
        <v>17843760.344049569</v>
      </c>
      <c r="AX212" s="330">
        <f t="shared" si="18"/>
        <v>16236856.012903592</v>
      </c>
      <c r="AY212" s="330">
        <f t="shared" si="18"/>
        <v>14540961.551842149</v>
      </c>
      <c r="AZ212" s="330">
        <f t="shared" si="18"/>
        <v>12753965.175697559</v>
      </c>
      <c r="BA212" s="330">
        <f t="shared" si="18"/>
        <v>10873750.726454806</v>
      </c>
      <c r="BB212" s="330">
        <f t="shared" si="18"/>
        <v>8898197.4906393327</v>
      </c>
      <c r="BC212" s="330">
        <f t="shared" si="18"/>
        <v>6825179.8676885124</v>
      </c>
      <c r="BD212" s="330">
        <f t="shared" si="18"/>
        <v>4652566.8829131387</v>
      </c>
      <c r="BE212" s="330">
        <f t="shared" si="18"/>
        <v>2378221.5389584103</v>
      </c>
      <c r="BF212" s="13"/>
      <c r="BG212" s="13"/>
      <c r="BH212" s="13"/>
      <c r="BI212" s="13"/>
      <c r="BJ212" s="13"/>
      <c r="BK212" s="13"/>
      <c r="BL212" s="13"/>
      <c r="BM212" s="13"/>
      <c r="BN212" s="13"/>
      <c r="BO212" s="13"/>
    </row>
    <row r="213" spans="1:72" x14ac:dyDescent="0.55000000000000004">
      <c r="B213" s="329" t="s">
        <v>526</v>
      </c>
      <c r="C213" s="329"/>
      <c r="D213" s="329"/>
      <c r="E213" s="329"/>
      <c r="F213" s="329"/>
      <c r="G213" s="329"/>
      <c r="H213" s="329"/>
      <c r="I213" s="329">
        <f>'Cost and Benefit Parameters'!$C$46*I212</f>
        <v>452648.73435373517</v>
      </c>
      <c r="J213" s="329">
        <f>'Cost and Benefit Parameters'!$C$46*J212</f>
        <v>936436.2227535334</v>
      </c>
      <c r="K213" s="329">
        <f>'Cost and Benefit Parameters'!$C$46*K212</f>
        <v>1452684.8122100343</v>
      </c>
      <c r="L213" s="329">
        <f>'Cost and Benefit Parameters'!$C$46*L212</f>
        <v>2002749.3954284939</v>
      </c>
      <c r="M213" s="329">
        <f>'Cost and Benefit Parameters'!$C$46*M212</f>
        <v>2591230.8417097931</v>
      </c>
      <c r="N213" s="329">
        <f>'Cost and Benefit Parameters'!$C$46*N212</f>
        <v>3216220.3273532805</v>
      </c>
      <c r="O213" s="329">
        <f>'Cost and Benefit Parameters'!$C$46*O212</f>
        <v>3879145.8359762253</v>
      </c>
      <c r="P213" s="329">
        <f>'Cost and Benefit Parameters'!$C$46*P212</f>
        <v>4581466.4362736456</v>
      </c>
      <c r="Q213" s="329">
        <f>'Cost and Benefit Parameters'!$C$46*Q212</f>
        <v>5324672.2186265821</v>
      </c>
      <c r="R213" s="329">
        <f>'Cost and Benefit Parameters'!$C$46*R212</f>
        <v>6110284.2266274681</v>
      </c>
      <c r="S213" s="329">
        <f>'Cost and Benefit Parameters'!$C$46*S212</f>
        <v>6331532.3381207967</v>
      </c>
      <c r="T213" s="329">
        <f>'Cost and Benefit Parameters'!$C$46*T212</f>
        <v>6556473.458070307</v>
      </c>
      <c r="U213" s="329">
        <f>'Cost and Benefit Parameters'!$C$46*U212</f>
        <v>6784943.9471007343</v>
      </c>
      <c r="V213" s="329">
        <f>'Cost and Benefit Parameters'!$C$46*V212</f>
        <v>7016767.1140705552</v>
      </c>
      <c r="W213" s="329">
        <f>'Cost and Benefit Parameters'!$C$46*W212</f>
        <v>7247434.5851529874</v>
      </c>
      <c r="X213" s="329">
        <f>'Cost and Benefit Parameters'!$C$46*X212</f>
        <v>7481217.0737937335</v>
      </c>
      <c r="Y213" s="329">
        <f>'Cost and Benefit Parameters'!$C$46*Y212</f>
        <v>7717931.4915483054</v>
      </c>
      <c r="Z213" s="329">
        <f>'Cost and Benefit Parameters'!$C$46*Z212</f>
        <v>7957383.5682986397</v>
      </c>
      <c r="AA213" s="329">
        <f>'Cost and Benefit Parameters'!$C$46*AA212</f>
        <v>8199367.9695477691</v>
      </c>
      <c r="AB213" s="329">
        <f>'Cost and Benefit Parameters'!$C$46*AB212</f>
        <v>8443668.4509139396</v>
      </c>
      <c r="AC213" s="329">
        <f>'Cost and Benefit Parameters'!$C$46*AC212</f>
        <v>8690058.0504163317</v>
      </c>
      <c r="AD213" s="329">
        <f>'Cost and Benefit Parameters'!$C$46*AD212</f>
        <v>8938299.3190025929</v>
      </c>
      <c r="AE213" s="329">
        <f>'Cost and Benefit Parameters'!$C$46*AE212</f>
        <v>9188144.58961978</v>
      </c>
      <c r="AF213" s="329">
        <f>'Cost and Benefit Parameters'!$C$46*AF212</f>
        <v>9439336.2849759124</v>
      </c>
      <c r="AG213" s="329">
        <f>'Cost and Benefit Parameters'!$C$46*AG212</f>
        <v>9691607.2639797218</v>
      </c>
      <c r="AH213" s="329">
        <f>'Cost and Benefit Parameters'!$C$46*AH212</f>
        <v>9944681.2066819407</v>
      </c>
      <c r="AI213" s="329">
        <f>'Cost and Benefit Parameters'!$C$46*AI212</f>
        <v>10198273.03737374</v>
      </c>
      <c r="AJ213" s="329">
        <f>'Cost and Benefit Parameters'!$C$46*AJ212</f>
        <v>10452089.385326959</v>
      </c>
      <c r="AK213" s="329">
        <f>'Cost and Benefit Parameters'!$C$46*AK212</f>
        <v>10705829.082488082</v>
      </c>
      <c r="AL213" s="329">
        <f>'Cost and Benefit Parameters'!$C$46*AL212</f>
        <v>10959183.697263684</v>
      </c>
      <c r="AM213" s="329">
        <f>'Cost and Benefit Parameters'!$C$46*AM212</f>
        <v>11211838.10336093</v>
      </c>
      <c r="AN213" s="329">
        <f>'Cost and Benefit Parameters'!$C$46*AN212</f>
        <v>11463471.082472807</v>
      </c>
      <c r="AO213" s="329">
        <f>'Cost and Benefit Parameters'!$C$46*AO212</f>
        <v>11713755.959426068</v>
      </c>
      <c r="AP213" s="329">
        <f>'Cost and Benefit Parameters'!$C$46*AP212</f>
        <v>11962361.268240135</v>
      </c>
      <c r="AQ213" s="329">
        <f>'Cost and Benefit Parameters'!$C$46*AQ212</f>
        <v>12208951.447379535</v>
      </c>
      <c r="AR213" s="329">
        <f>'Cost and Benefit Parameters'!$C$46*AR212</f>
        <v>12453187.562321216</v>
      </c>
      <c r="AS213" s="329">
        <f>'Cost and Benefit Parameters'!$C$46*AS212</f>
        <v>12694728.053402208</v>
      </c>
      <c r="AT213" s="329">
        <f>'Cost and Benefit Parameters'!$C$46*AT212</f>
        <v>12933229.506763993</v>
      </c>
      <c r="AU213" s="329">
        <f>'Cost and Benefit Parameters'!$C$46*AU212</f>
        <v>13168347.446068175</v>
      </c>
      <c r="AV213" s="329">
        <f>'Cost and Benefit Parameters'!$C$46*AV212</f>
        <v>13399737.142524615</v>
      </c>
      <c r="AW213" s="329">
        <f>'Cost and Benefit Parameters'!$C$46*AW212</f>
        <v>12347882.158082301</v>
      </c>
      <c r="AX213" s="329">
        <f>'Cost and Benefit Parameters'!$C$46*AX212</f>
        <v>11235904.360929284</v>
      </c>
      <c r="AY213" s="329">
        <f>'Cost and Benefit Parameters'!$C$46*AY212</f>
        <v>10062345.393874766</v>
      </c>
      <c r="AZ213" s="329">
        <f>'Cost and Benefit Parameters'!$C$46*AZ212</f>
        <v>8825743.9015827104</v>
      </c>
      <c r="BA213" s="329">
        <f>'Cost and Benefit Parameters'!$C$46*BA212</f>
        <v>7524635.5027067252</v>
      </c>
      <c r="BB213" s="329">
        <f>'Cost and Benefit Parameters'!$C$46*BB212</f>
        <v>6157552.6635224177</v>
      </c>
      <c r="BC213" s="329">
        <f>'Cost and Benefit Parameters'!$C$46*BC212</f>
        <v>4723024.4684404498</v>
      </c>
      <c r="BD213" s="329">
        <f>'Cost and Benefit Parameters'!$C$46*BD212</f>
        <v>3219576.2829758916</v>
      </c>
      <c r="BE213" s="329">
        <f>'Cost and Benefit Parameters'!$C$46*BE212</f>
        <v>1645729.3049592199</v>
      </c>
      <c r="BF213" s="14"/>
      <c r="BG213" s="14"/>
      <c r="BH213" s="14"/>
      <c r="BI213" s="14"/>
      <c r="BJ213" s="14"/>
      <c r="BK213" s="14"/>
      <c r="BL213" s="14"/>
      <c r="BM213" s="14"/>
      <c r="BN213" s="14"/>
      <c r="BO213" s="14"/>
    </row>
    <row r="214" spans="1:72" x14ac:dyDescent="0.55000000000000004">
      <c r="A214" s="641" t="s">
        <v>493</v>
      </c>
      <c r="B214" s="128" t="s">
        <v>501</v>
      </c>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row>
    <row r="215" spans="1:72" x14ac:dyDescent="0.55000000000000004">
      <c r="A215" s="642"/>
      <c r="B215" t="s">
        <v>466</v>
      </c>
      <c r="M215" s="1">
        <f>Cohort_CF!M214*Mincers!C$59*(1+'Cost and Benefit Parameters'!$C$41)^M$5</f>
        <v>1711897.3579748888</v>
      </c>
      <c r="N215" s="1">
        <f>Cohort_CF!N214*Mincers!D$59*(1+'Cost and Benefit Parameters'!$C$41)^N$5</f>
        <v>1778305.8185046141</v>
      </c>
      <c r="O215" s="1">
        <f>Cohort_CF!O214*Mincers!E$59*(1+'Cost and Benefit Parameters'!$C$41)^O$5</f>
        <v>1846182.3751096027</v>
      </c>
      <c r="P215" s="1">
        <f>Cohort_CF!P214*Mincers!F$59*(1+'Cost and Benefit Parameters'!$C$41)^P$5</f>
        <v>1915500.0824323115</v>
      </c>
      <c r="Q215" s="1">
        <f>Cohort_CF!Q214*Mincers!G$59*(1+'Cost and Benefit Parameters'!$C$41)^Q$5</f>
        <v>1998381.355105489</v>
      </c>
      <c r="R215" s="1">
        <f>Cohort_CF!R214*Mincers!H$59*(1+'Cost and Benefit Parameters'!$C$41)^R$5</f>
        <v>2069684.8155732802</v>
      </c>
      <c r="S215" s="1">
        <f>Cohort_CF!S214*Mincers!I$59*(1+'Cost and Benefit Parameters'!$C$41)^S$5</f>
        <v>2142246.6931193382</v>
      </c>
      <c r="T215" s="1">
        <f>Cohort_CF!T214*Mincers!J$59*(1+'Cost and Benefit Parameters'!$C$41)^T$5</f>
        <v>2216022.5330098849</v>
      </c>
      <c r="U215" s="1">
        <f>Cohort_CF!U214*Mincers!K$59*(1+'Cost and Benefit Parameters'!$C$41)^U$5</f>
        <v>2290964.1138950572</v>
      </c>
      <c r="V215" s="1">
        <f>Cohort_CF!V214*Mincers!L$59*(1+'Cost and Benefit Parameters'!$C$41)^V$5</f>
        <v>2367019.4357779752</v>
      </c>
      <c r="W215" s="1">
        <f>Cohort_CF!W214*Mincers!M$59*(1+'Cost and Benefit Parameters'!$C$41)^W$5</f>
        <v>2444132.7190952566</v>
      </c>
      <c r="X215" s="1">
        <f>Cohort_CF!X214*Mincers!N$59*(1+'Cost and Benefit Parameters'!$C$41)^X$5</f>
        <v>2522244.4152879715</v>
      </c>
      <c r="Y215" s="1">
        <f>Cohort_CF!Y214*Mincers!O$59*(1+'Cost and Benefit Parameters'!$C$41)^Y$5</f>
        <v>2601291.2292056824</v>
      </c>
      <c r="Z215" s="1">
        <f>Cohort_CF!Z214*Mincers!P$59*(1+'Cost and Benefit Parameters'!$C$41)^Z$5</f>
        <v>2681206.1536471518</v>
      </c>
      <c r="AA215" s="1">
        <f>Cohort_CF!AA214*Mincers!Q$59*(1+'Cost and Benefit Parameters'!$C$41)^AA$5</f>
        <v>2761918.5162990582</v>
      </c>
      <c r="AB215" s="1">
        <f>Cohort_CF!AB214*Mincers!R$59*(1+'Cost and Benefit Parameters'!$C$41)^AB$5</f>
        <v>2843354.0392898903</v>
      </c>
      <c r="AC215" s="1">
        <f>Cohort_CF!AC214*Mincers!S$59*(1+'Cost and Benefit Parameters'!$C$41)^AC$5</f>
        <v>2925434.9115286437</v>
      </c>
      <c r="AD215" s="1">
        <f>Cohort_CF!AD214*Mincers!T$59*(1+'Cost and Benefit Parameters'!$C$41)^AD$5</f>
        <v>3008079.8739492088</v>
      </c>
      <c r="AE215" s="1">
        <f>Cohort_CF!AE214*Mincers!U$59*(1+'Cost and Benefit Parameters'!$C$41)^AE$5</f>
        <v>3091204.3177294335</v>
      </c>
      <c r="AF215" s="1">
        <f>Cohort_CF!AF214*Mincers!V$59*(1+'Cost and Benefit Parameters'!$C$41)^AF$5</f>
        <v>3174720.3955010348</v>
      </c>
      <c r="AG215" s="1">
        <f>Cohort_CF!AG214*Mincers!W$59*(1+'Cost and Benefit Parameters'!$C$41)^AG$5</f>
        <v>3258537.1455113995</v>
      </c>
      <c r="AH215" s="1">
        <f>Cohort_CF!AH214*Mincers!X$59*(1+'Cost and Benefit Parameters'!$C$41)^AH$5</f>
        <v>3342560.6286424072</v>
      </c>
      <c r="AI215" s="1">
        <f>Cohort_CF!AI214*Mincers!Y$59*(1+'Cost and Benefit Parameters'!$C$41)^AI$5</f>
        <v>3426694.078133679</v>
      </c>
      <c r="AJ215" s="1">
        <f>Cohort_CF!AJ214*Mincers!Z$59*(1+'Cost and Benefit Parameters'!$C$41)^AJ$5</f>
        <v>3510838.0618001753</v>
      </c>
      <c r="AK215" s="1">
        <f>Cohort_CF!AK214*Mincers!AA$59*(1+'Cost and Benefit Parameters'!$C$41)^AK$5</f>
        <v>3594890.6564748841</v>
      </c>
      <c r="AL215" s="1">
        <f>Cohort_CF!AL214*Mincers!AB$59*(1+'Cost and Benefit Parameters'!$C$41)^AL$5</f>
        <v>3678747.6343487664</v>
      </c>
      <c r="AM215" s="1">
        <f>Cohort_CF!AM214*Mincers!AC$59*(1+'Cost and Benefit Parameters'!$C$41)^AM$5</f>
        <v>3762302.6608216544</v>
      </c>
      <c r="AN215" s="1">
        <f>Cohort_CF!AN214*Mincers!AD$59*(1+'Cost and Benefit Parameters'!$C$41)^AN$5</f>
        <v>3845447.5034190025</v>
      </c>
      <c r="AO215" s="1">
        <f>Cohort_CF!AO214*Mincers!AE$59*(1+'Cost and Benefit Parameters'!$C$41)^AO$5</f>
        <v>3928072.2512725084</v>
      </c>
      <c r="AP215" s="1">
        <f>Cohort_CF!AP214*Mincers!AF$59*(1+'Cost and Benefit Parameters'!$C$41)^AP$5</f>
        <v>4010065.54460561</v>
      </c>
      <c r="AQ215" s="1">
        <f>Cohort_CF!AQ214*Mincers!AG$59*(1+'Cost and Benefit Parameters'!$C$41)^AQ$5</f>
        <v>4091314.8136105337</v>
      </c>
      <c r="AR215" s="1">
        <f>Cohort_CF!AR214*Mincers!AH$59*(1+'Cost and Benefit Parameters'!$C$41)^AR$5</f>
        <v>4171706.5260496973</v>
      </c>
      <c r="AS215" s="1">
        <f>Cohort_CF!AS214*Mincers!AI$59*(1+'Cost and Benefit Parameters'!$C$41)^AS$5</f>
        <v>4251126.4428637503</v>
      </c>
      <c r="AT215" s="1">
        <f>Cohort_CF!AT214*Mincers!AJ$59*(1+'Cost and Benefit Parameters'!$C$41)^AT$5</f>
        <v>4329459.8810193278</v>
      </c>
      <c r="AU215" s="1">
        <f>Cohort_CF!AU214*Mincers!AK$59*(1+'Cost and Benefit Parameters'!$C$41)^AU$5</f>
        <v>4406591.9827840012</v>
      </c>
      <c r="AV215" s="1">
        <f>Cohort_CF!AV214*Mincers!AL$59*(1+'Cost and Benefit Parameters'!$C$41)^AV$5</f>
        <v>4482407.9905727524</v>
      </c>
      <c r="AW215" s="1">
        <f>Cohort_CF!AW214*Mincers!AM$59*(1+'Cost and Benefit Parameters'!$C$41)^AW$5</f>
        <v>4556793.5264706258</v>
      </c>
      <c r="AX215" s="1">
        <f>Cohort_CF!AX214*Mincers!AN$59*(1+'Cost and Benefit Parameters'!$C$41)^AX$5</f>
        <v>4629634.8755004779</v>
      </c>
      <c r="AY215" s="1">
        <f>Cohort_CF!AY214*Mincers!AO$59*(1+'Cost and Benefit Parameters'!$C$41)^AY$5</f>
        <v>4700819.2716721296</v>
      </c>
      <c r="AZ215" s="1">
        <f>Cohort_CF!AZ214*Mincers!AP$59*(1+'Cost and Benefit Parameters'!$C$41)^AZ$5</f>
        <v>4770235.1858218042</v>
      </c>
      <c r="BA215" s="1" t="str">
        <f>IF(AW192="","",'Cost and Benefit Parameters'!$L$32)</f>
        <v/>
      </c>
      <c r="BB215" s="1" t="str">
        <f>IF(AX192="","",'Cost and Benefit Parameters'!$L$32)</f>
        <v/>
      </c>
      <c r="BC215" s="1" t="str">
        <f>IF(AY192="","",'Cost and Benefit Parameters'!$L$32)</f>
        <v/>
      </c>
      <c r="BD215" s="1" t="str">
        <f>IF(AZ192="","",'Cost and Benefit Parameters'!$L$32)</f>
        <v/>
      </c>
      <c r="BE215" s="1" t="str">
        <f>IF(BA192="","",'Cost and Benefit Parameters'!$L$32)</f>
        <v/>
      </c>
      <c r="BF215" s="1" t="str">
        <f>IF(BB192="","",'Cost and Benefit Parameters'!$L$32)</f>
        <v/>
      </c>
      <c r="BG215" s="1" t="str">
        <f>IF(BC192="","",'Cost and Benefit Parameters'!$L$32)</f>
        <v/>
      </c>
      <c r="BH215" s="1" t="str">
        <f>IF(BD192="","",'Cost and Benefit Parameters'!$L$32)</f>
        <v/>
      </c>
      <c r="BI215" s="1" t="str">
        <f>IF(BE192="","",'Cost and Benefit Parameters'!$L$32)</f>
        <v/>
      </c>
      <c r="BJ215" s="1" t="str">
        <f>IF(BF192="","",'Cost and Benefit Parameters'!$L$32)</f>
        <v/>
      </c>
      <c r="BK215" s="1" t="str">
        <f>IF(BG192="","",'Cost and Benefit Parameters'!$L$32)</f>
        <v/>
      </c>
      <c r="BL215" s="1" t="str">
        <f>IF(BH192="","",'Cost and Benefit Parameters'!$L$32)</f>
        <v/>
      </c>
      <c r="BM215" s="1" t="str">
        <f>IF(BI192="","",'Cost and Benefit Parameters'!$L$32)</f>
        <v/>
      </c>
      <c r="BN215" s="1" t="str">
        <f>IF(BJ192="","",'Cost and Benefit Parameters'!$L$32)</f>
        <v/>
      </c>
      <c r="BO215" s="1" t="str">
        <f>IF(BK192="","",'Cost and Benefit Parameters'!$L$32)</f>
        <v/>
      </c>
      <c r="BP215" s="1" t="str">
        <f>IF(BL192="","",'Cost and Benefit Parameters'!$L$32)</f>
        <v/>
      </c>
      <c r="BQ215" s="1" t="str">
        <f>IF(BM192="","",'Cost and Benefit Parameters'!$L$32)</f>
        <v/>
      </c>
      <c r="BR215" s="1" t="str">
        <f>IF(BN192="","",'Cost and Benefit Parameters'!$L$32)</f>
        <v/>
      </c>
      <c r="BS215" s="1" t="str">
        <f>IF(BO192="","",'Cost and Benefit Parameters'!$L$32)</f>
        <v/>
      </c>
    </row>
    <row r="216" spans="1:72" x14ac:dyDescent="0.55000000000000004">
      <c r="A216" s="642"/>
      <c r="B216" t="s">
        <v>468</v>
      </c>
      <c r="M216" s="1" t="str">
        <f>IF(I193="","",'Cost and Benefit Parameters'!$L$32)</f>
        <v/>
      </c>
      <c r="N216" s="1">
        <f>Cohort_CF!N215*Mincers!C$59*(1+'Cost and Benefit Parameters'!$C$41)^N$5</f>
        <v>1763254.2787141353</v>
      </c>
      <c r="O216" s="1">
        <f>Cohort_CF!O215*Mincers!D$59*(1+'Cost and Benefit Parameters'!$C$41)^O$5</f>
        <v>1831654.9930597525</v>
      </c>
      <c r="P216" s="1">
        <f>Cohort_CF!P215*Mincers!E$59*(1+'Cost and Benefit Parameters'!$C$41)^P$5</f>
        <v>1901567.8463628907</v>
      </c>
      <c r="Q216" s="1">
        <f>Cohort_CF!Q215*Mincers!F$59*(1+'Cost and Benefit Parameters'!$C$41)^Q$5</f>
        <v>1972965.0849052807</v>
      </c>
      <c r="R216" s="1">
        <f>Cohort_CF!R215*Mincers!G$59*(1+'Cost and Benefit Parameters'!$C$41)^R$5</f>
        <v>2058332.7957586532</v>
      </c>
      <c r="S216" s="1">
        <f>Cohort_CF!S215*Mincers!H$59*(1+'Cost and Benefit Parameters'!$C$41)^S$5</f>
        <v>2131775.3600404784</v>
      </c>
      <c r="T216" s="1">
        <f>Cohort_CF!T215*Mincers!I$59*(1+'Cost and Benefit Parameters'!$C$41)^T$5</f>
        <v>2206514.0939129186</v>
      </c>
      <c r="U216" s="1">
        <f>Cohort_CF!U215*Mincers!J$59*(1+'Cost and Benefit Parameters'!$C$41)^U$5</f>
        <v>2282503.2090001814</v>
      </c>
      <c r="V216" s="1">
        <f>Cohort_CF!V215*Mincers!K$59*(1+'Cost and Benefit Parameters'!$C$41)^V$5</f>
        <v>2359693.0373119088</v>
      </c>
      <c r="W216" s="1">
        <f>Cohort_CF!W215*Mincers!L$59*(1+'Cost and Benefit Parameters'!$C$41)^W$5</f>
        <v>2438030.0188513142</v>
      </c>
      <c r="X216" s="1">
        <f>Cohort_CF!X215*Mincers!M$59*(1+'Cost and Benefit Parameters'!$C$41)^X$5</f>
        <v>2517456.7006681142</v>
      </c>
      <c r="Y216" s="1">
        <f>Cohort_CF!Y215*Mincers!N$59*(1+'Cost and Benefit Parameters'!$C$41)^Y$5</f>
        <v>2597911.7477466105</v>
      </c>
      <c r="Z216" s="1">
        <f>Cohort_CF!Z215*Mincers!O$59*(1+'Cost and Benefit Parameters'!$C$41)^Z$5</f>
        <v>2679329.966081853</v>
      </c>
      <c r="AA216" s="1">
        <f>Cohort_CF!AA215*Mincers!P$59*(1+'Cost and Benefit Parameters'!$C$41)^AA$5</f>
        <v>2761642.3382565659</v>
      </c>
      <c r="AB216" s="1">
        <f>Cohort_CF!AB215*Mincers!Q$59*(1+'Cost and Benefit Parameters'!$C$41)^AB$5</f>
        <v>2844776.0717880302</v>
      </c>
      <c r="AC216" s="1">
        <f>Cohort_CF!AC215*Mincers!R$59*(1+'Cost and Benefit Parameters'!$C$41)^AC$5</f>
        <v>2928654.6604685872</v>
      </c>
      <c r="AD216" s="1">
        <f>Cohort_CF!AD215*Mincers!S$59*(1+'Cost and Benefit Parameters'!$C$41)^AD$5</f>
        <v>3013197.9588745027</v>
      </c>
      <c r="AE216" s="1">
        <f>Cohort_CF!AE215*Mincers!T$59*(1+'Cost and Benefit Parameters'!$C$41)^AE$5</f>
        <v>3098322.2701676851</v>
      </c>
      <c r="AF216" s="1">
        <f>Cohort_CF!AF215*Mincers!U$59*(1+'Cost and Benefit Parameters'!$C$41)^AF$5</f>
        <v>3183940.4472613172</v>
      </c>
      <c r="AG216" s="1">
        <f>Cohort_CF!AG215*Mincers!V$59*(1+'Cost and Benefit Parameters'!$C$41)^AG$5</f>
        <v>3269962.0073660654</v>
      </c>
      <c r="AH216" s="1">
        <f>Cohort_CF!AH215*Mincers!W$59*(1+'Cost and Benefit Parameters'!$C$41)^AH$5</f>
        <v>3356293.2598767411</v>
      </c>
      <c r="AI216" s="1">
        <f>Cohort_CF!AI215*Mincers!X$59*(1+'Cost and Benefit Parameters'!$C$41)^AI$5</f>
        <v>3442837.4475016794</v>
      </c>
      <c r="AJ216" s="1">
        <f>Cohort_CF!AJ215*Mincers!Y$59*(1+'Cost and Benefit Parameters'!$C$41)^AJ$5</f>
        <v>3529494.9004776892</v>
      </c>
      <c r="AK216" s="1">
        <f>Cohort_CF!AK215*Mincers!Z$59*(1+'Cost and Benefit Parameters'!$C$41)^AK$5</f>
        <v>3616163.2036541812</v>
      </c>
      <c r="AL216" s="1">
        <f>Cohort_CF!AL215*Mincers!AA$59*(1+'Cost and Benefit Parameters'!$C$41)^AL$5</f>
        <v>3702737.3761691297</v>
      </c>
      <c r="AM216" s="1">
        <f>Cohort_CF!AM215*Mincers!AB$59*(1+'Cost and Benefit Parameters'!$C$41)^AM$5</f>
        <v>3789110.0633792295</v>
      </c>
      <c r="AN216" s="1">
        <f>Cohort_CF!AN215*Mincers!AC$59*(1+'Cost and Benefit Parameters'!$C$41)^AN$5</f>
        <v>3875171.7406463032</v>
      </c>
      <c r="AO216" s="1">
        <f>Cohort_CF!AO215*Mincers!AD$59*(1+'Cost and Benefit Parameters'!$C$41)^AO$5</f>
        <v>3960810.9285215731</v>
      </c>
      <c r="AP216" s="1">
        <f>Cohort_CF!AP215*Mincers!AE$59*(1+'Cost and Benefit Parameters'!$C$41)^AP$5</f>
        <v>4045914.4188106838</v>
      </c>
      <c r="AQ216" s="1">
        <f>Cohort_CF!AQ215*Mincers!AF$59*(1+'Cost and Benefit Parameters'!$C$41)^AQ$5</f>
        <v>4130367.5109437774</v>
      </c>
      <c r="AR216" s="1">
        <f>Cohort_CF!AR215*Mincers!AG$59*(1+'Cost and Benefit Parameters'!$C$41)^AR$5</f>
        <v>4214054.2580188494</v>
      </c>
      <c r="AS216" s="1">
        <f>Cohort_CF!AS215*Mincers!AH$59*(1+'Cost and Benefit Parameters'!$C$41)^AS$5</f>
        <v>4296857.7218311885</v>
      </c>
      <c r="AT216" s="1">
        <f>Cohort_CF!AT215*Mincers!AI$59*(1+'Cost and Benefit Parameters'!$C$41)^AT$5</f>
        <v>4378660.2361496612</v>
      </c>
      <c r="AU216" s="1">
        <f>Cohort_CF!AU215*Mincers!AJ$59*(1+'Cost and Benefit Parameters'!$C$41)^AU$5</f>
        <v>4459343.6774499081</v>
      </c>
      <c r="AV216" s="1">
        <f>Cohort_CF!AV215*Mincers!AK$59*(1+'Cost and Benefit Parameters'!$C$41)^AV$5</f>
        <v>4538789.7422675211</v>
      </c>
      <c r="AW216" s="1">
        <f>Cohort_CF!AW215*Mincers!AL$59*(1+'Cost and Benefit Parameters'!$C$41)^AW$5</f>
        <v>4616880.2302899342</v>
      </c>
      <c r="AX216" s="1">
        <f>Cohort_CF!AX215*Mincers!AM$59*(1+'Cost and Benefit Parameters'!$C$41)^AX$5</f>
        <v>4693497.3322647437</v>
      </c>
      <c r="AY216" s="1">
        <f>Cohort_CF!AY215*Mincers!AN$59*(1+'Cost and Benefit Parameters'!$C$41)^AY$5</f>
        <v>4768523.9217654923</v>
      </c>
      <c r="AZ216" s="1">
        <f>Cohort_CF!AZ215*Mincers!AO$59*(1+'Cost and Benefit Parameters'!$C$41)^AZ$5</f>
        <v>4841843.849822294</v>
      </c>
      <c r="BA216" s="1">
        <f>Cohort_CF!BA215*Mincers!AP$59*(1+'Cost and Benefit Parameters'!$C$41)^BA$5</f>
        <v>4913342.2413964588</v>
      </c>
      <c r="BB216" s="1" t="str">
        <f>IF(AX193="","",'Cost and Benefit Parameters'!$L$32)</f>
        <v/>
      </c>
      <c r="BC216" s="1" t="str">
        <f>IF(AY193="","",'Cost and Benefit Parameters'!$L$32)</f>
        <v/>
      </c>
      <c r="BD216" s="1" t="str">
        <f>IF(AZ193="","",'Cost and Benefit Parameters'!$L$32)</f>
        <v/>
      </c>
      <c r="BE216" s="1" t="str">
        <f>IF(BA193="","",'Cost and Benefit Parameters'!$L$32)</f>
        <v/>
      </c>
      <c r="BF216" s="1" t="str">
        <f>IF(BB193="","",'Cost and Benefit Parameters'!$L$32)</f>
        <v/>
      </c>
      <c r="BG216" s="1" t="str">
        <f>IF(BC193="","",'Cost and Benefit Parameters'!$L$32)</f>
        <v/>
      </c>
      <c r="BH216" s="1" t="str">
        <f>IF(BD193="","",'Cost and Benefit Parameters'!$L$32)</f>
        <v/>
      </c>
      <c r="BI216" s="1" t="str">
        <f>IF(BE193="","",'Cost and Benefit Parameters'!$L$32)</f>
        <v/>
      </c>
      <c r="BJ216" s="1" t="str">
        <f>IF(BF193="","",'Cost and Benefit Parameters'!$L$32)</f>
        <v/>
      </c>
      <c r="BK216" s="1" t="str">
        <f>IF(BG193="","",'Cost and Benefit Parameters'!$L$32)</f>
        <v/>
      </c>
      <c r="BL216" s="1" t="str">
        <f>IF(BH193="","",'Cost and Benefit Parameters'!$L$32)</f>
        <v/>
      </c>
      <c r="BM216" s="1" t="str">
        <f>IF(BI193="","",'Cost and Benefit Parameters'!$L$32)</f>
        <v/>
      </c>
      <c r="BN216" s="1" t="str">
        <f>IF(BJ193="","",'Cost and Benefit Parameters'!$L$32)</f>
        <v/>
      </c>
      <c r="BO216" s="1" t="str">
        <f>IF(BK193="","",'Cost and Benefit Parameters'!$L$32)</f>
        <v/>
      </c>
      <c r="BP216" s="1" t="str">
        <f>IF(BL193="","",'Cost and Benefit Parameters'!$L$32)</f>
        <v/>
      </c>
      <c r="BQ216" s="1" t="str">
        <f>IF(BM193="","",'Cost and Benefit Parameters'!$L$32)</f>
        <v/>
      </c>
      <c r="BR216" s="1" t="str">
        <f>IF(BN193="","",'Cost and Benefit Parameters'!$L$32)</f>
        <v/>
      </c>
      <c r="BS216" s="1" t="str">
        <f>IF(BO193="","",'Cost and Benefit Parameters'!$L$32)</f>
        <v/>
      </c>
    </row>
    <row r="217" spans="1:72" x14ac:dyDescent="0.55000000000000004">
      <c r="A217" s="642"/>
      <c r="B217" t="s">
        <v>469</v>
      </c>
      <c r="M217" s="1" t="str">
        <f>IF(I194="","",'Cost and Benefit Parameters'!$L$32)</f>
        <v/>
      </c>
      <c r="N217" s="1" t="str">
        <f>IF(J194="","",'Cost and Benefit Parameters'!$L$32)</f>
        <v/>
      </c>
      <c r="O217" s="1">
        <f>Cohort_CF!O216*Mincers!C$59*(1+'Cost and Benefit Parameters'!$C$41)^O$5</f>
        <v>1816151.9070755593</v>
      </c>
      <c r="P217" s="1">
        <f>Cohort_CF!P216*Mincers!D$59*(1+'Cost and Benefit Parameters'!$C$41)^P$5</f>
        <v>1886604.642851545</v>
      </c>
      <c r="Q217" s="1">
        <f>Cohort_CF!Q216*Mincers!E$59*(1+'Cost and Benefit Parameters'!$C$41)^Q$5</f>
        <v>1958614.8817537776</v>
      </c>
      <c r="R217" s="1">
        <f>Cohort_CF!R216*Mincers!F$59*(1+'Cost and Benefit Parameters'!$C$41)^R$5</f>
        <v>2032154.0374524388</v>
      </c>
      <c r="S217" s="1">
        <f>Cohort_CF!S216*Mincers!G$59*(1+'Cost and Benefit Parameters'!$C$41)^S$5</f>
        <v>2120082.7796314126</v>
      </c>
      <c r="T217" s="1">
        <f>Cohort_CF!T216*Mincers!H$59*(1+'Cost and Benefit Parameters'!$C$41)^T$5</f>
        <v>2195728.6208416931</v>
      </c>
      <c r="U217" s="1">
        <f>Cohort_CF!U216*Mincers!I$59*(1+'Cost and Benefit Parameters'!$C$41)^U$5</f>
        <v>2272709.5167303062</v>
      </c>
      <c r="V217" s="1">
        <f>Cohort_CF!V216*Mincers!J$59*(1+'Cost and Benefit Parameters'!$C$41)^V$5</f>
        <v>2350978.3052701866</v>
      </c>
      <c r="W217" s="1">
        <f>Cohort_CF!W216*Mincers!K$59*(1+'Cost and Benefit Parameters'!$C$41)^W$5</f>
        <v>2430483.8284312659</v>
      </c>
      <c r="X217" s="1">
        <f>Cohort_CF!X216*Mincers!L$59*(1+'Cost and Benefit Parameters'!$C$41)^X$5</f>
        <v>2511170.9194168537</v>
      </c>
      <c r="Y217" s="1">
        <f>Cohort_CF!Y216*Mincers!M$59*(1+'Cost and Benefit Parameters'!$C$41)^Y$5</f>
        <v>2592980.4016881576</v>
      </c>
      <c r="Z217" s="1">
        <f>Cohort_CF!Z216*Mincers!N$59*(1+'Cost and Benefit Parameters'!$C$41)^Z$5</f>
        <v>2675849.1001790087</v>
      </c>
      <c r="AA217" s="1">
        <f>Cohort_CF!AA216*Mincers!O$59*(1+'Cost and Benefit Parameters'!$C$41)^AA$5</f>
        <v>2759709.865064308</v>
      </c>
      <c r="AB217" s="1">
        <f>Cohort_CF!AB216*Mincers!P$59*(1+'Cost and Benefit Parameters'!$C$41)^AB$5</f>
        <v>2844491.6084042634</v>
      </c>
      <c r="AC217" s="1">
        <f>Cohort_CF!AC216*Mincers!Q$59*(1+'Cost and Benefit Parameters'!$C$41)^AC$5</f>
        <v>2930119.3539416716</v>
      </c>
      <c r="AD217" s="1">
        <f>Cohort_CF!AD216*Mincers!R$59*(1+'Cost and Benefit Parameters'!$C$41)^AD$5</f>
        <v>3016514.3002826446</v>
      </c>
      <c r="AE217" s="1">
        <f>Cohort_CF!AE216*Mincers!S$59*(1+'Cost and Benefit Parameters'!$C$41)^AE$5</f>
        <v>3103593.8976407377</v>
      </c>
      <c r="AF217" s="1">
        <f>Cohort_CF!AF216*Mincers!T$59*(1+'Cost and Benefit Parameters'!$C$41)^AF$5</f>
        <v>3191271.938272716</v>
      </c>
      <c r="AG217" s="1">
        <f>Cohort_CF!AG216*Mincers!U$59*(1+'Cost and Benefit Parameters'!$C$41)^AG$5</f>
        <v>3279458.660679156</v>
      </c>
      <c r="AH217" s="1">
        <f>Cohort_CF!AH216*Mincers!V$59*(1+'Cost and Benefit Parameters'!$C$41)^AH$5</f>
        <v>3368060.8675870472</v>
      </c>
      <c r="AI217" s="1">
        <f>Cohort_CF!AI216*Mincers!W$59*(1+'Cost and Benefit Parameters'!$C$41)^AI$5</f>
        <v>3456982.0576730431</v>
      </c>
      <c r="AJ217" s="1">
        <f>Cohort_CF!AJ216*Mincers!X$59*(1+'Cost and Benefit Parameters'!$C$41)^AJ$5</f>
        <v>3546122.5709267296</v>
      </c>
      <c r="AK217" s="1">
        <f>Cohort_CF!AK216*Mincers!Y$59*(1+'Cost and Benefit Parameters'!$C$41)^AK$5</f>
        <v>3635379.7474920205</v>
      </c>
      <c r="AL217" s="1">
        <f>Cohort_CF!AL216*Mincers!Z$59*(1+'Cost and Benefit Parameters'!$C$41)^AL$5</f>
        <v>3724648.099763806</v>
      </c>
      <c r="AM217" s="1">
        <f>Cohort_CF!AM216*Mincers!AA$59*(1+'Cost and Benefit Parameters'!$C$41)^AM$5</f>
        <v>3813819.4974542041</v>
      </c>
      <c r="AN217" s="1">
        <f>Cohort_CF!AN216*Mincers!AB$59*(1+'Cost and Benefit Parameters'!$C$41)^AN$5</f>
        <v>3902783.3652806059</v>
      </c>
      <c r="AO217" s="1">
        <f>Cohort_CF!AO216*Mincers!AC$59*(1+'Cost and Benefit Parameters'!$C$41)^AO$5</f>
        <v>3991426.8928656932</v>
      </c>
      <c r="AP217" s="1">
        <f>Cohort_CF!AP216*Mincers!AD$59*(1+'Cost and Benefit Parameters'!$C$41)^AP$5</f>
        <v>4079635.2563772202</v>
      </c>
      <c r="AQ217" s="1">
        <f>Cohort_CF!AQ216*Mincers!AE$59*(1+'Cost and Benefit Parameters'!$C$41)^AQ$5</f>
        <v>4167291.8513750038</v>
      </c>
      <c r="AR217" s="1">
        <f>Cohort_CF!AR216*Mincers!AF$59*(1+'Cost and Benefit Parameters'!$C$41)^AR$5</f>
        <v>4254278.5362720909</v>
      </c>
      <c r="AS217" s="1">
        <f>Cohort_CF!AS216*Mincers!AG$59*(1+'Cost and Benefit Parameters'!$C$41)^AS$5</f>
        <v>4340475.885759416</v>
      </c>
      <c r="AT217" s="1">
        <f>Cohort_CF!AT216*Mincers!AH$59*(1+'Cost and Benefit Parameters'!$C$41)^AT$5</f>
        <v>4425763.4534861231</v>
      </c>
      <c r="AU217" s="1">
        <f>Cohort_CF!AU216*Mincers!AI$59*(1+'Cost and Benefit Parameters'!$C$41)^AU$5</f>
        <v>4510020.0432341518</v>
      </c>
      <c r="AV217" s="1">
        <f>Cohort_CF!AV216*Mincers!AJ$59*(1+'Cost and Benefit Parameters'!$C$41)^AV$5</f>
        <v>4593123.9877734063</v>
      </c>
      <c r="AW217" s="1">
        <f>Cohort_CF!AW216*Mincers!AK$59*(1+'Cost and Benefit Parameters'!$C$41)^AW$5</f>
        <v>4674953.4345355462</v>
      </c>
      <c r="AX217" s="1">
        <f>Cohort_CF!AX216*Mincers!AL$59*(1+'Cost and Benefit Parameters'!$C$41)^AX$5</f>
        <v>4755386.6371986317</v>
      </c>
      <c r="AY217" s="1">
        <f>Cohort_CF!AY216*Mincers!AM$59*(1+'Cost and Benefit Parameters'!$C$41)^AY$5</f>
        <v>4834302.2522326857</v>
      </c>
      <c r="AZ217" s="1">
        <f>Cohort_CF!AZ216*Mincers!AN$59*(1+'Cost and Benefit Parameters'!$C$41)^AZ$5</f>
        <v>4911579.6394184567</v>
      </c>
      <c r="BA217" s="1">
        <f>Cohort_CF!BA216*Mincers!AO$59*(1+'Cost and Benefit Parameters'!$C$41)^BA$5</f>
        <v>4987099.1653169636</v>
      </c>
      <c r="BB217" s="1">
        <f>Cohort_CF!BB216*Mincers!AP$59*(1+'Cost and Benefit Parameters'!$C$41)^BB$5</f>
        <v>5060742.5086383522</v>
      </c>
      <c r="BC217" s="1" t="str">
        <f>IF(AY194="","",'Cost and Benefit Parameters'!$L$32)</f>
        <v/>
      </c>
      <c r="BD217" s="1" t="str">
        <f>IF(AZ194="","",'Cost and Benefit Parameters'!$L$32)</f>
        <v/>
      </c>
      <c r="BE217" s="1" t="str">
        <f>IF(BA194="","",'Cost and Benefit Parameters'!$L$32)</f>
        <v/>
      </c>
      <c r="BF217" s="1" t="str">
        <f>IF(BB194="","",'Cost and Benefit Parameters'!$L$32)</f>
        <v/>
      </c>
      <c r="BG217" s="1" t="str">
        <f>IF(BC194="","",'Cost and Benefit Parameters'!$L$32)</f>
        <v/>
      </c>
      <c r="BH217" s="1" t="str">
        <f>IF(BD194="","",'Cost and Benefit Parameters'!$L$32)</f>
        <v/>
      </c>
      <c r="BI217" s="1" t="str">
        <f>IF(BE194="","",'Cost and Benefit Parameters'!$L$32)</f>
        <v/>
      </c>
      <c r="BJ217" s="1" t="str">
        <f>IF(BF194="","",'Cost and Benefit Parameters'!$L$32)</f>
        <v/>
      </c>
      <c r="BK217" s="1" t="str">
        <f>IF(BG194="","",'Cost and Benefit Parameters'!$L$32)</f>
        <v/>
      </c>
      <c r="BL217" s="1" t="str">
        <f>IF(BH194="","",'Cost and Benefit Parameters'!$L$32)</f>
        <v/>
      </c>
      <c r="BM217" s="1" t="str">
        <f>IF(BI194="","",'Cost and Benefit Parameters'!$L$32)</f>
        <v/>
      </c>
      <c r="BN217" s="1" t="str">
        <f>IF(BJ194="","",'Cost and Benefit Parameters'!$L$32)</f>
        <v/>
      </c>
      <c r="BO217" s="1" t="str">
        <f>IF(BK194="","",'Cost and Benefit Parameters'!$L$32)</f>
        <v/>
      </c>
      <c r="BP217" s="1" t="str">
        <f>IF(BL194="","",'Cost and Benefit Parameters'!$L$32)</f>
        <v/>
      </c>
      <c r="BQ217" s="1" t="str">
        <f>IF(BM194="","",'Cost and Benefit Parameters'!$L$32)</f>
        <v/>
      </c>
      <c r="BR217" s="1" t="str">
        <f>IF(BN194="","",'Cost and Benefit Parameters'!$L$32)</f>
        <v/>
      </c>
      <c r="BS217" s="1" t="str">
        <f>IF(BO194="","",'Cost and Benefit Parameters'!$L$32)</f>
        <v/>
      </c>
    </row>
    <row r="218" spans="1:72" x14ac:dyDescent="0.55000000000000004">
      <c r="A218" s="642"/>
      <c r="B218" t="s">
        <v>470</v>
      </c>
      <c r="M218" s="1" t="str">
        <f>IF(I195="","",'Cost and Benefit Parameters'!$L$32)</f>
        <v/>
      </c>
      <c r="N218" s="1" t="str">
        <f>IF(J195="","",'Cost and Benefit Parameters'!$L$32)</f>
        <v/>
      </c>
      <c r="O218" s="1" t="str">
        <f>IF(K195="","",'Cost and Benefit Parameters'!$L$32)</f>
        <v/>
      </c>
      <c r="P218" s="1">
        <f>Cohort_CF!P217*Mincers!C$59*(1+'Cost and Benefit Parameters'!$C$41)^P$5</f>
        <v>1870636.4642878261</v>
      </c>
      <c r="Q218" s="1">
        <f>Cohort_CF!Q217*Mincers!D$59*(1+'Cost and Benefit Parameters'!$C$41)^Q$5</f>
        <v>1943202.7821370915</v>
      </c>
      <c r="R218" s="1">
        <f>Cohort_CF!R217*Mincers!E$59*(1+'Cost and Benefit Parameters'!$C$41)^R$5</f>
        <v>2017373.3282063906</v>
      </c>
      <c r="S218" s="1">
        <f>Cohort_CF!S217*Mincers!F$59*(1+'Cost and Benefit Parameters'!$C$41)^S$5</f>
        <v>2093118.6585760119</v>
      </c>
      <c r="T218" s="1">
        <f>Cohort_CF!T217*Mincers!G$59*(1+'Cost and Benefit Parameters'!$C$41)^T$5</f>
        <v>2183685.2630203553</v>
      </c>
      <c r="U218" s="1">
        <f>Cohort_CF!U217*Mincers!H$59*(1+'Cost and Benefit Parameters'!$C$41)^U$5</f>
        <v>2261600.479466944</v>
      </c>
      <c r="V218" s="1">
        <f>Cohort_CF!V217*Mincers!I$59*(1+'Cost and Benefit Parameters'!$C$41)^V$5</f>
        <v>2340890.8022322152</v>
      </c>
      <c r="W218" s="1">
        <f>Cohort_CF!W217*Mincers!J$59*(1+'Cost and Benefit Parameters'!$C$41)^W$5</f>
        <v>2421507.6544282921</v>
      </c>
      <c r="X218" s="1">
        <f>Cohort_CF!X217*Mincers!K$59*(1+'Cost and Benefit Parameters'!$C$41)^X$5</f>
        <v>2503398.3432842041</v>
      </c>
      <c r="Y218" s="1">
        <f>Cohort_CF!Y217*Mincers!L$59*(1+'Cost and Benefit Parameters'!$C$41)^Y$5</f>
        <v>2586506.0469993595</v>
      </c>
      <c r="Z218" s="1">
        <f>Cohort_CF!Z217*Mincers!M$59*(1+'Cost and Benefit Parameters'!$C$41)^Z$5</f>
        <v>2670769.8137388024</v>
      </c>
      <c r="AA218" s="1">
        <f>Cohort_CF!AA217*Mincers!N$59*(1+'Cost and Benefit Parameters'!$C$41)^AA$5</f>
        <v>2756124.5731843789</v>
      </c>
      <c r="AB218" s="1">
        <f>Cohort_CF!AB217*Mincers!O$59*(1+'Cost and Benefit Parameters'!$C$41)^AB$5</f>
        <v>2842501.1610162375</v>
      </c>
      <c r="AC218" s="1">
        <f>Cohort_CF!AC217*Mincers!P$59*(1+'Cost and Benefit Parameters'!$C$41)^AC$5</f>
        <v>2929826.3566563912</v>
      </c>
      <c r="AD218" s="1">
        <f>Cohort_CF!AD217*Mincers!Q$59*(1+'Cost and Benefit Parameters'!$C$41)^AD$5</f>
        <v>3018022.9345599213</v>
      </c>
      <c r="AE218" s="1">
        <f>Cohort_CF!AE217*Mincers!R$59*(1+'Cost and Benefit Parameters'!$C$41)^AE$5</f>
        <v>3107009.7292911238</v>
      </c>
      <c r="AF218" s="1">
        <f>Cohort_CF!AF217*Mincers!S$59*(1+'Cost and Benefit Parameters'!$C$41)^AF$5</f>
        <v>3196701.7145699603</v>
      </c>
      <c r="AG218" s="1">
        <f>Cohort_CF!AG217*Mincers!T$59*(1+'Cost and Benefit Parameters'!$C$41)^AG$5</f>
        <v>3287010.0964208972</v>
      </c>
      <c r="AH218" s="1">
        <f>Cohort_CF!AH217*Mincers!U$59*(1+'Cost and Benefit Parameters'!$C$41)^AH$5</f>
        <v>3377842.4204995306</v>
      </c>
      <c r="AI218" s="1">
        <f>Cohort_CF!AI217*Mincers!V$59*(1+'Cost and Benefit Parameters'!$C$41)^AI$5</f>
        <v>3469102.6936146584</v>
      </c>
      <c r="AJ218" s="1">
        <f>Cohort_CF!AJ217*Mincers!W$59*(1+'Cost and Benefit Parameters'!$C$41)^AJ$5</f>
        <v>3560691.5194032346</v>
      </c>
      <c r="AK218" s="1">
        <f>Cohort_CF!AK217*Mincers!X$59*(1+'Cost and Benefit Parameters'!$C$41)^AK$5</f>
        <v>3652506.2480545323</v>
      </c>
      <c r="AL218" s="1">
        <f>Cohort_CF!AL217*Mincers!Y$59*(1+'Cost and Benefit Parameters'!$C$41)^AL$5</f>
        <v>3744441.1399167804</v>
      </c>
      <c r="AM218" s="1">
        <f>Cohort_CF!AM217*Mincers!Z$59*(1+'Cost and Benefit Parameters'!$C$41)^AM$5</f>
        <v>3836387.5427567204</v>
      </c>
      <c r="AN218" s="1">
        <f>Cohort_CF!AN217*Mincers!AA$59*(1+'Cost and Benefit Parameters'!$C$41)^AN$5</f>
        <v>3928234.0823778296</v>
      </c>
      <c r="AO218" s="1">
        <f>Cohort_CF!AO217*Mincers!AB$59*(1+'Cost and Benefit Parameters'!$C$41)^AO$5</f>
        <v>4019866.8662390248</v>
      </c>
      <c r="AP218" s="1">
        <f>Cohort_CF!AP217*Mincers!AC$59*(1+'Cost and Benefit Parameters'!$C$41)^AP$5</f>
        <v>4111169.6996516637</v>
      </c>
      <c r="AQ218" s="1">
        <f>Cohort_CF!AQ217*Mincers!AD$59*(1+'Cost and Benefit Parameters'!$C$41)^AQ$5</f>
        <v>4202024.3140685363</v>
      </c>
      <c r="AR218" s="1">
        <f>Cohort_CF!AR217*Mincers!AE$59*(1+'Cost and Benefit Parameters'!$C$41)^AR$5</f>
        <v>4292310.6069162535</v>
      </c>
      <c r="AS218" s="1">
        <f>Cohort_CF!AS217*Mincers!AF$59*(1+'Cost and Benefit Parameters'!$C$41)^AS$5</f>
        <v>4381906.8923602542</v>
      </c>
      <c r="AT218" s="1">
        <f>Cohort_CF!AT217*Mincers!AG$59*(1+'Cost and Benefit Parameters'!$C$41)^AT$5</f>
        <v>4470690.1623321977</v>
      </c>
      <c r="AU218" s="1">
        <f>Cohort_CF!AU217*Mincers!AH$59*(1+'Cost and Benefit Parameters'!$C$41)^AU$5</f>
        <v>4558536.3570907079</v>
      </c>
      <c r="AV218" s="1">
        <f>Cohort_CF!AV217*Mincers!AI$59*(1+'Cost and Benefit Parameters'!$C$41)^AV$5</f>
        <v>4645320.6445311764</v>
      </c>
      <c r="AW218" s="1">
        <f>Cohort_CF!AW217*Mincers!AJ$59*(1+'Cost and Benefit Parameters'!$C$41)^AW$5</f>
        <v>4730917.7074066075</v>
      </c>
      <c r="AX218" s="1">
        <f>Cohort_CF!AX217*Mincers!AK$59*(1+'Cost and Benefit Parameters'!$C$41)^AX$5</f>
        <v>4815202.0375716127</v>
      </c>
      <c r="AY218" s="1">
        <f>Cohort_CF!AY217*Mincers!AL$59*(1+'Cost and Benefit Parameters'!$C$41)^AY$5</f>
        <v>4898048.236314591</v>
      </c>
      <c r="AZ218" s="1">
        <f>Cohort_CF!AZ217*Mincers!AM$59*(1+'Cost and Benefit Parameters'!$C$41)^AZ$5</f>
        <v>4979331.3197996663</v>
      </c>
      <c r="BA218" s="1">
        <f>Cohort_CF!BA217*Mincers!AN$59*(1+'Cost and Benefit Parameters'!$C$41)^BA$5</f>
        <v>5058927.0286010113</v>
      </c>
      <c r="BB218" s="1">
        <f>Cohort_CF!BB217*Mincers!AO$59*(1+'Cost and Benefit Parameters'!$C$41)^BB$5</f>
        <v>5136712.1402764712</v>
      </c>
      <c r="BC218" s="1">
        <f>Cohort_CF!BC217*Mincers!AP$59*(1+'Cost and Benefit Parameters'!$C$41)^BC$5</f>
        <v>5212564.7838975023</v>
      </c>
      <c r="BD218" s="1" t="str">
        <f>IF(AZ195="","",'Cost and Benefit Parameters'!$L$32)</f>
        <v/>
      </c>
      <c r="BE218" s="1" t="str">
        <f>IF(BA195="","",'Cost and Benefit Parameters'!$L$32)</f>
        <v/>
      </c>
      <c r="BF218" s="1" t="str">
        <f>IF(BB195="","",'Cost and Benefit Parameters'!$L$32)</f>
        <v/>
      </c>
      <c r="BG218" s="1" t="str">
        <f>IF(BC195="","",'Cost and Benefit Parameters'!$L$32)</f>
        <v/>
      </c>
      <c r="BH218" s="1" t="str">
        <f>IF(BD195="","",'Cost and Benefit Parameters'!$L$32)</f>
        <v/>
      </c>
      <c r="BI218" s="1" t="str">
        <f>IF(BE195="","",'Cost and Benefit Parameters'!$L$32)</f>
        <v/>
      </c>
      <c r="BJ218" s="1" t="str">
        <f>IF(BF195="","",'Cost and Benefit Parameters'!$L$32)</f>
        <v/>
      </c>
      <c r="BK218" s="1" t="str">
        <f>IF(BG195="","",'Cost and Benefit Parameters'!$L$32)</f>
        <v/>
      </c>
      <c r="BL218" s="1" t="str">
        <f>IF(BH195="","",'Cost and Benefit Parameters'!$L$32)</f>
        <v/>
      </c>
      <c r="BM218" s="1" t="str">
        <f>IF(BI195="","",'Cost and Benefit Parameters'!$L$32)</f>
        <v/>
      </c>
      <c r="BN218" s="1" t="str">
        <f>IF(BJ195="","",'Cost and Benefit Parameters'!$L$32)</f>
        <v/>
      </c>
      <c r="BO218" s="1" t="str">
        <f>IF(BK195="","",'Cost and Benefit Parameters'!$L$32)</f>
        <v/>
      </c>
      <c r="BP218" s="1" t="str">
        <f>IF(BL195="","",'Cost and Benefit Parameters'!$L$32)</f>
        <v/>
      </c>
      <c r="BQ218" s="1" t="str">
        <f>IF(BM195="","",'Cost and Benefit Parameters'!$L$32)</f>
        <v/>
      </c>
      <c r="BR218" s="1" t="str">
        <f>IF(BN195="","",'Cost and Benefit Parameters'!$L$32)</f>
        <v/>
      </c>
      <c r="BS218" s="1" t="str">
        <f>IF(BO195="","",'Cost and Benefit Parameters'!$L$32)</f>
        <v/>
      </c>
    </row>
    <row r="219" spans="1:72" x14ac:dyDescent="0.55000000000000004">
      <c r="A219" s="642"/>
      <c r="B219" t="s">
        <v>471</v>
      </c>
      <c r="M219" s="1" t="str">
        <f>IF(I196="","",'Cost and Benefit Parameters'!$L$32)</f>
        <v/>
      </c>
      <c r="N219" s="1" t="str">
        <f>IF(J196="","",'Cost and Benefit Parameters'!$L$32)</f>
        <v/>
      </c>
      <c r="O219" s="1" t="str">
        <f>IF(K196="","",'Cost and Benefit Parameters'!$L$32)</f>
        <v/>
      </c>
      <c r="P219" s="1" t="str">
        <f>IF(L196="","",'Cost and Benefit Parameters'!$L$32)</f>
        <v/>
      </c>
      <c r="Q219" s="1">
        <f>Cohort_CF!Q218*Mincers!C$59*(1+'Cost and Benefit Parameters'!$C$41)^Q$5</f>
        <v>1926755.558216461</v>
      </c>
      <c r="R219" s="1">
        <f>Cohort_CF!R218*Mincers!D$59*(1+'Cost and Benefit Parameters'!$C$41)^R$5</f>
        <v>2001498.8656012039</v>
      </c>
      <c r="S219" s="1">
        <f>Cohort_CF!S218*Mincers!E$59*(1+'Cost and Benefit Parameters'!$C$41)^S$5</f>
        <v>2077894.5280525822</v>
      </c>
      <c r="T219" s="1">
        <f>Cohort_CF!T218*Mincers!F$59*(1+'Cost and Benefit Parameters'!$C$41)^T$5</f>
        <v>2155912.2183332928</v>
      </c>
      <c r="U219" s="1">
        <f>Cohort_CF!U218*Mincers!G$59*(1+'Cost and Benefit Parameters'!$C$41)^U$5</f>
        <v>2249195.820910966</v>
      </c>
      <c r="V219" s="1">
        <f>Cohort_CF!V218*Mincers!H$59*(1+'Cost and Benefit Parameters'!$C$41)^V$5</f>
        <v>2329448.493850952</v>
      </c>
      <c r="W219" s="1">
        <f>Cohort_CF!W218*Mincers!I$59*(1+'Cost and Benefit Parameters'!$C$41)^W$5</f>
        <v>2411117.5262991814</v>
      </c>
      <c r="X219" s="1">
        <f>Cohort_CF!X218*Mincers!J$59*(1+'Cost and Benefit Parameters'!$C$41)^X$5</f>
        <v>2494152.8840611409</v>
      </c>
      <c r="Y219" s="1">
        <f>Cohort_CF!Y218*Mincers!K$59*(1+'Cost and Benefit Parameters'!$C$41)^Y$5</f>
        <v>2578500.29358273</v>
      </c>
      <c r="Z219" s="1">
        <f>Cohort_CF!Z218*Mincers!L$59*(1+'Cost and Benefit Parameters'!$C$41)^Z$5</f>
        <v>2664101.2284093401</v>
      </c>
      <c r="AA219" s="1">
        <f>Cohort_CF!AA218*Mincers!M$59*(1+'Cost and Benefit Parameters'!$C$41)^AA$5</f>
        <v>2750892.9081509658</v>
      </c>
      <c r="AB219" s="1">
        <f>Cohort_CF!AB218*Mincers!N$59*(1+'Cost and Benefit Parameters'!$C$41)^AB$5</f>
        <v>2838808.3103799103</v>
      </c>
      <c r="AC219" s="1">
        <f>Cohort_CF!AC218*Mincers!O$59*(1+'Cost and Benefit Parameters'!$C$41)^AC$5</f>
        <v>2927776.1958467248</v>
      </c>
      <c r="AD219" s="1">
        <f>Cohort_CF!AD218*Mincers!P$59*(1+'Cost and Benefit Parameters'!$C$41)^AD$5</f>
        <v>3017721.1473560827</v>
      </c>
      <c r="AE219" s="1">
        <f>Cohort_CF!AE218*Mincers!Q$59*(1+'Cost and Benefit Parameters'!$C$41)^AE$5</f>
        <v>3108563.6225967188</v>
      </c>
      <c r="AF219" s="1">
        <f>Cohort_CF!AF218*Mincers!R$59*(1+'Cost and Benefit Parameters'!$C$41)^AF$5</f>
        <v>3200220.0211698581</v>
      </c>
      <c r="AG219" s="1">
        <f>Cohort_CF!AG218*Mincers!S$59*(1+'Cost and Benefit Parameters'!$C$41)^AG$5</f>
        <v>3292602.7660070583</v>
      </c>
      <c r="AH219" s="1">
        <f>Cohort_CF!AH218*Mincers!T$59*(1+'Cost and Benefit Parameters'!$C$41)^AH$5</f>
        <v>3385620.3993135239</v>
      </c>
      <c r="AI219" s="1">
        <f>Cohort_CF!AI218*Mincers!U$59*(1+'Cost and Benefit Parameters'!$C$41)^AI$5</f>
        <v>3479177.6931145163</v>
      </c>
      <c r="AJ219" s="1">
        <f>Cohort_CF!AJ218*Mincers!V$59*(1+'Cost and Benefit Parameters'!$C$41)^AJ$5</f>
        <v>3573175.7744230982</v>
      </c>
      <c r="AK219" s="1">
        <f>Cohort_CF!AK218*Mincers!W$59*(1+'Cost and Benefit Parameters'!$C$41)^AK$5</f>
        <v>3667512.2649853323</v>
      </c>
      <c r="AL219" s="1">
        <f>Cohort_CF!AL218*Mincers!X$59*(1+'Cost and Benefit Parameters'!$C$41)^AL$5</f>
        <v>3762081.4354961673</v>
      </c>
      <c r="AM219" s="1">
        <f>Cohort_CF!AM218*Mincers!Y$59*(1+'Cost and Benefit Parameters'!$C$41)^AM$5</f>
        <v>3856774.3741142843</v>
      </c>
      <c r="AN219" s="1">
        <f>Cohort_CF!AN218*Mincers!Z$59*(1+'Cost and Benefit Parameters'!$C$41)^AN$5</f>
        <v>3951479.1690394212</v>
      </c>
      <c r="AO219" s="1">
        <f>Cohort_CF!AO218*Mincers!AA$59*(1+'Cost and Benefit Parameters'!$C$41)^AO$5</f>
        <v>4046081.1048491648</v>
      </c>
      <c r="AP219" s="1">
        <f>Cohort_CF!AP218*Mincers!AB$59*(1+'Cost and Benefit Parameters'!$C$41)^AP$5</f>
        <v>4140462.8722261954</v>
      </c>
      <c r="AQ219" s="1">
        <f>Cohort_CF!AQ218*Mincers!AC$59*(1+'Cost and Benefit Parameters'!$C$41)^AQ$5</f>
        <v>4234504.7906412128</v>
      </c>
      <c r="AR219" s="1">
        <f>Cohort_CF!AR218*Mincers!AD$59*(1+'Cost and Benefit Parameters'!$C$41)^AR$5</f>
        <v>4328085.0434905924</v>
      </c>
      <c r="AS219" s="1">
        <f>Cohort_CF!AS218*Mincers!AE$59*(1+'Cost and Benefit Parameters'!$C$41)^AS$5</f>
        <v>4421079.9251237419</v>
      </c>
      <c r="AT219" s="1">
        <f>Cohort_CF!AT218*Mincers!AF$59*(1+'Cost and Benefit Parameters'!$C$41)^AT$5</f>
        <v>4513364.0991310608</v>
      </c>
      <c r="AU219" s="1">
        <f>Cohort_CF!AU218*Mincers!AG$59*(1+'Cost and Benefit Parameters'!$C$41)^AU$5</f>
        <v>4604810.8672021637</v>
      </c>
      <c r="AV219" s="1">
        <f>Cohort_CF!AV218*Mincers!AH$59*(1+'Cost and Benefit Parameters'!$C$41)^AV$5</f>
        <v>4695292.4478034293</v>
      </c>
      <c r="AW219" s="1">
        <f>Cohort_CF!AW218*Mincers!AI$59*(1+'Cost and Benefit Parameters'!$C$41)^AW$5</f>
        <v>4784680.2638671119</v>
      </c>
      <c r="AX219" s="1">
        <f>Cohort_CF!AX218*Mincers!AJ$59*(1+'Cost and Benefit Parameters'!$C$41)^AX$5</f>
        <v>4872845.2386288056</v>
      </c>
      <c r="AY219" s="1">
        <f>Cohort_CF!AY218*Mincers!AK$59*(1+'Cost and Benefit Parameters'!$C$41)^AY$5</f>
        <v>4959658.0986987604</v>
      </c>
      <c r="AZ219" s="1">
        <f>Cohort_CF!AZ218*Mincers!AL$59*(1+'Cost and Benefit Parameters'!$C$41)^AZ$5</f>
        <v>5044989.6834040284</v>
      </c>
      <c r="BA219" s="1">
        <f>Cohort_CF!BA218*Mincers!AM$59*(1+'Cost and Benefit Parameters'!$C$41)^BA$5</f>
        <v>5128711.2593936576</v>
      </c>
      <c r="BB219" s="1">
        <f>Cohort_CF!BB218*Mincers!AN$59*(1+'Cost and Benefit Parameters'!$C$41)^BB$5</f>
        <v>5210694.8394590411</v>
      </c>
      <c r="BC219" s="1">
        <f>Cohort_CF!BC218*Mincers!AO$59*(1+'Cost and Benefit Parameters'!$C$41)^BC$5</f>
        <v>5290813.5044847652</v>
      </c>
      <c r="BD219" s="1">
        <f>Cohort_CF!BD218*Mincers!AP$59*(1+'Cost and Benefit Parameters'!$C$41)^BD$5</f>
        <v>5368941.7274144273</v>
      </c>
      <c r="BE219" s="1" t="str">
        <f>IF(BA196="","",'Cost and Benefit Parameters'!$L$32)</f>
        <v/>
      </c>
      <c r="BF219" s="1" t="str">
        <f>IF(BB196="","",'Cost and Benefit Parameters'!$L$32)</f>
        <v/>
      </c>
      <c r="BG219" s="1" t="str">
        <f>IF(BC196="","",'Cost and Benefit Parameters'!$L$32)</f>
        <v/>
      </c>
      <c r="BH219" s="1" t="str">
        <f>IF(BD196="","",'Cost and Benefit Parameters'!$L$32)</f>
        <v/>
      </c>
      <c r="BI219" s="1" t="str">
        <f>IF(BE196="","",'Cost and Benefit Parameters'!$L$32)</f>
        <v/>
      </c>
      <c r="BJ219" s="1" t="str">
        <f>IF(BF196="","",'Cost and Benefit Parameters'!$L$32)</f>
        <v/>
      </c>
      <c r="BK219" s="1" t="str">
        <f>IF(BG196="","",'Cost and Benefit Parameters'!$L$32)</f>
        <v/>
      </c>
      <c r="BL219" s="1" t="str">
        <f>IF(BH196="","",'Cost and Benefit Parameters'!$L$32)</f>
        <v/>
      </c>
      <c r="BM219" s="1" t="str">
        <f>IF(BI196="","",'Cost and Benefit Parameters'!$L$32)</f>
        <v/>
      </c>
      <c r="BN219" s="1" t="str">
        <f>IF(BJ196="","",'Cost and Benefit Parameters'!$L$32)</f>
        <v/>
      </c>
      <c r="BO219" s="1" t="str">
        <f>IF(BK196="","",'Cost and Benefit Parameters'!$L$32)</f>
        <v/>
      </c>
      <c r="BP219" s="1" t="str">
        <f>IF(BL196="","",'Cost and Benefit Parameters'!$L$32)</f>
        <v/>
      </c>
      <c r="BQ219" s="1" t="str">
        <f>IF(BM196="","",'Cost and Benefit Parameters'!$L$32)</f>
        <v/>
      </c>
      <c r="BR219" s="1" t="str">
        <f>IF(BN196="","",'Cost and Benefit Parameters'!$L$32)</f>
        <v/>
      </c>
      <c r="BS219" s="1" t="str">
        <f>IF(BO196="","",'Cost and Benefit Parameters'!$L$32)</f>
        <v/>
      </c>
    </row>
    <row r="220" spans="1:72" x14ac:dyDescent="0.55000000000000004">
      <c r="A220" s="642"/>
      <c r="B220" t="s">
        <v>472</v>
      </c>
      <c r="M220" s="1" t="str">
        <f>IF(I197="","",'Cost and Benefit Parameters'!$L$32)</f>
        <v/>
      </c>
      <c r="N220" s="1" t="str">
        <f>IF(J197="","",'Cost and Benefit Parameters'!$L$32)</f>
        <v/>
      </c>
      <c r="O220" s="1" t="str">
        <f>IF(K197="","",'Cost and Benefit Parameters'!$L$32)</f>
        <v/>
      </c>
      <c r="P220" s="1" t="str">
        <f>IF(L197="","",'Cost and Benefit Parameters'!$L$32)</f>
        <v/>
      </c>
      <c r="Q220" s="1" t="str">
        <f>IF(M197="","",'Cost and Benefit Parameters'!$L$32)</f>
        <v/>
      </c>
      <c r="R220" s="1">
        <f>Cohort_CF!R219*Mincers!C$59*(1+'Cost and Benefit Parameters'!$C$41)^R$5</f>
        <v>1984558.2249629544</v>
      </c>
      <c r="S220" s="1">
        <f>Cohort_CF!S219*Mincers!D$59*(1+'Cost and Benefit Parameters'!$C$41)^S$5</f>
        <v>2061543.83156924</v>
      </c>
      <c r="T220" s="1">
        <f>Cohort_CF!T219*Mincers!E$59*(1+'Cost and Benefit Parameters'!$C$41)^T$5</f>
        <v>2140231.3638941599</v>
      </c>
      <c r="U220" s="1">
        <f>Cohort_CF!U219*Mincers!F$59*(1+'Cost and Benefit Parameters'!$C$41)^U$5</f>
        <v>2220589.5848832917</v>
      </c>
      <c r="V220" s="1">
        <f>Cohort_CF!V219*Mincers!G$59*(1+'Cost and Benefit Parameters'!$C$41)^V$5</f>
        <v>2316671.695538295</v>
      </c>
      <c r="W220" s="1">
        <f>Cohort_CF!W219*Mincers!H$59*(1+'Cost and Benefit Parameters'!$C$41)^W$5</f>
        <v>2399331.9486664804</v>
      </c>
      <c r="X220" s="1">
        <f>Cohort_CF!X219*Mincers!I$59*(1+'Cost and Benefit Parameters'!$C$41)^X$5</f>
        <v>2483451.0520881568</v>
      </c>
      <c r="Y220" s="1">
        <f>Cohort_CF!Y219*Mincers!J$59*(1+'Cost and Benefit Parameters'!$C$41)^Y$5</f>
        <v>2568977.4705829751</v>
      </c>
      <c r="Z220" s="1">
        <f>Cohort_CF!Z219*Mincers!K$59*(1+'Cost and Benefit Parameters'!$C$41)^Z$5</f>
        <v>2655855.3023902117</v>
      </c>
      <c r="AA220" s="1">
        <f>Cohort_CF!AA219*Mincers!L$59*(1+'Cost and Benefit Parameters'!$C$41)^AA$5</f>
        <v>2744024.2652616198</v>
      </c>
      <c r="AB220" s="1">
        <f>Cohort_CF!AB219*Mincers!M$59*(1+'Cost and Benefit Parameters'!$C$41)^AB$5</f>
        <v>2833419.6953954953</v>
      </c>
      <c r="AC220" s="1">
        <f>Cohort_CF!AC219*Mincers!N$59*(1+'Cost and Benefit Parameters'!$C$41)^AC$5</f>
        <v>2923972.5596913076</v>
      </c>
      <c r="AD220" s="1">
        <f>Cohort_CF!AD219*Mincers!O$59*(1+'Cost and Benefit Parameters'!$C$41)^AD$5</f>
        <v>3015609.4817221262</v>
      </c>
      <c r="AE220" s="1">
        <f>Cohort_CF!AE219*Mincers!P$59*(1+'Cost and Benefit Parameters'!$C$41)^AE$5</f>
        <v>3108252.7817767649</v>
      </c>
      <c r="AF220" s="1">
        <f>Cohort_CF!AF219*Mincers!Q$59*(1+'Cost and Benefit Parameters'!$C$41)^AF$5</f>
        <v>3201820.5312746204</v>
      </c>
      <c r="AG220" s="1">
        <f>Cohort_CF!AG219*Mincers!R$59*(1+'Cost and Benefit Parameters'!$C$41)^AG$5</f>
        <v>3296226.6218049531</v>
      </c>
      <c r="AH220" s="1">
        <f>Cohort_CF!AH219*Mincers!S$59*(1+'Cost and Benefit Parameters'!$C$41)^AH$5</f>
        <v>3391380.8489872701</v>
      </c>
      <c r="AI220" s="1">
        <f>Cohort_CF!AI219*Mincers!T$59*(1+'Cost and Benefit Parameters'!$C$41)^AI$5</f>
        <v>3487189.0112929293</v>
      </c>
      <c r="AJ220" s="1">
        <f>Cohort_CF!AJ219*Mincers!U$59*(1+'Cost and Benefit Parameters'!$C$41)^AJ$5</f>
        <v>3583553.023907952</v>
      </c>
      <c r="AK220" s="1">
        <f>Cohort_CF!AK219*Mincers!V$59*(1+'Cost and Benefit Parameters'!$C$41)^AK$5</f>
        <v>3680371.0476557915</v>
      </c>
      <c r="AL220" s="1">
        <f>Cohort_CF!AL219*Mincers!W$59*(1+'Cost and Benefit Parameters'!$C$41)^AL$5</f>
        <v>3777537.6329348912</v>
      </c>
      <c r="AM220" s="1">
        <f>Cohort_CF!AM219*Mincers!X$59*(1+'Cost and Benefit Parameters'!$C$41)^AM$5</f>
        <v>3874943.8785610525</v>
      </c>
      <c r="AN220" s="1">
        <f>Cohort_CF!AN219*Mincers!Y$59*(1+'Cost and Benefit Parameters'!$C$41)^AN$5</f>
        <v>3972477.605337712</v>
      </c>
      <c r="AO220" s="1">
        <f>Cohort_CF!AO219*Mincers!Z$59*(1+'Cost and Benefit Parameters'!$C$41)^AO$5</f>
        <v>4070023.5441106046</v>
      </c>
      <c r="AP220" s="1">
        <f>Cohort_CF!AP219*Mincers!AA$59*(1+'Cost and Benefit Parameters'!$C$41)^AP$5</f>
        <v>4167463.5379946399</v>
      </c>
      <c r="AQ220" s="1">
        <f>Cohort_CF!AQ219*Mincers!AB$59*(1+'Cost and Benefit Parameters'!$C$41)^AQ$5</f>
        <v>4264676.7583929803</v>
      </c>
      <c r="AR220" s="1">
        <f>Cohort_CF!AR219*Mincers!AC$59*(1+'Cost and Benefit Parameters'!$C$41)^AR$5</f>
        <v>4361539.9343604492</v>
      </c>
      <c r="AS220" s="1">
        <f>Cohort_CF!AS219*Mincers!AD$59*(1+'Cost and Benefit Parameters'!$C$41)^AS$5</f>
        <v>4457927.5947953109</v>
      </c>
      <c r="AT220" s="1">
        <f>Cohort_CF!AT219*Mincers!AE$59*(1+'Cost and Benefit Parameters'!$C$41)^AT$5</f>
        <v>4553712.3228774536</v>
      </c>
      <c r="AU220" s="1">
        <f>Cohort_CF!AU219*Mincers!AF$59*(1+'Cost and Benefit Parameters'!$C$41)^AU$5</f>
        <v>4648765.0221049935</v>
      </c>
      <c r="AV220" s="1">
        <f>Cohort_CF!AV219*Mincers!AG$59*(1+'Cost and Benefit Parameters'!$C$41)^AV$5</f>
        <v>4742955.1932182284</v>
      </c>
      <c r="AW220" s="1">
        <f>Cohort_CF!AW219*Mincers!AH$59*(1+'Cost and Benefit Parameters'!$C$41)^AW$5</f>
        <v>4836151.2212375319</v>
      </c>
      <c r="AX220" s="1">
        <f>Cohort_CF!AX219*Mincers!AI$59*(1+'Cost and Benefit Parameters'!$C$41)^AX$5</f>
        <v>4928220.671783125</v>
      </c>
      <c r="AY220" s="1">
        <f>Cohort_CF!AY219*Mincers!AJ$59*(1+'Cost and Benefit Parameters'!$C$41)^AY$5</f>
        <v>5019030.5957876695</v>
      </c>
      <c r="AZ220" s="1">
        <f>Cohort_CF!AZ219*Mincers!AK$59*(1+'Cost and Benefit Parameters'!$C$41)^AZ$5</f>
        <v>5108447.8416597238</v>
      </c>
      <c r="BA220" s="1">
        <f>Cohort_CF!BA219*Mincers!AL$59*(1+'Cost and Benefit Parameters'!$C$41)^BA$5</f>
        <v>5196339.3739061505</v>
      </c>
      <c r="BB220" s="1">
        <f>Cohort_CF!BB219*Mincers!AM$59*(1+'Cost and Benefit Parameters'!$C$41)^BB$5</f>
        <v>5282572.5971754668</v>
      </c>
      <c r="BC220" s="1">
        <f>Cohort_CF!BC219*Mincers!AN$59*(1+'Cost and Benefit Parameters'!$C$41)^BC$5</f>
        <v>5367015.6846428113</v>
      </c>
      <c r="BD220" s="1">
        <f>Cohort_CF!BD219*Mincers!AO$59*(1+'Cost and Benefit Parameters'!$C$41)^BD$5</f>
        <v>5449537.9096193081</v>
      </c>
      <c r="BE220" s="1">
        <f>Cohort_CF!BE219*Mincers!AP$59*(1+'Cost and Benefit Parameters'!$C$41)^BE$5</f>
        <v>5530009.9792368608</v>
      </c>
      <c r="BF220" s="1" t="str">
        <f>IF(BB197="","",'Cost and Benefit Parameters'!$L$32)</f>
        <v/>
      </c>
      <c r="BG220" s="1" t="str">
        <f>IF(BC197="","",'Cost and Benefit Parameters'!$L$32)</f>
        <v/>
      </c>
      <c r="BH220" s="1" t="str">
        <f>IF(BD197="","",'Cost and Benefit Parameters'!$L$32)</f>
        <v/>
      </c>
      <c r="BI220" s="1" t="str">
        <f>IF(BE197="","",'Cost and Benefit Parameters'!$L$32)</f>
        <v/>
      </c>
      <c r="BJ220" s="1" t="str">
        <f>IF(BF197="","",'Cost and Benefit Parameters'!$L$32)</f>
        <v/>
      </c>
      <c r="BK220" s="1" t="str">
        <f>IF(BG197="","",'Cost and Benefit Parameters'!$L$32)</f>
        <v/>
      </c>
      <c r="BL220" s="1" t="str">
        <f>IF(BH197="","",'Cost and Benefit Parameters'!$L$32)</f>
        <v/>
      </c>
      <c r="BM220" s="1" t="str">
        <f>IF(BI197="","",'Cost and Benefit Parameters'!$L$32)</f>
        <v/>
      </c>
      <c r="BN220" s="1" t="str">
        <f>IF(BJ197="","",'Cost and Benefit Parameters'!$L$32)</f>
        <v/>
      </c>
      <c r="BO220" s="1" t="str">
        <f>IF(BK197="","",'Cost and Benefit Parameters'!$L$32)</f>
        <v/>
      </c>
      <c r="BP220" s="1" t="str">
        <f>IF(BL197="","",'Cost and Benefit Parameters'!$L$32)</f>
        <v/>
      </c>
      <c r="BQ220" s="1" t="str">
        <f>IF(BM197="","",'Cost and Benefit Parameters'!$L$32)</f>
        <v/>
      </c>
      <c r="BR220" s="1" t="str">
        <f>IF(BN197="","",'Cost and Benefit Parameters'!$L$32)</f>
        <v/>
      </c>
      <c r="BS220" s="1" t="str">
        <f>IF(BO197="","",'Cost and Benefit Parameters'!$L$32)</f>
        <v/>
      </c>
    </row>
    <row r="221" spans="1:72" x14ac:dyDescent="0.55000000000000004">
      <c r="A221" s="642"/>
      <c r="B221" t="s">
        <v>473</v>
      </c>
      <c r="M221" s="1" t="str">
        <f>IF(I198="","",'Cost and Benefit Parameters'!$L$32)</f>
        <v/>
      </c>
      <c r="N221" s="1" t="str">
        <f>IF(J198="","",'Cost and Benefit Parameters'!$L$32)</f>
        <v/>
      </c>
      <c r="O221" s="1" t="str">
        <f>IF(K198="","",'Cost and Benefit Parameters'!$L$32)</f>
        <v/>
      </c>
      <c r="P221" s="1" t="str">
        <f>IF(L198="","",'Cost and Benefit Parameters'!$L$32)</f>
        <v/>
      </c>
      <c r="Q221" s="1" t="str">
        <f>IF(M198="","",'Cost and Benefit Parameters'!$L$32)</f>
        <v/>
      </c>
      <c r="R221" s="1" t="str">
        <f>IF(N198="","",'Cost and Benefit Parameters'!$L$32)</f>
        <v/>
      </c>
      <c r="S221" s="1">
        <f>Cohort_CF!S220*Mincers!C$59*(1+'Cost and Benefit Parameters'!$C$41)^S$5</f>
        <v>2044094.971711843</v>
      </c>
      <c r="T221" s="1">
        <f>Cohort_CF!T220*Mincers!D$59*(1+'Cost and Benefit Parameters'!$C$41)^T$5</f>
        <v>2123390.1465163175</v>
      </c>
      <c r="U221" s="1">
        <f>Cohort_CF!U220*Mincers!E$59*(1+'Cost and Benefit Parameters'!$C$41)^U$5</f>
        <v>2204438.304810985</v>
      </c>
      <c r="V221" s="1">
        <f>Cohort_CF!V220*Mincers!F$59*(1+'Cost and Benefit Parameters'!$C$41)^V$5</f>
        <v>2287207.2724297899</v>
      </c>
      <c r="W221" s="1">
        <f>Cohort_CF!W220*Mincers!G$59*(1+'Cost and Benefit Parameters'!$C$41)^W$5</f>
        <v>2386171.8464044435</v>
      </c>
      <c r="X221" s="1">
        <f>Cohort_CF!X220*Mincers!H$59*(1+'Cost and Benefit Parameters'!$C$41)^X$5</f>
        <v>2471311.9071264747</v>
      </c>
      <c r="Y221" s="1">
        <f>Cohort_CF!Y220*Mincers!I$59*(1+'Cost and Benefit Parameters'!$C$41)^Y$5</f>
        <v>2557954.5836508013</v>
      </c>
      <c r="Z221" s="1">
        <f>Cohort_CF!Z220*Mincers!J$59*(1+'Cost and Benefit Parameters'!$C$41)^Z$5</f>
        <v>2646046.7947004642</v>
      </c>
      <c r="AA221" s="1">
        <f>Cohort_CF!AA220*Mincers!K$59*(1+'Cost and Benefit Parameters'!$C$41)^AA$5</f>
        <v>2735530.961461918</v>
      </c>
      <c r="AB221" s="1">
        <f>Cohort_CF!AB220*Mincers!L$59*(1+'Cost and Benefit Parameters'!$C$41)^AB$5</f>
        <v>2826344.9932194687</v>
      </c>
      <c r="AC221" s="1">
        <f>Cohort_CF!AC220*Mincers!M$59*(1+'Cost and Benefit Parameters'!$C$41)^AC$5</f>
        <v>2918422.2862573601</v>
      </c>
      <c r="AD221" s="1">
        <f>Cohort_CF!AD220*Mincers!N$59*(1+'Cost and Benefit Parameters'!$C$41)^AD$5</f>
        <v>3011691.7364820465</v>
      </c>
      <c r="AE221" s="1">
        <f>Cohort_CF!AE220*Mincers!O$59*(1+'Cost and Benefit Parameters'!$C$41)^AE$5</f>
        <v>3106077.7661737902</v>
      </c>
      <c r="AF221" s="1">
        <f>Cohort_CF!AF220*Mincers!P$59*(1+'Cost and Benefit Parameters'!$C$41)^AF$5</f>
        <v>3201500.3652300686</v>
      </c>
      <c r="AG221" s="1">
        <f>Cohort_CF!AG220*Mincers!Q$59*(1+'Cost and Benefit Parameters'!$C$41)^AG$5</f>
        <v>3297875.1472128588</v>
      </c>
      <c r="AH221" s="1">
        <f>Cohort_CF!AH220*Mincers!R$59*(1+'Cost and Benefit Parameters'!$C$41)^AH$5</f>
        <v>3395113.4204591019</v>
      </c>
      <c r="AI221" s="1">
        <f>Cohort_CF!AI220*Mincers!S$59*(1+'Cost and Benefit Parameters'!$C$41)^AI$5</f>
        <v>3493122.274456888</v>
      </c>
      <c r="AJ221" s="1">
        <f>Cohort_CF!AJ220*Mincers!T$59*(1+'Cost and Benefit Parameters'!$C$41)^AJ$5</f>
        <v>3591804.6816317174</v>
      </c>
      <c r="AK221" s="1">
        <f>Cohort_CF!AK220*Mincers!U$59*(1+'Cost and Benefit Parameters'!$C$41)^AK$5</f>
        <v>3691059.6146251909</v>
      </c>
      <c r="AL221" s="1">
        <f>Cohort_CF!AL220*Mincers!V$59*(1+'Cost and Benefit Parameters'!$C$41)^AL$5</f>
        <v>3790782.1790854647</v>
      </c>
      <c r="AM221" s="1">
        <f>Cohort_CF!AM220*Mincers!W$59*(1+'Cost and Benefit Parameters'!$C$41)^AM$5</f>
        <v>3890863.7619229383</v>
      </c>
      <c r="AN221" s="1">
        <f>Cohort_CF!AN220*Mincers!X$59*(1+'Cost and Benefit Parameters'!$C$41)^AN$5</f>
        <v>3991192.1949178837</v>
      </c>
      <c r="AO221" s="1">
        <f>Cohort_CF!AO220*Mincers!Y$59*(1+'Cost and Benefit Parameters'!$C$41)^AO$5</f>
        <v>4091651.9334978438</v>
      </c>
      <c r="AP221" s="1">
        <f>Cohort_CF!AP220*Mincers!Z$59*(1+'Cost and Benefit Parameters'!$C$41)^AP$5</f>
        <v>4192124.2504339227</v>
      </c>
      <c r="AQ221" s="1">
        <f>Cohort_CF!AQ220*Mincers!AA$59*(1+'Cost and Benefit Parameters'!$C$41)^AQ$5</f>
        <v>4292487.4441344785</v>
      </c>
      <c r="AR221" s="1">
        <f>Cohort_CF!AR220*Mincers!AB$59*(1+'Cost and Benefit Parameters'!$C$41)^AR$5</f>
        <v>4392617.0611447701</v>
      </c>
      <c r="AS221" s="1">
        <f>Cohort_CF!AS220*Mincers!AC$59*(1+'Cost and Benefit Parameters'!$C$41)^AS$5</f>
        <v>4492386.1323912637</v>
      </c>
      <c r="AT221" s="1">
        <f>Cohort_CF!AT220*Mincers!AD$59*(1+'Cost and Benefit Parameters'!$C$41)^AT$5</f>
        <v>4591665.4226391688</v>
      </c>
      <c r="AU221" s="1">
        <f>Cohort_CF!AU220*Mincers!AE$59*(1+'Cost and Benefit Parameters'!$C$41)^AU$5</f>
        <v>4690323.6925637769</v>
      </c>
      <c r="AV221" s="1">
        <f>Cohort_CF!AV220*Mincers!AF$59*(1+'Cost and Benefit Parameters'!$C$41)^AV$5</f>
        <v>4788227.9727681428</v>
      </c>
      <c r="AW221" s="1">
        <f>Cohort_CF!AW220*Mincers!AG$59*(1+'Cost and Benefit Parameters'!$C$41)^AW$5</f>
        <v>4885243.8490147758</v>
      </c>
      <c r="AX221" s="1">
        <f>Cohort_CF!AX220*Mincers!AH$59*(1+'Cost and Benefit Parameters'!$C$41)^AX$5</f>
        <v>4981235.7578746574</v>
      </c>
      <c r="AY221" s="1">
        <f>Cohort_CF!AY220*Mincers!AI$59*(1+'Cost and Benefit Parameters'!$C$41)^AY$5</f>
        <v>5076067.2919366183</v>
      </c>
      <c r="AZ221" s="1">
        <f>Cohort_CF!AZ220*Mincers!AJ$59*(1+'Cost and Benefit Parameters'!$C$41)^AZ$5</f>
        <v>5169601.5136612998</v>
      </c>
      <c r="BA221" s="1">
        <f>Cohort_CF!BA220*Mincers!AK$59*(1+'Cost and Benefit Parameters'!$C$41)^BA$5</f>
        <v>5261701.2769095162</v>
      </c>
      <c r="BB221" s="1">
        <f>Cohort_CF!BB220*Mincers!AL$59*(1+'Cost and Benefit Parameters'!$C$41)^BB$5</f>
        <v>5352229.5551233338</v>
      </c>
      <c r="BC221" s="1">
        <f>Cohort_CF!BC220*Mincers!AM$59*(1+'Cost and Benefit Parameters'!$C$41)^BC$5</f>
        <v>5441049.7750907298</v>
      </c>
      <c r="BD221" s="1">
        <f>Cohort_CF!BD220*Mincers!AN$59*(1+'Cost and Benefit Parameters'!$C$41)^BD$5</f>
        <v>5528026.1551820962</v>
      </c>
      <c r="BE221" s="1">
        <f>Cohort_CF!BE220*Mincers!AO$59*(1+'Cost and Benefit Parameters'!$C$41)^BE$5</f>
        <v>5613024.0469078878</v>
      </c>
      <c r="BF221" s="1">
        <f>Cohort_CF!BF220*Mincers!AP$59*(1+'Cost and Benefit Parameters'!$C$41)^BF$5</f>
        <v>5695910.278613966</v>
      </c>
      <c r="BG221" s="1" t="str">
        <f>IF(BC198="","",'Cost and Benefit Parameters'!$L$32)</f>
        <v/>
      </c>
      <c r="BH221" s="1" t="str">
        <f>IF(BD198="","",'Cost and Benefit Parameters'!$L$32)</f>
        <v/>
      </c>
      <c r="BI221" s="1" t="str">
        <f>IF(BE198="","",'Cost and Benefit Parameters'!$L$32)</f>
        <v/>
      </c>
      <c r="BJ221" s="1" t="str">
        <f>IF(BF198="","",'Cost and Benefit Parameters'!$L$32)</f>
        <v/>
      </c>
      <c r="BK221" s="1" t="str">
        <f>IF(BG198="","",'Cost and Benefit Parameters'!$L$32)</f>
        <v/>
      </c>
      <c r="BL221" s="1" t="str">
        <f>IF(BH198="","",'Cost and Benefit Parameters'!$L$32)</f>
        <v/>
      </c>
      <c r="BM221" s="1" t="str">
        <f>IF(BI198="","",'Cost and Benefit Parameters'!$L$32)</f>
        <v/>
      </c>
      <c r="BN221" s="1" t="str">
        <f>IF(BJ198="","",'Cost and Benefit Parameters'!$L$32)</f>
        <v/>
      </c>
      <c r="BO221" s="1" t="str">
        <f>IF(BK198="","",'Cost and Benefit Parameters'!$L$32)</f>
        <v/>
      </c>
      <c r="BP221" s="1" t="str">
        <f>IF(BL198="","",'Cost and Benefit Parameters'!$L$32)</f>
        <v/>
      </c>
      <c r="BQ221" s="1" t="str">
        <f>IF(BM198="","",'Cost and Benefit Parameters'!$L$32)</f>
        <v/>
      </c>
      <c r="BR221" s="1" t="str">
        <f>IF(BN198="","",'Cost and Benefit Parameters'!$L$32)</f>
        <v/>
      </c>
      <c r="BS221" s="1" t="str">
        <f>IF(BO198="","",'Cost and Benefit Parameters'!$L$32)</f>
        <v/>
      </c>
    </row>
    <row r="222" spans="1:72" x14ac:dyDescent="0.55000000000000004">
      <c r="A222" s="642"/>
      <c r="B222" t="s">
        <v>474</v>
      </c>
      <c r="M222" s="1" t="str">
        <f>IF(I199="","",'Cost and Benefit Parameters'!$L$32)</f>
        <v/>
      </c>
      <c r="N222" s="1" t="str">
        <f>IF(J199="","",'Cost and Benefit Parameters'!$L$32)</f>
        <v/>
      </c>
      <c r="O222" s="1" t="str">
        <f>IF(K199="","",'Cost and Benefit Parameters'!$L$32)</f>
        <v/>
      </c>
      <c r="P222" s="1" t="str">
        <f>IF(L199="","",'Cost and Benefit Parameters'!$L$32)</f>
        <v/>
      </c>
      <c r="Q222" s="1" t="str">
        <f>IF(M199="","",'Cost and Benefit Parameters'!$L$32)</f>
        <v/>
      </c>
      <c r="R222" s="1" t="str">
        <f>IF(N199="","",'Cost and Benefit Parameters'!$L$32)</f>
        <v/>
      </c>
      <c r="S222" s="1" t="str">
        <f>IF(O199="","",'Cost and Benefit Parameters'!$L$32)</f>
        <v/>
      </c>
      <c r="T222" s="1">
        <f>Cohort_CF!T221*Mincers!C$59*(1+'Cost and Benefit Parameters'!$C$41)^T$5</f>
        <v>2105417.8208631985</v>
      </c>
      <c r="U222" s="1">
        <f>Cohort_CF!U221*Mincers!D$59*(1+'Cost and Benefit Parameters'!$C$41)^U$5</f>
        <v>2187091.8509118068</v>
      </c>
      <c r="V222" s="1">
        <f>Cohort_CF!V221*Mincers!E$59*(1+'Cost and Benefit Parameters'!$C$41)^V$5</f>
        <v>2270571.4539553141</v>
      </c>
      <c r="W222" s="1">
        <f>Cohort_CF!W221*Mincers!F$59*(1+'Cost and Benefit Parameters'!$C$41)^W$5</f>
        <v>2355823.4906026837</v>
      </c>
      <c r="X222" s="1">
        <f>Cohort_CF!X221*Mincers!G$59*(1+'Cost and Benefit Parameters'!$C$41)^X$5</f>
        <v>2457757.0017965771</v>
      </c>
      <c r="Y222" s="1">
        <f>Cohort_CF!Y221*Mincers!H$59*(1+'Cost and Benefit Parameters'!$C$41)^Y$5</f>
        <v>2545451.2643402689</v>
      </c>
      <c r="Z222" s="1">
        <f>Cohort_CF!Z221*Mincers!I$59*(1+'Cost and Benefit Parameters'!$C$41)^Z$5</f>
        <v>2634693.2211603257</v>
      </c>
      <c r="AA222" s="1">
        <f>Cohort_CF!AA221*Mincers!J$59*(1+'Cost and Benefit Parameters'!$C$41)^AA$5</f>
        <v>2725428.1985414778</v>
      </c>
      <c r="AB222" s="1">
        <f>Cohort_CF!AB221*Mincers!K$59*(1+'Cost and Benefit Parameters'!$C$41)^AB$5</f>
        <v>2817596.8903057757</v>
      </c>
      <c r="AC222" s="1">
        <f>Cohort_CF!AC221*Mincers!L$59*(1+'Cost and Benefit Parameters'!$C$41)^AC$5</f>
        <v>2911135.3430160531</v>
      </c>
      <c r="AD222" s="1">
        <f>Cohort_CF!AD221*Mincers!M$59*(1+'Cost and Benefit Parameters'!$C$41)^AD$5</f>
        <v>3005974.9548450806</v>
      </c>
      <c r="AE222" s="1">
        <f>Cohort_CF!AE221*Mincers!N$59*(1+'Cost and Benefit Parameters'!$C$41)^AE$5</f>
        <v>3102042.4885765081</v>
      </c>
      <c r="AF222" s="1">
        <f>Cohort_CF!AF221*Mincers!O$59*(1+'Cost and Benefit Parameters'!$C$41)^AF$5</f>
        <v>3199260.0991590042</v>
      </c>
      <c r="AG222" s="1">
        <f>Cohort_CF!AG221*Mincers!P$59*(1+'Cost and Benefit Parameters'!$C$41)^AG$5</f>
        <v>3297545.3761869702</v>
      </c>
      <c r="AH222" s="1">
        <f>Cohort_CF!AH221*Mincers!Q$59*(1+'Cost and Benefit Parameters'!$C$41)^AH$5</f>
        <v>3396811.4016292449</v>
      </c>
      <c r="AI222" s="1">
        <f>Cohort_CF!AI221*Mincers!R$59*(1+'Cost and Benefit Parameters'!$C$41)^AI$5</f>
        <v>3496966.8230728745</v>
      </c>
      <c r="AJ222" s="1">
        <f>Cohort_CF!AJ221*Mincers!S$59*(1+'Cost and Benefit Parameters'!$C$41)^AJ$5</f>
        <v>3597915.9426905946</v>
      </c>
      <c r="AK222" s="1">
        <f>Cohort_CF!AK221*Mincers!T$59*(1+'Cost and Benefit Parameters'!$C$41)^AK$5</f>
        <v>3699558.8220806695</v>
      </c>
      <c r="AL222" s="1">
        <f>Cohort_CF!AL221*Mincers!U$59*(1+'Cost and Benefit Parameters'!$C$41)^AL$5</f>
        <v>3801791.4030639459</v>
      </c>
      <c r="AM222" s="1">
        <f>Cohort_CF!AM221*Mincers!V$59*(1+'Cost and Benefit Parameters'!$C$41)^AM$5</f>
        <v>3904505.644458029</v>
      </c>
      <c r="AN222" s="1">
        <f>Cohort_CF!AN221*Mincers!W$59*(1+'Cost and Benefit Parameters'!$C$41)^AN$5</f>
        <v>4007589.6747806258</v>
      </c>
      <c r="AO222" s="1">
        <f>Cohort_CF!AO221*Mincers!X$59*(1+'Cost and Benefit Parameters'!$C$41)^AO$5</f>
        <v>4110927.9607654209</v>
      </c>
      <c r="AP222" s="1">
        <f>Cohort_CF!AP221*Mincers!Y$59*(1+'Cost and Benefit Parameters'!$C$41)^AP$5</f>
        <v>4214401.4915027795</v>
      </c>
      <c r="AQ222" s="1">
        <f>Cohort_CF!AQ221*Mincers!Z$59*(1+'Cost and Benefit Parameters'!$C$41)^AQ$5</f>
        <v>4317887.9779469399</v>
      </c>
      <c r="AR222" s="1">
        <f>Cohort_CF!AR221*Mincers!AA$59*(1+'Cost and Benefit Parameters'!$C$41)^AR$5</f>
        <v>4421262.0674585123</v>
      </c>
      <c r="AS222" s="1">
        <f>Cohort_CF!AS221*Mincers!AB$59*(1+'Cost and Benefit Parameters'!$C$41)^AS$5</f>
        <v>4524395.572979114</v>
      </c>
      <c r="AT222" s="1">
        <f>Cohort_CF!AT221*Mincers!AC$59*(1+'Cost and Benefit Parameters'!$C$41)^AT$5</f>
        <v>4627157.7163630007</v>
      </c>
      <c r="AU222" s="1">
        <f>Cohort_CF!AU221*Mincers!AD$59*(1+'Cost and Benefit Parameters'!$C$41)^AU$5</f>
        <v>4729415.3853183445</v>
      </c>
      <c r="AV222" s="1">
        <f>Cohort_CF!AV221*Mincers!AE$59*(1+'Cost and Benefit Parameters'!$C$41)^AV$5</f>
        <v>4831033.4033406908</v>
      </c>
      <c r="AW222" s="1">
        <f>Cohort_CF!AW221*Mincers!AF$59*(1+'Cost and Benefit Parameters'!$C$41)^AW$5</f>
        <v>4931874.8119511874</v>
      </c>
      <c r="AX222" s="1">
        <f>Cohort_CF!AX221*Mincers!AG$59*(1+'Cost and Benefit Parameters'!$C$41)^AX$5</f>
        <v>5031801.164485218</v>
      </c>
      <c r="AY222" s="1">
        <f>Cohort_CF!AY221*Mincers!AH$59*(1+'Cost and Benefit Parameters'!$C$41)^AY$5</f>
        <v>5130672.8306108965</v>
      </c>
      <c r="AZ222" s="1">
        <f>Cohort_CF!AZ221*Mincers!AI$59*(1+'Cost and Benefit Parameters'!$C$41)^AZ$5</f>
        <v>5228349.3106947169</v>
      </c>
      <c r="BA222" s="1">
        <f>Cohort_CF!BA221*Mincers!AJ$59*(1+'Cost and Benefit Parameters'!$C$41)^BA$5</f>
        <v>5324689.5590711394</v>
      </c>
      <c r="BB222" s="1">
        <f>Cohort_CF!BB221*Mincers!AK$59*(1+'Cost and Benefit Parameters'!$C$41)^BB$5</f>
        <v>5419552.3152168011</v>
      </c>
      <c r="BC222" s="1">
        <f>Cohort_CF!BC221*Mincers!AL$59*(1+'Cost and Benefit Parameters'!$C$41)^BC$5</f>
        <v>5512796.4417770337</v>
      </c>
      <c r="BD222" s="1">
        <f>Cohort_CF!BD221*Mincers!AM$59*(1+'Cost and Benefit Parameters'!$C$41)^BD$5</f>
        <v>5604281.2683434514</v>
      </c>
      <c r="BE222" s="1">
        <f>Cohort_CF!BE221*Mincers!AN$59*(1+'Cost and Benefit Parameters'!$C$41)^BE$5</f>
        <v>5693866.9398375591</v>
      </c>
      <c r="BF222" s="1">
        <f>Cohort_CF!BF221*Mincers!AO$59*(1+'Cost and Benefit Parameters'!$C$41)^BF$5</f>
        <v>5781414.7683151243</v>
      </c>
      <c r="BG222" s="1">
        <f>Cohort_CF!BG221*Mincers!AP$59*(1+'Cost and Benefit Parameters'!$C$41)^BG$5</f>
        <v>5866787.5869723838</v>
      </c>
      <c r="BH222" s="1" t="str">
        <f>IF(BD199="","",'Cost and Benefit Parameters'!$L$32)</f>
        <v/>
      </c>
      <c r="BI222" s="1" t="str">
        <f>IF(BE199="","",'Cost and Benefit Parameters'!$L$32)</f>
        <v/>
      </c>
      <c r="BJ222" s="1" t="str">
        <f>IF(BF199="","",'Cost and Benefit Parameters'!$L$32)</f>
        <v/>
      </c>
      <c r="BK222" s="1" t="str">
        <f>IF(BG199="","",'Cost and Benefit Parameters'!$L$32)</f>
        <v/>
      </c>
      <c r="BL222" s="1" t="str">
        <f>IF(BH199="","",'Cost and Benefit Parameters'!$L$32)</f>
        <v/>
      </c>
      <c r="BM222" s="1" t="str">
        <f>IF(BI199="","",'Cost and Benefit Parameters'!$L$32)</f>
        <v/>
      </c>
      <c r="BN222" s="1" t="str">
        <f>IF(BJ199="","",'Cost and Benefit Parameters'!$L$32)</f>
        <v/>
      </c>
      <c r="BO222" s="1" t="str">
        <f>IF(BK199="","",'Cost and Benefit Parameters'!$L$32)</f>
        <v/>
      </c>
      <c r="BP222" s="1" t="str">
        <f>IF(BL199="","",'Cost and Benefit Parameters'!$L$32)</f>
        <v/>
      </c>
      <c r="BQ222" s="1" t="str">
        <f>IF(BM199="","",'Cost and Benefit Parameters'!$L$32)</f>
        <v/>
      </c>
      <c r="BR222" s="1" t="str">
        <f>IF(BN199="","",'Cost and Benefit Parameters'!$L$32)</f>
        <v/>
      </c>
      <c r="BS222" s="1" t="str">
        <f>IF(BO199="","",'Cost and Benefit Parameters'!$L$32)</f>
        <v/>
      </c>
    </row>
    <row r="223" spans="1:72" x14ac:dyDescent="0.55000000000000004">
      <c r="A223" s="642"/>
      <c r="B223" t="s">
        <v>475</v>
      </c>
      <c r="M223" s="1" t="str">
        <f>IF(I200="","",'Cost and Benefit Parameters'!$L$32)</f>
        <v/>
      </c>
      <c r="N223" s="1" t="str">
        <f>IF(J200="","",'Cost and Benefit Parameters'!$L$32)</f>
        <v/>
      </c>
      <c r="O223" s="1" t="str">
        <f>IF(K200="","",'Cost and Benefit Parameters'!$L$32)</f>
        <v/>
      </c>
      <c r="P223" s="1" t="str">
        <f>IF(L200="","",'Cost and Benefit Parameters'!$L$32)</f>
        <v/>
      </c>
      <c r="Q223" s="1" t="str">
        <f>IF(M200="","",'Cost and Benefit Parameters'!$L$32)</f>
        <v/>
      </c>
      <c r="R223" s="1" t="str">
        <f>IF(N200="","",'Cost and Benefit Parameters'!$L$32)</f>
        <v/>
      </c>
      <c r="S223" s="1" t="str">
        <f>IF(O200="","",'Cost and Benefit Parameters'!$L$32)</f>
        <v/>
      </c>
      <c r="T223" s="1" t="str">
        <f>IF(P200="","",'Cost and Benefit Parameters'!$L$32)</f>
        <v/>
      </c>
      <c r="U223" s="1">
        <f>Cohort_CF!U222*Mincers!C$59*(1+'Cost and Benefit Parameters'!$C$41)^U$5</f>
        <v>2168580.3554890947</v>
      </c>
      <c r="V223" s="1">
        <f>Cohort_CF!V222*Mincers!D$59*(1+'Cost and Benefit Parameters'!$C$41)^V$5</f>
        <v>2252704.6064391606</v>
      </c>
      <c r="W223" s="1">
        <f>Cohort_CF!W222*Mincers!E$59*(1+'Cost and Benefit Parameters'!$C$41)^W$5</f>
        <v>2338688.5975739732</v>
      </c>
      <c r="X223" s="1">
        <f>Cohort_CF!X222*Mincers!F$59*(1+'Cost and Benefit Parameters'!$C$41)^X$5</f>
        <v>2426498.1953207641</v>
      </c>
      <c r="Y223" s="1">
        <f>Cohort_CF!Y222*Mincers!G$59*(1+'Cost and Benefit Parameters'!$C$41)^Y$5</f>
        <v>2531489.7118504741</v>
      </c>
      <c r="Z223" s="1">
        <f>Cohort_CF!Z222*Mincers!H$59*(1+'Cost and Benefit Parameters'!$C$41)^Z$5</f>
        <v>2621814.8022704772</v>
      </c>
      <c r="AA223" s="1">
        <f>Cohort_CF!AA222*Mincers!I$59*(1+'Cost and Benefit Parameters'!$C$41)^AA$5</f>
        <v>2713734.0177951348</v>
      </c>
      <c r="AB223" s="1">
        <f>Cohort_CF!AB222*Mincers!J$59*(1+'Cost and Benefit Parameters'!$C$41)^AB$5</f>
        <v>2807191.0444977223</v>
      </c>
      <c r="AC223" s="1">
        <f>Cohort_CF!AC222*Mincers!K$59*(1+'Cost and Benefit Parameters'!$C$41)^AC$5</f>
        <v>2902124.7970149494</v>
      </c>
      <c r="AD223" s="1">
        <f>Cohort_CF!AD222*Mincers!L$59*(1+'Cost and Benefit Parameters'!$C$41)^AD$5</f>
        <v>2998469.403306534</v>
      </c>
      <c r="AE223" s="1">
        <f>Cohort_CF!AE222*Mincers!M$59*(1+'Cost and Benefit Parameters'!$C$41)^AE$5</f>
        <v>3096154.2034904328</v>
      </c>
      <c r="AF223" s="1">
        <f>Cohort_CF!AF222*Mincers!N$59*(1+'Cost and Benefit Parameters'!$C$41)^AF$5</f>
        <v>3195103.7632338037</v>
      </c>
      <c r="AG223" s="1">
        <f>Cohort_CF!AG222*Mincers!O$59*(1+'Cost and Benefit Parameters'!$C$41)^AG$5</f>
        <v>3295237.902133774</v>
      </c>
      <c r="AH223" s="1">
        <f>Cohort_CF!AH222*Mincers!P$59*(1+'Cost and Benefit Parameters'!$C$41)^AH$5</f>
        <v>3396471.7374725793</v>
      </c>
      <c r="AI223" s="1">
        <f>Cohort_CF!AI222*Mincers!Q$59*(1+'Cost and Benefit Parameters'!$C$41)^AI$5</f>
        <v>3498715.7436781218</v>
      </c>
      <c r="AJ223" s="1">
        <f>Cohort_CF!AJ222*Mincers!R$59*(1+'Cost and Benefit Parameters'!$C$41)^AJ$5</f>
        <v>3601875.8277650611</v>
      </c>
      <c r="AK223" s="1">
        <f>Cohort_CF!AK222*Mincers!S$59*(1+'Cost and Benefit Parameters'!$C$41)^AK$5</f>
        <v>3705853.420971313</v>
      </c>
      <c r="AL223" s="1">
        <f>Cohort_CF!AL222*Mincers!T$59*(1+'Cost and Benefit Parameters'!$C$41)^AL$5</f>
        <v>3810545.5867430884</v>
      </c>
      <c r="AM223" s="1">
        <f>Cohort_CF!AM222*Mincers!U$59*(1+'Cost and Benefit Parameters'!$C$41)^AM$5</f>
        <v>3915845.1451558648</v>
      </c>
      <c r="AN223" s="1">
        <f>Cohort_CF!AN222*Mincers!V$59*(1+'Cost and Benefit Parameters'!$C$41)^AN$5</f>
        <v>4021640.8137917691</v>
      </c>
      <c r="AO223" s="1">
        <f>Cohort_CF!AO222*Mincers!W$59*(1+'Cost and Benefit Parameters'!$C$41)^AO$5</f>
        <v>4127817.3650240451</v>
      </c>
      <c r="AP223" s="1">
        <f>Cohort_CF!AP222*Mincers!X$59*(1+'Cost and Benefit Parameters'!$C$41)^AP$5</f>
        <v>4234255.7995883832</v>
      </c>
      <c r="AQ223" s="1">
        <f>Cohort_CF!AQ222*Mincers!Y$59*(1+'Cost and Benefit Parameters'!$C$41)^AQ$5</f>
        <v>4340833.5362478616</v>
      </c>
      <c r="AR223" s="1">
        <f>Cohort_CF!AR222*Mincers!Z$59*(1+'Cost and Benefit Parameters'!$C$41)^AR$5</f>
        <v>4447424.6172853475</v>
      </c>
      <c r="AS223" s="1">
        <f>Cohort_CF!AS222*Mincers!AA$59*(1+'Cost and Benefit Parameters'!$C$41)^AS$5</f>
        <v>4553899.9294822691</v>
      </c>
      <c r="AT223" s="1">
        <f>Cohort_CF!AT222*Mincers!AB$59*(1+'Cost and Benefit Parameters'!$C$41)^AT$5</f>
        <v>4660127.440168486</v>
      </c>
      <c r="AU223" s="1">
        <f>Cohort_CF!AU222*Mincers!AC$59*(1+'Cost and Benefit Parameters'!$C$41)^AU$5</f>
        <v>4765972.4478538912</v>
      </c>
      <c r="AV223" s="1">
        <f>Cohort_CF!AV222*Mincers!AD$59*(1+'Cost and Benefit Parameters'!$C$41)^AV$5</f>
        <v>4871297.8468778953</v>
      </c>
      <c r="AW223" s="1">
        <f>Cohort_CF!AW222*Mincers!AE$59*(1+'Cost and Benefit Parameters'!$C$41)^AW$5</f>
        <v>4975964.4054409117</v>
      </c>
      <c r="AX223" s="1">
        <f>Cohort_CF!AX222*Mincers!AF$59*(1+'Cost and Benefit Parameters'!$C$41)^AX$5</f>
        <v>5079831.0563097224</v>
      </c>
      <c r="AY223" s="1">
        <f>Cohort_CF!AY222*Mincers!AG$59*(1+'Cost and Benefit Parameters'!$C$41)^AY$5</f>
        <v>5182755.199419775</v>
      </c>
      <c r="AZ223" s="1">
        <f>Cohort_CF!AZ222*Mincers!AH$59*(1+'Cost and Benefit Parameters'!$C$41)^AZ$5</f>
        <v>5284593.0155292237</v>
      </c>
      <c r="BA223" s="1">
        <f>Cohort_CF!BA222*Mincers!AI$59*(1+'Cost and Benefit Parameters'!$C$41)^BA$5</f>
        <v>5385199.7900155587</v>
      </c>
      <c r="BB223" s="1">
        <f>Cohort_CF!BB222*Mincers!AJ$59*(1+'Cost and Benefit Parameters'!$C$41)^BB$5</f>
        <v>5484430.2458432727</v>
      </c>
      <c r="BC223" s="1">
        <f>Cohort_CF!BC222*Mincers!AK$59*(1+'Cost and Benefit Parameters'!$C$41)^BC$5</f>
        <v>5582138.8846733039</v>
      </c>
      <c r="BD223" s="1">
        <f>Cohort_CF!BD222*Mincers!AL$59*(1+'Cost and Benefit Parameters'!$C$41)^BD$5</f>
        <v>5678180.3350303443</v>
      </c>
      <c r="BE223" s="1">
        <f>Cohort_CF!BE222*Mincers!AM$59*(1+'Cost and Benefit Parameters'!$C$41)^BE$5</f>
        <v>5772409.706393755</v>
      </c>
      <c r="BF223" s="1">
        <f>Cohort_CF!BF222*Mincers!AN$59*(1+'Cost and Benefit Parameters'!$C$41)^BF$5</f>
        <v>5864682.9480326865</v>
      </c>
      <c r="BG223" s="1">
        <f>Cohort_CF!BG222*Mincers!AO$59*(1+'Cost and Benefit Parameters'!$C$41)^BG$5</f>
        <v>5954857.2113645766</v>
      </c>
      <c r="BH223" s="1">
        <f>Cohort_CF!BH222*Mincers!AP$59*(1+'Cost and Benefit Parameters'!$C$41)^BH$5</f>
        <v>6042791.2145815566</v>
      </c>
      <c r="BI223" s="1" t="str">
        <f>IF(BE200="","",'Cost and Benefit Parameters'!$L$32)</f>
        <v/>
      </c>
      <c r="BJ223" s="1" t="str">
        <f>IF(BF200="","",'Cost and Benefit Parameters'!$L$32)</f>
        <v/>
      </c>
      <c r="BK223" s="1" t="str">
        <f>IF(BG200="","",'Cost and Benefit Parameters'!$L$32)</f>
        <v/>
      </c>
      <c r="BL223" s="1" t="str">
        <f>IF(BH200="","",'Cost and Benefit Parameters'!$L$32)</f>
        <v/>
      </c>
      <c r="BM223" s="1" t="str">
        <f>IF(BI200="","",'Cost and Benefit Parameters'!$L$32)</f>
        <v/>
      </c>
      <c r="BN223" s="1" t="str">
        <f>IF(BJ200="","",'Cost and Benefit Parameters'!$L$32)</f>
        <v/>
      </c>
      <c r="BO223" s="1" t="str">
        <f>IF(BK200="","",'Cost and Benefit Parameters'!$L$32)</f>
        <v/>
      </c>
      <c r="BP223" s="1" t="str">
        <f>IF(BL200="","",'Cost and Benefit Parameters'!$L$32)</f>
        <v/>
      </c>
      <c r="BQ223" s="1" t="str">
        <f>IF(BM200="","",'Cost and Benefit Parameters'!$L$32)</f>
        <v/>
      </c>
      <c r="BR223" s="1" t="str">
        <f>IF(BN200="","",'Cost and Benefit Parameters'!$L$32)</f>
        <v/>
      </c>
      <c r="BS223" s="1" t="str">
        <f>IF(BO200="","",'Cost and Benefit Parameters'!$L$32)</f>
        <v/>
      </c>
    </row>
    <row r="224" spans="1:72" x14ac:dyDescent="0.55000000000000004">
      <c r="A224" s="642"/>
      <c r="B224" t="s">
        <v>476</v>
      </c>
      <c r="M224" s="1" t="str">
        <f>IF(I201="","",'Cost and Benefit Parameters'!$L$32)</f>
        <v/>
      </c>
      <c r="N224" s="1" t="str">
        <f>IF(J201="","",'Cost and Benefit Parameters'!$L$32)</f>
        <v/>
      </c>
      <c r="O224" s="1" t="str">
        <f>IF(K201="","",'Cost and Benefit Parameters'!$L$32)</f>
        <v/>
      </c>
      <c r="P224" s="1" t="str">
        <f>IF(L201="","",'Cost and Benefit Parameters'!$L$32)</f>
        <v/>
      </c>
      <c r="Q224" s="1" t="str">
        <f>IF(M201="","",'Cost and Benefit Parameters'!$L$32)</f>
        <v/>
      </c>
      <c r="R224" s="1" t="str">
        <f>IF(N201="","",'Cost and Benefit Parameters'!$L$32)</f>
        <v/>
      </c>
      <c r="S224" s="1" t="str">
        <f>IF(O201="","",'Cost and Benefit Parameters'!$L$32)</f>
        <v/>
      </c>
      <c r="T224" s="1" t="str">
        <f>IF(P201="","",'Cost and Benefit Parameters'!$L$32)</f>
        <v/>
      </c>
      <c r="U224" s="1" t="str">
        <f>IF(Q201="","",'Cost and Benefit Parameters'!$L$32)</f>
        <v/>
      </c>
      <c r="V224" s="1">
        <f>Cohort_CF!V223*Mincers!C$59*(1+'Cost and Benefit Parameters'!$C$41)^V$5</f>
        <v>2233637.7661537672</v>
      </c>
      <c r="W224" s="1">
        <f>Cohort_CF!W223*Mincers!D$59*(1+'Cost and Benefit Parameters'!$C$41)^W$5</f>
        <v>2320285.7446323358</v>
      </c>
      <c r="X224" s="1">
        <f>Cohort_CF!X223*Mincers!E$59*(1+'Cost and Benefit Parameters'!$C$41)^X$5</f>
        <v>2408849.2555011925</v>
      </c>
      <c r="Y224" s="1">
        <f>Cohort_CF!Y223*Mincers!F$59*(1+'Cost and Benefit Parameters'!$C$41)^Y$5</f>
        <v>2499293.1411803868</v>
      </c>
      <c r="Z224" s="1">
        <f>Cohort_CF!Z223*Mincers!G$59*(1+'Cost and Benefit Parameters'!$C$41)^Z$5</f>
        <v>2607434.4032059885</v>
      </c>
      <c r="AA224" s="1">
        <f>Cohort_CF!AA223*Mincers!H$59*(1+'Cost and Benefit Parameters'!$C$41)^AA$5</f>
        <v>2700469.246338591</v>
      </c>
      <c r="AB224" s="1">
        <f>Cohort_CF!AB223*Mincers!I$59*(1+'Cost and Benefit Parameters'!$C$41)^AB$5</f>
        <v>2795146.0383289894</v>
      </c>
      <c r="AC224" s="1">
        <f>Cohort_CF!AC223*Mincers!J$59*(1+'Cost and Benefit Parameters'!$C$41)^AC$5</f>
        <v>2891406.775832654</v>
      </c>
      <c r="AD224" s="1">
        <f>Cohort_CF!AD223*Mincers!K$59*(1+'Cost and Benefit Parameters'!$C$41)^AD$5</f>
        <v>2989188.5409253971</v>
      </c>
      <c r="AE224" s="1">
        <f>Cohort_CF!AE223*Mincers!L$59*(1+'Cost and Benefit Parameters'!$C$41)^AE$5</f>
        <v>3088423.4854057301</v>
      </c>
      <c r="AF224" s="1">
        <f>Cohort_CF!AF223*Mincers!M$59*(1+'Cost and Benefit Parameters'!$C$41)^AF$5</f>
        <v>3189038.8295951462</v>
      </c>
      <c r="AG224" s="1">
        <f>Cohort_CF!AG223*Mincers!N$59*(1+'Cost and Benefit Parameters'!$C$41)^AG$5</f>
        <v>3290956.8761308175</v>
      </c>
      <c r="AH224" s="1">
        <f>Cohort_CF!AH223*Mincers!O$59*(1+'Cost and Benefit Parameters'!$C$41)^AH$5</f>
        <v>3394095.0391977872</v>
      </c>
      <c r="AI224" s="1">
        <f>Cohort_CF!AI223*Mincers!P$59*(1+'Cost and Benefit Parameters'!$C$41)^AI$5</f>
        <v>3498365.8895967561</v>
      </c>
      <c r="AJ224" s="1">
        <f>Cohort_CF!AJ223*Mincers!Q$59*(1+'Cost and Benefit Parameters'!$C$41)^AJ$5</f>
        <v>3603677.2159884651</v>
      </c>
      <c r="AK224" s="1">
        <f>Cohort_CF!AK223*Mincers!R$59*(1+'Cost and Benefit Parameters'!$C$41)^AK$5</f>
        <v>3709932.1025980134</v>
      </c>
      <c r="AL224" s="1">
        <f>Cohort_CF!AL223*Mincers!S$59*(1+'Cost and Benefit Parameters'!$C$41)^AL$5</f>
        <v>3817029.0236004516</v>
      </c>
      <c r="AM224" s="1">
        <f>Cohort_CF!AM223*Mincers!T$59*(1+'Cost and Benefit Parameters'!$C$41)^AM$5</f>
        <v>3924861.9543453814</v>
      </c>
      <c r="AN224" s="1">
        <f>Cohort_CF!AN223*Mincers!U$59*(1+'Cost and Benefit Parameters'!$C$41)^AN$5</f>
        <v>4033320.4995105397</v>
      </c>
      <c r="AO224" s="1">
        <f>Cohort_CF!AO223*Mincers!V$59*(1+'Cost and Benefit Parameters'!$C$41)^AO$5</f>
        <v>4142290.0382055226</v>
      </c>
      <c r="AP224" s="1">
        <f>Cohort_CF!AP223*Mincers!W$59*(1+'Cost and Benefit Parameters'!$C$41)^AP$5</f>
        <v>4251651.8859747667</v>
      </c>
      <c r="AQ224" s="1">
        <f>Cohort_CF!AQ223*Mincers!X$59*(1+'Cost and Benefit Parameters'!$C$41)^AQ$5</f>
        <v>4361283.4735760344</v>
      </c>
      <c r="AR224" s="1">
        <f>Cohort_CF!AR223*Mincers!Y$59*(1+'Cost and Benefit Parameters'!$C$41)^AR$5</f>
        <v>4471058.5423352979</v>
      </c>
      <c r="AS224" s="1">
        <f>Cohort_CF!AS223*Mincers!Z$59*(1+'Cost and Benefit Parameters'!$C$41)^AS$5</f>
        <v>4580847.3558039088</v>
      </c>
      <c r="AT224" s="1">
        <f>Cohort_CF!AT223*Mincers!AA$59*(1+'Cost and Benefit Parameters'!$C$41)^AT$5</f>
        <v>4690516.9273667354</v>
      </c>
      <c r="AU224" s="1">
        <f>Cohort_CF!AU223*Mincers!AB$59*(1+'Cost and Benefit Parameters'!$C$41)^AU$5</f>
        <v>4799931.2633735416</v>
      </c>
      <c r="AV224" s="1">
        <f>Cohort_CF!AV223*Mincers!AC$59*(1+'Cost and Benefit Parameters'!$C$41)^AV$5</f>
        <v>4908951.6212895075</v>
      </c>
      <c r="AW224" s="1">
        <f>Cohort_CF!AW223*Mincers!AD$59*(1+'Cost and Benefit Parameters'!$C$41)^AW$5</f>
        <v>5017436.7822842319</v>
      </c>
      <c r="AX224" s="1">
        <f>Cohort_CF!AX223*Mincers!AE$59*(1+'Cost and Benefit Parameters'!$C$41)^AX$5</f>
        <v>5125243.3376041381</v>
      </c>
      <c r="AY224" s="1">
        <f>Cohort_CF!AY223*Mincers!AF$59*(1+'Cost and Benefit Parameters'!$C$41)^AY$5</f>
        <v>5232225.9879990136</v>
      </c>
      <c r="AZ224" s="1">
        <f>Cohort_CF!AZ223*Mincers!AG$59*(1+'Cost and Benefit Parameters'!$C$41)^AZ$5</f>
        <v>5338237.8554023681</v>
      </c>
      <c r="BA224" s="1">
        <f>Cohort_CF!BA223*Mincers!AH$59*(1+'Cost and Benefit Parameters'!$C$41)^BA$5</f>
        <v>5443130.8059951011</v>
      </c>
      <c r="BB224" s="1">
        <f>Cohort_CF!BB223*Mincers!AI$59*(1+'Cost and Benefit Parameters'!$C$41)^BB$5</f>
        <v>5546755.7837160258</v>
      </c>
      <c r="BC224" s="1">
        <f>Cohort_CF!BC223*Mincers!AJ$59*(1+'Cost and Benefit Parameters'!$C$41)^BC$5</f>
        <v>5648963.1532185702</v>
      </c>
      <c r="BD224" s="1">
        <f>Cohort_CF!BD223*Mincers!AK$59*(1+'Cost and Benefit Parameters'!$C$41)^BD$5</f>
        <v>5749603.0512135038</v>
      </c>
      <c r="BE224" s="1">
        <f>Cohort_CF!BE223*Mincers!AL$59*(1+'Cost and Benefit Parameters'!$C$41)^BE$5</f>
        <v>5848525.7450812552</v>
      </c>
      <c r="BF224" s="1">
        <f>Cohort_CF!BF223*Mincers!AM$59*(1+'Cost and Benefit Parameters'!$C$41)^BF$5</f>
        <v>5945581.9975855676</v>
      </c>
      <c r="BG224" s="1">
        <f>Cohort_CF!BG223*Mincers!AN$59*(1+'Cost and Benefit Parameters'!$C$41)^BG$5</f>
        <v>6040623.4364736658</v>
      </c>
      <c r="BH224" s="1">
        <f>Cohort_CF!BH223*Mincers!AO$59*(1+'Cost and Benefit Parameters'!$C$41)^BH$5</f>
        <v>6133502.9277055142</v>
      </c>
      <c r="BI224" s="1">
        <f>Cohort_CF!BI223*Mincers!AP$59*(1+'Cost and Benefit Parameters'!$C$41)^BI$5</f>
        <v>6224074.9510190031</v>
      </c>
      <c r="BJ224" s="1" t="str">
        <f>IF(BF201="","",'Cost and Benefit Parameters'!$L$32)</f>
        <v/>
      </c>
      <c r="BK224" s="1" t="str">
        <f>IF(BG201="","",'Cost and Benefit Parameters'!$L$32)</f>
        <v/>
      </c>
      <c r="BL224" s="1" t="str">
        <f>IF(BH201="","",'Cost and Benefit Parameters'!$L$32)</f>
        <v/>
      </c>
      <c r="BM224" s="1" t="str">
        <f>IF(BI201="","",'Cost and Benefit Parameters'!$L$32)</f>
        <v/>
      </c>
      <c r="BN224" s="1" t="str">
        <f>IF(BJ201="","",'Cost and Benefit Parameters'!$L$32)</f>
        <v/>
      </c>
      <c r="BO224" s="1" t="str">
        <f>IF(BK201="","",'Cost and Benefit Parameters'!$L$32)</f>
        <v/>
      </c>
      <c r="BP224" s="1" t="str">
        <f>IF(BL201="","",'Cost and Benefit Parameters'!$L$32)</f>
        <v/>
      </c>
      <c r="BQ224" s="1" t="str">
        <f>IF(BM201="","",'Cost and Benefit Parameters'!$L$32)</f>
        <v/>
      </c>
      <c r="BR224" s="1" t="str">
        <f>IF(BN201="","",'Cost and Benefit Parameters'!$L$32)</f>
        <v/>
      </c>
      <c r="BS224" s="1" t="str">
        <f>IF(BO201="","",'Cost and Benefit Parameters'!$L$32)</f>
        <v/>
      </c>
    </row>
    <row r="225" spans="1:75" x14ac:dyDescent="0.55000000000000004">
      <c r="A225" s="642"/>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75" x14ac:dyDescent="0.55000000000000004">
      <c r="A226" s="642"/>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row>
    <row r="227" spans="1:75" x14ac:dyDescent="0.55000000000000004">
      <c r="A227" s="642"/>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row>
    <row r="228" spans="1:75" x14ac:dyDescent="0.55000000000000004">
      <c r="A228" s="642"/>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row>
    <row r="229" spans="1:75" x14ac:dyDescent="0.55000000000000004">
      <c r="A229" s="642"/>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row>
    <row r="230" spans="1:75" x14ac:dyDescent="0.55000000000000004">
      <c r="A230" s="642"/>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row>
    <row r="231" spans="1:75" x14ac:dyDescent="0.55000000000000004">
      <c r="A231" s="642"/>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75" x14ac:dyDescent="0.55000000000000004">
      <c r="A232" s="642"/>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row>
    <row r="233" spans="1:75" x14ac:dyDescent="0.55000000000000004">
      <c r="A233" s="642"/>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row>
    <row r="234" spans="1:75" x14ac:dyDescent="0.55000000000000004">
      <c r="A234" s="642"/>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row>
    <row r="235" spans="1:75" x14ac:dyDescent="0.55000000000000004">
      <c r="A235" s="643"/>
      <c r="B235" s="329" t="s">
        <v>525</v>
      </c>
      <c r="C235" s="329"/>
      <c r="D235" s="329"/>
      <c r="E235" s="329"/>
      <c r="F235" s="329"/>
      <c r="G235" s="329"/>
      <c r="H235" s="329"/>
      <c r="I235" s="329"/>
      <c r="J235" s="329"/>
      <c r="K235" s="329"/>
      <c r="L235" s="329"/>
      <c r="M235" s="330">
        <f>SUM(M215:M234)</f>
        <v>1711897.3579748888</v>
      </c>
      <c r="N235" s="330">
        <f t="shared" ref="N235:BI235" si="19">SUM(N215:N234)</f>
        <v>3541560.0972187491</v>
      </c>
      <c r="O235" s="330">
        <f t="shared" si="19"/>
        <v>5493989.275244914</v>
      </c>
      <c r="P235" s="330">
        <f t="shared" si="19"/>
        <v>7574309.035934573</v>
      </c>
      <c r="Q235" s="330">
        <f t="shared" si="19"/>
        <v>9799919.6621180996</v>
      </c>
      <c r="R235" s="330">
        <f t="shared" si="19"/>
        <v>12163602.067554921</v>
      </c>
      <c r="S235" s="330">
        <f t="shared" si="19"/>
        <v>14670756.822700905</v>
      </c>
      <c r="T235" s="330">
        <f t="shared" si="19"/>
        <v>17326902.060391821</v>
      </c>
      <c r="U235" s="330">
        <f t="shared" si="19"/>
        <v>20137673.236098632</v>
      </c>
      <c r="V235" s="330">
        <f t="shared" si="19"/>
        <v>23108822.868959568</v>
      </c>
      <c r="W235" s="330">
        <f t="shared" si="19"/>
        <v>23945573.374985229</v>
      </c>
      <c r="X235" s="330">
        <f t="shared" si="19"/>
        <v>24796290.674551446</v>
      </c>
      <c r="Y235" s="330">
        <f t="shared" si="19"/>
        <v>25660355.890827447</v>
      </c>
      <c r="Z235" s="330">
        <f t="shared" si="19"/>
        <v>26537100.785783622</v>
      </c>
      <c r="AA235" s="330">
        <f t="shared" si="19"/>
        <v>27409474.890354015</v>
      </c>
      <c r="AB235" s="330">
        <f t="shared" si="19"/>
        <v>28293629.852625784</v>
      </c>
      <c r="AC235" s="330">
        <f t="shared" si="19"/>
        <v>29188873.240254343</v>
      </c>
      <c r="AD235" s="330">
        <f t="shared" si="19"/>
        <v>30094470.332303546</v>
      </c>
      <c r="AE235" s="330">
        <f t="shared" si="19"/>
        <v>31009644.562848926</v>
      </c>
      <c r="AF235" s="330">
        <f t="shared" si="19"/>
        <v>31933578.105267528</v>
      </c>
      <c r="AG235" s="330">
        <f t="shared" si="19"/>
        <v>32865412.599453948</v>
      </c>
      <c r="AH235" s="330">
        <f t="shared" si="19"/>
        <v>33804250.023665234</v>
      </c>
      <c r="AI235" s="330">
        <f t="shared" si="19"/>
        <v>34749153.712135144</v>
      </c>
      <c r="AJ235" s="330">
        <f t="shared" si="19"/>
        <v>35699149.519014724</v>
      </c>
      <c r="AK235" s="330">
        <f t="shared" si="19"/>
        <v>36653227.128591925</v>
      </c>
      <c r="AL235" s="330">
        <f t="shared" si="19"/>
        <v>37610341.511122487</v>
      </c>
      <c r="AM235" s="330">
        <f t="shared" si="19"/>
        <v>38569414.522969358</v>
      </c>
      <c r="AN235" s="330">
        <f t="shared" si="19"/>
        <v>39529336.649101697</v>
      </c>
      <c r="AO235" s="330">
        <f t="shared" si="19"/>
        <v>40488968.885351397</v>
      </c>
      <c r="AP235" s="330">
        <f t="shared" si="19"/>
        <v>41447144.757165864</v>
      </c>
      <c r="AQ235" s="330">
        <f t="shared" si="19"/>
        <v>42402672.470937364</v>
      </c>
      <c r="AR235" s="330">
        <f t="shared" si="19"/>
        <v>43354337.193331853</v>
      </c>
      <c r="AS235" s="330">
        <f t="shared" si="19"/>
        <v>44300903.453390211</v>
      </c>
      <c r="AT235" s="330">
        <f t="shared" si="19"/>
        <v>45241117.661533207</v>
      </c>
      <c r="AU235" s="330">
        <f t="shared" si="19"/>
        <v>46173710.73897548</v>
      </c>
      <c r="AV235" s="330">
        <f t="shared" si="19"/>
        <v>47097400.850442752</v>
      </c>
      <c r="AW235" s="330">
        <f t="shared" si="19"/>
        <v>48010896.232498467</v>
      </c>
      <c r="AX235" s="330">
        <f t="shared" si="19"/>
        <v>48912898.109221131</v>
      </c>
      <c r="AY235" s="330">
        <f t="shared" si="19"/>
        <v>49802103.686437629</v>
      </c>
      <c r="AZ235" s="330">
        <f t="shared" si="19"/>
        <v>50677209.215213582</v>
      </c>
      <c r="BA235" s="330">
        <f t="shared" si="19"/>
        <v>46699140.500605553</v>
      </c>
      <c r="BB235" s="330">
        <f t="shared" si="19"/>
        <v>42493689.985448763</v>
      </c>
      <c r="BC235" s="330">
        <f t="shared" si="19"/>
        <v>38055342.227784716</v>
      </c>
      <c r="BD235" s="330">
        <f t="shared" si="19"/>
        <v>33378570.44680313</v>
      </c>
      <c r="BE235" s="330">
        <f t="shared" si="19"/>
        <v>28457836.41745732</v>
      </c>
      <c r="BF235" s="330">
        <f t="shared" si="19"/>
        <v>23287589.992547344</v>
      </c>
      <c r="BG235" s="330">
        <f t="shared" si="19"/>
        <v>17862268.234810628</v>
      </c>
      <c r="BH235" s="330">
        <f t="shared" si="19"/>
        <v>12176294.142287072</v>
      </c>
      <c r="BI235" s="330">
        <f t="shared" si="19"/>
        <v>6224074.9510190031</v>
      </c>
      <c r="BJ235" s="13"/>
      <c r="BK235" s="13"/>
      <c r="BL235" s="13"/>
      <c r="BM235" s="13"/>
      <c r="BN235" s="13"/>
      <c r="BO235" s="13"/>
      <c r="BP235" s="13"/>
      <c r="BQ235" s="13"/>
      <c r="BR235" s="13"/>
      <c r="BS235" s="13"/>
    </row>
    <row r="236" spans="1:75" ht="14.7" thickBot="1" x14ac:dyDescent="0.6">
      <c r="A236" s="207"/>
      <c r="B236" s="338" t="s">
        <v>526</v>
      </c>
      <c r="C236" s="338"/>
      <c r="D236" s="338"/>
      <c r="E236" s="338"/>
      <c r="F236" s="338"/>
      <c r="G236" s="338"/>
      <c r="H236" s="338"/>
      <c r="I236" s="338"/>
      <c r="J236" s="338"/>
      <c r="K236" s="338"/>
      <c r="L236" s="338"/>
      <c r="M236" s="338">
        <f>'Cost and Benefit Parameters'!$C$47*M235</f>
        <v>1213735.2268041961</v>
      </c>
      <c r="N236" s="338">
        <f>'Cost and Benefit Parameters'!$C$47*N235</f>
        <v>2510966.1089280932</v>
      </c>
      <c r="O236" s="338">
        <f>'Cost and Benefit Parameters'!$C$47*O235</f>
        <v>3895238.3961486439</v>
      </c>
      <c r="P236" s="338">
        <f>'Cost and Benefit Parameters'!$C$47*P235</f>
        <v>5370185.1064776117</v>
      </c>
      <c r="Q236" s="338">
        <f>'Cost and Benefit Parameters'!$C$47*Q235</f>
        <v>6948143.0404417319</v>
      </c>
      <c r="R236" s="338">
        <f>'Cost and Benefit Parameters'!$C$47*R235</f>
        <v>8623993.8658964392</v>
      </c>
      <c r="S236" s="338">
        <f>'Cost and Benefit Parameters'!$C$47*S235</f>
        <v>10401566.587294942</v>
      </c>
      <c r="T236" s="338">
        <f>'Cost and Benefit Parameters'!$C$47*T235</f>
        <v>12284773.5608178</v>
      </c>
      <c r="U236" s="338">
        <f>'Cost and Benefit Parameters'!$C$47*U235</f>
        <v>14277610.32439393</v>
      </c>
      <c r="V236" s="338">
        <f>'Cost and Benefit Parameters'!$C$47*V235</f>
        <v>16384155.414092334</v>
      </c>
      <c r="W236" s="338">
        <f>'Cost and Benefit Parameters'!$C$47*W235</f>
        <v>16977411.522864528</v>
      </c>
      <c r="X236" s="338">
        <f>'Cost and Benefit Parameters'!$C$47*X235</f>
        <v>17580570.088256974</v>
      </c>
      <c r="Y236" s="338">
        <f>'Cost and Benefit Parameters'!$C$47*Y235</f>
        <v>18193192.326596659</v>
      </c>
      <c r="Z236" s="338">
        <f>'Cost and Benefit Parameters'!$C$47*Z235</f>
        <v>18814804.457120586</v>
      </c>
      <c r="AA236" s="338">
        <f>'Cost and Benefit Parameters'!$C$47*AA235</f>
        <v>19433317.697260994</v>
      </c>
      <c r="AB236" s="338">
        <f>'Cost and Benefit Parameters'!$C$47*AB235</f>
        <v>20060183.565511681</v>
      </c>
      <c r="AC236" s="338">
        <f>'Cost and Benefit Parameters'!$C$47*AC235</f>
        <v>20694911.127340328</v>
      </c>
      <c r="AD236" s="338">
        <f>'Cost and Benefit Parameters'!$C$47*AD235</f>
        <v>21336979.465603214</v>
      </c>
      <c r="AE236" s="338">
        <f>'Cost and Benefit Parameters'!$C$47*AE235</f>
        <v>21985837.995059889</v>
      </c>
      <c r="AF236" s="338">
        <f>'Cost and Benefit Parameters'!$C$47*AF235</f>
        <v>22640906.876634676</v>
      </c>
      <c r="AG236" s="338">
        <f>'Cost and Benefit Parameters'!$C$47*AG235</f>
        <v>23301577.533012848</v>
      </c>
      <c r="AH236" s="338">
        <f>'Cost and Benefit Parameters'!$C$47*AH235</f>
        <v>23967213.266778652</v>
      </c>
      <c r="AI236" s="338">
        <f>'Cost and Benefit Parameters'!$C$47*AI235</f>
        <v>24637149.981903814</v>
      </c>
      <c r="AJ236" s="338">
        <f>'Cost and Benefit Parameters'!$C$47*AJ235</f>
        <v>25310697.008981436</v>
      </c>
      <c r="AK236" s="338">
        <f>'Cost and Benefit Parameters'!$C$47*AK235</f>
        <v>25987138.034171674</v>
      </c>
      <c r="AL236" s="338">
        <f>'Cost and Benefit Parameters'!$C$47*AL235</f>
        <v>26665732.13138584</v>
      </c>
      <c r="AM236" s="338">
        <f>'Cost and Benefit Parameters'!$C$47*AM235</f>
        <v>27345714.896785274</v>
      </c>
      <c r="AN236" s="338">
        <f>'Cost and Benefit Parameters'!$C$47*AN235</f>
        <v>28026299.684213102</v>
      </c>
      <c r="AO236" s="338">
        <f>'Cost and Benefit Parameters'!$C$47*AO235</f>
        <v>28706678.939714137</v>
      </c>
      <c r="AP236" s="338">
        <f>'Cost and Benefit Parameters'!$C$47*AP235</f>
        <v>29386025.632830597</v>
      </c>
      <c r="AQ236" s="338">
        <f>'Cost and Benefit Parameters'!$C$47*AQ235</f>
        <v>30063494.781894591</v>
      </c>
      <c r="AR236" s="338">
        <f>'Cost and Benefit Parameters'!$C$47*AR235</f>
        <v>30738225.070072282</v>
      </c>
      <c r="AS236" s="338">
        <f>'Cost and Benefit Parameters'!$C$47*AS235</f>
        <v>31409340.548453659</v>
      </c>
      <c r="AT236" s="338">
        <f>'Cost and Benefit Parameters'!$C$47*AT235</f>
        <v>32075952.42202704</v>
      </c>
      <c r="AU236" s="338">
        <f>'Cost and Benefit Parameters'!$C$47*AU235</f>
        <v>32737160.913933612</v>
      </c>
      <c r="AV236" s="338">
        <f>'Cost and Benefit Parameters'!$C$47*AV235</f>
        <v>33392057.202963911</v>
      </c>
      <c r="AW236" s="338">
        <f>'Cost and Benefit Parameters'!$C$47*AW235</f>
        <v>34039725.428841412</v>
      </c>
      <c r="AX236" s="338">
        <f>'Cost and Benefit Parameters'!$C$47*AX235</f>
        <v>34679244.759437777</v>
      </c>
      <c r="AY236" s="338">
        <f>'Cost and Benefit Parameters'!$C$47*AY235</f>
        <v>35309691.51368428</v>
      </c>
      <c r="AZ236" s="338">
        <f>'Cost and Benefit Parameters'!$C$47*AZ235</f>
        <v>35930141.333586425</v>
      </c>
      <c r="BA236" s="338">
        <f>'Cost and Benefit Parameters'!$C$47*BA235</f>
        <v>33109690.614929337</v>
      </c>
      <c r="BB236" s="338">
        <f>'Cost and Benefit Parameters'!$C$47*BB235</f>
        <v>30128026.199683171</v>
      </c>
      <c r="BC236" s="338">
        <f>'Cost and Benefit Parameters'!$C$47*BC235</f>
        <v>26981237.639499363</v>
      </c>
      <c r="BD236" s="338">
        <f>'Cost and Benefit Parameters'!$C$47*BD235</f>
        <v>23665406.44678342</v>
      </c>
      <c r="BE236" s="338">
        <f>'Cost and Benefit Parameters'!$C$47*BE235</f>
        <v>20176606.019977238</v>
      </c>
      <c r="BF236" s="338">
        <f>'Cost and Benefit Parameters'!$C$47*BF235</f>
        <v>16510901.304716066</v>
      </c>
      <c r="BG236" s="338">
        <f>'Cost and Benefit Parameters'!$C$47*BG235</f>
        <v>12664348.178480735</v>
      </c>
      <c r="BH236" s="338">
        <f>'Cost and Benefit Parameters'!$C$47*BH235</f>
        <v>8632992.5468815342</v>
      </c>
      <c r="BI236" s="338">
        <f>'Cost and Benefit Parameters'!$C$47*BI235</f>
        <v>4412869.140272473</v>
      </c>
      <c r="BJ236" s="345"/>
      <c r="BK236" s="345"/>
      <c r="BL236" s="345"/>
      <c r="BM236" s="345"/>
      <c r="BN236" s="345"/>
      <c r="BO236" s="345"/>
      <c r="BP236" s="345"/>
      <c r="BQ236" s="345"/>
      <c r="BR236" s="345"/>
      <c r="BS236" s="345"/>
      <c r="BT236" s="207"/>
    </row>
    <row r="237" spans="1:75" ht="15.6" x14ac:dyDescent="0.6">
      <c r="A237" s="5"/>
      <c r="B237" s="11" t="s">
        <v>528</v>
      </c>
      <c r="C237" s="139">
        <v>2014</v>
      </c>
      <c r="D237" s="139">
        <v>2015</v>
      </c>
      <c r="E237" s="139">
        <v>2016</v>
      </c>
      <c r="F237" s="139">
        <v>2017</v>
      </c>
      <c r="G237" s="139">
        <v>2018</v>
      </c>
      <c r="H237" s="139">
        <v>2019</v>
      </c>
      <c r="I237" s="139">
        <v>2020</v>
      </c>
      <c r="J237" s="139">
        <v>2021</v>
      </c>
      <c r="K237" s="139">
        <v>2022</v>
      </c>
      <c r="L237" s="139">
        <v>2023</v>
      </c>
      <c r="M237" s="139">
        <v>2024</v>
      </c>
      <c r="N237" s="139">
        <v>2025</v>
      </c>
      <c r="O237" s="139">
        <v>2026</v>
      </c>
      <c r="P237" s="139">
        <v>2027</v>
      </c>
      <c r="Q237" s="139">
        <v>2028</v>
      </c>
      <c r="R237" s="139">
        <v>2029</v>
      </c>
      <c r="S237" s="139">
        <v>2030</v>
      </c>
      <c r="T237" s="139">
        <v>2031</v>
      </c>
      <c r="U237" s="139">
        <v>2032</v>
      </c>
      <c r="V237" s="139">
        <v>2033</v>
      </c>
      <c r="W237" s="139">
        <v>2034</v>
      </c>
      <c r="X237" s="139">
        <v>2035</v>
      </c>
      <c r="Y237" s="139">
        <v>2036</v>
      </c>
      <c r="Z237" s="139">
        <v>2037</v>
      </c>
      <c r="AA237" s="139">
        <v>2038</v>
      </c>
      <c r="AB237" s="139">
        <v>2039</v>
      </c>
      <c r="AC237" s="139">
        <v>2040</v>
      </c>
      <c r="AD237" s="139">
        <v>2041</v>
      </c>
      <c r="AE237" s="139">
        <v>2042</v>
      </c>
      <c r="AF237" s="139">
        <v>2043</v>
      </c>
      <c r="AG237" s="139">
        <v>2044</v>
      </c>
      <c r="AH237" s="139">
        <v>2045</v>
      </c>
      <c r="AI237" s="139">
        <v>2046</v>
      </c>
      <c r="AJ237" s="139">
        <v>2047</v>
      </c>
      <c r="AK237" s="139">
        <v>2048</v>
      </c>
      <c r="AL237" s="139">
        <v>2049</v>
      </c>
      <c r="AM237" s="139">
        <v>2050</v>
      </c>
      <c r="AN237" s="139">
        <v>2051</v>
      </c>
      <c r="AO237" s="139">
        <v>2052</v>
      </c>
      <c r="AP237" s="139">
        <v>2053</v>
      </c>
      <c r="AQ237" s="139">
        <v>2054</v>
      </c>
      <c r="AR237" s="139">
        <v>2055</v>
      </c>
      <c r="AS237" s="139">
        <v>2056</v>
      </c>
      <c r="AT237" s="139">
        <v>2057</v>
      </c>
      <c r="AU237" s="139">
        <v>2058</v>
      </c>
      <c r="AV237" s="139">
        <v>2059</v>
      </c>
      <c r="AW237" s="139">
        <v>2060</v>
      </c>
      <c r="AX237" s="139">
        <v>2061</v>
      </c>
      <c r="AY237" s="139">
        <v>2062</v>
      </c>
      <c r="AZ237" s="139">
        <v>2063</v>
      </c>
      <c r="BA237" s="139">
        <v>2064</v>
      </c>
      <c r="BB237" s="139">
        <v>2065</v>
      </c>
      <c r="BC237" s="139">
        <v>2066</v>
      </c>
      <c r="BD237" s="139">
        <v>2067</v>
      </c>
      <c r="BE237" s="139">
        <v>2068</v>
      </c>
      <c r="BF237" s="139">
        <v>2069</v>
      </c>
      <c r="BG237" s="139">
        <v>2070</v>
      </c>
      <c r="BH237" s="139">
        <v>2071</v>
      </c>
      <c r="BI237" s="139">
        <v>2072</v>
      </c>
      <c r="BJ237" s="139">
        <v>2073</v>
      </c>
      <c r="BK237" s="139">
        <v>2074</v>
      </c>
      <c r="BL237" s="139">
        <v>2075</v>
      </c>
      <c r="BM237" s="139">
        <v>2076</v>
      </c>
      <c r="BN237" s="139">
        <v>2077</v>
      </c>
      <c r="BO237" s="139">
        <v>2078</v>
      </c>
      <c r="BP237" s="139">
        <v>2079</v>
      </c>
      <c r="BQ237" s="139">
        <v>2080</v>
      </c>
      <c r="BR237" s="139">
        <v>2081</v>
      </c>
      <c r="BS237" s="139">
        <v>2082</v>
      </c>
      <c r="BT237" s="139">
        <v>2083</v>
      </c>
      <c r="BU237" s="5"/>
      <c r="BV237" s="5"/>
      <c r="BW237" s="5"/>
    </row>
    <row r="238" spans="1:75" s="135" customFormat="1" hidden="1" x14ac:dyDescent="0.55000000000000004">
      <c r="A238" s="647" t="s">
        <v>503</v>
      </c>
      <c r="B238" s="140" t="s">
        <v>519</v>
      </c>
      <c r="C238" s="140"/>
      <c r="D238" s="140"/>
      <c r="E238" s="140"/>
    </row>
    <row r="239" spans="1:75" s="135" customFormat="1" hidden="1" x14ac:dyDescent="0.55000000000000004">
      <c r="A239" s="647"/>
      <c r="B239" s="135" t="s">
        <v>466</v>
      </c>
      <c r="H239" s="141" t="str">
        <f>IF(M215="","","n/a")</f>
        <v>n/a</v>
      </c>
      <c r="I239" s="141" t="str">
        <f t="shared" ref="I239:BD244" si="20">IF(N215="","","n/a")</f>
        <v>n/a</v>
      </c>
      <c r="J239" s="141" t="str">
        <f t="shared" si="20"/>
        <v>n/a</v>
      </c>
      <c r="K239" s="141" t="str">
        <f t="shared" si="20"/>
        <v>n/a</v>
      </c>
      <c r="L239" s="141" t="str">
        <f t="shared" si="20"/>
        <v>n/a</v>
      </c>
      <c r="M239" s="141" t="str">
        <f t="shared" si="20"/>
        <v>n/a</v>
      </c>
      <c r="N239" s="141" t="str">
        <f t="shared" si="20"/>
        <v>n/a</v>
      </c>
      <c r="O239" s="141" t="str">
        <f t="shared" si="20"/>
        <v>n/a</v>
      </c>
      <c r="P239" s="141" t="str">
        <f t="shared" si="20"/>
        <v>n/a</v>
      </c>
      <c r="Q239" s="141" t="str">
        <f t="shared" si="20"/>
        <v>n/a</v>
      </c>
      <c r="R239" s="141" t="str">
        <f t="shared" si="20"/>
        <v>n/a</v>
      </c>
      <c r="S239" s="141" t="str">
        <f t="shared" si="20"/>
        <v>n/a</v>
      </c>
      <c r="T239" s="141" t="str">
        <f t="shared" si="20"/>
        <v>n/a</v>
      </c>
      <c r="U239" s="141" t="str">
        <f t="shared" si="20"/>
        <v>n/a</v>
      </c>
      <c r="V239" s="141" t="str">
        <f t="shared" si="20"/>
        <v>n/a</v>
      </c>
      <c r="W239" s="141" t="str">
        <f t="shared" si="20"/>
        <v>n/a</v>
      </c>
      <c r="X239" s="141" t="str">
        <f t="shared" si="20"/>
        <v>n/a</v>
      </c>
      <c r="Y239" s="141" t="str">
        <f t="shared" si="20"/>
        <v>n/a</v>
      </c>
      <c r="Z239" s="141" t="str">
        <f t="shared" si="20"/>
        <v>n/a</v>
      </c>
      <c r="AA239" s="141" t="str">
        <f t="shared" si="20"/>
        <v>n/a</v>
      </c>
      <c r="AB239" s="141" t="str">
        <f t="shared" si="20"/>
        <v>n/a</v>
      </c>
      <c r="AC239" s="141" t="str">
        <f t="shared" si="20"/>
        <v>n/a</v>
      </c>
      <c r="AD239" s="141" t="str">
        <f t="shared" si="20"/>
        <v>n/a</v>
      </c>
      <c r="AE239" s="141" t="str">
        <f t="shared" si="20"/>
        <v>n/a</v>
      </c>
      <c r="AF239" s="141" t="str">
        <f t="shared" si="20"/>
        <v>n/a</v>
      </c>
      <c r="AG239" s="141" t="str">
        <f t="shared" si="20"/>
        <v>n/a</v>
      </c>
      <c r="AH239" s="141" t="str">
        <f t="shared" si="20"/>
        <v>n/a</v>
      </c>
      <c r="AI239" s="141" t="str">
        <f t="shared" si="20"/>
        <v>n/a</v>
      </c>
      <c r="AJ239" s="141" t="str">
        <f t="shared" si="20"/>
        <v>n/a</v>
      </c>
      <c r="AK239" s="141" t="str">
        <f t="shared" si="20"/>
        <v>n/a</v>
      </c>
      <c r="AL239" s="141" t="str">
        <f t="shared" si="20"/>
        <v>n/a</v>
      </c>
      <c r="AM239" s="141" t="str">
        <f t="shared" si="20"/>
        <v>n/a</v>
      </c>
      <c r="AN239" s="141" t="str">
        <f t="shared" si="20"/>
        <v>n/a</v>
      </c>
      <c r="AO239" s="141" t="str">
        <f t="shared" si="20"/>
        <v>n/a</v>
      </c>
      <c r="AP239" s="141" t="str">
        <f t="shared" si="20"/>
        <v>n/a</v>
      </c>
      <c r="AQ239" s="141" t="str">
        <f t="shared" si="20"/>
        <v>n/a</v>
      </c>
      <c r="AR239" s="141" t="str">
        <f t="shared" si="20"/>
        <v>n/a</v>
      </c>
      <c r="AS239" s="141" t="str">
        <f t="shared" si="20"/>
        <v>n/a</v>
      </c>
      <c r="AT239" s="141" t="str">
        <f t="shared" si="20"/>
        <v>n/a</v>
      </c>
      <c r="AU239" s="141" t="str">
        <f t="shared" si="20"/>
        <v>n/a</v>
      </c>
      <c r="AV239" s="141" t="str">
        <f t="shared" si="20"/>
        <v/>
      </c>
      <c r="AW239" s="141" t="str">
        <f t="shared" si="20"/>
        <v/>
      </c>
      <c r="AX239" s="141" t="str">
        <f t="shared" si="20"/>
        <v/>
      </c>
      <c r="AY239" s="141" t="str">
        <f t="shared" si="20"/>
        <v/>
      </c>
      <c r="AZ239" s="141" t="str">
        <f t="shared" si="20"/>
        <v/>
      </c>
      <c r="BA239" s="141" t="str">
        <f t="shared" si="20"/>
        <v/>
      </c>
      <c r="BB239" s="141" t="str">
        <f t="shared" si="20"/>
        <v/>
      </c>
      <c r="BC239" s="141" t="str">
        <f t="shared" si="20"/>
        <v/>
      </c>
      <c r="BD239" s="141" t="str">
        <f t="shared" si="20"/>
        <v/>
      </c>
      <c r="BE239" s="141" t="str">
        <f>IF(BJ215="","",'Cost and Benefit Parameters'!$N$24)</f>
        <v/>
      </c>
      <c r="BF239" s="141" t="str">
        <f>IF(BK215="","",'Cost and Benefit Parameters'!$N$24)</f>
        <v/>
      </c>
      <c r="BG239" s="141" t="str">
        <f>IF(BL215="","",'Cost and Benefit Parameters'!$N$24)</f>
        <v/>
      </c>
      <c r="BH239" s="141" t="str">
        <f>IF(BM215="","",'Cost and Benefit Parameters'!$N$24)</f>
        <v/>
      </c>
      <c r="BI239" s="141" t="str">
        <f>IF(BN215="","",'Cost and Benefit Parameters'!$N$24)</f>
        <v/>
      </c>
      <c r="BJ239" s="141" t="str">
        <f>IF(BO215="","",'Cost and Benefit Parameters'!$N$24)</f>
        <v/>
      </c>
      <c r="BK239" s="141" t="str">
        <f>IF(BP215="","",'Cost and Benefit Parameters'!$N$24)</f>
        <v/>
      </c>
      <c r="BL239" s="141" t="str">
        <f>IF(BQ215="","",'Cost and Benefit Parameters'!$N$24)</f>
        <v/>
      </c>
      <c r="BM239" s="141" t="str">
        <f>IF(BR215="","",'Cost and Benefit Parameters'!$N$24)</f>
        <v/>
      </c>
      <c r="BN239" s="141" t="str">
        <f>IF(BS215="","",'Cost and Benefit Parameters'!$N$24)</f>
        <v/>
      </c>
    </row>
    <row r="240" spans="1:75" s="135" customFormat="1" hidden="1" x14ac:dyDescent="0.55000000000000004">
      <c r="A240" s="647"/>
      <c r="B240" s="135" t="s">
        <v>468</v>
      </c>
      <c r="H240" s="141" t="str">
        <f t="shared" ref="H240:H259" si="21">IF(M216="","","n/a")</f>
        <v/>
      </c>
      <c r="I240" s="141" t="str">
        <f t="shared" si="20"/>
        <v>n/a</v>
      </c>
      <c r="J240" s="141" t="str">
        <f t="shared" si="20"/>
        <v>n/a</v>
      </c>
      <c r="K240" s="141" t="str">
        <f t="shared" si="20"/>
        <v>n/a</v>
      </c>
      <c r="L240" s="141" t="str">
        <f t="shared" si="20"/>
        <v>n/a</v>
      </c>
      <c r="M240" s="141" t="str">
        <f t="shared" si="20"/>
        <v>n/a</v>
      </c>
      <c r="N240" s="141" t="str">
        <f t="shared" si="20"/>
        <v>n/a</v>
      </c>
      <c r="O240" s="141" t="str">
        <f t="shared" si="20"/>
        <v>n/a</v>
      </c>
      <c r="P240" s="141" t="str">
        <f t="shared" si="20"/>
        <v>n/a</v>
      </c>
      <c r="Q240" s="141" t="str">
        <f t="shared" si="20"/>
        <v>n/a</v>
      </c>
      <c r="R240" s="141" t="str">
        <f t="shared" si="20"/>
        <v>n/a</v>
      </c>
      <c r="S240" s="141" t="str">
        <f t="shared" si="20"/>
        <v>n/a</v>
      </c>
      <c r="T240" s="141" t="str">
        <f t="shared" si="20"/>
        <v>n/a</v>
      </c>
      <c r="U240" s="141" t="str">
        <f t="shared" si="20"/>
        <v>n/a</v>
      </c>
      <c r="V240" s="141" t="str">
        <f t="shared" si="20"/>
        <v>n/a</v>
      </c>
      <c r="W240" s="141" t="str">
        <f t="shared" si="20"/>
        <v>n/a</v>
      </c>
      <c r="X240" s="141" t="str">
        <f t="shared" si="20"/>
        <v>n/a</v>
      </c>
      <c r="Y240" s="141" t="str">
        <f t="shared" si="20"/>
        <v>n/a</v>
      </c>
      <c r="Z240" s="141" t="str">
        <f t="shared" si="20"/>
        <v>n/a</v>
      </c>
      <c r="AA240" s="141" t="str">
        <f t="shared" si="20"/>
        <v>n/a</v>
      </c>
      <c r="AB240" s="141" t="str">
        <f t="shared" si="20"/>
        <v>n/a</v>
      </c>
      <c r="AC240" s="141" t="str">
        <f t="shared" si="20"/>
        <v>n/a</v>
      </c>
      <c r="AD240" s="141" t="str">
        <f t="shared" si="20"/>
        <v>n/a</v>
      </c>
      <c r="AE240" s="141" t="str">
        <f t="shared" si="20"/>
        <v>n/a</v>
      </c>
      <c r="AF240" s="141" t="str">
        <f t="shared" si="20"/>
        <v>n/a</v>
      </c>
      <c r="AG240" s="141" t="str">
        <f t="shared" si="20"/>
        <v>n/a</v>
      </c>
      <c r="AH240" s="141" t="str">
        <f t="shared" si="20"/>
        <v>n/a</v>
      </c>
      <c r="AI240" s="141" t="str">
        <f t="shared" si="20"/>
        <v>n/a</v>
      </c>
      <c r="AJ240" s="141" t="str">
        <f t="shared" si="20"/>
        <v>n/a</v>
      </c>
      <c r="AK240" s="141" t="str">
        <f t="shared" si="20"/>
        <v>n/a</v>
      </c>
      <c r="AL240" s="141" t="str">
        <f t="shared" si="20"/>
        <v>n/a</v>
      </c>
      <c r="AM240" s="141" t="str">
        <f t="shared" si="20"/>
        <v>n/a</v>
      </c>
      <c r="AN240" s="141" t="str">
        <f t="shared" si="20"/>
        <v>n/a</v>
      </c>
      <c r="AO240" s="141" t="str">
        <f t="shared" si="20"/>
        <v>n/a</v>
      </c>
      <c r="AP240" s="141" t="str">
        <f t="shared" si="20"/>
        <v>n/a</v>
      </c>
      <c r="AQ240" s="141" t="str">
        <f t="shared" si="20"/>
        <v>n/a</v>
      </c>
      <c r="AR240" s="141" t="str">
        <f t="shared" si="20"/>
        <v>n/a</v>
      </c>
      <c r="AS240" s="141" t="str">
        <f t="shared" si="20"/>
        <v>n/a</v>
      </c>
      <c r="AT240" s="141" t="str">
        <f t="shared" si="20"/>
        <v>n/a</v>
      </c>
      <c r="AU240" s="141" t="str">
        <f t="shared" si="20"/>
        <v>n/a</v>
      </c>
      <c r="AV240" s="141" t="str">
        <f t="shared" si="20"/>
        <v>n/a</v>
      </c>
      <c r="AW240" s="141" t="str">
        <f t="shared" si="20"/>
        <v/>
      </c>
      <c r="AX240" s="141" t="str">
        <f t="shared" si="20"/>
        <v/>
      </c>
      <c r="AY240" s="141" t="str">
        <f t="shared" si="20"/>
        <v/>
      </c>
      <c r="AZ240" s="141" t="str">
        <f t="shared" si="20"/>
        <v/>
      </c>
      <c r="BA240" s="141" t="str">
        <f t="shared" si="20"/>
        <v/>
      </c>
      <c r="BB240" s="141" t="str">
        <f t="shared" si="20"/>
        <v/>
      </c>
      <c r="BC240" s="141" t="str">
        <f t="shared" si="20"/>
        <v/>
      </c>
      <c r="BD240" s="141" t="str">
        <f t="shared" si="20"/>
        <v/>
      </c>
      <c r="BE240" s="141" t="str">
        <f>IF(BJ216="","",'Cost and Benefit Parameters'!$N$24)</f>
        <v/>
      </c>
      <c r="BF240" s="141" t="str">
        <f>IF(BK216="","",'Cost and Benefit Parameters'!$N$24)</f>
        <v/>
      </c>
      <c r="BG240" s="141" t="str">
        <f>IF(BL216="","",'Cost and Benefit Parameters'!$N$24)</f>
        <v/>
      </c>
      <c r="BH240" s="141" t="str">
        <f>IF(BM216="","",'Cost and Benefit Parameters'!$N$24)</f>
        <v/>
      </c>
      <c r="BI240" s="141" t="str">
        <f>IF(BN216="","",'Cost and Benefit Parameters'!$N$24)</f>
        <v/>
      </c>
      <c r="BJ240" s="141" t="str">
        <f>IF(BO216="","",'Cost and Benefit Parameters'!$N$24)</f>
        <v/>
      </c>
      <c r="BK240" s="141" t="str">
        <f>IF(BP216="","",'Cost and Benefit Parameters'!$N$24)</f>
        <v/>
      </c>
      <c r="BL240" s="141" t="str">
        <f>IF(BQ216="","",'Cost and Benefit Parameters'!$N$24)</f>
        <v/>
      </c>
      <c r="BM240" s="141" t="str">
        <f>IF(BR216="","",'Cost and Benefit Parameters'!$N$24)</f>
        <v/>
      </c>
      <c r="BN240" s="141" t="str">
        <f>IF(BS216="","",'Cost and Benefit Parameters'!$N$24)</f>
        <v/>
      </c>
    </row>
    <row r="241" spans="1:66" s="135" customFormat="1" hidden="1" x14ac:dyDescent="0.55000000000000004">
      <c r="A241" s="647"/>
      <c r="B241" s="135" t="s">
        <v>469</v>
      </c>
      <c r="H241" s="141" t="str">
        <f t="shared" si="21"/>
        <v/>
      </c>
      <c r="I241" s="141" t="str">
        <f t="shared" si="20"/>
        <v/>
      </c>
      <c r="J241" s="141" t="str">
        <f t="shared" si="20"/>
        <v>n/a</v>
      </c>
      <c r="K241" s="141" t="str">
        <f t="shared" si="20"/>
        <v>n/a</v>
      </c>
      <c r="L241" s="141" t="str">
        <f t="shared" si="20"/>
        <v>n/a</v>
      </c>
      <c r="M241" s="141" t="str">
        <f t="shared" si="20"/>
        <v>n/a</v>
      </c>
      <c r="N241" s="141" t="str">
        <f t="shared" si="20"/>
        <v>n/a</v>
      </c>
      <c r="O241" s="141" t="str">
        <f t="shared" si="20"/>
        <v>n/a</v>
      </c>
      <c r="P241" s="141" t="str">
        <f t="shared" si="20"/>
        <v>n/a</v>
      </c>
      <c r="Q241" s="141" t="str">
        <f t="shared" si="20"/>
        <v>n/a</v>
      </c>
      <c r="R241" s="141" t="str">
        <f t="shared" si="20"/>
        <v>n/a</v>
      </c>
      <c r="S241" s="141" t="str">
        <f t="shared" si="20"/>
        <v>n/a</v>
      </c>
      <c r="T241" s="141" t="str">
        <f t="shared" si="20"/>
        <v>n/a</v>
      </c>
      <c r="U241" s="141" t="str">
        <f t="shared" si="20"/>
        <v>n/a</v>
      </c>
      <c r="V241" s="141" t="str">
        <f t="shared" si="20"/>
        <v>n/a</v>
      </c>
      <c r="W241" s="141" t="str">
        <f t="shared" si="20"/>
        <v>n/a</v>
      </c>
      <c r="X241" s="141" t="str">
        <f t="shared" si="20"/>
        <v>n/a</v>
      </c>
      <c r="Y241" s="141" t="str">
        <f t="shared" si="20"/>
        <v>n/a</v>
      </c>
      <c r="Z241" s="141" t="str">
        <f t="shared" si="20"/>
        <v>n/a</v>
      </c>
      <c r="AA241" s="141" t="str">
        <f t="shared" si="20"/>
        <v>n/a</v>
      </c>
      <c r="AB241" s="141" t="str">
        <f t="shared" si="20"/>
        <v>n/a</v>
      </c>
      <c r="AC241" s="141" t="str">
        <f t="shared" si="20"/>
        <v>n/a</v>
      </c>
      <c r="AD241" s="141" t="str">
        <f t="shared" si="20"/>
        <v>n/a</v>
      </c>
      <c r="AE241" s="141" t="str">
        <f t="shared" si="20"/>
        <v>n/a</v>
      </c>
      <c r="AF241" s="141" t="str">
        <f t="shared" si="20"/>
        <v>n/a</v>
      </c>
      <c r="AG241" s="141" t="str">
        <f t="shared" si="20"/>
        <v>n/a</v>
      </c>
      <c r="AH241" s="141" t="str">
        <f t="shared" si="20"/>
        <v>n/a</v>
      </c>
      <c r="AI241" s="141" t="str">
        <f t="shared" si="20"/>
        <v>n/a</v>
      </c>
      <c r="AJ241" s="141" t="str">
        <f t="shared" si="20"/>
        <v>n/a</v>
      </c>
      <c r="AK241" s="141" t="str">
        <f t="shared" si="20"/>
        <v>n/a</v>
      </c>
      <c r="AL241" s="141" t="str">
        <f t="shared" si="20"/>
        <v>n/a</v>
      </c>
      <c r="AM241" s="141" t="str">
        <f t="shared" si="20"/>
        <v>n/a</v>
      </c>
      <c r="AN241" s="141" t="str">
        <f t="shared" si="20"/>
        <v>n/a</v>
      </c>
      <c r="AO241" s="141" t="str">
        <f t="shared" si="20"/>
        <v>n/a</v>
      </c>
      <c r="AP241" s="141" t="str">
        <f t="shared" si="20"/>
        <v>n/a</v>
      </c>
      <c r="AQ241" s="141" t="str">
        <f t="shared" si="20"/>
        <v>n/a</v>
      </c>
      <c r="AR241" s="141" t="str">
        <f t="shared" si="20"/>
        <v>n/a</v>
      </c>
      <c r="AS241" s="141" t="str">
        <f t="shared" si="20"/>
        <v>n/a</v>
      </c>
      <c r="AT241" s="141" t="str">
        <f t="shared" si="20"/>
        <v>n/a</v>
      </c>
      <c r="AU241" s="141" t="str">
        <f t="shared" si="20"/>
        <v>n/a</v>
      </c>
      <c r="AV241" s="141" t="str">
        <f t="shared" si="20"/>
        <v>n/a</v>
      </c>
      <c r="AW241" s="141" t="str">
        <f t="shared" si="20"/>
        <v>n/a</v>
      </c>
      <c r="AX241" s="141" t="str">
        <f t="shared" si="20"/>
        <v/>
      </c>
      <c r="AY241" s="141" t="str">
        <f t="shared" si="20"/>
        <v/>
      </c>
      <c r="AZ241" s="141" t="str">
        <f t="shared" si="20"/>
        <v/>
      </c>
      <c r="BA241" s="141" t="str">
        <f t="shared" si="20"/>
        <v/>
      </c>
      <c r="BB241" s="141" t="str">
        <f t="shared" si="20"/>
        <v/>
      </c>
      <c r="BC241" s="141" t="str">
        <f t="shared" si="20"/>
        <v/>
      </c>
      <c r="BD241" s="141" t="str">
        <f t="shared" si="20"/>
        <v/>
      </c>
      <c r="BE241" s="141" t="str">
        <f>IF(BJ217="","",'Cost and Benefit Parameters'!$N$24)</f>
        <v/>
      </c>
      <c r="BF241" s="141" t="str">
        <f>IF(BK217="","",'Cost and Benefit Parameters'!$N$24)</f>
        <v/>
      </c>
      <c r="BG241" s="141" t="str">
        <f>IF(BL217="","",'Cost and Benefit Parameters'!$N$24)</f>
        <v/>
      </c>
      <c r="BH241" s="141" t="str">
        <f>IF(BM217="","",'Cost and Benefit Parameters'!$N$24)</f>
        <v/>
      </c>
      <c r="BI241" s="141" t="str">
        <f>IF(BN217="","",'Cost and Benefit Parameters'!$N$24)</f>
        <v/>
      </c>
      <c r="BJ241" s="141" t="str">
        <f>IF(BO217="","",'Cost and Benefit Parameters'!$N$24)</f>
        <v/>
      </c>
      <c r="BK241" s="141" t="str">
        <f>IF(BP217="","",'Cost and Benefit Parameters'!$N$24)</f>
        <v/>
      </c>
      <c r="BL241" s="141" t="str">
        <f>IF(BQ217="","",'Cost and Benefit Parameters'!$N$24)</f>
        <v/>
      </c>
      <c r="BM241" s="141" t="str">
        <f>IF(BR217="","",'Cost and Benefit Parameters'!$N$24)</f>
        <v/>
      </c>
      <c r="BN241" s="141" t="str">
        <f>IF(BS217="","",'Cost and Benefit Parameters'!$N$24)</f>
        <v/>
      </c>
    </row>
    <row r="242" spans="1:66" s="135" customFormat="1" hidden="1" x14ac:dyDescent="0.55000000000000004">
      <c r="A242" s="647"/>
      <c r="B242" s="135" t="s">
        <v>470</v>
      </c>
      <c r="H242" s="141" t="str">
        <f t="shared" si="21"/>
        <v/>
      </c>
      <c r="I242" s="141" t="str">
        <f t="shared" si="20"/>
        <v/>
      </c>
      <c r="J242" s="141" t="str">
        <f t="shared" si="20"/>
        <v/>
      </c>
      <c r="K242" s="141" t="str">
        <f t="shared" si="20"/>
        <v>n/a</v>
      </c>
      <c r="L242" s="141" t="str">
        <f t="shared" si="20"/>
        <v>n/a</v>
      </c>
      <c r="M242" s="141" t="str">
        <f t="shared" si="20"/>
        <v>n/a</v>
      </c>
      <c r="N242" s="141" t="str">
        <f t="shared" si="20"/>
        <v>n/a</v>
      </c>
      <c r="O242" s="141" t="str">
        <f t="shared" si="20"/>
        <v>n/a</v>
      </c>
      <c r="P242" s="141" t="str">
        <f t="shared" si="20"/>
        <v>n/a</v>
      </c>
      <c r="Q242" s="141" t="str">
        <f t="shared" si="20"/>
        <v>n/a</v>
      </c>
      <c r="R242" s="141" t="str">
        <f t="shared" si="20"/>
        <v>n/a</v>
      </c>
      <c r="S242" s="141" t="str">
        <f t="shared" si="20"/>
        <v>n/a</v>
      </c>
      <c r="T242" s="141" t="str">
        <f t="shared" si="20"/>
        <v>n/a</v>
      </c>
      <c r="U242" s="141" t="str">
        <f t="shared" si="20"/>
        <v>n/a</v>
      </c>
      <c r="V242" s="141" t="str">
        <f t="shared" si="20"/>
        <v>n/a</v>
      </c>
      <c r="W242" s="141" t="str">
        <f t="shared" si="20"/>
        <v>n/a</v>
      </c>
      <c r="X242" s="141" t="str">
        <f t="shared" si="20"/>
        <v>n/a</v>
      </c>
      <c r="Y242" s="141" t="str">
        <f t="shared" si="20"/>
        <v>n/a</v>
      </c>
      <c r="Z242" s="141" t="str">
        <f t="shared" si="20"/>
        <v>n/a</v>
      </c>
      <c r="AA242" s="141" t="str">
        <f t="shared" si="20"/>
        <v>n/a</v>
      </c>
      <c r="AB242" s="141" t="str">
        <f t="shared" si="20"/>
        <v>n/a</v>
      </c>
      <c r="AC242" s="141" t="str">
        <f t="shared" si="20"/>
        <v>n/a</v>
      </c>
      <c r="AD242" s="141" t="str">
        <f t="shared" si="20"/>
        <v>n/a</v>
      </c>
      <c r="AE242" s="141" t="str">
        <f t="shared" si="20"/>
        <v>n/a</v>
      </c>
      <c r="AF242" s="141" t="str">
        <f t="shared" si="20"/>
        <v>n/a</v>
      </c>
      <c r="AG242" s="141" t="str">
        <f t="shared" si="20"/>
        <v>n/a</v>
      </c>
      <c r="AH242" s="141" t="str">
        <f t="shared" si="20"/>
        <v>n/a</v>
      </c>
      <c r="AI242" s="141" t="str">
        <f t="shared" si="20"/>
        <v>n/a</v>
      </c>
      <c r="AJ242" s="141" t="str">
        <f t="shared" si="20"/>
        <v>n/a</v>
      </c>
      <c r="AK242" s="141" t="str">
        <f t="shared" si="20"/>
        <v>n/a</v>
      </c>
      <c r="AL242" s="141" t="str">
        <f t="shared" si="20"/>
        <v>n/a</v>
      </c>
      <c r="AM242" s="141" t="str">
        <f t="shared" si="20"/>
        <v>n/a</v>
      </c>
      <c r="AN242" s="141" t="str">
        <f t="shared" si="20"/>
        <v>n/a</v>
      </c>
      <c r="AO242" s="141" t="str">
        <f t="shared" si="20"/>
        <v>n/a</v>
      </c>
      <c r="AP242" s="141" t="str">
        <f t="shared" si="20"/>
        <v>n/a</v>
      </c>
      <c r="AQ242" s="141" t="str">
        <f t="shared" si="20"/>
        <v>n/a</v>
      </c>
      <c r="AR242" s="141" t="str">
        <f t="shared" si="20"/>
        <v>n/a</v>
      </c>
      <c r="AS242" s="141" t="str">
        <f t="shared" si="20"/>
        <v>n/a</v>
      </c>
      <c r="AT242" s="141" t="str">
        <f t="shared" si="20"/>
        <v>n/a</v>
      </c>
      <c r="AU242" s="141" t="str">
        <f t="shared" si="20"/>
        <v>n/a</v>
      </c>
      <c r="AV242" s="141" t="str">
        <f t="shared" si="20"/>
        <v>n/a</v>
      </c>
      <c r="AW242" s="141" t="str">
        <f t="shared" si="20"/>
        <v>n/a</v>
      </c>
      <c r="AX242" s="141" t="str">
        <f t="shared" si="20"/>
        <v>n/a</v>
      </c>
      <c r="AY242" s="141" t="str">
        <f t="shared" si="20"/>
        <v/>
      </c>
      <c r="AZ242" s="141" t="str">
        <f t="shared" si="20"/>
        <v/>
      </c>
      <c r="BA242" s="141" t="str">
        <f t="shared" si="20"/>
        <v/>
      </c>
      <c r="BB242" s="141" t="str">
        <f t="shared" si="20"/>
        <v/>
      </c>
      <c r="BC242" s="141" t="str">
        <f t="shared" si="20"/>
        <v/>
      </c>
      <c r="BD242" s="141" t="str">
        <f t="shared" si="20"/>
        <v/>
      </c>
      <c r="BE242" s="141" t="str">
        <f>IF(BJ218="","",'Cost and Benefit Parameters'!$N$24)</f>
        <v/>
      </c>
      <c r="BF242" s="141" t="str">
        <f>IF(BK218="","",'Cost and Benefit Parameters'!$N$24)</f>
        <v/>
      </c>
      <c r="BG242" s="141" t="str">
        <f>IF(BL218="","",'Cost and Benefit Parameters'!$N$24)</f>
        <v/>
      </c>
      <c r="BH242" s="141" t="str">
        <f>IF(BM218="","",'Cost and Benefit Parameters'!$N$24)</f>
        <v/>
      </c>
      <c r="BI242" s="141" t="str">
        <f>IF(BN218="","",'Cost and Benefit Parameters'!$N$24)</f>
        <v/>
      </c>
      <c r="BJ242" s="141" t="str">
        <f>IF(BO218="","",'Cost and Benefit Parameters'!$N$24)</f>
        <v/>
      </c>
      <c r="BK242" s="141" t="str">
        <f>IF(BP218="","",'Cost and Benefit Parameters'!$N$24)</f>
        <v/>
      </c>
      <c r="BL242" s="141" t="str">
        <f>IF(BQ218="","",'Cost and Benefit Parameters'!$N$24)</f>
        <v/>
      </c>
      <c r="BM242" s="141" t="str">
        <f>IF(BR218="","",'Cost and Benefit Parameters'!$N$24)</f>
        <v/>
      </c>
      <c r="BN242" s="141" t="str">
        <f>IF(BS218="","",'Cost and Benefit Parameters'!$N$24)</f>
        <v/>
      </c>
    </row>
    <row r="243" spans="1:66" s="135" customFormat="1" hidden="1" x14ac:dyDescent="0.55000000000000004">
      <c r="A243" s="647"/>
      <c r="B243" s="135" t="s">
        <v>471</v>
      </c>
      <c r="H243" s="141" t="str">
        <f t="shared" si="21"/>
        <v/>
      </c>
      <c r="I243" s="141" t="str">
        <f t="shared" si="20"/>
        <v/>
      </c>
      <c r="J243" s="141" t="str">
        <f t="shared" si="20"/>
        <v/>
      </c>
      <c r="K243" s="141" t="str">
        <f t="shared" si="20"/>
        <v/>
      </c>
      <c r="L243" s="141" t="str">
        <f t="shared" si="20"/>
        <v>n/a</v>
      </c>
      <c r="M243" s="141" t="str">
        <f t="shared" si="20"/>
        <v>n/a</v>
      </c>
      <c r="N243" s="141" t="str">
        <f t="shared" si="20"/>
        <v>n/a</v>
      </c>
      <c r="O243" s="141" t="str">
        <f t="shared" si="20"/>
        <v>n/a</v>
      </c>
      <c r="P243" s="141" t="str">
        <f t="shared" si="20"/>
        <v>n/a</v>
      </c>
      <c r="Q243" s="141" t="str">
        <f t="shared" si="20"/>
        <v>n/a</v>
      </c>
      <c r="R243" s="141" t="str">
        <f t="shared" si="20"/>
        <v>n/a</v>
      </c>
      <c r="S243" s="141" t="str">
        <f t="shared" si="20"/>
        <v>n/a</v>
      </c>
      <c r="T243" s="141" t="str">
        <f t="shared" si="20"/>
        <v>n/a</v>
      </c>
      <c r="U243" s="141" t="str">
        <f t="shared" si="20"/>
        <v>n/a</v>
      </c>
      <c r="V243" s="141" t="str">
        <f t="shared" si="20"/>
        <v>n/a</v>
      </c>
      <c r="W243" s="141" t="str">
        <f t="shared" si="20"/>
        <v>n/a</v>
      </c>
      <c r="X243" s="141" t="str">
        <f t="shared" si="20"/>
        <v>n/a</v>
      </c>
      <c r="Y243" s="141" t="str">
        <f t="shared" si="20"/>
        <v>n/a</v>
      </c>
      <c r="Z243" s="141" t="str">
        <f t="shared" si="20"/>
        <v>n/a</v>
      </c>
      <c r="AA243" s="141" t="str">
        <f t="shared" si="20"/>
        <v>n/a</v>
      </c>
      <c r="AB243" s="141" t="str">
        <f t="shared" si="20"/>
        <v>n/a</v>
      </c>
      <c r="AC243" s="141" t="str">
        <f t="shared" si="20"/>
        <v>n/a</v>
      </c>
      <c r="AD243" s="141" t="str">
        <f t="shared" si="20"/>
        <v>n/a</v>
      </c>
      <c r="AE243" s="141" t="str">
        <f t="shared" si="20"/>
        <v>n/a</v>
      </c>
      <c r="AF243" s="141" t="str">
        <f t="shared" si="20"/>
        <v>n/a</v>
      </c>
      <c r="AG243" s="141" t="str">
        <f t="shared" si="20"/>
        <v>n/a</v>
      </c>
      <c r="AH243" s="141" t="str">
        <f t="shared" si="20"/>
        <v>n/a</v>
      </c>
      <c r="AI243" s="141" t="str">
        <f t="shared" si="20"/>
        <v>n/a</v>
      </c>
      <c r="AJ243" s="141" t="str">
        <f t="shared" si="20"/>
        <v>n/a</v>
      </c>
      <c r="AK243" s="141" t="str">
        <f t="shared" si="20"/>
        <v>n/a</v>
      </c>
      <c r="AL243" s="141" t="str">
        <f t="shared" si="20"/>
        <v>n/a</v>
      </c>
      <c r="AM243" s="141" t="str">
        <f t="shared" si="20"/>
        <v>n/a</v>
      </c>
      <c r="AN243" s="141" t="str">
        <f t="shared" si="20"/>
        <v>n/a</v>
      </c>
      <c r="AO243" s="141" t="str">
        <f t="shared" si="20"/>
        <v>n/a</v>
      </c>
      <c r="AP243" s="141" t="str">
        <f t="shared" si="20"/>
        <v>n/a</v>
      </c>
      <c r="AQ243" s="141" t="str">
        <f t="shared" si="20"/>
        <v>n/a</v>
      </c>
      <c r="AR243" s="141" t="str">
        <f t="shared" si="20"/>
        <v>n/a</v>
      </c>
      <c r="AS243" s="141" t="str">
        <f t="shared" si="20"/>
        <v>n/a</v>
      </c>
      <c r="AT243" s="141" t="str">
        <f t="shared" si="20"/>
        <v>n/a</v>
      </c>
      <c r="AU243" s="141" t="str">
        <f t="shared" si="20"/>
        <v>n/a</v>
      </c>
      <c r="AV243" s="141" t="str">
        <f t="shared" si="20"/>
        <v>n/a</v>
      </c>
      <c r="AW243" s="141" t="str">
        <f t="shared" si="20"/>
        <v>n/a</v>
      </c>
      <c r="AX243" s="141" t="str">
        <f t="shared" si="20"/>
        <v>n/a</v>
      </c>
      <c r="AY243" s="141" t="str">
        <f t="shared" si="20"/>
        <v>n/a</v>
      </c>
      <c r="AZ243" s="141" t="str">
        <f t="shared" si="20"/>
        <v/>
      </c>
      <c r="BA243" s="141" t="str">
        <f t="shared" si="20"/>
        <v/>
      </c>
      <c r="BB243" s="141" t="str">
        <f t="shared" si="20"/>
        <v/>
      </c>
      <c r="BC243" s="141" t="str">
        <f t="shared" si="20"/>
        <v/>
      </c>
      <c r="BD243" s="141" t="str">
        <f t="shared" si="20"/>
        <v/>
      </c>
      <c r="BE243" s="141" t="str">
        <f>IF(BJ219="","",'Cost and Benefit Parameters'!$N$24)</f>
        <v/>
      </c>
      <c r="BF243" s="141" t="str">
        <f>IF(BK219="","",'Cost and Benefit Parameters'!$N$24)</f>
        <v/>
      </c>
      <c r="BG243" s="141" t="str">
        <f>IF(BL219="","",'Cost and Benefit Parameters'!$N$24)</f>
        <v/>
      </c>
      <c r="BH243" s="141" t="str">
        <f>IF(BM219="","",'Cost and Benefit Parameters'!$N$24)</f>
        <v/>
      </c>
      <c r="BI243" s="141" t="str">
        <f>IF(BN219="","",'Cost and Benefit Parameters'!$N$24)</f>
        <v/>
      </c>
      <c r="BJ243" s="141" t="str">
        <f>IF(BO219="","",'Cost and Benefit Parameters'!$N$24)</f>
        <v/>
      </c>
      <c r="BK243" s="141" t="str">
        <f>IF(BP219="","",'Cost and Benefit Parameters'!$N$24)</f>
        <v/>
      </c>
      <c r="BL243" s="141" t="str">
        <f>IF(BQ219="","",'Cost and Benefit Parameters'!$N$24)</f>
        <v/>
      </c>
      <c r="BM243" s="141" t="str">
        <f>IF(BR219="","",'Cost and Benefit Parameters'!$N$24)</f>
        <v/>
      </c>
      <c r="BN243" s="141" t="str">
        <f>IF(BS219="","",'Cost and Benefit Parameters'!$N$24)</f>
        <v/>
      </c>
    </row>
    <row r="244" spans="1:66" s="135" customFormat="1" hidden="1" x14ac:dyDescent="0.55000000000000004">
      <c r="A244" s="647"/>
      <c r="B244" s="135" t="s">
        <v>472</v>
      </c>
      <c r="H244" s="141" t="str">
        <f t="shared" si="21"/>
        <v/>
      </c>
      <c r="I244" s="141" t="str">
        <f t="shared" si="20"/>
        <v/>
      </c>
      <c r="J244" s="141" t="str">
        <f t="shared" si="20"/>
        <v/>
      </c>
      <c r="K244" s="141" t="str">
        <f t="shared" si="20"/>
        <v/>
      </c>
      <c r="L244" s="141" t="str">
        <f t="shared" si="20"/>
        <v/>
      </c>
      <c r="M244" s="141" t="str">
        <f t="shared" si="20"/>
        <v>n/a</v>
      </c>
      <c r="N244" s="141" t="str">
        <f t="shared" si="20"/>
        <v>n/a</v>
      </c>
      <c r="O244" s="141" t="str">
        <f t="shared" si="20"/>
        <v>n/a</v>
      </c>
      <c r="P244" s="141" t="str">
        <f t="shared" si="20"/>
        <v>n/a</v>
      </c>
      <c r="Q244" s="141" t="str">
        <f t="shared" si="20"/>
        <v>n/a</v>
      </c>
      <c r="R244" s="141" t="str">
        <f t="shared" si="20"/>
        <v>n/a</v>
      </c>
      <c r="S244" s="141" t="str">
        <f t="shared" si="20"/>
        <v>n/a</v>
      </c>
      <c r="T244" s="141" t="str">
        <f t="shared" si="20"/>
        <v>n/a</v>
      </c>
      <c r="U244" s="141" t="str">
        <f t="shared" si="20"/>
        <v>n/a</v>
      </c>
      <c r="V244" s="141" t="str">
        <f t="shared" si="20"/>
        <v>n/a</v>
      </c>
      <c r="W244" s="141" t="str">
        <f t="shared" si="20"/>
        <v>n/a</v>
      </c>
      <c r="X244" s="141" t="str">
        <f t="shared" ref="X244:X259" si="22">IF(AC220="","","n/a")</f>
        <v>n/a</v>
      </c>
      <c r="Y244" s="141" t="str">
        <f t="shared" ref="Y244:Y259" si="23">IF(AD220="","","n/a")</f>
        <v>n/a</v>
      </c>
      <c r="Z244" s="141" t="str">
        <f t="shared" ref="Z244:Z259" si="24">IF(AE220="","","n/a")</f>
        <v>n/a</v>
      </c>
      <c r="AA244" s="141" t="str">
        <f t="shared" ref="AA244:AA259" si="25">IF(AF220="","","n/a")</f>
        <v>n/a</v>
      </c>
      <c r="AB244" s="141" t="str">
        <f t="shared" ref="AB244:AB259" si="26">IF(AG220="","","n/a")</f>
        <v>n/a</v>
      </c>
      <c r="AC244" s="141" t="str">
        <f t="shared" ref="AC244:AC259" si="27">IF(AH220="","","n/a")</f>
        <v>n/a</v>
      </c>
      <c r="AD244" s="141" t="str">
        <f t="shared" ref="AD244:AD259" si="28">IF(AI220="","","n/a")</f>
        <v>n/a</v>
      </c>
      <c r="AE244" s="141" t="str">
        <f t="shared" ref="AE244:AE259" si="29">IF(AJ220="","","n/a")</f>
        <v>n/a</v>
      </c>
      <c r="AF244" s="141" t="str">
        <f t="shared" ref="AF244:AF259" si="30">IF(AK220="","","n/a")</f>
        <v>n/a</v>
      </c>
      <c r="AG244" s="141" t="str">
        <f t="shared" ref="AG244:AG259" si="31">IF(AL220="","","n/a")</f>
        <v>n/a</v>
      </c>
      <c r="AH244" s="141" t="str">
        <f t="shared" ref="AH244:AH259" si="32">IF(AM220="","","n/a")</f>
        <v>n/a</v>
      </c>
      <c r="AI244" s="141" t="str">
        <f t="shared" ref="AI244:AI259" si="33">IF(AN220="","","n/a")</f>
        <v>n/a</v>
      </c>
      <c r="AJ244" s="141" t="str">
        <f t="shared" ref="AJ244:AJ259" si="34">IF(AO220="","","n/a")</f>
        <v>n/a</v>
      </c>
      <c r="AK244" s="141" t="str">
        <f t="shared" ref="AK244:AK259" si="35">IF(AP220="","","n/a")</f>
        <v>n/a</v>
      </c>
      <c r="AL244" s="141" t="str">
        <f t="shared" ref="AL244:AL259" si="36">IF(AQ220="","","n/a")</f>
        <v>n/a</v>
      </c>
      <c r="AM244" s="141" t="str">
        <f t="shared" ref="AM244:AM259" si="37">IF(AR220="","","n/a")</f>
        <v>n/a</v>
      </c>
      <c r="AN244" s="141" t="str">
        <f t="shared" ref="AN244:AN259" si="38">IF(AS220="","","n/a")</f>
        <v>n/a</v>
      </c>
      <c r="AO244" s="141" t="str">
        <f t="shared" ref="AO244:AO259" si="39">IF(AT220="","","n/a")</f>
        <v>n/a</v>
      </c>
      <c r="AP244" s="141" t="str">
        <f t="shared" ref="AP244:AP259" si="40">IF(AU220="","","n/a")</f>
        <v>n/a</v>
      </c>
      <c r="AQ244" s="141" t="str">
        <f t="shared" ref="AQ244:AQ259" si="41">IF(AV220="","","n/a")</f>
        <v>n/a</v>
      </c>
      <c r="AR244" s="141" t="str">
        <f t="shared" ref="AR244:AR259" si="42">IF(AW220="","","n/a")</f>
        <v>n/a</v>
      </c>
      <c r="AS244" s="141" t="str">
        <f t="shared" ref="AS244:AS259" si="43">IF(AX220="","","n/a")</f>
        <v>n/a</v>
      </c>
      <c r="AT244" s="141" t="str">
        <f t="shared" ref="AT244:AT259" si="44">IF(AY220="","","n/a")</f>
        <v>n/a</v>
      </c>
      <c r="AU244" s="141" t="str">
        <f t="shared" ref="AU244:AU259" si="45">IF(AZ220="","","n/a")</f>
        <v>n/a</v>
      </c>
      <c r="AV244" s="141" t="str">
        <f t="shared" ref="AV244:AV259" si="46">IF(BA220="","","n/a")</f>
        <v>n/a</v>
      </c>
      <c r="AW244" s="141" t="str">
        <f t="shared" ref="AW244:AW259" si="47">IF(BB220="","","n/a")</f>
        <v>n/a</v>
      </c>
      <c r="AX244" s="141" t="str">
        <f t="shared" ref="AX244:AX259" si="48">IF(BC220="","","n/a")</f>
        <v>n/a</v>
      </c>
      <c r="AY244" s="141" t="str">
        <f t="shared" ref="AY244:AY259" si="49">IF(BD220="","","n/a")</f>
        <v>n/a</v>
      </c>
      <c r="AZ244" s="141" t="str">
        <f t="shared" ref="AZ244:AZ259" si="50">IF(BE220="","","n/a")</f>
        <v>n/a</v>
      </c>
      <c r="BA244" s="141" t="str">
        <f t="shared" ref="BA244:BA259" si="51">IF(BF220="","","n/a")</f>
        <v/>
      </c>
      <c r="BB244" s="141" t="str">
        <f t="shared" ref="BB244:BB259" si="52">IF(BG220="","","n/a")</f>
        <v/>
      </c>
      <c r="BC244" s="141" t="str">
        <f t="shared" ref="BC244:BC259" si="53">IF(BH220="","","n/a")</f>
        <v/>
      </c>
      <c r="BD244" s="141" t="str">
        <f t="shared" ref="BD244:BD259" si="54">IF(BI220="","","n/a")</f>
        <v/>
      </c>
      <c r="BE244" s="141" t="str">
        <f>IF(BJ220="","",'Cost and Benefit Parameters'!$N$24)</f>
        <v/>
      </c>
      <c r="BF244" s="141" t="str">
        <f>IF(BK220="","",'Cost and Benefit Parameters'!$N$24)</f>
        <v/>
      </c>
      <c r="BG244" s="141" t="str">
        <f>IF(BL220="","",'Cost and Benefit Parameters'!$N$24)</f>
        <v/>
      </c>
      <c r="BH244" s="141" t="str">
        <f>IF(BM220="","",'Cost and Benefit Parameters'!$N$24)</f>
        <v/>
      </c>
      <c r="BI244" s="141" t="str">
        <f>IF(BN220="","",'Cost and Benefit Parameters'!$N$24)</f>
        <v/>
      </c>
      <c r="BJ244" s="141" t="str">
        <f>IF(BO220="","",'Cost and Benefit Parameters'!$N$24)</f>
        <v/>
      </c>
      <c r="BK244" s="141" t="str">
        <f>IF(BP220="","",'Cost and Benefit Parameters'!$N$24)</f>
        <v/>
      </c>
      <c r="BL244" s="141" t="str">
        <f>IF(BQ220="","",'Cost and Benefit Parameters'!$N$24)</f>
        <v/>
      </c>
      <c r="BM244" s="141" t="str">
        <f>IF(BR220="","",'Cost and Benefit Parameters'!$N$24)</f>
        <v/>
      </c>
      <c r="BN244" s="141" t="str">
        <f>IF(BS220="","",'Cost and Benefit Parameters'!$N$24)</f>
        <v/>
      </c>
    </row>
    <row r="245" spans="1:66" s="135" customFormat="1" hidden="1" x14ac:dyDescent="0.55000000000000004">
      <c r="A245" s="647"/>
      <c r="B245" s="135" t="s">
        <v>473</v>
      </c>
      <c r="H245" s="141" t="str">
        <f t="shared" si="21"/>
        <v/>
      </c>
      <c r="I245" s="141" t="str">
        <f t="shared" ref="I245:I259" si="55">IF(N221="","","n/a")</f>
        <v/>
      </c>
      <c r="J245" s="141" t="str">
        <f t="shared" ref="J245:J259" si="56">IF(O221="","","n/a")</f>
        <v/>
      </c>
      <c r="K245" s="141" t="str">
        <f t="shared" ref="K245:K259" si="57">IF(P221="","","n/a")</f>
        <v/>
      </c>
      <c r="L245" s="141" t="str">
        <f t="shared" ref="L245:L259" si="58">IF(Q221="","","n/a")</f>
        <v/>
      </c>
      <c r="M245" s="141" t="str">
        <f t="shared" ref="M245:M259" si="59">IF(R221="","","n/a")</f>
        <v/>
      </c>
      <c r="N245" s="141" t="str">
        <f t="shared" ref="N245:N259" si="60">IF(S221="","","n/a")</f>
        <v>n/a</v>
      </c>
      <c r="O245" s="141" t="str">
        <f t="shared" ref="O245:O259" si="61">IF(T221="","","n/a")</f>
        <v>n/a</v>
      </c>
      <c r="P245" s="141" t="str">
        <f t="shared" ref="P245:P259" si="62">IF(U221="","","n/a")</f>
        <v>n/a</v>
      </c>
      <c r="Q245" s="141" t="str">
        <f t="shared" ref="Q245:Q259" si="63">IF(V221="","","n/a")</f>
        <v>n/a</v>
      </c>
      <c r="R245" s="141" t="str">
        <f t="shared" ref="R245:R259" si="64">IF(W221="","","n/a")</f>
        <v>n/a</v>
      </c>
      <c r="S245" s="141" t="str">
        <f t="shared" ref="S245:S259" si="65">IF(X221="","","n/a")</f>
        <v>n/a</v>
      </c>
      <c r="T245" s="141" t="str">
        <f t="shared" ref="T245:T259" si="66">IF(Y221="","","n/a")</f>
        <v>n/a</v>
      </c>
      <c r="U245" s="141" t="str">
        <f t="shared" ref="U245:U259" si="67">IF(Z221="","","n/a")</f>
        <v>n/a</v>
      </c>
      <c r="V245" s="141" t="str">
        <f t="shared" ref="V245:V259" si="68">IF(AA221="","","n/a")</f>
        <v>n/a</v>
      </c>
      <c r="W245" s="141" t="str">
        <f t="shared" ref="W245:W259" si="69">IF(AB221="","","n/a")</f>
        <v>n/a</v>
      </c>
      <c r="X245" s="141" t="str">
        <f t="shared" si="22"/>
        <v>n/a</v>
      </c>
      <c r="Y245" s="141" t="str">
        <f t="shared" si="23"/>
        <v>n/a</v>
      </c>
      <c r="Z245" s="141" t="str">
        <f t="shared" si="24"/>
        <v>n/a</v>
      </c>
      <c r="AA245" s="141" t="str">
        <f t="shared" si="25"/>
        <v>n/a</v>
      </c>
      <c r="AB245" s="141" t="str">
        <f t="shared" si="26"/>
        <v>n/a</v>
      </c>
      <c r="AC245" s="141" t="str">
        <f t="shared" si="27"/>
        <v>n/a</v>
      </c>
      <c r="AD245" s="141" t="str">
        <f t="shared" si="28"/>
        <v>n/a</v>
      </c>
      <c r="AE245" s="141" t="str">
        <f t="shared" si="29"/>
        <v>n/a</v>
      </c>
      <c r="AF245" s="141" t="str">
        <f t="shared" si="30"/>
        <v>n/a</v>
      </c>
      <c r="AG245" s="141" t="str">
        <f t="shared" si="31"/>
        <v>n/a</v>
      </c>
      <c r="AH245" s="141" t="str">
        <f t="shared" si="32"/>
        <v>n/a</v>
      </c>
      <c r="AI245" s="141" t="str">
        <f t="shared" si="33"/>
        <v>n/a</v>
      </c>
      <c r="AJ245" s="141" t="str">
        <f t="shared" si="34"/>
        <v>n/a</v>
      </c>
      <c r="AK245" s="141" t="str">
        <f t="shared" si="35"/>
        <v>n/a</v>
      </c>
      <c r="AL245" s="141" t="str">
        <f t="shared" si="36"/>
        <v>n/a</v>
      </c>
      <c r="AM245" s="141" t="str">
        <f t="shared" si="37"/>
        <v>n/a</v>
      </c>
      <c r="AN245" s="141" t="str">
        <f t="shared" si="38"/>
        <v>n/a</v>
      </c>
      <c r="AO245" s="141" t="str">
        <f t="shared" si="39"/>
        <v>n/a</v>
      </c>
      <c r="AP245" s="141" t="str">
        <f t="shared" si="40"/>
        <v>n/a</v>
      </c>
      <c r="AQ245" s="141" t="str">
        <f t="shared" si="41"/>
        <v>n/a</v>
      </c>
      <c r="AR245" s="141" t="str">
        <f t="shared" si="42"/>
        <v>n/a</v>
      </c>
      <c r="AS245" s="141" t="str">
        <f t="shared" si="43"/>
        <v>n/a</v>
      </c>
      <c r="AT245" s="141" t="str">
        <f t="shared" si="44"/>
        <v>n/a</v>
      </c>
      <c r="AU245" s="141" t="str">
        <f t="shared" si="45"/>
        <v>n/a</v>
      </c>
      <c r="AV245" s="141" t="str">
        <f t="shared" si="46"/>
        <v>n/a</v>
      </c>
      <c r="AW245" s="141" t="str">
        <f t="shared" si="47"/>
        <v>n/a</v>
      </c>
      <c r="AX245" s="141" t="str">
        <f t="shared" si="48"/>
        <v>n/a</v>
      </c>
      <c r="AY245" s="141" t="str">
        <f t="shared" si="49"/>
        <v>n/a</v>
      </c>
      <c r="AZ245" s="141" t="str">
        <f t="shared" si="50"/>
        <v>n/a</v>
      </c>
      <c r="BA245" s="141" t="str">
        <f t="shared" si="51"/>
        <v>n/a</v>
      </c>
      <c r="BB245" s="141" t="str">
        <f t="shared" si="52"/>
        <v/>
      </c>
      <c r="BC245" s="141" t="str">
        <f t="shared" si="53"/>
        <v/>
      </c>
      <c r="BD245" s="141" t="str">
        <f t="shared" si="54"/>
        <v/>
      </c>
      <c r="BE245" s="141" t="str">
        <f>IF(BJ221="","",'Cost and Benefit Parameters'!$N$24)</f>
        <v/>
      </c>
      <c r="BF245" s="141" t="str">
        <f>IF(BK221="","",'Cost and Benefit Parameters'!$N$24)</f>
        <v/>
      </c>
      <c r="BG245" s="141" t="str">
        <f>IF(BL221="","",'Cost and Benefit Parameters'!$N$24)</f>
        <v/>
      </c>
      <c r="BH245" s="141" t="str">
        <f>IF(BM221="","",'Cost and Benefit Parameters'!$N$24)</f>
        <v/>
      </c>
      <c r="BI245" s="141" t="str">
        <f>IF(BN221="","",'Cost and Benefit Parameters'!$N$24)</f>
        <v/>
      </c>
      <c r="BJ245" s="141" t="str">
        <f>IF(BO221="","",'Cost and Benefit Parameters'!$N$24)</f>
        <v/>
      </c>
      <c r="BK245" s="141" t="str">
        <f>IF(BP221="","",'Cost and Benefit Parameters'!$N$24)</f>
        <v/>
      </c>
      <c r="BL245" s="141" t="str">
        <f>IF(BQ221="","",'Cost and Benefit Parameters'!$N$24)</f>
        <v/>
      </c>
      <c r="BM245" s="141" t="str">
        <f>IF(BR221="","",'Cost and Benefit Parameters'!$N$24)</f>
        <v/>
      </c>
      <c r="BN245" s="141" t="str">
        <f>IF(BS221="","",'Cost and Benefit Parameters'!$N$24)</f>
        <v/>
      </c>
    </row>
    <row r="246" spans="1:66" s="135" customFormat="1" hidden="1" x14ac:dyDescent="0.55000000000000004">
      <c r="A246" s="647"/>
      <c r="B246" s="135" t="s">
        <v>474</v>
      </c>
      <c r="H246" s="141" t="str">
        <f t="shared" si="21"/>
        <v/>
      </c>
      <c r="I246" s="141" t="str">
        <f t="shared" si="55"/>
        <v/>
      </c>
      <c r="J246" s="141" t="str">
        <f t="shared" si="56"/>
        <v/>
      </c>
      <c r="K246" s="141" t="str">
        <f t="shared" si="57"/>
        <v/>
      </c>
      <c r="L246" s="141" t="str">
        <f t="shared" si="58"/>
        <v/>
      </c>
      <c r="M246" s="141" t="str">
        <f t="shared" si="59"/>
        <v/>
      </c>
      <c r="N246" s="141" t="str">
        <f t="shared" si="60"/>
        <v/>
      </c>
      <c r="O246" s="141" t="str">
        <f t="shared" si="61"/>
        <v>n/a</v>
      </c>
      <c r="P246" s="141" t="str">
        <f t="shared" si="62"/>
        <v>n/a</v>
      </c>
      <c r="Q246" s="141" t="str">
        <f t="shared" si="63"/>
        <v>n/a</v>
      </c>
      <c r="R246" s="141" t="str">
        <f t="shared" si="64"/>
        <v>n/a</v>
      </c>
      <c r="S246" s="141" t="str">
        <f t="shared" si="65"/>
        <v>n/a</v>
      </c>
      <c r="T246" s="141" t="str">
        <f t="shared" si="66"/>
        <v>n/a</v>
      </c>
      <c r="U246" s="141" t="str">
        <f t="shared" si="67"/>
        <v>n/a</v>
      </c>
      <c r="V246" s="141" t="str">
        <f t="shared" si="68"/>
        <v>n/a</v>
      </c>
      <c r="W246" s="141" t="str">
        <f t="shared" si="69"/>
        <v>n/a</v>
      </c>
      <c r="X246" s="141" t="str">
        <f t="shared" si="22"/>
        <v>n/a</v>
      </c>
      <c r="Y246" s="141" t="str">
        <f t="shared" si="23"/>
        <v>n/a</v>
      </c>
      <c r="Z246" s="141" t="str">
        <f t="shared" si="24"/>
        <v>n/a</v>
      </c>
      <c r="AA246" s="141" t="str">
        <f t="shared" si="25"/>
        <v>n/a</v>
      </c>
      <c r="AB246" s="141" t="str">
        <f t="shared" si="26"/>
        <v>n/a</v>
      </c>
      <c r="AC246" s="141" t="str">
        <f t="shared" si="27"/>
        <v>n/a</v>
      </c>
      <c r="AD246" s="141" t="str">
        <f t="shared" si="28"/>
        <v>n/a</v>
      </c>
      <c r="AE246" s="141" t="str">
        <f t="shared" si="29"/>
        <v>n/a</v>
      </c>
      <c r="AF246" s="141" t="str">
        <f t="shared" si="30"/>
        <v>n/a</v>
      </c>
      <c r="AG246" s="141" t="str">
        <f t="shared" si="31"/>
        <v>n/a</v>
      </c>
      <c r="AH246" s="141" t="str">
        <f t="shared" si="32"/>
        <v>n/a</v>
      </c>
      <c r="AI246" s="141" t="str">
        <f t="shared" si="33"/>
        <v>n/a</v>
      </c>
      <c r="AJ246" s="141" t="str">
        <f t="shared" si="34"/>
        <v>n/a</v>
      </c>
      <c r="AK246" s="141" t="str">
        <f t="shared" si="35"/>
        <v>n/a</v>
      </c>
      <c r="AL246" s="141" t="str">
        <f t="shared" si="36"/>
        <v>n/a</v>
      </c>
      <c r="AM246" s="141" t="str">
        <f t="shared" si="37"/>
        <v>n/a</v>
      </c>
      <c r="AN246" s="141" t="str">
        <f t="shared" si="38"/>
        <v>n/a</v>
      </c>
      <c r="AO246" s="141" t="str">
        <f t="shared" si="39"/>
        <v>n/a</v>
      </c>
      <c r="AP246" s="141" t="str">
        <f t="shared" si="40"/>
        <v>n/a</v>
      </c>
      <c r="AQ246" s="141" t="str">
        <f t="shared" si="41"/>
        <v>n/a</v>
      </c>
      <c r="AR246" s="141" t="str">
        <f t="shared" si="42"/>
        <v>n/a</v>
      </c>
      <c r="AS246" s="141" t="str">
        <f t="shared" si="43"/>
        <v>n/a</v>
      </c>
      <c r="AT246" s="141" t="str">
        <f t="shared" si="44"/>
        <v>n/a</v>
      </c>
      <c r="AU246" s="141" t="str">
        <f t="shared" si="45"/>
        <v>n/a</v>
      </c>
      <c r="AV246" s="141" t="str">
        <f t="shared" si="46"/>
        <v>n/a</v>
      </c>
      <c r="AW246" s="141" t="str">
        <f t="shared" si="47"/>
        <v>n/a</v>
      </c>
      <c r="AX246" s="141" t="str">
        <f t="shared" si="48"/>
        <v>n/a</v>
      </c>
      <c r="AY246" s="141" t="str">
        <f t="shared" si="49"/>
        <v>n/a</v>
      </c>
      <c r="AZ246" s="141" t="str">
        <f t="shared" si="50"/>
        <v>n/a</v>
      </c>
      <c r="BA246" s="141" t="str">
        <f t="shared" si="51"/>
        <v>n/a</v>
      </c>
      <c r="BB246" s="141" t="str">
        <f t="shared" si="52"/>
        <v>n/a</v>
      </c>
      <c r="BC246" s="141" t="str">
        <f t="shared" si="53"/>
        <v/>
      </c>
      <c r="BD246" s="141" t="str">
        <f t="shared" si="54"/>
        <v/>
      </c>
      <c r="BE246" s="141" t="str">
        <f>IF(BJ222="","",'Cost and Benefit Parameters'!$N$24)</f>
        <v/>
      </c>
      <c r="BF246" s="141" t="str">
        <f>IF(BK222="","",'Cost and Benefit Parameters'!$N$24)</f>
        <v/>
      </c>
      <c r="BG246" s="141" t="str">
        <f>IF(BL222="","",'Cost and Benefit Parameters'!$N$24)</f>
        <v/>
      </c>
      <c r="BH246" s="141" t="str">
        <f>IF(BM222="","",'Cost and Benefit Parameters'!$N$24)</f>
        <v/>
      </c>
      <c r="BI246" s="141" t="str">
        <f>IF(BN222="","",'Cost and Benefit Parameters'!$N$24)</f>
        <v/>
      </c>
      <c r="BJ246" s="141" t="str">
        <f>IF(BO222="","",'Cost and Benefit Parameters'!$N$24)</f>
        <v/>
      </c>
      <c r="BK246" s="141" t="str">
        <f>IF(BP222="","",'Cost and Benefit Parameters'!$N$24)</f>
        <v/>
      </c>
      <c r="BL246" s="141" t="str">
        <f>IF(BQ222="","",'Cost and Benefit Parameters'!$N$24)</f>
        <v/>
      </c>
      <c r="BM246" s="141" t="str">
        <f>IF(BR222="","",'Cost and Benefit Parameters'!$N$24)</f>
        <v/>
      </c>
      <c r="BN246" s="141" t="str">
        <f>IF(BS222="","",'Cost and Benefit Parameters'!$N$24)</f>
        <v/>
      </c>
    </row>
    <row r="247" spans="1:66" s="135" customFormat="1" hidden="1" x14ac:dyDescent="0.55000000000000004">
      <c r="A247" s="647"/>
      <c r="B247" s="135" t="s">
        <v>475</v>
      </c>
      <c r="H247" s="141" t="str">
        <f t="shared" si="21"/>
        <v/>
      </c>
      <c r="I247" s="141" t="str">
        <f t="shared" si="55"/>
        <v/>
      </c>
      <c r="J247" s="141" t="str">
        <f t="shared" si="56"/>
        <v/>
      </c>
      <c r="K247" s="141" t="str">
        <f t="shared" si="57"/>
        <v/>
      </c>
      <c r="L247" s="141" t="str">
        <f t="shared" si="58"/>
        <v/>
      </c>
      <c r="M247" s="141" t="str">
        <f t="shared" si="59"/>
        <v/>
      </c>
      <c r="N247" s="141" t="str">
        <f t="shared" si="60"/>
        <v/>
      </c>
      <c r="O247" s="141" t="str">
        <f t="shared" si="61"/>
        <v/>
      </c>
      <c r="P247" s="141" t="str">
        <f t="shared" si="62"/>
        <v>n/a</v>
      </c>
      <c r="Q247" s="141" t="str">
        <f t="shared" si="63"/>
        <v>n/a</v>
      </c>
      <c r="R247" s="141" t="str">
        <f t="shared" si="64"/>
        <v>n/a</v>
      </c>
      <c r="S247" s="141" t="str">
        <f t="shared" si="65"/>
        <v>n/a</v>
      </c>
      <c r="T247" s="141" t="str">
        <f t="shared" si="66"/>
        <v>n/a</v>
      </c>
      <c r="U247" s="141" t="str">
        <f t="shared" si="67"/>
        <v>n/a</v>
      </c>
      <c r="V247" s="141" t="str">
        <f t="shared" si="68"/>
        <v>n/a</v>
      </c>
      <c r="W247" s="141" t="str">
        <f t="shared" si="69"/>
        <v>n/a</v>
      </c>
      <c r="X247" s="141" t="str">
        <f t="shared" si="22"/>
        <v>n/a</v>
      </c>
      <c r="Y247" s="141" t="str">
        <f t="shared" si="23"/>
        <v>n/a</v>
      </c>
      <c r="Z247" s="141" t="str">
        <f t="shared" si="24"/>
        <v>n/a</v>
      </c>
      <c r="AA247" s="141" t="str">
        <f t="shared" si="25"/>
        <v>n/a</v>
      </c>
      <c r="AB247" s="141" t="str">
        <f t="shared" si="26"/>
        <v>n/a</v>
      </c>
      <c r="AC247" s="141" t="str">
        <f t="shared" si="27"/>
        <v>n/a</v>
      </c>
      <c r="AD247" s="141" t="str">
        <f t="shared" si="28"/>
        <v>n/a</v>
      </c>
      <c r="AE247" s="141" t="str">
        <f t="shared" si="29"/>
        <v>n/a</v>
      </c>
      <c r="AF247" s="141" t="str">
        <f t="shared" si="30"/>
        <v>n/a</v>
      </c>
      <c r="AG247" s="141" t="str">
        <f t="shared" si="31"/>
        <v>n/a</v>
      </c>
      <c r="AH247" s="141" t="str">
        <f t="shared" si="32"/>
        <v>n/a</v>
      </c>
      <c r="AI247" s="141" t="str">
        <f t="shared" si="33"/>
        <v>n/a</v>
      </c>
      <c r="AJ247" s="141" t="str">
        <f t="shared" si="34"/>
        <v>n/a</v>
      </c>
      <c r="AK247" s="141" t="str">
        <f t="shared" si="35"/>
        <v>n/a</v>
      </c>
      <c r="AL247" s="141" t="str">
        <f t="shared" si="36"/>
        <v>n/a</v>
      </c>
      <c r="AM247" s="141" t="str">
        <f t="shared" si="37"/>
        <v>n/a</v>
      </c>
      <c r="AN247" s="141" t="str">
        <f t="shared" si="38"/>
        <v>n/a</v>
      </c>
      <c r="AO247" s="141" t="str">
        <f t="shared" si="39"/>
        <v>n/a</v>
      </c>
      <c r="AP247" s="141" t="str">
        <f t="shared" si="40"/>
        <v>n/a</v>
      </c>
      <c r="AQ247" s="141" t="str">
        <f t="shared" si="41"/>
        <v>n/a</v>
      </c>
      <c r="AR247" s="141" t="str">
        <f t="shared" si="42"/>
        <v>n/a</v>
      </c>
      <c r="AS247" s="141" t="str">
        <f t="shared" si="43"/>
        <v>n/a</v>
      </c>
      <c r="AT247" s="141" t="str">
        <f t="shared" si="44"/>
        <v>n/a</v>
      </c>
      <c r="AU247" s="141" t="str">
        <f t="shared" si="45"/>
        <v>n/a</v>
      </c>
      <c r="AV247" s="141" t="str">
        <f t="shared" si="46"/>
        <v>n/a</v>
      </c>
      <c r="AW247" s="141" t="str">
        <f t="shared" si="47"/>
        <v>n/a</v>
      </c>
      <c r="AX247" s="141" t="str">
        <f t="shared" si="48"/>
        <v>n/a</v>
      </c>
      <c r="AY247" s="141" t="str">
        <f t="shared" si="49"/>
        <v>n/a</v>
      </c>
      <c r="AZ247" s="141" t="str">
        <f t="shared" si="50"/>
        <v>n/a</v>
      </c>
      <c r="BA247" s="141" t="str">
        <f t="shared" si="51"/>
        <v>n/a</v>
      </c>
      <c r="BB247" s="141" t="str">
        <f t="shared" si="52"/>
        <v>n/a</v>
      </c>
      <c r="BC247" s="141" t="str">
        <f t="shared" si="53"/>
        <v>n/a</v>
      </c>
      <c r="BD247" s="141" t="str">
        <f t="shared" si="54"/>
        <v/>
      </c>
      <c r="BE247" s="141" t="str">
        <f>IF(BJ223="","",'Cost and Benefit Parameters'!$N$24)</f>
        <v/>
      </c>
      <c r="BF247" s="141" t="str">
        <f>IF(BK223="","",'Cost and Benefit Parameters'!$N$24)</f>
        <v/>
      </c>
      <c r="BG247" s="141" t="str">
        <f>IF(BL223="","",'Cost and Benefit Parameters'!$N$24)</f>
        <v/>
      </c>
      <c r="BH247" s="141" t="str">
        <f>IF(BM223="","",'Cost and Benefit Parameters'!$N$24)</f>
        <v/>
      </c>
      <c r="BI247" s="141" t="str">
        <f>IF(BN223="","",'Cost and Benefit Parameters'!$N$24)</f>
        <v/>
      </c>
      <c r="BJ247" s="141" t="str">
        <f>IF(BO223="","",'Cost and Benefit Parameters'!$N$24)</f>
        <v/>
      </c>
      <c r="BK247" s="141" t="str">
        <f>IF(BP223="","",'Cost and Benefit Parameters'!$N$24)</f>
        <v/>
      </c>
      <c r="BL247" s="141" t="str">
        <f>IF(BQ223="","",'Cost and Benefit Parameters'!$N$24)</f>
        <v/>
      </c>
      <c r="BM247" s="141" t="str">
        <f>IF(BR223="","",'Cost and Benefit Parameters'!$N$24)</f>
        <v/>
      </c>
      <c r="BN247" s="141" t="str">
        <f>IF(BS223="","",'Cost and Benefit Parameters'!$N$24)</f>
        <v/>
      </c>
    </row>
    <row r="248" spans="1:66" s="135" customFormat="1" hidden="1" x14ac:dyDescent="0.55000000000000004">
      <c r="A248" s="647"/>
      <c r="B248" s="135" t="s">
        <v>476</v>
      </c>
      <c r="H248" s="141" t="str">
        <f t="shared" si="21"/>
        <v/>
      </c>
      <c r="I248" s="141" t="str">
        <f t="shared" si="55"/>
        <v/>
      </c>
      <c r="J248" s="141" t="str">
        <f t="shared" si="56"/>
        <v/>
      </c>
      <c r="K248" s="141" t="str">
        <f t="shared" si="57"/>
        <v/>
      </c>
      <c r="L248" s="141" t="str">
        <f t="shared" si="58"/>
        <v/>
      </c>
      <c r="M248" s="141" t="str">
        <f t="shared" si="59"/>
        <v/>
      </c>
      <c r="N248" s="141" t="str">
        <f t="shared" si="60"/>
        <v/>
      </c>
      <c r="O248" s="141" t="str">
        <f t="shared" si="61"/>
        <v/>
      </c>
      <c r="P248" s="141" t="str">
        <f t="shared" si="62"/>
        <v/>
      </c>
      <c r="Q248" s="141" t="str">
        <f t="shared" si="63"/>
        <v>n/a</v>
      </c>
      <c r="R248" s="141" t="str">
        <f t="shared" si="64"/>
        <v>n/a</v>
      </c>
      <c r="S248" s="141" t="str">
        <f t="shared" si="65"/>
        <v>n/a</v>
      </c>
      <c r="T248" s="141" t="str">
        <f t="shared" si="66"/>
        <v>n/a</v>
      </c>
      <c r="U248" s="141" t="str">
        <f t="shared" si="67"/>
        <v>n/a</v>
      </c>
      <c r="V248" s="141" t="str">
        <f t="shared" si="68"/>
        <v>n/a</v>
      </c>
      <c r="W248" s="141" t="str">
        <f t="shared" si="69"/>
        <v>n/a</v>
      </c>
      <c r="X248" s="141" t="str">
        <f t="shared" si="22"/>
        <v>n/a</v>
      </c>
      <c r="Y248" s="141" t="str">
        <f t="shared" si="23"/>
        <v>n/a</v>
      </c>
      <c r="Z248" s="141" t="str">
        <f t="shared" si="24"/>
        <v>n/a</v>
      </c>
      <c r="AA248" s="141" t="str">
        <f t="shared" si="25"/>
        <v>n/a</v>
      </c>
      <c r="AB248" s="141" t="str">
        <f t="shared" si="26"/>
        <v>n/a</v>
      </c>
      <c r="AC248" s="141" t="str">
        <f t="shared" si="27"/>
        <v>n/a</v>
      </c>
      <c r="AD248" s="141" t="str">
        <f t="shared" si="28"/>
        <v>n/a</v>
      </c>
      <c r="AE248" s="141" t="str">
        <f t="shared" si="29"/>
        <v>n/a</v>
      </c>
      <c r="AF248" s="141" t="str">
        <f t="shared" si="30"/>
        <v>n/a</v>
      </c>
      <c r="AG248" s="141" t="str">
        <f t="shared" si="31"/>
        <v>n/a</v>
      </c>
      <c r="AH248" s="141" t="str">
        <f t="shared" si="32"/>
        <v>n/a</v>
      </c>
      <c r="AI248" s="141" t="str">
        <f t="shared" si="33"/>
        <v>n/a</v>
      </c>
      <c r="AJ248" s="141" t="str">
        <f t="shared" si="34"/>
        <v>n/a</v>
      </c>
      <c r="AK248" s="141" t="str">
        <f t="shared" si="35"/>
        <v>n/a</v>
      </c>
      <c r="AL248" s="141" t="str">
        <f t="shared" si="36"/>
        <v>n/a</v>
      </c>
      <c r="AM248" s="141" t="str">
        <f t="shared" si="37"/>
        <v>n/a</v>
      </c>
      <c r="AN248" s="141" t="str">
        <f t="shared" si="38"/>
        <v>n/a</v>
      </c>
      <c r="AO248" s="141" t="str">
        <f t="shared" si="39"/>
        <v>n/a</v>
      </c>
      <c r="AP248" s="141" t="str">
        <f t="shared" si="40"/>
        <v>n/a</v>
      </c>
      <c r="AQ248" s="141" t="str">
        <f t="shared" si="41"/>
        <v>n/a</v>
      </c>
      <c r="AR248" s="141" t="str">
        <f t="shared" si="42"/>
        <v>n/a</v>
      </c>
      <c r="AS248" s="141" t="str">
        <f t="shared" si="43"/>
        <v>n/a</v>
      </c>
      <c r="AT248" s="141" t="str">
        <f t="shared" si="44"/>
        <v>n/a</v>
      </c>
      <c r="AU248" s="141" t="str">
        <f t="shared" si="45"/>
        <v>n/a</v>
      </c>
      <c r="AV248" s="141" t="str">
        <f t="shared" si="46"/>
        <v>n/a</v>
      </c>
      <c r="AW248" s="141" t="str">
        <f t="shared" si="47"/>
        <v>n/a</v>
      </c>
      <c r="AX248" s="141" t="str">
        <f t="shared" si="48"/>
        <v>n/a</v>
      </c>
      <c r="AY248" s="141" t="str">
        <f t="shared" si="49"/>
        <v>n/a</v>
      </c>
      <c r="AZ248" s="141" t="str">
        <f t="shared" si="50"/>
        <v>n/a</v>
      </c>
      <c r="BA248" s="141" t="str">
        <f t="shared" si="51"/>
        <v>n/a</v>
      </c>
      <c r="BB248" s="141" t="str">
        <f t="shared" si="52"/>
        <v>n/a</v>
      </c>
      <c r="BC248" s="141" t="str">
        <f t="shared" si="53"/>
        <v>n/a</v>
      </c>
      <c r="BD248" s="141" t="str">
        <f t="shared" si="54"/>
        <v>n/a</v>
      </c>
      <c r="BE248" s="141" t="str">
        <f>IF(BJ224="","",'Cost and Benefit Parameters'!$N$24)</f>
        <v/>
      </c>
      <c r="BF248" s="141" t="str">
        <f>IF(BK224="","",'Cost and Benefit Parameters'!$N$24)</f>
        <v/>
      </c>
      <c r="BG248" s="141" t="str">
        <f>IF(BL224="","",'Cost and Benefit Parameters'!$N$24)</f>
        <v/>
      </c>
      <c r="BH248" s="141" t="str">
        <f>IF(BM224="","",'Cost and Benefit Parameters'!$N$24)</f>
        <v/>
      </c>
      <c r="BI248" s="141" t="str">
        <f>IF(BN224="","",'Cost and Benefit Parameters'!$N$24)</f>
        <v/>
      </c>
      <c r="BJ248" s="141" t="str">
        <f>IF(BO224="","",'Cost and Benefit Parameters'!$N$24)</f>
        <v/>
      </c>
      <c r="BK248" s="141" t="str">
        <f>IF(BP224="","",'Cost and Benefit Parameters'!$N$24)</f>
        <v/>
      </c>
      <c r="BL248" s="141" t="str">
        <f>IF(BQ224="","",'Cost and Benefit Parameters'!$N$24)</f>
        <v/>
      </c>
      <c r="BM248" s="141" t="str">
        <f>IF(BR224="","",'Cost and Benefit Parameters'!$N$24)</f>
        <v/>
      </c>
      <c r="BN248" s="141" t="str">
        <f>IF(BS224="","",'Cost and Benefit Parameters'!$N$24)</f>
        <v/>
      </c>
    </row>
    <row r="249" spans="1:66" s="135" customFormat="1" hidden="1" x14ac:dyDescent="0.55000000000000004">
      <c r="A249" s="647"/>
      <c r="B249" s="135" t="s">
        <v>477</v>
      </c>
      <c r="H249" s="141" t="str">
        <f t="shared" si="21"/>
        <v/>
      </c>
      <c r="I249" s="141" t="str">
        <f t="shared" si="55"/>
        <v/>
      </c>
      <c r="J249" s="141" t="str">
        <f t="shared" si="56"/>
        <v/>
      </c>
      <c r="K249" s="141" t="str">
        <f t="shared" si="57"/>
        <v/>
      </c>
      <c r="L249" s="141" t="str">
        <f t="shared" si="58"/>
        <v/>
      </c>
      <c r="M249" s="141" t="str">
        <f t="shared" si="59"/>
        <v/>
      </c>
      <c r="N249" s="141" t="str">
        <f t="shared" si="60"/>
        <v/>
      </c>
      <c r="O249" s="141" t="str">
        <f t="shared" si="61"/>
        <v/>
      </c>
      <c r="P249" s="141" t="str">
        <f t="shared" si="62"/>
        <v/>
      </c>
      <c r="Q249" s="141" t="str">
        <f t="shared" si="63"/>
        <v/>
      </c>
      <c r="R249" s="141" t="str">
        <f t="shared" si="64"/>
        <v/>
      </c>
      <c r="S249" s="141" t="str">
        <f t="shared" si="65"/>
        <v/>
      </c>
      <c r="T249" s="141" t="str">
        <f t="shared" si="66"/>
        <v/>
      </c>
      <c r="U249" s="141" t="str">
        <f t="shared" si="67"/>
        <v/>
      </c>
      <c r="V249" s="141" t="str">
        <f t="shared" si="68"/>
        <v/>
      </c>
      <c r="W249" s="141" t="str">
        <f t="shared" si="69"/>
        <v/>
      </c>
      <c r="X249" s="141" t="str">
        <f t="shared" si="22"/>
        <v/>
      </c>
      <c r="Y249" s="141" t="str">
        <f t="shared" si="23"/>
        <v/>
      </c>
      <c r="Z249" s="141" t="str">
        <f t="shared" si="24"/>
        <v/>
      </c>
      <c r="AA249" s="141" t="str">
        <f t="shared" si="25"/>
        <v/>
      </c>
      <c r="AB249" s="141" t="str">
        <f t="shared" si="26"/>
        <v/>
      </c>
      <c r="AC249" s="141" t="str">
        <f t="shared" si="27"/>
        <v/>
      </c>
      <c r="AD249" s="141" t="str">
        <f t="shared" si="28"/>
        <v/>
      </c>
      <c r="AE249" s="141" t="str">
        <f t="shared" si="29"/>
        <v/>
      </c>
      <c r="AF249" s="141" t="str">
        <f t="shared" si="30"/>
        <v/>
      </c>
      <c r="AG249" s="141" t="str">
        <f t="shared" si="31"/>
        <v/>
      </c>
      <c r="AH249" s="141" t="str">
        <f t="shared" si="32"/>
        <v/>
      </c>
      <c r="AI249" s="141" t="str">
        <f t="shared" si="33"/>
        <v/>
      </c>
      <c r="AJ249" s="141" t="str">
        <f t="shared" si="34"/>
        <v/>
      </c>
      <c r="AK249" s="141" t="str">
        <f t="shared" si="35"/>
        <v/>
      </c>
      <c r="AL249" s="141" t="str">
        <f t="shared" si="36"/>
        <v/>
      </c>
      <c r="AM249" s="141" t="str">
        <f t="shared" si="37"/>
        <v/>
      </c>
      <c r="AN249" s="141" t="str">
        <f t="shared" si="38"/>
        <v/>
      </c>
      <c r="AO249" s="141" t="str">
        <f t="shared" si="39"/>
        <v/>
      </c>
      <c r="AP249" s="141" t="str">
        <f t="shared" si="40"/>
        <v/>
      </c>
      <c r="AQ249" s="141" t="str">
        <f t="shared" si="41"/>
        <v/>
      </c>
      <c r="AR249" s="141" t="str">
        <f t="shared" si="42"/>
        <v/>
      </c>
      <c r="AS249" s="141" t="str">
        <f t="shared" si="43"/>
        <v/>
      </c>
      <c r="AT249" s="141" t="str">
        <f t="shared" si="44"/>
        <v/>
      </c>
      <c r="AU249" s="141" t="str">
        <f t="shared" si="45"/>
        <v/>
      </c>
      <c r="AV249" s="141" t="str">
        <f t="shared" si="46"/>
        <v/>
      </c>
      <c r="AW249" s="141" t="str">
        <f t="shared" si="47"/>
        <v/>
      </c>
      <c r="AX249" s="141" t="str">
        <f t="shared" si="48"/>
        <v/>
      </c>
      <c r="AY249" s="141" t="str">
        <f t="shared" si="49"/>
        <v/>
      </c>
      <c r="AZ249" s="141" t="str">
        <f t="shared" si="50"/>
        <v/>
      </c>
      <c r="BA249" s="141" t="str">
        <f t="shared" si="51"/>
        <v/>
      </c>
      <c r="BB249" s="141" t="str">
        <f t="shared" si="52"/>
        <v/>
      </c>
      <c r="BC249" s="141" t="str">
        <f t="shared" si="53"/>
        <v/>
      </c>
      <c r="BD249" s="141" t="str">
        <f t="shared" si="54"/>
        <v/>
      </c>
      <c r="BE249" s="141" t="str">
        <f>IF(BJ225="","",'Cost and Benefit Parameters'!$N$24)</f>
        <v/>
      </c>
      <c r="BF249" s="141" t="str">
        <f>IF(BK225="","",'Cost and Benefit Parameters'!$N$24)</f>
        <v/>
      </c>
      <c r="BG249" s="141" t="str">
        <f>IF(BL225="","",'Cost and Benefit Parameters'!$N$24)</f>
        <v/>
      </c>
      <c r="BH249" s="141" t="str">
        <f>IF(BM225="","",'Cost and Benefit Parameters'!$N$24)</f>
        <v/>
      </c>
      <c r="BI249" s="141" t="str">
        <f>IF(BN225="","",'Cost and Benefit Parameters'!$N$24)</f>
        <v/>
      </c>
      <c r="BJ249" s="141" t="str">
        <f>IF(BO225="","",'Cost and Benefit Parameters'!$N$24)</f>
        <v/>
      </c>
      <c r="BK249" s="141" t="str">
        <f>IF(BP225="","",'Cost and Benefit Parameters'!$N$24)</f>
        <v/>
      </c>
      <c r="BL249" s="141" t="str">
        <f>IF(BQ225="","",'Cost and Benefit Parameters'!$N$24)</f>
        <v/>
      </c>
      <c r="BM249" s="141" t="str">
        <f>IF(BR225="","",'Cost and Benefit Parameters'!$N$24)</f>
        <v/>
      </c>
      <c r="BN249" s="141" t="str">
        <f>IF(BS225="","",'Cost and Benefit Parameters'!$N$24)</f>
        <v/>
      </c>
    </row>
    <row r="250" spans="1:66" s="135" customFormat="1" hidden="1" x14ac:dyDescent="0.55000000000000004">
      <c r="A250" s="647"/>
      <c r="B250" s="135" t="s">
        <v>478</v>
      </c>
      <c r="H250" s="141" t="str">
        <f t="shared" si="21"/>
        <v/>
      </c>
      <c r="I250" s="141" t="str">
        <f t="shared" si="55"/>
        <v/>
      </c>
      <c r="J250" s="141" t="str">
        <f t="shared" si="56"/>
        <v/>
      </c>
      <c r="K250" s="141" t="str">
        <f t="shared" si="57"/>
        <v/>
      </c>
      <c r="L250" s="141" t="str">
        <f t="shared" si="58"/>
        <v/>
      </c>
      <c r="M250" s="141" t="str">
        <f t="shared" si="59"/>
        <v/>
      </c>
      <c r="N250" s="141" t="str">
        <f t="shared" si="60"/>
        <v/>
      </c>
      <c r="O250" s="141" t="str">
        <f t="shared" si="61"/>
        <v/>
      </c>
      <c r="P250" s="141" t="str">
        <f t="shared" si="62"/>
        <v/>
      </c>
      <c r="Q250" s="141" t="str">
        <f t="shared" si="63"/>
        <v/>
      </c>
      <c r="R250" s="141" t="str">
        <f t="shared" si="64"/>
        <v/>
      </c>
      <c r="S250" s="141" t="str">
        <f t="shared" si="65"/>
        <v/>
      </c>
      <c r="T250" s="141" t="str">
        <f t="shared" si="66"/>
        <v/>
      </c>
      <c r="U250" s="141" t="str">
        <f t="shared" si="67"/>
        <v/>
      </c>
      <c r="V250" s="141" t="str">
        <f t="shared" si="68"/>
        <v/>
      </c>
      <c r="W250" s="141" t="str">
        <f t="shared" si="69"/>
        <v/>
      </c>
      <c r="X250" s="141" t="str">
        <f t="shared" si="22"/>
        <v/>
      </c>
      <c r="Y250" s="141" t="str">
        <f t="shared" si="23"/>
        <v/>
      </c>
      <c r="Z250" s="141" t="str">
        <f t="shared" si="24"/>
        <v/>
      </c>
      <c r="AA250" s="141" t="str">
        <f t="shared" si="25"/>
        <v/>
      </c>
      <c r="AB250" s="141" t="str">
        <f t="shared" si="26"/>
        <v/>
      </c>
      <c r="AC250" s="141" t="str">
        <f t="shared" si="27"/>
        <v/>
      </c>
      <c r="AD250" s="141" t="str">
        <f t="shared" si="28"/>
        <v/>
      </c>
      <c r="AE250" s="141" t="str">
        <f t="shared" si="29"/>
        <v/>
      </c>
      <c r="AF250" s="141" t="str">
        <f t="shared" si="30"/>
        <v/>
      </c>
      <c r="AG250" s="141" t="str">
        <f t="shared" si="31"/>
        <v/>
      </c>
      <c r="AH250" s="141" t="str">
        <f t="shared" si="32"/>
        <v/>
      </c>
      <c r="AI250" s="141" t="str">
        <f t="shared" si="33"/>
        <v/>
      </c>
      <c r="AJ250" s="141" t="str">
        <f t="shared" si="34"/>
        <v/>
      </c>
      <c r="AK250" s="141" t="str">
        <f t="shared" si="35"/>
        <v/>
      </c>
      <c r="AL250" s="141" t="str">
        <f t="shared" si="36"/>
        <v/>
      </c>
      <c r="AM250" s="141" t="str">
        <f t="shared" si="37"/>
        <v/>
      </c>
      <c r="AN250" s="141" t="str">
        <f t="shared" si="38"/>
        <v/>
      </c>
      <c r="AO250" s="141" t="str">
        <f t="shared" si="39"/>
        <v/>
      </c>
      <c r="AP250" s="141" t="str">
        <f t="shared" si="40"/>
        <v/>
      </c>
      <c r="AQ250" s="141" t="str">
        <f t="shared" si="41"/>
        <v/>
      </c>
      <c r="AR250" s="141" t="str">
        <f t="shared" si="42"/>
        <v/>
      </c>
      <c r="AS250" s="141" t="str">
        <f t="shared" si="43"/>
        <v/>
      </c>
      <c r="AT250" s="141" t="str">
        <f t="shared" si="44"/>
        <v/>
      </c>
      <c r="AU250" s="141" t="str">
        <f t="shared" si="45"/>
        <v/>
      </c>
      <c r="AV250" s="141" t="str">
        <f t="shared" si="46"/>
        <v/>
      </c>
      <c r="AW250" s="141" t="str">
        <f t="shared" si="47"/>
        <v/>
      </c>
      <c r="AX250" s="141" t="str">
        <f t="shared" si="48"/>
        <v/>
      </c>
      <c r="AY250" s="141" t="str">
        <f t="shared" si="49"/>
        <v/>
      </c>
      <c r="AZ250" s="141" t="str">
        <f t="shared" si="50"/>
        <v/>
      </c>
      <c r="BA250" s="141" t="str">
        <f t="shared" si="51"/>
        <v/>
      </c>
      <c r="BB250" s="141" t="str">
        <f t="shared" si="52"/>
        <v/>
      </c>
      <c r="BC250" s="141" t="str">
        <f t="shared" si="53"/>
        <v/>
      </c>
      <c r="BD250" s="141" t="str">
        <f t="shared" si="54"/>
        <v/>
      </c>
      <c r="BE250" s="141" t="str">
        <f>IF(BJ226="","",'Cost and Benefit Parameters'!$N$24)</f>
        <v/>
      </c>
      <c r="BF250" s="141" t="str">
        <f>IF(BK226="","",'Cost and Benefit Parameters'!$N$24)</f>
        <v/>
      </c>
      <c r="BG250" s="141" t="str">
        <f>IF(BL226="","",'Cost and Benefit Parameters'!$N$24)</f>
        <v/>
      </c>
      <c r="BH250" s="141" t="str">
        <f>IF(BM226="","",'Cost and Benefit Parameters'!$N$24)</f>
        <v/>
      </c>
      <c r="BI250" s="141" t="str">
        <f>IF(BN226="","",'Cost and Benefit Parameters'!$N$24)</f>
        <v/>
      </c>
      <c r="BJ250" s="141" t="str">
        <f>IF(BO226="","",'Cost and Benefit Parameters'!$N$24)</f>
        <v/>
      </c>
      <c r="BK250" s="141" t="str">
        <f>IF(BP226="","",'Cost and Benefit Parameters'!$N$24)</f>
        <v/>
      </c>
      <c r="BL250" s="141" t="str">
        <f>IF(BQ226="","",'Cost and Benefit Parameters'!$N$24)</f>
        <v/>
      </c>
      <c r="BM250" s="141" t="str">
        <f>IF(BR226="","",'Cost and Benefit Parameters'!$N$24)</f>
        <v/>
      </c>
      <c r="BN250" s="141" t="str">
        <f>IF(BS226="","",'Cost and Benefit Parameters'!$N$24)</f>
        <v/>
      </c>
    </row>
    <row r="251" spans="1:66" s="135" customFormat="1" hidden="1" x14ac:dyDescent="0.55000000000000004">
      <c r="A251" s="647"/>
      <c r="B251" s="135" t="s">
        <v>479</v>
      </c>
      <c r="H251" s="141" t="str">
        <f t="shared" si="21"/>
        <v/>
      </c>
      <c r="I251" s="141" t="str">
        <f t="shared" si="55"/>
        <v/>
      </c>
      <c r="J251" s="141" t="str">
        <f t="shared" si="56"/>
        <v/>
      </c>
      <c r="K251" s="141" t="str">
        <f t="shared" si="57"/>
        <v/>
      </c>
      <c r="L251" s="141" t="str">
        <f t="shared" si="58"/>
        <v/>
      </c>
      <c r="M251" s="141" t="str">
        <f t="shared" si="59"/>
        <v/>
      </c>
      <c r="N251" s="141" t="str">
        <f t="shared" si="60"/>
        <v/>
      </c>
      <c r="O251" s="141" t="str">
        <f t="shared" si="61"/>
        <v/>
      </c>
      <c r="P251" s="141" t="str">
        <f t="shared" si="62"/>
        <v/>
      </c>
      <c r="Q251" s="141" t="str">
        <f t="shared" si="63"/>
        <v/>
      </c>
      <c r="R251" s="141" t="str">
        <f t="shared" si="64"/>
        <v/>
      </c>
      <c r="S251" s="141" t="str">
        <f t="shared" si="65"/>
        <v/>
      </c>
      <c r="T251" s="141" t="str">
        <f t="shared" si="66"/>
        <v/>
      </c>
      <c r="U251" s="141" t="str">
        <f t="shared" si="67"/>
        <v/>
      </c>
      <c r="V251" s="141" t="str">
        <f t="shared" si="68"/>
        <v/>
      </c>
      <c r="W251" s="141" t="str">
        <f t="shared" si="69"/>
        <v/>
      </c>
      <c r="X251" s="141" t="str">
        <f t="shared" si="22"/>
        <v/>
      </c>
      <c r="Y251" s="141" t="str">
        <f t="shared" si="23"/>
        <v/>
      </c>
      <c r="Z251" s="141" t="str">
        <f t="shared" si="24"/>
        <v/>
      </c>
      <c r="AA251" s="141" t="str">
        <f t="shared" si="25"/>
        <v/>
      </c>
      <c r="AB251" s="141" t="str">
        <f t="shared" si="26"/>
        <v/>
      </c>
      <c r="AC251" s="141" t="str">
        <f t="shared" si="27"/>
        <v/>
      </c>
      <c r="AD251" s="141" t="str">
        <f t="shared" si="28"/>
        <v/>
      </c>
      <c r="AE251" s="141" t="str">
        <f t="shared" si="29"/>
        <v/>
      </c>
      <c r="AF251" s="141" t="str">
        <f t="shared" si="30"/>
        <v/>
      </c>
      <c r="AG251" s="141" t="str">
        <f t="shared" si="31"/>
        <v/>
      </c>
      <c r="AH251" s="141" t="str">
        <f t="shared" si="32"/>
        <v/>
      </c>
      <c r="AI251" s="141" t="str">
        <f t="shared" si="33"/>
        <v/>
      </c>
      <c r="AJ251" s="141" t="str">
        <f t="shared" si="34"/>
        <v/>
      </c>
      <c r="AK251" s="141" t="str">
        <f t="shared" si="35"/>
        <v/>
      </c>
      <c r="AL251" s="141" t="str">
        <f t="shared" si="36"/>
        <v/>
      </c>
      <c r="AM251" s="141" t="str">
        <f t="shared" si="37"/>
        <v/>
      </c>
      <c r="AN251" s="141" t="str">
        <f t="shared" si="38"/>
        <v/>
      </c>
      <c r="AO251" s="141" t="str">
        <f t="shared" si="39"/>
        <v/>
      </c>
      <c r="AP251" s="141" t="str">
        <f t="shared" si="40"/>
        <v/>
      </c>
      <c r="AQ251" s="141" t="str">
        <f t="shared" si="41"/>
        <v/>
      </c>
      <c r="AR251" s="141" t="str">
        <f t="shared" si="42"/>
        <v/>
      </c>
      <c r="AS251" s="141" t="str">
        <f t="shared" si="43"/>
        <v/>
      </c>
      <c r="AT251" s="141" t="str">
        <f t="shared" si="44"/>
        <v/>
      </c>
      <c r="AU251" s="141" t="str">
        <f t="shared" si="45"/>
        <v/>
      </c>
      <c r="AV251" s="141" t="str">
        <f t="shared" si="46"/>
        <v/>
      </c>
      <c r="AW251" s="141" t="str">
        <f t="shared" si="47"/>
        <v/>
      </c>
      <c r="AX251" s="141" t="str">
        <f t="shared" si="48"/>
        <v/>
      </c>
      <c r="AY251" s="141" t="str">
        <f t="shared" si="49"/>
        <v/>
      </c>
      <c r="AZ251" s="141" t="str">
        <f t="shared" si="50"/>
        <v/>
      </c>
      <c r="BA251" s="141" t="str">
        <f t="shared" si="51"/>
        <v/>
      </c>
      <c r="BB251" s="141" t="str">
        <f t="shared" si="52"/>
        <v/>
      </c>
      <c r="BC251" s="141" t="str">
        <f t="shared" si="53"/>
        <v/>
      </c>
      <c r="BD251" s="141" t="str">
        <f t="shared" si="54"/>
        <v/>
      </c>
      <c r="BE251" s="141" t="str">
        <f>IF(BJ227="","",'Cost and Benefit Parameters'!$N$24)</f>
        <v/>
      </c>
      <c r="BF251" s="141" t="str">
        <f>IF(BK227="","",'Cost and Benefit Parameters'!$N$24)</f>
        <v/>
      </c>
      <c r="BG251" s="141" t="str">
        <f>IF(BL227="","",'Cost and Benefit Parameters'!$N$24)</f>
        <v/>
      </c>
      <c r="BH251" s="141" t="str">
        <f>IF(BM227="","",'Cost and Benefit Parameters'!$N$24)</f>
        <v/>
      </c>
      <c r="BI251" s="141" t="str">
        <f>IF(BN227="","",'Cost and Benefit Parameters'!$N$24)</f>
        <v/>
      </c>
      <c r="BJ251" s="141" t="str">
        <f>IF(BO227="","",'Cost and Benefit Parameters'!$N$24)</f>
        <v/>
      </c>
      <c r="BK251" s="141" t="str">
        <f>IF(BP227="","",'Cost and Benefit Parameters'!$N$24)</f>
        <v/>
      </c>
      <c r="BL251" s="141" t="str">
        <f>IF(BQ227="","",'Cost and Benefit Parameters'!$N$24)</f>
        <v/>
      </c>
      <c r="BM251" s="141" t="str">
        <f>IF(BR227="","",'Cost and Benefit Parameters'!$N$24)</f>
        <v/>
      </c>
      <c r="BN251" s="141" t="str">
        <f>IF(BS227="","",'Cost and Benefit Parameters'!$N$24)</f>
        <v/>
      </c>
    </row>
    <row r="252" spans="1:66" s="135" customFormat="1" hidden="1" x14ac:dyDescent="0.55000000000000004">
      <c r="A252" s="647"/>
      <c r="B252" s="135" t="s">
        <v>480</v>
      </c>
      <c r="H252" s="141" t="str">
        <f t="shared" si="21"/>
        <v/>
      </c>
      <c r="I252" s="141" t="str">
        <f t="shared" si="55"/>
        <v/>
      </c>
      <c r="J252" s="141" t="str">
        <f t="shared" si="56"/>
        <v/>
      </c>
      <c r="K252" s="141" t="str">
        <f t="shared" si="57"/>
        <v/>
      </c>
      <c r="L252" s="141" t="str">
        <f t="shared" si="58"/>
        <v/>
      </c>
      <c r="M252" s="141" t="str">
        <f t="shared" si="59"/>
        <v/>
      </c>
      <c r="N252" s="141" t="str">
        <f t="shared" si="60"/>
        <v/>
      </c>
      <c r="O252" s="141" t="str">
        <f t="shared" si="61"/>
        <v/>
      </c>
      <c r="P252" s="141" t="str">
        <f t="shared" si="62"/>
        <v/>
      </c>
      <c r="Q252" s="141" t="str">
        <f t="shared" si="63"/>
        <v/>
      </c>
      <c r="R252" s="141" t="str">
        <f t="shared" si="64"/>
        <v/>
      </c>
      <c r="S252" s="141" t="str">
        <f t="shared" si="65"/>
        <v/>
      </c>
      <c r="T252" s="141" t="str">
        <f t="shared" si="66"/>
        <v/>
      </c>
      <c r="U252" s="141" t="str">
        <f t="shared" si="67"/>
        <v/>
      </c>
      <c r="V252" s="141" t="str">
        <f t="shared" si="68"/>
        <v/>
      </c>
      <c r="W252" s="141" t="str">
        <f t="shared" si="69"/>
        <v/>
      </c>
      <c r="X252" s="141" t="str">
        <f t="shared" si="22"/>
        <v/>
      </c>
      <c r="Y252" s="141" t="str">
        <f t="shared" si="23"/>
        <v/>
      </c>
      <c r="Z252" s="141" t="str">
        <f t="shared" si="24"/>
        <v/>
      </c>
      <c r="AA252" s="141" t="str">
        <f t="shared" si="25"/>
        <v/>
      </c>
      <c r="AB252" s="141" t="str">
        <f t="shared" si="26"/>
        <v/>
      </c>
      <c r="AC252" s="141" t="str">
        <f t="shared" si="27"/>
        <v/>
      </c>
      <c r="AD252" s="141" t="str">
        <f t="shared" si="28"/>
        <v/>
      </c>
      <c r="AE252" s="141" t="str">
        <f t="shared" si="29"/>
        <v/>
      </c>
      <c r="AF252" s="141" t="str">
        <f t="shared" si="30"/>
        <v/>
      </c>
      <c r="AG252" s="141" t="str">
        <f t="shared" si="31"/>
        <v/>
      </c>
      <c r="AH252" s="141" t="str">
        <f t="shared" si="32"/>
        <v/>
      </c>
      <c r="AI252" s="141" t="str">
        <f t="shared" si="33"/>
        <v/>
      </c>
      <c r="AJ252" s="141" t="str">
        <f t="shared" si="34"/>
        <v/>
      </c>
      <c r="AK252" s="141" t="str">
        <f t="shared" si="35"/>
        <v/>
      </c>
      <c r="AL252" s="141" t="str">
        <f t="shared" si="36"/>
        <v/>
      </c>
      <c r="AM252" s="141" t="str">
        <f t="shared" si="37"/>
        <v/>
      </c>
      <c r="AN252" s="141" t="str">
        <f t="shared" si="38"/>
        <v/>
      </c>
      <c r="AO252" s="141" t="str">
        <f t="shared" si="39"/>
        <v/>
      </c>
      <c r="AP252" s="141" t="str">
        <f t="shared" si="40"/>
        <v/>
      </c>
      <c r="AQ252" s="141" t="str">
        <f t="shared" si="41"/>
        <v/>
      </c>
      <c r="AR252" s="141" t="str">
        <f t="shared" si="42"/>
        <v/>
      </c>
      <c r="AS252" s="141" t="str">
        <f t="shared" si="43"/>
        <v/>
      </c>
      <c r="AT252" s="141" t="str">
        <f t="shared" si="44"/>
        <v/>
      </c>
      <c r="AU252" s="141" t="str">
        <f t="shared" si="45"/>
        <v/>
      </c>
      <c r="AV252" s="141" t="str">
        <f t="shared" si="46"/>
        <v/>
      </c>
      <c r="AW252" s="141" t="str">
        <f t="shared" si="47"/>
        <v/>
      </c>
      <c r="AX252" s="141" t="str">
        <f t="shared" si="48"/>
        <v/>
      </c>
      <c r="AY252" s="141" t="str">
        <f t="shared" si="49"/>
        <v/>
      </c>
      <c r="AZ252" s="141" t="str">
        <f t="shared" si="50"/>
        <v/>
      </c>
      <c r="BA252" s="141" t="str">
        <f t="shared" si="51"/>
        <v/>
      </c>
      <c r="BB252" s="141" t="str">
        <f t="shared" si="52"/>
        <v/>
      </c>
      <c r="BC252" s="141" t="str">
        <f t="shared" si="53"/>
        <v/>
      </c>
      <c r="BD252" s="141" t="str">
        <f t="shared" si="54"/>
        <v/>
      </c>
      <c r="BE252" s="141" t="str">
        <f>IF(BJ228="","",'Cost and Benefit Parameters'!$N$24)</f>
        <v/>
      </c>
      <c r="BF252" s="141" t="str">
        <f>IF(BK228="","",'Cost and Benefit Parameters'!$N$24)</f>
        <v/>
      </c>
      <c r="BG252" s="141" t="str">
        <f>IF(BL228="","",'Cost and Benefit Parameters'!$N$24)</f>
        <v/>
      </c>
      <c r="BH252" s="141" t="str">
        <f>IF(BM228="","",'Cost and Benefit Parameters'!$N$24)</f>
        <v/>
      </c>
      <c r="BI252" s="141" t="str">
        <f>IF(BN228="","",'Cost and Benefit Parameters'!$N$24)</f>
        <v/>
      </c>
      <c r="BJ252" s="141" t="str">
        <f>IF(BO228="","",'Cost and Benefit Parameters'!$N$24)</f>
        <v/>
      </c>
      <c r="BK252" s="141" t="str">
        <f>IF(BP228="","",'Cost and Benefit Parameters'!$N$24)</f>
        <v/>
      </c>
      <c r="BL252" s="141" t="str">
        <f>IF(BQ228="","",'Cost and Benefit Parameters'!$N$24)</f>
        <v/>
      </c>
      <c r="BM252" s="141" t="str">
        <f>IF(BR228="","",'Cost and Benefit Parameters'!$N$24)</f>
        <v/>
      </c>
      <c r="BN252" s="141" t="str">
        <f>IF(BS228="","",'Cost and Benefit Parameters'!$N$24)</f>
        <v/>
      </c>
    </row>
    <row r="253" spans="1:66" s="135" customFormat="1" hidden="1" x14ac:dyDescent="0.55000000000000004">
      <c r="A253" s="647"/>
      <c r="B253" s="135" t="s">
        <v>481</v>
      </c>
      <c r="H253" s="141" t="str">
        <f t="shared" si="21"/>
        <v/>
      </c>
      <c r="I253" s="141" t="str">
        <f t="shared" si="55"/>
        <v/>
      </c>
      <c r="J253" s="141" t="str">
        <f t="shared" si="56"/>
        <v/>
      </c>
      <c r="K253" s="141" t="str">
        <f t="shared" si="57"/>
        <v/>
      </c>
      <c r="L253" s="141" t="str">
        <f t="shared" si="58"/>
        <v/>
      </c>
      <c r="M253" s="141" t="str">
        <f t="shared" si="59"/>
        <v/>
      </c>
      <c r="N253" s="141" t="str">
        <f t="shared" si="60"/>
        <v/>
      </c>
      <c r="O253" s="141" t="str">
        <f t="shared" si="61"/>
        <v/>
      </c>
      <c r="P253" s="141" t="str">
        <f t="shared" si="62"/>
        <v/>
      </c>
      <c r="Q253" s="141" t="str">
        <f t="shared" si="63"/>
        <v/>
      </c>
      <c r="R253" s="141" t="str">
        <f t="shared" si="64"/>
        <v/>
      </c>
      <c r="S253" s="141" t="str">
        <f t="shared" si="65"/>
        <v/>
      </c>
      <c r="T253" s="141" t="str">
        <f t="shared" si="66"/>
        <v/>
      </c>
      <c r="U253" s="141" t="str">
        <f t="shared" si="67"/>
        <v/>
      </c>
      <c r="V253" s="141" t="str">
        <f t="shared" si="68"/>
        <v/>
      </c>
      <c r="W253" s="141" t="str">
        <f t="shared" si="69"/>
        <v/>
      </c>
      <c r="X253" s="141" t="str">
        <f t="shared" si="22"/>
        <v/>
      </c>
      <c r="Y253" s="141" t="str">
        <f t="shared" si="23"/>
        <v/>
      </c>
      <c r="Z253" s="141" t="str">
        <f t="shared" si="24"/>
        <v/>
      </c>
      <c r="AA253" s="141" t="str">
        <f t="shared" si="25"/>
        <v/>
      </c>
      <c r="AB253" s="141" t="str">
        <f t="shared" si="26"/>
        <v/>
      </c>
      <c r="AC253" s="141" t="str">
        <f t="shared" si="27"/>
        <v/>
      </c>
      <c r="AD253" s="141" t="str">
        <f t="shared" si="28"/>
        <v/>
      </c>
      <c r="AE253" s="141" t="str">
        <f t="shared" si="29"/>
        <v/>
      </c>
      <c r="AF253" s="141" t="str">
        <f t="shared" si="30"/>
        <v/>
      </c>
      <c r="AG253" s="141" t="str">
        <f t="shared" si="31"/>
        <v/>
      </c>
      <c r="AH253" s="141" t="str">
        <f t="shared" si="32"/>
        <v/>
      </c>
      <c r="AI253" s="141" t="str">
        <f t="shared" si="33"/>
        <v/>
      </c>
      <c r="AJ253" s="141" t="str">
        <f t="shared" si="34"/>
        <v/>
      </c>
      <c r="AK253" s="141" t="str">
        <f t="shared" si="35"/>
        <v/>
      </c>
      <c r="AL253" s="141" t="str">
        <f t="shared" si="36"/>
        <v/>
      </c>
      <c r="AM253" s="141" t="str">
        <f t="shared" si="37"/>
        <v/>
      </c>
      <c r="AN253" s="141" t="str">
        <f t="shared" si="38"/>
        <v/>
      </c>
      <c r="AO253" s="141" t="str">
        <f t="shared" si="39"/>
        <v/>
      </c>
      <c r="AP253" s="141" t="str">
        <f t="shared" si="40"/>
        <v/>
      </c>
      <c r="AQ253" s="141" t="str">
        <f t="shared" si="41"/>
        <v/>
      </c>
      <c r="AR253" s="141" t="str">
        <f t="shared" si="42"/>
        <v/>
      </c>
      <c r="AS253" s="141" t="str">
        <f t="shared" si="43"/>
        <v/>
      </c>
      <c r="AT253" s="141" t="str">
        <f t="shared" si="44"/>
        <v/>
      </c>
      <c r="AU253" s="141" t="str">
        <f t="shared" si="45"/>
        <v/>
      </c>
      <c r="AV253" s="141" t="str">
        <f t="shared" si="46"/>
        <v/>
      </c>
      <c r="AW253" s="141" t="str">
        <f t="shared" si="47"/>
        <v/>
      </c>
      <c r="AX253" s="141" t="str">
        <f t="shared" si="48"/>
        <v/>
      </c>
      <c r="AY253" s="141" t="str">
        <f t="shared" si="49"/>
        <v/>
      </c>
      <c r="AZ253" s="141" t="str">
        <f t="shared" si="50"/>
        <v/>
      </c>
      <c r="BA253" s="141" t="str">
        <f t="shared" si="51"/>
        <v/>
      </c>
      <c r="BB253" s="141" t="str">
        <f t="shared" si="52"/>
        <v/>
      </c>
      <c r="BC253" s="141" t="str">
        <f t="shared" si="53"/>
        <v/>
      </c>
      <c r="BD253" s="141" t="str">
        <f t="shared" si="54"/>
        <v/>
      </c>
      <c r="BE253" s="141" t="str">
        <f>IF(BJ229="","",'Cost and Benefit Parameters'!$N$24)</f>
        <v/>
      </c>
      <c r="BF253" s="141" t="str">
        <f>IF(BK229="","",'Cost and Benefit Parameters'!$N$24)</f>
        <v/>
      </c>
      <c r="BG253" s="141" t="str">
        <f>IF(BL229="","",'Cost and Benefit Parameters'!$N$24)</f>
        <v/>
      </c>
      <c r="BH253" s="141" t="str">
        <f>IF(BM229="","",'Cost and Benefit Parameters'!$N$24)</f>
        <v/>
      </c>
      <c r="BI253" s="141" t="str">
        <f>IF(BN229="","",'Cost and Benefit Parameters'!$N$24)</f>
        <v/>
      </c>
      <c r="BJ253" s="141" t="str">
        <f>IF(BO229="","",'Cost and Benefit Parameters'!$N$24)</f>
        <v/>
      </c>
      <c r="BK253" s="141" t="str">
        <f>IF(BP229="","",'Cost and Benefit Parameters'!$N$24)</f>
        <v/>
      </c>
      <c r="BL253" s="141" t="str">
        <f>IF(BQ229="","",'Cost and Benefit Parameters'!$N$24)</f>
        <v/>
      </c>
      <c r="BM253" s="141" t="str">
        <f>IF(BR229="","",'Cost and Benefit Parameters'!$N$24)</f>
        <v/>
      </c>
      <c r="BN253" s="141" t="str">
        <f>IF(BS229="","",'Cost and Benefit Parameters'!$N$24)</f>
        <v/>
      </c>
    </row>
    <row r="254" spans="1:66" s="135" customFormat="1" hidden="1" x14ac:dyDescent="0.55000000000000004">
      <c r="A254" s="647"/>
      <c r="B254" s="135" t="s">
        <v>482</v>
      </c>
      <c r="H254" s="141" t="str">
        <f t="shared" si="21"/>
        <v/>
      </c>
      <c r="I254" s="141" t="str">
        <f t="shared" si="55"/>
        <v/>
      </c>
      <c r="J254" s="141" t="str">
        <f t="shared" si="56"/>
        <v/>
      </c>
      <c r="K254" s="141" t="str">
        <f t="shared" si="57"/>
        <v/>
      </c>
      <c r="L254" s="141" t="str">
        <f t="shared" si="58"/>
        <v/>
      </c>
      <c r="M254" s="141" t="str">
        <f t="shared" si="59"/>
        <v/>
      </c>
      <c r="N254" s="141" t="str">
        <f t="shared" si="60"/>
        <v/>
      </c>
      <c r="O254" s="141" t="str">
        <f t="shared" si="61"/>
        <v/>
      </c>
      <c r="P254" s="141" t="str">
        <f t="shared" si="62"/>
        <v/>
      </c>
      <c r="Q254" s="141" t="str">
        <f t="shared" si="63"/>
        <v/>
      </c>
      <c r="R254" s="141" t="str">
        <f t="shared" si="64"/>
        <v/>
      </c>
      <c r="S254" s="141" t="str">
        <f t="shared" si="65"/>
        <v/>
      </c>
      <c r="T254" s="141" t="str">
        <f t="shared" si="66"/>
        <v/>
      </c>
      <c r="U254" s="141" t="str">
        <f t="shared" si="67"/>
        <v/>
      </c>
      <c r="V254" s="141" t="str">
        <f t="shared" si="68"/>
        <v/>
      </c>
      <c r="W254" s="141" t="str">
        <f t="shared" si="69"/>
        <v/>
      </c>
      <c r="X254" s="141" t="str">
        <f t="shared" si="22"/>
        <v/>
      </c>
      <c r="Y254" s="141" t="str">
        <f t="shared" si="23"/>
        <v/>
      </c>
      <c r="Z254" s="141" t="str">
        <f t="shared" si="24"/>
        <v/>
      </c>
      <c r="AA254" s="141" t="str">
        <f t="shared" si="25"/>
        <v/>
      </c>
      <c r="AB254" s="141" t="str">
        <f t="shared" si="26"/>
        <v/>
      </c>
      <c r="AC254" s="141" t="str">
        <f t="shared" si="27"/>
        <v/>
      </c>
      <c r="AD254" s="141" t="str">
        <f t="shared" si="28"/>
        <v/>
      </c>
      <c r="AE254" s="141" t="str">
        <f t="shared" si="29"/>
        <v/>
      </c>
      <c r="AF254" s="141" t="str">
        <f t="shared" si="30"/>
        <v/>
      </c>
      <c r="AG254" s="141" t="str">
        <f t="shared" si="31"/>
        <v/>
      </c>
      <c r="AH254" s="141" t="str">
        <f t="shared" si="32"/>
        <v/>
      </c>
      <c r="AI254" s="141" t="str">
        <f t="shared" si="33"/>
        <v/>
      </c>
      <c r="AJ254" s="141" t="str">
        <f t="shared" si="34"/>
        <v/>
      </c>
      <c r="AK254" s="141" t="str">
        <f t="shared" si="35"/>
        <v/>
      </c>
      <c r="AL254" s="141" t="str">
        <f t="shared" si="36"/>
        <v/>
      </c>
      <c r="AM254" s="141" t="str">
        <f t="shared" si="37"/>
        <v/>
      </c>
      <c r="AN254" s="141" t="str">
        <f t="shared" si="38"/>
        <v/>
      </c>
      <c r="AO254" s="141" t="str">
        <f t="shared" si="39"/>
        <v/>
      </c>
      <c r="AP254" s="141" t="str">
        <f t="shared" si="40"/>
        <v/>
      </c>
      <c r="AQ254" s="141" t="str">
        <f t="shared" si="41"/>
        <v/>
      </c>
      <c r="AR254" s="141" t="str">
        <f t="shared" si="42"/>
        <v/>
      </c>
      <c r="AS254" s="141" t="str">
        <f t="shared" si="43"/>
        <v/>
      </c>
      <c r="AT254" s="141" t="str">
        <f t="shared" si="44"/>
        <v/>
      </c>
      <c r="AU254" s="141" t="str">
        <f t="shared" si="45"/>
        <v/>
      </c>
      <c r="AV254" s="141" t="str">
        <f t="shared" si="46"/>
        <v/>
      </c>
      <c r="AW254" s="141" t="str">
        <f t="shared" si="47"/>
        <v/>
      </c>
      <c r="AX254" s="141" t="str">
        <f t="shared" si="48"/>
        <v/>
      </c>
      <c r="AY254" s="141" t="str">
        <f t="shared" si="49"/>
        <v/>
      </c>
      <c r="AZ254" s="141" t="str">
        <f t="shared" si="50"/>
        <v/>
      </c>
      <c r="BA254" s="141" t="str">
        <f t="shared" si="51"/>
        <v/>
      </c>
      <c r="BB254" s="141" t="str">
        <f t="shared" si="52"/>
        <v/>
      </c>
      <c r="BC254" s="141" t="str">
        <f t="shared" si="53"/>
        <v/>
      </c>
      <c r="BD254" s="141" t="str">
        <f t="shared" si="54"/>
        <v/>
      </c>
      <c r="BE254" s="141" t="str">
        <f>IF(BJ230="","",'Cost and Benefit Parameters'!$N$24)</f>
        <v/>
      </c>
      <c r="BF254" s="141" t="str">
        <f>IF(BK230="","",'Cost and Benefit Parameters'!$N$24)</f>
        <v/>
      </c>
      <c r="BG254" s="141" t="str">
        <f>IF(BL230="","",'Cost and Benefit Parameters'!$N$24)</f>
        <v/>
      </c>
      <c r="BH254" s="141" t="str">
        <f>IF(BM230="","",'Cost and Benefit Parameters'!$N$24)</f>
        <v/>
      </c>
      <c r="BI254" s="141" t="str">
        <f>IF(BN230="","",'Cost and Benefit Parameters'!$N$24)</f>
        <v/>
      </c>
      <c r="BJ254" s="141" t="str">
        <f>IF(BO230="","",'Cost and Benefit Parameters'!$N$24)</f>
        <v/>
      </c>
      <c r="BK254" s="141" t="str">
        <f>IF(BP230="","",'Cost and Benefit Parameters'!$N$24)</f>
        <v/>
      </c>
      <c r="BL254" s="141" t="str">
        <f>IF(BQ230="","",'Cost and Benefit Parameters'!$N$24)</f>
        <v/>
      </c>
      <c r="BM254" s="141" t="str">
        <f>IF(BR230="","",'Cost and Benefit Parameters'!$N$24)</f>
        <v/>
      </c>
      <c r="BN254" s="141" t="str">
        <f>IF(BS230="","",'Cost and Benefit Parameters'!$N$24)</f>
        <v/>
      </c>
    </row>
    <row r="255" spans="1:66" s="135" customFormat="1" hidden="1" x14ac:dyDescent="0.55000000000000004">
      <c r="A255" s="647"/>
      <c r="B255" s="135" t="s">
        <v>483</v>
      </c>
      <c r="H255" s="141" t="str">
        <f t="shared" si="21"/>
        <v/>
      </c>
      <c r="I255" s="141" t="str">
        <f t="shared" si="55"/>
        <v/>
      </c>
      <c r="J255" s="141" t="str">
        <f t="shared" si="56"/>
        <v/>
      </c>
      <c r="K255" s="141" t="str">
        <f t="shared" si="57"/>
        <v/>
      </c>
      <c r="L255" s="141" t="str">
        <f t="shared" si="58"/>
        <v/>
      </c>
      <c r="M255" s="141" t="str">
        <f t="shared" si="59"/>
        <v/>
      </c>
      <c r="N255" s="141" t="str">
        <f t="shared" si="60"/>
        <v/>
      </c>
      <c r="O255" s="141" t="str">
        <f t="shared" si="61"/>
        <v/>
      </c>
      <c r="P255" s="141" t="str">
        <f t="shared" si="62"/>
        <v/>
      </c>
      <c r="Q255" s="141" t="str">
        <f t="shared" si="63"/>
        <v/>
      </c>
      <c r="R255" s="141" t="str">
        <f t="shared" si="64"/>
        <v/>
      </c>
      <c r="S255" s="141" t="str">
        <f t="shared" si="65"/>
        <v/>
      </c>
      <c r="T255" s="141" t="str">
        <f t="shared" si="66"/>
        <v/>
      </c>
      <c r="U255" s="141" t="str">
        <f t="shared" si="67"/>
        <v/>
      </c>
      <c r="V255" s="141" t="str">
        <f t="shared" si="68"/>
        <v/>
      </c>
      <c r="W255" s="141" t="str">
        <f t="shared" si="69"/>
        <v/>
      </c>
      <c r="X255" s="141" t="str">
        <f t="shared" si="22"/>
        <v/>
      </c>
      <c r="Y255" s="141" t="str">
        <f t="shared" si="23"/>
        <v/>
      </c>
      <c r="Z255" s="141" t="str">
        <f t="shared" si="24"/>
        <v/>
      </c>
      <c r="AA255" s="141" t="str">
        <f t="shared" si="25"/>
        <v/>
      </c>
      <c r="AB255" s="141" t="str">
        <f t="shared" si="26"/>
        <v/>
      </c>
      <c r="AC255" s="141" t="str">
        <f t="shared" si="27"/>
        <v/>
      </c>
      <c r="AD255" s="141" t="str">
        <f t="shared" si="28"/>
        <v/>
      </c>
      <c r="AE255" s="141" t="str">
        <f t="shared" si="29"/>
        <v/>
      </c>
      <c r="AF255" s="141" t="str">
        <f t="shared" si="30"/>
        <v/>
      </c>
      <c r="AG255" s="141" t="str">
        <f t="shared" si="31"/>
        <v/>
      </c>
      <c r="AH255" s="141" t="str">
        <f t="shared" si="32"/>
        <v/>
      </c>
      <c r="AI255" s="141" t="str">
        <f t="shared" si="33"/>
        <v/>
      </c>
      <c r="AJ255" s="141" t="str">
        <f t="shared" si="34"/>
        <v/>
      </c>
      <c r="AK255" s="141" t="str">
        <f t="shared" si="35"/>
        <v/>
      </c>
      <c r="AL255" s="141" t="str">
        <f t="shared" si="36"/>
        <v/>
      </c>
      <c r="AM255" s="141" t="str">
        <f t="shared" si="37"/>
        <v/>
      </c>
      <c r="AN255" s="141" t="str">
        <f t="shared" si="38"/>
        <v/>
      </c>
      <c r="AO255" s="141" t="str">
        <f t="shared" si="39"/>
        <v/>
      </c>
      <c r="AP255" s="141" t="str">
        <f t="shared" si="40"/>
        <v/>
      </c>
      <c r="AQ255" s="141" t="str">
        <f t="shared" si="41"/>
        <v/>
      </c>
      <c r="AR255" s="141" t="str">
        <f t="shared" si="42"/>
        <v/>
      </c>
      <c r="AS255" s="141" t="str">
        <f t="shared" si="43"/>
        <v/>
      </c>
      <c r="AT255" s="141" t="str">
        <f t="shared" si="44"/>
        <v/>
      </c>
      <c r="AU255" s="141" t="str">
        <f t="shared" si="45"/>
        <v/>
      </c>
      <c r="AV255" s="141" t="str">
        <f t="shared" si="46"/>
        <v/>
      </c>
      <c r="AW255" s="141" t="str">
        <f t="shared" si="47"/>
        <v/>
      </c>
      <c r="AX255" s="141" t="str">
        <f t="shared" si="48"/>
        <v/>
      </c>
      <c r="AY255" s="141" t="str">
        <f t="shared" si="49"/>
        <v/>
      </c>
      <c r="AZ255" s="141" t="str">
        <f t="shared" si="50"/>
        <v/>
      </c>
      <c r="BA255" s="141" t="str">
        <f t="shared" si="51"/>
        <v/>
      </c>
      <c r="BB255" s="141" t="str">
        <f t="shared" si="52"/>
        <v/>
      </c>
      <c r="BC255" s="141" t="str">
        <f t="shared" si="53"/>
        <v/>
      </c>
      <c r="BD255" s="141" t="str">
        <f t="shared" si="54"/>
        <v/>
      </c>
      <c r="BE255" s="141" t="str">
        <f>IF(BJ231="","",'Cost and Benefit Parameters'!$N$24)</f>
        <v/>
      </c>
      <c r="BF255" s="141" t="str">
        <f>IF(BK231="","",'Cost and Benefit Parameters'!$N$24)</f>
        <v/>
      </c>
      <c r="BG255" s="141" t="str">
        <f>IF(BL231="","",'Cost and Benefit Parameters'!$N$24)</f>
        <v/>
      </c>
      <c r="BH255" s="141" t="str">
        <f>IF(BM231="","",'Cost and Benefit Parameters'!$N$24)</f>
        <v/>
      </c>
      <c r="BI255" s="141" t="str">
        <f>IF(BN231="","",'Cost and Benefit Parameters'!$N$24)</f>
        <v/>
      </c>
      <c r="BJ255" s="141" t="str">
        <f>IF(BO231="","",'Cost and Benefit Parameters'!$N$24)</f>
        <v/>
      </c>
      <c r="BK255" s="141" t="str">
        <f>IF(BP231="","",'Cost and Benefit Parameters'!$N$24)</f>
        <v/>
      </c>
      <c r="BL255" s="141" t="str">
        <f>IF(BQ231="","",'Cost and Benefit Parameters'!$N$24)</f>
        <v/>
      </c>
      <c r="BM255" s="141" t="str">
        <f>IF(BR231="","",'Cost and Benefit Parameters'!$N$24)</f>
        <v/>
      </c>
      <c r="BN255" s="141" t="str">
        <f>IF(BS231="","",'Cost and Benefit Parameters'!$N$24)</f>
        <v/>
      </c>
    </row>
    <row r="256" spans="1:66" s="135" customFormat="1" hidden="1" x14ac:dyDescent="0.55000000000000004">
      <c r="A256" s="647"/>
      <c r="B256" s="135" t="s">
        <v>484</v>
      </c>
      <c r="H256" s="141" t="str">
        <f t="shared" si="21"/>
        <v/>
      </c>
      <c r="I256" s="141" t="str">
        <f t="shared" si="55"/>
        <v/>
      </c>
      <c r="J256" s="141" t="str">
        <f t="shared" si="56"/>
        <v/>
      </c>
      <c r="K256" s="141" t="str">
        <f t="shared" si="57"/>
        <v/>
      </c>
      <c r="L256" s="141" t="str">
        <f t="shared" si="58"/>
        <v/>
      </c>
      <c r="M256" s="141" t="str">
        <f t="shared" si="59"/>
        <v/>
      </c>
      <c r="N256" s="141" t="str">
        <f t="shared" si="60"/>
        <v/>
      </c>
      <c r="O256" s="141" t="str">
        <f t="shared" si="61"/>
        <v/>
      </c>
      <c r="P256" s="141" t="str">
        <f t="shared" si="62"/>
        <v/>
      </c>
      <c r="Q256" s="141" t="str">
        <f t="shared" si="63"/>
        <v/>
      </c>
      <c r="R256" s="141" t="str">
        <f t="shared" si="64"/>
        <v/>
      </c>
      <c r="S256" s="141" t="str">
        <f t="shared" si="65"/>
        <v/>
      </c>
      <c r="T256" s="141" t="str">
        <f t="shared" si="66"/>
        <v/>
      </c>
      <c r="U256" s="141" t="str">
        <f t="shared" si="67"/>
        <v/>
      </c>
      <c r="V256" s="141" t="str">
        <f t="shared" si="68"/>
        <v/>
      </c>
      <c r="W256" s="141" t="str">
        <f t="shared" si="69"/>
        <v/>
      </c>
      <c r="X256" s="141" t="str">
        <f t="shared" si="22"/>
        <v/>
      </c>
      <c r="Y256" s="141" t="str">
        <f t="shared" si="23"/>
        <v/>
      </c>
      <c r="Z256" s="141" t="str">
        <f t="shared" si="24"/>
        <v/>
      </c>
      <c r="AA256" s="141" t="str">
        <f t="shared" si="25"/>
        <v/>
      </c>
      <c r="AB256" s="141" t="str">
        <f t="shared" si="26"/>
        <v/>
      </c>
      <c r="AC256" s="141" t="str">
        <f t="shared" si="27"/>
        <v/>
      </c>
      <c r="AD256" s="141" t="str">
        <f t="shared" si="28"/>
        <v/>
      </c>
      <c r="AE256" s="141" t="str">
        <f t="shared" si="29"/>
        <v/>
      </c>
      <c r="AF256" s="141" t="str">
        <f t="shared" si="30"/>
        <v/>
      </c>
      <c r="AG256" s="141" t="str">
        <f t="shared" si="31"/>
        <v/>
      </c>
      <c r="AH256" s="141" t="str">
        <f t="shared" si="32"/>
        <v/>
      </c>
      <c r="AI256" s="141" t="str">
        <f t="shared" si="33"/>
        <v/>
      </c>
      <c r="AJ256" s="141" t="str">
        <f t="shared" si="34"/>
        <v/>
      </c>
      <c r="AK256" s="141" t="str">
        <f t="shared" si="35"/>
        <v/>
      </c>
      <c r="AL256" s="141" t="str">
        <f t="shared" si="36"/>
        <v/>
      </c>
      <c r="AM256" s="141" t="str">
        <f t="shared" si="37"/>
        <v/>
      </c>
      <c r="AN256" s="141" t="str">
        <f t="shared" si="38"/>
        <v/>
      </c>
      <c r="AO256" s="141" t="str">
        <f t="shared" si="39"/>
        <v/>
      </c>
      <c r="AP256" s="141" t="str">
        <f t="shared" si="40"/>
        <v/>
      </c>
      <c r="AQ256" s="141" t="str">
        <f t="shared" si="41"/>
        <v/>
      </c>
      <c r="AR256" s="141" t="str">
        <f t="shared" si="42"/>
        <v/>
      </c>
      <c r="AS256" s="141" t="str">
        <f t="shared" si="43"/>
        <v/>
      </c>
      <c r="AT256" s="141" t="str">
        <f t="shared" si="44"/>
        <v/>
      </c>
      <c r="AU256" s="141" t="str">
        <f t="shared" si="45"/>
        <v/>
      </c>
      <c r="AV256" s="141" t="str">
        <f t="shared" si="46"/>
        <v/>
      </c>
      <c r="AW256" s="141" t="str">
        <f t="shared" si="47"/>
        <v/>
      </c>
      <c r="AX256" s="141" t="str">
        <f t="shared" si="48"/>
        <v/>
      </c>
      <c r="AY256" s="141" t="str">
        <f t="shared" si="49"/>
        <v/>
      </c>
      <c r="AZ256" s="141" t="str">
        <f t="shared" si="50"/>
        <v/>
      </c>
      <c r="BA256" s="141" t="str">
        <f t="shared" si="51"/>
        <v/>
      </c>
      <c r="BB256" s="141" t="str">
        <f t="shared" si="52"/>
        <v/>
      </c>
      <c r="BC256" s="141" t="str">
        <f t="shared" si="53"/>
        <v/>
      </c>
      <c r="BD256" s="141" t="str">
        <f t="shared" si="54"/>
        <v/>
      </c>
      <c r="BE256" s="141" t="str">
        <f>IF(BJ232="","",'Cost and Benefit Parameters'!$N$24)</f>
        <v/>
      </c>
      <c r="BF256" s="141" t="str">
        <f>IF(BK232="","",'Cost and Benefit Parameters'!$N$24)</f>
        <v/>
      </c>
      <c r="BG256" s="141" t="str">
        <f>IF(BL232="","",'Cost and Benefit Parameters'!$N$24)</f>
        <v/>
      </c>
      <c r="BH256" s="141" t="str">
        <f>IF(BM232="","",'Cost and Benefit Parameters'!$N$24)</f>
        <v/>
      </c>
      <c r="BI256" s="141" t="str">
        <f>IF(BN232="","",'Cost and Benefit Parameters'!$N$24)</f>
        <v/>
      </c>
      <c r="BJ256" s="141" t="str">
        <f>IF(BO232="","",'Cost and Benefit Parameters'!$N$24)</f>
        <v/>
      </c>
      <c r="BK256" s="141" t="str">
        <f>IF(BP232="","",'Cost and Benefit Parameters'!$N$24)</f>
        <v/>
      </c>
      <c r="BL256" s="141" t="str">
        <f>IF(BQ232="","",'Cost and Benefit Parameters'!$N$24)</f>
        <v/>
      </c>
      <c r="BM256" s="141" t="str">
        <f>IF(BR232="","",'Cost and Benefit Parameters'!$N$24)</f>
        <v/>
      </c>
      <c r="BN256" s="141" t="str">
        <f>IF(BS232="","",'Cost and Benefit Parameters'!$N$24)</f>
        <v/>
      </c>
    </row>
    <row r="257" spans="1:72" s="135" customFormat="1" hidden="1" x14ac:dyDescent="0.55000000000000004">
      <c r="A257" s="647"/>
      <c r="B257" s="135" t="s">
        <v>485</v>
      </c>
      <c r="H257" s="141" t="str">
        <f t="shared" si="21"/>
        <v/>
      </c>
      <c r="I257" s="141" t="str">
        <f t="shared" si="55"/>
        <v/>
      </c>
      <c r="J257" s="141" t="str">
        <f t="shared" si="56"/>
        <v/>
      </c>
      <c r="K257" s="141" t="str">
        <f t="shared" si="57"/>
        <v/>
      </c>
      <c r="L257" s="141" t="str">
        <f t="shared" si="58"/>
        <v/>
      </c>
      <c r="M257" s="141" t="str">
        <f t="shared" si="59"/>
        <v/>
      </c>
      <c r="N257" s="141" t="str">
        <f t="shared" si="60"/>
        <v/>
      </c>
      <c r="O257" s="141" t="str">
        <f t="shared" si="61"/>
        <v/>
      </c>
      <c r="P257" s="141" t="str">
        <f t="shared" si="62"/>
        <v/>
      </c>
      <c r="Q257" s="141" t="str">
        <f t="shared" si="63"/>
        <v/>
      </c>
      <c r="R257" s="141" t="str">
        <f t="shared" si="64"/>
        <v/>
      </c>
      <c r="S257" s="141" t="str">
        <f t="shared" si="65"/>
        <v/>
      </c>
      <c r="T257" s="141" t="str">
        <f t="shared" si="66"/>
        <v/>
      </c>
      <c r="U257" s="141" t="str">
        <f t="shared" si="67"/>
        <v/>
      </c>
      <c r="V257" s="141" t="str">
        <f t="shared" si="68"/>
        <v/>
      </c>
      <c r="W257" s="141" t="str">
        <f t="shared" si="69"/>
        <v/>
      </c>
      <c r="X257" s="141" t="str">
        <f t="shared" si="22"/>
        <v/>
      </c>
      <c r="Y257" s="141" t="str">
        <f t="shared" si="23"/>
        <v/>
      </c>
      <c r="Z257" s="141" t="str">
        <f t="shared" si="24"/>
        <v/>
      </c>
      <c r="AA257" s="141" t="str">
        <f t="shared" si="25"/>
        <v/>
      </c>
      <c r="AB257" s="141" t="str">
        <f t="shared" si="26"/>
        <v/>
      </c>
      <c r="AC257" s="141" t="str">
        <f t="shared" si="27"/>
        <v/>
      </c>
      <c r="AD257" s="141" t="str">
        <f t="shared" si="28"/>
        <v/>
      </c>
      <c r="AE257" s="141" t="str">
        <f t="shared" si="29"/>
        <v/>
      </c>
      <c r="AF257" s="141" t="str">
        <f t="shared" si="30"/>
        <v/>
      </c>
      <c r="AG257" s="141" t="str">
        <f t="shared" si="31"/>
        <v/>
      </c>
      <c r="AH257" s="141" t="str">
        <f t="shared" si="32"/>
        <v/>
      </c>
      <c r="AI257" s="141" t="str">
        <f t="shared" si="33"/>
        <v/>
      </c>
      <c r="AJ257" s="141" t="str">
        <f t="shared" si="34"/>
        <v/>
      </c>
      <c r="AK257" s="141" t="str">
        <f t="shared" si="35"/>
        <v/>
      </c>
      <c r="AL257" s="141" t="str">
        <f t="shared" si="36"/>
        <v/>
      </c>
      <c r="AM257" s="141" t="str">
        <f t="shared" si="37"/>
        <v/>
      </c>
      <c r="AN257" s="141" t="str">
        <f t="shared" si="38"/>
        <v/>
      </c>
      <c r="AO257" s="141" t="str">
        <f t="shared" si="39"/>
        <v/>
      </c>
      <c r="AP257" s="141" t="str">
        <f t="shared" si="40"/>
        <v/>
      </c>
      <c r="AQ257" s="141" t="str">
        <f t="shared" si="41"/>
        <v/>
      </c>
      <c r="AR257" s="141" t="str">
        <f t="shared" si="42"/>
        <v/>
      </c>
      <c r="AS257" s="141" t="str">
        <f t="shared" si="43"/>
        <v/>
      </c>
      <c r="AT257" s="141" t="str">
        <f t="shared" si="44"/>
        <v/>
      </c>
      <c r="AU257" s="141" t="str">
        <f t="shared" si="45"/>
        <v/>
      </c>
      <c r="AV257" s="141" t="str">
        <f t="shared" si="46"/>
        <v/>
      </c>
      <c r="AW257" s="141" t="str">
        <f t="shared" si="47"/>
        <v/>
      </c>
      <c r="AX257" s="141" t="str">
        <f t="shared" si="48"/>
        <v/>
      </c>
      <c r="AY257" s="141" t="str">
        <f t="shared" si="49"/>
        <v/>
      </c>
      <c r="AZ257" s="141" t="str">
        <f t="shared" si="50"/>
        <v/>
      </c>
      <c r="BA257" s="141" t="str">
        <f t="shared" si="51"/>
        <v/>
      </c>
      <c r="BB257" s="141" t="str">
        <f t="shared" si="52"/>
        <v/>
      </c>
      <c r="BC257" s="141" t="str">
        <f t="shared" si="53"/>
        <v/>
      </c>
      <c r="BD257" s="141" t="str">
        <f t="shared" si="54"/>
        <v/>
      </c>
      <c r="BE257" s="141" t="str">
        <f>IF(BJ233="","",'Cost and Benefit Parameters'!$N$24)</f>
        <v/>
      </c>
      <c r="BF257" s="141" t="str">
        <f>IF(BK233="","",'Cost and Benefit Parameters'!$N$24)</f>
        <v/>
      </c>
      <c r="BG257" s="141" t="str">
        <f>IF(BL233="","",'Cost and Benefit Parameters'!$N$24)</f>
        <v/>
      </c>
      <c r="BH257" s="141" t="str">
        <f>IF(BM233="","",'Cost and Benefit Parameters'!$N$24)</f>
        <v/>
      </c>
      <c r="BI257" s="141" t="str">
        <f>IF(BN233="","",'Cost and Benefit Parameters'!$N$24)</f>
        <v/>
      </c>
      <c r="BJ257" s="141" t="str">
        <f>IF(BO233="","",'Cost and Benefit Parameters'!$N$24)</f>
        <v/>
      </c>
      <c r="BK257" s="141" t="str">
        <f>IF(BP233="","",'Cost and Benefit Parameters'!$N$24)</f>
        <v/>
      </c>
      <c r="BL257" s="141" t="str">
        <f>IF(BQ233="","",'Cost and Benefit Parameters'!$N$24)</f>
        <v/>
      </c>
      <c r="BM257" s="141" t="str">
        <f>IF(BR233="","",'Cost and Benefit Parameters'!$N$24)</f>
        <v/>
      </c>
      <c r="BN257" s="141" t="str">
        <f>IF(BS233="","",'Cost and Benefit Parameters'!$N$24)</f>
        <v/>
      </c>
    </row>
    <row r="258" spans="1:72" s="135" customFormat="1" hidden="1" x14ac:dyDescent="0.55000000000000004">
      <c r="A258" s="647"/>
      <c r="B258" s="135" t="s">
        <v>486</v>
      </c>
      <c r="H258" s="141" t="str">
        <f t="shared" si="21"/>
        <v/>
      </c>
      <c r="I258" s="141" t="str">
        <f t="shared" si="55"/>
        <v/>
      </c>
      <c r="J258" s="141" t="str">
        <f t="shared" si="56"/>
        <v/>
      </c>
      <c r="K258" s="141" t="str">
        <f t="shared" si="57"/>
        <v/>
      </c>
      <c r="L258" s="141" t="str">
        <f t="shared" si="58"/>
        <v/>
      </c>
      <c r="M258" s="141" t="str">
        <f t="shared" si="59"/>
        <v/>
      </c>
      <c r="N258" s="141" t="str">
        <f t="shared" si="60"/>
        <v/>
      </c>
      <c r="O258" s="141" t="str">
        <f t="shared" si="61"/>
        <v/>
      </c>
      <c r="P258" s="141" t="str">
        <f t="shared" si="62"/>
        <v/>
      </c>
      <c r="Q258" s="141" t="str">
        <f t="shared" si="63"/>
        <v/>
      </c>
      <c r="R258" s="141" t="str">
        <f t="shared" si="64"/>
        <v/>
      </c>
      <c r="S258" s="141" t="str">
        <f t="shared" si="65"/>
        <v/>
      </c>
      <c r="T258" s="141" t="str">
        <f t="shared" si="66"/>
        <v/>
      </c>
      <c r="U258" s="141" t="str">
        <f t="shared" si="67"/>
        <v/>
      </c>
      <c r="V258" s="141" t="str">
        <f t="shared" si="68"/>
        <v/>
      </c>
      <c r="W258" s="141" t="str">
        <f t="shared" si="69"/>
        <v/>
      </c>
      <c r="X258" s="141" t="str">
        <f t="shared" si="22"/>
        <v/>
      </c>
      <c r="Y258" s="141" t="str">
        <f t="shared" si="23"/>
        <v/>
      </c>
      <c r="Z258" s="141" t="str">
        <f t="shared" si="24"/>
        <v/>
      </c>
      <c r="AA258" s="141" t="str">
        <f t="shared" si="25"/>
        <v/>
      </c>
      <c r="AB258" s="141" t="str">
        <f t="shared" si="26"/>
        <v/>
      </c>
      <c r="AC258" s="141" t="str">
        <f t="shared" si="27"/>
        <v/>
      </c>
      <c r="AD258" s="141" t="str">
        <f t="shared" si="28"/>
        <v/>
      </c>
      <c r="AE258" s="141" t="str">
        <f t="shared" si="29"/>
        <v/>
      </c>
      <c r="AF258" s="141" t="str">
        <f t="shared" si="30"/>
        <v/>
      </c>
      <c r="AG258" s="141" t="str">
        <f t="shared" si="31"/>
        <v/>
      </c>
      <c r="AH258" s="141" t="str">
        <f t="shared" si="32"/>
        <v/>
      </c>
      <c r="AI258" s="141" t="str">
        <f t="shared" si="33"/>
        <v/>
      </c>
      <c r="AJ258" s="141" t="str">
        <f t="shared" si="34"/>
        <v/>
      </c>
      <c r="AK258" s="141" t="str">
        <f t="shared" si="35"/>
        <v/>
      </c>
      <c r="AL258" s="141" t="str">
        <f t="shared" si="36"/>
        <v/>
      </c>
      <c r="AM258" s="141" t="str">
        <f t="shared" si="37"/>
        <v/>
      </c>
      <c r="AN258" s="141" t="str">
        <f t="shared" si="38"/>
        <v/>
      </c>
      <c r="AO258" s="141" t="str">
        <f t="shared" si="39"/>
        <v/>
      </c>
      <c r="AP258" s="141" t="str">
        <f t="shared" si="40"/>
        <v/>
      </c>
      <c r="AQ258" s="141" t="str">
        <f t="shared" si="41"/>
        <v/>
      </c>
      <c r="AR258" s="141" t="str">
        <f t="shared" si="42"/>
        <v/>
      </c>
      <c r="AS258" s="141" t="str">
        <f t="shared" si="43"/>
        <v/>
      </c>
      <c r="AT258" s="141" t="str">
        <f t="shared" si="44"/>
        <v/>
      </c>
      <c r="AU258" s="141" t="str">
        <f t="shared" si="45"/>
        <v/>
      </c>
      <c r="AV258" s="141" t="str">
        <f t="shared" si="46"/>
        <v/>
      </c>
      <c r="AW258" s="141" t="str">
        <f t="shared" si="47"/>
        <v/>
      </c>
      <c r="AX258" s="141" t="str">
        <f t="shared" si="48"/>
        <v/>
      </c>
      <c r="AY258" s="141" t="str">
        <f t="shared" si="49"/>
        <v/>
      </c>
      <c r="AZ258" s="141" t="str">
        <f t="shared" si="50"/>
        <v/>
      </c>
      <c r="BA258" s="141" t="str">
        <f t="shared" si="51"/>
        <v/>
      </c>
      <c r="BB258" s="141" t="str">
        <f t="shared" si="52"/>
        <v/>
      </c>
      <c r="BC258" s="141" t="str">
        <f t="shared" si="53"/>
        <v/>
      </c>
      <c r="BD258" s="141" t="str">
        <f t="shared" si="54"/>
        <v/>
      </c>
      <c r="BE258" s="141" t="str">
        <f>IF(BJ234="","",'Cost and Benefit Parameters'!$N$24)</f>
        <v/>
      </c>
      <c r="BF258" s="141" t="str">
        <f>IF(BK234="","",'Cost and Benefit Parameters'!$N$24)</f>
        <v/>
      </c>
      <c r="BG258" s="141" t="str">
        <f>IF(BL234="","",'Cost and Benefit Parameters'!$N$24)</f>
        <v/>
      </c>
      <c r="BH258" s="141" t="str">
        <f>IF(BM234="","",'Cost and Benefit Parameters'!$N$24)</f>
        <v/>
      </c>
      <c r="BI258" s="141" t="str">
        <f>IF(BN234="","",'Cost and Benefit Parameters'!$N$24)</f>
        <v/>
      </c>
      <c r="BJ258" s="141" t="str">
        <f>IF(BO234="","",'Cost and Benefit Parameters'!$N$24)</f>
        <v/>
      </c>
      <c r="BK258" s="141" t="str">
        <f>IF(BP234="","",'Cost and Benefit Parameters'!$N$24)</f>
        <v/>
      </c>
      <c r="BL258" s="141" t="str">
        <f>IF(BQ234="","",'Cost and Benefit Parameters'!$N$24)</f>
        <v/>
      </c>
      <c r="BM258" s="141" t="str">
        <f>IF(BR234="","",'Cost and Benefit Parameters'!$N$24)</f>
        <v/>
      </c>
      <c r="BN258" s="141" t="str">
        <f>IF(BS234="","",'Cost and Benefit Parameters'!$N$24)</f>
        <v/>
      </c>
    </row>
    <row r="259" spans="1:72" s="135" customFormat="1" hidden="1" x14ac:dyDescent="0.55000000000000004">
      <c r="A259" s="647"/>
      <c r="B259" s="142" t="s">
        <v>525</v>
      </c>
      <c r="C259" s="142"/>
      <c r="D259" s="142"/>
      <c r="E259" s="142"/>
      <c r="H259" s="141" t="str">
        <f t="shared" si="21"/>
        <v>n/a</v>
      </c>
      <c r="I259" s="141" t="str">
        <f t="shared" si="55"/>
        <v>n/a</v>
      </c>
      <c r="J259" s="141" t="str">
        <f t="shared" si="56"/>
        <v>n/a</v>
      </c>
      <c r="K259" s="141" t="str">
        <f t="shared" si="57"/>
        <v>n/a</v>
      </c>
      <c r="L259" s="141" t="str">
        <f t="shared" si="58"/>
        <v>n/a</v>
      </c>
      <c r="M259" s="141" t="str">
        <f t="shared" si="59"/>
        <v>n/a</v>
      </c>
      <c r="N259" s="141" t="str">
        <f t="shared" si="60"/>
        <v>n/a</v>
      </c>
      <c r="O259" s="141" t="str">
        <f t="shared" si="61"/>
        <v>n/a</v>
      </c>
      <c r="P259" s="141" t="str">
        <f t="shared" si="62"/>
        <v>n/a</v>
      </c>
      <c r="Q259" s="141" t="str">
        <f t="shared" si="63"/>
        <v>n/a</v>
      </c>
      <c r="R259" s="141" t="str">
        <f t="shared" si="64"/>
        <v>n/a</v>
      </c>
      <c r="S259" s="141" t="str">
        <f t="shared" si="65"/>
        <v>n/a</v>
      </c>
      <c r="T259" s="141" t="str">
        <f t="shared" si="66"/>
        <v>n/a</v>
      </c>
      <c r="U259" s="141" t="str">
        <f t="shared" si="67"/>
        <v>n/a</v>
      </c>
      <c r="V259" s="141" t="str">
        <f t="shared" si="68"/>
        <v>n/a</v>
      </c>
      <c r="W259" s="141" t="str">
        <f t="shared" si="69"/>
        <v>n/a</v>
      </c>
      <c r="X259" s="141" t="str">
        <f t="shared" si="22"/>
        <v>n/a</v>
      </c>
      <c r="Y259" s="141" t="str">
        <f t="shared" si="23"/>
        <v>n/a</v>
      </c>
      <c r="Z259" s="141" t="str">
        <f t="shared" si="24"/>
        <v>n/a</v>
      </c>
      <c r="AA259" s="141" t="str">
        <f t="shared" si="25"/>
        <v>n/a</v>
      </c>
      <c r="AB259" s="141" t="str">
        <f t="shared" si="26"/>
        <v>n/a</v>
      </c>
      <c r="AC259" s="141" t="str">
        <f t="shared" si="27"/>
        <v>n/a</v>
      </c>
      <c r="AD259" s="141" t="str">
        <f t="shared" si="28"/>
        <v>n/a</v>
      </c>
      <c r="AE259" s="141" t="str">
        <f t="shared" si="29"/>
        <v>n/a</v>
      </c>
      <c r="AF259" s="141" t="str">
        <f t="shared" si="30"/>
        <v>n/a</v>
      </c>
      <c r="AG259" s="141" t="str">
        <f t="shared" si="31"/>
        <v>n/a</v>
      </c>
      <c r="AH259" s="141" t="str">
        <f t="shared" si="32"/>
        <v>n/a</v>
      </c>
      <c r="AI259" s="141" t="str">
        <f t="shared" si="33"/>
        <v>n/a</v>
      </c>
      <c r="AJ259" s="141" t="str">
        <f t="shared" si="34"/>
        <v>n/a</v>
      </c>
      <c r="AK259" s="141" t="str">
        <f t="shared" si="35"/>
        <v>n/a</v>
      </c>
      <c r="AL259" s="141" t="str">
        <f t="shared" si="36"/>
        <v>n/a</v>
      </c>
      <c r="AM259" s="141" t="str">
        <f t="shared" si="37"/>
        <v>n/a</v>
      </c>
      <c r="AN259" s="141" t="str">
        <f t="shared" si="38"/>
        <v>n/a</v>
      </c>
      <c r="AO259" s="141" t="str">
        <f t="shared" si="39"/>
        <v>n/a</v>
      </c>
      <c r="AP259" s="141" t="str">
        <f t="shared" si="40"/>
        <v>n/a</v>
      </c>
      <c r="AQ259" s="141" t="str">
        <f t="shared" si="41"/>
        <v>n/a</v>
      </c>
      <c r="AR259" s="141" t="str">
        <f t="shared" si="42"/>
        <v>n/a</v>
      </c>
      <c r="AS259" s="141" t="str">
        <f t="shared" si="43"/>
        <v>n/a</v>
      </c>
      <c r="AT259" s="141" t="str">
        <f t="shared" si="44"/>
        <v>n/a</v>
      </c>
      <c r="AU259" s="141" t="str">
        <f t="shared" si="45"/>
        <v>n/a</v>
      </c>
      <c r="AV259" s="141" t="str">
        <f t="shared" si="46"/>
        <v>n/a</v>
      </c>
      <c r="AW259" s="141" t="str">
        <f t="shared" si="47"/>
        <v>n/a</v>
      </c>
      <c r="AX259" s="141" t="str">
        <f t="shared" si="48"/>
        <v>n/a</v>
      </c>
      <c r="AY259" s="141" t="str">
        <f t="shared" si="49"/>
        <v>n/a</v>
      </c>
      <c r="AZ259" s="141" t="str">
        <f t="shared" si="50"/>
        <v>n/a</v>
      </c>
      <c r="BA259" s="141" t="str">
        <f t="shared" si="51"/>
        <v>n/a</v>
      </c>
      <c r="BB259" s="141" t="str">
        <f t="shared" si="52"/>
        <v>n/a</v>
      </c>
      <c r="BC259" s="141" t="str">
        <f t="shared" si="53"/>
        <v>n/a</v>
      </c>
      <c r="BD259" s="141" t="str">
        <f t="shared" si="54"/>
        <v>n/a</v>
      </c>
      <c r="BE259" s="144"/>
      <c r="BF259" s="144"/>
      <c r="BG259" s="144"/>
      <c r="BH259" s="144"/>
      <c r="BI259" s="144"/>
      <c r="BJ259" s="144"/>
      <c r="BK259" s="144"/>
      <c r="BL259" s="144"/>
      <c r="BM259" s="144"/>
      <c r="BN259" s="144"/>
    </row>
    <row r="260" spans="1:72" s="135" customFormat="1" hidden="1" x14ac:dyDescent="0.55000000000000004"/>
    <row r="261" spans="1:72" x14ac:dyDescent="0.55000000000000004">
      <c r="A261" s="638" t="s">
        <v>488</v>
      </c>
      <c r="B261" s="128" t="s">
        <v>520</v>
      </c>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row>
    <row r="262" spans="1:72" x14ac:dyDescent="0.55000000000000004">
      <c r="A262" s="639"/>
      <c r="B262" t="s">
        <v>466</v>
      </c>
      <c r="H262" s="1">
        <f>Cohort_CF!H261*Mincers!C$38*(1+'Cost and Benefit Parameters'!$C$41)^H$5</f>
        <v>587064.0864381108</v>
      </c>
      <c r="I262" s="1">
        <f>Cohort_CF!I261*Mincers!D$38*(1+'Cost and Benefit Parameters'!$C$41)^I$5</f>
        <v>609837.66105169849</v>
      </c>
      <c r="J262" s="1">
        <f>Cohort_CF!J261*Mincers!E$38*(1+'Cost and Benefit Parameters'!$C$41)^J$5</f>
        <v>633114.69253272773</v>
      </c>
      <c r="K262" s="1">
        <f>Cohort_CF!K261*Mincers!F$38*(1+'Cost and Benefit Parameters'!$C$41)^K$5</f>
        <v>656885.94046054152</v>
      </c>
      <c r="L262" s="1">
        <f>Cohort_CF!L261*Mincers!G$38*(1+'Cost and Benefit Parameters'!$C$41)^L$5</f>
        <v>685308.56661744253</v>
      </c>
      <c r="M262" s="1">
        <f>Cohort_CF!M261*Mincers!H$38*(1+'Cost and Benefit Parameters'!$C$41)^M$5</f>
        <v>709760.79249675467</v>
      </c>
      <c r="N262" s="1">
        <f>Cohort_CF!N261*Mincers!I$38*(1+'Cost and Benefit Parameters'!$C$41)^N$5</f>
        <v>734644.56964225078</v>
      </c>
      <c r="O262" s="1">
        <f>Cohort_CF!O261*Mincers!J$38*(1+'Cost and Benefit Parameters'!$C$41)^O$5</f>
        <v>759944.65311091358</v>
      </c>
      <c r="P262" s="1">
        <f>Cohort_CF!P261*Mincers!K$38*(1+'Cost and Benefit Parameters'!$C$41)^P$5</f>
        <v>785644.50626719568</v>
      </c>
      <c r="Q262" s="1">
        <f>Cohort_CF!Q261*Mincers!L$38*(1+'Cost and Benefit Parameters'!$C$41)^Q$5</f>
        <v>811726.29665722826</v>
      </c>
      <c r="R262" s="1">
        <f>Cohort_CF!R261*Mincers!M$38*(1+'Cost and Benefit Parameters'!$C$41)^R$5</f>
        <v>838170.89569350239</v>
      </c>
      <c r="S262" s="1">
        <f>Cohort_CF!S261*Mincers!N$38*(1+'Cost and Benefit Parameters'!$C$41)^S$5</f>
        <v>864957.88227998419</v>
      </c>
      <c r="T262" s="1">
        <f>Cohort_CF!T261*Mincers!O$38*(1+'Cost and Benefit Parameters'!$C$41)^T$5</f>
        <v>892065.55049517483</v>
      </c>
      <c r="U262" s="1">
        <f>Cohort_CF!U261*Mincers!P$38*(1+'Cost and Benefit Parameters'!$C$41)^U$5</f>
        <v>919470.92143721622</v>
      </c>
      <c r="V262" s="1">
        <f>Cohort_CF!V261*Mincers!Q$38*(1+'Cost and Benefit Parameters'!$C$41)^V$5</f>
        <v>947149.75932067155</v>
      </c>
      <c r="W262" s="1">
        <f>Cohort_CF!W261*Mincers!R$38*(1+'Cost and Benefit Parameters'!$C$41)^W$5</f>
        <v>975076.59189945238</v>
      </c>
      <c r="X262" s="1">
        <f>Cohort_CF!X261*Mincers!S$38*(1+'Cost and Benefit Parameters'!$C$41)^X$5</f>
        <v>1003224.735274059</v>
      </c>
      <c r="Y262" s="1">
        <f>Cohort_CF!Y261*Mincers!T$38*(1+'Cost and Benefit Parameters'!$C$41)^Y$5</f>
        <v>1031566.3231245923</v>
      </c>
      <c r="Z262" s="1">
        <f>Cohort_CF!Z261*Mincers!U$38*(1+'Cost and Benefit Parameters'!$C$41)^Z$5</f>
        <v>1060072.3403931989</v>
      </c>
      <c r="AA262" s="1">
        <f>Cohort_CF!AA261*Mincers!V$38*(1+'Cost and Benefit Parameters'!$C$41)^AA$5</f>
        <v>1088712.6614214866</v>
      </c>
      <c r="AB262" s="1">
        <f>Cohort_CF!AB261*Mincers!W$38*(1+'Cost and Benefit Parameters'!$C$41)^AB$5</f>
        <v>1117456.0925295616</v>
      </c>
      <c r="AC262" s="1">
        <f>Cohort_CF!AC261*Mincers!X$38*(1+'Cost and Benefit Parameters'!$C$41)^AC$5</f>
        <v>1146270.4190041362</v>
      </c>
      <c r="AD262" s="1">
        <f>Cohort_CF!AD261*Mincers!Y$38*(1+'Cost and Benefit Parameters'!$C$41)^AD$5</f>
        <v>1175122.4564434087</v>
      </c>
      <c r="AE262" s="1">
        <f>Cohort_CF!AE261*Mincers!Z$38*(1+'Cost and Benefit Parameters'!$C$41)^AE$5</f>
        <v>1203978.1063866222</v>
      </c>
      <c r="AF262" s="1">
        <f>Cohort_CF!AF261*Mincers!AA$38*(1+'Cost and Benefit Parameters'!$C$41)^AF$5</f>
        <v>1232802.4161360296</v>
      </c>
      <c r="AG262" s="1">
        <f>Cohort_CF!AG261*Mincers!AB$38*(1+'Cost and Benefit Parameters'!$C$41)^AG$5</f>
        <v>1261559.6426587859</v>
      </c>
      <c r="AH262" s="1">
        <f>Cohort_CF!AH261*Mincers!AC$38*(1+'Cost and Benefit Parameters'!$C$41)^AH$5</f>
        <v>1290213.3204363163</v>
      </c>
      <c r="AI262" s="1">
        <f>Cohort_CF!AI261*Mincers!AD$38*(1+'Cost and Benefit Parameters'!$C$41)^AI$5</f>
        <v>1318726.3331085215</v>
      </c>
      <c r="AJ262" s="1">
        <f>Cohort_CF!AJ261*Mincers!AE$38*(1+'Cost and Benefit Parameters'!$C$41)^AJ$5</f>
        <v>1347060.9887406663</v>
      </c>
      <c r="AK262" s="1">
        <f>Cohort_CF!AK261*Mincers!AF$38*(1+'Cost and Benefit Parameters'!$C$41)^AK$5</f>
        <v>1375179.0985212622</v>
      </c>
      <c r="AL262" s="1">
        <f>Cohort_CF!AL261*Mincers!AG$38*(1+'Cost and Benefit Parameters'!$C$41)^AL$5</f>
        <v>1403042.0586806058</v>
      </c>
      <c r="AM262" s="1">
        <f>Cohort_CF!AM261*Mincers!AH$38*(1+'Cost and Benefit Parameters'!$C$41)^AM$5</f>
        <v>1430610.935401184</v>
      </c>
      <c r="AN262" s="1">
        <f>Cohort_CF!AN261*Mincers!AI$38*(1+'Cost and Benefit Parameters'!$C$41)^AN$5</f>
        <v>1457846.5524738024</v>
      </c>
      <c r="AO262" s="1">
        <f>Cohort_CF!AO261*Mincers!AJ$38*(1+'Cost and Benefit Parameters'!$C$41)^AO$5</f>
        <v>1484709.5814364515</v>
      </c>
      <c r="AP262" s="1">
        <f>Cohort_CF!AP261*Mincers!AK$38*(1+'Cost and Benefit Parameters'!$C$41)^AP$5</f>
        <v>1511160.6339172472</v>
      </c>
      <c r="AQ262" s="1">
        <f>Cohort_CF!AQ261*Mincers!AL$38*(1+'Cost and Benefit Parameters'!$C$41)^AQ$5</f>
        <v>1537160.3558880431</v>
      </c>
      <c r="AR262" s="1">
        <f>Cohort_CF!AR261*Mincers!AM$38*(1+'Cost and Benefit Parameters'!$C$41)^AR$5</f>
        <v>1562669.5235216408</v>
      </c>
      <c r="AS262" s="1">
        <f>Cohort_CF!AS261*Mincers!AN$38*(1+'Cost and Benefit Parameters'!$C$41)^AS$5</f>
        <v>1587649.1403333151</v>
      </c>
      <c r="AT262" s="1">
        <f>Cohort_CF!AT261*Mincers!AO$38*(1+'Cost and Benefit Parameters'!$C$41)^AT$5</f>
        <v>1612060.5352761736</v>
      </c>
      <c r="AU262" s="1">
        <f>Cohort_CF!AU261*Mincers!AP$38*(1+'Cost and Benefit Parameters'!$C$41)^AU$5</f>
        <v>1635865.4614504573</v>
      </c>
      <c r="AV262" s="1" t="str">
        <f>IF(AV239="","",'Cost and Benefit Parameters'!$N$26)</f>
        <v/>
      </c>
      <c r="AW262" s="1" t="str">
        <f>IF(AW239="","",'Cost and Benefit Parameters'!$N$26)</f>
        <v/>
      </c>
      <c r="AX262" s="1" t="str">
        <f>IF(AX239="","",'Cost and Benefit Parameters'!$N$26)</f>
        <v/>
      </c>
      <c r="AY262" s="1" t="str">
        <f>IF(AY239="","",'Cost and Benefit Parameters'!$N$26)</f>
        <v/>
      </c>
      <c r="AZ262" s="1" t="str">
        <f>IF(AZ239="","",'Cost and Benefit Parameters'!$N$26)</f>
        <v/>
      </c>
      <c r="BA262" s="1" t="str">
        <f>IF(BA239="","",'Cost and Benefit Parameters'!$N$26)</f>
        <v/>
      </c>
      <c r="BB262" s="1" t="str">
        <f>IF(BB239="","",'Cost and Benefit Parameters'!$N$26)</f>
        <v/>
      </c>
      <c r="BC262" s="1" t="str">
        <f>IF(BC239="","",'Cost and Benefit Parameters'!$N$26)</f>
        <v/>
      </c>
      <c r="BD262" s="1" t="str">
        <f>IF(BD239="","",'Cost and Benefit Parameters'!$N$26)</f>
        <v/>
      </c>
      <c r="BE262" s="1" t="str">
        <f>IF(BE239="","",'Cost and Benefit Parameters'!$N$26)</f>
        <v/>
      </c>
      <c r="BF262" s="1" t="str">
        <f>IF(BF239="","",'Cost and Benefit Parameters'!$N$26)</f>
        <v/>
      </c>
      <c r="BG262" s="1" t="str">
        <f>IF(BG239="","",'Cost and Benefit Parameters'!$N$26)</f>
        <v/>
      </c>
      <c r="BH262" s="1" t="str">
        <f>IF(BH239="","",'Cost and Benefit Parameters'!$N$26)</f>
        <v/>
      </c>
      <c r="BI262" s="1" t="str">
        <f>IF(BI239="","",'Cost and Benefit Parameters'!$N$26)</f>
        <v/>
      </c>
      <c r="BJ262" s="1" t="str">
        <f>IF(BJ239="","",'Cost and Benefit Parameters'!$N$26)</f>
        <v/>
      </c>
      <c r="BK262" s="1" t="str">
        <f>IF(BK239="","",'Cost and Benefit Parameters'!$N$26)</f>
        <v/>
      </c>
      <c r="BL262" s="1" t="str">
        <f>IF(BL239="","",'Cost and Benefit Parameters'!$N$26)</f>
        <v/>
      </c>
      <c r="BM262" s="1" t="str">
        <f>IF(BM239="","",'Cost and Benefit Parameters'!$N$26)</f>
        <v/>
      </c>
      <c r="BN262" s="1" t="str">
        <f>IF(BN239="","",'Cost and Benefit Parameters'!$N$26)</f>
        <v/>
      </c>
    </row>
    <row r="263" spans="1:72" x14ac:dyDescent="0.55000000000000004">
      <c r="A263" s="639"/>
      <c r="B263" t="s">
        <v>468</v>
      </c>
      <c r="H263" s="1" t="str">
        <f>IF(H240="","",'Cost and Benefit Parameters'!$N$26)</f>
        <v/>
      </c>
      <c r="I263" s="1">
        <f>Cohort_CF!I262*Mincers!C$38*(1+'Cost and Benefit Parameters'!$C$41)^I$5</f>
        <v>604676.00903125422</v>
      </c>
      <c r="J263" s="1">
        <f>Cohort_CF!J262*Mincers!D$38*(1+'Cost and Benefit Parameters'!$C$41)^J$5</f>
        <v>628132.79088324937</v>
      </c>
      <c r="K263" s="1">
        <f>Cohort_CF!K262*Mincers!E$38*(1+'Cost and Benefit Parameters'!$C$41)^K$5</f>
        <v>652108.13330870948</v>
      </c>
      <c r="L263" s="1">
        <f>Cohort_CF!L262*Mincers!F$38*(1+'Cost and Benefit Parameters'!$C$41)^L$5</f>
        <v>676592.51867435779</v>
      </c>
      <c r="M263" s="1">
        <f>Cohort_CF!M262*Mincers!G$38*(1+'Cost and Benefit Parameters'!$C$41)^M$5</f>
        <v>705867.8236159659</v>
      </c>
      <c r="N263" s="1">
        <f>Cohort_CF!N262*Mincers!H$38*(1+'Cost and Benefit Parameters'!$C$41)^N$5</f>
        <v>731053.61627165717</v>
      </c>
      <c r="O263" s="1">
        <f>Cohort_CF!O262*Mincers!I$38*(1+'Cost and Benefit Parameters'!$C$41)^O$5</f>
        <v>756683.90673151833</v>
      </c>
      <c r="P263" s="1">
        <f>Cohort_CF!P262*Mincers!J$38*(1+'Cost and Benefit Parameters'!$C$41)^P$5</f>
        <v>782742.99270424095</v>
      </c>
      <c r="Q263" s="1">
        <f>Cohort_CF!Q262*Mincers!K$38*(1+'Cost and Benefit Parameters'!$C$41)^Q$5</f>
        <v>809213.84145521163</v>
      </c>
      <c r="R263" s="1">
        <f>Cohort_CF!R262*Mincers!L$38*(1+'Cost and Benefit Parameters'!$C$41)^R$5</f>
        <v>836078.08555694495</v>
      </c>
      <c r="S263" s="1">
        <f>Cohort_CF!S262*Mincers!M$38*(1+'Cost and Benefit Parameters'!$C$41)^S$5</f>
        <v>863316.02256430732</v>
      </c>
      <c r="T263" s="1">
        <f>Cohort_CF!T262*Mincers!N$38*(1+'Cost and Benefit Parameters'!$C$41)^T$5</f>
        <v>890906.61874838371</v>
      </c>
      <c r="U263" s="1">
        <f>Cohort_CF!U262*Mincers!O$38*(1+'Cost and Benefit Parameters'!$C$41)^U$5</f>
        <v>918827.51701003022</v>
      </c>
      <c r="V263" s="1">
        <f>Cohort_CF!V262*Mincers!P$38*(1+'Cost and Benefit Parameters'!$C$41)^V$5</f>
        <v>947055.04908033251</v>
      </c>
      <c r="W263" s="1">
        <f>Cohort_CF!W262*Mincers!Q$38*(1+'Cost and Benefit Parameters'!$C$41)^W$5</f>
        <v>975564.25210029178</v>
      </c>
      <c r="X263" s="1">
        <f>Cohort_CF!X262*Mincers!R$38*(1+'Cost and Benefit Parameters'!$C$41)^X$5</f>
        <v>1004328.889656436</v>
      </c>
      <c r="Y263" s="1">
        <f>Cohort_CF!Y262*Mincers!S$38*(1+'Cost and Benefit Parameters'!$C$41)^Y$5</f>
        <v>1033321.4773322807</v>
      </c>
      <c r="Z263" s="1">
        <f>Cohort_CF!Z262*Mincers!T$38*(1+'Cost and Benefit Parameters'!$C$41)^Z$5</f>
        <v>1062513.31281833</v>
      </c>
      <c r="AA263" s="1">
        <f>Cohort_CF!AA262*Mincers!U$38*(1+'Cost and Benefit Parameters'!$C$41)^AA$5</f>
        <v>1091874.5106049946</v>
      </c>
      <c r="AB263" s="1">
        <f>Cohort_CF!AB262*Mincers!V$38*(1+'Cost and Benefit Parameters'!$C$41)^AB$5</f>
        <v>1121374.0412641312</v>
      </c>
      <c r="AC263" s="1">
        <f>Cohort_CF!AC262*Mincers!W$38*(1+'Cost and Benefit Parameters'!$C$41)^AC$5</f>
        <v>1150979.7753054486</v>
      </c>
      <c r="AD263" s="1">
        <f>Cohort_CF!AD262*Mincers!X$38*(1+'Cost and Benefit Parameters'!$C$41)^AD$5</f>
        <v>1180658.53157426</v>
      </c>
      <c r="AE263" s="1">
        <f>Cohort_CF!AE262*Mincers!Y$38*(1+'Cost and Benefit Parameters'!$C$41)^AE$5</f>
        <v>1210376.1301367111</v>
      </c>
      <c r="AF263" s="1">
        <f>Cohort_CF!AF262*Mincers!Z$38*(1+'Cost and Benefit Parameters'!$C$41)^AF$5</f>
        <v>1240097.449578221</v>
      </c>
      <c r="AG263" s="1">
        <f>Cohort_CF!AG262*Mincers!AA$38*(1+'Cost and Benefit Parameters'!$C$41)^AG$5</f>
        <v>1269786.4886201106</v>
      </c>
      <c r="AH263" s="1">
        <f>Cohort_CF!AH262*Mincers!AB$38*(1+'Cost and Benefit Parameters'!$C$41)^AH$5</f>
        <v>1299406.4319385495</v>
      </c>
      <c r="AI263" s="1">
        <f>Cohort_CF!AI262*Mincers!AC$38*(1+'Cost and Benefit Parameters'!$C$41)^AI$5</f>
        <v>1328919.7200494057</v>
      </c>
      <c r="AJ263" s="1">
        <f>Cohort_CF!AJ262*Mincers!AD$38*(1+'Cost and Benefit Parameters'!$C$41)^AJ$5</f>
        <v>1358288.1231017772</v>
      </c>
      <c r="AK263" s="1">
        <f>Cohort_CF!AK262*Mincers!AE$38*(1+'Cost and Benefit Parameters'!$C$41)^AK$5</f>
        <v>1387472.8184028866</v>
      </c>
      <c r="AL263" s="1">
        <f>Cohort_CF!AL262*Mincers!AF$38*(1+'Cost and Benefit Parameters'!$C$41)^AL$5</f>
        <v>1416434.4714768997</v>
      </c>
      <c r="AM263" s="1">
        <f>Cohort_CF!AM262*Mincers!AG$38*(1+'Cost and Benefit Parameters'!$C$41)^AM$5</f>
        <v>1445133.3204410241</v>
      </c>
      <c r="AN263" s="1">
        <f>Cohort_CF!AN262*Mincers!AH$38*(1+'Cost and Benefit Parameters'!$C$41)^AN$5</f>
        <v>1473529.2634632194</v>
      </c>
      <c r="AO263" s="1">
        <f>Cohort_CF!AO262*Mincers!AI$38*(1+'Cost and Benefit Parameters'!$C$41)^AO$5</f>
        <v>1501581.9490480167</v>
      </c>
      <c r="AP263" s="1">
        <f>Cohort_CF!AP262*Mincers!AJ$38*(1+'Cost and Benefit Parameters'!$C$41)^AP$5</f>
        <v>1529250.868879545</v>
      </c>
      <c r="AQ263" s="1">
        <f>Cohort_CF!AQ262*Mincers!AK$38*(1+'Cost and Benefit Parameters'!$C$41)^AQ$5</f>
        <v>1556495.4529347643</v>
      </c>
      <c r="AR263" s="1">
        <f>Cohort_CF!AR262*Mincers!AL$38*(1+'Cost and Benefit Parameters'!$C$41)^AR$5</f>
        <v>1583275.1665646844</v>
      </c>
      <c r="AS263" s="1">
        <f>Cohort_CF!AS262*Mincers!AM$38*(1+'Cost and Benefit Parameters'!$C$41)^AS$5</f>
        <v>1609549.6092272901</v>
      </c>
      <c r="AT263" s="1">
        <f>Cohort_CF!AT262*Mincers!AN$38*(1+'Cost and Benefit Parameters'!$C$41)^AT$5</f>
        <v>1635278.6145433143</v>
      </c>
      <c r="AU263" s="1">
        <f>Cohort_CF!AU262*Mincers!AO$38*(1+'Cost and Benefit Parameters'!$C$41)^AU$5</f>
        <v>1660422.3513344589</v>
      </c>
      <c r="AV263" s="1">
        <f>Cohort_CF!AV262*Mincers!AP$38*(1+'Cost and Benefit Parameters'!$C$41)^AV$5</f>
        <v>1684941.4252939711</v>
      </c>
      <c r="AW263" s="1" t="str">
        <f>IF(AW240="","",'Cost and Benefit Parameters'!$N$26)</f>
        <v/>
      </c>
      <c r="AX263" s="1" t="str">
        <f>IF(AX240="","",'Cost and Benefit Parameters'!$N$26)</f>
        <v/>
      </c>
      <c r="AY263" s="1" t="str">
        <f>IF(AY240="","",'Cost and Benefit Parameters'!$N$26)</f>
        <v/>
      </c>
      <c r="AZ263" s="1" t="str">
        <f>IF(AZ240="","",'Cost and Benefit Parameters'!$N$26)</f>
        <v/>
      </c>
      <c r="BA263" s="1" t="str">
        <f>IF(BA240="","",'Cost and Benefit Parameters'!$N$26)</f>
        <v/>
      </c>
      <c r="BB263" s="1" t="str">
        <f>IF(BB240="","",'Cost and Benefit Parameters'!$N$26)</f>
        <v/>
      </c>
      <c r="BC263" s="1" t="str">
        <f>IF(BC240="","",'Cost and Benefit Parameters'!$N$26)</f>
        <v/>
      </c>
      <c r="BD263" s="1" t="str">
        <f>IF(BD240="","",'Cost and Benefit Parameters'!$N$26)</f>
        <v/>
      </c>
      <c r="BE263" s="1" t="str">
        <f>IF(BE240="","",'Cost and Benefit Parameters'!$N$26)</f>
        <v/>
      </c>
      <c r="BF263" s="1" t="str">
        <f>IF(BF240="","",'Cost and Benefit Parameters'!$N$26)</f>
        <v/>
      </c>
      <c r="BG263" s="1" t="str">
        <f>IF(BG240="","",'Cost and Benefit Parameters'!$N$26)</f>
        <v/>
      </c>
      <c r="BH263" s="1" t="str">
        <f>IF(BH240="","",'Cost and Benefit Parameters'!$N$26)</f>
        <v/>
      </c>
      <c r="BI263" s="1" t="str">
        <f>IF(BI240="","",'Cost and Benefit Parameters'!$N$26)</f>
        <v/>
      </c>
      <c r="BJ263" s="1" t="str">
        <f>IF(BJ240="","",'Cost and Benefit Parameters'!$N$26)</f>
        <v/>
      </c>
      <c r="BK263" s="1" t="str">
        <f>IF(BK240="","",'Cost and Benefit Parameters'!$N$26)</f>
        <v/>
      </c>
      <c r="BL263" s="1" t="str">
        <f>IF(BL240="","",'Cost and Benefit Parameters'!$N$26)</f>
        <v/>
      </c>
      <c r="BM263" s="1" t="str">
        <f>IF(BM240="","",'Cost and Benefit Parameters'!$N$26)</f>
        <v/>
      </c>
      <c r="BN263" s="1" t="str">
        <f>IF(BN240="","",'Cost and Benefit Parameters'!$N$26)</f>
        <v/>
      </c>
    </row>
    <row r="264" spans="1:72" x14ac:dyDescent="0.55000000000000004">
      <c r="A264" s="639"/>
      <c r="B264" t="s">
        <v>469</v>
      </c>
      <c r="H264" s="1" t="str">
        <f>IF(H241="","",'Cost and Benefit Parameters'!$N$26)</f>
        <v/>
      </c>
      <c r="I264" s="1" t="str">
        <f>IF(I241="","",'Cost and Benefit Parameters'!$N$26)</f>
        <v/>
      </c>
      <c r="J264" s="1">
        <f>Cohort_CF!J263*Mincers!C$38*(1+'Cost and Benefit Parameters'!$C$41)^J$5</f>
        <v>622816.2893021917</v>
      </c>
      <c r="K264" s="1">
        <f>Cohort_CF!K263*Mincers!D$38*(1+'Cost and Benefit Parameters'!$C$41)^K$5</f>
        <v>646976.77460974688</v>
      </c>
      <c r="L264" s="1">
        <f>Cohort_CF!L263*Mincers!E$38*(1+'Cost and Benefit Parameters'!$C$41)^L$5</f>
        <v>671671.37730797089</v>
      </c>
      <c r="M264" s="1">
        <f>Cohort_CF!M263*Mincers!F$38*(1+'Cost and Benefit Parameters'!$C$41)^M$5</f>
        <v>696890.29423458863</v>
      </c>
      <c r="N264" s="1">
        <f>Cohort_CF!N263*Mincers!G$38*(1+'Cost and Benefit Parameters'!$C$41)^N$5</f>
        <v>727043.85832444474</v>
      </c>
      <c r="O264" s="1">
        <f>Cohort_CF!O263*Mincers!H$38*(1+'Cost and Benefit Parameters'!$C$41)^O$5</f>
        <v>752985.224759807</v>
      </c>
      <c r="P264" s="1">
        <f>Cohort_CF!P263*Mincers!I$38*(1+'Cost and Benefit Parameters'!$C$41)^P$5</f>
        <v>779384.42393346387</v>
      </c>
      <c r="Q264" s="1">
        <f>Cohort_CF!Q263*Mincers!J$38*(1+'Cost and Benefit Parameters'!$C$41)^Q$5</f>
        <v>806225.2824853682</v>
      </c>
      <c r="R264" s="1">
        <f>Cohort_CF!R263*Mincers!K$38*(1+'Cost and Benefit Parameters'!$C$41)^R$5</f>
        <v>833490.25669886777</v>
      </c>
      <c r="S264" s="1">
        <f>Cohort_CF!S263*Mincers!L$38*(1+'Cost and Benefit Parameters'!$C$41)^S$5</f>
        <v>861160.42812365328</v>
      </c>
      <c r="T264" s="1">
        <f>Cohort_CF!T263*Mincers!M$38*(1+'Cost and Benefit Parameters'!$C$41)^T$5</f>
        <v>889215.50324123667</v>
      </c>
      <c r="U264" s="1">
        <f>Cohort_CF!U263*Mincers!N$38*(1+'Cost and Benefit Parameters'!$C$41)^U$5</f>
        <v>917633.81731083535</v>
      </c>
      <c r="V264" s="1">
        <f>Cohort_CF!V263*Mincers!O$38*(1+'Cost and Benefit Parameters'!$C$41)^V$5</f>
        <v>946392.34252033092</v>
      </c>
      <c r="W264" s="1">
        <f>Cohort_CF!W263*Mincers!P$38*(1+'Cost and Benefit Parameters'!$C$41)^W$5</f>
        <v>975466.70055274246</v>
      </c>
      <c r="X264" s="1">
        <f>Cohort_CF!X263*Mincers!Q$38*(1+'Cost and Benefit Parameters'!$C$41)^X$5</f>
        <v>1004831.1796633005</v>
      </c>
      <c r="Y264" s="1">
        <f>Cohort_CF!Y263*Mincers!R$38*(1+'Cost and Benefit Parameters'!$C$41)^Y$5</f>
        <v>1034458.7563461291</v>
      </c>
      <c r="Z264" s="1">
        <f>Cohort_CF!Z263*Mincers!S$38*(1+'Cost and Benefit Parameters'!$C$41)^Z$5</f>
        <v>1064321.1216522492</v>
      </c>
      <c r="AA264" s="1">
        <f>Cohort_CF!AA263*Mincers!T$38*(1+'Cost and Benefit Parameters'!$C$41)^AA$5</f>
        <v>1094388.7122028798</v>
      </c>
      <c r="AB264" s="1">
        <f>Cohort_CF!AB263*Mincers!U$38*(1+'Cost and Benefit Parameters'!$C$41)^AB$5</f>
        <v>1124630.7459231445</v>
      </c>
      <c r="AC264" s="1">
        <f>Cohort_CF!AC263*Mincers!V$38*(1+'Cost and Benefit Parameters'!$C$41)^AC$5</f>
        <v>1155015.2625020554</v>
      </c>
      <c r="AD264" s="1">
        <f>Cohort_CF!AD263*Mincers!W$38*(1+'Cost and Benefit Parameters'!$C$41)^AD$5</f>
        <v>1185509.1685646118</v>
      </c>
      <c r="AE264" s="1">
        <f>Cohort_CF!AE263*Mincers!X$38*(1+'Cost and Benefit Parameters'!$C$41)^AE$5</f>
        <v>1216078.2875214878</v>
      </c>
      <c r="AF264" s="1">
        <f>Cohort_CF!AF263*Mincers!Y$38*(1+'Cost and Benefit Parameters'!$C$41)^AF$5</f>
        <v>1246687.4140408125</v>
      </c>
      <c r="AG264" s="1">
        <f>Cohort_CF!AG263*Mincers!Z$38*(1+'Cost and Benefit Parameters'!$C$41)^AG$5</f>
        <v>1277300.3730655676</v>
      </c>
      <c r="AH264" s="1">
        <f>Cohort_CF!AH263*Mincers!AA$38*(1+'Cost and Benefit Parameters'!$C$41)^AH$5</f>
        <v>1307880.0832787137</v>
      </c>
      <c r="AI264" s="1">
        <f>Cohort_CF!AI263*Mincers!AB$38*(1+'Cost and Benefit Parameters'!$C$41)^AI$5</f>
        <v>1338388.6248967058</v>
      </c>
      <c r="AJ264" s="1">
        <f>Cohort_CF!AJ263*Mincers!AC$38*(1+'Cost and Benefit Parameters'!$C$41)^AJ$5</f>
        <v>1368787.3116508878</v>
      </c>
      <c r="AK264" s="1">
        <f>Cohort_CF!AK263*Mincers!AD$38*(1+'Cost and Benefit Parameters'!$C$41)^AK$5</f>
        <v>1399036.7667948308</v>
      </c>
      <c r="AL264" s="1">
        <f>Cohort_CF!AL263*Mincers!AE$38*(1+'Cost and Benefit Parameters'!$C$41)^AL$5</f>
        <v>1429097.0029549729</v>
      </c>
      <c r="AM264" s="1">
        <f>Cohort_CF!AM263*Mincers!AF$38*(1+'Cost and Benefit Parameters'!$C$41)^AM$5</f>
        <v>1458927.5056212067</v>
      </c>
      <c r="AN264" s="1">
        <f>Cohort_CF!AN263*Mincers!AG$38*(1+'Cost and Benefit Parameters'!$C$41)^AN$5</f>
        <v>1488487.3200542547</v>
      </c>
      <c r="AO264" s="1">
        <f>Cohort_CF!AO263*Mincers!AH$38*(1+'Cost and Benefit Parameters'!$C$41)^AO$5</f>
        <v>1517735.1413671162</v>
      </c>
      <c r="AP264" s="1">
        <f>Cohort_CF!AP263*Mincers!AI$38*(1+'Cost and Benefit Parameters'!$C$41)^AP$5</f>
        <v>1546629.4075194572</v>
      </c>
      <c r="AQ264" s="1">
        <f>Cohort_CF!AQ263*Mincers!AJ$38*(1+'Cost and Benefit Parameters'!$C$41)^AQ$5</f>
        <v>1575128.3949459312</v>
      </c>
      <c r="AR264" s="1">
        <f>Cohort_CF!AR263*Mincers!AK$38*(1+'Cost and Benefit Parameters'!$C$41)^AR$5</f>
        <v>1603190.3165228073</v>
      </c>
      <c r="AS264" s="1">
        <f>Cohort_CF!AS263*Mincers!AL$38*(1+'Cost and Benefit Parameters'!$C$41)^AS$5</f>
        <v>1630773.4215616253</v>
      </c>
      <c r="AT264" s="1">
        <f>Cohort_CF!AT263*Mincers!AM$38*(1+'Cost and Benefit Parameters'!$C$41)^AT$5</f>
        <v>1657836.0975041084</v>
      </c>
      <c r="AU264" s="1">
        <f>Cohort_CF!AU263*Mincers!AN$38*(1+'Cost and Benefit Parameters'!$C$41)^AU$5</f>
        <v>1684336.9729796138</v>
      </c>
      <c r="AV264" s="1">
        <f>Cohort_CF!AV263*Mincers!AO$38*(1+'Cost and Benefit Parameters'!$C$41)^AV$5</f>
        <v>1710235.0218744928</v>
      </c>
      <c r="AW264" s="1">
        <f>Cohort_CF!AW263*Mincers!AP$38*(1+'Cost and Benefit Parameters'!$C$41)^AW$5</f>
        <v>1735489.6680527902</v>
      </c>
      <c r="AX264" s="1" t="str">
        <f>IF(AX241="","",'Cost and Benefit Parameters'!$N$26)</f>
        <v/>
      </c>
      <c r="AY264" s="1" t="str">
        <f>IF(AY241="","",'Cost and Benefit Parameters'!$N$26)</f>
        <v/>
      </c>
      <c r="AZ264" s="1" t="str">
        <f>IF(AZ241="","",'Cost and Benefit Parameters'!$N$26)</f>
        <v/>
      </c>
      <c r="BA264" s="1" t="str">
        <f>IF(BA241="","",'Cost and Benefit Parameters'!$N$26)</f>
        <v/>
      </c>
      <c r="BB264" s="1" t="str">
        <f>IF(BB241="","",'Cost and Benefit Parameters'!$N$26)</f>
        <v/>
      </c>
      <c r="BC264" s="1" t="str">
        <f>IF(BC241="","",'Cost and Benefit Parameters'!$N$26)</f>
        <v/>
      </c>
      <c r="BD264" s="1" t="str">
        <f>IF(BD241="","",'Cost and Benefit Parameters'!$N$26)</f>
        <v/>
      </c>
      <c r="BE264" s="1" t="str">
        <f>IF(BE241="","",'Cost and Benefit Parameters'!$N$26)</f>
        <v/>
      </c>
      <c r="BF264" s="1" t="str">
        <f>IF(BF241="","",'Cost and Benefit Parameters'!$N$26)</f>
        <v/>
      </c>
      <c r="BG264" s="1" t="str">
        <f>IF(BG241="","",'Cost and Benefit Parameters'!$N$26)</f>
        <v/>
      </c>
      <c r="BH264" s="1" t="str">
        <f>IF(BH241="","",'Cost and Benefit Parameters'!$N$26)</f>
        <v/>
      </c>
      <c r="BI264" s="1" t="str">
        <f>IF(BI241="","",'Cost and Benefit Parameters'!$N$26)</f>
        <v/>
      </c>
      <c r="BJ264" s="1" t="str">
        <f>IF(BJ241="","",'Cost and Benefit Parameters'!$N$26)</f>
        <v/>
      </c>
      <c r="BK264" s="1" t="str">
        <f>IF(BK241="","",'Cost and Benefit Parameters'!$N$26)</f>
        <v/>
      </c>
      <c r="BL264" s="1" t="str">
        <f>IF(BL241="","",'Cost and Benefit Parameters'!$N$26)</f>
        <v/>
      </c>
      <c r="BM264" s="1" t="str">
        <f>IF(BM241="","",'Cost and Benefit Parameters'!$N$26)</f>
        <v/>
      </c>
      <c r="BN264" s="1" t="str">
        <f>IF(BN241="","",'Cost and Benefit Parameters'!$N$26)</f>
        <v/>
      </c>
    </row>
    <row r="265" spans="1:72" x14ac:dyDescent="0.55000000000000004">
      <c r="A265" s="639"/>
      <c r="B265" t="s">
        <v>470</v>
      </c>
      <c r="H265" s="1" t="str">
        <f>IF(H242="","",'Cost and Benefit Parameters'!$N$26)</f>
        <v/>
      </c>
      <c r="I265" s="1" t="str">
        <f>IF(I242="","",'Cost and Benefit Parameters'!$N$26)</f>
        <v/>
      </c>
      <c r="J265" s="1" t="str">
        <f>IF(J242="","",'Cost and Benefit Parameters'!$N$26)</f>
        <v/>
      </c>
      <c r="K265" s="1">
        <f>Cohort_CF!K264*Mincers!C$38*(1+'Cost and Benefit Parameters'!$C$41)^K$5</f>
        <v>641500.77798125742</v>
      </c>
      <c r="L265" s="1">
        <f>Cohort_CF!L264*Mincers!D$38*(1+'Cost and Benefit Parameters'!$C$41)^L$5</f>
        <v>666386.07784803933</v>
      </c>
      <c r="M265" s="1">
        <f>Cohort_CF!M264*Mincers!E$38*(1+'Cost and Benefit Parameters'!$C$41)^M$5</f>
        <v>691821.51862721005</v>
      </c>
      <c r="N265" s="1">
        <f>Cohort_CF!N264*Mincers!F$38*(1+'Cost and Benefit Parameters'!$C$41)^N$5</f>
        <v>717797.00306162611</v>
      </c>
      <c r="O265" s="1">
        <f>Cohort_CF!O264*Mincers!G$38*(1+'Cost and Benefit Parameters'!$C$41)^O$5</f>
        <v>748855.1740741781</v>
      </c>
      <c r="P265" s="1">
        <f>Cohort_CF!P264*Mincers!H$38*(1+'Cost and Benefit Parameters'!$C$41)^P$5</f>
        <v>775574.78150260111</v>
      </c>
      <c r="Q265" s="1">
        <f>Cohort_CF!Q264*Mincers!I$38*(1+'Cost and Benefit Parameters'!$C$41)^Q$5</f>
        <v>802765.95665146783</v>
      </c>
      <c r="R265" s="1">
        <f>Cohort_CF!R264*Mincers!J$38*(1+'Cost and Benefit Parameters'!$C$41)^R$5</f>
        <v>830412.04095992912</v>
      </c>
      <c r="S265" s="1">
        <f>Cohort_CF!S264*Mincers!K$38*(1+'Cost and Benefit Parameters'!$C$41)^S$5</f>
        <v>858494.96439983381</v>
      </c>
      <c r="T265" s="1">
        <f>Cohort_CF!T264*Mincers!L$38*(1+'Cost and Benefit Parameters'!$C$41)^T$5</f>
        <v>886995.240967363</v>
      </c>
      <c r="U265" s="1">
        <f>Cohort_CF!U264*Mincers!M$38*(1+'Cost and Benefit Parameters'!$C$41)^U$5</f>
        <v>915891.96833847382</v>
      </c>
      <c r="V265" s="1">
        <f>Cohort_CF!V264*Mincers!N$38*(1+'Cost and Benefit Parameters'!$C$41)^V$5</f>
        <v>945162.83183016023</v>
      </c>
      <c r="W265" s="1">
        <f>Cohort_CF!W264*Mincers!O$38*(1+'Cost and Benefit Parameters'!$C$41)^W$5</f>
        <v>974784.11279594083</v>
      </c>
      <c r="X265" s="1">
        <f>Cohort_CF!X264*Mincers!P$38*(1+'Cost and Benefit Parameters'!$C$41)^X$5</f>
        <v>1004730.7015693248</v>
      </c>
      <c r="Y265" s="1">
        <f>Cohort_CF!Y264*Mincers!Q$38*(1+'Cost and Benefit Parameters'!$C$41)^Y$5</f>
        <v>1034976.1150531995</v>
      </c>
      <c r="Z265" s="1">
        <f>Cohort_CF!Z264*Mincers!R$38*(1+'Cost and Benefit Parameters'!$C$41)^Z$5</f>
        <v>1065492.5190365128</v>
      </c>
      <c r="AA265" s="1">
        <f>Cohort_CF!AA264*Mincers!S$38*(1+'Cost and Benefit Parameters'!$C$41)^AA$5</f>
        <v>1096250.7553018164</v>
      </c>
      <c r="AB265" s="1">
        <f>Cohort_CF!AB264*Mincers!T$38*(1+'Cost and Benefit Parameters'!$C$41)^AB$5</f>
        <v>1127220.3735689663</v>
      </c>
      <c r="AC265" s="1">
        <f>Cohort_CF!AC264*Mincers!U$38*(1+'Cost and Benefit Parameters'!$C$41)^AC$5</f>
        <v>1158369.6683008389</v>
      </c>
      <c r="AD265" s="1">
        <f>Cohort_CF!AD264*Mincers!V$38*(1+'Cost and Benefit Parameters'!$C$41)^AD$5</f>
        <v>1189665.7203771167</v>
      </c>
      <c r="AE265" s="1">
        <f>Cohort_CF!AE264*Mincers!W$38*(1+'Cost and Benefit Parameters'!$C$41)^AE$5</f>
        <v>1221074.44362155</v>
      </c>
      <c r="AF265" s="1">
        <f>Cohort_CF!AF264*Mincers!X$38*(1+'Cost and Benefit Parameters'!$C$41)^AF$5</f>
        <v>1252560.6361471326</v>
      </c>
      <c r="AG265" s="1">
        <f>Cohort_CF!AG264*Mincers!Y$38*(1+'Cost and Benefit Parameters'!$C$41)^AG$5</f>
        <v>1284088.0364620369</v>
      </c>
      <c r="AH265" s="1">
        <f>Cohort_CF!AH264*Mincers!Z$38*(1+'Cost and Benefit Parameters'!$C$41)^AH$5</f>
        <v>1315619.3842575345</v>
      </c>
      <c r="AI265" s="1">
        <f>Cohort_CF!AI264*Mincers!AA$38*(1+'Cost and Benefit Parameters'!$C$41)^AI$5</f>
        <v>1347116.4857770749</v>
      </c>
      <c r="AJ265" s="1">
        <f>Cohort_CF!AJ264*Mincers!AB$38*(1+'Cost and Benefit Parameters'!$C$41)^AJ$5</f>
        <v>1378540.2836436071</v>
      </c>
      <c r="AK265" s="1">
        <f>Cohort_CF!AK264*Mincers!AC$38*(1+'Cost and Benefit Parameters'!$C$41)^AK$5</f>
        <v>1409850.9310004145</v>
      </c>
      <c r="AL265" s="1">
        <f>Cohort_CF!AL264*Mincers!AD$38*(1+'Cost and Benefit Parameters'!$C$41)^AL$5</f>
        <v>1441007.8697986754</v>
      </c>
      <c r="AM265" s="1">
        <f>Cohort_CF!AM264*Mincers!AE$38*(1+'Cost and Benefit Parameters'!$C$41)^AM$5</f>
        <v>1471969.9130436222</v>
      </c>
      <c r="AN265" s="1">
        <f>Cohort_CF!AN264*Mincers!AF$38*(1+'Cost and Benefit Parameters'!$C$41)^AN$5</f>
        <v>1502695.3307898426</v>
      </c>
      <c r="AO265" s="1">
        <f>Cohort_CF!AO264*Mincers!AG$38*(1+'Cost and Benefit Parameters'!$C$41)^AO$5</f>
        <v>1533141.9396558825</v>
      </c>
      <c r="AP265" s="1">
        <f>Cohort_CF!AP264*Mincers!AH$38*(1+'Cost and Benefit Parameters'!$C$41)^AP$5</f>
        <v>1563267.1956081295</v>
      </c>
      <c r="AQ265" s="1">
        <f>Cohort_CF!AQ264*Mincers!AI$38*(1+'Cost and Benefit Parameters'!$C$41)^AQ$5</f>
        <v>1593028.2897450407</v>
      </c>
      <c r="AR265" s="1">
        <f>Cohort_CF!AR264*Mincers!AJ$38*(1+'Cost and Benefit Parameters'!$C$41)^AR$5</f>
        <v>1622382.246794309</v>
      </c>
      <c r="AS265" s="1">
        <f>Cohort_CF!AS264*Mincers!AK$38*(1+'Cost and Benefit Parameters'!$C$41)^AS$5</f>
        <v>1651286.0260184917</v>
      </c>
      <c r="AT265" s="1">
        <f>Cohort_CF!AT264*Mincers!AL$38*(1+'Cost and Benefit Parameters'!$C$41)^AT$5</f>
        <v>1679696.6242084736</v>
      </c>
      <c r="AU265" s="1">
        <f>Cohort_CF!AU264*Mincers!AM$38*(1+'Cost and Benefit Parameters'!$C$41)^AU$5</f>
        <v>1707571.1804292318</v>
      </c>
      <c r="AV265" s="1">
        <f>Cohort_CF!AV264*Mincers!AN$38*(1+'Cost and Benefit Parameters'!$C$41)^AV$5</f>
        <v>1734867.0821690024</v>
      </c>
      <c r="AW265" s="1">
        <f>Cohort_CF!AW264*Mincers!AO$38*(1+'Cost and Benefit Parameters'!$C$41)^AW$5</f>
        <v>1761542.0725307276</v>
      </c>
      <c r="AX265" s="1">
        <f>Cohort_CF!AX264*Mincers!AP$38*(1+'Cost and Benefit Parameters'!$C$41)^AX$5</f>
        <v>1787554.3580943737</v>
      </c>
      <c r="AY265" s="1" t="str">
        <f>IF(AY242="","",'Cost and Benefit Parameters'!$N$26)</f>
        <v/>
      </c>
      <c r="AZ265" s="1" t="str">
        <f>IF(AZ242="","",'Cost and Benefit Parameters'!$N$26)</f>
        <v/>
      </c>
      <c r="BA265" s="1" t="str">
        <f>IF(BA242="","",'Cost and Benefit Parameters'!$N$26)</f>
        <v/>
      </c>
      <c r="BB265" s="1" t="str">
        <f>IF(BB242="","",'Cost and Benefit Parameters'!$N$26)</f>
        <v/>
      </c>
      <c r="BC265" s="1" t="str">
        <f>IF(BC242="","",'Cost and Benefit Parameters'!$N$26)</f>
        <v/>
      </c>
      <c r="BD265" s="1" t="str">
        <f>IF(BD242="","",'Cost and Benefit Parameters'!$N$26)</f>
        <v/>
      </c>
      <c r="BE265" s="1" t="str">
        <f>IF(BE242="","",'Cost and Benefit Parameters'!$N$26)</f>
        <v/>
      </c>
      <c r="BF265" s="1" t="str">
        <f>IF(BF242="","",'Cost and Benefit Parameters'!$N$26)</f>
        <v/>
      </c>
      <c r="BG265" s="1" t="str">
        <f>IF(BG242="","",'Cost and Benefit Parameters'!$N$26)</f>
        <v/>
      </c>
      <c r="BH265" s="1" t="str">
        <f>IF(BH242="","",'Cost and Benefit Parameters'!$N$26)</f>
        <v/>
      </c>
      <c r="BI265" s="1" t="str">
        <f>IF(BI242="","",'Cost and Benefit Parameters'!$N$26)</f>
        <v/>
      </c>
      <c r="BJ265" s="1" t="str">
        <f>IF(BJ242="","",'Cost and Benefit Parameters'!$N$26)</f>
        <v/>
      </c>
      <c r="BK265" s="1" t="str">
        <f>IF(BK242="","",'Cost and Benefit Parameters'!$N$26)</f>
        <v/>
      </c>
      <c r="BL265" s="1" t="str">
        <f>IF(BL242="","",'Cost and Benefit Parameters'!$N$26)</f>
        <v/>
      </c>
      <c r="BM265" s="1" t="str">
        <f>IF(BM242="","",'Cost and Benefit Parameters'!$N$26)</f>
        <v/>
      </c>
      <c r="BN265" s="1" t="str">
        <f>IF(BN242="","",'Cost and Benefit Parameters'!$N$26)</f>
        <v/>
      </c>
    </row>
    <row r="266" spans="1:72" x14ac:dyDescent="0.55000000000000004">
      <c r="A266" s="639"/>
      <c r="B266" t="s">
        <v>471</v>
      </c>
      <c r="H266" s="1" t="str">
        <f>IF(H243="","",'Cost and Benefit Parameters'!$N$26)</f>
        <v/>
      </c>
      <c r="I266" s="1" t="str">
        <f>IF(I243="","",'Cost and Benefit Parameters'!$N$26)</f>
        <v/>
      </c>
      <c r="J266" s="1" t="str">
        <f>IF(J243="","",'Cost and Benefit Parameters'!$N$26)</f>
        <v/>
      </c>
      <c r="K266" s="1" t="str">
        <f>IF(K243="","",'Cost and Benefit Parameters'!$N$26)</f>
        <v/>
      </c>
      <c r="L266" s="1">
        <f>Cohort_CF!L265*Mincers!C$38*(1+'Cost and Benefit Parameters'!$C$41)^L$5</f>
        <v>660745.8013206952</v>
      </c>
      <c r="M266" s="1">
        <f>Cohort_CF!M265*Mincers!D$38*(1+'Cost and Benefit Parameters'!$C$41)^M$5</f>
        <v>686377.66018348048</v>
      </c>
      <c r="N266" s="1">
        <f>Cohort_CF!N265*Mincers!E$38*(1+'Cost and Benefit Parameters'!$C$41)^N$5</f>
        <v>712576.1641860262</v>
      </c>
      <c r="O266" s="1">
        <f>Cohort_CF!O265*Mincers!F$38*(1+'Cost and Benefit Parameters'!$C$41)^O$5</f>
        <v>739330.91315347492</v>
      </c>
      <c r="P266" s="1">
        <f>Cohort_CF!P265*Mincers!G$38*(1+'Cost and Benefit Parameters'!$C$41)^P$5</f>
        <v>771320.82929640345</v>
      </c>
      <c r="Q266" s="1">
        <f>Cohort_CF!Q265*Mincers!H$38*(1+'Cost and Benefit Parameters'!$C$41)^Q$5</f>
        <v>798842.02494767925</v>
      </c>
      <c r="R266" s="1">
        <f>Cohort_CF!R265*Mincers!I$38*(1+'Cost and Benefit Parameters'!$C$41)^R$5</f>
        <v>826848.93535101169</v>
      </c>
      <c r="S266" s="1">
        <f>Cohort_CF!S265*Mincers!J$38*(1+'Cost and Benefit Parameters'!$C$41)^S$5</f>
        <v>855324.40218872693</v>
      </c>
      <c r="T266" s="1">
        <f>Cohort_CF!T265*Mincers!K$38*(1+'Cost and Benefit Parameters'!$C$41)^T$5</f>
        <v>884249.81333182892</v>
      </c>
      <c r="U266" s="1">
        <f>Cohort_CF!U265*Mincers!L$38*(1+'Cost and Benefit Parameters'!$C$41)^U$5</f>
        <v>913605.09819638391</v>
      </c>
      <c r="V266" s="1">
        <f>Cohort_CF!V265*Mincers!M$38*(1+'Cost and Benefit Parameters'!$C$41)^V$5</f>
        <v>943368.72738862794</v>
      </c>
      <c r="W266" s="1">
        <f>Cohort_CF!W265*Mincers!N$38*(1+'Cost and Benefit Parameters'!$C$41)^W$5</f>
        <v>973517.71678506501</v>
      </c>
      <c r="X266" s="1">
        <f>Cohort_CF!X265*Mincers!O$38*(1+'Cost and Benefit Parameters'!$C$41)^X$5</f>
        <v>1004027.6361798191</v>
      </c>
      <c r="Y266" s="1">
        <f>Cohort_CF!Y265*Mincers!P$38*(1+'Cost and Benefit Parameters'!$C$41)^Y$5</f>
        <v>1034872.6226164046</v>
      </c>
      <c r="Z266" s="1">
        <f>Cohort_CF!Z265*Mincers!Q$38*(1+'Cost and Benefit Parameters'!$C$41)^Z$5</f>
        <v>1066025.3985047955</v>
      </c>
      <c r="AA266" s="1">
        <f>Cohort_CF!AA265*Mincers!R$38*(1+'Cost and Benefit Parameters'!$C$41)^AA$5</f>
        <v>1097457.2946076081</v>
      </c>
      <c r="AB266" s="1">
        <f>Cohort_CF!AB265*Mincers!S$38*(1+'Cost and Benefit Parameters'!$C$41)^AB$5</f>
        <v>1129138.2779608711</v>
      </c>
      <c r="AC266" s="1">
        <f>Cohort_CF!AC265*Mincers!T$38*(1+'Cost and Benefit Parameters'!$C$41)^AC$5</f>
        <v>1161036.9847760354</v>
      </c>
      <c r="AD266" s="1">
        <f>Cohort_CF!AD265*Mincers!U$38*(1+'Cost and Benefit Parameters'!$C$41)^AD$5</f>
        <v>1193120.758349864</v>
      </c>
      <c r="AE266" s="1">
        <f>Cohort_CF!AE265*Mincers!V$38*(1+'Cost and Benefit Parameters'!$C$41)^AE$5</f>
        <v>1225355.6919884302</v>
      </c>
      <c r="AF266" s="1">
        <f>Cohort_CF!AF265*Mincers!W$38*(1+'Cost and Benefit Parameters'!$C$41)^AF$5</f>
        <v>1257706.6769301968</v>
      </c>
      <c r="AG266" s="1">
        <f>Cohort_CF!AG265*Mincers!X$38*(1+'Cost and Benefit Parameters'!$C$41)^AG$5</f>
        <v>1290137.4552315464</v>
      </c>
      <c r="AH266" s="1">
        <f>Cohort_CF!AH265*Mincers!Y$38*(1+'Cost and Benefit Parameters'!$C$41)^AH$5</f>
        <v>1322610.677555898</v>
      </c>
      <c r="AI266" s="1">
        <f>Cohort_CF!AI265*Mincers!Z$38*(1+'Cost and Benefit Parameters'!$C$41)^AI$5</f>
        <v>1355087.9657852605</v>
      </c>
      <c r="AJ266" s="1">
        <f>Cohort_CF!AJ265*Mincers!AA$38*(1+'Cost and Benefit Parameters'!$C$41)^AJ$5</f>
        <v>1387529.9803503873</v>
      </c>
      <c r="AK266" s="1">
        <f>Cohort_CF!AK265*Mincers!AB$38*(1+'Cost and Benefit Parameters'!$C$41)^AK$5</f>
        <v>1419896.4921529156</v>
      </c>
      <c r="AL266" s="1">
        <f>Cohort_CF!AL265*Mincers!AC$38*(1+'Cost and Benefit Parameters'!$C$41)^AL$5</f>
        <v>1452146.4589304267</v>
      </c>
      <c r="AM266" s="1">
        <f>Cohort_CF!AM265*Mincers!AD$38*(1+'Cost and Benefit Parameters'!$C$41)^AM$5</f>
        <v>1484238.1058926356</v>
      </c>
      <c r="AN266" s="1">
        <f>Cohort_CF!AN265*Mincers!AE$38*(1+'Cost and Benefit Parameters'!$C$41)^AN$5</f>
        <v>1516129.0104349307</v>
      </c>
      <c r="AO266" s="1">
        <f>Cohort_CF!AO265*Mincers!AF$38*(1+'Cost and Benefit Parameters'!$C$41)^AO$5</f>
        <v>1547776.1907135383</v>
      </c>
      <c r="AP266" s="1">
        <f>Cohort_CF!AP265*Mincers!AG$38*(1+'Cost and Benefit Parameters'!$C$41)^AP$5</f>
        <v>1579136.1978455589</v>
      </c>
      <c r="AQ266" s="1">
        <f>Cohort_CF!AQ265*Mincers!AH$38*(1+'Cost and Benefit Parameters'!$C$41)^AQ$5</f>
        <v>1610165.2114763733</v>
      </c>
      <c r="AR266" s="1">
        <f>Cohort_CF!AR265*Mincers!AI$38*(1+'Cost and Benefit Parameters'!$C$41)^AR$5</f>
        <v>1640819.138437392</v>
      </c>
      <c r="AS266" s="1">
        <f>Cohort_CF!AS265*Mincers!AJ$38*(1+'Cost and Benefit Parameters'!$C$41)^AS$5</f>
        <v>1671053.7141981386</v>
      </c>
      <c r="AT266" s="1">
        <f>Cohort_CF!AT265*Mincers!AK$38*(1+'Cost and Benefit Parameters'!$C$41)^AT$5</f>
        <v>1700824.606799046</v>
      </c>
      <c r="AU266" s="1">
        <f>Cohort_CF!AU265*Mincers!AL$38*(1+'Cost and Benefit Parameters'!$C$41)^AU$5</f>
        <v>1730087.5229347281</v>
      </c>
      <c r="AV266" s="1">
        <f>Cohort_CF!AV265*Mincers!AM$38*(1+'Cost and Benefit Parameters'!$C$41)^AV$5</f>
        <v>1758798.315842109</v>
      </c>
      <c r="AW266" s="1">
        <f>Cohort_CF!AW265*Mincers!AN$38*(1+'Cost and Benefit Parameters'!$C$41)^AW$5</f>
        <v>1786913.0946340724</v>
      </c>
      <c r="AX266" s="1">
        <f>Cohort_CF!AX265*Mincers!AO$38*(1+'Cost and Benefit Parameters'!$C$41)^AX$5</f>
        <v>1814388.3347066492</v>
      </c>
      <c r="AY266" s="1">
        <f>Cohort_CF!AY265*Mincers!AP$38*(1+'Cost and Benefit Parameters'!$C$41)^AY$5</f>
        <v>1841180.9888372049</v>
      </c>
      <c r="AZ266" s="1" t="str">
        <f>IF(AZ243="","",'Cost and Benefit Parameters'!$N$26)</f>
        <v/>
      </c>
      <c r="BA266" s="1" t="str">
        <f>IF(BA243="","",'Cost and Benefit Parameters'!$N$26)</f>
        <v/>
      </c>
      <c r="BB266" s="1" t="str">
        <f>IF(BB243="","",'Cost and Benefit Parameters'!$N$26)</f>
        <v/>
      </c>
      <c r="BC266" s="1" t="str">
        <f>IF(BC243="","",'Cost and Benefit Parameters'!$N$26)</f>
        <v/>
      </c>
      <c r="BD266" s="1" t="str">
        <f>IF(BD243="","",'Cost and Benefit Parameters'!$N$26)</f>
        <v/>
      </c>
      <c r="BE266" s="1" t="str">
        <f>IF(BE243="","",'Cost and Benefit Parameters'!$N$26)</f>
        <v/>
      </c>
      <c r="BF266" s="1" t="str">
        <f>IF(BF243="","",'Cost and Benefit Parameters'!$N$26)</f>
        <v/>
      </c>
      <c r="BG266" s="1" t="str">
        <f>IF(BG243="","",'Cost and Benefit Parameters'!$N$26)</f>
        <v/>
      </c>
      <c r="BH266" s="1" t="str">
        <f>IF(BH243="","",'Cost and Benefit Parameters'!$N$26)</f>
        <v/>
      </c>
      <c r="BI266" s="1" t="str">
        <f>IF(BI243="","",'Cost and Benefit Parameters'!$N$26)</f>
        <v/>
      </c>
      <c r="BJ266" s="1" t="str">
        <f>IF(BJ243="","",'Cost and Benefit Parameters'!$N$26)</f>
        <v/>
      </c>
      <c r="BK266" s="1" t="str">
        <f>IF(BK243="","",'Cost and Benefit Parameters'!$N$26)</f>
        <v/>
      </c>
      <c r="BL266" s="1" t="str">
        <f>IF(BL243="","",'Cost and Benefit Parameters'!$N$26)</f>
        <v/>
      </c>
      <c r="BM266" s="1" t="str">
        <f>IF(BM243="","",'Cost and Benefit Parameters'!$N$26)</f>
        <v/>
      </c>
      <c r="BN266" s="1" t="str">
        <f>IF(BN243="","",'Cost and Benefit Parameters'!$N$26)</f>
        <v/>
      </c>
    </row>
    <row r="267" spans="1:72" x14ac:dyDescent="0.55000000000000004">
      <c r="A267" s="639"/>
      <c r="B267" t="s">
        <v>472</v>
      </c>
      <c r="H267" s="1" t="str">
        <f>IF(H244="","",'Cost and Benefit Parameters'!$N$26)</f>
        <v/>
      </c>
      <c r="I267" s="1" t="str">
        <f>IF(I244="","",'Cost and Benefit Parameters'!$N$26)</f>
        <v/>
      </c>
      <c r="J267" s="1" t="str">
        <f>IF(J244="","",'Cost and Benefit Parameters'!$N$26)</f>
        <v/>
      </c>
      <c r="K267" s="1" t="str">
        <f>IF(K244="","",'Cost and Benefit Parameters'!$N$26)</f>
        <v/>
      </c>
      <c r="L267" s="1" t="str">
        <f>IF(L244="","",'Cost and Benefit Parameters'!$N$26)</f>
        <v/>
      </c>
      <c r="M267" s="1">
        <f>Cohort_CF!M266*Mincers!C$38*(1+'Cost and Benefit Parameters'!$C$41)^M$5</f>
        <v>680568.17536031618</v>
      </c>
      <c r="N267" s="1">
        <f>Cohort_CF!N266*Mincers!D$38*(1+'Cost and Benefit Parameters'!$C$41)^N$5</f>
        <v>706968.98998898489</v>
      </c>
      <c r="O267" s="1">
        <f>Cohort_CF!O266*Mincers!E$38*(1+'Cost and Benefit Parameters'!$C$41)^O$5</f>
        <v>733953.44911160704</v>
      </c>
      <c r="P267" s="1">
        <f>Cohort_CF!P266*Mincers!F$38*(1+'Cost and Benefit Parameters'!$C$41)^P$5</f>
        <v>761510.84054807923</v>
      </c>
      <c r="Q267" s="1">
        <f>Cohort_CF!Q266*Mincers!G$38*(1+'Cost and Benefit Parameters'!$C$41)^Q$5</f>
        <v>794460.45417529566</v>
      </c>
      <c r="R267" s="1">
        <f>Cohort_CF!R266*Mincers!H$38*(1+'Cost and Benefit Parameters'!$C$41)^R$5</f>
        <v>822807.28569610952</v>
      </c>
      <c r="S267" s="1">
        <f>Cohort_CF!S266*Mincers!I$38*(1+'Cost and Benefit Parameters'!$C$41)^S$5</f>
        <v>851654.40341154195</v>
      </c>
      <c r="T267" s="1">
        <f>Cohort_CF!T266*Mincers!J$38*(1+'Cost and Benefit Parameters'!$C$41)^T$5</f>
        <v>880984.13425438886</v>
      </c>
      <c r="U267" s="1">
        <f>Cohort_CF!U266*Mincers!K$38*(1+'Cost and Benefit Parameters'!$C$41)^U$5</f>
        <v>910777.30773178383</v>
      </c>
      <c r="V267" s="1">
        <f>Cohort_CF!V266*Mincers!L$38*(1+'Cost and Benefit Parameters'!$C$41)^V$5</f>
        <v>941013.25114227529</v>
      </c>
      <c r="W267" s="1">
        <f>Cohort_CF!W266*Mincers!M$38*(1+'Cost and Benefit Parameters'!$C$41)^W$5</f>
        <v>971669.78921028669</v>
      </c>
      <c r="X267" s="1">
        <f>Cohort_CF!X266*Mincers!N$38*(1+'Cost and Benefit Parameters'!$C$41)^X$5</f>
        <v>1002723.248288617</v>
      </c>
      <c r="Y267" s="1">
        <f>Cohort_CF!Y266*Mincers!O$38*(1+'Cost and Benefit Parameters'!$C$41)^Y$5</f>
        <v>1034148.4652652136</v>
      </c>
      <c r="Z267" s="1">
        <f>Cohort_CF!Z266*Mincers!P$38*(1+'Cost and Benefit Parameters'!$C$41)^Z$5</f>
        <v>1065918.8012948965</v>
      </c>
      <c r="AA267" s="1">
        <f>Cohort_CF!AA266*Mincers!Q$38*(1+'Cost and Benefit Parameters'!$C$41)^AA$5</f>
        <v>1098006.1604599392</v>
      </c>
      <c r="AB267" s="1">
        <f>Cohort_CF!AB266*Mincers!R$38*(1+'Cost and Benefit Parameters'!$C$41)^AB$5</f>
        <v>1130381.0134458365</v>
      </c>
      <c r="AC267" s="1">
        <f>Cohort_CF!AC266*Mincers!S$38*(1+'Cost and Benefit Parameters'!$C$41)^AC$5</f>
        <v>1163012.4262996973</v>
      </c>
      <c r="AD267" s="1">
        <f>Cohort_CF!AD266*Mincers!T$38*(1+'Cost and Benefit Parameters'!$C$41)^AD$5</f>
        <v>1195868.0943193163</v>
      </c>
      <c r="AE267" s="1">
        <f>Cohort_CF!AE266*Mincers!U$38*(1+'Cost and Benefit Parameters'!$C$41)^AE$5</f>
        <v>1228914.3811003598</v>
      </c>
      <c r="AF267" s="1">
        <f>Cohort_CF!AF266*Mincers!V$38*(1+'Cost and Benefit Parameters'!$C$41)^AF$5</f>
        <v>1262116.3627480834</v>
      </c>
      <c r="AG267" s="1">
        <f>Cohort_CF!AG266*Mincers!W$38*(1+'Cost and Benefit Parameters'!$C$41)^AG$5</f>
        <v>1295437.8772381025</v>
      </c>
      <c r="AH267" s="1">
        <f>Cohort_CF!AH266*Mincers!X$38*(1+'Cost and Benefit Parameters'!$C$41)^AH$5</f>
        <v>1328841.5788884929</v>
      </c>
      <c r="AI267" s="1">
        <f>Cohort_CF!AI266*Mincers!Y$38*(1+'Cost and Benefit Parameters'!$C$41)^AI$5</f>
        <v>1362288.9978825748</v>
      </c>
      <c r="AJ267" s="1">
        <f>Cohort_CF!AJ266*Mincers!Z$38*(1+'Cost and Benefit Parameters'!$C$41)^AJ$5</f>
        <v>1395740.6047588182</v>
      </c>
      <c r="AK267" s="1">
        <f>Cohort_CF!AK266*Mincers!AA$38*(1+'Cost and Benefit Parameters'!$C$41)^AK$5</f>
        <v>1429155.8797608991</v>
      </c>
      <c r="AL267" s="1">
        <f>Cohort_CF!AL266*Mincers!AB$38*(1+'Cost and Benefit Parameters'!$C$41)^AL$5</f>
        <v>1462493.3869175026</v>
      </c>
      <c r="AM267" s="1">
        <f>Cohort_CF!AM266*Mincers!AC$38*(1+'Cost and Benefit Parameters'!$C$41)^AM$5</f>
        <v>1495710.8526983396</v>
      </c>
      <c r="AN267" s="1">
        <f>Cohort_CF!AN266*Mincers!AD$38*(1+'Cost and Benefit Parameters'!$C$41)^AN$5</f>
        <v>1528765.2490694146</v>
      </c>
      <c r="AO267" s="1">
        <f>Cohort_CF!AO266*Mincers!AE$38*(1+'Cost and Benefit Parameters'!$C$41)^AO$5</f>
        <v>1561612.8807479788</v>
      </c>
      <c r="AP267" s="1">
        <f>Cohort_CF!AP266*Mincers!AF$38*(1+'Cost and Benefit Parameters'!$C$41)^AP$5</f>
        <v>1594209.4764349442</v>
      </c>
      <c r="AQ267" s="1">
        <f>Cohort_CF!AQ266*Mincers!AG$38*(1+'Cost and Benefit Parameters'!$C$41)^AQ$5</f>
        <v>1626510.2837809254</v>
      </c>
      <c r="AR267" s="1">
        <f>Cohort_CF!AR266*Mincers!AH$38*(1+'Cost and Benefit Parameters'!$C$41)^AR$5</f>
        <v>1658470.1678206644</v>
      </c>
      <c r="AS267" s="1">
        <f>Cohort_CF!AS266*Mincers!AI$38*(1+'Cost and Benefit Parameters'!$C$41)^AS$5</f>
        <v>1690043.712590514</v>
      </c>
      <c r="AT267" s="1">
        <f>Cohort_CF!AT266*Mincers!AJ$38*(1+'Cost and Benefit Parameters'!$C$41)^AT$5</f>
        <v>1721185.3256240822</v>
      </c>
      <c r="AU267" s="1">
        <f>Cohort_CF!AU266*Mincers!AK$38*(1+'Cost and Benefit Parameters'!$C$41)^AU$5</f>
        <v>1751849.3450030177</v>
      </c>
      <c r="AV267" s="1">
        <f>Cohort_CF!AV266*Mincers!AL$38*(1+'Cost and Benefit Parameters'!$C$41)^AV$5</f>
        <v>1781990.1486227699</v>
      </c>
      <c r="AW267" s="1">
        <f>Cohort_CF!AW266*Mincers!AM$38*(1+'Cost and Benefit Parameters'!$C$41)^AW$5</f>
        <v>1811562.2653173723</v>
      </c>
      <c r="AX267" s="1">
        <f>Cohort_CF!AX266*Mincers!AN$38*(1+'Cost and Benefit Parameters'!$C$41)^AX$5</f>
        <v>1840520.4874730944</v>
      </c>
      <c r="AY267" s="1">
        <f>Cohort_CF!AY266*Mincers!AO$38*(1+'Cost and Benefit Parameters'!$C$41)^AY$5</f>
        <v>1868819.9847478485</v>
      </c>
      <c r="AZ267" s="1">
        <f>Cohort_CF!AZ266*Mincers!AP$38*(1+'Cost and Benefit Parameters'!$C$41)^AZ$5</f>
        <v>1896416.418502321</v>
      </c>
      <c r="BA267" s="1" t="str">
        <f>IF(BA244="","",'Cost and Benefit Parameters'!$N$26)</f>
        <v/>
      </c>
      <c r="BB267" s="1" t="str">
        <f>IF(BB244="","",'Cost and Benefit Parameters'!$N$26)</f>
        <v/>
      </c>
      <c r="BC267" s="1" t="str">
        <f>IF(BC244="","",'Cost and Benefit Parameters'!$N$26)</f>
        <v/>
      </c>
      <c r="BD267" s="1" t="str">
        <f>IF(BD244="","",'Cost and Benefit Parameters'!$N$26)</f>
        <v/>
      </c>
      <c r="BE267" s="1" t="str">
        <f>IF(BE244="","",'Cost and Benefit Parameters'!$N$26)</f>
        <v/>
      </c>
      <c r="BF267" s="1" t="str">
        <f>IF(BF244="","",'Cost and Benefit Parameters'!$N$26)</f>
        <v/>
      </c>
      <c r="BG267" s="1" t="str">
        <f>IF(BG244="","",'Cost and Benefit Parameters'!$N$26)</f>
        <v/>
      </c>
      <c r="BH267" s="1" t="str">
        <f>IF(BH244="","",'Cost and Benefit Parameters'!$N$26)</f>
        <v/>
      </c>
      <c r="BI267" s="1" t="str">
        <f>IF(BI244="","",'Cost and Benefit Parameters'!$N$26)</f>
        <v/>
      </c>
      <c r="BJ267" s="1" t="str">
        <f>IF(BJ244="","",'Cost and Benefit Parameters'!$N$26)</f>
        <v/>
      </c>
      <c r="BK267" s="1" t="str">
        <f>IF(BK244="","",'Cost and Benefit Parameters'!$N$26)</f>
        <v/>
      </c>
      <c r="BL267" s="1" t="str">
        <f>IF(BL244="","",'Cost and Benefit Parameters'!$N$26)</f>
        <v/>
      </c>
      <c r="BM267" s="1" t="str">
        <f>IF(BM244="","",'Cost and Benefit Parameters'!$N$26)</f>
        <v/>
      </c>
      <c r="BN267" s="1" t="str">
        <f>IF(BN244="","",'Cost and Benefit Parameters'!$N$26)</f>
        <v/>
      </c>
    </row>
    <row r="268" spans="1:72" x14ac:dyDescent="0.55000000000000004">
      <c r="A268" s="639"/>
      <c r="B268" t="s">
        <v>473</v>
      </c>
      <c r="H268" s="1" t="str">
        <f>IF(H245="","",'Cost and Benefit Parameters'!$N$26)</f>
        <v/>
      </c>
      <c r="I268" s="1" t="str">
        <f>IF(I245="","",'Cost and Benefit Parameters'!$N$26)</f>
        <v/>
      </c>
      <c r="J268" s="1" t="str">
        <f>IF(J245="","",'Cost and Benefit Parameters'!$N$26)</f>
        <v/>
      </c>
      <c r="K268" s="1" t="str">
        <f>IF(K245="","",'Cost and Benefit Parameters'!$N$26)</f>
        <v/>
      </c>
      <c r="L268" s="1" t="str">
        <f>IF(L245="","",'Cost and Benefit Parameters'!$N$26)</f>
        <v/>
      </c>
      <c r="M268" s="1" t="str">
        <f>IF(M245="","",'Cost and Benefit Parameters'!$N$26)</f>
        <v/>
      </c>
      <c r="N268" s="1">
        <f>Cohort_CF!N267*Mincers!C$38*(1+'Cost and Benefit Parameters'!$C$41)^N$5</f>
        <v>700985.22062112554</v>
      </c>
      <c r="O268" s="1">
        <f>Cohort_CF!O267*Mincers!D$38*(1+'Cost and Benefit Parameters'!$C$41)^O$5</f>
        <v>728178.05968865438</v>
      </c>
      <c r="P268" s="1">
        <f>Cohort_CF!P267*Mincers!E$38*(1+'Cost and Benefit Parameters'!$C$41)^P$5</f>
        <v>755972.05258495524</v>
      </c>
      <c r="Q268" s="1">
        <f>Cohort_CF!Q267*Mincers!F$38*(1+'Cost and Benefit Parameters'!$C$41)^Q$5</f>
        <v>784356.16576452157</v>
      </c>
      <c r="R268" s="1">
        <f>Cohort_CF!R267*Mincers!G$38*(1+'Cost and Benefit Parameters'!$C$41)^R$5</f>
        <v>818294.2678005544</v>
      </c>
      <c r="S268" s="1">
        <f>Cohort_CF!S267*Mincers!H$38*(1+'Cost and Benefit Parameters'!$C$41)^S$5</f>
        <v>847491.50426699268</v>
      </c>
      <c r="T268" s="1">
        <f>Cohort_CF!T267*Mincers!I$38*(1+'Cost and Benefit Parameters'!$C$41)^T$5</f>
        <v>877204.03551388835</v>
      </c>
      <c r="U268" s="1">
        <f>Cohort_CF!U267*Mincers!J$38*(1+'Cost and Benefit Parameters'!$C$41)^U$5</f>
        <v>907413.65828202059</v>
      </c>
      <c r="V268" s="1">
        <f>Cohort_CF!V267*Mincers!K$38*(1+'Cost and Benefit Parameters'!$C$41)^V$5</f>
        <v>938100.62696373719</v>
      </c>
      <c r="W268" s="1">
        <f>Cohort_CF!W267*Mincers!L$38*(1+'Cost and Benefit Parameters'!$C$41)^W$5</f>
        <v>969243.6486765435</v>
      </c>
      <c r="X268" s="1">
        <f>Cohort_CF!X267*Mincers!M$38*(1+'Cost and Benefit Parameters'!$C$41)^X$5</f>
        <v>1000819.8828865953</v>
      </c>
      <c r="Y268" s="1">
        <f>Cohort_CF!Y267*Mincers!N$38*(1+'Cost and Benefit Parameters'!$C$41)^Y$5</f>
        <v>1032804.9457372755</v>
      </c>
      <c r="Z268" s="1">
        <f>Cohort_CF!Z267*Mincers!O$38*(1+'Cost and Benefit Parameters'!$C$41)^Z$5</f>
        <v>1065172.91922317</v>
      </c>
      <c r="AA268" s="1">
        <f>Cohort_CF!AA267*Mincers!P$38*(1+'Cost and Benefit Parameters'!$C$41)^AA$5</f>
        <v>1097896.3653337434</v>
      </c>
      <c r="AB268" s="1">
        <f>Cohort_CF!AB267*Mincers!Q$38*(1+'Cost and Benefit Parameters'!$C$41)^AB$5</f>
        <v>1130946.3452737373</v>
      </c>
      <c r="AC268" s="1">
        <f>Cohort_CF!AC267*Mincers!R$38*(1+'Cost and Benefit Parameters'!$C$41)^AC$5</f>
        <v>1164292.4438492118</v>
      </c>
      <c r="AD268" s="1">
        <f>Cohort_CF!AD267*Mincers!S$38*(1+'Cost and Benefit Parameters'!$C$41)^AD$5</f>
        <v>1197902.7990886881</v>
      </c>
      <c r="AE268" s="1">
        <f>Cohort_CF!AE267*Mincers!T$38*(1+'Cost and Benefit Parameters'!$C$41)^AE$5</f>
        <v>1231744.1371488958</v>
      </c>
      <c r="AF268" s="1">
        <f>Cohort_CF!AF267*Mincers!U$38*(1+'Cost and Benefit Parameters'!$C$41)^AF$5</f>
        <v>1265781.8125333709</v>
      </c>
      <c r="AG268" s="1">
        <f>Cohort_CF!AG267*Mincers!V$38*(1+'Cost and Benefit Parameters'!$C$41)^AG$5</f>
        <v>1299979.8536305258</v>
      </c>
      <c r="AH268" s="1">
        <f>Cohort_CF!AH267*Mincers!W$38*(1+'Cost and Benefit Parameters'!$C$41)^AH$5</f>
        <v>1334301.0135552457</v>
      </c>
      <c r="AI268" s="1">
        <f>Cohort_CF!AI267*Mincers!X$38*(1+'Cost and Benefit Parameters'!$C$41)^AI$5</f>
        <v>1368706.8262551476</v>
      </c>
      <c r="AJ268" s="1">
        <f>Cohort_CF!AJ267*Mincers!Y$38*(1+'Cost and Benefit Parameters'!$C$41)^AJ$5</f>
        <v>1403157.667819052</v>
      </c>
      <c r="AK268" s="1">
        <f>Cohort_CF!AK267*Mincers!Z$38*(1+'Cost and Benefit Parameters'!$C$41)^AK$5</f>
        <v>1437612.822901583</v>
      </c>
      <c r="AL268" s="1">
        <f>Cohort_CF!AL267*Mincers!AA$38*(1+'Cost and Benefit Parameters'!$C$41)^AL$5</f>
        <v>1472030.5561537258</v>
      </c>
      <c r="AM268" s="1">
        <f>Cohort_CF!AM267*Mincers!AB$38*(1+'Cost and Benefit Parameters'!$C$41)^AM$5</f>
        <v>1506368.1885250278</v>
      </c>
      <c r="AN268" s="1">
        <f>Cohort_CF!AN267*Mincers!AC$38*(1+'Cost and Benefit Parameters'!$C$41)^AN$5</f>
        <v>1540582.1782792895</v>
      </c>
      <c r="AO268" s="1">
        <f>Cohort_CF!AO267*Mincers!AD$38*(1+'Cost and Benefit Parameters'!$C$41)^AO$5</f>
        <v>1574628.2065414973</v>
      </c>
      <c r="AP268" s="1">
        <f>Cohort_CF!AP267*Mincers!AE$38*(1+'Cost and Benefit Parameters'!$C$41)^AP$5</f>
        <v>1608461.2671704181</v>
      </c>
      <c r="AQ268" s="1">
        <f>Cohort_CF!AQ267*Mincers!AF$38*(1+'Cost and Benefit Parameters'!$C$41)^AQ$5</f>
        <v>1642035.7607279923</v>
      </c>
      <c r="AR268" s="1">
        <f>Cohort_CF!AR267*Mincers!AG$38*(1+'Cost and Benefit Parameters'!$C$41)^AR$5</f>
        <v>1675305.5922943533</v>
      </c>
      <c r="AS268" s="1">
        <f>Cohort_CF!AS267*Mincers!AH$38*(1+'Cost and Benefit Parameters'!$C$41)^AS$5</f>
        <v>1708224.2728552846</v>
      </c>
      <c r="AT268" s="1">
        <f>Cohort_CF!AT267*Mincers!AI$38*(1+'Cost and Benefit Parameters'!$C$41)^AT$5</f>
        <v>1740745.0239682291</v>
      </c>
      <c r="AU268" s="1">
        <f>Cohort_CF!AU267*Mincers!AJ$38*(1+'Cost and Benefit Parameters'!$C$41)^AU$5</f>
        <v>1772820.8853928049</v>
      </c>
      <c r="AV268" s="1">
        <f>Cohort_CF!AV267*Mincers!AK$38*(1+'Cost and Benefit Parameters'!$C$41)^AV$5</f>
        <v>1804404.8253531083</v>
      </c>
      <c r="AW268" s="1">
        <f>Cohort_CF!AW267*Mincers!AL$38*(1+'Cost and Benefit Parameters'!$C$41)^AW$5</f>
        <v>1835449.8530814529</v>
      </c>
      <c r="AX268" s="1">
        <f>Cohort_CF!AX267*Mincers!AM$38*(1+'Cost and Benefit Parameters'!$C$41)^AX$5</f>
        <v>1865909.1332768931</v>
      </c>
      <c r="AY268" s="1">
        <f>Cohort_CF!AY267*Mincers!AN$38*(1+'Cost and Benefit Parameters'!$C$41)^AY$5</f>
        <v>1895736.1020972873</v>
      </c>
      <c r="AZ268" s="1">
        <f>Cohort_CF!AZ267*Mincers!AO$38*(1+'Cost and Benefit Parameters'!$C$41)^AZ$5</f>
        <v>1924884.584290284</v>
      </c>
      <c r="BA268" s="1">
        <f>Cohort_CF!BA267*Mincers!AP$38*(1+'Cost and Benefit Parameters'!$C$41)^BA$5</f>
        <v>1953308.911057391</v>
      </c>
      <c r="BB268" s="1" t="str">
        <f>IF(BB245="","",'Cost and Benefit Parameters'!$N$26)</f>
        <v/>
      </c>
      <c r="BC268" s="1" t="str">
        <f>IF(BC245="","",'Cost and Benefit Parameters'!$N$26)</f>
        <v/>
      </c>
      <c r="BD268" s="1" t="str">
        <f>IF(BD245="","",'Cost and Benefit Parameters'!$N$26)</f>
        <v/>
      </c>
      <c r="BE268" s="1" t="str">
        <f>IF(BE245="","",'Cost and Benefit Parameters'!$N$26)</f>
        <v/>
      </c>
      <c r="BF268" s="1" t="str">
        <f>IF(BF245="","",'Cost and Benefit Parameters'!$N$26)</f>
        <v/>
      </c>
      <c r="BG268" s="1" t="str">
        <f>IF(BG245="","",'Cost and Benefit Parameters'!$N$26)</f>
        <v/>
      </c>
      <c r="BH268" s="1" t="str">
        <f>IF(BH245="","",'Cost and Benefit Parameters'!$N$26)</f>
        <v/>
      </c>
      <c r="BI268" s="1" t="str">
        <f>IF(BI245="","",'Cost and Benefit Parameters'!$N$26)</f>
        <v/>
      </c>
      <c r="BJ268" s="1" t="str">
        <f>IF(BJ245="","",'Cost and Benefit Parameters'!$N$26)</f>
        <v/>
      </c>
      <c r="BK268" s="1" t="str">
        <f>IF(BK245="","",'Cost and Benefit Parameters'!$N$26)</f>
        <v/>
      </c>
      <c r="BL268" s="1" t="str">
        <f>IF(BL245="","",'Cost and Benefit Parameters'!$N$26)</f>
        <v/>
      </c>
      <c r="BM268" s="1" t="str">
        <f>IF(BM245="","",'Cost and Benefit Parameters'!$N$26)</f>
        <v/>
      </c>
      <c r="BN268" s="1" t="str">
        <f>IF(BN245="","",'Cost and Benefit Parameters'!$N$26)</f>
        <v/>
      </c>
    </row>
    <row r="269" spans="1:72" x14ac:dyDescent="0.55000000000000004">
      <c r="A269" s="639"/>
      <c r="B269" t="s">
        <v>474</v>
      </c>
      <c r="H269" s="1" t="str">
        <f>IF(H246="","",'Cost and Benefit Parameters'!$N$26)</f>
        <v/>
      </c>
      <c r="I269" s="1" t="str">
        <f>IF(I246="","",'Cost and Benefit Parameters'!$N$26)</f>
        <v/>
      </c>
      <c r="J269" s="1" t="str">
        <f>IF(J246="","",'Cost and Benefit Parameters'!$N$26)</f>
        <v/>
      </c>
      <c r="K269" s="1" t="str">
        <f>IF(K246="","",'Cost and Benefit Parameters'!$N$26)</f>
        <v/>
      </c>
      <c r="L269" s="1" t="str">
        <f>IF(L246="","",'Cost and Benefit Parameters'!$N$26)</f>
        <v/>
      </c>
      <c r="M269" s="1" t="str">
        <f>IF(M246="","",'Cost and Benefit Parameters'!$N$26)</f>
        <v/>
      </c>
      <c r="N269" s="1" t="str">
        <f>IF(N246="","",'Cost and Benefit Parameters'!$N$26)</f>
        <v/>
      </c>
      <c r="O269" s="1">
        <f>Cohort_CF!O268*Mincers!C$38*(1+'Cost and Benefit Parameters'!$C$41)^O$5</f>
        <v>722014.77723975934</v>
      </c>
      <c r="P269" s="1">
        <f>Cohort_CF!P268*Mincers!D$38*(1+'Cost and Benefit Parameters'!$C$41)^P$5</f>
        <v>750023.40147931408</v>
      </c>
      <c r="Q269" s="1">
        <f>Cohort_CF!Q268*Mincers!E$38*(1+'Cost and Benefit Parameters'!$C$41)^Q$5</f>
        <v>778651.21416250395</v>
      </c>
      <c r="R269" s="1">
        <f>Cohort_CF!R268*Mincers!F$38*(1+'Cost and Benefit Parameters'!$C$41)^R$5</f>
        <v>807886.85073745716</v>
      </c>
      <c r="S269" s="1">
        <f>Cohort_CF!S268*Mincers!G$38*(1+'Cost and Benefit Parameters'!$C$41)^S$5</f>
        <v>842843.09583457094</v>
      </c>
      <c r="T269" s="1">
        <f>Cohort_CF!T268*Mincers!H$38*(1+'Cost and Benefit Parameters'!$C$41)^T$5</f>
        <v>872916.24939500261</v>
      </c>
      <c r="U269" s="1">
        <f>Cohort_CF!U268*Mincers!I$38*(1+'Cost and Benefit Parameters'!$C$41)^U$5</f>
        <v>903520.15657930507</v>
      </c>
      <c r="V269" s="1">
        <f>Cohort_CF!V268*Mincers!J$38*(1+'Cost and Benefit Parameters'!$C$41)^V$5</f>
        <v>934636.06803048111</v>
      </c>
      <c r="W269" s="1">
        <f>Cohort_CF!W268*Mincers!K$38*(1+'Cost and Benefit Parameters'!$C$41)^W$5</f>
        <v>966243.64577264932</v>
      </c>
      <c r="X269" s="1">
        <f>Cohort_CF!X268*Mincers!L$38*(1+'Cost and Benefit Parameters'!$C$41)^X$5</f>
        <v>998320.95813683979</v>
      </c>
      <c r="Y269" s="1">
        <f>Cohort_CF!Y268*Mincers!M$38*(1+'Cost and Benefit Parameters'!$C$41)^Y$5</f>
        <v>1030844.4793731932</v>
      </c>
      <c r="Z269" s="1">
        <f>Cohort_CF!Z268*Mincers!N$38*(1+'Cost and Benefit Parameters'!$C$41)^Z$5</f>
        <v>1063789.0941093937</v>
      </c>
      <c r="AA269" s="1">
        <f>Cohort_CF!AA268*Mincers!O$38*(1+'Cost and Benefit Parameters'!$C$41)^AA$5</f>
        <v>1097128.1067998649</v>
      </c>
      <c r="AB269" s="1">
        <f>Cohort_CF!AB268*Mincers!P$38*(1+'Cost and Benefit Parameters'!$C$41)^AB$5</f>
        <v>1130833.2562937557</v>
      </c>
      <c r="AC269" s="1">
        <f>Cohort_CF!AC268*Mincers!Q$38*(1+'Cost and Benefit Parameters'!$C$41)^AC$5</f>
        <v>1164874.7356319497</v>
      </c>
      <c r="AD269" s="1">
        <f>Cohort_CF!AD268*Mincers!R$38*(1+'Cost and Benefit Parameters'!$C$41)^AD$5</f>
        <v>1199221.2171646878</v>
      </c>
      <c r="AE269" s="1">
        <f>Cohort_CF!AE268*Mincers!S$38*(1+'Cost and Benefit Parameters'!$C$41)^AE$5</f>
        <v>1233839.8830613487</v>
      </c>
      <c r="AF269" s="1">
        <f>Cohort_CF!AF268*Mincers!T$38*(1+'Cost and Benefit Parameters'!$C$41)^AF$5</f>
        <v>1268696.4612633628</v>
      </c>
      <c r="AG269" s="1">
        <f>Cohort_CF!AG268*Mincers!U$38*(1+'Cost and Benefit Parameters'!$C$41)^AG$5</f>
        <v>1303755.2669093718</v>
      </c>
      <c r="AH269" s="1">
        <f>Cohort_CF!AH268*Mincers!V$38*(1+'Cost and Benefit Parameters'!$C$41)^AH$5</f>
        <v>1338979.2492394415</v>
      </c>
      <c r="AI269" s="1">
        <f>Cohort_CF!AI268*Mincers!W$38*(1+'Cost and Benefit Parameters'!$C$41)^AI$5</f>
        <v>1374330.0439619028</v>
      </c>
      <c r="AJ269" s="1">
        <f>Cohort_CF!AJ268*Mincers!X$38*(1+'Cost and Benefit Parameters'!$C$41)^AJ$5</f>
        <v>1409768.0310428019</v>
      </c>
      <c r="AK269" s="1">
        <f>Cohort_CF!AK268*Mincers!Y$38*(1+'Cost and Benefit Parameters'!$C$41)^AK$5</f>
        <v>1445252.3978536238</v>
      </c>
      <c r="AL269" s="1">
        <f>Cohort_CF!AL268*Mincers!Z$38*(1+'Cost and Benefit Parameters'!$C$41)^AL$5</f>
        <v>1480741.2075886303</v>
      </c>
      <c r="AM269" s="1">
        <f>Cohort_CF!AM268*Mincers!AA$38*(1+'Cost and Benefit Parameters'!$C$41)^AM$5</f>
        <v>1516191.4728383378</v>
      </c>
      <c r="AN269" s="1">
        <f>Cohort_CF!AN268*Mincers!AB$38*(1+'Cost and Benefit Parameters'!$C$41)^AN$5</f>
        <v>1551559.2341807785</v>
      </c>
      <c r="AO269" s="1">
        <f>Cohort_CF!AO268*Mincers!AC$38*(1+'Cost and Benefit Parameters'!$C$41)^AO$5</f>
        <v>1586799.6436276685</v>
      </c>
      <c r="AP269" s="1">
        <f>Cohort_CF!AP268*Mincers!AD$38*(1+'Cost and Benefit Parameters'!$C$41)^AP$5</f>
        <v>1621867.0527377422</v>
      </c>
      <c r="AQ269" s="1">
        <f>Cohort_CF!AQ268*Mincers!AE$38*(1+'Cost and Benefit Parameters'!$C$41)^AQ$5</f>
        <v>1656715.1051855304</v>
      </c>
      <c r="AR269" s="1">
        <f>Cohort_CF!AR268*Mincers!AF$38*(1+'Cost and Benefit Parameters'!$C$41)^AR$5</f>
        <v>1691296.8335498322</v>
      </c>
      <c r="AS269" s="1">
        <f>Cohort_CF!AS268*Mincers!AG$38*(1+'Cost and Benefit Parameters'!$C$41)^AS$5</f>
        <v>1725564.760063184</v>
      </c>
      <c r="AT269" s="1">
        <f>Cohort_CF!AT268*Mincers!AH$38*(1+'Cost and Benefit Parameters'!$C$41)^AT$5</f>
        <v>1759471.0010409427</v>
      </c>
      <c r="AU269" s="1">
        <f>Cohort_CF!AU268*Mincers!AI$38*(1+'Cost and Benefit Parameters'!$C$41)^AU$5</f>
        <v>1792967.3746872761</v>
      </c>
      <c r="AV269" s="1">
        <f>Cohort_CF!AV268*Mincers!AJ$38*(1+'Cost and Benefit Parameters'!$C$41)^AV$5</f>
        <v>1826005.5119545893</v>
      </c>
      <c r="AW269" s="1">
        <f>Cohort_CF!AW268*Mincers!AK$38*(1+'Cost and Benefit Parameters'!$C$41)^AW$5</f>
        <v>1858536.9701137014</v>
      </c>
      <c r="AX269" s="1">
        <f>Cohort_CF!AX268*Mincers!AL$38*(1+'Cost and Benefit Parameters'!$C$41)^AX$5</f>
        <v>1890513.3486738964</v>
      </c>
      <c r="AY269" s="1">
        <f>Cohort_CF!AY268*Mincers!AM$38*(1+'Cost and Benefit Parameters'!$C$41)^AY$5</f>
        <v>1921886.4072751999</v>
      </c>
      <c r="AZ269" s="1">
        <f>Cohort_CF!AZ268*Mincers!AN$38*(1+'Cost and Benefit Parameters'!$C$41)^AZ$5</f>
        <v>1952608.1851602059</v>
      </c>
      <c r="BA269" s="1">
        <f>Cohort_CF!BA268*Mincers!AO$38*(1+'Cost and Benefit Parameters'!$C$41)^BA$5</f>
        <v>1982631.1218189928</v>
      </c>
      <c r="BB269" s="1">
        <f>Cohort_CF!BB268*Mincers!AP$38*(1+'Cost and Benefit Parameters'!$C$41)^BB$5</f>
        <v>2011908.1783891125</v>
      </c>
      <c r="BC269" s="1" t="str">
        <f>IF(BC246="","",'Cost and Benefit Parameters'!$N$26)</f>
        <v/>
      </c>
      <c r="BD269" s="1" t="str">
        <f>IF(BD246="","",'Cost and Benefit Parameters'!$N$26)</f>
        <v/>
      </c>
      <c r="BE269" s="1" t="str">
        <f>IF(BE246="","",'Cost and Benefit Parameters'!$N$26)</f>
        <v/>
      </c>
      <c r="BF269" s="1" t="str">
        <f>IF(BF246="","",'Cost and Benefit Parameters'!$N$26)</f>
        <v/>
      </c>
      <c r="BG269" s="1" t="str">
        <f>IF(BG246="","",'Cost and Benefit Parameters'!$N$26)</f>
        <v/>
      </c>
      <c r="BH269" s="1" t="str">
        <f>IF(BH246="","",'Cost and Benefit Parameters'!$N$26)</f>
        <v/>
      </c>
      <c r="BI269" s="1" t="str">
        <f>IF(BI246="","",'Cost and Benefit Parameters'!$N$26)</f>
        <v/>
      </c>
      <c r="BJ269" s="1" t="str">
        <f>IF(BJ246="","",'Cost and Benefit Parameters'!$N$26)</f>
        <v/>
      </c>
      <c r="BK269" s="1" t="str">
        <f>IF(BK246="","",'Cost and Benefit Parameters'!$N$26)</f>
        <v/>
      </c>
      <c r="BL269" s="1" t="str">
        <f>IF(BL246="","",'Cost and Benefit Parameters'!$N$26)</f>
        <v/>
      </c>
      <c r="BM269" s="1" t="str">
        <f>IF(BM246="","",'Cost and Benefit Parameters'!$N$26)</f>
        <v/>
      </c>
      <c r="BN269" s="1" t="str">
        <f>IF(BN246="","",'Cost and Benefit Parameters'!$N$26)</f>
        <v/>
      </c>
    </row>
    <row r="270" spans="1:72" x14ac:dyDescent="0.55000000000000004">
      <c r="A270" s="639"/>
      <c r="B270" t="s">
        <v>475</v>
      </c>
      <c r="H270" s="1" t="str">
        <f>IF(H247="","",'Cost and Benefit Parameters'!$N$26)</f>
        <v/>
      </c>
      <c r="I270" s="1" t="str">
        <f>IF(I247="","",'Cost and Benefit Parameters'!$N$26)</f>
        <v/>
      </c>
      <c r="J270" s="1" t="str">
        <f>IF(J247="","",'Cost and Benefit Parameters'!$N$26)</f>
        <v/>
      </c>
      <c r="K270" s="1" t="str">
        <f>IF(K247="","",'Cost and Benefit Parameters'!$N$26)</f>
        <v/>
      </c>
      <c r="L270" s="1" t="str">
        <f>IF(L247="","",'Cost and Benefit Parameters'!$N$26)</f>
        <v/>
      </c>
      <c r="M270" s="1" t="str">
        <f>IF(M247="","",'Cost and Benefit Parameters'!$N$26)</f>
        <v/>
      </c>
      <c r="N270" s="1" t="str">
        <f>IF(N247="","",'Cost and Benefit Parameters'!$N$26)</f>
        <v/>
      </c>
      <c r="O270" s="1" t="str">
        <f>IF(O247="","",'Cost and Benefit Parameters'!$N$26)</f>
        <v/>
      </c>
      <c r="P270" s="1">
        <f>Cohort_CF!P269*Mincers!C$38*(1+'Cost and Benefit Parameters'!$C$41)^P$5</f>
        <v>743675.22055695206</v>
      </c>
      <c r="Q270" s="1">
        <f>Cohort_CF!Q269*Mincers!D$38*(1+'Cost and Benefit Parameters'!$C$41)^Q$5</f>
        <v>772524.10352369351</v>
      </c>
      <c r="R270" s="1">
        <f>Cohort_CF!R269*Mincers!E$38*(1+'Cost and Benefit Parameters'!$C$41)^R$5</f>
        <v>802010.75058737898</v>
      </c>
      <c r="S270" s="1">
        <f>Cohort_CF!S269*Mincers!F$38*(1+'Cost and Benefit Parameters'!$C$41)^S$5</f>
        <v>832123.45625958079</v>
      </c>
      <c r="T270" s="1">
        <f>Cohort_CF!T269*Mincers!G$38*(1+'Cost and Benefit Parameters'!$C$41)^T$5</f>
        <v>868128.38870960812</v>
      </c>
      <c r="U270" s="1">
        <f>Cohort_CF!U269*Mincers!H$38*(1+'Cost and Benefit Parameters'!$C$41)^U$5</f>
        <v>899103.73687685269</v>
      </c>
      <c r="V270" s="1">
        <f>Cohort_CF!V269*Mincers!I$38*(1+'Cost and Benefit Parameters'!$C$41)^V$5</f>
        <v>930625.761276684</v>
      </c>
      <c r="W270" s="1">
        <f>Cohort_CF!W269*Mincers!J$38*(1+'Cost and Benefit Parameters'!$C$41)^W$5</f>
        <v>962675.15007139544</v>
      </c>
      <c r="X270" s="1">
        <f>Cohort_CF!X269*Mincers!K$38*(1+'Cost and Benefit Parameters'!$C$41)^X$5</f>
        <v>995230.95514582878</v>
      </c>
      <c r="Y270" s="1">
        <f>Cohort_CF!Y269*Mincers!L$38*(1+'Cost and Benefit Parameters'!$C$41)^Y$5</f>
        <v>1028270.586880945</v>
      </c>
      <c r="Z270" s="1">
        <f>Cohort_CF!Z269*Mincers!M$38*(1+'Cost and Benefit Parameters'!$C$41)^Z$5</f>
        <v>1061769.8137543891</v>
      </c>
      <c r="AA270" s="1">
        <f>Cohort_CF!AA269*Mincers!N$38*(1+'Cost and Benefit Parameters'!$C$41)^AA$5</f>
        <v>1095702.7669326754</v>
      </c>
      <c r="AB270" s="1">
        <f>Cohort_CF!AB269*Mincers!O$38*(1+'Cost and Benefit Parameters'!$C$41)^AB$5</f>
        <v>1130041.950003861</v>
      </c>
      <c r="AC270" s="1">
        <f>Cohort_CF!AC269*Mincers!P$38*(1+'Cost and Benefit Parameters'!$C$41)^AC$5</f>
        <v>1164758.2539825686</v>
      </c>
      <c r="AD270" s="1">
        <f>Cohort_CF!AD269*Mincers!Q$38*(1+'Cost and Benefit Parameters'!$C$41)^AD$5</f>
        <v>1199820.977700908</v>
      </c>
      <c r="AE270" s="1">
        <f>Cohort_CF!AE269*Mincers!R$38*(1+'Cost and Benefit Parameters'!$C$41)^AE$5</f>
        <v>1235197.8536796286</v>
      </c>
      <c r="AF270" s="1">
        <f>Cohort_CF!AF269*Mincers!S$38*(1+'Cost and Benefit Parameters'!$C$41)^AF$5</f>
        <v>1270855.0795531892</v>
      </c>
      <c r="AG270" s="1">
        <f>Cohort_CF!AG269*Mincers!T$38*(1+'Cost and Benefit Parameters'!$C$41)^AG$5</f>
        <v>1306757.3551012636</v>
      </c>
      <c r="AH270" s="1">
        <f>Cohort_CF!AH269*Mincers!U$38*(1+'Cost and Benefit Parameters'!$C$41)^AH$5</f>
        <v>1342867.924916653</v>
      </c>
      <c r="AI270" s="1">
        <f>Cohort_CF!AI269*Mincers!V$38*(1+'Cost and Benefit Parameters'!$C$41)^AI$5</f>
        <v>1379148.6267166245</v>
      </c>
      <c r="AJ270" s="1">
        <f>Cohort_CF!AJ269*Mincers!W$38*(1+'Cost and Benefit Parameters'!$C$41)^AJ$5</f>
        <v>1415559.9452807598</v>
      </c>
      <c r="AK270" s="1">
        <f>Cohort_CF!AK269*Mincers!X$38*(1+'Cost and Benefit Parameters'!$C$41)^AK$5</f>
        <v>1452061.0719740863</v>
      </c>
      <c r="AL270" s="1">
        <f>Cohort_CF!AL269*Mincers!Y$38*(1+'Cost and Benefit Parameters'!$C$41)^AL$5</f>
        <v>1488609.9697892321</v>
      </c>
      <c r="AM270" s="1">
        <f>Cohort_CF!AM269*Mincers!Z$38*(1+'Cost and Benefit Parameters'!$C$41)^AM$5</f>
        <v>1525163.4438162893</v>
      </c>
      <c r="AN270" s="1">
        <f>Cohort_CF!AN269*Mincers!AA$38*(1+'Cost and Benefit Parameters'!$C$41)^AN$5</f>
        <v>1561677.2170234877</v>
      </c>
      <c r="AO270" s="1">
        <f>Cohort_CF!AO269*Mincers!AB$38*(1+'Cost and Benefit Parameters'!$C$41)^AO$5</f>
        <v>1598106.011206202</v>
      </c>
      <c r="AP270" s="1">
        <f>Cohort_CF!AP269*Mincers!AC$38*(1+'Cost and Benefit Parameters'!$C$41)^AP$5</f>
        <v>1634403.6329364986</v>
      </c>
      <c r="AQ270" s="1">
        <f>Cohort_CF!AQ269*Mincers!AD$38*(1+'Cost and Benefit Parameters'!$C$41)^AQ$5</f>
        <v>1670523.0643198742</v>
      </c>
      <c r="AR270" s="1">
        <f>Cohort_CF!AR269*Mincers!AE$38*(1+'Cost and Benefit Parameters'!$C$41)^AR$5</f>
        <v>1706416.5583410962</v>
      </c>
      <c r="AS270" s="1">
        <f>Cohort_CF!AS269*Mincers!AF$38*(1+'Cost and Benefit Parameters'!$C$41)^AS$5</f>
        <v>1742035.7385563273</v>
      </c>
      <c r="AT270" s="1">
        <f>Cohort_CF!AT269*Mincers!AG$38*(1+'Cost and Benefit Parameters'!$C$41)^AT$5</f>
        <v>1777331.7028650793</v>
      </c>
      <c r="AU270" s="1">
        <f>Cohort_CF!AU269*Mincers!AH$38*(1+'Cost and Benefit Parameters'!$C$41)^AU$5</f>
        <v>1812255.1310721713</v>
      </c>
      <c r="AV270" s="1">
        <f>Cohort_CF!AV269*Mincers!AI$38*(1+'Cost and Benefit Parameters'!$C$41)^AV$5</f>
        <v>1846756.3959278944</v>
      </c>
      <c r="AW270" s="1">
        <f>Cohort_CF!AW269*Mincers!AJ$38*(1+'Cost and Benefit Parameters'!$C$41)^AW$5</f>
        <v>1880785.6773132267</v>
      </c>
      <c r="AX270" s="1">
        <f>Cohort_CF!AX269*Mincers!AK$38*(1+'Cost and Benefit Parameters'!$C$41)^AX$5</f>
        <v>1914293.0792171122</v>
      </c>
      <c r="AY270" s="1">
        <f>Cohort_CF!AY269*Mincers!AL$38*(1+'Cost and Benefit Parameters'!$C$41)^AY$5</f>
        <v>1947228.7491341133</v>
      </c>
      <c r="AZ270" s="1">
        <f>Cohort_CF!AZ269*Mincers!AM$38*(1+'Cost and Benefit Parameters'!$C$41)^AZ$5</f>
        <v>1979542.999493456</v>
      </c>
      <c r="BA270" s="1">
        <f>Cohort_CF!BA269*Mincers!AN$38*(1+'Cost and Benefit Parameters'!$C$41)^BA$5</f>
        <v>2011186.4307150124</v>
      </c>
      <c r="BB270" s="1">
        <f>Cohort_CF!BB269*Mincers!AO$38*(1+'Cost and Benefit Parameters'!$C$41)^BB$5</f>
        <v>2042110.0554735623</v>
      </c>
      <c r="BC270" s="1">
        <f>Cohort_CF!BC269*Mincers!AP$38*(1+'Cost and Benefit Parameters'!$C$41)^BC$5</f>
        <v>2072265.4237407856</v>
      </c>
      <c r="BD270" s="1" t="str">
        <f>IF(BD247="","",'Cost and Benefit Parameters'!$N$26)</f>
        <v/>
      </c>
      <c r="BE270" s="1" t="str">
        <f>IF(BE247="","",'Cost and Benefit Parameters'!$N$26)</f>
        <v/>
      </c>
      <c r="BF270" s="1" t="str">
        <f>IF(BF247="","",'Cost and Benefit Parameters'!$N$26)</f>
        <v/>
      </c>
      <c r="BG270" s="1" t="str">
        <f>IF(BG247="","",'Cost and Benefit Parameters'!$N$26)</f>
        <v/>
      </c>
      <c r="BH270" s="1" t="str">
        <f>IF(BH247="","",'Cost and Benefit Parameters'!$N$26)</f>
        <v/>
      </c>
      <c r="BI270" s="1" t="str">
        <f>IF(BI247="","",'Cost and Benefit Parameters'!$N$26)</f>
        <v/>
      </c>
      <c r="BJ270" s="1" t="str">
        <f>IF(BJ247="","",'Cost and Benefit Parameters'!$N$26)</f>
        <v/>
      </c>
      <c r="BK270" s="1" t="str">
        <f>IF(BK247="","",'Cost and Benefit Parameters'!$N$26)</f>
        <v/>
      </c>
      <c r="BL270" s="1" t="str">
        <f>IF(BL247="","",'Cost and Benefit Parameters'!$N$26)</f>
        <v/>
      </c>
      <c r="BM270" s="1" t="str">
        <f>IF(BM247="","",'Cost and Benefit Parameters'!$N$26)</f>
        <v/>
      </c>
      <c r="BN270" s="1" t="str">
        <f>IF(BN247="","",'Cost and Benefit Parameters'!$N$26)</f>
        <v/>
      </c>
    </row>
    <row r="271" spans="1:72" x14ac:dyDescent="0.55000000000000004">
      <c r="A271" s="639"/>
      <c r="B271" t="s">
        <v>476</v>
      </c>
      <c r="H271" s="1" t="str">
        <f>IF(H248="","",'Cost and Benefit Parameters'!$N$26)</f>
        <v/>
      </c>
      <c r="I271" s="1" t="str">
        <f>IF(I248="","",'Cost and Benefit Parameters'!$N$26)</f>
        <v/>
      </c>
      <c r="J271" s="1" t="str">
        <f>IF(J248="","",'Cost and Benefit Parameters'!$N$26)</f>
        <v/>
      </c>
      <c r="K271" s="1" t="str">
        <f>IF(K248="","",'Cost and Benefit Parameters'!$N$26)</f>
        <v/>
      </c>
      <c r="L271" s="1" t="str">
        <f>IF(L248="","",'Cost and Benefit Parameters'!$N$26)</f>
        <v/>
      </c>
      <c r="M271" s="1" t="str">
        <f>IF(M248="","",'Cost and Benefit Parameters'!$N$26)</f>
        <v/>
      </c>
      <c r="N271" s="1" t="str">
        <f>IF(N248="","",'Cost and Benefit Parameters'!$N$26)</f>
        <v/>
      </c>
      <c r="O271" s="1" t="str">
        <f>IF(O248="","",'Cost and Benefit Parameters'!$N$26)</f>
        <v/>
      </c>
      <c r="P271" s="1" t="str">
        <f>IF(P248="","",'Cost and Benefit Parameters'!$N$26)</f>
        <v/>
      </c>
      <c r="Q271" s="1">
        <f>Cohort_CF!Q270*Mincers!C$38*(1+'Cost and Benefit Parameters'!$C$41)^Q$5</f>
        <v>765985.47717366065</v>
      </c>
      <c r="R271" s="1">
        <f>Cohort_CF!R270*Mincers!D$38*(1+'Cost and Benefit Parameters'!$C$41)^R$5</f>
        <v>795699.82662940421</v>
      </c>
      <c r="S271" s="1">
        <f>Cohort_CF!S270*Mincers!E$38*(1+'Cost and Benefit Parameters'!$C$41)^S$5</f>
        <v>826071.07310500031</v>
      </c>
      <c r="T271" s="1">
        <f>Cohort_CF!T270*Mincers!F$38*(1+'Cost and Benefit Parameters'!$C$41)^T$5</f>
        <v>857087.15994736832</v>
      </c>
      <c r="U271" s="1">
        <f>Cohort_CF!U270*Mincers!G$38*(1+'Cost and Benefit Parameters'!$C$41)^U$5</f>
        <v>894172.24037089641</v>
      </c>
      <c r="V271" s="1">
        <f>Cohort_CF!V270*Mincers!H$38*(1+'Cost and Benefit Parameters'!$C$41)^V$5</f>
        <v>926076.84898315812</v>
      </c>
      <c r="W271" s="1">
        <f>Cohort_CF!W270*Mincers!I$38*(1+'Cost and Benefit Parameters'!$C$41)^W$5</f>
        <v>958544.53411498456</v>
      </c>
      <c r="X271" s="1">
        <f>Cohort_CF!X270*Mincers!J$38*(1+'Cost and Benefit Parameters'!$C$41)^X$5</f>
        <v>991555.40457353741</v>
      </c>
      <c r="Y271" s="1">
        <f>Cohort_CF!Y270*Mincers!K$38*(1+'Cost and Benefit Parameters'!$C$41)^Y$5</f>
        <v>1025087.8838002037</v>
      </c>
      <c r="Z271" s="1">
        <f>Cohort_CF!Z270*Mincers!L$38*(1+'Cost and Benefit Parameters'!$C$41)^Z$5</f>
        <v>1059118.7044873734</v>
      </c>
      <c r="AA271" s="1">
        <f>Cohort_CF!AA270*Mincers!M$38*(1+'Cost and Benefit Parameters'!$C$41)^AA$5</f>
        <v>1093622.9081670204</v>
      </c>
      <c r="AB271" s="1">
        <f>Cohort_CF!AB270*Mincers!N$38*(1+'Cost and Benefit Parameters'!$C$41)^AB$5</f>
        <v>1128573.8499406558</v>
      </c>
      <c r="AC271" s="1">
        <f>Cohort_CF!AC270*Mincers!O$38*(1+'Cost and Benefit Parameters'!$C$41)^AC$5</f>
        <v>1163943.2085039769</v>
      </c>
      <c r="AD271" s="1">
        <f>Cohort_CF!AD270*Mincers!P$38*(1+'Cost and Benefit Parameters'!$C$41)^AD$5</f>
        <v>1199701.0016020455</v>
      </c>
      <c r="AE271" s="1">
        <f>Cohort_CF!AE270*Mincers!Q$38*(1+'Cost and Benefit Parameters'!$C$41)^AE$5</f>
        <v>1235815.6070319351</v>
      </c>
      <c r="AF271" s="1">
        <f>Cohort_CF!AF270*Mincers!R$38*(1+'Cost and Benefit Parameters'!$C$41)^AF$5</f>
        <v>1272253.7892900174</v>
      </c>
      <c r="AG271" s="1">
        <f>Cohort_CF!AG270*Mincers!S$38*(1+'Cost and Benefit Parameters'!$C$41)^AG$5</f>
        <v>1308980.7319397847</v>
      </c>
      <c r="AH271" s="1">
        <f>Cohort_CF!AH270*Mincers!T$38*(1+'Cost and Benefit Parameters'!$C$41)^AH$5</f>
        <v>1345960.0757543014</v>
      </c>
      <c r="AI271" s="1">
        <f>Cohort_CF!AI270*Mincers!U$38*(1+'Cost and Benefit Parameters'!$C$41)^AI$5</f>
        <v>1383153.9626641525</v>
      </c>
      <c r="AJ271" s="1">
        <f>Cohort_CF!AJ270*Mincers!V$38*(1+'Cost and Benefit Parameters'!$C$41)^AJ$5</f>
        <v>1420523.0855181233</v>
      </c>
      <c r="AK271" s="1">
        <f>Cohort_CF!AK270*Mincers!W$38*(1+'Cost and Benefit Parameters'!$C$41)^AK$5</f>
        <v>1458026.743639183</v>
      </c>
      <c r="AL271" s="1">
        <f>Cohort_CF!AL270*Mincers!X$38*(1+'Cost and Benefit Parameters'!$C$41)^AL$5</f>
        <v>1495622.9041333087</v>
      </c>
      <c r="AM271" s="1">
        <f>Cohort_CF!AM270*Mincers!Y$38*(1+'Cost and Benefit Parameters'!$C$41)^AM$5</f>
        <v>1533268.2688829093</v>
      </c>
      <c r="AN271" s="1">
        <f>Cohort_CF!AN270*Mincers!Z$38*(1+'Cost and Benefit Parameters'!$C$41)^AN$5</f>
        <v>1570918.3471307775</v>
      </c>
      <c r="AO271" s="1">
        <f>Cohort_CF!AO270*Mincers!AA$38*(1+'Cost and Benefit Parameters'!$C$41)^AO$5</f>
        <v>1608527.5335341925</v>
      </c>
      <c r="AP271" s="1">
        <f>Cohort_CF!AP270*Mincers!AB$38*(1+'Cost and Benefit Parameters'!$C$41)^AP$5</f>
        <v>1646049.1915423879</v>
      </c>
      <c r="AQ271" s="1">
        <f>Cohort_CF!AQ270*Mincers!AC$38*(1+'Cost and Benefit Parameters'!$C$41)^AQ$5</f>
        <v>1683435.7419245932</v>
      </c>
      <c r="AR271" s="1">
        <f>Cohort_CF!AR270*Mincers!AD$38*(1+'Cost and Benefit Parameters'!$C$41)^AR$5</f>
        <v>1720638.7562494704</v>
      </c>
      <c r="AS271" s="1">
        <f>Cohort_CF!AS270*Mincers!AE$38*(1+'Cost and Benefit Parameters'!$C$41)^AS$5</f>
        <v>1757609.0550913294</v>
      </c>
      <c r="AT271" s="1">
        <f>Cohort_CF!AT270*Mincers!AF$38*(1+'Cost and Benefit Parameters'!$C$41)^AT$5</f>
        <v>1794296.8107130169</v>
      </c>
      <c r="AU271" s="1">
        <f>Cohort_CF!AU270*Mincers!AG$38*(1+'Cost and Benefit Parameters'!$C$41)^AU$5</f>
        <v>1830651.6539510316</v>
      </c>
      <c r="AV271" s="1">
        <f>Cohort_CF!AV270*Mincers!AH$38*(1+'Cost and Benefit Parameters'!$C$41)^AV$5</f>
        <v>1866622.7850043364</v>
      </c>
      <c r="AW271" s="1">
        <f>Cohort_CF!AW270*Mincers!AI$38*(1+'Cost and Benefit Parameters'!$C$41)^AW$5</f>
        <v>1902159.0878057312</v>
      </c>
      <c r="AX271" s="1">
        <f>Cohort_CF!AX270*Mincers!AJ$38*(1+'Cost and Benefit Parameters'!$C$41)^AX$5</f>
        <v>1937209.2476326234</v>
      </c>
      <c r="AY271" s="1">
        <f>Cohort_CF!AY270*Mincers!AK$38*(1+'Cost and Benefit Parameters'!$C$41)^AY$5</f>
        <v>1971721.8715936255</v>
      </c>
      <c r="AZ271" s="1">
        <f>Cohort_CF!AZ270*Mincers!AL$38*(1+'Cost and Benefit Parameters'!$C$41)^AZ$5</f>
        <v>2005645.6116081367</v>
      </c>
      <c r="BA271" s="1">
        <f>Cohort_CF!BA270*Mincers!AM$38*(1+'Cost and Benefit Parameters'!$C$41)^BA$5</f>
        <v>2038929.2894782599</v>
      </c>
      <c r="BB271" s="1">
        <f>Cohort_CF!BB270*Mincers!AN$38*(1+'Cost and Benefit Parameters'!$C$41)^BB$5</f>
        <v>2071522.0236364624</v>
      </c>
      <c r="BC271" s="1">
        <f>Cohort_CF!BC270*Mincers!AO$38*(1+'Cost and Benefit Parameters'!$C$41)^BC$5</f>
        <v>2103373.357137769</v>
      </c>
      <c r="BD271" s="1">
        <f>Cohort_CF!BD270*Mincers!AP$38*(1+'Cost and Benefit Parameters'!$C$41)^BD$5</f>
        <v>2134433.3864530092</v>
      </c>
      <c r="BE271" s="1" t="str">
        <f>IF(BE248="","",'Cost and Benefit Parameters'!$N$26)</f>
        <v/>
      </c>
      <c r="BF271" s="1" t="str">
        <f>IF(BF248="","",'Cost and Benefit Parameters'!$N$26)</f>
        <v/>
      </c>
      <c r="BG271" s="1" t="str">
        <f>IF(BG248="","",'Cost and Benefit Parameters'!$N$26)</f>
        <v/>
      </c>
      <c r="BH271" s="1" t="str">
        <f>IF(BH248="","",'Cost and Benefit Parameters'!$N$26)</f>
        <v/>
      </c>
      <c r="BI271" s="1" t="str">
        <f>IF(BI248="","",'Cost and Benefit Parameters'!$N$26)</f>
        <v/>
      </c>
      <c r="BJ271" s="1" t="str">
        <f>IF(BJ248="","",'Cost and Benefit Parameters'!$N$26)</f>
        <v/>
      </c>
      <c r="BK271" s="1" t="str">
        <f>IF(BK248="","",'Cost and Benefit Parameters'!$N$26)</f>
        <v/>
      </c>
      <c r="BL271" s="1" t="str">
        <f>IF(BL248="","",'Cost and Benefit Parameters'!$N$26)</f>
        <v/>
      </c>
      <c r="BM271" s="1" t="str">
        <f>IF(BM248="","",'Cost and Benefit Parameters'!$N$26)</f>
        <v/>
      </c>
      <c r="BN271" s="1" t="str">
        <f>IF(BN248="","",'Cost and Benefit Parameters'!$N$26)</f>
        <v/>
      </c>
    </row>
    <row r="272" spans="1:72" x14ac:dyDescent="0.55000000000000004">
      <c r="A272" s="639"/>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row>
    <row r="273" spans="1:72" x14ac:dyDescent="0.55000000000000004">
      <c r="A273" s="639"/>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row>
    <row r="274" spans="1:72" x14ac:dyDescent="0.55000000000000004">
      <c r="A274" s="639"/>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row>
    <row r="275" spans="1:72" x14ac:dyDescent="0.55000000000000004">
      <c r="A275" s="639"/>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row>
    <row r="276" spans="1:72" x14ac:dyDescent="0.55000000000000004">
      <c r="A276" s="639"/>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row>
    <row r="277" spans="1:72" x14ac:dyDescent="0.55000000000000004">
      <c r="A277" s="639"/>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row>
    <row r="278" spans="1:72" x14ac:dyDescent="0.55000000000000004">
      <c r="A278" s="639"/>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row>
    <row r="279" spans="1:72" x14ac:dyDescent="0.55000000000000004">
      <c r="A279" s="639"/>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row>
    <row r="280" spans="1:72" x14ac:dyDescent="0.55000000000000004">
      <c r="A280" s="639"/>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row>
    <row r="281" spans="1:72" x14ac:dyDescent="0.55000000000000004">
      <c r="A281" s="639"/>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row>
    <row r="282" spans="1:72" x14ac:dyDescent="0.55000000000000004">
      <c r="A282" s="640"/>
      <c r="B282" s="329" t="s">
        <v>525</v>
      </c>
      <c r="C282" s="329"/>
      <c r="D282" s="329"/>
      <c r="E282" s="329"/>
      <c r="F282" s="329"/>
      <c r="G282" s="329"/>
      <c r="H282" s="330">
        <f>SUM(H262:H281)</f>
        <v>587064.0864381108</v>
      </c>
      <c r="I282" s="330">
        <f t="shared" ref="I282:BD282" si="70">SUM(I262:I281)</f>
        <v>1214513.6700829528</v>
      </c>
      <c r="J282" s="330">
        <f t="shared" si="70"/>
        <v>1884063.7727181688</v>
      </c>
      <c r="K282" s="330">
        <f t="shared" si="70"/>
        <v>2597471.6263602553</v>
      </c>
      <c r="L282" s="330">
        <f t="shared" si="70"/>
        <v>3360704.341768506</v>
      </c>
      <c r="M282" s="330">
        <f t="shared" si="70"/>
        <v>4171286.2645183159</v>
      </c>
      <c r="N282" s="330">
        <f t="shared" si="70"/>
        <v>5031069.4220961155</v>
      </c>
      <c r="O282" s="330">
        <f t="shared" si="70"/>
        <v>5941946.1578699127</v>
      </c>
      <c r="P282" s="330">
        <f t="shared" si="70"/>
        <v>6905849.0488732057</v>
      </c>
      <c r="Q282" s="330">
        <f t="shared" si="70"/>
        <v>7924750.8169966312</v>
      </c>
      <c r="R282" s="330">
        <f t="shared" si="70"/>
        <v>8211699.1957111601</v>
      </c>
      <c r="S282" s="330">
        <f t="shared" si="70"/>
        <v>8503437.2324341927</v>
      </c>
      <c r="T282" s="330">
        <f t="shared" si="70"/>
        <v>8799752.6946042441</v>
      </c>
      <c r="U282" s="330">
        <f t="shared" si="70"/>
        <v>9100416.4221337978</v>
      </c>
      <c r="V282" s="330">
        <f t="shared" si="70"/>
        <v>9399581.2665364593</v>
      </c>
      <c r="W282" s="330">
        <f t="shared" si="70"/>
        <v>9702786.1419793516</v>
      </c>
      <c r="X282" s="330">
        <f t="shared" si="70"/>
        <v>10009793.591374358</v>
      </c>
      <c r="Y282" s="330">
        <f t="shared" si="70"/>
        <v>10320351.655529436</v>
      </c>
      <c r="Z282" s="330">
        <f t="shared" si="70"/>
        <v>10634194.02527431</v>
      </c>
      <c r="AA282" s="330">
        <f t="shared" si="70"/>
        <v>10951040.241832029</v>
      </c>
      <c r="AB282" s="330">
        <f t="shared" si="70"/>
        <v>11270595.946204521</v>
      </c>
      <c r="AC282" s="330">
        <f t="shared" si="70"/>
        <v>11592553.178155918</v>
      </c>
      <c r="AD282" s="330">
        <f t="shared" si="70"/>
        <v>11916590.725184908</v>
      </c>
      <c r="AE282" s="330">
        <f t="shared" si="70"/>
        <v>12242374.521676971</v>
      </c>
      <c r="AF282" s="330">
        <f t="shared" si="70"/>
        <v>12569558.098220415</v>
      </c>
      <c r="AG282" s="330">
        <f t="shared" si="70"/>
        <v>12897783.080857096</v>
      </c>
      <c r="AH282" s="330">
        <f t="shared" si="70"/>
        <v>13226679.739821147</v>
      </c>
      <c r="AI282" s="330">
        <f t="shared" si="70"/>
        <v>13555867.587097373</v>
      </c>
      <c r="AJ282" s="330">
        <f t="shared" si="70"/>
        <v>13884956.021906883</v>
      </c>
      <c r="AK282" s="330">
        <f t="shared" si="70"/>
        <v>14213545.023001682</v>
      </c>
      <c r="AL282" s="330">
        <f t="shared" si="70"/>
        <v>14541225.886423979</v>
      </c>
      <c r="AM282" s="330">
        <f t="shared" si="70"/>
        <v>14867582.007160578</v>
      </c>
      <c r="AN282" s="330">
        <f t="shared" si="70"/>
        <v>15192189.702899799</v>
      </c>
      <c r="AO282" s="330">
        <f t="shared" si="70"/>
        <v>15514619.077878546</v>
      </c>
      <c r="AP282" s="330">
        <f t="shared" si="70"/>
        <v>15834434.924591929</v>
      </c>
      <c r="AQ282" s="330">
        <f t="shared" si="70"/>
        <v>16151197.660929071</v>
      </c>
      <c r="AR282" s="330">
        <f t="shared" si="70"/>
        <v>16464464.300096253</v>
      </c>
      <c r="AS282" s="330">
        <f t="shared" si="70"/>
        <v>16773789.4504955</v>
      </c>
      <c r="AT282" s="330">
        <f t="shared" si="70"/>
        <v>17078726.342542466</v>
      </c>
      <c r="AU282" s="330">
        <f t="shared" si="70"/>
        <v>17378827.879234791</v>
      </c>
      <c r="AV282" s="330">
        <f t="shared" si="70"/>
        <v>16014621.512042273</v>
      </c>
      <c r="AW282" s="330">
        <f t="shared" si="70"/>
        <v>14572438.688849075</v>
      </c>
      <c r="AX282" s="330">
        <f t="shared" si="70"/>
        <v>13050387.989074642</v>
      </c>
      <c r="AY282" s="330">
        <f t="shared" si="70"/>
        <v>11446574.10368528</v>
      </c>
      <c r="AZ282" s="330">
        <f t="shared" si="70"/>
        <v>9759097.7990544029</v>
      </c>
      <c r="BA282" s="330">
        <f t="shared" si="70"/>
        <v>7986055.753069656</v>
      </c>
      <c r="BB282" s="330">
        <f t="shared" si="70"/>
        <v>6125540.257499137</v>
      </c>
      <c r="BC282" s="330">
        <f t="shared" si="70"/>
        <v>4175638.7808785546</v>
      </c>
      <c r="BD282" s="330">
        <f t="shared" si="70"/>
        <v>2134433.3864530092</v>
      </c>
      <c r="BE282" s="13"/>
      <c r="BF282" s="13"/>
      <c r="BG282" s="13"/>
      <c r="BH282" s="13"/>
      <c r="BI282" s="13"/>
      <c r="BJ282" s="13"/>
      <c r="BK282" s="13"/>
      <c r="BL282" s="13"/>
      <c r="BM282" s="13"/>
      <c r="BN282" s="13"/>
    </row>
    <row r="283" spans="1:72" x14ac:dyDescent="0.55000000000000004">
      <c r="B283" s="329" t="s">
        <v>526</v>
      </c>
      <c r="C283" s="329"/>
      <c r="D283" s="329"/>
      <c r="E283" s="329"/>
      <c r="F283" s="329"/>
      <c r="G283" s="329"/>
      <c r="H283" s="329">
        <f>'Cost and Benefit Parameters'!$C$44*H282</f>
        <v>231890.31414305378</v>
      </c>
      <c r="I283" s="329">
        <f>'Cost and Benefit Parameters'!$C$44*I282</f>
        <v>479732.89968276641</v>
      </c>
      <c r="J283" s="329">
        <f>'Cost and Benefit Parameters'!$C$44*J282</f>
        <v>744205.19022367673</v>
      </c>
      <c r="K283" s="329">
        <f>'Cost and Benefit Parameters'!$C$44*K282</f>
        <v>1026001.2924123009</v>
      </c>
      <c r="L283" s="329">
        <f>'Cost and Benefit Parameters'!$C$44*L282</f>
        <v>1327478.21499856</v>
      </c>
      <c r="M283" s="329">
        <f>'Cost and Benefit Parameters'!$C$44*M282</f>
        <v>1647658.0744847348</v>
      </c>
      <c r="N283" s="329">
        <f>'Cost and Benefit Parameters'!$C$44*N282</f>
        <v>1987272.4217279658</v>
      </c>
      <c r="O283" s="329">
        <f>'Cost and Benefit Parameters'!$C$44*O282</f>
        <v>2347068.7323586158</v>
      </c>
      <c r="P283" s="329">
        <f>'Cost and Benefit Parameters'!$C$44*P282</f>
        <v>2727810.3743049162</v>
      </c>
      <c r="Q283" s="329">
        <f>'Cost and Benefit Parameters'!$C$44*Q282</f>
        <v>3130276.5727136694</v>
      </c>
      <c r="R283" s="329">
        <f>'Cost and Benefit Parameters'!$C$44*R282</f>
        <v>3243621.1823059083</v>
      </c>
      <c r="S283" s="329">
        <f>'Cost and Benefit Parameters'!$C$44*S282</f>
        <v>3358857.7068115063</v>
      </c>
      <c r="T283" s="329">
        <f>'Cost and Benefit Parameters'!$C$44*T282</f>
        <v>3475902.3143686764</v>
      </c>
      <c r="U283" s="329">
        <f>'Cost and Benefit Parameters'!$C$44*U282</f>
        <v>3594664.4867428504</v>
      </c>
      <c r="V283" s="329">
        <f>'Cost and Benefit Parameters'!$C$44*V282</f>
        <v>3712834.6002819017</v>
      </c>
      <c r="W283" s="329">
        <f>'Cost and Benefit Parameters'!$C$44*W282</f>
        <v>3832600.5260818442</v>
      </c>
      <c r="X283" s="329">
        <f>'Cost and Benefit Parameters'!$C$44*X282</f>
        <v>3953868.4685928714</v>
      </c>
      <c r="Y283" s="329">
        <f>'Cost and Benefit Parameters'!$C$44*Y282</f>
        <v>4076538.9039341272</v>
      </c>
      <c r="Z283" s="329">
        <f>'Cost and Benefit Parameters'!$C$44*Z282</f>
        <v>4200506.6399833532</v>
      </c>
      <c r="AA283" s="329">
        <f>'Cost and Benefit Parameters'!$C$44*AA282</f>
        <v>4325660.8955236515</v>
      </c>
      <c r="AB283" s="329">
        <f>'Cost and Benefit Parameters'!$C$44*AB282</f>
        <v>4451885.3987507857</v>
      </c>
      <c r="AC283" s="329">
        <f>'Cost and Benefit Parameters'!$C$44*AC282</f>
        <v>4579058.5053715874</v>
      </c>
      <c r="AD283" s="329">
        <f>'Cost and Benefit Parameters'!$C$44*AD282</f>
        <v>4707053.3364480389</v>
      </c>
      <c r="AE283" s="329">
        <f>'Cost and Benefit Parameters'!$C$44*AE282</f>
        <v>4835737.936062404</v>
      </c>
      <c r="AF283" s="329">
        <f>'Cost and Benefit Parameters'!$C$44*AF282</f>
        <v>4964975.4487970639</v>
      </c>
      <c r="AG283" s="329">
        <f>'Cost and Benefit Parameters'!$C$44*AG282</f>
        <v>5094624.316938553</v>
      </c>
      <c r="AH283" s="329">
        <f>'Cost and Benefit Parameters'!$C$44*AH282</f>
        <v>5224538.4972293535</v>
      </c>
      <c r="AI283" s="329">
        <f>'Cost and Benefit Parameters'!$C$44*AI282</f>
        <v>5354567.6969034625</v>
      </c>
      <c r="AJ283" s="329">
        <f>'Cost and Benefit Parameters'!$C$44*AJ282</f>
        <v>5484557.628653219</v>
      </c>
      <c r="AK283" s="329">
        <f>'Cost and Benefit Parameters'!$C$44*AK282</f>
        <v>5614350.2840856649</v>
      </c>
      <c r="AL283" s="329">
        <f>'Cost and Benefit Parameters'!$C$44*AL282</f>
        <v>5743784.2251374722</v>
      </c>
      <c r="AM283" s="329">
        <f>'Cost and Benefit Parameters'!$C$44*AM282</f>
        <v>5872694.8928284282</v>
      </c>
      <c r="AN283" s="329">
        <f>'Cost and Benefit Parameters'!$C$44*AN282</f>
        <v>6000914.9326454205</v>
      </c>
      <c r="AO283" s="329">
        <f>'Cost and Benefit Parameters'!$C$44*AO282</f>
        <v>6128274.535762026</v>
      </c>
      <c r="AP283" s="329">
        <f>'Cost and Benefit Parameters'!$C$44*AP282</f>
        <v>6254601.795213812</v>
      </c>
      <c r="AQ283" s="329">
        <f>'Cost and Benefit Parameters'!$C$44*AQ282</f>
        <v>6379723.0760669829</v>
      </c>
      <c r="AR283" s="329">
        <f>'Cost and Benefit Parameters'!$C$44*AR282</f>
        <v>6503463.3985380204</v>
      </c>
      <c r="AS283" s="329">
        <f>'Cost and Benefit Parameters'!$C$44*AS282</f>
        <v>6625646.8329457231</v>
      </c>
      <c r="AT283" s="329">
        <f>'Cost and Benefit Parameters'!$C$44*AT282</f>
        <v>6746096.9053042745</v>
      </c>
      <c r="AU283" s="329">
        <f>'Cost and Benefit Parameters'!$C$44*AU282</f>
        <v>6864637.012297743</v>
      </c>
      <c r="AV283" s="329">
        <f>'Cost and Benefit Parameters'!$C$44*AV282</f>
        <v>6325775.4972566981</v>
      </c>
      <c r="AW283" s="329">
        <f>'Cost and Benefit Parameters'!$C$44*AW282</f>
        <v>5756113.2820953848</v>
      </c>
      <c r="AX283" s="329">
        <f>'Cost and Benefit Parameters'!$C$44*AX282</f>
        <v>5154903.2556844838</v>
      </c>
      <c r="AY283" s="329">
        <f>'Cost and Benefit Parameters'!$C$44*AY282</f>
        <v>4521396.7709556855</v>
      </c>
      <c r="AZ283" s="329">
        <f>'Cost and Benefit Parameters'!$C$44*AZ282</f>
        <v>3854843.6306264894</v>
      </c>
      <c r="BA283" s="329">
        <f>'Cost and Benefit Parameters'!$C$44*BA282</f>
        <v>3154492.0224625142</v>
      </c>
      <c r="BB283" s="329">
        <f>'Cost and Benefit Parameters'!$C$44*BB282</f>
        <v>2419588.4017121592</v>
      </c>
      <c r="BC283" s="329">
        <f>'Cost and Benefit Parameters'!$C$44*BC282</f>
        <v>1649377.3184470292</v>
      </c>
      <c r="BD283" s="329">
        <f>'Cost and Benefit Parameters'!$C$44*BD282</f>
        <v>843101.18764893862</v>
      </c>
      <c r="BE283" s="14"/>
      <c r="BF283" s="14"/>
      <c r="BG283" s="14"/>
      <c r="BH283" s="14"/>
      <c r="BI283" s="14"/>
      <c r="BJ283" s="14"/>
      <c r="BK283" s="14"/>
      <c r="BL283" s="14"/>
      <c r="BM283" s="14"/>
      <c r="BN283" s="14"/>
    </row>
    <row r="284" spans="1:72" x14ac:dyDescent="0.55000000000000004">
      <c r="A284" s="638" t="s">
        <v>488</v>
      </c>
      <c r="B284" s="128" t="s">
        <v>506</v>
      </c>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row>
    <row r="285" spans="1:72" x14ac:dyDescent="0.55000000000000004">
      <c r="A285" s="639"/>
      <c r="B285" t="s">
        <v>466</v>
      </c>
      <c r="H285" s="1">
        <f>Cohort_CF!H284*Mincers!C$45*(1+'Cost and Benefit Parameters'!$C$41)^H$5</f>
        <v>1616573.3194128973</v>
      </c>
      <c r="I285" s="1">
        <f>Cohort_CF!I284*Mincers!D$45*(1+'Cost and Benefit Parameters'!$C$41)^I$5</f>
        <v>1679283.9398689247</v>
      </c>
      <c r="J285" s="1">
        <f>Cohort_CF!J284*Mincers!E$45*(1+'Cost and Benefit Parameters'!$C$41)^J$5</f>
        <v>1743380.9080137012</v>
      </c>
      <c r="K285" s="1">
        <f>Cohort_CF!K284*Mincers!F$45*(1+'Cost and Benefit Parameters'!$C$41)^K$5</f>
        <v>1808838.7788952373</v>
      </c>
      <c r="L285" s="1">
        <f>Cohort_CF!L284*Mincers!G$45*(1+'Cost and Benefit Parameters'!$C$41)^L$5</f>
        <v>1887104.9514892192</v>
      </c>
      <c r="M285" s="1">
        <f>Cohort_CF!M284*Mincers!H$45*(1+'Cost and Benefit Parameters'!$C$41)^M$5</f>
        <v>1954438.0022922189</v>
      </c>
      <c r="N285" s="1">
        <f>Cohort_CF!N284*Mincers!I$45*(1+'Cost and Benefit Parameters'!$C$41)^N$5</f>
        <v>2022959.3973986558</v>
      </c>
      <c r="O285" s="1">
        <f>Cohort_CF!O284*Mincers!J$45*(1+'Cost and Benefit Parameters'!$C$41)^O$5</f>
        <v>2092627.1574595859</v>
      </c>
      <c r="P285" s="1">
        <f>Cohort_CF!P284*Mincers!K$45*(1+'Cost and Benefit Parameters'!$C$41)^P$5</f>
        <v>2163395.7462474722</v>
      </c>
      <c r="Q285" s="1">
        <f>Cohort_CF!Q284*Mincers!L$45*(1+'Cost and Benefit Parameters'!$C$41)^Q$5</f>
        <v>2235216.0592951709</v>
      </c>
      <c r="R285" s="1">
        <f>Cohort_CF!R284*Mincers!M$45*(1+'Cost and Benefit Parameters'!$C$41)^R$5</f>
        <v>2308035.4230276514</v>
      </c>
      <c r="S285" s="1">
        <f>Cohort_CF!S284*Mincers!N$45*(1+'Cost and Benefit Parameters'!$C$41)^S$5</f>
        <v>2381797.6047443189</v>
      </c>
      <c r="T285" s="1">
        <f>Cohort_CF!T284*Mincers!O$45*(1+'Cost and Benefit Parameters'!$C$41)^T$5</f>
        <v>2456442.8337755348</v>
      </c>
      <c r="U285" s="1">
        <f>Cohort_CF!U284*Mincers!P$45*(1+'Cost and Benefit Parameters'!$C$41)^U$5</f>
        <v>2531907.8340999722</v>
      </c>
      <c r="V285" s="1">
        <f>Cohort_CF!V284*Mincers!Q$45*(1+'Cost and Benefit Parameters'!$C$41)^V$5</f>
        <v>2608125.8686696379</v>
      </c>
      <c r="W285" s="1">
        <f>Cohort_CF!W284*Mincers!R$45*(1+'Cost and Benefit Parameters'!$C$41)^W$5</f>
        <v>2685026.7956476118</v>
      </c>
      <c r="X285" s="1">
        <f>Cohort_CF!X284*Mincers!S$45*(1+'Cost and Benefit Parameters'!$C$41)^X$5</f>
        <v>2762537.1367186871</v>
      </c>
      <c r="Y285" s="1">
        <f>Cohort_CF!Y284*Mincers!T$45*(1+'Cost and Benefit Parameters'!$C$41)^Y$5</f>
        <v>2840580.1575870728</v>
      </c>
      <c r="Z285" s="1">
        <f>Cohort_CF!Z284*Mincers!U$45*(1+'Cost and Benefit Parameters'!$C$41)^Z$5</f>
        <v>2919075.9607262937</v>
      </c>
      <c r="AA285" s="1">
        <f>Cohort_CF!AA284*Mincers!V$45*(1+'Cost and Benefit Parameters'!$C$41)^AA$5</f>
        <v>2997941.5903965756</v>
      </c>
      <c r="AB285" s="1">
        <f>Cohort_CF!AB284*Mincers!W$45*(1+'Cost and Benefit Parameters'!$C$41)^AB$5</f>
        <v>3077091.1498929132</v>
      </c>
      <c r="AC285" s="1">
        <f>Cohort_CF!AC284*Mincers!X$45*(1+'Cost and Benefit Parameters'!$C$41)^AC$5</f>
        <v>3156435.9309342257</v>
      </c>
      <c r="AD285" s="1">
        <f>Cohort_CF!AD284*Mincers!Y$45*(1+'Cost and Benefit Parameters'!$C$41)^AD$5</f>
        <v>3235884.5550495544</v>
      </c>
      <c r="AE285" s="1">
        <f>Cohort_CF!AE284*Mincers!Z$45*(1+'Cost and Benefit Parameters'!$C$41)^AE$5</f>
        <v>3315343.126762806</v>
      </c>
      <c r="AF285" s="1">
        <f>Cohort_CF!AF284*Mincers!AA$45*(1+'Cost and Benefit Parameters'!$C$41)^AF$5</f>
        <v>3394715.3983219475</v>
      </c>
      <c r="AG285" s="1">
        <f>Cohort_CF!AG284*Mincers!AB$45*(1+'Cost and Benefit Parameters'!$C$41)^AG$5</f>
        <v>3473902.9456629166</v>
      </c>
      <c r="AH285" s="1">
        <f>Cohort_CF!AH284*Mincers!AC$45*(1+'Cost and Benefit Parameters'!$C$41)^AH$5</f>
        <v>3552805.3552435325</v>
      </c>
      <c r="AI285" s="1">
        <f>Cohort_CF!AI284*Mincers!AD$45*(1+'Cost and Benefit Parameters'!$C$41)^AI$5</f>
        <v>3631320.4213270852</v>
      </c>
      <c r="AJ285" s="1">
        <f>Cohort_CF!AJ284*Mincers!AE$45*(1+'Cost and Benefit Parameters'!$C$41)^AJ$5</f>
        <v>3709344.3532415563</v>
      </c>
      <c r="AK285" s="1">
        <f>Cohort_CF!AK284*Mincers!AF$45*(1+'Cost and Benefit Parameters'!$C$41)^AK$5</f>
        <v>3786771.992086614</v>
      </c>
      <c r="AL285" s="1">
        <f>Cohort_CF!AL284*Mincers!AG$45*(1+'Cost and Benefit Parameters'!$C$41)^AL$5</f>
        <v>3863497.0363092059</v>
      </c>
      <c r="AM285" s="1">
        <f>Cohort_CF!AM284*Mincers!AH$45*(1+'Cost and Benefit Parameters'!$C$41)^AM$5</f>
        <v>3939412.2755177082</v>
      </c>
      <c r="AN285" s="1">
        <f>Cohort_CF!AN284*Mincers!AI$45*(1+'Cost and Benefit Parameters'!$C$41)^AN$5</f>
        <v>4014409.8318568706</v>
      </c>
      <c r="AO285" s="1">
        <f>Cohort_CF!AO284*Mincers!AJ$45*(1+'Cost and Benefit Parameters'!$C$41)^AO$5</f>
        <v>4088381.408219364</v>
      </c>
      <c r="AP285" s="1">
        <f>Cohort_CF!AP284*Mincers!AK$45*(1+'Cost and Benefit Parameters'!$C$41)^AP$5</f>
        <v>4161218.5425265944</v>
      </c>
      <c r="AQ285" s="1">
        <f>Cohort_CF!AQ284*Mincers!AL$45*(1+'Cost and Benefit Parameters'!$C$41)^AQ$5</f>
        <v>4232812.8672708543</v>
      </c>
      <c r="AR285" s="1">
        <f>Cohort_CF!AR284*Mincers!AM$45*(1+'Cost and Benefit Parameters'!$C$41)^AR$5</f>
        <v>4303056.3734732261</v>
      </c>
      <c r="AS285" s="1">
        <f>Cohort_CF!AS284*Mincers!AN$45*(1+'Cost and Benefit Parameters'!$C$41)^AS$5</f>
        <v>4371841.6781780608</v>
      </c>
      <c r="AT285" s="1">
        <f>Cohort_CF!AT284*Mincers!AO$45*(1+'Cost and Benefit Parameters'!$C$41)^AT$5</f>
        <v>4439062.2945739739</v>
      </c>
      <c r="AU285" s="1">
        <f>Cohort_CF!AU284*Mincers!AP$45*(1+'Cost and Benefit Parameters'!$C$41)^AU$5</f>
        <v>4504612.903805458</v>
      </c>
      <c r="AV285" s="1" t="str">
        <f>IF(AV262="","",'Cost and Benefit Parameters'!$N$29)</f>
        <v/>
      </c>
      <c r="AW285" s="1" t="str">
        <f>IF(AW262="","",'Cost and Benefit Parameters'!$N$29)</f>
        <v/>
      </c>
      <c r="AX285" s="1" t="str">
        <f>IF(AX262="","",'Cost and Benefit Parameters'!$N$29)</f>
        <v/>
      </c>
      <c r="AY285" s="1" t="str">
        <f>IF(AY262="","",'Cost and Benefit Parameters'!$N$29)</f>
        <v/>
      </c>
      <c r="AZ285" s="1" t="str">
        <f>IF(AZ262="","",'Cost and Benefit Parameters'!$N$29)</f>
        <v/>
      </c>
      <c r="BA285" s="1" t="str">
        <f>IF(BA262="","",'Cost and Benefit Parameters'!$N$29)</f>
        <v/>
      </c>
      <c r="BB285" s="1" t="str">
        <f>IF(BB262="","",'Cost and Benefit Parameters'!$N$29)</f>
        <v/>
      </c>
      <c r="BC285" s="1" t="str">
        <f>IF(BC262="","",'Cost and Benefit Parameters'!$N$29)</f>
        <v/>
      </c>
      <c r="BD285" s="1" t="str">
        <f>IF(BD262="","",'Cost and Benefit Parameters'!$N$29)</f>
        <v/>
      </c>
      <c r="BE285" s="1" t="str">
        <f>IF(BE262="","",'Cost and Benefit Parameters'!$N$29)</f>
        <v/>
      </c>
      <c r="BF285" s="1" t="str">
        <f>IF(BF262="","",'Cost and Benefit Parameters'!$N$29)</f>
        <v/>
      </c>
      <c r="BG285" s="1" t="str">
        <f>IF(BG262="","",'Cost and Benefit Parameters'!$N$29)</f>
        <v/>
      </c>
      <c r="BH285" s="1" t="str">
        <f>IF(BH262="","",'Cost and Benefit Parameters'!$N$29)</f>
        <v/>
      </c>
      <c r="BI285" s="1" t="str">
        <f>IF(BI262="","",'Cost and Benefit Parameters'!$N$29)</f>
        <v/>
      </c>
      <c r="BJ285" s="1" t="str">
        <f>IF(BJ262="","",'Cost and Benefit Parameters'!$N$29)</f>
        <v/>
      </c>
      <c r="BK285" s="1" t="str">
        <f>IF(BK262="","",'Cost and Benefit Parameters'!$N$29)</f>
        <v/>
      </c>
      <c r="BL285" s="1" t="str">
        <f>IF(BL262="","",'Cost and Benefit Parameters'!$N$29)</f>
        <v/>
      </c>
      <c r="BM285" s="1" t="str">
        <f>IF(BM262="","",'Cost and Benefit Parameters'!$N$29)</f>
        <v/>
      </c>
      <c r="BN285" s="1" t="str">
        <f>IF(BN262="","",'Cost and Benefit Parameters'!$N$29)</f>
        <v/>
      </c>
    </row>
    <row r="286" spans="1:72" x14ac:dyDescent="0.55000000000000004">
      <c r="A286" s="639"/>
      <c r="B286" t="s">
        <v>468</v>
      </c>
      <c r="H286" s="1" t="str">
        <f>IF(H263="","",'Cost and Benefit Parameters'!$N$29)</f>
        <v/>
      </c>
      <c r="I286" s="1">
        <f>Cohort_CF!I285*Mincers!C$45*(1+'Cost and Benefit Parameters'!$C$41)^I$5</f>
        <v>1665070.5189952843</v>
      </c>
      <c r="J286" s="1">
        <f>Cohort_CF!J285*Mincers!D$45*(1+'Cost and Benefit Parameters'!$C$41)^J$5</f>
        <v>1729662.4580649924</v>
      </c>
      <c r="K286" s="1">
        <f>Cohort_CF!K285*Mincers!E$45*(1+'Cost and Benefit Parameters'!$C$41)^K$5</f>
        <v>1795682.335254112</v>
      </c>
      <c r="L286" s="1">
        <f>Cohort_CF!L285*Mincers!F$45*(1+'Cost and Benefit Parameters'!$C$41)^L$5</f>
        <v>1863103.9422620945</v>
      </c>
      <c r="M286" s="1">
        <f>Cohort_CF!M285*Mincers!G$45*(1+'Cost and Benefit Parameters'!$C$41)^M$5</f>
        <v>1943718.1000338958</v>
      </c>
      <c r="N286" s="1">
        <f>Cohort_CF!N285*Mincers!H$45*(1+'Cost and Benefit Parameters'!$C$41)^N$5</f>
        <v>2013071.1423609853</v>
      </c>
      <c r="O286" s="1">
        <f>Cohort_CF!O285*Mincers!I$45*(1+'Cost and Benefit Parameters'!$C$41)^O$5</f>
        <v>2083648.1793206155</v>
      </c>
      <c r="P286" s="1">
        <f>Cohort_CF!P285*Mincers!J$45*(1+'Cost and Benefit Parameters'!$C$41)^P$5</f>
        <v>2155405.9721833738</v>
      </c>
      <c r="Q286" s="1">
        <f>Cohort_CF!Q285*Mincers!K$45*(1+'Cost and Benefit Parameters'!$C$41)^Q$5</f>
        <v>2228297.6186348968</v>
      </c>
      <c r="R286" s="1">
        <f>Cohort_CF!R285*Mincers!L$45*(1+'Cost and Benefit Parameters'!$C$41)^R$5</f>
        <v>2302272.5410740259</v>
      </c>
      <c r="S286" s="1">
        <f>Cohort_CF!S285*Mincers!M$45*(1+'Cost and Benefit Parameters'!$C$41)^S$5</f>
        <v>2377276.4857184808</v>
      </c>
      <c r="T286" s="1">
        <f>Cohort_CF!T285*Mincers!N$45*(1+'Cost and Benefit Parameters'!$C$41)^T$5</f>
        <v>2453251.532886649</v>
      </c>
      <c r="U286" s="1">
        <f>Cohort_CF!U285*Mincers!O$45*(1+'Cost and Benefit Parameters'!$C$41)^U$5</f>
        <v>2530136.1187888011</v>
      </c>
      <c r="V286" s="1">
        <f>Cohort_CF!V285*Mincers!P$45*(1+'Cost and Benefit Parameters'!$C$41)^V$5</f>
        <v>2607865.069122971</v>
      </c>
      <c r="W286" s="1">
        <f>Cohort_CF!W285*Mincers!Q$45*(1+'Cost and Benefit Parameters'!$C$41)^W$5</f>
        <v>2686369.6447297269</v>
      </c>
      <c r="X286" s="1">
        <f>Cohort_CF!X285*Mincers!R$45*(1+'Cost and Benefit Parameters'!$C$41)^X$5</f>
        <v>2765577.5995170404</v>
      </c>
      <c r="Y286" s="1">
        <f>Cohort_CF!Y285*Mincers!S$45*(1+'Cost and Benefit Parameters'!$C$41)^Y$5</f>
        <v>2845413.2508202479</v>
      </c>
      <c r="Z286" s="1">
        <f>Cohort_CF!Z285*Mincers!T$45*(1+'Cost and Benefit Parameters'!$C$41)^Z$5</f>
        <v>2925797.562314685</v>
      </c>
      <c r="AA286" s="1">
        <f>Cohort_CF!AA285*Mincers!U$45*(1+'Cost and Benefit Parameters'!$C$41)^AA$5</f>
        <v>3006648.2395480825</v>
      </c>
      <c r="AB286" s="1">
        <f>Cohort_CF!AB285*Mincers!V$45*(1+'Cost and Benefit Parameters'!$C$41)^AB$5</f>
        <v>3087879.8381084735</v>
      </c>
      <c r="AC286" s="1">
        <f>Cohort_CF!AC285*Mincers!W$45*(1+'Cost and Benefit Parameters'!$C$41)^AC$5</f>
        <v>3169403.8843897008</v>
      </c>
      <c r="AD286" s="1">
        <f>Cohort_CF!AD285*Mincers!X$45*(1+'Cost and Benefit Parameters'!$C$41)^AD$5</f>
        <v>3251129.0088622523</v>
      </c>
      <c r="AE286" s="1">
        <f>Cohort_CF!AE285*Mincers!Y$45*(1+'Cost and Benefit Parameters'!$C$41)^AE$5</f>
        <v>3332961.091701041</v>
      </c>
      <c r="AF286" s="1">
        <f>Cohort_CF!AF285*Mincers!Z$45*(1+'Cost and Benefit Parameters'!$C$41)^AF$5</f>
        <v>3414803.4205656908</v>
      </c>
      <c r="AG286" s="1">
        <f>Cohort_CF!AG285*Mincers!AA$45*(1+'Cost and Benefit Parameters'!$C$41)^AG$5</f>
        <v>3496556.8602716052</v>
      </c>
      <c r="AH286" s="1">
        <f>Cohort_CF!AH285*Mincers!AB$45*(1+'Cost and Benefit Parameters'!$C$41)^AH$5</f>
        <v>3578120.0340328044</v>
      </c>
      <c r="AI286" s="1">
        <f>Cohort_CF!AI285*Mincers!AC$45*(1+'Cost and Benefit Parameters'!$C$41)^AI$5</f>
        <v>3659389.5159008382</v>
      </c>
      <c r="AJ286" s="1">
        <f>Cohort_CF!AJ285*Mincers!AD$45*(1+'Cost and Benefit Parameters'!$C$41)^AJ$5</f>
        <v>3740260.033966898</v>
      </c>
      <c r="AK286" s="1">
        <f>Cohort_CF!AK285*Mincers!AE$45*(1+'Cost and Benefit Parameters'!$C$41)^AK$5</f>
        <v>3820624.6838388033</v>
      </c>
      <c r="AL286" s="1">
        <f>Cohort_CF!AL285*Mincers!AF$45*(1+'Cost and Benefit Parameters'!$C$41)^AL$5</f>
        <v>3900375.1518492117</v>
      </c>
      <c r="AM286" s="1">
        <f>Cohort_CF!AM285*Mincers!AG$45*(1+'Cost and Benefit Parameters'!$C$41)^AM$5</f>
        <v>3979401.9473984824</v>
      </c>
      <c r="AN286" s="1">
        <f>Cohort_CF!AN285*Mincers!AH$45*(1+'Cost and Benefit Parameters'!$C$41)^AN$5</f>
        <v>4057594.6437832387</v>
      </c>
      <c r="AO286" s="1">
        <f>Cohort_CF!AO285*Mincers!AI$45*(1+'Cost and Benefit Parameters'!$C$41)^AO$5</f>
        <v>4134842.1268125772</v>
      </c>
      <c r="AP286" s="1">
        <f>Cohort_CF!AP285*Mincers!AJ$45*(1+'Cost and Benefit Parameters'!$C$41)^AP$5</f>
        <v>4211032.850465945</v>
      </c>
      <c r="AQ286" s="1">
        <f>Cohort_CF!AQ285*Mincers!AK$45*(1+'Cost and Benefit Parameters'!$C$41)^AQ$5</f>
        <v>4286055.0988023914</v>
      </c>
      <c r="AR286" s="1">
        <f>Cohort_CF!AR285*Mincers!AL$45*(1+'Cost and Benefit Parameters'!$C$41)^AR$5</f>
        <v>4359797.2532889806</v>
      </c>
      <c r="AS286" s="1">
        <f>Cohort_CF!AS285*Mincers!AM$45*(1+'Cost and Benefit Parameters'!$C$41)^AS$5</f>
        <v>4432148.0646774238</v>
      </c>
      <c r="AT286" s="1">
        <f>Cohort_CF!AT285*Mincers!AN$45*(1+'Cost and Benefit Parameters'!$C$41)^AT$5</f>
        <v>4502996.9285234017</v>
      </c>
      <c r="AU286" s="1">
        <f>Cohort_CF!AU285*Mincers!AO$45*(1+'Cost and Benefit Parameters'!$C$41)^AU$5</f>
        <v>4572234.1634111935</v>
      </c>
      <c r="AV286" s="1">
        <f>Cohort_CF!AV285*Mincers!AP$45*(1+'Cost and Benefit Parameters'!$C$41)^AV$5</f>
        <v>4639751.2909196224</v>
      </c>
      <c r="AW286" s="1" t="str">
        <f>IF(AW263="","",'Cost and Benefit Parameters'!$N$29)</f>
        <v/>
      </c>
      <c r="AX286" s="1" t="str">
        <f>IF(AX263="","",'Cost and Benefit Parameters'!$N$29)</f>
        <v/>
      </c>
      <c r="AY286" s="1" t="str">
        <f>IF(AY263="","",'Cost and Benefit Parameters'!$N$29)</f>
        <v/>
      </c>
      <c r="AZ286" s="1" t="str">
        <f>IF(AZ263="","",'Cost and Benefit Parameters'!$N$29)</f>
        <v/>
      </c>
      <c r="BA286" s="1" t="str">
        <f>IF(BA263="","",'Cost and Benefit Parameters'!$N$29)</f>
        <v/>
      </c>
      <c r="BB286" s="1" t="str">
        <f>IF(BB263="","",'Cost and Benefit Parameters'!$N$29)</f>
        <v/>
      </c>
      <c r="BC286" s="1" t="str">
        <f>IF(BC263="","",'Cost and Benefit Parameters'!$N$29)</f>
        <v/>
      </c>
      <c r="BD286" s="1" t="str">
        <f>IF(BD263="","",'Cost and Benefit Parameters'!$N$29)</f>
        <v/>
      </c>
      <c r="BE286" s="1" t="str">
        <f>IF(BE263="","",'Cost and Benefit Parameters'!$N$29)</f>
        <v/>
      </c>
      <c r="BF286" s="1" t="str">
        <f>IF(BF263="","",'Cost and Benefit Parameters'!$N$29)</f>
        <v/>
      </c>
      <c r="BG286" s="1" t="str">
        <f>IF(BG263="","",'Cost and Benefit Parameters'!$N$29)</f>
        <v/>
      </c>
      <c r="BH286" s="1" t="str">
        <f>IF(BH263="","",'Cost and Benefit Parameters'!$N$29)</f>
        <v/>
      </c>
      <c r="BI286" s="1" t="str">
        <f>IF(BI263="","",'Cost and Benefit Parameters'!$N$29)</f>
        <v/>
      </c>
      <c r="BJ286" s="1" t="str">
        <f>IF(BJ263="","",'Cost and Benefit Parameters'!$N$29)</f>
        <v/>
      </c>
      <c r="BK286" s="1" t="str">
        <f>IF(BK263="","",'Cost and Benefit Parameters'!$N$29)</f>
        <v/>
      </c>
      <c r="BL286" s="1" t="str">
        <f>IF(BL263="","",'Cost and Benefit Parameters'!$N$29)</f>
        <v/>
      </c>
      <c r="BM286" s="1" t="str">
        <f>IF(BM263="","",'Cost and Benefit Parameters'!$N$29)</f>
        <v/>
      </c>
      <c r="BN286" s="1" t="str">
        <f>IF(BN263="","",'Cost and Benefit Parameters'!$N$29)</f>
        <v/>
      </c>
    </row>
    <row r="287" spans="1:72" x14ac:dyDescent="0.55000000000000004">
      <c r="A287" s="639"/>
      <c r="B287" t="s">
        <v>469</v>
      </c>
      <c r="H287" s="1" t="str">
        <f>IF(H264="","",'Cost and Benefit Parameters'!$N$29)</f>
        <v/>
      </c>
      <c r="I287" s="1" t="str">
        <f>IF(I264="","",'Cost and Benefit Parameters'!$N$29)</f>
        <v/>
      </c>
      <c r="J287" s="1">
        <f>Cohort_CF!J286*Mincers!C$45*(1+'Cost and Benefit Parameters'!$C$41)^J$5</f>
        <v>1715022.6345651429</v>
      </c>
      <c r="K287" s="1">
        <f>Cohort_CF!K286*Mincers!D$45*(1+'Cost and Benefit Parameters'!$C$41)^K$5</f>
        <v>1781552.3318069421</v>
      </c>
      <c r="L287" s="1">
        <f>Cohort_CF!L286*Mincers!E$45*(1+'Cost and Benefit Parameters'!$C$41)^L$5</f>
        <v>1849552.8053117355</v>
      </c>
      <c r="M287" s="1">
        <f>Cohort_CF!M286*Mincers!F$45*(1+'Cost and Benefit Parameters'!$C$41)^M$5</f>
        <v>1918997.0605299575</v>
      </c>
      <c r="N287" s="1">
        <f>Cohort_CF!N286*Mincers!G$45*(1+'Cost and Benefit Parameters'!$C$41)^N$5</f>
        <v>2002029.6430349126</v>
      </c>
      <c r="O287" s="1">
        <f>Cohort_CF!O286*Mincers!H$45*(1+'Cost and Benefit Parameters'!$C$41)^O$5</f>
        <v>2073463.2766318149</v>
      </c>
      <c r="P287" s="1">
        <f>Cohort_CF!P286*Mincers!I$45*(1+'Cost and Benefit Parameters'!$C$41)^P$5</f>
        <v>2146157.6247002338</v>
      </c>
      <c r="Q287" s="1">
        <f>Cohort_CF!Q286*Mincers!J$45*(1+'Cost and Benefit Parameters'!$C$41)^Q$5</f>
        <v>2220068.1513488749</v>
      </c>
      <c r="R287" s="1">
        <f>Cohort_CF!R286*Mincers!K$45*(1+'Cost and Benefit Parameters'!$C$41)^R$5</f>
        <v>2295146.5471939431</v>
      </c>
      <c r="S287" s="1">
        <f>Cohort_CF!S286*Mincers!L$45*(1+'Cost and Benefit Parameters'!$C$41)^S$5</f>
        <v>2371340.7173062465</v>
      </c>
      <c r="T287" s="1">
        <f>Cohort_CF!T286*Mincers!M$45*(1+'Cost and Benefit Parameters'!$C$41)^T$5</f>
        <v>2448594.7802900355</v>
      </c>
      <c r="U287" s="1">
        <f>Cohort_CF!U286*Mincers!N$45*(1+'Cost and Benefit Parameters'!$C$41)^U$5</f>
        <v>2526849.0788732483</v>
      </c>
      <c r="V287" s="1">
        <f>Cohort_CF!V286*Mincers!O$45*(1+'Cost and Benefit Parameters'!$C$41)^V$5</f>
        <v>2606040.2023524647</v>
      </c>
      <c r="W287" s="1">
        <f>Cohort_CF!W286*Mincers!P$45*(1+'Cost and Benefit Parameters'!$C$41)^W$5</f>
        <v>2686101.0211966601</v>
      </c>
      <c r="X287" s="1">
        <f>Cohort_CF!X286*Mincers!Q$45*(1+'Cost and Benefit Parameters'!$C$41)^X$5</f>
        <v>2766960.7340716189</v>
      </c>
      <c r="Y287" s="1">
        <f>Cohort_CF!Y286*Mincers!R$45*(1+'Cost and Benefit Parameters'!$C$41)^Y$5</f>
        <v>2848544.9275025516</v>
      </c>
      <c r="Z287" s="1">
        <f>Cohort_CF!Z286*Mincers!S$45*(1+'Cost and Benefit Parameters'!$C$41)^Z$5</f>
        <v>2930775.6483448553</v>
      </c>
      <c r="AA287" s="1">
        <f>Cohort_CF!AA286*Mincers!T$45*(1+'Cost and Benefit Parameters'!$C$41)^AA$5</f>
        <v>3013571.4891841253</v>
      </c>
      <c r="AB287" s="1">
        <f>Cohort_CF!AB286*Mincers!U$45*(1+'Cost and Benefit Parameters'!$C$41)^AB$5</f>
        <v>3096847.686734525</v>
      </c>
      <c r="AC287" s="1">
        <f>Cohort_CF!AC286*Mincers!V$45*(1+'Cost and Benefit Parameters'!$C$41)^AC$5</f>
        <v>3180516.2332517277</v>
      </c>
      <c r="AD287" s="1">
        <f>Cohort_CF!AD286*Mincers!W$45*(1+'Cost and Benefit Parameters'!$C$41)^AD$5</f>
        <v>3264486.0009213914</v>
      </c>
      <c r="AE287" s="1">
        <f>Cohort_CF!AE286*Mincers!X$45*(1+'Cost and Benefit Parameters'!$C$41)^AE$5</f>
        <v>3348662.8791281194</v>
      </c>
      <c r="AF287" s="1">
        <f>Cohort_CF!AF286*Mincers!Y$45*(1+'Cost and Benefit Parameters'!$C$41)^AF$5</f>
        <v>3432949.9244520729</v>
      </c>
      <c r="AG287" s="1">
        <f>Cohort_CF!AG286*Mincers!Z$45*(1+'Cost and Benefit Parameters'!$C$41)^AG$5</f>
        <v>3517247.5231826613</v>
      </c>
      <c r="AH287" s="1">
        <f>Cohort_CF!AH286*Mincers!AA$45*(1+'Cost and Benefit Parameters'!$C$41)^AH$5</f>
        <v>3601453.5660797535</v>
      </c>
      <c r="AI287" s="1">
        <f>Cohort_CF!AI286*Mincers!AB$45*(1+'Cost and Benefit Parameters'!$C$41)^AI$5</f>
        <v>3685463.6350537878</v>
      </c>
      <c r="AJ287" s="1">
        <f>Cohort_CF!AJ286*Mincers!AC$45*(1+'Cost and Benefit Parameters'!$C$41)^AJ$5</f>
        <v>3769171.2013778635</v>
      </c>
      <c r="AK287" s="1">
        <f>Cohort_CF!AK286*Mincers!AD$45*(1+'Cost and Benefit Parameters'!$C$41)^AK$5</f>
        <v>3852467.8349859053</v>
      </c>
      <c r="AL287" s="1">
        <f>Cohort_CF!AL286*Mincers!AE$45*(1+'Cost and Benefit Parameters'!$C$41)^AL$5</f>
        <v>3935243.424353967</v>
      </c>
      <c r="AM287" s="1">
        <f>Cohort_CF!AM286*Mincers!AF$45*(1+'Cost and Benefit Parameters'!$C$41)^AM$5</f>
        <v>4017386.406404688</v>
      </c>
      <c r="AN287" s="1">
        <f>Cohort_CF!AN286*Mincers!AG$45*(1+'Cost and Benefit Parameters'!$C$41)^AN$5</f>
        <v>4098784.0058204359</v>
      </c>
      <c r="AO287" s="1">
        <f>Cohort_CF!AO286*Mincers!AH$45*(1+'Cost and Benefit Parameters'!$C$41)^AO$5</f>
        <v>4179322.4830967365</v>
      </c>
      <c r="AP287" s="1">
        <f>Cohort_CF!AP286*Mincers!AI$45*(1+'Cost and Benefit Parameters'!$C$41)^AP$5</f>
        <v>4258887.3906169543</v>
      </c>
      <c r="AQ287" s="1">
        <f>Cohort_CF!AQ286*Mincers!AJ$45*(1+'Cost and Benefit Parameters'!$C$41)^AQ$5</f>
        <v>4337363.8359799227</v>
      </c>
      <c r="AR287" s="1">
        <f>Cohort_CF!AR286*Mincers!AK$45*(1+'Cost and Benefit Parameters'!$C$41)^AR$5</f>
        <v>4414636.7517664637</v>
      </c>
      <c r="AS287" s="1">
        <f>Cohort_CF!AS286*Mincers!AL$45*(1+'Cost and Benefit Parameters'!$C$41)^AS$5</f>
        <v>4490591.17088765</v>
      </c>
      <c r="AT287" s="1">
        <f>Cohort_CF!AT286*Mincers!AM$45*(1+'Cost and Benefit Parameters'!$C$41)^AT$5</f>
        <v>4565112.5066177454</v>
      </c>
      <c r="AU287" s="1">
        <f>Cohort_CF!AU286*Mincers!AN$45*(1+'Cost and Benefit Parameters'!$C$41)^AU$5</f>
        <v>4638086.8363791034</v>
      </c>
      <c r="AV287" s="1">
        <f>Cohort_CF!AV286*Mincers!AO$45*(1+'Cost and Benefit Parameters'!$C$41)^AV$5</f>
        <v>4709401.1883135298</v>
      </c>
      <c r="AW287" s="1">
        <f>Cohort_CF!AW286*Mincers!AP$45*(1+'Cost and Benefit Parameters'!$C$41)^AW$5</f>
        <v>4778943.8296472104</v>
      </c>
      <c r="AX287" s="1" t="str">
        <f>IF(AX264="","",'Cost and Benefit Parameters'!$N$29)</f>
        <v/>
      </c>
      <c r="AY287" s="1" t="str">
        <f>IF(AY264="","",'Cost and Benefit Parameters'!$N$29)</f>
        <v/>
      </c>
      <c r="AZ287" s="1" t="str">
        <f>IF(AZ264="","",'Cost and Benefit Parameters'!$N$29)</f>
        <v/>
      </c>
      <c r="BA287" s="1" t="str">
        <f>IF(BA264="","",'Cost and Benefit Parameters'!$N$29)</f>
        <v/>
      </c>
      <c r="BB287" s="1" t="str">
        <f>IF(BB264="","",'Cost and Benefit Parameters'!$N$29)</f>
        <v/>
      </c>
      <c r="BC287" s="1" t="str">
        <f>IF(BC264="","",'Cost and Benefit Parameters'!$N$29)</f>
        <v/>
      </c>
      <c r="BD287" s="1" t="str">
        <f>IF(BD264="","",'Cost and Benefit Parameters'!$N$29)</f>
        <v/>
      </c>
      <c r="BE287" s="1" t="str">
        <f>IF(BE264="","",'Cost and Benefit Parameters'!$N$29)</f>
        <v/>
      </c>
      <c r="BF287" s="1" t="str">
        <f>IF(BF264="","",'Cost and Benefit Parameters'!$N$29)</f>
        <v/>
      </c>
      <c r="BG287" s="1" t="str">
        <f>IF(BG264="","",'Cost and Benefit Parameters'!$N$29)</f>
        <v/>
      </c>
      <c r="BH287" s="1" t="str">
        <f>IF(BH264="","",'Cost and Benefit Parameters'!$N$29)</f>
        <v/>
      </c>
      <c r="BI287" s="1" t="str">
        <f>IF(BI264="","",'Cost and Benefit Parameters'!$N$29)</f>
        <v/>
      </c>
      <c r="BJ287" s="1" t="str">
        <f>IF(BJ264="","",'Cost and Benefit Parameters'!$N$29)</f>
        <v/>
      </c>
      <c r="BK287" s="1" t="str">
        <f>IF(BK264="","",'Cost and Benefit Parameters'!$N$29)</f>
        <v/>
      </c>
      <c r="BL287" s="1" t="str">
        <f>IF(BL264="","",'Cost and Benefit Parameters'!$N$29)</f>
        <v/>
      </c>
      <c r="BM287" s="1" t="str">
        <f>IF(BM264="","",'Cost and Benefit Parameters'!$N$29)</f>
        <v/>
      </c>
      <c r="BN287" s="1" t="str">
        <f>IF(BN264="","",'Cost and Benefit Parameters'!$N$29)</f>
        <v/>
      </c>
    </row>
    <row r="288" spans="1:72" x14ac:dyDescent="0.55000000000000004">
      <c r="A288" s="639"/>
      <c r="B288" t="s">
        <v>470</v>
      </c>
      <c r="H288" s="1" t="str">
        <f>IF(H265="","",'Cost and Benefit Parameters'!$N$29)</f>
        <v/>
      </c>
      <c r="I288" s="1" t="str">
        <f>IF(I265="","",'Cost and Benefit Parameters'!$N$29)</f>
        <v/>
      </c>
      <c r="J288" s="1" t="str">
        <f>IF(J265="","",'Cost and Benefit Parameters'!$N$29)</f>
        <v/>
      </c>
      <c r="K288" s="1">
        <f>Cohort_CF!K287*Mincers!C$45*(1+'Cost and Benefit Parameters'!$C$41)^K$5</f>
        <v>1766473.3136020969</v>
      </c>
      <c r="L288" s="1">
        <f>Cohort_CF!L287*Mincers!D$45*(1+'Cost and Benefit Parameters'!$C$41)^L$5</f>
        <v>1834998.9017611505</v>
      </c>
      <c r="M288" s="1">
        <f>Cohort_CF!M287*Mincers!E$45*(1+'Cost and Benefit Parameters'!$C$41)^M$5</f>
        <v>1905039.3894710878</v>
      </c>
      <c r="N288" s="1">
        <f>Cohort_CF!N287*Mincers!F$45*(1+'Cost and Benefit Parameters'!$C$41)^N$5</f>
        <v>1976566.972345856</v>
      </c>
      <c r="O288" s="1">
        <f>Cohort_CF!O287*Mincers!G$45*(1+'Cost and Benefit Parameters'!$C$41)^O$5</f>
        <v>2062090.53232596</v>
      </c>
      <c r="P288" s="1">
        <f>Cohort_CF!P287*Mincers!H$45*(1+'Cost and Benefit Parameters'!$C$41)^P$5</f>
        <v>2135667.1749307695</v>
      </c>
      <c r="Q288" s="1">
        <f>Cohort_CF!Q287*Mincers!I$45*(1+'Cost and Benefit Parameters'!$C$41)^Q$5</f>
        <v>2210542.3534412412</v>
      </c>
      <c r="R288" s="1">
        <f>Cohort_CF!R287*Mincers!J$45*(1+'Cost and Benefit Parameters'!$C$41)^R$5</f>
        <v>2286670.1958893407</v>
      </c>
      <c r="S288" s="1">
        <f>Cohort_CF!S287*Mincers!K$45*(1+'Cost and Benefit Parameters'!$C$41)^S$5</f>
        <v>2364000.9436097615</v>
      </c>
      <c r="T288" s="1">
        <f>Cohort_CF!T287*Mincers!L$45*(1+'Cost and Benefit Parameters'!$C$41)^T$5</f>
        <v>2442480.9388254341</v>
      </c>
      <c r="U288" s="1">
        <f>Cohort_CF!U287*Mincers!M$45*(1+'Cost and Benefit Parameters'!$C$41)^U$5</f>
        <v>2522052.6236987365</v>
      </c>
      <c r="V288" s="1">
        <f>Cohort_CF!V287*Mincers!N$45*(1+'Cost and Benefit Parameters'!$C$41)^V$5</f>
        <v>2602654.5512394453</v>
      </c>
      <c r="W288" s="1">
        <f>Cohort_CF!W287*Mincers!O$45*(1+'Cost and Benefit Parameters'!$C$41)^W$5</f>
        <v>2684221.4084230382</v>
      </c>
      <c r="X288" s="1">
        <f>Cohort_CF!X287*Mincers!P$45*(1+'Cost and Benefit Parameters'!$C$41)^X$5</f>
        <v>2766684.05183256</v>
      </c>
      <c r="Y288" s="1">
        <f>Cohort_CF!Y287*Mincers!Q$45*(1+'Cost and Benefit Parameters'!$C$41)^Y$5</f>
        <v>2849969.5560937673</v>
      </c>
      <c r="Z288" s="1">
        <f>Cohort_CF!Z287*Mincers!R$45*(1+'Cost and Benefit Parameters'!$C$41)^Z$5</f>
        <v>2934001.275327628</v>
      </c>
      <c r="AA288" s="1">
        <f>Cohort_CF!AA287*Mincers!S$45*(1+'Cost and Benefit Parameters'!$C$41)^AA$5</f>
        <v>3018698.9177952004</v>
      </c>
      <c r="AB288" s="1">
        <f>Cohort_CF!AB287*Mincers!T$45*(1+'Cost and Benefit Parameters'!$C$41)^AB$5</f>
        <v>3103978.6338596493</v>
      </c>
      <c r="AC288" s="1">
        <f>Cohort_CF!AC287*Mincers!U$45*(1+'Cost and Benefit Parameters'!$C$41)^AC$5</f>
        <v>3189753.117336561</v>
      </c>
      <c r="AD288" s="1">
        <f>Cohort_CF!AD287*Mincers!V$45*(1+'Cost and Benefit Parameters'!$C$41)^AD$5</f>
        <v>3275931.7202492789</v>
      </c>
      <c r="AE288" s="1">
        <f>Cohort_CF!AE287*Mincers!W$45*(1+'Cost and Benefit Parameters'!$C$41)^AE$5</f>
        <v>3362420.5809490331</v>
      </c>
      <c r="AF288" s="1">
        <f>Cohort_CF!AF287*Mincers!X$45*(1+'Cost and Benefit Parameters'!$C$41)^AF$5</f>
        <v>3449122.7655019639</v>
      </c>
      <c r="AG288" s="1">
        <f>Cohort_CF!AG287*Mincers!Y$45*(1+'Cost and Benefit Parameters'!$C$41)^AG$5</f>
        <v>3535938.4221856347</v>
      </c>
      <c r="AH288" s="1">
        <f>Cohort_CF!AH287*Mincers!Z$45*(1+'Cost and Benefit Parameters'!$C$41)^AH$5</f>
        <v>3622764.9488781411</v>
      </c>
      <c r="AI288" s="1">
        <f>Cohort_CF!AI287*Mincers!AA$45*(1+'Cost and Benefit Parameters'!$C$41)^AI$5</f>
        <v>3709497.1730621457</v>
      </c>
      <c r="AJ288" s="1">
        <f>Cohort_CF!AJ287*Mincers!AB$45*(1+'Cost and Benefit Parameters'!$C$41)^AJ$5</f>
        <v>3796027.5441054017</v>
      </c>
      <c r="AK288" s="1">
        <f>Cohort_CF!AK287*Mincers!AC$45*(1+'Cost and Benefit Parameters'!$C$41)^AK$5</f>
        <v>3882246.3374191998</v>
      </c>
      <c r="AL288" s="1">
        <f>Cohort_CF!AL287*Mincers!AD$45*(1+'Cost and Benefit Parameters'!$C$41)^AL$5</f>
        <v>3968041.8700354816</v>
      </c>
      <c r="AM288" s="1">
        <f>Cohort_CF!AM287*Mincers!AE$45*(1+'Cost and Benefit Parameters'!$C$41)^AM$5</f>
        <v>4053300.7270845859</v>
      </c>
      <c r="AN288" s="1">
        <f>Cohort_CF!AN287*Mincers!AF$45*(1+'Cost and Benefit Parameters'!$C$41)^AN$5</f>
        <v>4137907.998596828</v>
      </c>
      <c r="AO288" s="1">
        <f>Cohort_CF!AO287*Mincers!AG$45*(1+'Cost and Benefit Parameters'!$C$41)^AO$5</f>
        <v>4221747.5259950496</v>
      </c>
      <c r="AP288" s="1">
        <f>Cohort_CF!AP287*Mincers!AH$45*(1+'Cost and Benefit Parameters'!$C$41)^AP$5</f>
        <v>4304702.1575896386</v>
      </c>
      <c r="AQ288" s="1">
        <f>Cohort_CF!AQ287*Mincers!AI$45*(1+'Cost and Benefit Parameters'!$C$41)^AQ$5</f>
        <v>4386654.0123354625</v>
      </c>
      <c r="AR288" s="1">
        <f>Cohort_CF!AR287*Mincers!AJ$45*(1+'Cost and Benefit Parameters'!$C$41)^AR$5</f>
        <v>4467484.7510593198</v>
      </c>
      <c r="AS288" s="1">
        <f>Cohort_CF!AS287*Mincers!AK$45*(1+'Cost and Benefit Parameters'!$C$41)^AS$5</f>
        <v>4547075.8543194579</v>
      </c>
      <c r="AT288" s="1">
        <f>Cohort_CF!AT287*Mincers!AL$45*(1+'Cost and Benefit Parameters'!$C$41)^AT$5</f>
        <v>4625308.9060142785</v>
      </c>
      <c r="AU288" s="1">
        <f>Cohort_CF!AU287*Mincers!AM$45*(1+'Cost and Benefit Parameters'!$C$41)^AU$5</f>
        <v>4702065.8818162782</v>
      </c>
      <c r="AV288" s="1">
        <f>Cohort_CF!AV287*Mincers!AN$45*(1+'Cost and Benefit Parameters'!$C$41)^AV$5</f>
        <v>4777229.4414704768</v>
      </c>
      <c r="AW288" s="1">
        <f>Cohort_CF!AW287*Mincers!AO$45*(1+'Cost and Benefit Parameters'!$C$41)^AW$5</f>
        <v>4850683.2239629356</v>
      </c>
      <c r="AX288" s="1">
        <f>Cohort_CF!AX287*Mincers!AP$45*(1+'Cost and Benefit Parameters'!$C$41)^AX$5</f>
        <v>4922312.1445366265</v>
      </c>
      <c r="AY288" s="1" t="str">
        <f>IF(AY265="","",'Cost and Benefit Parameters'!$N$29)</f>
        <v/>
      </c>
      <c r="AZ288" s="1" t="str">
        <f>IF(AZ265="","",'Cost and Benefit Parameters'!$N$29)</f>
        <v/>
      </c>
      <c r="BA288" s="1" t="str">
        <f>IF(BA265="","",'Cost and Benefit Parameters'!$N$29)</f>
        <v/>
      </c>
      <c r="BB288" s="1" t="str">
        <f>IF(BB265="","",'Cost and Benefit Parameters'!$N$29)</f>
        <v/>
      </c>
      <c r="BC288" s="1" t="str">
        <f>IF(BC265="","",'Cost and Benefit Parameters'!$N$29)</f>
        <v/>
      </c>
      <c r="BD288" s="1" t="str">
        <f>IF(BD265="","",'Cost and Benefit Parameters'!$N$29)</f>
        <v/>
      </c>
      <c r="BE288" s="1" t="str">
        <f>IF(BE265="","",'Cost and Benefit Parameters'!$N$29)</f>
        <v/>
      </c>
      <c r="BF288" s="1" t="str">
        <f>IF(BF265="","",'Cost and Benefit Parameters'!$N$29)</f>
        <v/>
      </c>
      <c r="BG288" s="1" t="str">
        <f>IF(BG265="","",'Cost and Benefit Parameters'!$N$29)</f>
        <v/>
      </c>
      <c r="BH288" s="1" t="str">
        <f>IF(BH265="","",'Cost and Benefit Parameters'!$N$29)</f>
        <v/>
      </c>
      <c r="BI288" s="1" t="str">
        <f>IF(BI265="","",'Cost and Benefit Parameters'!$N$29)</f>
        <v/>
      </c>
      <c r="BJ288" s="1" t="str">
        <f>IF(BJ265="","",'Cost and Benefit Parameters'!$N$29)</f>
        <v/>
      </c>
      <c r="BK288" s="1" t="str">
        <f>IF(BK265="","",'Cost and Benefit Parameters'!$N$29)</f>
        <v/>
      </c>
      <c r="BL288" s="1" t="str">
        <f>IF(BL265="","",'Cost and Benefit Parameters'!$N$29)</f>
        <v/>
      </c>
      <c r="BM288" s="1" t="str">
        <f>IF(BM265="","",'Cost and Benefit Parameters'!$N$29)</f>
        <v/>
      </c>
      <c r="BN288" s="1" t="str">
        <f>IF(BN265="","",'Cost and Benefit Parameters'!$N$29)</f>
        <v/>
      </c>
    </row>
    <row r="289" spans="1:66" x14ac:dyDescent="0.55000000000000004">
      <c r="A289" s="639"/>
      <c r="B289" t="s">
        <v>471</v>
      </c>
      <c r="H289" s="1" t="str">
        <f>IF(H266="","",'Cost and Benefit Parameters'!$N$29)</f>
        <v/>
      </c>
      <c r="I289" s="1" t="str">
        <f>IF(I266="","",'Cost and Benefit Parameters'!$N$29)</f>
        <v/>
      </c>
      <c r="J289" s="1" t="str">
        <f>IF(J266="","",'Cost and Benefit Parameters'!$N$29)</f>
        <v/>
      </c>
      <c r="K289" s="1" t="str">
        <f>IF(K266="","",'Cost and Benefit Parameters'!$N$29)</f>
        <v/>
      </c>
      <c r="L289" s="1">
        <f>Cohort_CF!L288*Mincers!C$45*(1+'Cost and Benefit Parameters'!$C$41)^L$5</f>
        <v>1819467.5130101601</v>
      </c>
      <c r="M289" s="1">
        <f>Cohort_CF!M288*Mincers!D$45*(1+'Cost and Benefit Parameters'!$C$41)^M$5</f>
        <v>1890048.868813985</v>
      </c>
      <c r="N289" s="1">
        <f>Cohort_CF!N288*Mincers!E$45*(1+'Cost and Benefit Parameters'!$C$41)^N$5</f>
        <v>1962190.57115522</v>
      </c>
      <c r="O289" s="1">
        <f>Cohort_CF!O288*Mincers!F$45*(1+'Cost and Benefit Parameters'!$C$41)^O$5</f>
        <v>2035863.9815162318</v>
      </c>
      <c r="P289" s="1">
        <f>Cohort_CF!P288*Mincers!G$45*(1+'Cost and Benefit Parameters'!$C$41)^P$5</f>
        <v>2123953.2482957388</v>
      </c>
      <c r="Q289" s="1">
        <f>Cohort_CF!Q288*Mincers!H$45*(1+'Cost and Benefit Parameters'!$C$41)^Q$5</f>
        <v>2199737.1901786923</v>
      </c>
      <c r="R289" s="1">
        <f>Cohort_CF!R288*Mincers!I$45*(1+'Cost and Benefit Parameters'!$C$41)^R$5</f>
        <v>2276858.6240444779</v>
      </c>
      <c r="S289" s="1">
        <f>Cohort_CF!S288*Mincers!J$45*(1+'Cost and Benefit Parameters'!$C$41)^S$5</f>
        <v>2355270.3017660207</v>
      </c>
      <c r="T289" s="1">
        <f>Cohort_CF!T288*Mincers!K$45*(1+'Cost and Benefit Parameters'!$C$41)^T$5</f>
        <v>2434920.9719180544</v>
      </c>
      <c r="U289" s="1">
        <f>Cohort_CF!U288*Mincers!L$45*(1+'Cost and Benefit Parameters'!$C$41)^U$5</f>
        <v>2515755.366990197</v>
      </c>
      <c r="V289" s="1">
        <f>Cohort_CF!V288*Mincers!M$45*(1+'Cost and Benefit Parameters'!$C$41)^V$5</f>
        <v>2597714.2024096982</v>
      </c>
      <c r="W289" s="1">
        <f>Cohort_CF!W288*Mincers!N$45*(1+'Cost and Benefit Parameters'!$C$41)^W$5</f>
        <v>2680734.1877766289</v>
      </c>
      <c r="X289" s="1">
        <f>Cohort_CF!X288*Mincers!O$45*(1+'Cost and Benefit Parameters'!$C$41)^X$5</f>
        <v>2764748.0506757298</v>
      </c>
      <c r="Y289" s="1">
        <f>Cohort_CF!Y288*Mincers!P$45*(1+'Cost and Benefit Parameters'!$C$41)^Y$5</f>
        <v>2849684.5733875367</v>
      </c>
      <c r="Z289" s="1">
        <f>Cohort_CF!Z288*Mincers!Q$45*(1+'Cost and Benefit Parameters'!$C$41)^Z$5</f>
        <v>2935468.6427765801</v>
      </c>
      <c r="AA289" s="1">
        <f>Cohort_CF!AA288*Mincers!R$45*(1+'Cost and Benefit Parameters'!$C$41)^AA$5</f>
        <v>3022021.3135874565</v>
      </c>
      <c r="AB289" s="1">
        <f>Cohort_CF!AB288*Mincers!S$45*(1+'Cost and Benefit Parameters'!$C$41)^AB$5</f>
        <v>3109259.8853290565</v>
      </c>
      <c r="AC289" s="1">
        <f>Cohort_CF!AC288*Mincers!T$45*(1+'Cost and Benefit Parameters'!$C$41)^AC$5</f>
        <v>3197097.9928754391</v>
      </c>
      <c r="AD289" s="1">
        <f>Cohort_CF!AD288*Mincers!U$45*(1+'Cost and Benefit Parameters'!$C$41)^AD$5</f>
        <v>3285445.7108566575</v>
      </c>
      <c r="AE289" s="1">
        <f>Cohort_CF!AE288*Mincers!V$45*(1+'Cost and Benefit Parameters'!$C$41)^AE$5</f>
        <v>3374209.6718567573</v>
      </c>
      <c r="AF289" s="1">
        <f>Cohort_CF!AF288*Mincers!W$45*(1+'Cost and Benefit Parameters'!$C$41)^AF$5</f>
        <v>3463293.1983775049</v>
      </c>
      <c r="AG289" s="1">
        <f>Cohort_CF!AG288*Mincers!X$45*(1+'Cost and Benefit Parameters'!$C$41)^AG$5</f>
        <v>3552596.4484670223</v>
      </c>
      <c r="AH289" s="1">
        <f>Cohort_CF!AH288*Mincers!Y$45*(1+'Cost and Benefit Parameters'!$C$41)^AH$5</f>
        <v>3642016.5748512037</v>
      </c>
      <c r="AI289" s="1">
        <f>Cohort_CF!AI288*Mincers!Z$45*(1+'Cost and Benefit Parameters'!$C$41)^AI$5</f>
        <v>3731447.8973444849</v>
      </c>
      <c r="AJ289" s="1">
        <f>Cohort_CF!AJ288*Mincers!AA$45*(1+'Cost and Benefit Parameters'!$C$41)^AJ$5</f>
        <v>3820782.0882540103</v>
      </c>
      <c r="AK289" s="1">
        <f>Cohort_CF!AK288*Mincers!AB$45*(1+'Cost and Benefit Parameters'!$C$41)^AK$5</f>
        <v>3909908.3704285645</v>
      </c>
      <c r="AL289" s="1">
        <f>Cohort_CF!AL288*Mincers!AC$45*(1+'Cost and Benefit Parameters'!$C$41)^AL$5</f>
        <v>3998713.727541775</v>
      </c>
      <c r="AM289" s="1">
        <f>Cohort_CF!AM288*Mincers!AD$45*(1+'Cost and Benefit Parameters'!$C$41)^AM$5</f>
        <v>4087083.1261365465</v>
      </c>
      <c r="AN289" s="1">
        <f>Cohort_CF!AN288*Mincers!AE$45*(1+'Cost and Benefit Parameters'!$C$41)^AN$5</f>
        <v>4174899.7488971227</v>
      </c>
      <c r="AO289" s="1">
        <f>Cohort_CF!AO288*Mincers!AF$45*(1+'Cost and Benefit Parameters'!$C$41)^AO$5</f>
        <v>4262045.2385547338</v>
      </c>
      <c r="AP289" s="1">
        <f>Cohort_CF!AP288*Mincers!AG$45*(1+'Cost and Benefit Parameters'!$C$41)^AP$5</f>
        <v>4348399.9517749008</v>
      </c>
      <c r="AQ289" s="1">
        <f>Cohort_CF!AQ288*Mincers!AH$45*(1+'Cost and Benefit Parameters'!$C$41)^AQ$5</f>
        <v>4433843.2223173268</v>
      </c>
      <c r="AR289" s="1">
        <f>Cohort_CF!AR288*Mincers!AI$45*(1+'Cost and Benefit Parameters'!$C$41)^AR$5</f>
        <v>4518253.6327055264</v>
      </c>
      <c r="AS289" s="1">
        <f>Cohort_CF!AS288*Mincers!AJ$45*(1+'Cost and Benefit Parameters'!$C$41)^AS$5</f>
        <v>4601509.2935911007</v>
      </c>
      <c r="AT289" s="1">
        <f>Cohort_CF!AT288*Mincers!AK$45*(1+'Cost and Benefit Parameters'!$C$41)^AT$5</f>
        <v>4683488.1299490407</v>
      </c>
      <c r="AU289" s="1">
        <f>Cohort_CF!AU288*Mincers!AL$45*(1+'Cost and Benefit Parameters'!$C$41)^AU$5</f>
        <v>4764068.1731947074</v>
      </c>
      <c r="AV289" s="1">
        <f>Cohort_CF!AV288*Mincers!AM$45*(1+'Cost and Benefit Parameters'!$C$41)^AV$5</f>
        <v>4843127.8582707662</v>
      </c>
      <c r="AW289" s="1">
        <f>Cohort_CF!AW288*Mincers!AN$45*(1+'Cost and Benefit Parameters'!$C$41)^AW$5</f>
        <v>4920546.3247145917</v>
      </c>
      <c r="AX289" s="1">
        <f>Cohort_CF!AX288*Mincers!AO$45*(1+'Cost and Benefit Parameters'!$C$41)^AX$5</f>
        <v>4996203.7206818229</v>
      </c>
      <c r="AY289" s="1">
        <f>Cohort_CF!AY288*Mincers!AP$45*(1+'Cost and Benefit Parameters'!$C$41)^AY$5</f>
        <v>5069981.5088727251</v>
      </c>
      <c r="AZ289" s="1" t="str">
        <f>IF(AZ266="","",'Cost and Benefit Parameters'!$N$29)</f>
        <v/>
      </c>
      <c r="BA289" s="1" t="str">
        <f>IF(BA266="","",'Cost and Benefit Parameters'!$N$29)</f>
        <v/>
      </c>
      <c r="BB289" s="1" t="str">
        <f>IF(BB266="","",'Cost and Benefit Parameters'!$N$29)</f>
        <v/>
      </c>
      <c r="BC289" s="1" t="str">
        <f>IF(BC266="","",'Cost and Benefit Parameters'!$N$29)</f>
        <v/>
      </c>
      <c r="BD289" s="1" t="str">
        <f>IF(BD266="","",'Cost and Benefit Parameters'!$N$29)</f>
        <v/>
      </c>
      <c r="BE289" s="1" t="str">
        <f>IF(BE266="","",'Cost and Benefit Parameters'!$N$29)</f>
        <v/>
      </c>
      <c r="BF289" s="1" t="str">
        <f>IF(BF266="","",'Cost and Benefit Parameters'!$N$29)</f>
        <v/>
      </c>
      <c r="BG289" s="1" t="str">
        <f>IF(BG266="","",'Cost and Benefit Parameters'!$N$29)</f>
        <v/>
      </c>
      <c r="BH289" s="1" t="str">
        <f>IF(BH266="","",'Cost and Benefit Parameters'!$N$29)</f>
        <v/>
      </c>
      <c r="BI289" s="1" t="str">
        <f>IF(BI266="","",'Cost and Benefit Parameters'!$N$29)</f>
        <v/>
      </c>
      <c r="BJ289" s="1" t="str">
        <f>IF(BJ266="","",'Cost and Benefit Parameters'!$N$29)</f>
        <v/>
      </c>
      <c r="BK289" s="1" t="str">
        <f>IF(BK266="","",'Cost and Benefit Parameters'!$N$29)</f>
        <v/>
      </c>
      <c r="BL289" s="1" t="str">
        <f>IF(BL266="","",'Cost and Benefit Parameters'!$N$29)</f>
        <v/>
      </c>
      <c r="BM289" s="1" t="str">
        <f>IF(BM266="","",'Cost and Benefit Parameters'!$N$29)</f>
        <v/>
      </c>
      <c r="BN289" s="1" t="str">
        <f>IF(BN266="","",'Cost and Benefit Parameters'!$N$29)</f>
        <v/>
      </c>
    </row>
    <row r="290" spans="1:66" x14ac:dyDescent="0.55000000000000004">
      <c r="A290" s="639"/>
      <c r="B290" t="s">
        <v>472</v>
      </c>
      <c r="H290" s="1" t="str">
        <f>IF(H267="","",'Cost and Benefit Parameters'!$N$29)</f>
        <v/>
      </c>
      <c r="I290" s="1" t="str">
        <f>IF(I267="","",'Cost and Benefit Parameters'!$N$29)</f>
        <v/>
      </c>
      <c r="J290" s="1" t="str">
        <f>IF(J267="","",'Cost and Benefit Parameters'!$N$29)</f>
        <v/>
      </c>
      <c r="K290" s="1" t="str">
        <f>IF(K267="","",'Cost and Benefit Parameters'!$N$29)</f>
        <v/>
      </c>
      <c r="L290" s="1" t="str">
        <f>IF(L267="","",'Cost and Benefit Parameters'!$N$29)</f>
        <v/>
      </c>
      <c r="M290" s="1">
        <f>Cohort_CF!M289*Mincers!C$45*(1+'Cost and Benefit Parameters'!$C$41)^M$5</f>
        <v>1874051.5384004649</v>
      </c>
      <c r="N290" s="1">
        <f>Cohort_CF!N289*Mincers!D$45*(1+'Cost and Benefit Parameters'!$C$41)^N$5</f>
        <v>1946750.3348784044</v>
      </c>
      <c r="O290" s="1">
        <f>Cohort_CF!O289*Mincers!E$45*(1+'Cost and Benefit Parameters'!$C$41)^O$5</f>
        <v>2021056.2882898769</v>
      </c>
      <c r="P290" s="1">
        <f>Cohort_CF!P289*Mincers!F$45*(1+'Cost and Benefit Parameters'!$C$41)^P$5</f>
        <v>2096939.9009617185</v>
      </c>
      <c r="Q290" s="1">
        <f>Cohort_CF!Q289*Mincers!G$45*(1+'Cost and Benefit Parameters'!$C$41)^Q$5</f>
        <v>2187671.8457446112</v>
      </c>
      <c r="R290" s="1">
        <f>Cohort_CF!R289*Mincers!H$45*(1+'Cost and Benefit Parameters'!$C$41)^R$5</f>
        <v>2265729.305884053</v>
      </c>
      <c r="S290" s="1">
        <f>Cohort_CF!S289*Mincers!I$45*(1+'Cost and Benefit Parameters'!$C$41)^S$5</f>
        <v>2345164.3827658123</v>
      </c>
      <c r="T290" s="1">
        <f>Cohort_CF!T289*Mincers!J$45*(1+'Cost and Benefit Parameters'!$C$41)^T$5</f>
        <v>2425928.410819002</v>
      </c>
      <c r="U290" s="1">
        <f>Cohort_CF!U289*Mincers!K$45*(1+'Cost and Benefit Parameters'!$C$41)^U$5</f>
        <v>2507968.6010755962</v>
      </c>
      <c r="V290" s="1">
        <f>Cohort_CF!V289*Mincers!L$45*(1+'Cost and Benefit Parameters'!$C$41)^V$5</f>
        <v>2591228.0279999026</v>
      </c>
      <c r="W290" s="1">
        <f>Cohort_CF!W289*Mincers!M$45*(1+'Cost and Benefit Parameters'!$C$41)^W$5</f>
        <v>2675645.6284819893</v>
      </c>
      <c r="X290" s="1">
        <f>Cohort_CF!X289*Mincers!N$45*(1+'Cost and Benefit Parameters'!$C$41)^X$5</f>
        <v>2761156.2134099277</v>
      </c>
      <c r="Y290" s="1">
        <f>Cohort_CF!Y289*Mincers!O$45*(1+'Cost and Benefit Parameters'!$C$41)^Y$5</f>
        <v>2847690.4921960016</v>
      </c>
      <c r="Z290" s="1">
        <f>Cohort_CF!Z289*Mincers!P$45*(1+'Cost and Benefit Parameters'!$C$41)^Z$5</f>
        <v>2935175.1105891624</v>
      </c>
      <c r="AA290" s="1">
        <f>Cohort_CF!AA289*Mincers!Q$45*(1+'Cost and Benefit Parameters'!$C$41)^AA$5</f>
        <v>3023532.7020598771</v>
      </c>
      <c r="AB290" s="1">
        <f>Cohort_CF!AB289*Mincers!R$45*(1+'Cost and Benefit Parameters'!$C$41)^AB$5</f>
        <v>3112681.9529950805</v>
      </c>
      <c r="AC290" s="1">
        <f>Cohort_CF!AC289*Mincers!S$45*(1+'Cost and Benefit Parameters'!$C$41)^AC$5</f>
        <v>3202537.6818889286</v>
      </c>
      <c r="AD290" s="1">
        <f>Cohort_CF!AD289*Mincers!T$45*(1+'Cost and Benefit Parameters'!$C$41)^AD$5</f>
        <v>3293010.9326617019</v>
      </c>
      <c r="AE290" s="1">
        <f>Cohort_CF!AE289*Mincers!U$45*(1+'Cost and Benefit Parameters'!$C$41)^AE$5</f>
        <v>3384009.0821823571</v>
      </c>
      <c r="AF290" s="1">
        <f>Cohort_CF!AF289*Mincers!V$45*(1+'Cost and Benefit Parameters'!$C$41)^AF$5</f>
        <v>3475435.9620124605</v>
      </c>
      <c r="AG290" s="1">
        <f>Cohort_CF!AG289*Mincers!W$45*(1+'Cost and Benefit Parameters'!$C$41)^AG$5</f>
        <v>3567191.9943288295</v>
      </c>
      <c r="AH290" s="1">
        <f>Cohort_CF!AH289*Mincers!X$45*(1+'Cost and Benefit Parameters'!$C$41)^AH$5</f>
        <v>3659174.3419210329</v>
      </c>
      <c r="AI290" s="1">
        <f>Cohort_CF!AI289*Mincers!Y$45*(1+'Cost and Benefit Parameters'!$C$41)^AI$5</f>
        <v>3751277.0720967394</v>
      </c>
      <c r="AJ290" s="1">
        <f>Cohort_CF!AJ289*Mincers!Z$45*(1+'Cost and Benefit Parameters'!$C$41)^AJ$5</f>
        <v>3843391.3342648195</v>
      </c>
      <c r="AK290" s="1">
        <f>Cohort_CF!AK289*Mincers!AA$45*(1+'Cost and Benefit Parameters'!$C$41)^AK$5</f>
        <v>3935405.5509016314</v>
      </c>
      <c r="AL290" s="1">
        <f>Cohort_CF!AL289*Mincers!AB$45*(1+'Cost and Benefit Parameters'!$C$41)^AL$5</f>
        <v>4027205.6215414205</v>
      </c>
      <c r="AM290" s="1">
        <f>Cohort_CF!AM289*Mincers!AC$45*(1+'Cost and Benefit Parameters'!$C$41)^AM$5</f>
        <v>4118675.1393680284</v>
      </c>
      <c r="AN290" s="1">
        <f>Cohort_CF!AN289*Mincers!AD$45*(1+'Cost and Benefit Parameters'!$C$41)^AN$5</f>
        <v>4209695.6199206421</v>
      </c>
      <c r="AO290" s="1">
        <f>Cohort_CF!AO289*Mincers!AE$45*(1+'Cost and Benefit Parameters'!$C$41)^AO$5</f>
        <v>4300146.7413640376</v>
      </c>
      <c r="AP290" s="1">
        <f>Cohort_CF!AP289*Mincers!AF$45*(1+'Cost and Benefit Parameters'!$C$41)^AP$5</f>
        <v>4389906.5957113756</v>
      </c>
      <c r="AQ290" s="1">
        <f>Cohort_CF!AQ289*Mincers!AG$45*(1+'Cost and Benefit Parameters'!$C$41)^AQ$5</f>
        <v>4478851.950328147</v>
      </c>
      <c r="AR290" s="1">
        <f>Cohort_CF!AR289*Mincers!AH$45*(1+'Cost and Benefit Parameters'!$C$41)^AR$5</f>
        <v>4566858.5189868473</v>
      </c>
      <c r="AS290" s="1">
        <f>Cohort_CF!AS289*Mincers!AI$45*(1+'Cost and Benefit Parameters'!$C$41)^AS$5</f>
        <v>4653801.2416866925</v>
      </c>
      <c r="AT290" s="1">
        <f>Cohort_CF!AT289*Mincers!AJ$45*(1+'Cost and Benefit Parameters'!$C$41)^AT$5</f>
        <v>4739554.5723988321</v>
      </c>
      <c r="AU290" s="1">
        <f>Cohort_CF!AU289*Mincers!AK$45*(1+'Cost and Benefit Parameters'!$C$41)^AU$5</f>
        <v>4823992.7738475129</v>
      </c>
      <c r="AV290" s="1">
        <f>Cohort_CF!AV289*Mincers!AL$45*(1+'Cost and Benefit Parameters'!$C$41)^AV$5</f>
        <v>4906990.2183905495</v>
      </c>
      <c r="AW290" s="1">
        <f>Cohort_CF!AW289*Mincers!AM$45*(1+'Cost and Benefit Parameters'!$C$41)^AW$5</f>
        <v>4988421.6940188892</v>
      </c>
      <c r="AX290" s="1">
        <f>Cohort_CF!AX289*Mincers!AN$45*(1+'Cost and Benefit Parameters'!$C$41)^AX$5</f>
        <v>5068162.7144560283</v>
      </c>
      <c r="AY290" s="1">
        <f>Cohort_CF!AY289*Mincers!AO$45*(1+'Cost and Benefit Parameters'!$C$41)^AY$5</f>
        <v>5146089.8323022779</v>
      </c>
      <c r="AZ290" s="1">
        <f>Cohort_CF!AZ289*Mincers!AP$45*(1+'Cost and Benefit Parameters'!$C$41)^AZ$5</f>
        <v>5222080.9541389067</v>
      </c>
      <c r="BA290" s="1" t="str">
        <f>IF(BA267="","",'Cost and Benefit Parameters'!$N$29)</f>
        <v/>
      </c>
      <c r="BB290" s="1" t="str">
        <f>IF(BB267="","",'Cost and Benefit Parameters'!$N$29)</f>
        <v/>
      </c>
      <c r="BC290" s="1" t="str">
        <f>IF(BC267="","",'Cost and Benefit Parameters'!$N$29)</f>
        <v/>
      </c>
      <c r="BD290" s="1" t="str">
        <f>IF(BD267="","",'Cost and Benefit Parameters'!$N$29)</f>
        <v/>
      </c>
      <c r="BE290" s="1" t="str">
        <f>IF(BE267="","",'Cost and Benefit Parameters'!$N$29)</f>
        <v/>
      </c>
      <c r="BF290" s="1" t="str">
        <f>IF(BF267="","",'Cost and Benefit Parameters'!$N$29)</f>
        <v/>
      </c>
      <c r="BG290" s="1" t="str">
        <f>IF(BG267="","",'Cost and Benefit Parameters'!$N$29)</f>
        <v/>
      </c>
      <c r="BH290" s="1" t="str">
        <f>IF(BH267="","",'Cost and Benefit Parameters'!$N$29)</f>
        <v/>
      </c>
      <c r="BI290" s="1" t="str">
        <f>IF(BI267="","",'Cost and Benefit Parameters'!$N$29)</f>
        <v/>
      </c>
      <c r="BJ290" s="1" t="str">
        <f>IF(BJ267="","",'Cost and Benefit Parameters'!$N$29)</f>
        <v/>
      </c>
      <c r="BK290" s="1" t="str">
        <f>IF(BK267="","",'Cost and Benefit Parameters'!$N$29)</f>
        <v/>
      </c>
      <c r="BL290" s="1" t="str">
        <f>IF(BL267="","",'Cost and Benefit Parameters'!$N$29)</f>
        <v/>
      </c>
      <c r="BM290" s="1" t="str">
        <f>IF(BM267="","",'Cost and Benefit Parameters'!$N$29)</f>
        <v/>
      </c>
      <c r="BN290" s="1" t="str">
        <f>IF(BN267="","",'Cost and Benefit Parameters'!$N$29)</f>
        <v/>
      </c>
    </row>
    <row r="291" spans="1:66" x14ac:dyDescent="0.55000000000000004">
      <c r="A291" s="639"/>
      <c r="B291" t="s">
        <v>473</v>
      </c>
      <c r="H291" s="1"/>
      <c r="I291" s="1"/>
      <c r="J291" s="1"/>
      <c r="K291" s="1"/>
      <c r="L291" s="1"/>
      <c r="M291" s="1"/>
      <c r="N291" s="1">
        <f>Cohort_CF!N290*Mincers!C$45*(1+'Cost and Benefit Parameters'!$C$41)^N$5</f>
        <v>1930273.0845524785</v>
      </c>
      <c r="O291" s="1">
        <f>Cohort_CF!O290*Mincers!D$45*(1+'Cost and Benefit Parameters'!$C$41)^O$5</f>
        <v>2005152.8449247566</v>
      </c>
      <c r="P291" s="1">
        <f>Cohort_CF!P290*Mincers!E$45*(1+'Cost and Benefit Parameters'!$C$41)^P$5</f>
        <v>2081687.9769385732</v>
      </c>
      <c r="Q291" s="1">
        <f>Cohort_CF!Q290*Mincers!F$45*(1+'Cost and Benefit Parameters'!$C$41)^Q$5</f>
        <v>2159848.0979905701</v>
      </c>
      <c r="R291" s="1">
        <f>Cohort_CF!R290*Mincers!G$45*(1+'Cost and Benefit Parameters'!$C$41)^R$5</f>
        <v>2253302.0011169491</v>
      </c>
      <c r="S291" s="1">
        <f>Cohort_CF!S290*Mincers!H$45*(1+'Cost and Benefit Parameters'!$C$41)^S$5</f>
        <v>2333701.1850605742</v>
      </c>
      <c r="T291" s="1">
        <f>Cohort_CF!T290*Mincers!I$45*(1+'Cost and Benefit Parameters'!$C$41)^T$5</f>
        <v>2415519.3142487868</v>
      </c>
      <c r="U291" s="1">
        <f>Cohort_CF!U290*Mincers!J$45*(1+'Cost and Benefit Parameters'!$C$41)^U$5</f>
        <v>2498706.263143572</v>
      </c>
      <c r="V291" s="1">
        <f>Cohort_CF!V290*Mincers!K$45*(1+'Cost and Benefit Parameters'!$C$41)^V$5</f>
        <v>2583207.6591078634</v>
      </c>
      <c r="W291" s="1">
        <f>Cohort_CF!W290*Mincers!L$45*(1+'Cost and Benefit Parameters'!$C$41)^W$5</f>
        <v>2668964.8688398995</v>
      </c>
      <c r="X291" s="1">
        <f>Cohort_CF!X290*Mincers!M$45*(1+'Cost and Benefit Parameters'!$C$41)^X$5</f>
        <v>2755914.9973364491</v>
      </c>
      <c r="Y291" s="1">
        <f>Cohort_CF!Y290*Mincers!N$45*(1+'Cost and Benefit Parameters'!$C$41)^Y$5</f>
        <v>2843990.8998122253</v>
      </c>
      <c r="Z291" s="1">
        <f>Cohort_CF!Z290*Mincers!O$45*(1+'Cost and Benefit Parameters'!$C$41)^Z$5</f>
        <v>2933121.2069618814</v>
      </c>
      <c r="AA291" s="1">
        <f>Cohort_CF!AA290*Mincers!P$45*(1+'Cost and Benefit Parameters'!$C$41)^AA$5</f>
        <v>3023230.3639068371</v>
      </c>
      <c r="AB291" s="1">
        <f>Cohort_CF!AB290*Mincers!Q$45*(1+'Cost and Benefit Parameters'!$C$41)^AB$5</f>
        <v>3114238.6831216738</v>
      </c>
      <c r="AC291" s="1">
        <f>Cohort_CF!AC290*Mincers!R$45*(1+'Cost and Benefit Parameters'!$C$41)^AC$5</f>
        <v>3206062.4115849328</v>
      </c>
      <c r="AD291" s="1">
        <f>Cohort_CF!AD290*Mincers!S$45*(1+'Cost and Benefit Parameters'!$C$41)^AD$5</f>
        <v>3298613.812345596</v>
      </c>
      <c r="AE291" s="1">
        <f>Cohort_CF!AE290*Mincers!T$45*(1+'Cost and Benefit Parameters'!$C$41)^AE$5</f>
        <v>3391801.2606415525</v>
      </c>
      <c r="AF291" s="1">
        <f>Cohort_CF!AF290*Mincers!U$45*(1+'Cost and Benefit Parameters'!$C$41)^AF$5</f>
        <v>3485529.3546478283</v>
      </c>
      <c r="AG291" s="1">
        <f>Cohort_CF!AG290*Mincers!V$45*(1+'Cost and Benefit Parameters'!$C$41)^AG$5</f>
        <v>3579699.0408728342</v>
      </c>
      <c r="AH291" s="1">
        <f>Cohort_CF!AH290*Mincers!W$45*(1+'Cost and Benefit Parameters'!$C$41)^AH$5</f>
        <v>3674207.7541586943</v>
      </c>
      <c r="AI291" s="1">
        <f>Cohort_CF!AI290*Mincers!X$45*(1+'Cost and Benefit Parameters'!$C$41)^AI$5</f>
        <v>3768949.5721786637</v>
      </c>
      <c r="AJ291" s="1">
        <f>Cohort_CF!AJ290*Mincers!Y$45*(1+'Cost and Benefit Parameters'!$C$41)^AJ$5</f>
        <v>3863815.3842596416</v>
      </c>
      <c r="AK291" s="1">
        <f>Cohort_CF!AK290*Mincers!Z$45*(1+'Cost and Benefit Parameters'!$C$41)^AK$5</f>
        <v>3958693.0742927645</v>
      </c>
      <c r="AL291" s="1">
        <f>Cohort_CF!AL290*Mincers!AA$45*(1+'Cost and Benefit Parameters'!$C$41)^AL$5</f>
        <v>4053467.7174286791</v>
      </c>
      <c r="AM291" s="1">
        <f>Cohort_CF!AM290*Mincers!AB$45*(1+'Cost and Benefit Parameters'!$C$41)^AM$5</f>
        <v>4148021.7901876634</v>
      </c>
      <c r="AN291" s="1">
        <f>Cohort_CF!AN290*Mincers!AC$45*(1+'Cost and Benefit Parameters'!$C$41)^AN$5</f>
        <v>4242235.3935490688</v>
      </c>
      <c r="AO291" s="1">
        <f>Cohort_CF!AO290*Mincers!AD$45*(1+'Cost and Benefit Parameters'!$C$41)^AO$5</f>
        <v>4335986.4885182623</v>
      </c>
      <c r="AP291" s="1">
        <f>Cohort_CF!AP290*Mincers!AE$45*(1+'Cost and Benefit Parameters'!$C$41)^AP$5</f>
        <v>4429151.1436049584</v>
      </c>
      <c r="AQ291" s="1">
        <f>Cohort_CF!AQ290*Mincers!AF$45*(1+'Cost and Benefit Parameters'!$C$41)^AQ$5</f>
        <v>4521603.793582716</v>
      </c>
      <c r="AR291" s="1">
        <f>Cohort_CF!AR290*Mincers!AG$45*(1+'Cost and Benefit Parameters'!$C$41)^AR$5</f>
        <v>4613217.5088379923</v>
      </c>
      <c r="AS291" s="1">
        <f>Cohort_CF!AS290*Mincers!AH$45*(1+'Cost and Benefit Parameters'!$C$41)^AS$5</f>
        <v>4703864.2745564533</v>
      </c>
      <c r="AT291" s="1">
        <f>Cohort_CF!AT290*Mincers!AI$45*(1+'Cost and Benefit Parameters'!$C$41)^AT$5</f>
        <v>4793415.2789372923</v>
      </c>
      <c r="AU291" s="1">
        <f>Cohort_CF!AU290*Mincers!AJ$45*(1+'Cost and Benefit Parameters'!$C$41)^AU$5</f>
        <v>4881741.2095707981</v>
      </c>
      <c r="AV291" s="1">
        <f>Cohort_CF!AV290*Mincers!AK$45*(1+'Cost and Benefit Parameters'!$C$41)^AV$5</f>
        <v>4968712.5570629379</v>
      </c>
      <c r="AW291" s="1">
        <f>Cohort_CF!AW290*Mincers!AL$45*(1+'Cost and Benefit Parameters'!$C$41)^AW$5</f>
        <v>5054199.9249422653</v>
      </c>
      <c r="AX291" s="1">
        <f>Cohort_CF!AX290*Mincers!AM$45*(1+'Cost and Benefit Parameters'!$C$41)^AX$5</f>
        <v>5138074.3448394556</v>
      </c>
      <c r="AY291" s="1">
        <f>Cohort_CF!AY290*Mincers!AN$45*(1+'Cost and Benefit Parameters'!$C$41)^AY$5</f>
        <v>5220207.595889709</v>
      </c>
      <c r="AZ291" s="1">
        <f>Cohort_CF!AZ290*Mincers!AO$45*(1+'Cost and Benefit Parameters'!$C$41)^AZ$5</f>
        <v>5300472.5272713462</v>
      </c>
      <c r="BA291" s="1">
        <f>Cohort_CF!BA290*Mincers!AP$45*(1+'Cost and Benefit Parameters'!$C$41)^BA$5</f>
        <v>5378743.3827630747</v>
      </c>
      <c r="BB291" s="1"/>
      <c r="BC291" s="1"/>
      <c r="BD291" s="1"/>
      <c r="BE291" s="1"/>
      <c r="BF291" s="1"/>
      <c r="BG291" s="1"/>
      <c r="BH291" s="1"/>
      <c r="BI291" s="1"/>
      <c r="BJ291" s="1"/>
      <c r="BK291" s="1"/>
      <c r="BL291" s="1"/>
      <c r="BM291" s="1"/>
      <c r="BN291" s="1"/>
    </row>
    <row r="292" spans="1:66" x14ac:dyDescent="0.55000000000000004">
      <c r="A292" s="639"/>
      <c r="B292" t="s">
        <v>474</v>
      </c>
      <c r="H292" s="1"/>
      <c r="I292" s="1"/>
      <c r="J292" s="1"/>
      <c r="K292" s="1"/>
      <c r="L292" s="1"/>
      <c r="M292" s="1"/>
      <c r="N292" s="1"/>
      <c r="O292" s="1">
        <f>Cohort_CF!O291*Mincers!C$45*(1+'Cost and Benefit Parameters'!$C$41)^O$5</f>
        <v>1988181.2770890531</v>
      </c>
      <c r="P292" s="1">
        <f>Cohort_CF!P291*Mincers!D$45*(1+'Cost and Benefit Parameters'!$C$41)^P$5</f>
        <v>2065307.4302724991</v>
      </c>
      <c r="Q292" s="1">
        <f>Cohort_CF!Q291*Mincers!E$45*(1+'Cost and Benefit Parameters'!$C$41)^Q$5</f>
        <v>2144138.6162467306</v>
      </c>
      <c r="R292" s="1">
        <f>Cohort_CF!R291*Mincers!F$45*(1+'Cost and Benefit Parameters'!$C$41)^R$5</f>
        <v>2224643.540930287</v>
      </c>
      <c r="S292" s="1">
        <f>Cohort_CF!S291*Mincers!G$45*(1+'Cost and Benefit Parameters'!$C$41)^S$5</f>
        <v>2320901.0611504572</v>
      </c>
      <c r="T292" s="1">
        <f>Cohort_CF!T291*Mincers!H$45*(1+'Cost and Benefit Parameters'!$C$41)^T$5</f>
        <v>2403712.2206123918</v>
      </c>
      <c r="U292" s="1">
        <f>Cohort_CF!U291*Mincers!I$45*(1+'Cost and Benefit Parameters'!$C$41)^U$5</f>
        <v>2487984.8936762507</v>
      </c>
      <c r="V292" s="1">
        <f>Cohort_CF!V291*Mincers!J$45*(1+'Cost and Benefit Parameters'!$C$41)^V$5</f>
        <v>2573667.4510378786</v>
      </c>
      <c r="W292" s="1">
        <f>Cohort_CF!W291*Mincers!K$45*(1+'Cost and Benefit Parameters'!$C$41)^W$5</f>
        <v>2660703.8888810994</v>
      </c>
      <c r="X292" s="1">
        <f>Cohort_CF!X291*Mincers!L$45*(1+'Cost and Benefit Parameters'!$C$41)^X$5</f>
        <v>2749033.8149050968</v>
      </c>
      <c r="Y292" s="1">
        <f>Cohort_CF!Y291*Mincers!M$45*(1+'Cost and Benefit Parameters'!$C$41)^Y$5</f>
        <v>2838592.4472565423</v>
      </c>
      <c r="Z292" s="1">
        <f>Cohort_CF!Z291*Mincers!N$45*(1+'Cost and Benefit Parameters'!$C$41)^Z$5</f>
        <v>2929310.6268065921</v>
      </c>
      <c r="AA292" s="1">
        <f>Cohort_CF!AA291*Mincers!O$45*(1+'Cost and Benefit Parameters'!$C$41)^AA$5</f>
        <v>3021114.8431707374</v>
      </c>
      <c r="AB292" s="1">
        <f>Cohort_CF!AB291*Mincers!P$45*(1+'Cost and Benefit Parameters'!$C$41)^AB$5</f>
        <v>3113927.2748240423</v>
      </c>
      <c r="AC292" s="1">
        <f>Cohort_CF!AC291*Mincers!Q$45*(1+'Cost and Benefit Parameters'!$C$41)^AC$5</f>
        <v>3207665.8436153242</v>
      </c>
      <c r="AD292" s="1">
        <f>Cohort_CF!AD291*Mincers!R$45*(1+'Cost and Benefit Parameters'!$C$41)^AD$5</f>
        <v>3302244.2839324805</v>
      </c>
      <c r="AE292" s="1">
        <f>Cohort_CF!AE291*Mincers!S$45*(1+'Cost and Benefit Parameters'!$C$41)^AE$5</f>
        <v>3397572.2267159638</v>
      </c>
      <c r="AF292" s="1">
        <f>Cohort_CF!AF291*Mincers!T$45*(1+'Cost and Benefit Parameters'!$C$41)^AF$5</f>
        <v>3493555.2984607997</v>
      </c>
      <c r="AG292" s="1">
        <f>Cohort_CF!AG291*Mincers!U$45*(1+'Cost and Benefit Parameters'!$C$41)^AG$5</f>
        <v>3590095.2352872626</v>
      </c>
      <c r="AH292" s="1">
        <f>Cohort_CF!AH291*Mincers!V$45*(1+'Cost and Benefit Parameters'!$C$41)^AH$5</f>
        <v>3687090.0120990193</v>
      </c>
      <c r="AI292" s="1">
        <f>Cohort_CF!AI291*Mincers!W$45*(1+'Cost and Benefit Parameters'!$C$41)^AI$5</f>
        <v>3784433.9867834547</v>
      </c>
      <c r="AJ292" s="1">
        <f>Cohort_CF!AJ291*Mincers!X$45*(1+'Cost and Benefit Parameters'!$C$41)^AJ$5</f>
        <v>3882018.0593440235</v>
      </c>
      <c r="AK292" s="1">
        <f>Cohort_CF!AK291*Mincers!Y$45*(1+'Cost and Benefit Parameters'!$C$41)^AK$5</f>
        <v>3979729.8457874316</v>
      </c>
      <c r="AL292" s="1">
        <f>Cohort_CF!AL291*Mincers!Z$45*(1+'Cost and Benefit Parameters'!$C$41)^AL$5</f>
        <v>4077453.8665215466</v>
      </c>
      <c r="AM292" s="1">
        <f>Cohort_CF!AM291*Mincers!AA$45*(1+'Cost and Benefit Parameters'!$C$41)^AM$5</f>
        <v>4175071.7489515399</v>
      </c>
      <c r="AN292" s="1">
        <f>Cohort_CF!AN291*Mincers!AB$45*(1+'Cost and Benefit Parameters'!$C$41)^AN$5</f>
        <v>4272462.4438932929</v>
      </c>
      <c r="AO292" s="1">
        <f>Cohort_CF!AO291*Mincers!AC$45*(1+'Cost and Benefit Parameters'!$C$41)^AO$5</f>
        <v>4369502.4553555418</v>
      </c>
      <c r="AP292" s="1">
        <f>Cohort_CF!AP291*Mincers!AD$45*(1+'Cost and Benefit Parameters'!$C$41)^AP$5</f>
        <v>4466066.0831738096</v>
      </c>
      <c r="AQ292" s="1">
        <f>Cohort_CF!AQ291*Mincers!AE$45*(1+'Cost and Benefit Parameters'!$C$41)^AQ$5</f>
        <v>4562025.677913106</v>
      </c>
      <c r="AR292" s="1">
        <f>Cohort_CF!AR291*Mincers!AF$45*(1+'Cost and Benefit Parameters'!$C$41)^AR$5</f>
        <v>4657251.9073901977</v>
      </c>
      <c r="AS292" s="1">
        <f>Cohort_CF!AS291*Mincers!AG$45*(1+'Cost and Benefit Parameters'!$C$41)^AS$5</f>
        <v>4751614.0341031328</v>
      </c>
      <c r="AT292" s="1">
        <f>Cohort_CF!AT291*Mincers!AH$45*(1+'Cost and Benefit Parameters'!$C$41)^AT$5</f>
        <v>4844980.2027931456</v>
      </c>
      <c r="AU292" s="1">
        <f>Cohort_CF!AU291*Mincers!AI$45*(1+'Cost and Benefit Parameters'!$C$41)^AU$5</f>
        <v>4937217.7373054121</v>
      </c>
      <c r="AV292" s="1">
        <f>Cohort_CF!AV291*Mincers!AJ$45*(1+'Cost and Benefit Parameters'!$C$41)^AV$5</f>
        <v>5028193.4458579216</v>
      </c>
      <c r="AW292" s="1">
        <f>Cohort_CF!AW291*Mincers!AK$45*(1+'Cost and Benefit Parameters'!$C$41)^AW$5</f>
        <v>5117773.9337748261</v>
      </c>
      <c r="AX292" s="1">
        <f>Cohort_CF!AX291*Mincers!AL$45*(1+'Cost and Benefit Parameters'!$C$41)^AX$5</f>
        <v>5205825.9226905331</v>
      </c>
      <c r="AY292" s="1">
        <f>Cohort_CF!AY291*Mincers!AM$45*(1+'Cost and Benefit Parameters'!$C$41)^AY$5</f>
        <v>5292216.5751846386</v>
      </c>
      <c r="AZ292" s="1">
        <f>Cohort_CF!AZ291*Mincers!AN$45*(1+'Cost and Benefit Parameters'!$C$41)^AZ$5</f>
        <v>5376813.823766401</v>
      </c>
      <c r="BA292" s="1">
        <f>Cohort_CF!BA291*Mincers!AO$45*(1+'Cost and Benefit Parameters'!$C$41)^BA$5</f>
        <v>5459486.7030894868</v>
      </c>
      <c r="BB292" s="1">
        <f>Cohort_CF!BB291*Mincers!AP$45*(1+'Cost and Benefit Parameters'!$C$41)^BB$5</f>
        <v>5540105.6842459664</v>
      </c>
      <c r="BC292" s="1"/>
      <c r="BD292" s="1"/>
      <c r="BE292" s="1"/>
      <c r="BF292" s="1"/>
      <c r="BG292" s="1"/>
      <c r="BH292" s="1"/>
      <c r="BI292" s="1"/>
      <c r="BJ292" s="1"/>
      <c r="BK292" s="1"/>
      <c r="BL292" s="1"/>
      <c r="BM292" s="1"/>
      <c r="BN292" s="1"/>
    </row>
    <row r="293" spans="1:66" x14ac:dyDescent="0.55000000000000004">
      <c r="A293" s="639"/>
      <c r="B293" t="s">
        <v>475</v>
      </c>
      <c r="H293" s="1"/>
      <c r="I293" s="1"/>
      <c r="J293" s="1"/>
      <c r="K293" s="1"/>
      <c r="L293" s="1"/>
      <c r="M293" s="1"/>
      <c r="N293" s="1"/>
      <c r="O293" s="1"/>
      <c r="P293" s="1">
        <f>Cohort_CF!P292*Mincers!C$45*(1+'Cost and Benefit Parameters'!$C$41)^P$5</f>
        <v>2047826.7154017247</v>
      </c>
      <c r="Q293" s="1">
        <f>Cohort_CF!Q292*Mincers!D$45*(1+'Cost and Benefit Parameters'!$C$41)^Q$5</f>
        <v>2127266.6531806742</v>
      </c>
      <c r="R293" s="1">
        <f>Cohort_CF!R292*Mincers!E$45*(1+'Cost and Benefit Parameters'!$C$41)^R$5</f>
        <v>2208462.774734132</v>
      </c>
      <c r="S293" s="1">
        <f>Cohort_CF!S292*Mincers!F$45*(1+'Cost and Benefit Parameters'!$C$41)^S$5</f>
        <v>2291382.8471581955</v>
      </c>
      <c r="T293" s="1">
        <f>Cohort_CF!T292*Mincers!G$45*(1+'Cost and Benefit Parameters'!$C$41)^T$5</f>
        <v>2390528.0929849711</v>
      </c>
      <c r="U293" s="1">
        <f>Cohort_CF!U292*Mincers!H$45*(1+'Cost and Benefit Parameters'!$C$41)^U$5</f>
        <v>2475823.5872307639</v>
      </c>
      <c r="V293" s="1">
        <f>Cohort_CF!V292*Mincers!I$45*(1+'Cost and Benefit Parameters'!$C$41)^V$5</f>
        <v>2562624.4404865378</v>
      </c>
      <c r="W293" s="1">
        <f>Cohort_CF!W292*Mincers!J$45*(1+'Cost and Benefit Parameters'!$C$41)^W$5</f>
        <v>2650877.4745690152</v>
      </c>
      <c r="X293" s="1">
        <f>Cohort_CF!X292*Mincers!K$45*(1+'Cost and Benefit Parameters'!$C$41)^X$5</f>
        <v>2740525.0055475328</v>
      </c>
      <c r="Y293" s="1">
        <f>Cohort_CF!Y292*Mincers!L$45*(1+'Cost and Benefit Parameters'!$C$41)^Y$5</f>
        <v>2831504.8293522494</v>
      </c>
      <c r="Z293" s="1">
        <f>Cohort_CF!Z292*Mincers!M$45*(1+'Cost and Benefit Parameters'!$C$41)^Z$5</f>
        <v>2923750.2206742386</v>
      </c>
      <c r="AA293" s="1">
        <f>Cohort_CF!AA292*Mincers!N$45*(1+'Cost and Benefit Parameters'!$C$41)^AA$5</f>
        <v>3017189.9456107896</v>
      </c>
      <c r="AB293" s="1">
        <f>Cohort_CF!AB292*Mincers!O$45*(1+'Cost and Benefit Parameters'!$C$41)^AB$5</f>
        <v>3111748.2884658598</v>
      </c>
      <c r="AC293" s="1">
        <f>Cohort_CF!AC292*Mincers!P$45*(1+'Cost and Benefit Parameters'!$C$41)^AC$5</f>
        <v>3207345.0930687641</v>
      </c>
      <c r="AD293" s="1">
        <f>Cohort_CF!AD292*Mincers!Q$45*(1+'Cost and Benefit Parameters'!$C$41)^AD$5</f>
        <v>3303895.8189237835</v>
      </c>
      <c r="AE293" s="1">
        <f>Cohort_CF!AE292*Mincers!R$45*(1+'Cost and Benefit Parameters'!$C$41)^AE$5</f>
        <v>3401311.6124504548</v>
      </c>
      <c r="AF293" s="1">
        <f>Cohort_CF!AF292*Mincers!S$45*(1+'Cost and Benefit Parameters'!$C$41)^AF$5</f>
        <v>3499499.393517443</v>
      </c>
      <c r="AG293" s="1">
        <f>Cohort_CF!AG292*Mincers!T$45*(1+'Cost and Benefit Parameters'!$C$41)^AG$5</f>
        <v>3598361.9574146233</v>
      </c>
      <c r="AH293" s="1">
        <f>Cohort_CF!AH292*Mincers!U$45*(1+'Cost and Benefit Parameters'!$C$41)^AH$5</f>
        <v>3697798.0923458803</v>
      </c>
      <c r="AI293" s="1">
        <f>Cohort_CF!AI292*Mincers!V$45*(1+'Cost and Benefit Parameters'!$C$41)^AI$5</f>
        <v>3797702.7124619894</v>
      </c>
      <c r="AJ293" s="1">
        <f>Cohort_CF!AJ292*Mincers!W$45*(1+'Cost and Benefit Parameters'!$C$41)^AJ$5</f>
        <v>3897967.0063869585</v>
      </c>
      <c r="AK293" s="1">
        <f>Cohort_CF!AK292*Mincers!X$45*(1+'Cost and Benefit Parameters'!$C$41)^AK$5</f>
        <v>3998478.6011243449</v>
      </c>
      <c r="AL293" s="1">
        <f>Cohort_CF!AL292*Mincers!Y$45*(1+'Cost and Benefit Parameters'!$C$41)^AL$5</f>
        <v>4099121.7411610535</v>
      </c>
      <c r="AM293" s="1">
        <f>Cohort_CF!AM292*Mincers!Z$45*(1+'Cost and Benefit Parameters'!$C$41)^AM$5</f>
        <v>4199777.4825171931</v>
      </c>
      <c r="AN293" s="1">
        <f>Cohort_CF!AN292*Mincers!AA$45*(1+'Cost and Benefit Parameters'!$C$41)^AN$5</f>
        <v>4300323.9014200857</v>
      </c>
      <c r="AO293" s="1">
        <f>Cohort_CF!AO292*Mincers!AB$45*(1+'Cost and Benefit Parameters'!$C$41)^AO$5</f>
        <v>4400636.3172100922</v>
      </c>
      <c r="AP293" s="1">
        <f>Cohort_CF!AP292*Mincers!AC$45*(1+'Cost and Benefit Parameters'!$C$41)^AP$5</f>
        <v>4500587.5290162079</v>
      </c>
      <c r="AQ293" s="1">
        <f>Cohort_CF!AQ292*Mincers!AD$45*(1+'Cost and Benefit Parameters'!$C$41)^AQ$5</f>
        <v>4600048.0656690234</v>
      </c>
      <c r="AR293" s="1">
        <f>Cohort_CF!AR292*Mincers!AE$45*(1+'Cost and Benefit Parameters'!$C$41)^AR$5</f>
        <v>4698886.4482504996</v>
      </c>
      <c r="AS293" s="1">
        <f>Cohort_CF!AS292*Mincers!AF$45*(1+'Cost and Benefit Parameters'!$C$41)^AS$5</f>
        <v>4796969.4646119038</v>
      </c>
      <c r="AT293" s="1">
        <f>Cohort_CF!AT292*Mincers!AG$45*(1+'Cost and Benefit Parameters'!$C$41)^AT$5</f>
        <v>4894162.455126225</v>
      </c>
      <c r="AU293" s="1">
        <f>Cohort_CF!AU292*Mincers!AH$45*(1+'Cost and Benefit Parameters'!$C$41)^AU$5</f>
        <v>4990329.6088769399</v>
      </c>
      <c r="AV293" s="1">
        <f>Cohort_CF!AV292*Mincers!AI$45*(1+'Cost and Benefit Parameters'!$C$41)^AV$5</f>
        <v>5085334.2694245744</v>
      </c>
      <c r="AW293" s="1">
        <f>Cohort_CF!AW292*Mincers!AJ$45*(1+'Cost and Benefit Parameters'!$C$41)^AW$5</f>
        <v>5179039.2492336594</v>
      </c>
      <c r="AX293" s="1">
        <f>Cohort_CF!AX292*Mincers!AK$45*(1+'Cost and Benefit Parameters'!$C$41)^AX$5</f>
        <v>5271307.1517880708</v>
      </c>
      <c r="AY293" s="1">
        <f>Cohort_CF!AY292*Mincers!AL$45*(1+'Cost and Benefit Parameters'!$C$41)^AY$5</f>
        <v>5362000.7003712486</v>
      </c>
      <c r="AZ293" s="1">
        <f>Cohort_CF!AZ292*Mincers!AM$45*(1+'Cost and Benefit Parameters'!$C$41)^AZ$5</f>
        <v>5450983.0724401781</v>
      </c>
      <c r="BA293" s="1">
        <f>Cohort_CF!BA292*Mincers!AN$45*(1+'Cost and Benefit Parameters'!$C$41)^BA$5</f>
        <v>5538118.2384793935</v>
      </c>
      <c r="BB293" s="1">
        <f>Cohort_CF!BB292*Mincers!AO$45*(1+'Cost and Benefit Parameters'!$C$41)^BB$5</f>
        <v>5623271.3041821709</v>
      </c>
      <c r="BC293" s="1">
        <f>Cohort_CF!BC292*Mincers!AP$45*(1+'Cost and Benefit Parameters'!$C$41)^BC$5</f>
        <v>5706308.8547733445</v>
      </c>
      <c r="BD293" s="1"/>
      <c r="BE293" s="1"/>
      <c r="BF293" s="1"/>
      <c r="BG293" s="1"/>
      <c r="BH293" s="1"/>
      <c r="BI293" s="1"/>
      <c r="BJ293" s="1"/>
      <c r="BK293" s="1"/>
      <c r="BL293" s="1"/>
      <c r="BM293" s="1"/>
      <c r="BN293" s="1"/>
    </row>
    <row r="294" spans="1:66" x14ac:dyDescent="0.55000000000000004">
      <c r="A294" s="639"/>
      <c r="B294" t="s">
        <v>476</v>
      </c>
      <c r="H294" s="1"/>
      <c r="I294" s="1"/>
      <c r="J294" s="1"/>
      <c r="K294" s="1"/>
      <c r="L294" s="1"/>
      <c r="M294" s="1"/>
      <c r="N294" s="1"/>
      <c r="O294" s="1"/>
      <c r="P294" s="1"/>
      <c r="Q294" s="1">
        <f>Cohort_CF!Q293*Mincers!C$45*(1+'Cost and Benefit Parameters'!$C$41)^Q$5</f>
        <v>2109261.5168637764</v>
      </c>
      <c r="R294" s="1">
        <f>Cohort_CF!R293*Mincers!D$45*(1+'Cost and Benefit Parameters'!$C$41)^R$5</f>
        <v>2191084.6527760942</v>
      </c>
      <c r="S294" s="1">
        <f>Cohort_CF!S293*Mincers!E$45*(1+'Cost and Benefit Parameters'!$C$41)^S$5</f>
        <v>2274716.6579761556</v>
      </c>
      <c r="T294" s="1">
        <f>Cohort_CF!T293*Mincers!F$45*(1+'Cost and Benefit Parameters'!$C$41)^T$5</f>
        <v>2360124.3325729417</v>
      </c>
      <c r="U294" s="1">
        <f>Cohort_CF!U293*Mincers!G$45*(1+'Cost and Benefit Parameters'!$C$41)^U$5</f>
        <v>2462243.9357745205</v>
      </c>
      <c r="V294" s="1">
        <f>Cohort_CF!V293*Mincers!H$45*(1+'Cost and Benefit Parameters'!$C$41)^V$5</f>
        <v>2550098.2948476863</v>
      </c>
      <c r="W294" s="1">
        <f>Cohort_CF!W293*Mincers!I$45*(1+'Cost and Benefit Parameters'!$C$41)^W$5</f>
        <v>2639503.1737011336</v>
      </c>
      <c r="X294" s="1">
        <f>Cohort_CF!X293*Mincers!J$45*(1+'Cost and Benefit Parameters'!$C$41)^X$5</f>
        <v>2730403.7988060857</v>
      </c>
      <c r="Y294" s="1">
        <f>Cohort_CF!Y293*Mincers!K$45*(1+'Cost and Benefit Parameters'!$C$41)^Y$5</f>
        <v>2822740.7557139583</v>
      </c>
      <c r="Z294" s="1">
        <f>Cohort_CF!Z293*Mincers!L$45*(1+'Cost and Benefit Parameters'!$C$41)^Z$5</f>
        <v>2916449.9742328171</v>
      </c>
      <c r="AA294" s="1">
        <f>Cohort_CF!AA293*Mincers!M$45*(1+'Cost and Benefit Parameters'!$C$41)^AA$5</f>
        <v>3011462.7272944655</v>
      </c>
      <c r="AB294" s="1">
        <f>Cohort_CF!AB293*Mincers!N$45*(1+'Cost and Benefit Parameters'!$C$41)^AB$5</f>
        <v>3107705.6439791135</v>
      </c>
      <c r="AC294" s="1">
        <f>Cohort_CF!AC293*Mincers!O$45*(1+'Cost and Benefit Parameters'!$C$41)^AC$5</f>
        <v>3205100.7371198358</v>
      </c>
      <c r="AD294" s="1">
        <f>Cohort_CF!AD293*Mincers!P$45*(1+'Cost and Benefit Parameters'!$C$41)^AD$5</f>
        <v>3303565.4458608264</v>
      </c>
      <c r="AE294" s="1">
        <f>Cohort_CF!AE293*Mincers!Q$45*(1+'Cost and Benefit Parameters'!$C$41)^AE$5</f>
        <v>3403012.6934914971</v>
      </c>
      <c r="AF294" s="1">
        <f>Cohort_CF!AF293*Mincers!R$45*(1+'Cost and Benefit Parameters'!$C$41)^AF$5</f>
        <v>3503350.960823969</v>
      </c>
      <c r="AG294" s="1">
        <f>Cohort_CF!AG293*Mincers!S$45*(1+'Cost and Benefit Parameters'!$C$41)^AG$5</f>
        <v>3604484.3753229659</v>
      </c>
      <c r="AH294" s="1">
        <f>Cohort_CF!AH293*Mincers!T$45*(1+'Cost and Benefit Parameters'!$C$41)^AH$5</f>
        <v>3706312.8161370619</v>
      </c>
      <c r="AI294" s="1">
        <f>Cohort_CF!AI293*Mincers!U$45*(1+'Cost and Benefit Parameters'!$C$41)^AI$5</f>
        <v>3808732.0351162567</v>
      </c>
      <c r="AJ294" s="1">
        <f>Cohort_CF!AJ293*Mincers!V$45*(1+'Cost and Benefit Parameters'!$C$41)^AJ$5</f>
        <v>3911633.793835849</v>
      </c>
      <c r="AK294" s="1">
        <f>Cohort_CF!AK293*Mincers!W$45*(1+'Cost and Benefit Parameters'!$C$41)^AK$5</f>
        <v>4014906.0165785677</v>
      </c>
      <c r="AL294" s="1">
        <f>Cohort_CF!AL293*Mincers!X$45*(1+'Cost and Benefit Parameters'!$C$41)^AL$5</f>
        <v>4118432.9591580741</v>
      </c>
      <c r="AM294" s="1">
        <f>Cohort_CF!AM293*Mincers!Y$45*(1+'Cost and Benefit Parameters'!$C$41)^AM$5</f>
        <v>4222095.3933958849</v>
      </c>
      <c r="AN294" s="1">
        <f>Cohort_CF!AN293*Mincers!Z$45*(1+'Cost and Benefit Parameters'!$C$41)^AN$5</f>
        <v>4325770.8069927087</v>
      </c>
      <c r="AO294" s="1">
        <f>Cohort_CF!AO293*Mincers!AA$45*(1+'Cost and Benefit Parameters'!$C$41)^AO$5</f>
        <v>4429333.6184626883</v>
      </c>
      <c r="AP294" s="1">
        <f>Cohort_CF!AP293*Mincers!AB$45*(1+'Cost and Benefit Parameters'!$C$41)^AP$5</f>
        <v>4532655.4067263948</v>
      </c>
      <c r="AQ294" s="1">
        <f>Cohort_CF!AQ293*Mincers!AC$45*(1+'Cost and Benefit Parameters'!$C$41)^AQ$5</f>
        <v>4635605.1548866928</v>
      </c>
      <c r="AR294" s="1">
        <f>Cohort_CF!AR293*Mincers!AD$45*(1+'Cost and Benefit Parameters'!$C$41)^AR$5</f>
        <v>4738049.5076390943</v>
      </c>
      <c r="AS294" s="1">
        <f>Cohort_CF!AS293*Mincers!AE$45*(1+'Cost and Benefit Parameters'!$C$41)^AS$5</f>
        <v>4839853.0416980153</v>
      </c>
      <c r="AT294" s="1">
        <f>Cohort_CF!AT293*Mincers!AF$45*(1+'Cost and Benefit Parameters'!$C$41)^AT$5</f>
        <v>4940878.5485502603</v>
      </c>
      <c r="AU294" s="1">
        <f>Cohort_CF!AU293*Mincers!AG$45*(1+'Cost and Benefit Parameters'!$C$41)^AU$5</f>
        <v>5040987.3287800122</v>
      </c>
      <c r="AV294" s="1">
        <f>Cohort_CF!AV293*Mincers!AH$45*(1+'Cost and Benefit Parameters'!$C$41)^AV$5</f>
        <v>5140039.497143249</v>
      </c>
      <c r="AW294" s="1">
        <f>Cohort_CF!AW293*Mincers!AI$45*(1+'Cost and Benefit Parameters'!$C$41)^AW$5</f>
        <v>5237894.2975073112</v>
      </c>
      <c r="AX294" s="1">
        <f>Cohort_CF!AX293*Mincers!AJ$45*(1+'Cost and Benefit Parameters'!$C$41)^AX$5</f>
        <v>5334410.426710669</v>
      </c>
      <c r="AY294" s="1">
        <f>Cohort_CF!AY293*Mincers!AK$45*(1+'Cost and Benefit Parameters'!$C$41)^AY$5</f>
        <v>5429446.3663417129</v>
      </c>
      <c r="AZ294" s="1">
        <f>Cohort_CF!AZ293*Mincers!AL$45*(1+'Cost and Benefit Parameters'!$C$41)^AZ$5</f>
        <v>5522860.7213823861</v>
      </c>
      <c r="BA294" s="1">
        <f>Cohort_CF!BA293*Mincers!AM$45*(1+'Cost and Benefit Parameters'!$C$41)^BA$5</f>
        <v>5614512.5646133842</v>
      </c>
      <c r="BB294" s="1">
        <f>Cohort_CF!BB293*Mincers!AN$45*(1+'Cost and Benefit Parameters'!$C$41)^BB$5</f>
        <v>5704261.7856337745</v>
      </c>
      <c r="BC294" s="1">
        <f>Cohort_CF!BC293*Mincers!AO$45*(1+'Cost and Benefit Parameters'!$C$41)^BC$5</f>
        <v>5791969.4433076354</v>
      </c>
      <c r="BD294" s="1">
        <f>Cohort_CF!BD293*Mincers!AP$45*(1+'Cost and Benefit Parameters'!$C$41)^BD$5</f>
        <v>5877498.1204165453</v>
      </c>
      <c r="BE294" s="1"/>
      <c r="BF294" s="1"/>
      <c r="BG294" s="1"/>
      <c r="BH294" s="1"/>
      <c r="BI294" s="1"/>
      <c r="BJ294" s="1"/>
      <c r="BK294" s="1"/>
      <c r="BL294" s="1"/>
      <c r="BM294" s="1"/>
      <c r="BN294" s="1"/>
    </row>
    <row r="295" spans="1:66" x14ac:dyDescent="0.55000000000000004">
      <c r="A295" s="639"/>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row>
    <row r="296" spans="1:66" x14ac:dyDescent="0.55000000000000004">
      <c r="A296" s="639"/>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row>
    <row r="297" spans="1:66" x14ac:dyDescent="0.55000000000000004">
      <c r="A297" s="639"/>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row>
    <row r="298" spans="1:66" x14ac:dyDescent="0.55000000000000004">
      <c r="A298" s="639"/>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row>
    <row r="299" spans="1:66" x14ac:dyDescent="0.55000000000000004">
      <c r="A299" s="639"/>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row>
    <row r="300" spans="1:66" x14ac:dyDescent="0.55000000000000004">
      <c r="A300" s="639"/>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row>
    <row r="301" spans="1:66" x14ac:dyDescent="0.55000000000000004">
      <c r="A301" s="639"/>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row>
    <row r="302" spans="1:66" x14ac:dyDescent="0.55000000000000004">
      <c r="A302" s="639"/>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row>
    <row r="303" spans="1:66" x14ac:dyDescent="0.55000000000000004">
      <c r="A303" s="639"/>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row>
    <row r="304" spans="1:66" x14ac:dyDescent="0.55000000000000004">
      <c r="A304" s="639"/>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row>
    <row r="305" spans="1:72" x14ac:dyDescent="0.55000000000000004">
      <c r="A305" s="640"/>
      <c r="B305" s="329" t="s">
        <v>525</v>
      </c>
      <c r="C305" s="329"/>
      <c r="D305" s="329"/>
      <c r="E305" s="329"/>
      <c r="F305" s="329"/>
      <c r="G305" s="329"/>
      <c r="H305" s="330">
        <f>SUM(H285:H304)</f>
        <v>1616573.3194128973</v>
      </c>
      <c r="I305" s="330">
        <f t="shared" ref="I305:BD305" si="71">SUM(I285:I304)</f>
        <v>3344354.4588642092</v>
      </c>
      <c r="J305" s="330">
        <f t="shared" si="71"/>
        <v>5188066.0006438363</v>
      </c>
      <c r="K305" s="330">
        <f t="shared" si="71"/>
        <v>7152546.759558389</v>
      </c>
      <c r="L305" s="330">
        <f t="shared" si="71"/>
        <v>9254228.1138343588</v>
      </c>
      <c r="M305" s="330">
        <f t="shared" si="71"/>
        <v>11486292.95954161</v>
      </c>
      <c r="N305" s="330">
        <f t="shared" si="71"/>
        <v>13853841.145726511</v>
      </c>
      <c r="O305" s="330">
        <f t="shared" si="71"/>
        <v>16362083.537557896</v>
      </c>
      <c r="P305" s="330">
        <f>SUM(P285:P304)</f>
        <v>19016341.789932106</v>
      </c>
      <c r="Q305" s="330">
        <f t="shared" si="71"/>
        <v>21822048.102925241</v>
      </c>
      <c r="R305" s="330">
        <f t="shared" si="71"/>
        <v>22612205.606670953</v>
      </c>
      <c r="S305" s="330">
        <f t="shared" si="71"/>
        <v>23415552.18725602</v>
      </c>
      <c r="T305" s="330">
        <f t="shared" si="71"/>
        <v>24231503.428933799</v>
      </c>
      <c r="U305" s="330">
        <f t="shared" si="71"/>
        <v>25059428.303351663</v>
      </c>
      <c r="V305" s="330">
        <f t="shared" si="71"/>
        <v>25883225.767274085</v>
      </c>
      <c r="W305" s="330">
        <f t="shared" si="71"/>
        <v>26718148.092246804</v>
      </c>
      <c r="X305" s="330">
        <f t="shared" si="71"/>
        <v>27563541.402820729</v>
      </c>
      <c r="Y305" s="330">
        <f t="shared" si="71"/>
        <v>28418711.889722154</v>
      </c>
      <c r="Z305" s="330">
        <f t="shared" si="71"/>
        <v>29282926.228754736</v>
      </c>
      <c r="AA305" s="330">
        <f t="shared" si="71"/>
        <v>30155412.132554151</v>
      </c>
      <c r="AB305" s="330">
        <f t="shared" si="71"/>
        <v>31035359.037310388</v>
      </c>
      <c r="AC305" s="330">
        <f t="shared" si="71"/>
        <v>31921918.926065437</v>
      </c>
      <c r="AD305" s="330">
        <f t="shared" si="71"/>
        <v>32814207.289663523</v>
      </c>
      <c r="AE305" s="330">
        <f t="shared" si="71"/>
        <v>33711304.22587958</v>
      </c>
      <c r="AF305" s="330">
        <f t="shared" si="71"/>
        <v>34612255.676681682</v>
      </c>
      <c r="AG305" s="330">
        <f t="shared" si="71"/>
        <v>35516074.80299636</v>
      </c>
      <c r="AH305" s="330">
        <f t="shared" si="71"/>
        <v>36421743.495747127</v>
      </c>
      <c r="AI305" s="330">
        <f t="shared" si="71"/>
        <v>37328214.021325447</v>
      </c>
      <c r="AJ305" s="330">
        <f t="shared" si="71"/>
        <v>38234410.799037024</v>
      </c>
      <c r="AK305" s="330">
        <f t="shared" si="71"/>
        <v>39139232.307443835</v>
      </c>
      <c r="AL305" s="330">
        <f t="shared" si="71"/>
        <v>40041553.115900412</v>
      </c>
      <c r="AM305" s="330">
        <f t="shared" si="71"/>
        <v>40940226.036962323</v>
      </c>
      <c r="AN305" s="330">
        <f t="shared" si="71"/>
        <v>41834084.3947303</v>
      </c>
      <c r="AO305" s="330">
        <f t="shared" si="71"/>
        <v>42721944.403589085</v>
      </c>
      <c r="AP305" s="330">
        <f t="shared" si="71"/>
        <v>43602607.651206784</v>
      </c>
      <c r="AQ305" s="330">
        <f t="shared" si="71"/>
        <v>44474863.679085642</v>
      </c>
      <c r="AR305" s="330">
        <f t="shared" si="71"/>
        <v>45337492.653398156</v>
      </c>
      <c r="AS305" s="330">
        <f t="shared" si="71"/>
        <v>46189268.118309893</v>
      </c>
      <c r="AT305" s="330">
        <f t="shared" si="71"/>
        <v>47028959.823484205</v>
      </c>
      <c r="AU305" s="330">
        <f t="shared" si="71"/>
        <v>47855336.616987407</v>
      </c>
      <c r="AV305" s="330">
        <f t="shared" si="71"/>
        <v>44098779.766853631</v>
      </c>
      <c r="AW305" s="330">
        <f t="shared" si="71"/>
        <v>40127502.477801688</v>
      </c>
      <c r="AX305" s="330">
        <f t="shared" si="71"/>
        <v>35936296.425703213</v>
      </c>
      <c r="AY305" s="330">
        <f t="shared" si="71"/>
        <v>31519942.578962315</v>
      </c>
      <c r="AZ305" s="330">
        <f t="shared" si="71"/>
        <v>26873211.098999221</v>
      </c>
      <c r="BA305" s="330">
        <f t="shared" si="71"/>
        <v>21990860.888945337</v>
      </c>
      <c r="BB305" s="330">
        <f t="shared" si="71"/>
        <v>16867638.774061911</v>
      </c>
      <c r="BC305" s="330">
        <f t="shared" si="71"/>
        <v>11498278.298080981</v>
      </c>
      <c r="BD305" s="330">
        <f t="shared" si="71"/>
        <v>5877498.1204165453</v>
      </c>
      <c r="BE305" s="13"/>
      <c r="BF305" s="13"/>
      <c r="BG305" s="13"/>
      <c r="BH305" s="13"/>
      <c r="BI305" s="13"/>
      <c r="BJ305" s="13"/>
      <c r="BK305" s="13"/>
      <c r="BL305" s="13"/>
      <c r="BM305" s="13"/>
      <c r="BN305" s="13"/>
    </row>
    <row r="306" spans="1:72" x14ac:dyDescent="0.55000000000000004">
      <c r="B306" s="329" t="s">
        <v>526</v>
      </c>
      <c r="C306" s="329"/>
      <c r="D306" s="329"/>
      <c r="E306" s="329"/>
      <c r="F306" s="329"/>
      <c r="G306" s="329"/>
      <c r="H306" s="329">
        <f>'Cost and Benefit Parameters'!$C$45*H305</f>
        <v>1062088.6708542735</v>
      </c>
      <c r="I306" s="329">
        <f>'Cost and Benefit Parameters'!$C$45*I305</f>
        <v>2197240.8794737854</v>
      </c>
      <c r="J306" s="329">
        <f>'Cost and Benefit Parameters'!$C$45*J305</f>
        <v>3408559.3624230004</v>
      </c>
      <c r="K306" s="329">
        <f>'Cost and Benefit Parameters'!$C$45*K305</f>
        <v>4699223.2210298618</v>
      </c>
      <c r="L306" s="329">
        <f>'Cost and Benefit Parameters'!$C$45*L305</f>
        <v>6080027.870789174</v>
      </c>
      <c r="M306" s="329">
        <f>'Cost and Benefit Parameters'!$C$45*M305</f>
        <v>7546494.4744188376</v>
      </c>
      <c r="N306" s="329">
        <f>'Cost and Benefit Parameters'!$C$45*N305</f>
        <v>9101973.6327423174</v>
      </c>
      <c r="O306" s="329">
        <f>'Cost and Benefit Parameters'!$C$45*O305</f>
        <v>10749888.884175539</v>
      </c>
      <c r="P306" s="329">
        <f>'Cost and Benefit Parameters'!$C$45*P305</f>
        <v>12493736.555985395</v>
      </c>
      <c r="Q306" s="329">
        <f>'Cost and Benefit Parameters'!$C$45*Q305</f>
        <v>14337085.603621883</v>
      </c>
      <c r="R306" s="329">
        <f>'Cost and Benefit Parameters'!$C$45*R305</f>
        <v>14856219.083582817</v>
      </c>
      <c r="S306" s="329">
        <f>'Cost and Benefit Parameters'!$C$45*S305</f>
        <v>15384017.787027206</v>
      </c>
      <c r="T306" s="329">
        <f>'Cost and Benefit Parameters'!$C$45*T305</f>
        <v>15920097.752809506</v>
      </c>
      <c r="U306" s="329">
        <f>'Cost and Benefit Parameters'!$C$45*U305</f>
        <v>16464044.395302044</v>
      </c>
      <c r="V306" s="329">
        <f>'Cost and Benefit Parameters'!$C$45*V305</f>
        <v>17005279.329099074</v>
      </c>
      <c r="W306" s="329">
        <f>'Cost and Benefit Parameters'!$C$45*W305</f>
        <v>17553823.29660615</v>
      </c>
      <c r="X306" s="329">
        <f>'Cost and Benefit Parameters'!$C$45*X305</f>
        <v>18109246.70165322</v>
      </c>
      <c r="Y306" s="329">
        <f>'Cost and Benefit Parameters'!$C$45*Y305</f>
        <v>18671093.711547457</v>
      </c>
      <c r="Z306" s="329">
        <f>'Cost and Benefit Parameters'!$C$45*Z305</f>
        <v>19238882.532291863</v>
      </c>
      <c r="AA306" s="329">
        <f>'Cost and Benefit Parameters'!$C$45*AA305</f>
        <v>19812105.771088079</v>
      </c>
      <c r="AB306" s="329">
        <f>'Cost and Benefit Parameters'!$C$45*AB305</f>
        <v>20390230.887512926</v>
      </c>
      <c r="AC306" s="329">
        <f>'Cost and Benefit Parameters'!$C$45*AC305</f>
        <v>20972700.734424993</v>
      </c>
      <c r="AD306" s="329">
        <f>'Cost and Benefit Parameters'!$C$45*AD305</f>
        <v>21558934.189308938</v>
      </c>
      <c r="AE306" s="329">
        <f>'Cost and Benefit Parameters'!$C$45*AE305</f>
        <v>22148326.876402885</v>
      </c>
      <c r="AF306" s="329">
        <f>'Cost and Benefit Parameters'!$C$45*AF305</f>
        <v>22740251.979579866</v>
      </c>
      <c r="AG306" s="329">
        <f>'Cost and Benefit Parameters'!$C$45*AG305</f>
        <v>23334061.145568609</v>
      </c>
      <c r="AH306" s="329">
        <f>'Cost and Benefit Parameters'!$C$45*AH305</f>
        <v>23929085.476705864</v>
      </c>
      <c r="AI306" s="329">
        <f>'Cost and Benefit Parameters'!$C$45*AI305</f>
        <v>24524636.612010818</v>
      </c>
      <c r="AJ306" s="329">
        <f>'Cost and Benefit Parameters'!$C$45*AJ305</f>
        <v>25120007.894967325</v>
      </c>
      <c r="AK306" s="329">
        <f>'Cost and Benefit Parameters'!$C$45*AK305</f>
        <v>25714475.625990599</v>
      </c>
      <c r="AL306" s="329">
        <f>'Cost and Benefit Parameters'!$C$45*AL305</f>
        <v>26307300.397146571</v>
      </c>
      <c r="AM306" s="329">
        <f>'Cost and Benefit Parameters'!$C$45*AM305</f>
        <v>26897728.506284248</v>
      </c>
      <c r="AN306" s="329">
        <f>'Cost and Benefit Parameters'!$C$45*AN305</f>
        <v>27484993.44733781</v>
      </c>
      <c r="AO306" s="329">
        <f>'Cost and Benefit Parameters'!$C$45*AO305</f>
        <v>28068317.473158032</v>
      </c>
      <c r="AP306" s="329">
        <f>'Cost and Benefit Parameters'!$C$45*AP305</f>
        <v>28646913.226842858</v>
      </c>
      <c r="AQ306" s="329">
        <f>'Cost and Benefit Parameters'!$C$45*AQ305</f>
        <v>29219985.437159266</v>
      </c>
      <c r="AR306" s="329">
        <f>'Cost and Benefit Parameters'!$C$45*AR305</f>
        <v>29786732.67328259</v>
      </c>
      <c r="AS306" s="329">
        <f>'Cost and Benefit Parameters'!$C$45*AS305</f>
        <v>30346349.153729599</v>
      </c>
      <c r="AT306" s="329">
        <f>'Cost and Benefit Parameters'!$C$45*AT305</f>
        <v>30898026.604029123</v>
      </c>
      <c r="AU306" s="329">
        <f>'Cost and Benefit Parameters'!$C$45*AU305</f>
        <v>31440956.157360729</v>
      </c>
      <c r="AV306" s="329">
        <f>'Cost and Benefit Parameters'!$C$45*AV305</f>
        <v>28972898.306822836</v>
      </c>
      <c r="AW306" s="329">
        <f>'Cost and Benefit Parameters'!$C$45*AW305</f>
        <v>26363769.12791571</v>
      </c>
      <c r="AX306" s="329">
        <f>'Cost and Benefit Parameters'!$C$45*AX305</f>
        <v>23610146.751687013</v>
      </c>
      <c r="AY306" s="329">
        <f>'Cost and Benefit Parameters'!$C$45*AY305</f>
        <v>20708602.27437824</v>
      </c>
      <c r="AZ306" s="329">
        <f>'Cost and Benefit Parameters'!$C$45*AZ305</f>
        <v>17655699.692042489</v>
      </c>
      <c r="BA306" s="329">
        <f>'Cost and Benefit Parameters'!$C$45*BA305</f>
        <v>14447995.604037087</v>
      </c>
      <c r="BB306" s="329">
        <f>'Cost and Benefit Parameters'!$C$45*BB305</f>
        <v>11082038.674558677</v>
      </c>
      <c r="BC306" s="329">
        <f>'Cost and Benefit Parameters'!$C$45*BC305</f>
        <v>7554368.8418392045</v>
      </c>
      <c r="BD306" s="329">
        <f>'Cost and Benefit Parameters'!$C$45*BD305</f>
        <v>3861516.2651136704</v>
      </c>
      <c r="BE306" s="14"/>
      <c r="BF306" s="14"/>
      <c r="BG306" s="14"/>
      <c r="BH306" s="14"/>
      <c r="BI306" s="14"/>
      <c r="BJ306" s="14"/>
      <c r="BK306" s="14"/>
      <c r="BL306" s="14"/>
      <c r="BM306" s="14"/>
      <c r="BN306" s="14"/>
    </row>
    <row r="307" spans="1:72" x14ac:dyDescent="0.55000000000000004">
      <c r="A307" s="641" t="s">
        <v>491</v>
      </c>
      <c r="B307" s="128" t="s">
        <v>507</v>
      </c>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row>
    <row r="308" spans="1:72" x14ac:dyDescent="0.55000000000000004">
      <c r="A308" s="642"/>
      <c r="B308" t="s">
        <v>466</v>
      </c>
      <c r="J308" s="1">
        <f>Cohort_CF!J307*Mincers!C$52*(1+'Cost and Benefit Parameters'!$C$41)^J$5</f>
        <v>652006.61437303817</v>
      </c>
      <c r="K308" s="1">
        <f>Cohort_CF!K307*Mincers!D$52*(1+'Cost and Benefit Parameters'!$C$41)^K$5</f>
        <v>677299.45994815649</v>
      </c>
      <c r="L308" s="1">
        <f>Cohort_CF!L307*Mincers!E$52*(1+'Cost and Benefit Parameters'!$C$41)^L$5</f>
        <v>703151.45607464842</v>
      </c>
      <c r="M308" s="1">
        <f>Cohort_CF!M307*Mincers!F$52*(1+'Cost and Benefit Parameters'!$C$41)^M$5</f>
        <v>729552.34013293416</v>
      </c>
      <c r="N308" s="1">
        <f>Cohort_CF!N307*Mincers!G$52*(1+'Cost and Benefit Parameters'!$C$41)^N$5</f>
        <v>761119.1497543318</v>
      </c>
      <c r="O308" s="1">
        <f>Cohort_CF!O307*Mincers!H$52*(1+'Cost and Benefit Parameters'!$C$41)^O$5</f>
        <v>788276.34328355291</v>
      </c>
      <c r="P308" s="1">
        <f>Cohort_CF!P307*Mincers!I$52*(1+'Cost and Benefit Parameters'!$C$41)^P$5</f>
        <v>815912.82738171355</v>
      </c>
      <c r="Q308" s="1">
        <f>Cohort_CF!Q307*Mincers!J$52*(1+'Cost and Benefit Parameters'!$C$41)^Q$5</f>
        <v>844011.67067128187</v>
      </c>
      <c r="R308" s="1">
        <f>Cohort_CF!R307*Mincers!K$52*(1+'Cost and Benefit Parameters'!$C$41)^R$5</f>
        <v>872554.50719187048</v>
      </c>
      <c r="S308" s="1">
        <f>Cohort_CF!S307*Mincers!L$52*(1+'Cost and Benefit Parameters'!$C$41)^S$5</f>
        <v>901521.5318180396</v>
      </c>
      <c r="T308" s="1">
        <f>Cohort_CF!T307*Mincers!M$52*(1+'Cost and Benefit Parameters'!$C$41)^T$5</f>
        <v>930891.49990909838</v>
      </c>
      <c r="U308" s="1">
        <f>Cohort_CF!U307*Mincers!N$52*(1+'Cost and Benefit Parameters'!$C$41)^U$5</f>
        <v>960641.73133523611</v>
      </c>
      <c r="V308" s="1">
        <f>Cohort_CF!V307*Mincers!O$52*(1+'Cost and Benefit Parameters'!$C$41)^V$5</f>
        <v>990748.11901050596</v>
      </c>
      <c r="W308" s="1">
        <f>Cohort_CF!W307*Mincers!P$52*(1+'Cost and Benefit Parameters'!$C$41)^W$5</f>
        <v>1021185.1420482647</v>
      </c>
      <c r="X308" s="1">
        <f>Cohort_CF!X307*Mincers!Q$52*(1+'Cost and Benefit Parameters'!$C$41)^X$5</f>
        <v>1051925.8836386204</v>
      </c>
      <c r="Y308" s="1">
        <f>Cohort_CF!Y307*Mincers!R$52*(1+'Cost and Benefit Parameters'!$C$41)^Y$5</f>
        <v>1082942.053730594</v>
      </c>
      <c r="Z308" s="1">
        <f>Cohort_CF!Z307*Mincers!S$52*(1+'Cost and Benefit Parameters'!$C$41)^Z$5</f>
        <v>1114204.0165836031</v>
      </c>
      <c r="AA308" s="1">
        <f>Cohort_CF!AA307*Mincers!T$52*(1+'Cost and Benefit Parameters'!$C$41)^AA$5</f>
        <v>1145680.8232343032</v>
      </c>
      <c r="AB308" s="1">
        <f>Cohort_CF!AB307*Mincers!U$52*(1+'Cost and Benefit Parameters'!$C$41)^AB$5</f>
        <v>1177340.2489050694</v>
      </c>
      <c r="AC308" s="1">
        <f>Cohort_CF!AC307*Mincers!V$52*(1+'Cost and Benefit Parameters'!$C$41)^AC$5</f>
        <v>1209148.8353602716</v>
      </c>
      <c r="AD308" s="1">
        <f>Cohort_CF!AD307*Mincers!W$52*(1+'Cost and Benefit Parameters'!$C$41)^AD$5</f>
        <v>1241071.9381955124</v>
      </c>
      <c r="AE308" s="1">
        <f>Cohort_CF!AE307*Mincers!X$52*(1+'Cost and Benefit Parameters'!$C$41)^AE$5</f>
        <v>1273073.7790236808</v>
      </c>
      <c r="AF308" s="1">
        <f>Cohort_CF!AF307*Mincers!Y$52*(1+'Cost and Benefit Parameters'!$C$41)^AF$5</f>
        <v>1305117.5024997343</v>
      </c>
      <c r="AG308" s="1">
        <f>Cohort_CF!AG307*Mincers!Z$52*(1+'Cost and Benefit Parameters'!$C$41)^AG$5</f>
        <v>1337165.2381041353</v>
      </c>
      <c r="AH308" s="1">
        <f>Cohort_CF!AH307*Mincers!AA$52*(1+'Cost and Benefit Parameters'!$C$41)^AH$5</f>
        <v>1369178.1665824847</v>
      </c>
      <c r="AI308" s="1">
        <f>Cohort_CF!AI307*Mincers!AB$52*(1+'Cost and Benefit Parameters'!$C$41)^AI$5</f>
        <v>1401116.5909163971</v>
      </c>
      <c r="AJ308" s="1">
        <f>Cohort_CF!AJ307*Mincers!AC$52*(1+'Cost and Benefit Parameters'!$C$41)^AJ$5</f>
        <v>1432940.0116785404</v>
      </c>
      <c r="AK308" s="1">
        <f>Cohort_CF!AK307*Mincers!AD$52*(1+'Cost and Benefit Parameters'!$C$41)^AK$5</f>
        <v>1464607.2066023105</v>
      </c>
      <c r="AL308" s="1">
        <f>Cohort_CF!AL307*Mincers!AE$52*(1+'Cost and Benefit Parameters'!$C$41)^AL$5</f>
        <v>1496076.3141749264</v>
      </c>
      <c r="AM308" s="1">
        <f>Cohort_CF!AM307*Mincers!AF$52*(1+'Cost and Benefit Parameters'!$C$41)^AM$5</f>
        <v>1527304.9210410838</v>
      </c>
      <c r="AN308" s="1">
        <f>Cohort_CF!AN307*Mincers!AG$52*(1+'Cost and Benefit Parameters'!$C$41)^AN$5</f>
        <v>1558250.1529835248</v>
      </c>
      <c r="AO308" s="1">
        <f>Cohort_CF!AO307*Mincers!AH$52*(1+'Cost and Benefit Parameters'!$C$41)^AO$5</f>
        <v>1588868.7692264495</v>
      </c>
      <c r="AP308" s="1">
        <f>Cohort_CF!AP307*Mincers!AI$52*(1+'Cost and Benefit Parameters'!$C$41)^AP$5</f>
        <v>1619117.2597883926</v>
      </c>
      <c r="AQ308" s="1">
        <f>Cohort_CF!AQ307*Mincers!AJ$52*(1+'Cost and Benefit Parameters'!$C$41)^AQ$5</f>
        <v>1648951.945592474</v>
      </c>
      <c r="AR308" s="1">
        <f>Cohort_CF!AR307*Mincers!AK$52*(1+'Cost and Benefit Parameters'!$C$41)^AR$5</f>
        <v>1678329.0810245615</v>
      </c>
      <c r="AS308" s="1">
        <f>Cohort_CF!AS307*Mincers!AL$52*(1+'Cost and Benefit Parameters'!$C$41)^AS$5</f>
        <v>1707204.9586134497</v>
      </c>
      <c r="AT308" s="1">
        <f>Cohort_CF!AT307*Mincers!AM$52*(1+'Cost and Benefit Parameters'!$C$41)^AT$5</f>
        <v>1735536.0154920407</v>
      </c>
      <c r="AU308" s="1">
        <f>Cohort_CF!AU307*Mincers!AN$52*(1+'Cost and Benefit Parameters'!$C$41)^AU$5</f>
        <v>1763278.9412849178</v>
      </c>
      <c r="AV308" s="1">
        <f>Cohort_CF!AV307*Mincers!AO$52*(1+'Cost and Benefit Parameters'!$C$41)^AV$5</f>
        <v>1790390.7870552572</v>
      </c>
      <c r="AW308" s="1">
        <f>Cohort_CF!AW307*Mincers!AP$52*(1+'Cost and Benefit Parameters'!$C$41)^AW$5</f>
        <v>1816829.074933615</v>
      </c>
      <c r="AX308" s="1" t="str">
        <f>IF(AV285="","",'Cost and Benefit Parameters'!$N$30)</f>
        <v/>
      </c>
      <c r="AY308" s="1" t="str">
        <f>IF(AW285="","",'Cost and Benefit Parameters'!$N$30)</f>
        <v/>
      </c>
      <c r="AZ308" s="1" t="str">
        <f>IF(AX285="","",'Cost and Benefit Parameters'!$N$30)</f>
        <v/>
      </c>
      <c r="BA308" s="1" t="str">
        <f>IF(AY285="","",'Cost and Benefit Parameters'!$N$30)</f>
        <v/>
      </c>
      <c r="BB308" s="1" t="str">
        <f>IF(AZ285="","",'Cost and Benefit Parameters'!$N$30)</f>
        <v/>
      </c>
      <c r="BC308" s="1" t="str">
        <f>IF(BA285="","",'Cost and Benefit Parameters'!$N$30)</f>
        <v/>
      </c>
      <c r="BD308" s="1" t="str">
        <f>IF(BB285="","",'Cost and Benefit Parameters'!$N$30)</f>
        <v/>
      </c>
      <c r="BE308" s="1" t="str">
        <f>IF(BC285="","",'Cost and Benefit Parameters'!$N$30)</f>
        <v/>
      </c>
      <c r="BF308" s="1" t="str">
        <f>IF(BD285="","",'Cost and Benefit Parameters'!$N$30)</f>
        <v/>
      </c>
      <c r="BG308" s="1" t="str">
        <f>IF(BE285="","",'Cost and Benefit Parameters'!$N$30)</f>
        <v/>
      </c>
      <c r="BH308" s="1" t="str">
        <f>IF(BF285="","",'Cost and Benefit Parameters'!$N$30)</f>
        <v/>
      </c>
      <c r="BI308" s="1" t="str">
        <f>IF(BG285="","",'Cost and Benefit Parameters'!$N$30)</f>
        <v/>
      </c>
      <c r="BJ308" s="1" t="str">
        <f>IF(BH285="","",'Cost and Benefit Parameters'!$N$30)</f>
        <v/>
      </c>
      <c r="BK308" s="1" t="str">
        <f>IF(BI285="","",'Cost and Benefit Parameters'!$N$30)</f>
        <v/>
      </c>
      <c r="BL308" s="1" t="str">
        <f>IF(BJ285="","",'Cost and Benefit Parameters'!$N$30)</f>
        <v/>
      </c>
      <c r="BM308" s="1" t="str">
        <f>IF(BK285="","",'Cost and Benefit Parameters'!$N$30)</f>
        <v/>
      </c>
      <c r="BN308" s="1" t="str">
        <f>IF(BL285="","",'Cost and Benefit Parameters'!$N$30)</f>
        <v/>
      </c>
      <c r="BO308" s="1" t="str">
        <f>IF(BM285="","",'Cost and Benefit Parameters'!$N$30)</f>
        <v/>
      </c>
      <c r="BP308" s="1" t="str">
        <f>IF(BN285="","",'Cost and Benefit Parameters'!$N$30)</f>
        <v/>
      </c>
    </row>
    <row r="309" spans="1:72" x14ac:dyDescent="0.55000000000000004">
      <c r="A309" s="642"/>
      <c r="B309" t="s">
        <v>468</v>
      </c>
      <c r="J309" s="1" t="str">
        <f>IF(H286="","",'Cost and Benefit Parameters'!$N$30)</f>
        <v/>
      </c>
      <c r="K309" s="1">
        <f>Cohort_CF!K308*Mincers!C$52*(1+'Cost and Benefit Parameters'!$C$41)^K$5</f>
        <v>671566.81280422932</v>
      </c>
      <c r="L309" s="1">
        <f>Cohort_CF!L308*Mincers!D$52*(1+'Cost and Benefit Parameters'!$C$41)^L$5</f>
        <v>697618.44374660123</v>
      </c>
      <c r="M309" s="1">
        <f>Cohort_CF!M308*Mincers!E$52*(1+'Cost and Benefit Parameters'!$C$41)^M$5</f>
        <v>724245.9997568879</v>
      </c>
      <c r="N309" s="1">
        <f>Cohort_CF!N308*Mincers!F$52*(1+'Cost and Benefit Parameters'!$C$41)^N$5</f>
        <v>751438.91033692204</v>
      </c>
      <c r="O309" s="1">
        <f>Cohort_CF!O308*Mincers!G$52*(1+'Cost and Benefit Parameters'!$C$41)^O$5</f>
        <v>783952.72424696176</v>
      </c>
      <c r="P309" s="1">
        <f>Cohort_CF!P308*Mincers!H$52*(1+'Cost and Benefit Parameters'!$C$41)^P$5</f>
        <v>811924.63358205941</v>
      </c>
      <c r="Q309" s="1">
        <f>Cohort_CF!Q308*Mincers!I$52*(1+'Cost and Benefit Parameters'!$C$41)^Q$5</f>
        <v>840390.21220316493</v>
      </c>
      <c r="R309" s="1">
        <f>Cohort_CF!R308*Mincers!J$52*(1+'Cost and Benefit Parameters'!$C$41)^R$5</f>
        <v>869332.02079142025</v>
      </c>
      <c r="S309" s="1">
        <f>Cohort_CF!S308*Mincers!K$52*(1+'Cost and Benefit Parameters'!$C$41)^S$5</f>
        <v>898731.14240762661</v>
      </c>
      <c r="T309" s="1">
        <f>Cohort_CF!T308*Mincers!L$52*(1+'Cost and Benefit Parameters'!$C$41)^T$5</f>
        <v>928567.17777258088</v>
      </c>
      <c r="U309" s="1">
        <f>Cohort_CF!U308*Mincers!M$52*(1+'Cost and Benefit Parameters'!$C$41)^U$5</f>
        <v>958818.24490637134</v>
      </c>
      <c r="V309" s="1">
        <f>Cohort_CF!V308*Mincers!N$52*(1+'Cost and Benefit Parameters'!$C$41)^V$5</f>
        <v>989460.98327529302</v>
      </c>
      <c r="W309" s="1">
        <f>Cohort_CF!W308*Mincers!O$52*(1+'Cost and Benefit Parameters'!$C$41)^W$5</f>
        <v>1020470.5625808212</v>
      </c>
      <c r="X309" s="1">
        <f>Cohort_CF!X308*Mincers!P$52*(1+'Cost and Benefit Parameters'!$C$41)^X$5</f>
        <v>1051820.6963097127</v>
      </c>
      <c r="Y309" s="1">
        <f>Cohort_CF!Y308*Mincers!Q$52*(1+'Cost and Benefit Parameters'!$C$41)^Y$5</f>
        <v>1083483.6601477789</v>
      </c>
      <c r="Z309" s="1">
        <f>Cohort_CF!Z308*Mincers!R$52*(1+'Cost and Benefit Parameters'!$C$41)^Z$5</f>
        <v>1115430.315342512</v>
      </c>
      <c r="AA309" s="1">
        <f>Cohort_CF!AA308*Mincers!S$52*(1+'Cost and Benefit Parameters'!$C$41)^AA$5</f>
        <v>1147630.1370811111</v>
      </c>
      <c r="AB309" s="1">
        <f>Cohort_CF!AB308*Mincers!T$52*(1+'Cost and Benefit Parameters'!$C$41)^AB$5</f>
        <v>1180051.2479313323</v>
      </c>
      <c r="AC309" s="1">
        <f>Cohort_CF!AC308*Mincers!U$52*(1+'Cost and Benefit Parameters'!$C$41)^AC$5</f>
        <v>1212660.4563722217</v>
      </c>
      <c r="AD309" s="1">
        <f>Cohort_CF!AD308*Mincers!V$52*(1+'Cost and Benefit Parameters'!$C$41)^AD$5</f>
        <v>1245423.3004210796</v>
      </c>
      <c r="AE309" s="1">
        <f>Cohort_CF!AE308*Mincers!W$52*(1+'Cost and Benefit Parameters'!$C$41)^AE$5</f>
        <v>1278304.0963413778</v>
      </c>
      <c r="AF309" s="1">
        <f>Cohort_CF!AF308*Mincers!X$52*(1+'Cost and Benefit Parameters'!$C$41)^AF$5</f>
        <v>1311265.9923943914</v>
      </c>
      <c r="AG309" s="1">
        <f>Cohort_CF!AG308*Mincers!Y$52*(1+'Cost and Benefit Parameters'!$C$41)^AG$5</f>
        <v>1344271.0275747261</v>
      </c>
      <c r="AH309" s="1">
        <f>Cohort_CF!AH308*Mincers!Z$52*(1+'Cost and Benefit Parameters'!$C$41)^AH$5</f>
        <v>1377280.1952472595</v>
      </c>
      <c r="AI309" s="1">
        <f>Cohort_CF!AI308*Mincers!AA$52*(1+'Cost and Benefit Parameters'!$C$41)^AI$5</f>
        <v>1410253.511579959</v>
      </c>
      <c r="AJ309" s="1">
        <f>Cohort_CF!AJ308*Mincers!AB$52*(1+'Cost and Benefit Parameters'!$C$41)^AJ$5</f>
        <v>1443150.0886438889</v>
      </c>
      <c r="AK309" s="1">
        <f>Cohort_CF!AK308*Mincers!AC$52*(1+'Cost and Benefit Parameters'!$C$41)^AK$5</f>
        <v>1475928.2120288969</v>
      </c>
      <c r="AL309" s="1">
        <f>Cohort_CF!AL308*Mincers!AD$52*(1+'Cost and Benefit Parameters'!$C$41)^AL$5</f>
        <v>1508545.4228003796</v>
      </c>
      <c r="AM309" s="1">
        <f>Cohort_CF!AM308*Mincers!AE$52*(1+'Cost and Benefit Parameters'!$C$41)^AM$5</f>
        <v>1540958.6036001744</v>
      </c>
      <c r="AN309" s="1">
        <f>Cohort_CF!AN308*Mincers!AF$52*(1+'Cost and Benefit Parameters'!$C$41)^AN$5</f>
        <v>1573124.0686723161</v>
      </c>
      <c r="AO309" s="1">
        <f>Cohort_CF!AO308*Mincers!AG$52*(1+'Cost and Benefit Parameters'!$C$41)^AO$5</f>
        <v>1604997.6575730308</v>
      </c>
      <c r="AP309" s="1">
        <f>Cohort_CF!AP308*Mincers!AH$52*(1+'Cost and Benefit Parameters'!$C$41)^AP$5</f>
        <v>1636534.832303243</v>
      </c>
      <c r="AQ309" s="1">
        <f>Cohort_CF!AQ308*Mincers!AI$52*(1+'Cost and Benefit Parameters'!$C$41)^AQ$5</f>
        <v>1667690.777582044</v>
      </c>
      <c r="AR309" s="1">
        <f>Cohort_CF!AR308*Mincers!AJ$52*(1+'Cost and Benefit Parameters'!$C$41)^AR$5</f>
        <v>1698420.5039602481</v>
      </c>
      <c r="AS309" s="1">
        <f>Cohort_CF!AS308*Mincers!AK$52*(1+'Cost and Benefit Parameters'!$C$41)^AS$5</f>
        <v>1728678.9534552987</v>
      </c>
      <c r="AT309" s="1">
        <f>Cohort_CF!AT308*Mincers!AL$52*(1+'Cost and Benefit Parameters'!$C$41)^AT$5</f>
        <v>1758421.107371853</v>
      </c>
      <c r="AU309" s="1">
        <f>Cohort_CF!AU308*Mincers!AM$52*(1+'Cost and Benefit Parameters'!$C$41)^AU$5</f>
        <v>1787602.0959568019</v>
      </c>
      <c r="AV309" s="1">
        <f>Cohort_CF!AV308*Mincers!AN$52*(1+'Cost and Benefit Parameters'!$C$41)^AV$5</f>
        <v>1816177.3095234653</v>
      </c>
      <c r="AW309" s="1">
        <f>Cohort_CF!AW308*Mincers!AO$52*(1+'Cost and Benefit Parameters'!$C$41)^AW$5</f>
        <v>1844102.510666915</v>
      </c>
      <c r="AX309" s="1">
        <f>Cohort_CF!AX308*Mincers!AP$52*(1+'Cost and Benefit Parameters'!$C$41)^AX$5</f>
        <v>1871333.9471816232</v>
      </c>
      <c r="AY309" s="1" t="str">
        <f>IF(AW286="","",'Cost and Benefit Parameters'!$N$30)</f>
        <v/>
      </c>
      <c r="AZ309" s="1" t="str">
        <f>IF(AX286="","",'Cost and Benefit Parameters'!$N$30)</f>
        <v/>
      </c>
      <c r="BA309" s="1" t="str">
        <f>IF(AY286="","",'Cost and Benefit Parameters'!$N$30)</f>
        <v/>
      </c>
      <c r="BB309" s="1" t="str">
        <f>IF(AZ286="","",'Cost and Benefit Parameters'!$N$30)</f>
        <v/>
      </c>
      <c r="BC309" s="1" t="str">
        <f>IF(BA286="","",'Cost and Benefit Parameters'!$N$30)</f>
        <v/>
      </c>
      <c r="BD309" s="1" t="str">
        <f>IF(BB286="","",'Cost and Benefit Parameters'!$N$30)</f>
        <v/>
      </c>
      <c r="BE309" s="1" t="str">
        <f>IF(BC286="","",'Cost and Benefit Parameters'!$N$30)</f>
        <v/>
      </c>
      <c r="BF309" s="1" t="str">
        <f>IF(BD286="","",'Cost and Benefit Parameters'!$N$30)</f>
        <v/>
      </c>
      <c r="BG309" s="1" t="str">
        <f>IF(BE286="","",'Cost and Benefit Parameters'!$N$30)</f>
        <v/>
      </c>
      <c r="BH309" s="1" t="str">
        <f>IF(BF286="","",'Cost and Benefit Parameters'!$N$30)</f>
        <v/>
      </c>
      <c r="BI309" s="1" t="str">
        <f>IF(BG286="","",'Cost and Benefit Parameters'!$N$30)</f>
        <v/>
      </c>
      <c r="BJ309" s="1" t="str">
        <f>IF(BH286="","",'Cost and Benefit Parameters'!$N$30)</f>
        <v/>
      </c>
      <c r="BK309" s="1" t="str">
        <f>IF(BI286="","",'Cost and Benefit Parameters'!$N$30)</f>
        <v/>
      </c>
      <c r="BL309" s="1" t="str">
        <f>IF(BJ286="","",'Cost and Benefit Parameters'!$N$30)</f>
        <v/>
      </c>
      <c r="BM309" s="1" t="str">
        <f>IF(BK286="","",'Cost and Benefit Parameters'!$N$30)</f>
        <v/>
      </c>
      <c r="BN309" s="1" t="str">
        <f>IF(BL286="","",'Cost and Benefit Parameters'!$N$30)</f>
        <v/>
      </c>
      <c r="BO309" s="1" t="str">
        <f>IF(BM286="","",'Cost and Benefit Parameters'!$N$30)</f>
        <v/>
      </c>
      <c r="BP309" s="1" t="str">
        <f>IF(BN286="","",'Cost and Benefit Parameters'!$N$30)</f>
        <v/>
      </c>
    </row>
    <row r="310" spans="1:72" x14ac:dyDescent="0.55000000000000004">
      <c r="A310" s="642"/>
      <c r="B310" t="s">
        <v>469</v>
      </c>
      <c r="J310" s="1" t="str">
        <f>IF(H287="","",'Cost and Benefit Parameters'!$N$30)</f>
        <v/>
      </c>
      <c r="K310" s="1" t="str">
        <f>IF(I287="","",'Cost and Benefit Parameters'!$N$30)</f>
        <v/>
      </c>
      <c r="L310" s="1">
        <f>Cohort_CF!L309*Mincers!C$52*(1+'Cost and Benefit Parameters'!$C$41)^L$5</f>
        <v>691713.81718835619</v>
      </c>
      <c r="M310" s="1">
        <f>Cohort_CF!M309*Mincers!D$52*(1+'Cost and Benefit Parameters'!$C$41)^M$5</f>
        <v>718546.99705899938</v>
      </c>
      <c r="N310" s="1">
        <f>Cohort_CF!N309*Mincers!E$52*(1+'Cost and Benefit Parameters'!$C$41)^N$5</f>
        <v>745973.37974959449</v>
      </c>
      <c r="O310" s="1">
        <f>Cohort_CF!O309*Mincers!F$52*(1+'Cost and Benefit Parameters'!$C$41)^O$5</f>
        <v>773982.07764702977</v>
      </c>
      <c r="P310" s="1">
        <f>Cohort_CF!P309*Mincers!G$52*(1+'Cost and Benefit Parameters'!$C$41)^P$5</f>
        <v>807471.30597437057</v>
      </c>
      <c r="Q310" s="1">
        <f>Cohort_CF!Q309*Mincers!H$52*(1+'Cost and Benefit Parameters'!$C$41)^Q$5</f>
        <v>836282.37258952123</v>
      </c>
      <c r="R310" s="1">
        <f>Cohort_CF!R309*Mincers!I$52*(1+'Cost and Benefit Parameters'!$C$41)^R$5</f>
        <v>865601.91856925981</v>
      </c>
      <c r="S310" s="1">
        <f>Cohort_CF!S309*Mincers!J$52*(1+'Cost and Benefit Parameters'!$C$41)^S$5</f>
        <v>895411.98141516279</v>
      </c>
      <c r="T310" s="1">
        <f>Cohort_CF!T309*Mincers!K$52*(1+'Cost and Benefit Parameters'!$C$41)^T$5</f>
        <v>925693.07667985547</v>
      </c>
      <c r="U310" s="1">
        <f>Cohort_CF!U309*Mincers!L$52*(1+'Cost and Benefit Parameters'!$C$41)^U$5</f>
        <v>956424.1931057584</v>
      </c>
      <c r="V310" s="1">
        <f>Cohort_CF!V309*Mincers!M$52*(1+'Cost and Benefit Parameters'!$C$41)^V$5</f>
        <v>987582.79225356237</v>
      </c>
      <c r="W310" s="1">
        <f>Cohort_CF!W309*Mincers!N$52*(1+'Cost and Benefit Parameters'!$C$41)^W$5</f>
        <v>1019144.8127735518</v>
      </c>
      <c r="X310" s="1">
        <f>Cohort_CF!X309*Mincers!O$52*(1+'Cost and Benefit Parameters'!$C$41)^X$5</f>
        <v>1051084.6794582459</v>
      </c>
      <c r="Y310" s="1">
        <f>Cohort_CF!Y309*Mincers!P$52*(1+'Cost and Benefit Parameters'!$C$41)^Y$5</f>
        <v>1083375.3171990041</v>
      </c>
      <c r="Z310" s="1">
        <f>Cohort_CF!Z309*Mincers!Q$52*(1+'Cost and Benefit Parameters'!$C$41)^Z$5</f>
        <v>1115988.1699522124</v>
      </c>
      <c r="AA310" s="1">
        <f>Cohort_CF!AA309*Mincers!R$52*(1+'Cost and Benefit Parameters'!$C$41)^AA$5</f>
        <v>1148893.2248027872</v>
      </c>
      <c r="AB310" s="1">
        <f>Cohort_CF!AB309*Mincers!S$52*(1+'Cost and Benefit Parameters'!$C$41)^AB$5</f>
        <v>1182059.0411935446</v>
      </c>
      <c r="AC310" s="1">
        <f>Cohort_CF!AC309*Mincers!T$52*(1+'Cost and Benefit Parameters'!$C$41)^AC$5</f>
        <v>1215452.7853692726</v>
      </c>
      <c r="AD310" s="1">
        <f>Cohort_CF!AD309*Mincers!U$52*(1+'Cost and Benefit Parameters'!$C$41)^AD$5</f>
        <v>1249040.2700633882</v>
      </c>
      <c r="AE310" s="1">
        <f>Cohort_CF!AE309*Mincers!V$52*(1+'Cost and Benefit Parameters'!$C$41)^AE$5</f>
        <v>1282785.9994337121</v>
      </c>
      <c r="AF310" s="1">
        <f>Cohort_CF!AF309*Mincers!W$52*(1+'Cost and Benefit Parameters'!$C$41)^AF$5</f>
        <v>1316653.2192316193</v>
      </c>
      <c r="AG310" s="1">
        <f>Cohort_CF!AG309*Mincers!X$52*(1+'Cost and Benefit Parameters'!$C$41)^AG$5</f>
        <v>1350603.9721662232</v>
      </c>
      <c r="AH310" s="1">
        <f>Cohort_CF!AH309*Mincers!Y$52*(1+'Cost and Benefit Parameters'!$C$41)^AH$5</f>
        <v>1384599.158401968</v>
      </c>
      <c r="AI310" s="1">
        <f>Cohort_CF!AI309*Mincers!Z$52*(1+'Cost and Benefit Parameters'!$C$41)^AI$5</f>
        <v>1418598.601104677</v>
      </c>
      <c r="AJ310" s="1">
        <f>Cohort_CF!AJ309*Mincers!AA$52*(1+'Cost and Benefit Parameters'!$C$41)^AJ$5</f>
        <v>1452561.1169273579</v>
      </c>
      <c r="AK310" s="1">
        <f>Cohort_CF!AK309*Mincers!AB$52*(1+'Cost and Benefit Parameters'!$C$41)^AK$5</f>
        <v>1486444.5913032058</v>
      </c>
      <c r="AL310" s="1">
        <f>Cohort_CF!AL309*Mincers!AC$52*(1+'Cost and Benefit Parameters'!$C$41)^AL$5</f>
        <v>1520206.0583897636</v>
      </c>
      <c r="AM310" s="1">
        <f>Cohort_CF!AM309*Mincers!AD$52*(1+'Cost and Benefit Parameters'!$C$41)^AM$5</f>
        <v>1553801.785484391</v>
      </c>
      <c r="AN310" s="1">
        <f>Cohort_CF!AN309*Mincers!AE$52*(1+'Cost and Benefit Parameters'!$C$41)^AN$5</f>
        <v>1587187.3617081793</v>
      </c>
      <c r="AO310" s="1">
        <f>Cohort_CF!AO309*Mincers!AF$52*(1+'Cost and Benefit Parameters'!$C$41)^AO$5</f>
        <v>1620317.7907324859</v>
      </c>
      <c r="AP310" s="1">
        <f>Cohort_CF!AP309*Mincers!AG$52*(1+'Cost and Benefit Parameters'!$C$41)^AP$5</f>
        <v>1653147.5873002217</v>
      </c>
      <c r="AQ310" s="1">
        <f>Cohort_CF!AQ309*Mincers!AH$52*(1+'Cost and Benefit Parameters'!$C$41)^AQ$5</f>
        <v>1685630.87727234</v>
      </c>
      <c r="AR310" s="1">
        <f>Cohort_CF!AR309*Mincers!AI$52*(1+'Cost and Benefit Parameters'!$C$41)^AR$5</f>
        <v>1717721.5009095054</v>
      </c>
      <c r="AS310" s="1">
        <f>Cohort_CF!AS309*Mincers!AJ$52*(1+'Cost and Benefit Parameters'!$C$41)^AS$5</f>
        <v>1749373.119079056</v>
      </c>
      <c r="AT310" s="1">
        <f>Cohort_CF!AT309*Mincers!AK$52*(1+'Cost and Benefit Parameters'!$C$41)^AT$5</f>
        <v>1780539.3220589573</v>
      </c>
      <c r="AU310" s="1">
        <f>Cohort_CF!AU309*Mincers!AL$52*(1+'Cost and Benefit Parameters'!$C$41)^AU$5</f>
        <v>1811173.7405930087</v>
      </c>
      <c r="AV310" s="1">
        <f>Cohort_CF!AV309*Mincers!AM$52*(1+'Cost and Benefit Parameters'!$C$41)^AV$5</f>
        <v>1841230.1588355063</v>
      </c>
      <c r="AW310" s="1">
        <f>Cohort_CF!AW309*Mincers!AN$52*(1+'Cost and Benefit Parameters'!$C$41)^AW$5</f>
        <v>1870662.6288091692</v>
      </c>
      <c r="AX310" s="1">
        <f>Cohort_CF!AX309*Mincers!AO$52*(1+'Cost and Benefit Parameters'!$C$41)^AX$5</f>
        <v>1899425.5859869223</v>
      </c>
      <c r="AY310" s="1">
        <f>Cohort_CF!AY309*Mincers!AP$52*(1+'Cost and Benefit Parameters'!$C$41)^AY$5</f>
        <v>1927473.9655970719</v>
      </c>
      <c r="AZ310" s="1" t="str">
        <f>IF(AX287="","",'Cost and Benefit Parameters'!$N$30)</f>
        <v/>
      </c>
      <c r="BA310" s="1" t="str">
        <f>IF(AY287="","",'Cost and Benefit Parameters'!$N$30)</f>
        <v/>
      </c>
      <c r="BB310" s="1" t="str">
        <f>IF(AZ287="","",'Cost and Benefit Parameters'!$N$30)</f>
        <v/>
      </c>
      <c r="BC310" s="1" t="str">
        <f>IF(BA287="","",'Cost and Benefit Parameters'!$N$30)</f>
        <v/>
      </c>
      <c r="BD310" s="1" t="str">
        <f>IF(BB287="","",'Cost and Benefit Parameters'!$N$30)</f>
        <v/>
      </c>
      <c r="BE310" s="1" t="str">
        <f>IF(BC287="","",'Cost and Benefit Parameters'!$N$30)</f>
        <v/>
      </c>
      <c r="BF310" s="1" t="str">
        <f>IF(BD287="","",'Cost and Benefit Parameters'!$N$30)</f>
        <v/>
      </c>
      <c r="BG310" s="1" t="str">
        <f>IF(BE287="","",'Cost and Benefit Parameters'!$N$30)</f>
        <v/>
      </c>
      <c r="BH310" s="1" t="str">
        <f>IF(BF287="","",'Cost and Benefit Parameters'!$N$30)</f>
        <v/>
      </c>
      <c r="BI310" s="1" t="str">
        <f>IF(BG287="","",'Cost and Benefit Parameters'!$N$30)</f>
        <v/>
      </c>
      <c r="BJ310" s="1" t="str">
        <f>IF(BH287="","",'Cost and Benefit Parameters'!$N$30)</f>
        <v/>
      </c>
      <c r="BK310" s="1" t="str">
        <f>IF(BI287="","",'Cost and Benefit Parameters'!$N$30)</f>
        <v/>
      </c>
      <c r="BL310" s="1" t="str">
        <f>IF(BJ287="","",'Cost and Benefit Parameters'!$N$30)</f>
        <v/>
      </c>
      <c r="BM310" s="1" t="str">
        <f>IF(BK287="","",'Cost and Benefit Parameters'!$N$30)</f>
        <v/>
      </c>
      <c r="BN310" s="1" t="str">
        <f>IF(BL287="","",'Cost and Benefit Parameters'!$N$30)</f>
        <v/>
      </c>
      <c r="BO310" s="1" t="str">
        <f>IF(BM287="","",'Cost and Benefit Parameters'!$N$30)</f>
        <v/>
      </c>
      <c r="BP310" s="1" t="str">
        <f>IF(BN287="","",'Cost and Benefit Parameters'!$N$30)</f>
        <v/>
      </c>
    </row>
    <row r="311" spans="1:72" x14ac:dyDescent="0.55000000000000004">
      <c r="A311" s="642"/>
      <c r="B311" t="s">
        <v>470</v>
      </c>
      <c r="J311" s="1" t="str">
        <f>IF(H288="","",'Cost and Benefit Parameters'!$N$30)</f>
        <v/>
      </c>
      <c r="K311" s="1" t="str">
        <f>IF(I288="","",'Cost and Benefit Parameters'!$N$30)</f>
        <v/>
      </c>
      <c r="L311" s="1" t="str">
        <f>IF(J288="","",'Cost and Benefit Parameters'!$N$30)</f>
        <v/>
      </c>
      <c r="M311" s="1">
        <f>Cohort_CF!M310*Mincers!C$52*(1+'Cost and Benefit Parameters'!$C$41)^M$5</f>
        <v>712465.2317040069</v>
      </c>
      <c r="N311" s="1">
        <f>Cohort_CF!N310*Mincers!D$52*(1+'Cost and Benefit Parameters'!$C$41)^N$5</f>
        <v>740103.40697076928</v>
      </c>
      <c r="O311" s="1">
        <f>Cohort_CF!O310*Mincers!E$52*(1+'Cost and Benefit Parameters'!$C$41)^O$5</f>
        <v>768352.58114208234</v>
      </c>
      <c r="P311" s="1">
        <f>Cohort_CF!P310*Mincers!F$52*(1+'Cost and Benefit Parameters'!$C$41)^P$5</f>
        <v>797201.5399764406</v>
      </c>
      <c r="Q311" s="1">
        <f>Cohort_CF!Q310*Mincers!G$52*(1+'Cost and Benefit Parameters'!$C$41)^Q$5</f>
        <v>831695.4451536017</v>
      </c>
      <c r="R311" s="1">
        <f>Cohort_CF!R310*Mincers!H$52*(1+'Cost and Benefit Parameters'!$C$41)^R$5</f>
        <v>861370.84376720677</v>
      </c>
      <c r="S311" s="1">
        <f>Cohort_CF!S310*Mincers!I$52*(1+'Cost and Benefit Parameters'!$C$41)^S$5</f>
        <v>891569.97612633754</v>
      </c>
      <c r="T311" s="1">
        <f>Cohort_CF!T310*Mincers!J$52*(1+'Cost and Benefit Parameters'!$C$41)^T$5</f>
        <v>922274.34085761779</v>
      </c>
      <c r="U311" s="1">
        <f>Cohort_CF!U310*Mincers!K$52*(1+'Cost and Benefit Parameters'!$C$41)^U$5</f>
        <v>953463.86898025114</v>
      </c>
      <c r="V311" s="1">
        <f>Cohort_CF!V310*Mincers!L$52*(1+'Cost and Benefit Parameters'!$C$41)^V$5</f>
        <v>985116.91889893101</v>
      </c>
      <c r="W311" s="1">
        <f>Cohort_CF!W310*Mincers!M$52*(1+'Cost and Benefit Parameters'!$C$41)^W$5</f>
        <v>1017210.2760211691</v>
      </c>
      <c r="X311" s="1">
        <f>Cohort_CF!X310*Mincers!N$52*(1+'Cost and Benefit Parameters'!$C$41)^X$5</f>
        <v>1049719.1571567585</v>
      </c>
      <c r="Y311" s="1">
        <f>Cohort_CF!Y310*Mincers!O$52*(1+'Cost and Benefit Parameters'!$C$41)^Y$5</f>
        <v>1082617.2198419932</v>
      </c>
      <c r="Z311" s="1">
        <f>Cohort_CF!Z310*Mincers!P$52*(1+'Cost and Benefit Parameters'!$C$41)^Z$5</f>
        <v>1115876.5767149741</v>
      </c>
      <c r="AA311" s="1">
        <f>Cohort_CF!AA310*Mincers!Q$52*(1+'Cost and Benefit Parameters'!$C$41)^AA$5</f>
        <v>1149467.8150507784</v>
      </c>
      <c r="AB311" s="1">
        <f>Cohort_CF!AB310*Mincers!R$52*(1+'Cost and Benefit Parameters'!$C$41)^AB$5</f>
        <v>1183360.0215468709</v>
      </c>
      <c r="AC311" s="1">
        <f>Cohort_CF!AC310*Mincers!S$52*(1+'Cost and Benefit Parameters'!$C$41)^AC$5</f>
        <v>1217520.812429351</v>
      </c>
      <c r="AD311" s="1">
        <f>Cohort_CF!AD310*Mincers!T$52*(1+'Cost and Benefit Parameters'!$C$41)^AD$5</f>
        <v>1251916.3689303505</v>
      </c>
      <c r="AE311" s="1">
        <f>Cohort_CF!AE310*Mincers!U$52*(1+'Cost and Benefit Parameters'!$C$41)^AE$5</f>
        <v>1286511.4781652896</v>
      </c>
      <c r="AF311" s="1">
        <f>Cohort_CF!AF310*Mincers!V$52*(1+'Cost and Benefit Parameters'!$C$41)^AF$5</f>
        <v>1321269.5794167237</v>
      </c>
      <c r="AG311" s="1">
        <f>Cohort_CF!AG310*Mincers!W$52*(1+'Cost and Benefit Parameters'!$C$41)^AG$5</f>
        <v>1356152.8158085677</v>
      </c>
      <c r="AH311" s="1">
        <f>Cohort_CF!AH310*Mincers!X$52*(1+'Cost and Benefit Parameters'!$C$41)^AH$5</f>
        <v>1391122.0913312098</v>
      </c>
      <c r="AI311" s="1">
        <f>Cohort_CF!AI310*Mincers!Y$52*(1+'Cost and Benefit Parameters'!$C$41)^AI$5</f>
        <v>1426137.1331540267</v>
      </c>
      <c r="AJ311" s="1">
        <f>Cohort_CF!AJ310*Mincers!Z$52*(1+'Cost and Benefit Parameters'!$C$41)^AJ$5</f>
        <v>1461156.5591378175</v>
      </c>
      <c r="AK311" s="1">
        <f>Cohort_CF!AK310*Mincers!AA$52*(1+'Cost and Benefit Parameters'!$C$41)^AK$5</f>
        <v>1496137.9504351788</v>
      </c>
      <c r="AL311" s="1">
        <f>Cohort_CF!AL310*Mincers!AB$52*(1+'Cost and Benefit Parameters'!$C$41)^AL$5</f>
        <v>1531037.9290423018</v>
      </c>
      <c r="AM311" s="1">
        <f>Cohort_CF!AM310*Mincers!AC$52*(1+'Cost and Benefit Parameters'!$C$41)^AM$5</f>
        <v>1565812.2401414565</v>
      </c>
      <c r="AN311" s="1">
        <f>Cohort_CF!AN310*Mincers!AD$52*(1+'Cost and Benefit Parameters'!$C$41)^AN$5</f>
        <v>1600415.8390489225</v>
      </c>
      <c r="AO311" s="1">
        <f>Cohort_CF!AO310*Mincers!AE$52*(1+'Cost and Benefit Parameters'!$C$41)^AO$5</f>
        <v>1634802.9825594248</v>
      </c>
      <c r="AP311" s="1">
        <f>Cohort_CF!AP310*Mincers!AF$52*(1+'Cost and Benefit Parameters'!$C$41)^AP$5</f>
        <v>1668927.3244544603</v>
      </c>
      <c r="AQ311" s="1">
        <f>Cohort_CF!AQ310*Mincers!AG$52*(1+'Cost and Benefit Parameters'!$C$41)^AQ$5</f>
        <v>1702742.0149192282</v>
      </c>
      <c r="AR311" s="1">
        <f>Cohort_CF!AR310*Mincers!AH$52*(1+'Cost and Benefit Parameters'!$C$41)^AR$5</f>
        <v>1736199.8035905103</v>
      </c>
      <c r="AS311" s="1">
        <f>Cohort_CF!AS310*Mincers!AI$52*(1+'Cost and Benefit Parameters'!$C$41)^AS$5</f>
        <v>1769253.1459367906</v>
      </c>
      <c r="AT311" s="1">
        <f>Cohort_CF!AT310*Mincers!AJ$52*(1+'Cost and Benefit Parameters'!$C$41)^AT$5</f>
        <v>1801854.3126514272</v>
      </c>
      <c r="AU311" s="1">
        <f>Cohort_CF!AU310*Mincers!AK$52*(1+'Cost and Benefit Parameters'!$C$41)^AU$5</f>
        <v>1833955.501720726</v>
      </c>
      <c r="AV311" s="1">
        <f>Cohort_CF!AV310*Mincers!AL$52*(1+'Cost and Benefit Parameters'!$C$41)^AV$5</f>
        <v>1865508.952810799</v>
      </c>
      <c r="AW311" s="1">
        <f>Cohort_CF!AW310*Mincers!AM$52*(1+'Cost and Benefit Parameters'!$C$41)^AW$5</f>
        <v>1896467.0636005714</v>
      </c>
      <c r="AX311" s="1">
        <f>Cohort_CF!AX310*Mincers!AN$52*(1+'Cost and Benefit Parameters'!$C$41)^AX$5</f>
        <v>1926782.507673444</v>
      </c>
      <c r="AY311" s="1">
        <f>Cohort_CF!AY310*Mincers!AO$52*(1+'Cost and Benefit Parameters'!$C$41)^AY$5</f>
        <v>1956408.3535665299</v>
      </c>
      <c r="AZ311" s="1">
        <f>Cohort_CF!AZ310*Mincers!AP$52*(1+'Cost and Benefit Parameters'!$C$41)^AZ$5</f>
        <v>1985298.1845649842</v>
      </c>
      <c r="BA311" s="1" t="str">
        <f>IF(AY288="","",'Cost and Benefit Parameters'!$N$30)</f>
        <v/>
      </c>
      <c r="BB311" s="1" t="str">
        <f>IF(AZ288="","",'Cost and Benefit Parameters'!$N$30)</f>
        <v/>
      </c>
      <c r="BC311" s="1" t="str">
        <f>IF(BA288="","",'Cost and Benefit Parameters'!$N$30)</f>
        <v/>
      </c>
      <c r="BD311" s="1" t="str">
        <f>IF(BB288="","",'Cost and Benefit Parameters'!$N$30)</f>
        <v/>
      </c>
      <c r="BE311" s="1" t="str">
        <f>IF(BC288="","",'Cost and Benefit Parameters'!$N$30)</f>
        <v/>
      </c>
      <c r="BF311" s="1" t="str">
        <f>IF(BD288="","",'Cost and Benefit Parameters'!$N$30)</f>
        <v/>
      </c>
      <c r="BG311" s="1" t="str">
        <f>IF(BE288="","",'Cost and Benefit Parameters'!$N$30)</f>
        <v/>
      </c>
      <c r="BH311" s="1" t="str">
        <f>IF(BF288="","",'Cost and Benefit Parameters'!$N$30)</f>
        <v/>
      </c>
      <c r="BI311" s="1" t="str">
        <f>IF(BG288="","",'Cost and Benefit Parameters'!$N$30)</f>
        <v/>
      </c>
      <c r="BJ311" s="1" t="str">
        <f>IF(BH288="","",'Cost and Benefit Parameters'!$N$30)</f>
        <v/>
      </c>
      <c r="BK311" s="1" t="str">
        <f>IF(BI288="","",'Cost and Benefit Parameters'!$N$30)</f>
        <v/>
      </c>
      <c r="BL311" s="1" t="str">
        <f>IF(BJ288="","",'Cost and Benefit Parameters'!$N$30)</f>
        <v/>
      </c>
      <c r="BM311" s="1" t="str">
        <f>IF(BK288="","",'Cost and Benefit Parameters'!$N$30)</f>
        <v/>
      </c>
      <c r="BN311" s="1" t="str">
        <f>IF(BL288="","",'Cost and Benefit Parameters'!$N$30)</f>
        <v/>
      </c>
      <c r="BO311" s="1" t="str">
        <f>IF(BM288="","",'Cost and Benefit Parameters'!$N$30)</f>
        <v/>
      </c>
      <c r="BP311" s="1" t="str">
        <f>IF(BN288="","",'Cost and Benefit Parameters'!$N$30)</f>
        <v/>
      </c>
    </row>
    <row r="312" spans="1:72" x14ac:dyDescent="0.55000000000000004">
      <c r="A312" s="642"/>
      <c r="B312" t="s">
        <v>471</v>
      </c>
      <c r="J312" s="1" t="str">
        <f>IF(H289="","",'Cost and Benefit Parameters'!$N$30)</f>
        <v/>
      </c>
      <c r="K312" s="1" t="str">
        <f>IF(I289="","",'Cost and Benefit Parameters'!$N$30)</f>
        <v/>
      </c>
      <c r="L312" s="1" t="str">
        <f>IF(J289="","",'Cost and Benefit Parameters'!$N$30)</f>
        <v/>
      </c>
      <c r="M312" s="1" t="str">
        <f>IF(K289="","",'Cost and Benefit Parameters'!$N$30)</f>
        <v/>
      </c>
      <c r="N312" s="1">
        <f>Cohort_CF!N311*Mincers!C$52*(1+'Cost and Benefit Parameters'!$C$41)^N$5</f>
        <v>733839.18865512707</v>
      </c>
      <c r="O312" s="1">
        <f>Cohort_CF!O311*Mincers!D$52*(1+'Cost and Benefit Parameters'!$C$41)^O$5</f>
        <v>762306.50917989237</v>
      </c>
      <c r="P312" s="1">
        <f>Cohort_CF!P311*Mincers!E$52*(1+'Cost and Benefit Parameters'!$C$41)^P$5</f>
        <v>791403.15857634472</v>
      </c>
      <c r="Q312" s="1">
        <f>Cohort_CF!Q311*Mincers!F$52*(1+'Cost and Benefit Parameters'!$C$41)^Q$5</f>
        <v>821117.58617573394</v>
      </c>
      <c r="R312" s="1">
        <f>Cohort_CF!R311*Mincers!G$52*(1+'Cost and Benefit Parameters'!$C$41)^R$5</f>
        <v>856646.30850820965</v>
      </c>
      <c r="S312" s="1">
        <f>Cohort_CF!S311*Mincers!H$52*(1+'Cost and Benefit Parameters'!$C$41)^S$5</f>
        <v>887211.96908022289</v>
      </c>
      <c r="T312" s="1">
        <f>Cohort_CF!T311*Mincers!I$52*(1+'Cost and Benefit Parameters'!$C$41)^T$5</f>
        <v>918317.07541012776</v>
      </c>
      <c r="U312" s="1">
        <f>Cohort_CF!U311*Mincers!J$52*(1+'Cost and Benefit Parameters'!$C$41)^U$5</f>
        <v>949942.57108334638</v>
      </c>
      <c r="V312" s="1">
        <f>Cohort_CF!V311*Mincers!K$52*(1+'Cost and Benefit Parameters'!$C$41)^V$5</f>
        <v>982067.7850496585</v>
      </c>
      <c r="W312" s="1">
        <f>Cohort_CF!W311*Mincers!L$52*(1+'Cost and Benefit Parameters'!$C$41)^W$5</f>
        <v>1014670.4264658989</v>
      </c>
      <c r="X312" s="1">
        <f>Cohort_CF!X311*Mincers!M$52*(1+'Cost and Benefit Parameters'!$C$41)^X$5</f>
        <v>1047726.5843018043</v>
      </c>
      <c r="Y312" s="1">
        <f>Cohort_CF!Y311*Mincers!N$52*(1+'Cost and Benefit Parameters'!$C$41)^Y$5</f>
        <v>1081210.731871461</v>
      </c>
      <c r="Z312" s="1">
        <f>Cohort_CF!Z311*Mincers!O$52*(1+'Cost and Benefit Parameters'!$C$41)^Z$5</f>
        <v>1115095.736437253</v>
      </c>
      <c r="AA312" s="1">
        <f>Cohort_CF!AA311*Mincers!P$52*(1+'Cost and Benefit Parameters'!$C$41)^AA$5</f>
        <v>1149352.8740164232</v>
      </c>
      <c r="AB312" s="1">
        <f>Cohort_CF!AB311*Mincers!Q$52*(1+'Cost and Benefit Parameters'!$C$41)^AB$5</f>
        <v>1183951.849502302</v>
      </c>
      <c r="AC312" s="1">
        <f>Cohort_CF!AC311*Mincers!R$52*(1+'Cost and Benefit Parameters'!$C$41)^AC$5</f>
        <v>1218860.8221932771</v>
      </c>
      <c r="AD312" s="1">
        <f>Cohort_CF!AD311*Mincers!S$52*(1+'Cost and Benefit Parameters'!$C$41)^AD$5</f>
        <v>1254046.4368022312</v>
      </c>
      <c r="AE312" s="1">
        <f>Cohort_CF!AE311*Mincers!T$52*(1+'Cost and Benefit Parameters'!$C$41)^AE$5</f>
        <v>1289473.8599982609</v>
      </c>
      <c r="AF312" s="1">
        <f>Cohort_CF!AF311*Mincers!U$52*(1+'Cost and Benefit Parameters'!$C$41)^AF$5</f>
        <v>1325106.8225102485</v>
      </c>
      <c r="AG312" s="1">
        <f>Cohort_CF!AG311*Mincers!V$52*(1+'Cost and Benefit Parameters'!$C$41)^AG$5</f>
        <v>1360907.6667992251</v>
      </c>
      <c r="AH312" s="1">
        <f>Cohort_CF!AH311*Mincers!W$52*(1+'Cost and Benefit Parameters'!$C$41)^AH$5</f>
        <v>1396837.4002828246</v>
      </c>
      <c r="AI312" s="1">
        <f>Cohort_CF!AI311*Mincers!X$52*(1+'Cost and Benefit Parameters'!$C$41)^AI$5</f>
        <v>1432855.754071146</v>
      </c>
      <c r="AJ312" s="1">
        <f>Cohort_CF!AJ311*Mincers!Y$52*(1+'Cost and Benefit Parameters'!$C$41)^AJ$5</f>
        <v>1468921.2471486474</v>
      </c>
      <c r="AK312" s="1">
        <f>Cohort_CF!AK311*Mincers!Z$52*(1+'Cost and Benefit Parameters'!$C$41)^AK$5</f>
        <v>1504991.2559119521</v>
      </c>
      <c r="AL312" s="1">
        <f>Cohort_CF!AL311*Mincers!AA$52*(1+'Cost and Benefit Parameters'!$C$41)^AL$5</f>
        <v>1541022.088948234</v>
      </c>
      <c r="AM312" s="1">
        <f>Cohort_CF!AM311*Mincers!AB$52*(1+'Cost and Benefit Parameters'!$C$41)^AM$5</f>
        <v>1576969.0669135707</v>
      </c>
      <c r="AN312" s="1">
        <f>Cohort_CF!AN311*Mincers!AC$52*(1+'Cost and Benefit Parameters'!$C$41)^AN$5</f>
        <v>1612786.6073457</v>
      </c>
      <c r="AO312" s="1">
        <f>Cohort_CF!AO311*Mincers!AD$52*(1+'Cost and Benefit Parameters'!$C$41)^AO$5</f>
        <v>1648428.3142203903</v>
      </c>
      <c r="AP312" s="1">
        <f>Cohort_CF!AP311*Mincers!AE$52*(1+'Cost and Benefit Parameters'!$C$41)^AP$5</f>
        <v>1683847.0720362077</v>
      </c>
      <c r="AQ312" s="1">
        <f>Cohort_CF!AQ311*Mincers!AF$52*(1+'Cost and Benefit Parameters'!$C$41)^AQ$5</f>
        <v>1718995.144188094</v>
      </c>
      <c r="AR312" s="1">
        <f>Cohort_CF!AR311*Mincers!AG$52*(1+'Cost and Benefit Parameters'!$C$41)^AR$5</f>
        <v>1753824.275366805</v>
      </c>
      <c r="AS312" s="1">
        <f>Cohort_CF!AS311*Mincers!AH$52*(1+'Cost and Benefit Parameters'!$C$41)^AS$5</f>
        <v>1788285.7976982258</v>
      </c>
      <c r="AT312" s="1">
        <f>Cohort_CF!AT311*Mincers!AI$52*(1+'Cost and Benefit Parameters'!$C$41)^AT$5</f>
        <v>1822330.7403148941</v>
      </c>
      <c r="AU312" s="1">
        <f>Cohort_CF!AU311*Mincers!AJ$52*(1+'Cost and Benefit Parameters'!$C$41)^AU$5</f>
        <v>1855909.9420309702</v>
      </c>
      <c r="AV312" s="1">
        <f>Cohort_CF!AV311*Mincers!AK$52*(1+'Cost and Benefit Parameters'!$C$41)^AV$5</f>
        <v>1888974.1667723481</v>
      </c>
      <c r="AW312" s="1">
        <f>Cohort_CF!AW311*Mincers!AL$52*(1+'Cost and Benefit Parameters'!$C$41)^AW$5</f>
        <v>1921474.2213951228</v>
      </c>
      <c r="AX312" s="1">
        <f>Cohort_CF!AX311*Mincers!AM$52*(1+'Cost and Benefit Parameters'!$C$41)^AX$5</f>
        <v>1953361.0755085882</v>
      </c>
      <c r="AY312" s="1">
        <f>Cohort_CF!AY311*Mincers!AN$52*(1+'Cost and Benefit Parameters'!$C$41)^AY$5</f>
        <v>1984585.9829036472</v>
      </c>
      <c r="AZ312" s="1">
        <f>Cohort_CF!AZ311*Mincers!AO$52*(1+'Cost and Benefit Parameters'!$C$41)^AZ$5</f>
        <v>2015100.6041735257</v>
      </c>
      <c r="BA312" s="1">
        <f>Cohort_CF!BA311*Mincers!AP$52*(1+'Cost and Benefit Parameters'!$C$41)^BA$5</f>
        <v>2044857.1301019338</v>
      </c>
      <c r="BB312" s="1" t="str">
        <f>IF(AZ289="","",'Cost and Benefit Parameters'!$N$30)</f>
        <v/>
      </c>
      <c r="BC312" s="1" t="str">
        <f>IF(BA289="","",'Cost and Benefit Parameters'!$N$30)</f>
        <v/>
      </c>
      <c r="BD312" s="1" t="str">
        <f>IF(BB289="","",'Cost and Benefit Parameters'!$N$30)</f>
        <v/>
      </c>
      <c r="BE312" s="1" t="str">
        <f>IF(BC289="","",'Cost and Benefit Parameters'!$N$30)</f>
        <v/>
      </c>
      <c r="BF312" s="1" t="str">
        <f>IF(BD289="","",'Cost and Benefit Parameters'!$N$30)</f>
        <v/>
      </c>
      <c r="BG312" s="1" t="str">
        <f>IF(BE289="","",'Cost and Benefit Parameters'!$N$30)</f>
        <v/>
      </c>
      <c r="BH312" s="1" t="str">
        <f>IF(BF289="","",'Cost and Benefit Parameters'!$N$30)</f>
        <v/>
      </c>
      <c r="BI312" s="1" t="str">
        <f>IF(BG289="","",'Cost and Benefit Parameters'!$N$30)</f>
        <v/>
      </c>
      <c r="BJ312" s="1" t="str">
        <f>IF(BH289="","",'Cost and Benefit Parameters'!$N$30)</f>
        <v/>
      </c>
      <c r="BK312" s="1" t="str">
        <f>IF(BI289="","",'Cost and Benefit Parameters'!$N$30)</f>
        <v/>
      </c>
      <c r="BL312" s="1" t="str">
        <f>IF(BJ289="","",'Cost and Benefit Parameters'!$N$30)</f>
        <v/>
      </c>
      <c r="BM312" s="1" t="str">
        <f>IF(BK289="","",'Cost and Benefit Parameters'!$N$30)</f>
        <v/>
      </c>
      <c r="BN312" s="1" t="str">
        <f>IF(BL289="","",'Cost and Benefit Parameters'!$N$30)</f>
        <v/>
      </c>
      <c r="BO312" s="1" t="str">
        <f>IF(BM289="","",'Cost and Benefit Parameters'!$N$30)</f>
        <v/>
      </c>
      <c r="BP312" s="1" t="str">
        <f>IF(BN289="","",'Cost and Benefit Parameters'!$N$30)</f>
        <v/>
      </c>
    </row>
    <row r="313" spans="1:72" x14ac:dyDescent="0.55000000000000004">
      <c r="A313" s="642"/>
      <c r="B313" t="s">
        <v>472</v>
      </c>
      <c r="J313" s="1" t="str">
        <f>IF(H290="","",'Cost and Benefit Parameters'!$N$30)</f>
        <v/>
      </c>
      <c r="K313" s="1" t="str">
        <f>IF(I290="","",'Cost and Benefit Parameters'!$N$30)</f>
        <v/>
      </c>
      <c r="L313" s="1" t="str">
        <f>IF(J290="","",'Cost and Benefit Parameters'!$N$30)</f>
        <v/>
      </c>
      <c r="M313" s="1" t="str">
        <f>IF(K290="","",'Cost and Benefit Parameters'!$N$30)</f>
        <v/>
      </c>
      <c r="N313" s="1" t="str">
        <f>IF(L290="","",'Cost and Benefit Parameters'!$N$30)</f>
        <v/>
      </c>
      <c r="O313" s="1">
        <f>Cohort_CF!O312*Mincers!C$52*(1+'Cost and Benefit Parameters'!$C$41)^O$5</f>
        <v>755854.36431478092</v>
      </c>
      <c r="P313" s="1">
        <f>Cohort_CF!P312*Mincers!D$52*(1+'Cost and Benefit Parameters'!$C$41)^P$5</f>
        <v>785175.70445528906</v>
      </c>
      <c r="Q313" s="1">
        <f>Cohort_CF!Q312*Mincers!E$52*(1+'Cost and Benefit Parameters'!$C$41)^Q$5</f>
        <v>815145.25333363516</v>
      </c>
      <c r="R313" s="1">
        <f>Cohort_CF!R312*Mincers!F$52*(1+'Cost and Benefit Parameters'!$C$41)^R$5</f>
        <v>845751.11376100581</v>
      </c>
      <c r="S313" s="1">
        <f>Cohort_CF!S312*Mincers!G$52*(1+'Cost and Benefit Parameters'!$C$41)^S$5</f>
        <v>882345.69776345592</v>
      </c>
      <c r="T313" s="1">
        <f>Cohort_CF!T312*Mincers!H$52*(1+'Cost and Benefit Parameters'!$C$41)^T$5</f>
        <v>913828.32815262966</v>
      </c>
      <c r="U313" s="1">
        <f>Cohort_CF!U312*Mincers!I$52*(1+'Cost and Benefit Parameters'!$C$41)^U$5</f>
        <v>945866.5876724316</v>
      </c>
      <c r="V313" s="1">
        <f>Cohort_CF!V312*Mincers!J$52*(1+'Cost and Benefit Parameters'!$C$41)^V$5</f>
        <v>978440.84821584658</v>
      </c>
      <c r="W313" s="1">
        <f>Cohort_CF!W312*Mincers!K$52*(1+'Cost and Benefit Parameters'!$C$41)^W$5</f>
        <v>1011529.8186011483</v>
      </c>
      <c r="X313" s="1">
        <f>Cohort_CF!X312*Mincers!L$52*(1+'Cost and Benefit Parameters'!$C$41)^X$5</f>
        <v>1045110.5392598759</v>
      </c>
      <c r="Y313" s="1">
        <f>Cohort_CF!Y312*Mincers!M$52*(1+'Cost and Benefit Parameters'!$C$41)^Y$5</f>
        <v>1079158.3818308583</v>
      </c>
      <c r="Z313" s="1">
        <f>Cohort_CF!Z312*Mincers!N$52*(1+'Cost and Benefit Parameters'!$C$41)^Z$5</f>
        <v>1113647.053827605</v>
      </c>
      <c r="AA313" s="1">
        <f>Cohort_CF!AA312*Mincers!O$52*(1+'Cost and Benefit Parameters'!$C$41)^AA$5</f>
        <v>1148548.6085303703</v>
      </c>
      <c r="AB313" s="1">
        <f>Cohort_CF!AB312*Mincers!P$52*(1+'Cost and Benefit Parameters'!$C$41)^AB$5</f>
        <v>1183833.4602369161</v>
      </c>
      <c r="AC313" s="1">
        <f>Cohort_CF!AC312*Mincers!Q$52*(1+'Cost and Benefit Parameters'!$C$41)^AC$5</f>
        <v>1219470.4049873711</v>
      </c>
      <c r="AD313" s="1">
        <f>Cohort_CF!AD312*Mincers!R$52*(1+'Cost and Benefit Parameters'!$C$41)^AD$5</f>
        <v>1255426.6468590752</v>
      </c>
      <c r="AE313" s="1">
        <f>Cohort_CF!AE312*Mincers!S$52*(1+'Cost and Benefit Parameters'!$C$41)^AE$5</f>
        <v>1291667.8299062983</v>
      </c>
      <c r="AF313" s="1">
        <f>Cohort_CF!AF312*Mincers!T$52*(1+'Cost and Benefit Parameters'!$C$41)^AF$5</f>
        <v>1328158.0757982091</v>
      </c>
      <c r="AG313" s="1">
        <f>Cohort_CF!AG312*Mincers!U$52*(1+'Cost and Benefit Parameters'!$C$41)^AG$5</f>
        <v>1364860.027185556</v>
      </c>
      <c r="AH313" s="1">
        <f>Cohort_CF!AH312*Mincers!V$52*(1+'Cost and Benefit Parameters'!$C$41)^AH$5</f>
        <v>1401734.8968032019</v>
      </c>
      <c r="AI313" s="1">
        <f>Cohort_CF!AI312*Mincers!W$52*(1+'Cost and Benefit Parameters'!$C$41)^AI$5</f>
        <v>1438742.5222913092</v>
      </c>
      <c r="AJ313" s="1">
        <f>Cohort_CF!AJ312*Mincers!X$52*(1+'Cost and Benefit Parameters'!$C$41)^AJ$5</f>
        <v>1475841.4266932805</v>
      </c>
      <c r="AK313" s="1">
        <f>Cohort_CF!AK312*Mincers!Y$52*(1+'Cost and Benefit Parameters'!$C$41)^AK$5</f>
        <v>1512988.8845631073</v>
      </c>
      <c r="AL313" s="1">
        <f>Cohort_CF!AL312*Mincers!Z$52*(1+'Cost and Benefit Parameters'!$C$41)^AL$5</f>
        <v>1550140.9935893104</v>
      </c>
      <c r="AM313" s="1">
        <f>Cohort_CF!AM312*Mincers!AA$52*(1+'Cost and Benefit Parameters'!$C$41)^AM$5</f>
        <v>1587252.751616681</v>
      </c>
      <c r="AN313" s="1">
        <f>Cohort_CF!AN312*Mincers!AB$52*(1+'Cost and Benefit Parameters'!$C$41)^AN$5</f>
        <v>1624278.1389209777</v>
      </c>
      <c r="AO313" s="1">
        <f>Cohort_CF!AO312*Mincers!AC$52*(1+'Cost and Benefit Parameters'!$C$41)^AO$5</f>
        <v>1661170.2055660712</v>
      </c>
      <c r="AP313" s="1">
        <f>Cohort_CF!AP312*Mincers!AD$52*(1+'Cost and Benefit Parameters'!$C$41)^AP$5</f>
        <v>1697881.1636470021</v>
      </c>
      <c r="AQ313" s="1">
        <f>Cohort_CF!AQ312*Mincers!AE$52*(1+'Cost and Benefit Parameters'!$C$41)^AQ$5</f>
        <v>1734362.4841972936</v>
      </c>
      <c r="AR313" s="1">
        <f>Cohort_CF!AR312*Mincers!AF$52*(1+'Cost and Benefit Parameters'!$C$41)^AR$5</f>
        <v>1770564.9985137368</v>
      </c>
      <c r="AS313" s="1">
        <f>Cohort_CF!AS312*Mincers!AG$52*(1+'Cost and Benefit Parameters'!$C$41)^AS$5</f>
        <v>1806439.0036278095</v>
      </c>
      <c r="AT313" s="1">
        <f>Cohort_CF!AT312*Mincers!AH$52*(1+'Cost and Benefit Parameters'!$C$41)^AT$5</f>
        <v>1841934.3716291722</v>
      </c>
      <c r="AU313" s="1">
        <f>Cohort_CF!AU312*Mincers!AI$52*(1+'Cost and Benefit Parameters'!$C$41)^AU$5</f>
        <v>1877000.6625243411</v>
      </c>
      <c r="AV313" s="1">
        <f>Cohort_CF!AV312*Mincers!AJ$52*(1+'Cost and Benefit Parameters'!$C$41)^AV$5</f>
        <v>1911587.2402918993</v>
      </c>
      <c r="AW313" s="1">
        <f>Cohort_CF!AW312*Mincers!AK$52*(1+'Cost and Benefit Parameters'!$C$41)^AW$5</f>
        <v>1945643.3917755184</v>
      </c>
      <c r="AX313" s="1">
        <f>Cohort_CF!AX312*Mincers!AL$52*(1+'Cost and Benefit Parameters'!$C$41)^AX$5</f>
        <v>1979118.4480369764</v>
      </c>
      <c r="AY313" s="1">
        <f>Cohort_CF!AY312*Mincers!AM$52*(1+'Cost and Benefit Parameters'!$C$41)^AY$5</f>
        <v>2011961.9077738458</v>
      </c>
      <c r="AZ313" s="1">
        <f>Cohort_CF!AZ312*Mincers!AN$52*(1+'Cost and Benefit Parameters'!$C$41)^AZ$5</f>
        <v>2044123.5623907568</v>
      </c>
      <c r="BA313" s="1">
        <f>Cohort_CF!BA312*Mincers!AO$52*(1+'Cost and Benefit Parameters'!$C$41)^BA$5</f>
        <v>2075553.6222987317</v>
      </c>
      <c r="BB313" s="1">
        <f>Cohort_CF!BB312*Mincers!AP$52*(1+'Cost and Benefit Parameters'!$C$41)^BB$5</f>
        <v>2106202.8440049915</v>
      </c>
      <c r="BC313" s="1" t="str">
        <f>IF(BA290="","",'Cost and Benefit Parameters'!$N$30)</f>
        <v/>
      </c>
      <c r="BD313" s="1" t="str">
        <f>IF(BB290="","",'Cost and Benefit Parameters'!$N$30)</f>
        <v/>
      </c>
      <c r="BE313" s="1" t="str">
        <f>IF(BC290="","",'Cost and Benefit Parameters'!$N$30)</f>
        <v/>
      </c>
      <c r="BF313" s="1" t="str">
        <f>IF(BD290="","",'Cost and Benefit Parameters'!$N$30)</f>
        <v/>
      </c>
      <c r="BG313" s="1" t="str">
        <f>IF(BE290="","",'Cost and Benefit Parameters'!$N$30)</f>
        <v/>
      </c>
      <c r="BH313" s="1" t="str">
        <f>IF(BF290="","",'Cost and Benefit Parameters'!$N$30)</f>
        <v/>
      </c>
      <c r="BI313" s="1" t="str">
        <f>IF(BG290="","",'Cost and Benefit Parameters'!$N$30)</f>
        <v/>
      </c>
      <c r="BJ313" s="1" t="str">
        <f>IF(BH290="","",'Cost and Benefit Parameters'!$N$30)</f>
        <v/>
      </c>
      <c r="BK313" s="1" t="str">
        <f>IF(BI290="","",'Cost and Benefit Parameters'!$N$30)</f>
        <v/>
      </c>
      <c r="BL313" s="1" t="str">
        <f>IF(BJ290="","",'Cost and Benefit Parameters'!$N$30)</f>
        <v/>
      </c>
      <c r="BM313" s="1" t="str">
        <f>IF(BK290="","",'Cost and Benefit Parameters'!$N$30)</f>
        <v/>
      </c>
      <c r="BN313" s="1" t="str">
        <f>IF(BL290="","",'Cost and Benefit Parameters'!$N$30)</f>
        <v/>
      </c>
      <c r="BO313" s="1" t="str">
        <f>IF(BM290="","",'Cost and Benefit Parameters'!$N$30)</f>
        <v/>
      </c>
      <c r="BP313" s="1" t="str">
        <f>IF(BN290="","",'Cost and Benefit Parameters'!$N$30)</f>
        <v/>
      </c>
    </row>
    <row r="314" spans="1:72" x14ac:dyDescent="0.55000000000000004">
      <c r="A314" s="642"/>
      <c r="B314" t="s">
        <v>473</v>
      </c>
      <c r="J314" s="1" t="str">
        <f>IF(H291="","",'Cost and Benefit Parameters'!$N$30)</f>
        <v/>
      </c>
      <c r="K314" s="1" t="str">
        <f>IF(I291="","",'Cost and Benefit Parameters'!$N$30)</f>
        <v/>
      </c>
      <c r="L314" s="1" t="str">
        <f>IF(J291="","",'Cost and Benefit Parameters'!$N$30)</f>
        <v/>
      </c>
      <c r="M314" s="1" t="str">
        <f>IF(K291="","",'Cost and Benefit Parameters'!$N$30)</f>
        <v/>
      </c>
      <c r="N314" s="1" t="str">
        <f>IF(L291="","",'Cost and Benefit Parameters'!$N$30)</f>
        <v/>
      </c>
      <c r="O314" s="1" t="str">
        <f>IF(M291="","",'Cost and Benefit Parameters'!$N$30)</f>
        <v/>
      </c>
      <c r="P314" s="1">
        <f>Cohort_CF!P313*Mincers!C$52*(1+'Cost and Benefit Parameters'!$C$41)^P$5</f>
        <v>778529.99524422432</v>
      </c>
      <c r="Q314" s="1">
        <f>Cohort_CF!Q313*Mincers!D$52*(1+'Cost and Benefit Parameters'!$C$41)^Q$5</f>
        <v>808730.97558894777</v>
      </c>
      <c r="R314" s="1">
        <f>Cohort_CF!R313*Mincers!E$52*(1+'Cost and Benefit Parameters'!$C$41)^R$5</f>
        <v>839599.61093364411</v>
      </c>
      <c r="S314" s="1">
        <f>Cohort_CF!S313*Mincers!F$52*(1+'Cost and Benefit Parameters'!$C$41)^S$5</f>
        <v>871123.6471738359</v>
      </c>
      <c r="T314" s="1">
        <f>Cohort_CF!T313*Mincers!G$52*(1+'Cost and Benefit Parameters'!$C$41)^T$5</f>
        <v>908816.06869635964</v>
      </c>
      <c r="U314" s="1">
        <f>Cohort_CF!U313*Mincers!H$52*(1+'Cost and Benefit Parameters'!$C$41)^U$5</f>
        <v>941243.17799720867</v>
      </c>
      <c r="V314" s="1">
        <f>Cohort_CF!V313*Mincers!I$52*(1+'Cost and Benefit Parameters'!$C$41)^V$5</f>
        <v>974242.58530260436</v>
      </c>
      <c r="W314" s="1">
        <f>Cohort_CF!W313*Mincers!J$52*(1+'Cost and Benefit Parameters'!$C$41)^W$5</f>
        <v>1007794.073662322</v>
      </c>
      <c r="X314" s="1">
        <f>Cohort_CF!X313*Mincers!K$52*(1+'Cost and Benefit Parameters'!$C$41)^X$5</f>
        <v>1041875.7131591828</v>
      </c>
      <c r="Y314" s="1">
        <f>Cohort_CF!Y313*Mincers!L$52*(1+'Cost and Benefit Parameters'!$C$41)^Y$5</f>
        <v>1076463.8554376722</v>
      </c>
      <c r="Z314" s="1">
        <f>Cohort_CF!Z313*Mincers!M$52*(1+'Cost and Benefit Parameters'!$C$41)^Z$5</f>
        <v>1111533.1332857842</v>
      </c>
      <c r="AA314" s="1">
        <f>Cohort_CF!AA313*Mincers!N$52*(1+'Cost and Benefit Parameters'!$C$41)^AA$5</f>
        <v>1147056.465442433</v>
      </c>
      <c r="AB314" s="1">
        <f>Cohort_CF!AB313*Mincers!O$52*(1+'Cost and Benefit Parameters'!$C$41)^AB$5</f>
        <v>1183005.0667862815</v>
      </c>
      <c r="AC314" s="1">
        <f>Cohort_CF!AC313*Mincers!P$52*(1+'Cost and Benefit Parameters'!$C$41)^AC$5</f>
        <v>1219348.4640440235</v>
      </c>
      <c r="AD314" s="1">
        <f>Cohort_CF!AD313*Mincers!Q$52*(1+'Cost and Benefit Parameters'!$C$41)^AD$5</f>
        <v>1256054.517136992</v>
      </c>
      <c r="AE314" s="1">
        <f>Cohort_CF!AE313*Mincers!R$52*(1+'Cost and Benefit Parameters'!$C$41)^AE$5</f>
        <v>1293089.4462648474</v>
      </c>
      <c r="AF314" s="1">
        <f>Cohort_CF!AF313*Mincers!S$52*(1+'Cost and Benefit Parameters'!$C$41)^AF$5</f>
        <v>1330417.8648034874</v>
      </c>
      <c r="AG314" s="1">
        <f>Cohort_CF!AG313*Mincers!T$52*(1+'Cost and Benefit Parameters'!$C$41)^AG$5</f>
        <v>1368002.8180721551</v>
      </c>
      <c r="AH314" s="1">
        <f>Cohort_CF!AH313*Mincers!U$52*(1+'Cost and Benefit Parameters'!$C$41)^AH$5</f>
        <v>1405805.8280011227</v>
      </c>
      <c r="AI314" s="1">
        <f>Cohort_CF!AI313*Mincers!V$52*(1+'Cost and Benefit Parameters'!$C$41)^AI$5</f>
        <v>1443786.9437072978</v>
      </c>
      <c r="AJ314" s="1">
        <f>Cohort_CF!AJ313*Mincers!W$52*(1+'Cost and Benefit Parameters'!$C$41)^AJ$5</f>
        <v>1481904.7979600485</v>
      </c>
      <c r="AK314" s="1">
        <f>Cohort_CF!AK313*Mincers!X$52*(1+'Cost and Benefit Parameters'!$C$41)^AK$5</f>
        <v>1520116.669494079</v>
      </c>
      <c r="AL314" s="1">
        <f>Cohort_CF!AL313*Mincers!Y$52*(1+'Cost and Benefit Parameters'!$C$41)^AL$5</f>
        <v>1558378.5511</v>
      </c>
      <c r="AM314" s="1">
        <f>Cohort_CF!AM313*Mincers!Z$52*(1+'Cost and Benefit Parameters'!$C$41)^AM$5</f>
        <v>1596645.2233969897</v>
      </c>
      <c r="AN314" s="1">
        <f>Cohort_CF!AN313*Mincers!AA$52*(1+'Cost and Benefit Parameters'!$C$41)^AN$5</f>
        <v>1634870.3341651813</v>
      </c>
      <c r="AO314" s="1">
        <f>Cohort_CF!AO313*Mincers!AB$52*(1+'Cost and Benefit Parameters'!$C$41)^AO$5</f>
        <v>1673006.4830886072</v>
      </c>
      <c r="AP314" s="1">
        <f>Cohort_CF!AP313*Mincers!AC$52*(1+'Cost and Benefit Parameters'!$C$41)^AP$5</f>
        <v>1711005.3117330533</v>
      </c>
      <c r="AQ314" s="1">
        <f>Cohort_CF!AQ313*Mincers!AD$52*(1+'Cost and Benefit Parameters'!$C$41)^AQ$5</f>
        <v>1748817.5985564117</v>
      </c>
      <c r="AR314" s="1">
        <f>Cohort_CF!AR313*Mincers!AE$52*(1+'Cost and Benefit Parameters'!$C$41)^AR$5</f>
        <v>1786393.3587232125</v>
      </c>
      <c r="AS314" s="1">
        <f>Cohort_CF!AS313*Mincers!AF$52*(1+'Cost and Benefit Parameters'!$C$41)^AS$5</f>
        <v>1823681.9484691492</v>
      </c>
      <c r="AT314" s="1">
        <f>Cohort_CF!AT313*Mincers!AG$52*(1+'Cost and Benefit Parameters'!$C$41)^AT$5</f>
        <v>1860632.1737366433</v>
      </c>
      <c r="AU314" s="1">
        <f>Cohort_CF!AU313*Mincers!AH$52*(1+'Cost and Benefit Parameters'!$C$41)^AU$5</f>
        <v>1897192.4027780476</v>
      </c>
      <c r="AV314" s="1">
        <f>Cohort_CF!AV313*Mincers!AI$52*(1+'Cost and Benefit Parameters'!$C$41)^AV$5</f>
        <v>1933310.6824000715</v>
      </c>
      <c r="AW314" s="1">
        <f>Cohort_CF!AW313*Mincers!AJ$52*(1+'Cost and Benefit Parameters'!$C$41)^AW$5</f>
        <v>1968934.8575006563</v>
      </c>
      <c r="AX314" s="1">
        <f>Cohort_CF!AX313*Mincers!AK$52*(1+'Cost and Benefit Parameters'!$C$41)^AX$5</f>
        <v>2004012.6935287837</v>
      </c>
      <c r="AY314" s="1">
        <f>Cohort_CF!AY313*Mincers!AL$52*(1+'Cost and Benefit Parameters'!$C$41)^AY$5</f>
        <v>2038492.0014780858</v>
      </c>
      <c r="AZ314" s="1">
        <f>Cohort_CF!AZ313*Mincers!AM$52*(1+'Cost and Benefit Parameters'!$C$41)^AZ$5</f>
        <v>2072320.7650070612</v>
      </c>
      <c r="BA314" s="1">
        <f>Cohort_CF!BA313*Mincers!AN$52*(1+'Cost and Benefit Parameters'!$C$41)^BA$5</f>
        <v>2105447.2692624796</v>
      </c>
      <c r="BB314" s="1">
        <f>Cohort_CF!BB313*Mincers!AO$52*(1+'Cost and Benefit Parameters'!$C$41)^BB$5</f>
        <v>2137820.2309676935</v>
      </c>
      <c r="BC314" s="1">
        <f>Cohort_CF!BC313*Mincers!AP$52*(1+'Cost and Benefit Parameters'!$C$41)^BC$5</f>
        <v>2169388.929325141</v>
      </c>
      <c r="BD314" s="1" t="str">
        <f>IF(BB291="","",'Cost and Benefit Parameters'!$N$30)</f>
        <v/>
      </c>
      <c r="BE314" s="1" t="str">
        <f>IF(BC291="","",'Cost and Benefit Parameters'!$N$30)</f>
        <v/>
      </c>
      <c r="BF314" s="1" t="str">
        <f>IF(BD291="","",'Cost and Benefit Parameters'!$N$30)</f>
        <v/>
      </c>
      <c r="BG314" s="1" t="str">
        <f>IF(BE291="","",'Cost and Benefit Parameters'!$N$30)</f>
        <v/>
      </c>
      <c r="BH314" s="1" t="str">
        <f>IF(BF291="","",'Cost and Benefit Parameters'!$N$30)</f>
        <v/>
      </c>
      <c r="BI314" s="1" t="str">
        <f>IF(BG291="","",'Cost and Benefit Parameters'!$N$30)</f>
        <v/>
      </c>
      <c r="BJ314" s="1" t="str">
        <f>IF(BH291="","",'Cost and Benefit Parameters'!$N$30)</f>
        <v/>
      </c>
      <c r="BK314" s="1" t="str">
        <f>IF(BI291="","",'Cost and Benefit Parameters'!$N$30)</f>
        <v/>
      </c>
      <c r="BL314" s="1" t="str">
        <f>IF(BJ291="","",'Cost and Benefit Parameters'!$N$30)</f>
        <v/>
      </c>
      <c r="BM314" s="1" t="str">
        <f>IF(BK291="","",'Cost and Benefit Parameters'!$N$30)</f>
        <v/>
      </c>
      <c r="BN314" s="1" t="str">
        <f>IF(BL291="","",'Cost and Benefit Parameters'!$N$30)</f>
        <v/>
      </c>
      <c r="BO314" s="1" t="str">
        <f>IF(BM291="","",'Cost and Benefit Parameters'!$N$30)</f>
        <v/>
      </c>
      <c r="BP314" s="1" t="str">
        <f>IF(BN291="","",'Cost and Benefit Parameters'!$N$30)</f>
        <v/>
      </c>
    </row>
    <row r="315" spans="1:72" x14ac:dyDescent="0.55000000000000004">
      <c r="A315" s="642"/>
      <c r="B315" t="s">
        <v>474</v>
      </c>
      <c r="J315" s="1" t="str">
        <f>IF(H292="","",'Cost and Benefit Parameters'!$N$30)</f>
        <v/>
      </c>
      <c r="K315" s="1" t="str">
        <f>IF(I292="","",'Cost and Benefit Parameters'!$N$30)</f>
        <v/>
      </c>
      <c r="L315" s="1" t="str">
        <f>IF(J292="","",'Cost and Benefit Parameters'!$N$30)</f>
        <v/>
      </c>
      <c r="M315" s="1" t="str">
        <f>IF(K292="","",'Cost and Benefit Parameters'!$N$30)</f>
        <v/>
      </c>
      <c r="N315" s="1" t="str">
        <f>IF(L292="","",'Cost and Benefit Parameters'!$N$30)</f>
        <v/>
      </c>
      <c r="O315" s="1" t="str">
        <f>IF(M292="","",'Cost and Benefit Parameters'!$N$30)</f>
        <v/>
      </c>
      <c r="P315" s="1" t="str">
        <f>IF(N292="","",'Cost and Benefit Parameters'!$N$30)</f>
        <v/>
      </c>
      <c r="Q315" s="1">
        <f>Cohort_CF!Q314*Mincers!C$52*(1+'Cost and Benefit Parameters'!$C$41)^Q$5</f>
        <v>801885.89510155108</v>
      </c>
      <c r="R315" s="1">
        <f>Cohort_CF!R314*Mincers!D$52*(1+'Cost and Benefit Parameters'!$C$41)^R$5</f>
        <v>832992.90485661617</v>
      </c>
      <c r="S315" s="1">
        <f>Cohort_CF!S314*Mincers!E$52*(1+'Cost and Benefit Parameters'!$C$41)^S$5</f>
        <v>864787.59926165338</v>
      </c>
      <c r="T315" s="1">
        <f>Cohort_CF!T314*Mincers!F$52*(1+'Cost and Benefit Parameters'!$C$41)^T$5</f>
        <v>897257.35658905108</v>
      </c>
      <c r="U315" s="1">
        <f>Cohort_CF!U314*Mincers!G$52*(1+'Cost and Benefit Parameters'!$C$41)^U$5</f>
        <v>936080.55075725052</v>
      </c>
      <c r="V315" s="1">
        <f>Cohort_CF!V314*Mincers!H$52*(1+'Cost and Benefit Parameters'!$C$41)^V$5</f>
        <v>969480.47333712468</v>
      </c>
      <c r="W315" s="1">
        <f>Cohort_CF!W314*Mincers!I$52*(1+'Cost and Benefit Parameters'!$C$41)^W$5</f>
        <v>1003469.8628616825</v>
      </c>
      <c r="X315" s="1">
        <f>Cohort_CF!X314*Mincers!J$52*(1+'Cost and Benefit Parameters'!$C$41)^X$5</f>
        <v>1038027.8958721916</v>
      </c>
      <c r="Y315" s="1">
        <f>Cohort_CF!Y314*Mincers!K$52*(1+'Cost and Benefit Parameters'!$C$41)^Y$5</f>
        <v>1073131.9845539583</v>
      </c>
      <c r="Z315" s="1">
        <f>Cohort_CF!Z314*Mincers!L$52*(1+'Cost and Benefit Parameters'!$C$41)^Z$5</f>
        <v>1108757.7711008023</v>
      </c>
      <c r="AA315" s="1">
        <f>Cohort_CF!AA314*Mincers!M$52*(1+'Cost and Benefit Parameters'!$C$41)^AA$5</f>
        <v>1144879.1272843576</v>
      </c>
      <c r="AB315" s="1">
        <f>Cohort_CF!AB314*Mincers!N$52*(1+'Cost and Benefit Parameters'!$C$41)^AB$5</f>
        <v>1181468.159405706</v>
      </c>
      <c r="AC315" s="1">
        <f>Cohort_CF!AC314*Mincers!O$52*(1+'Cost and Benefit Parameters'!$C$41)^AC$5</f>
        <v>1218495.2187898702</v>
      </c>
      <c r="AD315" s="1">
        <f>Cohort_CF!AD314*Mincers!P$52*(1+'Cost and Benefit Parameters'!$C$41)^AD$5</f>
        <v>1255928.9179653442</v>
      </c>
      <c r="AE315" s="1">
        <f>Cohort_CF!AE314*Mincers!Q$52*(1+'Cost and Benefit Parameters'!$C$41)^AE$5</f>
        <v>1293736.1526511018</v>
      </c>
      <c r="AF315" s="1">
        <f>Cohort_CF!AF314*Mincers!R$52*(1+'Cost and Benefit Parameters'!$C$41)^AF$5</f>
        <v>1331882.1296527931</v>
      </c>
      <c r="AG315" s="1">
        <f>Cohort_CF!AG314*Mincers!S$52*(1+'Cost and Benefit Parameters'!$C$41)^AG$5</f>
        <v>1370330.4007475919</v>
      </c>
      <c r="AH315" s="1">
        <f>Cohort_CF!AH314*Mincers!T$52*(1+'Cost and Benefit Parameters'!$C$41)^AH$5</f>
        <v>1409042.9026143197</v>
      </c>
      <c r="AI315" s="1">
        <f>Cohort_CF!AI314*Mincers!U$52*(1+'Cost and Benefit Parameters'!$C$41)^AI$5</f>
        <v>1447980.0028411562</v>
      </c>
      <c r="AJ315" s="1">
        <f>Cohort_CF!AJ314*Mincers!V$52*(1+'Cost and Benefit Parameters'!$C$41)^AJ$5</f>
        <v>1487100.5520185167</v>
      </c>
      <c r="AK315" s="1">
        <f>Cohort_CF!AK314*Mincers!W$52*(1+'Cost and Benefit Parameters'!$C$41)^AK$5</f>
        <v>1526361.9418988503</v>
      </c>
      <c r="AL315" s="1">
        <f>Cohort_CF!AL314*Mincers!X$52*(1+'Cost and Benefit Parameters'!$C$41)^AL$5</f>
        <v>1565720.169578901</v>
      </c>
      <c r="AM315" s="1">
        <f>Cohort_CF!AM314*Mincers!Y$52*(1+'Cost and Benefit Parameters'!$C$41)^AM$5</f>
        <v>1605129.9076330003</v>
      </c>
      <c r="AN315" s="1">
        <f>Cohort_CF!AN314*Mincers!Z$52*(1+'Cost and Benefit Parameters'!$C$41)^AN$5</f>
        <v>1644544.5800988993</v>
      </c>
      <c r="AO315" s="1">
        <f>Cohort_CF!AO314*Mincers!AA$52*(1+'Cost and Benefit Parameters'!$C$41)^AO$5</f>
        <v>1683916.4441901369</v>
      </c>
      <c r="AP315" s="1">
        <f>Cohort_CF!AP314*Mincers!AB$52*(1+'Cost and Benefit Parameters'!$C$41)^AP$5</f>
        <v>1723196.6775812656</v>
      </c>
      <c r="AQ315" s="1">
        <f>Cohort_CF!AQ314*Mincers!AC$52*(1+'Cost and Benefit Parameters'!$C$41)^AQ$5</f>
        <v>1762335.4710850446</v>
      </c>
      <c r="AR315" s="1">
        <f>Cohort_CF!AR314*Mincers!AD$52*(1+'Cost and Benefit Parameters'!$C$41)^AR$5</f>
        <v>1801282.1265131042</v>
      </c>
      <c r="AS315" s="1">
        <f>Cohort_CF!AS314*Mincers!AE$52*(1+'Cost and Benefit Parameters'!$C$41)^AS$5</f>
        <v>1839985.1594849089</v>
      </c>
      <c r="AT315" s="1">
        <f>Cohort_CF!AT314*Mincers!AF$52*(1+'Cost and Benefit Parameters'!$C$41)^AT$5</f>
        <v>1878392.4069232233</v>
      </c>
      <c r="AU315" s="1">
        <f>Cohort_CF!AU314*Mincers!AG$52*(1+'Cost and Benefit Parameters'!$C$41)^AU$5</f>
        <v>1916451.1389487428</v>
      </c>
      <c r="AV315" s="1">
        <f>Cohort_CF!AV314*Mincers!AH$52*(1+'Cost and Benefit Parameters'!$C$41)^AV$5</f>
        <v>1954108.1748613892</v>
      </c>
      <c r="AW315" s="1">
        <f>Cohort_CF!AW314*Mincers!AI$52*(1+'Cost and Benefit Parameters'!$C$41)^AW$5</f>
        <v>1991310.0028720736</v>
      </c>
      <c r="AX315" s="1">
        <f>Cohort_CF!AX314*Mincers!AJ$52*(1+'Cost and Benefit Parameters'!$C$41)^AX$5</f>
        <v>2028002.9032256757</v>
      </c>
      <c r="AY315" s="1">
        <f>Cohort_CF!AY314*Mincers!AK$52*(1+'Cost and Benefit Parameters'!$C$41)^AY$5</f>
        <v>2064133.0743346473</v>
      </c>
      <c r="AZ315" s="1">
        <f>Cohort_CF!AZ314*Mincers!AL$52*(1+'Cost and Benefit Parameters'!$C$41)^AZ$5</f>
        <v>2099646.7615224281</v>
      </c>
      <c r="BA315" s="1">
        <f>Cohort_CF!BA314*Mincers!AM$52*(1+'Cost and Benefit Parameters'!$C$41)^BA$5</f>
        <v>2134490.3879572735</v>
      </c>
      <c r="BB315" s="1">
        <f>Cohort_CF!BB314*Mincers!AN$52*(1+'Cost and Benefit Parameters'!$C$41)^BB$5</f>
        <v>2168610.6873403541</v>
      </c>
      <c r="BC315" s="1">
        <f>Cohort_CF!BC314*Mincers!AO$52*(1+'Cost and Benefit Parameters'!$C$41)^BC$5</f>
        <v>2201954.8378967242</v>
      </c>
      <c r="BD315" s="1">
        <f>Cohort_CF!BD314*Mincers!AP$52*(1+'Cost and Benefit Parameters'!$C$41)^BD$5</f>
        <v>2234470.5972048952</v>
      </c>
      <c r="BE315" s="1" t="str">
        <f>IF(BC292="","",'Cost and Benefit Parameters'!$N$30)</f>
        <v/>
      </c>
      <c r="BF315" s="1" t="str">
        <f>IF(BD292="","",'Cost and Benefit Parameters'!$N$30)</f>
        <v/>
      </c>
      <c r="BG315" s="1" t="str">
        <f>IF(BE292="","",'Cost and Benefit Parameters'!$N$30)</f>
        <v/>
      </c>
      <c r="BH315" s="1" t="str">
        <f>IF(BF292="","",'Cost and Benefit Parameters'!$N$30)</f>
        <v/>
      </c>
      <c r="BI315" s="1" t="str">
        <f>IF(BG292="","",'Cost and Benefit Parameters'!$N$30)</f>
        <v/>
      </c>
      <c r="BJ315" s="1" t="str">
        <f>IF(BH292="","",'Cost and Benefit Parameters'!$N$30)</f>
        <v/>
      </c>
      <c r="BK315" s="1" t="str">
        <f>IF(BI292="","",'Cost and Benefit Parameters'!$N$30)</f>
        <v/>
      </c>
      <c r="BL315" s="1" t="str">
        <f>IF(BJ292="","",'Cost and Benefit Parameters'!$N$30)</f>
        <v/>
      </c>
      <c r="BM315" s="1" t="str">
        <f>IF(BK292="","",'Cost and Benefit Parameters'!$N$30)</f>
        <v/>
      </c>
      <c r="BN315" s="1" t="str">
        <f>IF(BL292="","",'Cost and Benefit Parameters'!$N$30)</f>
        <v/>
      </c>
      <c r="BO315" s="1" t="str">
        <f>IF(BM292="","",'Cost and Benefit Parameters'!$N$30)</f>
        <v/>
      </c>
      <c r="BP315" s="1" t="str">
        <f>IF(BN292="","",'Cost and Benefit Parameters'!$N$30)</f>
        <v/>
      </c>
    </row>
    <row r="316" spans="1:72" x14ac:dyDescent="0.55000000000000004">
      <c r="A316" s="642"/>
      <c r="B316" t="s">
        <v>475</v>
      </c>
      <c r="J316" s="1" t="str">
        <f>IF(H293="","",'Cost and Benefit Parameters'!$N$30)</f>
        <v/>
      </c>
      <c r="K316" s="1" t="str">
        <f>IF(I293="","",'Cost and Benefit Parameters'!$N$30)</f>
        <v/>
      </c>
      <c r="L316" s="1" t="str">
        <f>IF(J293="","",'Cost and Benefit Parameters'!$N$30)</f>
        <v/>
      </c>
      <c r="M316" s="1" t="str">
        <f>IF(K293="","",'Cost and Benefit Parameters'!$N$30)</f>
        <v/>
      </c>
      <c r="N316" s="1" t="str">
        <f>IF(L293="","",'Cost and Benefit Parameters'!$N$30)</f>
        <v/>
      </c>
      <c r="O316" s="1" t="str">
        <f>IF(M293="","",'Cost and Benefit Parameters'!$N$30)</f>
        <v/>
      </c>
      <c r="P316" s="1" t="str">
        <f>IF(N293="","",'Cost and Benefit Parameters'!$N$30)</f>
        <v/>
      </c>
      <c r="Q316" s="1" t="str">
        <f>IF(O293="","",'Cost and Benefit Parameters'!$N$30)</f>
        <v/>
      </c>
      <c r="R316" s="1">
        <f>Cohort_CF!R315*Mincers!C$52*(1+'Cost and Benefit Parameters'!$C$41)^R$5</f>
        <v>825942.47195459751</v>
      </c>
      <c r="S316" s="1">
        <f>Cohort_CF!S315*Mincers!D$52*(1+'Cost and Benefit Parameters'!$C$41)^S$5</f>
        <v>857982.69200231449</v>
      </c>
      <c r="T316" s="1">
        <f>Cohort_CF!T315*Mincers!E$52*(1+'Cost and Benefit Parameters'!$C$41)^T$5</f>
        <v>890731.22723950306</v>
      </c>
      <c r="U316" s="1">
        <f>Cohort_CF!U315*Mincers!F$52*(1+'Cost and Benefit Parameters'!$C$41)^U$5</f>
        <v>924175.07728672272</v>
      </c>
      <c r="V316" s="1">
        <f>Cohort_CF!V315*Mincers!G$52*(1+'Cost and Benefit Parameters'!$C$41)^V$5</f>
        <v>964162.96727996785</v>
      </c>
      <c r="W316" s="1">
        <f>Cohort_CF!W315*Mincers!H$52*(1+'Cost and Benefit Parameters'!$C$41)^W$5</f>
        <v>998564.88753723842</v>
      </c>
      <c r="X316" s="1">
        <f>Cohort_CF!X315*Mincers!I$52*(1+'Cost and Benefit Parameters'!$C$41)^X$5</f>
        <v>1033573.958747533</v>
      </c>
      <c r="Y316" s="1">
        <f>Cohort_CF!Y315*Mincers!J$52*(1+'Cost and Benefit Parameters'!$C$41)^Y$5</f>
        <v>1069168.7327483573</v>
      </c>
      <c r="Z316" s="1">
        <f>Cohort_CF!Z315*Mincers!K$52*(1+'Cost and Benefit Parameters'!$C$41)^Z$5</f>
        <v>1105325.9440905768</v>
      </c>
      <c r="AA316" s="1">
        <f>Cohort_CF!AA315*Mincers!L$52*(1+'Cost and Benefit Parameters'!$C$41)^AA$5</f>
        <v>1142020.5042338262</v>
      </c>
      <c r="AB316" s="1">
        <f>Cohort_CF!AB315*Mincers!M$52*(1+'Cost and Benefit Parameters'!$C$41)^AB$5</f>
        <v>1179225.5011028883</v>
      </c>
      <c r="AC316" s="1">
        <f>Cohort_CF!AC315*Mincers!N$52*(1+'Cost and Benefit Parameters'!$C$41)^AC$5</f>
        <v>1216912.2041878772</v>
      </c>
      <c r="AD316" s="1">
        <f>Cohort_CF!AD315*Mincers!O$52*(1+'Cost and Benefit Parameters'!$C$41)^AD$5</f>
        <v>1255050.0753535661</v>
      </c>
      <c r="AE316" s="1">
        <f>Cohort_CF!AE315*Mincers!P$52*(1+'Cost and Benefit Parameters'!$C$41)^AE$5</f>
        <v>1293606.7855043043</v>
      </c>
      <c r="AF316" s="1">
        <f>Cohort_CF!AF315*Mincers!Q$52*(1+'Cost and Benefit Parameters'!$C$41)^AF$5</f>
        <v>1332548.237230635</v>
      </c>
      <c r="AG316" s="1">
        <f>Cohort_CF!AG315*Mincers!R$52*(1+'Cost and Benefit Parameters'!$C$41)^AG$5</f>
        <v>1371838.5935423765</v>
      </c>
      <c r="AH316" s="1">
        <f>Cohort_CF!AH315*Mincers!S$52*(1+'Cost and Benefit Parameters'!$C$41)^AH$5</f>
        <v>1411440.3127700195</v>
      </c>
      <c r="AI316" s="1">
        <f>Cohort_CF!AI315*Mincers!T$52*(1+'Cost and Benefit Parameters'!$C$41)^AI$5</f>
        <v>1451314.1896927492</v>
      </c>
      <c r="AJ316" s="1">
        <f>Cohort_CF!AJ315*Mincers!U$52*(1+'Cost and Benefit Parameters'!$C$41)^AJ$5</f>
        <v>1491419.4029263908</v>
      </c>
      <c r="AK316" s="1">
        <f>Cohort_CF!AK315*Mincers!V$52*(1+'Cost and Benefit Parameters'!$C$41)^AK$5</f>
        <v>1531713.5685790726</v>
      </c>
      <c r="AL316" s="1">
        <f>Cohort_CF!AL315*Mincers!W$52*(1+'Cost and Benefit Parameters'!$C$41)^AL$5</f>
        <v>1572152.8001558154</v>
      </c>
      <c r="AM316" s="1">
        <f>Cohort_CF!AM315*Mincers!X$52*(1+'Cost and Benefit Parameters'!$C$41)^AM$5</f>
        <v>1612691.7746662681</v>
      </c>
      <c r="AN316" s="1">
        <f>Cohort_CF!AN315*Mincers!Y$52*(1+'Cost and Benefit Parameters'!$C$41)^AN$5</f>
        <v>1653283.80486199</v>
      </c>
      <c r="AO316" s="1">
        <f>Cohort_CF!AO315*Mincers!Z$52*(1+'Cost and Benefit Parameters'!$C$41)^AO$5</f>
        <v>1693880.9175018666</v>
      </c>
      <c r="AP316" s="1">
        <f>Cohort_CF!AP315*Mincers!AA$52*(1+'Cost and Benefit Parameters'!$C$41)^AP$5</f>
        <v>1734433.9375158409</v>
      </c>
      <c r="AQ316" s="1">
        <f>Cohort_CF!AQ315*Mincers!AB$52*(1+'Cost and Benefit Parameters'!$C$41)^AQ$5</f>
        <v>1774892.5779087031</v>
      </c>
      <c r="AR316" s="1">
        <f>Cohort_CF!AR315*Mincers!AC$52*(1+'Cost and Benefit Parameters'!$C$41)^AR$5</f>
        <v>1815205.535217596</v>
      </c>
      <c r="AS316" s="1">
        <f>Cohort_CF!AS315*Mincers!AD$52*(1+'Cost and Benefit Parameters'!$C$41)^AS$5</f>
        <v>1855320.5903084977</v>
      </c>
      <c r="AT316" s="1">
        <f>Cohort_CF!AT315*Mincers!AE$52*(1+'Cost and Benefit Parameters'!$C$41)^AT$5</f>
        <v>1895184.714269456</v>
      </c>
      <c r="AU316" s="1">
        <f>Cohort_CF!AU315*Mincers!AF$52*(1+'Cost and Benefit Parameters'!$C$41)^AU$5</f>
        <v>1934744.17913092</v>
      </c>
      <c r="AV316" s="1">
        <f>Cohort_CF!AV315*Mincers!AG$52*(1+'Cost and Benefit Parameters'!$C$41)^AV$5</f>
        <v>1973944.673117205</v>
      </c>
      <c r="AW316" s="1">
        <f>Cohort_CF!AW315*Mincers!AH$52*(1+'Cost and Benefit Parameters'!$C$41)^AW$5</f>
        <v>2012731.4201072308</v>
      </c>
      <c r="AX316" s="1">
        <f>Cohort_CF!AX315*Mincers!AI$52*(1+'Cost and Benefit Parameters'!$C$41)^AX$5</f>
        <v>2051049.3029582354</v>
      </c>
      <c r="AY316" s="1">
        <f>Cohort_CF!AY315*Mincers!AJ$52*(1+'Cost and Benefit Parameters'!$C$41)^AY$5</f>
        <v>2088842.990322446</v>
      </c>
      <c r="AZ316" s="1">
        <f>Cohort_CF!AZ315*Mincers!AK$52*(1+'Cost and Benefit Parameters'!$C$41)^AZ$5</f>
        <v>2126057.0665646866</v>
      </c>
      <c r="BA316" s="1">
        <f>Cohort_CF!BA315*Mincers!AL$52*(1+'Cost and Benefit Parameters'!$C$41)^BA$5</f>
        <v>2162636.1643681014</v>
      </c>
      <c r="BB316" s="1">
        <f>Cohort_CF!BB315*Mincers!AM$52*(1+'Cost and Benefit Parameters'!$C$41)^BB$5</f>
        <v>2198525.0995959914</v>
      </c>
      <c r="BC316" s="1">
        <f>Cohort_CF!BC315*Mincers!AN$52*(1+'Cost and Benefit Parameters'!$C$41)^BC$5</f>
        <v>2233669.0079605645</v>
      </c>
      <c r="BD316" s="1">
        <f>Cohort_CF!BD315*Mincers!AO$52*(1+'Cost and Benefit Parameters'!$C$41)^BD$5</f>
        <v>2268013.4830336259</v>
      </c>
      <c r="BE316" s="1">
        <f>Cohort_CF!BE315*Mincers!AP$52*(1+'Cost and Benefit Parameters'!$C$41)^BE$5</f>
        <v>2301504.7151210424</v>
      </c>
      <c r="BF316" s="1" t="str">
        <f>IF(BD293="","",'Cost and Benefit Parameters'!$N$30)</f>
        <v/>
      </c>
      <c r="BG316" s="1" t="str">
        <f>IF(BE293="","",'Cost and Benefit Parameters'!$N$30)</f>
        <v/>
      </c>
      <c r="BH316" s="1" t="str">
        <f>IF(BF293="","",'Cost and Benefit Parameters'!$N$30)</f>
        <v/>
      </c>
      <c r="BI316" s="1" t="str">
        <f>IF(BG293="","",'Cost and Benefit Parameters'!$N$30)</f>
        <v/>
      </c>
      <c r="BJ316" s="1" t="str">
        <f>IF(BH293="","",'Cost and Benefit Parameters'!$N$30)</f>
        <v/>
      </c>
      <c r="BK316" s="1" t="str">
        <f>IF(BI293="","",'Cost and Benefit Parameters'!$N$30)</f>
        <v/>
      </c>
      <c r="BL316" s="1" t="str">
        <f>IF(BJ293="","",'Cost and Benefit Parameters'!$N$30)</f>
        <v/>
      </c>
      <c r="BM316" s="1" t="str">
        <f>IF(BK293="","",'Cost and Benefit Parameters'!$N$30)</f>
        <v/>
      </c>
      <c r="BN316" s="1" t="str">
        <f>IF(BL293="","",'Cost and Benefit Parameters'!$N$30)</f>
        <v/>
      </c>
      <c r="BO316" s="1" t="str">
        <f>IF(BM293="","",'Cost and Benefit Parameters'!$N$30)</f>
        <v/>
      </c>
      <c r="BP316" s="1" t="str">
        <f>IF(BN293="","",'Cost and Benefit Parameters'!$N$30)</f>
        <v/>
      </c>
    </row>
    <row r="317" spans="1:72" x14ac:dyDescent="0.55000000000000004">
      <c r="A317" s="642"/>
      <c r="B317" t="s">
        <v>476</v>
      </c>
      <c r="J317" s="1" t="str">
        <f>IF(H294="","",'Cost and Benefit Parameters'!$N$30)</f>
        <v/>
      </c>
      <c r="K317" s="1" t="str">
        <f>IF(I294="","",'Cost and Benefit Parameters'!$N$30)</f>
        <v/>
      </c>
      <c r="L317" s="1" t="str">
        <f>IF(J294="","",'Cost and Benefit Parameters'!$N$30)</f>
        <v/>
      </c>
      <c r="M317" s="1" t="str">
        <f>IF(K294="","",'Cost and Benefit Parameters'!$N$30)</f>
        <v/>
      </c>
      <c r="N317" s="1" t="str">
        <f>IF(L294="","",'Cost and Benefit Parameters'!$N$30)</f>
        <v/>
      </c>
      <c r="O317" s="1" t="str">
        <f>IF(M294="","",'Cost and Benefit Parameters'!$N$30)</f>
        <v/>
      </c>
      <c r="P317" s="1" t="str">
        <f>IF(N294="","",'Cost and Benefit Parameters'!$N$30)</f>
        <v/>
      </c>
      <c r="Q317" s="1" t="str">
        <f>IF(O294="","",'Cost and Benefit Parameters'!$N$30)</f>
        <v/>
      </c>
      <c r="R317" s="1" t="str">
        <f>IF(P294="","",'Cost and Benefit Parameters'!$N$30)</f>
        <v/>
      </c>
      <c r="S317" s="1">
        <f>Cohort_CF!S316*Mincers!C$52*(1+'Cost and Benefit Parameters'!$C$41)^S$5</f>
        <v>850720.74611323536</v>
      </c>
      <c r="T317" s="1">
        <f>Cohort_CF!T316*Mincers!D$52*(1+'Cost and Benefit Parameters'!$C$41)^T$5</f>
        <v>883722.17276238406</v>
      </c>
      <c r="U317" s="1">
        <f>Cohort_CF!U316*Mincers!E$52*(1+'Cost and Benefit Parameters'!$C$41)^U$5</f>
        <v>917453.1640566882</v>
      </c>
      <c r="V317" s="1">
        <f>Cohort_CF!V316*Mincers!F$52*(1+'Cost and Benefit Parameters'!$C$41)^V$5</f>
        <v>951900.32960532419</v>
      </c>
      <c r="W317" s="1">
        <f>Cohort_CF!W316*Mincers!G$52*(1+'Cost and Benefit Parameters'!$C$41)^W$5</f>
        <v>993087.85629836691</v>
      </c>
      <c r="X317" s="1">
        <f>Cohort_CF!X316*Mincers!H$52*(1+'Cost and Benefit Parameters'!$C$41)^X$5</f>
        <v>1028521.8341633556</v>
      </c>
      <c r="Y317" s="1">
        <f>Cohort_CF!Y316*Mincers!I$52*(1+'Cost and Benefit Parameters'!$C$41)^Y$5</f>
        <v>1064581.1775099591</v>
      </c>
      <c r="Z317" s="1">
        <f>Cohort_CF!Z316*Mincers!J$52*(1+'Cost and Benefit Parameters'!$C$41)^Z$5</f>
        <v>1101243.7947308081</v>
      </c>
      <c r="AA317" s="1">
        <f>Cohort_CF!AA316*Mincers!K$52*(1+'Cost and Benefit Parameters'!$C$41)^AA$5</f>
        <v>1138485.722413294</v>
      </c>
      <c r="AB317" s="1">
        <f>Cohort_CF!AB316*Mincers!L$52*(1+'Cost and Benefit Parameters'!$C$41)^AB$5</f>
        <v>1176281.1193608411</v>
      </c>
      <c r="AC317" s="1">
        <f>Cohort_CF!AC316*Mincers!M$52*(1+'Cost and Benefit Parameters'!$C$41)^AC$5</f>
        <v>1214602.266135975</v>
      </c>
      <c r="AD317" s="1">
        <f>Cohort_CF!AD316*Mincers!N$52*(1+'Cost and Benefit Parameters'!$C$41)^AD$5</f>
        <v>1253419.5703135135</v>
      </c>
      <c r="AE317" s="1">
        <f>Cohort_CF!AE316*Mincers!O$52*(1+'Cost and Benefit Parameters'!$C$41)^AE$5</f>
        <v>1292701.5776141731</v>
      </c>
      <c r="AF317" s="1">
        <f>Cohort_CF!AF316*Mincers!P$52*(1+'Cost and Benefit Parameters'!$C$41)^AF$5</f>
        <v>1332414.9890694337</v>
      </c>
      <c r="AG317" s="1">
        <f>Cohort_CF!AG316*Mincers!Q$52*(1+'Cost and Benefit Parameters'!$C$41)^AG$5</f>
        <v>1372524.6843475539</v>
      </c>
      <c r="AH317" s="1">
        <f>Cohort_CF!AH316*Mincers!R$52*(1+'Cost and Benefit Parameters'!$C$41)^AH$5</f>
        <v>1412993.751348648</v>
      </c>
      <c r="AI317" s="1">
        <f>Cohort_CF!AI316*Mincers!S$52*(1+'Cost and Benefit Parameters'!$C$41)^AI$5</f>
        <v>1453783.52215312</v>
      </c>
      <c r="AJ317" s="1">
        <f>Cohort_CF!AJ316*Mincers!T$52*(1+'Cost and Benefit Parameters'!$C$41)^AJ$5</f>
        <v>1494853.6153835317</v>
      </c>
      <c r="AK317" s="1">
        <f>Cohort_CF!AK316*Mincers!U$52*(1+'Cost and Benefit Parameters'!$C$41)^AK$5</f>
        <v>1536161.9850141827</v>
      </c>
      <c r="AL317" s="1">
        <f>Cohort_CF!AL316*Mincers!V$52*(1+'Cost and Benefit Parameters'!$C$41)^AL$5</f>
        <v>1577664.9756364443</v>
      </c>
      <c r="AM317" s="1">
        <f>Cohort_CF!AM316*Mincers!W$52*(1+'Cost and Benefit Parameters'!$C$41)^AM$5</f>
        <v>1619317.38416049</v>
      </c>
      <c r="AN317" s="1">
        <f>Cohort_CF!AN316*Mincers!X$52*(1+'Cost and Benefit Parameters'!$C$41)^AN$5</f>
        <v>1661072.527906256</v>
      </c>
      <c r="AO317" s="1">
        <f>Cohort_CF!AO316*Mincers!Y$52*(1+'Cost and Benefit Parameters'!$C$41)^AO$5</f>
        <v>1702882.31900785</v>
      </c>
      <c r="AP317" s="1">
        <f>Cohort_CF!AP316*Mincers!Z$52*(1+'Cost and Benefit Parameters'!$C$41)^AP$5</f>
        <v>1744697.3450269224</v>
      </c>
      <c r="AQ317" s="1">
        <f>Cohort_CF!AQ316*Mincers!AA$52*(1+'Cost and Benefit Parameters'!$C$41)^AQ$5</f>
        <v>1786466.9556413158</v>
      </c>
      <c r="AR317" s="1">
        <f>Cohort_CF!AR316*Mincers!AB$52*(1+'Cost and Benefit Parameters'!$C$41)^AR$5</f>
        <v>1828139.3552459644</v>
      </c>
      <c r="AS317" s="1">
        <f>Cohort_CF!AS316*Mincers!AC$52*(1+'Cost and Benefit Parameters'!$C$41)^AS$5</f>
        <v>1869661.701274124</v>
      </c>
      <c r="AT317" s="1">
        <f>Cohort_CF!AT316*Mincers!AD$52*(1+'Cost and Benefit Parameters'!$C$41)^AT$5</f>
        <v>1910980.208017752</v>
      </c>
      <c r="AU317" s="1">
        <f>Cohort_CF!AU316*Mincers!AE$52*(1+'Cost and Benefit Parameters'!$C$41)^AU$5</f>
        <v>1952040.2556975398</v>
      </c>
      <c r="AV317" s="1">
        <f>Cohort_CF!AV316*Mincers!AF$52*(1+'Cost and Benefit Parameters'!$C$41)^AV$5</f>
        <v>1992786.5045048478</v>
      </c>
      <c r="AW317" s="1">
        <f>Cohort_CF!AW316*Mincers!AG$52*(1+'Cost and Benefit Parameters'!$C$41)^AW$5</f>
        <v>2033163.0133107211</v>
      </c>
      <c r="AX317" s="1">
        <f>Cohort_CF!AX316*Mincers!AH$52*(1+'Cost and Benefit Parameters'!$C$41)^AX$5</f>
        <v>2073113.3627104473</v>
      </c>
      <c r="AY317" s="1">
        <f>Cohort_CF!AY316*Mincers!AI$52*(1+'Cost and Benefit Parameters'!$C$41)^AY$5</f>
        <v>2112580.7820469826</v>
      </c>
      <c r="AZ317" s="1">
        <f>Cohort_CF!AZ316*Mincers!AJ$52*(1+'Cost and Benefit Parameters'!$C$41)^AZ$5</f>
        <v>2151508.2800321192</v>
      </c>
      <c r="BA317" s="1">
        <f>Cohort_CF!BA316*Mincers!AK$52*(1+'Cost and Benefit Parameters'!$C$41)^BA$5</f>
        <v>2189838.7785616275</v>
      </c>
      <c r="BB317" s="1">
        <f>Cohort_CF!BB316*Mincers!AL$52*(1+'Cost and Benefit Parameters'!$C$41)^BB$5</f>
        <v>2227515.2492991444</v>
      </c>
      <c r="BC317" s="1">
        <f>Cohort_CF!BC316*Mincers!AM$52*(1+'Cost and Benefit Parameters'!$C$41)^BC$5</f>
        <v>2264480.8525838708</v>
      </c>
      <c r="BD317" s="1">
        <f>Cohort_CF!BD316*Mincers!AN$52*(1+'Cost and Benefit Parameters'!$C$41)^BD$5</f>
        <v>2300679.078199381</v>
      </c>
      <c r="BE317" s="1">
        <f>Cohort_CF!BE316*Mincers!AO$52*(1+'Cost and Benefit Parameters'!$C$41)^BE$5</f>
        <v>2336053.8875246346</v>
      </c>
      <c r="BF317" s="1">
        <f>Cohort_CF!BF316*Mincers!AP$52*(1+'Cost and Benefit Parameters'!$C$41)^BF$5</f>
        <v>2370549.8565746737</v>
      </c>
      <c r="BG317" s="1" t="str">
        <f>IF(BE294="","",'Cost and Benefit Parameters'!$N$30)</f>
        <v/>
      </c>
      <c r="BH317" s="1" t="str">
        <f>IF(BF294="","",'Cost and Benefit Parameters'!$N$30)</f>
        <v/>
      </c>
      <c r="BI317" s="1" t="str">
        <f>IF(BG294="","",'Cost and Benefit Parameters'!$N$30)</f>
        <v/>
      </c>
      <c r="BJ317" s="1" t="str">
        <f>IF(BH294="","",'Cost and Benefit Parameters'!$N$30)</f>
        <v/>
      </c>
      <c r="BK317" s="1" t="str">
        <f>IF(BI294="","",'Cost and Benefit Parameters'!$N$30)</f>
        <v/>
      </c>
      <c r="BL317" s="1" t="str">
        <f>IF(BJ294="","",'Cost and Benefit Parameters'!$N$30)</f>
        <v/>
      </c>
      <c r="BM317" s="1" t="str">
        <f>IF(BK294="","",'Cost and Benefit Parameters'!$N$30)</f>
        <v/>
      </c>
      <c r="BN317" s="1" t="str">
        <f>IF(BL294="","",'Cost and Benefit Parameters'!$N$30)</f>
        <v/>
      </c>
      <c r="BO317" s="1" t="str">
        <f>IF(BM294="","",'Cost and Benefit Parameters'!$N$30)</f>
        <v/>
      </c>
      <c r="BP317" s="1" t="str">
        <f>IF(BN294="","",'Cost and Benefit Parameters'!$N$30)</f>
        <v/>
      </c>
    </row>
    <row r="318" spans="1:72" x14ac:dyDescent="0.55000000000000004">
      <c r="A318" s="64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row>
    <row r="319" spans="1:72" x14ac:dyDescent="0.55000000000000004">
      <c r="A319" s="64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row>
    <row r="320" spans="1:72" x14ac:dyDescent="0.55000000000000004">
      <c r="A320" s="64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row>
    <row r="321" spans="1:72" x14ac:dyDescent="0.55000000000000004">
      <c r="A321" s="64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row>
    <row r="322" spans="1:72" x14ac:dyDescent="0.55000000000000004">
      <c r="A322" s="64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row>
    <row r="323" spans="1:72" x14ac:dyDescent="0.55000000000000004">
      <c r="A323" s="64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row>
    <row r="324" spans="1:72" x14ac:dyDescent="0.55000000000000004">
      <c r="A324" s="64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row>
    <row r="325" spans="1:72" x14ac:dyDescent="0.55000000000000004">
      <c r="A325" s="64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row>
    <row r="326" spans="1:72" x14ac:dyDescent="0.55000000000000004">
      <c r="A326" s="64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row>
    <row r="327" spans="1:72" x14ac:dyDescent="0.55000000000000004">
      <c r="A327" s="64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row>
    <row r="328" spans="1:72" x14ac:dyDescent="0.55000000000000004">
      <c r="A328" s="643"/>
      <c r="B328" s="329" t="s">
        <v>525</v>
      </c>
      <c r="C328" s="329"/>
      <c r="D328" s="329"/>
      <c r="E328" s="329"/>
      <c r="F328" s="329"/>
      <c r="G328" s="329"/>
      <c r="H328" s="330"/>
      <c r="I328" s="329"/>
      <c r="J328" s="330">
        <f>SUM(J308:J327)</f>
        <v>652006.61437303817</v>
      </c>
      <c r="K328" s="330">
        <f>SUM(K308:K327)</f>
        <v>1348866.2727523858</v>
      </c>
      <c r="L328" s="330">
        <f t="shared" ref="L328:BF328" si="72">SUM(L308:L327)</f>
        <v>2092483.7170096058</v>
      </c>
      <c r="M328" s="330">
        <f t="shared" si="72"/>
        <v>2884810.5686528282</v>
      </c>
      <c r="N328" s="330">
        <f t="shared" si="72"/>
        <v>3732474.0354667446</v>
      </c>
      <c r="O328" s="330">
        <f t="shared" si="72"/>
        <v>4632724.5998143004</v>
      </c>
      <c r="P328" s="330">
        <f t="shared" si="72"/>
        <v>5587619.1651904425</v>
      </c>
      <c r="Q328" s="330">
        <f t="shared" si="72"/>
        <v>6599259.4108174369</v>
      </c>
      <c r="R328" s="330">
        <f t="shared" si="72"/>
        <v>7669791.70033383</v>
      </c>
      <c r="S328" s="330">
        <f t="shared" si="72"/>
        <v>8801406.9831618853</v>
      </c>
      <c r="T328" s="330">
        <f t="shared" si="72"/>
        <v>9120098.3240692075</v>
      </c>
      <c r="U328" s="330">
        <f t="shared" si="72"/>
        <v>9444109.1671812665</v>
      </c>
      <c r="V328" s="330">
        <f t="shared" si="72"/>
        <v>9773203.8022288177</v>
      </c>
      <c r="W328" s="330">
        <f t="shared" si="72"/>
        <v>10107127.718850464</v>
      </c>
      <c r="X328" s="330">
        <f t="shared" si="72"/>
        <v>10439386.94206728</v>
      </c>
      <c r="Y328" s="330">
        <f t="shared" si="72"/>
        <v>10776133.114871638</v>
      </c>
      <c r="Z328" s="330">
        <f t="shared" si="72"/>
        <v>11117102.512066131</v>
      </c>
      <c r="AA328" s="330">
        <f t="shared" si="72"/>
        <v>11462015.302089684</v>
      </c>
      <c r="AB328" s="330">
        <f t="shared" si="72"/>
        <v>11810575.715971753</v>
      </c>
      <c r="AC328" s="330">
        <f t="shared" si="72"/>
        <v>12162472.269869512</v>
      </c>
      <c r="AD328" s="330">
        <f t="shared" si="72"/>
        <v>12517378.042041052</v>
      </c>
      <c r="AE328" s="330">
        <f t="shared" si="72"/>
        <v>12874951.004903046</v>
      </c>
      <c r="AF328" s="330">
        <f t="shared" si="72"/>
        <v>13234834.412607273</v>
      </c>
      <c r="AG328" s="330">
        <f t="shared" si="72"/>
        <v>13596657.244348109</v>
      </c>
      <c r="AH328" s="330">
        <f t="shared" si="72"/>
        <v>13960034.703383058</v>
      </c>
      <c r="AI328" s="330">
        <f t="shared" si="72"/>
        <v>14324568.77151184</v>
      </c>
      <c r="AJ328" s="330">
        <f t="shared" si="72"/>
        <v>14689848.818518022</v>
      </c>
      <c r="AK328" s="330">
        <f t="shared" si="72"/>
        <v>15055452.265830837</v>
      </c>
      <c r="AL328" s="330">
        <f t="shared" si="72"/>
        <v>15420945.303416077</v>
      </c>
      <c r="AM328" s="330">
        <f t="shared" si="72"/>
        <v>15785883.658654109</v>
      </c>
      <c r="AN328" s="330">
        <f t="shared" si="72"/>
        <v>16149813.415711949</v>
      </c>
      <c r="AO328" s="330">
        <f t="shared" si="72"/>
        <v>16512271.883666312</v>
      </c>
      <c r="AP328" s="330">
        <f t="shared" si="72"/>
        <v>16872788.511386611</v>
      </c>
      <c r="AQ328" s="330">
        <f t="shared" si="72"/>
        <v>17230885.846942946</v>
      </c>
      <c r="AR328" s="330">
        <f t="shared" si="72"/>
        <v>17586080.539065246</v>
      </c>
      <c r="AS328" s="330">
        <f t="shared" si="72"/>
        <v>17937884.377947308</v>
      </c>
      <c r="AT328" s="330">
        <f t="shared" si="72"/>
        <v>18285805.372465421</v>
      </c>
      <c r="AU328" s="330">
        <f t="shared" si="72"/>
        <v>18629348.860666014</v>
      </c>
      <c r="AV328" s="330">
        <f t="shared" si="72"/>
        <v>18968018.650172789</v>
      </c>
      <c r="AW328" s="330">
        <f t="shared" si="72"/>
        <v>19301318.184971593</v>
      </c>
      <c r="AX328" s="330">
        <f t="shared" si="72"/>
        <v>17786199.826810695</v>
      </c>
      <c r="AY328" s="330">
        <f t="shared" si="72"/>
        <v>16184479.058023257</v>
      </c>
      <c r="AZ328" s="330">
        <f t="shared" si="72"/>
        <v>14494055.22425556</v>
      </c>
      <c r="BA328" s="330">
        <f t="shared" si="72"/>
        <v>12712823.352550147</v>
      </c>
      <c r="BB328" s="330">
        <f t="shared" si="72"/>
        <v>10838674.111208176</v>
      </c>
      <c r="BC328" s="330">
        <f t="shared" si="72"/>
        <v>8869493.6277663</v>
      </c>
      <c r="BD328" s="330">
        <f t="shared" si="72"/>
        <v>6803163.1584379021</v>
      </c>
      <c r="BE328" s="330">
        <f t="shared" si="72"/>
        <v>4637558.6026456766</v>
      </c>
      <c r="BF328" s="330">
        <f t="shared" si="72"/>
        <v>2370549.8565746737</v>
      </c>
      <c r="BG328" s="13"/>
      <c r="BH328" s="13"/>
      <c r="BI328" s="13"/>
      <c r="BJ328" s="13"/>
      <c r="BK328" s="13"/>
      <c r="BL328" s="13"/>
      <c r="BM328" s="13"/>
      <c r="BN328" s="13"/>
      <c r="BO328" s="13"/>
      <c r="BP328" s="13"/>
    </row>
    <row r="329" spans="1:72" x14ac:dyDescent="0.55000000000000004">
      <c r="B329" s="329" t="s">
        <v>526</v>
      </c>
      <c r="C329" s="329"/>
      <c r="D329" s="329"/>
      <c r="E329" s="329"/>
      <c r="F329" s="329"/>
      <c r="G329" s="329"/>
      <c r="H329" s="329"/>
      <c r="I329" s="329"/>
      <c r="J329" s="329">
        <f>'Cost and Benefit Parameters'!$C$46*J328</f>
        <v>451188.57714614237</v>
      </c>
      <c r="K329" s="329">
        <f>'Cost and Benefit Parameters'!$C$46*K328</f>
        <v>933415.46074465092</v>
      </c>
      <c r="L329" s="329">
        <f>'Cost and Benefit Parameters'!$C$46*L328</f>
        <v>1447998.7321706472</v>
      </c>
      <c r="M329" s="329">
        <f>'Cost and Benefit Parameters'!$C$46*M328</f>
        <v>1996288.913507757</v>
      </c>
      <c r="N329" s="329">
        <f>'Cost and Benefit Parameters'!$C$46*N328</f>
        <v>2582872.0325429873</v>
      </c>
      <c r="O329" s="329">
        <f>'Cost and Benefit Parameters'!$C$46*O328</f>
        <v>3205845.4230714957</v>
      </c>
      <c r="P329" s="329">
        <f>'Cost and Benefit Parameters'!$C$46*P328</f>
        <v>3866632.4623117857</v>
      </c>
      <c r="Q329" s="329">
        <f>'Cost and Benefit Parameters'!$C$46*Q328</f>
        <v>4566687.5122856656</v>
      </c>
      <c r="R329" s="329">
        <f>'Cost and Benefit Parameters'!$C$46*R328</f>
        <v>5307495.8566310098</v>
      </c>
      <c r="S329" s="329">
        <f>'Cost and Benefit Parameters'!$C$46*S328</f>
        <v>6090573.6323480243</v>
      </c>
      <c r="T329" s="329">
        <f>'Cost and Benefit Parameters'!$C$46*T328</f>
        <v>6311108.0402558912</v>
      </c>
      <c r="U329" s="329">
        <f>'Cost and Benefit Parameters'!$C$46*U328</f>
        <v>6535323.5436894363</v>
      </c>
      <c r="V329" s="329">
        <f>'Cost and Benefit Parameters'!$C$46*V328</f>
        <v>6763057.031142341</v>
      </c>
      <c r="W329" s="329">
        <f>'Cost and Benefit Parameters'!$C$46*W328</f>
        <v>6994132.3814445203</v>
      </c>
      <c r="X329" s="329">
        <f>'Cost and Benefit Parameters'!$C$46*X328</f>
        <v>7224055.7639105571</v>
      </c>
      <c r="Y329" s="329">
        <f>'Cost and Benefit Parameters'!$C$46*Y328</f>
        <v>7457084.1154911732</v>
      </c>
      <c r="Z329" s="329">
        <f>'Cost and Benefit Parameters'!$C$46*Z328</f>
        <v>7693034.938349762</v>
      </c>
      <c r="AA329" s="329">
        <f>'Cost and Benefit Parameters'!$C$46*AA328</f>
        <v>7931714.5890460601</v>
      </c>
      <c r="AB329" s="329">
        <f>'Cost and Benefit Parameters'!$C$46*AB328</f>
        <v>8172918.3954524528</v>
      </c>
      <c r="AC329" s="329">
        <f>'Cost and Benefit Parameters'!$C$46*AC328</f>
        <v>8416430.8107497022</v>
      </c>
      <c r="AD329" s="329">
        <f>'Cost and Benefit Parameters'!$C$46*AD328</f>
        <v>8662025.6050924081</v>
      </c>
      <c r="AE329" s="329">
        <f>'Cost and Benefit Parameters'!$C$46*AE328</f>
        <v>8909466.095392907</v>
      </c>
      <c r="AF329" s="329">
        <f>'Cost and Benefit Parameters'!$C$46*AF328</f>
        <v>9158505.4135242328</v>
      </c>
      <c r="AG329" s="329">
        <f>'Cost and Benefit Parameters'!$C$46*AG328</f>
        <v>9408886.8130888902</v>
      </c>
      <c r="AH329" s="329">
        <f>'Cost and Benefit Parameters'!$C$46*AH328</f>
        <v>9660344.0147410762</v>
      </c>
      <c r="AI329" s="329">
        <f>'Cost and Benefit Parameters'!$C$46*AI328</f>
        <v>9912601.5898861922</v>
      </c>
      <c r="AJ329" s="329">
        <f>'Cost and Benefit Parameters'!$C$46*AJ328</f>
        <v>10165375.382414471</v>
      </c>
      <c r="AK329" s="329">
        <f>'Cost and Benefit Parameters'!$C$46*AK328</f>
        <v>10418372.967954939</v>
      </c>
      <c r="AL329" s="329">
        <f>'Cost and Benefit Parameters'!$C$46*AL328</f>
        <v>10671294.149963925</v>
      </c>
      <c r="AM329" s="329">
        <f>'Cost and Benefit Parameters'!$C$46*AM328</f>
        <v>10923831.491788642</v>
      </c>
      <c r="AN329" s="329">
        <f>'Cost and Benefit Parameters'!$C$46*AN328</f>
        <v>11175670.883672668</v>
      </c>
      <c r="AO329" s="329">
        <f>'Cost and Benefit Parameters'!$C$46*AO328</f>
        <v>11426492.143497087</v>
      </c>
      <c r="AP329" s="329">
        <f>'Cost and Benefit Parameters'!$C$46*AP328</f>
        <v>11675969.649879534</v>
      </c>
      <c r="AQ329" s="329">
        <f>'Cost and Benefit Parameters'!$C$46*AQ328</f>
        <v>11923773.006084519</v>
      </c>
      <c r="AR329" s="329">
        <f>'Cost and Benefit Parameters'!$C$46*AR328</f>
        <v>12169567.733033149</v>
      </c>
      <c r="AS329" s="329">
        <f>'Cost and Benefit Parameters'!$C$46*AS328</f>
        <v>12413015.989539536</v>
      </c>
      <c r="AT329" s="329">
        <f>'Cost and Benefit Parameters'!$C$46*AT328</f>
        <v>12653777.317746069</v>
      </c>
      <c r="AU329" s="329">
        <f>'Cost and Benefit Parameters'!$C$46*AU328</f>
        <v>12891509.411580881</v>
      </c>
      <c r="AV329" s="329">
        <f>'Cost and Benefit Parameters'!$C$46*AV328</f>
        <v>13125868.905919569</v>
      </c>
      <c r="AW329" s="329">
        <f>'Cost and Benefit Parameters'!$C$46*AW328</f>
        <v>13356512.184000341</v>
      </c>
      <c r="AX329" s="329">
        <f>'Cost and Benefit Parameters'!$C$46*AX328</f>
        <v>12308050.280153001</v>
      </c>
      <c r="AY329" s="329">
        <f>'Cost and Benefit Parameters'!$C$46*AY328</f>
        <v>11199659.508152094</v>
      </c>
      <c r="AZ329" s="329">
        <f>'Cost and Benefit Parameters'!$C$46*AZ328</f>
        <v>10029886.215184847</v>
      </c>
      <c r="BA329" s="329">
        <f>'Cost and Benefit Parameters'!$C$46*BA328</f>
        <v>8797273.7599647008</v>
      </c>
      <c r="BB329" s="329">
        <f>'Cost and Benefit Parameters'!$C$46*BB328</f>
        <v>7500362.4849560577</v>
      </c>
      <c r="BC329" s="329">
        <f>'Cost and Benefit Parameters'!$C$46*BC328</f>
        <v>6137689.5904142791</v>
      </c>
      <c r="BD329" s="329">
        <f>'Cost and Benefit Parameters'!$C$46*BD328</f>
        <v>4707788.9056390282</v>
      </c>
      <c r="BE329" s="329">
        <f>'Cost and Benefit Parameters'!$C$46*BE328</f>
        <v>3209190.553030808</v>
      </c>
      <c r="BF329" s="329">
        <f>'Cost and Benefit Parameters'!$C$46*BF328</f>
        <v>1640420.5007496742</v>
      </c>
      <c r="BG329" s="14"/>
      <c r="BH329" s="14"/>
      <c r="BI329" s="14"/>
      <c r="BJ329" s="14"/>
      <c r="BK329" s="14"/>
      <c r="BL329" s="14"/>
      <c r="BM329" s="14"/>
      <c r="BN329" s="14"/>
      <c r="BO329" s="14"/>
      <c r="BP329" s="14"/>
    </row>
    <row r="330" spans="1:72" x14ac:dyDescent="0.55000000000000004">
      <c r="A330" s="641" t="s">
        <v>493</v>
      </c>
      <c r="B330" s="128" t="s">
        <v>509</v>
      </c>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row>
    <row r="331" spans="1:72" x14ac:dyDescent="0.55000000000000004">
      <c r="A331" s="642"/>
      <c r="B331" t="s">
        <v>466</v>
      </c>
      <c r="N331" s="1">
        <f>Cohort_CF!N330*Mincers!C$59*(1+'Cost and Benefit Parameters'!$C$41)^N$5</f>
        <v>1706375.1084330345</v>
      </c>
      <c r="O331" s="1">
        <f>Cohort_CF!O330*Mincers!D$59*(1+'Cost and Benefit Parameters'!$C$41)^O$5</f>
        <v>1772569.3481223413</v>
      </c>
      <c r="P331" s="1">
        <f>Cohort_CF!P330*Mincers!E$59*(1+'Cost and Benefit Parameters'!$C$41)^P$5</f>
        <v>1840226.9480931202</v>
      </c>
      <c r="Q331" s="1">
        <f>Cohort_CF!Q330*Mincers!F$59*(1+'Cost and Benefit Parameters'!$C$41)^Q$5</f>
        <v>1909321.0499083365</v>
      </c>
      <c r="R331" s="1">
        <f>Cohort_CF!R330*Mincers!G$59*(1+'Cost and Benefit Parameters'!$C$41)^R$5</f>
        <v>1991934.9636374067</v>
      </c>
      <c r="S331" s="1">
        <f>Cohort_CF!S330*Mincers!H$59*(1+'Cost and Benefit Parameters'!$C$41)^S$5</f>
        <v>2063008.4129423986</v>
      </c>
      <c r="T331" s="1">
        <f>Cohort_CF!T330*Mincers!I$59*(1+'Cost and Benefit Parameters'!$C$41)^T$5</f>
        <v>2135336.2199157276</v>
      </c>
      <c r="U331" s="1">
        <f>Cohort_CF!U330*Mincers!J$59*(1+'Cost and Benefit Parameters'!$C$41)^U$5</f>
        <v>2208874.073225982</v>
      </c>
      <c r="V331" s="1">
        <f>Cohort_CF!V330*Mincers!K$59*(1+'Cost and Benefit Parameters'!$C$41)^V$5</f>
        <v>2283573.9070760412</v>
      </c>
      <c r="W331" s="1">
        <f>Cohort_CF!W330*Mincers!L$59*(1+'Cost and Benefit Parameters'!$C$41)^W$5</f>
        <v>2359383.8892109492</v>
      </c>
      <c r="X331" s="1">
        <f>Cohort_CF!X330*Mincers!M$59*(1+'Cost and Benefit Parameters'!$C$41)^X$5</f>
        <v>2436248.4200014011</v>
      </c>
      <c r="Y331" s="1">
        <f>Cohort_CF!Y330*Mincers!N$59*(1+'Cost and Benefit Parameters'!$C$41)^Y$5</f>
        <v>2514108.1429805909</v>
      </c>
      <c r="Z331" s="1">
        <f>Cohort_CF!Z330*Mincers!O$59*(1+'Cost and Benefit Parameters'!$C$41)^Z$5</f>
        <v>2592899.9671759871</v>
      </c>
      <c r="AA331" s="1">
        <f>Cohort_CF!AA330*Mincers!P$59*(1+'Cost and Benefit Parameters'!$C$41)^AA$5</f>
        <v>2672557.1015386125</v>
      </c>
      <c r="AB331" s="1">
        <f>Cohort_CF!AB330*Mincers!Q$59*(1+'Cost and Benefit Parameters'!$C$41)^AB$5</f>
        <v>2753009.1017303523</v>
      </c>
      <c r="AC331" s="1">
        <f>Cohort_CF!AC330*Mincers!R$59*(1+'Cost and Benefit Parameters'!$C$41)^AC$5</f>
        <v>2834181.9294857294</v>
      </c>
      <c r="AD331" s="1">
        <f>Cohort_CF!AD330*Mincers!S$59*(1+'Cost and Benefit Parameters'!$C$41)^AD$5</f>
        <v>2915998.0247172606</v>
      </c>
      <c r="AE331" s="1">
        <f>Cohort_CF!AE330*Mincers!T$59*(1+'Cost and Benefit Parameters'!$C$41)^AE$5</f>
        <v>2998376.3904848564</v>
      </c>
      <c r="AF331" s="1">
        <f>Cohort_CF!AF330*Mincers!U$59*(1+'Cost and Benefit Parameters'!$C$41)^AF$5</f>
        <v>3081232.6908980492</v>
      </c>
      <c r="AG331" s="1">
        <f>Cohort_CF!AG330*Mincers!V$59*(1+'Cost and Benefit Parameters'!$C$41)^AG$5</f>
        <v>3164479.3619671608</v>
      </c>
      <c r="AH331" s="1">
        <f>Cohort_CF!AH330*Mincers!W$59*(1+'Cost and Benefit Parameters'!$C$41)^AH$5</f>
        <v>3248025.7353645884</v>
      </c>
      <c r="AI331" s="1">
        <f>Cohort_CF!AI330*Mincers!X$59*(1+'Cost and Benefit Parameters'!$C$41)^AI$5</f>
        <v>3331778.175001625</v>
      </c>
      <c r="AJ331" s="1">
        <f>Cohort_CF!AJ330*Mincers!Y$59*(1+'Cost and Benefit Parameters'!$C$41)^AJ$5</f>
        <v>3415640.226268732</v>
      </c>
      <c r="AK331" s="1">
        <f>Cohort_CF!AK330*Mincers!Z$59*(1+'Cost and Benefit Parameters'!$C$41)^AK$5</f>
        <v>3499512.7777298535</v>
      </c>
      <c r="AL331" s="1">
        <f>Cohort_CF!AL330*Mincers!AA$59*(1+'Cost and Benefit Parameters'!$C$41)^AL$5</f>
        <v>3583294.2350023841</v>
      </c>
      <c r="AM331" s="1">
        <f>Cohort_CF!AM330*Mincers!AB$59*(1+'Cost and Benefit Parameters'!$C$41)^AM$5</f>
        <v>3666880.7064960292</v>
      </c>
      <c r="AN331" s="1">
        <f>Cohort_CF!AN330*Mincers!AC$59*(1+'Cost and Benefit Parameters'!$C$41)^AN$5</f>
        <v>3750166.200625455</v>
      </c>
      <c r="AO331" s="1">
        <f>Cohort_CF!AO330*Mincers!AD$59*(1+'Cost and Benefit Parameters'!$C$41)^AO$5</f>
        <v>3833042.8340531355</v>
      </c>
      <c r="AP331" s="1">
        <f>Cohort_CF!AP330*Mincers!AE$59*(1+'Cost and Benefit Parameters'!$C$41)^AP$5</f>
        <v>3915401.0504619521</v>
      </c>
      <c r="AQ331" s="1">
        <f>Cohort_CF!AQ330*Mincers!AF$59*(1+'Cost and Benefit Parameters'!$C$41)^AQ$5</f>
        <v>3997129.8493004302</v>
      </c>
      <c r="AR331" s="1">
        <f>Cohort_CF!AR330*Mincers!AG$59*(1+'Cost and Benefit Parameters'!$C$41)^AR$5</f>
        <v>4078117.0238892101</v>
      </c>
      <c r="AS331" s="1">
        <f>Cohort_CF!AS330*Mincers!AH$59*(1+'Cost and Benefit Parameters'!$C$41)^AS$5</f>
        <v>4158249.4082237314</v>
      </c>
      <c r="AT331" s="1">
        <f>Cohort_CF!AT330*Mincers!AI$59*(1+'Cost and Benefit Parameters'!$C$41)^AT$5</f>
        <v>4237413.1317577371</v>
      </c>
      <c r="AU331" s="1">
        <f>Cohort_CF!AU330*Mincers!AJ$59*(1+'Cost and Benefit Parameters'!$C$41)^AU$5</f>
        <v>4315493.881403137</v>
      </c>
      <c r="AV331" s="1">
        <f>Cohort_CF!AV330*Mincers!AK$59*(1+'Cost and Benefit Parameters'!$C$41)^AV$5</f>
        <v>4392377.1699363114</v>
      </c>
      <c r="AW331" s="1">
        <f>Cohort_CF!AW330*Mincers!AL$59*(1+'Cost and Benefit Parameters'!$C$41)^AW$5</f>
        <v>4467948.6099580014</v>
      </c>
      <c r="AX331" s="1">
        <f>Cohort_CF!AX330*Mincers!AM$59*(1+'Cost and Benefit Parameters'!$C$41)^AX$5</f>
        <v>4542094.1925142678</v>
      </c>
      <c r="AY331" s="1">
        <f>Cohort_CF!AY330*Mincers!AN$59*(1+'Cost and Benefit Parameters'!$C$41)^AY$5</f>
        <v>4614700.5694504762</v>
      </c>
      <c r="AZ331" s="1">
        <f>Cohort_CF!AZ330*Mincers!AO$59*(1+'Cost and Benefit Parameters'!$C$41)^AZ$5</f>
        <v>4685655.3385377042</v>
      </c>
      <c r="BA331" s="1">
        <f>Cohort_CF!BA330*Mincers!AP$59*(1+'Cost and Benefit Parameters'!$C$41)^BA$5</f>
        <v>4754847.3303836705</v>
      </c>
      <c r="BB331" s="1" t="str">
        <f>IF(AX308="","",'Cost and Benefit Parameters'!$N$32)</f>
        <v/>
      </c>
      <c r="BC331" s="1" t="str">
        <f>IF(AY308="","",'Cost and Benefit Parameters'!$N$32)</f>
        <v/>
      </c>
      <c r="BD331" s="1" t="str">
        <f>IF(AZ308="","",'Cost and Benefit Parameters'!$N$32)</f>
        <v/>
      </c>
      <c r="BE331" s="1" t="str">
        <f>IF(BA308="","",'Cost and Benefit Parameters'!$N$32)</f>
        <v/>
      </c>
      <c r="BF331" s="1" t="str">
        <f>IF(BB308="","",'Cost and Benefit Parameters'!$N$32)</f>
        <v/>
      </c>
      <c r="BG331" s="1" t="str">
        <f>IF(BC308="","",'Cost and Benefit Parameters'!$N$32)</f>
        <v/>
      </c>
      <c r="BH331" s="1" t="str">
        <f>IF(BD308="","",'Cost and Benefit Parameters'!$N$32)</f>
        <v/>
      </c>
      <c r="BI331" s="1" t="str">
        <f>IF(BE308="","",'Cost and Benefit Parameters'!$N$32)</f>
        <v/>
      </c>
      <c r="BJ331" s="1" t="str">
        <f>IF(BF308="","",'Cost and Benefit Parameters'!$N$32)</f>
        <v/>
      </c>
      <c r="BK331" s="1" t="str">
        <f>IF(BG308="","",'Cost and Benefit Parameters'!$N$32)</f>
        <v/>
      </c>
      <c r="BL331" s="1" t="str">
        <f>IF(BH308="","",'Cost and Benefit Parameters'!$N$32)</f>
        <v/>
      </c>
      <c r="BM331" s="1" t="str">
        <f>IF(BI308="","",'Cost and Benefit Parameters'!$N$32)</f>
        <v/>
      </c>
      <c r="BN331" s="1" t="str">
        <f>IF(BJ308="","",'Cost and Benefit Parameters'!$N$32)</f>
        <v/>
      </c>
      <c r="BO331" s="1" t="str">
        <f>IF(BK308="","",'Cost and Benefit Parameters'!$N$32)</f>
        <v/>
      </c>
      <c r="BP331" s="1" t="str">
        <f>IF(BL308="","",'Cost and Benefit Parameters'!$N$32)</f>
        <v/>
      </c>
      <c r="BQ331" s="1" t="str">
        <f>IF(BM308="","",'Cost and Benefit Parameters'!$N$32)</f>
        <v/>
      </c>
      <c r="BR331" s="1" t="str">
        <f>IF(BN308="","",'Cost and Benefit Parameters'!$N$32)</f>
        <v/>
      </c>
      <c r="BS331" s="1" t="str">
        <f>IF(BO308="","",'Cost and Benefit Parameters'!$N$32)</f>
        <v/>
      </c>
      <c r="BT331" s="1" t="str">
        <f>IF(BP308="","",'Cost and Benefit Parameters'!$N$32)</f>
        <v/>
      </c>
    </row>
    <row r="332" spans="1:72" x14ac:dyDescent="0.55000000000000004">
      <c r="A332" s="642"/>
      <c r="B332" t="s">
        <v>468</v>
      </c>
      <c r="N332" s="1" t="str">
        <f>IF(J309="","",'Cost and Benefit Parameters'!$N$32)</f>
        <v/>
      </c>
      <c r="O332" s="1">
        <f>Cohort_CF!O331*Mincers!C$59*(1+'Cost and Benefit Parameters'!$C$41)^O$5</f>
        <v>1757566.3616860255</v>
      </c>
      <c r="P332" s="1">
        <f>Cohort_CF!P331*Mincers!D$59*(1+'Cost and Benefit Parameters'!$C$41)^P$5</f>
        <v>1825746.4285660114</v>
      </c>
      <c r="Q332" s="1">
        <f>Cohort_CF!Q331*Mincers!E$59*(1+'Cost and Benefit Parameters'!$C$41)^Q$5</f>
        <v>1895433.756535914</v>
      </c>
      <c r="R332" s="1">
        <f>Cohort_CF!R331*Mincers!F$59*(1+'Cost and Benefit Parameters'!$C$41)^R$5</f>
        <v>1966600.6814055862</v>
      </c>
      <c r="S332" s="1">
        <f>Cohort_CF!S331*Mincers!G$59*(1+'Cost and Benefit Parameters'!$C$41)^S$5</f>
        <v>2051693.0125465288</v>
      </c>
      <c r="T332" s="1">
        <f>Cohort_CF!T331*Mincers!H$59*(1+'Cost and Benefit Parameters'!$C$41)^T$5</f>
        <v>2124898.6653306708</v>
      </c>
      <c r="U332" s="1">
        <f>Cohort_CF!U331*Mincers!I$59*(1+'Cost and Benefit Parameters'!$C$41)^U$5</f>
        <v>2199396.3065131996</v>
      </c>
      <c r="V332" s="1">
        <f>Cohort_CF!V331*Mincers!J$59*(1+'Cost and Benefit Parameters'!$C$41)^V$5</f>
        <v>2275140.2954227612</v>
      </c>
      <c r="W332" s="1">
        <f>Cohort_CF!W331*Mincers!K$59*(1+'Cost and Benefit Parameters'!$C$41)^W$5</f>
        <v>2352081.1242883224</v>
      </c>
      <c r="X332" s="1">
        <f>Cohort_CF!X331*Mincers!L$59*(1+'Cost and Benefit Parameters'!$C$41)^X$5</f>
        <v>2430165.4058872778</v>
      </c>
      <c r="Y332" s="1">
        <f>Cohort_CF!Y331*Mincers!M$59*(1+'Cost and Benefit Parameters'!$C$41)^Y$5</f>
        <v>2509335.872601443</v>
      </c>
      <c r="Z332" s="1">
        <f>Cohort_CF!Z331*Mincers!N$59*(1+'Cost and Benefit Parameters'!$C$41)^Z$5</f>
        <v>2589531.3872700087</v>
      </c>
      <c r="AA332" s="1">
        <f>Cohort_CF!AA331*Mincers!O$59*(1+'Cost and Benefit Parameters'!$C$41)^AA$5</f>
        <v>2670686.9661912662</v>
      </c>
      <c r="AB332" s="1">
        <f>Cohort_CF!AB331*Mincers!P$59*(1+'Cost and Benefit Parameters'!$C$41)^AB$5</f>
        <v>2752733.8145847712</v>
      </c>
      <c r="AC332" s="1">
        <f>Cohort_CF!AC331*Mincers!Q$59*(1+'Cost and Benefit Parameters'!$C$41)^AC$5</f>
        <v>2835599.3747822628</v>
      </c>
      <c r="AD332" s="1">
        <f>Cohort_CF!AD331*Mincers!R$59*(1+'Cost and Benefit Parameters'!$C$41)^AD$5</f>
        <v>2919207.3873703009</v>
      </c>
      <c r="AE332" s="1">
        <f>Cohort_CF!AE331*Mincers!S$59*(1+'Cost and Benefit Parameters'!$C$41)^AE$5</f>
        <v>3003477.9654587782</v>
      </c>
      <c r="AF332" s="1">
        <f>Cohort_CF!AF331*Mincers!T$59*(1+'Cost and Benefit Parameters'!$C$41)^AF$5</f>
        <v>3088327.6821994027</v>
      </c>
      <c r="AG332" s="1">
        <f>Cohort_CF!AG331*Mincers!U$59*(1+'Cost and Benefit Parameters'!$C$41)^AG$5</f>
        <v>3173669.6716249902</v>
      </c>
      <c r="AH332" s="1">
        <f>Cohort_CF!AH331*Mincers!V$59*(1+'Cost and Benefit Parameters'!$C$41)^AH$5</f>
        <v>3259413.7428261754</v>
      </c>
      <c r="AI332" s="1">
        <f>Cohort_CF!AI331*Mincers!W$59*(1+'Cost and Benefit Parameters'!$C$41)^AI$5</f>
        <v>3345466.5074255257</v>
      </c>
      <c r="AJ332" s="1">
        <f>Cohort_CF!AJ331*Mincers!X$59*(1+'Cost and Benefit Parameters'!$C$41)^AJ$5</f>
        <v>3431731.5202516736</v>
      </c>
      <c r="AK332" s="1">
        <f>Cohort_CF!AK331*Mincers!Y$59*(1+'Cost and Benefit Parameters'!$C$41)^AK$5</f>
        <v>3518109.4330567946</v>
      </c>
      <c r="AL332" s="1">
        <f>Cohort_CF!AL331*Mincers!Z$59*(1+'Cost and Benefit Parameters'!$C$41)^AL$5</f>
        <v>3604498.1610617484</v>
      </c>
      <c r="AM332" s="1">
        <f>Cohort_CF!AM331*Mincers!AA$59*(1+'Cost and Benefit Parameters'!$C$41)^AM$5</f>
        <v>3690793.0620524557</v>
      </c>
      <c r="AN332" s="1">
        <f>Cohort_CF!AN331*Mincers!AB$59*(1+'Cost and Benefit Parameters'!$C$41)^AN$5</f>
        <v>3776887.1276909094</v>
      </c>
      <c r="AO332" s="1">
        <f>Cohort_CF!AO331*Mincers!AC$59*(1+'Cost and Benefit Parameters'!$C$41)^AO$5</f>
        <v>3862671.1866442189</v>
      </c>
      <c r="AP332" s="1">
        <f>Cohort_CF!AP331*Mincers!AD$59*(1+'Cost and Benefit Parameters'!$C$41)^AP$5</f>
        <v>3948034.1190747293</v>
      </c>
      <c r="AQ332" s="1">
        <f>Cohort_CF!AQ331*Mincers!AE$59*(1+'Cost and Benefit Parameters'!$C$41)^AQ$5</f>
        <v>4032863.0819758098</v>
      </c>
      <c r="AR332" s="1">
        <f>Cohort_CF!AR331*Mincers!AF$59*(1+'Cost and Benefit Parameters'!$C$41)^AR$5</f>
        <v>4117043.7447794434</v>
      </c>
      <c r="AS332" s="1">
        <f>Cohort_CF!AS331*Mincers!AG$59*(1+'Cost and Benefit Parameters'!$C$41)^AS$5</f>
        <v>4200460.5346058868</v>
      </c>
      <c r="AT332" s="1">
        <f>Cohort_CF!AT331*Mincers!AH$59*(1+'Cost and Benefit Parameters'!$C$41)^AT$5</f>
        <v>4282996.8904704424</v>
      </c>
      <c r="AU332" s="1">
        <f>Cohort_CF!AU331*Mincers!AI$59*(1+'Cost and Benefit Parameters'!$C$41)^AU$5</f>
        <v>4364535.52571047</v>
      </c>
      <c r="AV332" s="1">
        <f>Cohort_CF!AV331*Mincers!AJ$59*(1+'Cost and Benefit Parameters'!$C$41)^AV$5</f>
        <v>4444958.6978452308</v>
      </c>
      <c r="AW332" s="1">
        <f>Cohort_CF!AW331*Mincers!AK$59*(1+'Cost and Benefit Parameters'!$C$41)^AW$5</f>
        <v>4524148.4850343997</v>
      </c>
      <c r="AX332" s="1">
        <f>Cohort_CF!AX331*Mincers!AL$59*(1+'Cost and Benefit Parameters'!$C$41)^AX$5</f>
        <v>4601987.0682567405</v>
      </c>
      <c r="AY332" s="1">
        <f>Cohort_CF!AY331*Mincers!AM$59*(1+'Cost and Benefit Parameters'!$C$41)^AY$5</f>
        <v>4678357.0182896964</v>
      </c>
      <c r="AZ332" s="1">
        <f>Cohort_CF!AZ331*Mincers!AN$59*(1+'Cost and Benefit Parameters'!$C$41)^AZ$5</f>
        <v>4753141.5865339907</v>
      </c>
      <c r="BA332" s="1">
        <f>Cohort_CF!BA331*Mincers!AO$59*(1+'Cost and Benefit Parameters'!$C$41)^BA$5</f>
        <v>4826224.9986938359</v>
      </c>
      <c r="BB332" s="1">
        <f>Cohort_CF!BB331*Mincers!AP$59*(1+'Cost and Benefit Parameters'!$C$41)^BB$5</f>
        <v>4897492.7502951799</v>
      </c>
      <c r="BC332" s="1" t="str">
        <f>IF(AY309="","",'Cost and Benefit Parameters'!$N$32)</f>
        <v/>
      </c>
      <c r="BD332" s="1" t="str">
        <f>IF(AZ309="","",'Cost and Benefit Parameters'!$N$32)</f>
        <v/>
      </c>
      <c r="BE332" s="1" t="str">
        <f>IF(BA309="","",'Cost and Benefit Parameters'!$N$32)</f>
        <v/>
      </c>
      <c r="BF332" s="1" t="str">
        <f>IF(BB309="","",'Cost and Benefit Parameters'!$N$32)</f>
        <v/>
      </c>
      <c r="BG332" s="1" t="str">
        <f>IF(BC309="","",'Cost and Benefit Parameters'!$N$32)</f>
        <v/>
      </c>
      <c r="BH332" s="1" t="str">
        <f>IF(BD309="","",'Cost and Benefit Parameters'!$N$32)</f>
        <v/>
      </c>
      <c r="BI332" s="1" t="str">
        <f>IF(BE309="","",'Cost and Benefit Parameters'!$N$32)</f>
        <v/>
      </c>
      <c r="BJ332" s="1" t="str">
        <f>IF(BF309="","",'Cost and Benefit Parameters'!$N$32)</f>
        <v/>
      </c>
      <c r="BK332" s="1" t="str">
        <f>IF(BG309="","",'Cost and Benefit Parameters'!$N$32)</f>
        <v/>
      </c>
      <c r="BL332" s="1" t="str">
        <f>IF(BH309="","",'Cost and Benefit Parameters'!$N$32)</f>
        <v/>
      </c>
      <c r="BM332" s="1" t="str">
        <f>IF(BI309="","",'Cost and Benefit Parameters'!$N$32)</f>
        <v/>
      </c>
      <c r="BN332" s="1" t="str">
        <f>IF(BJ309="","",'Cost and Benefit Parameters'!$N$32)</f>
        <v/>
      </c>
      <c r="BO332" s="1" t="str">
        <f>IF(BK309="","",'Cost and Benefit Parameters'!$N$32)</f>
        <v/>
      </c>
      <c r="BP332" s="1" t="str">
        <f>IF(BL309="","",'Cost and Benefit Parameters'!$N$32)</f>
        <v/>
      </c>
      <c r="BQ332" s="1" t="str">
        <f>IF(BM309="","",'Cost and Benefit Parameters'!$N$32)</f>
        <v/>
      </c>
      <c r="BR332" s="1" t="str">
        <f>IF(BN309="","",'Cost and Benefit Parameters'!$N$32)</f>
        <v/>
      </c>
      <c r="BS332" s="1" t="str">
        <f>IF(BO309="","",'Cost and Benefit Parameters'!$N$32)</f>
        <v/>
      </c>
      <c r="BT332" s="1" t="str">
        <f>IF(BP309="","",'Cost and Benefit Parameters'!$N$32)</f>
        <v/>
      </c>
    </row>
    <row r="333" spans="1:72" x14ac:dyDescent="0.55000000000000004">
      <c r="A333" s="642"/>
      <c r="B333" t="s">
        <v>469</v>
      </c>
      <c r="N333" s="1" t="str">
        <f>IF(J310="","",'Cost and Benefit Parameters'!$N$32)</f>
        <v/>
      </c>
      <c r="O333" s="1" t="str">
        <f>IF(K310="","",'Cost and Benefit Parameters'!$N$32)</f>
        <v/>
      </c>
      <c r="P333" s="1">
        <f>Cohort_CF!P332*Mincers!C$59*(1+'Cost and Benefit Parameters'!$C$41)^P$5</f>
        <v>1810293.3525366061</v>
      </c>
      <c r="Q333" s="1">
        <f>Cohort_CF!Q332*Mincers!D$59*(1+'Cost and Benefit Parameters'!$C$41)^Q$5</f>
        <v>1880518.8214229918</v>
      </c>
      <c r="R333" s="1">
        <f>Cohort_CF!R332*Mincers!E$59*(1+'Cost and Benefit Parameters'!$C$41)^R$5</f>
        <v>1952296.7692319911</v>
      </c>
      <c r="S333" s="1">
        <f>Cohort_CF!S332*Mincers!F$59*(1+'Cost and Benefit Parameters'!$C$41)^S$5</f>
        <v>2025598.7018477537</v>
      </c>
      <c r="T333" s="1">
        <f>Cohort_CF!T332*Mincers!G$59*(1+'Cost and Benefit Parameters'!$C$41)^T$5</f>
        <v>2113243.802922925</v>
      </c>
      <c r="U333" s="1">
        <f>Cohort_CF!U332*Mincers!H$59*(1+'Cost and Benefit Parameters'!$C$41)^U$5</f>
        <v>2188645.6252905908</v>
      </c>
      <c r="V333" s="1">
        <f>Cohort_CF!V332*Mincers!I$59*(1+'Cost and Benefit Parameters'!$C$41)^V$5</f>
        <v>2265378.1957085952</v>
      </c>
      <c r="W333" s="1">
        <f>Cohort_CF!W332*Mincers!J$59*(1+'Cost and Benefit Parameters'!$C$41)^W$5</f>
        <v>2343394.504285444</v>
      </c>
      <c r="X333" s="1">
        <f>Cohort_CF!X332*Mincers!K$59*(1+'Cost and Benefit Parameters'!$C$41)^X$5</f>
        <v>2422643.5580169722</v>
      </c>
      <c r="Y333" s="1">
        <f>Cohort_CF!Y332*Mincers!L$59*(1+'Cost and Benefit Parameters'!$C$41)^Y$5</f>
        <v>2503070.368063896</v>
      </c>
      <c r="Z333" s="1">
        <f>Cohort_CF!Z332*Mincers!M$59*(1+'Cost and Benefit Parameters'!$C$41)^Z$5</f>
        <v>2584615.9487794861</v>
      </c>
      <c r="AA333" s="1">
        <f>Cohort_CF!AA332*Mincers!N$59*(1+'Cost and Benefit Parameters'!$C$41)^AA$5</f>
        <v>2667217.3288881085</v>
      </c>
      <c r="AB333" s="1">
        <f>Cohort_CF!AB332*Mincers!O$59*(1+'Cost and Benefit Parameters'!$C$41)^AB$5</f>
        <v>2750807.5751770046</v>
      </c>
      <c r="AC333" s="1">
        <f>Cohort_CF!AC332*Mincers!P$59*(1+'Cost and Benefit Parameters'!$C$41)^AC$5</f>
        <v>2835315.8290223144</v>
      </c>
      <c r="AD333" s="1">
        <f>Cohort_CF!AD332*Mincers!Q$59*(1+'Cost and Benefit Parameters'!$C$41)^AD$5</f>
        <v>2920667.3560257303</v>
      </c>
      <c r="AE333" s="1">
        <f>Cohort_CF!AE332*Mincers!R$59*(1+'Cost and Benefit Parameters'!$C$41)^AE$5</f>
        <v>3006783.6089914101</v>
      </c>
      <c r="AF333" s="1">
        <f>Cohort_CF!AF332*Mincers!S$59*(1+'Cost and Benefit Parameters'!$C$41)^AF$5</f>
        <v>3093582.304422542</v>
      </c>
      <c r="AG333" s="1">
        <f>Cohort_CF!AG332*Mincers!T$59*(1+'Cost and Benefit Parameters'!$C$41)^AG$5</f>
        <v>3180977.5126653844</v>
      </c>
      <c r="AH333" s="1">
        <f>Cohort_CF!AH332*Mincers!U$59*(1+'Cost and Benefit Parameters'!$C$41)^AH$5</f>
        <v>3268879.7617737399</v>
      </c>
      <c r="AI333" s="1">
        <f>Cohort_CF!AI332*Mincers!V$59*(1+'Cost and Benefit Parameters'!$C$41)^AI$5</f>
        <v>3357196.1551109604</v>
      </c>
      <c r="AJ333" s="1">
        <f>Cohort_CF!AJ332*Mincers!W$59*(1+'Cost and Benefit Parameters'!$C$41)^AJ$5</f>
        <v>3445830.5026482916</v>
      </c>
      <c r="AK333" s="1">
        <f>Cohort_CF!AK332*Mincers!X$59*(1+'Cost and Benefit Parameters'!$C$41)^AK$5</f>
        <v>3534683.4658592246</v>
      </c>
      <c r="AL333" s="1">
        <f>Cohort_CF!AL332*Mincers!Y$59*(1+'Cost and Benefit Parameters'!$C$41)^AL$5</f>
        <v>3623652.7160484977</v>
      </c>
      <c r="AM333" s="1">
        <f>Cohort_CF!AM332*Mincers!Z$59*(1+'Cost and Benefit Parameters'!$C$41)^AM$5</f>
        <v>3712633.1058936007</v>
      </c>
      <c r="AN333" s="1">
        <f>Cohort_CF!AN332*Mincers!AA$59*(1+'Cost and Benefit Parameters'!$C$41)^AN$5</f>
        <v>3801516.853914029</v>
      </c>
      <c r="AO333" s="1">
        <f>Cohort_CF!AO332*Mincers!AB$59*(1+'Cost and Benefit Parameters'!$C$41)^AO$5</f>
        <v>3890193.7415216374</v>
      </c>
      <c r="AP333" s="1">
        <f>Cohort_CF!AP332*Mincers!AC$59*(1+'Cost and Benefit Parameters'!$C$41)^AP$5</f>
        <v>3978551.3222435452</v>
      </c>
      <c r="AQ333" s="1">
        <f>Cohort_CF!AQ332*Mincers!AD$59*(1+'Cost and Benefit Parameters'!$C$41)^AQ$5</f>
        <v>4066475.1426469707</v>
      </c>
      <c r="AR333" s="1">
        <f>Cohort_CF!AR332*Mincers!AE$59*(1+'Cost and Benefit Parameters'!$C$41)^AR$5</f>
        <v>4153848.974435084</v>
      </c>
      <c r="AS333" s="1">
        <f>Cohort_CF!AS332*Mincers!AF$59*(1+'Cost and Benefit Parameters'!$C$41)^AS$5</f>
        <v>4240555.0571228275</v>
      </c>
      <c r="AT333" s="1">
        <f>Cohort_CF!AT332*Mincers!AG$59*(1+'Cost and Benefit Parameters'!$C$41)^AT$5</f>
        <v>4326474.3506440632</v>
      </c>
      <c r="AU333" s="1">
        <f>Cohort_CF!AU332*Mincers!AH$59*(1+'Cost and Benefit Parameters'!$C$41)^AU$5</f>
        <v>4411486.7971845558</v>
      </c>
      <c r="AV333" s="1">
        <f>Cohort_CF!AV332*Mincers!AI$59*(1+'Cost and Benefit Parameters'!$C$41)^AV$5</f>
        <v>4495471.5914817844</v>
      </c>
      <c r="AW333" s="1">
        <f>Cohort_CF!AW332*Mincers!AJ$59*(1+'Cost and Benefit Parameters'!$C$41)^AW$5</f>
        <v>4578307.4587805877</v>
      </c>
      <c r="AX333" s="1">
        <f>Cohort_CF!AX332*Mincers!AK$59*(1+'Cost and Benefit Parameters'!$C$41)^AX$5</f>
        <v>4659872.9395854315</v>
      </c>
      <c r="AY333" s="1">
        <f>Cohort_CF!AY332*Mincers!AL$59*(1+'Cost and Benefit Parameters'!$C$41)^AY$5</f>
        <v>4740046.6803044435</v>
      </c>
      <c r="AZ333" s="1">
        <f>Cohort_CF!AZ332*Mincers!AM$59*(1+'Cost and Benefit Parameters'!$C$41)^AZ$5</f>
        <v>4818707.7288383869</v>
      </c>
      <c r="BA333" s="1">
        <f>Cohort_CF!BA332*Mincers!AN$59*(1+'Cost and Benefit Parameters'!$C$41)^BA$5</f>
        <v>4895735.8341300115</v>
      </c>
      <c r="BB333" s="1">
        <f>Cohort_CF!BB332*Mincers!AO$59*(1+'Cost and Benefit Parameters'!$C$41)^BB$5</f>
        <v>4971011.7486546496</v>
      </c>
      <c r="BC333" s="1">
        <f>Cohort_CF!BC332*Mincers!AP$59*(1+'Cost and Benefit Parameters'!$C$41)^BC$5</f>
        <v>5044417.5328040347</v>
      </c>
      <c r="BD333" s="1" t="str">
        <f>IF(AZ310="","",'Cost and Benefit Parameters'!$N$32)</f>
        <v/>
      </c>
      <c r="BE333" s="1" t="str">
        <f>IF(BA310="","",'Cost and Benefit Parameters'!$N$32)</f>
        <v/>
      </c>
      <c r="BF333" s="1" t="str">
        <f>IF(BB310="","",'Cost and Benefit Parameters'!$N$32)</f>
        <v/>
      </c>
      <c r="BG333" s="1" t="str">
        <f>IF(BC310="","",'Cost and Benefit Parameters'!$N$32)</f>
        <v/>
      </c>
      <c r="BH333" s="1" t="str">
        <f>IF(BD310="","",'Cost and Benefit Parameters'!$N$32)</f>
        <v/>
      </c>
      <c r="BI333" s="1" t="str">
        <f>IF(BE310="","",'Cost and Benefit Parameters'!$N$32)</f>
        <v/>
      </c>
      <c r="BJ333" s="1" t="str">
        <f>IF(BF310="","",'Cost and Benefit Parameters'!$N$32)</f>
        <v/>
      </c>
      <c r="BK333" s="1" t="str">
        <f>IF(BG310="","",'Cost and Benefit Parameters'!$N$32)</f>
        <v/>
      </c>
      <c r="BL333" s="1" t="str">
        <f>IF(BH310="","",'Cost and Benefit Parameters'!$N$32)</f>
        <v/>
      </c>
      <c r="BM333" s="1" t="str">
        <f>IF(BI310="","",'Cost and Benefit Parameters'!$N$32)</f>
        <v/>
      </c>
      <c r="BN333" s="1" t="str">
        <f>IF(BJ310="","",'Cost and Benefit Parameters'!$N$32)</f>
        <v/>
      </c>
      <c r="BO333" s="1" t="str">
        <f>IF(BK310="","",'Cost and Benefit Parameters'!$N$32)</f>
        <v/>
      </c>
      <c r="BP333" s="1" t="str">
        <f>IF(BL310="","",'Cost and Benefit Parameters'!$N$32)</f>
        <v/>
      </c>
      <c r="BQ333" s="1" t="str">
        <f>IF(BM310="","",'Cost and Benefit Parameters'!$N$32)</f>
        <v/>
      </c>
      <c r="BR333" s="1" t="str">
        <f>IF(BN310="","",'Cost and Benefit Parameters'!$N$32)</f>
        <v/>
      </c>
      <c r="BS333" s="1" t="str">
        <f>IF(BO310="","",'Cost and Benefit Parameters'!$N$32)</f>
        <v/>
      </c>
      <c r="BT333" s="1" t="str">
        <f>IF(BP310="","",'Cost and Benefit Parameters'!$N$32)</f>
        <v/>
      </c>
    </row>
    <row r="334" spans="1:72" x14ac:dyDescent="0.55000000000000004">
      <c r="A334" s="642"/>
      <c r="B334" t="s">
        <v>470</v>
      </c>
      <c r="N334" s="1" t="str">
        <f>IF(J311="","",'Cost and Benefit Parameters'!$N$32)</f>
        <v/>
      </c>
      <c r="O334" s="1" t="str">
        <f>IF(K311="","",'Cost and Benefit Parameters'!$N$32)</f>
        <v/>
      </c>
      <c r="P334" s="1" t="str">
        <f>IF(L311="","",'Cost and Benefit Parameters'!$N$32)</f>
        <v/>
      </c>
      <c r="Q334" s="1">
        <f>Cohort_CF!Q333*Mincers!C$59*(1+'Cost and Benefit Parameters'!$C$41)^Q$5</f>
        <v>1864602.1531127044</v>
      </c>
      <c r="R334" s="1">
        <f>Cohort_CF!R333*Mincers!D$59*(1+'Cost and Benefit Parameters'!$C$41)^R$5</f>
        <v>1936934.3860656812</v>
      </c>
      <c r="S334" s="1">
        <f>Cohort_CF!S333*Mincers!E$59*(1+'Cost and Benefit Parameters'!$C$41)^S$5</f>
        <v>2010865.6723089507</v>
      </c>
      <c r="T334" s="1">
        <f>Cohort_CF!T333*Mincers!F$59*(1+'Cost and Benefit Parameters'!$C$41)^T$5</f>
        <v>2086366.6629031866</v>
      </c>
      <c r="U334" s="1">
        <f>Cohort_CF!U333*Mincers!G$59*(1+'Cost and Benefit Parameters'!$C$41)^U$5</f>
        <v>2176641.1170106125</v>
      </c>
      <c r="V334" s="1">
        <f>Cohort_CF!V333*Mincers!H$59*(1+'Cost and Benefit Parameters'!$C$41)^V$5</f>
        <v>2254304.9940493084</v>
      </c>
      <c r="W334" s="1">
        <f>Cohort_CF!W333*Mincers!I$59*(1+'Cost and Benefit Parameters'!$C$41)^W$5</f>
        <v>2333339.5415798528</v>
      </c>
      <c r="X334" s="1">
        <f>Cohort_CF!X333*Mincers!J$59*(1+'Cost and Benefit Parameters'!$C$41)^X$5</f>
        <v>2413696.339414007</v>
      </c>
      <c r="Y334" s="1">
        <f>Cohort_CF!Y333*Mincers!K$59*(1+'Cost and Benefit Parameters'!$C$41)^Y$5</f>
        <v>2495322.864757481</v>
      </c>
      <c r="Z334" s="1">
        <f>Cohort_CF!Z333*Mincers!L$59*(1+'Cost and Benefit Parameters'!$C$41)^Z$5</f>
        <v>2578162.479105813</v>
      </c>
      <c r="AA334" s="1">
        <f>Cohort_CF!AA333*Mincers!M$59*(1+'Cost and Benefit Parameters'!$C$41)^AA$5</f>
        <v>2662154.4272428704</v>
      </c>
      <c r="AB334" s="1">
        <f>Cohort_CF!AB333*Mincers!N$59*(1+'Cost and Benefit Parameters'!$C$41)^AB$5</f>
        <v>2747233.8487547524</v>
      </c>
      <c r="AC334" s="1">
        <f>Cohort_CF!AC333*Mincers!O$59*(1+'Cost and Benefit Parameters'!$C$41)^AC$5</f>
        <v>2833331.802432315</v>
      </c>
      <c r="AD334" s="1">
        <f>Cohort_CF!AD333*Mincers!P$59*(1+'Cost and Benefit Parameters'!$C$41)^AD$5</f>
        <v>2920375.3038929836</v>
      </c>
      <c r="AE334" s="1">
        <f>Cohort_CF!AE333*Mincers!Q$59*(1+'Cost and Benefit Parameters'!$C$41)^AE$5</f>
        <v>3008287.3767065024</v>
      </c>
      <c r="AF334" s="1">
        <f>Cohort_CF!AF333*Mincers!R$59*(1+'Cost and Benefit Parameters'!$C$41)^AF$5</f>
        <v>3096987.1172611527</v>
      </c>
      <c r="AG334" s="1">
        <f>Cohort_CF!AG333*Mincers!S$59*(1+'Cost and Benefit Parameters'!$C$41)^AG$5</f>
        <v>3186389.7735552182</v>
      </c>
      <c r="AH334" s="1">
        <f>Cohort_CF!AH333*Mincers!T$59*(1+'Cost and Benefit Parameters'!$C$41)^AH$5</f>
        <v>3276406.8380453461</v>
      </c>
      <c r="AI334" s="1">
        <f>Cohort_CF!AI333*Mincers!U$59*(1+'Cost and Benefit Parameters'!$C$41)^AI$5</f>
        <v>3366946.1546269516</v>
      </c>
      <c r="AJ334" s="1">
        <f>Cohort_CF!AJ333*Mincers!V$59*(1+'Cost and Benefit Parameters'!$C$41)^AJ$5</f>
        <v>3457912.0397642893</v>
      </c>
      <c r="AK334" s="1">
        <f>Cohort_CF!AK333*Mincers!W$59*(1+'Cost and Benefit Parameters'!$C$41)^AK$5</f>
        <v>3549205.4177277409</v>
      </c>
      <c r="AL334" s="1">
        <f>Cohort_CF!AL333*Mincers!X$59*(1+'Cost and Benefit Parameters'!$C$41)^AL$5</f>
        <v>3640723.9698350006</v>
      </c>
      <c r="AM334" s="1">
        <f>Cohort_CF!AM333*Mincers!Y$59*(1+'Cost and Benefit Parameters'!$C$41)^AM$5</f>
        <v>3732362.2975299526</v>
      </c>
      <c r="AN334" s="1">
        <f>Cohort_CF!AN333*Mincers!Z$59*(1+'Cost and Benefit Parameters'!$C$41)^AN$5</f>
        <v>3824012.0990704084</v>
      </c>
      <c r="AO334" s="1">
        <f>Cohort_CF!AO333*Mincers!AA$59*(1+'Cost and Benefit Parameters'!$C$41)^AO$5</f>
        <v>3915562.3595314506</v>
      </c>
      <c r="AP334" s="1">
        <f>Cohort_CF!AP333*Mincers!AB$59*(1+'Cost and Benefit Parameters'!$C$41)^AP$5</f>
        <v>4006899.5537672862</v>
      </c>
      <c r="AQ334" s="1">
        <f>Cohort_CF!AQ333*Mincers!AC$59*(1+'Cost and Benefit Parameters'!$C$41)^AQ$5</f>
        <v>4097907.8619108512</v>
      </c>
      <c r="AR334" s="1">
        <f>Cohort_CF!AR333*Mincers!AD$59*(1+'Cost and Benefit Parameters'!$C$41)^AR$5</f>
        <v>4188469.3969263798</v>
      </c>
      <c r="AS334" s="1">
        <f>Cohort_CF!AS333*Mincers!AE$59*(1+'Cost and Benefit Parameters'!$C$41)^AS$5</f>
        <v>4278464.4436681373</v>
      </c>
      <c r="AT334" s="1">
        <f>Cohort_CF!AT333*Mincers!AF$59*(1+'Cost and Benefit Parameters'!$C$41)^AT$5</f>
        <v>4367771.7088365108</v>
      </c>
      <c r="AU334" s="1">
        <f>Cohort_CF!AU333*Mincers!AG$59*(1+'Cost and Benefit Parameters'!$C$41)^AU$5</f>
        <v>4456268.581163385</v>
      </c>
      <c r="AV334" s="1">
        <f>Cohort_CF!AV333*Mincers!AH$59*(1+'Cost and Benefit Parameters'!$C$41)^AV$5</f>
        <v>4543831.4011000935</v>
      </c>
      <c r="AW334" s="1">
        <f>Cohort_CF!AW333*Mincers!AI$59*(1+'Cost and Benefit Parameters'!$C$41)^AW$5</f>
        <v>4630335.7392262379</v>
      </c>
      <c r="AX334" s="1">
        <f>Cohort_CF!AX333*Mincers!AJ$59*(1+'Cost and Benefit Parameters'!$C$41)^AX$5</f>
        <v>4715656.6825440051</v>
      </c>
      <c r="AY334" s="1">
        <f>Cohort_CF!AY333*Mincers!AK$59*(1+'Cost and Benefit Parameters'!$C$41)^AY$5</f>
        <v>4799669.1277729943</v>
      </c>
      <c r="AZ334" s="1">
        <f>Cohort_CF!AZ333*Mincers!AL$59*(1+'Cost and Benefit Parameters'!$C$41)^AZ$5</f>
        <v>4882248.0807135766</v>
      </c>
      <c r="BA334" s="1">
        <f>Cohort_CF!BA333*Mincers!AM$59*(1+'Cost and Benefit Parameters'!$C$41)^BA$5</f>
        <v>4963268.9607035397</v>
      </c>
      <c r="BB334" s="1">
        <f>Cohort_CF!BB333*Mincers!AN$59*(1+'Cost and Benefit Parameters'!$C$41)^BB$5</f>
        <v>5042607.9091539113</v>
      </c>
      <c r="BC334" s="1">
        <f>Cohort_CF!BC333*Mincers!AO$59*(1+'Cost and Benefit Parameters'!$C$41)^BC$5</f>
        <v>5120142.1011142889</v>
      </c>
      <c r="BD334" s="1">
        <f>Cohort_CF!BD333*Mincers!AP$59*(1+'Cost and Benefit Parameters'!$C$41)^BD$5</f>
        <v>5195750.0587881561</v>
      </c>
      <c r="BE334" s="1" t="str">
        <f>IF(BA311="","",'Cost and Benefit Parameters'!$N$32)</f>
        <v/>
      </c>
      <c r="BF334" s="1" t="str">
        <f>IF(BB311="","",'Cost and Benefit Parameters'!$N$32)</f>
        <v/>
      </c>
      <c r="BG334" s="1" t="str">
        <f>IF(BC311="","",'Cost and Benefit Parameters'!$N$32)</f>
        <v/>
      </c>
      <c r="BH334" s="1" t="str">
        <f>IF(BD311="","",'Cost and Benefit Parameters'!$N$32)</f>
        <v/>
      </c>
      <c r="BI334" s="1" t="str">
        <f>IF(BE311="","",'Cost and Benefit Parameters'!$N$32)</f>
        <v/>
      </c>
      <c r="BJ334" s="1" t="str">
        <f>IF(BF311="","",'Cost and Benefit Parameters'!$N$32)</f>
        <v/>
      </c>
      <c r="BK334" s="1" t="str">
        <f>IF(BG311="","",'Cost and Benefit Parameters'!$N$32)</f>
        <v/>
      </c>
      <c r="BL334" s="1" t="str">
        <f>IF(BH311="","",'Cost and Benefit Parameters'!$N$32)</f>
        <v/>
      </c>
      <c r="BM334" s="1" t="str">
        <f>IF(BI311="","",'Cost and Benefit Parameters'!$N$32)</f>
        <v/>
      </c>
      <c r="BN334" s="1" t="str">
        <f>IF(BJ311="","",'Cost and Benefit Parameters'!$N$32)</f>
        <v/>
      </c>
      <c r="BO334" s="1" t="str">
        <f>IF(BK311="","",'Cost and Benefit Parameters'!$N$32)</f>
        <v/>
      </c>
      <c r="BP334" s="1" t="str">
        <f>IF(BL311="","",'Cost and Benefit Parameters'!$N$32)</f>
        <v/>
      </c>
      <c r="BQ334" s="1" t="str">
        <f>IF(BM311="","",'Cost and Benefit Parameters'!$N$32)</f>
        <v/>
      </c>
      <c r="BR334" s="1" t="str">
        <f>IF(BN311="","",'Cost and Benefit Parameters'!$N$32)</f>
        <v/>
      </c>
      <c r="BS334" s="1" t="str">
        <f>IF(BO311="","",'Cost and Benefit Parameters'!$N$32)</f>
        <v/>
      </c>
      <c r="BT334" s="1" t="str">
        <f>IF(BP311="","",'Cost and Benefit Parameters'!$N$32)</f>
        <v/>
      </c>
    </row>
    <row r="335" spans="1:72" x14ac:dyDescent="0.55000000000000004">
      <c r="A335" s="642"/>
      <c r="B335" t="s">
        <v>471</v>
      </c>
      <c r="N335" s="1" t="str">
        <f>IF(J312="","",'Cost and Benefit Parameters'!$N$32)</f>
        <v/>
      </c>
      <c r="O335" s="1" t="str">
        <f>IF(K312="","",'Cost and Benefit Parameters'!$N$32)</f>
        <v/>
      </c>
      <c r="P335" s="1" t="str">
        <f>IF(L312="","",'Cost and Benefit Parameters'!$N$32)</f>
        <v/>
      </c>
      <c r="Q335" s="1" t="str">
        <f>IF(M312="","",'Cost and Benefit Parameters'!$N$32)</f>
        <v/>
      </c>
      <c r="R335" s="1">
        <f>Cohort_CF!R334*Mincers!C$59*(1+'Cost and Benefit Parameters'!$C$41)^R$5</f>
        <v>1920540.2177060854</v>
      </c>
      <c r="S335" s="1">
        <f>Cohort_CF!S334*Mincers!D$59*(1+'Cost and Benefit Parameters'!$C$41)^S$5</f>
        <v>1995042.4176476516</v>
      </c>
      <c r="T335" s="1">
        <f>Cohort_CF!T334*Mincers!E$59*(1+'Cost and Benefit Parameters'!$C$41)^T$5</f>
        <v>2071191.6424782195</v>
      </c>
      <c r="U335" s="1">
        <f>Cohort_CF!U334*Mincers!F$59*(1+'Cost and Benefit Parameters'!$C$41)^U$5</f>
        <v>2148957.6627902822</v>
      </c>
      <c r="V335" s="1">
        <f>Cohort_CF!V334*Mincers!G$59*(1+'Cost and Benefit Parameters'!$C$41)^V$5</f>
        <v>2241940.3505209307</v>
      </c>
      <c r="W335" s="1">
        <f>Cohort_CF!W334*Mincers!H$59*(1+'Cost and Benefit Parameters'!$C$41)^W$5</f>
        <v>2321934.1438707877</v>
      </c>
      <c r="X335" s="1">
        <f>Cohort_CF!X334*Mincers!I$59*(1+'Cost and Benefit Parameters'!$C$41)^X$5</f>
        <v>2403339.7278272486</v>
      </c>
      <c r="Y335" s="1">
        <f>Cohort_CF!Y334*Mincers!J$59*(1+'Cost and Benefit Parameters'!$C$41)^Y$5</f>
        <v>2486107.2295964272</v>
      </c>
      <c r="Z335" s="1">
        <f>Cohort_CF!Z334*Mincers!K$59*(1+'Cost and Benefit Parameters'!$C$41)^Z$5</f>
        <v>2570182.5507002054</v>
      </c>
      <c r="AA335" s="1">
        <f>Cohort_CF!AA334*Mincers!L$59*(1+'Cost and Benefit Parameters'!$C$41)^AA$5</f>
        <v>2655507.3534789872</v>
      </c>
      <c r="AB335" s="1">
        <f>Cohort_CF!AB334*Mincers!M$59*(1+'Cost and Benefit Parameters'!$C$41)^AB$5</f>
        <v>2742019.060060157</v>
      </c>
      <c r="AC335" s="1">
        <f>Cohort_CF!AC334*Mincers!N$59*(1+'Cost and Benefit Parameters'!$C$41)^AC$5</f>
        <v>2829650.864217395</v>
      </c>
      <c r="AD335" s="1">
        <f>Cohort_CF!AD334*Mincers!O$59*(1+'Cost and Benefit Parameters'!$C$41)^AD$5</f>
        <v>2918331.756505284</v>
      </c>
      <c r="AE335" s="1">
        <f>Cohort_CF!AE334*Mincers!P$59*(1+'Cost and Benefit Parameters'!$C$41)^AE$5</f>
        <v>3007986.5630097729</v>
      </c>
      <c r="AF335" s="1">
        <f>Cohort_CF!AF334*Mincers!Q$59*(1+'Cost and Benefit Parameters'!$C$41)^AF$5</f>
        <v>3098535.9980076975</v>
      </c>
      <c r="AG335" s="1">
        <f>Cohort_CF!AG334*Mincers!R$59*(1+'Cost and Benefit Parameters'!$C$41)^AG$5</f>
        <v>3189896.7307789871</v>
      </c>
      <c r="AH335" s="1">
        <f>Cohort_CF!AH334*Mincers!S$59*(1+'Cost and Benefit Parameters'!$C$41)^AH$5</f>
        <v>3281981.4667618745</v>
      </c>
      <c r="AI335" s="1">
        <f>Cohort_CF!AI334*Mincers!T$59*(1+'Cost and Benefit Parameters'!$C$41)^AI$5</f>
        <v>3374699.043186706</v>
      </c>
      <c r="AJ335" s="1">
        <f>Cohort_CF!AJ334*Mincers!U$59*(1+'Cost and Benefit Parameters'!$C$41)^AJ$5</f>
        <v>3467954.5392657602</v>
      </c>
      <c r="AK335" s="1">
        <f>Cohort_CF!AK334*Mincers!V$59*(1+'Cost and Benefit Parameters'!$C$41)^AK$5</f>
        <v>3561649.4009572184</v>
      </c>
      <c r="AL335" s="1">
        <f>Cohort_CF!AL334*Mincers!W$59*(1+'Cost and Benefit Parameters'!$C$41)^AL$5</f>
        <v>3655681.5802595722</v>
      </c>
      <c r="AM335" s="1">
        <f>Cohort_CF!AM334*Mincers!X$59*(1+'Cost and Benefit Parameters'!$C$41)^AM$5</f>
        <v>3749945.6889300509</v>
      </c>
      <c r="AN335" s="1">
        <f>Cohort_CF!AN334*Mincers!Y$59*(1+'Cost and Benefit Parameters'!$C$41)^AN$5</f>
        <v>3844333.1664558509</v>
      </c>
      <c r="AO335" s="1">
        <f>Cohort_CF!AO334*Mincers!Z$59*(1+'Cost and Benefit Parameters'!$C$41)^AO$5</f>
        <v>3938732.4620425212</v>
      </c>
      <c r="AP335" s="1">
        <f>Cohort_CF!AP334*Mincers!AA$59*(1+'Cost and Benefit Parameters'!$C$41)^AP$5</f>
        <v>4033029.2303173938</v>
      </c>
      <c r="AQ335" s="1">
        <f>Cohort_CF!AQ334*Mincers!AB$59*(1+'Cost and Benefit Parameters'!$C$41)^AQ$5</f>
        <v>4127106.5403803042</v>
      </c>
      <c r="AR335" s="1">
        <f>Cohort_CF!AR334*Mincers!AC$59*(1+'Cost and Benefit Parameters'!$C$41)^AR$5</f>
        <v>4220845.0977681763</v>
      </c>
      <c r="AS335" s="1">
        <f>Cohort_CF!AS334*Mincers!AD$59*(1+'Cost and Benefit Parameters'!$C$41)^AS$5</f>
        <v>4314123.4788341718</v>
      </c>
      <c r="AT335" s="1">
        <f>Cohort_CF!AT334*Mincers!AE$59*(1+'Cost and Benefit Parameters'!$C$41)^AT$5</f>
        <v>4406818.3769781804</v>
      </c>
      <c r="AU335" s="1">
        <f>Cohort_CF!AU334*Mincers!AF$59*(1+'Cost and Benefit Parameters'!$C$41)^AU$5</f>
        <v>4498804.8601016067</v>
      </c>
      <c r="AV335" s="1">
        <f>Cohort_CF!AV334*Mincers!AG$59*(1+'Cost and Benefit Parameters'!$C$41)^AV$5</f>
        <v>4589956.6385982865</v>
      </c>
      <c r="AW335" s="1">
        <f>Cohort_CF!AW334*Mincers!AH$59*(1+'Cost and Benefit Parameters'!$C$41)^AW$5</f>
        <v>4680146.3431330957</v>
      </c>
      <c r="AX335" s="1">
        <f>Cohort_CF!AX334*Mincers!AI$59*(1+'Cost and Benefit Parameters'!$C$41)^AX$5</f>
        <v>4769245.811403024</v>
      </c>
      <c r="AY335" s="1">
        <f>Cohort_CF!AY334*Mincers!AJ$59*(1+'Cost and Benefit Parameters'!$C$41)^AY$5</f>
        <v>4857126.3830203256</v>
      </c>
      <c r="AZ335" s="1">
        <f>Cohort_CF!AZ334*Mincers!AK$59*(1+'Cost and Benefit Parameters'!$C$41)^AZ$5</f>
        <v>4943659.2016061842</v>
      </c>
      <c r="BA335" s="1">
        <f>Cohort_CF!BA334*Mincers!AL$59*(1+'Cost and Benefit Parameters'!$C$41)^BA$5</f>
        <v>5028715.5231349841</v>
      </c>
      <c r="BB335" s="1">
        <f>Cohort_CF!BB334*Mincers!AM$59*(1+'Cost and Benefit Parameters'!$C$41)^BB$5</f>
        <v>5112167.0295246448</v>
      </c>
      <c r="BC335" s="1">
        <f>Cohort_CF!BC334*Mincers!AN$59*(1+'Cost and Benefit Parameters'!$C$41)^BC$5</f>
        <v>5193886.1464285273</v>
      </c>
      <c r="BD335" s="1">
        <f>Cohort_CF!BD334*Mincers!AO$59*(1+'Cost and Benefit Parameters'!$C$41)^BD$5</f>
        <v>5273746.3641477181</v>
      </c>
      <c r="BE335" s="1">
        <f>Cohort_CF!BE334*Mincers!AP$59*(1+'Cost and Benefit Parameters'!$C$41)^BE$5</f>
        <v>5351622.5605518008</v>
      </c>
      <c r="BF335" s="1" t="str">
        <f>IF(BB312="","",'Cost and Benefit Parameters'!$N$32)</f>
        <v/>
      </c>
      <c r="BG335" s="1" t="str">
        <f>IF(BC312="","",'Cost and Benefit Parameters'!$N$32)</f>
        <v/>
      </c>
      <c r="BH335" s="1" t="str">
        <f>IF(BD312="","",'Cost and Benefit Parameters'!$N$32)</f>
        <v/>
      </c>
      <c r="BI335" s="1" t="str">
        <f>IF(BE312="","",'Cost and Benefit Parameters'!$N$32)</f>
        <v/>
      </c>
      <c r="BJ335" s="1" t="str">
        <f>IF(BF312="","",'Cost and Benefit Parameters'!$N$32)</f>
        <v/>
      </c>
      <c r="BK335" s="1" t="str">
        <f>IF(BG312="","",'Cost and Benefit Parameters'!$N$32)</f>
        <v/>
      </c>
      <c r="BL335" s="1" t="str">
        <f>IF(BH312="","",'Cost and Benefit Parameters'!$N$32)</f>
        <v/>
      </c>
      <c r="BM335" s="1" t="str">
        <f>IF(BI312="","",'Cost and Benefit Parameters'!$N$32)</f>
        <v/>
      </c>
      <c r="BN335" s="1" t="str">
        <f>IF(BJ312="","",'Cost and Benefit Parameters'!$N$32)</f>
        <v/>
      </c>
      <c r="BO335" s="1" t="str">
        <f>IF(BK312="","",'Cost and Benefit Parameters'!$N$32)</f>
        <v/>
      </c>
      <c r="BP335" s="1" t="str">
        <f>IF(BL312="","",'Cost and Benefit Parameters'!$N$32)</f>
        <v/>
      </c>
      <c r="BQ335" s="1" t="str">
        <f>IF(BM312="","",'Cost and Benefit Parameters'!$N$32)</f>
        <v/>
      </c>
      <c r="BR335" s="1" t="str">
        <f>IF(BN312="","",'Cost and Benefit Parameters'!$N$32)</f>
        <v/>
      </c>
      <c r="BS335" s="1" t="str">
        <f>IF(BO312="","",'Cost and Benefit Parameters'!$N$32)</f>
        <v/>
      </c>
      <c r="BT335" s="1" t="str">
        <f>IF(BP312="","",'Cost and Benefit Parameters'!$N$32)</f>
        <v/>
      </c>
    </row>
    <row r="336" spans="1:72" x14ac:dyDescent="0.55000000000000004">
      <c r="A336" s="642"/>
      <c r="B336" t="s">
        <v>472</v>
      </c>
      <c r="N336" s="1" t="str">
        <f>IF(J313="","",'Cost and Benefit Parameters'!$N$32)</f>
        <v/>
      </c>
      <c r="O336" s="1" t="str">
        <f>IF(K313="","",'Cost and Benefit Parameters'!$N$32)</f>
        <v/>
      </c>
      <c r="P336" s="1" t="str">
        <f>IF(L313="","",'Cost and Benefit Parameters'!$N$32)</f>
        <v/>
      </c>
      <c r="Q336" s="1" t="str">
        <f>IF(M313="","",'Cost and Benefit Parameters'!$N$32)</f>
        <v/>
      </c>
      <c r="R336" s="1" t="str">
        <f>IF(N313="","",'Cost and Benefit Parameters'!$N$32)</f>
        <v/>
      </c>
      <c r="S336" s="1">
        <f>Cohort_CF!S335*Mincers!C$59*(1+'Cost and Benefit Parameters'!$C$41)^S$5</f>
        <v>1978156.4242372678</v>
      </c>
      <c r="T336" s="1">
        <f>Cohort_CF!T335*Mincers!D$59*(1+'Cost and Benefit Parameters'!$C$41)^T$5</f>
        <v>2054893.6901770814</v>
      </c>
      <c r="U336" s="1">
        <f>Cohort_CF!U335*Mincers!E$59*(1+'Cost and Benefit Parameters'!$C$41)^U$5</f>
        <v>2133327.3917525662</v>
      </c>
      <c r="V336" s="1">
        <f>Cohort_CF!V335*Mincers!F$59*(1+'Cost and Benefit Parameters'!$C$41)^V$5</f>
        <v>2213426.3926739902</v>
      </c>
      <c r="W336" s="1">
        <f>Cohort_CF!W335*Mincers!G$59*(1+'Cost and Benefit Parameters'!$C$41)^W$5</f>
        <v>2309198.5610365588</v>
      </c>
      <c r="X336" s="1">
        <f>Cohort_CF!X335*Mincers!H$59*(1+'Cost and Benefit Parameters'!$C$41)^X$5</f>
        <v>2391592.1681869114</v>
      </c>
      <c r="Y336" s="1">
        <f>Cohort_CF!Y335*Mincers!I$59*(1+'Cost and Benefit Parameters'!$C$41)^Y$5</f>
        <v>2475439.9196620658</v>
      </c>
      <c r="Z336" s="1">
        <f>Cohort_CF!Z335*Mincers!J$59*(1+'Cost and Benefit Parameters'!$C$41)^Z$5</f>
        <v>2560690.4464843203</v>
      </c>
      <c r="AA336" s="1">
        <f>Cohort_CF!AA335*Mincers!K$59*(1+'Cost and Benefit Parameters'!$C$41)^AA$5</f>
        <v>2647288.0272212112</v>
      </c>
      <c r="AB336" s="1">
        <f>Cohort_CF!AB335*Mincers!L$59*(1+'Cost and Benefit Parameters'!$C$41)^AB$5</f>
        <v>2735172.5740833571</v>
      </c>
      <c r="AC336" s="1">
        <f>Cohort_CF!AC335*Mincers!M$59*(1+'Cost and Benefit Parameters'!$C$41)^AC$5</f>
        <v>2824279.6318619619</v>
      </c>
      <c r="AD336" s="1">
        <f>Cohort_CF!AD335*Mincers!N$59*(1+'Cost and Benefit Parameters'!$C$41)^AD$5</f>
        <v>2914540.3901439165</v>
      </c>
      <c r="AE336" s="1">
        <f>Cohort_CF!AE335*Mincers!O$59*(1+'Cost and Benefit Parameters'!$C$41)^AE$5</f>
        <v>3005881.7092004423</v>
      </c>
      <c r="AF336" s="1">
        <f>Cohort_CF!AF335*Mincers!P$59*(1+'Cost and Benefit Parameters'!$C$41)^AF$5</f>
        <v>3098226.1599000664</v>
      </c>
      <c r="AG336" s="1">
        <f>Cohort_CF!AG335*Mincers!Q$59*(1+'Cost and Benefit Parameters'!$C$41)^AG$5</f>
        <v>3191492.0779479281</v>
      </c>
      <c r="AH336" s="1">
        <f>Cohort_CF!AH335*Mincers!R$59*(1+'Cost and Benefit Parameters'!$C$41)^AH$5</f>
        <v>3285593.6327023567</v>
      </c>
      <c r="AI336" s="1">
        <f>Cohort_CF!AI335*Mincers!S$59*(1+'Cost and Benefit Parameters'!$C$41)^AI$5</f>
        <v>3380440.9107647305</v>
      </c>
      <c r="AJ336" s="1">
        <f>Cohort_CF!AJ335*Mincers!T$59*(1+'Cost and Benefit Parameters'!$C$41)^AJ$5</f>
        <v>3475940.0144823072</v>
      </c>
      <c r="AK336" s="1">
        <f>Cohort_CF!AK335*Mincers!U$59*(1+'Cost and Benefit Parameters'!$C$41)^AK$5</f>
        <v>3571993.1754437336</v>
      </c>
      <c r="AL336" s="1">
        <f>Cohort_CF!AL335*Mincers!V$59*(1+'Cost and Benefit Parameters'!$C$41)^AL$5</f>
        <v>3668498.8829859341</v>
      </c>
      <c r="AM336" s="1">
        <f>Cohort_CF!AM335*Mincers!W$59*(1+'Cost and Benefit Parameters'!$C$41)^AM$5</f>
        <v>3765352.0276673599</v>
      </c>
      <c r="AN336" s="1">
        <f>Cohort_CF!AN335*Mincers!X$59*(1+'Cost and Benefit Parameters'!$C$41)^AN$5</f>
        <v>3862444.0595979518</v>
      </c>
      <c r="AO336" s="1">
        <f>Cohort_CF!AO335*Mincers!Y$59*(1+'Cost and Benefit Parameters'!$C$41)^AO$5</f>
        <v>3959663.1614495269</v>
      </c>
      <c r="AP336" s="1">
        <f>Cohort_CF!AP335*Mincers!Z$59*(1+'Cost and Benefit Parameters'!$C$41)^AP$5</f>
        <v>4056894.4359037969</v>
      </c>
      <c r="AQ336" s="1">
        <f>Cohort_CF!AQ335*Mincers!AA$59*(1+'Cost and Benefit Parameters'!$C$41)^AQ$5</f>
        <v>4154020.1072269147</v>
      </c>
      <c r="AR336" s="1">
        <f>Cohort_CF!AR335*Mincers!AB$59*(1+'Cost and Benefit Parameters'!$C$41)^AR$5</f>
        <v>4250919.7365917135</v>
      </c>
      <c r="AS336" s="1">
        <f>Cohort_CF!AS335*Mincers!AC$59*(1+'Cost and Benefit Parameters'!$C$41)^AS$5</f>
        <v>4347470.4507012228</v>
      </c>
      <c r="AT336" s="1">
        <f>Cohort_CF!AT335*Mincers!AD$59*(1+'Cost and Benefit Parameters'!$C$41)^AT$5</f>
        <v>4443547.1831991961</v>
      </c>
      <c r="AU336" s="1">
        <f>Cohort_CF!AU335*Mincers!AE$59*(1+'Cost and Benefit Parameters'!$C$41)^AU$5</f>
        <v>4539022.9282875266</v>
      </c>
      <c r="AV336" s="1">
        <f>Cohort_CF!AV335*Mincers!AF$59*(1+'Cost and Benefit Parameters'!$C$41)^AV$5</f>
        <v>4633769.005904655</v>
      </c>
      <c r="AW336" s="1">
        <f>Cohort_CF!AW335*Mincers!AG$59*(1+'Cost and Benefit Parameters'!$C$41)^AW$5</f>
        <v>4727655.3377562352</v>
      </c>
      <c r="AX336" s="1">
        <f>Cohort_CF!AX335*Mincers!AH$59*(1+'Cost and Benefit Parameters'!$C$41)^AX$5</f>
        <v>4820550.7334270878</v>
      </c>
      <c r="AY336" s="1">
        <f>Cohort_CF!AY335*Mincers!AI$59*(1+'Cost and Benefit Parameters'!$C$41)^AY$5</f>
        <v>4912323.1857451154</v>
      </c>
      <c r="AZ336" s="1">
        <f>Cohort_CF!AZ335*Mincers!AJ$59*(1+'Cost and Benefit Parameters'!$C$41)^AZ$5</f>
        <v>5002840.1745109353</v>
      </c>
      <c r="BA336" s="1">
        <f>Cohort_CF!BA335*Mincers!AK$59*(1+'Cost and Benefit Parameters'!$C$41)^BA$5</f>
        <v>5091968.9776543705</v>
      </c>
      <c r="BB336" s="1">
        <f>Cohort_CF!BB335*Mincers!AL$59*(1+'Cost and Benefit Parameters'!$C$41)^BB$5</f>
        <v>5179576.9888290334</v>
      </c>
      <c r="BC336" s="1">
        <f>Cohort_CF!BC335*Mincers!AM$59*(1+'Cost and Benefit Parameters'!$C$41)^BC$5</f>
        <v>5265532.0404103836</v>
      </c>
      <c r="BD336" s="1">
        <f>Cohort_CF!BD335*Mincers!AN$59*(1+'Cost and Benefit Parameters'!$C$41)^BD$5</f>
        <v>5349702.7308213832</v>
      </c>
      <c r="BE336" s="1">
        <f>Cohort_CF!BE335*Mincers!AO$59*(1+'Cost and Benefit Parameters'!$C$41)^BE$5</f>
        <v>5431958.7550721494</v>
      </c>
      <c r="BF336" s="1">
        <f>Cohort_CF!BF335*Mincers!AP$59*(1+'Cost and Benefit Parameters'!$C$41)^BF$5</f>
        <v>5512171.2373683555</v>
      </c>
      <c r="BG336" s="1" t="str">
        <f>IF(BC313="","",'Cost and Benefit Parameters'!$N$32)</f>
        <v/>
      </c>
      <c r="BH336" s="1" t="str">
        <f>IF(BD313="","",'Cost and Benefit Parameters'!$N$32)</f>
        <v/>
      </c>
      <c r="BI336" s="1" t="str">
        <f>IF(BE313="","",'Cost and Benefit Parameters'!$N$32)</f>
        <v/>
      </c>
      <c r="BJ336" s="1" t="str">
        <f>IF(BF313="","",'Cost and Benefit Parameters'!$N$32)</f>
        <v/>
      </c>
      <c r="BK336" s="1" t="str">
        <f>IF(BG313="","",'Cost and Benefit Parameters'!$N$32)</f>
        <v/>
      </c>
      <c r="BL336" s="1" t="str">
        <f>IF(BH313="","",'Cost and Benefit Parameters'!$N$32)</f>
        <v/>
      </c>
      <c r="BM336" s="1" t="str">
        <f>IF(BI313="","",'Cost and Benefit Parameters'!$N$32)</f>
        <v/>
      </c>
      <c r="BN336" s="1" t="str">
        <f>IF(BJ313="","",'Cost and Benefit Parameters'!$N$32)</f>
        <v/>
      </c>
      <c r="BO336" s="1" t="str">
        <f>IF(BK313="","",'Cost and Benefit Parameters'!$N$32)</f>
        <v/>
      </c>
      <c r="BP336" s="1" t="str">
        <f>IF(BL313="","",'Cost and Benefit Parameters'!$N$32)</f>
        <v/>
      </c>
      <c r="BQ336" s="1" t="str">
        <f>IF(BM313="","",'Cost and Benefit Parameters'!$N$32)</f>
        <v/>
      </c>
      <c r="BR336" s="1" t="str">
        <f>IF(BN313="","",'Cost and Benefit Parameters'!$N$32)</f>
        <v/>
      </c>
      <c r="BS336" s="1" t="str">
        <f>IF(BO313="","",'Cost and Benefit Parameters'!$N$32)</f>
        <v/>
      </c>
      <c r="BT336" s="1" t="str">
        <f>IF(BP313="","",'Cost and Benefit Parameters'!$N$32)</f>
        <v/>
      </c>
    </row>
    <row r="337" spans="1:72" x14ac:dyDescent="0.55000000000000004">
      <c r="A337" s="642"/>
      <c r="B337" t="s">
        <v>473</v>
      </c>
      <c r="N337" s="1" t="str">
        <f>IF(J314="","",'Cost and Benefit Parameters'!$N$32)</f>
        <v/>
      </c>
      <c r="O337" s="1" t="str">
        <f>IF(K314="","",'Cost and Benefit Parameters'!$N$32)</f>
        <v/>
      </c>
      <c r="P337" s="1" t="str">
        <f>IF(L314="","",'Cost and Benefit Parameters'!$N$32)</f>
        <v/>
      </c>
      <c r="Q337" s="1" t="str">
        <f>IF(M314="","",'Cost and Benefit Parameters'!$N$32)</f>
        <v/>
      </c>
      <c r="R337" s="1" t="str">
        <f>IF(N314="","",'Cost and Benefit Parameters'!$N$32)</f>
        <v/>
      </c>
      <c r="S337" s="1" t="str">
        <f>IF(O314="","",'Cost and Benefit Parameters'!$N$32)</f>
        <v/>
      </c>
      <c r="T337" s="1">
        <f>Cohort_CF!T336*Mincers!C$59*(1+'Cost and Benefit Parameters'!$C$41)^T$5</f>
        <v>2037501.1169643861</v>
      </c>
      <c r="U337" s="1">
        <f>Cohort_CF!U336*Mincers!D$59*(1+'Cost and Benefit Parameters'!$C$41)^U$5</f>
        <v>2116540.5008823941</v>
      </c>
      <c r="V337" s="1">
        <f>Cohort_CF!V336*Mincers!E$59*(1+'Cost and Benefit Parameters'!$C$41)^V$5</f>
        <v>2197327.2135051428</v>
      </c>
      <c r="W337" s="1">
        <f>Cohort_CF!W336*Mincers!F$59*(1+'Cost and Benefit Parameters'!$C$41)^W$5</f>
        <v>2279829.1844542101</v>
      </c>
      <c r="X337" s="1">
        <f>Cohort_CF!X336*Mincers!G$59*(1+'Cost and Benefit Parameters'!$C$41)^X$5</f>
        <v>2378474.5178676555</v>
      </c>
      <c r="Y337" s="1">
        <f>Cohort_CF!Y336*Mincers!H$59*(1+'Cost and Benefit Parameters'!$C$41)^Y$5</f>
        <v>2463339.9332325184</v>
      </c>
      <c r="Z337" s="1">
        <f>Cohort_CF!Z336*Mincers!I$59*(1+'Cost and Benefit Parameters'!$C$41)^Z$5</f>
        <v>2549703.117251928</v>
      </c>
      <c r="AA337" s="1">
        <f>Cohort_CF!AA336*Mincers!J$59*(1+'Cost and Benefit Parameters'!$C$41)^AA$5</f>
        <v>2637511.1598788495</v>
      </c>
      <c r="AB337" s="1">
        <f>Cohort_CF!AB336*Mincers!K$59*(1+'Cost and Benefit Parameters'!$C$41)^AB$5</f>
        <v>2726706.6680378481</v>
      </c>
      <c r="AC337" s="1">
        <f>Cohort_CF!AC336*Mincers!L$59*(1+'Cost and Benefit Parameters'!$C$41)^AC$5</f>
        <v>2817227.7513058577</v>
      </c>
      <c r="AD337" s="1">
        <f>Cohort_CF!AD336*Mincers!M$59*(1+'Cost and Benefit Parameters'!$C$41)^AD$5</f>
        <v>2909008.0208178204</v>
      </c>
      <c r="AE337" s="1">
        <f>Cohort_CF!AE336*Mincers!N$59*(1+'Cost and Benefit Parameters'!$C$41)^AE$5</f>
        <v>3001976.601848234</v>
      </c>
      <c r="AF337" s="1">
        <f>Cohort_CF!AF336*Mincers!O$59*(1+'Cost and Benefit Parameters'!$C$41)^AF$5</f>
        <v>3096058.1604764559</v>
      </c>
      <c r="AG337" s="1">
        <f>Cohort_CF!AG336*Mincers!P$59*(1+'Cost and Benefit Parameters'!$C$41)^AG$5</f>
        <v>3191172.9446970681</v>
      </c>
      <c r="AH337" s="1">
        <f>Cohort_CF!AH336*Mincers!Q$59*(1+'Cost and Benefit Parameters'!$C$41)^AH$5</f>
        <v>3287236.8402863662</v>
      </c>
      <c r="AI337" s="1">
        <f>Cohort_CF!AI336*Mincers!R$59*(1+'Cost and Benefit Parameters'!$C$41)^AI$5</f>
        <v>3384161.441683427</v>
      </c>
      <c r="AJ337" s="1">
        <f>Cohort_CF!AJ336*Mincers!S$59*(1+'Cost and Benefit Parameters'!$C$41)^AJ$5</f>
        <v>3481854.1380876726</v>
      </c>
      <c r="AK337" s="1">
        <f>Cohort_CF!AK336*Mincers!T$59*(1+'Cost and Benefit Parameters'!$C$41)^AK$5</f>
        <v>3580218.2149167769</v>
      </c>
      <c r="AL337" s="1">
        <f>Cohort_CF!AL336*Mincers!U$59*(1+'Cost and Benefit Parameters'!$C$41)^AL$5</f>
        <v>3679152.9707070449</v>
      </c>
      <c r="AM337" s="1">
        <f>Cohort_CF!AM336*Mincers!V$59*(1+'Cost and Benefit Parameters'!$C$41)^AM$5</f>
        <v>3778553.8494755127</v>
      </c>
      <c r="AN337" s="1">
        <f>Cohort_CF!AN336*Mincers!W$59*(1+'Cost and Benefit Parameters'!$C$41)^AN$5</f>
        <v>3878312.5884973798</v>
      </c>
      <c r="AO337" s="1">
        <f>Cohort_CF!AO336*Mincers!X$59*(1+'Cost and Benefit Parameters'!$C$41)^AO$5</f>
        <v>3978317.3813858908</v>
      </c>
      <c r="AP337" s="1">
        <f>Cohort_CF!AP336*Mincers!Y$59*(1+'Cost and Benefit Parameters'!$C$41)^AP$5</f>
        <v>4078453.0562930126</v>
      </c>
      <c r="AQ337" s="1">
        <f>Cohort_CF!AQ336*Mincers!Z$59*(1+'Cost and Benefit Parameters'!$C$41)^AQ$5</f>
        <v>4178601.2689809101</v>
      </c>
      <c r="AR337" s="1">
        <f>Cohort_CF!AR336*Mincers!AA$59*(1+'Cost and Benefit Parameters'!$C$41)^AR$5</f>
        <v>4278640.7104437221</v>
      </c>
      <c r="AS337" s="1">
        <f>Cohort_CF!AS336*Mincers!AB$59*(1+'Cost and Benefit Parameters'!$C$41)^AS$5</f>
        <v>4378447.3286894653</v>
      </c>
      <c r="AT337" s="1">
        <f>Cohort_CF!AT336*Mincers!AC$59*(1+'Cost and Benefit Parameters'!$C$41)^AT$5</f>
        <v>4477894.5642222585</v>
      </c>
      <c r="AU337" s="1">
        <f>Cohort_CF!AU336*Mincers!AD$59*(1+'Cost and Benefit Parameters'!$C$41)^AU$5</f>
        <v>4576853.598695172</v>
      </c>
      <c r="AV337" s="1">
        <f>Cohort_CF!AV336*Mincers!AE$59*(1+'Cost and Benefit Parameters'!$C$41)^AV$5</f>
        <v>4675193.6161361523</v>
      </c>
      <c r="AW337" s="1">
        <f>Cohort_CF!AW336*Mincers!AF$59*(1+'Cost and Benefit Parameters'!$C$41)^AW$5</f>
        <v>4772782.0760817947</v>
      </c>
      <c r="AX337" s="1">
        <f>Cohort_CF!AX336*Mincers!AG$59*(1+'Cost and Benefit Parameters'!$C$41)^AX$5</f>
        <v>4869484.9978889218</v>
      </c>
      <c r="AY337" s="1">
        <f>Cohort_CF!AY336*Mincers!AH$59*(1+'Cost and Benefit Parameters'!$C$41)^AY$5</f>
        <v>4965167.2554299003</v>
      </c>
      <c r="AZ337" s="1">
        <f>Cohort_CF!AZ336*Mincers!AI$59*(1+'Cost and Benefit Parameters'!$C$41)^AZ$5</f>
        <v>5059692.8813174684</v>
      </c>
      <c r="BA337" s="1">
        <f>Cohort_CF!BA336*Mincers!AJ$59*(1+'Cost and Benefit Parameters'!$C$41)^BA$5</f>
        <v>5152925.3797462638</v>
      </c>
      <c r="BB337" s="1">
        <f>Cohort_CF!BB336*Mincers!AK$59*(1+'Cost and Benefit Parameters'!$C$41)^BB$5</f>
        <v>5244728.0469840011</v>
      </c>
      <c r="BC337" s="1">
        <f>Cohort_CF!BC336*Mincers!AL$59*(1+'Cost and Benefit Parameters'!$C$41)^BC$5</f>
        <v>5334964.2984939041</v>
      </c>
      <c r="BD337" s="1">
        <f>Cohort_CF!BD336*Mincers!AM$59*(1+'Cost and Benefit Parameters'!$C$41)^BD$5</f>
        <v>5423498.0016226955</v>
      </c>
      <c r="BE337" s="1">
        <f>Cohort_CF!BE336*Mincers!AN$59*(1+'Cost and Benefit Parameters'!$C$41)^BE$5</f>
        <v>5510193.8127460256</v>
      </c>
      <c r="BF337" s="1">
        <f>Cohort_CF!BF336*Mincers!AO$59*(1+'Cost and Benefit Parameters'!$C$41)^BF$5</f>
        <v>5594917.5177243138</v>
      </c>
      <c r="BG337" s="1">
        <f>Cohort_CF!BG336*Mincers!AP$59*(1+'Cost and Benefit Parameters'!$C$41)^BG$5</f>
        <v>5677536.3744894043</v>
      </c>
      <c r="BH337" s="1" t="str">
        <f>IF(BD314="","",'Cost and Benefit Parameters'!$N$32)</f>
        <v/>
      </c>
      <c r="BI337" s="1" t="str">
        <f>IF(BE314="","",'Cost and Benefit Parameters'!$N$32)</f>
        <v/>
      </c>
      <c r="BJ337" s="1" t="str">
        <f>IF(BF314="","",'Cost and Benefit Parameters'!$N$32)</f>
        <v/>
      </c>
      <c r="BK337" s="1" t="str">
        <f>IF(BG314="","",'Cost and Benefit Parameters'!$N$32)</f>
        <v/>
      </c>
      <c r="BL337" s="1" t="str">
        <f>IF(BH314="","",'Cost and Benefit Parameters'!$N$32)</f>
        <v/>
      </c>
      <c r="BM337" s="1" t="str">
        <f>IF(BI314="","",'Cost and Benefit Parameters'!$N$32)</f>
        <v/>
      </c>
      <c r="BN337" s="1" t="str">
        <f>IF(BJ314="","",'Cost and Benefit Parameters'!$N$32)</f>
        <v/>
      </c>
      <c r="BO337" s="1" t="str">
        <f>IF(BK314="","",'Cost and Benefit Parameters'!$N$32)</f>
        <v/>
      </c>
      <c r="BP337" s="1" t="str">
        <f>IF(BL314="","",'Cost and Benefit Parameters'!$N$32)</f>
        <v/>
      </c>
      <c r="BQ337" s="1" t="str">
        <f>IF(BM314="","",'Cost and Benefit Parameters'!$N$32)</f>
        <v/>
      </c>
      <c r="BR337" s="1" t="str">
        <f>IF(BN314="","",'Cost and Benefit Parameters'!$N$32)</f>
        <v/>
      </c>
      <c r="BS337" s="1" t="str">
        <f>IF(BO314="","",'Cost and Benefit Parameters'!$N$32)</f>
        <v/>
      </c>
      <c r="BT337" s="1" t="str">
        <f>IF(BP314="","",'Cost and Benefit Parameters'!$N$32)</f>
        <v/>
      </c>
    </row>
    <row r="338" spans="1:72" x14ac:dyDescent="0.55000000000000004">
      <c r="A338" s="642"/>
      <c r="B338" t="s">
        <v>474</v>
      </c>
      <c r="N338" s="1" t="str">
        <f>IF(J315="","",'Cost and Benefit Parameters'!$N$32)</f>
        <v/>
      </c>
      <c r="O338" s="1" t="str">
        <f>IF(K315="","",'Cost and Benefit Parameters'!$N$32)</f>
        <v/>
      </c>
      <c r="P338" s="1" t="str">
        <f>IF(L315="","",'Cost and Benefit Parameters'!$N$32)</f>
        <v/>
      </c>
      <c r="Q338" s="1" t="str">
        <f>IF(M315="","",'Cost and Benefit Parameters'!$N$32)</f>
        <v/>
      </c>
      <c r="R338" s="1" t="str">
        <f>IF(N315="","",'Cost and Benefit Parameters'!$N$32)</f>
        <v/>
      </c>
      <c r="S338" s="1" t="str">
        <f>IF(O315="","",'Cost and Benefit Parameters'!$N$32)</f>
        <v/>
      </c>
      <c r="T338" s="1" t="str">
        <f>IF(P315="","",'Cost and Benefit Parameters'!$N$32)</f>
        <v/>
      </c>
      <c r="U338" s="1">
        <f>Cohort_CF!U337*Mincers!C$59*(1+'Cost and Benefit Parameters'!$C$41)^U$5</f>
        <v>2098626.1504733176</v>
      </c>
      <c r="V338" s="1">
        <f>Cohort_CF!V337*Mincers!D$59*(1+'Cost and Benefit Parameters'!$C$41)^V$5</f>
        <v>2180036.7159088654</v>
      </c>
      <c r="W338" s="1">
        <f>Cohort_CF!W337*Mincers!E$59*(1+'Cost and Benefit Parameters'!$C$41)^W$5</f>
        <v>2263247.0299102971</v>
      </c>
      <c r="X338" s="1">
        <f>Cohort_CF!X337*Mincers!F$59*(1+'Cost and Benefit Parameters'!$C$41)^X$5</f>
        <v>2348224.0599878365</v>
      </c>
      <c r="Y338" s="1">
        <f>Cohort_CF!Y337*Mincers!G$59*(1+'Cost and Benefit Parameters'!$C$41)^Y$5</f>
        <v>2449828.7534036851</v>
      </c>
      <c r="Z338" s="1">
        <f>Cohort_CF!Z337*Mincers!H$59*(1+'Cost and Benefit Parameters'!$C$41)^Z$5</f>
        <v>2537240.1312294938</v>
      </c>
      <c r="AA338" s="1">
        <f>Cohort_CF!AA337*Mincers!I$59*(1+'Cost and Benefit Parameters'!$C$41)^AA$5</f>
        <v>2626194.2107694852</v>
      </c>
      <c r="AB338" s="1">
        <f>Cohort_CF!AB337*Mincers!J$59*(1+'Cost and Benefit Parameters'!$C$41)^AB$5</f>
        <v>2716636.4946752153</v>
      </c>
      <c r="AC338" s="1">
        <f>Cohort_CF!AC337*Mincers!K$59*(1+'Cost and Benefit Parameters'!$C$41)^AC$5</f>
        <v>2808507.8680789834</v>
      </c>
      <c r="AD338" s="1">
        <f>Cohort_CF!AD337*Mincers!L$59*(1+'Cost and Benefit Parameters'!$C$41)^AD$5</f>
        <v>2901744.5838450333</v>
      </c>
      <c r="AE338" s="1">
        <f>Cohort_CF!AE337*Mincers!M$59*(1+'Cost and Benefit Parameters'!$C$41)^AE$5</f>
        <v>2996278.2614423549</v>
      </c>
      <c r="AF338" s="1">
        <f>Cohort_CF!AF337*Mincers!N$59*(1+'Cost and Benefit Parameters'!$C$41)^AF$5</f>
        <v>3092035.8999036811</v>
      </c>
      <c r="AG338" s="1">
        <f>Cohort_CF!AG337*Mincers!O$59*(1+'Cost and Benefit Parameters'!$C$41)^AG$5</f>
        <v>3188939.9052907494</v>
      </c>
      <c r="AH338" s="1">
        <f>Cohort_CF!AH337*Mincers!P$59*(1+'Cost and Benefit Parameters'!$C$41)^AH$5</f>
        <v>3286908.1330379802</v>
      </c>
      <c r="AI338" s="1">
        <f>Cohort_CF!AI337*Mincers!Q$59*(1+'Cost and Benefit Parameters'!$C$41)^AI$5</f>
        <v>3385853.9454949568</v>
      </c>
      <c r="AJ338" s="1">
        <f>Cohort_CF!AJ337*Mincers!R$59*(1+'Cost and Benefit Parameters'!$C$41)^AJ$5</f>
        <v>3485686.2849339298</v>
      </c>
      <c r="AK338" s="1">
        <f>Cohort_CF!AK337*Mincers!S$59*(1+'Cost and Benefit Parameters'!$C$41)^AK$5</f>
        <v>3586309.7622303031</v>
      </c>
      <c r="AL338" s="1">
        <f>Cohort_CF!AL337*Mincers!T$59*(1+'Cost and Benefit Parameters'!$C$41)^AL$5</f>
        <v>3687624.7613642793</v>
      </c>
      <c r="AM338" s="1">
        <f>Cohort_CF!AM337*Mincers!U$59*(1+'Cost and Benefit Parameters'!$C$41)^AM$5</f>
        <v>3789527.5598282563</v>
      </c>
      <c r="AN338" s="1">
        <f>Cohort_CF!AN337*Mincers!V$59*(1+'Cost and Benefit Parameters'!$C$41)^AN$5</f>
        <v>3891910.4649597774</v>
      </c>
      <c r="AO338" s="1">
        <f>Cohort_CF!AO337*Mincers!W$59*(1+'Cost and Benefit Parameters'!$C$41)^AO$5</f>
        <v>3994661.966152302</v>
      </c>
      <c r="AP338" s="1">
        <f>Cohort_CF!AP337*Mincers!X$59*(1+'Cost and Benefit Parameters'!$C$41)^AP$5</f>
        <v>4097666.9028274673</v>
      </c>
      <c r="AQ338" s="1">
        <f>Cohort_CF!AQ337*Mincers!Y$59*(1+'Cost and Benefit Parameters'!$C$41)^AQ$5</f>
        <v>4200806.647981802</v>
      </c>
      <c r="AR338" s="1">
        <f>Cohort_CF!AR337*Mincers!Z$59*(1+'Cost and Benefit Parameters'!$C$41)^AR$5</f>
        <v>4303959.3070503371</v>
      </c>
      <c r="AS338" s="1">
        <f>Cohort_CF!AS337*Mincers!AA$59*(1+'Cost and Benefit Parameters'!$C$41)^AS$5</f>
        <v>4406999.9317570347</v>
      </c>
      <c r="AT338" s="1">
        <f>Cohort_CF!AT337*Mincers!AB$59*(1+'Cost and Benefit Parameters'!$C$41)^AT$5</f>
        <v>4509800.7485501487</v>
      </c>
      <c r="AU338" s="1">
        <f>Cohort_CF!AU337*Mincers!AC$59*(1+'Cost and Benefit Parameters'!$C$41)^AU$5</f>
        <v>4612231.4011489265</v>
      </c>
      <c r="AV338" s="1">
        <f>Cohort_CF!AV337*Mincers!AD$59*(1+'Cost and Benefit Parameters'!$C$41)^AV$5</f>
        <v>4714159.2066560276</v>
      </c>
      <c r="AW338" s="1">
        <f>Cohort_CF!AW337*Mincers!AE$59*(1+'Cost and Benefit Parameters'!$C$41)^AW$5</f>
        <v>4815449.4246202372</v>
      </c>
      <c r="AX338" s="1">
        <f>Cohort_CF!AX337*Mincers!AF$59*(1+'Cost and Benefit Parameters'!$C$41)^AX$5</f>
        <v>4915965.5383642484</v>
      </c>
      <c r="AY338" s="1">
        <f>Cohort_CF!AY337*Mincers!AG$59*(1+'Cost and Benefit Parameters'!$C$41)^AY$5</f>
        <v>5015569.5478255898</v>
      </c>
      <c r="AZ338" s="1">
        <f>Cohort_CF!AZ337*Mincers!AH$59*(1+'Cost and Benefit Parameters'!$C$41)^AZ$5</f>
        <v>5114122.273092798</v>
      </c>
      <c r="BA338" s="1">
        <f>Cohort_CF!BA337*Mincers!AI$59*(1+'Cost and Benefit Parameters'!$C$41)^BA$5</f>
        <v>5211483.6677569933</v>
      </c>
      <c r="BB338" s="1">
        <f>Cohort_CF!BB337*Mincers!AJ$59*(1+'Cost and Benefit Parameters'!$C$41)^BB$5</f>
        <v>5307513.1411386514</v>
      </c>
      <c r="BC338" s="1">
        <f>Cohort_CF!BC337*Mincers!AK$59*(1+'Cost and Benefit Parameters'!$C$41)^BC$5</f>
        <v>5402069.8883935204</v>
      </c>
      <c r="BD338" s="1">
        <f>Cohort_CF!BD337*Mincers!AL$59*(1+'Cost and Benefit Parameters'!$C$41)^BD$5</f>
        <v>5495013.2274487205</v>
      </c>
      <c r="BE338" s="1">
        <f>Cohort_CF!BE337*Mincers!AM$59*(1+'Cost and Benefit Parameters'!$C$41)^BE$5</f>
        <v>5586202.9416713761</v>
      </c>
      <c r="BF338" s="1">
        <f>Cohort_CF!BF337*Mincers!AN$59*(1+'Cost and Benefit Parameters'!$C$41)^BF$5</f>
        <v>5675499.6271284064</v>
      </c>
      <c r="BG338" s="1">
        <f>Cohort_CF!BG337*Mincers!AO$59*(1+'Cost and Benefit Parameters'!$C$41)^BG$5</f>
        <v>5762765.0432560416</v>
      </c>
      <c r="BH338" s="1">
        <f>Cohort_CF!BH337*Mincers!AP$59*(1+'Cost and Benefit Parameters'!$C$41)^BH$5</f>
        <v>5847862.4657240873</v>
      </c>
      <c r="BI338" s="1" t="str">
        <f>IF(BE315="","",'Cost and Benefit Parameters'!$N$32)</f>
        <v/>
      </c>
      <c r="BJ338" s="1" t="str">
        <f>IF(BF315="","",'Cost and Benefit Parameters'!$N$32)</f>
        <v/>
      </c>
      <c r="BK338" s="1" t="str">
        <f>IF(BG315="","",'Cost and Benefit Parameters'!$N$32)</f>
        <v/>
      </c>
      <c r="BL338" s="1" t="str">
        <f>IF(BH315="","",'Cost and Benefit Parameters'!$N$32)</f>
        <v/>
      </c>
      <c r="BM338" s="1" t="str">
        <f>IF(BI315="","",'Cost and Benefit Parameters'!$N$32)</f>
        <v/>
      </c>
      <c r="BN338" s="1" t="str">
        <f>IF(BJ315="","",'Cost and Benefit Parameters'!$N$32)</f>
        <v/>
      </c>
      <c r="BO338" s="1" t="str">
        <f>IF(BK315="","",'Cost and Benefit Parameters'!$N$32)</f>
        <v/>
      </c>
      <c r="BP338" s="1" t="str">
        <f>IF(BL315="","",'Cost and Benefit Parameters'!$N$32)</f>
        <v/>
      </c>
      <c r="BQ338" s="1" t="str">
        <f>IF(BM315="","",'Cost and Benefit Parameters'!$N$32)</f>
        <v/>
      </c>
      <c r="BR338" s="1" t="str">
        <f>IF(BN315="","",'Cost and Benefit Parameters'!$N$32)</f>
        <v/>
      </c>
      <c r="BS338" s="1" t="str">
        <f>IF(BO315="","",'Cost and Benefit Parameters'!$N$32)</f>
        <v/>
      </c>
      <c r="BT338" s="1" t="str">
        <f>IF(BP315="","",'Cost and Benefit Parameters'!$N$32)</f>
        <v/>
      </c>
    </row>
    <row r="339" spans="1:72" x14ac:dyDescent="0.55000000000000004">
      <c r="A339" s="642"/>
      <c r="B339" t="s">
        <v>475</v>
      </c>
      <c r="N339" s="1" t="str">
        <f>IF(J316="","",'Cost and Benefit Parameters'!$N$32)</f>
        <v/>
      </c>
      <c r="O339" s="1" t="str">
        <f>IF(K316="","",'Cost and Benefit Parameters'!$N$32)</f>
        <v/>
      </c>
      <c r="P339" s="1" t="str">
        <f>IF(L316="","",'Cost and Benefit Parameters'!$N$32)</f>
        <v/>
      </c>
      <c r="Q339" s="1" t="str">
        <f>IF(M316="","",'Cost and Benefit Parameters'!$N$32)</f>
        <v/>
      </c>
      <c r="R339" s="1" t="str">
        <f>IF(N316="","",'Cost and Benefit Parameters'!$N$32)</f>
        <v/>
      </c>
      <c r="S339" s="1" t="str">
        <f>IF(O316="","",'Cost and Benefit Parameters'!$N$32)</f>
        <v/>
      </c>
      <c r="T339" s="1" t="str">
        <f>IF(P316="","",'Cost and Benefit Parameters'!$N$32)</f>
        <v/>
      </c>
      <c r="U339" s="1" t="str">
        <f>IF(Q316="","",'Cost and Benefit Parameters'!$N$32)</f>
        <v/>
      </c>
      <c r="V339" s="1">
        <f>Cohort_CF!V338*Mincers!C$59*(1+'Cost and Benefit Parameters'!$C$41)^V$5</f>
        <v>2161584.9349875171</v>
      </c>
      <c r="W339" s="1">
        <f>Cohort_CF!W338*Mincers!D$59*(1+'Cost and Benefit Parameters'!$C$41)^W$5</f>
        <v>2245437.8173861313</v>
      </c>
      <c r="X339" s="1">
        <f>Cohort_CF!X338*Mincers!E$59*(1+'Cost and Benefit Parameters'!$C$41)^X$5</f>
        <v>2331144.4408076061</v>
      </c>
      <c r="Y339" s="1">
        <f>Cohort_CF!Y338*Mincers!F$59*(1+'Cost and Benefit Parameters'!$C$41)^Y$5</f>
        <v>2418670.7817874714</v>
      </c>
      <c r="Z339" s="1">
        <f>Cohort_CF!Z338*Mincers!G$59*(1+'Cost and Benefit Parameters'!$C$41)^Z$5</f>
        <v>2523323.6160057955</v>
      </c>
      <c r="AA339" s="1">
        <f>Cohort_CF!AA338*Mincers!H$59*(1+'Cost and Benefit Parameters'!$C$41)^AA$5</f>
        <v>2613357.3351663784</v>
      </c>
      <c r="AB339" s="1">
        <f>Cohort_CF!AB338*Mincers!I$59*(1+'Cost and Benefit Parameters'!$C$41)^AB$5</f>
        <v>2704980.0370925702</v>
      </c>
      <c r="AC339" s="1">
        <f>Cohort_CF!AC338*Mincers!J$59*(1+'Cost and Benefit Parameters'!$C$41)^AC$5</f>
        <v>2798135.5895154718</v>
      </c>
      <c r="AD339" s="1">
        <f>Cohort_CF!AD338*Mincers!K$59*(1+'Cost and Benefit Parameters'!$C$41)^AD$5</f>
        <v>2892763.1041213525</v>
      </c>
      <c r="AE339" s="1">
        <f>Cohort_CF!AE338*Mincers!L$59*(1+'Cost and Benefit Parameters'!$C$41)^AE$5</f>
        <v>2988796.9213603842</v>
      </c>
      <c r="AF339" s="1">
        <f>Cohort_CF!AF338*Mincers!M$59*(1+'Cost and Benefit Parameters'!$C$41)^AF$5</f>
        <v>3086166.6092856261</v>
      </c>
      <c r="AG339" s="1">
        <f>Cohort_CF!AG338*Mincers!N$59*(1+'Cost and Benefit Parameters'!$C$41)^AG$5</f>
        <v>3184796.9769007913</v>
      </c>
      <c r="AH339" s="1">
        <f>Cohort_CF!AH338*Mincers!O$59*(1+'Cost and Benefit Parameters'!$C$41)^AH$5</f>
        <v>3284608.1024494721</v>
      </c>
      <c r="AI339" s="1">
        <f>Cohort_CF!AI338*Mincers!P$59*(1+'Cost and Benefit Parameters'!$C$41)^AI$5</f>
        <v>3385515.3770291195</v>
      </c>
      <c r="AJ339" s="1">
        <f>Cohort_CF!AJ338*Mincers!Q$59*(1+'Cost and Benefit Parameters'!$C$41)^AJ$5</f>
        <v>3487429.5638598055</v>
      </c>
      <c r="AK339" s="1">
        <f>Cohort_CF!AK338*Mincers!R$59*(1+'Cost and Benefit Parameters'!$C$41)^AK$5</f>
        <v>3590256.8734819479</v>
      </c>
      <c r="AL339" s="1">
        <f>Cohort_CF!AL338*Mincers!S$59*(1+'Cost and Benefit Parameters'!$C$41)^AL$5</f>
        <v>3693899.0550972116</v>
      </c>
      <c r="AM339" s="1">
        <f>Cohort_CF!AM338*Mincers!T$59*(1+'Cost and Benefit Parameters'!$C$41)^AM$5</f>
        <v>3798253.5042052083</v>
      </c>
      <c r="AN339" s="1">
        <f>Cohort_CF!AN338*Mincers!U$59*(1+'Cost and Benefit Parameters'!$C$41)^AN$5</f>
        <v>3903213.3866231036</v>
      </c>
      <c r="AO339" s="1">
        <f>Cohort_CF!AO338*Mincers!V$59*(1+'Cost and Benefit Parameters'!$C$41)^AO$5</f>
        <v>4008667.7789085712</v>
      </c>
      <c r="AP339" s="1">
        <f>Cohort_CF!AP338*Mincers!W$59*(1+'Cost and Benefit Parameters'!$C$41)^AP$5</f>
        <v>4114501.8251368706</v>
      </c>
      <c r="AQ339" s="1">
        <f>Cohort_CF!AQ338*Mincers!X$59*(1+'Cost and Benefit Parameters'!$C$41)^AQ$5</f>
        <v>4220596.909912291</v>
      </c>
      <c r="AR339" s="1">
        <f>Cohort_CF!AR338*Mincers!Y$59*(1+'Cost and Benefit Parameters'!$C$41)^AR$5</f>
        <v>4326830.8474212568</v>
      </c>
      <c r="AS339" s="1">
        <f>Cohort_CF!AS338*Mincers!Z$59*(1+'Cost and Benefit Parameters'!$C$41)^AS$5</f>
        <v>4433078.086261848</v>
      </c>
      <c r="AT339" s="1">
        <f>Cohort_CF!AT338*Mincers!AA$59*(1+'Cost and Benefit Parameters'!$C$41)^AT$5</f>
        <v>4539209.9297097446</v>
      </c>
      <c r="AU339" s="1">
        <f>Cohort_CF!AU338*Mincers!AB$59*(1+'Cost and Benefit Parameters'!$C$41)^AU$5</f>
        <v>4645094.7710066531</v>
      </c>
      <c r="AV339" s="1">
        <f>Cohort_CF!AV338*Mincers!AC$59*(1+'Cost and Benefit Parameters'!$C$41)^AV$5</f>
        <v>4750598.3431833945</v>
      </c>
      <c r="AW339" s="1">
        <f>Cohort_CF!AW338*Mincers!AD$59*(1+'Cost and Benefit Parameters'!$C$41)^AW$5</f>
        <v>4855583.9828557083</v>
      </c>
      <c r="AX339" s="1">
        <f>Cohort_CF!AX338*Mincers!AE$59*(1+'Cost and Benefit Parameters'!$C$41)^AX$5</f>
        <v>4959912.9073588438</v>
      </c>
      <c r="AY339" s="1">
        <f>Cohort_CF!AY338*Mincers!AF$59*(1+'Cost and Benefit Parameters'!$C$41)^AY$5</f>
        <v>5063444.5045151757</v>
      </c>
      <c r="AZ339" s="1">
        <f>Cohort_CF!AZ338*Mincers!AG$59*(1+'Cost and Benefit Parameters'!$C$41)^AZ$5</f>
        <v>5166036.6342603574</v>
      </c>
      <c r="BA339" s="1">
        <f>Cohort_CF!BA338*Mincers!AH$59*(1+'Cost and Benefit Parameters'!$C$41)^BA$5</f>
        <v>5267545.9412855823</v>
      </c>
      <c r="BB339" s="1">
        <f>Cohort_CF!BB338*Mincers!AI$59*(1+'Cost and Benefit Parameters'!$C$41)^BB$5</f>
        <v>5367828.1777897021</v>
      </c>
      <c r="BC339" s="1">
        <f>Cohort_CF!BC338*Mincers!AJ$59*(1+'Cost and Benefit Parameters'!$C$41)^BC$5</f>
        <v>5466738.5353728095</v>
      </c>
      <c r="BD339" s="1">
        <f>Cohort_CF!BD338*Mincers!AK$59*(1+'Cost and Benefit Parameters'!$C$41)^BD$5</f>
        <v>5564131.9850453259</v>
      </c>
      <c r="BE339" s="1">
        <f>Cohort_CF!BE338*Mincers!AL$59*(1+'Cost and Benefit Parameters'!$C$41)^BE$5</f>
        <v>5659863.6242721826</v>
      </c>
      <c r="BF339" s="1">
        <f>Cohort_CF!BF338*Mincers!AM$59*(1+'Cost and Benefit Parameters'!$C$41)^BF$5</f>
        <v>5753789.0299215177</v>
      </c>
      <c r="BG339" s="1">
        <f>Cohort_CF!BG338*Mincers!AN$59*(1+'Cost and Benefit Parameters'!$C$41)^BG$5</f>
        <v>5845764.6159422575</v>
      </c>
      <c r="BH339" s="1">
        <f>Cohort_CF!BH338*Mincers!AO$59*(1+'Cost and Benefit Parameters'!$C$41)^BH$5</f>
        <v>5935647.9945537243</v>
      </c>
      <c r="BI339" s="1">
        <f>Cohort_CF!BI338*Mincers!AP$59*(1+'Cost and Benefit Parameters'!$C$41)^BI$5</f>
        <v>6023298.3396958103</v>
      </c>
      <c r="BJ339" s="1" t="str">
        <f>IF(BF316="","",'Cost and Benefit Parameters'!$N$32)</f>
        <v/>
      </c>
      <c r="BK339" s="1" t="str">
        <f>IF(BG316="","",'Cost and Benefit Parameters'!$N$32)</f>
        <v/>
      </c>
      <c r="BL339" s="1" t="str">
        <f>IF(BH316="","",'Cost and Benefit Parameters'!$N$32)</f>
        <v/>
      </c>
      <c r="BM339" s="1" t="str">
        <f>IF(BI316="","",'Cost and Benefit Parameters'!$N$32)</f>
        <v/>
      </c>
      <c r="BN339" s="1" t="str">
        <f>IF(BJ316="","",'Cost and Benefit Parameters'!$N$32)</f>
        <v/>
      </c>
      <c r="BO339" s="1" t="str">
        <f>IF(BK316="","",'Cost and Benefit Parameters'!$N$32)</f>
        <v/>
      </c>
      <c r="BP339" s="1" t="str">
        <f>IF(BL316="","",'Cost and Benefit Parameters'!$N$32)</f>
        <v/>
      </c>
      <c r="BQ339" s="1" t="str">
        <f>IF(BM316="","",'Cost and Benefit Parameters'!$N$32)</f>
        <v/>
      </c>
      <c r="BR339" s="1" t="str">
        <f>IF(BN316="","",'Cost and Benefit Parameters'!$N$32)</f>
        <v/>
      </c>
      <c r="BS339" s="1" t="str">
        <f>IF(BO316="","",'Cost and Benefit Parameters'!$N$32)</f>
        <v/>
      </c>
      <c r="BT339" s="1" t="str">
        <f>IF(BP316="","",'Cost and Benefit Parameters'!$N$32)</f>
        <v/>
      </c>
    </row>
    <row r="340" spans="1:72" x14ac:dyDescent="0.55000000000000004">
      <c r="A340" s="642"/>
      <c r="B340" t="s">
        <v>476</v>
      </c>
      <c r="N340" s="1" t="str">
        <f>IF(J317="","",'Cost and Benefit Parameters'!$N$32)</f>
        <v/>
      </c>
      <c r="O340" s="1" t="str">
        <f>IF(K317="","",'Cost and Benefit Parameters'!$N$32)</f>
        <v/>
      </c>
      <c r="P340" s="1" t="str">
        <f>IF(L317="","",'Cost and Benefit Parameters'!$N$32)</f>
        <v/>
      </c>
      <c r="Q340" s="1" t="str">
        <f>IF(M317="","",'Cost and Benefit Parameters'!$N$32)</f>
        <v/>
      </c>
      <c r="R340" s="1" t="str">
        <f>IF(N317="","",'Cost and Benefit Parameters'!$N$32)</f>
        <v/>
      </c>
      <c r="S340" s="1" t="str">
        <f>IF(O317="","",'Cost and Benefit Parameters'!$N$32)</f>
        <v/>
      </c>
      <c r="T340" s="1" t="str">
        <f>IF(P317="","",'Cost and Benefit Parameters'!$N$32)</f>
        <v/>
      </c>
      <c r="U340" s="1" t="str">
        <f>IF(Q317="","",'Cost and Benefit Parameters'!$N$32)</f>
        <v/>
      </c>
      <c r="V340" s="1" t="str">
        <f>IF(R317="","",'Cost and Benefit Parameters'!$N$32)</f>
        <v/>
      </c>
      <c r="W340" s="1">
        <f>Cohort_CF!W339*Mincers!C$59*(1+'Cost and Benefit Parameters'!$C$41)^W$5</f>
        <v>2226432.4830371425</v>
      </c>
      <c r="X340" s="1">
        <f>Cohort_CF!X339*Mincers!D$59*(1+'Cost and Benefit Parameters'!$C$41)^X$5</f>
        <v>2312800.9519077153</v>
      </c>
      <c r="Y340" s="1">
        <f>Cohort_CF!Y339*Mincers!E$59*(1+'Cost and Benefit Parameters'!$C$41)^Y$5</f>
        <v>2401078.7740318342</v>
      </c>
      <c r="Z340" s="1">
        <f>Cohort_CF!Z339*Mincers!F$59*(1+'Cost and Benefit Parameters'!$C$41)^Z$5</f>
        <v>2491230.9052410955</v>
      </c>
      <c r="AA340" s="1">
        <f>Cohort_CF!AA339*Mincers!G$59*(1+'Cost and Benefit Parameters'!$C$41)^AA$5</f>
        <v>2599023.3244859693</v>
      </c>
      <c r="AB340" s="1">
        <f>Cohort_CF!AB339*Mincers!H$59*(1+'Cost and Benefit Parameters'!$C$41)^AB$5</f>
        <v>2691758.05522137</v>
      </c>
      <c r="AC340" s="1">
        <f>Cohort_CF!AC339*Mincers!I$59*(1+'Cost and Benefit Parameters'!$C$41)^AC$5</f>
        <v>2786129.4382053474</v>
      </c>
      <c r="AD340" s="1">
        <f>Cohort_CF!AD339*Mincers!J$59*(1+'Cost and Benefit Parameters'!$C$41)^AD$5</f>
        <v>2882079.6572009358</v>
      </c>
      <c r="AE340" s="1">
        <f>Cohort_CF!AE339*Mincers!K$59*(1+'Cost and Benefit Parameters'!$C$41)^AE$5</f>
        <v>2979545.9972449932</v>
      </c>
      <c r="AF340" s="1">
        <f>Cohort_CF!AF339*Mincers!L$59*(1+'Cost and Benefit Parameters'!$C$41)^AF$5</f>
        <v>3078460.8290011962</v>
      </c>
      <c r="AG340" s="1">
        <f>Cohort_CF!AG339*Mincers!M$59*(1+'Cost and Benefit Parameters'!$C$41)^AG$5</f>
        <v>3178751.6075641941</v>
      </c>
      <c r="AH340" s="1">
        <f>Cohort_CF!AH339*Mincers!N$59*(1+'Cost and Benefit Parameters'!$C$41)^AH$5</f>
        <v>3280340.8862078153</v>
      </c>
      <c r="AI340" s="1">
        <f>Cohort_CF!AI339*Mincers!O$59*(1+'Cost and Benefit Parameters'!$C$41)^AI$5</f>
        <v>3383146.3455229555</v>
      </c>
      <c r="AJ340" s="1">
        <f>Cohort_CF!AJ339*Mincers!P$59*(1+'Cost and Benefit Parameters'!$C$41)^AJ$5</f>
        <v>3487080.8383399928</v>
      </c>
      <c r="AK340" s="1">
        <f>Cohort_CF!AK339*Mincers!Q$59*(1+'Cost and Benefit Parameters'!$C$41)^AK$5</f>
        <v>3592052.4507756005</v>
      </c>
      <c r="AL340" s="1">
        <f>Cohort_CF!AL339*Mincers!R$59*(1+'Cost and Benefit Parameters'!$C$41)^AL$5</f>
        <v>3697964.5796864061</v>
      </c>
      <c r="AM340" s="1">
        <f>Cohort_CF!AM339*Mincers!S$59*(1+'Cost and Benefit Parameters'!$C$41)^AM$5</f>
        <v>3804716.0267501283</v>
      </c>
      <c r="AN340" s="1">
        <f>Cohort_CF!AN339*Mincers!T$59*(1+'Cost and Benefit Parameters'!$C$41)^AN$5</f>
        <v>3912201.1093313638</v>
      </c>
      <c r="AO340" s="1">
        <f>Cohort_CF!AO339*Mincers!U$59*(1+'Cost and Benefit Parameters'!$C$41)^AO$5</f>
        <v>4020309.7882217974</v>
      </c>
      <c r="AP340" s="1">
        <f>Cohort_CF!AP339*Mincers!V$59*(1+'Cost and Benefit Parameters'!$C$41)^AP$5</f>
        <v>4128927.8122758283</v>
      </c>
      <c r="AQ340" s="1">
        <f>Cohort_CF!AQ339*Mincers!W$59*(1+'Cost and Benefit Parameters'!$C$41)^AQ$5</f>
        <v>4237936.8798909765</v>
      </c>
      <c r="AR340" s="1">
        <f>Cohort_CF!AR339*Mincers!X$59*(1+'Cost and Benefit Parameters'!$C$41)^AR$5</f>
        <v>4347214.8172096601</v>
      </c>
      <c r="AS340" s="1">
        <f>Cohort_CF!AS339*Mincers!Y$59*(1+'Cost and Benefit Parameters'!$C$41)^AS$5</f>
        <v>4456635.7728438945</v>
      </c>
      <c r="AT340" s="1">
        <f>Cohort_CF!AT339*Mincers!Z$59*(1+'Cost and Benefit Parameters'!$C$41)^AT$5</f>
        <v>4566070.4288497027</v>
      </c>
      <c r="AU340" s="1">
        <f>Cohort_CF!AU339*Mincers!AA$59*(1+'Cost and Benefit Parameters'!$C$41)^AU$5</f>
        <v>4675386.2276010374</v>
      </c>
      <c r="AV340" s="1">
        <f>Cohort_CF!AV339*Mincers!AB$59*(1+'Cost and Benefit Parameters'!$C$41)^AV$5</f>
        <v>4784447.6141368533</v>
      </c>
      <c r="AW340" s="1">
        <f>Cohort_CF!AW339*Mincers!AC$59*(1+'Cost and Benefit Parameters'!$C$41)^AW$5</f>
        <v>4893116.2934788959</v>
      </c>
      <c r="AX340" s="1">
        <f>Cohort_CF!AX339*Mincers!AD$59*(1+'Cost and Benefit Parameters'!$C$41)^AX$5</f>
        <v>5001251.5023413794</v>
      </c>
      <c r="AY340" s="1">
        <f>Cohort_CF!AY339*Mincers!AE$59*(1+'Cost and Benefit Parameters'!$C$41)^AY$5</f>
        <v>5108710.2945796084</v>
      </c>
      <c r="AZ340" s="1">
        <f>Cohort_CF!AZ339*Mincers!AF$59*(1+'Cost and Benefit Parameters'!$C$41)^AZ$5</f>
        <v>5215347.839650631</v>
      </c>
      <c r="BA340" s="1">
        <f>Cohort_CF!BA339*Mincers!AG$59*(1+'Cost and Benefit Parameters'!$C$41)^BA$5</f>
        <v>5321017.7332881689</v>
      </c>
      <c r="BB340" s="1">
        <f>Cohort_CF!BB339*Mincers!AH$59*(1+'Cost and Benefit Parameters'!$C$41)^BB$5</f>
        <v>5425572.3195241494</v>
      </c>
      <c r="BC340" s="1">
        <f>Cohort_CF!BC339*Mincers!AI$59*(1+'Cost and Benefit Parameters'!$C$41)^BC$5</f>
        <v>5528863.0231233928</v>
      </c>
      <c r="BD340" s="1">
        <f>Cohort_CF!BD339*Mincers!AJ$59*(1+'Cost and Benefit Parameters'!$C$41)^BD$5</f>
        <v>5630740.6914339941</v>
      </c>
      <c r="BE340" s="1">
        <f>Cohort_CF!BE339*Mincers!AK$59*(1+'Cost and Benefit Parameters'!$C$41)^BE$5</f>
        <v>5731055.9445966864</v>
      </c>
      <c r="BF340" s="1">
        <f>Cohort_CF!BF339*Mincers!AL$59*(1+'Cost and Benefit Parameters'!$C$41)^BF$5</f>
        <v>5829659.5330003481</v>
      </c>
      <c r="BG340" s="1">
        <f>Cohort_CF!BG339*Mincers!AM$59*(1+'Cost and Benefit Parameters'!$C$41)^BG$5</f>
        <v>5926402.7008191617</v>
      </c>
      <c r="BH340" s="1">
        <f>Cohort_CF!BH339*Mincers!AN$59*(1+'Cost and Benefit Parameters'!$C$41)^BH$5</f>
        <v>6021137.5544205252</v>
      </c>
      <c r="BI340" s="1">
        <f>Cohort_CF!BI339*Mincers!AO$59*(1+'Cost and Benefit Parameters'!$C$41)^BI$5</f>
        <v>6113717.4343903363</v>
      </c>
      <c r="BJ340" s="1">
        <f>Cohort_CF!BJ339*Mincers!AP$59*(1+'Cost and Benefit Parameters'!$C$41)^BJ$5</f>
        <v>6203997.2898866832</v>
      </c>
      <c r="BK340" s="1" t="str">
        <f>IF(BG317="","",'Cost and Benefit Parameters'!$N$32)</f>
        <v/>
      </c>
      <c r="BL340" s="1" t="str">
        <f>IF(BH317="","",'Cost and Benefit Parameters'!$N$32)</f>
        <v/>
      </c>
      <c r="BM340" s="1" t="str">
        <f>IF(BI317="","",'Cost and Benefit Parameters'!$N$32)</f>
        <v/>
      </c>
      <c r="BN340" s="1" t="str">
        <f>IF(BJ317="","",'Cost and Benefit Parameters'!$N$32)</f>
        <v/>
      </c>
      <c r="BO340" s="1" t="str">
        <f>IF(BK317="","",'Cost and Benefit Parameters'!$N$32)</f>
        <v/>
      </c>
      <c r="BP340" s="1" t="str">
        <f>IF(BL317="","",'Cost and Benefit Parameters'!$N$32)</f>
        <v/>
      </c>
      <c r="BQ340" s="1" t="str">
        <f>IF(BM317="","",'Cost and Benefit Parameters'!$N$32)</f>
        <v/>
      </c>
      <c r="BR340" s="1" t="str">
        <f>IF(BN317="","",'Cost and Benefit Parameters'!$N$32)</f>
        <v/>
      </c>
      <c r="BS340" s="1" t="str">
        <f>IF(BO317="","",'Cost and Benefit Parameters'!$N$32)</f>
        <v/>
      </c>
      <c r="BT340" s="1" t="str">
        <f>IF(BP317="","",'Cost and Benefit Parameters'!$N$32)</f>
        <v/>
      </c>
    </row>
    <row r="341" spans="1:72" x14ac:dyDescent="0.55000000000000004">
      <c r="A341" s="642"/>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row>
    <row r="342" spans="1:72" x14ac:dyDescent="0.55000000000000004">
      <c r="A342" s="642"/>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row>
    <row r="343" spans="1:72" x14ac:dyDescent="0.55000000000000004">
      <c r="A343" s="642"/>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row>
    <row r="344" spans="1:72" x14ac:dyDescent="0.55000000000000004">
      <c r="A344" s="642"/>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72" x14ac:dyDescent="0.55000000000000004">
      <c r="A345" s="642"/>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row>
    <row r="346" spans="1:72" x14ac:dyDescent="0.55000000000000004">
      <c r="A346" s="642"/>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row>
    <row r="347" spans="1:72" x14ac:dyDescent="0.55000000000000004">
      <c r="A347" s="642"/>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row>
    <row r="348" spans="1:72" x14ac:dyDescent="0.55000000000000004">
      <c r="A348" s="642"/>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row>
    <row r="349" spans="1:72" x14ac:dyDescent="0.55000000000000004">
      <c r="A349" s="642"/>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row>
    <row r="350" spans="1:72" x14ac:dyDescent="0.55000000000000004">
      <c r="A350" s="642"/>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row>
    <row r="351" spans="1:72" x14ac:dyDescent="0.55000000000000004">
      <c r="A351" s="643"/>
      <c r="B351" s="329" t="s">
        <v>525</v>
      </c>
      <c r="C351" s="329"/>
      <c r="D351" s="329"/>
      <c r="E351" s="329"/>
      <c r="F351" s="329"/>
      <c r="G351" s="329"/>
      <c r="H351" s="329"/>
      <c r="I351" s="329"/>
      <c r="J351" s="329"/>
      <c r="K351" s="329"/>
      <c r="L351" s="329"/>
      <c r="M351" s="329"/>
      <c r="N351" s="330">
        <f>SUM(N331:N350)</f>
        <v>1706375.1084330345</v>
      </c>
      <c r="O351" s="330">
        <f>SUM(O331:O350)</f>
        <v>3530135.7098083668</v>
      </c>
      <c r="P351" s="330">
        <f t="shared" ref="P351:BJ351" si="73">SUM(P331:P350)</f>
        <v>5476266.7291957382</v>
      </c>
      <c r="Q351" s="330">
        <f t="shared" si="73"/>
        <v>7549875.7809799463</v>
      </c>
      <c r="R351" s="330">
        <f t="shared" si="73"/>
        <v>9768307.0180467516</v>
      </c>
      <c r="S351" s="330">
        <f t="shared" si="73"/>
        <v>12124364.641530551</v>
      </c>
      <c r="T351" s="330">
        <f t="shared" si="73"/>
        <v>14623431.800692197</v>
      </c>
      <c r="U351" s="330">
        <f t="shared" si="73"/>
        <v>17271008.827938948</v>
      </c>
      <c r="V351" s="330">
        <f t="shared" si="73"/>
        <v>20072712.999853157</v>
      </c>
      <c r="W351" s="330">
        <f t="shared" si="73"/>
        <v>23034278.279059697</v>
      </c>
      <c r="X351" s="330">
        <f t="shared" si="73"/>
        <v>23868329.589904632</v>
      </c>
      <c r="Y351" s="330">
        <f t="shared" si="73"/>
        <v>24716302.640117411</v>
      </c>
      <c r="Z351" s="330">
        <f t="shared" si="73"/>
        <v>25577580.549244136</v>
      </c>
      <c r="AA351" s="330">
        <f t="shared" si="73"/>
        <v>26451497.234861739</v>
      </c>
      <c r="AB351" s="330">
        <f t="shared" si="73"/>
        <v>27321057.229417399</v>
      </c>
      <c r="AC351" s="330">
        <f t="shared" si="73"/>
        <v>28202360.078907639</v>
      </c>
      <c r="AD351" s="330">
        <f t="shared" si="73"/>
        <v>29094715.584640622</v>
      </c>
      <c r="AE351" s="330">
        <f t="shared" si="73"/>
        <v>29997391.395747729</v>
      </c>
      <c r="AF351" s="330">
        <f t="shared" si="73"/>
        <v>30909613.451355871</v>
      </c>
      <c r="AG351" s="330">
        <f t="shared" si="73"/>
        <v>31830566.562992468</v>
      </c>
      <c r="AH351" s="330">
        <f t="shared" si="73"/>
        <v>32759395.139455717</v>
      </c>
      <c r="AI351" s="330">
        <f t="shared" si="73"/>
        <v>33695204.055846959</v>
      </c>
      <c r="AJ351" s="330">
        <f t="shared" si="73"/>
        <v>34637059.667902455</v>
      </c>
      <c r="AK351" s="330">
        <f t="shared" si="73"/>
        <v>35583990.972179197</v>
      </c>
      <c r="AL351" s="330">
        <f t="shared" si="73"/>
        <v>36534990.912048079</v>
      </c>
      <c r="AM351" s="330">
        <f t="shared" si="73"/>
        <v>37489017.828828551</v>
      </c>
      <c r="AN351" s="330">
        <f t="shared" si="73"/>
        <v>38444997.056766227</v>
      </c>
      <c r="AO351" s="330">
        <f t="shared" si="73"/>
        <v>39401822.659911051</v>
      </c>
      <c r="AP351" s="330">
        <f t="shared" si="73"/>
        <v>40358359.308301881</v>
      </c>
      <c r="AQ351" s="330">
        <f t="shared" si="73"/>
        <v>41313444.290207259</v>
      </c>
      <c r="AR351" s="330">
        <f t="shared" si="73"/>
        <v>42265889.656514987</v>
      </c>
      <c r="AS351" s="330">
        <f t="shared" si="73"/>
        <v>43214484.492708221</v>
      </c>
      <c r="AT351" s="330">
        <f t="shared" si="73"/>
        <v>44157997.31321799</v>
      </c>
      <c r="AU351" s="330">
        <f t="shared" si="73"/>
        <v>45095178.572302468</v>
      </c>
      <c r="AV351" s="330">
        <f t="shared" si="73"/>
        <v>46024763.284978785</v>
      </c>
      <c r="AW351" s="330">
        <f t="shared" si="73"/>
        <v>46945473.750925191</v>
      </c>
      <c r="AX351" s="330">
        <f t="shared" si="73"/>
        <v>47856022.373683952</v>
      </c>
      <c r="AY351" s="330">
        <f t="shared" si="73"/>
        <v>48755114.566933326</v>
      </c>
      <c r="AZ351" s="330">
        <f t="shared" si="73"/>
        <v>49641451.739062034</v>
      </c>
      <c r="BA351" s="330">
        <f t="shared" si="73"/>
        <v>50513734.346777424</v>
      </c>
      <c r="BB351" s="330">
        <f t="shared" si="73"/>
        <v>46548498.111893922</v>
      </c>
      <c r="BC351" s="330">
        <f t="shared" si="73"/>
        <v>42356613.56614086</v>
      </c>
      <c r="BD351" s="330">
        <f t="shared" si="73"/>
        <v>37932583.059307992</v>
      </c>
      <c r="BE351" s="330">
        <f t="shared" si="73"/>
        <v>33270897.638910219</v>
      </c>
      <c r="BF351" s="330">
        <f t="shared" si="73"/>
        <v>28366036.94514294</v>
      </c>
      <c r="BG351" s="330">
        <f t="shared" si="73"/>
        <v>23212468.734506864</v>
      </c>
      <c r="BH351" s="330">
        <f t="shared" si="73"/>
        <v>17804648.014698334</v>
      </c>
      <c r="BI351" s="330">
        <f t="shared" si="73"/>
        <v>12137015.774086148</v>
      </c>
      <c r="BJ351" s="330">
        <f t="shared" si="73"/>
        <v>6203997.2898866832</v>
      </c>
      <c r="BK351" s="13"/>
      <c r="BL351" s="13"/>
      <c r="BM351" s="13"/>
      <c r="BN351" s="13"/>
      <c r="BO351" s="13"/>
      <c r="BP351" s="13"/>
      <c r="BQ351" s="13"/>
      <c r="BR351" s="13"/>
      <c r="BS351" s="13"/>
      <c r="BT351" s="13"/>
    </row>
    <row r="352" spans="1:72" s="14" customFormat="1" x14ac:dyDescent="0.55000000000000004">
      <c r="B352" s="329" t="s">
        <v>526</v>
      </c>
      <c r="C352" s="329"/>
      <c r="D352" s="329"/>
      <c r="E352" s="329"/>
      <c r="F352" s="329"/>
      <c r="G352" s="329"/>
      <c r="H352" s="329"/>
      <c r="I352" s="329"/>
      <c r="J352" s="329"/>
      <c r="K352" s="329"/>
      <c r="L352" s="329"/>
      <c r="M352" s="329"/>
      <c r="N352" s="329">
        <f>'Cost and Benefit Parameters'!$C$47*N351</f>
        <v>1209819.9518790215</v>
      </c>
      <c r="O352" s="329">
        <f>'Cost and Benefit Parameters'!$C$47*O351</f>
        <v>2502866.2182541317</v>
      </c>
      <c r="P352" s="329">
        <f>'Cost and Benefit Parameters'!$C$47*P351</f>
        <v>3882673.1109997784</v>
      </c>
      <c r="Q352" s="329">
        <f>'Cost and Benefit Parameters'!$C$47*Q351</f>
        <v>5352861.928714782</v>
      </c>
      <c r="R352" s="329">
        <f>'Cost and Benefit Parameters'!$C$47*R351</f>
        <v>6925729.6757951463</v>
      </c>
      <c r="S352" s="329">
        <f>'Cost and Benefit Parameters'!$C$47*S351</f>
        <v>8596174.5308451597</v>
      </c>
      <c r="T352" s="329">
        <f>'Cost and Benefit Parameters'!$C$47*T351</f>
        <v>10368013.146690767</v>
      </c>
      <c r="U352" s="329">
        <f>'Cost and Benefit Parameters'!$C$47*U351</f>
        <v>12245145.259008713</v>
      </c>
      <c r="V352" s="329">
        <f>'Cost and Benefit Parameters'!$C$47*V351</f>
        <v>14231553.516895887</v>
      </c>
      <c r="W352" s="329">
        <f>'Cost and Benefit Parameters'!$C$47*W351</f>
        <v>16331303.299853325</v>
      </c>
      <c r="X352" s="329">
        <f>'Cost and Benefit Parameters'!$C$47*X351</f>
        <v>16922645.679242384</v>
      </c>
      <c r="Y352" s="329">
        <f>'Cost and Benefit Parameters'!$C$47*Y351</f>
        <v>17523858.571843244</v>
      </c>
      <c r="Z352" s="329">
        <f>'Cost and Benefit Parameters'!$C$47*Z351</f>
        <v>18134504.609414089</v>
      </c>
      <c r="AA352" s="329">
        <f>'Cost and Benefit Parameters'!$C$47*AA351</f>
        <v>18754111.539516971</v>
      </c>
      <c r="AB352" s="329">
        <f>'Cost and Benefit Parameters'!$C$47*AB351</f>
        <v>19370629.575656936</v>
      </c>
      <c r="AC352" s="329">
        <f>'Cost and Benefit Parameters'!$C$47*AC351</f>
        <v>19995473.295945514</v>
      </c>
      <c r="AD352" s="329">
        <f>'Cost and Benefit Parameters'!$C$47*AD351</f>
        <v>20628153.3495102</v>
      </c>
      <c r="AE352" s="329">
        <f>'Cost and Benefit Parameters'!$C$47*AE351</f>
        <v>21268150.499585137</v>
      </c>
      <c r="AF352" s="329">
        <f>'Cost and Benefit Parameters'!$C$47*AF351</f>
        <v>21914915.937011313</v>
      </c>
      <c r="AG352" s="329">
        <f>'Cost and Benefit Parameters'!$C$47*AG351</f>
        <v>22567871.693161659</v>
      </c>
      <c r="AH352" s="329">
        <f>'Cost and Benefit Parameters'!$C$47*AH351</f>
        <v>23226411.153874103</v>
      </c>
      <c r="AI352" s="329">
        <f>'Cost and Benefit Parameters'!$C$47*AI351</f>
        <v>23889899.675595492</v>
      </c>
      <c r="AJ352" s="329">
        <f>'Cost and Benefit Parameters'!$C$47*AJ351</f>
        <v>24557675.30454284</v>
      </c>
      <c r="AK352" s="329">
        <f>'Cost and Benefit Parameters'!$C$47*AK351</f>
        <v>25229049.599275049</v>
      </c>
      <c r="AL352" s="329">
        <f>'Cost and Benefit Parameters'!$C$47*AL351</f>
        <v>25903308.556642085</v>
      </c>
      <c r="AM352" s="329">
        <f>'Cost and Benefit Parameters'!$C$47*AM351</f>
        <v>26579713.640639443</v>
      </c>
      <c r="AN352" s="329">
        <f>'Cost and Benefit Parameters'!$C$47*AN351</f>
        <v>27257502.913247254</v>
      </c>
      <c r="AO352" s="329">
        <f>'Cost and Benefit Parameters'!$C$47*AO351</f>
        <v>27935892.265876934</v>
      </c>
      <c r="AP352" s="329">
        <f>'Cost and Benefit Parameters'!$C$47*AP351</f>
        <v>28614076.749586031</v>
      </c>
      <c r="AQ352" s="329">
        <f>'Cost and Benefit Parameters'!$C$47*AQ351</f>
        <v>29291232.001756944</v>
      </c>
      <c r="AR352" s="329">
        <f>'Cost and Benefit Parameters'!$C$47*AR351</f>
        <v>29966515.766469125</v>
      </c>
      <c r="AS352" s="329">
        <f>'Cost and Benefit Parameters'!$C$47*AS351</f>
        <v>30639069.505330127</v>
      </c>
      <c r="AT352" s="329">
        <f>'Cost and Benefit Parameters'!$C$47*AT351</f>
        <v>31308020.095071554</v>
      </c>
      <c r="AU352" s="329">
        <f>'Cost and Benefit Parameters'!$C$47*AU351</f>
        <v>31972481.607762448</v>
      </c>
      <c r="AV352" s="329">
        <f>'Cost and Benefit Parameters'!$C$47*AV351</f>
        <v>32631557.169049956</v>
      </c>
      <c r="AW352" s="329">
        <f>'Cost and Benefit Parameters'!$C$47*AW351</f>
        <v>33284340.889405958</v>
      </c>
      <c r="AX352" s="329">
        <f>'Cost and Benefit Parameters'!$C$47*AX351</f>
        <v>33929919.862941921</v>
      </c>
      <c r="AY352" s="329">
        <f>'Cost and Benefit Parameters'!$C$47*AY351</f>
        <v>34567376.227955729</v>
      </c>
      <c r="AZ352" s="329">
        <f>'Cost and Benefit Parameters'!$C$47*AZ351</f>
        <v>35195789.282994978</v>
      </c>
      <c r="BA352" s="329">
        <f>'Cost and Benefit Parameters'!$C$47*BA351</f>
        <v>35814237.651865192</v>
      </c>
      <c r="BB352" s="329">
        <f>'Cost and Benefit Parameters'!$C$47*BB351</f>
        <v>33002885.16133279</v>
      </c>
      <c r="BC352" s="329">
        <f>'Cost and Benefit Parameters'!$C$47*BC351</f>
        <v>30030839.018393867</v>
      </c>
      <c r="BD352" s="329">
        <f>'Cost and Benefit Parameters'!$C$47*BD351</f>
        <v>26894201.389049366</v>
      </c>
      <c r="BE352" s="329">
        <f>'Cost and Benefit Parameters'!$C$47*BE351</f>
        <v>23589066.425987344</v>
      </c>
      <c r="BF352" s="329">
        <f>'Cost and Benefit Parameters'!$C$47*BF351</f>
        <v>20111520.194106344</v>
      </c>
      <c r="BG352" s="329">
        <f>'Cost and Benefit Parameters'!$C$47*BG351</f>
        <v>16457640.332765365</v>
      </c>
      <c r="BH352" s="329">
        <f>'Cost and Benefit Parameters'!$C$47*BH351</f>
        <v>12623495.442421118</v>
      </c>
      <c r="BI352" s="329">
        <f>'Cost and Benefit Parameters'!$C$47*BI351</f>
        <v>8605144.183827078</v>
      </c>
      <c r="BJ352" s="329">
        <f>'Cost and Benefit Parameters'!$C$47*BJ351</f>
        <v>4398634.0785296578</v>
      </c>
    </row>
    <row r="353" spans="1:72" s="14" customFormat="1" x14ac:dyDescent="0.55000000000000004"/>
    <row r="354" spans="1:72" x14ac:dyDescent="0.55000000000000004">
      <c r="B354" s="336" t="s">
        <v>529</v>
      </c>
      <c r="C354" s="336"/>
      <c r="D354" s="336"/>
      <c r="E354" s="336"/>
      <c r="F354" s="337">
        <f>SUM(F51,F74,F97,F120,F167,F190,F213,F236,F283,F306,F329,F352)</f>
        <v>1219699.2977635285</v>
      </c>
      <c r="G354" s="337">
        <f t="shared" ref="G354:BJ354" si="74">SUM(G51,G74,G97,G120,G167,G190,G213,G236,G283,G306,G329,G352)</f>
        <v>3821471.1523442743</v>
      </c>
      <c r="H354" s="337">
        <f t="shared" si="74"/>
        <v>8319283.4957037494</v>
      </c>
      <c r="I354" s="337">
        <f t="shared" si="74"/>
        <v>13572233.233704235</v>
      </c>
      <c r="J354" s="337">
        <f t="shared" si="74"/>
        <v>19631304.715381674</v>
      </c>
      <c r="K354" s="337">
        <f t="shared" si="74"/>
        <v>26090867.727658741</v>
      </c>
      <c r="L354" s="337">
        <f t="shared" si="74"/>
        <v>34109815.216725543</v>
      </c>
      <c r="M354" s="337">
        <f t="shared" si="74"/>
        <v>43846688.024061009</v>
      </c>
      <c r="N354" s="337">
        <f t="shared" si="74"/>
        <v>55400698.667023093</v>
      </c>
      <c r="O354" s="337">
        <f t="shared" si="74"/>
        <v>67665651.94426088</v>
      </c>
      <c r="P354" s="337">
        <f t="shared" si="74"/>
        <v>79038218.635847613</v>
      </c>
      <c r="Q354" s="337">
        <f t="shared" si="74"/>
        <v>89328769.180133358</v>
      </c>
      <c r="R354" s="337">
        <f t="shared" si="74"/>
        <v>97875137.65531598</v>
      </c>
      <c r="S354" s="337">
        <f t="shared" si="74"/>
        <v>106231142.87613824</v>
      </c>
      <c r="T354" s="337">
        <f t="shared" si="74"/>
        <v>114358235.52177249</v>
      </c>
      <c r="U354" s="337">
        <f t="shared" si="74"/>
        <v>122832110.65623173</v>
      </c>
      <c r="V354" s="337">
        <f t="shared" si="74"/>
        <v>130126466.65746254</v>
      </c>
      <c r="W354" s="337">
        <f t="shared" si="74"/>
        <v>136059982.27868378</v>
      </c>
      <c r="X354" s="337">
        <f t="shared" si="74"/>
        <v>140531658.7920551</v>
      </c>
      <c r="Y354" s="337">
        <f t="shared" si="74"/>
        <v>145061054.5778369</v>
      </c>
      <c r="Z354" s="337">
        <f t="shared" si="74"/>
        <v>149633511.98805439</v>
      </c>
      <c r="AA354" s="337">
        <f t="shared" si="74"/>
        <v>154244718.25885892</v>
      </c>
      <c r="AB354" s="337">
        <f t="shared" si="74"/>
        <v>158890982.54261112</v>
      </c>
      <c r="AC354" s="337">
        <f t="shared" si="74"/>
        <v>163579990.29974478</v>
      </c>
      <c r="AD354" s="337">
        <f t="shared" si="74"/>
        <v>168307351.03143382</v>
      </c>
      <c r="AE354" s="337">
        <f t="shared" si="74"/>
        <v>173068476.72504812</v>
      </c>
      <c r="AF354" s="337">
        <f t="shared" si="74"/>
        <v>177858587.2022306</v>
      </c>
      <c r="AG354" s="337">
        <f t="shared" si="74"/>
        <v>182672716.19842163</v>
      </c>
      <c r="AH354" s="337">
        <f t="shared" si="74"/>
        <v>187505718.17255002</v>
      </c>
      <c r="AI354" s="337">
        <f t="shared" si="74"/>
        <v>192352275.84249967</v>
      </c>
      <c r="AJ354" s="337">
        <f t="shared" si="74"/>
        <v>197206908.43878314</v>
      </c>
      <c r="AK354" s="337">
        <f t="shared" si="74"/>
        <v>202063980.66562694</v>
      </c>
      <c r="AL354" s="337">
        <f t="shared" si="74"/>
        <v>206917712.35541442</v>
      </c>
      <c r="AM354" s="337">
        <f t="shared" si="74"/>
        <v>211762188.79915443</v>
      </c>
      <c r="AN354" s="337">
        <f t="shared" si="74"/>
        <v>216591371.7323685</v>
      </c>
      <c r="AO354" s="337">
        <f t="shared" si="74"/>
        <v>221399110.95253342</v>
      </c>
      <c r="AP354" s="337">
        <f t="shared" si="74"/>
        <v>226179156.5409925</v>
      </c>
      <c r="AQ354" s="337">
        <f t="shared" si="74"/>
        <v>230925171.65908536</v>
      </c>
      <c r="AR354" s="337">
        <f t="shared" si="74"/>
        <v>235630745.88515273</v>
      </c>
      <c r="AS354" s="337">
        <f t="shared" si="74"/>
        <v>240289409.05606776</v>
      </c>
      <c r="AT354" s="337">
        <f t="shared" si="74"/>
        <v>241447810.49786657</v>
      </c>
      <c r="AU354" s="337">
        <f t="shared" si="74"/>
        <v>238727548.61042255</v>
      </c>
      <c r="AV354" s="337">
        <f t="shared" si="74"/>
        <v>230769264.44056949</v>
      </c>
      <c r="AW354" s="337">
        <f t="shared" si="74"/>
        <v>220927998.40004936</v>
      </c>
      <c r="AX354" s="337">
        <f t="shared" si="74"/>
        <v>209135105.65010193</v>
      </c>
      <c r="AY354" s="337">
        <f t="shared" si="74"/>
        <v>196591889.40486169</v>
      </c>
      <c r="AZ354" s="337">
        <f t="shared" si="74"/>
        <v>180056331.64865696</v>
      </c>
      <c r="BA354" s="337">
        <f>SUM(BA51,BA74,BA97,BA120,BA167,BA190,BA213,BA236,BA283,BA306,BA329,BA352)</f>
        <v>159161367.40368479</v>
      </c>
      <c r="BB354" s="337">
        <f t="shared" si="74"/>
        <v>133746445.26960194</v>
      </c>
      <c r="BC354" s="337">
        <f t="shared" si="74"/>
        <v>107056307.02933428</v>
      </c>
      <c r="BD354" s="337">
        <f t="shared" si="74"/>
        <v>83694880.791901618</v>
      </c>
      <c r="BE354" s="337">
        <f t="shared" si="74"/>
        <v>64133496.755613923</v>
      </c>
      <c r="BF354" s="337">
        <f t="shared" si="74"/>
        <v>50161697.162566826</v>
      </c>
      <c r="BG354" s="337">
        <f t="shared" si="74"/>
        <v>37233162.216427617</v>
      </c>
      <c r="BH354" s="337">
        <f t="shared" si="74"/>
        <v>25402622.477501027</v>
      </c>
      <c r="BI354" s="337">
        <f t="shared" si="74"/>
        <v>13018013.324099552</v>
      </c>
      <c r="BJ354" s="337">
        <f t="shared" si="74"/>
        <v>4398634.0785296578</v>
      </c>
      <c r="BK354" s="105"/>
      <c r="BL354" s="105"/>
      <c r="BM354" s="105"/>
      <c r="BN354" s="105"/>
      <c r="BO354" s="105"/>
      <c r="BP354" s="105"/>
      <c r="BQ354" s="105"/>
      <c r="BR354" s="105"/>
      <c r="BS354" s="105"/>
      <c r="BT354" s="105"/>
    </row>
    <row r="356" spans="1:72" ht="14.7" thickBot="1" x14ac:dyDescent="0.6">
      <c r="A356" s="206" t="s">
        <v>90</v>
      </c>
      <c r="B356" s="207"/>
      <c r="C356" s="207"/>
      <c r="D356" s="207"/>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row>
    <row r="357" spans="1:72" ht="35.25" customHeight="1" x14ac:dyDescent="0.55000000000000004">
      <c r="A357" s="637" t="s">
        <v>512</v>
      </c>
      <c r="B357" s="637"/>
      <c r="C357" s="637"/>
      <c r="D357" s="637"/>
      <c r="E357" s="637"/>
      <c r="F357" s="637"/>
      <c r="G357" s="637"/>
      <c r="H357" s="637"/>
      <c r="I357" s="637"/>
      <c r="J357" s="637"/>
      <c r="K357" s="637"/>
      <c r="L357" s="637"/>
      <c r="M357" s="637"/>
      <c r="N357" s="637"/>
      <c r="O357" s="637"/>
    </row>
  </sheetData>
  <mergeCells count="16">
    <mergeCell ref="A357:O357"/>
    <mergeCell ref="A284:A305"/>
    <mergeCell ref="A307:A328"/>
    <mergeCell ref="A330:A351"/>
    <mergeCell ref="A145:A166"/>
    <mergeCell ref="A168:A189"/>
    <mergeCell ref="A191:A212"/>
    <mergeCell ref="A214:A235"/>
    <mergeCell ref="A238:A259"/>
    <mergeCell ref="A261:A282"/>
    <mergeCell ref="A122:A143"/>
    <mergeCell ref="A6:A27"/>
    <mergeCell ref="A29:A50"/>
    <mergeCell ref="A52:A73"/>
    <mergeCell ref="A75:A96"/>
    <mergeCell ref="A98:A119"/>
  </mergeCells>
  <phoneticPr fontId="30" type="noConversion"/>
  <pageMargins left="0.7" right="0.7" top="0.75" bottom="0.75" header="0.3" footer="0.3"/>
  <headerFooter>
    <oddHeader>&amp;C&amp;"Calibri"&amp;12&amp;K008000 UNCLASSIFIED&amp;1#_x000D_</oddHead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U381"/>
  <sheetViews>
    <sheetView zoomScale="61" zoomScaleNormal="80" workbookViewId="0"/>
  </sheetViews>
  <sheetFormatPr defaultColWidth="8.734375" defaultRowHeight="14.4" x14ac:dyDescent="0.55000000000000004"/>
  <cols>
    <col min="2" max="2" width="57.734375" bestFit="1" customWidth="1"/>
    <col min="3" max="3" width="17.5234375" customWidth="1"/>
    <col min="4" max="4" width="13" customWidth="1"/>
    <col min="5" max="5" width="14.26171875" customWidth="1"/>
    <col min="6" max="26" width="15.5234375" customWidth="1"/>
    <col min="27" max="27" width="21.26171875" customWidth="1"/>
    <col min="28" max="62" width="15.5234375" customWidth="1"/>
    <col min="63" max="63" width="10.734375" bestFit="1" customWidth="1"/>
    <col min="64" max="70" width="9.734375" bestFit="1" customWidth="1"/>
    <col min="71" max="72" width="8.734375" bestFit="1" customWidth="1"/>
  </cols>
  <sheetData>
    <row r="1" spans="1:73" ht="20.399999999999999" x14ac:dyDescent="0.75">
      <c r="B1" s="167" t="s">
        <v>522</v>
      </c>
    </row>
    <row r="2" spans="1:73" ht="20.399999999999999" x14ac:dyDescent="0.75">
      <c r="B2" s="167" t="s">
        <v>4</v>
      </c>
    </row>
    <row r="4" spans="1:73" ht="15.6" x14ac:dyDescent="0.6">
      <c r="A4" s="5"/>
      <c r="B4" s="16" t="s">
        <v>530</v>
      </c>
      <c r="C4" s="138">
        <v>2014</v>
      </c>
      <c r="D4" s="138">
        <v>2015</v>
      </c>
      <c r="E4" s="138">
        <v>2016</v>
      </c>
      <c r="F4" s="138">
        <v>2017</v>
      </c>
      <c r="G4" s="138">
        <v>2018</v>
      </c>
      <c r="H4" s="138">
        <v>2019</v>
      </c>
      <c r="I4" s="138">
        <v>2020</v>
      </c>
      <c r="J4" s="138">
        <v>2021</v>
      </c>
      <c r="K4" s="138">
        <v>2022</v>
      </c>
      <c r="L4" s="138">
        <v>2023</v>
      </c>
      <c r="M4" s="138">
        <v>2024</v>
      </c>
      <c r="N4" s="138">
        <v>2025</v>
      </c>
      <c r="O4" s="138">
        <v>2026</v>
      </c>
      <c r="P4" s="138">
        <v>2027</v>
      </c>
      <c r="Q4" s="138">
        <v>2028</v>
      </c>
      <c r="R4" s="138">
        <v>2029</v>
      </c>
      <c r="S4" s="138">
        <v>2030</v>
      </c>
      <c r="T4" s="138">
        <v>2031</v>
      </c>
      <c r="U4" s="138">
        <v>2032</v>
      </c>
      <c r="V4" s="138">
        <v>2033</v>
      </c>
      <c r="W4" s="138">
        <v>2034</v>
      </c>
      <c r="X4" s="138">
        <v>2035</v>
      </c>
      <c r="Y4" s="138">
        <v>2036</v>
      </c>
      <c r="Z4" s="138">
        <v>2037</v>
      </c>
      <c r="AA4" s="138">
        <v>2038</v>
      </c>
      <c r="AB4" s="138">
        <v>2039</v>
      </c>
      <c r="AC4" s="138">
        <v>2040</v>
      </c>
      <c r="AD4" s="138">
        <v>2041</v>
      </c>
      <c r="AE4" s="138">
        <v>2042</v>
      </c>
      <c r="AF4" s="138">
        <v>2043</v>
      </c>
      <c r="AG4" s="138">
        <v>2044</v>
      </c>
      <c r="AH4" s="138">
        <v>2045</v>
      </c>
      <c r="AI4" s="138">
        <v>2046</v>
      </c>
      <c r="AJ4" s="138">
        <v>2047</v>
      </c>
      <c r="AK4" s="138">
        <v>2048</v>
      </c>
      <c r="AL4" s="138">
        <v>2049</v>
      </c>
      <c r="AM4" s="138">
        <v>2050</v>
      </c>
      <c r="AN4" s="138">
        <v>2051</v>
      </c>
      <c r="AO4" s="138">
        <v>2052</v>
      </c>
      <c r="AP4" s="138">
        <v>2053</v>
      </c>
      <c r="AQ4" s="138">
        <v>2054</v>
      </c>
      <c r="AR4" s="138">
        <v>2055</v>
      </c>
      <c r="AS4" s="138">
        <v>2056</v>
      </c>
      <c r="AT4" s="138">
        <v>2057</v>
      </c>
      <c r="AU4" s="138">
        <v>2058</v>
      </c>
      <c r="AV4" s="138">
        <v>2059</v>
      </c>
      <c r="AW4" s="138">
        <v>2060</v>
      </c>
      <c r="AX4" s="138">
        <v>2061</v>
      </c>
      <c r="AY4" s="138">
        <v>2062</v>
      </c>
      <c r="AZ4" s="138">
        <v>2063</v>
      </c>
      <c r="BA4" s="138">
        <v>2064</v>
      </c>
      <c r="BB4" s="138">
        <v>2065</v>
      </c>
      <c r="BC4" s="138">
        <v>2066</v>
      </c>
      <c r="BD4" s="138">
        <v>2067</v>
      </c>
      <c r="BE4" s="138">
        <v>2068</v>
      </c>
      <c r="BF4" s="138">
        <v>2069</v>
      </c>
      <c r="BG4" s="138">
        <v>2070</v>
      </c>
      <c r="BH4" s="138">
        <v>2071</v>
      </c>
      <c r="BI4" s="138">
        <v>2072</v>
      </c>
      <c r="BJ4" s="138">
        <v>2073</v>
      </c>
      <c r="BK4" s="138">
        <v>2074</v>
      </c>
      <c r="BL4" s="138">
        <v>2075</v>
      </c>
      <c r="BM4" s="138">
        <v>2076</v>
      </c>
      <c r="BN4" s="138">
        <v>2077</v>
      </c>
      <c r="BO4" s="138">
        <v>2078</v>
      </c>
      <c r="BP4" s="138">
        <v>2079</v>
      </c>
      <c r="BQ4" s="138">
        <v>2080</v>
      </c>
      <c r="BR4" s="138">
        <v>2081</v>
      </c>
      <c r="BS4" s="138">
        <v>2082</v>
      </c>
      <c r="BT4" s="138">
        <v>2083</v>
      </c>
      <c r="BU4" s="12"/>
    </row>
    <row r="5" spans="1:73" s="135" customFormat="1" hidden="1" x14ac:dyDescent="0.55000000000000004">
      <c r="A5" s="645" t="s">
        <v>464</v>
      </c>
      <c r="B5" s="140" t="s">
        <v>465</v>
      </c>
      <c r="C5" s="140"/>
      <c r="D5" s="140"/>
      <c r="E5" s="140"/>
    </row>
    <row r="6" spans="1:73" s="135" customFormat="1" hidden="1" x14ac:dyDescent="0.55000000000000004">
      <c r="A6" s="646"/>
      <c r="B6" s="135" t="s">
        <v>466</v>
      </c>
      <c r="F6" s="141" t="str">
        <f>IF(Cohort_CF!F6="","","n/a")</f>
        <v>n/a</v>
      </c>
      <c r="G6" s="141" t="str">
        <f>IF(Cohort_CF!G6="","","n/a")</f>
        <v>n/a</v>
      </c>
      <c r="H6" s="141" t="str">
        <f>IF(Cohort_CF!H6="","","n/a")</f>
        <v>n/a</v>
      </c>
      <c r="I6" s="141" t="str">
        <f>IF(Cohort_CF!I6="","","n/a")</f>
        <v>n/a</v>
      </c>
      <c r="J6" s="141" t="str">
        <f>IF(Cohort_CF!J6="","","n/a")</f>
        <v>n/a</v>
      </c>
      <c r="K6" s="141" t="str">
        <f>IF(Cohort_CF!K6="","","n/a")</f>
        <v>n/a</v>
      </c>
      <c r="L6" s="141" t="str">
        <f>IF(Cohort_CF!L6="","","n/a")</f>
        <v>n/a</v>
      </c>
      <c r="M6" s="141" t="str">
        <f>IF(Cohort_CF!M6="","","n/a")</f>
        <v>n/a</v>
      </c>
      <c r="N6" s="141" t="str">
        <f>IF(Cohort_CF!N6="","","n/a")</f>
        <v>n/a</v>
      </c>
      <c r="O6" s="141" t="str">
        <f>IF(Cohort_CF!O6="","","n/a")</f>
        <v>n/a</v>
      </c>
      <c r="P6" s="141" t="str">
        <f>IF(Cohort_CF!P6="","","n/a")</f>
        <v>n/a</v>
      </c>
      <c r="Q6" s="141" t="str">
        <f>IF(Cohort_CF!Q6="","","n/a")</f>
        <v>n/a</v>
      </c>
      <c r="R6" s="141" t="str">
        <f>IF(Cohort_CF!R6="","","n/a")</f>
        <v>n/a</v>
      </c>
      <c r="S6" s="141" t="str">
        <f>IF(Cohort_CF!S6="","","n/a")</f>
        <v>n/a</v>
      </c>
      <c r="T6" s="141" t="str">
        <f>IF(Cohort_CF!T6="","","n/a")</f>
        <v>n/a</v>
      </c>
      <c r="U6" s="141" t="str">
        <f>IF(Cohort_CF!U6="","","n/a")</f>
        <v>n/a</v>
      </c>
      <c r="V6" s="141" t="str">
        <f>IF(Cohort_CF!V6="","","n/a")</f>
        <v>n/a</v>
      </c>
      <c r="W6" s="141" t="str">
        <f>IF(Cohort_CF!W6="","","n/a")</f>
        <v>n/a</v>
      </c>
      <c r="X6" s="141" t="str">
        <f>IF(Cohort_CF!X6="","","n/a")</f>
        <v>n/a</v>
      </c>
      <c r="Y6" s="141" t="str">
        <f>IF(Cohort_CF!Y6="","","n/a")</f>
        <v>n/a</v>
      </c>
      <c r="Z6" s="141" t="str">
        <f>IF(Cohort_CF!Z6="","","n/a")</f>
        <v>n/a</v>
      </c>
      <c r="AA6" s="141" t="str">
        <f>IF(Cohort_CF!AA6="","","n/a")</f>
        <v>n/a</v>
      </c>
      <c r="AB6" s="141" t="str">
        <f>IF(Cohort_CF!AB6="","","n/a")</f>
        <v>n/a</v>
      </c>
      <c r="AC6" s="141" t="str">
        <f>IF(Cohort_CF!AC6="","","n/a")</f>
        <v>n/a</v>
      </c>
      <c r="AD6" s="141" t="str">
        <f>IF(Cohort_CF!AD6="","","n/a")</f>
        <v>n/a</v>
      </c>
      <c r="AE6" s="141" t="str">
        <f>IF(Cohort_CF!AE6="","","n/a")</f>
        <v>n/a</v>
      </c>
      <c r="AF6" s="141" t="str">
        <f>IF(Cohort_CF!AF6="","","n/a")</f>
        <v>n/a</v>
      </c>
      <c r="AG6" s="141" t="str">
        <f>IF(Cohort_CF!AG6="","","n/a")</f>
        <v>n/a</v>
      </c>
      <c r="AH6" s="141" t="str">
        <f>IF(Cohort_CF!AH6="","","n/a")</f>
        <v>n/a</v>
      </c>
      <c r="AI6" s="141" t="str">
        <f>IF(Cohort_CF!AI6="","","n/a")</f>
        <v>n/a</v>
      </c>
      <c r="AJ6" s="141" t="str">
        <f>IF(Cohort_CF!AJ6="","","n/a")</f>
        <v>n/a</v>
      </c>
      <c r="AK6" s="141" t="str">
        <f>IF(Cohort_CF!AK6="","","n/a")</f>
        <v>n/a</v>
      </c>
      <c r="AL6" s="141" t="str">
        <f>IF(Cohort_CF!AL6="","","n/a")</f>
        <v>n/a</v>
      </c>
      <c r="AM6" s="141" t="str">
        <f>IF(Cohort_CF!AM6="","","n/a")</f>
        <v>n/a</v>
      </c>
      <c r="AN6" s="141" t="str">
        <f>IF(Cohort_CF!AN6="","","n/a")</f>
        <v>n/a</v>
      </c>
      <c r="AO6" s="141" t="str">
        <f>IF(Cohort_CF!AO6="","","n/a")</f>
        <v>n/a</v>
      </c>
      <c r="AP6" s="141" t="str">
        <f>IF(Cohort_CF!AP6="","","n/a")</f>
        <v>n/a</v>
      </c>
      <c r="AQ6" s="141" t="str">
        <f>IF(Cohort_CF!AQ6="","","n/a")</f>
        <v>n/a</v>
      </c>
      <c r="AR6" s="141" t="str">
        <f>IF(Cohort_CF!AR6="","","n/a")</f>
        <v>n/a</v>
      </c>
      <c r="AS6" s="141" t="str">
        <f>IF(Cohort_CF!AS6="","","n/a")</f>
        <v>n/a</v>
      </c>
      <c r="AT6" s="141" t="str">
        <f>IF(Cohort_CF!AT6="","","n/a")</f>
        <v/>
      </c>
      <c r="AU6" s="141" t="str">
        <f>IF(Cohort_CF!AU6="","","n/a")</f>
        <v/>
      </c>
      <c r="AV6" s="141" t="str">
        <f>IF(Cohort_CF!AV6="","","n/a")</f>
        <v/>
      </c>
      <c r="AW6" s="141" t="str">
        <f>IF(Cohort_CF!AW6="","","n/a")</f>
        <v/>
      </c>
      <c r="AX6" s="141" t="str">
        <f>IF(Cohort_CF!AX6="","","n/a")</f>
        <v/>
      </c>
      <c r="AY6" s="141" t="str">
        <f>IF(Cohort_CF!AY6="","","n/a")</f>
        <v/>
      </c>
      <c r="AZ6" s="141" t="str">
        <f>IF(Cohort_CF!AZ6="","","n/a")</f>
        <v/>
      </c>
      <c r="BA6" s="141" t="str">
        <f>IF(Cohort_CF!BA6="","","n/a")</f>
        <v/>
      </c>
      <c r="BB6" s="141" t="str">
        <f>IF(Cohort_CF!BB6="","","n/a")</f>
        <v/>
      </c>
      <c r="BC6" s="141" t="str">
        <f>IF(Cohort_CF!BC6="","","n/a")</f>
        <v/>
      </c>
      <c r="BD6" s="141" t="str">
        <f>IF(Cohort_CF!BD6="","","n/a")</f>
        <v/>
      </c>
      <c r="BE6" s="141" t="str">
        <f>IF(Cohort_CF!BE6="","","n/a")</f>
        <v/>
      </c>
      <c r="BF6" s="141" t="str">
        <f>IF(Cohort_CF!BF6="","","n/a")</f>
        <v/>
      </c>
      <c r="BG6" s="141" t="str">
        <f>IF(Cohort_CF!BG6="","","n/a")</f>
        <v/>
      </c>
      <c r="BH6" s="141" t="str">
        <f>IF(Cohort_CF!BH6="","","n/a")</f>
        <v/>
      </c>
      <c r="BI6" s="141" t="str">
        <f>IF(Cohort_CF!BI6="","","n/a")</f>
        <v/>
      </c>
      <c r="BJ6" s="141" t="str">
        <f>IF(Cohort_CF!BJ6="","","n/a")</f>
        <v/>
      </c>
      <c r="BK6" s="141" t="str">
        <f>IF(Cohort_CF!BK6="","","n/a")</f>
        <v/>
      </c>
      <c r="BL6" s="141" t="str">
        <f>IF(Cohort_CF!BL6="","","n/a")</f>
        <v/>
      </c>
    </row>
    <row r="7" spans="1:73" s="135" customFormat="1" hidden="1" x14ac:dyDescent="0.55000000000000004">
      <c r="A7" s="646"/>
      <c r="B7" s="135" t="s">
        <v>468</v>
      </c>
      <c r="F7" s="141" t="str">
        <f>IF(Cohort_CF!F7="","","n/a")</f>
        <v/>
      </c>
      <c r="G7" s="141" t="str">
        <f>IF(Cohort_CF!G7="","","n/a")</f>
        <v>n/a</v>
      </c>
      <c r="H7" s="141" t="str">
        <f>IF(Cohort_CF!H7="","","n/a")</f>
        <v>n/a</v>
      </c>
      <c r="I7" s="141" t="str">
        <f>IF(Cohort_CF!I7="","","n/a")</f>
        <v>n/a</v>
      </c>
      <c r="J7" s="141" t="str">
        <f>IF(Cohort_CF!J7="","","n/a")</f>
        <v>n/a</v>
      </c>
      <c r="K7" s="141" t="str">
        <f>IF(Cohort_CF!K7="","","n/a")</f>
        <v>n/a</v>
      </c>
      <c r="L7" s="141" t="str">
        <f>IF(Cohort_CF!L7="","","n/a")</f>
        <v>n/a</v>
      </c>
      <c r="M7" s="141" t="str">
        <f>IF(Cohort_CF!M7="","","n/a")</f>
        <v>n/a</v>
      </c>
      <c r="N7" s="141" t="str">
        <f>IF(Cohort_CF!N7="","","n/a")</f>
        <v>n/a</v>
      </c>
      <c r="O7" s="141" t="str">
        <f>IF(Cohort_CF!O7="","","n/a")</f>
        <v>n/a</v>
      </c>
      <c r="P7" s="141" t="str">
        <f>IF(Cohort_CF!P7="","","n/a")</f>
        <v>n/a</v>
      </c>
      <c r="Q7" s="141" t="str">
        <f>IF(Cohort_CF!Q7="","","n/a")</f>
        <v>n/a</v>
      </c>
      <c r="R7" s="141" t="str">
        <f>IF(Cohort_CF!R7="","","n/a")</f>
        <v>n/a</v>
      </c>
      <c r="S7" s="141" t="str">
        <f>IF(Cohort_CF!S7="","","n/a")</f>
        <v>n/a</v>
      </c>
      <c r="T7" s="141" t="str">
        <f>IF(Cohort_CF!T7="","","n/a")</f>
        <v>n/a</v>
      </c>
      <c r="U7" s="141" t="str">
        <f>IF(Cohort_CF!U7="","","n/a")</f>
        <v>n/a</v>
      </c>
      <c r="V7" s="141" t="str">
        <f>IF(Cohort_CF!V7="","","n/a")</f>
        <v>n/a</v>
      </c>
      <c r="W7" s="141" t="str">
        <f>IF(Cohort_CF!W7="","","n/a")</f>
        <v>n/a</v>
      </c>
      <c r="X7" s="141" t="str">
        <f>IF(Cohort_CF!X7="","","n/a")</f>
        <v>n/a</v>
      </c>
      <c r="Y7" s="141" t="str">
        <f>IF(Cohort_CF!Y7="","","n/a")</f>
        <v>n/a</v>
      </c>
      <c r="Z7" s="141" t="str">
        <f>IF(Cohort_CF!Z7="","","n/a")</f>
        <v>n/a</v>
      </c>
      <c r="AA7" s="141" t="str">
        <f>IF(Cohort_CF!AA7="","","n/a")</f>
        <v>n/a</v>
      </c>
      <c r="AB7" s="141" t="str">
        <f>IF(Cohort_CF!AB7="","","n/a")</f>
        <v>n/a</v>
      </c>
      <c r="AC7" s="141" t="str">
        <f>IF(Cohort_CF!AC7="","","n/a")</f>
        <v>n/a</v>
      </c>
      <c r="AD7" s="141" t="str">
        <f>IF(Cohort_CF!AD7="","","n/a")</f>
        <v>n/a</v>
      </c>
      <c r="AE7" s="141" t="str">
        <f>IF(Cohort_CF!AE7="","","n/a")</f>
        <v>n/a</v>
      </c>
      <c r="AF7" s="141" t="str">
        <f>IF(Cohort_CF!AF7="","","n/a")</f>
        <v>n/a</v>
      </c>
      <c r="AG7" s="141" t="str">
        <f>IF(Cohort_CF!AG7="","","n/a")</f>
        <v>n/a</v>
      </c>
      <c r="AH7" s="141" t="str">
        <f>IF(Cohort_CF!AH7="","","n/a")</f>
        <v>n/a</v>
      </c>
      <c r="AI7" s="141" t="str">
        <f>IF(Cohort_CF!AI7="","","n/a")</f>
        <v>n/a</v>
      </c>
      <c r="AJ7" s="141" t="str">
        <f>IF(Cohort_CF!AJ7="","","n/a")</f>
        <v>n/a</v>
      </c>
      <c r="AK7" s="141" t="str">
        <f>IF(Cohort_CF!AK7="","","n/a")</f>
        <v>n/a</v>
      </c>
      <c r="AL7" s="141" t="str">
        <f>IF(Cohort_CF!AL7="","","n/a")</f>
        <v>n/a</v>
      </c>
      <c r="AM7" s="141" t="str">
        <f>IF(Cohort_CF!AM7="","","n/a")</f>
        <v>n/a</v>
      </c>
      <c r="AN7" s="141" t="str">
        <f>IF(Cohort_CF!AN7="","","n/a")</f>
        <v>n/a</v>
      </c>
      <c r="AO7" s="141" t="str">
        <f>IF(Cohort_CF!AO7="","","n/a")</f>
        <v>n/a</v>
      </c>
      <c r="AP7" s="141" t="str">
        <f>IF(Cohort_CF!AP7="","","n/a")</f>
        <v>n/a</v>
      </c>
      <c r="AQ7" s="141" t="str">
        <f>IF(Cohort_CF!AQ7="","","n/a")</f>
        <v>n/a</v>
      </c>
      <c r="AR7" s="141" t="str">
        <f>IF(Cohort_CF!AR7="","","n/a")</f>
        <v>n/a</v>
      </c>
      <c r="AS7" s="141" t="str">
        <f>IF(Cohort_CF!AS7="","","n/a")</f>
        <v>n/a</v>
      </c>
      <c r="AT7" s="141" t="str">
        <f>IF(Cohort_CF!AT7="","","n/a")</f>
        <v>n/a</v>
      </c>
      <c r="AU7" s="141" t="str">
        <f>IF(Cohort_CF!AU7="","","n/a")</f>
        <v/>
      </c>
      <c r="AV7" s="141" t="str">
        <f>IF(Cohort_CF!AV7="","","n/a")</f>
        <v/>
      </c>
      <c r="AW7" s="141" t="str">
        <f>IF(Cohort_CF!AW7="","","n/a")</f>
        <v/>
      </c>
      <c r="AX7" s="141" t="str">
        <f>IF(Cohort_CF!AX7="","","n/a")</f>
        <v/>
      </c>
      <c r="AY7" s="141" t="str">
        <f>IF(Cohort_CF!AY7="","","n/a")</f>
        <v/>
      </c>
      <c r="AZ7" s="141" t="str">
        <f>IF(Cohort_CF!AZ7="","","n/a")</f>
        <v/>
      </c>
      <c r="BA7" s="141" t="str">
        <f>IF(Cohort_CF!BA7="","","n/a")</f>
        <v/>
      </c>
      <c r="BB7" s="141" t="str">
        <f>IF(Cohort_CF!BB7="","","n/a")</f>
        <v/>
      </c>
      <c r="BC7" s="141" t="str">
        <f>IF(Cohort_CF!BC7="","","n/a")</f>
        <v/>
      </c>
      <c r="BD7" s="141" t="str">
        <f>IF(Cohort_CF!BD7="","","n/a")</f>
        <v/>
      </c>
      <c r="BE7" s="141" t="str">
        <f>IF(Cohort_CF!BE7="","","n/a")</f>
        <v/>
      </c>
      <c r="BF7" s="141" t="str">
        <f>IF(Cohort_CF!BF7="","","n/a")</f>
        <v/>
      </c>
      <c r="BG7" s="141" t="str">
        <f>IF(Cohort_CF!BG7="","","n/a")</f>
        <v/>
      </c>
      <c r="BH7" s="141" t="str">
        <f>IF(Cohort_CF!BH7="","","n/a")</f>
        <v/>
      </c>
      <c r="BI7" s="141" t="str">
        <f>IF(Cohort_CF!BI7="","","n/a")</f>
        <v/>
      </c>
      <c r="BJ7" s="141" t="str">
        <f>IF(Cohort_CF!BJ7="","","n/a")</f>
        <v/>
      </c>
      <c r="BK7" s="141" t="str">
        <f>IF(Cohort_CF!BK7="","","n/a")</f>
        <v/>
      </c>
      <c r="BL7" s="141" t="str">
        <f>IF(Cohort_CF!BL7="","","n/a")</f>
        <v/>
      </c>
    </row>
    <row r="8" spans="1:73" s="135" customFormat="1" hidden="1" x14ac:dyDescent="0.55000000000000004">
      <c r="A8" s="646"/>
      <c r="B8" s="135" t="s">
        <v>469</v>
      </c>
      <c r="F8" s="141" t="str">
        <f>IF(Cohort_CF!F8="","","n/a")</f>
        <v/>
      </c>
      <c r="G8" s="141" t="str">
        <f>IF(Cohort_CF!G8="","","n/a")</f>
        <v/>
      </c>
      <c r="H8" s="141" t="str">
        <f>IF(Cohort_CF!H8="","","n/a")</f>
        <v>n/a</v>
      </c>
      <c r="I8" s="141" t="str">
        <f>IF(Cohort_CF!I8="","","n/a")</f>
        <v>n/a</v>
      </c>
      <c r="J8" s="141" t="str">
        <f>IF(Cohort_CF!J8="","","n/a")</f>
        <v>n/a</v>
      </c>
      <c r="K8" s="141" t="str">
        <f>IF(Cohort_CF!K8="","","n/a")</f>
        <v>n/a</v>
      </c>
      <c r="L8" s="141" t="str">
        <f>IF(Cohort_CF!L8="","","n/a")</f>
        <v>n/a</v>
      </c>
      <c r="M8" s="141" t="str">
        <f>IF(Cohort_CF!M8="","","n/a")</f>
        <v>n/a</v>
      </c>
      <c r="N8" s="141" t="str">
        <f>IF(Cohort_CF!N8="","","n/a")</f>
        <v>n/a</v>
      </c>
      <c r="O8" s="141" t="str">
        <f>IF(Cohort_CF!O8="","","n/a")</f>
        <v>n/a</v>
      </c>
      <c r="P8" s="141" t="str">
        <f>IF(Cohort_CF!P8="","","n/a")</f>
        <v>n/a</v>
      </c>
      <c r="Q8" s="141" t="str">
        <f>IF(Cohort_CF!Q8="","","n/a")</f>
        <v>n/a</v>
      </c>
      <c r="R8" s="141" t="str">
        <f>IF(Cohort_CF!R8="","","n/a")</f>
        <v>n/a</v>
      </c>
      <c r="S8" s="141" t="str">
        <f>IF(Cohort_CF!S8="","","n/a")</f>
        <v>n/a</v>
      </c>
      <c r="T8" s="141" t="str">
        <f>IF(Cohort_CF!T8="","","n/a")</f>
        <v>n/a</v>
      </c>
      <c r="U8" s="141" t="str">
        <f>IF(Cohort_CF!U8="","","n/a")</f>
        <v>n/a</v>
      </c>
      <c r="V8" s="141" t="str">
        <f>IF(Cohort_CF!V8="","","n/a")</f>
        <v>n/a</v>
      </c>
      <c r="W8" s="141" t="str">
        <f>IF(Cohort_CF!W8="","","n/a")</f>
        <v>n/a</v>
      </c>
      <c r="X8" s="141" t="str">
        <f>IF(Cohort_CF!X8="","","n/a")</f>
        <v>n/a</v>
      </c>
      <c r="Y8" s="141" t="str">
        <f>IF(Cohort_CF!Y8="","","n/a")</f>
        <v>n/a</v>
      </c>
      <c r="Z8" s="141" t="str">
        <f>IF(Cohort_CF!Z8="","","n/a")</f>
        <v>n/a</v>
      </c>
      <c r="AA8" s="141" t="str">
        <f>IF(Cohort_CF!AA8="","","n/a")</f>
        <v>n/a</v>
      </c>
      <c r="AB8" s="141" t="str">
        <f>IF(Cohort_CF!AB8="","","n/a")</f>
        <v>n/a</v>
      </c>
      <c r="AC8" s="141" t="str">
        <f>IF(Cohort_CF!AC8="","","n/a")</f>
        <v>n/a</v>
      </c>
      <c r="AD8" s="141" t="str">
        <f>IF(Cohort_CF!AD8="","","n/a")</f>
        <v>n/a</v>
      </c>
      <c r="AE8" s="141" t="str">
        <f>IF(Cohort_CF!AE8="","","n/a")</f>
        <v>n/a</v>
      </c>
      <c r="AF8" s="141" t="str">
        <f>IF(Cohort_CF!AF8="","","n/a")</f>
        <v>n/a</v>
      </c>
      <c r="AG8" s="141" t="str">
        <f>IF(Cohort_CF!AG8="","","n/a")</f>
        <v>n/a</v>
      </c>
      <c r="AH8" s="141" t="str">
        <f>IF(Cohort_CF!AH8="","","n/a")</f>
        <v>n/a</v>
      </c>
      <c r="AI8" s="141" t="str">
        <f>IF(Cohort_CF!AI8="","","n/a")</f>
        <v>n/a</v>
      </c>
      <c r="AJ8" s="141" t="str">
        <f>IF(Cohort_CF!AJ8="","","n/a")</f>
        <v>n/a</v>
      </c>
      <c r="AK8" s="141" t="str">
        <f>IF(Cohort_CF!AK8="","","n/a")</f>
        <v>n/a</v>
      </c>
      <c r="AL8" s="141" t="str">
        <f>IF(Cohort_CF!AL8="","","n/a")</f>
        <v>n/a</v>
      </c>
      <c r="AM8" s="141" t="str">
        <f>IF(Cohort_CF!AM8="","","n/a")</f>
        <v>n/a</v>
      </c>
      <c r="AN8" s="141" t="str">
        <f>IF(Cohort_CF!AN8="","","n/a")</f>
        <v>n/a</v>
      </c>
      <c r="AO8" s="141" t="str">
        <f>IF(Cohort_CF!AO8="","","n/a")</f>
        <v>n/a</v>
      </c>
      <c r="AP8" s="141" t="str">
        <f>IF(Cohort_CF!AP8="","","n/a")</f>
        <v>n/a</v>
      </c>
      <c r="AQ8" s="141" t="str">
        <f>IF(Cohort_CF!AQ8="","","n/a")</f>
        <v>n/a</v>
      </c>
      <c r="AR8" s="141" t="str">
        <f>IF(Cohort_CF!AR8="","","n/a")</f>
        <v>n/a</v>
      </c>
      <c r="AS8" s="141" t="str">
        <f>IF(Cohort_CF!AS8="","","n/a")</f>
        <v>n/a</v>
      </c>
      <c r="AT8" s="141" t="str">
        <f>IF(Cohort_CF!AT8="","","n/a")</f>
        <v>n/a</v>
      </c>
      <c r="AU8" s="141" t="str">
        <f>IF(Cohort_CF!AU8="","","n/a")</f>
        <v>n/a</v>
      </c>
      <c r="AV8" s="141" t="str">
        <f>IF(Cohort_CF!AV8="","","n/a")</f>
        <v/>
      </c>
      <c r="AW8" s="141" t="str">
        <f>IF(Cohort_CF!AW8="","","n/a")</f>
        <v/>
      </c>
      <c r="AX8" s="141" t="str">
        <f>IF(Cohort_CF!AX8="","","n/a")</f>
        <v/>
      </c>
      <c r="AY8" s="141" t="str">
        <f>IF(Cohort_CF!AY8="","","n/a")</f>
        <v/>
      </c>
      <c r="AZ8" s="141" t="str">
        <f>IF(Cohort_CF!AZ8="","","n/a")</f>
        <v/>
      </c>
      <c r="BA8" s="141" t="str">
        <f>IF(Cohort_CF!BA8="","","n/a")</f>
        <v/>
      </c>
      <c r="BB8" s="141" t="str">
        <f>IF(Cohort_CF!BB8="","","n/a")</f>
        <v/>
      </c>
      <c r="BC8" s="141" t="str">
        <f>IF(Cohort_CF!BC8="","","n/a")</f>
        <v/>
      </c>
      <c r="BD8" s="141" t="str">
        <f>IF(Cohort_CF!BD8="","","n/a")</f>
        <v/>
      </c>
      <c r="BE8" s="141" t="str">
        <f>IF(Cohort_CF!BE8="","","n/a")</f>
        <v/>
      </c>
      <c r="BF8" s="141" t="str">
        <f>IF(Cohort_CF!BF8="","","n/a")</f>
        <v/>
      </c>
      <c r="BG8" s="141" t="str">
        <f>IF(Cohort_CF!BG8="","","n/a")</f>
        <v/>
      </c>
      <c r="BH8" s="141" t="str">
        <f>IF(Cohort_CF!BH8="","","n/a")</f>
        <v/>
      </c>
      <c r="BI8" s="141" t="str">
        <f>IF(Cohort_CF!BI8="","","n/a")</f>
        <v/>
      </c>
      <c r="BJ8" s="141" t="str">
        <f>IF(Cohort_CF!BJ8="","","n/a")</f>
        <v/>
      </c>
      <c r="BK8" s="141" t="str">
        <f>IF(Cohort_CF!BK8="","","n/a")</f>
        <v/>
      </c>
      <c r="BL8" s="141" t="str">
        <f>IF(Cohort_CF!BL8="","","n/a")</f>
        <v/>
      </c>
    </row>
    <row r="9" spans="1:73" s="135" customFormat="1" hidden="1" x14ac:dyDescent="0.55000000000000004">
      <c r="A9" s="646"/>
      <c r="B9" s="135" t="s">
        <v>470</v>
      </c>
      <c r="F9" s="141" t="str">
        <f>IF(Cohort_CF!F9="","","n/a")</f>
        <v/>
      </c>
      <c r="G9" s="141" t="str">
        <f>IF(Cohort_CF!G9="","","n/a")</f>
        <v/>
      </c>
      <c r="H9" s="141" t="str">
        <f>IF(Cohort_CF!H9="","","n/a")</f>
        <v/>
      </c>
      <c r="I9" s="141" t="str">
        <f>IF(Cohort_CF!I9="","","n/a")</f>
        <v>n/a</v>
      </c>
      <c r="J9" s="141" t="str">
        <f>IF(Cohort_CF!J9="","","n/a")</f>
        <v>n/a</v>
      </c>
      <c r="K9" s="141" t="str">
        <f>IF(Cohort_CF!K9="","","n/a")</f>
        <v>n/a</v>
      </c>
      <c r="L9" s="141" t="str">
        <f>IF(Cohort_CF!L9="","","n/a")</f>
        <v>n/a</v>
      </c>
      <c r="M9" s="141" t="str">
        <f>IF(Cohort_CF!M9="","","n/a")</f>
        <v>n/a</v>
      </c>
      <c r="N9" s="141" t="str">
        <f>IF(Cohort_CF!N9="","","n/a")</f>
        <v>n/a</v>
      </c>
      <c r="O9" s="141" t="str">
        <f>IF(Cohort_CF!O9="","","n/a")</f>
        <v>n/a</v>
      </c>
      <c r="P9" s="141" t="str">
        <f>IF(Cohort_CF!P9="","","n/a")</f>
        <v>n/a</v>
      </c>
      <c r="Q9" s="141" t="str">
        <f>IF(Cohort_CF!Q9="","","n/a")</f>
        <v>n/a</v>
      </c>
      <c r="R9" s="141" t="str">
        <f>IF(Cohort_CF!R9="","","n/a")</f>
        <v>n/a</v>
      </c>
      <c r="S9" s="141" t="str">
        <f>IF(Cohort_CF!S9="","","n/a")</f>
        <v>n/a</v>
      </c>
      <c r="T9" s="141" t="str">
        <f>IF(Cohort_CF!T9="","","n/a")</f>
        <v>n/a</v>
      </c>
      <c r="U9" s="141" t="str">
        <f>IF(Cohort_CF!U9="","","n/a")</f>
        <v>n/a</v>
      </c>
      <c r="V9" s="141" t="str">
        <f>IF(Cohort_CF!V9="","","n/a")</f>
        <v>n/a</v>
      </c>
      <c r="W9" s="141" t="str">
        <f>IF(Cohort_CF!W9="","","n/a")</f>
        <v>n/a</v>
      </c>
      <c r="X9" s="141" t="str">
        <f>IF(Cohort_CF!X9="","","n/a")</f>
        <v>n/a</v>
      </c>
      <c r="Y9" s="141" t="str">
        <f>IF(Cohort_CF!Y9="","","n/a")</f>
        <v>n/a</v>
      </c>
      <c r="Z9" s="141" t="str">
        <f>IF(Cohort_CF!Z9="","","n/a")</f>
        <v>n/a</v>
      </c>
      <c r="AA9" s="141" t="str">
        <f>IF(Cohort_CF!AA9="","","n/a")</f>
        <v>n/a</v>
      </c>
      <c r="AB9" s="141" t="str">
        <f>IF(Cohort_CF!AB9="","","n/a")</f>
        <v>n/a</v>
      </c>
      <c r="AC9" s="141" t="str">
        <f>IF(Cohort_CF!AC9="","","n/a")</f>
        <v>n/a</v>
      </c>
      <c r="AD9" s="141" t="str">
        <f>IF(Cohort_CF!AD9="","","n/a")</f>
        <v>n/a</v>
      </c>
      <c r="AE9" s="141" t="str">
        <f>IF(Cohort_CF!AE9="","","n/a")</f>
        <v>n/a</v>
      </c>
      <c r="AF9" s="141" t="str">
        <f>IF(Cohort_CF!AF9="","","n/a")</f>
        <v>n/a</v>
      </c>
      <c r="AG9" s="141" t="str">
        <f>IF(Cohort_CF!AG9="","","n/a")</f>
        <v>n/a</v>
      </c>
      <c r="AH9" s="141" t="str">
        <f>IF(Cohort_CF!AH9="","","n/a")</f>
        <v>n/a</v>
      </c>
      <c r="AI9" s="141" t="str">
        <f>IF(Cohort_CF!AI9="","","n/a")</f>
        <v>n/a</v>
      </c>
      <c r="AJ9" s="141" t="str">
        <f>IF(Cohort_CF!AJ9="","","n/a")</f>
        <v>n/a</v>
      </c>
      <c r="AK9" s="141" t="str">
        <f>IF(Cohort_CF!AK9="","","n/a")</f>
        <v>n/a</v>
      </c>
      <c r="AL9" s="141" t="str">
        <f>IF(Cohort_CF!AL9="","","n/a")</f>
        <v>n/a</v>
      </c>
      <c r="AM9" s="141" t="str">
        <f>IF(Cohort_CF!AM9="","","n/a")</f>
        <v>n/a</v>
      </c>
      <c r="AN9" s="141" t="str">
        <f>IF(Cohort_CF!AN9="","","n/a")</f>
        <v>n/a</v>
      </c>
      <c r="AO9" s="141" t="str">
        <f>IF(Cohort_CF!AO9="","","n/a")</f>
        <v>n/a</v>
      </c>
      <c r="AP9" s="141" t="str">
        <f>IF(Cohort_CF!AP9="","","n/a")</f>
        <v>n/a</v>
      </c>
      <c r="AQ9" s="141" t="str">
        <f>IF(Cohort_CF!AQ9="","","n/a")</f>
        <v>n/a</v>
      </c>
      <c r="AR9" s="141" t="str">
        <f>IF(Cohort_CF!AR9="","","n/a")</f>
        <v>n/a</v>
      </c>
      <c r="AS9" s="141" t="str">
        <f>IF(Cohort_CF!AS9="","","n/a")</f>
        <v>n/a</v>
      </c>
      <c r="AT9" s="141" t="str">
        <f>IF(Cohort_CF!AT9="","","n/a")</f>
        <v>n/a</v>
      </c>
      <c r="AU9" s="141" t="str">
        <f>IF(Cohort_CF!AU9="","","n/a")</f>
        <v>n/a</v>
      </c>
      <c r="AV9" s="141" t="str">
        <f>IF(Cohort_CF!AV9="","","n/a")</f>
        <v>n/a</v>
      </c>
      <c r="AW9" s="141" t="str">
        <f>IF(Cohort_CF!AW9="","","n/a")</f>
        <v/>
      </c>
      <c r="AX9" s="141" t="str">
        <f>IF(Cohort_CF!AX9="","","n/a")</f>
        <v/>
      </c>
      <c r="AY9" s="141" t="str">
        <f>IF(Cohort_CF!AY9="","","n/a")</f>
        <v/>
      </c>
      <c r="AZ9" s="141" t="str">
        <f>IF(Cohort_CF!AZ9="","","n/a")</f>
        <v/>
      </c>
      <c r="BA9" s="141" t="str">
        <f>IF(Cohort_CF!BA9="","","n/a")</f>
        <v/>
      </c>
      <c r="BB9" s="141" t="str">
        <f>IF(Cohort_CF!BB9="","","n/a")</f>
        <v/>
      </c>
      <c r="BC9" s="141" t="str">
        <f>IF(Cohort_CF!BC9="","","n/a")</f>
        <v/>
      </c>
      <c r="BD9" s="141" t="str">
        <f>IF(Cohort_CF!BD9="","","n/a")</f>
        <v/>
      </c>
      <c r="BE9" s="141" t="str">
        <f>IF(Cohort_CF!BE9="","","n/a")</f>
        <v/>
      </c>
      <c r="BF9" s="141" t="str">
        <f>IF(Cohort_CF!BF9="","","n/a")</f>
        <v/>
      </c>
      <c r="BG9" s="141" t="str">
        <f>IF(Cohort_CF!BG9="","","n/a")</f>
        <v/>
      </c>
      <c r="BH9" s="141" t="str">
        <f>IF(Cohort_CF!BH9="","","n/a")</f>
        <v/>
      </c>
      <c r="BI9" s="141" t="str">
        <f>IF(Cohort_CF!BI9="","","n/a")</f>
        <v/>
      </c>
      <c r="BJ9" s="141" t="str">
        <f>IF(Cohort_CF!BJ9="","","n/a")</f>
        <v/>
      </c>
      <c r="BK9" s="141" t="str">
        <f>IF(Cohort_CF!BK9="","","n/a")</f>
        <v/>
      </c>
      <c r="BL9" s="141" t="str">
        <f>IF(Cohort_CF!BL9="","","n/a")</f>
        <v/>
      </c>
    </row>
    <row r="10" spans="1:73" s="135" customFormat="1" hidden="1" x14ac:dyDescent="0.55000000000000004">
      <c r="A10" s="646"/>
      <c r="B10" s="135" t="s">
        <v>471</v>
      </c>
      <c r="F10" s="141" t="str">
        <f>IF(Cohort_CF!F10="","","n/a")</f>
        <v/>
      </c>
      <c r="G10" s="141" t="str">
        <f>IF(Cohort_CF!G10="","","n/a")</f>
        <v/>
      </c>
      <c r="H10" s="141" t="str">
        <f>IF(Cohort_CF!H10="","","n/a")</f>
        <v/>
      </c>
      <c r="I10" s="141" t="str">
        <f>IF(Cohort_CF!I10="","","n/a")</f>
        <v/>
      </c>
      <c r="J10" s="141" t="str">
        <f>IF(Cohort_CF!J10="","","n/a")</f>
        <v>n/a</v>
      </c>
      <c r="K10" s="141" t="str">
        <f>IF(Cohort_CF!K10="","","n/a")</f>
        <v>n/a</v>
      </c>
      <c r="L10" s="141" t="str">
        <f>IF(Cohort_CF!L10="","","n/a")</f>
        <v>n/a</v>
      </c>
      <c r="M10" s="141" t="str">
        <f>IF(Cohort_CF!M10="","","n/a")</f>
        <v>n/a</v>
      </c>
      <c r="N10" s="141" t="str">
        <f>IF(Cohort_CF!N10="","","n/a")</f>
        <v>n/a</v>
      </c>
      <c r="O10" s="141" t="str">
        <f>IF(Cohort_CF!O10="","","n/a")</f>
        <v>n/a</v>
      </c>
      <c r="P10" s="141" t="str">
        <f>IF(Cohort_CF!P10="","","n/a")</f>
        <v>n/a</v>
      </c>
      <c r="Q10" s="141" t="str">
        <f>IF(Cohort_CF!Q10="","","n/a")</f>
        <v>n/a</v>
      </c>
      <c r="R10" s="141" t="str">
        <f>IF(Cohort_CF!R10="","","n/a")</f>
        <v>n/a</v>
      </c>
      <c r="S10" s="141" t="str">
        <f>IF(Cohort_CF!S10="","","n/a")</f>
        <v>n/a</v>
      </c>
      <c r="T10" s="141" t="str">
        <f>IF(Cohort_CF!T10="","","n/a")</f>
        <v>n/a</v>
      </c>
      <c r="U10" s="141" t="str">
        <f>IF(Cohort_CF!U10="","","n/a")</f>
        <v>n/a</v>
      </c>
      <c r="V10" s="141" t="str">
        <f>IF(Cohort_CF!V10="","","n/a")</f>
        <v>n/a</v>
      </c>
      <c r="W10" s="141" t="str">
        <f>IF(Cohort_CF!W10="","","n/a")</f>
        <v>n/a</v>
      </c>
      <c r="X10" s="141" t="str">
        <f>IF(Cohort_CF!X10="","","n/a")</f>
        <v>n/a</v>
      </c>
      <c r="Y10" s="141" t="str">
        <f>IF(Cohort_CF!Y10="","","n/a")</f>
        <v>n/a</v>
      </c>
      <c r="Z10" s="141" t="str">
        <f>IF(Cohort_CF!Z10="","","n/a")</f>
        <v>n/a</v>
      </c>
      <c r="AA10" s="141" t="str">
        <f>IF(Cohort_CF!AA10="","","n/a")</f>
        <v>n/a</v>
      </c>
      <c r="AB10" s="141" t="str">
        <f>IF(Cohort_CF!AB10="","","n/a")</f>
        <v>n/a</v>
      </c>
      <c r="AC10" s="141" t="str">
        <f>IF(Cohort_CF!AC10="","","n/a")</f>
        <v>n/a</v>
      </c>
      <c r="AD10" s="141" t="str">
        <f>IF(Cohort_CF!AD10="","","n/a")</f>
        <v>n/a</v>
      </c>
      <c r="AE10" s="141" t="str">
        <f>IF(Cohort_CF!AE10="","","n/a")</f>
        <v>n/a</v>
      </c>
      <c r="AF10" s="141" t="str">
        <f>IF(Cohort_CF!AF10="","","n/a")</f>
        <v>n/a</v>
      </c>
      <c r="AG10" s="141" t="str">
        <f>IF(Cohort_CF!AG10="","","n/a")</f>
        <v>n/a</v>
      </c>
      <c r="AH10" s="141" t="str">
        <f>IF(Cohort_CF!AH10="","","n/a")</f>
        <v>n/a</v>
      </c>
      <c r="AI10" s="141" t="str">
        <f>IF(Cohort_CF!AI10="","","n/a")</f>
        <v>n/a</v>
      </c>
      <c r="AJ10" s="141" t="str">
        <f>IF(Cohort_CF!AJ10="","","n/a")</f>
        <v>n/a</v>
      </c>
      <c r="AK10" s="141" t="str">
        <f>IF(Cohort_CF!AK10="","","n/a")</f>
        <v>n/a</v>
      </c>
      <c r="AL10" s="141" t="str">
        <f>IF(Cohort_CF!AL10="","","n/a")</f>
        <v>n/a</v>
      </c>
      <c r="AM10" s="141" t="str">
        <f>IF(Cohort_CF!AM10="","","n/a")</f>
        <v>n/a</v>
      </c>
      <c r="AN10" s="141" t="str">
        <f>IF(Cohort_CF!AN10="","","n/a")</f>
        <v>n/a</v>
      </c>
      <c r="AO10" s="141" t="str">
        <f>IF(Cohort_CF!AO10="","","n/a")</f>
        <v>n/a</v>
      </c>
      <c r="AP10" s="141" t="str">
        <f>IF(Cohort_CF!AP10="","","n/a")</f>
        <v>n/a</v>
      </c>
      <c r="AQ10" s="141" t="str">
        <f>IF(Cohort_CF!AQ10="","","n/a")</f>
        <v>n/a</v>
      </c>
      <c r="AR10" s="141" t="str">
        <f>IF(Cohort_CF!AR10="","","n/a")</f>
        <v>n/a</v>
      </c>
      <c r="AS10" s="141" t="str">
        <f>IF(Cohort_CF!AS10="","","n/a")</f>
        <v>n/a</v>
      </c>
      <c r="AT10" s="141" t="str">
        <f>IF(Cohort_CF!AT10="","","n/a")</f>
        <v>n/a</v>
      </c>
      <c r="AU10" s="141" t="str">
        <f>IF(Cohort_CF!AU10="","","n/a")</f>
        <v>n/a</v>
      </c>
      <c r="AV10" s="141" t="str">
        <f>IF(Cohort_CF!AV10="","","n/a")</f>
        <v>n/a</v>
      </c>
      <c r="AW10" s="141" t="str">
        <f>IF(Cohort_CF!AW10="","","n/a")</f>
        <v>n/a</v>
      </c>
      <c r="AX10" s="141" t="str">
        <f>IF(Cohort_CF!AX10="","","n/a")</f>
        <v/>
      </c>
      <c r="AY10" s="141" t="str">
        <f>IF(Cohort_CF!AY10="","","n/a")</f>
        <v/>
      </c>
      <c r="AZ10" s="141" t="str">
        <f>IF(Cohort_CF!AZ10="","","n/a")</f>
        <v/>
      </c>
      <c r="BA10" s="141" t="str">
        <f>IF(Cohort_CF!BA10="","","n/a")</f>
        <v/>
      </c>
      <c r="BB10" s="141" t="str">
        <f>IF(Cohort_CF!BB10="","","n/a")</f>
        <v/>
      </c>
      <c r="BC10" s="141" t="str">
        <f>IF(Cohort_CF!BC10="","","n/a")</f>
        <v/>
      </c>
      <c r="BD10" s="141" t="str">
        <f>IF(Cohort_CF!BD10="","","n/a")</f>
        <v/>
      </c>
      <c r="BE10" s="141" t="str">
        <f>IF(Cohort_CF!BE10="","","n/a")</f>
        <v/>
      </c>
      <c r="BF10" s="141" t="str">
        <f>IF(Cohort_CF!BF10="","","n/a")</f>
        <v/>
      </c>
      <c r="BG10" s="141" t="str">
        <f>IF(Cohort_CF!BG10="","","n/a")</f>
        <v/>
      </c>
      <c r="BH10" s="141" t="str">
        <f>IF(Cohort_CF!BH10="","","n/a")</f>
        <v/>
      </c>
      <c r="BI10" s="141" t="str">
        <f>IF(Cohort_CF!BI10="","","n/a")</f>
        <v/>
      </c>
      <c r="BJ10" s="141" t="str">
        <f>IF(Cohort_CF!BJ10="","","n/a")</f>
        <v/>
      </c>
      <c r="BK10" s="141" t="str">
        <f>IF(Cohort_CF!BK10="","","n/a")</f>
        <v/>
      </c>
      <c r="BL10" s="141" t="str">
        <f>IF(Cohort_CF!BL10="","","n/a")</f>
        <v/>
      </c>
    </row>
    <row r="11" spans="1:73" s="135" customFormat="1" hidden="1" x14ac:dyDescent="0.55000000000000004">
      <c r="A11" s="646"/>
      <c r="B11" s="135" t="s">
        <v>472</v>
      </c>
      <c r="F11" s="141" t="str">
        <f>IF(Cohort_CF!F11="","","n/a")</f>
        <v/>
      </c>
      <c r="G11" s="141" t="str">
        <f>IF(Cohort_CF!G11="","","n/a")</f>
        <v/>
      </c>
      <c r="H11" s="141" t="str">
        <f>IF(Cohort_CF!H11="","","n/a")</f>
        <v/>
      </c>
      <c r="I11" s="141" t="str">
        <f>IF(Cohort_CF!I11="","","n/a")</f>
        <v/>
      </c>
      <c r="J11" s="141" t="str">
        <f>IF(Cohort_CF!J11="","","n/a")</f>
        <v/>
      </c>
      <c r="K11" s="141" t="str">
        <f>IF(Cohort_CF!K11="","","n/a")</f>
        <v>n/a</v>
      </c>
      <c r="L11" s="141" t="str">
        <f>IF(Cohort_CF!L11="","","n/a")</f>
        <v>n/a</v>
      </c>
      <c r="M11" s="141" t="str">
        <f>IF(Cohort_CF!M11="","","n/a")</f>
        <v>n/a</v>
      </c>
      <c r="N11" s="141" t="str">
        <f>IF(Cohort_CF!N11="","","n/a")</f>
        <v>n/a</v>
      </c>
      <c r="O11" s="141" t="str">
        <f>IF(Cohort_CF!O11="","","n/a")</f>
        <v>n/a</v>
      </c>
      <c r="P11" s="141" t="str">
        <f>IF(Cohort_CF!P11="","","n/a")</f>
        <v>n/a</v>
      </c>
      <c r="Q11" s="141" t="str">
        <f>IF(Cohort_CF!Q11="","","n/a")</f>
        <v>n/a</v>
      </c>
      <c r="R11" s="141" t="str">
        <f>IF(Cohort_CF!R11="","","n/a")</f>
        <v>n/a</v>
      </c>
      <c r="S11" s="141" t="str">
        <f>IF(Cohort_CF!S11="","","n/a")</f>
        <v>n/a</v>
      </c>
      <c r="T11" s="141" t="str">
        <f>IF(Cohort_CF!T11="","","n/a")</f>
        <v>n/a</v>
      </c>
      <c r="U11" s="141" t="str">
        <f>IF(Cohort_CF!U11="","","n/a")</f>
        <v>n/a</v>
      </c>
      <c r="V11" s="141" t="str">
        <f>IF(Cohort_CF!V11="","","n/a")</f>
        <v>n/a</v>
      </c>
      <c r="W11" s="141" t="str">
        <f>IF(Cohort_CF!W11="","","n/a")</f>
        <v>n/a</v>
      </c>
      <c r="X11" s="141" t="str">
        <f>IF(Cohort_CF!X11="","","n/a")</f>
        <v>n/a</v>
      </c>
      <c r="Y11" s="141" t="str">
        <f>IF(Cohort_CF!Y11="","","n/a")</f>
        <v>n/a</v>
      </c>
      <c r="Z11" s="141" t="str">
        <f>IF(Cohort_CF!Z11="","","n/a")</f>
        <v>n/a</v>
      </c>
      <c r="AA11" s="141" t="str">
        <f>IF(Cohort_CF!AA11="","","n/a")</f>
        <v>n/a</v>
      </c>
      <c r="AB11" s="141" t="str">
        <f>IF(Cohort_CF!AB11="","","n/a")</f>
        <v>n/a</v>
      </c>
      <c r="AC11" s="141" t="str">
        <f>IF(Cohort_CF!AC11="","","n/a")</f>
        <v>n/a</v>
      </c>
      <c r="AD11" s="141" t="str">
        <f>IF(Cohort_CF!AD11="","","n/a")</f>
        <v>n/a</v>
      </c>
      <c r="AE11" s="141" t="str">
        <f>IF(Cohort_CF!AE11="","","n/a")</f>
        <v>n/a</v>
      </c>
      <c r="AF11" s="141" t="str">
        <f>IF(Cohort_CF!AF11="","","n/a")</f>
        <v>n/a</v>
      </c>
      <c r="AG11" s="141" t="str">
        <f>IF(Cohort_CF!AG11="","","n/a")</f>
        <v>n/a</v>
      </c>
      <c r="AH11" s="141" t="str">
        <f>IF(Cohort_CF!AH11="","","n/a")</f>
        <v>n/a</v>
      </c>
      <c r="AI11" s="141" t="str">
        <f>IF(Cohort_CF!AI11="","","n/a")</f>
        <v>n/a</v>
      </c>
      <c r="AJ11" s="141" t="str">
        <f>IF(Cohort_CF!AJ11="","","n/a")</f>
        <v>n/a</v>
      </c>
      <c r="AK11" s="141" t="str">
        <f>IF(Cohort_CF!AK11="","","n/a")</f>
        <v>n/a</v>
      </c>
      <c r="AL11" s="141" t="str">
        <f>IF(Cohort_CF!AL11="","","n/a")</f>
        <v>n/a</v>
      </c>
      <c r="AM11" s="141" t="str">
        <f>IF(Cohort_CF!AM11="","","n/a")</f>
        <v>n/a</v>
      </c>
      <c r="AN11" s="141" t="str">
        <f>IF(Cohort_CF!AN11="","","n/a")</f>
        <v>n/a</v>
      </c>
      <c r="AO11" s="141" t="str">
        <f>IF(Cohort_CF!AO11="","","n/a")</f>
        <v>n/a</v>
      </c>
      <c r="AP11" s="141" t="str">
        <f>IF(Cohort_CF!AP11="","","n/a")</f>
        <v>n/a</v>
      </c>
      <c r="AQ11" s="141" t="str">
        <f>IF(Cohort_CF!AQ11="","","n/a")</f>
        <v>n/a</v>
      </c>
      <c r="AR11" s="141" t="str">
        <f>IF(Cohort_CF!AR11="","","n/a")</f>
        <v>n/a</v>
      </c>
      <c r="AS11" s="141" t="str">
        <f>IF(Cohort_CF!AS11="","","n/a")</f>
        <v>n/a</v>
      </c>
      <c r="AT11" s="141" t="str">
        <f>IF(Cohort_CF!AT11="","","n/a")</f>
        <v>n/a</v>
      </c>
      <c r="AU11" s="141" t="str">
        <f>IF(Cohort_CF!AU11="","","n/a")</f>
        <v>n/a</v>
      </c>
      <c r="AV11" s="141" t="str">
        <f>IF(Cohort_CF!AV11="","","n/a")</f>
        <v>n/a</v>
      </c>
      <c r="AW11" s="141" t="str">
        <f>IF(Cohort_CF!AW11="","","n/a")</f>
        <v>n/a</v>
      </c>
      <c r="AX11" s="141" t="str">
        <f>IF(Cohort_CF!AX11="","","n/a")</f>
        <v>n/a</v>
      </c>
      <c r="AY11" s="141" t="str">
        <f>IF(Cohort_CF!AY11="","","n/a")</f>
        <v/>
      </c>
      <c r="AZ11" s="141" t="str">
        <f>IF(Cohort_CF!AZ11="","","n/a")</f>
        <v/>
      </c>
      <c r="BA11" s="141" t="str">
        <f>IF(Cohort_CF!BA11="","","n/a")</f>
        <v/>
      </c>
      <c r="BB11" s="141" t="str">
        <f>IF(Cohort_CF!BB11="","","n/a")</f>
        <v/>
      </c>
      <c r="BC11" s="141" t="str">
        <f>IF(Cohort_CF!BC11="","","n/a")</f>
        <v/>
      </c>
      <c r="BD11" s="141" t="str">
        <f>IF(Cohort_CF!BD11="","","n/a")</f>
        <v/>
      </c>
      <c r="BE11" s="141" t="str">
        <f>IF(Cohort_CF!BE11="","","n/a")</f>
        <v/>
      </c>
      <c r="BF11" s="141" t="str">
        <f>IF(Cohort_CF!BF11="","","n/a")</f>
        <v/>
      </c>
      <c r="BG11" s="141" t="str">
        <f>IF(Cohort_CF!BG11="","","n/a")</f>
        <v/>
      </c>
      <c r="BH11" s="141" t="str">
        <f>IF(Cohort_CF!BH11="","","n/a")</f>
        <v/>
      </c>
      <c r="BI11" s="141" t="str">
        <f>IF(Cohort_CF!BI11="","","n/a")</f>
        <v/>
      </c>
      <c r="BJ11" s="141" t="str">
        <f>IF(Cohort_CF!BJ11="","","n/a")</f>
        <v/>
      </c>
      <c r="BK11" s="141" t="str">
        <f>IF(Cohort_CF!BK11="","","n/a")</f>
        <v/>
      </c>
      <c r="BL11" s="141" t="str">
        <f>IF(Cohort_CF!BL11="","","n/a")</f>
        <v/>
      </c>
    </row>
    <row r="12" spans="1:73" s="135" customFormat="1" hidden="1" x14ac:dyDescent="0.55000000000000004">
      <c r="A12" s="646"/>
      <c r="B12" s="135" t="s">
        <v>473</v>
      </c>
      <c r="F12" s="141" t="str">
        <f>IF(Cohort_CF!F12="","","n/a")</f>
        <v/>
      </c>
      <c r="G12" s="141" t="str">
        <f>IF(Cohort_CF!G12="","","n/a")</f>
        <v/>
      </c>
      <c r="H12" s="141" t="str">
        <f>IF(Cohort_CF!H12="","","n/a")</f>
        <v/>
      </c>
      <c r="I12" s="141" t="str">
        <f>IF(Cohort_CF!I12="","","n/a")</f>
        <v/>
      </c>
      <c r="J12" s="141" t="str">
        <f>IF(Cohort_CF!J12="","","n/a")</f>
        <v/>
      </c>
      <c r="K12" s="141" t="str">
        <f>IF(Cohort_CF!K12="","","n/a")</f>
        <v/>
      </c>
      <c r="L12" s="141" t="str">
        <f>IF(Cohort_CF!L12="","","n/a")</f>
        <v>n/a</v>
      </c>
      <c r="M12" s="141" t="str">
        <f>IF(Cohort_CF!M12="","","n/a")</f>
        <v>n/a</v>
      </c>
      <c r="N12" s="141" t="str">
        <f>IF(Cohort_CF!N12="","","n/a")</f>
        <v>n/a</v>
      </c>
      <c r="O12" s="141" t="str">
        <f>IF(Cohort_CF!O12="","","n/a")</f>
        <v>n/a</v>
      </c>
      <c r="P12" s="141" t="str">
        <f>IF(Cohort_CF!P12="","","n/a")</f>
        <v>n/a</v>
      </c>
      <c r="Q12" s="141" t="str">
        <f>IF(Cohort_CF!Q12="","","n/a")</f>
        <v>n/a</v>
      </c>
      <c r="R12" s="141" t="str">
        <f>IF(Cohort_CF!R12="","","n/a")</f>
        <v>n/a</v>
      </c>
      <c r="S12" s="141" t="str">
        <f>IF(Cohort_CF!S12="","","n/a")</f>
        <v>n/a</v>
      </c>
      <c r="T12" s="141" t="str">
        <f>IF(Cohort_CF!T12="","","n/a")</f>
        <v>n/a</v>
      </c>
      <c r="U12" s="141" t="str">
        <f>IF(Cohort_CF!U12="","","n/a")</f>
        <v>n/a</v>
      </c>
      <c r="V12" s="141" t="str">
        <f>IF(Cohort_CF!V12="","","n/a")</f>
        <v>n/a</v>
      </c>
      <c r="W12" s="141" t="str">
        <f>IF(Cohort_CF!W12="","","n/a")</f>
        <v>n/a</v>
      </c>
      <c r="X12" s="141" t="str">
        <f>IF(Cohort_CF!X12="","","n/a")</f>
        <v>n/a</v>
      </c>
      <c r="Y12" s="141" t="str">
        <f>IF(Cohort_CF!Y12="","","n/a")</f>
        <v>n/a</v>
      </c>
      <c r="Z12" s="141" t="str">
        <f>IF(Cohort_CF!Z12="","","n/a")</f>
        <v>n/a</v>
      </c>
      <c r="AA12" s="141" t="str">
        <f>IF(Cohort_CF!AA12="","","n/a")</f>
        <v>n/a</v>
      </c>
      <c r="AB12" s="141" t="str">
        <f>IF(Cohort_CF!AB12="","","n/a")</f>
        <v>n/a</v>
      </c>
      <c r="AC12" s="141" t="str">
        <f>IF(Cohort_CF!AC12="","","n/a")</f>
        <v>n/a</v>
      </c>
      <c r="AD12" s="141" t="str">
        <f>IF(Cohort_CF!AD12="","","n/a")</f>
        <v>n/a</v>
      </c>
      <c r="AE12" s="141" t="str">
        <f>IF(Cohort_CF!AE12="","","n/a")</f>
        <v>n/a</v>
      </c>
      <c r="AF12" s="141" t="str">
        <f>IF(Cohort_CF!AF12="","","n/a")</f>
        <v>n/a</v>
      </c>
      <c r="AG12" s="141" t="str">
        <f>IF(Cohort_CF!AG12="","","n/a")</f>
        <v>n/a</v>
      </c>
      <c r="AH12" s="141" t="str">
        <f>IF(Cohort_CF!AH12="","","n/a")</f>
        <v>n/a</v>
      </c>
      <c r="AI12" s="141" t="str">
        <f>IF(Cohort_CF!AI12="","","n/a")</f>
        <v>n/a</v>
      </c>
      <c r="AJ12" s="141" t="str">
        <f>IF(Cohort_CF!AJ12="","","n/a")</f>
        <v>n/a</v>
      </c>
      <c r="AK12" s="141" t="str">
        <f>IF(Cohort_CF!AK12="","","n/a")</f>
        <v>n/a</v>
      </c>
      <c r="AL12" s="141" t="str">
        <f>IF(Cohort_CF!AL12="","","n/a")</f>
        <v>n/a</v>
      </c>
      <c r="AM12" s="141" t="str">
        <f>IF(Cohort_CF!AM12="","","n/a")</f>
        <v>n/a</v>
      </c>
      <c r="AN12" s="141" t="str">
        <f>IF(Cohort_CF!AN12="","","n/a")</f>
        <v>n/a</v>
      </c>
      <c r="AO12" s="141" t="str">
        <f>IF(Cohort_CF!AO12="","","n/a")</f>
        <v>n/a</v>
      </c>
      <c r="AP12" s="141" t="str">
        <f>IF(Cohort_CF!AP12="","","n/a")</f>
        <v>n/a</v>
      </c>
      <c r="AQ12" s="141" t="str">
        <f>IF(Cohort_CF!AQ12="","","n/a")</f>
        <v>n/a</v>
      </c>
      <c r="AR12" s="141" t="str">
        <f>IF(Cohort_CF!AR12="","","n/a")</f>
        <v>n/a</v>
      </c>
      <c r="AS12" s="141" t="str">
        <f>IF(Cohort_CF!AS12="","","n/a")</f>
        <v>n/a</v>
      </c>
      <c r="AT12" s="141" t="str">
        <f>IF(Cohort_CF!AT12="","","n/a")</f>
        <v>n/a</v>
      </c>
      <c r="AU12" s="141" t="str">
        <f>IF(Cohort_CF!AU12="","","n/a")</f>
        <v>n/a</v>
      </c>
      <c r="AV12" s="141" t="str">
        <f>IF(Cohort_CF!AV12="","","n/a")</f>
        <v>n/a</v>
      </c>
      <c r="AW12" s="141" t="str">
        <f>IF(Cohort_CF!AW12="","","n/a")</f>
        <v>n/a</v>
      </c>
      <c r="AX12" s="141" t="str">
        <f>IF(Cohort_CF!AX12="","","n/a")</f>
        <v>n/a</v>
      </c>
      <c r="AY12" s="141" t="str">
        <f>IF(Cohort_CF!AY12="","","n/a")</f>
        <v>n/a</v>
      </c>
      <c r="AZ12" s="141" t="str">
        <f>IF(Cohort_CF!AZ12="","","n/a")</f>
        <v/>
      </c>
      <c r="BA12" s="141" t="str">
        <f>IF(Cohort_CF!BA12="","","n/a")</f>
        <v/>
      </c>
      <c r="BB12" s="141" t="str">
        <f>IF(Cohort_CF!BB12="","","n/a")</f>
        <v/>
      </c>
      <c r="BC12" s="141" t="str">
        <f>IF(Cohort_CF!BC12="","","n/a")</f>
        <v/>
      </c>
      <c r="BD12" s="141" t="str">
        <f>IF(Cohort_CF!BD12="","","n/a")</f>
        <v/>
      </c>
      <c r="BE12" s="141" t="str">
        <f>IF(Cohort_CF!BE12="","","n/a")</f>
        <v/>
      </c>
      <c r="BF12" s="141" t="str">
        <f>IF(Cohort_CF!BF12="","","n/a")</f>
        <v/>
      </c>
      <c r="BG12" s="141" t="str">
        <f>IF(Cohort_CF!BG12="","","n/a")</f>
        <v/>
      </c>
      <c r="BH12" s="141" t="str">
        <f>IF(Cohort_CF!BH12="","","n/a")</f>
        <v/>
      </c>
      <c r="BI12" s="141" t="str">
        <f>IF(Cohort_CF!BI12="","","n/a")</f>
        <v/>
      </c>
      <c r="BJ12" s="141" t="str">
        <f>IF(Cohort_CF!BJ12="","","n/a")</f>
        <v/>
      </c>
      <c r="BK12" s="141" t="str">
        <f>IF(Cohort_CF!BK12="","","n/a")</f>
        <v/>
      </c>
      <c r="BL12" s="141" t="str">
        <f>IF(Cohort_CF!BL12="","","n/a")</f>
        <v/>
      </c>
    </row>
    <row r="13" spans="1:73" s="135" customFormat="1" hidden="1" x14ac:dyDescent="0.55000000000000004">
      <c r="A13" s="646"/>
      <c r="B13" s="135" t="s">
        <v>474</v>
      </c>
      <c r="F13" s="141" t="str">
        <f>IF(Cohort_CF!F13="","","n/a")</f>
        <v/>
      </c>
      <c r="G13" s="141" t="str">
        <f>IF(Cohort_CF!G13="","","n/a")</f>
        <v/>
      </c>
      <c r="H13" s="141" t="str">
        <f>IF(Cohort_CF!H13="","","n/a")</f>
        <v/>
      </c>
      <c r="I13" s="141" t="str">
        <f>IF(Cohort_CF!I13="","","n/a")</f>
        <v/>
      </c>
      <c r="J13" s="141" t="str">
        <f>IF(Cohort_CF!J13="","","n/a")</f>
        <v/>
      </c>
      <c r="K13" s="141" t="str">
        <f>IF(Cohort_CF!K13="","","n/a")</f>
        <v/>
      </c>
      <c r="L13" s="141" t="str">
        <f>IF(Cohort_CF!L13="","","n/a")</f>
        <v/>
      </c>
      <c r="M13" s="141" t="str">
        <f>IF(Cohort_CF!M13="","","n/a")</f>
        <v>n/a</v>
      </c>
      <c r="N13" s="141" t="str">
        <f>IF(Cohort_CF!N13="","","n/a")</f>
        <v>n/a</v>
      </c>
      <c r="O13" s="141" t="str">
        <f>IF(Cohort_CF!O13="","","n/a")</f>
        <v>n/a</v>
      </c>
      <c r="P13" s="141" t="str">
        <f>IF(Cohort_CF!P13="","","n/a")</f>
        <v>n/a</v>
      </c>
      <c r="Q13" s="141" t="str">
        <f>IF(Cohort_CF!Q13="","","n/a")</f>
        <v>n/a</v>
      </c>
      <c r="R13" s="141" t="str">
        <f>IF(Cohort_CF!R13="","","n/a")</f>
        <v>n/a</v>
      </c>
      <c r="S13" s="141" t="str">
        <f>IF(Cohort_CF!S13="","","n/a")</f>
        <v>n/a</v>
      </c>
      <c r="T13" s="141" t="str">
        <f>IF(Cohort_CF!T13="","","n/a")</f>
        <v>n/a</v>
      </c>
      <c r="U13" s="141" t="str">
        <f>IF(Cohort_CF!U13="","","n/a")</f>
        <v>n/a</v>
      </c>
      <c r="V13" s="141" t="str">
        <f>IF(Cohort_CF!V13="","","n/a")</f>
        <v>n/a</v>
      </c>
      <c r="W13" s="141" t="str">
        <f>IF(Cohort_CF!W13="","","n/a")</f>
        <v>n/a</v>
      </c>
      <c r="X13" s="141" t="str">
        <f>IF(Cohort_CF!X13="","","n/a")</f>
        <v>n/a</v>
      </c>
      <c r="Y13" s="141" t="str">
        <f>IF(Cohort_CF!Y13="","","n/a")</f>
        <v>n/a</v>
      </c>
      <c r="Z13" s="141" t="str">
        <f>IF(Cohort_CF!Z13="","","n/a")</f>
        <v>n/a</v>
      </c>
      <c r="AA13" s="141" t="str">
        <f>IF(Cohort_CF!AA13="","","n/a")</f>
        <v>n/a</v>
      </c>
      <c r="AB13" s="141" t="str">
        <f>IF(Cohort_CF!AB13="","","n/a")</f>
        <v>n/a</v>
      </c>
      <c r="AC13" s="141" t="str">
        <f>IF(Cohort_CF!AC13="","","n/a")</f>
        <v>n/a</v>
      </c>
      <c r="AD13" s="141" t="str">
        <f>IF(Cohort_CF!AD13="","","n/a")</f>
        <v>n/a</v>
      </c>
      <c r="AE13" s="141" t="str">
        <f>IF(Cohort_CF!AE13="","","n/a")</f>
        <v>n/a</v>
      </c>
      <c r="AF13" s="141" t="str">
        <f>IF(Cohort_CF!AF13="","","n/a")</f>
        <v>n/a</v>
      </c>
      <c r="AG13" s="141" t="str">
        <f>IF(Cohort_CF!AG13="","","n/a")</f>
        <v>n/a</v>
      </c>
      <c r="AH13" s="141" t="str">
        <f>IF(Cohort_CF!AH13="","","n/a")</f>
        <v>n/a</v>
      </c>
      <c r="AI13" s="141" t="str">
        <f>IF(Cohort_CF!AI13="","","n/a")</f>
        <v>n/a</v>
      </c>
      <c r="AJ13" s="141" t="str">
        <f>IF(Cohort_CF!AJ13="","","n/a")</f>
        <v>n/a</v>
      </c>
      <c r="AK13" s="141" t="str">
        <f>IF(Cohort_CF!AK13="","","n/a")</f>
        <v>n/a</v>
      </c>
      <c r="AL13" s="141" t="str">
        <f>IF(Cohort_CF!AL13="","","n/a")</f>
        <v>n/a</v>
      </c>
      <c r="AM13" s="141" t="str">
        <f>IF(Cohort_CF!AM13="","","n/a")</f>
        <v>n/a</v>
      </c>
      <c r="AN13" s="141" t="str">
        <f>IF(Cohort_CF!AN13="","","n/a")</f>
        <v>n/a</v>
      </c>
      <c r="AO13" s="141" t="str">
        <f>IF(Cohort_CF!AO13="","","n/a")</f>
        <v>n/a</v>
      </c>
      <c r="AP13" s="141" t="str">
        <f>IF(Cohort_CF!AP13="","","n/a")</f>
        <v>n/a</v>
      </c>
      <c r="AQ13" s="141" t="str">
        <f>IF(Cohort_CF!AQ13="","","n/a")</f>
        <v>n/a</v>
      </c>
      <c r="AR13" s="141" t="str">
        <f>IF(Cohort_CF!AR13="","","n/a")</f>
        <v>n/a</v>
      </c>
      <c r="AS13" s="141" t="str">
        <f>IF(Cohort_CF!AS13="","","n/a")</f>
        <v>n/a</v>
      </c>
      <c r="AT13" s="141" t="str">
        <f>IF(Cohort_CF!AT13="","","n/a")</f>
        <v>n/a</v>
      </c>
      <c r="AU13" s="141" t="str">
        <f>IF(Cohort_CF!AU13="","","n/a")</f>
        <v>n/a</v>
      </c>
      <c r="AV13" s="141" t="str">
        <f>IF(Cohort_CF!AV13="","","n/a")</f>
        <v>n/a</v>
      </c>
      <c r="AW13" s="141" t="str">
        <f>IF(Cohort_CF!AW13="","","n/a")</f>
        <v>n/a</v>
      </c>
      <c r="AX13" s="141" t="str">
        <f>IF(Cohort_CF!AX13="","","n/a")</f>
        <v>n/a</v>
      </c>
      <c r="AY13" s="141" t="str">
        <f>IF(Cohort_CF!AY13="","","n/a")</f>
        <v>n/a</v>
      </c>
      <c r="AZ13" s="141" t="str">
        <f>IF(Cohort_CF!AZ13="","","n/a")</f>
        <v>n/a</v>
      </c>
      <c r="BA13" s="141" t="str">
        <f>IF(Cohort_CF!BA13="","","n/a")</f>
        <v/>
      </c>
      <c r="BB13" s="141" t="str">
        <f>IF(Cohort_CF!BB13="","","n/a")</f>
        <v/>
      </c>
      <c r="BC13" s="141" t="str">
        <f>IF(Cohort_CF!BC13="","","n/a")</f>
        <v/>
      </c>
      <c r="BD13" s="141" t="str">
        <f>IF(Cohort_CF!BD13="","","n/a")</f>
        <v/>
      </c>
      <c r="BE13" s="141" t="str">
        <f>IF(Cohort_CF!BE13="","","n/a")</f>
        <v/>
      </c>
      <c r="BF13" s="141" t="str">
        <f>IF(Cohort_CF!BF13="","","n/a")</f>
        <v/>
      </c>
      <c r="BG13" s="141" t="str">
        <f>IF(Cohort_CF!BG13="","","n/a")</f>
        <v/>
      </c>
      <c r="BH13" s="141" t="str">
        <f>IF(Cohort_CF!BH13="","","n/a")</f>
        <v/>
      </c>
      <c r="BI13" s="141" t="str">
        <f>IF(Cohort_CF!BI13="","","n/a")</f>
        <v/>
      </c>
      <c r="BJ13" s="141" t="str">
        <f>IF(Cohort_CF!BJ13="","","n/a")</f>
        <v/>
      </c>
      <c r="BK13" s="141" t="str">
        <f>IF(Cohort_CF!BK13="","","n/a")</f>
        <v/>
      </c>
      <c r="BL13" s="141" t="str">
        <f>IF(Cohort_CF!BL13="","","n/a")</f>
        <v/>
      </c>
    </row>
    <row r="14" spans="1:73" s="135" customFormat="1" hidden="1" x14ac:dyDescent="0.55000000000000004">
      <c r="A14" s="646"/>
      <c r="B14" s="135" t="s">
        <v>475</v>
      </c>
      <c r="F14" s="141" t="str">
        <f>IF(Cohort_CF!F14="","","n/a")</f>
        <v/>
      </c>
      <c r="G14" s="141" t="str">
        <f>IF(Cohort_CF!G14="","","n/a")</f>
        <v/>
      </c>
      <c r="H14" s="141" t="str">
        <f>IF(Cohort_CF!H14="","","n/a")</f>
        <v/>
      </c>
      <c r="I14" s="141" t="str">
        <f>IF(Cohort_CF!I14="","","n/a")</f>
        <v/>
      </c>
      <c r="J14" s="141" t="str">
        <f>IF(Cohort_CF!J14="","","n/a")</f>
        <v/>
      </c>
      <c r="K14" s="141" t="str">
        <f>IF(Cohort_CF!K14="","","n/a")</f>
        <v/>
      </c>
      <c r="L14" s="141" t="str">
        <f>IF(Cohort_CF!L14="","","n/a")</f>
        <v/>
      </c>
      <c r="M14" s="141" t="str">
        <f>IF(Cohort_CF!M14="","","n/a")</f>
        <v/>
      </c>
      <c r="N14" s="141" t="str">
        <f>IF(Cohort_CF!N14="","","n/a")</f>
        <v>n/a</v>
      </c>
      <c r="O14" s="141" t="str">
        <f>IF(Cohort_CF!O14="","","n/a")</f>
        <v>n/a</v>
      </c>
      <c r="P14" s="141" t="str">
        <f>IF(Cohort_CF!P14="","","n/a")</f>
        <v>n/a</v>
      </c>
      <c r="Q14" s="141" t="str">
        <f>IF(Cohort_CF!Q14="","","n/a")</f>
        <v>n/a</v>
      </c>
      <c r="R14" s="141" t="str">
        <f>IF(Cohort_CF!R14="","","n/a")</f>
        <v>n/a</v>
      </c>
      <c r="S14" s="141" t="str">
        <f>IF(Cohort_CF!S14="","","n/a")</f>
        <v>n/a</v>
      </c>
      <c r="T14" s="141" t="str">
        <f>IF(Cohort_CF!T14="","","n/a")</f>
        <v>n/a</v>
      </c>
      <c r="U14" s="141" t="str">
        <f>IF(Cohort_CF!U14="","","n/a")</f>
        <v>n/a</v>
      </c>
      <c r="V14" s="141" t="str">
        <f>IF(Cohort_CF!V14="","","n/a")</f>
        <v>n/a</v>
      </c>
      <c r="W14" s="141" t="str">
        <f>IF(Cohort_CF!W14="","","n/a")</f>
        <v>n/a</v>
      </c>
      <c r="X14" s="141" t="str">
        <f>IF(Cohort_CF!X14="","","n/a")</f>
        <v>n/a</v>
      </c>
      <c r="Y14" s="141" t="str">
        <f>IF(Cohort_CF!Y14="","","n/a")</f>
        <v>n/a</v>
      </c>
      <c r="Z14" s="141" t="str">
        <f>IF(Cohort_CF!Z14="","","n/a")</f>
        <v>n/a</v>
      </c>
      <c r="AA14" s="141" t="str">
        <f>IF(Cohort_CF!AA14="","","n/a")</f>
        <v>n/a</v>
      </c>
      <c r="AB14" s="141" t="str">
        <f>IF(Cohort_CF!AB14="","","n/a")</f>
        <v>n/a</v>
      </c>
      <c r="AC14" s="141" t="str">
        <f>IF(Cohort_CF!AC14="","","n/a")</f>
        <v>n/a</v>
      </c>
      <c r="AD14" s="141" t="str">
        <f>IF(Cohort_CF!AD14="","","n/a")</f>
        <v>n/a</v>
      </c>
      <c r="AE14" s="141" t="str">
        <f>IF(Cohort_CF!AE14="","","n/a")</f>
        <v>n/a</v>
      </c>
      <c r="AF14" s="141" t="str">
        <f>IF(Cohort_CF!AF14="","","n/a")</f>
        <v>n/a</v>
      </c>
      <c r="AG14" s="141" t="str">
        <f>IF(Cohort_CF!AG14="","","n/a")</f>
        <v>n/a</v>
      </c>
      <c r="AH14" s="141" t="str">
        <f>IF(Cohort_CF!AH14="","","n/a")</f>
        <v>n/a</v>
      </c>
      <c r="AI14" s="141" t="str">
        <f>IF(Cohort_CF!AI14="","","n/a")</f>
        <v>n/a</v>
      </c>
      <c r="AJ14" s="141" t="str">
        <f>IF(Cohort_CF!AJ14="","","n/a")</f>
        <v>n/a</v>
      </c>
      <c r="AK14" s="141" t="str">
        <f>IF(Cohort_CF!AK14="","","n/a")</f>
        <v>n/a</v>
      </c>
      <c r="AL14" s="141" t="str">
        <f>IF(Cohort_CF!AL14="","","n/a")</f>
        <v>n/a</v>
      </c>
      <c r="AM14" s="141" t="str">
        <f>IF(Cohort_CF!AM14="","","n/a")</f>
        <v>n/a</v>
      </c>
      <c r="AN14" s="141" t="str">
        <f>IF(Cohort_CF!AN14="","","n/a")</f>
        <v>n/a</v>
      </c>
      <c r="AO14" s="141" t="str">
        <f>IF(Cohort_CF!AO14="","","n/a")</f>
        <v>n/a</v>
      </c>
      <c r="AP14" s="141" t="str">
        <f>IF(Cohort_CF!AP14="","","n/a")</f>
        <v>n/a</v>
      </c>
      <c r="AQ14" s="141" t="str">
        <f>IF(Cohort_CF!AQ14="","","n/a")</f>
        <v>n/a</v>
      </c>
      <c r="AR14" s="141" t="str">
        <f>IF(Cohort_CF!AR14="","","n/a")</f>
        <v>n/a</v>
      </c>
      <c r="AS14" s="141" t="str">
        <f>IF(Cohort_CF!AS14="","","n/a")</f>
        <v>n/a</v>
      </c>
      <c r="AT14" s="141" t="str">
        <f>IF(Cohort_CF!AT14="","","n/a")</f>
        <v>n/a</v>
      </c>
      <c r="AU14" s="141" t="str">
        <f>IF(Cohort_CF!AU14="","","n/a")</f>
        <v>n/a</v>
      </c>
      <c r="AV14" s="141" t="str">
        <f>IF(Cohort_CF!AV14="","","n/a")</f>
        <v>n/a</v>
      </c>
      <c r="AW14" s="141" t="str">
        <f>IF(Cohort_CF!AW14="","","n/a")</f>
        <v>n/a</v>
      </c>
      <c r="AX14" s="141" t="str">
        <f>IF(Cohort_CF!AX14="","","n/a")</f>
        <v>n/a</v>
      </c>
      <c r="AY14" s="141" t="str">
        <f>IF(Cohort_CF!AY14="","","n/a")</f>
        <v>n/a</v>
      </c>
      <c r="AZ14" s="141" t="str">
        <f>IF(Cohort_CF!AZ14="","","n/a")</f>
        <v>n/a</v>
      </c>
      <c r="BA14" s="141" t="str">
        <f>IF(Cohort_CF!BA14="","","n/a")</f>
        <v>n/a</v>
      </c>
      <c r="BB14" s="141" t="str">
        <f>IF(Cohort_CF!BB14="","","n/a")</f>
        <v/>
      </c>
      <c r="BC14" s="141" t="str">
        <f>IF(Cohort_CF!BC14="","","n/a")</f>
        <v/>
      </c>
      <c r="BD14" s="141" t="str">
        <f>IF(Cohort_CF!BD14="","","n/a")</f>
        <v/>
      </c>
      <c r="BE14" s="141" t="str">
        <f>IF(Cohort_CF!BE14="","","n/a")</f>
        <v/>
      </c>
      <c r="BF14" s="141" t="str">
        <f>IF(Cohort_CF!BF14="","","n/a")</f>
        <v/>
      </c>
      <c r="BG14" s="141" t="str">
        <f>IF(Cohort_CF!BG14="","","n/a")</f>
        <v/>
      </c>
      <c r="BH14" s="141" t="str">
        <f>IF(Cohort_CF!BH14="","","n/a")</f>
        <v/>
      </c>
      <c r="BI14" s="141" t="str">
        <f>IF(Cohort_CF!BI14="","","n/a")</f>
        <v/>
      </c>
      <c r="BJ14" s="141" t="str">
        <f>IF(Cohort_CF!BJ14="","","n/a")</f>
        <v/>
      </c>
      <c r="BK14" s="141" t="str">
        <f>IF(Cohort_CF!BK14="","","n/a")</f>
        <v/>
      </c>
      <c r="BL14" s="141" t="str">
        <f>IF(Cohort_CF!BL14="","","n/a")</f>
        <v/>
      </c>
    </row>
    <row r="15" spans="1:73" s="135" customFormat="1" hidden="1" x14ac:dyDescent="0.55000000000000004">
      <c r="A15" s="646"/>
      <c r="B15" s="135" t="s">
        <v>476</v>
      </c>
      <c r="F15" s="141" t="str">
        <f>IF(Cohort_CF!F15="","","n/a")</f>
        <v/>
      </c>
      <c r="G15" s="141" t="str">
        <f>IF(Cohort_CF!G15="","","n/a")</f>
        <v/>
      </c>
      <c r="H15" s="141" t="str">
        <f>IF(Cohort_CF!H15="","","n/a")</f>
        <v/>
      </c>
      <c r="I15" s="141" t="str">
        <f>IF(Cohort_CF!I15="","","n/a")</f>
        <v/>
      </c>
      <c r="J15" s="141" t="str">
        <f>IF(Cohort_CF!J15="","","n/a")</f>
        <v/>
      </c>
      <c r="K15" s="141" t="str">
        <f>IF(Cohort_CF!K15="","","n/a")</f>
        <v/>
      </c>
      <c r="L15" s="141" t="str">
        <f>IF(Cohort_CF!L15="","","n/a")</f>
        <v/>
      </c>
      <c r="M15" s="141" t="str">
        <f>IF(Cohort_CF!M15="","","n/a")</f>
        <v/>
      </c>
      <c r="N15" s="141" t="str">
        <f>IF(Cohort_CF!N15="","","n/a")</f>
        <v/>
      </c>
      <c r="O15" s="141" t="str">
        <f>IF(Cohort_CF!O15="","","n/a")</f>
        <v>n/a</v>
      </c>
      <c r="P15" s="141" t="str">
        <f>IF(Cohort_CF!P15="","","n/a")</f>
        <v>n/a</v>
      </c>
      <c r="Q15" s="141" t="str">
        <f>IF(Cohort_CF!Q15="","","n/a")</f>
        <v>n/a</v>
      </c>
      <c r="R15" s="141" t="str">
        <f>IF(Cohort_CF!R15="","","n/a")</f>
        <v>n/a</v>
      </c>
      <c r="S15" s="141" t="str">
        <f>IF(Cohort_CF!S15="","","n/a")</f>
        <v>n/a</v>
      </c>
      <c r="T15" s="141" t="str">
        <f>IF(Cohort_CF!T15="","","n/a")</f>
        <v>n/a</v>
      </c>
      <c r="U15" s="141" t="str">
        <f>IF(Cohort_CF!U15="","","n/a")</f>
        <v>n/a</v>
      </c>
      <c r="V15" s="141" t="str">
        <f>IF(Cohort_CF!V15="","","n/a")</f>
        <v>n/a</v>
      </c>
      <c r="W15" s="141" t="str">
        <f>IF(Cohort_CF!W15="","","n/a")</f>
        <v>n/a</v>
      </c>
      <c r="X15" s="141" t="str">
        <f>IF(Cohort_CF!X15="","","n/a")</f>
        <v>n/a</v>
      </c>
      <c r="Y15" s="141" t="str">
        <f>IF(Cohort_CF!Y15="","","n/a")</f>
        <v>n/a</v>
      </c>
      <c r="Z15" s="141" t="str">
        <f>IF(Cohort_CF!Z15="","","n/a")</f>
        <v>n/a</v>
      </c>
      <c r="AA15" s="141" t="str">
        <f>IF(Cohort_CF!AA15="","","n/a")</f>
        <v>n/a</v>
      </c>
      <c r="AB15" s="141" t="str">
        <f>IF(Cohort_CF!AB15="","","n/a")</f>
        <v>n/a</v>
      </c>
      <c r="AC15" s="141" t="str">
        <f>IF(Cohort_CF!AC15="","","n/a")</f>
        <v>n/a</v>
      </c>
      <c r="AD15" s="141" t="str">
        <f>IF(Cohort_CF!AD15="","","n/a")</f>
        <v>n/a</v>
      </c>
      <c r="AE15" s="141" t="str">
        <f>IF(Cohort_CF!AE15="","","n/a")</f>
        <v>n/a</v>
      </c>
      <c r="AF15" s="141" t="str">
        <f>IF(Cohort_CF!AF15="","","n/a")</f>
        <v>n/a</v>
      </c>
      <c r="AG15" s="141" t="str">
        <f>IF(Cohort_CF!AG15="","","n/a")</f>
        <v>n/a</v>
      </c>
      <c r="AH15" s="141" t="str">
        <f>IF(Cohort_CF!AH15="","","n/a")</f>
        <v>n/a</v>
      </c>
      <c r="AI15" s="141" t="str">
        <f>IF(Cohort_CF!AI15="","","n/a")</f>
        <v>n/a</v>
      </c>
      <c r="AJ15" s="141" t="str">
        <f>IF(Cohort_CF!AJ15="","","n/a")</f>
        <v>n/a</v>
      </c>
      <c r="AK15" s="141" t="str">
        <f>IF(Cohort_CF!AK15="","","n/a")</f>
        <v>n/a</v>
      </c>
      <c r="AL15" s="141" t="str">
        <f>IF(Cohort_CF!AL15="","","n/a")</f>
        <v>n/a</v>
      </c>
      <c r="AM15" s="141" t="str">
        <f>IF(Cohort_CF!AM15="","","n/a")</f>
        <v>n/a</v>
      </c>
      <c r="AN15" s="141" t="str">
        <f>IF(Cohort_CF!AN15="","","n/a")</f>
        <v>n/a</v>
      </c>
      <c r="AO15" s="141" t="str">
        <f>IF(Cohort_CF!AO15="","","n/a")</f>
        <v>n/a</v>
      </c>
      <c r="AP15" s="141" t="str">
        <f>IF(Cohort_CF!AP15="","","n/a")</f>
        <v>n/a</v>
      </c>
      <c r="AQ15" s="141" t="str">
        <f>IF(Cohort_CF!AQ15="","","n/a")</f>
        <v>n/a</v>
      </c>
      <c r="AR15" s="141" t="str">
        <f>IF(Cohort_CF!AR15="","","n/a")</f>
        <v>n/a</v>
      </c>
      <c r="AS15" s="141" t="str">
        <f>IF(Cohort_CF!AS15="","","n/a")</f>
        <v>n/a</v>
      </c>
      <c r="AT15" s="141" t="str">
        <f>IF(Cohort_CF!AT15="","","n/a")</f>
        <v>n/a</v>
      </c>
      <c r="AU15" s="141" t="str">
        <f>IF(Cohort_CF!AU15="","","n/a")</f>
        <v>n/a</v>
      </c>
      <c r="AV15" s="141" t="str">
        <f>IF(Cohort_CF!AV15="","","n/a")</f>
        <v>n/a</v>
      </c>
      <c r="AW15" s="141" t="str">
        <f>IF(Cohort_CF!AW15="","","n/a")</f>
        <v>n/a</v>
      </c>
      <c r="AX15" s="141" t="str">
        <f>IF(Cohort_CF!AX15="","","n/a")</f>
        <v>n/a</v>
      </c>
      <c r="AY15" s="141" t="str">
        <f>IF(Cohort_CF!AY15="","","n/a")</f>
        <v>n/a</v>
      </c>
      <c r="AZ15" s="141" t="str">
        <f>IF(Cohort_CF!AZ15="","","n/a")</f>
        <v>n/a</v>
      </c>
      <c r="BA15" s="141" t="str">
        <f>IF(Cohort_CF!BA15="","","n/a")</f>
        <v>n/a</v>
      </c>
      <c r="BB15" s="141" t="str">
        <f>IF(Cohort_CF!BB15="","","n/a")</f>
        <v>n/a</v>
      </c>
      <c r="BC15" s="141" t="str">
        <f>IF(Cohort_CF!BC15="","","n/a")</f>
        <v/>
      </c>
      <c r="BD15" s="141" t="str">
        <f>IF(Cohort_CF!BD15="","","n/a")</f>
        <v/>
      </c>
      <c r="BE15" s="141" t="str">
        <f>IF(Cohort_CF!BE15="","","n/a")</f>
        <v/>
      </c>
      <c r="BF15" s="141" t="str">
        <f>IF(Cohort_CF!BF15="","","n/a")</f>
        <v/>
      </c>
      <c r="BG15" s="141" t="str">
        <f>IF(Cohort_CF!BG15="","","n/a")</f>
        <v/>
      </c>
      <c r="BH15" s="141" t="str">
        <f>IF(Cohort_CF!BH15="","","n/a")</f>
        <v/>
      </c>
      <c r="BI15" s="141" t="str">
        <f>IF(Cohort_CF!BI15="","","n/a")</f>
        <v/>
      </c>
      <c r="BJ15" s="141" t="str">
        <f>IF(Cohort_CF!BJ15="","","n/a")</f>
        <v/>
      </c>
      <c r="BK15" s="141" t="str">
        <f>IF(Cohort_CF!BK15="","","n/a")</f>
        <v/>
      </c>
      <c r="BL15" s="141" t="str">
        <f>IF(Cohort_CF!BL15="","","n/a")</f>
        <v/>
      </c>
    </row>
    <row r="16" spans="1:73" s="135" customFormat="1" hidden="1" x14ac:dyDescent="0.55000000000000004">
      <c r="A16" s="646"/>
      <c r="B16" s="135" t="s">
        <v>477</v>
      </c>
      <c r="F16" s="141" t="str">
        <f>IF(Cohort_CF!F16="","","n/a")</f>
        <v/>
      </c>
      <c r="G16" s="141" t="str">
        <f>IF(Cohort_CF!G16="","","n/a")</f>
        <v/>
      </c>
      <c r="H16" s="141" t="str">
        <f>IF(Cohort_CF!H16="","","n/a")</f>
        <v/>
      </c>
      <c r="I16" s="141" t="str">
        <f>IF(Cohort_CF!I16="","","n/a")</f>
        <v/>
      </c>
      <c r="J16" s="141" t="str">
        <f>IF(Cohort_CF!J16="","","n/a")</f>
        <v/>
      </c>
      <c r="K16" s="141" t="str">
        <f>IF(Cohort_CF!K16="","","n/a")</f>
        <v/>
      </c>
      <c r="L16" s="141" t="str">
        <f>IF(Cohort_CF!L16="","","n/a")</f>
        <v/>
      </c>
      <c r="M16" s="141" t="str">
        <f>IF(Cohort_CF!M16="","","n/a")</f>
        <v/>
      </c>
      <c r="N16" s="141" t="str">
        <f>IF(Cohort_CF!N16="","","n/a")</f>
        <v/>
      </c>
      <c r="O16" s="141" t="str">
        <f>IF(Cohort_CF!O16="","","n/a")</f>
        <v/>
      </c>
      <c r="P16" s="141" t="str">
        <f>IF(Cohort_CF!P16="","","n/a")</f>
        <v>n/a</v>
      </c>
      <c r="Q16" s="141" t="str">
        <f>IF(Cohort_CF!Q16="","","n/a")</f>
        <v>n/a</v>
      </c>
      <c r="R16" s="141" t="str">
        <f>IF(Cohort_CF!R16="","","n/a")</f>
        <v>n/a</v>
      </c>
      <c r="S16" s="141" t="str">
        <f>IF(Cohort_CF!S16="","","n/a")</f>
        <v>n/a</v>
      </c>
      <c r="T16" s="141" t="str">
        <f>IF(Cohort_CF!T16="","","n/a")</f>
        <v>n/a</v>
      </c>
      <c r="U16" s="141" t="str">
        <f>IF(Cohort_CF!U16="","","n/a")</f>
        <v>n/a</v>
      </c>
      <c r="V16" s="141" t="str">
        <f>IF(Cohort_CF!V16="","","n/a")</f>
        <v>n/a</v>
      </c>
      <c r="W16" s="141" t="str">
        <f>IF(Cohort_CF!W16="","","n/a")</f>
        <v>n/a</v>
      </c>
      <c r="X16" s="141" t="str">
        <f>IF(Cohort_CF!X16="","","n/a")</f>
        <v>n/a</v>
      </c>
      <c r="Y16" s="141" t="str">
        <f>IF(Cohort_CF!Y16="","","n/a")</f>
        <v>n/a</v>
      </c>
      <c r="Z16" s="141" t="str">
        <f>IF(Cohort_CF!Z16="","","n/a")</f>
        <v>n/a</v>
      </c>
      <c r="AA16" s="141" t="str">
        <f>IF(Cohort_CF!AA16="","","n/a")</f>
        <v>n/a</v>
      </c>
      <c r="AB16" s="141" t="str">
        <f>IF(Cohort_CF!AB16="","","n/a")</f>
        <v>n/a</v>
      </c>
      <c r="AC16" s="141" t="str">
        <f>IF(Cohort_CF!AC16="","","n/a")</f>
        <v>n/a</v>
      </c>
      <c r="AD16" s="141" t="str">
        <f>IF(Cohort_CF!AD16="","","n/a")</f>
        <v>n/a</v>
      </c>
      <c r="AE16" s="141" t="str">
        <f>IF(Cohort_CF!AE16="","","n/a")</f>
        <v>n/a</v>
      </c>
      <c r="AF16" s="141" t="str">
        <f>IF(Cohort_CF!AF16="","","n/a")</f>
        <v>n/a</v>
      </c>
      <c r="AG16" s="141" t="str">
        <f>IF(Cohort_CF!AG16="","","n/a")</f>
        <v>n/a</v>
      </c>
      <c r="AH16" s="141" t="str">
        <f>IF(Cohort_CF!AH16="","","n/a")</f>
        <v>n/a</v>
      </c>
      <c r="AI16" s="141" t="str">
        <f>IF(Cohort_CF!AI16="","","n/a")</f>
        <v>n/a</v>
      </c>
      <c r="AJ16" s="141" t="str">
        <f>IF(Cohort_CF!AJ16="","","n/a")</f>
        <v>n/a</v>
      </c>
      <c r="AK16" s="141" t="str">
        <f>IF(Cohort_CF!AK16="","","n/a")</f>
        <v>n/a</v>
      </c>
      <c r="AL16" s="141" t="str">
        <f>IF(Cohort_CF!AL16="","","n/a")</f>
        <v>n/a</v>
      </c>
      <c r="AM16" s="141" t="str">
        <f>IF(Cohort_CF!AM16="","","n/a")</f>
        <v>n/a</v>
      </c>
      <c r="AN16" s="141" t="str">
        <f>IF(Cohort_CF!AN16="","","n/a")</f>
        <v>n/a</v>
      </c>
      <c r="AO16" s="141" t="str">
        <f>IF(Cohort_CF!AO16="","","n/a")</f>
        <v>n/a</v>
      </c>
      <c r="AP16" s="141" t="str">
        <f>IF(Cohort_CF!AP16="","","n/a")</f>
        <v>n/a</v>
      </c>
      <c r="AQ16" s="141" t="str">
        <f>IF(Cohort_CF!AQ16="","","n/a")</f>
        <v>n/a</v>
      </c>
      <c r="AR16" s="141" t="str">
        <f>IF(Cohort_CF!AR16="","","n/a")</f>
        <v>n/a</v>
      </c>
      <c r="AS16" s="141" t="str">
        <f>IF(Cohort_CF!AS16="","","n/a")</f>
        <v>n/a</v>
      </c>
      <c r="AT16" s="141" t="str">
        <f>IF(Cohort_CF!AT16="","","n/a")</f>
        <v>n/a</v>
      </c>
      <c r="AU16" s="141" t="str">
        <f>IF(Cohort_CF!AU16="","","n/a")</f>
        <v>n/a</v>
      </c>
      <c r="AV16" s="141" t="str">
        <f>IF(Cohort_CF!AV16="","","n/a")</f>
        <v>n/a</v>
      </c>
      <c r="AW16" s="141" t="str">
        <f>IF(Cohort_CF!AW16="","","n/a")</f>
        <v>n/a</v>
      </c>
      <c r="AX16" s="141" t="str">
        <f>IF(Cohort_CF!AX16="","","n/a")</f>
        <v>n/a</v>
      </c>
      <c r="AY16" s="141" t="str">
        <f>IF(Cohort_CF!AY16="","","n/a")</f>
        <v>n/a</v>
      </c>
      <c r="AZ16" s="141" t="str">
        <f>IF(Cohort_CF!AZ16="","","n/a")</f>
        <v>n/a</v>
      </c>
      <c r="BA16" s="141" t="str">
        <f>IF(Cohort_CF!BA16="","","n/a")</f>
        <v>n/a</v>
      </c>
      <c r="BB16" s="141" t="str">
        <f>IF(Cohort_CF!BB16="","","n/a")</f>
        <v>n/a</v>
      </c>
      <c r="BC16" s="141" t="str">
        <f>IF(Cohort_CF!BC16="","","n/a")</f>
        <v>n/a</v>
      </c>
      <c r="BD16" s="141" t="str">
        <f>IF(Cohort_CF!BD16="","","n/a")</f>
        <v/>
      </c>
      <c r="BE16" s="141" t="str">
        <f>IF(Cohort_CF!BE16="","","n/a")</f>
        <v/>
      </c>
      <c r="BF16" s="141" t="str">
        <f>IF(Cohort_CF!BF16="","","n/a")</f>
        <v/>
      </c>
      <c r="BG16" s="141" t="str">
        <f>IF(Cohort_CF!BG16="","","n/a")</f>
        <v/>
      </c>
      <c r="BH16" s="141" t="str">
        <f>IF(Cohort_CF!BH16="","","n/a")</f>
        <v/>
      </c>
      <c r="BI16" s="141" t="str">
        <f>IF(Cohort_CF!BI16="","","n/a")</f>
        <v/>
      </c>
      <c r="BJ16" s="141" t="str">
        <f>IF(Cohort_CF!BJ16="","","n/a")</f>
        <v/>
      </c>
      <c r="BK16" s="141" t="str">
        <f>IF(Cohort_CF!BK16="","","n/a")</f>
        <v/>
      </c>
      <c r="BL16" s="141" t="str">
        <f>IF(Cohort_CF!BL16="","","n/a")</f>
        <v/>
      </c>
    </row>
    <row r="17" spans="1:72" s="135" customFormat="1" hidden="1" x14ac:dyDescent="0.55000000000000004">
      <c r="A17" s="646"/>
      <c r="B17" s="135" t="s">
        <v>478</v>
      </c>
      <c r="F17" s="141" t="str">
        <f>IF(Cohort_CF!F17="","","n/a")</f>
        <v/>
      </c>
      <c r="G17" s="141" t="str">
        <f>IF(Cohort_CF!G17="","","n/a")</f>
        <v/>
      </c>
      <c r="H17" s="141" t="str">
        <f>IF(Cohort_CF!H17="","","n/a")</f>
        <v/>
      </c>
      <c r="I17" s="141" t="str">
        <f>IF(Cohort_CF!I17="","","n/a")</f>
        <v/>
      </c>
      <c r="J17" s="141" t="str">
        <f>IF(Cohort_CF!J17="","","n/a")</f>
        <v/>
      </c>
      <c r="K17" s="141" t="str">
        <f>IF(Cohort_CF!K17="","","n/a")</f>
        <v/>
      </c>
      <c r="L17" s="141" t="str">
        <f>IF(Cohort_CF!L17="","","n/a")</f>
        <v/>
      </c>
      <c r="M17" s="141" t="str">
        <f>IF(Cohort_CF!M17="","","n/a")</f>
        <v/>
      </c>
      <c r="N17" s="141" t="str">
        <f>IF(Cohort_CF!N17="","","n/a")</f>
        <v/>
      </c>
      <c r="O17" s="141" t="str">
        <f>IF(Cohort_CF!O17="","","n/a")</f>
        <v/>
      </c>
      <c r="P17" s="141" t="str">
        <f>IF(Cohort_CF!P17="","","n/a")</f>
        <v/>
      </c>
      <c r="Q17" s="141" t="str">
        <f>IF(Cohort_CF!Q17="","","n/a")</f>
        <v>n/a</v>
      </c>
      <c r="R17" s="141" t="str">
        <f>IF(Cohort_CF!R17="","","n/a")</f>
        <v>n/a</v>
      </c>
      <c r="S17" s="141" t="str">
        <f>IF(Cohort_CF!S17="","","n/a")</f>
        <v>n/a</v>
      </c>
      <c r="T17" s="141" t="str">
        <f>IF(Cohort_CF!T17="","","n/a")</f>
        <v>n/a</v>
      </c>
      <c r="U17" s="141" t="str">
        <f>IF(Cohort_CF!U17="","","n/a")</f>
        <v>n/a</v>
      </c>
      <c r="V17" s="141" t="str">
        <f>IF(Cohort_CF!V17="","","n/a")</f>
        <v>n/a</v>
      </c>
      <c r="W17" s="141" t="str">
        <f>IF(Cohort_CF!W17="","","n/a")</f>
        <v>n/a</v>
      </c>
      <c r="X17" s="141" t="str">
        <f>IF(Cohort_CF!X17="","","n/a")</f>
        <v>n/a</v>
      </c>
      <c r="Y17" s="141" t="str">
        <f>IF(Cohort_CF!Y17="","","n/a")</f>
        <v>n/a</v>
      </c>
      <c r="Z17" s="141" t="str">
        <f>IF(Cohort_CF!Z17="","","n/a")</f>
        <v>n/a</v>
      </c>
      <c r="AA17" s="141" t="str">
        <f>IF(Cohort_CF!AA17="","","n/a")</f>
        <v>n/a</v>
      </c>
      <c r="AB17" s="141" t="str">
        <f>IF(Cohort_CF!AB17="","","n/a")</f>
        <v>n/a</v>
      </c>
      <c r="AC17" s="141" t="str">
        <f>IF(Cohort_CF!AC17="","","n/a")</f>
        <v>n/a</v>
      </c>
      <c r="AD17" s="141" t="str">
        <f>IF(Cohort_CF!AD17="","","n/a")</f>
        <v>n/a</v>
      </c>
      <c r="AE17" s="141" t="str">
        <f>IF(Cohort_CF!AE17="","","n/a")</f>
        <v>n/a</v>
      </c>
      <c r="AF17" s="141" t="str">
        <f>IF(Cohort_CF!AF17="","","n/a")</f>
        <v>n/a</v>
      </c>
      <c r="AG17" s="141" t="str">
        <f>IF(Cohort_CF!AG17="","","n/a")</f>
        <v>n/a</v>
      </c>
      <c r="AH17" s="141" t="str">
        <f>IF(Cohort_CF!AH17="","","n/a")</f>
        <v>n/a</v>
      </c>
      <c r="AI17" s="141" t="str">
        <f>IF(Cohort_CF!AI17="","","n/a")</f>
        <v>n/a</v>
      </c>
      <c r="AJ17" s="141" t="str">
        <f>IF(Cohort_CF!AJ17="","","n/a")</f>
        <v>n/a</v>
      </c>
      <c r="AK17" s="141" t="str">
        <f>IF(Cohort_CF!AK17="","","n/a")</f>
        <v>n/a</v>
      </c>
      <c r="AL17" s="141" t="str">
        <f>IF(Cohort_CF!AL17="","","n/a")</f>
        <v>n/a</v>
      </c>
      <c r="AM17" s="141" t="str">
        <f>IF(Cohort_CF!AM17="","","n/a")</f>
        <v>n/a</v>
      </c>
      <c r="AN17" s="141" t="str">
        <f>IF(Cohort_CF!AN17="","","n/a")</f>
        <v>n/a</v>
      </c>
      <c r="AO17" s="141" t="str">
        <f>IF(Cohort_CF!AO17="","","n/a")</f>
        <v>n/a</v>
      </c>
      <c r="AP17" s="141" t="str">
        <f>IF(Cohort_CF!AP17="","","n/a")</f>
        <v>n/a</v>
      </c>
      <c r="AQ17" s="141" t="str">
        <f>IF(Cohort_CF!AQ17="","","n/a")</f>
        <v>n/a</v>
      </c>
      <c r="AR17" s="141" t="str">
        <f>IF(Cohort_CF!AR17="","","n/a")</f>
        <v>n/a</v>
      </c>
      <c r="AS17" s="141" t="str">
        <f>IF(Cohort_CF!AS17="","","n/a")</f>
        <v>n/a</v>
      </c>
      <c r="AT17" s="141" t="str">
        <f>IF(Cohort_CF!AT17="","","n/a")</f>
        <v>n/a</v>
      </c>
      <c r="AU17" s="141" t="str">
        <f>IF(Cohort_CF!AU17="","","n/a")</f>
        <v>n/a</v>
      </c>
      <c r="AV17" s="141" t="str">
        <f>IF(Cohort_CF!AV17="","","n/a")</f>
        <v>n/a</v>
      </c>
      <c r="AW17" s="141" t="str">
        <f>IF(Cohort_CF!AW17="","","n/a")</f>
        <v>n/a</v>
      </c>
      <c r="AX17" s="141" t="str">
        <f>IF(Cohort_CF!AX17="","","n/a")</f>
        <v>n/a</v>
      </c>
      <c r="AY17" s="141" t="str">
        <f>IF(Cohort_CF!AY17="","","n/a")</f>
        <v>n/a</v>
      </c>
      <c r="AZ17" s="141" t="str">
        <f>IF(Cohort_CF!AZ17="","","n/a")</f>
        <v>n/a</v>
      </c>
      <c r="BA17" s="141" t="str">
        <f>IF(Cohort_CF!BA17="","","n/a")</f>
        <v>n/a</v>
      </c>
      <c r="BB17" s="141" t="str">
        <f>IF(Cohort_CF!BB17="","","n/a")</f>
        <v>n/a</v>
      </c>
      <c r="BC17" s="141" t="str">
        <f>IF(Cohort_CF!BC17="","","n/a")</f>
        <v>n/a</v>
      </c>
      <c r="BD17" s="141" t="str">
        <f>IF(Cohort_CF!BD17="","","n/a")</f>
        <v>n/a</v>
      </c>
      <c r="BE17" s="141" t="str">
        <f>IF(Cohort_CF!BE17="","","n/a")</f>
        <v/>
      </c>
      <c r="BF17" s="141" t="str">
        <f>IF(Cohort_CF!BF17="","","n/a")</f>
        <v/>
      </c>
      <c r="BG17" s="141" t="str">
        <f>IF(Cohort_CF!BG17="","","n/a")</f>
        <v/>
      </c>
      <c r="BH17" s="141" t="str">
        <f>IF(Cohort_CF!BH17="","","n/a")</f>
        <v/>
      </c>
      <c r="BI17" s="141" t="str">
        <f>IF(Cohort_CF!BI17="","","n/a")</f>
        <v/>
      </c>
      <c r="BJ17" s="141" t="str">
        <f>IF(Cohort_CF!BJ17="","","n/a")</f>
        <v/>
      </c>
      <c r="BK17" s="141" t="str">
        <f>IF(Cohort_CF!BK17="","","n/a")</f>
        <v/>
      </c>
      <c r="BL17" s="141" t="str">
        <f>IF(Cohort_CF!BL17="","","n/a")</f>
        <v/>
      </c>
    </row>
    <row r="18" spans="1:72" s="135" customFormat="1" hidden="1" x14ac:dyDescent="0.55000000000000004">
      <c r="A18" s="646"/>
      <c r="B18" s="135" t="s">
        <v>479</v>
      </c>
      <c r="F18" s="141" t="str">
        <f>IF(Cohort_CF!F18="","","n/a")</f>
        <v/>
      </c>
      <c r="G18" s="141" t="str">
        <f>IF(Cohort_CF!G18="","","n/a")</f>
        <v/>
      </c>
      <c r="H18" s="141" t="str">
        <f>IF(Cohort_CF!H18="","","n/a")</f>
        <v/>
      </c>
      <c r="I18" s="141" t="str">
        <f>IF(Cohort_CF!I18="","","n/a")</f>
        <v/>
      </c>
      <c r="J18" s="141" t="str">
        <f>IF(Cohort_CF!J18="","","n/a")</f>
        <v/>
      </c>
      <c r="K18" s="141" t="str">
        <f>IF(Cohort_CF!K18="","","n/a")</f>
        <v/>
      </c>
      <c r="L18" s="141" t="str">
        <f>IF(Cohort_CF!L18="","","n/a")</f>
        <v/>
      </c>
      <c r="M18" s="141" t="str">
        <f>IF(Cohort_CF!M18="","","n/a")</f>
        <v/>
      </c>
      <c r="N18" s="141" t="str">
        <f>IF(Cohort_CF!N18="","","n/a")</f>
        <v/>
      </c>
      <c r="O18" s="141" t="str">
        <f>IF(Cohort_CF!O18="","","n/a")</f>
        <v/>
      </c>
      <c r="P18" s="141" t="str">
        <f>IF(Cohort_CF!P18="","","n/a")</f>
        <v/>
      </c>
      <c r="Q18" s="141" t="str">
        <f>IF(Cohort_CF!Q18="","","n/a")</f>
        <v/>
      </c>
      <c r="R18" s="141" t="str">
        <f>IF(Cohort_CF!R18="","","n/a")</f>
        <v>n/a</v>
      </c>
      <c r="S18" s="141" t="str">
        <f>IF(Cohort_CF!S18="","","n/a")</f>
        <v>n/a</v>
      </c>
      <c r="T18" s="141" t="str">
        <f>IF(Cohort_CF!T18="","","n/a")</f>
        <v>n/a</v>
      </c>
      <c r="U18" s="141" t="str">
        <f>IF(Cohort_CF!U18="","","n/a")</f>
        <v>n/a</v>
      </c>
      <c r="V18" s="141" t="str">
        <f>IF(Cohort_CF!V18="","","n/a")</f>
        <v>n/a</v>
      </c>
      <c r="W18" s="141" t="str">
        <f>IF(Cohort_CF!W18="","","n/a")</f>
        <v>n/a</v>
      </c>
      <c r="X18" s="141" t="str">
        <f>IF(Cohort_CF!X18="","","n/a")</f>
        <v>n/a</v>
      </c>
      <c r="Y18" s="141" t="str">
        <f>IF(Cohort_CF!Y18="","","n/a")</f>
        <v>n/a</v>
      </c>
      <c r="Z18" s="141" t="str">
        <f>IF(Cohort_CF!Z18="","","n/a")</f>
        <v>n/a</v>
      </c>
      <c r="AA18" s="141" t="str">
        <f>IF(Cohort_CF!AA18="","","n/a")</f>
        <v>n/a</v>
      </c>
      <c r="AB18" s="141" t="str">
        <f>IF(Cohort_CF!AB18="","","n/a")</f>
        <v>n/a</v>
      </c>
      <c r="AC18" s="141" t="str">
        <f>IF(Cohort_CF!AC18="","","n/a")</f>
        <v>n/a</v>
      </c>
      <c r="AD18" s="141" t="str">
        <f>IF(Cohort_CF!AD18="","","n/a")</f>
        <v>n/a</v>
      </c>
      <c r="AE18" s="141" t="str">
        <f>IF(Cohort_CF!AE18="","","n/a")</f>
        <v>n/a</v>
      </c>
      <c r="AF18" s="141" t="str">
        <f>IF(Cohort_CF!AF18="","","n/a")</f>
        <v>n/a</v>
      </c>
      <c r="AG18" s="141" t="str">
        <f>IF(Cohort_CF!AG18="","","n/a")</f>
        <v>n/a</v>
      </c>
      <c r="AH18" s="141" t="str">
        <f>IF(Cohort_CF!AH18="","","n/a")</f>
        <v>n/a</v>
      </c>
      <c r="AI18" s="141" t="str">
        <f>IF(Cohort_CF!AI18="","","n/a")</f>
        <v>n/a</v>
      </c>
      <c r="AJ18" s="141" t="str">
        <f>IF(Cohort_CF!AJ18="","","n/a")</f>
        <v>n/a</v>
      </c>
      <c r="AK18" s="141" t="str">
        <f>IF(Cohort_CF!AK18="","","n/a")</f>
        <v>n/a</v>
      </c>
      <c r="AL18" s="141" t="str">
        <f>IF(Cohort_CF!AL18="","","n/a")</f>
        <v>n/a</v>
      </c>
      <c r="AM18" s="141" t="str">
        <f>IF(Cohort_CF!AM18="","","n/a")</f>
        <v>n/a</v>
      </c>
      <c r="AN18" s="141" t="str">
        <f>IF(Cohort_CF!AN18="","","n/a")</f>
        <v>n/a</v>
      </c>
      <c r="AO18" s="141" t="str">
        <f>IF(Cohort_CF!AO18="","","n/a")</f>
        <v>n/a</v>
      </c>
      <c r="AP18" s="141" t="str">
        <f>IF(Cohort_CF!AP18="","","n/a")</f>
        <v>n/a</v>
      </c>
      <c r="AQ18" s="141" t="str">
        <f>IF(Cohort_CF!AQ18="","","n/a")</f>
        <v>n/a</v>
      </c>
      <c r="AR18" s="141" t="str">
        <f>IF(Cohort_CF!AR18="","","n/a")</f>
        <v>n/a</v>
      </c>
      <c r="AS18" s="141" t="str">
        <f>IF(Cohort_CF!AS18="","","n/a")</f>
        <v>n/a</v>
      </c>
      <c r="AT18" s="141" t="str">
        <f>IF(Cohort_CF!AT18="","","n/a")</f>
        <v>n/a</v>
      </c>
      <c r="AU18" s="141" t="str">
        <f>IF(Cohort_CF!AU18="","","n/a")</f>
        <v>n/a</v>
      </c>
      <c r="AV18" s="141" t="str">
        <f>IF(Cohort_CF!AV18="","","n/a")</f>
        <v>n/a</v>
      </c>
      <c r="AW18" s="141" t="str">
        <f>IF(Cohort_CF!AW18="","","n/a")</f>
        <v>n/a</v>
      </c>
      <c r="AX18" s="141" t="str">
        <f>IF(Cohort_CF!AX18="","","n/a")</f>
        <v>n/a</v>
      </c>
      <c r="AY18" s="141" t="str">
        <f>IF(Cohort_CF!AY18="","","n/a")</f>
        <v>n/a</v>
      </c>
      <c r="AZ18" s="141" t="str">
        <f>IF(Cohort_CF!AZ18="","","n/a")</f>
        <v>n/a</v>
      </c>
      <c r="BA18" s="141" t="str">
        <f>IF(Cohort_CF!BA18="","","n/a")</f>
        <v>n/a</v>
      </c>
      <c r="BB18" s="141" t="str">
        <f>IF(Cohort_CF!BB18="","","n/a")</f>
        <v>n/a</v>
      </c>
      <c r="BC18" s="141" t="str">
        <f>IF(Cohort_CF!BC18="","","n/a")</f>
        <v>n/a</v>
      </c>
      <c r="BD18" s="141" t="str">
        <f>IF(Cohort_CF!BD18="","","n/a")</f>
        <v>n/a</v>
      </c>
      <c r="BE18" s="141" t="str">
        <f>IF(Cohort_CF!BE18="","","n/a")</f>
        <v>n/a</v>
      </c>
      <c r="BF18" s="141" t="str">
        <f>IF(Cohort_CF!BF18="","","n/a")</f>
        <v/>
      </c>
      <c r="BG18" s="141" t="str">
        <f>IF(Cohort_CF!BG18="","","n/a")</f>
        <v/>
      </c>
      <c r="BH18" s="141" t="str">
        <f>IF(Cohort_CF!BH18="","","n/a")</f>
        <v/>
      </c>
      <c r="BI18" s="141" t="str">
        <f>IF(Cohort_CF!BI18="","","n/a")</f>
        <v/>
      </c>
      <c r="BJ18" s="141" t="str">
        <f>IF(Cohort_CF!BJ18="","","n/a")</f>
        <v/>
      </c>
      <c r="BK18" s="141" t="str">
        <f>IF(Cohort_CF!BK18="","","n/a")</f>
        <v/>
      </c>
      <c r="BL18" s="141" t="str">
        <f>IF(Cohort_CF!BL18="","","n/a")</f>
        <v/>
      </c>
    </row>
    <row r="19" spans="1:72" s="135" customFormat="1" hidden="1" x14ac:dyDescent="0.55000000000000004">
      <c r="A19" s="646"/>
      <c r="B19" s="135" t="s">
        <v>480</v>
      </c>
      <c r="F19" s="141" t="str">
        <f>IF(Cohort_CF!F19="","","n/a")</f>
        <v/>
      </c>
      <c r="G19" s="141" t="str">
        <f>IF(Cohort_CF!G19="","","n/a")</f>
        <v/>
      </c>
      <c r="H19" s="141" t="str">
        <f>IF(Cohort_CF!H19="","","n/a")</f>
        <v/>
      </c>
      <c r="I19" s="141" t="str">
        <f>IF(Cohort_CF!I19="","","n/a")</f>
        <v/>
      </c>
      <c r="J19" s="141" t="str">
        <f>IF(Cohort_CF!J19="","","n/a")</f>
        <v/>
      </c>
      <c r="K19" s="141" t="str">
        <f>IF(Cohort_CF!K19="","","n/a")</f>
        <v/>
      </c>
      <c r="L19" s="141" t="str">
        <f>IF(Cohort_CF!L19="","","n/a")</f>
        <v/>
      </c>
      <c r="M19" s="141" t="str">
        <f>IF(Cohort_CF!M19="","","n/a")</f>
        <v/>
      </c>
      <c r="N19" s="141" t="str">
        <f>IF(Cohort_CF!N19="","","n/a")</f>
        <v/>
      </c>
      <c r="O19" s="141" t="str">
        <f>IF(Cohort_CF!O19="","","n/a")</f>
        <v/>
      </c>
      <c r="P19" s="141" t="str">
        <f>IF(Cohort_CF!P19="","","n/a")</f>
        <v/>
      </c>
      <c r="Q19" s="141" t="str">
        <f>IF(Cohort_CF!Q19="","","n/a")</f>
        <v/>
      </c>
      <c r="R19" s="141" t="str">
        <f>IF(Cohort_CF!R19="","","n/a")</f>
        <v/>
      </c>
      <c r="S19" s="141" t="str">
        <f>IF(Cohort_CF!S19="","","n/a")</f>
        <v>n/a</v>
      </c>
      <c r="T19" s="141" t="str">
        <f>IF(Cohort_CF!T19="","","n/a")</f>
        <v>n/a</v>
      </c>
      <c r="U19" s="141" t="str">
        <f>IF(Cohort_CF!U19="","","n/a")</f>
        <v>n/a</v>
      </c>
      <c r="V19" s="141" t="str">
        <f>IF(Cohort_CF!V19="","","n/a")</f>
        <v>n/a</v>
      </c>
      <c r="W19" s="141" t="str">
        <f>IF(Cohort_CF!W19="","","n/a")</f>
        <v>n/a</v>
      </c>
      <c r="X19" s="141" t="str">
        <f>IF(Cohort_CF!X19="","","n/a")</f>
        <v>n/a</v>
      </c>
      <c r="Y19" s="141" t="str">
        <f>IF(Cohort_CF!Y19="","","n/a")</f>
        <v>n/a</v>
      </c>
      <c r="Z19" s="141" t="str">
        <f>IF(Cohort_CF!Z19="","","n/a")</f>
        <v>n/a</v>
      </c>
      <c r="AA19" s="141" t="str">
        <f>IF(Cohort_CF!AA19="","","n/a")</f>
        <v>n/a</v>
      </c>
      <c r="AB19" s="141" t="str">
        <f>IF(Cohort_CF!AB19="","","n/a")</f>
        <v>n/a</v>
      </c>
      <c r="AC19" s="141" t="str">
        <f>IF(Cohort_CF!AC19="","","n/a")</f>
        <v>n/a</v>
      </c>
      <c r="AD19" s="141" t="str">
        <f>IF(Cohort_CF!AD19="","","n/a")</f>
        <v>n/a</v>
      </c>
      <c r="AE19" s="141" t="str">
        <f>IF(Cohort_CF!AE19="","","n/a")</f>
        <v>n/a</v>
      </c>
      <c r="AF19" s="141" t="str">
        <f>IF(Cohort_CF!AF19="","","n/a")</f>
        <v>n/a</v>
      </c>
      <c r="AG19" s="141" t="str">
        <f>IF(Cohort_CF!AG19="","","n/a")</f>
        <v>n/a</v>
      </c>
      <c r="AH19" s="141" t="str">
        <f>IF(Cohort_CF!AH19="","","n/a")</f>
        <v>n/a</v>
      </c>
      <c r="AI19" s="141" t="str">
        <f>IF(Cohort_CF!AI19="","","n/a")</f>
        <v>n/a</v>
      </c>
      <c r="AJ19" s="141" t="str">
        <f>IF(Cohort_CF!AJ19="","","n/a")</f>
        <v>n/a</v>
      </c>
      <c r="AK19" s="141" t="str">
        <f>IF(Cohort_CF!AK19="","","n/a")</f>
        <v>n/a</v>
      </c>
      <c r="AL19" s="141" t="str">
        <f>IF(Cohort_CF!AL19="","","n/a")</f>
        <v>n/a</v>
      </c>
      <c r="AM19" s="141" t="str">
        <f>IF(Cohort_CF!AM19="","","n/a")</f>
        <v>n/a</v>
      </c>
      <c r="AN19" s="141" t="str">
        <f>IF(Cohort_CF!AN19="","","n/a")</f>
        <v>n/a</v>
      </c>
      <c r="AO19" s="141" t="str">
        <f>IF(Cohort_CF!AO19="","","n/a")</f>
        <v>n/a</v>
      </c>
      <c r="AP19" s="141" t="str">
        <f>IF(Cohort_CF!AP19="","","n/a")</f>
        <v>n/a</v>
      </c>
      <c r="AQ19" s="141" t="str">
        <f>IF(Cohort_CF!AQ19="","","n/a")</f>
        <v>n/a</v>
      </c>
      <c r="AR19" s="141" t="str">
        <f>IF(Cohort_CF!AR19="","","n/a")</f>
        <v>n/a</v>
      </c>
      <c r="AS19" s="141" t="str">
        <f>IF(Cohort_CF!AS19="","","n/a")</f>
        <v>n/a</v>
      </c>
      <c r="AT19" s="141" t="str">
        <f>IF(Cohort_CF!AT19="","","n/a")</f>
        <v>n/a</v>
      </c>
      <c r="AU19" s="141" t="str">
        <f>IF(Cohort_CF!AU19="","","n/a")</f>
        <v>n/a</v>
      </c>
      <c r="AV19" s="141" t="str">
        <f>IF(Cohort_CF!AV19="","","n/a")</f>
        <v>n/a</v>
      </c>
      <c r="AW19" s="141" t="str">
        <f>IF(Cohort_CF!AW19="","","n/a")</f>
        <v>n/a</v>
      </c>
      <c r="AX19" s="141" t="str">
        <f>IF(Cohort_CF!AX19="","","n/a")</f>
        <v>n/a</v>
      </c>
      <c r="AY19" s="141" t="str">
        <f>IF(Cohort_CF!AY19="","","n/a")</f>
        <v>n/a</v>
      </c>
      <c r="AZ19" s="141" t="str">
        <f>IF(Cohort_CF!AZ19="","","n/a")</f>
        <v>n/a</v>
      </c>
      <c r="BA19" s="141" t="str">
        <f>IF(Cohort_CF!BA19="","","n/a")</f>
        <v>n/a</v>
      </c>
      <c r="BB19" s="141" t="str">
        <f>IF(Cohort_CF!BB19="","","n/a")</f>
        <v>n/a</v>
      </c>
      <c r="BC19" s="141" t="str">
        <f>IF(Cohort_CF!BC19="","","n/a")</f>
        <v>n/a</v>
      </c>
      <c r="BD19" s="141" t="str">
        <f>IF(Cohort_CF!BD19="","","n/a")</f>
        <v>n/a</v>
      </c>
      <c r="BE19" s="141" t="str">
        <f>IF(Cohort_CF!BE19="","","n/a")</f>
        <v>n/a</v>
      </c>
      <c r="BF19" s="141" t="str">
        <f>IF(Cohort_CF!BF19="","","n/a")</f>
        <v>n/a</v>
      </c>
      <c r="BG19" s="141" t="str">
        <f>IF(Cohort_CF!BG19="","","n/a")</f>
        <v/>
      </c>
      <c r="BH19" s="141" t="str">
        <f>IF(Cohort_CF!BH19="","","n/a")</f>
        <v/>
      </c>
      <c r="BI19" s="141" t="str">
        <f>IF(Cohort_CF!BI19="","","n/a")</f>
        <v/>
      </c>
      <c r="BJ19" s="141" t="str">
        <f>IF(Cohort_CF!BJ19="","","n/a")</f>
        <v/>
      </c>
      <c r="BK19" s="141" t="str">
        <f>IF(Cohort_CF!BK19="","","n/a")</f>
        <v/>
      </c>
      <c r="BL19" s="141" t="str">
        <f>IF(Cohort_CF!BL19="","","n/a")</f>
        <v/>
      </c>
    </row>
    <row r="20" spans="1:72" s="135" customFormat="1" hidden="1" x14ac:dyDescent="0.55000000000000004">
      <c r="A20" s="646"/>
      <c r="B20" s="135" t="s">
        <v>481</v>
      </c>
      <c r="F20" s="141" t="str">
        <f>IF(Cohort_CF!F20="","","n/a")</f>
        <v/>
      </c>
      <c r="G20" s="141" t="str">
        <f>IF(Cohort_CF!G20="","","n/a")</f>
        <v/>
      </c>
      <c r="H20" s="141" t="str">
        <f>IF(Cohort_CF!H20="","","n/a")</f>
        <v/>
      </c>
      <c r="I20" s="141" t="str">
        <f>IF(Cohort_CF!I20="","","n/a")</f>
        <v/>
      </c>
      <c r="J20" s="141" t="str">
        <f>IF(Cohort_CF!J20="","","n/a")</f>
        <v/>
      </c>
      <c r="K20" s="141" t="str">
        <f>IF(Cohort_CF!K20="","","n/a")</f>
        <v/>
      </c>
      <c r="L20" s="141" t="str">
        <f>IF(Cohort_CF!L20="","","n/a")</f>
        <v/>
      </c>
      <c r="M20" s="141" t="str">
        <f>IF(Cohort_CF!M20="","","n/a")</f>
        <v/>
      </c>
      <c r="N20" s="141" t="str">
        <f>IF(Cohort_CF!N20="","","n/a")</f>
        <v/>
      </c>
      <c r="O20" s="141" t="str">
        <f>IF(Cohort_CF!O20="","","n/a")</f>
        <v/>
      </c>
      <c r="P20" s="141" t="str">
        <f>IF(Cohort_CF!P20="","","n/a")</f>
        <v/>
      </c>
      <c r="Q20" s="141" t="str">
        <f>IF(Cohort_CF!Q20="","","n/a")</f>
        <v/>
      </c>
      <c r="R20" s="141" t="str">
        <f>IF(Cohort_CF!R20="","","n/a")</f>
        <v/>
      </c>
      <c r="S20" s="141" t="str">
        <f>IF(Cohort_CF!S20="","","n/a")</f>
        <v/>
      </c>
      <c r="T20" s="141" t="str">
        <f>IF(Cohort_CF!T20="","","n/a")</f>
        <v>n/a</v>
      </c>
      <c r="U20" s="141" t="str">
        <f>IF(Cohort_CF!U20="","","n/a")</f>
        <v>n/a</v>
      </c>
      <c r="V20" s="141" t="str">
        <f>IF(Cohort_CF!V20="","","n/a")</f>
        <v>n/a</v>
      </c>
      <c r="W20" s="141" t="str">
        <f>IF(Cohort_CF!W20="","","n/a")</f>
        <v>n/a</v>
      </c>
      <c r="X20" s="141" t="str">
        <f>IF(Cohort_CF!X20="","","n/a")</f>
        <v>n/a</v>
      </c>
      <c r="Y20" s="141" t="str">
        <f>IF(Cohort_CF!Y20="","","n/a")</f>
        <v>n/a</v>
      </c>
      <c r="Z20" s="141" t="str">
        <f>IF(Cohort_CF!Z20="","","n/a")</f>
        <v>n/a</v>
      </c>
      <c r="AA20" s="141" t="str">
        <f>IF(Cohort_CF!AA20="","","n/a")</f>
        <v>n/a</v>
      </c>
      <c r="AB20" s="141" t="str">
        <f>IF(Cohort_CF!AB20="","","n/a")</f>
        <v>n/a</v>
      </c>
      <c r="AC20" s="141" t="str">
        <f>IF(Cohort_CF!AC20="","","n/a")</f>
        <v>n/a</v>
      </c>
      <c r="AD20" s="141" t="str">
        <f>IF(Cohort_CF!AD20="","","n/a")</f>
        <v>n/a</v>
      </c>
      <c r="AE20" s="141" t="str">
        <f>IF(Cohort_CF!AE20="","","n/a")</f>
        <v>n/a</v>
      </c>
      <c r="AF20" s="141" t="str">
        <f>IF(Cohort_CF!AF20="","","n/a")</f>
        <v>n/a</v>
      </c>
      <c r="AG20" s="141" t="str">
        <f>IF(Cohort_CF!AG20="","","n/a")</f>
        <v>n/a</v>
      </c>
      <c r="AH20" s="141" t="str">
        <f>IF(Cohort_CF!AH20="","","n/a")</f>
        <v>n/a</v>
      </c>
      <c r="AI20" s="141" t="str">
        <f>IF(Cohort_CF!AI20="","","n/a")</f>
        <v>n/a</v>
      </c>
      <c r="AJ20" s="141" t="str">
        <f>IF(Cohort_CF!AJ20="","","n/a")</f>
        <v>n/a</v>
      </c>
      <c r="AK20" s="141" t="str">
        <f>IF(Cohort_CF!AK20="","","n/a")</f>
        <v>n/a</v>
      </c>
      <c r="AL20" s="141" t="str">
        <f>IF(Cohort_CF!AL20="","","n/a")</f>
        <v>n/a</v>
      </c>
      <c r="AM20" s="141" t="str">
        <f>IF(Cohort_CF!AM20="","","n/a")</f>
        <v>n/a</v>
      </c>
      <c r="AN20" s="141" t="str">
        <f>IF(Cohort_CF!AN20="","","n/a")</f>
        <v>n/a</v>
      </c>
      <c r="AO20" s="141" t="str">
        <f>IF(Cohort_CF!AO20="","","n/a")</f>
        <v>n/a</v>
      </c>
      <c r="AP20" s="141" t="str">
        <f>IF(Cohort_CF!AP20="","","n/a")</f>
        <v>n/a</v>
      </c>
      <c r="AQ20" s="141" t="str">
        <f>IF(Cohort_CF!AQ20="","","n/a")</f>
        <v>n/a</v>
      </c>
      <c r="AR20" s="141" t="str">
        <f>IF(Cohort_CF!AR20="","","n/a")</f>
        <v>n/a</v>
      </c>
      <c r="AS20" s="141" t="str">
        <f>IF(Cohort_CF!AS20="","","n/a")</f>
        <v>n/a</v>
      </c>
      <c r="AT20" s="141" t="str">
        <f>IF(Cohort_CF!AT20="","","n/a")</f>
        <v>n/a</v>
      </c>
      <c r="AU20" s="141" t="str">
        <f>IF(Cohort_CF!AU20="","","n/a")</f>
        <v>n/a</v>
      </c>
      <c r="AV20" s="141" t="str">
        <f>IF(Cohort_CF!AV20="","","n/a")</f>
        <v>n/a</v>
      </c>
      <c r="AW20" s="141" t="str">
        <f>IF(Cohort_CF!AW20="","","n/a")</f>
        <v>n/a</v>
      </c>
      <c r="AX20" s="141" t="str">
        <f>IF(Cohort_CF!AX20="","","n/a")</f>
        <v>n/a</v>
      </c>
      <c r="AY20" s="141" t="str">
        <f>IF(Cohort_CF!AY20="","","n/a")</f>
        <v>n/a</v>
      </c>
      <c r="AZ20" s="141" t="str">
        <f>IF(Cohort_CF!AZ20="","","n/a")</f>
        <v>n/a</v>
      </c>
      <c r="BA20" s="141" t="str">
        <f>IF(Cohort_CF!BA20="","","n/a")</f>
        <v>n/a</v>
      </c>
      <c r="BB20" s="141" t="str">
        <f>IF(Cohort_CF!BB20="","","n/a")</f>
        <v>n/a</v>
      </c>
      <c r="BC20" s="141" t="str">
        <f>IF(Cohort_CF!BC20="","","n/a")</f>
        <v>n/a</v>
      </c>
      <c r="BD20" s="141" t="str">
        <f>IF(Cohort_CF!BD20="","","n/a")</f>
        <v>n/a</v>
      </c>
      <c r="BE20" s="141" t="str">
        <f>IF(Cohort_CF!BE20="","","n/a")</f>
        <v>n/a</v>
      </c>
      <c r="BF20" s="141" t="str">
        <f>IF(Cohort_CF!BF20="","","n/a")</f>
        <v>n/a</v>
      </c>
      <c r="BG20" s="141" t="str">
        <f>IF(Cohort_CF!BG20="","","n/a")</f>
        <v>n/a</v>
      </c>
      <c r="BH20" s="141" t="str">
        <f>IF(Cohort_CF!BH20="","","n/a")</f>
        <v/>
      </c>
      <c r="BI20" s="141" t="str">
        <f>IF(Cohort_CF!BI20="","","n/a")</f>
        <v/>
      </c>
      <c r="BJ20" s="141" t="str">
        <f>IF(Cohort_CF!BJ20="","","n/a")</f>
        <v/>
      </c>
      <c r="BK20" s="141" t="str">
        <f>IF(Cohort_CF!BK20="","","n/a")</f>
        <v/>
      </c>
      <c r="BL20" s="141" t="str">
        <f>IF(Cohort_CF!BL20="","","n/a")</f>
        <v/>
      </c>
    </row>
    <row r="21" spans="1:72" s="135" customFormat="1" hidden="1" x14ac:dyDescent="0.55000000000000004">
      <c r="A21" s="646"/>
      <c r="B21" s="135" t="s">
        <v>482</v>
      </c>
      <c r="F21" s="141" t="str">
        <f>IF(Cohort_CF!F21="","","n/a")</f>
        <v/>
      </c>
      <c r="G21" s="141" t="str">
        <f>IF(Cohort_CF!G21="","","n/a")</f>
        <v/>
      </c>
      <c r="H21" s="141" t="str">
        <f>IF(Cohort_CF!H21="","","n/a")</f>
        <v/>
      </c>
      <c r="I21" s="141" t="str">
        <f>IF(Cohort_CF!I21="","","n/a")</f>
        <v/>
      </c>
      <c r="J21" s="141" t="str">
        <f>IF(Cohort_CF!J21="","","n/a")</f>
        <v/>
      </c>
      <c r="K21" s="141" t="str">
        <f>IF(Cohort_CF!K21="","","n/a")</f>
        <v/>
      </c>
      <c r="L21" s="141" t="str">
        <f>IF(Cohort_CF!L21="","","n/a")</f>
        <v/>
      </c>
      <c r="M21" s="141" t="str">
        <f>IF(Cohort_CF!M21="","","n/a")</f>
        <v/>
      </c>
      <c r="N21" s="141" t="str">
        <f>IF(Cohort_CF!N21="","","n/a")</f>
        <v/>
      </c>
      <c r="O21" s="141" t="str">
        <f>IF(Cohort_CF!O21="","","n/a")</f>
        <v/>
      </c>
      <c r="P21" s="141" t="str">
        <f>IF(Cohort_CF!P21="","","n/a")</f>
        <v/>
      </c>
      <c r="Q21" s="141" t="str">
        <f>IF(Cohort_CF!Q21="","","n/a")</f>
        <v/>
      </c>
      <c r="R21" s="141" t="str">
        <f>IF(Cohort_CF!R21="","","n/a")</f>
        <v/>
      </c>
      <c r="S21" s="141" t="str">
        <f>IF(Cohort_CF!S21="","","n/a")</f>
        <v/>
      </c>
      <c r="T21" s="141" t="str">
        <f>IF(Cohort_CF!T21="","","n/a")</f>
        <v/>
      </c>
      <c r="U21" s="141" t="str">
        <f>IF(Cohort_CF!U21="","","n/a")</f>
        <v>n/a</v>
      </c>
      <c r="V21" s="141" t="str">
        <f>IF(Cohort_CF!V21="","","n/a")</f>
        <v>n/a</v>
      </c>
      <c r="W21" s="141" t="str">
        <f>IF(Cohort_CF!W21="","","n/a")</f>
        <v>n/a</v>
      </c>
      <c r="X21" s="141" t="str">
        <f>IF(Cohort_CF!X21="","","n/a")</f>
        <v>n/a</v>
      </c>
      <c r="Y21" s="141" t="str">
        <f>IF(Cohort_CF!Y21="","","n/a")</f>
        <v>n/a</v>
      </c>
      <c r="Z21" s="141" t="str">
        <f>IF(Cohort_CF!Z21="","","n/a")</f>
        <v>n/a</v>
      </c>
      <c r="AA21" s="141" t="str">
        <f>IF(Cohort_CF!AA21="","","n/a")</f>
        <v>n/a</v>
      </c>
      <c r="AB21" s="141" t="str">
        <f>IF(Cohort_CF!AB21="","","n/a")</f>
        <v>n/a</v>
      </c>
      <c r="AC21" s="141" t="str">
        <f>IF(Cohort_CF!AC21="","","n/a")</f>
        <v>n/a</v>
      </c>
      <c r="AD21" s="141" t="str">
        <f>IF(Cohort_CF!AD21="","","n/a")</f>
        <v>n/a</v>
      </c>
      <c r="AE21" s="141" t="str">
        <f>IF(Cohort_CF!AE21="","","n/a")</f>
        <v>n/a</v>
      </c>
      <c r="AF21" s="141" t="str">
        <f>IF(Cohort_CF!AF21="","","n/a")</f>
        <v>n/a</v>
      </c>
      <c r="AG21" s="141" t="str">
        <f>IF(Cohort_CF!AG21="","","n/a")</f>
        <v>n/a</v>
      </c>
      <c r="AH21" s="141" t="str">
        <f>IF(Cohort_CF!AH21="","","n/a")</f>
        <v>n/a</v>
      </c>
      <c r="AI21" s="141" t="str">
        <f>IF(Cohort_CF!AI21="","","n/a")</f>
        <v>n/a</v>
      </c>
      <c r="AJ21" s="141" t="str">
        <f>IF(Cohort_CF!AJ21="","","n/a")</f>
        <v>n/a</v>
      </c>
      <c r="AK21" s="141" t="str">
        <f>IF(Cohort_CF!AK21="","","n/a")</f>
        <v>n/a</v>
      </c>
      <c r="AL21" s="141" t="str">
        <f>IF(Cohort_CF!AL21="","","n/a")</f>
        <v>n/a</v>
      </c>
      <c r="AM21" s="141" t="str">
        <f>IF(Cohort_CF!AM21="","","n/a")</f>
        <v>n/a</v>
      </c>
      <c r="AN21" s="141" t="str">
        <f>IF(Cohort_CF!AN21="","","n/a")</f>
        <v>n/a</v>
      </c>
      <c r="AO21" s="141" t="str">
        <f>IF(Cohort_CF!AO21="","","n/a")</f>
        <v>n/a</v>
      </c>
      <c r="AP21" s="141" t="str">
        <f>IF(Cohort_CF!AP21="","","n/a")</f>
        <v>n/a</v>
      </c>
      <c r="AQ21" s="141" t="str">
        <f>IF(Cohort_CF!AQ21="","","n/a")</f>
        <v>n/a</v>
      </c>
      <c r="AR21" s="141" t="str">
        <f>IF(Cohort_CF!AR21="","","n/a")</f>
        <v>n/a</v>
      </c>
      <c r="AS21" s="141" t="str">
        <f>IF(Cohort_CF!AS21="","","n/a")</f>
        <v>n/a</v>
      </c>
      <c r="AT21" s="141" t="str">
        <f>IF(Cohort_CF!AT21="","","n/a")</f>
        <v>n/a</v>
      </c>
      <c r="AU21" s="141" t="str">
        <f>IF(Cohort_CF!AU21="","","n/a")</f>
        <v>n/a</v>
      </c>
      <c r="AV21" s="141" t="str">
        <f>IF(Cohort_CF!AV21="","","n/a")</f>
        <v>n/a</v>
      </c>
      <c r="AW21" s="141" t="str">
        <f>IF(Cohort_CF!AW21="","","n/a")</f>
        <v>n/a</v>
      </c>
      <c r="AX21" s="141" t="str">
        <f>IF(Cohort_CF!AX21="","","n/a")</f>
        <v>n/a</v>
      </c>
      <c r="AY21" s="141" t="str">
        <f>IF(Cohort_CF!AY21="","","n/a")</f>
        <v>n/a</v>
      </c>
      <c r="AZ21" s="141" t="str">
        <f>IF(Cohort_CF!AZ21="","","n/a")</f>
        <v>n/a</v>
      </c>
      <c r="BA21" s="141" t="str">
        <f>IF(Cohort_CF!BA21="","","n/a")</f>
        <v>n/a</v>
      </c>
      <c r="BB21" s="141" t="str">
        <f>IF(Cohort_CF!BB21="","","n/a")</f>
        <v>n/a</v>
      </c>
      <c r="BC21" s="141" t="str">
        <f>IF(Cohort_CF!BC21="","","n/a")</f>
        <v>n/a</v>
      </c>
      <c r="BD21" s="141" t="str">
        <f>IF(Cohort_CF!BD21="","","n/a")</f>
        <v>n/a</v>
      </c>
      <c r="BE21" s="141" t="str">
        <f>IF(Cohort_CF!BE21="","","n/a")</f>
        <v>n/a</v>
      </c>
      <c r="BF21" s="141" t="str">
        <f>IF(Cohort_CF!BF21="","","n/a")</f>
        <v>n/a</v>
      </c>
      <c r="BG21" s="141" t="str">
        <f>IF(Cohort_CF!BG21="","","n/a")</f>
        <v>n/a</v>
      </c>
      <c r="BH21" s="141" t="str">
        <f>IF(Cohort_CF!BH21="","","n/a")</f>
        <v>n/a</v>
      </c>
      <c r="BI21" s="141" t="str">
        <f>IF(Cohort_CF!BI21="","","n/a")</f>
        <v/>
      </c>
      <c r="BJ21" s="141" t="str">
        <f>IF(Cohort_CF!BJ21="","","n/a")</f>
        <v/>
      </c>
      <c r="BK21" s="141" t="str">
        <f>IF(Cohort_CF!BK21="","","n/a")</f>
        <v/>
      </c>
      <c r="BL21" s="141" t="str">
        <f>IF(Cohort_CF!BL21="","","n/a")</f>
        <v/>
      </c>
    </row>
    <row r="22" spans="1:72" s="135" customFormat="1" hidden="1" x14ac:dyDescent="0.55000000000000004">
      <c r="A22" s="646"/>
      <c r="B22" s="135" t="s">
        <v>483</v>
      </c>
      <c r="F22" s="141" t="str">
        <f>IF(Cohort_CF!F22="","","n/a")</f>
        <v/>
      </c>
      <c r="G22" s="141" t="str">
        <f>IF(Cohort_CF!G22="","","n/a")</f>
        <v/>
      </c>
      <c r="H22" s="141" t="str">
        <f>IF(Cohort_CF!H22="","","n/a")</f>
        <v/>
      </c>
      <c r="I22" s="141" t="str">
        <f>IF(Cohort_CF!I22="","","n/a")</f>
        <v/>
      </c>
      <c r="J22" s="141" t="str">
        <f>IF(Cohort_CF!J22="","","n/a")</f>
        <v/>
      </c>
      <c r="K22" s="141" t="str">
        <f>IF(Cohort_CF!K22="","","n/a")</f>
        <v/>
      </c>
      <c r="L22" s="141" t="str">
        <f>IF(Cohort_CF!L22="","","n/a")</f>
        <v/>
      </c>
      <c r="M22" s="141" t="str">
        <f>IF(Cohort_CF!M22="","","n/a")</f>
        <v/>
      </c>
      <c r="N22" s="141" t="str">
        <f>IF(Cohort_CF!N22="","","n/a")</f>
        <v/>
      </c>
      <c r="O22" s="141" t="str">
        <f>IF(Cohort_CF!O22="","","n/a")</f>
        <v/>
      </c>
      <c r="P22" s="141" t="str">
        <f>IF(Cohort_CF!P22="","","n/a")</f>
        <v/>
      </c>
      <c r="Q22" s="141" t="str">
        <f>IF(Cohort_CF!Q22="","","n/a")</f>
        <v/>
      </c>
      <c r="R22" s="141" t="str">
        <f>IF(Cohort_CF!R22="","","n/a")</f>
        <v/>
      </c>
      <c r="S22" s="141" t="str">
        <f>IF(Cohort_CF!S22="","","n/a")</f>
        <v/>
      </c>
      <c r="T22" s="141" t="str">
        <f>IF(Cohort_CF!T22="","","n/a")</f>
        <v/>
      </c>
      <c r="U22" s="141" t="str">
        <f>IF(Cohort_CF!U22="","","n/a")</f>
        <v/>
      </c>
      <c r="V22" s="141" t="str">
        <f>IF(Cohort_CF!V22="","","n/a")</f>
        <v>n/a</v>
      </c>
      <c r="W22" s="141" t="str">
        <f>IF(Cohort_CF!W22="","","n/a")</f>
        <v>n/a</v>
      </c>
      <c r="X22" s="141" t="str">
        <f>IF(Cohort_CF!X22="","","n/a")</f>
        <v>n/a</v>
      </c>
      <c r="Y22" s="141" t="str">
        <f>IF(Cohort_CF!Y22="","","n/a")</f>
        <v>n/a</v>
      </c>
      <c r="Z22" s="141" t="str">
        <f>IF(Cohort_CF!Z22="","","n/a")</f>
        <v>n/a</v>
      </c>
      <c r="AA22" s="141" t="str">
        <f>IF(Cohort_CF!AA22="","","n/a")</f>
        <v>n/a</v>
      </c>
      <c r="AB22" s="141" t="str">
        <f>IF(Cohort_CF!AB22="","","n/a")</f>
        <v>n/a</v>
      </c>
      <c r="AC22" s="141" t="str">
        <f>IF(Cohort_CF!AC22="","","n/a")</f>
        <v>n/a</v>
      </c>
      <c r="AD22" s="141" t="str">
        <f>IF(Cohort_CF!AD22="","","n/a")</f>
        <v>n/a</v>
      </c>
      <c r="AE22" s="141" t="str">
        <f>IF(Cohort_CF!AE22="","","n/a")</f>
        <v>n/a</v>
      </c>
      <c r="AF22" s="141" t="str">
        <f>IF(Cohort_CF!AF22="","","n/a")</f>
        <v>n/a</v>
      </c>
      <c r="AG22" s="141" t="str">
        <f>IF(Cohort_CF!AG22="","","n/a")</f>
        <v>n/a</v>
      </c>
      <c r="AH22" s="141" t="str">
        <f>IF(Cohort_CF!AH22="","","n/a")</f>
        <v>n/a</v>
      </c>
      <c r="AI22" s="141" t="str">
        <f>IF(Cohort_CF!AI22="","","n/a")</f>
        <v>n/a</v>
      </c>
      <c r="AJ22" s="141" t="str">
        <f>IF(Cohort_CF!AJ22="","","n/a")</f>
        <v>n/a</v>
      </c>
      <c r="AK22" s="141" t="str">
        <f>IF(Cohort_CF!AK22="","","n/a")</f>
        <v>n/a</v>
      </c>
      <c r="AL22" s="141" t="str">
        <f>IF(Cohort_CF!AL22="","","n/a")</f>
        <v>n/a</v>
      </c>
      <c r="AM22" s="141" t="str">
        <f>IF(Cohort_CF!AM22="","","n/a")</f>
        <v>n/a</v>
      </c>
      <c r="AN22" s="141" t="str">
        <f>IF(Cohort_CF!AN22="","","n/a")</f>
        <v>n/a</v>
      </c>
      <c r="AO22" s="141" t="str">
        <f>IF(Cohort_CF!AO22="","","n/a")</f>
        <v>n/a</v>
      </c>
      <c r="AP22" s="141" t="str">
        <f>IF(Cohort_CF!AP22="","","n/a")</f>
        <v>n/a</v>
      </c>
      <c r="AQ22" s="141" t="str">
        <f>IF(Cohort_CF!AQ22="","","n/a")</f>
        <v>n/a</v>
      </c>
      <c r="AR22" s="141" t="str">
        <f>IF(Cohort_CF!AR22="","","n/a")</f>
        <v>n/a</v>
      </c>
      <c r="AS22" s="141" t="str">
        <f>IF(Cohort_CF!AS22="","","n/a")</f>
        <v>n/a</v>
      </c>
      <c r="AT22" s="141" t="str">
        <f>IF(Cohort_CF!AT22="","","n/a")</f>
        <v>n/a</v>
      </c>
      <c r="AU22" s="141" t="str">
        <f>IF(Cohort_CF!AU22="","","n/a")</f>
        <v>n/a</v>
      </c>
      <c r="AV22" s="141" t="str">
        <f>IF(Cohort_CF!AV22="","","n/a")</f>
        <v>n/a</v>
      </c>
      <c r="AW22" s="141" t="str">
        <f>IF(Cohort_CF!AW22="","","n/a")</f>
        <v>n/a</v>
      </c>
      <c r="AX22" s="141" t="str">
        <f>IF(Cohort_CF!AX22="","","n/a")</f>
        <v>n/a</v>
      </c>
      <c r="AY22" s="141" t="str">
        <f>IF(Cohort_CF!AY22="","","n/a")</f>
        <v>n/a</v>
      </c>
      <c r="AZ22" s="141" t="str">
        <f>IF(Cohort_CF!AZ22="","","n/a")</f>
        <v>n/a</v>
      </c>
      <c r="BA22" s="141" t="str">
        <f>IF(Cohort_CF!BA22="","","n/a")</f>
        <v>n/a</v>
      </c>
      <c r="BB22" s="141" t="str">
        <f>IF(Cohort_CF!BB22="","","n/a")</f>
        <v>n/a</v>
      </c>
      <c r="BC22" s="141" t="str">
        <f>IF(Cohort_CF!BC22="","","n/a")</f>
        <v>n/a</v>
      </c>
      <c r="BD22" s="141" t="str">
        <f>IF(Cohort_CF!BD22="","","n/a")</f>
        <v>n/a</v>
      </c>
      <c r="BE22" s="141" t="str">
        <f>IF(Cohort_CF!BE22="","","n/a")</f>
        <v>n/a</v>
      </c>
      <c r="BF22" s="141" t="str">
        <f>IF(Cohort_CF!BF22="","","n/a")</f>
        <v>n/a</v>
      </c>
      <c r="BG22" s="141" t="str">
        <f>IF(Cohort_CF!BG22="","","n/a")</f>
        <v>n/a</v>
      </c>
      <c r="BH22" s="141" t="str">
        <f>IF(Cohort_CF!BH22="","","n/a")</f>
        <v>n/a</v>
      </c>
      <c r="BI22" s="141" t="str">
        <f>IF(Cohort_CF!BI22="","","n/a")</f>
        <v>n/a</v>
      </c>
      <c r="BJ22" s="141" t="str">
        <f>IF(Cohort_CF!BJ22="","","n/a")</f>
        <v/>
      </c>
      <c r="BK22" s="141" t="str">
        <f>IF(Cohort_CF!BK22="","","n/a")</f>
        <v/>
      </c>
      <c r="BL22" s="141" t="str">
        <f>IF(Cohort_CF!BL22="","","n/a")</f>
        <v/>
      </c>
    </row>
    <row r="23" spans="1:72" s="135" customFormat="1" hidden="1" x14ac:dyDescent="0.55000000000000004">
      <c r="A23" s="646"/>
      <c r="B23" s="135" t="s">
        <v>484</v>
      </c>
      <c r="F23" s="141" t="str">
        <f>IF(Cohort_CF!F23="","","n/a")</f>
        <v/>
      </c>
      <c r="G23" s="141" t="str">
        <f>IF(Cohort_CF!G23="","","n/a")</f>
        <v/>
      </c>
      <c r="H23" s="141" t="str">
        <f>IF(Cohort_CF!H23="","","n/a")</f>
        <v/>
      </c>
      <c r="I23" s="141" t="str">
        <f>IF(Cohort_CF!I23="","","n/a")</f>
        <v/>
      </c>
      <c r="J23" s="141" t="str">
        <f>IF(Cohort_CF!J23="","","n/a")</f>
        <v/>
      </c>
      <c r="K23" s="141" t="str">
        <f>IF(Cohort_CF!K23="","","n/a")</f>
        <v/>
      </c>
      <c r="L23" s="141" t="str">
        <f>IF(Cohort_CF!L23="","","n/a")</f>
        <v/>
      </c>
      <c r="M23" s="141" t="str">
        <f>IF(Cohort_CF!M23="","","n/a")</f>
        <v/>
      </c>
      <c r="N23" s="141" t="str">
        <f>IF(Cohort_CF!N23="","","n/a")</f>
        <v/>
      </c>
      <c r="O23" s="141" t="str">
        <f>IF(Cohort_CF!O23="","","n/a")</f>
        <v/>
      </c>
      <c r="P23" s="141" t="str">
        <f>IF(Cohort_CF!P23="","","n/a")</f>
        <v/>
      </c>
      <c r="Q23" s="141" t="str">
        <f>IF(Cohort_CF!Q23="","","n/a")</f>
        <v/>
      </c>
      <c r="R23" s="141" t="str">
        <f>IF(Cohort_CF!R23="","","n/a")</f>
        <v/>
      </c>
      <c r="S23" s="141" t="str">
        <f>IF(Cohort_CF!S23="","","n/a")</f>
        <v/>
      </c>
      <c r="T23" s="141" t="str">
        <f>IF(Cohort_CF!T23="","","n/a")</f>
        <v/>
      </c>
      <c r="U23" s="141" t="str">
        <f>IF(Cohort_CF!U23="","","n/a")</f>
        <v/>
      </c>
      <c r="V23" s="141" t="str">
        <f>IF(Cohort_CF!V23="","","n/a")</f>
        <v/>
      </c>
      <c r="W23" s="141" t="str">
        <f>IF(Cohort_CF!W23="","","n/a")</f>
        <v>n/a</v>
      </c>
      <c r="X23" s="141" t="str">
        <f>IF(Cohort_CF!X23="","","n/a")</f>
        <v>n/a</v>
      </c>
      <c r="Y23" s="141" t="str">
        <f>IF(Cohort_CF!Y23="","","n/a")</f>
        <v>n/a</v>
      </c>
      <c r="Z23" s="141" t="str">
        <f>IF(Cohort_CF!Z23="","","n/a")</f>
        <v>n/a</v>
      </c>
      <c r="AA23" s="141" t="str">
        <f>IF(Cohort_CF!AA23="","","n/a")</f>
        <v>n/a</v>
      </c>
      <c r="AB23" s="141" t="str">
        <f>IF(Cohort_CF!AB23="","","n/a")</f>
        <v>n/a</v>
      </c>
      <c r="AC23" s="141" t="str">
        <f>IF(Cohort_CF!AC23="","","n/a")</f>
        <v>n/a</v>
      </c>
      <c r="AD23" s="141" t="str">
        <f>IF(Cohort_CF!AD23="","","n/a")</f>
        <v>n/a</v>
      </c>
      <c r="AE23" s="141" t="str">
        <f>IF(Cohort_CF!AE23="","","n/a")</f>
        <v>n/a</v>
      </c>
      <c r="AF23" s="141" t="str">
        <f>IF(Cohort_CF!AF23="","","n/a")</f>
        <v>n/a</v>
      </c>
      <c r="AG23" s="141" t="str">
        <f>IF(Cohort_CF!AG23="","","n/a")</f>
        <v>n/a</v>
      </c>
      <c r="AH23" s="141" t="str">
        <f>IF(Cohort_CF!AH23="","","n/a")</f>
        <v>n/a</v>
      </c>
      <c r="AI23" s="141" t="str">
        <f>IF(Cohort_CF!AI23="","","n/a")</f>
        <v>n/a</v>
      </c>
      <c r="AJ23" s="141" t="str">
        <f>IF(Cohort_CF!AJ23="","","n/a")</f>
        <v>n/a</v>
      </c>
      <c r="AK23" s="141" t="str">
        <f>IF(Cohort_CF!AK23="","","n/a")</f>
        <v>n/a</v>
      </c>
      <c r="AL23" s="141" t="str">
        <f>IF(Cohort_CF!AL23="","","n/a")</f>
        <v>n/a</v>
      </c>
      <c r="AM23" s="141" t="str">
        <f>IF(Cohort_CF!AM23="","","n/a")</f>
        <v>n/a</v>
      </c>
      <c r="AN23" s="141" t="str">
        <f>IF(Cohort_CF!AN23="","","n/a")</f>
        <v>n/a</v>
      </c>
      <c r="AO23" s="141" t="str">
        <f>IF(Cohort_CF!AO23="","","n/a")</f>
        <v>n/a</v>
      </c>
      <c r="AP23" s="141" t="str">
        <f>IF(Cohort_CF!AP23="","","n/a")</f>
        <v>n/a</v>
      </c>
      <c r="AQ23" s="141" t="str">
        <f>IF(Cohort_CF!AQ23="","","n/a")</f>
        <v>n/a</v>
      </c>
      <c r="AR23" s="141" t="str">
        <f>IF(Cohort_CF!AR23="","","n/a")</f>
        <v>n/a</v>
      </c>
      <c r="AS23" s="141" t="str">
        <f>IF(Cohort_CF!AS23="","","n/a")</f>
        <v>n/a</v>
      </c>
      <c r="AT23" s="141" t="str">
        <f>IF(Cohort_CF!AT23="","","n/a")</f>
        <v>n/a</v>
      </c>
      <c r="AU23" s="141" t="str">
        <f>IF(Cohort_CF!AU23="","","n/a")</f>
        <v>n/a</v>
      </c>
      <c r="AV23" s="141" t="str">
        <f>IF(Cohort_CF!AV23="","","n/a")</f>
        <v>n/a</v>
      </c>
      <c r="AW23" s="141" t="str">
        <f>IF(Cohort_CF!AW23="","","n/a")</f>
        <v>n/a</v>
      </c>
      <c r="AX23" s="141" t="str">
        <f>IF(Cohort_CF!AX23="","","n/a")</f>
        <v>n/a</v>
      </c>
      <c r="AY23" s="141" t="str">
        <f>IF(Cohort_CF!AY23="","","n/a")</f>
        <v>n/a</v>
      </c>
      <c r="AZ23" s="141" t="str">
        <f>IF(Cohort_CF!AZ23="","","n/a")</f>
        <v>n/a</v>
      </c>
      <c r="BA23" s="141" t="str">
        <f>IF(Cohort_CF!BA23="","","n/a")</f>
        <v>n/a</v>
      </c>
      <c r="BB23" s="141" t="str">
        <f>IF(Cohort_CF!BB23="","","n/a")</f>
        <v>n/a</v>
      </c>
      <c r="BC23" s="141" t="str">
        <f>IF(Cohort_CF!BC23="","","n/a")</f>
        <v>n/a</v>
      </c>
      <c r="BD23" s="141" t="str">
        <f>IF(Cohort_CF!BD23="","","n/a")</f>
        <v>n/a</v>
      </c>
      <c r="BE23" s="141" t="str">
        <f>IF(Cohort_CF!BE23="","","n/a")</f>
        <v>n/a</v>
      </c>
      <c r="BF23" s="141" t="str">
        <f>IF(Cohort_CF!BF23="","","n/a")</f>
        <v>n/a</v>
      </c>
      <c r="BG23" s="141" t="str">
        <f>IF(Cohort_CF!BG23="","","n/a")</f>
        <v>n/a</v>
      </c>
      <c r="BH23" s="141" t="str">
        <f>IF(Cohort_CF!BH23="","","n/a")</f>
        <v>n/a</v>
      </c>
      <c r="BI23" s="141" t="str">
        <f>IF(Cohort_CF!BI23="","","n/a")</f>
        <v>n/a</v>
      </c>
      <c r="BJ23" s="141" t="str">
        <f>IF(Cohort_CF!BJ23="","","n/a")</f>
        <v>n/a</v>
      </c>
      <c r="BK23" s="141" t="str">
        <f>IF(Cohort_CF!BK23="","","n/a")</f>
        <v/>
      </c>
      <c r="BL23" s="141" t="str">
        <f>IF(Cohort_CF!BL23="","","n/a")</f>
        <v/>
      </c>
    </row>
    <row r="24" spans="1:72" s="135" customFormat="1" hidden="1" x14ac:dyDescent="0.55000000000000004">
      <c r="A24" s="646"/>
      <c r="B24" s="135" t="s">
        <v>485</v>
      </c>
      <c r="F24" s="141" t="str">
        <f>IF(Cohort_CF!F24="","","n/a")</f>
        <v/>
      </c>
      <c r="G24" s="141" t="str">
        <f>IF(Cohort_CF!G24="","","n/a")</f>
        <v/>
      </c>
      <c r="H24" s="141" t="str">
        <f>IF(Cohort_CF!H24="","","n/a")</f>
        <v/>
      </c>
      <c r="I24" s="141" t="str">
        <f>IF(Cohort_CF!I24="","","n/a")</f>
        <v/>
      </c>
      <c r="J24" s="141" t="str">
        <f>IF(Cohort_CF!J24="","","n/a")</f>
        <v/>
      </c>
      <c r="K24" s="141" t="str">
        <f>IF(Cohort_CF!K24="","","n/a")</f>
        <v/>
      </c>
      <c r="L24" s="141" t="str">
        <f>IF(Cohort_CF!L24="","","n/a")</f>
        <v/>
      </c>
      <c r="M24" s="141" t="str">
        <f>IF(Cohort_CF!M24="","","n/a")</f>
        <v/>
      </c>
      <c r="N24" s="141" t="str">
        <f>IF(Cohort_CF!N24="","","n/a")</f>
        <v/>
      </c>
      <c r="O24" s="141" t="str">
        <f>IF(Cohort_CF!O24="","","n/a")</f>
        <v/>
      </c>
      <c r="P24" s="141" t="str">
        <f>IF(Cohort_CF!P24="","","n/a")</f>
        <v/>
      </c>
      <c r="Q24" s="141" t="str">
        <f>IF(Cohort_CF!Q24="","","n/a")</f>
        <v/>
      </c>
      <c r="R24" s="141" t="str">
        <f>IF(Cohort_CF!R24="","","n/a")</f>
        <v/>
      </c>
      <c r="S24" s="141" t="str">
        <f>IF(Cohort_CF!S24="","","n/a")</f>
        <v/>
      </c>
      <c r="T24" s="141" t="str">
        <f>IF(Cohort_CF!T24="","","n/a")</f>
        <v/>
      </c>
      <c r="U24" s="141" t="str">
        <f>IF(Cohort_CF!U24="","","n/a")</f>
        <v/>
      </c>
      <c r="V24" s="141" t="str">
        <f>IF(Cohort_CF!V24="","","n/a")</f>
        <v/>
      </c>
      <c r="W24" s="141" t="str">
        <f>IF(Cohort_CF!W24="","","n/a")</f>
        <v/>
      </c>
      <c r="X24" s="141" t="str">
        <f>IF(Cohort_CF!X24="","","n/a")</f>
        <v>n/a</v>
      </c>
      <c r="Y24" s="141" t="str">
        <f>IF(Cohort_CF!Y24="","","n/a")</f>
        <v>n/a</v>
      </c>
      <c r="Z24" s="141" t="str">
        <f>IF(Cohort_CF!Z24="","","n/a")</f>
        <v>n/a</v>
      </c>
      <c r="AA24" s="141" t="str">
        <f>IF(Cohort_CF!AA24="","","n/a")</f>
        <v>n/a</v>
      </c>
      <c r="AB24" s="141" t="str">
        <f>IF(Cohort_CF!AB24="","","n/a")</f>
        <v>n/a</v>
      </c>
      <c r="AC24" s="141" t="str">
        <f>IF(Cohort_CF!AC24="","","n/a")</f>
        <v>n/a</v>
      </c>
      <c r="AD24" s="141" t="str">
        <f>IF(Cohort_CF!AD24="","","n/a")</f>
        <v>n/a</v>
      </c>
      <c r="AE24" s="141" t="str">
        <f>IF(Cohort_CF!AE24="","","n/a")</f>
        <v>n/a</v>
      </c>
      <c r="AF24" s="141" t="str">
        <f>IF(Cohort_CF!AF24="","","n/a")</f>
        <v>n/a</v>
      </c>
      <c r="AG24" s="141" t="str">
        <f>IF(Cohort_CF!AG24="","","n/a")</f>
        <v>n/a</v>
      </c>
      <c r="AH24" s="141" t="str">
        <f>IF(Cohort_CF!AH24="","","n/a")</f>
        <v>n/a</v>
      </c>
      <c r="AI24" s="141" t="str">
        <f>IF(Cohort_CF!AI24="","","n/a")</f>
        <v>n/a</v>
      </c>
      <c r="AJ24" s="141" t="str">
        <f>IF(Cohort_CF!AJ24="","","n/a")</f>
        <v>n/a</v>
      </c>
      <c r="AK24" s="141" t="str">
        <f>IF(Cohort_CF!AK24="","","n/a")</f>
        <v>n/a</v>
      </c>
      <c r="AL24" s="141" t="str">
        <f>IF(Cohort_CF!AL24="","","n/a")</f>
        <v>n/a</v>
      </c>
      <c r="AM24" s="141" t="str">
        <f>IF(Cohort_CF!AM24="","","n/a")</f>
        <v>n/a</v>
      </c>
      <c r="AN24" s="141" t="str">
        <f>IF(Cohort_CF!AN24="","","n/a")</f>
        <v>n/a</v>
      </c>
      <c r="AO24" s="141" t="str">
        <f>IF(Cohort_CF!AO24="","","n/a")</f>
        <v>n/a</v>
      </c>
      <c r="AP24" s="141" t="str">
        <f>IF(Cohort_CF!AP24="","","n/a")</f>
        <v>n/a</v>
      </c>
      <c r="AQ24" s="141" t="str">
        <f>IF(Cohort_CF!AQ24="","","n/a")</f>
        <v>n/a</v>
      </c>
      <c r="AR24" s="141" t="str">
        <f>IF(Cohort_CF!AR24="","","n/a")</f>
        <v>n/a</v>
      </c>
      <c r="AS24" s="141" t="str">
        <f>IF(Cohort_CF!AS24="","","n/a")</f>
        <v>n/a</v>
      </c>
      <c r="AT24" s="141" t="str">
        <f>IF(Cohort_CF!AT24="","","n/a")</f>
        <v>n/a</v>
      </c>
      <c r="AU24" s="141" t="str">
        <f>IF(Cohort_CF!AU24="","","n/a")</f>
        <v>n/a</v>
      </c>
      <c r="AV24" s="141" t="str">
        <f>IF(Cohort_CF!AV24="","","n/a")</f>
        <v>n/a</v>
      </c>
      <c r="AW24" s="141" t="str">
        <f>IF(Cohort_CF!AW24="","","n/a")</f>
        <v>n/a</v>
      </c>
      <c r="AX24" s="141" t="str">
        <f>IF(Cohort_CF!AX24="","","n/a")</f>
        <v>n/a</v>
      </c>
      <c r="AY24" s="141" t="str">
        <f>IF(Cohort_CF!AY24="","","n/a")</f>
        <v>n/a</v>
      </c>
      <c r="AZ24" s="141" t="str">
        <f>IF(Cohort_CF!AZ24="","","n/a")</f>
        <v>n/a</v>
      </c>
      <c r="BA24" s="141" t="str">
        <f>IF(Cohort_CF!BA24="","","n/a")</f>
        <v>n/a</v>
      </c>
      <c r="BB24" s="141" t="str">
        <f>IF(Cohort_CF!BB24="","","n/a")</f>
        <v>n/a</v>
      </c>
      <c r="BC24" s="141" t="str">
        <f>IF(Cohort_CF!BC24="","","n/a")</f>
        <v>n/a</v>
      </c>
      <c r="BD24" s="141" t="str">
        <f>IF(Cohort_CF!BD24="","","n/a")</f>
        <v>n/a</v>
      </c>
      <c r="BE24" s="141" t="str">
        <f>IF(Cohort_CF!BE24="","","n/a")</f>
        <v>n/a</v>
      </c>
      <c r="BF24" s="141" t="str">
        <f>IF(Cohort_CF!BF24="","","n/a")</f>
        <v>n/a</v>
      </c>
      <c r="BG24" s="141" t="str">
        <f>IF(Cohort_CF!BG24="","","n/a")</f>
        <v>n/a</v>
      </c>
      <c r="BH24" s="141" t="str">
        <f>IF(Cohort_CF!BH24="","","n/a")</f>
        <v>n/a</v>
      </c>
      <c r="BI24" s="141" t="str">
        <f>IF(Cohort_CF!BI24="","","n/a")</f>
        <v>n/a</v>
      </c>
      <c r="BJ24" s="141" t="str">
        <f>IF(Cohort_CF!BJ24="","","n/a")</f>
        <v>n/a</v>
      </c>
      <c r="BK24" s="141" t="str">
        <f>IF(Cohort_CF!BK24="","","n/a")</f>
        <v>n/a</v>
      </c>
      <c r="BL24" s="141" t="str">
        <f>IF(Cohort_CF!BL24="","","n/a")</f>
        <v/>
      </c>
    </row>
    <row r="25" spans="1:72" s="135" customFormat="1" hidden="1" x14ac:dyDescent="0.55000000000000004">
      <c r="A25" s="646"/>
      <c r="B25" s="135" t="s">
        <v>486</v>
      </c>
      <c r="F25" s="141" t="str">
        <f>IF(Cohort_CF!F25="","","n/a")</f>
        <v/>
      </c>
      <c r="G25" s="141" t="str">
        <f>IF(Cohort_CF!G25="","","n/a")</f>
        <v/>
      </c>
      <c r="H25" s="141" t="str">
        <f>IF(Cohort_CF!H25="","","n/a")</f>
        <v/>
      </c>
      <c r="I25" s="141" t="str">
        <f>IF(Cohort_CF!I25="","","n/a")</f>
        <v/>
      </c>
      <c r="J25" s="141" t="str">
        <f>IF(Cohort_CF!J25="","","n/a")</f>
        <v/>
      </c>
      <c r="K25" s="141" t="str">
        <f>IF(Cohort_CF!K25="","","n/a")</f>
        <v/>
      </c>
      <c r="L25" s="141" t="str">
        <f>IF(Cohort_CF!L25="","","n/a")</f>
        <v/>
      </c>
      <c r="M25" s="141" t="str">
        <f>IF(Cohort_CF!M25="","","n/a")</f>
        <v/>
      </c>
      <c r="N25" s="141" t="str">
        <f>IF(Cohort_CF!N25="","","n/a")</f>
        <v/>
      </c>
      <c r="O25" s="141" t="str">
        <f>IF(Cohort_CF!O25="","","n/a")</f>
        <v/>
      </c>
      <c r="P25" s="141" t="str">
        <f>IF(Cohort_CF!P25="","","n/a")</f>
        <v/>
      </c>
      <c r="Q25" s="141" t="str">
        <f>IF(Cohort_CF!Q25="","","n/a")</f>
        <v/>
      </c>
      <c r="R25" s="141" t="str">
        <f>IF(Cohort_CF!R25="","","n/a")</f>
        <v/>
      </c>
      <c r="S25" s="141" t="str">
        <f>IF(Cohort_CF!S25="","","n/a")</f>
        <v/>
      </c>
      <c r="T25" s="141" t="str">
        <f>IF(Cohort_CF!T25="","","n/a")</f>
        <v/>
      </c>
      <c r="U25" s="141" t="str">
        <f>IF(Cohort_CF!U25="","","n/a")</f>
        <v/>
      </c>
      <c r="V25" s="141" t="str">
        <f>IF(Cohort_CF!V25="","","n/a")</f>
        <v/>
      </c>
      <c r="W25" s="141" t="str">
        <f>IF(Cohort_CF!W25="","","n/a")</f>
        <v/>
      </c>
      <c r="X25" s="141" t="str">
        <f>IF(Cohort_CF!X25="","","n/a")</f>
        <v/>
      </c>
      <c r="Y25" s="141" t="str">
        <f>IF(Cohort_CF!Y25="","","n/a")</f>
        <v>n/a</v>
      </c>
      <c r="Z25" s="141" t="str">
        <f>IF(Cohort_CF!Z25="","","n/a")</f>
        <v>n/a</v>
      </c>
      <c r="AA25" s="141" t="str">
        <f>IF(Cohort_CF!AA25="","","n/a")</f>
        <v>n/a</v>
      </c>
      <c r="AB25" s="141" t="str">
        <f>IF(Cohort_CF!AB25="","","n/a")</f>
        <v>n/a</v>
      </c>
      <c r="AC25" s="141" t="str">
        <f>IF(Cohort_CF!AC25="","","n/a")</f>
        <v>n/a</v>
      </c>
      <c r="AD25" s="141" t="str">
        <f>IF(Cohort_CF!AD25="","","n/a")</f>
        <v>n/a</v>
      </c>
      <c r="AE25" s="141" t="str">
        <f>IF(Cohort_CF!AE25="","","n/a")</f>
        <v>n/a</v>
      </c>
      <c r="AF25" s="141" t="str">
        <f>IF(Cohort_CF!AF25="","","n/a")</f>
        <v>n/a</v>
      </c>
      <c r="AG25" s="141" t="str">
        <f>IF(Cohort_CF!AG25="","","n/a")</f>
        <v>n/a</v>
      </c>
      <c r="AH25" s="141" t="str">
        <f>IF(Cohort_CF!AH25="","","n/a")</f>
        <v>n/a</v>
      </c>
      <c r="AI25" s="141" t="str">
        <f>IF(Cohort_CF!AI25="","","n/a")</f>
        <v>n/a</v>
      </c>
      <c r="AJ25" s="141" t="str">
        <f>IF(Cohort_CF!AJ25="","","n/a")</f>
        <v>n/a</v>
      </c>
      <c r="AK25" s="141" t="str">
        <f>IF(Cohort_CF!AK25="","","n/a")</f>
        <v>n/a</v>
      </c>
      <c r="AL25" s="141" t="str">
        <f>IF(Cohort_CF!AL25="","","n/a")</f>
        <v>n/a</v>
      </c>
      <c r="AM25" s="141" t="str">
        <f>IF(Cohort_CF!AM25="","","n/a")</f>
        <v>n/a</v>
      </c>
      <c r="AN25" s="141" t="str">
        <f>IF(Cohort_CF!AN25="","","n/a")</f>
        <v>n/a</v>
      </c>
      <c r="AO25" s="141" t="str">
        <f>IF(Cohort_CF!AO25="","","n/a")</f>
        <v>n/a</v>
      </c>
      <c r="AP25" s="141" t="str">
        <f>IF(Cohort_CF!AP25="","","n/a")</f>
        <v>n/a</v>
      </c>
      <c r="AQ25" s="141" t="str">
        <f>IF(Cohort_CF!AQ25="","","n/a")</f>
        <v>n/a</v>
      </c>
      <c r="AR25" s="141" t="str">
        <f>IF(Cohort_CF!AR25="","","n/a")</f>
        <v>n/a</v>
      </c>
      <c r="AS25" s="141" t="str">
        <f>IF(Cohort_CF!AS25="","","n/a")</f>
        <v>n/a</v>
      </c>
      <c r="AT25" s="141" t="str">
        <f>IF(Cohort_CF!AT25="","","n/a")</f>
        <v>n/a</v>
      </c>
      <c r="AU25" s="141" t="str">
        <f>IF(Cohort_CF!AU25="","","n/a")</f>
        <v>n/a</v>
      </c>
      <c r="AV25" s="141" t="str">
        <f>IF(Cohort_CF!AV25="","","n/a")</f>
        <v>n/a</v>
      </c>
      <c r="AW25" s="141" t="str">
        <f>IF(Cohort_CF!AW25="","","n/a")</f>
        <v>n/a</v>
      </c>
      <c r="AX25" s="141" t="str">
        <f>IF(Cohort_CF!AX25="","","n/a")</f>
        <v>n/a</v>
      </c>
      <c r="AY25" s="141" t="str">
        <f>IF(Cohort_CF!AY25="","","n/a")</f>
        <v>n/a</v>
      </c>
      <c r="AZ25" s="141" t="str">
        <f>IF(Cohort_CF!AZ25="","","n/a")</f>
        <v>n/a</v>
      </c>
      <c r="BA25" s="141" t="str">
        <f>IF(Cohort_CF!BA25="","","n/a")</f>
        <v>n/a</v>
      </c>
      <c r="BB25" s="141" t="str">
        <f>IF(Cohort_CF!BB25="","","n/a")</f>
        <v>n/a</v>
      </c>
      <c r="BC25" s="141" t="str">
        <f>IF(Cohort_CF!BC25="","","n/a")</f>
        <v>n/a</v>
      </c>
      <c r="BD25" s="141" t="str">
        <f>IF(Cohort_CF!BD25="","","n/a")</f>
        <v>n/a</v>
      </c>
      <c r="BE25" s="141" t="str">
        <f>IF(Cohort_CF!BE25="","","n/a")</f>
        <v>n/a</v>
      </c>
      <c r="BF25" s="141" t="str">
        <f>IF(Cohort_CF!BF25="","","n/a")</f>
        <v>n/a</v>
      </c>
      <c r="BG25" s="141" t="str">
        <f>IF(Cohort_CF!BG25="","","n/a")</f>
        <v>n/a</v>
      </c>
      <c r="BH25" s="141" t="str">
        <f>IF(Cohort_CF!BH25="","","n/a")</f>
        <v>n/a</v>
      </c>
      <c r="BI25" s="141" t="str">
        <f>IF(Cohort_CF!BI25="","","n/a")</f>
        <v>n/a</v>
      </c>
      <c r="BJ25" s="141" t="str">
        <f>IF(Cohort_CF!BJ25="","","n/a")</f>
        <v>n/a</v>
      </c>
      <c r="BK25" s="141" t="str">
        <f>IF(Cohort_CF!BK25="","","n/a")</f>
        <v>n/a</v>
      </c>
      <c r="BL25" s="141" t="str">
        <f>IF(Cohort_CF!BL25="","","n/a")</f>
        <v>n/a</v>
      </c>
    </row>
    <row r="26" spans="1:72" s="135" customFormat="1" hidden="1" x14ac:dyDescent="0.55000000000000004">
      <c r="A26" s="646"/>
      <c r="B26" s="142" t="s">
        <v>487</v>
      </c>
      <c r="C26" s="142"/>
      <c r="D26" s="142"/>
      <c r="E26" s="142"/>
      <c r="F26" s="141" t="str">
        <f>IF(Cohort_CF!F26="","","n/a")</f>
        <v>n/a</v>
      </c>
      <c r="G26" s="141" t="str">
        <f>IF(Cohort_CF!G26="","","n/a")</f>
        <v>n/a</v>
      </c>
      <c r="H26" s="141" t="str">
        <f>IF(Cohort_CF!H26="","","n/a")</f>
        <v>n/a</v>
      </c>
      <c r="I26" s="141" t="str">
        <f>IF(Cohort_CF!I26="","","n/a")</f>
        <v>n/a</v>
      </c>
      <c r="J26" s="141" t="str">
        <f>IF(Cohort_CF!J26="","","n/a")</f>
        <v>n/a</v>
      </c>
      <c r="K26" s="141" t="str">
        <f>IF(Cohort_CF!K26="","","n/a")</f>
        <v>n/a</v>
      </c>
      <c r="L26" s="141" t="str">
        <f>IF(Cohort_CF!L26="","","n/a")</f>
        <v>n/a</v>
      </c>
      <c r="M26" s="141" t="str">
        <f>IF(Cohort_CF!M26="","","n/a")</f>
        <v>n/a</v>
      </c>
      <c r="N26" s="141" t="str">
        <f>IF(Cohort_CF!N26="","","n/a")</f>
        <v>n/a</v>
      </c>
      <c r="O26" s="141" t="str">
        <f>IF(Cohort_CF!O26="","","n/a")</f>
        <v>n/a</v>
      </c>
      <c r="P26" s="141" t="str">
        <f>IF(Cohort_CF!P26="","","n/a")</f>
        <v>n/a</v>
      </c>
      <c r="Q26" s="141" t="str">
        <f>IF(Cohort_CF!Q26="","","n/a")</f>
        <v>n/a</v>
      </c>
      <c r="R26" s="141" t="str">
        <f>IF(Cohort_CF!R26="","","n/a")</f>
        <v>n/a</v>
      </c>
      <c r="S26" s="141" t="str">
        <f>IF(Cohort_CF!S26="","","n/a")</f>
        <v>n/a</v>
      </c>
      <c r="T26" s="141" t="str">
        <f>IF(Cohort_CF!T26="","","n/a")</f>
        <v>n/a</v>
      </c>
      <c r="U26" s="141" t="str">
        <f>IF(Cohort_CF!U26="","","n/a")</f>
        <v>n/a</v>
      </c>
      <c r="V26" s="141" t="str">
        <f>IF(Cohort_CF!V26="","","n/a")</f>
        <v>n/a</v>
      </c>
      <c r="W26" s="141" t="str">
        <f>IF(Cohort_CF!W26="","","n/a")</f>
        <v>n/a</v>
      </c>
      <c r="X26" s="141" t="str">
        <f>IF(Cohort_CF!X26="","","n/a")</f>
        <v>n/a</v>
      </c>
      <c r="Y26" s="141" t="str">
        <f>IF(Cohort_CF!Y26="","","n/a")</f>
        <v>n/a</v>
      </c>
      <c r="Z26" s="141" t="str">
        <f>IF(Cohort_CF!Z26="","","n/a")</f>
        <v>n/a</v>
      </c>
      <c r="AA26" s="141" t="str">
        <f>IF(Cohort_CF!AA26="","","n/a")</f>
        <v>n/a</v>
      </c>
      <c r="AB26" s="141" t="str">
        <f>IF(Cohort_CF!AB26="","","n/a")</f>
        <v>n/a</v>
      </c>
      <c r="AC26" s="141" t="str">
        <f>IF(Cohort_CF!AC26="","","n/a")</f>
        <v>n/a</v>
      </c>
      <c r="AD26" s="141" t="str">
        <f>IF(Cohort_CF!AD26="","","n/a")</f>
        <v>n/a</v>
      </c>
      <c r="AE26" s="141" t="str">
        <f>IF(Cohort_CF!AE26="","","n/a")</f>
        <v>n/a</v>
      </c>
      <c r="AF26" s="141" t="str">
        <f>IF(Cohort_CF!AF26="","","n/a")</f>
        <v>n/a</v>
      </c>
      <c r="AG26" s="141" t="str">
        <f>IF(Cohort_CF!AG26="","","n/a")</f>
        <v>n/a</v>
      </c>
      <c r="AH26" s="141" t="str">
        <f>IF(Cohort_CF!AH26="","","n/a")</f>
        <v>n/a</v>
      </c>
      <c r="AI26" s="141" t="str">
        <f>IF(Cohort_CF!AI26="","","n/a")</f>
        <v>n/a</v>
      </c>
      <c r="AJ26" s="141" t="str">
        <f>IF(Cohort_CF!AJ26="","","n/a")</f>
        <v>n/a</v>
      </c>
      <c r="AK26" s="141" t="str">
        <f>IF(Cohort_CF!AK26="","","n/a")</f>
        <v>n/a</v>
      </c>
      <c r="AL26" s="141" t="str">
        <f>IF(Cohort_CF!AL26="","","n/a")</f>
        <v>n/a</v>
      </c>
      <c r="AM26" s="141" t="str">
        <f>IF(Cohort_CF!AM26="","","n/a")</f>
        <v>n/a</v>
      </c>
      <c r="AN26" s="141" t="str">
        <f>IF(Cohort_CF!AN26="","","n/a")</f>
        <v>n/a</v>
      </c>
      <c r="AO26" s="141" t="str">
        <f>IF(Cohort_CF!AO26="","","n/a")</f>
        <v>n/a</v>
      </c>
      <c r="AP26" s="141" t="str">
        <f>IF(Cohort_CF!AP26="","","n/a")</f>
        <v>n/a</v>
      </c>
      <c r="AQ26" s="141" t="str">
        <f>IF(Cohort_CF!AQ26="","","n/a")</f>
        <v>n/a</v>
      </c>
      <c r="AR26" s="141" t="str">
        <f>IF(Cohort_CF!AR26="","","n/a")</f>
        <v>n/a</v>
      </c>
      <c r="AS26" s="141" t="str">
        <f>IF(Cohort_CF!AS26="","","n/a")</f>
        <v>n/a</v>
      </c>
      <c r="AT26" s="141" t="str">
        <f>IF(Cohort_CF!AT26="","","n/a")</f>
        <v>n/a</v>
      </c>
      <c r="AU26" s="141" t="str">
        <f>IF(Cohort_CF!AU26="","","n/a")</f>
        <v>n/a</v>
      </c>
      <c r="AV26" s="141" t="str">
        <f>IF(Cohort_CF!AV26="","","n/a")</f>
        <v>n/a</v>
      </c>
      <c r="AW26" s="141" t="str">
        <f>IF(Cohort_CF!AW26="","","n/a")</f>
        <v>n/a</v>
      </c>
      <c r="AX26" s="141" t="str">
        <f>IF(Cohort_CF!AX26="","","n/a")</f>
        <v>n/a</v>
      </c>
      <c r="AY26" s="141" t="str">
        <f>IF(Cohort_CF!AY26="","","n/a")</f>
        <v>n/a</v>
      </c>
      <c r="AZ26" s="141" t="str">
        <f>IF(Cohort_CF!AZ26="","","n/a")</f>
        <v>n/a</v>
      </c>
      <c r="BA26" s="141" t="str">
        <f>IF(Cohort_CF!BA26="","","n/a")</f>
        <v>n/a</v>
      </c>
      <c r="BB26" s="141" t="str">
        <f>IF(Cohort_CF!BB26="","","n/a")</f>
        <v>n/a</v>
      </c>
      <c r="BC26" s="141" t="str">
        <f>IF(Cohort_CF!BC26="","","n/a")</f>
        <v>n/a</v>
      </c>
      <c r="BD26" s="141" t="str">
        <f>IF(Cohort_CF!BD26="","","n/a")</f>
        <v>n/a</v>
      </c>
      <c r="BE26" s="141" t="str">
        <f>IF(Cohort_CF!BE26="","","n/a")</f>
        <v>n/a</v>
      </c>
      <c r="BF26" s="141" t="str">
        <f>IF(Cohort_CF!BF26="","","n/a")</f>
        <v>n/a</v>
      </c>
      <c r="BG26" s="141" t="str">
        <f>IF(Cohort_CF!BG26="","","n/a")</f>
        <v>n/a</v>
      </c>
      <c r="BH26" s="141" t="str">
        <f>IF(Cohort_CF!BH26="","","n/a")</f>
        <v>n/a</v>
      </c>
      <c r="BI26" s="141" t="str">
        <f>IF(Cohort_CF!BI26="","","n/a")</f>
        <v>n/a</v>
      </c>
      <c r="BJ26" s="141" t="str">
        <f>IF(Cohort_CF!BJ26="","","n/a")</f>
        <v>n/a</v>
      </c>
      <c r="BK26" s="141" t="str">
        <f>IF(Cohort_CF!BK26="","","n/a")</f>
        <v>n/a</v>
      </c>
      <c r="BL26" s="141" t="str">
        <f>IF(Cohort_CF!BL26="","","n/a")</f>
        <v>n/a</v>
      </c>
    </row>
    <row r="28" spans="1:72" x14ac:dyDescent="0.55000000000000004">
      <c r="A28" s="638" t="s">
        <v>488</v>
      </c>
      <c r="B28" s="128" t="s">
        <v>489</v>
      </c>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row>
    <row r="29" spans="1:72" x14ac:dyDescent="0.55000000000000004">
      <c r="A29" s="639"/>
      <c r="B29" t="s">
        <v>466</v>
      </c>
      <c r="F29" s="1">
        <f>IF(Income_CF!F31="","",Income_CF!F31*(Cohort_WP!F29/Cohort_CF!F29))</f>
        <v>317915.44231290056</v>
      </c>
      <c r="G29" s="1">
        <f>IF(Income_CF!G31="","",Income_CF!G31*(Cohort_WP!G29/Cohort_CF!G29))</f>
        <v>330248.11810346402</v>
      </c>
      <c r="H29" s="1">
        <f>IF(Income_CF!H31="","",Income_CF!H31*(Cohort_WP!H29/Cohort_CF!H29))</f>
        <v>342853.43314482766</v>
      </c>
      <c r="I29" s="1">
        <f>IF(Income_CF!I31="","",Income_CF!I31*(Cohort_WP!I29/Cohort_CF!I29))</f>
        <v>355726.3834306348</v>
      </c>
      <c r="J29" s="1">
        <f>IF(Income_CF!J31="","",Income_CF!J31*(Cohort_WP!J29/Cohort_CF!J29))</f>
        <v>371118.2153874989</v>
      </c>
      <c r="K29" s="1">
        <f>IF(Income_CF!K31="","",Income_CF!K31*(Cohort_WP!K29/Cohort_CF!K29))</f>
        <v>384359.93871130497</v>
      </c>
      <c r="L29" s="1">
        <f>IF(Income_CF!L31="","",Income_CF!L31*(Cohort_WP!L29/Cohort_CF!L29))</f>
        <v>397835.36192382692</v>
      </c>
      <c r="M29" s="1">
        <f>IF(Income_CF!M31="","",Income_CF!M31*(Cohort_WP!M29/Cohort_CF!M29))</f>
        <v>411536.2293628389</v>
      </c>
      <c r="N29" s="1">
        <f>IF(Income_CF!N31="","",Income_CF!N31*(Cohort_WP!N29/Cohort_CF!N29))</f>
        <v>425453.5858700783</v>
      </c>
      <c r="O29" s="1">
        <f>IF(Income_CF!O31="","",Income_CF!O31*(Cohort_WP!O29/Cohort_CF!O29))</f>
        <v>439577.77455698705</v>
      </c>
      <c r="P29" s="1">
        <f>IF(Income_CF!P31="","",Income_CF!P31*(Cohort_WP!P29/Cohort_CF!P29))</f>
        <v>453898.43663395557</v>
      </c>
      <c r="Q29" s="1">
        <f>IF(Income_CF!Q31="","",Income_CF!Q31*(Cohort_WP!Q29/Cohort_CF!Q29))</f>
        <v>468404.5133734477</v>
      </c>
      <c r="R29" s="1">
        <f>IF(Income_CF!R31="","",Income_CF!R31*(Cohort_WP!R29/Cohort_CF!R29))</f>
        <v>483084.25027064281</v>
      </c>
      <c r="S29" s="1">
        <f>IF(Income_CF!S31="","",Income_CF!S31*(Cohort_WP!S29/Cohort_CF!S29))</f>
        <v>497925.20345796854</v>
      </c>
      <c r="T29" s="1">
        <f>IF(Income_CF!T31="","",Income_CF!T31*(Cohort_WP!T29/Cohort_CF!T29))</f>
        <v>512914.24842206301</v>
      </c>
      <c r="U29" s="1">
        <f>IF(Income_CF!U31="","",Income_CF!U31*(Cohort_WP!U29/Cohort_CF!U29))</f>
        <v>528037.5910634927</v>
      </c>
      <c r="V29" s="1">
        <f>IF(Income_CF!V31="","",Income_CF!V31*(Cohort_WP!V29/Cohort_CF!V29))</f>
        <v>543280.78113072959</v>
      </c>
      <c r="W29" s="1">
        <f>IF(Income_CF!W31="","",Income_CF!W31*(Cohort_WP!W29/Cohort_CF!W29))</f>
        <v>558628.72805083496</v>
      </c>
      <c r="X29" s="1">
        <f>IF(Income_CF!X31="","",Income_CF!X31*(Cohort_WP!X29/Cohort_CF!X29))</f>
        <v>574065.71916966338</v>
      </c>
      <c r="Y29" s="1">
        <f>IF(Income_CF!Y31="","",Income_CF!Y31*(Cohort_WP!Y29/Cohort_CF!Y29))</f>
        <v>589575.44040458929</v>
      </c>
      <c r="Z29" s="1">
        <f>IF(Income_CF!Z31="","",Income_CF!Z31*(Cohort_WP!Z29/Cohort_CF!Z29))</f>
        <v>605140.99930252286</v>
      </c>
      <c r="AA29" s="1">
        <f>IF(Income_CF!AA31="","",Income_CF!AA31*(Cohort_WP!AA29/Cohort_CF!AA29))</f>
        <v>620744.95048559085</v>
      </c>
      <c r="AB29" s="1">
        <f>IF(Income_CF!AB31="","",Income_CF!AB31*(Cohort_WP!AB29/Cohort_CF!AB29))</f>
        <v>636369.32345615875</v>
      </c>
      <c r="AC29" s="1">
        <f>IF(Income_CF!AC31="","",Income_CF!AC31*(Cohort_WP!AC29/Cohort_CF!AC29))</f>
        <v>651995.65272215463</v>
      </c>
      <c r="AD29" s="1">
        <f>IF(Income_CF!AD31="","",Income_CF!AD31*(Cohort_WP!AD29/Cohort_CF!AD29))</f>
        <v>667605.01019272592</v>
      </c>
      <c r="AE29" s="1">
        <f>IF(Income_CF!AE31="","",Income_CF!AE31*(Cohort_WP!AE29/Cohort_CF!AE29))</f>
        <v>683178.0397833176</v>
      </c>
      <c r="AF29" s="1">
        <f>IF(Income_CF!AF31="","",Income_CF!AF31*(Cohort_WP!AF29/Cohort_CF!AF29))</f>
        <v>698694.99415844318</v>
      </c>
      <c r="AG29" s="1">
        <f>IF(Income_CF!AG31="","",Income_CF!AG31*(Cohort_WP!AG29/Cohort_CF!AG29))</f>
        <v>714135.77352949244</v>
      </c>
      <c r="AH29" s="1">
        <f>IF(Income_CF!AH31="","",Income_CF!AH31*(Cohort_WP!AH29/Cohort_CF!AH29))</f>
        <v>729479.96641434648</v>
      </c>
      <c r="AI29" s="1">
        <f>IF(Income_CF!AI31="","",Income_CF!AI31*(Cohort_WP!AI29/Cohort_CF!AI29))</f>
        <v>744706.89225499425</v>
      </c>
      <c r="AJ29" s="1">
        <f>IF(Income_CF!AJ31="","",Income_CF!AJ31*(Cohort_WP!AJ29/Cohort_CF!AJ29))</f>
        <v>759795.64577924577</v>
      </c>
      <c r="AK29" s="1">
        <f>IF(Income_CF!AK31="","",Income_CF!AK31*(Cohort_WP!AK29/Cohort_CF!AK29))</f>
        <v>774725.14298264263</v>
      </c>
      <c r="AL29" s="1">
        <f>IF(Income_CF!AL31="","",Income_CF!AL31*(Cohort_WP!AL29/Cohort_CF!AL29))</f>
        <v>789474.16859727469</v>
      </c>
      <c r="AM29" s="1">
        <f>IF(Income_CF!AM31="","",Income_CF!AM31*(Cohort_WP!AM29/Cohort_CF!AM29))</f>
        <v>804021.42490508338</v>
      </c>
      <c r="AN29" s="1">
        <f>IF(Income_CF!AN31="","",Income_CF!AN31*(Cohort_WP!AN29/Cohort_CF!AN29))</f>
        <v>818345.5817447477</v>
      </c>
      <c r="AO29" s="1">
        <f>IF(Income_CF!AO31="","",Income_CF!AO31*(Cohort_WP!AO29/Cohort_CF!AO29))</f>
        <v>832425.32755326538</v>
      </c>
      <c r="AP29" s="1">
        <f>IF(Income_CF!AP31="","",Income_CF!AP31*(Cohort_WP!AP29/Cohort_CF!AP29))</f>
        <v>846239.42127593444</v>
      </c>
      <c r="AQ29" s="1">
        <f>IF(Income_CF!AQ31="","",Income_CF!AQ31*(Cohort_WP!AQ29/Cohort_CF!AQ29))</f>
        <v>859766.74497184111</v>
      </c>
      <c r="AR29" s="1">
        <f>IF(Income_CF!AR31="","",Income_CF!AR31*(Cohort_WP!AR29/Cohort_CF!AR29))</f>
        <v>872986.35693587828</v>
      </c>
      <c r="AS29" s="1">
        <f>IF(Income_CF!AS31="","",Income_CF!AS31*(Cohort_WP!AS29/Cohort_CF!AS29))</f>
        <v>885877.54515323357</v>
      </c>
      <c r="AT29" s="1" t="str">
        <f>IF(Income_CF!AT31="","",Income_CF!AT31*(Cohort_WP!AT29/Cohort_CF!AT29))</f>
        <v/>
      </c>
      <c r="AU29" s="1" t="str">
        <f>IF(Income_CF!AU31="","",Income_CF!AU31*(Cohort_WP!AU29/Cohort_CF!AU29))</f>
        <v/>
      </c>
      <c r="AV29" s="1" t="str">
        <f>IF(Income_CF!AV31="","",Income_CF!AV31*(Cohort_WP!AV29/Cohort_CF!AV29))</f>
        <v/>
      </c>
      <c r="AW29" s="1" t="str">
        <f>IF(Income_CF!AW31="","",Income_CF!AW31*(Cohort_WP!AW29/Cohort_CF!AW29))</f>
        <v/>
      </c>
      <c r="AX29" s="1" t="str">
        <f>IF(Income_CF!AX31="","",Income_CF!AX31*(Cohort_WP!AX29/Cohort_CF!AX29))</f>
        <v/>
      </c>
      <c r="AY29" s="1" t="str">
        <f>IF(Income_CF!AY31="","",Income_CF!AY31*(Cohort_WP!AY29/Cohort_CF!AY29))</f>
        <v/>
      </c>
      <c r="AZ29" s="1" t="str">
        <f>IF(Income_CF!AZ31="","",Income_CF!AZ31*(Cohort_WP!AZ29/Cohort_CF!AZ29))</f>
        <v/>
      </c>
      <c r="BA29" s="1" t="str">
        <f>IF(Income_CF!BA31="","",Income_CF!BA31*(Cohort_WP!BA29/Cohort_CF!BA29))</f>
        <v/>
      </c>
      <c r="BB29" s="1" t="str">
        <f>IF(Income_CF!BB31="","",Income_CF!BB31*(Cohort_WP!BB29/Cohort_CF!BB29))</f>
        <v/>
      </c>
      <c r="BC29" s="1" t="str">
        <f>IF(Income_CF!BC31="","",Income_CF!BC31*(Cohort_WP!BC29/Cohort_CF!BC29))</f>
        <v/>
      </c>
      <c r="BD29" s="1" t="str">
        <f>IF(Income_CF!BD31="","",Income_CF!BD31*(Cohort_WP!BD29/Cohort_CF!BD29))</f>
        <v/>
      </c>
      <c r="BE29" s="1" t="str">
        <f>IF(Income_CF!BE31="","",Income_CF!BE31*(Cohort_WP!BE29/Cohort_CF!BE29))</f>
        <v/>
      </c>
      <c r="BF29" s="1" t="str">
        <f>IF(Income_CF!BF31="","",Income_CF!BF31*(Cohort_WP!BF29/Cohort_CF!BF29))</f>
        <v/>
      </c>
      <c r="BG29" s="1" t="str">
        <f>IF(Income_CF!BG31="","",Income_CF!BG31*(Cohort_WP!BG29/Cohort_CF!BG29))</f>
        <v/>
      </c>
      <c r="BH29" s="1" t="str">
        <f>IF(Income_CF!BH31="","",Income_CF!BH31*(Cohort_WP!BH29/Cohort_CF!BH29))</f>
        <v/>
      </c>
      <c r="BI29" s="1" t="str">
        <f>IF(Income_CF!BI31="","",Income_CF!BI31*(Cohort_WP!BI29/Cohort_CF!BI29))</f>
        <v/>
      </c>
      <c r="BJ29" s="1" t="str">
        <f>IF(Income_CF!BJ31="","",Income_CF!BJ31*(Cohort_WP!BJ29/Cohort_CF!BJ29))</f>
        <v/>
      </c>
      <c r="BK29" s="1" t="str">
        <f>IF(Income_CF!BK31="","",Income_CF!BK31*(Cohort_WP!BK29/Cohort_CF!BK29))</f>
        <v/>
      </c>
      <c r="BL29" s="1" t="str">
        <f>IF(Income_CF!BL31="","",Income_CF!BL31*(Cohort_WP!BL29/Cohort_CF!BL29))</f>
        <v/>
      </c>
    </row>
    <row r="30" spans="1:72" x14ac:dyDescent="0.55000000000000004">
      <c r="A30" s="639"/>
      <c r="B30" t="s">
        <v>468</v>
      </c>
      <c r="F30" s="1" t="str">
        <f>IF(Income_CF!F32="","",Income_CF!F32*(Cohort_WP!F30/Cohort_CF!F30))</f>
        <v/>
      </c>
      <c r="G30" s="1">
        <f>IF(Income_CF!G32="","",Income_CF!G32*(Cohort_WP!G30/Cohort_CF!G30))</f>
        <v>327452.90558228758</v>
      </c>
      <c r="H30" s="1">
        <f>IF(Income_CF!H32="","",Income_CF!H32*(Cohort_WP!H30/Cohort_CF!H30))</f>
        <v>340155.56164656789</v>
      </c>
      <c r="I30" s="1">
        <f>IF(Income_CF!I32="","",Income_CF!I32*(Cohort_WP!I30/Cohort_CF!I30))</f>
        <v>353139.03613917256</v>
      </c>
      <c r="J30" s="1">
        <f>IF(Income_CF!J32="","",Income_CF!J32*(Cohort_WP!J30/Cohort_CF!J30))</f>
        <v>366398.17493355379</v>
      </c>
      <c r="K30" s="1">
        <f>IF(Income_CF!K32="","",Income_CF!K32*(Cohort_WP!K30/Cohort_CF!K30))</f>
        <v>382251.76184912387</v>
      </c>
      <c r="L30" s="1">
        <f>IF(Income_CF!L32="","",Income_CF!L32*(Cohort_WP!L30/Cohort_CF!L30))</f>
        <v>395890.73687264416</v>
      </c>
      <c r="M30" s="1">
        <f>IF(Income_CF!M32="","",Income_CF!M32*(Cohort_WP!M30/Cohort_CF!M30))</f>
        <v>409770.42278154177</v>
      </c>
      <c r="N30" s="1">
        <f>IF(Income_CF!N32="","",Income_CF!N32*(Cohort_WP!N30/Cohort_CF!N30))</f>
        <v>423882.31624372402</v>
      </c>
      <c r="O30" s="1">
        <f>IF(Income_CF!O32="","",Income_CF!O32*(Cohort_WP!O30/Cohort_CF!O30))</f>
        <v>438217.19344618067</v>
      </c>
      <c r="P30" s="1">
        <f>IF(Income_CF!P32="","",Income_CF!P32*(Cohort_WP!P30/Cohort_CF!P30))</f>
        <v>452765.10779369663</v>
      </c>
      <c r="Q30" s="1">
        <f>IF(Income_CF!Q32="","",Income_CF!Q32*(Cohort_WP!Q30/Cohort_CF!Q30))</f>
        <v>467515.38973297423</v>
      </c>
      <c r="R30" s="1">
        <f>IF(Income_CF!R32="","",Income_CF!R32*(Cohort_WP!R30/Cohort_CF!R30))</f>
        <v>482456.64877465111</v>
      </c>
      <c r="S30" s="1">
        <f>IF(Income_CF!S32="","",Income_CF!S32*(Cohort_WP!S30/Cohort_CF!S30))</f>
        <v>497576.77777876204</v>
      </c>
      <c r="T30" s="1">
        <f>IF(Income_CF!T32="","",Income_CF!T32*(Cohort_WP!T30/Cohort_CF!T30))</f>
        <v>512862.95956170763</v>
      </c>
      <c r="U30" s="1">
        <f>IF(Income_CF!U32="","",Income_CF!U32*(Cohort_WP!U30/Cohort_CF!U30))</f>
        <v>528301.67587472487</v>
      </c>
      <c r="V30" s="1">
        <f>IF(Income_CF!V32="","",Income_CF!V32*(Cohort_WP!V30/Cohort_CF!V30))</f>
        <v>543878.71879539732</v>
      </c>
      <c r="W30" s="1">
        <f>IF(Income_CF!W32="","",Income_CF!W32*(Cohort_WP!W30/Cohort_CF!W30))</f>
        <v>559579.20456465147</v>
      </c>
      <c r="X30" s="1">
        <f>IF(Income_CF!X32="","",Income_CF!X32*(Cohort_WP!X30/Cohort_CF!X30))</f>
        <v>575387.58989235992</v>
      </c>
      <c r="Y30" s="1">
        <f>IF(Income_CF!Y32="","",Income_CF!Y32*(Cohort_WP!Y30/Cohort_CF!Y30))</f>
        <v>591287.69074475311</v>
      </c>
      <c r="Z30" s="1">
        <f>IF(Income_CF!Z32="","",Income_CF!Z32*(Cohort_WP!Z30/Cohort_CF!Z30))</f>
        <v>607262.70361672691</v>
      </c>
      <c r="AA30" s="1">
        <f>IF(Income_CF!AA32="","",Income_CF!AA32*(Cohort_WP!AA30/Cohort_CF!AA30))</f>
        <v>623295.22928159847</v>
      </c>
      <c r="AB30" s="1">
        <f>IF(Income_CF!AB32="","",Income_CF!AB32*(Cohort_WP!AB30/Cohort_CF!AB30))</f>
        <v>639367.29900015867</v>
      </c>
      <c r="AC30" s="1">
        <f>IF(Income_CF!AC32="","",Income_CF!AC32*(Cohort_WP!AC30/Cohort_CF!AC30))</f>
        <v>655460.40315984364</v>
      </c>
      <c r="AD30" s="1">
        <f>IF(Income_CF!AD32="","",Income_CF!AD32*(Cohort_WP!AD30/Cohort_CF!AD30))</f>
        <v>671555.52230381919</v>
      </c>
      <c r="AE30" s="1">
        <f>IF(Income_CF!AE32="","",Income_CF!AE32*(Cohort_WP!AE30/Cohort_CF!AE30))</f>
        <v>687633.16049850767</v>
      </c>
      <c r="AF30" s="1">
        <f>IF(Income_CF!AF32="","",Income_CF!AF32*(Cohort_WP!AF30/Cohort_CF!AF30))</f>
        <v>703673.38097681722</v>
      </c>
      <c r="AG30" s="1">
        <f>IF(Income_CF!AG32="","",Income_CF!AG32*(Cohort_WP!AG30/Cohort_CF!AG30))</f>
        <v>719655.8439831963</v>
      </c>
      <c r="AH30" s="1">
        <f>IF(Income_CF!AH32="","",Income_CF!AH32*(Cohort_WP!AH30/Cohort_CF!AH30))</f>
        <v>735559.84673537721</v>
      </c>
      <c r="AI30" s="1">
        <f>IF(Income_CF!AI32="","",Income_CF!AI32*(Cohort_WP!AI30/Cohort_CF!AI30))</f>
        <v>751364.36540677689</v>
      </c>
      <c r="AJ30" s="1">
        <f>IF(Income_CF!AJ32="","",Income_CF!AJ32*(Cohort_WP!AJ30/Cohort_CF!AJ30))</f>
        <v>767048.09902264399</v>
      </c>
      <c r="AK30" s="1">
        <f>IF(Income_CF!AK32="","",Income_CF!AK32*(Cohort_WP!AK30/Cohort_CF!AK30))</f>
        <v>782589.51515262318</v>
      </c>
      <c r="AL30" s="1">
        <f>IF(Income_CF!AL32="","",Income_CF!AL32*(Cohort_WP!AL30/Cohort_CF!AL30))</f>
        <v>797966.89727212163</v>
      </c>
      <c r="AM30" s="1">
        <f>IF(Income_CF!AM32="","",Income_CF!AM32*(Cohort_WP!AM30/Cohort_CF!AM30))</f>
        <v>813158.39365519281</v>
      </c>
      <c r="AN30" s="1">
        <f>IF(Income_CF!AN32="","",Income_CF!AN32*(Cohort_WP!AN30/Cohort_CF!AN30))</f>
        <v>828142.06765223574</v>
      </c>
      <c r="AO30" s="1">
        <f>IF(Income_CF!AO32="","",Income_CF!AO32*(Cohort_WP!AO30/Cohort_CF!AO30))</f>
        <v>842895.94919709035</v>
      </c>
      <c r="AP30" s="1">
        <f>IF(Income_CF!AP32="","",Income_CF!AP32*(Cohort_WP!AP30/Cohort_CF!AP30))</f>
        <v>857398.08737986337</v>
      </c>
      <c r="AQ30" s="1">
        <f>IF(Income_CF!AQ32="","",Income_CF!AQ32*(Cohort_WP!AQ30/Cohort_CF!AQ30))</f>
        <v>871626.6039142122</v>
      </c>
      <c r="AR30" s="1">
        <f>IF(Income_CF!AR32="","",Income_CF!AR32*(Cohort_WP!AR30/Cohort_CF!AR30))</f>
        <v>885559.74732099636</v>
      </c>
      <c r="AS30" s="1">
        <f>IF(Income_CF!AS32="","",Income_CF!AS32*(Cohort_WP!AS30/Cohort_CF!AS30))</f>
        <v>899175.94764395477</v>
      </c>
      <c r="AT30" s="1">
        <f>IF(Income_CF!AT32="","",Income_CF!AT32*(Cohort_WP!AT30/Cohort_CF!AT30))</f>
        <v>912453.87150783045</v>
      </c>
      <c r="AU30" s="1" t="str">
        <f>IF(Income_CF!AU32="","",Income_CF!AU32*(Cohort_WP!AU30/Cohort_CF!AU30))</f>
        <v/>
      </c>
      <c r="AV30" s="1" t="str">
        <f>IF(Income_CF!AV32="","",Income_CF!AV32*(Cohort_WP!AV30/Cohort_CF!AV30))</f>
        <v/>
      </c>
      <c r="AW30" s="1" t="str">
        <f>IF(Income_CF!AW32="","",Income_CF!AW32*(Cohort_WP!AW30/Cohort_CF!AW30))</f>
        <v/>
      </c>
      <c r="AX30" s="1" t="str">
        <f>IF(Income_CF!AX32="","",Income_CF!AX32*(Cohort_WP!AX30/Cohort_CF!AX30))</f>
        <v/>
      </c>
      <c r="AY30" s="1" t="str">
        <f>IF(Income_CF!AY32="","",Income_CF!AY32*(Cohort_WP!AY30/Cohort_CF!AY30))</f>
        <v/>
      </c>
      <c r="AZ30" s="1" t="str">
        <f>IF(Income_CF!AZ32="","",Income_CF!AZ32*(Cohort_WP!AZ30/Cohort_CF!AZ30))</f>
        <v/>
      </c>
      <c r="BA30" s="1" t="str">
        <f>IF(Income_CF!BA32="","",Income_CF!BA32*(Cohort_WP!BA30/Cohort_CF!BA30))</f>
        <v/>
      </c>
      <c r="BB30" s="1" t="str">
        <f>IF(Income_CF!BB32="","",Income_CF!BB32*(Cohort_WP!BB30/Cohort_CF!BB30))</f>
        <v/>
      </c>
      <c r="BC30" s="1" t="str">
        <f>IF(Income_CF!BC32="","",Income_CF!BC32*(Cohort_WP!BC30/Cohort_CF!BC30))</f>
        <v/>
      </c>
      <c r="BD30" s="1" t="str">
        <f>IF(Income_CF!BD32="","",Income_CF!BD32*(Cohort_WP!BD30/Cohort_CF!BD30))</f>
        <v/>
      </c>
      <c r="BE30" s="1" t="str">
        <f>IF(Income_CF!BE32="","",Income_CF!BE32*(Cohort_WP!BE30/Cohort_CF!BE30))</f>
        <v/>
      </c>
      <c r="BF30" s="1" t="str">
        <f>IF(Income_CF!BF32="","",Income_CF!BF32*(Cohort_WP!BF30/Cohort_CF!BF30))</f>
        <v/>
      </c>
      <c r="BG30" s="1" t="str">
        <f>IF(Income_CF!BG32="","",Income_CF!BG32*(Cohort_WP!BG30/Cohort_CF!BG30))</f>
        <v/>
      </c>
      <c r="BH30" s="1" t="str">
        <f>IF(Income_CF!BH32="","",Income_CF!BH32*(Cohort_WP!BH30/Cohort_CF!BH30))</f>
        <v/>
      </c>
      <c r="BI30" s="1" t="str">
        <f>IF(Income_CF!BI32="","",Income_CF!BI32*(Cohort_WP!BI30/Cohort_CF!BI30))</f>
        <v/>
      </c>
      <c r="BJ30" s="1" t="str">
        <f>IF(Income_CF!BJ32="","",Income_CF!BJ32*(Cohort_WP!BJ30/Cohort_CF!BJ30))</f>
        <v/>
      </c>
      <c r="BK30" s="1" t="str">
        <f>IF(Income_CF!BK32="","",Income_CF!BK32*(Cohort_WP!BK30/Cohort_CF!BK30))</f>
        <v/>
      </c>
      <c r="BL30" s="1" t="str">
        <f>IF(Income_CF!BL32="","",Income_CF!BL32*(Cohort_WP!BL30/Cohort_CF!BL30))</f>
        <v/>
      </c>
    </row>
    <row r="31" spans="1:72" x14ac:dyDescent="0.55000000000000004">
      <c r="A31" s="639"/>
      <c r="B31" t="s">
        <v>469</v>
      </c>
      <c r="F31" s="1" t="str">
        <f>IF(Income_CF!F33="","",Income_CF!F33*(Cohort_WP!F31/Cohort_CF!F31))</f>
        <v/>
      </c>
      <c r="G31" s="1" t="str">
        <f>IF(Income_CF!G33="","",Income_CF!G33*(Cohort_WP!G31/Cohort_CF!G31))</f>
        <v/>
      </c>
      <c r="H31" s="1">
        <f>IF(Income_CF!H33="","",Income_CF!H33*(Cohort_WP!H31/Cohort_CF!H31))</f>
        <v>337276.49274975614</v>
      </c>
      <c r="I31" s="1">
        <f>IF(Income_CF!I33="","",Income_CF!I33*(Cohort_WP!I31/Cohort_CF!I31))</f>
        <v>350360.22849596501</v>
      </c>
      <c r="J31" s="1">
        <f>IF(Income_CF!J33="","",Income_CF!J33*(Cohort_WP!J31/Cohort_CF!J31))</f>
        <v>363733.20722334768</v>
      </c>
      <c r="K31" s="1">
        <f>IF(Income_CF!K33="","",Income_CF!K33*(Cohort_WP!K31/Cohort_CF!K31))</f>
        <v>377390.1201815604</v>
      </c>
      <c r="L31" s="1">
        <f>IF(Income_CF!L33="","",Income_CF!L33*(Cohort_WP!L31/Cohort_CF!L31))</f>
        <v>393719.31470459764</v>
      </c>
      <c r="M31" s="1">
        <f>IF(Income_CF!M33="","",Income_CF!M33*(Cohort_WP!M31/Cohort_CF!M31))</f>
        <v>407767.45897882356</v>
      </c>
      <c r="N31" s="1">
        <f>IF(Income_CF!N33="","",Income_CF!N33*(Cohort_WP!N31/Cohort_CF!N31))</f>
        <v>422063.53546498797</v>
      </c>
      <c r="O31" s="1">
        <f>IF(Income_CF!O33="","",Income_CF!O33*(Cohort_WP!O31/Cohort_CF!O31))</f>
        <v>436598.78573103575</v>
      </c>
      <c r="P31" s="1">
        <f>IF(Income_CF!P33="","",Income_CF!P33*(Cohort_WP!P31/Cohort_CF!P31))</f>
        <v>451363.70924956608</v>
      </c>
      <c r="Q31" s="1">
        <f>IF(Income_CF!Q33="","",Income_CF!Q33*(Cohort_WP!Q31/Cohort_CF!Q31))</f>
        <v>466348.06102750753</v>
      </c>
      <c r="R31" s="1">
        <f>IF(Income_CF!R33="","",Income_CF!R33*(Cohort_WP!R31/Cohort_CF!R31))</f>
        <v>481540.85142496339</v>
      </c>
      <c r="S31" s="1">
        <f>IF(Income_CF!S33="","",Income_CF!S33*(Cohort_WP!S31/Cohort_CF!S31))</f>
        <v>496930.34823789063</v>
      </c>
      <c r="T31" s="1">
        <f>IF(Income_CF!T33="","",Income_CF!T33*(Cohort_WP!T31/Cohort_CF!T31))</f>
        <v>512504.08111212496</v>
      </c>
      <c r="U31" s="1">
        <f>IF(Income_CF!U33="","",Income_CF!U33*(Cohort_WP!U31/Cohort_CF!U31))</f>
        <v>528248.84834855888</v>
      </c>
      <c r="V31" s="1">
        <f>IF(Income_CF!V33="","",Income_CF!V33*(Cohort_WP!V31/Cohort_CF!V31))</f>
        <v>544150.72615096648</v>
      </c>
      <c r="W31" s="1">
        <f>IF(Income_CF!W33="","",Income_CF!W33*(Cohort_WP!W31/Cohort_CF!W31))</f>
        <v>560195.08035925927</v>
      </c>
      <c r="X31" s="1">
        <f>IF(Income_CF!X33="","",Income_CF!X33*(Cohort_WP!X31/Cohort_CF!X31))</f>
        <v>576366.58070159098</v>
      </c>
      <c r="Y31" s="1">
        <f>IF(Income_CF!Y33="","",Income_CF!Y33*(Cohort_WP!Y31/Cohort_CF!Y31))</f>
        <v>592649.21758913074</v>
      </c>
      <c r="Z31" s="1">
        <f>IF(Income_CF!Z33="","",Income_CF!Z33*(Cohort_WP!Z31/Cohort_CF!Z31))</f>
        <v>609026.32146709575</v>
      </c>
      <c r="AA31" s="1">
        <f>IF(Income_CF!AA33="","",Income_CF!AA33*(Cohort_WP!AA31/Cohort_CF!AA31))</f>
        <v>625480.58472522872</v>
      </c>
      <c r="AB31" s="1">
        <f>IF(Income_CF!AB33="","",Income_CF!AB33*(Cohort_WP!AB31/Cohort_CF!AB31))</f>
        <v>641994.08616004651</v>
      </c>
      <c r="AC31" s="1">
        <f>IF(Income_CF!AC33="","",Income_CF!AC33*(Cohort_WP!AC31/Cohort_CF!AC31))</f>
        <v>658548.31797016342</v>
      </c>
      <c r="AD31" s="1">
        <f>IF(Income_CF!AD33="","",Income_CF!AD33*(Cohort_WP!AD31/Cohort_CF!AD31))</f>
        <v>675124.21525463881</v>
      </c>
      <c r="AE31" s="1">
        <f>IF(Income_CF!AE33="","",Income_CF!AE33*(Cohort_WP!AE31/Cohort_CF!AE31))</f>
        <v>691702.18797293375</v>
      </c>
      <c r="AF31" s="1">
        <f>IF(Income_CF!AF33="","",Income_CF!AF33*(Cohort_WP!AF31/Cohort_CF!AF31))</f>
        <v>708262.15531346295</v>
      </c>
      <c r="AG31" s="1">
        <f>IF(Income_CF!AG33="","",Income_CF!AG33*(Cohort_WP!AG31/Cohort_CF!AG31))</f>
        <v>724783.58240612166</v>
      </c>
      <c r="AH31" s="1">
        <f>IF(Income_CF!AH33="","",Income_CF!AH33*(Cohort_WP!AH31/Cohort_CF!AH31))</f>
        <v>741245.51930269226</v>
      </c>
      <c r="AI31" s="1">
        <f>IF(Income_CF!AI33="","",Income_CF!AI33*(Cohort_WP!AI31/Cohort_CF!AI31))</f>
        <v>757626.64213743841</v>
      </c>
      <c r="AJ31" s="1">
        <f>IF(Income_CF!AJ33="","",Income_CF!AJ33*(Cohort_WP!AJ31/Cohort_CF!AJ31))</f>
        <v>773905.29636898008</v>
      </c>
      <c r="AK31" s="1">
        <f>IF(Income_CF!AK33="","",Income_CF!AK33*(Cohort_WP!AK31/Cohort_CF!AK31))</f>
        <v>790059.54199332348</v>
      </c>
      <c r="AL31" s="1">
        <f>IF(Income_CF!AL33="","",Income_CF!AL33*(Cohort_WP!AL31/Cohort_CF!AL31))</f>
        <v>806067.20060720178</v>
      </c>
      <c r="AM31" s="1">
        <f>IF(Income_CF!AM33="","",Income_CF!AM33*(Cohort_WP!AM31/Cohort_CF!AM31))</f>
        <v>821905.90419028536</v>
      </c>
      <c r="AN31" s="1">
        <f>IF(Income_CF!AN33="","",Income_CF!AN33*(Cohort_WP!AN31/Cohort_CF!AN31))</f>
        <v>837553.14546484849</v>
      </c>
      <c r="AO31" s="1">
        <f>IF(Income_CF!AO33="","",Income_CF!AO33*(Cohort_WP!AO31/Cohort_CF!AO31))</f>
        <v>852986.32968180301</v>
      </c>
      <c r="AP31" s="1">
        <f>IF(Income_CF!AP33="","",Income_CF!AP33*(Cohort_WP!AP31/Cohort_CF!AP31))</f>
        <v>868182.82767300308</v>
      </c>
      <c r="AQ31" s="1">
        <f>IF(Income_CF!AQ33="","",Income_CF!AQ33*(Cohort_WP!AQ31/Cohort_CF!AQ31))</f>
        <v>883120.03000125906</v>
      </c>
      <c r="AR31" s="1">
        <f>IF(Income_CF!AR33="","",Income_CF!AR33*(Cohort_WP!AR31/Cohort_CF!AR31))</f>
        <v>897775.40203163866</v>
      </c>
      <c r="AS31" s="1">
        <f>IF(Income_CF!AS33="","",Income_CF!AS33*(Cohort_WP!AS31/Cohort_CF!AS31))</f>
        <v>912126.53974062635</v>
      </c>
      <c r="AT31" s="1">
        <f>IF(Income_CF!AT33="","",Income_CF!AT33*(Cohort_WP!AT31/Cohort_CF!AT31))</f>
        <v>926151.22607327334</v>
      </c>
      <c r="AU31" s="1">
        <f>IF(Income_CF!AU33="","",Income_CF!AU33*(Cohort_WP!AU31/Cohort_CF!AU31))</f>
        <v>939827.48765306536</v>
      </c>
      <c r="AV31" s="1" t="str">
        <f>IF(Income_CF!AV33="","",Income_CF!AV33*(Cohort_WP!AV31/Cohort_CF!AV31))</f>
        <v/>
      </c>
      <c r="AW31" s="1" t="str">
        <f>IF(Income_CF!AW33="","",Income_CF!AW33*(Cohort_WP!AW31/Cohort_CF!AW31))</f>
        <v/>
      </c>
      <c r="AX31" s="1" t="str">
        <f>IF(Income_CF!AX33="","",Income_CF!AX33*(Cohort_WP!AX31/Cohort_CF!AX31))</f>
        <v/>
      </c>
      <c r="AY31" s="1" t="str">
        <f>IF(Income_CF!AY33="","",Income_CF!AY33*(Cohort_WP!AY31/Cohort_CF!AY31))</f>
        <v/>
      </c>
      <c r="AZ31" s="1" t="str">
        <f>IF(Income_CF!AZ33="","",Income_CF!AZ33*(Cohort_WP!AZ31/Cohort_CF!AZ31))</f>
        <v/>
      </c>
      <c r="BA31" s="1" t="str">
        <f>IF(Income_CF!BA33="","",Income_CF!BA33*(Cohort_WP!BA31/Cohort_CF!BA31))</f>
        <v/>
      </c>
      <c r="BB31" s="1" t="str">
        <f>IF(Income_CF!BB33="","",Income_CF!BB33*(Cohort_WP!BB31/Cohort_CF!BB31))</f>
        <v/>
      </c>
      <c r="BC31" s="1" t="str">
        <f>IF(Income_CF!BC33="","",Income_CF!BC33*(Cohort_WP!BC31/Cohort_CF!BC31))</f>
        <v/>
      </c>
      <c r="BD31" s="1" t="str">
        <f>IF(Income_CF!BD33="","",Income_CF!BD33*(Cohort_WP!BD31/Cohort_CF!BD31))</f>
        <v/>
      </c>
      <c r="BE31" s="1" t="str">
        <f>IF(Income_CF!BE33="","",Income_CF!BE33*(Cohort_WP!BE31/Cohort_CF!BE31))</f>
        <v/>
      </c>
      <c r="BF31" s="1" t="str">
        <f>IF(Income_CF!BF33="","",Income_CF!BF33*(Cohort_WP!BF31/Cohort_CF!BF31))</f>
        <v/>
      </c>
      <c r="BG31" s="1" t="str">
        <f>IF(Income_CF!BG33="","",Income_CF!BG33*(Cohort_WP!BG31/Cohort_CF!BG31))</f>
        <v/>
      </c>
      <c r="BH31" s="1" t="str">
        <f>IF(Income_CF!BH33="","",Income_CF!BH33*(Cohort_WP!BH31/Cohort_CF!BH31))</f>
        <v/>
      </c>
      <c r="BI31" s="1" t="str">
        <f>IF(Income_CF!BI33="","",Income_CF!BI33*(Cohort_WP!BI31/Cohort_CF!BI31))</f>
        <v/>
      </c>
      <c r="BJ31" s="1" t="str">
        <f>IF(Income_CF!BJ33="","",Income_CF!BJ33*(Cohort_WP!BJ31/Cohort_CF!BJ31))</f>
        <v/>
      </c>
      <c r="BK31" s="1" t="str">
        <f>IF(Income_CF!BK33="","",Income_CF!BK33*(Cohort_WP!BK31/Cohort_CF!BK31))</f>
        <v/>
      </c>
      <c r="BL31" s="1" t="str">
        <f>IF(Income_CF!BL33="","",Income_CF!BL33*(Cohort_WP!BL31/Cohort_CF!BL31))</f>
        <v/>
      </c>
    </row>
    <row r="32" spans="1:72" x14ac:dyDescent="0.55000000000000004">
      <c r="A32" s="639"/>
      <c r="B32" t="s">
        <v>470</v>
      </c>
      <c r="F32" s="1" t="str">
        <f>IF(Income_CF!F34="","",Income_CF!F34*(Cohort_WP!F32/Cohort_CF!F32))</f>
        <v/>
      </c>
      <c r="G32" s="1" t="str">
        <f>IF(Income_CF!G34="","",Income_CF!G34*(Cohort_WP!G32/Cohort_CF!G32))</f>
        <v/>
      </c>
      <c r="H32" s="1" t="str">
        <f>IF(Income_CF!H34="","",Income_CF!H34*(Cohort_WP!H32/Cohort_CF!H32))</f>
        <v/>
      </c>
      <c r="I32" s="1">
        <f>IF(Income_CF!I34="","",Income_CF!I34*(Cohort_WP!I32/Cohort_CF!I32))</f>
        <v>347394.78753224888</v>
      </c>
      <c r="J32" s="1">
        <f>IF(Income_CF!J34="","",Income_CF!J34*(Cohort_WP!J32/Cohort_CF!J32))</f>
        <v>360871.03535084391</v>
      </c>
      <c r="K32" s="1">
        <f>IF(Income_CF!K34="","",Income_CF!K34*(Cohort_WP!K32/Cohort_CF!K32))</f>
        <v>374645.20344004803</v>
      </c>
      <c r="L32" s="1">
        <f>IF(Income_CF!L34="","",Income_CF!L34*(Cohort_WP!L32/Cohort_CF!L32))</f>
        <v>388711.82378700719</v>
      </c>
      <c r="M32" s="1">
        <f>IF(Income_CF!M34="","",Income_CF!M34*(Cohort_WP!M32/Cohort_CF!M32))</f>
        <v>405530.8941457356</v>
      </c>
      <c r="N32" s="1">
        <f>IF(Income_CF!N34="","",Income_CF!N34*(Cohort_WP!N32/Cohort_CF!N32))</f>
        <v>420000.48274818819</v>
      </c>
      <c r="O32" s="1">
        <f>IF(Income_CF!O34="","",Income_CF!O34*(Cohort_WP!O32/Cohort_CF!O32))</f>
        <v>434725.4415289376</v>
      </c>
      <c r="P32" s="1">
        <f>IF(Income_CF!P34="","",Income_CF!P34*(Cohort_WP!P32/Cohort_CF!P32))</f>
        <v>449696.74930296681</v>
      </c>
      <c r="Q32" s="1">
        <f>IF(Income_CF!Q34="","",Income_CF!Q34*(Cohort_WP!Q32/Cohort_CF!Q32))</f>
        <v>464904.62052705314</v>
      </c>
      <c r="R32" s="1">
        <f>IF(Income_CF!R34="","",Income_CF!R34*(Cohort_WP!R32/Cohort_CF!R32))</f>
        <v>480338.50285833271</v>
      </c>
      <c r="S32" s="1">
        <f>IF(Income_CF!S34="","",Income_CF!S34*(Cohort_WP!S32/Cohort_CF!S32))</f>
        <v>495987.0769677122</v>
      </c>
      <c r="T32" s="1">
        <f>IF(Income_CF!T34="","",Income_CF!T34*(Cohort_WP!T32/Cohort_CF!T32))</f>
        <v>511838.25868502737</v>
      </c>
      <c r="U32" s="1">
        <f>IF(Income_CF!U34="","",Income_CF!U34*(Cohort_WP!U32/Cohort_CF!U32))</f>
        <v>527879.20354548877</v>
      </c>
      <c r="V32" s="1">
        <f>IF(Income_CF!V34="","",Income_CF!V34*(Cohort_WP!V32/Cohort_CF!V32))</f>
        <v>544096.3137990156</v>
      </c>
      <c r="W32" s="1">
        <f>IF(Income_CF!W34="","",Income_CF!W34*(Cohort_WP!W32/Cohort_CF!W32))</f>
        <v>560475.24793549557</v>
      </c>
      <c r="X32" s="1">
        <f>IF(Income_CF!X34="","",Income_CF!X34*(Cohort_WP!X32/Cohort_CF!X32))</f>
        <v>577000.93277003709</v>
      </c>
      <c r="Y32" s="1">
        <f>IF(Income_CF!Y34="","",Income_CF!Y34*(Cohort_WP!Y32/Cohort_CF!Y32))</f>
        <v>593657.57812263875</v>
      </c>
      <c r="Z32" s="1">
        <f>IF(Income_CF!Z34="","",Income_CF!Z34*(Cohort_WP!Z32/Cohort_CF!Z32))</f>
        <v>610428.69411680463</v>
      </c>
      <c r="AA32" s="1">
        <f>IF(Income_CF!AA34="","",Income_CF!AA34*(Cohort_WP!AA32/Cohort_CF!AA32))</f>
        <v>627297.11111110856</v>
      </c>
      <c r="AB32" s="1">
        <f>IF(Income_CF!AB34="","",Income_CF!AB34*(Cohort_WP!AB32/Cohort_CF!AB32))</f>
        <v>644245.0022669856</v>
      </c>
      <c r="AC32" s="1">
        <f>IF(Income_CF!AC34="","",Income_CF!AC34*(Cohort_WP!AC32/Cohort_CF!AC32))</f>
        <v>661253.90874484798</v>
      </c>
      <c r="AD32" s="1">
        <f>IF(Income_CF!AD34="","",Income_CF!AD34*(Cohort_WP!AD32/Cohort_CF!AD32))</f>
        <v>678304.76750926813</v>
      </c>
      <c r="AE32" s="1">
        <f>IF(Income_CF!AE34="","",Income_CF!AE34*(Cohort_WP!AE32/Cohort_CF!AE32))</f>
        <v>695377.94171227794</v>
      </c>
      <c r="AF32" s="1">
        <f>IF(Income_CF!AF34="","",Income_CF!AF34*(Cohort_WP!AF32/Cohort_CF!AF32))</f>
        <v>712453.2536121218</v>
      </c>
      <c r="AG32" s="1">
        <f>IF(Income_CF!AG34="","",Income_CF!AG34*(Cohort_WP!AG32/Cohort_CF!AG32))</f>
        <v>729510.01997286687</v>
      </c>
      <c r="AH32" s="1">
        <f>IF(Income_CF!AH34="","",Income_CF!AH34*(Cohort_WP!AH32/Cohort_CF!AH32))</f>
        <v>746527.08987830521</v>
      </c>
      <c r="AI32" s="1">
        <f>IF(Income_CF!AI34="","",Income_CF!AI34*(Cohort_WP!AI32/Cohort_CF!AI32))</f>
        <v>763482.88488177303</v>
      </c>
      <c r="AJ32" s="1">
        <f>IF(Income_CF!AJ34="","",Income_CF!AJ34*(Cohort_WP!AJ32/Cohort_CF!AJ32))</f>
        <v>780355.44140156161</v>
      </c>
      <c r="AK32" s="1">
        <f>IF(Income_CF!AK34="","",Income_CF!AK34*(Cohort_WP!AK32/Cohort_CF!AK32))</f>
        <v>797122.45526004967</v>
      </c>
      <c r="AL32" s="1">
        <f>IF(Income_CF!AL34="","",Income_CF!AL34*(Cohort_WP!AL32/Cohort_CF!AL32))</f>
        <v>813761.32825312298</v>
      </c>
      <c r="AM32" s="1">
        <f>IF(Income_CF!AM34="","",Income_CF!AM34*(Cohort_WP!AM32/Cohort_CF!AM32))</f>
        <v>830249.21662541793</v>
      </c>
      <c r="AN32" s="1">
        <f>IF(Income_CF!AN34="","",Income_CF!AN34*(Cohort_WP!AN32/Cohort_CF!AN32))</f>
        <v>846563.08131599391</v>
      </c>
      <c r="AO32" s="1">
        <f>IF(Income_CF!AO34="","",Income_CF!AO34*(Cohort_WP!AO32/Cohort_CF!AO32))</f>
        <v>862679.73982879415</v>
      </c>
      <c r="AP32" s="1">
        <f>IF(Income_CF!AP34="","",Income_CF!AP34*(Cohort_WP!AP32/Cohort_CF!AP32))</f>
        <v>878575.91957225697</v>
      </c>
      <c r="AQ32" s="1">
        <f>IF(Income_CF!AQ34="","",Income_CF!AQ34*(Cohort_WP!AQ32/Cohort_CF!AQ32))</f>
        <v>894228.31250319304</v>
      </c>
      <c r="AR32" s="1">
        <f>IF(Income_CF!AR34="","",Income_CF!AR34*(Cohort_WP!AR32/Cohort_CF!AR32))</f>
        <v>909613.63090129686</v>
      </c>
      <c r="AS32" s="1">
        <f>IF(Income_CF!AS34="","",Income_CF!AS34*(Cohort_WP!AS32/Cohort_CF!AS32))</f>
        <v>924708.66409258789</v>
      </c>
      <c r="AT32" s="1">
        <f>IF(Income_CF!AT34="","",Income_CF!AT34*(Cohort_WP!AT32/Cohort_CF!AT32))</f>
        <v>939490.33593284502</v>
      </c>
      <c r="AU32" s="1">
        <f>IF(Income_CF!AU34="","",Income_CF!AU34*(Cohort_WP!AU32/Cohort_CF!AU32))</f>
        <v>953935.76285547158</v>
      </c>
      <c r="AV32" s="1">
        <f>IF(Income_CF!AV34="","",Income_CF!AV34*(Cohort_WP!AV32/Cohort_CF!AV32))</f>
        <v>968022.31228265737</v>
      </c>
      <c r="AW32" s="1" t="str">
        <f>IF(Income_CF!AW34="","",Income_CF!AW34*(Cohort_WP!AW32/Cohort_CF!AW32))</f>
        <v/>
      </c>
      <c r="AX32" s="1" t="str">
        <f>IF(Income_CF!AX34="","",Income_CF!AX34*(Cohort_WP!AX32/Cohort_CF!AX32))</f>
        <v/>
      </c>
      <c r="AY32" s="1" t="str">
        <f>IF(Income_CF!AY34="","",Income_CF!AY34*(Cohort_WP!AY32/Cohort_CF!AY32))</f>
        <v/>
      </c>
      <c r="AZ32" s="1" t="str">
        <f>IF(Income_CF!AZ34="","",Income_CF!AZ34*(Cohort_WP!AZ32/Cohort_CF!AZ32))</f>
        <v/>
      </c>
      <c r="BA32" s="1" t="str">
        <f>IF(Income_CF!BA34="","",Income_CF!BA34*(Cohort_WP!BA32/Cohort_CF!BA32))</f>
        <v/>
      </c>
      <c r="BB32" s="1" t="str">
        <f>IF(Income_CF!BB34="","",Income_CF!BB34*(Cohort_WP!BB32/Cohort_CF!BB32))</f>
        <v/>
      </c>
      <c r="BC32" s="1" t="str">
        <f>IF(Income_CF!BC34="","",Income_CF!BC34*(Cohort_WP!BC32/Cohort_CF!BC32))</f>
        <v/>
      </c>
      <c r="BD32" s="1" t="str">
        <f>IF(Income_CF!BD34="","",Income_CF!BD34*(Cohort_WP!BD32/Cohort_CF!BD32))</f>
        <v/>
      </c>
      <c r="BE32" s="1" t="str">
        <f>IF(Income_CF!BE34="","",Income_CF!BE34*(Cohort_WP!BE32/Cohort_CF!BE32))</f>
        <v/>
      </c>
      <c r="BF32" s="1" t="str">
        <f>IF(Income_CF!BF34="","",Income_CF!BF34*(Cohort_WP!BF32/Cohort_CF!BF32))</f>
        <v/>
      </c>
      <c r="BG32" s="1" t="str">
        <f>IF(Income_CF!BG34="","",Income_CF!BG34*(Cohort_WP!BG32/Cohort_CF!BG32))</f>
        <v/>
      </c>
      <c r="BH32" s="1" t="str">
        <f>IF(Income_CF!BH34="","",Income_CF!BH34*(Cohort_WP!BH32/Cohort_CF!BH32))</f>
        <v/>
      </c>
      <c r="BI32" s="1" t="str">
        <f>IF(Income_CF!BI34="","",Income_CF!BI34*(Cohort_WP!BI32/Cohort_CF!BI32))</f>
        <v/>
      </c>
      <c r="BJ32" s="1" t="str">
        <f>IF(Income_CF!BJ34="","",Income_CF!BJ34*(Cohort_WP!BJ32/Cohort_CF!BJ32))</f>
        <v/>
      </c>
      <c r="BK32" s="1" t="str">
        <f>IF(Income_CF!BK34="","",Income_CF!BK34*(Cohort_WP!BK32/Cohort_CF!BK32))</f>
        <v/>
      </c>
      <c r="BL32" s="1" t="str">
        <f>IF(Income_CF!BL34="","",Income_CF!BL34*(Cohort_WP!BL32/Cohort_CF!BL32))</f>
        <v/>
      </c>
    </row>
    <row r="33" spans="1:64" x14ac:dyDescent="0.55000000000000004">
      <c r="A33" s="639"/>
      <c r="B33" t="s">
        <v>471</v>
      </c>
      <c r="F33" s="1" t="str">
        <f>IF(Income_CF!F35="","",Income_CF!F35*(Cohort_WP!F33/Cohort_CF!F33))</f>
        <v/>
      </c>
      <c r="G33" s="1" t="str">
        <f>IF(Income_CF!G35="","",Income_CF!G35*(Cohort_WP!G33/Cohort_CF!G33))</f>
        <v/>
      </c>
      <c r="H33" s="1" t="str">
        <f>IF(Income_CF!H35="","",Income_CF!H35*(Cohort_WP!H33/Cohort_CF!H33))</f>
        <v/>
      </c>
      <c r="I33" s="1" t="str">
        <f>IF(Income_CF!I35="","",Income_CF!I35*(Cohort_WP!I33/Cohort_CF!I33))</f>
        <v/>
      </c>
      <c r="J33" s="1">
        <f>IF(Income_CF!J35="","",Income_CF!J35*(Cohort_WP!J33/Cohort_CF!J33))</f>
        <v>357816.63115821627</v>
      </c>
      <c r="K33" s="1">
        <f>IF(Income_CF!K35="","",Income_CF!K35*(Cohort_WP!K33/Cohort_CF!K33))</f>
        <v>371697.16641136922</v>
      </c>
      <c r="L33" s="1">
        <f>IF(Income_CF!L35="","",Income_CF!L35*(Cohort_WP!L33/Cohort_CF!L33))</f>
        <v>385884.55954324955</v>
      </c>
      <c r="M33" s="1">
        <f>IF(Income_CF!M35="","",Income_CF!M35*(Cohort_WP!M33/Cohort_CF!M33))</f>
        <v>400373.17850061751</v>
      </c>
      <c r="N33" s="1">
        <f>IF(Income_CF!N35="","",Income_CF!N35*(Cohort_WP!N33/Cohort_CF!N33))</f>
        <v>417696.82097010757</v>
      </c>
      <c r="O33" s="1">
        <f>IF(Income_CF!O35="","",Income_CF!O35*(Cohort_WP!O33/Cohort_CF!O33))</f>
        <v>432600.49723063386</v>
      </c>
      <c r="P33" s="1">
        <f>IF(Income_CF!P35="","",Income_CF!P35*(Cohort_WP!P33/Cohort_CF!P33))</f>
        <v>447767.20477480575</v>
      </c>
      <c r="Q33" s="1">
        <f>IF(Income_CF!Q35="","",Income_CF!Q35*(Cohort_WP!Q33/Cohort_CF!Q33))</f>
        <v>463187.65178205585</v>
      </c>
      <c r="R33" s="1">
        <f>IF(Income_CF!R35="","",Income_CF!R35*(Cohort_WP!R33/Cohort_CF!R33))</f>
        <v>478851.75914286461</v>
      </c>
      <c r="S33" s="1">
        <f>IF(Income_CF!S35="","",Income_CF!S35*(Cohort_WP!S33/Cohort_CF!S33))</f>
        <v>494748.65794408269</v>
      </c>
      <c r="T33" s="1">
        <f>IF(Income_CF!T35="","",Income_CF!T35*(Cohort_WP!T33/Cohort_CF!T33))</f>
        <v>510866.68927674368</v>
      </c>
      <c r="U33" s="1">
        <f>IF(Income_CF!U35="","",Income_CF!U35*(Cohort_WP!U33/Cohort_CF!U33))</f>
        <v>527193.40644557821</v>
      </c>
      <c r="V33" s="1">
        <f>IF(Income_CF!V35="","",Income_CF!V35*(Cohort_WP!V33/Cohort_CF!V33))</f>
        <v>543715.5796518533</v>
      </c>
      <c r="W33" s="1">
        <f>IF(Income_CF!W35="","",Income_CF!W35*(Cohort_WP!W33/Cohort_CF!W33))</f>
        <v>560419.203212986</v>
      </c>
      <c r="X33" s="1">
        <f>IF(Income_CF!X35="","",Income_CF!X35*(Cohort_WP!X33/Cohort_CF!X33))</f>
        <v>577289.50537356047</v>
      </c>
      <c r="Y33" s="1">
        <f>IF(Income_CF!Y35="","",Income_CF!Y35*(Cohort_WP!Y33/Cohort_CF!Y33))</f>
        <v>594310.96075313818</v>
      </c>
      <c r="Z33" s="1">
        <f>IF(Income_CF!Z35="","",Income_CF!Z35*(Cohort_WP!Z33/Cohort_CF!Z33))</f>
        <v>611467.30546631792</v>
      </c>
      <c r="AA33" s="1">
        <f>IF(Income_CF!AA35="","",Income_CF!AA35*(Cohort_WP!AA33/Cohort_CF!AA33))</f>
        <v>628741.55494030868</v>
      </c>
      <c r="AB33" s="1">
        <f>IF(Income_CF!AB35="","",Income_CF!AB35*(Cohort_WP!AB33/Cohort_CF!AB33))</f>
        <v>646116.02444444178</v>
      </c>
      <c r="AC33" s="1">
        <f>IF(Income_CF!AC35="","",Income_CF!AC35*(Cohort_WP!AC33/Cohort_CF!AC33))</f>
        <v>663572.35233499529</v>
      </c>
      <c r="AD33" s="1">
        <f>IF(Income_CF!AD35="","",Income_CF!AD35*(Cohort_WP!AD33/Cohort_CF!AD33))</f>
        <v>681091.52600719337</v>
      </c>
      <c r="AE33" s="1">
        <f>IF(Income_CF!AE35="","",Income_CF!AE35*(Cohort_WP!AE33/Cohort_CF!AE33))</f>
        <v>698653.91053454624</v>
      </c>
      <c r="AF33" s="1">
        <f>IF(Income_CF!AF35="","",Income_CF!AF35*(Cohort_WP!AF33/Cohort_CF!AF33))</f>
        <v>716239.27996364643</v>
      </c>
      <c r="AG33" s="1">
        <f>IF(Income_CF!AG35="","",Income_CF!AG35*(Cohort_WP!AG33/Cohort_CF!AG33))</f>
        <v>733826.85122048541</v>
      </c>
      <c r="AH33" s="1">
        <f>IF(Income_CF!AH35="","",Income_CF!AH35*(Cohort_WP!AH33/Cohort_CF!AH33))</f>
        <v>751395.32057205285</v>
      </c>
      <c r="AI33" s="1">
        <f>IF(Income_CF!AI35="","",Income_CF!AI35*(Cohort_WP!AI33/Cohort_CF!AI33))</f>
        <v>768922.90257465432</v>
      </c>
      <c r="AJ33" s="1">
        <f>IF(Income_CF!AJ35="","",Income_CF!AJ35*(Cohort_WP!AJ33/Cohort_CF!AJ33))</f>
        <v>786387.37142822612</v>
      </c>
      <c r="AK33" s="1">
        <f>IF(Income_CF!AK35="","",Income_CF!AK35*(Cohort_WP!AK33/Cohort_CF!AK33))</f>
        <v>803766.10464360856</v>
      </c>
      <c r="AL33" s="1">
        <f>IF(Income_CF!AL35="","",Income_CF!AL35*(Cohort_WP!AL33/Cohort_CF!AL33))</f>
        <v>821036.12891785102</v>
      </c>
      <c r="AM33" s="1">
        <f>IF(Income_CF!AM35="","",Income_CF!AM35*(Cohort_WP!AM33/Cohort_CF!AM33))</f>
        <v>838174.16810071666</v>
      </c>
      <c r="AN33" s="1">
        <f>IF(Income_CF!AN35="","",Income_CF!AN35*(Cohort_WP!AN33/Cohort_CF!AN33))</f>
        <v>855156.69312418043</v>
      </c>
      <c r="AO33" s="1">
        <f>IF(Income_CF!AO35="","",Income_CF!AO35*(Cohort_WP!AO33/Cohort_CF!AO33))</f>
        <v>871959.97375547385</v>
      </c>
      <c r="AP33" s="1">
        <f>IF(Income_CF!AP35="","",Income_CF!AP35*(Cohort_WP!AP33/Cohort_CF!AP33))</f>
        <v>888560.1320236579</v>
      </c>
      <c r="AQ33" s="1">
        <f>IF(Income_CF!AQ35="","",Income_CF!AQ35*(Cohort_WP!AQ33/Cohort_CF!AQ33))</f>
        <v>904933.19715942466</v>
      </c>
      <c r="AR33" s="1">
        <f>IF(Income_CF!AR35="","",Income_CF!AR35*(Cohort_WP!AR33/Cohort_CF!AR33))</f>
        <v>921055.16187828884</v>
      </c>
      <c r="AS33" s="1">
        <f>IF(Income_CF!AS35="","",Income_CF!AS35*(Cohort_WP!AS33/Cohort_CF!AS33))</f>
        <v>936902.03982833598</v>
      </c>
      <c r="AT33" s="1">
        <f>IF(Income_CF!AT35="","",Income_CF!AT35*(Cohort_WP!AT33/Cohort_CF!AT33))</f>
        <v>952449.92401536531</v>
      </c>
      <c r="AU33" s="1">
        <f>IF(Income_CF!AU35="","",Income_CF!AU35*(Cohort_WP!AU33/Cohort_CF!AU33))</f>
        <v>967675.04601083032</v>
      </c>
      <c r="AV33" s="1">
        <f>IF(Income_CF!AV35="","",Income_CF!AV35*(Cohort_WP!AV33/Cohort_CF!AV33))</f>
        <v>982553.83574113576</v>
      </c>
      <c r="AW33" s="1">
        <f>IF(Income_CF!AW35="","",Income_CF!AW35*(Cohort_WP!AW33/Cohort_CF!AW33))</f>
        <v>997062.98165113712</v>
      </c>
      <c r="AX33" s="1" t="str">
        <f>IF(Income_CF!AX35="","",Income_CF!AX35*(Cohort_WP!AX33/Cohort_CF!AX33))</f>
        <v/>
      </c>
      <c r="AY33" s="1" t="str">
        <f>IF(Income_CF!AY35="","",Income_CF!AY35*(Cohort_WP!AY33/Cohort_CF!AY33))</f>
        <v/>
      </c>
      <c r="AZ33" s="1" t="str">
        <f>IF(Income_CF!AZ35="","",Income_CF!AZ35*(Cohort_WP!AZ33/Cohort_CF!AZ33))</f>
        <v/>
      </c>
      <c r="BA33" s="1" t="str">
        <f>IF(Income_CF!BA35="","",Income_CF!BA35*(Cohort_WP!BA33/Cohort_CF!BA33))</f>
        <v/>
      </c>
      <c r="BB33" s="1" t="str">
        <f>IF(Income_CF!BB35="","",Income_CF!BB35*(Cohort_WP!BB33/Cohort_CF!BB33))</f>
        <v/>
      </c>
      <c r="BC33" s="1" t="str">
        <f>IF(Income_CF!BC35="","",Income_CF!BC35*(Cohort_WP!BC33/Cohort_CF!BC33))</f>
        <v/>
      </c>
      <c r="BD33" s="1" t="str">
        <f>IF(Income_CF!BD35="","",Income_CF!BD35*(Cohort_WP!BD33/Cohort_CF!BD33))</f>
        <v/>
      </c>
      <c r="BE33" s="1" t="str">
        <f>IF(Income_CF!BE35="","",Income_CF!BE35*(Cohort_WP!BE33/Cohort_CF!BE33))</f>
        <v/>
      </c>
      <c r="BF33" s="1" t="str">
        <f>IF(Income_CF!BF35="","",Income_CF!BF35*(Cohort_WP!BF33/Cohort_CF!BF33))</f>
        <v/>
      </c>
      <c r="BG33" s="1" t="str">
        <f>IF(Income_CF!BG35="","",Income_CF!BG35*(Cohort_WP!BG33/Cohort_CF!BG33))</f>
        <v/>
      </c>
      <c r="BH33" s="1" t="str">
        <f>IF(Income_CF!BH35="","",Income_CF!BH35*(Cohort_WP!BH33/Cohort_CF!BH33))</f>
        <v/>
      </c>
      <c r="BI33" s="1" t="str">
        <f>IF(Income_CF!BI35="","",Income_CF!BI35*(Cohort_WP!BI33/Cohort_CF!BI33))</f>
        <v/>
      </c>
      <c r="BJ33" s="1" t="str">
        <f>IF(Income_CF!BJ35="","",Income_CF!BJ35*(Cohort_WP!BJ33/Cohort_CF!BJ33))</f>
        <v/>
      </c>
      <c r="BK33" s="1" t="str">
        <f>IF(Income_CF!BK35="","",Income_CF!BK35*(Cohort_WP!BK33/Cohort_CF!BK33))</f>
        <v/>
      </c>
      <c r="BL33" s="1" t="str">
        <f>IF(Income_CF!BL35="","",Income_CF!BL35*(Cohort_WP!BL33/Cohort_CF!BL33))</f>
        <v/>
      </c>
    </row>
    <row r="34" spans="1:64" x14ac:dyDescent="0.55000000000000004">
      <c r="A34" s="639"/>
      <c r="B34" t="s">
        <v>472</v>
      </c>
      <c r="F34" s="1" t="str">
        <f>IF(Income_CF!F36="","",Income_CF!F36*(Cohort_WP!F34/Cohort_CF!F34))</f>
        <v/>
      </c>
      <c r="G34" s="1" t="str">
        <f>IF(Income_CF!G36="","",Income_CF!G36*(Cohort_WP!G34/Cohort_CF!G34))</f>
        <v/>
      </c>
      <c r="H34" s="1" t="str">
        <f>IF(Income_CF!H36="","",Income_CF!H36*(Cohort_WP!H34/Cohort_CF!H34))</f>
        <v/>
      </c>
      <c r="I34" s="1" t="str">
        <f>IF(Income_CF!I36="","",Income_CF!I36*(Cohort_WP!I34/Cohort_CF!I34))</f>
        <v/>
      </c>
      <c r="J34" s="1" t="str">
        <f>IF(Income_CF!J36="","",Income_CF!J36*(Cohort_WP!J34/Cohort_CF!J34))</f>
        <v/>
      </c>
      <c r="K34" s="1">
        <f>IF(Income_CF!K36="","",Income_CF!K36*(Cohort_WP!K34/Cohort_CF!K34))</f>
        <v>368551.13009296276</v>
      </c>
      <c r="L34" s="1">
        <f>IF(Income_CF!L36="","",Income_CF!L36*(Cohort_WP!L34/Cohort_CF!L34))</f>
        <v>382848.08140371036</v>
      </c>
      <c r="M34" s="1">
        <f>IF(Income_CF!M36="","",Income_CF!M36*(Cohort_WP!M34/Cohort_CF!M34))</f>
        <v>397461.09632954706</v>
      </c>
      <c r="N34" s="1">
        <f>IF(Income_CF!N36="","",Income_CF!N36*(Cohort_WP!N34/Cohort_CF!N34))</f>
        <v>412384.37385563593</v>
      </c>
      <c r="O34" s="1">
        <f>IF(Income_CF!O36="","",Income_CF!O36*(Cohort_WP!O34/Cohort_CF!O34))</f>
        <v>430227.72559921083</v>
      </c>
      <c r="P34" s="1">
        <f>IF(Income_CF!P36="","",Income_CF!P36*(Cohort_WP!P34/Cohort_CF!P34))</f>
        <v>445578.51214755286</v>
      </c>
      <c r="Q34" s="1">
        <f>IF(Income_CF!Q36="","",Income_CF!Q36*(Cohort_WP!Q34/Cohort_CF!Q34))</f>
        <v>461200.22091804992</v>
      </c>
      <c r="R34" s="1">
        <f>IF(Income_CF!R36="","",Income_CF!R36*(Cohort_WP!R34/Cohort_CF!R34))</f>
        <v>477083.28133551747</v>
      </c>
      <c r="S34" s="1">
        <f>IF(Income_CF!S36="","",Income_CF!S36*(Cohort_WP!S34/Cohort_CF!S34))</f>
        <v>493217.31191715057</v>
      </c>
      <c r="T34" s="1">
        <f>IF(Income_CF!T36="","",Income_CF!T36*(Cohort_WP!T34/Cohort_CF!T34))</f>
        <v>509591.11768240522</v>
      </c>
      <c r="U34" s="1">
        <f>IF(Income_CF!U36="","",Income_CF!U36*(Cohort_WP!U34/Cohort_CF!U34))</f>
        <v>526192.68995504605</v>
      </c>
      <c r="V34" s="1">
        <f>IF(Income_CF!V36="","",Income_CF!V36*(Cohort_WP!V34/Cohort_CF!V34))</f>
        <v>543009.20863894548</v>
      </c>
      <c r="W34" s="1">
        <f>IF(Income_CF!W36="","",Income_CF!W36*(Cohort_WP!W34/Cohort_CF!W34))</f>
        <v>560027.04704140895</v>
      </c>
      <c r="X34" s="1">
        <f>IF(Income_CF!X36="","",Income_CF!X36*(Cohort_WP!X34/Cohort_CF!X34))</f>
        <v>577231.77930937568</v>
      </c>
      <c r="Y34" s="1">
        <f>IF(Income_CF!Y36="","",Income_CF!Y36*(Cohort_WP!Y34/Cohort_CF!Y34))</f>
        <v>594608.19053476723</v>
      </c>
      <c r="Z34" s="1">
        <f>IF(Income_CF!Z36="","",Income_CF!Z36*(Cohort_WP!Z34/Cohort_CF!Z34))</f>
        <v>612140.2895757322</v>
      </c>
      <c r="AA34" s="1">
        <f>IF(Income_CF!AA36="","",Income_CF!AA36*(Cohort_WP!AA34/Cohort_CF!AA34))</f>
        <v>629811.32463030727</v>
      </c>
      <c r="AB34" s="1">
        <f>IF(Income_CF!AB36="","",Income_CF!AB36*(Cohort_WP!AB34/Cohort_CF!AB34))</f>
        <v>647603.80158851796</v>
      </c>
      <c r="AC34" s="1">
        <f>IF(Income_CF!AC36="","",Income_CF!AC36*(Cohort_WP!AC34/Cohort_CF!AC34))</f>
        <v>665499.50517777517</v>
      </c>
      <c r="AD34" s="1">
        <f>IF(Income_CF!AD36="","",Income_CF!AD36*(Cohort_WP!AD34/Cohort_CF!AD34))</f>
        <v>683479.52290504496</v>
      </c>
      <c r="AE34" s="1">
        <f>IF(Income_CF!AE36="","",Income_CF!AE36*(Cohort_WP!AE34/Cohort_CF!AE34))</f>
        <v>701524.27178740909</v>
      </c>
      <c r="AF34" s="1">
        <f>IF(Income_CF!AF36="","",Income_CF!AF36*(Cohort_WP!AF34/Cohort_CF!AF34))</f>
        <v>719613.52785058273</v>
      </c>
      <c r="AG34" s="1">
        <f>IF(Income_CF!AG36="","",Income_CF!AG36*(Cohort_WP!AG34/Cohort_CF!AG34))</f>
        <v>737726.45836255583</v>
      </c>
      <c r="AH34" s="1">
        <f>IF(Income_CF!AH36="","",Income_CF!AH36*(Cohort_WP!AH34/Cohort_CF!AH34))</f>
        <v>755841.6567570999</v>
      </c>
      <c r="AI34" s="1">
        <f>IF(Income_CF!AI36="","",Income_CF!AI36*(Cohort_WP!AI34/Cohort_CF!AI34))</f>
        <v>773937.1801892143</v>
      </c>
      <c r="AJ34" s="1">
        <f>IF(Income_CF!AJ36="","",Income_CF!AJ36*(Cohort_WP!AJ34/Cohort_CF!AJ34))</f>
        <v>791990.58965189394</v>
      </c>
      <c r="AK34" s="1">
        <f>IF(Income_CF!AK36="","",Income_CF!AK36*(Cohort_WP!AK34/Cohort_CF!AK34))</f>
        <v>809978.992571073</v>
      </c>
      <c r="AL34" s="1">
        <f>IF(Income_CF!AL36="","",Income_CF!AL36*(Cohort_WP!AL34/Cohort_CF!AL34))</f>
        <v>827879.08778291673</v>
      </c>
      <c r="AM34" s="1">
        <f>IF(Income_CF!AM36="","",Income_CF!AM36*(Cohort_WP!AM34/Cohort_CF!AM34))</f>
        <v>845667.2127853866</v>
      </c>
      <c r="AN34" s="1">
        <f>IF(Income_CF!AN36="","",Income_CF!AN36*(Cohort_WP!AN34/Cohort_CF!AN34))</f>
        <v>863319.39314373804</v>
      </c>
      <c r="AO34" s="1">
        <f>IF(Income_CF!AO36="","",Income_CF!AO36*(Cohort_WP!AO34/Cohort_CF!AO34))</f>
        <v>880811.39391790587</v>
      </c>
      <c r="AP34" s="1">
        <f>IF(Income_CF!AP36="","",Income_CF!AP36*(Cohort_WP!AP34/Cohort_CF!AP34))</f>
        <v>898118.77296813787</v>
      </c>
      <c r="AQ34" s="1">
        <f>IF(Income_CF!AQ36="","",Income_CF!AQ36*(Cohort_WP!AQ34/Cohort_CF!AQ34))</f>
        <v>915216.9359843675</v>
      </c>
      <c r="AR34" s="1">
        <f>IF(Income_CF!AR36="","",Income_CF!AR36*(Cohort_WP!AR34/Cohort_CF!AR34))</f>
        <v>932081.19307420729</v>
      </c>
      <c r="AS34" s="1">
        <f>IF(Income_CF!AS36="","",Income_CF!AS36*(Cohort_WP!AS34/Cohort_CF!AS34))</f>
        <v>948686.8167346376</v>
      </c>
      <c r="AT34" s="1">
        <f>IF(Income_CF!AT36="","",Income_CF!AT36*(Cohort_WP!AT34/Cohort_CF!AT34))</f>
        <v>965009.10102318577</v>
      </c>
      <c r="AU34" s="1">
        <f>IF(Income_CF!AU36="","",Income_CF!AU36*(Cohort_WP!AU34/Cohort_CF!AU34))</f>
        <v>981023.4217358263</v>
      </c>
      <c r="AV34" s="1">
        <f>IF(Income_CF!AV36="","",Income_CF!AV36*(Cohort_WP!AV34/Cohort_CF!AV34))</f>
        <v>996705.29739115539</v>
      </c>
      <c r="AW34" s="1">
        <f>IF(Income_CF!AW36="","",Income_CF!AW36*(Cohort_WP!AW34/Cohort_CF!AW34))</f>
        <v>1012030.4508133698</v>
      </c>
      <c r="AX34" s="1">
        <f>IF(Income_CF!AX36="","",Income_CF!AX36*(Cohort_WP!AX34/Cohort_CF!AX34))</f>
        <v>1026974.8711006711</v>
      </c>
      <c r="AY34" s="1" t="str">
        <f>IF(Income_CF!AY36="","",Income_CF!AY36*(Cohort_WP!AY34/Cohort_CF!AY34))</f>
        <v/>
      </c>
      <c r="AZ34" s="1" t="str">
        <f>IF(Income_CF!AZ36="","",Income_CF!AZ36*(Cohort_WP!AZ34/Cohort_CF!AZ34))</f>
        <v/>
      </c>
      <c r="BA34" s="1" t="str">
        <f>IF(Income_CF!BA36="","",Income_CF!BA36*(Cohort_WP!BA34/Cohort_CF!BA34))</f>
        <v/>
      </c>
      <c r="BB34" s="1" t="str">
        <f>IF(Income_CF!BB36="","",Income_CF!BB36*(Cohort_WP!BB34/Cohort_CF!BB34))</f>
        <v/>
      </c>
      <c r="BC34" s="1" t="str">
        <f>IF(Income_CF!BC36="","",Income_CF!BC36*(Cohort_WP!BC34/Cohort_CF!BC34))</f>
        <v/>
      </c>
      <c r="BD34" s="1" t="str">
        <f>IF(Income_CF!BD36="","",Income_CF!BD36*(Cohort_WP!BD34/Cohort_CF!BD34))</f>
        <v/>
      </c>
      <c r="BE34" s="1" t="str">
        <f>IF(Income_CF!BE36="","",Income_CF!BE36*(Cohort_WP!BE34/Cohort_CF!BE34))</f>
        <v/>
      </c>
      <c r="BF34" s="1" t="str">
        <f>IF(Income_CF!BF36="","",Income_CF!BF36*(Cohort_WP!BF34/Cohort_CF!BF34))</f>
        <v/>
      </c>
      <c r="BG34" s="1" t="str">
        <f>IF(Income_CF!BG36="","",Income_CF!BG36*(Cohort_WP!BG34/Cohort_CF!BG34))</f>
        <v/>
      </c>
      <c r="BH34" s="1" t="str">
        <f>IF(Income_CF!BH36="","",Income_CF!BH36*(Cohort_WP!BH34/Cohort_CF!BH34))</f>
        <v/>
      </c>
      <c r="BI34" s="1" t="str">
        <f>IF(Income_CF!BI36="","",Income_CF!BI36*(Cohort_WP!BI34/Cohort_CF!BI34))</f>
        <v/>
      </c>
      <c r="BJ34" s="1" t="str">
        <f>IF(Income_CF!BJ36="","",Income_CF!BJ36*(Cohort_WP!BJ34/Cohort_CF!BJ34))</f>
        <v/>
      </c>
      <c r="BK34" s="1" t="str">
        <f>IF(Income_CF!BK36="","",Income_CF!BK36*(Cohort_WP!BK34/Cohort_CF!BK34))</f>
        <v/>
      </c>
      <c r="BL34" s="1" t="str">
        <f>IF(Income_CF!BL36="","",Income_CF!BL36*(Cohort_WP!BL34/Cohort_CF!BL34))</f>
        <v/>
      </c>
    </row>
    <row r="35" spans="1:64" x14ac:dyDescent="0.55000000000000004">
      <c r="A35" s="639"/>
      <c r="B35" t="s">
        <v>473</v>
      </c>
      <c r="F35" s="1" t="str">
        <f>IF(Income_CF!F37="","",Income_CF!F37*(Cohort_WP!F35/Cohort_CF!F35))</f>
        <v/>
      </c>
      <c r="G35" s="1" t="str">
        <f>IF(Income_CF!G37="","",Income_CF!G37*(Cohort_WP!G35/Cohort_CF!G35))</f>
        <v/>
      </c>
      <c r="H35" s="1" t="str">
        <f>IF(Income_CF!H37="","",Income_CF!H37*(Cohort_WP!H35/Cohort_CF!H35))</f>
        <v/>
      </c>
      <c r="I35" s="1" t="str">
        <f>IF(Income_CF!I37="","",Income_CF!I37*(Cohort_WP!I35/Cohort_CF!I35))</f>
        <v/>
      </c>
      <c r="J35" s="1" t="str">
        <f>IF(Income_CF!J37="","",Income_CF!J37*(Cohort_WP!J35/Cohort_CF!J35))</f>
        <v/>
      </c>
      <c r="K35" s="1" t="str">
        <f>IF(Income_CF!K37="","",Income_CF!K37*(Cohort_WP!K35/Cohort_CF!K35))</f>
        <v/>
      </c>
      <c r="L35" s="1">
        <f>IF(Income_CF!L37="","",Income_CF!L37*(Cohort_WP!L35/Cohort_CF!L35))</f>
        <v>379607.66399575165</v>
      </c>
      <c r="M35" s="1">
        <f>IF(Income_CF!M37="","",Income_CF!M37*(Cohort_WP!M35/Cohort_CF!M35))</f>
        <v>394333.52384582162</v>
      </c>
      <c r="N35" s="1">
        <f>IF(Income_CF!N37="","",Income_CF!N37*(Cohort_WP!N35/Cohort_CF!N35))</f>
        <v>409384.9292194334</v>
      </c>
      <c r="O35" s="1">
        <f>IF(Income_CF!O37="","",Income_CF!O37*(Cohort_WP!O35/Cohort_CF!O35))</f>
        <v>424755.90507130499</v>
      </c>
      <c r="P35" s="1">
        <f>IF(Income_CF!P37="","",Income_CF!P37*(Cohort_WP!P35/Cohort_CF!P35))</f>
        <v>443134.55736718717</v>
      </c>
      <c r="Q35" s="1">
        <f>IF(Income_CF!Q37="","",Income_CF!Q37*(Cohort_WP!Q35/Cohort_CF!Q35))</f>
        <v>458945.86751197948</v>
      </c>
      <c r="R35" s="1">
        <f>IF(Income_CF!R37="","",Income_CF!R37*(Cohort_WP!R35/Cohort_CF!R35))</f>
        <v>475036.2275455913</v>
      </c>
      <c r="S35" s="1">
        <f>IF(Income_CF!S37="","",Income_CF!S37*(Cohort_WP!S35/Cohort_CF!S35))</f>
        <v>491395.77977558295</v>
      </c>
      <c r="T35" s="1">
        <f>IF(Income_CF!T37="","",Income_CF!T37*(Cohort_WP!T35/Cohort_CF!T35))</f>
        <v>508013.83127466514</v>
      </c>
      <c r="U35" s="1">
        <f>IF(Income_CF!U37="","",Income_CF!U37*(Cohort_WP!U35/Cohort_CF!U35))</f>
        <v>524878.85121287743</v>
      </c>
      <c r="V35" s="1">
        <f>IF(Income_CF!V37="","",Income_CF!V37*(Cohort_WP!V35/Cohort_CF!V35))</f>
        <v>541978.47065369738</v>
      </c>
      <c r="W35" s="1">
        <f>IF(Income_CF!W37="","",Income_CF!W37*(Cohort_WP!W35/Cohort_CF!W35))</f>
        <v>559299.48489811388</v>
      </c>
      <c r="X35" s="1">
        <f>IF(Income_CF!X37="","",Income_CF!X37*(Cohort_WP!X35/Cohort_CF!X35))</f>
        <v>576827.85845265118</v>
      </c>
      <c r="Y35" s="1">
        <f>IF(Income_CF!Y37="","",Income_CF!Y37*(Cohort_WP!Y35/Cohort_CF!Y35))</f>
        <v>594548.73268865689</v>
      </c>
      <c r="Z35" s="1">
        <f>IF(Income_CF!Z37="","",Income_CF!Z37*(Cohort_WP!Z35/Cohort_CF!Z35))</f>
        <v>612446.43625081028</v>
      </c>
      <c r="AA35" s="1">
        <f>IF(Income_CF!AA37="","",Income_CF!AA37*(Cohort_WP!AA35/Cohort_CF!AA35))</f>
        <v>630504.49826300412</v>
      </c>
      <c r="AB35" s="1">
        <f>IF(Income_CF!AB37="","",Income_CF!AB37*(Cohort_WP!AB35/Cohort_CF!AB35))</f>
        <v>648705.66436921665</v>
      </c>
      <c r="AC35" s="1">
        <f>IF(Income_CF!AC37="","",Income_CF!AC37*(Cohort_WP!AC35/Cohort_CF!AC35))</f>
        <v>667031.91563617357</v>
      </c>
      <c r="AD35" s="1">
        <f>IF(Income_CF!AD37="","",Income_CF!AD37*(Cohort_WP!AD35/Cohort_CF!AD35))</f>
        <v>685464.49033310835</v>
      </c>
      <c r="AE35" s="1">
        <f>IF(Income_CF!AE37="","",Income_CF!AE37*(Cohort_WP!AE35/Cohort_CF!AE35))</f>
        <v>703983.9085921963</v>
      </c>
      <c r="AF35" s="1">
        <f>IF(Income_CF!AF37="","",Income_CF!AF37*(Cohort_WP!AF35/Cohort_CF!AF35))</f>
        <v>722569.99994103156</v>
      </c>
      <c r="AG35" s="1">
        <f>IF(Income_CF!AG37="","",Income_CF!AG37*(Cohort_WP!AG35/Cohort_CF!AG35))</f>
        <v>741201.93368610006</v>
      </c>
      <c r="AH35" s="1">
        <f>IF(Income_CF!AH37="","",Income_CF!AH37*(Cohort_WP!AH35/Cohort_CF!AH35))</f>
        <v>759858.25211343251</v>
      </c>
      <c r="AI35" s="1">
        <f>IF(Income_CF!AI37="","",Income_CF!AI37*(Cohort_WP!AI35/Cohort_CF!AI35))</f>
        <v>778516.90645981301</v>
      </c>
      <c r="AJ35" s="1">
        <f>IF(Income_CF!AJ37="","",Income_CF!AJ37*(Cohort_WP!AJ35/Cohort_CF!AJ35))</f>
        <v>797155.29559489072</v>
      </c>
      <c r="AK35" s="1">
        <f>IF(Income_CF!AK37="","",Income_CF!AK37*(Cohort_WP!AK35/Cohort_CF!AK35))</f>
        <v>815750.30734145094</v>
      </c>
      <c r="AL35" s="1">
        <f>IF(Income_CF!AL37="","",Income_CF!AL37*(Cohort_WP!AL35/Cohort_CF!AL35))</f>
        <v>834278.36234820506</v>
      </c>
      <c r="AM35" s="1">
        <f>IF(Income_CF!AM37="","",Income_CF!AM37*(Cohort_WP!AM35/Cohort_CF!AM35))</f>
        <v>852715.46041640418</v>
      </c>
      <c r="AN35" s="1">
        <f>IF(Income_CF!AN37="","",Income_CF!AN37*(Cohort_WP!AN35/Cohort_CF!AN35))</f>
        <v>871037.22916894814</v>
      </c>
      <c r="AO35" s="1">
        <f>IF(Income_CF!AO37="","",Income_CF!AO37*(Cohort_WP!AO35/Cohort_CF!AO35))</f>
        <v>889218.97493805038</v>
      </c>
      <c r="AP35" s="1">
        <f>IF(Income_CF!AP37="","",Income_CF!AP37*(Cohort_WP!AP35/Cohort_CF!AP35))</f>
        <v>907235.73573544296</v>
      </c>
      <c r="AQ35" s="1">
        <f>IF(Income_CF!AQ37="","",Income_CF!AQ37*(Cohort_WP!AQ35/Cohort_CF!AQ35))</f>
        <v>925062.336157182</v>
      </c>
      <c r="AR35" s="1">
        <f>IF(Income_CF!AR37="","",Income_CF!AR37*(Cohort_WP!AR35/Cohort_CF!AR35))</f>
        <v>942673.44406389864</v>
      </c>
      <c r="AS35" s="1">
        <f>IF(Income_CF!AS37="","",Income_CF!AS37*(Cohort_WP!AS35/Cohort_CF!AS35))</f>
        <v>960043.62886643363</v>
      </c>
      <c r="AT35" s="1">
        <f>IF(Income_CF!AT37="","",Income_CF!AT37*(Cohort_WP!AT35/Cohort_CF!AT35))</f>
        <v>977147.42123667651</v>
      </c>
      <c r="AU35" s="1">
        <f>IF(Income_CF!AU37="","",Income_CF!AU37*(Cohort_WP!AU35/Cohort_CF!AU35))</f>
        <v>993959.3740538815</v>
      </c>
      <c r="AV35" s="1">
        <f>IF(Income_CF!AV37="","",Income_CF!AV37*(Cohort_WP!AV35/Cohort_CF!AV35))</f>
        <v>1010454.1243879013</v>
      </c>
      <c r="AW35" s="1">
        <f>IF(Income_CF!AW37="","",Income_CF!AW37*(Cohort_WP!AW35/Cohort_CF!AW35))</f>
        <v>1026606.4563128899</v>
      </c>
      <c r="AX35" s="1">
        <f>IF(Income_CF!AX37="","",Income_CF!AX37*(Cohort_WP!AX35/Cohort_CF!AX35))</f>
        <v>1042391.3643377707</v>
      </c>
      <c r="AY35" s="1">
        <f>IF(Income_CF!AY37="","",Income_CF!AY37*(Cohort_WP!AY35/Cohort_CF!AY35))</f>
        <v>1057784.1172336913</v>
      </c>
      <c r="AZ35" s="1" t="str">
        <f>IF(Income_CF!AZ37="","",Income_CF!AZ37*(Cohort_WP!AZ35/Cohort_CF!AZ35))</f>
        <v/>
      </c>
      <c r="BA35" s="1" t="str">
        <f>IF(Income_CF!BA37="","",Income_CF!BA37*(Cohort_WP!BA35/Cohort_CF!BA35))</f>
        <v/>
      </c>
      <c r="BB35" s="1" t="str">
        <f>IF(Income_CF!BB37="","",Income_CF!BB37*(Cohort_WP!BB35/Cohort_CF!BB35))</f>
        <v/>
      </c>
      <c r="BC35" s="1" t="str">
        <f>IF(Income_CF!BC37="","",Income_CF!BC37*(Cohort_WP!BC35/Cohort_CF!BC35))</f>
        <v/>
      </c>
      <c r="BD35" s="1" t="str">
        <f>IF(Income_CF!BD37="","",Income_CF!BD37*(Cohort_WP!BD35/Cohort_CF!BD35))</f>
        <v/>
      </c>
      <c r="BE35" s="1" t="str">
        <f>IF(Income_CF!BE37="","",Income_CF!BE37*(Cohort_WP!BE35/Cohort_CF!BE35))</f>
        <v/>
      </c>
      <c r="BF35" s="1" t="str">
        <f>IF(Income_CF!BF37="","",Income_CF!BF37*(Cohort_WP!BF35/Cohort_CF!BF35))</f>
        <v/>
      </c>
      <c r="BG35" s="1" t="str">
        <f>IF(Income_CF!BG37="","",Income_CF!BG37*(Cohort_WP!BG35/Cohort_CF!BG35))</f>
        <v/>
      </c>
      <c r="BH35" s="1" t="str">
        <f>IF(Income_CF!BH37="","",Income_CF!BH37*(Cohort_WP!BH35/Cohort_CF!BH35))</f>
        <v/>
      </c>
      <c r="BI35" s="1" t="str">
        <f>IF(Income_CF!BI37="","",Income_CF!BI37*(Cohort_WP!BI35/Cohort_CF!BI35))</f>
        <v/>
      </c>
      <c r="BJ35" s="1" t="str">
        <f>IF(Income_CF!BJ37="","",Income_CF!BJ37*(Cohort_WP!BJ35/Cohort_CF!BJ35))</f>
        <v/>
      </c>
      <c r="BK35" s="1" t="str">
        <f>IF(Income_CF!BK37="","",Income_CF!BK37*(Cohort_WP!BK35/Cohort_CF!BK35))</f>
        <v/>
      </c>
      <c r="BL35" s="1" t="str">
        <f>IF(Income_CF!BL37="","",Income_CF!BL37*(Cohort_WP!BL35/Cohort_CF!BL35))</f>
        <v/>
      </c>
    </row>
    <row r="36" spans="1:64" x14ac:dyDescent="0.55000000000000004">
      <c r="A36" s="639"/>
      <c r="B36" t="s">
        <v>474</v>
      </c>
      <c r="F36" s="1" t="str">
        <f>IF(Income_CF!F38="","",Income_CF!F38*(Cohort_WP!F36/Cohort_CF!F36))</f>
        <v/>
      </c>
      <c r="G36" s="1" t="str">
        <f>IF(Income_CF!G38="","",Income_CF!G38*(Cohort_WP!G36/Cohort_CF!G36))</f>
        <v/>
      </c>
      <c r="H36" s="1" t="str">
        <f>IF(Income_CF!H38="","",Income_CF!H38*(Cohort_WP!H36/Cohort_CF!H36))</f>
        <v/>
      </c>
      <c r="I36" s="1" t="str">
        <f>IF(Income_CF!I38="","",Income_CF!I38*(Cohort_WP!I36/Cohort_CF!I36))</f>
        <v/>
      </c>
      <c r="J36" s="1" t="str">
        <f>IF(Income_CF!J38="","",Income_CF!J38*(Cohort_WP!J36/Cohort_CF!J36))</f>
        <v/>
      </c>
      <c r="K36" s="1" t="str">
        <f>IF(Income_CF!K38="","",Income_CF!K38*(Cohort_WP!K36/Cohort_CF!K36))</f>
        <v/>
      </c>
      <c r="L36" s="1" t="str">
        <f>IF(Income_CF!L38="","",Income_CF!L38*(Cohort_WP!L36/Cohort_CF!L36))</f>
        <v/>
      </c>
      <c r="M36" s="1">
        <f>IF(Income_CF!M38="","",Income_CF!M38*(Cohort_WP!M36/Cohort_CF!M36))</f>
        <v>390995.8939156243</v>
      </c>
      <c r="N36" s="1">
        <f>IF(Income_CF!N38="","",Income_CF!N38*(Cohort_WP!N36/Cohort_CF!N36))</f>
        <v>406163.52956119628</v>
      </c>
      <c r="O36" s="1">
        <f>IF(Income_CF!O38="","",Income_CF!O38*(Cohort_WP!O36/Cohort_CF!O36))</f>
        <v>421666.47709601646</v>
      </c>
      <c r="P36" s="1">
        <f>IF(Income_CF!P38="","",Income_CF!P38*(Cohort_WP!P36/Cohort_CF!P36))</f>
        <v>437498.58222344419</v>
      </c>
      <c r="Q36" s="1">
        <f>IF(Income_CF!Q38="","",Income_CF!Q38*(Cohort_WP!Q36/Cohort_CF!Q36))</f>
        <v>456428.59408820281</v>
      </c>
      <c r="R36" s="1">
        <f>IF(Income_CF!R38="","",Income_CF!R38*(Cohort_WP!R36/Cohort_CF!R36))</f>
        <v>472714.2435373388</v>
      </c>
      <c r="S36" s="1">
        <f>IF(Income_CF!S38="","",Income_CF!S38*(Cohort_WP!S36/Cohort_CF!S36))</f>
        <v>489287.31437195902</v>
      </c>
      <c r="T36" s="1">
        <f>IF(Income_CF!T38="","",Income_CF!T38*(Cohort_WP!T36/Cohort_CF!T36))</f>
        <v>506137.65316885052</v>
      </c>
      <c r="U36" s="1">
        <f>IF(Income_CF!U38="","",Income_CF!U38*(Cohort_WP!U36/Cohort_CF!U36))</f>
        <v>523254.2462129051</v>
      </c>
      <c r="V36" s="1">
        <f>IF(Income_CF!V38="","",Income_CF!V38*(Cohort_WP!V36/Cohort_CF!V36))</f>
        <v>540625.21674926358</v>
      </c>
      <c r="W36" s="1">
        <f>IF(Income_CF!W38="","",Income_CF!W38*(Cohort_WP!W36/Cohort_CF!W36))</f>
        <v>558237.82477330824</v>
      </c>
      <c r="X36" s="1">
        <f>IF(Income_CF!X38="","",Income_CF!X38*(Cohort_WP!X36/Cohort_CF!X36))</f>
        <v>576078.46944505733</v>
      </c>
      <c r="Y36" s="1">
        <f>IF(Income_CF!Y38="","",Income_CF!Y38*(Cohort_WP!Y36/Cohort_CF!Y36))</f>
        <v>594132.69420623069</v>
      </c>
      <c r="Z36" s="1">
        <f>IF(Income_CF!Z38="","",Income_CF!Z38*(Cohort_WP!Z36/Cohort_CF!Z36))</f>
        <v>612385.19466931652</v>
      </c>
      <c r="AA36" s="1">
        <f>IF(Income_CF!AA38="","",Income_CF!AA38*(Cohort_WP!AA36/Cohort_CF!AA36))</f>
        <v>630819.82933833438</v>
      </c>
      <c r="AB36" s="1">
        <f>IF(Income_CF!AB38="","",Income_CF!AB38*(Cohort_WP!AB36/Cohort_CF!AB36))</f>
        <v>649419.6332108943</v>
      </c>
      <c r="AC36" s="1">
        <f>IF(Income_CF!AC38="","",Income_CF!AC38*(Cohort_WP!AC36/Cohort_CF!AC36))</f>
        <v>668166.83430029312</v>
      </c>
      <c r="AD36" s="1">
        <f>IF(Income_CF!AD38="","",Income_CF!AD38*(Cohort_WP!AD36/Cohort_CF!AD36))</f>
        <v>687042.8731052588</v>
      </c>
      <c r="AE36" s="1">
        <f>IF(Income_CF!AE38="","",Income_CF!AE38*(Cohort_WP!AE36/Cohort_CF!AE36))</f>
        <v>706028.42504310154</v>
      </c>
      <c r="AF36" s="1">
        <f>IF(Income_CF!AF38="","",Income_CF!AF38*(Cohort_WP!AF36/Cohort_CF!AF36))</f>
        <v>725103.4258499624</v>
      </c>
      <c r="AG36" s="1">
        <f>IF(Income_CF!AG38="","",Income_CF!AG38*(Cohort_WP!AG36/Cohort_CF!AG36))</f>
        <v>744247.09993926238</v>
      </c>
      <c r="AH36" s="1">
        <f>IF(Income_CF!AH38="","",Income_CF!AH38*(Cohort_WP!AH36/Cohort_CF!AH36))</f>
        <v>763437.99169668311</v>
      </c>
      <c r="AI36" s="1">
        <f>IF(Income_CF!AI38="","",Income_CF!AI38*(Cohort_WP!AI36/Cohort_CF!AI36))</f>
        <v>782653.99967683537</v>
      </c>
      <c r="AJ36" s="1">
        <f>IF(Income_CF!AJ38="","",Income_CF!AJ38*(Cohort_WP!AJ36/Cohort_CF!AJ36))</f>
        <v>801872.41365360725</v>
      </c>
      <c r="AK36" s="1">
        <f>IF(Income_CF!AK38="","",Income_CF!AK38*(Cohort_WP!AK36/Cohort_CF!AK36))</f>
        <v>821069.95446273754</v>
      </c>
      <c r="AL36" s="1">
        <f>IF(Income_CF!AL38="","",Income_CF!AL38*(Cohort_WP!AL36/Cohort_CF!AL36))</f>
        <v>840222.81656169426</v>
      </c>
      <c r="AM36" s="1">
        <f>IF(Income_CF!AM38="","",Income_CF!AM38*(Cohort_WP!AM36/Cohort_CF!AM36))</f>
        <v>859306.71321865125</v>
      </c>
      <c r="AN36" s="1">
        <f>IF(Income_CF!AN38="","",Income_CF!AN38*(Cohort_WP!AN36/Cohort_CF!AN36))</f>
        <v>878296.92422889615</v>
      </c>
      <c r="AO36" s="1">
        <f>IF(Income_CF!AO38="","",Income_CF!AO38*(Cohort_WP!AO36/Cohort_CF!AO36))</f>
        <v>897168.34604401665</v>
      </c>
      <c r="AP36" s="1">
        <f>IF(Income_CF!AP38="","",Income_CF!AP38*(Cohort_WP!AP36/Cohort_CF!AP36))</f>
        <v>915895.54418619175</v>
      </c>
      <c r="AQ36" s="1">
        <f>IF(Income_CF!AQ38="","",Income_CF!AQ38*(Cohort_WP!AQ36/Cohort_CF!AQ36))</f>
        <v>934452.80780750618</v>
      </c>
      <c r="AR36" s="1">
        <f>IF(Income_CF!AR38="","",Income_CF!AR38*(Cohort_WP!AR36/Cohort_CF!AR36))</f>
        <v>952814.20624189742</v>
      </c>
      <c r="AS36" s="1">
        <f>IF(Income_CF!AS38="","",Income_CF!AS38*(Cohort_WP!AS36/Cohort_CF!AS36))</f>
        <v>970953.64738581574</v>
      </c>
      <c r="AT36" s="1">
        <f>IF(Income_CF!AT38="","",Income_CF!AT38*(Cohort_WP!AT36/Cohort_CF!AT36))</f>
        <v>988844.93773242645</v>
      </c>
      <c r="AU36" s="1">
        <f>IF(Income_CF!AU38="","",Income_CF!AU38*(Cohort_WP!AU36/Cohort_CF!AU36))</f>
        <v>1006461.843873777</v>
      </c>
      <c r="AV36" s="1">
        <f>IF(Income_CF!AV38="","",Income_CF!AV38*(Cohort_WP!AV36/Cohort_CF!AV36))</f>
        <v>1023778.1552754979</v>
      </c>
      <c r="AW36" s="1">
        <f>IF(Income_CF!AW38="","",Income_CF!AW38*(Cohort_WP!AW36/Cohort_CF!AW36))</f>
        <v>1040767.7481195383</v>
      </c>
      <c r="AX36" s="1">
        <f>IF(Income_CF!AX38="","",Income_CF!AX38*(Cohort_WP!AX36/Cohort_CF!AX36))</f>
        <v>1057404.6500022765</v>
      </c>
      <c r="AY36" s="1">
        <f>IF(Income_CF!AY38="","",Income_CF!AY38*(Cohort_WP!AY36/Cohort_CF!AY36))</f>
        <v>1073663.1052679038</v>
      </c>
      <c r="AZ36" s="1">
        <f>IF(Income_CF!AZ38="","",Income_CF!AZ38*(Cohort_WP!AZ36/Cohort_CF!AZ36))</f>
        <v>1089517.640750702</v>
      </c>
      <c r="BA36" s="1" t="str">
        <f>IF(Income_CF!BA38="","",Income_CF!BA38*(Cohort_WP!BA36/Cohort_CF!BA36))</f>
        <v/>
      </c>
      <c r="BB36" s="1" t="str">
        <f>IF(Income_CF!BB38="","",Income_CF!BB38*(Cohort_WP!BB36/Cohort_CF!BB36))</f>
        <v/>
      </c>
      <c r="BC36" s="1" t="str">
        <f>IF(Income_CF!BC38="","",Income_CF!BC38*(Cohort_WP!BC36/Cohort_CF!BC36))</f>
        <v/>
      </c>
      <c r="BD36" s="1" t="str">
        <f>IF(Income_CF!BD38="","",Income_CF!BD38*(Cohort_WP!BD36/Cohort_CF!BD36))</f>
        <v/>
      </c>
      <c r="BE36" s="1" t="str">
        <f>IF(Income_CF!BE38="","",Income_CF!BE38*(Cohort_WP!BE36/Cohort_CF!BE36))</f>
        <v/>
      </c>
      <c r="BF36" s="1" t="str">
        <f>IF(Income_CF!BF38="","",Income_CF!BF38*(Cohort_WP!BF36/Cohort_CF!BF36))</f>
        <v/>
      </c>
      <c r="BG36" s="1" t="str">
        <f>IF(Income_CF!BG38="","",Income_CF!BG38*(Cohort_WP!BG36/Cohort_CF!BG36))</f>
        <v/>
      </c>
      <c r="BH36" s="1" t="str">
        <f>IF(Income_CF!BH38="","",Income_CF!BH38*(Cohort_WP!BH36/Cohort_CF!BH36))</f>
        <v/>
      </c>
      <c r="BI36" s="1" t="str">
        <f>IF(Income_CF!BI38="","",Income_CF!BI38*(Cohort_WP!BI36/Cohort_CF!BI36))</f>
        <v/>
      </c>
      <c r="BJ36" s="1" t="str">
        <f>IF(Income_CF!BJ38="","",Income_CF!BJ38*(Cohort_WP!BJ36/Cohort_CF!BJ36))</f>
        <v/>
      </c>
      <c r="BK36" s="1" t="str">
        <f>IF(Income_CF!BK38="","",Income_CF!BK38*(Cohort_WP!BK36/Cohort_CF!BK36))</f>
        <v/>
      </c>
      <c r="BL36" s="1" t="str">
        <f>IF(Income_CF!BL38="","",Income_CF!BL38*(Cohort_WP!BL36/Cohort_CF!BL36))</f>
        <v/>
      </c>
    </row>
    <row r="37" spans="1:64" x14ac:dyDescent="0.55000000000000004">
      <c r="A37" s="639"/>
      <c r="B37" t="s">
        <v>475</v>
      </c>
      <c r="F37" s="1" t="str">
        <f>IF(Income_CF!F39="","",Income_CF!F39*(Cohort_WP!F37/Cohort_CF!F37))</f>
        <v/>
      </c>
      <c r="G37" s="1" t="str">
        <f>IF(Income_CF!G39="","",Income_CF!G39*(Cohort_WP!G37/Cohort_CF!G37))</f>
        <v/>
      </c>
      <c r="H37" s="1" t="str">
        <f>IF(Income_CF!H39="","",Income_CF!H39*(Cohort_WP!H37/Cohort_CF!H37))</f>
        <v/>
      </c>
      <c r="I37" s="1" t="str">
        <f>IF(Income_CF!I39="","",Income_CF!I39*(Cohort_WP!I37/Cohort_CF!I37))</f>
        <v/>
      </c>
      <c r="J37" s="1" t="str">
        <f>IF(Income_CF!J39="","",Income_CF!J39*(Cohort_WP!J37/Cohort_CF!J37))</f>
        <v/>
      </c>
      <c r="K37" s="1" t="str">
        <f>IF(Income_CF!K39="","",Income_CF!K39*(Cohort_WP!K37/Cohort_CF!K37))</f>
        <v/>
      </c>
      <c r="L37" s="1" t="str">
        <f>IF(Income_CF!L39="","",Income_CF!L39*(Cohort_WP!L37/Cohort_CF!L37))</f>
        <v/>
      </c>
      <c r="M37" s="1" t="str">
        <f>IF(Income_CF!M39="","",Income_CF!M39*(Cohort_WP!M37/Cohort_CF!M37))</f>
        <v/>
      </c>
      <c r="N37" s="1">
        <f>IF(Income_CF!N39="","",Income_CF!N39*(Cohort_WP!N37/Cohort_CF!N37))</f>
        <v>402725.77073309297</v>
      </c>
      <c r="O37" s="1">
        <f>IF(Income_CF!O39="","",Income_CF!O39*(Cohort_WP!O37/Cohort_CF!O37))</f>
        <v>418348.43544803211</v>
      </c>
      <c r="P37" s="1">
        <f>IF(Income_CF!P39="","",Income_CF!P39*(Cohort_WP!P37/Cohort_CF!P37))</f>
        <v>434316.4714088969</v>
      </c>
      <c r="Q37" s="1">
        <f>IF(Income_CF!Q39="","",Income_CF!Q39*(Cohort_WP!Q37/Cohort_CF!Q37))</f>
        <v>450623.5396901475</v>
      </c>
      <c r="R37" s="1">
        <f>IF(Income_CF!R39="","",Income_CF!R39*(Cohort_WP!R37/Cohort_CF!R37))</f>
        <v>470121.45191084885</v>
      </c>
      <c r="S37" s="1">
        <f>IF(Income_CF!S39="","",Income_CF!S39*(Cohort_WP!S37/Cohort_CF!S37))</f>
        <v>486895.67084345891</v>
      </c>
      <c r="T37" s="1">
        <f>IF(Income_CF!T39="","",Income_CF!T39*(Cohort_WP!T37/Cohort_CF!T37))</f>
        <v>503965.93380311783</v>
      </c>
      <c r="U37" s="1">
        <f>IF(Income_CF!U39="","",Income_CF!U39*(Cohort_WP!U37/Cohort_CF!U37))</f>
        <v>521321.78276391607</v>
      </c>
      <c r="V37" s="1">
        <f>IF(Income_CF!V39="","",Income_CF!V39*(Cohort_WP!V37/Cohort_CF!V37))</f>
        <v>538951.87359929213</v>
      </c>
      <c r="W37" s="1">
        <f>IF(Income_CF!W39="","",Income_CF!W39*(Cohort_WP!W37/Cohort_CF!W37))</f>
        <v>556843.9732517415</v>
      </c>
      <c r="X37" s="1">
        <f>IF(Income_CF!X39="","",Income_CF!X39*(Cohort_WP!X37/Cohort_CF!X37))</f>
        <v>574984.95951650746</v>
      </c>
      <c r="Y37" s="1">
        <f>IF(Income_CF!Y39="","",Income_CF!Y39*(Cohort_WP!Y37/Cohort_CF!Y37))</f>
        <v>593360.823528409</v>
      </c>
      <c r="Z37" s="1">
        <f>IF(Income_CF!Z39="","",Income_CF!Z39*(Cohort_WP!Z37/Cohort_CF!Z37))</f>
        <v>611956.67503241764</v>
      </c>
      <c r="AA37" s="1">
        <f>IF(Income_CF!AA39="","",Income_CF!AA39*(Cohort_WP!AA37/Cohort_CF!AA37))</f>
        <v>630756.75050939596</v>
      </c>
      <c r="AB37" s="1">
        <f>IF(Income_CF!AB39="","",Income_CF!AB39*(Cohort_WP!AB37/Cohort_CF!AB37))</f>
        <v>649744.42421848443</v>
      </c>
      <c r="AC37" s="1">
        <f>IF(Income_CF!AC39="","",Income_CF!AC39*(Cohort_WP!AC37/Cohort_CF!AC37))</f>
        <v>668902.22220722132</v>
      </c>
      <c r="AD37" s="1">
        <f>IF(Income_CF!AD39="","",Income_CF!AD39*(Cohort_WP!AD37/Cohort_CF!AD37))</f>
        <v>688211.83932930196</v>
      </c>
      <c r="AE37" s="1">
        <f>IF(Income_CF!AE39="","",Income_CF!AE39*(Cohort_WP!AE37/Cohort_CF!AE37))</f>
        <v>707654.15929841646</v>
      </c>
      <c r="AF37" s="1">
        <f>IF(Income_CF!AF39="","",Income_CF!AF39*(Cohort_WP!AF37/Cohort_CF!AF37))</f>
        <v>727209.27779439476</v>
      </c>
      <c r="AG37" s="1">
        <f>IF(Income_CF!AG39="","",Income_CF!AG39*(Cohort_WP!AG37/Cohort_CF!AG37))</f>
        <v>746856.52862546116</v>
      </c>
      <c r="AH37" s="1">
        <f>IF(Income_CF!AH39="","",Income_CF!AH39*(Cohort_WP!AH37/Cohort_CF!AH37))</f>
        <v>766574.5129374403</v>
      </c>
      <c r="AI37" s="1">
        <f>IF(Income_CF!AI39="","",Income_CF!AI39*(Cohort_WP!AI37/Cohort_CF!AI37))</f>
        <v>786341.13144758355</v>
      </c>
      <c r="AJ37" s="1">
        <f>IF(Income_CF!AJ39="","",Income_CF!AJ39*(Cohort_WP!AJ37/Cohort_CF!AJ37))</f>
        <v>806133.61966714042</v>
      </c>
      <c r="AK37" s="1">
        <f>IF(Income_CF!AK39="","",Income_CF!AK39*(Cohort_WP!AK37/Cohort_CF!AK37))</f>
        <v>825928.58606321563</v>
      </c>
      <c r="AL37" s="1">
        <f>IF(Income_CF!AL39="","",Income_CF!AL39*(Cohort_WP!AL37/Cohort_CF!AL37))</f>
        <v>845702.05309661955</v>
      </c>
      <c r="AM37" s="1">
        <f>IF(Income_CF!AM39="","",Income_CF!AM39*(Cohort_WP!AM37/Cohort_CF!AM37))</f>
        <v>865429.5010585452</v>
      </c>
      <c r="AN37" s="1">
        <f>IF(Income_CF!AN39="","",Income_CF!AN39*(Cohort_WP!AN37/Cohort_CF!AN37))</f>
        <v>885085.91461521061</v>
      </c>
      <c r="AO37" s="1">
        <f>IF(Income_CF!AO39="","",Income_CF!AO39*(Cohort_WP!AO37/Cohort_CF!AO37))</f>
        <v>904645.83195576328</v>
      </c>
      <c r="AP37" s="1">
        <f>IF(Income_CF!AP39="","",Income_CF!AP39*(Cohort_WP!AP37/Cohort_CF!AP37))</f>
        <v>924083.39642533707</v>
      </c>
      <c r="AQ37" s="1">
        <f>IF(Income_CF!AQ39="","",Income_CF!AQ39*(Cohort_WP!AQ37/Cohort_CF!AQ37))</f>
        <v>943372.41051177739</v>
      </c>
      <c r="AR37" s="1">
        <f>IF(Income_CF!AR39="","",Income_CF!AR39*(Cohort_WP!AR37/Cohort_CF!AR37))</f>
        <v>962486.39204173139</v>
      </c>
      <c r="AS37" s="1">
        <f>IF(Income_CF!AS39="","",Income_CF!AS39*(Cohort_WP!AS37/Cohort_CF!AS37))</f>
        <v>981398.63242915447</v>
      </c>
      <c r="AT37" s="1">
        <f>IF(Income_CF!AT39="","",Income_CF!AT39*(Cohort_WP!AT37/Cohort_CF!AT37))</f>
        <v>1000082.25680739</v>
      </c>
      <c r="AU37" s="1">
        <f>IF(Income_CF!AU39="","",Income_CF!AU39*(Cohort_WP!AU37/Cohort_CF!AU37))</f>
        <v>1018510.2858643993</v>
      </c>
      <c r="AV37" s="1">
        <f>IF(Income_CF!AV39="","",Income_CF!AV39*(Cohort_WP!AV37/Cohort_CF!AV37))</f>
        <v>1036655.6991899903</v>
      </c>
      <c r="AW37" s="1">
        <f>IF(Income_CF!AW39="","",Income_CF!AW39*(Cohort_WP!AW37/Cohort_CF!AW37))</f>
        <v>1054491.4999337629</v>
      </c>
      <c r="AX37" s="1">
        <f>IF(Income_CF!AX39="","",Income_CF!AX39*(Cohort_WP!AX37/Cohort_CF!AX37))</f>
        <v>1071990.7805631242</v>
      </c>
      <c r="AY37" s="1">
        <f>IF(Income_CF!AY39="","",Income_CF!AY39*(Cohort_WP!AY37/Cohort_CF!AY37))</f>
        <v>1089126.789502345</v>
      </c>
      <c r="AZ37" s="1">
        <f>IF(Income_CF!AZ39="","",Income_CF!AZ39*(Cohort_WP!AZ37/Cohort_CF!AZ37))</f>
        <v>1105872.998425941</v>
      </c>
      <c r="BA37" s="1">
        <f>IF(Income_CF!BA39="","",Income_CF!BA39*(Cohort_WP!BA37/Cohort_CF!BA37))</f>
        <v>1122203.1699732232</v>
      </c>
      <c r="BB37" s="1" t="str">
        <f>IF(Income_CF!BB39="","",Income_CF!BB39*(Cohort_WP!BB37/Cohort_CF!BB37))</f>
        <v/>
      </c>
      <c r="BC37" s="1" t="str">
        <f>IF(Income_CF!BC39="","",Income_CF!BC39*(Cohort_WP!BC37/Cohort_CF!BC37))</f>
        <v/>
      </c>
      <c r="BD37" s="1" t="str">
        <f>IF(Income_CF!BD39="","",Income_CF!BD39*(Cohort_WP!BD37/Cohort_CF!BD37))</f>
        <v/>
      </c>
      <c r="BE37" s="1" t="str">
        <f>IF(Income_CF!BE39="","",Income_CF!BE39*(Cohort_WP!BE37/Cohort_CF!BE37))</f>
        <v/>
      </c>
      <c r="BF37" s="1" t="str">
        <f>IF(Income_CF!BF39="","",Income_CF!BF39*(Cohort_WP!BF37/Cohort_CF!BF37))</f>
        <v/>
      </c>
      <c r="BG37" s="1" t="str">
        <f>IF(Income_CF!BG39="","",Income_CF!BG39*(Cohort_WP!BG37/Cohort_CF!BG37))</f>
        <v/>
      </c>
      <c r="BH37" s="1" t="str">
        <f>IF(Income_CF!BH39="","",Income_CF!BH39*(Cohort_WP!BH37/Cohort_CF!BH37))</f>
        <v/>
      </c>
      <c r="BI37" s="1" t="str">
        <f>IF(Income_CF!BI39="","",Income_CF!BI39*(Cohort_WP!BI37/Cohort_CF!BI37))</f>
        <v/>
      </c>
      <c r="BJ37" s="1" t="str">
        <f>IF(Income_CF!BJ39="","",Income_CF!BJ39*(Cohort_WP!BJ37/Cohort_CF!BJ37))</f>
        <v/>
      </c>
      <c r="BK37" s="1" t="str">
        <f>IF(Income_CF!BK39="","",Income_CF!BK39*(Cohort_WP!BK37/Cohort_CF!BK37))</f>
        <v/>
      </c>
      <c r="BL37" s="1" t="str">
        <f>IF(Income_CF!BL39="","",Income_CF!BL39*(Cohort_WP!BL37/Cohort_CF!BL37))</f>
        <v/>
      </c>
    </row>
    <row r="38" spans="1:64" x14ac:dyDescent="0.55000000000000004">
      <c r="A38" s="639"/>
      <c r="B38" t="s">
        <v>476</v>
      </c>
      <c r="F38" s="1" t="str">
        <f>IF(Income_CF!F40="","",Income_CF!F40*(Cohort_WP!F38/Cohort_CF!F38))</f>
        <v/>
      </c>
      <c r="G38" s="1" t="str">
        <f>IF(Income_CF!G40="","",Income_CF!G40*(Cohort_WP!G38/Cohort_CF!G38))</f>
        <v/>
      </c>
      <c r="H38" s="1" t="str">
        <f>IF(Income_CF!H40="","",Income_CF!H40*(Cohort_WP!H38/Cohort_CF!H38))</f>
        <v/>
      </c>
      <c r="I38" s="1" t="str">
        <f>IF(Income_CF!I40="","",Income_CF!I40*(Cohort_WP!I38/Cohort_CF!I38))</f>
        <v/>
      </c>
      <c r="J38" s="1" t="str">
        <f>IF(Income_CF!J40="","",Income_CF!J40*(Cohort_WP!J38/Cohort_CF!J38))</f>
        <v/>
      </c>
      <c r="K38" s="1" t="str">
        <f>IF(Income_CF!K40="","",Income_CF!K40*(Cohort_WP!K38/Cohort_CF!K38))</f>
        <v/>
      </c>
      <c r="L38" s="1" t="str">
        <f>IF(Income_CF!L40="","",Income_CF!L40*(Cohort_WP!L38/Cohort_CF!L38))</f>
        <v/>
      </c>
      <c r="M38" s="1" t="str">
        <f>IF(Income_CF!M40="","",Income_CF!M40*(Cohort_WP!M38/Cohort_CF!M38))</f>
        <v/>
      </c>
      <c r="N38" s="1" t="str">
        <f>IF(Income_CF!N40="","",Income_CF!N40*(Cohort_WP!N38/Cohort_CF!N38))</f>
        <v/>
      </c>
      <c r="O38" s="1">
        <f>IF(Income_CF!O40="","",Income_CF!O40*(Cohort_WP!O38/Cohort_CF!O38))</f>
        <v>414807.54385508574</v>
      </c>
      <c r="P38" s="1">
        <f>IF(Income_CF!P40="","",Income_CF!P40*(Cohort_WP!P38/Cohort_CF!P38))</f>
        <v>430898.88851147314</v>
      </c>
      <c r="Q38" s="1">
        <f>IF(Income_CF!Q40="","",Income_CF!Q40*(Cohort_WP!Q38/Cohort_CF!Q38))</f>
        <v>447345.96555116388</v>
      </c>
      <c r="R38" s="1">
        <f>IF(Income_CF!R40="","",Income_CF!R40*(Cohort_WP!R38/Cohort_CF!R38))</f>
        <v>464142.24588085187</v>
      </c>
      <c r="S38" s="1">
        <f>IF(Income_CF!S40="","",Income_CF!S40*(Cohort_WP!S38/Cohort_CF!S38))</f>
        <v>484225.09546817426</v>
      </c>
      <c r="T38" s="1">
        <f>IF(Income_CF!T40="","",Income_CF!T40*(Cohort_WP!T38/Cohort_CF!T38))</f>
        <v>501502.54096876277</v>
      </c>
      <c r="U38" s="1">
        <f>IF(Income_CF!U40="","",Income_CF!U40*(Cohort_WP!U38/Cohort_CF!U38))</f>
        <v>519084.91181721142</v>
      </c>
      <c r="V38" s="1">
        <f>IF(Income_CF!V40="","",Income_CF!V40*(Cohort_WP!V38/Cohort_CF!V38))</f>
        <v>536961.43624683341</v>
      </c>
      <c r="W38" s="1">
        <f>IF(Income_CF!W40="","",Income_CF!W40*(Cohort_WP!W38/Cohort_CF!W38))</f>
        <v>555120.42980727088</v>
      </c>
      <c r="X38" s="1">
        <f>IF(Income_CF!X40="","",Income_CF!X40*(Cohort_WP!X38/Cohort_CF!X38))</f>
        <v>573549.29244929377</v>
      </c>
      <c r="Y38" s="1">
        <f>IF(Income_CF!Y40="","",Income_CF!Y40*(Cohort_WP!Y38/Cohort_CF!Y38))</f>
        <v>592234.50830200268</v>
      </c>
      <c r="Z38" s="1">
        <f>IF(Income_CF!Z40="","",Income_CF!Z40*(Cohort_WP!Z38/Cohort_CF!Z38))</f>
        <v>611161.6482342612</v>
      </c>
      <c r="AA38" s="1">
        <f>IF(Income_CF!AA40="","",Income_CF!AA40*(Cohort_WP!AA38/Cohort_CF!AA38))</f>
        <v>630315.37528339005</v>
      </c>
      <c r="AB38" s="1">
        <f>IF(Income_CF!AB40="","",Income_CF!AB40*(Cohort_WP!AB38/Cohort_CF!AB38))</f>
        <v>649679.45302467793</v>
      </c>
      <c r="AC38" s="1">
        <f>IF(Income_CF!AC40="","",Income_CF!AC40*(Cohort_WP!AC38/Cohort_CF!AC38))</f>
        <v>669236.75694503915</v>
      </c>
      <c r="AD38" s="1">
        <f>IF(Income_CF!AD40="","",Income_CF!AD40*(Cohort_WP!AD38/Cohort_CF!AD38))</f>
        <v>688969.28887343779</v>
      </c>
      <c r="AE38" s="1">
        <f>IF(Income_CF!AE40="","",Income_CF!AE40*(Cohort_WP!AE38/Cohort_CF!AE38))</f>
        <v>708858.19450918096</v>
      </c>
      <c r="AF38" s="1">
        <f>IF(Income_CF!AF40="","",Income_CF!AF40*(Cohort_WP!AF38/Cohort_CF!AF38))</f>
        <v>728883.78407736903</v>
      </c>
      <c r="AG38" s="1">
        <f>IF(Income_CF!AG40="","",Income_CF!AG40*(Cohort_WP!AG38/Cohort_CF!AG38))</f>
        <v>749025.55612822645</v>
      </c>
      <c r="AH38" s="1">
        <f>IF(Income_CF!AH40="","",Income_CF!AH40*(Cohort_WP!AH38/Cohort_CF!AH38))</f>
        <v>769262.22448422492</v>
      </c>
      <c r="AI38" s="1">
        <f>IF(Income_CF!AI40="","",Income_CF!AI40*(Cohort_WP!AI38/Cohort_CF!AI38))</f>
        <v>789571.74832556339</v>
      </c>
      <c r="AJ38" s="1">
        <f>IF(Income_CF!AJ40="","",Income_CF!AJ40*(Cohort_WP!AJ38/Cohort_CF!AJ38))</f>
        <v>809931.365391011</v>
      </c>
      <c r="AK38" s="1">
        <f>IF(Income_CF!AK40="","",Income_CF!AK40*(Cohort_WP!AK38/Cohort_CF!AK38))</f>
        <v>830317.62825715484</v>
      </c>
      <c r="AL38" s="1">
        <f>IF(Income_CF!AL40="","",Income_CF!AL40*(Cohort_WP!AL38/Cohort_CF!AL38))</f>
        <v>850706.44364511198</v>
      </c>
      <c r="AM38" s="1">
        <f>IF(Income_CF!AM40="","",Income_CF!AM40*(Cohort_WP!AM38/Cohort_CF!AM38))</f>
        <v>871073.11468951823</v>
      </c>
      <c r="AN38" s="1">
        <f>IF(Income_CF!AN40="","",Income_CF!AN40*(Cohort_WP!AN38/Cohort_CF!AN38))</f>
        <v>891392.38609030144</v>
      </c>
      <c r="AO38" s="1">
        <f>IF(Income_CF!AO40="","",Income_CF!AO40*(Cohort_WP!AO38/Cohort_CF!AO38))</f>
        <v>911638.49205366708</v>
      </c>
      <c r="AP38" s="1">
        <f>IF(Income_CF!AP40="","",Income_CF!AP40*(Cohort_WP!AP38/Cohort_CF!AP38))</f>
        <v>931785.20691443619</v>
      </c>
      <c r="AQ38" s="1">
        <f>IF(Income_CF!AQ40="","",Income_CF!AQ40*(Cohort_WP!AQ38/Cohort_CF!AQ38))</f>
        <v>951805.89831809711</v>
      </c>
      <c r="AR38" s="1">
        <f>IF(Income_CF!AR40="","",Income_CF!AR40*(Cohort_WP!AR38/Cohort_CF!AR38))</f>
        <v>971673.5828271308</v>
      </c>
      <c r="AS38" s="1">
        <f>IF(Income_CF!AS40="","",Income_CF!AS40*(Cohort_WP!AS38/Cohort_CF!AS38))</f>
        <v>991360.98380298342</v>
      </c>
      <c r="AT38" s="1">
        <f>IF(Income_CF!AT40="","",Income_CF!AT40*(Cohort_WP!AT38/Cohort_CF!AT38))</f>
        <v>1010840.5914020289</v>
      </c>
      <c r="AU38" s="1">
        <f>IF(Income_CF!AU40="","",Income_CF!AU40*(Cohort_WP!AU38/Cohort_CF!AU38))</f>
        <v>1030084.7245116117</v>
      </c>
      <c r="AV38" s="1">
        <f>IF(Income_CF!AV40="","",Income_CF!AV40*(Cohort_WP!AV38/Cohort_CF!AV38))</f>
        <v>1049065.5944403314</v>
      </c>
      <c r="AW38" s="1">
        <f>IF(Income_CF!AW40="","",Income_CF!AW40*(Cohort_WP!AW38/Cohort_CF!AW38))</f>
        <v>1067755.3701656898</v>
      </c>
      <c r="AX38" s="1">
        <f>IF(Income_CF!AX40="","",Income_CF!AX40*(Cohort_WP!AX38/Cohort_CF!AX38))</f>
        <v>1086126.2449317756</v>
      </c>
      <c r="AY38" s="1">
        <f>IF(Income_CF!AY40="","",Income_CF!AY40*(Cohort_WP!AY38/Cohort_CF!AY38))</f>
        <v>1104150.503980018</v>
      </c>
      <c r="AZ38" s="1">
        <f>IF(Income_CF!AZ40="","",Income_CF!AZ40*(Cohort_WP!AZ38/Cohort_CF!AZ38))</f>
        <v>1121800.5931874153</v>
      </c>
      <c r="BA38" s="1">
        <f>IF(Income_CF!BA40="","",Income_CF!BA40*(Cohort_WP!BA38/Cohort_CF!BA38))</f>
        <v>1139049.1883787194</v>
      </c>
      <c r="BB38" s="1">
        <f>IF(Income_CF!BB40="","",Income_CF!BB40*(Cohort_WP!BB38/Cohort_CF!BB38))</f>
        <v>1155869.2650724198</v>
      </c>
      <c r="BC38" s="1" t="str">
        <f>IF(Income_CF!BC40="","",Income_CF!BC40*(Cohort_WP!BC38/Cohort_CF!BC38))</f>
        <v/>
      </c>
      <c r="BD38" s="1" t="str">
        <f>IF(Income_CF!BD40="","",Income_CF!BD40*(Cohort_WP!BD38/Cohort_CF!BD38))</f>
        <v/>
      </c>
      <c r="BE38" s="1" t="str">
        <f>IF(Income_CF!BE40="","",Income_CF!BE40*(Cohort_WP!BE38/Cohort_CF!BE38))</f>
        <v/>
      </c>
      <c r="BF38" s="1" t="str">
        <f>IF(Income_CF!BF40="","",Income_CF!BF40*(Cohort_WP!BF38/Cohort_CF!BF38))</f>
        <v/>
      </c>
      <c r="BG38" s="1" t="str">
        <f>IF(Income_CF!BG40="","",Income_CF!BG40*(Cohort_WP!BG38/Cohort_CF!BG38))</f>
        <v/>
      </c>
      <c r="BH38" s="1" t="str">
        <f>IF(Income_CF!BH40="","",Income_CF!BH40*(Cohort_WP!BH38/Cohort_CF!BH38))</f>
        <v/>
      </c>
      <c r="BI38" s="1" t="str">
        <f>IF(Income_CF!BI40="","",Income_CF!BI40*(Cohort_WP!BI38/Cohort_CF!BI38))</f>
        <v/>
      </c>
      <c r="BJ38" s="1" t="str">
        <f>IF(Income_CF!BJ40="","",Income_CF!BJ40*(Cohort_WP!BJ38/Cohort_CF!BJ38))</f>
        <v/>
      </c>
      <c r="BK38" s="1" t="str">
        <f>IF(Income_CF!BK40="","",Income_CF!BK40*(Cohort_WP!BK38/Cohort_CF!BK38))</f>
        <v/>
      </c>
      <c r="BL38" s="1" t="str">
        <f>IF(Income_CF!BL40="","",Income_CF!BL40*(Cohort_WP!BL38/Cohort_CF!BL38))</f>
        <v/>
      </c>
    </row>
    <row r="39" spans="1:64" x14ac:dyDescent="0.55000000000000004">
      <c r="A39" s="639"/>
      <c r="F39" s="1" t="str">
        <f>IF(Income_CF!F41="","",Income_CF!F41*(Cohort_WP!F39/Cohort_CF!F39))</f>
        <v/>
      </c>
      <c r="G39" s="1" t="str">
        <f>IF(Income_CF!G41="","",Income_CF!G41*(Cohort_WP!G39/Cohort_CF!G39))</f>
        <v/>
      </c>
      <c r="H39" s="1" t="str">
        <f>IF(Income_CF!H41="","",Income_CF!H41*(Cohort_WP!H39/Cohort_CF!H39))</f>
        <v/>
      </c>
      <c r="I39" s="1" t="str">
        <f>IF(Income_CF!I41="","",Income_CF!I41*(Cohort_WP!I39/Cohort_CF!I39))</f>
        <v/>
      </c>
      <c r="J39" s="1" t="str">
        <f>IF(Income_CF!J41="","",Income_CF!J41*(Cohort_WP!J39/Cohort_CF!J39))</f>
        <v/>
      </c>
      <c r="K39" s="1" t="str">
        <f>IF(Income_CF!K41="","",Income_CF!K41*(Cohort_WP!K39/Cohort_CF!K39))</f>
        <v/>
      </c>
      <c r="L39" s="1" t="str">
        <f>IF(Income_CF!L41="","",Income_CF!L41*(Cohort_WP!L39/Cohort_CF!L39))</f>
        <v/>
      </c>
      <c r="M39" s="1" t="str">
        <f>IF(Income_CF!M41="","",Income_CF!M41*(Cohort_WP!M39/Cohort_CF!M39))</f>
        <v/>
      </c>
      <c r="N39" s="1" t="str">
        <f>IF(Income_CF!N41="","",Income_CF!N41*(Cohort_WP!N39/Cohort_CF!N39))</f>
        <v/>
      </c>
      <c r="O39" s="1" t="str">
        <f>IF(Income_CF!O41="","",Income_CF!O41*(Cohort_WP!O39/Cohort_CF!O39))</f>
        <v/>
      </c>
      <c r="P39" s="1">
        <f>IF(Income_CF!P41="","",Income_CF!P41*(Cohort_WP!P39/Cohort_CF!P39))</f>
        <v>427251.77017073828</v>
      </c>
      <c r="Q39" s="1">
        <f>IF(Income_CF!Q41="","",Income_CF!Q41*(Cohort_WP!Q39/Cohort_CF!Q39))</f>
        <v>443825.85516681732</v>
      </c>
      <c r="R39" s="1">
        <f>IF(Income_CF!R41="","",Income_CF!R41*(Cohort_WP!R39/Cohort_CF!R39))</f>
        <v>460766.34451769874</v>
      </c>
      <c r="S39" s="1">
        <f>IF(Income_CF!S41="","",Income_CF!S41*(Cohort_WP!S39/Cohort_CF!S39))</f>
        <v>478066.51325727737</v>
      </c>
      <c r="T39" s="1">
        <f>IF(Income_CF!T41="","",Income_CF!T41*(Cohort_WP!T39/Cohort_CF!T39))</f>
        <v>498751.84833221952</v>
      </c>
      <c r="U39" s="1">
        <f>IF(Income_CF!U41="","",Income_CF!U41*(Cohort_WP!U39/Cohort_CF!U39))</f>
        <v>516547.61719782563</v>
      </c>
      <c r="V39" s="1">
        <f>IF(Income_CF!V41="","",Income_CF!V41*(Cohort_WP!V39/Cohort_CF!V39))</f>
        <v>534657.45917172765</v>
      </c>
      <c r="W39" s="1">
        <f>IF(Income_CF!W41="","",Income_CF!W41*(Cohort_WP!W39/Cohort_CF!W39))</f>
        <v>553070.27933423838</v>
      </c>
      <c r="X39" s="1">
        <f>IF(Income_CF!X41="","",Income_CF!X41*(Cohort_WP!X39/Cohort_CF!X39))</f>
        <v>571774.04270148906</v>
      </c>
      <c r="Y39" s="1">
        <f>IF(Income_CF!Y41="","",Income_CF!Y41*(Cohort_WP!Y39/Cohort_CF!Y39))</f>
        <v>590755.77122277254</v>
      </c>
      <c r="Z39" s="1">
        <f>IF(Income_CF!Z41="","",Income_CF!Z41*(Cohort_WP!Z39/Cohort_CF!Z39))</f>
        <v>610001.54355106282</v>
      </c>
      <c r="AA39" s="1">
        <f>IF(Income_CF!AA41="","",Income_CF!AA41*(Cohort_WP!AA39/Cohort_CF!AA39))</f>
        <v>629496.49768128898</v>
      </c>
      <c r="AB39" s="1">
        <f>IF(Income_CF!AB41="","",Income_CF!AB41*(Cohort_WP!AB39/Cohort_CF!AB39))</f>
        <v>649224.8365418918</v>
      </c>
      <c r="AC39" s="1">
        <f>IF(Income_CF!AC41="","",Income_CF!AC41*(Cohort_WP!AC39/Cohort_CF!AC39))</f>
        <v>669169.83661541832</v>
      </c>
      <c r="AD39" s="1">
        <f>IF(Income_CF!AD41="","",Income_CF!AD41*(Cohort_WP!AD39/Cohort_CF!AD39))</f>
        <v>689313.85965339025</v>
      </c>
      <c r="AE39" s="1">
        <f>IF(Income_CF!AE41="","",Income_CF!AE41*(Cohort_WP!AE39/Cohort_CF!AE39))</f>
        <v>709638.36753964098</v>
      </c>
      <c r="AF39" s="1">
        <f>IF(Income_CF!AF41="","",Income_CF!AF41*(Cohort_WP!AF39/Cohort_CF!AF39))</f>
        <v>730123.94034445647</v>
      </c>
      <c r="AG39" s="1">
        <f>IF(Income_CF!AG41="","",Income_CF!AG41*(Cohort_WP!AG39/Cohort_CF!AG39))</f>
        <v>750750.29759969015</v>
      </c>
      <c r="AH39" s="1">
        <f>IF(Income_CF!AH41="","",Income_CF!AH41*(Cohort_WP!AH39/Cohort_CF!AH39))</f>
        <v>771496.32281207328</v>
      </c>
      <c r="AI39" s="1">
        <f>IF(Income_CF!AI41="","",Income_CF!AI41*(Cohort_WP!AI39/Cohort_CF!AI39))</f>
        <v>792340.09121875151</v>
      </c>
      <c r="AJ39" s="1">
        <f>IF(Income_CF!AJ41="","",Income_CF!AJ41*(Cohort_WP!AJ39/Cohort_CF!AJ39))</f>
        <v>813258.90077533014</v>
      </c>
      <c r="AK39" s="1">
        <f>IF(Income_CF!AK41="","",Income_CF!AK41*(Cohort_WP!AK39/Cohort_CF!AK39))</f>
        <v>834229.30635274155</v>
      </c>
      <c r="AL39" s="1">
        <f>IF(Income_CF!AL41="","",Income_CF!AL41*(Cohort_WP!AL39/Cohort_CF!AL39))</f>
        <v>855227.15710486914</v>
      </c>
      <c r="AM39" s="1">
        <f>IF(Income_CF!AM41="","",Income_CF!AM41*(Cohort_WP!AM39/Cohort_CF!AM39))</f>
        <v>876227.63695446542</v>
      </c>
      <c r="AN39" s="1">
        <f>IF(Income_CF!AN41="","",Income_CF!AN41*(Cohort_WP!AN39/Cohort_CF!AN39))</f>
        <v>897205.30813020363</v>
      </c>
      <c r="AO39" s="1">
        <f>IF(Income_CF!AO41="","",Income_CF!AO41*(Cohort_WP!AO39/Cohort_CF!AO39))</f>
        <v>918134.1576730106</v>
      </c>
      <c r="AP39" s="1">
        <f>IF(Income_CF!AP41="","",Income_CF!AP41*(Cohort_WP!AP39/Cohort_CF!AP39))</f>
        <v>938987.64681527717</v>
      </c>
      <c r="AQ39" s="1">
        <f>IF(Income_CF!AQ41="","",Income_CF!AQ41*(Cohort_WP!AQ39/Cohort_CF!AQ39))</f>
        <v>959738.76312186907</v>
      </c>
      <c r="AR39" s="1">
        <f>IF(Income_CF!AR41="","",Income_CF!AR41*(Cohort_WP!AR39/Cohort_CF!AR39))</f>
        <v>980360.07526763994</v>
      </c>
      <c r="AS39" s="1">
        <f>IF(Income_CF!AS41="","",Income_CF!AS41*(Cohort_WP!AS39/Cohort_CF!AS39))</f>
        <v>1000823.7903119448</v>
      </c>
      <c r="AT39" s="1">
        <f>IF(Income_CF!AT41="","",Income_CF!AT41*(Cohort_WP!AT39/Cohort_CF!AT39))</f>
        <v>1021101.8133170728</v>
      </c>
      <c r="AU39" s="1">
        <f>IF(Income_CF!AU41="","",Income_CF!AU41*(Cohort_WP!AU39/Cohort_CF!AU39))</f>
        <v>1041165.8091440899</v>
      </c>
      <c r="AV39" s="1">
        <f>IF(Income_CF!AV41="","",Income_CF!AV41*(Cohort_WP!AV39/Cohort_CF!AV39))</f>
        <v>1060987.26624696</v>
      </c>
      <c r="AW39" s="1">
        <f>IF(Income_CF!AW41="","",Income_CF!AW41*(Cohort_WP!AW39/Cohort_CF!AW39))</f>
        <v>1080537.5622735412</v>
      </c>
      <c r="AX39" s="1">
        <f>IF(Income_CF!AX41="","",Income_CF!AX41*(Cohort_WP!AX39/Cohort_CF!AX39))</f>
        <v>1099788.0312706605</v>
      </c>
      <c r="AY39" s="1">
        <f>IF(Income_CF!AY41="","",Income_CF!AY41*(Cohort_WP!AY39/Cohort_CF!AY39))</f>
        <v>1118710.0322797289</v>
      </c>
      <c r="AZ39" s="1">
        <f>IF(Income_CF!AZ41="","",Income_CF!AZ41*(Cohort_WP!AZ39/Cohort_CF!AZ39))</f>
        <v>1137275.0190994185</v>
      </c>
      <c r="BA39" s="1">
        <f>IF(Income_CF!BA41="","",Income_CF!BA41*(Cohort_WP!BA39/Cohort_CF!BA39))</f>
        <v>1155454.6109830379</v>
      </c>
      <c r="BB39" s="1">
        <f>IF(Income_CF!BB41="","",Income_CF!BB41*(Cohort_WP!BB39/Cohort_CF!BB39))</f>
        <v>1173220.6640300809</v>
      </c>
      <c r="BC39" s="1">
        <f>IF(Income_CF!BC41="","",Income_CF!BC41*(Cohort_WP!BC39/Cohort_CF!BC39))</f>
        <v>1190545.3430245921</v>
      </c>
      <c r="BD39" s="1" t="str">
        <f>IF(Income_CF!BD41="","",Income_CF!BD41*(Cohort_WP!BD39/Cohort_CF!BD39))</f>
        <v/>
      </c>
      <c r="BE39" s="1" t="str">
        <f>IF(Income_CF!BE41="","",Income_CF!BE41*(Cohort_WP!BE39/Cohort_CF!BE39))</f>
        <v/>
      </c>
      <c r="BF39" s="1" t="str">
        <f>IF(Income_CF!BF41="","",Income_CF!BF41*(Cohort_WP!BF39/Cohort_CF!BF39))</f>
        <v/>
      </c>
      <c r="BG39" s="1" t="str">
        <f>IF(Income_CF!BG41="","",Income_CF!BG41*(Cohort_WP!BG39/Cohort_CF!BG39))</f>
        <v/>
      </c>
      <c r="BH39" s="1" t="str">
        <f>IF(Income_CF!BH41="","",Income_CF!BH41*(Cohort_WP!BH39/Cohort_CF!BH39))</f>
        <v/>
      </c>
      <c r="BI39" s="1" t="str">
        <f>IF(Income_CF!BI41="","",Income_CF!BI41*(Cohort_WP!BI39/Cohort_CF!BI39))</f>
        <v/>
      </c>
      <c r="BJ39" s="1" t="str">
        <f>IF(Income_CF!BJ41="","",Income_CF!BJ41*(Cohort_WP!BJ39/Cohort_CF!BJ39))</f>
        <v/>
      </c>
      <c r="BK39" s="1" t="str">
        <f>IF(Income_CF!BK41="","",Income_CF!BK41*(Cohort_WP!BK39/Cohort_CF!BK39))</f>
        <v/>
      </c>
      <c r="BL39" s="1" t="str">
        <f>IF(Income_CF!BL41="","",Income_CF!BL41*(Cohort_WP!BL39/Cohort_CF!BL39))</f>
        <v/>
      </c>
    </row>
    <row r="40" spans="1:64" x14ac:dyDescent="0.55000000000000004">
      <c r="A40" s="639"/>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x14ac:dyDescent="0.55000000000000004">
      <c r="A41" s="639"/>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x14ac:dyDescent="0.55000000000000004">
      <c r="A42" s="639"/>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x14ac:dyDescent="0.55000000000000004">
      <c r="A43" s="639"/>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x14ac:dyDescent="0.55000000000000004">
      <c r="A44" s="639"/>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x14ac:dyDescent="0.55000000000000004">
      <c r="A45" s="639"/>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x14ac:dyDescent="0.55000000000000004">
      <c r="A46" s="639"/>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x14ac:dyDescent="0.55000000000000004">
      <c r="A47" s="639"/>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x14ac:dyDescent="0.55000000000000004">
      <c r="A48" s="639"/>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72" x14ac:dyDescent="0.55000000000000004">
      <c r="A49" s="640"/>
      <c r="B49" s="329" t="s">
        <v>525</v>
      </c>
      <c r="C49" s="329"/>
      <c r="D49" s="329"/>
      <c r="E49" s="329"/>
      <c r="F49" s="330">
        <f>SUM(F29:F48)*(1+'Cost and Benefit Parameters'!$C$17)</f>
        <v>327452.90558228758</v>
      </c>
      <c r="G49" s="330">
        <f>SUM(G29:G48)*(1+'Cost and Benefit Parameters'!$C$17)</f>
        <v>677432.05439632421</v>
      </c>
      <c r="H49" s="330">
        <f>SUM(H29:H48)*(1+'Cost and Benefit Parameters'!$C$17)</f>
        <v>1050894.0521673863</v>
      </c>
      <c r="I49" s="330">
        <f>SUM(I29:I48)*(1+'Cost and Benefit Parameters'!$C$17)</f>
        <v>1448819.0486659619</v>
      </c>
      <c r="J49" s="330">
        <f>SUM(J29:J48)*(1+'Cost and Benefit Parameters'!$C$17)</f>
        <v>1874535.3819750645</v>
      </c>
      <c r="K49" s="330">
        <f>SUM(K29:K48)*(1+'Cost and Benefit Parameters'!$C$17)</f>
        <v>2326662.1803069604</v>
      </c>
      <c r="L49" s="330">
        <f>SUM(L29:L48)*(1+'Cost and Benefit Parameters'!$C$17)</f>
        <v>2806232.4684977112</v>
      </c>
      <c r="M49" s="330">
        <f>SUM(M29:M48)*(1+'Cost and Benefit Parameters'!$C$17)</f>
        <v>3314301.7587963669</v>
      </c>
      <c r="N49" s="330">
        <f>SUM(N29:N48)*(1+'Cost and Benefit Parameters'!$C$17)</f>
        <v>3851948.0050064381</v>
      </c>
      <c r="O49" s="330">
        <f>SUM(O29:O48)*(1+'Cost and Benefit Parameters'!$C$17)</f>
        <v>4420271.5529503282</v>
      </c>
      <c r="P49" s="330">
        <f>SUM(P29:P48)*(1+'Cost and Benefit Parameters'!$C$17)</f>
        <v>5020395.0892718118</v>
      </c>
      <c r="Q49" s="330">
        <f>SUM(Q29:Q48)*(1+'Cost and Benefit Parameters'!$C$17)</f>
        <v>5200192.1877504811</v>
      </c>
      <c r="R49" s="330">
        <f>SUM(R29:R48)*(1+'Cost and Benefit Parameters'!$C$17)</f>
        <v>5382919.8814152805</v>
      </c>
      <c r="S49" s="330">
        <f>SUM(S29:S48)*(1+'Cost and Benefit Parameters'!$C$17)</f>
        <v>5568443.4225206207</v>
      </c>
      <c r="T49" s="330">
        <f>SUM(T29:T48)*(1+'Cost and Benefit Parameters'!$C$17)</f>
        <v>5756617.6371563189</v>
      </c>
      <c r="U49" s="330">
        <f>SUM(U29:U48)*(1+'Cost and Benefit Parameters'!$C$17)</f>
        <v>5944069.0491707539</v>
      </c>
      <c r="V49" s="330">
        <f>SUM(V29:V48)*(1+'Cost and Benefit Parameters'!$C$17)</f>
        <v>6133964.9581253529</v>
      </c>
      <c r="W49" s="330">
        <f>SUM(W29:W48)*(1+'Cost and Benefit Parameters'!$C$17)</f>
        <v>6326153.3983261874</v>
      </c>
      <c r="X49" s="330">
        <f>SUM(X29:X48)*(1+'Cost and Benefit Parameters'!$C$17)</f>
        <v>6520473.4316750346</v>
      </c>
      <c r="Y49" s="330">
        <f>SUM(Y29:Y48)*(1+'Cost and Benefit Parameters'!$C$17)</f>
        <v>6716755.2563400008</v>
      </c>
      <c r="Z49" s="330">
        <f>SUM(Z29:Z48)*(1+'Cost and Benefit Parameters'!$C$17)</f>
        <v>6914820.3456215607</v>
      </c>
      <c r="AA49" s="330">
        <f>SUM(AA29:AA48)*(1+'Cost and Benefit Parameters'!$C$17)</f>
        <v>7114481.6174370432</v>
      </c>
      <c r="AB49" s="330">
        <f>SUM(AB29:AB48)*(1+'Cost and Benefit Parameters'!$C$17)</f>
        <v>7315543.634729919</v>
      </c>
      <c r="AC49" s="330">
        <f>SUM(AC29:AC48)*(1+'Cost and Benefit Parameters'!$C$17)</f>
        <v>7517802.8369883429</v>
      </c>
      <c r="AD49" s="330">
        <f>SUM(AD29:AD48)*(1+'Cost and Benefit Parameters'!$C$17)</f>
        <v>7721047.8029312035</v>
      </c>
      <c r="AE49" s="330">
        <f>SUM(AE29:AE48)*(1+'Cost and Benefit Parameters'!$C$17)</f>
        <v>7925059.5442896746</v>
      </c>
      <c r="AF49" s="330">
        <f>SUM(AF29:AF48)*(1+'Cost and Benefit Parameters'!$C$17)</f>
        <v>8129611.8304787567</v>
      </c>
      <c r="AG49" s="330">
        <f>SUM(AG29:AG48)*(1+'Cost and Benefit Parameters'!$C$17)</f>
        <v>8334471.5438170629</v>
      </c>
      <c r="AH49" s="330">
        <f>SUM(AH29:AH48)*(1+'Cost and Benefit Parameters'!$C$17)</f>
        <v>8539399.0648148395</v>
      </c>
      <c r="AI49" s="330">
        <f>SUM(AI29:AI48)*(1+'Cost and Benefit Parameters'!$C$17)</f>
        <v>8744148.6869105995</v>
      </c>
      <c r="AJ49" s="330">
        <f>SUM(AJ29:AJ48)*(1+'Cost and Benefit Parameters'!$C$17)</f>
        <v>8948469.0598965697</v>
      </c>
      <c r="AK49" s="330">
        <f>SUM(AK29:AK48)*(1+'Cost and Benefit Parameters'!$C$17)</f>
        <v>9152103.6611330397</v>
      </c>
      <c r="AL49" s="330">
        <f>SUM(AL29:AL48)*(1+'Cost and Benefit Parameters'!$C$17)</f>
        <v>9354791.2935125977</v>
      </c>
      <c r="AM49" s="330">
        <f>SUM(AM29:AM48)*(1+'Cost and Benefit Parameters'!$C$17)</f>
        <v>9556266.6089976579</v>
      </c>
      <c r="AN49" s="330">
        <f>SUM(AN29:AN48)*(1+'Cost and Benefit Parameters'!$C$17)</f>
        <v>9756260.6564196814</v>
      </c>
      <c r="AO49" s="330">
        <f>SUM(AO29:AO48)*(1+'Cost and Benefit Parameters'!$C$17)</f>
        <v>9954501.4520968068</v>
      </c>
      <c r="AP49" s="330">
        <f>SUM(AP29:AP48)*(1+'Cost and Benefit Parameters'!$C$17)</f>
        <v>10150714.571698625</v>
      </c>
      <c r="AQ49" s="330">
        <f>SUM(AQ29:AQ48)*(1+'Cost and Benefit Parameters'!$C$17)</f>
        <v>10344623.761664253</v>
      </c>
      <c r="AR49" s="330">
        <f>SUM(AR29:AR48)*(1+'Cost and Benefit Parameters'!$C$17)</f>
        <v>10535951.568362143</v>
      </c>
      <c r="AS49" s="330">
        <f>SUM(AS29:AS48)*(1+'Cost and Benefit Parameters'!$C$17)</f>
        <v>10724419.983069399</v>
      </c>
      <c r="AT49" s="330">
        <f>SUM(AT29:AT48)*(1+'Cost and Benefit Parameters'!$C$17)</f>
        <v>9984378.6234195381</v>
      </c>
      <c r="AU49" s="330">
        <f>SUM(AU29:AU48)*(1+'Cost and Benefit Parameters'!$C$17)</f>
        <v>9200623.0683740433</v>
      </c>
      <c r="AV49" s="330">
        <f>SUM(AV29:AV48)*(1+'Cost and Benefit Parameters'!$C$17)</f>
        <v>8372068.953504297</v>
      </c>
      <c r="AW49" s="330">
        <f>SUM(AW29:AW48)*(1+'Cost and Benefit Parameters'!$C$17)</f>
        <v>7497629.6313480269</v>
      </c>
      <c r="AX49" s="330">
        <f>SUM(AX29:AX48)*(1+'Cost and Benefit Parameters'!$C$17)</f>
        <v>6576216.2204724671</v>
      </c>
      <c r="AY49" s="330">
        <f>SUM(AY29:AY48)*(1+'Cost and Benefit Parameters'!$C$17)</f>
        <v>5606737.5847115973</v>
      </c>
      <c r="AZ49" s="330">
        <f>SUM(AZ29:AZ48)*(1+'Cost and Benefit Parameters'!$C$17)</f>
        <v>4588100.2390073808</v>
      </c>
      <c r="BA49" s="330">
        <f>SUM(BA29:BA48)*(1+'Cost and Benefit Parameters'!$C$17)</f>
        <v>3519208.1784150298</v>
      </c>
      <c r="BB49" s="330">
        <f>SUM(BB29:BB48)*(1+'Cost and Benefit Parameters'!$C$17)</f>
        <v>2398962.6269755759</v>
      </c>
      <c r="BC49" s="330">
        <f>SUM(BC29:BC48)*(1+'Cost and Benefit Parameters'!$C$17)</f>
        <v>1226261.70331533</v>
      </c>
      <c r="BD49" s="330"/>
      <c r="BE49" s="330"/>
      <c r="BF49" s="330"/>
      <c r="BG49" s="330"/>
      <c r="BH49" s="330"/>
      <c r="BI49" s="330"/>
      <c r="BJ49" s="330"/>
      <c r="BK49" s="330"/>
      <c r="BL49" s="330"/>
      <c r="BM49" s="329"/>
      <c r="BN49" s="329"/>
      <c r="BO49" s="329"/>
      <c r="BP49" s="329"/>
      <c r="BQ49" s="329"/>
      <c r="BR49" s="329"/>
      <c r="BS49" s="329"/>
      <c r="BT49" s="329"/>
    </row>
    <row r="50" spans="1:72" x14ac:dyDescent="0.55000000000000004">
      <c r="B50" s="329" t="s">
        <v>526</v>
      </c>
      <c r="C50" s="329"/>
      <c r="D50" s="329"/>
      <c r="E50" s="329"/>
      <c r="F50" s="329">
        <f>'Cost and Benefit Parameters'!$C$44*F49</f>
        <v>129343.8977050036</v>
      </c>
      <c r="G50" s="329">
        <f>'Cost and Benefit Parameters'!$C$44*G49</f>
        <v>267585.66148654808</v>
      </c>
      <c r="H50" s="329">
        <f>'Cost and Benefit Parameters'!$C$44*H49</f>
        <v>415103.15060611762</v>
      </c>
      <c r="I50" s="329">
        <f>'Cost and Benefit Parameters'!$C$44*I49</f>
        <v>572283.52422305499</v>
      </c>
      <c r="J50" s="329">
        <f>'Cost and Benefit Parameters'!$C$44*J49</f>
        <v>740441.47588015057</v>
      </c>
      <c r="K50" s="329">
        <f>'Cost and Benefit Parameters'!$C$44*K49</f>
        <v>919031.5612212494</v>
      </c>
      <c r="L50" s="329">
        <f>'Cost and Benefit Parameters'!$C$44*L49</f>
        <v>1108461.825056596</v>
      </c>
      <c r="M50" s="329">
        <f>'Cost and Benefit Parameters'!$C$44*M49</f>
        <v>1309149.1947245649</v>
      </c>
      <c r="N50" s="329">
        <f>'Cost and Benefit Parameters'!$C$44*N49</f>
        <v>1521519.4619775431</v>
      </c>
      <c r="O50" s="329">
        <f>'Cost and Benefit Parameters'!$C$44*O49</f>
        <v>1746007.2634153797</v>
      </c>
      <c r="P50" s="329">
        <f>'Cost and Benefit Parameters'!$C$44*P49</f>
        <v>1983056.0602623657</v>
      </c>
      <c r="Q50" s="329">
        <f>'Cost and Benefit Parameters'!$C$44*Q49</f>
        <v>2054075.9141614402</v>
      </c>
      <c r="R50" s="329">
        <f>'Cost and Benefit Parameters'!$C$44*R49</f>
        <v>2126253.353159036</v>
      </c>
      <c r="S50" s="329">
        <f>'Cost and Benefit Parameters'!$C$44*S49</f>
        <v>2199535.1518956451</v>
      </c>
      <c r="T50" s="329">
        <f>'Cost and Benefit Parameters'!$C$44*T49</f>
        <v>2273863.966676746</v>
      </c>
      <c r="U50" s="329">
        <f>'Cost and Benefit Parameters'!$C$44*U49</f>
        <v>2347907.2744224481</v>
      </c>
      <c r="V50" s="329">
        <f>'Cost and Benefit Parameters'!$C$44*V49</f>
        <v>2422916.1584595144</v>
      </c>
      <c r="W50" s="329">
        <f>'Cost and Benefit Parameters'!$C$44*W49</f>
        <v>2498830.5923388442</v>
      </c>
      <c r="X50" s="329">
        <f>'Cost and Benefit Parameters'!$C$44*X49</f>
        <v>2575587.0055116387</v>
      </c>
      <c r="Y50" s="329">
        <f>'Cost and Benefit Parameters'!$C$44*Y49</f>
        <v>2653118.3262543003</v>
      </c>
      <c r="Z50" s="329">
        <f>'Cost and Benefit Parameters'!$C$44*Z49</f>
        <v>2731354.0365205165</v>
      </c>
      <c r="AA50" s="329">
        <f>'Cost and Benefit Parameters'!$C$44*AA49</f>
        <v>2810220.2388876323</v>
      </c>
      <c r="AB50" s="329">
        <f>'Cost and Benefit Parameters'!$C$44*AB49</f>
        <v>2889639.7357183183</v>
      </c>
      <c r="AC50" s="329">
        <f>'Cost and Benefit Parameters'!$C$44*AC49</f>
        <v>2969532.1206103954</v>
      </c>
      <c r="AD50" s="329">
        <f>'Cost and Benefit Parameters'!$C$44*AD49</f>
        <v>3049813.8821578254</v>
      </c>
      <c r="AE50" s="329">
        <f>'Cost and Benefit Parameters'!$C$44*AE49</f>
        <v>3130398.5199944214</v>
      </c>
      <c r="AF50" s="329">
        <f>'Cost and Benefit Parameters'!$C$44*AF49</f>
        <v>3211196.673039109</v>
      </c>
      <c r="AG50" s="329">
        <f>'Cost and Benefit Parameters'!$C$44*AG49</f>
        <v>3292116.2598077399</v>
      </c>
      <c r="AH50" s="329">
        <f>'Cost and Benefit Parameters'!$C$44*AH49</f>
        <v>3373062.630601862</v>
      </c>
      <c r="AI50" s="329">
        <f>'Cost and Benefit Parameters'!$C$44*AI49</f>
        <v>3453938.7313296869</v>
      </c>
      <c r="AJ50" s="329">
        <f>'Cost and Benefit Parameters'!$C$44*AJ49</f>
        <v>3534645.2786591453</v>
      </c>
      <c r="AK50" s="329">
        <f>'Cost and Benefit Parameters'!$C$44*AK49</f>
        <v>3615080.9461475508</v>
      </c>
      <c r="AL50" s="329">
        <f>'Cost and Benefit Parameters'!$C$44*AL49</f>
        <v>3695142.5609374763</v>
      </c>
      <c r="AM50" s="329">
        <f>'Cost and Benefit Parameters'!$C$44*AM49</f>
        <v>3774725.3105540751</v>
      </c>
      <c r="AN50" s="329">
        <f>'Cost and Benefit Parameters'!$C$44*AN49</f>
        <v>3853722.9592857743</v>
      </c>
      <c r="AO50" s="329">
        <f>'Cost and Benefit Parameters'!$C$44*AO49</f>
        <v>3932028.073578239</v>
      </c>
      <c r="AP50" s="329">
        <f>'Cost and Benefit Parameters'!$C$44*AP49</f>
        <v>4009532.255820957</v>
      </c>
      <c r="AQ50" s="329">
        <f>'Cost and Benefit Parameters'!$C$44*AQ49</f>
        <v>4086126.38585738</v>
      </c>
      <c r="AR50" s="329">
        <f>'Cost and Benefit Parameters'!$C$44*AR49</f>
        <v>4161700.8695030469</v>
      </c>
      <c r="AS50" s="329">
        <f>'Cost and Benefit Parameters'!$C$44*AS49</f>
        <v>4236145.8933124132</v>
      </c>
      <c r="AT50" s="329">
        <f>'Cost and Benefit Parameters'!$C$44*AT49</f>
        <v>3943829.556250718</v>
      </c>
      <c r="AU50" s="329">
        <f>'Cost and Benefit Parameters'!$C$44*AU49</f>
        <v>3634246.1120077474</v>
      </c>
      <c r="AV50" s="329">
        <f>'Cost and Benefit Parameters'!$C$44*AV49</f>
        <v>3306967.2366341976</v>
      </c>
      <c r="AW50" s="329">
        <f>'Cost and Benefit Parameters'!$C$44*AW49</f>
        <v>2961563.7043824708</v>
      </c>
      <c r="AX50" s="329">
        <f>'Cost and Benefit Parameters'!$C$44*AX49</f>
        <v>2597605.4070866248</v>
      </c>
      <c r="AY50" s="329">
        <f>'Cost and Benefit Parameters'!$C$44*AY49</f>
        <v>2214661.3459610809</v>
      </c>
      <c r="AZ50" s="329">
        <f>'Cost and Benefit Parameters'!$C$44*AZ49</f>
        <v>1812299.5944079156</v>
      </c>
      <c r="BA50" s="329">
        <f>'Cost and Benefit Parameters'!$C$44*BA49</f>
        <v>1390087.2304739368</v>
      </c>
      <c r="BB50" s="329">
        <f>'Cost and Benefit Parameters'!$C$44*BB49</f>
        <v>947590.23765535257</v>
      </c>
      <c r="BC50" s="329">
        <f>'Cost and Benefit Parameters'!$C$44*BC49</f>
        <v>484373.37280955538</v>
      </c>
      <c r="BD50" s="329"/>
      <c r="BE50" s="329"/>
      <c r="BF50" s="329"/>
      <c r="BG50" s="329"/>
      <c r="BH50" s="329"/>
      <c r="BI50" s="329"/>
      <c r="BJ50" s="329"/>
      <c r="BK50" s="329"/>
      <c r="BL50" s="329"/>
      <c r="BM50" s="329"/>
      <c r="BN50" s="329"/>
      <c r="BO50" s="329"/>
      <c r="BP50" s="329"/>
      <c r="BQ50" s="329"/>
      <c r="BR50" s="329"/>
      <c r="BS50" s="329"/>
      <c r="BT50" s="329"/>
    </row>
    <row r="51" spans="1:72" x14ac:dyDescent="0.55000000000000004">
      <c r="A51" s="638" t="s">
        <v>488</v>
      </c>
      <c r="B51" s="128" t="s">
        <v>490</v>
      </c>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row>
    <row r="52" spans="1:72" x14ac:dyDescent="0.55000000000000004">
      <c r="A52" s="639"/>
      <c r="B52" t="s">
        <v>466</v>
      </c>
      <c r="F52" s="1">
        <f>IF(Income_CF!F54="","",Income_CF!F54*(Cohort_WP!F52/Cohort_CF!F52))</f>
        <v>1091060.7636606828</v>
      </c>
      <c r="G52" s="1">
        <f>IF(Income_CF!G54="","",Income_CF!G54*(Cohort_WP!G52/Cohort_CF!G52))</f>
        <v>1133385.5358332419</v>
      </c>
      <c r="H52" s="1">
        <f>IF(Income_CF!H54="","",Income_CF!H54*(Cohort_WP!H52/Cohort_CF!H52))</f>
        <v>1176645.9844454783</v>
      </c>
      <c r="I52" s="1">
        <f>IF(Income_CF!I54="","",Income_CF!I54*(Cohort_WP!I52/Cohort_CF!I52))</f>
        <v>1220824.9361416185</v>
      </c>
      <c r="J52" s="1">
        <f>IF(Income_CF!J54="","",Income_CF!J54*(Cohort_WP!J52/Cohort_CF!J52))</f>
        <v>1273648.4913826522</v>
      </c>
      <c r="K52" s="1">
        <f>IF(Income_CF!K54="","",Income_CF!K54*(Cohort_WP!K52/Cohort_CF!K52))</f>
        <v>1319093.04310605</v>
      </c>
      <c r="L52" s="1">
        <f>IF(Income_CF!L54="","",Income_CF!L54*(Cohort_WP!L52/Cohort_CF!L52))</f>
        <v>1365339.6344447441</v>
      </c>
      <c r="M52" s="1">
        <f>IF(Income_CF!M54="","",Income_CF!M54*(Cohort_WP!M52/Cohort_CF!M52))</f>
        <v>1412359.9326160722</v>
      </c>
      <c r="N52" s="1">
        <f>IF(Income_CF!N54="","",Income_CF!N54*(Cohort_WP!N52/Cohort_CF!N52))</f>
        <v>1460123.2042220528</v>
      </c>
      <c r="O52" s="1">
        <f>IF(Income_CF!O54="","",Income_CF!O54*(Cohort_WP!O52/Cohort_CF!O52))</f>
        <v>1508596.3075815898</v>
      </c>
      <c r="P52" s="1">
        <f>IF(Income_CF!P54="","",Income_CF!P54*(Cohort_WP!P52/Cohort_CF!P52))</f>
        <v>1557743.6921444505</v>
      </c>
      <c r="Q52" s="1">
        <f>IF(Income_CF!Q54="","",Income_CF!Q54*(Cohort_WP!Q52/Cohort_CF!Q52))</f>
        <v>1607527.4052285522</v>
      </c>
      <c r="R52" s="1">
        <f>IF(Income_CF!R54="","",Income_CF!R54*(Cohort_WP!R52/Cohort_CF!R52))</f>
        <v>1657907.1062989633</v>
      </c>
      <c r="S52" s="1">
        <f>IF(Income_CF!S54="","",Income_CF!S54*(Cohort_WP!S52/Cohort_CF!S52))</f>
        <v>1708840.0889820727</v>
      </c>
      <c r="T52" s="1">
        <f>IF(Income_CF!T54="","",Income_CF!T54*(Cohort_WP!T52/Cohort_CF!T52))</f>
        <v>1760281.3109815165</v>
      </c>
      <c r="U52" s="1">
        <f>IF(Income_CF!U54="","",Income_CF!U54*(Cohort_WP!U52/Cohort_CF!U52))</f>
        <v>1812183.4320342599</v>
      </c>
      <c r="V52" s="1">
        <f>IF(Income_CF!V54="","",Income_CF!V54*(Cohort_WP!V52/Cohort_CF!V52))</f>
        <v>1864496.8600149469</v>
      </c>
      <c r="W52" s="1">
        <f>IF(Income_CF!W54="","",Income_CF!W54*(Cohort_WP!W52/Cohort_CF!W52))</f>
        <v>1917169.8052655663</v>
      </c>
      <c r="X52" s="1">
        <f>IF(Income_CF!X54="","",Income_CF!X54*(Cohort_WP!X52/Cohort_CF!X52))</f>
        <v>1970148.3431943879</v>
      </c>
      <c r="Y52" s="1">
        <f>IF(Income_CF!Y54="","",Income_CF!Y54*(Cohort_WP!Y52/Cohort_CF!Y52))</f>
        <v>2023376.4851544995</v>
      </c>
      <c r="Z52" s="1">
        <f>IF(Income_CF!Z54="","",Income_CF!Z54*(Cohort_WP!Z52/Cohort_CF!Z52))</f>
        <v>2076796.2575770973</v>
      </c>
      <c r="AA52" s="1">
        <f>IF(Income_CF!AA54="","",Income_CF!AA54*(Cohort_WP!AA52/Cohort_CF!AA52))</f>
        <v>2130347.7892990634</v>
      </c>
      <c r="AB52" s="1">
        <f>IF(Income_CF!AB54="","",Income_CF!AB54*(Cohort_WP!AB52/Cohort_CF!AB52))</f>
        <v>2183969.4069876089</v>
      </c>
      <c r="AC52" s="1">
        <f>IF(Income_CF!AC54="","",Income_CF!AC54*(Cohort_WP!AC52/Cohort_CF!AC52))</f>
        <v>2237597.7385280137</v>
      </c>
      <c r="AD52" s="1">
        <f>IF(Income_CF!AD54="","",Income_CF!AD54*(Cohort_WP!AD52/Cohort_CF!AD52))</f>
        <v>2291167.8242029711</v>
      </c>
      <c r="AE52" s="1">
        <f>IF(Income_CF!AE54="","",Income_CF!AE54*(Cohort_WP!AE52/Cohort_CF!AE52))</f>
        <v>2344613.2354544895</v>
      </c>
      <c r="AF52" s="1">
        <f>IF(Income_CF!AF54="","",Income_CF!AF54*(Cohort_WP!AF52/Cohort_CF!AF52))</f>
        <v>2397866.2009821902</v>
      </c>
      <c r="AG52" s="1">
        <f>IF(Income_CF!AG54="","",Income_CF!AG54*(Cohort_WP!AG52/Cohort_CF!AG52))</f>
        <v>2450857.7398943263</v>
      </c>
      <c r="AH52" s="1">
        <f>IF(Income_CF!AH54="","",Income_CF!AH54*(Cohort_WP!AH52/Cohort_CF!AH52))</f>
        <v>2503517.8015915765</v>
      </c>
      <c r="AI52" s="1">
        <f>IF(Income_CF!AI54="","",Income_CF!AI54*(Cohort_WP!AI52/Cohort_CF!AI52))</f>
        <v>2555775.4120273418</v>
      </c>
      <c r="AJ52" s="1">
        <f>IF(Income_CF!AJ54="","",Income_CF!AJ54*(Cohort_WP!AJ52/Cohort_CF!AJ52))</f>
        <v>2607558.8259536605</v>
      </c>
      <c r="AK52" s="1">
        <f>IF(Income_CF!AK54="","",Income_CF!AK54*(Cohort_WP!AK52/Cohort_CF!AK52))</f>
        <v>2658795.6847274983</v>
      </c>
      <c r="AL52" s="1">
        <f>IF(Income_CF!AL54="","",Income_CF!AL54*(Cohort_WP!AL52/Cohort_CF!AL52))</f>
        <v>2709413.17921999</v>
      </c>
      <c r="AM52" s="1">
        <f>IF(Income_CF!AM54="","",Income_CF!AM54*(Cohort_WP!AM52/Cohort_CF!AM52))</f>
        <v>2759338.2173398552</v>
      </c>
      <c r="AN52" s="1">
        <f>IF(Income_CF!AN54="","",Income_CF!AN54*(Cohort_WP!AN52/Cohort_CF!AN52))</f>
        <v>2808497.5956530916</v>
      </c>
      <c r="AO52" s="1">
        <f>IF(Income_CF!AO54="","",Income_CF!AO54*(Cohort_WP!AO52/Cohort_CF!AO52))</f>
        <v>2856818.1745536597</v>
      </c>
      <c r="AP52" s="1">
        <f>IF(Income_CF!AP54="","",Income_CF!AP54*(Cohort_WP!AP52/Cohort_CF!AP52))</f>
        <v>2904227.056414457</v>
      </c>
      <c r="AQ52" s="1">
        <f>IF(Income_CF!AQ54="","",Income_CF!AQ54*(Cohort_WP!AQ52/Cohort_CF!AQ52))</f>
        <v>2950651.7661252073</v>
      </c>
      <c r="AR52" s="1">
        <f>IF(Income_CF!AR54="","",Income_CF!AR54*(Cohort_WP!AR52/Cohort_CF!AR52))</f>
        <v>2996020.4334030421</v>
      </c>
      <c r="AS52" s="1">
        <f>IF(Income_CF!AS54="","",Income_CF!AS54*(Cohort_WP!AS52/Cohort_CF!AS52))</f>
        <v>3040261.976244106</v>
      </c>
      <c r="AT52" s="1" t="str">
        <f>IF(Income_CF!AT54="","",Income_CF!AT54*(Cohort_WP!AT52/Cohort_CF!AT52))</f>
        <v/>
      </c>
      <c r="AU52" s="1" t="str">
        <f>IF(Income_CF!AU54="","",Income_CF!AU54*(Cohort_WP!AU52/Cohort_CF!AU52))</f>
        <v/>
      </c>
      <c r="AV52" s="1" t="str">
        <f>IF(Income_CF!AV54="","",Income_CF!AV54*(Cohort_WP!AV52/Cohort_CF!AV52))</f>
        <v/>
      </c>
      <c r="AW52" s="1" t="str">
        <f>IF(Income_CF!AW54="","",Income_CF!AW54*(Cohort_WP!AW52/Cohort_CF!AW52))</f>
        <v/>
      </c>
      <c r="AX52" s="1" t="str">
        <f>IF(Income_CF!AX54="","",Income_CF!AX54*(Cohort_WP!AX52/Cohort_CF!AX52))</f>
        <v/>
      </c>
      <c r="AY52" s="1" t="str">
        <f>IF(Income_CF!AY54="","",Income_CF!AY54*(Cohort_WP!AY52/Cohort_CF!AY52))</f>
        <v/>
      </c>
      <c r="AZ52" s="1" t="str">
        <f>IF(Income_CF!AZ54="","",Income_CF!AZ54*(Cohort_WP!AZ52/Cohort_CF!AZ52))</f>
        <v/>
      </c>
      <c r="BA52" s="1" t="str">
        <f>IF(Income_CF!BA54="","",Income_CF!BA54*(Cohort_WP!BA52/Cohort_CF!BA52))</f>
        <v/>
      </c>
      <c r="BB52" s="1" t="str">
        <f>IF(Income_CF!BB54="","",Income_CF!BB54*(Cohort_WP!BB52/Cohort_CF!BB52))</f>
        <v/>
      </c>
      <c r="BC52" s="1" t="str">
        <f>IF(Income_CF!BC54="","",Income_CF!BC54*(Cohort_WP!BC52/Cohort_CF!BC52))</f>
        <v/>
      </c>
      <c r="BD52" s="1" t="str">
        <f>IF(Income_CF!BD54="","",Income_CF!BD54*(Cohort_WP!BD52/Cohort_CF!BD52))</f>
        <v/>
      </c>
      <c r="BE52" s="1" t="str">
        <f>IF(Income_CF!BE54="","",Income_CF!BE54*(Cohort_WP!BE52/Cohort_CF!BE52))</f>
        <v/>
      </c>
      <c r="BF52" s="1" t="str">
        <f>IF(Income_CF!BF54="","",Income_CF!BF54*(Cohort_WP!BF52/Cohort_CF!BF52))</f>
        <v/>
      </c>
      <c r="BG52" s="1" t="str">
        <f>IF(Income_CF!BG54="","",Income_CF!BG54*(Cohort_WP!BG52/Cohort_CF!BG52))</f>
        <v/>
      </c>
      <c r="BH52" s="1" t="str">
        <f>IF(Income_CF!BH54="","",Income_CF!BH54*(Cohort_WP!BH52/Cohort_CF!BH52))</f>
        <v/>
      </c>
      <c r="BI52" s="1" t="str">
        <f>IF(Income_CF!BI54="","",Income_CF!BI54*(Cohort_WP!BI52/Cohort_CF!BI52))</f>
        <v/>
      </c>
      <c r="BJ52" s="1" t="str">
        <f>IF(Income_CF!BJ54="","",Income_CF!BJ54*(Cohort_WP!BJ52/Cohort_CF!BJ52))</f>
        <v/>
      </c>
      <c r="BK52" s="1" t="str">
        <f>IF(Income_CF!BK54="","",Income_CF!BK54*(Cohort_WP!BK52/Cohort_CF!BK52))</f>
        <v/>
      </c>
      <c r="BL52" s="1" t="str">
        <f>IF(Income_CF!BL54="","",Income_CF!BL54*(Cohort_WP!BL52/Cohort_CF!BL52))</f>
        <v/>
      </c>
    </row>
    <row r="53" spans="1:72" x14ac:dyDescent="0.55000000000000004">
      <c r="A53" s="639"/>
      <c r="B53" t="s">
        <v>468</v>
      </c>
      <c r="F53" s="1" t="str">
        <f>IF(Income_CF!F55="","",Income_CF!F55*(Cohort_WP!F53/Cohort_CF!F53))</f>
        <v/>
      </c>
      <c r="G53" s="1">
        <f>IF(Income_CF!G55="","",Income_CF!G55*(Cohort_WP!G53/Cohort_CF!G53))</f>
        <v>1123792.5865705034</v>
      </c>
      <c r="H53" s="1">
        <f>IF(Income_CF!H55="","",Income_CF!H55*(Cohort_WP!H53/Cohort_CF!H53))</f>
        <v>1167387.1019082391</v>
      </c>
      <c r="I53" s="1">
        <f>IF(Income_CF!I55="","",Income_CF!I55*(Cohort_WP!I53/Cohort_CF!I53))</f>
        <v>1211945.3639788427</v>
      </c>
      <c r="J53" s="1">
        <f>IF(Income_CF!J55="","",Income_CF!J55*(Cohort_WP!J53/Cohort_CF!J53))</f>
        <v>1257449.684225867</v>
      </c>
      <c r="K53" s="1">
        <f>IF(Income_CF!K55="","",Income_CF!K55*(Cohort_WP!K53/Cohort_CF!K53))</f>
        <v>1311857.9461241318</v>
      </c>
      <c r="L53" s="1">
        <f>IF(Income_CF!L55="","",Income_CF!L55*(Cohort_WP!L53/Cohort_CF!L53))</f>
        <v>1358665.8343992315</v>
      </c>
      <c r="M53" s="1">
        <f>IF(Income_CF!M55="","",Income_CF!M55*(Cohort_WP!M53/Cohort_CF!M53))</f>
        <v>1406299.8234780869</v>
      </c>
      <c r="N53" s="1">
        <f>IF(Income_CF!N55="","",Income_CF!N55*(Cohort_WP!N53/Cohort_CF!N53))</f>
        <v>1454730.7305945542</v>
      </c>
      <c r="O53" s="1">
        <f>IF(Income_CF!O55="","",Income_CF!O55*(Cohort_WP!O53/Cohort_CF!O53))</f>
        <v>1503926.9003487143</v>
      </c>
      <c r="P53" s="1">
        <f>IF(Income_CF!P55="","",Income_CF!P55*(Cohort_WP!P53/Cohort_CF!P53))</f>
        <v>1553854.1968090376</v>
      </c>
      <c r="Q53" s="1">
        <f>IF(Income_CF!Q55="","",Income_CF!Q55*(Cohort_WP!Q53/Cohort_CF!Q53))</f>
        <v>1604476.002908784</v>
      </c>
      <c r="R53" s="1">
        <f>IF(Income_CF!R55="","",Income_CF!R55*(Cohort_WP!R53/Cohort_CF!R53))</f>
        <v>1655753.2273854085</v>
      </c>
      <c r="S53" s="1">
        <f>IF(Income_CF!S55="","",Income_CF!S55*(Cohort_WP!S53/Cohort_CF!S53))</f>
        <v>1707644.3194879321</v>
      </c>
      <c r="T53" s="1">
        <f>IF(Income_CF!T55="","",Income_CF!T55*(Cohort_WP!T53/Cohort_CF!T53))</f>
        <v>1760105.2916515353</v>
      </c>
      <c r="U53" s="1">
        <f>IF(Income_CF!U55="","",Income_CF!U55*(Cohort_WP!U53/Cohort_CF!U53))</f>
        <v>1813089.7503109623</v>
      </c>
      <c r="V53" s="1">
        <f>IF(Income_CF!V55="","",Income_CF!V55*(Cohort_WP!V53/Cohort_CF!V53))</f>
        <v>1866548.9349952873</v>
      </c>
      <c r="W53" s="1">
        <f>IF(Income_CF!W55="","",Income_CF!W55*(Cohort_WP!W53/Cohort_CF!W53))</f>
        <v>1920431.7658153952</v>
      </c>
      <c r="X53" s="1">
        <f>IF(Income_CF!X55="","",Income_CF!X55*(Cohort_WP!X53/Cohort_CF!X53))</f>
        <v>1974684.8994235334</v>
      </c>
      <c r="Y53" s="1">
        <f>IF(Income_CF!Y55="","",Income_CF!Y55*(Cohort_WP!Y53/Cohort_CF!Y53))</f>
        <v>2029252.7934902192</v>
      </c>
      <c r="Z53" s="1">
        <f>IF(Income_CF!Z55="","",Income_CF!Z55*(Cohort_WP!Z53/Cohort_CF!Z53))</f>
        <v>2084077.7797091345</v>
      </c>
      <c r="AA53" s="1">
        <f>IF(Income_CF!AA55="","",Income_CF!AA55*(Cohort_WP!AA53/Cohort_CF!AA53))</f>
        <v>2139100.1453044098</v>
      </c>
      <c r="AB53" s="1">
        <f>IF(Income_CF!AB55="","",Income_CF!AB55*(Cohort_WP!AB53/Cohort_CF!AB53))</f>
        <v>2194258.222978035</v>
      </c>
      <c r="AC53" s="1">
        <f>IF(Income_CF!AC55="","",Income_CF!AC55*(Cohort_WP!AC53/Cohort_CF!AC53))</f>
        <v>2249488.4891972374</v>
      </c>
      <c r="AD53" s="1">
        <f>IF(Income_CF!AD55="","",Income_CF!AD55*(Cohort_WP!AD53/Cohort_CF!AD53))</f>
        <v>2304725.6706838538</v>
      </c>
      <c r="AE53" s="1">
        <f>IF(Income_CF!AE55="","",Income_CF!AE55*(Cohort_WP!AE53/Cohort_CF!AE53))</f>
        <v>2359902.8589290599</v>
      </c>
      <c r="AF53" s="1">
        <f>IF(Income_CF!AF55="","",Income_CF!AF55*(Cohort_WP!AF53/Cohort_CF!AF53))</f>
        <v>2414951.6325181243</v>
      </c>
      <c r="AG53" s="1">
        <f>IF(Income_CF!AG55="","",Income_CF!AG55*(Cohort_WP!AG53/Cohort_CF!AG53))</f>
        <v>2469802.1870116554</v>
      </c>
      <c r="AH53" s="1">
        <f>IF(Income_CF!AH55="","",Income_CF!AH55*(Cohort_WP!AH53/Cohort_CF!AH53))</f>
        <v>2524383.4720911561</v>
      </c>
      <c r="AI53" s="1">
        <f>IF(Income_CF!AI55="","",Income_CF!AI55*(Cohort_WP!AI53/Cohort_CF!AI53))</f>
        <v>2578623.3356393236</v>
      </c>
      <c r="AJ53" s="1">
        <f>IF(Income_CF!AJ55="","",Income_CF!AJ55*(Cohort_WP!AJ53/Cohort_CF!AJ53))</f>
        <v>2632448.6743881619</v>
      </c>
      <c r="AK53" s="1">
        <f>IF(Income_CF!AK55="","",Income_CF!AK55*(Cohort_WP!AK53/Cohort_CF!AK53))</f>
        <v>2685785.5907322713</v>
      </c>
      <c r="AL53" s="1">
        <f>IF(Income_CF!AL55="","",Income_CF!AL55*(Cohort_WP!AL53/Cohort_CF!AL53))</f>
        <v>2738559.5552693228</v>
      </c>
      <c r="AM53" s="1">
        <f>IF(Income_CF!AM55="","",Income_CF!AM55*(Cohort_WP!AM53/Cohort_CF!AM53))</f>
        <v>2790695.5745965904</v>
      </c>
      <c r="AN53" s="1">
        <f>IF(Income_CF!AN55="","",Income_CF!AN55*(Cohort_WP!AN53/Cohort_CF!AN53))</f>
        <v>2842118.3638600507</v>
      </c>
      <c r="AO53" s="1">
        <f>IF(Income_CF!AO55="","",Income_CF!AO55*(Cohort_WP!AO53/Cohort_CF!AO53))</f>
        <v>2892752.5235226844</v>
      </c>
      <c r="AP53" s="1">
        <f>IF(Income_CF!AP55="","",Income_CF!AP55*(Cohort_WP!AP53/Cohort_CF!AP53))</f>
        <v>2942522.7197902696</v>
      </c>
      <c r="AQ53" s="1">
        <f>IF(Income_CF!AQ55="","",Income_CF!AQ55*(Cohort_WP!AQ53/Cohort_CF!AQ53))</f>
        <v>2991353.8681068905</v>
      </c>
      <c r="AR53" s="1">
        <f>IF(Income_CF!AR55="","",Income_CF!AR55*(Cohort_WP!AR53/Cohort_CF!AR53))</f>
        <v>3039171.3191089635</v>
      </c>
      <c r="AS53" s="1">
        <f>IF(Income_CF!AS55="","",Income_CF!AS55*(Cohort_WP!AS53/Cohort_CF!AS53))</f>
        <v>3085901.0464051333</v>
      </c>
      <c r="AT53" s="1">
        <f>IF(Income_CF!AT55="","",Income_CF!AT55*(Cohort_WP!AT53/Cohort_CF!AT53))</f>
        <v>3131469.835531428</v>
      </c>
      <c r="AU53" s="1" t="str">
        <f>IF(Income_CF!AU55="","",Income_CF!AU55*(Cohort_WP!AU53/Cohort_CF!AU53))</f>
        <v/>
      </c>
      <c r="AV53" s="1" t="str">
        <f>IF(Income_CF!AV55="","",Income_CF!AV55*(Cohort_WP!AV53/Cohort_CF!AV53))</f>
        <v/>
      </c>
      <c r="AW53" s="1" t="str">
        <f>IF(Income_CF!AW55="","",Income_CF!AW55*(Cohort_WP!AW53/Cohort_CF!AW53))</f>
        <v/>
      </c>
      <c r="AX53" s="1" t="str">
        <f>IF(Income_CF!AX55="","",Income_CF!AX55*(Cohort_WP!AX53/Cohort_CF!AX53))</f>
        <v/>
      </c>
      <c r="AY53" s="1" t="str">
        <f>IF(Income_CF!AY55="","",Income_CF!AY55*(Cohort_WP!AY53/Cohort_CF!AY53))</f>
        <v/>
      </c>
      <c r="AZ53" s="1" t="str">
        <f>IF(Income_CF!AZ55="","",Income_CF!AZ55*(Cohort_WP!AZ53/Cohort_CF!AZ53))</f>
        <v/>
      </c>
      <c r="BA53" s="1" t="str">
        <f>IF(Income_CF!BA55="","",Income_CF!BA55*(Cohort_WP!BA53/Cohort_CF!BA53))</f>
        <v/>
      </c>
      <c r="BB53" s="1" t="str">
        <f>IF(Income_CF!BB55="","",Income_CF!BB55*(Cohort_WP!BB53/Cohort_CF!BB53))</f>
        <v/>
      </c>
      <c r="BC53" s="1" t="str">
        <f>IF(Income_CF!BC55="","",Income_CF!BC55*(Cohort_WP!BC53/Cohort_CF!BC53))</f>
        <v/>
      </c>
      <c r="BD53" s="1" t="str">
        <f>IF(Income_CF!BD55="","",Income_CF!BD55*(Cohort_WP!BD53/Cohort_CF!BD53))</f>
        <v/>
      </c>
      <c r="BE53" s="1" t="str">
        <f>IF(Income_CF!BE55="","",Income_CF!BE55*(Cohort_WP!BE53/Cohort_CF!BE53))</f>
        <v/>
      </c>
      <c r="BF53" s="1" t="str">
        <f>IF(Income_CF!BF55="","",Income_CF!BF55*(Cohort_WP!BF53/Cohort_CF!BF53))</f>
        <v/>
      </c>
      <c r="BG53" s="1" t="str">
        <f>IF(Income_CF!BG55="","",Income_CF!BG55*(Cohort_WP!BG53/Cohort_CF!BG53))</f>
        <v/>
      </c>
      <c r="BH53" s="1" t="str">
        <f>IF(Income_CF!BH55="","",Income_CF!BH55*(Cohort_WP!BH53/Cohort_CF!BH53))</f>
        <v/>
      </c>
      <c r="BI53" s="1" t="str">
        <f>IF(Income_CF!BI55="","",Income_CF!BI55*(Cohort_WP!BI53/Cohort_CF!BI53))</f>
        <v/>
      </c>
      <c r="BJ53" s="1" t="str">
        <f>IF(Income_CF!BJ55="","",Income_CF!BJ55*(Cohort_WP!BJ53/Cohort_CF!BJ53))</f>
        <v/>
      </c>
      <c r="BK53" s="1" t="str">
        <f>IF(Income_CF!BK55="","",Income_CF!BK55*(Cohort_WP!BK53/Cohort_CF!BK53))</f>
        <v/>
      </c>
      <c r="BL53" s="1" t="str">
        <f>IF(Income_CF!BL55="","",Income_CF!BL55*(Cohort_WP!BL53/Cohort_CF!BL53))</f>
        <v/>
      </c>
    </row>
    <row r="54" spans="1:72" x14ac:dyDescent="0.55000000000000004">
      <c r="A54" s="639"/>
      <c r="B54" t="s">
        <v>469</v>
      </c>
      <c r="F54" s="1" t="str">
        <f>IF(Income_CF!F56="","",Income_CF!F56*(Cohort_WP!F54/Cohort_CF!F54))</f>
        <v/>
      </c>
      <c r="G54" s="1" t="str">
        <f>IF(Income_CF!G56="","",Income_CF!G56*(Cohort_WP!G54/Cohort_CF!G54))</f>
        <v/>
      </c>
      <c r="H54" s="1">
        <f>IF(Income_CF!H56="","",Income_CF!H56*(Cohort_WP!H54/Cohort_CF!H54))</f>
        <v>1157506.3641676183</v>
      </c>
      <c r="I54" s="1">
        <f>IF(Income_CF!I56="","",Income_CF!I56*(Cohort_WP!I54/Cohort_CF!I54))</f>
        <v>1202408.7149654862</v>
      </c>
      <c r="J54" s="1">
        <f>IF(Income_CF!J56="","",Income_CF!J56*(Cohort_WP!J54/Cohort_CF!J54))</f>
        <v>1248303.7248982079</v>
      </c>
      <c r="K54" s="1">
        <f>IF(Income_CF!K56="","",Income_CF!K56*(Cohort_WP!K54/Cohort_CF!K54))</f>
        <v>1295173.1747526429</v>
      </c>
      <c r="L54" s="1">
        <f>IF(Income_CF!L56="","",Income_CF!L56*(Cohort_WP!L54/Cohort_CF!L54))</f>
        <v>1351213.6845078559</v>
      </c>
      <c r="M54" s="1">
        <f>IF(Income_CF!M56="","",Income_CF!M56*(Cohort_WP!M54/Cohort_CF!M54))</f>
        <v>1399425.8094312085</v>
      </c>
      <c r="N54" s="1">
        <f>IF(Income_CF!N56="","",Income_CF!N56*(Cohort_WP!N54/Cohort_CF!N54))</f>
        <v>1448488.8181824291</v>
      </c>
      <c r="O54" s="1">
        <f>IF(Income_CF!O56="","",Income_CF!O56*(Cohort_WP!O54/Cohort_CF!O54))</f>
        <v>1498372.6525123909</v>
      </c>
      <c r="P54" s="1">
        <f>IF(Income_CF!P56="","",Income_CF!P56*(Cohort_WP!P54/Cohort_CF!P54))</f>
        <v>1549044.7073591759</v>
      </c>
      <c r="Q54" s="1">
        <f>IF(Income_CF!Q56="","",Income_CF!Q56*(Cohort_WP!Q54/Cohort_CF!Q54))</f>
        <v>1600469.8227133087</v>
      </c>
      <c r="R54" s="1">
        <f>IF(Income_CF!R56="","",Income_CF!R56*(Cohort_WP!R54/Cohort_CF!R54))</f>
        <v>1652610.2829960473</v>
      </c>
      <c r="S54" s="1">
        <f>IF(Income_CF!S56="","",Income_CF!S56*(Cohort_WP!S54/Cohort_CF!S54))</f>
        <v>1705425.8242069704</v>
      </c>
      <c r="T54" s="1">
        <f>IF(Income_CF!T56="","",Income_CF!T56*(Cohort_WP!T54/Cohort_CF!T54))</f>
        <v>1758873.6490725703</v>
      </c>
      <c r="U54" s="1">
        <f>IF(Income_CF!U56="","",Income_CF!U56*(Cohort_WP!U54/Cohort_CF!U54))</f>
        <v>1812908.4504010815</v>
      </c>
      <c r="V54" s="1">
        <f>IF(Income_CF!V56="","",Income_CF!V56*(Cohort_WP!V54/Cohort_CF!V54))</f>
        <v>1867482.4428202908</v>
      </c>
      <c r="W54" s="1">
        <f>IF(Income_CF!W56="","",Income_CF!W56*(Cohort_WP!W54/Cohort_CF!W54))</f>
        <v>1922545.4030451458</v>
      </c>
      <c r="X54" s="1">
        <f>IF(Income_CF!X56="","",Income_CF!X56*(Cohort_WP!X54/Cohort_CF!X54))</f>
        <v>1978044.7187898571</v>
      </c>
      <c r="Y54" s="1">
        <f>IF(Income_CF!Y56="","",Income_CF!Y56*(Cohort_WP!Y54/Cohort_CF!Y54))</f>
        <v>2033925.4464062392</v>
      </c>
      <c r="Z54" s="1">
        <f>IF(Income_CF!Z56="","",Income_CF!Z56*(Cohort_WP!Z54/Cohort_CF!Z54))</f>
        <v>2090130.3772949257</v>
      </c>
      <c r="AA54" s="1">
        <f>IF(Income_CF!AA56="","",Income_CF!AA56*(Cohort_WP!AA54/Cohort_CF!AA54))</f>
        <v>2146600.1131004081</v>
      </c>
      <c r="AB54" s="1">
        <f>IF(Income_CF!AB56="","",Income_CF!AB56*(Cohort_WP!AB54/Cohort_CF!AB54))</f>
        <v>2203273.1496635424</v>
      </c>
      <c r="AC54" s="1">
        <f>IF(Income_CF!AC56="","",Income_CF!AC56*(Cohort_WP!AC54/Cohort_CF!AC54))</f>
        <v>2260085.969667376</v>
      </c>
      <c r="AD54" s="1">
        <f>IF(Income_CF!AD56="","",Income_CF!AD56*(Cohort_WP!AD54/Cohort_CF!AD54))</f>
        <v>2316973.1438731542</v>
      </c>
      <c r="AE54" s="1">
        <f>IF(Income_CF!AE56="","",Income_CF!AE56*(Cohort_WP!AE54/Cohort_CF!AE54))</f>
        <v>2373867.4408043693</v>
      </c>
      <c r="AF54" s="1">
        <f>IF(Income_CF!AF56="","",Income_CF!AF56*(Cohort_WP!AF54/Cohort_CF!AF54))</f>
        <v>2430699.9446969321</v>
      </c>
      <c r="AG54" s="1">
        <f>IF(Income_CF!AG56="","",Income_CF!AG56*(Cohort_WP!AG54/Cohort_CF!AG54))</f>
        <v>2487400.1814936679</v>
      </c>
      <c r="AH54" s="1">
        <f>IF(Income_CF!AH56="","",Income_CF!AH56*(Cohort_WP!AH54/Cohort_CF!AH54))</f>
        <v>2543896.2526220051</v>
      </c>
      <c r="AI54" s="1">
        <f>IF(Income_CF!AI56="","",Income_CF!AI56*(Cohort_WP!AI54/Cohort_CF!AI54))</f>
        <v>2600114.9762538904</v>
      </c>
      <c r="AJ54" s="1">
        <f>IF(Income_CF!AJ56="","",Income_CF!AJ56*(Cohort_WP!AJ54/Cohort_CF!AJ54))</f>
        <v>2655982.0357085033</v>
      </c>
      <c r="AK54" s="1">
        <f>IF(Income_CF!AK56="","",Income_CF!AK56*(Cohort_WP!AK54/Cohort_CF!AK54))</f>
        <v>2711422.1346198074</v>
      </c>
      <c r="AL54" s="1">
        <f>IF(Income_CF!AL56="","",Income_CF!AL56*(Cohort_WP!AL54/Cohort_CF!AL54))</f>
        <v>2766359.1584542384</v>
      </c>
      <c r="AM54" s="1">
        <f>IF(Income_CF!AM56="","",Income_CF!AM56*(Cohort_WP!AM54/Cohort_CF!AM54))</f>
        <v>2820716.3419274027</v>
      </c>
      <c r="AN54" s="1">
        <f>IF(Income_CF!AN56="","",Income_CF!AN56*(Cohort_WP!AN54/Cohort_CF!AN54))</f>
        <v>2874416.441834487</v>
      </c>
      <c r="AO54" s="1">
        <f>IF(Income_CF!AO56="","",Income_CF!AO56*(Cohort_WP!AO54/Cohort_CF!AO54))</f>
        <v>2927381.9147758526</v>
      </c>
      <c r="AP54" s="1">
        <f>IF(Income_CF!AP56="","",Income_CF!AP56*(Cohort_WP!AP54/Cohort_CF!AP54))</f>
        <v>2979535.0992283649</v>
      </c>
      <c r="AQ54" s="1">
        <f>IF(Income_CF!AQ56="","",Income_CF!AQ56*(Cohort_WP!AQ54/Cohort_CF!AQ54))</f>
        <v>3030798.4013839769</v>
      </c>
      <c r="AR54" s="1">
        <f>IF(Income_CF!AR56="","",Income_CF!AR56*(Cohort_WP!AR54/Cohort_CF!AR54))</f>
        <v>3081094.4841500972</v>
      </c>
      <c r="AS54" s="1">
        <f>IF(Income_CF!AS56="","",Income_CF!AS56*(Cohort_WP!AS54/Cohort_CF!AS54))</f>
        <v>3130346.4586822335</v>
      </c>
      <c r="AT54" s="1">
        <f>IF(Income_CF!AT56="","",Income_CF!AT56*(Cohort_WP!AT54/Cohort_CF!AT54))</f>
        <v>3178478.0777972871</v>
      </c>
      <c r="AU54" s="1">
        <f>IF(Income_CF!AU56="","",Income_CF!AU56*(Cohort_WP!AU54/Cohort_CF!AU54))</f>
        <v>3225413.9305973714</v>
      </c>
      <c r="AV54" s="1" t="str">
        <f>IF(Income_CF!AV56="","",Income_CF!AV56*(Cohort_WP!AV54/Cohort_CF!AV54))</f>
        <v/>
      </c>
      <c r="AW54" s="1" t="str">
        <f>IF(Income_CF!AW56="","",Income_CF!AW56*(Cohort_WP!AW54/Cohort_CF!AW54))</f>
        <v/>
      </c>
      <c r="AX54" s="1" t="str">
        <f>IF(Income_CF!AX56="","",Income_CF!AX56*(Cohort_WP!AX54/Cohort_CF!AX54))</f>
        <v/>
      </c>
      <c r="AY54" s="1" t="str">
        <f>IF(Income_CF!AY56="","",Income_CF!AY56*(Cohort_WP!AY54/Cohort_CF!AY54))</f>
        <v/>
      </c>
      <c r="AZ54" s="1" t="str">
        <f>IF(Income_CF!AZ56="","",Income_CF!AZ56*(Cohort_WP!AZ54/Cohort_CF!AZ54))</f>
        <v/>
      </c>
      <c r="BA54" s="1" t="str">
        <f>IF(Income_CF!BA56="","",Income_CF!BA56*(Cohort_WP!BA54/Cohort_CF!BA54))</f>
        <v/>
      </c>
      <c r="BB54" s="1" t="str">
        <f>IF(Income_CF!BB56="","",Income_CF!BB56*(Cohort_WP!BB54/Cohort_CF!BB54))</f>
        <v/>
      </c>
      <c r="BC54" s="1" t="str">
        <f>IF(Income_CF!BC56="","",Income_CF!BC56*(Cohort_WP!BC54/Cohort_CF!BC54))</f>
        <v/>
      </c>
      <c r="BD54" s="1" t="str">
        <f>IF(Income_CF!BD56="","",Income_CF!BD56*(Cohort_WP!BD54/Cohort_CF!BD54))</f>
        <v/>
      </c>
      <c r="BE54" s="1" t="str">
        <f>IF(Income_CF!BE56="","",Income_CF!BE56*(Cohort_WP!BE54/Cohort_CF!BE54))</f>
        <v/>
      </c>
      <c r="BF54" s="1" t="str">
        <f>IF(Income_CF!BF56="","",Income_CF!BF56*(Cohort_WP!BF54/Cohort_CF!BF54))</f>
        <v/>
      </c>
      <c r="BG54" s="1" t="str">
        <f>IF(Income_CF!BG56="","",Income_CF!BG56*(Cohort_WP!BG54/Cohort_CF!BG54))</f>
        <v/>
      </c>
      <c r="BH54" s="1" t="str">
        <f>IF(Income_CF!BH56="","",Income_CF!BH56*(Cohort_WP!BH54/Cohort_CF!BH54))</f>
        <v/>
      </c>
      <c r="BI54" s="1" t="str">
        <f>IF(Income_CF!BI56="","",Income_CF!BI56*(Cohort_WP!BI54/Cohort_CF!BI54))</f>
        <v/>
      </c>
      <c r="BJ54" s="1" t="str">
        <f>IF(Income_CF!BJ56="","",Income_CF!BJ56*(Cohort_WP!BJ54/Cohort_CF!BJ54))</f>
        <v/>
      </c>
      <c r="BK54" s="1" t="str">
        <f>IF(Income_CF!BK56="","",Income_CF!BK56*(Cohort_WP!BK54/Cohort_CF!BK54))</f>
        <v/>
      </c>
      <c r="BL54" s="1" t="str">
        <f>IF(Income_CF!BL56="","",Income_CF!BL56*(Cohort_WP!BL54/Cohort_CF!BL54))</f>
        <v/>
      </c>
    </row>
    <row r="55" spans="1:72" x14ac:dyDescent="0.55000000000000004">
      <c r="A55" s="639"/>
      <c r="B55" t="s">
        <v>470</v>
      </c>
      <c r="F55" s="1" t="str">
        <f>IF(Income_CF!F57="","",Income_CF!F57*(Cohort_WP!F55/Cohort_CF!F55))</f>
        <v/>
      </c>
      <c r="G55" s="1" t="str">
        <f>IF(Income_CF!G57="","",Income_CF!G57*(Cohort_WP!G55/Cohort_CF!G55))</f>
        <v/>
      </c>
      <c r="H55" s="1" t="str">
        <f>IF(Income_CF!H57="","",Income_CF!H57*(Cohort_WP!H55/Cohort_CF!H55))</f>
        <v/>
      </c>
      <c r="I55" s="1">
        <f>IF(Income_CF!I57="","",Income_CF!I57*(Cohort_WP!I55/Cohort_CF!I55))</f>
        <v>1192231.555092647</v>
      </c>
      <c r="J55" s="1">
        <f>IF(Income_CF!J57="","",Income_CF!J57*(Cohort_WP!J55/Cohort_CF!J55))</f>
        <v>1238480.9764144509</v>
      </c>
      <c r="K55" s="1">
        <f>IF(Income_CF!K57="","",Income_CF!K57*(Cohort_WP!K55/Cohort_CF!K55))</f>
        <v>1285752.836645154</v>
      </c>
      <c r="L55" s="1">
        <f>IF(Income_CF!L57="","",Income_CF!L57*(Cohort_WP!L55/Cohort_CF!L55))</f>
        <v>1334028.3699952222</v>
      </c>
      <c r="M55" s="1">
        <f>IF(Income_CF!M57="","",Income_CF!M57*(Cohort_WP!M55/Cohort_CF!M55))</f>
        <v>1391750.0950430916</v>
      </c>
      <c r="N55" s="1">
        <f>IF(Income_CF!N57="","",Income_CF!N57*(Cohort_WP!N55/Cohort_CF!N55))</f>
        <v>1441408.5837141448</v>
      </c>
      <c r="O55" s="1">
        <f>IF(Income_CF!O57="","",Income_CF!O57*(Cohort_WP!O55/Cohort_CF!O55))</f>
        <v>1491943.482727902</v>
      </c>
      <c r="P55" s="1">
        <f>IF(Income_CF!P57="","",Income_CF!P57*(Cohort_WP!P55/Cohort_CF!P55))</f>
        <v>1543323.8320877627</v>
      </c>
      <c r="Q55" s="1">
        <f>IF(Income_CF!Q57="","",Income_CF!Q57*(Cohort_WP!Q55/Cohort_CF!Q55))</f>
        <v>1595516.0485799513</v>
      </c>
      <c r="R55" s="1">
        <f>IF(Income_CF!R57="","",Income_CF!R57*(Cohort_WP!R55/Cohort_CF!R55))</f>
        <v>1648483.9173947079</v>
      </c>
      <c r="S55" s="1">
        <f>IF(Income_CF!S57="","",Income_CF!S57*(Cohort_WP!S55/Cohort_CF!S55))</f>
        <v>1702188.5914859285</v>
      </c>
      <c r="T55" s="1">
        <f>IF(Income_CF!T57="","",Income_CF!T57*(Cohort_WP!T55/Cohort_CF!T55))</f>
        <v>1756588.5989331801</v>
      </c>
      <c r="U55" s="1">
        <f>IF(Income_CF!U57="","",Income_CF!U57*(Cohort_WP!U55/Cohort_CF!U55))</f>
        <v>1811639.8585447476</v>
      </c>
      <c r="V55" s="1">
        <f>IF(Income_CF!V57="","",Income_CF!V57*(Cohort_WP!V55/Cohort_CF!V55))</f>
        <v>1867295.7039131136</v>
      </c>
      <c r="W55" s="1">
        <f>IF(Income_CF!W57="","",Income_CF!W57*(Cohort_WP!W55/Cohort_CF!W55))</f>
        <v>1923506.9161048995</v>
      </c>
      <c r="X55" s="1">
        <f>IF(Income_CF!X57="","",Income_CF!X57*(Cohort_WP!X55/Cohort_CF!X55))</f>
        <v>1980221.7651365004</v>
      </c>
      <c r="Y55" s="1">
        <f>IF(Income_CF!Y57="","",Income_CF!Y57*(Cohort_WP!Y55/Cohort_CF!Y55))</f>
        <v>2037386.0603535529</v>
      </c>
      <c r="Z55" s="1">
        <f>IF(Income_CF!Z57="","",Income_CF!Z57*(Cohort_WP!Z55/Cohort_CF!Z55))</f>
        <v>2094943.2097984261</v>
      </c>
      <c r="AA55" s="1">
        <f>IF(Income_CF!AA57="","",Income_CF!AA57*(Cohort_WP!AA55/Cohort_CF!AA55))</f>
        <v>2152834.2886137734</v>
      </c>
      <c r="AB55" s="1">
        <f>IF(Income_CF!AB57="","",Income_CF!AB57*(Cohort_WP!AB55/Cohort_CF!AB55))</f>
        <v>2210998.1164934207</v>
      </c>
      <c r="AC55" s="1">
        <f>IF(Income_CF!AC57="","",Income_CF!AC57*(Cohort_WP!AC55/Cohort_CF!AC55))</f>
        <v>2269371.3441534485</v>
      </c>
      <c r="AD55" s="1">
        <f>IF(Income_CF!AD57="","",Income_CF!AD57*(Cohort_WP!AD55/Cohort_CF!AD55))</f>
        <v>2327888.5487573976</v>
      </c>
      <c r="AE55" s="1">
        <f>IF(Income_CF!AE57="","",Income_CF!AE57*(Cohort_WP!AE55/Cohort_CF!AE55))</f>
        <v>2386482.3381893486</v>
      </c>
      <c r="AF55" s="1">
        <f>IF(Income_CF!AF57="","",Income_CF!AF57*(Cohort_WP!AF55/Cohort_CF!AF55))</f>
        <v>2445083.464028501</v>
      </c>
      <c r="AG55" s="1">
        <f>IF(Income_CF!AG57="","",Income_CF!AG57*(Cohort_WP!AG55/Cohort_CF!AG55))</f>
        <v>2503620.9430378396</v>
      </c>
      <c r="AH55" s="1">
        <f>IF(Income_CF!AH57="","",Income_CF!AH57*(Cohort_WP!AH55/Cohort_CF!AH55))</f>
        <v>2562022.1869384781</v>
      </c>
      <c r="AI55" s="1">
        <f>IF(Income_CF!AI57="","",Income_CF!AI57*(Cohort_WP!AI55/Cohort_CF!AI55))</f>
        <v>2620213.1402006648</v>
      </c>
      <c r="AJ55" s="1">
        <f>IF(Income_CF!AJ57="","",Income_CF!AJ57*(Cohort_WP!AJ55/Cohort_CF!AJ55))</f>
        <v>2678118.4255415071</v>
      </c>
      <c r="AK55" s="1">
        <f>IF(Income_CF!AK57="","",Income_CF!AK57*(Cohort_WP!AK55/Cohort_CF!AK55))</f>
        <v>2735661.4967797585</v>
      </c>
      <c r="AL55" s="1">
        <f>IF(Income_CF!AL57="","",Income_CF!AL57*(Cohort_WP!AL55/Cohort_CF!AL55))</f>
        <v>2792764.7986584012</v>
      </c>
      <c r="AM55" s="1">
        <f>IF(Income_CF!AM57="","",Income_CF!AM57*(Cohort_WP!AM55/Cohort_CF!AM55))</f>
        <v>2849349.9332078658</v>
      </c>
      <c r="AN55" s="1">
        <f>IF(Income_CF!AN57="","",Income_CF!AN57*(Cohort_WP!AN55/Cohort_CF!AN55))</f>
        <v>2905337.8321852242</v>
      </c>
      <c r="AO55" s="1">
        <f>IF(Income_CF!AO57="","",Income_CF!AO57*(Cohort_WP!AO55/Cohort_CF!AO55))</f>
        <v>2960648.935089522</v>
      </c>
      <c r="AP55" s="1">
        <f>IF(Income_CF!AP57="","",Income_CF!AP57*(Cohort_WP!AP55/Cohort_CF!AP55))</f>
        <v>3015203.3722191281</v>
      </c>
      <c r="AQ55" s="1">
        <f>IF(Income_CF!AQ57="","",Income_CF!AQ57*(Cohort_WP!AQ55/Cohort_CF!AQ55))</f>
        <v>3068921.1522052153</v>
      </c>
      <c r="AR55" s="1">
        <f>IF(Income_CF!AR57="","",Income_CF!AR57*(Cohort_WP!AR55/Cohort_CF!AR55))</f>
        <v>3121722.3534254967</v>
      </c>
      <c r="AS55" s="1">
        <f>IF(Income_CF!AS57="","",Income_CF!AS57*(Cohort_WP!AS55/Cohort_CF!AS55))</f>
        <v>3173527.3186746007</v>
      </c>
      <c r="AT55" s="1">
        <f>IF(Income_CF!AT57="","",Income_CF!AT57*(Cohort_WP!AT55/Cohort_CF!AT55))</f>
        <v>3224256.8524427</v>
      </c>
      <c r="AU55" s="1">
        <f>IF(Income_CF!AU57="","",Income_CF!AU57*(Cohort_WP!AU55/Cohort_CF!AU55))</f>
        <v>3273832.420131206</v>
      </c>
      <c r="AV55" s="1">
        <f>IF(Income_CF!AV57="","",Income_CF!AV57*(Cohort_WP!AV55/Cohort_CF!AV55))</f>
        <v>3322176.3485152931</v>
      </c>
      <c r="AW55" s="1" t="str">
        <f>IF(Income_CF!AW57="","",Income_CF!AW57*(Cohort_WP!AW55/Cohort_CF!AW55))</f>
        <v/>
      </c>
      <c r="AX55" s="1" t="str">
        <f>IF(Income_CF!AX57="","",Income_CF!AX57*(Cohort_WP!AX55/Cohort_CF!AX55))</f>
        <v/>
      </c>
      <c r="AY55" s="1" t="str">
        <f>IF(Income_CF!AY57="","",Income_CF!AY57*(Cohort_WP!AY55/Cohort_CF!AY55))</f>
        <v/>
      </c>
      <c r="AZ55" s="1" t="str">
        <f>IF(Income_CF!AZ57="","",Income_CF!AZ57*(Cohort_WP!AZ55/Cohort_CF!AZ55))</f>
        <v/>
      </c>
      <c r="BA55" s="1" t="str">
        <f>IF(Income_CF!BA57="","",Income_CF!BA57*(Cohort_WP!BA55/Cohort_CF!BA55))</f>
        <v/>
      </c>
      <c r="BB55" s="1" t="str">
        <f>IF(Income_CF!BB57="","",Income_CF!BB57*(Cohort_WP!BB55/Cohort_CF!BB55))</f>
        <v/>
      </c>
      <c r="BC55" s="1" t="str">
        <f>IF(Income_CF!BC57="","",Income_CF!BC57*(Cohort_WP!BC55/Cohort_CF!BC55))</f>
        <v/>
      </c>
      <c r="BD55" s="1" t="str">
        <f>IF(Income_CF!BD57="","",Income_CF!BD57*(Cohort_WP!BD55/Cohort_CF!BD55))</f>
        <v/>
      </c>
      <c r="BE55" s="1" t="str">
        <f>IF(Income_CF!BE57="","",Income_CF!BE57*(Cohort_WP!BE55/Cohort_CF!BE55))</f>
        <v/>
      </c>
      <c r="BF55" s="1" t="str">
        <f>IF(Income_CF!BF57="","",Income_CF!BF57*(Cohort_WP!BF55/Cohort_CF!BF55))</f>
        <v/>
      </c>
      <c r="BG55" s="1" t="str">
        <f>IF(Income_CF!BG57="","",Income_CF!BG57*(Cohort_WP!BG55/Cohort_CF!BG55))</f>
        <v/>
      </c>
      <c r="BH55" s="1" t="str">
        <f>IF(Income_CF!BH57="","",Income_CF!BH57*(Cohort_WP!BH55/Cohort_CF!BH55))</f>
        <v/>
      </c>
      <c r="BI55" s="1" t="str">
        <f>IF(Income_CF!BI57="","",Income_CF!BI57*(Cohort_WP!BI55/Cohort_CF!BI55))</f>
        <v/>
      </c>
      <c r="BJ55" s="1" t="str">
        <f>IF(Income_CF!BJ57="","",Income_CF!BJ57*(Cohort_WP!BJ55/Cohort_CF!BJ55))</f>
        <v/>
      </c>
      <c r="BK55" s="1" t="str">
        <f>IF(Income_CF!BK57="","",Income_CF!BK57*(Cohort_WP!BK55/Cohort_CF!BK55))</f>
        <v/>
      </c>
      <c r="BL55" s="1" t="str">
        <f>IF(Income_CF!BL57="","",Income_CF!BL57*(Cohort_WP!BL55/Cohort_CF!BL55))</f>
        <v/>
      </c>
    </row>
    <row r="56" spans="1:72" x14ac:dyDescent="0.55000000000000004">
      <c r="A56" s="639"/>
      <c r="B56" t="s">
        <v>471</v>
      </c>
      <c r="F56" s="1" t="str">
        <f>IF(Income_CF!F58="","",Income_CF!F58*(Cohort_WP!F56/Cohort_CF!F56))</f>
        <v/>
      </c>
      <c r="G56" s="1" t="str">
        <f>IF(Income_CF!G58="","",Income_CF!G58*(Cohort_WP!G56/Cohort_CF!G56))</f>
        <v/>
      </c>
      <c r="H56" s="1" t="str">
        <f>IF(Income_CF!H58="","",Income_CF!H58*(Cohort_WP!H56/Cohort_CF!H56))</f>
        <v/>
      </c>
      <c r="I56" s="1" t="str">
        <f>IF(Income_CF!I58="","",Income_CF!I58*(Cohort_WP!I56/Cohort_CF!I56))</f>
        <v/>
      </c>
      <c r="J56" s="1">
        <f>IF(Income_CF!J58="","",Income_CF!J58*(Cohort_WP!J56/Cohort_CF!J56))</f>
        <v>1227998.5017454263</v>
      </c>
      <c r="K56" s="1">
        <f>IF(Income_CF!K58="","",Income_CF!K58*(Cohort_WP!K56/Cohort_CF!K56))</f>
        <v>1275635.4057068843</v>
      </c>
      <c r="L56" s="1">
        <f>IF(Income_CF!L58="","",Income_CF!L58*(Cohort_WP!L56/Cohort_CF!L56))</f>
        <v>1324325.4217445087</v>
      </c>
      <c r="M56" s="1">
        <f>IF(Income_CF!M58="","",Income_CF!M58*(Cohort_WP!M56/Cohort_CF!M56))</f>
        <v>1374049.2210950791</v>
      </c>
      <c r="N56" s="1">
        <f>IF(Income_CF!N58="","",Income_CF!N58*(Cohort_WP!N56/Cohort_CF!N56))</f>
        <v>1433502.5978943843</v>
      </c>
      <c r="O56" s="1">
        <f>IF(Income_CF!O58="","",Income_CF!O58*(Cohort_WP!O56/Cohort_CF!O56))</f>
        <v>1484650.8412255691</v>
      </c>
      <c r="P56" s="1">
        <f>IF(Income_CF!P58="","",Income_CF!P58*(Cohort_WP!P56/Cohort_CF!P56))</f>
        <v>1536701.787209739</v>
      </c>
      <c r="Q56" s="1">
        <f>IF(Income_CF!Q58="","",Income_CF!Q58*(Cohort_WP!Q56/Cohort_CF!Q56))</f>
        <v>1589623.5470503955</v>
      </c>
      <c r="R56" s="1">
        <f>IF(Income_CF!R58="","",Income_CF!R58*(Cohort_WP!R56/Cohort_CF!R56))</f>
        <v>1643381.5300373496</v>
      </c>
      <c r="S56" s="1">
        <f>IF(Income_CF!S58="","",Income_CF!S58*(Cohort_WP!S56/Cohort_CF!S56))</f>
        <v>1697938.4349165491</v>
      </c>
      <c r="T56" s="1">
        <f>IF(Income_CF!T58="","",Income_CF!T58*(Cohort_WP!T56/Cohort_CF!T56))</f>
        <v>1753254.2492305066</v>
      </c>
      <c r="U56" s="1">
        <f>IF(Income_CF!U58="","",Income_CF!U58*(Cohort_WP!U56/Cohort_CF!U56))</f>
        <v>1809286.2569011752</v>
      </c>
      <c r="V56" s="1">
        <f>IF(Income_CF!V58="","",Income_CF!V58*(Cohort_WP!V56/Cohort_CF!V56))</f>
        <v>1865989.0543010896</v>
      </c>
      <c r="W56" s="1">
        <f>IF(Income_CF!W58="","",Income_CF!W58*(Cohort_WP!W56/Cohort_CF!W56))</f>
        <v>1923314.5750305071</v>
      </c>
      <c r="X56" s="1">
        <f>IF(Income_CF!X58="","",Income_CF!X58*(Cohort_WP!X56/Cohort_CF!X56))</f>
        <v>1981212.1235880465</v>
      </c>
      <c r="Y56" s="1">
        <f>IF(Income_CF!Y58="","",Income_CF!Y58*(Cohort_WP!Y56/Cohort_CF!Y56))</f>
        <v>2039628.4180905954</v>
      </c>
      <c r="Z56" s="1">
        <f>IF(Income_CF!Z58="","",Income_CF!Z58*(Cohort_WP!Z56/Cohort_CF!Z56))</f>
        <v>2098507.6421641596</v>
      </c>
      <c r="AA56" s="1">
        <f>IF(Income_CF!AA58="","",Income_CF!AA58*(Cohort_WP!AA56/Cohort_CF!AA56))</f>
        <v>2157791.5060923789</v>
      </c>
      <c r="AB56" s="1">
        <f>IF(Income_CF!AB58="","",Income_CF!AB58*(Cohort_WP!AB56/Cohort_CF!AB56))</f>
        <v>2217419.3172721867</v>
      </c>
      <c r="AC56" s="1">
        <f>IF(Income_CF!AC58="","",Income_CF!AC58*(Cohort_WP!AC56/Cohort_CF!AC56))</f>
        <v>2277328.0599882235</v>
      </c>
      <c r="AD56" s="1">
        <f>IF(Income_CF!AD58="","",Income_CF!AD58*(Cohort_WP!AD56/Cohort_CF!AD56))</f>
        <v>2337452.4844780518</v>
      </c>
      <c r="AE56" s="1">
        <f>IF(Income_CF!AE58="","",Income_CF!AE58*(Cohort_WP!AE56/Cohort_CF!AE56))</f>
        <v>2397725.2052201191</v>
      </c>
      <c r="AF56" s="1">
        <f>IF(Income_CF!AF58="","",Income_CF!AF58*(Cohort_WP!AF56/Cohort_CF!AF56))</f>
        <v>2458076.8083350295</v>
      </c>
      <c r="AG56" s="1">
        <f>IF(Income_CF!AG58="","",Income_CF!AG58*(Cohort_WP!AG56/Cohort_CF!AG56))</f>
        <v>2518435.9679493555</v>
      </c>
      <c r="AH56" s="1">
        <f>IF(Income_CF!AH58="","",Income_CF!AH58*(Cohort_WP!AH56/Cohort_CF!AH56))</f>
        <v>2578729.5713289748</v>
      </c>
      <c r="AI56" s="1">
        <f>IF(Income_CF!AI58="","",Income_CF!AI58*(Cohort_WP!AI56/Cohort_CF!AI56))</f>
        <v>2638882.8525466318</v>
      </c>
      <c r="AJ56" s="1">
        <f>IF(Income_CF!AJ58="","",Income_CF!AJ58*(Cohort_WP!AJ56/Cohort_CF!AJ56))</f>
        <v>2698819.5344066848</v>
      </c>
      <c r="AK56" s="1">
        <f>IF(Income_CF!AK58="","",Income_CF!AK58*(Cohort_WP!AK56/Cohort_CF!AK56))</f>
        <v>2758461.9783077529</v>
      </c>
      <c r="AL56" s="1">
        <f>IF(Income_CF!AL58="","",Income_CF!AL58*(Cohort_WP!AL56/Cohort_CF!AL56))</f>
        <v>2817731.3416831512</v>
      </c>
      <c r="AM56" s="1">
        <f>IF(Income_CF!AM58="","",Income_CF!AM58*(Cohort_WP!AM56/Cohort_CF!AM56))</f>
        <v>2876547.7426181529</v>
      </c>
      <c r="AN56" s="1">
        <f>IF(Income_CF!AN58="","",Income_CF!AN58*(Cohort_WP!AN56/Cohort_CF!AN56))</f>
        <v>2934830.4312041015</v>
      </c>
      <c r="AO56" s="1">
        <f>IF(Income_CF!AO58="","",Income_CF!AO58*(Cohort_WP!AO56/Cohort_CF!AO56))</f>
        <v>2992497.9671507813</v>
      </c>
      <c r="AP56" s="1">
        <f>IF(Income_CF!AP58="","",Income_CF!AP58*(Cohort_WP!AP56/Cohort_CF!AP56))</f>
        <v>3049468.4031422078</v>
      </c>
      <c r="AQ56" s="1">
        <f>IF(Income_CF!AQ58="","",Income_CF!AQ58*(Cohort_WP!AQ56/Cohort_CF!AQ56))</f>
        <v>3105659.4733857014</v>
      </c>
      <c r="AR56" s="1">
        <f>IF(Income_CF!AR58="","",Income_CF!AR58*(Cohort_WP!AR56/Cohort_CF!AR56))</f>
        <v>3160988.786771372</v>
      </c>
      <c r="AS56" s="1">
        <f>IF(Income_CF!AS58="","",Income_CF!AS58*(Cohort_WP!AS56/Cohort_CF!AS56))</f>
        <v>3215374.0240282617</v>
      </c>
      <c r="AT56" s="1">
        <f>IF(Income_CF!AT58="","",Income_CF!AT58*(Cohort_WP!AT56/Cohort_CF!AT56))</f>
        <v>3268733.1382348379</v>
      </c>
      <c r="AU56" s="1">
        <f>IF(Income_CF!AU58="","",Income_CF!AU58*(Cohort_WP!AU56/Cohort_CF!AU56))</f>
        <v>3320984.5580159803</v>
      </c>
      <c r="AV56" s="1">
        <f>IF(Income_CF!AV58="","",Income_CF!AV58*(Cohort_WP!AV56/Cohort_CF!AV56))</f>
        <v>3372047.3927351423</v>
      </c>
      <c r="AW56" s="1">
        <f>IF(Income_CF!AW58="","",Income_CF!AW58*(Cohort_WP!AW56/Cohort_CF!AW56))</f>
        <v>3421841.6389707513</v>
      </c>
      <c r="AX56" s="1" t="str">
        <f>IF(Income_CF!AX58="","",Income_CF!AX58*(Cohort_WP!AX56/Cohort_CF!AX56))</f>
        <v/>
      </c>
      <c r="AY56" s="1" t="str">
        <f>IF(Income_CF!AY58="","",Income_CF!AY58*(Cohort_WP!AY56/Cohort_CF!AY56))</f>
        <v/>
      </c>
      <c r="AZ56" s="1" t="str">
        <f>IF(Income_CF!AZ58="","",Income_CF!AZ58*(Cohort_WP!AZ56/Cohort_CF!AZ56))</f>
        <v/>
      </c>
      <c r="BA56" s="1" t="str">
        <f>IF(Income_CF!BA58="","",Income_CF!BA58*(Cohort_WP!BA56/Cohort_CF!BA56))</f>
        <v/>
      </c>
      <c r="BB56" s="1" t="str">
        <f>IF(Income_CF!BB58="","",Income_CF!BB58*(Cohort_WP!BB56/Cohort_CF!BB56))</f>
        <v/>
      </c>
      <c r="BC56" s="1" t="str">
        <f>IF(Income_CF!BC58="","",Income_CF!BC58*(Cohort_WP!BC56/Cohort_CF!BC56))</f>
        <v/>
      </c>
      <c r="BD56" s="1" t="str">
        <f>IF(Income_CF!BD58="","",Income_CF!BD58*(Cohort_WP!BD56/Cohort_CF!BD56))</f>
        <v/>
      </c>
      <c r="BE56" s="1" t="str">
        <f>IF(Income_CF!BE58="","",Income_CF!BE58*(Cohort_WP!BE56/Cohort_CF!BE56))</f>
        <v/>
      </c>
      <c r="BF56" s="1" t="str">
        <f>IF(Income_CF!BF58="","",Income_CF!BF58*(Cohort_WP!BF56/Cohort_CF!BF56))</f>
        <v/>
      </c>
      <c r="BG56" s="1" t="str">
        <f>IF(Income_CF!BG58="","",Income_CF!BG58*(Cohort_WP!BG56/Cohort_CF!BG56))</f>
        <v/>
      </c>
      <c r="BH56" s="1" t="str">
        <f>IF(Income_CF!BH58="","",Income_CF!BH58*(Cohort_WP!BH56/Cohort_CF!BH56))</f>
        <v/>
      </c>
      <c r="BI56" s="1" t="str">
        <f>IF(Income_CF!BI58="","",Income_CF!BI58*(Cohort_WP!BI56/Cohort_CF!BI56))</f>
        <v/>
      </c>
      <c r="BJ56" s="1" t="str">
        <f>IF(Income_CF!BJ58="","",Income_CF!BJ58*(Cohort_WP!BJ56/Cohort_CF!BJ56))</f>
        <v/>
      </c>
      <c r="BK56" s="1" t="str">
        <f>IF(Income_CF!BK58="","",Income_CF!BK58*(Cohort_WP!BK56/Cohort_CF!BK56))</f>
        <v/>
      </c>
      <c r="BL56" s="1" t="str">
        <f>IF(Income_CF!BL58="","",Income_CF!BL58*(Cohort_WP!BL56/Cohort_CF!BL56))</f>
        <v/>
      </c>
    </row>
    <row r="57" spans="1:72" x14ac:dyDescent="0.55000000000000004">
      <c r="A57" s="639"/>
      <c r="B57" t="s">
        <v>472</v>
      </c>
      <c r="F57" s="1" t="str">
        <f>IF(Income_CF!F59="","",Income_CF!F59*(Cohort_WP!F57/Cohort_CF!F57))</f>
        <v/>
      </c>
      <c r="G57" s="1" t="str">
        <f>IF(Income_CF!G59="","",Income_CF!G59*(Cohort_WP!G57/Cohort_CF!G57))</f>
        <v/>
      </c>
      <c r="H57" s="1" t="str">
        <f>IF(Income_CF!H59="","",Income_CF!H59*(Cohort_WP!H57/Cohort_CF!H57))</f>
        <v/>
      </c>
      <c r="I57" s="1" t="str">
        <f>IF(Income_CF!I59="","",Income_CF!I59*(Cohort_WP!I57/Cohort_CF!I57))</f>
        <v/>
      </c>
      <c r="J57" s="1" t="str">
        <f>IF(Income_CF!J59="","",Income_CF!J59*(Cohort_WP!J57/Cohort_CF!J57))</f>
        <v/>
      </c>
      <c r="K57" s="1">
        <f>IF(Income_CF!K59="","",Income_CF!K59*(Cohort_WP!K57/Cohort_CF!K57))</f>
        <v>1264838.4567977889</v>
      </c>
      <c r="L57" s="1">
        <f>IF(Income_CF!L59="","",Income_CF!L59*(Cohort_WP!L57/Cohort_CF!L57))</f>
        <v>1313904.4678780909</v>
      </c>
      <c r="M57" s="1">
        <f>IF(Income_CF!M59="","",Income_CF!M59*(Cohort_WP!M57/Cohort_CF!M57))</f>
        <v>1364055.1843968444</v>
      </c>
      <c r="N57" s="1">
        <f>IF(Income_CF!N59="","",Income_CF!N59*(Cohort_WP!N57/Cohort_CF!N57))</f>
        <v>1415270.6977279314</v>
      </c>
      <c r="O57" s="1">
        <f>IF(Income_CF!O59="","",Income_CF!O59*(Cohort_WP!O57/Cohort_CF!O57))</f>
        <v>1476507.6758312157</v>
      </c>
      <c r="P57" s="1">
        <f>IF(Income_CF!P59="","",Income_CF!P59*(Cohort_WP!P57/Cohort_CF!P57))</f>
        <v>1529190.3664623364</v>
      </c>
      <c r="Q57" s="1">
        <f>IF(Income_CF!Q59="","",Income_CF!Q59*(Cohort_WP!Q57/Cohort_CF!Q57))</f>
        <v>1582802.8408260315</v>
      </c>
      <c r="R57" s="1">
        <f>IF(Income_CF!R59="","",Income_CF!R59*(Cohort_WP!R57/Cohort_CF!R57))</f>
        <v>1637312.2534619072</v>
      </c>
      <c r="S57" s="1">
        <f>IF(Income_CF!S59="","",Income_CF!S59*(Cohort_WP!S57/Cohort_CF!S57))</f>
        <v>1692682.9759384701</v>
      </c>
      <c r="T57" s="1">
        <f>IF(Income_CF!T59="","",Income_CF!T59*(Cohort_WP!T57/Cohort_CF!T57))</f>
        <v>1748876.5879640456</v>
      </c>
      <c r="U57" s="1">
        <f>IF(Income_CF!U59="","",Income_CF!U59*(Cohort_WP!U57/Cohort_CF!U57))</f>
        <v>1805851.8767074218</v>
      </c>
      <c r="V57" s="1">
        <f>IF(Income_CF!V59="","",Income_CF!V59*(Cohort_WP!V57/Cohort_CF!V57))</f>
        <v>1863564.8446082103</v>
      </c>
      <c r="W57" s="1">
        <f>IF(Income_CF!W59="","",Income_CF!W59*(Cohort_WP!W57/Cohort_CF!W57))</f>
        <v>1921968.7259301222</v>
      </c>
      <c r="X57" s="1">
        <f>IF(Income_CF!X59="","",Income_CF!X59*(Cohort_WP!X57/Cohort_CF!X57))</f>
        <v>1981014.0122814223</v>
      </c>
      <c r="Y57" s="1">
        <f>IF(Income_CF!Y59="","",Income_CF!Y59*(Cohort_WP!Y57/Cohort_CF!Y57))</f>
        <v>2040648.4872956879</v>
      </c>
      <c r="Z57" s="1">
        <f>IF(Income_CF!Z59="","",Income_CF!Z59*(Cohort_WP!Z57/Cohort_CF!Z57))</f>
        <v>2100817.2706333129</v>
      </c>
      <c r="AA57" s="1">
        <f>IF(Income_CF!AA59="","",Income_CF!AA59*(Cohort_WP!AA57/Cohort_CF!AA57))</f>
        <v>2161462.8714290839</v>
      </c>
      <c r="AB57" s="1">
        <f>IF(Income_CF!AB59="","",Income_CF!AB59*(Cohort_WP!AB57/Cohort_CF!AB57))</f>
        <v>2222525.2512751506</v>
      </c>
      <c r="AC57" s="1">
        <f>IF(Income_CF!AC59="","",Income_CF!AC59*(Cohort_WP!AC57/Cohort_CF!AC57))</f>
        <v>2283941.8967903526</v>
      </c>
      <c r="AD57" s="1">
        <f>IF(Income_CF!AD59="","",Income_CF!AD59*(Cohort_WP!AD57/Cohort_CF!AD57))</f>
        <v>2345647.9017878696</v>
      </c>
      <c r="AE57" s="1">
        <f>IF(Income_CF!AE59="","",Income_CF!AE59*(Cohort_WP!AE57/Cohort_CF!AE57))</f>
        <v>2407576.0590123935</v>
      </c>
      <c r="AF57" s="1">
        <f>IF(Income_CF!AF59="","",Income_CF!AF59*(Cohort_WP!AF57/Cohort_CF!AF57))</f>
        <v>2469656.9613767234</v>
      </c>
      <c r="AG57" s="1">
        <f>IF(Income_CF!AG59="","",Income_CF!AG59*(Cohort_WP!AG57/Cohort_CF!AG57))</f>
        <v>2531819.1125850803</v>
      </c>
      <c r="AH57" s="1">
        <f>IF(Income_CF!AH59="","",Income_CF!AH59*(Cohort_WP!AH57/Cohort_CF!AH57))</f>
        <v>2593989.0469878362</v>
      </c>
      <c r="AI57" s="1">
        <f>IF(Income_CF!AI59="","",Income_CF!AI59*(Cohort_WP!AI57/Cohort_CF!AI57))</f>
        <v>2656091.4584688437</v>
      </c>
      <c r="AJ57" s="1">
        <f>IF(Income_CF!AJ59="","",Income_CF!AJ59*(Cohort_WP!AJ57/Cohort_CF!AJ57))</f>
        <v>2718049.338123031</v>
      </c>
      <c r="AK57" s="1">
        <f>IF(Income_CF!AK59="","",Income_CF!AK59*(Cohort_WP!AK57/Cohort_CF!AK57))</f>
        <v>2779784.1204388859</v>
      </c>
      <c r="AL57" s="1">
        <f>IF(Income_CF!AL59="","",Income_CF!AL59*(Cohort_WP!AL57/Cohort_CF!AL57))</f>
        <v>2841215.8376569846</v>
      </c>
      <c r="AM57" s="1">
        <f>IF(Income_CF!AM59="","",Income_CF!AM59*(Cohort_WP!AM57/Cohort_CF!AM57))</f>
        <v>2902263.2819336457</v>
      </c>
      <c r="AN57" s="1">
        <f>IF(Income_CF!AN59="","",Income_CF!AN59*(Cohort_WP!AN57/Cohort_CF!AN57))</f>
        <v>2962844.174896697</v>
      </c>
      <c r="AO57" s="1">
        <f>IF(Income_CF!AO59="","",Income_CF!AO59*(Cohort_WP!AO57/Cohort_CF!AO57))</f>
        <v>3022875.3441402246</v>
      </c>
      <c r="AP57" s="1">
        <f>IF(Income_CF!AP59="","",Income_CF!AP59*(Cohort_WP!AP57/Cohort_CF!AP57))</f>
        <v>3082272.9061653046</v>
      </c>
      <c r="AQ57" s="1">
        <f>IF(Income_CF!AQ59="","",Income_CF!AQ59*(Cohort_WP!AQ57/Cohort_CF!AQ57))</f>
        <v>3140952.4552364736</v>
      </c>
      <c r="AR57" s="1">
        <f>IF(Income_CF!AR59="","",Income_CF!AR59*(Cohort_WP!AR57/Cohort_CF!AR57))</f>
        <v>3198829.2575872722</v>
      </c>
      <c r="AS57" s="1">
        <f>IF(Income_CF!AS59="","",Income_CF!AS59*(Cohort_WP!AS57/Cohort_CF!AS57))</f>
        <v>3255818.4503745134</v>
      </c>
      <c r="AT57" s="1">
        <f>IF(Income_CF!AT59="","",Income_CF!AT59*(Cohort_WP!AT57/Cohort_CF!AT57))</f>
        <v>3311835.2447491088</v>
      </c>
      <c r="AU57" s="1">
        <f>IF(Income_CF!AU59="","",Income_CF!AU59*(Cohort_WP!AU57/Cohort_CF!AU57))</f>
        <v>3366795.1323818834</v>
      </c>
      <c r="AV57" s="1">
        <f>IF(Income_CF!AV59="","",Income_CF!AV59*(Cohort_WP!AV57/Cohort_CF!AV57))</f>
        <v>3420614.0947564603</v>
      </c>
      <c r="AW57" s="1">
        <f>IF(Income_CF!AW59="","",Income_CF!AW59*(Cohort_WP!AW57/Cohort_CF!AW57))</f>
        <v>3473208.8145171967</v>
      </c>
      <c r="AX57" s="1">
        <f>IF(Income_CF!AX59="","",Income_CF!AX59*(Cohort_WP!AX57/Cohort_CF!AX57))</f>
        <v>3524496.8881398737</v>
      </c>
      <c r="AY57" s="1" t="str">
        <f>IF(Income_CF!AY59="","",Income_CF!AY59*(Cohort_WP!AY57/Cohort_CF!AY57))</f>
        <v/>
      </c>
      <c r="AZ57" s="1" t="str">
        <f>IF(Income_CF!AZ59="","",Income_CF!AZ59*(Cohort_WP!AZ57/Cohort_CF!AZ57))</f>
        <v/>
      </c>
      <c r="BA57" s="1" t="str">
        <f>IF(Income_CF!BA59="","",Income_CF!BA59*(Cohort_WP!BA57/Cohort_CF!BA57))</f>
        <v/>
      </c>
      <c r="BB57" s="1" t="str">
        <f>IF(Income_CF!BB59="","",Income_CF!BB59*(Cohort_WP!BB57/Cohort_CF!BB57))</f>
        <v/>
      </c>
      <c r="BC57" s="1" t="str">
        <f>IF(Income_CF!BC59="","",Income_CF!BC59*(Cohort_WP!BC57/Cohort_CF!BC57))</f>
        <v/>
      </c>
      <c r="BD57" s="1" t="str">
        <f>IF(Income_CF!BD59="","",Income_CF!BD59*(Cohort_WP!BD57/Cohort_CF!BD57))</f>
        <v/>
      </c>
      <c r="BE57" s="1" t="str">
        <f>IF(Income_CF!BE59="","",Income_CF!BE59*(Cohort_WP!BE57/Cohort_CF!BE57))</f>
        <v/>
      </c>
      <c r="BF57" s="1" t="str">
        <f>IF(Income_CF!BF59="","",Income_CF!BF59*(Cohort_WP!BF57/Cohort_CF!BF57))</f>
        <v/>
      </c>
      <c r="BG57" s="1" t="str">
        <f>IF(Income_CF!BG59="","",Income_CF!BG59*(Cohort_WP!BG57/Cohort_CF!BG57))</f>
        <v/>
      </c>
      <c r="BH57" s="1" t="str">
        <f>IF(Income_CF!BH59="","",Income_CF!BH59*(Cohort_WP!BH57/Cohort_CF!BH57))</f>
        <v/>
      </c>
      <c r="BI57" s="1" t="str">
        <f>IF(Income_CF!BI59="","",Income_CF!BI59*(Cohort_WP!BI57/Cohort_CF!BI57))</f>
        <v/>
      </c>
      <c r="BJ57" s="1" t="str">
        <f>IF(Income_CF!BJ59="","",Income_CF!BJ59*(Cohort_WP!BJ57/Cohort_CF!BJ57))</f>
        <v/>
      </c>
      <c r="BK57" s="1" t="str">
        <f>IF(Income_CF!BK59="","",Income_CF!BK59*(Cohort_WP!BK57/Cohort_CF!BK57))</f>
        <v/>
      </c>
      <c r="BL57" s="1" t="str">
        <f>IF(Income_CF!BL59="","",Income_CF!BL59*(Cohort_WP!BL57/Cohort_CF!BL57))</f>
        <v/>
      </c>
    </row>
    <row r="58" spans="1:72" x14ac:dyDescent="0.55000000000000004">
      <c r="A58" s="639"/>
      <c r="B58" t="s">
        <v>473</v>
      </c>
      <c r="F58" s="1" t="str">
        <f>IF(Income_CF!F60="","",Income_CF!F60*(Cohort_WP!F58/Cohort_CF!F58))</f>
        <v/>
      </c>
      <c r="G58" s="1" t="str">
        <f>IF(Income_CF!G60="","",Income_CF!G60*(Cohort_WP!G58/Cohort_CF!G58))</f>
        <v/>
      </c>
      <c r="H58" s="1" t="str">
        <f>IF(Income_CF!H60="","",Income_CF!H60*(Cohort_WP!H58/Cohort_CF!H58))</f>
        <v/>
      </c>
      <c r="I58" s="1" t="str">
        <f>IF(Income_CF!I60="","",Income_CF!I60*(Cohort_WP!I58/Cohort_CF!I58))</f>
        <v/>
      </c>
      <c r="J58" s="1" t="str">
        <f>IF(Income_CF!J60="","",Income_CF!J60*(Cohort_WP!J58/Cohort_CF!J58))</f>
        <v/>
      </c>
      <c r="K58" s="1" t="str">
        <f>IF(Income_CF!K60="","",Income_CF!K60*(Cohort_WP!K58/Cohort_CF!K58))</f>
        <v/>
      </c>
      <c r="L58" s="1">
        <f>IF(Income_CF!L60="","",Income_CF!L60*(Cohort_WP!L58/Cohort_CF!L58))</f>
        <v>1302783.6105017229</v>
      </c>
      <c r="M58" s="1">
        <f>IF(Income_CF!M60="","",Income_CF!M60*(Cohort_WP!M58/Cohort_CF!M58))</f>
        <v>1353321.6019144335</v>
      </c>
      <c r="N58" s="1">
        <f>IF(Income_CF!N60="","",Income_CF!N60*(Cohort_WP!N58/Cohort_CF!N58))</f>
        <v>1404976.8399287493</v>
      </c>
      <c r="O58" s="1">
        <f>IF(Income_CF!O60="","",Income_CF!O60*(Cohort_WP!O58/Cohort_CF!O58))</f>
        <v>1457728.8186597694</v>
      </c>
      <c r="P58" s="1">
        <f>IF(Income_CF!P60="","",Income_CF!P60*(Cohort_WP!P58/Cohort_CF!P58))</f>
        <v>1520802.9061061523</v>
      </c>
      <c r="Q58" s="1">
        <f>IF(Income_CF!Q60="","",Income_CF!Q60*(Cohort_WP!Q58/Cohort_CF!Q58))</f>
        <v>1575066.0774562063</v>
      </c>
      <c r="R58" s="1">
        <f>IF(Income_CF!R60="","",Income_CF!R60*(Cohort_WP!R58/Cohort_CF!R58))</f>
        <v>1630286.926050812</v>
      </c>
      <c r="S58" s="1">
        <f>IF(Income_CF!S60="","",Income_CF!S60*(Cohort_WP!S58/Cohort_CF!S58))</f>
        <v>1686431.6210657642</v>
      </c>
      <c r="T58" s="1">
        <f>IF(Income_CF!T60="","",Income_CF!T60*(Cohort_WP!T58/Cohort_CF!T58))</f>
        <v>1743463.4652166241</v>
      </c>
      <c r="U58" s="1">
        <f>IF(Income_CF!U60="","",Income_CF!U60*(Cohort_WP!U58/Cohort_CF!U58))</f>
        <v>1801342.8856029669</v>
      </c>
      <c r="V58" s="1">
        <f>IF(Income_CF!V60="","",Income_CF!V60*(Cohort_WP!V58/Cohort_CF!V58))</f>
        <v>1860027.433008644</v>
      </c>
      <c r="W58" s="1">
        <f>IF(Income_CF!W60="","",Income_CF!W60*(Cohort_WP!W58/Cohort_CF!W58))</f>
        <v>1919471.7899464567</v>
      </c>
      <c r="X58" s="1">
        <f>IF(Income_CF!X60="","",Income_CF!X60*(Cohort_WP!X58/Cohort_CF!X58))</f>
        <v>1979627.7877080261</v>
      </c>
      <c r="Y58" s="1">
        <f>IF(Income_CF!Y60="","",Income_CF!Y60*(Cohort_WP!Y58/Cohort_CF!Y58))</f>
        <v>2040444.4326498648</v>
      </c>
      <c r="Z58" s="1">
        <f>IF(Income_CF!Z60="","",Income_CF!Z60*(Cohort_WP!Z58/Cohort_CF!Z58))</f>
        <v>2101867.9419145584</v>
      </c>
      <c r="AA58" s="1">
        <f>IF(Income_CF!AA60="","",Income_CF!AA60*(Cohort_WP!AA58/Cohort_CF!AA58))</f>
        <v>2163841.7887523123</v>
      </c>
      <c r="AB58" s="1">
        <f>IF(Income_CF!AB60="","",Income_CF!AB60*(Cohort_WP!AB58/Cohort_CF!AB58))</f>
        <v>2226306.7575719566</v>
      </c>
      <c r="AC58" s="1">
        <f>IF(Income_CF!AC60="","",Income_CF!AC60*(Cohort_WP!AC58/Cohort_CF!AC58))</f>
        <v>2289201.0088134049</v>
      </c>
      <c r="AD58" s="1">
        <f>IF(Income_CF!AD60="","",Income_CF!AD60*(Cohort_WP!AD58/Cohort_CF!AD58))</f>
        <v>2352460.153694063</v>
      </c>
      <c r="AE58" s="1">
        <f>IF(Income_CF!AE60="","",Income_CF!AE60*(Cohort_WP!AE58/Cohort_CF!AE58))</f>
        <v>2416017.3388415058</v>
      </c>
      <c r="AF58" s="1">
        <f>IF(Income_CF!AF60="","",Income_CF!AF60*(Cohort_WP!AF58/Cohort_CF!AF58))</f>
        <v>2479803.3407827658</v>
      </c>
      <c r="AG58" s="1">
        <f>IF(Income_CF!AG60="","",Income_CF!AG60*(Cohort_WP!AG58/Cohort_CF!AG58))</f>
        <v>2543746.6702180244</v>
      </c>
      <c r="AH58" s="1">
        <f>IF(Income_CF!AH60="","",Income_CF!AH60*(Cohort_WP!AH58/Cohort_CF!AH58))</f>
        <v>2607773.6859626323</v>
      </c>
      <c r="AI58" s="1">
        <f>IF(Income_CF!AI60="","",Income_CF!AI60*(Cohort_WP!AI58/Cohort_CF!AI58))</f>
        <v>2671808.7183974711</v>
      </c>
      <c r="AJ58" s="1">
        <f>IF(Income_CF!AJ60="","",Income_CF!AJ60*(Cohort_WP!AJ58/Cohort_CF!AJ58))</f>
        <v>2735774.2022229093</v>
      </c>
      <c r="AK58" s="1">
        <f>IF(Income_CF!AK60="","",Income_CF!AK60*(Cohort_WP!AK58/Cohort_CF!AK58))</f>
        <v>2799590.8182667224</v>
      </c>
      <c r="AL58" s="1">
        <f>IF(Income_CF!AL60="","",Income_CF!AL60*(Cohort_WP!AL58/Cohort_CF!AL58))</f>
        <v>2863177.6440520519</v>
      </c>
      <c r="AM58" s="1">
        <f>IF(Income_CF!AM60="","",Income_CF!AM60*(Cohort_WP!AM58/Cohort_CF!AM58))</f>
        <v>2926452.3127866946</v>
      </c>
      <c r="AN58" s="1">
        <f>IF(Income_CF!AN60="","",Income_CF!AN60*(Cohort_WP!AN58/Cohort_CF!AN58))</f>
        <v>2989331.1803916544</v>
      </c>
      <c r="AO58" s="1">
        <f>IF(Income_CF!AO60="","",Income_CF!AO60*(Cohort_WP!AO58/Cohort_CF!AO58))</f>
        <v>3051729.5001435988</v>
      </c>
      <c r="AP58" s="1">
        <f>IF(Income_CF!AP60="","",Income_CF!AP60*(Cohort_WP!AP58/Cohort_CF!AP58))</f>
        <v>3113561.6044644313</v>
      </c>
      <c r="AQ58" s="1">
        <f>IF(Income_CF!AQ60="","",Income_CF!AQ60*(Cohort_WP!AQ58/Cohort_CF!AQ58))</f>
        <v>3174741.0933502633</v>
      </c>
      <c r="AR58" s="1">
        <f>IF(Income_CF!AR60="","",Income_CF!AR60*(Cohort_WP!AR58/Cohort_CF!AR58))</f>
        <v>3235181.0288935676</v>
      </c>
      <c r="AS58" s="1">
        <f>IF(Income_CF!AS60="","",Income_CF!AS60*(Cohort_WP!AS58/Cohort_CF!AS58))</f>
        <v>3294794.1353148916</v>
      </c>
      <c r="AT58" s="1">
        <f>IF(Income_CF!AT60="","",Income_CF!AT60*(Cohort_WP!AT58/Cohort_CF!AT58))</f>
        <v>3353493.0038857483</v>
      </c>
      <c r="AU58" s="1">
        <f>IF(Income_CF!AU60="","",Income_CF!AU60*(Cohort_WP!AU58/Cohort_CF!AU58))</f>
        <v>3411190.3020915822</v>
      </c>
      <c r="AV58" s="1">
        <f>IF(Income_CF!AV60="","",Income_CF!AV60*(Cohort_WP!AV58/Cohort_CF!AV58))</f>
        <v>3467798.9863533396</v>
      </c>
      <c r="AW58" s="1">
        <f>IF(Income_CF!AW60="","",Income_CF!AW60*(Cohort_WP!AW58/Cohort_CF!AW58))</f>
        <v>3523232.5175991543</v>
      </c>
      <c r="AX58" s="1">
        <f>IF(Income_CF!AX60="","",Income_CF!AX60*(Cohort_WP!AX58/Cohort_CF!AX58))</f>
        <v>3577405.078952712</v>
      </c>
      <c r="AY58" s="1">
        <f>IF(Income_CF!AY60="","",Income_CF!AY60*(Cohort_WP!AY58/Cohort_CF!AY58))</f>
        <v>3630231.7947840695</v>
      </c>
      <c r="AZ58" s="1" t="str">
        <f>IF(Income_CF!AZ60="","",Income_CF!AZ60*(Cohort_WP!AZ58/Cohort_CF!AZ58))</f>
        <v/>
      </c>
      <c r="BA58" s="1" t="str">
        <f>IF(Income_CF!BA60="","",Income_CF!BA60*(Cohort_WP!BA58/Cohort_CF!BA58))</f>
        <v/>
      </c>
      <c r="BB58" s="1" t="str">
        <f>IF(Income_CF!BB60="","",Income_CF!BB60*(Cohort_WP!BB58/Cohort_CF!BB58))</f>
        <v/>
      </c>
      <c r="BC58" s="1" t="str">
        <f>IF(Income_CF!BC60="","",Income_CF!BC60*(Cohort_WP!BC58/Cohort_CF!BC58))</f>
        <v/>
      </c>
      <c r="BD58" s="1" t="str">
        <f>IF(Income_CF!BD60="","",Income_CF!BD60*(Cohort_WP!BD58/Cohort_CF!BD58))</f>
        <v/>
      </c>
      <c r="BE58" s="1" t="str">
        <f>IF(Income_CF!BE60="","",Income_CF!BE60*(Cohort_WP!BE58/Cohort_CF!BE58))</f>
        <v/>
      </c>
      <c r="BF58" s="1" t="str">
        <f>IF(Income_CF!BF60="","",Income_CF!BF60*(Cohort_WP!BF58/Cohort_CF!BF58))</f>
        <v/>
      </c>
      <c r="BG58" s="1" t="str">
        <f>IF(Income_CF!BG60="","",Income_CF!BG60*(Cohort_WP!BG58/Cohort_CF!BG58))</f>
        <v/>
      </c>
      <c r="BH58" s="1" t="str">
        <f>IF(Income_CF!BH60="","",Income_CF!BH60*(Cohort_WP!BH58/Cohort_CF!BH58))</f>
        <v/>
      </c>
      <c r="BI58" s="1" t="str">
        <f>IF(Income_CF!BI60="","",Income_CF!BI60*(Cohort_WP!BI58/Cohort_CF!BI58))</f>
        <v/>
      </c>
      <c r="BJ58" s="1" t="str">
        <f>IF(Income_CF!BJ60="","",Income_CF!BJ60*(Cohort_WP!BJ58/Cohort_CF!BJ58))</f>
        <v/>
      </c>
      <c r="BK58" s="1" t="str">
        <f>IF(Income_CF!BK60="","",Income_CF!BK60*(Cohort_WP!BK58/Cohort_CF!BK58))</f>
        <v/>
      </c>
      <c r="BL58" s="1" t="str">
        <f>IF(Income_CF!BL60="","",Income_CF!BL60*(Cohort_WP!BL58/Cohort_CF!BL58))</f>
        <v/>
      </c>
    </row>
    <row r="59" spans="1:72" x14ac:dyDescent="0.55000000000000004">
      <c r="A59" s="639"/>
      <c r="B59" t="s">
        <v>474</v>
      </c>
      <c r="F59" s="1" t="str">
        <f>IF(Income_CF!F61="","",Income_CF!F61*(Cohort_WP!F59/Cohort_CF!F59))</f>
        <v/>
      </c>
      <c r="G59" s="1" t="str">
        <f>IF(Income_CF!G61="","",Income_CF!G61*(Cohort_WP!G59/Cohort_CF!G59))</f>
        <v/>
      </c>
      <c r="H59" s="1" t="str">
        <f>IF(Income_CF!H61="","",Income_CF!H61*(Cohort_WP!H59/Cohort_CF!H59))</f>
        <v/>
      </c>
      <c r="I59" s="1" t="str">
        <f>IF(Income_CF!I61="","",Income_CF!I61*(Cohort_WP!I59/Cohort_CF!I59))</f>
        <v/>
      </c>
      <c r="J59" s="1" t="str">
        <f>IF(Income_CF!J61="","",Income_CF!J61*(Cohort_WP!J59/Cohort_CF!J59))</f>
        <v/>
      </c>
      <c r="K59" s="1" t="str">
        <f>IF(Income_CF!K61="","",Income_CF!K61*(Cohort_WP!K59/Cohort_CF!K59))</f>
        <v/>
      </c>
      <c r="L59" s="1" t="str">
        <f>IF(Income_CF!L61="","",Income_CF!L61*(Cohort_WP!L59/Cohort_CF!L59))</f>
        <v/>
      </c>
      <c r="M59" s="1">
        <f>IF(Income_CF!M61="","",Income_CF!M61*(Cohort_WP!M59/Cohort_CF!M59))</f>
        <v>1341867.1188167746</v>
      </c>
      <c r="N59" s="1">
        <f>IF(Income_CF!N61="","",Income_CF!N61*(Cohort_WP!N59/Cohort_CF!N59))</f>
        <v>1393921.2499718666</v>
      </c>
      <c r="O59" s="1">
        <f>IF(Income_CF!O61="","",Income_CF!O61*(Cohort_WP!O59/Cohort_CF!O59))</f>
        <v>1447126.1451266119</v>
      </c>
      <c r="P59" s="1">
        <f>IF(Income_CF!P61="","",Income_CF!P61*(Cohort_WP!P59/Cohort_CF!P59))</f>
        <v>1501460.6832195623</v>
      </c>
      <c r="Q59" s="1">
        <f>IF(Income_CF!Q61="","",Income_CF!Q61*(Cohort_WP!Q59/Cohort_CF!Q59))</f>
        <v>1566426.993289337</v>
      </c>
      <c r="R59" s="1">
        <f>IF(Income_CF!R61="","",Income_CF!R61*(Cohort_WP!R59/Cohort_CF!R59))</f>
        <v>1622318.0597798922</v>
      </c>
      <c r="S59" s="1">
        <f>IF(Income_CF!S61="","",Income_CF!S61*(Cohort_WP!S59/Cohort_CF!S59))</f>
        <v>1679195.5338323363</v>
      </c>
      <c r="T59" s="1">
        <f>IF(Income_CF!T61="","",Income_CF!T61*(Cohort_WP!T59/Cohort_CF!T59))</f>
        <v>1737024.5696977377</v>
      </c>
      <c r="U59" s="1">
        <f>IF(Income_CF!U61="","",Income_CF!U61*(Cohort_WP!U59/Cohort_CF!U59))</f>
        <v>1795767.369173123</v>
      </c>
      <c r="V59" s="1">
        <f>IF(Income_CF!V61="","",Income_CF!V61*(Cohort_WP!V59/Cohort_CF!V59))</f>
        <v>1855383.1721710558</v>
      </c>
      <c r="W59" s="1">
        <f>IF(Income_CF!W61="","",Income_CF!W61*(Cohort_WP!W59/Cohort_CF!W59))</f>
        <v>1915828.2559989034</v>
      </c>
      <c r="X59" s="1">
        <f>IF(Income_CF!X61="","",Income_CF!X61*(Cohort_WP!X59/Cohort_CF!X59))</f>
        <v>1977055.9436448503</v>
      </c>
      <c r="Y59" s="1">
        <f>IF(Income_CF!Y61="","",Income_CF!Y61*(Cohort_WP!Y59/Cohort_CF!Y59))</f>
        <v>2039016.6213392669</v>
      </c>
      <c r="Z59" s="1">
        <f>IF(Income_CF!Z61="","",Income_CF!Z61*(Cohort_WP!Z59/Cohort_CF!Z59))</f>
        <v>2101657.7656293605</v>
      </c>
      <c r="AA59" s="1">
        <f>IF(Income_CF!AA61="","",Income_CF!AA61*(Cohort_WP!AA59/Cohort_CF!AA59))</f>
        <v>2164923.9801719948</v>
      </c>
      <c r="AB59" s="1">
        <f>IF(Income_CF!AB61="","",Income_CF!AB61*(Cohort_WP!AB59/Cohort_CF!AB59))</f>
        <v>2228757.0424148818</v>
      </c>
      <c r="AC59" s="1">
        <f>IF(Income_CF!AC61="","",Income_CF!AC61*(Cohort_WP!AC59/Cohort_CF!AC59))</f>
        <v>2293095.9602991156</v>
      </c>
      <c r="AD59" s="1">
        <f>IF(Income_CF!AD61="","",Income_CF!AD61*(Cohort_WP!AD59/Cohort_CF!AD59))</f>
        <v>2357877.0390778072</v>
      </c>
      <c r="AE59" s="1">
        <f>IF(Income_CF!AE61="","",Income_CF!AE61*(Cohort_WP!AE59/Cohort_CF!AE59))</f>
        <v>2423033.9583048848</v>
      </c>
      <c r="AF59" s="1">
        <f>IF(Income_CF!AF61="","",Income_CF!AF61*(Cohort_WP!AF59/Cohort_CF!AF59))</f>
        <v>2488497.8590067513</v>
      </c>
      <c r="AG59" s="1">
        <f>IF(Income_CF!AG61="","",Income_CF!AG61*(Cohort_WP!AG59/Cohort_CF!AG59))</f>
        <v>2554197.4410062484</v>
      </c>
      <c r="AH59" s="1">
        <f>IF(Income_CF!AH61="","",Income_CF!AH61*(Cohort_WP!AH59/Cohort_CF!AH59))</f>
        <v>2620059.0703245653</v>
      </c>
      <c r="AI59" s="1">
        <f>IF(Income_CF!AI61="","",Income_CF!AI61*(Cohort_WP!AI59/Cohort_CF!AI59))</f>
        <v>2686006.8965415112</v>
      </c>
      <c r="AJ59" s="1">
        <f>IF(Income_CF!AJ61="","",Income_CF!AJ61*(Cohort_WP!AJ59/Cohort_CF!AJ59))</f>
        <v>2751962.9799493952</v>
      </c>
      <c r="AK59" s="1">
        <f>IF(Income_CF!AK61="","",Income_CF!AK61*(Cohort_WP!AK59/Cohort_CF!AK59))</f>
        <v>2817847.4282895974</v>
      </c>
      <c r="AL59" s="1">
        <f>IF(Income_CF!AL61="","",Income_CF!AL61*(Cohort_WP!AL59/Cohort_CF!AL59))</f>
        <v>2883578.5428147237</v>
      </c>
      <c r="AM59" s="1">
        <f>IF(Income_CF!AM61="","",Income_CF!AM61*(Cohort_WP!AM59/Cohort_CF!AM59))</f>
        <v>2949072.9733736133</v>
      </c>
      <c r="AN59" s="1">
        <f>IF(Income_CF!AN61="","",Income_CF!AN61*(Cohort_WP!AN59/Cohort_CF!AN59))</f>
        <v>3014245.8821702949</v>
      </c>
      <c r="AO59" s="1">
        <f>IF(Income_CF!AO61="","",Income_CF!AO61*(Cohort_WP!AO59/Cohort_CF!AO59))</f>
        <v>3079011.1158034047</v>
      </c>
      <c r="AP59" s="1">
        <f>IF(Income_CF!AP61="","",Income_CF!AP61*(Cohort_WP!AP59/Cohort_CF!AP59))</f>
        <v>3143281.3851479064</v>
      </c>
      <c r="AQ59" s="1">
        <f>IF(Income_CF!AQ61="","",Income_CF!AQ61*(Cohort_WP!AQ59/Cohort_CF!AQ59))</f>
        <v>3206968.4525983636</v>
      </c>
      <c r="AR59" s="1">
        <f>IF(Income_CF!AR61="","",Income_CF!AR61*(Cohort_WP!AR59/Cohort_CF!AR59))</f>
        <v>3269983.3261507717</v>
      </c>
      <c r="AS59" s="1">
        <f>IF(Income_CF!AS61="","",Income_CF!AS61*(Cohort_WP!AS59/Cohort_CF!AS59))</f>
        <v>3332236.4597603749</v>
      </c>
      <c r="AT59" s="1">
        <f>IF(Income_CF!AT61="","",Income_CF!AT61*(Cohort_WP!AT59/Cohort_CF!AT59))</f>
        <v>3393637.959374337</v>
      </c>
      <c r="AU59" s="1">
        <f>IF(Income_CF!AU61="","",Income_CF!AU61*(Cohort_WP!AU59/Cohort_CF!AU59))</f>
        <v>3454097.7940023211</v>
      </c>
      <c r="AV59" s="1">
        <f>IF(Income_CF!AV61="","",Income_CF!AV61*(Cohort_WP!AV59/Cohort_CF!AV59))</f>
        <v>3513526.0111543303</v>
      </c>
      <c r="AW59" s="1">
        <f>IF(Income_CF!AW61="","",Income_CF!AW61*(Cohort_WP!AW59/Cohort_CF!AW59))</f>
        <v>3571832.9559439397</v>
      </c>
      <c r="AX59" s="1">
        <f>IF(Income_CF!AX61="","",Income_CF!AX61*(Cohort_WP!AX59/Cohort_CF!AX59))</f>
        <v>3628929.4931271281</v>
      </c>
      <c r="AY59" s="1">
        <f>IF(Income_CF!AY61="","",Income_CF!AY61*(Cohort_WP!AY59/Cohort_CF!AY59))</f>
        <v>3684727.2313212934</v>
      </c>
      <c r="AZ59" s="1">
        <f>IF(Income_CF!AZ61="","",Income_CF!AZ61*(Cohort_WP!AZ59/Cohort_CF!AZ59))</f>
        <v>3739138.7486275919</v>
      </c>
      <c r="BA59" s="1" t="str">
        <f>IF(Income_CF!BA61="","",Income_CF!BA61*(Cohort_WP!BA59/Cohort_CF!BA59))</f>
        <v/>
      </c>
      <c r="BB59" s="1" t="str">
        <f>IF(Income_CF!BB61="","",Income_CF!BB61*(Cohort_WP!BB59/Cohort_CF!BB59))</f>
        <v/>
      </c>
      <c r="BC59" s="1" t="str">
        <f>IF(Income_CF!BC61="","",Income_CF!BC61*(Cohort_WP!BC59/Cohort_CF!BC59))</f>
        <v/>
      </c>
      <c r="BD59" s="1" t="str">
        <f>IF(Income_CF!BD61="","",Income_CF!BD61*(Cohort_WP!BD59/Cohort_CF!BD59))</f>
        <v/>
      </c>
      <c r="BE59" s="1" t="str">
        <f>IF(Income_CF!BE61="","",Income_CF!BE61*(Cohort_WP!BE59/Cohort_CF!BE59))</f>
        <v/>
      </c>
      <c r="BF59" s="1" t="str">
        <f>IF(Income_CF!BF61="","",Income_CF!BF61*(Cohort_WP!BF59/Cohort_CF!BF59))</f>
        <v/>
      </c>
      <c r="BG59" s="1" t="str">
        <f>IF(Income_CF!BG61="","",Income_CF!BG61*(Cohort_WP!BG59/Cohort_CF!BG59))</f>
        <v/>
      </c>
      <c r="BH59" s="1" t="str">
        <f>IF(Income_CF!BH61="","",Income_CF!BH61*(Cohort_WP!BH59/Cohort_CF!BH59))</f>
        <v/>
      </c>
      <c r="BI59" s="1" t="str">
        <f>IF(Income_CF!BI61="","",Income_CF!BI61*(Cohort_WP!BI59/Cohort_CF!BI59))</f>
        <v/>
      </c>
      <c r="BJ59" s="1" t="str">
        <f>IF(Income_CF!BJ61="","",Income_CF!BJ61*(Cohort_WP!BJ59/Cohort_CF!BJ59))</f>
        <v/>
      </c>
      <c r="BK59" s="1" t="str">
        <f>IF(Income_CF!BK61="","",Income_CF!BK61*(Cohort_WP!BK59/Cohort_CF!BK59))</f>
        <v/>
      </c>
      <c r="BL59" s="1" t="str">
        <f>IF(Income_CF!BL61="","",Income_CF!BL61*(Cohort_WP!BL59/Cohort_CF!BL59))</f>
        <v/>
      </c>
    </row>
    <row r="60" spans="1:72" x14ac:dyDescent="0.55000000000000004">
      <c r="A60" s="639"/>
      <c r="B60" t="s">
        <v>475</v>
      </c>
      <c r="F60" s="1" t="str">
        <f>IF(Income_CF!F62="","",Income_CF!F62*(Cohort_WP!F60/Cohort_CF!F60))</f>
        <v/>
      </c>
      <c r="G60" s="1" t="str">
        <f>IF(Income_CF!G62="","",Income_CF!G62*(Cohort_WP!G60/Cohort_CF!G60))</f>
        <v/>
      </c>
      <c r="H60" s="1" t="str">
        <f>IF(Income_CF!H62="","",Income_CF!H62*(Cohort_WP!H60/Cohort_CF!H60))</f>
        <v/>
      </c>
      <c r="I60" s="1" t="str">
        <f>IF(Income_CF!I62="","",Income_CF!I62*(Cohort_WP!I60/Cohort_CF!I60))</f>
        <v/>
      </c>
      <c r="J60" s="1" t="str">
        <f>IF(Income_CF!J62="","",Income_CF!J62*(Cohort_WP!J60/Cohort_CF!J60))</f>
        <v/>
      </c>
      <c r="K60" s="1" t="str">
        <f>IF(Income_CF!K62="","",Income_CF!K62*(Cohort_WP!K60/Cohort_CF!K60))</f>
        <v/>
      </c>
      <c r="L60" s="1" t="str">
        <f>IF(Income_CF!L62="","",Income_CF!L62*(Cohort_WP!L60/Cohort_CF!L60))</f>
        <v/>
      </c>
      <c r="M60" s="1" t="str">
        <f>IF(Income_CF!M62="","",Income_CF!M62*(Cohort_WP!M60/Cohort_CF!M60))</f>
        <v/>
      </c>
      <c r="N60" s="1">
        <f>IF(Income_CF!N62="","",Income_CF!N62*(Cohort_WP!N60/Cohort_CF!N60))</f>
        <v>1382123.1323812774</v>
      </c>
      <c r="O60" s="1">
        <f>IF(Income_CF!O62="","",Income_CF!O62*(Cohort_WP!O60/Cohort_CF!O60))</f>
        <v>1435738.8874710226</v>
      </c>
      <c r="P60" s="1">
        <f>IF(Income_CF!P62="","",Income_CF!P62*(Cohort_WP!P60/Cohort_CF!P60))</f>
        <v>1490539.9294804102</v>
      </c>
      <c r="Q60" s="1">
        <f>IF(Income_CF!Q62="","",Income_CF!Q62*(Cohort_WP!Q60/Cohort_CF!Q60))</f>
        <v>1546504.5037161491</v>
      </c>
      <c r="R60" s="1">
        <f>IF(Income_CF!R62="","",Income_CF!R62*(Cohort_WP!R60/Cohort_CF!R60))</f>
        <v>1613419.8030880168</v>
      </c>
      <c r="S60" s="1">
        <f>IF(Income_CF!S62="","",Income_CF!S62*(Cohort_WP!S60/Cohort_CF!S60))</f>
        <v>1670987.6015732889</v>
      </c>
      <c r="T60" s="1">
        <f>IF(Income_CF!T62="","",Income_CF!T62*(Cohort_WP!T60/Cohort_CF!T60))</f>
        <v>1729571.3998473065</v>
      </c>
      <c r="U60" s="1">
        <f>IF(Income_CF!U62="","",Income_CF!U62*(Cohort_WP!U60/Cohort_CF!U60))</f>
        <v>1789135.3067886697</v>
      </c>
      <c r="V60" s="1">
        <f>IF(Income_CF!V62="","",Income_CF!V62*(Cohort_WP!V60/Cohort_CF!V60))</f>
        <v>1849640.3902483163</v>
      </c>
      <c r="W60" s="1">
        <f>IF(Income_CF!W62="","",Income_CF!W62*(Cohort_WP!W60/Cohort_CF!W60))</f>
        <v>1911044.6673361873</v>
      </c>
      <c r="X60" s="1">
        <f>IF(Income_CF!X62="","",Income_CF!X62*(Cohort_WP!X60/Cohort_CF!X60))</f>
        <v>1973303.1036788707</v>
      </c>
      <c r="Y60" s="1">
        <f>IF(Income_CF!Y62="","",Income_CF!Y62*(Cohort_WP!Y60/Cohort_CF!Y60))</f>
        <v>2036367.6219541957</v>
      </c>
      <c r="Z60" s="1">
        <f>IF(Income_CF!Z62="","",Income_CF!Z62*(Cohort_WP!Z60/Cohort_CF!Z60))</f>
        <v>2100187.1199794444</v>
      </c>
      <c r="AA60" s="1">
        <f>IF(Income_CF!AA62="","",Income_CF!AA62*(Cohort_WP!AA60/Cohort_CF!AA60))</f>
        <v>2164707.4985982412</v>
      </c>
      <c r="AB60" s="1">
        <f>IF(Income_CF!AB62="","",Income_CF!AB62*(Cohort_WP!AB60/Cohort_CF!AB60))</f>
        <v>2229871.6995771551</v>
      </c>
      <c r="AC60" s="1">
        <f>IF(Income_CF!AC62="","",Income_CF!AC62*(Cohort_WP!AC60/Cohort_CF!AC60))</f>
        <v>2295619.7536873282</v>
      </c>
      <c r="AD60" s="1">
        <f>IF(Income_CF!AD62="","",Income_CF!AD62*(Cohort_WP!AD60/Cohort_CF!AD60))</f>
        <v>2361888.8391080885</v>
      </c>
      <c r="AE60" s="1">
        <f>IF(Income_CF!AE62="","",Income_CF!AE62*(Cohort_WP!AE60/Cohort_CF!AE60))</f>
        <v>2428613.3502501408</v>
      </c>
      <c r="AF60" s="1">
        <f>IF(Income_CF!AF62="","",Income_CF!AF62*(Cohort_WP!AF60/Cohort_CF!AF60))</f>
        <v>2495724.9770540316</v>
      </c>
      <c r="AG60" s="1">
        <f>IF(Income_CF!AG62="","",Income_CF!AG62*(Cohort_WP!AG60/Cohort_CF!AG60))</f>
        <v>2563152.7947769538</v>
      </c>
      <c r="AH60" s="1">
        <f>IF(Income_CF!AH62="","",Income_CF!AH62*(Cohort_WP!AH60/Cohort_CF!AH60))</f>
        <v>2630823.3642364359</v>
      </c>
      <c r="AI60" s="1">
        <f>IF(Income_CF!AI62="","",Income_CF!AI62*(Cohort_WP!AI60/Cohort_CF!AI60))</f>
        <v>2698660.842434302</v>
      </c>
      <c r="AJ60" s="1">
        <f>IF(Income_CF!AJ62="","",Income_CF!AJ62*(Cohort_WP!AJ60/Cohort_CF!AJ60))</f>
        <v>2766587.1034377567</v>
      </c>
      <c r="AK60" s="1">
        <f>IF(Income_CF!AK62="","",Income_CF!AK62*(Cohort_WP!AK60/Cohort_CF!AK60))</f>
        <v>2834521.8693478773</v>
      </c>
      <c r="AL60" s="1">
        <f>IF(Income_CF!AL62="","",Income_CF!AL62*(Cohort_WP!AL60/Cohort_CF!AL60))</f>
        <v>2902382.8511382844</v>
      </c>
      <c r="AM60" s="1">
        <f>IF(Income_CF!AM62="","",Income_CF!AM62*(Cohort_WP!AM60/Cohort_CF!AM60))</f>
        <v>2970085.8990991656</v>
      </c>
      <c r="AN60" s="1">
        <f>IF(Income_CF!AN62="","",Income_CF!AN62*(Cohort_WP!AN60/Cohort_CF!AN60))</f>
        <v>3037545.1625748216</v>
      </c>
      <c r="AO60" s="1">
        <f>IF(Income_CF!AO62="","",Income_CF!AO62*(Cohort_WP!AO60/Cohort_CF!AO60))</f>
        <v>3104673.2586354045</v>
      </c>
      <c r="AP60" s="1">
        <f>IF(Income_CF!AP62="","",Income_CF!AP62*(Cohort_WP!AP60/Cohort_CF!AP60))</f>
        <v>3171381.4492775067</v>
      </c>
      <c r="AQ60" s="1">
        <f>IF(Income_CF!AQ62="","",Income_CF!AQ62*(Cohort_WP!AQ60/Cohort_CF!AQ60))</f>
        <v>3237579.8267023433</v>
      </c>
      <c r="AR60" s="1">
        <f>IF(Income_CF!AR62="","",Income_CF!AR62*(Cohort_WP!AR60/Cohort_CF!AR60))</f>
        <v>3303177.5061763152</v>
      </c>
      <c r="AS60" s="1">
        <f>IF(Income_CF!AS62="","",Income_CF!AS62*(Cohort_WP!AS60/Cohort_CF!AS60))</f>
        <v>3368082.8259352953</v>
      </c>
      <c r="AT60" s="1">
        <f>IF(Income_CF!AT62="","",Income_CF!AT62*(Cohort_WP!AT60/Cohort_CF!AT60))</f>
        <v>3432203.5535531854</v>
      </c>
      <c r="AU60" s="1">
        <f>IF(Income_CF!AU62="","",Income_CF!AU62*(Cohort_WP!AU60/Cohort_CF!AU60))</f>
        <v>3495447.0981555679</v>
      </c>
      <c r="AV60" s="1">
        <f>IF(Income_CF!AV62="","",Income_CF!AV62*(Cohort_WP!AV60/Cohort_CF!AV60))</f>
        <v>3557720.7278223904</v>
      </c>
      <c r="AW60" s="1">
        <f>IF(Income_CF!AW62="","",Income_CF!AW62*(Cohort_WP!AW60/Cohort_CF!AW60))</f>
        <v>3618931.7914889599</v>
      </c>
      <c r="AX60" s="1">
        <f>IF(Income_CF!AX62="","",Income_CF!AX62*(Cohort_WP!AX60/Cohort_CF!AX60))</f>
        <v>3678987.9446222577</v>
      </c>
      <c r="AY60" s="1">
        <f>IF(Income_CF!AY62="","",Income_CF!AY62*(Cohort_WP!AY60/Cohort_CF!AY60))</f>
        <v>3737797.3779209419</v>
      </c>
      <c r="AZ60" s="1">
        <f>IF(Income_CF!AZ62="","",Income_CF!AZ62*(Cohort_WP!AZ60/Cohort_CF!AZ60))</f>
        <v>3795269.0482609323</v>
      </c>
      <c r="BA60" s="1">
        <f>IF(Income_CF!BA62="","",Income_CF!BA62*(Cohort_WP!BA60/Cohort_CF!BA60))</f>
        <v>3851312.9110864201</v>
      </c>
      <c r="BB60" s="1" t="str">
        <f>IF(Income_CF!BB62="","",Income_CF!BB62*(Cohort_WP!BB60/Cohort_CF!BB60))</f>
        <v/>
      </c>
      <c r="BC60" s="1" t="str">
        <f>IF(Income_CF!BC62="","",Income_CF!BC62*(Cohort_WP!BC60/Cohort_CF!BC60))</f>
        <v/>
      </c>
      <c r="BD60" s="1" t="str">
        <f>IF(Income_CF!BD62="","",Income_CF!BD62*(Cohort_WP!BD60/Cohort_CF!BD60))</f>
        <v/>
      </c>
      <c r="BE60" s="1" t="str">
        <f>IF(Income_CF!BE62="","",Income_CF!BE62*(Cohort_WP!BE60/Cohort_CF!BE60))</f>
        <v/>
      </c>
      <c r="BF60" s="1" t="str">
        <f>IF(Income_CF!BF62="","",Income_CF!BF62*(Cohort_WP!BF60/Cohort_CF!BF60))</f>
        <v/>
      </c>
      <c r="BG60" s="1" t="str">
        <f>IF(Income_CF!BG62="","",Income_CF!BG62*(Cohort_WP!BG60/Cohort_CF!BG60))</f>
        <v/>
      </c>
      <c r="BH60" s="1" t="str">
        <f>IF(Income_CF!BH62="","",Income_CF!BH62*(Cohort_WP!BH60/Cohort_CF!BH60))</f>
        <v/>
      </c>
      <c r="BI60" s="1" t="str">
        <f>IF(Income_CF!BI62="","",Income_CF!BI62*(Cohort_WP!BI60/Cohort_CF!BI60))</f>
        <v/>
      </c>
      <c r="BJ60" s="1" t="str">
        <f>IF(Income_CF!BJ62="","",Income_CF!BJ62*(Cohort_WP!BJ60/Cohort_CF!BJ60))</f>
        <v/>
      </c>
      <c r="BK60" s="1" t="str">
        <f>IF(Income_CF!BK62="","",Income_CF!BK62*(Cohort_WP!BK60/Cohort_CF!BK60))</f>
        <v/>
      </c>
      <c r="BL60" s="1" t="str">
        <f>IF(Income_CF!BL62="","",Income_CF!BL62*(Cohort_WP!BL60/Cohort_CF!BL60))</f>
        <v/>
      </c>
    </row>
    <row r="61" spans="1:72" x14ac:dyDescent="0.55000000000000004">
      <c r="A61" s="639"/>
      <c r="B61" t="s">
        <v>476</v>
      </c>
      <c r="F61" s="1" t="str">
        <f>IF(Income_CF!F63="","",Income_CF!F63*(Cohort_WP!F61/Cohort_CF!F61))</f>
        <v/>
      </c>
      <c r="G61" s="1" t="str">
        <f>IF(Income_CF!G63="","",Income_CF!G63*(Cohort_WP!G61/Cohort_CF!G61))</f>
        <v/>
      </c>
      <c r="H61" s="1" t="str">
        <f>IF(Income_CF!H63="","",Income_CF!H63*(Cohort_WP!H61/Cohort_CF!H61))</f>
        <v/>
      </c>
      <c r="I61" s="1" t="str">
        <f>IF(Income_CF!I63="","",Income_CF!I63*(Cohort_WP!I61/Cohort_CF!I61))</f>
        <v/>
      </c>
      <c r="J61" s="1" t="str">
        <f>IF(Income_CF!J63="","",Income_CF!J63*(Cohort_WP!J61/Cohort_CF!J61))</f>
        <v/>
      </c>
      <c r="K61" s="1" t="str">
        <f>IF(Income_CF!K63="","",Income_CF!K63*(Cohort_WP!K61/Cohort_CF!K61))</f>
        <v/>
      </c>
      <c r="L61" s="1" t="str">
        <f>IF(Income_CF!L63="","",Income_CF!L63*(Cohort_WP!L61/Cohort_CF!L61))</f>
        <v/>
      </c>
      <c r="M61" s="1" t="str">
        <f>IF(Income_CF!M63="","",Income_CF!M63*(Cohort_WP!M61/Cohort_CF!M61))</f>
        <v/>
      </c>
      <c r="N61" s="1" t="str">
        <f>IF(Income_CF!N63="","",Income_CF!N63*(Cohort_WP!N61/Cohort_CF!N61))</f>
        <v/>
      </c>
      <c r="O61" s="1">
        <f>IF(Income_CF!O63="","",Income_CF!O63*(Cohort_WP!O61/Cohort_CF!O61))</f>
        <v>1423586.826352716</v>
      </c>
      <c r="P61" s="1">
        <f>IF(Income_CF!P63="","",Income_CF!P63*(Cohort_WP!P61/Cohort_CF!P61))</f>
        <v>1478811.054095153</v>
      </c>
      <c r="Q61" s="1">
        <f>IF(Income_CF!Q63="","",Income_CF!Q63*(Cohort_WP!Q61/Cohort_CF!Q61))</f>
        <v>1535256.1273648227</v>
      </c>
      <c r="R61" s="1">
        <f>IF(Income_CF!R63="","",Income_CF!R63*(Cohort_WP!R61/Cohort_CF!R61))</f>
        <v>1592899.6388276333</v>
      </c>
      <c r="S61" s="1">
        <f>IF(Income_CF!S63="","",Income_CF!S63*(Cohort_WP!S61/Cohort_CF!S61))</f>
        <v>1661822.3971806569</v>
      </c>
      <c r="T61" s="1">
        <f>IF(Income_CF!T63="","",Income_CF!T63*(Cohort_WP!T61/Cohort_CF!T61))</f>
        <v>1721117.2296204877</v>
      </c>
      <c r="U61" s="1">
        <f>IF(Income_CF!U63="","",Income_CF!U63*(Cohort_WP!U61/Cohort_CF!U61))</f>
        <v>1781458.5418427261</v>
      </c>
      <c r="V61" s="1">
        <f>IF(Income_CF!V63="","",Income_CF!V63*(Cohort_WP!V61/Cohort_CF!V61))</f>
        <v>1842809.3659923293</v>
      </c>
      <c r="W61" s="1">
        <f>IF(Income_CF!W63="","",Income_CF!W63*(Cohort_WP!W61/Cohort_CF!W61))</f>
        <v>1905129.6019557659</v>
      </c>
      <c r="X61" s="1">
        <f>IF(Income_CF!X63="","",Income_CF!X63*(Cohort_WP!X61/Cohort_CF!X61))</f>
        <v>1968376.007356273</v>
      </c>
      <c r="Y61" s="1">
        <f>IF(Income_CF!Y63="","",Income_CF!Y63*(Cohort_WP!Y61/Cohort_CF!Y61))</f>
        <v>2032502.1967892367</v>
      </c>
      <c r="Z61" s="1">
        <f>IF(Income_CF!Z63="","",Income_CF!Z63*(Cohort_WP!Z61/Cohort_CF!Z61))</f>
        <v>2097458.6506128218</v>
      </c>
      <c r="AA61" s="1">
        <f>IF(Income_CF!AA63="","",Income_CF!AA63*(Cohort_WP!AA61/Cohort_CF!AA61))</f>
        <v>2163192.7335788277</v>
      </c>
      <c r="AB61" s="1">
        <f>IF(Income_CF!AB63="","",Income_CF!AB63*(Cohort_WP!AB61/Cohort_CF!AB61))</f>
        <v>2229648.7235561884</v>
      </c>
      <c r="AC61" s="1">
        <f>IF(Income_CF!AC63="","",Income_CF!AC63*(Cohort_WP!AC61/Cohort_CF!AC61))</f>
        <v>2296767.8505644696</v>
      </c>
      <c r="AD61" s="1">
        <f>IF(Income_CF!AD63="","",Income_CF!AD63*(Cohort_WP!AD61/Cohort_CF!AD61))</f>
        <v>2364488.3462979477</v>
      </c>
      <c r="AE61" s="1">
        <f>IF(Income_CF!AE63="","",Income_CF!AE63*(Cohort_WP!AE61/Cohort_CF!AE61))</f>
        <v>2432745.5042813313</v>
      </c>
      <c r="AF61" s="1">
        <f>IF(Income_CF!AF63="","",Income_CF!AF63*(Cohort_WP!AF61/Cohort_CF!AF61))</f>
        <v>2501471.7507576458</v>
      </c>
      <c r="AG61" s="1">
        <f>IF(Income_CF!AG63="","",Income_CF!AG63*(Cohort_WP!AG61/Cohort_CF!AG61))</f>
        <v>2570596.7263656519</v>
      </c>
      <c r="AH61" s="1">
        <f>IF(Income_CF!AH63="","",Income_CF!AH63*(Cohort_WP!AH61/Cohort_CF!AH61))</f>
        <v>2640047.3786202623</v>
      </c>
      <c r="AI61" s="1">
        <f>IF(Income_CF!AI63="","",Income_CF!AI63*(Cohort_WP!AI61/Cohort_CF!AI61))</f>
        <v>2709748.0651635285</v>
      </c>
      <c r="AJ61" s="1">
        <f>IF(Income_CF!AJ63="","",Income_CF!AJ63*(Cohort_WP!AJ61/Cohort_CF!AJ61))</f>
        <v>2779620.667707331</v>
      </c>
      <c r="AK61" s="1">
        <f>IF(Income_CF!AK63="","",Income_CF!AK63*(Cohort_WP!AK61/Cohort_CF!AK61))</f>
        <v>2849584.7165408898</v>
      </c>
      <c r="AL61" s="1">
        <f>IF(Income_CF!AL63="","",Income_CF!AL63*(Cohort_WP!AL61/Cohort_CF!AL61))</f>
        <v>2919557.5254283133</v>
      </c>
      <c r="AM61" s="1">
        <f>IF(Income_CF!AM63="","",Income_CF!AM63*(Cohort_WP!AM61/Cohort_CF!AM61))</f>
        <v>2989454.3366724332</v>
      </c>
      <c r="AN61" s="1">
        <f>IF(Income_CF!AN63="","",Income_CF!AN63*(Cohort_WP!AN61/Cohort_CF!AN61))</f>
        <v>3059188.47607214</v>
      </c>
      <c r="AO61" s="1">
        <f>IF(Income_CF!AO63="","",Income_CF!AO63*(Cohort_WP!AO61/Cohort_CF!AO61))</f>
        <v>3128671.5174520668</v>
      </c>
      <c r="AP61" s="1">
        <f>IF(Income_CF!AP63="","",Income_CF!AP63*(Cohort_WP!AP61/Cohort_CF!AP61))</f>
        <v>3197813.4563944661</v>
      </c>
      <c r="AQ61" s="1">
        <f>IF(Income_CF!AQ63="","",Income_CF!AQ63*(Cohort_WP!AQ61/Cohort_CF!AQ61))</f>
        <v>3266522.8927558311</v>
      </c>
      <c r="AR61" s="1">
        <f>IF(Income_CF!AR63="","",Income_CF!AR63*(Cohort_WP!AR61/Cohort_CF!AR61))</f>
        <v>3334707.2215034137</v>
      </c>
      <c r="AS61" s="1">
        <f>IF(Income_CF!AS63="","",Income_CF!AS63*(Cohort_WP!AS61/Cohort_CF!AS61))</f>
        <v>3402272.8313616053</v>
      </c>
      <c r="AT61" s="1">
        <f>IF(Income_CF!AT63="","",Income_CF!AT63*(Cohort_WP!AT61/Cohort_CF!AT61))</f>
        <v>3469125.3107133531</v>
      </c>
      <c r="AU61" s="1">
        <f>IF(Income_CF!AU63="","",Income_CF!AU63*(Cohort_WP!AU61/Cohort_CF!AU61))</f>
        <v>3535169.660159782</v>
      </c>
      <c r="AV61" s="1">
        <f>IF(Income_CF!AV63="","",Income_CF!AV63*(Cohort_WP!AV61/Cohort_CF!AV61))</f>
        <v>3600310.5111002345</v>
      </c>
      <c r="AW61" s="1">
        <f>IF(Income_CF!AW63="","",Income_CF!AW63*(Cohort_WP!AW61/Cohort_CF!AW61))</f>
        <v>3664452.3496570624</v>
      </c>
      <c r="AX61" s="1">
        <f>IF(Income_CF!AX63="","",Income_CF!AX63*(Cohort_WP!AX61/Cohort_CF!AX61))</f>
        <v>3727499.7452336284</v>
      </c>
      <c r="AY61" s="1">
        <f>IF(Income_CF!AY63="","",Income_CF!AY63*(Cohort_WP!AY61/Cohort_CF!AY61))</f>
        <v>3789357.5829609251</v>
      </c>
      <c r="AZ61" s="1">
        <f>IF(Income_CF!AZ63="","",Income_CF!AZ63*(Cohort_WP!AZ61/Cohort_CF!AZ61))</f>
        <v>3849931.2992585707</v>
      </c>
      <c r="BA61" s="1">
        <f>IF(Income_CF!BA63="","",Income_CF!BA63*(Cohort_WP!BA61/Cohort_CF!BA61))</f>
        <v>3909127.1197087606</v>
      </c>
      <c r="BB61" s="1">
        <f>IF(Income_CF!BB63="","",Income_CF!BB63*(Cohort_WP!BB61/Cohort_CF!BB61))</f>
        <v>3966852.2984190122</v>
      </c>
      <c r="BC61" s="1" t="str">
        <f>IF(Income_CF!BC63="","",Income_CF!BC63*(Cohort_WP!BC61/Cohort_CF!BC61))</f>
        <v/>
      </c>
      <c r="BD61" s="1" t="str">
        <f>IF(Income_CF!BD63="","",Income_CF!BD63*(Cohort_WP!BD61/Cohort_CF!BD61))</f>
        <v/>
      </c>
      <c r="BE61" s="1" t="str">
        <f>IF(Income_CF!BE63="","",Income_CF!BE63*(Cohort_WP!BE61/Cohort_CF!BE61))</f>
        <v/>
      </c>
      <c r="BF61" s="1" t="str">
        <f>IF(Income_CF!BF63="","",Income_CF!BF63*(Cohort_WP!BF61/Cohort_CF!BF61))</f>
        <v/>
      </c>
      <c r="BG61" s="1" t="str">
        <f>IF(Income_CF!BG63="","",Income_CF!BG63*(Cohort_WP!BG61/Cohort_CF!BG61))</f>
        <v/>
      </c>
      <c r="BH61" s="1" t="str">
        <f>IF(Income_CF!BH63="","",Income_CF!BH63*(Cohort_WP!BH61/Cohort_CF!BH61))</f>
        <v/>
      </c>
      <c r="BI61" s="1" t="str">
        <f>IF(Income_CF!BI63="","",Income_CF!BI63*(Cohort_WP!BI61/Cohort_CF!BI61))</f>
        <v/>
      </c>
      <c r="BJ61" s="1" t="str">
        <f>IF(Income_CF!BJ63="","",Income_CF!BJ63*(Cohort_WP!BJ61/Cohort_CF!BJ61))</f>
        <v/>
      </c>
      <c r="BK61" s="1" t="str">
        <f>IF(Income_CF!BK63="","",Income_CF!BK63*(Cohort_WP!BK61/Cohort_CF!BK61))</f>
        <v/>
      </c>
      <c r="BL61" s="1" t="str">
        <f>IF(Income_CF!BL63="","",Income_CF!BL63*(Cohort_WP!BL61/Cohort_CF!BL61))</f>
        <v/>
      </c>
    </row>
    <row r="62" spans="1:72" x14ac:dyDescent="0.55000000000000004">
      <c r="A62" s="639"/>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row>
    <row r="63" spans="1:72" x14ac:dyDescent="0.55000000000000004">
      <c r="A63" s="639"/>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row>
    <row r="64" spans="1:72" x14ac:dyDescent="0.55000000000000004">
      <c r="A64" s="639"/>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row>
    <row r="65" spans="1:72" x14ac:dyDescent="0.55000000000000004">
      <c r="A65" s="639"/>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row>
    <row r="66" spans="1:72" x14ac:dyDescent="0.55000000000000004">
      <c r="A66" s="639"/>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row>
    <row r="67" spans="1:72" x14ac:dyDescent="0.55000000000000004">
      <c r="A67" s="639"/>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row>
    <row r="68" spans="1:72" x14ac:dyDescent="0.55000000000000004">
      <c r="A68" s="639"/>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row>
    <row r="69" spans="1:72" x14ac:dyDescent="0.55000000000000004">
      <c r="A69" s="639"/>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row>
    <row r="70" spans="1:72" x14ac:dyDescent="0.55000000000000004">
      <c r="A70" s="639"/>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row>
    <row r="71" spans="1:72" x14ac:dyDescent="0.55000000000000004">
      <c r="A71" s="639"/>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row>
    <row r="72" spans="1:72" x14ac:dyDescent="0.55000000000000004">
      <c r="A72" s="640"/>
      <c r="B72" s="329" t="s">
        <v>525</v>
      </c>
      <c r="C72" s="329"/>
      <c r="D72" s="329"/>
      <c r="E72" s="329"/>
      <c r="F72" s="330">
        <f>SUM(F52:F71)*(1+'Cost and Benefit Parameters'!$C$17)</f>
        <v>1123792.5865705034</v>
      </c>
      <c r="G72" s="330">
        <f>SUM(G52:G71)*(1+'Cost and Benefit Parameters'!$C$17)</f>
        <v>2324893.4660758581</v>
      </c>
      <c r="H72" s="330">
        <f>SUM(H52:H71)*(1+'Cost and Benefit Parameters'!$C$17)</f>
        <v>3606585.6340369759</v>
      </c>
      <c r="I72" s="330">
        <f>SUM(I52:I71)*(1+'Cost and Benefit Parameters'!$C$17)</f>
        <v>4972232.887283952</v>
      </c>
      <c r="J72" s="330">
        <f>SUM(J52:J71)*(1+'Cost and Benefit Parameters'!$C$17)</f>
        <v>6433257.8200266035</v>
      </c>
      <c r="K72" s="330">
        <f>SUM(K52:K71)*(1+'Cost and Benefit Parameters'!$C$17)</f>
        <v>7984921.3890266316</v>
      </c>
      <c r="L72" s="330">
        <f>SUM(L52:L71)*(1+'Cost and Benefit Parameters'!$C$17)</f>
        <v>9630768.8541755173</v>
      </c>
      <c r="M72" s="330">
        <f>SUM(M52:M71)*(1+'Cost and Benefit Parameters'!$C$17)</f>
        <v>11374422.650395339</v>
      </c>
      <c r="N72" s="330">
        <f>SUM(N52:N71)*(1+'Cost and Benefit Parameters'!$C$17)</f>
        <v>13219582.230255913</v>
      </c>
      <c r="O72" s="330">
        <f>SUM(O52:O71)*(1+'Cost and Benefit Parameters'!$C$17)</f>
        <v>15170023.893972626</v>
      </c>
      <c r="P72" s="330">
        <f>SUM(P52:P71)*(1+'Cost and Benefit Parameters'!$C$17)</f>
        <v>15719317.349622993</v>
      </c>
      <c r="Q72" s="330">
        <f>SUM(Q52:Q71)*(1+'Cost and Benefit Parameters'!$C$17)</f>
        <v>16277779.450207543</v>
      </c>
      <c r="R72" s="330">
        <f>SUM(R52:R71)*(1+'Cost and Benefit Parameters'!$C$17)</f>
        <v>16845003.927680358</v>
      </c>
      <c r="S72" s="330">
        <f>SUM(S52:S71)*(1+'Cost and Benefit Parameters'!$C$17)</f>
        <v>17420552.110330068</v>
      </c>
      <c r="T72" s="330">
        <f>SUM(T52:T71)*(1+'Cost and Benefit Parameters'!$C$17)</f>
        <v>17993231.042781975</v>
      </c>
      <c r="U72" s="330">
        <f>SUM(U52:U71)*(1+'Cost and Benefit Parameters'!$C$17)</f>
        <v>18573643.640156347</v>
      </c>
      <c r="V72" s="330">
        <f>SUM(V52:V71)*(1+'Cost and Benefit Parameters'!$C$17)</f>
        <v>19161335.348135486</v>
      </c>
      <c r="W72" s="330">
        <f>SUM(W52:W71)*(1+'Cost and Benefit Parameters'!$C$17)</f>
        <v>19755823.851621818</v>
      </c>
      <c r="X72" s="330">
        <f>SUM(X52:X71)*(1+'Cost and Benefit Parameters'!$C$17)</f>
        <v>20356599.365945812</v>
      </c>
      <c r="Y72" s="330">
        <f>SUM(Y52:Y71)*(1+'Cost and Benefit Parameters'!$C$17)</f>
        <v>20963125.02042906</v>
      </c>
      <c r="Z72" s="330">
        <f>SUM(Z52:Z71)*(1+'Cost and Benefit Parameters'!$C$17)</f>
        <v>21574837.335772637</v>
      </c>
      <c r="AA72" s="330">
        <f>SUM(AA52:AA71)*(1+'Cost and Benefit Parameters'!$C$17)</f>
        <v>22191146.796388708</v>
      </c>
      <c r="AB72" s="330">
        <f>SUM(AB52:AB71)*(1+'Cost and Benefit Parameters'!$C$17)</f>
        <v>22811438.518423829</v>
      </c>
      <c r="AC72" s="330">
        <f>SUM(AC52:AC71)*(1+'Cost and Benefit Parameters'!$C$17)</f>
        <v>23435073.01383964</v>
      </c>
      <c r="AD72" s="330">
        <f>SUM(AD52:AD71)*(1+'Cost and Benefit Parameters'!$C$17)</f>
        <v>24061387.05052004</v>
      </c>
      <c r="AE72" s="330">
        <f>SUM(AE52:AE71)*(1+'Cost and Benefit Parameters'!$C$17)</f>
        <v>24689694.60796627</v>
      </c>
      <c r="AF72" s="330">
        <f>SUM(AF52:AF71)*(1+'Cost and Benefit Parameters'!$C$17)</f>
        <v>25319287.927724853</v>
      </c>
      <c r="AG72" s="330">
        <f>SUM(AG52:AG71)*(1+'Cost and Benefit Parameters'!$C$17)</f>
        <v>25949438.657268967</v>
      </c>
      <c r="AH72" s="330">
        <f>SUM(AH52:AH71)*(1+'Cost and Benefit Parameters'!$C$17)</f>
        <v>26579399.085625045</v>
      </c>
      <c r="AI72" s="330">
        <f>SUM(AI52:AI71)*(1+'Cost and Benefit Parameters'!$C$17)</f>
        <v>27208403.468603712</v>
      </c>
      <c r="AJ72" s="330">
        <f>SUM(AJ52:AJ71)*(1+'Cost and Benefit Parameters'!$C$17)</f>
        <v>27835669.441062108</v>
      </c>
      <c r="AK72" s="330">
        <f>SUM(AK52:AK71)*(1+'Cost and Benefit Parameters'!$C$17)</f>
        <v>28460399.51319259</v>
      </c>
      <c r="AL72" s="330">
        <f>SUM(AL52:AL71)*(1+'Cost and Benefit Parameters'!$C$17)</f>
        <v>29081782.647406727</v>
      </c>
      <c r="AM72" s="330">
        <f>SUM(AM52:AM71)*(1+'Cost and Benefit Parameters'!$C$17)</f>
        <v>29698995.911962081</v>
      </c>
      <c r="AN72" s="330">
        <f>SUM(AN52:AN71)*(1+'Cost and Benefit Parameters'!$C$17)</f>
        <v>30311206.207067836</v>
      </c>
      <c r="AO72" s="330">
        <f>SUM(AO52:AO71)*(1+'Cost and Benefit Parameters'!$C$17)</f>
        <v>30917572.05880522</v>
      </c>
      <c r="AP72" s="330">
        <f>SUM(AP52:AP71)*(1+'Cost and Benefit Parameters'!$C$17)</f>
        <v>31517245.475811366</v>
      </c>
      <c r="AQ72" s="330">
        <f>SUM(AQ52:AQ71)*(1+'Cost and Benefit Parameters'!$C$17)</f>
        <v>32109373.863305777</v>
      </c>
      <c r="AR72" s="330">
        <f>SUM(AR52:AR71)*(1+'Cost and Benefit Parameters'!$C$17)</f>
        <v>32693101.988685422</v>
      </c>
      <c r="AS72" s="330">
        <f>SUM(AS52:AS71)*(1+'Cost and Benefit Parameters'!$C$17)</f>
        <v>33267573.992584452</v>
      </c>
      <c r="AT72" s="330">
        <f>SUM(AT52:AT71)*(1+'Cost and Benefit Parameters'!$C$17)</f>
        <v>30656129.96557045</v>
      </c>
      <c r="AU72" s="330">
        <f>SUM(AU52:AU71)*(1+'Cost and Benefit Parameters'!$C$17)</f>
        <v>27895418.822401769</v>
      </c>
      <c r="AV72" s="330">
        <f>SUM(AV52:AV71)*(1+'Cost and Benefit Parameters'!$C$17)</f>
        <v>24981819.894610304</v>
      </c>
      <c r="AW72" s="330">
        <f>SUM(AW52:AW71)*(1+'Cost and Benefit Parameters'!$C$17)</f>
        <v>21911705.070222374</v>
      </c>
      <c r="AX72" s="330">
        <f>SUM(AX52:AX71)*(1+'Cost and Benefit Parameters'!$C$17)</f>
        <v>18681438.724577866</v>
      </c>
      <c r="AY72" s="330">
        <f>SUM(AY52:AY71)*(1+'Cost and Benefit Parameters'!$C$17)</f>
        <v>15287377.406596847</v>
      </c>
      <c r="AZ72" s="330">
        <f>SUM(AZ52:AZ71)*(1+'Cost and Benefit Parameters'!$C$17)</f>
        <v>11725869.26903151</v>
      </c>
      <c r="BA72" s="330">
        <f>SUM(BA52:BA71)*(1+'Cost and Benefit Parameters'!$C$17)</f>
        <v>7993253.2317190366</v>
      </c>
      <c r="BB72" s="330">
        <f>SUM(BB52:BB71)*(1+'Cost and Benefit Parameters'!$C$17)</f>
        <v>4085857.8673715829</v>
      </c>
      <c r="BC72" s="330"/>
      <c r="BD72" s="330"/>
      <c r="BE72" s="330"/>
      <c r="BF72" s="330"/>
      <c r="BG72" s="330"/>
      <c r="BH72" s="330"/>
      <c r="BI72" s="330"/>
      <c r="BJ72" s="330"/>
      <c r="BK72" s="330"/>
      <c r="BL72" s="330"/>
      <c r="BM72" s="329"/>
      <c r="BN72" s="329"/>
      <c r="BO72" s="329"/>
      <c r="BP72" s="329"/>
      <c r="BQ72" s="329"/>
      <c r="BR72" s="329"/>
      <c r="BS72" s="329"/>
      <c r="BT72" s="329"/>
    </row>
    <row r="73" spans="1:72" x14ac:dyDescent="0.55000000000000004">
      <c r="B73" s="329" t="s">
        <v>526</v>
      </c>
      <c r="C73" s="329"/>
      <c r="D73" s="329"/>
      <c r="E73" s="329"/>
      <c r="F73" s="329">
        <f>'Cost and Benefit Parameters'!$C$45*F72</f>
        <v>738331.72937682073</v>
      </c>
      <c r="G73" s="329">
        <f>'Cost and Benefit Parameters'!$C$45*G72</f>
        <v>1527455.0072118388</v>
      </c>
      <c r="H73" s="329">
        <f>'Cost and Benefit Parameters'!$C$45*H72</f>
        <v>2369526.7615622934</v>
      </c>
      <c r="I73" s="329">
        <f>'Cost and Benefit Parameters'!$C$45*I72</f>
        <v>3266757.0069455565</v>
      </c>
      <c r="J73" s="329">
        <f>'Cost and Benefit Parameters'!$C$45*J72</f>
        <v>4226650.3877574783</v>
      </c>
      <c r="K73" s="329">
        <f>'Cost and Benefit Parameters'!$C$45*K72</f>
        <v>5246093.3525904976</v>
      </c>
      <c r="L73" s="329">
        <f>'Cost and Benefit Parameters'!$C$45*L72</f>
        <v>6327415.1371933147</v>
      </c>
      <c r="M73" s="329">
        <f>'Cost and Benefit Parameters'!$C$45*M72</f>
        <v>7472995.6813097382</v>
      </c>
      <c r="N73" s="329">
        <f>'Cost and Benefit Parameters'!$C$45*N72</f>
        <v>8685265.5252781361</v>
      </c>
      <c r="O73" s="329">
        <f>'Cost and Benefit Parameters'!$C$45*O72</f>
        <v>9966705.6983400155</v>
      </c>
      <c r="P73" s="329">
        <f>'Cost and Benefit Parameters'!$C$45*P72</f>
        <v>10327591.498702306</v>
      </c>
      <c r="Q73" s="329">
        <f>'Cost and Benefit Parameters'!$C$45*Q72</f>
        <v>10694501.098786356</v>
      </c>
      <c r="R73" s="329">
        <f>'Cost and Benefit Parameters'!$C$45*R72</f>
        <v>11067167.580485996</v>
      </c>
      <c r="S73" s="329">
        <f>'Cost and Benefit Parameters'!$C$45*S72</f>
        <v>11445302.736486854</v>
      </c>
      <c r="T73" s="329">
        <f>'Cost and Benefit Parameters'!$C$45*T72</f>
        <v>11821552.795107758</v>
      </c>
      <c r="U73" s="329">
        <f>'Cost and Benefit Parameters'!$C$45*U72</f>
        <v>12202883.87158272</v>
      </c>
      <c r="V73" s="329">
        <f>'Cost and Benefit Parameters'!$C$45*V72</f>
        <v>12588997.323725015</v>
      </c>
      <c r="W73" s="329">
        <f>'Cost and Benefit Parameters'!$C$45*W72</f>
        <v>12979576.270515535</v>
      </c>
      <c r="X73" s="329">
        <f>'Cost and Benefit Parameters'!$C$45*X72</f>
        <v>13374285.783426398</v>
      </c>
      <c r="Y73" s="329">
        <f>'Cost and Benefit Parameters'!$C$45*Y72</f>
        <v>13772773.138421893</v>
      </c>
      <c r="Z73" s="329">
        <f>'Cost and Benefit Parameters'!$C$45*Z72</f>
        <v>14174668.129602624</v>
      </c>
      <c r="AA73" s="329">
        <f>'Cost and Benefit Parameters'!$C$45*AA72</f>
        <v>14579583.445227383</v>
      </c>
      <c r="AB73" s="329">
        <f>'Cost and Benefit Parameters'!$C$45*AB72</f>
        <v>14987115.106604457</v>
      </c>
      <c r="AC73" s="329">
        <f>'Cost and Benefit Parameters'!$C$45*AC72</f>
        <v>15396842.970092643</v>
      </c>
      <c r="AD73" s="329">
        <f>'Cost and Benefit Parameters'!$C$45*AD72</f>
        <v>15808331.292191667</v>
      </c>
      <c r="AE73" s="329">
        <f>'Cost and Benefit Parameters'!$C$45*AE72</f>
        <v>16221129.357433841</v>
      </c>
      <c r="AF73" s="329">
        <f>'Cost and Benefit Parameters'!$C$45*AF72</f>
        <v>16634772.16851523</v>
      </c>
      <c r="AG73" s="329">
        <f>'Cost and Benefit Parameters'!$C$45*AG72</f>
        <v>17048781.197825711</v>
      </c>
      <c r="AH73" s="329">
        <f>'Cost and Benefit Parameters'!$C$45*AH72</f>
        <v>17462665.199255656</v>
      </c>
      <c r="AI73" s="329">
        <f>'Cost and Benefit Parameters'!$C$45*AI72</f>
        <v>17875921.07887264</v>
      </c>
      <c r="AJ73" s="329">
        <f>'Cost and Benefit Parameters'!$C$45*AJ72</f>
        <v>18288034.822777804</v>
      </c>
      <c r="AK73" s="329">
        <f>'Cost and Benefit Parameters'!$C$45*AK72</f>
        <v>18698482.480167534</v>
      </c>
      <c r="AL73" s="329">
        <f>'Cost and Benefit Parameters'!$C$45*AL72</f>
        <v>19106731.199346222</v>
      </c>
      <c r="AM73" s="329">
        <f>'Cost and Benefit Parameters'!$C$45*AM72</f>
        <v>19512240.314159088</v>
      </c>
      <c r="AN73" s="329">
        <f>'Cost and Benefit Parameters'!$C$45*AN72</f>
        <v>19914462.478043567</v>
      </c>
      <c r="AO73" s="329">
        <f>'Cost and Benefit Parameters'!$C$45*AO72</f>
        <v>20312844.842635032</v>
      </c>
      <c r="AP73" s="329">
        <f>'Cost and Benefit Parameters'!$C$45*AP72</f>
        <v>20706830.277608067</v>
      </c>
      <c r="AQ73" s="329">
        <f>'Cost and Benefit Parameters'!$C$45*AQ72</f>
        <v>21095858.628191896</v>
      </c>
      <c r="AR73" s="329">
        <f>'Cost and Benefit Parameters'!$C$45*AR72</f>
        <v>21479368.006566323</v>
      </c>
      <c r="AS73" s="329">
        <f>'Cost and Benefit Parameters'!$C$45*AS72</f>
        <v>21856796.113127984</v>
      </c>
      <c r="AT73" s="329">
        <f>'Cost and Benefit Parameters'!$C$45*AT72</f>
        <v>20141077.387379788</v>
      </c>
      <c r="AU73" s="329">
        <f>'Cost and Benefit Parameters'!$C$45*AU72</f>
        <v>18327290.166317962</v>
      </c>
      <c r="AV73" s="329">
        <f>'Cost and Benefit Parameters'!$C$45*AV72</f>
        <v>16413055.67075897</v>
      </c>
      <c r="AW73" s="329">
        <f>'Cost and Benefit Parameters'!$C$45*AW72</f>
        <v>14395990.2311361</v>
      </c>
      <c r="AX73" s="329">
        <f>'Cost and Benefit Parameters'!$C$45*AX72</f>
        <v>12273705.242047658</v>
      </c>
      <c r="AY73" s="329">
        <f>'Cost and Benefit Parameters'!$C$45*AY72</f>
        <v>10043806.956134129</v>
      </c>
      <c r="AZ73" s="329">
        <f>'Cost and Benefit Parameters'!$C$45*AZ72</f>
        <v>7703896.1097537018</v>
      </c>
      <c r="BA73" s="329">
        <f>'Cost and Benefit Parameters'!$C$45*BA72</f>
        <v>5251567.3732394073</v>
      </c>
      <c r="BB73" s="329">
        <f>'Cost and Benefit Parameters'!$C$45*BB72</f>
        <v>2684408.61886313</v>
      </c>
      <c r="BC73" s="329"/>
      <c r="BD73" s="329"/>
      <c r="BE73" s="329"/>
      <c r="BF73" s="329"/>
      <c r="BG73" s="329"/>
      <c r="BH73" s="329"/>
      <c r="BI73" s="329"/>
      <c r="BJ73" s="329"/>
      <c r="BK73" s="329"/>
      <c r="BL73" s="329"/>
      <c r="BM73" s="329"/>
      <c r="BN73" s="329"/>
      <c r="BO73" s="329"/>
      <c r="BP73" s="329"/>
      <c r="BQ73" s="329"/>
      <c r="BR73" s="329"/>
      <c r="BS73" s="329"/>
      <c r="BT73" s="329"/>
    </row>
    <row r="74" spans="1:72" x14ac:dyDescent="0.55000000000000004">
      <c r="A74" s="641" t="s">
        <v>491</v>
      </c>
      <c r="B74" s="128" t="s">
        <v>492</v>
      </c>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row>
    <row r="75" spans="1:72" x14ac:dyDescent="0.55000000000000004">
      <c r="A75" s="642"/>
      <c r="B75" t="s">
        <v>466</v>
      </c>
      <c r="F75" s="1"/>
      <c r="G75" s="1"/>
      <c r="H75" s="1">
        <f>IF(Income_CF!H77="","",Income_CF!H77*(Cohort_WP!H75/Cohort_CF!H75))</f>
        <v>997421.65684205212</v>
      </c>
      <c r="I75" s="1">
        <f>IF(Income_CF!I77="","",Income_CF!I77*(Cohort_WP!I75/Cohort_CF!I75))</f>
        <v>1036113.9513428423</v>
      </c>
      <c r="J75" s="1">
        <f>IF(Income_CF!J77="","",Income_CF!J77*(Cohort_WP!J75/Cohort_CF!J75))</f>
        <v>1075661.6188675878</v>
      </c>
      <c r="K75" s="1">
        <f>IF(Income_CF!K77="","",Income_CF!K77*(Cohort_WP!K75/Cohort_CF!K75))</f>
        <v>1116048.9599451495</v>
      </c>
      <c r="L75" s="1">
        <f>IF(Income_CF!L77="","",Income_CF!L77*(Cohort_WP!L75/Cohort_CF!L75))</f>
        <v>1164338.9908431768</v>
      </c>
      <c r="M75" s="1">
        <f>IF(Income_CF!M77="","",Income_CF!M77*(Cohort_WP!M75/Cohort_CF!M75))</f>
        <v>1205883.3131981618</v>
      </c>
      <c r="N75" s="1">
        <f>IF(Income_CF!N77="","",Income_CF!N77*(Cohort_WP!N75/Cohort_CF!N75))</f>
        <v>1248160.8409882484</v>
      </c>
      <c r="O75" s="1">
        <f>IF(Income_CF!O77="","",Income_CF!O77*(Cohort_WP!O75/Cohort_CF!O75))</f>
        <v>1291145.6730611199</v>
      </c>
      <c r="P75" s="1">
        <f>IF(Income_CF!P77="","",Income_CF!P77*(Cohort_WP!P75/Cohort_CF!P75))</f>
        <v>1334809.7136793474</v>
      </c>
      <c r="Q75" s="1">
        <f>IF(Income_CF!Q77="","",Income_CF!Q77*(Cohort_WP!Q75/Cohort_CF!Q75))</f>
        <v>1379122.6655106731</v>
      </c>
      <c r="R75" s="1">
        <f>IF(Income_CF!R77="","",Income_CF!R77*(Cohort_WP!R75/Cohort_CF!R75))</f>
        <v>1424052.0290922846</v>
      </c>
      <c r="S75" s="1">
        <f>IF(Income_CF!S77="","",Income_CF!S77*(Cohort_WP!S75/Cohort_CF!S75))</f>
        <v>1469563.1089898809</v>
      </c>
      <c r="T75" s="1">
        <f>IF(Income_CF!T77="","",Income_CF!T77*(Cohort_WP!T75/Cohort_CF!T75))</f>
        <v>1515619.0268511935</v>
      </c>
      <c r="U75" s="1">
        <f>IF(Income_CF!U77="","",Income_CF!U77*(Cohort_WP!U75/Cohort_CF!U75))</f>
        <v>1562180.7415308114</v>
      </c>
      <c r="V75" s="1">
        <f>IF(Income_CF!V77="","",Income_CF!V77*(Cohort_WP!V75/Cohort_CF!V75))</f>
        <v>1609207.076438609</v>
      </c>
      <c r="W75" s="1">
        <f>IF(Income_CF!W77="","",Income_CF!W77*(Cohort_WP!W75/Cohort_CF!W75))</f>
        <v>1656654.7542382879</v>
      </c>
      <c r="X75" s="1">
        <f>IF(Income_CF!X77="","",Income_CF!X77*(Cohort_WP!X75/Cohort_CF!X75))</f>
        <v>1704478.4389948708</v>
      </c>
      <c r="Y75" s="1">
        <f>IF(Income_CF!Y77="","",Income_CF!Y77*(Cohort_WP!Y75/Cohort_CF!Y75))</f>
        <v>1752630.7858415786</v>
      </c>
      <c r="Z75" s="1">
        <f>IF(Income_CF!Z77="","",Income_CF!Z77*(Cohort_WP!Z75/Cohort_CF!Z75))</f>
        <v>1801062.4982062886</v>
      </c>
      <c r="AA75" s="1">
        <f>IF(Income_CF!AA77="","",Income_CF!AA77*(Cohort_WP!AA75/Cohort_CF!AA75))</f>
        <v>1849722.3926069904</v>
      </c>
      <c r="AB75" s="1">
        <f>IF(Income_CF!AB77="","",Income_CF!AB77*(Cohort_WP!AB75/Cohort_CF!AB75))</f>
        <v>1898557.4709935542</v>
      </c>
      <c r="AC75" s="1">
        <f>IF(Income_CF!AC77="","",Income_CF!AC77*(Cohort_WP!AC75/Cohort_CF!AC75))</f>
        <v>1947513.0005805059</v>
      </c>
      <c r="AD75" s="1">
        <f>IF(Income_CF!AD77="","",Income_CF!AD77*(Cohort_WP!AD75/Cohort_CF!AD75))</f>
        <v>1996532.6010819622</v>
      </c>
      <c r="AE75" s="1">
        <f>IF(Income_CF!AE77="","",Income_CF!AE77*(Cohort_WP!AE75/Cohort_CF!AE75))</f>
        <v>2045558.3392262217</v>
      </c>
      <c r="AF75" s="1">
        <f>IF(Income_CF!AF77="","",Income_CF!AF77*(Cohort_WP!AF75/Cohort_CF!AF75))</f>
        <v>2094530.8303932713</v>
      </c>
      <c r="AG75" s="1">
        <f>IF(Income_CF!AG77="","",Income_CF!AG77*(Cohort_WP!AG75/Cohort_CF!AG75))</f>
        <v>2143389.3471840676</v>
      </c>
      <c r="AH75" s="1">
        <f>IF(Income_CF!AH77="","",Income_CF!AH77*(Cohort_WP!AH75/Cohort_CF!AH75))</f>
        <v>2192071.9346965901</v>
      </c>
      <c r="AI75" s="1">
        <f>IF(Income_CF!AI77="","",Income_CF!AI77*(Cohort_WP!AI75/Cohort_CF!AI75))</f>
        <v>2240515.5322493217</v>
      </c>
      <c r="AJ75" s="1">
        <f>IF(Income_CF!AJ77="","",Income_CF!AJ77*(Cohort_WP!AJ75/Cohort_CF!AJ75))</f>
        <v>2288656.1012596558</v>
      </c>
      <c r="AK75" s="1">
        <f>IF(Income_CF!AK77="","",Income_CF!AK77*(Cohort_WP!AK75/Cohort_CF!AK75))</f>
        <v>2336428.7589515778</v>
      </c>
      <c r="AL75" s="1">
        <f>IF(Income_CF!AL77="","",Income_CF!AL77*(Cohort_WP!AL75/Cohort_CF!AL75))</f>
        <v>2383767.9175352231</v>
      </c>
      <c r="AM75" s="1">
        <f>IF(Income_CF!AM77="","",Income_CF!AM77*(Cohort_WP!AM75/Cohort_CF!AM75))</f>
        <v>2430607.4284696262</v>
      </c>
      <c r="AN75" s="1">
        <f>IF(Income_CF!AN77="","",Income_CF!AN77*(Cohort_WP!AN75/Cohort_CF!AN75))</f>
        <v>2476880.7313904492</v>
      </c>
      <c r="AO75" s="1">
        <f>IF(Income_CF!AO77="","",Income_CF!AO77*(Cohort_WP!AO75/Cohort_CF!AO75))</f>
        <v>2522521.0072558778</v>
      </c>
      <c r="AP75" s="1">
        <f>IF(Income_CF!AP77="","",Income_CF!AP77*(Cohort_WP!AP75/Cohort_CF!AP75))</f>
        <v>2567461.3352372465</v>
      </c>
      <c r="AQ75" s="1">
        <f>IF(Income_CF!AQ77="","",Income_CF!AQ77*(Cohort_WP!AQ75/Cohort_CF!AQ75))</f>
        <v>2611634.8528558859</v>
      </c>
      <c r="AR75" s="1">
        <f>IF(Income_CF!AR77="","",Income_CF!AR77*(Cohort_WP!AR75/Cohort_CF!AR75))</f>
        <v>2654974.9188444852</v>
      </c>
      <c r="AS75" s="1">
        <f>IF(Income_CF!AS77="","",Income_CF!AS77*(Cohort_WP!AS75/Cohort_CF!AS75))</f>
        <v>2697415.2781905113</v>
      </c>
      <c r="AT75" s="1">
        <f>IF(Income_CF!AT77="","",Income_CF!AT77*(Cohort_WP!AT75/Cohort_CF!AT75))</f>
        <v>2738890.228800178</v>
      </c>
      <c r="AU75" s="1">
        <f>IF(Income_CF!AU77="","",Income_CF!AU77*(Cohort_WP!AU75/Cohort_CF!AU75))</f>
        <v>2779334.7892055293</v>
      </c>
      <c r="AV75" s="1" t="str">
        <f>IF(Income_CF!AV77="","",Income_CF!AV77*(Cohort_WP!AV75/Cohort_CF!AV75))</f>
        <v/>
      </c>
      <c r="AW75" s="1" t="str">
        <f>IF(Income_CF!AW77="","",Income_CF!AW77*(Cohort_WP!AW75/Cohort_CF!AW75))</f>
        <v/>
      </c>
      <c r="AX75" s="1" t="str">
        <f>IF(Income_CF!AX77="","",Income_CF!AX77*(Cohort_WP!AX75/Cohort_CF!AX75))</f>
        <v/>
      </c>
      <c r="AY75" s="1" t="str">
        <f>IF(Income_CF!AY77="","",Income_CF!AY77*(Cohort_WP!AY75/Cohort_CF!AY75))</f>
        <v/>
      </c>
      <c r="AZ75" s="1" t="str">
        <f>IF(Income_CF!AZ77="","",Income_CF!AZ77*(Cohort_WP!AZ75/Cohort_CF!AZ75))</f>
        <v/>
      </c>
      <c r="BA75" s="1" t="str">
        <f>IF(Income_CF!BA77="","",Income_CF!BA77*(Cohort_WP!BA75/Cohort_CF!BA75))</f>
        <v/>
      </c>
      <c r="BB75" s="1" t="str">
        <f>IF(Income_CF!BB77="","",Income_CF!BB77*(Cohort_WP!BB75/Cohort_CF!BB75))</f>
        <v/>
      </c>
      <c r="BC75" s="1" t="str">
        <f>IF(Income_CF!BC77="","",Income_CF!BC77*(Cohort_WP!BC75/Cohort_CF!BC75))</f>
        <v/>
      </c>
      <c r="BD75" s="1" t="str">
        <f>IF(Income_CF!BD77="","",Income_CF!BD77*(Cohort_WP!BD75/Cohort_CF!BD75))</f>
        <v/>
      </c>
      <c r="BE75" s="1" t="str">
        <f>IF(Income_CF!BE77="","",Income_CF!BE77*(Cohort_WP!BE75/Cohort_CF!BE75))</f>
        <v/>
      </c>
      <c r="BF75" s="1" t="str">
        <f>IF(Income_CF!BF77="","",Income_CF!BF77*(Cohort_WP!BF75/Cohort_CF!BF75))</f>
        <v/>
      </c>
      <c r="BG75" s="1" t="str">
        <f>IF(Income_CF!BG77="","",Income_CF!BG77*(Cohort_WP!BG75/Cohort_CF!BG75))</f>
        <v/>
      </c>
      <c r="BH75" s="1" t="str">
        <f>IF(Income_CF!BH77="","",Income_CF!BH77*(Cohort_WP!BH75/Cohort_CF!BH75))</f>
        <v/>
      </c>
      <c r="BI75" s="1" t="str">
        <f>IF(Income_CF!BI77="","",Income_CF!BI77*(Cohort_WP!BI75/Cohort_CF!BI75))</f>
        <v/>
      </c>
      <c r="BJ75" s="1" t="str">
        <f>IF(Income_CF!BJ77="","",Income_CF!BJ77*(Cohort_WP!BJ75/Cohort_CF!BJ75))</f>
        <v/>
      </c>
      <c r="BK75" s="1" t="str">
        <f>IF(Income_CF!BK77="","",Income_CF!BK77*(Cohort_WP!BK75/Cohort_CF!BK75))</f>
        <v/>
      </c>
      <c r="BL75" s="1" t="str">
        <f>IF(Income_CF!BL77="","",Income_CF!BL77*(Cohort_WP!BL75/Cohort_CF!BL75))</f>
        <v/>
      </c>
      <c r="BM75" s="1" t="str">
        <f>IF(Income_CF!BM77="","",Income_CF!BM77*(Cohort_WP!BM75/Cohort_CF!BM75))</f>
        <v/>
      </c>
      <c r="BN75" s="1" t="str">
        <f>IF(Income_CF!BN77="","",Income_CF!BN77*(Cohort_WP!BN75/Cohort_CF!BN75))</f>
        <v/>
      </c>
    </row>
    <row r="76" spans="1:72" x14ac:dyDescent="0.55000000000000004">
      <c r="A76" s="642"/>
      <c r="B76" t="s">
        <v>468</v>
      </c>
      <c r="G76" s="1"/>
      <c r="H76" s="1" t="str">
        <f>IF(Income_CF!H78="","",Income_CF!H78*(Cohort_WP!H76/Cohort_CF!H76))</f>
        <v/>
      </c>
      <c r="I76" s="1">
        <f>IF(Income_CF!I78="","",Income_CF!I78*(Cohort_WP!I76/Cohort_CF!I76))</f>
        <v>1027344.3065473137</v>
      </c>
      <c r="J76" s="1">
        <f>IF(Income_CF!J78="","",Income_CF!J78*(Cohort_WP!J76/Cohort_CF!J76))</f>
        <v>1067197.3698831275</v>
      </c>
      <c r="K76" s="1">
        <f>IF(Income_CF!K78="","",Income_CF!K78*(Cohort_WP!K76/Cohort_CF!K76))</f>
        <v>1107931.4674336151</v>
      </c>
      <c r="L76" s="1">
        <f>IF(Income_CF!L78="","",Income_CF!L78*(Cohort_WP!L76/Cohort_CF!L76))</f>
        <v>1149530.428743504</v>
      </c>
      <c r="M76" s="1">
        <f>IF(Income_CF!M78="","",Income_CF!M78*(Cohort_WP!M76/Cohort_CF!M76))</f>
        <v>1199269.160568472</v>
      </c>
      <c r="N76" s="1">
        <f>IF(Income_CF!N78="","",Income_CF!N78*(Cohort_WP!N76/Cohort_CF!N76))</f>
        <v>1242059.8125941067</v>
      </c>
      <c r="O76" s="1">
        <f>IF(Income_CF!O78="","",Income_CF!O78*(Cohort_WP!O76/Cohort_CF!O76))</f>
        <v>1285605.6662178959</v>
      </c>
      <c r="P76" s="1">
        <f>IF(Income_CF!P78="","",Income_CF!P78*(Cohort_WP!P76/Cohort_CF!P76))</f>
        <v>1329880.0432529533</v>
      </c>
      <c r="Q76" s="1">
        <f>IF(Income_CF!Q78="","",Income_CF!Q78*(Cohort_WP!Q76/Cohort_CF!Q76))</f>
        <v>1374854.0050897277</v>
      </c>
      <c r="R76" s="1">
        <f>IF(Income_CF!R78="","",Income_CF!R78*(Cohort_WP!R76/Cohort_CF!R76))</f>
        <v>1420496.3454759931</v>
      </c>
      <c r="S76" s="1">
        <f>IF(Income_CF!S78="","",Income_CF!S78*(Cohort_WP!S76/Cohort_CF!S76))</f>
        <v>1466773.5899650529</v>
      </c>
      <c r="T76" s="1">
        <f>IF(Income_CF!T78="","",Income_CF!T78*(Cohort_WP!T76/Cohort_CF!T76))</f>
        <v>1513650.0022595776</v>
      </c>
      <c r="U76" s="1">
        <f>IF(Income_CF!U78="","",Income_CF!U78*(Cohort_WP!U76/Cohort_CF!U76))</f>
        <v>1561087.5976567294</v>
      </c>
      <c r="V76" s="1">
        <f>IF(Income_CF!V78="","",Income_CF!V78*(Cohort_WP!V76/Cohort_CF!V76))</f>
        <v>1609046.1637767358</v>
      </c>
      <c r="W76" s="1">
        <f>IF(Income_CF!W78="","",Income_CF!W78*(Cohort_WP!W76/Cohort_CF!W76))</f>
        <v>1657483.2887317673</v>
      </c>
      <c r="X76" s="1">
        <f>IF(Income_CF!X78="","",Income_CF!X78*(Cohort_WP!X76/Cohort_CF!X76))</f>
        <v>1706354.3968654366</v>
      </c>
      <c r="Y76" s="1">
        <f>IF(Income_CF!Y78="","",Income_CF!Y78*(Cohort_WP!Y76/Cohort_CF!Y76))</f>
        <v>1755612.7921647166</v>
      </c>
      <c r="Z76" s="1">
        <f>IF(Income_CF!Z78="","",Income_CF!Z78*(Cohort_WP!Z76/Cohort_CF!Z76))</f>
        <v>1805209.7094168258</v>
      </c>
      <c r="AA76" s="1">
        <f>IF(Income_CF!AA78="","",Income_CF!AA78*(Cohort_WP!AA76/Cohort_CF!AA76))</f>
        <v>1855094.373152477</v>
      </c>
      <c r="AB76" s="1">
        <f>IF(Income_CF!AB78="","",Income_CF!AB78*(Cohort_WP!AB76/Cohort_CF!AB76))</f>
        <v>1905214.0643852004</v>
      </c>
      <c r="AC76" s="1">
        <f>IF(Income_CF!AC78="","",Income_CF!AC78*(Cohort_WP!AC76/Cohort_CF!AC76))</f>
        <v>1955514.1951233607</v>
      </c>
      <c r="AD76" s="1">
        <f>IF(Income_CF!AD78="","",Income_CF!AD78*(Cohort_WP!AD76/Cohort_CF!AD76))</f>
        <v>2005938.3905979209</v>
      </c>
      <c r="AE76" s="1">
        <f>IF(Income_CF!AE78="","",Income_CF!AE78*(Cohort_WP!AE76/Cohort_CF!AE76))</f>
        <v>2056428.5791144208</v>
      </c>
      <c r="AF76" s="1">
        <f>IF(Income_CF!AF78="","",Income_CF!AF78*(Cohort_WP!AF76/Cohort_CF!AF76))</f>
        <v>2106925.0894030086</v>
      </c>
      <c r="AG76" s="1">
        <f>IF(Income_CF!AG78="","",Income_CF!AG78*(Cohort_WP!AG76/Cohort_CF!AG76))</f>
        <v>2157366.7553050695</v>
      </c>
      <c r="AH76" s="1">
        <f>IF(Income_CF!AH78="","",Income_CF!AH78*(Cohort_WP!AH76/Cohort_CF!AH76))</f>
        <v>2207691.0275995894</v>
      </c>
      <c r="AI76" s="1">
        <f>IF(Income_CF!AI78="","",Income_CF!AI78*(Cohort_WP!AI76/Cohort_CF!AI76))</f>
        <v>2257834.0927374875</v>
      </c>
      <c r="AJ76" s="1">
        <f>IF(Income_CF!AJ78="","",Income_CF!AJ78*(Cohort_WP!AJ76/Cohort_CF!AJ76))</f>
        <v>2307730.9982168013</v>
      </c>
      <c r="AK76" s="1">
        <f>IF(Income_CF!AK78="","",Income_CF!AK78*(Cohort_WP!AK76/Cohort_CF!AK76))</f>
        <v>2357315.7842974463</v>
      </c>
      <c r="AL76" s="1">
        <f>IF(Income_CF!AL78="","",Income_CF!AL78*(Cohort_WP!AL76/Cohort_CF!AL76))</f>
        <v>2406521.6217201245</v>
      </c>
      <c r="AM76" s="1">
        <f>IF(Income_CF!AM78="","",Income_CF!AM78*(Cohort_WP!AM76/Cohort_CF!AM76))</f>
        <v>2455280.9550612802</v>
      </c>
      <c r="AN76" s="1">
        <f>IF(Income_CF!AN78="","",Income_CF!AN78*(Cohort_WP!AN76/Cohort_CF!AN76))</f>
        <v>2503525.6513237143</v>
      </c>
      <c r="AO76" s="1">
        <f>IF(Income_CF!AO78="","",Income_CF!AO78*(Cohort_WP!AO76/Cohort_CF!AO76))</f>
        <v>2551187.1533321631</v>
      </c>
      <c r="AP76" s="1">
        <f>IF(Income_CF!AP78="","",Income_CF!AP78*(Cohort_WP!AP76/Cohort_CF!AP76))</f>
        <v>2598196.6374735539</v>
      </c>
      <c r="AQ76" s="1">
        <f>IF(Income_CF!AQ78="","",Income_CF!AQ78*(Cohort_WP!AQ76/Cohort_CF!AQ76))</f>
        <v>2644485.1752943634</v>
      </c>
      <c r="AR76" s="1">
        <f>IF(Income_CF!AR78="","",Income_CF!AR78*(Cohort_WP!AR76/Cohort_CF!AR76))</f>
        <v>2689983.898441562</v>
      </c>
      <c r="AS76" s="1">
        <f>IF(Income_CF!AS78="","",Income_CF!AS78*(Cohort_WP!AS76/Cohort_CF!AS76))</f>
        <v>2734624.1664098203</v>
      </c>
      <c r="AT76" s="1">
        <f>IF(Income_CF!AT78="","",Income_CF!AT78*(Cohort_WP!AT76/Cohort_CF!AT76))</f>
        <v>2778337.7365362258</v>
      </c>
      <c r="AU76" s="1">
        <f>IF(Income_CF!AU78="","",Income_CF!AU78*(Cohort_WP!AU76/Cohort_CF!AU76))</f>
        <v>2821056.9356641839</v>
      </c>
      <c r="AV76" s="1">
        <f>IF(Income_CF!AV78="","",Income_CF!AV78*(Cohort_WP!AV76/Cohort_CF!AV76))</f>
        <v>2862714.8328816956</v>
      </c>
      <c r="AW76" s="1" t="str">
        <f>IF(Income_CF!AW78="","",Income_CF!AW78*(Cohort_WP!AW76/Cohort_CF!AW76))</f>
        <v/>
      </c>
      <c r="AX76" s="1" t="str">
        <f>IF(Income_CF!AX78="","",Income_CF!AX78*(Cohort_WP!AX76/Cohort_CF!AX76))</f>
        <v/>
      </c>
      <c r="AY76" s="1" t="str">
        <f>IF(Income_CF!AY78="","",Income_CF!AY78*(Cohort_WP!AY76/Cohort_CF!AY76))</f>
        <v/>
      </c>
      <c r="AZ76" s="1" t="str">
        <f>IF(Income_CF!AZ78="","",Income_CF!AZ78*(Cohort_WP!AZ76/Cohort_CF!AZ76))</f>
        <v/>
      </c>
      <c r="BA76" s="1" t="str">
        <f>IF(Income_CF!BA78="","",Income_CF!BA78*(Cohort_WP!BA76/Cohort_CF!BA76))</f>
        <v/>
      </c>
      <c r="BB76" s="1" t="str">
        <f>IF(Income_CF!BB78="","",Income_CF!BB78*(Cohort_WP!BB76/Cohort_CF!BB76))</f>
        <v/>
      </c>
      <c r="BC76" s="1" t="str">
        <f>IF(Income_CF!BC78="","",Income_CF!BC78*(Cohort_WP!BC76/Cohort_CF!BC76))</f>
        <v/>
      </c>
      <c r="BD76" s="1" t="str">
        <f>IF(Income_CF!BD78="","",Income_CF!BD78*(Cohort_WP!BD76/Cohort_CF!BD76))</f>
        <v/>
      </c>
      <c r="BE76" s="1" t="str">
        <f>IF(Income_CF!BE78="","",Income_CF!BE78*(Cohort_WP!BE76/Cohort_CF!BE76))</f>
        <v/>
      </c>
      <c r="BF76" s="1" t="str">
        <f>IF(Income_CF!BF78="","",Income_CF!BF78*(Cohort_WP!BF76/Cohort_CF!BF76))</f>
        <v/>
      </c>
      <c r="BG76" s="1" t="str">
        <f>IF(Income_CF!BG78="","",Income_CF!BG78*(Cohort_WP!BG76/Cohort_CF!BG76))</f>
        <v/>
      </c>
      <c r="BH76" s="1" t="str">
        <f>IF(Income_CF!BH78="","",Income_CF!BH78*(Cohort_WP!BH76/Cohort_CF!BH76))</f>
        <v/>
      </c>
      <c r="BI76" s="1" t="str">
        <f>IF(Income_CF!BI78="","",Income_CF!BI78*(Cohort_WP!BI76/Cohort_CF!BI76))</f>
        <v/>
      </c>
      <c r="BJ76" s="1" t="str">
        <f>IF(Income_CF!BJ78="","",Income_CF!BJ78*(Cohort_WP!BJ76/Cohort_CF!BJ76))</f>
        <v/>
      </c>
      <c r="BK76" s="1" t="str">
        <f>IF(Income_CF!BK78="","",Income_CF!BK78*(Cohort_WP!BK76/Cohort_CF!BK76))</f>
        <v/>
      </c>
      <c r="BL76" s="1" t="str">
        <f>IF(Income_CF!BL78="","",Income_CF!BL78*(Cohort_WP!BL76/Cohort_CF!BL76))</f>
        <v/>
      </c>
      <c r="BM76" s="1" t="str">
        <f>IF(Income_CF!BM78="","",Income_CF!BM78*(Cohort_WP!BM76/Cohort_CF!BM76))</f>
        <v/>
      </c>
      <c r="BN76" s="1" t="str">
        <f>IF(Income_CF!BN78="","",Income_CF!BN78*(Cohort_WP!BN76/Cohort_CF!BN76))</f>
        <v/>
      </c>
    </row>
    <row r="77" spans="1:72" x14ac:dyDescent="0.55000000000000004">
      <c r="A77" s="642"/>
      <c r="B77" t="s">
        <v>469</v>
      </c>
      <c r="H77" s="1" t="str">
        <f>IF(Income_CF!H79="","",Income_CF!H79*(Cohort_WP!H77/Cohort_CF!H77))</f>
        <v/>
      </c>
      <c r="I77" s="1" t="str">
        <f>IF(Income_CF!I79="","",Income_CF!I79*(Cohort_WP!I77/Cohort_CF!I77))</f>
        <v/>
      </c>
      <c r="J77" s="1">
        <f>IF(Income_CF!J79="","",Income_CF!J79*(Cohort_WP!J77/Cohort_CF!J77))</f>
        <v>1058164.635743733</v>
      </c>
      <c r="K77" s="1">
        <f>IF(Income_CF!K79="","",Income_CF!K79*(Cohort_WP!K77/Cohort_CF!K77))</f>
        <v>1099213.2909796212</v>
      </c>
      <c r="L77" s="1">
        <f>IF(Income_CF!L79="","",Income_CF!L79*(Cohort_WP!L77/Cohort_CF!L77))</f>
        <v>1141169.4114566238</v>
      </c>
      <c r="M77" s="1">
        <f>IF(Income_CF!M79="","",Income_CF!M79*(Cohort_WP!M77/Cohort_CF!M77))</f>
        <v>1184016.3416058093</v>
      </c>
      <c r="N77" s="1">
        <f>IF(Income_CF!N79="","",Income_CF!N79*(Cohort_WP!N77/Cohort_CF!N77))</f>
        <v>1235247.2353855262</v>
      </c>
      <c r="O77" s="1">
        <f>IF(Income_CF!O79="","",Income_CF!O79*(Cohort_WP!O77/Cohort_CF!O77))</f>
        <v>1279321.6069719298</v>
      </c>
      <c r="P77" s="1">
        <f>IF(Income_CF!P79="","",Income_CF!P79*(Cohort_WP!P77/Cohort_CF!P77))</f>
        <v>1324173.8362044329</v>
      </c>
      <c r="Q77" s="1">
        <f>IF(Income_CF!Q79="","",Income_CF!Q79*(Cohort_WP!Q77/Cohort_CF!Q77))</f>
        <v>1369776.4445505419</v>
      </c>
      <c r="R77" s="1">
        <f>IF(Income_CF!R79="","",Income_CF!R79*(Cohort_WP!R77/Cohort_CF!R77))</f>
        <v>1416099.6252424195</v>
      </c>
      <c r="S77" s="1">
        <f>IF(Income_CF!S79="","",Income_CF!S79*(Cohort_WP!S77/Cohort_CF!S77))</f>
        <v>1463111.2358402729</v>
      </c>
      <c r="T77" s="1">
        <f>IF(Income_CF!T79="","",Income_CF!T79*(Cohort_WP!T77/Cohort_CF!T77))</f>
        <v>1510776.7976640048</v>
      </c>
      <c r="U77" s="1">
        <f>IF(Income_CF!U79="","",Income_CF!U79*(Cohort_WP!U77/Cohort_CF!U77))</f>
        <v>1559059.5023273651</v>
      </c>
      <c r="V77" s="1">
        <f>IF(Income_CF!V79="","",Income_CF!V79*(Cohort_WP!V77/Cohort_CF!V77))</f>
        <v>1607920.2255864311</v>
      </c>
      <c r="W77" s="1">
        <f>IF(Income_CF!W79="","",Income_CF!W79*(Cohort_WP!W77/Cohort_CF!W77))</f>
        <v>1657317.5486900376</v>
      </c>
      <c r="X77" s="1">
        <f>IF(Income_CF!X79="","",Income_CF!X79*(Cohort_WP!X77/Cohort_CF!X77))</f>
        <v>1707207.7873937204</v>
      </c>
      <c r="Y77" s="1">
        <f>IF(Income_CF!Y79="","",Income_CF!Y79*(Cohort_WP!Y77/Cohort_CF!Y77))</f>
        <v>1757545.0287713995</v>
      </c>
      <c r="Z77" s="1">
        <f>IF(Income_CF!Z79="","",Income_CF!Z79*(Cohort_WP!Z77/Cohort_CF!Z77))</f>
        <v>1808281.1759296581</v>
      </c>
      <c r="AA77" s="1">
        <f>IF(Income_CF!AA79="","",Income_CF!AA79*(Cohort_WP!AA77/Cohort_CF!AA77))</f>
        <v>1859366.0006993304</v>
      </c>
      <c r="AB77" s="1">
        <f>IF(Income_CF!AB79="","",Income_CF!AB79*(Cohort_WP!AB77/Cohort_CF!AB77))</f>
        <v>1910747.2043470514</v>
      </c>
      <c r="AC77" s="1">
        <f>IF(Income_CF!AC79="","",Income_CF!AC79*(Cohort_WP!AC77/Cohort_CF!AC77))</f>
        <v>1962370.4863167563</v>
      </c>
      <c r="AD77" s="1">
        <f>IF(Income_CF!AD79="","",Income_CF!AD79*(Cohort_WP!AD77/Cohort_CF!AD77))</f>
        <v>2014179.6209770613</v>
      </c>
      <c r="AE77" s="1">
        <f>IF(Income_CF!AE79="","",Income_CF!AE79*(Cohort_WP!AE77/Cohort_CF!AE77))</f>
        <v>2066116.5423158584</v>
      </c>
      <c r="AF77" s="1">
        <f>IF(Income_CF!AF79="","",Income_CF!AF79*(Cohort_WP!AF77/Cohort_CF!AF77))</f>
        <v>2118121.436487854</v>
      </c>
      <c r="AG77" s="1">
        <f>IF(Income_CF!AG79="","",Income_CF!AG79*(Cohort_WP!AG77/Cohort_CF!AG77))</f>
        <v>2170132.8420850988</v>
      </c>
      <c r="AH77" s="1">
        <f>IF(Income_CF!AH79="","",Income_CF!AH79*(Cohort_WP!AH77/Cohort_CF!AH77))</f>
        <v>2222087.7579642213</v>
      </c>
      <c r="AI77" s="1">
        <f>IF(Income_CF!AI79="","",Income_CF!AI79*(Cohort_WP!AI77/Cohort_CF!AI77))</f>
        <v>2273921.7584275771</v>
      </c>
      <c r="AJ77" s="1">
        <f>IF(Income_CF!AJ79="","",Income_CF!AJ79*(Cohort_WP!AJ77/Cohort_CF!AJ77))</f>
        <v>2325569.1155196121</v>
      </c>
      <c r="AK77" s="1">
        <f>IF(Income_CF!AK79="","",Income_CF!AK79*(Cohort_WP!AK77/Cohort_CF!AK77))</f>
        <v>2376962.9281633059</v>
      </c>
      <c r="AL77" s="1">
        <f>IF(Income_CF!AL79="","",Income_CF!AL79*(Cohort_WP!AL77/Cohort_CF!AL77))</f>
        <v>2428035.2578263688</v>
      </c>
      <c r="AM77" s="1">
        <f>IF(Income_CF!AM79="","",Income_CF!AM79*(Cohort_WP!AM77/Cohort_CF!AM77))</f>
        <v>2478717.2703717281</v>
      </c>
      <c r="AN77" s="1">
        <f>IF(Income_CF!AN79="","",Income_CF!AN79*(Cohort_WP!AN77/Cohort_CF!AN77))</f>
        <v>2528939.3837131183</v>
      </c>
      <c r="AO77" s="1">
        <f>IF(Income_CF!AO79="","",Income_CF!AO79*(Cohort_WP!AO77/Cohort_CF!AO77))</f>
        <v>2578631.4208634263</v>
      </c>
      <c r="AP77" s="1">
        <f>IF(Income_CF!AP79="","",Income_CF!AP79*(Cohort_WP!AP77/Cohort_CF!AP77))</f>
        <v>2627722.7679321282</v>
      </c>
      <c r="AQ77" s="1">
        <f>IF(Income_CF!AQ79="","",Income_CF!AQ79*(Cohort_WP!AQ77/Cohort_CF!AQ77))</f>
        <v>2676142.5365977604</v>
      </c>
      <c r="AR77" s="1">
        <f>IF(Income_CF!AR79="","",Income_CF!AR79*(Cohort_WP!AR77/Cohort_CF!AR77))</f>
        <v>2723819.7305531944</v>
      </c>
      <c r="AS77" s="1">
        <f>IF(Income_CF!AS79="","",Income_CF!AS79*(Cohort_WP!AS77/Cohort_CF!AS77))</f>
        <v>2770683.4153948091</v>
      </c>
      <c r="AT77" s="1">
        <f>IF(Income_CF!AT79="","",Income_CF!AT79*(Cohort_WP!AT77/Cohort_CF!AT77))</f>
        <v>2816662.8914021142</v>
      </c>
      <c r="AU77" s="1">
        <f>IF(Income_CF!AU79="","",Income_CF!AU79*(Cohort_WP!AU77/Cohort_CF!AU77))</f>
        <v>2861687.8686323133</v>
      </c>
      <c r="AV77" s="1">
        <f>IF(Income_CF!AV79="","",Income_CF!AV79*(Cohort_WP!AV77/Cohort_CF!AV77))</f>
        <v>2905688.6437341091</v>
      </c>
      <c r="AW77" s="1">
        <f>IF(Income_CF!AW79="","",Income_CF!AW79*(Cohort_WP!AW77/Cohort_CF!AW77))</f>
        <v>2948596.2778681461</v>
      </c>
      <c r="AX77" s="1" t="str">
        <f>IF(Income_CF!AX79="","",Income_CF!AX79*(Cohort_WP!AX77/Cohort_CF!AX77))</f>
        <v/>
      </c>
      <c r="AY77" s="1" t="str">
        <f>IF(Income_CF!AY79="","",Income_CF!AY79*(Cohort_WP!AY77/Cohort_CF!AY77))</f>
        <v/>
      </c>
      <c r="AZ77" s="1" t="str">
        <f>IF(Income_CF!AZ79="","",Income_CF!AZ79*(Cohort_WP!AZ77/Cohort_CF!AZ77))</f>
        <v/>
      </c>
      <c r="BA77" s="1" t="str">
        <f>IF(Income_CF!BA79="","",Income_CF!BA79*(Cohort_WP!BA77/Cohort_CF!BA77))</f>
        <v/>
      </c>
      <c r="BB77" s="1" t="str">
        <f>IF(Income_CF!BB79="","",Income_CF!BB79*(Cohort_WP!BB77/Cohort_CF!BB77))</f>
        <v/>
      </c>
      <c r="BC77" s="1" t="str">
        <f>IF(Income_CF!BC79="","",Income_CF!BC79*(Cohort_WP!BC77/Cohort_CF!BC77))</f>
        <v/>
      </c>
      <c r="BD77" s="1" t="str">
        <f>IF(Income_CF!BD79="","",Income_CF!BD79*(Cohort_WP!BD77/Cohort_CF!BD77))</f>
        <v/>
      </c>
      <c r="BE77" s="1" t="str">
        <f>IF(Income_CF!BE79="","",Income_CF!BE79*(Cohort_WP!BE77/Cohort_CF!BE77))</f>
        <v/>
      </c>
      <c r="BF77" s="1" t="str">
        <f>IF(Income_CF!BF79="","",Income_CF!BF79*(Cohort_WP!BF77/Cohort_CF!BF77))</f>
        <v/>
      </c>
      <c r="BG77" s="1" t="str">
        <f>IF(Income_CF!BG79="","",Income_CF!BG79*(Cohort_WP!BG77/Cohort_CF!BG77))</f>
        <v/>
      </c>
      <c r="BH77" s="1" t="str">
        <f>IF(Income_CF!BH79="","",Income_CF!BH79*(Cohort_WP!BH77/Cohort_CF!BH77))</f>
        <v/>
      </c>
      <c r="BI77" s="1" t="str">
        <f>IF(Income_CF!BI79="","",Income_CF!BI79*(Cohort_WP!BI77/Cohort_CF!BI77))</f>
        <v/>
      </c>
      <c r="BJ77" s="1" t="str">
        <f>IF(Income_CF!BJ79="","",Income_CF!BJ79*(Cohort_WP!BJ77/Cohort_CF!BJ77))</f>
        <v/>
      </c>
      <c r="BK77" s="1" t="str">
        <f>IF(Income_CF!BK79="","",Income_CF!BK79*(Cohort_WP!BK77/Cohort_CF!BK77))</f>
        <v/>
      </c>
      <c r="BL77" s="1" t="str">
        <f>IF(Income_CF!BL79="","",Income_CF!BL79*(Cohort_WP!BL77/Cohort_CF!BL77))</f>
        <v/>
      </c>
      <c r="BM77" s="1" t="str">
        <f>IF(Income_CF!BM79="","",Income_CF!BM79*(Cohort_WP!BM77/Cohort_CF!BM77))</f>
        <v/>
      </c>
      <c r="BN77" s="1" t="str">
        <f>IF(Income_CF!BN79="","",Income_CF!BN79*(Cohort_WP!BN77/Cohort_CF!BN77))</f>
        <v/>
      </c>
    </row>
    <row r="78" spans="1:72" x14ac:dyDescent="0.55000000000000004">
      <c r="A78" s="642"/>
      <c r="B78" t="s">
        <v>470</v>
      </c>
      <c r="H78" s="1" t="str">
        <f>IF(Income_CF!H80="","",Income_CF!H80*(Cohort_WP!H78/Cohort_CF!H78))</f>
        <v/>
      </c>
      <c r="I78" s="1" t="str">
        <f>IF(Income_CF!I80="","",Income_CF!I80*(Cohort_WP!I78/Cohort_CF!I78))</f>
        <v/>
      </c>
      <c r="J78" s="1" t="str">
        <f>IF(Income_CF!J80="","",Income_CF!J80*(Cohort_WP!J78/Cohort_CF!J78))</f>
        <v/>
      </c>
      <c r="K78" s="1">
        <f>IF(Income_CF!K80="","",Income_CF!K80*(Cohort_WP!K78/Cohort_CF!K78))</f>
        <v>1089909.5748160449</v>
      </c>
      <c r="L78" s="1">
        <f>IF(Income_CF!L80="","",Income_CF!L80*(Cohort_WP!L78/Cohort_CF!L78))</f>
        <v>1132189.6897090098</v>
      </c>
      <c r="M78" s="1">
        <f>IF(Income_CF!M80="","",Income_CF!M80*(Cohort_WP!M78/Cohort_CF!M78))</f>
        <v>1175404.4938003225</v>
      </c>
      <c r="N78" s="1">
        <f>IF(Income_CF!N80="","",Income_CF!N80*(Cohort_WP!N78/Cohort_CF!N78))</f>
        <v>1219536.8318539832</v>
      </c>
      <c r="O78" s="1">
        <f>IF(Income_CF!O80="","",Income_CF!O80*(Cohort_WP!O78/Cohort_CF!O78))</f>
        <v>1272304.6524470919</v>
      </c>
      <c r="P78" s="1">
        <f>IF(Income_CF!P80="","",Income_CF!P80*(Cohort_WP!P78/Cohort_CF!P78))</f>
        <v>1317701.2551810876</v>
      </c>
      <c r="Q78" s="1">
        <f>IF(Income_CF!Q80="","",Income_CF!Q80*(Cohort_WP!Q78/Cohort_CF!Q78))</f>
        <v>1363899.0512905656</v>
      </c>
      <c r="R78" s="1">
        <f>IF(Income_CF!R80="","",Income_CF!R80*(Cohort_WP!R78/Cohort_CF!R78))</f>
        <v>1410869.7378870582</v>
      </c>
      <c r="S78" s="1">
        <f>IF(Income_CF!S80="","",Income_CF!S80*(Cohort_WP!S78/Cohort_CF!S78))</f>
        <v>1458582.613999692</v>
      </c>
      <c r="T78" s="1">
        <f>IF(Income_CF!T80="","",Income_CF!T80*(Cohort_WP!T78/Cohort_CF!T78))</f>
        <v>1507004.5729154812</v>
      </c>
      <c r="U78" s="1">
        <f>IF(Income_CF!U80="","",Income_CF!U80*(Cohort_WP!U78/Cohort_CF!U78))</f>
        <v>1556100.1015939252</v>
      </c>
      <c r="V78" s="1">
        <f>IF(Income_CF!V80="","",Income_CF!V80*(Cohort_WP!V78/Cohort_CF!V78))</f>
        <v>1605831.2873971858</v>
      </c>
      <c r="W78" s="1">
        <f>IF(Income_CF!W80="","",Income_CF!W80*(Cohort_WP!W78/Cohort_CF!W78))</f>
        <v>1656157.8323540241</v>
      </c>
      <c r="X78" s="1">
        <f>IF(Income_CF!X80="","",Income_CF!X80*(Cohort_WP!X78/Cohort_CF!X78))</f>
        <v>1707037.0751507389</v>
      </c>
      <c r="Y78" s="1">
        <f>IF(Income_CF!Y80="","",Income_CF!Y80*(Cohort_WP!Y78/Cohort_CF!Y78))</f>
        <v>1758424.0210155318</v>
      </c>
      <c r="Z78" s="1">
        <f>IF(Income_CF!Z80="","",Income_CF!Z80*(Cohort_WP!Z78/Cohort_CF!Z78))</f>
        <v>1810271.3796345417</v>
      </c>
      <c r="AA78" s="1">
        <f>IF(Income_CF!AA80="","",Income_CF!AA80*(Cohort_WP!AA78/Cohort_CF!AA78))</f>
        <v>1862529.6112075476</v>
      </c>
      <c r="AB78" s="1">
        <f>IF(Income_CF!AB80="","",Income_CF!AB80*(Cohort_WP!AB78/Cohort_CF!AB78))</f>
        <v>1915146.9807203105</v>
      </c>
      <c r="AC78" s="1">
        <f>IF(Income_CF!AC80="","",Income_CF!AC80*(Cohort_WP!AC78/Cohort_CF!AC78))</f>
        <v>1968069.6204774634</v>
      </c>
      <c r="AD78" s="1">
        <f>IF(Income_CF!AD80="","",Income_CF!AD80*(Cohort_WP!AD78/Cohort_CF!AD78))</f>
        <v>2021241.6009062589</v>
      </c>
      <c r="AE78" s="1">
        <f>IF(Income_CF!AE80="","",Income_CF!AE80*(Cohort_WP!AE78/Cohort_CF!AE78))</f>
        <v>2074605.0096063733</v>
      </c>
      <c r="AF78" s="1">
        <f>IF(Income_CF!AF80="","",Income_CF!AF80*(Cohort_WP!AF78/Cohort_CF!AF78))</f>
        <v>2128100.0385853346</v>
      </c>
      <c r="AG78" s="1">
        <f>IF(Income_CF!AG80="","",Income_CF!AG80*(Cohort_WP!AG78/Cohort_CF!AG78))</f>
        <v>2181665.0795824891</v>
      </c>
      <c r="AH78" s="1">
        <f>IF(Income_CF!AH80="","",Income_CF!AH80*(Cohort_WP!AH78/Cohort_CF!AH78))</f>
        <v>2235236.8273476521</v>
      </c>
      <c r="AI78" s="1">
        <f>IF(Income_CF!AI80="","",Income_CF!AI80*(Cohort_WP!AI78/Cohort_CF!AI78))</f>
        <v>2288750.3907031477</v>
      </c>
      <c r="AJ78" s="1">
        <f>IF(Income_CF!AJ80="","",Income_CF!AJ80*(Cohort_WP!AJ78/Cohort_CF!AJ78))</f>
        <v>2342139.4111804045</v>
      </c>
      <c r="AK78" s="1">
        <f>IF(Income_CF!AK80="","",Income_CF!AK80*(Cohort_WP!AK78/Cohort_CF!AK78))</f>
        <v>2395336.1889852011</v>
      </c>
      <c r="AL78" s="1">
        <f>IF(Income_CF!AL80="","",Income_CF!AL80*(Cohort_WP!AL78/Cohort_CF!AL78))</f>
        <v>2448271.8160082046</v>
      </c>
      <c r="AM78" s="1">
        <f>IF(Income_CF!AM80="","",Income_CF!AM80*(Cohort_WP!AM78/Cohort_CF!AM78))</f>
        <v>2500876.3155611604</v>
      </c>
      <c r="AN78" s="1">
        <f>IF(Income_CF!AN80="","",Income_CF!AN80*(Cohort_WP!AN78/Cohort_CF!AN78))</f>
        <v>2553078.7884828802</v>
      </c>
      <c r="AO78" s="1">
        <f>IF(Income_CF!AO80="","",Income_CF!AO80*(Cohort_WP!AO78/Cohort_CF!AO78))</f>
        <v>2604807.565224512</v>
      </c>
      <c r="AP78" s="1">
        <f>IF(Income_CF!AP80="","",Income_CF!AP80*(Cohort_WP!AP78/Cohort_CF!AP78))</f>
        <v>2655990.3634893289</v>
      </c>
      <c r="AQ78" s="1">
        <f>IF(Income_CF!AQ80="","",Income_CF!AQ80*(Cohort_WP!AQ78/Cohort_CF!AQ78))</f>
        <v>2706554.4509700914</v>
      </c>
      <c r="AR78" s="1">
        <f>IF(Income_CF!AR80="","",Income_CF!AR80*(Cohort_WP!AR78/Cohort_CF!AR78))</f>
        <v>2756426.8126956928</v>
      </c>
      <c r="AS78" s="1">
        <f>IF(Income_CF!AS80="","",Income_CF!AS80*(Cohort_WP!AS78/Cohort_CF!AS78))</f>
        <v>2805534.3224697905</v>
      </c>
      <c r="AT78" s="1">
        <f>IF(Income_CF!AT80="","",Income_CF!AT80*(Cohort_WP!AT78/Cohort_CF!AT78))</f>
        <v>2853803.9178566532</v>
      </c>
      <c r="AU78" s="1">
        <f>IF(Income_CF!AU80="","",Income_CF!AU80*(Cohort_WP!AU78/Cohort_CF!AU78))</f>
        <v>2901162.7781441775</v>
      </c>
      <c r="AV78" s="1">
        <f>IF(Income_CF!AV80="","",Income_CF!AV80*(Cohort_WP!AV78/Cohort_CF!AV78))</f>
        <v>2947538.5046912828</v>
      </c>
      <c r="AW78" s="1">
        <f>IF(Income_CF!AW80="","",Income_CF!AW80*(Cohort_WP!AW78/Cohort_CF!AW78))</f>
        <v>2992859.3030461324</v>
      </c>
      <c r="AX78" s="1">
        <f>IF(Income_CF!AX80="","",Income_CF!AX80*(Cohort_WP!AX78/Cohort_CF!AX78))</f>
        <v>3037054.1662041903</v>
      </c>
      <c r="AY78" s="1" t="str">
        <f>IF(Income_CF!AY80="","",Income_CF!AY80*(Cohort_WP!AY78/Cohort_CF!AY78))</f>
        <v/>
      </c>
      <c r="AZ78" s="1" t="str">
        <f>IF(Income_CF!AZ80="","",Income_CF!AZ80*(Cohort_WP!AZ78/Cohort_CF!AZ78))</f>
        <v/>
      </c>
      <c r="BA78" s="1" t="str">
        <f>IF(Income_CF!BA80="","",Income_CF!BA80*(Cohort_WP!BA78/Cohort_CF!BA78))</f>
        <v/>
      </c>
      <c r="BB78" s="1" t="str">
        <f>IF(Income_CF!BB80="","",Income_CF!BB80*(Cohort_WP!BB78/Cohort_CF!BB78))</f>
        <v/>
      </c>
      <c r="BC78" s="1" t="str">
        <f>IF(Income_CF!BC80="","",Income_CF!BC80*(Cohort_WP!BC78/Cohort_CF!BC78))</f>
        <v/>
      </c>
      <c r="BD78" s="1" t="str">
        <f>IF(Income_CF!BD80="","",Income_CF!BD80*(Cohort_WP!BD78/Cohort_CF!BD78))</f>
        <v/>
      </c>
      <c r="BE78" s="1" t="str">
        <f>IF(Income_CF!BE80="","",Income_CF!BE80*(Cohort_WP!BE78/Cohort_CF!BE78))</f>
        <v/>
      </c>
      <c r="BF78" s="1" t="str">
        <f>IF(Income_CF!BF80="","",Income_CF!BF80*(Cohort_WP!BF78/Cohort_CF!BF78))</f>
        <v/>
      </c>
      <c r="BG78" s="1" t="str">
        <f>IF(Income_CF!BG80="","",Income_CF!BG80*(Cohort_WP!BG78/Cohort_CF!BG78))</f>
        <v/>
      </c>
      <c r="BH78" s="1" t="str">
        <f>IF(Income_CF!BH80="","",Income_CF!BH80*(Cohort_WP!BH78/Cohort_CF!BH78))</f>
        <v/>
      </c>
      <c r="BI78" s="1" t="str">
        <f>IF(Income_CF!BI80="","",Income_CF!BI80*(Cohort_WP!BI78/Cohort_CF!BI78))</f>
        <v/>
      </c>
      <c r="BJ78" s="1" t="str">
        <f>IF(Income_CF!BJ80="","",Income_CF!BJ80*(Cohort_WP!BJ78/Cohort_CF!BJ78))</f>
        <v/>
      </c>
      <c r="BK78" s="1" t="str">
        <f>IF(Income_CF!BK80="","",Income_CF!BK80*(Cohort_WP!BK78/Cohort_CF!BK78))</f>
        <v/>
      </c>
      <c r="BL78" s="1" t="str">
        <f>IF(Income_CF!BL80="","",Income_CF!BL80*(Cohort_WP!BL78/Cohort_CF!BL78))</f>
        <v/>
      </c>
      <c r="BM78" s="1" t="str">
        <f>IF(Income_CF!BM80="","",Income_CF!BM80*(Cohort_WP!BM78/Cohort_CF!BM78))</f>
        <v/>
      </c>
      <c r="BN78" s="1" t="str">
        <f>IF(Income_CF!BN80="","",Income_CF!BN80*(Cohort_WP!BN78/Cohort_CF!BN78))</f>
        <v/>
      </c>
    </row>
    <row r="79" spans="1:72" x14ac:dyDescent="0.55000000000000004">
      <c r="A79" s="642"/>
      <c r="B79" t="s">
        <v>471</v>
      </c>
      <c r="H79" s="1" t="str">
        <f>IF(Income_CF!H81="","",Income_CF!H81*(Cohort_WP!H79/Cohort_CF!H79))</f>
        <v/>
      </c>
      <c r="I79" s="1" t="str">
        <f>IF(Income_CF!I81="","",Income_CF!I81*(Cohort_WP!I79/Cohort_CF!I79))</f>
        <v/>
      </c>
      <c r="J79" s="1" t="str">
        <f>IF(Income_CF!J81="","",Income_CF!J81*(Cohort_WP!J79/Cohort_CF!J79))</f>
        <v/>
      </c>
      <c r="K79" s="1" t="str">
        <f>IF(Income_CF!K81="","",Income_CF!K81*(Cohort_WP!K79/Cohort_CF!K79))</f>
        <v/>
      </c>
      <c r="L79" s="1">
        <f>IF(Income_CF!L81="","",Income_CF!L81*(Cohort_WP!L79/Cohort_CF!L79))</f>
        <v>1122606.8620605264</v>
      </c>
      <c r="M79" s="1">
        <f>IF(Income_CF!M81="","",Income_CF!M81*(Cohort_WP!M79/Cohort_CF!M79))</f>
        <v>1166155.3804002805</v>
      </c>
      <c r="N79" s="1">
        <f>IF(Income_CF!N81="","",Income_CF!N81*(Cohort_WP!N79/Cohort_CF!N79))</f>
        <v>1210666.6286143321</v>
      </c>
      <c r="O79" s="1">
        <f>IF(Income_CF!O81="","",Income_CF!O81*(Cohort_WP!O79/Cohort_CF!O79))</f>
        <v>1256122.9368096029</v>
      </c>
      <c r="P79" s="1">
        <f>IF(Income_CF!P81="","",Income_CF!P81*(Cohort_WP!P79/Cohort_CF!P79))</f>
        <v>1310473.7920205046</v>
      </c>
      <c r="Q79" s="1">
        <f>IF(Income_CF!Q81="","",Income_CF!Q81*(Cohort_WP!Q79/Cohort_CF!Q79))</f>
        <v>1357232.2928365204</v>
      </c>
      <c r="R79" s="1">
        <f>IF(Income_CF!R81="","",Income_CF!R81*(Cohort_WP!R79/Cohort_CF!R79))</f>
        <v>1404816.0228292826</v>
      </c>
      <c r="S79" s="1">
        <f>IF(Income_CF!S81="","",Income_CF!S81*(Cohort_WP!S79/Cohort_CF!S79))</f>
        <v>1453195.8300236696</v>
      </c>
      <c r="T79" s="1">
        <f>IF(Income_CF!T81="","",Income_CF!T81*(Cohort_WP!T79/Cohort_CF!T79))</f>
        <v>1502340.092419683</v>
      </c>
      <c r="U79" s="1">
        <f>IF(Income_CF!U81="","",Income_CF!U81*(Cohort_WP!U79/Cohort_CF!U79))</f>
        <v>1552214.7101029458</v>
      </c>
      <c r="V79" s="1">
        <f>IF(Income_CF!V81="","",Income_CF!V81*(Cohort_WP!V79/Cohort_CF!V79))</f>
        <v>1602783.1046417425</v>
      </c>
      <c r="W79" s="1">
        <f>IF(Income_CF!W81="","",Income_CF!W81*(Cohort_WP!W79/Cohort_CF!W79))</f>
        <v>1654006.2260191012</v>
      </c>
      <c r="X79" s="1">
        <f>IF(Income_CF!X81="","",Income_CF!X81*(Cohort_WP!X79/Cohort_CF!X79))</f>
        <v>1705842.5673246449</v>
      </c>
      <c r="Y79" s="1">
        <f>IF(Income_CF!Y81="","",Income_CF!Y81*(Cohort_WP!Y79/Cohort_CF!Y79))</f>
        <v>1758248.187405261</v>
      </c>
      <c r="Z79" s="1">
        <f>IF(Income_CF!Z81="","",Income_CF!Z81*(Cohort_WP!Z79/Cohort_CF!Z79))</f>
        <v>1811176.7416459981</v>
      </c>
      <c r="AA79" s="1">
        <f>IF(Income_CF!AA81="","",Income_CF!AA81*(Cohort_WP!AA79/Cohort_CF!AA79))</f>
        <v>1864579.5210235778</v>
      </c>
      <c r="AB79" s="1">
        <f>IF(Income_CF!AB81="","",Income_CF!AB81*(Cohort_WP!AB79/Cohort_CF!AB79))</f>
        <v>1918405.4995437744</v>
      </c>
      <c r="AC79" s="1">
        <f>IF(Income_CF!AC81="","",Income_CF!AC81*(Cohort_WP!AC79/Cohort_CF!AC79))</f>
        <v>1972601.3901419202</v>
      </c>
      <c r="AD79" s="1">
        <f>IF(Income_CF!AD81="","",Income_CF!AD81*(Cohort_WP!AD79/Cohort_CF!AD79))</f>
        <v>2027111.7090917868</v>
      </c>
      <c r="AE79" s="1">
        <f>IF(Income_CF!AE81="","",Income_CF!AE81*(Cohort_WP!AE79/Cohort_CF!AE79))</f>
        <v>2081878.8489334469</v>
      </c>
      <c r="AF79" s="1">
        <f>IF(Income_CF!AF81="","",Income_CF!AF81*(Cohort_WP!AF79/Cohort_CF!AF79))</f>
        <v>2136843.1598945647</v>
      </c>
      <c r="AG79" s="1">
        <f>IF(Income_CF!AG81="","",Income_CF!AG81*(Cohort_WP!AG79/Cohort_CF!AG79))</f>
        <v>2191943.0397428945</v>
      </c>
      <c r="AH79" s="1">
        <f>IF(Income_CF!AH81="","",Income_CF!AH81*(Cohort_WP!AH79/Cohort_CF!AH79))</f>
        <v>2247115.031969964</v>
      </c>
      <c r="AI79" s="1">
        <f>IF(Income_CF!AI81="","",Income_CF!AI81*(Cohort_WP!AI79/Cohort_CF!AI79))</f>
        <v>2302293.9321680809</v>
      </c>
      <c r="AJ79" s="1">
        <f>IF(Income_CF!AJ81="","",Income_CF!AJ81*(Cohort_WP!AJ79/Cohort_CF!AJ79))</f>
        <v>2357412.9024242423</v>
      </c>
      <c r="AK79" s="1">
        <f>IF(Income_CF!AK81="","",Income_CF!AK81*(Cohort_WP!AK79/Cohort_CF!AK79))</f>
        <v>2412403.5935158171</v>
      </c>
      <c r="AL79" s="1">
        <f>IF(Income_CF!AL81="","",Income_CF!AL81*(Cohort_WP!AL79/Cohort_CF!AL79))</f>
        <v>2467196.2746547568</v>
      </c>
      <c r="AM79" s="1">
        <f>IF(Income_CF!AM81="","",Income_CF!AM81*(Cohort_WP!AM79/Cohort_CF!AM79))</f>
        <v>2521719.970488451</v>
      </c>
      <c r="AN79" s="1">
        <f>IF(Income_CF!AN81="","",Income_CF!AN81*(Cohort_WP!AN79/Cohort_CF!AN79))</f>
        <v>2575902.6050279946</v>
      </c>
      <c r="AO79" s="1">
        <f>IF(Income_CF!AO81="","",Income_CF!AO81*(Cohort_WP!AO79/Cohort_CF!AO79))</f>
        <v>2629671.1521373671</v>
      </c>
      <c r="AP79" s="1">
        <f>IF(Income_CF!AP81="","",Income_CF!AP81*(Cohort_WP!AP79/Cohort_CF!AP79))</f>
        <v>2682951.7921812474</v>
      </c>
      <c r="AQ79" s="1">
        <f>IF(Income_CF!AQ81="","",Income_CF!AQ81*(Cohort_WP!AQ79/Cohort_CF!AQ79))</f>
        <v>2735670.0743940081</v>
      </c>
      <c r="AR79" s="1">
        <f>IF(Income_CF!AR81="","",Income_CF!AR81*(Cohort_WP!AR79/Cohort_CF!AR79))</f>
        <v>2787751.0844991943</v>
      </c>
      <c r="AS79" s="1">
        <f>IF(Income_CF!AS81="","",Income_CF!AS81*(Cohort_WP!AS79/Cohort_CF!AS79))</f>
        <v>2839119.6170765646</v>
      </c>
      <c r="AT79" s="1">
        <f>IF(Income_CF!AT81="","",Income_CF!AT81*(Cohort_WP!AT79/Cohort_CF!AT79))</f>
        <v>2889700.3521438837</v>
      </c>
      <c r="AU79" s="1">
        <f>IF(Income_CF!AU81="","",Income_CF!AU81*(Cohort_WP!AU79/Cohort_CF!AU79))</f>
        <v>2939418.0353923528</v>
      </c>
      <c r="AV79" s="1">
        <f>IF(Income_CF!AV81="","",Income_CF!AV81*(Cohort_WP!AV79/Cohort_CF!AV79))</f>
        <v>2988197.6614885037</v>
      </c>
      <c r="AW79" s="1">
        <f>IF(Income_CF!AW81="","",Income_CF!AW81*(Cohort_WP!AW79/Cohort_CF!AW79))</f>
        <v>3035964.6598320208</v>
      </c>
      <c r="AX79" s="1">
        <f>IF(Income_CF!AX81="","",Income_CF!AX81*(Cohort_WP!AX79/Cohort_CF!AX79))</f>
        <v>3082645.0821375162</v>
      </c>
      <c r="AY79" s="1">
        <f>IF(Income_CF!AY81="","",Income_CF!AY81*(Cohort_WP!AY79/Cohort_CF!AY79))</f>
        <v>3128165.791190316</v>
      </c>
      <c r="AZ79" s="1" t="str">
        <f>IF(Income_CF!AZ81="","",Income_CF!AZ81*(Cohort_WP!AZ79/Cohort_CF!AZ79))</f>
        <v/>
      </c>
      <c r="BA79" s="1" t="str">
        <f>IF(Income_CF!BA81="","",Income_CF!BA81*(Cohort_WP!BA79/Cohort_CF!BA79))</f>
        <v/>
      </c>
      <c r="BB79" s="1" t="str">
        <f>IF(Income_CF!BB81="","",Income_CF!BB81*(Cohort_WP!BB79/Cohort_CF!BB79))</f>
        <v/>
      </c>
      <c r="BC79" s="1" t="str">
        <f>IF(Income_CF!BC81="","",Income_CF!BC81*(Cohort_WP!BC79/Cohort_CF!BC79))</f>
        <v/>
      </c>
      <c r="BD79" s="1" t="str">
        <f>IF(Income_CF!BD81="","",Income_CF!BD81*(Cohort_WP!BD79/Cohort_CF!BD79))</f>
        <v/>
      </c>
      <c r="BE79" s="1" t="str">
        <f>IF(Income_CF!BE81="","",Income_CF!BE81*(Cohort_WP!BE79/Cohort_CF!BE79))</f>
        <v/>
      </c>
      <c r="BF79" s="1" t="str">
        <f>IF(Income_CF!BF81="","",Income_CF!BF81*(Cohort_WP!BF79/Cohort_CF!BF79))</f>
        <v/>
      </c>
      <c r="BG79" s="1" t="str">
        <f>IF(Income_CF!BG81="","",Income_CF!BG81*(Cohort_WP!BG79/Cohort_CF!BG79))</f>
        <v/>
      </c>
      <c r="BH79" s="1" t="str">
        <f>IF(Income_CF!BH81="","",Income_CF!BH81*(Cohort_WP!BH79/Cohort_CF!BH79))</f>
        <v/>
      </c>
      <c r="BI79" s="1" t="str">
        <f>IF(Income_CF!BI81="","",Income_CF!BI81*(Cohort_WP!BI79/Cohort_CF!BI79))</f>
        <v/>
      </c>
      <c r="BJ79" s="1" t="str">
        <f>IF(Income_CF!BJ81="","",Income_CF!BJ81*(Cohort_WP!BJ79/Cohort_CF!BJ79))</f>
        <v/>
      </c>
      <c r="BK79" s="1" t="str">
        <f>IF(Income_CF!BK81="","",Income_CF!BK81*(Cohort_WP!BK79/Cohort_CF!BK79))</f>
        <v/>
      </c>
      <c r="BL79" s="1" t="str">
        <f>IF(Income_CF!BL81="","",Income_CF!BL81*(Cohort_WP!BL79/Cohort_CF!BL79))</f>
        <v/>
      </c>
      <c r="BM79" s="1" t="str">
        <f>IF(Income_CF!BM81="","",Income_CF!BM81*(Cohort_WP!BM79/Cohort_CF!BM79))</f>
        <v/>
      </c>
      <c r="BN79" s="1" t="str">
        <f>IF(Income_CF!BN81="","",Income_CF!BN81*(Cohort_WP!BN79/Cohort_CF!BN79))</f>
        <v/>
      </c>
    </row>
    <row r="80" spans="1:72" x14ac:dyDescent="0.55000000000000004">
      <c r="A80" s="642"/>
      <c r="B80" t="s">
        <v>472</v>
      </c>
      <c r="H80" s="1" t="str">
        <f>IF(Income_CF!H82="","",Income_CF!H82*(Cohort_WP!H80/Cohort_CF!H80))</f>
        <v/>
      </c>
      <c r="I80" s="1" t="str">
        <f>IF(Income_CF!I82="","",Income_CF!I82*(Cohort_WP!I80/Cohort_CF!I80))</f>
        <v/>
      </c>
      <c r="J80" s="1" t="str">
        <f>IF(Income_CF!J82="","",Income_CF!J82*(Cohort_WP!J80/Cohort_CF!J80))</f>
        <v/>
      </c>
      <c r="K80" s="1" t="str">
        <f>IF(Income_CF!K82="","",Income_CF!K82*(Cohort_WP!K80/Cohort_CF!K80))</f>
        <v/>
      </c>
      <c r="L80" s="1" t="str">
        <f>IF(Income_CF!L82="","",Income_CF!L82*(Cohort_WP!L80/Cohort_CF!L80))</f>
        <v/>
      </c>
      <c r="M80" s="1">
        <f>IF(Income_CF!M82="","",Income_CF!M82*(Cohort_WP!M80/Cohort_CF!M80))</f>
        <v>1156285.0679223421</v>
      </c>
      <c r="N80" s="1">
        <f>IF(Income_CF!N82="","",Income_CF!N82*(Cohort_WP!N80/Cohort_CF!N80))</f>
        <v>1201140.0418122886</v>
      </c>
      <c r="O80" s="1">
        <f>IF(Income_CF!O82="","",Income_CF!O82*(Cohort_WP!O80/Cohort_CF!O80))</f>
        <v>1246986.627472762</v>
      </c>
      <c r="P80" s="1">
        <f>IF(Income_CF!P82="","",Income_CF!P82*(Cohort_WP!P80/Cohort_CF!P80))</f>
        <v>1293806.6249138908</v>
      </c>
      <c r="Q80" s="1">
        <f>IF(Income_CF!Q82="","",Income_CF!Q82*(Cohort_WP!Q80/Cohort_CF!Q80))</f>
        <v>1349788.0057811199</v>
      </c>
      <c r="R80" s="1">
        <f>IF(Income_CF!R82="","",Income_CF!R82*(Cohort_WP!R80/Cohort_CF!R80))</f>
        <v>1397949.2616216158</v>
      </c>
      <c r="S80" s="1">
        <f>IF(Income_CF!S82="","",Income_CF!S82*(Cohort_WP!S80/Cohort_CF!S80))</f>
        <v>1446960.5035141609</v>
      </c>
      <c r="T80" s="1">
        <f>IF(Income_CF!T82="","",Income_CF!T82*(Cohort_WP!T80/Cohort_CF!T80))</f>
        <v>1496791.7049243799</v>
      </c>
      <c r="U80" s="1">
        <f>IF(Income_CF!U82="","",Income_CF!U82*(Cohort_WP!U80/Cohort_CF!U80))</f>
        <v>1547410.2951922736</v>
      </c>
      <c r="V80" s="1">
        <f>IF(Income_CF!V82="","",Income_CF!V82*(Cohort_WP!V80/Cohort_CF!V80))</f>
        <v>1598781.1514060339</v>
      </c>
      <c r="W80" s="1">
        <f>IF(Income_CF!W82="","",Income_CF!W82*(Cohort_WP!W80/Cohort_CF!W80))</f>
        <v>1650866.5977809948</v>
      </c>
      <c r="X80" s="1">
        <f>IF(Income_CF!X82="","",Income_CF!X82*(Cohort_WP!X80/Cohort_CF!X80))</f>
        <v>1703626.4127996746</v>
      </c>
      <c r="Y80" s="1">
        <f>IF(Income_CF!Y82="","",Income_CF!Y82*(Cohort_WP!Y80/Cohort_CF!Y80))</f>
        <v>1757017.844344384</v>
      </c>
      <c r="Z80" s="1">
        <f>IF(Income_CF!Z82="","",Income_CF!Z82*(Cohort_WP!Z80/Cohort_CF!Z80))</f>
        <v>1810995.6330274187</v>
      </c>
      <c r="AA80" s="1">
        <f>IF(Income_CF!AA82="","",Income_CF!AA82*(Cohort_WP!AA80/Cohort_CF!AA80))</f>
        <v>1865512.0438953775</v>
      </c>
      <c r="AB80" s="1">
        <f>IF(Income_CF!AB82="","",Income_CF!AB82*(Cohort_WP!AB80/Cohort_CF!AB80))</f>
        <v>1920516.9066542853</v>
      </c>
      <c r="AC80" s="1">
        <f>IF(Income_CF!AC82="","",Income_CF!AC82*(Cohort_WP!AC80/Cohort_CF!AC80))</f>
        <v>1975957.6645300877</v>
      </c>
      <c r="AD80" s="1">
        <f>IF(Income_CF!AD82="","",Income_CF!AD82*(Cohort_WP!AD80/Cohort_CF!AD80))</f>
        <v>2031779.4318461774</v>
      </c>
      <c r="AE80" s="1">
        <f>IF(Income_CF!AE82="","",Income_CF!AE82*(Cohort_WP!AE80/Cohort_CF!AE80))</f>
        <v>2087925.0603645402</v>
      </c>
      <c r="AF80" s="1">
        <f>IF(Income_CF!AF82="","",Income_CF!AF82*(Cohort_WP!AF80/Cohort_CF!AF80))</f>
        <v>2144335.2144014505</v>
      </c>
      <c r="AG80" s="1">
        <f>IF(Income_CF!AG82="","",Income_CF!AG82*(Cohort_WP!AG80/Cohort_CF!AG80))</f>
        <v>2200948.4546914012</v>
      </c>
      <c r="AH80" s="1">
        <f>IF(Income_CF!AH82="","",Income_CF!AH82*(Cohort_WP!AH80/Cohort_CF!AH80))</f>
        <v>2257701.3309351811</v>
      </c>
      <c r="AI80" s="1">
        <f>IF(Income_CF!AI82="","",Income_CF!AI82*(Cohort_WP!AI80/Cohort_CF!AI80))</f>
        <v>2314528.4829290626</v>
      </c>
      <c r="AJ80" s="1">
        <f>IF(Income_CF!AJ82="","",Income_CF!AJ82*(Cohort_WP!AJ80/Cohort_CF!AJ80))</f>
        <v>2371362.7501331237</v>
      </c>
      <c r="AK80" s="1">
        <f>IF(Income_CF!AK82="","",Income_CF!AK82*(Cohort_WP!AK80/Cohort_CF!AK80))</f>
        <v>2428135.2894969699</v>
      </c>
      <c r="AL80" s="1">
        <f>IF(Income_CF!AL82="","",Income_CF!AL82*(Cohort_WP!AL80/Cohort_CF!AL80))</f>
        <v>2484775.7013212913</v>
      </c>
      <c r="AM80" s="1">
        <f>IF(Income_CF!AM82="","",Income_CF!AM82*(Cohort_WP!AM80/Cohort_CF!AM80))</f>
        <v>2541212.1628943994</v>
      </c>
      <c r="AN80" s="1">
        <f>IF(Income_CF!AN82="","",Income_CF!AN82*(Cohort_WP!AN80/Cohort_CF!AN80))</f>
        <v>2597371.5696031041</v>
      </c>
      <c r="AO80" s="1">
        <f>IF(Income_CF!AO82="","",Income_CF!AO82*(Cohort_WP!AO80/Cohort_CF!AO80))</f>
        <v>2653179.6831788346</v>
      </c>
      <c r="AP80" s="1">
        <f>IF(Income_CF!AP82="","",Income_CF!AP82*(Cohort_WP!AP80/Cohort_CF!AP80))</f>
        <v>2708561.2867014874</v>
      </c>
      <c r="AQ80" s="1">
        <f>IF(Income_CF!AQ82="","",Income_CF!AQ82*(Cohort_WP!AQ80/Cohort_CF!AQ80))</f>
        <v>2763440.3459466845</v>
      </c>
      <c r="AR80" s="1">
        <f>IF(Income_CF!AR82="","",Income_CF!AR82*(Cohort_WP!AR80/Cohort_CF!AR80))</f>
        <v>2817740.1766258287</v>
      </c>
      <c r="AS80" s="1">
        <f>IF(Income_CF!AS82="","",Income_CF!AS82*(Cohort_WP!AS80/Cohort_CF!AS80))</f>
        <v>2871383.6170341703</v>
      </c>
      <c r="AT80" s="1">
        <f>IF(Income_CF!AT82="","",Income_CF!AT82*(Cohort_WP!AT80/Cohort_CF!AT80))</f>
        <v>2924293.2055888604</v>
      </c>
      <c r="AU80" s="1">
        <f>IF(Income_CF!AU82="","",Income_CF!AU82*(Cohort_WP!AU80/Cohort_CF!AU80))</f>
        <v>2976391.3627082002</v>
      </c>
      <c r="AV80" s="1">
        <f>IF(Income_CF!AV82="","",Income_CF!AV82*(Cohort_WP!AV80/Cohort_CF!AV80))</f>
        <v>3027600.5764541235</v>
      </c>
      <c r="AW80" s="1">
        <f>IF(Income_CF!AW82="","",Income_CF!AW82*(Cohort_WP!AW80/Cohort_CF!AW80))</f>
        <v>3077843.5913331583</v>
      </c>
      <c r="AX80" s="1">
        <f>IF(Income_CF!AX82="","",Income_CF!AX82*(Cohort_WP!AX80/Cohort_CF!AX80))</f>
        <v>3127043.5996269812</v>
      </c>
      <c r="AY80" s="1">
        <f>IF(Income_CF!AY82="","",Income_CF!AY82*(Cohort_WP!AY80/Cohort_CF!AY80))</f>
        <v>3175124.4346016417</v>
      </c>
      <c r="AZ80" s="1">
        <f>IF(Income_CF!AZ82="","",Income_CF!AZ82*(Cohort_WP!AZ80/Cohort_CF!AZ80))</f>
        <v>3222010.7649260256</v>
      </c>
      <c r="BA80" s="1" t="str">
        <f>IF(Income_CF!BA82="","",Income_CF!BA82*(Cohort_WP!BA80/Cohort_CF!BA80))</f>
        <v/>
      </c>
      <c r="BB80" s="1" t="str">
        <f>IF(Income_CF!BB82="","",Income_CF!BB82*(Cohort_WP!BB80/Cohort_CF!BB80))</f>
        <v/>
      </c>
      <c r="BC80" s="1" t="str">
        <f>IF(Income_CF!BC82="","",Income_CF!BC82*(Cohort_WP!BC80/Cohort_CF!BC80))</f>
        <v/>
      </c>
      <c r="BD80" s="1" t="str">
        <f>IF(Income_CF!BD82="","",Income_CF!BD82*(Cohort_WP!BD80/Cohort_CF!BD80))</f>
        <v/>
      </c>
      <c r="BE80" s="1" t="str">
        <f>IF(Income_CF!BE82="","",Income_CF!BE82*(Cohort_WP!BE80/Cohort_CF!BE80))</f>
        <v/>
      </c>
      <c r="BF80" s="1" t="str">
        <f>IF(Income_CF!BF82="","",Income_CF!BF82*(Cohort_WP!BF80/Cohort_CF!BF80))</f>
        <v/>
      </c>
      <c r="BG80" s="1" t="str">
        <f>IF(Income_CF!BG82="","",Income_CF!BG82*(Cohort_WP!BG80/Cohort_CF!BG80))</f>
        <v/>
      </c>
      <c r="BH80" s="1" t="str">
        <f>IF(Income_CF!BH82="","",Income_CF!BH82*(Cohort_WP!BH80/Cohort_CF!BH80))</f>
        <v/>
      </c>
      <c r="BI80" s="1" t="str">
        <f>IF(Income_CF!BI82="","",Income_CF!BI82*(Cohort_WP!BI80/Cohort_CF!BI80))</f>
        <v/>
      </c>
      <c r="BJ80" s="1" t="str">
        <f>IF(Income_CF!BJ82="","",Income_CF!BJ82*(Cohort_WP!BJ80/Cohort_CF!BJ80))</f>
        <v/>
      </c>
      <c r="BK80" s="1" t="str">
        <f>IF(Income_CF!BK82="","",Income_CF!BK82*(Cohort_WP!BK80/Cohort_CF!BK80))</f>
        <v/>
      </c>
      <c r="BL80" s="1" t="str">
        <f>IF(Income_CF!BL82="","",Income_CF!BL82*(Cohort_WP!BL80/Cohort_CF!BL80))</f>
        <v/>
      </c>
      <c r="BM80" s="1" t="str">
        <f>IF(Income_CF!BM82="","",Income_CF!BM82*(Cohort_WP!BM80/Cohort_CF!BM80))</f>
        <v/>
      </c>
      <c r="BN80" s="1" t="str">
        <f>IF(Income_CF!BN82="","",Income_CF!BN82*(Cohort_WP!BN80/Cohort_CF!BN80))</f>
        <v/>
      </c>
    </row>
    <row r="81" spans="1:72" x14ac:dyDescent="0.55000000000000004">
      <c r="A81" s="642"/>
      <c r="B81" t="s">
        <v>473</v>
      </c>
      <c r="H81" s="1" t="str">
        <f>IF(Income_CF!H83="","",Income_CF!H83*(Cohort_WP!H81/Cohort_CF!H81))</f>
        <v/>
      </c>
      <c r="I81" s="1" t="str">
        <f>IF(Income_CF!I83="","",Income_CF!I83*(Cohort_WP!I81/Cohort_CF!I81))</f>
        <v/>
      </c>
      <c r="J81" s="1" t="str">
        <f>IF(Income_CF!J83="","",Income_CF!J83*(Cohort_WP!J81/Cohort_CF!J81))</f>
        <v/>
      </c>
      <c r="K81" s="1" t="str">
        <f>IF(Income_CF!K83="","",Income_CF!K83*(Cohort_WP!K81/Cohort_CF!K81))</f>
        <v/>
      </c>
      <c r="L81" s="1" t="str">
        <f>IF(Income_CF!L83="","",Income_CF!L83*(Cohort_WP!L81/Cohort_CF!L81))</f>
        <v/>
      </c>
      <c r="M81" s="1" t="str">
        <f>IF(Income_CF!M83="","",Income_CF!M83*(Cohort_WP!M81/Cohort_CF!M81))</f>
        <v/>
      </c>
      <c r="N81" s="1">
        <f>IF(Income_CF!N83="","",Income_CF!N83*(Cohort_WP!N81/Cohort_CF!N81))</f>
        <v>1190973.6199600124</v>
      </c>
      <c r="O81" s="1">
        <f>IF(Income_CF!O83="","",Income_CF!O83*(Cohort_WP!O81/Cohort_CF!O81))</f>
        <v>1237174.2430666573</v>
      </c>
      <c r="P81" s="1">
        <f>IF(Income_CF!P83="","",Income_CF!P83*(Cohort_WP!P81/Cohort_CF!P81))</f>
        <v>1284396.2262969448</v>
      </c>
      <c r="Q81" s="1">
        <f>IF(Income_CF!Q83="","",Income_CF!Q83*(Cohort_WP!Q81/Cohort_CF!Q81))</f>
        <v>1332620.8236613078</v>
      </c>
      <c r="R81" s="1">
        <f>IF(Income_CF!R83="","",Income_CF!R83*(Cohort_WP!R81/Cohort_CF!R81))</f>
        <v>1390281.6459545533</v>
      </c>
      <c r="S81" s="1">
        <f>IF(Income_CF!S83="","",Income_CF!S83*(Cohort_WP!S81/Cohort_CF!S81))</f>
        <v>1439887.7394702642</v>
      </c>
      <c r="T81" s="1">
        <f>IF(Income_CF!T83="","",Income_CF!T83*(Cohort_WP!T81/Cohort_CF!T81))</f>
        <v>1490369.3186195858</v>
      </c>
      <c r="U81" s="1">
        <f>IF(Income_CF!U83="","",Income_CF!U83*(Cohort_WP!U81/Cohort_CF!U81))</f>
        <v>1541695.4560721114</v>
      </c>
      <c r="V81" s="1">
        <f>IF(Income_CF!V83="","",Income_CF!V83*(Cohort_WP!V81/Cohort_CF!V81))</f>
        <v>1593832.6040480414</v>
      </c>
      <c r="W81" s="1">
        <f>IF(Income_CF!W83="","",Income_CF!W83*(Cohort_WP!W81/Cohort_CF!W81))</f>
        <v>1646744.5859482149</v>
      </c>
      <c r="X81" s="1">
        <f>IF(Income_CF!X83="","",Income_CF!X83*(Cohort_WP!X81/Cohort_CF!X81))</f>
        <v>1700392.5957144247</v>
      </c>
      <c r="Y81" s="1">
        <f>IF(Income_CF!Y83="","",Income_CF!Y83*(Cohort_WP!Y81/Cohort_CF!Y81))</f>
        <v>1754735.2051836646</v>
      </c>
      <c r="Z81" s="1">
        <f>IF(Income_CF!Z83="","",Income_CF!Z83*(Cohort_WP!Z81/Cohort_CF!Z81))</f>
        <v>1809728.3796747155</v>
      </c>
      <c r="AA81" s="1">
        <f>IF(Income_CF!AA83="","",Income_CF!AA83*(Cohort_WP!AA81/Cohort_CF!AA81))</f>
        <v>1865325.502018241</v>
      </c>
      <c r="AB81" s="1">
        <f>IF(Income_CF!AB83="","",Income_CF!AB83*(Cohort_WP!AB81/Cohort_CF!AB81))</f>
        <v>1921477.4052122391</v>
      </c>
      <c r="AC81" s="1">
        <f>IF(Income_CF!AC83="","",Income_CF!AC83*(Cohort_WP!AC81/Cohort_CF!AC81))</f>
        <v>1978132.4138539138</v>
      </c>
      <c r="AD81" s="1">
        <f>IF(Income_CF!AD83="","",Income_CF!AD83*(Cohort_WP!AD81/Cohort_CF!AD81))</f>
        <v>2035236.3944659899</v>
      </c>
      <c r="AE81" s="1">
        <f>IF(Income_CF!AE83="","",Income_CF!AE83*(Cohort_WP!AE81/Cohort_CF!AE81))</f>
        <v>2092732.8148015626</v>
      </c>
      <c r="AF81" s="1">
        <f>IF(Income_CF!AF83="","",Income_CF!AF83*(Cohort_WP!AF81/Cohort_CF!AF81))</f>
        <v>2150562.8121754769</v>
      </c>
      <c r="AG81" s="1">
        <f>IF(Income_CF!AG83="","",Income_CF!AG83*(Cohort_WP!AG81/Cohort_CF!AG81))</f>
        <v>2208665.2708334937</v>
      </c>
      <c r="AH81" s="1">
        <f>IF(Income_CF!AH83="","",Income_CF!AH83*(Cohort_WP!AH81/Cohort_CF!AH81))</f>
        <v>2266976.9083321434</v>
      </c>
      <c r="AI81" s="1">
        <f>IF(Income_CF!AI83="","",Income_CF!AI83*(Cohort_WP!AI81/Cohort_CF!AI81))</f>
        <v>2325432.3708632365</v>
      </c>
      <c r="AJ81" s="1">
        <f>IF(Income_CF!AJ83="","",Income_CF!AJ83*(Cohort_WP!AJ81/Cohort_CF!AJ81))</f>
        <v>2383964.3374169343</v>
      </c>
      <c r="AK81" s="1">
        <f>IF(Income_CF!AK83="","",Income_CF!AK83*(Cohort_WP!AK81/Cohort_CF!AK81))</f>
        <v>2442503.6326371175</v>
      </c>
      <c r="AL81" s="1">
        <f>IF(Income_CF!AL83="","",Income_CF!AL83*(Cohort_WP!AL81/Cohort_CF!AL81))</f>
        <v>2500979.3481818787</v>
      </c>
      <c r="AM81" s="1">
        <f>IF(Income_CF!AM83="","",Income_CF!AM83*(Cohort_WP!AM81/Cohort_CF!AM81))</f>
        <v>2559318.9723609299</v>
      </c>
      <c r="AN81" s="1">
        <f>IF(Income_CF!AN83="","",Income_CF!AN83*(Cohort_WP!AN81/Cohort_CF!AN81))</f>
        <v>2617448.5277812309</v>
      </c>
      <c r="AO81" s="1">
        <f>IF(Income_CF!AO83="","",Income_CF!AO83*(Cohort_WP!AO81/Cohort_CF!AO81))</f>
        <v>2675292.7166911974</v>
      </c>
      <c r="AP81" s="1">
        <f>IF(Income_CF!AP83="","",Income_CF!AP83*(Cohort_WP!AP81/Cohort_CF!AP81))</f>
        <v>2732775.0736741996</v>
      </c>
      <c r="AQ81" s="1">
        <f>IF(Income_CF!AQ83="","",Income_CF!AQ83*(Cohort_WP!AQ81/Cohort_CF!AQ81))</f>
        <v>2789818.1253025318</v>
      </c>
      <c r="AR81" s="1">
        <f>IF(Income_CF!AR83="","",Income_CF!AR83*(Cohort_WP!AR81/Cohort_CF!AR81))</f>
        <v>2846343.556325085</v>
      </c>
      <c r="AS81" s="1">
        <f>IF(Income_CF!AS83="","",Income_CF!AS83*(Cohort_WP!AS81/Cohort_CF!AS81))</f>
        <v>2902272.3819246036</v>
      </c>
      <c r="AT81" s="1">
        <f>IF(Income_CF!AT83="","",Income_CF!AT83*(Cohort_WP!AT81/Cohort_CF!AT81))</f>
        <v>2957525.1255451948</v>
      </c>
      <c r="AU81" s="1">
        <f>IF(Income_CF!AU83="","",Income_CF!AU83*(Cohort_WP!AU81/Cohort_CF!AU81))</f>
        <v>3012022.0017565265</v>
      </c>
      <c r="AV81" s="1">
        <f>IF(Income_CF!AV83="","",Income_CF!AV83*(Cohort_WP!AV81/Cohort_CF!AV81))</f>
        <v>3065683.1035894467</v>
      </c>
      <c r="AW81" s="1">
        <f>IF(Income_CF!AW83="","",Income_CF!AW83*(Cohort_WP!AW81/Cohort_CF!AW81))</f>
        <v>3118428.5937477471</v>
      </c>
      <c r="AX81" s="1">
        <f>IF(Income_CF!AX83="","",Income_CF!AX83*(Cohort_WP!AX81/Cohort_CF!AX81))</f>
        <v>3170178.8990731528</v>
      </c>
      <c r="AY81" s="1">
        <f>IF(Income_CF!AY83="","",Income_CF!AY83*(Cohort_WP!AY81/Cohort_CF!AY81))</f>
        <v>3220854.9076157906</v>
      </c>
      <c r="AZ81" s="1">
        <f>IF(Income_CF!AZ83="","",Income_CF!AZ83*(Cohort_WP!AZ81/Cohort_CF!AZ81))</f>
        <v>3270378.1676396909</v>
      </c>
      <c r="BA81" s="1">
        <f>IF(Income_CF!BA83="","",Income_CF!BA83*(Cohort_WP!BA81/Cohort_CF!BA81))</f>
        <v>3318671.0878738067</v>
      </c>
      <c r="BB81" s="1" t="str">
        <f>IF(Income_CF!BB83="","",Income_CF!BB83*(Cohort_WP!BB81/Cohort_CF!BB81))</f>
        <v/>
      </c>
      <c r="BC81" s="1" t="str">
        <f>IF(Income_CF!BC83="","",Income_CF!BC83*(Cohort_WP!BC81/Cohort_CF!BC81))</f>
        <v/>
      </c>
      <c r="BD81" s="1" t="str">
        <f>IF(Income_CF!BD83="","",Income_CF!BD83*(Cohort_WP!BD81/Cohort_CF!BD81))</f>
        <v/>
      </c>
      <c r="BE81" s="1" t="str">
        <f>IF(Income_CF!BE83="","",Income_CF!BE83*(Cohort_WP!BE81/Cohort_CF!BE81))</f>
        <v/>
      </c>
      <c r="BF81" s="1" t="str">
        <f>IF(Income_CF!BF83="","",Income_CF!BF83*(Cohort_WP!BF81/Cohort_CF!BF81))</f>
        <v/>
      </c>
      <c r="BG81" s="1" t="str">
        <f>IF(Income_CF!BG83="","",Income_CF!BG83*(Cohort_WP!BG81/Cohort_CF!BG81))</f>
        <v/>
      </c>
      <c r="BH81" s="1" t="str">
        <f>IF(Income_CF!BH83="","",Income_CF!BH83*(Cohort_WP!BH81/Cohort_CF!BH81))</f>
        <v/>
      </c>
      <c r="BI81" s="1" t="str">
        <f>IF(Income_CF!BI83="","",Income_CF!BI83*(Cohort_WP!BI81/Cohort_CF!BI81))</f>
        <v/>
      </c>
      <c r="BJ81" s="1" t="str">
        <f>IF(Income_CF!BJ83="","",Income_CF!BJ83*(Cohort_WP!BJ81/Cohort_CF!BJ81))</f>
        <v/>
      </c>
      <c r="BK81" s="1" t="str">
        <f>IF(Income_CF!BK83="","",Income_CF!BK83*(Cohort_WP!BK81/Cohort_CF!BK81))</f>
        <v/>
      </c>
      <c r="BL81" s="1" t="str">
        <f>IF(Income_CF!BL83="","",Income_CF!BL83*(Cohort_WP!BL81/Cohort_CF!BL81))</f>
        <v/>
      </c>
      <c r="BM81" s="1" t="str">
        <f>IF(Income_CF!BM83="","",Income_CF!BM83*(Cohort_WP!BM81/Cohort_CF!BM81))</f>
        <v/>
      </c>
      <c r="BN81" s="1" t="str">
        <f>IF(Income_CF!BN83="","",Income_CF!BN83*(Cohort_WP!BN81/Cohort_CF!BN81))</f>
        <v/>
      </c>
    </row>
    <row r="82" spans="1:72" x14ac:dyDescent="0.55000000000000004">
      <c r="A82" s="642"/>
      <c r="B82" t="s">
        <v>474</v>
      </c>
      <c r="H82" s="1" t="str">
        <f>IF(Income_CF!H84="","",Income_CF!H84*(Cohort_WP!H82/Cohort_CF!H82))</f>
        <v/>
      </c>
      <c r="I82" s="1" t="str">
        <f>IF(Income_CF!I84="","",Income_CF!I84*(Cohort_WP!I82/Cohort_CF!I82))</f>
        <v/>
      </c>
      <c r="J82" s="1" t="str">
        <f>IF(Income_CF!J84="","",Income_CF!J84*(Cohort_WP!J82/Cohort_CF!J82))</f>
        <v/>
      </c>
      <c r="K82" s="1" t="str">
        <f>IF(Income_CF!K84="","",Income_CF!K84*(Cohort_WP!K82/Cohort_CF!K82))</f>
        <v/>
      </c>
      <c r="L82" s="1" t="str">
        <f>IF(Income_CF!L84="","",Income_CF!L84*(Cohort_WP!L82/Cohort_CF!L82))</f>
        <v/>
      </c>
      <c r="M82" s="1" t="str">
        <f>IF(Income_CF!M84="","",Income_CF!M84*(Cohort_WP!M82/Cohort_CF!M82))</f>
        <v/>
      </c>
      <c r="N82" s="1" t="str">
        <f>IF(Income_CF!N84="","",Income_CF!N84*(Cohort_WP!N82/Cohort_CF!N82))</f>
        <v/>
      </c>
      <c r="O82" s="1">
        <f>IF(Income_CF!O84="","",Income_CF!O84*(Cohort_WP!O82/Cohort_CF!O82))</f>
        <v>1226702.8285588128</v>
      </c>
      <c r="P82" s="1">
        <f>IF(Income_CF!P84="","",Income_CF!P84*(Cohort_WP!P82/Cohort_CF!P82))</f>
        <v>1274289.470358657</v>
      </c>
      <c r="Q82" s="1">
        <f>IF(Income_CF!Q84="","",Income_CF!Q84*(Cohort_WP!Q82/Cohort_CF!Q82))</f>
        <v>1322928.1130858534</v>
      </c>
      <c r="R82" s="1">
        <f>IF(Income_CF!R84="","",Income_CF!R84*(Cohort_WP!R82/Cohort_CF!R82))</f>
        <v>1372599.4483711468</v>
      </c>
      <c r="S82" s="1">
        <f>IF(Income_CF!S84="","",Income_CF!S84*(Cohort_WP!S82/Cohort_CF!S82))</f>
        <v>1431990.0953331897</v>
      </c>
      <c r="T82" s="1">
        <f>IF(Income_CF!T84="","",Income_CF!T84*(Cohort_WP!T82/Cohort_CF!T82))</f>
        <v>1483084.3716543722</v>
      </c>
      <c r="U82" s="1">
        <f>IF(Income_CF!U84="","",Income_CF!U84*(Cohort_WP!U82/Cohort_CF!U82))</f>
        <v>1535080.3981781735</v>
      </c>
      <c r="V82" s="1">
        <f>IF(Income_CF!V84="","",Income_CF!V84*(Cohort_WP!V82/Cohort_CF!V82))</f>
        <v>1587946.3197542746</v>
      </c>
      <c r="W82" s="1">
        <f>IF(Income_CF!W84="","",Income_CF!W84*(Cohort_WP!W82/Cohort_CF!W82))</f>
        <v>1641647.5821694827</v>
      </c>
      <c r="X82" s="1">
        <f>IF(Income_CF!X84="","",Income_CF!X84*(Cohort_WP!X82/Cohort_CF!X82))</f>
        <v>1696146.9235266612</v>
      </c>
      <c r="Y82" s="1">
        <f>IF(Income_CF!Y84="","",Income_CF!Y84*(Cohort_WP!Y82/Cohort_CF!Y82))</f>
        <v>1751404.3735858572</v>
      </c>
      <c r="Z82" s="1">
        <f>IF(Income_CF!Z84="","",Income_CF!Z84*(Cohort_WP!Z82/Cohort_CF!Z82))</f>
        <v>1807377.2613391746</v>
      </c>
      <c r="AA82" s="1">
        <f>IF(Income_CF!AA84="","",Income_CF!AA84*(Cohort_WP!AA82/Cohort_CF!AA82))</f>
        <v>1864020.2310649566</v>
      </c>
      <c r="AB82" s="1">
        <f>IF(Income_CF!AB84="","",Income_CF!AB84*(Cohort_WP!AB82/Cohort_CF!AB82))</f>
        <v>1921285.2670787885</v>
      </c>
      <c r="AC82" s="1">
        <f>IF(Income_CF!AC84="","",Income_CF!AC84*(Cohort_WP!AC82/Cohort_CF!AC82))</f>
        <v>1979121.7273686063</v>
      </c>
      <c r="AD82" s="1">
        <f>IF(Income_CF!AD84="","",Income_CF!AD84*(Cohort_WP!AD82/Cohort_CF!AD82))</f>
        <v>2037476.386269531</v>
      </c>
      <c r="AE82" s="1">
        <f>IF(Income_CF!AE84="","",Income_CF!AE84*(Cohort_WP!AE82/Cohort_CF!AE82))</f>
        <v>2096293.48629997</v>
      </c>
      <c r="AF82" s="1">
        <f>IF(Income_CF!AF84="","",Income_CF!AF84*(Cohort_WP!AF82/Cohort_CF!AF82))</f>
        <v>2155514.7992456099</v>
      </c>
      <c r="AG82" s="1">
        <f>IF(Income_CF!AG84="","",Income_CF!AG84*(Cohort_WP!AG82/Cohort_CF!AG82))</f>
        <v>2215079.6965407412</v>
      </c>
      <c r="AH82" s="1">
        <f>IF(Income_CF!AH84="","",Income_CF!AH84*(Cohort_WP!AH82/Cohort_CF!AH82))</f>
        <v>2274925.2289584982</v>
      </c>
      <c r="AI82" s="1">
        <f>IF(Income_CF!AI84="","",Income_CF!AI84*(Cohort_WP!AI82/Cohort_CF!AI82))</f>
        <v>2334986.2155821072</v>
      </c>
      <c r="AJ82" s="1">
        <f>IF(Income_CF!AJ84="","",Income_CF!AJ84*(Cohort_WP!AJ82/Cohort_CF!AJ82))</f>
        <v>2395195.3419891335</v>
      </c>
      <c r="AK82" s="1">
        <f>IF(Income_CF!AK84="","",Income_CF!AK84*(Cohort_WP!AK82/Cohort_CF!AK82))</f>
        <v>2455483.267539443</v>
      </c>
      <c r="AL82" s="1">
        <f>IF(Income_CF!AL84="","",Income_CF!AL84*(Cohort_WP!AL82/Cohort_CF!AL82))</f>
        <v>2515778.7416162309</v>
      </c>
      <c r="AM82" s="1">
        <f>IF(Income_CF!AM84="","",Income_CF!AM84*(Cohort_WP!AM82/Cohort_CF!AM82))</f>
        <v>2576008.7286273348</v>
      </c>
      <c r="AN82" s="1">
        <f>IF(Income_CF!AN84="","",Income_CF!AN84*(Cohort_WP!AN82/Cohort_CF!AN82))</f>
        <v>2636098.5415317575</v>
      </c>
      <c r="AO82" s="1">
        <f>IF(Income_CF!AO84="","",Income_CF!AO84*(Cohort_WP!AO82/Cohort_CF!AO82))</f>
        <v>2695971.9836146683</v>
      </c>
      <c r="AP82" s="1">
        <f>IF(Income_CF!AP84="","",Income_CF!AP84*(Cohort_WP!AP82/Cohort_CF!AP82))</f>
        <v>2755551.4981919331</v>
      </c>
      <c r="AQ82" s="1">
        <f>IF(Income_CF!AQ84="","",Income_CF!AQ84*(Cohort_WP!AQ82/Cohort_CF!AQ82))</f>
        <v>2814758.3258844255</v>
      </c>
      <c r="AR82" s="1">
        <f>IF(Income_CF!AR84="","",Income_CF!AR84*(Cohort_WP!AR82/Cohort_CF!AR82))</f>
        <v>2873512.6690616077</v>
      </c>
      <c r="AS82" s="1">
        <f>IF(Income_CF!AS84="","",Income_CF!AS84*(Cohort_WP!AS82/Cohort_CF!AS82))</f>
        <v>2931733.8630148377</v>
      </c>
      <c r="AT82" s="1">
        <f>IF(Income_CF!AT84="","",Income_CF!AT84*(Cohort_WP!AT82/Cohort_CF!AT82))</f>
        <v>2989340.5533823413</v>
      </c>
      <c r="AU82" s="1">
        <f>IF(Income_CF!AU84="","",Income_CF!AU84*(Cohort_WP!AU82/Cohort_CF!AU82))</f>
        <v>3046250.8793115509</v>
      </c>
      <c r="AV82" s="1">
        <f>IF(Income_CF!AV84="","",Income_CF!AV84*(Cohort_WP!AV82/Cohort_CF!AV82))</f>
        <v>3102382.6618092223</v>
      </c>
      <c r="AW82" s="1">
        <f>IF(Income_CF!AW84="","",Income_CF!AW84*(Cohort_WP!AW82/Cohort_CF!AW82))</f>
        <v>3157653.5966971298</v>
      </c>
      <c r="AX82" s="1">
        <f>IF(Income_CF!AX84="","",Income_CF!AX84*(Cohort_WP!AX82/Cohort_CF!AX82))</f>
        <v>3211981.4515601792</v>
      </c>
      <c r="AY82" s="1">
        <f>IF(Income_CF!AY84="","",Income_CF!AY84*(Cohort_WP!AY82/Cohort_CF!AY82))</f>
        <v>3265284.2660453473</v>
      </c>
      <c r="AZ82" s="1">
        <f>IF(Income_CF!AZ84="","",Income_CF!AZ84*(Cohort_WP!AZ82/Cohort_CF!AZ82))</f>
        <v>3317480.5548442644</v>
      </c>
      <c r="BA82" s="1">
        <f>IF(Income_CF!BA84="","",Income_CF!BA84*(Cohort_WP!BA82/Cohort_CF!BA82))</f>
        <v>3368489.512668882</v>
      </c>
      <c r="BB82" s="1">
        <f>IF(Income_CF!BB84="","",Income_CF!BB84*(Cohort_WP!BB82/Cohort_CF!BB82))</f>
        <v>3418231.2205100199</v>
      </c>
      <c r="BC82" s="1" t="str">
        <f>IF(Income_CF!BC84="","",Income_CF!BC84*(Cohort_WP!BC82/Cohort_CF!BC82))</f>
        <v/>
      </c>
      <c r="BD82" s="1" t="str">
        <f>IF(Income_CF!BD84="","",Income_CF!BD84*(Cohort_WP!BD82/Cohort_CF!BD82))</f>
        <v/>
      </c>
      <c r="BE82" s="1" t="str">
        <f>IF(Income_CF!BE84="","",Income_CF!BE84*(Cohort_WP!BE82/Cohort_CF!BE82))</f>
        <v/>
      </c>
      <c r="BF82" s="1" t="str">
        <f>IF(Income_CF!BF84="","",Income_CF!BF84*(Cohort_WP!BF82/Cohort_CF!BF82))</f>
        <v/>
      </c>
      <c r="BG82" s="1" t="str">
        <f>IF(Income_CF!BG84="","",Income_CF!BG84*(Cohort_WP!BG82/Cohort_CF!BG82))</f>
        <v/>
      </c>
      <c r="BH82" s="1" t="str">
        <f>IF(Income_CF!BH84="","",Income_CF!BH84*(Cohort_WP!BH82/Cohort_CF!BH82))</f>
        <v/>
      </c>
      <c r="BI82" s="1" t="str">
        <f>IF(Income_CF!BI84="","",Income_CF!BI84*(Cohort_WP!BI82/Cohort_CF!BI82))</f>
        <v/>
      </c>
      <c r="BJ82" s="1" t="str">
        <f>IF(Income_CF!BJ84="","",Income_CF!BJ84*(Cohort_WP!BJ82/Cohort_CF!BJ82))</f>
        <v/>
      </c>
      <c r="BK82" s="1" t="str">
        <f>IF(Income_CF!BK84="","",Income_CF!BK84*(Cohort_WP!BK82/Cohort_CF!BK82))</f>
        <v/>
      </c>
      <c r="BL82" s="1" t="str">
        <f>IF(Income_CF!BL84="","",Income_CF!BL84*(Cohort_WP!BL82/Cohort_CF!BL82))</f>
        <v/>
      </c>
      <c r="BM82" s="1" t="str">
        <f>IF(Income_CF!BM84="","",Income_CF!BM84*(Cohort_WP!BM82/Cohort_CF!BM82))</f>
        <v/>
      </c>
      <c r="BN82" s="1" t="str">
        <f>IF(Income_CF!BN84="","",Income_CF!BN84*(Cohort_WP!BN82/Cohort_CF!BN82))</f>
        <v/>
      </c>
    </row>
    <row r="83" spans="1:72" x14ac:dyDescent="0.55000000000000004">
      <c r="A83" s="642"/>
      <c r="B83" t="s">
        <v>475</v>
      </c>
      <c r="H83" s="1" t="str">
        <f>IF(Income_CF!H85="","",Income_CF!H85*(Cohort_WP!H83/Cohort_CF!H83))</f>
        <v/>
      </c>
      <c r="I83" s="1" t="str">
        <f>IF(Income_CF!I85="","",Income_CF!I85*(Cohort_WP!I83/Cohort_CF!I83))</f>
        <v/>
      </c>
      <c r="J83" s="1" t="str">
        <f>IF(Income_CF!J85="","",Income_CF!J85*(Cohort_WP!J83/Cohort_CF!J83))</f>
        <v/>
      </c>
      <c r="K83" s="1" t="str">
        <f>IF(Income_CF!K85="","",Income_CF!K85*(Cohort_WP!K83/Cohort_CF!K83))</f>
        <v/>
      </c>
      <c r="L83" s="1" t="str">
        <f>IF(Income_CF!L85="","",Income_CF!L85*(Cohort_WP!L83/Cohort_CF!L83))</f>
        <v/>
      </c>
      <c r="M83" s="1" t="str">
        <f>IF(Income_CF!M85="","",Income_CF!M85*(Cohort_WP!M83/Cohort_CF!M83))</f>
        <v/>
      </c>
      <c r="N83" s="1" t="str">
        <f>IF(Income_CF!N85="","",Income_CF!N85*(Cohort_WP!N83/Cohort_CF!N83))</f>
        <v/>
      </c>
      <c r="O83" s="1" t="str">
        <f>IF(Income_CF!O85="","",Income_CF!O85*(Cohort_WP!O83/Cohort_CF!O83))</f>
        <v/>
      </c>
      <c r="P83" s="1">
        <f>IF(Income_CF!P85="","",Income_CF!P85*(Cohort_WP!P83/Cohort_CF!P83))</f>
        <v>1263503.913415577</v>
      </c>
      <c r="Q83" s="1">
        <f>IF(Income_CF!Q85="","",Income_CF!Q85*(Cohort_WP!Q83/Cohort_CF!Q83))</f>
        <v>1312518.1544694167</v>
      </c>
      <c r="R83" s="1">
        <f>IF(Income_CF!R85="","",Income_CF!R85*(Cohort_WP!R83/Cohort_CF!R83))</f>
        <v>1362615.9564784288</v>
      </c>
      <c r="S83" s="1">
        <f>IF(Income_CF!S85="","",Income_CF!S85*(Cohort_WP!S83/Cohort_CF!S83))</f>
        <v>1413777.4318222811</v>
      </c>
      <c r="T83" s="1">
        <f>IF(Income_CF!T85="","",Income_CF!T85*(Cohort_WP!T83/Cohort_CF!T83))</f>
        <v>1474949.7981931856</v>
      </c>
      <c r="U83" s="1">
        <f>IF(Income_CF!U85="","",Income_CF!U85*(Cohort_WP!U83/Cohort_CF!U83))</f>
        <v>1527576.9028040036</v>
      </c>
      <c r="V83" s="1">
        <f>IF(Income_CF!V85="","",Income_CF!V85*(Cohort_WP!V83/Cohort_CF!V83))</f>
        <v>1581132.8101235183</v>
      </c>
      <c r="W83" s="1">
        <f>IF(Income_CF!W85="","",Income_CF!W85*(Cohort_WP!W83/Cohort_CF!W83))</f>
        <v>1635584.7093469028</v>
      </c>
      <c r="X83" s="1">
        <f>IF(Income_CF!X85="","",Income_CF!X85*(Cohort_WP!X83/Cohort_CF!X83))</f>
        <v>1690897.0096345672</v>
      </c>
      <c r="Y83" s="1">
        <f>IF(Income_CF!Y85="","",Income_CF!Y85*(Cohort_WP!Y83/Cohort_CF!Y83))</f>
        <v>1747031.3312324611</v>
      </c>
      <c r="Z83" s="1">
        <f>IF(Income_CF!Z85="","",Income_CF!Z85*(Cohort_WP!Z83/Cohort_CF!Z83))</f>
        <v>1803946.5047934332</v>
      </c>
      <c r="AA83" s="1">
        <f>IF(Income_CF!AA85="","",Income_CF!AA85*(Cohort_WP!AA83/Cohort_CF!AA83))</f>
        <v>1861598.5791793496</v>
      </c>
      <c r="AB83" s="1">
        <f>IF(Income_CF!AB85="","",Income_CF!AB85*(Cohort_WP!AB83/Cohort_CF!AB83))</f>
        <v>1919940.8379969054</v>
      </c>
      <c r="AC83" s="1">
        <f>IF(Income_CF!AC85="","",Income_CF!AC85*(Cohort_WP!AC83/Cohort_CF!AC83))</f>
        <v>1978923.8250911522</v>
      </c>
      <c r="AD83" s="1">
        <f>IF(Income_CF!AD85="","",Income_CF!AD85*(Cohort_WP!AD83/Cohort_CF!AD83))</f>
        <v>2038495.379189664</v>
      </c>
      <c r="AE83" s="1">
        <f>IF(Income_CF!AE85="","",Income_CF!AE85*(Cohort_WP!AE83/Cohort_CF!AE83))</f>
        <v>2098600.6778576169</v>
      </c>
      <c r="AF83" s="1">
        <f>IF(Income_CF!AF85="","",Income_CF!AF85*(Cohort_WP!AF83/Cohort_CF!AF83))</f>
        <v>2159182.2908889693</v>
      </c>
      <c r="AG83" s="1">
        <f>IF(Income_CF!AG85="","",Income_CF!AG85*(Cohort_WP!AG83/Cohort_CF!AG83))</f>
        <v>2220180.243222978</v>
      </c>
      <c r="AH83" s="1">
        <f>IF(Income_CF!AH85="","",Income_CF!AH85*(Cohort_WP!AH83/Cohort_CF!AH83))</f>
        <v>2281532.0874369633</v>
      </c>
      <c r="AI83" s="1">
        <f>IF(Income_CF!AI85="","",Income_CF!AI85*(Cohort_WP!AI83/Cohort_CF!AI83))</f>
        <v>2343172.9858272532</v>
      </c>
      <c r="AJ83" s="1">
        <f>IF(Income_CF!AJ85="","",Income_CF!AJ85*(Cohort_WP!AJ83/Cohort_CF!AJ83))</f>
        <v>2405035.8020495707</v>
      </c>
      <c r="AK83" s="1">
        <f>IF(Income_CF!AK85="","",Income_CF!AK85*(Cohort_WP!AK83/Cohort_CF!AK83))</f>
        <v>2467051.202248808</v>
      </c>
      <c r="AL83" s="1">
        <f>IF(Income_CF!AL85="","",Income_CF!AL85*(Cohort_WP!AL83/Cohort_CF!AL83))</f>
        <v>2529147.7655656254</v>
      </c>
      <c r="AM83" s="1">
        <f>IF(Income_CF!AM85="","",Income_CF!AM85*(Cohort_WP!AM83/Cohort_CF!AM83))</f>
        <v>2591252.1038647178</v>
      </c>
      <c r="AN83" s="1">
        <f>IF(Income_CF!AN85="","",Income_CF!AN85*(Cohort_WP!AN83/Cohort_CF!AN83))</f>
        <v>2653288.9904861548</v>
      </c>
      <c r="AO83" s="1">
        <f>IF(Income_CF!AO85="","",Income_CF!AO85*(Cohort_WP!AO83/Cohort_CF!AO83))</f>
        <v>2715181.4977777102</v>
      </c>
      <c r="AP83" s="1">
        <f>IF(Income_CF!AP85="","",Income_CF!AP85*(Cohort_WP!AP83/Cohort_CF!AP83))</f>
        <v>2776851.1431231084</v>
      </c>
      <c r="AQ83" s="1">
        <f>IF(Income_CF!AQ85="","",Income_CF!AQ85*(Cohort_WP!AQ83/Cohort_CF!AQ83))</f>
        <v>2838218.0431376905</v>
      </c>
      <c r="AR83" s="1">
        <f>IF(Income_CF!AR85="","",Income_CF!AR85*(Cohort_WP!AR83/Cohort_CF!AR83))</f>
        <v>2899201.0756609584</v>
      </c>
      <c r="AS83" s="1">
        <f>IF(Income_CF!AS85="","",Income_CF!AS85*(Cohort_WP!AS83/Cohort_CF!AS83))</f>
        <v>2959718.0491334568</v>
      </c>
      <c r="AT83" s="1">
        <f>IF(Income_CF!AT85="","",Income_CF!AT85*(Cohort_WP!AT83/Cohort_CF!AT83))</f>
        <v>3019685.8789052824</v>
      </c>
      <c r="AU83" s="1">
        <f>IF(Income_CF!AU85="","",Income_CF!AU85*(Cohort_WP!AU83/Cohort_CF!AU83))</f>
        <v>3079020.7699838118</v>
      </c>
      <c r="AV83" s="1">
        <f>IF(Income_CF!AV85="","",Income_CF!AV85*(Cohort_WP!AV83/Cohort_CF!AV83))</f>
        <v>3137638.4056908977</v>
      </c>
      <c r="AW83" s="1">
        <f>IF(Income_CF!AW85="","",Income_CF!AW85*(Cohort_WP!AW83/Cohort_CF!AW83))</f>
        <v>3195454.1416634992</v>
      </c>
      <c r="AX83" s="1">
        <f>IF(Income_CF!AX85="","",Income_CF!AX85*(Cohort_WP!AX83/Cohort_CF!AX83))</f>
        <v>3252383.2045980436</v>
      </c>
      <c r="AY83" s="1">
        <f>IF(Income_CF!AY85="","",Income_CF!AY85*(Cohort_WP!AY83/Cohort_CF!AY83))</f>
        <v>3308340.8951069848</v>
      </c>
      <c r="AZ83" s="1">
        <f>IF(Income_CF!AZ85="","",Income_CF!AZ85*(Cohort_WP!AZ83/Cohort_CF!AZ83))</f>
        <v>3363242.7940267078</v>
      </c>
      <c r="BA83" s="1">
        <f>IF(Income_CF!BA85="","",Income_CF!BA85*(Cohort_WP!BA83/Cohort_CF!BA83))</f>
        <v>3417004.9714895925</v>
      </c>
      <c r="BB83" s="1">
        <f>IF(Income_CF!BB85="","",Income_CF!BB85*(Cohort_WP!BB83/Cohort_CF!BB83))</f>
        <v>3469544.1980489483</v>
      </c>
      <c r="BC83" s="1">
        <f>IF(Income_CF!BC85="","",Income_CF!BC85*(Cohort_WP!BC83/Cohort_CF!BC83))</f>
        <v>3520778.1571253203</v>
      </c>
      <c r="BD83" s="1" t="str">
        <f>IF(Income_CF!BD85="","",Income_CF!BD85*(Cohort_WP!BD83/Cohort_CF!BD83))</f>
        <v/>
      </c>
      <c r="BE83" s="1" t="str">
        <f>IF(Income_CF!BE85="","",Income_CF!BE85*(Cohort_WP!BE83/Cohort_CF!BE83))</f>
        <v/>
      </c>
      <c r="BF83" s="1" t="str">
        <f>IF(Income_CF!BF85="","",Income_CF!BF85*(Cohort_WP!BF83/Cohort_CF!BF83))</f>
        <v/>
      </c>
      <c r="BG83" s="1" t="str">
        <f>IF(Income_CF!BG85="","",Income_CF!BG85*(Cohort_WP!BG83/Cohort_CF!BG83))</f>
        <v/>
      </c>
      <c r="BH83" s="1" t="str">
        <f>IF(Income_CF!BH85="","",Income_CF!BH85*(Cohort_WP!BH83/Cohort_CF!BH83))</f>
        <v/>
      </c>
      <c r="BI83" s="1" t="str">
        <f>IF(Income_CF!BI85="","",Income_CF!BI85*(Cohort_WP!BI83/Cohort_CF!BI83))</f>
        <v/>
      </c>
      <c r="BJ83" s="1" t="str">
        <f>IF(Income_CF!BJ85="","",Income_CF!BJ85*(Cohort_WP!BJ83/Cohort_CF!BJ83))</f>
        <v/>
      </c>
      <c r="BK83" s="1" t="str">
        <f>IF(Income_CF!BK85="","",Income_CF!BK85*(Cohort_WP!BK83/Cohort_CF!BK83))</f>
        <v/>
      </c>
      <c r="BL83" s="1" t="str">
        <f>IF(Income_CF!BL85="","",Income_CF!BL85*(Cohort_WP!BL83/Cohort_CF!BL83))</f>
        <v/>
      </c>
      <c r="BM83" s="1" t="str">
        <f>IF(Income_CF!BM85="","",Income_CF!BM85*(Cohort_WP!BM83/Cohort_CF!BM83))</f>
        <v/>
      </c>
      <c r="BN83" s="1" t="str">
        <f>IF(Income_CF!BN85="","",Income_CF!BN85*(Cohort_WP!BN83/Cohort_CF!BN83))</f>
        <v/>
      </c>
    </row>
    <row r="84" spans="1:72" x14ac:dyDescent="0.55000000000000004">
      <c r="A84" s="642"/>
      <c r="B84" t="s">
        <v>476</v>
      </c>
      <c r="H84" s="1" t="str">
        <f>IF(Income_CF!H86="","",Income_CF!H86*(Cohort_WP!H84/Cohort_CF!H84))</f>
        <v/>
      </c>
      <c r="I84" s="1" t="str">
        <f>IF(Income_CF!I86="","",Income_CF!I86*(Cohort_WP!I84/Cohort_CF!I84))</f>
        <v/>
      </c>
      <c r="J84" s="1" t="str">
        <f>IF(Income_CF!J86="","",Income_CF!J86*(Cohort_WP!J84/Cohort_CF!J84))</f>
        <v/>
      </c>
      <c r="K84" s="1" t="str">
        <f>IF(Income_CF!K86="","",Income_CF!K86*(Cohort_WP!K84/Cohort_CF!K84))</f>
        <v/>
      </c>
      <c r="L84" s="1" t="str">
        <f>IF(Income_CF!L86="","",Income_CF!L86*(Cohort_WP!L84/Cohort_CF!L84))</f>
        <v/>
      </c>
      <c r="M84" s="1" t="str">
        <f>IF(Income_CF!M86="","",Income_CF!M86*(Cohort_WP!M84/Cohort_CF!M84))</f>
        <v/>
      </c>
      <c r="N84" s="1" t="str">
        <f>IF(Income_CF!N86="","",Income_CF!N86*(Cohort_WP!N84/Cohort_CF!N84))</f>
        <v/>
      </c>
      <c r="O84" s="1" t="str">
        <f>IF(Income_CF!O86="","",Income_CF!O86*(Cohort_WP!O84/Cohort_CF!O84))</f>
        <v/>
      </c>
      <c r="P84" s="1" t="str">
        <f>IF(Income_CF!P86="","",Income_CF!P86*(Cohort_WP!P84/Cohort_CF!P84))</f>
        <v/>
      </c>
      <c r="Q84" s="1">
        <f>IF(Income_CF!Q86="","",Income_CF!Q86*(Cohort_WP!Q84/Cohort_CF!Q84))</f>
        <v>1301409.0308180444</v>
      </c>
      <c r="R84" s="1">
        <f>IF(Income_CF!R86="","",Income_CF!R86*(Cohort_WP!R84/Cohort_CF!R84))</f>
        <v>1351893.6991034991</v>
      </c>
      <c r="S84" s="1">
        <f>IF(Income_CF!S86="","",Income_CF!S86*(Cohort_WP!S84/Cohort_CF!S84))</f>
        <v>1403494.4351727816</v>
      </c>
      <c r="T84" s="1">
        <f>IF(Income_CF!T86="","",Income_CF!T86*(Cohort_WP!T84/Cohort_CF!T84))</f>
        <v>1456190.7547769495</v>
      </c>
      <c r="U84" s="1">
        <f>IF(Income_CF!U86="","",Income_CF!U86*(Cohort_WP!U84/Cohort_CF!U84))</f>
        <v>1519198.2921389812</v>
      </c>
      <c r="V84" s="1">
        <f>IF(Income_CF!V86="","",Income_CF!V86*(Cohort_WP!V84/Cohort_CF!V84))</f>
        <v>1573404.2098881232</v>
      </c>
      <c r="W84" s="1">
        <f>IF(Income_CF!W86="","",Income_CF!W86*(Cohort_WP!W84/Cohort_CF!W84))</f>
        <v>1628566.794427224</v>
      </c>
      <c r="X84" s="1">
        <f>IF(Income_CF!X86="","",Income_CF!X86*(Cohort_WP!X84/Cohort_CF!X84))</f>
        <v>1684652.2506273098</v>
      </c>
      <c r="Y84" s="1">
        <f>IF(Income_CF!Y86="","",Income_CF!Y86*(Cohort_WP!Y84/Cohort_CF!Y84))</f>
        <v>1741623.9199236042</v>
      </c>
      <c r="Z84" s="1">
        <f>IF(Income_CF!Z86="","",Income_CF!Z86*(Cohort_WP!Z84/Cohort_CF!Z84))</f>
        <v>1799442.271169435</v>
      </c>
      <c r="AA84" s="1">
        <f>IF(Income_CF!AA86="","",Income_CF!AA86*(Cohort_WP!AA84/Cohort_CF!AA84))</f>
        <v>1858064.899937236</v>
      </c>
      <c r="AB84" s="1">
        <f>IF(Income_CF!AB86="","",Income_CF!AB86*(Cohort_WP!AB84/Cohort_CF!AB84))</f>
        <v>1917446.53655473</v>
      </c>
      <c r="AC84" s="1">
        <f>IF(Income_CF!AC86="","",Income_CF!AC86*(Cohort_WP!AC84/Cohort_CF!AC84))</f>
        <v>1977539.063136813</v>
      </c>
      <c r="AD84" s="1">
        <f>IF(Income_CF!AD86="","",Income_CF!AD86*(Cohort_WP!AD84/Cohort_CF!AD84))</f>
        <v>2038291.5398438866</v>
      </c>
      <c r="AE84" s="1">
        <f>IF(Income_CF!AE86="","",Income_CF!AE86*(Cohort_WP!AE84/Cohort_CF!AE84))</f>
        <v>2099650.240565354</v>
      </c>
      <c r="AF84" s="1">
        <f>IF(Income_CF!AF86="","",Income_CF!AF86*(Cohort_WP!AF84/Cohort_CF!AF84))</f>
        <v>2161558.6981933457</v>
      </c>
      <c r="AG84" s="1">
        <f>IF(Income_CF!AG86="","",Income_CF!AG86*(Cohort_WP!AG84/Cohort_CF!AG84))</f>
        <v>2223957.7596156378</v>
      </c>
      <c r="AH84" s="1">
        <f>IF(Income_CF!AH86="","",Income_CF!AH86*(Cohort_WP!AH84/Cohort_CF!AH84))</f>
        <v>2286785.6505196672</v>
      </c>
      <c r="AI84" s="1">
        <f>IF(Income_CF!AI86="","",Income_CF!AI86*(Cohort_WP!AI84/Cohort_CF!AI84))</f>
        <v>2349978.050060072</v>
      </c>
      <c r="AJ84" s="1">
        <f>IF(Income_CF!AJ86="","",Income_CF!AJ86*(Cohort_WP!AJ84/Cohort_CF!AJ84))</f>
        <v>2413468.1754020709</v>
      </c>
      <c r="AK84" s="1">
        <f>IF(Income_CF!AK86="","",Income_CF!AK86*(Cohort_WP!AK84/Cohort_CF!AK84))</f>
        <v>2477186.8761110581</v>
      </c>
      <c r="AL84" s="1">
        <f>IF(Income_CF!AL86="","",Income_CF!AL86*(Cohort_WP!AL84/Cohort_CF!AL84))</f>
        <v>2541062.7383162715</v>
      </c>
      <c r="AM84" s="1">
        <f>IF(Income_CF!AM86="","",Income_CF!AM86*(Cohort_WP!AM84/Cohort_CF!AM84))</f>
        <v>2605022.1985325948</v>
      </c>
      <c r="AN84" s="1">
        <f>IF(Income_CF!AN86="","",Income_CF!AN86*(Cohort_WP!AN84/Cohort_CF!AN84))</f>
        <v>2668989.6669806591</v>
      </c>
      <c r="AO84" s="1">
        <f>IF(Income_CF!AO86="","",Income_CF!AO86*(Cohort_WP!AO84/Cohort_CF!AO84))</f>
        <v>2732887.6602007397</v>
      </c>
      <c r="AP84" s="1">
        <f>IF(Income_CF!AP86="","",Income_CF!AP86*(Cohort_WP!AP84/Cohort_CF!AP84))</f>
        <v>2796636.9427110418</v>
      </c>
      <c r="AQ84" s="1">
        <f>IF(Income_CF!AQ86="","",Income_CF!AQ86*(Cohort_WP!AQ84/Cohort_CF!AQ84))</f>
        <v>2860156.677416801</v>
      </c>
      <c r="AR84" s="1">
        <f>IF(Income_CF!AR86="","",Income_CF!AR86*(Cohort_WP!AR84/Cohort_CF!AR84))</f>
        <v>2923364.5844318215</v>
      </c>
      <c r="AS84" s="1">
        <f>IF(Income_CF!AS86="","",Income_CF!AS86*(Cohort_WP!AS84/Cohort_CF!AS84))</f>
        <v>2986177.1079307869</v>
      </c>
      <c r="AT84" s="1">
        <f>IF(Income_CF!AT86="","",Income_CF!AT86*(Cohort_WP!AT84/Cohort_CF!AT84))</f>
        <v>3048509.5906074597</v>
      </c>
      <c r="AU84" s="1">
        <f>IF(Income_CF!AU86="","",Income_CF!AU86*(Cohort_WP!AU84/Cohort_CF!AU84))</f>
        <v>3110276.4552724413</v>
      </c>
      <c r="AV84" s="1">
        <f>IF(Income_CF!AV86="","",Income_CF!AV86*(Cohort_WP!AV84/Cohort_CF!AV84))</f>
        <v>3171391.3930833265</v>
      </c>
      <c r="AW84" s="1">
        <f>IF(Income_CF!AW86="","",Income_CF!AW86*(Cohort_WP!AW84/Cohort_CF!AW84))</f>
        <v>3231767.5578616248</v>
      </c>
      <c r="AX84" s="1">
        <f>IF(Income_CF!AX86="","",Income_CF!AX86*(Cohort_WP!AX84/Cohort_CF!AX84))</f>
        <v>3291317.7659134036</v>
      </c>
      <c r="AY84" s="1">
        <f>IF(Income_CF!AY86="","",Income_CF!AY86*(Cohort_WP!AY84/Cohort_CF!AY84))</f>
        <v>3349954.7007359848</v>
      </c>
      <c r="AZ84" s="1">
        <f>IF(Income_CF!AZ86="","",Income_CF!AZ86*(Cohort_WP!AZ84/Cohort_CF!AZ84))</f>
        <v>3407591.1219601943</v>
      </c>
      <c r="BA84" s="1">
        <f>IF(Income_CF!BA86="","",Income_CF!BA86*(Cohort_WP!BA84/Cohort_CF!BA84))</f>
        <v>3464140.0778475096</v>
      </c>
      <c r="BB84" s="1">
        <f>IF(Income_CF!BB86="","",Income_CF!BB86*(Cohort_WP!BB84/Cohort_CF!BB84))</f>
        <v>3519515.1206342806</v>
      </c>
      <c r="BC84" s="1">
        <f>IF(Income_CF!BC86="","",Income_CF!BC86*(Cohort_WP!BC84/Cohort_CF!BC84))</f>
        <v>3573630.5239904164</v>
      </c>
      <c r="BD84" s="1">
        <f>IF(Income_CF!BD86="","",Income_CF!BD86*(Cohort_WP!BD84/Cohort_CF!BD84))</f>
        <v>3626401.5018390799</v>
      </c>
      <c r="BE84" s="1" t="str">
        <f>IF(Income_CF!BE86="","",Income_CF!BE86*(Cohort_WP!BE84/Cohort_CF!BE84))</f>
        <v/>
      </c>
      <c r="BF84" s="1" t="str">
        <f>IF(Income_CF!BF86="","",Income_CF!BF86*(Cohort_WP!BF84/Cohort_CF!BF84))</f>
        <v/>
      </c>
      <c r="BG84" s="1" t="str">
        <f>IF(Income_CF!BG86="","",Income_CF!BG86*(Cohort_WP!BG84/Cohort_CF!BG84))</f>
        <v/>
      </c>
      <c r="BH84" s="1" t="str">
        <f>IF(Income_CF!BH86="","",Income_CF!BH86*(Cohort_WP!BH84/Cohort_CF!BH84))</f>
        <v/>
      </c>
      <c r="BI84" s="1" t="str">
        <f>IF(Income_CF!BI86="","",Income_CF!BI86*(Cohort_WP!BI84/Cohort_CF!BI84))</f>
        <v/>
      </c>
      <c r="BJ84" s="1" t="str">
        <f>IF(Income_CF!BJ86="","",Income_CF!BJ86*(Cohort_WP!BJ84/Cohort_CF!BJ84))</f>
        <v/>
      </c>
      <c r="BK84" s="1" t="str">
        <f>IF(Income_CF!BK86="","",Income_CF!BK86*(Cohort_WP!BK84/Cohort_CF!BK84))</f>
        <v/>
      </c>
      <c r="BL84" s="1" t="str">
        <f>IF(Income_CF!BL86="","",Income_CF!BL86*(Cohort_WP!BL84/Cohort_CF!BL84))</f>
        <v/>
      </c>
      <c r="BM84" s="1" t="str">
        <f>IF(Income_CF!BM86="","",Income_CF!BM86*(Cohort_WP!BM84/Cohort_CF!BM84))</f>
        <v/>
      </c>
      <c r="BN84" s="1" t="str">
        <f>IF(Income_CF!BN86="","",Income_CF!BN86*(Cohort_WP!BN84/Cohort_CF!BN84))</f>
        <v/>
      </c>
    </row>
    <row r="85" spans="1:72" x14ac:dyDescent="0.55000000000000004">
      <c r="A85" s="642"/>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row>
    <row r="86" spans="1:72" x14ac:dyDescent="0.55000000000000004">
      <c r="A86" s="642"/>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row>
    <row r="87" spans="1:72" x14ac:dyDescent="0.55000000000000004">
      <c r="A87" s="642"/>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row>
    <row r="88" spans="1:72" x14ac:dyDescent="0.55000000000000004">
      <c r="A88" s="642"/>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row>
    <row r="89" spans="1:72" x14ac:dyDescent="0.55000000000000004">
      <c r="A89" s="642"/>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row>
    <row r="90" spans="1:72" x14ac:dyDescent="0.55000000000000004">
      <c r="A90" s="642"/>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72" x14ac:dyDescent="0.55000000000000004">
      <c r="A91" s="642"/>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72" x14ac:dyDescent="0.55000000000000004">
      <c r="A92" s="642"/>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72" x14ac:dyDescent="0.55000000000000004">
      <c r="A93" s="642"/>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row>
    <row r="94" spans="1:72" x14ac:dyDescent="0.55000000000000004">
      <c r="A94" s="642"/>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row>
    <row r="95" spans="1:72" x14ac:dyDescent="0.55000000000000004">
      <c r="A95" s="643"/>
      <c r="B95" s="329" t="s">
        <v>525</v>
      </c>
      <c r="C95" s="329"/>
      <c r="D95" s="329"/>
      <c r="E95" s="329"/>
      <c r="F95" s="330"/>
      <c r="G95" s="330"/>
      <c r="H95" s="330">
        <f>SUM(H75:H94)*(1+'Cost and Benefit Parameters'!$C$17)</f>
        <v>1027344.3065473137</v>
      </c>
      <c r="I95" s="330">
        <f>SUM(I75:I94)*(1+'Cost and Benefit Parameters'!$C$17)</f>
        <v>2125362.0056268605</v>
      </c>
      <c r="J95" s="330">
        <f>SUM(J75:J94)*(1+'Cost and Benefit Parameters'!$C$17)</f>
        <v>3297054.3332292819</v>
      </c>
      <c r="K95" s="330">
        <f>SUM(K75:K94)*(1+'Cost and Benefit Parameters'!$C$17)</f>
        <v>4545496.391969664</v>
      </c>
      <c r="L95" s="330">
        <f>SUM(L75:L94)*(1+'Cost and Benefit Parameters'!$C$17)</f>
        <v>5881130.4442972261</v>
      </c>
      <c r="M95" s="330">
        <f>SUM(M75:M94)*(1+'Cost and Benefit Parameters'!$C$17)</f>
        <v>7299624.1702202503</v>
      </c>
      <c r="N95" s="330">
        <f>SUM(N75:N94)*(1+'Cost and Benefit Parameters'!$C$17)</f>
        <v>8804218.5615447517</v>
      </c>
      <c r="O95" s="330">
        <f>SUM(O75:O94)*(1+'Cost and Benefit Parameters'!$C$17)</f>
        <v>10398225.161644047</v>
      </c>
      <c r="P95" s="330">
        <f>SUM(P75:P94)*(1+'Cost and Benefit Parameters'!$C$17)</f>
        <v>12085025.921583096</v>
      </c>
      <c r="Q95" s="330">
        <f>SUM(Q75:Q94)*(1+'Cost and Benefit Parameters'!$C$17)</f>
        <v>13868073.044706585</v>
      </c>
      <c r="R95" s="330">
        <f>SUM(R75:R94)*(1+'Cost and Benefit Parameters'!$C$17)</f>
        <v>14370223.985217968</v>
      </c>
      <c r="S95" s="330">
        <f>SUM(S75:S94)*(1+'Cost and Benefit Parameters'!$C$17)</f>
        <v>14880756.681655182</v>
      </c>
      <c r="T95" s="330">
        <f>SUM(T75:T94)*(1+'Cost and Benefit Parameters'!$C$17)</f>
        <v>15399299.733486766</v>
      </c>
      <c r="U95" s="330">
        <f>SUM(U75:U94)*(1+'Cost and Benefit Parameters'!$C$17)</f>
        <v>15925452.117525239</v>
      </c>
      <c r="V95" s="330">
        <f>SUM(V75:V94)*(1+'Cost and Benefit Parameters'!$C$17)</f>
        <v>16448981.501652515</v>
      </c>
      <c r="W95" s="330">
        <f>SUM(W75:W94)*(1+'Cost and Benefit Parameters'!$C$17)</f>
        <v>16979580.817297217</v>
      </c>
      <c r="X95" s="330">
        <f>SUM(X75:X94)*(1+'Cost and Benefit Parameters'!$C$17)</f>
        <v>17516834.52177301</v>
      </c>
      <c r="Y95" s="330">
        <f>SUM(Y75:Y94)*(1+'Cost and Benefit Parameters'!$C$17)</f>
        <v>18060301.694152508</v>
      </c>
      <c r="Z95" s="330">
        <f>SUM(Z75:Z94)*(1+'Cost and Benefit Parameters'!$C$17)</f>
        <v>18609516.301482618</v>
      </c>
      <c r="AA95" s="330">
        <f>SUM(AA75:AA94)*(1+'Cost and Benefit Parameters'!$C$17)</f>
        <v>19163987.549428634</v>
      </c>
      <c r="AB95" s="330">
        <f>SUM(AB75:AB94)*(1+'Cost and Benefit Parameters'!$C$17)</f>
        <v>19723200.318691447</v>
      </c>
      <c r="AC95" s="330">
        <f>SUM(AC75:AC94)*(1+'Cost and Benefit Parameters'!$C$17)</f>
        <v>20286615.688219197</v>
      </c>
      <c r="AD95" s="330">
        <f>SUM(AD75:AD94)*(1+'Cost and Benefit Parameters'!$C$17)</f>
        <v>20853671.545898344</v>
      </c>
      <c r="AE95" s="330">
        <f>SUM(AE75:AE94)*(1+'Cost and Benefit Parameters'!$C$17)</f>
        <v>21423783.287057921</v>
      </c>
      <c r="AF95" s="330">
        <f>SUM(AF75:AF94)*(1+'Cost and Benefit Parameters'!$C$17)</f>
        <v>21996344.600758955</v>
      </c>
      <c r="AG95" s="330">
        <f>SUM(AG75:AG94)*(1+'Cost and Benefit Parameters'!$C$17)</f>
        <v>22570728.343467988</v>
      </c>
      <c r="AH95" s="330">
        <f>SUM(AH75:AH94)*(1+'Cost and Benefit Parameters'!$C$17)</f>
        <v>23146287.499333285</v>
      </c>
      <c r="AI95" s="330">
        <f>SUM(AI75:AI94)*(1+'Cost and Benefit Parameters'!$C$17)</f>
        <v>23722356.225893762</v>
      </c>
      <c r="AJ95" s="330">
        <f>SUM(AJ75:AJ94)*(1+'Cost and Benefit Parameters'!$C$17)</f>
        <v>24298250.983659294</v>
      </c>
      <c r="AK95" s="330">
        <f>SUM(AK75:AK94)*(1+'Cost and Benefit Parameters'!$C$17)</f>
        <v>24873271.747605145</v>
      </c>
      <c r="AL95" s="330">
        <f>SUM(AL75:AL94)*(1+'Cost and Benefit Parameters'!$C$17)</f>
        <v>25446703.298228353</v>
      </c>
      <c r="AM95" s="330">
        <f>SUM(AM75:AM94)*(1+'Cost and Benefit Parameters'!$C$17)</f>
        <v>26017816.589419194</v>
      </c>
      <c r="AN95" s="330">
        <f>SUM(AN75:AN94)*(1+'Cost and Benefit Parameters'!$C$17)</f>
        <v>26585870.190010693</v>
      </c>
      <c r="AO95" s="330">
        <f>SUM(AO75:AO94)*(1+'Cost and Benefit Parameters'!$C$17)</f>
        <v>27150111.795484792</v>
      </c>
      <c r="AP95" s="330">
        <f>SUM(AP75:AP94)*(1+'Cost and Benefit Parameters'!$C$17)</f>
        <v>27709779.805936731</v>
      </c>
      <c r="AQ95" s="330">
        <f>SUM(AQ75:AQ94)*(1+'Cost and Benefit Parameters'!$C$17)</f>
        <v>28264104.966034248</v>
      </c>
      <c r="AR95" s="330">
        <f>SUM(AR75:AR94)*(1+'Cost and Benefit Parameters'!$C$17)</f>
        <v>28812312.062353615</v>
      </c>
      <c r="AS95" s="330">
        <f>SUM(AS75:AS94)*(1+'Cost and Benefit Parameters'!$C$17)</f>
        <v>29353621.673136733</v>
      </c>
      <c r="AT95" s="330">
        <f>SUM(AT75:AT94)*(1+'Cost and Benefit Parameters'!$C$17)</f>
        <v>29887251.965191241</v>
      </c>
      <c r="AU95" s="330">
        <f>SUM(AU75:AU94)*(1+'Cost and Benefit Parameters'!$C$17)</f>
        <v>30412420.532353222</v>
      </c>
      <c r="AV95" s="330">
        <f>SUM(AV75:AV94)*(1+'Cost and Benefit Parameters'!$C$17)</f>
        <v>28025100.856925283</v>
      </c>
      <c r="AW95" s="330">
        <f>SUM(AW75:AW94)*(1+'Cost and Benefit Parameters'!$C$17)</f>
        <v>25501324.753710944</v>
      </c>
      <c r="AX95" s="330">
        <f>SUM(AX75:AX94)*(1+'Cost and Benefit Parameters'!$C$17)</f>
        <v>22837782.294186871</v>
      </c>
      <c r="AY95" s="330">
        <f>SUM(AY75:AY94)*(1+'Cost and Benefit Parameters'!$C$17)</f>
        <v>20031156.745154947</v>
      </c>
      <c r="AZ95" s="330">
        <f>SUM(AZ75:AZ94)*(1+'Cost and Benefit Parameters'!$C$17)</f>
        <v>17078124.505498789</v>
      </c>
      <c r="BA95" s="330">
        <f>SUM(BA75:BA94)*(1+'Cost and Benefit Parameters'!$C$17)</f>
        <v>13975354.819376186</v>
      </c>
      <c r="BB95" s="330">
        <f>SUM(BB75:BB94)*(1+'Cost and Benefit Parameters'!$C$17)</f>
        <v>10719509.255369047</v>
      </c>
      <c r="BC95" s="330">
        <f>SUM(BC75:BC94)*(1+'Cost and Benefit Parameters'!$C$17)</f>
        <v>7307240.9415492099</v>
      </c>
      <c r="BD95" s="330">
        <f>SUM(BD75:BD94)*(1+'Cost and Benefit Parameters'!$C$17)</f>
        <v>3735193.5468942523</v>
      </c>
      <c r="BE95" s="330"/>
      <c r="BF95" s="330"/>
      <c r="BG95" s="330"/>
      <c r="BH95" s="330"/>
      <c r="BI95" s="330"/>
      <c r="BJ95" s="330"/>
      <c r="BK95" s="330"/>
      <c r="BL95" s="330"/>
      <c r="BM95" s="330"/>
      <c r="BN95" s="330"/>
      <c r="BO95" s="329"/>
      <c r="BP95" s="329"/>
      <c r="BQ95" s="329"/>
      <c r="BR95" s="329"/>
      <c r="BS95" s="329"/>
      <c r="BT95" s="329"/>
    </row>
    <row r="96" spans="1:72" x14ac:dyDescent="0.55000000000000004">
      <c r="B96" s="329" t="s">
        <v>526</v>
      </c>
      <c r="C96" s="329"/>
      <c r="D96" s="329"/>
      <c r="E96" s="329"/>
      <c r="F96" s="329"/>
      <c r="G96" s="329"/>
      <c r="H96" s="329">
        <f>'Cost and Benefit Parameters'!$C$46*H95</f>
        <v>710922.26013074105</v>
      </c>
      <c r="I96" s="329">
        <f>'Cost and Benefit Parameters'!$C$46*I95</f>
        <v>1470750.5078937875</v>
      </c>
      <c r="J96" s="329">
        <f>'Cost and Benefit Parameters'!$C$46*J95</f>
        <v>2281561.5985946627</v>
      </c>
      <c r="K96" s="329">
        <f>'Cost and Benefit Parameters'!$C$46*K95</f>
        <v>3145483.5032430072</v>
      </c>
      <c r="L96" s="329">
        <f>'Cost and Benefit Parameters'!$C$46*L95</f>
        <v>4069742.2674536803</v>
      </c>
      <c r="M96" s="329">
        <f>'Cost and Benefit Parameters'!$C$46*M95</f>
        <v>5051339.9257924128</v>
      </c>
      <c r="N96" s="329">
        <f>'Cost and Benefit Parameters'!$C$46*N95</f>
        <v>6092519.2445889674</v>
      </c>
      <c r="O96" s="329">
        <f>'Cost and Benefit Parameters'!$C$46*O95</f>
        <v>7195571.8118576799</v>
      </c>
      <c r="P96" s="329">
        <f>'Cost and Benefit Parameters'!$C$46*P95</f>
        <v>8362837.9377355017</v>
      </c>
      <c r="Q96" s="329">
        <f>'Cost and Benefit Parameters'!$C$46*Q95</f>
        <v>9596706.5469369553</v>
      </c>
      <c r="R96" s="329">
        <f>'Cost and Benefit Parameters'!$C$46*R95</f>
        <v>9944194.9977708329</v>
      </c>
      <c r="S96" s="329">
        <f>'Cost and Benefit Parameters'!$C$46*S95</f>
        <v>10297483.623705385</v>
      </c>
      <c r="T96" s="329">
        <f>'Cost and Benefit Parameters'!$C$46*T95</f>
        <v>10656315.415572841</v>
      </c>
      <c r="U96" s="329">
        <f>'Cost and Benefit Parameters'!$C$46*U95</f>
        <v>11020412.865327464</v>
      </c>
      <c r="V96" s="329">
        <f>'Cost and Benefit Parameters'!$C$46*V95</f>
        <v>11382695.19914354</v>
      </c>
      <c r="W96" s="329">
        <f>'Cost and Benefit Parameters'!$C$46*W95</f>
        <v>11749869.925569672</v>
      </c>
      <c r="X96" s="329">
        <f>'Cost and Benefit Parameters'!$C$46*X95</f>
        <v>12121649.489066923</v>
      </c>
      <c r="Y96" s="329">
        <f>'Cost and Benefit Parameters'!$C$46*Y95</f>
        <v>12497728.772353534</v>
      </c>
      <c r="Z96" s="329">
        <f>'Cost and Benefit Parameters'!$C$46*Z95</f>
        <v>12877785.280625971</v>
      </c>
      <c r="AA96" s="329">
        <f>'Cost and Benefit Parameters'!$C$46*AA95</f>
        <v>13261479.384204615</v>
      </c>
      <c r="AB96" s="329">
        <f>'Cost and Benefit Parameters'!$C$46*AB95</f>
        <v>13648454.620534481</v>
      </c>
      <c r="AC96" s="329">
        <f>'Cost and Benefit Parameters'!$C$46*AC95</f>
        <v>14038338.056247683</v>
      </c>
      <c r="AD96" s="329">
        <f>'Cost and Benefit Parameters'!$C$46*AD95</f>
        <v>14430740.709761653</v>
      </c>
      <c r="AE96" s="329">
        <f>'Cost and Benefit Parameters'!$C$46*AE95</f>
        <v>14825258.03464408</v>
      </c>
      <c r="AF96" s="329">
        <f>'Cost and Benefit Parameters'!$C$46*AF95</f>
        <v>15221470.463725196</v>
      </c>
      <c r="AG96" s="329">
        <f>'Cost and Benefit Parameters'!$C$46*AG95</f>
        <v>15618944.013679847</v>
      </c>
      <c r="AH96" s="329">
        <f>'Cost and Benefit Parameters'!$C$46*AH95</f>
        <v>16017230.949538631</v>
      </c>
      <c r="AI96" s="329">
        <f>'Cost and Benefit Parameters'!$C$46*AI95</f>
        <v>16415870.508318482</v>
      </c>
      <c r="AJ96" s="329">
        <f>'Cost and Benefit Parameters'!$C$46*AJ95</f>
        <v>16814389.680692229</v>
      </c>
      <c r="AK96" s="329">
        <f>'Cost and Benefit Parameters'!$C$46*AK95</f>
        <v>17212304.049342759</v>
      </c>
      <c r="AL96" s="329">
        <f>'Cost and Benefit Parameters'!$C$46*AL95</f>
        <v>17609118.682374019</v>
      </c>
      <c r="AM96" s="329">
        <f>'Cost and Benefit Parameters'!$C$46*AM95</f>
        <v>18004329.079878081</v>
      </c>
      <c r="AN96" s="329">
        <f>'Cost and Benefit Parameters'!$C$46*AN95</f>
        <v>18397422.171487398</v>
      </c>
      <c r="AO96" s="329">
        <f>'Cost and Benefit Parameters'!$C$46*AO95</f>
        <v>18787877.362475473</v>
      </c>
      <c r="AP96" s="329">
        <f>'Cost and Benefit Parameters'!$C$46*AP95</f>
        <v>19175167.625708215</v>
      </c>
      <c r="AQ96" s="329">
        <f>'Cost and Benefit Parameters'!$C$46*AQ95</f>
        <v>19558760.636495698</v>
      </c>
      <c r="AR96" s="329">
        <f>'Cost and Benefit Parameters'!$C$46*AR95</f>
        <v>19938119.947148699</v>
      </c>
      <c r="AS96" s="329">
        <f>'Cost and Benefit Parameters'!$C$46*AS95</f>
        <v>20312706.197810616</v>
      </c>
      <c r="AT96" s="329">
        <f>'Cost and Benefit Parameters'!$C$46*AT95</f>
        <v>20681978.359912336</v>
      </c>
      <c r="AU96" s="329">
        <f>'Cost and Benefit Parameters'!$C$46*AU95</f>
        <v>21045395.00838843</v>
      </c>
      <c r="AV96" s="329">
        <f>'Cost and Benefit Parameters'!$C$46*AV95</f>
        <v>19393369.792992294</v>
      </c>
      <c r="AW96" s="329">
        <f>'Cost and Benefit Parameters'!$C$46*AW95</f>
        <v>17646916.729567971</v>
      </c>
      <c r="AX96" s="329">
        <f>'Cost and Benefit Parameters'!$C$46*AX95</f>
        <v>15803745.347577315</v>
      </c>
      <c r="AY96" s="329">
        <f>'Cost and Benefit Parameters'!$C$46*AY95</f>
        <v>13861560.467647223</v>
      </c>
      <c r="AZ96" s="329">
        <f>'Cost and Benefit Parameters'!$C$46*AZ95</f>
        <v>11818062.157805162</v>
      </c>
      <c r="BA96" s="329">
        <f>'Cost and Benefit Parameters'!$C$46*BA95</f>
        <v>9670945.5350083206</v>
      </c>
      <c r="BB96" s="329">
        <f>'Cost and Benefit Parameters'!$C$46*BB95</f>
        <v>7417900.4047153797</v>
      </c>
      <c r="BC96" s="329">
        <f>'Cost and Benefit Parameters'!$C$46*BC95</f>
        <v>5056610.7315520532</v>
      </c>
      <c r="BD96" s="329">
        <f>'Cost and Benefit Parameters'!$C$46*BD95</f>
        <v>2584753.9344508224</v>
      </c>
      <c r="BE96" s="329"/>
      <c r="BF96" s="329"/>
      <c r="BG96" s="329"/>
      <c r="BH96" s="329"/>
      <c r="BI96" s="329"/>
      <c r="BJ96" s="329"/>
      <c r="BK96" s="329"/>
      <c r="BL96" s="329"/>
      <c r="BM96" s="329"/>
      <c r="BN96" s="329"/>
      <c r="BO96" s="329"/>
      <c r="BP96" s="329"/>
      <c r="BQ96" s="329"/>
      <c r="BR96" s="329"/>
      <c r="BS96" s="329"/>
      <c r="BT96" s="329"/>
    </row>
    <row r="97" spans="1:72" x14ac:dyDescent="0.55000000000000004">
      <c r="A97" s="641" t="s">
        <v>493</v>
      </c>
      <c r="B97" s="128" t="s">
        <v>494</v>
      </c>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row>
    <row r="98" spans="1:72" x14ac:dyDescent="0.55000000000000004">
      <c r="A98" s="642"/>
      <c r="B98" t="s">
        <v>466</v>
      </c>
      <c r="F98" s="1"/>
      <c r="G98" s="1"/>
      <c r="H98" s="1"/>
      <c r="I98" s="1"/>
      <c r="J98" s="1"/>
      <c r="K98" s="1"/>
      <c r="L98" s="1">
        <f>IF(Income_CF!L100="","",Income_CF!L100*(Cohort_WP!L98/Cohort_CF!L98))</f>
        <v>2290485.8821328431</v>
      </c>
      <c r="M98" s="1">
        <f>IF(Income_CF!M100="","",Income_CF!M100*(Cohort_WP!M98/Cohort_CF!M98))</f>
        <v>2379339.1305994741</v>
      </c>
      <c r="N98" s="1">
        <f>IF(Income_CF!N100="","",Income_CF!N100*(Cohort_WP!N98/Cohort_CF!N98))</f>
        <v>2470156.6635007644</v>
      </c>
      <c r="O98" s="1">
        <f>IF(Income_CF!O100="","",Income_CF!O100*(Cohort_WP!O98/Cohort_CF!O98))</f>
        <v>2562902.4284643261</v>
      </c>
      <c r="P98" s="1">
        <f>IF(Income_CF!P100="","",Income_CF!P100*(Cohort_WP!P98/Cohort_CF!P98))</f>
        <v>2673795.9841245133</v>
      </c>
      <c r="Q98" s="1">
        <f>IF(Income_CF!Q100="","",Income_CF!Q100*(Cohort_WP!Q98/Cohort_CF!Q98))</f>
        <v>2769198.6487690187</v>
      </c>
      <c r="R98" s="1">
        <f>IF(Income_CF!R100="","",Income_CF!R100*(Cohort_WP!R98/Cohort_CF!R98))</f>
        <v>2866285.0513655553</v>
      </c>
      <c r="S98" s="1">
        <f>IF(Income_CF!S100="","",Income_CF!S100*(Cohort_WP!S98/Cohort_CF!S98))</f>
        <v>2964995.7123316363</v>
      </c>
      <c r="T98" s="1">
        <f>IF(Income_CF!T100="","",Income_CF!T100*(Cohort_WP!T98/Cohort_CF!T98))</f>
        <v>3065266.112424586</v>
      </c>
      <c r="U98" s="1">
        <f>IF(Income_CF!U100="","",Income_CF!U100*(Cohort_WP!U98/Cohort_CF!U98))</f>
        <v>3167026.6766443765</v>
      </c>
      <c r="V98" s="1">
        <f>IF(Income_CF!V100="","",Income_CF!V100*(Cohort_WP!V98/Cohort_CF!V98))</f>
        <v>3270202.7730033807</v>
      </c>
      <c r="W98" s="1">
        <f>IF(Income_CF!W100="","",Income_CF!W100*(Cohort_WP!W98/Cohort_CF!W98))</f>
        <v>3374714.7266701078</v>
      </c>
      <c r="X98" s="1">
        <f>IF(Income_CF!X100="","",Income_CF!X100*(Cohort_WP!X98/Cohort_CF!X98))</f>
        <v>3480477.8499453734</v>
      </c>
      <c r="Y98" s="1">
        <f>IF(Income_CF!Y100="","",Income_CF!Y100*(Cohort_WP!Y98/Cohort_CF!Y98))</f>
        <v>3587402.4884771085</v>
      </c>
      <c r="Z98" s="1">
        <f>IF(Income_CF!Z100="","",Income_CF!Z100*(Cohort_WP!Z98/Cohort_CF!Z98))</f>
        <v>3695394.0840634666</v>
      </c>
      <c r="AA98" s="1">
        <f>IF(Income_CF!AA100="","",Income_CF!AA100*(Cohort_WP!AA98/Cohort_CF!AA98))</f>
        <v>3804353.2543347832</v>
      </c>
      <c r="AB98" s="1">
        <f>IF(Income_CF!AB100="","",Income_CF!AB100*(Cohort_WP!AB98/Cohort_CF!AB98))</f>
        <v>3914175.8895413806</v>
      </c>
      <c r="AC98" s="1">
        <f>IF(Income_CF!AC100="","",Income_CF!AC100*(Cohort_WP!AC98/Cohort_CF!AC98))</f>
        <v>4024753.2666089153</v>
      </c>
      <c r="AD98" s="1">
        <f>IF(Income_CF!AD100="","",Income_CF!AD100*(Cohort_WP!AD98/Cohort_CF!AD98))</f>
        <v>4135972.1805536044</v>
      </c>
      <c r="AE98" s="1">
        <f>IF(Income_CF!AE100="","",Income_CF!AE100*(Cohort_WP!AE98/Cohort_CF!AE98))</f>
        <v>4247715.0932789631</v>
      </c>
      <c r="AF98" s="1">
        <f>IF(Income_CF!AF100="","",Income_CF!AF100*(Cohort_WP!AF98/Cohort_CF!AF98))</f>
        <v>4359860.2997019142</v>
      </c>
      <c r="AG98" s="1">
        <f>IF(Income_CF!AG100="","",Income_CF!AG100*(Cohort_WP!AG98/Cohort_CF!AG98))</f>
        <v>4472282.1110813459</v>
      </c>
      <c r="AH98" s="1">
        <f>IF(Income_CF!AH100="","",Income_CF!AH100*(Cohort_WP!AH98/Cohort_CF!AH98))</f>
        <v>4584851.0553449551</v>
      </c>
      <c r="AI98" s="1">
        <f>IF(Income_CF!AI100="","",Income_CF!AI100*(Cohort_WP!AI98/Cohort_CF!AI98))</f>
        <v>4697434.0941332849</v>
      </c>
      <c r="AJ98" s="1">
        <f>IF(Income_CF!AJ100="","",Income_CF!AJ100*(Cohort_WP!AJ98/Cohort_CF!AJ98))</f>
        <v>4809894.8562007016</v>
      </c>
      <c r="AK98" s="1">
        <f>IF(Income_CF!AK100="","",Income_CF!AK100*(Cohort_WP!AK98/Cohort_CF!AK98))</f>
        <v>4922093.8867346775</v>
      </c>
      <c r="AL98" s="1">
        <f>IF(Income_CF!AL100="","",Income_CF!AL100*(Cohort_WP!AL98/Cohort_CF!AL98))</f>
        <v>5033888.9120764881</v>
      </c>
      <c r="AM98" s="1">
        <f>IF(Income_CF!AM100="","",Income_CF!AM100*(Cohort_WP!AM98/Cohort_CF!AM98))</f>
        <v>5145135.1192478528</v>
      </c>
      <c r="AN98" s="1">
        <f>IF(Income_CF!AN100="","",Income_CF!AN100*(Cohort_WP!AN98/Cohort_CF!AN98))</f>
        <v>5255685.4496117681</v>
      </c>
      <c r="AO98" s="1">
        <f>IF(Income_CF!AO100="","",Income_CF!AO100*(Cohort_WP!AO98/Cohort_CF!AO98))</f>
        <v>5365390.9059197418</v>
      </c>
      <c r="AP98" s="1">
        <f>IF(Income_CF!AP100="","",Income_CF!AP100*(Cohort_WP!AP98/Cohort_CF!AP98))</f>
        <v>5474100.8719246788</v>
      </c>
      <c r="AQ98" s="1">
        <f>IF(Income_CF!AQ100="","",Income_CF!AQ100*(Cohort_WP!AQ98/Cohort_CF!AQ98))</f>
        <v>5581663.4436668372</v>
      </c>
      <c r="AR98" s="1">
        <f>IF(Income_CF!AR100="","",Income_CF!AR100*(Cohort_WP!AR98/Cohort_CF!AR98))</f>
        <v>5687925.7714724857</v>
      </c>
      <c r="AS98" s="1">
        <f>IF(Income_CF!AS100="","",Income_CF!AS100*(Cohort_WP!AS98/Cohort_CF!AS98))</f>
        <v>5792734.4116391661</v>
      </c>
      <c r="AT98" s="1">
        <f>IF(Income_CF!AT100="","",Income_CF!AT100*(Cohort_WP!AT98/Cohort_CF!AT98))</f>
        <v>5895935.6867204057</v>
      </c>
      <c r="AU98" s="1">
        <f>IF(Income_CF!AU100="","",Income_CF!AU100*(Cohort_WP!AU98/Cohort_CF!AU98))</f>
        <v>5997376.0532650668</v>
      </c>
      <c r="AV98" s="1">
        <f>IF(Income_CF!AV100="","",Income_CF!AV100*(Cohort_WP!AV98/Cohort_CF!AV98))</f>
        <v>6096902.4758132724</v>
      </c>
      <c r="AW98" s="1">
        <f>IF(Income_CF!AW100="","",Income_CF!AW100*(Cohort_WP!AW98/Cohort_CF!AW98))</f>
        <v>6194362.8059032466</v>
      </c>
      <c r="AX98" s="1">
        <f>IF(Income_CF!AX100="","",Income_CF!AX100*(Cohort_WP!AX98/Cohort_CF!AX98))</f>
        <v>6289606.164799599</v>
      </c>
      <c r="AY98" s="1">
        <f>IF(Income_CF!AY100="","",Income_CF!AY100*(Cohort_WP!AY98/Cohort_CF!AY98))</f>
        <v>6382483.3286169795</v>
      </c>
      <c r="AZ98" s="1" t="str">
        <f>IF(Income_CF!AZ100="","",Income_CF!AZ100*(Cohort_WP!AZ98/Cohort_CF!AZ98))</f>
        <v/>
      </c>
      <c r="BA98" s="1" t="str">
        <f>IF(Income_CF!BA100="","",Income_CF!BA100*(Cohort_WP!BA98/Cohort_CF!BA98))</f>
        <v/>
      </c>
      <c r="BB98" s="1" t="str">
        <f>IF(Income_CF!BB100="","",Income_CF!BB100*(Cohort_WP!BB98/Cohort_CF!BB98))</f>
        <v/>
      </c>
      <c r="BC98" s="1" t="str">
        <f>IF(Income_CF!BC100="","",Income_CF!BC100*(Cohort_WP!BC98/Cohort_CF!BC98))</f>
        <v/>
      </c>
      <c r="BD98" s="1" t="str">
        <f>IF(Income_CF!BD100="","",Income_CF!BD100*(Cohort_WP!BD98/Cohort_CF!BD98))</f>
        <v/>
      </c>
      <c r="BE98" s="1" t="str">
        <f>IF(Income_CF!BE100="","",Income_CF!BE100*(Cohort_WP!BE98/Cohort_CF!BE98))</f>
        <v/>
      </c>
      <c r="BF98" s="1" t="str">
        <f>IF(Income_CF!BF100="","",Income_CF!BF100*(Cohort_WP!BF98/Cohort_CF!BF98))</f>
        <v/>
      </c>
      <c r="BG98" s="1" t="str">
        <f>IF(Income_CF!BG100="","",Income_CF!BG100*(Cohort_WP!BG98/Cohort_CF!BG98))</f>
        <v/>
      </c>
      <c r="BH98" s="1" t="str">
        <f>IF(Income_CF!BH100="","",Income_CF!BH100*(Cohort_WP!BH98/Cohort_CF!BH98))</f>
        <v/>
      </c>
      <c r="BI98" s="1" t="str">
        <f>IF(Income_CF!BI100="","",Income_CF!BI100*(Cohort_WP!BI98/Cohort_CF!BI98))</f>
        <v/>
      </c>
      <c r="BJ98" s="1" t="str">
        <f>IF(Income_CF!BJ100="","",Income_CF!BJ100*(Cohort_WP!BJ98/Cohort_CF!BJ98))</f>
        <v/>
      </c>
      <c r="BK98" s="1" t="str">
        <f>IF(Income_CF!BK100="","",Income_CF!BK100*(Cohort_WP!BK98/Cohort_CF!BK98))</f>
        <v/>
      </c>
      <c r="BL98" s="1" t="str">
        <f>IF(Income_CF!BL100="","",Income_CF!BL100*(Cohort_WP!BL98/Cohort_CF!BL98))</f>
        <v/>
      </c>
      <c r="BM98" s="1" t="str">
        <f>IF(Income_CF!BM100="","",Income_CF!BM100*(Cohort_WP!BM98/Cohort_CF!BM98))</f>
        <v/>
      </c>
      <c r="BN98" s="1" t="str">
        <f>IF(Income_CF!BN100="","",Income_CF!BN100*(Cohort_WP!BN98/Cohort_CF!BN98))</f>
        <v/>
      </c>
      <c r="BO98" s="1" t="str">
        <f>IF(Income_CF!BO100="","",Income_CF!BO100*(Cohort_WP!BO98/Cohort_CF!BO98))</f>
        <v/>
      </c>
      <c r="BP98" s="1" t="str">
        <f>IF(Income_CF!BP100="","",Income_CF!BP100*(Cohort_WP!BP98/Cohort_CF!BP98))</f>
        <v/>
      </c>
      <c r="BQ98" s="1" t="str">
        <f>IF(Income_CF!BQ100="","",Income_CF!BQ100*(Cohort_WP!BQ98/Cohort_CF!BQ98))</f>
        <v/>
      </c>
      <c r="BR98" s="1" t="str">
        <f>IF(Income_CF!BR100="","",Income_CF!BR100*(Cohort_WP!BR98/Cohort_CF!BR98))</f>
        <v/>
      </c>
    </row>
    <row r="99" spans="1:72" x14ac:dyDescent="0.55000000000000004">
      <c r="A99" s="642"/>
      <c r="B99" t="s">
        <v>468</v>
      </c>
      <c r="G99" s="1"/>
      <c r="H99" s="1"/>
      <c r="I99" s="1"/>
      <c r="J99" s="1"/>
      <c r="K99" s="1"/>
      <c r="L99" s="1" t="str">
        <f>IF(Income_CF!L101="","",Income_CF!L101*(Cohort_WP!L99/Cohort_CF!L99))</f>
        <v/>
      </c>
      <c r="M99" s="1">
        <f>IF(Income_CF!M101="","",Income_CF!M101*(Cohort_WP!M99/Cohort_CF!M99))</f>
        <v>2359200.4585968284</v>
      </c>
      <c r="N99" s="1">
        <f>IF(Income_CF!N101="","",Income_CF!N101*(Cohort_WP!N99/Cohort_CF!N99))</f>
        <v>2450719.3045174582</v>
      </c>
      <c r="O99" s="1">
        <f>IF(Income_CF!O101="","",Income_CF!O101*(Cohort_WP!O99/Cohort_CF!O99))</f>
        <v>2544261.3634057879</v>
      </c>
      <c r="P99" s="1">
        <f>IF(Income_CF!P101="","",Income_CF!P101*(Cohort_WP!P99/Cohort_CF!P99))</f>
        <v>2639789.5013182559</v>
      </c>
      <c r="Q99" s="1">
        <f>IF(Income_CF!Q101="","",Income_CF!Q101*(Cohort_WP!Q99/Cohort_CF!Q99))</f>
        <v>2754009.8636482488</v>
      </c>
      <c r="R99" s="1">
        <f>IF(Income_CF!R101="","",Income_CF!R101*(Cohort_WP!R99/Cohort_CF!R99))</f>
        <v>2852274.6082320889</v>
      </c>
      <c r="S99" s="1">
        <f>IF(Income_CF!S101="","",Income_CF!S101*(Cohort_WP!S99/Cohort_CF!S99))</f>
        <v>2952273.6029065219</v>
      </c>
      <c r="T99" s="1">
        <f>IF(Income_CF!T101="","",Income_CF!T101*(Cohort_WP!T99/Cohort_CF!T99))</f>
        <v>3053945.5837015859</v>
      </c>
      <c r="U99" s="1">
        <f>IF(Income_CF!U101="","",Income_CF!U101*(Cohort_WP!U99/Cohort_CF!U99))</f>
        <v>3157224.0957973241</v>
      </c>
      <c r="V99" s="1">
        <f>IF(Income_CF!V101="","",Income_CF!V101*(Cohort_WP!V99/Cohort_CF!V99))</f>
        <v>3262037.4769437071</v>
      </c>
      <c r="W99" s="1">
        <f>IF(Income_CF!W101="","",Income_CF!W101*(Cohort_WP!W99/Cohort_CF!W99))</f>
        <v>3368308.8561934824</v>
      </c>
      <c r="X99" s="1">
        <f>IF(Income_CF!X101="","",Income_CF!X101*(Cohort_WP!X99/Cohort_CF!X99))</f>
        <v>3475956.1684702109</v>
      </c>
      <c r="Y99" s="1">
        <f>IF(Income_CF!Y101="","",Income_CF!Y101*(Cohort_WP!Y99/Cohort_CF!Y99))</f>
        <v>3584892.1854437343</v>
      </c>
      <c r="Z99" s="1">
        <f>IF(Income_CF!Z101="","",Income_CF!Z101*(Cohort_WP!Z99/Cohort_CF!Z99))</f>
        <v>3695024.5631314218</v>
      </c>
      <c r="AA99" s="1">
        <f>IF(Income_CF!AA101="","",Income_CF!AA101*(Cohort_WP!AA99/Cohort_CF!AA99))</f>
        <v>3806255.9065853697</v>
      </c>
      <c r="AB99" s="1">
        <f>IF(Income_CF!AB101="","",Income_CF!AB101*(Cohort_WP!AB99/Cohort_CF!AB99))</f>
        <v>3918483.8519648272</v>
      </c>
      <c r="AC99" s="1">
        <f>IF(Income_CF!AC101="","",Income_CF!AC101*(Cohort_WP!AC99/Cohort_CF!AC99))</f>
        <v>4031601.1662276229</v>
      </c>
      <c r="AD99" s="1">
        <f>IF(Income_CF!AD101="","",Income_CF!AD101*(Cohort_WP!AD99/Cohort_CF!AD99))</f>
        <v>4145495.8646071819</v>
      </c>
      <c r="AE99" s="1">
        <f>IF(Income_CF!AE101="","",Income_CF!AE101*(Cohort_WP!AE99/Cohort_CF!AE99))</f>
        <v>4260051.3459702125</v>
      </c>
      <c r="AF99" s="1">
        <f>IF(Income_CF!AF101="","",Income_CF!AF101*(Cohort_WP!AF99/Cohort_CF!AF99))</f>
        <v>4375146.5460773325</v>
      </c>
      <c r="AG99" s="1">
        <f>IF(Income_CF!AG101="","",Income_CF!AG101*(Cohort_WP!AG99/Cohort_CF!AG99))</f>
        <v>4490656.1086929711</v>
      </c>
      <c r="AH99" s="1">
        <f>IF(Income_CF!AH101="","",Income_CF!AH101*(Cohort_WP!AH99/Cohort_CF!AH99))</f>
        <v>4606450.5744137857</v>
      </c>
      <c r="AI99" s="1">
        <f>IF(Income_CF!AI101="","",Income_CF!AI101*(Cohort_WP!AI99/Cohort_CF!AI99))</f>
        <v>4722396.5870053032</v>
      </c>
      <c r="AJ99" s="1">
        <f>IF(Income_CF!AJ101="","",Income_CF!AJ101*(Cohort_WP!AJ99/Cohort_CF!AJ99))</f>
        <v>4838357.1169572836</v>
      </c>
      <c r="AK99" s="1">
        <f>IF(Income_CF!AK101="","",Income_CF!AK101*(Cohort_WP!AK99/Cohort_CF!AK99))</f>
        <v>4954191.7018867228</v>
      </c>
      <c r="AL99" s="1">
        <f>IF(Income_CF!AL101="","",Income_CF!AL101*(Cohort_WP!AL99/Cohort_CF!AL99))</f>
        <v>5069756.7033367166</v>
      </c>
      <c r="AM99" s="1">
        <f>IF(Income_CF!AM101="","",Income_CF!AM101*(Cohort_WP!AM99/Cohort_CF!AM99))</f>
        <v>5184905.5794387832</v>
      </c>
      <c r="AN99" s="1">
        <f>IF(Income_CF!AN101="","",Income_CF!AN101*(Cohort_WP!AN99/Cohort_CF!AN99))</f>
        <v>5299489.1728252871</v>
      </c>
      <c r="AO99" s="1">
        <f>IF(Income_CF!AO101="","",Income_CF!AO101*(Cohort_WP!AO99/Cohort_CF!AO99))</f>
        <v>5413356.013100123</v>
      </c>
      <c r="AP99" s="1">
        <f>IF(Income_CF!AP101="","",Income_CF!AP101*(Cohort_WP!AP99/Cohort_CF!AP99))</f>
        <v>5526352.6330973338</v>
      </c>
      <c r="AQ99" s="1">
        <f>IF(Income_CF!AQ101="","",Income_CF!AQ101*(Cohort_WP!AQ99/Cohort_CF!AQ99))</f>
        <v>5638323.8980824184</v>
      </c>
      <c r="AR99" s="1">
        <f>IF(Income_CF!AR101="","",Income_CF!AR101*(Cohort_WP!AR99/Cohort_CF!AR99))</f>
        <v>5749113.3469768427</v>
      </c>
      <c r="AS99" s="1">
        <f>IF(Income_CF!AS101="","",Income_CF!AS101*(Cohort_WP!AS99/Cohort_CF!AS99))</f>
        <v>5858563.544616662</v>
      </c>
      <c r="AT99" s="1">
        <f>IF(Income_CF!AT101="","",Income_CF!AT101*(Cohort_WP!AT99/Cohort_CF!AT99))</f>
        <v>5966516.44398834</v>
      </c>
      <c r="AU99" s="1">
        <f>IF(Income_CF!AU101="","",Income_CF!AU101*(Cohort_WP!AU99/Cohort_CF!AU99))</f>
        <v>6072813.757322018</v>
      </c>
      <c r="AV99" s="1">
        <f>IF(Income_CF!AV101="","",Income_CF!AV101*(Cohort_WP!AV99/Cohort_CF!AV99))</f>
        <v>6177297.3348630182</v>
      </c>
      <c r="AW99" s="1">
        <f>IF(Income_CF!AW101="","",Income_CF!AW101*(Cohort_WP!AW99/Cohort_CF!AW99))</f>
        <v>6279809.5500876699</v>
      </c>
      <c r="AX99" s="1">
        <f>IF(Income_CF!AX101="","",Income_CF!AX101*(Cohort_WP!AX99/Cohort_CF!AX99))</f>
        <v>6380193.6900803428</v>
      </c>
      <c r="AY99" s="1">
        <f>IF(Income_CF!AY101="","",Income_CF!AY101*(Cohort_WP!AY99/Cohort_CF!AY99))</f>
        <v>6478294.349743587</v>
      </c>
      <c r="AZ99" s="1">
        <f>IF(Income_CF!AZ101="","",Income_CF!AZ101*(Cohort_WP!AZ99/Cohort_CF!AZ99))</f>
        <v>6573957.8284754883</v>
      </c>
      <c r="BA99" s="1" t="str">
        <f>IF(Income_CF!BA101="","",Income_CF!BA101*(Cohort_WP!BA99/Cohort_CF!BA99))</f>
        <v/>
      </c>
      <c r="BB99" s="1" t="str">
        <f>IF(Income_CF!BB101="","",Income_CF!BB101*(Cohort_WP!BB99/Cohort_CF!BB99))</f>
        <v/>
      </c>
      <c r="BC99" s="1" t="str">
        <f>IF(Income_CF!BC101="","",Income_CF!BC101*(Cohort_WP!BC99/Cohort_CF!BC99))</f>
        <v/>
      </c>
      <c r="BD99" s="1" t="str">
        <f>IF(Income_CF!BD101="","",Income_CF!BD101*(Cohort_WP!BD99/Cohort_CF!BD99))</f>
        <v/>
      </c>
      <c r="BE99" s="1" t="str">
        <f>IF(Income_CF!BE101="","",Income_CF!BE101*(Cohort_WP!BE99/Cohort_CF!BE99))</f>
        <v/>
      </c>
      <c r="BF99" s="1" t="str">
        <f>IF(Income_CF!BF101="","",Income_CF!BF101*(Cohort_WP!BF99/Cohort_CF!BF99))</f>
        <v/>
      </c>
      <c r="BG99" s="1" t="str">
        <f>IF(Income_CF!BG101="","",Income_CF!BG101*(Cohort_WP!BG99/Cohort_CF!BG99))</f>
        <v/>
      </c>
      <c r="BH99" s="1" t="str">
        <f>IF(Income_CF!BH101="","",Income_CF!BH101*(Cohort_WP!BH99/Cohort_CF!BH99))</f>
        <v/>
      </c>
      <c r="BI99" s="1" t="str">
        <f>IF(Income_CF!BI101="","",Income_CF!BI101*(Cohort_WP!BI99/Cohort_CF!BI99))</f>
        <v/>
      </c>
      <c r="BJ99" s="1" t="str">
        <f>IF(Income_CF!BJ101="","",Income_CF!BJ101*(Cohort_WP!BJ99/Cohort_CF!BJ99))</f>
        <v/>
      </c>
      <c r="BK99" s="1" t="str">
        <f>IF(Income_CF!BK101="","",Income_CF!BK101*(Cohort_WP!BK99/Cohort_CF!BK99))</f>
        <v/>
      </c>
      <c r="BL99" s="1" t="str">
        <f>IF(Income_CF!BL101="","",Income_CF!BL101*(Cohort_WP!BL99/Cohort_CF!BL99))</f>
        <v/>
      </c>
      <c r="BM99" s="1" t="str">
        <f>IF(Income_CF!BM101="","",Income_CF!BM101*(Cohort_WP!BM99/Cohort_CF!BM99))</f>
        <v/>
      </c>
      <c r="BN99" s="1" t="str">
        <f>IF(Income_CF!BN101="","",Income_CF!BN101*(Cohort_WP!BN99/Cohort_CF!BN99))</f>
        <v/>
      </c>
      <c r="BO99" s="1" t="str">
        <f>IF(Income_CF!BO101="","",Income_CF!BO101*(Cohort_WP!BO99/Cohort_CF!BO99))</f>
        <v/>
      </c>
      <c r="BP99" s="1" t="str">
        <f>IF(Income_CF!BP101="","",Income_CF!BP101*(Cohort_WP!BP99/Cohort_CF!BP99))</f>
        <v/>
      </c>
      <c r="BQ99" s="1" t="str">
        <f>IF(Income_CF!BQ101="","",Income_CF!BQ101*(Cohort_WP!BQ99/Cohort_CF!BQ99))</f>
        <v/>
      </c>
      <c r="BR99" s="1" t="str">
        <f>IF(Income_CF!BR101="","",Income_CF!BR101*(Cohort_WP!BR99/Cohort_CF!BR99))</f>
        <v/>
      </c>
    </row>
    <row r="100" spans="1:72" x14ac:dyDescent="0.55000000000000004">
      <c r="A100" s="642"/>
      <c r="B100" t="s">
        <v>469</v>
      </c>
      <c r="H100" s="1"/>
      <c r="I100" s="1"/>
      <c r="J100" s="1"/>
      <c r="K100" s="1"/>
      <c r="L100" s="1" t="str">
        <f>IF(Income_CF!L102="","",Income_CF!L102*(Cohort_WP!L100/Cohort_CF!L100))</f>
        <v/>
      </c>
      <c r="M100" s="1" t="str">
        <f>IF(Income_CF!M102="","",Income_CF!M102*(Cohort_WP!M100/Cohort_CF!M100))</f>
        <v/>
      </c>
      <c r="N100" s="1">
        <f>IF(Income_CF!N102="","",Income_CF!N102*(Cohort_WP!N100/Cohort_CF!N100))</f>
        <v>2429976.4723547329</v>
      </c>
      <c r="O100" s="1">
        <f>IF(Income_CF!O102="","",Income_CF!O102*(Cohort_WP!O100/Cohort_CF!O100))</f>
        <v>2524240.8836529818</v>
      </c>
      <c r="P100" s="1">
        <f>IF(Income_CF!P102="","",Income_CF!P102*(Cohort_WP!P100/Cohort_CF!P100))</f>
        <v>2620589.2043079613</v>
      </c>
      <c r="Q100" s="1">
        <f>IF(Income_CF!Q102="","",Income_CF!Q102*(Cohort_WP!Q100/Cohort_CF!Q100))</f>
        <v>2718983.1863578036</v>
      </c>
      <c r="R100" s="1">
        <f>IF(Income_CF!R102="","",Income_CF!R102*(Cohort_WP!R100/Cohort_CF!R100))</f>
        <v>2836630.159557696</v>
      </c>
      <c r="S100" s="1">
        <f>IF(Income_CF!S102="","",Income_CF!S102*(Cohort_WP!S100/Cohort_CF!S100))</f>
        <v>2937842.8464790513</v>
      </c>
      <c r="T100" s="1">
        <f>IF(Income_CF!T102="","",Income_CF!T102*(Cohort_WP!T100/Cohort_CF!T100))</f>
        <v>3040841.810993718</v>
      </c>
      <c r="U100" s="1">
        <f>IF(Income_CF!U102="","",Income_CF!U102*(Cohort_WP!U100/Cohort_CF!U100))</f>
        <v>3145563.9512126339</v>
      </c>
      <c r="V100" s="1">
        <f>IF(Income_CF!V102="","",Income_CF!V102*(Cohort_WP!V100/Cohort_CF!V100))</f>
        <v>3251940.8186712433</v>
      </c>
      <c r="W100" s="1">
        <f>IF(Income_CF!W102="","",Income_CF!W102*(Cohort_WP!W100/Cohort_CF!W100))</f>
        <v>3359898.601252018</v>
      </c>
      <c r="X100" s="1">
        <f>IF(Income_CF!X102="","",Income_CF!X102*(Cohort_WP!X100/Cohort_CF!X100))</f>
        <v>3469358.1218792866</v>
      </c>
      <c r="Y100" s="1">
        <f>IF(Income_CF!Y102="","",Income_CF!Y102*(Cohort_WP!Y100/Cohort_CF!Y100))</f>
        <v>3580234.8535243166</v>
      </c>
      <c r="Z100" s="1">
        <f>IF(Income_CF!Z102="","",Income_CF!Z102*(Cohort_WP!Z100/Cohort_CF!Z100))</f>
        <v>3692438.9510070463</v>
      </c>
      <c r="AA100" s="1">
        <f>IF(Income_CF!AA102="","",Income_CF!AA102*(Cohort_WP!AA100/Cohort_CF!AA100))</f>
        <v>3805875.3000253639</v>
      </c>
      <c r="AB100" s="1">
        <f>IF(Income_CF!AB102="","",Income_CF!AB102*(Cohort_WP!AB100/Cohort_CF!AB100))</f>
        <v>3920443.5837829313</v>
      </c>
      <c r="AC100" s="1">
        <f>IF(Income_CF!AC102="","",Income_CF!AC102*(Cohort_WP!AC100/Cohort_CF!AC100))</f>
        <v>4036038.3675237717</v>
      </c>
      <c r="AD100" s="1">
        <f>IF(Income_CF!AD102="","",Income_CF!AD102*(Cohort_WP!AD100/Cohort_CF!AD100))</f>
        <v>4152549.2012144504</v>
      </c>
      <c r="AE100" s="1">
        <f>IF(Income_CF!AE102="","",Income_CF!AE102*(Cohort_WP!AE100/Cohort_CF!AE100))</f>
        <v>4269860.7405453976</v>
      </c>
      <c r="AF100" s="1">
        <f>IF(Income_CF!AF102="","",Income_CF!AF102*(Cohort_WP!AF100/Cohort_CF!AF100))</f>
        <v>4387852.8863493195</v>
      </c>
      <c r="AG100" s="1">
        <f>IF(Income_CF!AG102="","",Income_CF!AG102*(Cohort_WP!AG100/Cohort_CF!AG100))</f>
        <v>4506400.9424596522</v>
      </c>
      <c r="AH100" s="1">
        <f>IF(Income_CF!AH102="","",Income_CF!AH102*(Cohort_WP!AH100/Cohort_CF!AH100))</f>
        <v>4625375.7919537602</v>
      </c>
      <c r="AI100" s="1">
        <f>IF(Income_CF!AI102="","",Income_CF!AI102*(Cohort_WP!AI100/Cohort_CF!AI100))</f>
        <v>4744644.0916461991</v>
      </c>
      <c r="AJ100" s="1">
        <f>IF(Income_CF!AJ102="","",Income_CF!AJ102*(Cohort_WP!AJ100/Cohort_CF!AJ100))</f>
        <v>4864068.4846154628</v>
      </c>
      <c r="AK100" s="1">
        <f>IF(Income_CF!AK102="","",Income_CF!AK102*(Cohort_WP!AK100/Cohort_CF!AK100))</f>
        <v>4983507.8304660032</v>
      </c>
      <c r="AL100" s="1">
        <f>IF(Income_CF!AL102="","",Income_CF!AL102*(Cohort_WP!AL100/Cohort_CF!AL100))</f>
        <v>5102817.4529433241</v>
      </c>
      <c r="AM100" s="1">
        <f>IF(Income_CF!AM102="","",Income_CF!AM102*(Cohort_WP!AM100/Cohort_CF!AM100))</f>
        <v>5221849.4044368183</v>
      </c>
      <c r="AN100" s="1">
        <f>IF(Income_CF!AN102="","",Income_CF!AN102*(Cohort_WP!AN100/Cohort_CF!AN100))</f>
        <v>5340452.7468219465</v>
      </c>
      <c r="AO100" s="1">
        <f>IF(Income_CF!AO102="","",Income_CF!AO102*(Cohort_WP!AO100/Cohort_CF!AO100))</f>
        <v>5458473.8480100473</v>
      </c>
      <c r="AP100" s="1">
        <f>IF(Income_CF!AP102="","",Income_CF!AP102*(Cohort_WP!AP100/Cohort_CF!AP100))</f>
        <v>5575756.693493126</v>
      </c>
      <c r="AQ100" s="1">
        <f>IF(Income_CF!AQ102="","",Income_CF!AQ102*(Cohort_WP!AQ100/Cohort_CF!AQ100))</f>
        <v>5692143.212090252</v>
      </c>
      <c r="AR100" s="1">
        <f>IF(Income_CF!AR102="","",Income_CF!AR102*(Cohort_WP!AR100/Cohort_CF!AR100))</f>
        <v>5807473.6150248917</v>
      </c>
      <c r="AS100" s="1">
        <f>IF(Income_CF!AS102="","",Income_CF!AS102*(Cohort_WP!AS100/Cohort_CF!AS100))</f>
        <v>5921586.7473861491</v>
      </c>
      <c r="AT100" s="1">
        <f>IF(Income_CF!AT102="","",Income_CF!AT102*(Cohort_WP!AT100/Cohort_CF!AT100))</f>
        <v>6034320.45095516</v>
      </c>
      <c r="AU100" s="1">
        <f>IF(Income_CF!AU102="","",Income_CF!AU102*(Cohort_WP!AU100/Cohort_CF!AU100))</f>
        <v>6145511.9373079902</v>
      </c>
      <c r="AV100" s="1">
        <f>IF(Income_CF!AV102="","",Income_CF!AV102*(Cohort_WP!AV100/Cohort_CF!AV100))</f>
        <v>6254998.1700416803</v>
      </c>
      <c r="AW100" s="1">
        <f>IF(Income_CF!AW102="","",Income_CF!AW102*(Cohort_WP!AW100/Cohort_CF!AW100))</f>
        <v>6362616.2549089091</v>
      </c>
      <c r="AX100" s="1">
        <f>IF(Income_CF!AX102="","",Income_CF!AX102*(Cohort_WP!AX100/Cohort_CF!AX100))</f>
        <v>6468203.8365902985</v>
      </c>
      <c r="AY100" s="1">
        <f>IF(Income_CF!AY102="","",Income_CF!AY102*(Cohort_WP!AY100/Cohort_CF!AY100))</f>
        <v>6571599.5007827533</v>
      </c>
      <c r="AZ100" s="1">
        <f>IF(Income_CF!AZ102="","",Income_CF!AZ102*(Cohort_WP!AZ100/Cohort_CF!AZ100))</f>
        <v>6672643.1802358944</v>
      </c>
      <c r="BA100" s="1">
        <f>IF(Income_CF!BA102="","",Income_CF!BA102*(Cohort_WP!BA100/Cohort_CF!BA100))</f>
        <v>6771176.5633297544</v>
      </c>
      <c r="BB100" s="1" t="str">
        <f>IF(Income_CF!BB102="","",Income_CF!BB102*(Cohort_WP!BB100/Cohort_CF!BB100))</f>
        <v/>
      </c>
      <c r="BC100" s="1" t="str">
        <f>IF(Income_CF!BC102="","",Income_CF!BC102*(Cohort_WP!BC100/Cohort_CF!BC100))</f>
        <v/>
      </c>
      <c r="BD100" s="1" t="str">
        <f>IF(Income_CF!BD102="","",Income_CF!BD102*(Cohort_WP!BD100/Cohort_CF!BD100))</f>
        <v/>
      </c>
      <c r="BE100" s="1" t="str">
        <f>IF(Income_CF!BE102="","",Income_CF!BE102*(Cohort_WP!BE100/Cohort_CF!BE100))</f>
        <v/>
      </c>
      <c r="BF100" s="1" t="str">
        <f>IF(Income_CF!BF102="","",Income_CF!BF102*(Cohort_WP!BF100/Cohort_CF!BF100))</f>
        <v/>
      </c>
      <c r="BG100" s="1" t="str">
        <f>IF(Income_CF!BG102="","",Income_CF!BG102*(Cohort_WP!BG100/Cohort_CF!BG100))</f>
        <v/>
      </c>
      <c r="BH100" s="1" t="str">
        <f>IF(Income_CF!BH102="","",Income_CF!BH102*(Cohort_WP!BH100/Cohort_CF!BH100))</f>
        <v/>
      </c>
      <c r="BI100" s="1" t="str">
        <f>IF(Income_CF!BI102="","",Income_CF!BI102*(Cohort_WP!BI100/Cohort_CF!BI100))</f>
        <v/>
      </c>
      <c r="BJ100" s="1" t="str">
        <f>IF(Income_CF!BJ102="","",Income_CF!BJ102*(Cohort_WP!BJ100/Cohort_CF!BJ100))</f>
        <v/>
      </c>
      <c r="BK100" s="1" t="str">
        <f>IF(Income_CF!BK102="","",Income_CF!BK102*(Cohort_WP!BK100/Cohort_CF!BK100))</f>
        <v/>
      </c>
      <c r="BL100" s="1" t="str">
        <f>IF(Income_CF!BL102="","",Income_CF!BL102*(Cohort_WP!BL100/Cohort_CF!BL100))</f>
        <v/>
      </c>
      <c r="BM100" s="1" t="str">
        <f>IF(Income_CF!BM102="","",Income_CF!BM102*(Cohort_WP!BM100/Cohort_CF!BM100))</f>
        <v/>
      </c>
      <c r="BN100" s="1" t="str">
        <f>IF(Income_CF!BN102="","",Income_CF!BN102*(Cohort_WP!BN100/Cohort_CF!BN100))</f>
        <v/>
      </c>
      <c r="BO100" s="1" t="str">
        <f>IF(Income_CF!BO102="","",Income_CF!BO102*(Cohort_WP!BO100/Cohort_CF!BO100))</f>
        <v/>
      </c>
      <c r="BP100" s="1" t="str">
        <f>IF(Income_CF!BP102="","",Income_CF!BP102*(Cohort_WP!BP100/Cohort_CF!BP100))</f>
        <v/>
      </c>
      <c r="BQ100" s="1" t="str">
        <f>IF(Income_CF!BQ102="","",Income_CF!BQ102*(Cohort_WP!BQ100/Cohort_CF!BQ100))</f>
        <v/>
      </c>
      <c r="BR100" s="1" t="str">
        <f>IF(Income_CF!BR102="","",Income_CF!BR102*(Cohort_WP!BR100/Cohort_CF!BR100))</f>
        <v/>
      </c>
    </row>
    <row r="101" spans="1:72" x14ac:dyDescent="0.55000000000000004">
      <c r="A101" s="642"/>
      <c r="B101" t="s">
        <v>470</v>
      </c>
      <c r="I101" s="1"/>
      <c r="J101" s="1"/>
      <c r="K101" s="1"/>
      <c r="L101" s="1" t="str">
        <f>IF(Income_CF!L103="","",Income_CF!L103*(Cohort_WP!L101/Cohort_CF!L101))</f>
        <v/>
      </c>
      <c r="M101" s="1" t="str">
        <f>IF(Income_CF!M103="","",Income_CF!M103*(Cohort_WP!M101/Cohort_CF!M101))</f>
        <v/>
      </c>
      <c r="N101" s="1" t="str">
        <f>IF(Income_CF!N103="","",Income_CF!N103*(Cohort_WP!N101/Cohort_CF!N101))</f>
        <v/>
      </c>
      <c r="O101" s="1">
        <f>IF(Income_CF!O103="","",Income_CF!O103*(Cohort_WP!O101/Cohort_CF!O101))</f>
        <v>2502875.7665253752</v>
      </c>
      <c r="P101" s="1">
        <f>IF(Income_CF!P103="","",Income_CF!P103*(Cohort_WP!P101/Cohort_CF!P101))</f>
        <v>2599968.1101625711</v>
      </c>
      <c r="Q101" s="1">
        <f>IF(Income_CF!Q103="","",Income_CF!Q103*(Cohort_WP!Q101/Cohort_CF!Q101))</f>
        <v>2699206.8804372004</v>
      </c>
      <c r="R101" s="1">
        <f>IF(Income_CF!R103="","",Income_CF!R103*(Cohort_WP!R101/Cohort_CF!R101))</f>
        <v>2800552.681948537</v>
      </c>
      <c r="S101" s="1">
        <f>IF(Income_CF!S103="","",Income_CF!S103*(Cohort_WP!S101/Cohort_CF!S101))</f>
        <v>2921729.0643444266</v>
      </c>
      <c r="T101" s="1">
        <f>IF(Income_CF!T103="","",Income_CF!T103*(Cohort_WP!T101/Cohort_CF!T101))</f>
        <v>3025978.1318734232</v>
      </c>
      <c r="U101" s="1">
        <f>IF(Income_CF!U103="","",Income_CF!U103*(Cohort_WP!U101/Cohort_CF!U101))</f>
        <v>3132067.0653235298</v>
      </c>
      <c r="V101" s="1">
        <f>IF(Income_CF!V103="","",Income_CF!V103*(Cohort_WP!V101/Cohort_CF!V101))</f>
        <v>3239930.8697490124</v>
      </c>
      <c r="W101" s="1">
        <f>IF(Income_CF!W103="","",Income_CF!W103*(Cohort_WP!W101/Cohort_CF!W101))</f>
        <v>3349499.0432313806</v>
      </c>
      <c r="X101" s="1">
        <f>IF(Income_CF!X103="","",Income_CF!X103*(Cohort_WP!X101/Cohort_CF!X101))</f>
        <v>3460695.5592895783</v>
      </c>
      <c r="Y101" s="1">
        <f>IF(Income_CF!Y103="","",Income_CF!Y103*(Cohort_WP!Y101/Cohort_CF!Y101))</f>
        <v>3573438.8655356653</v>
      </c>
      <c r="Z101" s="1">
        <f>IF(Income_CF!Z103="","",Income_CF!Z103*(Cohort_WP!Z101/Cohort_CF!Z101))</f>
        <v>3687641.8991300464</v>
      </c>
      <c r="AA101" s="1">
        <f>IF(Income_CF!AA103="","",Income_CF!AA103*(Cohort_WP!AA101/Cohort_CF!AA101))</f>
        <v>3803212.1195372567</v>
      </c>
      <c r="AB101" s="1">
        <f>IF(Income_CF!AB103="","",Income_CF!AB103*(Cohort_WP!AB101/Cohort_CF!AB101))</f>
        <v>3920051.5590261254</v>
      </c>
      <c r="AC101" s="1">
        <f>IF(Income_CF!AC103="","",Income_CF!AC103*(Cohort_WP!AC101/Cohort_CF!AC101))</f>
        <v>4038056.8912964193</v>
      </c>
      <c r="AD101" s="1">
        <f>IF(Income_CF!AD103="","",Income_CF!AD103*(Cohort_WP!AD101/Cohort_CF!AD101))</f>
        <v>4157119.5185494847</v>
      </c>
      <c r="AE101" s="1">
        <f>IF(Income_CF!AE103="","",Income_CF!AE103*(Cohort_WP!AE101/Cohort_CF!AE101))</f>
        <v>4277125.6772508835</v>
      </c>
      <c r="AF101" s="1">
        <f>IF(Income_CF!AF103="","",Income_CF!AF103*(Cohort_WP!AF101/Cohort_CF!AF101))</f>
        <v>4397956.5627617603</v>
      </c>
      <c r="AG101" s="1">
        <f>IF(Income_CF!AG103="","",Income_CF!AG103*(Cohort_WP!AG101/Cohort_CF!AG101))</f>
        <v>4519488.4729397986</v>
      </c>
      <c r="AH101" s="1">
        <f>IF(Income_CF!AH103="","",Income_CF!AH103*(Cohort_WP!AH101/Cohort_CF!AH101))</f>
        <v>4641592.9707334414</v>
      </c>
      <c r="AI101" s="1">
        <f>IF(Income_CF!AI103="","",Income_CF!AI103*(Cohort_WP!AI101/Cohort_CF!AI101))</f>
        <v>4764137.0657123728</v>
      </c>
      <c r="AJ101" s="1">
        <f>IF(Income_CF!AJ103="","",Income_CF!AJ103*(Cohort_WP!AJ101/Cohort_CF!AJ101))</f>
        <v>4886983.4143955847</v>
      </c>
      <c r="AK101" s="1">
        <f>IF(Income_CF!AK103="","",Income_CF!AK103*(Cohort_WP!AK101/Cohort_CF!AK101))</f>
        <v>5009990.539153927</v>
      </c>
      <c r="AL101" s="1">
        <f>IF(Income_CF!AL103="","",Income_CF!AL103*(Cohort_WP!AL101/Cohort_CF!AL101))</f>
        <v>5133013.0653799819</v>
      </c>
      <c r="AM101" s="1">
        <f>IF(Income_CF!AM103="","",Income_CF!AM103*(Cohort_WP!AM101/Cohort_CF!AM101))</f>
        <v>5255901.9765316239</v>
      </c>
      <c r="AN101" s="1">
        <f>IF(Income_CF!AN103="","",Income_CF!AN103*(Cohort_WP!AN101/Cohort_CF!AN101))</f>
        <v>5378504.8865699219</v>
      </c>
      <c r="AO101" s="1">
        <f>IF(Income_CF!AO103="","",Income_CF!AO103*(Cohort_WP!AO101/Cohort_CF!AO101))</f>
        <v>5500666.3292266047</v>
      </c>
      <c r="AP101" s="1">
        <f>IF(Income_CF!AP103="","",Income_CF!AP103*(Cohort_WP!AP101/Cohort_CF!AP101))</f>
        <v>5622228.0634503476</v>
      </c>
      <c r="AQ101" s="1">
        <f>IF(Income_CF!AQ103="","",Income_CF!AQ103*(Cohort_WP!AQ101/Cohort_CF!AQ101))</f>
        <v>5743029.3942979183</v>
      </c>
      <c r="AR101" s="1">
        <f>IF(Income_CF!AR103="","",Income_CF!AR103*(Cohort_WP!AR101/Cohort_CF!AR101))</f>
        <v>5862907.5084529603</v>
      </c>
      <c r="AS101" s="1">
        <f>IF(Income_CF!AS103="","",Income_CF!AS103*(Cohort_WP!AS101/Cohort_CF!AS101))</f>
        <v>5981697.8234756384</v>
      </c>
      <c r="AT101" s="1">
        <f>IF(Income_CF!AT103="","",Income_CF!AT103*(Cohort_WP!AT101/Cohort_CF!AT101))</f>
        <v>6099234.3498077318</v>
      </c>
      <c r="AU101" s="1">
        <f>IF(Income_CF!AU103="","",Income_CF!AU103*(Cohort_WP!AU101/Cohort_CF!AU101))</f>
        <v>6215350.0644838158</v>
      </c>
      <c r="AV101" s="1">
        <f>IF(Income_CF!AV103="","",Income_CF!AV103*(Cohort_WP!AV101/Cohort_CF!AV101))</f>
        <v>6329877.2954272293</v>
      </c>
      <c r="AW101" s="1">
        <f>IF(Income_CF!AW103="","",Income_CF!AW103*(Cohort_WP!AW101/Cohort_CF!AW101))</f>
        <v>6442648.1151429284</v>
      </c>
      <c r="AX101" s="1">
        <f>IF(Income_CF!AX103="","",Income_CF!AX103*(Cohort_WP!AX101/Cohort_CF!AX101))</f>
        <v>6553494.7425561752</v>
      </c>
      <c r="AY101" s="1">
        <f>IF(Income_CF!AY103="","",Income_CF!AY103*(Cohort_WP!AY101/Cohort_CF!AY101))</f>
        <v>6662249.9516880084</v>
      </c>
      <c r="AZ101" s="1">
        <f>IF(Income_CF!AZ103="","",Income_CF!AZ103*(Cohort_WP!AZ101/Cohort_CF!AZ101))</f>
        <v>6768747.485806236</v>
      </c>
      <c r="BA101" s="1">
        <f>IF(Income_CF!BA103="","",Income_CF!BA103*(Cohort_WP!BA101/Cohort_CF!BA101))</f>
        <v>6872822.4756429726</v>
      </c>
      <c r="BB101" s="1">
        <f>IF(Income_CF!BB103="","",Income_CF!BB103*(Cohort_WP!BB101/Cohort_CF!BB101))</f>
        <v>6974311.8602296459</v>
      </c>
      <c r="BC101" s="1" t="str">
        <f>IF(Income_CF!BC103="","",Income_CF!BC103*(Cohort_WP!BC101/Cohort_CF!BC101))</f>
        <v/>
      </c>
      <c r="BD101" s="1" t="str">
        <f>IF(Income_CF!BD103="","",Income_CF!BD103*(Cohort_WP!BD101/Cohort_CF!BD101))</f>
        <v/>
      </c>
      <c r="BE101" s="1" t="str">
        <f>IF(Income_CF!BE103="","",Income_CF!BE103*(Cohort_WP!BE101/Cohort_CF!BE101))</f>
        <v/>
      </c>
      <c r="BF101" s="1" t="str">
        <f>IF(Income_CF!BF103="","",Income_CF!BF103*(Cohort_WP!BF101/Cohort_CF!BF101))</f>
        <v/>
      </c>
      <c r="BG101" s="1" t="str">
        <f>IF(Income_CF!BG103="","",Income_CF!BG103*(Cohort_WP!BG101/Cohort_CF!BG101))</f>
        <v/>
      </c>
      <c r="BH101" s="1" t="str">
        <f>IF(Income_CF!BH103="","",Income_CF!BH103*(Cohort_WP!BH101/Cohort_CF!BH101))</f>
        <v/>
      </c>
      <c r="BI101" s="1" t="str">
        <f>IF(Income_CF!BI103="","",Income_CF!BI103*(Cohort_WP!BI101/Cohort_CF!BI101))</f>
        <v/>
      </c>
      <c r="BJ101" s="1" t="str">
        <f>IF(Income_CF!BJ103="","",Income_CF!BJ103*(Cohort_WP!BJ101/Cohort_CF!BJ101))</f>
        <v/>
      </c>
      <c r="BK101" s="1" t="str">
        <f>IF(Income_CF!BK103="","",Income_CF!BK103*(Cohort_WP!BK101/Cohort_CF!BK101))</f>
        <v/>
      </c>
      <c r="BL101" s="1" t="str">
        <f>IF(Income_CF!BL103="","",Income_CF!BL103*(Cohort_WP!BL101/Cohort_CF!BL101))</f>
        <v/>
      </c>
      <c r="BM101" s="1" t="str">
        <f>IF(Income_CF!BM103="","",Income_CF!BM103*(Cohort_WP!BM101/Cohort_CF!BM101))</f>
        <v/>
      </c>
      <c r="BN101" s="1" t="str">
        <f>IF(Income_CF!BN103="","",Income_CF!BN103*(Cohort_WP!BN101/Cohort_CF!BN101))</f>
        <v/>
      </c>
      <c r="BO101" s="1" t="str">
        <f>IF(Income_CF!BO103="","",Income_CF!BO103*(Cohort_WP!BO101/Cohort_CF!BO101))</f>
        <v/>
      </c>
      <c r="BP101" s="1" t="str">
        <f>IF(Income_CF!BP103="","",Income_CF!BP103*(Cohort_WP!BP101/Cohort_CF!BP101))</f>
        <v/>
      </c>
      <c r="BQ101" s="1" t="str">
        <f>IF(Income_CF!BQ103="","",Income_CF!BQ103*(Cohort_WP!BQ101/Cohort_CF!BQ101))</f>
        <v/>
      </c>
      <c r="BR101" s="1" t="str">
        <f>IF(Income_CF!BR103="","",Income_CF!BR103*(Cohort_WP!BR101/Cohort_CF!BR101))</f>
        <v/>
      </c>
    </row>
    <row r="102" spans="1:72" x14ac:dyDescent="0.55000000000000004">
      <c r="A102" s="642"/>
      <c r="B102" t="s">
        <v>471</v>
      </c>
      <c r="J102" s="1"/>
      <c r="K102" s="1"/>
      <c r="L102" s="1" t="str">
        <f>IF(Income_CF!L104="","",Income_CF!L104*(Cohort_WP!L102/Cohort_CF!L102))</f>
        <v/>
      </c>
      <c r="M102" s="1" t="str">
        <f>IF(Income_CF!M104="","",Income_CF!M104*(Cohort_WP!M102/Cohort_CF!M102))</f>
        <v/>
      </c>
      <c r="N102" s="1" t="str">
        <f>IF(Income_CF!N104="","",Income_CF!N104*(Cohort_WP!N102/Cohort_CF!N102))</f>
        <v/>
      </c>
      <c r="O102" s="1" t="str">
        <f>IF(Income_CF!O104="","",Income_CF!O104*(Cohort_WP!O102/Cohort_CF!O102))</f>
        <v/>
      </c>
      <c r="P102" s="1">
        <f>IF(Income_CF!P104="","",Income_CF!P104*(Cohort_WP!P102/Cohort_CF!P102))</f>
        <v>2577962.0395211363</v>
      </c>
      <c r="Q102" s="1">
        <f>IF(Income_CF!Q104="","",Income_CF!Q104*(Cohort_WP!Q102/Cohort_CF!Q102))</f>
        <v>2677967.1534674484</v>
      </c>
      <c r="R102" s="1">
        <f>IF(Income_CF!R104="","",Income_CF!R104*(Cohort_WP!R102/Cohort_CF!R102))</f>
        <v>2780183.0868503158</v>
      </c>
      <c r="S102" s="1">
        <f>IF(Income_CF!S104="","",Income_CF!S104*(Cohort_WP!S102/Cohort_CF!S102))</f>
        <v>2884569.2624069932</v>
      </c>
      <c r="T102" s="1">
        <f>IF(Income_CF!T104="","",Income_CF!T104*(Cohort_WP!T102/Cohort_CF!T102))</f>
        <v>3009380.9362747599</v>
      </c>
      <c r="U102" s="1">
        <f>IF(Income_CF!U104="","",Income_CF!U104*(Cohort_WP!U102/Cohort_CF!U102))</f>
        <v>3116757.475829626</v>
      </c>
      <c r="V102" s="1">
        <f>IF(Income_CF!V104="","",Income_CF!V104*(Cohort_WP!V102/Cohort_CF!V102))</f>
        <v>3226029.0772832353</v>
      </c>
      <c r="W102" s="1">
        <f>IF(Income_CF!W104="","",Income_CF!W104*(Cohort_WP!W102/Cohort_CF!W102))</f>
        <v>3337128.7958414825</v>
      </c>
      <c r="X102" s="1">
        <f>IF(Income_CF!X104="","",Income_CF!X104*(Cohort_WP!X102/Cohort_CF!X102))</f>
        <v>3449984.014528322</v>
      </c>
      <c r="Y102" s="1">
        <f>IF(Income_CF!Y104="","",Income_CF!Y104*(Cohort_WP!Y102/Cohort_CF!Y102))</f>
        <v>3564516.4260682655</v>
      </c>
      <c r="Z102" s="1">
        <f>IF(Income_CF!Z104="","",Income_CF!Z104*(Cohort_WP!Z102/Cohort_CF!Z102))</f>
        <v>3680642.0315017351</v>
      </c>
      <c r="AA102" s="1">
        <f>IF(Income_CF!AA104="","",Income_CF!AA104*(Cohort_WP!AA102/Cohort_CF!AA102))</f>
        <v>3798271.1561039472</v>
      </c>
      <c r="AB102" s="1">
        <f>IF(Income_CF!AB104="","",Income_CF!AB104*(Cohort_WP!AB102/Cohort_CF!AB102))</f>
        <v>3917308.4831233751</v>
      </c>
      <c r="AC102" s="1">
        <f>IF(Income_CF!AC104="","",Income_CF!AC104*(Cohort_WP!AC102/Cohort_CF!AC102))</f>
        <v>4037653.105796909</v>
      </c>
      <c r="AD102" s="1">
        <f>IF(Income_CF!AD104="","",Income_CF!AD104*(Cohort_WP!AD102/Cohort_CF!AD102))</f>
        <v>4159198.5980353113</v>
      </c>
      <c r="AE102" s="1">
        <f>IF(Income_CF!AE104="","",Income_CF!AE104*(Cohort_WP!AE102/Cohort_CF!AE102))</f>
        <v>4281833.104105969</v>
      </c>
      <c r="AF102" s="1">
        <f>IF(Income_CF!AF104="","",Income_CF!AF104*(Cohort_WP!AF102/Cohort_CF!AF102))</f>
        <v>4405439.447568411</v>
      </c>
      <c r="AG102" s="1">
        <f>IF(Income_CF!AG104="","",Income_CF!AG104*(Cohort_WP!AG102/Cohort_CF!AG102))</f>
        <v>4529895.2596446127</v>
      </c>
      <c r="AH102" s="1">
        <f>IF(Income_CF!AH104="","",Income_CF!AH104*(Cohort_WP!AH102/Cohort_CF!AH102))</f>
        <v>4655073.127127992</v>
      </c>
      <c r="AI102" s="1">
        <f>IF(Income_CF!AI104="","",Income_CF!AI104*(Cohort_WP!AI102/Cohort_CF!AI102))</f>
        <v>4780840.7598554445</v>
      </c>
      <c r="AJ102" s="1">
        <f>IF(Income_CF!AJ104="","",Income_CF!AJ104*(Cohort_WP!AJ102/Cohort_CF!AJ102))</f>
        <v>4907061.1776837436</v>
      </c>
      <c r="AK102" s="1">
        <f>IF(Income_CF!AK104="","",Income_CF!AK104*(Cohort_WP!AK102/Cohort_CF!AK102))</f>
        <v>5033592.9168274533</v>
      </c>
      <c r="AL102" s="1">
        <f>IF(Income_CF!AL104="","",Income_CF!AL104*(Cohort_WP!AL102/Cohort_CF!AL102))</f>
        <v>5160290.2553285444</v>
      </c>
      <c r="AM102" s="1">
        <f>IF(Income_CF!AM104="","",Income_CF!AM104*(Cohort_WP!AM102/Cohort_CF!AM102))</f>
        <v>5287003.4573413813</v>
      </c>
      <c r="AN102" s="1">
        <f>IF(Income_CF!AN104="","",Income_CF!AN104*(Cohort_WP!AN102/Cohort_CF!AN102))</f>
        <v>5413579.0358275715</v>
      </c>
      <c r="AO102" s="1">
        <f>IF(Income_CF!AO104="","",Income_CF!AO104*(Cohort_WP!AO102/Cohort_CF!AO102))</f>
        <v>5539860.0331670204</v>
      </c>
      <c r="AP102" s="1">
        <f>IF(Income_CF!AP104="","",Income_CF!AP104*(Cohort_WP!AP102/Cohort_CF!AP102))</f>
        <v>5665686.319103403</v>
      </c>
      <c r="AQ102" s="1">
        <f>IF(Income_CF!AQ104="","",Income_CF!AQ104*(Cohort_WP!AQ102/Cohort_CF!AQ102))</f>
        <v>5790894.9053538581</v>
      </c>
      <c r="AR102" s="1">
        <f>IF(Income_CF!AR104="","",Income_CF!AR104*(Cohort_WP!AR102/Cohort_CF!AR102))</f>
        <v>5915320.276126856</v>
      </c>
      <c r="AS102" s="1">
        <f>IF(Income_CF!AS104="","",Income_CF!AS104*(Cohort_WP!AS102/Cohort_CF!AS102))</f>
        <v>6038794.7337065497</v>
      </c>
      <c r="AT102" s="1">
        <f>IF(Income_CF!AT104="","",Income_CF!AT104*(Cohort_WP!AT102/Cohort_CF!AT102))</f>
        <v>6161148.7581799077</v>
      </c>
      <c r="AU102" s="1">
        <f>IF(Income_CF!AU104="","",Income_CF!AU104*(Cohort_WP!AU102/Cohort_CF!AU102))</f>
        <v>6282211.3803019635</v>
      </c>
      <c r="AV102" s="1">
        <f>IF(Income_CF!AV104="","",Income_CF!AV104*(Cohort_WP!AV102/Cohort_CF!AV102))</f>
        <v>6401810.5664183302</v>
      </c>
      <c r="AW102" s="1">
        <f>IF(Income_CF!AW104="","",Income_CF!AW104*(Cohort_WP!AW102/Cohort_CF!AW102))</f>
        <v>6519773.6142900465</v>
      </c>
      <c r="AX102" s="1">
        <f>IF(Income_CF!AX104="","",Income_CF!AX104*(Cohort_WP!AX102/Cohort_CF!AX102))</f>
        <v>6635927.5585972164</v>
      </c>
      <c r="AY102" s="1">
        <f>IF(Income_CF!AY104="","",Income_CF!AY104*(Cohort_WP!AY102/Cohort_CF!AY102))</f>
        <v>6750099.5848328611</v>
      </c>
      <c r="AZ102" s="1">
        <f>IF(Income_CF!AZ104="","",Income_CF!AZ104*(Cohort_WP!AZ102/Cohort_CF!AZ102))</f>
        <v>6862117.4502386479</v>
      </c>
      <c r="BA102" s="1">
        <f>IF(Income_CF!BA104="","",Income_CF!BA104*(Cohort_WP!BA102/Cohort_CF!BA102))</f>
        <v>6971809.9103804249</v>
      </c>
      <c r="BB102" s="1">
        <f>IF(Income_CF!BB104="","",Income_CF!BB104*(Cohort_WP!BB102/Cohort_CF!BB102))</f>
        <v>7079007.1499122595</v>
      </c>
      <c r="BC102" s="1">
        <f>IF(Income_CF!BC104="","",Income_CF!BC104*(Cohort_WP!BC102/Cohort_CF!BC102))</f>
        <v>7183541.2160365349</v>
      </c>
      <c r="BD102" s="1" t="str">
        <f>IF(Income_CF!BD104="","",Income_CF!BD104*(Cohort_WP!BD102/Cohort_CF!BD102))</f>
        <v/>
      </c>
      <c r="BE102" s="1" t="str">
        <f>IF(Income_CF!BE104="","",Income_CF!BE104*(Cohort_WP!BE102/Cohort_CF!BE102))</f>
        <v/>
      </c>
      <c r="BF102" s="1" t="str">
        <f>IF(Income_CF!BF104="","",Income_CF!BF104*(Cohort_WP!BF102/Cohort_CF!BF102))</f>
        <v/>
      </c>
      <c r="BG102" s="1" t="str">
        <f>IF(Income_CF!BG104="","",Income_CF!BG104*(Cohort_WP!BG102/Cohort_CF!BG102))</f>
        <v/>
      </c>
      <c r="BH102" s="1" t="str">
        <f>IF(Income_CF!BH104="","",Income_CF!BH104*(Cohort_WP!BH102/Cohort_CF!BH102))</f>
        <v/>
      </c>
      <c r="BI102" s="1" t="str">
        <f>IF(Income_CF!BI104="","",Income_CF!BI104*(Cohort_WP!BI102/Cohort_CF!BI102))</f>
        <v/>
      </c>
      <c r="BJ102" s="1" t="str">
        <f>IF(Income_CF!BJ104="","",Income_CF!BJ104*(Cohort_WP!BJ102/Cohort_CF!BJ102))</f>
        <v/>
      </c>
      <c r="BK102" s="1" t="str">
        <f>IF(Income_CF!BK104="","",Income_CF!BK104*(Cohort_WP!BK102/Cohort_CF!BK102))</f>
        <v/>
      </c>
      <c r="BL102" s="1" t="str">
        <f>IF(Income_CF!BL104="","",Income_CF!BL104*(Cohort_WP!BL102/Cohort_CF!BL102))</f>
        <v/>
      </c>
      <c r="BM102" s="1" t="str">
        <f>IF(Income_CF!BM104="","",Income_CF!BM104*(Cohort_WP!BM102/Cohort_CF!BM102))</f>
        <v/>
      </c>
      <c r="BN102" s="1" t="str">
        <f>IF(Income_CF!BN104="","",Income_CF!BN104*(Cohort_WP!BN102/Cohort_CF!BN102))</f>
        <v/>
      </c>
      <c r="BO102" s="1" t="str">
        <f>IF(Income_CF!BO104="","",Income_CF!BO104*(Cohort_WP!BO102/Cohort_CF!BO102))</f>
        <v/>
      </c>
      <c r="BP102" s="1" t="str">
        <f>IF(Income_CF!BP104="","",Income_CF!BP104*(Cohort_WP!BP102/Cohort_CF!BP102))</f>
        <v/>
      </c>
      <c r="BQ102" s="1" t="str">
        <f>IF(Income_CF!BQ104="","",Income_CF!BQ104*(Cohort_WP!BQ102/Cohort_CF!BQ102))</f>
        <v/>
      </c>
      <c r="BR102" s="1" t="str">
        <f>IF(Income_CF!BR104="","",Income_CF!BR104*(Cohort_WP!BR102/Cohort_CF!BR102))</f>
        <v/>
      </c>
    </row>
    <row r="103" spans="1:72" x14ac:dyDescent="0.55000000000000004">
      <c r="A103" s="642"/>
      <c r="B103" t="s">
        <v>472</v>
      </c>
      <c r="K103" s="1"/>
      <c r="L103" s="1" t="str">
        <f>IF(Income_CF!L105="","",Income_CF!L105*(Cohort_WP!L103/Cohort_CF!L103))</f>
        <v/>
      </c>
      <c r="M103" s="1" t="str">
        <f>IF(Income_CF!M105="","",Income_CF!M105*(Cohort_WP!M103/Cohort_CF!M103))</f>
        <v/>
      </c>
      <c r="N103" s="1" t="str">
        <f>IF(Income_CF!N105="","",Income_CF!N105*(Cohort_WP!N103/Cohort_CF!N103))</f>
        <v/>
      </c>
      <c r="O103" s="1" t="str">
        <f>IF(Income_CF!O105="","",Income_CF!O105*(Cohort_WP!O103/Cohort_CF!O103))</f>
        <v/>
      </c>
      <c r="P103" s="1" t="str">
        <f>IF(Income_CF!P105="","",Income_CF!P105*(Cohort_WP!P103/Cohort_CF!P103))</f>
        <v/>
      </c>
      <c r="Q103" s="1">
        <f>IF(Income_CF!Q105="","",Income_CF!Q105*(Cohort_WP!Q103/Cohort_CF!Q103))</f>
        <v>2655300.9007067704</v>
      </c>
      <c r="R103" s="1">
        <f>IF(Income_CF!R105="","",Income_CF!R105*(Cohort_WP!R103/Cohort_CF!R103))</f>
        <v>2758306.1680714712</v>
      </c>
      <c r="S103" s="1">
        <f>IF(Income_CF!S105="","",Income_CF!S105*(Cohort_WP!S103/Cohort_CF!S103))</f>
        <v>2863588.579455825</v>
      </c>
      <c r="T103" s="1">
        <f>IF(Income_CF!T105="","",Income_CF!T105*(Cohort_WP!T103/Cohort_CF!T103))</f>
        <v>2971106.3402792034</v>
      </c>
      <c r="U103" s="1">
        <f>IF(Income_CF!U105="","",Income_CF!U105*(Cohort_WP!U103/Cohort_CF!U103))</f>
        <v>3099662.3643630021</v>
      </c>
      <c r="V103" s="1">
        <f>IF(Income_CF!V105="","",Income_CF!V105*(Cohort_WP!V103/Cohort_CF!V103))</f>
        <v>3210260.2001045146</v>
      </c>
      <c r="W103" s="1">
        <f>IF(Income_CF!W105="","",Income_CF!W105*(Cohort_WP!W103/Cohort_CF!W103))</f>
        <v>3322809.9496017317</v>
      </c>
      <c r="X103" s="1">
        <f>IF(Income_CF!X105="","",Income_CF!X105*(Cohort_WP!X103/Cohort_CF!X103))</f>
        <v>3437242.6597167267</v>
      </c>
      <c r="Y103" s="1">
        <f>IF(Income_CF!Y105="","",Income_CF!Y105*(Cohort_WP!Y103/Cohort_CF!Y103))</f>
        <v>3553483.5349641712</v>
      </c>
      <c r="Z103" s="1">
        <f>IF(Income_CF!Z105="","",Income_CF!Z105*(Cohort_WP!Z103/Cohort_CF!Z103))</f>
        <v>3671451.9188503139</v>
      </c>
      <c r="AA103" s="1">
        <f>IF(Income_CF!AA105="","",Income_CF!AA105*(Cohort_WP!AA103/Cohort_CF!AA103))</f>
        <v>3791061.2924467865</v>
      </c>
      <c r="AB103" s="1">
        <f>IF(Income_CF!AB105="","",Income_CF!AB105*(Cohort_WP!AB103/Cohort_CF!AB103))</f>
        <v>3912219.2907870663</v>
      </c>
      <c r="AC103" s="1">
        <f>IF(Income_CF!AC105="","",Income_CF!AC105*(Cohort_WP!AC103/Cohort_CF!AC103))</f>
        <v>4034827.7376170764</v>
      </c>
      <c r="AD103" s="1">
        <f>IF(Income_CF!AD105="","",Income_CF!AD105*(Cohort_WP!AD103/Cohort_CF!AD103))</f>
        <v>4158782.6989708161</v>
      </c>
      <c r="AE103" s="1">
        <f>IF(Income_CF!AE105="","",Income_CF!AE105*(Cohort_WP!AE103/Cohort_CF!AE103))</f>
        <v>4283974.5559763713</v>
      </c>
      <c r="AF103" s="1">
        <f>IF(Income_CF!AF105="","",Income_CF!AF105*(Cohort_WP!AF103/Cohort_CF!AF103))</f>
        <v>4410288.0972291492</v>
      </c>
      <c r="AG103" s="1">
        <f>IF(Income_CF!AG105="","",Income_CF!AG105*(Cohort_WP!AG103/Cohort_CF!AG103))</f>
        <v>4537602.6309954636</v>
      </c>
      <c r="AH103" s="1">
        <f>IF(Income_CF!AH105="","",Income_CF!AH105*(Cohort_WP!AH103/Cohort_CF!AH103))</f>
        <v>4665792.1174339512</v>
      </c>
      <c r="AI103" s="1">
        <f>IF(Income_CF!AI105="","",Income_CF!AI105*(Cohort_WP!AI103/Cohort_CF!AI103))</f>
        <v>4794725.320941831</v>
      </c>
      <c r="AJ103" s="1">
        <f>IF(Income_CF!AJ105="","",Income_CF!AJ105*(Cohort_WP!AJ103/Cohort_CF!AJ103))</f>
        <v>4924265.9826511079</v>
      </c>
      <c r="AK103" s="1">
        <f>IF(Income_CF!AK105="","",Income_CF!AK105*(Cohort_WP!AK103/Cohort_CF!AK103))</f>
        <v>5054273.013014257</v>
      </c>
      <c r="AL103" s="1">
        <f>IF(Income_CF!AL105="","",Income_CF!AL105*(Cohort_WP!AL103/Cohort_CF!AL103))</f>
        <v>5184600.7043322762</v>
      </c>
      <c r="AM103" s="1">
        <f>IF(Income_CF!AM105="","",Income_CF!AM105*(Cohort_WP!AM103/Cohort_CF!AM103))</f>
        <v>5315098.9629884008</v>
      </c>
      <c r="AN103" s="1">
        <f>IF(Income_CF!AN105="","",Income_CF!AN105*(Cohort_WP!AN103/Cohort_CF!AN103))</f>
        <v>5445613.5610616226</v>
      </c>
      <c r="AO103" s="1">
        <f>IF(Income_CF!AO105="","",Income_CF!AO105*(Cohort_WP!AO103/Cohort_CF!AO103))</f>
        <v>5575986.4069023998</v>
      </c>
      <c r="AP103" s="1">
        <f>IF(Income_CF!AP105="","",Income_CF!AP105*(Cohort_WP!AP103/Cohort_CF!AP103))</f>
        <v>5706055.8341620313</v>
      </c>
      <c r="AQ103" s="1">
        <f>IF(Income_CF!AQ105="","",Income_CF!AQ105*(Cohort_WP!AQ103/Cohort_CF!AQ103))</f>
        <v>5835656.9086765042</v>
      </c>
      <c r="AR103" s="1">
        <f>IF(Income_CF!AR105="","",Income_CF!AR105*(Cohort_WP!AR103/Cohort_CF!AR103))</f>
        <v>5964621.7525144732</v>
      </c>
      <c r="AS103" s="1">
        <f>IF(Income_CF!AS105="","",Income_CF!AS105*(Cohort_WP!AS103/Cohort_CF!AS103))</f>
        <v>6092779.8844106626</v>
      </c>
      <c r="AT103" s="1">
        <f>IF(Income_CF!AT105="","",Income_CF!AT105*(Cohort_WP!AT103/Cohort_CF!AT103))</f>
        <v>6219958.5757177444</v>
      </c>
      <c r="AU103" s="1">
        <f>IF(Income_CF!AU105="","",Income_CF!AU105*(Cohort_WP!AU103/Cohort_CF!AU103))</f>
        <v>6345983.2209253041</v>
      </c>
      <c r="AV103" s="1">
        <f>IF(Income_CF!AV105="","",Income_CF!AV105*(Cohort_WP!AV103/Cohort_CF!AV103))</f>
        <v>6470677.7217110246</v>
      </c>
      <c r="AW103" s="1">
        <f>IF(Income_CF!AW105="","",Income_CF!AW105*(Cohort_WP!AW103/Cohort_CF!AW103))</f>
        <v>6593864.8834108803</v>
      </c>
      <c r="AX103" s="1">
        <f>IF(Income_CF!AX105="","",Income_CF!AX105*(Cohort_WP!AX103/Cohort_CF!AX103))</f>
        <v>6715366.8227187479</v>
      </c>
      <c r="AY103" s="1">
        <f>IF(Income_CF!AY105="","",Income_CF!AY105*(Cohort_WP!AY103/Cohort_CF!AY103))</f>
        <v>6835005.3853551326</v>
      </c>
      <c r="AZ103" s="1">
        <f>IF(Income_CF!AZ105="","",Income_CF!AZ105*(Cohort_WP!AZ103/Cohort_CF!AZ103))</f>
        <v>6952602.5723778466</v>
      </c>
      <c r="BA103" s="1">
        <f>IF(Income_CF!BA105="","",Income_CF!BA105*(Cohort_WP!BA103/Cohort_CF!BA103))</f>
        <v>7067980.9737458089</v>
      </c>
      <c r="BB103" s="1">
        <f>IF(Income_CF!BB105="","",Income_CF!BB105*(Cohort_WP!BB103/Cohort_CF!BB103))</f>
        <v>7180964.2076918371</v>
      </c>
      <c r="BC103" s="1">
        <f>IF(Income_CF!BC105="","",Income_CF!BC105*(Cohort_WP!BC103/Cohort_CF!BC103))</f>
        <v>7291377.3644096274</v>
      </c>
      <c r="BD103" s="1">
        <f>IF(Income_CF!BD105="","",Income_CF!BD105*(Cohort_WP!BD103/Cohort_CF!BD103))</f>
        <v>7399047.4525176315</v>
      </c>
      <c r="BE103" s="1" t="str">
        <f>IF(Income_CF!BE105="","",Income_CF!BE105*(Cohort_WP!BE103/Cohort_CF!BE103))</f>
        <v/>
      </c>
      <c r="BF103" s="1" t="str">
        <f>IF(Income_CF!BF105="","",Income_CF!BF105*(Cohort_WP!BF103/Cohort_CF!BF103))</f>
        <v/>
      </c>
      <c r="BG103" s="1" t="str">
        <f>IF(Income_CF!BG105="","",Income_CF!BG105*(Cohort_WP!BG103/Cohort_CF!BG103))</f>
        <v/>
      </c>
      <c r="BH103" s="1" t="str">
        <f>IF(Income_CF!BH105="","",Income_CF!BH105*(Cohort_WP!BH103/Cohort_CF!BH103))</f>
        <v/>
      </c>
      <c r="BI103" s="1" t="str">
        <f>IF(Income_CF!BI105="","",Income_CF!BI105*(Cohort_WP!BI103/Cohort_CF!BI103))</f>
        <v/>
      </c>
      <c r="BJ103" s="1" t="str">
        <f>IF(Income_CF!BJ105="","",Income_CF!BJ105*(Cohort_WP!BJ103/Cohort_CF!BJ103))</f>
        <v/>
      </c>
      <c r="BK103" s="1" t="str">
        <f>IF(Income_CF!BK105="","",Income_CF!BK105*(Cohort_WP!BK103/Cohort_CF!BK103))</f>
        <v/>
      </c>
      <c r="BL103" s="1" t="str">
        <f>IF(Income_CF!BL105="","",Income_CF!BL105*(Cohort_WP!BL103/Cohort_CF!BL103))</f>
        <v/>
      </c>
      <c r="BM103" s="1" t="str">
        <f>IF(Income_CF!BM105="","",Income_CF!BM105*(Cohort_WP!BM103/Cohort_CF!BM103))</f>
        <v/>
      </c>
      <c r="BN103" s="1" t="str">
        <f>IF(Income_CF!BN105="","",Income_CF!BN105*(Cohort_WP!BN103/Cohort_CF!BN103))</f>
        <v/>
      </c>
      <c r="BO103" s="1" t="str">
        <f>IF(Income_CF!BO105="","",Income_CF!BO105*(Cohort_WP!BO103/Cohort_CF!BO103))</f>
        <v/>
      </c>
      <c r="BP103" s="1" t="str">
        <f>IF(Income_CF!BP105="","",Income_CF!BP105*(Cohort_WP!BP103/Cohort_CF!BP103))</f>
        <v/>
      </c>
      <c r="BQ103" s="1" t="str">
        <f>IF(Income_CF!BQ105="","",Income_CF!BQ105*(Cohort_WP!BQ103/Cohort_CF!BQ103))</f>
        <v/>
      </c>
      <c r="BR103" s="1" t="str">
        <f>IF(Income_CF!BR105="","",Income_CF!BR105*(Cohort_WP!BR103/Cohort_CF!BR103))</f>
        <v/>
      </c>
    </row>
    <row r="104" spans="1:72" x14ac:dyDescent="0.55000000000000004">
      <c r="A104" s="642"/>
      <c r="B104" t="s">
        <v>473</v>
      </c>
      <c r="L104" s="1" t="str">
        <f>IF(Income_CF!L106="","",Income_CF!L106*(Cohort_WP!L104/Cohort_CF!L104))</f>
        <v/>
      </c>
      <c r="M104" s="1" t="str">
        <f>IF(Income_CF!M106="","",Income_CF!M106*(Cohort_WP!M104/Cohort_CF!M104))</f>
        <v/>
      </c>
      <c r="N104" s="1" t="str">
        <f>IF(Income_CF!N106="","",Income_CF!N106*(Cohort_WP!N104/Cohort_CF!N104))</f>
        <v/>
      </c>
      <c r="O104" s="1" t="str">
        <f>IF(Income_CF!O106="","",Income_CF!O106*(Cohort_WP!O104/Cohort_CF!O104))</f>
        <v/>
      </c>
      <c r="P104" s="1" t="str">
        <f>IF(Income_CF!P106="","",Income_CF!P106*(Cohort_WP!P104/Cohort_CF!P104))</f>
        <v/>
      </c>
      <c r="Q104" s="1" t="str">
        <f>IF(Income_CF!Q106="","",Income_CF!Q106*(Cohort_WP!Q104/Cohort_CF!Q104))</f>
        <v/>
      </c>
      <c r="R104" s="1">
        <f>IF(Income_CF!R106="","",Income_CF!R106*(Cohort_WP!R104/Cohort_CF!R104))</f>
        <v>2734959.9277279731</v>
      </c>
      <c r="S104" s="1">
        <f>IF(Income_CF!S106="","",Income_CF!S106*(Cohort_WP!S104/Cohort_CF!S104))</f>
        <v>2841055.3531136154</v>
      </c>
      <c r="T104" s="1">
        <f>IF(Income_CF!T106="","",Income_CF!T106*(Cohort_WP!T104/Cohort_CF!T104))</f>
        <v>2949496.2368395003</v>
      </c>
      <c r="U104" s="1">
        <f>IF(Income_CF!U106="","",Income_CF!U106*(Cohort_WP!U104/Cohort_CF!U104))</f>
        <v>3060239.5304875793</v>
      </c>
      <c r="V104" s="1">
        <f>IF(Income_CF!V106="","",Income_CF!V106*(Cohort_WP!V104/Cohort_CF!V104))</f>
        <v>3192652.2352938922</v>
      </c>
      <c r="W104" s="1">
        <f>IF(Income_CF!W106="","",Income_CF!W106*(Cohort_WP!W104/Cohort_CF!W104))</f>
        <v>3306568.0061076502</v>
      </c>
      <c r="X104" s="1">
        <f>IF(Income_CF!X106="","",Income_CF!X106*(Cohort_WP!X104/Cohort_CF!X104))</f>
        <v>3422494.2480897838</v>
      </c>
      <c r="Y104" s="1">
        <f>IF(Income_CF!Y106="","",Income_CF!Y106*(Cohort_WP!Y104/Cohort_CF!Y104))</f>
        <v>3540359.9395082286</v>
      </c>
      <c r="Z104" s="1">
        <f>IF(Income_CF!Z106="","",Income_CF!Z106*(Cohort_WP!Z104/Cohort_CF!Z104))</f>
        <v>3660088.0410130965</v>
      </c>
      <c r="AA104" s="1">
        <f>IF(Income_CF!AA106="","",Income_CF!AA106*(Cohort_WP!AA104/Cohort_CF!AA104))</f>
        <v>3781595.4764158232</v>
      </c>
      <c r="AB104" s="1">
        <f>IF(Income_CF!AB106="","",Income_CF!AB106*(Cohort_WP!AB104/Cohort_CF!AB104))</f>
        <v>3904793.1312201908</v>
      </c>
      <c r="AC104" s="1">
        <f>IF(Income_CF!AC106="","",Income_CF!AC106*(Cohort_WP!AC104/Cohort_CF!AC104))</f>
        <v>4029585.8695106781</v>
      </c>
      <c r="AD104" s="1">
        <f>IF(Income_CF!AD106="","",Income_CF!AD106*(Cohort_WP!AD104/Cohort_CF!AD104))</f>
        <v>4155872.5697455881</v>
      </c>
      <c r="AE104" s="1">
        <f>IF(Income_CF!AE106="","",Income_CF!AE106*(Cohort_WP!AE104/Cohort_CF!AE104))</f>
        <v>4283546.1799399406</v>
      </c>
      <c r="AF104" s="1">
        <f>IF(Income_CF!AF106="","",Income_CF!AF106*(Cohort_WP!AF104/Cohort_CF!AF104))</f>
        <v>4412493.7926556626</v>
      </c>
      <c r="AG104" s="1">
        <f>IF(Income_CF!AG106="","",Income_CF!AG106*(Cohort_WP!AG104/Cohort_CF!AG104))</f>
        <v>4542596.7401460232</v>
      </c>
      <c r="AH104" s="1">
        <f>IF(Income_CF!AH106="","",Income_CF!AH106*(Cohort_WP!AH104/Cohort_CF!AH104))</f>
        <v>4673730.7099253265</v>
      </c>
      <c r="AI104" s="1">
        <f>IF(Income_CF!AI106="","",Income_CF!AI106*(Cohort_WP!AI104/Cohort_CF!AI104))</f>
        <v>4805765.8809569683</v>
      </c>
      <c r="AJ104" s="1">
        <f>IF(Income_CF!AJ106="","",Income_CF!AJ106*(Cohort_WP!AJ104/Cohort_CF!AJ104))</f>
        <v>4938567.0805700868</v>
      </c>
      <c r="AK104" s="1">
        <f>IF(Income_CF!AK106="","",Income_CF!AK106*(Cohort_WP!AK104/Cohort_CF!AK104))</f>
        <v>5071993.9621306416</v>
      </c>
      <c r="AL104" s="1">
        <f>IF(Income_CF!AL106="","",Income_CF!AL106*(Cohort_WP!AL104/Cohort_CF!AL104))</f>
        <v>5205901.2034046836</v>
      </c>
      <c r="AM104" s="1">
        <f>IF(Income_CF!AM106="","",Income_CF!AM106*(Cohort_WP!AM104/Cohort_CF!AM104))</f>
        <v>5340138.7254622448</v>
      </c>
      <c r="AN104" s="1">
        <f>IF(Income_CF!AN106="","",Income_CF!AN106*(Cohort_WP!AN104/Cohort_CF!AN104))</f>
        <v>5474551.9318780517</v>
      </c>
      <c r="AO104" s="1">
        <f>IF(Income_CF!AO106="","",Income_CF!AO106*(Cohort_WP!AO104/Cohort_CF!AO104))</f>
        <v>5608981.9678934719</v>
      </c>
      <c r="AP104" s="1">
        <f>IF(Income_CF!AP106="","",Income_CF!AP106*(Cohort_WP!AP104/Cohort_CF!AP104))</f>
        <v>5743265.9991094721</v>
      </c>
      <c r="AQ104" s="1">
        <f>IF(Income_CF!AQ106="","",Income_CF!AQ106*(Cohort_WP!AQ104/Cohort_CF!AQ104))</f>
        <v>5877237.5091868909</v>
      </c>
      <c r="AR104" s="1">
        <f>IF(Income_CF!AR106="","",Income_CF!AR106*(Cohort_WP!AR104/Cohort_CF!AR104))</f>
        <v>6010726.615936799</v>
      </c>
      <c r="AS104" s="1">
        <f>IF(Income_CF!AS106="","",Income_CF!AS106*(Cohort_WP!AS104/Cohort_CF!AS104))</f>
        <v>6143560.4050899083</v>
      </c>
      <c r="AT104" s="1">
        <f>IF(Income_CF!AT106="","",Income_CF!AT106*(Cohort_WP!AT104/Cohort_CF!AT104))</f>
        <v>6275563.2809429811</v>
      </c>
      <c r="AU104" s="1">
        <f>IF(Income_CF!AU106="","",Income_CF!AU106*(Cohort_WP!AU104/Cohort_CF!AU104))</f>
        <v>6406557.3329892773</v>
      </c>
      <c r="AV104" s="1">
        <f>IF(Income_CF!AV106="","",Income_CF!AV106*(Cohort_WP!AV104/Cohort_CF!AV104))</f>
        <v>6536362.7175530633</v>
      </c>
      <c r="AW104" s="1">
        <f>IF(Income_CF!AW106="","",Income_CF!AW106*(Cohort_WP!AW104/Cohort_CF!AW104))</f>
        <v>6664798.0533623537</v>
      </c>
      <c r="AX104" s="1">
        <f>IF(Income_CF!AX106="","",Income_CF!AX106*(Cohort_WP!AX104/Cohort_CF!AX104))</f>
        <v>6791680.8299132055</v>
      </c>
      <c r="AY104" s="1">
        <f>IF(Income_CF!AY106="","",Income_CF!AY106*(Cohort_WP!AY104/Cohort_CF!AY104))</f>
        <v>6916827.82740031</v>
      </c>
      <c r="AZ104" s="1">
        <f>IF(Income_CF!AZ106="","",Income_CF!AZ106*(Cohort_WP!AZ104/Cohort_CF!AZ104))</f>
        <v>7040055.5469157873</v>
      </c>
      <c r="BA104" s="1">
        <f>IF(Income_CF!BA106="","",Income_CF!BA106*(Cohort_WP!BA104/Cohort_CF!BA104))</f>
        <v>7161180.6495491825</v>
      </c>
      <c r="BB104" s="1">
        <f>IF(Income_CF!BB106="","",Income_CF!BB106*(Cohort_WP!BB104/Cohort_CF!BB104))</f>
        <v>7280020.4029581817</v>
      </c>
      <c r="BC104" s="1">
        <f>IF(Income_CF!BC106="","",Income_CF!BC106*(Cohort_WP!BC104/Cohort_CF!BC104))</f>
        <v>7396393.1339225899</v>
      </c>
      <c r="BD104" s="1">
        <f>IF(Income_CF!BD106="","",Income_CF!BD106*(Cohort_WP!BD104/Cohort_CF!BD104))</f>
        <v>7510118.685341917</v>
      </c>
      <c r="BE104" s="1">
        <f>IF(Income_CF!BE106="","",Income_CF!BE106*(Cohort_WP!BE104/Cohort_CF!BE104))</f>
        <v>7621018.8760931604</v>
      </c>
      <c r="BF104" s="1" t="str">
        <f>IF(Income_CF!BF106="","",Income_CF!BF106*(Cohort_WP!BF104/Cohort_CF!BF104))</f>
        <v/>
      </c>
      <c r="BG104" s="1" t="str">
        <f>IF(Income_CF!BG106="","",Income_CF!BG106*(Cohort_WP!BG104/Cohort_CF!BG104))</f>
        <v/>
      </c>
      <c r="BH104" s="1" t="str">
        <f>IF(Income_CF!BH106="","",Income_CF!BH106*(Cohort_WP!BH104/Cohort_CF!BH104))</f>
        <v/>
      </c>
      <c r="BI104" s="1" t="str">
        <f>IF(Income_CF!BI106="","",Income_CF!BI106*(Cohort_WP!BI104/Cohort_CF!BI104))</f>
        <v/>
      </c>
      <c r="BJ104" s="1" t="str">
        <f>IF(Income_CF!BJ106="","",Income_CF!BJ106*(Cohort_WP!BJ104/Cohort_CF!BJ104))</f>
        <v/>
      </c>
      <c r="BK104" s="1" t="str">
        <f>IF(Income_CF!BK106="","",Income_CF!BK106*(Cohort_WP!BK104/Cohort_CF!BK104))</f>
        <v/>
      </c>
      <c r="BL104" s="1" t="str">
        <f>IF(Income_CF!BL106="","",Income_CF!BL106*(Cohort_WP!BL104/Cohort_CF!BL104))</f>
        <v/>
      </c>
      <c r="BM104" s="1" t="str">
        <f>IF(Income_CF!BM106="","",Income_CF!BM106*(Cohort_WP!BM104/Cohort_CF!BM104))</f>
        <v/>
      </c>
      <c r="BN104" s="1" t="str">
        <f>IF(Income_CF!BN106="","",Income_CF!BN106*(Cohort_WP!BN104/Cohort_CF!BN104))</f>
        <v/>
      </c>
      <c r="BO104" s="1" t="str">
        <f>IF(Income_CF!BO106="","",Income_CF!BO106*(Cohort_WP!BO104/Cohort_CF!BO104))</f>
        <v/>
      </c>
      <c r="BP104" s="1" t="str">
        <f>IF(Income_CF!BP106="","",Income_CF!BP106*(Cohort_WP!BP104/Cohort_CF!BP104))</f>
        <v/>
      </c>
      <c r="BQ104" s="1" t="str">
        <f>IF(Income_CF!BQ106="","",Income_CF!BQ106*(Cohort_WP!BQ104/Cohort_CF!BQ104))</f>
        <v/>
      </c>
      <c r="BR104" s="1" t="str">
        <f>IF(Income_CF!BR106="","",Income_CF!BR106*(Cohort_WP!BR104/Cohort_CF!BR104))</f>
        <v/>
      </c>
    </row>
    <row r="105" spans="1:72" x14ac:dyDescent="0.55000000000000004">
      <c r="A105" s="642"/>
      <c r="B105" t="s">
        <v>474</v>
      </c>
      <c r="L105" s="1" t="str">
        <f>IF(Income_CF!L107="","",Income_CF!L107*(Cohort_WP!L105/Cohort_CF!L105))</f>
        <v/>
      </c>
      <c r="M105" s="1" t="str">
        <f>IF(Income_CF!M107="","",Income_CF!M107*(Cohort_WP!M105/Cohort_CF!M105))</f>
        <v/>
      </c>
      <c r="N105" s="1" t="str">
        <f>IF(Income_CF!N107="","",Income_CF!N107*(Cohort_WP!N105/Cohort_CF!N105))</f>
        <v/>
      </c>
      <c r="O105" s="1" t="str">
        <f>IF(Income_CF!O107="","",Income_CF!O107*(Cohort_WP!O105/Cohort_CF!O105))</f>
        <v/>
      </c>
      <c r="P105" s="1" t="str">
        <f>IF(Income_CF!P107="","",Income_CF!P107*(Cohort_WP!P105/Cohort_CF!P105))</f>
        <v/>
      </c>
      <c r="Q105" s="1" t="str">
        <f>IF(Income_CF!Q107="","",Income_CF!Q107*(Cohort_WP!Q105/Cohort_CF!Q105))</f>
        <v/>
      </c>
      <c r="R105" s="1" t="str">
        <f>IF(Income_CF!R107="","",Income_CF!R107*(Cohort_WP!R105/Cohort_CF!R105))</f>
        <v/>
      </c>
      <c r="S105" s="1">
        <f>IF(Income_CF!S107="","",Income_CF!S107*(Cohort_WP!S105/Cohort_CF!S105))</f>
        <v>2817008.725559812</v>
      </c>
      <c r="T105" s="1">
        <f>IF(Income_CF!T107="","",Income_CF!T107*(Cohort_WP!T105/Cohort_CF!T105))</f>
        <v>2926287.013707024</v>
      </c>
      <c r="U105" s="1">
        <f>IF(Income_CF!U107="","",Income_CF!U107*(Cohort_WP!U105/Cohort_CF!U105))</f>
        <v>3037981.1239446853</v>
      </c>
      <c r="V105" s="1">
        <f>IF(Income_CF!V107="","",Income_CF!V107*(Cohort_WP!V105/Cohort_CF!V105))</f>
        <v>3152046.7164022061</v>
      </c>
      <c r="W105" s="1">
        <f>IF(Income_CF!W107="","",Income_CF!W107*(Cohort_WP!W105/Cohort_CF!W105))</f>
        <v>3288431.8023527092</v>
      </c>
      <c r="X105" s="1">
        <f>IF(Income_CF!X107="","",Income_CF!X107*(Cohort_WP!X105/Cohort_CF!X105))</f>
        <v>3405765.0462908796</v>
      </c>
      <c r="Y105" s="1">
        <f>IF(Income_CF!Y107="","",Income_CF!Y107*(Cohort_WP!Y105/Cohort_CF!Y105))</f>
        <v>3525169.0755324773</v>
      </c>
      <c r="Z105" s="1">
        <f>IF(Income_CF!Z107="","",Income_CF!Z107*(Cohort_WP!Z105/Cohort_CF!Z105))</f>
        <v>3646570.7376934756</v>
      </c>
      <c r="AA105" s="1">
        <f>IF(Income_CF!AA107="","",Income_CF!AA107*(Cohort_WP!AA105/Cohort_CF!AA105))</f>
        <v>3769890.6822434887</v>
      </c>
      <c r="AB105" s="1">
        <f>IF(Income_CF!AB107="","",Income_CF!AB107*(Cohort_WP!AB105/Cohort_CF!AB105))</f>
        <v>3895043.3407082981</v>
      </c>
      <c r="AC105" s="1">
        <f>IF(Income_CF!AC107="","",Income_CF!AC107*(Cohort_WP!AC105/Cohort_CF!AC105))</f>
        <v>4021936.9251567968</v>
      </c>
      <c r="AD105" s="1">
        <f>IF(Income_CF!AD107="","",Income_CF!AD107*(Cohort_WP!AD105/Cohort_CF!AD105))</f>
        <v>4150473.4455959983</v>
      </c>
      <c r="AE105" s="1">
        <f>IF(Income_CF!AE107="","",Income_CF!AE107*(Cohort_WP!AE105/Cohort_CF!AE105))</f>
        <v>4280548.7468379559</v>
      </c>
      <c r="AF105" s="1">
        <f>IF(Income_CF!AF107="","",Income_CF!AF107*(Cohort_WP!AF105/Cohort_CF!AF105))</f>
        <v>4412052.5653381385</v>
      </c>
      <c r="AG105" s="1">
        <f>IF(Income_CF!AG107="","",Income_CF!AG107*(Cohort_WP!AG105/Cohort_CF!AG105))</f>
        <v>4544868.6064353315</v>
      </c>
      <c r="AH105" s="1">
        <f>IF(Income_CF!AH107="","",Income_CF!AH107*(Cohort_WP!AH105/Cohort_CF!AH105))</f>
        <v>4678874.6423504036</v>
      </c>
      <c r="AI105" s="1">
        <f>IF(Income_CF!AI107="","",Income_CF!AI107*(Cohort_WP!AI105/Cohort_CF!AI105))</f>
        <v>4813942.6312230863</v>
      </c>
      <c r="AJ105" s="1">
        <f>IF(Income_CF!AJ107="","",Income_CF!AJ107*(Cohort_WP!AJ105/Cohort_CF!AJ105))</f>
        <v>4949938.8573856782</v>
      </c>
      <c r="AK105" s="1">
        <f>IF(Income_CF!AK107="","",Income_CF!AK107*(Cohort_WP!AK105/Cohort_CF!AK105))</f>
        <v>5086724.09298719</v>
      </c>
      <c r="AL105" s="1">
        <f>IF(Income_CF!AL107="","",Income_CF!AL107*(Cohort_WP!AL105/Cohort_CF!AL105))</f>
        <v>5224153.7809945596</v>
      </c>
      <c r="AM105" s="1">
        <f>IF(Income_CF!AM107="","",Income_CF!AM107*(Cohort_WP!AM105/Cohort_CF!AM105))</f>
        <v>5362078.2395068249</v>
      </c>
      <c r="AN105" s="1">
        <f>IF(Income_CF!AN107="","",Income_CF!AN107*(Cohort_WP!AN105/Cohort_CF!AN105))</f>
        <v>5500342.8872261113</v>
      </c>
      <c r="AO105" s="1">
        <f>IF(Income_CF!AO107="","",Income_CF!AO107*(Cohort_WP!AO105/Cohort_CF!AO105))</f>
        <v>5638788.4898343943</v>
      </c>
      <c r="AP105" s="1">
        <f>IF(Income_CF!AP107="","",Income_CF!AP107*(Cohort_WP!AP105/Cohort_CF!AP105))</f>
        <v>5777251.4269302767</v>
      </c>
      <c r="AQ105" s="1">
        <f>IF(Income_CF!AQ107="","",Income_CF!AQ107*(Cohort_WP!AQ105/Cohort_CF!AQ105))</f>
        <v>5915563.9790827548</v>
      </c>
      <c r="AR105" s="1">
        <f>IF(Income_CF!AR107="","",Income_CF!AR107*(Cohort_WP!AR105/Cohort_CF!AR105))</f>
        <v>6053554.6344624981</v>
      </c>
      <c r="AS105" s="1">
        <f>IF(Income_CF!AS107="","",Income_CF!AS107*(Cohort_WP!AS105/Cohort_CF!AS105))</f>
        <v>6191048.4144149041</v>
      </c>
      <c r="AT105" s="1">
        <f>IF(Income_CF!AT107="","",Income_CF!AT107*(Cohort_WP!AT105/Cohort_CF!AT105))</f>
        <v>6327867.2172426041</v>
      </c>
      <c r="AU105" s="1">
        <f>IF(Income_CF!AU107="","",Income_CF!AU107*(Cohort_WP!AU105/Cohort_CF!AU105))</f>
        <v>6463830.1793712713</v>
      </c>
      <c r="AV105" s="1">
        <f>IF(Income_CF!AV107="","",Income_CF!AV107*(Cohort_WP!AV105/Cohort_CF!AV105))</f>
        <v>6598754.0529789561</v>
      </c>
      <c r="AW105" s="1">
        <f>IF(Income_CF!AW107="","",Income_CF!AW107*(Cohort_WP!AW105/Cohort_CF!AW105))</f>
        <v>6732453.5990796555</v>
      </c>
      <c r="AX105" s="1">
        <f>IF(Income_CF!AX107="","",Income_CF!AX107*(Cohort_WP!AX105/Cohort_CF!AX105))</f>
        <v>6864741.994963224</v>
      </c>
      <c r="AY105" s="1">
        <f>IF(Income_CF!AY107="","",Income_CF!AY107*(Cohort_WP!AY105/Cohort_CF!AY105))</f>
        <v>6995431.2548106024</v>
      </c>
      <c r="AZ105" s="1">
        <f>IF(Income_CF!AZ107="","",Income_CF!AZ107*(Cohort_WP!AZ105/Cohort_CF!AZ105))</f>
        <v>7124332.6622223193</v>
      </c>
      <c r="BA105" s="1">
        <f>IF(Income_CF!BA107="","",Income_CF!BA107*(Cohort_WP!BA105/Cohort_CF!BA105))</f>
        <v>7251257.2133232616</v>
      </c>
      <c r="BB105" s="1">
        <f>IF(Income_CF!BB107="","",Income_CF!BB107*(Cohort_WP!BB105/Cohort_CF!BB105))</f>
        <v>7376016.0690356577</v>
      </c>
      <c r="BC105" s="1">
        <f>IF(Income_CF!BC107="","",Income_CF!BC107*(Cohort_WP!BC105/Cohort_CF!BC105))</f>
        <v>7498421.0150469262</v>
      </c>
      <c r="BD105" s="1">
        <f>IF(Income_CF!BD107="","",Income_CF!BD107*(Cohort_WP!BD105/Cohort_CF!BD105))</f>
        <v>7618284.9279402681</v>
      </c>
      <c r="BE105" s="1">
        <f>IF(Income_CF!BE107="","",Income_CF!BE107*(Cohort_WP!BE105/Cohort_CF!BE105))</f>
        <v>7735422.2459021742</v>
      </c>
      <c r="BF105" s="1">
        <f>IF(Income_CF!BF107="","",Income_CF!BF107*(Cohort_WP!BF105/Cohort_CF!BF105))</f>
        <v>7849649.4423759561</v>
      </c>
      <c r="BG105" s="1" t="str">
        <f>IF(Income_CF!BG107="","",Income_CF!BG107*(Cohort_WP!BG105/Cohort_CF!BG105))</f>
        <v/>
      </c>
      <c r="BH105" s="1" t="str">
        <f>IF(Income_CF!BH107="","",Income_CF!BH107*(Cohort_WP!BH105/Cohort_CF!BH105))</f>
        <v/>
      </c>
      <c r="BI105" s="1" t="str">
        <f>IF(Income_CF!BI107="","",Income_CF!BI107*(Cohort_WP!BI105/Cohort_CF!BI105))</f>
        <v/>
      </c>
      <c r="BJ105" s="1" t="str">
        <f>IF(Income_CF!BJ107="","",Income_CF!BJ107*(Cohort_WP!BJ105/Cohort_CF!BJ105))</f>
        <v/>
      </c>
      <c r="BK105" s="1" t="str">
        <f>IF(Income_CF!BK107="","",Income_CF!BK107*(Cohort_WP!BK105/Cohort_CF!BK105))</f>
        <v/>
      </c>
      <c r="BL105" s="1" t="str">
        <f>IF(Income_CF!BL107="","",Income_CF!BL107*(Cohort_WP!BL105/Cohort_CF!BL105))</f>
        <v/>
      </c>
      <c r="BM105" s="1" t="str">
        <f>IF(Income_CF!BM107="","",Income_CF!BM107*(Cohort_WP!BM105/Cohort_CF!BM105))</f>
        <v/>
      </c>
      <c r="BN105" s="1" t="str">
        <f>IF(Income_CF!BN107="","",Income_CF!BN107*(Cohort_WP!BN105/Cohort_CF!BN105))</f>
        <v/>
      </c>
      <c r="BO105" s="1" t="str">
        <f>IF(Income_CF!BO107="","",Income_CF!BO107*(Cohort_WP!BO105/Cohort_CF!BO105))</f>
        <v/>
      </c>
      <c r="BP105" s="1" t="str">
        <f>IF(Income_CF!BP107="","",Income_CF!BP107*(Cohort_WP!BP105/Cohort_CF!BP105))</f>
        <v/>
      </c>
      <c r="BQ105" s="1" t="str">
        <f>IF(Income_CF!BQ107="","",Income_CF!BQ107*(Cohort_WP!BQ105/Cohort_CF!BQ105))</f>
        <v/>
      </c>
      <c r="BR105" s="1" t="str">
        <f>IF(Income_CF!BR107="","",Income_CF!BR107*(Cohort_WP!BR105/Cohort_CF!BR105))</f>
        <v/>
      </c>
    </row>
    <row r="106" spans="1:72" x14ac:dyDescent="0.55000000000000004">
      <c r="A106" s="642"/>
      <c r="B106" t="s">
        <v>475</v>
      </c>
      <c r="L106" s="1" t="str">
        <f>IF(Income_CF!L108="","",Income_CF!L108*(Cohort_WP!L106/Cohort_CF!L106))</f>
        <v/>
      </c>
      <c r="M106" s="1" t="str">
        <f>IF(Income_CF!M108="","",Income_CF!M108*(Cohort_WP!M106/Cohort_CF!M106))</f>
        <v/>
      </c>
      <c r="N106" s="1" t="str">
        <f>IF(Income_CF!N108="","",Income_CF!N108*(Cohort_WP!N106/Cohort_CF!N106))</f>
        <v/>
      </c>
      <c r="O106" s="1" t="str">
        <f>IF(Income_CF!O108="","",Income_CF!O108*(Cohort_WP!O106/Cohort_CF!O106))</f>
        <v/>
      </c>
      <c r="P106" s="1" t="str">
        <f>IF(Income_CF!P108="","",Income_CF!P108*(Cohort_WP!P106/Cohort_CF!P106))</f>
        <v/>
      </c>
      <c r="Q106" s="1" t="str">
        <f>IF(Income_CF!Q108="","",Income_CF!Q108*(Cohort_WP!Q106/Cohort_CF!Q106))</f>
        <v/>
      </c>
      <c r="R106" s="1" t="str">
        <f>IF(Income_CF!R108="","",Income_CF!R108*(Cohort_WP!R106/Cohort_CF!R106))</f>
        <v/>
      </c>
      <c r="S106" s="1" t="str">
        <f>IF(Income_CF!S108="","",Income_CF!S108*(Cohort_WP!S106/Cohort_CF!S106))</f>
        <v/>
      </c>
      <c r="T106" s="1">
        <f>IF(Income_CF!T108="","",Income_CF!T108*(Cohort_WP!T106/Cohort_CF!T106))</f>
        <v>2901518.9873266071</v>
      </c>
      <c r="U106" s="1">
        <f>IF(Income_CF!U108="","",Income_CF!U108*(Cohort_WP!U106/Cohort_CF!U106))</f>
        <v>3014075.6241182354</v>
      </c>
      <c r="V106" s="1">
        <f>IF(Income_CF!V108="","",Income_CF!V108*(Cohort_WP!V106/Cohort_CF!V106))</f>
        <v>3129120.5576630253</v>
      </c>
      <c r="W106" s="1">
        <f>IF(Income_CF!W108="","",Income_CF!W108*(Cohort_WP!W106/Cohort_CF!W106))</f>
        <v>3246608.1178942728</v>
      </c>
      <c r="X106" s="1">
        <f>IF(Income_CF!X108="","",Income_CF!X108*(Cohort_WP!X106/Cohort_CF!X106))</f>
        <v>3387084.7564232904</v>
      </c>
      <c r="Y106" s="1">
        <f>IF(Income_CF!Y108="","",Income_CF!Y108*(Cohort_WP!Y106/Cohort_CF!Y106))</f>
        <v>3507937.9976796056</v>
      </c>
      <c r="Z106" s="1">
        <f>IF(Income_CF!Z108="","",Income_CF!Z108*(Cohort_WP!Z106/Cohort_CF!Z106))</f>
        <v>3630924.1477984516</v>
      </c>
      <c r="AA106" s="1">
        <f>IF(Income_CF!AA108="","",Income_CF!AA108*(Cohort_WP!AA106/Cohort_CF!AA106))</f>
        <v>3755967.8598242793</v>
      </c>
      <c r="AB106" s="1">
        <f>IF(Income_CF!AB108="","",Income_CF!AB108*(Cohort_WP!AB106/Cohort_CF!AB106))</f>
        <v>3882987.402710794</v>
      </c>
      <c r="AC106" s="1">
        <f>IF(Income_CF!AC108="","",Income_CF!AC108*(Cohort_WP!AC106/Cohort_CF!AC106))</f>
        <v>4011894.6409295467</v>
      </c>
      <c r="AD106" s="1">
        <f>IF(Income_CF!AD108="","",Income_CF!AD108*(Cohort_WP!AD106/Cohort_CF!AD106))</f>
        <v>4142595.0329115004</v>
      </c>
      <c r="AE106" s="1">
        <f>IF(Income_CF!AE108="","",Income_CF!AE108*(Cohort_WP!AE106/Cohort_CF!AE106))</f>
        <v>4274987.6489638779</v>
      </c>
      <c r="AF106" s="1">
        <f>IF(Income_CF!AF108="","",Income_CF!AF108*(Cohort_WP!AF106/Cohort_CF!AF106))</f>
        <v>4408965.2092430945</v>
      </c>
      <c r="AG106" s="1">
        <f>IF(Income_CF!AG108="","",Income_CF!AG108*(Cohort_WP!AG106/Cohort_CF!AG106))</f>
        <v>4544414.1422982821</v>
      </c>
      <c r="AH106" s="1">
        <f>IF(Income_CF!AH108="","",Income_CF!AH108*(Cohort_WP!AH106/Cohort_CF!AH106))</f>
        <v>4681214.6646283921</v>
      </c>
      <c r="AI106" s="1">
        <f>IF(Income_CF!AI108="","",Income_CF!AI108*(Cohort_WP!AI106/Cohort_CF!AI106))</f>
        <v>4819240.8816209147</v>
      </c>
      <c r="AJ106" s="1">
        <f>IF(Income_CF!AJ108="","",Income_CF!AJ108*(Cohort_WP!AJ106/Cohort_CF!AJ106))</f>
        <v>4958360.9101597788</v>
      </c>
      <c r="AK106" s="1">
        <f>IF(Income_CF!AK108="","",Income_CF!AK108*(Cohort_WP!AK106/Cohort_CF!AK106))</f>
        <v>5098437.0231072484</v>
      </c>
      <c r="AL106" s="1">
        <f>IF(Income_CF!AL108="","",Income_CF!AL108*(Cohort_WP!AL106/Cohort_CF!AL106))</f>
        <v>5239325.8157768045</v>
      </c>
      <c r="AM106" s="1">
        <f>IF(Income_CF!AM108="","",Income_CF!AM108*(Cohort_WP!AM106/Cohort_CF!AM106))</f>
        <v>5380878.3944243975</v>
      </c>
      <c r="AN106" s="1">
        <f>IF(Income_CF!AN108="","",Income_CF!AN108*(Cohort_WP!AN106/Cohort_CF!AN106))</f>
        <v>5522940.5866920277</v>
      </c>
      <c r="AO106" s="1">
        <f>IF(Income_CF!AO108="","",Income_CF!AO108*(Cohort_WP!AO106/Cohort_CF!AO106))</f>
        <v>5665353.1738428948</v>
      </c>
      <c r="AP106" s="1">
        <f>IF(Income_CF!AP108="","",Income_CF!AP108*(Cohort_WP!AP106/Cohort_CF!AP106))</f>
        <v>5807952.1445294255</v>
      </c>
      <c r="AQ106" s="1">
        <f>IF(Income_CF!AQ108="","",Income_CF!AQ108*(Cohort_WP!AQ106/Cohort_CF!AQ106))</f>
        <v>5950568.9697381835</v>
      </c>
      <c r="AR106" s="1">
        <f>IF(Income_CF!AR108="","",Income_CF!AR108*(Cohort_WP!AR106/Cohort_CF!AR106))</f>
        <v>6093030.898455237</v>
      </c>
      <c r="AS106" s="1">
        <f>IF(Income_CF!AS108="","",Income_CF!AS108*(Cohort_WP!AS106/Cohort_CF!AS106))</f>
        <v>6235161.2734963736</v>
      </c>
      <c r="AT106" s="1">
        <f>IF(Income_CF!AT108="","",Income_CF!AT108*(Cohort_WP!AT106/Cohort_CF!AT106))</f>
        <v>6376779.8668473503</v>
      </c>
      <c r="AU106" s="1">
        <f>IF(Income_CF!AU108="","",Income_CF!AU108*(Cohort_WP!AU106/Cohort_CF!AU106))</f>
        <v>6517703.2337598829</v>
      </c>
      <c r="AV106" s="1">
        <f>IF(Income_CF!AV108="","",Income_CF!AV108*(Cohort_WP!AV106/Cohort_CF!AV106))</f>
        <v>6657745.0847524097</v>
      </c>
      <c r="AW106" s="1">
        <f>IF(Income_CF!AW108="","",Income_CF!AW108*(Cohort_WP!AW106/Cohort_CF!AW106))</f>
        <v>6796716.6745683253</v>
      </c>
      <c r="AX106" s="1">
        <f>IF(Income_CF!AX108="","",Income_CF!AX108*(Cohort_WP!AX106/Cohort_CF!AX106))</f>
        <v>6934427.2070520446</v>
      </c>
      <c r="AY106" s="1">
        <f>IF(Income_CF!AY108="","",Income_CF!AY108*(Cohort_WP!AY106/Cohort_CF!AY106))</f>
        <v>7070684.2548121205</v>
      </c>
      <c r="AZ106" s="1">
        <f>IF(Income_CF!AZ108="","",Income_CF!AZ108*(Cohort_WP!AZ106/Cohort_CF!AZ106))</f>
        <v>7205294.1924549192</v>
      </c>
      <c r="BA106" s="1">
        <f>IF(Income_CF!BA108="","",Income_CF!BA108*(Cohort_WP!BA106/Cohort_CF!BA106))</f>
        <v>7338062.6420889897</v>
      </c>
      <c r="BB106" s="1">
        <f>IF(Income_CF!BB108="","",Income_CF!BB108*(Cohort_WP!BB106/Cohort_CF!BB106))</f>
        <v>7468794.9297229582</v>
      </c>
      <c r="BC106" s="1">
        <f>IF(Income_CF!BC108="","",Income_CF!BC108*(Cohort_WP!BC106/Cohort_CF!BC106))</f>
        <v>7597296.5511067268</v>
      </c>
      <c r="BD106" s="1">
        <f>IF(Income_CF!BD108="","",Income_CF!BD108*(Cohort_WP!BD106/Cohort_CF!BD106))</f>
        <v>7723373.6454983354</v>
      </c>
      <c r="BE106" s="1">
        <f>IF(Income_CF!BE108="","",Income_CF!BE108*(Cohort_WP!BE106/Cohort_CF!BE106))</f>
        <v>7846833.4757784773</v>
      </c>
      <c r="BF106" s="1">
        <f>IF(Income_CF!BF108="","",Income_CF!BF108*(Cohort_WP!BF106/Cohort_CF!BF106))</f>
        <v>7967484.9132792391</v>
      </c>
      <c r="BG106" s="1">
        <f>IF(Income_CF!BG108="","",Income_CF!BG108*(Cohort_WP!BG106/Cohort_CF!BG106))</f>
        <v>8085138.9256472318</v>
      </c>
      <c r="BH106" s="1" t="str">
        <f>IF(Income_CF!BH108="","",Income_CF!BH108*(Cohort_WP!BH106/Cohort_CF!BH106))</f>
        <v/>
      </c>
      <c r="BI106" s="1" t="str">
        <f>IF(Income_CF!BI108="","",Income_CF!BI108*(Cohort_WP!BI106/Cohort_CF!BI106))</f>
        <v/>
      </c>
      <c r="BJ106" s="1" t="str">
        <f>IF(Income_CF!BJ108="","",Income_CF!BJ108*(Cohort_WP!BJ106/Cohort_CF!BJ106))</f>
        <v/>
      </c>
      <c r="BK106" s="1" t="str">
        <f>IF(Income_CF!BK108="","",Income_CF!BK108*(Cohort_WP!BK106/Cohort_CF!BK106))</f>
        <v/>
      </c>
      <c r="BL106" s="1" t="str">
        <f>IF(Income_CF!BL108="","",Income_CF!BL108*(Cohort_WP!BL106/Cohort_CF!BL106))</f>
        <v/>
      </c>
      <c r="BM106" s="1" t="str">
        <f>IF(Income_CF!BM108="","",Income_CF!BM108*(Cohort_WP!BM106/Cohort_CF!BM106))</f>
        <v/>
      </c>
      <c r="BN106" s="1" t="str">
        <f>IF(Income_CF!BN108="","",Income_CF!BN108*(Cohort_WP!BN106/Cohort_CF!BN106))</f>
        <v/>
      </c>
      <c r="BO106" s="1" t="str">
        <f>IF(Income_CF!BO108="","",Income_CF!BO108*(Cohort_WP!BO106/Cohort_CF!BO106))</f>
        <v/>
      </c>
      <c r="BP106" s="1" t="str">
        <f>IF(Income_CF!BP108="","",Income_CF!BP108*(Cohort_WP!BP106/Cohort_CF!BP106))</f>
        <v/>
      </c>
      <c r="BQ106" s="1" t="str">
        <f>IF(Income_CF!BQ108="","",Income_CF!BQ108*(Cohort_WP!BQ106/Cohort_CF!BQ106))</f>
        <v/>
      </c>
      <c r="BR106" s="1" t="str">
        <f>IF(Income_CF!BR108="","",Income_CF!BR108*(Cohort_WP!BR106/Cohort_CF!BR106))</f>
        <v/>
      </c>
    </row>
    <row r="107" spans="1:72" x14ac:dyDescent="0.55000000000000004">
      <c r="A107" s="642"/>
      <c r="B107" t="s">
        <v>476</v>
      </c>
      <c r="L107" s="1" t="str">
        <f>IF(Income_CF!L109="","",Income_CF!L109*(Cohort_WP!L107/Cohort_CF!L107))</f>
        <v/>
      </c>
      <c r="M107" s="1" t="str">
        <f>IF(Income_CF!M109="","",Income_CF!M109*(Cohort_WP!M107/Cohort_CF!M107))</f>
        <v/>
      </c>
      <c r="N107" s="1" t="str">
        <f>IF(Income_CF!N109="","",Income_CF!N109*(Cohort_WP!N107/Cohort_CF!N107))</f>
        <v/>
      </c>
      <c r="O107" s="1" t="str">
        <f>IF(Income_CF!O109="","",Income_CF!O109*(Cohort_WP!O107/Cohort_CF!O107))</f>
        <v/>
      </c>
      <c r="P107" s="1" t="str">
        <f>IF(Income_CF!P109="","",Income_CF!P109*(Cohort_WP!P107/Cohort_CF!P107))</f>
        <v/>
      </c>
      <c r="Q107" s="1" t="str">
        <f>IF(Income_CF!Q109="","",Income_CF!Q109*(Cohort_WP!Q107/Cohort_CF!Q107))</f>
        <v/>
      </c>
      <c r="R107" s="1" t="str">
        <f>IF(Income_CF!R109="","",Income_CF!R109*(Cohort_WP!R107/Cohort_CF!R107))</f>
        <v/>
      </c>
      <c r="S107" s="1" t="str">
        <f>IF(Income_CF!S109="","",Income_CF!S109*(Cohort_WP!S107/Cohort_CF!S107))</f>
        <v/>
      </c>
      <c r="T107" s="1" t="str">
        <f>IF(Income_CF!T109="","",Income_CF!T109*(Cohort_WP!T107/Cohort_CF!T107))</f>
        <v/>
      </c>
      <c r="U107" s="1">
        <f>IF(Income_CF!U109="","",Income_CF!U109*(Cohort_WP!U107/Cohort_CF!U107))</f>
        <v>2988564.5569464052</v>
      </c>
      <c r="V107" s="1">
        <f>IF(Income_CF!V109="","",Income_CF!V109*(Cohort_WP!V107/Cohort_CF!V107))</f>
        <v>3104497.8928417815</v>
      </c>
      <c r="W107" s="1">
        <f>IF(Income_CF!W109="","",Income_CF!W109*(Cohort_WP!W107/Cohort_CF!W107))</f>
        <v>3222994.1743929163</v>
      </c>
      <c r="X107" s="1">
        <f>IF(Income_CF!X109="","",Income_CF!X109*(Cohort_WP!X107/Cohort_CF!X107))</f>
        <v>3344006.3614311009</v>
      </c>
      <c r="Y107" s="1">
        <f>IF(Income_CF!Y109="","",Income_CF!Y109*(Cohort_WP!Y107/Cohort_CF!Y107))</f>
        <v>3488697.2991159889</v>
      </c>
      <c r="Z107" s="1">
        <f>IF(Income_CF!Z109="","",Income_CF!Z109*(Cohort_WP!Z107/Cohort_CF!Z107))</f>
        <v>3613176.1376099936</v>
      </c>
      <c r="AA107" s="1">
        <f>IF(Income_CF!AA109="","",Income_CF!AA109*(Cohort_WP!AA107/Cohort_CF!AA107))</f>
        <v>3739851.8722324045</v>
      </c>
      <c r="AB107" s="1">
        <f>IF(Income_CF!AB109="","",Income_CF!AB109*(Cohort_WP!AB107/Cohort_CF!AB107))</f>
        <v>3868646.8956190082</v>
      </c>
      <c r="AC107" s="1">
        <f>IF(Income_CF!AC109="","",Income_CF!AC109*(Cohort_WP!AC107/Cohort_CF!AC107))</f>
        <v>3999477.024792118</v>
      </c>
      <c r="AD107" s="1">
        <f>IF(Income_CF!AD109="","",Income_CF!AD109*(Cohort_WP!AD107/Cohort_CF!AD107))</f>
        <v>4132251.4801574331</v>
      </c>
      <c r="AE107" s="1">
        <f>IF(Income_CF!AE109="","",Income_CF!AE109*(Cohort_WP!AE107/Cohort_CF!AE107))</f>
        <v>4266872.8838988449</v>
      </c>
      <c r="AF107" s="1">
        <f>IF(Income_CF!AF109="","",Income_CF!AF109*(Cohort_WP!AF107/Cohort_CF!AF107))</f>
        <v>4403237.2784327948</v>
      </c>
      <c r="AG107" s="1">
        <f>IF(Income_CF!AG109="","",Income_CF!AG109*(Cohort_WP!AG107/Cohort_CF!AG107))</f>
        <v>4541234.1655203877</v>
      </c>
      <c r="AH107" s="1">
        <f>IF(Income_CF!AH109="","",Income_CF!AH109*(Cohort_WP!AH107/Cohort_CF!AH107))</f>
        <v>4680746.566567231</v>
      </c>
      <c r="AI107" s="1">
        <f>IF(Income_CF!AI109="","",Income_CF!AI109*(Cohort_WP!AI107/Cohort_CF!AI107))</f>
        <v>4821651.1045672428</v>
      </c>
      <c r="AJ107" s="1">
        <f>IF(Income_CF!AJ109="","",Income_CF!AJ109*(Cohort_WP!AJ107/Cohort_CF!AJ107))</f>
        <v>4963818.1080695428</v>
      </c>
      <c r="AK107" s="1">
        <f>IF(Income_CF!AK109="","",Income_CF!AK109*(Cohort_WP!AK107/Cohort_CF!AK107))</f>
        <v>5107111.7374645732</v>
      </c>
      <c r="AL107" s="1">
        <f>IF(Income_CF!AL109="","",Income_CF!AL109*(Cohort_WP!AL107/Cohort_CF!AL107))</f>
        <v>5251390.1338004647</v>
      </c>
      <c r="AM107" s="1">
        <f>IF(Income_CF!AM109="","",Income_CF!AM109*(Cohort_WP!AM107/Cohort_CF!AM107))</f>
        <v>5396505.5902501084</v>
      </c>
      <c r="AN107" s="1">
        <f>IF(Income_CF!AN109="","",Income_CF!AN109*(Cohort_WP!AN107/Cohort_CF!AN107))</f>
        <v>5542304.7462571282</v>
      </c>
      <c r="AO107" s="1">
        <f>IF(Income_CF!AO109="","",Income_CF!AO109*(Cohort_WP!AO107/Cohort_CF!AO107))</f>
        <v>5688628.8042927897</v>
      </c>
      <c r="AP107" s="1">
        <f>IF(Income_CF!AP109="","",Income_CF!AP109*(Cohort_WP!AP107/Cohort_CF!AP107))</f>
        <v>5835313.7690581819</v>
      </c>
      <c r="AQ107" s="1">
        <f>IF(Income_CF!AQ109="","",Income_CF!AQ109*(Cohort_WP!AQ107/Cohort_CF!AQ107))</f>
        <v>5982190.7088653073</v>
      </c>
      <c r="AR107" s="1">
        <f>IF(Income_CF!AR109="","",Income_CF!AR109*(Cohort_WP!AR107/Cohort_CF!AR107))</f>
        <v>6129086.0388303287</v>
      </c>
      <c r="AS107" s="1">
        <f>IF(Income_CF!AS109="","",Income_CF!AS109*(Cohort_WP!AS107/Cohort_CF!AS107))</f>
        <v>6275821.8254088955</v>
      </c>
      <c r="AT107" s="1">
        <f>IF(Income_CF!AT109="","",Income_CF!AT109*(Cohort_WP!AT107/Cohort_CF!AT107))</f>
        <v>6422216.111701264</v>
      </c>
      <c r="AU107" s="1">
        <f>IF(Income_CF!AU109="","",Income_CF!AU109*(Cohort_WP!AU107/Cohort_CF!AU107))</f>
        <v>6568083.2628527712</v>
      </c>
      <c r="AV107" s="1">
        <f>IF(Income_CF!AV109="","",Income_CF!AV109*(Cohort_WP!AV107/Cohort_CF!AV107))</f>
        <v>6713234.3307726802</v>
      </c>
      <c r="AW107" s="1">
        <f>IF(Income_CF!AW109="","",Income_CF!AW109*(Cohort_WP!AW107/Cohort_CF!AW107))</f>
        <v>6857477.4372949824</v>
      </c>
      <c r="AX107" s="1">
        <f>IF(Income_CF!AX109="","",Income_CF!AX109*(Cohort_WP!AX107/Cohort_CF!AX107))</f>
        <v>7000618.1748053739</v>
      </c>
      <c r="AY107" s="1">
        <f>IF(Income_CF!AY109="","",Income_CF!AY109*(Cohort_WP!AY107/Cohort_CF!AY107))</f>
        <v>7142460.0232636062</v>
      </c>
      <c r="AZ107" s="1">
        <f>IF(Income_CF!AZ109="","",Income_CF!AZ109*(Cohort_WP!AZ107/Cohort_CF!AZ107))</f>
        <v>7282804.7824564846</v>
      </c>
      <c r="BA107" s="1">
        <f>IF(Income_CF!BA109="","",Income_CF!BA109*(Cohort_WP!BA107/Cohort_CF!BA107))</f>
        <v>7421453.0182285681</v>
      </c>
      <c r="BB107" s="1">
        <f>IF(Income_CF!BB109="","",Income_CF!BB109*(Cohort_WP!BB107/Cohort_CF!BB107))</f>
        <v>7558204.5213516587</v>
      </c>
      <c r="BC107" s="1">
        <f>IF(Income_CF!BC109="","",Income_CF!BC109*(Cohort_WP!BC107/Cohort_CF!BC107))</f>
        <v>7692858.7776146466</v>
      </c>
      <c r="BD107" s="1">
        <f>IF(Income_CF!BD109="","",Income_CF!BD109*(Cohort_WP!BD107/Cohort_CF!BD107))</f>
        <v>7825215.4476399282</v>
      </c>
      <c r="BE107" s="1">
        <f>IF(Income_CF!BE109="","",Income_CF!BE109*(Cohort_WP!BE107/Cohort_CF!BE107))</f>
        <v>7955074.8548632851</v>
      </c>
      <c r="BF107" s="1">
        <f>IF(Income_CF!BF109="","",Income_CF!BF109*(Cohort_WP!BF107/Cohort_CF!BF107))</f>
        <v>8082238.4800518313</v>
      </c>
      <c r="BG107" s="1">
        <f>IF(Income_CF!BG109="","",Income_CF!BG109*(Cohort_WP!BG107/Cohort_CF!BG107))</f>
        <v>8206509.4606776135</v>
      </c>
      <c r="BH107" s="1">
        <f>IF(Income_CF!BH109="","",Income_CF!BH109*(Cohort_WP!BH107/Cohort_CF!BH107))</f>
        <v>8327693.0934166498</v>
      </c>
      <c r="BI107" s="1" t="str">
        <f>IF(Income_CF!BI109="","",Income_CF!BI109*(Cohort_WP!BI107/Cohort_CF!BI107))</f>
        <v/>
      </c>
      <c r="BJ107" s="1" t="str">
        <f>IF(Income_CF!BJ109="","",Income_CF!BJ109*(Cohort_WP!BJ107/Cohort_CF!BJ107))</f>
        <v/>
      </c>
      <c r="BK107" s="1" t="str">
        <f>IF(Income_CF!BK109="","",Income_CF!BK109*(Cohort_WP!BK107/Cohort_CF!BK107))</f>
        <v/>
      </c>
      <c r="BL107" s="1" t="str">
        <f>IF(Income_CF!BL109="","",Income_CF!BL109*(Cohort_WP!BL107/Cohort_CF!BL107))</f>
        <v/>
      </c>
      <c r="BM107" s="1" t="str">
        <f>IF(Income_CF!BM109="","",Income_CF!BM109*(Cohort_WP!BM107/Cohort_CF!BM107))</f>
        <v/>
      </c>
      <c r="BN107" s="1" t="str">
        <f>IF(Income_CF!BN109="","",Income_CF!BN109*(Cohort_WP!BN107/Cohort_CF!BN107))</f>
        <v/>
      </c>
      <c r="BO107" s="1" t="str">
        <f>IF(Income_CF!BO109="","",Income_CF!BO109*(Cohort_WP!BO107/Cohort_CF!BO107))</f>
        <v/>
      </c>
      <c r="BP107" s="1" t="str">
        <f>IF(Income_CF!BP109="","",Income_CF!BP109*(Cohort_WP!BP107/Cohort_CF!BP107))</f>
        <v/>
      </c>
      <c r="BQ107" s="1" t="str">
        <f>IF(Income_CF!BQ109="","",Income_CF!BQ109*(Cohort_WP!BQ107/Cohort_CF!BQ107))</f>
        <v/>
      </c>
      <c r="BR107" s="1" t="str">
        <f>IF(Income_CF!BR109="","",Income_CF!BR109*(Cohort_WP!BR107/Cohort_CF!BR107))</f>
        <v/>
      </c>
    </row>
    <row r="108" spans="1:72" x14ac:dyDescent="0.55000000000000004">
      <c r="A108" s="64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row>
    <row r="109" spans="1:72" x14ac:dyDescent="0.55000000000000004">
      <c r="A109" s="64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row>
    <row r="110" spans="1:72" x14ac:dyDescent="0.55000000000000004">
      <c r="A110" s="64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row>
    <row r="111" spans="1:72" x14ac:dyDescent="0.55000000000000004">
      <c r="A111" s="64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row>
    <row r="112" spans="1:72" x14ac:dyDescent="0.55000000000000004">
      <c r="A112" s="64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row>
    <row r="113" spans="1:72" x14ac:dyDescent="0.55000000000000004">
      <c r="A113" s="64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row>
    <row r="114" spans="1:72" x14ac:dyDescent="0.55000000000000004">
      <c r="A114" s="64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row>
    <row r="115" spans="1:72" x14ac:dyDescent="0.55000000000000004">
      <c r="A115" s="64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row>
    <row r="116" spans="1:72" x14ac:dyDescent="0.55000000000000004">
      <c r="A116" s="64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row>
    <row r="117" spans="1:72" x14ac:dyDescent="0.55000000000000004">
      <c r="A117" s="64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row>
    <row r="118" spans="1:72" x14ac:dyDescent="0.55000000000000004">
      <c r="A118" s="643"/>
      <c r="B118" s="329" t="s">
        <v>525</v>
      </c>
      <c r="C118" s="329"/>
      <c r="D118" s="329"/>
      <c r="E118" s="329"/>
      <c r="F118" s="330"/>
      <c r="G118" s="330"/>
      <c r="H118" s="330"/>
      <c r="I118" s="330"/>
      <c r="J118" s="330"/>
      <c r="K118" s="330"/>
      <c r="L118" s="330">
        <f>SUM(L98:L117)*(1+'Cost and Benefit Parameters'!$C$17)</f>
        <v>2359200.4585968284</v>
      </c>
      <c r="M118" s="330">
        <f>SUM(M98:M117)*(1+'Cost and Benefit Parameters'!$C$17)</f>
        <v>4880695.7768721916</v>
      </c>
      <c r="N118" s="330">
        <f>SUM(N98:N117)*(1+'Cost and Benefit Parameters'!$C$17)</f>
        <v>7571378.0135841435</v>
      </c>
      <c r="O118" s="330">
        <f>SUM(O98:O117)*(1+'Cost and Benefit Parameters'!$C$17)</f>
        <v>10438308.855309924</v>
      </c>
      <c r="P118" s="330">
        <f>SUM(P98:P117)*(1+'Cost and Benefit Parameters'!$C$17)</f>
        <v>13505467.984617472</v>
      </c>
      <c r="Q118" s="330">
        <f>SUM(Q98:Q117)*(1+'Cost and Benefit Parameters'!$C$17)</f>
        <v>16762906.632388085</v>
      </c>
      <c r="R118" s="330">
        <f>SUM(R98:R117)*(1+'Cost and Benefit Parameters'!$C$17)</f>
        <v>20218067.434266251</v>
      </c>
      <c r="S118" s="330">
        <f>SUM(S98:S117)*(1+'Cost and Benefit Parameters'!$C$17)</f>
        <v>23878555.040995818</v>
      </c>
      <c r="T118" s="330">
        <f>SUM(T98:T117)*(1+'Cost and Benefit Parameters'!$C$17)</f>
        <v>27752135.788023021</v>
      </c>
      <c r="U118" s="330">
        <f>SUM(U98:U117)*(1+'Cost and Benefit Parameters'!$C$17)</f>
        <v>31846737.338607419</v>
      </c>
      <c r="V118" s="330">
        <f>SUM(V98:V117)*(1+'Cost and Benefit Parameters'!$C$17)</f>
        <v>32999880.17649468</v>
      </c>
      <c r="W118" s="330">
        <f>SUM(W98:W117)*(1+'Cost and Benefit Parameters'!$C$17)</f>
        <v>34172270.935743883</v>
      </c>
      <c r="X118" s="330">
        <f>SUM(X98:X117)*(1+'Cost and Benefit Parameters'!$C$17)</f>
        <v>35363056.729646489</v>
      </c>
      <c r="Y118" s="330">
        <f>SUM(Y98:Y117)*(1+'Cost and Benefit Parameters'!$C$17)</f>
        <v>36571316.645825043</v>
      </c>
      <c r="Z118" s="330">
        <f>SUM(Z98:Z117)*(1+'Cost and Benefit Parameters'!$C$17)</f>
        <v>37773553.087153018</v>
      </c>
      <c r="AA118" s="330">
        <f>SUM(AA98:AA117)*(1+'Cost and Benefit Parameters'!$C$17)</f>
        <v>38992024.967341989</v>
      </c>
      <c r="AB118" s="330">
        <f>SUM(AB98:AB117)*(1+'Cost and Benefit Parameters'!$C$17)</f>
        <v>40225778.031338513</v>
      </c>
      <c r="AC118" s="330">
        <f>SUM(AC98:AC117)*(1+'Cost and Benefit Parameters'!$C$17)</f>
        <v>41473799.745323658</v>
      </c>
      <c r="AD118" s="330">
        <f>SUM(AD98:AD117)*(1+'Cost and Benefit Parameters'!$C$17)</f>
        <v>42735019.908051617</v>
      </c>
      <c r="AE118" s="330">
        <f>SUM(AE98:AE117)*(1+'Cost and Benefit Parameters'!$C$17)</f>
        <v>44008311.456071474</v>
      </c>
      <c r="AF118" s="330">
        <f>SUM(AF98:AF117)*(1+'Cost and Benefit Parameters'!$C$17)</f>
        <v>45292491.46591831</v>
      </c>
      <c r="AG118" s="330">
        <f>SUM(AG98:AG117)*(1+'Cost and Benefit Parameters'!$C$17)</f>
        <v>46586322.35562028</v>
      </c>
      <c r="AH118" s="330">
        <f>SUM(AH98:AH117)*(1+'Cost and Benefit Parameters'!$C$17)</f>
        <v>47888513.287093617</v>
      </c>
      <c r="AI118" s="330">
        <f>SUM(AI98:AI117)*(1+'Cost and Benefit Parameters'!$C$17)</f>
        <v>49197721.770192534</v>
      </c>
      <c r="AJ118" s="330">
        <f>SUM(AJ98:AJ117)*(1+'Cost and Benefit Parameters'!$C$17)</f>
        <v>50512555.468349643</v>
      </c>
      <c r="AK118" s="330">
        <f>SUM(AK98:AK117)*(1+'Cost and Benefit Parameters'!$C$17)</f>
        <v>51831574.204885878</v>
      </c>
      <c r="AL118" s="330">
        <f>SUM(AL98:AL117)*(1+'Cost and Benefit Parameters'!$C$17)</f>
        <v>53153292.168195054</v>
      </c>
      <c r="AM118" s="330">
        <f>SUM(AM98:AM117)*(1+'Cost and Benefit Parameters'!$C$17)</f>
        <v>54476180.313117281</v>
      </c>
      <c r="AN118" s="330">
        <f>SUM(AN98:AN117)*(1+'Cost and Benefit Parameters'!$C$17)</f>
        <v>55798668.954914577</v>
      </c>
      <c r="AO118" s="330">
        <f>SUM(AO98:AO117)*(1+'Cost and Benefit Parameters'!$C$17)</f>
        <v>57119150.551355161</v>
      </c>
      <c r="AP118" s="330">
        <f>SUM(AP98:AP117)*(1+'Cost and Benefit Parameters'!$C$17)</f>
        <v>58435982.667504027</v>
      </c>
      <c r="AQ118" s="330">
        <f>SUM(AQ98:AQ117)*(1+'Cost and Benefit Parameters'!$C$17)</f>
        <v>59747491.116912164</v>
      </c>
      <c r="AR118" s="330">
        <f>SUM(AR98:AR117)*(1+'Cost and Benefit Parameters'!$C$17)</f>
        <v>61051973.272000983</v>
      </c>
      <c r="AS118" s="330">
        <f>SUM(AS98:AS117)*(1+'Cost and Benefit Parameters'!$C$17)</f>
        <v>62347701.535554267</v>
      </c>
      <c r="AT118" s="330">
        <f>SUM(AT98:AT117)*(1+'Cost and Benefit Parameters'!$C$17)</f>
        <v>63632926.9643666</v>
      </c>
      <c r="AU118" s="330">
        <f>SUM(AU98:AU117)*(1+'Cost and Benefit Parameters'!$C$17)</f>
        <v>64905883.035256743</v>
      </c>
      <c r="AV118" s="330">
        <f>SUM(AV98:AV117)*(1+'Cost and Benefit Parameters'!$C$17)</f>
        <v>66164789.542841621</v>
      </c>
      <c r="AW118" s="330">
        <f>SUM(AW98:AW117)*(1+'Cost and Benefit Parameters'!$C$17)</f>
        <v>67407856.617690474</v>
      </c>
      <c r="AX118" s="330">
        <f>SUM(AX98:AX117)*(1+'Cost and Benefit Parameters'!$C$17)</f>
        <v>68633288.852738515</v>
      </c>
      <c r="AY118" s="330">
        <f>SUM(AY98:AY117)*(1+'Cost and Benefit Parameters'!$C$17)</f>
        <v>69839289.525145143</v>
      </c>
      <c r="AZ118" s="330">
        <f>SUM(AZ98:AZ117)*(1+'Cost and Benefit Parameters'!$C$17)</f>
        <v>64357032.372219138</v>
      </c>
      <c r="BA118" s="330">
        <f>SUM(BA98:BA117)*(1+'Cost and Benefit Parameters'!$C$17)</f>
        <v>58561415.749677628</v>
      </c>
      <c r="BB118" s="330">
        <f>SUM(BB98:BB117)*(1+'Cost and Benefit Parameters'!$C$17)</f>
        <v>52444838.715129264</v>
      </c>
      <c r="BC118" s="330">
        <f>SUM(BC98:BC117)*(1+'Cost and Benefit Parameters'!$C$17)</f>
        <v>45999684.699881166</v>
      </c>
      <c r="BD118" s="330">
        <f>SUM(BD98:BD117)*(1+'Cost and Benefit Parameters'!$C$17)</f>
        <v>39218321.363706224</v>
      </c>
      <c r="BE118" s="330">
        <f>SUM(BE98:BE117)*(1+'Cost and Benefit Parameters'!$C$17)</f>
        <v>32093099.936216213</v>
      </c>
      <c r="BF118" s="330">
        <f>SUM(BF98:BF117)*(1+'Cost and Benefit Parameters'!$C$17)</f>
        <v>24616354.020778239</v>
      </c>
      <c r="BG118" s="330">
        <f>SUM(BG98:BG117)*(1+'Cost and Benefit Parameters'!$C$17)</f>
        <v>16780397.83791459</v>
      </c>
      <c r="BH118" s="330">
        <f>SUM(BH98:BH117)*(1+'Cost and Benefit Parameters'!$C$17)</f>
        <v>8577523.8862191495</v>
      </c>
      <c r="BI118" s="330"/>
      <c r="BJ118" s="330"/>
      <c r="BK118" s="330"/>
      <c r="BL118" s="330"/>
      <c r="BM118" s="330"/>
      <c r="BN118" s="330"/>
      <c r="BO118" s="330"/>
      <c r="BP118" s="330"/>
      <c r="BQ118" s="330"/>
      <c r="BR118" s="330"/>
      <c r="BS118" s="329"/>
      <c r="BT118" s="329"/>
    </row>
    <row r="119" spans="1:72" ht="14.7" thickBot="1" x14ac:dyDescent="0.6">
      <c r="A119" s="207"/>
      <c r="B119" s="338" t="s">
        <v>526</v>
      </c>
      <c r="C119" s="338"/>
      <c r="D119" s="338"/>
      <c r="E119" s="338"/>
      <c r="F119" s="338"/>
      <c r="G119" s="338"/>
      <c r="H119" s="338"/>
      <c r="I119" s="338"/>
      <c r="J119" s="338"/>
      <c r="K119" s="338"/>
      <c r="L119" s="338">
        <f>'Cost and Benefit Parameters'!$C$47*L118</f>
        <v>1672673.1251451513</v>
      </c>
      <c r="M119" s="338">
        <f>'Cost and Benefit Parameters'!$C$47*M118</f>
        <v>3460413.3058023835</v>
      </c>
      <c r="N119" s="338">
        <f>'Cost and Benefit Parameters'!$C$47*N118</f>
        <v>5368107.0116311572</v>
      </c>
      <c r="O119" s="338">
        <f>'Cost and Benefit Parameters'!$C$47*O118</f>
        <v>7400760.9784147358</v>
      </c>
      <c r="P119" s="338">
        <f>'Cost and Benefit Parameters'!$C$47*P118</f>
        <v>9575376.801093787</v>
      </c>
      <c r="Q119" s="338">
        <f>'Cost and Benefit Parameters'!$C$47*Q118</f>
        <v>11884900.802363152</v>
      </c>
      <c r="R119" s="338">
        <f>'Cost and Benefit Parameters'!$C$47*R118</f>
        <v>14334609.810894771</v>
      </c>
      <c r="S119" s="338">
        <f>'Cost and Benefit Parameters'!$C$47*S118</f>
        <v>16929895.524066035</v>
      </c>
      <c r="T119" s="338">
        <f>'Cost and Benefit Parameters'!$C$47*T118</f>
        <v>19676264.273708321</v>
      </c>
      <c r="U119" s="338">
        <f>'Cost and Benefit Parameters'!$C$47*U118</f>
        <v>22579336.77307266</v>
      </c>
      <c r="V119" s="338">
        <f>'Cost and Benefit Parameters'!$C$47*V118</f>
        <v>23396915.045134727</v>
      </c>
      <c r="W119" s="338">
        <f>'Cost and Benefit Parameters'!$C$47*W118</f>
        <v>24228140.09344241</v>
      </c>
      <c r="X119" s="338">
        <f>'Cost and Benefit Parameters'!$C$47*X118</f>
        <v>25072407.221319359</v>
      </c>
      <c r="Y119" s="338">
        <f>'Cost and Benefit Parameters'!$C$47*Y118</f>
        <v>25929063.501889955</v>
      </c>
      <c r="Z119" s="338">
        <f>'Cost and Benefit Parameters'!$C$47*Z118</f>
        <v>26781449.138791487</v>
      </c>
      <c r="AA119" s="338">
        <f>'Cost and Benefit Parameters'!$C$47*AA118</f>
        <v>27645345.701845471</v>
      </c>
      <c r="AB119" s="338">
        <f>'Cost and Benefit Parameters'!$C$47*AB118</f>
        <v>28520076.624219004</v>
      </c>
      <c r="AC119" s="338">
        <f>'Cost and Benefit Parameters'!$C$47*AC118</f>
        <v>29404924.019434471</v>
      </c>
      <c r="AD119" s="338">
        <f>'Cost and Benefit Parameters'!$C$47*AD118</f>
        <v>30299129.114808597</v>
      </c>
      <c r="AE119" s="338">
        <f>'Cost and Benefit Parameters'!$C$47*AE118</f>
        <v>31201892.822354674</v>
      </c>
      <c r="AF119" s="338">
        <f>'Cost and Benefit Parameters'!$C$47*AF118</f>
        <v>32112376.449336082</v>
      </c>
      <c r="AG119" s="338">
        <f>'Cost and Benefit Parameters'!$C$47*AG118</f>
        <v>33029702.550134778</v>
      </c>
      <c r="AH119" s="338">
        <f>'Cost and Benefit Parameters'!$C$47*AH118</f>
        <v>33952955.92054937</v>
      </c>
      <c r="AI119" s="338">
        <f>'Cost and Benefit Parameters'!$C$47*AI118</f>
        <v>34881184.735066503</v>
      </c>
      <c r="AJ119" s="338">
        <f>'Cost and Benefit Parameters'!$C$47*AJ118</f>
        <v>35813401.827059895</v>
      </c>
      <c r="AK119" s="338">
        <f>'Cost and Benefit Parameters'!$C$47*AK118</f>
        <v>36748586.111264087</v>
      </c>
      <c r="AL119" s="338">
        <f>'Cost and Benefit Parameters'!$C$47*AL118</f>
        <v>37685684.147250295</v>
      </c>
      <c r="AM119" s="338">
        <f>'Cost and Benefit Parameters'!$C$47*AM118</f>
        <v>38623611.842000149</v>
      </c>
      <c r="AN119" s="338">
        <f>'Cost and Benefit Parameters'!$C$47*AN118</f>
        <v>39561256.289034434</v>
      </c>
      <c r="AO119" s="338">
        <f>'Cost and Benefit Parameters'!$C$47*AO118</f>
        <v>40497477.740910806</v>
      </c>
      <c r="AP119" s="338">
        <f>'Cost and Benefit Parameters'!$C$47*AP118</f>
        <v>41431111.711260356</v>
      </c>
      <c r="AQ119" s="338">
        <f>'Cost and Benefit Parameters'!$C$47*AQ118</f>
        <v>42360971.201890722</v>
      </c>
      <c r="AR119" s="338">
        <f>'Cost and Benefit Parameters'!$C$47*AR118</f>
        <v>43285849.049848698</v>
      </c>
      <c r="AS119" s="338">
        <f>'Cost and Benefit Parameters'!$C$47*AS118</f>
        <v>44204520.388707973</v>
      </c>
      <c r="AT119" s="338">
        <f>'Cost and Benefit Parameters'!$C$47*AT118</f>
        <v>45115745.217735916</v>
      </c>
      <c r="AU119" s="338">
        <f>'Cost and Benefit Parameters'!$C$47*AU118</f>
        <v>46018271.071997032</v>
      </c>
      <c r="AV119" s="338">
        <f>'Cost and Benefit Parameters'!$C$47*AV118</f>
        <v>46910835.785874709</v>
      </c>
      <c r="AW119" s="338">
        <f>'Cost and Benefit Parameters'!$C$47*AW118</f>
        <v>47792170.341942541</v>
      </c>
      <c r="AX119" s="338">
        <f>'Cost and Benefit Parameters'!$C$47*AX118</f>
        <v>48661001.796591602</v>
      </c>
      <c r="AY119" s="338">
        <f>'Cost and Benefit Parameters'!$C$47*AY118</f>
        <v>49516056.273327902</v>
      </c>
      <c r="AZ119" s="338">
        <f>'Cost and Benefit Parameters'!$C$47*AZ118</f>
        <v>45629135.951903366</v>
      </c>
      <c r="BA119" s="338">
        <f>'Cost and Benefit Parameters'!$C$47*BA118</f>
        <v>41520043.766521439</v>
      </c>
      <c r="BB119" s="338">
        <f>'Cost and Benefit Parameters'!$C$47*BB118</f>
        <v>37183390.649026647</v>
      </c>
      <c r="BC119" s="338">
        <f>'Cost and Benefit Parameters'!$C$47*BC118</f>
        <v>32613776.452215746</v>
      </c>
      <c r="BD119" s="338">
        <f>'Cost and Benefit Parameters'!$C$47*BD118</f>
        <v>27805789.84686771</v>
      </c>
      <c r="BE119" s="338">
        <f>'Cost and Benefit Parameters'!$C$47*BE118</f>
        <v>22754007.854777295</v>
      </c>
      <c r="BF119" s="338">
        <f>'Cost and Benefit Parameters'!$C$47*BF118</f>
        <v>17452995.00073177</v>
      </c>
      <c r="BG119" s="338">
        <f>'Cost and Benefit Parameters'!$C$47*BG118</f>
        <v>11897302.067081444</v>
      </c>
      <c r="BH119" s="338">
        <f>'Cost and Benefit Parameters'!$C$47*BH118</f>
        <v>6081464.4353293767</v>
      </c>
      <c r="BI119" s="338"/>
      <c r="BJ119" s="338"/>
      <c r="BK119" s="338"/>
      <c r="BL119" s="338"/>
      <c r="BM119" s="338"/>
      <c r="BN119" s="338"/>
      <c r="BO119" s="338"/>
      <c r="BP119" s="338"/>
      <c r="BQ119" s="338"/>
      <c r="BR119" s="338"/>
      <c r="BS119" s="338"/>
      <c r="BT119" s="338"/>
    </row>
    <row r="120" spans="1:72" ht="15.6" x14ac:dyDescent="0.6">
      <c r="B120" s="11" t="s">
        <v>531</v>
      </c>
      <c r="C120" s="11"/>
      <c r="D120" s="11"/>
      <c r="E120" s="11"/>
      <c r="F120" s="12">
        <v>2017</v>
      </c>
      <c r="G120" s="12">
        <v>2018</v>
      </c>
      <c r="H120" s="12">
        <v>2019</v>
      </c>
      <c r="I120" s="12">
        <v>2020</v>
      </c>
      <c r="J120" s="12">
        <v>2021</v>
      </c>
      <c r="K120" s="12">
        <v>2022</v>
      </c>
      <c r="L120" s="12">
        <v>2023</v>
      </c>
      <c r="M120" s="12">
        <v>2024</v>
      </c>
      <c r="N120" s="12">
        <v>2025</v>
      </c>
      <c r="O120" s="12">
        <v>2026</v>
      </c>
      <c r="P120" s="12">
        <v>2027</v>
      </c>
      <c r="Q120" s="12">
        <v>2028</v>
      </c>
      <c r="R120" s="12">
        <v>2029</v>
      </c>
      <c r="S120" s="12">
        <v>2030</v>
      </c>
      <c r="T120" s="12">
        <v>2031</v>
      </c>
      <c r="U120" s="12">
        <v>2032</v>
      </c>
      <c r="V120" s="12">
        <v>2033</v>
      </c>
      <c r="W120" s="12">
        <v>2034</v>
      </c>
      <c r="X120" s="12">
        <v>2035</v>
      </c>
      <c r="Y120" s="12">
        <v>2036</v>
      </c>
      <c r="Z120" s="12">
        <v>2037</v>
      </c>
      <c r="AA120" s="12">
        <v>2038</v>
      </c>
      <c r="AB120" s="12">
        <v>2039</v>
      </c>
      <c r="AC120" s="12">
        <v>2040</v>
      </c>
      <c r="AD120" s="12">
        <v>2041</v>
      </c>
      <c r="AE120" s="12">
        <v>2042</v>
      </c>
      <c r="AF120" s="12">
        <v>2043</v>
      </c>
      <c r="AG120" s="12">
        <v>2044</v>
      </c>
      <c r="AH120" s="12">
        <v>2045</v>
      </c>
      <c r="AI120" s="12">
        <v>2046</v>
      </c>
      <c r="AJ120" s="12">
        <v>2047</v>
      </c>
      <c r="AK120" s="12">
        <v>2048</v>
      </c>
      <c r="AL120" s="12">
        <v>2049</v>
      </c>
      <c r="AM120" s="12">
        <v>2050</v>
      </c>
      <c r="AN120" s="12">
        <v>2051</v>
      </c>
      <c r="AO120" s="12">
        <v>2052</v>
      </c>
      <c r="AP120" s="12">
        <v>2053</v>
      </c>
      <c r="AQ120" s="12">
        <v>2054</v>
      </c>
      <c r="AR120" s="12">
        <v>2055</v>
      </c>
      <c r="AS120" s="12">
        <v>2056</v>
      </c>
      <c r="AT120" s="12">
        <v>2057</v>
      </c>
      <c r="AU120" s="12">
        <v>2058</v>
      </c>
      <c r="AV120" s="12">
        <v>2059</v>
      </c>
      <c r="AW120" s="12">
        <v>2060</v>
      </c>
      <c r="AX120" s="12">
        <v>2061</v>
      </c>
      <c r="AY120" s="12">
        <v>2062</v>
      </c>
      <c r="AZ120" s="12">
        <v>2063</v>
      </c>
      <c r="BA120" s="12">
        <v>2064</v>
      </c>
      <c r="BB120" s="12">
        <v>2065</v>
      </c>
      <c r="BC120" s="12">
        <v>2066</v>
      </c>
      <c r="BD120" s="12">
        <v>2067</v>
      </c>
      <c r="BE120" s="12">
        <v>2068</v>
      </c>
      <c r="BF120" s="12">
        <v>2069</v>
      </c>
      <c r="BG120" s="12">
        <v>2070</v>
      </c>
      <c r="BH120" s="12">
        <v>2071</v>
      </c>
      <c r="BI120" s="12">
        <v>2072</v>
      </c>
      <c r="BJ120" s="12">
        <v>2073</v>
      </c>
      <c r="BK120" s="12">
        <v>2074</v>
      </c>
      <c r="BL120" s="12">
        <v>2075</v>
      </c>
      <c r="BM120" s="12">
        <v>2076</v>
      </c>
      <c r="BN120" s="12">
        <v>2077</v>
      </c>
      <c r="BO120" s="12">
        <v>2078</v>
      </c>
      <c r="BP120" s="12">
        <v>2079</v>
      </c>
      <c r="BQ120" s="12">
        <v>2080</v>
      </c>
      <c r="BR120" s="12">
        <v>2081</v>
      </c>
      <c r="BS120" s="12">
        <v>2082</v>
      </c>
      <c r="BT120" s="12">
        <v>2083</v>
      </c>
    </row>
    <row r="121" spans="1:72" s="135" customFormat="1" hidden="1" x14ac:dyDescent="0.55000000000000004">
      <c r="A121" s="647" t="s">
        <v>496</v>
      </c>
      <c r="B121" s="140" t="s">
        <v>497</v>
      </c>
      <c r="C121" s="140"/>
      <c r="D121" s="140"/>
      <c r="E121" s="140"/>
    </row>
    <row r="122" spans="1:72" s="135" customFormat="1" hidden="1" x14ac:dyDescent="0.55000000000000004">
      <c r="A122" s="647"/>
      <c r="B122" s="135" t="s">
        <v>466</v>
      </c>
      <c r="G122" s="141" t="str">
        <f>IF(L98="","","n/a")</f>
        <v>n/a</v>
      </c>
      <c r="H122" s="141" t="str">
        <f t="shared" ref="H122:BC127" si="0">IF(M98="","","n/a")</f>
        <v>n/a</v>
      </c>
      <c r="I122" s="141" t="str">
        <f t="shared" si="0"/>
        <v>n/a</v>
      </c>
      <c r="J122" s="141" t="str">
        <f t="shared" si="0"/>
        <v>n/a</v>
      </c>
      <c r="K122" s="141" t="str">
        <f t="shared" si="0"/>
        <v>n/a</v>
      </c>
      <c r="L122" s="141" t="str">
        <f t="shared" si="0"/>
        <v>n/a</v>
      </c>
      <c r="M122" s="141" t="str">
        <f t="shared" si="0"/>
        <v>n/a</v>
      </c>
      <c r="N122" s="141" t="str">
        <f t="shared" si="0"/>
        <v>n/a</v>
      </c>
      <c r="O122" s="141" t="str">
        <f t="shared" si="0"/>
        <v>n/a</v>
      </c>
      <c r="P122" s="141" t="str">
        <f t="shared" si="0"/>
        <v>n/a</v>
      </c>
      <c r="Q122" s="141" t="str">
        <f t="shared" si="0"/>
        <v>n/a</v>
      </c>
      <c r="R122" s="141" t="str">
        <f t="shared" si="0"/>
        <v>n/a</v>
      </c>
      <c r="S122" s="141" t="str">
        <f t="shared" si="0"/>
        <v>n/a</v>
      </c>
      <c r="T122" s="141" t="str">
        <f t="shared" si="0"/>
        <v>n/a</v>
      </c>
      <c r="U122" s="141" t="str">
        <f t="shared" si="0"/>
        <v>n/a</v>
      </c>
      <c r="V122" s="141" t="str">
        <f t="shared" si="0"/>
        <v>n/a</v>
      </c>
      <c r="W122" s="141" t="str">
        <f t="shared" si="0"/>
        <v>n/a</v>
      </c>
      <c r="X122" s="141" t="str">
        <f t="shared" si="0"/>
        <v>n/a</v>
      </c>
      <c r="Y122" s="141" t="str">
        <f t="shared" si="0"/>
        <v>n/a</v>
      </c>
      <c r="Z122" s="141" t="str">
        <f t="shared" si="0"/>
        <v>n/a</v>
      </c>
      <c r="AA122" s="141" t="str">
        <f t="shared" si="0"/>
        <v>n/a</v>
      </c>
      <c r="AB122" s="141" t="str">
        <f t="shared" si="0"/>
        <v>n/a</v>
      </c>
      <c r="AC122" s="141" t="str">
        <f t="shared" si="0"/>
        <v>n/a</v>
      </c>
      <c r="AD122" s="141" t="str">
        <f t="shared" si="0"/>
        <v>n/a</v>
      </c>
      <c r="AE122" s="141" t="str">
        <f t="shared" si="0"/>
        <v>n/a</v>
      </c>
      <c r="AF122" s="141" t="str">
        <f t="shared" si="0"/>
        <v>n/a</v>
      </c>
      <c r="AG122" s="141" t="str">
        <f t="shared" si="0"/>
        <v>n/a</v>
      </c>
      <c r="AH122" s="141" t="str">
        <f t="shared" si="0"/>
        <v>n/a</v>
      </c>
      <c r="AI122" s="141" t="str">
        <f t="shared" si="0"/>
        <v>n/a</v>
      </c>
      <c r="AJ122" s="141" t="str">
        <f t="shared" si="0"/>
        <v>n/a</v>
      </c>
      <c r="AK122" s="141" t="str">
        <f t="shared" si="0"/>
        <v>n/a</v>
      </c>
      <c r="AL122" s="141" t="str">
        <f t="shared" si="0"/>
        <v>n/a</v>
      </c>
      <c r="AM122" s="141" t="str">
        <f t="shared" si="0"/>
        <v>n/a</v>
      </c>
      <c r="AN122" s="141" t="str">
        <f t="shared" si="0"/>
        <v>n/a</v>
      </c>
      <c r="AO122" s="141" t="str">
        <f t="shared" si="0"/>
        <v>n/a</v>
      </c>
      <c r="AP122" s="141" t="str">
        <f t="shared" si="0"/>
        <v>n/a</v>
      </c>
      <c r="AQ122" s="141" t="str">
        <f t="shared" si="0"/>
        <v>n/a</v>
      </c>
      <c r="AR122" s="141" t="str">
        <f t="shared" si="0"/>
        <v>n/a</v>
      </c>
      <c r="AS122" s="141" t="str">
        <f t="shared" si="0"/>
        <v>n/a</v>
      </c>
      <c r="AT122" s="141" t="str">
        <f t="shared" si="0"/>
        <v>n/a</v>
      </c>
      <c r="AU122" s="141" t="str">
        <f t="shared" si="0"/>
        <v/>
      </c>
      <c r="AV122" s="141" t="str">
        <f t="shared" si="0"/>
        <v/>
      </c>
      <c r="AW122" s="141" t="str">
        <f t="shared" si="0"/>
        <v/>
      </c>
      <c r="AX122" s="141" t="str">
        <f t="shared" si="0"/>
        <v/>
      </c>
      <c r="AY122" s="141" t="str">
        <f t="shared" si="0"/>
        <v/>
      </c>
      <c r="AZ122" s="141" t="str">
        <f t="shared" si="0"/>
        <v/>
      </c>
      <c r="BA122" s="141" t="str">
        <f t="shared" si="0"/>
        <v/>
      </c>
      <c r="BB122" s="141" t="str">
        <f t="shared" si="0"/>
        <v/>
      </c>
      <c r="BC122" s="141" t="str">
        <f t="shared" si="0"/>
        <v/>
      </c>
      <c r="BD122" s="141" t="str">
        <f>IF(BI98="","",'Cost and Benefit Parameters'!$M$24)</f>
        <v/>
      </c>
      <c r="BE122" s="141" t="str">
        <f>IF(BJ98="","",'Cost and Benefit Parameters'!$M$24)</f>
        <v/>
      </c>
      <c r="BF122" s="141" t="str">
        <f>IF(BK98="","",'Cost and Benefit Parameters'!$M$24)</f>
        <v/>
      </c>
      <c r="BG122" s="141" t="str">
        <f>IF(BL98="","",'Cost and Benefit Parameters'!$M$24)</f>
        <v/>
      </c>
      <c r="BH122" s="141" t="str">
        <f>IF(BM98="","",'Cost and Benefit Parameters'!$M$24)</f>
        <v/>
      </c>
      <c r="BI122" s="141" t="str">
        <f>IF(BN98="","",'Cost and Benefit Parameters'!$M$24)</f>
        <v/>
      </c>
      <c r="BJ122" s="141" t="str">
        <f>IF(BO98="","",'Cost and Benefit Parameters'!$M$24)</f>
        <v/>
      </c>
      <c r="BK122" s="141" t="str">
        <f>IF(BP98="","",'Cost and Benefit Parameters'!$M$24)</f>
        <v/>
      </c>
      <c r="BL122" s="141" t="str">
        <f>IF(BQ98="","",'Cost and Benefit Parameters'!$M$24)</f>
        <v/>
      </c>
      <c r="BM122" s="141" t="str">
        <f>IF(BR98="","",'Cost and Benefit Parameters'!$M$24)</f>
        <v/>
      </c>
    </row>
    <row r="123" spans="1:72" s="135" customFormat="1" hidden="1" x14ac:dyDescent="0.55000000000000004">
      <c r="A123" s="647"/>
      <c r="B123" s="135" t="s">
        <v>468</v>
      </c>
      <c r="G123" s="141" t="str">
        <f t="shared" ref="G123:G142" si="1">IF(L99="","","n/a")</f>
        <v/>
      </c>
      <c r="H123" s="141" t="str">
        <f t="shared" si="0"/>
        <v>n/a</v>
      </c>
      <c r="I123" s="141" t="str">
        <f t="shared" si="0"/>
        <v>n/a</v>
      </c>
      <c r="J123" s="141" t="str">
        <f t="shared" si="0"/>
        <v>n/a</v>
      </c>
      <c r="K123" s="141" t="str">
        <f t="shared" si="0"/>
        <v>n/a</v>
      </c>
      <c r="L123" s="141" t="str">
        <f t="shared" si="0"/>
        <v>n/a</v>
      </c>
      <c r="M123" s="141" t="str">
        <f t="shared" si="0"/>
        <v>n/a</v>
      </c>
      <c r="N123" s="141" t="str">
        <f t="shared" si="0"/>
        <v>n/a</v>
      </c>
      <c r="O123" s="141" t="str">
        <f t="shared" si="0"/>
        <v>n/a</v>
      </c>
      <c r="P123" s="141" t="str">
        <f t="shared" si="0"/>
        <v>n/a</v>
      </c>
      <c r="Q123" s="141" t="str">
        <f t="shared" si="0"/>
        <v>n/a</v>
      </c>
      <c r="R123" s="141" t="str">
        <f t="shared" si="0"/>
        <v>n/a</v>
      </c>
      <c r="S123" s="141" t="str">
        <f t="shared" si="0"/>
        <v>n/a</v>
      </c>
      <c r="T123" s="141" t="str">
        <f t="shared" si="0"/>
        <v>n/a</v>
      </c>
      <c r="U123" s="141" t="str">
        <f t="shared" si="0"/>
        <v>n/a</v>
      </c>
      <c r="V123" s="141" t="str">
        <f t="shared" si="0"/>
        <v>n/a</v>
      </c>
      <c r="W123" s="141" t="str">
        <f t="shared" si="0"/>
        <v>n/a</v>
      </c>
      <c r="X123" s="141" t="str">
        <f t="shared" si="0"/>
        <v>n/a</v>
      </c>
      <c r="Y123" s="141" t="str">
        <f t="shared" si="0"/>
        <v>n/a</v>
      </c>
      <c r="Z123" s="141" t="str">
        <f t="shared" si="0"/>
        <v>n/a</v>
      </c>
      <c r="AA123" s="141" t="str">
        <f t="shared" si="0"/>
        <v>n/a</v>
      </c>
      <c r="AB123" s="141" t="str">
        <f t="shared" si="0"/>
        <v>n/a</v>
      </c>
      <c r="AC123" s="141" t="str">
        <f t="shared" si="0"/>
        <v>n/a</v>
      </c>
      <c r="AD123" s="141" t="str">
        <f t="shared" si="0"/>
        <v>n/a</v>
      </c>
      <c r="AE123" s="141" t="str">
        <f t="shared" si="0"/>
        <v>n/a</v>
      </c>
      <c r="AF123" s="141" t="str">
        <f t="shared" si="0"/>
        <v>n/a</v>
      </c>
      <c r="AG123" s="141" t="str">
        <f t="shared" si="0"/>
        <v>n/a</v>
      </c>
      <c r="AH123" s="141" t="str">
        <f t="shared" si="0"/>
        <v>n/a</v>
      </c>
      <c r="AI123" s="141" t="str">
        <f t="shared" si="0"/>
        <v>n/a</v>
      </c>
      <c r="AJ123" s="141" t="str">
        <f t="shared" si="0"/>
        <v>n/a</v>
      </c>
      <c r="AK123" s="141" t="str">
        <f t="shared" si="0"/>
        <v>n/a</v>
      </c>
      <c r="AL123" s="141" t="str">
        <f t="shared" si="0"/>
        <v>n/a</v>
      </c>
      <c r="AM123" s="141" t="str">
        <f t="shared" si="0"/>
        <v>n/a</v>
      </c>
      <c r="AN123" s="141" t="str">
        <f t="shared" si="0"/>
        <v>n/a</v>
      </c>
      <c r="AO123" s="141" t="str">
        <f t="shared" si="0"/>
        <v>n/a</v>
      </c>
      <c r="AP123" s="141" t="str">
        <f t="shared" si="0"/>
        <v>n/a</v>
      </c>
      <c r="AQ123" s="141" t="str">
        <f t="shared" si="0"/>
        <v>n/a</v>
      </c>
      <c r="AR123" s="141" t="str">
        <f t="shared" si="0"/>
        <v>n/a</v>
      </c>
      <c r="AS123" s="141" t="str">
        <f t="shared" si="0"/>
        <v>n/a</v>
      </c>
      <c r="AT123" s="141" t="str">
        <f t="shared" si="0"/>
        <v>n/a</v>
      </c>
      <c r="AU123" s="141" t="str">
        <f t="shared" si="0"/>
        <v>n/a</v>
      </c>
      <c r="AV123" s="141" t="str">
        <f t="shared" si="0"/>
        <v/>
      </c>
      <c r="AW123" s="141" t="str">
        <f t="shared" si="0"/>
        <v/>
      </c>
      <c r="AX123" s="141" t="str">
        <f t="shared" si="0"/>
        <v/>
      </c>
      <c r="AY123" s="141" t="str">
        <f t="shared" si="0"/>
        <v/>
      </c>
      <c r="AZ123" s="141" t="str">
        <f t="shared" si="0"/>
        <v/>
      </c>
      <c r="BA123" s="141" t="str">
        <f t="shared" si="0"/>
        <v/>
      </c>
      <c r="BB123" s="141" t="str">
        <f t="shared" si="0"/>
        <v/>
      </c>
      <c r="BC123" s="141" t="str">
        <f t="shared" si="0"/>
        <v/>
      </c>
      <c r="BD123" s="141" t="str">
        <f>IF(BI99="","",'Cost and Benefit Parameters'!$M$24)</f>
        <v/>
      </c>
      <c r="BE123" s="141" t="str">
        <f>IF(BJ99="","",'Cost and Benefit Parameters'!$M$24)</f>
        <v/>
      </c>
      <c r="BF123" s="141" t="str">
        <f>IF(BK99="","",'Cost and Benefit Parameters'!$M$24)</f>
        <v/>
      </c>
      <c r="BG123" s="141" t="str">
        <f>IF(BL99="","",'Cost and Benefit Parameters'!$M$24)</f>
        <v/>
      </c>
      <c r="BH123" s="141" t="str">
        <f>IF(BM99="","",'Cost and Benefit Parameters'!$M$24)</f>
        <v/>
      </c>
      <c r="BI123" s="141" t="str">
        <f>IF(BN99="","",'Cost and Benefit Parameters'!$M$24)</f>
        <v/>
      </c>
      <c r="BJ123" s="141" t="str">
        <f>IF(BO99="","",'Cost and Benefit Parameters'!$M$24)</f>
        <v/>
      </c>
      <c r="BK123" s="141" t="str">
        <f>IF(BP99="","",'Cost and Benefit Parameters'!$M$24)</f>
        <v/>
      </c>
      <c r="BL123" s="141" t="str">
        <f>IF(BQ99="","",'Cost and Benefit Parameters'!$M$24)</f>
        <v/>
      </c>
      <c r="BM123" s="141" t="str">
        <f>IF(BR99="","",'Cost and Benefit Parameters'!$M$24)</f>
        <v/>
      </c>
    </row>
    <row r="124" spans="1:72" s="135" customFormat="1" hidden="1" x14ac:dyDescent="0.55000000000000004">
      <c r="A124" s="647"/>
      <c r="B124" s="135" t="s">
        <v>469</v>
      </c>
      <c r="G124" s="141" t="str">
        <f t="shared" si="1"/>
        <v/>
      </c>
      <c r="H124" s="141" t="str">
        <f t="shared" si="0"/>
        <v/>
      </c>
      <c r="I124" s="141" t="str">
        <f t="shared" si="0"/>
        <v>n/a</v>
      </c>
      <c r="J124" s="141" t="str">
        <f t="shared" si="0"/>
        <v>n/a</v>
      </c>
      <c r="K124" s="141" t="str">
        <f t="shared" si="0"/>
        <v>n/a</v>
      </c>
      <c r="L124" s="141" t="str">
        <f t="shared" si="0"/>
        <v>n/a</v>
      </c>
      <c r="M124" s="141" t="str">
        <f t="shared" si="0"/>
        <v>n/a</v>
      </c>
      <c r="N124" s="141" t="str">
        <f t="shared" si="0"/>
        <v>n/a</v>
      </c>
      <c r="O124" s="141" t="str">
        <f t="shared" si="0"/>
        <v>n/a</v>
      </c>
      <c r="P124" s="141" t="str">
        <f t="shared" si="0"/>
        <v>n/a</v>
      </c>
      <c r="Q124" s="141" t="str">
        <f t="shared" si="0"/>
        <v>n/a</v>
      </c>
      <c r="R124" s="141" t="str">
        <f t="shared" si="0"/>
        <v>n/a</v>
      </c>
      <c r="S124" s="141" t="str">
        <f t="shared" si="0"/>
        <v>n/a</v>
      </c>
      <c r="T124" s="141" t="str">
        <f t="shared" si="0"/>
        <v>n/a</v>
      </c>
      <c r="U124" s="141" t="str">
        <f t="shared" si="0"/>
        <v>n/a</v>
      </c>
      <c r="V124" s="141" t="str">
        <f t="shared" si="0"/>
        <v>n/a</v>
      </c>
      <c r="W124" s="141" t="str">
        <f t="shared" si="0"/>
        <v>n/a</v>
      </c>
      <c r="X124" s="141" t="str">
        <f t="shared" si="0"/>
        <v>n/a</v>
      </c>
      <c r="Y124" s="141" t="str">
        <f t="shared" si="0"/>
        <v>n/a</v>
      </c>
      <c r="Z124" s="141" t="str">
        <f t="shared" si="0"/>
        <v>n/a</v>
      </c>
      <c r="AA124" s="141" t="str">
        <f t="shared" si="0"/>
        <v>n/a</v>
      </c>
      <c r="AB124" s="141" t="str">
        <f t="shared" si="0"/>
        <v>n/a</v>
      </c>
      <c r="AC124" s="141" t="str">
        <f t="shared" si="0"/>
        <v>n/a</v>
      </c>
      <c r="AD124" s="141" t="str">
        <f t="shared" si="0"/>
        <v>n/a</v>
      </c>
      <c r="AE124" s="141" t="str">
        <f t="shared" si="0"/>
        <v>n/a</v>
      </c>
      <c r="AF124" s="141" t="str">
        <f t="shared" si="0"/>
        <v>n/a</v>
      </c>
      <c r="AG124" s="141" t="str">
        <f t="shared" si="0"/>
        <v>n/a</v>
      </c>
      <c r="AH124" s="141" t="str">
        <f t="shared" si="0"/>
        <v>n/a</v>
      </c>
      <c r="AI124" s="141" t="str">
        <f t="shared" si="0"/>
        <v>n/a</v>
      </c>
      <c r="AJ124" s="141" t="str">
        <f t="shared" si="0"/>
        <v>n/a</v>
      </c>
      <c r="AK124" s="141" t="str">
        <f t="shared" si="0"/>
        <v>n/a</v>
      </c>
      <c r="AL124" s="141" t="str">
        <f t="shared" si="0"/>
        <v>n/a</v>
      </c>
      <c r="AM124" s="141" t="str">
        <f t="shared" si="0"/>
        <v>n/a</v>
      </c>
      <c r="AN124" s="141" t="str">
        <f t="shared" si="0"/>
        <v>n/a</v>
      </c>
      <c r="AO124" s="141" t="str">
        <f t="shared" si="0"/>
        <v>n/a</v>
      </c>
      <c r="AP124" s="141" t="str">
        <f t="shared" si="0"/>
        <v>n/a</v>
      </c>
      <c r="AQ124" s="141" t="str">
        <f t="shared" si="0"/>
        <v>n/a</v>
      </c>
      <c r="AR124" s="141" t="str">
        <f t="shared" si="0"/>
        <v>n/a</v>
      </c>
      <c r="AS124" s="141" t="str">
        <f t="shared" si="0"/>
        <v>n/a</v>
      </c>
      <c r="AT124" s="141" t="str">
        <f t="shared" si="0"/>
        <v>n/a</v>
      </c>
      <c r="AU124" s="141" t="str">
        <f t="shared" si="0"/>
        <v>n/a</v>
      </c>
      <c r="AV124" s="141" t="str">
        <f t="shared" si="0"/>
        <v>n/a</v>
      </c>
      <c r="AW124" s="141" t="str">
        <f t="shared" si="0"/>
        <v/>
      </c>
      <c r="AX124" s="141" t="str">
        <f t="shared" si="0"/>
        <v/>
      </c>
      <c r="AY124" s="141" t="str">
        <f t="shared" si="0"/>
        <v/>
      </c>
      <c r="AZ124" s="141" t="str">
        <f t="shared" si="0"/>
        <v/>
      </c>
      <c r="BA124" s="141" t="str">
        <f t="shared" si="0"/>
        <v/>
      </c>
      <c r="BB124" s="141" t="str">
        <f t="shared" si="0"/>
        <v/>
      </c>
      <c r="BC124" s="141" t="str">
        <f t="shared" si="0"/>
        <v/>
      </c>
      <c r="BD124" s="141" t="str">
        <f>IF(BI100="","",'Cost and Benefit Parameters'!$M$24)</f>
        <v/>
      </c>
      <c r="BE124" s="141" t="str">
        <f>IF(BJ100="","",'Cost and Benefit Parameters'!$M$24)</f>
        <v/>
      </c>
      <c r="BF124" s="141" t="str">
        <f>IF(BK100="","",'Cost and Benefit Parameters'!$M$24)</f>
        <v/>
      </c>
      <c r="BG124" s="141" t="str">
        <f>IF(BL100="","",'Cost and Benefit Parameters'!$M$24)</f>
        <v/>
      </c>
      <c r="BH124" s="141" t="str">
        <f>IF(BM100="","",'Cost and Benefit Parameters'!$M$24)</f>
        <v/>
      </c>
      <c r="BI124" s="141" t="str">
        <f>IF(BN100="","",'Cost and Benefit Parameters'!$M$24)</f>
        <v/>
      </c>
      <c r="BJ124" s="141" t="str">
        <f>IF(BO100="","",'Cost and Benefit Parameters'!$M$24)</f>
        <v/>
      </c>
      <c r="BK124" s="141" t="str">
        <f>IF(BP100="","",'Cost and Benefit Parameters'!$M$24)</f>
        <v/>
      </c>
      <c r="BL124" s="141" t="str">
        <f>IF(BQ100="","",'Cost and Benefit Parameters'!$M$24)</f>
        <v/>
      </c>
      <c r="BM124" s="141" t="str">
        <f>IF(BR100="","",'Cost and Benefit Parameters'!$M$24)</f>
        <v/>
      </c>
    </row>
    <row r="125" spans="1:72" s="135" customFormat="1" hidden="1" x14ac:dyDescent="0.55000000000000004">
      <c r="A125" s="647"/>
      <c r="B125" s="135" t="s">
        <v>470</v>
      </c>
      <c r="G125" s="141" t="str">
        <f t="shared" si="1"/>
        <v/>
      </c>
      <c r="H125" s="141" t="str">
        <f t="shared" si="0"/>
        <v/>
      </c>
      <c r="I125" s="141" t="str">
        <f t="shared" si="0"/>
        <v/>
      </c>
      <c r="J125" s="141" t="str">
        <f t="shared" si="0"/>
        <v>n/a</v>
      </c>
      <c r="K125" s="141" t="str">
        <f t="shared" si="0"/>
        <v>n/a</v>
      </c>
      <c r="L125" s="141" t="str">
        <f t="shared" si="0"/>
        <v>n/a</v>
      </c>
      <c r="M125" s="141" t="str">
        <f t="shared" si="0"/>
        <v>n/a</v>
      </c>
      <c r="N125" s="141" t="str">
        <f t="shared" si="0"/>
        <v>n/a</v>
      </c>
      <c r="O125" s="141" t="str">
        <f t="shared" si="0"/>
        <v>n/a</v>
      </c>
      <c r="P125" s="141" t="str">
        <f t="shared" si="0"/>
        <v>n/a</v>
      </c>
      <c r="Q125" s="141" t="str">
        <f t="shared" si="0"/>
        <v>n/a</v>
      </c>
      <c r="R125" s="141" t="str">
        <f t="shared" si="0"/>
        <v>n/a</v>
      </c>
      <c r="S125" s="141" t="str">
        <f t="shared" si="0"/>
        <v>n/a</v>
      </c>
      <c r="T125" s="141" t="str">
        <f t="shared" si="0"/>
        <v>n/a</v>
      </c>
      <c r="U125" s="141" t="str">
        <f t="shared" si="0"/>
        <v>n/a</v>
      </c>
      <c r="V125" s="141" t="str">
        <f t="shared" si="0"/>
        <v>n/a</v>
      </c>
      <c r="W125" s="141" t="str">
        <f t="shared" si="0"/>
        <v>n/a</v>
      </c>
      <c r="X125" s="141" t="str">
        <f t="shared" si="0"/>
        <v>n/a</v>
      </c>
      <c r="Y125" s="141" t="str">
        <f t="shared" si="0"/>
        <v>n/a</v>
      </c>
      <c r="Z125" s="141" t="str">
        <f t="shared" si="0"/>
        <v>n/a</v>
      </c>
      <c r="AA125" s="141" t="str">
        <f t="shared" si="0"/>
        <v>n/a</v>
      </c>
      <c r="AB125" s="141" t="str">
        <f t="shared" si="0"/>
        <v>n/a</v>
      </c>
      <c r="AC125" s="141" t="str">
        <f t="shared" si="0"/>
        <v>n/a</v>
      </c>
      <c r="AD125" s="141" t="str">
        <f t="shared" si="0"/>
        <v>n/a</v>
      </c>
      <c r="AE125" s="141" t="str">
        <f t="shared" si="0"/>
        <v>n/a</v>
      </c>
      <c r="AF125" s="141" t="str">
        <f t="shared" si="0"/>
        <v>n/a</v>
      </c>
      <c r="AG125" s="141" t="str">
        <f t="shared" si="0"/>
        <v>n/a</v>
      </c>
      <c r="AH125" s="141" t="str">
        <f t="shared" si="0"/>
        <v>n/a</v>
      </c>
      <c r="AI125" s="141" t="str">
        <f t="shared" si="0"/>
        <v>n/a</v>
      </c>
      <c r="AJ125" s="141" t="str">
        <f t="shared" si="0"/>
        <v>n/a</v>
      </c>
      <c r="AK125" s="141" t="str">
        <f t="shared" si="0"/>
        <v>n/a</v>
      </c>
      <c r="AL125" s="141" t="str">
        <f t="shared" si="0"/>
        <v>n/a</v>
      </c>
      <c r="AM125" s="141" t="str">
        <f t="shared" si="0"/>
        <v>n/a</v>
      </c>
      <c r="AN125" s="141" t="str">
        <f t="shared" si="0"/>
        <v>n/a</v>
      </c>
      <c r="AO125" s="141" t="str">
        <f t="shared" si="0"/>
        <v>n/a</v>
      </c>
      <c r="AP125" s="141" t="str">
        <f t="shared" si="0"/>
        <v>n/a</v>
      </c>
      <c r="AQ125" s="141" t="str">
        <f t="shared" si="0"/>
        <v>n/a</v>
      </c>
      <c r="AR125" s="141" t="str">
        <f t="shared" si="0"/>
        <v>n/a</v>
      </c>
      <c r="AS125" s="141" t="str">
        <f t="shared" si="0"/>
        <v>n/a</v>
      </c>
      <c r="AT125" s="141" t="str">
        <f t="shared" si="0"/>
        <v>n/a</v>
      </c>
      <c r="AU125" s="141" t="str">
        <f t="shared" si="0"/>
        <v>n/a</v>
      </c>
      <c r="AV125" s="141" t="str">
        <f t="shared" si="0"/>
        <v>n/a</v>
      </c>
      <c r="AW125" s="141" t="str">
        <f t="shared" si="0"/>
        <v>n/a</v>
      </c>
      <c r="AX125" s="141" t="str">
        <f t="shared" si="0"/>
        <v/>
      </c>
      <c r="AY125" s="141" t="str">
        <f t="shared" si="0"/>
        <v/>
      </c>
      <c r="AZ125" s="141" t="str">
        <f t="shared" si="0"/>
        <v/>
      </c>
      <c r="BA125" s="141" t="str">
        <f t="shared" si="0"/>
        <v/>
      </c>
      <c r="BB125" s="141" t="str">
        <f t="shared" si="0"/>
        <v/>
      </c>
      <c r="BC125" s="141" t="str">
        <f t="shared" si="0"/>
        <v/>
      </c>
      <c r="BD125" s="141" t="str">
        <f>IF(BI101="","",'Cost and Benefit Parameters'!$M$24)</f>
        <v/>
      </c>
      <c r="BE125" s="141" t="str">
        <f>IF(BJ101="","",'Cost and Benefit Parameters'!$M$24)</f>
        <v/>
      </c>
      <c r="BF125" s="141" t="str">
        <f>IF(BK101="","",'Cost and Benefit Parameters'!$M$24)</f>
        <v/>
      </c>
      <c r="BG125" s="141" t="str">
        <f>IF(BL101="","",'Cost and Benefit Parameters'!$M$24)</f>
        <v/>
      </c>
      <c r="BH125" s="141" t="str">
        <f>IF(BM101="","",'Cost and Benefit Parameters'!$M$24)</f>
        <v/>
      </c>
      <c r="BI125" s="141" t="str">
        <f>IF(BN101="","",'Cost and Benefit Parameters'!$M$24)</f>
        <v/>
      </c>
      <c r="BJ125" s="141" t="str">
        <f>IF(BO101="","",'Cost and Benefit Parameters'!$M$24)</f>
        <v/>
      </c>
      <c r="BK125" s="141" t="str">
        <f>IF(BP101="","",'Cost and Benefit Parameters'!$M$24)</f>
        <v/>
      </c>
      <c r="BL125" s="141" t="str">
        <f>IF(BQ101="","",'Cost and Benefit Parameters'!$M$24)</f>
        <v/>
      </c>
      <c r="BM125" s="141" t="str">
        <f>IF(BR101="","",'Cost and Benefit Parameters'!$M$24)</f>
        <v/>
      </c>
    </row>
    <row r="126" spans="1:72" s="135" customFormat="1" hidden="1" x14ac:dyDescent="0.55000000000000004">
      <c r="A126" s="647"/>
      <c r="B126" s="135" t="s">
        <v>471</v>
      </c>
      <c r="G126" s="141" t="str">
        <f t="shared" si="1"/>
        <v/>
      </c>
      <c r="H126" s="141" t="str">
        <f t="shared" si="0"/>
        <v/>
      </c>
      <c r="I126" s="141" t="str">
        <f t="shared" si="0"/>
        <v/>
      </c>
      <c r="J126" s="141" t="str">
        <f t="shared" si="0"/>
        <v/>
      </c>
      <c r="K126" s="141" t="str">
        <f t="shared" si="0"/>
        <v>n/a</v>
      </c>
      <c r="L126" s="141" t="str">
        <f t="shared" si="0"/>
        <v>n/a</v>
      </c>
      <c r="M126" s="141" t="str">
        <f t="shared" si="0"/>
        <v>n/a</v>
      </c>
      <c r="N126" s="141" t="str">
        <f t="shared" si="0"/>
        <v>n/a</v>
      </c>
      <c r="O126" s="141" t="str">
        <f t="shared" si="0"/>
        <v>n/a</v>
      </c>
      <c r="P126" s="141" t="str">
        <f t="shared" si="0"/>
        <v>n/a</v>
      </c>
      <c r="Q126" s="141" t="str">
        <f t="shared" si="0"/>
        <v>n/a</v>
      </c>
      <c r="R126" s="141" t="str">
        <f t="shared" si="0"/>
        <v>n/a</v>
      </c>
      <c r="S126" s="141" t="str">
        <f t="shared" si="0"/>
        <v>n/a</v>
      </c>
      <c r="T126" s="141" t="str">
        <f t="shared" si="0"/>
        <v>n/a</v>
      </c>
      <c r="U126" s="141" t="str">
        <f t="shared" si="0"/>
        <v>n/a</v>
      </c>
      <c r="V126" s="141" t="str">
        <f t="shared" si="0"/>
        <v>n/a</v>
      </c>
      <c r="W126" s="141" t="str">
        <f t="shared" si="0"/>
        <v>n/a</v>
      </c>
      <c r="X126" s="141" t="str">
        <f t="shared" si="0"/>
        <v>n/a</v>
      </c>
      <c r="Y126" s="141" t="str">
        <f t="shared" si="0"/>
        <v>n/a</v>
      </c>
      <c r="Z126" s="141" t="str">
        <f t="shared" si="0"/>
        <v>n/a</v>
      </c>
      <c r="AA126" s="141" t="str">
        <f t="shared" si="0"/>
        <v>n/a</v>
      </c>
      <c r="AB126" s="141" t="str">
        <f t="shared" si="0"/>
        <v>n/a</v>
      </c>
      <c r="AC126" s="141" t="str">
        <f t="shared" si="0"/>
        <v>n/a</v>
      </c>
      <c r="AD126" s="141" t="str">
        <f t="shared" si="0"/>
        <v>n/a</v>
      </c>
      <c r="AE126" s="141" t="str">
        <f t="shared" si="0"/>
        <v>n/a</v>
      </c>
      <c r="AF126" s="141" t="str">
        <f t="shared" si="0"/>
        <v>n/a</v>
      </c>
      <c r="AG126" s="141" t="str">
        <f t="shared" si="0"/>
        <v>n/a</v>
      </c>
      <c r="AH126" s="141" t="str">
        <f t="shared" si="0"/>
        <v>n/a</v>
      </c>
      <c r="AI126" s="141" t="str">
        <f t="shared" si="0"/>
        <v>n/a</v>
      </c>
      <c r="AJ126" s="141" t="str">
        <f t="shared" si="0"/>
        <v>n/a</v>
      </c>
      <c r="AK126" s="141" t="str">
        <f t="shared" si="0"/>
        <v>n/a</v>
      </c>
      <c r="AL126" s="141" t="str">
        <f t="shared" si="0"/>
        <v>n/a</v>
      </c>
      <c r="AM126" s="141" t="str">
        <f t="shared" si="0"/>
        <v>n/a</v>
      </c>
      <c r="AN126" s="141" t="str">
        <f t="shared" si="0"/>
        <v>n/a</v>
      </c>
      <c r="AO126" s="141" t="str">
        <f t="shared" si="0"/>
        <v>n/a</v>
      </c>
      <c r="AP126" s="141" t="str">
        <f t="shared" si="0"/>
        <v>n/a</v>
      </c>
      <c r="AQ126" s="141" t="str">
        <f t="shared" si="0"/>
        <v>n/a</v>
      </c>
      <c r="AR126" s="141" t="str">
        <f t="shared" si="0"/>
        <v>n/a</v>
      </c>
      <c r="AS126" s="141" t="str">
        <f t="shared" si="0"/>
        <v>n/a</v>
      </c>
      <c r="AT126" s="141" t="str">
        <f t="shared" si="0"/>
        <v>n/a</v>
      </c>
      <c r="AU126" s="141" t="str">
        <f t="shared" si="0"/>
        <v>n/a</v>
      </c>
      <c r="AV126" s="141" t="str">
        <f t="shared" si="0"/>
        <v>n/a</v>
      </c>
      <c r="AW126" s="141" t="str">
        <f t="shared" si="0"/>
        <v>n/a</v>
      </c>
      <c r="AX126" s="141" t="str">
        <f t="shared" si="0"/>
        <v>n/a</v>
      </c>
      <c r="AY126" s="141" t="str">
        <f t="shared" si="0"/>
        <v/>
      </c>
      <c r="AZ126" s="141" t="str">
        <f t="shared" si="0"/>
        <v/>
      </c>
      <c r="BA126" s="141" t="str">
        <f t="shared" si="0"/>
        <v/>
      </c>
      <c r="BB126" s="141" t="str">
        <f t="shared" si="0"/>
        <v/>
      </c>
      <c r="BC126" s="141" t="str">
        <f t="shared" si="0"/>
        <v/>
      </c>
      <c r="BD126" s="141" t="str">
        <f>IF(BI102="","",'Cost and Benefit Parameters'!$M$24)</f>
        <v/>
      </c>
      <c r="BE126" s="141" t="str">
        <f>IF(BJ102="","",'Cost and Benefit Parameters'!$M$24)</f>
        <v/>
      </c>
      <c r="BF126" s="141" t="str">
        <f>IF(BK102="","",'Cost and Benefit Parameters'!$M$24)</f>
        <v/>
      </c>
      <c r="BG126" s="141" t="str">
        <f>IF(BL102="","",'Cost and Benefit Parameters'!$M$24)</f>
        <v/>
      </c>
      <c r="BH126" s="141" t="str">
        <f>IF(BM102="","",'Cost and Benefit Parameters'!$M$24)</f>
        <v/>
      </c>
      <c r="BI126" s="141" t="str">
        <f>IF(BN102="","",'Cost and Benefit Parameters'!$M$24)</f>
        <v/>
      </c>
      <c r="BJ126" s="141" t="str">
        <f>IF(BO102="","",'Cost and Benefit Parameters'!$M$24)</f>
        <v/>
      </c>
      <c r="BK126" s="141" t="str">
        <f>IF(BP102="","",'Cost and Benefit Parameters'!$M$24)</f>
        <v/>
      </c>
      <c r="BL126" s="141" t="str">
        <f>IF(BQ102="","",'Cost and Benefit Parameters'!$M$24)</f>
        <v/>
      </c>
      <c r="BM126" s="141" t="str">
        <f>IF(BR102="","",'Cost and Benefit Parameters'!$M$24)</f>
        <v/>
      </c>
    </row>
    <row r="127" spans="1:72" s="135" customFormat="1" hidden="1" x14ac:dyDescent="0.55000000000000004">
      <c r="A127" s="647"/>
      <c r="B127" s="135" t="s">
        <v>472</v>
      </c>
      <c r="G127" s="141" t="str">
        <f t="shared" si="1"/>
        <v/>
      </c>
      <c r="H127" s="141" t="str">
        <f t="shared" si="0"/>
        <v/>
      </c>
      <c r="I127" s="141" t="str">
        <f t="shared" si="0"/>
        <v/>
      </c>
      <c r="J127" s="141" t="str">
        <f t="shared" si="0"/>
        <v/>
      </c>
      <c r="K127" s="141" t="str">
        <f t="shared" si="0"/>
        <v/>
      </c>
      <c r="L127" s="141" t="str">
        <f t="shared" si="0"/>
        <v>n/a</v>
      </c>
      <c r="M127" s="141" t="str">
        <f t="shared" si="0"/>
        <v>n/a</v>
      </c>
      <c r="N127" s="141" t="str">
        <f t="shared" si="0"/>
        <v>n/a</v>
      </c>
      <c r="O127" s="141" t="str">
        <f t="shared" si="0"/>
        <v>n/a</v>
      </c>
      <c r="P127" s="141" t="str">
        <f t="shared" si="0"/>
        <v>n/a</v>
      </c>
      <c r="Q127" s="141" t="str">
        <f t="shared" si="0"/>
        <v>n/a</v>
      </c>
      <c r="R127" s="141" t="str">
        <f t="shared" si="0"/>
        <v>n/a</v>
      </c>
      <c r="S127" s="141" t="str">
        <f t="shared" si="0"/>
        <v>n/a</v>
      </c>
      <c r="T127" s="141" t="str">
        <f t="shared" si="0"/>
        <v>n/a</v>
      </c>
      <c r="U127" s="141" t="str">
        <f t="shared" si="0"/>
        <v>n/a</v>
      </c>
      <c r="V127" s="141" t="str">
        <f t="shared" si="0"/>
        <v>n/a</v>
      </c>
      <c r="W127" s="141" t="str">
        <f t="shared" ref="W127:W142" si="2">IF(AB103="","","n/a")</f>
        <v>n/a</v>
      </c>
      <c r="X127" s="141" t="str">
        <f t="shared" ref="X127:X142" si="3">IF(AC103="","","n/a")</f>
        <v>n/a</v>
      </c>
      <c r="Y127" s="141" t="str">
        <f t="shared" ref="Y127:Y142" si="4">IF(AD103="","","n/a")</f>
        <v>n/a</v>
      </c>
      <c r="Z127" s="141" t="str">
        <f t="shared" ref="Z127:Z142" si="5">IF(AE103="","","n/a")</f>
        <v>n/a</v>
      </c>
      <c r="AA127" s="141" t="str">
        <f t="shared" ref="AA127:AA142" si="6">IF(AF103="","","n/a")</f>
        <v>n/a</v>
      </c>
      <c r="AB127" s="141" t="str">
        <f t="shared" ref="AB127:AB142" si="7">IF(AG103="","","n/a")</f>
        <v>n/a</v>
      </c>
      <c r="AC127" s="141" t="str">
        <f t="shared" ref="AC127:AC142" si="8">IF(AH103="","","n/a")</f>
        <v>n/a</v>
      </c>
      <c r="AD127" s="141" t="str">
        <f t="shared" ref="AD127:AD142" si="9">IF(AI103="","","n/a")</f>
        <v>n/a</v>
      </c>
      <c r="AE127" s="141" t="str">
        <f t="shared" ref="AE127:AE142" si="10">IF(AJ103="","","n/a")</f>
        <v>n/a</v>
      </c>
      <c r="AF127" s="141" t="str">
        <f t="shared" ref="AF127:AF142" si="11">IF(AK103="","","n/a")</f>
        <v>n/a</v>
      </c>
      <c r="AG127" s="141" t="str">
        <f t="shared" ref="AG127:AG142" si="12">IF(AL103="","","n/a")</f>
        <v>n/a</v>
      </c>
      <c r="AH127" s="141" t="str">
        <f t="shared" ref="AH127:AH142" si="13">IF(AM103="","","n/a")</f>
        <v>n/a</v>
      </c>
      <c r="AI127" s="141" t="str">
        <f t="shared" ref="AI127:AI142" si="14">IF(AN103="","","n/a")</f>
        <v>n/a</v>
      </c>
      <c r="AJ127" s="141" t="str">
        <f t="shared" ref="AJ127:AJ142" si="15">IF(AO103="","","n/a")</f>
        <v>n/a</v>
      </c>
      <c r="AK127" s="141" t="str">
        <f t="shared" ref="AK127:AK142" si="16">IF(AP103="","","n/a")</f>
        <v>n/a</v>
      </c>
      <c r="AL127" s="141" t="str">
        <f t="shared" ref="AL127:AL142" si="17">IF(AQ103="","","n/a")</f>
        <v>n/a</v>
      </c>
      <c r="AM127" s="141" t="str">
        <f t="shared" ref="AM127:AM142" si="18">IF(AR103="","","n/a")</f>
        <v>n/a</v>
      </c>
      <c r="AN127" s="141" t="str">
        <f t="shared" ref="AN127:AN142" si="19">IF(AS103="","","n/a")</f>
        <v>n/a</v>
      </c>
      <c r="AO127" s="141" t="str">
        <f t="shared" ref="AO127:AO142" si="20">IF(AT103="","","n/a")</f>
        <v>n/a</v>
      </c>
      <c r="AP127" s="141" t="str">
        <f t="shared" ref="AP127:AP142" si="21">IF(AU103="","","n/a")</f>
        <v>n/a</v>
      </c>
      <c r="AQ127" s="141" t="str">
        <f t="shared" ref="AQ127:AQ142" si="22">IF(AV103="","","n/a")</f>
        <v>n/a</v>
      </c>
      <c r="AR127" s="141" t="str">
        <f t="shared" ref="AR127:AR142" si="23">IF(AW103="","","n/a")</f>
        <v>n/a</v>
      </c>
      <c r="AS127" s="141" t="str">
        <f t="shared" ref="AS127:AS142" si="24">IF(AX103="","","n/a")</f>
        <v>n/a</v>
      </c>
      <c r="AT127" s="141" t="str">
        <f t="shared" ref="AT127:AT142" si="25">IF(AY103="","","n/a")</f>
        <v>n/a</v>
      </c>
      <c r="AU127" s="141" t="str">
        <f t="shared" ref="AU127:AU142" si="26">IF(AZ103="","","n/a")</f>
        <v>n/a</v>
      </c>
      <c r="AV127" s="141" t="str">
        <f t="shared" ref="AV127:AV142" si="27">IF(BA103="","","n/a")</f>
        <v>n/a</v>
      </c>
      <c r="AW127" s="141" t="str">
        <f t="shared" ref="AW127:AW142" si="28">IF(BB103="","","n/a")</f>
        <v>n/a</v>
      </c>
      <c r="AX127" s="141" t="str">
        <f t="shared" ref="AX127:AX142" si="29">IF(BC103="","","n/a")</f>
        <v>n/a</v>
      </c>
      <c r="AY127" s="141" t="str">
        <f t="shared" ref="AY127:AY142" si="30">IF(BD103="","","n/a")</f>
        <v>n/a</v>
      </c>
      <c r="AZ127" s="141" t="str">
        <f t="shared" ref="AZ127:AZ142" si="31">IF(BE103="","","n/a")</f>
        <v/>
      </c>
      <c r="BA127" s="141" t="str">
        <f t="shared" ref="BA127:BA142" si="32">IF(BF103="","","n/a")</f>
        <v/>
      </c>
      <c r="BB127" s="141" t="str">
        <f t="shared" ref="BB127:BB142" si="33">IF(BG103="","","n/a")</f>
        <v/>
      </c>
      <c r="BC127" s="141" t="str">
        <f t="shared" ref="BC127:BC142" si="34">IF(BH103="","","n/a")</f>
        <v/>
      </c>
      <c r="BD127" s="141" t="str">
        <f>IF(BI103="","",'Cost and Benefit Parameters'!$M$24)</f>
        <v/>
      </c>
      <c r="BE127" s="141" t="str">
        <f>IF(BJ103="","",'Cost and Benefit Parameters'!$M$24)</f>
        <v/>
      </c>
      <c r="BF127" s="141" t="str">
        <f>IF(BK103="","",'Cost and Benefit Parameters'!$M$24)</f>
        <v/>
      </c>
      <c r="BG127" s="141" t="str">
        <f>IF(BL103="","",'Cost and Benefit Parameters'!$M$24)</f>
        <v/>
      </c>
      <c r="BH127" s="141" t="str">
        <f>IF(BM103="","",'Cost and Benefit Parameters'!$M$24)</f>
        <v/>
      </c>
      <c r="BI127" s="141" t="str">
        <f>IF(BN103="","",'Cost and Benefit Parameters'!$M$24)</f>
        <v/>
      </c>
      <c r="BJ127" s="141" t="str">
        <f>IF(BO103="","",'Cost and Benefit Parameters'!$M$24)</f>
        <v/>
      </c>
      <c r="BK127" s="141" t="str">
        <f>IF(BP103="","",'Cost and Benefit Parameters'!$M$24)</f>
        <v/>
      </c>
      <c r="BL127" s="141" t="str">
        <f>IF(BQ103="","",'Cost and Benefit Parameters'!$M$24)</f>
        <v/>
      </c>
      <c r="BM127" s="141" t="str">
        <f>IF(BR103="","",'Cost and Benefit Parameters'!$M$24)</f>
        <v/>
      </c>
    </row>
    <row r="128" spans="1:72" s="135" customFormat="1" hidden="1" x14ac:dyDescent="0.55000000000000004">
      <c r="A128" s="647"/>
      <c r="B128" s="135" t="s">
        <v>473</v>
      </c>
      <c r="G128" s="141" t="str">
        <f t="shared" si="1"/>
        <v/>
      </c>
      <c r="H128" s="141" t="str">
        <f t="shared" ref="H128:H142" si="35">IF(M104="","","n/a")</f>
        <v/>
      </c>
      <c r="I128" s="141" t="str">
        <f t="shared" ref="I128:I142" si="36">IF(N104="","","n/a")</f>
        <v/>
      </c>
      <c r="J128" s="141" t="str">
        <f t="shared" ref="J128:J142" si="37">IF(O104="","","n/a")</f>
        <v/>
      </c>
      <c r="K128" s="141" t="str">
        <f t="shared" ref="K128:K142" si="38">IF(P104="","","n/a")</f>
        <v/>
      </c>
      <c r="L128" s="141" t="str">
        <f t="shared" ref="L128:L142" si="39">IF(Q104="","","n/a")</f>
        <v/>
      </c>
      <c r="M128" s="141" t="str">
        <f t="shared" ref="M128:M142" si="40">IF(R104="","","n/a")</f>
        <v>n/a</v>
      </c>
      <c r="N128" s="141" t="str">
        <f t="shared" ref="N128:N142" si="41">IF(S104="","","n/a")</f>
        <v>n/a</v>
      </c>
      <c r="O128" s="141" t="str">
        <f t="shared" ref="O128:O142" si="42">IF(T104="","","n/a")</f>
        <v>n/a</v>
      </c>
      <c r="P128" s="141" t="str">
        <f t="shared" ref="P128:P142" si="43">IF(U104="","","n/a")</f>
        <v>n/a</v>
      </c>
      <c r="Q128" s="141" t="str">
        <f t="shared" ref="Q128:Q142" si="44">IF(V104="","","n/a")</f>
        <v>n/a</v>
      </c>
      <c r="R128" s="141" t="str">
        <f t="shared" ref="R128:R142" si="45">IF(W104="","","n/a")</f>
        <v>n/a</v>
      </c>
      <c r="S128" s="141" t="str">
        <f t="shared" ref="S128:S142" si="46">IF(X104="","","n/a")</f>
        <v>n/a</v>
      </c>
      <c r="T128" s="141" t="str">
        <f t="shared" ref="T128:T142" si="47">IF(Y104="","","n/a")</f>
        <v>n/a</v>
      </c>
      <c r="U128" s="141" t="str">
        <f t="shared" ref="U128:U142" si="48">IF(Z104="","","n/a")</f>
        <v>n/a</v>
      </c>
      <c r="V128" s="141" t="str">
        <f t="shared" ref="V128:V142" si="49">IF(AA104="","","n/a")</f>
        <v>n/a</v>
      </c>
      <c r="W128" s="141" t="str">
        <f t="shared" si="2"/>
        <v>n/a</v>
      </c>
      <c r="X128" s="141" t="str">
        <f t="shared" si="3"/>
        <v>n/a</v>
      </c>
      <c r="Y128" s="141" t="str">
        <f t="shared" si="4"/>
        <v>n/a</v>
      </c>
      <c r="Z128" s="141" t="str">
        <f t="shared" si="5"/>
        <v>n/a</v>
      </c>
      <c r="AA128" s="141" t="str">
        <f t="shared" si="6"/>
        <v>n/a</v>
      </c>
      <c r="AB128" s="141" t="str">
        <f t="shared" si="7"/>
        <v>n/a</v>
      </c>
      <c r="AC128" s="141" t="str">
        <f t="shared" si="8"/>
        <v>n/a</v>
      </c>
      <c r="AD128" s="141" t="str">
        <f t="shared" si="9"/>
        <v>n/a</v>
      </c>
      <c r="AE128" s="141" t="str">
        <f t="shared" si="10"/>
        <v>n/a</v>
      </c>
      <c r="AF128" s="141" t="str">
        <f t="shared" si="11"/>
        <v>n/a</v>
      </c>
      <c r="AG128" s="141" t="str">
        <f t="shared" si="12"/>
        <v>n/a</v>
      </c>
      <c r="AH128" s="141" t="str">
        <f t="shared" si="13"/>
        <v>n/a</v>
      </c>
      <c r="AI128" s="141" t="str">
        <f t="shared" si="14"/>
        <v>n/a</v>
      </c>
      <c r="AJ128" s="141" t="str">
        <f t="shared" si="15"/>
        <v>n/a</v>
      </c>
      <c r="AK128" s="141" t="str">
        <f t="shared" si="16"/>
        <v>n/a</v>
      </c>
      <c r="AL128" s="141" t="str">
        <f t="shared" si="17"/>
        <v>n/a</v>
      </c>
      <c r="AM128" s="141" t="str">
        <f t="shared" si="18"/>
        <v>n/a</v>
      </c>
      <c r="AN128" s="141" t="str">
        <f t="shared" si="19"/>
        <v>n/a</v>
      </c>
      <c r="AO128" s="141" t="str">
        <f t="shared" si="20"/>
        <v>n/a</v>
      </c>
      <c r="AP128" s="141" t="str">
        <f t="shared" si="21"/>
        <v>n/a</v>
      </c>
      <c r="AQ128" s="141" t="str">
        <f t="shared" si="22"/>
        <v>n/a</v>
      </c>
      <c r="AR128" s="141" t="str">
        <f t="shared" si="23"/>
        <v>n/a</v>
      </c>
      <c r="AS128" s="141" t="str">
        <f t="shared" si="24"/>
        <v>n/a</v>
      </c>
      <c r="AT128" s="141" t="str">
        <f t="shared" si="25"/>
        <v>n/a</v>
      </c>
      <c r="AU128" s="141" t="str">
        <f t="shared" si="26"/>
        <v>n/a</v>
      </c>
      <c r="AV128" s="141" t="str">
        <f t="shared" si="27"/>
        <v>n/a</v>
      </c>
      <c r="AW128" s="141" t="str">
        <f t="shared" si="28"/>
        <v>n/a</v>
      </c>
      <c r="AX128" s="141" t="str">
        <f t="shared" si="29"/>
        <v>n/a</v>
      </c>
      <c r="AY128" s="141" t="str">
        <f t="shared" si="30"/>
        <v>n/a</v>
      </c>
      <c r="AZ128" s="141" t="str">
        <f t="shared" si="31"/>
        <v>n/a</v>
      </c>
      <c r="BA128" s="141" t="str">
        <f t="shared" si="32"/>
        <v/>
      </c>
      <c r="BB128" s="141" t="str">
        <f t="shared" si="33"/>
        <v/>
      </c>
      <c r="BC128" s="141" t="str">
        <f t="shared" si="34"/>
        <v/>
      </c>
      <c r="BD128" s="141" t="str">
        <f>IF(BI104="","",'Cost and Benefit Parameters'!$M$24)</f>
        <v/>
      </c>
      <c r="BE128" s="141" t="str">
        <f>IF(BJ104="","",'Cost and Benefit Parameters'!$M$24)</f>
        <v/>
      </c>
      <c r="BF128" s="141" t="str">
        <f>IF(BK104="","",'Cost and Benefit Parameters'!$M$24)</f>
        <v/>
      </c>
      <c r="BG128" s="141" t="str">
        <f>IF(BL104="","",'Cost and Benefit Parameters'!$M$24)</f>
        <v/>
      </c>
      <c r="BH128" s="141" t="str">
        <f>IF(BM104="","",'Cost and Benefit Parameters'!$M$24)</f>
        <v/>
      </c>
      <c r="BI128" s="141" t="str">
        <f>IF(BN104="","",'Cost and Benefit Parameters'!$M$24)</f>
        <v/>
      </c>
      <c r="BJ128" s="141" t="str">
        <f>IF(BO104="","",'Cost and Benefit Parameters'!$M$24)</f>
        <v/>
      </c>
      <c r="BK128" s="141" t="str">
        <f>IF(BP104="","",'Cost and Benefit Parameters'!$M$24)</f>
        <v/>
      </c>
      <c r="BL128" s="141" t="str">
        <f>IF(BQ104="","",'Cost and Benefit Parameters'!$M$24)</f>
        <v/>
      </c>
      <c r="BM128" s="141" t="str">
        <f>IF(BR104="","",'Cost and Benefit Parameters'!$M$24)</f>
        <v/>
      </c>
    </row>
    <row r="129" spans="1:72" s="135" customFormat="1" hidden="1" x14ac:dyDescent="0.55000000000000004">
      <c r="A129" s="647"/>
      <c r="B129" s="135" t="s">
        <v>474</v>
      </c>
      <c r="G129" s="141" t="str">
        <f t="shared" si="1"/>
        <v/>
      </c>
      <c r="H129" s="141" t="str">
        <f t="shared" si="35"/>
        <v/>
      </c>
      <c r="I129" s="141" t="str">
        <f t="shared" si="36"/>
        <v/>
      </c>
      <c r="J129" s="141" t="str">
        <f t="shared" si="37"/>
        <v/>
      </c>
      <c r="K129" s="141" t="str">
        <f t="shared" si="38"/>
        <v/>
      </c>
      <c r="L129" s="141" t="str">
        <f t="shared" si="39"/>
        <v/>
      </c>
      <c r="M129" s="141" t="str">
        <f t="shared" si="40"/>
        <v/>
      </c>
      <c r="N129" s="141" t="str">
        <f t="shared" si="41"/>
        <v>n/a</v>
      </c>
      <c r="O129" s="141" t="str">
        <f t="shared" si="42"/>
        <v>n/a</v>
      </c>
      <c r="P129" s="141" t="str">
        <f t="shared" si="43"/>
        <v>n/a</v>
      </c>
      <c r="Q129" s="141" t="str">
        <f t="shared" si="44"/>
        <v>n/a</v>
      </c>
      <c r="R129" s="141" t="str">
        <f t="shared" si="45"/>
        <v>n/a</v>
      </c>
      <c r="S129" s="141" t="str">
        <f t="shared" si="46"/>
        <v>n/a</v>
      </c>
      <c r="T129" s="141" t="str">
        <f t="shared" si="47"/>
        <v>n/a</v>
      </c>
      <c r="U129" s="141" t="str">
        <f t="shared" si="48"/>
        <v>n/a</v>
      </c>
      <c r="V129" s="141" t="str">
        <f t="shared" si="49"/>
        <v>n/a</v>
      </c>
      <c r="W129" s="141" t="str">
        <f t="shared" si="2"/>
        <v>n/a</v>
      </c>
      <c r="X129" s="141" t="str">
        <f t="shared" si="3"/>
        <v>n/a</v>
      </c>
      <c r="Y129" s="141" t="str">
        <f t="shared" si="4"/>
        <v>n/a</v>
      </c>
      <c r="Z129" s="141" t="str">
        <f t="shared" si="5"/>
        <v>n/a</v>
      </c>
      <c r="AA129" s="141" t="str">
        <f t="shared" si="6"/>
        <v>n/a</v>
      </c>
      <c r="AB129" s="141" t="str">
        <f t="shared" si="7"/>
        <v>n/a</v>
      </c>
      <c r="AC129" s="141" t="str">
        <f t="shared" si="8"/>
        <v>n/a</v>
      </c>
      <c r="AD129" s="141" t="str">
        <f t="shared" si="9"/>
        <v>n/a</v>
      </c>
      <c r="AE129" s="141" t="str">
        <f t="shared" si="10"/>
        <v>n/a</v>
      </c>
      <c r="AF129" s="141" t="str">
        <f t="shared" si="11"/>
        <v>n/a</v>
      </c>
      <c r="AG129" s="141" t="str">
        <f t="shared" si="12"/>
        <v>n/a</v>
      </c>
      <c r="AH129" s="141" t="str">
        <f t="shared" si="13"/>
        <v>n/a</v>
      </c>
      <c r="AI129" s="141" t="str">
        <f t="shared" si="14"/>
        <v>n/a</v>
      </c>
      <c r="AJ129" s="141" t="str">
        <f t="shared" si="15"/>
        <v>n/a</v>
      </c>
      <c r="AK129" s="141" t="str">
        <f t="shared" si="16"/>
        <v>n/a</v>
      </c>
      <c r="AL129" s="141" t="str">
        <f t="shared" si="17"/>
        <v>n/a</v>
      </c>
      <c r="AM129" s="141" t="str">
        <f t="shared" si="18"/>
        <v>n/a</v>
      </c>
      <c r="AN129" s="141" t="str">
        <f t="shared" si="19"/>
        <v>n/a</v>
      </c>
      <c r="AO129" s="141" t="str">
        <f t="shared" si="20"/>
        <v>n/a</v>
      </c>
      <c r="AP129" s="141" t="str">
        <f t="shared" si="21"/>
        <v>n/a</v>
      </c>
      <c r="AQ129" s="141" t="str">
        <f t="shared" si="22"/>
        <v>n/a</v>
      </c>
      <c r="AR129" s="141" t="str">
        <f t="shared" si="23"/>
        <v>n/a</v>
      </c>
      <c r="AS129" s="141" t="str">
        <f t="shared" si="24"/>
        <v>n/a</v>
      </c>
      <c r="AT129" s="141" t="str">
        <f t="shared" si="25"/>
        <v>n/a</v>
      </c>
      <c r="AU129" s="141" t="str">
        <f t="shared" si="26"/>
        <v>n/a</v>
      </c>
      <c r="AV129" s="141" t="str">
        <f t="shared" si="27"/>
        <v>n/a</v>
      </c>
      <c r="AW129" s="141" t="str">
        <f t="shared" si="28"/>
        <v>n/a</v>
      </c>
      <c r="AX129" s="141" t="str">
        <f t="shared" si="29"/>
        <v>n/a</v>
      </c>
      <c r="AY129" s="141" t="str">
        <f t="shared" si="30"/>
        <v>n/a</v>
      </c>
      <c r="AZ129" s="141" t="str">
        <f t="shared" si="31"/>
        <v>n/a</v>
      </c>
      <c r="BA129" s="141" t="str">
        <f t="shared" si="32"/>
        <v>n/a</v>
      </c>
      <c r="BB129" s="141" t="str">
        <f t="shared" si="33"/>
        <v/>
      </c>
      <c r="BC129" s="141" t="str">
        <f t="shared" si="34"/>
        <v/>
      </c>
      <c r="BD129" s="141" t="str">
        <f>IF(BI105="","",'Cost and Benefit Parameters'!$M$24)</f>
        <v/>
      </c>
      <c r="BE129" s="141" t="str">
        <f>IF(BJ105="","",'Cost and Benefit Parameters'!$M$24)</f>
        <v/>
      </c>
      <c r="BF129" s="141" t="str">
        <f>IF(BK105="","",'Cost and Benefit Parameters'!$M$24)</f>
        <v/>
      </c>
      <c r="BG129" s="141" t="str">
        <f>IF(BL105="","",'Cost and Benefit Parameters'!$M$24)</f>
        <v/>
      </c>
      <c r="BH129" s="141" t="str">
        <f>IF(BM105="","",'Cost and Benefit Parameters'!$M$24)</f>
        <v/>
      </c>
      <c r="BI129" s="141" t="str">
        <f>IF(BN105="","",'Cost and Benefit Parameters'!$M$24)</f>
        <v/>
      </c>
      <c r="BJ129" s="141" t="str">
        <f>IF(BO105="","",'Cost and Benefit Parameters'!$M$24)</f>
        <v/>
      </c>
      <c r="BK129" s="141" t="str">
        <f>IF(BP105="","",'Cost and Benefit Parameters'!$M$24)</f>
        <v/>
      </c>
      <c r="BL129" s="141" t="str">
        <f>IF(BQ105="","",'Cost and Benefit Parameters'!$M$24)</f>
        <v/>
      </c>
      <c r="BM129" s="141" t="str">
        <f>IF(BR105="","",'Cost and Benefit Parameters'!$M$24)</f>
        <v/>
      </c>
    </row>
    <row r="130" spans="1:72" s="135" customFormat="1" hidden="1" x14ac:dyDescent="0.55000000000000004">
      <c r="A130" s="647"/>
      <c r="B130" s="135" t="s">
        <v>475</v>
      </c>
      <c r="G130" s="141" t="str">
        <f t="shared" si="1"/>
        <v/>
      </c>
      <c r="H130" s="141" t="str">
        <f t="shared" si="35"/>
        <v/>
      </c>
      <c r="I130" s="141" t="str">
        <f t="shared" si="36"/>
        <v/>
      </c>
      <c r="J130" s="141" t="str">
        <f t="shared" si="37"/>
        <v/>
      </c>
      <c r="K130" s="141" t="str">
        <f t="shared" si="38"/>
        <v/>
      </c>
      <c r="L130" s="141" t="str">
        <f t="shared" si="39"/>
        <v/>
      </c>
      <c r="M130" s="141" t="str">
        <f t="shared" si="40"/>
        <v/>
      </c>
      <c r="N130" s="141" t="str">
        <f t="shared" si="41"/>
        <v/>
      </c>
      <c r="O130" s="141" t="str">
        <f t="shared" si="42"/>
        <v>n/a</v>
      </c>
      <c r="P130" s="141" t="str">
        <f t="shared" si="43"/>
        <v>n/a</v>
      </c>
      <c r="Q130" s="141" t="str">
        <f t="shared" si="44"/>
        <v>n/a</v>
      </c>
      <c r="R130" s="141" t="str">
        <f t="shared" si="45"/>
        <v>n/a</v>
      </c>
      <c r="S130" s="141" t="str">
        <f t="shared" si="46"/>
        <v>n/a</v>
      </c>
      <c r="T130" s="141" t="str">
        <f t="shared" si="47"/>
        <v>n/a</v>
      </c>
      <c r="U130" s="141" t="str">
        <f t="shared" si="48"/>
        <v>n/a</v>
      </c>
      <c r="V130" s="141" t="str">
        <f t="shared" si="49"/>
        <v>n/a</v>
      </c>
      <c r="W130" s="141" t="str">
        <f t="shared" si="2"/>
        <v>n/a</v>
      </c>
      <c r="X130" s="141" t="str">
        <f t="shared" si="3"/>
        <v>n/a</v>
      </c>
      <c r="Y130" s="141" t="str">
        <f t="shared" si="4"/>
        <v>n/a</v>
      </c>
      <c r="Z130" s="141" t="str">
        <f t="shared" si="5"/>
        <v>n/a</v>
      </c>
      <c r="AA130" s="141" t="str">
        <f t="shared" si="6"/>
        <v>n/a</v>
      </c>
      <c r="AB130" s="141" t="str">
        <f t="shared" si="7"/>
        <v>n/a</v>
      </c>
      <c r="AC130" s="141" t="str">
        <f t="shared" si="8"/>
        <v>n/a</v>
      </c>
      <c r="AD130" s="141" t="str">
        <f t="shared" si="9"/>
        <v>n/a</v>
      </c>
      <c r="AE130" s="141" t="str">
        <f t="shared" si="10"/>
        <v>n/a</v>
      </c>
      <c r="AF130" s="141" t="str">
        <f t="shared" si="11"/>
        <v>n/a</v>
      </c>
      <c r="AG130" s="141" t="str">
        <f t="shared" si="12"/>
        <v>n/a</v>
      </c>
      <c r="AH130" s="141" t="str">
        <f t="shared" si="13"/>
        <v>n/a</v>
      </c>
      <c r="AI130" s="141" t="str">
        <f t="shared" si="14"/>
        <v>n/a</v>
      </c>
      <c r="AJ130" s="141" t="str">
        <f t="shared" si="15"/>
        <v>n/a</v>
      </c>
      <c r="AK130" s="141" t="str">
        <f t="shared" si="16"/>
        <v>n/a</v>
      </c>
      <c r="AL130" s="141" t="str">
        <f t="shared" si="17"/>
        <v>n/a</v>
      </c>
      <c r="AM130" s="141" t="str">
        <f t="shared" si="18"/>
        <v>n/a</v>
      </c>
      <c r="AN130" s="141" t="str">
        <f t="shared" si="19"/>
        <v>n/a</v>
      </c>
      <c r="AO130" s="141" t="str">
        <f t="shared" si="20"/>
        <v>n/a</v>
      </c>
      <c r="AP130" s="141" t="str">
        <f t="shared" si="21"/>
        <v>n/a</v>
      </c>
      <c r="AQ130" s="141" t="str">
        <f t="shared" si="22"/>
        <v>n/a</v>
      </c>
      <c r="AR130" s="141" t="str">
        <f t="shared" si="23"/>
        <v>n/a</v>
      </c>
      <c r="AS130" s="141" t="str">
        <f t="shared" si="24"/>
        <v>n/a</v>
      </c>
      <c r="AT130" s="141" t="str">
        <f t="shared" si="25"/>
        <v>n/a</v>
      </c>
      <c r="AU130" s="141" t="str">
        <f t="shared" si="26"/>
        <v>n/a</v>
      </c>
      <c r="AV130" s="141" t="str">
        <f t="shared" si="27"/>
        <v>n/a</v>
      </c>
      <c r="AW130" s="141" t="str">
        <f t="shared" si="28"/>
        <v>n/a</v>
      </c>
      <c r="AX130" s="141" t="str">
        <f t="shared" si="29"/>
        <v>n/a</v>
      </c>
      <c r="AY130" s="141" t="str">
        <f t="shared" si="30"/>
        <v>n/a</v>
      </c>
      <c r="AZ130" s="141" t="str">
        <f t="shared" si="31"/>
        <v>n/a</v>
      </c>
      <c r="BA130" s="141" t="str">
        <f t="shared" si="32"/>
        <v>n/a</v>
      </c>
      <c r="BB130" s="141" t="str">
        <f t="shared" si="33"/>
        <v>n/a</v>
      </c>
      <c r="BC130" s="141" t="str">
        <f t="shared" si="34"/>
        <v/>
      </c>
      <c r="BD130" s="141" t="str">
        <f>IF(BI106="","",'Cost and Benefit Parameters'!$M$24)</f>
        <v/>
      </c>
      <c r="BE130" s="141" t="str">
        <f>IF(BJ106="","",'Cost and Benefit Parameters'!$M$24)</f>
        <v/>
      </c>
      <c r="BF130" s="141" t="str">
        <f>IF(BK106="","",'Cost and Benefit Parameters'!$M$24)</f>
        <v/>
      </c>
      <c r="BG130" s="141" t="str">
        <f>IF(BL106="","",'Cost and Benefit Parameters'!$M$24)</f>
        <v/>
      </c>
      <c r="BH130" s="141" t="str">
        <f>IF(BM106="","",'Cost and Benefit Parameters'!$M$24)</f>
        <v/>
      </c>
      <c r="BI130" s="141" t="str">
        <f>IF(BN106="","",'Cost and Benefit Parameters'!$M$24)</f>
        <v/>
      </c>
      <c r="BJ130" s="141" t="str">
        <f>IF(BO106="","",'Cost and Benefit Parameters'!$M$24)</f>
        <v/>
      </c>
      <c r="BK130" s="141" t="str">
        <f>IF(BP106="","",'Cost and Benefit Parameters'!$M$24)</f>
        <v/>
      </c>
      <c r="BL130" s="141" t="str">
        <f>IF(BQ106="","",'Cost and Benefit Parameters'!$M$24)</f>
        <v/>
      </c>
      <c r="BM130" s="141" t="str">
        <f>IF(BR106="","",'Cost and Benefit Parameters'!$M$24)</f>
        <v/>
      </c>
    </row>
    <row r="131" spans="1:72" s="135" customFormat="1" hidden="1" x14ac:dyDescent="0.55000000000000004">
      <c r="A131" s="647"/>
      <c r="B131" s="135" t="s">
        <v>476</v>
      </c>
      <c r="G131" s="141" t="str">
        <f t="shared" si="1"/>
        <v/>
      </c>
      <c r="H131" s="141" t="str">
        <f t="shared" si="35"/>
        <v/>
      </c>
      <c r="I131" s="141" t="str">
        <f t="shared" si="36"/>
        <v/>
      </c>
      <c r="J131" s="141" t="str">
        <f t="shared" si="37"/>
        <v/>
      </c>
      <c r="K131" s="141" t="str">
        <f t="shared" si="38"/>
        <v/>
      </c>
      <c r="L131" s="141" t="str">
        <f t="shared" si="39"/>
        <v/>
      </c>
      <c r="M131" s="141" t="str">
        <f t="shared" si="40"/>
        <v/>
      </c>
      <c r="N131" s="141" t="str">
        <f t="shared" si="41"/>
        <v/>
      </c>
      <c r="O131" s="141" t="str">
        <f t="shared" si="42"/>
        <v/>
      </c>
      <c r="P131" s="141" t="str">
        <f t="shared" si="43"/>
        <v>n/a</v>
      </c>
      <c r="Q131" s="141" t="str">
        <f t="shared" si="44"/>
        <v>n/a</v>
      </c>
      <c r="R131" s="141" t="str">
        <f t="shared" si="45"/>
        <v>n/a</v>
      </c>
      <c r="S131" s="141" t="str">
        <f t="shared" si="46"/>
        <v>n/a</v>
      </c>
      <c r="T131" s="141" t="str">
        <f t="shared" si="47"/>
        <v>n/a</v>
      </c>
      <c r="U131" s="141" t="str">
        <f t="shared" si="48"/>
        <v>n/a</v>
      </c>
      <c r="V131" s="141" t="str">
        <f t="shared" si="49"/>
        <v>n/a</v>
      </c>
      <c r="W131" s="141" t="str">
        <f t="shared" si="2"/>
        <v>n/a</v>
      </c>
      <c r="X131" s="141" t="str">
        <f t="shared" si="3"/>
        <v>n/a</v>
      </c>
      <c r="Y131" s="141" t="str">
        <f t="shared" si="4"/>
        <v>n/a</v>
      </c>
      <c r="Z131" s="141" t="str">
        <f t="shared" si="5"/>
        <v>n/a</v>
      </c>
      <c r="AA131" s="141" t="str">
        <f t="shared" si="6"/>
        <v>n/a</v>
      </c>
      <c r="AB131" s="141" t="str">
        <f t="shared" si="7"/>
        <v>n/a</v>
      </c>
      <c r="AC131" s="141" t="str">
        <f t="shared" si="8"/>
        <v>n/a</v>
      </c>
      <c r="AD131" s="141" t="str">
        <f t="shared" si="9"/>
        <v>n/a</v>
      </c>
      <c r="AE131" s="141" t="str">
        <f t="shared" si="10"/>
        <v>n/a</v>
      </c>
      <c r="AF131" s="141" t="str">
        <f t="shared" si="11"/>
        <v>n/a</v>
      </c>
      <c r="AG131" s="141" t="str">
        <f t="shared" si="12"/>
        <v>n/a</v>
      </c>
      <c r="AH131" s="141" t="str">
        <f t="shared" si="13"/>
        <v>n/a</v>
      </c>
      <c r="AI131" s="141" t="str">
        <f t="shared" si="14"/>
        <v>n/a</v>
      </c>
      <c r="AJ131" s="141" t="str">
        <f t="shared" si="15"/>
        <v>n/a</v>
      </c>
      <c r="AK131" s="141" t="str">
        <f t="shared" si="16"/>
        <v>n/a</v>
      </c>
      <c r="AL131" s="141" t="str">
        <f t="shared" si="17"/>
        <v>n/a</v>
      </c>
      <c r="AM131" s="141" t="str">
        <f t="shared" si="18"/>
        <v>n/a</v>
      </c>
      <c r="AN131" s="141" t="str">
        <f t="shared" si="19"/>
        <v>n/a</v>
      </c>
      <c r="AO131" s="141" t="str">
        <f t="shared" si="20"/>
        <v>n/a</v>
      </c>
      <c r="AP131" s="141" t="str">
        <f t="shared" si="21"/>
        <v>n/a</v>
      </c>
      <c r="AQ131" s="141" t="str">
        <f t="shared" si="22"/>
        <v>n/a</v>
      </c>
      <c r="AR131" s="141" t="str">
        <f t="shared" si="23"/>
        <v>n/a</v>
      </c>
      <c r="AS131" s="141" t="str">
        <f t="shared" si="24"/>
        <v>n/a</v>
      </c>
      <c r="AT131" s="141" t="str">
        <f t="shared" si="25"/>
        <v>n/a</v>
      </c>
      <c r="AU131" s="141" t="str">
        <f t="shared" si="26"/>
        <v>n/a</v>
      </c>
      <c r="AV131" s="141" t="str">
        <f t="shared" si="27"/>
        <v>n/a</v>
      </c>
      <c r="AW131" s="141" t="str">
        <f t="shared" si="28"/>
        <v>n/a</v>
      </c>
      <c r="AX131" s="141" t="str">
        <f t="shared" si="29"/>
        <v>n/a</v>
      </c>
      <c r="AY131" s="141" t="str">
        <f t="shared" si="30"/>
        <v>n/a</v>
      </c>
      <c r="AZ131" s="141" t="str">
        <f t="shared" si="31"/>
        <v>n/a</v>
      </c>
      <c r="BA131" s="141" t="str">
        <f t="shared" si="32"/>
        <v>n/a</v>
      </c>
      <c r="BB131" s="141" t="str">
        <f t="shared" si="33"/>
        <v>n/a</v>
      </c>
      <c r="BC131" s="141" t="str">
        <f t="shared" si="34"/>
        <v>n/a</v>
      </c>
      <c r="BD131" s="141" t="str">
        <f>IF(BI107="","",'Cost and Benefit Parameters'!$M$24)</f>
        <v/>
      </c>
      <c r="BE131" s="141" t="str">
        <f>IF(BJ107="","",'Cost and Benefit Parameters'!$M$24)</f>
        <v/>
      </c>
      <c r="BF131" s="141" t="str">
        <f>IF(BK107="","",'Cost and Benefit Parameters'!$M$24)</f>
        <v/>
      </c>
      <c r="BG131" s="141" t="str">
        <f>IF(BL107="","",'Cost and Benefit Parameters'!$M$24)</f>
        <v/>
      </c>
      <c r="BH131" s="141" t="str">
        <f>IF(BM107="","",'Cost and Benefit Parameters'!$M$24)</f>
        <v/>
      </c>
      <c r="BI131" s="141" t="str">
        <f>IF(BN107="","",'Cost and Benefit Parameters'!$M$24)</f>
        <v/>
      </c>
      <c r="BJ131" s="141" t="str">
        <f>IF(BO107="","",'Cost and Benefit Parameters'!$M$24)</f>
        <v/>
      </c>
      <c r="BK131" s="141" t="str">
        <f>IF(BP107="","",'Cost and Benefit Parameters'!$M$24)</f>
        <v/>
      </c>
      <c r="BL131" s="141" t="str">
        <f>IF(BQ107="","",'Cost and Benefit Parameters'!$M$24)</f>
        <v/>
      </c>
      <c r="BM131" s="141" t="str">
        <f>IF(BR107="","",'Cost and Benefit Parameters'!$M$24)</f>
        <v/>
      </c>
    </row>
    <row r="132" spans="1:72" s="135" customFormat="1" hidden="1" x14ac:dyDescent="0.55000000000000004">
      <c r="A132" s="647"/>
      <c r="G132" s="141" t="str">
        <f t="shared" si="1"/>
        <v/>
      </c>
      <c r="H132" s="141" t="str">
        <f t="shared" si="35"/>
        <v/>
      </c>
      <c r="I132" s="141" t="str">
        <f t="shared" si="36"/>
        <v/>
      </c>
      <c r="J132" s="141" t="str">
        <f t="shared" si="37"/>
        <v/>
      </c>
      <c r="K132" s="141" t="str">
        <f t="shared" si="38"/>
        <v/>
      </c>
      <c r="L132" s="141" t="str">
        <f t="shared" si="39"/>
        <v/>
      </c>
      <c r="M132" s="141" t="str">
        <f t="shared" si="40"/>
        <v/>
      </c>
      <c r="N132" s="141" t="str">
        <f t="shared" si="41"/>
        <v/>
      </c>
      <c r="O132" s="141" t="str">
        <f t="shared" si="42"/>
        <v/>
      </c>
      <c r="P132" s="141" t="str">
        <f t="shared" si="43"/>
        <v/>
      </c>
      <c r="Q132" s="141" t="str">
        <f t="shared" si="44"/>
        <v/>
      </c>
      <c r="R132" s="141" t="str">
        <f t="shared" si="45"/>
        <v/>
      </c>
      <c r="S132" s="141" t="str">
        <f t="shared" si="46"/>
        <v/>
      </c>
      <c r="T132" s="141" t="str">
        <f t="shared" si="47"/>
        <v/>
      </c>
      <c r="U132" s="141" t="str">
        <f t="shared" si="48"/>
        <v/>
      </c>
      <c r="V132" s="141" t="str">
        <f t="shared" si="49"/>
        <v/>
      </c>
      <c r="W132" s="141" t="str">
        <f t="shared" si="2"/>
        <v/>
      </c>
      <c r="X132" s="141" t="str">
        <f t="shared" si="3"/>
        <v/>
      </c>
      <c r="Y132" s="141" t="str">
        <f t="shared" si="4"/>
        <v/>
      </c>
      <c r="Z132" s="141" t="str">
        <f t="shared" si="5"/>
        <v/>
      </c>
      <c r="AA132" s="141" t="str">
        <f t="shared" si="6"/>
        <v/>
      </c>
      <c r="AB132" s="141" t="str">
        <f t="shared" si="7"/>
        <v/>
      </c>
      <c r="AC132" s="141" t="str">
        <f t="shared" si="8"/>
        <v/>
      </c>
      <c r="AD132" s="141" t="str">
        <f t="shared" si="9"/>
        <v/>
      </c>
      <c r="AE132" s="141" t="str">
        <f t="shared" si="10"/>
        <v/>
      </c>
      <c r="AF132" s="141" t="str">
        <f t="shared" si="11"/>
        <v/>
      </c>
      <c r="AG132" s="141" t="str">
        <f t="shared" si="12"/>
        <v/>
      </c>
      <c r="AH132" s="141" t="str">
        <f t="shared" si="13"/>
        <v/>
      </c>
      <c r="AI132" s="141" t="str">
        <f t="shared" si="14"/>
        <v/>
      </c>
      <c r="AJ132" s="141" t="str">
        <f t="shared" si="15"/>
        <v/>
      </c>
      <c r="AK132" s="141" t="str">
        <f t="shared" si="16"/>
        <v/>
      </c>
      <c r="AL132" s="141" t="str">
        <f t="shared" si="17"/>
        <v/>
      </c>
      <c r="AM132" s="141" t="str">
        <f t="shared" si="18"/>
        <v/>
      </c>
      <c r="AN132" s="141" t="str">
        <f t="shared" si="19"/>
        <v/>
      </c>
      <c r="AO132" s="141" t="str">
        <f t="shared" si="20"/>
        <v/>
      </c>
      <c r="AP132" s="141" t="str">
        <f t="shared" si="21"/>
        <v/>
      </c>
      <c r="AQ132" s="141" t="str">
        <f t="shared" si="22"/>
        <v/>
      </c>
      <c r="AR132" s="141" t="str">
        <f t="shared" si="23"/>
        <v/>
      </c>
      <c r="AS132" s="141" t="str">
        <f t="shared" si="24"/>
        <v/>
      </c>
      <c r="AT132" s="141" t="str">
        <f t="shared" si="25"/>
        <v/>
      </c>
      <c r="AU132" s="141" t="str">
        <f t="shared" si="26"/>
        <v/>
      </c>
      <c r="AV132" s="141" t="str">
        <f t="shared" si="27"/>
        <v/>
      </c>
      <c r="AW132" s="141" t="str">
        <f t="shared" si="28"/>
        <v/>
      </c>
      <c r="AX132" s="141" t="str">
        <f t="shared" si="29"/>
        <v/>
      </c>
      <c r="AY132" s="141" t="str">
        <f t="shared" si="30"/>
        <v/>
      </c>
      <c r="AZ132" s="141" t="str">
        <f t="shared" si="31"/>
        <v/>
      </c>
      <c r="BA132" s="141" t="str">
        <f t="shared" si="32"/>
        <v/>
      </c>
      <c r="BB132" s="141" t="str">
        <f t="shared" si="33"/>
        <v/>
      </c>
      <c r="BC132" s="141" t="str">
        <f t="shared" si="34"/>
        <v/>
      </c>
      <c r="BD132" s="141"/>
      <c r="BE132" s="141"/>
      <c r="BF132" s="141"/>
      <c r="BG132" s="141"/>
      <c r="BH132" s="141"/>
      <c r="BI132" s="141"/>
      <c r="BJ132" s="141"/>
      <c r="BK132" s="141"/>
      <c r="BL132" s="141"/>
      <c r="BM132" s="141"/>
    </row>
    <row r="133" spans="1:72" s="135" customFormat="1" hidden="1" x14ac:dyDescent="0.55000000000000004">
      <c r="A133" s="647"/>
      <c r="G133" s="141" t="str">
        <f t="shared" si="1"/>
        <v/>
      </c>
      <c r="H133" s="141" t="str">
        <f t="shared" si="35"/>
        <v/>
      </c>
      <c r="I133" s="141" t="str">
        <f t="shared" si="36"/>
        <v/>
      </c>
      <c r="J133" s="141" t="str">
        <f t="shared" si="37"/>
        <v/>
      </c>
      <c r="K133" s="141" t="str">
        <f t="shared" si="38"/>
        <v/>
      </c>
      <c r="L133" s="141" t="str">
        <f t="shared" si="39"/>
        <v/>
      </c>
      <c r="M133" s="141" t="str">
        <f t="shared" si="40"/>
        <v/>
      </c>
      <c r="N133" s="141" t="str">
        <f t="shared" si="41"/>
        <v/>
      </c>
      <c r="O133" s="141" t="str">
        <f t="shared" si="42"/>
        <v/>
      </c>
      <c r="P133" s="141" t="str">
        <f t="shared" si="43"/>
        <v/>
      </c>
      <c r="Q133" s="141" t="str">
        <f t="shared" si="44"/>
        <v/>
      </c>
      <c r="R133" s="141" t="str">
        <f t="shared" si="45"/>
        <v/>
      </c>
      <c r="S133" s="141" t="str">
        <f t="shared" si="46"/>
        <v/>
      </c>
      <c r="T133" s="141" t="str">
        <f t="shared" si="47"/>
        <v/>
      </c>
      <c r="U133" s="141" t="str">
        <f t="shared" si="48"/>
        <v/>
      </c>
      <c r="V133" s="141" t="str">
        <f t="shared" si="49"/>
        <v/>
      </c>
      <c r="W133" s="141" t="str">
        <f t="shared" si="2"/>
        <v/>
      </c>
      <c r="X133" s="141" t="str">
        <f t="shared" si="3"/>
        <v/>
      </c>
      <c r="Y133" s="141" t="str">
        <f t="shared" si="4"/>
        <v/>
      </c>
      <c r="Z133" s="141" t="str">
        <f t="shared" si="5"/>
        <v/>
      </c>
      <c r="AA133" s="141" t="str">
        <f t="shared" si="6"/>
        <v/>
      </c>
      <c r="AB133" s="141" t="str">
        <f t="shared" si="7"/>
        <v/>
      </c>
      <c r="AC133" s="141" t="str">
        <f t="shared" si="8"/>
        <v/>
      </c>
      <c r="AD133" s="141" t="str">
        <f t="shared" si="9"/>
        <v/>
      </c>
      <c r="AE133" s="141" t="str">
        <f t="shared" si="10"/>
        <v/>
      </c>
      <c r="AF133" s="141" t="str">
        <f t="shared" si="11"/>
        <v/>
      </c>
      <c r="AG133" s="141" t="str">
        <f t="shared" si="12"/>
        <v/>
      </c>
      <c r="AH133" s="141" t="str">
        <f t="shared" si="13"/>
        <v/>
      </c>
      <c r="AI133" s="141" t="str">
        <f t="shared" si="14"/>
        <v/>
      </c>
      <c r="AJ133" s="141" t="str">
        <f t="shared" si="15"/>
        <v/>
      </c>
      <c r="AK133" s="141" t="str">
        <f t="shared" si="16"/>
        <v/>
      </c>
      <c r="AL133" s="141" t="str">
        <f t="shared" si="17"/>
        <v/>
      </c>
      <c r="AM133" s="141" t="str">
        <f t="shared" si="18"/>
        <v/>
      </c>
      <c r="AN133" s="141" t="str">
        <f t="shared" si="19"/>
        <v/>
      </c>
      <c r="AO133" s="141" t="str">
        <f t="shared" si="20"/>
        <v/>
      </c>
      <c r="AP133" s="141" t="str">
        <f t="shared" si="21"/>
        <v/>
      </c>
      <c r="AQ133" s="141" t="str">
        <f t="shared" si="22"/>
        <v/>
      </c>
      <c r="AR133" s="141" t="str">
        <f t="shared" si="23"/>
        <v/>
      </c>
      <c r="AS133" s="141" t="str">
        <f t="shared" si="24"/>
        <v/>
      </c>
      <c r="AT133" s="141" t="str">
        <f t="shared" si="25"/>
        <v/>
      </c>
      <c r="AU133" s="141" t="str">
        <f t="shared" si="26"/>
        <v/>
      </c>
      <c r="AV133" s="141" t="str">
        <f t="shared" si="27"/>
        <v/>
      </c>
      <c r="AW133" s="141" t="str">
        <f t="shared" si="28"/>
        <v/>
      </c>
      <c r="AX133" s="141" t="str">
        <f t="shared" si="29"/>
        <v/>
      </c>
      <c r="AY133" s="141" t="str">
        <f t="shared" si="30"/>
        <v/>
      </c>
      <c r="AZ133" s="141" t="str">
        <f t="shared" si="31"/>
        <v/>
      </c>
      <c r="BA133" s="141" t="str">
        <f t="shared" si="32"/>
        <v/>
      </c>
      <c r="BB133" s="141" t="str">
        <f t="shared" si="33"/>
        <v/>
      </c>
      <c r="BC133" s="141" t="str">
        <f t="shared" si="34"/>
        <v/>
      </c>
      <c r="BD133" s="141"/>
      <c r="BE133" s="141"/>
      <c r="BF133" s="141"/>
      <c r="BG133" s="141"/>
      <c r="BH133" s="141"/>
      <c r="BI133" s="141"/>
      <c r="BJ133" s="141"/>
      <c r="BK133" s="141"/>
      <c r="BL133" s="141"/>
      <c r="BM133" s="141"/>
    </row>
    <row r="134" spans="1:72" s="135" customFormat="1" hidden="1" x14ac:dyDescent="0.55000000000000004">
      <c r="A134" s="647"/>
      <c r="G134" s="141" t="str">
        <f t="shared" si="1"/>
        <v/>
      </c>
      <c r="H134" s="141" t="str">
        <f t="shared" si="35"/>
        <v/>
      </c>
      <c r="I134" s="141" t="str">
        <f t="shared" si="36"/>
        <v/>
      </c>
      <c r="J134" s="141" t="str">
        <f t="shared" si="37"/>
        <v/>
      </c>
      <c r="K134" s="141" t="str">
        <f t="shared" si="38"/>
        <v/>
      </c>
      <c r="L134" s="141" t="str">
        <f t="shared" si="39"/>
        <v/>
      </c>
      <c r="M134" s="141" t="str">
        <f t="shared" si="40"/>
        <v/>
      </c>
      <c r="N134" s="141" t="str">
        <f t="shared" si="41"/>
        <v/>
      </c>
      <c r="O134" s="141" t="str">
        <f t="shared" si="42"/>
        <v/>
      </c>
      <c r="P134" s="141" t="str">
        <f t="shared" si="43"/>
        <v/>
      </c>
      <c r="Q134" s="141" t="str">
        <f t="shared" si="44"/>
        <v/>
      </c>
      <c r="R134" s="141" t="str">
        <f t="shared" si="45"/>
        <v/>
      </c>
      <c r="S134" s="141" t="str">
        <f t="shared" si="46"/>
        <v/>
      </c>
      <c r="T134" s="141" t="str">
        <f t="shared" si="47"/>
        <v/>
      </c>
      <c r="U134" s="141" t="str">
        <f t="shared" si="48"/>
        <v/>
      </c>
      <c r="V134" s="141" t="str">
        <f t="shared" si="49"/>
        <v/>
      </c>
      <c r="W134" s="141" t="str">
        <f t="shared" si="2"/>
        <v/>
      </c>
      <c r="X134" s="141" t="str">
        <f t="shared" si="3"/>
        <v/>
      </c>
      <c r="Y134" s="141" t="str">
        <f t="shared" si="4"/>
        <v/>
      </c>
      <c r="Z134" s="141" t="str">
        <f t="shared" si="5"/>
        <v/>
      </c>
      <c r="AA134" s="141" t="str">
        <f t="shared" si="6"/>
        <v/>
      </c>
      <c r="AB134" s="141" t="str">
        <f t="shared" si="7"/>
        <v/>
      </c>
      <c r="AC134" s="141" t="str">
        <f t="shared" si="8"/>
        <v/>
      </c>
      <c r="AD134" s="141" t="str">
        <f t="shared" si="9"/>
        <v/>
      </c>
      <c r="AE134" s="141" t="str">
        <f t="shared" si="10"/>
        <v/>
      </c>
      <c r="AF134" s="141" t="str">
        <f t="shared" si="11"/>
        <v/>
      </c>
      <c r="AG134" s="141" t="str">
        <f t="shared" si="12"/>
        <v/>
      </c>
      <c r="AH134" s="141" t="str">
        <f t="shared" si="13"/>
        <v/>
      </c>
      <c r="AI134" s="141" t="str">
        <f t="shared" si="14"/>
        <v/>
      </c>
      <c r="AJ134" s="141" t="str">
        <f t="shared" si="15"/>
        <v/>
      </c>
      <c r="AK134" s="141" t="str">
        <f t="shared" si="16"/>
        <v/>
      </c>
      <c r="AL134" s="141" t="str">
        <f t="shared" si="17"/>
        <v/>
      </c>
      <c r="AM134" s="141" t="str">
        <f t="shared" si="18"/>
        <v/>
      </c>
      <c r="AN134" s="141" t="str">
        <f t="shared" si="19"/>
        <v/>
      </c>
      <c r="AO134" s="141" t="str">
        <f t="shared" si="20"/>
        <v/>
      </c>
      <c r="AP134" s="141" t="str">
        <f t="shared" si="21"/>
        <v/>
      </c>
      <c r="AQ134" s="141" t="str">
        <f t="shared" si="22"/>
        <v/>
      </c>
      <c r="AR134" s="141" t="str">
        <f t="shared" si="23"/>
        <v/>
      </c>
      <c r="AS134" s="141" t="str">
        <f t="shared" si="24"/>
        <v/>
      </c>
      <c r="AT134" s="141" t="str">
        <f t="shared" si="25"/>
        <v/>
      </c>
      <c r="AU134" s="141" t="str">
        <f t="shared" si="26"/>
        <v/>
      </c>
      <c r="AV134" s="141" t="str">
        <f t="shared" si="27"/>
        <v/>
      </c>
      <c r="AW134" s="141" t="str">
        <f t="shared" si="28"/>
        <v/>
      </c>
      <c r="AX134" s="141" t="str">
        <f t="shared" si="29"/>
        <v/>
      </c>
      <c r="AY134" s="141" t="str">
        <f t="shared" si="30"/>
        <v/>
      </c>
      <c r="AZ134" s="141" t="str">
        <f t="shared" si="31"/>
        <v/>
      </c>
      <c r="BA134" s="141" t="str">
        <f t="shared" si="32"/>
        <v/>
      </c>
      <c r="BB134" s="141" t="str">
        <f t="shared" si="33"/>
        <v/>
      </c>
      <c r="BC134" s="141" t="str">
        <f t="shared" si="34"/>
        <v/>
      </c>
      <c r="BD134" s="141"/>
      <c r="BE134" s="141"/>
      <c r="BF134" s="141"/>
      <c r="BG134" s="141"/>
      <c r="BH134" s="141"/>
      <c r="BI134" s="141"/>
      <c r="BJ134" s="141"/>
      <c r="BK134" s="141"/>
      <c r="BL134" s="141"/>
      <c r="BM134" s="141"/>
    </row>
    <row r="135" spans="1:72" s="135" customFormat="1" hidden="1" x14ac:dyDescent="0.55000000000000004">
      <c r="A135" s="647"/>
      <c r="G135" s="141" t="str">
        <f t="shared" si="1"/>
        <v/>
      </c>
      <c r="H135" s="141" t="str">
        <f t="shared" si="35"/>
        <v/>
      </c>
      <c r="I135" s="141" t="str">
        <f t="shared" si="36"/>
        <v/>
      </c>
      <c r="J135" s="141" t="str">
        <f t="shared" si="37"/>
        <v/>
      </c>
      <c r="K135" s="141" t="str">
        <f t="shared" si="38"/>
        <v/>
      </c>
      <c r="L135" s="141" t="str">
        <f t="shared" si="39"/>
        <v/>
      </c>
      <c r="M135" s="141" t="str">
        <f t="shared" si="40"/>
        <v/>
      </c>
      <c r="N135" s="141" t="str">
        <f t="shared" si="41"/>
        <v/>
      </c>
      <c r="O135" s="141" t="str">
        <f t="shared" si="42"/>
        <v/>
      </c>
      <c r="P135" s="141" t="str">
        <f t="shared" si="43"/>
        <v/>
      </c>
      <c r="Q135" s="141" t="str">
        <f t="shared" si="44"/>
        <v/>
      </c>
      <c r="R135" s="141" t="str">
        <f t="shared" si="45"/>
        <v/>
      </c>
      <c r="S135" s="141" t="str">
        <f t="shared" si="46"/>
        <v/>
      </c>
      <c r="T135" s="141" t="str">
        <f t="shared" si="47"/>
        <v/>
      </c>
      <c r="U135" s="141" t="str">
        <f t="shared" si="48"/>
        <v/>
      </c>
      <c r="V135" s="141" t="str">
        <f t="shared" si="49"/>
        <v/>
      </c>
      <c r="W135" s="141" t="str">
        <f t="shared" si="2"/>
        <v/>
      </c>
      <c r="X135" s="141" t="str">
        <f t="shared" si="3"/>
        <v/>
      </c>
      <c r="Y135" s="141" t="str">
        <f t="shared" si="4"/>
        <v/>
      </c>
      <c r="Z135" s="141" t="str">
        <f t="shared" si="5"/>
        <v/>
      </c>
      <c r="AA135" s="141" t="str">
        <f t="shared" si="6"/>
        <v/>
      </c>
      <c r="AB135" s="141" t="str">
        <f t="shared" si="7"/>
        <v/>
      </c>
      <c r="AC135" s="141" t="str">
        <f t="shared" si="8"/>
        <v/>
      </c>
      <c r="AD135" s="141" t="str">
        <f t="shared" si="9"/>
        <v/>
      </c>
      <c r="AE135" s="141" t="str">
        <f t="shared" si="10"/>
        <v/>
      </c>
      <c r="AF135" s="141" t="str">
        <f t="shared" si="11"/>
        <v/>
      </c>
      <c r="AG135" s="141" t="str">
        <f t="shared" si="12"/>
        <v/>
      </c>
      <c r="AH135" s="141" t="str">
        <f t="shared" si="13"/>
        <v/>
      </c>
      <c r="AI135" s="141" t="str">
        <f t="shared" si="14"/>
        <v/>
      </c>
      <c r="AJ135" s="141" t="str">
        <f t="shared" si="15"/>
        <v/>
      </c>
      <c r="AK135" s="141" t="str">
        <f t="shared" si="16"/>
        <v/>
      </c>
      <c r="AL135" s="141" t="str">
        <f t="shared" si="17"/>
        <v/>
      </c>
      <c r="AM135" s="141" t="str">
        <f t="shared" si="18"/>
        <v/>
      </c>
      <c r="AN135" s="141" t="str">
        <f t="shared" si="19"/>
        <v/>
      </c>
      <c r="AO135" s="141" t="str">
        <f t="shared" si="20"/>
        <v/>
      </c>
      <c r="AP135" s="141" t="str">
        <f t="shared" si="21"/>
        <v/>
      </c>
      <c r="AQ135" s="141" t="str">
        <f t="shared" si="22"/>
        <v/>
      </c>
      <c r="AR135" s="141" t="str">
        <f t="shared" si="23"/>
        <v/>
      </c>
      <c r="AS135" s="141" t="str">
        <f t="shared" si="24"/>
        <v/>
      </c>
      <c r="AT135" s="141" t="str">
        <f t="shared" si="25"/>
        <v/>
      </c>
      <c r="AU135" s="141" t="str">
        <f t="shared" si="26"/>
        <v/>
      </c>
      <c r="AV135" s="141" t="str">
        <f t="shared" si="27"/>
        <v/>
      </c>
      <c r="AW135" s="141" t="str">
        <f t="shared" si="28"/>
        <v/>
      </c>
      <c r="AX135" s="141" t="str">
        <f t="shared" si="29"/>
        <v/>
      </c>
      <c r="AY135" s="141" t="str">
        <f t="shared" si="30"/>
        <v/>
      </c>
      <c r="AZ135" s="141" t="str">
        <f t="shared" si="31"/>
        <v/>
      </c>
      <c r="BA135" s="141" t="str">
        <f t="shared" si="32"/>
        <v/>
      </c>
      <c r="BB135" s="141" t="str">
        <f t="shared" si="33"/>
        <v/>
      </c>
      <c r="BC135" s="141" t="str">
        <f t="shared" si="34"/>
        <v/>
      </c>
      <c r="BD135" s="141"/>
      <c r="BE135" s="141"/>
      <c r="BF135" s="141"/>
      <c r="BG135" s="141"/>
      <c r="BH135" s="141"/>
      <c r="BI135" s="141"/>
      <c r="BJ135" s="141"/>
      <c r="BK135" s="141"/>
      <c r="BL135" s="141"/>
      <c r="BM135" s="141"/>
    </row>
    <row r="136" spans="1:72" s="135" customFormat="1" hidden="1" x14ac:dyDescent="0.55000000000000004">
      <c r="A136" s="647"/>
      <c r="G136" s="141" t="str">
        <f t="shared" si="1"/>
        <v/>
      </c>
      <c r="H136" s="141" t="str">
        <f t="shared" si="35"/>
        <v/>
      </c>
      <c r="I136" s="141" t="str">
        <f t="shared" si="36"/>
        <v/>
      </c>
      <c r="J136" s="141" t="str">
        <f t="shared" si="37"/>
        <v/>
      </c>
      <c r="K136" s="141" t="str">
        <f t="shared" si="38"/>
        <v/>
      </c>
      <c r="L136" s="141" t="str">
        <f t="shared" si="39"/>
        <v/>
      </c>
      <c r="M136" s="141" t="str">
        <f t="shared" si="40"/>
        <v/>
      </c>
      <c r="N136" s="141" t="str">
        <f t="shared" si="41"/>
        <v/>
      </c>
      <c r="O136" s="141" t="str">
        <f t="shared" si="42"/>
        <v/>
      </c>
      <c r="P136" s="141" t="str">
        <f t="shared" si="43"/>
        <v/>
      </c>
      <c r="Q136" s="141" t="str">
        <f t="shared" si="44"/>
        <v/>
      </c>
      <c r="R136" s="141" t="str">
        <f t="shared" si="45"/>
        <v/>
      </c>
      <c r="S136" s="141" t="str">
        <f t="shared" si="46"/>
        <v/>
      </c>
      <c r="T136" s="141" t="str">
        <f t="shared" si="47"/>
        <v/>
      </c>
      <c r="U136" s="141" t="str">
        <f t="shared" si="48"/>
        <v/>
      </c>
      <c r="V136" s="141" t="str">
        <f t="shared" si="49"/>
        <v/>
      </c>
      <c r="W136" s="141" t="str">
        <f t="shared" si="2"/>
        <v/>
      </c>
      <c r="X136" s="141" t="str">
        <f t="shared" si="3"/>
        <v/>
      </c>
      <c r="Y136" s="141" t="str">
        <f t="shared" si="4"/>
        <v/>
      </c>
      <c r="Z136" s="141" t="str">
        <f t="shared" si="5"/>
        <v/>
      </c>
      <c r="AA136" s="141" t="str">
        <f t="shared" si="6"/>
        <v/>
      </c>
      <c r="AB136" s="141" t="str">
        <f t="shared" si="7"/>
        <v/>
      </c>
      <c r="AC136" s="141" t="str">
        <f t="shared" si="8"/>
        <v/>
      </c>
      <c r="AD136" s="141" t="str">
        <f t="shared" si="9"/>
        <v/>
      </c>
      <c r="AE136" s="141" t="str">
        <f t="shared" si="10"/>
        <v/>
      </c>
      <c r="AF136" s="141" t="str">
        <f t="shared" si="11"/>
        <v/>
      </c>
      <c r="AG136" s="141" t="str">
        <f t="shared" si="12"/>
        <v/>
      </c>
      <c r="AH136" s="141" t="str">
        <f t="shared" si="13"/>
        <v/>
      </c>
      <c r="AI136" s="141" t="str">
        <f t="shared" si="14"/>
        <v/>
      </c>
      <c r="AJ136" s="141" t="str">
        <f t="shared" si="15"/>
        <v/>
      </c>
      <c r="AK136" s="141" t="str">
        <f t="shared" si="16"/>
        <v/>
      </c>
      <c r="AL136" s="141" t="str">
        <f t="shared" si="17"/>
        <v/>
      </c>
      <c r="AM136" s="141" t="str">
        <f t="shared" si="18"/>
        <v/>
      </c>
      <c r="AN136" s="141" t="str">
        <f t="shared" si="19"/>
        <v/>
      </c>
      <c r="AO136" s="141" t="str">
        <f t="shared" si="20"/>
        <v/>
      </c>
      <c r="AP136" s="141" t="str">
        <f t="shared" si="21"/>
        <v/>
      </c>
      <c r="AQ136" s="141" t="str">
        <f t="shared" si="22"/>
        <v/>
      </c>
      <c r="AR136" s="141" t="str">
        <f t="shared" si="23"/>
        <v/>
      </c>
      <c r="AS136" s="141" t="str">
        <f t="shared" si="24"/>
        <v/>
      </c>
      <c r="AT136" s="141" t="str">
        <f t="shared" si="25"/>
        <v/>
      </c>
      <c r="AU136" s="141" t="str">
        <f t="shared" si="26"/>
        <v/>
      </c>
      <c r="AV136" s="141" t="str">
        <f t="shared" si="27"/>
        <v/>
      </c>
      <c r="AW136" s="141" t="str">
        <f t="shared" si="28"/>
        <v/>
      </c>
      <c r="AX136" s="141" t="str">
        <f t="shared" si="29"/>
        <v/>
      </c>
      <c r="AY136" s="141" t="str">
        <f t="shared" si="30"/>
        <v/>
      </c>
      <c r="AZ136" s="141" t="str">
        <f t="shared" si="31"/>
        <v/>
      </c>
      <c r="BA136" s="141" t="str">
        <f t="shared" si="32"/>
        <v/>
      </c>
      <c r="BB136" s="141" t="str">
        <f t="shared" si="33"/>
        <v/>
      </c>
      <c r="BC136" s="141" t="str">
        <f t="shared" si="34"/>
        <v/>
      </c>
      <c r="BD136" s="141"/>
      <c r="BE136" s="141"/>
      <c r="BF136" s="141"/>
      <c r="BG136" s="141"/>
      <c r="BH136" s="141"/>
      <c r="BI136" s="141"/>
      <c r="BJ136" s="141"/>
      <c r="BK136" s="141"/>
      <c r="BL136" s="141"/>
      <c r="BM136" s="141"/>
    </row>
    <row r="137" spans="1:72" s="135" customFormat="1" hidden="1" x14ac:dyDescent="0.55000000000000004">
      <c r="A137" s="647"/>
      <c r="G137" s="141" t="str">
        <f t="shared" si="1"/>
        <v/>
      </c>
      <c r="H137" s="141" t="str">
        <f t="shared" si="35"/>
        <v/>
      </c>
      <c r="I137" s="141" t="str">
        <f t="shared" si="36"/>
        <v/>
      </c>
      <c r="J137" s="141" t="str">
        <f t="shared" si="37"/>
        <v/>
      </c>
      <c r="K137" s="141" t="str">
        <f t="shared" si="38"/>
        <v/>
      </c>
      <c r="L137" s="141" t="str">
        <f t="shared" si="39"/>
        <v/>
      </c>
      <c r="M137" s="141" t="str">
        <f t="shared" si="40"/>
        <v/>
      </c>
      <c r="N137" s="141" t="str">
        <f t="shared" si="41"/>
        <v/>
      </c>
      <c r="O137" s="141" t="str">
        <f t="shared" si="42"/>
        <v/>
      </c>
      <c r="P137" s="141" t="str">
        <f t="shared" si="43"/>
        <v/>
      </c>
      <c r="Q137" s="141" t="str">
        <f t="shared" si="44"/>
        <v/>
      </c>
      <c r="R137" s="141" t="str">
        <f t="shared" si="45"/>
        <v/>
      </c>
      <c r="S137" s="141" t="str">
        <f t="shared" si="46"/>
        <v/>
      </c>
      <c r="T137" s="141" t="str">
        <f t="shared" si="47"/>
        <v/>
      </c>
      <c r="U137" s="141" t="str">
        <f t="shared" si="48"/>
        <v/>
      </c>
      <c r="V137" s="141" t="str">
        <f t="shared" si="49"/>
        <v/>
      </c>
      <c r="W137" s="141" t="str">
        <f t="shared" si="2"/>
        <v/>
      </c>
      <c r="X137" s="141" t="str">
        <f t="shared" si="3"/>
        <v/>
      </c>
      <c r="Y137" s="141" t="str">
        <f t="shared" si="4"/>
        <v/>
      </c>
      <c r="Z137" s="141" t="str">
        <f t="shared" si="5"/>
        <v/>
      </c>
      <c r="AA137" s="141" t="str">
        <f t="shared" si="6"/>
        <v/>
      </c>
      <c r="AB137" s="141" t="str">
        <f t="shared" si="7"/>
        <v/>
      </c>
      <c r="AC137" s="141" t="str">
        <f t="shared" si="8"/>
        <v/>
      </c>
      <c r="AD137" s="141" t="str">
        <f t="shared" si="9"/>
        <v/>
      </c>
      <c r="AE137" s="141" t="str">
        <f t="shared" si="10"/>
        <v/>
      </c>
      <c r="AF137" s="141" t="str">
        <f t="shared" si="11"/>
        <v/>
      </c>
      <c r="AG137" s="141" t="str">
        <f t="shared" si="12"/>
        <v/>
      </c>
      <c r="AH137" s="141" t="str">
        <f t="shared" si="13"/>
        <v/>
      </c>
      <c r="AI137" s="141" t="str">
        <f t="shared" si="14"/>
        <v/>
      </c>
      <c r="AJ137" s="141" t="str">
        <f t="shared" si="15"/>
        <v/>
      </c>
      <c r="AK137" s="141" t="str">
        <f t="shared" si="16"/>
        <v/>
      </c>
      <c r="AL137" s="141" t="str">
        <f t="shared" si="17"/>
        <v/>
      </c>
      <c r="AM137" s="141" t="str">
        <f t="shared" si="18"/>
        <v/>
      </c>
      <c r="AN137" s="141" t="str">
        <f t="shared" si="19"/>
        <v/>
      </c>
      <c r="AO137" s="141" t="str">
        <f t="shared" si="20"/>
        <v/>
      </c>
      <c r="AP137" s="141" t="str">
        <f t="shared" si="21"/>
        <v/>
      </c>
      <c r="AQ137" s="141" t="str">
        <f t="shared" si="22"/>
        <v/>
      </c>
      <c r="AR137" s="141" t="str">
        <f t="shared" si="23"/>
        <v/>
      </c>
      <c r="AS137" s="141" t="str">
        <f t="shared" si="24"/>
        <v/>
      </c>
      <c r="AT137" s="141" t="str">
        <f t="shared" si="25"/>
        <v/>
      </c>
      <c r="AU137" s="141" t="str">
        <f t="shared" si="26"/>
        <v/>
      </c>
      <c r="AV137" s="141" t="str">
        <f t="shared" si="27"/>
        <v/>
      </c>
      <c r="AW137" s="141" t="str">
        <f t="shared" si="28"/>
        <v/>
      </c>
      <c r="AX137" s="141" t="str">
        <f t="shared" si="29"/>
        <v/>
      </c>
      <c r="AY137" s="141" t="str">
        <f t="shared" si="30"/>
        <v/>
      </c>
      <c r="AZ137" s="141" t="str">
        <f t="shared" si="31"/>
        <v/>
      </c>
      <c r="BA137" s="141" t="str">
        <f t="shared" si="32"/>
        <v/>
      </c>
      <c r="BB137" s="141" t="str">
        <f t="shared" si="33"/>
        <v/>
      </c>
      <c r="BC137" s="141" t="str">
        <f t="shared" si="34"/>
        <v/>
      </c>
      <c r="BD137" s="141"/>
      <c r="BE137" s="141"/>
      <c r="BF137" s="141"/>
      <c r="BG137" s="141"/>
      <c r="BH137" s="141"/>
      <c r="BI137" s="141"/>
      <c r="BJ137" s="141"/>
      <c r="BK137" s="141"/>
      <c r="BL137" s="141"/>
      <c r="BM137" s="141"/>
    </row>
    <row r="138" spans="1:72" s="135" customFormat="1" hidden="1" x14ac:dyDescent="0.55000000000000004">
      <c r="A138" s="647"/>
      <c r="G138" s="141" t="str">
        <f t="shared" si="1"/>
        <v/>
      </c>
      <c r="H138" s="141" t="str">
        <f t="shared" si="35"/>
        <v/>
      </c>
      <c r="I138" s="141" t="str">
        <f t="shared" si="36"/>
        <v/>
      </c>
      <c r="J138" s="141" t="str">
        <f t="shared" si="37"/>
        <v/>
      </c>
      <c r="K138" s="141" t="str">
        <f t="shared" si="38"/>
        <v/>
      </c>
      <c r="L138" s="141" t="str">
        <f t="shared" si="39"/>
        <v/>
      </c>
      <c r="M138" s="141" t="str">
        <f t="shared" si="40"/>
        <v/>
      </c>
      <c r="N138" s="141" t="str">
        <f t="shared" si="41"/>
        <v/>
      </c>
      <c r="O138" s="141" t="str">
        <f t="shared" si="42"/>
        <v/>
      </c>
      <c r="P138" s="141" t="str">
        <f t="shared" si="43"/>
        <v/>
      </c>
      <c r="Q138" s="141" t="str">
        <f t="shared" si="44"/>
        <v/>
      </c>
      <c r="R138" s="141" t="str">
        <f t="shared" si="45"/>
        <v/>
      </c>
      <c r="S138" s="141" t="str">
        <f t="shared" si="46"/>
        <v/>
      </c>
      <c r="T138" s="141" t="str">
        <f t="shared" si="47"/>
        <v/>
      </c>
      <c r="U138" s="141" t="str">
        <f t="shared" si="48"/>
        <v/>
      </c>
      <c r="V138" s="141" t="str">
        <f t="shared" si="49"/>
        <v/>
      </c>
      <c r="W138" s="141" t="str">
        <f t="shared" si="2"/>
        <v/>
      </c>
      <c r="X138" s="141" t="str">
        <f t="shared" si="3"/>
        <v/>
      </c>
      <c r="Y138" s="141" t="str">
        <f t="shared" si="4"/>
        <v/>
      </c>
      <c r="Z138" s="141" t="str">
        <f t="shared" si="5"/>
        <v/>
      </c>
      <c r="AA138" s="141" t="str">
        <f t="shared" si="6"/>
        <v/>
      </c>
      <c r="AB138" s="141" t="str">
        <f t="shared" si="7"/>
        <v/>
      </c>
      <c r="AC138" s="141" t="str">
        <f t="shared" si="8"/>
        <v/>
      </c>
      <c r="AD138" s="141" t="str">
        <f t="shared" si="9"/>
        <v/>
      </c>
      <c r="AE138" s="141" t="str">
        <f t="shared" si="10"/>
        <v/>
      </c>
      <c r="AF138" s="141" t="str">
        <f t="shared" si="11"/>
        <v/>
      </c>
      <c r="AG138" s="141" t="str">
        <f t="shared" si="12"/>
        <v/>
      </c>
      <c r="AH138" s="141" t="str">
        <f t="shared" si="13"/>
        <v/>
      </c>
      <c r="AI138" s="141" t="str">
        <f t="shared" si="14"/>
        <v/>
      </c>
      <c r="AJ138" s="141" t="str">
        <f t="shared" si="15"/>
        <v/>
      </c>
      <c r="AK138" s="141" t="str">
        <f t="shared" si="16"/>
        <v/>
      </c>
      <c r="AL138" s="141" t="str">
        <f t="shared" si="17"/>
        <v/>
      </c>
      <c r="AM138" s="141" t="str">
        <f t="shared" si="18"/>
        <v/>
      </c>
      <c r="AN138" s="141" t="str">
        <f t="shared" si="19"/>
        <v/>
      </c>
      <c r="AO138" s="141" t="str">
        <f t="shared" si="20"/>
        <v/>
      </c>
      <c r="AP138" s="141" t="str">
        <f t="shared" si="21"/>
        <v/>
      </c>
      <c r="AQ138" s="141" t="str">
        <f t="shared" si="22"/>
        <v/>
      </c>
      <c r="AR138" s="141" t="str">
        <f t="shared" si="23"/>
        <v/>
      </c>
      <c r="AS138" s="141" t="str">
        <f t="shared" si="24"/>
        <v/>
      </c>
      <c r="AT138" s="141" t="str">
        <f t="shared" si="25"/>
        <v/>
      </c>
      <c r="AU138" s="141" t="str">
        <f t="shared" si="26"/>
        <v/>
      </c>
      <c r="AV138" s="141" t="str">
        <f t="shared" si="27"/>
        <v/>
      </c>
      <c r="AW138" s="141" t="str">
        <f t="shared" si="28"/>
        <v/>
      </c>
      <c r="AX138" s="141" t="str">
        <f t="shared" si="29"/>
        <v/>
      </c>
      <c r="AY138" s="141" t="str">
        <f t="shared" si="30"/>
        <v/>
      </c>
      <c r="AZ138" s="141" t="str">
        <f t="shared" si="31"/>
        <v/>
      </c>
      <c r="BA138" s="141" t="str">
        <f t="shared" si="32"/>
        <v/>
      </c>
      <c r="BB138" s="141" t="str">
        <f t="shared" si="33"/>
        <v/>
      </c>
      <c r="BC138" s="141" t="str">
        <f t="shared" si="34"/>
        <v/>
      </c>
      <c r="BD138" s="141"/>
      <c r="BE138" s="141"/>
      <c r="BF138" s="141"/>
      <c r="BG138" s="141"/>
      <c r="BH138" s="141"/>
      <c r="BI138" s="141"/>
      <c r="BJ138" s="141"/>
      <c r="BK138" s="141"/>
      <c r="BL138" s="141"/>
      <c r="BM138" s="141"/>
    </row>
    <row r="139" spans="1:72" s="135" customFormat="1" hidden="1" x14ac:dyDescent="0.55000000000000004">
      <c r="A139" s="647"/>
      <c r="G139" s="141" t="str">
        <f t="shared" si="1"/>
        <v/>
      </c>
      <c r="H139" s="141" t="str">
        <f t="shared" si="35"/>
        <v/>
      </c>
      <c r="I139" s="141" t="str">
        <f t="shared" si="36"/>
        <v/>
      </c>
      <c r="J139" s="141" t="str">
        <f t="shared" si="37"/>
        <v/>
      </c>
      <c r="K139" s="141" t="str">
        <f t="shared" si="38"/>
        <v/>
      </c>
      <c r="L139" s="141" t="str">
        <f t="shared" si="39"/>
        <v/>
      </c>
      <c r="M139" s="141" t="str">
        <f t="shared" si="40"/>
        <v/>
      </c>
      <c r="N139" s="141" t="str">
        <f t="shared" si="41"/>
        <v/>
      </c>
      <c r="O139" s="141" t="str">
        <f t="shared" si="42"/>
        <v/>
      </c>
      <c r="P139" s="141" t="str">
        <f t="shared" si="43"/>
        <v/>
      </c>
      <c r="Q139" s="141" t="str">
        <f t="shared" si="44"/>
        <v/>
      </c>
      <c r="R139" s="141" t="str">
        <f t="shared" si="45"/>
        <v/>
      </c>
      <c r="S139" s="141" t="str">
        <f t="shared" si="46"/>
        <v/>
      </c>
      <c r="T139" s="141" t="str">
        <f t="shared" si="47"/>
        <v/>
      </c>
      <c r="U139" s="141" t="str">
        <f t="shared" si="48"/>
        <v/>
      </c>
      <c r="V139" s="141" t="str">
        <f t="shared" si="49"/>
        <v/>
      </c>
      <c r="W139" s="141" t="str">
        <f t="shared" si="2"/>
        <v/>
      </c>
      <c r="X139" s="141" t="str">
        <f t="shared" si="3"/>
        <v/>
      </c>
      <c r="Y139" s="141" t="str">
        <f t="shared" si="4"/>
        <v/>
      </c>
      <c r="Z139" s="141" t="str">
        <f t="shared" si="5"/>
        <v/>
      </c>
      <c r="AA139" s="141" t="str">
        <f t="shared" si="6"/>
        <v/>
      </c>
      <c r="AB139" s="141" t="str">
        <f t="shared" si="7"/>
        <v/>
      </c>
      <c r="AC139" s="141" t="str">
        <f t="shared" si="8"/>
        <v/>
      </c>
      <c r="AD139" s="141" t="str">
        <f t="shared" si="9"/>
        <v/>
      </c>
      <c r="AE139" s="141" t="str">
        <f t="shared" si="10"/>
        <v/>
      </c>
      <c r="AF139" s="141" t="str">
        <f t="shared" si="11"/>
        <v/>
      </c>
      <c r="AG139" s="141" t="str">
        <f t="shared" si="12"/>
        <v/>
      </c>
      <c r="AH139" s="141" t="str">
        <f t="shared" si="13"/>
        <v/>
      </c>
      <c r="AI139" s="141" t="str">
        <f t="shared" si="14"/>
        <v/>
      </c>
      <c r="AJ139" s="141" t="str">
        <f t="shared" si="15"/>
        <v/>
      </c>
      <c r="AK139" s="141" t="str">
        <f t="shared" si="16"/>
        <v/>
      </c>
      <c r="AL139" s="141" t="str">
        <f t="shared" si="17"/>
        <v/>
      </c>
      <c r="AM139" s="141" t="str">
        <f t="shared" si="18"/>
        <v/>
      </c>
      <c r="AN139" s="141" t="str">
        <f t="shared" si="19"/>
        <v/>
      </c>
      <c r="AO139" s="141" t="str">
        <f t="shared" si="20"/>
        <v/>
      </c>
      <c r="AP139" s="141" t="str">
        <f t="shared" si="21"/>
        <v/>
      </c>
      <c r="AQ139" s="141" t="str">
        <f t="shared" si="22"/>
        <v/>
      </c>
      <c r="AR139" s="141" t="str">
        <f t="shared" si="23"/>
        <v/>
      </c>
      <c r="AS139" s="141" t="str">
        <f t="shared" si="24"/>
        <v/>
      </c>
      <c r="AT139" s="141" t="str">
        <f t="shared" si="25"/>
        <v/>
      </c>
      <c r="AU139" s="141" t="str">
        <f t="shared" si="26"/>
        <v/>
      </c>
      <c r="AV139" s="141" t="str">
        <f t="shared" si="27"/>
        <v/>
      </c>
      <c r="AW139" s="141" t="str">
        <f t="shared" si="28"/>
        <v/>
      </c>
      <c r="AX139" s="141" t="str">
        <f t="shared" si="29"/>
        <v/>
      </c>
      <c r="AY139" s="141" t="str">
        <f t="shared" si="30"/>
        <v/>
      </c>
      <c r="AZ139" s="141" t="str">
        <f t="shared" si="31"/>
        <v/>
      </c>
      <c r="BA139" s="141" t="str">
        <f t="shared" si="32"/>
        <v/>
      </c>
      <c r="BB139" s="141" t="str">
        <f t="shared" si="33"/>
        <v/>
      </c>
      <c r="BC139" s="141" t="str">
        <f t="shared" si="34"/>
        <v/>
      </c>
      <c r="BD139" s="141"/>
      <c r="BE139" s="141"/>
      <c r="BF139" s="141"/>
      <c r="BG139" s="141"/>
      <c r="BH139" s="141"/>
      <c r="BI139" s="141"/>
      <c r="BJ139" s="141"/>
      <c r="BK139" s="141"/>
      <c r="BL139" s="141"/>
      <c r="BM139" s="141"/>
    </row>
    <row r="140" spans="1:72" s="135" customFormat="1" hidden="1" x14ac:dyDescent="0.55000000000000004">
      <c r="A140" s="647"/>
      <c r="G140" s="141" t="str">
        <f t="shared" si="1"/>
        <v/>
      </c>
      <c r="H140" s="141" t="str">
        <f t="shared" si="35"/>
        <v/>
      </c>
      <c r="I140" s="141" t="str">
        <f t="shared" si="36"/>
        <v/>
      </c>
      <c r="J140" s="141" t="str">
        <f t="shared" si="37"/>
        <v/>
      </c>
      <c r="K140" s="141" t="str">
        <f t="shared" si="38"/>
        <v/>
      </c>
      <c r="L140" s="141" t="str">
        <f t="shared" si="39"/>
        <v/>
      </c>
      <c r="M140" s="141" t="str">
        <f t="shared" si="40"/>
        <v/>
      </c>
      <c r="N140" s="141" t="str">
        <f t="shared" si="41"/>
        <v/>
      </c>
      <c r="O140" s="141" t="str">
        <f t="shared" si="42"/>
        <v/>
      </c>
      <c r="P140" s="141" t="str">
        <f t="shared" si="43"/>
        <v/>
      </c>
      <c r="Q140" s="141" t="str">
        <f t="shared" si="44"/>
        <v/>
      </c>
      <c r="R140" s="141" t="str">
        <f t="shared" si="45"/>
        <v/>
      </c>
      <c r="S140" s="141" t="str">
        <f t="shared" si="46"/>
        <v/>
      </c>
      <c r="T140" s="141" t="str">
        <f t="shared" si="47"/>
        <v/>
      </c>
      <c r="U140" s="141" t="str">
        <f t="shared" si="48"/>
        <v/>
      </c>
      <c r="V140" s="141" t="str">
        <f t="shared" si="49"/>
        <v/>
      </c>
      <c r="W140" s="141" t="str">
        <f t="shared" si="2"/>
        <v/>
      </c>
      <c r="X140" s="141" t="str">
        <f t="shared" si="3"/>
        <v/>
      </c>
      <c r="Y140" s="141" t="str">
        <f t="shared" si="4"/>
        <v/>
      </c>
      <c r="Z140" s="141" t="str">
        <f t="shared" si="5"/>
        <v/>
      </c>
      <c r="AA140" s="141" t="str">
        <f t="shared" si="6"/>
        <v/>
      </c>
      <c r="AB140" s="141" t="str">
        <f t="shared" si="7"/>
        <v/>
      </c>
      <c r="AC140" s="141" t="str">
        <f t="shared" si="8"/>
        <v/>
      </c>
      <c r="AD140" s="141" t="str">
        <f t="shared" si="9"/>
        <v/>
      </c>
      <c r="AE140" s="141" t="str">
        <f t="shared" si="10"/>
        <v/>
      </c>
      <c r="AF140" s="141" t="str">
        <f t="shared" si="11"/>
        <v/>
      </c>
      <c r="AG140" s="141" t="str">
        <f t="shared" si="12"/>
        <v/>
      </c>
      <c r="AH140" s="141" t="str">
        <f t="shared" si="13"/>
        <v/>
      </c>
      <c r="AI140" s="141" t="str">
        <f t="shared" si="14"/>
        <v/>
      </c>
      <c r="AJ140" s="141" t="str">
        <f t="shared" si="15"/>
        <v/>
      </c>
      <c r="AK140" s="141" t="str">
        <f t="shared" si="16"/>
        <v/>
      </c>
      <c r="AL140" s="141" t="str">
        <f t="shared" si="17"/>
        <v/>
      </c>
      <c r="AM140" s="141" t="str">
        <f t="shared" si="18"/>
        <v/>
      </c>
      <c r="AN140" s="141" t="str">
        <f t="shared" si="19"/>
        <v/>
      </c>
      <c r="AO140" s="141" t="str">
        <f t="shared" si="20"/>
        <v/>
      </c>
      <c r="AP140" s="141" t="str">
        <f t="shared" si="21"/>
        <v/>
      </c>
      <c r="AQ140" s="141" t="str">
        <f t="shared" si="22"/>
        <v/>
      </c>
      <c r="AR140" s="141" t="str">
        <f t="shared" si="23"/>
        <v/>
      </c>
      <c r="AS140" s="141" t="str">
        <f t="shared" si="24"/>
        <v/>
      </c>
      <c r="AT140" s="141" t="str">
        <f t="shared" si="25"/>
        <v/>
      </c>
      <c r="AU140" s="141" t="str">
        <f t="shared" si="26"/>
        <v/>
      </c>
      <c r="AV140" s="141" t="str">
        <f t="shared" si="27"/>
        <v/>
      </c>
      <c r="AW140" s="141" t="str">
        <f t="shared" si="28"/>
        <v/>
      </c>
      <c r="AX140" s="141" t="str">
        <f t="shared" si="29"/>
        <v/>
      </c>
      <c r="AY140" s="141" t="str">
        <f t="shared" si="30"/>
        <v/>
      </c>
      <c r="AZ140" s="141" t="str">
        <f t="shared" si="31"/>
        <v/>
      </c>
      <c r="BA140" s="141" t="str">
        <f t="shared" si="32"/>
        <v/>
      </c>
      <c r="BB140" s="141" t="str">
        <f t="shared" si="33"/>
        <v/>
      </c>
      <c r="BC140" s="141" t="str">
        <f t="shared" si="34"/>
        <v/>
      </c>
      <c r="BD140" s="141"/>
      <c r="BE140" s="141"/>
      <c r="BF140" s="141"/>
      <c r="BG140" s="141"/>
      <c r="BH140" s="141"/>
      <c r="BI140" s="141"/>
      <c r="BJ140" s="141"/>
      <c r="BK140" s="141"/>
      <c r="BL140" s="141"/>
      <c r="BM140" s="141"/>
    </row>
    <row r="141" spans="1:72" s="135" customFormat="1" hidden="1" x14ac:dyDescent="0.55000000000000004">
      <c r="A141" s="647"/>
      <c r="G141" s="141" t="str">
        <f t="shared" si="1"/>
        <v/>
      </c>
      <c r="H141" s="141" t="str">
        <f t="shared" si="35"/>
        <v/>
      </c>
      <c r="I141" s="141" t="str">
        <f t="shared" si="36"/>
        <v/>
      </c>
      <c r="J141" s="141" t="str">
        <f t="shared" si="37"/>
        <v/>
      </c>
      <c r="K141" s="141" t="str">
        <f t="shared" si="38"/>
        <v/>
      </c>
      <c r="L141" s="141" t="str">
        <f t="shared" si="39"/>
        <v/>
      </c>
      <c r="M141" s="141" t="str">
        <f t="shared" si="40"/>
        <v/>
      </c>
      <c r="N141" s="141" t="str">
        <f t="shared" si="41"/>
        <v/>
      </c>
      <c r="O141" s="141" t="str">
        <f t="shared" si="42"/>
        <v/>
      </c>
      <c r="P141" s="141" t="str">
        <f t="shared" si="43"/>
        <v/>
      </c>
      <c r="Q141" s="141" t="str">
        <f t="shared" si="44"/>
        <v/>
      </c>
      <c r="R141" s="141" t="str">
        <f t="shared" si="45"/>
        <v/>
      </c>
      <c r="S141" s="141" t="str">
        <f t="shared" si="46"/>
        <v/>
      </c>
      <c r="T141" s="141" t="str">
        <f t="shared" si="47"/>
        <v/>
      </c>
      <c r="U141" s="141" t="str">
        <f t="shared" si="48"/>
        <v/>
      </c>
      <c r="V141" s="141" t="str">
        <f t="shared" si="49"/>
        <v/>
      </c>
      <c r="W141" s="141" t="str">
        <f t="shared" si="2"/>
        <v/>
      </c>
      <c r="X141" s="141" t="str">
        <f t="shared" si="3"/>
        <v/>
      </c>
      <c r="Y141" s="141" t="str">
        <f t="shared" si="4"/>
        <v/>
      </c>
      <c r="Z141" s="141" t="str">
        <f t="shared" si="5"/>
        <v/>
      </c>
      <c r="AA141" s="141" t="str">
        <f t="shared" si="6"/>
        <v/>
      </c>
      <c r="AB141" s="141" t="str">
        <f t="shared" si="7"/>
        <v/>
      </c>
      <c r="AC141" s="141" t="str">
        <f t="shared" si="8"/>
        <v/>
      </c>
      <c r="AD141" s="141" t="str">
        <f t="shared" si="9"/>
        <v/>
      </c>
      <c r="AE141" s="141" t="str">
        <f t="shared" si="10"/>
        <v/>
      </c>
      <c r="AF141" s="141" t="str">
        <f t="shared" si="11"/>
        <v/>
      </c>
      <c r="AG141" s="141" t="str">
        <f t="shared" si="12"/>
        <v/>
      </c>
      <c r="AH141" s="141" t="str">
        <f t="shared" si="13"/>
        <v/>
      </c>
      <c r="AI141" s="141" t="str">
        <f t="shared" si="14"/>
        <v/>
      </c>
      <c r="AJ141" s="141" t="str">
        <f t="shared" si="15"/>
        <v/>
      </c>
      <c r="AK141" s="141" t="str">
        <f t="shared" si="16"/>
        <v/>
      </c>
      <c r="AL141" s="141" t="str">
        <f t="shared" si="17"/>
        <v/>
      </c>
      <c r="AM141" s="141" t="str">
        <f t="shared" si="18"/>
        <v/>
      </c>
      <c r="AN141" s="141" t="str">
        <f t="shared" si="19"/>
        <v/>
      </c>
      <c r="AO141" s="141" t="str">
        <f t="shared" si="20"/>
        <v/>
      </c>
      <c r="AP141" s="141" t="str">
        <f t="shared" si="21"/>
        <v/>
      </c>
      <c r="AQ141" s="141" t="str">
        <f t="shared" si="22"/>
        <v/>
      </c>
      <c r="AR141" s="141" t="str">
        <f t="shared" si="23"/>
        <v/>
      </c>
      <c r="AS141" s="141" t="str">
        <f t="shared" si="24"/>
        <v/>
      </c>
      <c r="AT141" s="141" t="str">
        <f t="shared" si="25"/>
        <v/>
      </c>
      <c r="AU141" s="141" t="str">
        <f t="shared" si="26"/>
        <v/>
      </c>
      <c r="AV141" s="141" t="str">
        <f t="shared" si="27"/>
        <v/>
      </c>
      <c r="AW141" s="141" t="str">
        <f t="shared" si="28"/>
        <v/>
      </c>
      <c r="AX141" s="141" t="str">
        <f t="shared" si="29"/>
        <v/>
      </c>
      <c r="AY141" s="141" t="str">
        <f t="shared" si="30"/>
        <v/>
      </c>
      <c r="AZ141" s="141" t="str">
        <f t="shared" si="31"/>
        <v/>
      </c>
      <c r="BA141" s="141" t="str">
        <f t="shared" si="32"/>
        <v/>
      </c>
      <c r="BB141" s="141" t="str">
        <f t="shared" si="33"/>
        <v/>
      </c>
      <c r="BC141" s="141" t="str">
        <f t="shared" si="34"/>
        <v/>
      </c>
      <c r="BD141" s="141"/>
      <c r="BE141" s="141"/>
      <c r="BF141" s="141"/>
      <c r="BG141" s="141"/>
      <c r="BH141" s="141"/>
      <c r="BI141" s="141"/>
      <c r="BJ141" s="141"/>
      <c r="BK141" s="141"/>
      <c r="BL141" s="141"/>
      <c r="BM141" s="141"/>
    </row>
    <row r="142" spans="1:72" s="135" customFormat="1" hidden="1" x14ac:dyDescent="0.55000000000000004">
      <c r="A142" s="647"/>
      <c r="B142" s="142" t="s">
        <v>525</v>
      </c>
      <c r="C142" s="142"/>
      <c r="D142" s="142"/>
      <c r="E142" s="142"/>
      <c r="G142" s="141" t="str">
        <f t="shared" si="1"/>
        <v>n/a</v>
      </c>
      <c r="H142" s="141" t="str">
        <f t="shared" si="35"/>
        <v>n/a</v>
      </c>
      <c r="I142" s="141" t="str">
        <f t="shared" si="36"/>
        <v>n/a</v>
      </c>
      <c r="J142" s="141" t="str">
        <f t="shared" si="37"/>
        <v>n/a</v>
      </c>
      <c r="K142" s="141" t="str">
        <f t="shared" si="38"/>
        <v>n/a</v>
      </c>
      <c r="L142" s="141" t="str">
        <f t="shared" si="39"/>
        <v>n/a</v>
      </c>
      <c r="M142" s="141" t="str">
        <f t="shared" si="40"/>
        <v>n/a</v>
      </c>
      <c r="N142" s="141" t="str">
        <f t="shared" si="41"/>
        <v>n/a</v>
      </c>
      <c r="O142" s="141" t="str">
        <f t="shared" si="42"/>
        <v>n/a</v>
      </c>
      <c r="P142" s="141" t="str">
        <f t="shared" si="43"/>
        <v>n/a</v>
      </c>
      <c r="Q142" s="141" t="str">
        <f t="shared" si="44"/>
        <v>n/a</v>
      </c>
      <c r="R142" s="141" t="str">
        <f t="shared" si="45"/>
        <v>n/a</v>
      </c>
      <c r="S142" s="141" t="str">
        <f t="shared" si="46"/>
        <v>n/a</v>
      </c>
      <c r="T142" s="141" t="str">
        <f t="shared" si="47"/>
        <v>n/a</v>
      </c>
      <c r="U142" s="141" t="str">
        <f t="shared" si="48"/>
        <v>n/a</v>
      </c>
      <c r="V142" s="141" t="str">
        <f t="shared" si="49"/>
        <v>n/a</v>
      </c>
      <c r="W142" s="141" t="str">
        <f t="shared" si="2"/>
        <v>n/a</v>
      </c>
      <c r="X142" s="141" t="str">
        <f t="shared" si="3"/>
        <v>n/a</v>
      </c>
      <c r="Y142" s="141" t="str">
        <f t="shared" si="4"/>
        <v>n/a</v>
      </c>
      <c r="Z142" s="141" t="str">
        <f t="shared" si="5"/>
        <v>n/a</v>
      </c>
      <c r="AA142" s="141" t="str">
        <f t="shared" si="6"/>
        <v>n/a</v>
      </c>
      <c r="AB142" s="141" t="str">
        <f t="shared" si="7"/>
        <v>n/a</v>
      </c>
      <c r="AC142" s="141" t="str">
        <f t="shared" si="8"/>
        <v>n/a</v>
      </c>
      <c r="AD142" s="141" t="str">
        <f t="shared" si="9"/>
        <v>n/a</v>
      </c>
      <c r="AE142" s="141" t="str">
        <f t="shared" si="10"/>
        <v>n/a</v>
      </c>
      <c r="AF142" s="141" t="str">
        <f t="shared" si="11"/>
        <v>n/a</v>
      </c>
      <c r="AG142" s="141" t="str">
        <f t="shared" si="12"/>
        <v>n/a</v>
      </c>
      <c r="AH142" s="141" t="str">
        <f t="shared" si="13"/>
        <v>n/a</v>
      </c>
      <c r="AI142" s="141" t="str">
        <f t="shared" si="14"/>
        <v>n/a</v>
      </c>
      <c r="AJ142" s="141" t="str">
        <f t="shared" si="15"/>
        <v>n/a</v>
      </c>
      <c r="AK142" s="141" t="str">
        <f t="shared" si="16"/>
        <v>n/a</v>
      </c>
      <c r="AL142" s="141" t="str">
        <f t="shared" si="17"/>
        <v>n/a</v>
      </c>
      <c r="AM142" s="141" t="str">
        <f t="shared" si="18"/>
        <v>n/a</v>
      </c>
      <c r="AN142" s="141" t="str">
        <f t="shared" si="19"/>
        <v>n/a</v>
      </c>
      <c r="AO142" s="141" t="str">
        <f t="shared" si="20"/>
        <v>n/a</v>
      </c>
      <c r="AP142" s="141" t="str">
        <f t="shared" si="21"/>
        <v>n/a</v>
      </c>
      <c r="AQ142" s="141" t="str">
        <f t="shared" si="22"/>
        <v>n/a</v>
      </c>
      <c r="AR142" s="141" t="str">
        <f t="shared" si="23"/>
        <v>n/a</v>
      </c>
      <c r="AS142" s="141" t="str">
        <f t="shared" si="24"/>
        <v>n/a</v>
      </c>
      <c r="AT142" s="141" t="str">
        <f t="shared" si="25"/>
        <v>n/a</v>
      </c>
      <c r="AU142" s="141" t="str">
        <f t="shared" si="26"/>
        <v>n/a</v>
      </c>
      <c r="AV142" s="141" t="str">
        <f t="shared" si="27"/>
        <v>n/a</v>
      </c>
      <c r="AW142" s="141" t="str">
        <f t="shared" si="28"/>
        <v>n/a</v>
      </c>
      <c r="AX142" s="141" t="str">
        <f t="shared" si="29"/>
        <v>n/a</v>
      </c>
      <c r="AY142" s="141" t="str">
        <f t="shared" si="30"/>
        <v>n/a</v>
      </c>
      <c r="AZ142" s="141" t="str">
        <f t="shared" si="31"/>
        <v>n/a</v>
      </c>
      <c r="BA142" s="141" t="str">
        <f t="shared" si="32"/>
        <v>n/a</v>
      </c>
      <c r="BB142" s="141" t="str">
        <f t="shared" si="33"/>
        <v>n/a</v>
      </c>
      <c r="BC142" s="141" t="str">
        <f t="shared" si="34"/>
        <v>n/a</v>
      </c>
      <c r="BD142" s="143"/>
      <c r="BE142" s="143"/>
      <c r="BF142" s="143"/>
      <c r="BG142" s="143"/>
      <c r="BH142" s="143"/>
      <c r="BI142" s="143"/>
      <c r="BJ142" s="143"/>
      <c r="BK142" s="143"/>
      <c r="BL142" s="143"/>
      <c r="BM142" s="143"/>
      <c r="BN142" s="141"/>
    </row>
    <row r="144" spans="1:72" x14ac:dyDescent="0.55000000000000004">
      <c r="A144" s="638" t="s">
        <v>488</v>
      </c>
      <c r="B144" s="128" t="s">
        <v>517</v>
      </c>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row>
    <row r="145" spans="1:65" x14ac:dyDescent="0.55000000000000004">
      <c r="A145" s="639"/>
      <c r="B145" t="s">
        <v>466</v>
      </c>
      <c r="G145" s="1">
        <f>IF(Income_CF!G147="","",Income_CF!G147*(Cohort_WP!G145/Cohort_CF!G145))</f>
        <v>338368.00243503053</v>
      </c>
      <c r="H145" s="1">
        <f>IF(Income_CF!H147="","",Income_CF!H147*(Cohort_WP!H145/Cohort_CF!H145))</f>
        <v>351494.08036812022</v>
      </c>
      <c r="I145" s="1">
        <f>IF(Income_CF!I147="","",Income_CF!I147*(Cohort_WP!I145/Cohort_CF!I145))</f>
        <v>364910.33734381164</v>
      </c>
      <c r="J145" s="1">
        <f>IF(Income_CF!J147="","",Income_CF!J147*(Cohort_WP!J145/Cohort_CF!J145))</f>
        <v>378611.44743133883</v>
      </c>
      <c r="K145" s="1">
        <f>IF(Income_CF!K147="","",Income_CF!K147*(Cohort_WP!K145/Cohort_CF!K145))</f>
        <v>394993.48724409466</v>
      </c>
      <c r="L145" s="1">
        <f>IF(Income_CF!L147="","",Income_CF!L147*(Cohort_WP!L145/Cohort_CF!L145))</f>
        <v>409087.09476839908</v>
      </c>
      <c r="M145" s="1">
        <f>IF(Income_CF!M147="","",Income_CF!M147*(Cohort_WP!M145/Cohort_CF!M145))</f>
        <v>423429.43687425985</v>
      </c>
      <c r="N145" s="1">
        <f>IF(Income_CF!N147="","",Income_CF!N147*(Cohort_WP!N145/Cohort_CF!N145))</f>
        <v>438011.72678518156</v>
      </c>
      <c r="O145" s="1">
        <f>IF(Income_CF!O147="","",Income_CF!O147*(Cohort_WP!O145/Cohort_CF!O145))</f>
        <v>452824.43322772009</v>
      </c>
      <c r="P145" s="1">
        <f>IF(Income_CF!P147="","",Income_CF!P147*(Cohort_WP!P145/Cohort_CF!P145))</f>
        <v>467857.27805348649</v>
      </c>
      <c r="Q145" s="1">
        <f>IF(Income_CF!Q147="","",Income_CF!Q147*(Cohort_WP!Q145/Cohort_CF!Q145))</f>
        <v>483099.23605740676</v>
      </c>
      <c r="R145" s="1">
        <f>IF(Income_CF!R147="","",Income_CF!R147*(Cohort_WP!R145/Cohort_CF!R145))</f>
        <v>498538.53706713952</v>
      </c>
      <c r="S145" s="1">
        <f>IF(Income_CF!S147="","",Income_CF!S147*(Cohort_WP!S145/Cohort_CF!S145))</f>
        <v>514162.6703713875</v>
      </c>
      <c r="T145" s="1">
        <f>IF(Income_CF!T147="","",Income_CF!T147*(Cohort_WP!T145/Cohort_CF!T145))</f>
        <v>529958.39154709782</v>
      </c>
      <c r="U145" s="1">
        <f>IF(Income_CF!U147="","",Income_CF!U147*(Cohort_WP!U145/Cohort_CF!U145))</f>
        <v>545911.73173721589</v>
      </c>
      <c r="V145" s="1">
        <f>IF(Income_CF!V147="","",Income_CF!V147*(Cohort_WP!V145/Cohort_CF!V145))</f>
        <v>562008.00942191074</v>
      </c>
      <c r="W145" s="1">
        <f>IF(Income_CF!W147="","",Income_CF!W147*(Cohort_WP!W145/Cohort_CF!W145))</f>
        <v>578231.84471680655</v>
      </c>
      <c r="X145" s="1">
        <f>IF(Income_CF!X147="","",Income_CF!X147*(Cohort_WP!X145/Cohort_CF!X145))</f>
        <v>594567.17622210528</v>
      </c>
      <c r="Y145" s="1">
        <f>IF(Income_CF!Y147="","",Income_CF!Y147*(Cohort_WP!Y145/Cohort_CF!Y145))</f>
        <v>610997.28043624491</v>
      </c>
      <c r="Z145" s="1">
        <f>IF(Income_CF!Z147="","",Income_CF!Z147*(Cohort_WP!Z145/Cohort_CF!Z145))</f>
        <v>627504.79373728461</v>
      </c>
      <c r="AA145" s="1">
        <f>IF(Income_CF!AA147="","",Income_CF!AA147*(Cohort_WP!AA145/Cohort_CF!AA145))</f>
        <v>644071.73692431848</v>
      </c>
      <c r="AB145" s="1">
        <f>IF(Income_CF!AB147="","",Income_CF!AB147*(Cohort_WP!AB145/Cohort_CF!AB145))</f>
        <v>660679.542300164</v>
      </c>
      <c r="AC145" s="1">
        <f>IF(Income_CF!AC147="","",Income_CF!AC147*(Cohort_WP!AC145/Cohort_CF!AC145))</f>
        <v>677309.08326517174</v>
      </c>
      <c r="AD145" s="1">
        <f>IF(Income_CF!AD147="","",Income_CF!AD147*(Cohort_WP!AD145/Cohort_CF!AD145))</f>
        <v>693940.70638061315</v>
      </c>
      <c r="AE145" s="1">
        <f>IF(Income_CF!AE147="","",Income_CF!AE147*(Cohort_WP!AE145/Cohort_CF!AE145))</f>
        <v>710554.26584845793</v>
      </c>
      <c r="AF145" s="1">
        <f>IF(Income_CF!AF147="","",Income_CF!AF147*(Cohort_WP!AF145/Cohort_CF!AF145))</f>
        <v>727129.16034271102</v>
      </c>
      <c r="AG145" s="1">
        <f>IF(Income_CF!AG147="","",Income_CF!AG147*(Cohort_WP!AG145/Cohort_CF!AG145))</f>
        <v>743644.37211596954</v>
      </c>
      <c r="AH145" s="1">
        <f>IF(Income_CF!AH147="","",Income_CF!AH147*(Cohort_WP!AH145/Cohort_CF!AH145))</f>
        <v>760078.5082932231</v>
      </c>
      <c r="AI145" s="1">
        <f>IF(Income_CF!AI147="","",Income_CF!AI147*(Cohort_WP!AI145/Cohort_CF!AI145))</f>
        <v>776409.84425366938</v>
      </c>
      <c r="AJ145" s="1">
        <f>IF(Income_CF!AJ147="","",Income_CF!AJ147*(Cohort_WP!AJ145/Cohort_CF!AJ145))</f>
        <v>792616.36899006553</v>
      </c>
      <c r="AK145" s="1">
        <f>IF(Income_CF!AK147="","",Income_CF!AK147*(Cohort_WP!AK145/Cohort_CF!AK145))</f>
        <v>808675.83232437738</v>
      </c>
      <c r="AL145" s="1">
        <f>IF(Income_CF!AL147="","",Income_CF!AL147*(Cohort_WP!AL145/Cohort_CF!AL145))</f>
        <v>824565.79384785926</v>
      </c>
      <c r="AM145" s="1">
        <f>IF(Income_CF!AM147="","",Income_CF!AM147*(Cohort_WP!AM145/Cohort_CF!AM145))</f>
        <v>840263.67344369926</v>
      </c>
      <c r="AN145" s="1">
        <f>IF(Income_CF!AN147="","",Income_CF!AN147*(Cohort_WP!AN145/Cohort_CF!AN145))</f>
        <v>855746.8032406437</v>
      </c>
      <c r="AO145" s="1">
        <f>IF(Income_CF!AO147="","",Income_CF!AO147*(Cohort_WP!AO145/Cohort_CF!AO145))</f>
        <v>870992.4808369932</v>
      </c>
      <c r="AP145" s="1">
        <f>IF(Income_CF!AP147="","",Income_CF!AP147*(Cohort_WP!AP145/Cohort_CF!AP145))</f>
        <v>885978.02362585883</v>
      </c>
      <c r="AQ145" s="1">
        <f>IF(Income_CF!AQ147="","",Income_CF!AQ147*(Cohort_WP!AQ145/Cohort_CF!AQ145))</f>
        <v>900680.82404468604</v>
      </c>
      <c r="AR145" s="1">
        <f>IF(Income_CF!AR147="","",Income_CF!AR147*(Cohort_WP!AR145/Cohort_CF!AR145))</f>
        <v>915078.40556502971</v>
      </c>
      <c r="AS145" s="1">
        <f>IF(Income_CF!AS147="","",Income_CF!AS147*(Cohort_WP!AS145/Cohort_CF!AS145))</f>
        <v>929148.47923208668</v>
      </c>
      <c r="AT145" s="1">
        <f>IF(Income_CF!AT147="","",Income_CF!AT147*(Cohort_WP!AT145/Cohort_CF!AT145))</f>
        <v>942869.00055809144</v>
      </c>
      <c r="AU145" s="1" t="str">
        <f>IF(Income_CF!AU147="","",Income_CF!AU147*(Cohort_WP!AU145/Cohort_CF!AU145))</f>
        <v/>
      </c>
      <c r="AV145" s="1" t="str">
        <f>IF(Income_CF!AV147="","",Income_CF!AV147*(Cohort_WP!AV145/Cohort_CF!AV145))</f>
        <v/>
      </c>
      <c r="AW145" s="1" t="str">
        <f>IF(Income_CF!AW147="","",Income_CF!AW147*(Cohort_WP!AW145/Cohort_CF!AW145))</f>
        <v/>
      </c>
      <c r="AX145" s="1" t="str">
        <f>IF(Income_CF!AX147="","",Income_CF!AX147*(Cohort_WP!AX145/Cohort_CF!AX145))</f>
        <v/>
      </c>
      <c r="AY145" s="1" t="str">
        <f>IF(Income_CF!AY147="","",Income_CF!AY147*(Cohort_WP!AY145/Cohort_CF!AY145))</f>
        <v/>
      </c>
      <c r="AZ145" s="1" t="str">
        <f>IF(Income_CF!AZ147="","",Income_CF!AZ147*(Cohort_WP!AZ145/Cohort_CF!AZ145))</f>
        <v/>
      </c>
      <c r="BA145" s="1" t="str">
        <f>IF(Income_CF!BA147="","",Income_CF!BA147*(Cohort_WP!BA145/Cohort_CF!BA145))</f>
        <v/>
      </c>
      <c r="BB145" s="1" t="str">
        <f>IF(Income_CF!BB147="","",Income_CF!BB147*(Cohort_WP!BB145/Cohort_CF!BB145))</f>
        <v/>
      </c>
      <c r="BC145" s="1" t="str">
        <f>IF(Income_CF!BC147="","",Income_CF!BC147*(Cohort_WP!BC145/Cohort_CF!BC145))</f>
        <v/>
      </c>
      <c r="BD145" s="1" t="str">
        <f>IF(Income_CF!BD147="","",Income_CF!BD147*(Cohort_WP!BD145/Cohort_CF!BD145))</f>
        <v/>
      </c>
      <c r="BE145" s="1" t="str">
        <f>IF(Income_CF!BE147="","",Income_CF!BE147*(Cohort_WP!BE145/Cohort_CF!BE145))</f>
        <v/>
      </c>
      <c r="BF145" s="1" t="str">
        <f>IF(Income_CF!BF147="","",Income_CF!BF147*(Cohort_WP!BF145/Cohort_CF!BF145))</f>
        <v/>
      </c>
      <c r="BG145" s="1" t="str">
        <f>IF(Income_CF!BG147="","",Income_CF!BG147*(Cohort_WP!BG145/Cohort_CF!BG145))</f>
        <v/>
      </c>
      <c r="BH145" s="1" t="str">
        <f>IF(Income_CF!BH147="","",Income_CF!BH147*(Cohort_WP!BH145/Cohort_CF!BH145))</f>
        <v/>
      </c>
      <c r="BI145" s="1" t="str">
        <f>IF(Income_CF!BI147="","",Income_CF!BI147*(Cohort_WP!BI145/Cohort_CF!BI145))</f>
        <v/>
      </c>
      <c r="BJ145" s="1" t="str">
        <f>IF(Income_CF!BJ147="","",Income_CF!BJ147*(Cohort_WP!BJ145/Cohort_CF!BJ145))</f>
        <v/>
      </c>
      <c r="BK145" s="1" t="str">
        <f>IF(Income_CF!BK147="","",Income_CF!BK147*(Cohort_WP!BK145/Cohort_CF!BK145))</f>
        <v/>
      </c>
      <c r="BL145" s="1" t="str">
        <f>IF(Income_CF!BL147="","",Income_CF!BL147*(Cohort_WP!BL145/Cohort_CF!BL145))</f>
        <v/>
      </c>
      <c r="BM145" s="1" t="str">
        <f>IF(Income_CF!BM147="","",Income_CF!BM147*(Cohort_WP!BM145/Cohort_CF!BM145))</f>
        <v/>
      </c>
    </row>
    <row r="146" spans="1:65" x14ac:dyDescent="0.55000000000000004">
      <c r="A146" s="639"/>
      <c r="B146" t="s">
        <v>468</v>
      </c>
      <c r="G146" s="1" t="str">
        <f>IF(Income_CF!G148="","",Income_CF!G148*(Cohort_WP!G146/Cohort_CF!G146))</f>
        <v/>
      </c>
      <c r="H146" s="1">
        <f>IF(Income_CF!H148="","",Income_CF!H148*(Cohort_WP!H146/Cohort_CF!H146))</f>
        <v>348519.04250808142</v>
      </c>
      <c r="I146" s="1">
        <f>IF(Income_CF!I148="","",Income_CF!I148*(Cohort_WP!I146/Cohort_CF!I146))</f>
        <v>362038.90277916385</v>
      </c>
      <c r="J146" s="1">
        <f>IF(Income_CF!J148="","",Income_CF!J148*(Cohort_WP!J146/Cohort_CF!J146))</f>
        <v>375857.64746412594</v>
      </c>
      <c r="K146" s="1">
        <f>IF(Income_CF!K148="","",Income_CF!K148*(Cohort_WP!K146/Cohort_CF!K146))</f>
        <v>389969.79085427901</v>
      </c>
      <c r="L146" s="1">
        <f>IF(Income_CF!L148="","",Income_CF!L148*(Cohort_WP!L146/Cohort_CF!L146))</f>
        <v>406843.29186141753</v>
      </c>
      <c r="M146" s="1">
        <f>IF(Income_CF!M148="","",Income_CF!M148*(Cohort_WP!M146/Cohort_CF!M146))</f>
        <v>421359.70761145104</v>
      </c>
      <c r="N146" s="1">
        <f>IF(Income_CF!N148="","",Income_CF!N148*(Cohort_WP!N146/Cohort_CF!N146))</f>
        <v>436132.31998048758</v>
      </c>
      <c r="O146" s="1">
        <f>IF(Income_CF!O148="","",Income_CF!O148*(Cohort_WP!O146/Cohort_CF!O146))</f>
        <v>451152.07858873706</v>
      </c>
      <c r="P146" s="1">
        <f>IF(Income_CF!P148="","",Income_CF!P148*(Cohort_WP!P146/Cohort_CF!P146))</f>
        <v>466409.16622455162</v>
      </c>
      <c r="Q146" s="1">
        <f>IF(Income_CF!Q148="","",Income_CF!Q148*(Cohort_WP!Q146/Cohort_CF!Q146))</f>
        <v>481892.99639509112</v>
      </c>
      <c r="R146" s="1">
        <f>IF(Income_CF!R148="","",Income_CF!R148*(Cohort_WP!R146/Cohort_CF!R146))</f>
        <v>497592.21313912887</v>
      </c>
      <c r="S146" s="1">
        <f>IF(Income_CF!S148="","",Income_CF!S148*(Cohort_WP!S146/Cohort_CF!S146))</f>
        <v>513494.69317915366</v>
      </c>
      <c r="T146" s="1">
        <f>IF(Income_CF!T148="","",Income_CF!T148*(Cohort_WP!T146/Cohort_CF!T146))</f>
        <v>529587.55048252922</v>
      </c>
      <c r="U146" s="1">
        <f>IF(Income_CF!U148="","",Income_CF!U148*(Cohort_WP!U146/Cohort_CF!U146))</f>
        <v>545857.14329351089</v>
      </c>
      <c r="V146" s="1">
        <f>IF(Income_CF!V148="","",Income_CF!V148*(Cohort_WP!V146/Cohort_CF!V146))</f>
        <v>562289.08368933224</v>
      </c>
      <c r="W146" s="1">
        <f>IF(Income_CF!W148="","",Income_CF!W148*(Cohort_WP!W146/Cohort_CF!W146))</f>
        <v>578868.24970456806</v>
      </c>
      <c r="X146" s="1">
        <f>IF(Income_CF!X148="","",Income_CF!X148*(Cohort_WP!X146/Cohort_CF!X146))</f>
        <v>595578.80005831074</v>
      </c>
      <c r="Y146" s="1">
        <f>IF(Income_CF!Y148="","",Income_CF!Y148*(Cohort_WP!Y146/Cohort_CF!Y146))</f>
        <v>612404.19150876848</v>
      </c>
      <c r="Z146" s="1">
        <f>IF(Income_CF!Z148="","",Income_CF!Z148*(Cohort_WP!Z146/Cohort_CF!Z146))</f>
        <v>629327.19884933229</v>
      </c>
      <c r="AA146" s="1">
        <f>IF(Income_CF!AA148="","",Income_CF!AA148*(Cohort_WP!AA146/Cohort_CF!AA146))</f>
        <v>646329.93754940305</v>
      </c>
      <c r="AB146" s="1">
        <f>IF(Income_CF!AB148="","",Income_CF!AB148*(Cohort_WP!AB146/Cohort_CF!AB146))</f>
        <v>663393.88903204817</v>
      </c>
      <c r="AC146" s="1">
        <f>IF(Income_CF!AC148="","",Income_CF!AC148*(Cohort_WP!AC146/Cohort_CF!AC146))</f>
        <v>680499.9285691689</v>
      </c>
      <c r="AD146" s="1">
        <f>IF(Income_CF!AD148="","",Income_CF!AD148*(Cohort_WP!AD146/Cohort_CF!AD146))</f>
        <v>697628.35576312686</v>
      </c>
      <c r="AE146" s="1">
        <f>IF(Income_CF!AE148="","",Income_CF!AE148*(Cohort_WP!AE146/Cohort_CF!AE146))</f>
        <v>714758.92757203151</v>
      </c>
      <c r="AF146" s="1">
        <f>IF(Income_CF!AF148="","",Income_CF!AF148*(Cohort_WP!AF146/Cohort_CF!AF146))</f>
        <v>731870.8938239119</v>
      </c>
      <c r="AG146" s="1">
        <f>IF(Income_CF!AG148="","",Income_CF!AG148*(Cohort_WP!AG146/Cohort_CF!AG146))</f>
        <v>748943.03515299235</v>
      </c>
      <c r="AH146" s="1">
        <f>IF(Income_CF!AH148="","",Income_CF!AH148*(Cohort_WP!AH146/Cohort_CF!AH146))</f>
        <v>765953.70327944856</v>
      </c>
      <c r="AI146" s="1">
        <f>IF(Income_CF!AI148="","",Income_CF!AI148*(Cohort_WP!AI146/Cohort_CF!AI146))</f>
        <v>782880.86354201974</v>
      </c>
      <c r="AJ146" s="1">
        <f>IF(Income_CF!AJ148="","",Income_CF!AJ148*(Cohort_WP!AJ146/Cohort_CF!AJ146))</f>
        <v>799702.13958127948</v>
      </c>
      <c r="AK146" s="1">
        <f>IF(Income_CF!AK148="","",Income_CF!AK148*(Cohort_WP!AK146/Cohort_CF!AK146))</f>
        <v>816394.86005976773</v>
      </c>
      <c r="AL146" s="1">
        <f>IF(Income_CF!AL148="","",Income_CF!AL148*(Cohort_WP!AL146/Cohort_CF!AL146))</f>
        <v>832936.10729410837</v>
      </c>
      <c r="AM146" s="1">
        <f>IF(Income_CF!AM148="","",Income_CF!AM148*(Cohort_WP!AM146/Cohort_CF!AM146))</f>
        <v>849302.76766329492</v>
      </c>
      <c r="AN146" s="1">
        <f>IF(Income_CF!AN148="","",Income_CF!AN148*(Cohort_WP!AN146/Cohort_CF!AN146))</f>
        <v>865471.58364701027</v>
      </c>
      <c r="AO146" s="1">
        <f>IF(Income_CF!AO148="","",Income_CF!AO148*(Cohort_WP!AO146/Cohort_CF!AO146))</f>
        <v>881419.20733786316</v>
      </c>
      <c r="AP146" s="1">
        <f>IF(Income_CF!AP148="","",Income_CF!AP148*(Cohort_WP!AP146/Cohort_CF!AP146))</f>
        <v>897122.25526210305</v>
      </c>
      <c r="AQ146" s="1">
        <f>IF(Income_CF!AQ148="","",Income_CF!AQ148*(Cohort_WP!AQ146/Cohort_CF!AQ146))</f>
        <v>912557.36433463451</v>
      </c>
      <c r="AR146" s="1">
        <f>IF(Income_CF!AR148="","",Income_CF!AR148*(Cohort_WP!AR146/Cohort_CF!AR146))</f>
        <v>927701.24876602658</v>
      </c>
      <c r="AS146" s="1">
        <f>IF(Income_CF!AS148="","",Income_CF!AS148*(Cohort_WP!AS146/Cohort_CF!AS146))</f>
        <v>942530.75773198064</v>
      </c>
      <c r="AT146" s="1">
        <f>IF(Income_CF!AT148="","",Income_CF!AT148*(Cohort_WP!AT146/Cohort_CF!AT146))</f>
        <v>957022.93360904907</v>
      </c>
      <c r="AU146" s="1">
        <f>IF(Income_CF!AU148="","",Income_CF!AU148*(Cohort_WP!AU146/Cohort_CF!AU146))</f>
        <v>971155.07057483424</v>
      </c>
      <c r="AV146" s="1" t="str">
        <f>IF(Income_CF!AV148="","",Income_CF!AV148*(Cohort_WP!AV146/Cohort_CF!AV146))</f>
        <v/>
      </c>
      <c r="AW146" s="1" t="str">
        <f>IF(Income_CF!AW148="","",Income_CF!AW148*(Cohort_WP!AW146/Cohort_CF!AW146))</f>
        <v/>
      </c>
      <c r="AX146" s="1" t="str">
        <f>IF(Income_CF!AX148="","",Income_CF!AX148*(Cohort_WP!AX146/Cohort_CF!AX146))</f>
        <v/>
      </c>
      <c r="AY146" s="1" t="str">
        <f>IF(Income_CF!AY148="","",Income_CF!AY148*(Cohort_WP!AY146/Cohort_CF!AY146))</f>
        <v/>
      </c>
      <c r="AZ146" s="1" t="str">
        <f>IF(Income_CF!AZ148="","",Income_CF!AZ148*(Cohort_WP!AZ146/Cohort_CF!AZ146))</f>
        <v/>
      </c>
      <c r="BA146" s="1" t="str">
        <f>IF(Income_CF!BA148="","",Income_CF!BA148*(Cohort_WP!BA146/Cohort_CF!BA146))</f>
        <v/>
      </c>
      <c r="BB146" s="1" t="str">
        <f>IF(Income_CF!BB148="","",Income_CF!BB148*(Cohort_WP!BB146/Cohort_CF!BB146))</f>
        <v/>
      </c>
      <c r="BC146" s="1" t="str">
        <f>IF(Income_CF!BC148="","",Income_CF!BC148*(Cohort_WP!BC146/Cohort_CF!BC146))</f>
        <v/>
      </c>
      <c r="BD146" s="1" t="str">
        <f>IF(Income_CF!BD148="","",Income_CF!BD148*(Cohort_WP!BD146/Cohort_CF!BD146))</f>
        <v/>
      </c>
      <c r="BE146" s="1" t="str">
        <f>IF(Income_CF!BE148="","",Income_CF!BE148*(Cohort_WP!BE146/Cohort_CF!BE146))</f>
        <v/>
      </c>
      <c r="BF146" s="1" t="str">
        <f>IF(Income_CF!BF148="","",Income_CF!BF148*(Cohort_WP!BF146/Cohort_CF!BF146))</f>
        <v/>
      </c>
      <c r="BG146" s="1" t="str">
        <f>IF(Income_CF!BG148="","",Income_CF!BG148*(Cohort_WP!BG146/Cohort_CF!BG146))</f>
        <v/>
      </c>
      <c r="BH146" s="1" t="str">
        <f>IF(Income_CF!BH148="","",Income_CF!BH148*(Cohort_WP!BH146/Cohort_CF!BH146))</f>
        <v/>
      </c>
      <c r="BI146" s="1" t="str">
        <f>IF(Income_CF!BI148="","",Income_CF!BI148*(Cohort_WP!BI146/Cohort_CF!BI146))</f>
        <v/>
      </c>
      <c r="BJ146" s="1" t="str">
        <f>IF(Income_CF!BJ148="","",Income_CF!BJ148*(Cohort_WP!BJ146/Cohort_CF!BJ146))</f>
        <v/>
      </c>
      <c r="BK146" s="1" t="str">
        <f>IF(Income_CF!BK148="","",Income_CF!BK148*(Cohort_WP!BK146/Cohort_CF!BK146))</f>
        <v/>
      </c>
      <c r="BL146" s="1" t="str">
        <f>IF(Income_CF!BL148="","",Income_CF!BL148*(Cohort_WP!BL146/Cohort_CF!BL146))</f>
        <v/>
      </c>
      <c r="BM146" s="1" t="str">
        <f>IF(Income_CF!BM148="","",Income_CF!BM148*(Cohort_WP!BM146/Cohort_CF!BM146))</f>
        <v/>
      </c>
    </row>
    <row r="147" spans="1:65" x14ac:dyDescent="0.55000000000000004">
      <c r="A147" s="639"/>
      <c r="B147" t="s">
        <v>469</v>
      </c>
      <c r="G147" s="1" t="str">
        <f>IF(Income_CF!G149="","",Income_CF!G149*(Cohort_WP!G147/Cohort_CF!G147))</f>
        <v/>
      </c>
      <c r="H147" s="1" t="str">
        <f>IF(Income_CF!H149="","",Income_CF!H149*(Cohort_WP!H147/Cohort_CF!H147))</f>
        <v/>
      </c>
      <c r="I147" s="1">
        <f>IF(Income_CF!I149="","",Income_CF!I149*(Cohort_WP!I147/Cohort_CF!I147))</f>
        <v>358974.61378332385</v>
      </c>
      <c r="J147" s="1">
        <f>IF(Income_CF!J149="","",Income_CF!J149*(Cohort_WP!J147/Cohort_CF!J147))</f>
        <v>372900.06986253872</v>
      </c>
      <c r="K147" s="1">
        <f>IF(Income_CF!K149="","",Income_CF!K149*(Cohort_WP!K147/Cohort_CF!K147))</f>
        <v>387133.37688804971</v>
      </c>
      <c r="L147" s="1">
        <f>IF(Income_CF!L149="","",Income_CF!L149*(Cohort_WP!L147/Cohort_CF!L147))</f>
        <v>401668.8845799074</v>
      </c>
      <c r="M147" s="1">
        <f>IF(Income_CF!M149="","",Income_CF!M149*(Cohort_WP!M147/Cohort_CF!M147))</f>
        <v>419048.59061726014</v>
      </c>
      <c r="N147" s="1">
        <f>IF(Income_CF!N149="","",Income_CF!N149*(Cohort_WP!N147/Cohort_CF!N147))</f>
        <v>434000.49883979448</v>
      </c>
      <c r="O147" s="1">
        <f>IF(Income_CF!O149="","",Income_CF!O149*(Cohort_WP!O147/Cohort_CF!O147))</f>
        <v>449216.28957990219</v>
      </c>
      <c r="P147" s="1">
        <f>IF(Income_CF!P149="","",Income_CF!P149*(Cohort_WP!P147/Cohort_CF!P147))</f>
        <v>464686.64094639913</v>
      </c>
      <c r="Q147" s="1">
        <f>IF(Income_CF!Q149="","",Income_CF!Q149*(Cohort_WP!Q147/Cohort_CF!Q147))</f>
        <v>480401.44121128821</v>
      </c>
      <c r="R147" s="1">
        <f>IF(Income_CF!R149="","",Income_CF!R149*(Cohort_WP!R147/Cohort_CF!R147))</f>
        <v>496349.78628694377</v>
      </c>
      <c r="S147" s="1">
        <f>IF(Income_CF!S149="","",Income_CF!S149*(Cohort_WP!S147/Cohort_CF!S147))</f>
        <v>512519.97953330271</v>
      </c>
      <c r="T147" s="1">
        <f>IF(Income_CF!T149="","",Income_CF!T149*(Cohort_WP!T147/Cohort_CF!T147))</f>
        <v>528899.53397452831</v>
      </c>
      <c r="U147" s="1">
        <f>IF(Income_CF!U149="","",Income_CF!U149*(Cohort_WP!U147/Cohort_CF!U147))</f>
        <v>545475.17699700501</v>
      </c>
      <c r="V147" s="1">
        <f>IF(Income_CF!V149="","",Income_CF!V149*(Cohort_WP!V147/Cohort_CF!V147))</f>
        <v>562232.85759231611</v>
      </c>
      <c r="W147" s="1">
        <f>IF(Income_CF!W149="","",Income_CF!W149*(Cohort_WP!W147/Cohort_CF!W147))</f>
        <v>579157.75620001217</v>
      </c>
      <c r="X147" s="1">
        <f>IF(Income_CF!X149="","",Income_CF!X149*(Cohort_WP!X147/Cohort_CF!X147))</f>
        <v>596234.29719570512</v>
      </c>
      <c r="Y147" s="1">
        <f>IF(Income_CF!Y149="","",Income_CF!Y149*(Cohort_WP!Y147/Cohort_CF!Y147))</f>
        <v>613446.16406006005</v>
      </c>
      <c r="Z147" s="1">
        <f>IF(Income_CF!Z149="","",Income_CF!Z149*(Cohort_WP!Z147/Cohort_CF!Z147))</f>
        <v>630776.31725403143</v>
      </c>
      <c r="AA147" s="1">
        <f>IF(Income_CF!AA149="","",Income_CF!AA149*(Cohort_WP!AA147/Cohort_CF!AA147))</f>
        <v>648207.01481481211</v>
      </c>
      <c r="AB147" s="1">
        <f>IF(Income_CF!AB149="","",Income_CF!AB149*(Cohort_WP!AB147/Cohort_CF!AB147))</f>
        <v>665719.8356758852</v>
      </c>
      <c r="AC147" s="1">
        <f>IF(Income_CF!AC149="","",Income_CF!AC149*(Cohort_WP!AC147/Cohort_CF!AC147))</f>
        <v>683295.70570300962</v>
      </c>
      <c r="AD147" s="1">
        <f>IF(Income_CF!AD149="","",Income_CF!AD149*(Cohort_WP!AD147/Cohort_CF!AD147))</f>
        <v>700914.92642624385</v>
      </c>
      <c r="AE147" s="1">
        <f>IF(Income_CF!AE149="","",Income_CF!AE149*(Cohort_WP!AE147/Cohort_CF!AE147))</f>
        <v>718557.20643602055</v>
      </c>
      <c r="AF147" s="1">
        <f>IF(Income_CF!AF149="","",Income_CF!AF149*(Cohort_WP!AF147/Cohort_CF!AF147))</f>
        <v>736201.69539919263</v>
      </c>
      <c r="AG147" s="1">
        <f>IF(Income_CF!AG149="","",Income_CF!AG149*(Cohort_WP!AG147/Cohort_CF!AG147))</f>
        <v>753827.0206386291</v>
      </c>
      <c r="AH147" s="1">
        <f>IF(Income_CF!AH149="","",Income_CF!AH149*(Cohort_WP!AH147/Cohort_CF!AH147))</f>
        <v>771411.32620758214</v>
      </c>
      <c r="AI147" s="1">
        <f>IF(Income_CF!AI149="","",Income_CF!AI149*(Cohort_WP!AI147/Cohort_CF!AI147))</f>
        <v>788932.31437783211</v>
      </c>
      <c r="AJ147" s="1">
        <f>IF(Income_CF!AJ149="","",Income_CF!AJ149*(Cohort_WP!AJ147/Cohort_CF!AJ147))</f>
        <v>806367.28944828024</v>
      </c>
      <c r="AK147" s="1">
        <f>IF(Income_CF!AK149="","",Income_CF!AK149*(Cohort_WP!AK147/Cohort_CF!AK147))</f>
        <v>823693.20376871806</v>
      </c>
      <c r="AL147" s="1">
        <f>IF(Income_CF!AL149="","",Income_CF!AL149*(Cohort_WP!AL147/Cohort_CF!AL147))</f>
        <v>840886.70586156065</v>
      </c>
      <c r="AM147" s="1">
        <f>IF(Income_CF!AM149="","",Income_CF!AM149*(Cohort_WP!AM147/Cohort_CF!AM147))</f>
        <v>857924.19051293179</v>
      </c>
      <c r="AN147" s="1">
        <f>IF(Income_CF!AN149="","",Income_CF!AN149*(Cohort_WP!AN147/Cohort_CF!AN147))</f>
        <v>874781.85069319373</v>
      </c>
      <c r="AO147" s="1">
        <f>IF(Income_CF!AO149="","",Income_CF!AO149*(Cohort_WP!AO147/Cohort_CF!AO147))</f>
        <v>891435.73115642066</v>
      </c>
      <c r="AP147" s="1">
        <f>IF(Income_CF!AP149="","",Income_CF!AP149*(Cohort_WP!AP147/Cohort_CF!AP147))</f>
        <v>907861.78355799895</v>
      </c>
      <c r="AQ147" s="1">
        <f>IF(Income_CF!AQ149="","",Income_CF!AQ149*(Cohort_WP!AQ147/Cohort_CF!AQ147))</f>
        <v>924035.92291996605</v>
      </c>
      <c r="AR147" s="1">
        <f>IF(Income_CF!AR149="","",Income_CF!AR149*(Cohort_WP!AR147/Cohort_CF!AR147))</f>
        <v>939934.08526467357</v>
      </c>
      <c r="AS147" s="1">
        <f>IF(Income_CF!AS149="","",Income_CF!AS149*(Cohort_WP!AS147/Cohort_CF!AS147))</f>
        <v>955532.28622900753</v>
      </c>
      <c r="AT147" s="1">
        <f>IF(Income_CF!AT149="","",Income_CF!AT149*(Cohort_WP!AT147/Cohort_CF!AT147))</f>
        <v>970806.68046393991</v>
      </c>
      <c r="AU147" s="1">
        <f>IF(Income_CF!AU149="","",Income_CF!AU149*(Cohort_WP!AU147/Cohort_CF!AU147))</f>
        <v>985733.62161732046</v>
      </c>
      <c r="AV147" s="1">
        <f>IF(Income_CF!AV149="","",Income_CF!AV149*(Cohort_WP!AV147/Cohort_CF!AV147))</f>
        <v>1000289.7226920793</v>
      </c>
      <c r="AW147" s="1" t="str">
        <f>IF(Income_CF!AW149="","",Income_CF!AW149*(Cohort_WP!AW147/Cohort_CF!AW147))</f>
        <v/>
      </c>
      <c r="AX147" s="1" t="str">
        <f>IF(Income_CF!AX149="","",Income_CF!AX149*(Cohort_WP!AX147/Cohort_CF!AX147))</f>
        <v/>
      </c>
      <c r="AY147" s="1" t="str">
        <f>IF(Income_CF!AY149="","",Income_CF!AY149*(Cohort_WP!AY147/Cohort_CF!AY147))</f>
        <v/>
      </c>
      <c r="AZ147" s="1" t="str">
        <f>IF(Income_CF!AZ149="","",Income_CF!AZ149*(Cohort_WP!AZ147/Cohort_CF!AZ147))</f>
        <v/>
      </c>
      <c r="BA147" s="1" t="str">
        <f>IF(Income_CF!BA149="","",Income_CF!BA149*(Cohort_WP!BA147/Cohort_CF!BA147))</f>
        <v/>
      </c>
      <c r="BB147" s="1" t="str">
        <f>IF(Income_CF!BB149="","",Income_CF!BB149*(Cohort_WP!BB147/Cohort_CF!BB147))</f>
        <v/>
      </c>
      <c r="BC147" s="1" t="str">
        <f>IF(Income_CF!BC149="","",Income_CF!BC149*(Cohort_WP!BC147/Cohort_CF!BC147))</f>
        <v/>
      </c>
      <c r="BD147" s="1" t="str">
        <f>IF(Income_CF!BD149="","",Income_CF!BD149*(Cohort_WP!BD147/Cohort_CF!BD147))</f>
        <v/>
      </c>
      <c r="BE147" s="1" t="str">
        <f>IF(Income_CF!BE149="","",Income_CF!BE149*(Cohort_WP!BE147/Cohort_CF!BE147))</f>
        <v/>
      </c>
      <c r="BF147" s="1" t="str">
        <f>IF(Income_CF!BF149="","",Income_CF!BF149*(Cohort_WP!BF147/Cohort_CF!BF147))</f>
        <v/>
      </c>
      <c r="BG147" s="1" t="str">
        <f>IF(Income_CF!BG149="","",Income_CF!BG149*(Cohort_WP!BG147/Cohort_CF!BG147))</f>
        <v/>
      </c>
      <c r="BH147" s="1" t="str">
        <f>IF(Income_CF!BH149="","",Income_CF!BH149*(Cohort_WP!BH147/Cohort_CF!BH147))</f>
        <v/>
      </c>
      <c r="BI147" s="1" t="str">
        <f>IF(Income_CF!BI149="","",Income_CF!BI149*(Cohort_WP!BI147/Cohort_CF!BI147))</f>
        <v/>
      </c>
      <c r="BJ147" s="1" t="str">
        <f>IF(Income_CF!BJ149="","",Income_CF!BJ149*(Cohort_WP!BJ147/Cohort_CF!BJ147))</f>
        <v/>
      </c>
      <c r="BK147" s="1" t="str">
        <f>IF(Income_CF!BK149="","",Income_CF!BK149*(Cohort_WP!BK147/Cohort_CF!BK147))</f>
        <v/>
      </c>
      <c r="BL147" s="1" t="str">
        <f>IF(Income_CF!BL149="","",Income_CF!BL149*(Cohort_WP!BL147/Cohort_CF!BL147))</f>
        <v/>
      </c>
      <c r="BM147" s="1" t="str">
        <f>IF(Income_CF!BM149="","",Income_CF!BM149*(Cohort_WP!BM147/Cohort_CF!BM147))</f>
        <v/>
      </c>
    </row>
    <row r="148" spans="1:65" x14ac:dyDescent="0.55000000000000004">
      <c r="A148" s="639"/>
      <c r="B148" t="s">
        <v>470</v>
      </c>
      <c r="G148" s="1" t="str">
        <f>IF(Income_CF!G150="","",Income_CF!G150*(Cohort_WP!G148/Cohort_CF!G148))</f>
        <v/>
      </c>
      <c r="H148" s="1" t="str">
        <f>IF(Income_CF!H150="","",Income_CF!H150*(Cohort_WP!H148/Cohort_CF!H148))</f>
        <v/>
      </c>
      <c r="I148" s="1" t="str">
        <f>IF(Income_CF!I150="","",Income_CF!I150*(Cohort_WP!I148/Cohort_CF!I148))</f>
        <v/>
      </c>
      <c r="J148" s="1">
        <f>IF(Income_CF!J150="","",Income_CF!J150*(Cohort_WP!J148/Cohort_CF!J148))</f>
        <v>369743.85219682351</v>
      </c>
      <c r="K148" s="1">
        <f>IF(Income_CF!K150="","",Income_CF!K150*(Cohort_WP!K148/Cohort_CF!K148))</f>
        <v>384087.07195841486</v>
      </c>
      <c r="L148" s="1">
        <f>IF(Income_CF!L150="","",Income_CF!L150*(Cohort_WP!L148/Cohort_CF!L148))</f>
        <v>398747.37819469121</v>
      </c>
      <c r="M148" s="1">
        <f>IF(Income_CF!M150="","",Income_CF!M150*(Cohort_WP!M148/Cohort_CF!M148))</f>
        <v>413718.95111730462</v>
      </c>
      <c r="N148" s="1">
        <f>IF(Income_CF!N150="","",Income_CF!N150*(Cohort_WP!N148/Cohort_CF!N148))</f>
        <v>431620.04833577789</v>
      </c>
      <c r="O148" s="1">
        <f>IF(Income_CF!O150="","",Income_CF!O150*(Cohort_WP!O148/Cohort_CF!O148))</f>
        <v>447020.51380498835</v>
      </c>
      <c r="P148" s="1">
        <f>IF(Income_CF!P150="","",Income_CF!P150*(Cohort_WP!P148/Cohort_CF!P148))</f>
        <v>462692.77826729929</v>
      </c>
      <c r="Q148" s="1">
        <f>IF(Income_CF!Q150="","",Income_CF!Q150*(Cohort_WP!Q148/Cohort_CF!Q148))</f>
        <v>478627.24017479114</v>
      </c>
      <c r="R148" s="1">
        <f>IF(Income_CF!R150="","",Income_CF!R150*(Cohort_WP!R148/Cohort_CF!R148))</f>
        <v>494813.48444762675</v>
      </c>
      <c r="S148" s="1">
        <f>IF(Income_CF!S150="","",Income_CF!S150*(Cohort_WP!S148/Cohort_CF!S148))</f>
        <v>511240.27987555199</v>
      </c>
      <c r="T148" s="1">
        <f>IF(Income_CF!T150="","",Income_CF!T150*(Cohort_WP!T148/Cohort_CF!T148))</f>
        <v>527895.57891930186</v>
      </c>
      <c r="U148" s="1">
        <f>IF(Income_CF!U150="","",Income_CF!U150*(Cohort_WP!U148/Cohort_CF!U148))</f>
        <v>544766.51999376423</v>
      </c>
      <c r="V148" s="1">
        <f>IF(Income_CF!V150="","",Income_CF!V150*(Cohort_WP!V148/Cohort_CF!V148))</f>
        <v>561839.43230691517</v>
      </c>
      <c r="W148" s="1">
        <f>IF(Income_CF!W150="","",Income_CF!W150*(Cohort_WP!W148/Cohort_CF!W148))</f>
        <v>579099.84332008555</v>
      </c>
      <c r="X148" s="1">
        <f>IF(Income_CF!X150="","",Income_CF!X150*(Cohort_WP!X148/Cohort_CF!X148))</f>
        <v>596532.48888601246</v>
      </c>
      <c r="Y148" s="1">
        <f>IF(Income_CF!Y150="","",Income_CF!Y150*(Cohort_WP!Y148/Cohort_CF!Y148))</f>
        <v>614121.32611157617</v>
      </c>
      <c r="Z148" s="1">
        <f>IF(Income_CF!Z150="","",Income_CF!Z150*(Cohort_WP!Z148/Cohort_CF!Z148))</f>
        <v>631849.54898186191</v>
      </c>
      <c r="AA148" s="1">
        <f>IF(Income_CF!AA150="","",Income_CF!AA150*(Cohort_WP!AA148/Cohort_CF!AA148))</f>
        <v>649699.60677165224</v>
      </c>
      <c r="AB148" s="1">
        <f>IF(Income_CF!AB150="","",Income_CF!AB150*(Cohort_WP!AB148/Cohort_CF!AB148))</f>
        <v>667653.22525925655</v>
      </c>
      <c r="AC148" s="1">
        <f>IF(Income_CF!AC150="","",Income_CF!AC150*(Cohort_WP!AC148/Cohort_CF!AC148))</f>
        <v>685691.43074616173</v>
      </c>
      <c r="AD148" s="1">
        <f>IF(Income_CF!AD150="","",Income_CF!AD150*(Cohort_WP!AD148/Cohort_CF!AD148))</f>
        <v>703794.5768740999</v>
      </c>
      <c r="AE148" s="1">
        <f>IF(Income_CF!AE150="","",Income_CF!AE150*(Cohort_WP!AE148/Cohort_CF!AE148))</f>
        <v>721942.37421903119</v>
      </c>
      <c r="AF148" s="1">
        <f>IF(Income_CF!AF150="","",Income_CF!AF150*(Cohort_WP!AF148/Cohort_CF!AF148))</f>
        <v>740113.92262910143</v>
      </c>
      <c r="AG148" s="1">
        <f>IF(Income_CF!AG150="","",Income_CF!AG150*(Cohort_WP!AG148/Cohort_CF!AG148))</f>
        <v>758287.74626116827</v>
      </c>
      <c r="AH148" s="1">
        <f>IF(Income_CF!AH150="","",Income_CF!AH150*(Cohort_WP!AH148/Cohort_CF!AH148))</f>
        <v>776441.831257788</v>
      </c>
      <c r="AI148" s="1">
        <f>IF(Income_CF!AI150="","",Income_CF!AI150*(Cohort_WP!AI148/Cohort_CF!AI148))</f>
        <v>794553.66599380947</v>
      </c>
      <c r="AJ148" s="1">
        <f>IF(Income_CF!AJ150="","",Income_CF!AJ150*(Cohort_WP!AJ148/Cohort_CF!AJ148))</f>
        <v>812600.2838091671</v>
      </c>
      <c r="AK148" s="1">
        <f>IF(Income_CF!AK150="","",Income_CF!AK150*(Cohort_WP!AK148/Cohort_CF!AK148))</f>
        <v>830558.30813172879</v>
      </c>
      <c r="AL148" s="1">
        <f>IF(Income_CF!AL150="","",Income_CF!AL150*(Cohort_WP!AL148/Cohort_CF!AL148))</f>
        <v>848403.99988177943</v>
      </c>
      <c r="AM148" s="1">
        <f>IF(Income_CF!AM150="","",Income_CF!AM150*(Cohort_WP!AM148/Cohort_CF!AM148))</f>
        <v>866113.30703740742</v>
      </c>
      <c r="AN148" s="1">
        <f>IF(Income_CF!AN150="","",Income_CF!AN150*(Cohort_WP!AN148/Cohort_CF!AN148))</f>
        <v>883661.91622831952</v>
      </c>
      <c r="AO148" s="1">
        <f>IF(Income_CF!AO150="","",Income_CF!AO150*(Cohort_WP!AO148/Cohort_CF!AO148))</f>
        <v>901025.30621398962</v>
      </c>
      <c r="AP148" s="1">
        <f>IF(Income_CF!AP150="","",Income_CF!AP150*(Cohort_WP!AP148/Cohort_CF!AP148))</f>
        <v>918178.80309111322</v>
      </c>
      <c r="AQ148" s="1">
        <f>IF(Income_CF!AQ150="","",Income_CF!AQ150*(Cohort_WP!AQ148/Cohort_CF!AQ148))</f>
        <v>935097.6370647389</v>
      </c>
      <c r="AR148" s="1">
        <f>IF(Income_CF!AR150="","",Income_CF!AR150*(Cohort_WP!AR148/Cohort_CF!AR148))</f>
        <v>951757.00060756505</v>
      </c>
      <c r="AS148" s="1">
        <f>IF(Income_CF!AS150="","",Income_CF!AS150*(Cohort_WP!AS148/Cohort_CF!AS148))</f>
        <v>968132.10782261391</v>
      </c>
      <c r="AT148" s="1">
        <f>IF(Income_CF!AT150="","",Income_CF!AT150*(Cohort_WP!AT148/Cohort_CF!AT148))</f>
        <v>984198.25481587765</v>
      </c>
      <c r="AU148" s="1">
        <f>IF(Income_CF!AU150="","",Income_CF!AU150*(Cohort_WP!AU148/Cohort_CF!AU148))</f>
        <v>999930.88087785814</v>
      </c>
      <c r="AV148" s="1">
        <f>IF(Income_CF!AV150="","",Income_CF!AV150*(Cohort_WP!AV148/Cohort_CF!AV148))</f>
        <v>1015305.6302658401</v>
      </c>
      <c r="AW148" s="1">
        <f>IF(Income_CF!AW150="","",Income_CF!AW150*(Cohort_WP!AW148/Cohort_CF!AW148))</f>
        <v>1030298.4143728417</v>
      </c>
      <c r="AX148" s="1" t="str">
        <f>IF(Income_CF!AX150="","",Income_CF!AX150*(Cohort_WP!AX148/Cohort_CF!AX148))</f>
        <v/>
      </c>
      <c r="AY148" s="1" t="str">
        <f>IF(Income_CF!AY150="","",Income_CF!AY150*(Cohort_WP!AY148/Cohort_CF!AY148))</f>
        <v/>
      </c>
      <c r="AZ148" s="1" t="str">
        <f>IF(Income_CF!AZ150="","",Income_CF!AZ150*(Cohort_WP!AZ148/Cohort_CF!AZ148))</f>
        <v/>
      </c>
      <c r="BA148" s="1" t="str">
        <f>IF(Income_CF!BA150="","",Income_CF!BA150*(Cohort_WP!BA148/Cohort_CF!BA148))</f>
        <v/>
      </c>
      <c r="BB148" s="1" t="str">
        <f>IF(Income_CF!BB150="","",Income_CF!BB150*(Cohort_WP!BB148/Cohort_CF!BB148))</f>
        <v/>
      </c>
      <c r="BC148" s="1" t="str">
        <f>IF(Income_CF!BC150="","",Income_CF!BC150*(Cohort_WP!BC148/Cohort_CF!BC148))</f>
        <v/>
      </c>
      <c r="BD148" s="1" t="str">
        <f>IF(Income_CF!BD150="","",Income_CF!BD150*(Cohort_WP!BD148/Cohort_CF!BD148))</f>
        <v/>
      </c>
      <c r="BE148" s="1" t="str">
        <f>IF(Income_CF!BE150="","",Income_CF!BE150*(Cohort_WP!BE148/Cohort_CF!BE148))</f>
        <v/>
      </c>
      <c r="BF148" s="1" t="str">
        <f>IF(Income_CF!BF150="","",Income_CF!BF150*(Cohort_WP!BF148/Cohort_CF!BF148))</f>
        <v/>
      </c>
      <c r="BG148" s="1" t="str">
        <f>IF(Income_CF!BG150="","",Income_CF!BG150*(Cohort_WP!BG148/Cohort_CF!BG148))</f>
        <v/>
      </c>
      <c r="BH148" s="1" t="str">
        <f>IF(Income_CF!BH150="","",Income_CF!BH150*(Cohort_WP!BH148/Cohort_CF!BH148))</f>
        <v/>
      </c>
      <c r="BI148" s="1" t="str">
        <f>IF(Income_CF!BI150="","",Income_CF!BI150*(Cohort_WP!BI148/Cohort_CF!BI148))</f>
        <v/>
      </c>
      <c r="BJ148" s="1" t="str">
        <f>IF(Income_CF!BJ150="","",Income_CF!BJ150*(Cohort_WP!BJ148/Cohort_CF!BJ148))</f>
        <v/>
      </c>
      <c r="BK148" s="1" t="str">
        <f>IF(Income_CF!BK150="","",Income_CF!BK150*(Cohort_WP!BK148/Cohort_CF!BK148))</f>
        <v/>
      </c>
      <c r="BL148" s="1" t="str">
        <f>IF(Income_CF!BL150="","",Income_CF!BL150*(Cohort_WP!BL148/Cohort_CF!BL148))</f>
        <v/>
      </c>
      <c r="BM148" s="1" t="str">
        <f>IF(Income_CF!BM150="","",Income_CF!BM150*(Cohort_WP!BM148/Cohort_CF!BM148))</f>
        <v/>
      </c>
    </row>
    <row r="149" spans="1:65" x14ac:dyDescent="0.55000000000000004">
      <c r="A149" s="639"/>
      <c r="B149" t="s">
        <v>471</v>
      </c>
      <c r="G149" s="1" t="str">
        <f>IF(Income_CF!G151="","",Income_CF!G151*(Cohort_WP!G149/Cohort_CF!G149))</f>
        <v/>
      </c>
      <c r="H149" s="1" t="str">
        <f>IF(Income_CF!H151="","",Income_CF!H151*(Cohort_WP!H149/Cohort_CF!H149))</f>
        <v/>
      </c>
      <c r="I149" s="1" t="str">
        <f>IF(Income_CF!I151="","",Income_CF!I151*(Cohort_WP!I149/Cohort_CF!I149))</f>
        <v/>
      </c>
      <c r="J149" s="1" t="str">
        <f>IF(Income_CF!J151="","",Income_CF!J151*(Cohort_WP!J149/Cohort_CF!J149))</f>
        <v/>
      </c>
      <c r="K149" s="1">
        <f>IF(Income_CF!K151="","",Income_CF!K151*(Cohort_WP!K149/Cohort_CF!K149))</f>
        <v>380836.16776272823</v>
      </c>
      <c r="L149" s="1">
        <f>IF(Income_CF!L151="","",Income_CF!L151*(Cohort_WP!L149/Cohort_CF!L149))</f>
        <v>395609.68411716731</v>
      </c>
      <c r="M149" s="1">
        <f>IF(Income_CF!M151="","",Income_CF!M151*(Cohort_WP!M149/Cohort_CF!M149))</f>
        <v>410709.799540532</v>
      </c>
      <c r="N149" s="1">
        <f>IF(Income_CF!N151="","",Income_CF!N151*(Cohort_WP!N149/Cohort_CF!N149))</f>
        <v>426130.51965082379</v>
      </c>
      <c r="O149" s="1">
        <f>IF(Income_CF!O151="","",Income_CF!O151*(Cohort_WP!O149/Cohort_CF!O149))</f>
        <v>444568.64978585119</v>
      </c>
      <c r="P149" s="1">
        <f>IF(Income_CF!P151="","",Income_CF!P151*(Cohort_WP!P149/Cohort_CF!P149))</f>
        <v>460431.12921913801</v>
      </c>
      <c r="Q149" s="1">
        <f>IF(Income_CF!Q151="","",Income_CF!Q151*(Cohort_WP!Q149/Cohort_CF!Q149))</f>
        <v>476573.56161531829</v>
      </c>
      <c r="R149" s="1">
        <f>IF(Income_CF!R151="","",Income_CF!R151*(Cohort_WP!R149/Cohort_CF!R149))</f>
        <v>492986.05738003482</v>
      </c>
      <c r="S149" s="1">
        <f>IF(Income_CF!S151="","",Income_CF!S151*(Cohort_WP!S149/Cohort_CF!S149))</f>
        <v>509657.88898105553</v>
      </c>
      <c r="T149" s="1">
        <f>IF(Income_CF!T151="","",Income_CF!T151*(Cohort_WP!T149/Cohort_CF!T149))</f>
        <v>526577.48827181861</v>
      </c>
      <c r="U149" s="1">
        <f>IF(Income_CF!U151="","",Income_CF!U151*(Cohort_WP!U149/Cohort_CF!U149))</f>
        <v>543732.44628688099</v>
      </c>
      <c r="V149" s="1">
        <f>IF(Income_CF!V151="","",Income_CF!V151*(Cohort_WP!V149/Cohort_CF!V149))</f>
        <v>561109.51559357706</v>
      </c>
      <c r="W149" s="1">
        <f>IF(Income_CF!W151="","",Income_CF!W151*(Cohort_WP!W149/Cohort_CF!W149))</f>
        <v>578694.61527612258</v>
      </c>
      <c r="X149" s="1">
        <f>IF(Income_CF!X151="","",Income_CF!X151*(Cohort_WP!X149/Cohort_CF!X149))</f>
        <v>596472.83861968818</v>
      </c>
      <c r="Y149" s="1">
        <f>IF(Income_CF!Y151="","",Income_CF!Y151*(Cohort_WP!Y149/Cohort_CF!Y149))</f>
        <v>614428.4635525929</v>
      </c>
      <c r="Z149" s="1">
        <f>IF(Income_CF!Z151="","",Income_CF!Z151*(Cohort_WP!Z149/Cohort_CF!Z149))</f>
        <v>632544.96589492343</v>
      </c>
      <c r="AA149" s="1">
        <f>IF(Income_CF!AA151="","",Income_CF!AA151*(Cohort_WP!AA149/Cohort_CF!AA149))</f>
        <v>650805.03545131756</v>
      </c>
      <c r="AB149" s="1">
        <f>IF(Income_CF!AB151="","",Income_CF!AB151*(Cohort_WP!AB149/Cohort_CF!AB149))</f>
        <v>669190.59497480199</v>
      </c>
      <c r="AC149" s="1">
        <f>IF(Income_CF!AC151="","",Income_CF!AC151*(Cohort_WP!AC149/Cohort_CF!AC149))</f>
        <v>687682.82201703428</v>
      </c>
      <c r="AD149" s="1">
        <f>IF(Income_CF!AD151="","",Income_CF!AD151*(Cohort_WP!AD149/Cohort_CF!AD149))</f>
        <v>706262.1736685466</v>
      </c>
      <c r="AE149" s="1">
        <f>IF(Income_CF!AE151="","",Income_CF!AE151*(Cohort_WP!AE149/Cohort_CF!AE149))</f>
        <v>724908.4141803229</v>
      </c>
      <c r="AF149" s="1">
        <f>IF(Income_CF!AF151="","",Income_CF!AF151*(Cohort_WP!AF149/Cohort_CF!AF149))</f>
        <v>743600.64544560213</v>
      </c>
      <c r="AG149" s="1">
        <f>IF(Income_CF!AG151="","",Income_CF!AG151*(Cohort_WP!AG149/Cohort_CF!AG149))</f>
        <v>762317.34030797426</v>
      </c>
      <c r="AH149" s="1">
        <f>IF(Income_CF!AH151="","",Income_CF!AH151*(Cohort_WP!AH149/Cohort_CF!AH149))</f>
        <v>781036.37864900334</v>
      </c>
      <c r="AI149" s="1">
        <f>IF(Income_CF!AI151="","",Income_CF!AI151*(Cohort_WP!AI149/Cohort_CF!AI149))</f>
        <v>799735.08619552152</v>
      </c>
      <c r="AJ149" s="1">
        <f>IF(Income_CF!AJ151="","",Income_CF!AJ151*(Cohort_WP!AJ149/Cohort_CF!AJ149))</f>
        <v>818390.27597362362</v>
      </c>
      <c r="AK149" s="1">
        <f>IF(Income_CF!AK151="","",Income_CF!AK151*(Cohort_WP!AK149/Cohort_CF!AK149))</f>
        <v>836978.29232344218</v>
      </c>
      <c r="AL149" s="1">
        <f>IF(Income_CF!AL151="","",Income_CF!AL151*(Cohort_WP!AL149/Cohort_CF!AL149))</f>
        <v>855475.05737568054</v>
      </c>
      <c r="AM149" s="1">
        <f>IF(Income_CF!AM151="","",Income_CF!AM151*(Cohort_WP!AM149/Cohort_CF!AM149))</f>
        <v>873856.11987823283</v>
      </c>
      <c r="AN149" s="1">
        <f>IF(Income_CF!AN151="","",Income_CF!AN151*(Cohort_WP!AN149/Cohort_CF!AN149))</f>
        <v>892096.70624852949</v>
      </c>
      <c r="AO149" s="1">
        <f>IF(Income_CF!AO151="","",Income_CF!AO151*(Cohort_WP!AO149/Cohort_CF!AO149))</f>
        <v>910171.77371516929</v>
      </c>
      <c r="AP149" s="1">
        <f>IF(Income_CF!AP151="","",Income_CF!AP151*(Cohort_WP!AP149/Cohort_CF!AP149))</f>
        <v>928056.06540040928</v>
      </c>
      <c r="AQ149" s="1">
        <f>IF(Income_CF!AQ151="","",Income_CF!AQ151*(Cohort_WP!AQ149/Cohort_CF!AQ149))</f>
        <v>945724.16718384647</v>
      </c>
      <c r="AR149" s="1">
        <f>IF(Income_CF!AR151="","",Income_CF!AR151*(Cohort_WP!AR149/Cohort_CF!AR149))</f>
        <v>963150.56617668096</v>
      </c>
      <c r="AS149" s="1">
        <f>IF(Income_CF!AS151="","",Income_CF!AS151*(Cohort_WP!AS149/Cohort_CF!AS149))</f>
        <v>980309.71062579204</v>
      </c>
      <c r="AT149" s="1">
        <f>IF(Income_CF!AT151="","",Income_CF!AT151*(Cohort_WP!AT149/Cohort_CF!AT149))</f>
        <v>997176.07105729217</v>
      </c>
      <c r="AU149" s="1">
        <f>IF(Income_CF!AU151="","",Income_CF!AU151*(Cohort_WP!AU149/Cohort_CF!AU149))</f>
        <v>1013724.2024603541</v>
      </c>
      <c r="AV149" s="1">
        <f>IF(Income_CF!AV151="","",Income_CF!AV151*(Cohort_WP!AV149/Cohort_CF!AV149))</f>
        <v>1029928.807304194</v>
      </c>
      <c r="AW149" s="1">
        <f>IF(Income_CF!AW151="","",Income_CF!AW151*(Cohort_WP!AW149/Cohort_CF!AW149))</f>
        <v>1045764.7991738154</v>
      </c>
      <c r="AX149" s="1">
        <f>IF(Income_CF!AX151="","",Income_CF!AX151*(Cohort_WP!AX149/Cohort_CF!AX149))</f>
        <v>1061207.3668040268</v>
      </c>
      <c r="AY149" s="1" t="str">
        <f>IF(Income_CF!AY151="","",Income_CF!AY151*(Cohort_WP!AY149/Cohort_CF!AY149))</f>
        <v/>
      </c>
      <c r="AZ149" s="1" t="str">
        <f>IF(Income_CF!AZ151="","",Income_CF!AZ151*(Cohort_WP!AZ149/Cohort_CF!AZ149))</f>
        <v/>
      </c>
      <c r="BA149" s="1" t="str">
        <f>IF(Income_CF!BA151="","",Income_CF!BA151*(Cohort_WP!BA149/Cohort_CF!BA149))</f>
        <v/>
      </c>
      <c r="BB149" s="1" t="str">
        <f>IF(Income_CF!BB151="","",Income_CF!BB151*(Cohort_WP!BB149/Cohort_CF!BB149))</f>
        <v/>
      </c>
      <c r="BC149" s="1" t="str">
        <f>IF(Income_CF!BC151="","",Income_CF!BC151*(Cohort_WP!BC149/Cohort_CF!BC149))</f>
        <v/>
      </c>
      <c r="BD149" s="1" t="str">
        <f>IF(Income_CF!BD151="","",Income_CF!BD151*(Cohort_WP!BD149/Cohort_CF!BD149))</f>
        <v/>
      </c>
      <c r="BE149" s="1" t="str">
        <f>IF(Income_CF!BE151="","",Income_CF!BE151*(Cohort_WP!BE149/Cohort_CF!BE149))</f>
        <v/>
      </c>
      <c r="BF149" s="1" t="str">
        <f>IF(Income_CF!BF151="","",Income_CF!BF151*(Cohort_WP!BF149/Cohort_CF!BF149))</f>
        <v/>
      </c>
      <c r="BG149" s="1" t="str">
        <f>IF(Income_CF!BG151="","",Income_CF!BG151*(Cohort_WP!BG149/Cohort_CF!BG149))</f>
        <v/>
      </c>
      <c r="BH149" s="1" t="str">
        <f>IF(Income_CF!BH151="","",Income_CF!BH151*(Cohort_WP!BH149/Cohort_CF!BH149))</f>
        <v/>
      </c>
      <c r="BI149" s="1" t="str">
        <f>IF(Income_CF!BI151="","",Income_CF!BI151*(Cohort_WP!BI149/Cohort_CF!BI149))</f>
        <v/>
      </c>
      <c r="BJ149" s="1" t="str">
        <f>IF(Income_CF!BJ151="","",Income_CF!BJ151*(Cohort_WP!BJ149/Cohort_CF!BJ149))</f>
        <v/>
      </c>
      <c r="BK149" s="1" t="str">
        <f>IF(Income_CF!BK151="","",Income_CF!BK151*(Cohort_WP!BK149/Cohort_CF!BK149))</f>
        <v/>
      </c>
      <c r="BL149" s="1" t="str">
        <f>IF(Income_CF!BL151="","",Income_CF!BL151*(Cohort_WP!BL149/Cohort_CF!BL149))</f>
        <v/>
      </c>
      <c r="BM149" s="1" t="str">
        <f>IF(Income_CF!BM151="","",Income_CF!BM151*(Cohort_WP!BM149/Cohort_CF!BM149))</f>
        <v/>
      </c>
    </row>
    <row r="150" spans="1:65" x14ac:dyDescent="0.55000000000000004">
      <c r="A150" s="639"/>
      <c r="B150" t="s">
        <v>472</v>
      </c>
      <c r="G150" s="1" t="str">
        <f>IF(Income_CF!G152="","",Income_CF!G152*(Cohort_WP!G150/Cohort_CF!G150))</f>
        <v/>
      </c>
      <c r="H150" s="1" t="str">
        <f>IF(Income_CF!H152="","",Income_CF!H152*(Cohort_WP!H150/Cohort_CF!H150))</f>
        <v/>
      </c>
      <c r="I150" s="1" t="str">
        <f>IF(Income_CF!I152="","",Income_CF!I152*(Cohort_WP!I150/Cohort_CF!I150))</f>
        <v/>
      </c>
      <c r="J150" s="1" t="str">
        <f>IF(Income_CF!J152="","",Income_CF!J152*(Cohort_WP!J150/Cohort_CF!J150))</f>
        <v/>
      </c>
      <c r="K150" s="1" t="str">
        <f>IF(Income_CF!K152="","",Income_CF!K152*(Cohort_WP!K150/Cohort_CF!K150))</f>
        <v/>
      </c>
      <c r="L150" s="1">
        <f>IF(Income_CF!L152="","",Income_CF!L152*(Cohort_WP!L150/Cohort_CF!L150))</f>
        <v>392261.25279561011</v>
      </c>
      <c r="M150" s="1">
        <f>IF(Income_CF!M152="","",Income_CF!M152*(Cohort_WP!M150/Cohort_CF!M150))</f>
        <v>407477.97464068234</v>
      </c>
      <c r="N150" s="1">
        <f>IF(Income_CF!N152="","",Income_CF!N152*(Cohort_WP!N150/Cohort_CF!N150))</f>
        <v>423031.09352674789</v>
      </c>
      <c r="O150" s="1">
        <f>IF(Income_CF!O152="","",Income_CF!O152*(Cohort_WP!O150/Cohort_CF!O150))</f>
        <v>438914.43524034851</v>
      </c>
      <c r="P150" s="1">
        <f>IF(Income_CF!P152="","",Income_CF!P152*(Cohort_WP!P150/Cohort_CF!P150))</f>
        <v>457905.70927942672</v>
      </c>
      <c r="Q150" s="1">
        <f>IF(Income_CF!Q152="","",Income_CF!Q152*(Cohort_WP!Q150/Cohort_CF!Q150))</f>
        <v>474244.06309571222</v>
      </c>
      <c r="R150" s="1">
        <f>IF(Income_CF!R152="","",Income_CF!R152*(Cohort_WP!R150/Cohort_CF!R150))</f>
        <v>490870.76846377779</v>
      </c>
      <c r="S150" s="1">
        <f>IF(Income_CF!S152="","",Income_CF!S152*(Cohort_WP!S150/Cohort_CF!S150))</f>
        <v>507775.63910143578</v>
      </c>
      <c r="T150" s="1">
        <f>IF(Income_CF!T152="","",Income_CF!T152*(Cohort_WP!T150/Cohort_CF!T150))</f>
        <v>524947.62565048726</v>
      </c>
      <c r="U150" s="1">
        <f>IF(Income_CF!U152="","",Income_CF!U152*(Cohort_WP!U150/Cohort_CF!U150))</f>
        <v>542374.81291997328</v>
      </c>
      <c r="V150" s="1">
        <f>IF(Income_CF!V152="","",Income_CF!V152*(Cohort_WP!V150/Cohort_CF!V150))</f>
        <v>560044.41967548733</v>
      </c>
      <c r="W150" s="1">
        <f>IF(Income_CF!W152="","",Income_CF!W152*(Cohort_WP!W150/Cohort_CF!W150))</f>
        <v>577942.80106138438</v>
      </c>
      <c r="X150" s="1">
        <f>IF(Income_CF!X152="","",Income_CF!X152*(Cohort_WP!X150/Cohort_CF!X150))</f>
        <v>596055.45373440627</v>
      </c>
      <c r="Y150" s="1">
        <f>IF(Income_CF!Y152="","",Income_CF!Y152*(Cohort_WP!Y150/Cohort_CF!Y150))</f>
        <v>614367.02377827873</v>
      </c>
      <c r="Z150" s="1">
        <f>IF(Income_CF!Z152="","",Income_CF!Z152*(Cohort_WP!Z150/Cohort_CF!Z150))</f>
        <v>632861.31745917071</v>
      </c>
      <c r="AA150" s="1">
        <f>IF(Income_CF!AA152="","",Income_CF!AA152*(Cohort_WP!AA150/Cohort_CF!AA150))</f>
        <v>651521.31487177114</v>
      </c>
      <c r="AB150" s="1">
        <f>IF(Income_CF!AB152="","",Income_CF!AB152*(Cohort_WP!AB150/Cohort_CF!AB150))</f>
        <v>670329.18651485723</v>
      </c>
      <c r="AC150" s="1">
        <f>IF(Income_CF!AC152="","",Income_CF!AC152*(Cohort_WP!AC150/Cohort_CF!AC150))</f>
        <v>689266.31282404612</v>
      </c>
      <c r="AD150" s="1">
        <f>IF(Income_CF!AD152="","",Income_CF!AD152*(Cohort_WP!AD150/Cohort_CF!AD150))</f>
        <v>708313.30667754519</v>
      </c>
      <c r="AE150" s="1">
        <f>IF(Income_CF!AE152="","",Income_CF!AE152*(Cohort_WP!AE150/Cohort_CF!AE150))</f>
        <v>727450.03887860291</v>
      </c>
      <c r="AF150" s="1">
        <f>IF(Income_CF!AF152="","",Income_CF!AF152*(Cohort_WP!AF150/Cohort_CF!AF150))</f>
        <v>746655.66660573264</v>
      </c>
      <c r="AG150" s="1">
        <f>IF(Income_CF!AG152="","",Income_CF!AG152*(Cohort_WP!AG150/Cohort_CF!AG150))</f>
        <v>765908.66480897006</v>
      </c>
      <c r="AH150" s="1">
        <f>IF(Income_CF!AH152="","",Income_CF!AH152*(Cohort_WP!AH150/Cohort_CF!AH150))</f>
        <v>785186.86051721359</v>
      </c>
      <c r="AI150" s="1">
        <f>IF(Income_CF!AI152="","",Income_CF!AI152*(Cohort_WP!AI150/Cohort_CF!AI150))</f>
        <v>804467.47000847338</v>
      </c>
      <c r="AJ150" s="1">
        <f>IF(Income_CF!AJ152="","",Income_CF!AJ152*(Cohort_WP!AJ150/Cohort_CF!AJ150))</f>
        <v>823727.13878138724</v>
      </c>
      <c r="AK150" s="1">
        <f>IF(Income_CF!AK152="","",Income_CF!AK152*(Cohort_WP!AK150/Cohort_CF!AK150))</f>
        <v>842941.9842528326</v>
      </c>
      <c r="AL150" s="1">
        <f>IF(Income_CF!AL152="","",Income_CF!AL152*(Cohort_WP!AL150/Cohort_CF!AL150))</f>
        <v>862087.64109314524</v>
      </c>
      <c r="AM150" s="1">
        <f>IF(Income_CF!AM152="","",Income_CF!AM152*(Cohort_WP!AM150/Cohort_CF!AM150))</f>
        <v>881139.30909695104</v>
      </c>
      <c r="AN150" s="1">
        <f>IF(Income_CF!AN152="","",Income_CF!AN152*(Cohort_WP!AN150/Cohort_CF!AN150))</f>
        <v>900071.8034745797</v>
      </c>
      <c r="AO150" s="1">
        <f>IF(Income_CF!AO152="","",Income_CF!AO152*(Cohort_WP!AO150/Cohort_CF!AO150))</f>
        <v>918859.60743598558</v>
      </c>
      <c r="AP150" s="1">
        <f>IF(Income_CF!AP152="","",Income_CF!AP152*(Cohort_WP!AP150/Cohort_CF!AP150))</f>
        <v>937476.92692662438</v>
      </c>
      <c r="AQ150" s="1">
        <f>IF(Income_CF!AQ152="","",Income_CF!AQ152*(Cohort_WP!AQ150/Cohort_CF!AQ150))</f>
        <v>955897.74736242148</v>
      </c>
      <c r="AR150" s="1">
        <f>IF(Income_CF!AR152="","",Income_CF!AR152*(Cohort_WP!AR150/Cohort_CF!AR150))</f>
        <v>974095.89219936181</v>
      </c>
      <c r="AS150" s="1">
        <f>IF(Income_CF!AS152="","",Income_CF!AS152*(Cohort_WP!AS150/Cohort_CF!AS150))</f>
        <v>992045.08316198154</v>
      </c>
      <c r="AT150" s="1">
        <f>IF(Income_CF!AT152="","",Income_CF!AT152*(Cohort_WP!AT150/Cohort_CF!AT150))</f>
        <v>1009719.0019445657</v>
      </c>
      <c r="AU150" s="1">
        <f>IF(Income_CF!AU152="","",Income_CF!AU152*(Cohort_WP!AU150/Cohort_CF!AU150))</f>
        <v>1027091.3531890111</v>
      </c>
      <c r="AV150" s="1">
        <f>IF(Income_CF!AV152="","",Income_CF!AV152*(Cohort_WP!AV150/Cohort_CF!AV150))</f>
        <v>1044135.9285341648</v>
      </c>
      <c r="AW150" s="1">
        <f>IF(Income_CF!AW152="","",Income_CF!AW152*(Cohort_WP!AW150/Cohort_CF!AW150))</f>
        <v>1060826.6715233198</v>
      </c>
      <c r="AX150" s="1">
        <f>IF(Income_CF!AX152="","",Income_CF!AX152*(Cohort_WP!AX150/Cohort_CF!AX150))</f>
        <v>1077137.7431490298</v>
      </c>
      <c r="AY150" s="1">
        <f>IF(Income_CF!AY152="","",Income_CF!AY152*(Cohort_WP!AY150/Cohort_CF!AY150))</f>
        <v>1093043.5878081478</v>
      </c>
      <c r="AZ150" s="1" t="str">
        <f>IF(Income_CF!AZ152="","",Income_CF!AZ152*(Cohort_WP!AZ150/Cohort_CF!AZ150))</f>
        <v/>
      </c>
      <c r="BA150" s="1" t="str">
        <f>IF(Income_CF!BA152="","",Income_CF!BA152*(Cohort_WP!BA150/Cohort_CF!BA150))</f>
        <v/>
      </c>
      <c r="BB150" s="1" t="str">
        <f>IF(Income_CF!BB152="","",Income_CF!BB152*(Cohort_WP!BB150/Cohort_CF!BB150))</f>
        <v/>
      </c>
      <c r="BC150" s="1" t="str">
        <f>IF(Income_CF!BC152="","",Income_CF!BC152*(Cohort_WP!BC150/Cohort_CF!BC150))</f>
        <v/>
      </c>
      <c r="BD150" s="1" t="str">
        <f>IF(Income_CF!BD152="","",Income_CF!BD152*(Cohort_WP!BD150/Cohort_CF!BD150))</f>
        <v/>
      </c>
      <c r="BE150" s="1" t="str">
        <f>IF(Income_CF!BE152="","",Income_CF!BE152*(Cohort_WP!BE150/Cohort_CF!BE150))</f>
        <v/>
      </c>
      <c r="BF150" s="1" t="str">
        <f>IF(Income_CF!BF152="","",Income_CF!BF152*(Cohort_WP!BF150/Cohort_CF!BF150))</f>
        <v/>
      </c>
      <c r="BG150" s="1" t="str">
        <f>IF(Income_CF!BG152="","",Income_CF!BG152*(Cohort_WP!BG150/Cohort_CF!BG150))</f>
        <v/>
      </c>
      <c r="BH150" s="1" t="str">
        <f>IF(Income_CF!BH152="","",Income_CF!BH152*(Cohort_WP!BH150/Cohort_CF!BH150))</f>
        <v/>
      </c>
      <c r="BI150" s="1" t="str">
        <f>IF(Income_CF!BI152="","",Income_CF!BI152*(Cohort_WP!BI150/Cohort_CF!BI150))</f>
        <v/>
      </c>
      <c r="BJ150" s="1" t="str">
        <f>IF(Income_CF!BJ152="","",Income_CF!BJ152*(Cohort_WP!BJ150/Cohort_CF!BJ150))</f>
        <v/>
      </c>
      <c r="BK150" s="1" t="str">
        <f>IF(Income_CF!BK152="","",Income_CF!BK152*(Cohort_WP!BK150/Cohort_CF!BK150))</f>
        <v/>
      </c>
      <c r="BL150" s="1" t="str">
        <f>IF(Income_CF!BL152="","",Income_CF!BL152*(Cohort_WP!BL150/Cohort_CF!BL150))</f>
        <v/>
      </c>
      <c r="BM150" s="1" t="str">
        <f>IF(Income_CF!BM152="","",Income_CF!BM152*(Cohort_WP!BM150/Cohort_CF!BM150))</f>
        <v/>
      </c>
    </row>
    <row r="151" spans="1:65" x14ac:dyDescent="0.55000000000000004">
      <c r="A151" s="639"/>
      <c r="B151" t="s">
        <v>473</v>
      </c>
      <c r="G151" s="1" t="str">
        <f>IF(Income_CF!G153="","",Income_CF!G153*(Cohort_WP!G151/Cohort_CF!G151))</f>
        <v/>
      </c>
      <c r="H151" s="1" t="str">
        <f>IF(Income_CF!H153="","",Income_CF!H153*(Cohort_WP!H151/Cohort_CF!H151))</f>
        <v/>
      </c>
      <c r="I151" s="1" t="str">
        <f>IF(Income_CF!I153="","",Income_CF!I153*(Cohort_WP!I151/Cohort_CF!I151))</f>
        <v/>
      </c>
      <c r="J151" s="1" t="str">
        <f>IF(Income_CF!J153="","",Income_CF!J153*(Cohort_WP!J151/Cohort_CF!J151))</f>
        <v/>
      </c>
      <c r="K151" s="1" t="str">
        <f>IF(Income_CF!K153="","",Income_CF!K153*(Cohort_WP!K151/Cohort_CF!K151))</f>
        <v/>
      </c>
      <c r="L151" s="1" t="str">
        <f>IF(Income_CF!L153="","",Income_CF!L153*(Cohort_WP!L151/Cohort_CF!L151))</f>
        <v/>
      </c>
      <c r="M151" s="1">
        <f>IF(Income_CF!M153="","",Income_CF!M153*(Cohort_WP!M151/Cohort_CF!M151))</f>
        <v>404029.09037947847</v>
      </c>
      <c r="N151" s="1">
        <f>IF(Income_CF!N153="","",Income_CF!N153*(Cohort_WP!N151/Cohort_CF!N151))</f>
        <v>419702.31387990277</v>
      </c>
      <c r="O151" s="1">
        <f>IF(Income_CF!O153="","",Income_CF!O153*(Cohort_WP!O151/Cohort_CF!O151))</f>
        <v>435722.02633255033</v>
      </c>
      <c r="P151" s="1">
        <f>IF(Income_CF!P153="","",Income_CF!P153*(Cohort_WP!P151/Cohort_CF!P151))</f>
        <v>452081.86829755892</v>
      </c>
      <c r="Q151" s="1">
        <f>IF(Income_CF!Q153="","",Income_CF!Q153*(Cohort_WP!Q151/Cohort_CF!Q151))</f>
        <v>471642.88055780961</v>
      </c>
      <c r="R151" s="1">
        <f>IF(Income_CF!R153="","",Income_CF!R153*(Cohort_WP!R151/Cohort_CF!R151))</f>
        <v>488471.38498858351</v>
      </c>
      <c r="S151" s="1">
        <f>IF(Income_CF!S153="","",Income_CF!S153*(Cohort_WP!S151/Cohort_CF!S151))</f>
        <v>505596.89151769102</v>
      </c>
      <c r="T151" s="1">
        <f>IF(Income_CF!T153="","",Income_CF!T153*(Cohort_WP!T151/Cohort_CF!T151))</f>
        <v>523008.90827447892</v>
      </c>
      <c r="U151" s="1">
        <f>IF(Income_CF!U153="","",Income_CF!U153*(Cohort_WP!U151/Cohort_CF!U151))</f>
        <v>540696.05442000192</v>
      </c>
      <c r="V151" s="1">
        <f>IF(Income_CF!V153="","",Income_CF!V153*(Cohort_WP!V151/Cohort_CF!V151))</f>
        <v>558646.05730757234</v>
      </c>
      <c r="W151" s="1">
        <f>IF(Income_CF!W153="","",Income_CF!W153*(Cohort_WP!W151/Cohort_CF!W151))</f>
        <v>576845.75226575194</v>
      </c>
      <c r="X151" s="1">
        <f>IF(Income_CF!X153="","",Income_CF!X153*(Cohort_WP!X151/Cohort_CF!X151))</f>
        <v>595281.08509322593</v>
      </c>
      <c r="Y151" s="1">
        <f>IF(Income_CF!Y153="","",Income_CF!Y153*(Cohort_WP!Y151/Cohort_CF!Y151))</f>
        <v>613937.11734643846</v>
      </c>
      <c r="Z151" s="1">
        <f>IF(Income_CF!Z153="","",Income_CF!Z153*(Cohort_WP!Z151/Cohort_CF!Z151))</f>
        <v>632798.03449162713</v>
      </c>
      <c r="AA151" s="1">
        <f>IF(Income_CF!AA153="","",Income_CF!AA153*(Cohort_WP!AA151/Cohort_CF!AA151))</f>
        <v>651847.15698294574</v>
      </c>
      <c r="AB151" s="1">
        <f>IF(Income_CF!AB153="","",Income_CF!AB153*(Cohort_WP!AB151/Cohort_CF!AB151))</f>
        <v>671066.95431792433</v>
      </c>
      <c r="AC151" s="1">
        <f>IF(Income_CF!AC153="","",Income_CF!AC153*(Cohort_WP!AC151/Cohort_CF!AC151))</f>
        <v>690439.06211030297</v>
      </c>
      <c r="AD151" s="1">
        <f>IF(Income_CF!AD153="","",Income_CF!AD153*(Cohort_WP!AD151/Cohort_CF!AD151))</f>
        <v>709944.30220876727</v>
      </c>
      <c r="AE151" s="1">
        <f>IF(Income_CF!AE153="","",Income_CF!AE153*(Cohort_WP!AE151/Cohort_CF!AE151))</f>
        <v>729562.70587787149</v>
      </c>
      <c r="AF151" s="1">
        <f>IF(Income_CF!AF153="","",Income_CF!AF153*(Cohort_WP!AF151/Cohort_CF!AF151))</f>
        <v>749273.54004496115</v>
      </c>
      <c r="AG151" s="1">
        <f>IF(Income_CF!AG153="","",Income_CF!AG153*(Cohort_WP!AG151/Cohort_CF!AG151))</f>
        <v>769055.33660390449</v>
      </c>
      <c r="AH151" s="1">
        <f>IF(Income_CF!AH153="","",Income_CF!AH153*(Cohort_WP!AH151/Cohort_CF!AH151))</f>
        <v>788885.92475323926</v>
      </c>
      <c r="AI151" s="1">
        <f>IF(Income_CF!AI153="","",Income_CF!AI153*(Cohort_WP!AI151/Cohort_CF!AI151))</f>
        <v>808742.46633272979</v>
      </c>
      <c r="AJ151" s="1">
        <f>IF(Income_CF!AJ153="","",Income_CF!AJ153*(Cohort_WP!AJ151/Cohort_CF!AJ151))</f>
        <v>828601.49410872755</v>
      </c>
      <c r="AK151" s="1">
        <f>IF(Income_CF!AK153="","",Income_CF!AK153*(Cohort_WP!AK151/Cohort_CF!AK151))</f>
        <v>848438.9529448289</v>
      </c>
      <c r="AL151" s="1">
        <f>IF(Income_CF!AL153="","",Income_CF!AL153*(Cohort_WP!AL151/Cohort_CF!AL151))</f>
        <v>868230.24378041737</v>
      </c>
      <c r="AM151" s="1">
        <f>IF(Income_CF!AM153="","",Income_CF!AM153*(Cohort_WP!AM151/Cohort_CF!AM151))</f>
        <v>887950.27032593964</v>
      </c>
      <c r="AN151" s="1">
        <f>IF(Income_CF!AN153="","",Income_CF!AN153*(Cohort_WP!AN151/Cohort_CF!AN151))</f>
        <v>907573.48836985941</v>
      </c>
      <c r="AO151" s="1">
        <f>IF(Income_CF!AO153="","",Income_CF!AO153*(Cohort_WP!AO151/Cohort_CF!AO151))</f>
        <v>927073.95757881727</v>
      </c>
      <c r="AP151" s="1">
        <f>IF(Income_CF!AP153="","",Income_CF!AP153*(Cohort_WP!AP151/Cohort_CF!AP151))</f>
        <v>946425.39565906511</v>
      </c>
      <c r="AQ151" s="1">
        <f>IF(Income_CF!AQ153="","",Income_CF!AQ153*(Cohort_WP!AQ151/Cohort_CF!AQ151))</f>
        <v>965601.23473442288</v>
      </c>
      <c r="AR151" s="1">
        <f>IF(Income_CF!AR153="","",Income_CF!AR153*(Cohort_WP!AR151/Cohort_CF!AR151))</f>
        <v>984574.67978329409</v>
      </c>
      <c r="AS151" s="1">
        <f>IF(Income_CF!AS153="","",Income_CF!AS153*(Cohort_WP!AS151/Cohort_CF!AS151))</f>
        <v>1003318.7689653429</v>
      </c>
      <c r="AT151" s="1">
        <f>IF(Income_CF!AT153="","",Income_CF!AT153*(Cohort_WP!AT151/Cohort_CF!AT151))</f>
        <v>1021806.4356568408</v>
      </c>
      <c r="AU151" s="1">
        <f>IF(Income_CF!AU153="","",Income_CF!AU153*(Cohort_WP!AU151/Cohort_CF!AU151))</f>
        <v>1040010.5720029026</v>
      </c>
      <c r="AV151" s="1">
        <f>IF(Income_CF!AV153="","",Income_CF!AV153*(Cohort_WP!AV151/Cohort_CF!AV151))</f>
        <v>1057904.0937846815</v>
      </c>
      <c r="AW151" s="1">
        <f>IF(Income_CF!AW153="","",Income_CF!AW153*(Cohort_WP!AW151/Cohort_CF!AW151))</f>
        <v>1075460.0063901895</v>
      </c>
      <c r="AX151" s="1">
        <f>IF(Income_CF!AX153="","",Income_CF!AX153*(Cohort_WP!AX151/Cohort_CF!AX151))</f>
        <v>1092651.4716690192</v>
      </c>
      <c r="AY151" s="1">
        <f>IF(Income_CF!AY153="","",Income_CF!AY153*(Cohort_WP!AY151/Cohort_CF!AY151))</f>
        <v>1109451.8754435007</v>
      </c>
      <c r="AZ151" s="1">
        <f>IF(Income_CF!AZ153="","",Income_CF!AZ153*(Cohort_WP!AZ151/Cohort_CF!AZ151))</f>
        <v>1125834.8954423922</v>
      </c>
      <c r="BA151" s="1" t="str">
        <f>IF(Income_CF!BA153="","",Income_CF!BA153*(Cohort_WP!BA151/Cohort_CF!BA151))</f>
        <v/>
      </c>
      <c r="BB151" s="1" t="str">
        <f>IF(Income_CF!BB153="","",Income_CF!BB153*(Cohort_WP!BB151/Cohort_CF!BB151))</f>
        <v/>
      </c>
      <c r="BC151" s="1" t="str">
        <f>IF(Income_CF!BC153="","",Income_CF!BC153*(Cohort_WP!BC151/Cohort_CF!BC151))</f>
        <v/>
      </c>
      <c r="BD151" s="1" t="str">
        <f>IF(Income_CF!BD153="","",Income_CF!BD153*(Cohort_WP!BD151/Cohort_CF!BD151))</f>
        <v/>
      </c>
      <c r="BE151" s="1" t="str">
        <f>IF(Income_CF!BE153="","",Income_CF!BE153*(Cohort_WP!BE151/Cohort_CF!BE151))</f>
        <v/>
      </c>
      <c r="BF151" s="1" t="str">
        <f>IF(Income_CF!BF153="","",Income_CF!BF153*(Cohort_WP!BF151/Cohort_CF!BF151))</f>
        <v/>
      </c>
      <c r="BG151" s="1" t="str">
        <f>IF(Income_CF!BG153="","",Income_CF!BG153*(Cohort_WP!BG151/Cohort_CF!BG151))</f>
        <v/>
      </c>
      <c r="BH151" s="1" t="str">
        <f>IF(Income_CF!BH153="","",Income_CF!BH153*(Cohort_WP!BH151/Cohort_CF!BH151))</f>
        <v/>
      </c>
      <c r="BI151" s="1" t="str">
        <f>IF(Income_CF!BI153="","",Income_CF!BI153*(Cohort_WP!BI151/Cohort_CF!BI151))</f>
        <v/>
      </c>
      <c r="BJ151" s="1" t="str">
        <f>IF(Income_CF!BJ153="","",Income_CF!BJ153*(Cohort_WP!BJ151/Cohort_CF!BJ151))</f>
        <v/>
      </c>
      <c r="BK151" s="1" t="str">
        <f>IF(Income_CF!BK153="","",Income_CF!BK153*(Cohort_WP!BK151/Cohort_CF!BK151))</f>
        <v/>
      </c>
      <c r="BL151" s="1" t="str">
        <f>IF(Income_CF!BL153="","",Income_CF!BL153*(Cohort_WP!BL151/Cohort_CF!BL151))</f>
        <v/>
      </c>
      <c r="BM151" s="1" t="str">
        <f>IF(Income_CF!BM153="","",Income_CF!BM153*(Cohort_WP!BM151/Cohort_CF!BM151))</f>
        <v/>
      </c>
    </row>
    <row r="152" spans="1:65" x14ac:dyDescent="0.55000000000000004">
      <c r="A152" s="639"/>
      <c r="B152" t="s">
        <v>474</v>
      </c>
      <c r="G152" s="1" t="str">
        <f>IF(Income_CF!G154="","",Income_CF!G154*(Cohort_WP!G152/Cohort_CF!G152))</f>
        <v/>
      </c>
      <c r="H152" s="1" t="str">
        <f>IF(Income_CF!H154="","",Income_CF!H154*(Cohort_WP!H152/Cohort_CF!H152))</f>
        <v/>
      </c>
      <c r="I152" s="1" t="str">
        <f>IF(Income_CF!I154="","",Income_CF!I154*(Cohort_WP!I152/Cohort_CF!I152))</f>
        <v/>
      </c>
      <c r="J152" s="1" t="str">
        <f>IF(Income_CF!J154="","",Income_CF!J154*(Cohort_WP!J152/Cohort_CF!J152))</f>
        <v/>
      </c>
      <c r="K152" s="1" t="str">
        <f>IF(Income_CF!K154="","",Income_CF!K154*(Cohort_WP!K152/Cohort_CF!K152))</f>
        <v/>
      </c>
      <c r="L152" s="1" t="str">
        <f>IF(Income_CF!L154="","",Income_CF!L154*(Cohort_WP!L152/Cohort_CF!L152))</f>
        <v/>
      </c>
      <c r="M152" s="1" t="str">
        <f>IF(Income_CF!M154="","",Income_CF!M154*(Cohort_WP!M152/Cohort_CF!M152))</f>
        <v/>
      </c>
      <c r="N152" s="1">
        <f>IF(Income_CF!N154="","",Income_CF!N154*(Cohort_WP!N152/Cohort_CF!N152))</f>
        <v>416149.96309086273</v>
      </c>
      <c r="O152" s="1">
        <f>IF(Income_CF!O154="","",Income_CF!O154*(Cohort_WP!O152/Cohort_CF!O152))</f>
        <v>432293.3832962999</v>
      </c>
      <c r="P152" s="1">
        <f>IF(Income_CF!P154="","",Income_CF!P154*(Cohort_WP!P152/Cohort_CF!P152))</f>
        <v>448793.68712252687</v>
      </c>
      <c r="Q152" s="1">
        <f>IF(Income_CF!Q154="","",Income_CF!Q154*(Cohort_WP!Q152/Cohort_CF!Q152))</f>
        <v>465644.32434648566</v>
      </c>
      <c r="R152" s="1">
        <f>IF(Income_CF!R154="","",Income_CF!R154*(Cohort_WP!R152/Cohort_CF!R152))</f>
        <v>485792.16697454377</v>
      </c>
      <c r="S152" s="1">
        <f>IF(Income_CF!S154="","",Income_CF!S154*(Cohort_WP!S152/Cohort_CF!S152))</f>
        <v>503125.52653824096</v>
      </c>
      <c r="T152" s="1">
        <f>IF(Income_CF!T154="","",Income_CF!T154*(Cohort_WP!T152/Cohort_CF!T152))</f>
        <v>520764.79826322186</v>
      </c>
      <c r="U152" s="1">
        <f>IF(Income_CF!U154="","",Income_CF!U154*(Cohort_WP!U152/Cohort_CF!U152))</f>
        <v>538699.17552271334</v>
      </c>
      <c r="V152" s="1">
        <f>IF(Income_CF!V154="","",Income_CF!V154*(Cohort_WP!V152/Cohort_CF!V152))</f>
        <v>556916.9360526019</v>
      </c>
      <c r="W152" s="1">
        <f>IF(Income_CF!W154="","",Income_CF!W154*(Cohort_WP!W152/Cohort_CF!W152))</f>
        <v>575405.43902679952</v>
      </c>
      <c r="X152" s="1">
        <f>IF(Income_CF!X154="","",Income_CF!X154*(Cohort_WP!X152/Cohort_CF!X152))</f>
        <v>594151.12483372446</v>
      </c>
      <c r="Y152" s="1">
        <f>IF(Income_CF!Y154="","",Income_CF!Y154*(Cohort_WP!Y152/Cohort_CF!Y152))</f>
        <v>613139.51764602261</v>
      </c>
      <c r="Z152" s="1">
        <f>IF(Income_CF!Z154="","",Income_CF!Z154*(Cohort_WP!Z152/Cohort_CF!Z152))</f>
        <v>632355.23086683161</v>
      </c>
      <c r="AA152" s="1">
        <f>IF(Income_CF!AA154="","",Income_CF!AA154*(Cohort_WP!AA152/Cohort_CF!AA152))</f>
        <v>651781.97552637581</v>
      </c>
      <c r="AB152" s="1">
        <f>IF(Income_CF!AB154="","",Income_CF!AB154*(Cohort_WP!AB152/Cohort_CF!AB152))</f>
        <v>671402.57169243414</v>
      </c>
      <c r="AC152" s="1">
        <f>IF(Income_CF!AC154="","",Income_CF!AC154*(Cohort_WP!AC152/Cohort_CF!AC152))</f>
        <v>691198.9629474621</v>
      </c>
      <c r="AD152" s="1">
        <f>IF(Income_CF!AD154="","",Income_CF!AD154*(Cohort_WP!AD152/Cohort_CF!AD152))</f>
        <v>711152.23397361196</v>
      </c>
      <c r="AE152" s="1">
        <f>IF(Income_CF!AE154="","",Income_CF!AE154*(Cohort_WP!AE152/Cohort_CF!AE152))</f>
        <v>731242.63127503032</v>
      </c>
      <c r="AF152" s="1">
        <f>IF(Income_CF!AF154="","",Income_CF!AF154*(Cohort_WP!AF152/Cohort_CF!AF152))</f>
        <v>751449.5870542078</v>
      </c>
      <c r="AG152" s="1">
        <f>IF(Income_CF!AG154="","",Income_CF!AG154*(Cohort_WP!AG152/Cohort_CF!AG152))</f>
        <v>771751.74624630995</v>
      </c>
      <c r="AH152" s="1">
        <f>IF(Income_CF!AH154="","",Income_CF!AH154*(Cohort_WP!AH152/Cohort_CF!AH152))</f>
        <v>792126.99670202169</v>
      </c>
      <c r="AI152" s="1">
        <f>IF(Income_CF!AI154="","",Income_CF!AI154*(Cohort_WP!AI152/Cohort_CF!AI152))</f>
        <v>812552.50249583635</v>
      </c>
      <c r="AJ152" s="1">
        <f>IF(Income_CF!AJ154="","",Income_CF!AJ154*(Cohort_WP!AJ152/Cohort_CF!AJ152))</f>
        <v>833004.74032271176</v>
      </c>
      <c r="AK152" s="1">
        <f>IF(Income_CF!AK154="","",Income_CF!AK154*(Cohort_WP!AK152/Cohort_CF!AK152))</f>
        <v>853459.53893198946</v>
      </c>
      <c r="AL152" s="1">
        <f>IF(Income_CF!AL154="","",Income_CF!AL154*(Cohort_WP!AL152/Cohort_CF!AL152))</f>
        <v>873892.1215331736</v>
      </c>
      <c r="AM152" s="1">
        <f>IF(Income_CF!AM154="","",Income_CF!AM154*(Cohort_WP!AM152/Cohort_CF!AM152))</f>
        <v>894277.15109382989</v>
      </c>
      <c r="AN152" s="1">
        <f>IF(Income_CF!AN154="","",Income_CF!AN154*(Cohort_WP!AN152/Cohort_CF!AN152))</f>
        <v>914588.77843571757</v>
      </c>
      <c r="AO152" s="1">
        <f>IF(Income_CF!AO154="","",Income_CF!AO154*(Cohort_WP!AO152/Cohort_CF!AO152))</f>
        <v>934800.69302095531</v>
      </c>
      <c r="AP152" s="1">
        <f>IF(Income_CF!AP154="","",Income_CF!AP154*(Cohort_WP!AP152/Cohort_CF!AP152))</f>
        <v>954886.1763061817</v>
      </c>
      <c r="AQ152" s="1">
        <f>IF(Income_CF!AQ154="","",Income_CF!AQ154*(Cohort_WP!AQ152/Cohort_CF!AQ152))</f>
        <v>974818.15752883686</v>
      </c>
      <c r="AR152" s="1">
        <f>IF(Income_CF!AR154="","",Income_CF!AR154*(Cohort_WP!AR152/Cohort_CF!AR152))</f>
        <v>994569.27177645557</v>
      </c>
      <c r="AS152" s="1">
        <f>IF(Income_CF!AS154="","",Income_CF!AS154*(Cohort_WP!AS152/Cohort_CF!AS152))</f>
        <v>1014111.920176793</v>
      </c>
      <c r="AT152" s="1">
        <f>IF(Income_CF!AT154="","",Income_CF!AT154*(Cohort_WP!AT152/Cohort_CF!AT152))</f>
        <v>1033418.3320343029</v>
      </c>
      <c r="AU152" s="1">
        <f>IF(Income_CF!AU154="","",Income_CF!AU154*(Cohort_WP!AU152/Cohort_CF!AU152))</f>
        <v>1052460.6287265462</v>
      </c>
      <c r="AV152" s="1">
        <f>IF(Income_CF!AV154="","",Income_CF!AV154*(Cohort_WP!AV152/Cohort_CF!AV152))</f>
        <v>1071210.8891629898</v>
      </c>
      <c r="AW152" s="1">
        <f>IF(Income_CF!AW154="","",Income_CF!AW154*(Cohort_WP!AW152/Cohort_CF!AW152))</f>
        <v>1089641.2165982218</v>
      </c>
      <c r="AX152" s="1">
        <f>IF(Income_CF!AX154="","",Income_CF!AX154*(Cohort_WP!AX152/Cohort_CF!AX152))</f>
        <v>1107723.8065818951</v>
      </c>
      <c r="AY152" s="1">
        <f>IF(Income_CF!AY154="","",Income_CF!AY154*(Cohort_WP!AY152/Cohort_CF!AY152))</f>
        <v>1125431.01581909</v>
      </c>
      <c r="AZ152" s="1">
        <f>IF(Income_CF!AZ154="","",Income_CF!AZ154*(Cohort_WP!AZ152/Cohort_CF!AZ152))</f>
        <v>1142735.4317068057</v>
      </c>
      <c r="BA152" s="1">
        <f>IF(Income_CF!BA154="","",Income_CF!BA154*(Cohort_WP!BA152/Cohort_CF!BA152))</f>
        <v>1159609.9423056638</v>
      </c>
      <c r="BB152" s="1" t="str">
        <f>IF(Income_CF!BB154="","",Income_CF!BB154*(Cohort_WP!BB152/Cohort_CF!BB152))</f>
        <v/>
      </c>
      <c r="BC152" s="1" t="str">
        <f>IF(Income_CF!BC154="","",Income_CF!BC154*(Cohort_WP!BC152/Cohort_CF!BC152))</f>
        <v/>
      </c>
      <c r="BD152" s="1" t="str">
        <f>IF(Income_CF!BD154="","",Income_CF!BD154*(Cohort_WP!BD152/Cohort_CF!BD152))</f>
        <v/>
      </c>
      <c r="BE152" s="1" t="str">
        <f>IF(Income_CF!BE154="","",Income_CF!BE154*(Cohort_WP!BE152/Cohort_CF!BE152))</f>
        <v/>
      </c>
      <c r="BF152" s="1" t="str">
        <f>IF(Income_CF!BF154="","",Income_CF!BF154*(Cohort_WP!BF152/Cohort_CF!BF152))</f>
        <v/>
      </c>
      <c r="BG152" s="1" t="str">
        <f>IF(Income_CF!BG154="","",Income_CF!BG154*(Cohort_WP!BG152/Cohort_CF!BG152))</f>
        <v/>
      </c>
      <c r="BH152" s="1" t="str">
        <f>IF(Income_CF!BH154="","",Income_CF!BH154*(Cohort_WP!BH152/Cohort_CF!BH152))</f>
        <v/>
      </c>
      <c r="BI152" s="1" t="str">
        <f>IF(Income_CF!BI154="","",Income_CF!BI154*(Cohort_WP!BI152/Cohort_CF!BI152))</f>
        <v/>
      </c>
      <c r="BJ152" s="1" t="str">
        <f>IF(Income_CF!BJ154="","",Income_CF!BJ154*(Cohort_WP!BJ152/Cohort_CF!BJ152))</f>
        <v/>
      </c>
      <c r="BK152" s="1" t="str">
        <f>IF(Income_CF!BK154="","",Income_CF!BK154*(Cohort_WP!BK152/Cohort_CF!BK152))</f>
        <v/>
      </c>
      <c r="BL152" s="1" t="str">
        <f>IF(Income_CF!BL154="","",Income_CF!BL154*(Cohort_WP!BL152/Cohort_CF!BL152))</f>
        <v/>
      </c>
      <c r="BM152" s="1" t="str">
        <f>IF(Income_CF!BM154="","",Income_CF!BM154*(Cohort_WP!BM152/Cohort_CF!BM152))</f>
        <v/>
      </c>
    </row>
    <row r="153" spans="1:65" x14ac:dyDescent="0.55000000000000004">
      <c r="A153" s="639"/>
      <c r="B153" t="s">
        <v>475</v>
      </c>
      <c r="G153" s="1" t="str">
        <f>IF(Income_CF!G155="","",Income_CF!G155*(Cohort_WP!G153/Cohort_CF!G153))</f>
        <v/>
      </c>
      <c r="H153" s="1" t="str">
        <f>IF(Income_CF!H155="","",Income_CF!H155*(Cohort_WP!H153/Cohort_CF!H153))</f>
        <v/>
      </c>
      <c r="I153" s="1" t="str">
        <f>IF(Income_CF!I155="","",Income_CF!I155*(Cohort_WP!I153/Cohort_CF!I153))</f>
        <v/>
      </c>
      <c r="J153" s="1" t="str">
        <f>IF(Income_CF!J155="","",Income_CF!J155*(Cohort_WP!J153/Cohort_CF!J153))</f>
        <v/>
      </c>
      <c r="K153" s="1" t="str">
        <f>IF(Income_CF!K155="","",Income_CF!K155*(Cohort_WP!K153/Cohort_CF!K153))</f>
        <v/>
      </c>
      <c r="L153" s="1" t="str">
        <f>IF(Income_CF!L155="","",Income_CF!L155*(Cohort_WP!L153/Cohort_CF!L153))</f>
        <v/>
      </c>
      <c r="M153" s="1" t="str">
        <f>IF(Income_CF!M155="","",Income_CF!M155*(Cohort_WP!M153/Cohort_CF!M153))</f>
        <v/>
      </c>
      <c r="N153" s="1" t="str">
        <f>IF(Income_CF!N155="","",Income_CF!N155*(Cohort_WP!N153/Cohort_CF!N153))</f>
        <v/>
      </c>
      <c r="O153" s="1">
        <f>IF(Income_CF!O155="","",Income_CF!O155*(Cohort_WP!O153/Cohort_CF!O153))</f>
        <v>428634.46198358864</v>
      </c>
      <c r="P153" s="1">
        <f>IF(Income_CF!P155="","",Income_CF!P155*(Cohort_WP!P153/Cohort_CF!P153))</f>
        <v>445262.18479518889</v>
      </c>
      <c r="Q153" s="1">
        <f>IF(Income_CF!Q155="","",Income_CF!Q155*(Cohort_WP!Q153/Cohort_CF!Q153))</f>
        <v>462257.49773620267</v>
      </c>
      <c r="R153" s="1">
        <f>IF(Income_CF!R155="","",Income_CF!R155*(Cohort_WP!R153/Cohort_CF!R153))</f>
        <v>479613.65407688019</v>
      </c>
      <c r="S153" s="1">
        <f>IF(Income_CF!S155="","",Income_CF!S155*(Cohort_WP!S153/Cohort_CF!S153))</f>
        <v>500365.93198378006</v>
      </c>
      <c r="T153" s="1">
        <f>IF(Income_CF!T155="","",Income_CF!T155*(Cohort_WP!T153/Cohort_CF!T153))</f>
        <v>518219.29233438824</v>
      </c>
      <c r="U153" s="1">
        <f>IF(Income_CF!U155="","",Income_CF!U155*(Cohort_WP!U153/Cohort_CF!U153))</f>
        <v>536387.74221111846</v>
      </c>
      <c r="V153" s="1">
        <f>IF(Income_CF!V155="","",Income_CF!V155*(Cohort_WP!V153/Cohort_CF!V153))</f>
        <v>554860.15078839462</v>
      </c>
      <c r="W153" s="1">
        <f>IF(Income_CF!W155="","",Income_CF!W155*(Cohort_WP!W153/Cohort_CF!W153))</f>
        <v>573624.44413417997</v>
      </c>
      <c r="X153" s="1">
        <f>IF(Income_CF!X155="","",Income_CF!X155*(Cohort_WP!X153/Cohort_CF!X153))</f>
        <v>592667.60219760344</v>
      </c>
      <c r="Y153" s="1">
        <f>IF(Income_CF!Y155="","",Income_CF!Y155*(Cohort_WP!Y153/Cohort_CF!Y153))</f>
        <v>611975.65857873624</v>
      </c>
      <c r="Z153" s="1">
        <f>IF(Income_CF!Z155="","",Income_CF!Z155*(Cohort_WP!Z153/Cohort_CF!Z153))</f>
        <v>631533.70317540341</v>
      </c>
      <c r="AA153" s="1">
        <f>IF(Income_CF!AA155="","",Income_CF!AA155*(Cohort_WP!AA153/Cohort_CF!AA153))</f>
        <v>651325.88779283653</v>
      </c>
      <c r="AB153" s="1">
        <f>IF(Income_CF!AB155="","",Income_CF!AB155*(Cohort_WP!AB153/Cohort_CF!AB153))</f>
        <v>671335.43479216716</v>
      </c>
      <c r="AC153" s="1">
        <f>IF(Income_CF!AC155="","",Income_CF!AC155*(Cohort_WP!AC153/Cohort_CF!AC153))</f>
        <v>691544.64884320716</v>
      </c>
      <c r="AD153" s="1">
        <f>IF(Income_CF!AD155="","",Income_CF!AD155*(Cohort_WP!AD153/Cohort_CF!AD153))</f>
        <v>711934.93183588574</v>
      </c>
      <c r="AE153" s="1">
        <f>IF(Income_CF!AE155="","",Income_CF!AE155*(Cohort_WP!AE153/Cohort_CF!AE153))</f>
        <v>732486.80099282018</v>
      </c>
      <c r="AF153" s="1">
        <f>IF(Income_CF!AF155="","",Income_CF!AF155*(Cohort_WP!AF153/Cohort_CF!AF153))</f>
        <v>753179.91021328128</v>
      </c>
      <c r="AG153" s="1">
        <f>IF(Income_CF!AG155="","",Income_CF!AG155*(Cohort_WP!AG153/Cohort_CF!AG153))</f>
        <v>773993.07466583396</v>
      </c>
      <c r="AH153" s="1">
        <f>IF(Income_CF!AH155="","",Income_CF!AH155*(Cohort_WP!AH153/Cohort_CF!AH153))</f>
        <v>794904.29863369919</v>
      </c>
      <c r="AI153" s="1">
        <f>IF(Income_CF!AI155="","",Income_CF!AI155*(Cohort_WP!AI153/Cohort_CF!AI153))</f>
        <v>815890.80660308222</v>
      </c>
      <c r="AJ153" s="1">
        <f>IF(Income_CF!AJ155="","",Income_CF!AJ155*(Cohort_WP!AJ153/Cohort_CF!AJ153))</f>
        <v>836929.07757071138</v>
      </c>
      <c r="AK153" s="1">
        <f>IF(Income_CF!AK155="","",Income_CF!AK155*(Cohort_WP!AK153/Cohort_CF!AK153))</f>
        <v>857994.88253239321</v>
      </c>
      <c r="AL153" s="1">
        <f>IF(Income_CF!AL155="","",Income_CF!AL155*(Cohort_WP!AL153/Cohort_CF!AL153))</f>
        <v>879063.32509994914</v>
      </c>
      <c r="AM153" s="1">
        <f>IF(Income_CF!AM155="","",Income_CF!AM155*(Cohort_WP!AM153/Cohort_CF!AM153))</f>
        <v>900108.88517916889</v>
      </c>
      <c r="AN153" s="1">
        <f>IF(Income_CF!AN155="","",Income_CF!AN155*(Cohort_WP!AN153/Cohort_CF!AN153))</f>
        <v>921105.46562664467</v>
      </c>
      <c r="AO153" s="1">
        <f>IF(Income_CF!AO155="","",Income_CF!AO155*(Cohort_WP!AO153/Cohort_CF!AO153))</f>
        <v>942026.44178878935</v>
      </c>
      <c r="AP153" s="1">
        <f>IF(Income_CF!AP155="","",Income_CF!AP155*(Cohort_WP!AP153/Cohort_CF!AP153))</f>
        <v>962844.71381158405</v>
      </c>
      <c r="AQ153" s="1">
        <f>IF(Income_CF!AQ155="","",Income_CF!AQ155*(Cohort_WP!AQ153/Cohort_CF!AQ153))</f>
        <v>983532.76159536699</v>
      </c>
      <c r="AR153" s="1">
        <f>IF(Income_CF!AR155="","",Income_CF!AR155*(Cohort_WP!AR153/Cohort_CF!AR153))</f>
        <v>1004062.702254702</v>
      </c>
      <c r="AS153" s="1">
        <f>IF(Income_CF!AS155="","",Income_CF!AS155*(Cohort_WP!AS153/Cohort_CF!AS153))</f>
        <v>1024406.3499297494</v>
      </c>
      <c r="AT153" s="1">
        <f>IF(Income_CF!AT155="","",Income_CF!AT155*(Cohort_WP!AT153/Cohort_CF!AT153))</f>
        <v>1044535.2777820965</v>
      </c>
      <c r="AU153" s="1">
        <f>IF(Income_CF!AU155="","",Income_CF!AU155*(Cohort_WP!AU153/Cohort_CF!AU153))</f>
        <v>1064420.8819953322</v>
      </c>
      <c r="AV153" s="1">
        <f>IF(Income_CF!AV155="","",Income_CF!AV155*(Cohort_WP!AV153/Cohort_CF!AV153))</f>
        <v>1084034.4475883425</v>
      </c>
      <c r="AW153" s="1">
        <f>IF(Income_CF!AW155="","",Income_CF!AW155*(Cohort_WP!AW153/Cohort_CF!AW153))</f>
        <v>1103347.2158378796</v>
      </c>
      <c r="AX153" s="1">
        <f>IF(Income_CF!AX155="","",Income_CF!AX155*(Cohort_WP!AX153/Cohort_CF!AX153))</f>
        <v>1122330.4530961683</v>
      </c>
      <c r="AY153" s="1">
        <f>IF(Income_CF!AY155="","",Income_CF!AY155*(Cohort_WP!AY153/Cohort_CF!AY153))</f>
        <v>1140955.5207793522</v>
      </c>
      <c r="AZ153" s="1">
        <f>IF(Income_CF!AZ155="","",Income_CF!AZ155*(Cohort_WP!AZ153/Cohort_CF!AZ153))</f>
        <v>1159193.9462936625</v>
      </c>
      <c r="BA153" s="1">
        <f>IF(Income_CF!BA155="","",Income_CF!BA155*(Cohort_WP!BA153/Cohort_CF!BA153))</f>
        <v>1177017.4946580098</v>
      </c>
      <c r="BB153" s="1">
        <f>IF(Income_CF!BB155="","",Income_CF!BB155*(Cohort_WP!BB153/Cohort_CF!BB153))</f>
        <v>1194398.2405748337</v>
      </c>
      <c r="BC153" s="1" t="str">
        <f>IF(Income_CF!BC155="","",Income_CF!BC155*(Cohort_WP!BC153/Cohort_CF!BC153))</f>
        <v/>
      </c>
      <c r="BD153" s="1" t="str">
        <f>IF(Income_CF!BD155="","",Income_CF!BD155*(Cohort_WP!BD153/Cohort_CF!BD153))</f>
        <v/>
      </c>
      <c r="BE153" s="1" t="str">
        <f>IF(Income_CF!BE155="","",Income_CF!BE155*(Cohort_WP!BE153/Cohort_CF!BE153))</f>
        <v/>
      </c>
      <c r="BF153" s="1" t="str">
        <f>IF(Income_CF!BF155="","",Income_CF!BF155*(Cohort_WP!BF153/Cohort_CF!BF153))</f>
        <v/>
      </c>
      <c r="BG153" s="1" t="str">
        <f>IF(Income_CF!BG155="","",Income_CF!BG155*(Cohort_WP!BG153/Cohort_CF!BG153))</f>
        <v/>
      </c>
      <c r="BH153" s="1" t="str">
        <f>IF(Income_CF!BH155="","",Income_CF!BH155*(Cohort_WP!BH153/Cohort_CF!BH153))</f>
        <v/>
      </c>
      <c r="BI153" s="1" t="str">
        <f>IF(Income_CF!BI155="","",Income_CF!BI155*(Cohort_WP!BI153/Cohort_CF!BI153))</f>
        <v/>
      </c>
      <c r="BJ153" s="1" t="str">
        <f>IF(Income_CF!BJ155="","",Income_CF!BJ155*(Cohort_WP!BJ153/Cohort_CF!BJ153))</f>
        <v/>
      </c>
      <c r="BK153" s="1" t="str">
        <f>IF(Income_CF!BK155="","",Income_CF!BK155*(Cohort_WP!BK153/Cohort_CF!BK153))</f>
        <v/>
      </c>
      <c r="BL153" s="1" t="str">
        <f>IF(Income_CF!BL155="","",Income_CF!BL155*(Cohort_WP!BL153/Cohort_CF!BL153))</f>
        <v/>
      </c>
      <c r="BM153" s="1" t="str">
        <f>IF(Income_CF!BM155="","",Income_CF!BM155*(Cohort_WP!BM153/Cohort_CF!BM153))</f>
        <v/>
      </c>
    </row>
    <row r="154" spans="1:65" x14ac:dyDescent="0.55000000000000004">
      <c r="A154" s="639"/>
      <c r="B154" t="s">
        <v>476</v>
      </c>
      <c r="G154" s="1" t="str">
        <f>IF(Income_CF!G156="","",Income_CF!G156*(Cohort_WP!G154/Cohort_CF!G154))</f>
        <v/>
      </c>
      <c r="H154" s="1" t="str">
        <f>IF(Income_CF!H156="","",Income_CF!H156*(Cohort_WP!H154/Cohort_CF!H154))</f>
        <v/>
      </c>
      <c r="I154" s="1" t="str">
        <f>IF(Income_CF!I156="","",Income_CF!I156*(Cohort_WP!I154/Cohort_CF!I154))</f>
        <v/>
      </c>
      <c r="J154" s="1" t="str">
        <f>IF(Income_CF!J156="","",Income_CF!J156*(Cohort_WP!J154/Cohort_CF!J154))</f>
        <v/>
      </c>
      <c r="K154" s="1" t="str">
        <f>IF(Income_CF!K156="","",Income_CF!K156*(Cohort_WP!K154/Cohort_CF!K154))</f>
        <v/>
      </c>
      <c r="L154" s="1" t="str">
        <f>IF(Income_CF!L156="","",Income_CF!L156*(Cohort_WP!L154/Cohort_CF!L154))</f>
        <v/>
      </c>
      <c r="M154" s="1" t="str">
        <f>IF(Income_CF!M156="","",Income_CF!M156*(Cohort_WP!M154/Cohort_CF!M154))</f>
        <v/>
      </c>
      <c r="N154" s="1" t="str">
        <f>IF(Income_CF!N156="","",Income_CF!N156*(Cohort_WP!N154/Cohort_CF!N154))</f>
        <v/>
      </c>
      <c r="O154" s="1" t="str">
        <f>IF(Income_CF!O156="","",Income_CF!O156*(Cohort_WP!O154/Cohort_CF!O154))</f>
        <v/>
      </c>
      <c r="P154" s="1">
        <f>IF(Income_CF!P156="","",Income_CF!P156*(Cohort_WP!P154/Cohort_CF!P154))</f>
        <v>441493.49584309635</v>
      </c>
      <c r="Q154" s="1">
        <f>IF(Income_CF!Q156="","",Income_CF!Q156*(Cohort_WP!Q154/Cohort_CF!Q154))</f>
        <v>458620.05033904454</v>
      </c>
      <c r="R154" s="1">
        <f>IF(Income_CF!R156="","",Income_CF!R156*(Cohort_WP!R154/Cohort_CF!R154))</f>
        <v>476125.22266828868</v>
      </c>
      <c r="S154" s="1">
        <f>IF(Income_CF!S156="","",Income_CF!S156*(Cohort_WP!S154/Cohort_CF!S154))</f>
        <v>494002.0636991866</v>
      </c>
      <c r="T154" s="1">
        <f>IF(Income_CF!T156="","",Income_CF!T156*(Cohort_WP!T154/Cohort_CF!T154))</f>
        <v>515376.90994329355</v>
      </c>
      <c r="U154" s="1">
        <f>IF(Income_CF!U156="","",Income_CF!U156*(Cohort_WP!U154/Cohort_CF!U154))</f>
        <v>533765.87110441993</v>
      </c>
      <c r="V154" s="1">
        <f>IF(Income_CF!V156="","",Income_CF!V156*(Cohort_WP!V154/Cohort_CF!V154))</f>
        <v>552479.37447745202</v>
      </c>
      <c r="W154" s="1">
        <f>IF(Income_CF!W156="","",Income_CF!W156*(Cohort_WP!W154/Cohort_CF!W154))</f>
        <v>571505.95531204646</v>
      </c>
      <c r="X154" s="1">
        <f>IF(Income_CF!X156="","",Income_CF!X156*(Cohort_WP!X154/Cohort_CF!X154))</f>
        <v>590833.17745820538</v>
      </c>
      <c r="Y154" s="1">
        <f>IF(Income_CF!Y156="","",Income_CF!Y156*(Cohort_WP!Y154/Cohort_CF!Y154))</f>
        <v>610447.6302635317</v>
      </c>
      <c r="Z154" s="1">
        <f>IF(Income_CF!Z156="","",Income_CF!Z156*(Cohort_WP!Z154/Cohort_CF!Z154))</f>
        <v>630334.92833609821</v>
      </c>
      <c r="AA154" s="1">
        <f>IF(Income_CF!AA156="","",Income_CF!AA156*(Cohort_WP!AA154/Cohort_CF!AA154))</f>
        <v>650479.71427066543</v>
      </c>
      <c r="AB154" s="1">
        <f>IF(Income_CF!AB156="","",Income_CF!AB156*(Cohort_WP!AB154/Cohort_CF!AB154))</f>
        <v>670865.66442662163</v>
      </c>
      <c r="AC154" s="1">
        <f>IF(Income_CF!AC156="","",Income_CF!AC156*(Cohort_WP!AC154/Cohort_CF!AC154))</f>
        <v>691475.49783593218</v>
      </c>
      <c r="AD154" s="1">
        <f>IF(Income_CF!AD156="","",Income_CF!AD156*(Cohort_WP!AD154/Cohort_CF!AD154))</f>
        <v>712290.98830850329</v>
      </c>
      <c r="AE154" s="1">
        <f>IF(Income_CF!AE156="","",Income_CF!AE156*(Cohort_WP!AE154/Cohort_CF!AE154))</f>
        <v>733292.97979096242</v>
      </c>
      <c r="AF154" s="1">
        <f>IF(Income_CF!AF156="","",Income_CF!AF156*(Cohort_WP!AF154/Cohort_CF!AF154))</f>
        <v>754461.40502260497</v>
      </c>
      <c r="AG154" s="1">
        <f>IF(Income_CF!AG156="","",Income_CF!AG156*(Cohort_WP!AG154/Cohort_CF!AG154))</f>
        <v>775775.30751967977</v>
      </c>
      <c r="AH154" s="1">
        <f>IF(Income_CF!AH156="","",Income_CF!AH156*(Cohort_WP!AH154/Cohort_CF!AH154))</f>
        <v>797212.86690580891</v>
      </c>
      <c r="AI154" s="1">
        <f>IF(Income_CF!AI156="","",Income_CF!AI156*(Cohort_WP!AI154/Cohort_CF!AI154))</f>
        <v>818751.42759271013</v>
      </c>
      <c r="AJ154" s="1">
        <f>IF(Income_CF!AJ156="","",Income_CF!AJ156*(Cohort_WP!AJ154/Cohort_CF!AJ154))</f>
        <v>840367.5308011747</v>
      </c>
      <c r="AK154" s="1">
        <f>IF(Income_CF!AK156="","",Income_CF!AK156*(Cohort_WP!AK154/Cohort_CF!AK154))</f>
        <v>862036.94989783294</v>
      </c>
      <c r="AL154" s="1">
        <f>IF(Income_CF!AL156="","",Income_CF!AL156*(Cohort_WP!AL154/Cohort_CF!AL154))</f>
        <v>883734.72900836496</v>
      </c>
      <c r="AM154" s="1">
        <f>IF(Income_CF!AM156="","",Income_CF!AM156*(Cohort_WP!AM154/Cohort_CF!AM154))</f>
        <v>905435.22485294752</v>
      </c>
      <c r="AN154" s="1">
        <f>IF(Income_CF!AN156="","",Income_CF!AN156*(Cohort_WP!AN154/Cohort_CF!AN154))</f>
        <v>927112.15173454385</v>
      </c>
      <c r="AO154" s="1">
        <f>IF(Income_CF!AO156="","",Income_CF!AO156*(Cohort_WP!AO154/Cohort_CF!AO154))</f>
        <v>948738.62959544419</v>
      </c>
      <c r="AP154" s="1">
        <f>IF(Income_CF!AP156="","",Income_CF!AP156*(Cohort_WP!AP154/Cohort_CF!AP154))</f>
        <v>970287.23504245293</v>
      </c>
      <c r="AQ154" s="1">
        <f>IF(Income_CF!AQ156="","",Income_CF!AQ156*(Cohort_WP!AQ154/Cohort_CF!AQ154))</f>
        <v>991730.05522593134</v>
      </c>
      <c r="AR154" s="1">
        <f>IF(Income_CF!AR156="","",Income_CF!AR156*(Cohort_WP!AR154/Cohort_CF!AR154))</f>
        <v>1013038.744443228</v>
      </c>
      <c r="AS154" s="1">
        <f>IF(Income_CF!AS156="","",Income_CF!AS156*(Cohort_WP!AS154/Cohort_CF!AS154))</f>
        <v>1034184.5833223432</v>
      </c>
      <c r="AT154" s="1">
        <f>IF(Income_CF!AT156="","",Income_CF!AT156*(Cohort_WP!AT154/Cohort_CF!AT154))</f>
        <v>1055138.5404276417</v>
      </c>
      <c r="AU154" s="1">
        <f>IF(Income_CF!AU156="","",Income_CF!AU156*(Cohort_WP!AU154/Cohort_CF!AU154))</f>
        <v>1075871.3361155596</v>
      </c>
      <c r="AV154" s="1">
        <f>IF(Income_CF!AV156="","",Income_CF!AV156*(Cohort_WP!AV154/Cohort_CF!AV154))</f>
        <v>1096353.5084551922</v>
      </c>
      <c r="AW154" s="1">
        <f>IF(Income_CF!AW156="","",Income_CF!AW156*(Cohort_WP!AW154/Cohort_CF!AW154))</f>
        <v>1116555.4810159928</v>
      </c>
      <c r="AX154" s="1">
        <f>IF(Income_CF!AX156="","",Income_CF!AX156*(Cohort_WP!AX154/Cohort_CF!AX154))</f>
        <v>1136447.6323130156</v>
      </c>
      <c r="AY154" s="1">
        <f>IF(Income_CF!AY156="","",Income_CF!AY156*(Cohort_WP!AY154/Cohort_CF!AY154))</f>
        <v>1156000.3666890534</v>
      </c>
      <c r="AZ154" s="1">
        <f>IF(Income_CF!AZ156="","",Income_CF!AZ156*(Cohort_WP!AZ154/Cohort_CF!AZ154))</f>
        <v>1175184.1864027325</v>
      </c>
      <c r="BA154" s="1">
        <f>IF(Income_CF!BA156="","",Income_CF!BA156*(Cohort_WP!BA154/Cohort_CF!BA154))</f>
        <v>1193969.7646824725</v>
      </c>
      <c r="BB154" s="1">
        <f>IF(Income_CF!BB156="","",Income_CF!BB156*(Cohort_WP!BB154/Cohort_CF!BB154))</f>
        <v>1212328.0194977501</v>
      </c>
      <c r="BC154" s="1">
        <f>IF(Income_CF!BC156="","",Income_CF!BC156*(Cohort_WP!BC154/Cohort_CF!BC154))</f>
        <v>1230230.1877920786</v>
      </c>
      <c r="BD154" s="1" t="str">
        <f>IF(Income_CF!BD156="","",Income_CF!BD156*(Cohort_WP!BD154/Cohort_CF!BD154))</f>
        <v/>
      </c>
      <c r="BE154" s="1" t="str">
        <f>IF(Income_CF!BE156="","",Income_CF!BE156*(Cohort_WP!BE154/Cohort_CF!BE154))</f>
        <v/>
      </c>
      <c r="BF154" s="1" t="str">
        <f>IF(Income_CF!BF156="","",Income_CF!BF156*(Cohort_WP!BF154/Cohort_CF!BF154))</f>
        <v/>
      </c>
      <c r="BG154" s="1" t="str">
        <f>IF(Income_CF!BG156="","",Income_CF!BG156*(Cohort_WP!BG154/Cohort_CF!BG154))</f>
        <v/>
      </c>
      <c r="BH154" s="1" t="str">
        <f>IF(Income_CF!BH156="","",Income_CF!BH156*(Cohort_WP!BH154/Cohort_CF!BH154))</f>
        <v/>
      </c>
      <c r="BI154" s="1" t="str">
        <f>IF(Income_CF!BI156="","",Income_CF!BI156*(Cohort_WP!BI154/Cohort_CF!BI154))</f>
        <v/>
      </c>
      <c r="BJ154" s="1" t="str">
        <f>IF(Income_CF!BJ156="","",Income_CF!BJ156*(Cohort_WP!BJ154/Cohort_CF!BJ154))</f>
        <v/>
      </c>
      <c r="BK154" s="1" t="str">
        <f>IF(Income_CF!BK156="","",Income_CF!BK156*(Cohort_WP!BK154/Cohort_CF!BK154))</f>
        <v/>
      </c>
      <c r="BL154" s="1" t="str">
        <f>IF(Income_CF!BL156="","",Income_CF!BL156*(Cohort_WP!BL154/Cohort_CF!BL154))</f>
        <v/>
      </c>
      <c r="BM154" s="1" t="str">
        <f>IF(Income_CF!BM156="","",Income_CF!BM156*(Cohort_WP!BM154/Cohort_CF!BM154))</f>
        <v/>
      </c>
    </row>
    <row r="155" spans="1:65" x14ac:dyDescent="0.55000000000000004">
      <c r="A155" s="639"/>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row>
    <row r="156" spans="1:65" x14ac:dyDescent="0.55000000000000004">
      <c r="A156" s="639"/>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row>
    <row r="157" spans="1:65" x14ac:dyDescent="0.55000000000000004">
      <c r="A157" s="639"/>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row>
    <row r="158" spans="1:65" x14ac:dyDescent="0.55000000000000004">
      <c r="A158" s="639"/>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row>
    <row r="159" spans="1:65" x14ac:dyDescent="0.55000000000000004">
      <c r="A159" s="639"/>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row>
    <row r="160" spans="1:65" x14ac:dyDescent="0.55000000000000004">
      <c r="A160" s="639"/>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row>
    <row r="161" spans="1:72" x14ac:dyDescent="0.55000000000000004">
      <c r="A161" s="639"/>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row>
    <row r="162" spans="1:72" x14ac:dyDescent="0.55000000000000004">
      <c r="A162" s="639"/>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row>
    <row r="163" spans="1:72" x14ac:dyDescent="0.55000000000000004">
      <c r="A163" s="639"/>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row>
    <row r="164" spans="1:72" x14ac:dyDescent="0.55000000000000004">
      <c r="A164" s="639"/>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row>
    <row r="165" spans="1:72" x14ac:dyDescent="0.55000000000000004">
      <c r="A165" s="640"/>
      <c r="B165" s="329" t="s">
        <v>525</v>
      </c>
      <c r="C165" s="329"/>
      <c r="D165" s="329"/>
      <c r="E165" s="329"/>
      <c r="F165" s="329"/>
      <c r="G165" s="335">
        <f>SUM(G145:G164)*(1+'Cost and Benefit Parameters'!$C$17)</f>
        <v>348519.04250808147</v>
      </c>
      <c r="H165" s="335">
        <f>SUM(H145:H164)*(1+'Cost and Benefit Parameters'!$C$17)</f>
        <v>721013.5165624877</v>
      </c>
      <c r="I165" s="335">
        <f>SUM(I145:I164)*(1+'Cost and Benefit Parameters'!$C$17)</f>
        <v>1118501.5695234884</v>
      </c>
      <c r="J165" s="335">
        <f>SUM(J145:J164)*(1+'Cost and Benefit Parameters'!$C$17)</f>
        <v>1542026.4074634719</v>
      </c>
      <c r="K165" s="335">
        <f>SUM(K145:K164)*(1+'Cost and Benefit Parameters'!$C$17)</f>
        <v>1995130.4915487934</v>
      </c>
      <c r="L165" s="335">
        <f>SUM(L145:L164)*(1+'Cost and Benefit Parameters'!$C$17)</f>
        <v>2476344.1139067085</v>
      </c>
      <c r="M165" s="335">
        <f>SUM(M145:M164)*(1+'Cost and Benefit Parameters'!$C$17)</f>
        <v>2986766.7573043979</v>
      </c>
      <c r="N165" s="335">
        <f>SUM(N145:N164)*(1+'Cost and Benefit Parameters'!$C$17)</f>
        <v>3527521.8386122664</v>
      </c>
      <c r="O165" s="335">
        <f>SUM(O145:O164)*(1+'Cost and Benefit Parameters'!$C$17)</f>
        <v>4099756.6599951852</v>
      </c>
      <c r="P165" s="335">
        <f>SUM(P145:P164)*(1+'Cost and Benefit Parameters'!$C$17)</f>
        <v>4704642.356190132</v>
      </c>
      <c r="Q165" s="335">
        <f>SUM(Q145:Q164)*(1+'Cost and Benefit Parameters'!$C$17)</f>
        <v>4874993.3902750257</v>
      </c>
      <c r="R165" s="335">
        <f>SUM(R145:R164)*(1+'Cost and Benefit Parameters'!$C$17)</f>
        <v>5048187.8737577358</v>
      </c>
      <c r="S165" s="335">
        <f>SUM(S145:S164)*(1+'Cost and Benefit Parameters'!$C$17)</f>
        <v>5224099.8117242102</v>
      </c>
      <c r="T165" s="335">
        <f>SUM(T145:T164)*(1+'Cost and Benefit Parameters'!$C$17)</f>
        <v>5402593.1599909803</v>
      </c>
      <c r="U165" s="335">
        <f>SUM(U145:U164)*(1+'Cost and Benefit Parameters'!$C$17)</f>
        <v>5580196.6747212019</v>
      </c>
      <c r="V165" s="335">
        <f>SUM(V145:V164)*(1+'Cost and Benefit Parameters'!$C$17)</f>
        <v>5760198.6120127263</v>
      </c>
      <c r="W165" s="335">
        <f>SUM(W145:W164)*(1+'Cost and Benefit Parameters'!$C$17)</f>
        <v>5942458.0020482894</v>
      </c>
      <c r="X165" s="335">
        <f>SUM(X145:X164)*(1+'Cost and Benefit Parameters'!$C$17)</f>
        <v>6126825.2656279569</v>
      </c>
      <c r="Y165" s="335">
        <f>SUM(Y145:Y164)*(1+'Cost and Benefit Parameters'!$C$17)</f>
        <v>6313142.3044807175</v>
      </c>
      <c r="Z165" s="335">
        <f>SUM(Z145:Z164)*(1+'Cost and Benefit Parameters'!$C$17)</f>
        <v>6501242.6202179622</v>
      </c>
      <c r="AA165" s="335">
        <f>SUM(AA145:AA164)*(1+'Cost and Benefit Parameters'!$C$17)</f>
        <v>6690951.4623847818</v>
      </c>
      <c r="AB165" s="335">
        <f>SUM(AB145:AB164)*(1+'Cost and Benefit Parameters'!$C$17)</f>
        <v>6882086.0059557455</v>
      </c>
      <c r="AC165" s="335">
        <f>SUM(AC145:AC164)*(1+'Cost and Benefit Parameters'!$C$17)</f>
        <v>7074455.5585073419</v>
      </c>
      <c r="AD165" s="335">
        <f>SUM(AD145:AD164)*(1+'Cost and Benefit Parameters'!$C$17)</f>
        <v>7267861.7971804533</v>
      </c>
      <c r="AE165" s="335">
        <f>SUM(AE145:AE164)*(1+'Cost and Benefit Parameters'!$C$17)</f>
        <v>7462099.0354232853</v>
      </c>
      <c r="AF165" s="335">
        <f>SUM(AF145:AF164)*(1+'Cost and Benefit Parameters'!$C$17)</f>
        <v>7656954.5193787469</v>
      </c>
      <c r="AG165" s="335">
        <f>SUM(AG145:AG164)*(1+'Cost and Benefit Parameters'!$C$17)</f>
        <v>7852208.7536510741</v>
      </c>
      <c r="AH165" s="335">
        <f>SUM(AH145:AH164)*(1+'Cost and Benefit Parameters'!$C$17)</f>
        <v>8047635.8560549989</v>
      </c>
      <c r="AI165" s="335">
        <f>SUM(AI145:AI164)*(1+'Cost and Benefit Parameters'!$C$17)</f>
        <v>8243003.9408175545</v>
      </c>
      <c r="AJ165" s="335">
        <f>SUM(AJ145:AJ164)*(1+'Cost and Benefit Parameters'!$C$17)</f>
        <v>8438075.529568743</v>
      </c>
      <c r="AK165" s="335">
        <f>SUM(AK145:AK164)*(1+'Cost and Benefit Parameters'!$C$17)</f>
        <v>8632607.9893229492</v>
      </c>
      <c r="AL165" s="335">
        <f>SUM(AL145:AL164)*(1+'Cost and Benefit Parameters'!$C$17)</f>
        <v>8826353.9965193197</v>
      </c>
      <c r="AM165" s="335">
        <f>SUM(AM145:AM164)*(1+'Cost and Benefit Parameters'!$C$17)</f>
        <v>9019062.026056936</v>
      </c>
      <c r="AN165" s="335">
        <f>SUM(AN145:AN164)*(1+'Cost and Benefit Parameters'!$C$17)</f>
        <v>9210476.8641300127</v>
      </c>
      <c r="AO165" s="335">
        <f>SUM(AO145:AO164)*(1+'Cost and Benefit Parameters'!$C$17)</f>
        <v>9400340.1435408406</v>
      </c>
      <c r="AP165" s="335">
        <f>SUM(AP145:AP164)*(1+'Cost and Benefit Parameters'!$C$17)</f>
        <v>9588390.9000438936</v>
      </c>
      <c r="AQ165" s="335">
        <f>SUM(AQ145:AQ164)*(1+'Cost and Benefit Parameters'!$C$17)</f>
        <v>9774366.1481546964</v>
      </c>
      <c r="AR165" s="335">
        <f>SUM(AR145:AR164)*(1+'Cost and Benefit Parameters'!$C$17)</f>
        <v>9958001.4747421276</v>
      </c>
      <c r="AS165" s="335">
        <f>SUM(AS145:AS164)*(1+'Cost and Benefit Parameters'!$C$17)</f>
        <v>10139031.648613621</v>
      </c>
      <c r="AT165" s="335">
        <f>SUM(AT145:AT164)*(1+'Cost and Benefit Parameters'!$C$17)</f>
        <v>10317191.244200191</v>
      </c>
      <c r="AU165" s="335">
        <f>SUM(AU145:AU164)*(1+'Cost and Benefit Parameters'!$C$17)</f>
        <v>9507310.5039865114</v>
      </c>
      <c r="AV165" s="335">
        <f>SUM(AV145:AV164)*(1+'Cost and Benefit Parameters'!$C$17)</f>
        <v>8651137.9186211098</v>
      </c>
      <c r="AW165" s="335">
        <f>SUM(AW145:AW164)*(1+'Cost and Benefit Parameters'!$C$17)</f>
        <v>7747550.6190596297</v>
      </c>
      <c r="AX165" s="335">
        <f>SUM(AX145:AX164)*(1+'Cost and Benefit Parameters'!$C$17)</f>
        <v>6795423.4278215496</v>
      </c>
      <c r="AY165" s="335">
        <f>SUM(AY145:AY164)*(1+'Cost and Benefit Parameters'!$C$17)</f>
        <v>5793628.837535318</v>
      </c>
      <c r="AZ165" s="335">
        <f>SUM(AZ145:AZ164)*(1+'Cost and Benefit Parameters'!$C$17)</f>
        <v>4741036.9136409611</v>
      </c>
      <c r="BA165" s="335">
        <f>SUM(BA145:BA164)*(1+'Cost and Benefit Parameters'!$C$17)</f>
        <v>3636515.1176955309</v>
      </c>
      <c r="BB165" s="335">
        <f>SUM(BB145:BB164)*(1+'Cost and Benefit Parameters'!$C$17)</f>
        <v>2478928.0478747613</v>
      </c>
      <c r="BC165" s="335">
        <f>SUM(BC145:BC164)*(1+'Cost and Benefit Parameters'!$C$17)</f>
        <v>1267137.0934258411</v>
      </c>
      <c r="BD165" s="335"/>
      <c r="BE165" s="335"/>
      <c r="BF165" s="335"/>
      <c r="BG165" s="335"/>
      <c r="BH165" s="335"/>
      <c r="BI165" s="335"/>
      <c r="BJ165" s="335"/>
      <c r="BK165" s="335"/>
      <c r="BL165" s="335"/>
      <c r="BM165" s="335"/>
      <c r="BN165" s="329"/>
      <c r="BO165" s="329"/>
      <c r="BP165" s="329"/>
      <c r="BQ165" s="329"/>
      <c r="BR165" s="329"/>
      <c r="BS165" s="329"/>
      <c r="BT165" s="329"/>
    </row>
    <row r="166" spans="1:72" x14ac:dyDescent="0.55000000000000004">
      <c r="B166" s="329" t="s">
        <v>526</v>
      </c>
      <c r="C166" s="329"/>
      <c r="D166" s="329"/>
      <c r="E166" s="329"/>
      <c r="F166" s="329"/>
      <c r="G166" s="329">
        <f>'Cost and Benefit Parameters'!$C$44*G165</f>
        <v>137665.02179069218</v>
      </c>
      <c r="H166" s="329">
        <f>'Cost and Benefit Parameters'!$C$44*H165</f>
        <v>284800.33904218266</v>
      </c>
      <c r="I166" s="329">
        <f>'Cost and Benefit Parameters'!$C$44*I165</f>
        <v>441808.11996177793</v>
      </c>
      <c r="J166" s="329">
        <f>'Cost and Benefit Parameters'!$C$44*J165</f>
        <v>609100.43094807141</v>
      </c>
      <c r="K166" s="329">
        <f>'Cost and Benefit Parameters'!$C$44*K165</f>
        <v>788076.5441617734</v>
      </c>
      <c r="L166" s="329">
        <f>'Cost and Benefit Parameters'!$C$44*L165</f>
        <v>978155.92499314994</v>
      </c>
      <c r="M166" s="329">
        <f>'Cost and Benefit Parameters'!$C$44*M165</f>
        <v>1179772.8691352373</v>
      </c>
      <c r="N166" s="329">
        <f>'Cost and Benefit Parameters'!$C$44*N165</f>
        <v>1393371.1262518452</v>
      </c>
      <c r="O166" s="329">
        <f>'Cost and Benefit Parameters'!$C$44*O165</f>
        <v>1619403.8806980983</v>
      </c>
      <c r="P166" s="329">
        <f>'Cost and Benefit Parameters'!$C$44*P165</f>
        <v>1858333.7306951021</v>
      </c>
      <c r="Q166" s="329">
        <f>'Cost and Benefit Parameters'!$C$44*Q165</f>
        <v>1925622.3891586352</v>
      </c>
      <c r="R166" s="329">
        <f>'Cost and Benefit Parameters'!$C$44*R165</f>
        <v>1994034.2101343058</v>
      </c>
      <c r="S166" s="329">
        <f>'Cost and Benefit Parameters'!$C$44*S165</f>
        <v>2063519.4256310631</v>
      </c>
      <c r="T166" s="329">
        <f>'Cost and Benefit Parameters'!$C$44*T165</f>
        <v>2134024.2981964373</v>
      </c>
      <c r="U166" s="329">
        <f>'Cost and Benefit Parameters'!$C$44*U165</f>
        <v>2204177.6865148749</v>
      </c>
      <c r="V166" s="329">
        <f>'Cost and Benefit Parameters'!$C$44*V165</f>
        <v>2275278.4517450267</v>
      </c>
      <c r="W166" s="329">
        <f>'Cost and Benefit Parameters'!$C$44*W165</f>
        <v>2347270.9108090745</v>
      </c>
      <c r="X166" s="329">
        <f>'Cost and Benefit Parameters'!$C$44*X165</f>
        <v>2420095.9799230429</v>
      </c>
      <c r="Y166" s="329">
        <f>'Cost and Benefit Parameters'!$C$44*Y165</f>
        <v>2493691.2102698837</v>
      </c>
      <c r="Z166" s="329">
        <f>'Cost and Benefit Parameters'!$C$44*Z165</f>
        <v>2567990.8349860953</v>
      </c>
      <c r="AA166" s="329">
        <f>'Cost and Benefit Parameters'!$C$44*AA165</f>
        <v>2642925.8276419891</v>
      </c>
      <c r="AB166" s="329">
        <f>'Cost and Benefit Parameters'!$C$44*AB165</f>
        <v>2718423.9723525196</v>
      </c>
      <c r="AC166" s="329">
        <f>'Cost and Benefit Parameters'!$C$44*AC165</f>
        <v>2794409.9456104003</v>
      </c>
      <c r="AD166" s="329">
        <f>'Cost and Benefit Parameters'!$C$44*AD165</f>
        <v>2870805.4098862791</v>
      </c>
      <c r="AE166" s="329">
        <f>'Cost and Benefit Parameters'!$C$44*AE165</f>
        <v>2947529.1189921978</v>
      </c>
      <c r="AF166" s="329">
        <f>'Cost and Benefit Parameters'!$C$44*AF165</f>
        <v>3024497.0351546053</v>
      </c>
      <c r="AG166" s="329">
        <f>'Cost and Benefit Parameters'!$C$44*AG165</f>
        <v>3101622.4576921742</v>
      </c>
      <c r="AH166" s="329">
        <f>'Cost and Benefit Parameters'!$C$44*AH165</f>
        <v>3178816.1631417247</v>
      </c>
      <c r="AI166" s="329">
        <f>'Cost and Benefit Parameters'!$C$44*AI165</f>
        <v>3255986.5566229341</v>
      </c>
      <c r="AJ166" s="329">
        <f>'Cost and Benefit Parameters'!$C$44*AJ165</f>
        <v>3333039.8341796538</v>
      </c>
      <c r="AK166" s="329">
        <f>'Cost and Benefit Parameters'!$C$44*AK165</f>
        <v>3409880.155782565</v>
      </c>
      <c r="AL166" s="329">
        <f>'Cost and Benefit Parameters'!$C$44*AL165</f>
        <v>3486409.8286251314</v>
      </c>
      <c r="AM166" s="329">
        <f>'Cost and Benefit Parameters'!$C$44*AM165</f>
        <v>3562529.5002924898</v>
      </c>
      <c r="AN166" s="329">
        <f>'Cost and Benefit Parameters'!$C$44*AN165</f>
        <v>3638138.3613313553</v>
      </c>
      <c r="AO166" s="329">
        <f>'Cost and Benefit Parameters'!$C$44*AO165</f>
        <v>3713134.3566986322</v>
      </c>
      <c r="AP166" s="329">
        <f>'Cost and Benefit Parameters'!$C$44*AP165</f>
        <v>3787414.4055173383</v>
      </c>
      <c r="AQ166" s="329">
        <f>'Cost and Benefit Parameters'!$C$44*AQ165</f>
        <v>3860874.6285211053</v>
      </c>
      <c r="AR166" s="329">
        <f>'Cost and Benefit Parameters'!$C$44*AR165</f>
        <v>3933410.5825231406</v>
      </c>
      <c r="AS166" s="329">
        <f>'Cost and Benefit Parameters'!$C$44*AS165</f>
        <v>4004917.5012023803</v>
      </c>
      <c r="AT166" s="329">
        <f>'Cost and Benefit Parameters'!$C$44*AT165</f>
        <v>4075290.5414590756</v>
      </c>
      <c r="AU166" s="329">
        <f>'Cost and Benefit Parameters'!$C$44*AU165</f>
        <v>3755387.6490746723</v>
      </c>
      <c r="AV166" s="329">
        <f>'Cost and Benefit Parameters'!$C$44*AV165</f>
        <v>3417199.4778553387</v>
      </c>
      <c r="AW166" s="329">
        <f>'Cost and Benefit Parameters'!$C$44*AW165</f>
        <v>3060282.4945285539</v>
      </c>
      <c r="AX166" s="329">
        <f>'Cost and Benefit Parameters'!$C$44*AX165</f>
        <v>2684192.2539895121</v>
      </c>
      <c r="AY166" s="329">
        <f>'Cost and Benefit Parameters'!$C$44*AY165</f>
        <v>2288483.3908264507</v>
      </c>
      <c r="AZ166" s="329">
        <f>'Cost and Benefit Parameters'!$C$44*AZ165</f>
        <v>1872709.5808881796</v>
      </c>
      <c r="BA166" s="329">
        <f>'Cost and Benefit Parameters'!$C$44*BA165</f>
        <v>1436423.4714897347</v>
      </c>
      <c r="BB166" s="329">
        <f>'Cost and Benefit Parameters'!$C$44*BB165</f>
        <v>979176.57891053078</v>
      </c>
      <c r="BC166" s="329">
        <f>'Cost and Benefit Parameters'!$C$44*BC165</f>
        <v>500519.15190320724</v>
      </c>
      <c r="BD166" s="329"/>
      <c r="BE166" s="329"/>
      <c r="BF166" s="329"/>
      <c r="BG166" s="329"/>
      <c r="BH166" s="329"/>
      <c r="BI166" s="329"/>
      <c r="BJ166" s="329"/>
      <c r="BK166" s="329"/>
      <c r="BL166" s="329"/>
      <c r="BM166" s="329"/>
      <c r="BN166" s="329"/>
      <c r="BO166" s="329"/>
      <c r="BP166" s="329"/>
      <c r="BQ166" s="329"/>
      <c r="BR166" s="329"/>
      <c r="BS166" s="329"/>
      <c r="BT166" s="329"/>
    </row>
    <row r="167" spans="1:72" x14ac:dyDescent="0.55000000000000004">
      <c r="A167" s="638" t="s">
        <v>488</v>
      </c>
      <c r="B167" s="128" t="s">
        <v>499</v>
      </c>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row>
    <row r="168" spans="1:72" x14ac:dyDescent="0.55000000000000004">
      <c r="A168" s="639"/>
      <c r="B168" t="s">
        <v>466</v>
      </c>
      <c r="G168" s="1">
        <f>IF(Income_CF!G170="","",Income_CF!G170*(Cohort_WP!G168/Cohort_CF!G168))</f>
        <v>1161252.3394561866</v>
      </c>
      <c r="H168" s="1">
        <f>IF(Income_CF!H170="","",Income_CF!H170*(Cohort_WP!H168/Cohort_CF!H168))</f>
        <v>1206300.0053051803</v>
      </c>
      <c r="I168" s="1">
        <f>IF(Income_CF!I170="","",Income_CF!I170*(Cohort_WP!I168/Cohort_CF!I168))</f>
        <v>1252343.5427781376</v>
      </c>
      <c r="J168" s="1">
        <f>IF(Income_CF!J170="","",Income_CF!J170*(Cohort_WP!J168/Cohort_CF!J168))</f>
        <v>1299364.6737000626</v>
      </c>
      <c r="K168" s="1">
        <f>IF(Income_CF!K170="","",Income_CF!K170*(Cohort_WP!K168/Cohort_CF!K168))</f>
        <v>1355586.5443282695</v>
      </c>
      <c r="L168" s="1">
        <f>IF(Income_CF!L170="","",Income_CF!L170*(Cohort_WP!L168/Cohort_CF!L168))</f>
        <v>1403954.6955458724</v>
      </c>
      <c r="M168" s="1">
        <f>IF(Income_CF!M170="","",Income_CF!M170*(Cohort_WP!M168/Cohort_CF!M168))</f>
        <v>1453176.4842606895</v>
      </c>
      <c r="N168" s="1">
        <f>IF(Income_CF!N170="","",Income_CF!N170*(Cohort_WP!N168/Cohort_CF!N168))</f>
        <v>1503221.7549477061</v>
      </c>
      <c r="O168" s="1">
        <f>IF(Income_CF!O170="","",Income_CF!O170*(Cohort_WP!O168/Cohort_CF!O168))</f>
        <v>1554057.7970270049</v>
      </c>
      <c r="P168" s="1">
        <f>IF(Income_CF!P170="","",Income_CF!P170*(Cohort_WP!P168/Cohort_CF!P168))</f>
        <v>1605649.3367026721</v>
      </c>
      <c r="Q168" s="1">
        <f>IF(Income_CF!Q170="","",Income_CF!Q170*(Cohort_WP!Q168/Cohort_CF!Q168))</f>
        <v>1657958.5363390765</v>
      </c>
      <c r="R168" s="1">
        <f>IF(Income_CF!R170="","",Income_CF!R170*(Cohort_WP!R168/Cohort_CF!R168))</f>
        <v>1710945.0016315887</v>
      </c>
      <c r="S168" s="1">
        <f>IF(Income_CF!S170="","",Income_CF!S170*(Cohort_WP!S168/Cohort_CF!S168))</f>
        <v>1764565.7968041964</v>
      </c>
      <c r="T168" s="1">
        <f>IF(Income_CF!T170="","",Income_CF!T170*(Cohort_WP!T168/Cohort_CF!T168))</f>
        <v>1818775.4680399199</v>
      </c>
      <c r="U168" s="1">
        <f>IF(Income_CF!U170="","",Income_CF!U170*(Cohort_WP!U168/Cohort_CF!U168))</f>
        <v>1873526.0753213274</v>
      </c>
      <c r="V168" s="1">
        <f>IF(Income_CF!V170="","",Income_CF!V170*(Cohort_WP!V168/Cohort_CF!V168))</f>
        <v>1928767.2328284632</v>
      </c>
      <c r="W168" s="1">
        <f>IF(Income_CF!W170="","",Income_CF!W170*(Cohort_WP!W168/Cohort_CF!W168))</f>
        <v>1984446.158009242</v>
      </c>
      <c r="X168" s="1">
        <f>IF(Income_CF!X170="","",Income_CF!X170*(Cohort_WP!X168/Cohort_CF!X168))</f>
        <v>2040507.7294043179</v>
      </c>
      <c r="Y168" s="1">
        <f>IF(Income_CF!Y170="","",Income_CF!Y170*(Cohort_WP!Y168/Cohort_CF!Y168))</f>
        <v>2096894.5532732266</v>
      </c>
      <c r="Z168" s="1">
        <f>IF(Income_CF!Z170="","",Income_CF!Z170*(Cohort_WP!Z168/Cohort_CF!Z168))</f>
        <v>2153547.0390327722</v>
      </c>
      <c r="AA168" s="1">
        <f>IF(Income_CF!AA170="","",Income_CF!AA170*(Cohort_WP!AA168/Cohort_CF!AA168))</f>
        <v>2210403.4834812232</v>
      </c>
      <c r="AB168" s="1">
        <f>IF(Income_CF!AB170="","",Income_CF!AB170*(Cohort_WP!AB168/Cohort_CF!AB168))</f>
        <v>2267400.1637439695</v>
      </c>
      <c r="AC168" s="1">
        <f>IF(Income_CF!AC170="","",Income_CF!AC170*(Cohort_WP!AC168/Cohort_CF!AC168))</f>
        <v>2324471.438837145</v>
      </c>
      <c r="AD168" s="1">
        <f>IF(Income_CF!AD170="","",Income_CF!AD170*(Cohort_WP!AD168/Cohort_CF!AD168))</f>
        <v>2381549.8597066486</v>
      </c>
      <c r="AE168" s="1">
        <f>IF(Income_CF!AE170="","",Income_CF!AE170*(Cohort_WP!AE168/Cohort_CF!AE168))</f>
        <v>2438566.287560029</v>
      </c>
      <c r="AF168" s="1">
        <f>IF(Income_CF!AF170="","",Income_CF!AF170*(Cohort_WP!AF168/Cohort_CF!AF168))</f>
        <v>2495450.0202687285</v>
      </c>
      <c r="AG168" s="1">
        <f>IF(Income_CF!AG170="","",Income_CF!AG170*(Cohort_WP!AG168/Cohort_CF!AG168))</f>
        <v>2552128.9265787103</v>
      </c>
      <c r="AH168" s="1">
        <f>IF(Income_CF!AH170="","",Income_CF!AH170*(Cohort_WP!AH168/Cohort_CF!AH168))</f>
        <v>2608529.5878275279</v>
      </c>
      <c r="AI168" s="1">
        <f>IF(Income_CF!AI170="","",Income_CF!AI170*(Cohort_WP!AI168/Cohort_CF!AI168))</f>
        <v>2664577.4468273008</v>
      </c>
      <c r="AJ168" s="1">
        <f>IF(Income_CF!AJ170="","",Income_CF!AJ170*(Cohort_WP!AJ168/Cohort_CF!AJ168))</f>
        <v>2720196.9635344339</v>
      </c>
      <c r="AK168" s="1">
        <f>IF(Income_CF!AK170="","",Income_CF!AK170*(Cohort_WP!AK168/Cohort_CF!AK168))</f>
        <v>2775311.7770900135</v>
      </c>
      <c r="AL168" s="1">
        <f>IF(Income_CF!AL170="","",Income_CF!AL170*(Cohort_WP!AL168/Cohort_CF!AL168))</f>
        <v>2829844.8737782999</v>
      </c>
      <c r="AM168" s="1">
        <f>IF(Income_CF!AM170="","",Income_CF!AM170*(Cohort_WP!AM168/Cohort_CF!AM168))</f>
        <v>2883718.7604164761</v>
      </c>
      <c r="AN168" s="1">
        <f>IF(Income_CF!AN170="","",Income_CF!AN170*(Cohort_WP!AN168/Cohort_CF!AN168))</f>
        <v>2936855.6426553857</v>
      </c>
      <c r="AO168" s="1">
        <f>IF(Income_CF!AO170="","",Income_CF!AO170*(Cohort_WP!AO168/Cohort_CF!AO168))</f>
        <v>2989177.6076401076</v>
      </c>
      <c r="AP168" s="1">
        <f>IF(Income_CF!AP170="","",Income_CF!AP170*(Cohort_WP!AP168/Cohort_CF!AP168))</f>
        <v>3040606.8104499448</v>
      </c>
      <c r="AQ168" s="1">
        <f>IF(Income_CF!AQ170="","",Income_CF!AQ170*(Cohort_WP!AQ168/Cohort_CF!AQ168))</f>
        <v>3091065.6637104535</v>
      </c>
      <c r="AR168" s="1">
        <f>IF(Income_CF!AR170="","",Income_CF!AR170*(Cohort_WP!AR168/Cohort_CF!AR168))</f>
        <v>3140477.0297459294</v>
      </c>
      <c r="AS168" s="1">
        <f>IF(Income_CF!AS170="","",Income_CF!AS170*(Cohort_WP!AS168/Cohort_CF!AS168))</f>
        <v>3188764.4146186383</v>
      </c>
      <c r="AT168" s="1">
        <f>IF(Income_CF!AT170="","",Income_CF!AT170*(Cohort_WP!AT168/Cohort_CF!AT168))</f>
        <v>3235852.1633824757</v>
      </c>
      <c r="AU168" s="1" t="str">
        <f>IF(Income_CF!AU170="","",Income_CF!AU170*(Cohort_WP!AU168/Cohort_CF!AU168))</f>
        <v/>
      </c>
      <c r="AV168" s="1" t="str">
        <f>IF(Income_CF!AV170="","",Income_CF!AV170*(Cohort_WP!AV168/Cohort_CF!AV168))</f>
        <v/>
      </c>
      <c r="AW168" s="1" t="str">
        <f>IF(Income_CF!AW170="","",Income_CF!AW170*(Cohort_WP!AW168/Cohort_CF!AW168))</f>
        <v/>
      </c>
      <c r="AX168" s="1" t="str">
        <f>IF(Income_CF!AX170="","",Income_CF!AX170*(Cohort_WP!AX168/Cohort_CF!AX168))</f>
        <v/>
      </c>
      <c r="AY168" s="1" t="str">
        <f>IF(Income_CF!AY170="","",Income_CF!AY170*(Cohort_WP!AY168/Cohort_CF!AY168))</f>
        <v/>
      </c>
      <c r="AZ168" s="1" t="str">
        <f>IF(Income_CF!AZ170="","",Income_CF!AZ170*(Cohort_WP!AZ168/Cohort_CF!AZ168))</f>
        <v/>
      </c>
      <c r="BA168" s="1" t="str">
        <f>IF(Income_CF!BA170="","",Income_CF!BA170*(Cohort_WP!BA168/Cohort_CF!BA168))</f>
        <v/>
      </c>
      <c r="BB168" s="1" t="str">
        <f>IF(Income_CF!BB170="","",Income_CF!BB170*(Cohort_WP!BB168/Cohort_CF!BB168))</f>
        <v/>
      </c>
      <c r="BC168" s="1" t="str">
        <f>IF(Income_CF!BC170="","",Income_CF!BC170*(Cohort_WP!BC168/Cohort_CF!BC168))</f>
        <v/>
      </c>
      <c r="BD168" s="1" t="str">
        <f>IF(Income_CF!BD170="","",Income_CF!BD170*(Cohort_WP!BD168/Cohort_CF!BD168))</f>
        <v/>
      </c>
      <c r="BE168" s="1" t="str">
        <f>IF(Income_CF!BE170="","",Income_CF!BE170*(Cohort_WP!BE168/Cohort_CF!BE168))</f>
        <v/>
      </c>
      <c r="BF168" s="1" t="str">
        <f>IF(Income_CF!BF170="","",Income_CF!BF170*(Cohort_WP!BF168/Cohort_CF!BF168))</f>
        <v/>
      </c>
      <c r="BG168" s="1" t="str">
        <f>IF(Income_CF!BG170="","",Income_CF!BG170*(Cohort_WP!BG168/Cohort_CF!BG168))</f>
        <v/>
      </c>
      <c r="BH168" s="1" t="str">
        <f>IF(Income_CF!BH170="","",Income_CF!BH170*(Cohort_WP!BH168/Cohort_CF!BH168))</f>
        <v/>
      </c>
      <c r="BI168" s="1" t="str">
        <f>IF(Income_CF!BI170="","",Income_CF!BI170*(Cohort_WP!BI168/Cohort_CF!BI168))</f>
        <v/>
      </c>
      <c r="BJ168" s="1" t="str">
        <f>IF(Income_CF!BJ170="","",Income_CF!BJ170*(Cohort_WP!BJ168/Cohort_CF!BJ168))</f>
        <v/>
      </c>
      <c r="BK168" s="1" t="str">
        <f>IF(Income_CF!BK170="","",Income_CF!BK170*(Cohort_WP!BK168/Cohort_CF!BK168))</f>
        <v/>
      </c>
      <c r="BL168" s="1" t="str">
        <f>IF(Income_CF!BL170="","",Income_CF!BL170*(Cohort_WP!BL168/Cohort_CF!BL168))</f>
        <v/>
      </c>
      <c r="BM168" s="1" t="str">
        <f>IF(Income_CF!BM170="","",Income_CF!BM170*(Cohort_WP!BM168/Cohort_CF!BM168))</f>
        <v/>
      </c>
    </row>
    <row r="169" spans="1:72" x14ac:dyDescent="0.55000000000000004">
      <c r="A169" s="639"/>
      <c r="B169" t="s">
        <v>468</v>
      </c>
      <c r="G169" s="1" t="str">
        <f>IF(Income_CF!G171="","",Income_CF!G171*(Cohort_WP!G169/Cohort_CF!G169))</f>
        <v/>
      </c>
      <c r="H169" s="1">
        <f>IF(Income_CF!H171="","",Income_CF!H171*(Cohort_WP!H169/Cohort_CF!H169))</f>
        <v>1196089.9096398721</v>
      </c>
      <c r="I169" s="1">
        <f>IF(Income_CF!I171="","",Income_CF!I171*(Cohort_WP!I169/Cohort_CF!I169))</f>
        <v>1242489.0054643357</v>
      </c>
      <c r="J169" s="1">
        <f>IF(Income_CF!J171="","",Income_CF!J171*(Cohort_WP!J169/Cohort_CF!J169))</f>
        <v>1289913.8490614814</v>
      </c>
      <c r="K169" s="1">
        <f>IF(Income_CF!K171="","",Income_CF!K171*(Cohort_WP!K169/Cohort_CF!K169))</f>
        <v>1338345.6139110643</v>
      </c>
      <c r="L169" s="1">
        <f>IF(Income_CF!L171="","",Income_CF!L171*(Cohort_WP!L169/Cohort_CF!L169))</f>
        <v>1396254.1406581176</v>
      </c>
      <c r="M169" s="1">
        <f>IF(Income_CF!M171="","",Income_CF!M171*(Cohort_WP!M169/Cohort_CF!M169))</f>
        <v>1446073.3364122487</v>
      </c>
      <c r="N169" s="1">
        <f>IF(Income_CF!N171="","",Income_CF!N171*(Cohort_WP!N169/Cohort_CF!N169))</f>
        <v>1496771.77878851</v>
      </c>
      <c r="O169" s="1">
        <f>IF(Income_CF!O171="","",Income_CF!O171*(Cohort_WP!O169/Cohort_CF!O169))</f>
        <v>1548318.4075961376</v>
      </c>
      <c r="P169" s="1">
        <f>IF(Income_CF!P171="","",Income_CF!P171*(Cohort_WP!P169/Cohort_CF!P169))</f>
        <v>1600679.5309378151</v>
      </c>
      <c r="Q169" s="1">
        <f>IF(Income_CF!Q171="","",Income_CF!Q171*(Cohort_WP!Q169/Cohort_CF!Q169))</f>
        <v>1653818.8168037522</v>
      </c>
      <c r="R169" s="1">
        <f>IF(Income_CF!R171="","",Income_CF!R171*(Cohort_WP!R169/Cohort_CF!R169))</f>
        <v>1707697.2924292488</v>
      </c>
      <c r="S169" s="1">
        <f>IF(Income_CF!S171="","",Income_CF!S171*(Cohort_WP!S169/Cohort_CF!S169))</f>
        <v>1762273.3516805363</v>
      </c>
      <c r="T169" s="1">
        <f>IF(Income_CF!T171="","",Income_CF!T171*(Cohort_WP!T169/Cohort_CF!T169))</f>
        <v>1817502.7707083223</v>
      </c>
      <c r="U169" s="1">
        <f>IF(Income_CF!U171="","",Income_CF!U171*(Cohort_WP!U169/Cohort_CF!U169))</f>
        <v>1873338.7320811176</v>
      </c>
      <c r="V169" s="1">
        <f>IF(Income_CF!V171="","",Income_CF!V171*(Cohort_WP!V169/Cohort_CF!V169))</f>
        <v>1929731.857580967</v>
      </c>
      <c r="W169" s="1">
        <f>IF(Income_CF!W171="","",Income_CF!W171*(Cohort_WP!W169/Cohort_CF!W169))</f>
        <v>1986630.2498133171</v>
      </c>
      <c r="X169" s="1">
        <f>IF(Income_CF!X171="","",Income_CF!X171*(Cohort_WP!X169/Cohort_CF!X169))</f>
        <v>2043979.5427495192</v>
      </c>
      <c r="Y169" s="1">
        <f>IF(Income_CF!Y171="","",Income_CF!Y171*(Cohort_WP!Y169/Cohort_CF!Y169))</f>
        <v>2101722.9612864475</v>
      </c>
      <c r="Z169" s="1">
        <f>IF(Income_CF!Z171="","",Income_CF!Z171*(Cohort_WP!Z169/Cohort_CF!Z169))</f>
        <v>2159801.3898714231</v>
      </c>
      <c r="AA169" s="1">
        <f>IF(Income_CF!AA171="","",Income_CF!AA171*(Cohort_WP!AA169/Cohort_CF!AA169))</f>
        <v>2218153.4502037549</v>
      </c>
      <c r="AB169" s="1">
        <f>IF(Income_CF!AB171="","",Income_CF!AB171*(Cohort_WP!AB169/Cohort_CF!AB169))</f>
        <v>2276715.5879856604</v>
      </c>
      <c r="AC169" s="1">
        <f>IF(Income_CF!AC171="","",Income_CF!AC171*(Cohort_WP!AC169/Cohort_CF!AC169))</f>
        <v>2335422.1686562886</v>
      </c>
      <c r="AD169" s="1">
        <f>IF(Income_CF!AD171="","",Income_CF!AD171*(Cohort_WP!AD169/Cohort_CF!AD169))</f>
        <v>2394205.5820022589</v>
      </c>
      <c r="AE169" s="1">
        <f>IF(Income_CF!AE171="","",Income_CF!AE171*(Cohort_WP!AE169/Cohort_CF!AE169))</f>
        <v>2452996.3554978482</v>
      </c>
      <c r="AF169" s="1">
        <f>IF(Income_CF!AF171="","",Income_CF!AF171*(Cohort_WP!AF169/Cohort_CF!AF169))</f>
        <v>2511723.2761868299</v>
      </c>
      <c r="AG169" s="1">
        <f>IF(Income_CF!AG171="","",Income_CF!AG171*(Cohort_WP!AG169/Cohort_CF!AG169))</f>
        <v>2570313.5208767899</v>
      </c>
      <c r="AH169" s="1">
        <f>IF(Income_CF!AH171="","",Income_CF!AH171*(Cohort_WP!AH169/Cohort_CF!AH169))</f>
        <v>2628692.794376072</v>
      </c>
      <c r="AI169" s="1">
        <f>IF(Income_CF!AI171="","",Income_CF!AI171*(Cohort_WP!AI169/Cohort_CF!AI169))</f>
        <v>2686785.4754623533</v>
      </c>
      <c r="AJ169" s="1">
        <f>IF(Income_CF!AJ171="","",Income_CF!AJ171*(Cohort_WP!AJ169/Cohort_CF!AJ169))</f>
        <v>2744514.7702321196</v>
      </c>
      <c r="AK169" s="1">
        <f>IF(Income_CF!AK171="","",Income_CF!AK171*(Cohort_WP!AK169/Cohort_CF!AK169))</f>
        <v>2801802.8724404676</v>
      </c>
      <c r="AL169" s="1">
        <f>IF(Income_CF!AL171="","",Income_CF!AL171*(Cohort_WP!AL169/Cohort_CF!AL169))</f>
        <v>2858571.1304027135</v>
      </c>
      <c r="AM169" s="1">
        <f>IF(Income_CF!AM171="","",Income_CF!AM171*(Cohort_WP!AM169/Cohort_CF!AM169))</f>
        <v>2914740.219991649</v>
      </c>
      <c r="AN169" s="1">
        <f>IF(Income_CF!AN171="","",Income_CF!AN171*(Cohort_WP!AN169/Cohort_CF!AN169))</f>
        <v>2970230.3232289702</v>
      </c>
      <c r="AO169" s="1">
        <f>IF(Income_CF!AO171="","",Income_CF!AO171*(Cohort_WP!AO169/Cohort_CF!AO169))</f>
        <v>3024961.3119350476</v>
      </c>
      <c r="AP169" s="1">
        <f>IF(Income_CF!AP171="","",Income_CF!AP171*(Cohort_WP!AP169/Cohort_CF!AP169))</f>
        <v>3078852.935869311</v>
      </c>
      <c r="AQ169" s="1">
        <f>IF(Income_CF!AQ171="","",Income_CF!AQ171*(Cohort_WP!AQ169/Cohort_CF!AQ169))</f>
        <v>3131825.0147634428</v>
      </c>
      <c r="AR169" s="1">
        <f>IF(Income_CF!AR171="","",Income_CF!AR171*(Cohort_WP!AR169/Cohort_CF!AR169))</f>
        <v>3183797.6336217667</v>
      </c>
      <c r="AS169" s="1">
        <f>IF(Income_CF!AS171="","",Income_CF!AS171*(Cohort_WP!AS169/Cohort_CF!AS169))</f>
        <v>3234691.3406383074</v>
      </c>
      <c r="AT169" s="1">
        <f>IF(Income_CF!AT171="","",Income_CF!AT171*(Cohort_WP!AT169/Cohort_CF!AT169))</f>
        <v>3284427.3470571963</v>
      </c>
      <c r="AU169" s="1">
        <f>IF(Income_CF!AU171="","",Income_CF!AU171*(Cohort_WP!AU169/Cohort_CF!AU169))</f>
        <v>3332927.7282839501</v>
      </c>
      <c r="AV169" s="1" t="str">
        <f>IF(Income_CF!AV171="","",Income_CF!AV171*(Cohort_WP!AV169/Cohort_CF!AV169))</f>
        <v/>
      </c>
      <c r="AW169" s="1" t="str">
        <f>IF(Income_CF!AW171="","",Income_CF!AW171*(Cohort_WP!AW169/Cohort_CF!AW169))</f>
        <v/>
      </c>
      <c r="AX169" s="1" t="str">
        <f>IF(Income_CF!AX171="","",Income_CF!AX171*(Cohort_WP!AX169/Cohort_CF!AX169))</f>
        <v/>
      </c>
      <c r="AY169" s="1" t="str">
        <f>IF(Income_CF!AY171="","",Income_CF!AY171*(Cohort_WP!AY169/Cohort_CF!AY169))</f>
        <v/>
      </c>
      <c r="AZ169" s="1" t="str">
        <f>IF(Income_CF!AZ171="","",Income_CF!AZ171*(Cohort_WP!AZ169/Cohort_CF!AZ169))</f>
        <v/>
      </c>
      <c r="BA169" s="1" t="str">
        <f>IF(Income_CF!BA171="","",Income_CF!BA171*(Cohort_WP!BA169/Cohort_CF!BA169))</f>
        <v/>
      </c>
      <c r="BB169" s="1" t="str">
        <f>IF(Income_CF!BB171="","",Income_CF!BB171*(Cohort_WP!BB169/Cohort_CF!BB169))</f>
        <v/>
      </c>
      <c r="BC169" s="1" t="str">
        <f>IF(Income_CF!BC171="","",Income_CF!BC171*(Cohort_WP!BC169/Cohort_CF!BC169))</f>
        <v/>
      </c>
      <c r="BD169" s="1" t="str">
        <f>IF(Income_CF!BD171="","",Income_CF!BD171*(Cohort_WP!BD169/Cohort_CF!BD169))</f>
        <v/>
      </c>
      <c r="BE169" s="1" t="str">
        <f>IF(Income_CF!BE171="","",Income_CF!BE171*(Cohort_WP!BE169/Cohort_CF!BE169))</f>
        <v/>
      </c>
      <c r="BF169" s="1" t="str">
        <f>IF(Income_CF!BF171="","",Income_CF!BF171*(Cohort_WP!BF169/Cohort_CF!BF169))</f>
        <v/>
      </c>
      <c r="BG169" s="1" t="str">
        <f>IF(Income_CF!BG171="","",Income_CF!BG171*(Cohort_WP!BG169/Cohort_CF!BG169))</f>
        <v/>
      </c>
      <c r="BH169" s="1" t="str">
        <f>IF(Income_CF!BH171="","",Income_CF!BH171*(Cohort_WP!BH169/Cohort_CF!BH169))</f>
        <v/>
      </c>
      <c r="BI169" s="1" t="str">
        <f>IF(Income_CF!BI171="","",Income_CF!BI171*(Cohort_WP!BI169/Cohort_CF!BI169))</f>
        <v/>
      </c>
      <c r="BJ169" s="1" t="str">
        <f>IF(Income_CF!BJ171="","",Income_CF!BJ171*(Cohort_WP!BJ169/Cohort_CF!BJ169))</f>
        <v/>
      </c>
      <c r="BK169" s="1" t="str">
        <f>IF(Income_CF!BK171="","",Income_CF!BK171*(Cohort_WP!BK169/Cohort_CF!BK169))</f>
        <v/>
      </c>
      <c r="BL169" s="1" t="str">
        <f>IF(Income_CF!BL171="","",Income_CF!BL171*(Cohort_WP!BL169/Cohort_CF!BL169))</f>
        <v/>
      </c>
      <c r="BM169" s="1" t="str">
        <f>IF(Income_CF!BM171="","",Income_CF!BM171*(Cohort_WP!BM169/Cohort_CF!BM169))</f>
        <v/>
      </c>
    </row>
    <row r="170" spans="1:72" x14ac:dyDescent="0.55000000000000004">
      <c r="A170" s="639"/>
      <c r="B170" t="s">
        <v>469</v>
      </c>
      <c r="G170" s="1" t="str">
        <f>IF(Income_CF!G172="","",Income_CF!G172*(Cohort_WP!G170/Cohort_CF!G170))</f>
        <v/>
      </c>
      <c r="H170" s="1" t="str">
        <f>IF(Income_CF!H172="","",Income_CF!H172*(Cohort_WP!H170/Cohort_CF!H170))</f>
        <v/>
      </c>
      <c r="I170" s="1">
        <f>IF(Income_CF!I172="","",Income_CF!I172*(Cohort_WP!I170/Cohort_CF!I170))</f>
        <v>1231972.6069290685</v>
      </c>
      <c r="J170" s="1">
        <f>IF(Income_CF!J172="","",Income_CF!J172*(Cohort_WP!J170/Cohort_CF!J170))</f>
        <v>1279763.6756282656</v>
      </c>
      <c r="K170" s="1">
        <f>IF(Income_CF!K172="","",Income_CF!K172*(Cohort_WP!K170/Cohort_CF!K170))</f>
        <v>1328611.264533326</v>
      </c>
      <c r="L170" s="1">
        <f>IF(Income_CF!L172="","",Income_CF!L172*(Cohort_WP!L170/Cohort_CF!L170))</f>
        <v>1378495.9823283963</v>
      </c>
      <c r="M170" s="1">
        <f>IF(Income_CF!M172="","",Income_CF!M172*(Cohort_WP!M170/Cohort_CF!M170))</f>
        <v>1438141.7648778611</v>
      </c>
      <c r="N170" s="1">
        <f>IF(Income_CF!N172="","",Income_CF!N172*(Cohort_WP!N170/Cohort_CF!N170))</f>
        <v>1489455.536504616</v>
      </c>
      <c r="O170" s="1">
        <f>IF(Income_CF!O172="","",Income_CF!O172*(Cohort_WP!O170/Cohort_CF!O170))</f>
        <v>1541674.9321521653</v>
      </c>
      <c r="P170" s="1">
        <f>IF(Income_CF!P172="","",Income_CF!P172*(Cohort_WP!P170/Cohort_CF!P170))</f>
        <v>1594767.9598240214</v>
      </c>
      <c r="Q170" s="1">
        <f>IF(Income_CF!Q172="","",Income_CF!Q172*(Cohort_WP!Q170/Cohort_CF!Q170))</f>
        <v>1648699.9168659498</v>
      </c>
      <c r="R170" s="1">
        <f>IF(Income_CF!R172="","",Income_CF!R172*(Cohort_WP!R170/Cohort_CF!R170))</f>
        <v>1703433.3813078646</v>
      </c>
      <c r="S170" s="1">
        <f>IF(Income_CF!S172="","",Income_CF!S172*(Cohort_WP!S170/Cohort_CF!S170))</f>
        <v>1758928.211202126</v>
      </c>
      <c r="T170" s="1">
        <f>IF(Income_CF!T172="","",Income_CF!T172*(Cohort_WP!T170/Cohort_CF!T170))</f>
        <v>1815141.5522309525</v>
      </c>
      <c r="U170" s="1">
        <f>IF(Income_CF!U172="","",Income_CF!U172*(Cohort_WP!U170/Cohort_CF!U170))</f>
        <v>1872027.8538295724</v>
      </c>
      <c r="V170" s="1">
        <f>IF(Income_CF!V172="","",Income_CF!V172*(Cohort_WP!V170/Cohort_CF!V170))</f>
        <v>1929538.8940435508</v>
      </c>
      <c r="W170" s="1">
        <f>IF(Income_CF!W172="","",Income_CF!W172*(Cohort_WP!W170/Cohort_CF!W170))</f>
        <v>1987623.8133083959</v>
      </c>
      <c r="X170" s="1">
        <f>IF(Income_CF!X172="","",Income_CF!X172*(Cohort_WP!X170/Cohort_CF!X170))</f>
        <v>2046229.1573077168</v>
      </c>
      <c r="Y170" s="1">
        <f>IF(Income_CF!Y172="","",Income_CF!Y172*(Cohort_WP!Y170/Cohort_CF!Y170))</f>
        <v>2105298.9290320044</v>
      </c>
      <c r="Z170" s="1">
        <f>IF(Income_CF!Z172="","",Income_CF!Z172*(Cohort_WP!Z170/Cohort_CF!Z170))</f>
        <v>2164774.6501250407</v>
      </c>
      <c r="AA170" s="1">
        <f>IF(Income_CF!AA172="","",Income_CF!AA172*(Cohort_WP!AA170/Cohort_CF!AA170))</f>
        <v>2224595.431567566</v>
      </c>
      <c r="AB170" s="1">
        <f>IF(Income_CF!AB172="","",Income_CF!AB172*(Cohort_WP!AB170/Cohort_CF!AB170))</f>
        <v>2284698.0537098679</v>
      </c>
      <c r="AC170" s="1">
        <f>IF(Income_CF!AC172="","",Income_CF!AC172*(Cohort_WP!AC170/Cohort_CF!AC170))</f>
        <v>2345017.0556252305</v>
      </c>
      <c r="AD170" s="1">
        <f>IF(Income_CF!AD172="","",Income_CF!AD172*(Cohort_WP!AD170/Cohort_CF!AD170))</f>
        <v>2405484.8337159767</v>
      </c>
      <c r="AE170" s="1">
        <f>IF(Income_CF!AE172="","",Income_CF!AE172*(Cohort_WP!AE170/Cohort_CF!AE170))</f>
        <v>2466031.7494623265</v>
      </c>
      <c r="AF170" s="1">
        <f>IF(Income_CF!AF172="","",Income_CF!AF172*(Cohort_WP!AF170/Cohort_CF!AF170))</f>
        <v>2526586.2461627838</v>
      </c>
      <c r="AG170" s="1">
        <f>IF(Income_CF!AG172="","",Income_CF!AG172*(Cohort_WP!AG170/Cohort_CF!AG170))</f>
        <v>2587074.9744724347</v>
      </c>
      <c r="AH170" s="1">
        <f>IF(Income_CF!AH172="","",Income_CF!AH172*(Cohort_WP!AH170/Cohort_CF!AH170))</f>
        <v>2647422.9265030939</v>
      </c>
      <c r="AI170" s="1">
        <f>IF(Income_CF!AI172="","",Income_CF!AI172*(Cohort_WP!AI170/Cohort_CF!AI170))</f>
        <v>2707553.5782073541</v>
      </c>
      <c r="AJ170" s="1">
        <f>IF(Income_CF!AJ172="","",Income_CF!AJ172*(Cohort_WP!AJ170/Cohort_CF!AJ170))</f>
        <v>2767389.0397262243</v>
      </c>
      <c r="AK170" s="1">
        <f>IF(Income_CF!AK172="","",Income_CF!AK172*(Cohort_WP!AK170/Cohort_CF!AK170))</f>
        <v>2826850.2133390838</v>
      </c>
      <c r="AL170" s="1">
        <f>IF(Income_CF!AL172="","",Income_CF!AL172*(Cohort_WP!AL170/Cohort_CF!AL170))</f>
        <v>2885856.9586136807</v>
      </c>
      <c r="AM170" s="1">
        <f>IF(Income_CF!AM172="","",Income_CF!AM172*(Cohort_WP!AM170/Cohort_CF!AM170))</f>
        <v>2944328.2643147949</v>
      </c>
      <c r="AN170" s="1">
        <f>IF(Income_CF!AN172="","",Income_CF!AN172*(Cohort_WP!AN170/Cohort_CF!AN170))</f>
        <v>3002182.4265913982</v>
      </c>
      <c r="AO170" s="1">
        <f>IF(Income_CF!AO172="","",Income_CF!AO172*(Cohort_WP!AO170/Cohort_CF!AO170))</f>
        <v>3059337.2329258393</v>
      </c>
      <c r="AP170" s="1">
        <f>IF(Income_CF!AP172="","",Income_CF!AP172*(Cohort_WP!AP170/Cohort_CF!AP170))</f>
        <v>3115710.1512930985</v>
      </c>
      <c r="AQ170" s="1">
        <f>IF(Income_CF!AQ172="","",Income_CF!AQ172*(Cohort_WP!AQ170/Cohort_CF!AQ170))</f>
        <v>3171218.5239453893</v>
      </c>
      <c r="AR170" s="1">
        <f>IF(Income_CF!AR172="","",Income_CF!AR172*(Cohort_WP!AR170/Cohort_CF!AR170))</f>
        <v>3225779.7652063463</v>
      </c>
      <c r="AS170" s="1">
        <f>IF(Income_CF!AS172="","",Income_CF!AS172*(Cohort_WP!AS170/Cohort_CF!AS170))</f>
        <v>3279311.5626304206</v>
      </c>
      <c r="AT170" s="1">
        <f>IF(Income_CF!AT172="","",Income_CF!AT172*(Cohort_WP!AT170/Cohort_CF!AT170))</f>
        <v>3331732.0808574562</v>
      </c>
      <c r="AU170" s="1">
        <f>IF(Income_CF!AU172="","",Income_CF!AU172*(Cohort_WP!AU170/Cohort_CF!AU170))</f>
        <v>3382960.1674689129</v>
      </c>
      <c r="AV170" s="1">
        <f>IF(Income_CF!AV172="","",Income_CF!AV172*(Cohort_WP!AV170/Cohort_CF!AV170))</f>
        <v>3432915.5601324691</v>
      </c>
      <c r="AW170" s="1" t="str">
        <f>IF(Income_CF!AW172="","",Income_CF!AW172*(Cohort_WP!AW170/Cohort_CF!AW170))</f>
        <v/>
      </c>
      <c r="AX170" s="1" t="str">
        <f>IF(Income_CF!AX172="","",Income_CF!AX172*(Cohort_WP!AX170/Cohort_CF!AX170))</f>
        <v/>
      </c>
      <c r="AY170" s="1" t="str">
        <f>IF(Income_CF!AY172="","",Income_CF!AY172*(Cohort_WP!AY170/Cohort_CF!AY170))</f>
        <v/>
      </c>
      <c r="AZ170" s="1" t="str">
        <f>IF(Income_CF!AZ172="","",Income_CF!AZ172*(Cohort_WP!AZ170/Cohort_CF!AZ170))</f>
        <v/>
      </c>
      <c r="BA170" s="1" t="str">
        <f>IF(Income_CF!BA172="","",Income_CF!BA172*(Cohort_WP!BA170/Cohort_CF!BA170))</f>
        <v/>
      </c>
      <c r="BB170" s="1" t="str">
        <f>IF(Income_CF!BB172="","",Income_CF!BB172*(Cohort_WP!BB170/Cohort_CF!BB170))</f>
        <v/>
      </c>
      <c r="BC170" s="1" t="str">
        <f>IF(Income_CF!BC172="","",Income_CF!BC172*(Cohort_WP!BC170/Cohort_CF!BC170))</f>
        <v/>
      </c>
      <c r="BD170" s="1" t="str">
        <f>IF(Income_CF!BD172="","",Income_CF!BD172*(Cohort_WP!BD170/Cohort_CF!BD170))</f>
        <v/>
      </c>
      <c r="BE170" s="1" t="str">
        <f>IF(Income_CF!BE172="","",Income_CF!BE172*(Cohort_WP!BE170/Cohort_CF!BE170))</f>
        <v/>
      </c>
      <c r="BF170" s="1" t="str">
        <f>IF(Income_CF!BF172="","",Income_CF!BF172*(Cohort_WP!BF170/Cohort_CF!BF170))</f>
        <v/>
      </c>
      <c r="BG170" s="1" t="str">
        <f>IF(Income_CF!BG172="","",Income_CF!BG172*(Cohort_WP!BG170/Cohort_CF!BG170))</f>
        <v/>
      </c>
      <c r="BH170" s="1" t="str">
        <f>IF(Income_CF!BH172="","",Income_CF!BH172*(Cohort_WP!BH170/Cohort_CF!BH170))</f>
        <v/>
      </c>
      <c r="BI170" s="1" t="str">
        <f>IF(Income_CF!BI172="","",Income_CF!BI172*(Cohort_WP!BI170/Cohort_CF!BI170))</f>
        <v/>
      </c>
      <c r="BJ170" s="1" t="str">
        <f>IF(Income_CF!BJ172="","",Income_CF!BJ172*(Cohort_WP!BJ170/Cohort_CF!BJ170))</f>
        <v/>
      </c>
      <c r="BK170" s="1" t="str">
        <f>IF(Income_CF!BK172="","",Income_CF!BK172*(Cohort_WP!BK170/Cohort_CF!BK170))</f>
        <v/>
      </c>
      <c r="BL170" s="1" t="str">
        <f>IF(Income_CF!BL172="","",Income_CF!BL172*(Cohort_WP!BL170/Cohort_CF!BL170))</f>
        <v/>
      </c>
      <c r="BM170" s="1" t="str">
        <f>IF(Income_CF!BM172="","",Income_CF!BM172*(Cohort_WP!BM170/Cohort_CF!BM170))</f>
        <v/>
      </c>
    </row>
    <row r="171" spans="1:72" x14ac:dyDescent="0.55000000000000004">
      <c r="A171" s="639"/>
      <c r="B171" t="s">
        <v>470</v>
      </c>
      <c r="G171" s="1" t="str">
        <f>IF(Income_CF!G173="","",Income_CF!G173*(Cohort_WP!G171/Cohort_CF!G171))</f>
        <v/>
      </c>
      <c r="H171" s="1" t="str">
        <f>IF(Income_CF!H173="","",Income_CF!H173*(Cohort_WP!H171/Cohort_CF!H171))</f>
        <v/>
      </c>
      <c r="I171" s="1" t="str">
        <f>IF(Income_CF!I173="","",Income_CF!I173*(Cohort_WP!I171/Cohort_CF!I171))</f>
        <v/>
      </c>
      <c r="J171" s="1">
        <f>IF(Income_CF!J173="","",Income_CF!J173*(Cohort_WP!J171/Cohort_CF!J171))</f>
        <v>1268931.7851369404</v>
      </c>
      <c r="K171" s="1">
        <f>IF(Income_CF!K173="","",Income_CF!K173*(Cohort_WP!K171/Cohort_CF!K171))</f>
        <v>1318156.5858971137</v>
      </c>
      <c r="L171" s="1">
        <f>IF(Income_CF!L173="","",Income_CF!L173*(Cohort_WP!L171/Cohort_CF!L171))</f>
        <v>1368469.6024693258</v>
      </c>
      <c r="M171" s="1">
        <f>IF(Income_CF!M173="","",Income_CF!M173*(Cohort_WP!M171/Cohort_CF!M171))</f>
        <v>1419850.8617982483</v>
      </c>
      <c r="N171" s="1">
        <f>IF(Income_CF!N173="","",Income_CF!N173*(Cohort_WP!N171/Cohort_CF!N171))</f>
        <v>1481286.017824197</v>
      </c>
      <c r="O171" s="1">
        <f>IF(Income_CF!O173="","",Income_CF!O173*(Cohort_WP!O171/Cohort_CF!O171))</f>
        <v>1534139.2025997548</v>
      </c>
      <c r="P171" s="1">
        <f>IF(Income_CF!P173="","",Income_CF!P173*(Cohort_WP!P171/Cohort_CF!P171))</f>
        <v>1587925.1801167303</v>
      </c>
      <c r="Q171" s="1">
        <f>IF(Income_CF!Q173="","",Income_CF!Q173*(Cohort_WP!Q171/Cohort_CF!Q171))</f>
        <v>1642610.9986187422</v>
      </c>
      <c r="R171" s="1">
        <f>IF(Income_CF!R173="","",Income_CF!R173*(Cohort_WP!R171/Cohort_CF!R171))</f>
        <v>1698160.9143719277</v>
      </c>
      <c r="S171" s="1">
        <f>IF(Income_CF!S173="","",Income_CF!S173*(Cohort_WP!S171/Cohort_CF!S171))</f>
        <v>1754536.3827471004</v>
      </c>
      <c r="T171" s="1">
        <f>IF(Income_CF!T173="","",Income_CF!T173*(Cohort_WP!T171/Cohort_CF!T171))</f>
        <v>1811696.0575381899</v>
      </c>
      <c r="U171" s="1">
        <f>IF(Income_CF!U173="","",Income_CF!U173*(Cohort_WP!U171/Cohort_CF!U171))</f>
        <v>1869595.7987978812</v>
      </c>
      <c r="V171" s="1">
        <f>IF(Income_CF!V173="","",Income_CF!V173*(Cohort_WP!V171/Cohort_CF!V171))</f>
        <v>1928188.689444459</v>
      </c>
      <c r="W171" s="1">
        <f>IF(Income_CF!W173="","",Income_CF!W173*(Cohort_WP!W171/Cohort_CF!W171))</f>
        <v>1987425.0608648574</v>
      </c>
      <c r="X171" s="1">
        <f>IF(Income_CF!X173="","",Income_CF!X173*(Cohort_WP!X171/Cohort_CF!X171))</f>
        <v>2047252.527707648</v>
      </c>
      <c r="Y171" s="1">
        <f>IF(Income_CF!Y173="","",Income_CF!Y173*(Cohort_WP!Y171/Cohort_CF!Y171))</f>
        <v>2107616.0320269484</v>
      </c>
      <c r="Z171" s="1">
        <f>IF(Income_CF!Z173="","",Income_CF!Z173*(Cohort_WP!Z171/Cohort_CF!Z171))</f>
        <v>2168457.8969029649</v>
      </c>
      <c r="AA171" s="1">
        <f>IF(Income_CF!AA173="","",Income_CF!AA173*(Cohort_WP!AA171/Cohort_CF!AA171))</f>
        <v>2229717.8896287917</v>
      </c>
      <c r="AB171" s="1">
        <f>IF(Income_CF!AB173="","",Income_CF!AB173*(Cohort_WP!AB171/Cohort_CF!AB171))</f>
        <v>2291333.2945145932</v>
      </c>
      <c r="AC171" s="1">
        <f>IF(Income_CF!AC173="","",Income_CF!AC173*(Cohort_WP!AC171/Cohort_CF!AC171))</f>
        <v>2353238.9953211644</v>
      </c>
      <c r="AD171" s="1">
        <f>IF(Income_CF!AD173="","",Income_CF!AD173*(Cohort_WP!AD171/Cohort_CF!AD171))</f>
        <v>2415367.5672939867</v>
      </c>
      <c r="AE171" s="1">
        <f>IF(Income_CF!AE173="","",Income_CF!AE173*(Cohort_WP!AE171/Cohort_CF!AE171))</f>
        <v>2477649.3787274561</v>
      </c>
      <c r="AF171" s="1">
        <f>IF(Income_CF!AF173="","",Income_CF!AF173*(Cohort_WP!AF171/Cohort_CF!AF171))</f>
        <v>2540012.7019461971</v>
      </c>
      <c r="AG171" s="1">
        <f>IF(Income_CF!AG173="","",Income_CF!AG173*(Cohort_WP!AG171/Cohort_CF!AG171))</f>
        <v>2602383.8335476671</v>
      </c>
      <c r="AH171" s="1">
        <f>IF(Income_CF!AH173="","",Income_CF!AH173*(Cohort_WP!AH171/Cohort_CF!AH171))</f>
        <v>2664687.2237066077</v>
      </c>
      <c r="AI171" s="1">
        <f>IF(Income_CF!AI173="","",Income_CF!AI173*(Cohort_WP!AI171/Cohort_CF!AI171))</f>
        <v>2726845.6142981863</v>
      </c>
      <c r="AJ171" s="1">
        <f>IF(Income_CF!AJ173="","",Income_CF!AJ173*(Cohort_WP!AJ171/Cohort_CF!AJ171))</f>
        <v>2788780.1855535745</v>
      </c>
      <c r="AK171" s="1">
        <f>IF(Income_CF!AK173="","",Income_CF!AK173*(Cohort_WP!AK171/Cohort_CF!AK171))</f>
        <v>2850410.7109180111</v>
      </c>
      <c r="AL171" s="1">
        <f>IF(Income_CF!AL173="","",Income_CF!AL173*(Cohort_WP!AL171/Cohort_CF!AL171))</f>
        <v>2911655.7197392555</v>
      </c>
      <c r="AM171" s="1">
        <f>IF(Income_CF!AM173="","",Income_CF!AM173*(Cohort_WP!AM171/Cohort_CF!AM171))</f>
        <v>2972432.6673720912</v>
      </c>
      <c r="AN171" s="1">
        <f>IF(Income_CF!AN173="","",Income_CF!AN173*(Cohort_WP!AN171/Cohort_CF!AN171))</f>
        <v>3032658.1122442381</v>
      </c>
      <c r="AO171" s="1">
        <f>IF(Income_CF!AO173="","",Income_CF!AO173*(Cohort_WP!AO171/Cohort_CF!AO171))</f>
        <v>3092247.8993891403</v>
      </c>
      <c r="AP171" s="1">
        <f>IF(Income_CF!AP173="","",Income_CF!AP173*(Cohort_WP!AP171/Cohort_CF!AP171))</f>
        <v>3151117.3499136148</v>
      </c>
      <c r="AQ171" s="1">
        <f>IF(Income_CF!AQ173="","",Income_CF!AQ173*(Cohort_WP!AQ171/Cohort_CF!AQ171))</f>
        <v>3209181.4558318919</v>
      </c>
      <c r="AR171" s="1">
        <f>IF(Income_CF!AR173="","",Income_CF!AR173*(Cohort_WP!AR171/Cohort_CF!AR171))</f>
        <v>3266355.0796637512</v>
      </c>
      <c r="AS171" s="1">
        <f>IF(Income_CF!AS173="","",Income_CF!AS173*(Cohort_WP!AS171/Cohort_CF!AS171))</f>
        <v>3322553.158162537</v>
      </c>
      <c r="AT171" s="1">
        <f>IF(Income_CF!AT173="","",Income_CF!AT173*(Cohort_WP!AT171/Cohort_CF!AT171))</f>
        <v>3377690.9095093324</v>
      </c>
      <c r="AU171" s="1">
        <f>IF(Income_CF!AU173="","",Income_CF!AU173*(Cohort_WP!AU171/Cohort_CF!AU171))</f>
        <v>3431684.0432831799</v>
      </c>
      <c r="AV171" s="1">
        <f>IF(Income_CF!AV173="","",Income_CF!AV173*(Cohort_WP!AV171/Cohort_CF!AV171))</f>
        <v>3484448.9724929808</v>
      </c>
      <c r="AW171" s="1">
        <f>IF(Income_CF!AW173="","",Income_CF!AW173*(Cohort_WP!AW171/Cohort_CF!AW171))</f>
        <v>3535903.0269364431</v>
      </c>
      <c r="AX171" s="1" t="str">
        <f>IF(Income_CF!AX173="","",Income_CF!AX173*(Cohort_WP!AX171/Cohort_CF!AX171))</f>
        <v/>
      </c>
      <c r="AY171" s="1" t="str">
        <f>IF(Income_CF!AY173="","",Income_CF!AY173*(Cohort_WP!AY171/Cohort_CF!AY171))</f>
        <v/>
      </c>
      <c r="AZ171" s="1" t="str">
        <f>IF(Income_CF!AZ173="","",Income_CF!AZ173*(Cohort_WP!AZ171/Cohort_CF!AZ171))</f>
        <v/>
      </c>
      <c r="BA171" s="1" t="str">
        <f>IF(Income_CF!BA173="","",Income_CF!BA173*(Cohort_WP!BA171/Cohort_CF!BA171))</f>
        <v/>
      </c>
      <c r="BB171" s="1" t="str">
        <f>IF(Income_CF!BB173="","",Income_CF!BB173*(Cohort_WP!BB171/Cohort_CF!BB171))</f>
        <v/>
      </c>
      <c r="BC171" s="1" t="str">
        <f>IF(Income_CF!BC173="","",Income_CF!BC173*(Cohort_WP!BC171/Cohort_CF!BC171))</f>
        <v/>
      </c>
      <c r="BD171" s="1" t="str">
        <f>IF(Income_CF!BD173="","",Income_CF!BD173*(Cohort_WP!BD171/Cohort_CF!BD171))</f>
        <v/>
      </c>
      <c r="BE171" s="1" t="str">
        <f>IF(Income_CF!BE173="","",Income_CF!BE173*(Cohort_WP!BE171/Cohort_CF!BE171))</f>
        <v/>
      </c>
      <c r="BF171" s="1" t="str">
        <f>IF(Income_CF!BF173="","",Income_CF!BF173*(Cohort_WP!BF171/Cohort_CF!BF171))</f>
        <v/>
      </c>
      <c r="BG171" s="1" t="str">
        <f>IF(Income_CF!BG173="","",Income_CF!BG173*(Cohort_WP!BG171/Cohort_CF!BG171))</f>
        <v/>
      </c>
      <c r="BH171" s="1" t="str">
        <f>IF(Income_CF!BH173="","",Income_CF!BH173*(Cohort_WP!BH171/Cohort_CF!BH171))</f>
        <v/>
      </c>
      <c r="BI171" s="1" t="str">
        <f>IF(Income_CF!BI173="","",Income_CF!BI173*(Cohort_WP!BI171/Cohort_CF!BI171))</f>
        <v/>
      </c>
      <c r="BJ171" s="1" t="str">
        <f>IF(Income_CF!BJ173="","",Income_CF!BJ173*(Cohort_WP!BJ171/Cohort_CF!BJ171))</f>
        <v/>
      </c>
      <c r="BK171" s="1" t="str">
        <f>IF(Income_CF!BK173="","",Income_CF!BK173*(Cohort_WP!BK171/Cohort_CF!BK171))</f>
        <v/>
      </c>
      <c r="BL171" s="1" t="str">
        <f>IF(Income_CF!BL173="","",Income_CF!BL173*(Cohort_WP!BL171/Cohort_CF!BL171))</f>
        <v/>
      </c>
      <c r="BM171" s="1" t="str">
        <f>IF(Income_CF!BM173="","",Income_CF!BM173*(Cohort_WP!BM171/Cohort_CF!BM171))</f>
        <v/>
      </c>
    </row>
    <row r="172" spans="1:72" x14ac:dyDescent="0.55000000000000004">
      <c r="A172" s="639"/>
      <c r="B172" t="s">
        <v>471</v>
      </c>
      <c r="G172" s="1" t="str">
        <f>IF(Income_CF!G174="","",Income_CF!G174*(Cohort_WP!G172/Cohort_CF!G172))</f>
        <v/>
      </c>
      <c r="H172" s="1" t="str">
        <f>IF(Income_CF!H174="","",Income_CF!H174*(Cohort_WP!H172/Cohort_CF!H172))</f>
        <v/>
      </c>
      <c r="I172" s="1" t="str">
        <f>IF(Income_CF!I174="","",Income_CF!I174*(Cohort_WP!I172/Cohort_CF!I172))</f>
        <v/>
      </c>
      <c r="J172" s="1" t="str">
        <f>IF(Income_CF!J174="","",Income_CF!J174*(Cohort_WP!J172/Cohort_CF!J172))</f>
        <v/>
      </c>
      <c r="K172" s="1">
        <f>IF(Income_CF!K174="","",Income_CF!K174*(Cohort_WP!K172/Cohort_CF!K172))</f>
        <v>1306999.7386910485</v>
      </c>
      <c r="L172" s="1">
        <f>IF(Income_CF!L174="","",Income_CF!L174*(Cohort_WP!L172/Cohort_CF!L172))</f>
        <v>1357701.2834740272</v>
      </c>
      <c r="M172" s="1">
        <f>IF(Income_CF!M174="","",Income_CF!M174*(Cohort_WP!M172/Cohort_CF!M172))</f>
        <v>1409523.6905434057</v>
      </c>
      <c r="N172" s="1">
        <f>IF(Income_CF!N174="","",Income_CF!N174*(Cohort_WP!N172/Cohort_CF!N172))</f>
        <v>1462446.3876521955</v>
      </c>
      <c r="O172" s="1">
        <f>IF(Income_CF!O174="","",Income_CF!O174*(Cohort_WP!O172/Cohort_CF!O172))</f>
        <v>1525724.5983589231</v>
      </c>
      <c r="P172" s="1">
        <f>IF(Income_CF!P174="","",Income_CF!P174*(Cohort_WP!P172/Cohort_CF!P172))</f>
        <v>1580163.378677747</v>
      </c>
      <c r="Q172" s="1">
        <f>IF(Income_CF!Q174="","",Income_CF!Q174*(Cohort_WP!Q172/Cohort_CF!Q172))</f>
        <v>1635562.9355202324</v>
      </c>
      <c r="R172" s="1">
        <f>IF(Income_CF!R174="","",Income_CF!R174*(Cohort_WP!R172/Cohort_CF!R172))</f>
        <v>1691889.328577304</v>
      </c>
      <c r="S172" s="1">
        <f>IF(Income_CF!S174="","",Income_CF!S174*(Cohort_WP!S172/Cohort_CF!S172))</f>
        <v>1749105.7418030854</v>
      </c>
      <c r="T172" s="1">
        <f>IF(Income_CF!T174="","",Income_CF!T174*(Cohort_WP!T172/Cohort_CF!T172))</f>
        <v>1807172.4742295137</v>
      </c>
      <c r="U172" s="1">
        <f>IF(Income_CF!U174="","",Income_CF!U174*(Cohort_WP!U172/Cohort_CF!U172))</f>
        <v>1866046.9392643359</v>
      </c>
      <c r="V172" s="1">
        <f>IF(Income_CF!V174="","",Income_CF!V174*(Cohort_WP!V172/Cohort_CF!V172))</f>
        <v>1925683.6727618175</v>
      </c>
      <c r="W172" s="1">
        <f>IF(Income_CF!W174="","",Income_CF!W174*(Cohort_WP!W172/Cohort_CF!W172))</f>
        <v>1986034.3501277927</v>
      </c>
      <c r="X172" s="1">
        <f>IF(Income_CF!X174="","",Income_CF!X174*(Cohort_WP!X172/Cohort_CF!X172))</f>
        <v>2047047.8126908028</v>
      </c>
      <c r="Y172" s="1">
        <f>IF(Income_CF!Y174="","",Income_CF!Y174*(Cohort_WP!Y172/Cohort_CF!Y172))</f>
        <v>2108670.1035388773</v>
      </c>
      <c r="Z172" s="1">
        <f>IF(Income_CF!Z174="","",Income_CF!Z174*(Cohort_WP!Z172/Cohort_CF!Z172))</f>
        <v>2170844.5129877566</v>
      </c>
      <c r="AA172" s="1">
        <f>IF(Income_CF!AA174="","",Income_CF!AA174*(Cohort_WP!AA172/Cohort_CF!AA172))</f>
        <v>2233511.6338100536</v>
      </c>
      <c r="AB172" s="1">
        <f>IF(Income_CF!AB174="","",Income_CF!AB174*(Cohort_WP!AB172/Cohort_CF!AB172))</f>
        <v>2296609.4263176555</v>
      </c>
      <c r="AC172" s="1">
        <f>IF(Income_CF!AC174="","",Income_CF!AC174*(Cohort_WP!AC172/Cohort_CF!AC172))</f>
        <v>2360073.2933500311</v>
      </c>
      <c r="AD172" s="1">
        <f>IF(Income_CF!AD174="","",Income_CF!AD174*(Cohort_WP!AD172/Cohort_CF!AD172))</f>
        <v>2423836.1651807986</v>
      </c>
      <c r="AE172" s="1">
        <f>IF(Income_CF!AE174="","",Income_CF!AE174*(Cohort_WP!AE172/Cohort_CF!AE172))</f>
        <v>2487828.5943128061</v>
      </c>
      <c r="AF172" s="1">
        <f>IF(Income_CF!AF174="","",Income_CF!AF174*(Cohort_WP!AF172/Cohort_CF!AF172))</f>
        <v>2551978.8600892802</v>
      </c>
      <c r="AG172" s="1">
        <f>IF(Income_CF!AG174="","",Income_CF!AG174*(Cohort_WP!AG172/Cohort_CF!AG172))</f>
        <v>2616213.0830045822</v>
      </c>
      <c r="AH172" s="1">
        <f>IF(Income_CF!AH174="","",Income_CF!AH174*(Cohort_WP!AH172/Cohort_CF!AH172))</f>
        <v>2680455.3485540976</v>
      </c>
      <c r="AI172" s="1">
        <f>IF(Income_CF!AI174="","",Income_CF!AI174*(Cohort_WP!AI172/Cohort_CF!AI172))</f>
        <v>2744627.8404178056</v>
      </c>
      <c r="AJ172" s="1">
        <f>IF(Income_CF!AJ174="","",Income_CF!AJ174*(Cohort_WP!AJ172/Cohort_CF!AJ172))</f>
        <v>2808650.9827271318</v>
      </c>
      <c r="AK172" s="1">
        <f>IF(Income_CF!AK174="","",Income_CF!AK174*(Cohort_WP!AK172/Cohort_CF!AK172))</f>
        <v>2872443.5911201821</v>
      </c>
      <c r="AL172" s="1">
        <f>IF(Income_CF!AL174="","",Income_CF!AL174*(Cohort_WP!AL172/Cohort_CF!AL172))</f>
        <v>2935923.0322455508</v>
      </c>
      <c r="AM172" s="1">
        <f>IF(Income_CF!AM174="","",Income_CF!AM174*(Cohort_WP!AM172/Cohort_CF!AM172))</f>
        <v>2999005.3913314333</v>
      </c>
      <c r="AN172" s="1">
        <f>IF(Income_CF!AN174="","",Income_CF!AN174*(Cohort_WP!AN172/Cohort_CF!AN172))</f>
        <v>3061605.6473932536</v>
      </c>
      <c r="AO172" s="1">
        <f>IF(Income_CF!AO174="","",Income_CF!AO174*(Cohort_WP!AO172/Cohort_CF!AO172))</f>
        <v>3123637.855611566</v>
      </c>
      <c r="AP172" s="1">
        <f>IF(Income_CF!AP174="","",Income_CF!AP174*(Cohort_WP!AP172/Cohort_CF!AP172))</f>
        <v>3185015.3363708151</v>
      </c>
      <c r="AQ172" s="1">
        <f>IF(Income_CF!AQ174="","",Income_CF!AQ174*(Cohort_WP!AQ172/Cohort_CF!AQ172))</f>
        <v>3245650.870411023</v>
      </c>
      <c r="AR172" s="1">
        <f>IF(Income_CF!AR174="","",Income_CF!AR174*(Cohort_WP!AR172/Cohort_CF!AR172))</f>
        <v>3305456.8995068483</v>
      </c>
      <c r="AS172" s="1">
        <f>IF(Income_CF!AS174="","",Income_CF!AS174*(Cohort_WP!AS172/Cohort_CF!AS172))</f>
        <v>3364345.7320536645</v>
      </c>
      <c r="AT172" s="1">
        <f>IF(Income_CF!AT174="","",Income_CF!AT174*(Cohort_WP!AT172/Cohort_CF!AT172))</f>
        <v>3422229.7529074121</v>
      </c>
      <c r="AU172" s="1">
        <f>IF(Income_CF!AU174="","",Income_CF!AU174*(Cohort_WP!AU172/Cohort_CF!AU172))</f>
        <v>3479021.6367946127</v>
      </c>
      <c r="AV172" s="1">
        <f>IF(Income_CF!AV174="","",Income_CF!AV174*(Cohort_WP!AV172/Cohort_CF!AV172))</f>
        <v>3534634.5645816755</v>
      </c>
      <c r="AW172" s="1">
        <f>IF(Income_CF!AW174="","",Income_CF!AW174*(Cohort_WP!AW172/Cohort_CF!AW172))</f>
        <v>3588982.4416677696</v>
      </c>
      <c r="AX172" s="1">
        <f>IF(Income_CF!AX174="","",Income_CF!AX174*(Cohort_WP!AX172/Cohort_CF!AX172))</f>
        <v>3641980.1177445366</v>
      </c>
      <c r="AY172" s="1" t="str">
        <f>IF(Income_CF!AY174="","",Income_CF!AY174*(Cohort_WP!AY172/Cohort_CF!AY172))</f>
        <v/>
      </c>
      <c r="AZ172" s="1" t="str">
        <f>IF(Income_CF!AZ174="","",Income_CF!AZ174*(Cohort_WP!AZ172/Cohort_CF!AZ172))</f>
        <v/>
      </c>
      <c r="BA172" s="1" t="str">
        <f>IF(Income_CF!BA174="","",Income_CF!BA174*(Cohort_WP!BA172/Cohort_CF!BA172))</f>
        <v/>
      </c>
      <c r="BB172" s="1" t="str">
        <f>IF(Income_CF!BB174="","",Income_CF!BB174*(Cohort_WP!BB172/Cohort_CF!BB172))</f>
        <v/>
      </c>
      <c r="BC172" s="1" t="str">
        <f>IF(Income_CF!BC174="","",Income_CF!BC174*(Cohort_WP!BC172/Cohort_CF!BC172))</f>
        <v/>
      </c>
      <c r="BD172" s="1" t="str">
        <f>IF(Income_CF!BD174="","",Income_CF!BD174*(Cohort_WP!BD172/Cohort_CF!BD172))</f>
        <v/>
      </c>
      <c r="BE172" s="1" t="str">
        <f>IF(Income_CF!BE174="","",Income_CF!BE174*(Cohort_WP!BE172/Cohort_CF!BE172))</f>
        <v/>
      </c>
      <c r="BF172" s="1" t="str">
        <f>IF(Income_CF!BF174="","",Income_CF!BF174*(Cohort_WP!BF172/Cohort_CF!BF172))</f>
        <v/>
      </c>
      <c r="BG172" s="1" t="str">
        <f>IF(Income_CF!BG174="","",Income_CF!BG174*(Cohort_WP!BG172/Cohort_CF!BG172))</f>
        <v/>
      </c>
      <c r="BH172" s="1" t="str">
        <f>IF(Income_CF!BH174="","",Income_CF!BH174*(Cohort_WP!BH172/Cohort_CF!BH172))</f>
        <v/>
      </c>
      <c r="BI172" s="1" t="str">
        <f>IF(Income_CF!BI174="","",Income_CF!BI174*(Cohort_WP!BI172/Cohort_CF!BI172))</f>
        <v/>
      </c>
      <c r="BJ172" s="1" t="str">
        <f>IF(Income_CF!BJ174="","",Income_CF!BJ174*(Cohort_WP!BJ172/Cohort_CF!BJ172))</f>
        <v/>
      </c>
      <c r="BK172" s="1" t="str">
        <f>IF(Income_CF!BK174="","",Income_CF!BK174*(Cohort_WP!BK172/Cohort_CF!BK172))</f>
        <v/>
      </c>
      <c r="BL172" s="1" t="str">
        <f>IF(Income_CF!BL174="","",Income_CF!BL174*(Cohort_WP!BL172/Cohort_CF!BL172))</f>
        <v/>
      </c>
      <c r="BM172" s="1" t="str">
        <f>IF(Income_CF!BM174="","",Income_CF!BM174*(Cohort_WP!BM172/Cohort_CF!BM172))</f>
        <v/>
      </c>
    </row>
    <row r="173" spans="1:72" x14ac:dyDescent="0.55000000000000004">
      <c r="A173" s="639"/>
      <c r="B173" t="s">
        <v>472</v>
      </c>
      <c r="G173" s="1" t="str">
        <f>IF(Income_CF!G175="","",Income_CF!G175*(Cohort_WP!G173/Cohort_CF!G173))</f>
        <v/>
      </c>
      <c r="H173" s="1" t="str">
        <f>IF(Income_CF!H175="","",Income_CF!H175*(Cohort_WP!H173/Cohort_CF!H173))</f>
        <v/>
      </c>
      <c r="I173" s="1" t="str">
        <f>IF(Income_CF!I175="","",Income_CF!I175*(Cohort_WP!I173/Cohort_CF!I173))</f>
        <v/>
      </c>
      <c r="J173" s="1" t="str">
        <f>IF(Income_CF!J175="","",Income_CF!J175*(Cohort_WP!J173/Cohort_CF!J173))</f>
        <v/>
      </c>
      <c r="K173" s="1" t="str">
        <f>IF(Income_CF!K175="","",Income_CF!K175*(Cohort_WP!K173/Cohort_CF!K173))</f>
        <v/>
      </c>
      <c r="L173" s="1">
        <f>IF(Income_CF!L175="","",Income_CF!L175*(Cohort_WP!L173/Cohort_CF!L173))</f>
        <v>1346209.7308517802</v>
      </c>
      <c r="M173" s="1">
        <f>IF(Income_CF!M175="","",Income_CF!M175*(Cohort_WP!M173/Cohort_CF!M173))</f>
        <v>1398432.321978248</v>
      </c>
      <c r="N173" s="1">
        <f>IF(Income_CF!N175="","",Income_CF!N175*(Cohort_WP!N173/Cohort_CF!N173))</f>
        <v>1451809.4012597075</v>
      </c>
      <c r="O173" s="1">
        <f>IF(Income_CF!O175="","",Income_CF!O175*(Cohort_WP!O173/Cohort_CF!O173))</f>
        <v>1506319.7792817615</v>
      </c>
      <c r="P173" s="1">
        <f>IF(Income_CF!P175="","",Income_CF!P175*(Cohort_WP!P173/Cohort_CF!P173))</f>
        <v>1571496.3363096907</v>
      </c>
      <c r="Q173" s="1">
        <f>IF(Income_CF!Q175="","",Income_CF!Q175*(Cohort_WP!Q173/Cohort_CF!Q173))</f>
        <v>1627568.2800380795</v>
      </c>
      <c r="R173" s="1">
        <f>IF(Income_CF!R175="","",Income_CF!R175*(Cohort_WP!R173/Cohort_CF!R173))</f>
        <v>1684629.823585839</v>
      </c>
      <c r="S173" s="1">
        <f>IF(Income_CF!S175="","",Income_CF!S175*(Cohort_WP!S173/Cohort_CF!S173))</f>
        <v>1742646.0084346232</v>
      </c>
      <c r="T173" s="1">
        <f>IF(Income_CF!T175="","",Income_CF!T175*(Cohort_WP!T173/Cohort_CF!T173))</f>
        <v>1801578.9140571782</v>
      </c>
      <c r="U173" s="1">
        <f>IF(Income_CF!U175="","",Income_CF!U175*(Cohort_WP!U173/Cohort_CF!U173))</f>
        <v>1861387.6484563993</v>
      </c>
      <c r="V173" s="1">
        <f>IF(Income_CF!V175="","",Income_CF!V175*(Cohort_WP!V173/Cohort_CF!V173))</f>
        <v>1922028.3474422654</v>
      </c>
      <c r="W173" s="1">
        <f>IF(Income_CF!W175="","",Income_CF!W175*(Cohort_WP!W173/Cohort_CF!W173))</f>
        <v>1983454.1829446719</v>
      </c>
      <c r="X173" s="1">
        <f>IF(Income_CF!X175="","",Income_CF!X175*(Cohort_WP!X173/Cohort_CF!X173))</f>
        <v>2045615.3806316268</v>
      </c>
      <c r="Y173" s="1">
        <f>IF(Income_CF!Y175="","",Income_CF!Y175*(Cohort_WP!Y173/Cohort_CF!Y173))</f>
        <v>2108459.2470715269</v>
      </c>
      <c r="Z173" s="1">
        <f>IF(Income_CF!Z175="","",Income_CF!Z175*(Cohort_WP!Z173/Cohort_CF!Z173))</f>
        <v>2171930.2066450436</v>
      </c>
      <c r="AA173" s="1">
        <f>IF(Income_CF!AA175="","",Income_CF!AA175*(Cohort_WP!AA173/Cohort_CF!AA173))</f>
        <v>2235969.8483773889</v>
      </c>
      <c r="AB173" s="1">
        <f>IF(Income_CF!AB175="","",Income_CF!AB175*(Cohort_WP!AB173/Cohort_CF!AB173))</f>
        <v>2300516.9828243554</v>
      </c>
      <c r="AC173" s="1">
        <f>IF(Income_CF!AC175="","",Income_CF!AC175*(Cohort_WP!AC173/Cohort_CF!AC173))</f>
        <v>2365507.7091071857</v>
      </c>
      <c r="AD173" s="1">
        <f>IF(Income_CF!AD175="","",Income_CF!AD175*(Cohort_WP!AD173/Cohort_CF!AD173))</f>
        <v>2430875.4921505316</v>
      </c>
      <c r="AE173" s="1">
        <f>IF(Income_CF!AE175="","",Income_CF!AE175*(Cohort_WP!AE173/Cohort_CF!AE173))</f>
        <v>2496551.2501362227</v>
      </c>
      <c r="AF173" s="1">
        <f>IF(Income_CF!AF175="","",Income_CF!AF175*(Cohort_WP!AF173/Cohort_CF!AF173))</f>
        <v>2562463.4521421911</v>
      </c>
      <c r="AG173" s="1">
        <f>IF(Income_CF!AG175="","",Income_CF!AG175*(Cohort_WP!AG173/Cohort_CF!AG173))</f>
        <v>2628538.2258919585</v>
      </c>
      <c r="AH173" s="1">
        <f>IF(Income_CF!AH175="","",Income_CF!AH175*(Cohort_WP!AH173/Cohort_CF!AH173))</f>
        <v>2694699.47549472</v>
      </c>
      <c r="AI173" s="1">
        <f>IF(Income_CF!AI175="","",Income_CF!AI175*(Cohort_WP!AI173/Cohort_CF!AI173))</f>
        <v>2760869.0090107201</v>
      </c>
      <c r="AJ173" s="1">
        <f>IF(Income_CF!AJ175="","",Income_CF!AJ175*(Cohort_WP!AJ173/Cohort_CF!AJ173))</f>
        <v>2826966.6756303394</v>
      </c>
      <c r="AK173" s="1">
        <f>IF(Income_CF!AK175="","",Income_CF!AK175*(Cohort_WP!AK173/Cohort_CF!AK173))</f>
        <v>2892910.5122089465</v>
      </c>
      <c r="AL173" s="1">
        <f>IF(Income_CF!AL175="","",Income_CF!AL175*(Cohort_WP!AL173/Cohort_CF!AL173))</f>
        <v>2958616.8988537872</v>
      </c>
      <c r="AM173" s="1">
        <f>IF(Income_CF!AM175="","",Income_CF!AM175*(Cohort_WP!AM173/Cohort_CF!AM173))</f>
        <v>3024000.7232129178</v>
      </c>
      <c r="AN173" s="1">
        <f>IF(Income_CF!AN175="","",Income_CF!AN175*(Cohort_WP!AN173/Cohort_CF!AN173))</f>
        <v>3088975.5530713764</v>
      </c>
      <c r="AO173" s="1">
        <f>IF(Income_CF!AO175="","",Income_CF!AO175*(Cohort_WP!AO173/Cohort_CF!AO173))</f>
        <v>3153453.8168150522</v>
      </c>
      <c r="AP173" s="1">
        <f>IF(Income_CF!AP175="","",Income_CF!AP175*(Cohort_WP!AP173/Cohort_CF!AP173))</f>
        <v>3217346.9912799131</v>
      </c>
      <c r="AQ173" s="1">
        <f>IF(Income_CF!AQ175="","",Income_CF!AQ175*(Cohort_WP!AQ173/Cohort_CF!AQ173))</f>
        <v>3280565.7964619384</v>
      </c>
      <c r="AR173" s="1">
        <f>IF(Income_CF!AR175="","",Income_CF!AR175*(Cohort_WP!AR173/Cohort_CF!AR173))</f>
        <v>3343020.3965233536</v>
      </c>
      <c r="AS173" s="1">
        <f>IF(Income_CF!AS175="","",Income_CF!AS175*(Cohort_WP!AS173/Cohort_CF!AS173))</f>
        <v>3404620.6064920542</v>
      </c>
      <c r="AT173" s="1">
        <f>IF(Income_CF!AT175="","",Income_CF!AT175*(Cohort_WP!AT173/Cohort_CF!AT173))</f>
        <v>3465276.1040152735</v>
      </c>
      <c r="AU173" s="1">
        <f>IF(Income_CF!AU175="","",Income_CF!AU175*(Cohort_WP!AU173/Cohort_CF!AU173))</f>
        <v>3524896.6454946348</v>
      </c>
      <c r="AV173" s="1">
        <f>IF(Income_CF!AV175="","",Income_CF!AV175*(Cohort_WP!AV173/Cohort_CF!AV173))</f>
        <v>3583392.2858984512</v>
      </c>
      <c r="AW173" s="1">
        <f>IF(Income_CF!AW175="","",Income_CF!AW175*(Cohort_WP!AW173/Cohort_CF!AW173))</f>
        <v>3640673.6015191264</v>
      </c>
      <c r="AX173" s="1">
        <f>IF(Income_CF!AX175="","",Income_CF!AX175*(Cohort_WP!AX173/Cohort_CF!AX173))</f>
        <v>3696651.914917802</v>
      </c>
      <c r="AY173" s="1">
        <f>IF(Income_CF!AY175="","",Income_CF!AY175*(Cohort_WP!AY173/Cohort_CF!AY173))</f>
        <v>3751239.5212768721</v>
      </c>
      <c r="AZ173" s="1" t="str">
        <f>IF(Income_CF!AZ175="","",Income_CF!AZ175*(Cohort_WP!AZ173/Cohort_CF!AZ173))</f>
        <v/>
      </c>
      <c r="BA173" s="1" t="str">
        <f>IF(Income_CF!BA175="","",Income_CF!BA175*(Cohort_WP!BA173/Cohort_CF!BA173))</f>
        <v/>
      </c>
      <c r="BB173" s="1" t="str">
        <f>IF(Income_CF!BB175="","",Income_CF!BB175*(Cohort_WP!BB173/Cohort_CF!BB173))</f>
        <v/>
      </c>
      <c r="BC173" s="1" t="str">
        <f>IF(Income_CF!BC175="","",Income_CF!BC175*(Cohort_WP!BC173/Cohort_CF!BC173))</f>
        <v/>
      </c>
      <c r="BD173" s="1" t="str">
        <f>IF(Income_CF!BD175="","",Income_CF!BD175*(Cohort_WP!BD173/Cohort_CF!BD173))</f>
        <v/>
      </c>
      <c r="BE173" s="1" t="str">
        <f>IF(Income_CF!BE175="","",Income_CF!BE175*(Cohort_WP!BE173/Cohort_CF!BE173))</f>
        <v/>
      </c>
      <c r="BF173" s="1" t="str">
        <f>IF(Income_CF!BF175="","",Income_CF!BF175*(Cohort_WP!BF173/Cohort_CF!BF173))</f>
        <v/>
      </c>
      <c r="BG173" s="1" t="str">
        <f>IF(Income_CF!BG175="","",Income_CF!BG175*(Cohort_WP!BG173/Cohort_CF!BG173))</f>
        <v/>
      </c>
      <c r="BH173" s="1" t="str">
        <f>IF(Income_CF!BH175="","",Income_CF!BH175*(Cohort_WP!BH173/Cohort_CF!BH173))</f>
        <v/>
      </c>
      <c r="BI173" s="1" t="str">
        <f>IF(Income_CF!BI175="","",Income_CF!BI175*(Cohort_WP!BI173/Cohort_CF!BI173))</f>
        <v/>
      </c>
      <c r="BJ173" s="1" t="str">
        <f>IF(Income_CF!BJ175="","",Income_CF!BJ175*(Cohort_WP!BJ173/Cohort_CF!BJ173))</f>
        <v/>
      </c>
      <c r="BK173" s="1" t="str">
        <f>IF(Income_CF!BK175="","",Income_CF!BK175*(Cohort_WP!BK173/Cohort_CF!BK173))</f>
        <v/>
      </c>
      <c r="BL173" s="1" t="str">
        <f>IF(Income_CF!BL175="","",Income_CF!BL175*(Cohort_WP!BL173/Cohort_CF!BL173))</f>
        <v/>
      </c>
      <c r="BM173" s="1" t="str">
        <f>IF(Income_CF!BM175="","",Income_CF!BM175*(Cohort_WP!BM173/Cohort_CF!BM173))</f>
        <v/>
      </c>
    </row>
    <row r="174" spans="1:72" x14ac:dyDescent="0.55000000000000004">
      <c r="A174" s="639"/>
      <c r="B174" t="s">
        <v>473</v>
      </c>
      <c r="G174" s="1" t="str">
        <f>IF(Income_CF!G176="","",Income_CF!G176*(Cohort_WP!G174/Cohort_CF!G174))</f>
        <v/>
      </c>
      <c r="H174" s="1" t="str">
        <f>IF(Income_CF!H176="","",Income_CF!H176*(Cohort_WP!H174/Cohort_CF!H174))</f>
        <v/>
      </c>
      <c r="I174" s="1" t="str">
        <f>IF(Income_CF!I176="","",Income_CF!I176*(Cohort_WP!I174/Cohort_CF!I174))</f>
        <v/>
      </c>
      <c r="J174" s="1" t="str">
        <f>IF(Income_CF!J176="","",Income_CF!J176*(Cohort_WP!J174/Cohort_CF!J174))</f>
        <v/>
      </c>
      <c r="K174" s="1" t="str">
        <f>IF(Income_CF!K176="","",Income_CF!K176*(Cohort_WP!K174/Cohort_CF!K174))</f>
        <v/>
      </c>
      <c r="L174" s="1" t="str">
        <f>IF(Income_CF!L176="","",Income_CF!L176*(Cohort_WP!L174/Cohort_CF!L174))</f>
        <v/>
      </c>
      <c r="M174" s="1">
        <f>IF(Income_CF!M176="","",Income_CF!M176*(Cohort_WP!M174/Cohort_CF!M174))</f>
        <v>1386596.0227773336</v>
      </c>
      <c r="N174" s="1">
        <f>IF(Income_CF!N176="","",Income_CF!N176*(Cohort_WP!N174/Cohort_CF!N174))</f>
        <v>1440385.2916375953</v>
      </c>
      <c r="O174" s="1">
        <f>IF(Income_CF!O176="","",Income_CF!O176*(Cohort_WP!O174/Cohort_CF!O174))</f>
        <v>1495363.6832974991</v>
      </c>
      <c r="P174" s="1">
        <f>IF(Income_CF!P176="","",Income_CF!P176*(Cohort_WP!P174/Cohort_CF!P174))</f>
        <v>1551509.3726602145</v>
      </c>
      <c r="Q174" s="1">
        <f>IF(Income_CF!Q176="","",Income_CF!Q176*(Cohort_WP!Q174/Cohort_CF!Q174))</f>
        <v>1618641.2263989814</v>
      </c>
      <c r="R174" s="1">
        <f>IF(Income_CF!R176="","",Income_CF!R176*(Cohort_WP!R174/Cohort_CF!R174))</f>
        <v>1676395.3284392217</v>
      </c>
      <c r="S174" s="1">
        <f>IF(Income_CF!S176="","",Income_CF!S176*(Cohort_WP!S174/Cohort_CF!S174))</f>
        <v>1735168.7182934142</v>
      </c>
      <c r="T174" s="1">
        <f>IF(Income_CF!T176="","",Income_CF!T176*(Cohort_WP!T174/Cohort_CF!T174))</f>
        <v>1794925.3886876623</v>
      </c>
      <c r="U174" s="1">
        <f>IF(Income_CF!U176="","",Income_CF!U176*(Cohort_WP!U174/Cohort_CF!U174))</f>
        <v>1855626.2814788935</v>
      </c>
      <c r="V174" s="1">
        <f>IF(Income_CF!V176="","",Income_CF!V176*(Cohort_WP!V174/Cohort_CF!V174))</f>
        <v>1917229.2779100912</v>
      </c>
      <c r="W174" s="1">
        <f>IF(Income_CF!W176="","",Income_CF!W176*(Cohort_WP!W174/Cohort_CF!W174))</f>
        <v>1979689.1978655334</v>
      </c>
      <c r="X174" s="1">
        <f>IF(Income_CF!X176="","",Income_CF!X176*(Cohort_WP!X174/Cohort_CF!X174))</f>
        <v>2042957.8084330121</v>
      </c>
      <c r="Y174" s="1">
        <f>IF(Income_CF!Y176="","",Income_CF!Y176*(Cohort_WP!Y174/Cohort_CF!Y174))</f>
        <v>2106983.8420505757</v>
      </c>
      <c r="Z174" s="1">
        <f>IF(Income_CF!Z176="","",Income_CF!Z176*(Cohort_WP!Z174/Cohort_CF!Z174))</f>
        <v>2171713.0244836728</v>
      </c>
      <c r="AA174" s="1">
        <f>IF(Income_CF!AA176="","",Income_CF!AA176*(Cohort_WP!AA174/Cohort_CF!AA174))</f>
        <v>2237088.1128443945</v>
      </c>
      <c r="AB174" s="1">
        <f>IF(Income_CF!AB176="","",Income_CF!AB176*(Cohort_WP!AB174/Cohort_CF!AB174))</f>
        <v>2303048.9438287113</v>
      </c>
      <c r="AC174" s="1">
        <f>IF(Income_CF!AC176="","",Income_CF!AC176*(Cohort_WP!AC174/Cohort_CF!AC174))</f>
        <v>2369532.492309086</v>
      </c>
      <c r="AD174" s="1">
        <f>IF(Income_CF!AD176="","",Income_CF!AD176*(Cohort_WP!AD174/Cohort_CF!AD174))</f>
        <v>2436472.9403804005</v>
      </c>
      <c r="AE174" s="1">
        <f>IF(Income_CF!AE176="","",Income_CF!AE176*(Cohort_WP!AE174/Cohort_CF!AE174))</f>
        <v>2503801.7569150473</v>
      </c>
      <c r="AF174" s="1">
        <f>IF(Income_CF!AF176="","",Income_CF!AF176*(Cohort_WP!AF174/Cohort_CF!AF174))</f>
        <v>2571447.7876403094</v>
      </c>
      <c r="AG174" s="1">
        <f>IF(Income_CF!AG176="","",Income_CF!AG176*(Cohort_WP!AG174/Cohort_CF!AG174))</f>
        <v>2639337.3557064561</v>
      </c>
      <c r="AH174" s="1">
        <f>IF(Income_CF!AH176="","",Income_CF!AH176*(Cohort_WP!AH174/Cohort_CF!AH174))</f>
        <v>2707394.3726687171</v>
      </c>
      <c r="AI174" s="1">
        <f>IF(Income_CF!AI176="","",Income_CF!AI176*(Cohort_WP!AI174/Cohort_CF!AI174))</f>
        <v>2775540.4597595613</v>
      </c>
      <c r="AJ174" s="1">
        <f>IF(Income_CF!AJ176="","",Income_CF!AJ176*(Cohort_WP!AJ174/Cohort_CF!AJ174))</f>
        <v>2843695.0792810414</v>
      </c>
      <c r="AK174" s="1">
        <f>IF(Income_CF!AK176="","",Income_CF!AK176*(Cohort_WP!AK174/Cohort_CF!AK174))</f>
        <v>2911775.6758992504</v>
      </c>
      <c r="AL174" s="1">
        <f>IF(Income_CF!AL176="","",Income_CF!AL176*(Cohort_WP!AL174/Cohort_CF!AL174))</f>
        <v>2979697.8275752142</v>
      </c>
      <c r="AM174" s="1">
        <f>IF(Income_CF!AM176="","",Income_CF!AM176*(Cohort_WP!AM174/Cohort_CF!AM174))</f>
        <v>3047375.4058194007</v>
      </c>
      <c r="AN174" s="1">
        <f>IF(Income_CF!AN176="","",Income_CF!AN176*(Cohort_WP!AN174/Cohort_CF!AN174))</f>
        <v>3114720.7449093047</v>
      </c>
      <c r="AO174" s="1">
        <f>IF(Income_CF!AO176="","",Income_CF!AO176*(Cohort_WP!AO174/Cohort_CF!AO174))</f>
        <v>3181644.8196635176</v>
      </c>
      <c r="AP174" s="1">
        <f>IF(Income_CF!AP176="","",Income_CF!AP176*(Cohort_WP!AP174/Cohort_CF!AP174))</f>
        <v>3248057.4313195031</v>
      </c>
      <c r="AQ174" s="1">
        <f>IF(Income_CF!AQ176="","",Income_CF!AQ176*(Cohort_WP!AQ174/Cohort_CF!AQ174))</f>
        <v>3313867.4010183094</v>
      </c>
      <c r="AR174" s="1">
        <f>IF(Income_CF!AR176="","",Income_CF!AR176*(Cohort_WP!AR174/Cohort_CF!AR174))</f>
        <v>3378982.7703557964</v>
      </c>
      <c r="AS174" s="1">
        <f>IF(Income_CF!AS176="","",Income_CF!AS176*(Cohort_WP!AS174/Cohort_CF!AS174))</f>
        <v>3443311.0084190546</v>
      </c>
      <c r="AT174" s="1">
        <f>IF(Income_CF!AT176="","",Income_CF!AT176*(Cohort_WP!AT174/Cohort_CF!AT174))</f>
        <v>3506759.2246868149</v>
      </c>
      <c r="AU174" s="1">
        <f>IF(Income_CF!AU176="","",Income_CF!AU176*(Cohort_WP!AU174/Cohort_CF!AU174))</f>
        <v>3569234.387135732</v>
      </c>
      <c r="AV174" s="1">
        <f>IF(Income_CF!AV176="","",Income_CF!AV176*(Cohort_WP!AV174/Cohort_CF!AV174))</f>
        <v>3630643.5448594745</v>
      </c>
      <c r="AW174" s="1">
        <f>IF(Income_CF!AW176="","",Income_CF!AW176*(Cohort_WP!AW174/Cohort_CF!AW174))</f>
        <v>3690894.0544754048</v>
      </c>
      <c r="AX174" s="1">
        <f>IF(Income_CF!AX176="","",Income_CF!AX176*(Cohort_WP!AX174/Cohort_CF!AX174))</f>
        <v>3749893.8095646994</v>
      </c>
      <c r="AY174" s="1">
        <f>IF(Income_CF!AY176="","",Income_CF!AY176*(Cohort_WP!AY174/Cohort_CF!AY174))</f>
        <v>3807551.472365336</v>
      </c>
      <c r="AZ174" s="1">
        <f>IF(Income_CF!AZ176="","",Income_CF!AZ176*(Cohort_WP!AZ174/Cohort_CF!AZ174))</f>
        <v>3863776.7069151783</v>
      </c>
      <c r="BA174" s="1" t="str">
        <f>IF(Income_CF!BA176="","",Income_CF!BA176*(Cohort_WP!BA174/Cohort_CF!BA174))</f>
        <v/>
      </c>
      <c r="BB174" s="1" t="str">
        <f>IF(Income_CF!BB176="","",Income_CF!BB176*(Cohort_WP!BB174/Cohort_CF!BB174))</f>
        <v/>
      </c>
      <c r="BC174" s="1" t="str">
        <f>IF(Income_CF!BC176="","",Income_CF!BC176*(Cohort_WP!BC174/Cohort_CF!BC174))</f>
        <v/>
      </c>
      <c r="BD174" s="1" t="str">
        <f>IF(Income_CF!BD176="","",Income_CF!BD176*(Cohort_WP!BD174/Cohort_CF!BD174))</f>
        <v/>
      </c>
      <c r="BE174" s="1" t="str">
        <f>IF(Income_CF!BE176="","",Income_CF!BE176*(Cohort_WP!BE174/Cohort_CF!BE174))</f>
        <v/>
      </c>
      <c r="BF174" s="1" t="str">
        <f>IF(Income_CF!BF176="","",Income_CF!BF176*(Cohort_WP!BF174/Cohort_CF!BF174))</f>
        <v/>
      </c>
      <c r="BG174" s="1" t="str">
        <f>IF(Income_CF!BG176="","",Income_CF!BG176*(Cohort_WP!BG174/Cohort_CF!BG174))</f>
        <v/>
      </c>
      <c r="BH174" s="1" t="str">
        <f>IF(Income_CF!BH176="","",Income_CF!BH176*(Cohort_WP!BH174/Cohort_CF!BH174))</f>
        <v/>
      </c>
      <c r="BI174" s="1" t="str">
        <f>IF(Income_CF!BI176="","",Income_CF!BI176*(Cohort_WP!BI174/Cohort_CF!BI174))</f>
        <v/>
      </c>
      <c r="BJ174" s="1" t="str">
        <f>IF(Income_CF!BJ176="","",Income_CF!BJ176*(Cohort_WP!BJ174/Cohort_CF!BJ174))</f>
        <v/>
      </c>
      <c r="BK174" s="1" t="str">
        <f>IF(Income_CF!BK176="","",Income_CF!BK176*(Cohort_WP!BK174/Cohort_CF!BK174))</f>
        <v/>
      </c>
      <c r="BL174" s="1" t="str">
        <f>IF(Income_CF!BL176="","",Income_CF!BL176*(Cohort_WP!BL174/Cohort_CF!BL174))</f>
        <v/>
      </c>
      <c r="BM174" s="1" t="str">
        <f>IF(Income_CF!BM176="","",Income_CF!BM176*(Cohort_WP!BM174/Cohort_CF!BM174))</f>
        <v/>
      </c>
    </row>
    <row r="175" spans="1:72" x14ac:dyDescent="0.55000000000000004">
      <c r="A175" s="639"/>
      <c r="B175" t="s">
        <v>474</v>
      </c>
      <c r="G175" s="1" t="str">
        <f>IF(Income_CF!G177="","",Income_CF!G177*(Cohort_WP!G175/Cohort_CF!G175))</f>
        <v/>
      </c>
      <c r="H175" s="1" t="str">
        <f>IF(Income_CF!H177="","",Income_CF!H177*(Cohort_WP!H175/Cohort_CF!H175))</f>
        <v/>
      </c>
      <c r="I175" s="1" t="str">
        <f>IF(Income_CF!I177="","",Income_CF!I177*(Cohort_WP!I175/Cohort_CF!I175))</f>
        <v/>
      </c>
      <c r="J175" s="1" t="str">
        <f>IF(Income_CF!J177="","",Income_CF!J177*(Cohort_WP!J175/Cohort_CF!J175))</f>
        <v/>
      </c>
      <c r="K175" s="1" t="str">
        <f>IF(Income_CF!K177="","",Income_CF!K177*(Cohort_WP!K175/Cohort_CF!K175))</f>
        <v/>
      </c>
      <c r="L175" s="1" t="str">
        <f>IF(Income_CF!L177="","",Income_CF!L177*(Cohort_WP!L175/Cohort_CF!L175))</f>
        <v/>
      </c>
      <c r="M175" s="1" t="str">
        <f>IF(Income_CF!M177="","",Income_CF!M177*(Cohort_WP!M175/Cohort_CF!M175))</f>
        <v/>
      </c>
      <c r="N175" s="1">
        <f>IF(Income_CF!N177="","",Income_CF!N177*(Cohort_WP!N175/Cohort_CF!N175))</f>
        <v>1428193.9034606533</v>
      </c>
      <c r="O175" s="1">
        <f>IF(Income_CF!O177="","",Income_CF!O177*(Cohort_WP!O175/Cohort_CF!O175))</f>
        <v>1483596.8503867232</v>
      </c>
      <c r="P175" s="1">
        <f>IF(Income_CF!P177="","",Income_CF!P177*(Cohort_WP!P175/Cohort_CF!P175))</f>
        <v>1540224.5937964239</v>
      </c>
      <c r="Q175" s="1">
        <f>IF(Income_CF!Q177="","",Income_CF!Q177*(Cohort_WP!Q175/Cohort_CF!Q175))</f>
        <v>1598054.653840021</v>
      </c>
      <c r="R175" s="1">
        <f>IF(Income_CF!R177="","",Income_CF!R177*(Cohort_WP!R175/Cohort_CF!R175))</f>
        <v>1667200.4631909507</v>
      </c>
      <c r="S175" s="1">
        <f>IF(Income_CF!S177="","",Income_CF!S177*(Cohort_WP!S175/Cohort_CF!S175))</f>
        <v>1726687.1882923984</v>
      </c>
      <c r="T175" s="1">
        <f>IF(Income_CF!T177="","",Income_CF!T177*(Cohort_WP!T175/Cohort_CF!T175))</f>
        <v>1787223.7798422168</v>
      </c>
      <c r="U175" s="1">
        <f>IF(Income_CF!U177="","",Income_CF!U177*(Cohort_WP!U175/Cohort_CF!U175))</f>
        <v>1848773.150348292</v>
      </c>
      <c r="V175" s="1">
        <f>IF(Income_CF!V177="","",Income_CF!V177*(Cohort_WP!V175/Cohort_CF!V175))</f>
        <v>1911295.0699232602</v>
      </c>
      <c r="W175" s="1">
        <f>IF(Income_CF!W177="","",Income_CF!W177*(Cohort_WP!W175/Cohort_CF!W175))</f>
        <v>1974746.1562473937</v>
      </c>
      <c r="X175" s="1">
        <f>IF(Income_CF!X177="","",Income_CF!X177*(Cohort_WP!X175/Cohort_CF!X175))</f>
        <v>2039079.8738014996</v>
      </c>
      <c r="Y175" s="1">
        <f>IF(Income_CF!Y177="","",Income_CF!Y177*(Cohort_WP!Y175/Cohort_CF!Y175))</f>
        <v>2104246.5426860023</v>
      </c>
      <c r="Z175" s="1">
        <f>IF(Income_CF!Z177="","",Income_CF!Z177*(Cohort_WP!Z175/Cohort_CF!Z175))</f>
        <v>2170193.3573120926</v>
      </c>
      <c r="AA175" s="1">
        <f>IF(Income_CF!AA177="","",Income_CF!AA177*(Cohort_WP!AA175/Cohort_CF!AA175))</f>
        <v>2236864.4152181828</v>
      </c>
      <c r="AB175" s="1">
        <f>IF(Income_CF!AB177="","",Income_CF!AB177*(Cohort_WP!AB175/Cohort_CF!AB175))</f>
        <v>2304200.7562297266</v>
      </c>
      <c r="AC175" s="1">
        <f>IF(Income_CF!AC177="","",Income_CF!AC177*(Cohort_WP!AC175/Cohort_CF!AC175))</f>
        <v>2372140.4121435722</v>
      </c>
      <c r="AD175" s="1">
        <f>IF(Income_CF!AD177="","",Income_CF!AD177*(Cohort_WP!AD175/Cohort_CF!AD175))</f>
        <v>2440618.4670783584</v>
      </c>
      <c r="AE175" s="1">
        <f>IF(Income_CF!AE177="","",Income_CF!AE177*(Cohort_WP!AE175/Cohort_CF!AE175))</f>
        <v>2509567.1285918127</v>
      </c>
      <c r="AF175" s="1">
        <f>IF(Income_CF!AF177="","",Income_CF!AF177*(Cohort_WP!AF175/Cohort_CF!AF175))</f>
        <v>2578915.8096224992</v>
      </c>
      <c r="AG175" s="1">
        <f>IF(Income_CF!AG177="","",Income_CF!AG177*(Cohort_WP!AG175/Cohort_CF!AG175))</f>
        <v>2648591.2212695186</v>
      </c>
      <c r="AH175" s="1">
        <f>IF(Income_CF!AH177="","",Income_CF!AH177*(Cohort_WP!AH175/Cohort_CF!AH175))</f>
        <v>2718517.4763776502</v>
      </c>
      <c r="AI175" s="1">
        <f>IF(Income_CF!AI177="","",Income_CF!AI177*(Cohort_WP!AI175/Cohort_CF!AI175))</f>
        <v>2788616.2038487783</v>
      </c>
      <c r="AJ175" s="1">
        <f>IF(Income_CF!AJ177="","",Income_CF!AJ177*(Cohort_WP!AJ175/Cohort_CF!AJ175))</f>
        <v>2858806.6735523478</v>
      </c>
      <c r="AK175" s="1">
        <f>IF(Income_CF!AK177="","",Income_CF!AK177*(Cohort_WP!AK175/Cohort_CF!AK175))</f>
        <v>2929005.9316594731</v>
      </c>
      <c r="AL175" s="1">
        <f>IF(Income_CF!AL177="","",Income_CF!AL177*(Cohort_WP!AL175/Cohort_CF!AL175))</f>
        <v>2999128.9461762272</v>
      </c>
      <c r="AM175" s="1">
        <f>IF(Income_CF!AM177="","",Income_CF!AM177*(Cohort_WP!AM175/Cohort_CF!AM175))</f>
        <v>3069088.7624024707</v>
      </c>
      <c r="AN175" s="1">
        <f>IF(Income_CF!AN177="","",Income_CF!AN177*(Cohort_WP!AN175/Cohort_CF!AN175))</f>
        <v>3138796.6679939823</v>
      </c>
      <c r="AO175" s="1">
        <f>IF(Income_CF!AO177="","",Income_CF!AO177*(Cohort_WP!AO175/Cohort_CF!AO175))</f>
        <v>3208162.3672565846</v>
      </c>
      <c r="AP175" s="1">
        <f>IF(Income_CF!AP177="","",Income_CF!AP177*(Cohort_WP!AP175/Cohort_CF!AP175))</f>
        <v>3277094.164253423</v>
      </c>
      <c r="AQ175" s="1">
        <f>IF(Income_CF!AQ177="","",Income_CF!AQ177*(Cohort_WP!AQ175/Cohort_CF!AQ175))</f>
        <v>3345499.154259088</v>
      </c>
      <c r="AR175" s="1">
        <f>IF(Income_CF!AR177="","",Income_CF!AR177*(Cohort_WP!AR175/Cohort_CF!AR175))</f>
        <v>3413283.4230488595</v>
      </c>
      <c r="AS175" s="1">
        <f>IF(Income_CF!AS177="","",Income_CF!AS177*(Cohort_WP!AS175/Cohort_CF!AS175))</f>
        <v>3480352.2534664711</v>
      </c>
      <c r="AT175" s="1">
        <f>IF(Income_CF!AT177="","",Income_CF!AT177*(Cohort_WP!AT175/Cohort_CF!AT175))</f>
        <v>3546610.3386716256</v>
      </c>
      <c r="AU175" s="1">
        <f>IF(Income_CF!AU177="","",Income_CF!AU177*(Cohort_WP!AU175/Cohort_CF!AU175))</f>
        <v>3611962.0014274195</v>
      </c>
      <c r="AV175" s="1">
        <f>IF(Income_CF!AV177="","",Income_CF!AV177*(Cohort_WP!AV175/Cohort_CF!AV175))</f>
        <v>3676311.4187498041</v>
      </c>
      <c r="AW175" s="1">
        <f>IF(Income_CF!AW177="","",Income_CF!AW177*(Cohort_WP!AW175/Cohort_CF!AW175))</f>
        <v>3739562.8512052582</v>
      </c>
      <c r="AX175" s="1">
        <f>IF(Income_CF!AX177="","",Income_CF!AX177*(Cohort_WP!AX175/Cohort_CF!AX175))</f>
        <v>3801620.8761096662</v>
      </c>
      <c r="AY175" s="1">
        <f>IF(Income_CF!AY177="","",Income_CF!AY177*(Cohort_WP!AY175/Cohort_CF!AY175))</f>
        <v>3862390.6238516406</v>
      </c>
      <c r="AZ175" s="1">
        <f>IF(Income_CF!AZ177="","",Income_CF!AZ177*(Cohort_WP!AZ175/Cohort_CF!AZ175))</f>
        <v>3921778.0165362968</v>
      </c>
      <c r="BA175" s="1">
        <f>IF(Income_CF!BA177="","",Income_CF!BA177*(Cohort_WP!BA175/Cohort_CF!BA175))</f>
        <v>3979690.0081226341</v>
      </c>
      <c r="BB175" s="1" t="str">
        <f>IF(Income_CF!BB177="","",Income_CF!BB177*(Cohort_WP!BB175/Cohort_CF!BB175))</f>
        <v/>
      </c>
      <c r="BC175" s="1" t="str">
        <f>IF(Income_CF!BC177="","",Income_CF!BC177*(Cohort_WP!BC175/Cohort_CF!BC175))</f>
        <v/>
      </c>
      <c r="BD175" s="1" t="str">
        <f>IF(Income_CF!BD177="","",Income_CF!BD177*(Cohort_WP!BD175/Cohort_CF!BD175))</f>
        <v/>
      </c>
      <c r="BE175" s="1" t="str">
        <f>IF(Income_CF!BE177="","",Income_CF!BE177*(Cohort_WP!BE175/Cohort_CF!BE175))</f>
        <v/>
      </c>
      <c r="BF175" s="1" t="str">
        <f>IF(Income_CF!BF177="","",Income_CF!BF177*(Cohort_WP!BF175/Cohort_CF!BF175))</f>
        <v/>
      </c>
      <c r="BG175" s="1" t="str">
        <f>IF(Income_CF!BG177="","",Income_CF!BG177*(Cohort_WP!BG175/Cohort_CF!BG175))</f>
        <v/>
      </c>
      <c r="BH175" s="1" t="str">
        <f>IF(Income_CF!BH177="","",Income_CF!BH177*(Cohort_WP!BH175/Cohort_CF!BH175))</f>
        <v/>
      </c>
      <c r="BI175" s="1" t="str">
        <f>IF(Income_CF!BI177="","",Income_CF!BI177*(Cohort_WP!BI175/Cohort_CF!BI175))</f>
        <v/>
      </c>
      <c r="BJ175" s="1" t="str">
        <f>IF(Income_CF!BJ177="","",Income_CF!BJ177*(Cohort_WP!BJ175/Cohort_CF!BJ175))</f>
        <v/>
      </c>
      <c r="BK175" s="1" t="str">
        <f>IF(Income_CF!BK177="","",Income_CF!BK177*(Cohort_WP!BK175/Cohort_CF!BK175))</f>
        <v/>
      </c>
      <c r="BL175" s="1" t="str">
        <f>IF(Income_CF!BL177="","",Income_CF!BL177*(Cohort_WP!BL175/Cohort_CF!BL175))</f>
        <v/>
      </c>
      <c r="BM175" s="1" t="str">
        <f>IF(Income_CF!BM177="","",Income_CF!BM177*(Cohort_WP!BM175/Cohort_CF!BM175))</f>
        <v/>
      </c>
    </row>
    <row r="176" spans="1:72" x14ac:dyDescent="0.55000000000000004">
      <c r="A176" s="639"/>
      <c r="B176" t="s">
        <v>475</v>
      </c>
      <c r="G176" s="1" t="str">
        <f>IF(Income_CF!G178="","",Income_CF!G178*(Cohort_WP!G176/Cohort_CF!G176))</f>
        <v/>
      </c>
      <c r="H176" s="1" t="str">
        <f>IF(Income_CF!H178="","",Income_CF!H178*(Cohort_WP!H176/Cohort_CF!H176))</f>
        <v/>
      </c>
      <c r="I176" s="1" t="str">
        <f>IF(Income_CF!I178="","",Income_CF!I178*(Cohort_WP!I176/Cohort_CF!I176))</f>
        <v/>
      </c>
      <c r="J176" s="1" t="str">
        <f>IF(Income_CF!J178="","",Income_CF!J178*(Cohort_WP!J176/Cohort_CF!J176))</f>
        <v/>
      </c>
      <c r="K176" s="1" t="str">
        <f>IF(Income_CF!K178="","",Income_CF!K178*(Cohort_WP!K176/Cohort_CF!K176))</f>
        <v/>
      </c>
      <c r="L176" s="1" t="str">
        <f>IF(Income_CF!L178="","",Income_CF!L178*(Cohort_WP!L176/Cohort_CF!L176))</f>
        <v/>
      </c>
      <c r="M176" s="1" t="str">
        <f>IF(Income_CF!M178="","",Income_CF!M178*(Cohort_WP!M176/Cohort_CF!M176))</f>
        <v/>
      </c>
      <c r="N176" s="1" t="str">
        <f>IF(Income_CF!N178="","",Income_CF!N178*(Cohort_WP!N176/Cohort_CF!N176))</f>
        <v/>
      </c>
      <c r="O176" s="1">
        <f>IF(Income_CF!O178="","",Income_CF!O178*(Cohort_WP!O176/Cohort_CF!O176))</f>
        <v>1471039.720564473</v>
      </c>
      <c r="P176" s="1">
        <f>IF(Income_CF!P178="","",Income_CF!P178*(Cohort_WP!P176/Cohort_CF!P176))</f>
        <v>1528104.755898325</v>
      </c>
      <c r="Q176" s="1">
        <f>IF(Income_CF!Q178="","",Income_CF!Q178*(Cohort_WP!Q176/Cohort_CF!Q176))</f>
        <v>1586431.3316103166</v>
      </c>
      <c r="R176" s="1">
        <f>IF(Income_CF!R178="","",Income_CF!R178*(Cohort_WP!R176/Cohort_CF!R176))</f>
        <v>1645996.2934552212</v>
      </c>
      <c r="S176" s="1">
        <f>IF(Income_CF!S178="","",Income_CF!S178*(Cohort_WP!S176/Cohort_CF!S176))</f>
        <v>1717216.4770866788</v>
      </c>
      <c r="T176" s="1">
        <f>IF(Income_CF!T178="","",Income_CF!T178*(Cohort_WP!T176/Cohort_CF!T176))</f>
        <v>1778487.8039411705</v>
      </c>
      <c r="U176" s="1">
        <f>IF(Income_CF!U178="","",Income_CF!U178*(Cohort_WP!U176/Cohort_CF!U176))</f>
        <v>1840840.4932374835</v>
      </c>
      <c r="V176" s="1">
        <f>IF(Income_CF!V178="","",Income_CF!V178*(Cohort_WP!V176/Cohort_CF!V176))</f>
        <v>1904236.3448587407</v>
      </c>
      <c r="W176" s="1">
        <f>IF(Income_CF!W178="","",Income_CF!W178*(Cohort_WP!W176/Cohort_CF!W176))</f>
        <v>1968633.9220209578</v>
      </c>
      <c r="X176" s="1">
        <f>IF(Income_CF!X178="","",Income_CF!X178*(Cohort_WP!X176/Cohort_CF!X176))</f>
        <v>2033988.5409348158</v>
      </c>
      <c r="Y176" s="1">
        <f>IF(Income_CF!Y178="","",Income_CF!Y178*(Cohort_WP!Y176/Cohort_CF!Y176))</f>
        <v>2100252.2700155443</v>
      </c>
      <c r="Z176" s="1">
        <f>IF(Income_CF!Z178="","",Income_CF!Z178*(Cohort_WP!Z176/Cohort_CF!Z176))</f>
        <v>2167373.9389665825</v>
      </c>
      <c r="AA176" s="1">
        <f>IF(Income_CF!AA178="","",Income_CF!AA178*(Cohort_WP!AA176/Cohort_CF!AA176))</f>
        <v>2235299.1580314552</v>
      </c>
      <c r="AB176" s="1">
        <f>IF(Income_CF!AB178="","",Income_CF!AB178*(Cohort_WP!AB176/Cohort_CF!AB176))</f>
        <v>2303970.3476747284</v>
      </c>
      <c r="AC176" s="1">
        <f>IF(Income_CF!AC178="","",Income_CF!AC178*(Cohort_WP!AC176/Cohort_CF!AC176))</f>
        <v>2373326.7789166183</v>
      </c>
      <c r="AD176" s="1">
        <f>IF(Income_CF!AD178="","",Income_CF!AD178*(Cohort_WP!AD176/Cohort_CF!AD176))</f>
        <v>2443304.6245078794</v>
      </c>
      <c r="AE176" s="1">
        <f>IF(Income_CF!AE178="","",Income_CF!AE178*(Cohort_WP!AE176/Cohort_CF!AE176))</f>
        <v>2513837.0210907087</v>
      </c>
      <c r="AF176" s="1">
        <f>IF(Income_CF!AF178="","",Income_CF!AF178*(Cohort_WP!AF176/Cohort_CF!AF176))</f>
        <v>2584854.1424495671</v>
      </c>
      <c r="AG176" s="1">
        <f>IF(Income_CF!AG178="","",Income_CF!AG178*(Cohort_WP!AG176/Cohort_CF!AG176))</f>
        <v>2656283.2839111737</v>
      </c>
      <c r="AH176" s="1">
        <f>IF(Income_CF!AH178="","",Income_CF!AH178*(Cohort_WP!AH176/Cohort_CF!AH176))</f>
        <v>2728048.9579076041</v>
      </c>
      <c r="AI176" s="1">
        <f>IF(Income_CF!AI178="","",Income_CF!AI178*(Cohort_WP!AI176/Cohort_CF!AI176))</f>
        <v>2800073.0006689792</v>
      </c>
      <c r="AJ176" s="1">
        <f>IF(Income_CF!AJ178="","",Income_CF!AJ178*(Cohort_WP!AJ176/Cohort_CF!AJ176))</f>
        <v>2872274.6899642413</v>
      </c>
      <c r="AK176" s="1">
        <f>IF(Income_CF!AK178="","",Income_CF!AK178*(Cohort_WP!AK176/Cohort_CF!AK176))</f>
        <v>2944570.8737589191</v>
      </c>
      <c r="AL176" s="1">
        <f>IF(Income_CF!AL178="","",Income_CF!AL178*(Cohort_WP!AL176/Cohort_CF!AL176))</f>
        <v>3016876.1096092565</v>
      </c>
      <c r="AM176" s="1">
        <f>IF(Income_CF!AM178="","",Income_CF!AM178*(Cohort_WP!AM176/Cohort_CF!AM176))</f>
        <v>3089102.8145615146</v>
      </c>
      <c r="AN176" s="1">
        <f>IF(Income_CF!AN178="","",Income_CF!AN178*(Cohort_WP!AN176/Cohort_CF!AN176))</f>
        <v>3161161.4252745444</v>
      </c>
      <c r="AO176" s="1">
        <f>IF(Income_CF!AO178="","",Income_CF!AO178*(Cohort_WP!AO176/Cohort_CF!AO176))</f>
        <v>3232960.5680338023</v>
      </c>
      <c r="AP176" s="1">
        <f>IF(Income_CF!AP178="","",Income_CF!AP178*(Cohort_WP!AP176/Cohort_CF!AP176))</f>
        <v>3304407.2382742814</v>
      </c>
      <c r="AQ176" s="1">
        <f>IF(Income_CF!AQ178="","",Income_CF!AQ178*(Cohort_WP!AQ176/Cohort_CF!AQ176))</f>
        <v>3375406.9891810254</v>
      </c>
      <c r="AR176" s="1">
        <f>IF(Income_CF!AR178="","",Income_CF!AR178*(Cohort_WP!AR176/Cohort_CF!AR176))</f>
        <v>3445864.1288868599</v>
      </c>
      <c r="AS176" s="1">
        <f>IF(Income_CF!AS178="","",Income_CF!AS178*(Cohort_WP!AS176/Cohort_CF!AS176))</f>
        <v>3515681.9257403254</v>
      </c>
      <c r="AT176" s="1">
        <f>IF(Income_CF!AT178="","",Income_CF!AT178*(Cohort_WP!AT176/Cohort_CF!AT176))</f>
        <v>3584762.8210704643</v>
      </c>
      <c r="AU176" s="1">
        <f>IF(Income_CF!AU178="","",Income_CF!AU178*(Cohort_WP!AU176/Cohort_CF!AU176))</f>
        <v>3653008.6488317745</v>
      </c>
      <c r="AV176" s="1">
        <f>IF(Income_CF!AV178="","",Income_CF!AV178*(Cohort_WP!AV176/Cohort_CF!AV176))</f>
        <v>3720320.861470243</v>
      </c>
      <c r="AW176" s="1">
        <f>IF(Income_CF!AW178="","",Income_CF!AW178*(Cohort_WP!AW176/Cohort_CF!AW176))</f>
        <v>3786600.761312298</v>
      </c>
      <c r="AX176" s="1">
        <f>IF(Income_CF!AX178="","",Income_CF!AX178*(Cohort_WP!AX176/Cohort_CF!AX176))</f>
        <v>3851749.7367414157</v>
      </c>
      <c r="AY176" s="1">
        <f>IF(Income_CF!AY178="","",Income_CF!AY178*(Cohort_WP!AY176/Cohort_CF!AY176))</f>
        <v>3915669.5023929561</v>
      </c>
      <c r="AZ176" s="1">
        <f>IF(Income_CF!AZ178="","",Income_CF!AZ178*(Cohort_WP!AZ176/Cohort_CF!AZ176))</f>
        <v>3978262.3425671896</v>
      </c>
      <c r="BA176" s="1">
        <f>IF(Income_CF!BA178="","",Income_CF!BA178*(Cohort_WP!BA176/Cohort_CF!BA176))</f>
        <v>4039431.3570323857</v>
      </c>
      <c r="BB176" s="1">
        <f>IF(Income_CF!BB178="","",Income_CF!BB178*(Cohort_WP!BB176/Cohort_CF!BB176))</f>
        <v>4099080.708366313</v>
      </c>
      <c r="BC176" s="1" t="str">
        <f>IF(Income_CF!BC178="","",Income_CF!BC178*(Cohort_WP!BC176/Cohort_CF!BC176))</f>
        <v/>
      </c>
      <c r="BD176" s="1" t="str">
        <f>IF(Income_CF!BD178="","",Income_CF!BD178*(Cohort_WP!BD176/Cohort_CF!BD176))</f>
        <v/>
      </c>
      <c r="BE176" s="1" t="str">
        <f>IF(Income_CF!BE178="","",Income_CF!BE178*(Cohort_WP!BE176/Cohort_CF!BE176))</f>
        <v/>
      </c>
      <c r="BF176" s="1" t="str">
        <f>IF(Income_CF!BF178="","",Income_CF!BF178*(Cohort_WP!BF176/Cohort_CF!BF176))</f>
        <v/>
      </c>
      <c r="BG176" s="1" t="str">
        <f>IF(Income_CF!BG178="","",Income_CF!BG178*(Cohort_WP!BG176/Cohort_CF!BG176))</f>
        <v/>
      </c>
      <c r="BH176" s="1" t="str">
        <f>IF(Income_CF!BH178="","",Income_CF!BH178*(Cohort_WP!BH176/Cohort_CF!BH176))</f>
        <v/>
      </c>
      <c r="BI176" s="1" t="str">
        <f>IF(Income_CF!BI178="","",Income_CF!BI178*(Cohort_WP!BI176/Cohort_CF!BI176))</f>
        <v/>
      </c>
      <c r="BJ176" s="1" t="str">
        <f>IF(Income_CF!BJ178="","",Income_CF!BJ178*(Cohort_WP!BJ176/Cohort_CF!BJ176))</f>
        <v/>
      </c>
      <c r="BK176" s="1" t="str">
        <f>IF(Income_CF!BK178="","",Income_CF!BK178*(Cohort_WP!BK176/Cohort_CF!BK176))</f>
        <v/>
      </c>
      <c r="BL176" s="1" t="str">
        <f>IF(Income_CF!BL178="","",Income_CF!BL178*(Cohort_WP!BL176/Cohort_CF!BL176))</f>
        <v/>
      </c>
      <c r="BM176" s="1" t="str">
        <f>IF(Income_CF!BM178="","",Income_CF!BM178*(Cohort_WP!BM176/Cohort_CF!BM176))</f>
        <v/>
      </c>
    </row>
    <row r="177" spans="1:72" x14ac:dyDescent="0.55000000000000004">
      <c r="A177" s="639"/>
      <c r="B177" t="s">
        <v>476</v>
      </c>
      <c r="G177" s="1" t="str">
        <f>IF(Income_CF!G179="","",Income_CF!G179*(Cohort_WP!G177/Cohort_CF!G177))</f>
        <v/>
      </c>
      <c r="H177" s="1" t="str">
        <f>IF(Income_CF!H179="","",Income_CF!H179*(Cohort_WP!H177/Cohort_CF!H177))</f>
        <v/>
      </c>
      <c r="I177" s="1" t="str">
        <f>IF(Income_CF!I179="","",Income_CF!I179*(Cohort_WP!I177/Cohort_CF!I177))</f>
        <v/>
      </c>
      <c r="J177" s="1" t="str">
        <f>IF(Income_CF!J179="","",Income_CF!J179*(Cohort_WP!J177/Cohort_CF!J177))</f>
        <v/>
      </c>
      <c r="K177" s="1" t="str">
        <f>IF(Income_CF!K179="","",Income_CF!K179*(Cohort_WP!K177/Cohort_CF!K177))</f>
        <v/>
      </c>
      <c r="L177" s="1" t="str">
        <f>IF(Income_CF!L179="","",Income_CF!L179*(Cohort_WP!L177/Cohort_CF!L177))</f>
        <v/>
      </c>
      <c r="M177" s="1" t="str">
        <f>IF(Income_CF!M179="","",Income_CF!M179*(Cohort_WP!M177/Cohort_CF!M177))</f>
        <v/>
      </c>
      <c r="N177" s="1" t="str">
        <f>IF(Income_CF!N179="","",Income_CF!N179*(Cohort_WP!N177/Cohort_CF!N177))</f>
        <v/>
      </c>
      <c r="O177" s="1" t="str">
        <f>IF(Income_CF!O179="","",Income_CF!O179*(Cohort_WP!O177/Cohort_CF!O177))</f>
        <v/>
      </c>
      <c r="P177" s="1">
        <f>IF(Income_CF!P179="","",Income_CF!P179*(Cohort_WP!P177/Cohort_CF!P177))</f>
        <v>1515170.9121814072</v>
      </c>
      <c r="Q177" s="1">
        <f>IF(Income_CF!Q179="","",Income_CF!Q179*(Cohort_WP!Q177/Cohort_CF!Q177))</f>
        <v>1573947.8985752747</v>
      </c>
      <c r="R177" s="1">
        <f>IF(Income_CF!R179="","",Income_CF!R179*(Cohort_WP!R177/Cohort_CF!R177))</f>
        <v>1634024.2715586259</v>
      </c>
      <c r="S177" s="1">
        <f>IF(Income_CF!S179="","",Income_CF!S179*(Cohort_WP!S177/Cohort_CF!S177))</f>
        <v>1695376.1822588777</v>
      </c>
      <c r="T177" s="1">
        <f>IF(Income_CF!T179="","",Income_CF!T179*(Cohort_WP!T177/Cohort_CF!T177))</f>
        <v>1768732.9713992795</v>
      </c>
      <c r="U177" s="1">
        <f>IF(Income_CF!U179="","",Income_CF!U179*(Cohort_WP!U177/Cohort_CF!U177))</f>
        <v>1831842.4380594057</v>
      </c>
      <c r="V177" s="1">
        <f>IF(Income_CF!V179="","",Income_CF!V179*(Cohort_WP!V177/Cohort_CF!V177))</f>
        <v>1896065.7080346073</v>
      </c>
      <c r="W177" s="1">
        <f>IF(Income_CF!W179="","",Income_CF!W179*(Cohort_WP!W177/Cohort_CF!W177))</f>
        <v>1961363.4352045029</v>
      </c>
      <c r="X177" s="1">
        <f>IF(Income_CF!X179="","",Income_CF!X179*(Cohort_WP!X177/Cohort_CF!X177))</f>
        <v>2027692.9396815868</v>
      </c>
      <c r="Y177" s="1">
        <f>IF(Income_CF!Y179="","",Income_CF!Y179*(Cohort_WP!Y177/Cohort_CF!Y177))</f>
        <v>2095008.1971628601</v>
      </c>
      <c r="Z177" s="1">
        <f>IF(Income_CF!Z179="","",Income_CF!Z179*(Cohort_WP!Z177/Cohort_CF!Z177))</f>
        <v>2163259.8381160111</v>
      </c>
      <c r="AA177" s="1">
        <f>IF(Income_CF!AA179="","",Income_CF!AA179*(Cohort_WP!AA177/Cohort_CF!AA177))</f>
        <v>2232395.1571355797</v>
      </c>
      <c r="AB177" s="1">
        <f>IF(Income_CF!AB179="","",Income_CF!AB179*(Cohort_WP!AB177/Cohort_CF!AB177))</f>
        <v>2302358.1327723991</v>
      </c>
      <c r="AC177" s="1">
        <f>IF(Income_CF!AC179="","",Income_CF!AC179*(Cohort_WP!AC177/Cohort_CF!AC177))</f>
        <v>2373089.4581049704</v>
      </c>
      <c r="AD177" s="1">
        <f>IF(Income_CF!AD179="","",Income_CF!AD179*(Cohort_WP!AD177/Cohort_CF!AD177))</f>
        <v>2444526.5822841167</v>
      </c>
      <c r="AE177" s="1">
        <f>IF(Income_CF!AE179="","",Income_CF!AE179*(Cohort_WP!AE177/Cohort_CF!AE177))</f>
        <v>2516603.7632431155</v>
      </c>
      <c r="AF177" s="1">
        <f>IF(Income_CF!AF179="","",Income_CF!AF179*(Cohort_WP!AF177/Cohort_CF!AF177))</f>
        <v>2589252.1317234309</v>
      </c>
      <c r="AG177" s="1">
        <f>IF(Income_CF!AG179="","",Income_CF!AG179*(Cohort_WP!AG177/Cohort_CF!AG177))</f>
        <v>2662399.766723054</v>
      </c>
      <c r="AH177" s="1">
        <f>IF(Income_CF!AH179="","",Income_CF!AH179*(Cohort_WP!AH177/Cohort_CF!AH177))</f>
        <v>2735971.7824285091</v>
      </c>
      <c r="AI177" s="1">
        <f>IF(Income_CF!AI179="","",Income_CF!AI179*(Cohort_WP!AI177/Cohort_CF!AI177))</f>
        <v>2809890.4266448319</v>
      </c>
      <c r="AJ177" s="1">
        <f>IF(Income_CF!AJ179="","",Income_CF!AJ179*(Cohort_WP!AJ177/Cohort_CF!AJ177))</f>
        <v>2884075.1906890487</v>
      </c>
      <c r="AK177" s="1">
        <f>IF(Income_CF!AK179="","",Income_CF!AK179*(Cohort_WP!AK177/Cohort_CF!AK177))</f>
        <v>2958442.9306631694</v>
      </c>
      <c r="AL177" s="1">
        <f>IF(Income_CF!AL179="","",Income_CF!AL179*(Cohort_WP!AL177/Cohort_CF!AL177))</f>
        <v>3032907.9999716859</v>
      </c>
      <c r="AM177" s="1">
        <f>IF(Income_CF!AM179="","",Income_CF!AM179*(Cohort_WP!AM177/Cohort_CF!AM177))</f>
        <v>3107382.3928975346</v>
      </c>
      <c r="AN177" s="1">
        <f>IF(Income_CF!AN179="","",Income_CF!AN179*(Cohort_WP!AN177/Cohort_CF!AN177))</f>
        <v>3181775.8989983592</v>
      </c>
      <c r="AO177" s="1">
        <f>IF(Income_CF!AO179="","",Income_CF!AO179*(Cohort_WP!AO177/Cohort_CF!AO177))</f>
        <v>3255996.2680327808</v>
      </c>
      <c r="AP177" s="1">
        <f>IF(Income_CF!AP179="","",Income_CF!AP179*(Cohort_WP!AP177/Cohort_CF!AP177))</f>
        <v>3329949.3850748166</v>
      </c>
      <c r="AQ177" s="1">
        <f>IF(Income_CF!AQ179="","",Income_CF!AQ179*(Cohort_WP!AQ177/Cohort_CF!AQ177))</f>
        <v>3403539.4554225095</v>
      </c>
      <c r="AR177" s="1">
        <f>IF(Income_CF!AR179="","",Income_CF!AR179*(Cohort_WP!AR177/Cohort_CF!AR177))</f>
        <v>3476669.1988564562</v>
      </c>
      <c r="AS177" s="1">
        <f>IF(Income_CF!AS179="","",Income_CF!AS179*(Cohort_WP!AS177/Cohort_CF!AS177))</f>
        <v>3549240.0527534671</v>
      </c>
      <c r="AT177" s="1">
        <f>IF(Income_CF!AT179="","",Income_CF!AT179*(Cohort_WP!AT177/Cohort_CF!AT177))</f>
        <v>3621152.3835125347</v>
      </c>
      <c r="AU177" s="1">
        <f>IF(Income_CF!AU179="","",Income_CF!AU179*(Cohort_WP!AU177/Cohort_CF!AU177))</f>
        <v>3692305.7057025791</v>
      </c>
      <c r="AV177" s="1">
        <f>IF(Income_CF!AV179="","",Income_CF!AV179*(Cohort_WP!AV177/Cohort_CF!AV177))</f>
        <v>3762598.908296728</v>
      </c>
      <c r="AW177" s="1">
        <f>IF(Income_CF!AW179="","",Income_CF!AW179*(Cohort_WP!AW177/Cohort_CF!AW177))</f>
        <v>3831930.48731435</v>
      </c>
      <c r="AX177" s="1">
        <f>IF(Income_CF!AX179="","",Income_CF!AX179*(Cohort_WP!AX177/Cohort_CF!AX177))</f>
        <v>3900198.7841516663</v>
      </c>
      <c r="AY177" s="1">
        <f>IF(Income_CF!AY179="","",Income_CF!AY179*(Cohort_WP!AY177/Cohort_CF!AY177))</f>
        <v>3967302.2288436582</v>
      </c>
      <c r="AZ177" s="1">
        <f>IF(Income_CF!AZ179="","",Income_CF!AZ179*(Cohort_WP!AZ177/Cohort_CF!AZ177))</f>
        <v>4033139.5874647452</v>
      </c>
      <c r="BA177" s="1">
        <f>IF(Income_CF!BA179="","",Income_CF!BA179*(Cohort_WP!BA177/Cohort_CF!BA177))</f>
        <v>4097610.212844206</v>
      </c>
      <c r="BB177" s="1">
        <f>IF(Income_CF!BB179="","",Income_CF!BB179*(Cohort_WP!BB177/Cohort_CF!BB177))</f>
        <v>4160614.2977433568</v>
      </c>
      <c r="BC177" s="1">
        <f>IF(Income_CF!BC179="","",Income_CF!BC179*(Cohort_WP!BC177/Cohort_CF!BC177))</f>
        <v>4222053.1296173017</v>
      </c>
      <c r="BD177" s="1" t="str">
        <f>IF(Income_CF!BD179="","",Income_CF!BD179*(Cohort_WP!BD177/Cohort_CF!BD177))</f>
        <v/>
      </c>
      <c r="BE177" s="1" t="str">
        <f>IF(Income_CF!BE179="","",Income_CF!BE179*(Cohort_WP!BE177/Cohort_CF!BE177))</f>
        <v/>
      </c>
      <c r="BF177" s="1" t="str">
        <f>IF(Income_CF!BF179="","",Income_CF!BF179*(Cohort_WP!BF177/Cohort_CF!BF177))</f>
        <v/>
      </c>
      <c r="BG177" s="1" t="str">
        <f>IF(Income_CF!BG179="","",Income_CF!BG179*(Cohort_WP!BG177/Cohort_CF!BG177))</f>
        <v/>
      </c>
      <c r="BH177" s="1" t="str">
        <f>IF(Income_CF!BH179="","",Income_CF!BH179*(Cohort_WP!BH177/Cohort_CF!BH177))</f>
        <v/>
      </c>
      <c r="BI177" s="1" t="str">
        <f>IF(Income_CF!BI179="","",Income_CF!BI179*(Cohort_WP!BI177/Cohort_CF!BI177))</f>
        <v/>
      </c>
      <c r="BJ177" s="1" t="str">
        <f>IF(Income_CF!BJ179="","",Income_CF!BJ179*(Cohort_WP!BJ177/Cohort_CF!BJ177))</f>
        <v/>
      </c>
      <c r="BK177" s="1" t="str">
        <f>IF(Income_CF!BK179="","",Income_CF!BK179*(Cohort_WP!BK177/Cohort_CF!BK177))</f>
        <v/>
      </c>
      <c r="BL177" s="1" t="str">
        <f>IF(Income_CF!BL179="","",Income_CF!BL179*(Cohort_WP!BL177/Cohort_CF!BL177))</f>
        <v/>
      </c>
      <c r="BM177" s="1" t="str">
        <f>IF(Income_CF!BM179="","",Income_CF!BM179*(Cohort_WP!BM177/Cohort_CF!BM177))</f>
        <v/>
      </c>
    </row>
    <row r="178" spans="1:72" x14ac:dyDescent="0.55000000000000004">
      <c r="A178" s="639"/>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row>
    <row r="179" spans="1:72" x14ac:dyDescent="0.55000000000000004">
      <c r="A179" s="639"/>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row>
    <row r="180" spans="1:72" x14ac:dyDescent="0.55000000000000004">
      <c r="A180" s="639"/>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row>
    <row r="181" spans="1:72" x14ac:dyDescent="0.55000000000000004">
      <c r="A181" s="639"/>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row>
    <row r="182" spans="1:72" x14ac:dyDescent="0.55000000000000004">
      <c r="A182" s="639"/>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row>
    <row r="183" spans="1:72" x14ac:dyDescent="0.55000000000000004">
      <c r="A183" s="639"/>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row>
    <row r="184" spans="1:72" x14ac:dyDescent="0.55000000000000004">
      <c r="A184" s="639"/>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row>
    <row r="185" spans="1:72" x14ac:dyDescent="0.55000000000000004">
      <c r="A185" s="639"/>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row>
    <row r="186" spans="1:72" x14ac:dyDescent="0.55000000000000004">
      <c r="A186" s="639"/>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row>
    <row r="187" spans="1:72" x14ac:dyDescent="0.55000000000000004">
      <c r="A187" s="639"/>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row>
    <row r="188" spans="1:72" x14ac:dyDescent="0.55000000000000004">
      <c r="A188" s="640"/>
      <c r="B188" s="329" t="s">
        <v>525</v>
      </c>
      <c r="C188" s="329"/>
      <c r="D188" s="329"/>
      <c r="E188" s="329"/>
      <c r="F188" s="329"/>
      <c r="G188" s="330">
        <f>SUM(G168:G187)*(1+'Cost and Benefit Parameters'!$C$17)</f>
        <v>1196089.9096398721</v>
      </c>
      <c r="H188" s="330">
        <f>SUM(H168:H187)*(1+'Cost and Benefit Parameters'!$C$17)</f>
        <v>2474461.6123934039</v>
      </c>
      <c r="I188" s="330">
        <f>SUM(I168:I187)*(1+'Cost and Benefit Parameters'!$C$17)</f>
        <v>3838609.3098266879</v>
      </c>
      <c r="J188" s="330">
        <f>SUM(J168:J187)*(1+'Cost and Benefit Parameters'!$C$17)</f>
        <v>5292113.2030325523</v>
      </c>
      <c r="K188" s="330">
        <f>SUM(K168:K187)*(1+'Cost and Benefit Parameters'!$C$17)</f>
        <v>6847130.739781647</v>
      </c>
      <c r="L188" s="330">
        <f>SUM(L168:L187)*(1+'Cost and Benefit Parameters'!$C$17)</f>
        <v>8498617.9983873442</v>
      </c>
      <c r="M188" s="330">
        <f>SUM(M168:M187)*(1+'Cost and Benefit Parameters'!$C$17)</f>
        <v>10250348.317127477</v>
      </c>
      <c r="N188" s="330">
        <f>SUM(N168:N187)*(1+'Cost and Benefit Parameters'!$C$17)</f>
        <v>12106177.174237436</v>
      </c>
      <c r="O188" s="330">
        <f>SUM(O168:O187)*(1+'Cost and Benefit Parameters'!$C$17)</f>
        <v>14070042.020402377</v>
      </c>
      <c r="P188" s="330">
        <f>SUM(P168:P187)*(1+'Cost and Benefit Parameters'!$C$17)</f>
        <v>16145962.097818198</v>
      </c>
      <c r="Q188" s="330">
        <f>SUM(Q168:Q187)*(1+'Cost and Benefit Parameters'!$C$17)</f>
        <v>16730593.432448739</v>
      </c>
      <c r="R188" s="330">
        <f>SUM(R168:R187)*(1+'Cost and Benefit Parameters'!$C$17)</f>
        <v>17324983.261504229</v>
      </c>
      <c r="S188" s="330">
        <f>SUM(S168:S187)*(1+'Cost and Benefit Parameters'!$C$17)</f>
        <v>17928699.180361129</v>
      </c>
      <c r="T188" s="330">
        <f>SUM(T168:T187)*(1+'Cost and Benefit Parameters'!$C$17)</f>
        <v>18541274.296094641</v>
      </c>
      <c r="U188" s="330">
        <f>SUM(U168:U187)*(1+'Cost and Benefit Parameters'!$C$17)</f>
        <v>19150795.573200952</v>
      </c>
      <c r="V188" s="330">
        <f>SUM(V168:V187)*(1+'Cost and Benefit Parameters'!$C$17)</f>
        <v>19768548.047673069</v>
      </c>
      <c r="W188" s="330">
        <f>SUM(W168:W187)*(1+'Cost and Benefit Parameters'!$C$17)</f>
        <v>20394047.922198866</v>
      </c>
      <c r="X188" s="330">
        <f>SUM(X168:X187)*(1+'Cost and Benefit Parameters'!$C$17)</f>
        <v>21026781.852742821</v>
      </c>
      <c r="Y188" s="330">
        <f>SUM(Y168:Y187)*(1+'Cost and Benefit Parameters'!$C$17)</f>
        <v>21666207.258488335</v>
      </c>
      <c r="Z188" s="330">
        <f>SUM(Z168:Z187)*(1+'Cost and Benefit Parameters'!$C$17)</f>
        <v>22311752.730076667</v>
      </c>
      <c r="AA188" s="330">
        <f>SUM(AA168:AA187)*(1+'Cost and Benefit Parameters'!$C$17)</f>
        <v>22962818.537707347</v>
      </c>
      <c r="AB188" s="330">
        <f>SUM(AB168:AB187)*(1+'Cost and Benefit Parameters'!$C$17)</f>
        <v>23618777.240289718</v>
      </c>
      <c r="AC188" s="330">
        <f>SUM(AC168:AC187)*(1+'Cost and Benefit Parameters'!$C$17)</f>
        <v>24278974.396442436</v>
      </c>
      <c r="AD188" s="330">
        <f>SUM(AD168:AD187)*(1+'Cost and Benefit Parameters'!$C$17)</f>
        <v>24942729.377729986</v>
      </c>
      <c r="AE188" s="330">
        <f>SUM(AE168:AE187)*(1+'Cost and Benefit Parameters'!$C$17)</f>
        <v>25609336.284103494</v>
      </c>
      <c r="AF188" s="330">
        <f>SUM(AF168:AF187)*(1+'Cost and Benefit Parameters'!$C$17)</f>
        <v>26278064.96107877</v>
      </c>
      <c r="AG188" s="330">
        <f>SUM(AG168:AG187)*(1+'Cost and Benefit Parameters'!$C$17)</f>
        <v>26948162.117741816</v>
      </c>
      <c r="AH188" s="330">
        <f>SUM(AH168:AH187)*(1+'Cost and Benefit Parameters'!$C$17)</f>
        <v>27618852.544219937</v>
      </c>
      <c r="AI188" s="330">
        <f>SUM(AI168:AI187)*(1+'Cost and Benefit Parameters'!$C$17)</f>
        <v>28289340.426800251</v>
      </c>
      <c r="AJ188" s="330">
        <f>SUM(AJ168:AJ187)*(1+'Cost and Benefit Parameters'!$C$17)</f>
        <v>28958810.758417223</v>
      </c>
      <c r="AK188" s="330">
        <f>SUM(AK168:AK187)*(1+'Cost and Benefit Parameters'!$C$17)</f>
        <v>29626430.84177044</v>
      </c>
      <c r="AL188" s="330">
        <f>SUM(AL168:AL187)*(1+'Cost and Benefit Parameters'!$C$17)</f>
        <v>30291351.88187464</v>
      </c>
      <c r="AM188" s="330">
        <f>SUM(AM168:AM187)*(1+'Cost and Benefit Parameters'!$C$17)</f>
        <v>30952710.664389893</v>
      </c>
      <c r="AN188" s="330">
        <f>SUM(AN168:AN187)*(1+'Cost and Benefit Parameters'!$C$17)</f>
        <v>31609631.315631635</v>
      </c>
      <c r="AO188" s="330">
        <f>SUM(AO168:AO187)*(1+'Cost and Benefit Parameters'!$C$17)</f>
        <v>32261227.139722545</v>
      </c>
      <c r="AP188" s="330">
        <f>SUM(AP168:AP187)*(1+'Cost and Benefit Parameters'!$C$17)</f>
        <v>32906602.52792168</v>
      </c>
      <c r="AQ188" s="330">
        <f>SUM(AQ168:AQ187)*(1+'Cost and Benefit Parameters'!$C$17)</f>
        <v>33544854.934755228</v>
      </c>
      <c r="AR188" s="330">
        <f>SUM(AR168:AR187)*(1+'Cost and Benefit Parameters'!$C$17)</f>
        <v>34175076.915178448</v>
      </c>
      <c r="AS188" s="330">
        <f>SUM(AS168:AS187)*(1+'Cost and Benefit Parameters'!$C$17)</f>
        <v>34796358.216624193</v>
      </c>
      <c r="AT188" s="330">
        <f>SUM(AT168:AT187)*(1+'Cost and Benefit Parameters'!$C$17)</f>
        <v>35407787.919440702</v>
      </c>
      <c r="AU188" s="330">
        <f>SUM(AU168:AU187)*(1+'Cost and Benefit Parameters'!$C$17)</f>
        <v>32628340.993355483</v>
      </c>
      <c r="AV188" s="330">
        <f>SUM(AV168:AV187)*(1+'Cost and Benefit Parameters'!$C$17)</f>
        <v>29690024.099976283</v>
      </c>
      <c r="AW188" s="330">
        <f>SUM(AW168:AW187)*(1+'Cost and Benefit Parameters'!$C$17)</f>
        <v>26588983.641163569</v>
      </c>
      <c r="AX188" s="330">
        <f>SUM(AX168:AX187)*(1+'Cost and Benefit Parameters'!$C$17)</f>
        <v>23321358.09640668</v>
      </c>
      <c r="AY188" s="330">
        <f>SUM(AY168:AY187)*(1+'Cost and Benefit Parameters'!$C$17)</f>
        <v>19883277.949192379</v>
      </c>
      <c r="AZ188" s="330">
        <f>SUM(AZ168:AZ187)*(1+'Cost and Benefit Parameters'!$C$17)</f>
        <v>16270865.353087911</v>
      </c>
      <c r="BA188" s="330">
        <f>SUM(BA168:BA187)*(1+'Cost and Benefit Parameters'!$C$17)</f>
        <v>12480233.525339203</v>
      </c>
      <c r="BB188" s="330">
        <f>SUM(BB168:BB187)*(1+'Cost and Benefit Parameters'!$C$17)</f>
        <v>8507485.8562929593</v>
      </c>
      <c r="BC188" s="330">
        <f>SUM(BC168:BC187)*(1+'Cost and Benefit Parameters'!$C$17)</f>
        <v>4348714.7235058211</v>
      </c>
      <c r="BD188" s="330"/>
      <c r="BE188" s="330"/>
      <c r="BF188" s="330"/>
      <c r="BG188" s="330"/>
      <c r="BH188" s="330"/>
      <c r="BI188" s="330"/>
      <c r="BJ188" s="330"/>
      <c r="BK188" s="330"/>
      <c r="BL188" s="330"/>
      <c r="BM188" s="330"/>
      <c r="BN188" s="329"/>
      <c r="BO188" s="329"/>
      <c r="BP188" s="329"/>
      <c r="BQ188" s="329"/>
      <c r="BR188" s="329"/>
      <c r="BS188" s="329"/>
      <c r="BT188" s="329"/>
    </row>
    <row r="189" spans="1:72" x14ac:dyDescent="0.55000000000000004">
      <c r="B189" s="329" t="s">
        <v>526</v>
      </c>
      <c r="C189" s="329"/>
      <c r="D189" s="329"/>
      <c r="E189" s="329"/>
      <c r="F189" s="329"/>
      <c r="G189" s="329">
        <f>'Cost and Benefit Parameters'!$C$45*G188</f>
        <v>785831.07063339604</v>
      </c>
      <c r="H189" s="329">
        <f>'Cost and Benefit Parameters'!$C$45*H188</f>
        <v>1625721.2793424665</v>
      </c>
      <c r="I189" s="329">
        <f>'Cost and Benefit Parameters'!$C$45*I188</f>
        <v>2521966.3165561343</v>
      </c>
      <c r="J189" s="329">
        <f>'Cost and Benefit Parameters'!$C$45*J188</f>
        <v>3476918.374392387</v>
      </c>
      <c r="K189" s="329">
        <f>'Cost and Benefit Parameters'!$C$45*K188</f>
        <v>4498564.896036542</v>
      </c>
      <c r="L189" s="329">
        <f>'Cost and Benefit Parameters'!$C$45*L188</f>
        <v>5583592.0249404851</v>
      </c>
      <c r="M189" s="329">
        <f>'Cost and Benefit Parameters'!$C$45*M188</f>
        <v>6734478.8443527529</v>
      </c>
      <c r="N189" s="329">
        <f>'Cost and Benefit Parameters'!$C$45*N188</f>
        <v>7953758.4034739956</v>
      </c>
      <c r="O189" s="329">
        <f>'Cost and Benefit Parameters'!$C$45*O188</f>
        <v>9244017.6074043624</v>
      </c>
      <c r="P189" s="329">
        <f>'Cost and Benefit Parameters'!$C$45*P188</f>
        <v>10607897.098266557</v>
      </c>
      <c r="Q189" s="329">
        <f>'Cost and Benefit Parameters'!$C$45*Q188</f>
        <v>10991999.885118822</v>
      </c>
      <c r="R189" s="329">
        <f>'Cost and Benefit Parameters'!$C$45*R188</f>
        <v>11382514.002808278</v>
      </c>
      <c r="S189" s="329">
        <f>'Cost and Benefit Parameters'!$C$45*S188</f>
        <v>11779155.361497262</v>
      </c>
      <c r="T189" s="329">
        <f>'Cost and Benefit Parameters'!$C$45*T188</f>
        <v>12181617.21253418</v>
      </c>
      <c r="U189" s="329">
        <f>'Cost and Benefit Parameters'!$C$45*U188</f>
        <v>12582072.691593027</v>
      </c>
      <c r="V189" s="329">
        <f>'Cost and Benefit Parameters'!$C$45*V188</f>
        <v>12987936.067321207</v>
      </c>
      <c r="W189" s="329">
        <f>'Cost and Benefit Parameters'!$C$45*W188</f>
        <v>13398889.484884655</v>
      </c>
      <c r="X189" s="329">
        <f>'Cost and Benefit Parameters'!$C$45*X188</f>
        <v>13814595.677252034</v>
      </c>
      <c r="Y189" s="329">
        <f>'Cost and Benefit Parameters'!$C$45*Y188</f>
        <v>14234698.168826837</v>
      </c>
      <c r="Z189" s="329">
        <f>'Cost and Benefit Parameters'!$C$45*Z188</f>
        <v>14658821.543660371</v>
      </c>
      <c r="AA189" s="329">
        <f>'Cost and Benefit Parameters'!$C$45*AA188</f>
        <v>15086571.779273728</v>
      </c>
      <c r="AB189" s="329">
        <f>'Cost and Benefit Parameters'!$C$45*AB188</f>
        <v>15517536.646870345</v>
      </c>
      <c r="AC189" s="329">
        <f>'Cost and Benefit Parameters'!$C$45*AC188</f>
        <v>15951286.17846268</v>
      </c>
      <c r="AD189" s="329">
        <f>'Cost and Benefit Parameters'!$C$45*AD188</f>
        <v>16387373.201168602</v>
      </c>
      <c r="AE189" s="329">
        <f>'Cost and Benefit Parameters'!$C$45*AE188</f>
        <v>16825333.938655995</v>
      </c>
      <c r="AF189" s="329">
        <f>'Cost and Benefit Parameters'!$C$45*AF188</f>
        <v>17264688.679428753</v>
      </c>
      <c r="AG189" s="329">
        <f>'Cost and Benefit Parameters'!$C$45*AG188</f>
        <v>17704942.511356372</v>
      </c>
      <c r="AH189" s="329">
        <f>'Cost and Benefit Parameters'!$C$45*AH188</f>
        <v>18145586.121552501</v>
      </c>
      <c r="AI189" s="329">
        <f>'Cost and Benefit Parameters'!$C$45*AI188</f>
        <v>18586096.660407767</v>
      </c>
      <c r="AJ189" s="329">
        <f>'Cost and Benefit Parameters'!$C$45*AJ188</f>
        <v>19025938.668280117</v>
      </c>
      <c r="AK189" s="329">
        <f>'Cost and Benefit Parameters'!$C$45*AK188</f>
        <v>19464565.063043181</v>
      </c>
      <c r="AL189" s="329">
        <f>'Cost and Benefit Parameters'!$C$45*AL188</f>
        <v>19901418.18639164</v>
      </c>
      <c r="AM189" s="329">
        <f>'Cost and Benefit Parameters'!$C$45*AM188</f>
        <v>20335930.906504162</v>
      </c>
      <c r="AN189" s="329">
        <f>'Cost and Benefit Parameters'!$C$45*AN188</f>
        <v>20767527.774369985</v>
      </c>
      <c r="AO189" s="329">
        <f>'Cost and Benefit Parameters'!$C$45*AO188</f>
        <v>21195626.230797712</v>
      </c>
      <c r="AP189" s="329">
        <f>'Cost and Benefit Parameters'!$C$45*AP188</f>
        <v>21619637.860844545</v>
      </c>
      <c r="AQ189" s="329">
        <f>'Cost and Benefit Parameters'!$C$45*AQ188</f>
        <v>22038969.692134187</v>
      </c>
      <c r="AR189" s="329">
        <f>'Cost and Benefit Parameters'!$C$45*AR188</f>
        <v>22453025.53327224</v>
      </c>
      <c r="AS189" s="329">
        <f>'Cost and Benefit Parameters'!$C$45*AS188</f>
        <v>22861207.348322097</v>
      </c>
      <c r="AT189" s="329">
        <f>'Cost and Benefit Parameters'!$C$45*AT188</f>
        <v>23262916.663072541</v>
      </c>
      <c r="AU189" s="329">
        <f>'Cost and Benefit Parameters'!$C$45*AU188</f>
        <v>21436820.032634553</v>
      </c>
      <c r="AV189" s="329">
        <f>'Cost and Benefit Parameters'!$C$45*AV188</f>
        <v>19506345.833684418</v>
      </c>
      <c r="AW189" s="329">
        <f>'Cost and Benefit Parameters'!$C$45*AW188</f>
        <v>17468962.252244465</v>
      </c>
      <c r="AX189" s="329">
        <f>'Cost and Benefit Parameters'!$C$45*AX188</f>
        <v>15322132.269339189</v>
      </c>
      <c r="AY189" s="329">
        <f>'Cost and Benefit Parameters'!$C$45*AY188</f>
        <v>13063313.612619393</v>
      </c>
      <c r="AZ189" s="329">
        <f>'Cost and Benefit Parameters'!$C$45*AZ188</f>
        <v>10689958.536978759</v>
      </c>
      <c r="BA189" s="329">
        <f>'Cost and Benefit Parameters'!$C$45*BA188</f>
        <v>8199513.4261478567</v>
      </c>
      <c r="BB189" s="329">
        <f>'Cost and Benefit Parameters'!$C$45*BB188</f>
        <v>5589418.2075844742</v>
      </c>
      <c r="BC189" s="329">
        <f>'Cost and Benefit Parameters'!$C$45*BC188</f>
        <v>2857105.5733433245</v>
      </c>
      <c r="BD189" s="329"/>
      <c r="BE189" s="329"/>
      <c r="BF189" s="329"/>
      <c r="BG189" s="329"/>
      <c r="BH189" s="329"/>
      <c r="BI189" s="329"/>
      <c r="BJ189" s="329"/>
      <c r="BK189" s="329"/>
      <c r="BL189" s="329"/>
      <c r="BM189" s="329"/>
      <c r="BN189" s="329"/>
      <c r="BO189" s="329"/>
      <c r="BP189" s="329"/>
      <c r="BQ189" s="329"/>
      <c r="BR189" s="329"/>
      <c r="BS189" s="329"/>
      <c r="BT189" s="329"/>
    </row>
    <row r="190" spans="1:72" x14ac:dyDescent="0.55000000000000004">
      <c r="A190" s="641" t="s">
        <v>491</v>
      </c>
      <c r="B190" s="128" t="s">
        <v>500</v>
      </c>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row>
    <row r="191" spans="1:72" x14ac:dyDescent="0.55000000000000004">
      <c r="A191" s="642"/>
      <c r="B191" t="s">
        <v>466</v>
      </c>
      <c r="I191" s="1">
        <f>IF(Income_CF!I193="","",Income_CF!I193*(Cohort_WP!I191/Cohort_CF!I191))</f>
        <v>1061589.1167655576</v>
      </c>
      <c r="J191" s="1">
        <f>IF(Income_CF!J193="","",Income_CF!J193*(Cohort_WP!J191/Cohort_CF!J191))</f>
        <v>1102770.6155458984</v>
      </c>
      <c r="K191" s="1">
        <f>IF(Income_CF!K193="","",Income_CF!K193*(Cohort_WP!K191/Cohort_CF!K191))</f>
        <v>1144862.5163480691</v>
      </c>
      <c r="L191" s="1">
        <f>IF(Income_CF!L193="","",Income_CF!L193*(Cohort_WP!L191/Cohort_CF!L191))</f>
        <v>1187848.1097016206</v>
      </c>
      <c r="M191" s="1">
        <f>IF(Income_CF!M193="","",Income_CF!M193*(Cohort_WP!M191/Cohort_CF!M191))</f>
        <v>1239244.7992540877</v>
      </c>
      <c r="N191" s="1">
        <f>IF(Income_CF!N193="","",Income_CF!N193*(Cohort_WP!N191/Cohort_CF!N191))</f>
        <v>1283461.8063472433</v>
      </c>
      <c r="O191" s="1">
        <f>IF(Income_CF!O193="","",Income_CF!O193*(Cohort_WP!O191/Cohort_CF!O191))</f>
        <v>1328459.1884251593</v>
      </c>
      <c r="P191" s="1">
        <f>IF(Income_CF!P193="","",Income_CF!P193*(Cohort_WP!P191/Cohort_CF!P191))</f>
        <v>1374209.3780280519</v>
      </c>
      <c r="Q191" s="1">
        <f>IF(Income_CF!Q193="","",Income_CF!Q193*(Cohort_WP!Q191/Cohort_CF!Q191))</f>
        <v>1420682.4719260521</v>
      </c>
      <c r="R191" s="1">
        <f>IF(Income_CF!R193="","",Income_CF!R193*(Cohort_WP!R191/Cohort_CF!R191))</f>
        <v>1467846.2236585265</v>
      </c>
      <c r="S191" s="1">
        <f>IF(Income_CF!S193="","",Income_CF!S193*(Cohort_WP!S191/Cohort_CF!S191))</f>
        <v>1515666.0429638883</v>
      </c>
      <c r="T191" s="1">
        <f>IF(Income_CF!T193="","",Income_CF!T193*(Cohort_WP!T191/Cohort_CF!T191))</f>
        <v>1564105.0023348974</v>
      </c>
      <c r="U191" s="1">
        <f>IF(Income_CF!U193="","",Income_CF!U193*(Cohort_WP!U191/Cohort_CF!U191))</f>
        <v>1613123.850911954</v>
      </c>
      <c r="V191" s="1">
        <f>IF(Income_CF!V193="","",Income_CF!V193*(Cohort_WP!V191/Cohort_CF!V191))</f>
        <v>1662681.0359026268</v>
      </c>
      <c r="W191" s="1">
        <f>IF(Income_CF!W193="","",Income_CF!W193*(Cohort_WP!W191/Cohort_CF!W191))</f>
        <v>1712732.7316894929</v>
      </c>
      <c r="X191" s="1">
        <f>IF(Income_CF!X193="","",Income_CF!X193*(Cohort_WP!X191/Cohort_CF!X191))</f>
        <v>1763232.8767609512</v>
      </c>
      <c r="Y191" s="1">
        <f>IF(Income_CF!Y193="","",Income_CF!Y193*(Cohort_WP!Y191/Cohort_CF!Y191))</f>
        <v>1814133.2185702079</v>
      </c>
      <c r="Z191" s="1">
        <f>IF(Income_CF!Z193="","",Income_CF!Z193*(Cohort_WP!Z191/Cohort_CF!Z191))</f>
        <v>1865383.3663973869</v>
      </c>
      <c r="AA191" s="1">
        <f>IF(Income_CF!AA193="","",Income_CF!AA193*(Cohort_WP!AA191/Cohort_CF!AA191))</f>
        <v>1916930.8522575595</v>
      </c>
      <c r="AB191" s="1">
        <f>IF(Income_CF!AB193="","",Income_CF!AB193*(Cohort_WP!AB191/Cohort_CF!AB191))</f>
        <v>1968721.1998647072</v>
      </c>
      <c r="AC191" s="1">
        <f>IF(Income_CF!AC193="","",Income_CF!AC193*(Cohort_WP!AC191/Cohort_CF!AC191))</f>
        <v>2020698.0016274727</v>
      </c>
      <c r="AD191" s="1">
        <f>IF(Income_CF!AD193="","",Income_CF!AD193*(Cohort_WP!AD191/Cohort_CF!AD191))</f>
        <v>2072803.0036178518</v>
      </c>
      <c r="AE191" s="1">
        <f>IF(Income_CF!AE193="","",Income_CF!AE193*(Cohort_WP!AE191/Cohort_CF!AE191))</f>
        <v>2124976.1984182349</v>
      </c>
      <c r="AF191" s="1">
        <f>IF(Income_CF!AF193="","",Income_CF!AF193*(Cohort_WP!AF191/Cohort_CF!AF191))</f>
        <v>2177155.9257164425</v>
      </c>
      <c r="AG191" s="1">
        <f>IF(Income_CF!AG193="","",Income_CF!AG193*(Cohort_WP!AG191/Cohort_CF!AG191))</f>
        <v>2229278.9804819049</v>
      </c>
      <c r="AH191" s="1">
        <f>IF(Income_CF!AH193="","",Income_CF!AH193*(Cohort_WP!AH191/Cohort_CF!AH191))</f>
        <v>2281280.7285195761</v>
      </c>
      <c r="AI191" s="1">
        <f>IF(Income_CF!AI193="","",Income_CF!AI193*(Cohort_WP!AI191/Cohort_CF!AI191))</f>
        <v>2333095.2291620709</v>
      </c>
      <c r="AJ191" s="1">
        <f>IF(Income_CF!AJ193="","",Income_CF!AJ193*(Cohort_WP!AJ191/Cohort_CF!AJ191))</f>
        <v>2384655.3648240278</v>
      </c>
      <c r="AK191" s="1">
        <f>IF(Income_CF!AK193="","",Income_CF!AK193*(Cohort_WP!AK191/Cohort_CF!AK191))</f>
        <v>2435892.9771073614</v>
      </c>
      <c r="AL191" s="1">
        <f>IF(Income_CF!AL193="","",Income_CF!AL193*(Cohort_WP!AL191/Cohort_CF!AL191))</f>
        <v>2486739.0091107958</v>
      </c>
      <c r="AM191" s="1">
        <f>IF(Income_CF!AM193="","",Income_CF!AM193*(Cohort_WP!AM191/Cohort_CF!AM191))</f>
        <v>2537123.653563323</v>
      </c>
      <c r="AN191" s="1">
        <f>IF(Income_CF!AN193="","",Income_CF!AN193*(Cohort_WP!AN191/Cohort_CF!AN191))</f>
        <v>2586976.5063678385</v>
      </c>
      <c r="AO191" s="1">
        <f>IF(Income_CF!AO193="","",Income_CF!AO193*(Cohort_WP!AO191/Cohort_CF!AO191))</f>
        <v>2636226.7251099022</v>
      </c>
      <c r="AP191" s="1">
        <f>IF(Income_CF!AP193="","",Income_CF!AP193*(Cohort_WP!AP191/Cohort_CF!AP191))</f>
        <v>2684803.1920560058</v>
      </c>
      <c r="AQ191" s="1">
        <f>IF(Income_CF!AQ193="","",Income_CF!AQ193*(Cohort_WP!AQ191/Cohort_CF!AQ191))</f>
        <v>2732634.6811375087</v>
      </c>
      <c r="AR191" s="1">
        <f>IF(Income_CF!AR193="","",Income_CF!AR193*(Cohort_WP!AR191/Cohort_CF!AR191))</f>
        <v>2779650.0283896145</v>
      </c>
      <c r="AS191" s="1">
        <f>IF(Income_CF!AS193="","",Income_CF!AS193*(Cohort_WP!AS191/Cohort_CF!AS191))</f>
        <v>2825778.3052901477</v>
      </c>
      <c r="AT191" s="1">
        <f>IF(Income_CF!AT193="","",Income_CF!AT193*(Cohort_WP!AT191/Cohort_CF!AT191))</f>
        <v>2870948.9944207673</v>
      </c>
      <c r="AU191" s="1">
        <f>IF(Income_CF!AU193="","",Income_CF!AU193*(Cohort_WP!AU191/Cohort_CF!AU191))</f>
        <v>2915092.1668529906</v>
      </c>
      <c r="AV191" s="1">
        <f>IF(Income_CF!AV193="","",Income_CF!AV193*(Cohort_WP!AV191/Cohort_CF!AV191))</f>
        <v>2958138.6606444186</v>
      </c>
      <c r="AW191" s="1" t="str">
        <f>IF(Income_CF!AW193="","",Income_CF!AW193*(Cohort_WP!AW191/Cohort_CF!AW191))</f>
        <v/>
      </c>
      <c r="AX191" s="1" t="str">
        <f>IF(Income_CF!AX193="","",Income_CF!AX193*(Cohort_WP!AX191/Cohort_CF!AX191))</f>
        <v/>
      </c>
      <c r="AY191" s="1" t="str">
        <f>IF(Income_CF!AY193="","",Income_CF!AY193*(Cohort_WP!AY191/Cohort_CF!AY191))</f>
        <v/>
      </c>
      <c r="AZ191" s="1" t="str">
        <f>IF(Income_CF!AZ193="","",Income_CF!AZ193*(Cohort_WP!AZ191/Cohort_CF!AZ191))</f>
        <v/>
      </c>
      <c r="BA191" s="1" t="str">
        <f>IF(Income_CF!BA193="","",Income_CF!BA193*(Cohort_WP!BA191/Cohort_CF!BA191))</f>
        <v/>
      </c>
      <c r="BB191" s="1" t="str">
        <f>IF(Income_CF!BB193="","",Income_CF!BB193*(Cohort_WP!BB191/Cohort_CF!BB191))</f>
        <v/>
      </c>
      <c r="BC191" s="1" t="str">
        <f>IF(Income_CF!BC193="","",Income_CF!BC193*(Cohort_WP!BC191/Cohort_CF!BC191))</f>
        <v/>
      </c>
      <c r="BD191" s="1" t="str">
        <f>IF(Income_CF!BD193="","",Income_CF!BD193*(Cohort_WP!BD191/Cohort_CF!BD191))</f>
        <v/>
      </c>
      <c r="BE191" s="1" t="str">
        <f>IF(Income_CF!BE193="","",Income_CF!BE193*(Cohort_WP!BE191/Cohort_CF!BE191))</f>
        <v/>
      </c>
      <c r="BF191" s="1" t="str">
        <f>IF(Income_CF!BF193="","",Income_CF!BF193*(Cohort_WP!BF191/Cohort_CF!BF191))</f>
        <v/>
      </c>
      <c r="BG191" s="1" t="str">
        <f>IF(Income_CF!BG193="","",Income_CF!BG193*(Cohort_WP!BG191/Cohort_CF!BG191))</f>
        <v/>
      </c>
      <c r="BH191" s="1" t="str">
        <f>IF(Income_CF!BH193="","",Income_CF!BH193*(Cohort_WP!BH191/Cohort_CF!BH191))</f>
        <v/>
      </c>
      <c r="BI191" s="1" t="str">
        <f>IF(Income_CF!BI193="","",Income_CF!BI193*(Cohort_WP!BI191/Cohort_CF!BI191))</f>
        <v/>
      </c>
      <c r="BJ191" s="1" t="str">
        <f>IF(Income_CF!BJ193="","",Income_CF!BJ193*(Cohort_WP!BJ191/Cohort_CF!BJ191))</f>
        <v/>
      </c>
      <c r="BK191" s="1" t="str">
        <f>IF(Income_CF!BK193="","",Income_CF!BK193*(Cohort_WP!BK191/Cohort_CF!BK191))</f>
        <v/>
      </c>
      <c r="BL191" s="1" t="str">
        <f>IF(Income_CF!BL193="","",Income_CF!BL193*(Cohort_WP!BL191/Cohort_CF!BL191))</f>
        <v/>
      </c>
      <c r="BM191" s="1" t="str">
        <f>IF(Income_CF!BM193="","",Income_CF!BM193*(Cohort_WP!BM191/Cohort_CF!BM191))</f>
        <v/>
      </c>
      <c r="BN191" s="1" t="str">
        <f>IF(Income_CF!BN193="","",Income_CF!BN193*(Cohort_WP!BN191/Cohort_CF!BN191))</f>
        <v/>
      </c>
      <c r="BO191" s="1" t="str">
        <f>IF(Income_CF!BO193="","",Income_CF!BO193*(Cohort_WP!BO191/Cohort_CF!BO191))</f>
        <v/>
      </c>
    </row>
    <row r="192" spans="1:72" x14ac:dyDescent="0.55000000000000004">
      <c r="A192" s="642"/>
      <c r="B192" t="s">
        <v>468</v>
      </c>
      <c r="I192" s="1" t="str">
        <f>IF(Income_CF!I194="","",Income_CF!I194*(Cohort_WP!I192/Cohort_CF!I192))</f>
        <v/>
      </c>
      <c r="J192" s="1">
        <f>IF(Income_CF!J194="","",Income_CF!J194*(Cohort_WP!J192/Cohort_CF!J192))</f>
        <v>1093436.7902685241</v>
      </c>
      <c r="K192" s="1">
        <f>IF(Income_CF!K194="","",Income_CF!K194*(Cohort_WP!K192/Cohort_CF!K192))</f>
        <v>1135853.7340122755</v>
      </c>
      <c r="L192" s="1">
        <f>IF(Income_CF!L194="","",Income_CF!L194*(Cohort_WP!L192/Cohort_CF!L192))</f>
        <v>1179208.3918385112</v>
      </c>
      <c r="M192" s="1">
        <f>IF(Income_CF!M194="","",Income_CF!M194*(Cohort_WP!M192/Cohort_CF!M192))</f>
        <v>1223483.5529926694</v>
      </c>
      <c r="N192" s="1">
        <f>IF(Income_CF!N194="","",Income_CF!N194*(Cohort_WP!N192/Cohort_CF!N192))</f>
        <v>1276422.1432317104</v>
      </c>
      <c r="O192" s="1">
        <f>IF(Income_CF!O194="","",Income_CF!O194*(Cohort_WP!O192/Cohort_CF!O192))</f>
        <v>1321965.6605376608</v>
      </c>
      <c r="P192" s="1">
        <f>IF(Income_CF!P194="","",Income_CF!P194*(Cohort_WP!P192/Cohort_CF!P192))</f>
        <v>1368312.9640779141</v>
      </c>
      <c r="Q192" s="1">
        <f>IF(Income_CF!Q194="","",Income_CF!Q194*(Cohort_WP!Q192/Cohort_CF!Q192))</f>
        <v>1415435.6593688936</v>
      </c>
      <c r="R192" s="1">
        <f>IF(Income_CF!R194="","",Income_CF!R194*(Cohort_WP!R192/Cohort_CF!R192))</f>
        <v>1463302.9460838335</v>
      </c>
      <c r="S192" s="1">
        <f>IF(Income_CF!S194="","",Income_CF!S194*(Cohort_WP!S192/Cohort_CF!S192))</f>
        <v>1511881.6103682823</v>
      </c>
      <c r="T192" s="1">
        <f>IF(Income_CF!T194="","",Income_CF!T194*(Cohort_WP!T192/Cohort_CF!T192))</f>
        <v>1561136.0242528049</v>
      </c>
      <c r="U192" s="1">
        <f>IF(Income_CF!U194="","",Income_CF!U194*(Cohort_WP!U192/Cohort_CF!U192))</f>
        <v>1611028.1524049442</v>
      </c>
      <c r="V192" s="1">
        <f>IF(Income_CF!V194="","",Income_CF!V194*(Cohort_WP!V192/Cohort_CF!V192))</f>
        <v>1661517.5664393122</v>
      </c>
      <c r="W192" s="1">
        <f>IF(Income_CF!W194="","",Income_CF!W194*(Cohort_WP!W192/Cohort_CF!W192))</f>
        <v>1712561.4669797055</v>
      </c>
      <c r="X192" s="1">
        <f>IF(Income_CF!X194="","",Income_CF!X194*(Cohort_WP!X192/Cohort_CF!X192))</f>
        <v>1764114.7136401776</v>
      </c>
      <c r="Y192" s="1">
        <f>IF(Income_CF!Y194="","",Income_CF!Y194*(Cohort_WP!Y192/Cohort_CF!Y192))</f>
        <v>1816129.8630637797</v>
      </c>
      <c r="Z192" s="1">
        <f>IF(Income_CF!Z194="","",Income_CF!Z194*(Cohort_WP!Z192/Cohort_CF!Z192))</f>
        <v>1868557.2151273142</v>
      </c>
      <c r="AA192" s="1">
        <f>IF(Income_CF!AA194="","",Income_CF!AA194*(Cohort_WP!AA192/Cohort_CF!AA192))</f>
        <v>1921344.8673893085</v>
      </c>
      <c r="AB192" s="1">
        <f>IF(Income_CF!AB194="","",Income_CF!AB194*(Cohort_WP!AB192/Cohort_CF!AB192))</f>
        <v>1974438.7778252866</v>
      </c>
      <c r="AC192" s="1">
        <f>IF(Income_CF!AC194="","",Income_CF!AC194*(Cohort_WP!AC192/Cohort_CF!AC192))</f>
        <v>2027782.8358606487</v>
      </c>
      <c r="AD192" s="1">
        <f>IF(Income_CF!AD194="","",Income_CF!AD194*(Cohort_WP!AD192/Cohort_CF!AD192))</f>
        <v>2081318.9416762968</v>
      </c>
      <c r="AE192" s="1">
        <f>IF(Income_CF!AE194="","",Income_CF!AE194*(Cohort_WP!AE192/Cohort_CF!AE192))</f>
        <v>2134987.0937263872</v>
      </c>
      <c r="AF192" s="1">
        <f>IF(Income_CF!AF194="","",Income_CF!AF194*(Cohort_WP!AF192/Cohort_CF!AF192))</f>
        <v>2188725.484370782</v>
      </c>
      <c r="AG192" s="1">
        <f>IF(Income_CF!AG194="","",Income_CF!AG194*(Cohort_WP!AG192/Cohort_CF!AG192))</f>
        <v>2242470.6034879354</v>
      </c>
      <c r="AH192" s="1">
        <f>IF(Income_CF!AH194="","",Income_CF!AH194*(Cohort_WP!AH192/Cohort_CF!AH192))</f>
        <v>2296157.3498963621</v>
      </c>
      <c r="AI192" s="1">
        <f>IF(Income_CF!AI194="","",Income_CF!AI194*(Cohort_WP!AI192/Cohort_CF!AI192))</f>
        <v>2349719.1503751632</v>
      </c>
      <c r="AJ192" s="1">
        <f>IF(Income_CF!AJ194="","",Income_CF!AJ194*(Cohort_WP!AJ192/Cohort_CF!AJ192))</f>
        <v>2403088.0860369331</v>
      </c>
      <c r="AK192" s="1">
        <f>IF(Income_CF!AK194="","",Income_CF!AK194*(Cohort_WP!AK192/Cohort_CF!AK192))</f>
        <v>2456195.025768749</v>
      </c>
      <c r="AL192" s="1">
        <f>IF(Income_CF!AL194="","",Income_CF!AL194*(Cohort_WP!AL192/Cohort_CF!AL192))</f>
        <v>2508969.7664205818</v>
      </c>
      <c r="AM192" s="1">
        <f>IF(Income_CF!AM194="","",Income_CF!AM194*(Cohort_WP!AM192/Cohort_CF!AM192))</f>
        <v>2561341.1793841203</v>
      </c>
      <c r="AN192" s="1">
        <f>IF(Income_CF!AN194="","",Income_CF!AN194*(Cohort_WP!AN192/Cohort_CF!AN192))</f>
        <v>2613237.3631702219</v>
      </c>
      <c r="AO192" s="1">
        <f>IF(Income_CF!AO194="","",Income_CF!AO194*(Cohort_WP!AO192/Cohort_CF!AO192))</f>
        <v>2664585.8015588741</v>
      </c>
      <c r="AP192" s="1">
        <f>IF(Income_CF!AP194="","",Income_CF!AP194*(Cohort_WP!AP192/Cohort_CF!AP192))</f>
        <v>2715313.5268631992</v>
      </c>
      <c r="AQ192" s="1">
        <f>IF(Income_CF!AQ194="","",Income_CF!AQ194*(Cohort_WP!AQ192/Cohort_CF!AQ192))</f>
        <v>2765347.2878176859</v>
      </c>
      <c r="AR192" s="1">
        <f>IF(Income_CF!AR194="","",Income_CF!AR194*(Cohort_WP!AR192/Cohort_CF!AR192))</f>
        <v>2814613.7215716341</v>
      </c>
      <c r="AS192" s="1">
        <f>IF(Income_CF!AS194="","",Income_CF!AS194*(Cohort_WP!AS192/Cohort_CF!AS192))</f>
        <v>2863039.5292413034</v>
      </c>
      <c r="AT192" s="1">
        <f>IF(Income_CF!AT194="","",Income_CF!AT194*(Cohort_WP!AT192/Cohort_CF!AT192))</f>
        <v>2910551.6544488515</v>
      </c>
      <c r="AU192" s="1">
        <f>IF(Income_CF!AU194="","",Income_CF!AU194*(Cohort_WP!AU192/Cohort_CF!AU192))</f>
        <v>2957077.4642533902</v>
      </c>
      <c r="AV192" s="1">
        <f>IF(Income_CF!AV194="","",Income_CF!AV194*(Cohort_WP!AV192/Cohort_CF!AV192))</f>
        <v>3002544.9318585801</v>
      </c>
      <c r="AW192" s="1">
        <f>IF(Income_CF!AW194="","",Income_CF!AW194*(Cohort_WP!AW192/Cohort_CF!AW192))</f>
        <v>3046882.820463751</v>
      </c>
      <c r="AX192" s="1" t="str">
        <f>IF(Income_CF!AX194="","",Income_CF!AX194*(Cohort_WP!AX192/Cohort_CF!AX192))</f>
        <v/>
      </c>
      <c r="AY192" s="1" t="str">
        <f>IF(Income_CF!AY194="","",Income_CF!AY194*(Cohort_WP!AY192/Cohort_CF!AY192))</f>
        <v/>
      </c>
      <c r="AZ192" s="1" t="str">
        <f>IF(Income_CF!AZ194="","",Income_CF!AZ194*(Cohort_WP!AZ192/Cohort_CF!AZ192))</f>
        <v/>
      </c>
      <c r="BA192" s="1" t="str">
        <f>IF(Income_CF!BA194="","",Income_CF!BA194*(Cohort_WP!BA192/Cohort_CF!BA192))</f>
        <v/>
      </c>
      <c r="BB192" s="1" t="str">
        <f>IF(Income_CF!BB194="","",Income_CF!BB194*(Cohort_WP!BB192/Cohort_CF!BB192))</f>
        <v/>
      </c>
      <c r="BC192" s="1" t="str">
        <f>IF(Income_CF!BC194="","",Income_CF!BC194*(Cohort_WP!BC192/Cohort_CF!BC192))</f>
        <v/>
      </c>
      <c r="BD192" s="1" t="str">
        <f>IF(Income_CF!BD194="","",Income_CF!BD194*(Cohort_WP!BD192/Cohort_CF!BD192))</f>
        <v/>
      </c>
      <c r="BE192" s="1" t="str">
        <f>IF(Income_CF!BE194="","",Income_CF!BE194*(Cohort_WP!BE192/Cohort_CF!BE192))</f>
        <v/>
      </c>
      <c r="BF192" s="1" t="str">
        <f>IF(Income_CF!BF194="","",Income_CF!BF194*(Cohort_WP!BF192/Cohort_CF!BF192))</f>
        <v/>
      </c>
      <c r="BG192" s="1" t="str">
        <f>IF(Income_CF!BG194="","",Income_CF!BG194*(Cohort_WP!BG192/Cohort_CF!BG192))</f>
        <v/>
      </c>
      <c r="BH192" s="1" t="str">
        <f>IF(Income_CF!BH194="","",Income_CF!BH194*(Cohort_WP!BH192/Cohort_CF!BH192))</f>
        <v/>
      </c>
      <c r="BI192" s="1" t="str">
        <f>IF(Income_CF!BI194="","",Income_CF!BI194*(Cohort_WP!BI192/Cohort_CF!BI192))</f>
        <v/>
      </c>
      <c r="BJ192" s="1" t="str">
        <f>IF(Income_CF!BJ194="","",Income_CF!BJ194*(Cohort_WP!BJ192/Cohort_CF!BJ192))</f>
        <v/>
      </c>
      <c r="BK192" s="1" t="str">
        <f>IF(Income_CF!BK194="","",Income_CF!BK194*(Cohort_WP!BK192/Cohort_CF!BK192))</f>
        <v/>
      </c>
      <c r="BL192" s="1" t="str">
        <f>IF(Income_CF!BL194="","",Income_CF!BL194*(Cohort_WP!BL192/Cohort_CF!BL192))</f>
        <v/>
      </c>
      <c r="BM192" s="1" t="str">
        <f>IF(Income_CF!BM194="","",Income_CF!BM194*(Cohort_WP!BM192/Cohort_CF!BM192))</f>
        <v/>
      </c>
      <c r="BN192" s="1" t="str">
        <f>IF(Income_CF!BN194="","",Income_CF!BN194*(Cohort_WP!BN192/Cohort_CF!BN192))</f>
        <v/>
      </c>
      <c r="BO192" s="1" t="str">
        <f>IF(Income_CF!BO194="","",Income_CF!BO194*(Cohort_WP!BO192/Cohort_CF!BO192))</f>
        <v/>
      </c>
    </row>
    <row r="193" spans="1:67" x14ac:dyDescent="0.55000000000000004">
      <c r="A193" s="642"/>
      <c r="B193" t="s">
        <v>469</v>
      </c>
      <c r="I193" s="1" t="str">
        <f>IF(Income_CF!I195="","",Income_CF!I195*(Cohort_WP!I193/Cohort_CF!I193))</f>
        <v/>
      </c>
      <c r="J193" s="1" t="str">
        <f>IF(Income_CF!J195="","",Income_CF!J195*(Cohort_WP!J193/Cohort_CF!J193))</f>
        <v/>
      </c>
      <c r="K193" s="1">
        <f>IF(Income_CF!K195="","",Income_CF!K195*(Cohort_WP!K193/Cohort_CF!K193))</f>
        <v>1126239.8939765799</v>
      </c>
      <c r="L193" s="1">
        <f>IF(Income_CF!L195="","",Income_CF!L195*(Cohort_WP!L193/Cohort_CF!L193))</f>
        <v>1169929.3460326437</v>
      </c>
      <c r="M193" s="1">
        <f>IF(Income_CF!M195="","",Income_CF!M195*(Cohort_WP!M193/Cohort_CF!M193))</f>
        <v>1214584.6435936666</v>
      </c>
      <c r="N193" s="1">
        <f>IF(Income_CF!N195="","",Income_CF!N195*(Cohort_WP!N193/Cohort_CF!N193))</f>
        <v>1260188.0595824493</v>
      </c>
      <c r="O193" s="1">
        <f>IF(Income_CF!O195="","",Income_CF!O195*(Cohort_WP!O193/Cohort_CF!O193))</f>
        <v>1314714.8075286616</v>
      </c>
      <c r="P193" s="1">
        <f>IF(Income_CF!P195="","",Income_CF!P195*(Cohort_WP!P193/Cohort_CF!P193))</f>
        <v>1361624.6303537905</v>
      </c>
      <c r="Q193" s="1">
        <f>IF(Income_CF!Q195="","",Income_CF!Q195*(Cohort_WP!Q193/Cohort_CF!Q193))</f>
        <v>1409362.3530002513</v>
      </c>
      <c r="R193" s="1">
        <f>IF(Income_CF!R195="","",Income_CF!R195*(Cohort_WP!R193/Cohort_CF!R193))</f>
        <v>1457898.72914996</v>
      </c>
      <c r="S193" s="1">
        <f>IF(Income_CF!S195="","",Income_CF!S195*(Cohort_WP!S193/Cohort_CF!S193))</f>
        <v>1507202.0344663484</v>
      </c>
      <c r="T193" s="1">
        <f>IF(Income_CF!T195="","",Income_CF!T195*(Cohort_WP!T193/Cohort_CF!T193))</f>
        <v>1557238.0586793311</v>
      </c>
      <c r="U193" s="1">
        <f>IF(Income_CF!U195="","",Income_CF!U195*(Cohort_WP!U193/Cohort_CF!U193))</f>
        <v>1607970.1049803894</v>
      </c>
      <c r="V193" s="1">
        <f>IF(Income_CF!V195="","",Income_CF!V195*(Cohort_WP!V193/Cohort_CF!V193))</f>
        <v>1659358.9969770925</v>
      </c>
      <c r="W193" s="1">
        <f>IF(Income_CF!W195="","",Income_CF!W195*(Cohort_WP!W193/Cohort_CF!W193))</f>
        <v>1711363.0934324916</v>
      </c>
      <c r="X193" s="1">
        <f>IF(Income_CF!X195="","",Income_CF!X195*(Cohort_WP!X193/Cohort_CF!X193))</f>
        <v>1763938.3109890968</v>
      </c>
      <c r="Y193" s="1">
        <f>IF(Income_CF!Y195="","",Income_CF!Y195*(Cohort_WP!Y193/Cohort_CF!Y193))</f>
        <v>1817038.1550493829</v>
      </c>
      <c r="Z193" s="1">
        <f>IF(Income_CF!Z195="","",Income_CF!Z195*(Cohort_WP!Z193/Cohort_CF!Z193))</f>
        <v>1870613.7589556933</v>
      </c>
      <c r="AA193" s="1">
        <f>IF(Income_CF!AA195="","",Income_CF!AA195*(Cohort_WP!AA193/Cohort_CF!AA193))</f>
        <v>1924613.931581133</v>
      </c>
      <c r="AB193" s="1">
        <f>IF(Income_CF!AB195="","",Income_CF!AB195*(Cohort_WP!AB193/Cohort_CF!AB193))</f>
        <v>1978985.2134109875</v>
      </c>
      <c r="AC193" s="1">
        <f>IF(Income_CF!AC195="","",Income_CF!AC195*(Cohort_WP!AC193/Cohort_CF!AC193))</f>
        <v>2033671.9411600453</v>
      </c>
      <c r="AD193" s="1">
        <f>IF(Income_CF!AD195="","",Income_CF!AD195*(Cohort_WP!AD193/Cohort_CF!AD193))</f>
        <v>2088616.320936468</v>
      </c>
      <c r="AE193" s="1">
        <f>IF(Income_CF!AE195="","",Income_CF!AE195*(Cohort_WP!AE193/Cohort_CF!AE193))</f>
        <v>2143758.5099265855</v>
      </c>
      <c r="AF193" s="1">
        <f>IF(Income_CF!AF195="","",Income_CF!AF195*(Cohort_WP!AF193/Cohort_CF!AF193))</f>
        <v>2199036.7065381794</v>
      </c>
      <c r="AG193" s="1">
        <f>IF(Income_CF!AG195="","",Income_CF!AG195*(Cohort_WP!AG193/Cohort_CF!AG193))</f>
        <v>2254387.2489019055</v>
      </c>
      <c r="AH193" s="1">
        <f>IF(Income_CF!AH195="","",Income_CF!AH195*(Cohort_WP!AH193/Cohort_CF!AH193))</f>
        <v>2309744.7215925739</v>
      </c>
      <c r="AI193" s="1">
        <f>IF(Income_CF!AI195="","",Income_CF!AI195*(Cohort_WP!AI193/Cohort_CF!AI193))</f>
        <v>2365042.0703932527</v>
      </c>
      <c r="AJ193" s="1">
        <f>IF(Income_CF!AJ195="","",Income_CF!AJ195*(Cohort_WP!AJ193/Cohort_CF!AJ193))</f>
        <v>2420210.7248864183</v>
      </c>
      <c r="AK193" s="1">
        <f>IF(Income_CF!AK195="","",Income_CF!AK195*(Cohort_WP!AK193/Cohort_CF!AK193))</f>
        <v>2475180.7286180416</v>
      </c>
      <c r="AL193" s="1">
        <f>IF(Income_CF!AL195="","",Income_CF!AL195*(Cohort_WP!AL193/Cohort_CF!AL193))</f>
        <v>2529880.8765418115</v>
      </c>
      <c r="AM193" s="1">
        <f>IF(Income_CF!AM195="","",Income_CF!AM195*(Cohort_WP!AM193/Cohort_CF!AM193))</f>
        <v>2584238.8594131991</v>
      </c>
      <c r="AN193" s="1">
        <f>IF(Income_CF!AN195="","",Income_CF!AN195*(Cohort_WP!AN193/Cohort_CF!AN193))</f>
        <v>2638181.414765643</v>
      </c>
      <c r="AO193" s="1">
        <f>IF(Income_CF!AO195="","",Income_CF!AO195*(Cohort_WP!AO193/Cohort_CF!AO193))</f>
        <v>2691634.4840653292</v>
      </c>
      <c r="AP193" s="1">
        <f>IF(Income_CF!AP195="","",Income_CF!AP195*(Cohort_WP!AP193/Cohort_CF!AP193))</f>
        <v>2744523.37560564</v>
      </c>
      <c r="AQ193" s="1">
        <f>IF(Income_CF!AQ195="","",Income_CF!AQ195*(Cohort_WP!AQ193/Cohort_CF!AQ193))</f>
        <v>2796772.9326690948</v>
      </c>
      <c r="AR193" s="1">
        <f>IF(Income_CF!AR195="","",Income_CF!AR195*(Cohort_WP!AR193/Cohort_CF!AR193))</f>
        <v>2848307.7064522165</v>
      </c>
      <c r="AS193" s="1">
        <f>IF(Income_CF!AS195="","",Income_CF!AS195*(Cohort_WP!AS193/Cohort_CF!AS193))</f>
        <v>2899052.1332187834</v>
      </c>
      <c r="AT193" s="1">
        <f>IF(Income_CF!AT195="","",Income_CF!AT195*(Cohort_WP!AT193/Cohort_CF!AT193))</f>
        <v>2948930.7151185418</v>
      </c>
      <c r="AU193" s="1">
        <f>IF(Income_CF!AU195="","",Income_CF!AU195*(Cohort_WP!AU193/Cohort_CF!AU193))</f>
        <v>2997868.2040823172</v>
      </c>
      <c r="AV193" s="1">
        <f>IF(Income_CF!AV195="","",Income_CF!AV195*(Cohort_WP!AV193/Cohort_CF!AV193))</f>
        <v>3045789.7881809925</v>
      </c>
      <c r="AW193" s="1">
        <f>IF(Income_CF!AW195="","",Income_CF!AW195*(Cohort_WP!AW193/Cohort_CF!AW193))</f>
        <v>3092621.2798143374</v>
      </c>
      <c r="AX193" s="1">
        <f>IF(Income_CF!AX195="","",Income_CF!AX195*(Cohort_WP!AX193/Cohort_CF!AX193))</f>
        <v>3138289.3050776632</v>
      </c>
      <c r="AY193" s="1" t="str">
        <f>IF(Income_CF!AY195="","",Income_CF!AY195*(Cohort_WP!AY193/Cohort_CF!AY193))</f>
        <v/>
      </c>
      <c r="AZ193" s="1" t="str">
        <f>IF(Income_CF!AZ195="","",Income_CF!AZ195*(Cohort_WP!AZ193/Cohort_CF!AZ193))</f>
        <v/>
      </c>
      <c r="BA193" s="1" t="str">
        <f>IF(Income_CF!BA195="","",Income_CF!BA195*(Cohort_WP!BA193/Cohort_CF!BA193))</f>
        <v/>
      </c>
      <c r="BB193" s="1" t="str">
        <f>IF(Income_CF!BB195="","",Income_CF!BB195*(Cohort_WP!BB193/Cohort_CF!BB193))</f>
        <v/>
      </c>
      <c r="BC193" s="1" t="str">
        <f>IF(Income_CF!BC195="","",Income_CF!BC195*(Cohort_WP!BC193/Cohort_CF!BC193))</f>
        <v/>
      </c>
      <c r="BD193" s="1" t="str">
        <f>IF(Income_CF!BD195="","",Income_CF!BD195*(Cohort_WP!BD193/Cohort_CF!BD193))</f>
        <v/>
      </c>
      <c r="BE193" s="1" t="str">
        <f>IF(Income_CF!BE195="","",Income_CF!BE195*(Cohort_WP!BE193/Cohort_CF!BE193))</f>
        <v/>
      </c>
      <c r="BF193" s="1" t="str">
        <f>IF(Income_CF!BF195="","",Income_CF!BF195*(Cohort_WP!BF193/Cohort_CF!BF193))</f>
        <v/>
      </c>
      <c r="BG193" s="1" t="str">
        <f>IF(Income_CF!BG195="","",Income_CF!BG195*(Cohort_WP!BG193/Cohort_CF!BG193))</f>
        <v/>
      </c>
      <c r="BH193" s="1" t="str">
        <f>IF(Income_CF!BH195="","",Income_CF!BH195*(Cohort_WP!BH193/Cohort_CF!BH193))</f>
        <v/>
      </c>
      <c r="BI193" s="1" t="str">
        <f>IF(Income_CF!BI195="","",Income_CF!BI195*(Cohort_WP!BI193/Cohort_CF!BI193))</f>
        <v/>
      </c>
      <c r="BJ193" s="1" t="str">
        <f>IF(Income_CF!BJ195="","",Income_CF!BJ195*(Cohort_WP!BJ193/Cohort_CF!BJ193))</f>
        <v/>
      </c>
      <c r="BK193" s="1" t="str">
        <f>IF(Income_CF!BK195="","",Income_CF!BK195*(Cohort_WP!BK193/Cohort_CF!BK193))</f>
        <v/>
      </c>
      <c r="BL193" s="1" t="str">
        <f>IF(Income_CF!BL195="","",Income_CF!BL195*(Cohort_WP!BL193/Cohort_CF!BL193))</f>
        <v/>
      </c>
      <c r="BM193" s="1" t="str">
        <f>IF(Income_CF!BM195="","",Income_CF!BM195*(Cohort_WP!BM193/Cohort_CF!BM193))</f>
        <v/>
      </c>
      <c r="BN193" s="1" t="str">
        <f>IF(Income_CF!BN195="","",Income_CF!BN195*(Cohort_WP!BN193/Cohort_CF!BN193))</f>
        <v/>
      </c>
      <c r="BO193" s="1" t="str">
        <f>IF(Income_CF!BO195="","",Income_CF!BO195*(Cohort_WP!BO193/Cohort_CF!BO193))</f>
        <v/>
      </c>
    </row>
    <row r="194" spans="1:67" x14ac:dyDescent="0.55000000000000004">
      <c r="A194" s="642"/>
      <c r="B194" t="s">
        <v>470</v>
      </c>
      <c r="I194" s="1" t="str">
        <f>IF(Income_CF!I196="","",Income_CF!I196*(Cohort_WP!I194/Cohort_CF!I194))</f>
        <v/>
      </c>
      <c r="J194" s="1" t="str">
        <f>IF(Income_CF!J196="","",Income_CF!J196*(Cohort_WP!J194/Cohort_CF!J194))</f>
        <v/>
      </c>
      <c r="K194" s="1" t="str">
        <f>IF(Income_CF!K196="","",Income_CF!K196*(Cohort_WP!K194/Cohort_CF!K194))</f>
        <v/>
      </c>
      <c r="L194" s="1">
        <f>IF(Income_CF!L196="","",Income_CF!L196*(Cohort_WP!L194/Cohort_CF!L194))</f>
        <v>1160027.0907958774</v>
      </c>
      <c r="M194" s="1">
        <f>IF(Income_CF!M196="","",Income_CF!M196*(Cohort_WP!M194/Cohort_CF!M194))</f>
        <v>1205027.226413623</v>
      </c>
      <c r="N194" s="1">
        <f>IF(Income_CF!N196="","",Income_CF!N196*(Cohort_WP!N194/Cohort_CF!N194))</f>
        <v>1251022.1829014765</v>
      </c>
      <c r="O194" s="1">
        <f>IF(Income_CF!O196="","",Income_CF!O196*(Cohort_WP!O194/Cohort_CF!O194))</f>
        <v>1297993.7013699228</v>
      </c>
      <c r="P194" s="1">
        <f>IF(Income_CF!P196="","",Income_CF!P196*(Cohort_WP!P194/Cohort_CF!P194))</f>
        <v>1354156.2517545216</v>
      </c>
      <c r="Q194" s="1">
        <f>IF(Income_CF!Q196="","",Income_CF!Q196*(Cohort_WP!Q194/Cohort_CF!Q194))</f>
        <v>1402473.3692644043</v>
      </c>
      <c r="R194" s="1">
        <f>IF(Income_CF!R196="","",Income_CF!R196*(Cohort_WP!R194/Cohort_CF!R194))</f>
        <v>1451643.2235902587</v>
      </c>
      <c r="S194" s="1">
        <f>IF(Income_CF!S196="","",Income_CF!S196*(Cohort_WP!S194/Cohort_CF!S194))</f>
        <v>1501635.691024459</v>
      </c>
      <c r="T194" s="1">
        <f>IF(Income_CF!T196="","",Income_CF!T196*(Cohort_WP!T194/Cohort_CF!T194))</f>
        <v>1552418.0955003391</v>
      </c>
      <c r="U194" s="1">
        <f>IF(Income_CF!U196="","",Income_CF!U196*(Cohort_WP!U194/Cohort_CF!U194))</f>
        <v>1603955.2004397109</v>
      </c>
      <c r="V194" s="1">
        <f>IF(Income_CF!V196="","",Income_CF!V196*(Cohort_WP!V194/Cohort_CF!V194))</f>
        <v>1656209.2081298006</v>
      </c>
      <c r="W194" s="1">
        <f>IF(Income_CF!W196="","",Income_CF!W196*(Cohort_WP!W194/Cohort_CF!W194))</f>
        <v>1709139.7668864052</v>
      </c>
      <c r="X194" s="1">
        <f>IF(Income_CF!X196="","",Income_CF!X196*(Cohort_WP!X194/Cohort_CF!X194))</f>
        <v>1762703.9862354666</v>
      </c>
      <c r="Y194" s="1">
        <f>IF(Income_CF!Y196="","",Income_CF!Y196*(Cohort_WP!Y194/Cohort_CF!Y194))</f>
        <v>1816856.4603187696</v>
      </c>
      <c r="Z194" s="1">
        <f>IF(Income_CF!Z196="","",Income_CF!Z196*(Cohort_WP!Z194/Cohort_CF!Z194))</f>
        <v>1871549.2997008646</v>
      </c>
      <c r="AA194" s="1">
        <f>IF(Income_CF!AA196="","",Income_CF!AA196*(Cohort_WP!AA194/Cohort_CF!AA194))</f>
        <v>1926732.1717243637</v>
      </c>
      <c r="AB194" s="1">
        <f>IF(Income_CF!AB196="","",Income_CF!AB196*(Cohort_WP!AB194/Cohort_CF!AB194))</f>
        <v>1982352.3495285674</v>
      </c>
      <c r="AC194" s="1">
        <f>IF(Income_CF!AC196="","",Income_CF!AC196*(Cohort_WP!AC194/Cohort_CF!AC194))</f>
        <v>2038354.7698133176</v>
      </c>
      <c r="AD194" s="1">
        <f>IF(Income_CF!AD196="","",Income_CF!AD196*(Cohort_WP!AD194/Cohort_CF!AD194))</f>
        <v>2094682.0993948462</v>
      </c>
      <c r="AE194" s="1">
        <f>IF(Income_CF!AE196="","",Income_CF!AE196*(Cohort_WP!AE194/Cohort_CF!AE194))</f>
        <v>2151274.8105645617</v>
      </c>
      <c r="AF194" s="1">
        <f>IF(Income_CF!AF196="","",Income_CF!AF196*(Cohort_WP!AF194/Cohort_CF!AF194))</f>
        <v>2208071.2652243837</v>
      </c>
      <c r="AG194" s="1">
        <f>IF(Income_CF!AG196="","",Income_CF!AG196*(Cohort_WP!AG194/Cohort_CF!AG194))</f>
        <v>2265007.8077343246</v>
      </c>
      <c r="AH194" s="1">
        <f>IF(Income_CF!AH196="","",Income_CF!AH196*(Cohort_WP!AH194/Cohort_CF!AH194))</f>
        <v>2322018.8663689629</v>
      </c>
      <c r="AI194" s="1">
        <f>IF(Income_CF!AI196="","",Income_CF!AI196*(Cohort_WP!AI194/Cohort_CF!AI194))</f>
        <v>2379037.0632403507</v>
      </c>
      <c r="AJ194" s="1">
        <f>IF(Income_CF!AJ196="","",Income_CF!AJ196*(Cohort_WP!AJ194/Cohort_CF!AJ194))</f>
        <v>2435993.3325050501</v>
      </c>
      <c r="AK194" s="1">
        <f>IF(Income_CF!AK196="","",Income_CF!AK196*(Cohort_WP!AK194/Cohort_CF!AK194))</f>
        <v>2492817.0466330112</v>
      </c>
      <c r="AL194" s="1">
        <f>IF(Income_CF!AL196="","",Income_CF!AL196*(Cohort_WP!AL194/Cohort_CF!AL194))</f>
        <v>2549436.1504765819</v>
      </c>
      <c r="AM194" s="1">
        <f>IF(Income_CF!AM196="","",Income_CF!AM196*(Cohort_WP!AM194/Cohort_CF!AM194))</f>
        <v>2605777.3028380657</v>
      </c>
      <c r="AN194" s="1">
        <f>IF(Income_CF!AN196="","",Income_CF!AN196*(Cohort_WP!AN194/Cohort_CF!AN194))</f>
        <v>2661766.0251955944</v>
      </c>
      <c r="AO194" s="1">
        <f>IF(Income_CF!AO196="","",Income_CF!AO196*(Cohort_WP!AO194/Cohort_CF!AO194))</f>
        <v>2717326.8572086128</v>
      </c>
      <c r="AP194" s="1">
        <f>IF(Income_CF!AP196="","",Income_CF!AP196*(Cohort_WP!AP194/Cohort_CF!AP194))</f>
        <v>2772383.5185872889</v>
      </c>
      <c r="AQ194" s="1">
        <f>IF(Income_CF!AQ196="","",Income_CF!AQ196*(Cohort_WP!AQ194/Cohort_CF!AQ194))</f>
        <v>2826859.0768738086</v>
      </c>
      <c r="AR194" s="1">
        <f>IF(Income_CF!AR196="","",Income_CF!AR196*(Cohort_WP!AR194/Cohort_CF!AR194))</f>
        <v>2880676.1206491673</v>
      </c>
      <c r="AS194" s="1">
        <f>IF(Income_CF!AS196="","",Income_CF!AS196*(Cohort_WP!AS194/Cohort_CF!AS194))</f>
        <v>2933756.9376457832</v>
      </c>
      <c r="AT194" s="1">
        <f>IF(Income_CF!AT196="","",Income_CF!AT196*(Cohort_WP!AT194/Cohort_CF!AT194))</f>
        <v>2986023.6972153466</v>
      </c>
      <c r="AU194" s="1">
        <f>IF(Income_CF!AU196="","",Income_CF!AU196*(Cohort_WP!AU194/Cohort_CF!AU194))</f>
        <v>3037398.6365720984</v>
      </c>
      <c r="AV194" s="1">
        <f>IF(Income_CF!AV196="","",Income_CF!AV196*(Cohort_WP!AV194/Cohort_CF!AV194))</f>
        <v>3087804.2502047871</v>
      </c>
      <c r="AW194" s="1">
        <f>IF(Income_CF!AW196="","",Income_CF!AW196*(Cohort_WP!AW194/Cohort_CF!AW194))</f>
        <v>3137163.4818264223</v>
      </c>
      <c r="AX194" s="1">
        <f>IF(Income_CF!AX196="","",Income_CF!AX196*(Cohort_WP!AX194/Cohort_CF!AX194))</f>
        <v>3185399.9182087672</v>
      </c>
      <c r="AY194" s="1">
        <f>IF(Income_CF!AY196="","",Income_CF!AY196*(Cohort_WP!AY194/Cohort_CF!AY194))</f>
        <v>3232437.9842299931</v>
      </c>
      <c r="AZ194" s="1" t="str">
        <f>IF(Income_CF!AZ196="","",Income_CF!AZ196*(Cohort_WP!AZ194/Cohort_CF!AZ194))</f>
        <v/>
      </c>
      <c r="BA194" s="1" t="str">
        <f>IF(Income_CF!BA196="","",Income_CF!BA196*(Cohort_WP!BA194/Cohort_CF!BA194))</f>
        <v/>
      </c>
      <c r="BB194" s="1" t="str">
        <f>IF(Income_CF!BB196="","",Income_CF!BB196*(Cohort_WP!BB194/Cohort_CF!BB194))</f>
        <v/>
      </c>
      <c r="BC194" s="1" t="str">
        <f>IF(Income_CF!BC196="","",Income_CF!BC196*(Cohort_WP!BC194/Cohort_CF!BC194))</f>
        <v/>
      </c>
      <c r="BD194" s="1" t="str">
        <f>IF(Income_CF!BD196="","",Income_CF!BD196*(Cohort_WP!BD194/Cohort_CF!BD194))</f>
        <v/>
      </c>
      <c r="BE194" s="1" t="str">
        <f>IF(Income_CF!BE196="","",Income_CF!BE196*(Cohort_WP!BE194/Cohort_CF!BE194))</f>
        <v/>
      </c>
      <c r="BF194" s="1" t="str">
        <f>IF(Income_CF!BF196="","",Income_CF!BF196*(Cohort_WP!BF194/Cohort_CF!BF194))</f>
        <v/>
      </c>
      <c r="BG194" s="1" t="str">
        <f>IF(Income_CF!BG196="","",Income_CF!BG196*(Cohort_WP!BG194/Cohort_CF!BG194))</f>
        <v/>
      </c>
      <c r="BH194" s="1" t="str">
        <f>IF(Income_CF!BH196="","",Income_CF!BH196*(Cohort_WP!BH194/Cohort_CF!BH194))</f>
        <v/>
      </c>
      <c r="BI194" s="1" t="str">
        <f>IF(Income_CF!BI196="","",Income_CF!BI196*(Cohort_WP!BI194/Cohort_CF!BI194))</f>
        <v/>
      </c>
      <c r="BJ194" s="1" t="str">
        <f>IF(Income_CF!BJ196="","",Income_CF!BJ196*(Cohort_WP!BJ194/Cohort_CF!BJ194))</f>
        <v/>
      </c>
      <c r="BK194" s="1" t="str">
        <f>IF(Income_CF!BK196="","",Income_CF!BK196*(Cohort_WP!BK194/Cohort_CF!BK194))</f>
        <v/>
      </c>
      <c r="BL194" s="1" t="str">
        <f>IF(Income_CF!BL196="","",Income_CF!BL196*(Cohort_WP!BL194/Cohort_CF!BL194))</f>
        <v/>
      </c>
      <c r="BM194" s="1" t="str">
        <f>IF(Income_CF!BM196="","",Income_CF!BM196*(Cohort_WP!BM194/Cohort_CF!BM194))</f>
        <v/>
      </c>
      <c r="BN194" s="1" t="str">
        <f>IF(Income_CF!BN196="","",Income_CF!BN196*(Cohort_WP!BN194/Cohort_CF!BN194))</f>
        <v/>
      </c>
      <c r="BO194" s="1" t="str">
        <f>IF(Income_CF!BO196="","",Income_CF!BO196*(Cohort_WP!BO194/Cohort_CF!BO194))</f>
        <v/>
      </c>
    </row>
    <row r="195" spans="1:67" x14ac:dyDescent="0.55000000000000004">
      <c r="A195" s="642"/>
      <c r="B195" t="s">
        <v>471</v>
      </c>
      <c r="I195" s="1" t="str">
        <f>IF(Income_CF!I197="","",Income_CF!I197*(Cohort_WP!I195/Cohort_CF!I195))</f>
        <v/>
      </c>
      <c r="J195" s="1" t="str">
        <f>IF(Income_CF!J197="","",Income_CF!J197*(Cohort_WP!J195/Cohort_CF!J195))</f>
        <v/>
      </c>
      <c r="K195" s="1" t="str">
        <f>IF(Income_CF!K197="","",Income_CF!K197*(Cohort_WP!K195/Cohort_CF!K195))</f>
        <v/>
      </c>
      <c r="L195" s="1" t="str">
        <f>IF(Income_CF!L197="","",Income_CF!L197*(Cohort_WP!L195/Cohort_CF!L195))</f>
        <v/>
      </c>
      <c r="M195" s="1">
        <f>IF(Income_CF!M197="","",Income_CF!M197*(Cohort_WP!M195/Cohort_CF!M195))</f>
        <v>1194827.9035197538</v>
      </c>
      <c r="N195" s="1">
        <f>IF(Income_CF!N197="","",Income_CF!N197*(Cohort_WP!N195/Cohort_CF!N195))</f>
        <v>1241178.0432060317</v>
      </c>
      <c r="O195" s="1">
        <f>IF(Income_CF!O197="","",Income_CF!O197*(Cohort_WP!O195/Cohort_CF!O195))</f>
        <v>1288552.8483885208</v>
      </c>
      <c r="P195" s="1">
        <f>IF(Income_CF!P197="","",Income_CF!P197*(Cohort_WP!P195/Cohort_CF!P195))</f>
        <v>1336933.5124110205</v>
      </c>
      <c r="Q195" s="1">
        <f>IF(Income_CF!Q197="","",Income_CF!Q197*(Cohort_WP!Q195/Cohort_CF!Q195))</f>
        <v>1394780.9393071572</v>
      </c>
      <c r="R195" s="1">
        <f>IF(Income_CF!R197="","",Income_CF!R197*(Cohort_WP!R195/Cohort_CF!R195))</f>
        <v>1444547.5703423363</v>
      </c>
      <c r="S195" s="1">
        <f>IF(Income_CF!S197="","",Income_CF!S197*(Cohort_WP!S195/Cohort_CF!S195))</f>
        <v>1495192.5202979664</v>
      </c>
      <c r="T195" s="1">
        <f>IF(Income_CF!T197="","",Income_CF!T197*(Cohort_WP!T195/Cohort_CF!T195))</f>
        <v>1546684.7617551927</v>
      </c>
      <c r="U195" s="1">
        <f>IF(Income_CF!U197="","",Income_CF!U197*(Cohort_WP!U195/Cohort_CF!U195))</f>
        <v>1598990.6383653493</v>
      </c>
      <c r="V195" s="1">
        <f>IF(Income_CF!V197="","",Income_CF!V197*(Cohort_WP!V195/Cohort_CF!V195))</f>
        <v>1652073.8564529021</v>
      </c>
      <c r="W195" s="1">
        <f>IF(Income_CF!W197="","",Income_CF!W197*(Cohort_WP!W195/Cohort_CF!W195))</f>
        <v>1705895.4843736948</v>
      </c>
      <c r="X195" s="1">
        <f>IF(Income_CF!X197="","",Income_CF!X197*(Cohort_WP!X195/Cohort_CF!X195))</f>
        <v>1760413.9598929973</v>
      </c>
      <c r="Y195" s="1">
        <f>IF(Income_CF!Y197="","",Income_CF!Y197*(Cohort_WP!Y195/Cohort_CF!Y195))</f>
        <v>1815585.1058225303</v>
      </c>
      <c r="Z195" s="1">
        <f>IF(Income_CF!Z197="","",Income_CF!Z197*(Cohort_WP!Z195/Cohort_CF!Z195))</f>
        <v>1871362.1541283329</v>
      </c>
      <c r="AA195" s="1">
        <f>IF(Income_CF!AA197="","",Income_CF!AA197*(Cohort_WP!AA195/Cohort_CF!AA195))</f>
        <v>1927695.7786918902</v>
      </c>
      <c r="AB195" s="1">
        <f>IF(Income_CF!AB197="","",Income_CF!AB197*(Cohort_WP!AB195/Cohort_CF!AB195))</f>
        <v>1984534.1368760949</v>
      </c>
      <c r="AC195" s="1">
        <f>IF(Income_CF!AC197="","",Income_CF!AC197*(Cohort_WP!AC195/Cohort_CF!AC195))</f>
        <v>2041822.9200144242</v>
      </c>
      <c r="AD195" s="1">
        <f>IF(Income_CF!AD197="","",Income_CF!AD197*(Cohort_WP!AD195/Cohort_CF!AD195))</f>
        <v>2099505.4129077168</v>
      </c>
      <c r="AE195" s="1">
        <f>IF(Income_CF!AE197="","",Income_CF!AE197*(Cohort_WP!AE195/Cohort_CF!AE195))</f>
        <v>2157522.5623766915</v>
      </c>
      <c r="AF195" s="1">
        <f>IF(Income_CF!AF197="","",Income_CF!AF197*(Cohort_WP!AF195/Cohort_CF!AF195))</f>
        <v>2215813.0548814987</v>
      </c>
      <c r="AG195" s="1">
        <f>IF(Income_CF!AG197="","",Income_CF!AG197*(Cohort_WP!AG195/Cohort_CF!AG195))</f>
        <v>2274313.4031811147</v>
      </c>
      <c r="AH195" s="1">
        <f>IF(Income_CF!AH197="","",Income_CF!AH197*(Cohort_WP!AH195/Cohort_CF!AH195))</f>
        <v>2332958.041966354</v>
      </c>
      <c r="AI195" s="1">
        <f>IF(Income_CF!AI197="","",Income_CF!AI197*(Cohort_WP!AI195/Cohort_CF!AI195))</f>
        <v>2391679.4323600316</v>
      </c>
      <c r="AJ195" s="1">
        <f>IF(Income_CF!AJ197="","",Income_CF!AJ197*(Cohort_WP!AJ195/Cohort_CF!AJ195))</f>
        <v>2450408.1751375613</v>
      </c>
      <c r="AK195" s="1">
        <f>IF(Income_CF!AK197="","",Income_CF!AK197*(Cohort_WP!AK195/Cohort_CF!AK195))</f>
        <v>2509073.1324802022</v>
      </c>
      <c r="AL195" s="1">
        <f>IF(Income_CF!AL197="","",Income_CF!AL197*(Cohort_WP!AL195/Cohort_CF!AL195))</f>
        <v>2567601.5580320009</v>
      </c>
      <c r="AM195" s="1">
        <f>IF(Income_CF!AM197="","",Income_CF!AM197*(Cohort_WP!AM195/Cohort_CF!AM195))</f>
        <v>2625919.2349908799</v>
      </c>
      <c r="AN195" s="1">
        <f>IF(Income_CF!AN197="","",Income_CF!AN197*(Cohort_WP!AN195/Cohort_CF!AN195))</f>
        <v>2683950.6219232073</v>
      </c>
      <c r="AO195" s="1">
        <f>IF(Income_CF!AO197="","",Income_CF!AO197*(Cohort_WP!AO195/Cohort_CF!AO195))</f>
        <v>2741619.0059514628</v>
      </c>
      <c r="AP195" s="1">
        <f>IF(Income_CF!AP197="","",Income_CF!AP197*(Cohort_WP!AP195/Cohort_CF!AP195))</f>
        <v>2798846.6629248713</v>
      </c>
      <c r="AQ195" s="1">
        <f>IF(Income_CF!AQ197="","",Income_CF!AQ197*(Cohort_WP!AQ195/Cohort_CF!AQ195))</f>
        <v>2855555.024144907</v>
      </c>
      <c r="AR195" s="1">
        <f>IF(Income_CF!AR197="","",Income_CF!AR197*(Cohort_WP!AR195/Cohort_CF!AR195))</f>
        <v>2911664.8491800232</v>
      </c>
      <c r="AS195" s="1">
        <f>IF(Income_CF!AS197="","",Income_CF!AS197*(Cohort_WP!AS195/Cohort_CF!AS195))</f>
        <v>2967096.4042686434</v>
      </c>
      <c r="AT195" s="1">
        <f>IF(Income_CF!AT197="","",Income_CF!AT197*(Cohort_WP!AT195/Cohort_CF!AT195))</f>
        <v>3021769.6457751561</v>
      </c>
      <c r="AU195" s="1">
        <f>IF(Income_CF!AU197="","",Income_CF!AU197*(Cohort_WP!AU195/Cohort_CF!AU195))</f>
        <v>3075604.4081318071</v>
      </c>
      <c r="AV195" s="1">
        <f>IF(Income_CF!AV197="","",Income_CF!AV197*(Cohort_WP!AV195/Cohort_CF!AV195))</f>
        <v>3128520.5956692616</v>
      </c>
      <c r="AW195" s="1">
        <f>IF(Income_CF!AW197="","",Income_CF!AW197*(Cohort_WP!AW195/Cohort_CF!AW195))</f>
        <v>3180438.377710931</v>
      </c>
      <c r="AX195" s="1">
        <f>IF(Income_CF!AX197="","",Income_CF!AX197*(Cohort_WP!AX195/Cohort_CF!AX195))</f>
        <v>3231278.3862812142</v>
      </c>
      <c r="AY195" s="1">
        <f>IF(Income_CF!AY197="","",Income_CF!AY197*(Cohort_WP!AY195/Cohort_CF!AY195))</f>
        <v>3280961.9157550298</v>
      </c>
      <c r="AZ195" s="1">
        <f>IF(Income_CF!AZ197="","",Income_CF!AZ197*(Cohort_WP!AZ195/Cohort_CF!AZ195))</f>
        <v>3329411.123756893</v>
      </c>
      <c r="BA195" s="1" t="str">
        <f>IF(Income_CF!BA197="","",Income_CF!BA197*(Cohort_WP!BA195/Cohort_CF!BA195))</f>
        <v/>
      </c>
      <c r="BB195" s="1" t="str">
        <f>IF(Income_CF!BB197="","",Income_CF!BB197*(Cohort_WP!BB195/Cohort_CF!BB195))</f>
        <v/>
      </c>
      <c r="BC195" s="1" t="str">
        <f>IF(Income_CF!BC197="","",Income_CF!BC197*(Cohort_WP!BC195/Cohort_CF!BC195))</f>
        <v/>
      </c>
      <c r="BD195" s="1" t="str">
        <f>IF(Income_CF!BD197="","",Income_CF!BD197*(Cohort_WP!BD195/Cohort_CF!BD195))</f>
        <v/>
      </c>
      <c r="BE195" s="1" t="str">
        <f>IF(Income_CF!BE197="","",Income_CF!BE197*(Cohort_WP!BE195/Cohort_CF!BE195))</f>
        <v/>
      </c>
      <c r="BF195" s="1" t="str">
        <f>IF(Income_CF!BF197="","",Income_CF!BF197*(Cohort_WP!BF195/Cohort_CF!BF195))</f>
        <v/>
      </c>
      <c r="BG195" s="1" t="str">
        <f>IF(Income_CF!BG197="","",Income_CF!BG197*(Cohort_WP!BG195/Cohort_CF!BG195))</f>
        <v/>
      </c>
      <c r="BH195" s="1" t="str">
        <f>IF(Income_CF!BH197="","",Income_CF!BH197*(Cohort_WP!BH195/Cohort_CF!BH195))</f>
        <v/>
      </c>
      <c r="BI195" s="1" t="str">
        <f>IF(Income_CF!BI197="","",Income_CF!BI197*(Cohort_WP!BI195/Cohort_CF!BI195))</f>
        <v/>
      </c>
      <c r="BJ195" s="1" t="str">
        <f>IF(Income_CF!BJ197="","",Income_CF!BJ197*(Cohort_WP!BJ195/Cohort_CF!BJ195))</f>
        <v/>
      </c>
      <c r="BK195" s="1" t="str">
        <f>IF(Income_CF!BK197="","",Income_CF!BK197*(Cohort_WP!BK195/Cohort_CF!BK195))</f>
        <v/>
      </c>
      <c r="BL195" s="1" t="str">
        <f>IF(Income_CF!BL197="","",Income_CF!BL197*(Cohort_WP!BL195/Cohort_CF!BL195))</f>
        <v/>
      </c>
      <c r="BM195" s="1" t="str">
        <f>IF(Income_CF!BM197="","",Income_CF!BM197*(Cohort_WP!BM195/Cohort_CF!BM195))</f>
        <v/>
      </c>
      <c r="BN195" s="1" t="str">
        <f>IF(Income_CF!BN197="","",Income_CF!BN197*(Cohort_WP!BN195/Cohort_CF!BN195))</f>
        <v/>
      </c>
      <c r="BO195" s="1" t="str">
        <f>IF(Income_CF!BO197="","",Income_CF!BO197*(Cohort_WP!BO195/Cohort_CF!BO195))</f>
        <v/>
      </c>
    </row>
    <row r="196" spans="1:67" x14ac:dyDescent="0.55000000000000004">
      <c r="A196" s="642"/>
      <c r="B196" t="s">
        <v>472</v>
      </c>
      <c r="I196" s="1" t="str">
        <f>IF(Income_CF!I198="","",Income_CF!I198*(Cohort_WP!I196/Cohort_CF!I196))</f>
        <v/>
      </c>
      <c r="J196" s="1" t="str">
        <f>IF(Income_CF!J198="","",Income_CF!J198*(Cohort_WP!J196/Cohort_CF!J196))</f>
        <v/>
      </c>
      <c r="K196" s="1" t="str">
        <f>IF(Income_CF!K198="","",Income_CF!K198*(Cohort_WP!K196/Cohort_CF!K196))</f>
        <v/>
      </c>
      <c r="L196" s="1" t="str">
        <f>IF(Income_CF!L198="","",Income_CF!L198*(Cohort_WP!L196/Cohort_CF!L196))</f>
        <v/>
      </c>
      <c r="M196" s="1" t="str">
        <f>IF(Income_CF!M198="","",Income_CF!M198*(Cohort_WP!M196/Cohort_CF!M196))</f>
        <v/>
      </c>
      <c r="N196" s="1">
        <f>IF(Income_CF!N198="","",Income_CF!N198*(Cohort_WP!N196/Cohort_CF!N196))</f>
        <v>1230672.7406253461</v>
      </c>
      <c r="O196" s="1">
        <f>IF(Income_CF!O198="","",Income_CF!O198*(Cohort_WP!O196/Cohort_CF!O196))</f>
        <v>1278413.3845022125</v>
      </c>
      <c r="P196" s="1">
        <f>IF(Income_CF!P198="","",Income_CF!P198*(Cohort_WP!P196/Cohort_CF!P196))</f>
        <v>1327209.4338401763</v>
      </c>
      <c r="Q196" s="1">
        <f>IF(Income_CF!Q198="","",Income_CF!Q198*(Cohort_WP!Q196/Cohort_CF!Q196))</f>
        <v>1377041.5177833512</v>
      </c>
      <c r="R196" s="1">
        <f>IF(Income_CF!R198="","",Income_CF!R198*(Cohort_WP!R196/Cohort_CF!R196))</f>
        <v>1436624.3674863719</v>
      </c>
      <c r="S196" s="1">
        <f>IF(Income_CF!S198="","",Income_CF!S198*(Cohort_WP!S196/Cohort_CF!S196))</f>
        <v>1487883.9974526062</v>
      </c>
      <c r="T196" s="1">
        <f>IF(Income_CF!T198="","",Income_CF!T198*(Cohort_WP!T196/Cohort_CF!T196))</f>
        <v>1540048.2959069056</v>
      </c>
      <c r="U196" s="1">
        <f>IF(Income_CF!U198="","",Income_CF!U198*(Cohort_WP!U196/Cohort_CF!U196))</f>
        <v>1593085.3046078486</v>
      </c>
      <c r="V196" s="1">
        <f>IF(Income_CF!V198="","",Income_CF!V198*(Cohort_WP!V196/Cohort_CF!V196))</f>
        <v>1646960.3575163095</v>
      </c>
      <c r="W196" s="1">
        <f>IF(Income_CF!W198="","",Income_CF!W198*(Cohort_WP!W196/Cohort_CF!W196))</f>
        <v>1701636.0721464891</v>
      </c>
      <c r="X196" s="1">
        <f>IF(Income_CF!X198="","",Income_CF!X198*(Cohort_WP!X196/Cohort_CF!X196))</f>
        <v>1757072.3489049058</v>
      </c>
      <c r="Y196" s="1">
        <f>IF(Income_CF!Y198="","",Income_CF!Y198*(Cohort_WP!Y196/Cohort_CF!Y196))</f>
        <v>1813226.3786897869</v>
      </c>
      <c r="Z196" s="1">
        <f>IF(Income_CF!Z198="","",Income_CF!Z198*(Cohort_WP!Z196/Cohort_CF!Z196))</f>
        <v>1870052.6589972063</v>
      </c>
      <c r="AA196" s="1">
        <f>IF(Income_CF!AA198="","",Income_CF!AA198*(Cohort_WP!AA196/Cohort_CF!AA196))</f>
        <v>1927503.0187521826</v>
      </c>
      <c r="AB196" s="1">
        <f>IF(Income_CF!AB198="","",Income_CF!AB198*(Cohort_WP!AB196/Cohort_CF!AB196))</f>
        <v>1985526.6520526472</v>
      </c>
      <c r="AC196" s="1">
        <f>IF(Income_CF!AC198="","",Income_CF!AC198*(Cohort_WP!AC196/Cohort_CF!AC196))</f>
        <v>2044070.1609823776</v>
      </c>
      <c r="AD196" s="1">
        <f>IF(Income_CF!AD198="","",Income_CF!AD198*(Cohort_WP!AD196/Cohort_CF!AD196))</f>
        <v>2103077.6076148571</v>
      </c>
      <c r="AE196" s="1">
        <f>IF(Income_CF!AE198="","",Income_CF!AE198*(Cohort_WP!AE196/Cohort_CF!AE196))</f>
        <v>2162490.5752949482</v>
      </c>
      <c r="AF196" s="1">
        <f>IF(Income_CF!AF198="","",Income_CF!AF198*(Cohort_WP!AF196/Cohort_CF!AF196))</f>
        <v>2222248.2392479931</v>
      </c>
      <c r="AG196" s="1">
        <f>IF(Income_CF!AG198="","",Income_CF!AG198*(Cohort_WP!AG196/Cohort_CF!AG196))</f>
        <v>2282287.4465279435</v>
      </c>
      <c r="AH196" s="1">
        <f>IF(Income_CF!AH198="","",Income_CF!AH198*(Cohort_WP!AH196/Cohort_CF!AH196))</f>
        <v>2342542.805276548</v>
      </c>
      <c r="AI196" s="1">
        <f>IF(Income_CF!AI198="","",Income_CF!AI198*(Cohort_WP!AI196/Cohort_CF!AI196))</f>
        <v>2402946.783225345</v>
      </c>
      <c r="AJ196" s="1">
        <f>IF(Income_CF!AJ198="","",Income_CF!AJ198*(Cohort_WP!AJ196/Cohort_CF!AJ196))</f>
        <v>2463429.8153308323</v>
      </c>
      <c r="AK196" s="1">
        <f>IF(Income_CF!AK198="","",Income_CF!AK198*(Cohort_WP!AK196/Cohort_CF!AK196))</f>
        <v>2523920.4203916886</v>
      </c>
      <c r="AL196" s="1">
        <f>IF(Income_CF!AL198="","",Income_CF!AL198*(Cohort_WP!AL196/Cohort_CF!AL196))</f>
        <v>2584345.3264546078</v>
      </c>
      <c r="AM196" s="1">
        <f>IF(Income_CF!AM198="","",Income_CF!AM198*(Cohort_WP!AM196/Cohort_CF!AM196))</f>
        <v>2644629.6047729612</v>
      </c>
      <c r="AN196" s="1">
        <f>IF(Income_CF!AN198="","",Income_CF!AN198*(Cohort_WP!AN196/Cohort_CF!AN196))</f>
        <v>2704696.8120406056</v>
      </c>
      <c r="AO196" s="1">
        <f>IF(Income_CF!AO198="","",Income_CF!AO198*(Cohort_WP!AO196/Cohort_CF!AO196))</f>
        <v>2764469.1405809037</v>
      </c>
      <c r="AP196" s="1">
        <f>IF(Income_CF!AP198="","",Income_CF!AP198*(Cohort_WP!AP196/Cohort_CF!AP196))</f>
        <v>2823867.5761300069</v>
      </c>
      <c r="AQ196" s="1">
        <f>IF(Income_CF!AQ198="","",Income_CF!AQ198*(Cohort_WP!AQ196/Cohort_CF!AQ196))</f>
        <v>2882812.0628126166</v>
      </c>
      <c r="AR196" s="1">
        <f>IF(Income_CF!AR198="","",Income_CF!AR198*(Cohort_WP!AR196/Cohort_CF!AR196))</f>
        <v>2941221.6748692542</v>
      </c>
      <c r="AS196" s="1">
        <f>IF(Income_CF!AS198="","",Income_CF!AS198*(Cohort_WP!AS196/Cohort_CF!AS196))</f>
        <v>2999014.7946554245</v>
      </c>
      <c r="AT196" s="1">
        <f>IF(Income_CF!AT198="","",Income_CF!AT198*(Cohort_WP!AT196/Cohort_CF!AT196))</f>
        <v>3056109.2963967016</v>
      </c>
      <c r="AU196" s="1">
        <f>IF(Income_CF!AU198="","",Income_CF!AU198*(Cohort_WP!AU196/Cohort_CF!AU196))</f>
        <v>3112422.7351484108</v>
      </c>
      <c r="AV196" s="1">
        <f>IF(Income_CF!AV198="","",Income_CF!AV198*(Cohort_WP!AV196/Cohort_CF!AV196))</f>
        <v>3167872.5403757617</v>
      </c>
      <c r="AW196" s="1">
        <f>IF(Income_CF!AW198="","",Income_CF!AW198*(Cohort_WP!AW196/Cohort_CF!AW196))</f>
        <v>3222376.2135393391</v>
      </c>
      <c r="AX196" s="1">
        <f>IF(Income_CF!AX198="","",Income_CF!AX198*(Cohort_WP!AX196/Cohort_CF!AX196))</f>
        <v>3275851.5290422579</v>
      </c>
      <c r="AY196" s="1">
        <f>IF(Income_CF!AY198="","",Income_CF!AY198*(Cohort_WP!AY196/Cohort_CF!AY196))</f>
        <v>3328216.7378696506</v>
      </c>
      <c r="AZ196" s="1">
        <f>IF(Income_CF!AZ198="","",Income_CF!AZ198*(Cohort_WP!AZ196/Cohort_CF!AZ196))</f>
        <v>3379390.7732276814</v>
      </c>
      <c r="BA196" s="1">
        <f>IF(Income_CF!BA198="","",Income_CF!BA198*(Cohort_WP!BA196/Cohort_CF!BA196))</f>
        <v>3429293.4574696003</v>
      </c>
      <c r="BB196" s="1" t="str">
        <f>IF(Income_CF!BB198="","",Income_CF!BB198*(Cohort_WP!BB196/Cohort_CF!BB196))</f>
        <v/>
      </c>
      <c r="BC196" s="1" t="str">
        <f>IF(Income_CF!BC198="","",Income_CF!BC198*(Cohort_WP!BC196/Cohort_CF!BC196))</f>
        <v/>
      </c>
      <c r="BD196" s="1" t="str">
        <f>IF(Income_CF!BD198="","",Income_CF!BD198*(Cohort_WP!BD196/Cohort_CF!BD196))</f>
        <v/>
      </c>
      <c r="BE196" s="1" t="str">
        <f>IF(Income_CF!BE198="","",Income_CF!BE198*(Cohort_WP!BE196/Cohort_CF!BE196))</f>
        <v/>
      </c>
      <c r="BF196" s="1" t="str">
        <f>IF(Income_CF!BF198="","",Income_CF!BF198*(Cohort_WP!BF196/Cohort_CF!BF196))</f>
        <v/>
      </c>
      <c r="BG196" s="1" t="str">
        <f>IF(Income_CF!BG198="","",Income_CF!BG198*(Cohort_WP!BG196/Cohort_CF!BG196))</f>
        <v/>
      </c>
      <c r="BH196" s="1" t="str">
        <f>IF(Income_CF!BH198="","",Income_CF!BH198*(Cohort_WP!BH196/Cohort_CF!BH196))</f>
        <v/>
      </c>
      <c r="BI196" s="1" t="str">
        <f>IF(Income_CF!BI198="","",Income_CF!BI198*(Cohort_WP!BI196/Cohort_CF!BI196))</f>
        <v/>
      </c>
      <c r="BJ196" s="1" t="str">
        <f>IF(Income_CF!BJ198="","",Income_CF!BJ198*(Cohort_WP!BJ196/Cohort_CF!BJ196))</f>
        <v/>
      </c>
      <c r="BK196" s="1" t="str">
        <f>IF(Income_CF!BK198="","",Income_CF!BK198*(Cohort_WP!BK196/Cohort_CF!BK196))</f>
        <v/>
      </c>
      <c r="BL196" s="1" t="str">
        <f>IF(Income_CF!BL198="","",Income_CF!BL198*(Cohort_WP!BL196/Cohort_CF!BL196))</f>
        <v/>
      </c>
      <c r="BM196" s="1" t="str">
        <f>IF(Income_CF!BM198="","",Income_CF!BM198*(Cohort_WP!BM196/Cohort_CF!BM196))</f>
        <v/>
      </c>
      <c r="BN196" s="1" t="str">
        <f>IF(Income_CF!BN198="","",Income_CF!BN198*(Cohort_WP!BN196/Cohort_CF!BN196))</f>
        <v/>
      </c>
      <c r="BO196" s="1" t="str">
        <f>IF(Income_CF!BO198="","",Income_CF!BO198*(Cohort_WP!BO196/Cohort_CF!BO196))</f>
        <v/>
      </c>
    </row>
    <row r="197" spans="1:67" x14ac:dyDescent="0.55000000000000004">
      <c r="A197" s="642"/>
      <c r="B197" t="s">
        <v>473</v>
      </c>
      <c r="I197" s="1" t="str">
        <f>IF(Income_CF!I199="","",Income_CF!I199*(Cohort_WP!I197/Cohort_CF!I197))</f>
        <v/>
      </c>
      <c r="J197" s="1" t="str">
        <f>IF(Income_CF!J199="","",Income_CF!J199*(Cohort_WP!J197/Cohort_CF!J197))</f>
        <v/>
      </c>
      <c r="K197" s="1" t="str">
        <f>IF(Income_CF!K199="","",Income_CF!K199*(Cohort_WP!K197/Cohort_CF!K197))</f>
        <v/>
      </c>
      <c r="L197" s="1" t="str">
        <f>IF(Income_CF!L199="","",Income_CF!L199*(Cohort_WP!L197/Cohort_CF!L197))</f>
        <v/>
      </c>
      <c r="M197" s="1" t="str">
        <f>IF(Income_CF!M199="","",Income_CF!M199*(Cohort_WP!M197/Cohort_CF!M197))</f>
        <v/>
      </c>
      <c r="N197" s="1" t="str">
        <f>IF(Income_CF!N199="","",Income_CF!N199*(Cohort_WP!N197/Cohort_CF!N197))</f>
        <v/>
      </c>
      <c r="O197" s="1">
        <f>IF(Income_CF!O199="","",Income_CF!O199*(Cohort_WP!O197/Cohort_CF!O197))</f>
        <v>1267592.9228441066</v>
      </c>
      <c r="P197" s="1">
        <f>IF(Income_CF!P199="","",Income_CF!P199*(Cohort_WP!P197/Cohort_CF!P197))</f>
        <v>1316765.7860372791</v>
      </c>
      <c r="Q197" s="1">
        <f>IF(Income_CF!Q199="","",Income_CF!Q199*(Cohort_WP!Q197/Cohort_CF!Q197))</f>
        <v>1367025.7168553818</v>
      </c>
      <c r="R197" s="1">
        <f>IF(Income_CF!R199="","",Income_CF!R199*(Cohort_WP!R197/Cohort_CF!R197))</f>
        <v>1418352.7633168516</v>
      </c>
      <c r="S197" s="1">
        <f>IF(Income_CF!S199="","",Income_CF!S199*(Cohort_WP!S197/Cohort_CF!S197))</f>
        <v>1479723.0985109629</v>
      </c>
      <c r="T197" s="1">
        <f>IF(Income_CF!T199="","",Income_CF!T199*(Cohort_WP!T197/Cohort_CF!T197))</f>
        <v>1532520.5173761847</v>
      </c>
      <c r="U197" s="1">
        <f>IF(Income_CF!U199="","",Income_CF!U199*(Cohort_WP!U197/Cohort_CF!U197))</f>
        <v>1586249.7447841128</v>
      </c>
      <c r="V197" s="1">
        <f>IF(Income_CF!V199="","",Income_CF!V199*(Cohort_WP!V197/Cohort_CF!V197))</f>
        <v>1640877.8637460838</v>
      </c>
      <c r="W197" s="1">
        <f>IF(Income_CF!W199="","",Income_CF!W199*(Cohort_WP!W197/Cohort_CF!W197))</f>
        <v>1696369.1682417986</v>
      </c>
      <c r="X197" s="1">
        <f>IF(Income_CF!X199="","",Income_CF!X199*(Cohort_WP!X197/Cohort_CF!X197))</f>
        <v>1752685.1543108837</v>
      </c>
      <c r="Y197" s="1">
        <f>IF(Income_CF!Y199="","",Income_CF!Y199*(Cohort_WP!Y197/Cohort_CF!Y197))</f>
        <v>1809784.519372053</v>
      </c>
      <c r="Z197" s="1">
        <f>IF(Income_CF!Z199="","",Income_CF!Z199*(Cohort_WP!Z197/Cohort_CF!Z197))</f>
        <v>1867623.1700504806</v>
      </c>
      <c r="AA197" s="1">
        <f>IF(Income_CF!AA199="","",Income_CF!AA199*(Cohort_WP!AA197/Cohort_CF!AA197))</f>
        <v>1926154.2387671222</v>
      </c>
      <c r="AB197" s="1">
        <f>IF(Income_CF!AB199="","",Income_CF!AB199*(Cohort_WP!AB197/Cohort_CF!AB197))</f>
        <v>1985328.1093147481</v>
      </c>
      <c r="AC197" s="1">
        <f>IF(Income_CF!AC199="","",Income_CF!AC199*(Cohort_WP!AC197/Cohort_CF!AC197))</f>
        <v>2045092.4516142267</v>
      </c>
      <c r="AD197" s="1">
        <f>IF(Income_CF!AD199="","",Income_CF!AD199*(Cohort_WP!AD197/Cohort_CF!AD197))</f>
        <v>2105392.2658118485</v>
      </c>
      <c r="AE197" s="1">
        <f>IF(Income_CF!AE199="","",Income_CF!AE199*(Cohort_WP!AE197/Cohort_CF!AE197))</f>
        <v>2166169.9358433029</v>
      </c>
      <c r="AF197" s="1">
        <f>IF(Income_CF!AF199="","",Income_CF!AF199*(Cohort_WP!AF197/Cohort_CF!AF197))</f>
        <v>2227365.2925537969</v>
      </c>
      <c r="AG197" s="1">
        <f>IF(Income_CF!AG199="","",Income_CF!AG199*(Cohort_WP!AG197/Cohort_CF!AG197))</f>
        <v>2288915.6864254326</v>
      </c>
      <c r="AH197" s="1">
        <f>IF(Income_CF!AH199="","",Income_CF!AH199*(Cohort_WP!AH197/Cohort_CF!AH197))</f>
        <v>2350756.0699237823</v>
      </c>
      <c r="AI197" s="1">
        <f>IF(Income_CF!AI199="","",Income_CF!AI199*(Cohort_WP!AI197/Cohort_CF!AI197))</f>
        <v>2412819.0894348444</v>
      </c>
      <c r="AJ197" s="1">
        <f>IF(Income_CF!AJ199="","",Income_CF!AJ199*(Cohort_WP!AJ197/Cohort_CF!AJ197))</f>
        <v>2475035.1867221049</v>
      </c>
      <c r="AK197" s="1">
        <f>IF(Income_CF!AK199="","",Income_CF!AK199*(Cohort_WP!AK197/Cohort_CF!AK197))</f>
        <v>2537332.7097907579</v>
      </c>
      <c r="AL197" s="1">
        <f>IF(Income_CF!AL199="","",Income_CF!AL199*(Cohort_WP!AL197/Cohort_CF!AL197))</f>
        <v>2599638.0330034387</v>
      </c>
      <c r="AM197" s="1">
        <f>IF(Income_CF!AM199="","",Income_CF!AM199*(Cohort_WP!AM197/Cohort_CF!AM197))</f>
        <v>2661875.6862482456</v>
      </c>
      <c r="AN197" s="1">
        <f>IF(Income_CF!AN199="","",Income_CF!AN199*(Cohort_WP!AN197/Cohort_CF!AN197))</f>
        <v>2723968.4929161496</v>
      </c>
      <c r="AO197" s="1">
        <f>IF(Income_CF!AO199="","",Income_CF!AO199*(Cohort_WP!AO197/Cohort_CF!AO197))</f>
        <v>2785837.7164018243</v>
      </c>
      <c r="AP197" s="1">
        <f>IF(Income_CF!AP199="","",Income_CF!AP199*(Cohort_WP!AP197/Cohort_CF!AP197))</f>
        <v>2847403.2147983308</v>
      </c>
      <c r="AQ197" s="1">
        <f>IF(Income_CF!AQ199="","",Income_CF!AQ199*(Cohort_WP!AQ197/Cohort_CF!AQ197))</f>
        <v>2908583.6034139064</v>
      </c>
      <c r="AR197" s="1">
        <f>IF(Income_CF!AR199="","",Income_CF!AR199*(Cohort_WP!AR197/Cohort_CF!AR197))</f>
        <v>2969296.4246969954</v>
      </c>
      <c r="AS197" s="1">
        <f>IF(Income_CF!AS199="","",Income_CF!AS199*(Cohort_WP!AS197/Cohort_CF!AS197))</f>
        <v>3029458.3251153324</v>
      </c>
      <c r="AT197" s="1">
        <f>IF(Income_CF!AT199="","",Income_CF!AT199*(Cohort_WP!AT197/Cohort_CF!AT197))</f>
        <v>3088985.2384950868</v>
      </c>
      <c r="AU197" s="1">
        <f>IF(Income_CF!AU199="","",Income_CF!AU199*(Cohort_WP!AU197/Cohort_CF!AU197))</f>
        <v>3147792.5752886026</v>
      </c>
      <c r="AV197" s="1">
        <f>IF(Income_CF!AV199="","",Income_CF!AV199*(Cohort_WP!AV197/Cohort_CF!AV197))</f>
        <v>3205795.4172028634</v>
      </c>
      <c r="AW197" s="1">
        <f>IF(Income_CF!AW199="","",Income_CF!AW199*(Cohort_WP!AW197/Cohort_CF!AW197))</f>
        <v>3262908.7165870341</v>
      </c>
      <c r="AX197" s="1">
        <f>IF(Income_CF!AX199="","",Income_CF!AX199*(Cohort_WP!AX197/Cohort_CF!AX197))</f>
        <v>3319047.499945519</v>
      </c>
      <c r="AY197" s="1">
        <f>IF(Income_CF!AY199="","",Income_CF!AY199*(Cohort_WP!AY197/Cohort_CF!AY197))</f>
        <v>3374127.074913526</v>
      </c>
      <c r="AZ197" s="1">
        <f>IF(Income_CF!AZ199="","",Income_CF!AZ199*(Cohort_WP!AZ197/Cohort_CF!AZ197))</f>
        <v>3428063.24000574</v>
      </c>
      <c r="BA197" s="1">
        <f>IF(Income_CF!BA199="","",Income_CF!BA199*(Cohort_WP!BA197/Cohort_CF!BA197))</f>
        <v>3480772.4964245115</v>
      </c>
      <c r="BB197" s="1">
        <f>IF(Income_CF!BB199="","",Income_CF!BB199*(Cohort_WP!BB197/Cohort_CF!BB197))</f>
        <v>3532172.261193688</v>
      </c>
      <c r="BC197" s="1" t="str">
        <f>IF(Income_CF!BC199="","",Income_CF!BC199*(Cohort_WP!BC197/Cohort_CF!BC197))</f>
        <v/>
      </c>
      <c r="BD197" s="1" t="str">
        <f>IF(Income_CF!BD199="","",Income_CF!BD199*(Cohort_WP!BD197/Cohort_CF!BD197))</f>
        <v/>
      </c>
      <c r="BE197" s="1" t="str">
        <f>IF(Income_CF!BE199="","",Income_CF!BE199*(Cohort_WP!BE197/Cohort_CF!BE197))</f>
        <v/>
      </c>
      <c r="BF197" s="1" t="str">
        <f>IF(Income_CF!BF199="","",Income_CF!BF199*(Cohort_WP!BF197/Cohort_CF!BF197))</f>
        <v/>
      </c>
      <c r="BG197" s="1" t="str">
        <f>IF(Income_CF!BG199="","",Income_CF!BG199*(Cohort_WP!BG197/Cohort_CF!BG197))</f>
        <v/>
      </c>
      <c r="BH197" s="1" t="str">
        <f>IF(Income_CF!BH199="","",Income_CF!BH199*(Cohort_WP!BH197/Cohort_CF!BH197))</f>
        <v/>
      </c>
      <c r="BI197" s="1" t="str">
        <f>IF(Income_CF!BI199="","",Income_CF!BI199*(Cohort_WP!BI197/Cohort_CF!BI197))</f>
        <v/>
      </c>
      <c r="BJ197" s="1" t="str">
        <f>IF(Income_CF!BJ199="","",Income_CF!BJ199*(Cohort_WP!BJ197/Cohort_CF!BJ197))</f>
        <v/>
      </c>
      <c r="BK197" s="1" t="str">
        <f>IF(Income_CF!BK199="","",Income_CF!BK199*(Cohort_WP!BK197/Cohort_CF!BK197))</f>
        <v/>
      </c>
      <c r="BL197" s="1" t="str">
        <f>IF(Income_CF!BL199="","",Income_CF!BL199*(Cohort_WP!BL197/Cohort_CF!BL197))</f>
        <v/>
      </c>
      <c r="BM197" s="1" t="str">
        <f>IF(Income_CF!BM199="","",Income_CF!BM199*(Cohort_WP!BM197/Cohort_CF!BM197))</f>
        <v/>
      </c>
      <c r="BN197" s="1" t="str">
        <f>IF(Income_CF!BN199="","",Income_CF!BN199*(Cohort_WP!BN197/Cohort_CF!BN197))</f>
        <v/>
      </c>
      <c r="BO197" s="1" t="str">
        <f>IF(Income_CF!BO199="","",Income_CF!BO199*(Cohort_WP!BO197/Cohort_CF!BO197))</f>
        <v/>
      </c>
    </row>
    <row r="198" spans="1:67" x14ac:dyDescent="0.55000000000000004">
      <c r="A198" s="642"/>
      <c r="B198" t="s">
        <v>474</v>
      </c>
      <c r="I198" s="1" t="str">
        <f>IF(Income_CF!I200="","",Income_CF!I200*(Cohort_WP!I198/Cohort_CF!I198))</f>
        <v/>
      </c>
      <c r="J198" s="1" t="str">
        <f>IF(Income_CF!J200="","",Income_CF!J200*(Cohort_WP!J198/Cohort_CF!J198))</f>
        <v/>
      </c>
      <c r="K198" s="1" t="str">
        <f>IF(Income_CF!K200="","",Income_CF!K200*(Cohort_WP!K198/Cohort_CF!K198))</f>
        <v/>
      </c>
      <c r="L198" s="1" t="str">
        <f>IF(Income_CF!L200="","",Income_CF!L200*(Cohort_WP!L198/Cohort_CF!L198))</f>
        <v/>
      </c>
      <c r="M198" s="1" t="str">
        <f>IF(Income_CF!M200="","",Income_CF!M200*(Cohort_WP!M198/Cohort_CF!M198))</f>
        <v/>
      </c>
      <c r="N198" s="1" t="str">
        <f>IF(Income_CF!N200="","",Income_CF!N200*(Cohort_WP!N198/Cohort_CF!N198))</f>
        <v/>
      </c>
      <c r="O198" s="1" t="str">
        <f>IF(Income_CF!O200="","",Income_CF!O200*(Cohort_WP!O198/Cohort_CF!O198))</f>
        <v/>
      </c>
      <c r="P198" s="1">
        <f>IF(Income_CF!P200="","",Income_CF!P200*(Cohort_WP!P198/Cohort_CF!P198))</f>
        <v>1305620.7105294298</v>
      </c>
      <c r="Q198" s="1">
        <f>IF(Income_CF!Q200="","",Income_CF!Q200*(Cohort_WP!Q198/Cohort_CF!Q198))</f>
        <v>1356268.7596183973</v>
      </c>
      <c r="R198" s="1">
        <f>IF(Income_CF!R200="","",Income_CF!R200*(Cohort_WP!R198/Cohort_CF!R198))</f>
        <v>1408036.4883610432</v>
      </c>
      <c r="S198" s="1">
        <f>IF(Income_CF!S200="","",Income_CF!S200*(Cohort_WP!S198/Cohort_CF!S198))</f>
        <v>1460903.3462163568</v>
      </c>
      <c r="T198" s="1">
        <f>IF(Income_CF!T200="","",Income_CF!T200*(Cohort_WP!T198/Cohort_CF!T198))</f>
        <v>1524114.7914662918</v>
      </c>
      <c r="U198" s="1">
        <f>IF(Income_CF!U200="","",Income_CF!U200*(Cohort_WP!U198/Cohort_CF!U198))</f>
        <v>1578496.1328974701</v>
      </c>
      <c r="V198" s="1">
        <f>IF(Income_CF!V200="","",Income_CF!V200*(Cohort_WP!V198/Cohort_CF!V198))</f>
        <v>1633837.2371276361</v>
      </c>
      <c r="W198" s="1">
        <f>IF(Income_CF!W200="","",Income_CF!W200*(Cohort_WP!W198/Cohort_CF!W198))</f>
        <v>1690104.1996584663</v>
      </c>
      <c r="X198" s="1">
        <f>IF(Income_CF!X200="","",Income_CF!X200*(Cohort_WP!X198/Cohort_CF!X198))</f>
        <v>1747260.2432890527</v>
      </c>
      <c r="Y198" s="1">
        <f>IF(Income_CF!Y200="","",Income_CF!Y200*(Cohort_WP!Y198/Cohort_CF!Y198))</f>
        <v>1805265.7089402103</v>
      </c>
      <c r="Z198" s="1">
        <f>IF(Income_CF!Z200="","",Income_CF!Z200*(Cohort_WP!Z198/Cohort_CF!Z198))</f>
        <v>1864078.0549532142</v>
      </c>
      <c r="AA198" s="1">
        <f>IF(Income_CF!AA200="","",Income_CF!AA200*(Cohort_WP!AA198/Cohort_CF!AA198))</f>
        <v>1923651.8651519949</v>
      </c>
      <c r="AB198" s="1">
        <f>IF(Income_CF!AB200="","",Income_CF!AB200*(Cohort_WP!AB198/Cohort_CF!AB198))</f>
        <v>1983938.8659301358</v>
      </c>
      <c r="AC198" s="1">
        <f>IF(Income_CF!AC200="","",Income_CF!AC200*(Cohort_WP!AC198/Cohort_CF!AC198))</f>
        <v>2044887.9525941908</v>
      </c>
      <c r="AD198" s="1">
        <f>IF(Income_CF!AD200="","",Income_CF!AD200*(Cohort_WP!AD198/Cohort_CF!AD198))</f>
        <v>2106445.2251626533</v>
      </c>
      <c r="AE198" s="1">
        <f>IF(Income_CF!AE200="","",Income_CF!AE200*(Cohort_WP!AE198/Cohort_CF!AE198))</f>
        <v>2168554.0337862042</v>
      </c>
      <c r="AF198" s="1">
        <f>IF(Income_CF!AF200="","",Income_CF!AF200*(Cohort_WP!AF198/Cohort_CF!AF198))</f>
        <v>2231155.0339186019</v>
      </c>
      <c r="AG198" s="1">
        <f>IF(Income_CF!AG200="","",Income_CF!AG200*(Cohort_WP!AG198/Cohort_CF!AG198))</f>
        <v>2294186.2513304106</v>
      </c>
      <c r="AH198" s="1">
        <f>IF(Income_CF!AH200="","",Income_CF!AH200*(Cohort_WP!AH198/Cohort_CF!AH198))</f>
        <v>2357583.1570181954</v>
      </c>
      <c r="AI198" s="1">
        <f>IF(Income_CF!AI200="","",Income_CF!AI200*(Cohort_WP!AI198/Cohort_CF!AI198))</f>
        <v>2421278.7520214953</v>
      </c>
      <c r="AJ198" s="1">
        <f>IF(Income_CF!AJ200="","",Income_CF!AJ200*(Cohort_WP!AJ198/Cohort_CF!AJ198))</f>
        <v>2485203.6621178896</v>
      </c>
      <c r="AK198" s="1">
        <f>IF(Income_CF!AK200="","",Income_CF!AK200*(Cohort_WP!AK198/Cohort_CF!AK198))</f>
        <v>2549286.2423237688</v>
      </c>
      <c r="AL198" s="1">
        <f>IF(Income_CF!AL200="","",Income_CF!AL200*(Cohort_WP!AL198/Cohort_CF!AL198))</f>
        <v>2613452.6910844799</v>
      </c>
      <c r="AM198" s="1">
        <f>IF(Income_CF!AM200="","",Income_CF!AM200*(Cohort_WP!AM198/Cohort_CF!AM198))</f>
        <v>2677627.1739935419</v>
      </c>
      <c r="AN198" s="1">
        <f>IF(Income_CF!AN200="","",Income_CF!AN200*(Cohort_WP!AN198/Cohort_CF!AN198))</f>
        <v>2741731.9568356932</v>
      </c>
      <c r="AO198" s="1">
        <f>IF(Income_CF!AO200="","",Income_CF!AO200*(Cohort_WP!AO198/Cohort_CF!AO198))</f>
        <v>2805687.5477036345</v>
      </c>
      <c r="AP198" s="1">
        <f>IF(Income_CF!AP200="","",Income_CF!AP200*(Cohort_WP!AP198/Cohort_CF!AP198))</f>
        <v>2869412.8478938788</v>
      </c>
      <c r="AQ198" s="1">
        <f>IF(Income_CF!AQ200="","",Income_CF!AQ200*(Cohort_WP!AQ198/Cohort_CF!AQ198))</f>
        <v>2932825.3112422801</v>
      </c>
      <c r="AR198" s="1">
        <f>IF(Income_CF!AR200="","",Income_CF!AR200*(Cohort_WP!AR198/Cohort_CF!AR198))</f>
        <v>2995841.1115163239</v>
      </c>
      <c r="AS198" s="1">
        <f>IF(Income_CF!AS200="","",Income_CF!AS200*(Cohort_WP!AS198/Cohort_CF!AS198))</f>
        <v>3058375.3174379058</v>
      </c>
      <c r="AT198" s="1">
        <f>IF(Income_CF!AT200="","",Income_CF!AT200*(Cohort_WP!AT198/Cohort_CF!AT198))</f>
        <v>3120342.0748687917</v>
      </c>
      <c r="AU198" s="1">
        <f>IF(Income_CF!AU200="","",Income_CF!AU200*(Cohort_WP!AU198/Cohort_CF!AU198))</f>
        <v>3181654.7956499392</v>
      </c>
      <c r="AV198" s="1">
        <f>IF(Income_CF!AV200="","",Income_CF!AV200*(Cohort_WP!AV198/Cohort_CF!AV198))</f>
        <v>3242226.3525472614</v>
      </c>
      <c r="AW198" s="1">
        <f>IF(Income_CF!AW200="","",Income_CF!AW200*(Cohort_WP!AW198/Cohort_CF!AW198))</f>
        <v>3301969.2797189495</v>
      </c>
      <c r="AX198" s="1">
        <f>IF(Income_CF!AX200="","",Income_CF!AX200*(Cohort_WP!AX198/Cohort_CF!AX198))</f>
        <v>3360795.9780846448</v>
      </c>
      <c r="AY198" s="1">
        <f>IF(Income_CF!AY200="","",Income_CF!AY200*(Cohort_WP!AY198/Cohort_CF!AY198))</f>
        <v>3418618.9249438839</v>
      </c>
      <c r="AZ198" s="1">
        <f>IF(Income_CF!AZ200="","",Income_CF!AZ200*(Cohort_WP!AZ198/Cohort_CF!AZ198))</f>
        <v>3475350.8871609322</v>
      </c>
      <c r="BA198" s="1">
        <f>IF(Income_CF!BA200="","",Income_CF!BA200*(Cohort_WP!BA198/Cohort_CF!BA198))</f>
        <v>3530905.1372059127</v>
      </c>
      <c r="BB198" s="1">
        <f>IF(Income_CF!BB200="","",Income_CF!BB200*(Cohort_WP!BB198/Cohort_CF!BB198))</f>
        <v>3585195.6713172472</v>
      </c>
      <c r="BC198" s="1">
        <f>IF(Income_CF!BC200="","",Income_CF!BC200*(Cohort_WP!BC198/Cohort_CF!BC198))</f>
        <v>3638137.4290294982</v>
      </c>
      <c r="BD198" s="1" t="str">
        <f>IF(Income_CF!BD200="","",Income_CF!BD200*(Cohort_WP!BD198/Cohort_CF!BD198))</f>
        <v/>
      </c>
      <c r="BE198" s="1" t="str">
        <f>IF(Income_CF!BE200="","",Income_CF!BE200*(Cohort_WP!BE198/Cohort_CF!BE198))</f>
        <v/>
      </c>
      <c r="BF198" s="1" t="str">
        <f>IF(Income_CF!BF200="","",Income_CF!BF200*(Cohort_WP!BF198/Cohort_CF!BF198))</f>
        <v/>
      </c>
      <c r="BG198" s="1" t="str">
        <f>IF(Income_CF!BG200="","",Income_CF!BG200*(Cohort_WP!BG198/Cohort_CF!BG198))</f>
        <v/>
      </c>
      <c r="BH198" s="1" t="str">
        <f>IF(Income_CF!BH200="","",Income_CF!BH200*(Cohort_WP!BH198/Cohort_CF!BH198))</f>
        <v/>
      </c>
      <c r="BI198" s="1" t="str">
        <f>IF(Income_CF!BI200="","",Income_CF!BI200*(Cohort_WP!BI198/Cohort_CF!BI198))</f>
        <v/>
      </c>
      <c r="BJ198" s="1" t="str">
        <f>IF(Income_CF!BJ200="","",Income_CF!BJ200*(Cohort_WP!BJ198/Cohort_CF!BJ198))</f>
        <v/>
      </c>
      <c r="BK198" s="1" t="str">
        <f>IF(Income_CF!BK200="","",Income_CF!BK200*(Cohort_WP!BK198/Cohort_CF!BK198))</f>
        <v/>
      </c>
      <c r="BL198" s="1" t="str">
        <f>IF(Income_CF!BL200="","",Income_CF!BL200*(Cohort_WP!BL198/Cohort_CF!BL198))</f>
        <v/>
      </c>
      <c r="BM198" s="1" t="str">
        <f>IF(Income_CF!BM200="","",Income_CF!BM200*(Cohort_WP!BM198/Cohort_CF!BM198))</f>
        <v/>
      </c>
      <c r="BN198" s="1" t="str">
        <f>IF(Income_CF!BN200="","",Income_CF!BN200*(Cohort_WP!BN198/Cohort_CF!BN198))</f>
        <v/>
      </c>
      <c r="BO198" s="1" t="str">
        <f>IF(Income_CF!BO200="","",Income_CF!BO200*(Cohort_WP!BO198/Cohort_CF!BO198))</f>
        <v/>
      </c>
    </row>
    <row r="199" spans="1:67" x14ac:dyDescent="0.55000000000000004">
      <c r="A199" s="642"/>
      <c r="B199" t="s">
        <v>475</v>
      </c>
      <c r="I199" s="1" t="str">
        <f>IF(Income_CF!I201="","",Income_CF!I201*(Cohort_WP!I199/Cohort_CF!I199))</f>
        <v/>
      </c>
      <c r="J199" s="1" t="str">
        <f>IF(Income_CF!J201="","",Income_CF!J201*(Cohort_WP!J199/Cohort_CF!J199))</f>
        <v/>
      </c>
      <c r="K199" s="1" t="str">
        <f>IF(Income_CF!K201="","",Income_CF!K201*(Cohort_WP!K199/Cohort_CF!K199))</f>
        <v/>
      </c>
      <c r="L199" s="1" t="str">
        <f>IF(Income_CF!L201="","",Income_CF!L201*(Cohort_WP!L199/Cohort_CF!L199))</f>
        <v/>
      </c>
      <c r="M199" s="1" t="str">
        <f>IF(Income_CF!M201="","",Income_CF!M201*(Cohort_WP!M199/Cohort_CF!M199))</f>
        <v/>
      </c>
      <c r="N199" s="1" t="str">
        <f>IF(Income_CF!N201="","",Income_CF!N201*(Cohort_WP!N199/Cohort_CF!N199))</f>
        <v/>
      </c>
      <c r="O199" s="1" t="str">
        <f>IF(Income_CF!O201="","",Income_CF!O201*(Cohort_WP!O199/Cohort_CF!O199))</f>
        <v/>
      </c>
      <c r="P199" s="1" t="str">
        <f>IF(Income_CF!P201="","",Income_CF!P201*(Cohort_WP!P199/Cohort_CF!P199))</f>
        <v/>
      </c>
      <c r="Q199" s="1">
        <f>IF(Income_CF!Q201="","",Income_CF!Q201*(Cohort_WP!Q199/Cohort_CF!Q199))</f>
        <v>1344789.3318453128</v>
      </c>
      <c r="R199" s="1">
        <f>IF(Income_CF!R201="","",Income_CF!R201*(Cohort_WP!R199/Cohort_CF!R199))</f>
        <v>1396956.822406949</v>
      </c>
      <c r="S199" s="1">
        <f>IF(Income_CF!S201="","",Income_CF!S201*(Cohort_WP!S199/Cohort_CF!S199))</f>
        <v>1450277.5830118742</v>
      </c>
      <c r="T199" s="1">
        <f>IF(Income_CF!T201="","",Income_CF!T201*(Cohort_WP!T199/Cohort_CF!T199))</f>
        <v>1504730.4466028479</v>
      </c>
      <c r="U199" s="1">
        <f>IF(Income_CF!U201="","",Income_CF!U201*(Cohort_WP!U199/Cohort_CF!U199))</f>
        <v>1569838.2352102809</v>
      </c>
      <c r="V199" s="1">
        <f>IF(Income_CF!V201="","",Income_CF!V201*(Cohort_WP!V199/Cohort_CF!V199))</f>
        <v>1625851.016884394</v>
      </c>
      <c r="W199" s="1">
        <f>IF(Income_CF!W201="","",Income_CF!W201*(Cohort_WP!W199/Cohort_CF!W199))</f>
        <v>1682852.354241465</v>
      </c>
      <c r="X199" s="1">
        <f>IF(Income_CF!X201="","",Income_CF!X201*(Cohort_WP!X199/Cohort_CF!X199))</f>
        <v>1740807.3256482203</v>
      </c>
      <c r="Y199" s="1">
        <f>IF(Income_CF!Y201="","",Income_CF!Y201*(Cohort_WP!Y199/Cohort_CF!Y199))</f>
        <v>1799678.0505877242</v>
      </c>
      <c r="Z199" s="1">
        <f>IF(Income_CF!Z201="","",Income_CF!Z201*(Cohort_WP!Z199/Cohort_CF!Z199))</f>
        <v>1859423.6802084167</v>
      </c>
      <c r="AA199" s="1">
        <f>IF(Income_CF!AA201="","",Income_CF!AA201*(Cohort_WP!AA199/Cohort_CF!AA199))</f>
        <v>1920000.3966018106</v>
      </c>
      <c r="AB199" s="1">
        <f>IF(Income_CF!AB201="","",Income_CF!AB201*(Cohort_WP!AB199/Cohort_CF!AB199))</f>
        <v>1981361.4211065548</v>
      </c>
      <c r="AC199" s="1">
        <f>IF(Income_CF!AC201="","",Income_CF!AC201*(Cohort_WP!AC199/Cohort_CF!AC199))</f>
        <v>2043457.0319080402</v>
      </c>
      <c r="AD199" s="1">
        <f>IF(Income_CF!AD201="","",Income_CF!AD201*(Cohort_WP!AD199/Cohort_CF!AD199))</f>
        <v>2106234.5911720162</v>
      </c>
      <c r="AE199" s="1">
        <f>IF(Income_CF!AE201="","",Income_CF!AE201*(Cohort_WP!AE199/Cohort_CF!AE199))</f>
        <v>2169638.5819175327</v>
      </c>
      <c r="AF199" s="1">
        <f>IF(Income_CF!AF201="","",Income_CF!AF201*(Cohort_WP!AF199/Cohort_CF!AF199))</f>
        <v>2233610.6547997906</v>
      </c>
      <c r="AG199" s="1">
        <f>IF(Income_CF!AG201="","",Income_CF!AG201*(Cohort_WP!AG199/Cohort_CF!AG199))</f>
        <v>2298089.6849361598</v>
      </c>
      <c r="AH199" s="1">
        <f>IF(Income_CF!AH201="","",Income_CF!AH201*(Cohort_WP!AH199/Cohort_CF!AH199))</f>
        <v>2363011.8388703228</v>
      </c>
      <c r="AI199" s="1">
        <f>IF(Income_CF!AI201="","",Income_CF!AI201*(Cohort_WP!AI199/Cohort_CF!AI199))</f>
        <v>2428310.6517287409</v>
      </c>
      <c r="AJ199" s="1">
        <f>IF(Income_CF!AJ201="","",Income_CF!AJ201*(Cohort_WP!AJ199/Cohort_CF!AJ199))</f>
        <v>2493917.11458214</v>
      </c>
      <c r="AK199" s="1">
        <f>IF(Income_CF!AK201="","",Income_CF!AK201*(Cohort_WP!AK199/Cohort_CF!AK199))</f>
        <v>2559759.771981427</v>
      </c>
      <c r="AL199" s="1">
        <f>IF(Income_CF!AL201="","",Income_CF!AL201*(Cohort_WP!AL199/Cohort_CF!AL199))</f>
        <v>2625764.829593481</v>
      </c>
      <c r="AM199" s="1">
        <f>IF(Income_CF!AM201="","",Income_CF!AM201*(Cohort_WP!AM199/Cohort_CF!AM199))</f>
        <v>2691856.2718170146</v>
      </c>
      <c r="AN199" s="1">
        <f>IF(Income_CF!AN201="","",Income_CF!AN201*(Cohort_WP!AN199/Cohort_CF!AN199))</f>
        <v>2757955.9892133479</v>
      </c>
      <c r="AO199" s="1">
        <f>IF(Income_CF!AO201="","",Income_CF!AO201*(Cohort_WP!AO199/Cohort_CF!AO199))</f>
        <v>2823983.9155407641</v>
      </c>
      <c r="AP199" s="1">
        <f>IF(Income_CF!AP201="","",Income_CF!AP201*(Cohort_WP!AP199/Cohort_CF!AP199))</f>
        <v>2889858.1741347434</v>
      </c>
      <c r="AQ199" s="1">
        <f>IF(Income_CF!AQ201="","",Income_CF!AQ201*(Cohort_WP!AQ199/Cohort_CF!AQ199))</f>
        <v>2955495.2333306945</v>
      </c>
      <c r="AR199" s="1">
        <f>IF(Income_CF!AR201="","",Income_CF!AR201*(Cohort_WP!AR199/Cohort_CF!AR199))</f>
        <v>3020810.0705795488</v>
      </c>
      <c r="AS199" s="1">
        <f>IF(Income_CF!AS201="","",Income_CF!AS201*(Cohort_WP!AS199/Cohort_CF!AS199))</f>
        <v>3085716.3448618138</v>
      </c>
      <c r="AT199" s="1">
        <f>IF(Income_CF!AT201="","",Income_CF!AT201*(Cohort_WP!AT199/Cohort_CF!AT199))</f>
        <v>3150126.5769610419</v>
      </c>
      <c r="AU199" s="1">
        <f>IF(Income_CF!AU201="","",Income_CF!AU201*(Cohort_WP!AU199/Cohort_CF!AU199))</f>
        <v>3213952.3371148556</v>
      </c>
      <c r="AV199" s="1">
        <f>IF(Income_CF!AV201="","",Income_CF!AV201*(Cohort_WP!AV199/Cohort_CF!AV199))</f>
        <v>3277104.4395194375</v>
      </c>
      <c r="AW199" s="1">
        <f>IF(Income_CF!AW201="","",Income_CF!AW201*(Cohort_WP!AW199/Cohort_CF!AW199))</f>
        <v>3339493.1431236793</v>
      </c>
      <c r="AX199" s="1">
        <f>IF(Income_CF!AX201="","",Income_CF!AX201*(Cohort_WP!AX199/Cohort_CF!AX199))</f>
        <v>3401028.3581105177</v>
      </c>
      <c r="AY199" s="1">
        <f>IF(Income_CF!AY201="","",Income_CF!AY201*(Cohort_WP!AY199/Cohort_CF!AY199))</f>
        <v>3461619.857427184</v>
      </c>
      <c r="AZ199" s="1">
        <f>IF(Income_CF!AZ201="","",Income_CF!AZ201*(Cohort_WP!AZ199/Cohort_CF!AZ199))</f>
        <v>3521177.4926922009</v>
      </c>
      <c r="BA199" s="1">
        <f>IF(Income_CF!BA201="","",Income_CF!BA201*(Cohort_WP!BA199/Cohort_CF!BA199))</f>
        <v>3579611.4137757602</v>
      </c>
      <c r="BB199" s="1">
        <f>IF(Income_CF!BB201="","",Income_CF!BB201*(Cohort_WP!BB199/Cohort_CF!BB199))</f>
        <v>3636832.2913220897</v>
      </c>
      <c r="BC199" s="1">
        <f>IF(Income_CF!BC201="","",Income_CF!BC201*(Cohort_WP!BC199/Cohort_CF!BC199))</f>
        <v>3692751.5414567641</v>
      </c>
      <c r="BD199" s="1">
        <f>IF(Income_CF!BD201="","",Income_CF!BD201*(Cohort_WP!BD199/Cohort_CF!BD199))</f>
        <v>3747281.5519003831</v>
      </c>
      <c r="BE199" s="1" t="str">
        <f>IF(Income_CF!BE201="","",Income_CF!BE201*(Cohort_WP!BE199/Cohort_CF!BE199))</f>
        <v/>
      </c>
      <c r="BF199" s="1" t="str">
        <f>IF(Income_CF!BF201="","",Income_CF!BF201*(Cohort_WP!BF199/Cohort_CF!BF199))</f>
        <v/>
      </c>
      <c r="BG199" s="1" t="str">
        <f>IF(Income_CF!BG201="","",Income_CF!BG201*(Cohort_WP!BG199/Cohort_CF!BG199))</f>
        <v/>
      </c>
      <c r="BH199" s="1" t="str">
        <f>IF(Income_CF!BH201="","",Income_CF!BH201*(Cohort_WP!BH199/Cohort_CF!BH199))</f>
        <v/>
      </c>
      <c r="BI199" s="1" t="str">
        <f>IF(Income_CF!BI201="","",Income_CF!BI201*(Cohort_WP!BI199/Cohort_CF!BI199))</f>
        <v/>
      </c>
      <c r="BJ199" s="1" t="str">
        <f>IF(Income_CF!BJ201="","",Income_CF!BJ201*(Cohort_WP!BJ199/Cohort_CF!BJ199))</f>
        <v/>
      </c>
      <c r="BK199" s="1" t="str">
        <f>IF(Income_CF!BK201="","",Income_CF!BK201*(Cohort_WP!BK199/Cohort_CF!BK199))</f>
        <v/>
      </c>
      <c r="BL199" s="1" t="str">
        <f>IF(Income_CF!BL201="","",Income_CF!BL201*(Cohort_WP!BL199/Cohort_CF!BL199))</f>
        <v/>
      </c>
      <c r="BM199" s="1" t="str">
        <f>IF(Income_CF!BM201="","",Income_CF!BM201*(Cohort_WP!BM199/Cohort_CF!BM199))</f>
        <v/>
      </c>
      <c r="BN199" s="1" t="str">
        <f>IF(Income_CF!BN201="","",Income_CF!BN201*(Cohort_WP!BN199/Cohort_CF!BN199))</f>
        <v/>
      </c>
      <c r="BO199" s="1" t="str">
        <f>IF(Income_CF!BO201="","",Income_CF!BO201*(Cohort_WP!BO199/Cohort_CF!BO199))</f>
        <v/>
      </c>
    </row>
    <row r="200" spans="1:67" x14ac:dyDescent="0.55000000000000004">
      <c r="A200" s="642"/>
      <c r="B200" t="s">
        <v>476</v>
      </c>
      <c r="I200" s="1" t="str">
        <f>IF(Income_CF!I202="","",Income_CF!I202*(Cohort_WP!I200/Cohort_CF!I200))</f>
        <v/>
      </c>
      <c r="J200" s="1" t="str">
        <f>IF(Income_CF!J202="","",Income_CF!J202*(Cohort_WP!J200/Cohort_CF!J200))</f>
        <v/>
      </c>
      <c r="K200" s="1" t="str">
        <f>IF(Income_CF!K202="","",Income_CF!K202*(Cohort_WP!K200/Cohort_CF!K200))</f>
        <v/>
      </c>
      <c r="L200" s="1" t="str">
        <f>IF(Income_CF!L202="","",Income_CF!L202*(Cohort_WP!L200/Cohort_CF!L200))</f>
        <v/>
      </c>
      <c r="M200" s="1" t="str">
        <f>IF(Income_CF!M202="","",Income_CF!M202*(Cohort_WP!M200/Cohort_CF!M200))</f>
        <v/>
      </c>
      <c r="N200" s="1" t="str">
        <f>IF(Income_CF!N202="","",Income_CF!N202*(Cohort_WP!N200/Cohort_CF!N200))</f>
        <v/>
      </c>
      <c r="O200" s="1" t="str">
        <f>IF(Income_CF!O202="","",Income_CF!O202*(Cohort_WP!O200/Cohort_CF!O200))</f>
        <v/>
      </c>
      <c r="P200" s="1" t="str">
        <f>IF(Income_CF!P202="","",Income_CF!P202*(Cohort_WP!P200/Cohort_CF!P200))</f>
        <v/>
      </c>
      <c r="Q200" s="1" t="str">
        <f>IF(Income_CF!Q202="","",Income_CF!Q202*(Cohort_WP!Q200/Cohort_CF!Q200))</f>
        <v/>
      </c>
      <c r="R200" s="1">
        <f>IF(Income_CF!R202="","",Income_CF!R202*(Cohort_WP!R200/Cohort_CF!R200))</f>
        <v>1385133.0118006719</v>
      </c>
      <c r="S200" s="1">
        <f>IF(Income_CF!S202="","",Income_CF!S202*(Cohort_WP!S200/Cohort_CF!S200))</f>
        <v>1438865.5270791575</v>
      </c>
      <c r="T200" s="1">
        <f>IF(Income_CF!T202="","",Income_CF!T202*(Cohort_WP!T200/Cohort_CF!T200))</f>
        <v>1493785.9105022305</v>
      </c>
      <c r="U200" s="1">
        <f>IF(Income_CF!U202="","",Income_CF!U202*(Cohort_WP!U200/Cohort_CF!U200))</f>
        <v>1549872.3600009333</v>
      </c>
      <c r="V200" s="1">
        <f>IF(Income_CF!V202="","",Income_CF!V202*(Cohort_WP!V200/Cohort_CF!V200))</f>
        <v>1616933.382266589</v>
      </c>
      <c r="W200" s="1">
        <f>IF(Income_CF!W202="","",Income_CF!W202*(Cohort_WP!W200/Cohort_CF!W200))</f>
        <v>1674626.5473909259</v>
      </c>
      <c r="X200" s="1">
        <f>IF(Income_CF!X202="","",Income_CF!X202*(Cohort_WP!X200/Cohort_CF!X200))</f>
        <v>1733337.9248687089</v>
      </c>
      <c r="Y200" s="1">
        <f>IF(Income_CF!Y202="","",Income_CF!Y202*(Cohort_WP!Y200/Cohort_CF!Y200))</f>
        <v>1793031.5454176667</v>
      </c>
      <c r="Z200" s="1">
        <f>IF(Income_CF!Z202="","",Income_CF!Z202*(Cohort_WP!Z200/Cohort_CF!Z200))</f>
        <v>1853668.3921053561</v>
      </c>
      <c r="AA200" s="1">
        <f>IF(Income_CF!AA202="","",Income_CF!AA202*(Cohort_WP!AA200/Cohort_CF!AA200))</f>
        <v>1915206.3906146688</v>
      </c>
      <c r="AB200" s="1">
        <f>IF(Income_CF!AB202="","",Income_CF!AB202*(Cohort_WP!AB200/Cohort_CF!AB200))</f>
        <v>1977600.4084998651</v>
      </c>
      <c r="AC200" s="1">
        <f>IF(Income_CF!AC202="","",Income_CF!AC202*(Cohort_WP!AC200/Cohort_CF!AC200))</f>
        <v>2040802.2637397517</v>
      </c>
      <c r="AD200" s="1">
        <f>IF(Income_CF!AD202="","",Income_CF!AD202*(Cohort_WP!AD200/Cohort_CF!AD200))</f>
        <v>2104760.7428652812</v>
      </c>
      <c r="AE200" s="1">
        <f>IF(Income_CF!AE202="","",Income_CF!AE202*(Cohort_WP!AE200/Cohort_CF!AE200))</f>
        <v>2169421.6289071767</v>
      </c>
      <c r="AF200" s="1">
        <f>IF(Income_CF!AF202="","",Income_CF!AF202*(Cohort_WP!AF200/Cohort_CF!AF200))</f>
        <v>2234727.739375059</v>
      </c>
      <c r="AG200" s="1">
        <f>IF(Income_CF!AG202="","",Income_CF!AG202*(Cohort_WP!AG200/Cohort_CF!AG200))</f>
        <v>2300618.974443784</v>
      </c>
      <c r="AH200" s="1">
        <f>IF(Income_CF!AH202="","",Income_CF!AH202*(Cohort_WP!AH200/Cohort_CF!AH200))</f>
        <v>2367032.3754842444</v>
      </c>
      <c r="AI200" s="1">
        <f>IF(Income_CF!AI202="","",Income_CF!AI202*(Cohort_WP!AI200/Cohort_CF!AI200))</f>
        <v>2433902.1940364321</v>
      </c>
      <c r="AJ200" s="1">
        <f>IF(Income_CF!AJ202="","",Income_CF!AJ202*(Cohort_WP!AJ200/Cohort_CF!AJ200))</f>
        <v>2501159.9712806032</v>
      </c>
      <c r="AK200" s="1">
        <f>IF(Income_CF!AK202="","",Income_CF!AK202*(Cohort_WP!AK200/Cohort_CF!AK200))</f>
        <v>2568734.6280196048</v>
      </c>
      <c r="AL200" s="1">
        <f>IF(Income_CF!AL202="","",Income_CF!AL202*(Cohort_WP!AL200/Cohort_CF!AL200))</f>
        <v>2636552.565140869</v>
      </c>
      <c r="AM200" s="1">
        <f>IF(Income_CF!AM202="","",Income_CF!AM202*(Cohort_WP!AM200/Cohort_CF!AM200))</f>
        <v>2704537.7744812858</v>
      </c>
      <c r="AN200" s="1">
        <f>IF(Income_CF!AN202="","",Income_CF!AN202*(Cohort_WP!AN200/Cohort_CF!AN200))</f>
        <v>2772611.9599715248</v>
      </c>
      <c r="AO200" s="1">
        <f>IF(Income_CF!AO202="","",Income_CF!AO202*(Cohort_WP!AO200/Cohort_CF!AO200))</f>
        <v>2840694.6688897489</v>
      </c>
      <c r="AP200" s="1">
        <f>IF(Income_CF!AP202="","",Income_CF!AP202*(Cohort_WP!AP200/Cohort_CF!AP200))</f>
        <v>2908703.433006987</v>
      </c>
      <c r="AQ200" s="1">
        <f>IF(Income_CF!AQ202="","",Income_CF!AQ202*(Cohort_WP!AQ200/Cohort_CF!AQ200))</f>
        <v>2976553.9193587853</v>
      </c>
      <c r="AR200" s="1">
        <f>IF(Income_CF!AR202="","",Income_CF!AR202*(Cohort_WP!AR200/Cohort_CF!AR200))</f>
        <v>3044160.0903306156</v>
      </c>
      <c r="AS200" s="1">
        <f>IF(Income_CF!AS202="","",Income_CF!AS202*(Cohort_WP!AS200/Cohort_CF!AS200))</f>
        <v>3111434.3726969357</v>
      </c>
      <c r="AT200" s="1">
        <f>IF(Income_CF!AT202="","",Income_CF!AT202*(Cohort_WP!AT200/Cohort_CF!AT200))</f>
        <v>3178287.8352076677</v>
      </c>
      <c r="AU200" s="1">
        <f>IF(Income_CF!AU202="","",Income_CF!AU202*(Cohort_WP!AU200/Cohort_CF!AU200))</f>
        <v>3244630.3742698738</v>
      </c>
      <c r="AV200" s="1">
        <f>IF(Income_CF!AV202="","",Income_CF!AV202*(Cohort_WP!AV200/Cohort_CF!AV200))</f>
        <v>3310370.9072283017</v>
      </c>
      <c r="AW200" s="1">
        <f>IF(Income_CF!AW202="","",Income_CF!AW202*(Cohort_WP!AW200/Cohort_CF!AW200))</f>
        <v>3375417.5727050207</v>
      </c>
      <c r="AX200" s="1">
        <f>IF(Income_CF!AX202="","",Income_CF!AX202*(Cohort_WP!AX200/Cohort_CF!AX200))</f>
        <v>3439677.9374173894</v>
      </c>
      <c r="AY200" s="1">
        <f>IF(Income_CF!AY202="","",Income_CF!AY202*(Cohort_WP!AY200/Cohort_CF!AY200))</f>
        <v>3503059.2088538329</v>
      </c>
      <c r="AZ200" s="1">
        <f>IF(Income_CF!AZ202="","",Income_CF!AZ202*(Cohort_WP!AZ200/Cohort_CF!AZ200))</f>
        <v>3565468.45315</v>
      </c>
      <c r="BA200" s="1">
        <f>IF(Income_CF!BA202="","",Income_CF!BA202*(Cohort_WP!BA200/Cohort_CF!BA200))</f>
        <v>3626812.8174729673</v>
      </c>
      <c r="BB200" s="1">
        <f>IF(Income_CF!BB202="","",Income_CF!BB202*(Cohort_WP!BB200/Cohort_CF!BB200))</f>
        <v>3686999.7561890329</v>
      </c>
      <c r="BC200" s="1">
        <f>IF(Income_CF!BC202="","",Income_CF!BC202*(Cohort_WP!BC200/Cohort_CF!BC200))</f>
        <v>3745937.2600617525</v>
      </c>
      <c r="BD200" s="1">
        <f>IF(Income_CF!BD202="","",Income_CF!BD202*(Cohort_WP!BD200/Cohort_CF!BD200))</f>
        <v>3803534.0877004671</v>
      </c>
      <c r="BE200" s="1">
        <f>IF(Income_CF!BE202="","",Income_CF!BE202*(Cohort_WP!BE200/Cohort_CF!BE200))</f>
        <v>3859699.9984573941</v>
      </c>
      <c r="BF200" s="1" t="str">
        <f>IF(Income_CF!BF202="","",Income_CF!BF202*(Cohort_WP!BF200/Cohort_CF!BF200))</f>
        <v/>
      </c>
      <c r="BG200" s="1" t="str">
        <f>IF(Income_CF!BG202="","",Income_CF!BG202*(Cohort_WP!BG200/Cohort_CF!BG200))</f>
        <v/>
      </c>
      <c r="BH200" s="1" t="str">
        <f>IF(Income_CF!BH202="","",Income_CF!BH202*(Cohort_WP!BH200/Cohort_CF!BH200))</f>
        <v/>
      </c>
      <c r="BI200" s="1" t="str">
        <f>IF(Income_CF!BI202="","",Income_CF!BI202*(Cohort_WP!BI200/Cohort_CF!BI200))</f>
        <v/>
      </c>
      <c r="BJ200" s="1" t="str">
        <f>IF(Income_CF!BJ202="","",Income_CF!BJ202*(Cohort_WP!BJ200/Cohort_CF!BJ200))</f>
        <v/>
      </c>
      <c r="BK200" s="1" t="str">
        <f>IF(Income_CF!BK202="","",Income_CF!BK202*(Cohort_WP!BK200/Cohort_CF!BK200))</f>
        <v/>
      </c>
      <c r="BL200" s="1" t="str">
        <f>IF(Income_CF!BL202="","",Income_CF!BL202*(Cohort_WP!BL200/Cohort_CF!BL200))</f>
        <v/>
      </c>
      <c r="BM200" s="1" t="str">
        <f>IF(Income_CF!BM202="","",Income_CF!BM202*(Cohort_WP!BM200/Cohort_CF!BM200))</f>
        <v/>
      </c>
      <c r="BN200" s="1" t="str">
        <f>IF(Income_CF!BN202="","",Income_CF!BN202*(Cohort_WP!BN200/Cohort_CF!BN200))</f>
        <v/>
      </c>
      <c r="BO200" s="1" t="str">
        <f>IF(Income_CF!BO202="","",Income_CF!BO202*(Cohort_WP!BO200/Cohort_CF!BO200))</f>
        <v/>
      </c>
    </row>
    <row r="201" spans="1:67" x14ac:dyDescent="0.55000000000000004">
      <c r="A201" s="642"/>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row>
    <row r="202" spans="1:67" x14ac:dyDescent="0.55000000000000004">
      <c r="A202" s="642"/>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row>
    <row r="203" spans="1:67" x14ac:dyDescent="0.55000000000000004">
      <c r="A203" s="642"/>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row>
    <row r="204" spans="1:67" x14ac:dyDescent="0.55000000000000004">
      <c r="A204" s="642"/>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row>
    <row r="205" spans="1:67" x14ac:dyDescent="0.55000000000000004">
      <c r="A205" s="642"/>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row>
    <row r="206" spans="1:67" x14ac:dyDescent="0.55000000000000004">
      <c r="A206" s="642"/>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row>
    <row r="207" spans="1:67" x14ac:dyDescent="0.55000000000000004">
      <c r="A207" s="642"/>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row>
    <row r="208" spans="1:67" x14ac:dyDescent="0.55000000000000004">
      <c r="A208" s="642"/>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row>
    <row r="209" spans="1:72" x14ac:dyDescent="0.55000000000000004">
      <c r="A209" s="642"/>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row>
    <row r="210" spans="1:72" x14ac:dyDescent="0.55000000000000004">
      <c r="A210" s="642"/>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row>
    <row r="211" spans="1:72" x14ac:dyDescent="0.55000000000000004">
      <c r="A211" s="643"/>
      <c r="B211" s="329" t="s">
        <v>525</v>
      </c>
      <c r="C211" s="329"/>
      <c r="D211" s="329"/>
      <c r="E211" s="329"/>
      <c r="F211" s="329"/>
      <c r="G211" s="329"/>
      <c r="H211" s="329"/>
      <c r="I211" s="330">
        <f>SUM(I191:I210)*(1+'Cost and Benefit Parameters'!$C$17)</f>
        <v>1093436.7902685243</v>
      </c>
      <c r="J211" s="330">
        <f>SUM(J191:J210)*(1+'Cost and Benefit Parameters'!$C$17)</f>
        <v>2262093.6279888549</v>
      </c>
      <c r="K211" s="330">
        <f>SUM(K191:K210)*(1+'Cost and Benefit Parameters'!$C$17)</f>
        <v>3509164.8286670321</v>
      </c>
      <c r="L211" s="330">
        <f>SUM(L191:L210)*(1+'Cost and Benefit Parameters'!$C$17)</f>
        <v>4837923.3265197128</v>
      </c>
      <c r="M211" s="330">
        <f>SUM(M191:M210)*(1+'Cost and Benefit Parameters'!$C$17)</f>
        <v>6259483.1695470149</v>
      </c>
      <c r="N211" s="330">
        <f>SUM(N191:N210)*(1+'Cost and Benefit Parameters'!$C$17)</f>
        <v>7769233.3251710851</v>
      </c>
      <c r="O211" s="330">
        <f>SUM(O191:O210)*(1+'Cost and Benefit Parameters'!$C$17)</f>
        <v>9370623.2890041322</v>
      </c>
      <c r="P211" s="330">
        <f>SUM(P191:P210)*(1+'Cost and Benefit Parameters'!$C$17)</f>
        <v>11067177.64704315</v>
      </c>
      <c r="Q211" s="330">
        <f>SUM(Q191:Q210)*(1+'Cost and Benefit Parameters'!$C$17)</f>
        <v>12862495.92253828</v>
      </c>
      <c r="R211" s="330">
        <f>SUM(R191:R210)*(1+'Cost and Benefit Parameters'!$C$17)</f>
        <v>14760252.41058271</v>
      </c>
      <c r="S211" s="330">
        <f>SUM(S191:S210)*(1+'Cost and Benefit Parameters'!$C$17)</f>
        <v>15294708.39493366</v>
      </c>
      <c r="T211" s="330">
        <f>SUM(T191:T210)*(1+'Cost and Benefit Parameters'!$C$17)</f>
        <v>15838085.361508336</v>
      </c>
      <c r="U211" s="330">
        <f>SUM(U191:U210)*(1+'Cost and Benefit Parameters'!$C$17)</f>
        <v>16389988.016341083</v>
      </c>
      <c r="V211" s="330">
        <f>SUM(V191:V210)*(1+'Cost and Benefit Parameters'!$C$17)</f>
        <v>16949989.537086029</v>
      </c>
      <c r="W211" s="330">
        <f>SUM(W191:W210)*(1+'Cost and Benefit Parameters'!$C$17)</f>
        <v>17507199.311592165</v>
      </c>
      <c r="X211" s="330">
        <f>SUM(X191:X210)*(1+'Cost and Benefit Parameters'!$C$17)</f>
        <v>18071933.849876676</v>
      </c>
      <c r="Y211" s="330">
        <f>SUM(Y191:Y210)*(1+'Cost and Benefit Parameters'!$C$17)</f>
        <v>18643750.876007076</v>
      </c>
      <c r="Z211" s="330">
        <f>SUM(Z191:Z210)*(1+'Cost and Benefit Parameters'!$C$17)</f>
        <v>19222181.103142995</v>
      </c>
      <c r="AA211" s="330">
        <f>SUM(AA191:AA210)*(1+'Cost and Benefit Parameters'!$C$17)</f>
        <v>19806728.516877998</v>
      </c>
      <c r="AB211" s="330">
        <f>SUM(AB191:AB210)*(1+'Cost and Benefit Parameters'!$C$17)</f>
        <v>20396870.748441882</v>
      </c>
      <c r="AC211" s="330">
        <f>SUM(AC191:AC210)*(1+'Cost and Benefit Parameters'!$C$17)</f>
        <v>20992059.539193928</v>
      </c>
      <c r="AD211" s="330">
        <f>SUM(AD191:AD210)*(1+'Cost and Benefit Parameters'!$C$17)</f>
        <v>21591721.297494628</v>
      </c>
      <c r="AE211" s="330">
        <f>SUM(AE191:AE210)*(1+'Cost and Benefit Parameters'!$C$17)</f>
        <v>22195257.748684473</v>
      </c>
      <c r="AF211" s="330">
        <f>SUM(AF191:AF210)*(1+'Cost and Benefit Parameters'!$C$17)</f>
        <v>22802046.678525321</v>
      </c>
      <c r="AG211" s="330">
        <f>SUM(AG191:AG210)*(1+'Cost and Benefit Parameters'!$C$17)</f>
        <v>23411442.770074442</v>
      </c>
      <c r="AH211" s="330">
        <f>SUM(AH191:AH210)*(1+'Cost and Benefit Parameters'!$C$17)</f>
        <v>24022778.53356443</v>
      </c>
      <c r="AI211" s="330">
        <f>SUM(AI191:AI210)*(1+'Cost and Benefit Parameters'!$C$17)</f>
        <v>24635365.328457061</v>
      </c>
      <c r="AJ211" s="330">
        <f>SUM(AJ191:AJ210)*(1+'Cost and Benefit Parameters'!$C$17)</f>
        <v>25248494.476426266</v>
      </c>
      <c r="AK211" s="330">
        <f>SUM(AK191:AK210)*(1+'Cost and Benefit Parameters'!$C$17)</f>
        <v>25861438.463608049</v>
      </c>
      <c r="AL211" s="330">
        <f>SUM(AL191:AL210)*(1+'Cost and Benefit Parameters'!$C$17)</f>
        <v>26473452.230034407</v>
      </c>
      <c r="AM211" s="330">
        <f>SUM(AM191:AM210)*(1+'Cost and Benefit Parameters'!$C$17)</f>
        <v>27083774.543747716</v>
      </c>
      <c r="AN211" s="330">
        <f>SUM(AN191:AN210)*(1+'Cost and Benefit Parameters'!$C$17)</f>
        <v>27691629.456671819</v>
      </c>
      <c r="AO211" s="330">
        <f>SUM(AO191:AO210)*(1+'Cost and Benefit Parameters'!$C$17)</f>
        <v>28296227.838901389</v>
      </c>
      <c r="AP211" s="330">
        <f>SUM(AP191:AP210)*(1+'Cost and Benefit Parameters'!$C$17)</f>
        <v>28896768.987660978</v>
      </c>
      <c r="AQ211" s="330">
        <f>SUM(AQ191:AQ210)*(1+'Cost and Benefit Parameters'!$C$17)</f>
        <v>29492442.306785323</v>
      </c>
      <c r="AR211" s="330">
        <f>SUM(AR191:AR210)*(1+'Cost and Benefit Parameters'!$C$17)</f>
        <v>30082429.052182458</v>
      </c>
      <c r="AS211" s="330">
        <f>SUM(AS191:AS210)*(1+'Cost and Benefit Parameters'!$C$17)</f>
        <v>30665904.138365034</v>
      </c>
      <c r="AT211" s="330">
        <f>SUM(AT191:AT210)*(1+'Cost and Benefit Parameters'!$C$17)</f>
        <v>31242038.000775188</v>
      </c>
      <c r="AU211" s="330">
        <f>SUM(AU191:AU210)*(1+'Cost and Benefit Parameters'!$C$17)</f>
        <v>31809998.50828521</v>
      </c>
      <c r="AV211" s="330">
        <f>SUM(AV191:AV210)*(1+'Cost and Benefit Parameters'!$C$17)</f>
        <v>32368952.919934615</v>
      </c>
      <c r="AW211" s="330">
        <f>SUM(AW191:AW210)*(1+'Cost and Benefit Parameters'!$C$17)</f>
        <v>29828049.012054149</v>
      </c>
      <c r="AX211" s="330">
        <f>SUM(AX191:AX210)*(1+'Cost and Benefit Parameters'!$C$17)</f>
        <v>27141909.979533009</v>
      </c>
      <c r="AY211" s="330">
        <f>SUM(AY191:AY210)*(1+'Cost and Benefit Parameters'!$C$17)</f>
        <v>24307012.955112893</v>
      </c>
      <c r="AZ211" s="330">
        <f>SUM(AZ191:AZ210)*(1+'Cost and Benefit Parameters'!$C$17)</f>
        <v>21319827.829093255</v>
      </c>
      <c r="BA211" s="330">
        <f>SUM(BA191:BA210)*(1+'Cost and Benefit Parameters'!$C$17)</f>
        <v>18176817.182019219</v>
      </c>
      <c r="BB211" s="330">
        <f>SUM(BB191:BB210)*(1+'Cost and Benefit Parameters'!$C$17)</f>
        <v>14874435.97942272</v>
      </c>
      <c r="BC211" s="330">
        <f>SUM(BC191:BC210)*(1+'Cost and Benefit Parameters'!$C$17)</f>
        <v>11409131.017464455</v>
      </c>
      <c r="BD211" s="330">
        <f>SUM(BD191:BD210)*(1+'Cost and Benefit Parameters'!$C$17)</f>
        <v>7777340.1087888768</v>
      </c>
      <c r="BE211" s="330">
        <f>SUM(BE191:BE210)*(1+'Cost and Benefit Parameters'!$C$17)</f>
        <v>3975490.9984111162</v>
      </c>
      <c r="BF211" s="330"/>
      <c r="BG211" s="330"/>
      <c r="BH211" s="330"/>
      <c r="BI211" s="330"/>
      <c r="BJ211" s="330"/>
      <c r="BK211" s="330"/>
      <c r="BL211" s="330"/>
      <c r="BM211" s="330"/>
      <c r="BN211" s="330"/>
      <c r="BO211" s="330"/>
      <c r="BP211" s="329"/>
      <c r="BQ211" s="329"/>
      <c r="BR211" s="329"/>
      <c r="BS211" s="329"/>
      <c r="BT211" s="329"/>
    </row>
    <row r="212" spans="1:72" x14ac:dyDescent="0.55000000000000004">
      <c r="B212" s="329" t="s">
        <v>526</v>
      </c>
      <c r="C212" s="329"/>
      <c r="D212" s="329"/>
      <c r="E212" s="329"/>
      <c r="F212" s="329"/>
      <c r="G212" s="329"/>
      <c r="H212" s="329"/>
      <c r="I212" s="329">
        <f>'Cost and Benefit Parameters'!$C$46*I211</f>
        <v>756658.25886581873</v>
      </c>
      <c r="J212" s="329">
        <f>'Cost and Benefit Parameters'!$C$46*J211</f>
        <v>1565368.7905682875</v>
      </c>
      <c r="K212" s="329">
        <f>'Cost and Benefit Parameters'!$C$46*K211</f>
        <v>2428342.0614375859</v>
      </c>
      <c r="L212" s="329">
        <f>'Cost and Benefit Parameters'!$C$46*L211</f>
        <v>3347842.9419516409</v>
      </c>
      <c r="M212" s="329">
        <f>'Cost and Benefit Parameters'!$C$46*M211</f>
        <v>4331562.3533265339</v>
      </c>
      <c r="N212" s="329">
        <f>'Cost and Benefit Parameters'!$C$46*N211</f>
        <v>5376309.46101839</v>
      </c>
      <c r="O212" s="329">
        <f>'Cost and Benefit Parameters'!$C$46*O211</f>
        <v>6484471.3159908587</v>
      </c>
      <c r="P212" s="329">
        <f>'Cost and Benefit Parameters'!$C$46*P211</f>
        <v>7658486.9317538589</v>
      </c>
      <c r="Q212" s="329">
        <f>'Cost and Benefit Parameters'!$C$46*Q211</f>
        <v>8900847.1783964895</v>
      </c>
      <c r="R212" s="329">
        <f>'Cost and Benefit Parameters'!$C$46*R211</f>
        <v>10214094.668123234</v>
      </c>
      <c r="S212" s="329">
        <f>'Cost and Benefit Parameters'!$C$46*S211</f>
        <v>10583938.209294092</v>
      </c>
      <c r="T212" s="329">
        <f>'Cost and Benefit Parameters'!$C$46*T211</f>
        <v>10959955.070163768</v>
      </c>
      <c r="U212" s="329">
        <f>'Cost and Benefit Parameters'!$C$46*U211</f>
        <v>11341871.707308028</v>
      </c>
      <c r="V212" s="329">
        <f>'Cost and Benefit Parameters'!$C$46*V211</f>
        <v>11729392.759663532</v>
      </c>
      <c r="W212" s="329">
        <f>'Cost and Benefit Parameters'!$C$46*W211</f>
        <v>12114981.923621777</v>
      </c>
      <c r="X212" s="329">
        <f>'Cost and Benefit Parameters'!$C$46*X211</f>
        <v>12505778.224114658</v>
      </c>
      <c r="Y212" s="329">
        <f>'Cost and Benefit Parameters'!$C$46*Y211</f>
        <v>12901475.606196895</v>
      </c>
      <c r="Z212" s="329">
        <f>'Cost and Benefit Parameters'!$C$46*Z211</f>
        <v>13301749.323374951</v>
      </c>
      <c r="AA212" s="329">
        <f>'Cost and Benefit Parameters'!$C$46*AA211</f>
        <v>13706256.133679572</v>
      </c>
      <c r="AB212" s="329">
        <f>'Cost and Benefit Parameters'!$C$46*AB211</f>
        <v>14114634.557921782</v>
      </c>
      <c r="AC212" s="329">
        <f>'Cost and Benefit Parameters'!$C$46*AC211</f>
        <v>14526505.201122196</v>
      </c>
      <c r="AD212" s="329">
        <f>'Cost and Benefit Parameters'!$C$46*AD211</f>
        <v>14941471.137866281</v>
      </c>
      <c r="AE212" s="329">
        <f>'Cost and Benefit Parameters'!$C$46*AE211</f>
        <v>15359118.362089654</v>
      </c>
      <c r="AF212" s="329">
        <f>'Cost and Benefit Parameters'!$C$46*AF211</f>
        <v>15779016.301539522</v>
      </c>
      <c r="AG212" s="329">
        <f>'Cost and Benefit Parameters'!$C$46*AG211</f>
        <v>16200718.396891512</v>
      </c>
      <c r="AH212" s="329">
        <f>'Cost and Benefit Parameters'!$C$46*AH211</f>
        <v>16623762.745226584</v>
      </c>
      <c r="AI212" s="329">
        <f>'Cost and Benefit Parameters'!$C$46*AI211</f>
        <v>17047672.807292286</v>
      </c>
      <c r="AJ212" s="329">
        <f>'Cost and Benefit Parameters'!$C$46*AJ211</f>
        <v>17471958.177686974</v>
      </c>
      <c r="AK212" s="329">
        <f>'Cost and Benefit Parameters'!$C$46*AK211</f>
        <v>17896115.416816767</v>
      </c>
      <c r="AL212" s="329">
        <f>'Cost and Benefit Parameters'!$C$46*AL211</f>
        <v>18319628.94318381</v>
      </c>
      <c r="AM212" s="329">
        <f>'Cost and Benefit Parameters'!$C$46*AM211</f>
        <v>18741971.984273419</v>
      </c>
      <c r="AN212" s="329">
        <f>'Cost and Benefit Parameters'!$C$46*AN211</f>
        <v>19162607.584016897</v>
      </c>
      <c r="AO212" s="329">
        <f>'Cost and Benefit Parameters'!$C$46*AO211</f>
        <v>19580989.664519761</v>
      </c>
      <c r="AP212" s="329">
        <f>'Cost and Benefit Parameters'!$C$46*AP211</f>
        <v>19996564.139461394</v>
      </c>
      <c r="AQ212" s="329">
        <f>'Cost and Benefit Parameters'!$C$46*AQ211</f>
        <v>20408770.076295443</v>
      </c>
      <c r="AR212" s="329">
        <f>'Cost and Benefit Parameters'!$C$46*AR211</f>
        <v>20817040.90411026</v>
      </c>
      <c r="AS212" s="329">
        <f>'Cost and Benefit Parameters'!$C$46*AS211</f>
        <v>21220805.663748603</v>
      </c>
      <c r="AT212" s="329">
        <f>'Cost and Benefit Parameters'!$C$46*AT211</f>
        <v>21619490.296536427</v>
      </c>
      <c r="AU212" s="329">
        <f>'Cost and Benefit Parameters'!$C$46*AU211</f>
        <v>22012518.967733365</v>
      </c>
      <c r="AV212" s="329">
        <f>'Cost and Benefit Parameters'!$C$46*AV211</f>
        <v>22399315.420594752</v>
      </c>
      <c r="AW212" s="329">
        <f>'Cost and Benefit Parameters'!$C$46*AW211</f>
        <v>20641009.916341469</v>
      </c>
      <c r="AX212" s="329">
        <f>'Cost and Benefit Parameters'!$C$46*AX211</f>
        <v>18782201.70583684</v>
      </c>
      <c r="AY212" s="329">
        <f>'Cost and Benefit Parameters'!$C$46*AY211</f>
        <v>16820452.964938119</v>
      </c>
      <c r="AZ212" s="329">
        <f>'Cost and Benefit Parameters'!$C$46*AZ211</f>
        <v>14753320.857732531</v>
      </c>
      <c r="BA212" s="329">
        <f>'Cost and Benefit Parameters'!$C$46*BA211</f>
        <v>12578357.489957299</v>
      </c>
      <c r="BB212" s="329">
        <f>'Cost and Benefit Parameters'!$C$46*BB211</f>
        <v>10293109.697760522</v>
      </c>
      <c r="BC212" s="329">
        <f>'Cost and Benefit Parameters'!$C$46*BC211</f>
        <v>7895118.6640854022</v>
      </c>
      <c r="BD212" s="329">
        <f>'Cost and Benefit Parameters'!$C$46*BD211</f>
        <v>5381919.3552819025</v>
      </c>
      <c r="BE212" s="329">
        <f>'Cost and Benefit Parameters'!$C$46*BE211</f>
        <v>2751039.7709004921</v>
      </c>
      <c r="BF212" s="329"/>
      <c r="BG212" s="329"/>
      <c r="BH212" s="329"/>
      <c r="BI212" s="329"/>
      <c r="BJ212" s="329"/>
      <c r="BK212" s="329"/>
      <c r="BL212" s="329"/>
      <c r="BM212" s="329"/>
      <c r="BN212" s="329"/>
      <c r="BO212" s="329"/>
      <c r="BP212" s="329"/>
      <c r="BQ212" s="329"/>
      <c r="BR212" s="329"/>
      <c r="BS212" s="329"/>
      <c r="BT212" s="329"/>
    </row>
    <row r="213" spans="1:72" x14ac:dyDescent="0.55000000000000004">
      <c r="A213" s="641" t="s">
        <v>493</v>
      </c>
      <c r="B213" s="128" t="s">
        <v>501</v>
      </c>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row>
    <row r="214" spans="1:72" x14ac:dyDescent="0.55000000000000004">
      <c r="A214" s="642"/>
      <c r="B214" t="s">
        <v>466</v>
      </c>
      <c r="M214" s="1">
        <f>IF(Income_CF!M216="","",Income_CF!M216*(Cohort_WP!M214/Cohort_CF!M214))</f>
        <v>2437840.4738833886</v>
      </c>
      <c r="N214" s="1">
        <f>IF(Income_CF!N216="","",Income_CF!N216*(Cohort_WP!N214/Cohort_CF!N214))</f>
        <v>2532409.9480013726</v>
      </c>
      <c r="O214" s="1">
        <f>IF(Income_CF!O216="","",Income_CF!O216*(Cohort_WP!O214/Cohort_CF!O214))</f>
        <v>2629070.0755193131</v>
      </c>
      <c r="P214" s="1">
        <f>IF(Income_CF!P216="","",Income_CF!P216*(Cohort_WP!P214/Cohort_CF!P214))</f>
        <v>2727782.4846955305</v>
      </c>
      <c r="Q214" s="1">
        <f>IF(Income_CF!Q216="","",Income_CF!Q216*(Cohort_WP!Q214/Cohort_CF!Q214))</f>
        <v>2845810.1924365228</v>
      </c>
      <c r="R214" s="1">
        <f>IF(Income_CF!R216="","",Income_CF!R216*(Cohort_WP!R214/Cohort_CF!R214))</f>
        <v>2947350.4285064917</v>
      </c>
      <c r="S214" s="1">
        <f>IF(Income_CF!S216="","",Income_CF!S216*(Cohort_WP!S214/Cohort_CF!S214))</f>
        <v>3050682.7230034056</v>
      </c>
      <c r="T214" s="1">
        <f>IF(Income_CF!T216="","",Income_CF!T216*(Cohort_WP!T214/Cohort_CF!T214))</f>
        <v>3155743.7698249719</v>
      </c>
      <c r="U214" s="1">
        <f>IF(Income_CF!U216="","",Income_CF!U216*(Cohort_WP!U214/Cohort_CF!U214))</f>
        <v>3262464.8989905668</v>
      </c>
      <c r="V214" s="1">
        <f>IF(Income_CF!V216="","",Income_CF!V216*(Cohort_WP!V214/Cohort_CF!V214))</f>
        <v>3370772.0595084969</v>
      </c>
      <c r="W214" s="1">
        <f>IF(Income_CF!W216="","",Income_CF!W216*(Cohort_WP!W214/Cohort_CF!W214))</f>
        <v>3480585.8180665975</v>
      </c>
      <c r="X214" s="1">
        <f>IF(Income_CF!X216="","",Income_CF!X216*(Cohort_WP!X214/Cohort_CF!X214))</f>
        <v>3591821.3740858836</v>
      </c>
      <c r="Y214" s="1">
        <f>IF(Income_CF!Y216="","",Income_CF!Y216*(Cohort_WP!Y214/Cohort_CF!Y214))</f>
        <v>3704388.5916251908</v>
      </c>
      <c r="Z214" s="1">
        <f>IF(Income_CF!Z216="","",Income_CF!Z216*(Cohort_WP!Z214/Cohort_CF!Z214))</f>
        <v>3818192.0485691349</v>
      </c>
      <c r="AA214" s="1">
        <f>IF(Income_CF!AA216="","",Income_CF!AA216*(Cohort_WP!AA214/Cohort_CF!AA214))</f>
        <v>3933131.1034715478</v>
      </c>
      <c r="AB214" s="1">
        <f>IF(Income_CF!AB216="","",Income_CF!AB216*(Cohort_WP!AB214/Cohort_CF!AB214))</f>
        <v>4049099.980363654</v>
      </c>
      <c r="AC214" s="1">
        <f>IF(Income_CF!AC216="","",Income_CF!AC216*(Cohort_WP!AC214/Cohort_CF!AC214))</f>
        <v>4165987.8717685426</v>
      </c>
      <c r="AD214" s="1">
        <f>IF(Income_CF!AD216="","",Income_CF!AD216*(Cohort_WP!AD214/Cohort_CF!AD214))</f>
        <v>4283679.0600940874</v>
      </c>
      <c r="AE214" s="1">
        <f>IF(Income_CF!AE216="","",Income_CF!AE216*(Cohort_WP!AE214/Cohort_CF!AE214))</f>
        <v>4402053.0575025519</v>
      </c>
      <c r="AF214" s="1">
        <f>IF(Income_CF!AF216="","",Income_CF!AF216*(Cohort_WP!AF214/Cohort_CF!AF214))</f>
        <v>4520984.7642799085</v>
      </c>
      <c r="AG214" s="1">
        <f>IF(Income_CF!AG216="","",Income_CF!AG216*(Cohort_WP!AG214/Cohort_CF!AG214))</f>
        <v>4640344.6456494033</v>
      </c>
      <c r="AH214" s="1">
        <f>IF(Income_CF!AH216="","",Income_CF!AH216*(Cohort_WP!AH214/Cohort_CF!AH214))</f>
        <v>4759998.9268942447</v>
      </c>
      <c r="AI214" s="1">
        <f>IF(Income_CF!AI216="","",Income_CF!AI216*(Cohort_WP!AI214/Cohort_CF!AI214))</f>
        <v>4879809.8065721458</v>
      </c>
      <c r="AJ214" s="1">
        <f>IF(Income_CF!AJ216="","",Income_CF!AJ216*(Cohort_WP!AJ214/Cohort_CF!AJ214))</f>
        <v>4999635.687522525</v>
      </c>
      <c r="AK214" s="1">
        <f>IF(Income_CF!AK216="","",Income_CF!AK216*(Cohort_WP!AK214/Cohort_CF!AK214))</f>
        <v>5119331.4252829459</v>
      </c>
      <c r="AL214" s="1">
        <f>IF(Income_CF!AL216="","",Income_CF!AL216*(Cohort_WP!AL214/Cohort_CF!AL214))</f>
        <v>5238748.5934479386</v>
      </c>
      <c r="AM214" s="1">
        <f>IF(Income_CF!AM216="","",Income_CF!AM216*(Cohort_WP!AM214/Cohort_CF!AM214))</f>
        <v>5357735.7654200755</v>
      </c>
      <c r="AN214" s="1">
        <f>IF(Income_CF!AN216="","",Income_CF!AN216*(Cohort_WP!AN214/Cohort_CF!AN214))</f>
        <v>5476138.8119194629</v>
      </c>
      <c r="AO214" s="1">
        <f>IF(Income_CF!AO216="","",Income_CF!AO216*(Cohort_WP!AO214/Cohort_CF!AO214))</f>
        <v>5593801.2135367915</v>
      </c>
      <c r="AP214" s="1">
        <f>IF(Income_CF!AP216="","",Income_CF!AP216*(Cohort_WP!AP214/Cohort_CF!AP214))</f>
        <v>5710564.3875339096</v>
      </c>
      <c r="AQ214" s="1">
        <f>IF(Income_CF!AQ216="","",Income_CF!AQ216*(Cohort_WP!AQ214/Cohort_CF!AQ214))</f>
        <v>5826268.0280184979</v>
      </c>
      <c r="AR214" s="1">
        <f>IF(Income_CF!AR216="","",Income_CF!AR216*(Cohort_WP!AR214/Cohort_CF!AR214))</f>
        <v>5940750.4585427362</v>
      </c>
      <c r="AS214" s="1">
        <f>IF(Income_CF!AS216="","",Income_CF!AS216*(Cohort_WP!AS214/Cohort_CF!AS214))</f>
        <v>6053848.9961038819</v>
      </c>
      <c r="AT214" s="1">
        <f>IF(Income_CF!AT216="","",Income_CF!AT216*(Cohort_WP!AT214/Cohort_CF!AT214))</f>
        <v>6165400.325454616</v>
      </c>
      <c r="AU214" s="1">
        <f>IF(Income_CF!AU216="","",Income_CF!AU216*(Cohort_WP!AU214/Cohort_CF!AU214))</f>
        <v>6275240.8825660851</v>
      </c>
      <c r="AV214" s="1">
        <f>IF(Income_CF!AV216="","",Income_CF!AV216*(Cohort_WP!AV214/Cohort_CF!AV214))</f>
        <v>6383207.246025118</v>
      </c>
      <c r="AW214" s="1">
        <f>IF(Income_CF!AW216="","",Income_CF!AW216*(Cohort_WP!AW214/Cohort_CF!AW214))</f>
        <v>6489136.5350905918</v>
      </c>
      <c r="AX214" s="1">
        <f>IF(Income_CF!AX216="","",Income_CF!AX216*(Cohort_WP!AX214/Cohort_CF!AX214))</f>
        <v>6592866.81308302</v>
      </c>
      <c r="AY214" s="1">
        <f>IF(Income_CF!AY216="","",Income_CF!AY216*(Cohort_WP!AY214/Cohort_CF!AY214))</f>
        <v>6694237.4947350379</v>
      </c>
      <c r="AZ214" s="1">
        <f>IF(Income_CF!AZ216="","",Income_CF!AZ216*(Cohort_WP!AZ214/Cohort_CF!AZ214))</f>
        <v>6793089.7560913367</v>
      </c>
      <c r="BA214" s="1" t="str">
        <f>IF(Income_CF!BA216="","",Income_CF!BA216*(Cohort_WP!BA214/Cohort_CF!BA214))</f>
        <v/>
      </c>
      <c r="BB214" s="1" t="str">
        <f>IF(Income_CF!BB216="","",Income_CF!BB216*(Cohort_WP!BB214/Cohort_CF!BB214))</f>
        <v/>
      </c>
      <c r="BC214" s="1" t="str">
        <f>IF(Income_CF!BC216="","",Income_CF!BC216*(Cohort_WP!BC214/Cohort_CF!BC214))</f>
        <v/>
      </c>
      <c r="BD214" s="1" t="str">
        <f>IF(Income_CF!BD216="","",Income_CF!BD216*(Cohort_WP!BD214/Cohort_CF!BD214))</f>
        <v/>
      </c>
      <c r="BE214" s="1" t="str">
        <f>IF(Income_CF!BE216="","",Income_CF!BE216*(Cohort_WP!BE214/Cohort_CF!BE214))</f>
        <v/>
      </c>
      <c r="BF214" s="1" t="str">
        <f>IF(Income_CF!BF216="","",Income_CF!BF216*(Cohort_WP!BF214/Cohort_CF!BF214))</f>
        <v/>
      </c>
      <c r="BG214" s="1" t="str">
        <f>IF(Income_CF!BG216="","",Income_CF!BG216*(Cohort_WP!BG214/Cohort_CF!BG214))</f>
        <v/>
      </c>
      <c r="BH214" s="1" t="str">
        <f>IF(Income_CF!BH216="","",Income_CF!BH216*(Cohort_WP!BH214/Cohort_CF!BH214))</f>
        <v/>
      </c>
      <c r="BI214" s="1" t="str">
        <f>IF(Income_CF!BI216="","",Income_CF!BI216*(Cohort_WP!BI214/Cohort_CF!BI214))</f>
        <v/>
      </c>
      <c r="BJ214" s="1" t="str">
        <f>IF(Income_CF!BJ216="","",Income_CF!BJ216*(Cohort_WP!BJ214/Cohort_CF!BJ214))</f>
        <v/>
      </c>
      <c r="BK214" s="1" t="str">
        <f>IF(Income_CF!BK216="","",Income_CF!BK216*(Cohort_WP!BK214/Cohort_CF!BK214))</f>
        <v/>
      </c>
      <c r="BL214" s="1" t="str">
        <f>IF(Income_CF!BL216="","",Income_CF!BL216*(Cohort_WP!BL214/Cohort_CF!BL214))</f>
        <v/>
      </c>
      <c r="BM214" s="1" t="str">
        <f>IF(Income_CF!BM216="","",Income_CF!BM216*(Cohort_WP!BM214/Cohort_CF!BM214))</f>
        <v/>
      </c>
      <c r="BN214" s="1" t="str">
        <f>IF(Income_CF!BN216="","",Income_CF!BN216*(Cohort_WP!BN214/Cohort_CF!BN214))</f>
        <v/>
      </c>
      <c r="BO214" s="1" t="str">
        <f>IF(Income_CF!BO216="","",Income_CF!BO216*(Cohort_WP!BO214/Cohort_CF!BO214))</f>
        <v/>
      </c>
      <c r="BP214" s="1" t="str">
        <f>IF(Income_CF!BP216="","",Income_CF!BP216*(Cohort_WP!BP214/Cohort_CF!BP214))</f>
        <v/>
      </c>
      <c r="BQ214" s="1" t="str">
        <f>IF(Income_CF!BQ216="","",Income_CF!BQ216*(Cohort_WP!BQ214/Cohort_CF!BQ214))</f>
        <v/>
      </c>
      <c r="BR214" s="1" t="str">
        <f>IF(Income_CF!BR216="","",Income_CF!BR216*(Cohort_WP!BR214/Cohort_CF!BR214))</f>
        <v/>
      </c>
      <c r="BS214" s="1" t="str">
        <f>IF(Income_CF!BS216="","",Income_CF!BS216*(Cohort_WP!BS214/Cohort_CF!BS214))</f>
        <v/>
      </c>
    </row>
    <row r="215" spans="1:72" x14ac:dyDescent="0.55000000000000004">
      <c r="A215" s="642"/>
      <c r="B215" t="s">
        <v>468</v>
      </c>
      <c r="M215" s="1" t="str">
        <f>IF(Income_CF!M217="","",Income_CF!M217*(Cohort_WP!M215/Cohort_CF!M215))</f>
        <v/>
      </c>
      <c r="N215" s="1">
        <f>IF(Income_CF!N217="","",Income_CF!N217*(Cohort_WP!N215/Cohort_CF!N215))</f>
        <v>2510975.68809989</v>
      </c>
      <c r="O215" s="1">
        <f>IF(Income_CF!O217="","",Income_CF!O217*(Cohort_WP!O215/Cohort_CF!O215))</f>
        <v>2608382.2464414141</v>
      </c>
      <c r="P215" s="1">
        <f>IF(Income_CF!P217="","",Income_CF!P217*(Cohort_WP!P215/Cohort_CF!P215))</f>
        <v>2707942.1777848923</v>
      </c>
      <c r="Q215" s="1">
        <f>IF(Income_CF!Q217="","",Income_CF!Q217*(Cohort_WP!Q215/Cohort_CF!Q215))</f>
        <v>2809615.959236396</v>
      </c>
      <c r="R215" s="1">
        <f>IF(Income_CF!R217="","",Income_CF!R217*(Cohort_WP!R215/Cohort_CF!R215))</f>
        <v>2931184.498209618</v>
      </c>
      <c r="S215" s="1">
        <f>IF(Income_CF!S217="","",Income_CF!S217*(Cohort_WP!S215/Cohort_CF!S215))</f>
        <v>3035770.9413616857</v>
      </c>
      <c r="T215" s="1">
        <f>IF(Income_CF!T217="","",Income_CF!T217*(Cohort_WP!T215/Cohort_CF!T215))</f>
        <v>3142203.2046935083</v>
      </c>
      <c r="U215" s="1">
        <f>IF(Income_CF!U217="","",Income_CF!U217*(Cohort_WP!U215/Cohort_CF!U215))</f>
        <v>3250416.082919721</v>
      </c>
      <c r="V215" s="1">
        <f>IF(Income_CF!V217="","",Income_CF!V217*(Cohort_WP!V215/Cohort_CF!V215))</f>
        <v>3360338.8459602837</v>
      </c>
      <c r="W215" s="1">
        <f>IF(Income_CF!W217="","",Income_CF!W217*(Cohort_WP!W215/Cohort_CF!W215))</f>
        <v>3471895.2212937512</v>
      </c>
      <c r="X215" s="1">
        <f>IF(Income_CF!X217="","",Income_CF!X217*(Cohort_WP!X215/Cohort_CF!X215))</f>
        <v>3585003.3926085955</v>
      </c>
      <c r="Y215" s="1">
        <f>IF(Income_CF!Y217="","",Income_CF!Y217*(Cohort_WP!Y215/Cohort_CF!Y215))</f>
        <v>3699576.0153084598</v>
      </c>
      <c r="Z215" s="1">
        <f>IF(Income_CF!Z217="","",Income_CF!Z217*(Cohort_WP!Z215/Cohort_CF!Z215))</f>
        <v>3815520.2493739468</v>
      </c>
      <c r="AA215" s="1">
        <f>IF(Income_CF!AA217="","",Income_CF!AA217*(Cohort_WP!AA215/Cohort_CF!AA215))</f>
        <v>3932737.8100262079</v>
      </c>
      <c r="AB215" s="1">
        <f>IF(Income_CF!AB217="","",Income_CF!AB217*(Cohort_WP!AB215/Cohort_CF!AB215))</f>
        <v>4051125.0365756946</v>
      </c>
      <c r="AC215" s="1">
        <f>IF(Income_CF!AC217="","",Income_CF!AC217*(Cohort_WP!AC215/Cohort_CF!AC215))</f>
        <v>4170572.9797745636</v>
      </c>
      <c r="AD215" s="1">
        <f>IF(Income_CF!AD217="","",Income_CF!AD217*(Cohort_WP!AD215/Cohort_CF!AD215))</f>
        <v>4290967.5079215979</v>
      </c>
      <c r="AE215" s="1">
        <f>IF(Income_CF!AE217="","",Income_CF!AE217*(Cohort_WP!AE215/Cohort_CF!AE215))</f>
        <v>4412189.4318969101</v>
      </c>
      <c r="AF215" s="1">
        <f>IF(Income_CF!AF217="","",Income_CF!AF217*(Cohort_WP!AF215/Cohort_CF!AF215))</f>
        <v>4534114.6492276285</v>
      </c>
      <c r="AG215" s="1">
        <f>IF(Income_CF!AG217="","",Income_CF!AG217*(Cohort_WP!AG215/Cohort_CF!AG215))</f>
        <v>4656614.3072083052</v>
      </c>
      <c r="AH215" s="1">
        <f>IF(Income_CF!AH217="","",Income_CF!AH217*(Cohort_WP!AH215/Cohort_CF!AH215))</f>
        <v>4779554.9850188848</v>
      </c>
      <c r="AI215" s="1">
        <f>IF(Income_CF!AI217="","",Income_CF!AI217*(Cohort_WP!AI215/Cohort_CF!AI215))</f>
        <v>4902798.894701072</v>
      </c>
      <c r="AJ215" s="1">
        <f>IF(Income_CF!AJ217="","",Income_CF!AJ217*(Cohort_WP!AJ215/Cohort_CF!AJ215))</f>
        <v>5026204.1007693103</v>
      </c>
      <c r="AK215" s="1">
        <f>IF(Income_CF!AK217="","",Income_CF!AK217*(Cohort_WP!AK215/Cohort_CF!AK215))</f>
        <v>5149624.7581482017</v>
      </c>
      <c r="AL215" s="1">
        <f>IF(Income_CF!AL217="","",Income_CF!AL217*(Cohort_WP!AL215/Cohort_CF!AL215))</f>
        <v>5272911.3680414334</v>
      </c>
      <c r="AM215" s="1">
        <f>IF(Income_CF!AM217="","",Income_CF!AM217*(Cohort_WP!AM215/Cohort_CF!AM215))</f>
        <v>5395911.051251377</v>
      </c>
      <c r="AN215" s="1">
        <f>IF(Income_CF!AN217="","",Income_CF!AN217*(Cohort_WP!AN215/Cohort_CF!AN215))</f>
        <v>5518467.8383826762</v>
      </c>
      <c r="AO215" s="1">
        <f>IF(Income_CF!AO217="","",Income_CF!AO217*(Cohort_WP!AO215/Cohort_CF!AO215))</f>
        <v>5640422.9762770468</v>
      </c>
      <c r="AP215" s="1">
        <f>IF(Income_CF!AP217="","",Income_CF!AP217*(Cohort_WP!AP215/Cohort_CF!AP215))</f>
        <v>5761615.249942896</v>
      </c>
      <c r="AQ215" s="1">
        <f>IF(Income_CF!AQ217="","",Income_CF!AQ217*(Cohort_WP!AQ215/Cohort_CF!AQ215))</f>
        <v>5881881.3191599259</v>
      </c>
      <c r="AR215" s="1">
        <f>IF(Income_CF!AR217="","",Income_CF!AR217*(Cohort_WP!AR215/Cohort_CF!AR215))</f>
        <v>6001056.0688590519</v>
      </c>
      <c r="AS215" s="1">
        <f>IF(Income_CF!AS217="","",Income_CF!AS217*(Cohort_WP!AS215/Cohort_CF!AS215))</f>
        <v>6118972.9722990189</v>
      </c>
      <c r="AT215" s="1">
        <f>IF(Income_CF!AT217="","",Income_CF!AT217*(Cohort_WP!AT215/Cohort_CF!AT215))</f>
        <v>6235464.4659869969</v>
      </c>
      <c r="AU215" s="1">
        <f>IF(Income_CF!AU217="","",Income_CF!AU217*(Cohort_WP!AU215/Cohort_CF!AU215))</f>
        <v>6350362.3352182554</v>
      </c>
      <c r="AV215" s="1">
        <f>IF(Income_CF!AV217="","",Income_CF!AV217*(Cohort_WP!AV215/Cohort_CF!AV215))</f>
        <v>6463498.1090430673</v>
      </c>
      <c r="AW215" s="1">
        <f>IF(Income_CF!AW217="","",Income_CF!AW217*(Cohort_WP!AW215/Cohort_CF!AW215))</f>
        <v>6574703.4634058708</v>
      </c>
      <c r="AX215" s="1">
        <f>IF(Income_CF!AX217="","",Income_CF!AX217*(Cohort_WP!AX215/Cohort_CF!AX215))</f>
        <v>6683810.6311433082</v>
      </c>
      <c r="AY215" s="1">
        <f>IF(Income_CF!AY217="","",Income_CF!AY217*(Cohort_WP!AY215/Cohort_CF!AY215))</f>
        <v>6790652.8174755108</v>
      </c>
      <c r="AZ215" s="1">
        <f>IF(Income_CF!AZ217="","",Income_CF!AZ217*(Cohort_WP!AZ215/Cohort_CF!AZ215))</f>
        <v>6895064.6195770893</v>
      </c>
      <c r="BA215" s="1">
        <f>IF(Income_CF!BA217="","",Income_CF!BA217*(Cohort_WP!BA215/Cohort_CF!BA215))</f>
        <v>6996882.4487740779</v>
      </c>
      <c r="BB215" s="1" t="str">
        <f>IF(Income_CF!BB217="","",Income_CF!BB217*(Cohort_WP!BB215/Cohort_CF!BB215))</f>
        <v/>
      </c>
      <c r="BC215" s="1" t="str">
        <f>IF(Income_CF!BC217="","",Income_CF!BC217*(Cohort_WP!BC215/Cohort_CF!BC215))</f>
        <v/>
      </c>
      <c r="BD215" s="1" t="str">
        <f>IF(Income_CF!BD217="","",Income_CF!BD217*(Cohort_WP!BD215/Cohort_CF!BD215))</f>
        <v/>
      </c>
      <c r="BE215" s="1" t="str">
        <f>IF(Income_CF!BE217="","",Income_CF!BE217*(Cohort_WP!BE215/Cohort_CF!BE215))</f>
        <v/>
      </c>
      <c r="BF215" s="1" t="str">
        <f>IF(Income_CF!BF217="","",Income_CF!BF217*(Cohort_WP!BF215/Cohort_CF!BF215))</f>
        <v/>
      </c>
      <c r="BG215" s="1" t="str">
        <f>IF(Income_CF!BG217="","",Income_CF!BG217*(Cohort_WP!BG215/Cohort_CF!BG215))</f>
        <v/>
      </c>
      <c r="BH215" s="1" t="str">
        <f>IF(Income_CF!BH217="","",Income_CF!BH217*(Cohort_WP!BH215/Cohort_CF!BH215))</f>
        <v/>
      </c>
      <c r="BI215" s="1" t="str">
        <f>IF(Income_CF!BI217="","",Income_CF!BI217*(Cohort_WP!BI215/Cohort_CF!BI215))</f>
        <v/>
      </c>
      <c r="BJ215" s="1" t="str">
        <f>IF(Income_CF!BJ217="","",Income_CF!BJ217*(Cohort_WP!BJ215/Cohort_CF!BJ215))</f>
        <v/>
      </c>
      <c r="BK215" s="1" t="str">
        <f>IF(Income_CF!BK217="","",Income_CF!BK217*(Cohort_WP!BK215/Cohort_CF!BK215))</f>
        <v/>
      </c>
      <c r="BL215" s="1" t="str">
        <f>IF(Income_CF!BL217="","",Income_CF!BL217*(Cohort_WP!BL215/Cohort_CF!BL215))</f>
        <v/>
      </c>
      <c r="BM215" s="1" t="str">
        <f>IF(Income_CF!BM217="","",Income_CF!BM217*(Cohort_WP!BM215/Cohort_CF!BM215))</f>
        <v/>
      </c>
      <c r="BN215" s="1" t="str">
        <f>IF(Income_CF!BN217="","",Income_CF!BN217*(Cohort_WP!BN215/Cohort_CF!BN215))</f>
        <v/>
      </c>
      <c r="BO215" s="1" t="str">
        <f>IF(Income_CF!BO217="","",Income_CF!BO217*(Cohort_WP!BO215/Cohort_CF!BO215))</f>
        <v/>
      </c>
      <c r="BP215" s="1" t="str">
        <f>IF(Income_CF!BP217="","",Income_CF!BP217*(Cohort_WP!BP215/Cohort_CF!BP215))</f>
        <v/>
      </c>
      <c r="BQ215" s="1" t="str">
        <f>IF(Income_CF!BQ217="","",Income_CF!BQ217*(Cohort_WP!BQ215/Cohort_CF!BQ215))</f>
        <v/>
      </c>
      <c r="BR215" s="1" t="str">
        <f>IF(Income_CF!BR217="","",Income_CF!BR217*(Cohort_WP!BR215/Cohort_CF!BR215))</f>
        <v/>
      </c>
      <c r="BS215" s="1" t="str">
        <f>IF(Income_CF!BS217="","",Income_CF!BS217*(Cohort_WP!BS215/Cohort_CF!BS215))</f>
        <v/>
      </c>
    </row>
    <row r="216" spans="1:72" x14ac:dyDescent="0.55000000000000004">
      <c r="A216" s="642"/>
      <c r="B216" t="s">
        <v>469</v>
      </c>
      <c r="M216" s="1" t="str">
        <f>IF(Income_CF!M218="","",Income_CF!M218*(Cohort_WP!M216/Cohort_CF!M216))</f>
        <v/>
      </c>
      <c r="N216" s="1" t="str">
        <f>IF(Income_CF!N218="","",Income_CF!N218*(Cohort_WP!N216/Cohort_CF!N216))</f>
        <v/>
      </c>
      <c r="O216" s="1">
        <f>IF(Income_CF!O218="","",Income_CF!O218*(Cohort_WP!O216/Cohort_CF!O216))</f>
        <v>2586304.9587428868</v>
      </c>
      <c r="P216" s="1">
        <f>IF(Income_CF!P218="","",Income_CF!P218*(Cohort_WP!P216/Cohort_CF!P216))</f>
        <v>2686633.7138346564</v>
      </c>
      <c r="Q216" s="1">
        <f>IF(Income_CF!Q218="","",Income_CF!Q218*(Cohort_WP!Q216/Cohort_CF!Q216))</f>
        <v>2789180.4431184395</v>
      </c>
      <c r="R216" s="1">
        <f>IF(Income_CF!R218="","",Income_CF!R218*(Cohort_WP!R216/Cohort_CF!R216))</f>
        <v>2893904.4380134875</v>
      </c>
      <c r="S216" s="1">
        <f>IF(Income_CF!S218="","",Income_CF!S218*(Cohort_WP!S216/Cohort_CF!S216))</f>
        <v>3019120.033155906</v>
      </c>
      <c r="T216" s="1">
        <f>IF(Income_CF!T218="","",Income_CF!T218*(Cohort_WP!T216/Cohort_CF!T216))</f>
        <v>3126844.069602537</v>
      </c>
      <c r="U216" s="1">
        <f>IF(Income_CF!U218="","",Income_CF!U218*(Cohort_WP!U216/Cohort_CF!U216))</f>
        <v>3236469.3008343135</v>
      </c>
      <c r="V216" s="1">
        <f>IF(Income_CF!V218="","",Income_CF!V218*(Cohort_WP!V216/Cohort_CF!V216))</f>
        <v>3347928.5654073125</v>
      </c>
      <c r="W216" s="1">
        <f>IF(Income_CF!W218="","",Income_CF!W218*(Cohort_WP!W216/Cohort_CF!W216))</f>
        <v>3461149.0113390917</v>
      </c>
      <c r="X216" s="1">
        <f>IF(Income_CF!X218="","",Income_CF!X218*(Cohort_WP!X216/Cohort_CF!X216))</f>
        <v>3576052.0779325641</v>
      </c>
      <c r="Y216" s="1">
        <f>IF(Income_CF!Y218="","",Income_CF!Y218*(Cohort_WP!Y216/Cohort_CF!Y216))</f>
        <v>3692553.4943868532</v>
      </c>
      <c r="Z216" s="1">
        <f>IF(Income_CF!Z218="","",Income_CF!Z218*(Cohort_WP!Z216/Cohort_CF!Z216))</f>
        <v>3810563.2957677133</v>
      </c>
      <c r="AA216" s="1">
        <f>IF(Income_CF!AA218="","",Income_CF!AA218*(Cohort_WP!AA216/Cohort_CF!AA216))</f>
        <v>3929985.8568551643</v>
      </c>
      <c r="AB216" s="1">
        <f>IF(Income_CF!AB218="","",Income_CF!AB218*(Cohort_WP!AB216/Cohort_CF!AB216))</f>
        <v>4050719.9443269949</v>
      </c>
      <c r="AC216" s="1">
        <f>IF(Income_CF!AC218="","",Income_CF!AC218*(Cohort_WP!AC216/Cohort_CF!AC216))</f>
        <v>4172658.7876729658</v>
      </c>
      <c r="AD216" s="1">
        <f>IF(Income_CF!AD218="","",Income_CF!AD218*(Cohort_WP!AD216/Cohort_CF!AD216))</f>
        <v>4295690.1691678008</v>
      </c>
      <c r="AE216" s="1">
        <f>IF(Income_CF!AE218="","",Income_CF!AE218*(Cohort_WP!AE216/Cohort_CF!AE216))</f>
        <v>4419696.5331592457</v>
      </c>
      <c r="AF216" s="1">
        <f>IF(Income_CF!AF218="","",Income_CF!AF218*(Cohort_WP!AF216/Cohort_CF!AF216))</f>
        <v>4544555.114853818</v>
      </c>
      <c r="AG216" s="1">
        <f>IF(Income_CF!AG218="","",Income_CF!AG218*(Cohort_WP!AG216/Cohort_CF!AG216))</f>
        <v>4670138.0887044566</v>
      </c>
      <c r="AH216" s="1">
        <f>IF(Income_CF!AH218="","",Income_CF!AH218*(Cohort_WP!AH216/Cohort_CF!AH216))</f>
        <v>4796312.7364245541</v>
      </c>
      <c r="AI216" s="1">
        <f>IF(Income_CF!AI218="","",Income_CF!AI218*(Cohort_WP!AI216/Cohort_CF!AI216))</f>
        <v>4922941.6345694503</v>
      </c>
      <c r="AJ216" s="1">
        <f>IF(Income_CF!AJ218="","",Income_CF!AJ218*(Cohort_WP!AJ216/Cohort_CF!AJ216))</f>
        <v>5049882.8615421038</v>
      </c>
      <c r="AK216" s="1">
        <f>IF(Income_CF!AK218="","",Income_CF!AK218*(Cohort_WP!AK216/Cohort_CF!AK216))</f>
        <v>5176990.22379239</v>
      </c>
      <c r="AL216" s="1">
        <f>IF(Income_CF!AL218="","",Income_CF!AL218*(Cohort_WP!AL216/Cohort_CF!AL216))</f>
        <v>5304113.5008926466</v>
      </c>
      <c r="AM216" s="1">
        <f>IF(Income_CF!AM218="","",Income_CF!AM218*(Cohort_WP!AM216/Cohort_CF!AM216))</f>
        <v>5431098.709082677</v>
      </c>
      <c r="AN216" s="1">
        <f>IF(Income_CF!AN218="","",Income_CF!AN218*(Cohort_WP!AN216/Cohort_CF!AN216))</f>
        <v>5557788.382788918</v>
      </c>
      <c r="AO216" s="1">
        <f>IF(Income_CF!AO218="","",Income_CF!AO218*(Cohort_WP!AO216/Cohort_CF!AO216))</f>
        <v>5684021.8735341579</v>
      </c>
      <c r="AP216" s="1">
        <f>IF(Income_CF!AP218="","",Income_CF!AP218*(Cohort_WP!AP216/Cohort_CF!AP216))</f>
        <v>5809635.6655653585</v>
      </c>
      <c r="AQ216" s="1">
        <f>IF(Income_CF!AQ218="","",Income_CF!AQ218*(Cohort_WP!AQ216/Cohort_CF!AQ216))</f>
        <v>5934463.7074411819</v>
      </c>
      <c r="AR216" s="1">
        <f>IF(Income_CF!AR218="","",Income_CF!AR218*(Cohort_WP!AR216/Cohort_CF!AR216))</f>
        <v>6058337.7587347236</v>
      </c>
      <c r="AS216" s="1">
        <f>IF(Income_CF!AS218="","",Income_CF!AS218*(Cohort_WP!AS216/Cohort_CF!AS216))</f>
        <v>6181087.7509248247</v>
      </c>
      <c r="AT216" s="1">
        <f>IF(Income_CF!AT218="","",Income_CF!AT218*(Cohort_WP!AT216/Cohort_CF!AT216))</f>
        <v>6302542.1614679871</v>
      </c>
      <c r="AU216" s="1">
        <f>IF(Income_CF!AU218="","",Income_CF!AU218*(Cohort_WP!AU216/Cohort_CF!AU216))</f>
        <v>6422528.3999666078</v>
      </c>
      <c r="AV216" s="1">
        <f>IF(Income_CF!AV218="","",Income_CF!AV218*(Cohort_WP!AV216/Cohort_CF!AV216))</f>
        <v>6540873.2052748045</v>
      </c>
      <c r="AW216" s="1">
        <f>IF(Income_CF!AW218="","",Income_CF!AW218*(Cohort_WP!AW216/Cohort_CF!AW216))</f>
        <v>6657403.0523143588</v>
      </c>
      <c r="AX216" s="1">
        <f>IF(Income_CF!AX218="","",Income_CF!AX218*(Cohort_WP!AX216/Cohort_CF!AX216))</f>
        <v>6771944.5673080459</v>
      </c>
      <c r="AY216" s="1">
        <f>IF(Income_CF!AY218="","",Income_CF!AY218*(Cohort_WP!AY216/Cohort_CF!AY216))</f>
        <v>6884324.9500776064</v>
      </c>
      <c r="AZ216" s="1">
        <f>IF(Income_CF!AZ218="","",Income_CF!AZ218*(Cohort_WP!AZ216/Cohort_CF!AZ216))</f>
        <v>6994372.4019997763</v>
      </c>
      <c r="BA216" s="1">
        <f>IF(Income_CF!BA218="","",Income_CF!BA218*(Cohort_WP!BA216/Cohort_CF!BA216))</f>
        <v>7101916.5581644038</v>
      </c>
      <c r="BB216" s="1">
        <f>IF(Income_CF!BB218="","",Income_CF!BB218*(Cohort_WP!BB216/Cohort_CF!BB216))</f>
        <v>7206788.9222372994</v>
      </c>
      <c r="BC216" s="1" t="str">
        <f>IF(Income_CF!BC218="","",Income_CF!BC218*(Cohort_WP!BC216/Cohort_CF!BC216))</f>
        <v/>
      </c>
      <c r="BD216" s="1" t="str">
        <f>IF(Income_CF!BD218="","",Income_CF!BD218*(Cohort_WP!BD216/Cohort_CF!BD216))</f>
        <v/>
      </c>
      <c r="BE216" s="1" t="str">
        <f>IF(Income_CF!BE218="","",Income_CF!BE218*(Cohort_WP!BE216/Cohort_CF!BE216))</f>
        <v/>
      </c>
      <c r="BF216" s="1" t="str">
        <f>IF(Income_CF!BF218="","",Income_CF!BF218*(Cohort_WP!BF216/Cohort_CF!BF216))</f>
        <v/>
      </c>
      <c r="BG216" s="1" t="str">
        <f>IF(Income_CF!BG218="","",Income_CF!BG218*(Cohort_WP!BG216/Cohort_CF!BG216))</f>
        <v/>
      </c>
      <c r="BH216" s="1" t="str">
        <f>IF(Income_CF!BH218="","",Income_CF!BH218*(Cohort_WP!BH216/Cohort_CF!BH216))</f>
        <v/>
      </c>
      <c r="BI216" s="1" t="str">
        <f>IF(Income_CF!BI218="","",Income_CF!BI218*(Cohort_WP!BI216/Cohort_CF!BI216))</f>
        <v/>
      </c>
      <c r="BJ216" s="1" t="str">
        <f>IF(Income_CF!BJ218="","",Income_CF!BJ218*(Cohort_WP!BJ216/Cohort_CF!BJ216))</f>
        <v/>
      </c>
      <c r="BK216" s="1" t="str">
        <f>IF(Income_CF!BK218="","",Income_CF!BK218*(Cohort_WP!BK216/Cohort_CF!BK216))</f>
        <v/>
      </c>
      <c r="BL216" s="1" t="str">
        <f>IF(Income_CF!BL218="","",Income_CF!BL218*(Cohort_WP!BL216/Cohort_CF!BL216))</f>
        <v/>
      </c>
      <c r="BM216" s="1" t="str">
        <f>IF(Income_CF!BM218="","",Income_CF!BM218*(Cohort_WP!BM216/Cohort_CF!BM216))</f>
        <v/>
      </c>
      <c r="BN216" s="1" t="str">
        <f>IF(Income_CF!BN218="","",Income_CF!BN218*(Cohort_WP!BN216/Cohort_CF!BN216))</f>
        <v/>
      </c>
      <c r="BO216" s="1" t="str">
        <f>IF(Income_CF!BO218="","",Income_CF!BO218*(Cohort_WP!BO216/Cohort_CF!BO216))</f>
        <v/>
      </c>
      <c r="BP216" s="1" t="str">
        <f>IF(Income_CF!BP218="","",Income_CF!BP218*(Cohort_WP!BP216/Cohort_CF!BP216))</f>
        <v/>
      </c>
      <c r="BQ216" s="1" t="str">
        <f>IF(Income_CF!BQ218="","",Income_CF!BQ218*(Cohort_WP!BQ216/Cohort_CF!BQ216))</f>
        <v/>
      </c>
      <c r="BR216" s="1" t="str">
        <f>IF(Income_CF!BR218="","",Income_CF!BR218*(Cohort_WP!BR216/Cohort_CF!BR216))</f>
        <v/>
      </c>
      <c r="BS216" s="1" t="str">
        <f>IF(Income_CF!BS218="","",Income_CF!BS218*(Cohort_WP!BS216/Cohort_CF!BS216))</f>
        <v/>
      </c>
    </row>
    <row r="217" spans="1:72" x14ac:dyDescent="0.55000000000000004">
      <c r="A217" s="642"/>
      <c r="B217" t="s">
        <v>470</v>
      </c>
      <c r="M217" s="1" t="str">
        <f>IF(Income_CF!M219="","",Income_CF!M219*(Cohort_WP!M217/Cohort_CF!M217))</f>
        <v/>
      </c>
      <c r="N217" s="1" t="str">
        <f>IF(Income_CF!N219="","",Income_CF!N219*(Cohort_WP!N217/Cohort_CF!N217))</f>
        <v/>
      </c>
      <c r="O217" s="1" t="str">
        <f>IF(Income_CF!O219="","",Income_CF!O219*(Cohort_WP!O217/Cohort_CF!O217))</f>
        <v/>
      </c>
      <c r="P217" s="1">
        <f>IF(Income_CF!P219="","",Income_CF!P219*(Cohort_WP!P217/Cohort_CF!P217))</f>
        <v>2663894.1075051734</v>
      </c>
      <c r="Q217" s="1">
        <f>IF(Income_CF!Q219="","",Income_CF!Q219*(Cohort_WP!Q217/Cohort_CF!Q217))</f>
        <v>2767232.7252496961</v>
      </c>
      <c r="R217" s="1">
        <f>IF(Income_CF!R219="","",Income_CF!R219*(Cohort_WP!R217/Cohort_CF!R217))</f>
        <v>2872855.8564119921</v>
      </c>
      <c r="S217" s="1">
        <f>IF(Income_CF!S219="","",Income_CF!S219*(Cohort_WP!S217/Cohort_CF!S217))</f>
        <v>2980721.5711538922</v>
      </c>
      <c r="T217" s="1">
        <f>IF(Income_CF!T219="","",Income_CF!T219*(Cohort_WP!T217/Cohort_CF!T217))</f>
        <v>3109693.6341505838</v>
      </c>
      <c r="U217" s="1">
        <f>IF(Income_CF!U219="","",Income_CF!U219*(Cohort_WP!U217/Cohort_CF!U217))</f>
        <v>3220649.3916906132</v>
      </c>
      <c r="V217" s="1">
        <f>IF(Income_CF!V219="","",Income_CF!V219*(Cohort_WP!V217/Cohort_CF!V217))</f>
        <v>3333563.3798593427</v>
      </c>
      <c r="W217" s="1">
        <f>IF(Income_CF!W219="","",Income_CF!W219*(Cohort_WP!W217/Cohort_CF!W217))</f>
        <v>3448366.4223695314</v>
      </c>
      <c r="X217" s="1">
        <f>IF(Income_CF!X219="","",Income_CF!X219*(Cohort_WP!X217/Cohort_CF!X217))</f>
        <v>3564983.4816792649</v>
      </c>
      <c r="Y217" s="1">
        <f>IF(Income_CF!Y219="","",Income_CF!Y219*(Cohort_WP!Y217/Cohort_CF!Y217))</f>
        <v>3683333.640270541</v>
      </c>
      <c r="Z217" s="1">
        <f>IF(Income_CF!Z219="","",Income_CF!Z219*(Cohort_WP!Z217/Cohort_CF!Z217))</f>
        <v>3803330.0992184589</v>
      </c>
      <c r="AA217" s="1">
        <f>IF(Income_CF!AA219="","",Income_CF!AA219*(Cohort_WP!AA217/Cohort_CF!AA217))</f>
        <v>3924880.1946407449</v>
      </c>
      <c r="AB217" s="1">
        <f>IF(Income_CF!AB219="","",Income_CF!AB219*(Cohort_WP!AB217/Cohort_CF!AB217))</f>
        <v>4047885.4325608192</v>
      </c>
      <c r="AC217" s="1">
        <f>IF(Income_CF!AC219="","",Income_CF!AC219*(Cohort_WP!AC217/Cohort_CF!AC217))</f>
        <v>4172241.5426568049</v>
      </c>
      <c r="AD217" s="1">
        <f>IF(Income_CF!AD219="","",Income_CF!AD219*(Cohort_WP!AD217/Cohort_CF!AD217))</f>
        <v>4297838.5513031548</v>
      </c>
      <c r="AE217" s="1">
        <f>IF(Income_CF!AE219="","",Income_CF!AE219*(Cohort_WP!AE217/Cohort_CF!AE217))</f>
        <v>4424560.8742428338</v>
      </c>
      <c r="AF217" s="1">
        <f>IF(Income_CF!AF219="","",Income_CF!AF219*(Cohort_WP!AF217/Cohort_CF!AF217))</f>
        <v>4552287.4291540245</v>
      </c>
      <c r="AG217" s="1">
        <f>IF(Income_CF!AG219="","",Income_CF!AG219*(Cohort_WP!AG217/Cohort_CF!AG217))</f>
        <v>4680891.7682994315</v>
      </c>
      <c r="AH217" s="1">
        <f>IF(Income_CF!AH219="","",Income_CF!AH219*(Cohort_WP!AH217/Cohort_CF!AH217))</f>
        <v>4810242.2313655904</v>
      </c>
      <c r="AI217" s="1">
        <f>IF(Income_CF!AI219="","",Income_CF!AI219*(Cohort_WP!AI217/Cohort_CF!AI217))</f>
        <v>4940202.1185172908</v>
      </c>
      <c r="AJ217" s="1">
        <f>IF(Income_CF!AJ219="","",Income_CF!AJ219*(Cohort_WP!AJ217/Cohort_CF!AJ217))</f>
        <v>5070629.8836065345</v>
      </c>
      <c r="AK217" s="1">
        <f>IF(Income_CF!AK219="","",Income_CF!AK219*(Cohort_WP!AK217/Cohort_CF!AK217))</f>
        <v>5201379.3473883681</v>
      </c>
      <c r="AL217" s="1">
        <f>IF(Income_CF!AL219="","",Income_CF!AL219*(Cohort_WP!AL217/Cohort_CF!AL217))</f>
        <v>5332299.9305061605</v>
      </c>
      <c r="AM217" s="1">
        <f>IF(Income_CF!AM219="","",Income_CF!AM219*(Cohort_WP!AM217/Cohort_CF!AM217))</f>
        <v>5463236.9059194261</v>
      </c>
      <c r="AN217" s="1">
        <f>IF(Income_CF!AN219="","",Income_CF!AN219*(Cohort_WP!AN217/Cohort_CF!AN217))</f>
        <v>5594031.6703551561</v>
      </c>
      <c r="AO217" s="1">
        <f>IF(Income_CF!AO219="","",Income_CF!AO219*(Cohort_WP!AO217/Cohort_CF!AO217))</f>
        <v>5724522.034272586</v>
      </c>
      <c r="AP217" s="1">
        <f>IF(Income_CF!AP219="","",Income_CF!AP219*(Cohort_WP!AP217/Cohort_CF!AP217))</f>
        <v>5854542.5297401827</v>
      </c>
      <c r="AQ217" s="1">
        <f>IF(Income_CF!AQ219="","",Income_CF!AQ219*(Cohort_WP!AQ217/Cohort_CF!AQ217))</f>
        <v>5983924.7355323182</v>
      </c>
      <c r="AR217" s="1">
        <f>IF(Income_CF!AR219="","",Income_CF!AR219*(Cohort_WP!AR217/Cohort_CF!AR217))</f>
        <v>6112497.6186644165</v>
      </c>
      <c r="AS217" s="1">
        <f>IF(Income_CF!AS219="","",Income_CF!AS219*(Cohort_WP!AS217/Cohort_CF!AS217))</f>
        <v>6240087.8914967664</v>
      </c>
      <c r="AT217" s="1">
        <f>IF(Income_CF!AT219="","",Income_CF!AT219*(Cohort_WP!AT217/Cohort_CF!AT217))</f>
        <v>6366520.3834525682</v>
      </c>
      <c r="AU217" s="1">
        <f>IF(Income_CF!AU219="","",Income_CF!AU219*(Cohort_WP!AU217/Cohort_CF!AU217))</f>
        <v>6491618.4263120284</v>
      </c>
      <c r="AV217" s="1">
        <f>IF(Income_CF!AV219="","",Income_CF!AV219*(Cohort_WP!AV217/Cohort_CF!AV217))</f>
        <v>6615204.2519656057</v>
      </c>
      <c r="AW217" s="1">
        <f>IF(Income_CF!AW219="","",Income_CF!AW219*(Cohort_WP!AW217/Cohort_CF!AW217))</f>
        <v>6737099.4014330469</v>
      </c>
      <c r="AX217" s="1">
        <f>IF(Income_CF!AX219="","",Income_CF!AX219*(Cohort_WP!AX217/Cohort_CF!AX217))</f>
        <v>6857125.1438837899</v>
      </c>
      <c r="AY217" s="1">
        <f>IF(Income_CF!AY219="","",Income_CF!AY219*(Cohort_WP!AY217/Cohort_CF!AY217))</f>
        <v>6975102.9043272883</v>
      </c>
      <c r="AZ217" s="1">
        <f>IF(Income_CF!AZ219="","",Income_CF!AZ219*(Cohort_WP!AZ217/Cohort_CF!AZ217))</f>
        <v>7090854.6985799354</v>
      </c>
      <c r="BA217" s="1">
        <f>IF(Income_CF!BA219="","",Income_CF!BA219*(Cohort_WP!BA217/Cohort_CF!BA217))</f>
        <v>7204203.5740597704</v>
      </c>
      <c r="BB217" s="1">
        <f>IF(Income_CF!BB219="","",Income_CF!BB219*(Cohort_WP!BB217/Cohort_CF!BB217))</f>
        <v>7314974.0549093336</v>
      </c>
      <c r="BC217" s="1">
        <f>IF(Income_CF!BC219="","",Income_CF!BC219*(Cohort_WP!BC217/Cohort_CF!BC217))</f>
        <v>7422992.5899044182</v>
      </c>
      <c r="BD217" s="1" t="str">
        <f>IF(Income_CF!BD219="","",Income_CF!BD219*(Cohort_WP!BD217/Cohort_CF!BD217))</f>
        <v/>
      </c>
      <c r="BE217" s="1" t="str">
        <f>IF(Income_CF!BE219="","",Income_CF!BE219*(Cohort_WP!BE217/Cohort_CF!BE217))</f>
        <v/>
      </c>
      <c r="BF217" s="1" t="str">
        <f>IF(Income_CF!BF219="","",Income_CF!BF219*(Cohort_WP!BF217/Cohort_CF!BF217))</f>
        <v/>
      </c>
      <c r="BG217" s="1" t="str">
        <f>IF(Income_CF!BG219="","",Income_CF!BG219*(Cohort_WP!BG217/Cohort_CF!BG217))</f>
        <v/>
      </c>
      <c r="BH217" s="1" t="str">
        <f>IF(Income_CF!BH219="","",Income_CF!BH219*(Cohort_WP!BH217/Cohort_CF!BH217))</f>
        <v/>
      </c>
      <c r="BI217" s="1" t="str">
        <f>IF(Income_CF!BI219="","",Income_CF!BI219*(Cohort_WP!BI217/Cohort_CF!BI217))</f>
        <v/>
      </c>
      <c r="BJ217" s="1" t="str">
        <f>IF(Income_CF!BJ219="","",Income_CF!BJ219*(Cohort_WP!BJ217/Cohort_CF!BJ217))</f>
        <v/>
      </c>
      <c r="BK217" s="1" t="str">
        <f>IF(Income_CF!BK219="","",Income_CF!BK219*(Cohort_WP!BK217/Cohort_CF!BK217))</f>
        <v/>
      </c>
      <c r="BL217" s="1" t="str">
        <f>IF(Income_CF!BL219="","",Income_CF!BL219*(Cohort_WP!BL217/Cohort_CF!BL217))</f>
        <v/>
      </c>
      <c r="BM217" s="1" t="str">
        <f>IF(Income_CF!BM219="","",Income_CF!BM219*(Cohort_WP!BM217/Cohort_CF!BM217))</f>
        <v/>
      </c>
      <c r="BN217" s="1" t="str">
        <f>IF(Income_CF!BN219="","",Income_CF!BN219*(Cohort_WP!BN217/Cohort_CF!BN217))</f>
        <v/>
      </c>
      <c r="BO217" s="1" t="str">
        <f>IF(Income_CF!BO219="","",Income_CF!BO219*(Cohort_WP!BO217/Cohort_CF!BO217))</f>
        <v/>
      </c>
      <c r="BP217" s="1" t="str">
        <f>IF(Income_CF!BP219="","",Income_CF!BP219*(Cohort_WP!BP217/Cohort_CF!BP217))</f>
        <v/>
      </c>
      <c r="BQ217" s="1" t="str">
        <f>IF(Income_CF!BQ219="","",Income_CF!BQ219*(Cohort_WP!BQ217/Cohort_CF!BQ217))</f>
        <v/>
      </c>
      <c r="BR217" s="1" t="str">
        <f>IF(Income_CF!BR219="","",Income_CF!BR219*(Cohort_WP!BR217/Cohort_CF!BR217))</f>
        <v/>
      </c>
      <c r="BS217" s="1" t="str">
        <f>IF(Income_CF!BS219="","",Income_CF!BS219*(Cohort_WP!BS217/Cohort_CF!BS217))</f>
        <v/>
      </c>
    </row>
    <row r="218" spans="1:72" x14ac:dyDescent="0.55000000000000004">
      <c r="A218" s="642"/>
      <c r="B218" t="s">
        <v>471</v>
      </c>
      <c r="M218" s="1" t="str">
        <f>IF(Income_CF!M220="","",Income_CF!M220*(Cohort_WP!M218/Cohort_CF!M218))</f>
        <v/>
      </c>
      <c r="N218" s="1" t="str">
        <f>IF(Income_CF!N220="","",Income_CF!N220*(Cohort_WP!N218/Cohort_CF!N218))</f>
        <v/>
      </c>
      <c r="O218" s="1" t="str">
        <f>IF(Income_CF!O220="","",Income_CF!O220*(Cohort_WP!O218/Cohort_CF!O218))</f>
        <v/>
      </c>
      <c r="P218" s="1" t="str">
        <f>IF(Income_CF!P220="","",Income_CF!P220*(Cohort_WP!P218/Cohort_CF!P218))</f>
        <v/>
      </c>
      <c r="Q218" s="1">
        <f>IF(Income_CF!Q220="","",Income_CF!Q220*(Cohort_WP!Q218/Cohort_CF!Q218))</f>
        <v>2743810.9307303284</v>
      </c>
      <c r="R218" s="1">
        <f>IF(Income_CF!R220="","",Income_CF!R220*(Cohort_WP!R218/Cohort_CF!R218))</f>
        <v>2850249.7070071865</v>
      </c>
      <c r="S218" s="1">
        <f>IF(Income_CF!S220="","",Income_CF!S220*(Cohort_WP!S218/Cohort_CF!S218))</f>
        <v>2959041.532104352</v>
      </c>
      <c r="T218" s="1">
        <f>IF(Income_CF!T220="","",Income_CF!T220*(Cohort_WP!T218/Cohort_CF!T218))</f>
        <v>3070143.2182885096</v>
      </c>
      <c r="U218" s="1">
        <f>IF(Income_CF!U220="","",Income_CF!U220*(Cohort_WP!U218/Cohort_CF!U218))</f>
        <v>3202984.4431751017</v>
      </c>
      <c r="V218" s="1">
        <f>IF(Income_CF!V220="","",Income_CF!V220*(Cohort_WP!V218/Cohort_CF!V218))</f>
        <v>3317268.8734413311</v>
      </c>
      <c r="W218" s="1">
        <f>IF(Income_CF!W220="","",Income_CF!W220*(Cohort_WP!W218/Cohort_CF!W218))</f>
        <v>3433570.2812551223</v>
      </c>
      <c r="X218" s="1">
        <f>IF(Income_CF!X220="","",Income_CF!X220*(Cohort_WP!X218/Cohort_CF!X218))</f>
        <v>3551817.4150406173</v>
      </c>
      <c r="Y218" s="1">
        <f>IF(Income_CF!Y220="","",Income_CF!Y220*(Cohort_WP!Y218/Cohort_CF!Y218))</f>
        <v>3671932.9861296425</v>
      </c>
      <c r="Z218" s="1">
        <f>IF(Income_CF!Z220="","",Income_CF!Z220*(Cohort_WP!Z218/Cohort_CF!Z218))</f>
        <v>3793833.6494786572</v>
      </c>
      <c r="AA218" s="1">
        <f>IF(Income_CF!AA220="","",Income_CF!AA220*(Cohort_WP!AA218/Cohort_CF!AA218))</f>
        <v>3917430.0021950118</v>
      </c>
      <c r="AB218" s="1">
        <f>IF(Income_CF!AB220="","",Income_CF!AB220*(Cohort_WP!AB218/Cohort_CF!AB218))</f>
        <v>4042626.600479967</v>
      </c>
      <c r="AC218" s="1">
        <f>IF(Income_CF!AC220="","",Income_CF!AC220*(Cohort_WP!AC218/Cohort_CF!AC218))</f>
        <v>4169321.9955376443</v>
      </c>
      <c r="AD218" s="1">
        <f>IF(Income_CF!AD220="","",Income_CF!AD220*(Cohort_WP!AD218/Cohort_CF!AD218))</f>
        <v>4297408.7889365088</v>
      </c>
      <c r="AE218" s="1">
        <f>IF(Income_CF!AE220="","",Income_CF!AE220*(Cohort_WP!AE218/Cohort_CF!AE218))</f>
        <v>4426773.7078422485</v>
      </c>
      <c r="AF218" s="1">
        <f>IF(Income_CF!AF220="","",Income_CF!AF220*(Cohort_WP!AF218/Cohort_CF!AF218))</f>
        <v>4557297.7004701197</v>
      </c>
      <c r="AG218" s="1">
        <f>IF(Income_CF!AG220="","",Income_CF!AG220*(Cohort_WP!AG218/Cohort_CF!AG218))</f>
        <v>4688856.0520286439</v>
      </c>
      <c r="AH218" s="1">
        <f>IF(Income_CF!AH220="","",Income_CF!AH220*(Cohort_WP!AH218/Cohort_CF!AH218))</f>
        <v>4821318.5213484149</v>
      </c>
      <c r="AI218" s="1">
        <f>IF(Income_CF!AI220="","",Income_CF!AI220*(Cohort_WP!AI218/Cohort_CF!AI218))</f>
        <v>4954549.4983065575</v>
      </c>
      <c r="AJ218" s="1">
        <f>IF(Income_CF!AJ220="","",Income_CF!AJ220*(Cohort_WP!AJ218/Cohort_CF!AJ218))</f>
        <v>5088408.1820728099</v>
      </c>
      <c r="AK218" s="1">
        <f>IF(Income_CF!AK220="","",Income_CF!AK220*(Cohort_WP!AK218/Cohort_CF!AK218))</f>
        <v>5222748.7801147318</v>
      </c>
      <c r="AL218" s="1">
        <f>IF(Income_CF!AL220="","",Income_CF!AL220*(Cohort_WP!AL218/Cohort_CF!AL218))</f>
        <v>5357420.7278100178</v>
      </c>
      <c r="AM218" s="1">
        <f>IF(Income_CF!AM220="","",Income_CF!AM220*(Cohort_WP!AM218/Cohort_CF!AM218))</f>
        <v>5492268.9284213465</v>
      </c>
      <c r="AN218" s="1">
        <f>IF(Income_CF!AN220="","",Income_CF!AN220*(Cohort_WP!AN218/Cohort_CF!AN218))</f>
        <v>5627134.0130970078</v>
      </c>
      <c r="AO218" s="1">
        <f>IF(Income_CF!AO220="","",Income_CF!AO220*(Cohort_WP!AO218/Cohort_CF!AO218))</f>
        <v>5761852.6204658113</v>
      </c>
      <c r="AP218" s="1">
        <f>IF(Income_CF!AP220="","",Income_CF!AP220*(Cohort_WP!AP218/Cohort_CF!AP218))</f>
        <v>5896257.6953007635</v>
      </c>
      <c r="AQ218" s="1">
        <f>IF(Income_CF!AQ220="","",Income_CF!AQ220*(Cohort_WP!AQ218/Cohort_CF!AQ218))</f>
        <v>6030178.8056323864</v>
      </c>
      <c r="AR218" s="1">
        <f>IF(Income_CF!AR220="","",Income_CF!AR220*(Cohort_WP!AR218/Cohort_CF!AR218))</f>
        <v>6163442.4775982881</v>
      </c>
      <c r="AS218" s="1">
        <f>IF(Income_CF!AS220="","",Income_CF!AS220*(Cohort_WP!AS218/Cohort_CF!AS218))</f>
        <v>6295872.5472243503</v>
      </c>
      <c r="AT218" s="1">
        <f>IF(Income_CF!AT220="","",Income_CF!AT220*(Cohort_WP!AT218/Cohort_CF!AT218))</f>
        <v>6427290.5282416679</v>
      </c>
      <c r="AU218" s="1">
        <f>IF(Income_CF!AU220="","",Income_CF!AU220*(Cohort_WP!AU218/Cohort_CF!AU218))</f>
        <v>6557515.994956146</v>
      </c>
      <c r="AV218" s="1">
        <f>IF(Income_CF!AV220="","",Income_CF!AV220*(Cohort_WP!AV218/Cohort_CF!AV218))</f>
        <v>6686366.9791013896</v>
      </c>
      <c r="AW218" s="1">
        <f>IF(Income_CF!AW220="","",Income_CF!AW220*(Cohort_WP!AW218/Cohort_CF!AW218))</f>
        <v>6813660.3795245746</v>
      </c>
      <c r="AX218" s="1">
        <f>IF(Income_CF!AX220="","",Income_CF!AX220*(Cohort_WP!AX218/Cohort_CF!AX218))</f>
        <v>6939212.3834760385</v>
      </c>
      <c r="AY218" s="1">
        <f>IF(Income_CF!AY220="","",Income_CF!AY220*(Cohort_WP!AY218/Cohort_CF!AY218))</f>
        <v>7062838.8982003024</v>
      </c>
      <c r="AZ218" s="1">
        <f>IF(Income_CF!AZ220="","",Income_CF!AZ220*(Cohort_WP!AZ218/Cohort_CF!AZ218))</f>
        <v>7184355.9914571065</v>
      </c>
      <c r="BA218" s="1">
        <f>IF(Income_CF!BA220="","",Income_CF!BA220*(Cohort_WP!BA218/Cohort_CF!BA218))</f>
        <v>7303580.3395373346</v>
      </c>
      <c r="BB218" s="1">
        <f>IF(Income_CF!BB220="","",Income_CF!BB220*(Cohort_WP!BB218/Cohort_CF!BB218))</f>
        <v>7420329.6812815629</v>
      </c>
      <c r="BC218" s="1">
        <f>IF(Income_CF!BC220="","",Income_CF!BC220*(Cohort_WP!BC218/Cohort_CF!BC218))</f>
        <v>7534423.2765566139</v>
      </c>
      <c r="BD218" s="1">
        <f>IF(Income_CF!BD220="","",Income_CF!BD220*(Cohort_WP!BD218/Cohort_CF!BD218))</f>
        <v>7645682.3676015502</v>
      </c>
      <c r="BE218" s="1" t="str">
        <f>IF(Income_CF!BE220="","",Income_CF!BE220*(Cohort_WP!BE218/Cohort_CF!BE218))</f>
        <v/>
      </c>
      <c r="BF218" s="1" t="str">
        <f>IF(Income_CF!BF220="","",Income_CF!BF220*(Cohort_WP!BF218/Cohort_CF!BF218))</f>
        <v/>
      </c>
      <c r="BG218" s="1" t="str">
        <f>IF(Income_CF!BG220="","",Income_CF!BG220*(Cohort_WP!BG218/Cohort_CF!BG218))</f>
        <v/>
      </c>
      <c r="BH218" s="1" t="str">
        <f>IF(Income_CF!BH220="","",Income_CF!BH220*(Cohort_WP!BH218/Cohort_CF!BH218))</f>
        <v/>
      </c>
      <c r="BI218" s="1" t="str">
        <f>IF(Income_CF!BI220="","",Income_CF!BI220*(Cohort_WP!BI218/Cohort_CF!BI218))</f>
        <v/>
      </c>
      <c r="BJ218" s="1" t="str">
        <f>IF(Income_CF!BJ220="","",Income_CF!BJ220*(Cohort_WP!BJ218/Cohort_CF!BJ218))</f>
        <v/>
      </c>
      <c r="BK218" s="1" t="str">
        <f>IF(Income_CF!BK220="","",Income_CF!BK220*(Cohort_WP!BK218/Cohort_CF!BK218))</f>
        <v/>
      </c>
      <c r="BL218" s="1" t="str">
        <f>IF(Income_CF!BL220="","",Income_CF!BL220*(Cohort_WP!BL218/Cohort_CF!BL218))</f>
        <v/>
      </c>
      <c r="BM218" s="1" t="str">
        <f>IF(Income_CF!BM220="","",Income_CF!BM220*(Cohort_WP!BM218/Cohort_CF!BM218))</f>
        <v/>
      </c>
      <c r="BN218" s="1" t="str">
        <f>IF(Income_CF!BN220="","",Income_CF!BN220*(Cohort_WP!BN218/Cohort_CF!BN218))</f>
        <v/>
      </c>
      <c r="BO218" s="1" t="str">
        <f>IF(Income_CF!BO220="","",Income_CF!BO220*(Cohort_WP!BO218/Cohort_CF!BO218))</f>
        <v/>
      </c>
      <c r="BP218" s="1" t="str">
        <f>IF(Income_CF!BP220="","",Income_CF!BP220*(Cohort_WP!BP218/Cohort_CF!BP218))</f>
        <v/>
      </c>
      <c r="BQ218" s="1" t="str">
        <f>IF(Income_CF!BQ220="","",Income_CF!BQ220*(Cohort_WP!BQ218/Cohort_CF!BQ218))</f>
        <v/>
      </c>
      <c r="BR218" s="1" t="str">
        <f>IF(Income_CF!BR220="","",Income_CF!BR220*(Cohort_WP!BR218/Cohort_CF!BR218))</f>
        <v/>
      </c>
      <c r="BS218" s="1" t="str">
        <f>IF(Income_CF!BS220="","",Income_CF!BS220*(Cohort_WP!BS218/Cohort_CF!BS218))</f>
        <v/>
      </c>
    </row>
    <row r="219" spans="1:72" x14ac:dyDescent="0.55000000000000004">
      <c r="A219" s="642"/>
      <c r="B219" t="s">
        <v>472</v>
      </c>
      <c r="M219" s="1" t="str">
        <f>IF(Income_CF!M221="","",Income_CF!M221*(Cohort_WP!M219/Cohort_CF!M219))</f>
        <v/>
      </c>
      <c r="N219" s="1" t="str">
        <f>IF(Income_CF!N221="","",Income_CF!N221*(Cohort_WP!N219/Cohort_CF!N219))</f>
        <v/>
      </c>
      <c r="O219" s="1" t="str">
        <f>IF(Income_CF!O221="","",Income_CF!O221*(Cohort_WP!O219/Cohort_CF!O219))</f>
        <v/>
      </c>
      <c r="P219" s="1" t="str">
        <f>IF(Income_CF!P221="","",Income_CF!P221*(Cohort_WP!P219/Cohort_CF!P219))</f>
        <v/>
      </c>
      <c r="Q219" s="1" t="str">
        <f>IF(Income_CF!Q221="","",Income_CF!Q221*(Cohort_WP!Q219/Cohort_CF!Q219))</f>
        <v/>
      </c>
      <c r="R219" s="1">
        <f>IF(Income_CF!R221="","",Income_CF!R221*(Cohort_WP!R219/Cohort_CF!R219))</f>
        <v>2826125.2586522377</v>
      </c>
      <c r="S219" s="1">
        <f>IF(Income_CF!S221="","",Income_CF!S221*(Cohort_WP!S219/Cohort_CF!S219))</f>
        <v>2935757.1982174022</v>
      </c>
      <c r="T219" s="1">
        <f>IF(Income_CF!T221="","",Income_CF!T221*(Cohort_WP!T219/Cohort_CF!T219))</f>
        <v>3047812.7780674826</v>
      </c>
      <c r="U219" s="1">
        <f>IF(Income_CF!U221="","",Income_CF!U221*(Cohort_WP!U219/Cohort_CF!U219))</f>
        <v>3162247.5148371654</v>
      </c>
      <c r="V219" s="1">
        <f>IF(Income_CF!V221="","",Income_CF!V221*(Cohort_WP!V219/Cohort_CF!V219))</f>
        <v>3299073.9764703545</v>
      </c>
      <c r="W219" s="1">
        <f>IF(Income_CF!W221="","",Income_CF!W221*(Cohort_WP!W219/Cohort_CF!W219))</f>
        <v>3416786.9396445709</v>
      </c>
      <c r="X219" s="1">
        <f>IF(Income_CF!X221="","",Income_CF!X221*(Cohort_WP!X219/Cohort_CF!X219))</f>
        <v>3536577.3896927759</v>
      </c>
      <c r="Y219" s="1">
        <f>IF(Income_CF!Y221="","",Income_CF!Y221*(Cohort_WP!Y219/Cohort_CF!Y219))</f>
        <v>3658371.937491836</v>
      </c>
      <c r="Z219" s="1">
        <f>IF(Income_CF!Z221="","",Income_CF!Z221*(Cohort_WP!Z219/Cohort_CF!Z219))</f>
        <v>3782090.9757135315</v>
      </c>
      <c r="AA219" s="1">
        <f>IF(Income_CF!AA221="","",Income_CF!AA221*(Cohort_WP!AA219/Cohort_CF!AA219))</f>
        <v>3907648.6589630162</v>
      </c>
      <c r="AB219" s="1">
        <f>IF(Income_CF!AB221="","",Income_CF!AB221*(Cohort_WP!AB219/Cohort_CF!AB219))</f>
        <v>4034952.9022608628</v>
      </c>
      <c r="AC219" s="1">
        <f>IF(Income_CF!AC221="","",Income_CF!AC221*(Cohort_WP!AC219/Cohort_CF!AC219))</f>
        <v>4163905.3984943661</v>
      </c>
      <c r="AD219" s="1">
        <f>IF(Income_CF!AD221="","",Income_CF!AD221*(Cohort_WP!AD219/Cohort_CF!AD219))</f>
        <v>4294401.6554037733</v>
      </c>
      <c r="AE219" s="1">
        <f>IF(Income_CF!AE221="","",Income_CF!AE221*(Cohort_WP!AE219/Cohort_CF!AE219))</f>
        <v>4426331.0526046036</v>
      </c>
      <c r="AF219" s="1">
        <f>IF(Income_CF!AF221="","",Income_CF!AF221*(Cohort_WP!AF219/Cohort_CF!AF219))</f>
        <v>4559576.9190775165</v>
      </c>
      <c r="AG219" s="1">
        <f>IF(Income_CF!AG221="","",Income_CF!AG221*(Cohort_WP!AG219/Cohort_CF!AG219))</f>
        <v>4694016.6314842226</v>
      </c>
      <c r="AH219" s="1">
        <f>IF(Income_CF!AH221="","",Income_CF!AH221*(Cohort_WP!AH219/Cohort_CF!AH219))</f>
        <v>4829521.733589503</v>
      </c>
      <c r="AI219" s="1">
        <f>IF(Income_CF!AI221="","",Income_CF!AI221*(Cohort_WP!AI219/Cohort_CF!AI219))</f>
        <v>4965958.0769888666</v>
      </c>
      <c r="AJ219" s="1">
        <f>IF(Income_CF!AJ221="","",Income_CF!AJ221*(Cohort_WP!AJ219/Cohort_CF!AJ219))</f>
        <v>5103185.9832557552</v>
      </c>
      <c r="AK219" s="1">
        <f>IF(Income_CF!AK221="","",Income_CF!AK221*(Cohort_WP!AK219/Cohort_CF!AK219))</f>
        <v>5241060.4275349947</v>
      </c>
      <c r="AL219" s="1">
        <f>IF(Income_CF!AL221="","",Income_CF!AL221*(Cohort_WP!AL219/Cohort_CF!AL219))</f>
        <v>5379431.2435181718</v>
      </c>
      <c r="AM219" s="1">
        <f>IF(Income_CF!AM221="","",Income_CF!AM221*(Cohort_WP!AM219/Cohort_CF!AM219))</f>
        <v>5518143.3496443182</v>
      </c>
      <c r="AN219" s="1">
        <f>IF(Income_CF!AN221="","",Income_CF!AN221*(Cohort_WP!AN219/Cohort_CF!AN219))</f>
        <v>5657036.9962739851</v>
      </c>
      <c r="AO219" s="1">
        <f>IF(Income_CF!AO221="","",Income_CF!AO221*(Cohort_WP!AO219/Cohort_CF!AO219))</f>
        <v>5795948.0334899193</v>
      </c>
      <c r="AP219" s="1">
        <f>IF(Income_CF!AP221="","",Income_CF!AP221*(Cohort_WP!AP219/Cohort_CF!AP219))</f>
        <v>5934708.1990797864</v>
      </c>
      <c r="AQ219" s="1">
        <f>IF(Income_CF!AQ221="","",Income_CF!AQ221*(Cohort_WP!AQ219/Cohort_CF!AQ219))</f>
        <v>6073145.4261597851</v>
      </c>
      <c r="AR219" s="1">
        <f>IF(Income_CF!AR221="","",Income_CF!AR221*(Cohort_WP!AR219/Cohort_CF!AR219))</f>
        <v>6211084.1698013581</v>
      </c>
      <c r="AS219" s="1">
        <f>IF(Income_CF!AS221="","",Income_CF!AS221*(Cohort_WP!AS219/Cohort_CF!AS219))</f>
        <v>6348345.7519262377</v>
      </c>
      <c r="AT219" s="1">
        <f>IF(Income_CF!AT221="","",Income_CF!AT221*(Cohort_WP!AT219/Cohort_CF!AT219))</f>
        <v>6484748.7236410808</v>
      </c>
      <c r="AU219" s="1">
        <f>IF(Income_CF!AU221="","",Income_CF!AU221*(Cohort_WP!AU219/Cohort_CF!AU219))</f>
        <v>6620109.2440889189</v>
      </c>
      <c r="AV219" s="1">
        <f>IF(Income_CF!AV221="","",Income_CF!AV221*(Cohort_WP!AV219/Cohort_CF!AV219))</f>
        <v>6754241.4748048298</v>
      </c>
      <c r="AW219" s="1">
        <f>IF(Income_CF!AW221="","",Income_CF!AW221*(Cohort_WP!AW219/Cohort_CF!AW219))</f>
        <v>6886957.9884744314</v>
      </c>
      <c r="AX219" s="1">
        <f>IF(Income_CF!AX221="","",Income_CF!AX221*(Cohort_WP!AX219/Cohort_CF!AX219))</f>
        <v>7018070.1909103114</v>
      </c>
      <c r="AY219" s="1">
        <f>IF(Income_CF!AY221="","",Income_CF!AY221*(Cohort_WP!AY219/Cohort_CF!AY219))</f>
        <v>7147388.7549803192</v>
      </c>
      <c r="AZ219" s="1">
        <f>IF(Income_CF!AZ221="","",Income_CF!AZ221*(Cohort_WP!AZ219/Cohort_CF!AZ219))</f>
        <v>7274724.0651463121</v>
      </c>
      <c r="BA219" s="1">
        <f>IF(Income_CF!BA221="","",Income_CF!BA221*(Cohort_WP!BA219/Cohort_CF!BA219))</f>
        <v>7399886.6712008212</v>
      </c>
      <c r="BB219" s="1">
        <f>IF(Income_CF!BB221="","",Income_CF!BB221*(Cohort_WP!BB219/Cohort_CF!BB219))</f>
        <v>7522687.749723454</v>
      </c>
      <c r="BC219" s="1">
        <f>IF(Income_CF!BC221="","",Income_CF!BC221*(Cohort_WP!BC219/Cohort_CF!BC219))</f>
        <v>7642939.5717200087</v>
      </c>
      <c r="BD219" s="1">
        <f>IF(Income_CF!BD221="","",Income_CF!BD221*(Cohort_WP!BD219/Cohort_CF!BD219))</f>
        <v>7760455.9748533117</v>
      </c>
      <c r="BE219" s="1">
        <f>IF(Income_CF!BE221="","",Income_CF!BE221*(Cohort_WP!BE219/Cohort_CF!BE219))</f>
        <v>7875052.8386295978</v>
      </c>
      <c r="BF219" s="1" t="str">
        <f>IF(Income_CF!BF221="","",Income_CF!BF221*(Cohort_WP!BF219/Cohort_CF!BF219))</f>
        <v/>
      </c>
      <c r="BG219" s="1" t="str">
        <f>IF(Income_CF!BG221="","",Income_CF!BG221*(Cohort_WP!BG219/Cohort_CF!BG219))</f>
        <v/>
      </c>
      <c r="BH219" s="1" t="str">
        <f>IF(Income_CF!BH221="","",Income_CF!BH221*(Cohort_WP!BH219/Cohort_CF!BH219))</f>
        <v/>
      </c>
      <c r="BI219" s="1" t="str">
        <f>IF(Income_CF!BI221="","",Income_CF!BI221*(Cohort_WP!BI219/Cohort_CF!BI219))</f>
        <v/>
      </c>
      <c r="BJ219" s="1" t="str">
        <f>IF(Income_CF!BJ221="","",Income_CF!BJ221*(Cohort_WP!BJ219/Cohort_CF!BJ219))</f>
        <v/>
      </c>
      <c r="BK219" s="1" t="str">
        <f>IF(Income_CF!BK221="","",Income_CF!BK221*(Cohort_WP!BK219/Cohort_CF!BK219))</f>
        <v/>
      </c>
      <c r="BL219" s="1" t="str">
        <f>IF(Income_CF!BL221="","",Income_CF!BL221*(Cohort_WP!BL219/Cohort_CF!BL219))</f>
        <v/>
      </c>
      <c r="BM219" s="1" t="str">
        <f>IF(Income_CF!BM221="","",Income_CF!BM221*(Cohort_WP!BM219/Cohort_CF!BM219))</f>
        <v/>
      </c>
      <c r="BN219" s="1" t="str">
        <f>IF(Income_CF!BN221="","",Income_CF!BN221*(Cohort_WP!BN219/Cohort_CF!BN219))</f>
        <v/>
      </c>
      <c r="BO219" s="1" t="str">
        <f>IF(Income_CF!BO221="","",Income_CF!BO221*(Cohort_WP!BO219/Cohort_CF!BO219))</f>
        <v/>
      </c>
      <c r="BP219" s="1" t="str">
        <f>IF(Income_CF!BP221="","",Income_CF!BP221*(Cohort_WP!BP219/Cohort_CF!BP219))</f>
        <v/>
      </c>
      <c r="BQ219" s="1" t="str">
        <f>IF(Income_CF!BQ221="","",Income_CF!BQ221*(Cohort_WP!BQ219/Cohort_CF!BQ219))</f>
        <v/>
      </c>
      <c r="BR219" s="1" t="str">
        <f>IF(Income_CF!BR221="","",Income_CF!BR221*(Cohort_WP!BR219/Cohort_CF!BR219))</f>
        <v/>
      </c>
      <c r="BS219" s="1" t="str">
        <f>IF(Income_CF!BS221="","",Income_CF!BS221*(Cohort_WP!BS219/Cohort_CF!BS219))</f>
        <v/>
      </c>
    </row>
    <row r="220" spans="1:72" x14ac:dyDescent="0.55000000000000004">
      <c r="A220" s="642"/>
      <c r="B220" t="s">
        <v>473</v>
      </c>
      <c r="M220" s="1" t="str">
        <f>IF(Income_CF!M222="","",Income_CF!M222*(Cohort_WP!M220/Cohort_CF!M220))</f>
        <v/>
      </c>
      <c r="N220" s="1" t="str">
        <f>IF(Income_CF!N222="","",Income_CF!N222*(Cohort_WP!N220/Cohort_CF!N220))</f>
        <v/>
      </c>
      <c r="O220" s="1" t="str">
        <f>IF(Income_CF!O222="","",Income_CF!O222*(Cohort_WP!O220/Cohort_CF!O220))</f>
        <v/>
      </c>
      <c r="P220" s="1" t="str">
        <f>IF(Income_CF!P222="","",Income_CF!P222*(Cohort_WP!P220/Cohort_CF!P220))</f>
        <v/>
      </c>
      <c r="Q220" s="1" t="str">
        <f>IF(Income_CF!Q222="","",Income_CF!Q222*(Cohort_WP!Q220/Cohort_CF!Q220))</f>
        <v/>
      </c>
      <c r="R220" s="1" t="str">
        <f>IF(Income_CF!R222="","",Income_CF!R222*(Cohort_WP!R220/Cohort_CF!R220))</f>
        <v/>
      </c>
      <c r="S220" s="1">
        <f>IF(Income_CF!S222="","",Income_CF!S222*(Cohort_WP!S220/Cohort_CF!S220))</f>
        <v>2910909.0164118051</v>
      </c>
      <c r="T220" s="1">
        <f>IF(Income_CF!T222="","",Income_CF!T222*(Cohort_WP!T220/Cohort_CF!T220))</f>
        <v>3023829.9141639248</v>
      </c>
      <c r="U220" s="1">
        <f>IF(Income_CF!U222="","",Income_CF!U222*(Cohort_WP!U220/Cohort_CF!U220))</f>
        <v>3139247.1614095075</v>
      </c>
      <c r="V220" s="1">
        <f>IF(Income_CF!V222="","",Income_CF!V222*(Cohort_WP!V220/Cohort_CF!V220))</f>
        <v>3257114.9402822792</v>
      </c>
      <c r="W220" s="1">
        <f>IF(Income_CF!W222="","",Income_CF!W222*(Cohort_WP!W220/Cohort_CF!W220))</f>
        <v>3398046.1957644648</v>
      </c>
      <c r="X220" s="1">
        <f>IF(Income_CF!X222="","",Income_CF!X222*(Cohort_WP!X220/Cohort_CF!X220))</f>
        <v>3519290.5478339079</v>
      </c>
      <c r="Y220" s="1">
        <f>IF(Income_CF!Y222="","",Income_CF!Y222*(Cohort_WP!Y220/Cohort_CF!Y220))</f>
        <v>3642674.7113835593</v>
      </c>
      <c r="Z220" s="1">
        <f>IF(Income_CF!Z222="","",Income_CF!Z222*(Cohort_WP!Z220/Cohort_CF!Z220))</f>
        <v>3768123.0956165907</v>
      </c>
      <c r="AA220" s="1">
        <f>IF(Income_CF!AA222="","",Income_CF!AA222*(Cohort_WP!AA220/Cohort_CF!AA220))</f>
        <v>3895553.7049849373</v>
      </c>
      <c r="AB220" s="1">
        <f>IF(Income_CF!AB222="","",Income_CF!AB222*(Cohort_WP!AB220/Cohort_CF!AB220))</f>
        <v>4024878.1187319071</v>
      </c>
      <c r="AC220" s="1">
        <f>IF(Income_CF!AC222="","",Income_CF!AC222*(Cohort_WP!AC220/Cohort_CF!AC220))</f>
        <v>4156001.4893286885</v>
      </c>
      <c r="AD220" s="1">
        <f>IF(Income_CF!AD222="","",Income_CF!AD222*(Cohort_WP!AD220/Cohort_CF!AD220))</f>
        <v>4288822.560449197</v>
      </c>
      <c r="AE220" s="1">
        <f>IF(Income_CF!AE222="","",Income_CF!AE222*(Cohort_WP!AE220/Cohort_CF!AE220))</f>
        <v>4423233.7050658865</v>
      </c>
      <c r="AF220" s="1">
        <f>IF(Income_CF!AF222="","",Income_CF!AF222*(Cohort_WP!AF220/Cohort_CF!AF220))</f>
        <v>4559120.9841827424</v>
      </c>
      <c r="AG220" s="1">
        <f>IF(Income_CF!AG222="","",Income_CF!AG222*(Cohort_WP!AG220/Cohort_CF!AG220))</f>
        <v>4696364.2266498413</v>
      </c>
      <c r="AH220" s="1">
        <f>IF(Income_CF!AH222="","",Income_CF!AH222*(Cohort_WP!AH220/Cohort_CF!AH220))</f>
        <v>4834837.1304287501</v>
      </c>
      <c r="AI220" s="1">
        <f>IF(Income_CF!AI222="","",Income_CF!AI222*(Cohort_WP!AI220/Cohort_CF!AI220))</f>
        <v>4974407.385597188</v>
      </c>
      <c r="AJ220" s="1">
        <f>IF(Income_CF!AJ222="","",Income_CF!AJ222*(Cohort_WP!AJ220/Cohort_CF!AJ220))</f>
        <v>5114936.8192985328</v>
      </c>
      <c r="AK220" s="1">
        <f>IF(Income_CF!AK222="","",Income_CF!AK222*(Cohort_WP!AK220/Cohort_CF!AK220))</f>
        <v>5256281.5627534278</v>
      </c>
      <c r="AL220" s="1">
        <f>IF(Income_CF!AL222="","",Income_CF!AL222*(Cohort_WP!AL220/Cohort_CF!AL220))</f>
        <v>5398292.2403610433</v>
      </c>
      <c r="AM220" s="1">
        <f>IF(Income_CF!AM222="","",Income_CF!AM222*(Cohort_WP!AM220/Cohort_CF!AM220))</f>
        <v>5540814.1808237173</v>
      </c>
      <c r="AN220" s="1">
        <f>IF(Income_CF!AN222="","",Income_CF!AN222*(Cohort_WP!AN220/Cohort_CF!AN220))</f>
        <v>5683687.650133648</v>
      </c>
      <c r="AO220" s="1">
        <f>IF(Income_CF!AO222="","",Income_CF!AO222*(Cohort_WP!AO220/Cohort_CF!AO220))</f>
        <v>5826748.1061622053</v>
      </c>
      <c r="AP220" s="1">
        <f>IF(Income_CF!AP222="","",Income_CF!AP222*(Cohort_WP!AP220/Cohort_CF!AP220))</f>
        <v>5969826.4744946165</v>
      </c>
      <c r="AQ220" s="1">
        <f>IF(Income_CF!AQ222="","",Income_CF!AQ222*(Cohort_WP!AQ220/Cohort_CF!AQ220))</f>
        <v>6112749.4450521786</v>
      </c>
      <c r="AR220" s="1">
        <f>IF(Income_CF!AR222="","",Income_CF!AR222*(Cohort_WP!AR220/Cohort_CF!AR220))</f>
        <v>6255339.7889445797</v>
      </c>
      <c r="AS220" s="1">
        <f>IF(Income_CF!AS222="","",Income_CF!AS222*(Cohort_WP!AS220/Cohort_CF!AS220))</f>
        <v>6397416.6948954007</v>
      </c>
      <c r="AT220" s="1">
        <f>IF(Income_CF!AT222="","",Income_CF!AT222*(Cohort_WP!AT220/Cohort_CF!AT220))</f>
        <v>6538796.1244840231</v>
      </c>
      <c r="AU220" s="1">
        <f>IF(Income_CF!AU222="","",Income_CF!AU222*(Cohort_WP!AU220/Cohort_CF!AU220))</f>
        <v>6679291.1853503119</v>
      </c>
      <c r="AV220" s="1">
        <f>IF(Income_CF!AV222="","",Income_CF!AV222*(Cohort_WP!AV220/Cohort_CF!AV220))</f>
        <v>6818712.5214115856</v>
      </c>
      <c r="AW220" s="1">
        <f>IF(Income_CF!AW222="","",Income_CF!AW222*(Cohort_WP!AW220/Cohort_CF!AW220))</f>
        <v>6956868.719048976</v>
      </c>
      <c r="AX220" s="1">
        <f>IF(Income_CF!AX222="","",Income_CF!AX222*(Cohort_WP!AX220/Cohort_CF!AX220))</f>
        <v>7093566.7281286633</v>
      </c>
      <c r="AY220" s="1">
        <f>IF(Income_CF!AY222="","",Income_CF!AY222*(Cohort_WP!AY220/Cohort_CF!AY220))</f>
        <v>7228612.2966376198</v>
      </c>
      <c r="AZ220" s="1">
        <f>IF(Income_CF!AZ222="","",Income_CF!AZ222*(Cohort_WP!AZ220/Cohort_CF!AZ220))</f>
        <v>7361810.417629729</v>
      </c>
      <c r="BA220" s="1">
        <f>IF(Income_CF!BA222="","",Income_CF!BA222*(Cohort_WP!BA220/Cohort_CF!BA220))</f>
        <v>7492965.7871007025</v>
      </c>
      <c r="BB220" s="1">
        <f>IF(Income_CF!BB222="","",Income_CF!BB222*(Cohort_WP!BB220/Cohort_CF!BB220))</f>
        <v>7621883.2713368442</v>
      </c>
      <c r="BC220" s="1">
        <f>IF(Income_CF!BC222="","",Income_CF!BC222*(Cohort_WP!BC220/Cohort_CF!BC220))</f>
        <v>7748368.3822151562</v>
      </c>
      <c r="BD220" s="1">
        <f>IF(Income_CF!BD222="","",Income_CF!BD222*(Cohort_WP!BD220/Cohort_CF!BD220))</f>
        <v>7872227.7588716093</v>
      </c>
      <c r="BE220" s="1">
        <f>IF(Income_CF!BE222="","",Income_CF!BE222*(Cohort_WP!BE220/Cohort_CF!BE220))</f>
        <v>7993269.6540989121</v>
      </c>
      <c r="BF220" s="1">
        <f>IF(Income_CF!BF222="","",Income_CF!BF222*(Cohort_WP!BF220/Cohort_CF!BF220))</f>
        <v>8111304.4237884851</v>
      </c>
      <c r="BG220" s="1" t="str">
        <f>IF(Income_CF!BG222="","",Income_CF!BG222*(Cohort_WP!BG220/Cohort_CF!BG220))</f>
        <v/>
      </c>
      <c r="BH220" s="1" t="str">
        <f>IF(Income_CF!BH222="","",Income_CF!BH222*(Cohort_WP!BH220/Cohort_CF!BH220))</f>
        <v/>
      </c>
      <c r="BI220" s="1" t="str">
        <f>IF(Income_CF!BI222="","",Income_CF!BI222*(Cohort_WP!BI220/Cohort_CF!BI220))</f>
        <v/>
      </c>
      <c r="BJ220" s="1" t="str">
        <f>IF(Income_CF!BJ222="","",Income_CF!BJ222*(Cohort_WP!BJ220/Cohort_CF!BJ220))</f>
        <v/>
      </c>
      <c r="BK220" s="1" t="str">
        <f>IF(Income_CF!BK222="","",Income_CF!BK222*(Cohort_WP!BK220/Cohort_CF!BK220))</f>
        <v/>
      </c>
      <c r="BL220" s="1" t="str">
        <f>IF(Income_CF!BL222="","",Income_CF!BL222*(Cohort_WP!BL220/Cohort_CF!BL220))</f>
        <v/>
      </c>
      <c r="BM220" s="1" t="str">
        <f>IF(Income_CF!BM222="","",Income_CF!BM222*(Cohort_WP!BM220/Cohort_CF!BM220))</f>
        <v/>
      </c>
      <c r="BN220" s="1" t="str">
        <f>IF(Income_CF!BN222="","",Income_CF!BN222*(Cohort_WP!BN220/Cohort_CF!BN220))</f>
        <v/>
      </c>
      <c r="BO220" s="1" t="str">
        <f>IF(Income_CF!BO222="","",Income_CF!BO222*(Cohort_WP!BO220/Cohort_CF!BO220))</f>
        <v/>
      </c>
      <c r="BP220" s="1" t="str">
        <f>IF(Income_CF!BP222="","",Income_CF!BP222*(Cohort_WP!BP220/Cohort_CF!BP220))</f>
        <v/>
      </c>
      <c r="BQ220" s="1" t="str">
        <f>IF(Income_CF!BQ222="","",Income_CF!BQ222*(Cohort_WP!BQ220/Cohort_CF!BQ220))</f>
        <v/>
      </c>
      <c r="BR220" s="1" t="str">
        <f>IF(Income_CF!BR222="","",Income_CF!BR222*(Cohort_WP!BR220/Cohort_CF!BR220))</f>
        <v/>
      </c>
      <c r="BS220" s="1" t="str">
        <f>IF(Income_CF!BS222="","",Income_CF!BS222*(Cohort_WP!BS220/Cohort_CF!BS220))</f>
        <v/>
      </c>
    </row>
    <row r="221" spans="1:72" x14ac:dyDescent="0.55000000000000004">
      <c r="A221" s="642"/>
      <c r="B221" t="s">
        <v>474</v>
      </c>
      <c r="M221" s="1" t="str">
        <f>IF(Income_CF!M223="","",Income_CF!M223*(Cohort_WP!M221/Cohort_CF!M221))</f>
        <v/>
      </c>
      <c r="N221" s="1" t="str">
        <f>IF(Income_CF!N223="","",Income_CF!N223*(Cohort_WP!N221/Cohort_CF!N221))</f>
        <v/>
      </c>
      <c r="O221" s="1" t="str">
        <f>IF(Income_CF!O223="","",Income_CF!O223*(Cohort_WP!O221/Cohort_CF!O221))</f>
        <v/>
      </c>
      <c r="P221" s="1" t="str">
        <f>IF(Income_CF!P223="","",Income_CF!P223*(Cohort_WP!P221/Cohort_CF!P221))</f>
        <v/>
      </c>
      <c r="Q221" s="1" t="str">
        <f>IF(Income_CF!Q223="","",Income_CF!Q223*(Cohort_WP!Q221/Cohort_CF!Q221))</f>
        <v/>
      </c>
      <c r="R221" s="1" t="str">
        <f>IF(Income_CF!R223="","",Income_CF!R223*(Cohort_WP!R221/Cohort_CF!R221))</f>
        <v/>
      </c>
      <c r="S221" s="1" t="str">
        <f>IF(Income_CF!S223="","",Income_CF!S223*(Cohort_WP!S221/Cohort_CF!S221))</f>
        <v/>
      </c>
      <c r="T221" s="1">
        <f>IF(Income_CF!T223="","",Income_CF!T223*(Cohort_WP!T221/Cohort_CF!T221))</f>
        <v>2998236.2869041595</v>
      </c>
      <c r="U221" s="1">
        <f>IF(Income_CF!U223="","",Income_CF!U223*(Cohort_WP!U221/Cohort_CF!U221))</f>
        <v>3114544.811588842</v>
      </c>
      <c r="V221" s="1">
        <f>IF(Income_CF!V223="","",Income_CF!V223*(Cohort_WP!V221/Cohort_CF!V221))</f>
        <v>3233424.5762517923</v>
      </c>
      <c r="W221" s="1">
        <f>IF(Income_CF!W223="","",Income_CF!W223*(Cohort_WP!W221/Cohort_CF!W221))</f>
        <v>3354828.3884907481</v>
      </c>
      <c r="X221" s="1">
        <f>IF(Income_CF!X223="","",Income_CF!X223*(Cohort_WP!X221/Cohort_CF!X221))</f>
        <v>3499987.5816373993</v>
      </c>
      <c r="Y221" s="1">
        <f>IF(Income_CF!Y223="","",Income_CF!Y223*(Cohort_WP!Y221/Cohort_CF!Y221))</f>
        <v>3624869.2642689249</v>
      </c>
      <c r="Z221" s="1">
        <f>IF(Income_CF!Z223="","",Income_CF!Z223*(Cohort_WP!Z221/Cohort_CF!Z221))</f>
        <v>3751954.9527250663</v>
      </c>
      <c r="AA221" s="1">
        <f>IF(Income_CF!AA223="","",Income_CF!AA223*(Cohort_WP!AA221/Cohort_CF!AA221))</f>
        <v>3881166.7884850879</v>
      </c>
      <c r="AB221" s="1">
        <f>IF(Income_CF!AB223="","",Income_CF!AB223*(Cohort_WP!AB221/Cohort_CF!AB221))</f>
        <v>4012420.3161344859</v>
      </c>
      <c r="AC221" s="1">
        <f>IF(Income_CF!AC223="","",Income_CF!AC223*(Cohort_WP!AC221/Cohort_CF!AC221))</f>
        <v>4145624.4622938647</v>
      </c>
      <c r="AD221" s="1">
        <f>IF(Income_CF!AD223="","",Income_CF!AD223*(Cohort_WP!AD221/Cohort_CF!AD221))</f>
        <v>4280681.5340085486</v>
      </c>
      <c r="AE221" s="1">
        <f>IF(Income_CF!AE223="","",Income_CF!AE223*(Cohort_WP!AE221/Cohort_CF!AE221))</f>
        <v>4417487.2372626727</v>
      </c>
      <c r="AF221" s="1">
        <f>IF(Income_CF!AF223="","",Income_CF!AF223*(Cohort_WP!AF221/Cohort_CF!AF221))</f>
        <v>4555930.7162178634</v>
      </c>
      <c r="AG221" s="1">
        <f>IF(Income_CF!AG223="","",Income_CF!AG223*(Cohort_WP!AG221/Cohort_CF!AG221))</f>
        <v>4695894.6137082241</v>
      </c>
      <c r="AH221" s="1">
        <f>IF(Income_CF!AH223="","",Income_CF!AH223*(Cohort_WP!AH221/Cohort_CF!AH221))</f>
        <v>4837255.153449337</v>
      </c>
      <c r="AI221" s="1">
        <f>IF(Income_CF!AI223="","",Income_CF!AI223*(Cohort_WP!AI221/Cohort_CF!AI221))</f>
        <v>4979882.2443416109</v>
      </c>
      <c r="AJ221" s="1">
        <f>IF(Income_CF!AJ223="","",Income_CF!AJ223*(Cohort_WP!AJ221/Cohort_CF!AJ221))</f>
        <v>5123639.6071651038</v>
      </c>
      <c r="AK221" s="1">
        <f>IF(Income_CF!AK223="","",Income_CF!AK223*(Cohort_WP!AK221/Cohort_CF!AK221))</f>
        <v>5268384.9238774898</v>
      </c>
      <c r="AL221" s="1">
        <f>IF(Income_CF!AL223="","",Income_CF!AL223*(Cohort_WP!AL221/Cohort_CF!AL221))</f>
        <v>5413970.0096360296</v>
      </c>
      <c r="AM221" s="1">
        <f>IF(Income_CF!AM223="","",Income_CF!AM223*(Cohort_WP!AM221/Cohort_CF!AM221))</f>
        <v>5560241.0075718751</v>
      </c>
      <c r="AN221" s="1">
        <f>IF(Income_CF!AN223="","",Income_CF!AN223*(Cohort_WP!AN221/Cohort_CF!AN221))</f>
        <v>5707038.6062484281</v>
      </c>
      <c r="AO221" s="1">
        <f>IF(Income_CF!AO223="","",Income_CF!AO223*(Cohort_WP!AO221/Cohort_CF!AO221))</f>
        <v>5854198.279637658</v>
      </c>
      <c r="AP221" s="1">
        <f>IF(Income_CF!AP223="","",Income_CF!AP223*(Cohort_WP!AP221/Cohort_CF!AP221))</f>
        <v>6001550.5493470728</v>
      </c>
      <c r="AQ221" s="1">
        <f>IF(Income_CF!AQ223="","",Income_CF!AQ223*(Cohort_WP!AQ221/Cohort_CF!AQ221))</f>
        <v>6148921.2687294548</v>
      </c>
      <c r="AR221" s="1">
        <f>IF(Income_CF!AR223="","",Income_CF!AR223*(Cohort_WP!AR221/Cohort_CF!AR221))</f>
        <v>6296131.9284037435</v>
      </c>
      <c r="AS221" s="1">
        <f>IF(Income_CF!AS223="","",Income_CF!AS223*(Cohort_WP!AS221/Cohort_CF!AS221))</f>
        <v>6442999.9826129181</v>
      </c>
      <c r="AT221" s="1">
        <f>IF(Income_CF!AT223="","",Income_CF!AT223*(Cohort_WP!AT221/Cohort_CF!AT221))</f>
        <v>6589339.1957422616</v>
      </c>
      <c r="AU221" s="1">
        <f>IF(Income_CF!AU223="","",Income_CF!AU223*(Cohort_WP!AU221/Cohort_CF!AU221))</f>
        <v>6734960.0082185445</v>
      </c>
      <c r="AV221" s="1">
        <f>IF(Income_CF!AV223="","",Income_CF!AV223*(Cohort_WP!AV221/Cohort_CF!AV221))</f>
        <v>6879669.9209108222</v>
      </c>
      <c r="AW221" s="1">
        <f>IF(Income_CF!AW223="","",Income_CF!AW223*(Cohort_WP!AW221/Cohort_CF!AW221))</f>
        <v>7023273.8970539337</v>
      </c>
      <c r="AX221" s="1">
        <f>IF(Income_CF!AX223="","",Income_CF!AX223*(Cohort_WP!AX221/Cohort_CF!AX221))</f>
        <v>7165574.7806204436</v>
      </c>
      <c r="AY221" s="1">
        <f>IF(Income_CF!AY223="","",Income_CF!AY223*(Cohort_WP!AY221/Cohort_CF!AY221))</f>
        <v>7306373.7299725227</v>
      </c>
      <c r="AZ221" s="1">
        <f>IF(Income_CF!AZ223="","",Income_CF!AZ223*(Cohort_WP!AZ221/Cohort_CF!AZ221))</f>
        <v>7445470.6655367482</v>
      </c>
      <c r="BA221" s="1">
        <f>IF(Income_CF!BA223="","",Income_CF!BA223*(Cohort_WP!BA221/Cohort_CF!BA221))</f>
        <v>7582664.7301586214</v>
      </c>
      <c r="BB221" s="1">
        <f>IF(Income_CF!BB223="","",Income_CF!BB223*(Cohort_WP!BB221/Cohort_CF!BB221))</f>
        <v>7717754.7607137226</v>
      </c>
      <c r="BC221" s="1">
        <f>IF(Income_CF!BC223="","",Income_CF!BC223*(Cohort_WP!BC221/Cohort_CF!BC221))</f>
        <v>7850539.7694769492</v>
      </c>
      <c r="BD221" s="1">
        <f>IF(Income_CF!BD223="","",Income_CF!BD223*(Cohort_WP!BD221/Cohort_CF!BD221))</f>
        <v>7980819.433681611</v>
      </c>
      <c r="BE221" s="1">
        <f>IF(Income_CF!BE223="","",Income_CF!BE223*(Cohort_WP!BE221/Cohort_CF!BE221))</f>
        <v>8108394.5916377576</v>
      </c>
      <c r="BF221" s="1">
        <f>IF(Income_CF!BF223="","",Income_CF!BF223*(Cohort_WP!BF221/Cohort_CF!BF221))</f>
        <v>8233067.7437218791</v>
      </c>
      <c r="BG221" s="1">
        <f>IF(Income_CF!BG223="","",Income_CF!BG223*(Cohort_WP!BG221/Cohort_CF!BG221))</f>
        <v>8354643.5565021373</v>
      </c>
      <c r="BH221" s="1" t="str">
        <f>IF(Income_CF!BH223="","",Income_CF!BH223*(Cohort_WP!BH221/Cohort_CF!BH221))</f>
        <v/>
      </c>
      <c r="BI221" s="1" t="str">
        <f>IF(Income_CF!BI223="","",Income_CF!BI223*(Cohort_WP!BI221/Cohort_CF!BI221))</f>
        <v/>
      </c>
      <c r="BJ221" s="1" t="str">
        <f>IF(Income_CF!BJ223="","",Income_CF!BJ223*(Cohort_WP!BJ221/Cohort_CF!BJ221))</f>
        <v/>
      </c>
      <c r="BK221" s="1" t="str">
        <f>IF(Income_CF!BK223="","",Income_CF!BK223*(Cohort_WP!BK221/Cohort_CF!BK221))</f>
        <v/>
      </c>
      <c r="BL221" s="1" t="str">
        <f>IF(Income_CF!BL223="","",Income_CF!BL223*(Cohort_WP!BL221/Cohort_CF!BL221))</f>
        <v/>
      </c>
      <c r="BM221" s="1" t="str">
        <f>IF(Income_CF!BM223="","",Income_CF!BM223*(Cohort_WP!BM221/Cohort_CF!BM221))</f>
        <v/>
      </c>
      <c r="BN221" s="1" t="str">
        <f>IF(Income_CF!BN223="","",Income_CF!BN223*(Cohort_WP!BN221/Cohort_CF!BN221))</f>
        <v/>
      </c>
      <c r="BO221" s="1" t="str">
        <f>IF(Income_CF!BO223="","",Income_CF!BO223*(Cohort_WP!BO221/Cohort_CF!BO221))</f>
        <v/>
      </c>
      <c r="BP221" s="1" t="str">
        <f>IF(Income_CF!BP223="","",Income_CF!BP223*(Cohort_WP!BP221/Cohort_CF!BP221))</f>
        <v/>
      </c>
      <c r="BQ221" s="1" t="str">
        <f>IF(Income_CF!BQ223="","",Income_CF!BQ223*(Cohort_WP!BQ221/Cohort_CF!BQ221))</f>
        <v/>
      </c>
      <c r="BR221" s="1" t="str">
        <f>IF(Income_CF!BR223="","",Income_CF!BR223*(Cohort_WP!BR221/Cohort_CF!BR221))</f>
        <v/>
      </c>
      <c r="BS221" s="1" t="str">
        <f>IF(Income_CF!BS223="","",Income_CF!BS223*(Cohort_WP!BS221/Cohort_CF!BS221))</f>
        <v/>
      </c>
    </row>
    <row r="222" spans="1:72" x14ac:dyDescent="0.55000000000000004">
      <c r="A222" s="642"/>
      <c r="B222" t="s">
        <v>475</v>
      </c>
      <c r="M222" s="1" t="str">
        <f>IF(Income_CF!M224="","",Income_CF!M224*(Cohort_WP!M222/Cohort_CF!M222))</f>
        <v/>
      </c>
      <c r="N222" s="1" t="str">
        <f>IF(Income_CF!N224="","",Income_CF!N224*(Cohort_WP!N222/Cohort_CF!N222))</f>
        <v/>
      </c>
      <c r="O222" s="1" t="str">
        <f>IF(Income_CF!O224="","",Income_CF!O224*(Cohort_WP!O222/Cohort_CF!O222))</f>
        <v/>
      </c>
      <c r="P222" s="1" t="str">
        <f>IF(Income_CF!P224="","",Income_CF!P224*(Cohort_WP!P222/Cohort_CF!P222))</f>
        <v/>
      </c>
      <c r="Q222" s="1" t="str">
        <f>IF(Income_CF!Q224="","",Income_CF!Q224*(Cohort_WP!Q222/Cohort_CF!Q222))</f>
        <v/>
      </c>
      <c r="R222" s="1" t="str">
        <f>IF(Income_CF!R224="","",Income_CF!R224*(Cohort_WP!R222/Cohort_CF!R222))</f>
        <v/>
      </c>
      <c r="S222" s="1" t="str">
        <f>IF(Income_CF!S224="","",Income_CF!S224*(Cohort_WP!S222/Cohort_CF!S222))</f>
        <v/>
      </c>
      <c r="T222" s="1" t="str">
        <f>IF(Income_CF!T224="","",Income_CF!T224*(Cohort_WP!T222/Cohort_CF!T222))</f>
        <v/>
      </c>
      <c r="U222" s="1">
        <f>IF(Income_CF!U224="","",Income_CF!U224*(Cohort_WP!U222/Cohort_CF!U222))</f>
        <v>3088183.3755112845</v>
      </c>
      <c r="V222" s="1">
        <f>IF(Income_CF!V224="","",Income_CF!V224*(Cohort_WP!V222/Cohort_CF!V222))</f>
        <v>3207981.155936507</v>
      </c>
      <c r="W222" s="1">
        <f>IF(Income_CF!W224="","",Income_CF!W224*(Cohort_WP!W222/Cohort_CF!W222))</f>
        <v>3330427.3135393457</v>
      </c>
      <c r="X222" s="1">
        <f>IF(Income_CF!X224="","",Income_CF!X224*(Cohort_WP!X222/Cohort_CF!X222))</f>
        <v>3455473.24014547</v>
      </c>
      <c r="Y222" s="1">
        <f>IF(Income_CF!Y224="","",Income_CF!Y224*(Cohort_WP!Y222/Cohort_CF!Y222))</f>
        <v>3604987.2090865206</v>
      </c>
      <c r="Z222" s="1">
        <f>IF(Income_CF!Z224="","",Income_CF!Z224*(Cohort_WP!Z222/Cohort_CF!Z222))</f>
        <v>3733615.3421969931</v>
      </c>
      <c r="AA222" s="1">
        <f>IF(Income_CF!AA224="","",Income_CF!AA224*(Cohort_WP!AA222/Cohort_CF!AA222))</f>
        <v>3864513.6013068175</v>
      </c>
      <c r="AB222" s="1">
        <f>IF(Income_CF!AB224="","",Income_CF!AB224*(Cohort_WP!AB222/Cohort_CF!AB222))</f>
        <v>3997601.792139641</v>
      </c>
      <c r="AC222" s="1">
        <f>IF(Income_CF!AC224="","",Income_CF!AC224*(Cohort_WP!AC222/Cohort_CF!AC222))</f>
        <v>4132792.9256185209</v>
      </c>
      <c r="AD222" s="1">
        <f>IF(Income_CF!AD224="","",Income_CF!AD224*(Cohort_WP!AD222/Cohort_CF!AD222))</f>
        <v>4269993.1961626792</v>
      </c>
      <c r="AE222" s="1">
        <f>IF(Income_CF!AE224="","",Income_CF!AE224*(Cohort_WP!AE222/Cohort_CF!AE222))</f>
        <v>4409101.9800288053</v>
      </c>
      <c r="AF222" s="1">
        <f>IF(Income_CF!AF224="","",Income_CF!AF224*(Cohort_WP!AF222/Cohort_CF!AF222))</f>
        <v>4550011.8543805536</v>
      </c>
      <c r="AG222" s="1">
        <f>IF(Income_CF!AG224="","",Income_CF!AG224*(Cohort_WP!AG222/Cohort_CF!AG222))</f>
        <v>4692608.6377043994</v>
      </c>
      <c r="AH222" s="1">
        <f>IF(Income_CF!AH224="","",Income_CF!AH224*(Cohort_WP!AH222/Cohort_CF!AH222))</f>
        <v>4836771.4521194715</v>
      </c>
      <c r="AI222" s="1">
        <f>IF(Income_CF!AI224="","",Income_CF!AI224*(Cohort_WP!AI222/Cohort_CF!AI222))</f>
        <v>4982372.8080528164</v>
      </c>
      <c r="AJ222" s="1">
        <f>IF(Income_CF!AJ224="","",Income_CF!AJ224*(Cohort_WP!AJ222/Cohort_CF!AJ222))</f>
        <v>5129278.71167186</v>
      </c>
      <c r="AK222" s="1">
        <f>IF(Income_CF!AK224="","",Income_CF!AK224*(Cohort_WP!AK222/Cohort_CF!AK222))</f>
        <v>5277348.7953800578</v>
      </c>
      <c r="AL222" s="1">
        <f>IF(Income_CF!AL224="","",Income_CF!AL224*(Cohort_WP!AL222/Cohort_CF!AL222))</f>
        <v>5426436.471593813</v>
      </c>
      <c r="AM222" s="1">
        <f>IF(Income_CF!AM224="","",Income_CF!AM224*(Cohort_WP!AM222/Cohort_CF!AM222))</f>
        <v>5576389.1099251118</v>
      </c>
      <c r="AN222" s="1">
        <f>IF(Income_CF!AN224="","",Income_CF!AN224*(Cohort_WP!AN222/Cohort_CF!AN222))</f>
        <v>5727048.2377990307</v>
      </c>
      <c r="AO222" s="1">
        <f>IF(Income_CF!AO224="","",Income_CF!AO224*(Cohort_WP!AO222/Cohort_CF!AO222))</f>
        <v>5878249.7644358817</v>
      </c>
      <c r="AP222" s="1">
        <f>IF(Income_CF!AP224="","",Income_CF!AP224*(Cohort_WP!AP222/Cohort_CF!AP222))</f>
        <v>6029824.2280267868</v>
      </c>
      <c r="AQ222" s="1">
        <f>IF(Income_CF!AQ224="","",Income_CF!AQ224*(Cohort_WP!AQ222/Cohort_CF!AQ222))</f>
        <v>6181597.0658274824</v>
      </c>
      <c r="AR222" s="1">
        <f>IF(Income_CF!AR224="","",Income_CF!AR224*(Cohort_WP!AR222/Cohort_CF!AR222))</f>
        <v>6333388.9067913378</v>
      </c>
      <c r="AS222" s="1">
        <f>IF(Income_CF!AS224="","",Income_CF!AS224*(Cohort_WP!AS222/Cohort_CF!AS222))</f>
        <v>6485015.8862558575</v>
      </c>
      <c r="AT222" s="1">
        <f>IF(Income_CF!AT224="","",Income_CF!AT224*(Cohort_WP!AT222/Cohort_CF!AT222))</f>
        <v>6636289.982091303</v>
      </c>
      <c r="AU222" s="1">
        <f>IF(Income_CF!AU224="","",Income_CF!AU224*(Cohort_WP!AU222/Cohort_CF!AU222))</f>
        <v>6787019.3716145298</v>
      </c>
      <c r="AV222" s="1">
        <f>IF(Income_CF!AV224="","",Income_CF!AV224*(Cohort_WP!AV222/Cohort_CF!AV222))</f>
        <v>6937008.8084651018</v>
      </c>
      <c r="AW222" s="1">
        <f>IF(Income_CF!AW224="","",Income_CF!AW224*(Cohort_WP!AW222/Cohort_CF!AW222))</f>
        <v>7086060.0185381472</v>
      </c>
      <c r="AX222" s="1">
        <f>IF(Income_CF!AX224="","",Income_CF!AX224*(Cohort_WP!AX222/Cohort_CF!AX222))</f>
        <v>7233972.1139655514</v>
      </c>
      <c r="AY222" s="1">
        <f>IF(Income_CF!AY224="","",Income_CF!AY224*(Cohort_WP!AY222/Cohort_CF!AY222))</f>
        <v>7380542.0240390571</v>
      </c>
      <c r="AZ222" s="1">
        <f>IF(Income_CF!AZ224="","",Income_CF!AZ224*(Cohort_WP!AZ222/Cohort_CF!AZ222))</f>
        <v>7525564.941871698</v>
      </c>
      <c r="BA222" s="1">
        <f>IF(Income_CF!BA224="","",Income_CF!BA224*(Cohort_WP!BA222/Cohort_CF!BA222))</f>
        <v>7668834.785502851</v>
      </c>
      <c r="BB222" s="1">
        <f>IF(Income_CF!BB224="","",Income_CF!BB224*(Cohort_WP!BB222/Cohort_CF!BB222))</f>
        <v>7810144.6720633795</v>
      </c>
      <c r="BC222" s="1">
        <f>IF(Income_CF!BC224="","",Income_CF!BC224*(Cohort_WP!BC222/Cohort_CF!BC222))</f>
        <v>7949287.4035351323</v>
      </c>
      <c r="BD222" s="1">
        <f>IF(Income_CF!BD224="","",Income_CF!BD224*(Cohort_WP!BD222/Cohort_CF!BD222))</f>
        <v>8086055.9625612572</v>
      </c>
      <c r="BE222" s="1">
        <f>IF(Income_CF!BE224="","",Income_CF!BE224*(Cohort_WP!BE222/Cohort_CF!BE222))</f>
        <v>8220244.0166920591</v>
      </c>
      <c r="BF222" s="1">
        <f>IF(Income_CF!BF224="","",Income_CF!BF224*(Cohort_WP!BF222/Cohort_CF!BF222))</f>
        <v>8351646.4293868914</v>
      </c>
      <c r="BG222" s="1">
        <f>IF(Income_CF!BG224="","",Income_CF!BG224*(Cohort_WP!BG222/Cohort_CF!BG222))</f>
        <v>8480059.7760335337</v>
      </c>
      <c r="BH222" s="1">
        <f>IF(Income_CF!BH224="","",Income_CF!BH224*(Cohort_WP!BH222/Cohort_CF!BH222))</f>
        <v>8605282.8631972037</v>
      </c>
      <c r="BI222" s="1" t="str">
        <f>IF(Income_CF!BI224="","",Income_CF!BI224*(Cohort_WP!BI222/Cohort_CF!BI222))</f>
        <v/>
      </c>
      <c r="BJ222" s="1" t="str">
        <f>IF(Income_CF!BJ224="","",Income_CF!BJ224*(Cohort_WP!BJ222/Cohort_CF!BJ222))</f>
        <v/>
      </c>
      <c r="BK222" s="1" t="str">
        <f>IF(Income_CF!BK224="","",Income_CF!BK224*(Cohort_WP!BK222/Cohort_CF!BK222))</f>
        <v/>
      </c>
      <c r="BL222" s="1" t="str">
        <f>IF(Income_CF!BL224="","",Income_CF!BL224*(Cohort_WP!BL222/Cohort_CF!BL222))</f>
        <v/>
      </c>
      <c r="BM222" s="1" t="str">
        <f>IF(Income_CF!BM224="","",Income_CF!BM224*(Cohort_WP!BM222/Cohort_CF!BM222))</f>
        <v/>
      </c>
      <c r="BN222" s="1" t="str">
        <f>IF(Income_CF!BN224="","",Income_CF!BN224*(Cohort_WP!BN222/Cohort_CF!BN222))</f>
        <v/>
      </c>
      <c r="BO222" s="1" t="str">
        <f>IF(Income_CF!BO224="","",Income_CF!BO224*(Cohort_WP!BO222/Cohort_CF!BO222))</f>
        <v/>
      </c>
      <c r="BP222" s="1" t="str">
        <f>IF(Income_CF!BP224="","",Income_CF!BP224*(Cohort_WP!BP222/Cohort_CF!BP222))</f>
        <v/>
      </c>
      <c r="BQ222" s="1" t="str">
        <f>IF(Income_CF!BQ224="","",Income_CF!BQ224*(Cohort_WP!BQ222/Cohort_CF!BQ222))</f>
        <v/>
      </c>
      <c r="BR222" s="1" t="str">
        <f>IF(Income_CF!BR224="","",Income_CF!BR224*(Cohort_WP!BR222/Cohort_CF!BR222))</f>
        <v/>
      </c>
      <c r="BS222" s="1" t="str">
        <f>IF(Income_CF!BS224="","",Income_CF!BS224*(Cohort_WP!BS222/Cohort_CF!BS222))</f>
        <v/>
      </c>
    </row>
    <row r="223" spans="1:72" x14ac:dyDescent="0.55000000000000004">
      <c r="A223" s="642"/>
      <c r="B223" t="s">
        <v>476</v>
      </c>
      <c r="M223" s="1" t="str">
        <f>IF(Income_CF!M225="","",Income_CF!M225*(Cohort_WP!M223/Cohort_CF!M223))</f>
        <v/>
      </c>
      <c r="N223" s="1" t="str">
        <f>IF(Income_CF!N225="","",Income_CF!N225*(Cohort_WP!N223/Cohort_CF!N223))</f>
        <v/>
      </c>
      <c r="O223" s="1" t="str">
        <f>IF(Income_CF!O225="","",Income_CF!O225*(Cohort_WP!O223/Cohort_CF!O223))</f>
        <v/>
      </c>
      <c r="P223" s="1" t="str">
        <f>IF(Income_CF!P225="","",Income_CF!P225*(Cohort_WP!P223/Cohort_CF!P223))</f>
        <v/>
      </c>
      <c r="Q223" s="1" t="str">
        <f>IF(Income_CF!Q225="","",Income_CF!Q225*(Cohort_WP!Q223/Cohort_CF!Q223))</f>
        <v/>
      </c>
      <c r="R223" s="1" t="str">
        <f>IF(Income_CF!R225="","",Income_CF!R225*(Cohort_WP!R223/Cohort_CF!R223))</f>
        <v/>
      </c>
      <c r="S223" s="1" t="str">
        <f>IF(Income_CF!S225="","",Income_CF!S225*(Cohort_WP!S223/Cohort_CF!S223))</f>
        <v/>
      </c>
      <c r="T223" s="1" t="str">
        <f>IF(Income_CF!T225="","",Income_CF!T225*(Cohort_WP!T223/Cohort_CF!T223))</f>
        <v/>
      </c>
      <c r="U223" s="1" t="str">
        <f>IF(Income_CF!U225="","",Income_CF!U225*(Cohort_WP!U223/Cohort_CF!U223))</f>
        <v/>
      </c>
      <c r="V223" s="1">
        <f>IF(Income_CF!V225="","",Income_CF!V225*(Cohort_WP!V223/Cohort_CF!V223))</f>
        <v>3180828.8767766226</v>
      </c>
      <c r="W223" s="1">
        <f>IF(Income_CF!W225="","",Income_CF!W225*(Cohort_WP!W223/Cohort_CF!W223))</f>
        <v>3304220.5906146024</v>
      </c>
      <c r="X223" s="1">
        <f>IF(Income_CF!X225="","",Income_CF!X225*(Cohort_WP!X223/Cohort_CF!X223))</f>
        <v>3430340.1329455259</v>
      </c>
      <c r="Y223" s="1">
        <f>IF(Income_CF!Y225="","",Income_CF!Y225*(Cohort_WP!Y223/Cohort_CF!Y223))</f>
        <v>3559137.437349834</v>
      </c>
      <c r="Z223" s="1">
        <f>IF(Income_CF!Z225="","",Income_CF!Z225*(Cohort_WP!Z223/Cohort_CF!Z223))</f>
        <v>3713136.8253591163</v>
      </c>
      <c r="AA223" s="1">
        <f>IF(Income_CF!AA225="","",Income_CF!AA225*(Cohort_WP!AA223/Cohort_CF!AA223))</f>
        <v>3845623.8024629019</v>
      </c>
      <c r="AB223" s="1">
        <f>IF(Income_CF!AB225="","",Income_CF!AB225*(Cohort_WP!AB223/Cohort_CF!AB223))</f>
        <v>3980449.0093460227</v>
      </c>
      <c r="AC223" s="1">
        <f>IF(Income_CF!AC225="","",Income_CF!AC225*(Cohort_WP!AC223/Cohort_CF!AC223))</f>
        <v>4117529.8459038301</v>
      </c>
      <c r="AD223" s="1">
        <f>IF(Income_CF!AD225="","",Income_CF!AD225*(Cohort_WP!AD223/Cohort_CF!AD223))</f>
        <v>4256776.7133870758</v>
      </c>
      <c r="AE223" s="1">
        <f>IF(Income_CF!AE225="","",Income_CF!AE225*(Cohort_WP!AE223/Cohort_CF!AE223))</f>
        <v>4398092.9920475604</v>
      </c>
      <c r="AF223" s="1">
        <f>IF(Income_CF!AF225="","",Income_CF!AF225*(Cohort_WP!AF223/Cohort_CF!AF223))</f>
        <v>4541375.0394296702</v>
      </c>
      <c r="AG223" s="1">
        <f>IF(Income_CF!AG225="","",Income_CF!AG225*(Cohort_WP!AG223/Cohort_CF!AG223))</f>
        <v>4686512.2100119693</v>
      </c>
      <c r="AH223" s="1">
        <f>IF(Income_CF!AH225="","",Income_CF!AH225*(Cohort_WP!AH223/Cohort_CF!AH223))</f>
        <v>4833386.8968355311</v>
      </c>
      <c r="AI223" s="1">
        <f>IF(Income_CF!AI225="","",Income_CF!AI225*(Cohort_WP!AI223/Cohort_CF!AI223))</f>
        <v>4981874.5956830541</v>
      </c>
      <c r="AJ223" s="1">
        <f>IF(Income_CF!AJ225="","",Income_CF!AJ225*(Cohort_WP!AJ223/Cohort_CF!AJ223))</f>
        <v>5131843.9922944009</v>
      </c>
      <c r="AK223" s="1">
        <f>IF(Income_CF!AK225="","",Income_CF!AK225*(Cohort_WP!AK223/Cohort_CF!AK223))</f>
        <v>5283157.0730220163</v>
      </c>
      <c r="AL223" s="1">
        <f>IF(Income_CF!AL225="","",Income_CF!AL225*(Cohort_WP!AL223/Cohort_CF!AL223))</f>
        <v>5435669.259241458</v>
      </c>
      <c r="AM223" s="1">
        <f>IF(Income_CF!AM225="","",Income_CF!AM225*(Cohort_WP!AM223/Cohort_CF!AM223))</f>
        <v>5589229.5657416275</v>
      </c>
      <c r="AN223" s="1">
        <f>IF(Income_CF!AN225="","",Income_CF!AN225*(Cohort_WP!AN223/Cohort_CF!AN223))</f>
        <v>5743680.7832228635</v>
      </c>
      <c r="AO223" s="1">
        <f>IF(Income_CF!AO225="","",Income_CF!AO225*(Cohort_WP!AO223/Cohort_CF!AO223))</f>
        <v>5898859.6849330021</v>
      </c>
      <c r="AP223" s="1">
        <f>IF(Income_CF!AP225="","",Income_CF!AP225*(Cohort_WP!AP223/Cohort_CF!AP223))</f>
        <v>6054597.2573689586</v>
      </c>
      <c r="AQ223" s="1">
        <f>IF(Income_CF!AQ225="","",Income_CF!AQ225*(Cohort_WP!AQ223/Cohort_CF!AQ223))</f>
        <v>6210718.9548675902</v>
      </c>
      <c r="AR223" s="1">
        <f>IF(Income_CF!AR225="","",Income_CF!AR225*(Cohort_WP!AR223/Cohort_CF!AR223))</f>
        <v>6367044.9778023083</v>
      </c>
      <c r="AS223" s="1">
        <f>IF(Income_CF!AS225="","",Income_CF!AS225*(Cohort_WP!AS223/Cohort_CF!AS223))</f>
        <v>6523390.5739950789</v>
      </c>
      <c r="AT223" s="1">
        <f>IF(Income_CF!AT225="","",Income_CF!AT225*(Cohort_WP!AT223/Cohort_CF!AT223))</f>
        <v>6679566.3628435312</v>
      </c>
      <c r="AU223" s="1">
        <f>IF(Income_CF!AU225="","",Income_CF!AU225*(Cohort_WP!AU223/Cohort_CF!AU223))</f>
        <v>6835378.6815540437</v>
      </c>
      <c r="AV223" s="1">
        <f>IF(Income_CF!AV225="","",Income_CF!AV225*(Cohort_WP!AV223/Cohort_CF!AV223))</f>
        <v>6990629.9527629651</v>
      </c>
      <c r="AW223" s="1">
        <f>IF(Income_CF!AW225="","",Income_CF!AW225*(Cohort_WP!AW223/Cohort_CF!AW223))</f>
        <v>7145119.0727190543</v>
      </c>
      <c r="AX223" s="1">
        <f>IF(Income_CF!AX225="","",Income_CF!AX225*(Cohort_WP!AX223/Cohort_CF!AX223))</f>
        <v>7298641.81909429</v>
      </c>
      <c r="AY223" s="1">
        <f>IF(Income_CF!AY225="","",Income_CF!AY225*(Cohort_WP!AY223/Cohort_CF!AY223))</f>
        <v>7450991.2773845168</v>
      </c>
      <c r="AZ223" s="1">
        <f>IF(Income_CF!AZ225="","",Income_CF!AZ225*(Cohort_WP!AZ223/Cohort_CF!AZ223))</f>
        <v>7601958.2847602284</v>
      </c>
      <c r="BA223" s="1">
        <f>IF(Income_CF!BA225="","",Income_CF!BA225*(Cohort_WP!BA223/Cohort_CF!BA223))</f>
        <v>7751331.8901278507</v>
      </c>
      <c r="BB223" s="1">
        <f>IF(Income_CF!BB225="","",Income_CF!BB225*(Cohort_WP!BB223/Cohort_CF!BB223))</f>
        <v>7898899.8290679371</v>
      </c>
      <c r="BC223" s="1">
        <f>IF(Income_CF!BC225="","",Income_CF!BC225*(Cohort_WP!BC223/Cohort_CF!BC223))</f>
        <v>8044449.0122252796</v>
      </c>
      <c r="BD223" s="1">
        <f>IF(Income_CF!BD225="","",Income_CF!BD225*(Cohort_WP!BD223/Cohort_CF!BD223))</f>
        <v>8187766.025641188</v>
      </c>
      <c r="BE223" s="1">
        <f>IF(Income_CF!BE225="","",Income_CF!BE225*(Cohort_WP!BE223/Cohort_CF!BE223))</f>
        <v>8328637.6414380958</v>
      </c>
      <c r="BF223" s="1">
        <f>IF(Income_CF!BF225="","",Income_CF!BF225*(Cohort_WP!BF223/Cohort_CF!BF223))</f>
        <v>8466851.3371928204</v>
      </c>
      <c r="BG223" s="1">
        <f>IF(Income_CF!BG225="","",Income_CF!BG225*(Cohort_WP!BG223/Cohort_CF!BG223))</f>
        <v>8602195.8222684953</v>
      </c>
      <c r="BH223" s="1">
        <f>IF(Income_CF!BH225="","",Income_CF!BH225*(Cohort_WP!BH223/Cohort_CF!BH223))</f>
        <v>8734461.5693145394</v>
      </c>
      <c r="BI223" s="1">
        <f>IF(Income_CF!BI225="","",Income_CF!BI225*(Cohort_WP!BI223/Cohort_CF!BI223))</f>
        <v>8863441.3490931187</v>
      </c>
      <c r="BJ223" s="1" t="str">
        <f>IF(Income_CF!BJ225="","",Income_CF!BJ225*(Cohort_WP!BJ223/Cohort_CF!BJ223))</f>
        <v/>
      </c>
      <c r="BK223" s="1" t="str">
        <f>IF(Income_CF!BK225="","",Income_CF!BK225*(Cohort_WP!BK223/Cohort_CF!BK223))</f>
        <v/>
      </c>
      <c r="BL223" s="1" t="str">
        <f>IF(Income_CF!BL225="","",Income_CF!BL225*(Cohort_WP!BL223/Cohort_CF!BL223))</f>
        <v/>
      </c>
      <c r="BM223" s="1" t="str">
        <f>IF(Income_CF!BM225="","",Income_CF!BM225*(Cohort_WP!BM223/Cohort_CF!BM223))</f>
        <v/>
      </c>
      <c r="BN223" s="1" t="str">
        <f>IF(Income_CF!BN225="","",Income_CF!BN225*(Cohort_WP!BN223/Cohort_CF!BN223))</f>
        <v/>
      </c>
      <c r="BO223" s="1" t="str">
        <f>IF(Income_CF!BO225="","",Income_CF!BO225*(Cohort_WP!BO223/Cohort_CF!BO223))</f>
        <v/>
      </c>
      <c r="BP223" s="1" t="str">
        <f>IF(Income_CF!BP225="","",Income_CF!BP225*(Cohort_WP!BP223/Cohort_CF!BP223))</f>
        <v/>
      </c>
      <c r="BQ223" s="1" t="str">
        <f>IF(Income_CF!BQ225="","",Income_CF!BQ225*(Cohort_WP!BQ223/Cohort_CF!BQ223))</f>
        <v/>
      </c>
      <c r="BR223" s="1" t="str">
        <f>IF(Income_CF!BR225="","",Income_CF!BR225*(Cohort_WP!BR223/Cohort_CF!BR223))</f>
        <v/>
      </c>
      <c r="BS223" s="1" t="str">
        <f>IF(Income_CF!BS225="","",Income_CF!BS225*(Cohort_WP!BS223/Cohort_CF!BS223))</f>
        <v/>
      </c>
    </row>
    <row r="224" spans="1:72" x14ac:dyDescent="0.55000000000000004">
      <c r="A224" s="642"/>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73" x14ac:dyDescent="0.55000000000000004">
      <c r="A225" s="642"/>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73" x14ac:dyDescent="0.55000000000000004">
      <c r="A226" s="642"/>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row>
    <row r="227" spans="1:73" x14ac:dyDescent="0.55000000000000004">
      <c r="A227" s="642"/>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row>
    <row r="228" spans="1:73" x14ac:dyDescent="0.55000000000000004">
      <c r="A228" s="642"/>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row>
    <row r="229" spans="1:73" x14ac:dyDescent="0.55000000000000004">
      <c r="A229" s="642"/>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row>
    <row r="230" spans="1:73" x14ac:dyDescent="0.55000000000000004">
      <c r="A230" s="642"/>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row>
    <row r="231" spans="1:73" x14ac:dyDescent="0.55000000000000004">
      <c r="A231" s="642"/>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73" x14ac:dyDescent="0.55000000000000004">
      <c r="A232" s="642"/>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row>
    <row r="233" spans="1:73" x14ac:dyDescent="0.55000000000000004">
      <c r="A233" s="642"/>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row>
    <row r="234" spans="1:73" x14ac:dyDescent="0.55000000000000004">
      <c r="A234" s="643"/>
      <c r="B234" s="329" t="s">
        <v>525</v>
      </c>
      <c r="C234" s="329"/>
      <c r="D234" s="329"/>
      <c r="E234" s="329"/>
      <c r="F234" s="329"/>
      <c r="G234" s="329"/>
      <c r="H234" s="329"/>
      <c r="I234" s="329"/>
      <c r="J234" s="329"/>
      <c r="K234" s="329"/>
      <c r="L234" s="329"/>
      <c r="M234" s="330">
        <f>SUM(M214:M233)*(1+'Cost and Benefit Parameters'!$C$17)</f>
        <v>2510975.6880998905</v>
      </c>
      <c r="N234" s="330">
        <f>SUM(N214:N233)*(1+'Cost and Benefit Parameters'!$C$17)</f>
        <v>5194687.2051843004</v>
      </c>
      <c r="O234" s="330">
        <f>SUM(O214:O233)*(1+'Cost and Benefit Parameters'!$C$17)</f>
        <v>8058469.9991247226</v>
      </c>
      <c r="P234" s="330">
        <f>SUM(P214:P233)*(1+'Cost and Benefit Parameters'!$C$17)</f>
        <v>11109840.058334859</v>
      </c>
      <c r="Q234" s="330">
        <f>SUM(Q214:Q233)*(1+'Cost and Benefit Parameters'!$C$17)</f>
        <v>14374319.758294525</v>
      </c>
      <c r="R234" s="330">
        <f>SUM(R214:R233)*(1+'Cost and Benefit Parameters'!$C$17)</f>
        <v>17841320.292405043</v>
      </c>
      <c r="S234" s="330">
        <f>SUM(S214:S233)*(1+'Cost and Benefit Parameters'!$C$17)</f>
        <v>21518763.105870701</v>
      </c>
      <c r="T234" s="330">
        <f>SUM(T214:T233)*(1+'Cost and Benefit Parameters'!$C$17)</f>
        <v>25414742.081966545</v>
      </c>
      <c r="U234" s="330">
        <f>SUM(U214:U233)*(1+'Cost and Benefit Parameters'!$C$17)</f>
        <v>29537523.19038583</v>
      </c>
      <c r="V234" s="330">
        <f>SUM(V214:V233)*(1+'Cost and Benefit Parameters'!$C$17)</f>
        <v>33895544.107391149</v>
      </c>
      <c r="W234" s="330">
        <f>SUM(W214:W233)*(1+'Cost and Benefit Parameters'!$C$17)</f>
        <v>35122872.467849158</v>
      </c>
      <c r="X234" s="330">
        <f>SUM(X214:X233)*(1+'Cost and Benefit Parameters'!$C$17)</f>
        <v>36370687.032610066</v>
      </c>
      <c r="Y234" s="330">
        <f>SUM(Y214:Y233)*(1+'Cost and Benefit Parameters'!$C$17)</f>
        <v>37638080.045920394</v>
      </c>
      <c r="Z234" s="330">
        <f>SUM(Z214:Z233)*(1+'Cost and Benefit Parameters'!$C$17)</f>
        <v>38924071.350039788</v>
      </c>
      <c r="AA234" s="330">
        <f>SUM(AA214:AA233)*(1+'Cost and Benefit Parameters'!$C$17)</f>
        <v>40203651.669093184</v>
      </c>
      <c r="AB234" s="330">
        <f>SUM(AB214:AB233)*(1+'Cost and Benefit Parameters'!$C$17)</f>
        <v>41500511.906907655</v>
      </c>
      <c r="AC234" s="330">
        <f>SUM(AC214:AC233)*(1+'Cost and Benefit Parameters'!$C$17)</f>
        <v>42813636.418021284</v>
      </c>
      <c r="AD234" s="330">
        <f>SUM(AD214:AD233)*(1+'Cost and Benefit Parameters'!$C$17)</f>
        <v>44141947.528939456</v>
      </c>
      <c r="AE234" s="330">
        <f>SUM(AE214:AE233)*(1+'Cost and Benefit Parameters'!$C$17)</f>
        <v>45484306.188802928</v>
      </c>
      <c r="AF234" s="330">
        <f>SUM(AF214:AF233)*(1+'Cost and Benefit Parameters'!$C$17)</f>
        <v>46839512.826412059</v>
      </c>
      <c r="AG234" s="330">
        <f>SUM(AG214:AG233)*(1+'Cost and Benefit Parameters'!$C$17)</f>
        <v>48206308.416892365</v>
      </c>
      <c r="AH234" s="330">
        <f>SUM(AH214:AH233)*(1+'Cost and Benefit Parameters'!$C$17)</f>
        <v>49583375.760498509</v>
      </c>
      <c r="AI234" s="330">
        <f>SUM(AI214:AI233)*(1+'Cost and Benefit Parameters'!$C$17)</f>
        <v>50969340.975229949</v>
      </c>
      <c r="AJ234" s="330">
        <f>SUM(AJ214:AJ233)*(1+'Cost and Benefit Parameters'!$C$17)</f>
        <v>52362775.204074904</v>
      </c>
      <c r="AK234" s="330">
        <f>SUM(AK214:AK233)*(1+'Cost and Benefit Parameters'!$C$17)</f>
        <v>53762196.53681346</v>
      </c>
      <c r="AL234" s="330">
        <f>SUM(AL214:AL233)*(1+'Cost and Benefit Parameters'!$C$17)</f>
        <v>55166072.145400174</v>
      </c>
      <c r="AM234" s="330">
        <f>SUM(AM214:AM233)*(1+'Cost and Benefit Parameters'!$C$17)</f>
        <v>56572820.631015606</v>
      </c>
      <c r="AN234" s="330">
        <f>SUM(AN214:AN233)*(1+'Cost and Benefit Parameters'!$C$17)</f>
        <v>57980814.579927817</v>
      </c>
      <c r="AO234" s="330">
        <f>SUM(AO214:AO233)*(1+'Cost and Benefit Parameters'!$C$17)</f>
        <v>59388383.324347407</v>
      </c>
      <c r="AP234" s="330">
        <f>SUM(AP214:AP233)*(1+'Cost and Benefit Parameters'!$C$17)</f>
        <v>60793815.903492346</v>
      </c>
      <c r="AQ234" s="330">
        <f>SUM(AQ214:AQ233)*(1+'Cost and Benefit Parameters'!$C$17)</f>
        <v>62195364.219113432</v>
      </c>
      <c r="AR234" s="330">
        <f>SUM(AR214:AR233)*(1+'Cost and Benefit Parameters'!$C$17)</f>
        <v>63591246.378766812</v>
      </c>
      <c r="AS234" s="330">
        <f>SUM(AS214:AS233)*(1+'Cost and Benefit Parameters'!$C$17)</f>
        <v>64979650.219166368</v>
      </c>
      <c r="AT234" s="330">
        <f>SUM(AT214:AT233)*(1+'Cost and Benefit Parameters'!$C$17)</f>
        <v>66358737.001008213</v>
      </c>
      <c r="AU234" s="330">
        <f>SUM(AU214:AU233)*(1+'Cost and Benefit Parameters'!$C$17)</f>
        <v>67726645.265740842</v>
      </c>
      <c r="AV234" s="330">
        <f>SUM(AV214:AV233)*(1+'Cost and Benefit Parameters'!$C$17)</f>
        <v>69081494.843858257</v>
      </c>
      <c r="AW234" s="330">
        <f>SUM(AW214:AW233)*(1+'Cost and Benefit Parameters'!$C$17)</f>
        <v>70421391.003431082</v>
      </c>
      <c r="AX234" s="330">
        <f>SUM(AX214:AX233)*(1+'Cost and Benefit Parameters'!$C$17)</f>
        <v>71744428.726761863</v>
      </c>
      <c r="AY234" s="330">
        <f>SUM(AY214:AY233)*(1+'Cost and Benefit Parameters'!$C$17)</f>
        <v>73048697.102264687</v>
      </c>
      <c r="AZ234" s="330">
        <f>SUM(AZ214:AZ233)*(1+'Cost and Benefit Parameters'!$C$17)</f>
        <v>74332283.817929447</v>
      </c>
      <c r="BA234" s="330">
        <f>SUM(BA214:BA233)*(1+'Cost and Benefit Parameters'!$C$17)</f>
        <v>68497334.788165227</v>
      </c>
      <c r="BB234" s="330">
        <f>SUM(BB214:BB233)*(1+'Cost and Benefit Parameters'!$C$17)</f>
        <v>62328866.829573549</v>
      </c>
      <c r="BC234" s="330">
        <f>SUM(BC214:BC233)*(1+'Cost and Benefit Parameters'!$C$17)</f>
        <v>55818790.005802564</v>
      </c>
      <c r="BD234" s="330">
        <f>SUM(BD214:BD233)*(1+'Cost and Benefit Parameters'!$C$17)</f>
        <v>48958997.748906843</v>
      </c>
      <c r="BE234" s="330">
        <f>SUM(BE214:BE233)*(1+'Cost and Benefit Parameters'!$C$17)</f>
        <v>41741366.704771318</v>
      </c>
      <c r="BF234" s="330">
        <f>SUM(BF214:BF233)*(1+'Cost and Benefit Parameters'!$C$17)</f>
        <v>34157756.032112785</v>
      </c>
      <c r="BG234" s="330">
        <f>SUM(BG214:BG233)*(1+'Cost and Benefit Parameters'!$C$17)</f>
        <v>26200006.129448287</v>
      </c>
      <c r="BH234" s="330">
        <f>SUM(BH214:BH233)*(1+'Cost and Benefit Parameters'!$C$17)</f>
        <v>17859936.765487097</v>
      </c>
      <c r="BI234" s="330">
        <f>SUM(BI214:BI233)*(1+'Cost and Benefit Parameters'!$C$17)</f>
        <v>9129344.5895659123</v>
      </c>
      <c r="BJ234" s="330"/>
      <c r="BK234" s="330"/>
      <c r="BL234" s="330"/>
      <c r="BM234" s="330"/>
      <c r="BN234" s="330"/>
      <c r="BO234" s="330"/>
      <c r="BP234" s="330"/>
      <c r="BQ234" s="330"/>
      <c r="BR234" s="330"/>
      <c r="BS234" s="330"/>
      <c r="BT234" s="329"/>
    </row>
    <row r="235" spans="1:73" ht="14.7" thickBot="1" x14ac:dyDescent="0.6">
      <c r="A235" s="207"/>
      <c r="B235" s="338" t="s">
        <v>526</v>
      </c>
      <c r="C235" s="338"/>
      <c r="D235" s="338"/>
      <c r="E235" s="338"/>
      <c r="F235" s="338"/>
      <c r="G235" s="338"/>
      <c r="H235" s="338"/>
      <c r="I235" s="338"/>
      <c r="J235" s="338"/>
      <c r="K235" s="338"/>
      <c r="L235" s="338"/>
      <c r="M235" s="338">
        <f>'Cost and Benefit Parameters'!$C$47*M234</f>
        <v>1780281.7628628223</v>
      </c>
      <c r="N235" s="338">
        <f>'Cost and Benefit Parameters'!$C$47*N234</f>
        <v>3683033.2284756689</v>
      </c>
      <c r="O235" s="338">
        <f>'Cost and Benefit Parameters'!$C$47*O234</f>
        <v>5713455.2293794276</v>
      </c>
      <c r="P235" s="338">
        <f>'Cost and Benefit Parameters'!$C$47*P234</f>
        <v>7876876.6013594149</v>
      </c>
      <c r="Q235" s="338">
        <f>'Cost and Benefit Parameters'!$C$47*Q234</f>
        <v>10191392.708630817</v>
      </c>
      <c r="R235" s="338">
        <f>'Cost and Benefit Parameters'!$C$47*R234</f>
        <v>12649496.087315174</v>
      </c>
      <c r="S235" s="338">
        <f>'Cost and Benefit Parameters'!$C$47*S234</f>
        <v>15256803.042062327</v>
      </c>
      <c r="T235" s="338">
        <f>'Cost and Benefit Parameters'!$C$47*T234</f>
        <v>18019052.136114281</v>
      </c>
      <c r="U235" s="338">
        <f>'Cost and Benefit Parameters'!$C$47*U234</f>
        <v>20942103.941983551</v>
      </c>
      <c r="V235" s="338">
        <f>'Cost and Benefit Parameters'!$C$47*V234</f>
        <v>24031940.772140324</v>
      </c>
      <c r="W235" s="338">
        <f>'Cost and Benefit Parameters'!$C$47*W234</f>
        <v>24902116.579705052</v>
      </c>
      <c r="X235" s="338">
        <f>'Cost and Benefit Parameters'!$C$47*X234</f>
        <v>25786817.106120534</v>
      </c>
      <c r="Y235" s="338">
        <f>'Cost and Benefit Parameters'!$C$47*Y234</f>
        <v>26685398.752557557</v>
      </c>
      <c r="Z235" s="338">
        <f>'Cost and Benefit Parameters'!$C$47*Z234</f>
        <v>27597166.587178208</v>
      </c>
      <c r="AA235" s="338">
        <f>'Cost and Benefit Parameters'!$C$47*AA234</f>
        <v>28504389.033387065</v>
      </c>
      <c r="AB235" s="338">
        <f>'Cost and Benefit Parameters'!$C$47*AB234</f>
        <v>29423862.941997524</v>
      </c>
      <c r="AC235" s="338">
        <f>'Cost and Benefit Parameters'!$C$47*AC234</f>
        <v>30354868.220377088</v>
      </c>
      <c r="AD235" s="338">
        <f>'Cost and Benefit Parameters'!$C$47*AD234</f>
        <v>31296640.798018072</v>
      </c>
      <c r="AE235" s="338">
        <f>'Cost and Benefit Parameters'!$C$47*AE234</f>
        <v>32248373.087861273</v>
      </c>
      <c r="AF235" s="338">
        <f>'Cost and Benefit Parameters'!$C$47*AF234</f>
        <v>33209214.593926147</v>
      </c>
      <c r="AG235" s="338">
        <f>'Cost and Benefit Parameters'!$C$47*AG234</f>
        <v>34178272.667576686</v>
      </c>
      <c r="AH235" s="338">
        <f>'Cost and Benefit Parameters'!$C$47*AH234</f>
        <v>35154613.414193444</v>
      </c>
      <c r="AI235" s="338">
        <f>'Cost and Benefit Parameters'!$C$47*AI234</f>
        <v>36137262.751438029</v>
      </c>
      <c r="AJ235" s="338">
        <f>'Cost and Benefit Parameters'!$C$47*AJ234</f>
        <v>37125207.619689107</v>
      </c>
      <c r="AK235" s="338">
        <f>'Cost and Benefit Parameters'!$C$47*AK234</f>
        <v>38117397.344600745</v>
      </c>
      <c r="AL235" s="338">
        <f>'Cost and Benefit Parameters'!$C$47*AL234</f>
        <v>39112745.151088722</v>
      </c>
      <c r="AM235" s="338">
        <f>'Cost and Benefit Parameters'!$C$47*AM234</f>
        <v>40110129.82739006</v>
      </c>
      <c r="AN235" s="338">
        <f>'Cost and Benefit Parameters'!$C$47*AN234</f>
        <v>41108397.537168823</v>
      </c>
      <c r="AO235" s="338">
        <f>'Cost and Benefit Parameters'!$C$47*AO234</f>
        <v>42106363.77696231</v>
      </c>
      <c r="AP235" s="338">
        <f>'Cost and Benefit Parameters'!$C$47*AP234</f>
        <v>43102815.475576073</v>
      </c>
      <c r="AQ235" s="338">
        <f>'Cost and Benefit Parameters'!$C$47*AQ234</f>
        <v>44096513.23135142</v>
      </c>
      <c r="AR235" s="338">
        <f>'Cost and Benefit Parameters'!$C$47*AR234</f>
        <v>45086193.682545669</v>
      </c>
      <c r="AS235" s="338">
        <f>'Cost and Benefit Parameters'!$C$47*AS234</f>
        <v>46070572.005388953</v>
      </c>
      <c r="AT235" s="338">
        <f>'Cost and Benefit Parameters'!$C$47*AT234</f>
        <v>47048344.533714823</v>
      </c>
      <c r="AU235" s="338">
        <f>'Cost and Benefit Parameters'!$C$47*AU234</f>
        <v>48018191.493410252</v>
      </c>
      <c r="AV235" s="338">
        <f>'Cost and Benefit Parameters'!$C$47*AV234</f>
        <v>48978779.844295502</v>
      </c>
      <c r="AW235" s="338">
        <f>'Cost and Benefit Parameters'!$C$47*AW234</f>
        <v>49928766.221432634</v>
      </c>
      <c r="AX235" s="338">
        <f>'Cost and Benefit Parameters'!$C$47*AX234</f>
        <v>50866799.967274159</v>
      </c>
      <c r="AY235" s="338">
        <f>'Cost and Benefit Parameters'!$C$47*AY234</f>
        <v>51791526.245505661</v>
      </c>
      <c r="AZ235" s="338">
        <f>'Cost and Benefit Parameters'!$C$47*AZ234</f>
        <v>52701589.226911977</v>
      </c>
      <c r="BA235" s="338">
        <f>'Cost and Benefit Parameters'!$C$47*BA234</f>
        <v>48564610.364809141</v>
      </c>
      <c r="BB235" s="338">
        <f>'Cost and Benefit Parameters'!$C$47*BB234</f>
        <v>44191166.582167648</v>
      </c>
      <c r="BC235" s="338">
        <f>'Cost and Benefit Parameters'!$C$47*BC234</f>
        <v>39575522.114114016</v>
      </c>
      <c r="BD235" s="338">
        <f>'Cost and Benefit Parameters'!$C$47*BD234</f>
        <v>34711929.40397495</v>
      </c>
      <c r="BE235" s="338">
        <f>'Cost and Benefit Parameters'!$C$47*BE234</f>
        <v>29594628.993682861</v>
      </c>
      <c r="BF235" s="338">
        <f>'Cost and Benefit Parameters'!$C$47*BF234</f>
        <v>24217849.026767962</v>
      </c>
      <c r="BG235" s="338">
        <f>'Cost and Benefit Parameters'!$C$47*BG234</f>
        <v>18575804.345778834</v>
      </c>
      <c r="BH235" s="338">
        <f>'Cost and Benefit Parameters'!$C$47*BH234</f>
        <v>12662695.166730352</v>
      </c>
      <c r="BI235" s="338">
        <f>'Cost and Benefit Parameters'!$C$47*BI234</f>
        <v>6472705.3140022317</v>
      </c>
      <c r="BJ235" s="338"/>
      <c r="BK235" s="338"/>
      <c r="BL235" s="338"/>
      <c r="BM235" s="338"/>
      <c r="BN235" s="338"/>
      <c r="BO235" s="338"/>
      <c r="BP235" s="338"/>
      <c r="BQ235" s="338"/>
      <c r="BR235" s="338"/>
      <c r="BS235" s="338"/>
      <c r="BT235" s="338"/>
    </row>
    <row r="236" spans="1:73" ht="15.6" x14ac:dyDescent="0.6">
      <c r="A236" s="5"/>
      <c r="B236" s="11" t="s">
        <v>532</v>
      </c>
      <c r="C236" s="11"/>
      <c r="D236" s="11"/>
      <c r="E236" s="11"/>
      <c r="F236" s="12">
        <v>2017</v>
      </c>
      <c r="G236" s="12">
        <v>2018</v>
      </c>
      <c r="H236" s="12">
        <v>2019</v>
      </c>
      <c r="I236" s="12">
        <v>2020</v>
      </c>
      <c r="J236" s="12">
        <v>2021</v>
      </c>
      <c r="K236" s="12">
        <v>2022</v>
      </c>
      <c r="L236" s="12">
        <v>2023</v>
      </c>
      <c r="M236" s="12">
        <v>2024</v>
      </c>
      <c r="N236" s="12">
        <v>2025</v>
      </c>
      <c r="O236" s="12">
        <v>2026</v>
      </c>
      <c r="P236" s="12">
        <v>2027</v>
      </c>
      <c r="Q236" s="12">
        <v>2028</v>
      </c>
      <c r="R236" s="12">
        <v>2029</v>
      </c>
      <c r="S236" s="12">
        <v>2030</v>
      </c>
      <c r="T236" s="12">
        <v>2031</v>
      </c>
      <c r="U236" s="12">
        <v>2032</v>
      </c>
      <c r="V236" s="12">
        <v>2033</v>
      </c>
      <c r="W236" s="12">
        <v>2034</v>
      </c>
      <c r="X236" s="12">
        <v>2035</v>
      </c>
      <c r="Y236" s="12">
        <v>2036</v>
      </c>
      <c r="Z236" s="12">
        <v>2037</v>
      </c>
      <c r="AA236" s="12">
        <v>2038</v>
      </c>
      <c r="AB236" s="12">
        <v>2039</v>
      </c>
      <c r="AC236" s="12">
        <v>2040</v>
      </c>
      <c r="AD236" s="12">
        <v>2041</v>
      </c>
      <c r="AE236" s="12">
        <v>2042</v>
      </c>
      <c r="AF236" s="12">
        <v>2043</v>
      </c>
      <c r="AG236" s="12">
        <v>2044</v>
      </c>
      <c r="AH236" s="12">
        <v>2045</v>
      </c>
      <c r="AI236" s="12">
        <v>2046</v>
      </c>
      <c r="AJ236" s="12">
        <v>2047</v>
      </c>
      <c r="AK236" s="12">
        <v>2048</v>
      </c>
      <c r="AL236" s="12">
        <v>2049</v>
      </c>
      <c r="AM236" s="12">
        <v>2050</v>
      </c>
      <c r="AN236" s="12">
        <v>2051</v>
      </c>
      <c r="AO236" s="12">
        <v>2052</v>
      </c>
      <c r="AP236" s="12">
        <v>2053</v>
      </c>
      <c r="AQ236" s="12">
        <v>2054</v>
      </c>
      <c r="AR236" s="12">
        <v>2055</v>
      </c>
      <c r="AS236" s="12">
        <v>2056</v>
      </c>
      <c r="AT236" s="12">
        <v>2057</v>
      </c>
      <c r="AU236" s="12">
        <v>2058</v>
      </c>
      <c r="AV236" s="12">
        <v>2059</v>
      </c>
      <c r="AW236" s="12">
        <v>2060</v>
      </c>
      <c r="AX236" s="12">
        <v>2061</v>
      </c>
      <c r="AY236" s="12">
        <v>2062</v>
      </c>
      <c r="AZ236" s="12">
        <v>2063</v>
      </c>
      <c r="BA236" s="12">
        <v>2064</v>
      </c>
      <c r="BB236" s="12">
        <v>2065</v>
      </c>
      <c r="BC236" s="12">
        <v>2066</v>
      </c>
      <c r="BD236" s="12">
        <v>2067</v>
      </c>
      <c r="BE236" s="12">
        <v>2068</v>
      </c>
      <c r="BF236" s="12">
        <v>2069</v>
      </c>
      <c r="BG236" s="12">
        <v>2070</v>
      </c>
      <c r="BH236" s="12">
        <v>2071</v>
      </c>
      <c r="BI236" s="12">
        <v>2072</v>
      </c>
      <c r="BJ236" s="12">
        <v>2073</v>
      </c>
      <c r="BK236" s="12">
        <v>2074</v>
      </c>
      <c r="BL236" s="12">
        <v>2075</v>
      </c>
      <c r="BM236" s="12">
        <v>2076</v>
      </c>
      <c r="BN236" s="12">
        <v>2077</v>
      </c>
      <c r="BO236" s="12">
        <v>2078</v>
      </c>
      <c r="BP236" s="12">
        <v>2079</v>
      </c>
      <c r="BQ236" s="12">
        <v>2080</v>
      </c>
      <c r="BR236" s="12">
        <v>2081</v>
      </c>
      <c r="BS236" s="12">
        <v>2082</v>
      </c>
      <c r="BT236" s="12">
        <v>2083</v>
      </c>
      <c r="BU236" s="5"/>
    </row>
    <row r="237" spans="1:73" s="135" customFormat="1" hidden="1" x14ac:dyDescent="0.55000000000000004">
      <c r="A237" s="647" t="s">
        <v>503</v>
      </c>
      <c r="B237" s="140" t="s">
        <v>519</v>
      </c>
      <c r="C237" s="140"/>
      <c r="D237" s="140"/>
      <c r="E237" s="140"/>
    </row>
    <row r="238" spans="1:73" s="135" customFormat="1" hidden="1" x14ac:dyDescent="0.55000000000000004">
      <c r="A238" s="647"/>
      <c r="B238" s="135" t="s">
        <v>466</v>
      </c>
      <c r="H238" s="141" t="str">
        <f>IF(M214="","","n/a")</f>
        <v>n/a</v>
      </c>
      <c r="I238" s="141" t="str">
        <f t="shared" ref="I238:BD243" si="50">IF(N214="","","n/a")</f>
        <v>n/a</v>
      </c>
      <c r="J238" s="141" t="str">
        <f t="shared" si="50"/>
        <v>n/a</v>
      </c>
      <c r="K238" s="141" t="str">
        <f t="shared" si="50"/>
        <v>n/a</v>
      </c>
      <c r="L238" s="141" t="str">
        <f t="shared" si="50"/>
        <v>n/a</v>
      </c>
      <c r="M238" s="141" t="str">
        <f t="shared" si="50"/>
        <v>n/a</v>
      </c>
      <c r="N238" s="141" t="str">
        <f t="shared" si="50"/>
        <v>n/a</v>
      </c>
      <c r="O238" s="141" t="str">
        <f t="shared" si="50"/>
        <v>n/a</v>
      </c>
      <c r="P238" s="141" t="str">
        <f t="shared" si="50"/>
        <v>n/a</v>
      </c>
      <c r="Q238" s="141" t="str">
        <f t="shared" si="50"/>
        <v>n/a</v>
      </c>
      <c r="R238" s="141" t="str">
        <f t="shared" si="50"/>
        <v>n/a</v>
      </c>
      <c r="S238" s="141" t="str">
        <f t="shared" si="50"/>
        <v>n/a</v>
      </c>
      <c r="T238" s="141" t="str">
        <f t="shared" si="50"/>
        <v>n/a</v>
      </c>
      <c r="U238" s="141" t="str">
        <f t="shared" si="50"/>
        <v>n/a</v>
      </c>
      <c r="V238" s="141" t="str">
        <f t="shared" si="50"/>
        <v>n/a</v>
      </c>
      <c r="W238" s="141" t="str">
        <f t="shared" si="50"/>
        <v>n/a</v>
      </c>
      <c r="X238" s="141" t="str">
        <f t="shared" si="50"/>
        <v>n/a</v>
      </c>
      <c r="Y238" s="141" t="str">
        <f t="shared" si="50"/>
        <v>n/a</v>
      </c>
      <c r="Z238" s="141" t="str">
        <f t="shared" si="50"/>
        <v>n/a</v>
      </c>
      <c r="AA238" s="141" t="str">
        <f t="shared" si="50"/>
        <v>n/a</v>
      </c>
      <c r="AB238" s="141" t="str">
        <f t="shared" si="50"/>
        <v>n/a</v>
      </c>
      <c r="AC238" s="141" t="str">
        <f t="shared" si="50"/>
        <v>n/a</v>
      </c>
      <c r="AD238" s="141" t="str">
        <f t="shared" si="50"/>
        <v>n/a</v>
      </c>
      <c r="AE238" s="141" t="str">
        <f t="shared" si="50"/>
        <v>n/a</v>
      </c>
      <c r="AF238" s="141" t="str">
        <f t="shared" si="50"/>
        <v>n/a</v>
      </c>
      <c r="AG238" s="141" t="str">
        <f t="shared" si="50"/>
        <v>n/a</v>
      </c>
      <c r="AH238" s="141" t="str">
        <f t="shared" si="50"/>
        <v>n/a</v>
      </c>
      <c r="AI238" s="141" t="str">
        <f t="shared" si="50"/>
        <v>n/a</v>
      </c>
      <c r="AJ238" s="141" t="str">
        <f t="shared" si="50"/>
        <v>n/a</v>
      </c>
      <c r="AK238" s="141" t="str">
        <f t="shared" si="50"/>
        <v>n/a</v>
      </c>
      <c r="AL238" s="141" t="str">
        <f t="shared" si="50"/>
        <v>n/a</v>
      </c>
      <c r="AM238" s="141" t="str">
        <f t="shared" si="50"/>
        <v>n/a</v>
      </c>
      <c r="AN238" s="141" t="str">
        <f t="shared" si="50"/>
        <v>n/a</v>
      </c>
      <c r="AO238" s="141" t="str">
        <f t="shared" si="50"/>
        <v>n/a</v>
      </c>
      <c r="AP238" s="141" t="str">
        <f t="shared" si="50"/>
        <v>n/a</v>
      </c>
      <c r="AQ238" s="141" t="str">
        <f t="shared" si="50"/>
        <v>n/a</v>
      </c>
      <c r="AR238" s="141" t="str">
        <f t="shared" si="50"/>
        <v>n/a</v>
      </c>
      <c r="AS238" s="141" t="str">
        <f t="shared" si="50"/>
        <v>n/a</v>
      </c>
      <c r="AT238" s="141" t="str">
        <f t="shared" si="50"/>
        <v>n/a</v>
      </c>
      <c r="AU238" s="141" t="str">
        <f t="shared" si="50"/>
        <v>n/a</v>
      </c>
      <c r="AV238" s="141" t="str">
        <f t="shared" si="50"/>
        <v/>
      </c>
      <c r="AW238" s="141" t="str">
        <f t="shared" si="50"/>
        <v/>
      </c>
      <c r="AX238" s="141" t="str">
        <f t="shared" si="50"/>
        <v/>
      </c>
      <c r="AY238" s="141" t="str">
        <f t="shared" si="50"/>
        <v/>
      </c>
      <c r="AZ238" s="141" t="str">
        <f t="shared" si="50"/>
        <v/>
      </c>
      <c r="BA238" s="141" t="str">
        <f t="shared" si="50"/>
        <v/>
      </c>
      <c r="BB238" s="141" t="str">
        <f t="shared" si="50"/>
        <v/>
      </c>
      <c r="BC238" s="141" t="str">
        <f t="shared" si="50"/>
        <v/>
      </c>
      <c r="BD238" s="141" t="str">
        <f t="shared" si="50"/>
        <v/>
      </c>
      <c r="BE238" s="141" t="str">
        <f>IF(BJ214="","",'Cost and Benefit Parameters'!$O$24)</f>
        <v/>
      </c>
      <c r="BF238" s="141" t="str">
        <f>IF(BK214="","",'Cost and Benefit Parameters'!$O$24)</f>
        <v/>
      </c>
      <c r="BG238" s="141" t="str">
        <f>IF(BL214="","",'Cost and Benefit Parameters'!$O$24)</f>
        <v/>
      </c>
      <c r="BH238" s="141" t="str">
        <f>IF(BM214="","",'Cost and Benefit Parameters'!$O$24)</f>
        <v/>
      </c>
      <c r="BI238" s="141" t="str">
        <f>IF(BN214="","",'Cost and Benefit Parameters'!$O$24)</f>
        <v/>
      </c>
      <c r="BJ238" s="141" t="str">
        <f>IF(BO214="","",'Cost and Benefit Parameters'!$O$24)</f>
        <v/>
      </c>
      <c r="BK238" s="141" t="str">
        <f>IF(BP214="","",'Cost and Benefit Parameters'!$O$24)</f>
        <v/>
      </c>
      <c r="BL238" s="141" t="str">
        <f>IF(BQ214="","",'Cost and Benefit Parameters'!$O$24)</f>
        <v/>
      </c>
      <c r="BM238" s="141" t="str">
        <f>IF(BR214="","",'Cost and Benefit Parameters'!$O$24)</f>
        <v/>
      </c>
      <c r="BN238" s="141" t="str">
        <f>IF(BS214="","",'Cost and Benefit Parameters'!$O$24)</f>
        <v/>
      </c>
    </row>
    <row r="239" spans="1:73" s="135" customFormat="1" hidden="1" x14ac:dyDescent="0.55000000000000004">
      <c r="A239" s="647"/>
      <c r="B239" s="135" t="s">
        <v>468</v>
      </c>
      <c r="H239" s="141" t="str">
        <f t="shared" ref="H239:H258" si="51">IF(M215="","","n/a")</f>
        <v/>
      </c>
      <c r="I239" s="141" t="str">
        <f t="shared" si="50"/>
        <v>n/a</v>
      </c>
      <c r="J239" s="141" t="str">
        <f t="shared" si="50"/>
        <v>n/a</v>
      </c>
      <c r="K239" s="141" t="str">
        <f t="shared" si="50"/>
        <v>n/a</v>
      </c>
      <c r="L239" s="141" t="str">
        <f t="shared" si="50"/>
        <v>n/a</v>
      </c>
      <c r="M239" s="141" t="str">
        <f t="shared" si="50"/>
        <v>n/a</v>
      </c>
      <c r="N239" s="141" t="str">
        <f t="shared" si="50"/>
        <v>n/a</v>
      </c>
      <c r="O239" s="141" t="str">
        <f t="shared" si="50"/>
        <v>n/a</v>
      </c>
      <c r="P239" s="141" t="str">
        <f t="shared" si="50"/>
        <v>n/a</v>
      </c>
      <c r="Q239" s="141" t="str">
        <f t="shared" si="50"/>
        <v>n/a</v>
      </c>
      <c r="R239" s="141" t="str">
        <f t="shared" si="50"/>
        <v>n/a</v>
      </c>
      <c r="S239" s="141" t="str">
        <f t="shared" si="50"/>
        <v>n/a</v>
      </c>
      <c r="T239" s="141" t="str">
        <f t="shared" si="50"/>
        <v>n/a</v>
      </c>
      <c r="U239" s="141" t="str">
        <f t="shared" si="50"/>
        <v>n/a</v>
      </c>
      <c r="V239" s="141" t="str">
        <f t="shared" si="50"/>
        <v>n/a</v>
      </c>
      <c r="W239" s="141" t="str">
        <f t="shared" si="50"/>
        <v>n/a</v>
      </c>
      <c r="X239" s="141" t="str">
        <f t="shared" si="50"/>
        <v>n/a</v>
      </c>
      <c r="Y239" s="141" t="str">
        <f t="shared" si="50"/>
        <v>n/a</v>
      </c>
      <c r="Z239" s="141" t="str">
        <f t="shared" si="50"/>
        <v>n/a</v>
      </c>
      <c r="AA239" s="141" t="str">
        <f t="shared" si="50"/>
        <v>n/a</v>
      </c>
      <c r="AB239" s="141" t="str">
        <f t="shared" si="50"/>
        <v>n/a</v>
      </c>
      <c r="AC239" s="141" t="str">
        <f t="shared" si="50"/>
        <v>n/a</v>
      </c>
      <c r="AD239" s="141" t="str">
        <f t="shared" si="50"/>
        <v>n/a</v>
      </c>
      <c r="AE239" s="141" t="str">
        <f t="shared" si="50"/>
        <v>n/a</v>
      </c>
      <c r="AF239" s="141" t="str">
        <f t="shared" si="50"/>
        <v>n/a</v>
      </c>
      <c r="AG239" s="141" t="str">
        <f t="shared" si="50"/>
        <v>n/a</v>
      </c>
      <c r="AH239" s="141" t="str">
        <f t="shared" si="50"/>
        <v>n/a</v>
      </c>
      <c r="AI239" s="141" t="str">
        <f t="shared" si="50"/>
        <v>n/a</v>
      </c>
      <c r="AJ239" s="141" t="str">
        <f t="shared" si="50"/>
        <v>n/a</v>
      </c>
      <c r="AK239" s="141" t="str">
        <f t="shared" si="50"/>
        <v>n/a</v>
      </c>
      <c r="AL239" s="141" t="str">
        <f t="shared" si="50"/>
        <v>n/a</v>
      </c>
      <c r="AM239" s="141" t="str">
        <f t="shared" si="50"/>
        <v>n/a</v>
      </c>
      <c r="AN239" s="141" t="str">
        <f t="shared" si="50"/>
        <v>n/a</v>
      </c>
      <c r="AO239" s="141" t="str">
        <f t="shared" si="50"/>
        <v>n/a</v>
      </c>
      <c r="AP239" s="141" t="str">
        <f t="shared" si="50"/>
        <v>n/a</v>
      </c>
      <c r="AQ239" s="141" t="str">
        <f t="shared" si="50"/>
        <v>n/a</v>
      </c>
      <c r="AR239" s="141" t="str">
        <f t="shared" si="50"/>
        <v>n/a</v>
      </c>
      <c r="AS239" s="141" t="str">
        <f t="shared" si="50"/>
        <v>n/a</v>
      </c>
      <c r="AT239" s="141" t="str">
        <f t="shared" si="50"/>
        <v>n/a</v>
      </c>
      <c r="AU239" s="141" t="str">
        <f t="shared" si="50"/>
        <v>n/a</v>
      </c>
      <c r="AV239" s="141" t="str">
        <f t="shared" si="50"/>
        <v>n/a</v>
      </c>
      <c r="AW239" s="141" t="str">
        <f t="shared" si="50"/>
        <v/>
      </c>
      <c r="AX239" s="141" t="str">
        <f t="shared" si="50"/>
        <v/>
      </c>
      <c r="AY239" s="141" t="str">
        <f t="shared" si="50"/>
        <v/>
      </c>
      <c r="AZ239" s="141" t="str">
        <f t="shared" si="50"/>
        <v/>
      </c>
      <c r="BA239" s="141" t="str">
        <f t="shared" si="50"/>
        <v/>
      </c>
      <c r="BB239" s="141" t="str">
        <f t="shared" si="50"/>
        <v/>
      </c>
      <c r="BC239" s="141" t="str">
        <f t="shared" si="50"/>
        <v/>
      </c>
      <c r="BD239" s="141" t="str">
        <f t="shared" si="50"/>
        <v/>
      </c>
      <c r="BE239" s="141" t="str">
        <f>IF(BJ215="","",'Cost and Benefit Parameters'!$O$24)</f>
        <v/>
      </c>
      <c r="BF239" s="141" t="str">
        <f>IF(BK215="","",'Cost and Benefit Parameters'!$O$24)</f>
        <v/>
      </c>
      <c r="BG239" s="141" t="str">
        <f>IF(BL215="","",'Cost and Benefit Parameters'!$O$24)</f>
        <v/>
      </c>
      <c r="BH239" s="141" t="str">
        <f>IF(BM215="","",'Cost and Benefit Parameters'!$O$24)</f>
        <v/>
      </c>
      <c r="BI239" s="141" t="str">
        <f>IF(BN215="","",'Cost and Benefit Parameters'!$O$24)</f>
        <v/>
      </c>
      <c r="BJ239" s="141" t="str">
        <f>IF(BO215="","",'Cost and Benefit Parameters'!$O$24)</f>
        <v/>
      </c>
      <c r="BK239" s="141" t="str">
        <f>IF(BP215="","",'Cost and Benefit Parameters'!$O$24)</f>
        <v/>
      </c>
      <c r="BL239" s="141" t="str">
        <f>IF(BQ215="","",'Cost and Benefit Parameters'!$O$24)</f>
        <v/>
      </c>
      <c r="BM239" s="141" t="str">
        <f>IF(BR215="","",'Cost and Benefit Parameters'!$O$24)</f>
        <v/>
      </c>
      <c r="BN239" s="141" t="str">
        <f>IF(BS215="","",'Cost and Benefit Parameters'!$O$24)</f>
        <v/>
      </c>
    </row>
    <row r="240" spans="1:73" s="135" customFormat="1" hidden="1" x14ac:dyDescent="0.55000000000000004">
      <c r="A240" s="647"/>
      <c r="B240" s="135" t="s">
        <v>469</v>
      </c>
      <c r="H240" s="141" t="str">
        <f t="shared" si="51"/>
        <v/>
      </c>
      <c r="I240" s="141" t="str">
        <f t="shared" si="50"/>
        <v/>
      </c>
      <c r="J240" s="141" t="str">
        <f t="shared" si="50"/>
        <v>n/a</v>
      </c>
      <c r="K240" s="141" t="str">
        <f t="shared" si="50"/>
        <v>n/a</v>
      </c>
      <c r="L240" s="141" t="str">
        <f t="shared" si="50"/>
        <v>n/a</v>
      </c>
      <c r="M240" s="141" t="str">
        <f t="shared" si="50"/>
        <v>n/a</v>
      </c>
      <c r="N240" s="141" t="str">
        <f t="shared" si="50"/>
        <v>n/a</v>
      </c>
      <c r="O240" s="141" t="str">
        <f t="shared" si="50"/>
        <v>n/a</v>
      </c>
      <c r="P240" s="141" t="str">
        <f t="shared" si="50"/>
        <v>n/a</v>
      </c>
      <c r="Q240" s="141" t="str">
        <f t="shared" si="50"/>
        <v>n/a</v>
      </c>
      <c r="R240" s="141" t="str">
        <f t="shared" si="50"/>
        <v>n/a</v>
      </c>
      <c r="S240" s="141" t="str">
        <f t="shared" si="50"/>
        <v>n/a</v>
      </c>
      <c r="T240" s="141" t="str">
        <f t="shared" si="50"/>
        <v>n/a</v>
      </c>
      <c r="U240" s="141" t="str">
        <f t="shared" si="50"/>
        <v>n/a</v>
      </c>
      <c r="V240" s="141" t="str">
        <f t="shared" si="50"/>
        <v>n/a</v>
      </c>
      <c r="W240" s="141" t="str">
        <f t="shared" si="50"/>
        <v>n/a</v>
      </c>
      <c r="X240" s="141" t="str">
        <f t="shared" si="50"/>
        <v>n/a</v>
      </c>
      <c r="Y240" s="141" t="str">
        <f t="shared" si="50"/>
        <v>n/a</v>
      </c>
      <c r="Z240" s="141" t="str">
        <f t="shared" si="50"/>
        <v>n/a</v>
      </c>
      <c r="AA240" s="141" t="str">
        <f t="shared" si="50"/>
        <v>n/a</v>
      </c>
      <c r="AB240" s="141" t="str">
        <f t="shared" si="50"/>
        <v>n/a</v>
      </c>
      <c r="AC240" s="141" t="str">
        <f t="shared" si="50"/>
        <v>n/a</v>
      </c>
      <c r="AD240" s="141" t="str">
        <f t="shared" si="50"/>
        <v>n/a</v>
      </c>
      <c r="AE240" s="141" t="str">
        <f t="shared" si="50"/>
        <v>n/a</v>
      </c>
      <c r="AF240" s="141" t="str">
        <f t="shared" si="50"/>
        <v>n/a</v>
      </c>
      <c r="AG240" s="141" t="str">
        <f t="shared" si="50"/>
        <v>n/a</v>
      </c>
      <c r="AH240" s="141" t="str">
        <f t="shared" si="50"/>
        <v>n/a</v>
      </c>
      <c r="AI240" s="141" t="str">
        <f t="shared" si="50"/>
        <v>n/a</v>
      </c>
      <c r="AJ240" s="141" t="str">
        <f t="shared" si="50"/>
        <v>n/a</v>
      </c>
      <c r="AK240" s="141" t="str">
        <f t="shared" si="50"/>
        <v>n/a</v>
      </c>
      <c r="AL240" s="141" t="str">
        <f t="shared" si="50"/>
        <v>n/a</v>
      </c>
      <c r="AM240" s="141" t="str">
        <f t="shared" si="50"/>
        <v>n/a</v>
      </c>
      <c r="AN240" s="141" t="str">
        <f t="shared" si="50"/>
        <v>n/a</v>
      </c>
      <c r="AO240" s="141" t="str">
        <f t="shared" si="50"/>
        <v>n/a</v>
      </c>
      <c r="AP240" s="141" t="str">
        <f t="shared" si="50"/>
        <v>n/a</v>
      </c>
      <c r="AQ240" s="141" t="str">
        <f t="shared" si="50"/>
        <v>n/a</v>
      </c>
      <c r="AR240" s="141" t="str">
        <f t="shared" si="50"/>
        <v>n/a</v>
      </c>
      <c r="AS240" s="141" t="str">
        <f t="shared" si="50"/>
        <v>n/a</v>
      </c>
      <c r="AT240" s="141" t="str">
        <f t="shared" si="50"/>
        <v>n/a</v>
      </c>
      <c r="AU240" s="141" t="str">
        <f t="shared" si="50"/>
        <v>n/a</v>
      </c>
      <c r="AV240" s="141" t="str">
        <f t="shared" si="50"/>
        <v>n/a</v>
      </c>
      <c r="AW240" s="141" t="str">
        <f t="shared" si="50"/>
        <v>n/a</v>
      </c>
      <c r="AX240" s="141" t="str">
        <f t="shared" si="50"/>
        <v/>
      </c>
      <c r="AY240" s="141" t="str">
        <f t="shared" si="50"/>
        <v/>
      </c>
      <c r="AZ240" s="141" t="str">
        <f t="shared" si="50"/>
        <v/>
      </c>
      <c r="BA240" s="141" t="str">
        <f t="shared" si="50"/>
        <v/>
      </c>
      <c r="BB240" s="141" t="str">
        <f t="shared" si="50"/>
        <v/>
      </c>
      <c r="BC240" s="141" t="str">
        <f t="shared" si="50"/>
        <v/>
      </c>
      <c r="BD240" s="141" t="str">
        <f t="shared" si="50"/>
        <v/>
      </c>
      <c r="BE240" s="141" t="str">
        <f>IF(BJ216="","",'Cost and Benefit Parameters'!$O$24)</f>
        <v/>
      </c>
      <c r="BF240" s="141" t="str">
        <f>IF(BK216="","",'Cost and Benefit Parameters'!$O$24)</f>
        <v/>
      </c>
      <c r="BG240" s="141" t="str">
        <f>IF(BL216="","",'Cost and Benefit Parameters'!$O$24)</f>
        <v/>
      </c>
      <c r="BH240" s="141" t="str">
        <f>IF(BM216="","",'Cost and Benefit Parameters'!$O$24)</f>
        <v/>
      </c>
      <c r="BI240" s="141" t="str">
        <f>IF(BN216="","",'Cost and Benefit Parameters'!$O$24)</f>
        <v/>
      </c>
      <c r="BJ240" s="141" t="str">
        <f>IF(BO216="","",'Cost and Benefit Parameters'!$O$24)</f>
        <v/>
      </c>
      <c r="BK240" s="141" t="str">
        <f>IF(BP216="","",'Cost and Benefit Parameters'!$O$24)</f>
        <v/>
      </c>
      <c r="BL240" s="141" t="str">
        <f>IF(BQ216="","",'Cost and Benefit Parameters'!$O$24)</f>
        <v/>
      </c>
      <c r="BM240" s="141" t="str">
        <f>IF(BR216="","",'Cost and Benefit Parameters'!$O$24)</f>
        <v/>
      </c>
      <c r="BN240" s="141" t="str">
        <f>IF(BS216="","",'Cost and Benefit Parameters'!$O$24)</f>
        <v/>
      </c>
    </row>
    <row r="241" spans="1:66" s="135" customFormat="1" hidden="1" x14ac:dyDescent="0.55000000000000004">
      <c r="A241" s="647"/>
      <c r="B241" s="135" t="s">
        <v>470</v>
      </c>
      <c r="H241" s="141" t="str">
        <f t="shared" si="51"/>
        <v/>
      </c>
      <c r="I241" s="141" t="str">
        <f t="shared" si="50"/>
        <v/>
      </c>
      <c r="J241" s="141" t="str">
        <f t="shared" si="50"/>
        <v/>
      </c>
      <c r="K241" s="141" t="str">
        <f t="shared" si="50"/>
        <v>n/a</v>
      </c>
      <c r="L241" s="141" t="str">
        <f t="shared" si="50"/>
        <v>n/a</v>
      </c>
      <c r="M241" s="141" t="str">
        <f t="shared" si="50"/>
        <v>n/a</v>
      </c>
      <c r="N241" s="141" t="str">
        <f t="shared" si="50"/>
        <v>n/a</v>
      </c>
      <c r="O241" s="141" t="str">
        <f t="shared" si="50"/>
        <v>n/a</v>
      </c>
      <c r="P241" s="141" t="str">
        <f t="shared" si="50"/>
        <v>n/a</v>
      </c>
      <c r="Q241" s="141" t="str">
        <f t="shared" si="50"/>
        <v>n/a</v>
      </c>
      <c r="R241" s="141" t="str">
        <f t="shared" si="50"/>
        <v>n/a</v>
      </c>
      <c r="S241" s="141" t="str">
        <f t="shared" si="50"/>
        <v>n/a</v>
      </c>
      <c r="T241" s="141" t="str">
        <f t="shared" si="50"/>
        <v>n/a</v>
      </c>
      <c r="U241" s="141" t="str">
        <f t="shared" si="50"/>
        <v>n/a</v>
      </c>
      <c r="V241" s="141" t="str">
        <f t="shared" si="50"/>
        <v>n/a</v>
      </c>
      <c r="W241" s="141" t="str">
        <f t="shared" si="50"/>
        <v>n/a</v>
      </c>
      <c r="X241" s="141" t="str">
        <f t="shared" si="50"/>
        <v>n/a</v>
      </c>
      <c r="Y241" s="141" t="str">
        <f t="shared" si="50"/>
        <v>n/a</v>
      </c>
      <c r="Z241" s="141" t="str">
        <f t="shared" si="50"/>
        <v>n/a</v>
      </c>
      <c r="AA241" s="141" t="str">
        <f t="shared" si="50"/>
        <v>n/a</v>
      </c>
      <c r="AB241" s="141" t="str">
        <f t="shared" si="50"/>
        <v>n/a</v>
      </c>
      <c r="AC241" s="141" t="str">
        <f t="shared" si="50"/>
        <v>n/a</v>
      </c>
      <c r="AD241" s="141" t="str">
        <f t="shared" si="50"/>
        <v>n/a</v>
      </c>
      <c r="AE241" s="141" t="str">
        <f t="shared" si="50"/>
        <v>n/a</v>
      </c>
      <c r="AF241" s="141" t="str">
        <f t="shared" si="50"/>
        <v>n/a</v>
      </c>
      <c r="AG241" s="141" t="str">
        <f t="shared" si="50"/>
        <v>n/a</v>
      </c>
      <c r="AH241" s="141" t="str">
        <f t="shared" si="50"/>
        <v>n/a</v>
      </c>
      <c r="AI241" s="141" t="str">
        <f t="shared" si="50"/>
        <v>n/a</v>
      </c>
      <c r="AJ241" s="141" t="str">
        <f t="shared" si="50"/>
        <v>n/a</v>
      </c>
      <c r="AK241" s="141" t="str">
        <f t="shared" si="50"/>
        <v>n/a</v>
      </c>
      <c r="AL241" s="141" t="str">
        <f t="shared" si="50"/>
        <v>n/a</v>
      </c>
      <c r="AM241" s="141" t="str">
        <f t="shared" si="50"/>
        <v>n/a</v>
      </c>
      <c r="AN241" s="141" t="str">
        <f t="shared" si="50"/>
        <v>n/a</v>
      </c>
      <c r="AO241" s="141" t="str">
        <f t="shared" si="50"/>
        <v>n/a</v>
      </c>
      <c r="AP241" s="141" t="str">
        <f t="shared" si="50"/>
        <v>n/a</v>
      </c>
      <c r="AQ241" s="141" t="str">
        <f t="shared" si="50"/>
        <v>n/a</v>
      </c>
      <c r="AR241" s="141" t="str">
        <f t="shared" si="50"/>
        <v>n/a</v>
      </c>
      <c r="AS241" s="141" t="str">
        <f t="shared" si="50"/>
        <v>n/a</v>
      </c>
      <c r="AT241" s="141" t="str">
        <f t="shared" si="50"/>
        <v>n/a</v>
      </c>
      <c r="AU241" s="141" t="str">
        <f t="shared" si="50"/>
        <v>n/a</v>
      </c>
      <c r="AV241" s="141" t="str">
        <f t="shared" si="50"/>
        <v>n/a</v>
      </c>
      <c r="AW241" s="141" t="str">
        <f t="shared" si="50"/>
        <v>n/a</v>
      </c>
      <c r="AX241" s="141" t="str">
        <f t="shared" si="50"/>
        <v>n/a</v>
      </c>
      <c r="AY241" s="141" t="str">
        <f t="shared" si="50"/>
        <v/>
      </c>
      <c r="AZ241" s="141" t="str">
        <f t="shared" si="50"/>
        <v/>
      </c>
      <c r="BA241" s="141" t="str">
        <f t="shared" si="50"/>
        <v/>
      </c>
      <c r="BB241" s="141" t="str">
        <f t="shared" si="50"/>
        <v/>
      </c>
      <c r="BC241" s="141" t="str">
        <f t="shared" si="50"/>
        <v/>
      </c>
      <c r="BD241" s="141" t="str">
        <f t="shared" si="50"/>
        <v/>
      </c>
      <c r="BE241" s="141" t="str">
        <f>IF(BJ217="","",'Cost and Benefit Parameters'!$O$24)</f>
        <v/>
      </c>
      <c r="BF241" s="141" t="str">
        <f>IF(BK217="","",'Cost and Benefit Parameters'!$O$24)</f>
        <v/>
      </c>
      <c r="BG241" s="141" t="str">
        <f>IF(BL217="","",'Cost and Benefit Parameters'!$O$24)</f>
        <v/>
      </c>
      <c r="BH241" s="141" t="str">
        <f>IF(BM217="","",'Cost and Benefit Parameters'!$O$24)</f>
        <v/>
      </c>
      <c r="BI241" s="141" t="str">
        <f>IF(BN217="","",'Cost and Benefit Parameters'!$O$24)</f>
        <v/>
      </c>
      <c r="BJ241" s="141" t="str">
        <f>IF(BO217="","",'Cost and Benefit Parameters'!$O$24)</f>
        <v/>
      </c>
      <c r="BK241" s="141" t="str">
        <f>IF(BP217="","",'Cost and Benefit Parameters'!$O$24)</f>
        <v/>
      </c>
      <c r="BL241" s="141" t="str">
        <f>IF(BQ217="","",'Cost and Benefit Parameters'!$O$24)</f>
        <v/>
      </c>
      <c r="BM241" s="141" t="str">
        <f>IF(BR217="","",'Cost and Benefit Parameters'!$O$24)</f>
        <v/>
      </c>
      <c r="BN241" s="141" t="str">
        <f>IF(BS217="","",'Cost and Benefit Parameters'!$O$24)</f>
        <v/>
      </c>
    </row>
    <row r="242" spans="1:66" s="135" customFormat="1" hidden="1" x14ac:dyDescent="0.55000000000000004">
      <c r="A242" s="647"/>
      <c r="B242" s="135" t="s">
        <v>471</v>
      </c>
      <c r="H242" s="141" t="str">
        <f t="shared" si="51"/>
        <v/>
      </c>
      <c r="I242" s="141" t="str">
        <f t="shared" si="50"/>
        <v/>
      </c>
      <c r="J242" s="141" t="str">
        <f t="shared" si="50"/>
        <v/>
      </c>
      <c r="K242" s="141" t="str">
        <f t="shared" si="50"/>
        <v/>
      </c>
      <c r="L242" s="141" t="str">
        <f t="shared" si="50"/>
        <v>n/a</v>
      </c>
      <c r="M242" s="141" t="str">
        <f t="shared" si="50"/>
        <v>n/a</v>
      </c>
      <c r="N242" s="141" t="str">
        <f t="shared" si="50"/>
        <v>n/a</v>
      </c>
      <c r="O242" s="141" t="str">
        <f t="shared" si="50"/>
        <v>n/a</v>
      </c>
      <c r="P242" s="141" t="str">
        <f t="shared" si="50"/>
        <v>n/a</v>
      </c>
      <c r="Q242" s="141" t="str">
        <f t="shared" si="50"/>
        <v>n/a</v>
      </c>
      <c r="R242" s="141" t="str">
        <f t="shared" si="50"/>
        <v>n/a</v>
      </c>
      <c r="S242" s="141" t="str">
        <f t="shared" si="50"/>
        <v>n/a</v>
      </c>
      <c r="T242" s="141" t="str">
        <f t="shared" si="50"/>
        <v>n/a</v>
      </c>
      <c r="U242" s="141" t="str">
        <f t="shared" si="50"/>
        <v>n/a</v>
      </c>
      <c r="V242" s="141" t="str">
        <f t="shared" si="50"/>
        <v>n/a</v>
      </c>
      <c r="W242" s="141" t="str">
        <f t="shared" si="50"/>
        <v>n/a</v>
      </c>
      <c r="X242" s="141" t="str">
        <f t="shared" si="50"/>
        <v>n/a</v>
      </c>
      <c r="Y242" s="141" t="str">
        <f t="shared" si="50"/>
        <v>n/a</v>
      </c>
      <c r="Z242" s="141" t="str">
        <f t="shared" si="50"/>
        <v>n/a</v>
      </c>
      <c r="AA242" s="141" t="str">
        <f t="shared" si="50"/>
        <v>n/a</v>
      </c>
      <c r="AB242" s="141" t="str">
        <f t="shared" si="50"/>
        <v>n/a</v>
      </c>
      <c r="AC242" s="141" t="str">
        <f t="shared" si="50"/>
        <v>n/a</v>
      </c>
      <c r="AD242" s="141" t="str">
        <f t="shared" si="50"/>
        <v>n/a</v>
      </c>
      <c r="AE242" s="141" t="str">
        <f t="shared" si="50"/>
        <v>n/a</v>
      </c>
      <c r="AF242" s="141" t="str">
        <f t="shared" si="50"/>
        <v>n/a</v>
      </c>
      <c r="AG242" s="141" t="str">
        <f t="shared" si="50"/>
        <v>n/a</v>
      </c>
      <c r="AH242" s="141" t="str">
        <f t="shared" si="50"/>
        <v>n/a</v>
      </c>
      <c r="AI242" s="141" t="str">
        <f t="shared" si="50"/>
        <v>n/a</v>
      </c>
      <c r="AJ242" s="141" t="str">
        <f t="shared" si="50"/>
        <v>n/a</v>
      </c>
      <c r="AK242" s="141" t="str">
        <f t="shared" si="50"/>
        <v>n/a</v>
      </c>
      <c r="AL242" s="141" t="str">
        <f t="shared" si="50"/>
        <v>n/a</v>
      </c>
      <c r="AM242" s="141" t="str">
        <f t="shared" si="50"/>
        <v>n/a</v>
      </c>
      <c r="AN242" s="141" t="str">
        <f t="shared" si="50"/>
        <v>n/a</v>
      </c>
      <c r="AO242" s="141" t="str">
        <f t="shared" si="50"/>
        <v>n/a</v>
      </c>
      <c r="AP242" s="141" t="str">
        <f t="shared" si="50"/>
        <v>n/a</v>
      </c>
      <c r="AQ242" s="141" t="str">
        <f t="shared" si="50"/>
        <v>n/a</v>
      </c>
      <c r="AR242" s="141" t="str">
        <f t="shared" si="50"/>
        <v>n/a</v>
      </c>
      <c r="AS242" s="141" t="str">
        <f t="shared" si="50"/>
        <v>n/a</v>
      </c>
      <c r="AT242" s="141" t="str">
        <f t="shared" si="50"/>
        <v>n/a</v>
      </c>
      <c r="AU242" s="141" t="str">
        <f t="shared" si="50"/>
        <v>n/a</v>
      </c>
      <c r="AV242" s="141" t="str">
        <f t="shared" si="50"/>
        <v>n/a</v>
      </c>
      <c r="AW242" s="141" t="str">
        <f t="shared" si="50"/>
        <v>n/a</v>
      </c>
      <c r="AX242" s="141" t="str">
        <f t="shared" si="50"/>
        <v>n/a</v>
      </c>
      <c r="AY242" s="141" t="str">
        <f t="shared" si="50"/>
        <v>n/a</v>
      </c>
      <c r="AZ242" s="141" t="str">
        <f t="shared" si="50"/>
        <v/>
      </c>
      <c r="BA242" s="141" t="str">
        <f t="shared" si="50"/>
        <v/>
      </c>
      <c r="BB242" s="141" t="str">
        <f t="shared" si="50"/>
        <v/>
      </c>
      <c r="BC242" s="141" t="str">
        <f t="shared" si="50"/>
        <v/>
      </c>
      <c r="BD242" s="141" t="str">
        <f t="shared" si="50"/>
        <v/>
      </c>
      <c r="BE242" s="141" t="str">
        <f>IF(BJ218="","",'Cost and Benefit Parameters'!$O$24)</f>
        <v/>
      </c>
      <c r="BF242" s="141" t="str">
        <f>IF(BK218="","",'Cost and Benefit Parameters'!$O$24)</f>
        <v/>
      </c>
      <c r="BG242" s="141" t="str">
        <f>IF(BL218="","",'Cost and Benefit Parameters'!$O$24)</f>
        <v/>
      </c>
      <c r="BH242" s="141" t="str">
        <f>IF(BM218="","",'Cost and Benefit Parameters'!$O$24)</f>
        <v/>
      </c>
      <c r="BI242" s="141" t="str">
        <f>IF(BN218="","",'Cost and Benefit Parameters'!$O$24)</f>
        <v/>
      </c>
      <c r="BJ242" s="141" t="str">
        <f>IF(BO218="","",'Cost and Benefit Parameters'!$O$24)</f>
        <v/>
      </c>
      <c r="BK242" s="141" t="str">
        <f>IF(BP218="","",'Cost and Benefit Parameters'!$O$24)</f>
        <v/>
      </c>
      <c r="BL242" s="141" t="str">
        <f>IF(BQ218="","",'Cost and Benefit Parameters'!$O$24)</f>
        <v/>
      </c>
      <c r="BM242" s="141" t="str">
        <f>IF(BR218="","",'Cost and Benefit Parameters'!$O$24)</f>
        <v/>
      </c>
      <c r="BN242" s="141" t="str">
        <f>IF(BS218="","",'Cost and Benefit Parameters'!$O$24)</f>
        <v/>
      </c>
    </row>
    <row r="243" spans="1:66" s="135" customFormat="1" hidden="1" x14ac:dyDescent="0.55000000000000004">
      <c r="A243" s="647"/>
      <c r="B243" s="135" t="s">
        <v>472</v>
      </c>
      <c r="H243" s="141" t="str">
        <f t="shared" si="51"/>
        <v/>
      </c>
      <c r="I243" s="141" t="str">
        <f t="shared" si="50"/>
        <v/>
      </c>
      <c r="J243" s="141" t="str">
        <f t="shared" si="50"/>
        <v/>
      </c>
      <c r="K243" s="141" t="str">
        <f t="shared" si="50"/>
        <v/>
      </c>
      <c r="L243" s="141" t="str">
        <f t="shared" si="50"/>
        <v/>
      </c>
      <c r="M243" s="141" t="str">
        <f t="shared" si="50"/>
        <v>n/a</v>
      </c>
      <c r="N243" s="141" t="str">
        <f t="shared" si="50"/>
        <v>n/a</v>
      </c>
      <c r="O243" s="141" t="str">
        <f t="shared" si="50"/>
        <v>n/a</v>
      </c>
      <c r="P243" s="141" t="str">
        <f t="shared" si="50"/>
        <v>n/a</v>
      </c>
      <c r="Q243" s="141" t="str">
        <f t="shared" si="50"/>
        <v>n/a</v>
      </c>
      <c r="R243" s="141" t="str">
        <f t="shared" si="50"/>
        <v>n/a</v>
      </c>
      <c r="S243" s="141" t="str">
        <f t="shared" si="50"/>
        <v>n/a</v>
      </c>
      <c r="T243" s="141" t="str">
        <f t="shared" si="50"/>
        <v>n/a</v>
      </c>
      <c r="U243" s="141" t="str">
        <f t="shared" si="50"/>
        <v>n/a</v>
      </c>
      <c r="V243" s="141" t="str">
        <f t="shared" si="50"/>
        <v>n/a</v>
      </c>
      <c r="W243" s="141" t="str">
        <f t="shared" si="50"/>
        <v>n/a</v>
      </c>
      <c r="X243" s="141" t="str">
        <f t="shared" ref="X243:X258" si="52">IF(AC219="","","n/a")</f>
        <v>n/a</v>
      </c>
      <c r="Y243" s="141" t="str">
        <f t="shared" ref="Y243:Y258" si="53">IF(AD219="","","n/a")</f>
        <v>n/a</v>
      </c>
      <c r="Z243" s="141" t="str">
        <f t="shared" ref="Z243:Z258" si="54">IF(AE219="","","n/a")</f>
        <v>n/a</v>
      </c>
      <c r="AA243" s="141" t="str">
        <f t="shared" ref="AA243:AA258" si="55">IF(AF219="","","n/a")</f>
        <v>n/a</v>
      </c>
      <c r="AB243" s="141" t="str">
        <f t="shared" ref="AB243:AB258" si="56">IF(AG219="","","n/a")</f>
        <v>n/a</v>
      </c>
      <c r="AC243" s="141" t="str">
        <f t="shared" ref="AC243:AC258" si="57">IF(AH219="","","n/a")</f>
        <v>n/a</v>
      </c>
      <c r="AD243" s="141" t="str">
        <f t="shared" ref="AD243:AD258" si="58">IF(AI219="","","n/a")</f>
        <v>n/a</v>
      </c>
      <c r="AE243" s="141" t="str">
        <f t="shared" ref="AE243:AE258" si="59">IF(AJ219="","","n/a")</f>
        <v>n/a</v>
      </c>
      <c r="AF243" s="141" t="str">
        <f t="shared" ref="AF243:AF258" si="60">IF(AK219="","","n/a")</f>
        <v>n/a</v>
      </c>
      <c r="AG243" s="141" t="str">
        <f t="shared" ref="AG243:AG258" si="61">IF(AL219="","","n/a")</f>
        <v>n/a</v>
      </c>
      <c r="AH243" s="141" t="str">
        <f t="shared" ref="AH243:AH258" si="62">IF(AM219="","","n/a")</f>
        <v>n/a</v>
      </c>
      <c r="AI243" s="141" t="str">
        <f t="shared" ref="AI243:AI258" si="63">IF(AN219="","","n/a")</f>
        <v>n/a</v>
      </c>
      <c r="AJ243" s="141" t="str">
        <f t="shared" ref="AJ243:AJ258" si="64">IF(AO219="","","n/a")</f>
        <v>n/a</v>
      </c>
      <c r="AK243" s="141" t="str">
        <f t="shared" ref="AK243:AK258" si="65">IF(AP219="","","n/a")</f>
        <v>n/a</v>
      </c>
      <c r="AL243" s="141" t="str">
        <f t="shared" ref="AL243:AL258" si="66">IF(AQ219="","","n/a")</f>
        <v>n/a</v>
      </c>
      <c r="AM243" s="141" t="str">
        <f t="shared" ref="AM243:AM258" si="67">IF(AR219="","","n/a")</f>
        <v>n/a</v>
      </c>
      <c r="AN243" s="141" t="str">
        <f t="shared" ref="AN243:AN258" si="68">IF(AS219="","","n/a")</f>
        <v>n/a</v>
      </c>
      <c r="AO243" s="141" t="str">
        <f t="shared" ref="AO243:AO258" si="69">IF(AT219="","","n/a")</f>
        <v>n/a</v>
      </c>
      <c r="AP243" s="141" t="str">
        <f t="shared" ref="AP243:AP258" si="70">IF(AU219="","","n/a")</f>
        <v>n/a</v>
      </c>
      <c r="AQ243" s="141" t="str">
        <f t="shared" ref="AQ243:AQ258" si="71">IF(AV219="","","n/a")</f>
        <v>n/a</v>
      </c>
      <c r="AR243" s="141" t="str">
        <f t="shared" ref="AR243:AR258" si="72">IF(AW219="","","n/a")</f>
        <v>n/a</v>
      </c>
      <c r="AS243" s="141" t="str">
        <f t="shared" ref="AS243:AS258" si="73">IF(AX219="","","n/a")</f>
        <v>n/a</v>
      </c>
      <c r="AT243" s="141" t="str">
        <f t="shared" ref="AT243:AT258" si="74">IF(AY219="","","n/a")</f>
        <v>n/a</v>
      </c>
      <c r="AU243" s="141" t="str">
        <f t="shared" ref="AU243:AU258" si="75">IF(AZ219="","","n/a")</f>
        <v>n/a</v>
      </c>
      <c r="AV243" s="141" t="str">
        <f t="shared" ref="AV243:AV258" si="76">IF(BA219="","","n/a")</f>
        <v>n/a</v>
      </c>
      <c r="AW243" s="141" t="str">
        <f t="shared" ref="AW243:AW258" si="77">IF(BB219="","","n/a")</f>
        <v>n/a</v>
      </c>
      <c r="AX243" s="141" t="str">
        <f t="shared" ref="AX243:AX258" si="78">IF(BC219="","","n/a")</f>
        <v>n/a</v>
      </c>
      <c r="AY243" s="141" t="str">
        <f t="shared" ref="AY243:AY258" si="79">IF(BD219="","","n/a")</f>
        <v>n/a</v>
      </c>
      <c r="AZ243" s="141" t="str">
        <f t="shared" ref="AZ243:AZ258" si="80">IF(BE219="","","n/a")</f>
        <v>n/a</v>
      </c>
      <c r="BA243" s="141" t="str">
        <f t="shared" ref="BA243:BA258" si="81">IF(BF219="","","n/a")</f>
        <v/>
      </c>
      <c r="BB243" s="141" t="str">
        <f t="shared" ref="BB243:BB258" si="82">IF(BG219="","","n/a")</f>
        <v/>
      </c>
      <c r="BC243" s="141" t="str">
        <f t="shared" ref="BC243:BC258" si="83">IF(BH219="","","n/a")</f>
        <v/>
      </c>
      <c r="BD243" s="141" t="str">
        <f t="shared" ref="BD243:BD258" si="84">IF(BI219="","","n/a")</f>
        <v/>
      </c>
      <c r="BE243" s="141" t="str">
        <f>IF(BJ219="","",'Cost and Benefit Parameters'!$O$24)</f>
        <v/>
      </c>
      <c r="BF243" s="141" t="str">
        <f>IF(BK219="","",'Cost and Benefit Parameters'!$O$24)</f>
        <v/>
      </c>
      <c r="BG243" s="141" t="str">
        <f>IF(BL219="","",'Cost and Benefit Parameters'!$O$24)</f>
        <v/>
      </c>
      <c r="BH243" s="141" t="str">
        <f>IF(BM219="","",'Cost and Benefit Parameters'!$O$24)</f>
        <v/>
      </c>
      <c r="BI243" s="141" t="str">
        <f>IF(BN219="","",'Cost and Benefit Parameters'!$O$24)</f>
        <v/>
      </c>
      <c r="BJ243" s="141" t="str">
        <f>IF(BO219="","",'Cost and Benefit Parameters'!$O$24)</f>
        <v/>
      </c>
      <c r="BK243" s="141" t="str">
        <f>IF(BP219="","",'Cost and Benefit Parameters'!$O$24)</f>
        <v/>
      </c>
      <c r="BL243" s="141" t="str">
        <f>IF(BQ219="","",'Cost and Benefit Parameters'!$O$24)</f>
        <v/>
      </c>
      <c r="BM243" s="141" t="str">
        <f>IF(BR219="","",'Cost and Benefit Parameters'!$O$24)</f>
        <v/>
      </c>
      <c r="BN243" s="141" t="str">
        <f>IF(BS219="","",'Cost and Benefit Parameters'!$O$24)</f>
        <v/>
      </c>
    </row>
    <row r="244" spans="1:66" s="135" customFormat="1" hidden="1" x14ac:dyDescent="0.55000000000000004">
      <c r="A244" s="647"/>
      <c r="B244" s="135" t="s">
        <v>473</v>
      </c>
      <c r="H244" s="141" t="str">
        <f t="shared" si="51"/>
        <v/>
      </c>
      <c r="I244" s="141" t="str">
        <f t="shared" ref="I244:I258" si="85">IF(N220="","","n/a")</f>
        <v/>
      </c>
      <c r="J244" s="141" t="str">
        <f t="shared" ref="J244:J258" si="86">IF(O220="","","n/a")</f>
        <v/>
      </c>
      <c r="K244" s="141" t="str">
        <f t="shared" ref="K244:K258" si="87">IF(P220="","","n/a")</f>
        <v/>
      </c>
      <c r="L244" s="141" t="str">
        <f t="shared" ref="L244:L258" si="88">IF(Q220="","","n/a")</f>
        <v/>
      </c>
      <c r="M244" s="141" t="str">
        <f t="shared" ref="M244:M258" si="89">IF(R220="","","n/a")</f>
        <v/>
      </c>
      <c r="N244" s="141" t="str">
        <f t="shared" ref="N244:N258" si="90">IF(S220="","","n/a")</f>
        <v>n/a</v>
      </c>
      <c r="O244" s="141" t="str">
        <f t="shared" ref="O244:O258" si="91">IF(T220="","","n/a")</f>
        <v>n/a</v>
      </c>
      <c r="P244" s="141" t="str">
        <f t="shared" ref="P244:P258" si="92">IF(U220="","","n/a")</f>
        <v>n/a</v>
      </c>
      <c r="Q244" s="141" t="str">
        <f t="shared" ref="Q244:Q258" si="93">IF(V220="","","n/a")</f>
        <v>n/a</v>
      </c>
      <c r="R244" s="141" t="str">
        <f t="shared" ref="R244:R258" si="94">IF(W220="","","n/a")</f>
        <v>n/a</v>
      </c>
      <c r="S244" s="141" t="str">
        <f t="shared" ref="S244:S258" si="95">IF(X220="","","n/a")</f>
        <v>n/a</v>
      </c>
      <c r="T244" s="141" t="str">
        <f t="shared" ref="T244:T258" si="96">IF(Y220="","","n/a")</f>
        <v>n/a</v>
      </c>
      <c r="U244" s="141" t="str">
        <f t="shared" ref="U244:U258" si="97">IF(Z220="","","n/a")</f>
        <v>n/a</v>
      </c>
      <c r="V244" s="141" t="str">
        <f t="shared" ref="V244:V258" si="98">IF(AA220="","","n/a")</f>
        <v>n/a</v>
      </c>
      <c r="W244" s="141" t="str">
        <f t="shared" ref="W244:W258" si="99">IF(AB220="","","n/a")</f>
        <v>n/a</v>
      </c>
      <c r="X244" s="141" t="str">
        <f t="shared" si="52"/>
        <v>n/a</v>
      </c>
      <c r="Y244" s="141" t="str">
        <f t="shared" si="53"/>
        <v>n/a</v>
      </c>
      <c r="Z244" s="141" t="str">
        <f t="shared" si="54"/>
        <v>n/a</v>
      </c>
      <c r="AA244" s="141" t="str">
        <f t="shared" si="55"/>
        <v>n/a</v>
      </c>
      <c r="AB244" s="141" t="str">
        <f t="shared" si="56"/>
        <v>n/a</v>
      </c>
      <c r="AC244" s="141" t="str">
        <f t="shared" si="57"/>
        <v>n/a</v>
      </c>
      <c r="AD244" s="141" t="str">
        <f t="shared" si="58"/>
        <v>n/a</v>
      </c>
      <c r="AE244" s="141" t="str">
        <f t="shared" si="59"/>
        <v>n/a</v>
      </c>
      <c r="AF244" s="141" t="str">
        <f t="shared" si="60"/>
        <v>n/a</v>
      </c>
      <c r="AG244" s="141" t="str">
        <f t="shared" si="61"/>
        <v>n/a</v>
      </c>
      <c r="AH244" s="141" t="str">
        <f t="shared" si="62"/>
        <v>n/a</v>
      </c>
      <c r="AI244" s="141" t="str">
        <f t="shared" si="63"/>
        <v>n/a</v>
      </c>
      <c r="AJ244" s="141" t="str">
        <f t="shared" si="64"/>
        <v>n/a</v>
      </c>
      <c r="AK244" s="141" t="str">
        <f t="shared" si="65"/>
        <v>n/a</v>
      </c>
      <c r="AL244" s="141" t="str">
        <f t="shared" si="66"/>
        <v>n/a</v>
      </c>
      <c r="AM244" s="141" t="str">
        <f t="shared" si="67"/>
        <v>n/a</v>
      </c>
      <c r="AN244" s="141" t="str">
        <f t="shared" si="68"/>
        <v>n/a</v>
      </c>
      <c r="AO244" s="141" t="str">
        <f t="shared" si="69"/>
        <v>n/a</v>
      </c>
      <c r="AP244" s="141" t="str">
        <f t="shared" si="70"/>
        <v>n/a</v>
      </c>
      <c r="AQ244" s="141" t="str">
        <f t="shared" si="71"/>
        <v>n/a</v>
      </c>
      <c r="AR244" s="141" t="str">
        <f t="shared" si="72"/>
        <v>n/a</v>
      </c>
      <c r="AS244" s="141" t="str">
        <f t="shared" si="73"/>
        <v>n/a</v>
      </c>
      <c r="AT244" s="141" t="str">
        <f t="shared" si="74"/>
        <v>n/a</v>
      </c>
      <c r="AU244" s="141" t="str">
        <f t="shared" si="75"/>
        <v>n/a</v>
      </c>
      <c r="AV244" s="141" t="str">
        <f t="shared" si="76"/>
        <v>n/a</v>
      </c>
      <c r="AW244" s="141" t="str">
        <f t="shared" si="77"/>
        <v>n/a</v>
      </c>
      <c r="AX244" s="141" t="str">
        <f t="shared" si="78"/>
        <v>n/a</v>
      </c>
      <c r="AY244" s="141" t="str">
        <f t="shared" si="79"/>
        <v>n/a</v>
      </c>
      <c r="AZ244" s="141" t="str">
        <f t="shared" si="80"/>
        <v>n/a</v>
      </c>
      <c r="BA244" s="141" t="str">
        <f t="shared" si="81"/>
        <v>n/a</v>
      </c>
      <c r="BB244" s="141" t="str">
        <f t="shared" si="82"/>
        <v/>
      </c>
      <c r="BC244" s="141" t="str">
        <f t="shared" si="83"/>
        <v/>
      </c>
      <c r="BD244" s="141" t="str">
        <f t="shared" si="84"/>
        <v/>
      </c>
      <c r="BE244" s="141" t="str">
        <f>IF(BJ220="","",'Cost and Benefit Parameters'!$O$24)</f>
        <v/>
      </c>
      <c r="BF244" s="141" t="str">
        <f>IF(BK220="","",'Cost and Benefit Parameters'!$O$24)</f>
        <v/>
      </c>
      <c r="BG244" s="141" t="str">
        <f>IF(BL220="","",'Cost and Benefit Parameters'!$O$24)</f>
        <v/>
      </c>
      <c r="BH244" s="141" t="str">
        <f>IF(BM220="","",'Cost and Benefit Parameters'!$O$24)</f>
        <v/>
      </c>
      <c r="BI244" s="141" t="str">
        <f>IF(BN220="","",'Cost and Benefit Parameters'!$O$24)</f>
        <v/>
      </c>
      <c r="BJ244" s="141" t="str">
        <f>IF(BO220="","",'Cost and Benefit Parameters'!$O$24)</f>
        <v/>
      </c>
      <c r="BK244" s="141" t="str">
        <f>IF(BP220="","",'Cost and Benefit Parameters'!$O$24)</f>
        <v/>
      </c>
      <c r="BL244" s="141" t="str">
        <f>IF(BQ220="","",'Cost and Benefit Parameters'!$O$24)</f>
        <v/>
      </c>
      <c r="BM244" s="141" t="str">
        <f>IF(BR220="","",'Cost and Benefit Parameters'!$O$24)</f>
        <v/>
      </c>
      <c r="BN244" s="141" t="str">
        <f>IF(BS220="","",'Cost and Benefit Parameters'!$O$24)</f>
        <v/>
      </c>
    </row>
    <row r="245" spans="1:66" s="135" customFormat="1" hidden="1" x14ac:dyDescent="0.55000000000000004">
      <c r="A245" s="647"/>
      <c r="B245" s="135" t="s">
        <v>474</v>
      </c>
      <c r="H245" s="141" t="str">
        <f t="shared" si="51"/>
        <v/>
      </c>
      <c r="I245" s="141" t="str">
        <f t="shared" si="85"/>
        <v/>
      </c>
      <c r="J245" s="141" t="str">
        <f t="shared" si="86"/>
        <v/>
      </c>
      <c r="K245" s="141" t="str">
        <f t="shared" si="87"/>
        <v/>
      </c>
      <c r="L245" s="141" t="str">
        <f t="shared" si="88"/>
        <v/>
      </c>
      <c r="M245" s="141" t="str">
        <f t="shared" si="89"/>
        <v/>
      </c>
      <c r="N245" s="141" t="str">
        <f t="shared" si="90"/>
        <v/>
      </c>
      <c r="O245" s="141" t="str">
        <f t="shared" si="91"/>
        <v>n/a</v>
      </c>
      <c r="P245" s="141" t="str">
        <f t="shared" si="92"/>
        <v>n/a</v>
      </c>
      <c r="Q245" s="141" t="str">
        <f t="shared" si="93"/>
        <v>n/a</v>
      </c>
      <c r="R245" s="141" t="str">
        <f t="shared" si="94"/>
        <v>n/a</v>
      </c>
      <c r="S245" s="141" t="str">
        <f t="shared" si="95"/>
        <v>n/a</v>
      </c>
      <c r="T245" s="141" t="str">
        <f t="shared" si="96"/>
        <v>n/a</v>
      </c>
      <c r="U245" s="141" t="str">
        <f t="shared" si="97"/>
        <v>n/a</v>
      </c>
      <c r="V245" s="141" t="str">
        <f t="shared" si="98"/>
        <v>n/a</v>
      </c>
      <c r="W245" s="141" t="str">
        <f t="shared" si="99"/>
        <v>n/a</v>
      </c>
      <c r="X245" s="141" t="str">
        <f t="shared" si="52"/>
        <v>n/a</v>
      </c>
      <c r="Y245" s="141" t="str">
        <f t="shared" si="53"/>
        <v>n/a</v>
      </c>
      <c r="Z245" s="141" t="str">
        <f t="shared" si="54"/>
        <v>n/a</v>
      </c>
      <c r="AA245" s="141" t="str">
        <f t="shared" si="55"/>
        <v>n/a</v>
      </c>
      <c r="AB245" s="141" t="str">
        <f t="shared" si="56"/>
        <v>n/a</v>
      </c>
      <c r="AC245" s="141" t="str">
        <f t="shared" si="57"/>
        <v>n/a</v>
      </c>
      <c r="AD245" s="141" t="str">
        <f t="shared" si="58"/>
        <v>n/a</v>
      </c>
      <c r="AE245" s="141" t="str">
        <f t="shared" si="59"/>
        <v>n/a</v>
      </c>
      <c r="AF245" s="141" t="str">
        <f t="shared" si="60"/>
        <v>n/a</v>
      </c>
      <c r="AG245" s="141" t="str">
        <f t="shared" si="61"/>
        <v>n/a</v>
      </c>
      <c r="AH245" s="141" t="str">
        <f t="shared" si="62"/>
        <v>n/a</v>
      </c>
      <c r="AI245" s="141" t="str">
        <f t="shared" si="63"/>
        <v>n/a</v>
      </c>
      <c r="AJ245" s="141" t="str">
        <f t="shared" si="64"/>
        <v>n/a</v>
      </c>
      <c r="AK245" s="141" t="str">
        <f t="shared" si="65"/>
        <v>n/a</v>
      </c>
      <c r="AL245" s="141" t="str">
        <f t="shared" si="66"/>
        <v>n/a</v>
      </c>
      <c r="AM245" s="141" t="str">
        <f t="shared" si="67"/>
        <v>n/a</v>
      </c>
      <c r="AN245" s="141" t="str">
        <f t="shared" si="68"/>
        <v>n/a</v>
      </c>
      <c r="AO245" s="141" t="str">
        <f t="shared" si="69"/>
        <v>n/a</v>
      </c>
      <c r="AP245" s="141" t="str">
        <f t="shared" si="70"/>
        <v>n/a</v>
      </c>
      <c r="AQ245" s="141" t="str">
        <f t="shared" si="71"/>
        <v>n/a</v>
      </c>
      <c r="AR245" s="141" t="str">
        <f t="shared" si="72"/>
        <v>n/a</v>
      </c>
      <c r="AS245" s="141" t="str">
        <f t="shared" si="73"/>
        <v>n/a</v>
      </c>
      <c r="AT245" s="141" t="str">
        <f t="shared" si="74"/>
        <v>n/a</v>
      </c>
      <c r="AU245" s="141" t="str">
        <f t="shared" si="75"/>
        <v>n/a</v>
      </c>
      <c r="AV245" s="141" t="str">
        <f t="shared" si="76"/>
        <v>n/a</v>
      </c>
      <c r="AW245" s="141" t="str">
        <f t="shared" si="77"/>
        <v>n/a</v>
      </c>
      <c r="AX245" s="141" t="str">
        <f t="shared" si="78"/>
        <v>n/a</v>
      </c>
      <c r="AY245" s="141" t="str">
        <f t="shared" si="79"/>
        <v>n/a</v>
      </c>
      <c r="AZ245" s="141" t="str">
        <f t="shared" si="80"/>
        <v>n/a</v>
      </c>
      <c r="BA245" s="141" t="str">
        <f t="shared" si="81"/>
        <v>n/a</v>
      </c>
      <c r="BB245" s="141" t="str">
        <f t="shared" si="82"/>
        <v>n/a</v>
      </c>
      <c r="BC245" s="141" t="str">
        <f t="shared" si="83"/>
        <v/>
      </c>
      <c r="BD245" s="141" t="str">
        <f t="shared" si="84"/>
        <v/>
      </c>
      <c r="BE245" s="141" t="str">
        <f>IF(BJ221="","",'Cost and Benefit Parameters'!$O$24)</f>
        <v/>
      </c>
      <c r="BF245" s="141" t="str">
        <f>IF(BK221="","",'Cost and Benefit Parameters'!$O$24)</f>
        <v/>
      </c>
      <c r="BG245" s="141" t="str">
        <f>IF(BL221="","",'Cost and Benefit Parameters'!$O$24)</f>
        <v/>
      </c>
      <c r="BH245" s="141" t="str">
        <f>IF(BM221="","",'Cost and Benefit Parameters'!$O$24)</f>
        <v/>
      </c>
      <c r="BI245" s="141" t="str">
        <f>IF(BN221="","",'Cost and Benefit Parameters'!$O$24)</f>
        <v/>
      </c>
      <c r="BJ245" s="141" t="str">
        <f>IF(BO221="","",'Cost and Benefit Parameters'!$O$24)</f>
        <v/>
      </c>
      <c r="BK245" s="141" t="str">
        <f>IF(BP221="","",'Cost and Benefit Parameters'!$O$24)</f>
        <v/>
      </c>
      <c r="BL245" s="141" t="str">
        <f>IF(BQ221="","",'Cost and Benefit Parameters'!$O$24)</f>
        <v/>
      </c>
      <c r="BM245" s="141" t="str">
        <f>IF(BR221="","",'Cost and Benefit Parameters'!$O$24)</f>
        <v/>
      </c>
      <c r="BN245" s="141" t="str">
        <f>IF(BS221="","",'Cost and Benefit Parameters'!$O$24)</f>
        <v/>
      </c>
    </row>
    <row r="246" spans="1:66" s="135" customFormat="1" hidden="1" x14ac:dyDescent="0.55000000000000004">
      <c r="A246" s="647"/>
      <c r="B246" s="135" t="s">
        <v>475</v>
      </c>
      <c r="H246" s="141" t="str">
        <f t="shared" si="51"/>
        <v/>
      </c>
      <c r="I246" s="141" t="str">
        <f t="shared" si="85"/>
        <v/>
      </c>
      <c r="J246" s="141" t="str">
        <f t="shared" si="86"/>
        <v/>
      </c>
      <c r="K246" s="141" t="str">
        <f t="shared" si="87"/>
        <v/>
      </c>
      <c r="L246" s="141" t="str">
        <f t="shared" si="88"/>
        <v/>
      </c>
      <c r="M246" s="141" t="str">
        <f t="shared" si="89"/>
        <v/>
      </c>
      <c r="N246" s="141" t="str">
        <f t="shared" si="90"/>
        <v/>
      </c>
      <c r="O246" s="141" t="str">
        <f t="shared" si="91"/>
        <v/>
      </c>
      <c r="P246" s="141" t="str">
        <f t="shared" si="92"/>
        <v>n/a</v>
      </c>
      <c r="Q246" s="141" t="str">
        <f t="shared" si="93"/>
        <v>n/a</v>
      </c>
      <c r="R246" s="141" t="str">
        <f t="shared" si="94"/>
        <v>n/a</v>
      </c>
      <c r="S246" s="141" t="str">
        <f t="shared" si="95"/>
        <v>n/a</v>
      </c>
      <c r="T246" s="141" t="str">
        <f t="shared" si="96"/>
        <v>n/a</v>
      </c>
      <c r="U246" s="141" t="str">
        <f t="shared" si="97"/>
        <v>n/a</v>
      </c>
      <c r="V246" s="141" t="str">
        <f t="shared" si="98"/>
        <v>n/a</v>
      </c>
      <c r="W246" s="141" t="str">
        <f t="shared" si="99"/>
        <v>n/a</v>
      </c>
      <c r="X246" s="141" t="str">
        <f t="shared" si="52"/>
        <v>n/a</v>
      </c>
      <c r="Y246" s="141" t="str">
        <f t="shared" si="53"/>
        <v>n/a</v>
      </c>
      <c r="Z246" s="141" t="str">
        <f t="shared" si="54"/>
        <v>n/a</v>
      </c>
      <c r="AA246" s="141" t="str">
        <f t="shared" si="55"/>
        <v>n/a</v>
      </c>
      <c r="AB246" s="141" t="str">
        <f t="shared" si="56"/>
        <v>n/a</v>
      </c>
      <c r="AC246" s="141" t="str">
        <f t="shared" si="57"/>
        <v>n/a</v>
      </c>
      <c r="AD246" s="141" t="str">
        <f t="shared" si="58"/>
        <v>n/a</v>
      </c>
      <c r="AE246" s="141" t="str">
        <f t="shared" si="59"/>
        <v>n/a</v>
      </c>
      <c r="AF246" s="141" t="str">
        <f t="shared" si="60"/>
        <v>n/a</v>
      </c>
      <c r="AG246" s="141" t="str">
        <f t="shared" si="61"/>
        <v>n/a</v>
      </c>
      <c r="AH246" s="141" t="str">
        <f t="shared" si="62"/>
        <v>n/a</v>
      </c>
      <c r="AI246" s="141" t="str">
        <f t="shared" si="63"/>
        <v>n/a</v>
      </c>
      <c r="AJ246" s="141" t="str">
        <f t="shared" si="64"/>
        <v>n/a</v>
      </c>
      <c r="AK246" s="141" t="str">
        <f t="shared" si="65"/>
        <v>n/a</v>
      </c>
      <c r="AL246" s="141" t="str">
        <f t="shared" si="66"/>
        <v>n/a</v>
      </c>
      <c r="AM246" s="141" t="str">
        <f t="shared" si="67"/>
        <v>n/a</v>
      </c>
      <c r="AN246" s="141" t="str">
        <f t="shared" si="68"/>
        <v>n/a</v>
      </c>
      <c r="AO246" s="141" t="str">
        <f t="shared" si="69"/>
        <v>n/a</v>
      </c>
      <c r="AP246" s="141" t="str">
        <f t="shared" si="70"/>
        <v>n/a</v>
      </c>
      <c r="AQ246" s="141" t="str">
        <f t="shared" si="71"/>
        <v>n/a</v>
      </c>
      <c r="AR246" s="141" t="str">
        <f t="shared" si="72"/>
        <v>n/a</v>
      </c>
      <c r="AS246" s="141" t="str">
        <f t="shared" si="73"/>
        <v>n/a</v>
      </c>
      <c r="AT246" s="141" t="str">
        <f t="shared" si="74"/>
        <v>n/a</v>
      </c>
      <c r="AU246" s="141" t="str">
        <f t="shared" si="75"/>
        <v>n/a</v>
      </c>
      <c r="AV246" s="141" t="str">
        <f t="shared" si="76"/>
        <v>n/a</v>
      </c>
      <c r="AW246" s="141" t="str">
        <f t="shared" si="77"/>
        <v>n/a</v>
      </c>
      <c r="AX246" s="141" t="str">
        <f t="shared" si="78"/>
        <v>n/a</v>
      </c>
      <c r="AY246" s="141" t="str">
        <f t="shared" si="79"/>
        <v>n/a</v>
      </c>
      <c r="AZ246" s="141" t="str">
        <f t="shared" si="80"/>
        <v>n/a</v>
      </c>
      <c r="BA246" s="141" t="str">
        <f t="shared" si="81"/>
        <v>n/a</v>
      </c>
      <c r="BB246" s="141" t="str">
        <f t="shared" si="82"/>
        <v>n/a</v>
      </c>
      <c r="BC246" s="141" t="str">
        <f t="shared" si="83"/>
        <v>n/a</v>
      </c>
      <c r="BD246" s="141" t="str">
        <f t="shared" si="84"/>
        <v/>
      </c>
      <c r="BE246" s="141" t="str">
        <f>IF(BJ222="","",'Cost and Benefit Parameters'!$O$24)</f>
        <v/>
      </c>
      <c r="BF246" s="141" t="str">
        <f>IF(BK222="","",'Cost and Benefit Parameters'!$O$24)</f>
        <v/>
      </c>
      <c r="BG246" s="141" t="str">
        <f>IF(BL222="","",'Cost and Benefit Parameters'!$O$24)</f>
        <v/>
      </c>
      <c r="BH246" s="141" t="str">
        <f>IF(BM222="","",'Cost and Benefit Parameters'!$O$24)</f>
        <v/>
      </c>
      <c r="BI246" s="141" t="str">
        <f>IF(BN222="","",'Cost and Benefit Parameters'!$O$24)</f>
        <v/>
      </c>
      <c r="BJ246" s="141" t="str">
        <f>IF(BO222="","",'Cost and Benefit Parameters'!$O$24)</f>
        <v/>
      </c>
      <c r="BK246" s="141" t="str">
        <f>IF(BP222="","",'Cost and Benefit Parameters'!$O$24)</f>
        <v/>
      </c>
      <c r="BL246" s="141" t="str">
        <f>IF(BQ222="","",'Cost and Benefit Parameters'!$O$24)</f>
        <v/>
      </c>
      <c r="BM246" s="141" t="str">
        <f>IF(BR222="","",'Cost and Benefit Parameters'!$O$24)</f>
        <v/>
      </c>
      <c r="BN246" s="141" t="str">
        <f>IF(BS222="","",'Cost and Benefit Parameters'!$O$24)</f>
        <v/>
      </c>
    </row>
    <row r="247" spans="1:66" s="135" customFormat="1" hidden="1" x14ac:dyDescent="0.55000000000000004">
      <c r="A247" s="647"/>
      <c r="B247" s="135" t="s">
        <v>476</v>
      </c>
      <c r="H247" s="141" t="str">
        <f t="shared" si="51"/>
        <v/>
      </c>
      <c r="I247" s="141" t="str">
        <f t="shared" si="85"/>
        <v/>
      </c>
      <c r="J247" s="141" t="str">
        <f t="shared" si="86"/>
        <v/>
      </c>
      <c r="K247" s="141" t="str">
        <f t="shared" si="87"/>
        <v/>
      </c>
      <c r="L247" s="141" t="str">
        <f t="shared" si="88"/>
        <v/>
      </c>
      <c r="M247" s="141" t="str">
        <f t="shared" si="89"/>
        <v/>
      </c>
      <c r="N247" s="141" t="str">
        <f t="shared" si="90"/>
        <v/>
      </c>
      <c r="O247" s="141" t="str">
        <f t="shared" si="91"/>
        <v/>
      </c>
      <c r="P247" s="141" t="str">
        <f t="shared" si="92"/>
        <v/>
      </c>
      <c r="Q247" s="141" t="str">
        <f t="shared" si="93"/>
        <v>n/a</v>
      </c>
      <c r="R247" s="141" t="str">
        <f t="shared" si="94"/>
        <v>n/a</v>
      </c>
      <c r="S247" s="141" t="str">
        <f t="shared" si="95"/>
        <v>n/a</v>
      </c>
      <c r="T247" s="141" t="str">
        <f t="shared" si="96"/>
        <v>n/a</v>
      </c>
      <c r="U247" s="141" t="str">
        <f t="shared" si="97"/>
        <v>n/a</v>
      </c>
      <c r="V247" s="141" t="str">
        <f t="shared" si="98"/>
        <v>n/a</v>
      </c>
      <c r="W247" s="141" t="str">
        <f t="shared" si="99"/>
        <v>n/a</v>
      </c>
      <c r="X247" s="141" t="str">
        <f t="shared" si="52"/>
        <v>n/a</v>
      </c>
      <c r="Y247" s="141" t="str">
        <f t="shared" si="53"/>
        <v>n/a</v>
      </c>
      <c r="Z247" s="141" t="str">
        <f t="shared" si="54"/>
        <v>n/a</v>
      </c>
      <c r="AA247" s="141" t="str">
        <f t="shared" si="55"/>
        <v>n/a</v>
      </c>
      <c r="AB247" s="141" t="str">
        <f t="shared" si="56"/>
        <v>n/a</v>
      </c>
      <c r="AC247" s="141" t="str">
        <f t="shared" si="57"/>
        <v>n/a</v>
      </c>
      <c r="AD247" s="141" t="str">
        <f t="shared" si="58"/>
        <v>n/a</v>
      </c>
      <c r="AE247" s="141" t="str">
        <f t="shared" si="59"/>
        <v>n/a</v>
      </c>
      <c r="AF247" s="141" t="str">
        <f t="shared" si="60"/>
        <v>n/a</v>
      </c>
      <c r="AG247" s="141" t="str">
        <f t="shared" si="61"/>
        <v>n/a</v>
      </c>
      <c r="AH247" s="141" t="str">
        <f t="shared" si="62"/>
        <v>n/a</v>
      </c>
      <c r="AI247" s="141" t="str">
        <f t="shared" si="63"/>
        <v>n/a</v>
      </c>
      <c r="AJ247" s="141" t="str">
        <f t="shared" si="64"/>
        <v>n/a</v>
      </c>
      <c r="AK247" s="141" t="str">
        <f t="shared" si="65"/>
        <v>n/a</v>
      </c>
      <c r="AL247" s="141" t="str">
        <f t="shared" si="66"/>
        <v>n/a</v>
      </c>
      <c r="AM247" s="141" t="str">
        <f t="shared" si="67"/>
        <v>n/a</v>
      </c>
      <c r="AN247" s="141" t="str">
        <f t="shared" si="68"/>
        <v>n/a</v>
      </c>
      <c r="AO247" s="141" t="str">
        <f t="shared" si="69"/>
        <v>n/a</v>
      </c>
      <c r="AP247" s="141" t="str">
        <f t="shared" si="70"/>
        <v>n/a</v>
      </c>
      <c r="AQ247" s="141" t="str">
        <f t="shared" si="71"/>
        <v>n/a</v>
      </c>
      <c r="AR247" s="141" t="str">
        <f t="shared" si="72"/>
        <v>n/a</v>
      </c>
      <c r="AS247" s="141" t="str">
        <f t="shared" si="73"/>
        <v>n/a</v>
      </c>
      <c r="AT247" s="141" t="str">
        <f t="shared" si="74"/>
        <v>n/a</v>
      </c>
      <c r="AU247" s="141" t="str">
        <f t="shared" si="75"/>
        <v>n/a</v>
      </c>
      <c r="AV247" s="141" t="str">
        <f t="shared" si="76"/>
        <v>n/a</v>
      </c>
      <c r="AW247" s="141" t="str">
        <f t="shared" si="77"/>
        <v>n/a</v>
      </c>
      <c r="AX247" s="141" t="str">
        <f t="shared" si="78"/>
        <v>n/a</v>
      </c>
      <c r="AY247" s="141" t="str">
        <f t="shared" si="79"/>
        <v>n/a</v>
      </c>
      <c r="AZ247" s="141" t="str">
        <f t="shared" si="80"/>
        <v>n/a</v>
      </c>
      <c r="BA247" s="141" t="str">
        <f t="shared" si="81"/>
        <v>n/a</v>
      </c>
      <c r="BB247" s="141" t="str">
        <f t="shared" si="82"/>
        <v>n/a</v>
      </c>
      <c r="BC247" s="141" t="str">
        <f t="shared" si="83"/>
        <v>n/a</v>
      </c>
      <c r="BD247" s="141" t="str">
        <f t="shared" si="84"/>
        <v>n/a</v>
      </c>
      <c r="BE247" s="141" t="str">
        <f>IF(BJ223="","",'Cost and Benefit Parameters'!$O$24)</f>
        <v/>
      </c>
      <c r="BF247" s="141" t="str">
        <f>IF(BK223="","",'Cost and Benefit Parameters'!$O$24)</f>
        <v/>
      </c>
      <c r="BG247" s="141" t="str">
        <f>IF(BL223="","",'Cost and Benefit Parameters'!$O$24)</f>
        <v/>
      </c>
      <c r="BH247" s="141" t="str">
        <f>IF(BM223="","",'Cost and Benefit Parameters'!$O$24)</f>
        <v/>
      </c>
      <c r="BI247" s="141" t="str">
        <f>IF(BN223="","",'Cost and Benefit Parameters'!$O$24)</f>
        <v/>
      </c>
      <c r="BJ247" s="141" t="str">
        <f>IF(BO223="","",'Cost and Benefit Parameters'!$O$24)</f>
        <v/>
      </c>
      <c r="BK247" s="141" t="str">
        <f>IF(BP223="","",'Cost and Benefit Parameters'!$O$24)</f>
        <v/>
      </c>
      <c r="BL247" s="141" t="str">
        <f>IF(BQ223="","",'Cost and Benefit Parameters'!$O$24)</f>
        <v/>
      </c>
      <c r="BM247" s="141" t="str">
        <f>IF(BR223="","",'Cost and Benefit Parameters'!$O$24)</f>
        <v/>
      </c>
      <c r="BN247" s="141" t="str">
        <f>IF(BS223="","",'Cost and Benefit Parameters'!$O$24)</f>
        <v/>
      </c>
    </row>
    <row r="248" spans="1:66" s="135" customFormat="1" hidden="1" x14ac:dyDescent="0.55000000000000004">
      <c r="A248" s="647"/>
      <c r="B248" s="135" t="s">
        <v>477</v>
      </c>
      <c r="H248" s="141" t="str">
        <f t="shared" si="51"/>
        <v/>
      </c>
      <c r="I248" s="141" t="str">
        <f t="shared" si="85"/>
        <v/>
      </c>
      <c r="J248" s="141" t="str">
        <f t="shared" si="86"/>
        <v/>
      </c>
      <c r="K248" s="141" t="str">
        <f t="shared" si="87"/>
        <v/>
      </c>
      <c r="L248" s="141" t="str">
        <f t="shared" si="88"/>
        <v/>
      </c>
      <c r="M248" s="141" t="str">
        <f t="shared" si="89"/>
        <v/>
      </c>
      <c r="N248" s="141" t="str">
        <f t="shared" si="90"/>
        <v/>
      </c>
      <c r="O248" s="141" t="str">
        <f t="shared" si="91"/>
        <v/>
      </c>
      <c r="P248" s="141" t="str">
        <f t="shared" si="92"/>
        <v/>
      </c>
      <c r="Q248" s="141" t="str">
        <f t="shared" si="93"/>
        <v/>
      </c>
      <c r="R248" s="141" t="str">
        <f t="shared" si="94"/>
        <v/>
      </c>
      <c r="S248" s="141" t="str">
        <f t="shared" si="95"/>
        <v/>
      </c>
      <c r="T248" s="141" t="str">
        <f t="shared" si="96"/>
        <v/>
      </c>
      <c r="U248" s="141" t="str">
        <f t="shared" si="97"/>
        <v/>
      </c>
      <c r="V248" s="141" t="str">
        <f t="shared" si="98"/>
        <v/>
      </c>
      <c r="W248" s="141" t="str">
        <f t="shared" si="99"/>
        <v/>
      </c>
      <c r="X248" s="141" t="str">
        <f t="shared" si="52"/>
        <v/>
      </c>
      <c r="Y248" s="141" t="str">
        <f t="shared" si="53"/>
        <v/>
      </c>
      <c r="Z248" s="141" t="str">
        <f t="shared" si="54"/>
        <v/>
      </c>
      <c r="AA248" s="141" t="str">
        <f t="shared" si="55"/>
        <v/>
      </c>
      <c r="AB248" s="141" t="str">
        <f t="shared" si="56"/>
        <v/>
      </c>
      <c r="AC248" s="141" t="str">
        <f t="shared" si="57"/>
        <v/>
      </c>
      <c r="AD248" s="141" t="str">
        <f t="shared" si="58"/>
        <v/>
      </c>
      <c r="AE248" s="141" t="str">
        <f t="shared" si="59"/>
        <v/>
      </c>
      <c r="AF248" s="141" t="str">
        <f t="shared" si="60"/>
        <v/>
      </c>
      <c r="AG248" s="141" t="str">
        <f t="shared" si="61"/>
        <v/>
      </c>
      <c r="AH248" s="141" t="str">
        <f t="shared" si="62"/>
        <v/>
      </c>
      <c r="AI248" s="141" t="str">
        <f t="shared" si="63"/>
        <v/>
      </c>
      <c r="AJ248" s="141" t="str">
        <f t="shared" si="64"/>
        <v/>
      </c>
      <c r="AK248" s="141" t="str">
        <f t="shared" si="65"/>
        <v/>
      </c>
      <c r="AL248" s="141" t="str">
        <f t="shared" si="66"/>
        <v/>
      </c>
      <c r="AM248" s="141" t="str">
        <f t="shared" si="67"/>
        <v/>
      </c>
      <c r="AN248" s="141" t="str">
        <f t="shared" si="68"/>
        <v/>
      </c>
      <c r="AO248" s="141" t="str">
        <f t="shared" si="69"/>
        <v/>
      </c>
      <c r="AP248" s="141" t="str">
        <f t="shared" si="70"/>
        <v/>
      </c>
      <c r="AQ248" s="141" t="str">
        <f t="shared" si="71"/>
        <v/>
      </c>
      <c r="AR248" s="141" t="str">
        <f t="shared" si="72"/>
        <v/>
      </c>
      <c r="AS248" s="141" t="str">
        <f t="shared" si="73"/>
        <v/>
      </c>
      <c r="AT248" s="141" t="str">
        <f t="shared" si="74"/>
        <v/>
      </c>
      <c r="AU248" s="141" t="str">
        <f t="shared" si="75"/>
        <v/>
      </c>
      <c r="AV248" s="141" t="str">
        <f t="shared" si="76"/>
        <v/>
      </c>
      <c r="AW248" s="141" t="str">
        <f t="shared" si="77"/>
        <v/>
      </c>
      <c r="AX248" s="141" t="str">
        <f t="shared" si="78"/>
        <v/>
      </c>
      <c r="AY248" s="141" t="str">
        <f t="shared" si="79"/>
        <v/>
      </c>
      <c r="AZ248" s="141" t="str">
        <f t="shared" si="80"/>
        <v/>
      </c>
      <c r="BA248" s="141" t="str">
        <f t="shared" si="81"/>
        <v/>
      </c>
      <c r="BB248" s="141" t="str">
        <f t="shared" si="82"/>
        <v/>
      </c>
      <c r="BC248" s="141" t="str">
        <f t="shared" si="83"/>
        <v/>
      </c>
      <c r="BD248" s="141" t="str">
        <f t="shared" si="84"/>
        <v/>
      </c>
      <c r="BE248" s="141" t="str">
        <f>IF(BJ224="","",'Cost and Benefit Parameters'!$O$24)</f>
        <v/>
      </c>
      <c r="BF248" s="141" t="str">
        <f>IF(BK224="","",'Cost and Benefit Parameters'!$O$24)</f>
        <v/>
      </c>
      <c r="BG248" s="141" t="str">
        <f>IF(BL224="","",'Cost and Benefit Parameters'!$O$24)</f>
        <v/>
      </c>
      <c r="BH248" s="141" t="str">
        <f>IF(BM224="","",'Cost and Benefit Parameters'!$O$24)</f>
        <v/>
      </c>
      <c r="BI248" s="141" t="str">
        <f>IF(BN224="","",'Cost and Benefit Parameters'!$O$24)</f>
        <v/>
      </c>
      <c r="BJ248" s="141" t="str">
        <f>IF(BO224="","",'Cost and Benefit Parameters'!$O$24)</f>
        <v/>
      </c>
      <c r="BK248" s="141" t="str">
        <f>IF(BP224="","",'Cost and Benefit Parameters'!$O$24)</f>
        <v/>
      </c>
      <c r="BL248" s="141" t="str">
        <f>IF(BQ224="","",'Cost and Benefit Parameters'!$O$24)</f>
        <v/>
      </c>
      <c r="BM248" s="141" t="str">
        <f>IF(BR224="","",'Cost and Benefit Parameters'!$O$24)</f>
        <v/>
      </c>
      <c r="BN248" s="141" t="str">
        <f>IF(BS224="","",'Cost and Benefit Parameters'!$O$24)</f>
        <v/>
      </c>
    </row>
    <row r="249" spans="1:66" s="135" customFormat="1" hidden="1" x14ac:dyDescent="0.55000000000000004">
      <c r="A249" s="647"/>
      <c r="B249" s="135" t="s">
        <v>478</v>
      </c>
      <c r="H249" s="141" t="str">
        <f t="shared" si="51"/>
        <v/>
      </c>
      <c r="I249" s="141" t="str">
        <f t="shared" si="85"/>
        <v/>
      </c>
      <c r="J249" s="141" t="str">
        <f t="shared" si="86"/>
        <v/>
      </c>
      <c r="K249" s="141" t="str">
        <f t="shared" si="87"/>
        <v/>
      </c>
      <c r="L249" s="141" t="str">
        <f t="shared" si="88"/>
        <v/>
      </c>
      <c r="M249" s="141" t="str">
        <f t="shared" si="89"/>
        <v/>
      </c>
      <c r="N249" s="141" t="str">
        <f t="shared" si="90"/>
        <v/>
      </c>
      <c r="O249" s="141" t="str">
        <f t="shared" si="91"/>
        <v/>
      </c>
      <c r="P249" s="141" t="str">
        <f t="shared" si="92"/>
        <v/>
      </c>
      <c r="Q249" s="141" t="str">
        <f t="shared" si="93"/>
        <v/>
      </c>
      <c r="R249" s="141" t="str">
        <f t="shared" si="94"/>
        <v/>
      </c>
      <c r="S249" s="141" t="str">
        <f t="shared" si="95"/>
        <v/>
      </c>
      <c r="T249" s="141" t="str">
        <f t="shared" si="96"/>
        <v/>
      </c>
      <c r="U249" s="141" t="str">
        <f t="shared" si="97"/>
        <v/>
      </c>
      <c r="V249" s="141" t="str">
        <f t="shared" si="98"/>
        <v/>
      </c>
      <c r="W249" s="141" t="str">
        <f t="shared" si="99"/>
        <v/>
      </c>
      <c r="X249" s="141" t="str">
        <f t="shared" si="52"/>
        <v/>
      </c>
      <c r="Y249" s="141" t="str">
        <f t="shared" si="53"/>
        <v/>
      </c>
      <c r="Z249" s="141" t="str">
        <f t="shared" si="54"/>
        <v/>
      </c>
      <c r="AA249" s="141" t="str">
        <f t="shared" si="55"/>
        <v/>
      </c>
      <c r="AB249" s="141" t="str">
        <f t="shared" si="56"/>
        <v/>
      </c>
      <c r="AC249" s="141" t="str">
        <f t="shared" si="57"/>
        <v/>
      </c>
      <c r="AD249" s="141" t="str">
        <f t="shared" si="58"/>
        <v/>
      </c>
      <c r="AE249" s="141" t="str">
        <f t="shared" si="59"/>
        <v/>
      </c>
      <c r="AF249" s="141" t="str">
        <f t="shared" si="60"/>
        <v/>
      </c>
      <c r="AG249" s="141" t="str">
        <f t="shared" si="61"/>
        <v/>
      </c>
      <c r="AH249" s="141" t="str">
        <f t="shared" si="62"/>
        <v/>
      </c>
      <c r="AI249" s="141" t="str">
        <f t="shared" si="63"/>
        <v/>
      </c>
      <c r="AJ249" s="141" t="str">
        <f t="shared" si="64"/>
        <v/>
      </c>
      <c r="AK249" s="141" t="str">
        <f t="shared" si="65"/>
        <v/>
      </c>
      <c r="AL249" s="141" t="str">
        <f t="shared" si="66"/>
        <v/>
      </c>
      <c r="AM249" s="141" t="str">
        <f t="shared" si="67"/>
        <v/>
      </c>
      <c r="AN249" s="141" t="str">
        <f t="shared" si="68"/>
        <v/>
      </c>
      <c r="AO249" s="141" t="str">
        <f t="shared" si="69"/>
        <v/>
      </c>
      <c r="AP249" s="141" t="str">
        <f t="shared" si="70"/>
        <v/>
      </c>
      <c r="AQ249" s="141" t="str">
        <f t="shared" si="71"/>
        <v/>
      </c>
      <c r="AR249" s="141" t="str">
        <f t="shared" si="72"/>
        <v/>
      </c>
      <c r="AS249" s="141" t="str">
        <f t="shared" si="73"/>
        <v/>
      </c>
      <c r="AT249" s="141" t="str">
        <f t="shared" si="74"/>
        <v/>
      </c>
      <c r="AU249" s="141" t="str">
        <f t="shared" si="75"/>
        <v/>
      </c>
      <c r="AV249" s="141" t="str">
        <f t="shared" si="76"/>
        <v/>
      </c>
      <c r="AW249" s="141" t="str">
        <f t="shared" si="77"/>
        <v/>
      </c>
      <c r="AX249" s="141" t="str">
        <f t="shared" si="78"/>
        <v/>
      </c>
      <c r="AY249" s="141" t="str">
        <f t="shared" si="79"/>
        <v/>
      </c>
      <c r="AZ249" s="141" t="str">
        <f t="shared" si="80"/>
        <v/>
      </c>
      <c r="BA249" s="141" t="str">
        <f t="shared" si="81"/>
        <v/>
      </c>
      <c r="BB249" s="141" t="str">
        <f t="shared" si="82"/>
        <v/>
      </c>
      <c r="BC249" s="141" t="str">
        <f t="shared" si="83"/>
        <v/>
      </c>
      <c r="BD249" s="141" t="str">
        <f t="shared" si="84"/>
        <v/>
      </c>
      <c r="BE249" s="141" t="str">
        <f>IF(BJ225="","",'Cost and Benefit Parameters'!$O$24)</f>
        <v/>
      </c>
      <c r="BF249" s="141" t="str">
        <f>IF(BK225="","",'Cost and Benefit Parameters'!$O$24)</f>
        <v/>
      </c>
      <c r="BG249" s="141" t="str">
        <f>IF(BL225="","",'Cost and Benefit Parameters'!$O$24)</f>
        <v/>
      </c>
      <c r="BH249" s="141" t="str">
        <f>IF(BM225="","",'Cost and Benefit Parameters'!$O$24)</f>
        <v/>
      </c>
      <c r="BI249" s="141" t="str">
        <f>IF(BN225="","",'Cost and Benefit Parameters'!$O$24)</f>
        <v/>
      </c>
      <c r="BJ249" s="141" t="str">
        <f>IF(BO225="","",'Cost and Benefit Parameters'!$O$24)</f>
        <v/>
      </c>
      <c r="BK249" s="141" t="str">
        <f>IF(BP225="","",'Cost and Benefit Parameters'!$O$24)</f>
        <v/>
      </c>
      <c r="BL249" s="141" t="str">
        <f>IF(BQ225="","",'Cost and Benefit Parameters'!$O$24)</f>
        <v/>
      </c>
      <c r="BM249" s="141" t="str">
        <f>IF(BR225="","",'Cost and Benefit Parameters'!$O$24)</f>
        <v/>
      </c>
      <c r="BN249" s="141" t="str">
        <f>IF(BS225="","",'Cost and Benefit Parameters'!$O$24)</f>
        <v/>
      </c>
    </row>
    <row r="250" spans="1:66" s="135" customFormat="1" hidden="1" x14ac:dyDescent="0.55000000000000004">
      <c r="A250" s="647"/>
      <c r="B250" s="135" t="s">
        <v>479</v>
      </c>
      <c r="H250" s="141" t="str">
        <f t="shared" si="51"/>
        <v/>
      </c>
      <c r="I250" s="141" t="str">
        <f t="shared" si="85"/>
        <v/>
      </c>
      <c r="J250" s="141" t="str">
        <f t="shared" si="86"/>
        <v/>
      </c>
      <c r="K250" s="141" t="str">
        <f t="shared" si="87"/>
        <v/>
      </c>
      <c r="L250" s="141" t="str">
        <f t="shared" si="88"/>
        <v/>
      </c>
      <c r="M250" s="141" t="str">
        <f t="shared" si="89"/>
        <v/>
      </c>
      <c r="N250" s="141" t="str">
        <f t="shared" si="90"/>
        <v/>
      </c>
      <c r="O250" s="141" t="str">
        <f t="shared" si="91"/>
        <v/>
      </c>
      <c r="P250" s="141" t="str">
        <f t="shared" si="92"/>
        <v/>
      </c>
      <c r="Q250" s="141" t="str">
        <f t="shared" si="93"/>
        <v/>
      </c>
      <c r="R250" s="141" t="str">
        <f t="shared" si="94"/>
        <v/>
      </c>
      <c r="S250" s="141" t="str">
        <f t="shared" si="95"/>
        <v/>
      </c>
      <c r="T250" s="141" t="str">
        <f t="shared" si="96"/>
        <v/>
      </c>
      <c r="U250" s="141" t="str">
        <f t="shared" si="97"/>
        <v/>
      </c>
      <c r="V250" s="141" t="str">
        <f t="shared" si="98"/>
        <v/>
      </c>
      <c r="W250" s="141" t="str">
        <f t="shared" si="99"/>
        <v/>
      </c>
      <c r="X250" s="141" t="str">
        <f t="shared" si="52"/>
        <v/>
      </c>
      <c r="Y250" s="141" t="str">
        <f t="shared" si="53"/>
        <v/>
      </c>
      <c r="Z250" s="141" t="str">
        <f t="shared" si="54"/>
        <v/>
      </c>
      <c r="AA250" s="141" t="str">
        <f t="shared" si="55"/>
        <v/>
      </c>
      <c r="AB250" s="141" t="str">
        <f t="shared" si="56"/>
        <v/>
      </c>
      <c r="AC250" s="141" t="str">
        <f t="shared" si="57"/>
        <v/>
      </c>
      <c r="AD250" s="141" t="str">
        <f t="shared" si="58"/>
        <v/>
      </c>
      <c r="AE250" s="141" t="str">
        <f t="shared" si="59"/>
        <v/>
      </c>
      <c r="AF250" s="141" t="str">
        <f t="shared" si="60"/>
        <v/>
      </c>
      <c r="AG250" s="141" t="str">
        <f t="shared" si="61"/>
        <v/>
      </c>
      <c r="AH250" s="141" t="str">
        <f t="shared" si="62"/>
        <v/>
      </c>
      <c r="AI250" s="141" t="str">
        <f t="shared" si="63"/>
        <v/>
      </c>
      <c r="AJ250" s="141" t="str">
        <f t="shared" si="64"/>
        <v/>
      </c>
      <c r="AK250" s="141" t="str">
        <f t="shared" si="65"/>
        <v/>
      </c>
      <c r="AL250" s="141" t="str">
        <f t="shared" si="66"/>
        <v/>
      </c>
      <c r="AM250" s="141" t="str">
        <f t="shared" si="67"/>
        <v/>
      </c>
      <c r="AN250" s="141" t="str">
        <f t="shared" si="68"/>
        <v/>
      </c>
      <c r="AO250" s="141" t="str">
        <f t="shared" si="69"/>
        <v/>
      </c>
      <c r="AP250" s="141" t="str">
        <f t="shared" si="70"/>
        <v/>
      </c>
      <c r="AQ250" s="141" t="str">
        <f t="shared" si="71"/>
        <v/>
      </c>
      <c r="AR250" s="141" t="str">
        <f t="shared" si="72"/>
        <v/>
      </c>
      <c r="AS250" s="141" t="str">
        <f t="shared" si="73"/>
        <v/>
      </c>
      <c r="AT250" s="141" t="str">
        <f t="shared" si="74"/>
        <v/>
      </c>
      <c r="AU250" s="141" t="str">
        <f t="shared" si="75"/>
        <v/>
      </c>
      <c r="AV250" s="141" t="str">
        <f t="shared" si="76"/>
        <v/>
      </c>
      <c r="AW250" s="141" t="str">
        <f t="shared" si="77"/>
        <v/>
      </c>
      <c r="AX250" s="141" t="str">
        <f t="shared" si="78"/>
        <v/>
      </c>
      <c r="AY250" s="141" t="str">
        <f t="shared" si="79"/>
        <v/>
      </c>
      <c r="AZ250" s="141" t="str">
        <f t="shared" si="80"/>
        <v/>
      </c>
      <c r="BA250" s="141" t="str">
        <f t="shared" si="81"/>
        <v/>
      </c>
      <c r="BB250" s="141" t="str">
        <f t="shared" si="82"/>
        <v/>
      </c>
      <c r="BC250" s="141" t="str">
        <f t="shared" si="83"/>
        <v/>
      </c>
      <c r="BD250" s="141" t="str">
        <f t="shared" si="84"/>
        <v/>
      </c>
      <c r="BE250" s="141" t="str">
        <f>IF(BJ226="","",'Cost and Benefit Parameters'!$O$24)</f>
        <v/>
      </c>
      <c r="BF250" s="141" t="str">
        <f>IF(BK226="","",'Cost and Benefit Parameters'!$O$24)</f>
        <v/>
      </c>
      <c r="BG250" s="141" t="str">
        <f>IF(BL226="","",'Cost and Benefit Parameters'!$O$24)</f>
        <v/>
      </c>
      <c r="BH250" s="141" t="str">
        <f>IF(BM226="","",'Cost and Benefit Parameters'!$O$24)</f>
        <v/>
      </c>
      <c r="BI250" s="141" t="str">
        <f>IF(BN226="","",'Cost and Benefit Parameters'!$O$24)</f>
        <v/>
      </c>
      <c r="BJ250" s="141" t="str">
        <f>IF(BO226="","",'Cost and Benefit Parameters'!$O$24)</f>
        <v/>
      </c>
      <c r="BK250" s="141" t="str">
        <f>IF(BP226="","",'Cost and Benefit Parameters'!$O$24)</f>
        <v/>
      </c>
      <c r="BL250" s="141" t="str">
        <f>IF(BQ226="","",'Cost and Benefit Parameters'!$O$24)</f>
        <v/>
      </c>
      <c r="BM250" s="141" t="str">
        <f>IF(BR226="","",'Cost and Benefit Parameters'!$O$24)</f>
        <v/>
      </c>
      <c r="BN250" s="141" t="str">
        <f>IF(BS226="","",'Cost and Benefit Parameters'!$O$24)</f>
        <v/>
      </c>
    </row>
    <row r="251" spans="1:66" s="135" customFormat="1" hidden="1" x14ac:dyDescent="0.55000000000000004">
      <c r="A251" s="647"/>
      <c r="B251" s="135" t="s">
        <v>480</v>
      </c>
      <c r="H251" s="141" t="str">
        <f t="shared" si="51"/>
        <v/>
      </c>
      <c r="I251" s="141" t="str">
        <f t="shared" si="85"/>
        <v/>
      </c>
      <c r="J251" s="141" t="str">
        <f t="shared" si="86"/>
        <v/>
      </c>
      <c r="K251" s="141" t="str">
        <f t="shared" si="87"/>
        <v/>
      </c>
      <c r="L251" s="141" t="str">
        <f t="shared" si="88"/>
        <v/>
      </c>
      <c r="M251" s="141" t="str">
        <f t="shared" si="89"/>
        <v/>
      </c>
      <c r="N251" s="141" t="str">
        <f t="shared" si="90"/>
        <v/>
      </c>
      <c r="O251" s="141" t="str">
        <f t="shared" si="91"/>
        <v/>
      </c>
      <c r="P251" s="141" t="str">
        <f t="shared" si="92"/>
        <v/>
      </c>
      <c r="Q251" s="141" t="str">
        <f t="shared" si="93"/>
        <v/>
      </c>
      <c r="R251" s="141" t="str">
        <f t="shared" si="94"/>
        <v/>
      </c>
      <c r="S251" s="141" t="str">
        <f t="shared" si="95"/>
        <v/>
      </c>
      <c r="T251" s="141" t="str">
        <f t="shared" si="96"/>
        <v/>
      </c>
      <c r="U251" s="141" t="str">
        <f t="shared" si="97"/>
        <v/>
      </c>
      <c r="V251" s="141" t="str">
        <f t="shared" si="98"/>
        <v/>
      </c>
      <c r="W251" s="141" t="str">
        <f t="shared" si="99"/>
        <v/>
      </c>
      <c r="X251" s="141" t="str">
        <f t="shared" si="52"/>
        <v/>
      </c>
      <c r="Y251" s="141" t="str">
        <f t="shared" si="53"/>
        <v/>
      </c>
      <c r="Z251" s="141" t="str">
        <f t="shared" si="54"/>
        <v/>
      </c>
      <c r="AA251" s="141" t="str">
        <f t="shared" si="55"/>
        <v/>
      </c>
      <c r="AB251" s="141" t="str">
        <f t="shared" si="56"/>
        <v/>
      </c>
      <c r="AC251" s="141" t="str">
        <f t="shared" si="57"/>
        <v/>
      </c>
      <c r="AD251" s="141" t="str">
        <f t="shared" si="58"/>
        <v/>
      </c>
      <c r="AE251" s="141" t="str">
        <f t="shared" si="59"/>
        <v/>
      </c>
      <c r="AF251" s="141" t="str">
        <f t="shared" si="60"/>
        <v/>
      </c>
      <c r="AG251" s="141" t="str">
        <f t="shared" si="61"/>
        <v/>
      </c>
      <c r="AH251" s="141" t="str">
        <f t="shared" si="62"/>
        <v/>
      </c>
      <c r="AI251" s="141" t="str">
        <f t="shared" si="63"/>
        <v/>
      </c>
      <c r="AJ251" s="141" t="str">
        <f t="shared" si="64"/>
        <v/>
      </c>
      <c r="AK251" s="141" t="str">
        <f t="shared" si="65"/>
        <v/>
      </c>
      <c r="AL251" s="141" t="str">
        <f t="shared" si="66"/>
        <v/>
      </c>
      <c r="AM251" s="141" t="str">
        <f t="shared" si="67"/>
        <v/>
      </c>
      <c r="AN251" s="141" t="str">
        <f t="shared" si="68"/>
        <v/>
      </c>
      <c r="AO251" s="141" t="str">
        <f t="shared" si="69"/>
        <v/>
      </c>
      <c r="AP251" s="141" t="str">
        <f t="shared" si="70"/>
        <v/>
      </c>
      <c r="AQ251" s="141" t="str">
        <f t="shared" si="71"/>
        <v/>
      </c>
      <c r="AR251" s="141" t="str">
        <f t="shared" si="72"/>
        <v/>
      </c>
      <c r="AS251" s="141" t="str">
        <f t="shared" si="73"/>
        <v/>
      </c>
      <c r="AT251" s="141" t="str">
        <f t="shared" si="74"/>
        <v/>
      </c>
      <c r="AU251" s="141" t="str">
        <f t="shared" si="75"/>
        <v/>
      </c>
      <c r="AV251" s="141" t="str">
        <f t="shared" si="76"/>
        <v/>
      </c>
      <c r="AW251" s="141" t="str">
        <f t="shared" si="77"/>
        <v/>
      </c>
      <c r="AX251" s="141" t="str">
        <f t="shared" si="78"/>
        <v/>
      </c>
      <c r="AY251" s="141" t="str">
        <f t="shared" si="79"/>
        <v/>
      </c>
      <c r="AZ251" s="141" t="str">
        <f t="shared" si="80"/>
        <v/>
      </c>
      <c r="BA251" s="141" t="str">
        <f t="shared" si="81"/>
        <v/>
      </c>
      <c r="BB251" s="141" t="str">
        <f t="shared" si="82"/>
        <v/>
      </c>
      <c r="BC251" s="141" t="str">
        <f t="shared" si="83"/>
        <v/>
      </c>
      <c r="BD251" s="141" t="str">
        <f t="shared" si="84"/>
        <v/>
      </c>
      <c r="BE251" s="141" t="str">
        <f>IF(BJ227="","",'Cost and Benefit Parameters'!$O$24)</f>
        <v/>
      </c>
      <c r="BF251" s="141" t="str">
        <f>IF(BK227="","",'Cost and Benefit Parameters'!$O$24)</f>
        <v/>
      </c>
      <c r="BG251" s="141" t="str">
        <f>IF(BL227="","",'Cost and Benefit Parameters'!$O$24)</f>
        <v/>
      </c>
      <c r="BH251" s="141" t="str">
        <f>IF(BM227="","",'Cost and Benefit Parameters'!$O$24)</f>
        <v/>
      </c>
      <c r="BI251" s="141" t="str">
        <f>IF(BN227="","",'Cost and Benefit Parameters'!$O$24)</f>
        <v/>
      </c>
      <c r="BJ251" s="141" t="str">
        <f>IF(BO227="","",'Cost and Benefit Parameters'!$O$24)</f>
        <v/>
      </c>
      <c r="BK251" s="141" t="str">
        <f>IF(BP227="","",'Cost and Benefit Parameters'!$O$24)</f>
        <v/>
      </c>
      <c r="BL251" s="141" t="str">
        <f>IF(BQ227="","",'Cost and Benefit Parameters'!$O$24)</f>
        <v/>
      </c>
      <c r="BM251" s="141" t="str">
        <f>IF(BR227="","",'Cost and Benefit Parameters'!$O$24)</f>
        <v/>
      </c>
      <c r="BN251" s="141" t="str">
        <f>IF(BS227="","",'Cost and Benefit Parameters'!$O$24)</f>
        <v/>
      </c>
    </row>
    <row r="252" spans="1:66" s="135" customFormat="1" hidden="1" x14ac:dyDescent="0.55000000000000004">
      <c r="A252" s="647"/>
      <c r="B252" s="135" t="s">
        <v>481</v>
      </c>
      <c r="H252" s="141" t="str">
        <f t="shared" si="51"/>
        <v/>
      </c>
      <c r="I252" s="141" t="str">
        <f t="shared" si="85"/>
        <v/>
      </c>
      <c r="J252" s="141" t="str">
        <f t="shared" si="86"/>
        <v/>
      </c>
      <c r="K252" s="141" t="str">
        <f t="shared" si="87"/>
        <v/>
      </c>
      <c r="L252" s="141" t="str">
        <f t="shared" si="88"/>
        <v/>
      </c>
      <c r="M252" s="141" t="str">
        <f t="shared" si="89"/>
        <v/>
      </c>
      <c r="N252" s="141" t="str">
        <f t="shared" si="90"/>
        <v/>
      </c>
      <c r="O252" s="141" t="str">
        <f t="shared" si="91"/>
        <v/>
      </c>
      <c r="P252" s="141" t="str">
        <f t="shared" si="92"/>
        <v/>
      </c>
      <c r="Q252" s="141" t="str">
        <f t="shared" si="93"/>
        <v/>
      </c>
      <c r="R252" s="141" t="str">
        <f t="shared" si="94"/>
        <v/>
      </c>
      <c r="S252" s="141" t="str">
        <f t="shared" si="95"/>
        <v/>
      </c>
      <c r="T252" s="141" t="str">
        <f t="shared" si="96"/>
        <v/>
      </c>
      <c r="U252" s="141" t="str">
        <f t="shared" si="97"/>
        <v/>
      </c>
      <c r="V252" s="141" t="str">
        <f t="shared" si="98"/>
        <v/>
      </c>
      <c r="W252" s="141" t="str">
        <f t="shared" si="99"/>
        <v/>
      </c>
      <c r="X252" s="141" t="str">
        <f t="shared" si="52"/>
        <v/>
      </c>
      <c r="Y252" s="141" t="str">
        <f t="shared" si="53"/>
        <v/>
      </c>
      <c r="Z252" s="141" t="str">
        <f t="shared" si="54"/>
        <v/>
      </c>
      <c r="AA252" s="141" t="str">
        <f t="shared" si="55"/>
        <v/>
      </c>
      <c r="AB252" s="141" t="str">
        <f t="shared" si="56"/>
        <v/>
      </c>
      <c r="AC252" s="141" t="str">
        <f t="shared" si="57"/>
        <v/>
      </c>
      <c r="AD252" s="141" t="str">
        <f t="shared" si="58"/>
        <v/>
      </c>
      <c r="AE252" s="141" t="str">
        <f t="shared" si="59"/>
        <v/>
      </c>
      <c r="AF252" s="141" t="str">
        <f t="shared" si="60"/>
        <v/>
      </c>
      <c r="AG252" s="141" t="str">
        <f t="shared" si="61"/>
        <v/>
      </c>
      <c r="AH252" s="141" t="str">
        <f t="shared" si="62"/>
        <v/>
      </c>
      <c r="AI252" s="141" t="str">
        <f t="shared" si="63"/>
        <v/>
      </c>
      <c r="AJ252" s="141" t="str">
        <f t="shared" si="64"/>
        <v/>
      </c>
      <c r="AK252" s="141" t="str">
        <f t="shared" si="65"/>
        <v/>
      </c>
      <c r="AL252" s="141" t="str">
        <f t="shared" si="66"/>
        <v/>
      </c>
      <c r="AM252" s="141" t="str">
        <f t="shared" si="67"/>
        <v/>
      </c>
      <c r="AN252" s="141" t="str">
        <f t="shared" si="68"/>
        <v/>
      </c>
      <c r="AO252" s="141" t="str">
        <f t="shared" si="69"/>
        <v/>
      </c>
      <c r="AP252" s="141" t="str">
        <f t="shared" si="70"/>
        <v/>
      </c>
      <c r="AQ252" s="141" t="str">
        <f t="shared" si="71"/>
        <v/>
      </c>
      <c r="AR252" s="141" t="str">
        <f t="shared" si="72"/>
        <v/>
      </c>
      <c r="AS252" s="141" t="str">
        <f t="shared" si="73"/>
        <v/>
      </c>
      <c r="AT252" s="141" t="str">
        <f t="shared" si="74"/>
        <v/>
      </c>
      <c r="AU252" s="141" t="str">
        <f t="shared" si="75"/>
        <v/>
      </c>
      <c r="AV252" s="141" t="str">
        <f t="shared" si="76"/>
        <v/>
      </c>
      <c r="AW252" s="141" t="str">
        <f t="shared" si="77"/>
        <v/>
      </c>
      <c r="AX252" s="141" t="str">
        <f t="shared" si="78"/>
        <v/>
      </c>
      <c r="AY252" s="141" t="str">
        <f t="shared" si="79"/>
        <v/>
      </c>
      <c r="AZ252" s="141" t="str">
        <f t="shared" si="80"/>
        <v/>
      </c>
      <c r="BA252" s="141" t="str">
        <f t="shared" si="81"/>
        <v/>
      </c>
      <c r="BB252" s="141" t="str">
        <f t="shared" si="82"/>
        <v/>
      </c>
      <c r="BC252" s="141" t="str">
        <f t="shared" si="83"/>
        <v/>
      </c>
      <c r="BD252" s="141" t="str">
        <f t="shared" si="84"/>
        <v/>
      </c>
      <c r="BE252" s="141" t="str">
        <f>IF(BJ228="","",'Cost and Benefit Parameters'!$O$24)</f>
        <v/>
      </c>
      <c r="BF252" s="141" t="str">
        <f>IF(BK228="","",'Cost and Benefit Parameters'!$O$24)</f>
        <v/>
      </c>
      <c r="BG252" s="141" t="str">
        <f>IF(BL228="","",'Cost and Benefit Parameters'!$O$24)</f>
        <v/>
      </c>
      <c r="BH252" s="141" t="str">
        <f>IF(BM228="","",'Cost and Benefit Parameters'!$O$24)</f>
        <v/>
      </c>
      <c r="BI252" s="141" t="str">
        <f>IF(BN228="","",'Cost and Benefit Parameters'!$O$24)</f>
        <v/>
      </c>
      <c r="BJ252" s="141" t="str">
        <f>IF(BO228="","",'Cost and Benefit Parameters'!$O$24)</f>
        <v/>
      </c>
      <c r="BK252" s="141" t="str">
        <f>IF(BP228="","",'Cost and Benefit Parameters'!$O$24)</f>
        <v/>
      </c>
      <c r="BL252" s="141" t="str">
        <f>IF(BQ228="","",'Cost and Benefit Parameters'!$O$24)</f>
        <v/>
      </c>
      <c r="BM252" s="141" t="str">
        <f>IF(BR228="","",'Cost and Benefit Parameters'!$O$24)</f>
        <v/>
      </c>
      <c r="BN252" s="141" t="str">
        <f>IF(BS228="","",'Cost and Benefit Parameters'!$O$24)</f>
        <v/>
      </c>
    </row>
    <row r="253" spans="1:66" s="135" customFormat="1" hidden="1" x14ac:dyDescent="0.55000000000000004">
      <c r="A253" s="647"/>
      <c r="B253" s="135" t="s">
        <v>482</v>
      </c>
      <c r="H253" s="141" t="str">
        <f t="shared" si="51"/>
        <v/>
      </c>
      <c r="I253" s="141" t="str">
        <f t="shared" si="85"/>
        <v/>
      </c>
      <c r="J253" s="141" t="str">
        <f t="shared" si="86"/>
        <v/>
      </c>
      <c r="K253" s="141" t="str">
        <f t="shared" si="87"/>
        <v/>
      </c>
      <c r="L253" s="141" t="str">
        <f t="shared" si="88"/>
        <v/>
      </c>
      <c r="M253" s="141" t="str">
        <f t="shared" si="89"/>
        <v/>
      </c>
      <c r="N253" s="141" t="str">
        <f t="shared" si="90"/>
        <v/>
      </c>
      <c r="O253" s="141" t="str">
        <f t="shared" si="91"/>
        <v/>
      </c>
      <c r="P253" s="141" t="str">
        <f t="shared" si="92"/>
        <v/>
      </c>
      <c r="Q253" s="141" t="str">
        <f t="shared" si="93"/>
        <v/>
      </c>
      <c r="R253" s="141" t="str">
        <f t="shared" si="94"/>
        <v/>
      </c>
      <c r="S253" s="141" t="str">
        <f t="shared" si="95"/>
        <v/>
      </c>
      <c r="T253" s="141" t="str">
        <f t="shared" si="96"/>
        <v/>
      </c>
      <c r="U253" s="141" t="str">
        <f t="shared" si="97"/>
        <v/>
      </c>
      <c r="V253" s="141" t="str">
        <f t="shared" si="98"/>
        <v/>
      </c>
      <c r="W253" s="141" t="str">
        <f t="shared" si="99"/>
        <v/>
      </c>
      <c r="X253" s="141" t="str">
        <f t="shared" si="52"/>
        <v/>
      </c>
      <c r="Y253" s="141" t="str">
        <f t="shared" si="53"/>
        <v/>
      </c>
      <c r="Z253" s="141" t="str">
        <f t="shared" si="54"/>
        <v/>
      </c>
      <c r="AA253" s="141" t="str">
        <f t="shared" si="55"/>
        <v/>
      </c>
      <c r="AB253" s="141" t="str">
        <f t="shared" si="56"/>
        <v/>
      </c>
      <c r="AC253" s="141" t="str">
        <f t="shared" si="57"/>
        <v/>
      </c>
      <c r="AD253" s="141" t="str">
        <f t="shared" si="58"/>
        <v/>
      </c>
      <c r="AE253" s="141" t="str">
        <f t="shared" si="59"/>
        <v/>
      </c>
      <c r="AF253" s="141" t="str">
        <f t="shared" si="60"/>
        <v/>
      </c>
      <c r="AG253" s="141" t="str">
        <f t="shared" si="61"/>
        <v/>
      </c>
      <c r="AH253" s="141" t="str">
        <f t="shared" si="62"/>
        <v/>
      </c>
      <c r="AI253" s="141" t="str">
        <f t="shared" si="63"/>
        <v/>
      </c>
      <c r="AJ253" s="141" t="str">
        <f t="shared" si="64"/>
        <v/>
      </c>
      <c r="AK253" s="141" t="str">
        <f t="shared" si="65"/>
        <v/>
      </c>
      <c r="AL253" s="141" t="str">
        <f t="shared" si="66"/>
        <v/>
      </c>
      <c r="AM253" s="141" t="str">
        <f t="shared" si="67"/>
        <v/>
      </c>
      <c r="AN253" s="141" t="str">
        <f t="shared" si="68"/>
        <v/>
      </c>
      <c r="AO253" s="141" t="str">
        <f t="shared" si="69"/>
        <v/>
      </c>
      <c r="AP253" s="141" t="str">
        <f t="shared" si="70"/>
        <v/>
      </c>
      <c r="AQ253" s="141" t="str">
        <f t="shared" si="71"/>
        <v/>
      </c>
      <c r="AR253" s="141" t="str">
        <f t="shared" si="72"/>
        <v/>
      </c>
      <c r="AS253" s="141" t="str">
        <f t="shared" si="73"/>
        <v/>
      </c>
      <c r="AT253" s="141" t="str">
        <f t="shared" si="74"/>
        <v/>
      </c>
      <c r="AU253" s="141" t="str">
        <f t="shared" si="75"/>
        <v/>
      </c>
      <c r="AV253" s="141" t="str">
        <f t="shared" si="76"/>
        <v/>
      </c>
      <c r="AW253" s="141" t="str">
        <f t="shared" si="77"/>
        <v/>
      </c>
      <c r="AX253" s="141" t="str">
        <f t="shared" si="78"/>
        <v/>
      </c>
      <c r="AY253" s="141" t="str">
        <f t="shared" si="79"/>
        <v/>
      </c>
      <c r="AZ253" s="141" t="str">
        <f t="shared" si="80"/>
        <v/>
      </c>
      <c r="BA253" s="141" t="str">
        <f t="shared" si="81"/>
        <v/>
      </c>
      <c r="BB253" s="141" t="str">
        <f t="shared" si="82"/>
        <v/>
      </c>
      <c r="BC253" s="141" t="str">
        <f t="shared" si="83"/>
        <v/>
      </c>
      <c r="BD253" s="141" t="str">
        <f t="shared" si="84"/>
        <v/>
      </c>
      <c r="BE253" s="141" t="str">
        <f>IF(BJ229="","",'Cost and Benefit Parameters'!$O$24)</f>
        <v/>
      </c>
      <c r="BF253" s="141" t="str">
        <f>IF(BK229="","",'Cost and Benefit Parameters'!$O$24)</f>
        <v/>
      </c>
      <c r="BG253" s="141" t="str">
        <f>IF(BL229="","",'Cost and Benefit Parameters'!$O$24)</f>
        <v/>
      </c>
      <c r="BH253" s="141" t="str">
        <f>IF(BM229="","",'Cost and Benefit Parameters'!$O$24)</f>
        <v/>
      </c>
      <c r="BI253" s="141" t="str">
        <f>IF(BN229="","",'Cost and Benefit Parameters'!$O$24)</f>
        <v/>
      </c>
      <c r="BJ253" s="141" t="str">
        <f>IF(BO229="","",'Cost and Benefit Parameters'!$O$24)</f>
        <v/>
      </c>
      <c r="BK253" s="141" t="str">
        <f>IF(BP229="","",'Cost and Benefit Parameters'!$O$24)</f>
        <v/>
      </c>
      <c r="BL253" s="141" t="str">
        <f>IF(BQ229="","",'Cost and Benefit Parameters'!$O$24)</f>
        <v/>
      </c>
      <c r="BM253" s="141" t="str">
        <f>IF(BR229="","",'Cost and Benefit Parameters'!$O$24)</f>
        <v/>
      </c>
      <c r="BN253" s="141" t="str">
        <f>IF(BS229="","",'Cost and Benefit Parameters'!$O$24)</f>
        <v/>
      </c>
    </row>
    <row r="254" spans="1:66" s="135" customFormat="1" hidden="1" x14ac:dyDescent="0.55000000000000004">
      <c r="A254" s="647"/>
      <c r="B254" s="135" t="s">
        <v>483</v>
      </c>
      <c r="H254" s="141" t="str">
        <f t="shared" si="51"/>
        <v/>
      </c>
      <c r="I254" s="141" t="str">
        <f t="shared" si="85"/>
        <v/>
      </c>
      <c r="J254" s="141" t="str">
        <f t="shared" si="86"/>
        <v/>
      </c>
      <c r="K254" s="141" t="str">
        <f t="shared" si="87"/>
        <v/>
      </c>
      <c r="L254" s="141" t="str">
        <f t="shared" si="88"/>
        <v/>
      </c>
      <c r="M254" s="141" t="str">
        <f t="shared" si="89"/>
        <v/>
      </c>
      <c r="N254" s="141" t="str">
        <f t="shared" si="90"/>
        <v/>
      </c>
      <c r="O254" s="141" t="str">
        <f t="shared" si="91"/>
        <v/>
      </c>
      <c r="P254" s="141" t="str">
        <f t="shared" si="92"/>
        <v/>
      </c>
      <c r="Q254" s="141" t="str">
        <f t="shared" si="93"/>
        <v/>
      </c>
      <c r="R254" s="141" t="str">
        <f t="shared" si="94"/>
        <v/>
      </c>
      <c r="S254" s="141" t="str">
        <f t="shared" si="95"/>
        <v/>
      </c>
      <c r="T254" s="141" t="str">
        <f t="shared" si="96"/>
        <v/>
      </c>
      <c r="U254" s="141" t="str">
        <f t="shared" si="97"/>
        <v/>
      </c>
      <c r="V254" s="141" t="str">
        <f t="shared" si="98"/>
        <v/>
      </c>
      <c r="W254" s="141" t="str">
        <f t="shared" si="99"/>
        <v/>
      </c>
      <c r="X254" s="141" t="str">
        <f t="shared" si="52"/>
        <v/>
      </c>
      <c r="Y254" s="141" t="str">
        <f t="shared" si="53"/>
        <v/>
      </c>
      <c r="Z254" s="141" t="str">
        <f t="shared" si="54"/>
        <v/>
      </c>
      <c r="AA254" s="141" t="str">
        <f t="shared" si="55"/>
        <v/>
      </c>
      <c r="AB254" s="141" t="str">
        <f t="shared" si="56"/>
        <v/>
      </c>
      <c r="AC254" s="141" t="str">
        <f t="shared" si="57"/>
        <v/>
      </c>
      <c r="AD254" s="141" t="str">
        <f t="shared" si="58"/>
        <v/>
      </c>
      <c r="AE254" s="141" t="str">
        <f t="shared" si="59"/>
        <v/>
      </c>
      <c r="AF254" s="141" t="str">
        <f t="shared" si="60"/>
        <v/>
      </c>
      <c r="AG254" s="141" t="str">
        <f t="shared" si="61"/>
        <v/>
      </c>
      <c r="AH254" s="141" t="str">
        <f t="shared" si="62"/>
        <v/>
      </c>
      <c r="AI254" s="141" t="str">
        <f t="shared" si="63"/>
        <v/>
      </c>
      <c r="AJ254" s="141" t="str">
        <f t="shared" si="64"/>
        <v/>
      </c>
      <c r="AK254" s="141" t="str">
        <f t="shared" si="65"/>
        <v/>
      </c>
      <c r="AL254" s="141" t="str">
        <f t="shared" si="66"/>
        <v/>
      </c>
      <c r="AM254" s="141" t="str">
        <f t="shared" si="67"/>
        <v/>
      </c>
      <c r="AN254" s="141" t="str">
        <f t="shared" si="68"/>
        <v/>
      </c>
      <c r="AO254" s="141" t="str">
        <f t="shared" si="69"/>
        <v/>
      </c>
      <c r="AP254" s="141" t="str">
        <f t="shared" si="70"/>
        <v/>
      </c>
      <c r="AQ254" s="141" t="str">
        <f t="shared" si="71"/>
        <v/>
      </c>
      <c r="AR254" s="141" t="str">
        <f t="shared" si="72"/>
        <v/>
      </c>
      <c r="AS254" s="141" t="str">
        <f t="shared" si="73"/>
        <v/>
      </c>
      <c r="AT254" s="141" t="str">
        <f t="shared" si="74"/>
        <v/>
      </c>
      <c r="AU254" s="141" t="str">
        <f t="shared" si="75"/>
        <v/>
      </c>
      <c r="AV254" s="141" t="str">
        <f t="shared" si="76"/>
        <v/>
      </c>
      <c r="AW254" s="141" t="str">
        <f t="shared" si="77"/>
        <v/>
      </c>
      <c r="AX254" s="141" t="str">
        <f t="shared" si="78"/>
        <v/>
      </c>
      <c r="AY254" s="141" t="str">
        <f t="shared" si="79"/>
        <v/>
      </c>
      <c r="AZ254" s="141" t="str">
        <f t="shared" si="80"/>
        <v/>
      </c>
      <c r="BA254" s="141" t="str">
        <f t="shared" si="81"/>
        <v/>
      </c>
      <c r="BB254" s="141" t="str">
        <f t="shared" si="82"/>
        <v/>
      </c>
      <c r="BC254" s="141" t="str">
        <f t="shared" si="83"/>
        <v/>
      </c>
      <c r="BD254" s="141" t="str">
        <f t="shared" si="84"/>
        <v/>
      </c>
      <c r="BE254" s="141" t="str">
        <f>IF(BJ230="","",'Cost and Benefit Parameters'!$O$24)</f>
        <v/>
      </c>
      <c r="BF254" s="141" t="str">
        <f>IF(BK230="","",'Cost and Benefit Parameters'!$O$24)</f>
        <v/>
      </c>
      <c r="BG254" s="141" t="str">
        <f>IF(BL230="","",'Cost and Benefit Parameters'!$O$24)</f>
        <v/>
      </c>
      <c r="BH254" s="141" t="str">
        <f>IF(BM230="","",'Cost and Benefit Parameters'!$O$24)</f>
        <v/>
      </c>
      <c r="BI254" s="141" t="str">
        <f>IF(BN230="","",'Cost and Benefit Parameters'!$O$24)</f>
        <v/>
      </c>
      <c r="BJ254" s="141" t="str">
        <f>IF(BO230="","",'Cost and Benefit Parameters'!$O$24)</f>
        <v/>
      </c>
      <c r="BK254" s="141" t="str">
        <f>IF(BP230="","",'Cost and Benefit Parameters'!$O$24)</f>
        <v/>
      </c>
      <c r="BL254" s="141" t="str">
        <f>IF(BQ230="","",'Cost and Benefit Parameters'!$O$24)</f>
        <v/>
      </c>
      <c r="BM254" s="141" t="str">
        <f>IF(BR230="","",'Cost and Benefit Parameters'!$O$24)</f>
        <v/>
      </c>
      <c r="BN254" s="141" t="str">
        <f>IF(BS230="","",'Cost and Benefit Parameters'!$O$24)</f>
        <v/>
      </c>
    </row>
    <row r="255" spans="1:66" s="135" customFormat="1" hidden="1" x14ac:dyDescent="0.55000000000000004">
      <c r="A255" s="647"/>
      <c r="B255" s="135" t="s">
        <v>484</v>
      </c>
      <c r="H255" s="141" t="str">
        <f t="shared" si="51"/>
        <v/>
      </c>
      <c r="I255" s="141" t="str">
        <f t="shared" si="85"/>
        <v/>
      </c>
      <c r="J255" s="141" t="str">
        <f t="shared" si="86"/>
        <v/>
      </c>
      <c r="K255" s="141" t="str">
        <f t="shared" si="87"/>
        <v/>
      </c>
      <c r="L255" s="141" t="str">
        <f t="shared" si="88"/>
        <v/>
      </c>
      <c r="M255" s="141" t="str">
        <f t="shared" si="89"/>
        <v/>
      </c>
      <c r="N255" s="141" t="str">
        <f t="shared" si="90"/>
        <v/>
      </c>
      <c r="O255" s="141" t="str">
        <f t="shared" si="91"/>
        <v/>
      </c>
      <c r="P255" s="141" t="str">
        <f t="shared" si="92"/>
        <v/>
      </c>
      <c r="Q255" s="141" t="str">
        <f t="shared" si="93"/>
        <v/>
      </c>
      <c r="R255" s="141" t="str">
        <f t="shared" si="94"/>
        <v/>
      </c>
      <c r="S255" s="141" t="str">
        <f t="shared" si="95"/>
        <v/>
      </c>
      <c r="T255" s="141" t="str">
        <f t="shared" si="96"/>
        <v/>
      </c>
      <c r="U255" s="141" t="str">
        <f t="shared" si="97"/>
        <v/>
      </c>
      <c r="V255" s="141" t="str">
        <f t="shared" si="98"/>
        <v/>
      </c>
      <c r="W255" s="141" t="str">
        <f t="shared" si="99"/>
        <v/>
      </c>
      <c r="X255" s="141" t="str">
        <f t="shared" si="52"/>
        <v/>
      </c>
      <c r="Y255" s="141" t="str">
        <f t="shared" si="53"/>
        <v/>
      </c>
      <c r="Z255" s="141" t="str">
        <f t="shared" si="54"/>
        <v/>
      </c>
      <c r="AA255" s="141" t="str">
        <f t="shared" si="55"/>
        <v/>
      </c>
      <c r="AB255" s="141" t="str">
        <f t="shared" si="56"/>
        <v/>
      </c>
      <c r="AC255" s="141" t="str">
        <f t="shared" si="57"/>
        <v/>
      </c>
      <c r="AD255" s="141" t="str">
        <f t="shared" si="58"/>
        <v/>
      </c>
      <c r="AE255" s="141" t="str">
        <f t="shared" si="59"/>
        <v/>
      </c>
      <c r="AF255" s="141" t="str">
        <f t="shared" si="60"/>
        <v/>
      </c>
      <c r="AG255" s="141" t="str">
        <f t="shared" si="61"/>
        <v/>
      </c>
      <c r="AH255" s="141" t="str">
        <f t="shared" si="62"/>
        <v/>
      </c>
      <c r="AI255" s="141" t="str">
        <f t="shared" si="63"/>
        <v/>
      </c>
      <c r="AJ255" s="141" t="str">
        <f t="shared" si="64"/>
        <v/>
      </c>
      <c r="AK255" s="141" t="str">
        <f t="shared" si="65"/>
        <v/>
      </c>
      <c r="AL255" s="141" t="str">
        <f t="shared" si="66"/>
        <v/>
      </c>
      <c r="AM255" s="141" t="str">
        <f t="shared" si="67"/>
        <v/>
      </c>
      <c r="AN255" s="141" t="str">
        <f t="shared" si="68"/>
        <v/>
      </c>
      <c r="AO255" s="141" t="str">
        <f t="shared" si="69"/>
        <v/>
      </c>
      <c r="AP255" s="141" t="str">
        <f t="shared" si="70"/>
        <v/>
      </c>
      <c r="AQ255" s="141" t="str">
        <f t="shared" si="71"/>
        <v/>
      </c>
      <c r="AR255" s="141" t="str">
        <f t="shared" si="72"/>
        <v/>
      </c>
      <c r="AS255" s="141" t="str">
        <f t="shared" si="73"/>
        <v/>
      </c>
      <c r="AT255" s="141" t="str">
        <f t="shared" si="74"/>
        <v/>
      </c>
      <c r="AU255" s="141" t="str">
        <f t="shared" si="75"/>
        <v/>
      </c>
      <c r="AV255" s="141" t="str">
        <f t="shared" si="76"/>
        <v/>
      </c>
      <c r="AW255" s="141" t="str">
        <f t="shared" si="77"/>
        <v/>
      </c>
      <c r="AX255" s="141" t="str">
        <f t="shared" si="78"/>
        <v/>
      </c>
      <c r="AY255" s="141" t="str">
        <f t="shared" si="79"/>
        <v/>
      </c>
      <c r="AZ255" s="141" t="str">
        <f t="shared" si="80"/>
        <v/>
      </c>
      <c r="BA255" s="141" t="str">
        <f t="shared" si="81"/>
        <v/>
      </c>
      <c r="BB255" s="141" t="str">
        <f t="shared" si="82"/>
        <v/>
      </c>
      <c r="BC255" s="141" t="str">
        <f t="shared" si="83"/>
        <v/>
      </c>
      <c r="BD255" s="141" t="str">
        <f t="shared" si="84"/>
        <v/>
      </c>
      <c r="BE255" s="141" t="str">
        <f>IF(BJ231="","",'Cost and Benefit Parameters'!$O$24)</f>
        <v/>
      </c>
      <c r="BF255" s="141" t="str">
        <f>IF(BK231="","",'Cost and Benefit Parameters'!$O$24)</f>
        <v/>
      </c>
      <c r="BG255" s="141" t="str">
        <f>IF(BL231="","",'Cost and Benefit Parameters'!$O$24)</f>
        <v/>
      </c>
      <c r="BH255" s="141" t="str">
        <f>IF(BM231="","",'Cost and Benefit Parameters'!$O$24)</f>
        <v/>
      </c>
      <c r="BI255" s="141" t="str">
        <f>IF(BN231="","",'Cost and Benefit Parameters'!$O$24)</f>
        <v/>
      </c>
      <c r="BJ255" s="141" t="str">
        <f>IF(BO231="","",'Cost and Benefit Parameters'!$O$24)</f>
        <v/>
      </c>
      <c r="BK255" s="141" t="str">
        <f>IF(BP231="","",'Cost and Benefit Parameters'!$O$24)</f>
        <v/>
      </c>
      <c r="BL255" s="141" t="str">
        <f>IF(BQ231="","",'Cost and Benefit Parameters'!$O$24)</f>
        <v/>
      </c>
      <c r="BM255" s="141" t="str">
        <f>IF(BR231="","",'Cost and Benefit Parameters'!$O$24)</f>
        <v/>
      </c>
      <c r="BN255" s="141" t="str">
        <f>IF(BS231="","",'Cost and Benefit Parameters'!$O$24)</f>
        <v/>
      </c>
    </row>
    <row r="256" spans="1:66" s="135" customFormat="1" hidden="1" x14ac:dyDescent="0.55000000000000004">
      <c r="A256" s="647"/>
      <c r="B256" s="135" t="s">
        <v>485</v>
      </c>
      <c r="H256" s="141" t="str">
        <f t="shared" si="51"/>
        <v/>
      </c>
      <c r="I256" s="141" t="str">
        <f t="shared" si="85"/>
        <v/>
      </c>
      <c r="J256" s="141" t="str">
        <f t="shared" si="86"/>
        <v/>
      </c>
      <c r="K256" s="141" t="str">
        <f t="shared" si="87"/>
        <v/>
      </c>
      <c r="L256" s="141" t="str">
        <f t="shared" si="88"/>
        <v/>
      </c>
      <c r="M256" s="141" t="str">
        <f t="shared" si="89"/>
        <v/>
      </c>
      <c r="N256" s="141" t="str">
        <f t="shared" si="90"/>
        <v/>
      </c>
      <c r="O256" s="141" t="str">
        <f t="shared" si="91"/>
        <v/>
      </c>
      <c r="P256" s="141" t="str">
        <f t="shared" si="92"/>
        <v/>
      </c>
      <c r="Q256" s="141" t="str">
        <f t="shared" si="93"/>
        <v/>
      </c>
      <c r="R256" s="141" t="str">
        <f t="shared" si="94"/>
        <v/>
      </c>
      <c r="S256" s="141" t="str">
        <f t="shared" si="95"/>
        <v/>
      </c>
      <c r="T256" s="141" t="str">
        <f t="shared" si="96"/>
        <v/>
      </c>
      <c r="U256" s="141" t="str">
        <f t="shared" si="97"/>
        <v/>
      </c>
      <c r="V256" s="141" t="str">
        <f t="shared" si="98"/>
        <v/>
      </c>
      <c r="W256" s="141" t="str">
        <f t="shared" si="99"/>
        <v/>
      </c>
      <c r="X256" s="141" t="str">
        <f t="shared" si="52"/>
        <v/>
      </c>
      <c r="Y256" s="141" t="str">
        <f t="shared" si="53"/>
        <v/>
      </c>
      <c r="Z256" s="141" t="str">
        <f t="shared" si="54"/>
        <v/>
      </c>
      <c r="AA256" s="141" t="str">
        <f t="shared" si="55"/>
        <v/>
      </c>
      <c r="AB256" s="141" t="str">
        <f t="shared" si="56"/>
        <v/>
      </c>
      <c r="AC256" s="141" t="str">
        <f t="shared" si="57"/>
        <v/>
      </c>
      <c r="AD256" s="141" t="str">
        <f t="shared" si="58"/>
        <v/>
      </c>
      <c r="AE256" s="141" t="str">
        <f t="shared" si="59"/>
        <v/>
      </c>
      <c r="AF256" s="141" t="str">
        <f t="shared" si="60"/>
        <v/>
      </c>
      <c r="AG256" s="141" t="str">
        <f t="shared" si="61"/>
        <v/>
      </c>
      <c r="AH256" s="141" t="str">
        <f t="shared" si="62"/>
        <v/>
      </c>
      <c r="AI256" s="141" t="str">
        <f t="shared" si="63"/>
        <v/>
      </c>
      <c r="AJ256" s="141" t="str">
        <f t="shared" si="64"/>
        <v/>
      </c>
      <c r="AK256" s="141" t="str">
        <f t="shared" si="65"/>
        <v/>
      </c>
      <c r="AL256" s="141" t="str">
        <f t="shared" si="66"/>
        <v/>
      </c>
      <c r="AM256" s="141" t="str">
        <f t="shared" si="67"/>
        <v/>
      </c>
      <c r="AN256" s="141" t="str">
        <f t="shared" si="68"/>
        <v/>
      </c>
      <c r="AO256" s="141" t="str">
        <f t="shared" si="69"/>
        <v/>
      </c>
      <c r="AP256" s="141" t="str">
        <f t="shared" si="70"/>
        <v/>
      </c>
      <c r="AQ256" s="141" t="str">
        <f t="shared" si="71"/>
        <v/>
      </c>
      <c r="AR256" s="141" t="str">
        <f t="shared" si="72"/>
        <v/>
      </c>
      <c r="AS256" s="141" t="str">
        <f t="shared" si="73"/>
        <v/>
      </c>
      <c r="AT256" s="141" t="str">
        <f t="shared" si="74"/>
        <v/>
      </c>
      <c r="AU256" s="141" t="str">
        <f t="shared" si="75"/>
        <v/>
      </c>
      <c r="AV256" s="141" t="str">
        <f t="shared" si="76"/>
        <v/>
      </c>
      <c r="AW256" s="141" t="str">
        <f t="shared" si="77"/>
        <v/>
      </c>
      <c r="AX256" s="141" t="str">
        <f t="shared" si="78"/>
        <v/>
      </c>
      <c r="AY256" s="141" t="str">
        <f t="shared" si="79"/>
        <v/>
      </c>
      <c r="AZ256" s="141" t="str">
        <f t="shared" si="80"/>
        <v/>
      </c>
      <c r="BA256" s="141" t="str">
        <f t="shared" si="81"/>
        <v/>
      </c>
      <c r="BB256" s="141" t="str">
        <f t="shared" si="82"/>
        <v/>
      </c>
      <c r="BC256" s="141" t="str">
        <f t="shared" si="83"/>
        <v/>
      </c>
      <c r="BD256" s="141" t="str">
        <f t="shared" si="84"/>
        <v/>
      </c>
      <c r="BE256" s="141" t="str">
        <f>IF(BJ232="","",'Cost and Benefit Parameters'!$O$24)</f>
        <v/>
      </c>
      <c r="BF256" s="141" t="str">
        <f>IF(BK232="","",'Cost and Benefit Parameters'!$O$24)</f>
        <v/>
      </c>
      <c r="BG256" s="141" t="str">
        <f>IF(BL232="","",'Cost and Benefit Parameters'!$O$24)</f>
        <v/>
      </c>
      <c r="BH256" s="141" t="str">
        <f>IF(BM232="","",'Cost and Benefit Parameters'!$O$24)</f>
        <v/>
      </c>
      <c r="BI256" s="141" t="str">
        <f>IF(BN232="","",'Cost and Benefit Parameters'!$O$24)</f>
        <v/>
      </c>
      <c r="BJ256" s="141" t="str">
        <f>IF(BO232="","",'Cost and Benefit Parameters'!$O$24)</f>
        <v/>
      </c>
      <c r="BK256" s="141" t="str">
        <f>IF(BP232="","",'Cost and Benefit Parameters'!$O$24)</f>
        <v/>
      </c>
      <c r="BL256" s="141" t="str">
        <f>IF(BQ232="","",'Cost and Benefit Parameters'!$O$24)</f>
        <v/>
      </c>
      <c r="BM256" s="141" t="str">
        <f>IF(BR232="","",'Cost and Benefit Parameters'!$O$24)</f>
        <v/>
      </c>
      <c r="BN256" s="141" t="str">
        <f>IF(BS232="","",'Cost and Benefit Parameters'!$O$24)</f>
        <v/>
      </c>
    </row>
    <row r="257" spans="1:72" s="135" customFormat="1" hidden="1" x14ac:dyDescent="0.55000000000000004">
      <c r="A257" s="647"/>
      <c r="B257" s="135" t="s">
        <v>486</v>
      </c>
      <c r="H257" s="141" t="str">
        <f t="shared" si="51"/>
        <v/>
      </c>
      <c r="I257" s="141" t="str">
        <f t="shared" si="85"/>
        <v/>
      </c>
      <c r="J257" s="141" t="str">
        <f t="shared" si="86"/>
        <v/>
      </c>
      <c r="K257" s="141" t="str">
        <f t="shared" si="87"/>
        <v/>
      </c>
      <c r="L257" s="141" t="str">
        <f t="shared" si="88"/>
        <v/>
      </c>
      <c r="M257" s="141" t="str">
        <f t="shared" si="89"/>
        <v/>
      </c>
      <c r="N257" s="141" t="str">
        <f t="shared" si="90"/>
        <v/>
      </c>
      <c r="O257" s="141" t="str">
        <f t="shared" si="91"/>
        <v/>
      </c>
      <c r="P257" s="141" t="str">
        <f t="shared" si="92"/>
        <v/>
      </c>
      <c r="Q257" s="141" t="str">
        <f t="shared" si="93"/>
        <v/>
      </c>
      <c r="R257" s="141" t="str">
        <f t="shared" si="94"/>
        <v/>
      </c>
      <c r="S257" s="141" t="str">
        <f t="shared" si="95"/>
        <v/>
      </c>
      <c r="T257" s="141" t="str">
        <f t="shared" si="96"/>
        <v/>
      </c>
      <c r="U257" s="141" t="str">
        <f t="shared" si="97"/>
        <v/>
      </c>
      <c r="V257" s="141" t="str">
        <f t="shared" si="98"/>
        <v/>
      </c>
      <c r="W257" s="141" t="str">
        <f t="shared" si="99"/>
        <v/>
      </c>
      <c r="X257" s="141" t="str">
        <f t="shared" si="52"/>
        <v/>
      </c>
      <c r="Y257" s="141" t="str">
        <f t="shared" si="53"/>
        <v/>
      </c>
      <c r="Z257" s="141" t="str">
        <f t="shared" si="54"/>
        <v/>
      </c>
      <c r="AA257" s="141" t="str">
        <f t="shared" si="55"/>
        <v/>
      </c>
      <c r="AB257" s="141" t="str">
        <f t="shared" si="56"/>
        <v/>
      </c>
      <c r="AC257" s="141" t="str">
        <f t="shared" si="57"/>
        <v/>
      </c>
      <c r="AD257" s="141" t="str">
        <f t="shared" si="58"/>
        <v/>
      </c>
      <c r="AE257" s="141" t="str">
        <f t="shared" si="59"/>
        <v/>
      </c>
      <c r="AF257" s="141" t="str">
        <f t="shared" si="60"/>
        <v/>
      </c>
      <c r="AG257" s="141" t="str">
        <f t="shared" si="61"/>
        <v/>
      </c>
      <c r="AH257" s="141" t="str">
        <f t="shared" si="62"/>
        <v/>
      </c>
      <c r="AI257" s="141" t="str">
        <f t="shared" si="63"/>
        <v/>
      </c>
      <c r="AJ257" s="141" t="str">
        <f t="shared" si="64"/>
        <v/>
      </c>
      <c r="AK257" s="141" t="str">
        <f t="shared" si="65"/>
        <v/>
      </c>
      <c r="AL257" s="141" t="str">
        <f t="shared" si="66"/>
        <v/>
      </c>
      <c r="AM257" s="141" t="str">
        <f t="shared" si="67"/>
        <v/>
      </c>
      <c r="AN257" s="141" t="str">
        <f t="shared" si="68"/>
        <v/>
      </c>
      <c r="AO257" s="141" t="str">
        <f t="shared" si="69"/>
        <v/>
      </c>
      <c r="AP257" s="141" t="str">
        <f t="shared" si="70"/>
        <v/>
      </c>
      <c r="AQ257" s="141" t="str">
        <f t="shared" si="71"/>
        <v/>
      </c>
      <c r="AR257" s="141" t="str">
        <f t="shared" si="72"/>
        <v/>
      </c>
      <c r="AS257" s="141" t="str">
        <f t="shared" si="73"/>
        <v/>
      </c>
      <c r="AT257" s="141" t="str">
        <f t="shared" si="74"/>
        <v/>
      </c>
      <c r="AU257" s="141" t="str">
        <f t="shared" si="75"/>
        <v/>
      </c>
      <c r="AV257" s="141" t="str">
        <f t="shared" si="76"/>
        <v/>
      </c>
      <c r="AW257" s="141" t="str">
        <f t="shared" si="77"/>
        <v/>
      </c>
      <c r="AX257" s="141" t="str">
        <f t="shared" si="78"/>
        <v/>
      </c>
      <c r="AY257" s="141" t="str">
        <f t="shared" si="79"/>
        <v/>
      </c>
      <c r="AZ257" s="141" t="str">
        <f t="shared" si="80"/>
        <v/>
      </c>
      <c r="BA257" s="141" t="str">
        <f t="shared" si="81"/>
        <v/>
      </c>
      <c r="BB257" s="141" t="str">
        <f t="shared" si="82"/>
        <v/>
      </c>
      <c r="BC257" s="141" t="str">
        <f t="shared" si="83"/>
        <v/>
      </c>
      <c r="BD257" s="141" t="str">
        <f t="shared" si="84"/>
        <v/>
      </c>
      <c r="BE257" s="141"/>
      <c r="BF257" s="141"/>
      <c r="BG257" s="141"/>
      <c r="BH257" s="141"/>
      <c r="BI257" s="141"/>
      <c r="BJ257" s="141"/>
      <c r="BK257" s="141"/>
      <c r="BL257" s="141"/>
      <c r="BM257" s="141"/>
      <c r="BN257" s="141"/>
    </row>
    <row r="258" spans="1:72" s="135" customFormat="1" hidden="1" x14ac:dyDescent="0.55000000000000004">
      <c r="A258" s="647"/>
      <c r="B258" s="142" t="s">
        <v>525</v>
      </c>
      <c r="C258" s="142"/>
      <c r="D258" s="142"/>
      <c r="E258" s="142"/>
      <c r="H258" s="141" t="str">
        <f t="shared" si="51"/>
        <v>n/a</v>
      </c>
      <c r="I258" s="141" t="str">
        <f t="shared" si="85"/>
        <v>n/a</v>
      </c>
      <c r="J258" s="141" t="str">
        <f t="shared" si="86"/>
        <v>n/a</v>
      </c>
      <c r="K258" s="141" t="str">
        <f t="shared" si="87"/>
        <v>n/a</v>
      </c>
      <c r="L258" s="141" t="str">
        <f t="shared" si="88"/>
        <v>n/a</v>
      </c>
      <c r="M258" s="141" t="str">
        <f t="shared" si="89"/>
        <v>n/a</v>
      </c>
      <c r="N258" s="141" t="str">
        <f t="shared" si="90"/>
        <v>n/a</v>
      </c>
      <c r="O258" s="141" t="str">
        <f t="shared" si="91"/>
        <v>n/a</v>
      </c>
      <c r="P258" s="141" t="str">
        <f t="shared" si="92"/>
        <v>n/a</v>
      </c>
      <c r="Q258" s="141" t="str">
        <f t="shared" si="93"/>
        <v>n/a</v>
      </c>
      <c r="R258" s="141" t="str">
        <f t="shared" si="94"/>
        <v>n/a</v>
      </c>
      <c r="S258" s="141" t="str">
        <f t="shared" si="95"/>
        <v>n/a</v>
      </c>
      <c r="T258" s="141" t="str">
        <f t="shared" si="96"/>
        <v>n/a</v>
      </c>
      <c r="U258" s="141" t="str">
        <f t="shared" si="97"/>
        <v>n/a</v>
      </c>
      <c r="V258" s="141" t="str">
        <f t="shared" si="98"/>
        <v>n/a</v>
      </c>
      <c r="W258" s="141" t="str">
        <f t="shared" si="99"/>
        <v>n/a</v>
      </c>
      <c r="X258" s="141" t="str">
        <f t="shared" si="52"/>
        <v>n/a</v>
      </c>
      <c r="Y258" s="141" t="str">
        <f t="shared" si="53"/>
        <v>n/a</v>
      </c>
      <c r="Z258" s="141" t="str">
        <f t="shared" si="54"/>
        <v>n/a</v>
      </c>
      <c r="AA258" s="141" t="str">
        <f t="shared" si="55"/>
        <v>n/a</v>
      </c>
      <c r="AB258" s="141" t="str">
        <f t="shared" si="56"/>
        <v>n/a</v>
      </c>
      <c r="AC258" s="141" t="str">
        <f t="shared" si="57"/>
        <v>n/a</v>
      </c>
      <c r="AD258" s="141" t="str">
        <f t="shared" si="58"/>
        <v>n/a</v>
      </c>
      <c r="AE258" s="141" t="str">
        <f t="shared" si="59"/>
        <v>n/a</v>
      </c>
      <c r="AF258" s="141" t="str">
        <f t="shared" si="60"/>
        <v>n/a</v>
      </c>
      <c r="AG258" s="141" t="str">
        <f t="shared" si="61"/>
        <v>n/a</v>
      </c>
      <c r="AH258" s="141" t="str">
        <f t="shared" si="62"/>
        <v>n/a</v>
      </c>
      <c r="AI258" s="141" t="str">
        <f t="shared" si="63"/>
        <v>n/a</v>
      </c>
      <c r="AJ258" s="141" t="str">
        <f t="shared" si="64"/>
        <v>n/a</v>
      </c>
      <c r="AK258" s="141" t="str">
        <f t="shared" si="65"/>
        <v>n/a</v>
      </c>
      <c r="AL258" s="141" t="str">
        <f t="shared" si="66"/>
        <v>n/a</v>
      </c>
      <c r="AM258" s="141" t="str">
        <f t="shared" si="67"/>
        <v>n/a</v>
      </c>
      <c r="AN258" s="141" t="str">
        <f t="shared" si="68"/>
        <v>n/a</v>
      </c>
      <c r="AO258" s="141" t="str">
        <f t="shared" si="69"/>
        <v>n/a</v>
      </c>
      <c r="AP258" s="141" t="str">
        <f t="shared" si="70"/>
        <v>n/a</v>
      </c>
      <c r="AQ258" s="141" t="str">
        <f t="shared" si="71"/>
        <v>n/a</v>
      </c>
      <c r="AR258" s="141" t="str">
        <f t="shared" si="72"/>
        <v>n/a</v>
      </c>
      <c r="AS258" s="141" t="str">
        <f t="shared" si="73"/>
        <v>n/a</v>
      </c>
      <c r="AT258" s="141" t="str">
        <f t="shared" si="74"/>
        <v>n/a</v>
      </c>
      <c r="AU258" s="141" t="str">
        <f t="shared" si="75"/>
        <v>n/a</v>
      </c>
      <c r="AV258" s="141" t="str">
        <f t="shared" si="76"/>
        <v>n/a</v>
      </c>
      <c r="AW258" s="141" t="str">
        <f t="shared" si="77"/>
        <v>n/a</v>
      </c>
      <c r="AX258" s="141" t="str">
        <f t="shared" si="78"/>
        <v>n/a</v>
      </c>
      <c r="AY258" s="141" t="str">
        <f t="shared" si="79"/>
        <v>n/a</v>
      </c>
      <c r="AZ258" s="141" t="str">
        <f t="shared" si="80"/>
        <v>n/a</v>
      </c>
      <c r="BA258" s="141" t="str">
        <f t="shared" si="81"/>
        <v>n/a</v>
      </c>
      <c r="BB258" s="141" t="str">
        <f t="shared" si="82"/>
        <v>n/a</v>
      </c>
      <c r="BC258" s="141" t="str">
        <f t="shared" si="83"/>
        <v>n/a</v>
      </c>
      <c r="BD258" s="141" t="str">
        <f t="shared" si="84"/>
        <v>n/a</v>
      </c>
      <c r="BE258" s="144"/>
      <c r="BF258" s="144"/>
      <c r="BG258" s="144"/>
      <c r="BH258" s="144"/>
      <c r="BI258" s="144"/>
      <c r="BJ258" s="144"/>
      <c r="BK258" s="144"/>
      <c r="BL258" s="144"/>
      <c r="BM258" s="144"/>
      <c r="BN258" s="144"/>
    </row>
    <row r="260" spans="1:72" x14ac:dyDescent="0.55000000000000004">
      <c r="A260" s="638" t="s">
        <v>488</v>
      </c>
      <c r="B260" s="128" t="s">
        <v>520</v>
      </c>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row>
    <row r="261" spans="1:72" x14ac:dyDescent="0.55000000000000004">
      <c r="A261" s="639"/>
      <c r="B261" t="s">
        <v>466</v>
      </c>
      <c r="H261" s="1">
        <f>IF(Income_CF!H263="","",Income_CF!H263*(Cohort_WP!H261/Cohort_CF!H261))</f>
        <v>337276.49274975614</v>
      </c>
      <c r="I261" s="1">
        <f>IF(Income_CF!I263="","",Income_CF!I263*(Cohort_WP!I261/Cohort_CF!I261))</f>
        <v>350360.22849596501</v>
      </c>
      <c r="J261" s="1">
        <f>IF(Income_CF!J263="","",Income_CF!J263*(Cohort_WP!J261/Cohort_CF!J261))</f>
        <v>363733.20722334768</v>
      </c>
      <c r="K261" s="1">
        <f>IF(Income_CF!K263="","",Income_CF!K263*(Cohort_WP!K261/Cohort_CF!K261))</f>
        <v>377390.1201815604</v>
      </c>
      <c r="L261" s="1">
        <f>IF(Income_CF!L263="","",Income_CF!L263*(Cohort_WP!L261/Cohort_CF!L261))</f>
        <v>393719.31470459764</v>
      </c>
      <c r="M261" s="1">
        <f>IF(Income_CF!M263="","",Income_CF!M263*(Cohort_WP!M261/Cohort_CF!M261))</f>
        <v>407767.45897882356</v>
      </c>
      <c r="N261" s="1">
        <f>IF(Income_CF!N263="","",Income_CF!N263*(Cohort_WP!N261/Cohort_CF!N261))</f>
        <v>422063.53546498797</v>
      </c>
      <c r="O261" s="1">
        <f>IF(Income_CF!O263="","",Income_CF!O263*(Cohort_WP!O261/Cohort_CF!O261))</f>
        <v>436598.78573103575</v>
      </c>
      <c r="P261" s="1">
        <f>IF(Income_CF!P263="","",Income_CF!P263*(Cohort_WP!P261/Cohort_CF!P261))</f>
        <v>451363.70924956608</v>
      </c>
      <c r="Q261" s="1">
        <f>IF(Income_CF!Q263="","",Income_CF!Q263*(Cohort_WP!Q261/Cohort_CF!Q261))</f>
        <v>466348.06102750753</v>
      </c>
      <c r="R261" s="1">
        <f>IF(Income_CF!R263="","",Income_CF!R263*(Cohort_WP!R261/Cohort_CF!R261))</f>
        <v>481540.85142496339</v>
      </c>
      <c r="S261" s="1">
        <f>IF(Income_CF!S263="","",Income_CF!S263*(Cohort_WP!S261/Cohort_CF!S261))</f>
        <v>496930.34823789063</v>
      </c>
      <c r="T261" s="1">
        <f>IF(Income_CF!T263="","",Income_CF!T263*(Cohort_WP!T261/Cohort_CF!T261))</f>
        <v>512504.08111212496</v>
      </c>
      <c r="U261" s="1">
        <f>IF(Income_CF!U263="","",Income_CF!U263*(Cohort_WP!U261/Cohort_CF!U261))</f>
        <v>528248.84834855888</v>
      </c>
      <c r="V261" s="1">
        <f>IF(Income_CF!V263="","",Income_CF!V263*(Cohort_WP!V261/Cohort_CF!V261))</f>
        <v>544150.72615096648</v>
      </c>
      <c r="W261" s="1">
        <f>IF(Income_CF!W263="","",Income_CF!W263*(Cohort_WP!W261/Cohort_CF!W261))</f>
        <v>560195.08035925927</v>
      </c>
      <c r="X261" s="1">
        <f>IF(Income_CF!X263="","",Income_CF!X263*(Cohort_WP!X261/Cohort_CF!X261))</f>
        <v>576366.58070159098</v>
      </c>
      <c r="Y261" s="1">
        <f>IF(Income_CF!Y263="","",Income_CF!Y263*(Cohort_WP!Y261/Cohort_CF!Y261))</f>
        <v>592649.21758913074</v>
      </c>
      <c r="Z261" s="1">
        <f>IF(Income_CF!Z263="","",Income_CF!Z263*(Cohort_WP!Z261/Cohort_CF!Z261))</f>
        <v>609026.32146709575</v>
      </c>
      <c r="AA261" s="1">
        <f>IF(Income_CF!AA263="","",Income_CF!AA263*(Cohort_WP!AA261/Cohort_CF!AA261))</f>
        <v>625480.58472522872</v>
      </c>
      <c r="AB261" s="1">
        <f>IF(Income_CF!AB263="","",Income_CF!AB263*(Cohort_WP!AB261/Cohort_CF!AB261))</f>
        <v>641994.08616004651</v>
      </c>
      <c r="AC261" s="1">
        <f>IF(Income_CF!AC263="","",Income_CF!AC263*(Cohort_WP!AC261/Cohort_CF!AC261))</f>
        <v>658548.31797016342</v>
      </c>
      <c r="AD261" s="1">
        <f>IF(Income_CF!AD263="","",Income_CF!AD263*(Cohort_WP!AD261/Cohort_CF!AD261))</f>
        <v>675124.21525463881</v>
      </c>
      <c r="AE261" s="1">
        <f>IF(Income_CF!AE263="","",Income_CF!AE263*(Cohort_WP!AE261/Cohort_CF!AE261))</f>
        <v>691702.18797293375</v>
      </c>
      <c r="AF261" s="1">
        <f>IF(Income_CF!AF263="","",Income_CF!AF263*(Cohort_WP!AF261/Cohort_CF!AF261))</f>
        <v>708262.15531346295</v>
      </c>
      <c r="AG261" s="1">
        <f>IF(Income_CF!AG263="","",Income_CF!AG263*(Cohort_WP!AG261/Cohort_CF!AG261))</f>
        <v>724783.58240612166</v>
      </c>
      <c r="AH261" s="1">
        <f>IF(Income_CF!AH263="","",Income_CF!AH263*(Cohort_WP!AH261/Cohort_CF!AH261))</f>
        <v>741245.51930269226</v>
      </c>
      <c r="AI261" s="1">
        <f>IF(Income_CF!AI263="","",Income_CF!AI263*(Cohort_WP!AI261/Cohort_CF!AI261))</f>
        <v>757626.64213743841</v>
      </c>
      <c r="AJ261" s="1">
        <f>IF(Income_CF!AJ263="","",Income_CF!AJ263*(Cohort_WP!AJ261/Cohort_CF!AJ261))</f>
        <v>773905.29636898008</v>
      </c>
      <c r="AK261" s="1">
        <f>IF(Income_CF!AK263="","",Income_CF!AK263*(Cohort_WP!AK261/Cohort_CF!AK261))</f>
        <v>790059.54199332348</v>
      </c>
      <c r="AL261" s="1">
        <f>IF(Income_CF!AL263="","",Income_CF!AL263*(Cohort_WP!AL261/Cohort_CF!AL261))</f>
        <v>806067.20060720178</v>
      </c>
      <c r="AM261" s="1">
        <f>IF(Income_CF!AM263="","",Income_CF!AM263*(Cohort_WP!AM261/Cohort_CF!AM261))</f>
        <v>821905.90419028536</v>
      </c>
      <c r="AN261" s="1">
        <f>IF(Income_CF!AN263="","",Income_CF!AN263*(Cohort_WP!AN261/Cohort_CF!AN261))</f>
        <v>837553.14546484849</v>
      </c>
      <c r="AO261" s="1">
        <f>IF(Income_CF!AO263="","",Income_CF!AO263*(Cohort_WP!AO261/Cohort_CF!AO261))</f>
        <v>852986.32968180301</v>
      </c>
      <c r="AP261" s="1">
        <f>IF(Income_CF!AP263="","",Income_CF!AP263*(Cohort_WP!AP261/Cohort_CF!AP261))</f>
        <v>868182.82767300308</v>
      </c>
      <c r="AQ261" s="1">
        <f>IF(Income_CF!AQ263="","",Income_CF!AQ263*(Cohort_WP!AQ261/Cohort_CF!AQ261))</f>
        <v>883120.03000125906</v>
      </c>
      <c r="AR261" s="1">
        <f>IF(Income_CF!AR263="","",Income_CF!AR263*(Cohort_WP!AR261/Cohort_CF!AR261))</f>
        <v>897775.40203163866</v>
      </c>
      <c r="AS261" s="1">
        <f>IF(Income_CF!AS263="","",Income_CF!AS263*(Cohort_WP!AS261/Cohort_CF!AS261))</f>
        <v>912126.53974062635</v>
      </c>
      <c r="AT261" s="1">
        <f>IF(Income_CF!AT263="","",Income_CF!AT263*(Cohort_WP!AT261/Cohort_CF!AT261))</f>
        <v>926151.22607327334</v>
      </c>
      <c r="AU261" s="1">
        <f>IF(Income_CF!AU263="","",Income_CF!AU263*(Cohort_WP!AU261/Cohort_CF!AU261))</f>
        <v>939827.48765306536</v>
      </c>
      <c r="AV261" s="1" t="str">
        <f>IF(Income_CF!AV263="","",Income_CF!AV263*(Cohort_WP!AV261/Cohort_CF!AV261))</f>
        <v/>
      </c>
      <c r="AW261" s="1" t="str">
        <f>IF(Income_CF!AW263="","",Income_CF!AW263*(Cohort_WP!AW261/Cohort_CF!AW261))</f>
        <v/>
      </c>
      <c r="AX261" s="1" t="str">
        <f>IF(Income_CF!AX263="","",Income_CF!AX263*(Cohort_WP!AX261/Cohort_CF!AX261))</f>
        <v/>
      </c>
      <c r="AY261" s="1" t="str">
        <f>IF(Income_CF!AY263="","",Income_CF!AY263*(Cohort_WP!AY261/Cohort_CF!AY261))</f>
        <v/>
      </c>
      <c r="AZ261" s="1" t="str">
        <f>IF(Income_CF!AZ263="","",Income_CF!AZ263*(Cohort_WP!AZ261/Cohort_CF!AZ261))</f>
        <v/>
      </c>
      <c r="BA261" s="1" t="str">
        <f>IF(Income_CF!BA263="","",Income_CF!BA263*(Cohort_WP!BA261/Cohort_CF!BA261))</f>
        <v/>
      </c>
      <c r="BB261" s="1" t="str">
        <f>IF(Income_CF!BB263="","",Income_CF!BB263*(Cohort_WP!BB261/Cohort_CF!BB261))</f>
        <v/>
      </c>
      <c r="BC261" s="1" t="str">
        <f>IF(Income_CF!BC263="","",Income_CF!BC263*(Cohort_WP!BC261/Cohort_CF!BC261))</f>
        <v/>
      </c>
      <c r="BD261" s="1" t="str">
        <f>IF(Income_CF!BD263="","",Income_CF!BD263*(Cohort_WP!BD261/Cohort_CF!BD261))</f>
        <v/>
      </c>
      <c r="BE261" s="1" t="str">
        <f>IF(Income_CF!BE263="","",Income_CF!BE263*(Cohort_WP!BE261/Cohort_CF!BE261))</f>
        <v/>
      </c>
      <c r="BF261" s="1" t="str">
        <f>IF(Income_CF!BF263="","",Income_CF!BF263*(Cohort_WP!BF261/Cohort_CF!BF261))</f>
        <v/>
      </c>
      <c r="BG261" s="1" t="str">
        <f>IF(Income_CF!BG263="","",Income_CF!BG263*(Cohort_WP!BG261/Cohort_CF!BG261))</f>
        <v/>
      </c>
      <c r="BH261" s="1" t="str">
        <f>IF(Income_CF!BH263="","",Income_CF!BH263*(Cohort_WP!BH261/Cohort_CF!BH261))</f>
        <v/>
      </c>
      <c r="BI261" s="1" t="str">
        <f>IF(Income_CF!BI263="","",Income_CF!BI263*(Cohort_WP!BI261/Cohort_CF!BI261))</f>
        <v/>
      </c>
      <c r="BJ261" s="1" t="str">
        <f>IF(Income_CF!BJ263="","",Income_CF!BJ263*(Cohort_WP!BJ261/Cohort_CF!BJ261))</f>
        <v/>
      </c>
      <c r="BK261" s="1" t="str">
        <f>IF(Income_CF!BK263="","",Income_CF!BK263*(Cohort_WP!BK261/Cohort_CF!BK261))</f>
        <v/>
      </c>
      <c r="BL261" s="1" t="str">
        <f>IF(Income_CF!BL263="","",Income_CF!BL263*(Cohort_WP!BL261/Cohort_CF!BL261))</f>
        <v/>
      </c>
      <c r="BM261" s="1" t="str">
        <f>IF(Income_CF!BM263="","",Income_CF!BM263*(Cohort_WP!BM261/Cohort_CF!BM261))</f>
        <v/>
      </c>
      <c r="BN261" s="1" t="str">
        <f>IF(Income_CF!BN263="","",Income_CF!BN263*(Cohort_WP!BN261/Cohort_CF!BN261))</f>
        <v/>
      </c>
    </row>
    <row r="262" spans="1:72" x14ac:dyDescent="0.55000000000000004">
      <c r="A262" s="639"/>
      <c r="B262" t="s">
        <v>468</v>
      </c>
      <c r="H262" s="1" t="str">
        <f>IF(Income_CF!H264="","",Income_CF!H264*(Cohort_WP!H262/Cohort_CF!H262))</f>
        <v/>
      </c>
      <c r="I262" s="1">
        <f>IF(Income_CF!I264="","",Income_CF!I264*(Cohort_WP!I262/Cohort_CF!I262))</f>
        <v>347394.78753224888</v>
      </c>
      <c r="J262" s="1">
        <f>IF(Income_CF!J264="","",Income_CF!J264*(Cohort_WP!J262/Cohort_CF!J262))</f>
        <v>360871.03535084391</v>
      </c>
      <c r="K262" s="1">
        <f>IF(Income_CF!K264="","",Income_CF!K264*(Cohort_WP!K262/Cohort_CF!K262))</f>
        <v>374645.20344004803</v>
      </c>
      <c r="L262" s="1">
        <f>IF(Income_CF!L264="","",Income_CF!L264*(Cohort_WP!L262/Cohort_CF!L262))</f>
        <v>388711.82378700719</v>
      </c>
      <c r="M262" s="1">
        <f>IF(Income_CF!M264="","",Income_CF!M264*(Cohort_WP!M262/Cohort_CF!M262))</f>
        <v>405530.8941457356</v>
      </c>
      <c r="N262" s="1">
        <f>IF(Income_CF!N264="","",Income_CF!N264*(Cohort_WP!N262/Cohort_CF!N262))</f>
        <v>420000.48274818819</v>
      </c>
      <c r="O262" s="1">
        <f>IF(Income_CF!O264="","",Income_CF!O264*(Cohort_WP!O262/Cohort_CF!O262))</f>
        <v>434725.4415289376</v>
      </c>
      <c r="P262" s="1">
        <f>IF(Income_CF!P264="","",Income_CF!P264*(Cohort_WP!P262/Cohort_CF!P262))</f>
        <v>449696.74930296681</v>
      </c>
      <c r="Q262" s="1">
        <f>IF(Income_CF!Q264="","",Income_CF!Q264*(Cohort_WP!Q262/Cohort_CF!Q262))</f>
        <v>464904.62052705314</v>
      </c>
      <c r="R262" s="1">
        <f>IF(Income_CF!R264="","",Income_CF!R264*(Cohort_WP!R262/Cohort_CF!R262))</f>
        <v>480338.50285833271</v>
      </c>
      <c r="S262" s="1">
        <f>IF(Income_CF!S264="","",Income_CF!S264*(Cohort_WP!S262/Cohort_CF!S262))</f>
        <v>495987.0769677122</v>
      </c>
      <c r="T262" s="1">
        <f>IF(Income_CF!T264="","",Income_CF!T264*(Cohort_WP!T262/Cohort_CF!T262))</f>
        <v>511838.25868502737</v>
      </c>
      <c r="U262" s="1">
        <f>IF(Income_CF!U264="","",Income_CF!U264*(Cohort_WP!U262/Cohort_CF!U262))</f>
        <v>527879.20354548877</v>
      </c>
      <c r="V262" s="1">
        <f>IF(Income_CF!V264="","",Income_CF!V264*(Cohort_WP!V262/Cohort_CF!V262))</f>
        <v>544096.3137990156</v>
      </c>
      <c r="W262" s="1">
        <f>IF(Income_CF!W264="","",Income_CF!W264*(Cohort_WP!W262/Cohort_CF!W262))</f>
        <v>560475.24793549557</v>
      </c>
      <c r="X262" s="1">
        <f>IF(Income_CF!X264="","",Income_CF!X264*(Cohort_WP!X262/Cohort_CF!X262))</f>
        <v>577000.93277003709</v>
      </c>
      <c r="Y262" s="1">
        <f>IF(Income_CF!Y264="","",Income_CF!Y264*(Cohort_WP!Y262/Cohort_CF!Y262))</f>
        <v>593657.57812263875</v>
      </c>
      <c r="Z262" s="1">
        <f>IF(Income_CF!Z264="","",Income_CF!Z264*(Cohort_WP!Z262/Cohort_CF!Z262))</f>
        <v>610428.69411680463</v>
      </c>
      <c r="AA262" s="1">
        <f>IF(Income_CF!AA264="","",Income_CF!AA264*(Cohort_WP!AA262/Cohort_CF!AA262))</f>
        <v>627297.11111110856</v>
      </c>
      <c r="AB262" s="1">
        <f>IF(Income_CF!AB264="","",Income_CF!AB264*(Cohort_WP!AB262/Cohort_CF!AB262))</f>
        <v>644245.0022669856</v>
      </c>
      <c r="AC262" s="1">
        <f>IF(Income_CF!AC264="","",Income_CF!AC264*(Cohort_WP!AC262/Cohort_CF!AC262))</f>
        <v>661253.90874484798</v>
      </c>
      <c r="AD262" s="1">
        <f>IF(Income_CF!AD264="","",Income_CF!AD264*(Cohort_WP!AD262/Cohort_CF!AD262))</f>
        <v>678304.76750926813</v>
      </c>
      <c r="AE262" s="1">
        <f>IF(Income_CF!AE264="","",Income_CF!AE264*(Cohort_WP!AE262/Cohort_CF!AE262))</f>
        <v>695377.94171227794</v>
      </c>
      <c r="AF262" s="1">
        <f>IF(Income_CF!AF264="","",Income_CF!AF264*(Cohort_WP!AF262/Cohort_CF!AF262))</f>
        <v>712453.2536121218</v>
      </c>
      <c r="AG262" s="1">
        <f>IF(Income_CF!AG264="","",Income_CF!AG264*(Cohort_WP!AG262/Cohort_CF!AG262))</f>
        <v>729510.01997286687</v>
      </c>
      <c r="AH262" s="1">
        <f>IF(Income_CF!AH264="","",Income_CF!AH264*(Cohort_WP!AH262/Cohort_CF!AH262))</f>
        <v>746527.08987830521</v>
      </c>
      <c r="AI262" s="1">
        <f>IF(Income_CF!AI264="","",Income_CF!AI264*(Cohort_WP!AI262/Cohort_CF!AI262))</f>
        <v>763482.88488177303</v>
      </c>
      <c r="AJ262" s="1">
        <f>IF(Income_CF!AJ264="","",Income_CF!AJ264*(Cohort_WP!AJ262/Cohort_CF!AJ262))</f>
        <v>780355.44140156161</v>
      </c>
      <c r="AK262" s="1">
        <f>IF(Income_CF!AK264="","",Income_CF!AK264*(Cohort_WP!AK262/Cohort_CF!AK262))</f>
        <v>797122.45526004967</v>
      </c>
      <c r="AL262" s="1">
        <f>IF(Income_CF!AL264="","",Income_CF!AL264*(Cohort_WP!AL262/Cohort_CF!AL262))</f>
        <v>813761.32825312298</v>
      </c>
      <c r="AM262" s="1">
        <f>IF(Income_CF!AM264="","",Income_CF!AM264*(Cohort_WP!AM262/Cohort_CF!AM262))</f>
        <v>830249.21662541793</v>
      </c>
      <c r="AN262" s="1">
        <f>IF(Income_CF!AN264="","",Income_CF!AN264*(Cohort_WP!AN262/Cohort_CF!AN262))</f>
        <v>846563.08131599391</v>
      </c>
      <c r="AO262" s="1">
        <f>IF(Income_CF!AO264="","",Income_CF!AO264*(Cohort_WP!AO262/Cohort_CF!AO262))</f>
        <v>862679.73982879415</v>
      </c>
      <c r="AP262" s="1">
        <f>IF(Income_CF!AP264="","",Income_CF!AP264*(Cohort_WP!AP262/Cohort_CF!AP262))</f>
        <v>878575.91957225697</v>
      </c>
      <c r="AQ262" s="1">
        <f>IF(Income_CF!AQ264="","",Income_CF!AQ264*(Cohort_WP!AQ262/Cohort_CF!AQ262))</f>
        <v>894228.31250319304</v>
      </c>
      <c r="AR262" s="1">
        <f>IF(Income_CF!AR264="","",Income_CF!AR264*(Cohort_WP!AR262/Cohort_CF!AR262))</f>
        <v>909613.63090129686</v>
      </c>
      <c r="AS262" s="1">
        <f>IF(Income_CF!AS264="","",Income_CF!AS264*(Cohort_WP!AS262/Cohort_CF!AS262))</f>
        <v>924708.66409258789</v>
      </c>
      <c r="AT262" s="1">
        <f>IF(Income_CF!AT264="","",Income_CF!AT264*(Cohort_WP!AT262/Cohort_CF!AT262))</f>
        <v>939490.33593284502</v>
      </c>
      <c r="AU262" s="1">
        <f>IF(Income_CF!AU264="","",Income_CF!AU264*(Cohort_WP!AU262/Cohort_CF!AU262))</f>
        <v>953935.76285547158</v>
      </c>
      <c r="AV262" s="1">
        <f>IF(Income_CF!AV264="","",Income_CF!AV264*(Cohort_WP!AV262/Cohort_CF!AV262))</f>
        <v>968022.31228265737</v>
      </c>
      <c r="AW262" s="1" t="str">
        <f>IF(Income_CF!AW264="","",Income_CF!AW264*(Cohort_WP!AW262/Cohort_CF!AW262))</f>
        <v/>
      </c>
      <c r="AX262" s="1" t="str">
        <f>IF(Income_CF!AX264="","",Income_CF!AX264*(Cohort_WP!AX262/Cohort_CF!AX262))</f>
        <v/>
      </c>
      <c r="AY262" s="1" t="str">
        <f>IF(Income_CF!AY264="","",Income_CF!AY264*(Cohort_WP!AY262/Cohort_CF!AY262))</f>
        <v/>
      </c>
      <c r="AZ262" s="1" t="str">
        <f>IF(Income_CF!AZ264="","",Income_CF!AZ264*(Cohort_WP!AZ262/Cohort_CF!AZ262))</f>
        <v/>
      </c>
      <c r="BA262" s="1" t="str">
        <f>IF(Income_CF!BA264="","",Income_CF!BA264*(Cohort_WP!BA262/Cohort_CF!BA262))</f>
        <v/>
      </c>
      <c r="BB262" s="1" t="str">
        <f>IF(Income_CF!BB264="","",Income_CF!BB264*(Cohort_WP!BB262/Cohort_CF!BB262))</f>
        <v/>
      </c>
      <c r="BC262" s="1" t="str">
        <f>IF(Income_CF!BC264="","",Income_CF!BC264*(Cohort_WP!BC262/Cohort_CF!BC262))</f>
        <v/>
      </c>
      <c r="BD262" s="1" t="str">
        <f>IF(Income_CF!BD264="","",Income_CF!BD264*(Cohort_WP!BD262/Cohort_CF!BD262))</f>
        <v/>
      </c>
      <c r="BE262" s="1" t="str">
        <f>IF(Income_CF!BE264="","",Income_CF!BE264*(Cohort_WP!BE262/Cohort_CF!BE262))</f>
        <v/>
      </c>
      <c r="BF262" s="1" t="str">
        <f>IF(Income_CF!BF264="","",Income_CF!BF264*(Cohort_WP!BF262/Cohort_CF!BF262))</f>
        <v/>
      </c>
      <c r="BG262" s="1" t="str">
        <f>IF(Income_CF!BG264="","",Income_CF!BG264*(Cohort_WP!BG262/Cohort_CF!BG262))</f>
        <v/>
      </c>
      <c r="BH262" s="1" t="str">
        <f>IF(Income_CF!BH264="","",Income_CF!BH264*(Cohort_WP!BH262/Cohort_CF!BH262))</f>
        <v/>
      </c>
      <c r="BI262" s="1" t="str">
        <f>IF(Income_CF!BI264="","",Income_CF!BI264*(Cohort_WP!BI262/Cohort_CF!BI262))</f>
        <v/>
      </c>
      <c r="BJ262" s="1" t="str">
        <f>IF(Income_CF!BJ264="","",Income_CF!BJ264*(Cohort_WP!BJ262/Cohort_CF!BJ262))</f>
        <v/>
      </c>
      <c r="BK262" s="1" t="str">
        <f>IF(Income_CF!BK264="","",Income_CF!BK264*(Cohort_WP!BK262/Cohort_CF!BK262))</f>
        <v/>
      </c>
      <c r="BL262" s="1" t="str">
        <f>IF(Income_CF!BL264="","",Income_CF!BL264*(Cohort_WP!BL262/Cohort_CF!BL262))</f>
        <v/>
      </c>
      <c r="BM262" s="1" t="str">
        <f>IF(Income_CF!BM264="","",Income_CF!BM264*(Cohort_WP!BM262/Cohort_CF!BM262))</f>
        <v/>
      </c>
      <c r="BN262" s="1" t="str">
        <f>IF(Income_CF!BN264="","",Income_CF!BN264*(Cohort_WP!BN262/Cohort_CF!BN262))</f>
        <v/>
      </c>
    </row>
    <row r="263" spans="1:72" x14ac:dyDescent="0.55000000000000004">
      <c r="A263" s="639"/>
      <c r="B263" t="s">
        <v>469</v>
      </c>
      <c r="H263" s="1" t="str">
        <f>IF(Income_CF!H265="","",Income_CF!H265*(Cohort_WP!H263/Cohort_CF!H263))</f>
        <v/>
      </c>
      <c r="I263" s="1" t="str">
        <f>IF(Income_CF!I265="","",Income_CF!I265*(Cohort_WP!I263/Cohort_CF!I263))</f>
        <v/>
      </c>
      <c r="J263" s="1">
        <f>IF(Income_CF!J265="","",Income_CF!J265*(Cohort_WP!J263/Cohort_CF!J263))</f>
        <v>357816.63115821627</v>
      </c>
      <c r="K263" s="1">
        <f>IF(Income_CF!K265="","",Income_CF!K265*(Cohort_WP!K263/Cohort_CF!K263))</f>
        <v>371697.16641136922</v>
      </c>
      <c r="L263" s="1">
        <f>IF(Income_CF!L265="","",Income_CF!L265*(Cohort_WP!L263/Cohort_CF!L263))</f>
        <v>385884.55954324955</v>
      </c>
      <c r="M263" s="1">
        <f>IF(Income_CF!M265="","",Income_CF!M265*(Cohort_WP!M263/Cohort_CF!M263))</f>
        <v>400373.17850061751</v>
      </c>
      <c r="N263" s="1">
        <f>IF(Income_CF!N265="","",Income_CF!N265*(Cohort_WP!N263/Cohort_CF!N263))</f>
        <v>417696.82097010757</v>
      </c>
      <c r="O263" s="1">
        <f>IF(Income_CF!O265="","",Income_CF!O265*(Cohort_WP!O263/Cohort_CF!O263))</f>
        <v>432600.49723063386</v>
      </c>
      <c r="P263" s="1">
        <f>IF(Income_CF!P265="","",Income_CF!P265*(Cohort_WP!P263/Cohort_CF!P263))</f>
        <v>447767.20477480575</v>
      </c>
      <c r="Q263" s="1">
        <f>IF(Income_CF!Q265="","",Income_CF!Q265*(Cohort_WP!Q263/Cohort_CF!Q263))</f>
        <v>463187.65178205585</v>
      </c>
      <c r="R263" s="1">
        <f>IF(Income_CF!R265="","",Income_CF!R265*(Cohort_WP!R263/Cohort_CF!R263))</f>
        <v>478851.75914286461</v>
      </c>
      <c r="S263" s="1">
        <f>IF(Income_CF!S265="","",Income_CF!S265*(Cohort_WP!S263/Cohort_CF!S263))</f>
        <v>494748.65794408269</v>
      </c>
      <c r="T263" s="1">
        <f>IF(Income_CF!T265="","",Income_CF!T265*(Cohort_WP!T263/Cohort_CF!T263))</f>
        <v>510866.68927674368</v>
      </c>
      <c r="U263" s="1">
        <f>IF(Income_CF!U265="","",Income_CF!U265*(Cohort_WP!U263/Cohort_CF!U263))</f>
        <v>527193.40644557821</v>
      </c>
      <c r="V263" s="1">
        <f>IF(Income_CF!V265="","",Income_CF!V265*(Cohort_WP!V263/Cohort_CF!V263))</f>
        <v>543715.5796518533</v>
      </c>
      <c r="W263" s="1">
        <f>IF(Income_CF!W265="","",Income_CF!W265*(Cohort_WP!W263/Cohort_CF!W263))</f>
        <v>560419.203212986</v>
      </c>
      <c r="X263" s="1">
        <f>IF(Income_CF!X265="","",Income_CF!X265*(Cohort_WP!X263/Cohort_CF!X263))</f>
        <v>577289.50537356047</v>
      </c>
      <c r="Y263" s="1">
        <f>IF(Income_CF!Y265="","",Income_CF!Y265*(Cohort_WP!Y263/Cohort_CF!Y263))</f>
        <v>594310.96075313818</v>
      </c>
      <c r="Z263" s="1">
        <f>IF(Income_CF!Z265="","",Income_CF!Z265*(Cohort_WP!Z263/Cohort_CF!Z263))</f>
        <v>611467.30546631792</v>
      </c>
      <c r="AA263" s="1">
        <f>IF(Income_CF!AA265="","",Income_CF!AA265*(Cohort_WP!AA263/Cohort_CF!AA263))</f>
        <v>628741.55494030868</v>
      </c>
      <c r="AB263" s="1">
        <f>IF(Income_CF!AB265="","",Income_CF!AB265*(Cohort_WP!AB263/Cohort_CF!AB263))</f>
        <v>646116.02444444178</v>
      </c>
      <c r="AC263" s="1">
        <f>IF(Income_CF!AC265="","",Income_CF!AC265*(Cohort_WP!AC263/Cohort_CF!AC263))</f>
        <v>663572.35233499529</v>
      </c>
      <c r="AD263" s="1">
        <f>IF(Income_CF!AD265="","",Income_CF!AD265*(Cohort_WP!AD263/Cohort_CF!AD263))</f>
        <v>681091.52600719337</v>
      </c>
      <c r="AE263" s="1">
        <f>IF(Income_CF!AE265="","",Income_CF!AE265*(Cohort_WP!AE263/Cohort_CF!AE263))</f>
        <v>698653.91053454624</v>
      </c>
      <c r="AF263" s="1">
        <f>IF(Income_CF!AF265="","",Income_CF!AF265*(Cohort_WP!AF263/Cohort_CF!AF263))</f>
        <v>716239.27996364643</v>
      </c>
      <c r="AG263" s="1">
        <f>IF(Income_CF!AG265="","",Income_CF!AG265*(Cohort_WP!AG263/Cohort_CF!AG263))</f>
        <v>733826.85122048541</v>
      </c>
      <c r="AH263" s="1">
        <f>IF(Income_CF!AH265="","",Income_CF!AH265*(Cohort_WP!AH263/Cohort_CF!AH263))</f>
        <v>751395.32057205285</v>
      </c>
      <c r="AI263" s="1">
        <f>IF(Income_CF!AI265="","",Income_CF!AI265*(Cohort_WP!AI263/Cohort_CF!AI263))</f>
        <v>768922.90257465432</v>
      </c>
      <c r="AJ263" s="1">
        <f>IF(Income_CF!AJ265="","",Income_CF!AJ265*(Cohort_WP!AJ263/Cohort_CF!AJ263))</f>
        <v>786387.37142822612</v>
      </c>
      <c r="AK263" s="1">
        <f>IF(Income_CF!AK265="","",Income_CF!AK265*(Cohort_WP!AK263/Cohort_CF!AK263))</f>
        <v>803766.10464360856</v>
      </c>
      <c r="AL263" s="1">
        <f>IF(Income_CF!AL265="","",Income_CF!AL265*(Cohort_WP!AL263/Cohort_CF!AL263))</f>
        <v>821036.12891785102</v>
      </c>
      <c r="AM263" s="1">
        <f>IF(Income_CF!AM265="","",Income_CF!AM265*(Cohort_WP!AM263/Cohort_CF!AM263))</f>
        <v>838174.16810071666</v>
      </c>
      <c r="AN263" s="1">
        <f>IF(Income_CF!AN265="","",Income_CF!AN265*(Cohort_WP!AN263/Cohort_CF!AN263))</f>
        <v>855156.69312418043</v>
      </c>
      <c r="AO263" s="1">
        <f>IF(Income_CF!AO265="","",Income_CF!AO265*(Cohort_WP!AO263/Cohort_CF!AO263))</f>
        <v>871959.97375547385</v>
      </c>
      <c r="AP263" s="1">
        <f>IF(Income_CF!AP265="","",Income_CF!AP265*(Cohort_WP!AP263/Cohort_CF!AP263))</f>
        <v>888560.1320236579</v>
      </c>
      <c r="AQ263" s="1">
        <f>IF(Income_CF!AQ265="","",Income_CF!AQ265*(Cohort_WP!AQ263/Cohort_CF!AQ263))</f>
        <v>904933.19715942466</v>
      </c>
      <c r="AR263" s="1">
        <f>IF(Income_CF!AR265="","",Income_CF!AR265*(Cohort_WP!AR263/Cohort_CF!AR263))</f>
        <v>921055.16187828884</v>
      </c>
      <c r="AS263" s="1">
        <f>IF(Income_CF!AS265="","",Income_CF!AS265*(Cohort_WP!AS263/Cohort_CF!AS263))</f>
        <v>936902.03982833598</v>
      </c>
      <c r="AT263" s="1">
        <f>IF(Income_CF!AT265="","",Income_CF!AT265*(Cohort_WP!AT263/Cohort_CF!AT263))</f>
        <v>952449.92401536531</v>
      </c>
      <c r="AU263" s="1">
        <f>IF(Income_CF!AU265="","",Income_CF!AU265*(Cohort_WP!AU263/Cohort_CF!AU263))</f>
        <v>967675.04601083032</v>
      </c>
      <c r="AV263" s="1">
        <f>IF(Income_CF!AV265="","",Income_CF!AV265*(Cohort_WP!AV263/Cohort_CF!AV263))</f>
        <v>982553.83574113576</v>
      </c>
      <c r="AW263" s="1">
        <f>IF(Income_CF!AW265="","",Income_CF!AW265*(Cohort_WP!AW263/Cohort_CF!AW263))</f>
        <v>997062.98165113712</v>
      </c>
      <c r="AX263" s="1" t="str">
        <f>IF(Income_CF!AX265="","",Income_CF!AX265*(Cohort_WP!AX263/Cohort_CF!AX263))</f>
        <v/>
      </c>
      <c r="AY263" s="1" t="str">
        <f>IF(Income_CF!AY265="","",Income_CF!AY265*(Cohort_WP!AY263/Cohort_CF!AY263))</f>
        <v/>
      </c>
      <c r="AZ263" s="1" t="str">
        <f>IF(Income_CF!AZ265="","",Income_CF!AZ265*(Cohort_WP!AZ263/Cohort_CF!AZ263))</f>
        <v/>
      </c>
      <c r="BA263" s="1" t="str">
        <f>IF(Income_CF!BA265="","",Income_CF!BA265*(Cohort_WP!BA263/Cohort_CF!BA263))</f>
        <v/>
      </c>
      <c r="BB263" s="1" t="str">
        <f>IF(Income_CF!BB265="","",Income_CF!BB265*(Cohort_WP!BB263/Cohort_CF!BB263))</f>
        <v/>
      </c>
      <c r="BC263" s="1" t="str">
        <f>IF(Income_CF!BC265="","",Income_CF!BC265*(Cohort_WP!BC263/Cohort_CF!BC263))</f>
        <v/>
      </c>
      <c r="BD263" s="1" t="str">
        <f>IF(Income_CF!BD265="","",Income_CF!BD265*(Cohort_WP!BD263/Cohort_CF!BD263))</f>
        <v/>
      </c>
      <c r="BE263" s="1" t="str">
        <f>IF(Income_CF!BE265="","",Income_CF!BE265*(Cohort_WP!BE263/Cohort_CF!BE263))</f>
        <v/>
      </c>
      <c r="BF263" s="1" t="str">
        <f>IF(Income_CF!BF265="","",Income_CF!BF265*(Cohort_WP!BF263/Cohort_CF!BF263))</f>
        <v/>
      </c>
      <c r="BG263" s="1" t="str">
        <f>IF(Income_CF!BG265="","",Income_CF!BG265*(Cohort_WP!BG263/Cohort_CF!BG263))</f>
        <v/>
      </c>
      <c r="BH263" s="1" t="str">
        <f>IF(Income_CF!BH265="","",Income_CF!BH265*(Cohort_WP!BH263/Cohort_CF!BH263))</f>
        <v/>
      </c>
      <c r="BI263" s="1" t="str">
        <f>IF(Income_CF!BI265="","",Income_CF!BI265*(Cohort_WP!BI263/Cohort_CF!BI263))</f>
        <v/>
      </c>
      <c r="BJ263" s="1" t="str">
        <f>IF(Income_CF!BJ265="","",Income_CF!BJ265*(Cohort_WP!BJ263/Cohort_CF!BJ263))</f>
        <v/>
      </c>
      <c r="BK263" s="1" t="str">
        <f>IF(Income_CF!BK265="","",Income_CF!BK265*(Cohort_WP!BK263/Cohort_CF!BK263))</f>
        <v/>
      </c>
      <c r="BL263" s="1" t="str">
        <f>IF(Income_CF!BL265="","",Income_CF!BL265*(Cohort_WP!BL263/Cohort_CF!BL263))</f>
        <v/>
      </c>
      <c r="BM263" s="1" t="str">
        <f>IF(Income_CF!BM265="","",Income_CF!BM265*(Cohort_WP!BM263/Cohort_CF!BM263))</f>
        <v/>
      </c>
      <c r="BN263" s="1" t="str">
        <f>IF(Income_CF!BN265="","",Income_CF!BN265*(Cohort_WP!BN263/Cohort_CF!BN263))</f>
        <v/>
      </c>
    </row>
    <row r="264" spans="1:72" x14ac:dyDescent="0.55000000000000004">
      <c r="A264" s="639"/>
      <c r="B264" t="s">
        <v>470</v>
      </c>
      <c r="H264" s="1" t="str">
        <f>IF(Income_CF!H266="","",Income_CF!H266*(Cohort_WP!H264/Cohort_CF!H264))</f>
        <v/>
      </c>
      <c r="I264" s="1" t="str">
        <f>IF(Income_CF!I266="","",Income_CF!I266*(Cohort_WP!I264/Cohort_CF!I264))</f>
        <v/>
      </c>
      <c r="J264" s="1" t="str">
        <f>IF(Income_CF!J266="","",Income_CF!J266*(Cohort_WP!J264/Cohort_CF!J264))</f>
        <v/>
      </c>
      <c r="K264" s="1">
        <f>IF(Income_CF!K266="","",Income_CF!K266*(Cohort_WP!K264/Cohort_CF!K264))</f>
        <v>368551.13009296276</v>
      </c>
      <c r="L264" s="1">
        <f>IF(Income_CF!L266="","",Income_CF!L266*(Cohort_WP!L264/Cohort_CF!L264))</f>
        <v>382848.08140371036</v>
      </c>
      <c r="M264" s="1">
        <f>IF(Income_CF!M266="","",Income_CF!M266*(Cohort_WP!M264/Cohort_CF!M264))</f>
        <v>397461.09632954706</v>
      </c>
      <c r="N264" s="1">
        <f>IF(Income_CF!N266="","",Income_CF!N266*(Cohort_WP!N264/Cohort_CF!N264))</f>
        <v>412384.37385563593</v>
      </c>
      <c r="O264" s="1">
        <f>IF(Income_CF!O266="","",Income_CF!O266*(Cohort_WP!O264/Cohort_CF!O264))</f>
        <v>430227.72559921083</v>
      </c>
      <c r="P264" s="1">
        <f>IF(Income_CF!P266="","",Income_CF!P266*(Cohort_WP!P264/Cohort_CF!P264))</f>
        <v>445578.51214755286</v>
      </c>
      <c r="Q264" s="1">
        <f>IF(Income_CF!Q266="","",Income_CF!Q266*(Cohort_WP!Q264/Cohort_CF!Q264))</f>
        <v>461200.22091804992</v>
      </c>
      <c r="R264" s="1">
        <f>IF(Income_CF!R266="","",Income_CF!R266*(Cohort_WP!R264/Cohort_CF!R264))</f>
        <v>477083.28133551747</v>
      </c>
      <c r="S264" s="1">
        <f>IF(Income_CF!S266="","",Income_CF!S266*(Cohort_WP!S264/Cohort_CF!S264))</f>
        <v>493217.31191715057</v>
      </c>
      <c r="T264" s="1">
        <f>IF(Income_CF!T266="","",Income_CF!T266*(Cohort_WP!T264/Cohort_CF!T264))</f>
        <v>509591.11768240522</v>
      </c>
      <c r="U264" s="1">
        <f>IF(Income_CF!U266="","",Income_CF!U266*(Cohort_WP!U264/Cohort_CF!U264))</f>
        <v>526192.68995504605</v>
      </c>
      <c r="V264" s="1">
        <f>IF(Income_CF!V266="","",Income_CF!V266*(Cohort_WP!V264/Cohort_CF!V264))</f>
        <v>543009.20863894548</v>
      </c>
      <c r="W264" s="1">
        <f>IF(Income_CF!W266="","",Income_CF!W266*(Cohort_WP!W264/Cohort_CF!W264))</f>
        <v>560027.04704140895</v>
      </c>
      <c r="X264" s="1">
        <f>IF(Income_CF!X266="","",Income_CF!X266*(Cohort_WP!X264/Cohort_CF!X264))</f>
        <v>577231.77930937568</v>
      </c>
      <c r="Y264" s="1">
        <f>IF(Income_CF!Y266="","",Income_CF!Y266*(Cohort_WP!Y264/Cohort_CF!Y264))</f>
        <v>594608.19053476723</v>
      </c>
      <c r="Z264" s="1">
        <f>IF(Income_CF!Z266="","",Income_CF!Z266*(Cohort_WP!Z264/Cohort_CF!Z264))</f>
        <v>612140.2895757322</v>
      </c>
      <c r="AA264" s="1">
        <f>IF(Income_CF!AA266="","",Income_CF!AA266*(Cohort_WP!AA264/Cohort_CF!AA264))</f>
        <v>629811.32463030727</v>
      </c>
      <c r="AB264" s="1">
        <f>IF(Income_CF!AB266="","",Income_CF!AB266*(Cohort_WP!AB264/Cohort_CF!AB264))</f>
        <v>647603.80158851796</v>
      </c>
      <c r="AC264" s="1">
        <f>IF(Income_CF!AC266="","",Income_CF!AC266*(Cohort_WP!AC264/Cohort_CF!AC264))</f>
        <v>665499.50517777517</v>
      </c>
      <c r="AD264" s="1">
        <f>IF(Income_CF!AD266="","",Income_CF!AD266*(Cohort_WP!AD264/Cohort_CF!AD264))</f>
        <v>683479.52290504496</v>
      </c>
      <c r="AE264" s="1">
        <f>IF(Income_CF!AE266="","",Income_CF!AE266*(Cohort_WP!AE264/Cohort_CF!AE264))</f>
        <v>701524.27178740909</v>
      </c>
      <c r="AF264" s="1">
        <f>IF(Income_CF!AF266="","",Income_CF!AF266*(Cohort_WP!AF264/Cohort_CF!AF264))</f>
        <v>719613.52785058273</v>
      </c>
      <c r="AG264" s="1">
        <f>IF(Income_CF!AG266="","",Income_CF!AG266*(Cohort_WP!AG264/Cohort_CF!AG264))</f>
        <v>737726.45836255583</v>
      </c>
      <c r="AH264" s="1">
        <f>IF(Income_CF!AH266="","",Income_CF!AH266*(Cohort_WP!AH264/Cohort_CF!AH264))</f>
        <v>755841.6567570999</v>
      </c>
      <c r="AI264" s="1">
        <f>IF(Income_CF!AI266="","",Income_CF!AI266*(Cohort_WP!AI264/Cohort_CF!AI264))</f>
        <v>773937.1801892143</v>
      </c>
      <c r="AJ264" s="1">
        <f>IF(Income_CF!AJ266="","",Income_CF!AJ266*(Cohort_WP!AJ264/Cohort_CF!AJ264))</f>
        <v>791990.58965189394</v>
      </c>
      <c r="AK264" s="1">
        <f>IF(Income_CF!AK266="","",Income_CF!AK266*(Cohort_WP!AK264/Cohort_CF!AK264))</f>
        <v>809978.992571073</v>
      </c>
      <c r="AL264" s="1">
        <f>IF(Income_CF!AL266="","",Income_CF!AL266*(Cohort_WP!AL264/Cohort_CF!AL264))</f>
        <v>827879.08778291673</v>
      </c>
      <c r="AM264" s="1">
        <f>IF(Income_CF!AM266="","",Income_CF!AM266*(Cohort_WP!AM264/Cohort_CF!AM264))</f>
        <v>845667.2127853866</v>
      </c>
      <c r="AN264" s="1">
        <f>IF(Income_CF!AN266="","",Income_CF!AN266*(Cohort_WP!AN264/Cohort_CF!AN264))</f>
        <v>863319.39314373804</v>
      </c>
      <c r="AO264" s="1">
        <f>IF(Income_CF!AO266="","",Income_CF!AO266*(Cohort_WP!AO264/Cohort_CF!AO264))</f>
        <v>880811.39391790587</v>
      </c>
      <c r="AP264" s="1">
        <f>IF(Income_CF!AP266="","",Income_CF!AP266*(Cohort_WP!AP264/Cohort_CF!AP264))</f>
        <v>898118.77296813787</v>
      </c>
      <c r="AQ264" s="1">
        <f>IF(Income_CF!AQ266="","",Income_CF!AQ266*(Cohort_WP!AQ264/Cohort_CF!AQ264))</f>
        <v>915216.9359843675</v>
      </c>
      <c r="AR264" s="1">
        <f>IF(Income_CF!AR266="","",Income_CF!AR266*(Cohort_WP!AR264/Cohort_CF!AR264))</f>
        <v>932081.19307420729</v>
      </c>
      <c r="AS264" s="1">
        <f>IF(Income_CF!AS266="","",Income_CF!AS266*(Cohort_WP!AS264/Cohort_CF!AS264))</f>
        <v>948686.8167346376</v>
      </c>
      <c r="AT264" s="1">
        <f>IF(Income_CF!AT266="","",Income_CF!AT266*(Cohort_WP!AT264/Cohort_CF!AT264))</f>
        <v>965009.10102318577</v>
      </c>
      <c r="AU264" s="1">
        <f>IF(Income_CF!AU266="","",Income_CF!AU266*(Cohort_WP!AU264/Cohort_CF!AU264))</f>
        <v>981023.4217358263</v>
      </c>
      <c r="AV264" s="1">
        <f>IF(Income_CF!AV266="","",Income_CF!AV266*(Cohort_WP!AV264/Cohort_CF!AV264))</f>
        <v>996705.29739115539</v>
      </c>
      <c r="AW264" s="1">
        <f>IF(Income_CF!AW266="","",Income_CF!AW266*(Cohort_WP!AW264/Cohort_CF!AW264))</f>
        <v>1012030.4508133698</v>
      </c>
      <c r="AX264" s="1">
        <f>IF(Income_CF!AX266="","",Income_CF!AX266*(Cohort_WP!AX264/Cohort_CF!AX264))</f>
        <v>1026974.8711006711</v>
      </c>
      <c r="AY264" s="1" t="str">
        <f>IF(Income_CF!AY266="","",Income_CF!AY266*(Cohort_WP!AY264/Cohort_CF!AY264))</f>
        <v/>
      </c>
      <c r="AZ264" s="1" t="str">
        <f>IF(Income_CF!AZ266="","",Income_CF!AZ266*(Cohort_WP!AZ264/Cohort_CF!AZ264))</f>
        <v/>
      </c>
      <c r="BA264" s="1" t="str">
        <f>IF(Income_CF!BA266="","",Income_CF!BA266*(Cohort_WP!BA264/Cohort_CF!BA264))</f>
        <v/>
      </c>
      <c r="BB264" s="1" t="str">
        <f>IF(Income_CF!BB266="","",Income_CF!BB266*(Cohort_WP!BB264/Cohort_CF!BB264))</f>
        <v/>
      </c>
      <c r="BC264" s="1" t="str">
        <f>IF(Income_CF!BC266="","",Income_CF!BC266*(Cohort_WP!BC264/Cohort_CF!BC264))</f>
        <v/>
      </c>
      <c r="BD264" s="1" t="str">
        <f>IF(Income_CF!BD266="","",Income_CF!BD266*(Cohort_WP!BD264/Cohort_CF!BD264))</f>
        <v/>
      </c>
      <c r="BE264" s="1" t="str">
        <f>IF(Income_CF!BE266="","",Income_CF!BE266*(Cohort_WP!BE264/Cohort_CF!BE264))</f>
        <v/>
      </c>
      <c r="BF264" s="1" t="str">
        <f>IF(Income_CF!BF266="","",Income_CF!BF266*(Cohort_WP!BF264/Cohort_CF!BF264))</f>
        <v/>
      </c>
      <c r="BG264" s="1" t="str">
        <f>IF(Income_CF!BG266="","",Income_CF!BG266*(Cohort_WP!BG264/Cohort_CF!BG264))</f>
        <v/>
      </c>
      <c r="BH264" s="1" t="str">
        <f>IF(Income_CF!BH266="","",Income_CF!BH266*(Cohort_WP!BH264/Cohort_CF!BH264))</f>
        <v/>
      </c>
      <c r="BI264" s="1" t="str">
        <f>IF(Income_CF!BI266="","",Income_CF!BI266*(Cohort_WP!BI264/Cohort_CF!BI264))</f>
        <v/>
      </c>
      <c r="BJ264" s="1" t="str">
        <f>IF(Income_CF!BJ266="","",Income_CF!BJ266*(Cohort_WP!BJ264/Cohort_CF!BJ264))</f>
        <v/>
      </c>
      <c r="BK264" s="1" t="str">
        <f>IF(Income_CF!BK266="","",Income_CF!BK266*(Cohort_WP!BK264/Cohort_CF!BK264))</f>
        <v/>
      </c>
      <c r="BL264" s="1" t="str">
        <f>IF(Income_CF!BL266="","",Income_CF!BL266*(Cohort_WP!BL264/Cohort_CF!BL264))</f>
        <v/>
      </c>
      <c r="BM264" s="1" t="str">
        <f>IF(Income_CF!BM266="","",Income_CF!BM266*(Cohort_WP!BM264/Cohort_CF!BM264))</f>
        <v/>
      </c>
      <c r="BN264" s="1" t="str">
        <f>IF(Income_CF!BN266="","",Income_CF!BN266*(Cohort_WP!BN264/Cohort_CF!BN264))</f>
        <v/>
      </c>
    </row>
    <row r="265" spans="1:72" x14ac:dyDescent="0.55000000000000004">
      <c r="A265" s="639"/>
      <c r="B265" t="s">
        <v>471</v>
      </c>
      <c r="H265" s="1" t="str">
        <f>IF(Income_CF!H267="","",Income_CF!H267*(Cohort_WP!H265/Cohort_CF!H265))</f>
        <v/>
      </c>
      <c r="I265" s="1" t="str">
        <f>IF(Income_CF!I267="","",Income_CF!I267*(Cohort_WP!I265/Cohort_CF!I265))</f>
        <v/>
      </c>
      <c r="J265" s="1" t="str">
        <f>IF(Income_CF!J267="","",Income_CF!J267*(Cohort_WP!J265/Cohort_CF!J265))</f>
        <v/>
      </c>
      <c r="K265" s="1" t="str">
        <f>IF(Income_CF!K267="","",Income_CF!K267*(Cohort_WP!K265/Cohort_CF!K265))</f>
        <v/>
      </c>
      <c r="L265" s="1">
        <f>IF(Income_CF!L267="","",Income_CF!L267*(Cohort_WP!L265/Cohort_CF!L265))</f>
        <v>379607.66399575165</v>
      </c>
      <c r="M265" s="1">
        <f>IF(Income_CF!M267="","",Income_CF!M267*(Cohort_WP!M265/Cohort_CF!M265))</f>
        <v>394333.52384582162</v>
      </c>
      <c r="N265" s="1">
        <f>IF(Income_CF!N267="","",Income_CF!N267*(Cohort_WP!N265/Cohort_CF!N265))</f>
        <v>409384.9292194334</v>
      </c>
      <c r="O265" s="1">
        <f>IF(Income_CF!O267="","",Income_CF!O267*(Cohort_WP!O265/Cohort_CF!O265))</f>
        <v>424755.90507130499</v>
      </c>
      <c r="P265" s="1">
        <f>IF(Income_CF!P267="","",Income_CF!P267*(Cohort_WP!P265/Cohort_CF!P265))</f>
        <v>443134.55736718717</v>
      </c>
      <c r="Q265" s="1">
        <f>IF(Income_CF!Q267="","",Income_CF!Q267*(Cohort_WP!Q265/Cohort_CF!Q265))</f>
        <v>458945.86751197948</v>
      </c>
      <c r="R265" s="1">
        <f>IF(Income_CF!R267="","",Income_CF!R267*(Cohort_WP!R265/Cohort_CF!R265))</f>
        <v>475036.2275455913</v>
      </c>
      <c r="S265" s="1">
        <f>IF(Income_CF!S267="","",Income_CF!S267*(Cohort_WP!S265/Cohort_CF!S265))</f>
        <v>491395.77977558295</v>
      </c>
      <c r="T265" s="1">
        <f>IF(Income_CF!T267="","",Income_CF!T267*(Cohort_WP!T265/Cohort_CF!T265))</f>
        <v>508013.83127466514</v>
      </c>
      <c r="U265" s="1">
        <f>IF(Income_CF!U267="","",Income_CF!U267*(Cohort_WP!U265/Cohort_CF!U265))</f>
        <v>524878.85121287743</v>
      </c>
      <c r="V265" s="1">
        <f>IF(Income_CF!V267="","",Income_CF!V267*(Cohort_WP!V265/Cohort_CF!V265))</f>
        <v>541978.47065369738</v>
      </c>
      <c r="W265" s="1">
        <f>IF(Income_CF!W267="","",Income_CF!W267*(Cohort_WP!W265/Cohort_CF!W265))</f>
        <v>559299.48489811388</v>
      </c>
      <c r="X265" s="1">
        <f>IF(Income_CF!X267="","",Income_CF!X267*(Cohort_WP!X265/Cohort_CF!X265))</f>
        <v>576827.85845265118</v>
      </c>
      <c r="Y265" s="1">
        <f>IF(Income_CF!Y267="","",Income_CF!Y267*(Cohort_WP!Y265/Cohort_CF!Y265))</f>
        <v>594548.73268865689</v>
      </c>
      <c r="Z265" s="1">
        <f>IF(Income_CF!Z267="","",Income_CF!Z267*(Cohort_WP!Z265/Cohort_CF!Z265))</f>
        <v>612446.43625081028</v>
      </c>
      <c r="AA265" s="1">
        <f>IF(Income_CF!AA267="","",Income_CF!AA267*(Cohort_WP!AA265/Cohort_CF!AA265))</f>
        <v>630504.49826300412</v>
      </c>
      <c r="AB265" s="1">
        <f>IF(Income_CF!AB267="","",Income_CF!AB267*(Cohort_WP!AB265/Cohort_CF!AB265))</f>
        <v>648705.66436921665</v>
      </c>
      <c r="AC265" s="1">
        <f>IF(Income_CF!AC267="","",Income_CF!AC267*(Cohort_WP!AC265/Cohort_CF!AC265))</f>
        <v>667031.91563617357</v>
      </c>
      <c r="AD265" s="1">
        <f>IF(Income_CF!AD267="","",Income_CF!AD267*(Cohort_WP!AD265/Cohort_CF!AD265))</f>
        <v>685464.49033310835</v>
      </c>
      <c r="AE265" s="1">
        <f>IF(Income_CF!AE267="","",Income_CF!AE267*(Cohort_WP!AE265/Cohort_CF!AE265))</f>
        <v>703983.9085921963</v>
      </c>
      <c r="AF265" s="1">
        <f>IF(Income_CF!AF267="","",Income_CF!AF267*(Cohort_WP!AF265/Cohort_CF!AF265))</f>
        <v>722569.99994103156</v>
      </c>
      <c r="AG265" s="1">
        <f>IF(Income_CF!AG267="","",Income_CF!AG267*(Cohort_WP!AG265/Cohort_CF!AG265))</f>
        <v>741201.93368610006</v>
      </c>
      <c r="AH265" s="1">
        <f>IF(Income_CF!AH267="","",Income_CF!AH267*(Cohort_WP!AH265/Cohort_CF!AH265))</f>
        <v>759858.25211343251</v>
      </c>
      <c r="AI265" s="1">
        <f>IF(Income_CF!AI267="","",Income_CF!AI267*(Cohort_WP!AI265/Cohort_CF!AI265))</f>
        <v>778516.90645981301</v>
      </c>
      <c r="AJ265" s="1">
        <f>IF(Income_CF!AJ267="","",Income_CF!AJ267*(Cohort_WP!AJ265/Cohort_CF!AJ265))</f>
        <v>797155.29559489072</v>
      </c>
      <c r="AK265" s="1">
        <f>IF(Income_CF!AK267="","",Income_CF!AK267*(Cohort_WP!AK265/Cohort_CF!AK265))</f>
        <v>815750.30734145094</v>
      </c>
      <c r="AL265" s="1">
        <f>IF(Income_CF!AL267="","",Income_CF!AL267*(Cohort_WP!AL265/Cohort_CF!AL265))</f>
        <v>834278.36234820506</v>
      </c>
      <c r="AM265" s="1">
        <f>IF(Income_CF!AM267="","",Income_CF!AM267*(Cohort_WP!AM265/Cohort_CF!AM265))</f>
        <v>852715.46041640418</v>
      </c>
      <c r="AN265" s="1">
        <f>IF(Income_CF!AN267="","",Income_CF!AN267*(Cohort_WP!AN265/Cohort_CF!AN265))</f>
        <v>871037.22916894814</v>
      </c>
      <c r="AO265" s="1">
        <f>IF(Income_CF!AO267="","",Income_CF!AO267*(Cohort_WP!AO265/Cohort_CF!AO265))</f>
        <v>889218.97493805038</v>
      </c>
      <c r="AP265" s="1">
        <f>IF(Income_CF!AP267="","",Income_CF!AP267*(Cohort_WP!AP265/Cohort_CF!AP265))</f>
        <v>907235.73573544296</v>
      </c>
      <c r="AQ265" s="1">
        <f>IF(Income_CF!AQ267="","",Income_CF!AQ267*(Cohort_WP!AQ265/Cohort_CF!AQ265))</f>
        <v>925062.336157182</v>
      </c>
      <c r="AR265" s="1">
        <f>IF(Income_CF!AR267="","",Income_CF!AR267*(Cohort_WP!AR265/Cohort_CF!AR265))</f>
        <v>942673.44406389864</v>
      </c>
      <c r="AS265" s="1">
        <f>IF(Income_CF!AS267="","",Income_CF!AS267*(Cohort_WP!AS265/Cohort_CF!AS265))</f>
        <v>960043.62886643363</v>
      </c>
      <c r="AT265" s="1">
        <f>IF(Income_CF!AT267="","",Income_CF!AT267*(Cohort_WP!AT265/Cohort_CF!AT265))</f>
        <v>977147.42123667651</v>
      </c>
      <c r="AU265" s="1">
        <f>IF(Income_CF!AU267="","",Income_CF!AU267*(Cohort_WP!AU265/Cohort_CF!AU265))</f>
        <v>993959.3740538815</v>
      </c>
      <c r="AV265" s="1">
        <f>IF(Income_CF!AV267="","",Income_CF!AV267*(Cohort_WP!AV265/Cohort_CF!AV265))</f>
        <v>1010454.1243879013</v>
      </c>
      <c r="AW265" s="1">
        <f>IF(Income_CF!AW267="","",Income_CF!AW267*(Cohort_WP!AW265/Cohort_CF!AW265))</f>
        <v>1026606.4563128899</v>
      </c>
      <c r="AX265" s="1">
        <f>IF(Income_CF!AX267="","",Income_CF!AX267*(Cohort_WP!AX265/Cohort_CF!AX265))</f>
        <v>1042391.3643377707</v>
      </c>
      <c r="AY265" s="1">
        <f>IF(Income_CF!AY267="","",Income_CF!AY267*(Cohort_WP!AY265/Cohort_CF!AY265))</f>
        <v>1057784.1172336913</v>
      </c>
      <c r="AZ265" s="1" t="str">
        <f>IF(Income_CF!AZ267="","",Income_CF!AZ267*(Cohort_WP!AZ265/Cohort_CF!AZ265))</f>
        <v/>
      </c>
      <c r="BA265" s="1" t="str">
        <f>IF(Income_CF!BA267="","",Income_CF!BA267*(Cohort_WP!BA265/Cohort_CF!BA265))</f>
        <v/>
      </c>
      <c r="BB265" s="1" t="str">
        <f>IF(Income_CF!BB267="","",Income_CF!BB267*(Cohort_WP!BB265/Cohort_CF!BB265))</f>
        <v/>
      </c>
      <c r="BC265" s="1" t="str">
        <f>IF(Income_CF!BC267="","",Income_CF!BC267*(Cohort_WP!BC265/Cohort_CF!BC265))</f>
        <v/>
      </c>
      <c r="BD265" s="1" t="str">
        <f>IF(Income_CF!BD267="","",Income_CF!BD267*(Cohort_WP!BD265/Cohort_CF!BD265))</f>
        <v/>
      </c>
      <c r="BE265" s="1" t="str">
        <f>IF(Income_CF!BE267="","",Income_CF!BE267*(Cohort_WP!BE265/Cohort_CF!BE265))</f>
        <v/>
      </c>
      <c r="BF265" s="1" t="str">
        <f>IF(Income_CF!BF267="","",Income_CF!BF267*(Cohort_WP!BF265/Cohort_CF!BF265))</f>
        <v/>
      </c>
      <c r="BG265" s="1" t="str">
        <f>IF(Income_CF!BG267="","",Income_CF!BG267*(Cohort_WP!BG265/Cohort_CF!BG265))</f>
        <v/>
      </c>
      <c r="BH265" s="1" t="str">
        <f>IF(Income_CF!BH267="","",Income_CF!BH267*(Cohort_WP!BH265/Cohort_CF!BH265))</f>
        <v/>
      </c>
      <c r="BI265" s="1" t="str">
        <f>IF(Income_CF!BI267="","",Income_CF!BI267*(Cohort_WP!BI265/Cohort_CF!BI265))</f>
        <v/>
      </c>
      <c r="BJ265" s="1" t="str">
        <f>IF(Income_CF!BJ267="","",Income_CF!BJ267*(Cohort_WP!BJ265/Cohort_CF!BJ265))</f>
        <v/>
      </c>
      <c r="BK265" s="1" t="str">
        <f>IF(Income_CF!BK267="","",Income_CF!BK267*(Cohort_WP!BK265/Cohort_CF!BK265))</f>
        <v/>
      </c>
      <c r="BL265" s="1" t="str">
        <f>IF(Income_CF!BL267="","",Income_CF!BL267*(Cohort_WP!BL265/Cohort_CF!BL265))</f>
        <v/>
      </c>
      <c r="BM265" s="1" t="str">
        <f>IF(Income_CF!BM267="","",Income_CF!BM267*(Cohort_WP!BM265/Cohort_CF!BM265))</f>
        <v/>
      </c>
      <c r="BN265" s="1" t="str">
        <f>IF(Income_CF!BN267="","",Income_CF!BN267*(Cohort_WP!BN265/Cohort_CF!BN265))</f>
        <v/>
      </c>
    </row>
    <row r="266" spans="1:72" x14ac:dyDescent="0.55000000000000004">
      <c r="A266" s="639"/>
      <c r="B266" t="s">
        <v>472</v>
      </c>
      <c r="H266" s="1" t="str">
        <f>IF(Income_CF!H268="","",Income_CF!H268*(Cohort_WP!H266/Cohort_CF!H266))</f>
        <v/>
      </c>
      <c r="I266" s="1" t="str">
        <f>IF(Income_CF!I268="","",Income_CF!I268*(Cohort_WP!I266/Cohort_CF!I266))</f>
        <v/>
      </c>
      <c r="J266" s="1" t="str">
        <f>IF(Income_CF!J268="","",Income_CF!J268*(Cohort_WP!J266/Cohort_CF!J266))</f>
        <v/>
      </c>
      <c r="K266" s="1" t="str">
        <f>IF(Income_CF!K268="","",Income_CF!K268*(Cohort_WP!K266/Cohort_CF!K266))</f>
        <v/>
      </c>
      <c r="L266" s="1" t="str">
        <f>IF(Income_CF!L268="","",Income_CF!L268*(Cohort_WP!L266/Cohort_CF!L266))</f>
        <v/>
      </c>
      <c r="M266" s="1">
        <f>IF(Income_CF!M268="","",Income_CF!M268*(Cohort_WP!M266/Cohort_CF!M266))</f>
        <v>390995.8939156243</v>
      </c>
      <c r="N266" s="1">
        <f>IF(Income_CF!N268="","",Income_CF!N268*(Cohort_WP!N266/Cohort_CF!N266))</f>
        <v>406163.52956119628</v>
      </c>
      <c r="O266" s="1">
        <f>IF(Income_CF!O268="","",Income_CF!O268*(Cohort_WP!O266/Cohort_CF!O266))</f>
        <v>421666.47709601646</v>
      </c>
      <c r="P266" s="1">
        <f>IF(Income_CF!P268="","",Income_CF!P268*(Cohort_WP!P266/Cohort_CF!P266))</f>
        <v>437498.58222344419</v>
      </c>
      <c r="Q266" s="1">
        <f>IF(Income_CF!Q268="","",Income_CF!Q268*(Cohort_WP!Q266/Cohort_CF!Q266))</f>
        <v>456428.59408820281</v>
      </c>
      <c r="R266" s="1">
        <f>IF(Income_CF!R268="","",Income_CF!R268*(Cohort_WP!R266/Cohort_CF!R266))</f>
        <v>472714.2435373388</v>
      </c>
      <c r="S266" s="1">
        <f>IF(Income_CF!S268="","",Income_CF!S268*(Cohort_WP!S266/Cohort_CF!S266))</f>
        <v>489287.31437195902</v>
      </c>
      <c r="T266" s="1">
        <f>IF(Income_CF!T268="","",Income_CF!T268*(Cohort_WP!T266/Cohort_CF!T266))</f>
        <v>506137.65316885052</v>
      </c>
      <c r="U266" s="1">
        <f>IF(Income_CF!U268="","",Income_CF!U268*(Cohort_WP!U266/Cohort_CF!U266))</f>
        <v>523254.2462129051</v>
      </c>
      <c r="V266" s="1">
        <f>IF(Income_CF!V268="","",Income_CF!V268*(Cohort_WP!V266/Cohort_CF!V266))</f>
        <v>540625.21674926358</v>
      </c>
      <c r="W266" s="1">
        <f>IF(Income_CF!W268="","",Income_CF!W268*(Cohort_WP!W266/Cohort_CF!W266))</f>
        <v>558237.82477330824</v>
      </c>
      <c r="X266" s="1">
        <f>IF(Income_CF!X268="","",Income_CF!X268*(Cohort_WP!X266/Cohort_CF!X266))</f>
        <v>576078.46944505733</v>
      </c>
      <c r="Y266" s="1">
        <f>IF(Income_CF!Y268="","",Income_CF!Y268*(Cohort_WP!Y266/Cohort_CF!Y266))</f>
        <v>594132.69420623069</v>
      </c>
      <c r="Z266" s="1">
        <f>IF(Income_CF!Z268="","",Income_CF!Z268*(Cohort_WP!Z266/Cohort_CF!Z266))</f>
        <v>612385.19466931652</v>
      </c>
      <c r="AA266" s="1">
        <f>IF(Income_CF!AA268="","",Income_CF!AA268*(Cohort_WP!AA266/Cohort_CF!AA266))</f>
        <v>630819.82933833438</v>
      </c>
      <c r="AB266" s="1">
        <f>IF(Income_CF!AB268="","",Income_CF!AB268*(Cohort_WP!AB266/Cohort_CF!AB266))</f>
        <v>649419.6332108943</v>
      </c>
      <c r="AC266" s="1">
        <f>IF(Income_CF!AC268="","",Income_CF!AC268*(Cohort_WP!AC266/Cohort_CF!AC266))</f>
        <v>668166.83430029312</v>
      </c>
      <c r="AD266" s="1">
        <f>IF(Income_CF!AD268="","",Income_CF!AD268*(Cohort_WP!AD266/Cohort_CF!AD266))</f>
        <v>687042.8731052588</v>
      </c>
      <c r="AE266" s="1">
        <f>IF(Income_CF!AE268="","",Income_CF!AE268*(Cohort_WP!AE266/Cohort_CF!AE266))</f>
        <v>706028.42504310154</v>
      </c>
      <c r="AF266" s="1">
        <f>IF(Income_CF!AF268="","",Income_CF!AF268*(Cohort_WP!AF266/Cohort_CF!AF266))</f>
        <v>725103.4258499624</v>
      </c>
      <c r="AG266" s="1">
        <f>IF(Income_CF!AG268="","",Income_CF!AG268*(Cohort_WP!AG266/Cohort_CF!AG266))</f>
        <v>744247.09993926238</v>
      </c>
      <c r="AH266" s="1">
        <f>IF(Income_CF!AH268="","",Income_CF!AH268*(Cohort_WP!AH266/Cohort_CF!AH266))</f>
        <v>763437.99169668311</v>
      </c>
      <c r="AI266" s="1">
        <f>IF(Income_CF!AI268="","",Income_CF!AI268*(Cohort_WP!AI266/Cohort_CF!AI266))</f>
        <v>782653.99967683537</v>
      </c>
      <c r="AJ266" s="1">
        <f>IF(Income_CF!AJ268="","",Income_CF!AJ268*(Cohort_WP!AJ266/Cohort_CF!AJ266))</f>
        <v>801872.41365360725</v>
      </c>
      <c r="AK266" s="1">
        <f>IF(Income_CF!AK268="","",Income_CF!AK268*(Cohort_WP!AK266/Cohort_CF!AK266))</f>
        <v>821069.95446273754</v>
      </c>
      <c r="AL266" s="1">
        <f>IF(Income_CF!AL268="","",Income_CF!AL268*(Cohort_WP!AL266/Cohort_CF!AL266))</f>
        <v>840222.81656169426</v>
      </c>
      <c r="AM266" s="1">
        <f>IF(Income_CF!AM268="","",Income_CF!AM268*(Cohort_WP!AM266/Cohort_CF!AM266))</f>
        <v>859306.71321865125</v>
      </c>
      <c r="AN266" s="1">
        <f>IF(Income_CF!AN268="","",Income_CF!AN268*(Cohort_WP!AN266/Cohort_CF!AN266))</f>
        <v>878296.92422889615</v>
      </c>
      <c r="AO266" s="1">
        <f>IF(Income_CF!AO268="","",Income_CF!AO268*(Cohort_WP!AO266/Cohort_CF!AO266))</f>
        <v>897168.34604401665</v>
      </c>
      <c r="AP266" s="1">
        <f>IF(Income_CF!AP268="","",Income_CF!AP268*(Cohort_WP!AP266/Cohort_CF!AP266))</f>
        <v>915895.54418619175</v>
      </c>
      <c r="AQ266" s="1">
        <f>IF(Income_CF!AQ268="","",Income_CF!AQ268*(Cohort_WP!AQ266/Cohort_CF!AQ266))</f>
        <v>934452.80780750618</v>
      </c>
      <c r="AR266" s="1">
        <f>IF(Income_CF!AR268="","",Income_CF!AR268*(Cohort_WP!AR266/Cohort_CF!AR266))</f>
        <v>952814.20624189742</v>
      </c>
      <c r="AS266" s="1">
        <f>IF(Income_CF!AS268="","",Income_CF!AS268*(Cohort_WP!AS266/Cohort_CF!AS266))</f>
        <v>970953.64738581574</v>
      </c>
      <c r="AT266" s="1">
        <f>IF(Income_CF!AT268="","",Income_CF!AT268*(Cohort_WP!AT266/Cohort_CF!AT266))</f>
        <v>988844.93773242645</v>
      </c>
      <c r="AU266" s="1">
        <f>IF(Income_CF!AU268="","",Income_CF!AU268*(Cohort_WP!AU266/Cohort_CF!AU266))</f>
        <v>1006461.843873777</v>
      </c>
      <c r="AV266" s="1">
        <f>IF(Income_CF!AV268="","",Income_CF!AV268*(Cohort_WP!AV266/Cohort_CF!AV266))</f>
        <v>1023778.1552754979</v>
      </c>
      <c r="AW266" s="1">
        <f>IF(Income_CF!AW268="","",Income_CF!AW268*(Cohort_WP!AW266/Cohort_CF!AW266))</f>
        <v>1040767.7481195383</v>
      </c>
      <c r="AX266" s="1">
        <f>IF(Income_CF!AX268="","",Income_CF!AX268*(Cohort_WP!AX266/Cohort_CF!AX266))</f>
        <v>1057404.6500022765</v>
      </c>
      <c r="AY266" s="1">
        <f>IF(Income_CF!AY268="","",Income_CF!AY268*(Cohort_WP!AY266/Cohort_CF!AY266))</f>
        <v>1073663.1052679038</v>
      </c>
      <c r="AZ266" s="1">
        <f>IF(Income_CF!AZ268="","",Income_CF!AZ268*(Cohort_WP!AZ266/Cohort_CF!AZ266))</f>
        <v>1089517.640750702</v>
      </c>
      <c r="BA266" s="1" t="str">
        <f>IF(Income_CF!BA268="","",Income_CF!BA268*(Cohort_WP!BA266/Cohort_CF!BA266))</f>
        <v/>
      </c>
      <c r="BB266" s="1" t="str">
        <f>IF(Income_CF!BB268="","",Income_CF!BB268*(Cohort_WP!BB266/Cohort_CF!BB266))</f>
        <v/>
      </c>
      <c r="BC266" s="1" t="str">
        <f>IF(Income_CF!BC268="","",Income_CF!BC268*(Cohort_WP!BC266/Cohort_CF!BC266))</f>
        <v/>
      </c>
      <c r="BD266" s="1" t="str">
        <f>IF(Income_CF!BD268="","",Income_CF!BD268*(Cohort_WP!BD266/Cohort_CF!BD266))</f>
        <v/>
      </c>
      <c r="BE266" s="1" t="str">
        <f>IF(Income_CF!BE268="","",Income_CF!BE268*(Cohort_WP!BE266/Cohort_CF!BE266))</f>
        <v/>
      </c>
      <c r="BF266" s="1" t="str">
        <f>IF(Income_CF!BF268="","",Income_CF!BF268*(Cohort_WP!BF266/Cohort_CF!BF266))</f>
        <v/>
      </c>
      <c r="BG266" s="1" t="str">
        <f>IF(Income_CF!BG268="","",Income_CF!BG268*(Cohort_WP!BG266/Cohort_CF!BG266))</f>
        <v/>
      </c>
      <c r="BH266" s="1" t="str">
        <f>IF(Income_CF!BH268="","",Income_CF!BH268*(Cohort_WP!BH266/Cohort_CF!BH266))</f>
        <v/>
      </c>
      <c r="BI266" s="1" t="str">
        <f>IF(Income_CF!BI268="","",Income_CF!BI268*(Cohort_WP!BI266/Cohort_CF!BI266))</f>
        <v/>
      </c>
      <c r="BJ266" s="1" t="str">
        <f>IF(Income_CF!BJ268="","",Income_CF!BJ268*(Cohort_WP!BJ266/Cohort_CF!BJ266))</f>
        <v/>
      </c>
      <c r="BK266" s="1" t="str">
        <f>IF(Income_CF!BK268="","",Income_CF!BK268*(Cohort_WP!BK266/Cohort_CF!BK266))</f>
        <v/>
      </c>
      <c r="BL266" s="1" t="str">
        <f>IF(Income_CF!BL268="","",Income_CF!BL268*(Cohort_WP!BL266/Cohort_CF!BL266))</f>
        <v/>
      </c>
      <c r="BM266" s="1" t="str">
        <f>IF(Income_CF!BM268="","",Income_CF!BM268*(Cohort_WP!BM266/Cohort_CF!BM266))</f>
        <v/>
      </c>
      <c r="BN266" s="1" t="str">
        <f>IF(Income_CF!BN268="","",Income_CF!BN268*(Cohort_WP!BN266/Cohort_CF!BN266))</f>
        <v/>
      </c>
    </row>
    <row r="267" spans="1:72" x14ac:dyDescent="0.55000000000000004">
      <c r="A267" s="639"/>
      <c r="B267" t="s">
        <v>473</v>
      </c>
      <c r="H267" s="1" t="str">
        <f>IF(Income_CF!H269="","",Income_CF!H269*(Cohort_WP!H267/Cohort_CF!H267))</f>
        <v/>
      </c>
      <c r="I267" s="1" t="str">
        <f>IF(Income_CF!I269="","",Income_CF!I269*(Cohort_WP!I267/Cohort_CF!I267))</f>
        <v/>
      </c>
      <c r="J267" s="1" t="str">
        <f>IF(Income_CF!J269="","",Income_CF!J269*(Cohort_WP!J267/Cohort_CF!J267))</f>
        <v/>
      </c>
      <c r="K267" s="1" t="str">
        <f>IF(Income_CF!K269="","",Income_CF!K269*(Cohort_WP!K267/Cohort_CF!K267))</f>
        <v/>
      </c>
      <c r="L267" s="1" t="str">
        <f>IF(Income_CF!L269="","",Income_CF!L269*(Cohort_WP!L267/Cohort_CF!L267))</f>
        <v/>
      </c>
      <c r="M267" s="1" t="str">
        <f>IF(Income_CF!M269="","",Income_CF!M269*(Cohort_WP!M267/Cohort_CF!M267))</f>
        <v/>
      </c>
      <c r="N267" s="1">
        <f>IF(Income_CF!N269="","",Income_CF!N269*(Cohort_WP!N267/Cohort_CF!N267))</f>
        <v>402725.77073309297</v>
      </c>
      <c r="O267" s="1">
        <f>IF(Income_CF!O269="","",Income_CF!O269*(Cohort_WP!O267/Cohort_CF!O267))</f>
        <v>418348.43544803211</v>
      </c>
      <c r="P267" s="1">
        <f>IF(Income_CF!P269="","",Income_CF!P269*(Cohort_WP!P267/Cohort_CF!P267))</f>
        <v>434316.4714088969</v>
      </c>
      <c r="Q267" s="1">
        <f>IF(Income_CF!Q269="","",Income_CF!Q269*(Cohort_WP!Q267/Cohort_CF!Q267))</f>
        <v>450623.5396901475</v>
      </c>
      <c r="R267" s="1">
        <f>IF(Income_CF!R269="","",Income_CF!R269*(Cohort_WP!R267/Cohort_CF!R267))</f>
        <v>470121.45191084885</v>
      </c>
      <c r="S267" s="1">
        <f>IF(Income_CF!S269="","",Income_CF!S269*(Cohort_WP!S267/Cohort_CF!S267))</f>
        <v>486895.67084345891</v>
      </c>
      <c r="T267" s="1">
        <f>IF(Income_CF!T269="","",Income_CF!T269*(Cohort_WP!T267/Cohort_CF!T267))</f>
        <v>503965.93380311783</v>
      </c>
      <c r="U267" s="1">
        <f>IF(Income_CF!U269="","",Income_CF!U269*(Cohort_WP!U267/Cohort_CF!U267))</f>
        <v>521321.78276391607</v>
      </c>
      <c r="V267" s="1">
        <f>IF(Income_CF!V269="","",Income_CF!V269*(Cohort_WP!V267/Cohort_CF!V267))</f>
        <v>538951.87359929213</v>
      </c>
      <c r="W267" s="1">
        <f>IF(Income_CF!W269="","",Income_CF!W269*(Cohort_WP!W267/Cohort_CF!W267))</f>
        <v>556843.9732517415</v>
      </c>
      <c r="X267" s="1">
        <f>IF(Income_CF!X269="","",Income_CF!X269*(Cohort_WP!X267/Cohort_CF!X267))</f>
        <v>574984.95951650746</v>
      </c>
      <c r="Y267" s="1">
        <f>IF(Income_CF!Y269="","",Income_CF!Y269*(Cohort_WP!Y267/Cohort_CF!Y267))</f>
        <v>593360.823528409</v>
      </c>
      <c r="Z267" s="1">
        <f>IF(Income_CF!Z269="","",Income_CF!Z269*(Cohort_WP!Z267/Cohort_CF!Z267))</f>
        <v>611956.67503241764</v>
      </c>
      <c r="AA267" s="1">
        <f>IF(Income_CF!AA269="","",Income_CF!AA269*(Cohort_WP!AA267/Cohort_CF!AA267))</f>
        <v>630756.75050939596</v>
      </c>
      <c r="AB267" s="1">
        <f>IF(Income_CF!AB269="","",Income_CF!AB269*(Cohort_WP!AB267/Cohort_CF!AB267))</f>
        <v>649744.42421848443</v>
      </c>
      <c r="AC267" s="1">
        <f>IF(Income_CF!AC269="","",Income_CF!AC269*(Cohort_WP!AC267/Cohort_CF!AC267))</f>
        <v>668902.22220722132</v>
      </c>
      <c r="AD267" s="1">
        <f>IF(Income_CF!AD269="","",Income_CF!AD269*(Cohort_WP!AD267/Cohort_CF!AD267))</f>
        <v>688211.83932930196</v>
      </c>
      <c r="AE267" s="1">
        <f>IF(Income_CF!AE269="","",Income_CF!AE269*(Cohort_WP!AE267/Cohort_CF!AE267))</f>
        <v>707654.15929841646</v>
      </c>
      <c r="AF267" s="1">
        <f>IF(Income_CF!AF269="","",Income_CF!AF269*(Cohort_WP!AF267/Cohort_CF!AF267))</f>
        <v>727209.27779439476</v>
      </c>
      <c r="AG267" s="1">
        <f>IF(Income_CF!AG269="","",Income_CF!AG269*(Cohort_WP!AG267/Cohort_CF!AG267))</f>
        <v>746856.52862546116</v>
      </c>
      <c r="AH267" s="1">
        <f>IF(Income_CF!AH269="","",Income_CF!AH269*(Cohort_WP!AH267/Cohort_CF!AH267))</f>
        <v>766574.5129374403</v>
      </c>
      <c r="AI267" s="1">
        <f>IF(Income_CF!AI269="","",Income_CF!AI269*(Cohort_WP!AI267/Cohort_CF!AI267))</f>
        <v>786341.13144758355</v>
      </c>
      <c r="AJ267" s="1">
        <f>IF(Income_CF!AJ269="","",Income_CF!AJ269*(Cohort_WP!AJ267/Cohort_CF!AJ267))</f>
        <v>806133.61966714042</v>
      </c>
      <c r="AK267" s="1">
        <f>IF(Income_CF!AK269="","",Income_CF!AK269*(Cohort_WP!AK267/Cohort_CF!AK267))</f>
        <v>825928.58606321563</v>
      </c>
      <c r="AL267" s="1">
        <f>IF(Income_CF!AL269="","",Income_CF!AL269*(Cohort_WP!AL267/Cohort_CF!AL267))</f>
        <v>845702.05309661955</v>
      </c>
      <c r="AM267" s="1">
        <f>IF(Income_CF!AM269="","",Income_CF!AM269*(Cohort_WP!AM267/Cohort_CF!AM267))</f>
        <v>865429.5010585452</v>
      </c>
      <c r="AN267" s="1">
        <f>IF(Income_CF!AN269="","",Income_CF!AN269*(Cohort_WP!AN267/Cohort_CF!AN267))</f>
        <v>885085.91461521061</v>
      </c>
      <c r="AO267" s="1">
        <f>IF(Income_CF!AO269="","",Income_CF!AO269*(Cohort_WP!AO267/Cohort_CF!AO267))</f>
        <v>904645.83195576328</v>
      </c>
      <c r="AP267" s="1">
        <f>IF(Income_CF!AP269="","",Income_CF!AP269*(Cohort_WP!AP267/Cohort_CF!AP267))</f>
        <v>924083.39642533707</v>
      </c>
      <c r="AQ267" s="1">
        <f>IF(Income_CF!AQ269="","",Income_CF!AQ269*(Cohort_WP!AQ267/Cohort_CF!AQ267))</f>
        <v>943372.41051177739</v>
      </c>
      <c r="AR267" s="1">
        <f>IF(Income_CF!AR269="","",Income_CF!AR269*(Cohort_WP!AR267/Cohort_CF!AR267))</f>
        <v>962486.39204173139</v>
      </c>
      <c r="AS267" s="1">
        <f>IF(Income_CF!AS269="","",Income_CF!AS269*(Cohort_WP!AS267/Cohort_CF!AS267))</f>
        <v>981398.63242915447</v>
      </c>
      <c r="AT267" s="1">
        <f>IF(Income_CF!AT269="","",Income_CF!AT269*(Cohort_WP!AT267/Cohort_CF!AT267))</f>
        <v>1000082.25680739</v>
      </c>
      <c r="AU267" s="1">
        <f>IF(Income_CF!AU269="","",Income_CF!AU269*(Cohort_WP!AU267/Cohort_CF!AU267))</f>
        <v>1018510.2858643993</v>
      </c>
      <c r="AV267" s="1">
        <f>IF(Income_CF!AV269="","",Income_CF!AV269*(Cohort_WP!AV267/Cohort_CF!AV267))</f>
        <v>1036655.6991899903</v>
      </c>
      <c r="AW267" s="1">
        <f>IF(Income_CF!AW269="","",Income_CF!AW269*(Cohort_WP!AW267/Cohort_CF!AW267))</f>
        <v>1054491.4999337629</v>
      </c>
      <c r="AX267" s="1">
        <f>IF(Income_CF!AX269="","",Income_CF!AX269*(Cohort_WP!AX267/Cohort_CF!AX267))</f>
        <v>1071990.7805631242</v>
      </c>
      <c r="AY267" s="1">
        <f>IF(Income_CF!AY269="","",Income_CF!AY269*(Cohort_WP!AY267/Cohort_CF!AY267))</f>
        <v>1089126.789502345</v>
      </c>
      <c r="AZ267" s="1">
        <f>IF(Income_CF!AZ269="","",Income_CF!AZ269*(Cohort_WP!AZ267/Cohort_CF!AZ267))</f>
        <v>1105872.998425941</v>
      </c>
      <c r="BA267" s="1">
        <f>IF(Income_CF!BA269="","",Income_CF!BA269*(Cohort_WP!BA267/Cohort_CF!BA267))</f>
        <v>1122203.1699732232</v>
      </c>
      <c r="BB267" s="1" t="str">
        <f>IF(Income_CF!BB269="","",Income_CF!BB269*(Cohort_WP!BB267/Cohort_CF!BB267))</f>
        <v/>
      </c>
      <c r="BC267" s="1" t="str">
        <f>IF(Income_CF!BC269="","",Income_CF!BC269*(Cohort_WP!BC267/Cohort_CF!BC267))</f>
        <v/>
      </c>
      <c r="BD267" s="1" t="str">
        <f>IF(Income_CF!BD269="","",Income_CF!BD269*(Cohort_WP!BD267/Cohort_CF!BD267))</f>
        <v/>
      </c>
      <c r="BE267" s="1" t="str">
        <f>IF(Income_CF!BE269="","",Income_CF!BE269*(Cohort_WP!BE267/Cohort_CF!BE267))</f>
        <v/>
      </c>
      <c r="BF267" s="1" t="str">
        <f>IF(Income_CF!BF269="","",Income_CF!BF269*(Cohort_WP!BF267/Cohort_CF!BF267))</f>
        <v/>
      </c>
      <c r="BG267" s="1" t="str">
        <f>IF(Income_CF!BG269="","",Income_CF!BG269*(Cohort_WP!BG267/Cohort_CF!BG267))</f>
        <v/>
      </c>
      <c r="BH267" s="1" t="str">
        <f>IF(Income_CF!BH269="","",Income_CF!BH269*(Cohort_WP!BH267/Cohort_CF!BH267))</f>
        <v/>
      </c>
      <c r="BI267" s="1" t="str">
        <f>IF(Income_CF!BI269="","",Income_CF!BI269*(Cohort_WP!BI267/Cohort_CF!BI267))</f>
        <v/>
      </c>
      <c r="BJ267" s="1" t="str">
        <f>IF(Income_CF!BJ269="","",Income_CF!BJ269*(Cohort_WP!BJ267/Cohort_CF!BJ267))</f>
        <v/>
      </c>
      <c r="BK267" s="1" t="str">
        <f>IF(Income_CF!BK269="","",Income_CF!BK269*(Cohort_WP!BK267/Cohort_CF!BK267))</f>
        <v/>
      </c>
      <c r="BL267" s="1" t="str">
        <f>IF(Income_CF!BL269="","",Income_CF!BL269*(Cohort_WP!BL267/Cohort_CF!BL267))</f>
        <v/>
      </c>
      <c r="BM267" s="1" t="str">
        <f>IF(Income_CF!BM269="","",Income_CF!BM269*(Cohort_WP!BM267/Cohort_CF!BM267))</f>
        <v/>
      </c>
      <c r="BN267" s="1" t="str">
        <f>IF(Income_CF!BN269="","",Income_CF!BN269*(Cohort_WP!BN267/Cohort_CF!BN267))</f>
        <v/>
      </c>
    </row>
    <row r="268" spans="1:72" x14ac:dyDescent="0.55000000000000004">
      <c r="A268" s="639"/>
      <c r="B268" t="s">
        <v>474</v>
      </c>
      <c r="H268" s="1" t="str">
        <f>IF(Income_CF!H270="","",Income_CF!H270*(Cohort_WP!H268/Cohort_CF!H268))</f>
        <v/>
      </c>
      <c r="I268" s="1" t="str">
        <f>IF(Income_CF!I270="","",Income_CF!I270*(Cohort_WP!I268/Cohort_CF!I268))</f>
        <v/>
      </c>
      <c r="J268" s="1" t="str">
        <f>IF(Income_CF!J270="","",Income_CF!J270*(Cohort_WP!J268/Cohort_CF!J268))</f>
        <v/>
      </c>
      <c r="K268" s="1" t="str">
        <f>IF(Income_CF!K270="","",Income_CF!K270*(Cohort_WP!K268/Cohort_CF!K268))</f>
        <v/>
      </c>
      <c r="L268" s="1" t="str">
        <f>IF(Income_CF!L270="","",Income_CF!L270*(Cohort_WP!L268/Cohort_CF!L268))</f>
        <v/>
      </c>
      <c r="M268" s="1" t="str">
        <f>IF(Income_CF!M270="","",Income_CF!M270*(Cohort_WP!M268/Cohort_CF!M268))</f>
        <v/>
      </c>
      <c r="N268" s="1" t="str">
        <f>IF(Income_CF!N270="","",Income_CF!N270*(Cohort_WP!N268/Cohort_CF!N268))</f>
        <v/>
      </c>
      <c r="O268" s="1">
        <f>IF(Income_CF!O270="","",Income_CF!O270*(Cohort_WP!O268/Cohort_CF!O268))</f>
        <v>414807.54385508574</v>
      </c>
      <c r="P268" s="1">
        <f>IF(Income_CF!P270="","",Income_CF!P270*(Cohort_WP!P268/Cohort_CF!P268))</f>
        <v>430898.88851147314</v>
      </c>
      <c r="Q268" s="1">
        <f>IF(Income_CF!Q270="","",Income_CF!Q270*(Cohort_WP!Q268/Cohort_CF!Q268))</f>
        <v>447345.96555116388</v>
      </c>
      <c r="R268" s="1">
        <f>IF(Income_CF!R270="","",Income_CF!R270*(Cohort_WP!R268/Cohort_CF!R268))</f>
        <v>464142.24588085187</v>
      </c>
      <c r="S268" s="1">
        <f>IF(Income_CF!S270="","",Income_CF!S270*(Cohort_WP!S268/Cohort_CF!S268))</f>
        <v>484225.09546817426</v>
      </c>
      <c r="T268" s="1">
        <f>IF(Income_CF!T270="","",Income_CF!T270*(Cohort_WP!T268/Cohort_CF!T268))</f>
        <v>501502.54096876277</v>
      </c>
      <c r="U268" s="1">
        <f>IF(Income_CF!U270="","",Income_CF!U270*(Cohort_WP!U268/Cohort_CF!U268))</f>
        <v>519084.91181721142</v>
      </c>
      <c r="V268" s="1">
        <f>IF(Income_CF!V270="","",Income_CF!V270*(Cohort_WP!V268/Cohort_CF!V268))</f>
        <v>536961.43624683341</v>
      </c>
      <c r="W268" s="1">
        <f>IF(Income_CF!W270="","",Income_CF!W270*(Cohort_WP!W268/Cohort_CF!W268))</f>
        <v>555120.42980727088</v>
      </c>
      <c r="X268" s="1">
        <f>IF(Income_CF!X270="","",Income_CF!X270*(Cohort_WP!X268/Cohort_CF!X268))</f>
        <v>573549.29244929377</v>
      </c>
      <c r="Y268" s="1">
        <f>IF(Income_CF!Y270="","",Income_CF!Y270*(Cohort_WP!Y268/Cohort_CF!Y268))</f>
        <v>592234.50830200268</v>
      </c>
      <c r="Z268" s="1">
        <f>IF(Income_CF!Z270="","",Income_CF!Z270*(Cohort_WP!Z268/Cohort_CF!Z268))</f>
        <v>611161.6482342612</v>
      </c>
      <c r="AA268" s="1">
        <f>IF(Income_CF!AA270="","",Income_CF!AA270*(Cohort_WP!AA268/Cohort_CF!AA268))</f>
        <v>630315.37528339005</v>
      </c>
      <c r="AB268" s="1">
        <f>IF(Income_CF!AB270="","",Income_CF!AB270*(Cohort_WP!AB268/Cohort_CF!AB268))</f>
        <v>649679.45302467793</v>
      </c>
      <c r="AC268" s="1">
        <f>IF(Income_CF!AC270="","",Income_CF!AC270*(Cohort_WP!AC268/Cohort_CF!AC268))</f>
        <v>669236.75694503915</v>
      </c>
      <c r="AD268" s="1">
        <f>IF(Income_CF!AD270="","",Income_CF!AD270*(Cohort_WP!AD268/Cohort_CF!AD268))</f>
        <v>688969.28887343779</v>
      </c>
      <c r="AE268" s="1">
        <f>IF(Income_CF!AE270="","",Income_CF!AE270*(Cohort_WP!AE268/Cohort_CF!AE268))</f>
        <v>708858.19450918096</v>
      </c>
      <c r="AF268" s="1">
        <f>IF(Income_CF!AF270="","",Income_CF!AF270*(Cohort_WP!AF268/Cohort_CF!AF268))</f>
        <v>728883.78407736903</v>
      </c>
      <c r="AG268" s="1">
        <f>IF(Income_CF!AG270="","",Income_CF!AG270*(Cohort_WP!AG268/Cohort_CF!AG268))</f>
        <v>749025.55612822645</v>
      </c>
      <c r="AH268" s="1">
        <f>IF(Income_CF!AH270="","",Income_CF!AH270*(Cohort_WP!AH268/Cohort_CF!AH268))</f>
        <v>769262.22448422492</v>
      </c>
      <c r="AI268" s="1">
        <f>IF(Income_CF!AI270="","",Income_CF!AI270*(Cohort_WP!AI268/Cohort_CF!AI268))</f>
        <v>789571.74832556339</v>
      </c>
      <c r="AJ268" s="1">
        <f>IF(Income_CF!AJ270="","",Income_CF!AJ270*(Cohort_WP!AJ268/Cohort_CF!AJ268))</f>
        <v>809931.365391011</v>
      </c>
      <c r="AK268" s="1">
        <f>IF(Income_CF!AK270="","",Income_CF!AK270*(Cohort_WP!AK268/Cohort_CF!AK268))</f>
        <v>830317.62825715484</v>
      </c>
      <c r="AL268" s="1">
        <f>IF(Income_CF!AL270="","",Income_CF!AL270*(Cohort_WP!AL268/Cohort_CF!AL268))</f>
        <v>850706.44364511198</v>
      </c>
      <c r="AM268" s="1">
        <f>IF(Income_CF!AM270="","",Income_CF!AM270*(Cohort_WP!AM268/Cohort_CF!AM268))</f>
        <v>871073.11468951823</v>
      </c>
      <c r="AN268" s="1">
        <f>IF(Income_CF!AN270="","",Income_CF!AN270*(Cohort_WP!AN268/Cohort_CF!AN268))</f>
        <v>891392.38609030144</v>
      </c>
      <c r="AO268" s="1">
        <f>IF(Income_CF!AO270="","",Income_CF!AO270*(Cohort_WP!AO268/Cohort_CF!AO268))</f>
        <v>911638.49205366708</v>
      </c>
      <c r="AP268" s="1">
        <f>IF(Income_CF!AP270="","",Income_CF!AP270*(Cohort_WP!AP268/Cohort_CF!AP268))</f>
        <v>931785.20691443619</v>
      </c>
      <c r="AQ268" s="1">
        <f>IF(Income_CF!AQ270="","",Income_CF!AQ270*(Cohort_WP!AQ268/Cohort_CF!AQ268))</f>
        <v>951805.89831809711</v>
      </c>
      <c r="AR268" s="1">
        <f>IF(Income_CF!AR270="","",Income_CF!AR270*(Cohort_WP!AR268/Cohort_CF!AR268))</f>
        <v>971673.5828271308</v>
      </c>
      <c r="AS268" s="1">
        <f>IF(Income_CF!AS270="","",Income_CF!AS270*(Cohort_WP!AS268/Cohort_CF!AS268))</f>
        <v>991360.98380298342</v>
      </c>
      <c r="AT268" s="1">
        <f>IF(Income_CF!AT270="","",Income_CF!AT270*(Cohort_WP!AT268/Cohort_CF!AT268))</f>
        <v>1010840.5914020289</v>
      </c>
      <c r="AU268" s="1">
        <f>IF(Income_CF!AU270="","",Income_CF!AU270*(Cohort_WP!AU268/Cohort_CF!AU268))</f>
        <v>1030084.7245116117</v>
      </c>
      <c r="AV268" s="1">
        <f>IF(Income_CF!AV270="","",Income_CF!AV270*(Cohort_WP!AV268/Cohort_CF!AV268))</f>
        <v>1049065.5944403314</v>
      </c>
      <c r="AW268" s="1">
        <f>IF(Income_CF!AW270="","",Income_CF!AW270*(Cohort_WP!AW268/Cohort_CF!AW268))</f>
        <v>1067755.3701656898</v>
      </c>
      <c r="AX268" s="1">
        <f>IF(Income_CF!AX270="","",Income_CF!AX270*(Cohort_WP!AX268/Cohort_CF!AX268))</f>
        <v>1086126.2449317756</v>
      </c>
      <c r="AY268" s="1">
        <f>IF(Income_CF!AY270="","",Income_CF!AY270*(Cohort_WP!AY268/Cohort_CF!AY268))</f>
        <v>1104150.503980018</v>
      </c>
      <c r="AZ268" s="1">
        <f>IF(Income_CF!AZ270="","",Income_CF!AZ270*(Cohort_WP!AZ268/Cohort_CF!AZ268))</f>
        <v>1121800.5931874153</v>
      </c>
      <c r="BA268" s="1">
        <f>IF(Income_CF!BA270="","",Income_CF!BA270*(Cohort_WP!BA268/Cohort_CF!BA268))</f>
        <v>1139049.1883787194</v>
      </c>
      <c r="BB268" s="1">
        <f>IF(Income_CF!BB270="","",Income_CF!BB270*(Cohort_WP!BB268/Cohort_CF!BB268))</f>
        <v>1155869.2650724198</v>
      </c>
      <c r="BC268" s="1" t="str">
        <f>IF(Income_CF!BC270="","",Income_CF!BC270*(Cohort_WP!BC268/Cohort_CF!BC268))</f>
        <v/>
      </c>
      <c r="BD268" s="1" t="str">
        <f>IF(Income_CF!BD270="","",Income_CF!BD270*(Cohort_WP!BD268/Cohort_CF!BD268))</f>
        <v/>
      </c>
      <c r="BE268" s="1" t="str">
        <f>IF(Income_CF!BE270="","",Income_CF!BE270*(Cohort_WP!BE268/Cohort_CF!BE268))</f>
        <v/>
      </c>
      <c r="BF268" s="1" t="str">
        <f>IF(Income_CF!BF270="","",Income_CF!BF270*(Cohort_WP!BF268/Cohort_CF!BF268))</f>
        <v/>
      </c>
      <c r="BG268" s="1" t="str">
        <f>IF(Income_CF!BG270="","",Income_CF!BG270*(Cohort_WP!BG268/Cohort_CF!BG268))</f>
        <v/>
      </c>
      <c r="BH268" s="1" t="str">
        <f>IF(Income_CF!BH270="","",Income_CF!BH270*(Cohort_WP!BH268/Cohort_CF!BH268))</f>
        <v/>
      </c>
      <c r="BI268" s="1" t="str">
        <f>IF(Income_CF!BI270="","",Income_CF!BI270*(Cohort_WP!BI268/Cohort_CF!BI268))</f>
        <v/>
      </c>
      <c r="BJ268" s="1" t="str">
        <f>IF(Income_CF!BJ270="","",Income_CF!BJ270*(Cohort_WP!BJ268/Cohort_CF!BJ268))</f>
        <v/>
      </c>
      <c r="BK268" s="1" t="str">
        <f>IF(Income_CF!BK270="","",Income_CF!BK270*(Cohort_WP!BK268/Cohort_CF!BK268))</f>
        <v/>
      </c>
      <c r="BL268" s="1" t="str">
        <f>IF(Income_CF!BL270="","",Income_CF!BL270*(Cohort_WP!BL268/Cohort_CF!BL268))</f>
        <v/>
      </c>
      <c r="BM268" s="1" t="str">
        <f>IF(Income_CF!BM270="","",Income_CF!BM270*(Cohort_WP!BM268/Cohort_CF!BM268))</f>
        <v/>
      </c>
      <c r="BN268" s="1" t="str">
        <f>IF(Income_CF!BN270="","",Income_CF!BN270*(Cohort_WP!BN268/Cohort_CF!BN268))</f>
        <v/>
      </c>
    </row>
    <row r="269" spans="1:72" x14ac:dyDescent="0.55000000000000004">
      <c r="A269" s="639"/>
      <c r="B269" t="s">
        <v>475</v>
      </c>
      <c r="H269" s="1" t="str">
        <f>IF(Income_CF!H271="","",Income_CF!H271*(Cohort_WP!H269/Cohort_CF!H269))</f>
        <v/>
      </c>
      <c r="I269" s="1" t="str">
        <f>IF(Income_CF!I271="","",Income_CF!I271*(Cohort_WP!I269/Cohort_CF!I269))</f>
        <v/>
      </c>
      <c r="J269" s="1" t="str">
        <f>IF(Income_CF!J271="","",Income_CF!J271*(Cohort_WP!J269/Cohort_CF!J269))</f>
        <v/>
      </c>
      <c r="K269" s="1" t="str">
        <f>IF(Income_CF!K271="","",Income_CF!K271*(Cohort_WP!K269/Cohort_CF!K269))</f>
        <v/>
      </c>
      <c r="L269" s="1" t="str">
        <f>IF(Income_CF!L271="","",Income_CF!L271*(Cohort_WP!L269/Cohort_CF!L269))</f>
        <v/>
      </c>
      <c r="M269" s="1" t="str">
        <f>IF(Income_CF!M271="","",Income_CF!M271*(Cohort_WP!M269/Cohort_CF!M269))</f>
        <v/>
      </c>
      <c r="N269" s="1" t="str">
        <f>IF(Income_CF!N271="","",Income_CF!N271*(Cohort_WP!N269/Cohort_CF!N269))</f>
        <v/>
      </c>
      <c r="O269" s="1" t="str">
        <f>IF(Income_CF!O271="","",Income_CF!O271*(Cohort_WP!O269/Cohort_CF!O269))</f>
        <v/>
      </c>
      <c r="P269" s="1">
        <f>IF(Income_CF!P271="","",Income_CF!P271*(Cohort_WP!P269/Cohort_CF!P269))</f>
        <v>427251.77017073828</v>
      </c>
      <c r="Q269" s="1">
        <f>IF(Income_CF!Q271="","",Income_CF!Q271*(Cohort_WP!Q269/Cohort_CF!Q269))</f>
        <v>443825.85516681732</v>
      </c>
      <c r="R269" s="1">
        <f>IF(Income_CF!R271="","",Income_CF!R271*(Cohort_WP!R269/Cohort_CF!R269))</f>
        <v>460766.34451769874</v>
      </c>
      <c r="S269" s="1">
        <f>IF(Income_CF!S271="","",Income_CF!S271*(Cohort_WP!S269/Cohort_CF!S269))</f>
        <v>478066.51325727737</v>
      </c>
      <c r="T269" s="1">
        <f>IF(Income_CF!T271="","",Income_CF!T271*(Cohort_WP!T269/Cohort_CF!T269))</f>
        <v>498751.84833221952</v>
      </c>
      <c r="U269" s="1">
        <f>IF(Income_CF!U271="","",Income_CF!U271*(Cohort_WP!U269/Cohort_CF!U269))</f>
        <v>516547.61719782563</v>
      </c>
      <c r="V269" s="1">
        <f>IF(Income_CF!V271="","",Income_CF!V271*(Cohort_WP!V269/Cohort_CF!V269))</f>
        <v>534657.45917172765</v>
      </c>
      <c r="W269" s="1">
        <f>IF(Income_CF!W271="","",Income_CF!W271*(Cohort_WP!W269/Cohort_CF!W269))</f>
        <v>553070.27933423838</v>
      </c>
      <c r="X269" s="1">
        <f>IF(Income_CF!X271="","",Income_CF!X271*(Cohort_WP!X269/Cohort_CF!X269))</f>
        <v>571774.04270148906</v>
      </c>
      <c r="Y269" s="1">
        <f>IF(Income_CF!Y271="","",Income_CF!Y271*(Cohort_WP!Y269/Cohort_CF!Y269))</f>
        <v>590755.77122277254</v>
      </c>
      <c r="Z269" s="1">
        <f>IF(Income_CF!Z271="","",Income_CF!Z271*(Cohort_WP!Z269/Cohort_CF!Z269))</f>
        <v>610001.54355106282</v>
      </c>
      <c r="AA269" s="1">
        <f>IF(Income_CF!AA271="","",Income_CF!AA271*(Cohort_WP!AA269/Cohort_CF!AA269))</f>
        <v>629496.49768128898</v>
      </c>
      <c r="AB269" s="1">
        <f>IF(Income_CF!AB271="","",Income_CF!AB271*(Cohort_WP!AB269/Cohort_CF!AB269))</f>
        <v>649224.8365418918</v>
      </c>
      <c r="AC269" s="1">
        <f>IF(Income_CF!AC271="","",Income_CF!AC271*(Cohort_WP!AC269/Cohort_CF!AC269))</f>
        <v>669169.83661541832</v>
      </c>
      <c r="AD269" s="1">
        <f>IF(Income_CF!AD271="","",Income_CF!AD271*(Cohort_WP!AD269/Cohort_CF!AD269))</f>
        <v>689313.85965339025</v>
      </c>
      <c r="AE269" s="1">
        <f>IF(Income_CF!AE271="","",Income_CF!AE271*(Cohort_WP!AE269/Cohort_CF!AE269))</f>
        <v>709638.36753964098</v>
      </c>
      <c r="AF269" s="1">
        <f>IF(Income_CF!AF271="","",Income_CF!AF271*(Cohort_WP!AF269/Cohort_CF!AF269))</f>
        <v>730123.94034445647</v>
      </c>
      <c r="AG269" s="1">
        <f>IF(Income_CF!AG271="","",Income_CF!AG271*(Cohort_WP!AG269/Cohort_CF!AG269))</f>
        <v>750750.29759969015</v>
      </c>
      <c r="AH269" s="1">
        <f>IF(Income_CF!AH271="","",Income_CF!AH271*(Cohort_WP!AH269/Cohort_CF!AH269))</f>
        <v>771496.32281207328</v>
      </c>
      <c r="AI269" s="1">
        <f>IF(Income_CF!AI271="","",Income_CF!AI271*(Cohort_WP!AI269/Cohort_CF!AI269))</f>
        <v>792340.09121875151</v>
      </c>
      <c r="AJ269" s="1">
        <f>IF(Income_CF!AJ271="","",Income_CF!AJ271*(Cohort_WP!AJ269/Cohort_CF!AJ269))</f>
        <v>813258.90077533014</v>
      </c>
      <c r="AK269" s="1">
        <f>IF(Income_CF!AK271="","",Income_CF!AK271*(Cohort_WP!AK269/Cohort_CF!AK269))</f>
        <v>834229.30635274155</v>
      </c>
      <c r="AL269" s="1">
        <f>IF(Income_CF!AL271="","",Income_CF!AL271*(Cohort_WP!AL269/Cohort_CF!AL269))</f>
        <v>855227.15710486914</v>
      </c>
      <c r="AM269" s="1">
        <f>IF(Income_CF!AM271="","",Income_CF!AM271*(Cohort_WP!AM269/Cohort_CF!AM269))</f>
        <v>876227.63695446542</v>
      </c>
      <c r="AN269" s="1">
        <f>IF(Income_CF!AN271="","",Income_CF!AN271*(Cohort_WP!AN269/Cohort_CF!AN269))</f>
        <v>897205.30813020363</v>
      </c>
      <c r="AO269" s="1">
        <f>IF(Income_CF!AO271="","",Income_CF!AO271*(Cohort_WP!AO269/Cohort_CF!AO269))</f>
        <v>918134.1576730106</v>
      </c>
      <c r="AP269" s="1">
        <f>IF(Income_CF!AP271="","",Income_CF!AP271*(Cohort_WP!AP269/Cohort_CF!AP269))</f>
        <v>938987.64681527717</v>
      </c>
      <c r="AQ269" s="1">
        <f>IF(Income_CF!AQ271="","",Income_CF!AQ271*(Cohort_WP!AQ269/Cohort_CF!AQ269))</f>
        <v>959738.76312186907</v>
      </c>
      <c r="AR269" s="1">
        <f>IF(Income_CF!AR271="","",Income_CF!AR271*(Cohort_WP!AR269/Cohort_CF!AR269))</f>
        <v>980360.07526763994</v>
      </c>
      <c r="AS269" s="1">
        <f>IF(Income_CF!AS271="","",Income_CF!AS271*(Cohort_WP!AS269/Cohort_CF!AS269))</f>
        <v>1000823.7903119448</v>
      </c>
      <c r="AT269" s="1">
        <f>IF(Income_CF!AT271="","",Income_CF!AT271*(Cohort_WP!AT269/Cohort_CF!AT269))</f>
        <v>1021101.8133170728</v>
      </c>
      <c r="AU269" s="1">
        <f>IF(Income_CF!AU271="","",Income_CF!AU271*(Cohort_WP!AU269/Cohort_CF!AU269))</f>
        <v>1041165.8091440899</v>
      </c>
      <c r="AV269" s="1">
        <f>IF(Income_CF!AV271="","",Income_CF!AV271*(Cohort_WP!AV269/Cohort_CF!AV269))</f>
        <v>1060987.26624696</v>
      </c>
      <c r="AW269" s="1">
        <f>IF(Income_CF!AW271="","",Income_CF!AW271*(Cohort_WP!AW269/Cohort_CF!AW269))</f>
        <v>1080537.5622735412</v>
      </c>
      <c r="AX269" s="1">
        <f>IF(Income_CF!AX271="","",Income_CF!AX271*(Cohort_WP!AX269/Cohort_CF!AX269))</f>
        <v>1099788.0312706605</v>
      </c>
      <c r="AY269" s="1">
        <f>IF(Income_CF!AY271="","",Income_CF!AY271*(Cohort_WP!AY269/Cohort_CF!AY269))</f>
        <v>1118710.0322797289</v>
      </c>
      <c r="AZ269" s="1">
        <f>IF(Income_CF!AZ271="","",Income_CF!AZ271*(Cohort_WP!AZ269/Cohort_CF!AZ269))</f>
        <v>1137275.0190994185</v>
      </c>
      <c r="BA269" s="1">
        <f>IF(Income_CF!BA271="","",Income_CF!BA271*(Cohort_WP!BA269/Cohort_CF!BA269))</f>
        <v>1155454.6109830379</v>
      </c>
      <c r="BB269" s="1">
        <f>IF(Income_CF!BB271="","",Income_CF!BB271*(Cohort_WP!BB269/Cohort_CF!BB269))</f>
        <v>1173220.6640300809</v>
      </c>
      <c r="BC269" s="1">
        <f>IF(Income_CF!BC271="","",Income_CF!BC271*(Cohort_WP!BC269/Cohort_CF!BC269))</f>
        <v>1190545.3430245921</v>
      </c>
      <c r="BD269" s="1" t="str">
        <f>IF(Income_CF!BD271="","",Income_CF!BD271*(Cohort_WP!BD269/Cohort_CF!BD269))</f>
        <v/>
      </c>
      <c r="BE269" s="1" t="str">
        <f>IF(Income_CF!BE271="","",Income_CF!BE271*(Cohort_WP!BE269/Cohort_CF!BE269))</f>
        <v/>
      </c>
      <c r="BF269" s="1" t="str">
        <f>IF(Income_CF!BF271="","",Income_CF!BF271*(Cohort_WP!BF269/Cohort_CF!BF269))</f>
        <v/>
      </c>
      <c r="BG269" s="1" t="str">
        <f>IF(Income_CF!BG271="","",Income_CF!BG271*(Cohort_WP!BG269/Cohort_CF!BG269))</f>
        <v/>
      </c>
      <c r="BH269" s="1" t="str">
        <f>IF(Income_CF!BH271="","",Income_CF!BH271*(Cohort_WP!BH269/Cohort_CF!BH269))</f>
        <v/>
      </c>
      <c r="BI269" s="1" t="str">
        <f>IF(Income_CF!BI271="","",Income_CF!BI271*(Cohort_WP!BI269/Cohort_CF!BI269))</f>
        <v/>
      </c>
      <c r="BJ269" s="1" t="str">
        <f>IF(Income_CF!BJ271="","",Income_CF!BJ271*(Cohort_WP!BJ269/Cohort_CF!BJ269))</f>
        <v/>
      </c>
      <c r="BK269" s="1" t="str">
        <f>IF(Income_CF!BK271="","",Income_CF!BK271*(Cohort_WP!BK269/Cohort_CF!BK269))</f>
        <v/>
      </c>
      <c r="BL269" s="1" t="str">
        <f>IF(Income_CF!BL271="","",Income_CF!BL271*(Cohort_WP!BL269/Cohort_CF!BL269))</f>
        <v/>
      </c>
      <c r="BM269" s="1" t="str">
        <f>IF(Income_CF!BM271="","",Income_CF!BM271*(Cohort_WP!BM269/Cohort_CF!BM269))</f>
        <v/>
      </c>
      <c r="BN269" s="1" t="str">
        <f>IF(Income_CF!BN271="","",Income_CF!BN271*(Cohort_WP!BN269/Cohort_CF!BN269))</f>
        <v/>
      </c>
    </row>
    <row r="270" spans="1:72" x14ac:dyDescent="0.55000000000000004">
      <c r="A270" s="639"/>
      <c r="B270" t="s">
        <v>476</v>
      </c>
      <c r="H270" s="1" t="str">
        <f>IF(Income_CF!H272="","",Income_CF!H272*(Cohort_WP!H270/Cohort_CF!H270))</f>
        <v/>
      </c>
      <c r="I270" s="1" t="str">
        <f>IF(Income_CF!I272="","",Income_CF!I272*(Cohort_WP!I270/Cohort_CF!I270))</f>
        <v/>
      </c>
      <c r="J270" s="1" t="str">
        <f>IF(Income_CF!J272="","",Income_CF!J272*(Cohort_WP!J270/Cohort_CF!J270))</f>
        <v/>
      </c>
      <c r="K270" s="1" t="str">
        <f>IF(Income_CF!K272="","",Income_CF!K272*(Cohort_WP!K270/Cohort_CF!K270))</f>
        <v/>
      </c>
      <c r="L270" s="1" t="str">
        <f>IF(Income_CF!L272="","",Income_CF!L272*(Cohort_WP!L270/Cohort_CF!L270))</f>
        <v/>
      </c>
      <c r="M270" s="1" t="str">
        <f>IF(Income_CF!M272="","",Income_CF!M272*(Cohort_WP!M270/Cohort_CF!M270))</f>
        <v/>
      </c>
      <c r="N270" s="1" t="str">
        <f>IF(Income_CF!N272="","",Income_CF!N272*(Cohort_WP!N270/Cohort_CF!N270))</f>
        <v/>
      </c>
      <c r="O270" s="1" t="str">
        <f>IF(Income_CF!O272="","",Income_CF!O272*(Cohort_WP!O270/Cohort_CF!O270))</f>
        <v/>
      </c>
      <c r="P270" s="1" t="str">
        <f>IF(Income_CF!P272="","",Income_CF!P272*(Cohort_WP!P270/Cohort_CF!P270))</f>
        <v/>
      </c>
      <c r="Q270" s="1">
        <f>IF(Income_CF!Q272="","",Income_CF!Q272*(Cohort_WP!Q270/Cohort_CF!Q270))</f>
        <v>440069.32327586046</v>
      </c>
      <c r="R270" s="1">
        <f>IF(Income_CF!R272="","",Income_CF!R272*(Cohort_WP!R270/Cohort_CF!R270))</f>
        <v>457140.6308218218</v>
      </c>
      <c r="S270" s="1">
        <f>IF(Income_CF!S272="","",Income_CF!S272*(Cohort_WP!S270/Cohort_CF!S270))</f>
        <v>474589.33485322964</v>
      </c>
      <c r="T270" s="1">
        <f>IF(Income_CF!T272="","",Income_CF!T272*(Cohort_WP!T270/Cohort_CF!T270))</f>
        <v>492408.50865499576</v>
      </c>
      <c r="U270" s="1">
        <f>IF(Income_CF!U272="","",Income_CF!U272*(Cohort_WP!U270/Cohort_CF!U270))</f>
        <v>513714.4037821861</v>
      </c>
      <c r="V270" s="1">
        <f>IF(Income_CF!V272="","",Income_CF!V272*(Cohort_WP!V270/Cohort_CF!V270))</f>
        <v>532044.04571376031</v>
      </c>
      <c r="W270" s="1">
        <f>IF(Income_CF!W272="","",Income_CF!W272*(Cohort_WP!W270/Cohort_CF!W270))</f>
        <v>550697.18294687953</v>
      </c>
      <c r="X270" s="1">
        <f>IF(Income_CF!X272="","",Income_CF!X272*(Cohort_WP!X270/Cohort_CF!X270))</f>
        <v>569662.38771426561</v>
      </c>
      <c r="Y270" s="1">
        <f>IF(Income_CF!Y272="","",Income_CF!Y272*(Cohort_WP!Y270/Cohort_CF!Y270))</f>
        <v>588927.26398253371</v>
      </c>
      <c r="Z270" s="1">
        <f>IF(Income_CF!Z272="","",Income_CF!Z272*(Cohort_WP!Z270/Cohort_CF!Z270))</f>
        <v>608478.44435945572</v>
      </c>
      <c r="AA270" s="1">
        <f>IF(Income_CF!AA272="","",Income_CF!AA272*(Cohort_WP!AA270/Cohort_CF!AA270))</f>
        <v>628301.58985759458</v>
      </c>
      <c r="AB270" s="1">
        <f>IF(Income_CF!AB272="","",Income_CF!AB272*(Cohort_WP!AB270/Cohort_CF!AB270))</f>
        <v>648381.3926117277</v>
      </c>
      <c r="AC270" s="1">
        <f>IF(Income_CF!AC272="","",Income_CF!AC272*(Cohort_WP!AC270/Cohort_CF!AC270))</f>
        <v>668701.58163814864</v>
      </c>
      <c r="AD270" s="1">
        <f>IF(Income_CF!AD272="","",Income_CF!AD272*(Cohort_WP!AD270/Cohort_CF!AD270))</f>
        <v>689244.93171388085</v>
      </c>
      <c r="AE270" s="1">
        <f>IF(Income_CF!AE272="","",Income_CF!AE272*(Cohort_WP!AE270/Cohort_CF!AE270))</f>
        <v>709993.27544299187</v>
      </c>
      <c r="AF270" s="1">
        <f>IF(Income_CF!AF272="","",Income_CF!AF272*(Cohort_WP!AF270/Cohort_CF!AF270))</f>
        <v>730927.51856583019</v>
      </c>
      <c r="AG270" s="1">
        <f>IF(Income_CF!AG272="","",Income_CF!AG272*(Cohort_WP!AG270/Cohort_CF!AG270))</f>
        <v>752027.65855478996</v>
      </c>
      <c r="AH270" s="1">
        <f>IF(Income_CF!AH272="","",Income_CF!AH272*(Cohort_WP!AH270/Cohort_CF!AH270))</f>
        <v>773272.80652768072</v>
      </c>
      <c r="AI270" s="1">
        <f>IF(Income_CF!AI272="","",Income_CF!AI272*(Cohort_WP!AI270/Cohort_CF!AI270))</f>
        <v>794641.21249643539</v>
      </c>
      <c r="AJ270" s="1">
        <f>IF(Income_CF!AJ272="","",Income_CF!AJ272*(Cohort_WP!AJ270/Cohort_CF!AJ270))</f>
        <v>816110.29395531421</v>
      </c>
      <c r="AK270" s="1">
        <f>IF(Income_CF!AK272="","",Income_CF!AK272*(Cohort_WP!AK270/Cohort_CF!AK270))</f>
        <v>837656.66779859026</v>
      </c>
      <c r="AL270" s="1">
        <f>IF(Income_CF!AL272="","",Income_CF!AL272*(Cohort_WP!AL270/Cohort_CF!AL270))</f>
        <v>859256.18554332363</v>
      </c>
      <c r="AM270" s="1">
        <f>IF(Income_CF!AM272="","",Income_CF!AM272*(Cohort_WP!AM270/Cohort_CF!AM270))</f>
        <v>880883.97181801545</v>
      </c>
      <c r="AN270" s="1">
        <f>IF(Income_CF!AN272="","",Income_CF!AN272*(Cohort_WP!AN270/Cohort_CF!AN270))</f>
        <v>902514.4660630991</v>
      </c>
      <c r="AO270" s="1">
        <f>IF(Income_CF!AO272="","",Income_CF!AO272*(Cohort_WP!AO270/Cohort_CF!AO270))</f>
        <v>924121.4673741099</v>
      </c>
      <c r="AP270" s="1">
        <f>IF(Income_CF!AP272="","",Income_CF!AP272*(Cohort_WP!AP270/Cohort_CF!AP270))</f>
        <v>945678.18240320077</v>
      </c>
      <c r="AQ270" s="1">
        <f>IF(Income_CF!AQ272="","",Income_CF!AQ272*(Cohort_WP!AQ270/Cohort_CF!AQ270))</f>
        <v>967157.27621973527</v>
      </c>
      <c r="AR270" s="1">
        <f>IF(Income_CF!AR272="","",Income_CF!AR272*(Cohort_WP!AR270/Cohort_CF!AR270))</f>
        <v>988530.92601552512</v>
      </c>
      <c r="AS270" s="1">
        <f>IF(Income_CF!AS272="","",Income_CF!AS272*(Cohort_WP!AS270/Cohort_CF!AS270))</f>
        <v>1009770.8775256693</v>
      </c>
      <c r="AT270" s="1">
        <f>IF(Income_CF!AT272="","",Income_CF!AT272*(Cohort_WP!AT270/Cohort_CF!AT270))</f>
        <v>1030848.504021303</v>
      </c>
      <c r="AU270" s="1">
        <f>IF(Income_CF!AU272="","",Income_CF!AU272*(Cohort_WP!AU270/Cohort_CF!AU270))</f>
        <v>1051734.8677165848</v>
      </c>
      <c r="AV270" s="1">
        <f>IF(Income_CF!AV272="","",Income_CF!AV272*(Cohort_WP!AV270/Cohort_CF!AV270))</f>
        <v>1072400.7834184126</v>
      </c>
      <c r="AW270" s="1">
        <f>IF(Income_CF!AW272="","",Income_CF!AW272*(Cohort_WP!AW270/Cohort_CF!AW270))</f>
        <v>1092816.884234369</v>
      </c>
      <c r="AX270" s="1">
        <f>IF(Income_CF!AX272="","",Income_CF!AX272*(Cohort_WP!AX270/Cohort_CF!AX270))</f>
        <v>1112953.6891417473</v>
      </c>
      <c r="AY270" s="1">
        <f>IF(Income_CF!AY272="","",Income_CF!AY272*(Cohort_WP!AY270/Cohort_CF!AY270))</f>
        <v>1132781.6722087802</v>
      </c>
      <c r="AZ270" s="1">
        <f>IF(Income_CF!AZ272="","",Income_CF!AZ272*(Cohort_WP!AZ270/Cohort_CF!AZ270))</f>
        <v>1152271.3332481207</v>
      </c>
      <c r="BA270" s="1">
        <f>IF(Income_CF!BA272="","",Income_CF!BA272*(Cohort_WP!BA270/Cohort_CF!BA270))</f>
        <v>1171393.2696724012</v>
      </c>
      <c r="BB270" s="1">
        <f>IF(Income_CF!BB272="","",Income_CF!BB272*(Cohort_WP!BB270/Cohort_CF!BB270))</f>
        <v>1190118.2493125289</v>
      </c>
      <c r="BC270" s="1">
        <f>IF(Income_CF!BC272="","",Income_CF!BC272*(Cohort_WP!BC270/Cohort_CF!BC270))</f>
        <v>1208417.2839509831</v>
      </c>
      <c r="BD270" s="1">
        <f>IF(Income_CF!BD272="","",Income_CF!BD272*(Cohort_WP!BD270/Cohort_CF!BD270))</f>
        <v>1226261.70331533</v>
      </c>
      <c r="BE270" s="1" t="str">
        <f>IF(Income_CF!BE272="","",Income_CF!BE272*(Cohort_WP!BE270/Cohort_CF!BE270))</f>
        <v/>
      </c>
      <c r="BF270" s="1" t="str">
        <f>IF(Income_CF!BF272="","",Income_CF!BF272*(Cohort_WP!BF270/Cohort_CF!BF270))</f>
        <v/>
      </c>
      <c r="BG270" s="1" t="str">
        <f>IF(Income_CF!BG272="","",Income_CF!BG272*(Cohort_WP!BG270/Cohort_CF!BG270))</f>
        <v/>
      </c>
      <c r="BH270" s="1" t="str">
        <f>IF(Income_CF!BH272="","",Income_CF!BH272*(Cohort_WP!BH270/Cohort_CF!BH270))</f>
        <v/>
      </c>
      <c r="BI270" s="1" t="str">
        <f>IF(Income_CF!BI272="","",Income_CF!BI272*(Cohort_WP!BI270/Cohort_CF!BI270))</f>
        <v/>
      </c>
      <c r="BJ270" s="1" t="str">
        <f>IF(Income_CF!BJ272="","",Income_CF!BJ272*(Cohort_WP!BJ270/Cohort_CF!BJ270))</f>
        <v/>
      </c>
      <c r="BK270" s="1" t="str">
        <f>IF(Income_CF!BK272="","",Income_CF!BK272*(Cohort_WP!BK270/Cohort_CF!BK270))</f>
        <v/>
      </c>
      <c r="BL270" s="1" t="str">
        <f>IF(Income_CF!BL272="","",Income_CF!BL272*(Cohort_WP!BL270/Cohort_CF!BL270))</f>
        <v/>
      </c>
      <c r="BM270" s="1" t="str">
        <f>IF(Income_CF!BM272="","",Income_CF!BM272*(Cohort_WP!BM270/Cohort_CF!BM270))</f>
        <v/>
      </c>
      <c r="BN270" s="1" t="str">
        <f>IF(Income_CF!BN272="","",Income_CF!BN272*(Cohort_WP!BN270/Cohort_CF!BN270))</f>
        <v/>
      </c>
    </row>
    <row r="271" spans="1:72" x14ac:dyDescent="0.55000000000000004">
      <c r="A271" s="639"/>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row>
    <row r="272" spans="1:72" x14ac:dyDescent="0.55000000000000004">
      <c r="A272" s="639"/>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row>
    <row r="273" spans="1:72" x14ac:dyDescent="0.55000000000000004">
      <c r="A273" s="639"/>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row>
    <row r="274" spans="1:72" x14ac:dyDescent="0.55000000000000004">
      <c r="A274" s="639"/>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row>
    <row r="275" spans="1:72" x14ac:dyDescent="0.55000000000000004">
      <c r="A275" s="639"/>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row>
    <row r="276" spans="1:72" x14ac:dyDescent="0.55000000000000004">
      <c r="A276" s="639"/>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row>
    <row r="277" spans="1:72" x14ac:dyDescent="0.55000000000000004">
      <c r="A277" s="639"/>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row>
    <row r="278" spans="1:72" x14ac:dyDescent="0.55000000000000004">
      <c r="A278" s="639"/>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row>
    <row r="279" spans="1:72" x14ac:dyDescent="0.55000000000000004">
      <c r="A279" s="639"/>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row>
    <row r="280" spans="1:72" x14ac:dyDescent="0.55000000000000004">
      <c r="A280" s="639"/>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row>
    <row r="281" spans="1:72" x14ac:dyDescent="0.55000000000000004">
      <c r="A281" s="640"/>
      <c r="B281" s="329" t="s">
        <v>525</v>
      </c>
      <c r="C281" s="329"/>
      <c r="D281" s="329"/>
      <c r="E281" s="329"/>
      <c r="F281" s="329"/>
      <c r="G281" s="329"/>
      <c r="H281" s="330">
        <f>SUM(H261:H280)*(1+'Cost and Benefit Parameters'!$C$17)</f>
        <v>347394.78753224883</v>
      </c>
      <c r="I281" s="330">
        <f>SUM(I261:I280)*(1+'Cost and Benefit Parameters'!$C$17)</f>
        <v>718687.66650906031</v>
      </c>
      <c r="J281" s="330">
        <f>SUM(J261:J280)*(1+'Cost and Benefit Parameters'!$C$17)</f>
        <v>1114893.4999443803</v>
      </c>
      <c r="K281" s="330">
        <f>SUM(K261:K280)*(1+'Cost and Benefit Parameters'!$C$17)</f>
        <v>1537052.1287297187</v>
      </c>
      <c r="L281" s="330">
        <f>SUM(L261:L280)*(1+'Cost and Benefit Parameters'!$C$17)</f>
        <v>1988694.5867373459</v>
      </c>
      <c r="M281" s="330">
        <f>SUM(M261:M280)*(1+'Cost and Benefit Parameters'!$C$17)</f>
        <v>2468355.9070876548</v>
      </c>
      <c r="N281" s="330">
        <f>SUM(N261:N280)*(1+'Cost and Benefit Parameters'!$C$17)</f>
        <v>2977132.0258292216</v>
      </c>
      <c r="O281" s="330">
        <f>SUM(O261:O280)*(1+'Cost and Benefit Parameters'!$C$17)</f>
        <v>3516142.7359070652</v>
      </c>
      <c r="P281" s="330">
        <f>SUM(P261:P280)*(1+'Cost and Benefit Parameters'!$C$17)</f>
        <v>4086531.6385113304</v>
      </c>
      <c r="Q281" s="330">
        <f>SUM(Q261:Q280)*(1+'Cost and Benefit Parameters'!$C$17)</f>
        <v>4689466.0905250032</v>
      </c>
      <c r="R281" s="330">
        <f>SUM(R261:R280)*(1+'Cost and Benefit Parameters'!$C$17)</f>
        <v>4859267.6051451052</v>
      </c>
      <c r="S281" s="330">
        <f>SUM(S261:S280)*(1+'Cost and Benefit Parameters'!$C$17)</f>
        <v>5031903.3967456138</v>
      </c>
      <c r="T281" s="330">
        <f>SUM(T261:T280)*(1+'Cost and Benefit Parameters'!$C$17)</f>
        <v>5207247.8768476797</v>
      </c>
      <c r="U281" s="330">
        <f>SUM(U261:U280)*(1+'Cost and Benefit Parameters'!$C$17)</f>
        <v>5385165.4401200423</v>
      </c>
      <c r="V281" s="330">
        <f>SUM(V261:V280)*(1+'Cost and Benefit Parameters'!$C$17)</f>
        <v>5562196.0402866155</v>
      </c>
      <c r="W281" s="330">
        <f>SUM(W261:W280)*(1+'Cost and Benefit Parameters'!$C$17)</f>
        <v>5741617.3261675239</v>
      </c>
      <c r="X281" s="330">
        <f>SUM(X261:X280)*(1+'Cost and Benefit Parameters'!$C$17)</f>
        <v>5923288.7826868435</v>
      </c>
      <c r="Y281" s="330">
        <f>SUM(Y261:Y280)*(1+'Cost and Benefit Parameters'!$C$17)</f>
        <v>6107061.3131581889</v>
      </c>
      <c r="Z281" s="330">
        <f>SUM(Z261:Z280)*(1+'Cost and Benefit Parameters'!$C$17)</f>
        <v>6292777.3293049736</v>
      </c>
      <c r="AA281" s="330">
        <f>SUM(AA261:AA280)*(1+'Cost and Benefit Parameters'!$C$17)</f>
        <v>6480270.8698301604</v>
      </c>
      <c r="AB281" s="330">
        <f>SUM(AB261:AB280)*(1+'Cost and Benefit Parameters'!$C$17)</f>
        <v>6669367.7479899917</v>
      </c>
      <c r="AC281" s="330">
        <f>SUM(AC261:AC280)*(1+'Cost and Benefit Parameters'!$C$17)</f>
        <v>6859885.7285171784</v>
      </c>
      <c r="AD281" s="330">
        <f>SUM(AD261:AD280)*(1+'Cost and Benefit Parameters'!$C$17)</f>
        <v>7051634.7341250591</v>
      </c>
      <c r="AE281" s="330">
        <f>SUM(AE261:AE280)*(1+'Cost and Benefit Parameters'!$C$17)</f>
        <v>7244417.0817056764</v>
      </c>
      <c r="AF281" s="330">
        <f>SUM(AF261:AF280)*(1+'Cost and Benefit Parameters'!$C$17)</f>
        <v>7438027.7482122425</v>
      </c>
      <c r="AG281" s="330">
        <f>SUM(AG261:AG280)*(1+'Cost and Benefit Parameters'!$C$17)</f>
        <v>7632254.666090426</v>
      </c>
      <c r="AH281" s="330">
        <f>SUM(AH261:AH280)*(1+'Cost and Benefit Parameters'!$C$17)</f>
        <v>7826879.0479941359</v>
      </c>
      <c r="AI281" s="330">
        <f>SUM(AI261:AI280)*(1+'Cost and Benefit Parameters'!$C$17)</f>
        <v>8021675.7403903035</v>
      </c>
      <c r="AJ281" s="330">
        <f>SUM(AJ261:AJ280)*(1+'Cost and Benefit Parameters'!$C$17)</f>
        <v>8216413.6055245949</v>
      </c>
      <c r="AK281" s="330">
        <f>SUM(AK261:AK280)*(1+'Cost and Benefit Parameters'!$C$17)</f>
        <v>8410855.9310862627</v>
      </c>
      <c r="AL281" s="330">
        <f>SUM(AL261:AL280)*(1+'Cost and Benefit Parameters'!$C$17)</f>
        <v>8604760.8667767439</v>
      </c>
      <c r="AM281" s="330">
        <f>SUM(AM261:AM280)*(1+'Cost and Benefit Parameters'!$C$17)</f>
        <v>8797881.8868531287</v>
      </c>
      <c r="AN281" s="330">
        <f>SUM(AN261:AN280)*(1+'Cost and Benefit Parameters'!$C$17)</f>
        <v>8989968.277585784</v>
      </c>
      <c r="AO281" s="330">
        <f>SUM(AO261:AO280)*(1+'Cost and Benefit Parameters'!$C$17)</f>
        <v>9180765.6484392732</v>
      </c>
      <c r="AP281" s="330">
        <f>SUM(AP261:AP280)*(1+'Cost and Benefit Parameters'!$C$17)</f>
        <v>9370016.4656584505</v>
      </c>
      <c r="AQ281" s="330">
        <f>SUM(AQ261:AQ280)*(1+'Cost and Benefit Parameters'!$C$17)</f>
        <v>9557460.606817944</v>
      </c>
      <c r="AR281" s="330">
        <f>SUM(AR261:AR280)*(1+'Cost and Benefit Parameters'!$C$17)</f>
        <v>9742835.9347735569</v>
      </c>
      <c r="AS281" s="330">
        <f>SUM(AS261:AS280)*(1+'Cost and Benefit Parameters'!$C$17)</f>
        <v>9925878.8893397339</v>
      </c>
      <c r="AT281" s="330">
        <f>SUM(AT261:AT280)*(1+'Cost and Benefit Parameters'!$C$17)</f>
        <v>10106325.094908414</v>
      </c>
      <c r="AU281" s="330">
        <f>SUM(AU261:AU280)*(1+'Cost and Benefit Parameters'!$C$17)</f>
        <v>10283909.982122125</v>
      </c>
      <c r="AV281" s="330">
        <f>SUM(AV261:AV280)*(1+'Cost and Benefit Parameters'!$C$17)</f>
        <v>9476641.7604252622</v>
      </c>
      <c r="AW281" s="330">
        <f>SUM(AW261:AW280)*(1+'Cost and Benefit Parameters'!$C$17)</f>
        <v>8623231.0221094266</v>
      </c>
      <c r="AX281" s="330">
        <f>SUM(AX261:AX280)*(1+'Cost and Benefit Parameters'!$C$17)</f>
        <v>7722558.5202884674</v>
      </c>
      <c r="AY281" s="330">
        <f>SUM(AY261:AY280)*(1+'Cost and Benefit Parameters'!$C$17)</f>
        <v>6773502.7070866413</v>
      </c>
      <c r="AZ281" s="330">
        <f>SUM(AZ261:AZ280)*(1+'Cost and Benefit Parameters'!$C$17)</f>
        <v>5774939.7122529456</v>
      </c>
      <c r="BA281" s="330">
        <f>SUM(BA261:BA280)*(1+'Cost and Benefit Parameters'!$C$17)</f>
        <v>4725743.2461776035</v>
      </c>
      <c r="BB281" s="330">
        <f>SUM(BB261:BB280)*(1+'Cost and Benefit Parameters'!$C$17)</f>
        <v>3624784.4237674805</v>
      </c>
      <c r="BC281" s="330">
        <f>SUM(BC261:BC280)*(1+'Cost and Benefit Parameters'!$C$17)</f>
        <v>2470931.5057848427</v>
      </c>
      <c r="BD281" s="330">
        <f>SUM(BD261:BD280)*(1+'Cost and Benefit Parameters'!$C$17)</f>
        <v>1263049.5544147899</v>
      </c>
      <c r="BE281" s="330"/>
      <c r="BF281" s="330"/>
      <c r="BG281" s="330"/>
      <c r="BH281" s="330"/>
      <c r="BI281" s="330"/>
      <c r="BJ281" s="330"/>
      <c r="BK281" s="330"/>
      <c r="BL281" s="330"/>
      <c r="BM281" s="330"/>
      <c r="BN281" s="330"/>
      <c r="BO281" s="329"/>
      <c r="BP281" s="329"/>
      <c r="BQ281" s="329"/>
      <c r="BR281" s="329"/>
      <c r="BS281" s="329"/>
      <c r="BT281" s="329"/>
    </row>
    <row r="282" spans="1:72" x14ac:dyDescent="0.55000000000000004">
      <c r="B282" s="329" t="s">
        <v>526</v>
      </c>
      <c r="C282" s="329"/>
      <c r="D282" s="329"/>
      <c r="E282" s="329"/>
      <c r="F282" s="329"/>
      <c r="G282" s="329"/>
      <c r="H282" s="329">
        <f>'Cost and Benefit Parameters'!$C$44*H281</f>
        <v>137220.94107523828</v>
      </c>
      <c r="I282" s="329">
        <f>'Cost and Benefit Parameters'!$C$44*I281</f>
        <v>283881.62827107881</v>
      </c>
      <c r="J282" s="329">
        <f>'Cost and Benefit Parameters'!$C$44*J281</f>
        <v>440382.93247803021</v>
      </c>
      <c r="K282" s="329">
        <f>'Cost and Benefit Parameters'!$C$44*K281</f>
        <v>607135.59084823891</v>
      </c>
      <c r="L282" s="329">
        <f>'Cost and Benefit Parameters'!$C$44*L281</f>
        <v>785534.3617612517</v>
      </c>
      <c r="M282" s="329">
        <f>'Cost and Benefit Parameters'!$C$44*M281</f>
        <v>975000.58329962369</v>
      </c>
      <c r="N282" s="329">
        <f>'Cost and Benefit Parameters'!$C$44*N281</f>
        <v>1175967.1502025425</v>
      </c>
      <c r="O282" s="329">
        <f>'Cost and Benefit Parameters'!$C$44*O281</f>
        <v>1388876.3806832908</v>
      </c>
      <c r="P282" s="329">
        <f>'Cost and Benefit Parameters'!$C$44*P281</f>
        <v>1614179.9972119755</v>
      </c>
      <c r="Q282" s="329">
        <f>'Cost and Benefit Parameters'!$C$44*Q281</f>
        <v>1852339.1057573764</v>
      </c>
      <c r="R282" s="329">
        <f>'Cost and Benefit Parameters'!$C$44*R281</f>
        <v>1919410.7040323166</v>
      </c>
      <c r="S282" s="329">
        <f>'Cost and Benefit Parameters'!$C$44*S281</f>
        <v>1987601.8417145174</v>
      </c>
      <c r="T282" s="329">
        <f>'Cost and Benefit Parameters'!$C$44*T281</f>
        <v>2056862.9113548335</v>
      </c>
      <c r="U282" s="329">
        <f>'Cost and Benefit Parameters'!$C$44*U281</f>
        <v>2127140.3488474167</v>
      </c>
      <c r="V282" s="329">
        <f>'Cost and Benefit Parameters'!$C$44*V281</f>
        <v>2197067.4359132131</v>
      </c>
      <c r="W282" s="329">
        <f>'Cost and Benefit Parameters'!$C$44*W281</f>
        <v>2267938.843836172</v>
      </c>
      <c r="X282" s="329">
        <f>'Cost and Benefit Parameters'!$C$44*X281</f>
        <v>2339699.0691613033</v>
      </c>
      <c r="Y282" s="329">
        <f>'Cost and Benefit Parameters'!$C$44*Y281</f>
        <v>2412289.2186974846</v>
      </c>
      <c r="Z282" s="329">
        <f>'Cost and Benefit Parameters'!$C$44*Z281</f>
        <v>2485647.0450754645</v>
      </c>
      <c r="AA282" s="329">
        <f>'Cost and Benefit Parameters'!$C$44*AA281</f>
        <v>2559706.9935829137</v>
      </c>
      <c r="AB282" s="329">
        <f>'Cost and Benefit Parameters'!$C$44*AB281</f>
        <v>2634400.260456047</v>
      </c>
      <c r="AC282" s="329">
        <f>'Cost and Benefit Parameters'!$C$44*AC281</f>
        <v>2709654.8627642854</v>
      </c>
      <c r="AD282" s="329">
        <f>'Cost and Benefit Parameters'!$C$44*AD281</f>
        <v>2785395.7199793984</v>
      </c>
      <c r="AE282" s="329">
        <f>'Cost and Benefit Parameters'!$C$44*AE281</f>
        <v>2861544.7472737422</v>
      </c>
      <c r="AF282" s="329">
        <f>'Cost and Benefit Parameters'!$C$44*AF281</f>
        <v>2938020.960543836</v>
      </c>
      <c r="AG282" s="329">
        <f>'Cost and Benefit Parameters'!$C$44*AG281</f>
        <v>3014740.5931057185</v>
      </c>
      <c r="AH282" s="329">
        <f>'Cost and Benefit Parameters'!$C$44*AH281</f>
        <v>3091617.2239576839</v>
      </c>
      <c r="AI282" s="329">
        <f>'Cost and Benefit Parameters'!$C$44*AI281</f>
        <v>3168561.9174541701</v>
      </c>
      <c r="AJ282" s="329">
        <f>'Cost and Benefit Parameters'!$C$44*AJ281</f>
        <v>3245483.374182215</v>
      </c>
      <c r="AK282" s="329">
        <f>'Cost and Benefit Parameters'!$C$44*AK281</f>
        <v>3322288.0927790739</v>
      </c>
      <c r="AL282" s="329">
        <f>'Cost and Benefit Parameters'!$C$44*AL281</f>
        <v>3398880.5423768139</v>
      </c>
      <c r="AM282" s="329">
        <f>'Cost and Benefit Parameters'!$C$44*AM281</f>
        <v>3475163.345306986</v>
      </c>
      <c r="AN282" s="329">
        <f>'Cost and Benefit Parameters'!$C$44*AN281</f>
        <v>3551037.4696463849</v>
      </c>
      <c r="AO282" s="329">
        <f>'Cost and Benefit Parameters'!$C$44*AO281</f>
        <v>3626402.4311335129</v>
      </c>
      <c r="AP282" s="329">
        <f>'Cost and Benefit Parameters'!$C$44*AP281</f>
        <v>3701156.5039350879</v>
      </c>
      <c r="AQ282" s="329">
        <f>'Cost and Benefit Parameters'!$C$44*AQ281</f>
        <v>3775196.9396930882</v>
      </c>
      <c r="AR282" s="329">
        <f>'Cost and Benefit Parameters'!$C$44*AR281</f>
        <v>3848420.1942355554</v>
      </c>
      <c r="AS282" s="329">
        <f>'Cost and Benefit Parameters'!$C$44*AS281</f>
        <v>3920722.1612891951</v>
      </c>
      <c r="AT282" s="329">
        <f>'Cost and Benefit Parameters'!$C$44*AT281</f>
        <v>3991998.4124888238</v>
      </c>
      <c r="AU282" s="329">
        <f>'Cost and Benefit Parameters'!$C$44*AU281</f>
        <v>4062144.4429382398</v>
      </c>
      <c r="AV282" s="329">
        <f>'Cost and Benefit Parameters'!$C$44*AV281</f>
        <v>3743273.4953679787</v>
      </c>
      <c r="AW282" s="329">
        <f>'Cost and Benefit Parameters'!$C$44*AW281</f>
        <v>3406176.2537332238</v>
      </c>
      <c r="AX282" s="329">
        <f>'Cost and Benefit Parameters'!$C$44*AX281</f>
        <v>3050410.6155139445</v>
      </c>
      <c r="AY282" s="329">
        <f>'Cost and Benefit Parameters'!$C$44*AY281</f>
        <v>2675533.5692992234</v>
      </c>
      <c r="AZ282" s="329">
        <f>'Cost and Benefit Parameters'!$C$44*AZ281</f>
        <v>2281101.1863399134</v>
      </c>
      <c r="BA282" s="329">
        <f>'Cost and Benefit Parameters'!$C$44*BA281</f>
        <v>1866668.5822401536</v>
      </c>
      <c r="BB282" s="329">
        <f>'Cost and Benefit Parameters'!$C$44*BB281</f>
        <v>1431789.8473881548</v>
      </c>
      <c r="BC282" s="329">
        <f>'Cost and Benefit Parameters'!$C$44*BC281</f>
        <v>976017.94478501286</v>
      </c>
      <c r="BD282" s="329">
        <f>'Cost and Benefit Parameters'!$C$44*BD281</f>
        <v>498904.573993842</v>
      </c>
      <c r="BE282" s="329"/>
      <c r="BF282" s="329"/>
      <c r="BG282" s="329"/>
      <c r="BH282" s="329"/>
      <c r="BI282" s="329"/>
      <c r="BJ282" s="329"/>
      <c r="BK282" s="329"/>
      <c r="BL282" s="329"/>
      <c r="BM282" s="329"/>
      <c r="BN282" s="329"/>
      <c r="BO282" s="329"/>
      <c r="BP282" s="329"/>
      <c r="BQ282" s="329"/>
      <c r="BR282" s="329"/>
      <c r="BS282" s="329"/>
      <c r="BT282" s="329"/>
    </row>
    <row r="283" spans="1:72" x14ac:dyDescent="0.55000000000000004">
      <c r="A283" s="638" t="s">
        <v>488</v>
      </c>
      <c r="B283" s="128" t="s">
        <v>506</v>
      </c>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row>
    <row r="284" spans="1:72" x14ac:dyDescent="0.55000000000000004">
      <c r="A284" s="639"/>
      <c r="B284" t="s">
        <v>466</v>
      </c>
      <c r="H284" s="1">
        <f>IF(Income_CF!H286="","",Income_CF!H286*(Cohort_WP!H284/Cohort_CF!H284))</f>
        <v>1157506.3641676183</v>
      </c>
      <c r="I284" s="1">
        <f>IF(Income_CF!I286="","",Income_CF!I286*(Cohort_WP!I284/Cohort_CF!I284))</f>
        <v>1202408.7149654862</v>
      </c>
      <c r="J284" s="1">
        <f>IF(Income_CF!J286="","",Income_CF!J286*(Cohort_WP!J284/Cohort_CF!J284))</f>
        <v>1248303.7248982079</v>
      </c>
      <c r="K284" s="1">
        <f>IF(Income_CF!K286="","",Income_CF!K286*(Cohort_WP!K284/Cohort_CF!K284))</f>
        <v>1295173.1747526429</v>
      </c>
      <c r="L284" s="1">
        <f>IF(Income_CF!L286="","",Income_CF!L286*(Cohort_WP!L284/Cohort_CF!L284))</f>
        <v>1351213.6845078559</v>
      </c>
      <c r="M284" s="1">
        <f>IF(Income_CF!M286="","",Income_CF!M286*(Cohort_WP!M284/Cohort_CF!M284))</f>
        <v>1399425.8094312085</v>
      </c>
      <c r="N284" s="1">
        <f>IF(Income_CF!N286="","",Income_CF!N286*(Cohort_WP!N284/Cohort_CF!N284))</f>
        <v>1448488.8181824291</v>
      </c>
      <c r="O284" s="1">
        <f>IF(Income_CF!O286="","",Income_CF!O286*(Cohort_WP!O284/Cohort_CF!O284))</f>
        <v>1498372.6525123909</v>
      </c>
      <c r="P284" s="1">
        <f>IF(Income_CF!P286="","",Income_CF!P286*(Cohort_WP!P284/Cohort_CF!P284))</f>
        <v>1549044.7073591759</v>
      </c>
      <c r="Q284" s="1">
        <f>IF(Income_CF!Q286="","",Income_CF!Q286*(Cohort_WP!Q284/Cohort_CF!Q284))</f>
        <v>1600469.8227133087</v>
      </c>
      <c r="R284" s="1">
        <f>IF(Income_CF!R286="","",Income_CF!R286*(Cohort_WP!R284/Cohort_CF!R284))</f>
        <v>1652610.2829960473</v>
      </c>
      <c r="S284" s="1">
        <f>IF(Income_CF!S286="","",Income_CF!S286*(Cohort_WP!S284/Cohort_CF!S284))</f>
        <v>1705425.8242069704</v>
      </c>
      <c r="T284" s="1">
        <f>IF(Income_CF!T286="","",Income_CF!T286*(Cohort_WP!T284/Cohort_CF!T284))</f>
        <v>1758873.6490725703</v>
      </c>
      <c r="U284" s="1">
        <f>IF(Income_CF!U286="","",Income_CF!U286*(Cohort_WP!U284/Cohort_CF!U284))</f>
        <v>1812908.4504010815</v>
      </c>
      <c r="V284" s="1">
        <f>IF(Income_CF!V286="","",Income_CF!V286*(Cohort_WP!V284/Cohort_CF!V284))</f>
        <v>1867482.4428202908</v>
      </c>
      <c r="W284" s="1">
        <f>IF(Income_CF!W286="","",Income_CF!W286*(Cohort_WP!W284/Cohort_CF!W284))</f>
        <v>1922545.4030451458</v>
      </c>
      <c r="X284" s="1">
        <f>IF(Income_CF!X286="","",Income_CF!X286*(Cohort_WP!X284/Cohort_CF!X284))</f>
        <v>1978044.7187898571</v>
      </c>
      <c r="Y284" s="1">
        <f>IF(Income_CF!Y286="","",Income_CF!Y286*(Cohort_WP!Y284/Cohort_CF!Y284))</f>
        <v>2033925.4464062392</v>
      </c>
      <c r="Z284" s="1">
        <f>IF(Income_CF!Z286="","",Income_CF!Z286*(Cohort_WP!Z284/Cohort_CF!Z284))</f>
        <v>2090130.3772949257</v>
      </c>
      <c r="AA284" s="1">
        <f>IF(Income_CF!AA286="","",Income_CF!AA286*(Cohort_WP!AA284/Cohort_CF!AA284))</f>
        <v>2146600.1131004081</v>
      </c>
      <c r="AB284" s="1">
        <f>IF(Income_CF!AB286="","",Income_CF!AB286*(Cohort_WP!AB284/Cohort_CF!AB284))</f>
        <v>2203273.1496635424</v>
      </c>
      <c r="AC284" s="1">
        <f>IF(Income_CF!AC286="","",Income_CF!AC286*(Cohort_WP!AC284/Cohort_CF!AC284))</f>
        <v>2260085.969667376</v>
      </c>
      <c r="AD284" s="1">
        <f>IF(Income_CF!AD286="","",Income_CF!AD286*(Cohort_WP!AD284/Cohort_CF!AD284))</f>
        <v>2316973.1438731542</v>
      </c>
      <c r="AE284" s="1">
        <f>IF(Income_CF!AE286="","",Income_CF!AE286*(Cohort_WP!AE284/Cohort_CF!AE284))</f>
        <v>2373867.4408043693</v>
      </c>
      <c r="AF284" s="1">
        <f>IF(Income_CF!AF286="","",Income_CF!AF286*(Cohort_WP!AF284/Cohort_CF!AF284))</f>
        <v>2430699.9446969321</v>
      </c>
      <c r="AG284" s="1">
        <f>IF(Income_CF!AG286="","",Income_CF!AG286*(Cohort_WP!AG284/Cohort_CF!AG284))</f>
        <v>2487400.1814936679</v>
      </c>
      <c r="AH284" s="1">
        <f>IF(Income_CF!AH286="","",Income_CF!AH286*(Cohort_WP!AH284/Cohort_CF!AH284))</f>
        <v>2543896.2526220051</v>
      </c>
      <c r="AI284" s="1">
        <f>IF(Income_CF!AI286="","",Income_CF!AI286*(Cohort_WP!AI284/Cohort_CF!AI284))</f>
        <v>2600114.9762538904</v>
      </c>
      <c r="AJ284" s="1">
        <f>IF(Income_CF!AJ286="","",Income_CF!AJ286*(Cohort_WP!AJ284/Cohort_CF!AJ284))</f>
        <v>2655982.0357085033</v>
      </c>
      <c r="AK284" s="1">
        <f>IF(Income_CF!AK286="","",Income_CF!AK286*(Cohort_WP!AK284/Cohort_CF!AK284))</f>
        <v>2711422.1346198074</v>
      </c>
      <c r="AL284" s="1">
        <f>IF(Income_CF!AL286="","",Income_CF!AL286*(Cohort_WP!AL284/Cohort_CF!AL284))</f>
        <v>2766359.1584542384</v>
      </c>
      <c r="AM284" s="1">
        <f>IF(Income_CF!AM286="","",Income_CF!AM286*(Cohort_WP!AM284/Cohort_CF!AM284))</f>
        <v>2820716.3419274027</v>
      </c>
      <c r="AN284" s="1">
        <f>IF(Income_CF!AN286="","",Income_CF!AN286*(Cohort_WP!AN284/Cohort_CF!AN284))</f>
        <v>2874416.441834487</v>
      </c>
      <c r="AO284" s="1">
        <f>IF(Income_CF!AO286="","",Income_CF!AO286*(Cohort_WP!AO284/Cohort_CF!AO284))</f>
        <v>2927381.9147758526</v>
      </c>
      <c r="AP284" s="1">
        <f>IF(Income_CF!AP286="","",Income_CF!AP286*(Cohort_WP!AP284/Cohort_CF!AP284))</f>
        <v>2979535.0992283649</v>
      </c>
      <c r="AQ284" s="1">
        <f>IF(Income_CF!AQ286="","",Income_CF!AQ286*(Cohort_WP!AQ284/Cohort_CF!AQ284))</f>
        <v>3030798.4013839769</v>
      </c>
      <c r="AR284" s="1">
        <f>IF(Income_CF!AR286="","",Income_CF!AR286*(Cohort_WP!AR284/Cohort_CF!AR284))</f>
        <v>3081094.4841500972</v>
      </c>
      <c r="AS284" s="1">
        <f>IF(Income_CF!AS286="","",Income_CF!AS286*(Cohort_WP!AS284/Cohort_CF!AS284))</f>
        <v>3130346.4586822335</v>
      </c>
      <c r="AT284" s="1">
        <f>IF(Income_CF!AT286="","",Income_CF!AT286*(Cohort_WP!AT284/Cohort_CF!AT284))</f>
        <v>3178478.0777972871</v>
      </c>
      <c r="AU284" s="1">
        <f>IF(Income_CF!AU286="","",Income_CF!AU286*(Cohort_WP!AU284/Cohort_CF!AU284))</f>
        <v>3225413.9305973714</v>
      </c>
      <c r="AV284" s="1" t="str">
        <f>IF(Income_CF!AV286="","",Income_CF!AV286*(Cohort_WP!AV284/Cohort_CF!AV284))</f>
        <v/>
      </c>
      <c r="AW284" s="1" t="str">
        <f>IF(Income_CF!AW286="","",Income_CF!AW286*(Cohort_WP!AW284/Cohort_CF!AW284))</f>
        <v/>
      </c>
      <c r="AX284" s="1" t="str">
        <f>IF(Income_CF!AX286="","",Income_CF!AX286*(Cohort_WP!AX284/Cohort_CF!AX284))</f>
        <v/>
      </c>
      <c r="AY284" s="1" t="str">
        <f>IF(Income_CF!AY286="","",Income_CF!AY286*(Cohort_WP!AY284/Cohort_CF!AY284))</f>
        <v/>
      </c>
      <c r="AZ284" s="1" t="str">
        <f>IF(Income_CF!AZ286="","",Income_CF!AZ286*(Cohort_WP!AZ284/Cohort_CF!AZ284))</f>
        <v/>
      </c>
      <c r="BA284" s="1" t="str">
        <f>IF(Income_CF!BA286="","",Income_CF!BA286*(Cohort_WP!BA284/Cohort_CF!BA284))</f>
        <v/>
      </c>
      <c r="BB284" s="1" t="str">
        <f>IF(Income_CF!BB286="","",Income_CF!BB286*(Cohort_WP!BB284/Cohort_CF!BB284))</f>
        <v/>
      </c>
      <c r="BC284" s="1" t="str">
        <f>IF(Income_CF!BC286="","",Income_CF!BC286*(Cohort_WP!BC284/Cohort_CF!BC284))</f>
        <v/>
      </c>
      <c r="BD284" s="1" t="str">
        <f>IF(Income_CF!BD286="","",Income_CF!BD286*(Cohort_WP!BD284/Cohort_CF!BD284))</f>
        <v/>
      </c>
      <c r="BE284" s="1" t="str">
        <f>IF(Income_CF!BE286="","",Income_CF!BE286*(Cohort_WP!BE284/Cohort_CF!BE284))</f>
        <v/>
      </c>
      <c r="BF284" s="1" t="str">
        <f>IF(Income_CF!BF286="","",Income_CF!BF286*(Cohort_WP!BF284/Cohort_CF!BF284))</f>
        <v/>
      </c>
      <c r="BG284" s="1" t="str">
        <f>IF(Income_CF!BG286="","",Income_CF!BG286*(Cohort_WP!BG284/Cohort_CF!BG284))</f>
        <v/>
      </c>
      <c r="BH284" s="1" t="str">
        <f>IF(Income_CF!BH286="","",Income_CF!BH286*(Cohort_WP!BH284/Cohort_CF!BH284))</f>
        <v/>
      </c>
      <c r="BI284" s="1" t="str">
        <f>IF(Income_CF!BI286="","",Income_CF!BI286*(Cohort_WP!BI284/Cohort_CF!BI284))</f>
        <v/>
      </c>
      <c r="BJ284" s="1" t="str">
        <f>IF(Income_CF!BJ286="","",Income_CF!BJ286*(Cohort_WP!BJ284/Cohort_CF!BJ284))</f>
        <v/>
      </c>
      <c r="BK284" s="1" t="str">
        <f>IF(Income_CF!BK286="","",Income_CF!BK286*(Cohort_WP!BK284/Cohort_CF!BK284))</f>
        <v/>
      </c>
      <c r="BL284" s="1" t="str">
        <f>IF(Income_CF!BL286="","",Income_CF!BL286*(Cohort_WP!BL284/Cohort_CF!BL284))</f>
        <v/>
      </c>
      <c r="BM284" s="1" t="str">
        <f>IF(Income_CF!BM286="","",Income_CF!BM286*(Cohort_WP!BM284/Cohort_CF!BM284))</f>
        <v/>
      </c>
      <c r="BN284" s="1" t="str">
        <f>IF(Income_CF!BN286="","",Income_CF!BN286*(Cohort_WP!BN284/Cohort_CF!BN284))</f>
        <v/>
      </c>
    </row>
    <row r="285" spans="1:72" x14ac:dyDescent="0.55000000000000004">
      <c r="A285" s="639"/>
      <c r="B285" t="s">
        <v>468</v>
      </c>
      <c r="H285" s="1" t="str">
        <f>IF(Income_CF!H287="","",Income_CF!H287*(Cohort_WP!H285/Cohort_CF!H285))</f>
        <v/>
      </c>
      <c r="I285" s="1">
        <f>IF(Income_CF!I287="","",Income_CF!I287*(Cohort_WP!I285/Cohort_CF!I285))</f>
        <v>1192231.555092647</v>
      </c>
      <c r="J285" s="1">
        <f>IF(Income_CF!J287="","",Income_CF!J287*(Cohort_WP!J285/Cohort_CF!J285))</f>
        <v>1238480.9764144509</v>
      </c>
      <c r="K285" s="1">
        <f>IF(Income_CF!K287="","",Income_CF!K287*(Cohort_WP!K285/Cohort_CF!K285))</f>
        <v>1285752.836645154</v>
      </c>
      <c r="L285" s="1">
        <f>IF(Income_CF!L287="","",Income_CF!L287*(Cohort_WP!L285/Cohort_CF!L285))</f>
        <v>1334028.3699952222</v>
      </c>
      <c r="M285" s="1">
        <f>IF(Income_CF!M287="","",Income_CF!M287*(Cohort_WP!M285/Cohort_CF!M285))</f>
        <v>1391750.0950430916</v>
      </c>
      <c r="N285" s="1">
        <f>IF(Income_CF!N287="","",Income_CF!N287*(Cohort_WP!N285/Cohort_CF!N285))</f>
        <v>1441408.5837141448</v>
      </c>
      <c r="O285" s="1">
        <f>IF(Income_CF!O287="","",Income_CF!O287*(Cohort_WP!O285/Cohort_CF!O285))</f>
        <v>1491943.482727902</v>
      </c>
      <c r="P285" s="1">
        <f>IF(Income_CF!P287="","",Income_CF!P287*(Cohort_WP!P285/Cohort_CF!P285))</f>
        <v>1543323.8320877627</v>
      </c>
      <c r="Q285" s="1">
        <f>IF(Income_CF!Q287="","",Income_CF!Q287*(Cohort_WP!Q285/Cohort_CF!Q285))</f>
        <v>1595516.0485799513</v>
      </c>
      <c r="R285" s="1">
        <f>IF(Income_CF!R287="","",Income_CF!R287*(Cohort_WP!R285/Cohort_CF!R285))</f>
        <v>1648483.9173947079</v>
      </c>
      <c r="S285" s="1">
        <f>IF(Income_CF!S287="","",Income_CF!S287*(Cohort_WP!S285/Cohort_CF!S285))</f>
        <v>1702188.5914859285</v>
      </c>
      <c r="T285" s="1">
        <f>IF(Income_CF!T287="","",Income_CF!T287*(Cohort_WP!T285/Cohort_CF!T285))</f>
        <v>1756588.5989331801</v>
      </c>
      <c r="U285" s="1">
        <f>IF(Income_CF!U287="","",Income_CF!U287*(Cohort_WP!U285/Cohort_CF!U285))</f>
        <v>1811639.8585447476</v>
      </c>
      <c r="V285" s="1">
        <f>IF(Income_CF!V287="","",Income_CF!V287*(Cohort_WP!V285/Cohort_CF!V285))</f>
        <v>1867295.7039131136</v>
      </c>
      <c r="W285" s="1">
        <f>IF(Income_CF!W287="","",Income_CF!W287*(Cohort_WP!W285/Cohort_CF!W285))</f>
        <v>1923506.9161048995</v>
      </c>
      <c r="X285" s="1">
        <f>IF(Income_CF!X287="","",Income_CF!X287*(Cohort_WP!X285/Cohort_CF!X285))</f>
        <v>1980221.7651365004</v>
      </c>
      <c r="Y285" s="1">
        <f>IF(Income_CF!Y287="","",Income_CF!Y287*(Cohort_WP!Y285/Cohort_CF!Y285))</f>
        <v>2037386.0603535529</v>
      </c>
      <c r="Z285" s="1">
        <f>IF(Income_CF!Z287="","",Income_CF!Z287*(Cohort_WP!Z285/Cohort_CF!Z285))</f>
        <v>2094943.2097984261</v>
      </c>
      <c r="AA285" s="1">
        <f>IF(Income_CF!AA287="","",Income_CF!AA287*(Cohort_WP!AA285/Cohort_CF!AA285))</f>
        <v>2152834.2886137734</v>
      </c>
      <c r="AB285" s="1">
        <f>IF(Income_CF!AB287="","",Income_CF!AB287*(Cohort_WP!AB285/Cohort_CF!AB285))</f>
        <v>2210998.1164934207</v>
      </c>
      <c r="AC285" s="1">
        <f>IF(Income_CF!AC287="","",Income_CF!AC287*(Cohort_WP!AC285/Cohort_CF!AC285))</f>
        <v>2269371.3441534485</v>
      </c>
      <c r="AD285" s="1">
        <f>IF(Income_CF!AD287="","",Income_CF!AD287*(Cohort_WP!AD285/Cohort_CF!AD285))</f>
        <v>2327888.5487573976</v>
      </c>
      <c r="AE285" s="1">
        <f>IF(Income_CF!AE287="","",Income_CF!AE287*(Cohort_WP!AE285/Cohort_CF!AE285))</f>
        <v>2386482.3381893486</v>
      </c>
      <c r="AF285" s="1">
        <f>IF(Income_CF!AF287="","",Income_CF!AF287*(Cohort_WP!AF285/Cohort_CF!AF285))</f>
        <v>2445083.464028501</v>
      </c>
      <c r="AG285" s="1">
        <f>IF(Income_CF!AG287="","",Income_CF!AG287*(Cohort_WP!AG285/Cohort_CF!AG285))</f>
        <v>2503620.9430378396</v>
      </c>
      <c r="AH285" s="1">
        <f>IF(Income_CF!AH287="","",Income_CF!AH287*(Cohort_WP!AH285/Cohort_CF!AH285))</f>
        <v>2562022.1869384781</v>
      </c>
      <c r="AI285" s="1">
        <f>IF(Income_CF!AI287="","",Income_CF!AI287*(Cohort_WP!AI285/Cohort_CF!AI285))</f>
        <v>2620213.1402006648</v>
      </c>
      <c r="AJ285" s="1">
        <f>IF(Income_CF!AJ287="","",Income_CF!AJ287*(Cohort_WP!AJ285/Cohort_CF!AJ285))</f>
        <v>2678118.4255415071</v>
      </c>
      <c r="AK285" s="1">
        <f>IF(Income_CF!AK287="","",Income_CF!AK287*(Cohort_WP!AK285/Cohort_CF!AK285))</f>
        <v>2735661.4967797585</v>
      </c>
      <c r="AL285" s="1">
        <f>IF(Income_CF!AL287="","",Income_CF!AL287*(Cohort_WP!AL285/Cohort_CF!AL285))</f>
        <v>2792764.7986584012</v>
      </c>
      <c r="AM285" s="1">
        <f>IF(Income_CF!AM287="","",Income_CF!AM287*(Cohort_WP!AM285/Cohort_CF!AM285))</f>
        <v>2849349.9332078658</v>
      </c>
      <c r="AN285" s="1">
        <f>IF(Income_CF!AN287="","",Income_CF!AN287*(Cohort_WP!AN285/Cohort_CF!AN285))</f>
        <v>2905337.8321852242</v>
      </c>
      <c r="AO285" s="1">
        <f>IF(Income_CF!AO287="","",Income_CF!AO287*(Cohort_WP!AO285/Cohort_CF!AO285))</f>
        <v>2960648.935089522</v>
      </c>
      <c r="AP285" s="1">
        <f>IF(Income_CF!AP287="","",Income_CF!AP287*(Cohort_WP!AP285/Cohort_CF!AP285))</f>
        <v>3015203.3722191281</v>
      </c>
      <c r="AQ285" s="1">
        <f>IF(Income_CF!AQ287="","",Income_CF!AQ287*(Cohort_WP!AQ285/Cohort_CF!AQ285))</f>
        <v>3068921.1522052153</v>
      </c>
      <c r="AR285" s="1">
        <f>IF(Income_CF!AR287="","",Income_CF!AR287*(Cohort_WP!AR285/Cohort_CF!AR285))</f>
        <v>3121722.3534254967</v>
      </c>
      <c r="AS285" s="1">
        <f>IF(Income_CF!AS287="","",Income_CF!AS287*(Cohort_WP!AS285/Cohort_CF!AS285))</f>
        <v>3173527.3186746007</v>
      </c>
      <c r="AT285" s="1">
        <f>IF(Income_CF!AT287="","",Income_CF!AT287*(Cohort_WP!AT285/Cohort_CF!AT285))</f>
        <v>3224256.8524427</v>
      </c>
      <c r="AU285" s="1">
        <f>IF(Income_CF!AU287="","",Income_CF!AU287*(Cohort_WP!AU285/Cohort_CF!AU285))</f>
        <v>3273832.420131206</v>
      </c>
      <c r="AV285" s="1">
        <f>IF(Income_CF!AV287="","",Income_CF!AV287*(Cohort_WP!AV285/Cohort_CF!AV285))</f>
        <v>3322176.3485152931</v>
      </c>
      <c r="AW285" s="1" t="str">
        <f>IF(Income_CF!AW287="","",Income_CF!AW287*(Cohort_WP!AW285/Cohort_CF!AW285))</f>
        <v/>
      </c>
      <c r="AX285" s="1" t="str">
        <f>IF(Income_CF!AX287="","",Income_CF!AX287*(Cohort_WP!AX285/Cohort_CF!AX285))</f>
        <v/>
      </c>
      <c r="AY285" s="1" t="str">
        <f>IF(Income_CF!AY287="","",Income_CF!AY287*(Cohort_WP!AY285/Cohort_CF!AY285))</f>
        <v/>
      </c>
      <c r="AZ285" s="1" t="str">
        <f>IF(Income_CF!AZ287="","",Income_CF!AZ287*(Cohort_WP!AZ285/Cohort_CF!AZ285))</f>
        <v/>
      </c>
      <c r="BA285" s="1" t="str">
        <f>IF(Income_CF!BA287="","",Income_CF!BA287*(Cohort_WP!BA285/Cohort_CF!BA285))</f>
        <v/>
      </c>
      <c r="BB285" s="1" t="str">
        <f>IF(Income_CF!BB287="","",Income_CF!BB287*(Cohort_WP!BB285/Cohort_CF!BB285))</f>
        <v/>
      </c>
      <c r="BC285" s="1" t="str">
        <f>IF(Income_CF!BC287="","",Income_CF!BC287*(Cohort_WP!BC285/Cohort_CF!BC285))</f>
        <v/>
      </c>
      <c r="BD285" s="1" t="str">
        <f>IF(Income_CF!BD287="","",Income_CF!BD287*(Cohort_WP!BD285/Cohort_CF!BD285))</f>
        <v/>
      </c>
      <c r="BE285" s="1" t="str">
        <f>IF(Income_CF!BE287="","",Income_CF!BE287*(Cohort_WP!BE285/Cohort_CF!BE285))</f>
        <v/>
      </c>
      <c r="BF285" s="1" t="str">
        <f>IF(Income_CF!BF287="","",Income_CF!BF287*(Cohort_WP!BF285/Cohort_CF!BF285))</f>
        <v/>
      </c>
      <c r="BG285" s="1" t="str">
        <f>IF(Income_CF!BG287="","",Income_CF!BG287*(Cohort_WP!BG285/Cohort_CF!BG285))</f>
        <v/>
      </c>
      <c r="BH285" s="1" t="str">
        <f>IF(Income_CF!BH287="","",Income_CF!BH287*(Cohort_WP!BH285/Cohort_CF!BH285))</f>
        <v/>
      </c>
      <c r="BI285" s="1" t="str">
        <f>IF(Income_CF!BI287="","",Income_CF!BI287*(Cohort_WP!BI285/Cohort_CF!BI285))</f>
        <v/>
      </c>
      <c r="BJ285" s="1" t="str">
        <f>IF(Income_CF!BJ287="","",Income_CF!BJ287*(Cohort_WP!BJ285/Cohort_CF!BJ285))</f>
        <v/>
      </c>
      <c r="BK285" s="1" t="str">
        <f>IF(Income_CF!BK287="","",Income_CF!BK287*(Cohort_WP!BK285/Cohort_CF!BK285))</f>
        <v/>
      </c>
      <c r="BL285" s="1" t="str">
        <f>IF(Income_CF!BL287="","",Income_CF!BL287*(Cohort_WP!BL285/Cohort_CF!BL285))</f>
        <v/>
      </c>
      <c r="BM285" s="1" t="str">
        <f>IF(Income_CF!BM287="","",Income_CF!BM287*(Cohort_WP!BM285/Cohort_CF!BM285))</f>
        <v/>
      </c>
      <c r="BN285" s="1" t="str">
        <f>IF(Income_CF!BN287="","",Income_CF!BN287*(Cohort_WP!BN285/Cohort_CF!BN285))</f>
        <v/>
      </c>
    </row>
    <row r="286" spans="1:72" x14ac:dyDescent="0.55000000000000004">
      <c r="A286" s="639"/>
      <c r="B286" t="s">
        <v>469</v>
      </c>
      <c r="H286" s="1" t="str">
        <f>IF(Income_CF!H288="","",Income_CF!H288*(Cohort_WP!H286/Cohort_CF!H286))</f>
        <v/>
      </c>
      <c r="I286" s="1" t="str">
        <f>IF(Income_CF!I288="","",Income_CF!I288*(Cohort_WP!I286/Cohort_CF!I286))</f>
        <v/>
      </c>
      <c r="J286" s="1">
        <f>IF(Income_CF!J288="","",Income_CF!J288*(Cohort_WP!J286/Cohort_CF!J286))</f>
        <v>1227998.5017454263</v>
      </c>
      <c r="K286" s="1">
        <f>IF(Income_CF!K288="","",Income_CF!K288*(Cohort_WP!K286/Cohort_CF!K286))</f>
        <v>1275635.4057068843</v>
      </c>
      <c r="L286" s="1">
        <f>IF(Income_CF!L288="","",Income_CF!L288*(Cohort_WP!L286/Cohort_CF!L286))</f>
        <v>1324325.4217445087</v>
      </c>
      <c r="M286" s="1">
        <f>IF(Income_CF!M288="","",Income_CF!M288*(Cohort_WP!M286/Cohort_CF!M286))</f>
        <v>1374049.2210950791</v>
      </c>
      <c r="N286" s="1">
        <f>IF(Income_CF!N288="","",Income_CF!N288*(Cohort_WP!N286/Cohort_CF!N286))</f>
        <v>1433502.5978943843</v>
      </c>
      <c r="O286" s="1">
        <f>IF(Income_CF!O288="","",Income_CF!O288*(Cohort_WP!O286/Cohort_CF!O286))</f>
        <v>1484650.8412255691</v>
      </c>
      <c r="P286" s="1">
        <f>IF(Income_CF!P288="","",Income_CF!P288*(Cohort_WP!P286/Cohort_CF!P286))</f>
        <v>1536701.787209739</v>
      </c>
      <c r="Q286" s="1">
        <f>IF(Income_CF!Q288="","",Income_CF!Q288*(Cohort_WP!Q286/Cohort_CF!Q286))</f>
        <v>1589623.5470503955</v>
      </c>
      <c r="R286" s="1">
        <f>IF(Income_CF!R288="","",Income_CF!R288*(Cohort_WP!R286/Cohort_CF!R286))</f>
        <v>1643381.5300373496</v>
      </c>
      <c r="S286" s="1">
        <f>IF(Income_CF!S288="","",Income_CF!S288*(Cohort_WP!S286/Cohort_CF!S286))</f>
        <v>1697938.4349165491</v>
      </c>
      <c r="T286" s="1">
        <f>IF(Income_CF!T288="","",Income_CF!T288*(Cohort_WP!T286/Cohort_CF!T286))</f>
        <v>1753254.2492305066</v>
      </c>
      <c r="U286" s="1">
        <f>IF(Income_CF!U288="","",Income_CF!U288*(Cohort_WP!U286/Cohort_CF!U286))</f>
        <v>1809286.2569011752</v>
      </c>
      <c r="V286" s="1">
        <f>IF(Income_CF!V288="","",Income_CF!V288*(Cohort_WP!V286/Cohort_CF!V286))</f>
        <v>1865989.0543010896</v>
      </c>
      <c r="W286" s="1">
        <f>IF(Income_CF!W288="","",Income_CF!W288*(Cohort_WP!W286/Cohort_CF!W286))</f>
        <v>1923314.5750305071</v>
      </c>
      <c r="X286" s="1">
        <f>IF(Income_CF!X288="","",Income_CF!X288*(Cohort_WP!X286/Cohort_CF!X286))</f>
        <v>1981212.1235880465</v>
      </c>
      <c r="Y286" s="1">
        <f>IF(Income_CF!Y288="","",Income_CF!Y288*(Cohort_WP!Y286/Cohort_CF!Y286))</f>
        <v>2039628.4180905954</v>
      </c>
      <c r="Z286" s="1">
        <f>IF(Income_CF!Z288="","",Income_CF!Z288*(Cohort_WP!Z286/Cohort_CF!Z286))</f>
        <v>2098507.6421641596</v>
      </c>
      <c r="AA286" s="1">
        <f>IF(Income_CF!AA288="","",Income_CF!AA288*(Cohort_WP!AA286/Cohort_CF!AA286))</f>
        <v>2157791.5060923789</v>
      </c>
      <c r="AB286" s="1">
        <f>IF(Income_CF!AB288="","",Income_CF!AB288*(Cohort_WP!AB286/Cohort_CF!AB286))</f>
        <v>2217419.3172721867</v>
      </c>
      <c r="AC286" s="1">
        <f>IF(Income_CF!AC288="","",Income_CF!AC288*(Cohort_WP!AC286/Cohort_CF!AC286))</f>
        <v>2277328.0599882235</v>
      </c>
      <c r="AD286" s="1">
        <f>IF(Income_CF!AD288="","",Income_CF!AD288*(Cohort_WP!AD286/Cohort_CF!AD286))</f>
        <v>2337452.4844780518</v>
      </c>
      <c r="AE286" s="1">
        <f>IF(Income_CF!AE288="","",Income_CF!AE288*(Cohort_WP!AE286/Cohort_CF!AE286))</f>
        <v>2397725.2052201191</v>
      </c>
      <c r="AF286" s="1">
        <f>IF(Income_CF!AF288="","",Income_CF!AF288*(Cohort_WP!AF286/Cohort_CF!AF286))</f>
        <v>2458076.8083350295</v>
      </c>
      <c r="AG286" s="1">
        <f>IF(Income_CF!AG288="","",Income_CF!AG288*(Cohort_WP!AG286/Cohort_CF!AG286))</f>
        <v>2518435.9679493555</v>
      </c>
      <c r="AH286" s="1">
        <f>IF(Income_CF!AH288="","",Income_CF!AH288*(Cohort_WP!AH286/Cohort_CF!AH286))</f>
        <v>2578729.5713289748</v>
      </c>
      <c r="AI286" s="1">
        <f>IF(Income_CF!AI288="","",Income_CF!AI288*(Cohort_WP!AI286/Cohort_CF!AI286))</f>
        <v>2638882.8525466318</v>
      </c>
      <c r="AJ286" s="1">
        <f>IF(Income_CF!AJ288="","",Income_CF!AJ288*(Cohort_WP!AJ286/Cohort_CF!AJ286))</f>
        <v>2698819.5344066848</v>
      </c>
      <c r="AK286" s="1">
        <f>IF(Income_CF!AK288="","",Income_CF!AK288*(Cohort_WP!AK286/Cohort_CF!AK286))</f>
        <v>2758461.9783077529</v>
      </c>
      <c r="AL286" s="1">
        <f>IF(Income_CF!AL288="","",Income_CF!AL288*(Cohort_WP!AL286/Cohort_CF!AL286))</f>
        <v>2817731.3416831512</v>
      </c>
      <c r="AM286" s="1">
        <f>IF(Income_CF!AM288="","",Income_CF!AM288*(Cohort_WP!AM286/Cohort_CF!AM286))</f>
        <v>2876547.7426181529</v>
      </c>
      <c r="AN286" s="1">
        <f>IF(Income_CF!AN288="","",Income_CF!AN288*(Cohort_WP!AN286/Cohort_CF!AN286))</f>
        <v>2934830.4312041015</v>
      </c>
      <c r="AO286" s="1">
        <f>IF(Income_CF!AO288="","",Income_CF!AO288*(Cohort_WP!AO286/Cohort_CF!AO286))</f>
        <v>2992497.9671507813</v>
      </c>
      <c r="AP286" s="1">
        <f>IF(Income_CF!AP288="","",Income_CF!AP288*(Cohort_WP!AP286/Cohort_CF!AP286))</f>
        <v>3049468.4031422078</v>
      </c>
      <c r="AQ286" s="1">
        <f>IF(Income_CF!AQ288="","",Income_CF!AQ288*(Cohort_WP!AQ286/Cohort_CF!AQ286))</f>
        <v>3105659.4733857014</v>
      </c>
      <c r="AR286" s="1">
        <f>IF(Income_CF!AR288="","",Income_CF!AR288*(Cohort_WP!AR286/Cohort_CF!AR286))</f>
        <v>3160988.786771372</v>
      </c>
      <c r="AS286" s="1">
        <f>IF(Income_CF!AS288="","",Income_CF!AS288*(Cohort_WP!AS286/Cohort_CF!AS286))</f>
        <v>3215374.0240282617</v>
      </c>
      <c r="AT286" s="1">
        <f>IF(Income_CF!AT288="","",Income_CF!AT288*(Cohort_WP!AT286/Cohort_CF!AT286))</f>
        <v>3268733.1382348379</v>
      </c>
      <c r="AU286" s="1">
        <f>IF(Income_CF!AU288="","",Income_CF!AU288*(Cohort_WP!AU286/Cohort_CF!AU286))</f>
        <v>3320984.5580159803</v>
      </c>
      <c r="AV286" s="1">
        <f>IF(Income_CF!AV288="","",Income_CF!AV288*(Cohort_WP!AV286/Cohort_CF!AV286))</f>
        <v>3372047.3927351423</v>
      </c>
      <c r="AW286" s="1">
        <f>IF(Income_CF!AW288="","",Income_CF!AW288*(Cohort_WP!AW286/Cohort_CF!AW286))</f>
        <v>3421841.6389707513</v>
      </c>
      <c r="AX286" s="1" t="str">
        <f>IF(Income_CF!AX288="","",Income_CF!AX288*(Cohort_WP!AX286/Cohort_CF!AX286))</f>
        <v/>
      </c>
      <c r="AY286" s="1" t="str">
        <f>IF(Income_CF!AY288="","",Income_CF!AY288*(Cohort_WP!AY286/Cohort_CF!AY286))</f>
        <v/>
      </c>
      <c r="AZ286" s="1" t="str">
        <f>IF(Income_CF!AZ288="","",Income_CF!AZ288*(Cohort_WP!AZ286/Cohort_CF!AZ286))</f>
        <v/>
      </c>
      <c r="BA286" s="1" t="str">
        <f>IF(Income_CF!BA288="","",Income_CF!BA288*(Cohort_WP!BA286/Cohort_CF!BA286))</f>
        <v/>
      </c>
      <c r="BB286" s="1" t="str">
        <f>IF(Income_CF!BB288="","",Income_CF!BB288*(Cohort_WP!BB286/Cohort_CF!BB286))</f>
        <v/>
      </c>
      <c r="BC286" s="1" t="str">
        <f>IF(Income_CF!BC288="","",Income_CF!BC288*(Cohort_WP!BC286/Cohort_CF!BC286))</f>
        <v/>
      </c>
      <c r="BD286" s="1" t="str">
        <f>IF(Income_CF!BD288="","",Income_CF!BD288*(Cohort_WP!BD286/Cohort_CF!BD286))</f>
        <v/>
      </c>
      <c r="BE286" s="1" t="str">
        <f>IF(Income_CF!BE288="","",Income_CF!BE288*(Cohort_WP!BE286/Cohort_CF!BE286))</f>
        <v/>
      </c>
      <c r="BF286" s="1" t="str">
        <f>IF(Income_CF!BF288="","",Income_CF!BF288*(Cohort_WP!BF286/Cohort_CF!BF286))</f>
        <v/>
      </c>
      <c r="BG286" s="1" t="str">
        <f>IF(Income_CF!BG288="","",Income_CF!BG288*(Cohort_WP!BG286/Cohort_CF!BG286))</f>
        <v/>
      </c>
      <c r="BH286" s="1" t="str">
        <f>IF(Income_CF!BH288="","",Income_CF!BH288*(Cohort_WP!BH286/Cohort_CF!BH286))</f>
        <v/>
      </c>
      <c r="BI286" s="1" t="str">
        <f>IF(Income_CF!BI288="","",Income_CF!BI288*(Cohort_WP!BI286/Cohort_CF!BI286))</f>
        <v/>
      </c>
      <c r="BJ286" s="1" t="str">
        <f>IF(Income_CF!BJ288="","",Income_CF!BJ288*(Cohort_WP!BJ286/Cohort_CF!BJ286))</f>
        <v/>
      </c>
      <c r="BK286" s="1" t="str">
        <f>IF(Income_CF!BK288="","",Income_CF!BK288*(Cohort_WP!BK286/Cohort_CF!BK286))</f>
        <v/>
      </c>
      <c r="BL286" s="1" t="str">
        <f>IF(Income_CF!BL288="","",Income_CF!BL288*(Cohort_WP!BL286/Cohort_CF!BL286))</f>
        <v/>
      </c>
      <c r="BM286" s="1" t="str">
        <f>IF(Income_CF!BM288="","",Income_CF!BM288*(Cohort_WP!BM286/Cohort_CF!BM286))</f>
        <v/>
      </c>
      <c r="BN286" s="1" t="str">
        <f>IF(Income_CF!BN288="","",Income_CF!BN288*(Cohort_WP!BN286/Cohort_CF!BN286))</f>
        <v/>
      </c>
    </row>
    <row r="287" spans="1:72" x14ac:dyDescent="0.55000000000000004">
      <c r="A287" s="639"/>
      <c r="B287" t="s">
        <v>470</v>
      </c>
      <c r="H287" s="1" t="str">
        <f>IF(Income_CF!H289="","",Income_CF!H289*(Cohort_WP!H287/Cohort_CF!H287))</f>
        <v/>
      </c>
      <c r="I287" s="1" t="str">
        <f>IF(Income_CF!I289="","",Income_CF!I289*(Cohort_WP!I287/Cohort_CF!I287))</f>
        <v/>
      </c>
      <c r="J287" s="1" t="str">
        <f>IF(Income_CF!J289="","",Income_CF!J289*(Cohort_WP!J287/Cohort_CF!J287))</f>
        <v/>
      </c>
      <c r="K287" s="1">
        <f>IF(Income_CF!K289="","",Income_CF!K289*(Cohort_WP!K287/Cohort_CF!K287))</f>
        <v>1264838.4567977889</v>
      </c>
      <c r="L287" s="1">
        <f>IF(Income_CF!L289="","",Income_CF!L289*(Cohort_WP!L287/Cohort_CF!L287))</f>
        <v>1313904.4678780909</v>
      </c>
      <c r="M287" s="1">
        <f>IF(Income_CF!M289="","",Income_CF!M289*(Cohort_WP!M287/Cohort_CF!M287))</f>
        <v>1364055.1843968444</v>
      </c>
      <c r="N287" s="1">
        <f>IF(Income_CF!N289="","",Income_CF!N289*(Cohort_WP!N287/Cohort_CF!N287))</f>
        <v>1415270.6977279314</v>
      </c>
      <c r="O287" s="1">
        <f>IF(Income_CF!O289="","",Income_CF!O289*(Cohort_WP!O287/Cohort_CF!O287))</f>
        <v>1476507.6758312157</v>
      </c>
      <c r="P287" s="1">
        <f>IF(Income_CF!P289="","",Income_CF!P289*(Cohort_WP!P287/Cohort_CF!P287))</f>
        <v>1529190.3664623364</v>
      </c>
      <c r="Q287" s="1">
        <f>IF(Income_CF!Q289="","",Income_CF!Q289*(Cohort_WP!Q287/Cohort_CF!Q287))</f>
        <v>1582802.8408260315</v>
      </c>
      <c r="R287" s="1">
        <f>IF(Income_CF!R289="","",Income_CF!R289*(Cohort_WP!R287/Cohort_CF!R287))</f>
        <v>1637312.2534619072</v>
      </c>
      <c r="S287" s="1">
        <f>IF(Income_CF!S289="","",Income_CF!S289*(Cohort_WP!S287/Cohort_CF!S287))</f>
        <v>1692682.9759384701</v>
      </c>
      <c r="T287" s="1">
        <f>IF(Income_CF!T289="","",Income_CF!T289*(Cohort_WP!T287/Cohort_CF!T287))</f>
        <v>1748876.5879640456</v>
      </c>
      <c r="U287" s="1">
        <f>IF(Income_CF!U289="","",Income_CF!U289*(Cohort_WP!U287/Cohort_CF!U287))</f>
        <v>1805851.8767074218</v>
      </c>
      <c r="V287" s="1">
        <f>IF(Income_CF!V289="","",Income_CF!V289*(Cohort_WP!V287/Cohort_CF!V287))</f>
        <v>1863564.8446082103</v>
      </c>
      <c r="W287" s="1">
        <f>IF(Income_CF!W289="","",Income_CF!W289*(Cohort_WP!W287/Cohort_CF!W287))</f>
        <v>1921968.7259301222</v>
      </c>
      <c r="X287" s="1">
        <f>IF(Income_CF!X289="","",Income_CF!X289*(Cohort_WP!X287/Cohort_CF!X287))</f>
        <v>1981014.0122814223</v>
      </c>
      <c r="Y287" s="1">
        <f>IF(Income_CF!Y289="","",Income_CF!Y289*(Cohort_WP!Y287/Cohort_CF!Y287))</f>
        <v>2040648.4872956879</v>
      </c>
      <c r="Z287" s="1">
        <f>IF(Income_CF!Z289="","",Income_CF!Z289*(Cohort_WP!Z287/Cohort_CF!Z287))</f>
        <v>2100817.2706333129</v>
      </c>
      <c r="AA287" s="1">
        <f>IF(Income_CF!AA289="","",Income_CF!AA289*(Cohort_WP!AA287/Cohort_CF!AA287))</f>
        <v>2161462.8714290839</v>
      </c>
      <c r="AB287" s="1">
        <f>IF(Income_CF!AB289="","",Income_CF!AB289*(Cohort_WP!AB287/Cohort_CF!AB287))</f>
        <v>2222525.2512751506</v>
      </c>
      <c r="AC287" s="1">
        <f>IF(Income_CF!AC289="","",Income_CF!AC289*(Cohort_WP!AC287/Cohort_CF!AC287))</f>
        <v>2283941.8967903526</v>
      </c>
      <c r="AD287" s="1">
        <f>IF(Income_CF!AD289="","",Income_CF!AD289*(Cohort_WP!AD287/Cohort_CF!AD287))</f>
        <v>2345647.9017878696</v>
      </c>
      <c r="AE287" s="1">
        <f>IF(Income_CF!AE289="","",Income_CF!AE289*(Cohort_WP!AE287/Cohort_CF!AE287))</f>
        <v>2407576.0590123935</v>
      </c>
      <c r="AF287" s="1">
        <f>IF(Income_CF!AF289="","",Income_CF!AF289*(Cohort_WP!AF287/Cohort_CF!AF287))</f>
        <v>2469656.9613767234</v>
      </c>
      <c r="AG287" s="1">
        <f>IF(Income_CF!AG289="","",Income_CF!AG289*(Cohort_WP!AG287/Cohort_CF!AG287))</f>
        <v>2531819.1125850803</v>
      </c>
      <c r="AH287" s="1">
        <f>IF(Income_CF!AH289="","",Income_CF!AH289*(Cohort_WP!AH287/Cohort_CF!AH287))</f>
        <v>2593989.0469878362</v>
      </c>
      <c r="AI287" s="1">
        <f>IF(Income_CF!AI289="","",Income_CF!AI289*(Cohort_WP!AI287/Cohort_CF!AI287))</f>
        <v>2656091.4584688437</v>
      </c>
      <c r="AJ287" s="1">
        <f>IF(Income_CF!AJ289="","",Income_CF!AJ289*(Cohort_WP!AJ287/Cohort_CF!AJ287))</f>
        <v>2718049.338123031</v>
      </c>
      <c r="AK287" s="1">
        <f>IF(Income_CF!AK289="","",Income_CF!AK289*(Cohort_WP!AK287/Cohort_CF!AK287))</f>
        <v>2779784.1204388859</v>
      </c>
      <c r="AL287" s="1">
        <f>IF(Income_CF!AL289="","",Income_CF!AL289*(Cohort_WP!AL287/Cohort_CF!AL287))</f>
        <v>2841215.8376569846</v>
      </c>
      <c r="AM287" s="1">
        <f>IF(Income_CF!AM289="","",Income_CF!AM289*(Cohort_WP!AM287/Cohort_CF!AM287))</f>
        <v>2902263.2819336457</v>
      </c>
      <c r="AN287" s="1">
        <f>IF(Income_CF!AN289="","",Income_CF!AN289*(Cohort_WP!AN287/Cohort_CF!AN287))</f>
        <v>2962844.174896697</v>
      </c>
      <c r="AO287" s="1">
        <f>IF(Income_CF!AO289="","",Income_CF!AO289*(Cohort_WP!AO287/Cohort_CF!AO287))</f>
        <v>3022875.3441402246</v>
      </c>
      <c r="AP287" s="1">
        <f>IF(Income_CF!AP289="","",Income_CF!AP289*(Cohort_WP!AP287/Cohort_CF!AP287))</f>
        <v>3082272.9061653046</v>
      </c>
      <c r="AQ287" s="1">
        <f>IF(Income_CF!AQ289="","",Income_CF!AQ289*(Cohort_WP!AQ287/Cohort_CF!AQ287))</f>
        <v>3140952.4552364736</v>
      </c>
      <c r="AR287" s="1">
        <f>IF(Income_CF!AR289="","",Income_CF!AR289*(Cohort_WP!AR287/Cohort_CF!AR287))</f>
        <v>3198829.2575872722</v>
      </c>
      <c r="AS287" s="1">
        <f>IF(Income_CF!AS289="","",Income_CF!AS289*(Cohort_WP!AS287/Cohort_CF!AS287))</f>
        <v>3255818.4503745134</v>
      </c>
      <c r="AT287" s="1">
        <f>IF(Income_CF!AT289="","",Income_CF!AT289*(Cohort_WP!AT287/Cohort_CF!AT287))</f>
        <v>3311835.2447491088</v>
      </c>
      <c r="AU287" s="1">
        <f>IF(Income_CF!AU289="","",Income_CF!AU289*(Cohort_WP!AU287/Cohort_CF!AU287))</f>
        <v>3366795.1323818834</v>
      </c>
      <c r="AV287" s="1">
        <f>IF(Income_CF!AV289="","",Income_CF!AV289*(Cohort_WP!AV287/Cohort_CF!AV287))</f>
        <v>3420614.0947564603</v>
      </c>
      <c r="AW287" s="1">
        <f>IF(Income_CF!AW289="","",Income_CF!AW289*(Cohort_WP!AW287/Cohort_CF!AW287))</f>
        <v>3473208.8145171967</v>
      </c>
      <c r="AX287" s="1">
        <f>IF(Income_CF!AX289="","",Income_CF!AX289*(Cohort_WP!AX287/Cohort_CF!AX287))</f>
        <v>3524496.8881398737</v>
      </c>
      <c r="AY287" s="1" t="str">
        <f>IF(Income_CF!AY289="","",Income_CF!AY289*(Cohort_WP!AY287/Cohort_CF!AY287))</f>
        <v/>
      </c>
      <c r="AZ287" s="1" t="str">
        <f>IF(Income_CF!AZ289="","",Income_CF!AZ289*(Cohort_WP!AZ287/Cohort_CF!AZ287))</f>
        <v/>
      </c>
      <c r="BA287" s="1" t="str">
        <f>IF(Income_CF!BA289="","",Income_CF!BA289*(Cohort_WP!BA287/Cohort_CF!BA287))</f>
        <v/>
      </c>
      <c r="BB287" s="1" t="str">
        <f>IF(Income_CF!BB289="","",Income_CF!BB289*(Cohort_WP!BB287/Cohort_CF!BB287))</f>
        <v/>
      </c>
      <c r="BC287" s="1" t="str">
        <f>IF(Income_CF!BC289="","",Income_CF!BC289*(Cohort_WP!BC287/Cohort_CF!BC287))</f>
        <v/>
      </c>
      <c r="BD287" s="1" t="str">
        <f>IF(Income_CF!BD289="","",Income_CF!BD289*(Cohort_WP!BD287/Cohort_CF!BD287))</f>
        <v/>
      </c>
      <c r="BE287" s="1" t="str">
        <f>IF(Income_CF!BE289="","",Income_CF!BE289*(Cohort_WP!BE287/Cohort_CF!BE287))</f>
        <v/>
      </c>
      <c r="BF287" s="1" t="str">
        <f>IF(Income_CF!BF289="","",Income_CF!BF289*(Cohort_WP!BF287/Cohort_CF!BF287))</f>
        <v/>
      </c>
      <c r="BG287" s="1" t="str">
        <f>IF(Income_CF!BG289="","",Income_CF!BG289*(Cohort_WP!BG287/Cohort_CF!BG287))</f>
        <v/>
      </c>
      <c r="BH287" s="1" t="str">
        <f>IF(Income_CF!BH289="","",Income_CF!BH289*(Cohort_WP!BH287/Cohort_CF!BH287))</f>
        <v/>
      </c>
      <c r="BI287" s="1" t="str">
        <f>IF(Income_CF!BI289="","",Income_CF!BI289*(Cohort_WP!BI287/Cohort_CF!BI287))</f>
        <v/>
      </c>
      <c r="BJ287" s="1" t="str">
        <f>IF(Income_CF!BJ289="","",Income_CF!BJ289*(Cohort_WP!BJ287/Cohort_CF!BJ287))</f>
        <v/>
      </c>
      <c r="BK287" s="1" t="str">
        <f>IF(Income_CF!BK289="","",Income_CF!BK289*(Cohort_WP!BK287/Cohort_CF!BK287))</f>
        <v/>
      </c>
      <c r="BL287" s="1" t="str">
        <f>IF(Income_CF!BL289="","",Income_CF!BL289*(Cohort_WP!BL287/Cohort_CF!BL287))</f>
        <v/>
      </c>
      <c r="BM287" s="1" t="str">
        <f>IF(Income_CF!BM289="","",Income_CF!BM289*(Cohort_WP!BM287/Cohort_CF!BM287))</f>
        <v/>
      </c>
      <c r="BN287" s="1" t="str">
        <f>IF(Income_CF!BN289="","",Income_CF!BN289*(Cohort_WP!BN287/Cohort_CF!BN287))</f>
        <v/>
      </c>
    </row>
    <row r="288" spans="1:72" x14ac:dyDescent="0.55000000000000004">
      <c r="A288" s="639"/>
      <c r="B288" t="s">
        <v>471</v>
      </c>
      <c r="H288" s="1" t="str">
        <f>IF(Income_CF!H290="","",Income_CF!H290*(Cohort_WP!H288/Cohort_CF!H288))</f>
        <v/>
      </c>
      <c r="I288" s="1" t="str">
        <f>IF(Income_CF!I290="","",Income_CF!I290*(Cohort_WP!I288/Cohort_CF!I288))</f>
        <v/>
      </c>
      <c r="J288" s="1" t="str">
        <f>IF(Income_CF!J290="","",Income_CF!J290*(Cohort_WP!J288/Cohort_CF!J288))</f>
        <v/>
      </c>
      <c r="K288" s="1" t="str">
        <f>IF(Income_CF!K290="","",Income_CF!K290*(Cohort_WP!K288/Cohort_CF!K288))</f>
        <v/>
      </c>
      <c r="L288" s="1">
        <f>IF(Income_CF!L290="","",Income_CF!L290*(Cohort_WP!L288/Cohort_CF!L288))</f>
        <v>1302783.6105017229</v>
      </c>
      <c r="M288" s="1">
        <f>IF(Income_CF!M290="","",Income_CF!M290*(Cohort_WP!M288/Cohort_CF!M288))</f>
        <v>1353321.6019144335</v>
      </c>
      <c r="N288" s="1">
        <f>IF(Income_CF!N290="","",Income_CF!N290*(Cohort_WP!N288/Cohort_CF!N288))</f>
        <v>1404976.8399287493</v>
      </c>
      <c r="O288" s="1">
        <f>IF(Income_CF!O290="","",Income_CF!O290*(Cohort_WP!O288/Cohort_CF!O288))</f>
        <v>1457728.8186597694</v>
      </c>
      <c r="P288" s="1">
        <f>IF(Income_CF!P290="","",Income_CF!P290*(Cohort_WP!P288/Cohort_CF!P288))</f>
        <v>1520802.9061061523</v>
      </c>
      <c r="Q288" s="1">
        <f>IF(Income_CF!Q290="","",Income_CF!Q290*(Cohort_WP!Q288/Cohort_CF!Q288))</f>
        <v>1575066.0774562063</v>
      </c>
      <c r="R288" s="1">
        <f>IF(Income_CF!R290="","",Income_CF!R290*(Cohort_WP!R288/Cohort_CF!R288))</f>
        <v>1630286.926050812</v>
      </c>
      <c r="S288" s="1">
        <f>IF(Income_CF!S290="","",Income_CF!S290*(Cohort_WP!S288/Cohort_CF!S288))</f>
        <v>1686431.6210657642</v>
      </c>
      <c r="T288" s="1">
        <f>IF(Income_CF!T290="","",Income_CF!T290*(Cohort_WP!T288/Cohort_CF!T288))</f>
        <v>1743463.4652166241</v>
      </c>
      <c r="U288" s="1">
        <f>IF(Income_CF!U290="","",Income_CF!U290*(Cohort_WP!U288/Cohort_CF!U288))</f>
        <v>1801342.8856029669</v>
      </c>
      <c r="V288" s="1">
        <f>IF(Income_CF!V290="","",Income_CF!V290*(Cohort_WP!V288/Cohort_CF!V288))</f>
        <v>1860027.433008644</v>
      </c>
      <c r="W288" s="1">
        <f>IF(Income_CF!W290="","",Income_CF!W290*(Cohort_WP!W288/Cohort_CF!W288))</f>
        <v>1919471.7899464567</v>
      </c>
      <c r="X288" s="1">
        <f>IF(Income_CF!X290="","",Income_CF!X290*(Cohort_WP!X288/Cohort_CF!X288))</f>
        <v>1979627.7877080261</v>
      </c>
      <c r="Y288" s="1">
        <f>IF(Income_CF!Y290="","",Income_CF!Y290*(Cohort_WP!Y288/Cohort_CF!Y288))</f>
        <v>2040444.4326498648</v>
      </c>
      <c r="Z288" s="1">
        <f>IF(Income_CF!Z290="","",Income_CF!Z290*(Cohort_WP!Z288/Cohort_CF!Z288))</f>
        <v>2101867.9419145584</v>
      </c>
      <c r="AA288" s="1">
        <f>IF(Income_CF!AA290="","",Income_CF!AA290*(Cohort_WP!AA288/Cohort_CF!AA288))</f>
        <v>2163841.7887523123</v>
      </c>
      <c r="AB288" s="1">
        <f>IF(Income_CF!AB290="","",Income_CF!AB290*(Cohort_WP!AB288/Cohort_CF!AB288))</f>
        <v>2226306.7575719566</v>
      </c>
      <c r="AC288" s="1">
        <f>IF(Income_CF!AC290="","",Income_CF!AC290*(Cohort_WP!AC288/Cohort_CF!AC288))</f>
        <v>2289201.0088134049</v>
      </c>
      <c r="AD288" s="1">
        <f>IF(Income_CF!AD290="","",Income_CF!AD290*(Cohort_WP!AD288/Cohort_CF!AD288))</f>
        <v>2352460.153694063</v>
      </c>
      <c r="AE288" s="1">
        <f>IF(Income_CF!AE290="","",Income_CF!AE290*(Cohort_WP!AE288/Cohort_CF!AE288))</f>
        <v>2416017.3388415058</v>
      </c>
      <c r="AF288" s="1">
        <f>IF(Income_CF!AF290="","",Income_CF!AF290*(Cohort_WP!AF288/Cohort_CF!AF288))</f>
        <v>2479803.3407827658</v>
      </c>
      <c r="AG288" s="1">
        <f>IF(Income_CF!AG290="","",Income_CF!AG290*(Cohort_WP!AG288/Cohort_CF!AG288))</f>
        <v>2543746.6702180244</v>
      </c>
      <c r="AH288" s="1">
        <f>IF(Income_CF!AH290="","",Income_CF!AH290*(Cohort_WP!AH288/Cohort_CF!AH288))</f>
        <v>2607773.6859626323</v>
      </c>
      <c r="AI288" s="1">
        <f>IF(Income_CF!AI290="","",Income_CF!AI290*(Cohort_WP!AI288/Cohort_CF!AI288))</f>
        <v>2671808.7183974711</v>
      </c>
      <c r="AJ288" s="1">
        <f>IF(Income_CF!AJ290="","",Income_CF!AJ290*(Cohort_WP!AJ288/Cohort_CF!AJ288))</f>
        <v>2735774.2022229093</v>
      </c>
      <c r="AK288" s="1">
        <f>IF(Income_CF!AK290="","",Income_CF!AK290*(Cohort_WP!AK288/Cohort_CF!AK288))</f>
        <v>2799590.8182667224</v>
      </c>
      <c r="AL288" s="1">
        <f>IF(Income_CF!AL290="","",Income_CF!AL290*(Cohort_WP!AL288/Cohort_CF!AL288))</f>
        <v>2863177.6440520519</v>
      </c>
      <c r="AM288" s="1">
        <f>IF(Income_CF!AM290="","",Income_CF!AM290*(Cohort_WP!AM288/Cohort_CF!AM288))</f>
        <v>2926452.3127866946</v>
      </c>
      <c r="AN288" s="1">
        <f>IF(Income_CF!AN290="","",Income_CF!AN290*(Cohort_WP!AN288/Cohort_CF!AN288))</f>
        <v>2989331.1803916544</v>
      </c>
      <c r="AO288" s="1">
        <f>IF(Income_CF!AO290="","",Income_CF!AO290*(Cohort_WP!AO288/Cohort_CF!AO288))</f>
        <v>3051729.5001435988</v>
      </c>
      <c r="AP288" s="1">
        <f>IF(Income_CF!AP290="","",Income_CF!AP290*(Cohort_WP!AP288/Cohort_CF!AP288))</f>
        <v>3113561.6044644313</v>
      </c>
      <c r="AQ288" s="1">
        <f>IF(Income_CF!AQ290="","",Income_CF!AQ290*(Cohort_WP!AQ288/Cohort_CF!AQ288))</f>
        <v>3174741.0933502633</v>
      </c>
      <c r="AR288" s="1">
        <f>IF(Income_CF!AR290="","",Income_CF!AR290*(Cohort_WP!AR288/Cohort_CF!AR288))</f>
        <v>3235181.0288935676</v>
      </c>
      <c r="AS288" s="1">
        <f>IF(Income_CF!AS290="","",Income_CF!AS290*(Cohort_WP!AS288/Cohort_CF!AS288))</f>
        <v>3294794.1353148916</v>
      </c>
      <c r="AT288" s="1">
        <f>IF(Income_CF!AT290="","",Income_CF!AT290*(Cohort_WP!AT288/Cohort_CF!AT288))</f>
        <v>3353493.0038857483</v>
      </c>
      <c r="AU288" s="1">
        <f>IF(Income_CF!AU290="","",Income_CF!AU290*(Cohort_WP!AU288/Cohort_CF!AU288))</f>
        <v>3411190.3020915822</v>
      </c>
      <c r="AV288" s="1">
        <f>IF(Income_CF!AV290="","",Income_CF!AV290*(Cohort_WP!AV288/Cohort_CF!AV288))</f>
        <v>3467798.9863533396</v>
      </c>
      <c r="AW288" s="1">
        <f>IF(Income_CF!AW290="","",Income_CF!AW290*(Cohort_WP!AW288/Cohort_CF!AW288))</f>
        <v>3523232.5175991543</v>
      </c>
      <c r="AX288" s="1">
        <f>IF(Income_CF!AX290="","",Income_CF!AX290*(Cohort_WP!AX288/Cohort_CF!AX288))</f>
        <v>3577405.078952712</v>
      </c>
      <c r="AY288" s="1">
        <f>IF(Income_CF!AY290="","",Income_CF!AY290*(Cohort_WP!AY288/Cohort_CF!AY288))</f>
        <v>3630231.7947840695</v>
      </c>
      <c r="AZ288" s="1" t="str">
        <f>IF(Income_CF!AZ290="","",Income_CF!AZ290*(Cohort_WP!AZ288/Cohort_CF!AZ288))</f>
        <v/>
      </c>
      <c r="BA288" s="1" t="str">
        <f>IF(Income_CF!BA290="","",Income_CF!BA290*(Cohort_WP!BA288/Cohort_CF!BA288))</f>
        <v/>
      </c>
      <c r="BB288" s="1" t="str">
        <f>IF(Income_CF!BB290="","",Income_CF!BB290*(Cohort_WP!BB288/Cohort_CF!BB288))</f>
        <v/>
      </c>
      <c r="BC288" s="1" t="str">
        <f>IF(Income_CF!BC290="","",Income_CF!BC290*(Cohort_WP!BC288/Cohort_CF!BC288))</f>
        <v/>
      </c>
      <c r="BD288" s="1" t="str">
        <f>IF(Income_CF!BD290="","",Income_CF!BD290*(Cohort_WP!BD288/Cohort_CF!BD288))</f>
        <v/>
      </c>
      <c r="BE288" s="1" t="str">
        <f>IF(Income_CF!BE290="","",Income_CF!BE290*(Cohort_WP!BE288/Cohort_CF!BE288))</f>
        <v/>
      </c>
      <c r="BF288" s="1" t="str">
        <f>IF(Income_CF!BF290="","",Income_CF!BF290*(Cohort_WP!BF288/Cohort_CF!BF288))</f>
        <v/>
      </c>
      <c r="BG288" s="1" t="str">
        <f>IF(Income_CF!BG290="","",Income_CF!BG290*(Cohort_WP!BG288/Cohort_CF!BG288))</f>
        <v/>
      </c>
      <c r="BH288" s="1" t="str">
        <f>IF(Income_CF!BH290="","",Income_CF!BH290*(Cohort_WP!BH288/Cohort_CF!BH288))</f>
        <v/>
      </c>
      <c r="BI288" s="1" t="str">
        <f>IF(Income_CF!BI290="","",Income_CF!BI290*(Cohort_WP!BI288/Cohort_CF!BI288))</f>
        <v/>
      </c>
      <c r="BJ288" s="1" t="str">
        <f>IF(Income_CF!BJ290="","",Income_CF!BJ290*(Cohort_WP!BJ288/Cohort_CF!BJ288))</f>
        <v/>
      </c>
      <c r="BK288" s="1" t="str">
        <f>IF(Income_CF!BK290="","",Income_CF!BK290*(Cohort_WP!BK288/Cohort_CF!BK288))</f>
        <v/>
      </c>
      <c r="BL288" s="1" t="str">
        <f>IF(Income_CF!BL290="","",Income_CF!BL290*(Cohort_WP!BL288/Cohort_CF!BL288))</f>
        <v/>
      </c>
      <c r="BM288" s="1" t="str">
        <f>IF(Income_CF!BM290="","",Income_CF!BM290*(Cohort_WP!BM288/Cohort_CF!BM288))</f>
        <v/>
      </c>
      <c r="BN288" s="1" t="str">
        <f>IF(Income_CF!BN290="","",Income_CF!BN290*(Cohort_WP!BN288/Cohort_CF!BN288))</f>
        <v/>
      </c>
    </row>
    <row r="289" spans="1:72" x14ac:dyDescent="0.55000000000000004">
      <c r="A289" s="639"/>
      <c r="B289" t="s">
        <v>472</v>
      </c>
      <c r="H289" s="1" t="str">
        <f>IF(Income_CF!H291="","",Income_CF!H291*(Cohort_WP!H289/Cohort_CF!H289))</f>
        <v/>
      </c>
      <c r="I289" s="1" t="str">
        <f>IF(Income_CF!I291="","",Income_CF!I291*(Cohort_WP!I289/Cohort_CF!I289))</f>
        <v/>
      </c>
      <c r="J289" s="1" t="str">
        <f>IF(Income_CF!J291="","",Income_CF!J291*(Cohort_WP!J289/Cohort_CF!J289))</f>
        <v/>
      </c>
      <c r="K289" s="1" t="str">
        <f>IF(Income_CF!K291="","",Income_CF!K291*(Cohort_WP!K289/Cohort_CF!K289))</f>
        <v/>
      </c>
      <c r="L289" s="1" t="str">
        <f>IF(Income_CF!L291="","",Income_CF!L291*(Cohort_WP!L289/Cohort_CF!L289))</f>
        <v/>
      </c>
      <c r="M289" s="1">
        <f>IF(Income_CF!M291="","",Income_CF!M291*(Cohort_WP!M289/Cohort_CF!M289))</f>
        <v>1341867.1188167746</v>
      </c>
      <c r="N289" s="1">
        <f>IF(Income_CF!N291="","",Income_CF!N291*(Cohort_WP!N289/Cohort_CF!N289))</f>
        <v>1393921.2499718666</v>
      </c>
      <c r="O289" s="1">
        <f>IF(Income_CF!O291="","",Income_CF!O291*(Cohort_WP!O289/Cohort_CF!O289))</f>
        <v>1447126.1451266119</v>
      </c>
      <c r="P289" s="1">
        <f>IF(Income_CF!P291="","",Income_CF!P291*(Cohort_WP!P289/Cohort_CF!P289))</f>
        <v>1501460.6832195623</v>
      </c>
      <c r="Q289" s="1">
        <f>IF(Income_CF!Q291="","",Income_CF!Q291*(Cohort_WP!Q289/Cohort_CF!Q289))</f>
        <v>1566426.993289337</v>
      </c>
      <c r="R289" s="1">
        <f>IF(Income_CF!R291="","",Income_CF!R291*(Cohort_WP!R289/Cohort_CF!R289))</f>
        <v>1622318.0597798922</v>
      </c>
      <c r="S289" s="1">
        <f>IF(Income_CF!S291="","",Income_CF!S291*(Cohort_WP!S289/Cohort_CF!S289))</f>
        <v>1679195.5338323363</v>
      </c>
      <c r="T289" s="1">
        <f>IF(Income_CF!T291="","",Income_CF!T291*(Cohort_WP!T289/Cohort_CF!T289))</f>
        <v>1737024.5696977377</v>
      </c>
      <c r="U289" s="1">
        <f>IF(Income_CF!U291="","",Income_CF!U291*(Cohort_WP!U289/Cohort_CF!U289))</f>
        <v>1795767.369173123</v>
      </c>
      <c r="V289" s="1">
        <f>IF(Income_CF!V291="","",Income_CF!V291*(Cohort_WP!V289/Cohort_CF!V289))</f>
        <v>1855383.1721710558</v>
      </c>
      <c r="W289" s="1">
        <f>IF(Income_CF!W291="","",Income_CF!W291*(Cohort_WP!W289/Cohort_CF!W289))</f>
        <v>1915828.2559989034</v>
      </c>
      <c r="X289" s="1">
        <f>IF(Income_CF!X291="","",Income_CF!X291*(Cohort_WP!X289/Cohort_CF!X289))</f>
        <v>1977055.9436448503</v>
      </c>
      <c r="Y289" s="1">
        <f>IF(Income_CF!Y291="","",Income_CF!Y291*(Cohort_WP!Y289/Cohort_CF!Y289))</f>
        <v>2039016.6213392669</v>
      </c>
      <c r="Z289" s="1">
        <f>IF(Income_CF!Z291="","",Income_CF!Z291*(Cohort_WP!Z289/Cohort_CF!Z289))</f>
        <v>2101657.7656293605</v>
      </c>
      <c r="AA289" s="1">
        <f>IF(Income_CF!AA291="","",Income_CF!AA291*(Cohort_WP!AA289/Cohort_CF!AA289))</f>
        <v>2164923.9801719948</v>
      </c>
      <c r="AB289" s="1">
        <f>IF(Income_CF!AB291="","",Income_CF!AB291*(Cohort_WP!AB289/Cohort_CF!AB289))</f>
        <v>2228757.0424148818</v>
      </c>
      <c r="AC289" s="1">
        <f>IF(Income_CF!AC291="","",Income_CF!AC291*(Cohort_WP!AC289/Cohort_CF!AC289))</f>
        <v>2293095.9602991156</v>
      </c>
      <c r="AD289" s="1">
        <f>IF(Income_CF!AD291="","",Income_CF!AD291*(Cohort_WP!AD289/Cohort_CF!AD289))</f>
        <v>2357877.0390778072</v>
      </c>
      <c r="AE289" s="1">
        <f>IF(Income_CF!AE291="","",Income_CF!AE291*(Cohort_WP!AE289/Cohort_CF!AE289))</f>
        <v>2423033.9583048848</v>
      </c>
      <c r="AF289" s="1">
        <f>IF(Income_CF!AF291="","",Income_CF!AF291*(Cohort_WP!AF289/Cohort_CF!AF289))</f>
        <v>2488497.8590067513</v>
      </c>
      <c r="AG289" s="1">
        <f>IF(Income_CF!AG291="","",Income_CF!AG291*(Cohort_WP!AG289/Cohort_CF!AG289))</f>
        <v>2554197.4410062484</v>
      </c>
      <c r="AH289" s="1">
        <f>IF(Income_CF!AH291="","",Income_CF!AH291*(Cohort_WP!AH289/Cohort_CF!AH289))</f>
        <v>2620059.0703245653</v>
      </c>
      <c r="AI289" s="1">
        <f>IF(Income_CF!AI291="","",Income_CF!AI291*(Cohort_WP!AI289/Cohort_CF!AI289))</f>
        <v>2686006.8965415112</v>
      </c>
      <c r="AJ289" s="1">
        <f>IF(Income_CF!AJ291="","",Income_CF!AJ291*(Cohort_WP!AJ289/Cohort_CF!AJ289))</f>
        <v>2751962.9799493952</v>
      </c>
      <c r="AK289" s="1">
        <f>IF(Income_CF!AK291="","",Income_CF!AK291*(Cohort_WP!AK289/Cohort_CF!AK289))</f>
        <v>2817847.4282895974</v>
      </c>
      <c r="AL289" s="1">
        <f>IF(Income_CF!AL291="","",Income_CF!AL291*(Cohort_WP!AL289/Cohort_CF!AL289))</f>
        <v>2883578.5428147237</v>
      </c>
      <c r="AM289" s="1">
        <f>IF(Income_CF!AM291="","",Income_CF!AM291*(Cohort_WP!AM289/Cohort_CF!AM289))</f>
        <v>2949072.9733736133</v>
      </c>
      <c r="AN289" s="1">
        <f>IF(Income_CF!AN291="","",Income_CF!AN291*(Cohort_WP!AN289/Cohort_CF!AN289))</f>
        <v>3014245.8821702949</v>
      </c>
      <c r="AO289" s="1">
        <f>IF(Income_CF!AO291="","",Income_CF!AO291*(Cohort_WP!AO289/Cohort_CF!AO289))</f>
        <v>3079011.1158034047</v>
      </c>
      <c r="AP289" s="1">
        <f>IF(Income_CF!AP291="","",Income_CF!AP291*(Cohort_WP!AP289/Cohort_CF!AP289))</f>
        <v>3143281.3851479064</v>
      </c>
      <c r="AQ289" s="1">
        <f>IF(Income_CF!AQ291="","",Income_CF!AQ291*(Cohort_WP!AQ289/Cohort_CF!AQ289))</f>
        <v>3206968.4525983636</v>
      </c>
      <c r="AR289" s="1">
        <f>IF(Income_CF!AR291="","",Income_CF!AR291*(Cohort_WP!AR289/Cohort_CF!AR289))</f>
        <v>3269983.3261507717</v>
      </c>
      <c r="AS289" s="1">
        <f>IF(Income_CF!AS291="","",Income_CF!AS291*(Cohort_WP!AS289/Cohort_CF!AS289))</f>
        <v>3332236.4597603749</v>
      </c>
      <c r="AT289" s="1">
        <f>IF(Income_CF!AT291="","",Income_CF!AT291*(Cohort_WP!AT289/Cohort_CF!AT289))</f>
        <v>3393637.959374337</v>
      </c>
      <c r="AU289" s="1">
        <f>IF(Income_CF!AU291="","",Income_CF!AU291*(Cohort_WP!AU289/Cohort_CF!AU289))</f>
        <v>3454097.7940023211</v>
      </c>
      <c r="AV289" s="1">
        <f>IF(Income_CF!AV291="","",Income_CF!AV291*(Cohort_WP!AV289/Cohort_CF!AV289))</f>
        <v>3513526.0111543303</v>
      </c>
      <c r="AW289" s="1">
        <f>IF(Income_CF!AW291="","",Income_CF!AW291*(Cohort_WP!AW289/Cohort_CF!AW289))</f>
        <v>3571832.9559439397</v>
      </c>
      <c r="AX289" s="1">
        <f>IF(Income_CF!AX291="","",Income_CF!AX291*(Cohort_WP!AX289/Cohort_CF!AX289))</f>
        <v>3628929.4931271281</v>
      </c>
      <c r="AY289" s="1">
        <f>IF(Income_CF!AY291="","",Income_CF!AY291*(Cohort_WP!AY289/Cohort_CF!AY289))</f>
        <v>3684727.2313212934</v>
      </c>
      <c r="AZ289" s="1">
        <f>IF(Income_CF!AZ291="","",Income_CF!AZ291*(Cohort_WP!AZ289/Cohort_CF!AZ289))</f>
        <v>3739138.7486275919</v>
      </c>
      <c r="BA289" s="1" t="str">
        <f>IF(Income_CF!BA291="","",Income_CF!BA291*(Cohort_WP!BA289/Cohort_CF!BA289))</f>
        <v/>
      </c>
      <c r="BB289" s="1" t="str">
        <f>IF(Income_CF!BB291="","",Income_CF!BB291*(Cohort_WP!BB289/Cohort_CF!BB289))</f>
        <v/>
      </c>
      <c r="BC289" s="1" t="str">
        <f>IF(Income_CF!BC291="","",Income_CF!BC291*(Cohort_WP!BC289/Cohort_CF!BC289))</f>
        <v/>
      </c>
      <c r="BD289" s="1" t="str">
        <f>IF(Income_CF!BD291="","",Income_CF!BD291*(Cohort_WP!BD289/Cohort_CF!BD289))</f>
        <v/>
      </c>
      <c r="BE289" s="1" t="str">
        <f>IF(Income_CF!BE291="","",Income_CF!BE291*(Cohort_WP!BE289/Cohort_CF!BE289))</f>
        <v/>
      </c>
      <c r="BF289" s="1" t="str">
        <f>IF(Income_CF!BF291="","",Income_CF!BF291*(Cohort_WP!BF289/Cohort_CF!BF289))</f>
        <v/>
      </c>
      <c r="BG289" s="1" t="str">
        <f>IF(Income_CF!BG291="","",Income_CF!BG291*(Cohort_WP!BG289/Cohort_CF!BG289))</f>
        <v/>
      </c>
      <c r="BH289" s="1" t="str">
        <f>IF(Income_CF!BH291="","",Income_CF!BH291*(Cohort_WP!BH289/Cohort_CF!BH289))</f>
        <v/>
      </c>
      <c r="BI289" s="1" t="str">
        <f>IF(Income_CF!BI291="","",Income_CF!BI291*(Cohort_WP!BI289/Cohort_CF!BI289))</f>
        <v/>
      </c>
      <c r="BJ289" s="1" t="str">
        <f>IF(Income_CF!BJ291="","",Income_CF!BJ291*(Cohort_WP!BJ289/Cohort_CF!BJ289))</f>
        <v/>
      </c>
      <c r="BK289" s="1" t="str">
        <f>IF(Income_CF!BK291="","",Income_CF!BK291*(Cohort_WP!BK289/Cohort_CF!BK289))</f>
        <v/>
      </c>
      <c r="BL289" s="1" t="str">
        <f>IF(Income_CF!BL291="","",Income_CF!BL291*(Cohort_WP!BL289/Cohort_CF!BL289))</f>
        <v/>
      </c>
      <c r="BM289" s="1" t="str">
        <f>IF(Income_CF!BM291="","",Income_CF!BM291*(Cohort_WP!BM289/Cohort_CF!BM289))</f>
        <v/>
      </c>
      <c r="BN289" s="1" t="str">
        <f>IF(Income_CF!BN291="","",Income_CF!BN291*(Cohort_WP!BN289/Cohort_CF!BN289))</f>
        <v/>
      </c>
    </row>
    <row r="290" spans="1:72" x14ac:dyDescent="0.55000000000000004">
      <c r="A290" s="639"/>
      <c r="B290" t="s">
        <v>473</v>
      </c>
      <c r="H290" s="1" t="str">
        <f>IF(Income_CF!H292="","",Income_CF!H292*(Cohort_WP!H290/Cohort_CF!H290))</f>
        <v/>
      </c>
      <c r="I290" s="1" t="str">
        <f>IF(Income_CF!I292="","",Income_CF!I292*(Cohort_WP!I290/Cohort_CF!I290))</f>
        <v/>
      </c>
      <c r="J290" s="1" t="str">
        <f>IF(Income_CF!J292="","",Income_CF!J292*(Cohort_WP!J290/Cohort_CF!J290))</f>
        <v/>
      </c>
      <c r="K290" s="1" t="str">
        <f>IF(Income_CF!K292="","",Income_CF!K292*(Cohort_WP!K290/Cohort_CF!K290))</f>
        <v/>
      </c>
      <c r="L290" s="1" t="str">
        <f>IF(Income_CF!L292="","",Income_CF!L292*(Cohort_WP!L290/Cohort_CF!L290))</f>
        <v/>
      </c>
      <c r="M290" s="1" t="str">
        <f>IF(Income_CF!M292="","",Income_CF!M292*(Cohort_WP!M290/Cohort_CF!M290))</f>
        <v/>
      </c>
      <c r="N290" s="1">
        <f>IF(Income_CF!N292="","",Income_CF!N292*(Cohort_WP!N290/Cohort_CF!N290))</f>
        <v>1382123.1323812774</v>
      </c>
      <c r="O290" s="1">
        <f>IF(Income_CF!O292="","",Income_CF!O292*(Cohort_WP!O290/Cohort_CF!O290))</f>
        <v>1435738.8874710226</v>
      </c>
      <c r="P290" s="1">
        <f>IF(Income_CF!P292="","",Income_CF!P292*(Cohort_WP!P290/Cohort_CF!P290))</f>
        <v>1490539.9294804102</v>
      </c>
      <c r="Q290" s="1">
        <f>IF(Income_CF!Q292="","",Income_CF!Q292*(Cohort_WP!Q290/Cohort_CF!Q290))</f>
        <v>1546504.5037161491</v>
      </c>
      <c r="R290" s="1">
        <f>IF(Income_CF!R292="","",Income_CF!R292*(Cohort_WP!R290/Cohort_CF!R290))</f>
        <v>1613419.8030880168</v>
      </c>
      <c r="S290" s="1">
        <f>IF(Income_CF!S292="","",Income_CF!S292*(Cohort_WP!S290/Cohort_CF!S290))</f>
        <v>1670987.6015732889</v>
      </c>
      <c r="T290" s="1">
        <f>IF(Income_CF!T292="","",Income_CF!T292*(Cohort_WP!T290/Cohort_CF!T290))</f>
        <v>1729571.3998473065</v>
      </c>
      <c r="U290" s="1">
        <f>IF(Income_CF!U292="","",Income_CF!U292*(Cohort_WP!U290/Cohort_CF!U290))</f>
        <v>1789135.3067886697</v>
      </c>
      <c r="V290" s="1">
        <f>IF(Income_CF!V292="","",Income_CF!V292*(Cohort_WP!V290/Cohort_CF!V290))</f>
        <v>1849640.3902483163</v>
      </c>
      <c r="W290" s="1">
        <f>IF(Income_CF!W292="","",Income_CF!W292*(Cohort_WP!W290/Cohort_CF!W290))</f>
        <v>1911044.6673361873</v>
      </c>
      <c r="X290" s="1">
        <f>IF(Income_CF!X292="","",Income_CF!X292*(Cohort_WP!X290/Cohort_CF!X290))</f>
        <v>1973303.1036788707</v>
      </c>
      <c r="Y290" s="1">
        <f>IF(Income_CF!Y292="","",Income_CF!Y292*(Cohort_WP!Y290/Cohort_CF!Y290))</f>
        <v>2036367.6219541957</v>
      </c>
      <c r="Z290" s="1">
        <f>IF(Income_CF!Z292="","",Income_CF!Z292*(Cohort_WP!Z290/Cohort_CF!Z290))</f>
        <v>2100187.1199794444</v>
      </c>
      <c r="AA290" s="1">
        <f>IF(Income_CF!AA292="","",Income_CF!AA292*(Cohort_WP!AA290/Cohort_CF!AA290))</f>
        <v>2164707.4985982412</v>
      </c>
      <c r="AB290" s="1">
        <f>IF(Income_CF!AB292="","",Income_CF!AB292*(Cohort_WP!AB290/Cohort_CF!AB290))</f>
        <v>2229871.6995771551</v>
      </c>
      <c r="AC290" s="1">
        <f>IF(Income_CF!AC292="","",Income_CF!AC292*(Cohort_WP!AC290/Cohort_CF!AC290))</f>
        <v>2295619.7536873282</v>
      </c>
      <c r="AD290" s="1">
        <f>IF(Income_CF!AD292="","",Income_CF!AD292*(Cohort_WP!AD290/Cohort_CF!AD290))</f>
        <v>2361888.8391080885</v>
      </c>
      <c r="AE290" s="1">
        <f>IF(Income_CF!AE292="","",Income_CF!AE292*(Cohort_WP!AE290/Cohort_CF!AE290))</f>
        <v>2428613.3502501408</v>
      </c>
      <c r="AF290" s="1">
        <f>IF(Income_CF!AF292="","",Income_CF!AF292*(Cohort_WP!AF290/Cohort_CF!AF290))</f>
        <v>2495724.9770540316</v>
      </c>
      <c r="AG290" s="1">
        <f>IF(Income_CF!AG292="","",Income_CF!AG292*(Cohort_WP!AG290/Cohort_CF!AG290))</f>
        <v>2563152.7947769538</v>
      </c>
      <c r="AH290" s="1">
        <f>IF(Income_CF!AH292="","",Income_CF!AH292*(Cohort_WP!AH290/Cohort_CF!AH290))</f>
        <v>2630823.3642364359</v>
      </c>
      <c r="AI290" s="1">
        <f>IF(Income_CF!AI292="","",Income_CF!AI292*(Cohort_WP!AI290/Cohort_CF!AI290))</f>
        <v>2698660.842434302</v>
      </c>
      <c r="AJ290" s="1">
        <f>IF(Income_CF!AJ292="","",Income_CF!AJ292*(Cohort_WP!AJ290/Cohort_CF!AJ290))</f>
        <v>2766587.1034377567</v>
      </c>
      <c r="AK290" s="1">
        <f>IF(Income_CF!AK292="","",Income_CF!AK292*(Cohort_WP!AK290/Cohort_CF!AK290))</f>
        <v>2834521.8693478773</v>
      </c>
      <c r="AL290" s="1">
        <f>IF(Income_CF!AL292="","",Income_CF!AL292*(Cohort_WP!AL290/Cohort_CF!AL290))</f>
        <v>2902382.8511382844</v>
      </c>
      <c r="AM290" s="1">
        <f>IF(Income_CF!AM292="","",Income_CF!AM292*(Cohort_WP!AM290/Cohort_CF!AM290))</f>
        <v>2970085.8990991656</v>
      </c>
      <c r="AN290" s="1">
        <f>IF(Income_CF!AN292="","",Income_CF!AN292*(Cohort_WP!AN290/Cohort_CF!AN290))</f>
        <v>3037545.1625748216</v>
      </c>
      <c r="AO290" s="1">
        <f>IF(Income_CF!AO292="","",Income_CF!AO292*(Cohort_WP!AO290/Cohort_CF!AO290))</f>
        <v>3104673.2586354045</v>
      </c>
      <c r="AP290" s="1">
        <f>IF(Income_CF!AP292="","",Income_CF!AP292*(Cohort_WP!AP290/Cohort_CF!AP290))</f>
        <v>3171381.4492775067</v>
      </c>
      <c r="AQ290" s="1">
        <f>IF(Income_CF!AQ292="","",Income_CF!AQ292*(Cohort_WP!AQ290/Cohort_CF!AQ290))</f>
        <v>3237579.8267023433</v>
      </c>
      <c r="AR290" s="1">
        <f>IF(Income_CF!AR292="","",Income_CF!AR292*(Cohort_WP!AR290/Cohort_CF!AR290))</f>
        <v>3303177.5061763152</v>
      </c>
      <c r="AS290" s="1">
        <f>IF(Income_CF!AS292="","",Income_CF!AS292*(Cohort_WP!AS290/Cohort_CF!AS290))</f>
        <v>3368082.8259352953</v>
      </c>
      <c r="AT290" s="1">
        <f>IF(Income_CF!AT292="","",Income_CF!AT292*(Cohort_WP!AT290/Cohort_CF!AT290))</f>
        <v>3432203.5535531854</v>
      </c>
      <c r="AU290" s="1">
        <f>IF(Income_CF!AU292="","",Income_CF!AU292*(Cohort_WP!AU290/Cohort_CF!AU290))</f>
        <v>3495447.0981555679</v>
      </c>
      <c r="AV290" s="1">
        <f>IF(Income_CF!AV292="","",Income_CF!AV292*(Cohort_WP!AV290/Cohort_CF!AV290))</f>
        <v>3557720.7278223904</v>
      </c>
      <c r="AW290" s="1">
        <f>IF(Income_CF!AW292="","",Income_CF!AW292*(Cohort_WP!AW290/Cohort_CF!AW290))</f>
        <v>3618931.7914889599</v>
      </c>
      <c r="AX290" s="1">
        <f>IF(Income_CF!AX292="","",Income_CF!AX292*(Cohort_WP!AX290/Cohort_CF!AX290))</f>
        <v>3678987.9446222577</v>
      </c>
      <c r="AY290" s="1">
        <f>IF(Income_CF!AY292="","",Income_CF!AY292*(Cohort_WP!AY290/Cohort_CF!AY290))</f>
        <v>3737797.3779209419</v>
      </c>
      <c r="AZ290" s="1">
        <f>IF(Income_CF!AZ292="","",Income_CF!AZ292*(Cohort_WP!AZ290/Cohort_CF!AZ290))</f>
        <v>3795269.0482609323</v>
      </c>
      <c r="BA290" s="1">
        <f>IF(Income_CF!BA292="","",Income_CF!BA292*(Cohort_WP!BA290/Cohort_CF!BA290))</f>
        <v>3851312.9110864201</v>
      </c>
      <c r="BB290" s="1" t="str">
        <f>IF(Income_CF!BB292="","",Income_CF!BB292*(Cohort_WP!BB290/Cohort_CF!BB290))</f>
        <v/>
      </c>
      <c r="BC290" s="1" t="str">
        <f>IF(Income_CF!BC292="","",Income_CF!BC292*(Cohort_WP!BC290/Cohort_CF!BC290))</f>
        <v/>
      </c>
      <c r="BD290" s="1" t="str">
        <f>IF(Income_CF!BD292="","",Income_CF!BD292*(Cohort_WP!BD290/Cohort_CF!BD290))</f>
        <v/>
      </c>
      <c r="BE290" s="1" t="str">
        <f>IF(Income_CF!BE292="","",Income_CF!BE292*(Cohort_WP!BE290/Cohort_CF!BE290))</f>
        <v/>
      </c>
      <c r="BF290" s="1" t="str">
        <f>IF(Income_CF!BF292="","",Income_CF!BF292*(Cohort_WP!BF290/Cohort_CF!BF290))</f>
        <v/>
      </c>
      <c r="BG290" s="1" t="str">
        <f>IF(Income_CF!BG292="","",Income_CF!BG292*(Cohort_WP!BG290/Cohort_CF!BG290))</f>
        <v/>
      </c>
      <c r="BH290" s="1" t="str">
        <f>IF(Income_CF!BH292="","",Income_CF!BH292*(Cohort_WP!BH290/Cohort_CF!BH290))</f>
        <v/>
      </c>
      <c r="BI290" s="1" t="str">
        <f>IF(Income_CF!BI292="","",Income_CF!BI292*(Cohort_WP!BI290/Cohort_CF!BI290))</f>
        <v/>
      </c>
      <c r="BJ290" s="1" t="str">
        <f>IF(Income_CF!BJ292="","",Income_CF!BJ292*(Cohort_WP!BJ290/Cohort_CF!BJ290))</f>
        <v/>
      </c>
      <c r="BK290" s="1" t="str">
        <f>IF(Income_CF!BK292="","",Income_CF!BK292*(Cohort_WP!BK290/Cohort_CF!BK290))</f>
        <v/>
      </c>
      <c r="BL290" s="1" t="str">
        <f>IF(Income_CF!BL292="","",Income_CF!BL292*(Cohort_WP!BL290/Cohort_CF!BL290))</f>
        <v/>
      </c>
      <c r="BM290" s="1" t="str">
        <f>IF(Income_CF!BM292="","",Income_CF!BM292*(Cohort_WP!BM290/Cohort_CF!BM290))</f>
        <v/>
      </c>
      <c r="BN290" s="1" t="str">
        <f>IF(Income_CF!BN292="","",Income_CF!BN292*(Cohort_WP!BN290/Cohort_CF!BN290))</f>
        <v/>
      </c>
    </row>
    <row r="291" spans="1:72" x14ac:dyDescent="0.55000000000000004">
      <c r="A291" s="639"/>
      <c r="B291" t="s">
        <v>474</v>
      </c>
      <c r="H291" s="1" t="str">
        <f>IF(Income_CF!H293="","",Income_CF!H293*(Cohort_WP!H291/Cohort_CF!H291))</f>
        <v/>
      </c>
      <c r="I291" s="1" t="str">
        <f>IF(Income_CF!I293="","",Income_CF!I293*(Cohort_WP!I291/Cohort_CF!I291))</f>
        <v/>
      </c>
      <c r="J291" s="1" t="str">
        <f>IF(Income_CF!J293="","",Income_CF!J293*(Cohort_WP!J291/Cohort_CF!J291))</f>
        <v/>
      </c>
      <c r="K291" s="1" t="str">
        <f>IF(Income_CF!K293="","",Income_CF!K293*(Cohort_WP!K291/Cohort_CF!K291))</f>
        <v/>
      </c>
      <c r="L291" s="1" t="str">
        <f>IF(Income_CF!L293="","",Income_CF!L293*(Cohort_WP!L291/Cohort_CF!L291))</f>
        <v/>
      </c>
      <c r="M291" s="1" t="str">
        <f>IF(Income_CF!M293="","",Income_CF!M293*(Cohort_WP!M291/Cohort_CF!M291))</f>
        <v/>
      </c>
      <c r="N291" s="1" t="str">
        <f>IF(Income_CF!N293="","",Income_CF!N293*(Cohort_WP!N291/Cohort_CF!N291))</f>
        <v/>
      </c>
      <c r="O291" s="1">
        <f>IF(Income_CF!O293="","",Income_CF!O293*(Cohort_WP!O291/Cohort_CF!O291))</f>
        <v>1423586.826352716</v>
      </c>
      <c r="P291" s="1">
        <f>IF(Income_CF!P293="","",Income_CF!P293*(Cohort_WP!P291/Cohort_CF!P291))</f>
        <v>1478811.054095153</v>
      </c>
      <c r="Q291" s="1">
        <f>IF(Income_CF!Q293="","",Income_CF!Q293*(Cohort_WP!Q291/Cohort_CF!Q291))</f>
        <v>1535256.1273648227</v>
      </c>
      <c r="R291" s="1">
        <f>IF(Income_CF!R293="","",Income_CF!R293*(Cohort_WP!R291/Cohort_CF!R291))</f>
        <v>1592899.6388276333</v>
      </c>
      <c r="S291" s="1">
        <f>IF(Income_CF!S293="","",Income_CF!S293*(Cohort_WP!S291/Cohort_CF!S291))</f>
        <v>1661822.3971806569</v>
      </c>
      <c r="T291" s="1">
        <f>IF(Income_CF!T293="","",Income_CF!T293*(Cohort_WP!T291/Cohort_CF!T291))</f>
        <v>1721117.2296204877</v>
      </c>
      <c r="U291" s="1">
        <f>IF(Income_CF!U293="","",Income_CF!U293*(Cohort_WP!U291/Cohort_CF!U291))</f>
        <v>1781458.5418427261</v>
      </c>
      <c r="V291" s="1">
        <f>IF(Income_CF!V293="","",Income_CF!V293*(Cohort_WP!V291/Cohort_CF!V291))</f>
        <v>1842809.3659923293</v>
      </c>
      <c r="W291" s="1">
        <f>IF(Income_CF!W293="","",Income_CF!W293*(Cohort_WP!W291/Cohort_CF!W291))</f>
        <v>1905129.6019557659</v>
      </c>
      <c r="X291" s="1">
        <f>IF(Income_CF!X293="","",Income_CF!X293*(Cohort_WP!X291/Cohort_CF!X291))</f>
        <v>1968376.007356273</v>
      </c>
      <c r="Y291" s="1">
        <f>IF(Income_CF!Y293="","",Income_CF!Y293*(Cohort_WP!Y291/Cohort_CF!Y291))</f>
        <v>2032502.1967892367</v>
      </c>
      <c r="Z291" s="1">
        <f>IF(Income_CF!Z293="","",Income_CF!Z293*(Cohort_WP!Z291/Cohort_CF!Z291))</f>
        <v>2097458.6506128218</v>
      </c>
      <c r="AA291" s="1">
        <f>IF(Income_CF!AA293="","",Income_CF!AA293*(Cohort_WP!AA291/Cohort_CF!AA291))</f>
        <v>2163192.7335788277</v>
      </c>
      <c r="AB291" s="1">
        <f>IF(Income_CF!AB293="","",Income_CF!AB293*(Cohort_WP!AB291/Cohort_CF!AB291))</f>
        <v>2229648.7235561884</v>
      </c>
      <c r="AC291" s="1">
        <f>IF(Income_CF!AC293="","",Income_CF!AC293*(Cohort_WP!AC291/Cohort_CF!AC291))</f>
        <v>2296767.8505644696</v>
      </c>
      <c r="AD291" s="1">
        <f>IF(Income_CF!AD293="","",Income_CF!AD293*(Cohort_WP!AD291/Cohort_CF!AD291))</f>
        <v>2364488.3462979477</v>
      </c>
      <c r="AE291" s="1">
        <f>IF(Income_CF!AE293="","",Income_CF!AE293*(Cohort_WP!AE291/Cohort_CF!AE291))</f>
        <v>2432745.5042813313</v>
      </c>
      <c r="AF291" s="1">
        <f>IF(Income_CF!AF293="","",Income_CF!AF293*(Cohort_WP!AF291/Cohort_CF!AF291))</f>
        <v>2501471.7507576458</v>
      </c>
      <c r="AG291" s="1">
        <f>IF(Income_CF!AG293="","",Income_CF!AG293*(Cohort_WP!AG291/Cohort_CF!AG291))</f>
        <v>2570596.7263656519</v>
      </c>
      <c r="AH291" s="1">
        <f>IF(Income_CF!AH293="","",Income_CF!AH293*(Cohort_WP!AH291/Cohort_CF!AH291))</f>
        <v>2640047.3786202623</v>
      </c>
      <c r="AI291" s="1">
        <f>IF(Income_CF!AI293="","",Income_CF!AI293*(Cohort_WP!AI291/Cohort_CF!AI291))</f>
        <v>2709748.0651635285</v>
      </c>
      <c r="AJ291" s="1">
        <f>IF(Income_CF!AJ293="","",Income_CF!AJ293*(Cohort_WP!AJ291/Cohort_CF!AJ291))</f>
        <v>2779620.667707331</v>
      </c>
      <c r="AK291" s="1">
        <f>IF(Income_CF!AK293="","",Income_CF!AK293*(Cohort_WP!AK291/Cohort_CF!AK291))</f>
        <v>2849584.7165408898</v>
      </c>
      <c r="AL291" s="1">
        <f>IF(Income_CF!AL293="","",Income_CF!AL293*(Cohort_WP!AL291/Cohort_CF!AL291))</f>
        <v>2919557.5254283133</v>
      </c>
      <c r="AM291" s="1">
        <f>IF(Income_CF!AM293="","",Income_CF!AM293*(Cohort_WP!AM291/Cohort_CF!AM291))</f>
        <v>2989454.3366724332</v>
      </c>
      <c r="AN291" s="1">
        <f>IF(Income_CF!AN293="","",Income_CF!AN293*(Cohort_WP!AN291/Cohort_CF!AN291))</f>
        <v>3059188.47607214</v>
      </c>
      <c r="AO291" s="1">
        <f>IF(Income_CF!AO293="","",Income_CF!AO293*(Cohort_WP!AO291/Cohort_CF!AO291))</f>
        <v>3128671.5174520668</v>
      </c>
      <c r="AP291" s="1">
        <f>IF(Income_CF!AP293="","",Income_CF!AP293*(Cohort_WP!AP291/Cohort_CF!AP291))</f>
        <v>3197813.4563944661</v>
      </c>
      <c r="AQ291" s="1">
        <f>IF(Income_CF!AQ293="","",Income_CF!AQ293*(Cohort_WP!AQ291/Cohort_CF!AQ291))</f>
        <v>3266522.8927558311</v>
      </c>
      <c r="AR291" s="1">
        <f>IF(Income_CF!AR293="","",Income_CF!AR293*(Cohort_WP!AR291/Cohort_CF!AR291))</f>
        <v>3334707.2215034137</v>
      </c>
      <c r="AS291" s="1">
        <f>IF(Income_CF!AS293="","",Income_CF!AS293*(Cohort_WP!AS291/Cohort_CF!AS291))</f>
        <v>3402272.8313616053</v>
      </c>
      <c r="AT291" s="1">
        <f>IF(Income_CF!AT293="","",Income_CF!AT293*(Cohort_WP!AT291/Cohort_CF!AT291))</f>
        <v>3469125.3107133531</v>
      </c>
      <c r="AU291" s="1">
        <f>IF(Income_CF!AU293="","",Income_CF!AU293*(Cohort_WP!AU291/Cohort_CF!AU291))</f>
        <v>3535169.660159782</v>
      </c>
      <c r="AV291" s="1">
        <f>IF(Income_CF!AV293="","",Income_CF!AV293*(Cohort_WP!AV291/Cohort_CF!AV291))</f>
        <v>3600310.5111002345</v>
      </c>
      <c r="AW291" s="1">
        <f>IF(Income_CF!AW293="","",Income_CF!AW293*(Cohort_WP!AW291/Cohort_CF!AW291))</f>
        <v>3664452.3496570624</v>
      </c>
      <c r="AX291" s="1">
        <f>IF(Income_CF!AX293="","",Income_CF!AX293*(Cohort_WP!AX291/Cohort_CF!AX291))</f>
        <v>3727499.7452336284</v>
      </c>
      <c r="AY291" s="1">
        <f>IF(Income_CF!AY293="","",Income_CF!AY293*(Cohort_WP!AY291/Cohort_CF!AY291))</f>
        <v>3789357.5829609251</v>
      </c>
      <c r="AZ291" s="1">
        <f>IF(Income_CF!AZ293="","",Income_CF!AZ293*(Cohort_WP!AZ291/Cohort_CF!AZ291))</f>
        <v>3849931.2992585707</v>
      </c>
      <c r="BA291" s="1">
        <f>IF(Income_CF!BA293="","",Income_CF!BA293*(Cohort_WP!BA291/Cohort_CF!BA291))</f>
        <v>3909127.1197087606</v>
      </c>
      <c r="BB291" s="1">
        <f>IF(Income_CF!BB293="","",Income_CF!BB293*(Cohort_WP!BB291/Cohort_CF!BB291))</f>
        <v>3966852.2984190122</v>
      </c>
      <c r="BC291" s="1" t="str">
        <f>IF(Income_CF!BC293="","",Income_CF!BC293*(Cohort_WP!BC291/Cohort_CF!BC291))</f>
        <v/>
      </c>
      <c r="BD291" s="1" t="str">
        <f>IF(Income_CF!BD293="","",Income_CF!BD293*(Cohort_WP!BD291/Cohort_CF!BD291))</f>
        <v/>
      </c>
      <c r="BE291" s="1" t="str">
        <f>IF(Income_CF!BE293="","",Income_CF!BE293*(Cohort_WP!BE291/Cohort_CF!BE291))</f>
        <v/>
      </c>
      <c r="BF291" s="1" t="str">
        <f>IF(Income_CF!BF293="","",Income_CF!BF293*(Cohort_WP!BF291/Cohort_CF!BF291))</f>
        <v/>
      </c>
      <c r="BG291" s="1" t="str">
        <f>IF(Income_CF!BG293="","",Income_CF!BG293*(Cohort_WP!BG291/Cohort_CF!BG291))</f>
        <v/>
      </c>
      <c r="BH291" s="1" t="str">
        <f>IF(Income_CF!BH293="","",Income_CF!BH293*(Cohort_WP!BH291/Cohort_CF!BH291))</f>
        <v/>
      </c>
      <c r="BI291" s="1" t="str">
        <f>IF(Income_CF!BI293="","",Income_CF!BI293*(Cohort_WP!BI291/Cohort_CF!BI291))</f>
        <v/>
      </c>
      <c r="BJ291" s="1" t="str">
        <f>IF(Income_CF!BJ293="","",Income_CF!BJ293*(Cohort_WP!BJ291/Cohort_CF!BJ291))</f>
        <v/>
      </c>
      <c r="BK291" s="1" t="str">
        <f>IF(Income_CF!BK293="","",Income_CF!BK293*(Cohort_WP!BK291/Cohort_CF!BK291))</f>
        <v/>
      </c>
      <c r="BL291" s="1" t="str">
        <f>IF(Income_CF!BL293="","",Income_CF!BL293*(Cohort_WP!BL291/Cohort_CF!BL291))</f>
        <v/>
      </c>
      <c r="BM291" s="1" t="str">
        <f>IF(Income_CF!BM293="","",Income_CF!BM293*(Cohort_WP!BM291/Cohort_CF!BM291))</f>
        <v/>
      </c>
      <c r="BN291" s="1" t="str">
        <f>IF(Income_CF!BN293="","",Income_CF!BN293*(Cohort_WP!BN291/Cohort_CF!BN291))</f>
        <v/>
      </c>
    </row>
    <row r="292" spans="1:72" x14ac:dyDescent="0.55000000000000004">
      <c r="A292" s="639"/>
      <c r="B292" t="s">
        <v>475</v>
      </c>
      <c r="H292" s="1" t="str">
        <f>IF(Income_CF!H294="","",Income_CF!H294*(Cohort_WP!H292/Cohort_CF!H292))</f>
        <v/>
      </c>
      <c r="I292" s="1" t="str">
        <f>IF(Income_CF!I294="","",Income_CF!I294*(Cohort_WP!I292/Cohort_CF!I292))</f>
        <v/>
      </c>
      <c r="J292" s="1" t="str">
        <f>IF(Income_CF!J294="","",Income_CF!J294*(Cohort_WP!J292/Cohort_CF!J292))</f>
        <v/>
      </c>
      <c r="K292" s="1" t="str">
        <f>IF(Income_CF!K294="","",Income_CF!K294*(Cohort_WP!K292/Cohort_CF!K292))</f>
        <v/>
      </c>
      <c r="L292" s="1" t="str">
        <f>IF(Income_CF!L294="","",Income_CF!L294*(Cohort_WP!L292/Cohort_CF!L292))</f>
        <v/>
      </c>
      <c r="M292" s="1" t="str">
        <f>IF(Income_CF!M294="","",Income_CF!M294*(Cohort_WP!M292/Cohort_CF!M292))</f>
        <v/>
      </c>
      <c r="N292" s="1" t="str">
        <f>IF(Income_CF!N294="","",Income_CF!N294*(Cohort_WP!N292/Cohort_CF!N292))</f>
        <v/>
      </c>
      <c r="O292" s="1" t="str">
        <f>IF(Income_CF!O294="","",Income_CF!O294*(Cohort_WP!O292/Cohort_CF!O292))</f>
        <v/>
      </c>
      <c r="P292" s="1">
        <f>IF(Income_CF!P294="","",Income_CF!P294*(Cohort_WP!P292/Cohort_CF!P292))</f>
        <v>1466294.4311432976</v>
      </c>
      <c r="Q292" s="1">
        <f>IF(Income_CF!Q294="","",Income_CF!Q294*(Cohort_WP!Q292/Cohort_CF!Q292))</f>
        <v>1523175.3857180078</v>
      </c>
      <c r="R292" s="1">
        <f>IF(Income_CF!R294="","",Income_CF!R294*(Cohort_WP!R292/Cohort_CF!R292))</f>
        <v>1581313.8111857669</v>
      </c>
      <c r="S292" s="1">
        <f>IF(Income_CF!S294="","",Income_CF!S294*(Cohort_WP!S292/Cohort_CF!S292))</f>
        <v>1640686.6279924624</v>
      </c>
      <c r="T292" s="1">
        <f>IF(Income_CF!T294="","",Income_CF!T294*(Cohort_WP!T292/Cohort_CF!T292))</f>
        <v>1711677.0690960768</v>
      </c>
      <c r="U292" s="1">
        <f>IF(Income_CF!U294="","",Income_CF!U294*(Cohort_WP!U292/Cohort_CF!U292))</f>
        <v>1772750.7465091026</v>
      </c>
      <c r="V292" s="1">
        <f>IF(Income_CF!V294="","",Income_CF!V294*(Cohort_WP!V292/Cohort_CF!V292))</f>
        <v>1834902.2980980074</v>
      </c>
      <c r="W292" s="1">
        <f>IF(Income_CF!W294="","",Income_CF!W294*(Cohort_WP!W292/Cohort_CF!W292))</f>
        <v>1898093.6469720996</v>
      </c>
      <c r="X292" s="1">
        <f>IF(Income_CF!X294="","",Income_CF!X294*(Cohort_WP!X292/Cohort_CF!X292))</f>
        <v>1962283.490014439</v>
      </c>
      <c r="Y292" s="1">
        <f>IF(Income_CF!Y294="","",Income_CF!Y294*(Cohort_WP!Y292/Cohort_CF!Y292))</f>
        <v>2027427.2875769611</v>
      </c>
      <c r="Z292" s="1">
        <f>IF(Income_CF!Z294="","",Income_CF!Z294*(Cohort_WP!Z292/Cohort_CF!Z292))</f>
        <v>2093477.2626929139</v>
      </c>
      <c r="AA292" s="1">
        <f>IF(Income_CF!AA294="","",Income_CF!AA294*(Cohort_WP!AA292/Cohort_CF!AA292))</f>
        <v>2160382.4101312063</v>
      </c>
      <c r="AB292" s="1">
        <f>IF(Income_CF!AB294="","",Income_CF!AB294*(Cohort_WP!AB292/Cohort_CF!AB292))</f>
        <v>2228088.5155861927</v>
      </c>
      <c r="AC292" s="1">
        <f>IF(Income_CF!AC294="","",Income_CF!AC294*(Cohort_WP!AC292/Cohort_CF!AC292))</f>
        <v>2296538.1852628747</v>
      </c>
      <c r="AD292" s="1">
        <f>IF(Income_CF!AD294="","",Income_CF!AD294*(Cohort_WP!AD292/Cohort_CF!AD292))</f>
        <v>2365670.8860814036</v>
      </c>
      <c r="AE292" s="1">
        <f>IF(Income_CF!AE294="","",Income_CF!AE294*(Cohort_WP!AE292/Cohort_CF!AE292))</f>
        <v>2435422.9966868861</v>
      </c>
      <c r="AF292" s="1">
        <f>IF(Income_CF!AF294="","",Income_CF!AF294*(Cohort_WP!AF292/Cohort_CF!AF292))</f>
        <v>2505727.8694097712</v>
      </c>
      <c r="AG292" s="1">
        <f>IF(Income_CF!AG294="","",Income_CF!AG294*(Cohort_WP!AG292/Cohort_CF!AG292))</f>
        <v>2576515.9032803746</v>
      </c>
      <c r="AH292" s="1">
        <f>IF(Income_CF!AH294="","",Income_CF!AH294*(Cohort_WP!AH292/Cohort_CF!AH292))</f>
        <v>2647714.6281566215</v>
      </c>
      <c r="AI292" s="1">
        <f>IF(Income_CF!AI294="","",Income_CF!AI294*(Cohort_WP!AI292/Cohort_CF!AI292))</f>
        <v>2719248.79997887</v>
      </c>
      <c r="AJ292" s="1">
        <f>IF(Income_CF!AJ294="","",Income_CF!AJ294*(Cohort_WP!AJ292/Cohort_CF!AJ292))</f>
        <v>2791040.5071184346</v>
      </c>
      <c r="AK292" s="1">
        <f>IF(Income_CF!AK294="","",Income_CF!AK294*(Cohort_WP!AK292/Cohort_CF!AK292))</f>
        <v>2863009.2877385514</v>
      </c>
      <c r="AL292" s="1">
        <f>IF(Income_CF!AL294="","",Income_CF!AL294*(Cohort_WP!AL292/Cohort_CF!AL292))</f>
        <v>2935072.2580371159</v>
      </c>
      <c r="AM292" s="1">
        <f>IF(Income_CF!AM294="","",Income_CF!AM294*(Cohort_WP!AM292/Cohort_CF!AM292))</f>
        <v>3007144.2511911625</v>
      </c>
      <c r="AN292" s="1">
        <f>IF(Income_CF!AN294="","",Income_CF!AN294*(Cohort_WP!AN292/Cohort_CF!AN292))</f>
        <v>3079137.9667726057</v>
      </c>
      <c r="AO292" s="1">
        <f>IF(Income_CF!AO294="","",Income_CF!AO294*(Cohort_WP!AO292/Cohort_CF!AO292))</f>
        <v>3150964.1303543048</v>
      </c>
      <c r="AP292" s="1">
        <f>IF(Income_CF!AP294="","",Income_CF!AP294*(Cohort_WP!AP292/Cohort_CF!AP292))</f>
        <v>3222531.6629756289</v>
      </c>
      <c r="AQ292" s="1">
        <f>IF(Income_CF!AQ294="","",Income_CF!AQ294*(Cohort_WP!AQ292/Cohort_CF!AQ292))</f>
        <v>3293747.8600862999</v>
      </c>
      <c r="AR292" s="1">
        <f>IF(Income_CF!AR294="","",Income_CF!AR294*(Cohort_WP!AR292/Cohort_CF!AR292))</f>
        <v>3364518.5795385065</v>
      </c>
      <c r="AS292" s="1">
        <f>IF(Income_CF!AS294="","",Income_CF!AS294*(Cohort_WP!AS292/Cohort_CF!AS292))</f>
        <v>3434748.4381485162</v>
      </c>
      <c r="AT292" s="1">
        <f>IF(Income_CF!AT294="","",Income_CF!AT294*(Cohort_WP!AT292/Cohort_CF!AT292))</f>
        <v>3504341.016302452</v>
      </c>
      <c r="AU292" s="1">
        <f>IF(Income_CF!AU294="","",Income_CF!AU294*(Cohort_WP!AU292/Cohort_CF!AU292))</f>
        <v>3573199.0700347535</v>
      </c>
      <c r="AV292" s="1">
        <f>IF(Income_CF!AV294="","",Income_CF!AV294*(Cohort_WP!AV292/Cohort_CF!AV292))</f>
        <v>3641224.7499645753</v>
      </c>
      <c r="AW292" s="1">
        <f>IF(Income_CF!AW294="","",Income_CF!AW294*(Cohort_WP!AW292/Cohort_CF!AW292))</f>
        <v>3708319.8264332418</v>
      </c>
      <c r="AX292" s="1">
        <f>IF(Income_CF!AX294="","",Income_CF!AX294*(Cohort_WP!AX292/Cohort_CF!AX292))</f>
        <v>3774385.920146774</v>
      </c>
      <c r="AY292" s="1">
        <f>IF(Income_CF!AY294="","",Income_CF!AY294*(Cohort_WP!AY292/Cohort_CF!AY292))</f>
        <v>3839324.7375906371</v>
      </c>
      <c r="AZ292" s="1">
        <f>IF(Income_CF!AZ294="","",Income_CF!AZ294*(Cohort_WP!AZ292/Cohort_CF!AZ292))</f>
        <v>3903038.310449753</v>
      </c>
      <c r="BA292" s="1">
        <f>IF(Income_CF!BA294="","",Income_CF!BA294*(Cohort_WP!BA292/Cohort_CF!BA292))</f>
        <v>3965429.2382363281</v>
      </c>
      <c r="BB292" s="1">
        <f>IF(Income_CF!BB294="","",Income_CF!BB294*(Cohort_WP!BB292/Cohort_CF!BB292))</f>
        <v>4026400.933300023</v>
      </c>
      <c r="BC292" s="1">
        <f>IF(Income_CF!BC294="","",Income_CF!BC294*(Cohort_WP!BC292/Cohort_CF!BC292))</f>
        <v>4085857.867371582</v>
      </c>
      <c r="BD292" s="1" t="str">
        <f>IF(Income_CF!BD294="","",Income_CF!BD294*(Cohort_WP!BD292/Cohort_CF!BD292))</f>
        <v/>
      </c>
      <c r="BE292" s="1" t="str">
        <f>IF(Income_CF!BE294="","",Income_CF!BE294*(Cohort_WP!BE292/Cohort_CF!BE292))</f>
        <v/>
      </c>
      <c r="BF292" s="1" t="str">
        <f>IF(Income_CF!BF294="","",Income_CF!BF294*(Cohort_WP!BF292/Cohort_CF!BF292))</f>
        <v/>
      </c>
      <c r="BG292" s="1" t="str">
        <f>IF(Income_CF!BG294="","",Income_CF!BG294*(Cohort_WP!BG292/Cohort_CF!BG292))</f>
        <v/>
      </c>
      <c r="BH292" s="1" t="str">
        <f>IF(Income_CF!BH294="","",Income_CF!BH294*(Cohort_WP!BH292/Cohort_CF!BH292))</f>
        <v/>
      </c>
      <c r="BI292" s="1" t="str">
        <f>IF(Income_CF!BI294="","",Income_CF!BI294*(Cohort_WP!BI292/Cohort_CF!BI292))</f>
        <v/>
      </c>
      <c r="BJ292" s="1" t="str">
        <f>IF(Income_CF!BJ294="","",Income_CF!BJ294*(Cohort_WP!BJ292/Cohort_CF!BJ292))</f>
        <v/>
      </c>
      <c r="BK292" s="1" t="str">
        <f>IF(Income_CF!BK294="","",Income_CF!BK294*(Cohort_WP!BK292/Cohort_CF!BK292))</f>
        <v/>
      </c>
      <c r="BL292" s="1" t="str">
        <f>IF(Income_CF!BL294="","",Income_CF!BL294*(Cohort_WP!BL292/Cohort_CF!BL292))</f>
        <v/>
      </c>
      <c r="BM292" s="1" t="str">
        <f>IF(Income_CF!BM294="","",Income_CF!BM294*(Cohort_WP!BM292/Cohort_CF!BM292))</f>
        <v/>
      </c>
      <c r="BN292" s="1" t="str">
        <f>IF(Income_CF!BN294="","",Income_CF!BN294*(Cohort_WP!BN292/Cohort_CF!BN292))</f>
        <v/>
      </c>
    </row>
    <row r="293" spans="1:72" x14ac:dyDescent="0.55000000000000004">
      <c r="A293" s="639"/>
      <c r="B293" t="s">
        <v>476</v>
      </c>
      <c r="H293" s="1" t="str">
        <f>IF(Income_CF!H295="","",Income_CF!H295*(Cohort_WP!H293/Cohort_CF!H293))</f>
        <v/>
      </c>
      <c r="I293" s="1" t="str">
        <f>IF(Income_CF!I295="","",Income_CF!I295*(Cohort_WP!I293/Cohort_CF!I293))</f>
        <v/>
      </c>
      <c r="J293" s="1" t="str">
        <f>IF(Income_CF!J295="","",Income_CF!J295*(Cohort_WP!J293/Cohort_CF!J293))</f>
        <v/>
      </c>
      <c r="K293" s="1" t="str">
        <f>IF(Income_CF!K295="","",Income_CF!K295*(Cohort_WP!K293/Cohort_CF!K293))</f>
        <v/>
      </c>
      <c r="L293" s="1" t="str">
        <f>IF(Income_CF!L295="","",Income_CF!L295*(Cohort_WP!L293/Cohort_CF!L293))</f>
        <v/>
      </c>
      <c r="M293" s="1" t="str">
        <f>IF(Income_CF!M295="","",Income_CF!M295*(Cohort_WP!M293/Cohort_CF!M293))</f>
        <v/>
      </c>
      <c r="N293" s="1" t="str">
        <f>IF(Income_CF!N295="","",Income_CF!N295*(Cohort_WP!N293/Cohort_CF!N293))</f>
        <v/>
      </c>
      <c r="O293" s="1" t="str">
        <f>IF(Income_CF!O295="","",Income_CF!O295*(Cohort_WP!O293/Cohort_CF!O293))</f>
        <v/>
      </c>
      <c r="P293" s="1" t="str">
        <f>IF(Income_CF!P295="","",Income_CF!P295*(Cohort_WP!P293/Cohort_CF!P293))</f>
        <v/>
      </c>
      <c r="Q293" s="1">
        <f>IF(Income_CF!Q295="","",Income_CF!Q295*(Cohort_WP!Q293/Cohort_CF!Q293))</f>
        <v>1510283.2640775964</v>
      </c>
      <c r="R293" s="1">
        <f>IF(Income_CF!R295="","",Income_CF!R295*(Cohort_WP!R293/Cohort_CF!R293))</f>
        <v>1568870.6472895478</v>
      </c>
      <c r="S293" s="1">
        <f>IF(Income_CF!S295="","",Income_CF!S295*(Cohort_WP!S293/Cohort_CF!S293))</f>
        <v>1628753.2255213398</v>
      </c>
      <c r="T293" s="1">
        <f>IF(Income_CF!T295="","",Income_CF!T295*(Cohort_WP!T293/Cohort_CF!T293))</f>
        <v>1689907.2268322364</v>
      </c>
      <c r="U293" s="1">
        <f>IF(Income_CF!U295="","",Income_CF!U295*(Cohort_WP!U293/Cohort_CF!U293))</f>
        <v>1763027.3811689592</v>
      </c>
      <c r="V293" s="1">
        <f>IF(Income_CF!V295="","",Income_CF!V295*(Cohort_WP!V293/Cohort_CF!V293))</f>
        <v>1825933.2689043754</v>
      </c>
      <c r="W293" s="1">
        <f>IF(Income_CF!W295="","",Income_CF!W295*(Cohort_WP!W293/Cohort_CF!W293))</f>
        <v>1889949.3670409475</v>
      </c>
      <c r="X293" s="1">
        <f>IF(Income_CF!X295="","",Income_CF!X295*(Cohort_WP!X293/Cohort_CF!X293))</f>
        <v>1955036.4563812625</v>
      </c>
      <c r="Y293" s="1">
        <f>IF(Income_CF!Y295="","",Income_CF!Y295*(Cohort_WP!Y293/Cohort_CF!Y293))</f>
        <v>2021151.994714872</v>
      </c>
      <c r="Z293" s="1">
        <f>IF(Income_CF!Z295="","",Income_CF!Z295*(Cohort_WP!Z293/Cohort_CF!Z293))</f>
        <v>2088250.1062042702</v>
      </c>
      <c r="AA293" s="1">
        <f>IF(Income_CF!AA295="","",Income_CF!AA295*(Cohort_WP!AA293/Cohort_CF!AA293))</f>
        <v>2156281.5805737008</v>
      </c>
      <c r="AB293" s="1">
        <f>IF(Income_CF!AB295="","",Income_CF!AB295*(Cohort_WP!AB293/Cohort_CF!AB293))</f>
        <v>2225193.8824351425</v>
      </c>
      <c r="AC293" s="1">
        <f>IF(Income_CF!AC295="","",Income_CF!AC295*(Cohort_WP!AC293/Cohort_CF!AC293))</f>
        <v>2294931.1710537788</v>
      </c>
      <c r="AD293" s="1">
        <f>IF(Income_CF!AD295="","",Income_CF!AD295*(Cohort_WP!AD293/Cohort_CF!AD293))</f>
        <v>2365434.3308207602</v>
      </c>
      <c r="AE293" s="1">
        <f>IF(Income_CF!AE295="","",Income_CF!AE295*(Cohort_WP!AE293/Cohort_CF!AE293))</f>
        <v>2436641.0126638454</v>
      </c>
      <c r="AF293" s="1">
        <f>IF(Income_CF!AF295="","",Income_CF!AF295*(Cohort_WP!AF293/Cohort_CF!AF293))</f>
        <v>2508485.6865874929</v>
      </c>
      <c r="AG293" s="1">
        <f>IF(Income_CF!AG295="","",Income_CF!AG295*(Cohort_WP!AG293/Cohort_CF!AG293))</f>
        <v>2580899.7054920639</v>
      </c>
      <c r="AH293" s="1">
        <f>IF(Income_CF!AH295="","",Income_CF!AH295*(Cohort_WP!AH293/Cohort_CF!AH293))</f>
        <v>2653811.380378786</v>
      </c>
      <c r="AI293" s="1">
        <f>IF(Income_CF!AI295="","",Income_CF!AI295*(Cohort_WP!AI293/Cohort_CF!AI293))</f>
        <v>2727146.06700132</v>
      </c>
      <c r="AJ293" s="1">
        <f>IF(Income_CF!AJ295="","",Income_CF!AJ295*(Cohort_WP!AJ293/Cohort_CF!AJ293))</f>
        <v>2800826.2639782359</v>
      </c>
      <c r="AK293" s="1">
        <f>IF(Income_CF!AK295="","",Income_CF!AK295*(Cohort_WP!AK293/Cohort_CF!AK293))</f>
        <v>2874771.7223319877</v>
      </c>
      <c r="AL293" s="1">
        <f>IF(Income_CF!AL295="","",Income_CF!AL295*(Cohort_WP!AL293/Cohort_CF!AL293))</f>
        <v>2948899.566370707</v>
      </c>
      <c r="AM293" s="1">
        <f>IF(Income_CF!AM295="","",Income_CF!AM295*(Cohort_WP!AM293/Cohort_CF!AM293))</f>
        <v>3023124.4257782293</v>
      </c>
      <c r="AN293" s="1">
        <f>IF(Income_CF!AN295="","",Income_CF!AN295*(Cohort_WP!AN293/Cohort_CF!AN293))</f>
        <v>3097358.5787268975</v>
      </c>
      <c r="AO293" s="1">
        <f>IF(Income_CF!AO295="","",Income_CF!AO295*(Cohort_WP!AO293/Cohort_CF!AO293))</f>
        <v>3171512.1057757838</v>
      </c>
      <c r="AP293" s="1">
        <f>IF(Income_CF!AP295="","",Income_CF!AP295*(Cohort_WP!AP293/Cohort_CF!AP293))</f>
        <v>3245493.0542649338</v>
      </c>
      <c r="AQ293" s="1">
        <f>IF(Income_CF!AQ295="","",Income_CF!AQ295*(Cohort_WP!AQ293/Cohort_CF!AQ293))</f>
        <v>3319207.6128648967</v>
      </c>
      <c r="AR293" s="1">
        <f>IF(Income_CF!AR295="","",Income_CF!AR295*(Cohort_WP!AR293/Cohort_CF!AR293))</f>
        <v>3392560.2958888886</v>
      </c>
      <c r="AS293" s="1">
        <f>IF(Income_CF!AS295="","",Income_CF!AS295*(Cohort_WP!AS293/Cohort_CF!AS293))</f>
        <v>3465454.1369246622</v>
      </c>
      <c r="AT293" s="1">
        <f>IF(Income_CF!AT295="","",Income_CF!AT295*(Cohort_WP!AT293/Cohort_CF!AT293))</f>
        <v>3537790.8912929711</v>
      </c>
      <c r="AU293" s="1">
        <f>IF(Income_CF!AU295="","",Income_CF!AU295*(Cohort_WP!AU293/Cohort_CF!AU293))</f>
        <v>3609471.2467915262</v>
      </c>
      <c r="AV293" s="1">
        <f>IF(Income_CF!AV295="","",Income_CF!AV295*(Cohort_WP!AV293/Cohort_CF!AV293))</f>
        <v>3680395.042135797</v>
      </c>
      <c r="AW293" s="1">
        <f>IF(Income_CF!AW295="","",Income_CF!AW295*(Cohort_WP!AW293/Cohort_CF!AW293))</f>
        <v>3750461.4924635123</v>
      </c>
      <c r="AX293" s="1">
        <f>IF(Income_CF!AX295="","",Income_CF!AX295*(Cohort_WP!AX293/Cohort_CF!AX293))</f>
        <v>3819569.4212262388</v>
      </c>
      <c r="AY293" s="1">
        <f>IF(Income_CF!AY295="","",Income_CF!AY295*(Cohort_WP!AY293/Cohort_CF!AY293))</f>
        <v>3887617.4977511773</v>
      </c>
      <c r="AZ293" s="1">
        <f>IF(Income_CF!AZ295="","",Income_CF!AZ295*(Cohort_WP!AZ293/Cohort_CF!AZ293))</f>
        <v>3954504.4797183559</v>
      </c>
      <c r="BA293" s="1">
        <f>IF(Income_CF!BA295="","",Income_CF!BA295*(Cohort_WP!BA293/Cohort_CF!BA293))</f>
        <v>4020129.4597632461</v>
      </c>
      <c r="BB293" s="1">
        <f>IF(Income_CF!BB295="","",Income_CF!BB295*(Cohort_WP!BB293/Cohort_CF!BB293))</f>
        <v>4084392.1153834173</v>
      </c>
      <c r="BC293" s="1">
        <f>IF(Income_CF!BC295="","",Income_CF!BC295*(Cohort_WP!BC293/Cohort_CF!BC293))</f>
        <v>4147192.9612990231</v>
      </c>
      <c r="BD293" s="1">
        <f>IF(Income_CF!BD295="","",Income_CF!BD295*(Cohort_WP!BD293/Cohort_CF!BD293))</f>
        <v>4208433.6033927295</v>
      </c>
      <c r="BE293" s="1" t="str">
        <f>IF(Income_CF!BE295="","",Income_CF!BE295*(Cohort_WP!BE293/Cohort_CF!BE293))</f>
        <v/>
      </c>
      <c r="BF293" s="1" t="str">
        <f>IF(Income_CF!BF295="","",Income_CF!BF295*(Cohort_WP!BF293/Cohort_CF!BF293))</f>
        <v/>
      </c>
      <c r="BG293" s="1" t="str">
        <f>IF(Income_CF!BG295="","",Income_CF!BG295*(Cohort_WP!BG293/Cohort_CF!BG293))</f>
        <v/>
      </c>
      <c r="BH293" s="1" t="str">
        <f>IF(Income_CF!BH295="","",Income_CF!BH295*(Cohort_WP!BH293/Cohort_CF!BH293))</f>
        <v/>
      </c>
      <c r="BI293" s="1" t="str">
        <f>IF(Income_CF!BI295="","",Income_CF!BI295*(Cohort_WP!BI293/Cohort_CF!BI293))</f>
        <v/>
      </c>
      <c r="BJ293" s="1" t="str">
        <f>IF(Income_CF!BJ295="","",Income_CF!BJ295*(Cohort_WP!BJ293/Cohort_CF!BJ293))</f>
        <v/>
      </c>
      <c r="BK293" s="1" t="str">
        <f>IF(Income_CF!BK295="","",Income_CF!BK295*(Cohort_WP!BK293/Cohort_CF!BK293))</f>
        <v/>
      </c>
      <c r="BL293" s="1" t="str">
        <f>IF(Income_CF!BL295="","",Income_CF!BL295*(Cohort_WP!BL293/Cohort_CF!BL293))</f>
        <v/>
      </c>
      <c r="BM293" s="1" t="str">
        <f>IF(Income_CF!BM295="","",Income_CF!BM295*(Cohort_WP!BM293/Cohort_CF!BM293))</f>
        <v/>
      </c>
      <c r="BN293" s="1" t="str">
        <f>IF(Income_CF!BN295="","",Income_CF!BN295*(Cohort_WP!BN293/Cohort_CF!BN293))</f>
        <v/>
      </c>
    </row>
    <row r="294" spans="1:72" x14ac:dyDescent="0.55000000000000004">
      <c r="A294" s="639"/>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row>
    <row r="295" spans="1:72" x14ac:dyDescent="0.55000000000000004">
      <c r="A295" s="639"/>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row>
    <row r="296" spans="1:72" x14ac:dyDescent="0.55000000000000004">
      <c r="A296" s="639"/>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row>
    <row r="297" spans="1:72" x14ac:dyDescent="0.55000000000000004">
      <c r="A297" s="639"/>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row>
    <row r="298" spans="1:72" x14ac:dyDescent="0.55000000000000004">
      <c r="A298" s="639"/>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row>
    <row r="299" spans="1:72" x14ac:dyDescent="0.55000000000000004">
      <c r="A299" s="639"/>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row>
    <row r="300" spans="1:72" x14ac:dyDescent="0.55000000000000004">
      <c r="A300" s="639"/>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row>
    <row r="301" spans="1:72" x14ac:dyDescent="0.55000000000000004">
      <c r="A301" s="639"/>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row>
    <row r="302" spans="1:72" x14ac:dyDescent="0.55000000000000004">
      <c r="A302" s="639"/>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row>
    <row r="303" spans="1:72" x14ac:dyDescent="0.55000000000000004">
      <c r="A303" s="639"/>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row>
    <row r="304" spans="1:72" x14ac:dyDescent="0.55000000000000004">
      <c r="A304" s="640"/>
      <c r="B304" s="329" t="s">
        <v>525</v>
      </c>
      <c r="C304" s="329"/>
      <c r="D304" s="329"/>
      <c r="E304" s="329"/>
      <c r="F304" s="329"/>
      <c r="G304" s="329"/>
      <c r="H304" s="330">
        <f>SUM(H284:H303)*(1+'Cost and Benefit Parameters'!$C$17)</f>
        <v>1192231.555092647</v>
      </c>
      <c r="I304" s="330">
        <f>SUM(I284:I303)*(1+'Cost and Benefit Parameters'!$C$17)</f>
        <v>2466479.478159877</v>
      </c>
      <c r="J304" s="330">
        <f>SUM(J284:J303)*(1+'Cost and Benefit Parameters'!$C$17)</f>
        <v>3826226.6991498279</v>
      </c>
      <c r="K304" s="330">
        <f>SUM(K284:K303)*(1+'Cost and Benefit Parameters'!$C$17)</f>
        <v>5275041.8701195437</v>
      </c>
      <c r="L304" s="330">
        <f>SUM(L284:L303)*(1+'Cost and Benefit Parameters'!$C$17)</f>
        <v>6825043.2212662222</v>
      </c>
      <c r="M304" s="330">
        <f>SUM(M284:M303)*(1+'Cost and Benefit Parameters'!$C$17)</f>
        <v>8471203.1016183551</v>
      </c>
      <c r="N304" s="330">
        <f>SUM(N284:N303)*(1+'Cost and Benefit Parameters'!$C$17)</f>
        <v>10217282.677394805</v>
      </c>
      <c r="O304" s="330">
        <f>SUM(O284:O303)*(1+'Cost and Benefit Parameters'!$C$17)</f>
        <v>12067124.989804411</v>
      </c>
      <c r="P304" s="330">
        <f>SUM(P284:P303)*(1+'Cost and Benefit Parameters'!$C$17)</f>
        <v>14024654.788078496</v>
      </c>
      <c r="Q304" s="330">
        <f>SUM(Q284:Q303)*(1+'Cost and Benefit Parameters'!$C$17)</f>
        <v>16093878.349115564</v>
      </c>
      <c r="R304" s="330">
        <f>SUM(R284:R303)*(1+'Cost and Benefit Parameters'!$C$17)</f>
        <v>16676623.776215032</v>
      </c>
      <c r="S304" s="330">
        <f>SUM(S284:S303)*(1+'Cost and Benefit Parameters'!$C$17)</f>
        <v>17269096.218725178</v>
      </c>
      <c r="T304" s="330">
        <f>SUM(T284:T303)*(1+'Cost and Benefit Parameters'!$C$17)</f>
        <v>17870864.666876096</v>
      </c>
      <c r="U304" s="330">
        <f>SUM(U284:U303)*(1+'Cost and Benefit Parameters'!$C$17)</f>
        <v>18481463.733849172</v>
      </c>
      <c r="V304" s="330">
        <f>SUM(V284:V303)*(1+'Cost and Benefit Parameters'!$C$17)</f>
        <v>19089018.813287396</v>
      </c>
      <c r="W304" s="330">
        <f>SUM(W284:W303)*(1+'Cost and Benefit Parameters'!$C$17)</f>
        <v>19704778.537841868</v>
      </c>
      <c r="X304" s="330">
        <f>SUM(X284:X303)*(1+'Cost and Benefit Parameters'!$C$17)</f>
        <v>20328260.670836933</v>
      </c>
      <c r="Y304" s="330">
        <f>SUM(Y284:Y303)*(1+'Cost and Benefit Parameters'!$C$17)</f>
        <v>20958953.524185587</v>
      </c>
      <c r="Z304" s="330">
        <f>SUM(Z284:Z303)*(1+'Cost and Benefit Parameters'!$C$17)</f>
        <v>21596316.267331921</v>
      </c>
      <c r="AA304" s="330">
        <f>SUM(AA284:AA303)*(1+'Cost and Benefit Parameters'!$C$17)</f>
        <v>22239779.334173184</v>
      </c>
      <c r="AB304" s="330">
        <f>SUM(AB284:AB303)*(1+'Cost and Benefit Parameters'!$C$17)</f>
        <v>22888744.929521192</v>
      </c>
      <c r="AC304" s="330">
        <f>SUM(AC284:AC303)*(1+'Cost and Benefit Parameters'!$C$17)</f>
        <v>23542587.636288781</v>
      </c>
      <c r="AD304" s="330">
        <f>SUM(AD284:AD303)*(1+'Cost and Benefit Parameters'!$C$17)</f>
        <v>24200655.124195844</v>
      </c>
      <c r="AE304" s="330">
        <f>SUM(AE284:AE303)*(1+'Cost and Benefit Parameters'!$C$17)</f>
        <v>24862268.960382469</v>
      </c>
      <c r="AF304" s="330">
        <f>SUM(AF284:AF303)*(1+'Cost and Benefit Parameters'!$C$17)</f>
        <v>25526725.521896712</v>
      </c>
      <c r="AG304" s="330">
        <f>SUM(AG284:AG303)*(1+'Cost and Benefit Parameters'!$C$17)</f>
        <v>26193297.009591416</v>
      </c>
      <c r="AH304" s="330">
        <f>SUM(AH284:AH303)*(1+'Cost and Benefit Parameters'!$C$17)</f>
        <v>26861232.562523298</v>
      </c>
      <c r="AI304" s="330">
        <f>SUM(AI284:AI303)*(1+'Cost and Benefit Parameters'!$C$17)</f>
        <v>27529759.471496645</v>
      </c>
      <c r="AJ304" s="330">
        <f>SUM(AJ284:AJ303)*(1+'Cost and Benefit Parameters'!$C$17)</f>
        <v>28198084.489939604</v>
      </c>
      <c r="AK304" s="330">
        <f>SUM(AK284:AK303)*(1+'Cost and Benefit Parameters'!$C$17)</f>
        <v>28865395.239841688</v>
      </c>
      <c r="AL304" s="330">
        <f>SUM(AL284:AL303)*(1+'Cost and Benefit Parameters'!$C$17)</f>
        <v>29530861.710022788</v>
      </c>
      <c r="AM304" s="330">
        <f>SUM(AM284:AM303)*(1+'Cost and Benefit Parameters'!$C$17)</f>
        <v>30193637.843546018</v>
      </c>
      <c r="AN304" s="330">
        <f>SUM(AN284:AN303)*(1+'Cost and Benefit Parameters'!$C$17)</f>
        <v>30852863.210633788</v>
      </c>
      <c r="AO304" s="330">
        <f>SUM(AO284:AO303)*(1+'Cost and Benefit Parameters'!$C$17)</f>
        <v>31507664.763000574</v>
      </c>
      <c r="AP304" s="330">
        <f>SUM(AP284:AP303)*(1+'Cost and Benefit Parameters'!$C$17)</f>
        <v>32157158.665078275</v>
      </c>
      <c r="AQ304" s="330">
        <f>SUM(AQ284:AQ303)*(1+'Cost and Benefit Parameters'!$C$17)</f>
        <v>32800452.197186451</v>
      </c>
      <c r="AR304" s="330">
        <f>SUM(AR284:AR303)*(1+'Cost and Benefit Parameters'!$C$17)</f>
        <v>33436645.725288276</v>
      </c>
      <c r="AS304" s="330">
        <f>SUM(AS284:AS303)*(1+'Cost and Benefit Parameters'!$C$17)</f>
        <v>34064834.731581107</v>
      </c>
      <c r="AT304" s="330">
        <f>SUM(AT284:AT303)*(1+'Cost and Benefit Parameters'!$C$17)</f>
        <v>34684111.899796367</v>
      </c>
      <c r="AU304" s="330">
        <f>SUM(AU284:AU303)*(1+'Cost and Benefit Parameters'!$C$17)</f>
        <v>35293569.248732835</v>
      </c>
      <c r="AV304" s="330">
        <f>SUM(AV284:AV303)*(1+'Cost and Benefit Parameters'!$C$17)</f>
        <v>32523088.28047369</v>
      </c>
      <c r="AW304" s="330">
        <f>SUM(AW284:AW303)*(1+'Cost and Benefit Parameters'!$C$17)</f>
        <v>29594249.828686029</v>
      </c>
      <c r="AX304" s="330">
        <f>SUM(AX284:AX303)*(1+'Cost and Benefit Parameters'!$C$17)</f>
        <v>26503212.726192068</v>
      </c>
      <c r="AY304" s="330">
        <f>SUM(AY284:AY303)*(1+'Cost and Benefit Parameters'!$C$17)</f>
        <v>23246127.908998914</v>
      </c>
      <c r="AZ304" s="330">
        <f>SUM(AZ284:AZ303)*(1+'Cost and Benefit Parameters'!$C$17)</f>
        <v>19819138.342904661</v>
      </c>
      <c r="BA304" s="330">
        <f>SUM(BA284:BA303)*(1+'Cost and Benefit Parameters'!$C$17)</f>
        <v>16218378.690658599</v>
      </c>
      <c r="BB304" s="330">
        <f>SUM(BB284:BB303)*(1+'Cost and Benefit Parameters'!$C$17)</f>
        <v>12439974.707515527</v>
      </c>
      <c r="BC304" s="330">
        <f>SUM(BC284:BC303)*(1+'Cost and Benefit Parameters'!$C$17)</f>
        <v>8480042.3535307236</v>
      </c>
      <c r="BD304" s="330">
        <f>SUM(BD284:BD303)*(1+'Cost and Benefit Parameters'!$C$17)</f>
        <v>4334686.6114945114</v>
      </c>
      <c r="BE304" s="330"/>
      <c r="BF304" s="330"/>
      <c r="BG304" s="330"/>
      <c r="BH304" s="330"/>
      <c r="BI304" s="330"/>
      <c r="BJ304" s="330"/>
      <c r="BK304" s="330"/>
      <c r="BL304" s="330"/>
      <c r="BM304" s="330"/>
      <c r="BN304" s="330"/>
      <c r="BO304" s="329"/>
      <c r="BP304" s="329"/>
      <c r="BQ304" s="329"/>
      <c r="BR304" s="329"/>
      <c r="BS304" s="329"/>
      <c r="BT304" s="329"/>
    </row>
    <row r="305" spans="1:72" x14ac:dyDescent="0.55000000000000004">
      <c r="B305" s="329" t="s">
        <v>526</v>
      </c>
      <c r="C305" s="329"/>
      <c r="D305" s="329"/>
      <c r="E305" s="329"/>
      <c r="F305" s="329"/>
      <c r="G305" s="329"/>
      <c r="H305" s="329">
        <f>'Cost and Benefit Parameters'!$C$45*H304</f>
        <v>783296.13169586915</v>
      </c>
      <c r="I305" s="329">
        <f>'Cost and Benefit Parameters'!$C$45*I304</f>
        <v>1620477.0171510393</v>
      </c>
      <c r="J305" s="329">
        <f>'Cost and Benefit Parameters'!$C$45*J304</f>
        <v>2513830.9413414369</v>
      </c>
      <c r="K305" s="329">
        <f>'Cost and Benefit Parameters'!$C$45*K304</f>
        <v>3465702.5086685405</v>
      </c>
      <c r="L305" s="329">
        <f>'Cost and Benefit Parameters'!$C$45*L304</f>
        <v>4484053.3963719085</v>
      </c>
      <c r="M305" s="329">
        <f>'Cost and Benefit Parameters'!$C$45*M304</f>
        <v>5565580.4377632597</v>
      </c>
      <c r="N305" s="329">
        <f>'Cost and Benefit Parameters'!$C$45*N304</f>
        <v>6712754.7190483874</v>
      </c>
      <c r="O305" s="329">
        <f>'Cost and Benefit Parameters'!$C$45*O304</f>
        <v>7928101.1183014987</v>
      </c>
      <c r="P305" s="329">
        <f>'Cost and Benefit Parameters'!$C$45*P304</f>
        <v>9214198.1957675721</v>
      </c>
      <c r="Q305" s="329">
        <f>'Cost and Benefit Parameters'!$C$45*Q304</f>
        <v>10573678.075368926</v>
      </c>
      <c r="R305" s="329">
        <f>'Cost and Benefit Parameters'!$C$45*R304</f>
        <v>10956541.820973277</v>
      </c>
      <c r="S305" s="329">
        <f>'Cost and Benefit Parameters'!$C$45*S304</f>
        <v>11345796.215702442</v>
      </c>
      <c r="T305" s="329">
        <f>'Cost and Benefit Parameters'!$C$45*T304</f>
        <v>11741158.086137597</v>
      </c>
      <c r="U305" s="329">
        <f>'Cost and Benefit Parameters'!$C$45*U304</f>
        <v>12142321.673138905</v>
      </c>
      <c r="V305" s="329">
        <f>'Cost and Benefit Parameters'!$C$45*V304</f>
        <v>12541485.36032982</v>
      </c>
      <c r="W305" s="329">
        <f>'Cost and Benefit Parameters'!$C$45*W304</f>
        <v>12946039.499362107</v>
      </c>
      <c r="X305" s="329">
        <f>'Cost and Benefit Parameters'!$C$45*X304</f>
        <v>13355667.260739865</v>
      </c>
      <c r="Y305" s="329">
        <f>'Cost and Benefit Parameters'!$C$45*Y304</f>
        <v>13770032.465389932</v>
      </c>
      <c r="Z305" s="329">
        <f>'Cost and Benefit Parameters'!$C$45*Z304</f>
        <v>14188779.787637072</v>
      </c>
      <c r="AA305" s="329">
        <f>'Cost and Benefit Parameters'!$C$45*AA304</f>
        <v>14611535.022551782</v>
      </c>
      <c r="AB305" s="329">
        <f>'Cost and Benefit Parameters'!$C$45*AB304</f>
        <v>15037905.418695424</v>
      </c>
      <c r="AC305" s="329">
        <f>'Cost and Benefit Parameters'!$C$45*AC304</f>
        <v>15467480.07704173</v>
      </c>
      <c r="AD305" s="329">
        <f>'Cost and Benefit Parameters'!$C$45*AD304</f>
        <v>15899830.41659667</v>
      </c>
      <c r="AE305" s="329">
        <f>'Cost and Benefit Parameters'!$C$45*AE304</f>
        <v>16334510.706971282</v>
      </c>
      <c r="AF305" s="329">
        <f>'Cost and Benefit Parameters'!$C$45*AF304</f>
        <v>16771058.667886142</v>
      </c>
      <c r="AG305" s="329">
        <f>'Cost and Benefit Parameters'!$C$45*AG304</f>
        <v>17208996.13530156</v>
      </c>
      <c r="AH305" s="329">
        <f>'Cost and Benefit Parameters'!$C$45*AH304</f>
        <v>17647829.793577809</v>
      </c>
      <c r="AI305" s="329">
        <f>'Cost and Benefit Parameters'!$C$45*AI304</f>
        <v>18087051.972773299</v>
      </c>
      <c r="AJ305" s="329">
        <f>'Cost and Benefit Parameters'!$C$45*AJ304</f>
        <v>18526141.509890322</v>
      </c>
      <c r="AK305" s="329">
        <f>'Cost and Benefit Parameters'!$C$45*AK304</f>
        <v>18964564.672575992</v>
      </c>
      <c r="AL305" s="329">
        <f>'Cost and Benefit Parameters'!$C$45*AL304</f>
        <v>19401776.143484972</v>
      </c>
      <c r="AM305" s="329">
        <f>'Cost and Benefit Parameters'!$C$45*AM304</f>
        <v>19837220.063209735</v>
      </c>
      <c r="AN305" s="329">
        <f>'Cost and Benefit Parameters'!$C$45*AN304</f>
        <v>20270331.129386399</v>
      </c>
      <c r="AO305" s="329">
        <f>'Cost and Benefit Parameters'!$C$45*AO304</f>
        <v>20700535.749291379</v>
      </c>
      <c r="AP305" s="329">
        <f>'Cost and Benefit Parameters'!$C$45*AP304</f>
        <v>21127253.242956426</v>
      </c>
      <c r="AQ305" s="329">
        <f>'Cost and Benefit Parameters'!$C$45*AQ304</f>
        <v>21549897.093551498</v>
      </c>
      <c r="AR305" s="329">
        <f>'Cost and Benefit Parameters'!$C$45*AR304</f>
        <v>21967876.2415144</v>
      </c>
      <c r="AS305" s="329">
        <f>'Cost and Benefit Parameters'!$C$45*AS304</f>
        <v>22380596.418648787</v>
      </c>
      <c r="AT305" s="329">
        <f>'Cost and Benefit Parameters'!$C$45*AT304</f>
        <v>22787461.518166214</v>
      </c>
      <c r="AU305" s="329">
        <f>'Cost and Benefit Parameters'!$C$45*AU304</f>
        <v>23187874.996417474</v>
      </c>
      <c r="AV305" s="329">
        <f>'Cost and Benefit Parameters'!$C$45*AV304</f>
        <v>21367669.000271216</v>
      </c>
      <c r="AW305" s="329">
        <f>'Cost and Benefit Parameters'!$C$45*AW304</f>
        <v>19443422.13744672</v>
      </c>
      <c r="AX305" s="329">
        <f>'Cost and Benefit Parameters'!$C$45*AX304</f>
        <v>17412610.76110819</v>
      </c>
      <c r="AY305" s="329">
        <f>'Cost and Benefit Parameters'!$C$45*AY304</f>
        <v>15272706.036212288</v>
      </c>
      <c r="AZ305" s="329">
        <f>'Cost and Benefit Parameters'!$C$45*AZ304</f>
        <v>13021173.891288362</v>
      </c>
      <c r="BA305" s="329">
        <f>'Cost and Benefit Parameters'!$C$45*BA304</f>
        <v>10655474.7997627</v>
      </c>
      <c r="BB305" s="329">
        <f>'Cost and Benefit Parameters'!$C$45*BB304</f>
        <v>8173063.3828377016</v>
      </c>
      <c r="BC305" s="329">
        <f>'Cost and Benefit Parameters'!$C$45*BC304</f>
        <v>5571387.8262696853</v>
      </c>
      <c r="BD305" s="329">
        <f>'Cost and Benefit Parameters'!$C$45*BD304</f>
        <v>2847889.1037518941</v>
      </c>
      <c r="BE305" s="329"/>
      <c r="BF305" s="329"/>
      <c r="BG305" s="329"/>
      <c r="BH305" s="329"/>
      <c r="BI305" s="329"/>
      <c r="BJ305" s="329"/>
      <c r="BK305" s="329"/>
      <c r="BL305" s="329"/>
      <c r="BM305" s="329"/>
      <c r="BN305" s="329"/>
      <c r="BO305" s="329"/>
      <c r="BP305" s="329"/>
      <c r="BQ305" s="329"/>
      <c r="BR305" s="329"/>
      <c r="BS305" s="329"/>
      <c r="BT305" s="329"/>
    </row>
    <row r="306" spans="1:72" x14ac:dyDescent="0.55000000000000004">
      <c r="A306" s="641" t="s">
        <v>491</v>
      </c>
      <c r="B306" s="128" t="s">
        <v>507</v>
      </c>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row>
    <row r="307" spans="1:72" x14ac:dyDescent="0.55000000000000004">
      <c r="A307" s="642"/>
      <c r="B307" t="s">
        <v>466</v>
      </c>
      <c r="J307" s="1">
        <f>IF(Income_CF!J309="","",Income_CF!J309*(Cohort_WP!J307/Cohort_CF!J307))</f>
        <v>1058164.635743733</v>
      </c>
      <c r="K307" s="1">
        <f>IF(Income_CF!K309="","",Income_CF!K309*(Cohort_WP!K307/Cohort_CF!K307))</f>
        <v>1099213.2909796212</v>
      </c>
      <c r="L307" s="1">
        <f>IF(Income_CF!L309="","",Income_CF!L309*(Cohort_WP!L307/Cohort_CF!L307))</f>
        <v>1141169.4114566238</v>
      </c>
      <c r="M307" s="1">
        <f>IF(Income_CF!M309="","",Income_CF!M309*(Cohort_WP!M307/Cohort_CF!M307))</f>
        <v>1184016.3416058093</v>
      </c>
      <c r="N307" s="1">
        <f>IF(Income_CF!N309="","",Income_CF!N309*(Cohort_WP!N307/Cohort_CF!N307))</f>
        <v>1235247.2353855262</v>
      </c>
      <c r="O307" s="1">
        <f>IF(Income_CF!O309="","",Income_CF!O309*(Cohort_WP!O307/Cohort_CF!O307))</f>
        <v>1279321.6069719298</v>
      </c>
      <c r="P307" s="1">
        <f>IF(Income_CF!P309="","",Income_CF!P309*(Cohort_WP!P307/Cohort_CF!P307))</f>
        <v>1324173.8362044329</v>
      </c>
      <c r="Q307" s="1">
        <f>IF(Income_CF!Q309="","",Income_CF!Q309*(Cohort_WP!Q307/Cohort_CF!Q307))</f>
        <v>1369776.4445505419</v>
      </c>
      <c r="R307" s="1">
        <f>IF(Income_CF!R309="","",Income_CF!R309*(Cohort_WP!R307/Cohort_CF!R307))</f>
        <v>1416099.6252424195</v>
      </c>
      <c r="S307" s="1">
        <f>IF(Income_CF!S309="","",Income_CF!S309*(Cohort_WP!S307/Cohort_CF!S307))</f>
        <v>1463111.2358402729</v>
      </c>
      <c r="T307" s="1">
        <f>IF(Income_CF!T309="","",Income_CF!T309*(Cohort_WP!T307/Cohort_CF!T307))</f>
        <v>1510776.7976640048</v>
      </c>
      <c r="U307" s="1">
        <f>IF(Income_CF!U309="","",Income_CF!U309*(Cohort_WP!U307/Cohort_CF!U307))</f>
        <v>1559059.5023273651</v>
      </c>
      <c r="V307" s="1">
        <f>IF(Income_CF!V309="","",Income_CF!V309*(Cohort_WP!V307/Cohort_CF!V307))</f>
        <v>1607920.2255864311</v>
      </c>
      <c r="W307" s="1">
        <f>IF(Income_CF!W309="","",Income_CF!W309*(Cohort_WP!W307/Cohort_CF!W307))</f>
        <v>1657317.5486900376</v>
      </c>
      <c r="X307" s="1">
        <f>IF(Income_CF!X309="","",Income_CF!X309*(Cohort_WP!X307/Cohort_CF!X307))</f>
        <v>1707207.7873937204</v>
      </c>
      <c r="Y307" s="1">
        <f>IF(Income_CF!Y309="","",Income_CF!Y309*(Cohort_WP!Y307/Cohort_CF!Y307))</f>
        <v>1757545.0287713995</v>
      </c>
      <c r="Z307" s="1">
        <f>IF(Income_CF!Z309="","",Income_CF!Z309*(Cohort_WP!Z307/Cohort_CF!Z307))</f>
        <v>1808281.1759296581</v>
      </c>
      <c r="AA307" s="1">
        <f>IF(Income_CF!AA309="","",Income_CF!AA309*(Cohort_WP!AA307/Cohort_CF!AA307))</f>
        <v>1859366.0006993304</v>
      </c>
      <c r="AB307" s="1">
        <f>IF(Income_CF!AB309="","",Income_CF!AB309*(Cohort_WP!AB307/Cohort_CF!AB307))</f>
        <v>1910747.2043470514</v>
      </c>
      <c r="AC307" s="1">
        <f>IF(Income_CF!AC309="","",Income_CF!AC309*(Cohort_WP!AC307/Cohort_CF!AC307))</f>
        <v>1962370.4863167563</v>
      </c>
      <c r="AD307" s="1">
        <f>IF(Income_CF!AD309="","",Income_CF!AD309*(Cohort_WP!AD307/Cohort_CF!AD307))</f>
        <v>2014179.6209770613</v>
      </c>
      <c r="AE307" s="1">
        <f>IF(Income_CF!AE309="","",Income_CF!AE309*(Cohort_WP!AE307/Cohort_CF!AE307))</f>
        <v>2066116.5423158584</v>
      </c>
      <c r="AF307" s="1">
        <f>IF(Income_CF!AF309="","",Income_CF!AF309*(Cohort_WP!AF307/Cohort_CF!AF307))</f>
        <v>2118121.436487854</v>
      </c>
      <c r="AG307" s="1">
        <f>IF(Income_CF!AG309="","",Income_CF!AG309*(Cohort_WP!AG307/Cohort_CF!AG307))</f>
        <v>2170132.8420850988</v>
      </c>
      <c r="AH307" s="1">
        <f>IF(Income_CF!AH309="","",Income_CF!AH309*(Cohort_WP!AH307/Cohort_CF!AH307))</f>
        <v>2222087.7579642213</v>
      </c>
      <c r="AI307" s="1">
        <f>IF(Income_CF!AI309="","",Income_CF!AI309*(Cohort_WP!AI307/Cohort_CF!AI307))</f>
        <v>2273921.7584275771</v>
      </c>
      <c r="AJ307" s="1">
        <f>IF(Income_CF!AJ309="","",Income_CF!AJ309*(Cohort_WP!AJ307/Cohort_CF!AJ307))</f>
        <v>2325569.1155196121</v>
      </c>
      <c r="AK307" s="1">
        <f>IF(Income_CF!AK309="","",Income_CF!AK309*(Cohort_WP!AK307/Cohort_CF!AK307))</f>
        <v>2376962.9281633059</v>
      </c>
      <c r="AL307" s="1">
        <f>IF(Income_CF!AL309="","",Income_CF!AL309*(Cohort_WP!AL307/Cohort_CF!AL307))</f>
        <v>2428035.2578263688</v>
      </c>
      <c r="AM307" s="1">
        <f>IF(Income_CF!AM309="","",Income_CF!AM309*(Cohort_WP!AM307/Cohort_CF!AM307))</f>
        <v>2478717.2703717281</v>
      </c>
      <c r="AN307" s="1">
        <f>IF(Income_CF!AN309="","",Income_CF!AN309*(Cohort_WP!AN307/Cohort_CF!AN307))</f>
        <v>2528939.3837131183</v>
      </c>
      <c r="AO307" s="1">
        <f>IF(Income_CF!AO309="","",Income_CF!AO309*(Cohort_WP!AO307/Cohort_CF!AO307))</f>
        <v>2578631.4208634263</v>
      </c>
      <c r="AP307" s="1">
        <f>IF(Income_CF!AP309="","",Income_CF!AP309*(Cohort_WP!AP307/Cohort_CF!AP307))</f>
        <v>2627722.7679321282</v>
      </c>
      <c r="AQ307" s="1">
        <f>IF(Income_CF!AQ309="","",Income_CF!AQ309*(Cohort_WP!AQ307/Cohort_CF!AQ307))</f>
        <v>2676142.5365977604</v>
      </c>
      <c r="AR307" s="1">
        <f>IF(Income_CF!AR309="","",Income_CF!AR309*(Cohort_WP!AR307/Cohort_CF!AR307))</f>
        <v>2723819.7305531944</v>
      </c>
      <c r="AS307" s="1">
        <f>IF(Income_CF!AS309="","",Income_CF!AS309*(Cohort_WP!AS307/Cohort_CF!AS307))</f>
        <v>2770683.4153948091</v>
      </c>
      <c r="AT307" s="1">
        <f>IF(Income_CF!AT309="","",Income_CF!AT309*(Cohort_WP!AT307/Cohort_CF!AT307))</f>
        <v>2816662.8914021142</v>
      </c>
      <c r="AU307" s="1">
        <f>IF(Income_CF!AU309="","",Income_CF!AU309*(Cohort_WP!AU307/Cohort_CF!AU307))</f>
        <v>2861687.8686323133</v>
      </c>
      <c r="AV307" s="1">
        <f>IF(Income_CF!AV309="","",Income_CF!AV309*(Cohort_WP!AV307/Cohort_CF!AV307))</f>
        <v>2905688.6437341091</v>
      </c>
      <c r="AW307" s="1">
        <f>IF(Income_CF!AW309="","",Income_CF!AW309*(Cohort_WP!AW307/Cohort_CF!AW307))</f>
        <v>2948596.2778681461</v>
      </c>
      <c r="AX307" s="1" t="str">
        <f>IF(Income_CF!AX309="","",Income_CF!AX309*(Cohort_WP!AX307/Cohort_CF!AX307))</f>
        <v/>
      </c>
      <c r="AY307" s="1" t="str">
        <f>IF(Income_CF!AY309="","",Income_CF!AY309*(Cohort_WP!AY307/Cohort_CF!AY307))</f>
        <v/>
      </c>
      <c r="AZ307" s="1" t="str">
        <f>IF(Income_CF!AZ309="","",Income_CF!AZ309*(Cohort_WP!AZ307/Cohort_CF!AZ307))</f>
        <v/>
      </c>
      <c r="BA307" s="1" t="str">
        <f>IF(Income_CF!BA309="","",Income_CF!BA309*(Cohort_WP!BA307/Cohort_CF!BA307))</f>
        <v/>
      </c>
      <c r="BB307" s="1" t="str">
        <f>IF(Income_CF!BB309="","",Income_CF!BB309*(Cohort_WP!BB307/Cohort_CF!BB307))</f>
        <v/>
      </c>
      <c r="BC307" s="1" t="str">
        <f>IF(Income_CF!BC309="","",Income_CF!BC309*(Cohort_WP!BC307/Cohort_CF!BC307))</f>
        <v/>
      </c>
      <c r="BD307" s="1" t="str">
        <f>IF(Income_CF!BD309="","",Income_CF!BD309*(Cohort_WP!BD307/Cohort_CF!BD307))</f>
        <v/>
      </c>
      <c r="BE307" s="1" t="str">
        <f>IF(Income_CF!BE309="","",Income_CF!BE309*(Cohort_WP!BE307/Cohort_CF!BE307))</f>
        <v/>
      </c>
      <c r="BF307" s="1" t="str">
        <f>IF(Income_CF!BF309="","",Income_CF!BF309*(Cohort_WP!BF307/Cohort_CF!BF307))</f>
        <v/>
      </c>
      <c r="BG307" s="1" t="str">
        <f>IF(Income_CF!BG309="","",Income_CF!BG309*(Cohort_WP!BG307/Cohort_CF!BG307))</f>
        <v/>
      </c>
      <c r="BH307" s="1" t="str">
        <f>IF(Income_CF!BH309="","",Income_CF!BH309*(Cohort_WP!BH307/Cohort_CF!BH307))</f>
        <v/>
      </c>
      <c r="BI307" s="1" t="str">
        <f>IF(Income_CF!BI309="","",Income_CF!BI309*(Cohort_WP!BI307/Cohort_CF!BI307))</f>
        <v/>
      </c>
      <c r="BJ307" s="1" t="str">
        <f>IF(Income_CF!BJ309="","",Income_CF!BJ309*(Cohort_WP!BJ307/Cohort_CF!BJ307))</f>
        <v/>
      </c>
      <c r="BK307" s="1" t="str">
        <f>IF(Income_CF!BK309="","",Income_CF!BK309*(Cohort_WP!BK307/Cohort_CF!BK307))</f>
        <v/>
      </c>
      <c r="BL307" s="1" t="str">
        <f>IF(Income_CF!BL309="","",Income_CF!BL309*(Cohort_WP!BL307/Cohort_CF!BL307))</f>
        <v/>
      </c>
      <c r="BM307" s="1" t="str">
        <f>IF(Income_CF!BM309="","",Income_CF!BM309*(Cohort_WP!BM307/Cohort_CF!BM307))</f>
        <v/>
      </c>
      <c r="BN307" s="1" t="str">
        <f>IF(Income_CF!BN309="","",Income_CF!BN309*(Cohort_WP!BN307/Cohort_CF!BN307))</f>
        <v/>
      </c>
      <c r="BO307" s="1" t="str">
        <f>IF(Income_CF!BO309="","",Income_CF!BO309*(Cohort_WP!BO307/Cohort_CF!BO307))</f>
        <v/>
      </c>
      <c r="BP307" s="1" t="str">
        <f>IF(Income_CF!BP309="","",Income_CF!BP309*(Cohort_WP!BP307/Cohort_CF!BP307))</f>
        <v/>
      </c>
    </row>
    <row r="308" spans="1:72" x14ac:dyDescent="0.55000000000000004">
      <c r="A308" s="642"/>
      <c r="B308" t="s">
        <v>468</v>
      </c>
      <c r="J308" s="1" t="str">
        <f>IF(Income_CF!J310="","",Income_CF!J310*(Cohort_WP!J308/Cohort_CF!J308))</f>
        <v/>
      </c>
      <c r="K308" s="1">
        <f>IF(Income_CF!K310="","",Income_CF!K310*(Cohort_WP!K308/Cohort_CF!K308))</f>
        <v>1089909.5748160449</v>
      </c>
      <c r="L308" s="1">
        <f>IF(Income_CF!L310="","",Income_CF!L310*(Cohort_WP!L308/Cohort_CF!L308))</f>
        <v>1132189.6897090098</v>
      </c>
      <c r="M308" s="1">
        <f>IF(Income_CF!M310="","",Income_CF!M310*(Cohort_WP!M308/Cohort_CF!M308))</f>
        <v>1175404.4938003225</v>
      </c>
      <c r="N308" s="1">
        <f>IF(Income_CF!N310="","",Income_CF!N310*(Cohort_WP!N308/Cohort_CF!N308))</f>
        <v>1219536.8318539832</v>
      </c>
      <c r="O308" s="1">
        <f>IF(Income_CF!O310="","",Income_CF!O310*(Cohort_WP!O308/Cohort_CF!O308))</f>
        <v>1272304.6524470919</v>
      </c>
      <c r="P308" s="1">
        <f>IF(Income_CF!P310="","",Income_CF!P310*(Cohort_WP!P308/Cohort_CF!P308))</f>
        <v>1317701.2551810876</v>
      </c>
      <c r="Q308" s="1">
        <f>IF(Income_CF!Q310="","",Income_CF!Q310*(Cohort_WP!Q308/Cohort_CF!Q308))</f>
        <v>1363899.0512905656</v>
      </c>
      <c r="R308" s="1">
        <f>IF(Income_CF!R310="","",Income_CF!R310*(Cohort_WP!R308/Cohort_CF!R308))</f>
        <v>1410869.7378870582</v>
      </c>
      <c r="S308" s="1">
        <f>IF(Income_CF!S310="","",Income_CF!S310*(Cohort_WP!S308/Cohort_CF!S308))</f>
        <v>1458582.613999692</v>
      </c>
      <c r="T308" s="1">
        <f>IF(Income_CF!T310="","",Income_CF!T310*(Cohort_WP!T308/Cohort_CF!T308))</f>
        <v>1507004.5729154812</v>
      </c>
      <c r="U308" s="1">
        <f>IF(Income_CF!U310="","",Income_CF!U310*(Cohort_WP!U308/Cohort_CF!U308))</f>
        <v>1556100.1015939252</v>
      </c>
      <c r="V308" s="1">
        <f>IF(Income_CF!V310="","",Income_CF!V310*(Cohort_WP!V308/Cohort_CF!V308))</f>
        <v>1605831.2873971858</v>
      </c>
      <c r="W308" s="1">
        <f>IF(Income_CF!W310="","",Income_CF!W310*(Cohort_WP!W308/Cohort_CF!W308))</f>
        <v>1656157.8323540241</v>
      </c>
      <c r="X308" s="1">
        <f>IF(Income_CF!X310="","",Income_CF!X310*(Cohort_WP!X308/Cohort_CF!X308))</f>
        <v>1707037.0751507389</v>
      </c>
      <c r="Y308" s="1">
        <f>IF(Income_CF!Y310="","",Income_CF!Y310*(Cohort_WP!Y308/Cohort_CF!Y308))</f>
        <v>1758424.0210155318</v>
      </c>
      <c r="Z308" s="1">
        <f>IF(Income_CF!Z310="","",Income_CF!Z310*(Cohort_WP!Z308/Cohort_CF!Z308))</f>
        <v>1810271.3796345417</v>
      </c>
      <c r="AA308" s="1">
        <f>IF(Income_CF!AA310="","",Income_CF!AA310*(Cohort_WP!AA308/Cohort_CF!AA308))</f>
        <v>1862529.6112075476</v>
      </c>
      <c r="AB308" s="1">
        <f>IF(Income_CF!AB310="","",Income_CF!AB310*(Cohort_WP!AB308/Cohort_CF!AB308))</f>
        <v>1915146.9807203105</v>
      </c>
      <c r="AC308" s="1">
        <f>IF(Income_CF!AC310="","",Income_CF!AC310*(Cohort_WP!AC308/Cohort_CF!AC308))</f>
        <v>1968069.6204774634</v>
      </c>
      <c r="AD308" s="1">
        <f>IF(Income_CF!AD310="","",Income_CF!AD310*(Cohort_WP!AD308/Cohort_CF!AD308))</f>
        <v>2021241.6009062589</v>
      </c>
      <c r="AE308" s="1">
        <f>IF(Income_CF!AE310="","",Income_CF!AE310*(Cohort_WP!AE308/Cohort_CF!AE308))</f>
        <v>2074605.0096063733</v>
      </c>
      <c r="AF308" s="1">
        <f>IF(Income_CF!AF310="","",Income_CF!AF310*(Cohort_WP!AF308/Cohort_CF!AF308))</f>
        <v>2128100.0385853346</v>
      </c>
      <c r="AG308" s="1">
        <f>IF(Income_CF!AG310="","",Income_CF!AG310*(Cohort_WP!AG308/Cohort_CF!AG308))</f>
        <v>2181665.0795824891</v>
      </c>
      <c r="AH308" s="1">
        <f>IF(Income_CF!AH310="","",Income_CF!AH310*(Cohort_WP!AH308/Cohort_CF!AH308))</f>
        <v>2235236.8273476521</v>
      </c>
      <c r="AI308" s="1">
        <f>IF(Income_CF!AI310="","",Income_CF!AI310*(Cohort_WP!AI308/Cohort_CF!AI308))</f>
        <v>2288750.3907031477</v>
      </c>
      <c r="AJ308" s="1">
        <f>IF(Income_CF!AJ310="","",Income_CF!AJ310*(Cohort_WP!AJ308/Cohort_CF!AJ308))</f>
        <v>2342139.4111804045</v>
      </c>
      <c r="AK308" s="1">
        <f>IF(Income_CF!AK310="","",Income_CF!AK310*(Cohort_WP!AK308/Cohort_CF!AK308))</f>
        <v>2395336.1889852011</v>
      </c>
      <c r="AL308" s="1">
        <f>IF(Income_CF!AL310="","",Income_CF!AL310*(Cohort_WP!AL308/Cohort_CF!AL308))</f>
        <v>2448271.8160082046</v>
      </c>
      <c r="AM308" s="1">
        <f>IF(Income_CF!AM310="","",Income_CF!AM310*(Cohort_WP!AM308/Cohort_CF!AM308))</f>
        <v>2500876.3155611604</v>
      </c>
      <c r="AN308" s="1">
        <f>IF(Income_CF!AN310="","",Income_CF!AN310*(Cohort_WP!AN308/Cohort_CF!AN308))</f>
        <v>2553078.7884828802</v>
      </c>
      <c r="AO308" s="1">
        <f>IF(Income_CF!AO310="","",Income_CF!AO310*(Cohort_WP!AO308/Cohort_CF!AO308))</f>
        <v>2604807.565224512</v>
      </c>
      <c r="AP308" s="1">
        <f>IF(Income_CF!AP310="","",Income_CF!AP310*(Cohort_WP!AP308/Cohort_CF!AP308))</f>
        <v>2655990.3634893289</v>
      </c>
      <c r="AQ308" s="1">
        <f>IF(Income_CF!AQ310="","",Income_CF!AQ310*(Cohort_WP!AQ308/Cohort_CF!AQ308))</f>
        <v>2706554.4509700914</v>
      </c>
      <c r="AR308" s="1">
        <f>IF(Income_CF!AR310="","",Income_CF!AR310*(Cohort_WP!AR308/Cohort_CF!AR308))</f>
        <v>2756426.8126956928</v>
      </c>
      <c r="AS308" s="1">
        <f>IF(Income_CF!AS310="","",Income_CF!AS310*(Cohort_WP!AS308/Cohort_CF!AS308))</f>
        <v>2805534.3224697905</v>
      </c>
      <c r="AT308" s="1">
        <f>IF(Income_CF!AT310="","",Income_CF!AT310*(Cohort_WP!AT308/Cohort_CF!AT308))</f>
        <v>2853803.9178566532</v>
      </c>
      <c r="AU308" s="1">
        <f>IF(Income_CF!AU310="","",Income_CF!AU310*(Cohort_WP!AU308/Cohort_CF!AU308))</f>
        <v>2901162.7781441775</v>
      </c>
      <c r="AV308" s="1">
        <f>IF(Income_CF!AV310="","",Income_CF!AV310*(Cohort_WP!AV308/Cohort_CF!AV308))</f>
        <v>2947538.5046912828</v>
      </c>
      <c r="AW308" s="1">
        <f>IF(Income_CF!AW310="","",Income_CF!AW310*(Cohort_WP!AW308/Cohort_CF!AW308))</f>
        <v>2992859.3030461324</v>
      </c>
      <c r="AX308" s="1">
        <f>IF(Income_CF!AX310="","",Income_CF!AX310*(Cohort_WP!AX308/Cohort_CF!AX308))</f>
        <v>3037054.1662041903</v>
      </c>
      <c r="AY308" s="1" t="str">
        <f>IF(Income_CF!AY310="","",Income_CF!AY310*(Cohort_WP!AY308/Cohort_CF!AY308))</f>
        <v/>
      </c>
      <c r="AZ308" s="1" t="str">
        <f>IF(Income_CF!AZ310="","",Income_CF!AZ310*(Cohort_WP!AZ308/Cohort_CF!AZ308))</f>
        <v/>
      </c>
      <c r="BA308" s="1" t="str">
        <f>IF(Income_CF!BA310="","",Income_CF!BA310*(Cohort_WP!BA308/Cohort_CF!BA308))</f>
        <v/>
      </c>
      <c r="BB308" s="1" t="str">
        <f>IF(Income_CF!BB310="","",Income_CF!BB310*(Cohort_WP!BB308/Cohort_CF!BB308))</f>
        <v/>
      </c>
      <c r="BC308" s="1" t="str">
        <f>IF(Income_CF!BC310="","",Income_CF!BC310*(Cohort_WP!BC308/Cohort_CF!BC308))</f>
        <v/>
      </c>
      <c r="BD308" s="1" t="str">
        <f>IF(Income_CF!BD310="","",Income_CF!BD310*(Cohort_WP!BD308/Cohort_CF!BD308))</f>
        <v/>
      </c>
      <c r="BE308" s="1" t="str">
        <f>IF(Income_CF!BE310="","",Income_CF!BE310*(Cohort_WP!BE308/Cohort_CF!BE308))</f>
        <v/>
      </c>
      <c r="BF308" s="1" t="str">
        <f>IF(Income_CF!BF310="","",Income_CF!BF310*(Cohort_WP!BF308/Cohort_CF!BF308))</f>
        <v/>
      </c>
      <c r="BG308" s="1" t="str">
        <f>IF(Income_CF!BG310="","",Income_CF!BG310*(Cohort_WP!BG308/Cohort_CF!BG308))</f>
        <v/>
      </c>
      <c r="BH308" s="1" t="str">
        <f>IF(Income_CF!BH310="","",Income_CF!BH310*(Cohort_WP!BH308/Cohort_CF!BH308))</f>
        <v/>
      </c>
      <c r="BI308" s="1" t="str">
        <f>IF(Income_CF!BI310="","",Income_CF!BI310*(Cohort_WP!BI308/Cohort_CF!BI308))</f>
        <v/>
      </c>
      <c r="BJ308" s="1" t="str">
        <f>IF(Income_CF!BJ310="","",Income_CF!BJ310*(Cohort_WP!BJ308/Cohort_CF!BJ308))</f>
        <v/>
      </c>
      <c r="BK308" s="1" t="str">
        <f>IF(Income_CF!BK310="","",Income_CF!BK310*(Cohort_WP!BK308/Cohort_CF!BK308))</f>
        <v/>
      </c>
      <c r="BL308" s="1" t="str">
        <f>IF(Income_CF!BL310="","",Income_CF!BL310*(Cohort_WP!BL308/Cohort_CF!BL308))</f>
        <v/>
      </c>
      <c r="BM308" s="1" t="str">
        <f>IF(Income_CF!BM310="","",Income_CF!BM310*(Cohort_WP!BM308/Cohort_CF!BM308))</f>
        <v/>
      </c>
      <c r="BN308" s="1" t="str">
        <f>IF(Income_CF!BN310="","",Income_CF!BN310*(Cohort_WP!BN308/Cohort_CF!BN308))</f>
        <v/>
      </c>
      <c r="BO308" s="1" t="str">
        <f>IF(Income_CF!BO310="","",Income_CF!BO310*(Cohort_WP!BO308/Cohort_CF!BO308))</f>
        <v/>
      </c>
      <c r="BP308" s="1" t="str">
        <f>IF(Income_CF!BP310="","",Income_CF!BP310*(Cohort_WP!BP308/Cohort_CF!BP308))</f>
        <v/>
      </c>
    </row>
    <row r="309" spans="1:72" x14ac:dyDescent="0.55000000000000004">
      <c r="A309" s="642"/>
      <c r="B309" t="s">
        <v>469</v>
      </c>
      <c r="J309" s="1" t="str">
        <f>IF(Income_CF!J311="","",Income_CF!J311*(Cohort_WP!J309/Cohort_CF!J309))</f>
        <v/>
      </c>
      <c r="K309" s="1" t="str">
        <f>IF(Income_CF!K311="","",Income_CF!K311*(Cohort_WP!K309/Cohort_CF!K309))</f>
        <v/>
      </c>
      <c r="L309" s="1">
        <f>IF(Income_CF!L311="","",Income_CF!L311*(Cohort_WP!L309/Cohort_CF!L309))</f>
        <v>1122606.8620605264</v>
      </c>
      <c r="M309" s="1">
        <f>IF(Income_CF!M311="","",Income_CF!M311*(Cohort_WP!M309/Cohort_CF!M309))</f>
        <v>1166155.3804002805</v>
      </c>
      <c r="N309" s="1">
        <f>IF(Income_CF!N311="","",Income_CF!N311*(Cohort_WP!N309/Cohort_CF!N309))</f>
        <v>1210666.6286143321</v>
      </c>
      <c r="O309" s="1">
        <f>IF(Income_CF!O311="","",Income_CF!O311*(Cohort_WP!O309/Cohort_CF!O309))</f>
        <v>1256122.9368096029</v>
      </c>
      <c r="P309" s="1">
        <f>IF(Income_CF!P311="","",Income_CF!P311*(Cohort_WP!P309/Cohort_CF!P309))</f>
        <v>1310473.7920205046</v>
      </c>
      <c r="Q309" s="1">
        <f>IF(Income_CF!Q311="","",Income_CF!Q311*(Cohort_WP!Q309/Cohort_CF!Q309))</f>
        <v>1357232.2928365204</v>
      </c>
      <c r="R309" s="1">
        <f>IF(Income_CF!R311="","",Income_CF!R311*(Cohort_WP!R309/Cohort_CF!R309))</f>
        <v>1404816.0228292826</v>
      </c>
      <c r="S309" s="1">
        <f>IF(Income_CF!S311="","",Income_CF!S311*(Cohort_WP!S309/Cohort_CF!S309))</f>
        <v>1453195.8300236696</v>
      </c>
      <c r="T309" s="1">
        <f>IF(Income_CF!T311="","",Income_CF!T311*(Cohort_WP!T309/Cohort_CF!T309))</f>
        <v>1502340.092419683</v>
      </c>
      <c r="U309" s="1">
        <f>IF(Income_CF!U311="","",Income_CF!U311*(Cohort_WP!U309/Cohort_CF!U309))</f>
        <v>1552214.7101029458</v>
      </c>
      <c r="V309" s="1">
        <f>IF(Income_CF!V311="","",Income_CF!V311*(Cohort_WP!V309/Cohort_CF!V309))</f>
        <v>1602783.1046417425</v>
      </c>
      <c r="W309" s="1">
        <f>IF(Income_CF!W311="","",Income_CF!W311*(Cohort_WP!W309/Cohort_CF!W309))</f>
        <v>1654006.2260191012</v>
      </c>
      <c r="X309" s="1">
        <f>IF(Income_CF!X311="","",Income_CF!X311*(Cohort_WP!X309/Cohort_CF!X309))</f>
        <v>1705842.5673246449</v>
      </c>
      <c r="Y309" s="1">
        <f>IF(Income_CF!Y311="","",Income_CF!Y311*(Cohort_WP!Y309/Cohort_CF!Y309))</f>
        <v>1758248.187405261</v>
      </c>
      <c r="Z309" s="1">
        <f>IF(Income_CF!Z311="","",Income_CF!Z311*(Cohort_WP!Z309/Cohort_CF!Z309))</f>
        <v>1811176.7416459981</v>
      </c>
      <c r="AA309" s="1">
        <f>IF(Income_CF!AA311="","",Income_CF!AA311*(Cohort_WP!AA309/Cohort_CF!AA309))</f>
        <v>1864579.5210235778</v>
      </c>
      <c r="AB309" s="1">
        <f>IF(Income_CF!AB311="","",Income_CF!AB311*(Cohort_WP!AB309/Cohort_CF!AB309))</f>
        <v>1918405.4995437744</v>
      </c>
      <c r="AC309" s="1">
        <f>IF(Income_CF!AC311="","",Income_CF!AC311*(Cohort_WP!AC309/Cohort_CF!AC309))</f>
        <v>1972601.3901419202</v>
      </c>
      <c r="AD309" s="1">
        <f>IF(Income_CF!AD311="","",Income_CF!AD311*(Cohort_WP!AD309/Cohort_CF!AD309))</f>
        <v>2027111.7090917868</v>
      </c>
      <c r="AE309" s="1">
        <f>IF(Income_CF!AE311="","",Income_CF!AE311*(Cohort_WP!AE309/Cohort_CF!AE309))</f>
        <v>2081878.8489334469</v>
      </c>
      <c r="AF309" s="1">
        <f>IF(Income_CF!AF311="","",Income_CF!AF311*(Cohort_WP!AF309/Cohort_CF!AF309))</f>
        <v>2136843.1598945647</v>
      </c>
      <c r="AG309" s="1">
        <f>IF(Income_CF!AG311="","",Income_CF!AG311*(Cohort_WP!AG309/Cohort_CF!AG309))</f>
        <v>2191943.0397428945</v>
      </c>
      <c r="AH309" s="1">
        <f>IF(Income_CF!AH311="","",Income_CF!AH311*(Cohort_WP!AH309/Cohort_CF!AH309))</f>
        <v>2247115.031969964</v>
      </c>
      <c r="AI309" s="1">
        <f>IF(Income_CF!AI311="","",Income_CF!AI311*(Cohort_WP!AI309/Cohort_CF!AI309))</f>
        <v>2302293.9321680809</v>
      </c>
      <c r="AJ309" s="1">
        <f>IF(Income_CF!AJ311="","",Income_CF!AJ311*(Cohort_WP!AJ309/Cohort_CF!AJ309))</f>
        <v>2357412.9024242423</v>
      </c>
      <c r="AK309" s="1">
        <f>IF(Income_CF!AK311="","",Income_CF!AK311*(Cohort_WP!AK309/Cohort_CF!AK309))</f>
        <v>2412403.5935158171</v>
      </c>
      <c r="AL309" s="1">
        <f>IF(Income_CF!AL311="","",Income_CF!AL311*(Cohort_WP!AL309/Cohort_CF!AL309))</f>
        <v>2467196.2746547568</v>
      </c>
      <c r="AM309" s="1">
        <f>IF(Income_CF!AM311="","",Income_CF!AM311*(Cohort_WP!AM309/Cohort_CF!AM309))</f>
        <v>2521719.970488451</v>
      </c>
      <c r="AN309" s="1">
        <f>IF(Income_CF!AN311="","",Income_CF!AN311*(Cohort_WP!AN309/Cohort_CF!AN309))</f>
        <v>2575902.6050279946</v>
      </c>
      <c r="AO309" s="1">
        <f>IF(Income_CF!AO311="","",Income_CF!AO311*(Cohort_WP!AO309/Cohort_CF!AO309))</f>
        <v>2629671.1521373671</v>
      </c>
      <c r="AP309" s="1">
        <f>IF(Income_CF!AP311="","",Income_CF!AP311*(Cohort_WP!AP309/Cohort_CF!AP309))</f>
        <v>2682951.7921812474</v>
      </c>
      <c r="AQ309" s="1">
        <f>IF(Income_CF!AQ311="","",Income_CF!AQ311*(Cohort_WP!AQ309/Cohort_CF!AQ309))</f>
        <v>2735670.0743940081</v>
      </c>
      <c r="AR309" s="1">
        <f>IF(Income_CF!AR311="","",Income_CF!AR311*(Cohort_WP!AR309/Cohort_CF!AR309))</f>
        <v>2787751.0844991943</v>
      </c>
      <c r="AS309" s="1">
        <f>IF(Income_CF!AS311="","",Income_CF!AS311*(Cohort_WP!AS309/Cohort_CF!AS309))</f>
        <v>2839119.6170765646</v>
      </c>
      <c r="AT309" s="1">
        <f>IF(Income_CF!AT311="","",Income_CF!AT311*(Cohort_WP!AT309/Cohort_CF!AT309))</f>
        <v>2889700.3521438837</v>
      </c>
      <c r="AU309" s="1">
        <f>IF(Income_CF!AU311="","",Income_CF!AU311*(Cohort_WP!AU309/Cohort_CF!AU309))</f>
        <v>2939418.0353923528</v>
      </c>
      <c r="AV309" s="1">
        <f>IF(Income_CF!AV311="","",Income_CF!AV311*(Cohort_WP!AV309/Cohort_CF!AV309))</f>
        <v>2988197.6614885037</v>
      </c>
      <c r="AW309" s="1">
        <f>IF(Income_CF!AW311="","",Income_CF!AW311*(Cohort_WP!AW309/Cohort_CF!AW309))</f>
        <v>3035964.6598320208</v>
      </c>
      <c r="AX309" s="1">
        <f>IF(Income_CF!AX311="","",Income_CF!AX311*(Cohort_WP!AX309/Cohort_CF!AX309))</f>
        <v>3082645.0821375162</v>
      </c>
      <c r="AY309" s="1">
        <f>IF(Income_CF!AY311="","",Income_CF!AY311*(Cohort_WP!AY309/Cohort_CF!AY309))</f>
        <v>3128165.791190316</v>
      </c>
      <c r="AZ309" s="1" t="str">
        <f>IF(Income_CF!AZ311="","",Income_CF!AZ311*(Cohort_WP!AZ309/Cohort_CF!AZ309))</f>
        <v/>
      </c>
      <c r="BA309" s="1" t="str">
        <f>IF(Income_CF!BA311="","",Income_CF!BA311*(Cohort_WP!BA309/Cohort_CF!BA309))</f>
        <v/>
      </c>
      <c r="BB309" s="1" t="str">
        <f>IF(Income_CF!BB311="","",Income_CF!BB311*(Cohort_WP!BB309/Cohort_CF!BB309))</f>
        <v/>
      </c>
      <c r="BC309" s="1" t="str">
        <f>IF(Income_CF!BC311="","",Income_CF!BC311*(Cohort_WP!BC309/Cohort_CF!BC309))</f>
        <v/>
      </c>
      <c r="BD309" s="1" t="str">
        <f>IF(Income_CF!BD311="","",Income_CF!BD311*(Cohort_WP!BD309/Cohort_CF!BD309))</f>
        <v/>
      </c>
      <c r="BE309" s="1" t="str">
        <f>IF(Income_CF!BE311="","",Income_CF!BE311*(Cohort_WP!BE309/Cohort_CF!BE309))</f>
        <v/>
      </c>
      <c r="BF309" s="1" t="str">
        <f>IF(Income_CF!BF311="","",Income_CF!BF311*(Cohort_WP!BF309/Cohort_CF!BF309))</f>
        <v/>
      </c>
      <c r="BG309" s="1" t="str">
        <f>IF(Income_CF!BG311="","",Income_CF!BG311*(Cohort_WP!BG309/Cohort_CF!BG309))</f>
        <v/>
      </c>
      <c r="BH309" s="1" t="str">
        <f>IF(Income_CF!BH311="","",Income_CF!BH311*(Cohort_WP!BH309/Cohort_CF!BH309))</f>
        <v/>
      </c>
      <c r="BI309" s="1" t="str">
        <f>IF(Income_CF!BI311="","",Income_CF!BI311*(Cohort_WP!BI309/Cohort_CF!BI309))</f>
        <v/>
      </c>
      <c r="BJ309" s="1" t="str">
        <f>IF(Income_CF!BJ311="","",Income_CF!BJ311*(Cohort_WP!BJ309/Cohort_CF!BJ309))</f>
        <v/>
      </c>
      <c r="BK309" s="1" t="str">
        <f>IF(Income_CF!BK311="","",Income_CF!BK311*(Cohort_WP!BK309/Cohort_CF!BK309))</f>
        <v/>
      </c>
      <c r="BL309" s="1" t="str">
        <f>IF(Income_CF!BL311="","",Income_CF!BL311*(Cohort_WP!BL309/Cohort_CF!BL309))</f>
        <v/>
      </c>
      <c r="BM309" s="1" t="str">
        <f>IF(Income_CF!BM311="","",Income_CF!BM311*(Cohort_WP!BM309/Cohort_CF!BM309))</f>
        <v/>
      </c>
      <c r="BN309" s="1" t="str">
        <f>IF(Income_CF!BN311="","",Income_CF!BN311*(Cohort_WP!BN309/Cohort_CF!BN309))</f>
        <v/>
      </c>
      <c r="BO309" s="1" t="str">
        <f>IF(Income_CF!BO311="","",Income_CF!BO311*(Cohort_WP!BO309/Cohort_CF!BO309))</f>
        <v/>
      </c>
      <c r="BP309" s="1" t="str">
        <f>IF(Income_CF!BP311="","",Income_CF!BP311*(Cohort_WP!BP309/Cohort_CF!BP309))</f>
        <v/>
      </c>
    </row>
    <row r="310" spans="1:72" x14ac:dyDescent="0.55000000000000004">
      <c r="A310" s="642"/>
      <c r="B310" t="s">
        <v>470</v>
      </c>
      <c r="J310" s="1" t="str">
        <f>IF(Income_CF!J312="","",Income_CF!J312*(Cohort_WP!J310/Cohort_CF!J310))</f>
        <v/>
      </c>
      <c r="K310" s="1" t="str">
        <f>IF(Income_CF!K312="","",Income_CF!K312*(Cohort_WP!K310/Cohort_CF!K310))</f>
        <v/>
      </c>
      <c r="L310" s="1" t="str">
        <f>IF(Income_CF!L312="","",Income_CF!L312*(Cohort_WP!L310/Cohort_CF!L310))</f>
        <v/>
      </c>
      <c r="M310" s="1">
        <f>IF(Income_CF!M312="","",Income_CF!M312*(Cohort_WP!M310/Cohort_CF!M310))</f>
        <v>1156285.0679223421</v>
      </c>
      <c r="N310" s="1">
        <f>IF(Income_CF!N312="","",Income_CF!N312*(Cohort_WP!N310/Cohort_CF!N310))</f>
        <v>1201140.0418122886</v>
      </c>
      <c r="O310" s="1">
        <f>IF(Income_CF!O312="","",Income_CF!O312*(Cohort_WP!O310/Cohort_CF!O310))</f>
        <v>1246986.627472762</v>
      </c>
      <c r="P310" s="1">
        <f>IF(Income_CF!P312="","",Income_CF!P312*(Cohort_WP!P310/Cohort_CF!P310))</f>
        <v>1293806.6249138908</v>
      </c>
      <c r="Q310" s="1">
        <f>IF(Income_CF!Q312="","",Income_CF!Q312*(Cohort_WP!Q310/Cohort_CF!Q310))</f>
        <v>1349788.0057811199</v>
      </c>
      <c r="R310" s="1">
        <f>IF(Income_CF!R312="","",Income_CF!R312*(Cohort_WP!R310/Cohort_CF!R310))</f>
        <v>1397949.2616216158</v>
      </c>
      <c r="S310" s="1">
        <f>IF(Income_CF!S312="","",Income_CF!S312*(Cohort_WP!S310/Cohort_CF!S310))</f>
        <v>1446960.5035141609</v>
      </c>
      <c r="T310" s="1">
        <f>IF(Income_CF!T312="","",Income_CF!T312*(Cohort_WP!T310/Cohort_CF!T310))</f>
        <v>1496791.7049243799</v>
      </c>
      <c r="U310" s="1">
        <f>IF(Income_CF!U312="","",Income_CF!U312*(Cohort_WP!U310/Cohort_CF!U310))</f>
        <v>1547410.2951922736</v>
      </c>
      <c r="V310" s="1">
        <f>IF(Income_CF!V312="","",Income_CF!V312*(Cohort_WP!V310/Cohort_CF!V310))</f>
        <v>1598781.1514060339</v>
      </c>
      <c r="W310" s="1">
        <f>IF(Income_CF!W312="","",Income_CF!W312*(Cohort_WP!W310/Cohort_CF!W310))</f>
        <v>1650866.5977809948</v>
      </c>
      <c r="X310" s="1">
        <f>IF(Income_CF!X312="","",Income_CF!X312*(Cohort_WP!X310/Cohort_CF!X310))</f>
        <v>1703626.4127996746</v>
      </c>
      <c r="Y310" s="1">
        <f>IF(Income_CF!Y312="","",Income_CF!Y312*(Cohort_WP!Y310/Cohort_CF!Y310))</f>
        <v>1757017.844344384</v>
      </c>
      <c r="Z310" s="1">
        <f>IF(Income_CF!Z312="","",Income_CF!Z312*(Cohort_WP!Z310/Cohort_CF!Z310))</f>
        <v>1810995.6330274187</v>
      </c>
      <c r="AA310" s="1">
        <f>IF(Income_CF!AA312="","",Income_CF!AA312*(Cohort_WP!AA310/Cohort_CF!AA310))</f>
        <v>1865512.0438953775</v>
      </c>
      <c r="AB310" s="1">
        <f>IF(Income_CF!AB312="","",Income_CF!AB312*(Cohort_WP!AB310/Cohort_CF!AB310))</f>
        <v>1920516.9066542853</v>
      </c>
      <c r="AC310" s="1">
        <f>IF(Income_CF!AC312="","",Income_CF!AC312*(Cohort_WP!AC310/Cohort_CF!AC310))</f>
        <v>1975957.6645300877</v>
      </c>
      <c r="AD310" s="1">
        <f>IF(Income_CF!AD312="","",Income_CF!AD312*(Cohort_WP!AD310/Cohort_CF!AD310))</f>
        <v>2031779.4318461774</v>
      </c>
      <c r="AE310" s="1">
        <f>IF(Income_CF!AE312="","",Income_CF!AE312*(Cohort_WP!AE310/Cohort_CF!AE310))</f>
        <v>2087925.0603645402</v>
      </c>
      <c r="AF310" s="1">
        <f>IF(Income_CF!AF312="","",Income_CF!AF312*(Cohort_WP!AF310/Cohort_CF!AF310))</f>
        <v>2144335.2144014505</v>
      </c>
      <c r="AG310" s="1">
        <f>IF(Income_CF!AG312="","",Income_CF!AG312*(Cohort_WP!AG310/Cohort_CF!AG310))</f>
        <v>2200948.4546914012</v>
      </c>
      <c r="AH310" s="1">
        <f>IF(Income_CF!AH312="","",Income_CF!AH312*(Cohort_WP!AH310/Cohort_CF!AH310))</f>
        <v>2257701.3309351811</v>
      </c>
      <c r="AI310" s="1">
        <f>IF(Income_CF!AI312="","",Income_CF!AI312*(Cohort_WP!AI310/Cohort_CF!AI310))</f>
        <v>2314528.4829290626</v>
      </c>
      <c r="AJ310" s="1">
        <f>IF(Income_CF!AJ312="","",Income_CF!AJ312*(Cohort_WP!AJ310/Cohort_CF!AJ310))</f>
        <v>2371362.7501331237</v>
      </c>
      <c r="AK310" s="1">
        <f>IF(Income_CF!AK312="","",Income_CF!AK312*(Cohort_WP!AK310/Cohort_CF!AK310))</f>
        <v>2428135.2894969699</v>
      </c>
      <c r="AL310" s="1">
        <f>IF(Income_CF!AL312="","",Income_CF!AL312*(Cohort_WP!AL310/Cohort_CF!AL310))</f>
        <v>2484775.7013212913</v>
      </c>
      <c r="AM310" s="1">
        <f>IF(Income_CF!AM312="","",Income_CF!AM312*(Cohort_WP!AM310/Cohort_CF!AM310))</f>
        <v>2541212.1628943994</v>
      </c>
      <c r="AN310" s="1">
        <f>IF(Income_CF!AN312="","",Income_CF!AN312*(Cohort_WP!AN310/Cohort_CF!AN310))</f>
        <v>2597371.5696031041</v>
      </c>
      <c r="AO310" s="1">
        <f>IF(Income_CF!AO312="","",Income_CF!AO312*(Cohort_WP!AO310/Cohort_CF!AO310))</f>
        <v>2653179.6831788346</v>
      </c>
      <c r="AP310" s="1">
        <f>IF(Income_CF!AP312="","",Income_CF!AP312*(Cohort_WP!AP310/Cohort_CF!AP310))</f>
        <v>2708561.2867014874</v>
      </c>
      <c r="AQ310" s="1">
        <f>IF(Income_CF!AQ312="","",Income_CF!AQ312*(Cohort_WP!AQ310/Cohort_CF!AQ310))</f>
        <v>2763440.3459466845</v>
      </c>
      <c r="AR310" s="1">
        <f>IF(Income_CF!AR312="","",Income_CF!AR312*(Cohort_WP!AR310/Cohort_CF!AR310))</f>
        <v>2817740.1766258287</v>
      </c>
      <c r="AS310" s="1">
        <f>IF(Income_CF!AS312="","",Income_CF!AS312*(Cohort_WP!AS310/Cohort_CF!AS310))</f>
        <v>2871383.6170341703</v>
      </c>
      <c r="AT310" s="1">
        <f>IF(Income_CF!AT312="","",Income_CF!AT312*(Cohort_WP!AT310/Cohort_CF!AT310))</f>
        <v>2924293.2055888604</v>
      </c>
      <c r="AU310" s="1">
        <f>IF(Income_CF!AU312="","",Income_CF!AU312*(Cohort_WP!AU310/Cohort_CF!AU310))</f>
        <v>2976391.3627082002</v>
      </c>
      <c r="AV310" s="1">
        <f>IF(Income_CF!AV312="","",Income_CF!AV312*(Cohort_WP!AV310/Cohort_CF!AV310))</f>
        <v>3027600.5764541235</v>
      </c>
      <c r="AW310" s="1">
        <f>IF(Income_CF!AW312="","",Income_CF!AW312*(Cohort_WP!AW310/Cohort_CF!AW310))</f>
        <v>3077843.5913331583</v>
      </c>
      <c r="AX310" s="1">
        <f>IF(Income_CF!AX312="","",Income_CF!AX312*(Cohort_WP!AX310/Cohort_CF!AX310))</f>
        <v>3127043.5996269812</v>
      </c>
      <c r="AY310" s="1">
        <f>IF(Income_CF!AY312="","",Income_CF!AY312*(Cohort_WP!AY310/Cohort_CF!AY310))</f>
        <v>3175124.4346016417</v>
      </c>
      <c r="AZ310" s="1">
        <f>IF(Income_CF!AZ312="","",Income_CF!AZ312*(Cohort_WP!AZ310/Cohort_CF!AZ310))</f>
        <v>3222010.7649260256</v>
      </c>
      <c r="BA310" s="1" t="str">
        <f>IF(Income_CF!BA312="","",Income_CF!BA312*(Cohort_WP!BA310/Cohort_CF!BA310))</f>
        <v/>
      </c>
      <c r="BB310" s="1" t="str">
        <f>IF(Income_CF!BB312="","",Income_CF!BB312*(Cohort_WP!BB310/Cohort_CF!BB310))</f>
        <v/>
      </c>
      <c r="BC310" s="1" t="str">
        <f>IF(Income_CF!BC312="","",Income_CF!BC312*(Cohort_WP!BC310/Cohort_CF!BC310))</f>
        <v/>
      </c>
      <c r="BD310" s="1" t="str">
        <f>IF(Income_CF!BD312="","",Income_CF!BD312*(Cohort_WP!BD310/Cohort_CF!BD310))</f>
        <v/>
      </c>
      <c r="BE310" s="1" t="str">
        <f>IF(Income_CF!BE312="","",Income_CF!BE312*(Cohort_WP!BE310/Cohort_CF!BE310))</f>
        <v/>
      </c>
      <c r="BF310" s="1" t="str">
        <f>IF(Income_CF!BF312="","",Income_CF!BF312*(Cohort_WP!BF310/Cohort_CF!BF310))</f>
        <v/>
      </c>
      <c r="BG310" s="1" t="str">
        <f>IF(Income_CF!BG312="","",Income_CF!BG312*(Cohort_WP!BG310/Cohort_CF!BG310))</f>
        <v/>
      </c>
      <c r="BH310" s="1" t="str">
        <f>IF(Income_CF!BH312="","",Income_CF!BH312*(Cohort_WP!BH310/Cohort_CF!BH310))</f>
        <v/>
      </c>
      <c r="BI310" s="1" t="str">
        <f>IF(Income_CF!BI312="","",Income_CF!BI312*(Cohort_WP!BI310/Cohort_CF!BI310))</f>
        <v/>
      </c>
      <c r="BJ310" s="1" t="str">
        <f>IF(Income_CF!BJ312="","",Income_CF!BJ312*(Cohort_WP!BJ310/Cohort_CF!BJ310))</f>
        <v/>
      </c>
      <c r="BK310" s="1" t="str">
        <f>IF(Income_CF!BK312="","",Income_CF!BK312*(Cohort_WP!BK310/Cohort_CF!BK310))</f>
        <v/>
      </c>
      <c r="BL310" s="1" t="str">
        <f>IF(Income_CF!BL312="","",Income_CF!BL312*(Cohort_WP!BL310/Cohort_CF!BL310))</f>
        <v/>
      </c>
      <c r="BM310" s="1" t="str">
        <f>IF(Income_CF!BM312="","",Income_CF!BM312*(Cohort_WP!BM310/Cohort_CF!BM310))</f>
        <v/>
      </c>
      <c r="BN310" s="1" t="str">
        <f>IF(Income_CF!BN312="","",Income_CF!BN312*(Cohort_WP!BN310/Cohort_CF!BN310))</f>
        <v/>
      </c>
      <c r="BO310" s="1" t="str">
        <f>IF(Income_CF!BO312="","",Income_CF!BO312*(Cohort_WP!BO310/Cohort_CF!BO310))</f>
        <v/>
      </c>
      <c r="BP310" s="1" t="str">
        <f>IF(Income_CF!BP312="","",Income_CF!BP312*(Cohort_WP!BP310/Cohort_CF!BP310))</f>
        <v/>
      </c>
    </row>
    <row r="311" spans="1:72" x14ac:dyDescent="0.55000000000000004">
      <c r="A311" s="642"/>
      <c r="B311" t="s">
        <v>471</v>
      </c>
      <c r="J311" s="1" t="str">
        <f>IF(Income_CF!J313="","",Income_CF!J313*(Cohort_WP!J311/Cohort_CF!J311))</f>
        <v/>
      </c>
      <c r="K311" s="1" t="str">
        <f>IF(Income_CF!K313="","",Income_CF!K313*(Cohort_WP!K311/Cohort_CF!K311))</f>
        <v/>
      </c>
      <c r="L311" s="1" t="str">
        <f>IF(Income_CF!L313="","",Income_CF!L313*(Cohort_WP!L311/Cohort_CF!L311))</f>
        <v/>
      </c>
      <c r="M311" s="1" t="str">
        <f>IF(Income_CF!M313="","",Income_CF!M313*(Cohort_WP!M311/Cohort_CF!M311))</f>
        <v/>
      </c>
      <c r="N311" s="1">
        <f>IF(Income_CF!N313="","",Income_CF!N313*(Cohort_WP!N311/Cohort_CF!N311))</f>
        <v>1190973.6199600124</v>
      </c>
      <c r="O311" s="1">
        <f>IF(Income_CF!O313="","",Income_CF!O313*(Cohort_WP!O311/Cohort_CF!O311))</f>
        <v>1237174.2430666573</v>
      </c>
      <c r="P311" s="1">
        <f>IF(Income_CF!P313="","",Income_CF!P313*(Cohort_WP!P311/Cohort_CF!P311))</f>
        <v>1284396.2262969448</v>
      </c>
      <c r="Q311" s="1">
        <f>IF(Income_CF!Q313="","",Income_CF!Q313*(Cohort_WP!Q311/Cohort_CF!Q311))</f>
        <v>1332620.8236613078</v>
      </c>
      <c r="R311" s="1">
        <f>IF(Income_CF!R313="","",Income_CF!R313*(Cohort_WP!R311/Cohort_CF!R311))</f>
        <v>1390281.6459545533</v>
      </c>
      <c r="S311" s="1">
        <f>IF(Income_CF!S313="","",Income_CF!S313*(Cohort_WP!S311/Cohort_CF!S311))</f>
        <v>1439887.7394702642</v>
      </c>
      <c r="T311" s="1">
        <f>IF(Income_CF!T313="","",Income_CF!T313*(Cohort_WP!T311/Cohort_CF!T311))</f>
        <v>1490369.3186195858</v>
      </c>
      <c r="U311" s="1">
        <f>IF(Income_CF!U313="","",Income_CF!U313*(Cohort_WP!U311/Cohort_CF!U311))</f>
        <v>1541695.4560721114</v>
      </c>
      <c r="V311" s="1">
        <f>IF(Income_CF!V313="","",Income_CF!V313*(Cohort_WP!V311/Cohort_CF!V311))</f>
        <v>1593832.6040480414</v>
      </c>
      <c r="W311" s="1">
        <f>IF(Income_CF!W313="","",Income_CF!W313*(Cohort_WP!W311/Cohort_CF!W311))</f>
        <v>1646744.5859482149</v>
      </c>
      <c r="X311" s="1">
        <f>IF(Income_CF!X313="","",Income_CF!X313*(Cohort_WP!X311/Cohort_CF!X311))</f>
        <v>1700392.5957144247</v>
      </c>
      <c r="Y311" s="1">
        <f>IF(Income_CF!Y313="","",Income_CF!Y313*(Cohort_WP!Y311/Cohort_CF!Y311))</f>
        <v>1754735.2051836646</v>
      </c>
      <c r="Z311" s="1">
        <f>IF(Income_CF!Z313="","",Income_CF!Z313*(Cohort_WP!Z311/Cohort_CF!Z311))</f>
        <v>1809728.3796747155</v>
      </c>
      <c r="AA311" s="1">
        <f>IF(Income_CF!AA313="","",Income_CF!AA313*(Cohort_WP!AA311/Cohort_CF!AA311))</f>
        <v>1865325.502018241</v>
      </c>
      <c r="AB311" s="1">
        <f>IF(Income_CF!AB313="","",Income_CF!AB313*(Cohort_WP!AB311/Cohort_CF!AB311))</f>
        <v>1921477.4052122391</v>
      </c>
      <c r="AC311" s="1">
        <f>IF(Income_CF!AC313="","",Income_CF!AC313*(Cohort_WP!AC311/Cohort_CF!AC311))</f>
        <v>1978132.4138539138</v>
      </c>
      <c r="AD311" s="1">
        <f>IF(Income_CF!AD313="","",Income_CF!AD313*(Cohort_WP!AD311/Cohort_CF!AD311))</f>
        <v>2035236.3944659899</v>
      </c>
      <c r="AE311" s="1">
        <f>IF(Income_CF!AE313="","",Income_CF!AE313*(Cohort_WP!AE311/Cohort_CF!AE311))</f>
        <v>2092732.8148015626</v>
      </c>
      <c r="AF311" s="1">
        <f>IF(Income_CF!AF313="","",Income_CF!AF313*(Cohort_WP!AF311/Cohort_CF!AF311))</f>
        <v>2150562.8121754769</v>
      </c>
      <c r="AG311" s="1">
        <f>IF(Income_CF!AG313="","",Income_CF!AG313*(Cohort_WP!AG311/Cohort_CF!AG311))</f>
        <v>2208665.2708334937</v>
      </c>
      <c r="AH311" s="1">
        <f>IF(Income_CF!AH313="","",Income_CF!AH313*(Cohort_WP!AH311/Cohort_CF!AH311))</f>
        <v>2266976.9083321434</v>
      </c>
      <c r="AI311" s="1">
        <f>IF(Income_CF!AI313="","",Income_CF!AI313*(Cohort_WP!AI311/Cohort_CF!AI311))</f>
        <v>2325432.3708632365</v>
      </c>
      <c r="AJ311" s="1">
        <f>IF(Income_CF!AJ313="","",Income_CF!AJ313*(Cohort_WP!AJ311/Cohort_CF!AJ311))</f>
        <v>2383964.3374169343</v>
      </c>
      <c r="AK311" s="1">
        <f>IF(Income_CF!AK313="","",Income_CF!AK313*(Cohort_WP!AK311/Cohort_CF!AK311))</f>
        <v>2442503.6326371175</v>
      </c>
      <c r="AL311" s="1">
        <f>IF(Income_CF!AL313="","",Income_CF!AL313*(Cohort_WP!AL311/Cohort_CF!AL311))</f>
        <v>2500979.3481818787</v>
      </c>
      <c r="AM311" s="1">
        <f>IF(Income_CF!AM313="","",Income_CF!AM313*(Cohort_WP!AM311/Cohort_CF!AM311))</f>
        <v>2559318.9723609299</v>
      </c>
      <c r="AN311" s="1">
        <f>IF(Income_CF!AN313="","",Income_CF!AN313*(Cohort_WP!AN311/Cohort_CF!AN311))</f>
        <v>2617448.5277812309</v>
      </c>
      <c r="AO311" s="1">
        <f>IF(Income_CF!AO313="","",Income_CF!AO313*(Cohort_WP!AO311/Cohort_CF!AO311))</f>
        <v>2675292.7166911974</v>
      </c>
      <c r="AP311" s="1">
        <f>IF(Income_CF!AP313="","",Income_CF!AP313*(Cohort_WP!AP311/Cohort_CF!AP311))</f>
        <v>2732775.0736741996</v>
      </c>
      <c r="AQ311" s="1">
        <f>IF(Income_CF!AQ313="","",Income_CF!AQ313*(Cohort_WP!AQ311/Cohort_CF!AQ311))</f>
        <v>2789818.1253025318</v>
      </c>
      <c r="AR311" s="1">
        <f>IF(Income_CF!AR313="","",Income_CF!AR313*(Cohort_WP!AR311/Cohort_CF!AR311))</f>
        <v>2846343.556325085</v>
      </c>
      <c r="AS311" s="1">
        <f>IF(Income_CF!AS313="","",Income_CF!AS313*(Cohort_WP!AS311/Cohort_CF!AS311))</f>
        <v>2902272.3819246036</v>
      </c>
      <c r="AT311" s="1">
        <f>IF(Income_CF!AT313="","",Income_CF!AT313*(Cohort_WP!AT311/Cohort_CF!AT311))</f>
        <v>2957525.1255451948</v>
      </c>
      <c r="AU311" s="1">
        <f>IF(Income_CF!AU313="","",Income_CF!AU313*(Cohort_WP!AU311/Cohort_CF!AU311))</f>
        <v>3012022.0017565265</v>
      </c>
      <c r="AV311" s="1">
        <f>IF(Income_CF!AV313="","",Income_CF!AV313*(Cohort_WP!AV311/Cohort_CF!AV311))</f>
        <v>3065683.1035894467</v>
      </c>
      <c r="AW311" s="1">
        <f>IF(Income_CF!AW313="","",Income_CF!AW313*(Cohort_WP!AW311/Cohort_CF!AW311))</f>
        <v>3118428.5937477471</v>
      </c>
      <c r="AX311" s="1">
        <f>IF(Income_CF!AX313="","",Income_CF!AX313*(Cohort_WP!AX311/Cohort_CF!AX311))</f>
        <v>3170178.8990731528</v>
      </c>
      <c r="AY311" s="1">
        <f>IF(Income_CF!AY313="","",Income_CF!AY313*(Cohort_WP!AY311/Cohort_CF!AY311))</f>
        <v>3220854.9076157906</v>
      </c>
      <c r="AZ311" s="1">
        <f>IF(Income_CF!AZ313="","",Income_CF!AZ313*(Cohort_WP!AZ311/Cohort_CF!AZ311))</f>
        <v>3270378.1676396909</v>
      </c>
      <c r="BA311" s="1">
        <f>IF(Income_CF!BA313="","",Income_CF!BA313*(Cohort_WP!BA311/Cohort_CF!BA311))</f>
        <v>3318671.0878738067</v>
      </c>
      <c r="BB311" s="1" t="str">
        <f>IF(Income_CF!BB313="","",Income_CF!BB313*(Cohort_WP!BB311/Cohort_CF!BB311))</f>
        <v/>
      </c>
      <c r="BC311" s="1" t="str">
        <f>IF(Income_CF!BC313="","",Income_CF!BC313*(Cohort_WP!BC311/Cohort_CF!BC311))</f>
        <v/>
      </c>
      <c r="BD311" s="1" t="str">
        <f>IF(Income_CF!BD313="","",Income_CF!BD313*(Cohort_WP!BD311/Cohort_CF!BD311))</f>
        <v/>
      </c>
      <c r="BE311" s="1" t="str">
        <f>IF(Income_CF!BE313="","",Income_CF!BE313*(Cohort_WP!BE311/Cohort_CF!BE311))</f>
        <v/>
      </c>
      <c r="BF311" s="1" t="str">
        <f>IF(Income_CF!BF313="","",Income_CF!BF313*(Cohort_WP!BF311/Cohort_CF!BF311))</f>
        <v/>
      </c>
      <c r="BG311" s="1" t="str">
        <f>IF(Income_CF!BG313="","",Income_CF!BG313*(Cohort_WP!BG311/Cohort_CF!BG311))</f>
        <v/>
      </c>
      <c r="BH311" s="1" t="str">
        <f>IF(Income_CF!BH313="","",Income_CF!BH313*(Cohort_WP!BH311/Cohort_CF!BH311))</f>
        <v/>
      </c>
      <c r="BI311" s="1" t="str">
        <f>IF(Income_CF!BI313="","",Income_CF!BI313*(Cohort_WP!BI311/Cohort_CF!BI311))</f>
        <v/>
      </c>
      <c r="BJ311" s="1" t="str">
        <f>IF(Income_CF!BJ313="","",Income_CF!BJ313*(Cohort_WP!BJ311/Cohort_CF!BJ311))</f>
        <v/>
      </c>
      <c r="BK311" s="1" t="str">
        <f>IF(Income_CF!BK313="","",Income_CF!BK313*(Cohort_WP!BK311/Cohort_CF!BK311))</f>
        <v/>
      </c>
      <c r="BL311" s="1" t="str">
        <f>IF(Income_CF!BL313="","",Income_CF!BL313*(Cohort_WP!BL311/Cohort_CF!BL311))</f>
        <v/>
      </c>
      <c r="BM311" s="1" t="str">
        <f>IF(Income_CF!BM313="","",Income_CF!BM313*(Cohort_WP!BM311/Cohort_CF!BM311))</f>
        <v/>
      </c>
      <c r="BN311" s="1" t="str">
        <f>IF(Income_CF!BN313="","",Income_CF!BN313*(Cohort_WP!BN311/Cohort_CF!BN311))</f>
        <v/>
      </c>
      <c r="BO311" s="1" t="str">
        <f>IF(Income_CF!BO313="","",Income_CF!BO313*(Cohort_WP!BO311/Cohort_CF!BO311))</f>
        <v/>
      </c>
      <c r="BP311" s="1" t="str">
        <f>IF(Income_CF!BP313="","",Income_CF!BP313*(Cohort_WP!BP311/Cohort_CF!BP311))</f>
        <v/>
      </c>
    </row>
    <row r="312" spans="1:72" x14ac:dyDescent="0.55000000000000004">
      <c r="A312" s="642"/>
      <c r="B312" t="s">
        <v>472</v>
      </c>
      <c r="J312" s="1" t="str">
        <f>IF(Income_CF!J314="","",Income_CF!J314*(Cohort_WP!J312/Cohort_CF!J312))</f>
        <v/>
      </c>
      <c r="K312" s="1" t="str">
        <f>IF(Income_CF!K314="","",Income_CF!K314*(Cohort_WP!K312/Cohort_CF!K312))</f>
        <v/>
      </c>
      <c r="L312" s="1" t="str">
        <f>IF(Income_CF!L314="","",Income_CF!L314*(Cohort_WP!L312/Cohort_CF!L312))</f>
        <v/>
      </c>
      <c r="M312" s="1" t="str">
        <f>IF(Income_CF!M314="","",Income_CF!M314*(Cohort_WP!M312/Cohort_CF!M312))</f>
        <v/>
      </c>
      <c r="N312" s="1" t="str">
        <f>IF(Income_CF!N314="","",Income_CF!N314*(Cohort_WP!N312/Cohort_CF!N312))</f>
        <v/>
      </c>
      <c r="O312" s="1">
        <f>IF(Income_CF!O314="","",Income_CF!O314*(Cohort_WP!O312/Cohort_CF!O312))</f>
        <v>1226702.8285588128</v>
      </c>
      <c r="P312" s="1">
        <f>IF(Income_CF!P314="","",Income_CF!P314*(Cohort_WP!P312/Cohort_CF!P312))</f>
        <v>1274289.470358657</v>
      </c>
      <c r="Q312" s="1">
        <f>IF(Income_CF!Q314="","",Income_CF!Q314*(Cohort_WP!Q312/Cohort_CF!Q312))</f>
        <v>1322928.1130858534</v>
      </c>
      <c r="R312" s="1">
        <f>IF(Income_CF!R314="","",Income_CF!R314*(Cohort_WP!R312/Cohort_CF!R312))</f>
        <v>1372599.4483711468</v>
      </c>
      <c r="S312" s="1">
        <f>IF(Income_CF!S314="","",Income_CF!S314*(Cohort_WP!S312/Cohort_CF!S312))</f>
        <v>1431990.0953331897</v>
      </c>
      <c r="T312" s="1">
        <f>IF(Income_CF!T314="","",Income_CF!T314*(Cohort_WP!T312/Cohort_CF!T312))</f>
        <v>1483084.3716543722</v>
      </c>
      <c r="U312" s="1">
        <f>IF(Income_CF!U314="","",Income_CF!U314*(Cohort_WP!U312/Cohort_CF!U312))</f>
        <v>1535080.3981781735</v>
      </c>
      <c r="V312" s="1">
        <f>IF(Income_CF!V314="","",Income_CF!V314*(Cohort_WP!V312/Cohort_CF!V312))</f>
        <v>1587946.3197542746</v>
      </c>
      <c r="W312" s="1">
        <f>IF(Income_CF!W314="","",Income_CF!W314*(Cohort_WP!W312/Cohort_CF!W312))</f>
        <v>1641647.5821694827</v>
      </c>
      <c r="X312" s="1">
        <f>IF(Income_CF!X314="","",Income_CF!X314*(Cohort_WP!X312/Cohort_CF!X312))</f>
        <v>1696146.9235266612</v>
      </c>
      <c r="Y312" s="1">
        <f>IF(Income_CF!Y314="","",Income_CF!Y314*(Cohort_WP!Y312/Cohort_CF!Y312))</f>
        <v>1751404.3735858572</v>
      </c>
      <c r="Z312" s="1">
        <f>IF(Income_CF!Z314="","",Income_CF!Z314*(Cohort_WP!Z312/Cohort_CF!Z312))</f>
        <v>1807377.2613391746</v>
      </c>
      <c r="AA312" s="1">
        <f>IF(Income_CF!AA314="","",Income_CF!AA314*(Cohort_WP!AA312/Cohort_CF!AA312))</f>
        <v>1864020.2310649566</v>
      </c>
      <c r="AB312" s="1">
        <f>IF(Income_CF!AB314="","",Income_CF!AB314*(Cohort_WP!AB312/Cohort_CF!AB312))</f>
        <v>1921285.2670787885</v>
      </c>
      <c r="AC312" s="1">
        <f>IF(Income_CF!AC314="","",Income_CF!AC314*(Cohort_WP!AC312/Cohort_CF!AC312))</f>
        <v>1979121.7273686063</v>
      </c>
      <c r="AD312" s="1">
        <f>IF(Income_CF!AD314="","",Income_CF!AD314*(Cohort_WP!AD312/Cohort_CF!AD312))</f>
        <v>2037476.386269531</v>
      </c>
      <c r="AE312" s="1">
        <f>IF(Income_CF!AE314="","",Income_CF!AE314*(Cohort_WP!AE312/Cohort_CF!AE312))</f>
        <v>2096293.48629997</v>
      </c>
      <c r="AF312" s="1">
        <f>IF(Income_CF!AF314="","",Income_CF!AF314*(Cohort_WP!AF312/Cohort_CF!AF312))</f>
        <v>2155514.7992456099</v>
      </c>
      <c r="AG312" s="1">
        <f>IF(Income_CF!AG314="","",Income_CF!AG314*(Cohort_WP!AG312/Cohort_CF!AG312))</f>
        <v>2215079.6965407412</v>
      </c>
      <c r="AH312" s="1">
        <f>IF(Income_CF!AH314="","",Income_CF!AH314*(Cohort_WP!AH312/Cohort_CF!AH312))</f>
        <v>2274925.2289584982</v>
      </c>
      <c r="AI312" s="1">
        <f>IF(Income_CF!AI314="","",Income_CF!AI314*(Cohort_WP!AI312/Cohort_CF!AI312))</f>
        <v>2334986.2155821072</v>
      </c>
      <c r="AJ312" s="1">
        <f>IF(Income_CF!AJ314="","",Income_CF!AJ314*(Cohort_WP!AJ312/Cohort_CF!AJ312))</f>
        <v>2395195.3419891335</v>
      </c>
      <c r="AK312" s="1">
        <f>IF(Income_CF!AK314="","",Income_CF!AK314*(Cohort_WP!AK312/Cohort_CF!AK312))</f>
        <v>2455483.267539443</v>
      </c>
      <c r="AL312" s="1">
        <f>IF(Income_CF!AL314="","",Income_CF!AL314*(Cohort_WP!AL312/Cohort_CF!AL312))</f>
        <v>2515778.7416162309</v>
      </c>
      <c r="AM312" s="1">
        <f>IF(Income_CF!AM314="","",Income_CF!AM314*(Cohort_WP!AM312/Cohort_CF!AM312))</f>
        <v>2576008.7286273348</v>
      </c>
      <c r="AN312" s="1">
        <f>IF(Income_CF!AN314="","",Income_CF!AN314*(Cohort_WP!AN312/Cohort_CF!AN312))</f>
        <v>2636098.5415317575</v>
      </c>
      <c r="AO312" s="1">
        <f>IF(Income_CF!AO314="","",Income_CF!AO314*(Cohort_WP!AO312/Cohort_CF!AO312))</f>
        <v>2695971.9836146683</v>
      </c>
      <c r="AP312" s="1">
        <f>IF(Income_CF!AP314="","",Income_CF!AP314*(Cohort_WP!AP312/Cohort_CF!AP312))</f>
        <v>2755551.4981919331</v>
      </c>
      <c r="AQ312" s="1">
        <f>IF(Income_CF!AQ314="","",Income_CF!AQ314*(Cohort_WP!AQ312/Cohort_CF!AQ312))</f>
        <v>2814758.3258844255</v>
      </c>
      <c r="AR312" s="1">
        <f>IF(Income_CF!AR314="","",Income_CF!AR314*(Cohort_WP!AR312/Cohort_CF!AR312))</f>
        <v>2873512.6690616077</v>
      </c>
      <c r="AS312" s="1">
        <f>IF(Income_CF!AS314="","",Income_CF!AS314*(Cohort_WP!AS312/Cohort_CF!AS312))</f>
        <v>2931733.8630148377</v>
      </c>
      <c r="AT312" s="1">
        <f>IF(Income_CF!AT314="","",Income_CF!AT314*(Cohort_WP!AT312/Cohort_CF!AT312))</f>
        <v>2989340.5533823413</v>
      </c>
      <c r="AU312" s="1">
        <f>IF(Income_CF!AU314="","",Income_CF!AU314*(Cohort_WP!AU312/Cohort_CF!AU312))</f>
        <v>3046250.8793115509</v>
      </c>
      <c r="AV312" s="1">
        <f>IF(Income_CF!AV314="","",Income_CF!AV314*(Cohort_WP!AV312/Cohort_CF!AV312))</f>
        <v>3102382.6618092223</v>
      </c>
      <c r="AW312" s="1">
        <f>IF(Income_CF!AW314="","",Income_CF!AW314*(Cohort_WP!AW312/Cohort_CF!AW312))</f>
        <v>3157653.5966971298</v>
      </c>
      <c r="AX312" s="1">
        <f>IF(Income_CF!AX314="","",Income_CF!AX314*(Cohort_WP!AX312/Cohort_CF!AX312))</f>
        <v>3211981.4515601792</v>
      </c>
      <c r="AY312" s="1">
        <f>IF(Income_CF!AY314="","",Income_CF!AY314*(Cohort_WP!AY312/Cohort_CF!AY312))</f>
        <v>3265284.2660453473</v>
      </c>
      <c r="AZ312" s="1">
        <f>IF(Income_CF!AZ314="","",Income_CF!AZ314*(Cohort_WP!AZ312/Cohort_CF!AZ312))</f>
        <v>3317480.5548442644</v>
      </c>
      <c r="BA312" s="1">
        <f>IF(Income_CF!BA314="","",Income_CF!BA314*(Cohort_WP!BA312/Cohort_CF!BA312))</f>
        <v>3368489.512668882</v>
      </c>
      <c r="BB312" s="1">
        <f>IF(Income_CF!BB314="","",Income_CF!BB314*(Cohort_WP!BB312/Cohort_CF!BB312))</f>
        <v>3418231.2205100199</v>
      </c>
      <c r="BC312" s="1" t="str">
        <f>IF(Income_CF!BC314="","",Income_CF!BC314*(Cohort_WP!BC312/Cohort_CF!BC312))</f>
        <v/>
      </c>
      <c r="BD312" s="1" t="str">
        <f>IF(Income_CF!BD314="","",Income_CF!BD314*(Cohort_WP!BD312/Cohort_CF!BD312))</f>
        <v/>
      </c>
      <c r="BE312" s="1" t="str">
        <f>IF(Income_CF!BE314="","",Income_CF!BE314*(Cohort_WP!BE312/Cohort_CF!BE312))</f>
        <v/>
      </c>
      <c r="BF312" s="1" t="str">
        <f>IF(Income_CF!BF314="","",Income_CF!BF314*(Cohort_WP!BF312/Cohort_CF!BF312))</f>
        <v/>
      </c>
      <c r="BG312" s="1" t="str">
        <f>IF(Income_CF!BG314="","",Income_CF!BG314*(Cohort_WP!BG312/Cohort_CF!BG312))</f>
        <v/>
      </c>
      <c r="BH312" s="1" t="str">
        <f>IF(Income_CF!BH314="","",Income_CF!BH314*(Cohort_WP!BH312/Cohort_CF!BH312))</f>
        <v/>
      </c>
      <c r="BI312" s="1" t="str">
        <f>IF(Income_CF!BI314="","",Income_CF!BI314*(Cohort_WP!BI312/Cohort_CF!BI312))</f>
        <v/>
      </c>
      <c r="BJ312" s="1" t="str">
        <f>IF(Income_CF!BJ314="","",Income_CF!BJ314*(Cohort_WP!BJ312/Cohort_CF!BJ312))</f>
        <v/>
      </c>
      <c r="BK312" s="1" t="str">
        <f>IF(Income_CF!BK314="","",Income_CF!BK314*(Cohort_WP!BK312/Cohort_CF!BK312))</f>
        <v/>
      </c>
      <c r="BL312" s="1" t="str">
        <f>IF(Income_CF!BL314="","",Income_CF!BL314*(Cohort_WP!BL312/Cohort_CF!BL312))</f>
        <v/>
      </c>
      <c r="BM312" s="1" t="str">
        <f>IF(Income_CF!BM314="","",Income_CF!BM314*(Cohort_WP!BM312/Cohort_CF!BM312))</f>
        <v/>
      </c>
      <c r="BN312" s="1" t="str">
        <f>IF(Income_CF!BN314="","",Income_CF!BN314*(Cohort_WP!BN312/Cohort_CF!BN312))</f>
        <v/>
      </c>
      <c r="BO312" s="1" t="str">
        <f>IF(Income_CF!BO314="","",Income_CF!BO314*(Cohort_WP!BO312/Cohort_CF!BO312))</f>
        <v/>
      </c>
      <c r="BP312" s="1" t="str">
        <f>IF(Income_CF!BP314="","",Income_CF!BP314*(Cohort_WP!BP312/Cohort_CF!BP312))</f>
        <v/>
      </c>
    </row>
    <row r="313" spans="1:72" x14ac:dyDescent="0.55000000000000004">
      <c r="A313" s="642"/>
      <c r="B313" t="s">
        <v>473</v>
      </c>
      <c r="J313" s="1" t="str">
        <f>IF(Income_CF!J315="","",Income_CF!J315*(Cohort_WP!J313/Cohort_CF!J313))</f>
        <v/>
      </c>
      <c r="K313" s="1" t="str">
        <f>IF(Income_CF!K315="","",Income_CF!K315*(Cohort_WP!K313/Cohort_CF!K313))</f>
        <v/>
      </c>
      <c r="L313" s="1" t="str">
        <f>IF(Income_CF!L315="","",Income_CF!L315*(Cohort_WP!L313/Cohort_CF!L313))</f>
        <v/>
      </c>
      <c r="M313" s="1" t="str">
        <f>IF(Income_CF!M315="","",Income_CF!M315*(Cohort_WP!M313/Cohort_CF!M313))</f>
        <v/>
      </c>
      <c r="N313" s="1" t="str">
        <f>IF(Income_CF!N315="","",Income_CF!N315*(Cohort_WP!N313/Cohort_CF!N313))</f>
        <v/>
      </c>
      <c r="O313" s="1" t="str">
        <f>IF(Income_CF!O315="","",Income_CF!O315*(Cohort_WP!O313/Cohort_CF!O313))</f>
        <v/>
      </c>
      <c r="P313" s="1">
        <f>IF(Income_CF!P315="","",Income_CF!P315*(Cohort_WP!P313/Cohort_CF!P313))</f>
        <v>1263503.913415577</v>
      </c>
      <c r="Q313" s="1">
        <f>IF(Income_CF!Q315="","",Income_CF!Q315*(Cohort_WP!Q313/Cohort_CF!Q313))</f>
        <v>1312518.1544694167</v>
      </c>
      <c r="R313" s="1">
        <f>IF(Income_CF!R315="","",Income_CF!R315*(Cohort_WP!R313/Cohort_CF!R313))</f>
        <v>1362615.9564784288</v>
      </c>
      <c r="S313" s="1">
        <f>IF(Income_CF!S315="","",Income_CF!S315*(Cohort_WP!S313/Cohort_CF!S313))</f>
        <v>1413777.4318222811</v>
      </c>
      <c r="T313" s="1">
        <f>IF(Income_CF!T315="","",Income_CF!T315*(Cohort_WP!T313/Cohort_CF!T313))</f>
        <v>1474949.7981931856</v>
      </c>
      <c r="U313" s="1">
        <f>IF(Income_CF!U315="","",Income_CF!U315*(Cohort_WP!U313/Cohort_CF!U313))</f>
        <v>1527576.9028040036</v>
      </c>
      <c r="V313" s="1">
        <f>IF(Income_CF!V315="","",Income_CF!V315*(Cohort_WP!V313/Cohort_CF!V313))</f>
        <v>1581132.8101235183</v>
      </c>
      <c r="W313" s="1">
        <f>IF(Income_CF!W315="","",Income_CF!W315*(Cohort_WP!W313/Cohort_CF!W313))</f>
        <v>1635584.7093469028</v>
      </c>
      <c r="X313" s="1">
        <f>IF(Income_CF!X315="","",Income_CF!X315*(Cohort_WP!X313/Cohort_CF!X313))</f>
        <v>1690897.0096345672</v>
      </c>
      <c r="Y313" s="1">
        <f>IF(Income_CF!Y315="","",Income_CF!Y315*(Cohort_WP!Y313/Cohort_CF!Y313))</f>
        <v>1747031.3312324611</v>
      </c>
      <c r="Z313" s="1">
        <f>IF(Income_CF!Z315="","",Income_CF!Z315*(Cohort_WP!Z313/Cohort_CF!Z313))</f>
        <v>1803946.5047934332</v>
      </c>
      <c r="AA313" s="1">
        <f>IF(Income_CF!AA315="","",Income_CF!AA315*(Cohort_WP!AA313/Cohort_CF!AA313))</f>
        <v>1861598.5791793496</v>
      </c>
      <c r="AB313" s="1">
        <f>IF(Income_CF!AB315="","",Income_CF!AB315*(Cohort_WP!AB313/Cohort_CF!AB313))</f>
        <v>1919940.8379969054</v>
      </c>
      <c r="AC313" s="1">
        <f>IF(Income_CF!AC315="","",Income_CF!AC315*(Cohort_WP!AC313/Cohort_CF!AC313))</f>
        <v>1978923.8250911522</v>
      </c>
      <c r="AD313" s="1">
        <f>IF(Income_CF!AD315="","",Income_CF!AD315*(Cohort_WP!AD313/Cohort_CF!AD313))</f>
        <v>2038495.379189664</v>
      </c>
      <c r="AE313" s="1">
        <f>IF(Income_CF!AE315="","",Income_CF!AE315*(Cohort_WP!AE313/Cohort_CF!AE313))</f>
        <v>2098600.6778576169</v>
      </c>
      <c r="AF313" s="1">
        <f>IF(Income_CF!AF315="","",Income_CF!AF315*(Cohort_WP!AF313/Cohort_CF!AF313))</f>
        <v>2159182.2908889693</v>
      </c>
      <c r="AG313" s="1">
        <f>IF(Income_CF!AG315="","",Income_CF!AG315*(Cohort_WP!AG313/Cohort_CF!AG313))</f>
        <v>2220180.243222978</v>
      </c>
      <c r="AH313" s="1">
        <f>IF(Income_CF!AH315="","",Income_CF!AH315*(Cohort_WP!AH313/Cohort_CF!AH313))</f>
        <v>2281532.0874369633</v>
      </c>
      <c r="AI313" s="1">
        <f>IF(Income_CF!AI315="","",Income_CF!AI315*(Cohort_WP!AI313/Cohort_CF!AI313))</f>
        <v>2343172.9858272532</v>
      </c>
      <c r="AJ313" s="1">
        <f>IF(Income_CF!AJ315="","",Income_CF!AJ315*(Cohort_WP!AJ313/Cohort_CF!AJ313))</f>
        <v>2405035.8020495707</v>
      </c>
      <c r="AK313" s="1">
        <f>IF(Income_CF!AK315="","",Income_CF!AK315*(Cohort_WP!AK313/Cohort_CF!AK313))</f>
        <v>2467051.202248808</v>
      </c>
      <c r="AL313" s="1">
        <f>IF(Income_CF!AL315="","",Income_CF!AL315*(Cohort_WP!AL313/Cohort_CF!AL313))</f>
        <v>2529147.7655656254</v>
      </c>
      <c r="AM313" s="1">
        <f>IF(Income_CF!AM315="","",Income_CF!AM315*(Cohort_WP!AM313/Cohort_CF!AM313))</f>
        <v>2591252.1038647178</v>
      </c>
      <c r="AN313" s="1">
        <f>IF(Income_CF!AN315="","",Income_CF!AN315*(Cohort_WP!AN313/Cohort_CF!AN313))</f>
        <v>2653288.9904861548</v>
      </c>
      <c r="AO313" s="1">
        <f>IF(Income_CF!AO315="","",Income_CF!AO315*(Cohort_WP!AO313/Cohort_CF!AO313))</f>
        <v>2715181.4977777102</v>
      </c>
      <c r="AP313" s="1">
        <f>IF(Income_CF!AP315="","",Income_CF!AP315*(Cohort_WP!AP313/Cohort_CF!AP313))</f>
        <v>2776851.1431231084</v>
      </c>
      <c r="AQ313" s="1">
        <f>IF(Income_CF!AQ315="","",Income_CF!AQ315*(Cohort_WP!AQ313/Cohort_CF!AQ313))</f>
        <v>2838218.0431376905</v>
      </c>
      <c r="AR313" s="1">
        <f>IF(Income_CF!AR315="","",Income_CF!AR315*(Cohort_WP!AR313/Cohort_CF!AR313))</f>
        <v>2899201.0756609584</v>
      </c>
      <c r="AS313" s="1">
        <f>IF(Income_CF!AS315="","",Income_CF!AS315*(Cohort_WP!AS313/Cohort_CF!AS313))</f>
        <v>2959718.0491334568</v>
      </c>
      <c r="AT313" s="1">
        <f>IF(Income_CF!AT315="","",Income_CF!AT315*(Cohort_WP!AT313/Cohort_CF!AT313))</f>
        <v>3019685.8789052824</v>
      </c>
      <c r="AU313" s="1">
        <f>IF(Income_CF!AU315="","",Income_CF!AU315*(Cohort_WP!AU313/Cohort_CF!AU313))</f>
        <v>3079020.7699838118</v>
      </c>
      <c r="AV313" s="1">
        <f>IF(Income_CF!AV315="","",Income_CF!AV315*(Cohort_WP!AV313/Cohort_CF!AV313))</f>
        <v>3137638.4056908977</v>
      </c>
      <c r="AW313" s="1">
        <f>IF(Income_CF!AW315="","",Income_CF!AW315*(Cohort_WP!AW313/Cohort_CF!AW313))</f>
        <v>3195454.1416634992</v>
      </c>
      <c r="AX313" s="1">
        <f>IF(Income_CF!AX315="","",Income_CF!AX315*(Cohort_WP!AX313/Cohort_CF!AX313))</f>
        <v>3252383.2045980436</v>
      </c>
      <c r="AY313" s="1">
        <f>IF(Income_CF!AY315="","",Income_CF!AY315*(Cohort_WP!AY313/Cohort_CF!AY313))</f>
        <v>3308340.8951069848</v>
      </c>
      <c r="AZ313" s="1">
        <f>IF(Income_CF!AZ315="","",Income_CF!AZ315*(Cohort_WP!AZ313/Cohort_CF!AZ313))</f>
        <v>3363242.7940267078</v>
      </c>
      <c r="BA313" s="1">
        <f>IF(Income_CF!BA315="","",Income_CF!BA315*(Cohort_WP!BA313/Cohort_CF!BA313))</f>
        <v>3417004.9714895925</v>
      </c>
      <c r="BB313" s="1">
        <f>IF(Income_CF!BB315="","",Income_CF!BB315*(Cohort_WP!BB313/Cohort_CF!BB313))</f>
        <v>3469544.1980489483</v>
      </c>
      <c r="BC313" s="1">
        <f>IF(Income_CF!BC315="","",Income_CF!BC315*(Cohort_WP!BC313/Cohort_CF!BC313))</f>
        <v>3520778.1571253203</v>
      </c>
      <c r="BD313" s="1" t="str">
        <f>IF(Income_CF!BD315="","",Income_CF!BD315*(Cohort_WP!BD313/Cohort_CF!BD313))</f>
        <v/>
      </c>
      <c r="BE313" s="1" t="str">
        <f>IF(Income_CF!BE315="","",Income_CF!BE315*(Cohort_WP!BE313/Cohort_CF!BE313))</f>
        <v/>
      </c>
      <c r="BF313" s="1" t="str">
        <f>IF(Income_CF!BF315="","",Income_CF!BF315*(Cohort_WP!BF313/Cohort_CF!BF313))</f>
        <v/>
      </c>
      <c r="BG313" s="1" t="str">
        <f>IF(Income_CF!BG315="","",Income_CF!BG315*(Cohort_WP!BG313/Cohort_CF!BG313))</f>
        <v/>
      </c>
      <c r="BH313" s="1" t="str">
        <f>IF(Income_CF!BH315="","",Income_CF!BH315*(Cohort_WP!BH313/Cohort_CF!BH313))</f>
        <v/>
      </c>
      <c r="BI313" s="1" t="str">
        <f>IF(Income_CF!BI315="","",Income_CF!BI315*(Cohort_WP!BI313/Cohort_CF!BI313))</f>
        <v/>
      </c>
      <c r="BJ313" s="1" t="str">
        <f>IF(Income_CF!BJ315="","",Income_CF!BJ315*(Cohort_WP!BJ313/Cohort_CF!BJ313))</f>
        <v/>
      </c>
      <c r="BK313" s="1" t="str">
        <f>IF(Income_CF!BK315="","",Income_CF!BK315*(Cohort_WP!BK313/Cohort_CF!BK313))</f>
        <v/>
      </c>
      <c r="BL313" s="1" t="str">
        <f>IF(Income_CF!BL315="","",Income_CF!BL315*(Cohort_WP!BL313/Cohort_CF!BL313))</f>
        <v/>
      </c>
      <c r="BM313" s="1" t="str">
        <f>IF(Income_CF!BM315="","",Income_CF!BM315*(Cohort_WP!BM313/Cohort_CF!BM313))</f>
        <v/>
      </c>
      <c r="BN313" s="1" t="str">
        <f>IF(Income_CF!BN315="","",Income_CF!BN315*(Cohort_WP!BN313/Cohort_CF!BN313))</f>
        <v/>
      </c>
      <c r="BO313" s="1" t="str">
        <f>IF(Income_CF!BO315="","",Income_CF!BO315*(Cohort_WP!BO313/Cohort_CF!BO313))</f>
        <v/>
      </c>
      <c r="BP313" s="1" t="str">
        <f>IF(Income_CF!BP315="","",Income_CF!BP315*(Cohort_WP!BP313/Cohort_CF!BP313))</f>
        <v/>
      </c>
    </row>
    <row r="314" spans="1:72" x14ac:dyDescent="0.55000000000000004">
      <c r="A314" s="642"/>
      <c r="B314" t="s">
        <v>474</v>
      </c>
      <c r="J314" s="1" t="str">
        <f>IF(Income_CF!J316="","",Income_CF!J316*(Cohort_WP!J314/Cohort_CF!J314))</f>
        <v/>
      </c>
      <c r="K314" s="1" t="str">
        <f>IF(Income_CF!K316="","",Income_CF!K316*(Cohort_WP!K314/Cohort_CF!K314))</f>
        <v/>
      </c>
      <c r="L314" s="1" t="str">
        <f>IF(Income_CF!L316="","",Income_CF!L316*(Cohort_WP!L314/Cohort_CF!L314))</f>
        <v/>
      </c>
      <c r="M314" s="1" t="str">
        <f>IF(Income_CF!M316="","",Income_CF!M316*(Cohort_WP!M314/Cohort_CF!M314))</f>
        <v/>
      </c>
      <c r="N314" s="1" t="str">
        <f>IF(Income_CF!N316="","",Income_CF!N316*(Cohort_WP!N314/Cohort_CF!N314))</f>
        <v/>
      </c>
      <c r="O314" s="1" t="str">
        <f>IF(Income_CF!O316="","",Income_CF!O316*(Cohort_WP!O314/Cohort_CF!O314))</f>
        <v/>
      </c>
      <c r="P314" s="1" t="str">
        <f>IF(Income_CF!P316="","",Income_CF!P316*(Cohort_WP!P314/Cohort_CF!P314))</f>
        <v/>
      </c>
      <c r="Q314" s="1">
        <f>IF(Income_CF!Q316="","",Income_CF!Q316*(Cohort_WP!Q314/Cohort_CF!Q314))</f>
        <v>1301409.0308180444</v>
      </c>
      <c r="R314" s="1">
        <f>IF(Income_CF!R316="","",Income_CF!R316*(Cohort_WP!R314/Cohort_CF!R314))</f>
        <v>1351893.6991034991</v>
      </c>
      <c r="S314" s="1">
        <f>IF(Income_CF!S316="","",Income_CF!S316*(Cohort_WP!S314/Cohort_CF!S314))</f>
        <v>1403494.4351727816</v>
      </c>
      <c r="T314" s="1">
        <f>IF(Income_CF!T316="","",Income_CF!T316*(Cohort_WP!T314/Cohort_CF!T314))</f>
        <v>1456190.7547769495</v>
      </c>
      <c r="U314" s="1">
        <f>IF(Income_CF!U316="","",Income_CF!U316*(Cohort_WP!U314/Cohort_CF!U314))</f>
        <v>1519198.2921389812</v>
      </c>
      <c r="V314" s="1">
        <f>IF(Income_CF!V316="","",Income_CF!V316*(Cohort_WP!V314/Cohort_CF!V314))</f>
        <v>1573404.2098881232</v>
      </c>
      <c r="W314" s="1">
        <f>IF(Income_CF!W316="","",Income_CF!W316*(Cohort_WP!W314/Cohort_CF!W314))</f>
        <v>1628566.794427224</v>
      </c>
      <c r="X314" s="1">
        <f>IF(Income_CF!X316="","",Income_CF!X316*(Cohort_WP!X314/Cohort_CF!X314))</f>
        <v>1684652.2506273098</v>
      </c>
      <c r="Y314" s="1">
        <f>IF(Income_CF!Y316="","",Income_CF!Y316*(Cohort_WP!Y314/Cohort_CF!Y314))</f>
        <v>1741623.9199236042</v>
      </c>
      <c r="Z314" s="1">
        <f>IF(Income_CF!Z316="","",Income_CF!Z316*(Cohort_WP!Z314/Cohort_CF!Z314))</f>
        <v>1799442.271169435</v>
      </c>
      <c r="AA314" s="1">
        <f>IF(Income_CF!AA316="","",Income_CF!AA316*(Cohort_WP!AA314/Cohort_CF!AA314))</f>
        <v>1858064.899937236</v>
      </c>
      <c r="AB314" s="1">
        <f>IF(Income_CF!AB316="","",Income_CF!AB316*(Cohort_WP!AB314/Cohort_CF!AB314))</f>
        <v>1917446.53655473</v>
      </c>
      <c r="AC314" s="1">
        <f>IF(Income_CF!AC316="","",Income_CF!AC316*(Cohort_WP!AC314/Cohort_CF!AC314))</f>
        <v>1977539.063136813</v>
      </c>
      <c r="AD314" s="1">
        <f>IF(Income_CF!AD316="","",Income_CF!AD316*(Cohort_WP!AD314/Cohort_CF!AD314))</f>
        <v>2038291.5398438866</v>
      </c>
      <c r="AE314" s="1">
        <f>IF(Income_CF!AE316="","",Income_CF!AE316*(Cohort_WP!AE314/Cohort_CF!AE314))</f>
        <v>2099650.240565354</v>
      </c>
      <c r="AF314" s="1">
        <f>IF(Income_CF!AF316="","",Income_CF!AF316*(Cohort_WP!AF314/Cohort_CF!AF314))</f>
        <v>2161558.6981933457</v>
      </c>
      <c r="AG314" s="1">
        <f>IF(Income_CF!AG316="","",Income_CF!AG316*(Cohort_WP!AG314/Cohort_CF!AG314))</f>
        <v>2223957.7596156378</v>
      </c>
      <c r="AH314" s="1">
        <f>IF(Income_CF!AH316="","",Income_CF!AH316*(Cohort_WP!AH314/Cohort_CF!AH314))</f>
        <v>2286785.6505196672</v>
      </c>
      <c r="AI314" s="1">
        <f>IF(Income_CF!AI316="","",Income_CF!AI316*(Cohort_WP!AI314/Cohort_CF!AI314))</f>
        <v>2349978.050060072</v>
      </c>
      <c r="AJ314" s="1">
        <f>IF(Income_CF!AJ316="","",Income_CF!AJ316*(Cohort_WP!AJ314/Cohort_CF!AJ314))</f>
        <v>2413468.1754020709</v>
      </c>
      <c r="AK314" s="1">
        <f>IF(Income_CF!AK316="","",Income_CF!AK316*(Cohort_WP!AK314/Cohort_CF!AK314))</f>
        <v>2477186.8761110581</v>
      </c>
      <c r="AL314" s="1">
        <f>IF(Income_CF!AL316="","",Income_CF!AL316*(Cohort_WP!AL314/Cohort_CF!AL314))</f>
        <v>2541062.7383162715</v>
      </c>
      <c r="AM314" s="1">
        <f>IF(Income_CF!AM316="","",Income_CF!AM316*(Cohort_WP!AM314/Cohort_CF!AM314))</f>
        <v>2605022.1985325948</v>
      </c>
      <c r="AN314" s="1">
        <f>IF(Income_CF!AN316="","",Income_CF!AN316*(Cohort_WP!AN314/Cohort_CF!AN314))</f>
        <v>2668989.6669806591</v>
      </c>
      <c r="AO314" s="1">
        <f>IF(Income_CF!AO316="","",Income_CF!AO316*(Cohort_WP!AO314/Cohort_CF!AO314))</f>
        <v>2732887.6602007397</v>
      </c>
      <c r="AP314" s="1">
        <f>IF(Income_CF!AP316="","",Income_CF!AP316*(Cohort_WP!AP314/Cohort_CF!AP314))</f>
        <v>2796636.9427110418</v>
      </c>
      <c r="AQ314" s="1">
        <f>IF(Income_CF!AQ316="","",Income_CF!AQ316*(Cohort_WP!AQ314/Cohort_CF!AQ314))</f>
        <v>2860156.677416801</v>
      </c>
      <c r="AR314" s="1">
        <f>IF(Income_CF!AR316="","",Income_CF!AR316*(Cohort_WP!AR314/Cohort_CF!AR314))</f>
        <v>2923364.5844318215</v>
      </c>
      <c r="AS314" s="1">
        <f>IF(Income_CF!AS316="","",Income_CF!AS316*(Cohort_WP!AS314/Cohort_CF!AS314))</f>
        <v>2986177.1079307869</v>
      </c>
      <c r="AT314" s="1">
        <f>IF(Income_CF!AT316="","",Income_CF!AT316*(Cohort_WP!AT314/Cohort_CF!AT314))</f>
        <v>3048509.5906074597</v>
      </c>
      <c r="AU314" s="1">
        <f>IF(Income_CF!AU316="","",Income_CF!AU316*(Cohort_WP!AU314/Cohort_CF!AU314))</f>
        <v>3110276.4552724413</v>
      </c>
      <c r="AV314" s="1">
        <f>IF(Income_CF!AV316="","",Income_CF!AV316*(Cohort_WP!AV314/Cohort_CF!AV314))</f>
        <v>3171391.3930833265</v>
      </c>
      <c r="AW314" s="1">
        <f>IF(Income_CF!AW316="","",Income_CF!AW316*(Cohort_WP!AW314/Cohort_CF!AW314))</f>
        <v>3231767.5578616248</v>
      </c>
      <c r="AX314" s="1">
        <f>IF(Income_CF!AX316="","",Income_CF!AX316*(Cohort_WP!AX314/Cohort_CF!AX314))</f>
        <v>3291317.7659134036</v>
      </c>
      <c r="AY314" s="1">
        <f>IF(Income_CF!AY316="","",Income_CF!AY316*(Cohort_WP!AY314/Cohort_CF!AY314))</f>
        <v>3349954.7007359848</v>
      </c>
      <c r="AZ314" s="1">
        <f>IF(Income_CF!AZ316="","",Income_CF!AZ316*(Cohort_WP!AZ314/Cohort_CF!AZ314))</f>
        <v>3407591.1219601943</v>
      </c>
      <c r="BA314" s="1">
        <f>IF(Income_CF!BA316="","",Income_CF!BA316*(Cohort_WP!BA314/Cohort_CF!BA314))</f>
        <v>3464140.0778475096</v>
      </c>
      <c r="BB314" s="1">
        <f>IF(Income_CF!BB316="","",Income_CF!BB316*(Cohort_WP!BB314/Cohort_CF!BB314))</f>
        <v>3519515.1206342806</v>
      </c>
      <c r="BC314" s="1">
        <f>IF(Income_CF!BC316="","",Income_CF!BC316*(Cohort_WP!BC314/Cohort_CF!BC314))</f>
        <v>3573630.5239904164</v>
      </c>
      <c r="BD314" s="1">
        <f>IF(Income_CF!BD316="","",Income_CF!BD316*(Cohort_WP!BD314/Cohort_CF!BD314))</f>
        <v>3626401.5018390799</v>
      </c>
      <c r="BE314" s="1" t="str">
        <f>IF(Income_CF!BE316="","",Income_CF!BE316*(Cohort_WP!BE314/Cohort_CF!BE314))</f>
        <v/>
      </c>
      <c r="BF314" s="1" t="str">
        <f>IF(Income_CF!BF316="","",Income_CF!BF316*(Cohort_WP!BF314/Cohort_CF!BF314))</f>
        <v/>
      </c>
      <c r="BG314" s="1" t="str">
        <f>IF(Income_CF!BG316="","",Income_CF!BG316*(Cohort_WP!BG314/Cohort_CF!BG314))</f>
        <v/>
      </c>
      <c r="BH314" s="1" t="str">
        <f>IF(Income_CF!BH316="","",Income_CF!BH316*(Cohort_WP!BH314/Cohort_CF!BH314))</f>
        <v/>
      </c>
      <c r="BI314" s="1" t="str">
        <f>IF(Income_CF!BI316="","",Income_CF!BI316*(Cohort_WP!BI314/Cohort_CF!BI314))</f>
        <v/>
      </c>
      <c r="BJ314" s="1" t="str">
        <f>IF(Income_CF!BJ316="","",Income_CF!BJ316*(Cohort_WP!BJ314/Cohort_CF!BJ314))</f>
        <v/>
      </c>
      <c r="BK314" s="1" t="str">
        <f>IF(Income_CF!BK316="","",Income_CF!BK316*(Cohort_WP!BK314/Cohort_CF!BK314))</f>
        <v/>
      </c>
      <c r="BL314" s="1" t="str">
        <f>IF(Income_CF!BL316="","",Income_CF!BL316*(Cohort_WP!BL314/Cohort_CF!BL314))</f>
        <v/>
      </c>
      <c r="BM314" s="1" t="str">
        <f>IF(Income_CF!BM316="","",Income_CF!BM316*(Cohort_WP!BM314/Cohort_CF!BM314))</f>
        <v/>
      </c>
      <c r="BN314" s="1" t="str">
        <f>IF(Income_CF!BN316="","",Income_CF!BN316*(Cohort_WP!BN314/Cohort_CF!BN314))</f>
        <v/>
      </c>
      <c r="BO314" s="1" t="str">
        <f>IF(Income_CF!BO316="","",Income_CF!BO316*(Cohort_WP!BO314/Cohort_CF!BO314))</f>
        <v/>
      </c>
      <c r="BP314" s="1" t="str">
        <f>IF(Income_CF!BP316="","",Income_CF!BP316*(Cohort_WP!BP314/Cohort_CF!BP314))</f>
        <v/>
      </c>
    </row>
    <row r="315" spans="1:72" x14ac:dyDescent="0.55000000000000004">
      <c r="A315" s="642"/>
      <c r="B315" t="s">
        <v>475</v>
      </c>
      <c r="J315" s="1" t="str">
        <f>IF(Income_CF!J317="","",Income_CF!J317*(Cohort_WP!J315/Cohort_CF!J315))</f>
        <v/>
      </c>
      <c r="K315" s="1" t="str">
        <f>IF(Income_CF!K317="","",Income_CF!K317*(Cohort_WP!K315/Cohort_CF!K315))</f>
        <v/>
      </c>
      <c r="L315" s="1" t="str">
        <f>IF(Income_CF!L317="","",Income_CF!L317*(Cohort_WP!L315/Cohort_CF!L315))</f>
        <v/>
      </c>
      <c r="M315" s="1" t="str">
        <f>IF(Income_CF!M317="","",Income_CF!M317*(Cohort_WP!M315/Cohort_CF!M315))</f>
        <v/>
      </c>
      <c r="N315" s="1" t="str">
        <f>IF(Income_CF!N317="","",Income_CF!N317*(Cohort_WP!N315/Cohort_CF!N315))</f>
        <v/>
      </c>
      <c r="O315" s="1" t="str">
        <f>IF(Income_CF!O317="","",Income_CF!O317*(Cohort_WP!O315/Cohort_CF!O315))</f>
        <v/>
      </c>
      <c r="P315" s="1" t="str">
        <f>IF(Income_CF!P317="","",Income_CF!P317*(Cohort_WP!P315/Cohort_CF!P315))</f>
        <v/>
      </c>
      <c r="Q315" s="1" t="str">
        <f>IF(Income_CF!Q317="","",Income_CF!Q317*(Cohort_WP!Q315/Cohort_CF!Q315))</f>
        <v/>
      </c>
      <c r="R315" s="1">
        <f>IF(Income_CF!R317="","",Income_CF!R317*(Cohort_WP!R315/Cohort_CF!R315))</f>
        <v>1340451.3017425856</v>
      </c>
      <c r="S315" s="1">
        <f>IF(Income_CF!S317="","",Income_CF!S317*(Cohort_WP!S315/Cohort_CF!S315))</f>
        <v>1392450.5100766039</v>
      </c>
      <c r="T315" s="1">
        <f>IF(Income_CF!T317="","",Income_CF!T317*(Cohort_WP!T315/Cohort_CF!T315))</f>
        <v>1445599.2682279651</v>
      </c>
      <c r="U315" s="1">
        <f>IF(Income_CF!U317="","",Income_CF!U317*(Cohort_WP!U315/Cohort_CF!U315))</f>
        <v>1499876.4774202583</v>
      </c>
      <c r="V315" s="1">
        <f>IF(Income_CF!V317="","",Income_CF!V317*(Cohort_WP!V315/Cohort_CF!V315))</f>
        <v>1564774.2409031505</v>
      </c>
      <c r="W315" s="1">
        <f>IF(Income_CF!W317="","",Income_CF!W317*(Cohort_WP!W315/Cohort_CF!W315))</f>
        <v>1620606.3361847668</v>
      </c>
      <c r="X315" s="1">
        <f>IF(Income_CF!X317="","",Income_CF!X317*(Cohort_WP!X315/Cohort_CF!X315))</f>
        <v>1677423.7982600408</v>
      </c>
      <c r="Y315" s="1">
        <f>IF(Income_CF!Y317="","",Income_CF!Y317*(Cohort_WP!Y315/Cohort_CF!Y315))</f>
        <v>1735191.8181461291</v>
      </c>
      <c r="Z315" s="1">
        <f>IF(Income_CF!Z317="","",Income_CF!Z317*(Cohort_WP!Z315/Cohort_CF!Z315))</f>
        <v>1793872.6375213121</v>
      </c>
      <c r="AA315" s="1">
        <f>IF(Income_CF!AA317="","",Income_CF!AA317*(Cohort_WP!AA315/Cohort_CF!AA315))</f>
        <v>1853425.5393045177</v>
      </c>
      <c r="AB315" s="1">
        <f>IF(Income_CF!AB317="","",Income_CF!AB317*(Cohort_WP!AB315/Cohort_CF!AB315))</f>
        <v>1913806.846935353</v>
      </c>
      <c r="AC315" s="1">
        <f>IF(Income_CF!AC317="","",Income_CF!AC317*(Cohort_WP!AC315/Cohort_CF!AC315))</f>
        <v>1974969.9326513722</v>
      </c>
      <c r="AD315" s="1">
        <f>IF(Income_CF!AD317="","",Income_CF!AD317*(Cohort_WP!AD315/Cohort_CF!AD315))</f>
        <v>2036865.235030917</v>
      </c>
      <c r="AE315" s="1">
        <f>IF(Income_CF!AE317="","",Income_CF!AE317*(Cohort_WP!AE315/Cohort_CF!AE315))</f>
        <v>2099440.2860392029</v>
      </c>
      <c r="AF315" s="1">
        <f>IF(Income_CF!AF317="","",Income_CF!AF317*(Cohort_WP!AF315/Cohort_CF!AF315))</f>
        <v>2162639.7477823151</v>
      </c>
      <c r="AG315" s="1">
        <f>IF(Income_CF!AG317="","",Income_CF!AG317*(Cohort_WP!AG315/Cohort_CF!AG315))</f>
        <v>2226405.4591391454</v>
      </c>
      <c r="AH315" s="1">
        <f>IF(Income_CF!AH317="","",Income_CF!AH317*(Cohort_WP!AH315/Cohort_CF!AH315))</f>
        <v>2290676.492404107</v>
      </c>
      <c r="AI315" s="1">
        <f>IF(Income_CF!AI317="","",Income_CF!AI317*(Cohort_WP!AI315/Cohort_CF!AI315))</f>
        <v>2355389.2200352568</v>
      </c>
      <c r="AJ315" s="1">
        <f>IF(Income_CF!AJ317="","",Income_CF!AJ317*(Cohort_WP!AJ315/Cohort_CF!AJ315))</f>
        <v>2420477.3915618737</v>
      </c>
      <c r="AK315" s="1">
        <f>IF(Income_CF!AK317="","",Income_CF!AK317*(Cohort_WP!AK315/Cohort_CF!AK315))</f>
        <v>2485872.2206641333</v>
      </c>
      <c r="AL315" s="1">
        <f>IF(Income_CF!AL317="","",Income_CF!AL317*(Cohort_WP!AL315/Cohort_CF!AL315))</f>
        <v>2551502.4823943893</v>
      </c>
      <c r="AM315" s="1">
        <f>IF(Income_CF!AM317="","",Income_CF!AM317*(Cohort_WP!AM315/Cohort_CF!AM315))</f>
        <v>2617294.6204657597</v>
      </c>
      <c r="AN315" s="1">
        <f>IF(Income_CF!AN317="","",Income_CF!AN317*(Cohort_WP!AN315/Cohort_CF!AN315))</f>
        <v>2683172.8644885719</v>
      </c>
      <c r="AO315" s="1">
        <f>IF(Income_CF!AO317="","",Income_CF!AO317*(Cohort_WP!AO315/Cohort_CF!AO315))</f>
        <v>2749059.3569900794</v>
      </c>
      <c r="AP315" s="1">
        <f>IF(Income_CF!AP317="","",Income_CF!AP317*(Cohort_WP!AP315/Cohort_CF!AP315))</f>
        <v>2814874.2900067619</v>
      </c>
      <c r="AQ315" s="1">
        <f>IF(Income_CF!AQ317="","",Income_CF!AQ317*(Cohort_WP!AQ315/Cohort_CF!AQ315))</f>
        <v>2880536.0509923724</v>
      </c>
      <c r="AR315" s="1">
        <f>IF(Income_CF!AR317="","",Income_CF!AR317*(Cohort_WP!AR315/Cohort_CF!AR315))</f>
        <v>2945961.3777393051</v>
      </c>
      <c r="AS315" s="1">
        <f>IF(Income_CF!AS317="","",Income_CF!AS317*(Cohort_WP!AS315/Cohort_CF!AS315))</f>
        <v>3011065.5219647768</v>
      </c>
      <c r="AT315" s="1">
        <f>IF(Income_CF!AT317="","",Income_CF!AT317*(Cohort_WP!AT315/Cohort_CF!AT315))</f>
        <v>3075762.4211687106</v>
      </c>
      <c r="AU315" s="1">
        <f>IF(Income_CF!AU317="","",Income_CF!AU317*(Cohort_WP!AU315/Cohort_CF!AU315))</f>
        <v>3139964.8783256835</v>
      </c>
      <c r="AV315" s="1">
        <f>IF(Income_CF!AV317="","",Income_CF!AV317*(Cohort_WP!AV315/Cohort_CF!AV315))</f>
        <v>3203584.7489306144</v>
      </c>
      <c r="AW315" s="1">
        <f>IF(Income_CF!AW317="","",Income_CF!AW317*(Cohort_WP!AW315/Cohort_CF!AW315))</f>
        <v>3266533.1348758261</v>
      </c>
      <c r="AX315" s="1">
        <f>IF(Income_CF!AX317="","",Income_CF!AX317*(Cohort_WP!AX315/Cohort_CF!AX315))</f>
        <v>3328720.5845974726</v>
      </c>
      <c r="AY315" s="1">
        <f>IF(Income_CF!AY317="","",Income_CF!AY317*(Cohort_WP!AY315/Cohort_CF!AY315))</f>
        <v>3390057.2988908058</v>
      </c>
      <c r="AZ315" s="1">
        <f>IF(Income_CF!AZ317="","",Income_CF!AZ317*(Cohort_WP!AZ315/Cohort_CF!AZ315))</f>
        <v>3450453.3417580645</v>
      </c>
      <c r="BA315" s="1">
        <f>IF(Income_CF!BA317="","",Income_CF!BA317*(Cohort_WP!BA315/Cohort_CF!BA315))</f>
        <v>3509818.8556190007</v>
      </c>
      <c r="BB315" s="1">
        <f>IF(Income_CF!BB317="","",Income_CF!BB317*(Cohort_WP!BB315/Cohort_CF!BB315))</f>
        <v>3568064.2801829344</v>
      </c>
      <c r="BC315" s="1">
        <f>IF(Income_CF!BC317="","",Income_CF!BC317*(Cohort_WP!BC315/Cohort_CF!BC315))</f>
        <v>3625100.5742533086</v>
      </c>
      <c r="BD315" s="1">
        <f>IF(Income_CF!BD317="","",Income_CF!BD317*(Cohort_WP!BD315/Cohort_CF!BD315))</f>
        <v>3680839.4397101291</v>
      </c>
      <c r="BE315" s="1">
        <f>IF(Income_CF!BE317="","",Income_CF!BE317*(Cohort_WP!BE315/Cohort_CF!BE315))</f>
        <v>3735193.5468942528</v>
      </c>
      <c r="BF315" s="1" t="str">
        <f>IF(Income_CF!BF317="","",Income_CF!BF317*(Cohort_WP!BF315/Cohort_CF!BF315))</f>
        <v/>
      </c>
      <c r="BG315" s="1" t="str">
        <f>IF(Income_CF!BG317="","",Income_CF!BG317*(Cohort_WP!BG315/Cohort_CF!BG315))</f>
        <v/>
      </c>
      <c r="BH315" s="1" t="str">
        <f>IF(Income_CF!BH317="","",Income_CF!BH317*(Cohort_WP!BH315/Cohort_CF!BH315))</f>
        <v/>
      </c>
      <c r="BI315" s="1" t="str">
        <f>IF(Income_CF!BI317="","",Income_CF!BI317*(Cohort_WP!BI315/Cohort_CF!BI315))</f>
        <v/>
      </c>
      <c r="BJ315" s="1" t="str">
        <f>IF(Income_CF!BJ317="","",Income_CF!BJ317*(Cohort_WP!BJ315/Cohort_CF!BJ315))</f>
        <v/>
      </c>
      <c r="BK315" s="1" t="str">
        <f>IF(Income_CF!BK317="","",Income_CF!BK317*(Cohort_WP!BK315/Cohort_CF!BK315))</f>
        <v/>
      </c>
      <c r="BL315" s="1" t="str">
        <f>IF(Income_CF!BL317="","",Income_CF!BL317*(Cohort_WP!BL315/Cohort_CF!BL315))</f>
        <v/>
      </c>
      <c r="BM315" s="1" t="str">
        <f>IF(Income_CF!BM317="","",Income_CF!BM317*(Cohort_WP!BM315/Cohort_CF!BM315))</f>
        <v/>
      </c>
      <c r="BN315" s="1" t="str">
        <f>IF(Income_CF!BN317="","",Income_CF!BN317*(Cohort_WP!BN315/Cohort_CF!BN315))</f>
        <v/>
      </c>
      <c r="BO315" s="1" t="str">
        <f>IF(Income_CF!BO317="","",Income_CF!BO317*(Cohort_WP!BO315/Cohort_CF!BO315))</f>
        <v/>
      </c>
      <c r="BP315" s="1" t="str">
        <f>IF(Income_CF!BP317="","",Income_CF!BP317*(Cohort_WP!BP315/Cohort_CF!BP315))</f>
        <v/>
      </c>
    </row>
    <row r="316" spans="1:72" x14ac:dyDescent="0.55000000000000004">
      <c r="A316" s="642"/>
      <c r="B316" t="s">
        <v>476</v>
      </c>
      <c r="J316" s="1" t="str">
        <f>IF(Income_CF!J318="","",Income_CF!J318*(Cohort_WP!J316/Cohort_CF!J316))</f>
        <v/>
      </c>
      <c r="K316" s="1" t="str">
        <f>IF(Income_CF!K318="","",Income_CF!K318*(Cohort_WP!K316/Cohort_CF!K316))</f>
        <v/>
      </c>
      <c r="L316" s="1" t="str">
        <f>IF(Income_CF!L318="","",Income_CF!L318*(Cohort_WP!L316/Cohort_CF!L316))</f>
        <v/>
      </c>
      <c r="M316" s="1" t="str">
        <f>IF(Income_CF!M318="","",Income_CF!M318*(Cohort_WP!M316/Cohort_CF!M316))</f>
        <v/>
      </c>
      <c r="N316" s="1" t="str">
        <f>IF(Income_CF!N318="","",Income_CF!N318*(Cohort_WP!N316/Cohort_CF!N316))</f>
        <v/>
      </c>
      <c r="O316" s="1" t="str">
        <f>IF(Income_CF!O318="","",Income_CF!O318*(Cohort_WP!O316/Cohort_CF!O316))</f>
        <v/>
      </c>
      <c r="P316" s="1" t="str">
        <f>IF(Income_CF!P318="","",Income_CF!P318*(Cohort_WP!P316/Cohort_CF!P316))</f>
        <v/>
      </c>
      <c r="Q316" s="1" t="str">
        <f>IF(Income_CF!Q318="","",Income_CF!Q318*(Cohort_WP!Q316/Cohort_CF!Q316))</f>
        <v/>
      </c>
      <c r="R316" s="1" t="str">
        <f>IF(Income_CF!R318="","",Income_CF!R318*(Cohort_WP!R316/Cohort_CF!R316))</f>
        <v/>
      </c>
      <c r="S316" s="1">
        <f>IF(Income_CF!S318="","",Income_CF!S318*(Cohort_WP!S316/Cohort_CF!S316))</f>
        <v>1380664.8407948632</v>
      </c>
      <c r="T316" s="1">
        <f>IF(Income_CF!T318="","",Income_CF!T318*(Cohort_WP!T316/Cohort_CF!T316))</f>
        <v>1434224.0253789022</v>
      </c>
      <c r="U316" s="1">
        <f>IF(Income_CF!U318="","",Income_CF!U318*(Cohort_WP!U316/Cohort_CF!U316))</f>
        <v>1488967.2462748042</v>
      </c>
      <c r="V316" s="1">
        <f>IF(Income_CF!V318="","",Income_CF!V318*(Cohort_WP!V316/Cohort_CF!V316))</f>
        <v>1544872.7717428657</v>
      </c>
      <c r="W316" s="1">
        <f>IF(Income_CF!W318="","",Income_CF!W318*(Cohort_WP!W316/Cohort_CF!W316))</f>
        <v>1611717.4681302449</v>
      </c>
      <c r="X316" s="1">
        <f>IF(Income_CF!X318="","",Income_CF!X318*(Cohort_WP!X316/Cohort_CF!X316))</f>
        <v>1669224.5262703102</v>
      </c>
      <c r="Y316" s="1">
        <f>IF(Income_CF!Y318="","",Income_CF!Y318*(Cohort_WP!Y316/Cohort_CF!Y316))</f>
        <v>1727746.5122078422</v>
      </c>
      <c r="Z316" s="1">
        <f>IF(Income_CF!Z318="","",Income_CF!Z318*(Cohort_WP!Z316/Cohort_CF!Z316))</f>
        <v>1787247.572690513</v>
      </c>
      <c r="AA316" s="1">
        <f>IF(Income_CF!AA318="","",Income_CF!AA318*(Cohort_WP!AA316/Cohort_CF!AA316))</f>
        <v>1847688.8166469513</v>
      </c>
      <c r="AB316" s="1">
        <f>IF(Income_CF!AB318="","",Income_CF!AB318*(Cohort_WP!AB316/Cohort_CF!AB316))</f>
        <v>1909028.3054836534</v>
      </c>
      <c r="AC316" s="1">
        <f>IF(Income_CF!AC318="","",Income_CF!AC318*(Cohort_WP!AC316/Cohort_CF!AC316))</f>
        <v>1971221.0523434137</v>
      </c>
      <c r="AD316" s="1">
        <f>IF(Income_CF!AD318="","",Income_CF!AD318*(Cohort_WP!AD316/Cohort_CF!AD316))</f>
        <v>2034219.0306309131</v>
      </c>
      <c r="AE316" s="1">
        <f>IF(Income_CF!AE318="","",Income_CF!AE318*(Cohort_WP!AE316/Cohort_CF!AE316))</f>
        <v>2097971.1920818444</v>
      </c>
      <c r="AF316" s="1">
        <f>IF(Income_CF!AF318="","",Income_CF!AF318*(Cohort_WP!AF316/Cohort_CF!AF316))</f>
        <v>2162423.4946203795</v>
      </c>
      <c r="AG316" s="1">
        <f>IF(Income_CF!AG318="","",Income_CF!AG318*(Cohort_WP!AG316/Cohort_CF!AG316))</f>
        <v>2227518.9402157841</v>
      </c>
      <c r="AH316" s="1">
        <f>IF(Income_CF!AH318="","",Income_CF!AH318*(Cohort_WP!AH316/Cohort_CF!AH316))</f>
        <v>2293197.6229133201</v>
      </c>
      <c r="AI316" s="1">
        <f>IF(Income_CF!AI318="","",Income_CF!AI318*(Cohort_WP!AI316/Cohort_CF!AI316))</f>
        <v>2359396.78717623</v>
      </c>
      <c r="AJ316" s="1">
        <f>IF(Income_CF!AJ318="","",Income_CF!AJ318*(Cohort_WP!AJ316/Cohort_CF!AJ316))</f>
        <v>2426050.8966363147</v>
      </c>
      <c r="AK316" s="1">
        <f>IF(Income_CF!AK318="","",Income_CF!AK318*(Cohort_WP!AK316/Cohort_CF!AK316))</f>
        <v>2493091.7133087306</v>
      </c>
      <c r="AL316" s="1">
        <f>IF(Income_CF!AL318="","",Income_CF!AL318*(Cohort_WP!AL316/Cohort_CF!AL316))</f>
        <v>2560448.3872840567</v>
      </c>
      <c r="AM316" s="1">
        <f>IF(Income_CF!AM318="","",Income_CF!AM318*(Cohort_WP!AM316/Cohort_CF!AM316))</f>
        <v>2628047.5568662211</v>
      </c>
      <c r="AN316" s="1">
        <f>IF(Income_CF!AN318="","",Income_CF!AN318*(Cohort_WP!AN316/Cohort_CF!AN316))</f>
        <v>2695813.4590797322</v>
      </c>
      <c r="AO316" s="1">
        <f>IF(Income_CF!AO318="","",Income_CF!AO318*(Cohort_WP!AO316/Cohort_CF!AO316))</f>
        <v>2763668.0504232296</v>
      </c>
      <c r="AP316" s="1">
        <f>IF(Income_CF!AP318="","",Income_CF!AP318*(Cohort_WP!AP316/Cohort_CF!AP316))</f>
        <v>2831531.1376997815</v>
      </c>
      <c r="AQ316" s="1">
        <f>IF(Income_CF!AQ318="","",Income_CF!AQ318*(Cohort_WP!AQ316/Cohort_CF!AQ316))</f>
        <v>2899320.5187069639</v>
      </c>
      <c r="AR316" s="1">
        <f>IF(Income_CF!AR318="","",Income_CF!AR318*(Cohort_WP!AR316/Cohort_CF!AR316))</f>
        <v>2966952.1325221439</v>
      </c>
      <c r="AS316" s="1">
        <f>IF(Income_CF!AS318="","",Income_CF!AS318*(Cohort_WP!AS316/Cohort_CF!AS316))</f>
        <v>3034340.2190714846</v>
      </c>
      <c r="AT316" s="1">
        <f>IF(Income_CF!AT318="","",Income_CF!AT318*(Cohort_WP!AT316/Cohort_CF!AT316))</f>
        <v>3101397.487623719</v>
      </c>
      <c r="AU316" s="1">
        <f>IF(Income_CF!AU318="","",Income_CF!AU318*(Cohort_WP!AU316/Cohort_CF!AU316))</f>
        <v>3168035.293803772</v>
      </c>
      <c r="AV316" s="1">
        <f>IF(Income_CF!AV318="","",Income_CF!AV318*(Cohort_WP!AV316/Cohort_CF!AV316))</f>
        <v>3234163.8246754543</v>
      </c>
      <c r="AW316" s="1">
        <f>IF(Income_CF!AW318="","",Income_CF!AW318*(Cohort_WP!AW316/Cohort_CF!AW316))</f>
        <v>3299692.2913985327</v>
      </c>
      <c r="AX316" s="1">
        <f>IF(Income_CF!AX318="","",Income_CF!AX318*(Cohort_WP!AX316/Cohort_CF!AX316))</f>
        <v>3364529.1289221002</v>
      </c>
      <c r="AY316" s="1">
        <f>IF(Income_CF!AY318="","",Income_CF!AY318*(Cohort_WP!AY316/Cohort_CF!AY316))</f>
        <v>3428582.2021353971</v>
      </c>
      <c r="AZ316" s="1">
        <f>IF(Income_CF!AZ318="","",Income_CF!AZ318*(Cohort_WP!AZ316/Cohort_CF!AZ316))</f>
        <v>3491759.0178575297</v>
      </c>
      <c r="BA316" s="1">
        <f>IF(Income_CF!BA318="","",Income_CF!BA318*(Cohort_WP!BA316/Cohort_CF!BA316))</f>
        <v>3553966.9420108069</v>
      </c>
      <c r="BB316" s="1">
        <f>IF(Income_CF!BB318="","",Income_CF!BB318*(Cohort_WP!BB316/Cohort_CF!BB316))</f>
        <v>3615113.4212875706</v>
      </c>
      <c r="BC316" s="1">
        <f>IF(Income_CF!BC318="","",Income_CF!BC318*(Cohort_WP!BC316/Cohort_CF!BC316))</f>
        <v>3675106.2085884218</v>
      </c>
      <c r="BD316" s="1">
        <f>IF(Income_CF!BD318="","",Income_CF!BD318*(Cohort_WP!BD316/Cohort_CF!BD316))</f>
        <v>3733853.5914809071</v>
      </c>
      <c r="BE316" s="1">
        <f>IF(Income_CF!BE318="","",Income_CF!BE318*(Cohort_WP!BE316/Cohort_CF!BE316))</f>
        <v>3791264.6229014327</v>
      </c>
      <c r="BF316" s="1">
        <f>IF(Income_CF!BF318="","",Income_CF!BF318*(Cohort_WP!BF316/Cohort_CF!BF316))</f>
        <v>3847249.3533010804</v>
      </c>
      <c r="BG316" s="1" t="str">
        <f>IF(Income_CF!BG318="","",Income_CF!BG318*(Cohort_WP!BG316/Cohort_CF!BG316))</f>
        <v/>
      </c>
      <c r="BH316" s="1" t="str">
        <f>IF(Income_CF!BH318="","",Income_CF!BH318*(Cohort_WP!BH316/Cohort_CF!BH316))</f>
        <v/>
      </c>
      <c r="BI316" s="1" t="str">
        <f>IF(Income_CF!BI318="","",Income_CF!BI318*(Cohort_WP!BI316/Cohort_CF!BI316))</f>
        <v/>
      </c>
      <c r="BJ316" s="1" t="str">
        <f>IF(Income_CF!BJ318="","",Income_CF!BJ318*(Cohort_WP!BJ316/Cohort_CF!BJ316))</f>
        <v/>
      </c>
      <c r="BK316" s="1" t="str">
        <f>IF(Income_CF!BK318="","",Income_CF!BK318*(Cohort_WP!BK316/Cohort_CF!BK316))</f>
        <v/>
      </c>
      <c r="BL316" s="1" t="str">
        <f>IF(Income_CF!BL318="","",Income_CF!BL318*(Cohort_WP!BL316/Cohort_CF!BL316))</f>
        <v/>
      </c>
      <c r="BM316" s="1" t="str">
        <f>IF(Income_CF!BM318="","",Income_CF!BM318*(Cohort_WP!BM316/Cohort_CF!BM316))</f>
        <v/>
      </c>
      <c r="BN316" s="1" t="str">
        <f>IF(Income_CF!BN318="","",Income_CF!BN318*(Cohort_WP!BN316/Cohort_CF!BN316))</f>
        <v/>
      </c>
      <c r="BO316" s="1" t="str">
        <f>IF(Income_CF!BO318="","",Income_CF!BO318*(Cohort_WP!BO316/Cohort_CF!BO316))</f>
        <v/>
      </c>
      <c r="BP316" s="1" t="str">
        <f>IF(Income_CF!BP318="","",Income_CF!BP318*(Cohort_WP!BP316/Cohort_CF!BP316))</f>
        <v/>
      </c>
    </row>
    <row r="317" spans="1:72" x14ac:dyDescent="0.55000000000000004">
      <c r="A317" s="64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row>
    <row r="318" spans="1:72" x14ac:dyDescent="0.55000000000000004">
      <c r="A318" s="64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row>
    <row r="319" spans="1:72" x14ac:dyDescent="0.55000000000000004">
      <c r="A319" s="64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row>
    <row r="320" spans="1:72" x14ac:dyDescent="0.55000000000000004">
      <c r="A320" s="64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row>
    <row r="321" spans="1:72" x14ac:dyDescent="0.55000000000000004">
      <c r="A321" s="64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row>
    <row r="322" spans="1:72" x14ac:dyDescent="0.55000000000000004">
      <c r="A322" s="64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row>
    <row r="323" spans="1:72" x14ac:dyDescent="0.55000000000000004">
      <c r="A323" s="64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row>
    <row r="324" spans="1:72" x14ac:dyDescent="0.55000000000000004">
      <c r="A324" s="64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row>
    <row r="325" spans="1:72" x14ac:dyDescent="0.55000000000000004">
      <c r="A325" s="64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row>
    <row r="326" spans="1:72" x14ac:dyDescent="0.55000000000000004">
      <c r="A326" s="64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row>
    <row r="327" spans="1:72" x14ac:dyDescent="0.55000000000000004">
      <c r="A327" s="643"/>
      <c r="B327" s="329" t="s">
        <v>525</v>
      </c>
      <c r="C327" s="329"/>
      <c r="D327" s="329"/>
      <c r="E327" s="329"/>
      <c r="F327" s="329"/>
      <c r="G327" s="329"/>
      <c r="H327" s="330"/>
      <c r="I327" s="329"/>
      <c r="J327" s="330">
        <f>SUM(J307:J326)*(1+'Cost and Benefit Parameters'!$C$17)</f>
        <v>1089909.5748160451</v>
      </c>
      <c r="K327" s="330">
        <f>SUM(K307:K326)*(1+'Cost and Benefit Parameters'!$C$17)</f>
        <v>2254796.5517695365</v>
      </c>
      <c r="L327" s="330">
        <f>SUM(L307:L326)*(1+'Cost and Benefit Parameters'!$C$17)</f>
        <v>3497844.9421229451</v>
      </c>
      <c r="M327" s="330">
        <f>SUM(M307:M326)*(1+'Cost and Benefit Parameters'!$C$17)</f>
        <v>4822317.1222406169</v>
      </c>
      <c r="N327" s="330">
        <f>SUM(N307:N326)*(1+'Cost and Benefit Parameters'!$C$17)</f>
        <v>6239291.2883549267</v>
      </c>
      <c r="O327" s="330">
        <f>SUM(O307:O326)*(1+'Cost and Benefit Parameters'!$C$17)</f>
        <v>7744171.2821866628</v>
      </c>
      <c r="P327" s="330">
        <f>SUM(P307:P326)*(1+'Cost and Benefit Parameters'!$C$17)</f>
        <v>9340395.4719428271</v>
      </c>
      <c r="Q327" s="330">
        <f>SUM(Q307:Q326)*(1+'Cost and Benefit Parameters'!$C$17)</f>
        <v>11031477.073988173</v>
      </c>
      <c r="R327" s="330">
        <f>SUM(R307:R326)*(1+'Cost and Benefit Parameters'!$C$17)</f>
        <v>12821004.000207506</v>
      </c>
      <c r="S327" s="330">
        <f>SUM(S307:S326)*(1+'Cost and Benefit Parameters'!$C$17)</f>
        <v>14712638.693129214</v>
      </c>
      <c r="T327" s="330">
        <f>SUM(T307:T326)*(1+'Cost and Benefit Parameters'!$C$17)</f>
        <v>15245370.625917744</v>
      </c>
      <c r="U327" s="330">
        <f>SUM(U307:U326)*(1+'Cost and Benefit Parameters'!$C$17)</f>
        <v>15786994.763567988</v>
      </c>
      <c r="V327" s="330">
        <f>SUM(V307:V326)*(1+'Cost and Benefit Parameters'!$C$17)</f>
        <v>16337117.087256109</v>
      </c>
      <c r="W327" s="330">
        <f>SUM(W307:W326)*(1+'Cost and Benefit Parameters'!$C$17)</f>
        <v>16895312.151482522</v>
      </c>
      <c r="X327" s="330">
        <f>SUM(X307:X326)*(1+'Cost and Benefit Parameters'!$C$17)</f>
        <v>17450724.475103155</v>
      </c>
      <c r="Y327" s="330">
        <f>SUM(Y307:Y326)*(1+'Cost and Benefit Parameters'!$C$17)</f>
        <v>18013637.289070617</v>
      </c>
      <c r="Z327" s="330">
        <f>SUM(Z307:Z326)*(1+'Cost and Benefit Parameters'!$C$17)</f>
        <v>18583609.744148985</v>
      </c>
      <c r="AA327" s="330">
        <f>SUM(AA307:AA326)*(1+'Cost and Benefit Parameters'!$C$17)</f>
        <v>19160174.0673264</v>
      </c>
      <c r="AB327" s="330">
        <f>SUM(AB307:AB326)*(1+'Cost and Benefit Parameters'!$C$17)</f>
        <v>19742835.844242904</v>
      </c>
      <c r="AC327" s="330">
        <f>SUM(AC307:AC326)*(1+'Cost and Benefit Parameters'!$C$17)</f>
        <v>20331074.391188841</v>
      </c>
      <c r="AD327" s="330">
        <f>SUM(AD307:AD326)*(1+'Cost and Benefit Parameters'!$C$17)</f>
        <v>20924343.218099751</v>
      </c>
      <c r="AE327" s="330">
        <f>SUM(AE307:AE326)*(1+'Cost and Benefit Parameters'!$C$17)</f>
        <v>21522070.583631746</v>
      </c>
      <c r="AF327" s="330">
        <f>SUM(AF307:AF326)*(1+'Cost and Benefit Parameters'!$C$17)</f>
        <v>22123660.143043559</v>
      </c>
      <c r="AG327" s="330">
        <f>SUM(AG307:AG326)*(1+'Cost and Benefit Parameters'!$C$17)</f>
        <v>22728491.689239755</v>
      </c>
      <c r="AH327" s="330">
        <f>SUM(AH307:AH326)*(1+'Cost and Benefit Parameters'!$C$17)</f>
        <v>23335921.986945167</v>
      </c>
      <c r="AI327" s="330">
        <f>SUM(AI307:AI326)*(1+'Cost and Benefit Parameters'!$C$17)</f>
        <v>23945285.699585181</v>
      </c>
      <c r="AJ327" s="330">
        <f>SUM(AJ307:AJ326)*(1+'Cost and Benefit Parameters'!$C$17)</f>
        <v>24555896.40804268</v>
      </c>
      <c r="AK327" s="330">
        <f>SUM(AK307:AK326)*(1+'Cost and Benefit Parameters'!$C$17)</f>
        <v>25167047.7200507</v>
      </c>
      <c r="AL327" s="330">
        <f>SUM(AL307:AL326)*(1+'Cost and Benefit Parameters'!$C$17)</f>
        <v>25778014.468564145</v>
      </c>
      <c r="AM327" s="330">
        <f>SUM(AM307:AM326)*(1+'Cost and Benefit Parameters'!$C$17)</f>
        <v>26388053.9970343</v>
      </c>
      <c r="AN327" s="330">
        <f>SUM(AN307:AN326)*(1+'Cost and Benefit Parameters'!$C$17)</f>
        <v>26996407.52909046</v>
      </c>
      <c r="AO327" s="330">
        <f>SUM(AO307:AO326)*(1+'Cost and Benefit Parameters'!$C$17)</f>
        <v>27602301.619714823</v>
      </c>
      <c r="AP327" s="330">
        <f>SUM(AP307:AP326)*(1+'Cost and Benefit Parameters'!$C$17)</f>
        <v>28204949.684582349</v>
      </c>
      <c r="AQ327" s="330">
        <f>SUM(AQ307:AQ326)*(1+'Cost and Benefit Parameters'!$C$17)</f>
        <v>28803553.603829809</v>
      </c>
      <c r="AR327" s="330">
        <f>SUM(AR307:AR326)*(1+'Cost and Benefit Parameters'!$C$17)</f>
        <v>29397305.39611828</v>
      </c>
      <c r="AS327" s="330">
        <f>SUM(AS307:AS326)*(1+'Cost and Benefit Parameters'!$C$17)</f>
        <v>29985388.95846574</v>
      </c>
      <c r="AT327" s="330">
        <f>SUM(AT307:AT326)*(1+'Cost and Benefit Parameters'!$C$17)</f>
        <v>30566981.866950944</v>
      </c>
      <c r="AU327" s="330">
        <f>SUM(AU307:AU326)*(1+'Cost and Benefit Parameters'!$C$17)</f>
        <v>31141257.233030751</v>
      </c>
      <c r="AV327" s="330">
        <f>SUM(AV307:AV326)*(1+'Cost and Benefit Parameters'!$C$17)</f>
        <v>31707385.609871391</v>
      </c>
      <c r="AW327" s="330">
        <f>SUM(AW307:AW326)*(1+'Cost and Benefit Parameters'!$C$17)</f>
        <v>32264536.942773536</v>
      </c>
      <c r="AX327" s="330">
        <f>SUM(AX307:AX326)*(1+'Cost and Benefit Parameters'!$C$17)</f>
        <v>29731829.499112032</v>
      </c>
      <c r="AY327" s="330">
        <f>SUM(AY307:AY326)*(1+'Cost and Benefit Parameters'!$C$17)</f>
        <v>27054355.431211937</v>
      </c>
      <c r="AZ327" s="330">
        <f>SUM(AZ307:AZ326)*(1+'Cost and Benefit Parameters'!$C$17)</f>
        <v>24228603.23590285</v>
      </c>
      <c r="BA327" s="330">
        <f>SUM(BA307:BA326)*(1+'Cost and Benefit Parameters'!$C$17)</f>
        <v>21251054.190934889</v>
      </c>
      <c r="BB327" s="330">
        <f>SUM(BB307:BB326)*(1+'Cost and Benefit Parameters'!$C$17)</f>
        <v>18118182.287883665</v>
      </c>
      <c r="BC327" s="330">
        <f>SUM(BC307:BC326)*(1+'Cost and Benefit Parameters'!$C$17)</f>
        <v>14826453.927876191</v>
      </c>
      <c r="BD327" s="330">
        <f>SUM(BD307:BD326)*(1+'Cost and Benefit Parameters'!$C$17)</f>
        <v>11372327.369021019</v>
      </c>
      <c r="BE327" s="330">
        <f>SUM(BE307:BE326)*(1+'Cost and Benefit Parameters'!$C$17)</f>
        <v>7752251.9148895564</v>
      </c>
      <c r="BF327" s="330">
        <f>SUM(BF307:BF326)*(1+'Cost and Benefit Parameters'!$C$17)</f>
        <v>3962666.8339001131</v>
      </c>
      <c r="BG327" s="330"/>
      <c r="BH327" s="330"/>
      <c r="BI327" s="330"/>
      <c r="BJ327" s="330"/>
      <c r="BK327" s="330"/>
      <c r="BL327" s="330"/>
      <c r="BM327" s="330"/>
      <c r="BN327" s="330"/>
      <c r="BO327" s="330"/>
      <c r="BP327" s="330"/>
      <c r="BQ327" s="329"/>
      <c r="BR327" s="329"/>
      <c r="BS327" s="329"/>
      <c r="BT327" s="329"/>
    </row>
    <row r="328" spans="1:72" x14ac:dyDescent="0.55000000000000004">
      <c r="A328" s="347"/>
      <c r="B328" s="329" t="s">
        <v>526</v>
      </c>
      <c r="C328" s="329"/>
      <c r="D328" s="329"/>
      <c r="E328" s="329"/>
      <c r="F328" s="329"/>
      <c r="G328" s="329"/>
      <c r="H328" s="329"/>
      <c r="I328" s="329"/>
      <c r="J328" s="329">
        <f>'Cost and Benefit Parameters'!$C$46*J327</f>
        <v>754217.42577270314</v>
      </c>
      <c r="K328" s="329">
        <f>'Cost and Benefit Parameters'!$C$46*K327</f>
        <v>1560319.2138245192</v>
      </c>
      <c r="L328" s="329">
        <f>'Cost and Benefit Parameters'!$C$46*L327</f>
        <v>2420508.6999490778</v>
      </c>
      <c r="M328" s="329">
        <f>'Cost and Benefit Parameters'!$C$46*M327</f>
        <v>3337043.4485905068</v>
      </c>
      <c r="N328" s="329">
        <f>'Cost and Benefit Parameters'!$C$46*N327</f>
        <v>4317589.5715416092</v>
      </c>
      <c r="O328" s="329">
        <f>'Cost and Benefit Parameters'!$C$46*O327</f>
        <v>5358966.5272731707</v>
      </c>
      <c r="P328" s="329">
        <f>'Cost and Benefit Parameters'!$C$46*P327</f>
        <v>6463553.6665844359</v>
      </c>
      <c r="Q328" s="329">
        <f>'Cost and Benefit Parameters'!$C$46*Q327</f>
        <v>7633782.135199815</v>
      </c>
      <c r="R328" s="329">
        <f>'Cost and Benefit Parameters'!$C$46*R327</f>
        <v>8872134.7681435943</v>
      </c>
      <c r="S328" s="329">
        <f>'Cost and Benefit Parameters'!$C$46*S327</f>
        <v>10181145.975645415</v>
      </c>
      <c r="T328" s="329">
        <f>'Cost and Benefit Parameters'!$C$46*T327</f>
        <v>10549796.473135078</v>
      </c>
      <c r="U328" s="329">
        <f>'Cost and Benefit Parameters'!$C$46*U327</f>
        <v>10924600.376389047</v>
      </c>
      <c r="V328" s="329">
        <f>'Cost and Benefit Parameters'!$C$46*V327</f>
        <v>11305285.024381226</v>
      </c>
      <c r="W328" s="329">
        <f>'Cost and Benefit Parameters'!$C$46*W327</f>
        <v>11691556.008825906</v>
      </c>
      <c r="X328" s="329">
        <f>'Cost and Benefit Parameters'!$C$46*X327</f>
        <v>12075901.336771382</v>
      </c>
      <c r="Y328" s="329">
        <f>'Cost and Benefit Parameters'!$C$46*Y327</f>
        <v>12465437.004036866</v>
      </c>
      <c r="Z328" s="329">
        <f>'Cost and Benefit Parameters'!$C$46*Z327</f>
        <v>12859857.942951096</v>
      </c>
      <c r="AA328" s="329">
        <f>'Cost and Benefit Parameters'!$C$46*AA327</f>
        <v>13258840.454589868</v>
      </c>
      <c r="AB328" s="329">
        <f>'Cost and Benefit Parameters'!$C$46*AB327</f>
        <v>13662042.404216088</v>
      </c>
      <c r="AC328" s="329">
        <f>'Cost and Benefit Parameters'!$C$46*AC327</f>
        <v>14069103.478702677</v>
      </c>
      <c r="AD328" s="329">
        <f>'Cost and Benefit Parameters'!$C$46*AD327</f>
        <v>14479645.506925026</v>
      </c>
      <c r="AE328" s="329">
        <f>'Cost and Benefit Parameters'!$C$46*AE327</f>
        <v>14893272.843873167</v>
      </c>
      <c r="AF328" s="329">
        <f>'Cost and Benefit Parameters'!$C$46*AF327</f>
        <v>15309572.818986142</v>
      </c>
      <c r="AG328" s="329">
        <f>'Cost and Benefit Parameters'!$C$46*AG327</f>
        <v>15728116.248953909</v>
      </c>
      <c r="AH328" s="329">
        <f>'Cost and Benefit Parameters'!$C$46*AH327</f>
        <v>16148458.014966054</v>
      </c>
      <c r="AI328" s="329">
        <f>'Cost and Benefit Parameters'!$C$46*AI327</f>
        <v>16570137.704112943</v>
      </c>
      <c r="AJ328" s="329">
        <f>'Cost and Benefit Parameters'!$C$46*AJ327</f>
        <v>16992680.314365532</v>
      </c>
      <c r="AK328" s="329">
        <f>'Cost and Benefit Parameters'!$C$46*AK327</f>
        <v>17415597.022275083</v>
      </c>
      <c r="AL328" s="329">
        <f>'Cost and Benefit Parameters'!$C$46*AL327</f>
        <v>17838386.012246389</v>
      </c>
      <c r="AM328" s="329">
        <f>'Cost and Benefit Parameters'!$C$46*AM327</f>
        <v>18260533.365947735</v>
      </c>
      <c r="AN328" s="329">
        <f>'Cost and Benefit Parameters'!$C$46*AN327</f>
        <v>18681514.010130595</v>
      </c>
      <c r="AO328" s="329">
        <f>'Cost and Benefit Parameters'!$C$46*AO327</f>
        <v>19100792.720842656</v>
      </c>
      <c r="AP328" s="329">
        <f>'Cost and Benefit Parameters'!$C$46*AP327</f>
        <v>19517825.181730986</v>
      </c>
      <c r="AQ328" s="329">
        <f>'Cost and Benefit Parameters'!$C$46*AQ327</f>
        <v>19932059.093850225</v>
      </c>
      <c r="AR328" s="329">
        <f>'Cost and Benefit Parameters'!$C$46*AR327</f>
        <v>20342935.334113847</v>
      </c>
      <c r="AS328" s="329">
        <f>'Cost and Benefit Parameters'!$C$46*AS327</f>
        <v>20749889.159258291</v>
      </c>
      <c r="AT328" s="329">
        <f>'Cost and Benefit Parameters'!$C$46*AT327</f>
        <v>21152351.451930054</v>
      </c>
      <c r="AU328" s="329">
        <f>'Cost and Benefit Parameters'!$C$46*AU327</f>
        <v>21549750.005257279</v>
      </c>
      <c r="AV328" s="329">
        <f>'Cost and Benefit Parameters'!$C$46*AV327</f>
        <v>21941510.842031002</v>
      </c>
      <c r="AW328" s="329">
        <f>'Cost and Benefit Parameters'!$C$46*AW327</f>
        <v>22327059.564399283</v>
      </c>
      <c r="AX328" s="329">
        <f>'Cost and Benefit Parameters'!$C$46*AX327</f>
        <v>20574426.013385523</v>
      </c>
      <c r="AY328" s="329">
        <f>'Cost and Benefit Parameters'!$C$46*AY327</f>
        <v>18721613.958398659</v>
      </c>
      <c r="AZ328" s="329">
        <f>'Cost and Benefit Parameters'!$C$46*AZ327</f>
        <v>16766193.439244771</v>
      </c>
      <c r="BA328" s="329">
        <f>'Cost and Benefit Parameters'!$C$46*BA327</f>
        <v>14705729.500126943</v>
      </c>
      <c r="BB328" s="329">
        <f>'Cost and Benefit Parameters'!$C$46*BB327</f>
        <v>12537782.143215496</v>
      </c>
      <c r="BC328" s="329">
        <f>'Cost and Benefit Parameters'!$C$46*BC327</f>
        <v>10259906.118090324</v>
      </c>
      <c r="BD328" s="329">
        <f>'Cost and Benefit Parameters'!$C$46*BD327</f>
        <v>7869650.5393625442</v>
      </c>
      <c r="BE328" s="329">
        <f>'Cost and Benefit Parameters'!$C$46*BE327</f>
        <v>5364558.3251035726</v>
      </c>
      <c r="BF328" s="329">
        <f>'Cost and Benefit Parameters'!$C$46*BF327</f>
        <v>2742165.4490588782</v>
      </c>
      <c r="BG328" s="329"/>
      <c r="BH328" s="329"/>
      <c r="BI328" s="329"/>
      <c r="BJ328" s="329"/>
      <c r="BK328" s="329"/>
      <c r="BL328" s="329"/>
      <c r="BM328" s="329"/>
      <c r="BN328" s="329"/>
      <c r="BO328" s="329"/>
      <c r="BP328" s="329"/>
      <c r="BQ328" s="329"/>
      <c r="BR328" s="329"/>
      <c r="BS328" s="329"/>
      <c r="BT328" s="329"/>
    </row>
    <row r="329" spans="1:72" x14ac:dyDescent="0.55000000000000004">
      <c r="A329" s="641" t="s">
        <v>493</v>
      </c>
      <c r="B329" s="128" t="s">
        <v>509</v>
      </c>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row>
    <row r="330" spans="1:72" x14ac:dyDescent="0.55000000000000004">
      <c r="A330" s="642"/>
      <c r="B330" t="s">
        <v>466</v>
      </c>
      <c r="N330" s="1">
        <f>IF(Income_CF!N332="","",Income_CF!N332*(Cohort_WP!N330/Cohort_CF!N330))</f>
        <v>2429976.4723547329</v>
      </c>
      <c r="O330" s="1">
        <f>IF(Income_CF!O332="","",Income_CF!O332*(Cohort_WP!O330/Cohort_CF!O330))</f>
        <v>2524240.8836529818</v>
      </c>
      <c r="P330" s="1">
        <f>IF(Income_CF!P332="","",Income_CF!P332*(Cohort_WP!P330/Cohort_CF!P330))</f>
        <v>2620589.2043079613</v>
      </c>
      <c r="Q330" s="1">
        <f>IF(Income_CF!Q332="","",Income_CF!Q332*(Cohort_WP!Q330/Cohort_CF!Q330))</f>
        <v>2718983.1863578036</v>
      </c>
      <c r="R330" s="1">
        <f>IF(Income_CF!R332="","",Income_CF!R332*(Cohort_WP!R330/Cohort_CF!R330))</f>
        <v>2836630.159557696</v>
      </c>
      <c r="S330" s="1">
        <f>IF(Income_CF!S332="","",Income_CF!S332*(Cohort_WP!S330/Cohort_CF!S330))</f>
        <v>2937842.8464790513</v>
      </c>
      <c r="T330" s="1">
        <f>IF(Income_CF!T332="","",Income_CF!T332*(Cohort_WP!T330/Cohort_CF!T330))</f>
        <v>3040841.810993718</v>
      </c>
      <c r="U330" s="1">
        <f>IF(Income_CF!U332="","",Income_CF!U332*(Cohort_WP!U330/Cohort_CF!U330))</f>
        <v>3145563.9512126339</v>
      </c>
      <c r="V330" s="1">
        <f>IF(Income_CF!V332="","",Income_CF!V332*(Cohort_WP!V330/Cohort_CF!V330))</f>
        <v>3251940.8186712433</v>
      </c>
      <c r="W330" s="1">
        <f>IF(Income_CF!W332="","",Income_CF!W332*(Cohort_WP!W330/Cohort_CF!W330))</f>
        <v>3359898.601252018</v>
      </c>
      <c r="X330" s="1">
        <f>IF(Income_CF!X332="","",Income_CF!X332*(Cohort_WP!X330/Cohort_CF!X330))</f>
        <v>3469358.1218792866</v>
      </c>
      <c r="Y330" s="1">
        <f>IF(Income_CF!Y332="","",Income_CF!Y332*(Cohort_WP!Y330/Cohort_CF!Y330))</f>
        <v>3580234.8535243166</v>
      </c>
      <c r="Z330" s="1">
        <f>IF(Income_CF!Z332="","",Income_CF!Z332*(Cohort_WP!Z330/Cohort_CF!Z330))</f>
        <v>3692438.9510070463</v>
      </c>
      <c r="AA330" s="1">
        <f>IF(Income_CF!AA332="","",Income_CF!AA332*(Cohort_WP!AA330/Cohort_CF!AA330))</f>
        <v>3805875.3000253639</v>
      </c>
      <c r="AB330" s="1">
        <f>IF(Income_CF!AB332="","",Income_CF!AB332*(Cohort_WP!AB330/Cohort_CF!AB330))</f>
        <v>3920443.5837829313</v>
      </c>
      <c r="AC330" s="1">
        <f>IF(Income_CF!AC332="","",Income_CF!AC332*(Cohort_WP!AC330/Cohort_CF!AC330))</f>
        <v>4036038.3675237717</v>
      </c>
      <c r="AD330" s="1">
        <f>IF(Income_CF!AD332="","",Income_CF!AD332*(Cohort_WP!AD330/Cohort_CF!AD330))</f>
        <v>4152549.2012144504</v>
      </c>
      <c r="AE330" s="1">
        <f>IF(Income_CF!AE332="","",Income_CF!AE332*(Cohort_WP!AE330/Cohort_CF!AE330))</f>
        <v>4269860.7405453976</v>
      </c>
      <c r="AF330" s="1">
        <f>IF(Income_CF!AF332="","",Income_CF!AF332*(Cohort_WP!AF330/Cohort_CF!AF330))</f>
        <v>4387852.8863493195</v>
      </c>
      <c r="AG330" s="1">
        <f>IF(Income_CF!AG332="","",Income_CF!AG332*(Cohort_WP!AG330/Cohort_CF!AG330))</f>
        <v>4506400.9424596522</v>
      </c>
      <c r="AH330" s="1">
        <f>IF(Income_CF!AH332="","",Income_CF!AH332*(Cohort_WP!AH330/Cohort_CF!AH330))</f>
        <v>4625375.7919537602</v>
      </c>
      <c r="AI330" s="1">
        <f>IF(Income_CF!AI332="","",Income_CF!AI332*(Cohort_WP!AI330/Cohort_CF!AI330))</f>
        <v>4744644.0916461991</v>
      </c>
      <c r="AJ330" s="1">
        <f>IF(Income_CF!AJ332="","",Income_CF!AJ332*(Cohort_WP!AJ330/Cohort_CF!AJ330))</f>
        <v>4864068.4846154628</v>
      </c>
      <c r="AK330" s="1">
        <f>IF(Income_CF!AK332="","",Income_CF!AK332*(Cohort_WP!AK330/Cohort_CF!AK330))</f>
        <v>4983507.8304660032</v>
      </c>
      <c r="AL330" s="1">
        <f>IF(Income_CF!AL332="","",Income_CF!AL332*(Cohort_WP!AL330/Cohort_CF!AL330))</f>
        <v>5102817.4529433241</v>
      </c>
      <c r="AM330" s="1">
        <f>IF(Income_CF!AM332="","",Income_CF!AM332*(Cohort_WP!AM330/Cohort_CF!AM330))</f>
        <v>5221849.4044368183</v>
      </c>
      <c r="AN330" s="1">
        <f>IF(Income_CF!AN332="","",Income_CF!AN332*(Cohort_WP!AN330/Cohort_CF!AN330))</f>
        <v>5340452.7468219465</v>
      </c>
      <c r="AO330" s="1">
        <f>IF(Income_CF!AO332="","",Income_CF!AO332*(Cohort_WP!AO330/Cohort_CF!AO330))</f>
        <v>5458473.8480100473</v>
      </c>
      <c r="AP330" s="1">
        <f>IF(Income_CF!AP332="","",Income_CF!AP332*(Cohort_WP!AP330/Cohort_CF!AP330))</f>
        <v>5575756.693493126</v>
      </c>
      <c r="AQ330" s="1">
        <f>IF(Income_CF!AQ332="","",Income_CF!AQ332*(Cohort_WP!AQ330/Cohort_CF!AQ330))</f>
        <v>5692143.212090252</v>
      </c>
      <c r="AR330" s="1">
        <f>IF(Income_CF!AR332="","",Income_CF!AR332*(Cohort_WP!AR330/Cohort_CF!AR330))</f>
        <v>5807473.6150248917</v>
      </c>
      <c r="AS330" s="1">
        <f>IF(Income_CF!AS332="","",Income_CF!AS332*(Cohort_WP!AS330/Cohort_CF!AS330))</f>
        <v>5921586.7473861491</v>
      </c>
      <c r="AT330" s="1">
        <f>IF(Income_CF!AT332="","",Income_CF!AT332*(Cohort_WP!AT330/Cohort_CF!AT330))</f>
        <v>6034320.45095516</v>
      </c>
      <c r="AU330" s="1">
        <f>IF(Income_CF!AU332="","",Income_CF!AU332*(Cohort_WP!AU330/Cohort_CF!AU330))</f>
        <v>6145511.9373079902</v>
      </c>
      <c r="AV330" s="1">
        <f>IF(Income_CF!AV332="","",Income_CF!AV332*(Cohort_WP!AV330/Cohort_CF!AV330))</f>
        <v>6254998.1700416803</v>
      </c>
      <c r="AW330" s="1">
        <f>IF(Income_CF!AW332="","",Income_CF!AW332*(Cohort_WP!AW330/Cohort_CF!AW330))</f>
        <v>6362616.2549089091</v>
      </c>
      <c r="AX330" s="1">
        <f>IF(Income_CF!AX332="","",Income_CF!AX332*(Cohort_WP!AX330/Cohort_CF!AX330))</f>
        <v>6468203.8365902985</v>
      </c>
      <c r="AY330" s="1">
        <f>IF(Income_CF!AY332="","",Income_CF!AY332*(Cohort_WP!AY330/Cohort_CF!AY330))</f>
        <v>6571599.5007827533</v>
      </c>
      <c r="AZ330" s="1">
        <f>IF(Income_CF!AZ332="","",Income_CF!AZ332*(Cohort_WP!AZ330/Cohort_CF!AZ330))</f>
        <v>6672643.1802358944</v>
      </c>
      <c r="BA330" s="1">
        <f>IF(Income_CF!BA332="","",Income_CF!BA332*(Cohort_WP!BA330/Cohort_CF!BA330))</f>
        <v>6771176.5633297544</v>
      </c>
      <c r="BB330" s="1" t="str">
        <f>IF(Income_CF!BB332="","",Income_CF!BB332*(Cohort_WP!BB330/Cohort_CF!BB330))</f>
        <v/>
      </c>
      <c r="BC330" s="1" t="str">
        <f>IF(Income_CF!BC332="","",Income_CF!BC332*(Cohort_WP!BC330/Cohort_CF!BC330))</f>
        <v/>
      </c>
      <c r="BD330" s="1" t="str">
        <f>IF(Income_CF!BD332="","",Income_CF!BD332*(Cohort_WP!BD330/Cohort_CF!BD330))</f>
        <v/>
      </c>
      <c r="BE330" s="1" t="str">
        <f>IF(Income_CF!BE332="","",Income_CF!BE332*(Cohort_WP!BE330/Cohort_CF!BE330))</f>
        <v/>
      </c>
      <c r="BF330" s="1" t="str">
        <f>IF(Income_CF!BF332="","",Income_CF!BF332*(Cohort_WP!BF330/Cohort_CF!BF330))</f>
        <v/>
      </c>
      <c r="BG330" s="1" t="str">
        <f>IF(Income_CF!BG332="","",Income_CF!BG332*(Cohort_WP!BG330/Cohort_CF!BG330))</f>
        <v/>
      </c>
      <c r="BH330" s="1" t="str">
        <f>IF(Income_CF!BH332="","",Income_CF!BH332*(Cohort_WP!BH330/Cohort_CF!BH330))</f>
        <v/>
      </c>
      <c r="BI330" s="1" t="str">
        <f>IF(Income_CF!BI332="","",Income_CF!BI332*(Cohort_WP!BI330/Cohort_CF!BI330))</f>
        <v/>
      </c>
      <c r="BJ330" s="1" t="str">
        <f>IF(Income_CF!BJ332="","",Income_CF!BJ332*(Cohort_WP!BJ330/Cohort_CF!BJ330))</f>
        <v/>
      </c>
      <c r="BK330" s="1" t="str">
        <f>IF(Income_CF!BK332="","",Income_CF!BK332*(Cohort_WP!BK330/Cohort_CF!BK330))</f>
        <v/>
      </c>
      <c r="BL330" s="1" t="str">
        <f>IF(Income_CF!BL332="","",Income_CF!BL332*(Cohort_WP!BL330/Cohort_CF!BL330))</f>
        <v/>
      </c>
      <c r="BM330" s="1" t="str">
        <f>IF(Income_CF!BM332="","",Income_CF!BM332*(Cohort_WP!BM330/Cohort_CF!BM330))</f>
        <v/>
      </c>
      <c r="BN330" s="1" t="str">
        <f>IF(Income_CF!BN332="","",Income_CF!BN332*(Cohort_WP!BN330/Cohort_CF!BN330))</f>
        <v/>
      </c>
      <c r="BO330" s="1" t="str">
        <f>IF(Income_CF!BO332="","",Income_CF!BO332*(Cohort_WP!BO330/Cohort_CF!BO330))</f>
        <v/>
      </c>
      <c r="BP330" s="1" t="str">
        <f>IF(Income_CF!BP332="","",Income_CF!BP332*(Cohort_WP!BP330/Cohort_CF!BP330))</f>
        <v/>
      </c>
      <c r="BQ330" s="1" t="str">
        <f>IF(Income_CF!BQ332="","",Income_CF!BQ332*(Cohort_WP!BQ330/Cohort_CF!BQ330))</f>
        <v/>
      </c>
      <c r="BR330" s="1" t="str">
        <f>IF(Income_CF!BR332="","",Income_CF!BR332*(Cohort_WP!BR330/Cohort_CF!BR330))</f>
        <v/>
      </c>
      <c r="BS330" s="1" t="str">
        <f>IF(Income_CF!BS332="","",Income_CF!BS332*(Cohort_WP!BS330/Cohort_CF!BS330))</f>
        <v/>
      </c>
      <c r="BT330" s="1" t="str">
        <f>IF(Income_CF!BT332="","",Income_CF!BT332*(Cohort_WP!BT330/Cohort_CF!BT330))</f>
        <v/>
      </c>
    </row>
    <row r="331" spans="1:72" x14ac:dyDescent="0.55000000000000004">
      <c r="A331" s="642"/>
      <c r="B331" t="s">
        <v>468</v>
      </c>
      <c r="N331" s="1" t="str">
        <f>IF(Income_CF!N333="","",Income_CF!N333*(Cohort_WP!N331/Cohort_CF!N331))</f>
        <v/>
      </c>
      <c r="O331" s="1">
        <f>IF(Income_CF!O333="","",Income_CF!O333*(Cohort_WP!O331/Cohort_CF!O331))</f>
        <v>2502875.7665253752</v>
      </c>
      <c r="P331" s="1">
        <f>IF(Income_CF!P333="","",Income_CF!P333*(Cohort_WP!P331/Cohort_CF!P331))</f>
        <v>2599968.1101625711</v>
      </c>
      <c r="Q331" s="1">
        <f>IF(Income_CF!Q333="","",Income_CF!Q333*(Cohort_WP!Q331/Cohort_CF!Q331))</f>
        <v>2699206.8804372004</v>
      </c>
      <c r="R331" s="1">
        <f>IF(Income_CF!R333="","",Income_CF!R333*(Cohort_WP!R331/Cohort_CF!R331))</f>
        <v>2800552.681948537</v>
      </c>
      <c r="S331" s="1">
        <f>IF(Income_CF!S333="","",Income_CF!S333*(Cohort_WP!S331/Cohort_CF!S331))</f>
        <v>2921729.0643444266</v>
      </c>
      <c r="T331" s="1">
        <f>IF(Income_CF!T333="","",Income_CF!T333*(Cohort_WP!T331/Cohort_CF!T331))</f>
        <v>3025978.1318734232</v>
      </c>
      <c r="U331" s="1">
        <f>IF(Income_CF!U333="","",Income_CF!U333*(Cohort_WP!U331/Cohort_CF!U331))</f>
        <v>3132067.0653235298</v>
      </c>
      <c r="V331" s="1">
        <f>IF(Income_CF!V333="","",Income_CF!V333*(Cohort_WP!V331/Cohort_CF!V331))</f>
        <v>3239930.8697490124</v>
      </c>
      <c r="W331" s="1">
        <f>IF(Income_CF!W333="","",Income_CF!W333*(Cohort_WP!W331/Cohort_CF!W331))</f>
        <v>3349499.0432313806</v>
      </c>
      <c r="X331" s="1">
        <f>IF(Income_CF!X333="","",Income_CF!X333*(Cohort_WP!X331/Cohort_CF!X331))</f>
        <v>3460695.5592895783</v>
      </c>
      <c r="Y331" s="1">
        <f>IF(Income_CF!Y333="","",Income_CF!Y333*(Cohort_WP!Y331/Cohort_CF!Y331))</f>
        <v>3573438.8655356653</v>
      </c>
      <c r="Z331" s="1">
        <f>IF(Income_CF!Z333="","",Income_CF!Z333*(Cohort_WP!Z331/Cohort_CF!Z331))</f>
        <v>3687641.8991300464</v>
      </c>
      <c r="AA331" s="1">
        <f>IF(Income_CF!AA333="","",Income_CF!AA333*(Cohort_WP!AA331/Cohort_CF!AA331))</f>
        <v>3803212.1195372567</v>
      </c>
      <c r="AB331" s="1">
        <f>IF(Income_CF!AB333="","",Income_CF!AB333*(Cohort_WP!AB331/Cohort_CF!AB331))</f>
        <v>3920051.5590261254</v>
      </c>
      <c r="AC331" s="1">
        <f>IF(Income_CF!AC333="","",Income_CF!AC333*(Cohort_WP!AC331/Cohort_CF!AC331))</f>
        <v>4038056.8912964193</v>
      </c>
      <c r="AD331" s="1">
        <f>IF(Income_CF!AD333="","",Income_CF!AD333*(Cohort_WP!AD331/Cohort_CF!AD331))</f>
        <v>4157119.5185494847</v>
      </c>
      <c r="AE331" s="1">
        <f>IF(Income_CF!AE333="","",Income_CF!AE333*(Cohort_WP!AE331/Cohort_CF!AE331))</f>
        <v>4277125.6772508835</v>
      </c>
      <c r="AF331" s="1">
        <f>IF(Income_CF!AF333="","",Income_CF!AF333*(Cohort_WP!AF331/Cohort_CF!AF331))</f>
        <v>4397956.5627617603</v>
      </c>
      <c r="AG331" s="1">
        <f>IF(Income_CF!AG333="","",Income_CF!AG333*(Cohort_WP!AG331/Cohort_CF!AG331))</f>
        <v>4519488.4729397986</v>
      </c>
      <c r="AH331" s="1">
        <f>IF(Income_CF!AH333="","",Income_CF!AH333*(Cohort_WP!AH331/Cohort_CF!AH331))</f>
        <v>4641592.9707334414</v>
      </c>
      <c r="AI331" s="1">
        <f>IF(Income_CF!AI333="","",Income_CF!AI333*(Cohort_WP!AI331/Cohort_CF!AI331))</f>
        <v>4764137.0657123728</v>
      </c>
      <c r="AJ331" s="1">
        <f>IF(Income_CF!AJ333="","",Income_CF!AJ333*(Cohort_WP!AJ331/Cohort_CF!AJ331))</f>
        <v>4886983.4143955847</v>
      </c>
      <c r="AK331" s="1">
        <f>IF(Income_CF!AK333="","",Income_CF!AK333*(Cohort_WP!AK331/Cohort_CF!AK331))</f>
        <v>5009990.539153927</v>
      </c>
      <c r="AL331" s="1">
        <f>IF(Income_CF!AL333="","",Income_CF!AL333*(Cohort_WP!AL331/Cohort_CF!AL331))</f>
        <v>5133013.0653799819</v>
      </c>
      <c r="AM331" s="1">
        <f>IF(Income_CF!AM333="","",Income_CF!AM333*(Cohort_WP!AM331/Cohort_CF!AM331))</f>
        <v>5255901.9765316239</v>
      </c>
      <c r="AN331" s="1">
        <f>IF(Income_CF!AN333="","",Income_CF!AN333*(Cohort_WP!AN331/Cohort_CF!AN331))</f>
        <v>5378504.8865699219</v>
      </c>
      <c r="AO331" s="1">
        <f>IF(Income_CF!AO333="","",Income_CF!AO333*(Cohort_WP!AO331/Cohort_CF!AO331))</f>
        <v>5500666.3292266047</v>
      </c>
      <c r="AP331" s="1">
        <f>IF(Income_CF!AP333="","",Income_CF!AP333*(Cohort_WP!AP331/Cohort_CF!AP331))</f>
        <v>5622228.0634503476</v>
      </c>
      <c r="AQ331" s="1">
        <f>IF(Income_CF!AQ333="","",Income_CF!AQ333*(Cohort_WP!AQ331/Cohort_CF!AQ331))</f>
        <v>5743029.3942979183</v>
      </c>
      <c r="AR331" s="1">
        <f>IF(Income_CF!AR333="","",Income_CF!AR333*(Cohort_WP!AR331/Cohort_CF!AR331))</f>
        <v>5862907.5084529603</v>
      </c>
      <c r="AS331" s="1">
        <f>IF(Income_CF!AS333="","",Income_CF!AS333*(Cohort_WP!AS331/Cohort_CF!AS331))</f>
        <v>5981697.8234756384</v>
      </c>
      <c r="AT331" s="1">
        <f>IF(Income_CF!AT333="","",Income_CF!AT333*(Cohort_WP!AT331/Cohort_CF!AT331))</f>
        <v>6099234.3498077318</v>
      </c>
      <c r="AU331" s="1">
        <f>IF(Income_CF!AU333="","",Income_CF!AU333*(Cohort_WP!AU331/Cohort_CF!AU331))</f>
        <v>6215350.0644838158</v>
      </c>
      <c r="AV331" s="1">
        <f>IF(Income_CF!AV333="","",Income_CF!AV333*(Cohort_WP!AV331/Cohort_CF!AV331))</f>
        <v>6329877.2954272293</v>
      </c>
      <c r="AW331" s="1">
        <f>IF(Income_CF!AW333="","",Income_CF!AW333*(Cohort_WP!AW331/Cohort_CF!AW331))</f>
        <v>6442648.1151429284</v>
      </c>
      <c r="AX331" s="1">
        <f>IF(Income_CF!AX333="","",Income_CF!AX333*(Cohort_WP!AX331/Cohort_CF!AX331))</f>
        <v>6553494.7425561752</v>
      </c>
      <c r="AY331" s="1">
        <f>IF(Income_CF!AY333="","",Income_CF!AY333*(Cohort_WP!AY331/Cohort_CF!AY331))</f>
        <v>6662249.9516880084</v>
      </c>
      <c r="AZ331" s="1">
        <f>IF(Income_CF!AZ333="","",Income_CF!AZ333*(Cohort_WP!AZ331/Cohort_CF!AZ331))</f>
        <v>6768747.485806236</v>
      </c>
      <c r="BA331" s="1">
        <f>IF(Income_CF!BA333="","",Income_CF!BA333*(Cohort_WP!BA331/Cohort_CF!BA331))</f>
        <v>6872822.4756429726</v>
      </c>
      <c r="BB331" s="1">
        <f>IF(Income_CF!BB333="","",Income_CF!BB333*(Cohort_WP!BB331/Cohort_CF!BB331))</f>
        <v>6974311.8602296459</v>
      </c>
      <c r="BC331" s="1" t="str">
        <f>IF(Income_CF!BC333="","",Income_CF!BC333*(Cohort_WP!BC331/Cohort_CF!BC331))</f>
        <v/>
      </c>
      <c r="BD331" s="1" t="str">
        <f>IF(Income_CF!BD333="","",Income_CF!BD333*(Cohort_WP!BD331/Cohort_CF!BD331))</f>
        <v/>
      </c>
      <c r="BE331" s="1" t="str">
        <f>IF(Income_CF!BE333="","",Income_CF!BE333*(Cohort_WP!BE331/Cohort_CF!BE331))</f>
        <v/>
      </c>
      <c r="BF331" s="1" t="str">
        <f>IF(Income_CF!BF333="","",Income_CF!BF333*(Cohort_WP!BF331/Cohort_CF!BF331))</f>
        <v/>
      </c>
      <c r="BG331" s="1" t="str">
        <f>IF(Income_CF!BG333="","",Income_CF!BG333*(Cohort_WP!BG331/Cohort_CF!BG331))</f>
        <v/>
      </c>
      <c r="BH331" s="1" t="str">
        <f>IF(Income_CF!BH333="","",Income_CF!BH333*(Cohort_WP!BH331/Cohort_CF!BH331))</f>
        <v/>
      </c>
      <c r="BI331" s="1" t="str">
        <f>IF(Income_CF!BI333="","",Income_CF!BI333*(Cohort_WP!BI331/Cohort_CF!BI331))</f>
        <v/>
      </c>
      <c r="BJ331" s="1" t="str">
        <f>IF(Income_CF!BJ333="","",Income_CF!BJ333*(Cohort_WP!BJ331/Cohort_CF!BJ331))</f>
        <v/>
      </c>
      <c r="BK331" s="1" t="str">
        <f>IF(Income_CF!BK333="","",Income_CF!BK333*(Cohort_WP!BK331/Cohort_CF!BK331))</f>
        <v/>
      </c>
      <c r="BL331" s="1" t="str">
        <f>IF(Income_CF!BL333="","",Income_CF!BL333*(Cohort_WP!BL331/Cohort_CF!BL331))</f>
        <v/>
      </c>
      <c r="BM331" s="1" t="str">
        <f>IF(Income_CF!BM333="","",Income_CF!BM333*(Cohort_WP!BM331/Cohort_CF!BM331))</f>
        <v/>
      </c>
      <c r="BN331" s="1" t="str">
        <f>IF(Income_CF!BN333="","",Income_CF!BN333*(Cohort_WP!BN331/Cohort_CF!BN331))</f>
        <v/>
      </c>
      <c r="BO331" s="1" t="str">
        <f>IF(Income_CF!BO333="","",Income_CF!BO333*(Cohort_WP!BO331/Cohort_CF!BO331))</f>
        <v/>
      </c>
      <c r="BP331" s="1" t="str">
        <f>IF(Income_CF!BP333="","",Income_CF!BP333*(Cohort_WP!BP331/Cohort_CF!BP331))</f>
        <v/>
      </c>
      <c r="BQ331" s="1" t="str">
        <f>IF(Income_CF!BQ333="","",Income_CF!BQ333*(Cohort_WP!BQ331/Cohort_CF!BQ331))</f>
        <v/>
      </c>
      <c r="BR331" s="1" t="str">
        <f>IF(Income_CF!BR333="","",Income_CF!BR333*(Cohort_WP!BR331/Cohort_CF!BR331))</f>
        <v/>
      </c>
      <c r="BS331" s="1" t="str">
        <f>IF(Income_CF!BS333="","",Income_CF!BS333*(Cohort_WP!BS331/Cohort_CF!BS331))</f>
        <v/>
      </c>
      <c r="BT331" s="1" t="str">
        <f>IF(Income_CF!BT333="","",Income_CF!BT333*(Cohort_WP!BT331/Cohort_CF!BT331))</f>
        <v/>
      </c>
    </row>
    <row r="332" spans="1:72" x14ac:dyDescent="0.55000000000000004">
      <c r="A332" s="642"/>
      <c r="B332" t="s">
        <v>469</v>
      </c>
      <c r="N332" s="1" t="str">
        <f>IF(Income_CF!N334="","",Income_CF!N334*(Cohort_WP!N332/Cohort_CF!N332))</f>
        <v/>
      </c>
      <c r="O332" s="1" t="str">
        <f>IF(Income_CF!O334="","",Income_CF!O334*(Cohort_WP!O332/Cohort_CF!O332))</f>
        <v/>
      </c>
      <c r="P332" s="1">
        <f>IF(Income_CF!P334="","",Income_CF!P334*(Cohort_WP!P332/Cohort_CF!P332))</f>
        <v>2577962.0395211363</v>
      </c>
      <c r="Q332" s="1">
        <f>IF(Income_CF!Q334="","",Income_CF!Q334*(Cohort_WP!Q332/Cohort_CF!Q332))</f>
        <v>2677967.1534674484</v>
      </c>
      <c r="R332" s="1">
        <f>IF(Income_CF!R334="","",Income_CF!R334*(Cohort_WP!R332/Cohort_CF!R332))</f>
        <v>2780183.0868503158</v>
      </c>
      <c r="S332" s="1">
        <f>IF(Income_CF!S334="","",Income_CF!S334*(Cohort_WP!S332/Cohort_CF!S332))</f>
        <v>2884569.2624069932</v>
      </c>
      <c r="T332" s="1">
        <f>IF(Income_CF!T334="","",Income_CF!T334*(Cohort_WP!T332/Cohort_CF!T332))</f>
        <v>3009380.9362747599</v>
      </c>
      <c r="U332" s="1">
        <f>IF(Income_CF!U334="","",Income_CF!U334*(Cohort_WP!U332/Cohort_CF!U332))</f>
        <v>3116757.475829626</v>
      </c>
      <c r="V332" s="1">
        <f>IF(Income_CF!V334="","",Income_CF!V334*(Cohort_WP!V332/Cohort_CF!V332))</f>
        <v>3226029.0772832353</v>
      </c>
      <c r="W332" s="1">
        <f>IF(Income_CF!W334="","",Income_CF!W334*(Cohort_WP!W332/Cohort_CF!W332))</f>
        <v>3337128.7958414825</v>
      </c>
      <c r="X332" s="1">
        <f>IF(Income_CF!X334="","",Income_CF!X334*(Cohort_WP!X332/Cohort_CF!X332))</f>
        <v>3449984.014528322</v>
      </c>
      <c r="Y332" s="1">
        <f>IF(Income_CF!Y334="","",Income_CF!Y334*(Cohort_WP!Y332/Cohort_CF!Y332))</f>
        <v>3564516.4260682655</v>
      </c>
      <c r="Z332" s="1">
        <f>IF(Income_CF!Z334="","",Income_CF!Z334*(Cohort_WP!Z332/Cohort_CF!Z332))</f>
        <v>3680642.0315017351</v>
      </c>
      <c r="AA332" s="1">
        <f>IF(Income_CF!AA334="","",Income_CF!AA334*(Cohort_WP!AA332/Cohort_CF!AA332))</f>
        <v>3798271.1561039472</v>
      </c>
      <c r="AB332" s="1">
        <f>IF(Income_CF!AB334="","",Income_CF!AB334*(Cohort_WP!AB332/Cohort_CF!AB332))</f>
        <v>3917308.4831233751</v>
      </c>
      <c r="AC332" s="1">
        <f>IF(Income_CF!AC334="","",Income_CF!AC334*(Cohort_WP!AC332/Cohort_CF!AC332))</f>
        <v>4037653.105796909</v>
      </c>
      <c r="AD332" s="1">
        <f>IF(Income_CF!AD334="","",Income_CF!AD334*(Cohort_WP!AD332/Cohort_CF!AD332))</f>
        <v>4159198.5980353113</v>
      </c>
      <c r="AE332" s="1">
        <f>IF(Income_CF!AE334="","",Income_CF!AE334*(Cohort_WP!AE332/Cohort_CF!AE332))</f>
        <v>4281833.104105969</v>
      </c>
      <c r="AF332" s="1">
        <f>IF(Income_CF!AF334="","",Income_CF!AF334*(Cohort_WP!AF332/Cohort_CF!AF332))</f>
        <v>4405439.447568411</v>
      </c>
      <c r="AG332" s="1">
        <f>IF(Income_CF!AG334="","",Income_CF!AG334*(Cohort_WP!AG332/Cohort_CF!AG332))</f>
        <v>4529895.2596446127</v>
      </c>
      <c r="AH332" s="1">
        <f>IF(Income_CF!AH334="","",Income_CF!AH334*(Cohort_WP!AH332/Cohort_CF!AH332))</f>
        <v>4655073.127127992</v>
      </c>
      <c r="AI332" s="1">
        <f>IF(Income_CF!AI334="","",Income_CF!AI334*(Cohort_WP!AI332/Cohort_CF!AI332))</f>
        <v>4780840.7598554445</v>
      </c>
      <c r="AJ332" s="1">
        <f>IF(Income_CF!AJ334="","",Income_CF!AJ334*(Cohort_WP!AJ332/Cohort_CF!AJ332))</f>
        <v>4907061.1776837436</v>
      </c>
      <c r="AK332" s="1">
        <f>IF(Income_CF!AK334="","",Income_CF!AK334*(Cohort_WP!AK332/Cohort_CF!AK332))</f>
        <v>5033592.9168274533</v>
      </c>
      <c r="AL332" s="1">
        <f>IF(Income_CF!AL334="","",Income_CF!AL334*(Cohort_WP!AL332/Cohort_CF!AL332))</f>
        <v>5160290.2553285444</v>
      </c>
      <c r="AM332" s="1">
        <f>IF(Income_CF!AM334="","",Income_CF!AM334*(Cohort_WP!AM332/Cohort_CF!AM332))</f>
        <v>5287003.4573413813</v>
      </c>
      <c r="AN332" s="1">
        <f>IF(Income_CF!AN334="","",Income_CF!AN334*(Cohort_WP!AN332/Cohort_CF!AN332))</f>
        <v>5413579.0358275715</v>
      </c>
      <c r="AO332" s="1">
        <f>IF(Income_CF!AO334="","",Income_CF!AO334*(Cohort_WP!AO332/Cohort_CF!AO332))</f>
        <v>5539860.0331670204</v>
      </c>
      <c r="AP332" s="1">
        <f>IF(Income_CF!AP334="","",Income_CF!AP334*(Cohort_WP!AP332/Cohort_CF!AP332))</f>
        <v>5665686.319103403</v>
      </c>
      <c r="AQ332" s="1">
        <f>IF(Income_CF!AQ334="","",Income_CF!AQ334*(Cohort_WP!AQ332/Cohort_CF!AQ332))</f>
        <v>5790894.9053538581</v>
      </c>
      <c r="AR332" s="1">
        <f>IF(Income_CF!AR334="","",Income_CF!AR334*(Cohort_WP!AR332/Cohort_CF!AR332))</f>
        <v>5915320.276126856</v>
      </c>
      <c r="AS332" s="1">
        <f>IF(Income_CF!AS334="","",Income_CF!AS334*(Cohort_WP!AS332/Cohort_CF!AS332))</f>
        <v>6038794.7337065497</v>
      </c>
      <c r="AT332" s="1">
        <f>IF(Income_CF!AT334="","",Income_CF!AT334*(Cohort_WP!AT332/Cohort_CF!AT332))</f>
        <v>6161148.7581799077</v>
      </c>
      <c r="AU332" s="1">
        <f>IF(Income_CF!AU334="","",Income_CF!AU334*(Cohort_WP!AU332/Cohort_CF!AU332))</f>
        <v>6282211.3803019635</v>
      </c>
      <c r="AV332" s="1">
        <f>IF(Income_CF!AV334="","",Income_CF!AV334*(Cohort_WP!AV332/Cohort_CF!AV332))</f>
        <v>6401810.5664183302</v>
      </c>
      <c r="AW332" s="1">
        <f>IF(Income_CF!AW334="","",Income_CF!AW334*(Cohort_WP!AW332/Cohort_CF!AW332))</f>
        <v>6519773.6142900465</v>
      </c>
      <c r="AX332" s="1">
        <f>IF(Income_CF!AX334="","",Income_CF!AX334*(Cohort_WP!AX332/Cohort_CF!AX332))</f>
        <v>6635927.5585972164</v>
      </c>
      <c r="AY332" s="1">
        <f>IF(Income_CF!AY334="","",Income_CF!AY334*(Cohort_WP!AY332/Cohort_CF!AY332))</f>
        <v>6750099.5848328611</v>
      </c>
      <c r="AZ332" s="1">
        <f>IF(Income_CF!AZ334="","",Income_CF!AZ334*(Cohort_WP!AZ332/Cohort_CF!AZ332))</f>
        <v>6862117.4502386479</v>
      </c>
      <c r="BA332" s="1">
        <f>IF(Income_CF!BA334="","",Income_CF!BA334*(Cohort_WP!BA332/Cohort_CF!BA332))</f>
        <v>6971809.9103804249</v>
      </c>
      <c r="BB332" s="1">
        <f>IF(Income_CF!BB334="","",Income_CF!BB334*(Cohort_WP!BB332/Cohort_CF!BB332))</f>
        <v>7079007.1499122595</v>
      </c>
      <c r="BC332" s="1">
        <f>IF(Income_CF!BC334="","",Income_CF!BC334*(Cohort_WP!BC332/Cohort_CF!BC332))</f>
        <v>7183541.2160365349</v>
      </c>
      <c r="BD332" s="1" t="str">
        <f>IF(Income_CF!BD334="","",Income_CF!BD334*(Cohort_WP!BD332/Cohort_CF!BD332))</f>
        <v/>
      </c>
      <c r="BE332" s="1" t="str">
        <f>IF(Income_CF!BE334="","",Income_CF!BE334*(Cohort_WP!BE332/Cohort_CF!BE332))</f>
        <v/>
      </c>
      <c r="BF332" s="1" t="str">
        <f>IF(Income_CF!BF334="","",Income_CF!BF334*(Cohort_WP!BF332/Cohort_CF!BF332))</f>
        <v/>
      </c>
      <c r="BG332" s="1" t="str">
        <f>IF(Income_CF!BG334="","",Income_CF!BG334*(Cohort_WP!BG332/Cohort_CF!BG332))</f>
        <v/>
      </c>
      <c r="BH332" s="1" t="str">
        <f>IF(Income_CF!BH334="","",Income_CF!BH334*(Cohort_WP!BH332/Cohort_CF!BH332))</f>
        <v/>
      </c>
      <c r="BI332" s="1" t="str">
        <f>IF(Income_CF!BI334="","",Income_CF!BI334*(Cohort_WP!BI332/Cohort_CF!BI332))</f>
        <v/>
      </c>
      <c r="BJ332" s="1" t="str">
        <f>IF(Income_CF!BJ334="","",Income_CF!BJ334*(Cohort_WP!BJ332/Cohort_CF!BJ332))</f>
        <v/>
      </c>
      <c r="BK332" s="1" t="str">
        <f>IF(Income_CF!BK334="","",Income_CF!BK334*(Cohort_WP!BK332/Cohort_CF!BK332))</f>
        <v/>
      </c>
      <c r="BL332" s="1" t="str">
        <f>IF(Income_CF!BL334="","",Income_CF!BL334*(Cohort_WP!BL332/Cohort_CF!BL332))</f>
        <v/>
      </c>
      <c r="BM332" s="1" t="str">
        <f>IF(Income_CF!BM334="","",Income_CF!BM334*(Cohort_WP!BM332/Cohort_CF!BM332))</f>
        <v/>
      </c>
      <c r="BN332" s="1" t="str">
        <f>IF(Income_CF!BN334="","",Income_CF!BN334*(Cohort_WP!BN332/Cohort_CF!BN332))</f>
        <v/>
      </c>
      <c r="BO332" s="1" t="str">
        <f>IF(Income_CF!BO334="","",Income_CF!BO334*(Cohort_WP!BO332/Cohort_CF!BO332))</f>
        <v/>
      </c>
      <c r="BP332" s="1" t="str">
        <f>IF(Income_CF!BP334="","",Income_CF!BP334*(Cohort_WP!BP332/Cohort_CF!BP332))</f>
        <v/>
      </c>
      <c r="BQ332" s="1" t="str">
        <f>IF(Income_CF!BQ334="","",Income_CF!BQ334*(Cohort_WP!BQ332/Cohort_CF!BQ332))</f>
        <v/>
      </c>
      <c r="BR332" s="1" t="str">
        <f>IF(Income_CF!BR334="","",Income_CF!BR334*(Cohort_WP!BR332/Cohort_CF!BR332))</f>
        <v/>
      </c>
      <c r="BS332" s="1" t="str">
        <f>IF(Income_CF!BS334="","",Income_CF!BS334*(Cohort_WP!BS332/Cohort_CF!BS332))</f>
        <v/>
      </c>
      <c r="BT332" s="1" t="str">
        <f>IF(Income_CF!BT334="","",Income_CF!BT334*(Cohort_WP!BT332/Cohort_CF!BT332))</f>
        <v/>
      </c>
    </row>
    <row r="333" spans="1:72" x14ac:dyDescent="0.55000000000000004">
      <c r="A333" s="642"/>
      <c r="B333" t="s">
        <v>470</v>
      </c>
      <c r="N333" s="1" t="str">
        <f>IF(Income_CF!N335="","",Income_CF!N335*(Cohort_WP!N333/Cohort_CF!N333))</f>
        <v/>
      </c>
      <c r="O333" s="1" t="str">
        <f>IF(Income_CF!O335="","",Income_CF!O335*(Cohort_WP!O333/Cohort_CF!O333))</f>
        <v/>
      </c>
      <c r="P333" s="1" t="str">
        <f>IF(Income_CF!P335="","",Income_CF!P335*(Cohort_WP!P333/Cohort_CF!P333))</f>
        <v/>
      </c>
      <c r="Q333" s="1">
        <f>IF(Income_CF!Q335="","",Income_CF!Q335*(Cohort_WP!Q333/Cohort_CF!Q333))</f>
        <v>2655300.9007067704</v>
      </c>
      <c r="R333" s="1">
        <f>IF(Income_CF!R335="","",Income_CF!R335*(Cohort_WP!R333/Cohort_CF!R333))</f>
        <v>2758306.1680714712</v>
      </c>
      <c r="S333" s="1">
        <f>IF(Income_CF!S335="","",Income_CF!S335*(Cohort_WP!S333/Cohort_CF!S333))</f>
        <v>2863588.579455825</v>
      </c>
      <c r="T333" s="1">
        <f>IF(Income_CF!T335="","",Income_CF!T335*(Cohort_WP!T333/Cohort_CF!T333))</f>
        <v>2971106.3402792034</v>
      </c>
      <c r="U333" s="1">
        <f>IF(Income_CF!U335="","",Income_CF!U335*(Cohort_WP!U333/Cohort_CF!U333))</f>
        <v>3099662.3643630021</v>
      </c>
      <c r="V333" s="1">
        <f>IF(Income_CF!V335="","",Income_CF!V335*(Cohort_WP!V333/Cohort_CF!V333))</f>
        <v>3210260.2001045146</v>
      </c>
      <c r="W333" s="1">
        <f>IF(Income_CF!W335="","",Income_CF!W335*(Cohort_WP!W333/Cohort_CF!W333))</f>
        <v>3322809.9496017317</v>
      </c>
      <c r="X333" s="1">
        <f>IF(Income_CF!X335="","",Income_CF!X335*(Cohort_WP!X333/Cohort_CF!X333))</f>
        <v>3437242.6597167267</v>
      </c>
      <c r="Y333" s="1">
        <f>IF(Income_CF!Y335="","",Income_CF!Y335*(Cohort_WP!Y333/Cohort_CF!Y333))</f>
        <v>3553483.5349641712</v>
      </c>
      <c r="Z333" s="1">
        <f>IF(Income_CF!Z335="","",Income_CF!Z335*(Cohort_WP!Z333/Cohort_CF!Z333))</f>
        <v>3671451.9188503139</v>
      </c>
      <c r="AA333" s="1">
        <f>IF(Income_CF!AA335="","",Income_CF!AA335*(Cohort_WP!AA333/Cohort_CF!AA333))</f>
        <v>3791061.2924467865</v>
      </c>
      <c r="AB333" s="1">
        <f>IF(Income_CF!AB335="","",Income_CF!AB335*(Cohort_WP!AB333/Cohort_CF!AB333))</f>
        <v>3912219.2907870663</v>
      </c>
      <c r="AC333" s="1">
        <f>IF(Income_CF!AC335="","",Income_CF!AC335*(Cohort_WP!AC333/Cohort_CF!AC333))</f>
        <v>4034827.7376170764</v>
      </c>
      <c r="AD333" s="1">
        <f>IF(Income_CF!AD335="","",Income_CF!AD335*(Cohort_WP!AD333/Cohort_CF!AD333))</f>
        <v>4158782.6989708161</v>
      </c>
      <c r="AE333" s="1">
        <f>IF(Income_CF!AE335="","",Income_CF!AE335*(Cohort_WP!AE333/Cohort_CF!AE333))</f>
        <v>4283974.5559763713</v>
      </c>
      <c r="AF333" s="1">
        <f>IF(Income_CF!AF335="","",Income_CF!AF335*(Cohort_WP!AF333/Cohort_CF!AF333))</f>
        <v>4410288.0972291492</v>
      </c>
      <c r="AG333" s="1">
        <f>IF(Income_CF!AG335="","",Income_CF!AG335*(Cohort_WP!AG333/Cohort_CF!AG333))</f>
        <v>4537602.6309954636</v>
      </c>
      <c r="AH333" s="1">
        <f>IF(Income_CF!AH335="","",Income_CF!AH335*(Cohort_WP!AH333/Cohort_CF!AH333))</f>
        <v>4665792.1174339512</v>
      </c>
      <c r="AI333" s="1">
        <f>IF(Income_CF!AI335="","",Income_CF!AI335*(Cohort_WP!AI333/Cohort_CF!AI333))</f>
        <v>4794725.320941831</v>
      </c>
      <c r="AJ333" s="1">
        <f>IF(Income_CF!AJ335="","",Income_CF!AJ335*(Cohort_WP!AJ333/Cohort_CF!AJ333))</f>
        <v>4924265.9826511079</v>
      </c>
      <c r="AK333" s="1">
        <f>IF(Income_CF!AK335="","",Income_CF!AK335*(Cohort_WP!AK333/Cohort_CF!AK333))</f>
        <v>5054273.013014257</v>
      </c>
      <c r="AL333" s="1">
        <f>IF(Income_CF!AL335="","",Income_CF!AL335*(Cohort_WP!AL333/Cohort_CF!AL333))</f>
        <v>5184600.7043322762</v>
      </c>
      <c r="AM333" s="1">
        <f>IF(Income_CF!AM335="","",Income_CF!AM335*(Cohort_WP!AM333/Cohort_CF!AM333))</f>
        <v>5315098.9629884008</v>
      </c>
      <c r="AN333" s="1">
        <f>IF(Income_CF!AN335="","",Income_CF!AN335*(Cohort_WP!AN333/Cohort_CF!AN333))</f>
        <v>5445613.5610616226</v>
      </c>
      <c r="AO333" s="1">
        <f>IF(Income_CF!AO335="","",Income_CF!AO335*(Cohort_WP!AO333/Cohort_CF!AO333))</f>
        <v>5575986.4069023998</v>
      </c>
      <c r="AP333" s="1">
        <f>IF(Income_CF!AP335="","",Income_CF!AP335*(Cohort_WP!AP333/Cohort_CF!AP333))</f>
        <v>5706055.8341620313</v>
      </c>
      <c r="AQ333" s="1">
        <f>IF(Income_CF!AQ335="","",Income_CF!AQ335*(Cohort_WP!AQ333/Cohort_CF!AQ333))</f>
        <v>5835656.9086765042</v>
      </c>
      <c r="AR333" s="1">
        <f>IF(Income_CF!AR335="","",Income_CF!AR335*(Cohort_WP!AR333/Cohort_CF!AR333))</f>
        <v>5964621.7525144732</v>
      </c>
      <c r="AS333" s="1">
        <f>IF(Income_CF!AS335="","",Income_CF!AS335*(Cohort_WP!AS333/Cohort_CF!AS333))</f>
        <v>6092779.8844106626</v>
      </c>
      <c r="AT333" s="1">
        <f>IF(Income_CF!AT335="","",Income_CF!AT335*(Cohort_WP!AT333/Cohort_CF!AT333))</f>
        <v>6219958.5757177444</v>
      </c>
      <c r="AU333" s="1">
        <f>IF(Income_CF!AU335="","",Income_CF!AU335*(Cohort_WP!AU333/Cohort_CF!AU333))</f>
        <v>6345983.2209253041</v>
      </c>
      <c r="AV333" s="1">
        <f>IF(Income_CF!AV335="","",Income_CF!AV335*(Cohort_WP!AV333/Cohort_CF!AV333))</f>
        <v>6470677.7217110246</v>
      </c>
      <c r="AW333" s="1">
        <f>IF(Income_CF!AW335="","",Income_CF!AW335*(Cohort_WP!AW333/Cohort_CF!AW333))</f>
        <v>6593864.8834108803</v>
      </c>
      <c r="AX333" s="1">
        <f>IF(Income_CF!AX335="","",Income_CF!AX335*(Cohort_WP!AX333/Cohort_CF!AX333))</f>
        <v>6715366.8227187479</v>
      </c>
      <c r="AY333" s="1">
        <f>IF(Income_CF!AY335="","",Income_CF!AY335*(Cohort_WP!AY333/Cohort_CF!AY333))</f>
        <v>6835005.3853551326</v>
      </c>
      <c r="AZ333" s="1">
        <f>IF(Income_CF!AZ335="","",Income_CF!AZ335*(Cohort_WP!AZ333/Cohort_CF!AZ333))</f>
        <v>6952602.5723778466</v>
      </c>
      <c r="BA333" s="1">
        <f>IF(Income_CF!BA335="","",Income_CF!BA335*(Cohort_WP!BA333/Cohort_CF!BA333))</f>
        <v>7067980.9737458089</v>
      </c>
      <c r="BB333" s="1">
        <f>IF(Income_CF!BB335="","",Income_CF!BB335*(Cohort_WP!BB333/Cohort_CF!BB333))</f>
        <v>7180964.2076918371</v>
      </c>
      <c r="BC333" s="1">
        <f>IF(Income_CF!BC335="","",Income_CF!BC335*(Cohort_WP!BC333/Cohort_CF!BC333))</f>
        <v>7291377.3644096274</v>
      </c>
      <c r="BD333" s="1">
        <f>IF(Income_CF!BD335="","",Income_CF!BD335*(Cohort_WP!BD333/Cohort_CF!BD333))</f>
        <v>7399047.4525176315</v>
      </c>
      <c r="BE333" s="1" t="str">
        <f>IF(Income_CF!BE335="","",Income_CF!BE335*(Cohort_WP!BE333/Cohort_CF!BE333))</f>
        <v/>
      </c>
      <c r="BF333" s="1" t="str">
        <f>IF(Income_CF!BF335="","",Income_CF!BF335*(Cohort_WP!BF333/Cohort_CF!BF333))</f>
        <v/>
      </c>
      <c r="BG333" s="1" t="str">
        <f>IF(Income_CF!BG335="","",Income_CF!BG335*(Cohort_WP!BG333/Cohort_CF!BG333))</f>
        <v/>
      </c>
      <c r="BH333" s="1" t="str">
        <f>IF(Income_CF!BH335="","",Income_CF!BH335*(Cohort_WP!BH333/Cohort_CF!BH333))</f>
        <v/>
      </c>
      <c r="BI333" s="1" t="str">
        <f>IF(Income_CF!BI335="","",Income_CF!BI335*(Cohort_WP!BI333/Cohort_CF!BI333))</f>
        <v/>
      </c>
      <c r="BJ333" s="1" t="str">
        <f>IF(Income_CF!BJ335="","",Income_CF!BJ335*(Cohort_WP!BJ333/Cohort_CF!BJ333))</f>
        <v/>
      </c>
      <c r="BK333" s="1" t="str">
        <f>IF(Income_CF!BK335="","",Income_CF!BK335*(Cohort_WP!BK333/Cohort_CF!BK333))</f>
        <v/>
      </c>
      <c r="BL333" s="1" t="str">
        <f>IF(Income_CF!BL335="","",Income_CF!BL335*(Cohort_WP!BL333/Cohort_CF!BL333))</f>
        <v/>
      </c>
      <c r="BM333" s="1" t="str">
        <f>IF(Income_CF!BM335="","",Income_CF!BM335*(Cohort_WP!BM333/Cohort_CF!BM333))</f>
        <v/>
      </c>
      <c r="BN333" s="1" t="str">
        <f>IF(Income_CF!BN335="","",Income_CF!BN335*(Cohort_WP!BN333/Cohort_CF!BN333))</f>
        <v/>
      </c>
      <c r="BO333" s="1" t="str">
        <f>IF(Income_CF!BO335="","",Income_CF!BO335*(Cohort_WP!BO333/Cohort_CF!BO333))</f>
        <v/>
      </c>
      <c r="BP333" s="1" t="str">
        <f>IF(Income_CF!BP335="","",Income_CF!BP335*(Cohort_WP!BP333/Cohort_CF!BP333))</f>
        <v/>
      </c>
      <c r="BQ333" s="1" t="str">
        <f>IF(Income_CF!BQ335="","",Income_CF!BQ335*(Cohort_WP!BQ333/Cohort_CF!BQ333))</f>
        <v/>
      </c>
      <c r="BR333" s="1" t="str">
        <f>IF(Income_CF!BR335="","",Income_CF!BR335*(Cohort_WP!BR333/Cohort_CF!BR333))</f>
        <v/>
      </c>
      <c r="BS333" s="1" t="str">
        <f>IF(Income_CF!BS335="","",Income_CF!BS335*(Cohort_WP!BS333/Cohort_CF!BS333))</f>
        <v/>
      </c>
      <c r="BT333" s="1" t="str">
        <f>IF(Income_CF!BT335="","",Income_CF!BT335*(Cohort_WP!BT333/Cohort_CF!BT333))</f>
        <v/>
      </c>
    </row>
    <row r="334" spans="1:72" x14ac:dyDescent="0.55000000000000004">
      <c r="A334" s="642"/>
      <c r="B334" t="s">
        <v>471</v>
      </c>
      <c r="N334" s="1" t="str">
        <f>IF(Income_CF!N336="","",Income_CF!N336*(Cohort_WP!N334/Cohort_CF!N334))</f>
        <v/>
      </c>
      <c r="O334" s="1" t="str">
        <f>IF(Income_CF!O336="","",Income_CF!O336*(Cohort_WP!O334/Cohort_CF!O334))</f>
        <v/>
      </c>
      <c r="P334" s="1" t="str">
        <f>IF(Income_CF!P336="","",Income_CF!P336*(Cohort_WP!P334/Cohort_CF!P334))</f>
        <v/>
      </c>
      <c r="Q334" s="1" t="str">
        <f>IF(Income_CF!Q336="","",Income_CF!Q336*(Cohort_WP!Q334/Cohort_CF!Q334))</f>
        <v/>
      </c>
      <c r="R334" s="1">
        <f>IF(Income_CF!R336="","",Income_CF!R336*(Cohort_WP!R334/Cohort_CF!R334))</f>
        <v>2734959.9277279731</v>
      </c>
      <c r="S334" s="1">
        <f>IF(Income_CF!S336="","",Income_CF!S336*(Cohort_WP!S334/Cohort_CF!S334))</f>
        <v>2841055.3531136154</v>
      </c>
      <c r="T334" s="1">
        <f>IF(Income_CF!T336="","",Income_CF!T336*(Cohort_WP!T334/Cohort_CF!T334))</f>
        <v>2949496.2368395003</v>
      </c>
      <c r="U334" s="1">
        <f>IF(Income_CF!U336="","",Income_CF!U336*(Cohort_WP!U334/Cohort_CF!U334))</f>
        <v>3060239.5304875793</v>
      </c>
      <c r="V334" s="1">
        <f>IF(Income_CF!V336="","",Income_CF!V336*(Cohort_WP!V334/Cohort_CF!V334))</f>
        <v>3192652.2352938922</v>
      </c>
      <c r="W334" s="1">
        <f>IF(Income_CF!W336="","",Income_CF!W336*(Cohort_WP!W334/Cohort_CF!W334))</f>
        <v>3306568.0061076502</v>
      </c>
      <c r="X334" s="1">
        <f>IF(Income_CF!X336="","",Income_CF!X336*(Cohort_WP!X334/Cohort_CF!X334))</f>
        <v>3422494.2480897838</v>
      </c>
      <c r="Y334" s="1">
        <f>IF(Income_CF!Y336="","",Income_CF!Y336*(Cohort_WP!Y334/Cohort_CF!Y334))</f>
        <v>3540359.9395082286</v>
      </c>
      <c r="Z334" s="1">
        <f>IF(Income_CF!Z336="","",Income_CF!Z336*(Cohort_WP!Z334/Cohort_CF!Z334))</f>
        <v>3660088.0410130965</v>
      </c>
      <c r="AA334" s="1">
        <f>IF(Income_CF!AA336="","",Income_CF!AA336*(Cohort_WP!AA334/Cohort_CF!AA334))</f>
        <v>3781595.4764158232</v>
      </c>
      <c r="AB334" s="1">
        <f>IF(Income_CF!AB336="","",Income_CF!AB336*(Cohort_WP!AB334/Cohort_CF!AB334))</f>
        <v>3904793.1312201908</v>
      </c>
      <c r="AC334" s="1">
        <f>IF(Income_CF!AC336="","",Income_CF!AC336*(Cohort_WP!AC334/Cohort_CF!AC334))</f>
        <v>4029585.8695106781</v>
      </c>
      <c r="AD334" s="1">
        <f>IF(Income_CF!AD336="","",Income_CF!AD336*(Cohort_WP!AD334/Cohort_CF!AD334))</f>
        <v>4155872.5697455881</v>
      </c>
      <c r="AE334" s="1">
        <f>IF(Income_CF!AE336="","",Income_CF!AE336*(Cohort_WP!AE334/Cohort_CF!AE334))</f>
        <v>4283546.1799399406</v>
      </c>
      <c r="AF334" s="1">
        <f>IF(Income_CF!AF336="","",Income_CF!AF336*(Cohort_WP!AF334/Cohort_CF!AF334))</f>
        <v>4412493.7926556626</v>
      </c>
      <c r="AG334" s="1">
        <f>IF(Income_CF!AG336="","",Income_CF!AG336*(Cohort_WP!AG334/Cohort_CF!AG334))</f>
        <v>4542596.7401460232</v>
      </c>
      <c r="AH334" s="1">
        <f>IF(Income_CF!AH336="","",Income_CF!AH336*(Cohort_WP!AH334/Cohort_CF!AH334))</f>
        <v>4673730.7099253265</v>
      </c>
      <c r="AI334" s="1">
        <f>IF(Income_CF!AI336="","",Income_CF!AI336*(Cohort_WP!AI334/Cohort_CF!AI334))</f>
        <v>4805765.8809569683</v>
      </c>
      <c r="AJ334" s="1">
        <f>IF(Income_CF!AJ336="","",Income_CF!AJ336*(Cohort_WP!AJ334/Cohort_CF!AJ334))</f>
        <v>4938567.0805700868</v>
      </c>
      <c r="AK334" s="1">
        <f>IF(Income_CF!AK336="","",Income_CF!AK336*(Cohort_WP!AK334/Cohort_CF!AK334))</f>
        <v>5071993.9621306416</v>
      </c>
      <c r="AL334" s="1">
        <f>IF(Income_CF!AL336="","",Income_CF!AL336*(Cohort_WP!AL334/Cohort_CF!AL334))</f>
        <v>5205901.2034046836</v>
      </c>
      <c r="AM334" s="1">
        <f>IF(Income_CF!AM336="","",Income_CF!AM336*(Cohort_WP!AM334/Cohort_CF!AM334))</f>
        <v>5340138.7254622448</v>
      </c>
      <c r="AN334" s="1">
        <f>IF(Income_CF!AN336="","",Income_CF!AN336*(Cohort_WP!AN334/Cohort_CF!AN334))</f>
        <v>5474551.9318780517</v>
      </c>
      <c r="AO334" s="1">
        <f>IF(Income_CF!AO336="","",Income_CF!AO336*(Cohort_WP!AO334/Cohort_CF!AO334))</f>
        <v>5608981.9678934719</v>
      </c>
      <c r="AP334" s="1">
        <f>IF(Income_CF!AP336="","",Income_CF!AP336*(Cohort_WP!AP334/Cohort_CF!AP334))</f>
        <v>5743265.9991094721</v>
      </c>
      <c r="AQ334" s="1">
        <f>IF(Income_CF!AQ336="","",Income_CF!AQ336*(Cohort_WP!AQ334/Cohort_CF!AQ334))</f>
        <v>5877237.5091868909</v>
      </c>
      <c r="AR334" s="1">
        <f>IF(Income_CF!AR336="","",Income_CF!AR336*(Cohort_WP!AR334/Cohort_CF!AR334))</f>
        <v>6010726.615936799</v>
      </c>
      <c r="AS334" s="1">
        <f>IF(Income_CF!AS336="","",Income_CF!AS336*(Cohort_WP!AS334/Cohort_CF!AS334))</f>
        <v>6143560.4050899083</v>
      </c>
      <c r="AT334" s="1">
        <f>IF(Income_CF!AT336="","",Income_CF!AT336*(Cohort_WP!AT334/Cohort_CF!AT334))</f>
        <v>6275563.2809429811</v>
      </c>
      <c r="AU334" s="1">
        <f>IF(Income_CF!AU336="","",Income_CF!AU336*(Cohort_WP!AU334/Cohort_CF!AU334))</f>
        <v>6406557.3329892773</v>
      </c>
      <c r="AV334" s="1">
        <f>IF(Income_CF!AV336="","",Income_CF!AV336*(Cohort_WP!AV334/Cohort_CF!AV334))</f>
        <v>6536362.7175530633</v>
      </c>
      <c r="AW334" s="1">
        <f>IF(Income_CF!AW336="","",Income_CF!AW336*(Cohort_WP!AW334/Cohort_CF!AW334))</f>
        <v>6664798.0533623537</v>
      </c>
      <c r="AX334" s="1">
        <f>IF(Income_CF!AX336="","",Income_CF!AX336*(Cohort_WP!AX334/Cohort_CF!AX334))</f>
        <v>6791680.8299132055</v>
      </c>
      <c r="AY334" s="1">
        <f>IF(Income_CF!AY336="","",Income_CF!AY336*(Cohort_WP!AY334/Cohort_CF!AY334))</f>
        <v>6916827.82740031</v>
      </c>
      <c r="AZ334" s="1">
        <f>IF(Income_CF!AZ336="","",Income_CF!AZ336*(Cohort_WP!AZ334/Cohort_CF!AZ334))</f>
        <v>7040055.5469157873</v>
      </c>
      <c r="BA334" s="1">
        <f>IF(Income_CF!BA336="","",Income_CF!BA336*(Cohort_WP!BA334/Cohort_CF!BA334))</f>
        <v>7161180.6495491825</v>
      </c>
      <c r="BB334" s="1">
        <f>IF(Income_CF!BB336="","",Income_CF!BB336*(Cohort_WP!BB334/Cohort_CF!BB334))</f>
        <v>7280020.4029581817</v>
      </c>
      <c r="BC334" s="1">
        <f>IF(Income_CF!BC336="","",Income_CF!BC336*(Cohort_WP!BC334/Cohort_CF!BC334))</f>
        <v>7396393.1339225899</v>
      </c>
      <c r="BD334" s="1">
        <f>IF(Income_CF!BD336="","",Income_CF!BD336*(Cohort_WP!BD334/Cohort_CF!BD334))</f>
        <v>7510118.685341917</v>
      </c>
      <c r="BE334" s="1">
        <f>IF(Income_CF!BE336="","",Income_CF!BE336*(Cohort_WP!BE334/Cohort_CF!BE334))</f>
        <v>7621018.8760931604</v>
      </c>
      <c r="BF334" s="1" t="str">
        <f>IF(Income_CF!BF336="","",Income_CF!BF336*(Cohort_WP!BF334/Cohort_CF!BF334))</f>
        <v/>
      </c>
      <c r="BG334" s="1" t="str">
        <f>IF(Income_CF!BG336="","",Income_CF!BG336*(Cohort_WP!BG334/Cohort_CF!BG334))</f>
        <v/>
      </c>
      <c r="BH334" s="1" t="str">
        <f>IF(Income_CF!BH336="","",Income_CF!BH336*(Cohort_WP!BH334/Cohort_CF!BH334))</f>
        <v/>
      </c>
      <c r="BI334" s="1" t="str">
        <f>IF(Income_CF!BI336="","",Income_CF!BI336*(Cohort_WP!BI334/Cohort_CF!BI334))</f>
        <v/>
      </c>
      <c r="BJ334" s="1" t="str">
        <f>IF(Income_CF!BJ336="","",Income_CF!BJ336*(Cohort_WP!BJ334/Cohort_CF!BJ334))</f>
        <v/>
      </c>
      <c r="BK334" s="1" t="str">
        <f>IF(Income_CF!BK336="","",Income_CF!BK336*(Cohort_WP!BK334/Cohort_CF!BK334))</f>
        <v/>
      </c>
      <c r="BL334" s="1" t="str">
        <f>IF(Income_CF!BL336="","",Income_CF!BL336*(Cohort_WP!BL334/Cohort_CF!BL334))</f>
        <v/>
      </c>
      <c r="BM334" s="1" t="str">
        <f>IF(Income_CF!BM336="","",Income_CF!BM336*(Cohort_WP!BM334/Cohort_CF!BM334))</f>
        <v/>
      </c>
      <c r="BN334" s="1" t="str">
        <f>IF(Income_CF!BN336="","",Income_CF!BN336*(Cohort_WP!BN334/Cohort_CF!BN334))</f>
        <v/>
      </c>
      <c r="BO334" s="1" t="str">
        <f>IF(Income_CF!BO336="","",Income_CF!BO336*(Cohort_WP!BO334/Cohort_CF!BO334))</f>
        <v/>
      </c>
      <c r="BP334" s="1" t="str">
        <f>IF(Income_CF!BP336="","",Income_CF!BP336*(Cohort_WP!BP334/Cohort_CF!BP334))</f>
        <v/>
      </c>
      <c r="BQ334" s="1" t="str">
        <f>IF(Income_CF!BQ336="","",Income_CF!BQ336*(Cohort_WP!BQ334/Cohort_CF!BQ334))</f>
        <v/>
      </c>
      <c r="BR334" s="1" t="str">
        <f>IF(Income_CF!BR336="","",Income_CF!BR336*(Cohort_WP!BR334/Cohort_CF!BR334))</f>
        <v/>
      </c>
      <c r="BS334" s="1" t="str">
        <f>IF(Income_CF!BS336="","",Income_CF!BS336*(Cohort_WP!BS334/Cohort_CF!BS334))</f>
        <v/>
      </c>
      <c r="BT334" s="1" t="str">
        <f>IF(Income_CF!BT336="","",Income_CF!BT336*(Cohort_WP!BT334/Cohort_CF!BT334))</f>
        <v/>
      </c>
    </row>
    <row r="335" spans="1:72" x14ac:dyDescent="0.55000000000000004">
      <c r="A335" s="642"/>
      <c r="B335" t="s">
        <v>472</v>
      </c>
      <c r="N335" s="1" t="str">
        <f>IF(Income_CF!N337="","",Income_CF!N337*(Cohort_WP!N335/Cohort_CF!N335))</f>
        <v/>
      </c>
      <c r="O335" s="1" t="str">
        <f>IF(Income_CF!O337="","",Income_CF!O337*(Cohort_WP!O335/Cohort_CF!O335))</f>
        <v/>
      </c>
      <c r="P335" s="1" t="str">
        <f>IF(Income_CF!P337="","",Income_CF!P337*(Cohort_WP!P335/Cohort_CF!P335))</f>
        <v/>
      </c>
      <c r="Q335" s="1" t="str">
        <f>IF(Income_CF!Q337="","",Income_CF!Q337*(Cohort_WP!Q335/Cohort_CF!Q335))</f>
        <v/>
      </c>
      <c r="R335" s="1" t="str">
        <f>IF(Income_CF!R337="","",Income_CF!R337*(Cohort_WP!R335/Cohort_CF!R335))</f>
        <v/>
      </c>
      <c r="S335" s="1">
        <f>IF(Income_CF!S337="","",Income_CF!S337*(Cohort_WP!S335/Cohort_CF!S335))</f>
        <v>2817008.725559812</v>
      </c>
      <c r="T335" s="1">
        <f>IF(Income_CF!T337="","",Income_CF!T337*(Cohort_WP!T335/Cohort_CF!T335))</f>
        <v>2926287.013707024</v>
      </c>
      <c r="U335" s="1">
        <f>IF(Income_CF!U337="","",Income_CF!U337*(Cohort_WP!U335/Cohort_CF!U335))</f>
        <v>3037981.1239446853</v>
      </c>
      <c r="V335" s="1">
        <f>IF(Income_CF!V337="","",Income_CF!V337*(Cohort_WP!V335/Cohort_CF!V335))</f>
        <v>3152046.7164022061</v>
      </c>
      <c r="W335" s="1">
        <f>IF(Income_CF!W337="","",Income_CF!W337*(Cohort_WP!W335/Cohort_CF!W335))</f>
        <v>3288431.8023527092</v>
      </c>
      <c r="X335" s="1">
        <f>IF(Income_CF!X337="","",Income_CF!X337*(Cohort_WP!X335/Cohort_CF!X335))</f>
        <v>3405765.0462908796</v>
      </c>
      <c r="Y335" s="1">
        <f>IF(Income_CF!Y337="","",Income_CF!Y337*(Cohort_WP!Y335/Cohort_CF!Y335))</f>
        <v>3525169.0755324773</v>
      </c>
      <c r="Z335" s="1">
        <f>IF(Income_CF!Z337="","",Income_CF!Z337*(Cohort_WP!Z335/Cohort_CF!Z335))</f>
        <v>3646570.7376934756</v>
      </c>
      <c r="AA335" s="1">
        <f>IF(Income_CF!AA337="","",Income_CF!AA337*(Cohort_WP!AA335/Cohort_CF!AA335))</f>
        <v>3769890.6822434887</v>
      </c>
      <c r="AB335" s="1">
        <f>IF(Income_CF!AB337="","",Income_CF!AB337*(Cohort_WP!AB335/Cohort_CF!AB335))</f>
        <v>3895043.3407082981</v>
      </c>
      <c r="AC335" s="1">
        <f>IF(Income_CF!AC337="","",Income_CF!AC337*(Cohort_WP!AC335/Cohort_CF!AC335))</f>
        <v>4021936.9251567968</v>
      </c>
      <c r="AD335" s="1">
        <f>IF(Income_CF!AD337="","",Income_CF!AD337*(Cohort_WP!AD335/Cohort_CF!AD335))</f>
        <v>4150473.4455959983</v>
      </c>
      <c r="AE335" s="1">
        <f>IF(Income_CF!AE337="","",Income_CF!AE337*(Cohort_WP!AE335/Cohort_CF!AE335))</f>
        <v>4280548.7468379559</v>
      </c>
      <c r="AF335" s="1">
        <f>IF(Income_CF!AF337="","",Income_CF!AF337*(Cohort_WP!AF335/Cohort_CF!AF335))</f>
        <v>4412052.5653381385</v>
      </c>
      <c r="AG335" s="1">
        <f>IF(Income_CF!AG337="","",Income_CF!AG337*(Cohort_WP!AG335/Cohort_CF!AG335))</f>
        <v>4544868.6064353315</v>
      </c>
      <c r="AH335" s="1">
        <f>IF(Income_CF!AH337="","",Income_CF!AH337*(Cohort_WP!AH335/Cohort_CF!AH335))</f>
        <v>4678874.6423504036</v>
      </c>
      <c r="AI335" s="1">
        <f>IF(Income_CF!AI337="","",Income_CF!AI337*(Cohort_WP!AI335/Cohort_CF!AI335))</f>
        <v>4813942.6312230863</v>
      </c>
      <c r="AJ335" s="1">
        <f>IF(Income_CF!AJ337="","",Income_CF!AJ337*(Cohort_WP!AJ335/Cohort_CF!AJ335))</f>
        <v>4949938.8573856782</v>
      </c>
      <c r="AK335" s="1">
        <f>IF(Income_CF!AK337="","",Income_CF!AK337*(Cohort_WP!AK335/Cohort_CF!AK335))</f>
        <v>5086724.09298719</v>
      </c>
      <c r="AL335" s="1">
        <f>IF(Income_CF!AL337="","",Income_CF!AL337*(Cohort_WP!AL335/Cohort_CF!AL335))</f>
        <v>5224153.7809945596</v>
      </c>
      <c r="AM335" s="1">
        <f>IF(Income_CF!AM337="","",Income_CF!AM337*(Cohort_WP!AM335/Cohort_CF!AM335))</f>
        <v>5362078.2395068249</v>
      </c>
      <c r="AN335" s="1">
        <f>IF(Income_CF!AN337="","",Income_CF!AN337*(Cohort_WP!AN335/Cohort_CF!AN335))</f>
        <v>5500342.8872261113</v>
      </c>
      <c r="AO335" s="1">
        <f>IF(Income_CF!AO337="","",Income_CF!AO337*(Cohort_WP!AO335/Cohort_CF!AO335))</f>
        <v>5638788.4898343943</v>
      </c>
      <c r="AP335" s="1">
        <f>IF(Income_CF!AP337="","",Income_CF!AP337*(Cohort_WP!AP335/Cohort_CF!AP335))</f>
        <v>5777251.4269302767</v>
      </c>
      <c r="AQ335" s="1">
        <f>IF(Income_CF!AQ337="","",Income_CF!AQ337*(Cohort_WP!AQ335/Cohort_CF!AQ335))</f>
        <v>5915563.9790827548</v>
      </c>
      <c r="AR335" s="1">
        <f>IF(Income_CF!AR337="","",Income_CF!AR337*(Cohort_WP!AR335/Cohort_CF!AR335))</f>
        <v>6053554.6344624981</v>
      </c>
      <c r="AS335" s="1">
        <f>IF(Income_CF!AS337="","",Income_CF!AS337*(Cohort_WP!AS335/Cohort_CF!AS335))</f>
        <v>6191048.4144149041</v>
      </c>
      <c r="AT335" s="1">
        <f>IF(Income_CF!AT337="","",Income_CF!AT337*(Cohort_WP!AT335/Cohort_CF!AT335))</f>
        <v>6327867.2172426041</v>
      </c>
      <c r="AU335" s="1">
        <f>IF(Income_CF!AU337="","",Income_CF!AU337*(Cohort_WP!AU335/Cohort_CF!AU335))</f>
        <v>6463830.1793712713</v>
      </c>
      <c r="AV335" s="1">
        <f>IF(Income_CF!AV337="","",Income_CF!AV337*(Cohort_WP!AV335/Cohort_CF!AV335))</f>
        <v>6598754.0529789561</v>
      </c>
      <c r="AW335" s="1">
        <f>IF(Income_CF!AW337="","",Income_CF!AW337*(Cohort_WP!AW335/Cohort_CF!AW335))</f>
        <v>6732453.5990796555</v>
      </c>
      <c r="AX335" s="1">
        <f>IF(Income_CF!AX337="","",Income_CF!AX337*(Cohort_WP!AX335/Cohort_CF!AX335))</f>
        <v>6864741.994963224</v>
      </c>
      <c r="AY335" s="1">
        <f>IF(Income_CF!AY337="","",Income_CF!AY337*(Cohort_WP!AY335/Cohort_CF!AY335))</f>
        <v>6995431.2548106024</v>
      </c>
      <c r="AZ335" s="1">
        <f>IF(Income_CF!AZ337="","",Income_CF!AZ337*(Cohort_WP!AZ335/Cohort_CF!AZ335))</f>
        <v>7124332.6622223193</v>
      </c>
      <c r="BA335" s="1">
        <f>IF(Income_CF!BA337="","",Income_CF!BA337*(Cohort_WP!BA335/Cohort_CF!BA335))</f>
        <v>7251257.2133232616</v>
      </c>
      <c r="BB335" s="1">
        <f>IF(Income_CF!BB337="","",Income_CF!BB337*(Cohort_WP!BB335/Cohort_CF!BB335))</f>
        <v>7376016.0690356577</v>
      </c>
      <c r="BC335" s="1">
        <f>IF(Income_CF!BC337="","",Income_CF!BC337*(Cohort_WP!BC335/Cohort_CF!BC335))</f>
        <v>7498421.0150469262</v>
      </c>
      <c r="BD335" s="1">
        <f>IF(Income_CF!BD337="","",Income_CF!BD337*(Cohort_WP!BD335/Cohort_CF!BD335))</f>
        <v>7618284.9279402681</v>
      </c>
      <c r="BE335" s="1">
        <f>IF(Income_CF!BE337="","",Income_CF!BE337*(Cohort_WP!BE335/Cohort_CF!BE335))</f>
        <v>7735422.2459021742</v>
      </c>
      <c r="BF335" s="1">
        <f>IF(Income_CF!BF337="","",Income_CF!BF337*(Cohort_WP!BF335/Cohort_CF!BF335))</f>
        <v>7849649.4423759561</v>
      </c>
      <c r="BG335" s="1" t="str">
        <f>IF(Income_CF!BG337="","",Income_CF!BG337*(Cohort_WP!BG335/Cohort_CF!BG335))</f>
        <v/>
      </c>
      <c r="BH335" s="1" t="str">
        <f>IF(Income_CF!BH337="","",Income_CF!BH337*(Cohort_WP!BH335/Cohort_CF!BH335))</f>
        <v/>
      </c>
      <c r="BI335" s="1" t="str">
        <f>IF(Income_CF!BI337="","",Income_CF!BI337*(Cohort_WP!BI335/Cohort_CF!BI335))</f>
        <v/>
      </c>
      <c r="BJ335" s="1" t="str">
        <f>IF(Income_CF!BJ337="","",Income_CF!BJ337*(Cohort_WP!BJ335/Cohort_CF!BJ335))</f>
        <v/>
      </c>
      <c r="BK335" s="1" t="str">
        <f>IF(Income_CF!BK337="","",Income_CF!BK337*(Cohort_WP!BK335/Cohort_CF!BK335))</f>
        <v/>
      </c>
      <c r="BL335" s="1" t="str">
        <f>IF(Income_CF!BL337="","",Income_CF!BL337*(Cohort_WP!BL335/Cohort_CF!BL335))</f>
        <v/>
      </c>
      <c r="BM335" s="1" t="str">
        <f>IF(Income_CF!BM337="","",Income_CF!BM337*(Cohort_WP!BM335/Cohort_CF!BM335))</f>
        <v/>
      </c>
      <c r="BN335" s="1" t="str">
        <f>IF(Income_CF!BN337="","",Income_CF!BN337*(Cohort_WP!BN335/Cohort_CF!BN335))</f>
        <v/>
      </c>
      <c r="BO335" s="1" t="str">
        <f>IF(Income_CF!BO337="","",Income_CF!BO337*(Cohort_WP!BO335/Cohort_CF!BO335))</f>
        <v/>
      </c>
      <c r="BP335" s="1" t="str">
        <f>IF(Income_CF!BP337="","",Income_CF!BP337*(Cohort_WP!BP335/Cohort_CF!BP335))</f>
        <v/>
      </c>
      <c r="BQ335" s="1" t="str">
        <f>IF(Income_CF!BQ337="","",Income_CF!BQ337*(Cohort_WP!BQ335/Cohort_CF!BQ335))</f>
        <v/>
      </c>
      <c r="BR335" s="1" t="str">
        <f>IF(Income_CF!BR337="","",Income_CF!BR337*(Cohort_WP!BR335/Cohort_CF!BR335))</f>
        <v/>
      </c>
      <c r="BS335" s="1" t="str">
        <f>IF(Income_CF!BS337="","",Income_CF!BS337*(Cohort_WP!BS335/Cohort_CF!BS335))</f>
        <v/>
      </c>
      <c r="BT335" s="1" t="str">
        <f>IF(Income_CF!BT337="","",Income_CF!BT337*(Cohort_WP!BT335/Cohort_CF!BT335))</f>
        <v/>
      </c>
    </row>
    <row r="336" spans="1:72" x14ac:dyDescent="0.55000000000000004">
      <c r="A336" s="642"/>
      <c r="B336" t="s">
        <v>473</v>
      </c>
      <c r="N336" s="1" t="str">
        <f>IF(Income_CF!N338="","",Income_CF!N338*(Cohort_WP!N336/Cohort_CF!N336))</f>
        <v/>
      </c>
      <c r="O336" s="1" t="str">
        <f>IF(Income_CF!O338="","",Income_CF!O338*(Cohort_WP!O336/Cohort_CF!O336))</f>
        <v/>
      </c>
      <c r="P336" s="1" t="str">
        <f>IF(Income_CF!P338="","",Income_CF!P338*(Cohort_WP!P336/Cohort_CF!P336))</f>
        <v/>
      </c>
      <c r="Q336" s="1" t="str">
        <f>IF(Income_CF!Q338="","",Income_CF!Q338*(Cohort_WP!Q336/Cohort_CF!Q336))</f>
        <v/>
      </c>
      <c r="R336" s="1" t="str">
        <f>IF(Income_CF!R338="","",Income_CF!R338*(Cohort_WP!R336/Cohort_CF!R336))</f>
        <v/>
      </c>
      <c r="S336" s="1" t="str">
        <f>IF(Income_CF!S338="","",Income_CF!S338*(Cohort_WP!S336/Cohort_CF!S336))</f>
        <v/>
      </c>
      <c r="T336" s="1">
        <f>IF(Income_CF!T338="","",Income_CF!T338*(Cohort_WP!T336/Cohort_CF!T336))</f>
        <v>2901518.9873266071</v>
      </c>
      <c r="U336" s="1">
        <f>IF(Income_CF!U338="","",Income_CF!U338*(Cohort_WP!U336/Cohort_CF!U336))</f>
        <v>3014075.6241182354</v>
      </c>
      <c r="V336" s="1">
        <f>IF(Income_CF!V338="","",Income_CF!V338*(Cohort_WP!V336/Cohort_CF!V336))</f>
        <v>3129120.5576630253</v>
      </c>
      <c r="W336" s="1">
        <f>IF(Income_CF!W338="","",Income_CF!W338*(Cohort_WP!W336/Cohort_CF!W336))</f>
        <v>3246608.1178942728</v>
      </c>
      <c r="X336" s="1">
        <f>IF(Income_CF!X338="","",Income_CF!X338*(Cohort_WP!X336/Cohort_CF!X336))</f>
        <v>3387084.7564232904</v>
      </c>
      <c r="Y336" s="1">
        <f>IF(Income_CF!Y338="","",Income_CF!Y338*(Cohort_WP!Y336/Cohort_CF!Y336))</f>
        <v>3507937.9976796056</v>
      </c>
      <c r="Z336" s="1">
        <f>IF(Income_CF!Z338="","",Income_CF!Z338*(Cohort_WP!Z336/Cohort_CF!Z336))</f>
        <v>3630924.1477984516</v>
      </c>
      <c r="AA336" s="1">
        <f>IF(Income_CF!AA338="","",Income_CF!AA338*(Cohort_WP!AA336/Cohort_CF!AA336))</f>
        <v>3755967.8598242793</v>
      </c>
      <c r="AB336" s="1">
        <f>IF(Income_CF!AB338="","",Income_CF!AB338*(Cohort_WP!AB336/Cohort_CF!AB336))</f>
        <v>3882987.402710794</v>
      </c>
      <c r="AC336" s="1">
        <f>IF(Income_CF!AC338="","",Income_CF!AC338*(Cohort_WP!AC336/Cohort_CF!AC336))</f>
        <v>4011894.6409295467</v>
      </c>
      <c r="AD336" s="1">
        <f>IF(Income_CF!AD338="","",Income_CF!AD338*(Cohort_WP!AD336/Cohort_CF!AD336))</f>
        <v>4142595.0329115004</v>
      </c>
      <c r="AE336" s="1">
        <f>IF(Income_CF!AE338="","",Income_CF!AE338*(Cohort_WP!AE336/Cohort_CF!AE336))</f>
        <v>4274987.6489638779</v>
      </c>
      <c r="AF336" s="1">
        <f>IF(Income_CF!AF338="","",Income_CF!AF338*(Cohort_WP!AF336/Cohort_CF!AF336))</f>
        <v>4408965.2092430945</v>
      </c>
      <c r="AG336" s="1">
        <f>IF(Income_CF!AG338="","",Income_CF!AG338*(Cohort_WP!AG336/Cohort_CF!AG336))</f>
        <v>4544414.1422982821</v>
      </c>
      <c r="AH336" s="1">
        <f>IF(Income_CF!AH338="","",Income_CF!AH338*(Cohort_WP!AH336/Cohort_CF!AH336))</f>
        <v>4681214.6646283921</v>
      </c>
      <c r="AI336" s="1">
        <f>IF(Income_CF!AI338="","",Income_CF!AI338*(Cohort_WP!AI336/Cohort_CF!AI336))</f>
        <v>4819240.8816209147</v>
      </c>
      <c r="AJ336" s="1">
        <f>IF(Income_CF!AJ338="","",Income_CF!AJ338*(Cohort_WP!AJ336/Cohort_CF!AJ336))</f>
        <v>4958360.9101597788</v>
      </c>
      <c r="AK336" s="1">
        <f>IF(Income_CF!AK338="","",Income_CF!AK338*(Cohort_WP!AK336/Cohort_CF!AK336))</f>
        <v>5098437.0231072484</v>
      </c>
      <c r="AL336" s="1">
        <f>IF(Income_CF!AL338="","",Income_CF!AL338*(Cohort_WP!AL336/Cohort_CF!AL336))</f>
        <v>5239325.8157768045</v>
      </c>
      <c r="AM336" s="1">
        <f>IF(Income_CF!AM338="","",Income_CF!AM338*(Cohort_WP!AM336/Cohort_CF!AM336))</f>
        <v>5380878.3944243975</v>
      </c>
      <c r="AN336" s="1">
        <f>IF(Income_CF!AN338="","",Income_CF!AN338*(Cohort_WP!AN336/Cohort_CF!AN336))</f>
        <v>5522940.5866920277</v>
      </c>
      <c r="AO336" s="1">
        <f>IF(Income_CF!AO338="","",Income_CF!AO338*(Cohort_WP!AO336/Cohort_CF!AO336))</f>
        <v>5665353.1738428948</v>
      </c>
      <c r="AP336" s="1">
        <f>IF(Income_CF!AP338="","",Income_CF!AP338*(Cohort_WP!AP336/Cohort_CF!AP336))</f>
        <v>5807952.1445294255</v>
      </c>
      <c r="AQ336" s="1">
        <f>IF(Income_CF!AQ338="","",Income_CF!AQ338*(Cohort_WP!AQ336/Cohort_CF!AQ336))</f>
        <v>5950568.9697381835</v>
      </c>
      <c r="AR336" s="1">
        <f>IF(Income_CF!AR338="","",Income_CF!AR338*(Cohort_WP!AR336/Cohort_CF!AR336))</f>
        <v>6093030.898455237</v>
      </c>
      <c r="AS336" s="1">
        <f>IF(Income_CF!AS338="","",Income_CF!AS338*(Cohort_WP!AS336/Cohort_CF!AS336))</f>
        <v>6235161.2734963736</v>
      </c>
      <c r="AT336" s="1">
        <f>IF(Income_CF!AT338="","",Income_CF!AT338*(Cohort_WP!AT336/Cohort_CF!AT336))</f>
        <v>6376779.8668473503</v>
      </c>
      <c r="AU336" s="1">
        <f>IF(Income_CF!AU338="","",Income_CF!AU338*(Cohort_WP!AU336/Cohort_CF!AU336))</f>
        <v>6517703.2337598829</v>
      </c>
      <c r="AV336" s="1">
        <f>IF(Income_CF!AV338="","",Income_CF!AV338*(Cohort_WP!AV336/Cohort_CF!AV336))</f>
        <v>6657745.0847524097</v>
      </c>
      <c r="AW336" s="1">
        <f>IF(Income_CF!AW338="","",Income_CF!AW338*(Cohort_WP!AW336/Cohort_CF!AW336))</f>
        <v>6796716.6745683253</v>
      </c>
      <c r="AX336" s="1">
        <f>IF(Income_CF!AX338="","",Income_CF!AX338*(Cohort_WP!AX336/Cohort_CF!AX336))</f>
        <v>6934427.2070520446</v>
      </c>
      <c r="AY336" s="1">
        <f>IF(Income_CF!AY338="","",Income_CF!AY338*(Cohort_WP!AY336/Cohort_CF!AY336))</f>
        <v>7070684.2548121205</v>
      </c>
      <c r="AZ336" s="1">
        <f>IF(Income_CF!AZ338="","",Income_CF!AZ338*(Cohort_WP!AZ336/Cohort_CF!AZ336))</f>
        <v>7205294.1924549192</v>
      </c>
      <c r="BA336" s="1">
        <f>IF(Income_CF!BA338="","",Income_CF!BA338*(Cohort_WP!BA336/Cohort_CF!BA336))</f>
        <v>7338062.6420889897</v>
      </c>
      <c r="BB336" s="1">
        <f>IF(Income_CF!BB338="","",Income_CF!BB338*(Cohort_WP!BB336/Cohort_CF!BB336))</f>
        <v>7468794.9297229582</v>
      </c>
      <c r="BC336" s="1">
        <f>IF(Income_CF!BC338="","",Income_CF!BC338*(Cohort_WP!BC336/Cohort_CF!BC336))</f>
        <v>7597296.5511067268</v>
      </c>
      <c r="BD336" s="1">
        <f>IF(Income_CF!BD338="","",Income_CF!BD338*(Cohort_WP!BD336/Cohort_CF!BD336))</f>
        <v>7723373.6454983354</v>
      </c>
      <c r="BE336" s="1">
        <f>IF(Income_CF!BE338="","",Income_CF!BE338*(Cohort_WP!BE336/Cohort_CF!BE336))</f>
        <v>7846833.4757784773</v>
      </c>
      <c r="BF336" s="1">
        <f>IF(Income_CF!BF338="","",Income_CF!BF338*(Cohort_WP!BF336/Cohort_CF!BF336))</f>
        <v>7967484.9132792391</v>
      </c>
      <c r="BG336" s="1">
        <f>IF(Income_CF!BG338="","",Income_CF!BG338*(Cohort_WP!BG336/Cohort_CF!BG336))</f>
        <v>8085138.9256472318</v>
      </c>
      <c r="BH336" s="1" t="str">
        <f>IF(Income_CF!BH338="","",Income_CF!BH338*(Cohort_WP!BH336/Cohort_CF!BH336))</f>
        <v/>
      </c>
      <c r="BI336" s="1" t="str">
        <f>IF(Income_CF!BI338="","",Income_CF!BI338*(Cohort_WP!BI336/Cohort_CF!BI336))</f>
        <v/>
      </c>
      <c r="BJ336" s="1" t="str">
        <f>IF(Income_CF!BJ338="","",Income_CF!BJ338*(Cohort_WP!BJ336/Cohort_CF!BJ336))</f>
        <v/>
      </c>
      <c r="BK336" s="1" t="str">
        <f>IF(Income_CF!BK338="","",Income_CF!BK338*(Cohort_WP!BK336/Cohort_CF!BK336))</f>
        <v/>
      </c>
      <c r="BL336" s="1" t="str">
        <f>IF(Income_CF!BL338="","",Income_CF!BL338*(Cohort_WP!BL336/Cohort_CF!BL336))</f>
        <v/>
      </c>
      <c r="BM336" s="1" t="str">
        <f>IF(Income_CF!BM338="","",Income_CF!BM338*(Cohort_WP!BM336/Cohort_CF!BM336))</f>
        <v/>
      </c>
      <c r="BN336" s="1" t="str">
        <f>IF(Income_CF!BN338="","",Income_CF!BN338*(Cohort_WP!BN336/Cohort_CF!BN336))</f>
        <v/>
      </c>
      <c r="BO336" s="1" t="str">
        <f>IF(Income_CF!BO338="","",Income_CF!BO338*(Cohort_WP!BO336/Cohort_CF!BO336))</f>
        <v/>
      </c>
      <c r="BP336" s="1" t="str">
        <f>IF(Income_CF!BP338="","",Income_CF!BP338*(Cohort_WP!BP336/Cohort_CF!BP336))</f>
        <v/>
      </c>
      <c r="BQ336" s="1" t="str">
        <f>IF(Income_CF!BQ338="","",Income_CF!BQ338*(Cohort_WP!BQ336/Cohort_CF!BQ336))</f>
        <v/>
      </c>
      <c r="BR336" s="1" t="str">
        <f>IF(Income_CF!BR338="","",Income_CF!BR338*(Cohort_WP!BR336/Cohort_CF!BR336))</f>
        <v/>
      </c>
      <c r="BS336" s="1" t="str">
        <f>IF(Income_CF!BS338="","",Income_CF!BS338*(Cohort_WP!BS336/Cohort_CF!BS336))</f>
        <v/>
      </c>
      <c r="BT336" s="1" t="str">
        <f>IF(Income_CF!BT338="","",Income_CF!BT338*(Cohort_WP!BT336/Cohort_CF!BT336))</f>
        <v/>
      </c>
    </row>
    <row r="337" spans="1:72" x14ac:dyDescent="0.55000000000000004">
      <c r="A337" s="642"/>
      <c r="B337" t="s">
        <v>474</v>
      </c>
      <c r="N337" s="1" t="str">
        <f>IF(Income_CF!N339="","",Income_CF!N339*(Cohort_WP!N337/Cohort_CF!N337))</f>
        <v/>
      </c>
      <c r="O337" s="1" t="str">
        <f>IF(Income_CF!O339="","",Income_CF!O339*(Cohort_WP!O337/Cohort_CF!O337))</f>
        <v/>
      </c>
      <c r="P337" s="1" t="str">
        <f>IF(Income_CF!P339="","",Income_CF!P339*(Cohort_WP!P337/Cohort_CF!P337))</f>
        <v/>
      </c>
      <c r="Q337" s="1" t="str">
        <f>IF(Income_CF!Q339="","",Income_CF!Q339*(Cohort_WP!Q337/Cohort_CF!Q337))</f>
        <v/>
      </c>
      <c r="R337" s="1" t="str">
        <f>IF(Income_CF!R339="","",Income_CF!R339*(Cohort_WP!R337/Cohort_CF!R337))</f>
        <v/>
      </c>
      <c r="S337" s="1" t="str">
        <f>IF(Income_CF!S339="","",Income_CF!S339*(Cohort_WP!S337/Cohort_CF!S337))</f>
        <v/>
      </c>
      <c r="T337" s="1" t="str">
        <f>IF(Income_CF!T339="","",Income_CF!T339*(Cohort_WP!T337/Cohort_CF!T337))</f>
        <v/>
      </c>
      <c r="U337" s="1">
        <f>IF(Income_CF!U339="","",Income_CF!U339*(Cohort_WP!U337/Cohort_CF!U337))</f>
        <v>2988564.5569464052</v>
      </c>
      <c r="V337" s="1">
        <f>IF(Income_CF!V339="","",Income_CF!V339*(Cohort_WP!V337/Cohort_CF!V337))</f>
        <v>3104497.8928417815</v>
      </c>
      <c r="W337" s="1">
        <f>IF(Income_CF!W339="","",Income_CF!W339*(Cohort_WP!W337/Cohort_CF!W337))</f>
        <v>3222994.1743929163</v>
      </c>
      <c r="X337" s="1">
        <f>IF(Income_CF!X339="","",Income_CF!X339*(Cohort_WP!X337/Cohort_CF!X337))</f>
        <v>3344006.3614311009</v>
      </c>
      <c r="Y337" s="1">
        <f>IF(Income_CF!Y339="","",Income_CF!Y339*(Cohort_WP!Y337/Cohort_CF!Y337))</f>
        <v>3488697.2991159889</v>
      </c>
      <c r="Z337" s="1">
        <f>IF(Income_CF!Z339="","",Income_CF!Z339*(Cohort_WP!Z337/Cohort_CF!Z337))</f>
        <v>3613176.1376099936</v>
      </c>
      <c r="AA337" s="1">
        <f>IF(Income_CF!AA339="","",Income_CF!AA339*(Cohort_WP!AA337/Cohort_CF!AA337))</f>
        <v>3739851.8722324045</v>
      </c>
      <c r="AB337" s="1">
        <f>IF(Income_CF!AB339="","",Income_CF!AB339*(Cohort_WP!AB337/Cohort_CF!AB337))</f>
        <v>3868646.8956190082</v>
      </c>
      <c r="AC337" s="1">
        <f>IF(Income_CF!AC339="","",Income_CF!AC339*(Cohort_WP!AC337/Cohort_CF!AC337))</f>
        <v>3999477.024792118</v>
      </c>
      <c r="AD337" s="1">
        <f>IF(Income_CF!AD339="","",Income_CF!AD339*(Cohort_WP!AD337/Cohort_CF!AD337))</f>
        <v>4132251.4801574331</v>
      </c>
      <c r="AE337" s="1">
        <f>IF(Income_CF!AE339="","",Income_CF!AE339*(Cohort_WP!AE337/Cohort_CF!AE337))</f>
        <v>4266872.8838988449</v>
      </c>
      <c r="AF337" s="1">
        <f>IF(Income_CF!AF339="","",Income_CF!AF339*(Cohort_WP!AF337/Cohort_CF!AF337))</f>
        <v>4403237.2784327948</v>
      </c>
      <c r="AG337" s="1">
        <f>IF(Income_CF!AG339="","",Income_CF!AG339*(Cohort_WP!AG337/Cohort_CF!AG337))</f>
        <v>4541234.1655203877</v>
      </c>
      <c r="AH337" s="1">
        <f>IF(Income_CF!AH339="","",Income_CF!AH339*(Cohort_WP!AH337/Cohort_CF!AH337))</f>
        <v>4680746.566567231</v>
      </c>
      <c r="AI337" s="1">
        <f>IF(Income_CF!AI339="","",Income_CF!AI339*(Cohort_WP!AI337/Cohort_CF!AI337))</f>
        <v>4821651.1045672428</v>
      </c>
      <c r="AJ337" s="1">
        <f>IF(Income_CF!AJ339="","",Income_CF!AJ339*(Cohort_WP!AJ337/Cohort_CF!AJ337))</f>
        <v>4963818.1080695428</v>
      </c>
      <c r="AK337" s="1">
        <f>IF(Income_CF!AK339="","",Income_CF!AK339*(Cohort_WP!AK337/Cohort_CF!AK337))</f>
        <v>5107111.7374645732</v>
      </c>
      <c r="AL337" s="1">
        <f>IF(Income_CF!AL339="","",Income_CF!AL339*(Cohort_WP!AL337/Cohort_CF!AL337))</f>
        <v>5251390.1338004647</v>
      </c>
      <c r="AM337" s="1">
        <f>IF(Income_CF!AM339="","",Income_CF!AM339*(Cohort_WP!AM337/Cohort_CF!AM337))</f>
        <v>5396505.5902501084</v>
      </c>
      <c r="AN337" s="1">
        <f>IF(Income_CF!AN339="","",Income_CF!AN339*(Cohort_WP!AN337/Cohort_CF!AN337))</f>
        <v>5542304.7462571282</v>
      </c>
      <c r="AO337" s="1">
        <f>IF(Income_CF!AO339="","",Income_CF!AO339*(Cohort_WP!AO337/Cohort_CF!AO337))</f>
        <v>5688628.8042927897</v>
      </c>
      <c r="AP337" s="1">
        <f>IF(Income_CF!AP339="","",Income_CF!AP339*(Cohort_WP!AP337/Cohort_CF!AP337))</f>
        <v>5835313.7690581819</v>
      </c>
      <c r="AQ337" s="1">
        <f>IF(Income_CF!AQ339="","",Income_CF!AQ339*(Cohort_WP!AQ337/Cohort_CF!AQ337))</f>
        <v>5982190.7088653073</v>
      </c>
      <c r="AR337" s="1">
        <f>IF(Income_CF!AR339="","",Income_CF!AR339*(Cohort_WP!AR337/Cohort_CF!AR337))</f>
        <v>6129086.0388303287</v>
      </c>
      <c r="AS337" s="1">
        <f>IF(Income_CF!AS339="","",Income_CF!AS339*(Cohort_WP!AS337/Cohort_CF!AS337))</f>
        <v>6275821.8254088955</v>
      </c>
      <c r="AT337" s="1">
        <f>IF(Income_CF!AT339="","",Income_CF!AT339*(Cohort_WP!AT337/Cohort_CF!AT337))</f>
        <v>6422216.111701264</v>
      </c>
      <c r="AU337" s="1">
        <f>IF(Income_CF!AU339="","",Income_CF!AU339*(Cohort_WP!AU337/Cohort_CF!AU337))</f>
        <v>6568083.2628527712</v>
      </c>
      <c r="AV337" s="1">
        <f>IF(Income_CF!AV339="","",Income_CF!AV339*(Cohort_WP!AV337/Cohort_CF!AV337))</f>
        <v>6713234.3307726802</v>
      </c>
      <c r="AW337" s="1">
        <f>IF(Income_CF!AW339="","",Income_CF!AW339*(Cohort_WP!AW337/Cohort_CF!AW337))</f>
        <v>6857477.4372949824</v>
      </c>
      <c r="AX337" s="1">
        <f>IF(Income_CF!AX339="","",Income_CF!AX339*(Cohort_WP!AX337/Cohort_CF!AX337))</f>
        <v>7000618.1748053739</v>
      </c>
      <c r="AY337" s="1">
        <f>IF(Income_CF!AY339="","",Income_CF!AY339*(Cohort_WP!AY337/Cohort_CF!AY337))</f>
        <v>7142460.0232636062</v>
      </c>
      <c r="AZ337" s="1">
        <f>IF(Income_CF!AZ339="","",Income_CF!AZ339*(Cohort_WP!AZ337/Cohort_CF!AZ337))</f>
        <v>7282804.7824564846</v>
      </c>
      <c r="BA337" s="1">
        <f>IF(Income_CF!BA339="","",Income_CF!BA339*(Cohort_WP!BA337/Cohort_CF!BA337))</f>
        <v>7421453.0182285681</v>
      </c>
      <c r="BB337" s="1">
        <f>IF(Income_CF!BB339="","",Income_CF!BB339*(Cohort_WP!BB337/Cohort_CF!BB337))</f>
        <v>7558204.5213516587</v>
      </c>
      <c r="BC337" s="1">
        <f>IF(Income_CF!BC339="","",Income_CF!BC339*(Cohort_WP!BC337/Cohort_CF!BC337))</f>
        <v>7692858.7776146466</v>
      </c>
      <c r="BD337" s="1">
        <f>IF(Income_CF!BD339="","",Income_CF!BD339*(Cohort_WP!BD337/Cohort_CF!BD337))</f>
        <v>7825215.4476399282</v>
      </c>
      <c r="BE337" s="1">
        <f>IF(Income_CF!BE339="","",Income_CF!BE339*(Cohort_WP!BE337/Cohort_CF!BE337))</f>
        <v>7955074.8548632851</v>
      </c>
      <c r="BF337" s="1">
        <f>IF(Income_CF!BF339="","",Income_CF!BF339*(Cohort_WP!BF337/Cohort_CF!BF337))</f>
        <v>8082238.4800518313</v>
      </c>
      <c r="BG337" s="1">
        <f>IF(Income_CF!BG339="","",Income_CF!BG339*(Cohort_WP!BG337/Cohort_CF!BG337))</f>
        <v>8206509.4606776135</v>
      </c>
      <c r="BH337" s="1">
        <f>IF(Income_CF!BH339="","",Income_CF!BH339*(Cohort_WP!BH337/Cohort_CF!BH337))</f>
        <v>8327693.0934166498</v>
      </c>
      <c r="BI337" s="1" t="str">
        <f>IF(Income_CF!BI339="","",Income_CF!BI339*(Cohort_WP!BI337/Cohort_CF!BI337))</f>
        <v/>
      </c>
      <c r="BJ337" s="1" t="str">
        <f>IF(Income_CF!BJ339="","",Income_CF!BJ339*(Cohort_WP!BJ337/Cohort_CF!BJ337))</f>
        <v/>
      </c>
      <c r="BK337" s="1" t="str">
        <f>IF(Income_CF!BK339="","",Income_CF!BK339*(Cohort_WP!BK337/Cohort_CF!BK337))</f>
        <v/>
      </c>
      <c r="BL337" s="1" t="str">
        <f>IF(Income_CF!BL339="","",Income_CF!BL339*(Cohort_WP!BL337/Cohort_CF!BL337))</f>
        <v/>
      </c>
      <c r="BM337" s="1" t="str">
        <f>IF(Income_CF!BM339="","",Income_CF!BM339*(Cohort_WP!BM337/Cohort_CF!BM337))</f>
        <v/>
      </c>
      <c r="BN337" s="1" t="str">
        <f>IF(Income_CF!BN339="","",Income_CF!BN339*(Cohort_WP!BN337/Cohort_CF!BN337))</f>
        <v/>
      </c>
      <c r="BO337" s="1" t="str">
        <f>IF(Income_CF!BO339="","",Income_CF!BO339*(Cohort_WP!BO337/Cohort_CF!BO337))</f>
        <v/>
      </c>
      <c r="BP337" s="1" t="str">
        <f>IF(Income_CF!BP339="","",Income_CF!BP339*(Cohort_WP!BP337/Cohort_CF!BP337))</f>
        <v/>
      </c>
      <c r="BQ337" s="1" t="str">
        <f>IF(Income_CF!BQ339="","",Income_CF!BQ339*(Cohort_WP!BQ337/Cohort_CF!BQ337))</f>
        <v/>
      </c>
      <c r="BR337" s="1" t="str">
        <f>IF(Income_CF!BR339="","",Income_CF!BR339*(Cohort_WP!BR337/Cohort_CF!BR337))</f>
        <v/>
      </c>
      <c r="BS337" s="1" t="str">
        <f>IF(Income_CF!BS339="","",Income_CF!BS339*(Cohort_WP!BS337/Cohort_CF!BS337))</f>
        <v/>
      </c>
      <c r="BT337" s="1" t="str">
        <f>IF(Income_CF!BT339="","",Income_CF!BT339*(Cohort_WP!BT337/Cohort_CF!BT337))</f>
        <v/>
      </c>
    </row>
    <row r="338" spans="1:72" x14ac:dyDescent="0.55000000000000004">
      <c r="A338" s="642"/>
      <c r="B338" t="s">
        <v>475</v>
      </c>
      <c r="N338" s="1" t="str">
        <f>IF(Income_CF!N340="","",Income_CF!N340*(Cohort_WP!N338/Cohort_CF!N338))</f>
        <v/>
      </c>
      <c r="O338" s="1" t="str">
        <f>IF(Income_CF!O340="","",Income_CF!O340*(Cohort_WP!O338/Cohort_CF!O338))</f>
        <v/>
      </c>
      <c r="P338" s="1" t="str">
        <f>IF(Income_CF!P340="","",Income_CF!P340*(Cohort_WP!P338/Cohort_CF!P338))</f>
        <v/>
      </c>
      <c r="Q338" s="1" t="str">
        <f>IF(Income_CF!Q340="","",Income_CF!Q340*(Cohort_WP!Q338/Cohort_CF!Q338))</f>
        <v/>
      </c>
      <c r="R338" s="1" t="str">
        <f>IF(Income_CF!R340="","",Income_CF!R340*(Cohort_WP!R338/Cohort_CF!R338))</f>
        <v/>
      </c>
      <c r="S338" s="1" t="str">
        <f>IF(Income_CF!S340="","",Income_CF!S340*(Cohort_WP!S338/Cohort_CF!S338))</f>
        <v/>
      </c>
      <c r="T338" s="1" t="str">
        <f>IF(Income_CF!T340="","",Income_CF!T340*(Cohort_WP!T338/Cohort_CF!T338))</f>
        <v/>
      </c>
      <c r="U338" s="1" t="str">
        <f>IF(Income_CF!U340="","",Income_CF!U340*(Cohort_WP!U338/Cohort_CF!U338))</f>
        <v/>
      </c>
      <c r="V338" s="1">
        <f>IF(Income_CF!V340="","",Income_CF!V340*(Cohort_WP!V338/Cohort_CF!V338))</f>
        <v>3078221.4936547973</v>
      </c>
      <c r="W338" s="1">
        <f>IF(Income_CF!W340="","",Income_CF!W340*(Cohort_WP!W338/Cohort_CF!W338))</f>
        <v>3197632.8296270347</v>
      </c>
      <c r="X338" s="1">
        <f>IF(Income_CF!X340="","",Income_CF!X340*(Cohort_WP!X338/Cohort_CF!X338))</f>
        <v>3319683.999624704</v>
      </c>
      <c r="Y338" s="1">
        <f>IF(Income_CF!Y340="","",Income_CF!Y340*(Cohort_WP!Y338/Cohort_CF!Y338))</f>
        <v>3444326.5522740339</v>
      </c>
      <c r="Z338" s="1">
        <f>IF(Income_CF!Z340="","",Income_CF!Z340*(Cohort_WP!Z338/Cohort_CF!Z338))</f>
        <v>3593358.2180894683</v>
      </c>
      <c r="AA338" s="1">
        <f>IF(Income_CF!AA340="","",Income_CF!AA340*(Cohort_WP!AA338/Cohort_CF!AA338))</f>
        <v>3721571.421738293</v>
      </c>
      <c r="AB338" s="1">
        <f>IF(Income_CF!AB340="","",Income_CF!AB340*(Cohort_WP!AB338/Cohort_CF!AB338))</f>
        <v>3852047.428399377</v>
      </c>
      <c r="AC338" s="1">
        <f>IF(Income_CF!AC340="","",Income_CF!AC340*(Cohort_WP!AC338/Cohort_CF!AC338))</f>
        <v>3984706.3024875787</v>
      </c>
      <c r="AD338" s="1">
        <f>IF(Income_CF!AD340="","",Income_CF!AD340*(Cohort_WP!AD338/Cohort_CF!AD338))</f>
        <v>4119461.3355358806</v>
      </c>
      <c r="AE338" s="1">
        <f>IF(Income_CF!AE340="","",Income_CF!AE340*(Cohort_WP!AE338/Cohort_CF!AE338))</f>
        <v>4256219.0245621558</v>
      </c>
      <c r="AF338" s="1">
        <f>IF(Income_CF!AF340="","",Income_CF!AF340*(Cohort_WP!AF338/Cohort_CF!AF338))</f>
        <v>4394879.0704158116</v>
      </c>
      <c r="AG338" s="1">
        <f>IF(Income_CF!AG340="","",Income_CF!AG340*(Cohort_WP!AG338/Cohort_CF!AG338))</f>
        <v>4535334.396785778</v>
      </c>
      <c r="AH338" s="1">
        <f>IF(Income_CF!AH340="","",Income_CF!AH340*(Cohort_WP!AH338/Cohort_CF!AH338))</f>
        <v>4677471.190485999</v>
      </c>
      <c r="AI338" s="1">
        <f>IF(Income_CF!AI340="","",Income_CF!AI340*(Cohort_WP!AI338/Cohort_CF!AI338))</f>
        <v>4821168.9635642478</v>
      </c>
      <c r="AJ338" s="1">
        <f>IF(Income_CF!AJ340="","",Income_CF!AJ340*(Cohort_WP!AJ338/Cohort_CF!AJ338))</f>
        <v>4966300.6377042606</v>
      </c>
      <c r="AK338" s="1">
        <f>IF(Income_CF!AK340="","",Income_CF!AK340*(Cohort_WP!AK338/Cohort_CF!AK338))</f>
        <v>5112732.6513116295</v>
      </c>
      <c r="AL338" s="1">
        <f>IF(Income_CF!AL340="","",Income_CF!AL340*(Cohort_WP!AL338/Cohort_CF!AL338))</f>
        <v>5260325.0895885089</v>
      </c>
      <c r="AM338" s="1">
        <f>IF(Income_CF!AM340="","",Income_CF!AM340*(Cohort_WP!AM338/Cohort_CF!AM338))</f>
        <v>5408931.8378144801</v>
      </c>
      <c r="AN338" s="1">
        <f>IF(Income_CF!AN340="","",Income_CF!AN340*(Cohort_WP!AN338/Cohort_CF!AN338))</f>
        <v>5558400.7579576112</v>
      </c>
      <c r="AO338" s="1">
        <f>IF(Income_CF!AO340="","",Income_CF!AO340*(Cohort_WP!AO338/Cohort_CF!AO338))</f>
        <v>5708573.8886448424</v>
      </c>
      <c r="AP338" s="1">
        <f>IF(Income_CF!AP340="","",Income_CF!AP340*(Cohort_WP!AP338/Cohort_CF!AP338))</f>
        <v>5859287.668421573</v>
      </c>
      <c r="AQ338" s="1">
        <f>IF(Income_CF!AQ340="","",Income_CF!AQ340*(Cohort_WP!AQ338/Cohort_CF!AQ338))</f>
        <v>6010373.182129927</v>
      </c>
      <c r="AR338" s="1">
        <f>IF(Income_CF!AR340="","",Income_CF!AR340*(Cohort_WP!AR338/Cohort_CF!AR338))</f>
        <v>6161656.4301312678</v>
      </c>
      <c r="AS338" s="1">
        <f>IF(Income_CF!AS340="","",Income_CF!AS340*(Cohort_WP!AS338/Cohort_CF!AS338))</f>
        <v>6312958.6199952392</v>
      </c>
      <c r="AT338" s="1">
        <f>IF(Income_CF!AT340="","",Income_CF!AT340*(Cohort_WP!AT338/Cohort_CF!AT338))</f>
        <v>6464096.4801711608</v>
      </c>
      <c r="AU338" s="1">
        <f>IF(Income_CF!AU340="","",Income_CF!AU340*(Cohort_WP!AU338/Cohort_CF!AU338))</f>
        <v>6614882.5950523019</v>
      </c>
      <c r="AV338" s="1">
        <f>IF(Income_CF!AV340="","",Income_CF!AV340*(Cohort_WP!AV338/Cohort_CF!AV338))</f>
        <v>6765125.7607383542</v>
      </c>
      <c r="AW338" s="1">
        <f>IF(Income_CF!AW340="","",Income_CF!AW340*(Cohort_WP!AW338/Cohort_CF!AW338))</f>
        <v>6914631.3606958603</v>
      </c>
      <c r="AX338" s="1">
        <f>IF(Income_CF!AX340="","",Income_CF!AX340*(Cohort_WP!AX338/Cohort_CF!AX338))</f>
        <v>7063201.7604138311</v>
      </c>
      <c r="AY338" s="1">
        <f>IF(Income_CF!AY340="","",Income_CF!AY340*(Cohort_WP!AY338/Cohort_CF!AY338))</f>
        <v>7210636.7200495359</v>
      </c>
      <c r="AZ338" s="1">
        <f>IF(Income_CF!AZ340="","",Income_CF!AZ340*(Cohort_WP!AZ338/Cohort_CF!AZ338))</f>
        <v>7356733.823961514</v>
      </c>
      <c r="BA338" s="1">
        <f>IF(Income_CF!BA340="","",Income_CF!BA340*(Cohort_WP!BA338/Cohort_CF!BA338))</f>
        <v>7501288.9259301797</v>
      </c>
      <c r="BB338" s="1">
        <f>IF(Income_CF!BB340="","",Income_CF!BB340*(Cohort_WP!BB338/Cohort_CF!BB338))</f>
        <v>7644096.6087754238</v>
      </c>
      <c r="BC338" s="1">
        <f>IF(Income_CF!BC340="","",Income_CF!BC340*(Cohort_WP!BC338/Cohort_CF!BC338))</f>
        <v>7784950.6569922073</v>
      </c>
      <c r="BD338" s="1">
        <f>IF(Income_CF!BD340="","",Income_CF!BD340*(Cohort_WP!BD338/Cohort_CF!BD338))</f>
        <v>7923644.5409430861</v>
      </c>
      <c r="BE338" s="1">
        <f>IF(Income_CF!BE340="","",Income_CF!BE340*(Cohort_WP!BE338/Cohort_CF!BE338))</f>
        <v>8059971.9110691268</v>
      </c>
      <c r="BF338" s="1">
        <f>IF(Income_CF!BF340="","",Income_CF!BF340*(Cohort_WP!BF338/Cohort_CF!BF338))</f>
        <v>8193727.1005091835</v>
      </c>
      <c r="BG338" s="1">
        <f>IF(Income_CF!BG340="","",Income_CF!BG340*(Cohort_WP!BG338/Cohort_CF!BG338))</f>
        <v>8324705.6344533851</v>
      </c>
      <c r="BH338" s="1">
        <f>IF(Income_CF!BH340="","",Income_CF!BH340*(Cohort_WP!BH338/Cohort_CF!BH338))</f>
        <v>8452704.7444979437</v>
      </c>
      <c r="BI338" s="1">
        <f>IF(Income_CF!BI340="","",Income_CF!BI340*(Cohort_WP!BI338/Cohort_CF!BI338))</f>
        <v>8577523.8862191495</v>
      </c>
      <c r="BJ338" s="1" t="str">
        <f>IF(Income_CF!BJ340="","",Income_CF!BJ340*(Cohort_WP!BJ338/Cohort_CF!BJ338))</f>
        <v/>
      </c>
      <c r="BK338" s="1" t="str">
        <f>IF(Income_CF!BK340="","",Income_CF!BK340*(Cohort_WP!BK338/Cohort_CF!BK338))</f>
        <v/>
      </c>
      <c r="BL338" s="1" t="str">
        <f>IF(Income_CF!BL340="","",Income_CF!BL340*(Cohort_WP!BL338/Cohort_CF!BL338))</f>
        <v/>
      </c>
      <c r="BM338" s="1" t="str">
        <f>IF(Income_CF!BM340="","",Income_CF!BM340*(Cohort_WP!BM338/Cohort_CF!BM338))</f>
        <v/>
      </c>
      <c r="BN338" s="1" t="str">
        <f>IF(Income_CF!BN340="","",Income_CF!BN340*(Cohort_WP!BN338/Cohort_CF!BN338))</f>
        <v/>
      </c>
      <c r="BO338" s="1" t="str">
        <f>IF(Income_CF!BO340="","",Income_CF!BO340*(Cohort_WP!BO338/Cohort_CF!BO338))</f>
        <v/>
      </c>
      <c r="BP338" s="1" t="str">
        <f>IF(Income_CF!BP340="","",Income_CF!BP340*(Cohort_WP!BP338/Cohort_CF!BP338))</f>
        <v/>
      </c>
      <c r="BQ338" s="1" t="str">
        <f>IF(Income_CF!BQ340="","",Income_CF!BQ340*(Cohort_WP!BQ338/Cohort_CF!BQ338))</f>
        <v/>
      </c>
      <c r="BR338" s="1" t="str">
        <f>IF(Income_CF!BR340="","",Income_CF!BR340*(Cohort_WP!BR338/Cohort_CF!BR338))</f>
        <v/>
      </c>
      <c r="BS338" s="1" t="str">
        <f>IF(Income_CF!BS340="","",Income_CF!BS340*(Cohort_WP!BS338/Cohort_CF!BS338))</f>
        <v/>
      </c>
      <c r="BT338" s="1" t="str">
        <f>IF(Income_CF!BT340="","",Income_CF!BT340*(Cohort_WP!BT338/Cohort_CF!BT338))</f>
        <v/>
      </c>
    </row>
    <row r="339" spans="1:72" x14ac:dyDescent="0.55000000000000004">
      <c r="A339" s="642"/>
      <c r="B339" t="s">
        <v>476</v>
      </c>
      <c r="N339" s="1" t="str">
        <f>IF(Income_CF!N341="","",Income_CF!N341*(Cohort_WP!N339/Cohort_CF!N339))</f>
        <v/>
      </c>
      <c r="O339" s="1" t="str">
        <f>IF(Income_CF!O341="","",Income_CF!O341*(Cohort_WP!O339/Cohort_CF!O339))</f>
        <v/>
      </c>
      <c r="P339" s="1" t="str">
        <f>IF(Income_CF!P341="","",Income_CF!P341*(Cohort_WP!P339/Cohort_CF!P339))</f>
        <v/>
      </c>
      <c r="Q339" s="1" t="str">
        <f>IF(Income_CF!Q341="","",Income_CF!Q341*(Cohort_WP!Q339/Cohort_CF!Q339))</f>
        <v/>
      </c>
      <c r="R339" s="1" t="str">
        <f>IF(Income_CF!R341="","",Income_CF!R341*(Cohort_WP!R339/Cohort_CF!R339))</f>
        <v/>
      </c>
      <c r="S339" s="1" t="str">
        <f>IF(Income_CF!S341="","",Income_CF!S341*(Cohort_WP!S339/Cohort_CF!S339))</f>
        <v/>
      </c>
      <c r="T339" s="1" t="str">
        <f>IF(Income_CF!T341="","",Income_CF!T341*(Cohort_WP!T339/Cohort_CF!T339))</f>
        <v/>
      </c>
      <c r="U339" s="1" t="str">
        <f>IF(Income_CF!U341="","",Income_CF!U341*(Cohort_WP!U339/Cohort_CF!U339))</f>
        <v/>
      </c>
      <c r="V339" s="1" t="str">
        <f>IF(Income_CF!V341="","",Income_CF!V341*(Cohort_WP!V339/Cohort_CF!V339))</f>
        <v/>
      </c>
      <c r="W339" s="1">
        <f>IF(Income_CF!W341="","",Income_CF!W341*(Cohort_WP!W339/Cohort_CF!W339))</f>
        <v>3170568.1384644411</v>
      </c>
      <c r="X339" s="1">
        <f>IF(Income_CF!X341="","",Income_CF!X341*(Cohort_WP!X339/Cohort_CF!X339))</f>
        <v>3293561.8145158463</v>
      </c>
      <c r="Y339" s="1">
        <f>IF(Income_CF!Y341="","",Income_CF!Y341*(Cohort_WP!Y339/Cohort_CF!Y339))</f>
        <v>3419274.5196134448</v>
      </c>
      <c r="Z339" s="1">
        <f>IF(Income_CF!Z341="","",Income_CF!Z341*(Cohort_WP!Z339/Cohort_CF!Z339))</f>
        <v>3547656.3488422548</v>
      </c>
      <c r="AA339" s="1">
        <f>IF(Income_CF!AA341="","",Income_CF!AA341*(Cohort_WP!AA339/Cohort_CF!AA339))</f>
        <v>3701158.9646321521</v>
      </c>
      <c r="AB339" s="1">
        <f>IF(Income_CF!AB341="","",Income_CF!AB341*(Cohort_WP!AB339/Cohort_CF!AB339))</f>
        <v>3833218.5643904423</v>
      </c>
      <c r="AC339" s="1">
        <f>IF(Income_CF!AC341="","",Income_CF!AC341*(Cohort_WP!AC339/Cohort_CF!AC339))</f>
        <v>3967608.8512513586</v>
      </c>
      <c r="AD339" s="1">
        <f>IF(Income_CF!AD341="","",Income_CF!AD341*(Cohort_WP!AD339/Cohort_CF!AD339))</f>
        <v>4104247.4915622054</v>
      </c>
      <c r="AE339" s="1">
        <f>IF(Income_CF!AE341="","",Income_CF!AE341*(Cohort_WP!AE339/Cohort_CF!AE339))</f>
        <v>4243045.1756019574</v>
      </c>
      <c r="AF339" s="1">
        <f>IF(Income_CF!AF341="","",Income_CF!AF341*(Cohort_WP!AF339/Cohort_CF!AF339))</f>
        <v>4383905.5952990213</v>
      </c>
      <c r="AG339" s="1">
        <f>IF(Income_CF!AG341="","",Income_CF!AG341*(Cohort_WP!AG339/Cohort_CF!AG339))</f>
        <v>4526725.4425282842</v>
      </c>
      <c r="AH339" s="1">
        <f>IF(Income_CF!AH341="","",Income_CF!AH341*(Cohort_WP!AH339/Cohort_CF!AH339))</f>
        <v>4671394.4286893522</v>
      </c>
      <c r="AI339" s="1">
        <f>IF(Income_CF!AI341="","",Income_CF!AI341*(Cohort_WP!AI339/Cohort_CF!AI339))</f>
        <v>4817795.3262005784</v>
      </c>
      <c r="AJ339" s="1">
        <f>IF(Income_CF!AJ341="","",Income_CF!AJ341*(Cohort_WP!AJ339/Cohort_CF!AJ339))</f>
        <v>4965804.0324711753</v>
      </c>
      <c r="AK339" s="1">
        <f>IF(Income_CF!AK341="","",Income_CF!AK341*(Cohort_WP!AK339/Cohort_CF!AK339))</f>
        <v>5115289.6568353893</v>
      </c>
      <c r="AL339" s="1">
        <f>IF(Income_CF!AL341="","",Income_CF!AL341*(Cohort_WP!AL339/Cohort_CF!AL339))</f>
        <v>5266114.6308509773</v>
      </c>
      <c r="AM339" s="1">
        <f>IF(Income_CF!AM341="","",Income_CF!AM341*(Cohort_WP!AM339/Cohort_CF!AM339))</f>
        <v>5418134.8422761653</v>
      </c>
      <c r="AN339" s="1">
        <f>IF(Income_CF!AN341="","",Income_CF!AN341*(Cohort_WP!AN339/Cohort_CF!AN339))</f>
        <v>5571199.7929489128</v>
      </c>
      <c r="AO339" s="1">
        <f>IF(Income_CF!AO341="","",Income_CF!AO341*(Cohort_WP!AO339/Cohort_CF!AO339))</f>
        <v>5725152.7806963408</v>
      </c>
      <c r="AP339" s="1">
        <f>IF(Income_CF!AP341="","",Income_CF!AP341*(Cohort_WP!AP339/Cohort_CF!AP339))</f>
        <v>5879831.1053041881</v>
      </c>
      <c r="AQ339" s="1">
        <f>IF(Income_CF!AQ341="","",Income_CF!AQ341*(Cohort_WP!AQ339/Cohort_CF!AQ339))</f>
        <v>6035066.2984742196</v>
      </c>
      <c r="AR339" s="1">
        <f>IF(Income_CF!AR341="","",Income_CF!AR341*(Cohort_WP!AR339/Cohort_CF!AR339))</f>
        <v>6190684.3775938246</v>
      </c>
      <c r="AS339" s="1">
        <f>IF(Income_CF!AS341="","",Income_CF!AS341*(Cohort_WP!AS339/Cohort_CF!AS339))</f>
        <v>6346506.1230352055</v>
      </c>
      <c r="AT339" s="1">
        <f>IF(Income_CF!AT341="","",Income_CF!AT341*(Cohort_WP!AT339/Cohort_CF!AT339))</f>
        <v>6502347.3785950961</v>
      </c>
      <c r="AU339" s="1">
        <f>IF(Income_CF!AU341="","",Income_CF!AU341*(Cohort_WP!AU339/Cohort_CF!AU339))</f>
        <v>6658019.3745762967</v>
      </c>
      <c r="AV339" s="1">
        <f>IF(Income_CF!AV341="","",Income_CF!AV341*(Cohort_WP!AV339/Cohort_CF!AV339))</f>
        <v>6813329.0729038715</v>
      </c>
      <c r="AW339" s="1">
        <f>IF(Income_CF!AW341="","",Income_CF!AW341*(Cohort_WP!AW339/Cohort_CF!AW339))</f>
        <v>6968079.5335605042</v>
      </c>
      <c r="AX339" s="1">
        <f>IF(Income_CF!AX341="","",Income_CF!AX341*(Cohort_WP!AX339/Cohort_CF!AX339))</f>
        <v>7122070.3015167359</v>
      </c>
      <c r="AY339" s="1">
        <f>IF(Income_CF!AY341="","",Income_CF!AY341*(Cohort_WP!AY339/Cohort_CF!AY339))</f>
        <v>7275097.8132262453</v>
      </c>
      <c r="AZ339" s="1">
        <f>IF(Income_CF!AZ341="","",Income_CF!AZ341*(Cohort_WP!AZ339/Cohort_CF!AZ339))</f>
        <v>7426955.821651021</v>
      </c>
      <c r="BA339" s="1">
        <f>IF(Income_CF!BA341="","",Income_CF!BA341*(Cohort_WP!BA339/Cohort_CF!BA339))</f>
        <v>7577435.8386803614</v>
      </c>
      <c r="BB339" s="1">
        <f>IF(Income_CF!BB341="","",Income_CF!BB341*(Cohort_WP!BB339/Cohort_CF!BB339))</f>
        <v>7726327.5937080849</v>
      </c>
      <c r="BC339" s="1">
        <f>IF(Income_CF!BC341="","",Income_CF!BC341*(Cohort_WP!BC339/Cohort_CF!BC339))</f>
        <v>7873419.5070386864</v>
      </c>
      <c r="BD339" s="1">
        <f>IF(Income_CF!BD341="","",Income_CF!BD341*(Cohort_WP!BD339/Cohort_CF!BD339))</f>
        <v>8018499.1767019732</v>
      </c>
      <c r="BE339" s="1">
        <f>IF(Income_CF!BE341="","",Income_CF!BE341*(Cohort_WP!BE339/Cohort_CF!BE339))</f>
        <v>8161353.8771713795</v>
      </c>
      <c r="BF339" s="1">
        <f>IF(Income_CF!BF341="","",Income_CF!BF341*(Cohort_WP!BF339/Cohort_CF!BF339))</f>
        <v>8301771.0684012007</v>
      </c>
      <c r="BG339" s="1">
        <f>IF(Income_CF!BG341="","",Income_CF!BG341*(Cohort_WP!BG339/Cohort_CF!BG339))</f>
        <v>8439538.9135244563</v>
      </c>
      <c r="BH339" s="1">
        <f>IF(Income_CF!BH341="","",Income_CF!BH341*(Cohort_WP!BH339/Cohort_CF!BH339))</f>
        <v>8574446.8034869861</v>
      </c>
      <c r="BI339" s="1">
        <f>IF(Income_CF!BI341="","",Income_CF!BI341*(Cohort_WP!BI339/Cohort_CF!BI339))</f>
        <v>8706285.8868328836</v>
      </c>
      <c r="BJ339" s="1">
        <f>IF(Income_CF!BJ341="","",Income_CF!BJ341*(Cohort_WP!BJ339/Cohort_CF!BJ339))</f>
        <v>8834849.6028057225</v>
      </c>
      <c r="BK339" s="1" t="str">
        <f>IF(Income_CF!BK341="","",Income_CF!BK341*(Cohort_WP!BK339/Cohort_CF!BK339))</f>
        <v/>
      </c>
      <c r="BL339" s="1" t="str">
        <f>IF(Income_CF!BL341="","",Income_CF!BL341*(Cohort_WP!BL339/Cohort_CF!BL339))</f>
        <v/>
      </c>
      <c r="BM339" s="1" t="str">
        <f>IF(Income_CF!BM341="","",Income_CF!BM341*(Cohort_WP!BM339/Cohort_CF!BM339))</f>
        <v/>
      </c>
      <c r="BN339" s="1" t="str">
        <f>IF(Income_CF!BN341="","",Income_CF!BN341*(Cohort_WP!BN339/Cohort_CF!BN339))</f>
        <v/>
      </c>
      <c r="BO339" s="1" t="str">
        <f>IF(Income_CF!BO341="","",Income_CF!BO341*(Cohort_WP!BO339/Cohort_CF!BO339))</f>
        <v/>
      </c>
      <c r="BP339" s="1" t="str">
        <f>IF(Income_CF!BP341="","",Income_CF!BP341*(Cohort_WP!BP339/Cohort_CF!BP339))</f>
        <v/>
      </c>
      <c r="BQ339" s="1" t="str">
        <f>IF(Income_CF!BQ341="","",Income_CF!BQ341*(Cohort_WP!BQ339/Cohort_CF!BQ339))</f>
        <v/>
      </c>
      <c r="BR339" s="1" t="str">
        <f>IF(Income_CF!BR341="","",Income_CF!BR341*(Cohort_WP!BR339/Cohort_CF!BR339))</f>
        <v/>
      </c>
      <c r="BS339" s="1" t="str">
        <f>IF(Income_CF!BS341="","",Income_CF!BS341*(Cohort_WP!BS339/Cohort_CF!BS339))</f>
        <v/>
      </c>
      <c r="BT339" s="1" t="str">
        <f>IF(Income_CF!BT341="","",Income_CF!BT341*(Cohort_WP!BT339/Cohort_CF!BT339))</f>
        <v/>
      </c>
    </row>
    <row r="340" spans="1:72" x14ac:dyDescent="0.55000000000000004">
      <c r="A340" s="642"/>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row>
    <row r="341" spans="1:72" x14ac:dyDescent="0.55000000000000004">
      <c r="A341" s="642"/>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row>
    <row r="342" spans="1:72" x14ac:dyDescent="0.55000000000000004">
      <c r="A342" s="642"/>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row>
    <row r="343" spans="1:72" x14ac:dyDescent="0.55000000000000004">
      <c r="A343" s="642"/>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row>
    <row r="344" spans="1:72" x14ac:dyDescent="0.55000000000000004">
      <c r="A344" s="642"/>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72" x14ac:dyDescent="0.55000000000000004">
      <c r="A345" s="642"/>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row>
    <row r="346" spans="1:72" x14ac:dyDescent="0.55000000000000004">
      <c r="A346" s="642"/>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row>
    <row r="347" spans="1:72" x14ac:dyDescent="0.55000000000000004">
      <c r="A347" s="642"/>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row>
    <row r="348" spans="1:72" x14ac:dyDescent="0.55000000000000004">
      <c r="A348" s="642"/>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row>
    <row r="349" spans="1:72" x14ac:dyDescent="0.55000000000000004">
      <c r="A349" s="642"/>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row>
    <row r="350" spans="1:72" x14ac:dyDescent="0.55000000000000004">
      <c r="A350" s="643"/>
      <c r="B350" s="329" t="s">
        <v>525</v>
      </c>
      <c r="C350" s="329"/>
      <c r="D350" s="329"/>
      <c r="E350" s="329"/>
      <c r="F350" s="329"/>
      <c r="G350" s="329"/>
      <c r="H350" s="329"/>
      <c r="I350" s="329"/>
      <c r="J350" s="329"/>
      <c r="K350" s="329"/>
      <c r="L350" s="329"/>
      <c r="M350" s="329"/>
      <c r="N350" s="330">
        <f>SUM(N330:N349)*(1+'Cost and Benefit Parameters'!$C$17)</f>
        <v>2502875.7665253752</v>
      </c>
      <c r="O350" s="330">
        <f>SUM(O330:O349)*(1+'Cost and Benefit Parameters'!$C$17)</f>
        <v>5177930.1496837083</v>
      </c>
      <c r="P350" s="330">
        <f>SUM(P330:P349)*(1+'Cost and Benefit Parameters'!$C$17)</f>
        <v>8032474.9346114192</v>
      </c>
      <c r="Q350" s="330">
        <f>SUM(Q330:Q349)*(1+'Cost and Benefit Parameters'!$C$17)</f>
        <v>11074001.8645983</v>
      </c>
      <c r="R350" s="330">
        <f>SUM(R330:R349)*(1+'Cost and Benefit Parameters'!$C$17)</f>
        <v>14327950.984880673</v>
      </c>
      <c r="S350" s="330">
        <f>SUM(S330:S349)*(1+'Cost and Benefit Parameters'!$C$17)</f>
        <v>17783767.646300513</v>
      </c>
      <c r="T350" s="330">
        <f>SUM(T330:T349)*(1+'Cost and Benefit Parameters'!$C$17)</f>
        <v>21449347.741013061</v>
      </c>
      <c r="U350" s="330">
        <f>SUM(U330:U349)*(1+'Cost and Benefit Parameters'!$C$17)</f>
        <v>25332759.042992465</v>
      </c>
      <c r="V350" s="330">
        <f>SUM(V330:V349)*(1+'Cost and Benefit Parameters'!$C$17)</f>
        <v>29442240.857513625</v>
      </c>
      <c r="W350" s="330">
        <f>SUM(W330:W349)*(1+'Cost and Benefit Parameters'!$C$17)</f>
        <v>33786203.642528601</v>
      </c>
      <c r="X350" s="330">
        <f>SUM(X330:X349)*(1+'Cost and Benefit Parameters'!$C$17)</f>
        <v>35009572.879243203</v>
      </c>
      <c r="Y350" s="330">
        <f>SUM(Y330:Y349)*(1+'Cost and Benefit Parameters'!$C$17)</f>
        <v>36253362.235730685</v>
      </c>
      <c r="Z350" s="330">
        <f>SUM(Z330:Z349)*(1+'Cost and Benefit Parameters'!$C$17)</f>
        <v>37516666.884481959</v>
      </c>
      <c r="AA350" s="330">
        <f>SUM(AA330:AA349)*(1+'Cost and Benefit Parameters'!$C$17)</f>
        <v>38798509.829555795</v>
      </c>
      <c r="AB350" s="330">
        <f>SUM(AB330:AB349)*(1+'Cost and Benefit Parameters'!$C$17)</f>
        <v>40073962.470160648</v>
      </c>
      <c r="AC350" s="330">
        <f>SUM(AC330:AC349)*(1+'Cost and Benefit Parameters'!$C$17)</f>
        <v>41366639.287853122</v>
      </c>
      <c r="AD350" s="330">
        <f>SUM(AD330:AD349)*(1+'Cost and Benefit Parameters'!$C$17)</f>
        <v>42675527.91344703</v>
      </c>
      <c r="AE350" s="330">
        <f>SUM(AE330:AE349)*(1+'Cost and Benefit Parameters'!$C$17)</f>
        <v>43999554.149813861</v>
      </c>
      <c r="AF350" s="330">
        <f>SUM(AF330:AF349)*(1+'Cost and Benefit Parameters'!$C$17)</f>
        <v>45337582.620451957</v>
      </c>
      <c r="AG350" s="330">
        <f>SUM(AG330:AG349)*(1+'Cost and Benefit Parameters'!$C$17)</f>
        <v>46688417.623746224</v>
      </c>
      <c r="AH350" s="330">
        <f>SUM(AH330:AH349)*(1+'Cost and Benefit Parameters'!$C$17)</f>
        <v>48050804.196192734</v>
      </c>
      <c r="AI350" s="330">
        <f>SUM(AI330:AI349)*(1+'Cost and Benefit Parameters'!$C$17)</f>
        <v>49423429.387077548</v>
      </c>
      <c r="AJ350" s="330">
        <f>SUM(AJ330:AJ349)*(1+'Cost and Benefit Parameters'!$C$17)</f>
        <v>50804923.746277615</v>
      </c>
      <c r="AK350" s="330">
        <f>SUM(AK330:AK349)*(1+'Cost and Benefit Parameters'!$C$17)</f>
        <v>52193863.025997274</v>
      </c>
      <c r="AL350" s="330">
        <f>SUM(AL330:AL349)*(1+'Cost and Benefit Parameters'!$C$17)</f>
        <v>53588770.096372128</v>
      </c>
      <c r="AM350" s="330">
        <f>SUM(AM330:AM349)*(1+'Cost and Benefit Parameters'!$C$17)</f>
        <v>54988117.073963419</v>
      </c>
      <c r="AN350" s="330">
        <f>SUM(AN330:AN349)*(1+'Cost and Benefit Parameters'!$C$17)</f>
        <v>56390327.661238134</v>
      </c>
      <c r="AO350" s="330">
        <f>SUM(AO330:AO349)*(1+'Cost and Benefit Parameters'!$C$17)</f>
        <v>57793779.694186136</v>
      </c>
      <c r="AP350" s="330">
        <f>SUM(AP330:AP349)*(1+'Cost and Benefit Parameters'!$C$17)</f>
        <v>59196807.894268893</v>
      </c>
      <c r="AQ350" s="330">
        <f>SUM(AQ330:AQ349)*(1+'Cost and Benefit Parameters'!$C$17)</f>
        <v>60597706.819932699</v>
      </c>
      <c r="AR350" s="330">
        <f>SUM(AR330:AR349)*(1+'Cost and Benefit Parameters'!$C$17)</f>
        <v>61994734.011955023</v>
      </c>
      <c r="AS350" s="330">
        <f>SUM(AS330:AS349)*(1+'Cost and Benefit Parameters'!$C$17)</f>
        <v>63386113.325932115</v>
      </c>
      <c r="AT350" s="330">
        <f>SUM(AT330:AT349)*(1+'Cost and Benefit Parameters'!$C$17)</f>
        <v>64770038.444265828</v>
      </c>
      <c r="AU350" s="330">
        <f>SUM(AU330:AU349)*(1+'Cost and Benefit Parameters'!$C$17)</f>
        <v>66144676.559069499</v>
      </c>
      <c r="AV350" s="330">
        <f>SUM(AV330:AV349)*(1+'Cost and Benefit Parameters'!$C$17)</f>
        <v>67508172.216496542</v>
      </c>
      <c r="AW350" s="330">
        <f>SUM(AW330:AW349)*(1+'Cost and Benefit Parameters'!$C$17)</f>
        <v>68858651.312103882</v>
      </c>
      <c r="AX350" s="330">
        <f>SUM(AX330:AX349)*(1+'Cost and Benefit Parameters'!$C$17)</f>
        <v>70194225.226000667</v>
      </c>
      <c r="AY350" s="330">
        <f>SUM(AY330:AY349)*(1+'Cost and Benefit Parameters'!$C$17)</f>
        <v>71512995.085707814</v>
      </c>
      <c r="AZ350" s="330">
        <f>SUM(AZ330:AZ349)*(1+'Cost and Benefit Parameters'!$C$17)</f>
        <v>72813056.143870279</v>
      </c>
      <c r="BA350" s="330">
        <f>SUM(BA330:BA349)*(1+'Cost and Benefit Parameters'!$C$17)</f>
        <v>74092502.257226482</v>
      </c>
      <c r="BB350" s="330">
        <f>SUM(BB330:BB349)*(1+'Cost and Benefit Parameters'!$C$17)</f>
        <v>68276375.643687278</v>
      </c>
      <c r="BC350" s="330">
        <f>SUM(BC330:BC349)*(1+'Cost and Benefit Parameters'!$C$17)</f>
        <v>62127805.968832977</v>
      </c>
      <c r="BD350" s="330">
        <f>SUM(BD330:BD349)*(1+'Cost and Benefit Parameters'!$C$17)</f>
        <v>55638729.392880633</v>
      </c>
      <c r="BE350" s="330">
        <f>SUM(BE330:BE349)*(1+'Cost and Benefit Parameters'!$C$17)</f>
        <v>48801065.498103939</v>
      </c>
      <c r="BF350" s="330">
        <f>SUM(BF330:BF349)*(1+'Cost and Benefit Parameters'!$C$17)</f>
        <v>41606717.134755939</v>
      </c>
      <c r="BG350" s="330">
        <f>SUM(BG330:BG349)*(1+'Cost and Benefit Parameters'!$C$17)</f>
        <v>34047569.72233177</v>
      </c>
      <c r="BH350" s="330">
        <f>SUM(BH330:BH349)*(1+'Cost and Benefit Parameters'!$C$17)</f>
        <v>26115489.98064363</v>
      </c>
      <c r="BI350" s="330">
        <f>SUM(BI330:BI349)*(1+'Cost and Benefit Parameters'!$C$17)</f>
        <v>17802324.066243593</v>
      </c>
      <c r="BJ350" s="330">
        <f>SUM(BJ330:BJ349)*(1+'Cost and Benefit Parameters'!$C$17)</f>
        <v>9099895.0908898953</v>
      </c>
      <c r="BK350" s="344"/>
      <c r="BL350" s="344"/>
      <c r="BM350" s="344"/>
      <c r="BN350" s="344"/>
      <c r="BO350" s="344"/>
      <c r="BP350" s="344"/>
      <c r="BQ350" s="344"/>
      <c r="BR350" s="344"/>
      <c r="BS350" s="344"/>
      <c r="BT350" s="344"/>
    </row>
    <row r="351" spans="1:72" x14ac:dyDescent="0.55000000000000004">
      <c r="B351" s="329" t="s">
        <v>526</v>
      </c>
      <c r="C351" s="329"/>
      <c r="D351" s="329"/>
      <c r="E351" s="329"/>
      <c r="F351" s="329"/>
      <c r="G351" s="329"/>
      <c r="H351" s="329"/>
      <c r="I351" s="329"/>
      <c r="J351" s="329"/>
      <c r="K351" s="329"/>
      <c r="L351" s="329"/>
      <c r="M351" s="329"/>
      <c r="N351" s="329">
        <f>'Cost and Benefit Parameters'!$C$47*N350</f>
        <v>1774538.9184664909</v>
      </c>
      <c r="O351" s="329">
        <f>'Cost and Benefit Parameters'!$C$47*O350</f>
        <v>3671152.4761257488</v>
      </c>
      <c r="P351" s="329">
        <f>'Cost and Benefit Parameters'!$C$47*P350</f>
        <v>5695024.7286394956</v>
      </c>
      <c r="Q351" s="329">
        <f>'Cost and Benefit Parameters'!$C$47*Q350</f>
        <v>7851467.3220001943</v>
      </c>
      <c r="R351" s="329">
        <f>'Cost and Benefit Parameters'!$C$47*R350</f>
        <v>10158517.248280397</v>
      </c>
      <c r="S351" s="329">
        <f>'Cost and Benefit Parameters'!$C$47*S350</f>
        <v>12608691.261227064</v>
      </c>
      <c r="T351" s="329">
        <f>'Cost and Benefit Parameters'!$C$47*T350</f>
        <v>15207587.548378259</v>
      </c>
      <c r="U351" s="329">
        <f>'Cost and Benefit Parameters'!$C$47*U350</f>
        <v>17960926.161481656</v>
      </c>
      <c r="V351" s="329">
        <f>'Cost and Benefit Parameters'!$C$47*V350</f>
        <v>20874548.767977159</v>
      </c>
      <c r="W351" s="329">
        <f>'Cost and Benefit Parameters'!$C$47*W350</f>
        <v>23954418.382552776</v>
      </c>
      <c r="X351" s="329">
        <f>'Cost and Benefit Parameters'!$C$47*X350</f>
        <v>24821787.171383429</v>
      </c>
      <c r="Y351" s="329">
        <f>'Cost and Benefit Parameters'!$C$47*Y350</f>
        <v>25703633.825133055</v>
      </c>
      <c r="Z351" s="329">
        <f>'Cost and Benefit Parameters'!$C$47*Z350</f>
        <v>26599316.821097709</v>
      </c>
      <c r="AA351" s="329">
        <f>'Cost and Benefit Parameters'!$C$47*AA350</f>
        <v>27508143.469155058</v>
      </c>
      <c r="AB351" s="329">
        <f>'Cost and Benefit Parameters'!$C$47*AB350</f>
        <v>28412439.391343899</v>
      </c>
      <c r="AC351" s="329">
        <f>'Cost and Benefit Parameters'!$C$47*AC350</f>
        <v>29328947.255087864</v>
      </c>
      <c r="AD351" s="329">
        <f>'Cost and Benefit Parameters'!$C$47*AD350</f>
        <v>30256949.290633943</v>
      </c>
      <c r="AE351" s="329">
        <f>'Cost and Benefit Parameters'!$C$47*AE350</f>
        <v>31195683.892218027</v>
      </c>
      <c r="AF351" s="329">
        <f>'Cost and Benefit Parameters'!$C$47*AF350</f>
        <v>32144346.077900436</v>
      </c>
      <c r="AG351" s="329">
        <f>'Cost and Benefit Parameters'!$C$47*AG350</f>
        <v>33102088.09523607</v>
      </c>
      <c r="AH351" s="329">
        <f>'Cost and Benefit Parameters'!$C$47*AH350</f>
        <v>34068020.175100647</v>
      </c>
      <c r="AI351" s="329">
        <f>'Cost and Benefit Parameters'!$C$47*AI350</f>
        <v>35041211.435437977</v>
      </c>
      <c r="AJ351" s="329">
        <f>'Cost and Benefit Parameters'!$C$47*AJ350</f>
        <v>36020690.936110824</v>
      </c>
      <c r="AK351" s="329">
        <f>'Cost and Benefit Parameters'!$C$47*AK350</f>
        <v>37005448.885432065</v>
      </c>
      <c r="AL351" s="329">
        <f>'Cost and Benefit Parameters'!$C$47*AL350</f>
        <v>37994437.998327836</v>
      </c>
      <c r="AM351" s="329">
        <f>'Cost and Benefit Parameters'!$C$47*AM350</f>
        <v>38986575.005440064</v>
      </c>
      <c r="AN351" s="329">
        <f>'Cost and Benefit Parameters'!$C$47*AN350</f>
        <v>39980742.311817832</v>
      </c>
      <c r="AO351" s="329">
        <f>'Cost and Benefit Parameters'!$C$47*AO350</f>
        <v>40975789.803177968</v>
      </c>
      <c r="AP351" s="329">
        <f>'Cost and Benefit Parameters'!$C$47*AP350</f>
        <v>41970536.79703664</v>
      </c>
      <c r="AQ351" s="329">
        <f>'Cost and Benefit Parameters'!$C$47*AQ350</f>
        <v>42963774.135332279</v>
      </c>
      <c r="AR351" s="329">
        <f>'Cost and Benefit Parameters'!$C$47*AR350</f>
        <v>43954266.414476112</v>
      </c>
      <c r="AS351" s="329">
        <f>'Cost and Benefit Parameters'!$C$47*AS350</f>
        <v>44940754.348085865</v>
      </c>
      <c r="AT351" s="329">
        <f>'Cost and Benefit Parameters'!$C$47*AT350</f>
        <v>45921957.256984472</v>
      </c>
      <c r="AU351" s="329">
        <f>'Cost and Benefit Parameters'!$C$47*AU350</f>
        <v>46896575.68038027</v>
      </c>
      <c r="AV351" s="329">
        <f>'Cost and Benefit Parameters'!$C$47*AV350</f>
        <v>47863294.101496048</v>
      </c>
      <c r="AW351" s="329">
        <f>'Cost and Benefit Parameters'!$C$47*AW350</f>
        <v>48820783.780281648</v>
      </c>
      <c r="AX351" s="329">
        <f>'Cost and Benefit Parameters'!$C$47*AX350</f>
        <v>49767705.685234472</v>
      </c>
      <c r="AY351" s="329">
        <f>'Cost and Benefit Parameters'!$C$47*AY350</f>
        <v>50702713.515766837</v>
      </c>
      <c r="AZ351" s="329">
        <f>'Cost and Benefit Parameters'!$C$47*AZ350</f>
        <v>51624456.806004025</v>
      </c>
      <c r="BA351" s="329">
        <f>'Cost and Benefit Parameters'!$C$47*BA350</f>
        <v>52531584.100373574</v>
      </c>
      <c r="BB351" s="329">
        <f>'Cost and Benefit Parameters'!$C$47*BB350</f>
        <v>48407950.33137428</v>
      </c>
      <c r="BC351" s="329">
        <f>'Cost and Benefit Parameters'!$C$47*BC350</f>
        <v>44048614.43190258</v>
      </c>
      <c r="BD351" s="329">
        <f>'Cost and Benefit Parameters'!$C$47*BD350</f>
        <v>39447859.13955237</v>
      </c>
      <c r="BE351" s="329">
        <f>'Cost and Benefit Parameters'!$C$47*BE350</f>
        <v>34599955.438155688</v>
      </c>
      <c r="BF351" s="329">
        <f>'Cost and Benefit Parameters'!$C$47*BF350</f>
        <v>29499162.448541958</v>
      </c>
      <c r="BG351" s="329">
        <f>'Cost and Benefit Parameters'!$C$47*BG350</f>
        <v>24139726.933133222</v>
      </c>
      <c r="BH351" s="329">
        <f>'Cost and Benefit Parameters'!$C$47*BH350</f>
        <v>18515882.396276332</v>
      </c>
      <c r="BI351" s="329">
        <f>'Cost and Benefit Parameters'!$C$47*BI350</f>
        <v>12621847.762966707</v>
      </c>
      <c r="BJ351" s="329">
        <f>'Cost and Benefit Parameters'!$C$47*BJ350</f>
        <v>6451825.6194409356</v>
      </c>
      <c r="BK351" s="213"/>
      <c r="BL351" s="213"/>
      <c r="BM351" s="213"/>
      <c r="BN351" s="213"/>
      <c r="BO351" s="213"/>
      <c r="BP351" s="213"/>
      <c r="BQ351" s="213"/>
      <c r="BR351" s="213"/>
      <c r="BS351" s="213"/>
      <c r="BT351" s="213"/>
    </row>
    <row r="352" spans="1:72" x14ac:dyDescent="0.55000000000000004">
      <c r="B352" s="336" t="s">
        <v>529</v>
      </c>
      <c r="C352" s="336"/>
      <c r="D352" s="336"/>
      <c r="E352" s="336"/>
      <c r="F352" s="337">
        <f>SUM(F50,F73,F96,F119,F166,F189,F212,F235,F282,F305,F328,F351)</f>
        <v>867675.62708182435</v>
      </c>
      <c r="G352" s="337">
        <f t="shared" ref="G352:BJ352" si="100">SUM(G50,G73,G96,G119,G166,G189,G212,G235,G282,G305,G328,G351)</f>
        <v>2718536.7611224754</v>
      </c>
      <c r="H352" s="337">
        <f t="shared" si="100"/>
        <v>6326590.8634549091</v>
      </c>
      <c r="I352" s="337">
        <f t="shared" si="100"/>
        <v>10934582.379868248</v>
      </c>
      <c r="J352" s="337">
        <f t="shared" si="100"/>
        <v>16608472.357733207</v>
      </c>
      <c r="K352" s="337">
        <f t="shared" si="100"/>
        <v>22658749.232031953</v>
      </c>
      <c r="L352" s="337">
        <f t="shared" si="100"/>
        <v>30777979.704816256</v>
      </c>
      <c r="M352" s="337">
        <f t="shared" si="100"/>
        <v>41197618.406959839</v>
      </c>
      <c r="N352" s="337">
        <f t="shared" si="100"/>
        <v>54054733.821954735</v>
      </c>
      <c r="O352" s="337">
        <f t="shared" si="100"/>
        <v>67717490.287884265</v>
      </c>
      <c r="P352" s="337">
        <f t="shared" si="100"/>
        <v>81237413.248072371</v>
      </c>
      <c r="Q352" s="337">
        <f t="shared" si="100"/>
        <v>94151313.161878958</v>
      </c>
      <c r="R352" s="337">
        <f>SUM(R50,R73,R96,R119,R166,R189,R212,R235,R282,R305,R328,R351)</f>
        <v>105618969.25212121</v>
      </c>
      <c r="S352" s="337">
        <f t="shared" si="100"/>
        <v>116678868.3689281</v>
      </c>
      <c r="T352" s="337">
        <f t="shared" si="100"/>
        <v>127278050.18708012</v>
      </c>
      <c r="U352" s="337">
        <f t="shared" si="100"/>
        <v>138375755.37166178</v>
      </c>
      <c r="V352" s="337">
        <f t="shared" si="100"/>
        <v>147734458.36593431</v>
      </c>
      <c r="W352" s="337">
        <f t="shared" si="100"/>
        <v>155079628.51546398</v>
      </c>
      <c r="X352" s="337">
        <f t="shared" si="100"/>
        <v>160264271.32479057</v>
      </c>
      <c r="Y352" s="337">
        <f t="shared" si="100"/>
        <v>165519339.9900282</v>
      </c>
      <c r="Z352" s="337">
        <f t="shared" si="100"/>
        <v>170824586.47150156</v>
      </c>
      <c r="AA352" s="337">
        <f t="shared" si="100"/>
        <v>176174997.48402709</v>
      </c>
      <c r="AB352" s="337">
        <f t="shared" si="100"/>
        <v>181566531.68092987</v>
      </c>
      <c r="AC352" s="337">
        <f t="shared" si="100"/>
        <v>187011892.38555408</v>
      </c>
      <c r="AD352" s="337">
        <f t="shared" si="100"/>
        <v>192506126.47999403</v>
      </c>
      <c r="AE352" s="337">
        <f t="shared" si="100"/>
        <v>198044045.43236235</v>
      </c>
      <c r="AF352" s="337">
        <f t="shared" si="100"/>
        <v>203620230.88998124</v>
      </c>
      <c r="AG352" s="337">
        <f t="shared" si="100"/>
        <v>209229041.12756211</v>
      </c>
      <c r="AH352" s="337">
        <f t="shared" si="100"/>
        <v>214864618.35166198</v>
      </c>
      <c r="AI352" s="337">
        <f t="shared" si="100"/>
        <v>220520896.85912675</v>
      </c>
      <c r="AJ352" s="337">
        <f t="shared" si="100"/>
        <v>226191612.04357386</v>
      </c>
      <c r="AK352" s="337">
        <f t="shared" si="100"/>
        <v>231870310.2402274</v>
      </c>
      <c r="AL352" s="337">
        <f t="shared" si="100"/>
        <v>237550359.39563334</v>
      </c>
      <c r="AM352" s="337">
        <f t="shared" si="100"/>
        <v>243224960.54495606</v>
      </c>
      <c r="AN352" s="337">
        <f t="shared" si="100"/>
        <v>248887160.07571945</v>
      </c>
      <c r="AO352" s="337">
        <f t="shared" si="100"/>
        <v>254529862.75302351</v>
      </c>
      <c r="AP352" s="337">
        <f t="shared" si="100"/>
        <v>260145845.47745612</v>
      </c>
      <c r="AQ352" s="337">
        <f t="shared" si="100"/>
        <v>265727771.74316496</v>
      </c>
      <c r="AR352" s="337">
        <f t="shared" si="100"/>
        <v>271268206.75985795</v>
      </c>
      <c r="AS352" s="337">
        <f t="shared" si="100"/>
        <v>276759633.19890314</v>
      </c>
      <c r="AT352" s="337">
        <f t="shared" si="100"/>
        <v>279742441.19563115</v>
      </c>
      <c r="AU352" s="337">
        <f t="shared" si="100"/>
        <v>279944465.62655729</v>
      </c>
      <c r="AV352" s="337">
        <f t="shared" si="100"/>
        <v>275241616.50185645</v>
      </c>
      <c r="AW352" s="337">
        <f t="shared" si="100"/>
        <v>267893103.62743706</v>
      </c>
      <c r="AX352" s="337">
        <f t="shared" si="100"/>
        <v>257796537.06498504</v>
      </c>
      <c r="AY352" s="337">
        <f t="shared" si="100"/>
        <v>246972428.33663699</v>
      </c>
      <c r="AZ352" s="337">
        <f t="shared" si="100"/>
        <v>230673897.3392587</v>
      </c>
      <c r="BA352" s="337">
        <f t="shared" si="100"/>
        <v>208371005.64015049</v>
      </c>
      <c r="BB352" s="337">
        <f t="shared" si="100"/>
        <v>179836746.6814993</v>
      </c>
      <c r="BC352" s="337">
        <f t="shared" si="100"/>
        <v>149838952.38107091</v>
      </c>
      <c r="BD352" s="337">
        <f t="shared" si="100"/>
        <v>121148695.89723605</v>
      </c>
      <c r="BE352" s="337">
        <f t="shared" si="100"/>
        <v>95064190.382619917</v>
      </c>
      <c r="BF352" s="337">
        <f t="shared" si="100"/>
        <v>73912171.925100565</v>
      </c>
      <c r="BG352" s="337">
        <f t="shared" si="100"/>
        <v>54612833.345993504</v>
      </c>
      <c r="BH352" s="337">
        <f t="shared" si="100"/>
        <v>37260041.998336062</v>
      </c>
      <c r="BI352" s="337">
        <f t="shared" si="100"/>
        <v>19094553.076968938</v>
      </c>
      <c r="BJ352" s="337">
        <f t="shared" si="100"/>
        <v>6451825.6194409356</v>
      </c>
      <c r="BK352" s="334"/>
      <c r="BL352" s="334"/>
      <c r="BM352" s="334"/>
      <c r="BN352" s="334"/>
      <c r="BO352" s="334"/>
      <c r="BP352" s="334"/>
      <c r="BQ352" s="334"/>
      <c r="BR352" s="334"/>
      <c r="BS352" s="334"/>
      <c r="BT352" s="334"/>
    </row>
    <row r="354" spans="1:72" s="213" customFormat="1" x14ac:dyDescent="0.55000000000000004">
      <c r="B354" s="213" t="s">
        <v>533</v>
      </c>
      <c r="F354" s="334">
        <f>F352-Income_CF_LessOM!F354</f>
        <v>-352023.67068170418</v>
      </c>
      <c r="G354" s="334">
        <f>G352-Income_CF_LessOM!G354</f>
        <v>-1102934.391221799</v>
      </c>
      <c r="H354" s="334">
        <f>H352-Income_CF_LessOM!H354</f>
        <v>-1992692.6322488403</v>
      </c>
      <c r="I354" s="334">
        <f>I352-Income_CF_LessOM!I354</f>
        <v>-2637650.8538359869</v>
      </c>
      <c r="J354" s="334">
        <f>J352-Income_CF_LessOM!J354</f>
        <v>-3022832.3576484676</v>
      </c>
      <c r="K354" s="334">
        <f>K352-Income_CF_LessOM!K354</f>
        <v>-3432118.4956267886</v>
      </c>
      <c r="L354" s="334">
        <f>L352-Income_CF_LessOM!L354</f>
        <v>-3331835.5119092874</v>
      </c>
      <c r="M354" s="334">
        <f>M352-Income_CF_LessOM!M354</f>
        <v>-2649069.6171011701</v>
      </c>
      <c r="N354" s="334">
        <f>N352-Income_CF_LessOM!N354</f>
        <v>-1345964.8450683579</v>
      </c>
      <c r="O354" s="334">
        <f>O352-Income_CF_LessOM!O354</f>
        <v>51838.343623384833</v>
      </c>
      <c r="P354" s="334">
        <f>P352-Income_CF_LessOM!P354</f>
        <v>2199194.6122247577</v>
      </c>
      <c r="Q354" s="334">
        <f>Q352-Income_CF_LessOM!Q354</f>
        <v>4822543.9817456007</v>
      </c>
      <c r="R354" s="334">
        <f>R352-Income_CF_LessOM!R354</f>
        <v>7743831.5968052298</v>
      </c>
      <c r="S354" s="334">
        <f>S352-Income_CF_LessOM!S354</f>
        <v>10447725.492789865</v>
      </c>
      <c r="T354" s="334">
        <f>T352-Income_CF_LessOM!T354</f>
        <v>12919814.665307626</v>
      </c>
      <c r="U354" s="334">
        <f>U352-Income_CF_LessOM!U354</f>
        <v>15543644.715430051</v>
      </c>
      <c r="V354" s="334">
        <f>V352-Income_CF_LessOM!V354</f>
        <v>17607991.708471775</v>
      </c>
      <c r="W354" s="334">
        <f>W352-Income_CF_LessOM!W354</f>
        <v>19019646.236780196</v>
      </c>
      <c r="X354" s="334">
        <f>X352-Income_CF_LessOM!X354</f>
        <v>19732612.532735467</v>
      </c>
      <c r="Y354" s="334">
        <f>Y352-Income_CF_LessOM!Y354</f>
        <v>20458285.412191302</v>
      </c>
      <c r="Z354" s="334">
        <f>Z352-Income_CF_LessOM!Z354</f>
        <v>21191074.483447164</v>
      </c>
      <c r="AA354" s="334">
        <f>AA352-Income_CF_LessOM!AA354</f>
        <v>21930279.225168169</v>
      </c>
      <c r="AB354" s="334">
        <f>AB352-Income_CF_LessOM!AB354</f>
        <v>22675549.138318747</v>
      </c>
      <c r="AC354" s="334">
        <f>AC352-Income_CF_LessOM!AC354</f>
        <v>23431902.08580929</v>
      </c>
      <c r="AD354" s="334">
        <f>AD352-Income_CF_LessOM!AD354</f>
        <v>24198775.448560208</v>
      </c>
      <c r="AE354" s="334">
        <f>AE352-Income_CF_LessOM!AE354</f>
        <v>24975568.707314223</v>
      </c>
      <c r="AF354" s="334">
        <f>AF352-Income_CF_LessOM!AF354</f>
        <v>25761643.687750638</v>
      </c>
      <c r="AG354" s="334">
        <f>AG352-Income_CF_LessOM!AG354</f>
        <v>26556324.929140478</v>
      </c>
      <c r="AH354" s="334">
        <f>AH352-Income_CF_LessOM!AH354</f>
        <v>27358900.179111958</v>
      </c>
      <c r="AI354" s="334">
        <f>AI352-Income_CF_LessOM!AI354</f>
        <v>28168621.016627073</v>
      </c>
      <c r="AJ354" s="334">
        <f>AJ352-Income_CF_LessOM!AJ354</f>
        <v>28984703.604790717</v>
      </c>
      <c r="AK354" s="334">
        <f>AK352-Income_CF_LessOM!AK354</f>
        <v>29806329.574600458</v>
      </c>
      <c r="AL354" s="334">
        <f>AL352-Income_CF_LessOM!AL354</f>
        <v>30632647.04021892</v>
      </c>
      <c r="AM354" s="334">
        <f>AM352-Income_CF_LessOM!AM354</f>
        <v>31462771.745801628</v>
      </c>
      <c r="AN354" s="334">
        <f>AN352-Income_CF_LessOM!AN354</f>
        <v>32295788.343350947</v>
      </c>
      <c r="AO354" s="334">
        <f>AO352-Income_CF_LessOM!AO354</f>
        <v>33130751.800490081</v>
      </c>
      <c r="AP354" s="334">
        <f>AP352-Income_CF_LessOM!AP354</f>
        <v>33966688.936463624</v>
      </c>
      <c r="AQ354" s="334">
        <f>AQ352-Income_CF_LessOM!AQ354</f>
        <v>34802600.084079593</v>
      </c>
      <c r="AR354" s="334">
        <f>AR352-Income_CF_LessOM!AR354</f>
        <v>35637460.874705225</v>
      </c>
      <c r="AS354" s="334">
        <f>AS352-Income_CF_LessOM!AS354</f>
        <v>36470224.142835379</v>
      </c>
      <c r="AT354" s="334">
        <f>AT352-Income_CF_LessOM!AT354</f>
        <v>38294630.697764575</v>
      </c>
      <c r="AU354" s="334">
        <f>AU352-Income_CF_LessOM!AU354</f>
        <v>41216917.016134739</v>
      </c>
      <c r="AV354" s="334">
        <f>AV352-Income_CF_LessOM!AV354</f>
        <v>44472352.061286956</v>
      </c>
      <c r="AW354" s="334">
        <f>AW352-Income_CF_LessOM!AW354</f>
        <v>46965105.227387697</v>
      </c>
      <c r="AX354" s="334">
        <f>AX352-Income_CF_LessOM!AX354</f>
        <v>48661431.414883107</v>
      </c>
      <c r="AY354" s="334">
        <f>AY352-Income_CF_LessOM!AY354</f>
        <v>50380538.931775302</v>
      </c>
      <c r="AZ354" s="334">
        <f>AZ352-Income_CF_LessOM!AZ354</f>
        <v>50617565.690601736</v>
      </c>
      <c r="BA354" s="334">
        <f>BA352-Income_CF_LessOM!BA354</f>
        <v>49209638.236465693</v>
      </c>
      <c r="BB354" s="334">
        <f>BB352-Income_CF_LessOM!BB354</f>
        <v>46090301.411897361</v>
      </c>
      <c r="BC354" s="334">
        <f>BC352-Income_CF_LessOM!BC354</f>
        <v>42782645.351736635</v>
      </c>
      <c r="BD354" s="334">
        <f>BD352-Income_CF_LessOM!BD354</f>
        <v>37453815.105334431</v>
      </c>
      <c r="BE354" s="334">
        <f>BE352-Income_CF_LessOM!BE354</f>
        <v>30930693.627005994</v>
      </c>
      <c r="BF354" s="334">
        <f>BF352-Income_CF_LessOM!BF354</f>
        <v>23750474.762533739</v>
      </c>
      <c r="BG354" s="334">
        <f>BG352-Income_CF_LessOM!BG354</f>
        <v>17379671.129565887</v>
      </c>
      <c r="BH354" s="334">
        <f>BH352-Income_CF_LessOM!BH354</f>
        <v>11857419.520835035</v>
      </c>
      <c r="BI354" s="334">
        <f>BI352-Income_CF_LessOM!BI354</f>
        <v>6076539.7528693862</v>
      </c>
      <c r="BJ354" s="334">
        <f>BJ352-Income_CF_LessOM!BJ354</f>
        <v>2053191.5409112778</v>
      </c>
      <c r="BK354" s="334"/>
      <c r="BL354" s="334"/>
      <c r="BM354" s="334"/>
      <c r="BN354" s="334"/>
      <c r="BO354" s="334"/>
      <c r="BP354" s="334"/>
      <c r="BQ354" s="334"/>
      <c r="BR354" s="334"/>
      <c r="BS354" s="334"/>
      <c r="BT354" s="334"/>
    </row>
    <row r="355" spans="1:72" x14ac:dyDescent="0.55000000000000004">
      <c r="A355" s="18">
        <v>1</v>
      </c>
      <c r="X355" s="106"/>
      <c r="Y355" s="106"/>
      <c r="Z355" s="106"/>
      <c r="AA355" s="106">
        <f>AA354*'Inflation Rate'!AG21</f>
        <v>10266927.564493718</v>
      </c>
      <c r="AB355" s="106">
        <f>AB354*'Inflation Rate'!AH21</f>
        <v>10729207.941099396</v>
      </c>
      <c r="AC355" s="106">
        <f>AC354*'Inflation Rate'!AI21</f>
        <v>11205491.370114597</v>
      </c>
      <c r="AD355" s="106">
        <f>AD354*'Inflation Rate'!AJ21</f>
        <v>11695808.897677898</v>
      </c>
      <c r="AE355" s="106">
        <f>AE354*'Inflation Rate'!AK21</f>
        <v>12200166.918658767</v>
      </c>
      <c r="AF355" s="106">
        <f>AF354*'Inflation Rate'!AL21</f>
        <v>12718546.087853279</v>
      </c>
      <c r="AG355" s="106">
        <f>AG354*'Inflation Rate'!AM21</f>
        <v>13250900.2636231</v>
      </c>
      <c r="AH355" s="106">
        <f>AH354*'Inflation Rate'!AN21</f>
        <v>13797155.489277976</v>
      </c>
      <c r="AI355" s="106">
        <f>AI354*'Inflation Rate'!AO21</f>
        <v>14357209.017560111</v>
      </c>
      <c r="AJ355" s="106">
        <f>AJ354*'Inflation Rate'!AP21</f>
        <v>14930928.383629987</v>
      </c>
      <c r="AK355" s="106">
        <f>AK354*'Inflation Rate'!AQ21</f>
        <v>15518150.531964034</v>
      </c>
      <c r="AL355" s="106">
        <f>AL354*'Inflation Rate'!AR21</f>
        <v>16118681.002562823</v>
      </c>
      <c r="AM355" s="106">
        <f>AM354*'Inflation Rate'!AS21</f>
        <v>16732293.181827417</v>
      </c>
      <c r="AN355" s="106">
        <f>AN354*'Inflation Rate'!AT21</f>
        <v>17358727.623393949</v>
      </c>
      <c r="AO355" s="106">
        <f>AO354*'Inflation Rate'!AU21</f>
        <v>17997691.44411936</v>
      </c>
      <c r="AP355" s="106">
        <f>AP354*'Inflation Rate'!AV21</f>
        <v>18648857.800284762</v>
      </c>
      <c r="AQ355" s="106">
        <f>AQ354*'Inflation Rate'!AW21</f>
        <v>19311865.448928379</v>
      </c>
      <c r="AR355" s="106">
        <f>AR354*'Inflation Rate'!AX21</f>
        <v>19986318.399032135</v>
      </c>
      <c r="AS355" s="106">
        <f>AS354*'Inflation Rate'!AY21</f>
        <v>20671785.657073256</v>
      </c>
      <c r="AT355" s="106">
        <f>AT354*'Inflation Rate'!AZ21</f>
        <v>21937693.215437151</v>
      </c>
      <c r="AU355" s="106">
        <f>AU354*'Inflation Rate'!BA21</f>
        <v>23863936.76225429</v>
      </c>
      <c r="AV355" s="106">
        <f>AV354*'Inflation Rate'!BB21</f>
        <v>26023769.114274174</v>
      </c>
      <c r="AW355" s="106">
        <f>AW354*'Inflation Rate'!BC21</f>
        <v>27775949.26764188</v>
      </c>
      <c r="AX355" s="106">
        <f>AX354*'Inflation Rate'!BD21</f>
        <v>29086535.996623628</v>
      </c>
      <c r="AY355" s="106">
        <f>AY354*'Inflation Rate'!BE21</f>
        <v>30435710.490252372</v>
      </c>
      <c r="AZ355" s="106">
        <f>AZ354*'Inflation Rate'!BF21</f>
        <v>30905473.590309814</v>
      </c>
      <c r="BA355" s="106">
        <f>BA354*'Inflation Rate'!BG21</f>
        <v>30366716.340355448</v>
      </c>
      <c r="BB355" s="106">
        <f>BB354*'Inflation Rate'!BH21</f>
        <v>28745556.515189588</v>
      </c>
      <c r="BC355" s="106">
        <f>BC354*'Inflation Rate'!BI21</f>
        <v>26967601.360270761</v>
      </c>
      <c r="BD355" s="106">
        <f>BD354*'Inflation Rate'!BJ21</f>
        <v>23860759.309211481</v>
      </c>
      <c r="BE355" s="106">
        <f>BE354*'Inflation Rate'!BK21</f>
        <v>19915507.110954359</v>
      </c>
      <c r="BF355" s="106">
        <f>BF354*'Inflation Rate'!BL21</f>
        <v>15455658.669327633</v>
      </c>
      <c r="BG355" s="106">
        <f>BG354*'Inflation Rate'!BM21</f>
        <v>11430633.209971607</v>
      </c>
      <c r="BH355" s="106">
        <f>BH354*'Inflation Rate'!BN21</f>
        <v>7881927.4518905869</v>
      </c>
      <c r="BI355" s="106">
        <f>BI354*'Inflation Rate'!BO21</f>
        <v>4082367.5511713135</v>
      </c>
      <c r="BJ355" s="106">
        <f>BJ354*'Inflation Rate'!BP21</f>
        <v>1394115.4451091147</v>
      </c>
    </row>
    <row r="356" spans="1:72" s="213" customFormat="1" x14ac:dyDescent="0.55000000000000004">
      <c r="A356" s="245">
        <v>2</v>
      </c>
      <c r="B356" s="213" t="s">
        <v>534</v>
      </c>
      <c r="C356" s="213">
        <v>0</v>
      </c>
      <c r="D356" s="213">
        <v>0</v>
      </c>
      <c r="E356" s="213">
        <v>0</v>
      </c>
      <c r="F356" s="334">
        <f>F354</f>
        <v>-352023.67068170418</v>
      </c>
      <c r="G356" s="334">
        <f t="shared" ref="G356:Z356" si="101">G354</f>
        <v>-1102934.391221799</v>
      </c>
      <c r="H356" s="334">
        <f t="shared" si="101"/>
        <v>-1992692.6322488403</v>
      </c>
      <c r="I356" s="334">
        <f t="shared" si="101"/>
        <v>-2637650.8538359869</v>
      </c>
      <c r="J356" s="334">
        <f t="shared" si="101"/>
        <v>-3022832.3576484676</v>
      </c>
      <c r="K356" s="334">
        <f t="shared" si="101"/>
        <v>-3432118.4956267886</v>
      </c>
      <c r="L356" s="334">
        <f t="shared" si="101"/>
        <v>-3331835.5119092874</v>
      </c>
      <c r="M356" s="334">
        <f t="shared" si="101"/>
        <v>-2649069.6171011701</v>
      </c>
      <c r="N356" s="334">
        <f t="shared" si="101"/>
        <v>-1345964.8450683579</v>
      </c>
      <c r="O356" s="334">
        <f t="shared" si="101"/>
        <v>51838.343623384833</v>
      </c>
      <c r="P356" s="334">
        <f t="shared" si="101"/>
        <v>2199194.6122247577</v>
      </c>
      <c r="Q356" s="334">
        <f t="shared" si="101"/>
        <v>4822543.9817456007</v>
      </c>
      <c r="R356" s="334">
        <f t="shared" si="101"/>
        <v>7743831.5968052298</v>
      </c>
      <c r="S356" s="334">
        <f t="shared" si="101"/>
        <v>10447725.492789865</v>
      </c>
      <c r="T356" s="334">
        <f t="shared" si="101"/>
        <v>12919814.665307626</v>
      </c>
      <c r="U356" s="334">
        <f t="shared" si="101"/>
        <v>15543644.715430051</v>
      </c>
      <c r="V356" s="334">
        <f t="shared" si="101"/>
        <v>17607991.708471775</v>
      </c>
      <c r="W356" s="334">
        <f t="shared" si="101"/>
        <v>19019646.236780196</v>
      </c>
      <c r="X356" s="334">
        <f t="shared" si="101"/>
        <v>19732612.532735467</v>
      </c>
      <c r="Y356" s="334">
        <f t="shared" si="101"/>
        <v>20458285.412191302</v>
      </c>
      <c r="Z356" s="334">
        <f t="shared" si="101"/>
        <v>21191074.483447164</v>
      </c>
      <c r="AA356" s="334">
        <f>AA354+NPV(0.1,AB354:BJ354)</f>
        <v>304271443.85098988</v>
      </c>
    </row>
    <row r="357" spans="1:72" x14ac:dyDescent="0.55000000000000004">
      <c r="A357" s="245"/>
      <c r="B357" s="104"/>
      <c r="F357" s="1"/>
      <c r="G357" s="1"/>
      <c r="H357" s="1"/>
      <c r="I357" s="1"/>
      <c r="J357" s="1"/>
      <c r="K357" s="1"/>
      <c r="L357" s="1"/>
      <c r="M357" s="1"/>
      <c r="N357" s="1"/>
      <c r="O357" s="1"/>
      <c r="P357" s="1"/>
      <c r="Q357" s="1"/>
      <c r="R357" s="1"/>
      <c r="S357" s="1"/>
      <c r="T357" s="1"/>
      <c r="U357" s="1"/>
      <c r="V357" s="1"/>
      <c r="W357" s="1"/>
      <c r="X357" s="1"/>
      <c r="Y357" s="1"/>
      <c r="Z357" s="160" t="s">
        <v>535</v>
      </c>
      <c r="AA357" s="161">
        <f>AA355+NPV(0.1,AB355:BJ355)</f>
        <v>159364687.72228369</v>
      </c>
    </row>
    <row r="358" spans="1:72" s="213" customFormat="1" x14ac:dyDescent="0.55000000000000004">
      <c r="A358" s="245"/>
      <c r="B358" s="213" t="s">
        <v>536</v>
      </c>
      <c r="C358" s="213">
        <v>0</v>
      </c>
      <c r="D358" s="213">
        <v>0</v>
      </c>
      <c r="E358" s="213">
        <v>0</v>
      </c>
      <c r="F358" s="334">
        <f>F356+'Income TVET Working_LessOM'!F99</f>
        <v>-212628.01154278166</v>
      </c>
      <c r="G358" s="334">
        <f>G356+'Income TVET Working_LessOM'!G99</f>
        <v>-666190.27639105846</v>
      </c>
      <c r="H358" s="334">
        <f>H356+'Income TVET Working_LessOM'!H99</f>
        <v>-1240842.5311855029</v>
      </c>
      <c r="I358" s="334">
        <f>I356+'Income TVET Working_LessOM'!I99</f>
        <v>-1709623.5991787412</v>
      </c>
      <c r="J358" s="334">
        <f>J356+'Income TVET Working_LessOM'!J99</f>
        <v>-2066964.285351505</v>
      </c>
      <c r="K358" s="334">
        <f>K356+'Income TVET Working_LessOM'!K99</f>
        <v>-2447574.3811609168</v>
      </c>
      <c r="L358" s="334">
        <f>L356+'Income TVET Working_LessOM'!L99</f>
        <v>-2317755.074009439</v>
      </c>
      <c r="M358" s="334">
        <f>M356+'Income TVET Working_LessOM'!M99</f>
        <v>-1604566.7660643265</v>
      </c>
      <c r="N358" s="334">
        <f>N356+'Income TVET Working_LessOM'!N99</f>
        <v>-270126.90850040945</v>
      </c>
      <c r="O358" s="334">
        <f>O356+'Income TVET Working_LessOM'!O99</f>
        <v>1159951.4182883718</v>
      </c>
      <c r="P358" s="334">
        <f>P356+'Income TVET Working_LessOM'!P99</f>
        <v>3153214.9696034268</v>
      </c>
      <c r="Q358" s="334">
        <f>Q356+'Income TVET Working_LessOM'!Q99</f>
        <v>5411193.5731545035</v>
      </c>
      <c r="R358" s="334">
        <f>R356+'Income TVET Working_LessOM'!R99</f>
        <v>7944273.0069141239</v>
      </c>
      <c r="S358" s="334">
        <f>S356+'Income TVET Working_LessOM'!S99</f>
        <v>10447725.492789865</v>
      </c>
      <c r="T358" s="334">
        <f>T356+'Income TVET Working_LessOM'!T99</f>
        <v>12919814.665307626</v>
      </c>
      <c r="U358" s="334">
        <f>U356+'Income TVET Working_LessOM'!U99</f>
        <v>15543644.715430051</v>
      </c>
      <c r="V358" s="334">
        <f>V356+'Income TVET Working_LessOM'!V99</f>
        <v>17607991.708471775</v>
      </c>
      <c r="W358" s="334">
        <f>W356+'Income TVET Working_LessOM'!W99</f>
        <v>19019646.236780196</v>
      </c>
      <c r="X358" s="334">
        <f>X356+'Income TVET Working_LessOM'!X99</f>
        <v>19732612.532735467</v>
      </c>
      <c r="Y358" s="334">
        <f>Y356+'Income TVET Working_LessOM'!Y99</f>
        <v>20458285.412191302</v>
      </c>
      <c r="Z358" s="334">
        <f>Z356+'Income TVET Working_LessOM'!Z99</f>
        <v>21191074.483447164</v>
      </c>
      <c r="AA358" s="334">
        <f>AA356+'Income TVET Working_LessOM'!AA99</f>
        <v>304271443.85098988</v>
      </c>
    </row>
    <row r="359" spans="1:72" x14ac:dyDescent="0.55000000000000004">
      <c r="A359" s="245"/>
    </row>
    <row r="360" spans="1:72" x14ac:dyDescent="0.55000000000000004">
      <c r="A360" s="245"/>
      <c r="C360" s="74"/>
    </row>
    <row r="361" spans="1:72" x14ac:dyDescent="0.55000000000000004">
      <c r="A361" s="245"/>
      <c r="B361" t="s">
        <v>537</v>
      </c>
      <c r="C361" s="560">
        <v>1127269.7742939908</v>
      </c>
      <c r="D361" s="560">
        <v>7036328.0656821104</v>
      </c>
      <c r="E361" s="560">
        <v>11063540.834782191</v>
      </c>
      <c r="F361" s="560">
        <v>18921054.930301681</v>
      </c>
      <c r="G361" s="560">
        <v>31334421.784138892</v>
      </c>
      <c r="H361" s="560">
        <v>59877.456369768799</v>
      </c>
      <c r="I361" s="560">
        <v>59877.456369768799</v>
      </c>
      <c r="J361" s="560">
        <v>59877.456369768799</v>
      </c>
      <c r="K361" s="560">
        <v>59877.456369768799</v>
      </c>
      <c r="L361" s="560">
        <v>59877.456369768799</v>
      </c>
      <c r="M361" s="560">
        <v>59877.456369768799</v>
      </c>
      <c r="N361" s="560">
        <v>59877.456369768799</v>
      </c>
      <c r="O361" s="560">
        <v>59877.456369768799</v>
      </c>
      <c r="P361" s="560">
        <v>59877.456369768799</v>
      </c>
      <c r="Q361" s="560"/>
      <c r="R361" s="560"/>
      <c r="S361" s="560"/>
      <c r="T361" s="560"/>
      <c r="U361" s="560"/>
      <c r="V361" s="560"/>
      <c r="W361" s="560"/>
      <c r="X361" s="560"/>
      <c r="Y361" s="560"/>
      <c r="Z361" s="560"/>
      <c r="AA361" s="560"/>
      <c r="AB361" s="560"/>
      <c r="AC361" s="560"/>
      <c r="AD361" s="560"/>
      <c r="AE361" s="560"/>
      <c r="AF361" s="560"/>
      <c r="AG361" s="560"/>
      <c r="AH361" s="560"/>
      <c r="AI361" s="560"/>
      <c r="AJ361" s="560"/>
      <c r="AK361" s="560"/>
      <c r="AL361" s="560"/>
      <c r="AM361" s="560"/>
      <c r="AN361" s="560"/>
      <c r="AO361" s="560"/>
      <c r="AP361" s="560"/>
      <c r="AQ361" s="560"/>
      <c r="AR361" s="560"/>
      <c r="AS361" s="560"/>
      <c r="AT361" s="560"/>
      <c r="AU361" s="560"/>
      <c r="AV361" s="560"/>
      <c r="AW361" s="560"/>
      <c r="AX361" s="560"/>
      <c r="AY361" s="560"/>
      <c r="AZ361" s="560"/>
      <c r="BA361" s="560"/>
      <c r="BB361" s="560"/>
      <c r="BC361" s="560"/>
      <c r="BD361" s="560"/>
      <c r="BE361" s="560"/>
      <c r="BF361" s="560"/>
      <c r="BG361" s="560"/>
      <c r="BH361" s="560"/>
      <c r="BI361" s="560"/>
      <c r="BJ361" s="560"/>
    </row>
    <row r="362" spans="1:72" x14ac:dyDescent="0.55000000000000004">
      <c r="A362" s="245"/>
      <c r="B362" t="s">
        <v>538</v>
      </c>
      <c r="C362" s="560">
        <f>C354*'Inflation Rate'!I21</f>
        <v>0</v>
      </c>
      <c r="D362" s="560">
        <f>D354*'Inflation Rate'!J21</f>
        <v>0</v>
      </c>
      <c r="E362" s="560">
        <f>E354*'Inflation Rate'!K21</f>
        <v>0</v>
      </c>
      <c r="F362" s="560">
        <f>F354*'Inflation Rate'!L21</f>
        <v>-156201.26996822297</v>
      </c>
      <c r="G362" s="560">
        <f>G354*'Inflation Rate'!M21</f>
        <v>-459505.68030533061</v>
      </c>
      <c r="H362" s="560">
        <f>H354*'Inflation Rate'!N21</f>
        <v>-756287.46401737782</v>
      </c>
      <c r="I362" s="560">
        <f>I354*'Inflation Rate'!O21</f>
        <v>-1019779.8240462291</v>
      </c>
      <c r="J362" s="560">
        <f>J354*'Inflation Rate'!P21</f>
        <v>-1181005.2503734783</v>
      </c>
      <c r="K362" s="560">
        <f>K354*'Inflation Rate'!Q21</f>
        <v>-1355633.7866508067</v>
      </c>
      <c r="L362" s="560">
        <f>L354*'Inflation Rate'!R21</f>
        <v>-1330081.02654593</v>
      </c>
      <c r="M362" s="560">
        <f>M354*'Inflation Rate'!S21</f>
        <v>-1068810.0627909468</v>
      </c>
      <c r="N362" s="560">
        <f>N354*'Inflation Rate'!T21</f>
        <v>-548850.91381987603</v>
      </c>
      <c r="O362" s="560">
        <f>O354*'Inflation Rate'!U21</f>
        <v>21364.13450079559</v>
      </c>
      <c r="P362" s="560">
        <f>P354*'Inflation Rate'!V21</f>
        <v>916033.51301676163</v>
      </c>
      <c r="Q362" s="560">
        <f>Q354*'Inflation Rate'!W21</f>
        <v>2030193.389255987</v>
      </c>
      <c r="R362" s="560">
        <f>R354*'Inflation Rate'!X21</f>
        <v>3294811.8898139396</v>
      </c>
      <c r="S362" s="560">
        <f>S354*'Inflation Rate'!Y21</f>
        <v>4492726.5944963684</v>
      </c>
      <c r="T362" s="560">
        <f>T354*'Inflation Rate'!Z21</f>
        <v>5615106.9585366203</v>
      </c>
      <c r="U362" s="560">
        <f>U354*'Inflation Rate'!AA21</f>
        <v>6827600.8360971501</v>
      </c>
      <c r="V362" s="560">
        <f>V354*'Inflation Rate'!AB21</f>
        <v>7816972.776058794</v>
      </c>
      <c r="W362" s="560">
        <f>W354*'Inflation Rate'!AC21</f>
        <v>8533844.4340753853</v>
      </c>
      <c r="X362" s="560">
        <f>X354*'Inflation Rate'!AD21</f>
        <v>8948296.9451713618</v>
      </c>
      <c r="Y362" s="560">
        <f>Y354*'Inflation Rate'!AE21</f>
        <v>9376452.2196008656</v>
      </c>
      <c r="Z362" s="560">
        <f>Z354*'Inflation Rate'!AF21</f>
        <v>9816028.3083539102</v>
      </c>
      <c r="AA362" s="560">
        <f>AA354*'Inflation Rate'!AG21</f>
        <v>10266927.564493718</v>
      </c>
      <c r="AB362" s="560">
        <f>AB354*'Inflation Rate'!AH21</f>
        <v>10729207.941099396</v>
      </c>
      <c r="AC362" s="560">
        <f>AC354*'Inflation Rate'!AI21</f>
        <v>11205491.370114597</v>
      </c>
      <c r="AD362" s="560">
        <f>AD354*'Inflation Rate'!AJ21</f>
        <v>11695808.897677898</v>
      </c>
      <c r="AE362" s="560">
        <f>AE354*'Inflation Rate'!AK21</f>
        <v>12200166.918658767</v>
      </c>
      <c r="AF362" s="560">
        <f>AF354*'Inflation Rate'!AL21</f>
        <v>12718546.087853279</v>
      </c>
      <c r="AG362" s="560">
        <f>AG354*'Inflation Rate'!AM21</f>
        <v>13250900.2636231</v>
      </c>
      <c r="AH362" s="560">
        <f>AH354*'Inflation Rate'!AN21</f>
        <v>13797155.489277976</v>
      </c>
      <c r="AI362" s="560">
        <f>AI354*'Inflation Rate'!AO21</f>
        <v>14357209.017560111</v>
      </c>
      <c r="AJ362" s="560">
        <f>AJ354*'Inflation Rate'!AP21</f>
        <v>14930928.383629987</v>
      </c>
      <c r="AK362" s="560">
        <f>AK354*'Inflation Rate'!AQ21</f>
        <v>15518150.531964034</v>
      </c>
      <c r="AL362" s="560">
        <f>AL354*'Inflation Rate'!AR21</f>
        <v>16118681.002562823</v>
      </c>
      <c r="AM362" s="560">
        <f>AM354*'Inflation Rate'!AS21</f>
        <v>16732293.181827417</v>
      </c>
      <c r="AN362" s="560">
        <f>AN354*'Inflation Rate'!AT21</f>
        <v>17358727.623393949</v>
      </c>
      <c r="AO362" s="560">
        <f>AO354*'Inflation Rate'!AU21</f>
        <v>17997691.44411936</v>
      </c>
      <c r="AP362" s="560">
        <f>AP354*'Inflation Rate'!AV21</f>
        <v>18648857.800284762</v>
      </c>
      <c r="AQ362" s="560">
        <f>AQ354*'Inflation Rate'!AW21</f>
        <v>19311865.448928379</v>
      </c>
      <c r="AR362" s="560">
        <f>AR354*'Inflation Rate'!AX21</f>
        <v>19986318.399032135</v>
      </c>
      <c r="AS362" s="560">
        <f>AS354*'Inflation Rate'!AY21</f>
        <v>20671785.657073256</v>
      </c>
      <c r="AT362" s="560">
        <f>AT354*'Inflation Rate'!AZ21</f>
        <v>21937693.215437151</v>
      </c>
      <c r="AU362" s="560">
        <f>AU354*'Inflation Rate'!BA21</f>
        <v>23863936.76225429</v>
      </c>
      <c r="AV362" s="560">
        <f>AV354*'Inflation Rate'!BB21</f>
        <v>26023769.114274174</v>
      </c>
      <c r="AW362" s="560">
        <f>AW354*'Inflation Rate'!BC21</f>
        <v>27775949.26764188</v>
      </c>
      <c r="AX362" s="560">
        <f>AX354*'Inflation Rate'!BD21</f>
        <v>29086535.996623628</v>
      </c>
      <c r="AY362" s="560">
        <f>AY354*'Inflation Rate'!BE21</f>
        <v>30435710.490252372</v>
      </c>
      <c r="AZ362" s="560">
        <f>AZ354*'Inflation Rate'!BF21</f>
        <v>30905473.590309814</v>
      </c>
      <c r="BA362" s="560">
        <f>BA354*'Inflation Rate'!BG21</f>
        <v>30366716.340355448</v>
      </c>
      <c r="BB362" s="560">
        <f>BB354*'Inflation Rate'!BH21</f>
        <v>28745556.515189588</v>
      </c>
      <c r="BC362" s="560">
        <f>BC354*'Inflation Rate'!BI21</f>
        <v>26967601.360270761</v>
      </c>
      <c r="BD362" s="560">
        <f>BD354*'Inflation Rate'!BJ21</f>
        <v>23860759.309211481</v>
      </c>
      <c r="BE362" s="560">
        <f>BE354*'Inflation Rate'!BK21</f>
        <v>19915507.110954359</v>
      </c>
      <c r="BF362" s="560">
        <f>BF354*'Inflation Rate'!BL21</f>
        <v>15455658.669327633</v>
      </c>
      <c r="BG362" s="560">
        <f>BG354*'Inflation Rate'!BM21</f>
        <v>11430633.209971607</v>
      </c>
      <c r="BH362" s="560">
        <f>BH354*'Inflation Rate'!BN21</f>
        <v>7881927.4518905869</v>
      </c>
      <c r="BI362" s="560">
        <f>BI354*'Inflation Rate'!BO21</f>
        <v>4082367.5511713135</v>
      </c>
      <c r="BJ362" s="560">
        <f>BJ354*'Inflation Rate'!BP21</f>
        <v>1394115.4451091147</v>
      </c>
    </row>
    <row r="363" spans="1:72" s="9" customFormat="1" x14ac:dyDescent="0.55000000000000004">
      <c r="A363" s="343"/>
      <c r="B363" s="9" t="s">
        <v>539</v>
      </c>
      <c r="C363" s="561">
        <f>C362-C361</f>
        <v>-1127269.7742939908</v>
      </c>
      <c r="D363" s="561">
        <f>D362-D361</f>
        <v>-7036328.0656821104</v>
      </c>
      <c r="E363" s="561">
        <f t="shared" ref="E363:BJ363" si="102">E362-E361</f>
        <v>-11063540.834782191</v>
      </c>
      <c r="F363" s="561">
        <f t="shared" si="102"/>
        <v>-19077256.200269904</v>
      </c>
      <c r="G363" s="561">
        <f t="shared" si="102"/>
        <v>-31793927.464444224</v>
      </c>
      <c r="H363" s="561">
        <f t="shared" si="102"/>
        <v>-816164.92038714665</v>
      </c>
      <c r="I363" s="561">
        <f t="shared" si="102"/>
        <v>-1079657.2804159978</v>
      </c>
      <c r="J363" s="561">
        <f t="shared" si="102"/>
        <v>-1240882.7067432471</v>
      </c>
      <c r="K363" s="561">
        <f t="shared" si="102"/>
        <v>-1415511.2430205755</v>
      </c>
      <c r="L363" s="561">
        <f t="shared" si="102"/>
        <v>-1389958.4829156988</v>
      </c>
      <c r="M363" s="561">
        <f t="shared" si="102"/>
        <v>-1128687.5191607156</v>
      </c>
      <c r="N363" s="561">
        <f t="shared" si="102"/>
        <v>-608728.37018964486</v>
      </c>
      <c r="O363" s="561">
        <f t="shared" si="102"/>
        <v>-38513.321868973209</v>
      </c>
      <c r="P363" s="561">
        <f>P362-P361</f>
        <v>856156.0566469928</v>
      </c>
      <c r="Q363" s="561">
        <f t="shared" si="102"/>
        <v>2030193.389255987</v>
      </c>
      <c r="R363" s="561">
        <f t="shared" si="102"/>
        <v>3294811.8898139396</v>
      </c>
      <c r="S363" s="561">
        <f t="shared" si="102"/>
        <v>4492726.5944963684</v>
      </c>
      <c r="T363" s="561">
        <f t="shared" si="102"/>
        <v>5615106.9585366203</v>
      </c>
      <c r="U363" s="561">
        <f t="shared" si="102"/>
        <v>6827600.8360971501</v>
      </c>
      <c r="V363" s="561">
        <f t="shared" si="102"/>
        <v>7816972.776058794</v>
      </c>
      <c r="W363" s="561">
        <f t="shared" si="102"/>
        <v>8533844.4340753853</v>
      </c>
      <c r="X363" s="561">
        <f t="shared" si="102"/>
        <v>8948296.9451713618</v>
      </c>
      <c r="Y363" s="561">
        <f t="shared" si="102"/>
        <v>9376452.2196008656</v>
      </c>
      <c r="Z363" s="561">
        <f t="shared" si="102"/>
        <v>9816028.3083539102</v>
      </c>
      <c r="AA363" s="561">
        <f t="shared" si="102"/>
        <v>10266927.564493718</v>
      </c>
      <c r="AB363" s="561">
        <f t="shared" si="102"/>
        <v>10729207.941099396</v>
      </c>
      <c r="AC363" s="561">
        <f t="shared" si="102"/>
        <v>11205491.370114597</v>
      </c>
      <c r="AD363" s="561">
        <f t="shared" si="102"/>
        <v>11695808.897677898</v>
      </c>
      <c r="AE363" s="561">
        <f t="shared" si="102"/>
        <v>12200166.918658767</v>
      </c>
      <c r="AF363" s="561">
        <f t="shared" si="102"/>
        <v>12718546.087853279</v>
      </c>
      <c r="AG363" s="561">
        <f t="shared" si="102"/>
        <v>13250900.2636231</v>
      </c>
      <c r="AH363" s="561">
        <f t="shared" si="102"/>
        <v>13797155.489277976</v>
      </c>
      <c r="AI363" s="561">
        <f t="shared" si="102"/>
        <v>14357209.017560111</v>
      </c>
      <c r="AJ363" s="561">
        <f t="shared" si="102"/>
        <v>14930928.383629987</v>
      </c>
      <c r="AK363" s="561">
        <f t="shared" si="102"/>
        <v>15518150.531964034</v>
      </c>
      <c r="AL363" s="561">
        <f t="shared" si="102"/>
        <v>16118681.002562823</v>
      </c>
      <c r="AM363" s="561">
        <f t="shared" si="102"/>
        <v>16732293.181827417</v>
      </c>
      <c r="AN363" s="561">
        <f t="shared" si="102"/>
        <v>17358727.623393949</v>
      </c>
      <c r="AO363" s="561">
        <f t="shared" si="102"/>
        <v>17997691.44411936</v>
      </c>
      <c r="AP363" s="561">
        <f t="shared" si="102"/>
        <v>18648857.800284762</v>
      </c>
      <c r="AQ363" s="561">
        <f t="shared" si="102"/>
        <v>19311865.448928379</v>
      </c>
      <c r="AR363" s="561">
        <f t="shared" si="102"/>
        <v>19986318.399032135</v>
      </c>
      <c r="AS363" s="561">
        <f t="shared" si="102"/>
        <v>20671785.657073256</v>
      </c>
      <c r="AT363" s="561">
        <f t="shared" si="102"/>
        <v>21937693.215437151</v>
      </c>
      <c r="AU363" s="561">
        <f t="shared" si="102"/>
        <v>23863936.76225429</v>
      </c>
      <c r="AV363" s="561">
        <f t="shared" si="102"/>
        <v>26023769.114274174</v>
      </c>
      <c r="AW363" s="561">
        <f t="shared" si="102"/>
        <v>27775949.26764188</v>
      </c>
      <c r="AX363" s="561">
        <f t="shared" si="102"/>
        <v>29086535.996623628</v>
      </c>
      <c r="AY363" s="561">
        <f t="shared" si="102"/>
        <v>30435710.490252372</v>
      </c>
      <c r="AZ363" s="561">
        <f t="shared" si="102"/>
        <v>30905473.590309814</v>
      </c>
      <c r="BA363" s="561">
        <f t="shared" si="102"/>
        <v>30366716.340355448</v>
      </c>
      <c r="BB363" s="561">
        <f t="shared" si="102"/>
        <v>28745556.515189588</v>
      </c>
      <c r="BC363" s="561">
        <f t="shared" si="102"/>
        <v>26967601.360270761</v>
      </c>
      <c r="BD363" s="561">
        <f t="shared" si="102"/>
        <v>23860759.309211481</v>
      </c>
      <c r="BE363" s="561">
        <f t="shared" si="102"/>
        <v>19915507.110954359</v>
      </c>
      <c r="BF363" s="561">
        <f t="shared" si="102"/>
        <v>15455658.669327633</v>
      </c>
      <c r="BG363" s="561">
        <f t="shared" si="102"/>
        <v>11430633.209971607</v>
      </c>
      <c r="BH363" s="561">
        <f t="shared" si="102"/>
        <v>7881927.4518905869</v>
      </c>
      <c r="BI363" s="561">
        <f>BI362-BI361</f>
        <v>4082367.5511713135</v>
      </c>
      <c r="BJ363" s="561">
        <f t="shared" si="102"/>
        <v>1394115.4451091147</v>
      </c>
    </row>
    <row r="364" spans="1:72" x14ac:dyDescent="0.55000000000000004">
      <c r="A364" s="245"/>
    </row>
    <row r="365" spans="1:72" x14ac:dyDescent="0.55000000000000004">
      <c r="A365" s="245"/>
      <c r="B365" s="9" t="s">
        <v>540</v>
      </c>
      <c r="C365" s="339">
        <f>MIRR(C363:BJ363,0.1,0.1)</f>
        <v>8.6406934318882245E-2</v>
      </c>
      <c r="D365" s="507"/>
    </row>
    <row r="366" spans="1:72" x14ac:dyDescent="0.55000000000000004">
      <c r="A366" s="245"/>
      <c r="B366" s="9" t="s">
        <v>541</v>
      </c>
      <c r="C366" s="340">
        <f>C363+NPV(0.1,D363:BJ363)</f>
        <v>-29308097.761223175</v>
      </c>
    </row>
    <row r="367" spans="1:72" x14ac:dyDescent="0.55000000000000004">
      <c r="A367" s="245"/>
      <c r="B367" s="9" t="s">
        <v>542</v>
      </c>
      <c r="C367" s="340">
        <f>NPV(0.1,D362:BJ362)+C362</f>
        <v>23212283.802068546</v>
      </c>
    </row>
    <row r="368" spans="1:72" x14ac:dyDescent="0.55000000000000004">
      <c r="A368" s="245"/>
      <c r="B368" s="9" t="s">
        <v>543</v>
      </c>
      <c r="C368" s="340">
        <f>NPV(0.1,D361:BJ361)+C361</f>
        <v>52520381.563291706</v>
      </c>
    </row>
    <row r="369" spans="1:28" x14ac:dyDescent="0.55000000000000004">
      <c r="A369" s="245"/>
    </row>
    <row r="370" spans="1:28" x14ac:dyDescent="0.55000000000000004">
      <c r="A370" s="245"/>
      <c r="B370" t="s">
        <v>544</v>
      </c>
      <c r="C370" s="560">
        <f>C362</f>
        <v>0</v>
      </c>
      <c r="D370" s="560">
        <f t="shared" ref="D370:Z370" si="103">D362</f>
        <v>0</v>
      </c>
      <c r="E370" s="560">
        <f t="shared" si="103"/>
        <v>0</v>
      </c>
      <c r="F370" s="560">
        <f t="shared" si="103"/>
        <v>-156201.26996822297</v>
      </c>
      <c r="G370" s="560">
        <f t="shared" si="103"/>
        <v>-459505.68030533061</v>
      </c>
      <c r="H370" s="560">
        <f t="shared" si="103"/>
        <v>-756287.46401737782</v>
      </c>
      <c r="I370" s="560">
        <f t="shared" si="103"/>
        <v>-1019779.8240462291</v>
      </c>
      <c r="J370" s="560">
        <f t="shared" si="103"/>
        <v>-1181005.2503734783</v>
      </c>
      <c r="K370" s="560">
        <f t="shared" si="103"/>
        <v>-1355633.7866508067</v>
      </c>
      <c r="L370" s="560">
        <f t="shared" si="103"/>
        <v>-1330081.02654593</v>
      </c>
      <c r="M370" s="560">
        <f t="shared" si="103"/>
        <v>-1068810.0627909468</v>
      </c>
      <c r="N370" s="560">
        <f t="shared" si="103"/>
        <v>-548850.91381987603</v>
      </c>
      <c r="O370" s="560">
        <f t="shared" si="103"/>
        <v>21364.13450079559</v>
      </c>
      <c r="P370" s="560">
        <f t="shared" si="103"/>
        <v>916033.51301676163</v>
      </c>
      <c r="Q370" s="560">
        <f t="shared" si="103"/>
        <v>2030193.389255987</v>
      </c>
      <c r="R370" s="560">
        <f t="shared" si="103"/>
        <v>3294811.8898139396</v>
      </c>
      <c r="S370" s="560">
        <f t="shared" si="103"/>
        <v>4492726.5944963684</v>
      </c>
      <c r="T370" s="560">
        <f t="shared" si="103"/>
        <v>5615106.9585366203</v>
      </c>
      <c r="U370" s="560">
        <f t="shared" si="103"/>
        <v>6827600.8360971501</v>
      </c>
      <c r="V370" s="560">
        <f t="shared" si="103"/>
        <v>7816972.776058794</v>
      </c>
      <c r="W370" s="560">
        <f t="shared" si="103"/>
        <v>8533844.4340753853</v>
      </c>
      <c r="X370" s="560">
        <f t="shared" si="103"/>
        <v>8948296.9451713618</v>
      </c>
      <c r="Y370" s="560">
        <f t="shared" si="103"/>
        <v>9376452.2196008656</v>
      </c>
      <c r="Z370" s="560">
        <f t="shared" si="103"/>
        <v>9816028.3083539102</v>
      </c>
      <c r="AA370" s="563">
        <f>AA362+NPV(0.1,AB362:BJ362)</f>
        <v>159364687.72228369</v>
      </c>
    </row>
    <row r="371" spans="1:28" s="9" customFormat="1" x14ac:dyDescent="0.55000000000000004">
      <c r="A371" s="245">
        <v>2</v>
      </c>
      <c r="B371" s="9" t="s">
        <v>534</v>
      </c>
      <c r="C371" s="561">
        <f>C363</f>
        <v>-1127269.7742939908</v>
      </c>
      <c r="D371" s="561">
        <f t="shared" ref="D371:Z371" si="104">D363</f>
        <v>-7036328.0656821104</v>
      </c>
      <c r="E371" s="561">
        <f t="shared" si="104"/>
        <v>-11063540.834782191</v>
      </c>
      <c r="F371" s="561">
        <f t="shared" si="104"/>
        <v>-19077256.200269904</v>
      </c>
      <c r="G371" s="561">
        <f t="shared" si="104"/>
        <v>-31793927.464444224</v>
      </c>
      <c r="H371" s="561">
        <f t="shared" si="104"/>
        <v>-816164.92038714665</v>
      </c>
      <c r="I371" s="561">
        <f t="shared" si="104"/>
        <v>-1079657.2804159978</v>
      </c>
      <c r="J371" s="561">
        <f t="shared" si="104"/>
        <v>-1240882.7067432471</v>
      </c>
      <c r="K371" s="561">
        <f t="shared" si="104"/>
        <v>-1415511.2430205755</v>
      </c>
      <c r="L371" s="561">
        <f t="shared" si="104"/>
        <v>-1389958.4829156988</v>
      </c>
      <c r="M371" s="561">
        <f t="shared" si="104"/>
        <v>-1128687.5191607156</v>
      </c>
      <c r="N371" s="561">
        <f t="shared" si="104"/>
        <v>-608728.37018964486</v>
      </c>
      <c r="O371" s="561">
        <f t="shared" si="104"/>
        <v>-38513.321868973209</v>
      </c>
      <c r="P371" s="561">
        <f t="shared" si="104"/>
        <v>856156.0566469928</v>
      </c>
      <c r="Q371" s="561">
        <f t="shared" si="104"/>
        <v>2030193.389255987</v>
      </c>
      <c r="R371" s="561">
        <f t="shared" si="104"/>
        <v>3294811.8898139396</v>
      </c>
      <c r="S371" s="561">
        <f t="shared" si="104"/>
        <v>4492726.5944963684</v>
      </c>
      <c r="T371" s="561">
        <f t="shared" si="104"/>
        <v>5615106.9585366203</v>
      </c>
      <c r="U371" s="561">
        <f t="shared" si="104"/>
        <v>6827600.8360971501</v>
      </c>
      <c r="V371" s="561">
        <f t="shared" si="104"/>
        <v>7816972.776058794</v>
      </c>
      <c r="W371" s="561">
        <f t="shared" si="104"/>
        <v>8533844.4340753853</v>
      </c>
      <c r="X371" s="561">
        <f t="shared" si="104"/>
        <v>8948296.9451713618</v>
      </c>
      <c r="Y371" s="561">
        <f t="shared" si="104"/>
        <v>9376452.2196008656</v>
      </c>
      <c r="Z371" s="561">
        <f t="shared" si="104"/>
        <v>9816028.3083539102</v>
      </c>
      <c r="AA371" s="562">
        <f>AA363+NPV(0.1,AB363:BJ363)</f>
        <v>159364687.72228369</v>
      </c>
    </row>
    <row r="372" spans="1:28" x14ac:dyDescent="0.55000000000000004">
      <c r="C372" s="560"/>
      <c r="D372" s="560"/>
      <c r="E372" s="560"/>
      <c r="F372" s="560"/>
      <c r="G372" s="560"/>
      <c r="H372" s="560"/>
      <c r="I372" s="560"/>
      <c r="J372" s="560"/>
      <c r="K372" s="560"/>
      <c r="L372" s="560"/>
      <c r="M372" s="560"/>
      <c r="N372" s="560"/>
      <c r="O372" s="560"/>
      <c r="P372" s="560"/>
      <c r="Q372" s="560"/>
      <c r="R372" s="560"/>
      <c r="S372" s="560"/>
      <c r="T372" s="560"/>
      <c r="U372" s="560"/>
      <c r="V372" s="560"/>
      <c r="W372" s="560"/>
      <c r="X372" s="560"/>
      <c r="Y372" s="560"/>
      <c r="Z372" s="560"/>
      <c r="AA372" s="563"/>
    </row>
    <row r="373" spans="1:28" x14ac:dyDescent="0.55000000000000004">
      <c r="B373" s="9" t="s">
        <v>545</v>
      </c>
      <c r="C373" s="339">
        <f>MIRR(C371:AA371,0.1,0.1)</f>
        <v>6.6884243409761623E-2</v>
      </c>
      <c r="D373" s="511"/>
      <c r="AB373" s="511"/>
    </row>
    <row r="374" spans="1:28" x14ac:dyDescent="0.55000000000000004">
      <c r="B374" s="9" t="s">
        <v>546</v>
      </c>
      <c r="C374" s="341">
        <f>C371+NPV(0.1,D371:AA371)</f>
        <v>-29308097.76122316</v>
      </c>
    </row>
    <row r="375" spans="1:28" x14ac:dyDescent="0.55000000000000004">
      <c r="B375" s="9" t="s">
        <v>547</v>
      </c>
      <c r="C375" s="342">
        <f>C370+NPV(0.1,D370:AA370)</f>
        <v>23212283.802068532</v>
      </c>
    </row>
    <row r="376" spans="1:28" x14ac:dyDescent="0.55000000000000004">
      <c r="B376" s="9" t="s">
        <v>548</v>
      </c>
      <c r="C376" s="341">
        <f>C361+NPV(0.1,D361:AA361)</f>
        <v>52520381.563291706</v>
      </c>
    </row>
    <row r="378" spans="1:28" ht="14.7" thickBot="1" x14ac:dyDescent="0.6">
      <c r="A378" s="206" t="s">
        <v>90</v>
      </c>
      <c r="B378" s="207"/>
      <c r="C378" s="207"/>
      <c r="D378" s="207"/>
      <c r="E378" s="207"/>
      <c r="F378" s="207"/>
      <c r="G378" s="207"/>
      <c r="H378" s="207"/>
      <c r="I378" s="207"/>
      <c r="J378" s="207"/>
      <c r="K378" s="207"/>
      <c r="L378" s="207"/>
      <c r="M378" s="207"/>
      <c r="N378" s="207"/>
      <c r="O378" s="207"/>
      <c r="P378" s="207"/>
    </row>
    <row r="379" spans="1:28" ht="32.25" customHeight="1" x14ac:dyDescent="0.55000000000000004">
      <c r="B379" s="637" t="s">
        <v>549</v>
      </c>
      <c r="C379" s="637"/>
      <c r="D379" s="637"/>
      <c r="E379" s="637"/>
      <c r="F379" s="637"/>
      <c r="G379" s="637"/>
      <c r="H379" s="637"/>
      <c r="I379" s="637"/>
      <c r="J379" s="637"/>
      <c r="K379" s="637"/>
    </row>
    <row r="380" spans="1:28" x14ac:dyDescent="0.55000000000000004">
      <c r="A380" s="18">
        <v>1</v>
      </c>
      <c r="B380" s="244" t="s">
        <v>550</v>
      </c>
    </row>
    <row r="381" spans="1:28" ht="51.75" customHeight="1" x14ac:dyDescent="0.55000000000000004">
      <c r="A381" s="18">
        <v>2</v>
      </c>
      <c r="B381" s="635" t="s">
        <v>551</v>
      </c>
      <c r="C381" s="635"/>
      <c r="D381" s="635"/>
      <c r="E381" s="635"/>
      <c r="F381" s="635"/>
      <c r="G381" s="635"/>
      <c r="H381" s="635"/>
      <c r="I381" s="635"/>
      <c r="J381" s="635"/>
      <c r="K381" s="635"/>
      <c r="L381" s="551"/>
      <c r="M381" s="551"/>
      <c r="N381" s="551"/>
      <c r="O381" s="551"/>
      <c r="P381" s="551"/>
      <c r="Q381" s="551"/>
      <c r="R381" s="551"/>
    </row>
  </sheetData>
  <mergeCells count="17">
    <mergeCell ref="A237:A258"/>
    <mergeCell ref="A260:A281"/>
    <mergeCell ref="B381:K381"/>
    <mergeCell ref="B379:K379"/>
    <mergeCell ref="A121:A142"/>
    <mergeCell ref="A283:A304"/>
    <mergeCell ref="A306:A327"/>
    <mergeCell ref="A329:A350"/>
    <mergeCell ref="A144:A165"/>
    <mergeCell ref="A167:A188"/>
    <mergeCell ref="A190:A211"/>
    <mergeCell ref="A213:A234"/>
    <mergeCell ref="A5:A26"/>
    <mergeCell ref="A28:A49"/>
    <mergeCell ref="A51:A72"/>
    <mergeCell ref="A74:A95"/>
    <mergeCell ref="A97:A118"/>
  </mergeCells>
  <pageMargins left="0.7" right="0.7" top="0.75" bottom="0.75" header="0.3" footer="0.3"/>
  <pageSetup orientation="portrait" horizontalDpi="1200" verticalDpi="1200" r:id="rId1"/>
  <headerFooter>
    <oddHeader>&amp;C&amp;"Calibri"&amp;12&amp;K008000 UNCLASSIFIED&amp;1#_x000D_</oddHead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W357"/>
  <sheetViews>
    <sheetView zoomScale="80" zoomScaleNormal="80" workbookViewId="0"/>
  </sheetViews>
  <sheetFormatPr defaultColWidth="8.734375" defaultRowHeight="14.4" x14ac:dyDescent="0.55000000000000004"/>
  <cols>
    <col min="2" max="2" width="35.5234375" customWidth="1"/>
    <col min="3" max="5" width="5.734375" bestFit="1" customWidth="1"/>
    <col min="6" max="6" width="11.26171875" customWidth="1"/>
    <col min="7" max="8" width="11.734375" bestFit="1" customWidth="1"/>
    <col min="9" max="72" width="14" customWidth="1"/>
  </cols>
  <sheetData>
    <row r="1" spans="1:75" ht="20.399999999999999" x14ac:dyDescent="0.75">
      <c r="B1" s="167" t="s">
        <v>552</v>
      </c>
    </row>
    <row r="2" spans="1:75" ht="20.399999999999999" x14ac:dyDescent="0.75">
      <c r="B2" s="167" t="s">
        <v>4</v>
      </c>
    </row>
    <row r="3" spans="1:75" x14ac:dyDescent="0.55000000000000004">
      <c r="B3" s="168" t="s">
        <v>553</v>
      </c>
    </row>
    <row r="5" spans="1:75" ht="15.6" x14ac:dyDescent="0.6">
      <c r="A5" s="5"/>
      <c r="B5" s="147" t="s">
        <v>554</v>
      </c>
      <c r="C5" s="138">
        <v>2014</v>
      </c>
      <c r="D5" s="138">
        <v>2015</v>
      </c>
      <c r="E5" s="138">
        <v>2016</v>
      </c>
      <c r="F5" s="138">
        <v>2017</v>
      </c>
      <c r="G5" s="138">
        <v>2018</v>
      </c>
      <c r="H5" s="138">
        <v>2019</v>
      </c>
      <c r="I5" s="138">
        <v>2020</v>
      </c>
      <c r="J5" s="138">
        <v>2021</v>
      </c>
      <c r="K5" s="138">
        <v>2022</v>
      </c>
      <c r="L5" s="138">
        <v>2023</v>
      </c>
      <c r="M5" s="138">
        <v>2024</v>
      </c>
      <c r="N5" s="138">
        <v>2025</v>
      </c>
      <c r="O5" s="138">
        <v>2026</v>
      </c>
      <c r="P5" s="138">
        <v>2027</v>
      </c>
      <c r="Q5" s="138">
        <v>2028</v>
      </c>
      <c r="R5" s="138">
        <v>2029</v>
      </c>
      <c r="S5" s="138">
        <v>2030</v>
      </c>
      <c r="T5" s="138">
        <v>2031</v>
      </c>
      <c r="U5" s="138">
        <v>2032</v>
      </c>
      <c r="V5" s="138">
        <v>2033</v>
      </c>
      <c r="W5" s="138">
        <v>2034</v>
      </c>
      <c r="X5" s="138">
        <v>2035</v>
      </c>
      <c r="Y5" s="138">
        <v>2036</v>
      </c>
      <c r="Z5" s="138">
        <v>2037</v>
      </c>
      <c r="AA5" s="138">
        <v>2038</v>
      </c>
      <c r="AB5" s="138">
        <v>2039</v>
      </c>
      <c r="AC5" s="138">
        <v>2040</v>
      </c>
      <c r="AD5" s="138">
        <v>2041</v>
      </c>
      <c r="AE5" s="138">
        <v>2042</v>
      </c>
      <c r="AF5" s="138">
        <v>2043</v>
      </c>
      <c r="AG5" s="138">
        <v>2044</v>
      </c>
      <c r="AH5" s="138">
        <v>2045</v>
      </c>
      <c r="AI5" s="138">
        <v>2046</v>
      </c>
      <c r="AJ5" s="138">
        <v>2047</v>
      </c>
      <c r="AK5" s="138">
        <v>2048</v>
      </c>
      <c r="AL5" s="138">
        <v>2049</v>
      </c>
      <c r="AM5" s="138">
        <v>2050</v>
      </c>
      <c r="AN5" s="138">
        <v>2051</v>
      </c>
      <c r="AO5" s="138">
        <v>2052</v>
      </c>
      <c r="AP5" s="138">
        <v>2053</v>
      </c>
      <c r="AQ5" s="138">
        <v>2054</v>
      </c>
      <c r="AR5" s="138">
        <v>2055</v>
      </c>
      <c r="AS5" s="138">
        <v>2056</v>
      </c>
      <c r="AT5" s="138">
        <v>2057</v>
      </c>
      <c r="AU5" s="138">
        <v>2058</v>
      </c>
      <c r="AV5" s="138">
        <v>2059</v>
      </c>
      <c r="AW5" s="138">
        <v>2060</v>
      </c>
      <c r="AX5" s="138">
        <v>2061</v>
      </c>
      <c r="AY5" s="138">
        <v>2062</v>
      </c>
      <c r="AZ5" s="138">
        <v>2063</v>
      </c>
      <c r="BA5" s="138">
        <v>2064</v>
      </c>
      <c r="BB5" s="138">
        <v>2065</v>
      </c>
      <c r="BC5" s="138">
        <v>2066</v>
      </c>
      <c r="BD5" s="138">
        <v>2067</v>
      </c>
      <c r="BE5" s="138">
        <v>2068</v>
      </c>
      <c r="BF5" s="138">
        <v>2069</v>
      </c>
      <c r="BG5" s="138">
        <v>2070</v>
      </c>
      <c r="BH5" s="138">
        <v>2071</v>
      </c>
      <c r="BI5" s="138">
        <v>2072</v>
      </c>
      <c r="BJ5" s="138">
        <v>2073</v>
      </c>
      <c r="BK5" s="138">
        <v>2074</v>
      </c>
      <c r="BL5" s="138">
        <v>2075</v>
      </c>
      <c r="BM5" s="138">
        <v>2076</v>
      </c>
      <c r="BN5" s="138">
        <v>2077</v>
      </c>
      <c r="BO5" s="138">
        <v>2078</v>
      </c>
      <c r="BP5" s="138">
        <v>2079</v>
      </c>
      <c r="BQ5" s="138">
        <v>2080</v>
      </c>
      <c r="BR5" s="138">
        <v>2081</v>
      </c>
      <c r="BS5" s="138">
        <v>2082</v>
      </c>
      <c r="BT5" s="138">
        <v>2083</v>
      </c>
      <c r="BU5" s="12"/>
      <c r="BV5" s="12"/>
      <c r="BW5" s="12"/>
    </row>
    <row r="6" spans="1:75" ht="15.6" x14ac:dyDescent="0.6">
      <c r="A6" s="5"/>
      <c r="B6" s="16" t="s">
        <v>524</v>
      </c>
      <c r="C6" s="2"/>
      <c r="D6" s="2"/>
      <c r="E6" s="9"/>
      <c r="F6" s="9">
        <v>0</v>
      </c>
      <c r="G6" s="9">
        <v>1</v>
      </c>
      <c r="H6" s="9">
        <v>2</v>
      </c>
      <c r="I6" s="9">
        <v>3</v>
      </c>
      <c r="J6" s="9">
        <v>4</v>
      </c>
      <c r="K6" s="9">
        <v>5</v>
      </c>
      <c r="L6" s="9">
        <v>6</v>
      </c>
      <c r="M6" s="9">
        <v>7</v>
      </c>
      <c r="N6" s="9">
        <v>8</v>
      </c>
      <c r="O6" s="9">
        <v>9</v>
      </c>
      <c r="P6" s="9">
        <v>10</v>
      </c>
      <c r="Q6" s="9">
        <v>11</v>
      </c>
      <c r="R6" s="9">
        <v>12</v>
      </c>
      <c r="S6" s="9">
        <v>13</v>
      </c>
      <c r="T6" s="9">
        <v>14</v>
      </c>
      <c r="U6" s="9">
        <v>15</v>
      </c>
      <c r="V6" s="9">
        <v>16</v>
      </c>
      <c r="W6" s="9">
        <v>17</v>
      </c>
      <c r="X6" s="9">
        <v>18</v>
      </c>
      <c r="Y6" s="9">
        <v>19</v>
      </c>
      <c r="Z6" s="9">
        <v>20</v>
      </c>
      <c r="AA6" s="9">
        <v>21</v>
      </c>
      <c r="AB6" s="9">
        <v>22</v>
      </c>
      <c r="AC6" s="9">
        <v>23</v>
      </c>
      <c r="AD6" s="9">
        <v>24</v>
      </c>
      <c r="AE6" s="9">
        <v>25</v>
      </c>
      <c r="AF6" s="9">
        <v>26</v>
      </c>
      <c r="AG6" s="9">
        <v>27</v>
      </c>
      <c r="AH6" s="9">
        <v>28</v>
      </c>
      <c r="AI6" s="9">
        <v>29</v>
      </c>
      <c r="AJ6" s="9">
        <v>30</v>
      </c>
      <c r="AK6" s="9">
        <v>31</v>
      </c>
      <c r="AL6" s="9">
        <v>32</v>
      </c>
      <c r="AM6" s="9">
        <v>33</v>
      </c>
      <c r="AN6" s="9">
        <v>34</v>
      </c>
      <c r="AO6" s="9">
        <v>35</v>
      </c>
      <c r="AP6" s="9">
        <v>36</v>
      </c>
      <c r="AQ6" s="9">
        <v>37</v>
      </c>
      <c r="AR6" s="9">
        <v>38</v>
      </c>
      <c r="AS6" s="9">
        <v>39</v>
      </c>
      <c r="AT6" s="9">
        <v>40</v>
      </c>
      <c r="AU6" s="9">
        <v>41</v>
      </c>
      <c r="AV6" s="9">
        <v>42</v>
      </c>
      <c r="AW6" s="9">
        <v>43</v>
      </c>
      <c r="AX6" s="9">
        <v>44</v>
      </c>
      <c r="AY6" s="9">
        <v>45</v>
      </c>
      <c r="AZ6" s="9">
        <v>46</v>
      </c>
      <c r="BA6" s="9">
        <v>47</v>
      </c>
      <c r="BB6" s="9">
        <v>48</v>
      </c>
      <c r="BC6" s="9">
        <v>49</v>
      </c>
      <c r="BD6" s="9">
        <v>50</v>
      </c>
      <c r="BE6" s="9">
        <v>51</v>
      </c>
      <c r="BF6" s="9">
        <v>52</v>
      </c>
      <c r="BG6" s="9">
        <v>53</v>
      </c>
      <c r="BH6" s="9">
        <v>54</v>
      </c>
      <c r="BI6" s="9">
        <v>55</v>
      </c>
      <c r="BJ6" s="9">
        <v>56</v>
      </c>
      <c r="BK6" s="9">
        <v>57</v>
      </c>
      <c r="BL6" s="9">
        <v>58</v>
      </c>
      <c r="BM6" s="9">
        <v>59</v>
      </c>
      <c r="BN6" s="9">
        <v>60</v>
      </c>
      <c r="BO6" s="9">
        <v>61</v>
      </c>
      <c r="BP6" s="9">
        <v>62</v>
      </c>
      <c r="BQ6" s="9">
        <v>63</v>
      </c>
      <c r="BR6" s="9">
        <v>64</v>
      </c>
      <c r="BS6" s="9">
        <v>65</v>
      </c>
      <c r="BT6" s="9">
        <v>66</v>
      </c>
      <c r="BU6" s="12"/>
      <c r="BV6" s="12"/>
      <c r="BW6" s="12"/>
    </row>
    <row r="7" spans="1:75" s="135" customFormat="1" hidden="1" x14ac:dyDescent="0.55000000000000004">
      <c r="A7" s="645" t="s">
        <v>555</v>
      </c>
      <c r="B7" s="140" t="s">
        <v>465</v>
      </c>
    </row>
    <row r="8" spans="1:75" s="135" customFormat="1" hidden="1" x14ac:dyDescent="0.55000000000000004">
      <c r="A8" s="646"/>
      <c r="B8" s="135" t="s">
        <v>466</v>
      </c>
      <c r="F8" s="141" t="s">
        <v>467</v>
      </c>
      <c r="G8" s="141" t="s">
        <v>467</v>
      </c>
      <c r="H8" s="141" t="s">
        <v>467</v>
      </c>
      <c r="I8" s="141" t="s">
        <v>467</v>
      </c>
      <c r="J8" s="141" t="s">
        <v>467</v>
      </c>
      <c r="K8" s="141" t="s">
        <v>467</v>
      </c>
      <c r="L8" s="141" t="s">
        <v>467</v>
      </c>
      <c r="M8" s="141" t="s">
        <v>467</v>
      </c>
      <c r="N8" s="141" t="s">
        <v>467</v>
      </c>
      <c r="O8" s="141" t="s">
        <v>467</v>
      </c>
      <c r="P8" s="141" t="s">
        <v>467</v>
      </c>
      <c r="Q8" s="141" t="s">
        <v>467</v>
      </c>
      <c r="R8" s="141" t="s">
        <v>467</v>
      </c>
      <c r="S8" s="141" t="s">
        <v>467</v>
      </c>
      <c r="T8" s="141" t="s">
        <v>467</v>
      </c>
      <c r="U8" s="141" t="s">
        <v>467</v>
      </c>
      <c r="V8" s="141" t="s">
        <v>467</v>
      </c>
      <c r="W8" s="141" t="s">
        <v>467</v>
      </c>
      <c r="X8" s="141" t="s">
        <v>467</v>
      </c>
      <c r="Y8" s="141" t="s">
        <v>467</v>
      </c>
      <c r="Z8" s="141" t="s">
        <v>467</v>
      </c>
      <c r="AA8" s="141" t="s">
        <v>467</v>
      </c>
      <c r="AB8" s="141" t="s">
        <v>467</v>
      </c>
      <c r="AC8" s="141" t="s">
        <v>467</v>
      </c>
      <c r="AD8" s="141" t="s">
        <v>467</v>
      </c>
      <c r="AE8" s="141" t="s">
        <v>467</v>
      </c>
      <c r="AF8" s="141" t="s">
        <v>467</v>
      </c>
      <c r="AG8" s="141" t="s">
        <v>467</v>
      </c>
      <c r="AH8" s="141" t="s">
        <v>467</v>
      </c>
      <c r="AI8" s="141" t="s">
        <v>467</v>
      </c>
      <c r="AJ8" s="141" t="s">
        <v>467</v>
      </c>
      <c r="AK8" s="141" t="s">
        <v>467</v>
      </c>
      <c r="AL8" s="141" t="s">
        <v>467</v>
      </c>
      <c r="AM8" s="141" t="s">
        <v>467</v>
      </c>
      <c r="AN8" s="141" t="s">
        <v>467</v>
      </c>
      <c r="AO8" s="141" t="s">
        <v>467</v>
      </c>
      <c r="AP8" s="141" t="s">
        <v>467</v>
      </c>
      <c r="AQ8" s="141" t="s">
        <v>467</v>
      </c>
      <c r="AR8" s="141" t="s">
        <v>467</v>
      </c>
      <c r="AS8" s="141" t="s">
        <v>467</v>
      </c>
    </row>
    <row r="9" spans="1:75" s="135" customFormat="1" hidden="1" x14ac:dyDescent="0.55000000000000004">
      <c r="A9" s="646"/>
      <c r="B9" s="135" t="s">
        <v>468</v>
      </c>
      <c r="G9" s="141" t="str">
        <f>IF(F8="","","n/a")</f>
        <v>n/a</v>
      </c>
      <c r="H9" s="141" t="str">
        <f t="shared" ref="H9:BL13" si="0">IF(G8="","","n/a")</f>
        <v>n/a</v>
      </c>
      <c r="I9" s="141" t="str">
        <f t="shared" si="0"/>
        <v>n/a</v>
      </c>
      <c r="J9" s="141" t="str">
        <f t="shared" si="0"/>
        <v>n/a</v>
      </c>
      <c r="K9" s="141" t="str">
        <f t="shared" si="0"/>
        <v>n/a</v>
      </c>
      <c r="L9" s="141" t="str">
        <f t="shared" si="0"/>
        <v>n/a</v>
      </c>
      <c r="M9" s="141" t="str">
        <f t="shared" si="0"/>
        <v>n/a</v>
      </c>
      <c r="N9" s="141" t="str">
        <f t="shared" si="0"/>
        <v>n/a</v>
      </c>
      <c r="O9" s="141" t="str">
        <f t="shared" si="0"/>
        <v>n/a</v>
      </c>
      <c r="P9" s="141" t="str">
        <f t="shared" si="0"/>
        <v>n/a</v>
      </c>
      <c r="Q9" s="141" t="str">
        <f t="shared" si="0"/>
        <v>n/a</v>
      </c>
      <c r="R9" s="141" t="str">
        <f t="shared" si="0"/>
        <v>n/a</v>
      </c>
      <c r="S9" s="141" t="str">
        <f t="shared" si="0"/>
        <v>n/a</v>
      </c>
      <c r="T9" s="141" t="str">
        <f t="shared" si="0"/>
        <v>n/a</v>
      </c>
      <c r="U9" s="141" t="str">
        <f t="shared" si="0"/>
        <v>n/a</v>
      </c>
      <c r="V9" s="141" t="str">
        <f t="shared" si="0"/>
        <v>n/a</v>
      </c>
      <c r="W9" s="141" t="str">
        <f t="shared" si="0"/>
        <v>n/a</v>
      </c>
      <c r="X9" s="141" t="str">
        <f t="shared" si="0"/>
        <v>n/a</v>
      </c>
      <c r="Y9" s="141" t="str">
        <f t="shared" si="0"/>
        <v>n/a</v>
      </c>
      <c r="Z9" s="141" t="str">
        <f t="shared" si="0"/>
        <v>n/a</v>
      </c>
      <c r="AA9" s="141" t="str">
        <f t="shared" si="0"/>
        <v>n/a</v>
      </c>
      <c r="AB9" s="141" t="str">
        <f t="shared" si="0"/>
        <v>n/a</v>
      </c>
      <c r="AC9" s="141" t="str">
        <f t="shared" si="0"/>
        <v>n/a</v>
      </c>
      <c r="AD9" s="141" t="str">
        <f t="shared" si="0"/>
        <v>n/a</v>
      </c>
      <c r="AE9" s="141" t="str">
        <f t="shared" si="0"/>
        <v>n/a</v>
      </c>
      <c r="AF9" s="141" t="str">
        <f t="shared" si="0"/>
        <v>n/a</v>
      </c>
      <c r="AG9" s="141" t="str">
        <f t="shared" si="0"/>
        <v>n/a</v>
      </c>
      <c r="AH9" s="141" t="str">
        <f t="shared" si="0"/>
        <v>n/a</v>
      </c>
      <c r="AI9" s="141" t="str">
        <f t="shared" si="0"/>
        <v>n/a</v>
      </c>
      <c r="AJ9" s="141" t="str">
        <f t="shared" si="0"/>
        <v>n/a</v>
      </c>
      <c r="AK9" s="141" t="str">
        <f t="shared" si="0"/>
        <v>n/a</v>
      </c>
      <c r="AL9" s="141" t="str">
        <f t="shared" si="0"/>
        <v>n/a</v>
      </c>
      <c r="AM9" s="141" t="str">
        <f t="shared" si="0"/>
        <v>n/a</v>
      </c>
      <c r="AN9" s="141" t="str">
        <f t="shared" si="0"/>
        <v>n/a</v>
      </c>
      <c r="AO9" s="141" t="str">
        <f t="shared" si="0"/>
        <v>n/a</v>
      </c>
      <c r="AP9" s="141" t="str">
        <f t="shared" si="0"/>
        <v>n/a</v>
      </c>
      <c r="AQ9" s="141" t="str">
        <f t="shared" si="0"/>
        <v>n/a</v>
      </c>
      <c r="AR9" s="141" t="str">
        <f t="shared" si="0"/>
        <v>n/a</v>
      </c>
      <c r="AS9" s="141" t="str">
        <f t="shared" si="0"/>
        <v>n/a</v>
      </c>
      <c r="AT9" s="141" t="str">
        <f t="shared" si="0"/>
        <v>n/a</v>
      </c>
      <c r="AU9" s="141" t="str">
        <f t="shared" si="0"/>
        <v/>
      </c>
      <c r="AV9" s="141" t="str">
        <f t="shared" si="0"/>
        <v/>
      </c>
      <c r="AW9" s="141" t="str">
        <f t="shared" si="0"/>
        <v/>
      </c>
      <c r="AX9" s="141" t="str">
        <f t="shared" si="0"/>
        <v/>
      </c>
      <c r="AY9" s="141" t="str">
        <f t="shared" si="0"/>
        <v/>
      </c>
      <c r="AZ9" s="141" t="str">
        <f t="shared" si="0"/>
        <v/>
      </c>
      <c r="BA9" s="141" t="str">
        <f t="shared" si="0"/>
        <v/>
      </c>
      <c r="BB9" s="141" t="str">
        <f t="shared" si="0"/>
        <v/>
      </c>
      <c r="BC9" s="141" t="str">
        <f t="shared" si="0"/>
        <v/>
      </c>
      <c r="BD9" s="141" t="str">
        <f t="shared" si="0"/>
        <v/>
      </c>
      <c r="BE9" s="141" t="str">
        <f t="shared" si="0"/>
        <v/>
      </c>
      <c r="BF9" s="141" t="str">
        <f t="shared" si="0"/>
        <v/>
      </c>
      <c r="BG9" s="141" t="str">
        <f t="shared" si="0"/>
        <v/>
      </c>
      <c r="BH9" s="141" t="str">
        <f t="shared" si="0"/>
        <v/>
      </c>
      <c r="BI9" s="141" t="str">
        <f t="shared" si="0"/>
        <v/>
      </c>
      <c r="BJ9" s="141" t="str">
        <f t="shared" si="0"/>
        <v/>
      </c>
      <c r="BK9" s="141" t="str">
        <f t="shared" si="0"/>
        <v/>
      </c>
      <c r="BL9" s="141" t="str">
        <f t="shared" si="0"/>
        <v/>
      </c>
    </row>
    <row r="10" spans="1:75" s="135" customFormat="1" hidden="1" x14ac:dyDescent="0.55000000000000004">
      <c r="A10" s="646"/>
      <c r="B10" s="135" t="s">
        <v>469</v>
      </c>
      <c r="G10" s="141" t="str">
        <f t="shared" ref="G10:V27" si="1">IF(F9="","","n/a")</f>
        <v/>
      </c>
      <c r="H10" s="141" t="str">
        <f t="shared" si="1"/>
        <v>n/a</v>
      </c>
      <c r="I10" s="141" t="str">
        <f t="shared" si="1"/>
        <v>n/a</v>
      </c>
      <c r="J10" s="141" t="str">
        <f t="shared" si="1"/>
        <v>n/a</v>
      </c>
      <c r="K10" s="141" t="str">
        <f t="shared" si="1"/>
        <v>n/a</v>
      </c>
      <c r="L10" s="141" t="str">
        <f t="shared" si="1"/>
        <v>n/a</v>
      </c>
      <c r="M10" s="141" t="str">
        <f t="shared" si="1"/>
        <v>n/a</v>
      </c>
      <c r="N10" s="141" t="str">
        <f t="shared" si="1"/>
        <v>n/a</v>
      </c>
      <c r="O10" s="141" t="str">
        <f t="shared" si="1"/>
        <v>n/a</v>
      </c>
      <c r="P10" s="141" t="str">
        <f t="shared" si="1"/>
        <v>n/a</v>
      </c>
      <c r="Q10" s="141" t="str">
        <f t="shared" si="1"/>
        <v>n/a</v>
      </c>
      <c r="R10" s="141" t="str">
        <f t="shared" si="1"/>
        <v>n/a</v>
      </c>
      <c r="S10" s="141" t="str">
        <f t="shared" si="1"/>
        <v>n/a</v>
      </c>
      <c r="T10" s="141" t="str">
        <f t="shared" si="1"/>
        <v>n/a</v>
      </c>
      <c r="U10" s="141" t="str">
        <f t="shared" si="1"/>
        <v>n/a</v>
      </c>
      <c r="V10" s="141" t="str">
        <f t="shared" si="1"/>
        <v>n/a</v>
      </c>
      <c r="W10" s="141" t="str">
        <f t="shared" si="0"/>
        <v>n/a</v>
      </c>
      <c r="X10" s="141" t="str">
        <f t="shared" si="0"/>
        <v>n/a</v>
      </c>
      <c r="Y10" s="141" t="str">
        <f t="shared" si="0"/>
        <v>n/a</v>
      </c>
      <c r="Z10" s="141" t="str">
        <f t="shared" si="0"/>
        <v>n/a</v>
      </c>
      <c r="AA10" s="141" t="str">
        <f t="shared" si="0"/>
        <v>n/a</v>
      </c>
      <c r="AB10" s="141" t="str">
        <f t="shared" si="0"/>
        <v>n/a</v>
      </c>
      <c r="AC10" s="141" t="str">
        <f t="shared" si="0"/>
        <v>n/a</v>
      </c>
      <c r="AD10" s="141" t="str">
        <f t="shared" si="0"/>
        <v>n/a</v>
      </c>
      <c r="AE10" s="141" t="str">
        <f t="shared" si="0"/>
        <v>n/a</v>
      </c>
      <c r="AF10" s="141" t="str">
        <f t="shared" si="0"/>
        <v>n/a</v>
      </c>
      <c r="AG10" s="141" t="str">
        <f t="shared" si="0"/>
        <v>n/a</v>
      </c>
      <c r="AH10" s="141" t="str">
        <f t="shared" si="0"/>
        <v>n/a</v>
      </c>
      <c r="AI10" s="141" t="str">
        <f t="shared" si="0"/>
        <v>n/a</v>
      </c>
      <c r="AJ10" s="141" t="str">
        <f t="shared" si="0"/>
        <v>n/a</v>
      </c>
      <c r="AK10" s="141" t="str">
        <f t="shared" si="0"/>
        <v>n/a</v>
      </c>
      <c r="AL10" s="141" t="str">
        <f t="shared" si="0"/>
        <v>n/a</v>
      </c>
      <c r="AM10" s="141" t="str">
        <f t="shared" si="0"/>
        <v>n/a</v>
      </c>
      <c r="AN10" s="141" t="str">
        <f t="shared" si="0"/>
        <v>n/a</v>
      </c>
      <c r="AO10" s="141" t="str">
        <f t="shared" si="0"/>
        <v>n/a</v>
      </c>
      <c r="AP10" s="141" t="str">
        <f t="shared" si="0"/>
        <v>n/a</v>
      </c>
      <c r="AQ10" s="141" t="str">
        <f t="shared" si="0"/>
        <v>n/a</v>
      </c>
      <c r="AR10" s="141" t="str">
        <f t="shared" si="0"/>
        <v>n/a</v>
      </c>
      <c r="AS10" s="141" t="str">
        <f t="shared" si="0"/>
        <v>n/a</v>
      </c>
      <c r="AT10" s="141" t="str">
        <f t="shared" si="0"/>
        <v>n/a</v>
      </c>
      <c r="AU10" s="141" t="str">
        <f t="shared" si="0"/>
        <v>n/a</v>
      </c>
      <c r="AV10" s="141" t="str">
        <f t="shared" si="0"/>
        <v/>
      </c>
      <c r="AW10" s="141" t="str">
        <f t="shared" si="0"/>
        <v/>
      </c>
      <c r="AX10" s="141" t="str">
        <f t="shared" si="0"/>
        <v/>
      </c>
      <c r="AY10" s="141" t="str">
        <f t="shared" si="0"/>
        <v/>
      </c>
      <c r="AZ10" s="141" t="str">
        <f t="shared" si="0"/>
        <v/>
      </c>
      <c r="BA10" s="141" t="str">
        <f t="shared" si="0"/>
        <v/>
      </c>
      <c r="BB10" s="141" t="str">
        <f t="shared" si="0"/>
        <v/>
      </c>
      <c r="BC10" s="141" t="str">
        <f t="shared" si="0"/>
        <v/>
      </c>
      <c r="BD10" s="141" t="str">
        <f t="shared" si="0"/>
        <v/>
      </c>
      <c r="BE10" s="141" t="str">
        <f t="shared" si="0"/>
        <v/>
      </c>
      <c r="BF10" s="141" t="str">
        <f t="shared" si="0"/>
        <v/>
      </c>
      <c r="BG10" s="141" t="str">
        <f t="shared" si="0"/>
        <v/>
      </c>
      <c r="BH10" s="141" t="str">
        <f t="shared" si="0"/>
        <v/>
      </c>
      <c r="BI10" s="141" t="str">
        <f t="shared" si="0"/>
        <v/>
      </c>
      <c r="BJ10" s="141" t="str">
        <f t="shared" si="0"/>
        <v/>
      </c>
      <c r="BK10" s="141" t="str">
        <f t="shared" si="0"/>
        <v/>
      </c>
      <c r="BL10" s="141" t="str">
        <f t="shared" si="0"/>
        <v/>
      </c>
    </row>
    <row r="11" spans="1:75" s="135" customFormat="1" hidden="1" x14ac:dyDescent="0.55000000000000004">
      <c r="A11" s="646"/>
      <c r="B11" s="135" t="s">
        <v>470</v>
      </c>
      <c r="G11" s="141" t="str">
        <f t="shared" si="1"/>
        <v/>
      </c>
      <c r="H11" s="141" t="str">
        <f t="shared" si="0"/>
        <v/>
      </c>
      <c r="I11" s="141" t="str">
        <f t="shared" si="0"/>
        <v>n/a</v>
      </c>
      <c r="J11" s="141" t="str">
        <f t="shared" si="0"/>
        <v>n/a</v>
      </c>
      <c r="K11" s="141" t="str">
        <f t="shared" si="0"/>
        <v>n/a</v>
      </c>
      <c r="L11" s="141" t="str">
        <f t="shared" si="0"/>
        <v>n/a</v>
      </c>
      <c r="M11" s="141" t="str">
        <f t="shared" si="0"/>
        <v>n/a</v>
      </c>
      <c r="N11" s="141" t="str">
        <f t="shared" si="0"/>
        <v>n/a</v>
      </c>
      <c r="O11" s="141" t="str">
        <f t="shared" si="0"/>
        <v>n/a</v>
      </c>
      <c r="P11" s="141" t="str">
        <f t="shared" si="0"/>
        <v>n/a</v>
      </c>
      <c r="Q11" s="141" t="str">
        <f t="shared" si="0"/>
        <v>n/a</v>
      </c>
      <c r="R11" s="141" t="str">
        <f t="shared" si="0"/>
        <v>n/a</v>
      </c>
      <c r="S11" s="141" t="str">
        <f t="shared" si="0"/>
        <v>n/a</v>
      </c>
      <c r="T11" s="141" t="str">
        <f t="shared" si="0"/>
        <v>n/a</v>
      </c>
      <c r="U11" s="141" t="str">
        <f t="shared" si="0"/>
        <v>n/a</v>
      </c>
      <c r="V11" s="141" t="str">
        <f t="shared" si="0"/>
        <v>n/a</v>
      </c>
      <c r="W11" s="141" t="str">
        <f t="shared" si="0"/>
        <v>n/a</v>
      </c>
      <c r="X11" s="141" t="str">
        <f t="shared" si="0"/>
        <v>n/a</v>
      </c>
      <c r="Y11" s="141" t="str">
        <f t="shared" si="0"/>
        <v>n/a</v>
      </c>
      <c r="Z11" s="141" t="str">
        <f t="shared" si="0"/>
        <v>n/a</v>
      </c>
      <c r="AA11" s="141" t="str">
        <f t="shared" si="0"/>
        <v>n/a</v>
      </c>
      <c r="AB11" s="141" t="str">
        <f t="shared" si="0"/>
        <v>n/a</v>
      </c>
      <c r="AC11" s="141" t="str">
        <f t="shared" si="0"/>
        <v>n/a</v>
      </c>
      <c r="AD11" s="141" t="str">
        <f t="shared" si="0"/>
        <v>n/a</v>
      </c>
      <c r="AE11" s="141" t="str">
        <f t="shared" si="0"/>
        <v>n/a</v>
      </c>
      <c r="AF11" s="141" t="str">
        <f t="shared" si="0"/>
        <v>n/a</v>
      </c>
      <c r="AG11" s="141" t="str">
        <f t="shared" si="0"/>
        <v>n/a</v>
      </c>
      <c r="AH11" s="141" t="str">
        <f t="shared" si="0"/>
        <v>n/a</v>
      </c>
      <c r="AI11" s="141" t="str">
        <f t="shared" si="0"/>
        <v>n/a</v>
      </c>
      <c r="AJ11" s="141" t="str">
        <f t="shared" si="0"/>
        <v>n/a</v>
      </c>
      <c r="AK11" s="141" t="str">
        <f t="shared" si="0"/>
        <v>n/a</v>
      </c>
      <c r="AL11" s="141" t="str">
        <f t="shared" si="0"/>
        <v>n/a</v>
      </c>
      <c r="AM11" s="141" t="str">
        <f t="shared" si="0"/>
        <v>n/a</v>
      </c>
      <c r="AN11" s="141" t="str">
        <f t="shared" si="0"/>
        <v>n/a</v>
      </c>
      <c r="AO11" s="141" t="str">
        <f t="shared" si="0"/>
        <v>n/a</v>
      </c>
      <c r="AP11" s="141" t="str">
        <f t="shared" si="0"/>
        <v>n/a</v>
      </c>
      <c r="AQ11" s="141" t="str">
        <f t="shared" si="0"/>
        <v>n/a</v>
      </c>
      <c r="AR11" s="141" t="str">
        <f t="shared" si="0"/>
        <v>n/a</v>
      </c>
      <c r="AS11" s="141" t="str">
        <f t="shared" si="0"/>
        <v>n/a</v>
      </c>
      <c r="AT11" s="141" t="str">
        <f t="shared" si="0"/>
        <v>n/a</v>
      </c>
      <c r="AU11" s="141" t="str">
        <f t="shared" si="0"/>
        <v>n/a</v>
      </c>
      <c r="AV11" s="141" t="str">
        <f t="shared" si="0"/>
        <v>n/a</v>
      </c>
      <c r="AW11" s="141" t="str">
        <f t="shared" si="0"/>
        <v/>
      </c>
      <c r="AX11" s="141" t="str">
        <f t="shared" si="0"/>
        <v/>
      </c>
      <c r="AY11" s="141" t="str">
        <f t="shared" si="0"/>
        <v/>
      </c>
      <c r="AZ11" s="141" t="str">
        <f t="shared" si="0"/>
        <v/>
      </c>
      <c r="BA11" s="141" t="str">
        <f t="shared" si="0"/>
        <v/>
      </c>
      <c r="BB11" s="141" t="str">
        <f t="shared" si="0"/>
        <v/>
      </c>
      <c r="BC11" s="141" t="str">
        <f t="shared" si="0"/>
        <v/>
      </c>
      <c r="BD11" s="141" t="str">
        <f t="shared" si="0"/>
        <v/>
      </c>
      <c r="BE11" s="141" t="str">
        <f t="shared" si="0"/>
        <v/>
      </c>
      <c r="BF11" s="141" t="str">
        <f t="shared" si="0"/>
        <v/>
      </c>
      <c r="BG11" s="141" t="str">
        <f t="shared" si="0"/>
        <v/>
      </c>
      <c r="BH11" s="141" t="str">
        <f t="shared" si="0"/>
        <v/>
      </c>
      <c r="BI11" s="141" t="str">
        <f t="shared" si="0"/>
        <v/>
      </c>
      <c r="BJ11" s="141" t="str">
        <f t="shared" si="0"/>
        <v/>
      </c>
      <c r="BK11" s="141" t="str">
        <f t="shared" si="0"/>
        <v/>
      </c>
      <c r="BL11" s="141" t="str">
        <f t="shared" si="0"/>
        <v/>
      </c>
    </row>
    <row r="12" spans="1:75" s="135" customFormat="1" hidden="1" x14ac:dyDescent="0.55000000000000004">
      <c r="A12" s="646"/>
      <c r="B12" s="135" t="s">
        <v>471</v>
      </c>
      <c r="G12" s="141" t="str">
        <f t="shared" si="1"/>
        <v/>
      </c>
      <c r="H12" s="141" t="str">
        <f t="shared" si="0"/>
        <v/>
      </c>
      <c r="I12" s="141" t="str">
        <f t="shared" si="0"/>
        <v/>
      </c>
      <c r="J12" s="141" t="str">
        <f t="shared" si="0"/>
        <v>n/a</v>
      </c>
      <c r="K12" s="141" t="str">
        <f t="shared" si="0"/>
        <v>n/a</v>
      </c>
      <c r="L12" s="141" t="str">
        <f t="shared" si="0"/>
        <v>n/a</v>
      </c>
      <c r="M12" s="141" t="str">
        <f t="shared" si="0"/>
        <v>n/a</v>
      </c>
      <c r="N12" s="141" t="str">
        <f t="shared" si="0"/>
        <v>n/a</v>
      </c>
      <c r="O12" s="141" t="str">
        <f t="shared" si="0"/>
        <v>n/a</v>
      </c>
      <c r="P12" s="141" t="str">
        <f t="shared" si="0"/>
        <v>n/a</v>
      </c>
      <c r="Q12" s="141" t="str">
        <f t="shared" si="0"/>
        <v>n/a</v>
      </c>
      <c r="R12" s="141" t="str">
        <f t="shared" si="0"/>
        <v>n/a</v>
      </c>
      <c r="S12" s="141" t="str">
        <f t="shared" si="0"/>
        <v>n/a</v>
      </c>
      <c r="T12" s="141" t="str">
        <f t="shared" si="0"/>
        <v>n/a</v>
      </c>
      <c r="U12" s="141" t="str">
        <f t="shared" si="0"/>
        <v>n/a</v>
      </c>
      <c r="V12" s="141" t="str">
        <f t="shared" si="0"/>
        <v>n/a</v>
      </c>
      <c r="W12" s="141" t="str">
        <f t="shared" si="0"/>
        <v>n/a</v>
      </c>
      <c r="X12" s="141" t="str">
        <f t="shared" si="0"/>
        <v>n/a</v>
      </c>
      <c r="Y12" s="141" t="str">
        <f t="shared" si="0"/>
        <v>n/a</v>
      </c>
      <c r="Z12" s="141" t="str">
        <f t="shared" si="0"/>
        <v>n/a</v>
      </c>
      <c r="AA12" s="141" t="str">
        <f t="shared" si="0"/>
        <v>n/a</v>
      </c>
      <c r="AB12" s="141" t="str">
        <f t="shared" si="0"/>
        <v>n/a</v>
      </c>
      <c r="AC12" s="141" t="str">
        <f t="shared" si="0"/>
        <v>n/a</v>
      </c>
      <c r="AD12" s="141" t="str">
        <f t="shared" si="0"/>
        <v>n/a</v>
      </c>
      <c r="AE12" s="141" t="str">
        <f t="shared" si="0"/>
        <v>n/a</v>
      </c>
      <c r="AF12" s="141" t="str">
        <f t="shared" si="0"/>
        <v>n/a</v>
      </c>
      <c r="AG12" s="141" t="str">
        <f t="shared" si="0"/>
        <v>n/a</v>
      </c>
      <c r="AH12" s="141" t="str">
        <f t="shared" si="0"/>
        <v>n/a</v>
      </c>
      <c r="AI12" s="141" t="str">
        <f t="shared" si="0"/>
        <v>n/a</v>
      </c>
      <c r="AJ12" s="141" t="str">
        <f t="shared" si="0"/>
        <v>n/a</v>
      </c>
      <c r="AK12" s="141" t="str">
        <f t="shared" si="0"/>
        <v>n/a</v>
      </c>
      <c r="AL12" s="141" t="str">
        <f t="shared" si="0"/>
        <v>n/a</v>
      </c>
      <c r="AM12" s="141" t="str">
        <f t="shared" si="0"/>
        <v>n/a</v>
      </c>
      <c r="AN12" s="141" t="str">
        <f t="shared" si="0"/>
        <v>n/a</v>
      </c>
      <c r="AO12" s="141" t="str">
        <f t="shared" si="0"/>
        <v>n/a</v>
      </c>
      <c r="AP12" s="141" t="str">
        <f t="shared" si="0"/>
        <v>n/a</v>
      </c>
      <c r="AQ12" s="141" t="str">
        <f t="shared" si="0"/>
        <v>n/a</v>
      </c>
      <c r="AR12" s="141" t="str">
        <f t="shared" si="0"/>
        <v>n/a</v>
      </c>
      <c r="AS12" s="141" t="str">
        <f t="shared" si="0"/>
        <v>n/a</v>
      </c>
      <c r="AT12" s="141" t="str">
        <f t="shared" si="0"/>
        <v>n/a</v>
      </c>
      <c r="AU12" s="141" t="str">
        <f t="shared" si="0"/>
        <v>n/a</v>
      </c>
      <c r="AV12" s="141" t="str">
        <f t="shared" si="0"/>
        <v>n/a</v>
      </c>
      <c r="AW12" s="141" t="str">
        <f t="shared" si="0"/>
        <v>n/a</v>
      </c>
      <c r="AX12" s="141" t="str">
        <f t="shared" si="0"/>
        <v/>
      </c>
      <c r="AY12" s="141" t="str">
        <f t="shared" si="0"/>
        <v/>
      </c>
      <c r="AZ12" s="141" t="str">
        <f t="shared" si="0"/>
        <v/>
      </c>
      <c r="BA12" s="141" t="str">
        <f t="shared" si="0"/>
        <v/>
      </c>
      <c r="BB12" s="141" t="str">
        <f t="shared" si="0"/>
        <v/>
      </c>
      <c r="BC12" s="141" t="str">
        <f t="shared" si="0"/>
        <v/>
      </c>
      <c r="BD12" s="141" t="str">
        <f t="shared" si="0"/>
        <v/>
      </c>
      <c r="BE12" s="141" t="str">
        <f t="shared" si="0"/>
        <v/>
      </c>
      <c r="BF12" s="141" t="str">
        <f t="shared" si="0"/>
        <v/>
      </c>
      <c r="BG12" s="141" t="str">
        <f t="shared" si="0"/>
        <v/>
      </c>
      <c r="BH12" s="141" t="str">
        <f t="shared" si="0"/>
        <v/>
      </c>
      <c r="BI12" s="141" t="str">
        <f t="shared" si="0"/>
        <v/>
      </c>
      <c r="BJ12" s="141" t="str">
        <f t="shared" si="0"/>
        <v/>
      </c>
      <c r="BK12" s="141" t="str">
        <f t="shared" si="0"/>
        <v/>
      </c>
      <c r="BL12" s="141" t="str">
        <f t="shared" si="0"/>
        <v/>
      </c>
    </row>
    <row r="13" spans="1:75" s="135" customFormat="1" hidden="1" x14ac:dyDescent="0.55000000000000004">
      <c r="A13" s="646"/>
      <c r="B13" s="135" t="s">
        <v>472</v>
      </c>
      <c r="G13" s="141" t="str">
        <f t="shared" si="1"/>
        <v/>
      </c>
      <c r="H13" s="141" t="str">
        <f t="shared" si="0"/>
        <v/>
      </c>
      <c r="I13" s="141" t="str">
        <f t="shared" si="0"/>
        <v/>
      </c>
      <c r="J13" s="141" t="str">
        <f t="shared" si="0"/>
        <v/>
      </c>
      <c r="K13" s="141" t="str">
        <f t="shared" si="0"/>
        <v>n/a</v>
      </c>
      <c r="L13" s="141" t="str">
        <f t="shared" si="0"/>
        <v>n/a</v>
      </c>
      <c r="M13" s="141" t="str">
        <f t="shared" si="0"/>
        <v>n/a</v>
      </c>
      <c r="N13" s="141" t="str">
        <f t="shared" si="0"/>
        <v>n/a</v>
      </c>
      <c r="O13" s="141" t="str">
        <f t="shared" si="0"/>
        <v>n/a</v>
      </c>
      <c r="P13" s="141" t="str">
        <f t="shared" si="0"/>
        <v>n/a</v>
      </c>
      <c r="Q13" s="141" t="str">
        <f t="shared" si="0"/>
        <v>n/a</v>
      </c>
      <c r="R13" s="141" t="str">
        <f t="shared" si="0"/>
        <v>n/a</v>
      </c>
      <c r="S13" s="141" t="str">
        <f t="shared" si="0"/>
        <v>n/a</v>
      </c>
      <c r="T13" s="141" t="str">
        <f t="shared" si="0"/>
        <v>n/a</v>
      </c>
      <c r="U13" s="141" t="str">
        <f t="shared" si="0"/>
        <v>n/a</v>
      </c>
      <c r="V13" s="141" t="str">
        <f t="shared" si="0"/>
        <v>n/a</v>
      </c>
      <c r="W13" s="141" t="str">
        <f t="shared" si="0"/>
        <v>n/a</v>
      </c>
      <c r="X13" s="141" t="str">
        <f t="shared" si="0"/>
        <v>n/a</v>
      </c>
      <c r="Y13" s="141" t="str">
        <f t="shared" si="0"/>
        <v>n/a</v>
      </c>
      <c r="Z13" s="141" t="str">
        <f t="shared" si="0"/>
        <v>n/a</v>
      </c>
      <c r="AA13" s="141" t="str">
        <f t="shared" si="0"/>
        <v>n/a</v>
      </c>
      <c r="AB13" s="141" t="str">
        <f t="shared" si="0"/>
        <v>n/a</v>
      </c>
      <c r="AC13" s="141" t="str">
        <f t="shared" si="0"/>
        <v>n/a</v>
      </c>
      <c r="AD13" s="141" t="str">
        <f t="shared" si="0"/>
        <v>n/a</v>
      </c>
      <c r="AE13" s="141" t="str">
        <f t="shared" si="0"/>
        <v>n/a</v>
      </c>
      <c r="AF13" s="141" t="str">
        <f t="shared" si="0"/>
        <v>n/a</v>
      </c>
      <c r="AG13" s="141" t="str">
        <f t="shared" si="0"/>
        <v>n/a</v>
      </c>
      <c r="AH13" s="141" t="str">
        <f t="shared" si="0"/>
        <v>n/a</v>
      </c>
      <c r="AI13" s="141" t="str">
        <f t="shared" si="0"/>
        <v>n/a</v>
      </c>
      <c r="AJ13" s="141" t="str">
        <f t="shared" si="0"/>
        <v>n/a</v>
      </c>
      <c r="AK13" s="141" t="str">
        <f t="shared" si="0"/>
        <v>n/a</v>
      </c>
      <c r="AL13" s="141" t="str">
        <f t="shared" si="0"/>
        <v>n/a</v>
      </c>
      <c r="AM13" s="141" t="str">
        <f t="shared" si="0"/>
        <v>n/a</v>
      </c>
      <c r="AN13" s="141" t="str">
        <f t="shared" si="0"/>
        <v>n/a</v>
      </c>
      <c r="AO13" s="141" t="str">
        <f t="shared" si="0"/>
        <v>n/a</v>
      </c>
      <c r="AP13" s="141" t="str">
        <f t="shared" si="0"/>
        <v>n/a</v>
      </c>
      <c r="AQ13" s="141" t="str">
        <f t="shared" si="0"/>
        <v>n/a</v>
      </c>
      <c r="AR13" s="141" t="str">
        <f t="shared" si="0"/>
        <v>n/a</v>
      </c>
      <c r="AS13" s="141" t="str">
        <f t="shared" si="0"/>
        <v>n/a</v>
      </c>
      <c r="AT13" s="141" t="str">
        <f t="shared" si="0"/>
        <v>n/a</v>
      </c>
      <c r="AU13" s="141" t="str">
        <f t="shared" si="0"/>
        <v>n/a</v>
      </c>
      <c r="AV13" s="141" t="str">
        <f t="shared" si="0"/>
        <v>n/a</v>
      </c>
      <c r="AW13" s="141" t="str">
        <f t="shared" si="0"/>
        <v>n/a</v>
      </c>
      <c r="AX13" s="141" t="str">
        <f t="shared" ref="H13:BL18" si="2">IF(AW12="","","n/a")</f>
        <v>n/a</v>
      </c>
      <c r="AY13" s="141" t="str">
        <f t="shared" si="2"/>
        <v/>
      </c>
      <c r="AZ13" s="141" t="str">
        <f t="shared" si="2"/>
        <v/>
      </c>
      <c r="BA13" s="141" t="str">
        <f t="shared" si="2"/>
        <v/>
      </c>
      <c r="BB13" s="141" t="str">
        <f t="shared" si="2"/>
        <v/>
      </c>
      <c r="BC13" s="141" t="str">
        <f t="shared" si="2"/>
        <v/>
      </c>
      <c r="BD13" s="141" t="str">
        <f t="shared" si="2"/>
        <v/>
      </c>
      <c r="BE13" s="141" t="str">
        <f t="shared" si="2"/>
        <v/>
      </c>
      <c r="BF13" s="141" t="str">
        <f t="shared" si="2"/>
        <v/>
      </c>
      <c r="BG13" s="141" t="str">
        <f t="shared" si="2"/>
        <v/>
      </c>
      <c r="BH13" s="141" t="str">
        <f t="shared" si="2"/>
        <v/>
      </c>
      <c r="BI13" s="141" t="str">
        <f t="shared" si="2"/>
        <v/>
      </c>
      <c r="BJ13" s="141" t="str">
        <f t="shared" si="2"/>
        <v/>
      </c>
      <c r="BK13" s="141" t="str">
        <f t="shared" si="2"/>
        <v/>
      </c>
      <c r="BL13" s="141" t="str">
        <f t="shared" si="2"/>
        <v/>
      </c>
    </row>
    <row r="14" spans="1:75" s="135" customFormat="1" hidden="1" x14ac:dyDescent="0.55000000000000004">
      <c r="A14" s="646"/>
      <c r="B14" s="135" t="s">
        <v>473</v>
      </c>
      <c r="G14" s="141" t="str">
        <f t="shared" si="1"/>
        <v/>
      </c>
      <c r="H14" s="141" t="str">
        <f t="shared" si="2"/>
        <v/>
      </c>
      <c r="I14" s="141" t="str">
        <f t="shared" si="2"/>
        <v/>
      </c>
      <c r="J14" s="141" t="str">
        <f t="shared" si="2"/>
        <v/>
      </c>
      <c r="K14" s="141" t="str">
        <f t="shared" si="2"/>
        <v/>
      </c>
      <c r="L14" s="141" t="str">
        <f t="shared" si="2"/>
        <v>n/a</v>
      </c>
      <c r="M14" s="141" t="str">
        <f t="shared" si="2"/>
        <v>n/a</v>
      </c>
      <c r="N14" s="141" t="str">
        <f t="shared" si="2"/>
        <v>n/a</v>
      </c>
      <c r="O14" s="141" t="str">
        <f t="shared" si="2"/>
        <v>n/a</v>
      </c>
      <c r="P14" s="141" t="str">
        <f t="shared" si="2"/>
        <v>n/a</v>
      </c>
      <c r="Q14" s="141" t="str">
        <f t="shared" si="2"/>
        <v>n/a</v>
      </c>
      <c r="R14" s="141" t="str">
        <f t="shared" si="2"/>
        <v>n/a</v>
      </c>
      <c r="S14" s="141" t="str">
        <f t="shared" si="2"/>
        <v>n/a</v>
      </c>
      <c r="T14" s="141" t="str">
        <f t="shared" si="2"/>
        <v>n/a</v>
      </c>
      <c r="U14" s="141" t="str">
        <f t="shared" si="2"/>
        <v>n/a</v>
      </c>
      <c r="V14" s="141" t="str">
        <f t="shared" si="2"/>
        <v>n/a</v>
      </c>
      <c r="W14" s="141" t="str">
        <f t="shared" si="2"/>
        <v>n/a</v>
      </c>
      <c r="X14" s="141" t="str">
        <f t="shared" si="2"/>
        <v>n/a</v>
      </c>
      <c r="Y14" s="141" t="str">
        <f t="shared" si="2"/>
        <v>n/a</v>
      </c>
      <c r="Z14" s="141" t="str">
        <f t="shared" si="2"/>
        <v>n/a</v>
      </c>
      <c r="AA14" s="141" t="str">
        <f t="shared" si="2"/>
        <v>n/a</v>
      </c>
      <c r="AB14" s="141" t="str">
        <f t="shared" si="2"/>
        <v>n/a</v>
      </c>
      <c r="AC14" s="141" t="str">
        <f t="shared" si="2"/>
        <v>n/a</v>
      </c>
      <c r="AD14" s="141" t="str">
        <f t="shared" si="2"/>
        <v>n/a</v>
      </c>
      <c r="AE14" s="141" t="str">
        <f t="shared" si="2"/>
        <v>n/a</v>
      </c>
      <c r="AF14" s="141" t="str">
        <f t="shared" si="2"/>
        <v>n/a</v>
      </c>
      <c r="AG14" s="141" t="str">
        <f t="shared" si="2"/>
        <v>n/a</v>
      </c>
      <c r="AH14" s="141" t="str">
        <f t="shared" si="2"/>
        <v>n/a</v>
      </c>
      <c r="AI14" s="141" t="str">
        <f t="shared" si="2"/>
        <v>n/a</v>
      </c>
      <c r="AJ14" s="141" t="str">
        <f t="shared" si="2"/>
        <v>n/a</v>
      </c>
      <c r="AK14" s="141" t="str">
        <f t="shared" si="2"/>
        <v>n/a</v>
      </c>
      <c r="AL14" s="141" t="str">
        <f t="shared" si="2"/>
        <v>n/a</v>
      </c>
      <c r="AM14" s="141" t="str">
        <f t="shared" si="2"/>
        <v>n/a</v>
      </c>
      <c r="AN14" s="141" t="str">
        <f t="shared" si="2"/>
        <v>n/a</v>
      </c>
      <c r="AO14" s="141" t="str">
        <f t="shared" si="2"/>
        <v>n/a</v>
      </c>
      <c r="AP14" s="141" t="str">
        <f t="shared" si="2"/>
        <v>n/a</v>
      </c>
      <c r="AQ14" s="141" t="str">
        <f t="shared" si="2"/>
        <v>n/a</v>
      </c>
      <c r="AR14" s="141" t="str">
        <f t="shared" si="2"/>
        <v>n/a</v>
      </c>
      <c r="AS14" s="141" t="str">
        <f t="shared" si="2"/>
        <v>n/a</v>
      </c>
      <c r="AT14" s="141" t="str">
        <f t="shared" si="2"/>
        <v>n/a</v>
      </c>
      <c r="AU14" s="141" t="str">
        <f t="shared" si="2"/>
        <v>n/a</v>
      </c>
      <c r="AV14" s="141" t="str">
        <f t="shared" si="2"/>
        <v>n/a</v>
      </c>
      <c r="AW14" s="141" t="str">
        <f t="shared" si="2"/>
        <v>n/a</v>
      </c>
      <c r="AX14" s="141" t="str">
        <f t="shared" si="2"/>
        <v>n/a</v>
      </c>
      <c r="AY14" s="141" t="str">
        <f t="shared" si="2"/>
        <v>n/a</v>
      </c>
      <c r="AZ14" s="141" t="str">
        <f t="shared" si="2"/>
        <v/>
      </c>
      <c r="BA14" s="141" t="str">
        <f t="shared" si="2"/>
        <v/>
      </c>
      <c r="BB14" s="141" t="str">
        <f t="shared" si="2"/>
        <v/>
      </c>
      <c r="BC14" s="141" t="str">
        <f t="shared" si="2"/>
        <v/>
      </c>
      <c r="BD14" s="141" t="str">
        <f t="shared" si="2"/>
        <v/>
      </c>
      <c r="BE14" s="141" t="str">
        <f t="shared" si="2"/>
        <v/>
      </c>
      <c r="BF14" s="141" t="str">
        <f t="shared" si="2"/>
        <v/>
      </c>
      <c r="BG14" s="141" t="str">
        <f t="shared" si="2"/>
        <v/>
      </c>
      <c r="BH14" s="141" t="str">
        <f t="shared" si="2"/>
        <v/>
      </c>
      <c r="BI14" s="141" t="str">
        <f t="shared" si="2"/>
        <v/>
      </c>
      <c r="BJ14" s="141" t="str">
        <f t="shared" si="2"/>
        <v/>
      </c>
      <c r="BK14" s="141" t="str">
        <f t="shared" si="2"/>
        <v/>
      </c>
      <c r="BL14" s="141" t="str">
        <f t="shared" si="2"/>
        <v/>
      </c>
    </row>
    <row r="15" spans="1:75" s="135" customFormat="1" hidden="1" x14ac:dyDescent="0.55000000000000004">
      <c r="A15" s="646"/>
      <c r="B15" s="135" t="s">
        <v>474</v>
      </c>
      <c r="G15" s="141" t="str">
        <f t="shared" si="1"/>
        <v/>
      </c>
      <c r="H15" s="141" t="str">
        <f t="shared" si="2"/>
        <v/>
      </c>
      <c r="I15" s="141" t="str">
        <f t="shared" si="2"/>
        <v/>
      </c>
      <c r="J15" s="141" t="str">
        <f t="shared" si="2"/>
        <v/>
      </c>
      <c r="K15" s="141" t="str">
        <f t="shared" si="2"/>
        <v/>
      </c>
      <c r="L15" s="141" t="str">
        <f t="shared" si="2"/>
        <v/>
      </c>
      <c r="M15" s="141" t="str">
        <f t="shared" si="2"/>
        <v>n/a</v>
      </c>
      <c r="N15" s="141" t="str">
        <f t="shared" si="2"/>
        <v>n/a</v>
      </c>
      <c r="O15" s="141" t="str">
        <f t="shared" si="2"/>
        <v>n/a</v>
      </c>
      <c r="P15" s="141" t="str">
        <f t="shared" si="2"/>
        <v>n/a</v>
      </c>
      <c r="Q15" s="141" t="str">
        <f t="shared" si="2"/>
        <v>n/a</v>
      </c>
      <c r="R15" s="141" t="str">
        <f t="shared" si="2"/>
        <v>n/a</v>
      </c>
      <c r="S15" s="141" t="str">
        <f t="shared" si="2"/>
        <v>n/a</v>
      </c>
      <c r="T15" s="141" t="str">
        <f t="shared" si="2"/>
        <v>n/a</v>
      </c>
      <c r="U15" s="141" t="str">
        <f t="shared" si="2"/>
        <v>n/a</v>
      </c>
      <c r="V15" s="141" t="str">
        <f t="shared" si="2"/>
        <v>n/a</v>
      </c>
      <c r="W15" s="141" t="str">
        <f t="shared" si="2"/>
        <v>n/a</v>
      </c>
      <c r="X15" s="141" t="str">
        <f t="shared" si="2"/>
        <v>n/a</v>
      </c>
      <c r="Y15" s="141" t="str">
        <f t="shared" si="2"/>
        <v>n/a</v>
      </c>
      <c r="Z15" s="141" t="str">
        <f t="shared" si="2"/>
        <v>n/a</v>
      </c>
      <c r="AA15" s="141" t="str">
        <f t="shared" si="2"/>
        <v>n/a</v>
      </c>
      <c r="AB15" s="141" t="str">
        <f t="shared" si="2"/>
        <v>n/a</v>
      </c>
      <c r="AC15" s="141" t="str">
        <f t="shared" si="2"/>
        <v>n/a</v>
      </c>
      <c r="AD15" s="141" t="str">
        <f t="shared" si="2"/>
        <v>n/a</v>
      </c>
      <c r="AE15" s="141" t="str">
        <f t="shared" si="2"/>
        <v>n/a</v>
      </c>
      <c r="AF15" s="141" t="str">
        <f t="shared" si="2"/>
        <v>n/a</v>
      </c>
      <c r="AG15" s="141" t="str">
        <f t="shared" si="2"/>
        <v>n/a</v>
      </c>
      <c r="AH15" s="141" t="str">
        <f t="shared" si="2"/>
        <v>n/a</v>
      </c>
      <c r="AI15" s="141" t="str">
        <f t="shared" si="2"/>
        <v>n/a</v>
      </c>
      <c r="AJ15" s="141" t="str">
        <f t="shared" si="2"/>
        <v>n/a</v>
      </c>
      <c r="AK15" s="141" t="str">
        <f t="shared" si="2"/>
        <v>n/a</v>
      </c>
      <c r="AL15" s="141" t="str">
        <f t="shared" si="2"/>
        <v>n/a</v>
      </c>
      <c r="AM15" s="141" t="str">
        <f t="shared" si="2"/>
        <v>n/a</v>
      </c>
      <c r="AN15" s="141" t="str">
        <f t="shared" si="2"/>
        <v>n/a</v>
      </c>
      <c r="AO15" s="141" t="str">
        <f t="shared" si="2"/>
        <v>n/a</v>
      </c>
      <c r="AP15" s="141" t="str">
        <f t="shared" si="2"/>
        <v>n/a</v>
      </c>
      <c r="AQ15" s="141" t="str">
        <f t="shared" si="2"/>
        <v>n/a</v>
      </c>
      <c r="AR15" s="141" t="str">
        <f t="shared" si="2"/>
        <v>n/a</v>
      </c>
      <c r="AS15" s="141" t="str">
        <f t="shared" si="2"/>
        <v>n/a</v>
      </c>
      <c r="AT15" s="141" t="str">
        <f t="shared" si="2"/>
        <v>n/a</v>
      </c>
      <c r="AU15" s="141" t="str">
        <f t="shared" si="2"/>
        <v>n/a</v>
      </c>
      <c r="AV15" s="141" t="str">
        <f t="shared" si="2"/>
        <v>n/a</v>
      </c>
      <c r="AW15" s="141" t="str">
        <f t="shared" si="2"/>
        <v>n/a</v>
      </c>
      <c r="AX15" s="141" t="str">
        <f t="shared" si="2"/>
        <v>n/a</v>
      </c>
      <c r="AY15" s="141" t="str">
        <f t="shared" si="2"/>
        <v>n/a</v>
      </c>
      <c r="AZ15" s="141" t="str">
        <f t="shared" si="2"/>
        <v>n/a</v>
      </c>
      <c r="BA15" s="141" t="str">
        <f t="shared" si="2"/>
        <v/>
      </c>
      <c r="BB15" s="141" t="str">
        <f t="shared" si="2"/>
        <v/>
      </c>
      <c r="BC15" s="141" t="str">
        <f t="shared" si="2"/>
        <v/>
      </c>
      <c r="BD15" s="141" t="str">
        <f t="shared" si="2"/>
        <v/>
      </c>
      <c r="BE15" s="141" t="str">
        <f t="shared" si="2"/>
        <v/>
      </c>
      <c r="BF15" s="141" t="str">
        <f t="shared" si="2"/>
        <v/>
      </c>
      <c r="BG15" s="141" t="str">
        <f t="shared" si="2"/>
        <v/>
      </c>
      <c r="BH15" s="141" t="str">
        <f t="shared" si="2"/>
        <v/>
      </c>
      <c r="BI15" s="141" t="str">
        <f t="shared" si="2"/>
        <v/>
      </c>
      <c r="BJ15" s="141" t="str">
        <f t="shared" si="2"/>
        <v/>
      </c>
      <c r="BK15" s="141" t="str">
        <f t="shared" si="2"/>
        <v/>
      </c>
      <c r="BL15" s="141" t="str">
        <f t="shared" si="2"/>
        <v/>
      </c>
    </row>
    <row r="16" spans="1:75" s="135" customFormat="1" hidden="1" x14ac:dyDescent="0.55000000000000004">
      <c r="A16" s="646"/>
      <c r="B16" s="135" t="s">
        <v>475</v>
      </c>
      <c r="G16" s="141" t="str">
        <f t="shared" si="1"/>
        <v/>
      </c>
      <c r="H16" s="141" t="str">
        <f t="shared" si="2"/>
        <v/>
      </c>
      <c r="I16" s="141" t="str">
        <f t="shared" si="2"/>
        <v/>
      </c>
      <c r="J16" s="141" t="str">
        <f t="shared" si="2"/>
        <v/>
      </c>
      <c r="K16" s="141" t="str">
        <f t="shared" si="2"/>
        <v/>
      </c>
      <c r="L16" s="141" t="str">
        <f t="shared" si="2"/>
        <v/>
      </c>
      <c r="M16" s="141" t="str">
        <f t="shared" si="2"/>
        <v/>
      </c>
      <c r="N16" s="141" t="str">
        <f t="shared" si="2"/>
        <v>n/a</v>
      </c>
      <c r="O16" s="141" t="str">
        <f t="shared" si="2"/>
        <v>n/a</v>
      </c>
      <c r="P16" s="141" t="str">
        <f t="shared" si="2"/>
        <v>n/a</v>
      </c>
      <c r="Q16" s="141" t="str">
        <f t="shared" si="2"/>
        <v>n/a</v>
      </c>
      <c r="R16" s="141" t="str">
        <f t="shared" si="2"/>
        <v>n/a</v>
      </c>
      <c r="S16" s="141" t="str">
        <f t="shared" si="2"/>
        <v>n/a</v>
      </c>
      <c r="T16" s="141" t="str">
        <f t="shared" si="2"/>
        <v>n/a</v>
      </c>
      <c r="U16" s="141" t="str">
        <f t="shared" si="2"/>
        <v>n/a</v>
      </c>
      <c r="V16" s="141" t="str">
        <f t="shared" si="2"/>
        <v>n/a</v>
      </c>
      <c r="W16" s="141" t="str">
        <f t="shared" si="2"/>
        <v>n/a</v>
      </c>
      <c r="X16" s="141" t="str">
        <f t="shared" si="2"/>
        <v>n/a</v>
      </c>
      <c r="Y16" s="141" t="str">
        <f t="shared" si="2"/>
        <v>n/a</v>
      </c>
      <c r="Z16" s="141" t="str">
        <f t="shared" si="2"/>
        <v>n/a</v>
      </c>
      <c r="AA16" s="141" t="str">
        <f t="shared" si="2"/>
        <v>n/a</v>
      </c>
      <c r="AB16" s="141" t="str">
        <f t="shared" si="2"/>
        <v>n/a</v>
      </c>
      <c r="AC16" s="141" t="str">
        <f t="shared" si="2"/>
        <v>n/a</v>
      </c>
      <c r="AD16" s="141" t="str">
        <f t="shared" si="2"/>
        <v>n/a</v>
      </c>
      <c r="AE16" s="141" t="str">
        <f t="shared" si="2"/>
        <v>n/a</v>
      </c>
      <c r="AF16" s="141" t="str">
        <f t="shared" si="2"/>
        <v>n/a</v>
      </c>
      <c r="AG16" s="141" t="str">
        <f t="shared" si="2"/>
        <v>n/a</v>
      </c>
      <c r="AH16" s="141" t="str">
        <f t="shared" si="2"/>
        <v>n/a</v>
      </c>
      <c r="AI16" s="141" t="str">
        <f t="shared" si="2"/>
        <v>n/a</v>
      </c>
      <c r="AJ16" s="141" t="str">
        <f t="shared" si="2"/>
        <v>n/a</v>
      </c>
      <c r="AK16" s="141" t="str">
        <f t="shared" si="2"/>
        <v>n/a</v>
      </c>
      <c r="AL16" s="141" t="str">
        <f t="shared" si="2"/>
        <v>n/a</v>
      </c>
      <c r="AM16" s="141" t="str">
        <f t="shared" si="2"/>
        <v>n/a</v>
      </c>
      <c r="AN16" s="141" t="str">
        <f t="shared" si="2"/>
        <v>n/a</v>
      </c>
      <c r="AO16" s="141" t="str">
        <f t="shared" si="2"/>
        <v>n/a</v>
      </c>
      <c r="AP16" s="141" t="str">
        <f t="shared" si="2"/>
        <v>n/a</v>
      </c>
      <c r="AQ16" s="141" t="str">
        <f t="shared" si="2"/>
        <v>n/a</v>
      </c>
      <c r="AR16" s="141" t="str">
        <f t="shared" si="2"/>
        <v>n/a</v>
      </c>
      <c r="AS16" s="141" t="str">
        <f t="shared" si="2"/>
        <v>n/a</v>
      </c>
      <c r="AT16" s="141" t="str">
        <f t="shared" si="2"/>
        <v>n/a</v>
      </c>
      <c r="AU16" s="141" t="str">
        <f t="shared" si="2"/>
        <v>n/a</v>
      </c>
      <c r="AV16" s="141" t="str">
        <f t="shared" si="2"/>
        <v>n/a</v>
      </c>
      <c r="AW16" s="141" t="str">
        <f t="shared" si="2"/>
        <v>n/a</v>
      </c>
      <c r="AX16" s="141" t="str">
        <f t="shared" si="2"/>
        <v>n/a</v>
      </c>
      <c r="AY16" s="141" t="str">
        <f t="shared" si="2"/>
        <v>n/a</v>
      </c>
      <c r="AZ16" s="141" t="str">
        <f t="shared" si="2"/>
        <v>n/a</v>
      </c>
      <c r="BA16" s="141" t="str">
        <f t="shared" si="2"/>
        <v>n/a</v>
      </c>
      <c r="BB16" s="141" t="str">
        <f t="shared" si="2"/>
        <v/>
      </c>
      <c r="BC16" s="141" t="str">
        <f t="shared" si="2"/>
        <v/>
      </c>
      <c r="BD16" s="141" t="str">
        <f t="shared" si="2"/>
        <v/>
      </c>
      <c r="BE16" s="141" t="str">
        <f t="shared" si="2"/>
        <v/>
      </c>
      <c r="BF16" s="141" t="str">
        <f t="shared" si="2"/>
        <v/>
      </c>
      <c r="BG16" s="141" t="str">
        <f t="shared" si="2"/>
        <v/>
      </c>
      <c r="BH16" s="141" t="str">
        <f t="shared" si="2"/>
        <v/>
      </c>
      <c r="BI16" s="141" t="str">
        <f t="shared" si="2"/>
        <v/>
      </c>
      <c r="BJ16" s="141" t="str">
        <f t="shared" si="2"/>
        <v/>
      </c>
      <c r="BK16" s="141" t="str">
        <f t="shared" si="2"/>
        <v/>
      </c>
      <c r="BL16" s="141" t="str">
        <f t="shared" si="2"/>
        <v/>
      </c>
    </row>
    <row r="17" spans="1:72" s="135" customFormat="1" hidden="1" x14ac:dyDescent="0.55000000000000004">
      <c r="A17" s="646"/>
      <c r="B17" s="135" t="s">
        <v>476</v>
      </c>
      <c r="G17" s="141" t="str">
        <f t="shared" si="1"/>
        <v/>
      </c>
      <c r="H17" s="141" t="str">
        <f t="shared" si="2"/>
        <v/>
      </c>
      <c r="I17" s="141" t="str">
        <f t="shared" si="2"/>
        <v/>
      </c>
      <c r="J17" s="141" t="str">
        <f t="shared" si="2"/>
        <v/>
      </c>
      <c r="K17" s="141" t="str">
        <f t="shared" si="2"/>
        <v/>
      </c>
      <c r="L17" s="141" t="str">
        <f t="shared" si="2"/>
        <v/>
      </c>
      <c r="M17" s="141" t="str">
        <f t="shared" si="2"/>
        <v/>
      </c>
      <c r="N17" s="141" t="str">
        <f t="shared" si="2"/>
        <v/>
      </c>
      <c r="O17" s="141" t="str">
        <f t="shared" si="2"/>
        <v>n/a</v>
      </c>
      <c r="P17" s="141" t="str">
        <f t="shared" si="2"/>
        <v>n/a</v>
      </c>
      <c r="Q17" s="141" t="str">
        <f t="shared" si="2"/>
        <v>n/a</v>
      </c>
      <c r="R17" s="141" t="str">
        <f t="shared" si="2"/>
        <v>n/a</v>
      </c>
      <c r="S17" s="141" t="str">
        <f t="shared" si="2"/>
        <v>n/a</v>
      </c>
      <c r="T17" s="141" t="str">
        <f t="shared" si="2"/>
        <v>n/a</v>
      </c>
      <c r="U17" s="141" t="str">
        <f t="shared" si="2"/>
        <v>n/a</v>
      </c>
      <c r="V17" s="141" t="str">
        <f t="shared" si="2"/>
        <v>n/a</v>
      </c>
      <c r="W17" s="141" t="str">
        <f t="shared" si="2"/>
        <v>n/a</v>
      </c>
      <c r="X17" s="141" t="str">
        <f t="shared" si="2"/>
        <v>n/a</v>
      </c>
      <c r="Y17" s="141" t="str">
        <f t="shared" si="2"/>
        <v>n/a</v>
      </c>
      <c r="Z17" s="141" t="str">
        <f t="shared" si="2"/>
        <v>n/a</v>
      </c>
      <c r="AA17" s="141" t="str">
        <f t="shared" si="2"/>
        <v>n/a</v>
      </c>
      <c r="AB17" s="141" t="str">
        <f t="shared" si="2"/>
        <v>n/a</v>
      </c>
      <c r="AC17" s="141" t="str">
        <f t="shared" si="2"/>
        <v>n/a</v>
      </c>
      <c r="AD17" s="141" t="str">
        <f t="shared" si="2"/>
        <v>n/a</v>
      </c>
      <c r="AE17" s="141" t="str">
        <f t="shared" si="2"/>
        <v>n/a</v>
      </c>
      <c r="AF17" s="141" t="str">
        <f t="shared" si="2"/>
        <v>n/a</v>
      </c>
      <c r="AG17" s="141" t="str">
        <f t="shared" si="2"/>
        <v>n/a</v>
      </c>
      <c r="AH17" s="141" t="str">
        <f t="shared" si="2"/>
        <v>n/a</v>
      </c>
      <c r="AI17" s="141" t="str">
        <f t="shared" si="2"/>
        <v>n/a</v>
      </c>
      <c r="AJ17" s="141" t="str">
        <f t="shared" si="2"/>
        <v>n/a</v>
      </c>
      <c r="AK17" s="141" t="str">
        <f t="shared" si="2"/>
        <v>n/a</v>
      </c>
      <c r="AL17" s="141" t="str">
        <f t="shared" si="2"/>
        <v>n/a</v>
      </c>
      <c r="AM17" s="141" t="str">
        <f t="shared" si="2"/>
        <v>n/a</v>
      </c>
      <c r="AN17" s="141" t="str">
        <f t="shared" si="2"/>
        <v>n/a</v>
      </c>
      <c r="AO17" s="141" t="str">
        <f t="shared" si="2"/>
        <v>n/a</v>
      </c>
      <c r="AP17" s="141" t="str">
        <f t="shared" si="2"/>
        <v>n/a</v>
      </c>
      <c r="AQ17" s="141" t="str">
        <f t="shared" si="2"/>
        <v>n/a</v>
      </c>
      <c r="AR17" s="141" t="str">
        <f t="shared" si="2"/>
        <v>n/a</v>
      </c>
      <c r="AS17" s="141" t="str">
        <f t="shared" si="2"/>
        <v>n/a</v>
      </c>
      <c r="AT17" s="141" t="str">
        <f t="shared" si="2"/>
        <v>n/a</v>
      </c>
      <c r="AU17" s="141" t="str">
        <f t="shared" si="2"/>
        <v>n/a</v>
      </c>
      <c r="AV17" s="141" t="str">
        <f t="shared" si="2"/>
        <v>n/a</v>
      </c>
      <c r="AW17" s="141" t="str">
        <f t="shared" si="2"/>
        <v>n/a</v>
      </c>
      <c r="AX17" s="141" t="str">
        <f t="shared" si="2"/>
        <v>n/a</v>
      </c>
      <c r="AY17" s="141" t="str">
        <f t="shared" si="2"/>
        <v>n/a</v>
      </c>
      <c r="AZ17" s="141" t="str">
        <f t="shared" si="2"/>
        <v>n/a</v>
      </c>
      <c r="BA17" s="141" t="str">
        <f t="shared" si="2"/>
        <v>n/a</v>
      </c>
      <c r="BB17" s="141" t="str">
        <f t="shared" si="2"/>
        <v>n/a</v>
      </c>
      <c r="BC17" s="141" t="str">
        <f t="shared" si="2"/>
        <v/>
      </c>
      <c r="BD17" s="141" t="str">
        <f t="shared" si="2"/>
        <v/>
      </c>
      <c r="BE17" s="141" t="str">
        <f t="shared" si="2"/>
        <v/>
      </c>
      <c r="BF17" s="141" t="str">
        <f t="shared" si="2"/>
        <v/>
      </c>
      <c r="BG17" s="141" t="str">
        <f t="shared" si="2"/>
        <v/>
      </c>
      <c r="BH17" s="141" t="str">
        <f t="shared" si="2"/>
        <v/>
      </c>
      <c r="BI17" s="141" t="str">
        <f t="shared" si="2"/>
        <v/>
      </c>
      <c r="BJ17" s="141" t="str">
        <f t="shared" si="2"/>
        <v/>
      </c>
      <c r="BK17" s="141" t="str">
        <f t="shared" si="2"/>
        <v/>
      </c>
      <c r="BL17" s="141" t="str">
        <f t="shared" si="2"/>
        <v/>
      </c>
    </row>
    <row r="18" spans="1:72" s="135" customFormat="1" hidden="1" x14ac:dyDescent="0.55000000000000004">
      <c r="A18" s="646"/>
      <c r="B18" s="135" t="s">
        <v>477</v>
      </c>
      <c r="G18" s="141" t="str">
        <f t="shared" si="1"/>
        <v/>
      </c>
      <c r="H18" s="141" t="str">
        <f t="shared" si="2"/>
        <v/>
      </c>
      <c r="I18" s="141" t="str">
        <f t="shared" si="2"/>
        <v/>
      </c>
      <c r="J18" s="141" t="str">
        <f t="shared" si="2"/>
        <v/>
      </c>
      <c r="K18" s="141" t="str">
        <f t="shared" si="2"/>
        <v/>
      </c>
      <c r="L18" s="141" t="str">
        <f t="shared" si="2"/>
        <v/>
      </c>
      <c r="M18" s="141" t="str">
        <f t="shared" si="2"/>
        <v/>
      </c>
      <c r="N18" s="141" t="str">
        <f t="shared" si="2"/>
        <v/>
      </c>
      <c r="O18" s="141" t="str">
        <f t="shared" si="2"/>
        <v/>
      </c>
      <c r="P18" s="141" t="str">
        <f t="shared" si="2"/>
        <v>n/a</v>
      </c>
      <c r="Q18" s="141" t="str">
        <f t="shared" si="2"/>
        <v>n/a</v>
      </c>
      <c r="R18" s="141" t="str">
        <f t="shared" si="2"/>
        <v>n/a</v>
      </c>
      <c r="S18" s="141" t="str">
        <f t="shared" si="2"/>
        <v>n/a</v>
      </c>
      <c r="T18" s="141" t="str">
        <f t="shared" ref="H18:BL22" si="3">IF(S17="","","n/a")</f>
        <v>n/a</v>
      </c>
      <c r="U18" s="141" t="str">
        <f t="shared" si="3"/>
        <v>n/a</v>
      </c>
      <c r="V18" s="141" t="str">
        <f t="shared" si="3"/>
        <v>n/a</v>
      </c>
      <c r="W18" s="141" t="str">
        <f t="shared" si="3"/>
        <v>n/a</v>
      </c>
      <c r="X18" s="141" t="str">
        <f t="shared" si="3"/>
        <v>n/a</v>
      </c>
      <c r="Y18" s="141" t="str">
        <f t="shared" si="3"/>
        <v>n/a</v>
      </c>
      <c r="Z18" s="141" t="str">
        <f t="shared" si="3"/>
        <v>n/a</v>
      </c>
      <c r="AA18" s="141" t="str">
        <f t="shared" si="3"/>
        <v>n/a</v>
      </c>
      <c r="AB18" s="141" t="str">
        <f t="shared" si="3"/>
        <v>n/a</v>
      </c>
      <c r="AC18" s="141" t="str">
        <f t="shared" si="3"/>
        <v>n/a</v>
      </c>
      <c r="AD18" s="141" t="str">
        <f t="shared" si="3"/>
        <v>n/a</v>
      </c>
      <c r="AE18" s="141" t="str">
        <f t="shared" si="3"/>
        <v>n/a</v>
      </c>
      <c r="AF18" s="141" t="str">
        <f t="shared" si="3"/>
        <v>n/a</v>
      </c>
      <c r="AG18" s="141" t="str">
        <f t="shared" si="3"/>
        <v>n/a</v>
      </c>
      <c r="AH18" s="141" t="str">
        <f t="shared" si="3"/>
        <v>n/a</v>
      </c>
      <c r="AI18" s="141" t="str">
        <f t="shared" si="3"/>
        <v>n/a</v>
      </c>
      <c r="AJ18" s="141" t="str">
        <f t="shared" si="3"/>
        <v>n/a</v>
      </c>
      <c r="AK18" s="141" t="str">
        <f t="shared" si="3"/>
        <v>n/a</v>
      </c>
      <c r="AL18" s="141" t="str">
        <f t="shared" si="3"/>
        <v>n/a</v>
      </c>
      <c r="AM18" s="141" t="str">
        <f t="shared" si="3"/>
        <v>n/a</v>
      </c>
      <c r="AN18" s="141" t="str">
        <f t="shared" si="3"/>
        <v>n/a</v>
      </c>
      <c r="AO18" s="141" t="str">
        <f t="shared" si="3"/>
        <v>n/a</v>
      </c>
      <c r="AP18" s="141" t="str">
        <f t="shared" si="3"/>
        <v>n/a</v>
      </c>
      <c r="AQ18" s="141" t="str">
        <f t="shared" si="3"/>
        <v>n/a</v>
      </c>
      <c r="AR18" s="141" t="str">
        <f t="shared" si="3"/>
        <v>n/a</v>
      </c>
      <c r="AS18" s="141" t="str">
        <f t="shared" si="3"/>
        <v>n/a</v>
      </c>
      <c r="AT18" s="141" t="str">
        <f t="shared" si="3"/>
        <v>n/a</v>
      </c>
      <c r="AU18" s="141" t="str">
        <f t="shared" si="3"/>
        <v>n/a</v>
      </c>
      <c r="AV18" s="141" t="str">
        <f t="shared" si="3"/>
        <v>n/a</v>
      </c>
      <c r="AW18" s="141" t="str">
        <f t="shared" si="3"/>
        <v>n/a</v>
      </c>
      <c r="AX18" s="141" t="str">
        <f t="shared" si="3"/>
        <v>n/a</v>
      </c>
      <c r="AY18" s="141" t="str">
        <f t="shared" si="3"/>
        <v>n/a</v>
      </c>
      <c r="AZ18" s="141" t="str">
        <f t="shared" si="3"/>
        <v>n/a</v>
      </c>
      <c r="BA18" s="141" t="str">
        <f t="shared" si="3"/>
        <v>n/a</v>
      </c>
      <c r="BB18" s="141" t="str">
        <f t="shared" si="3"/>
        <v>n/a</v>
      </c>
      <c r="BC18" s="141" t="str">
        <f t="shared" si="3"/>
        <v>n/a</v>
      </c>
      <c r="BD18" s="141" t="str">
        <f t="shared" si="3"/>
        <v/>
      </c>
      <c r="BE18" s="141" t="str">
        <f t="shared" si="3"/>
        <v/>
      </c>
      <c r="BF18" s="141" t="str">
        <f t="shared" si="3"/>
        <v/>
      </c>
      <c r="BG18" s="141" t="str">
        <f t="shared" si="3"/>
        <v/>
      </c>
      <c r="BH18" s="141" t="str">
        <f t="shared" si="3"/>
        <v/>
      </c>
      <c r="BI18" s="141" t="str">
        <f t="shared" si="3"/>
        <v/>
      </c>
      <c r="BJ18" s="141" t="str">
        <f t="shared" si="3"/>
        <v/>
      </c>
      <c r="BK18" s="141" t="str">
        <f t="shared" si="3"/>
        <v/>
      </c>
      <c r="BL18" s="141" t="str">
        <f t="shared" si="3"/>
        <v/>
      </c>
    </row>
    <row r="19" spans="1:72" s="135" customFormat="1" hidden="1" x14ac:dyDescent="0.55000000000000004">
      <c r="A19" s="646"/>
      <c r="B19" s="135" t="s">
        <v>478</v>
      </c>
      <c r="G19" s="141" t="str">
        <f t="shared" si="1"/>
        <v/>
      </c>
      <c r="H19" s="141" t="str">
        <f t="shared" si="3"/>
        <v/>
      </c>
      <c r="I19" s="141" t="str">
        <f t="shared" si="3"/>
        <v/>
      </c>
      <c r="J19" s="141" t="str">
        <f t="shared" si="3"/>
        <v/>
      </c>
      <c r="K19" s="141" t="str">
        <f t="shared" si="3"/>
        <v/>
      </c>
      <c r="L19" s="141" t="str">
        <f t="shared" si="3"/>
        <v/>
      </c>
      <c r="M19" s="141" t="str">
        <f t="shared" si="3"/>
        <v/>
      </c>
      <c r="N19" s="141" t="str">
        <f t="shared" si="3"/>
        <v/>
      </c>
      <c r="O19" s="141" t="str">
        <f t="shared" si="3"/>
        <v/>
      </c>
      <c r="P19" s="141" t="str">
        <f t="shared" si="3"/>
        <v/>
      </c>
      <c r="Q19" s="141" t="str">
        <f t="shared" si="3"/>
        <v>n/a</v>
      </c>
      <c r="R19" s="141" t="str">
        <f t="shared" si="3"/>
        <v>n/a</v>
      </c>
      <c r="S19" s="141" t="str">
        <f t="shared" si="3"/>
        <v>n/a</v>
      </c>
      <c r="T19" s="141" t="str">
        <f t="shared" si="3"/>
        <v>n/a</v>
      </c>
      <c r="U19" s="141" t="str">
        <f t="shared" si="3"/>
        <v>n/a</v>
      </c>
      <c r="V19" s="141" t="str">
        <f t="shared" si="3"/>
        <v>n/a</v>
      </c>
      <c r="W19" s="141" t="str">
        <f t="shared" si="3"/>
        <v>n/a</v>
      </c>
      <c r="X19" s="141" t="str">
        <f t="shared" si="3"/>
        <v>n/a</v>
      </c>
      <c r="Y19" s="141" t="str">
        <f t="shared" si="3"/>
        <v>n/a</v>
      </c>
      <c r="Z19" s="141" t="str">
        <f t="shared" si="3"/>
        <v>n/a</v>
      </c>
      <c r="AA19" s="141" t="str">
        <f t="shared" si="3"/>
        <v>n/a</v>
      </c>
      <c r="AB19" s="141" t="str">
        <f t="shared" si="3"/>
        <v>n/a</v>
      </c>
      <c r="AC19" s="141" t="str">
        <f t="shared" si="3"/>
        <v>n/a</v>
      </c>
      <c r="AD19" s="141" t="str">
        <f t="shared" si="3"/>
        <v>n/a</v>
      </c>
      <c r="AE19" s="141" t="str">
        <f t="shared" si="3"/>
        <v>n/a</v>
      </c>
      <c r="AF19" s="141" t="str">
        <f t="shared" si="3"/>
        <v>n/a</v>
      </c>
      <c r="AG19" s="141" t="str">
        <f t="shared" si="3"/>
        <v>n/a</v>
      </c>
      <c r="AH19" s="141" t="str">
        <f t="shared" si="3"/>
        <v>n/a</v>
      </c>
      <c r="AI19" s="141" t="str">
        <f t="shared" si="3"/>
        <v>n/a</v>
      </c>
      <c r="AJ19" s="141" t="str">
        <f t="shared" si="3"/>
        <v>n/a</v>
      </c>
      <c r="AK19" s="141" t="str">
        <f t="shared" si="3"/>
        <v>n/a</v>
      </c>
      <c r="AL19" s="141" t="str">
        <f t="shared" si="3"/>
        <v>n/a</v>
      </c>
      <c r="AM19" s="141" t="str">
        <f t="shared" si="3"/>
        <v>n/a</v>
      </c>
      <c r="AN19" s="141" t="str">
        <f t="shared" si="3"/>
        <v>n/a</v>
      </c>
      <c r="AO19" s="141" t="str">
        <f t="shared" si="3"/>
        <v>n/a</v>
      </c>
      <c r="AP19" s="141" t="str">
        <f t="shared" si="3"/>
        <v>n/a</v>
      </c>
      <c r="AQ19" s="141" t="str">
        <f t="shared" si="3"/>
        <v>n/a</v>
      </c>
      <c r="AR19" s="141" t="str">
        <f t="shared" si="3"/>
        <v>n/a</v>
      </c>
      <c r="AS19" s="141" t="str">
        <f t="shared" si="3"/>
        <v>n/a</v>
      </c>
      <c r="AT19" s="141" t="str">
        <f t="shared" si="3"/>
        <v>n/a</v>
      </c>
      <c r="AU19" s="141" t="str">
        <f t="shared" si="3"/>
        <v>n/a</v>
      </c>
      <c r="AV19" s="141" t="str">
        <f t="shared" si="3"/>
        <v>n/a</v>
      </c>
      <c r="AW19" s="141" t="str">
        <f t="shared" si="3"/>
        <v>n/a</v>
      </c>
      <c r="AX19" s="141" t="str">
        <f t="shared" si="3"/>
        <v>n/a</v>
      </c>
      <c r="AY19" s="141" t="str">
        <f t="shared" si="3"/>
        <v>n/a</v>
      </c>
      <c r="AZ19" s="141" t="str">
        <f t="shared" si="3"/>
        <v>n/a</v>
      </c>
      <c r="BA19" s="141" t="str">
        <f t="shared" si="3"/>
        <v>n/a</v>
      </c>
      <c r="BB19" s="141" t="str">
        <f t="shared" si="3"/>
        <v>n/a</v>
      </c>
      <c r="BC19" s="141" t="str">
        <f t="shared" si="3"/>
        <v>n/a</v>
      </c>
      <c r="BD19" s="141" t="str">
        <f t="shared" si="3"/>
        <v>n/a</v>
      </c>
      <c r="BE19" s="141" t="str">
        <f t="shared" si="3"/>
        <v/>
      </c>
      <c r="BF19" s="141" t="str">
        <f t="shared" si="3"/>
        <v/>
      </c>
      <c r="BG19" s="141" t="str">
        <f t="shared" si="3"/>
        <v/>
      </c>
      <c r="BH19" s="141" t="str">
        <f t="shared" si="3"/>
        <v/>
      </c>
      <c r="BI19" s="141" t="str">
        <f t="shared" si="3"/>
        <v/>
      </c>
      <c r="BJ19" s="141" t="str">
        <f t="shared" si="3"/>
        <v/>
      </c>
      <c r="BK19" s="141" t="str">
        <f t="shared" si="3"/>
        <v/>
      </c>
      <c r="BL19" s="141" t="str">
        <f t="shared" si="3"/>
        <v/>
      </c>
    </row>
    <row r="20" spans="1:72" s="135" customFormat="1" hidden="1" x14ac:dyDescent="0.55000000000000004">
      <c r="A20" s="646"/>
      <c r="B20" s="135" t="s">
        <v>479</v>
      </c>
      <c r="G20" s="141" t="str">
        <f t="shared" si="1"/>
        <v/>
      </c>
      <c r="H20" s="141" t="str">
        <f t="shared" si="3"/>
        <v/>
      </c>
      <c r="I20" s="141" t="str">
        <f t="shared" si="3"/>
        <v/>
      </c>
      <c r="J20" s="141" t="str">
        <f t="shared" si="3"/>
        <v/>
      </c>
      <c r="K20" s="141" t="str">
        <f t="shared" si="3"/>
        <v/>
      </c>
      <c r="L20" s="141" t="str">
        <f t="shared" si="3"/>
        <v/>
      </c>
      <c r="M20" s="141" t="str">
        <f t="shared" si="3"/>
        <v/>
      </c>
      <c r="N20" s="141" t="str">
        <f t="shared" si="3"/>
        <v/>
      </c>
      <c r="O20" s="141" t="str">
        <f t="shared" si="3"/>
        <v/>
      </c>
      <c r="P20" s="141" t="str">
        <f t="shared" si="3"/>
        <v/>
      </c>
      <c r="Q20" s="141" t="str">
        <f t="shared" si="3"/>
        <v/>
      </c>
      <c r="R20" s="141" t="str">
        <f t="shared" si="3"/>
        <v>n/a</v>
      </c>
      <c r="S20" s="141" t="str">
        <f t="shared" si="3"/>
        <v>n/a</v>
      </c>
      <c r="T20" s="141" t="str">
        <f t="shared" si="3"/>
        <v>n/a</v>
      </c>
      <c r="U20" s="141" t="str">
        <f t="shared" si="3"/>
        <v>n/a</v>
      </c>
      <c r="V20" s="141" t="str">
        <f t="shared" si="3"/>
        <v>n/a</v>
      </c>
      <c r="W20" s="141" t="str">
        <f t="shared" si="3"/>
        <v>n/a</v>
      </c>
      <c r="X20" s="141" t="str">
        <f t="shared" si="3"/>
        <v>n/a</v>
      </c>
      <c r="Y20" s="141" t="str">
        <f t="shared" si="3"/>
        <v>n/a</v>
      </c>
      <c r="Z20" s="141" t="str">
        <f t="shared" si="3"/>
        <v>n/a</v>
      </c>
      <c r="AA20" s="141" t="str">
        <f t="shared" si="3"/>
        <v>n/a</v>
      </c>
      <c r="AB20" s="141" t="str">
        <f t="shared" si="3"/>
        <v>n/a</v>
      </c>
      <c r="AC20" s="141" t="str">
        <f t="shared" si="3"/>
        <v>n/a</v>
      </c>
      <c r="AD20" s="141" t="str">
        <f t="shared" si="3"/>
        <v>n/a</v>
      </c>
      <c r="AE20" s="141" t="str">
        <f t="shared" si="3"/>
        <v>n/a</v>
      </c>
      <c r="AF20" s="141" t="str">
        <f t="shared" si="3"/>
        <v>n/a</v>
      </c>
      <c r="AG20" s="141" t="str">
        <f t="shared" si="3"/>
        <v>n/a</v>
      </c>
      <c r="AH20" s="141" t="str">
        <f t="shared" si="3"/>
        <v>n/a</v>
      </c>
      <c r="AI20" s="141" t="str">
        <f t="shared" si="3"/>
        <v>n/a</v>
      </c>
      <c r="AJ20" s="141" t="str">
        <f t="shared" si="3"/>
        <v>n/a</v>
      </c>
      <c r="AK20" s="141" t="str">
        <f t="shared" si="3"/>
        <v>n/a</v>
      </c>
      <c r="AL20" s="141" t="str">
        <f t="shared" si="3"/>
        <v>n/a</v>
      </c>
      <c r="AM20" s="141" t="str">
        <f t="shared" si="3"/>
        <v>n/a</v>
      </c>
      <c r="AN20" s="141" t="str">
        <f t="shared" si="3"/>
        <v>n/a</v>
      </c>
      <c r="AO20" s="141" t="str">
        <f t="shared" si="3"/>
        <v>n/a</v>
      </c>
      <c r="AP20" s="141" t="str">
        <f t="shared" si="3"/>
        <v>n/a</v>
      </c>
      <c r="AQ20" s="141" t="str">
        <f t="shared" si="3"/>
        <v>n/a</v>
      </c>
      <c r="AR20" s="141" t="str">
        <f t="shared" si="3"/>
        <v>n/a</v>
      </c>
      <c r="AS20" s="141" t="str">
        <f t="shared" si="3"/>
        <v>n/a</v>
      </c>
      <c r="AT20" s="141" t="str">
        <f t="shared" si="3"/>
        <v>n/a</v>
      </c>
      <c r="AU20" s="141" t="str">
        <f t="shared" si="3"/>
        <v>n/a</v>
      </c>
      <c r="AV20" s="141" t="str">
        <f t="shared" si="3"/>
        <v>n/a</v>
      </c>
      <c r="AW20" s="141" t="str">
        <f t="shared" si="3"/>
        <v>n/a</v>
      </c>
      <c r="AX20" s="141" t="str">
        <f t="shared" si="3"/>
        <v>n/a</v>
      </c>
      <c r="AY20" s="141" t="str">
        <f t="shared" si="3"/>
        <v>n/a</v>
      </c>
      <c r="AZ20" s="141" t="str">
        <f t="shared" si="3"/>
        <v>n/a</v>
      </c>
      <c r="BA20" s="141" t="str">
        <f t="shared" si="3"/>
        <v>n/a</v>
      </c>
      <c r="BB20" s="141" t="str">
        <f t="shared" si="3"/>
        <v>n/a</v>
      </c>
      <c r="BC20" s="141" t="str">
        <f t="shared" si="3"/>
        <v>n/a</v>
      </c>
      <c r="BD20" s="141" t="str">
        <f t="shared" si="3"/>
        <v>n/a</v>
      </c>
      <c r="BE20" s="141" t="str">
        <f t="shared" si="3"/>
        <v>n/a</v>
      </c>
      <c r="BF20" s="141" t="str">
        <f t="shared" si="3"/>
        <v/>
      </c>
      <c r="BG20" s="141" t="str">
        <f t="shared" si="3"/>
        <v/>
      </c>
      <c r="BH20" s="141" t="str">
        <f t="shared" si="3"/>
        <v/>
      </c>
      <c r="BI20" s="141" t="str">
        <f t="shared" si="3"/>
        <v/>
      </c>
      <c r="BJ20" s="141" t="str">
        <f t="shared" si="3"/>
        <v/>
      </c>
      <c r="BK20" s="141" t="str">
        <f t="shared" si="3"/>
        <v/>
      </c>
      <c r="BL20" s="141" t="str">
        <f t="shared" si="3"/>
        <v/>
      </c>
    </row>
    <row r="21" spans="1:72" s="135" customFormat="1" hidden="1" x14ac:dyDescent="0.55000000000000004">
      <c r="A21" s="646"/>
      <c r="B21" s="135" t="s">
        <v>480</v>
      </c>
      <c r="G21" s="141" t="str">
        <f t="shared" si="1"/>
        <v/>
      </c>
      <c r="H21" s="141" t="str">
        <f t="shared" si="3"/>
        <v/>
      </c>
      <c r="I21" s="141" t="str">
        <f t="shared" si="3"/>
        <v/>
      </c>
      <c r="J21" s="141" t="str">
        <f t="shared" si="3"/>
        <v/>
      </c>
      <c r="K21" s="141" t="str">
        <f t="shared" si="3"/>
        <v/>
      </c>
      <c r="L21" s="141" t="str">
        <f t="shared" si="3"/>
        <v/>
      </c>
      <c r="M21" s="141" t="str">
        <f t="shared" si="3"/>
        <v/>
      </c>
      <c r="N21" s="141" t="str">
        <f t="shared" si="3"/>
        <v/>
      </c>
      <c r="O21" s="141" t="str">
        <f t="shared" si="3"/>
        <v/>
      </c>
      <c r="P21" s="141" t="str">
        <f t="shared" si="3"/>
        <v/>
      </c>
      <c r="Q21" s="141" t="str">
        <f t="shared" si="3"/>
        <v/>
      </c>
      <c r="R21" s="141" t="str">
        <f t="shared" si="3"/>
        <v/>
      </c>
      <c r="S21" s="141" t="str">
        <f t="shared" si="3"/>
        <v>n/a</v>
      </c>
      <c r="T21" s="141" t="str">
        <f t="shared" si="3"/>
        <v>n/a</v>
      </c>
      <c r="U21" s="141" t="str">
        <f t="shared" si="3"/>
        <v>n/a</v>
      </c>
      <c r="V21" s="141" t="str">
        <f t="shared" si="3"/>
        <v>n/a</v>
      </c>
      <c r="W21" s="141" t="str">
        <f t="shared" si="3"/>
        <v>n/a</v>
      </c>
      <c r="X21" s="141" t="str">
        <f t="shared" si="3"/>
        <v>n/a</v>
      </c>
      <c r="Y21" s="141" t="str">
        <f t="shared" si="3"/>
        <v>n/a</v>
      </c>
      <c r="Z21" s="141" t="str">
        <f t="shared" si="3"/>
        <v>n/a</v>
      </c>
      <c r="AA21" s="141" t="str">
        <f t="shared" si="3"/>
        <v>n/a</v>
      </c>
      <c r="AB21" s="141" t="str">
        <f t="shared" si="3"/>
        <v>n/a</v>
      </c>
      <c r="AC21" s="141" t="str">
        <f t="shared" si="3"/>
        <v>n/a</v>
      </c>
      <c r="AD21" s="141" t="str">
        <f t="shared" si="3"/>
        <v>n/a</v>
      </c>
      <c r="AE21" s="141" t="str">
        <f t="shared" si="3"/>
        <v>n/a</v>
      </c>
      <c r="AF21" s="141" t="str">
        <f t="shared" si="3"/>
        <v>n/a</v>
      </c>
      <c r="AG21" s="141" t="str">
        <f t="shared" si="3"/>
        <v>n/a</v>
      </c>
      <c r="AH21" s="141" t="str">
        <f t="shared" si="3"/>
        <v>n/a</v>
      </c>
      <c r="AI21" s="141" t="str">
        <f t="shared" si="3"/>
        <v>n/a</v>
      </c>
      <c r="AJ21" s="141" t="str">
        <f t="shared" si="3"/>
        <v>n/a</v>
      </c>
      <c r="AK21" s="141" t="str">
        <f t="shared" si="3"/>
        <v>n/a</v>
      </c>
      <c r="AL21" s="141" t="str">
        <f t="shared" si="3"/>
        <v>n/a</v>
      </c>
      <c r="AM21" s="141" t="str">
        <f t="shared" si="3"/>
        <v>n/a</v>
      </c>
      <c r="AN21" s="141" t="str">
        <f t="shared" si="3"/>
        <v>n/a</v>
      </c>
      <c r="AO21" s="141" t="str">
        <f t="shared" si="3"/>
        <v>n/a</v>
      </c>
      <c r="AP21" s="141" t="str">
        <f t="shared" si="3"/>
        <v>n/a</v>
      </c>
      <c r="AQ21" s="141" t="str">
        <f t="shared" si="3"/>
        <v>n/a</v>
      </c>
      <c r="AR21" s="141" t="str">
        <f t="shared" si="3"/>
        <v>n/a</v>
      </c>
      <c r="AS21" s="141" t="str">
        <f t="shared" si="3"/>
        <v>n/a</v>
      </c>
      <c r="AT21" s="141" t="str">
        <f t="shared" si="3"/>
        <v>n/a</v>
      </c>
      <c r="AU21" s="141" t="str">
        <f t="shared" si="3"/>
        <v>n/a</v>
      </c>
      <c r="AV21" s="141" t="str">
        <f t="shared" si="3"/>
        <v>n/a</v>
      </c>
      <c r="AW21" s="141" t="str">
        <f t="shared" si="3"/>
        <v>n/a</v>
      </c>
      <c r="AX21" s="141" t="str">
        <f t="shared" si="3"/>
        <v>n/a</v>
      </c>
      <c r="AY21" s="141" t="str">
        <f t="shared" si="3"/>
        <v>n/a</v>
      </c>
      <c r="AZ21" s="141" t="str">
        <f t="shared" si="3"/>
        <v>n/a</v>
      </c>
      <c r="BA21" s="141" t="str">
        <f t="shared" si="3"/>
        <v>n/a</v>
      </c>
      <c r="BB21" s="141" t="str">
        <f t="shared" si="3"/>
        <v>n/a</v>
      </c>
      <c r="BC21" s="141" t="str">
        <f t="shared" si="3"/>
        <v>n/a</v>
      </c>
      <c r="BD21" s="141" t="str">
        <f t="shared" si="3"/>
        <v>n/a</v>
      </c>
      <c r="BE21" s="141" t="str">
        <f t="shared" si="3"/>
        <v>n/a</v>
      </c>
      <c r="BF21" s="141" t="str">
        <f t="shared" si="3"/>
        <v>n/a</v>
      </c>
      <c r="BG21" s="141" t="str">
        <f t="shared" si="3"/>
        <v/>
      </c>
      <c r="BH21" s="141" t="str">
        <f t="shared" si="3"/>
        <v/>
      </c>
      <c r="BI21" s="141" t="str">
        <f t="shared" si="3"/>
        <v/>
      </c>
      <c r="BJ21" s="141" t="str">
        <f t="shared" si="3"/>
        <v/>
      </c>
      <c r="BK21" s="141" t="str">
        <f t="shared" si="3"/>
        <v/>
      </c>
      <c r="BL21" s="141" t="str">
        <f t="shared" si="3"/>
        <v/>
      </c>
    </row>
    <row r="22" spans="1:72" s="135" customFormat="1" hidden="1" x14ac:dyDescent="0.55000000000000004">
      <c r="A22" s="646"/>
      <c r="B22" s="135" t="s">
        <v>481</v>
      </c>
      <c r="G22" s="141" t="str">
        <f t="shared" si="1"/>
        <v/>
      </c>
      <c r="H22" s="141" t="str">
        <f t="shared" si="3"/>
        <v/>
      </c>
      <c r="I22" s="141" t="str">
        <f t="shared" si="3"/>
        <v/>
      </c>
      <c r="J22" s="141" t="str">
        <f t="shared" si="3"/>
        <v/>
      </c>
      <c r="K22" s="141" t="str">
        <f t="shared" si="3"/>
        <v/>
      </c>
      <c r="L22" s="141" t="str">
        <f t="shared" si="3"/>
        <v/>
      </c>
      <c r="M22" s="141" t="str">
        <f t="shared" si="3"/>
        <v/>
      </c>
      <c r="N22" s="141" t="str">
        <f t="shared" si="3"/>
        <v/>
      </c>
      <c r="O22" s="141" t="str">
        <f t="shared" si="3"/>
        <v/>
      </c>
      <c r="P22" s="141" t="str">
        <f t="shared" si="3"/>
        <v/>
      </c>
      <c r="Q22" s="141" t="str">
        <f t="shared" si="3"/>
        <v/>
      </c>
      <c r="R22" s="141" t="str">
        <f t="shared" si="3"/>
        <v/>
      </c>
      <c r="S22" s="141" t="str">
        <f t="shared" si="3"/>
        <v/>
      </c>
      <c r="T22" s="141" t="str">
        <f t="shared" si="3"/>
        <v>n/a</v>
      </c>
      <c r="U22" s="141" t="str">
        <f t="shared" si="3"/>
        <v>n/a</v>
      </c>
      <c r="V22" s="141" t="str">
        <f t="shared" si="3"/>
        <v>n/a</v>
      </c>
      <c r="W22" s="141" t="str">
        <f t="shared" si="3"/>
        <v>n/a</v>
      </c>
      <c r="X22" s="141" t="str">
        <f t="shared" si="3"/>
        <v>n/a</v>
      </c>
      <c r="Y22" s="141" t="str">
        <f t="shared" si="3"/>
        <v>n/a</v>
      </c>
      <c r="Z22" s="141" t="str">
        <f t="shared" si="3"/>
        <v>n/a</v>
      </c>
      <c r="AA22" s="141" t="str">
        <f t="shared" si="3"/>
        <v>n/a</v>
      </c>
      <c r="AB22" s="141" t="str">
        <f t="shared" si="3"/>
        <v>n/a</v>
      </c>
      <c r="AC22" s="141" t="str">
        <f t="shared" si="3"/>
        <v>n/a</v>
      </c>
      <c r="AD22" s="141" t="str">
        <f t="shared" si="3"/>
        <v>n/a</v>
      </c>
      <c r="AE22" s="141" t="str">
        <f t="shared" si="3"/>
        <v>n/a</v>
      </c>
      <c r="AF22" s="141" t="str">
        <f t="shared" si="3"/>
        <v>n/a</v>
      </c>
      <c r="AG22" s="141" t="str">
        <f t="shared" si="3"/>
        <v>n/a</v>
      </c>
      <c r="AH22" s="141" t="str">
        <f t="shared" si="3"/>
        <v>n/a</v>
      </c>
      <c r="AI22" s="141" t="str">
        <f t="shared" si="3"/>
        <v>n/a</v>
      </c>
      <c r="AJ22" s="141" t="str">
        <f t="shared" si="3"/>
        <v>n/a</v>
      </c>
      <c r="AK22" s="141" t="str">
        <f t="shared" si="3"/>
        <v>n/a</v>
      </c>
      <c r="AL22" s="141" t="str">
        <f t="shared" si="3"/>
        <v>n/a</v>
      </c>
      <c r="AM22" s="141" t="str">
        <f t="shared" si="3"/>
        <v>n/a</v>
      </c>
      <c r="AN22" s="141" t="str">
        <f t="shared" si="3"/>
        <v>n/a</v>
      </c>
      <c r="AO22" s="141" t="str">
        <f t="shared" si="3"/>
        <v>n/a</v>
      </c>
      <c r="AP22" s="141" t="str">
        <f t="shared" si="3"/>
        <v>n/a</v>
      </c>
      <c r="AQ22" s="141" t="str">
        <f t="shared" si="3"/>
        <v>n/a</v>
      </c>
      <c r="AR22" s="141" t="str">
        <f t="shared" si="3"/>
        <v>n/a</v>
      </c>
      <c r="AS22" s="141" t="str">
        <f t="shared" si="3"/>
        <v>n/a</v>
      </c>
      <c r="AT22" s="141" t="str">
        <f t="shared" si="3"/>
        <v>n/a</v>
      </c>
      <c r="AU22" s="141" t="str">
        <f t="shared" ref="H22:BL27" si="4">IF(AT21="","","n/a")</f>
        <v>n/a</v>
      </c>
      <c r="AV22" s="141" t="str">
        <f t="shared" si="4"/>
        <v>n/a</v>
      </c>
      <c r="AW22" s="141" t="str">
        <f t="shared" si="4"/>
        <v>n/a</v>
      </c>
      <c r="AX22" s="141" t="str">
        <f t="shared" si="4"/>
        <v>n/a</v>
      </c>
      <c r="AY22" s="141" t="str">
        <f t="shared" si="4"/>
        <v>n/a</v>
      </c>
      <c r="AZ22" s="141" t="str">
        <f t="shared" si="4"/>
        <v>n/a</v>
      </c>
      <c r="BA22" s="141" t="str">
        <f t="shared" si="4"/>
        <v>n/a</v>
      </c>
      <c r="BB22" s="141" t="str">
        <f t="shared" si="4"/>
        <v>n/a</v>
      </c>
      <c r="BC22" s="141" t="str">
        <f t="shared" si="4"/>
        <v>n/a</v>
      </c>
      <c r="BD22" s="141" t="str">
        <f t="shared" si="4"/>
        <v>n/a</v>
      </c>
      <c r="BE22" s="141" t="str">
        <f t="shared" si="4"/>
        <v>n/a</v>
      </c>
      <c r="BF22" s="141" t="str">
        <f t="shared" si="4"/>
        <v>n/a</v>
      </c>
      <c r="BG22" s="141" t="str">
        <f t="shared" si="4"/>
        <v>n/a</v>
      </c>
      <c r="BH22" s="141" t="str">
        <f t="shared" si="4"/>
        <v/>
      </c>
      <c r="BI22" s="141" t="str">
        <f t="shared" si="4"/>
        <v/>
      </c>
      <c r="BJ22" s="141" t="str">
        <f t="shared" si="4"/>
        <v/>
      </c>
      <c r="BK22" s="141" t="str">
        <f t="shared" si="4"/>
        <v/>
      </c>
      <c r="BL22" s="141" t="str">
        <f t="shared" si="4"/>
        <v/>
      </c>
    </row>
    <row r="23" spans="1:72" s="135" customFormat="1" hidden="1" x14ac:dyDescent="0.55000000000000004">
      <c r="A23" s="646"/>
      <c r="B23" s="135" t="s">
        <v>482</v>
      </c>
      <c r="G23" s="141" t="str">
        <f t="shared" si="1"/>
        <v/>
      </c>
      <c r="H23" s="141" t="str">
        <f t="shared" si="4"/>
        <v/>
      </c>
      <c r="I23" s="141" t="str">
        <f t="shared" si="4"/>
        <v/>
      </c>
      <c r="J23" s="141" t="str">
        <f t="shared" si="4"/>
        <v/>
      </c>
      <c r="K23" s="141" t="str">
        <f t="shared" si="4"/>
        <v/>
      </c>
      <c r="L23" s="141" t="str">
        <f t="shared" si="4"/>
        <v/>
      </c>
      <c r="M23" s="141" t="str">
        <f t="shared" si="4"/>
        <v/>
      </c>
      <c r="N23" s="141" t="str">
        <f t="shared" si="4"/>
        <v/>
      </c>
      <c r="O23" s="141" t="str">
        <f t="shared" si="4"/>
        <v/>
      </c>
      <c r="P23" s="141" t="str">
        <f t="shared" si="4"/>
        <v/>
      </c>
      <c r="Q23" s="141" t="str">
        <f t="shared" si="4"/>
        <v/>
      </c>
      <c r="R23" s="141" t="str">
        <f t="shared" si="4"/>
        <v/>
      </c>
      <c r="S23" s="141" t="str">
        <f t="shared" si="4"/>
        <v/>
      </c>
      <c r="T23" s="141" t="str">
        <f t="shared" si="4"/>
        <v/>
      </c>
      <c r="U23" s="141" t="str">
        <f t="shared" si="4"/>
        <v>n/a</v>
      </c>
      <c r="V23" s="141" t="str">
        <f t="shared" si="4"/>
        <v>n/a</v>
      </c>
      <c r="W23" s="141" t="str">
        <f t="shared" si="4"/>
        <v>n/a</v>
      </c>
      <c r="X23" s="141" t="str">
        <f t="shared" si="4"/>
        <v>n/a</v>
      </c>
      <c r="Y23" s="141" t="str">
        <f t="shared" si="4"/>
        <v>n/a</v>
      </c>
      <c r="Z23" s="141" t="str">
        <f t="shared" si="4"/>
        <v>n/a</v>
      </c>
      <c r="AA23" s="141" t="str">
        <f t="shared" si="4"/>
        <v>n/a</v>
      </c>
      <c r="AB23" s="141" t="str">
        <f t="shared" si="4"/>
        <v>n/a</v>
      </c>
      <c r="AC23" s="141" t="str">
        <f t="shared" si="4"/>
        <v>n/a</v>
      </c>
      <c r="AD23" s="141" t="str">
        <f t="shared" si="4"/>
        <v>n/a</v>
      </c>
      <c r="AE23" s="141" t="str">
        <f t="shared" si="4"/>
        <v>n/a</v>
      </c>
      <c r="AF23" s="141" t="str">
        <f t="shared" si="4"/>
        <v>n/a</v>
      </c>
      <c r="AG23" s="141" t="str">
        <f t="shared" si="4"/>
        <v>n/a</v>
      </c>
      <c r="AH23" s="141" t="str">
        <f t="shared" si="4"/>
        <v>n/a</v>
      </c>
      <c r="AI23" s="141" t="str">
        <f t="shared" si="4"/>
        <v>n/a</v>
      </c>
      <c r="AJ23" s="141" t="str">
        <f t="shared" si="4"/>
        <v>n/a</v>
      </c>
      <c r="AK23" s="141" t="str">
        <f t="shared" si="4"/>
        <v>n/a</v>
      </c>
      <c r="AL23" s="141" t="str">
        <f t="shared" si="4"/>
        <v>n/a</v>
      </c>
      <c r="AM23" s="141" t="str">
        <f t="shared" si="4"/>
        <v>n/a</v>
      </c>
      <c r="AN23" s="141" t="str">
        <f t="shared" si="4"/>
        <v>n/a</v>
      </c>
      <c r="AO23" s="141" t="str">
        <f t="shared" si="4"/>
        <v>n/a</v>
      </c>
      <c r="AP23" s="141" t="str">
        <f t="shared" si="4"/>
        <v>n/a</v>
      </c>
      <c r="AQ23" s="141" t="str">
        <f t="shared" si="4"/>
        <v>n/a</v>
      </c>
      <c r="AR23" s="141" t="str">
        <f t="shared" si="4"/>
        <v>n/a</v>
      </c>
      <c r="AS23" s="141" t="str">
        <f t="shared" si="4"/>
        <v>n/a</v>
      </c>
      <c r="AT23" s="141" t="str">
        <f t="shared" si="4"/>
        <v>n/a</v>
      </c>
      <c r="AU23" s="141" t="str">
        <f t="shared" si="4"/>
        <v>n/a</v>
      </c>
      <c r="AV23" s="141" t="str">
        <f t="shared" si="4"/>
        <v>n/a</v>
      </c>
      <c r="AW23" s="141" t="str">
        <f t="shared" si="4"/>
        <v>n/a</v>
      </c>
      <c r="AX23" s="141" t="str">
        <f t="shared" si="4"/>
        <v>n/a</v>
      </c>
      <c r="AY23" s="141" t="str">
        <f t="shared" si="4"/>
        <v>n/a</v>
      </c>
      <c r="AZ23" s="141" t="str">
        <f t="shared" si="4"/>
        <v>n/a</v>
      </c>
      <c r="BA23" s="141" t="str">
        <f t="shared" si="4"/>
        <v>n/a</v>
      </c>
      <c r="BB23" s="141" t="str">
        <f t="shared" si="4"/>
        <v>n/a</v>
      </c>
      <c r="BC23" s="141" t="str">
        <f t="shared" si="4"/>
        <v>n/a</v>
      </c>
      <c r="BD23" s="141" t="str">
        <f t="shared" si="4"/>
        <v>n/a</v>
      </c>
      <c r="BE23" s="141" t="str">
        <f t="shared" si="4"/>
        <v>n/a</v>
      </c>
      <c r="BF23" s="141" t="str">
        <f t="shared" si="4"/>
        <v>n/a</v>
      </c>
      <c r="BG23" s="141" t="str">
        <f t="shared" si="4"/>
        <v>n/a</v>
      </c>
      <c r="BH23" s="141" t="str">
        <f t="shared" si="4"/>
        <v>n/a</v>
      </c>
      <c r="BI23" s="141" t="str">
        <f t="shared" si="4"/>
        <v/>
      </c>
      <c r="BJ23" s="141" t="str">
        <f t="shared" si="4"/>
        <v/>
      </c>
      <c r="BK23" s="141" t="str">
        <f t="shared" si="4"/>
        <v/>
      </c>
      <c r="BL23" s="141" t="str">
        <f t="shared" si="4"/>
        <v/>
      </c>
    </row>
    <row r="24" spans="1:72" s="135" customFormat="1" hidden="1" x14ac:dyDescent="0.55000000000000004">
      <c r="A24" s="646"/>
      <c r="B24" s="135" t="s">
        <v>483</v>
      </c>
      <c r="G24" s="141" t="str">
        <f t="shared" si="1"/>
        <v/>
      </c>
      <c r="H24" s="141" t="str">
        <f t="shared" si="4"/>
        <v/>
      </c>
      <c r="I24" s="141" t="str">
        <f t="shared" si="4"/>
        <v/>
      </c>
      <c r="J24" s="141" t="str">
        <f t="shared" si="4"/>
        <v/>
      </c>
      <c r="K24" s="141" t="str">
        <f t="shared" si="4"/>
        <v/>
      </c>
      <c r="L24" s="141" t="str">
        <f t="shared" si="4"/>
        <v/>
      </c>
      <c r="M24" s="141" t="str">
        <f t="shared" si="4"/>
        <v/>
      </c>
      <c r="N24" s="141" t="str">
        <f t="shared" si="4"/>
        <v/>
      </c>
      <c r="O24" s="141" t="str">
        <f t="shared" si="4"/>
        <v/>
      </c>
      <c r="P24" s="141" t="str">
        <f t="shared" si="4"/>
        <v/>
      </c>
      <c r="Q24" s="141" t="str">
        <f t="shared" si="4"/>
        <v/>
      </c>
      <c r="R24" s="141" t="str">
        <f t="shared" si="4"/>
        <v/>
      </c>
      <c r="S24" s="141" t="str">
        <f t="shared" si="4"/>
        <v/>
      </c>
      <c r="T24" s="141" t="str">
        <f t="shared" si="4"/>
        <v/>
      </c>
      <c r="U24" s="141" t="str">
        <f t="shared" si="4"/>
        <v/>
      </c>
      <c r="V24" s="141" t="str">
        <f t="shared" si="4"/>
        <v>n/a</v>
      </c>
      <c r="W24" s="141" t="str">
        <f t="shared" si="4"/>
        <v>n/a</v>
      </c>
      <c r="X24" s="141" t="str">
        <f t="shared" si="4"/>
        <v>n/a</v>
      </c>
      <c r="Y24" s="141" t="str">
        <f t="shared" si="4"/>
        <v>n/a</v>
      </c>
      <c r="Z24" s="141" t="str">
        <f t="shared" si="4"/>
        <v>n/a</v>
      </c>
      <c r="AA24" s="141" t="str">
        <f t="shared" si="4"/>
        <v>n/a</v>
      </c>
      <c r="AB24" s="141" t="str">
        <f t="shared" si="4"/>
        <v>n/a</v>
      </c>
      <c r="AC24" s="141" t="str">
        <f t="shared" si="4"/>
        <v>n/a</v>
      </c>
      <c r="AD24" s="141" t="str">
        <f t="shared" si="4"/>
        <v>n/a</v>
      </c>
      <c r="AE24" s="141" t="str">
        <f t="shared" si="4"/>
        <v>n/a</v>
      </c>
      <c r="AF24" s="141" t="str">
        <f t="shared" si="4"/>
        <v>n/a</v>
      </c>
      <c r="AG24" s="141" t="str">
        <f t="shared" si="4"/>
        <v>n/a</v>
      </c>
      <c r="AH24" s="141" t="str">
        <f t="shared" si="4"/>
        <v>n/a</v>
      </c>
      <c r="AI24" s="141" t="str">
        <f t="shared" si="4"/>
        <v>n/a</v>
      </c>
      <c r="AJ24" s="141" t="str">
        <f t="shared" si="4"/>
        <v>n/a</v>
      </c>
      <c r="AK24" s="141" t="str">
        <f t="shared" si="4"/>
        <v>n/a</v>
      </c>
      <c r="AL24" s="141" t="str">
        <f t="shared" si="4"/>
        <v>n/a</v>
      </c>
      <c r="AM24" s="141" t="str">
        <f t="shared" si="4"/>
        <v>n/a</v>
      </c>
      <c r="AN24" s="141" t="str">
        <f t="shared" si="4"/>
        <v>n/a</v>
      </c>
      <c r="AO24" s="141" t="str">
        <f t="shared" si="4"/>
        <v>n/a</v>
      </c>
      <c r="AP24" s="141" t="str">
        <f t="shared" si="4"/>
        <v>n/a</v>
      </c>
      <c r="AQ24" s="141" t="str">
        <f t="shared" si="4"/>
        <v>n/a</v>
      </c>
      <c r="AR24" s="141" t="str">
        <f t="shared" si="4"/>
        <v>n/a</v>
      </c>
      <c r="AS24" s="141" t="str">
        <f t="shared" si="4"/>
        <v>n/a</v>
      </c>
      <c r="AT24" s="141" t="str">
        <f t="shared" si="4"/>
        <v>n/a</v>
      </c>
      <c r="AU24" s="141" t="str">
        <f t="shared" si="4"/>
        <v>n/a</v>
      </c>
      <c r="AV24" s="141" t="str">
        <f t="shared" si="4"/>
        <v>n/a</v>
      </c>
      <c r="AW24" s="141" t="str">
        <f t="shared" si="4"/>
        <v>n/a</v>
      </c>
      <c r="AX24" s="141" t="str">
        <f t="shared" si="4"/>
        <v>n/a</v>
      </c>
      <c r="AY24" s="141" t="str">
        <f t="shared" si="4"/>
        <v>n/a</v>
      </c>
      <c r="AZ24" s="141" t="str">
        <f t="shared" si="4"/>
        <v>n/a</v>
      </c>
      <c r="BA24" s="141" t="str">
        <f t="shared" si="4"/>
        <v>n/a</v>
      </c>
      <c r="BB24" s="141" t="str">
        <f t="shared" si="4"/>
        <v>n/a</v>
      </c>
      <c r="BC24" s="141" t="str">
        <f t="shared" si="4"/>
        <v>n/a</v>
      </c>
      <c r="BD24" s="141" t="str">
        <f t="shared" si="4"/>
        <v>n/a</v>
      </c>
      <c r="BE24" s="141" t="str">
        <f t="shared" si="4"/>
        <v>n/a</v>
      </c>
      <c r="BF24" s="141" t="str">
        <f t="shared" si="4"/>
        <v>n/a</v>
      </c>
      <c r="BG24" s="141" t="str">
        <f t="shared" si="4"/>
        <v>n/a</v>
      </c>
      <c r="BH24" s="141" t="str">
        <f t="shared" si="4"/>
        <v>n/a</v>
      </c>
      <c r="BI24" s="141" t="str">
        <f t="shared" si="4"/>
        <v>n/a</v>
      </c>
      <c r="BJ24" s="141" t="str">
        <f t="shared" si="4"/>
        <v/>
      </c>
      <c r="BK24" s="141" t="str">
        <f t="shared" si="4"/>
        <v/>
      </c>
      <c r="BL24" s="141" t="str">
        <f t="shared" si="4"/>
        <v/>
      </c>
    </row>
    <row r="25" spans="1:72" s="135" customFormat="1" hidden="1" x14ac:dyDescent="0.55000000000000004">
      <c r="A25" s="646"/>
      <c r="B25" s="135" t="s">
        <v>484</v>
      </c>
      <c r="G25" s="141" t="str">
        <f t="shared" si="1"/>
        <v/>
      </c>
      <c r="H25" s="141" t="str">
        <f t="shared" si="4"/>
        <v/>
      </c>
      <c r="I25" s="141" t="str">
        <f t="shared" si="4"/>
        <v/>
      </c>
      <c r="J25" s="141" t="str">
        <f t="shared" si="4"/>
        <v/>
      </c>
      <c r="K25" s="141" t="str">
        <f t="shared" si="4"/>
        <v/>
      </c>
      <c r="L25" s="141" t="str">
        <f t="shared" si="4"/>
        <v/>
      </c>
      <c r="M25" s="141" t="str">
        <f t="shared" si="4"/>
        <v/>
      </c>
      <c r="N25" s="141" t="str">
        <f t="shared" si="4"/>
        <v/>
      </c>
      <c r="O25" s="141" t="str">
        <f t="shared" si="4"/>
        <v/>
      </c>
      <c r="P25" s="141" t="str">
        <f t="shared" si="4"/>
        <v/>
      </c>
      <c r="Q25" s="141" t="str">
        <f t="shared" si="4"/>
        <v/>
      </c>
      <c r="R25" s="141" t="str">
        <f t="shared" si="4"/>
        <v/>
      </c>
      <c r="S25" s="141" t="str">
        <f t="shared" si="4"/>
        <v/>
      </c>
      <c r="T25" s="141" t="str">
        <f t="shared" si="4"/>
        <v/>
      </c>
      <c r="U25" s="141" t="str">
        <f t="shared" si="4"/>
        <v/>
      </c>
      <c r="V25" s="141" t="str">
        <f t="shared" si="4"/>
        <v/>
      </c>
      <c r="W25" s="141" t="str">
        <f t="shared" si="4"/>
        <v>n/a</v>
      </c>
      <c r="X25" s="141" t="str">
        <f t="shared" si="4"/>
        <v>n/a</v>
      </c>
      <c r="Y25" s="141" t="str">
        <f t="shared" si="4"/>
        <v>n/a</v>
      </c>
      <c r="Z25" s="141" t="str">
        <f t="shared" si="4"/>
        <v>n/a</v>
      </c>
      <c r="AA25" s="141" t="str">
        <f t="shared" si="4"/>
        <v>n/a</v>
      </c>
      <c r="AB25" s="141" t="str">
        <f t="shared" si="4"/>
        <v>n/a</v>
      </c>
      <c r="AC25" s="141" t="str">
        <f t="shared" si="4"/>
        <v>n/a</v>
      </c>
      <c r="AD25" s="141" t="str">
        <f t="shared" si="4"/>
        <v>n/a</v>
      </c>
      <c r="AE25" s="141" t="str">
        <f t="shared" si="4"/>
        <v>n/a</v>
      </c>
      <c r="AF25" s="141" t="str">
        <f t="shared" si="4"/>
        <v>n/a</v>
      </c>
      <c r="AG25" s="141" t="str">
        <f t="shared" si="4"/>
        <v>n/a</v>
      </c>
      <c r="AH25" s="141" t="str">
        <f t="shared" si="4"/>
        <v>n/a</v>
      </c>
      <c r="AI25" s="141" t="str">
        <f t="shared" si="4"/>
        <v>n/a</v>
      </c>
      <c r="AJ25" s="141" t="str">
        <f t="shared" si="4"/>
        <v>n/a</v>
      </c>
      <c r="AK25" s="141" t="str">
        <f t="shared" si="4"/>
        <v>n/a</v>
      </c>
      <c r="AL25" s="141" t="str">
        <f t="shared" si="4"/>
        <v>n/a</v>
      </c>
      <c r="AM25" s="141" t="str">
        <f t="shared" si="4"/>
        <v>n/a</v>
      </c>
      <c r="AN25" s="141" t="str">
        <f t="shared" si="4"/>
        <v>n/a</v>
      </c>
      <c r="AO25" s="141" t="str">
        <f t="shared" si="4"/>
        <v>n/a</v>
      </c>
      <c r="AP25" s="141" t="str">
        <f t="shared" si="4"/>
        <v>n/a</v>
      </c>
      <c r="AQ25" s="141" t="str">
        <f t="shared" si="4"/>
        <v>n/a</v>
      </c>
      <c r="AR25" s="141" t="str">
        <f t="shared" si="4"/>
        <v>n/a</v>
      </c>
      <c r="AS25" s="141" t="str">
        <f t="shared" si="4"/>
        <v>n/a</v>
      </c>
      <c r="AT25" s="141" t="str">
        <f t="shared" si="4"/>
        <v>n/a</v>
      </c>
      <c r="AU25" s="141" t="str">
        <f t="shared" si="4"/>
        <v>n/a</v>
      </c>
      <c r="AV25" s="141" t="str">
        <f t="shared" si="4"/>
        <v>n/a</v>
      </c>
      <c r="AW25" s="141" t="str">
        <f t="shared" si="4"/>
        <v>n/a</v>
      </c>
      <c r="AX25" s="141" t="str">
        <f t="shared" si="4"/>
        <v>n/a</v>
      </c>
      <c r="AY25" s="141" t="str">
        <f t="shared" si="4"/>
        <v>n/a</v>
      </c>
      <c r="AZ25" s="141" t="str">
        <f t="shared" si="4"/>
        <v>n/a</v>
      </c>
      <c r="BA25" s="141" t="str">
        <f t="shared" si="4"/>
        <v>n/a</v>
      </c>
      <c r="BB25" s="141" t="str">
        <f t="shared" si="4"/>
        <v>n/a</v>
      </c>
      <c r="BC25" s="141" t="str">
        <f t="shared" si="4"/>
        <v>n/a</v>
      </c>
      <c r="BD25" s="141" t="str">
        <f t="shared" si="4"/>
        <v>n/a</v>
      </c>
      <c r="BE25" s="141" t="str">
        <f t="shared" si="4"/>
        <v>n/a</v>
      </c>
      <c r="BF25" s="141" t="str">
        <f t="shared" si="4"/>
        <v>n/a</v>
      </c>
      <c r="BG25" s="141" t="str">
        <f t="shared" si="4"/>
        <v>n/a</v>
      </c>
      <c r="BH25" s="141" t="str">
        <f t="shared" si="4"/>
        <v>n/a</v>
      </c>
      <c r="BI25" s="141" t="str">
        <f t="shared" si="4"/>
        <v>n/a</v>
      </c>
      <c r="BJ25" s="141" t="str">
        <f t="shared" si="4"/>
        <v>n/a</v>
      </c>
      <c r="BK25" s="141" t="str">
        <f t="shared" si="4"/>
        <v/>
      </c>
      <c r="BL25" s="141" t="str">
        <f t="shared" si="4"/>
        <v/>
      </c>
    </row>
    <row r="26" spans="1:72" s="135" customFormat="1" hidden="1" x14ac:dyDescent="0.55000000000000004">
      <c r="A26" s="646"/>
      <c r="B26" s="135" t="s">
        <v>485</v>
      </c>
      <c r="G26" s="141" t="str">
        <f t="shared" si="1"/>
        <v/>
      </c>
      <c r="H26" s="141" t="str">
        <f t="shared" si="4"/>
        <v/>
      </c>
      <c r="I26" s="141" t="str">
        <f t="shared" si="4"/>
        <v/>
      </c>
      <c r="J26" s="141" t="str">
        <f t="shared" si="4"/>
        <v/>
      </c>
      <c r="K26" s="141" t="str">
        <f t="shared" si="4"/>
        <v/>
      </c>
      <c r="L26" s="141" t="str">
        <f t="shared" si="4"/>
        <v/>
      </c>
      <c r="M26" s="141" t="str">
        <f t="shared" si="4"/>
        <v/>
      </c>
      <c r="N26" s="141" t="str">
        <f t="shared" si="4"/>
        <v/>
      </c>
      <c r="O26" s="141" t="str">
        <f t="shared" si="4"/>
        <v/>
      </c>
      <c r="P26" s="141" t="str">
        <f t="shared" si="4"/>
        <v/>
      </c>
      <c r="Q26" s="141" t="str">
        <f t="shared" si="4"/>
        <v/>
      </c>
      <c r="R26" s="141" t="str">
        <f t="shared" si="4"/>
        <v/>
      </c>
      <c r="S26" s="141" t="str">
        <f t="shared" si="4"/>
        <v/>
      </c>
      <c r="T26" s="141" t="str">
        <f t="shared" si="4"/>
        <v/>
      </c>
      <c r="U26" s="141" t="str">
        <f t="shared" si="4"/>
        <v/>
      </c>
      <c r="V26" s="141" t="str">
        <f t="shared" si="4"/>
        <v/>
      </c>
      <c r="W26" s="141" t="str">
        <f t="shared" si="4"/>
        <v/>
      </c>
      <c r="X26" s="141" t="str">
        <f t="shared" si="4"/>
        <v>n/a</v>
      </c>
      <c r="Y26" s="141" t="str">
        <f t="shared" si="4"/>
        <v>n/a</v>
      </c>
      <c r="Z26" s="141" t="str">
        <f t="shared" si="4"/>
        <v>n/a</v>
      </c>
      <c r="AA26" s="141" t="str">
        <f t="shared" si="4"/>
        <v>n/a</v>
      </c>
      <c r="AB26" s="141" t="str">
        <f t="shared" si="4"/>
        <v>n/a</v>
      </c>
      <c r="AC26" s="141" t="str">
        <f t="shared" si="4"/>
        <v>n/a</v>
      </c>
      <c r="AD26" s="141" t="str">
        <f t="shared" si="4"/>
        <v>n/a</v>
      </c>
      <c r="AE26" s="141" t="str">
        <f t="shared" si="4"/>
        <v>n/a</v>
      </c>
      <c r="AF26" s="141" t="str">
        <f t="shared" si="4"/>
        <v>n/a</v>
      </c>
      <c r="AG26" s="141" t="str">
        <f t="shared" si="4"/>
        <v>n/a</v>
      </c>
      <c r="AH26" s="141" t="str">
        <f t="shared" si="4"/>
        <v>n/a</v>
      </c>
      <c r="AI26" s="141" t="str">
        <f t="shared" si="4"/>
        <v>n/a</v>
      </c>
      <c r="AJ26" s="141" t="str">
        <f t="shared" si="4"/>
        <v>n/a</v>
      </c>
      <c r="AK26" s="141" t="str">
        <f t="shared" si="4"/>
        <v>n/a</v>
      </c>
      <c r="AL26" s="141" t="str">
        <f t="shared" si="4"/>
        <v>n/a</v>
      </c>
      <c r="AM26" s="141" t="str">
        <f t="shared" si="4"/>
        <v>n/a</v>
      </c>
      <c r="AN26" s="141" t="str">
        <f t="shared" si="4"/>
        <v>n/a</v>
      </c>
      <c r="AO26" s="141" t="str">
        <f t="shared" si="4"/>
        <v>n/a</v>
      </c>
      <c r="AP26" s="141" t="str">
        <f t="shared" si="4"/>
        <v>n/a</v>
      </c>
      <c r="AQ26" s="141" t="str">
        <f t="shared" si="4"/>
        <v>n/a</v>
      </c>
      <c r="AR26" s="141" t="str">
        <f t="shared" si="4"/>
        <v>n/a</v>
      </c>
      <c r="AS26" s="141" t="str">
        <f t="shared" si="4"/>
        <v>n/a</v>
      </c>
      <c r="AT26" s="141" t="str">
        <f t="shared" si="4"/>
        <v>n/a</v>
      </c>
      <c r="AU26" s="141" t="str">
        <f t="shared" si="4"/>
        <v>n/a</v>
      </c>
      <c r="AV26" s="141" t="str">
        <f t="shared" si="4"/>
        <v>n/a</v>
      </c>
      <c r="AW26" s="141" t="str">
        <f t="shared" si="4"/>
        <v>n/a</v>
      </c>
      <c r="AX26" s="141" t="str">
        <f t="shared" si="4"/>
        <v>n/a</v>
      </c>
      <c r="AY26" s="141" t="str">
        <f t="shared" si="4"/>
        <v>n/a</v>
      </c>
      <c r="AZ26" s="141" t="str">
        <f t="shared" si="4"/>
        <v>n/a</v>
      </c>
      <c r="BA26" s="141" t="str">
        <f t="shared" si="4"/>
        <v>n/a</v>
      </c>
      <c r="BB26" s="141" t="str">
        <f t="shared" si="4"/>
        <v>n/a</v>
      </c>
      <c r="BC26" s="141" t="str">
        <f t="shared" si="4"/>
        <v>n/a</v>
      </c>
      <c r="BD26" s="141" t="str">
        <f t="shared" si="4"/>
        <v>n/a</v>
      </c>
      <c r="BE26" s="141" t="str">
        <f t="shared" si="4"/>
        <v>n/a</v>
      </c>
      <c r="BF26" s="141" t="str">
        <f t="shared" si="4"/>
        <v>n/a</v>
      </c>
      <c r="BG26" s="141" t="str">
        <f t="shared" si="4"/>
        <v>n/a</v>
      </c>
      <c r="BH26" s="141" t="str">
        <f t="shared" si="4"/>
        <v>n/a</v>
      </c>
      <c r="BI26" s="141" t="str">
        <f t="shared" si="4"/>
        <v>n/a</v>
      </c>
      <c r="BJ26" s="141" t="str">
        <f t="shared" si="4"/>
        <v>n/a</v>
      </c>
      <c r="BK26" s="141" t="str">
        <f t="shared" si="4"/>
        <v>n/a</v>
      </c>
      <c r="BL26" s="141" t="str">
        <f t="shared" si="4"/>
        <v/>
      </c>
    </row>
    <row r="27" spans="1:72" s="135" customFormat="1" hidden="1" x14ac:dyDescent="0.55000000000000004">
      <c r="A27" s="646"/>
      <c r="B27" s="135" t="s">
        <v>486</v>
      </c>
      <c r="G27" s="141" t="str">
        <f t="shared" si="1"/>
        <v/>
      </c>
      <c r="H27" s="141" t="str">
        <f t="shared" si="4"/>
        <v/>
      </c>
      <c r="I27" s="141" t="str">
        <f t="shared" si="4"/>
        <v/>
      </c>
      <c r="J27" s="141" t="str">
        <f t="shared" si="4"/>
        <v/>
      </c>
      <c r="K27" s="141" t="str">
        <f t="shared" si="4"/>
        <v/>
      </c>
      <c r="L27" s="141" t="str">
        <f t="shared" si="4"/>
        <v/>
      </c>
      <c r="M27" s="141" t="str">
        <f t="shared" si="4"/>
        <v/>
      </c>
      <c r="N27" s="141" t="str">
        <f t="shared" si="4"/>
        <v/>
      </c>
      <c r="O27" s="141" t="str">
        <f t="shared" si="4"/>
        <v/>
      </c>
      <c r="P27" s="141" t="str">
        <f t="shared" si="4"/>
        <v/>
      </c>
      <c r="Q27" s="141" t="str">
        <f t="shared" ref="Q27:BL27" si="5">IF(P26="","","n/a")</f>
        <v/>
      </c>
      <c r="R27" s="141" t="str">
        <f t="shared" si="5"/>
        <v/>
      </c>
      <c r="S27" s="141" t="str">
        <f t="shared" si="5"/>
        <v/>
      </c>
      <c r="T27" s="141" t="str">
        <f t="shared" si="5"/>
        <v/>
      </c>
      <c r="U27" s="141" t="str">
        <f t="shared" si="5"/>
        <v/>
      </c>
      <c r="V27" s="141" t="str">
        <f t="shared" si="5"/>
        <v/>
      </c>
      <c r="W27" s="141" t="str">
        <f t="shared" si="5"/>
        <v/>
      </c>
      <c r="X27" s="141" t="str">
        <f t="shared" si="5"/>
        <v/>
      </c>
      <c r="Y27" s="141" t="str">
        <f t="shared" si="5"/>
        <v>n/a</v>
      </c>
      <c r="Z27" s="141" t="str">
        <f t="shared" si="5"/>
        <v>n/a</v>
      </c>
      <c r="AA27" s="141" t="str">
        <f t="shared" si="5"/>
        <v>n/a</v>
      </c>
      <c r="AB27" s="141" t="str">
        <f t="shared" si="5"/>
        <v>n/a</v>
      </c>
      <c r="AC27" s="141" t="str">
        <f t="shared" si="5"/>
        <v>n/a</v>
      </c>
      <c r="AD27" s="141" t="str">
        <f t="shared" si="5"/>
        <v>n/a</v>
      </c>
      <c r="AE27" s="141" t="str">
        <f t="shared" si="5"/>
        <v>n/a</v>
      </c>
      <c r="AF27" s="141" t="str">
        <f t="shared" si="5"/>
        <v>n/a</v>
      </c>
      <c r="AG27" s="141" t="str">
        <f t="shared" si="5"/>
        <v>n/a</v>
      </c>
      <c r="AH27" s="141" t="str">
        <f t="shared" si="5"/>
        <v>n/a</v>
      </c>
      <c r="AI27" s="141" t="str">
        <f t="shared" si="5"/>
        <v>n/a</v>
      </c>
      <c r="AJ27" s="141" t="str">
        <f t="shared" si="5"/>
        <v>n/a</v>
      </c>
      <c r="AK27" s="141" t="str">
        <f t="shared" si="5"/>
        <v>n/a</v>
      </c>
      <c r="AL27" s="141" t="str">
        <f t="shared" si="5"/>
        <v>n/a</v>
      </c>
      <c r="AM27" s="141" t="str">
        <f t="shared" si="5"/>
        <v>n/a</v>
      </c>
      <c r="AN27" s="141" t="str">
        <f t="shared" si="5"/>
        <v>n/a</v>
      </c>
      <c r="AO27" s="141" t="str">
        <f t="shared" si="5"/>
        <v>n/a</v>
      </c>
      <c r="AP27" s="141" t="str">
        <f t="shared" si="5"/>
        <v>n/a</v>
      </c>
      <c r="AQ27" s="141" t="str">
        <f t="shared" si="5"/>
        <v>n/a</v>
      </c>
      <c r="AR27" s="141" t="str">
        <f t="shared" si="5"/>
        <v>n/a</v>
      </c>
      <c r="AS27" s="141" t="str">
        <f t="shared" si="5"/>
        <v>n/a</v>
      </c>
      <c r="AT27" s="141" t="str">
        <f t="shared" si="5"/>
        <v>n/a</v>
      </c>
      <c r="AU27" s="141" t="str">
        <f t="shared" si="5"/>
        <v>n/a</v>
      </c>
      <c r="AV27" s="141" t="str">
        <f t="shared" si="5"/>
        <v>n/a</v>
      </c>
      <c r="AW27" s="141" t="str">
        <f t="shared" si="5"/>
        <v>n/a</v>
      </c>
      <c r="AX27" s="141" t="str">
        <f t="shared" si="5"/>
        <v>n/a</v>
      </c>
      <c r="AY27" s="141" t="str">
        <f t="shared" si="5"/>
        <v>n/a</v>
      </c>
      <c r="AZ27" s="141" t="str">
        <f t="shared" si="5"/>
        <v>n/a</v>
      </c>
      <c r="BA27" s="141" t="str">
        <f t="shared" si="5"/>
        <v>n/a</v>
      </c>
      <c r="BB27" s="141" t="str">
        <f t="shared" si="5"/>
        <v>n/a</v>
      </c>
      <c r="BC27" s="141" t="str">
        <f t="shared" si="5"/>
        <v>n/a</v>
      </c>
      <c r="BD27" s="141" t="str">
        <f t="shared" si="5"/>
        <v>n/a</v>
      </c>
      <c r="BE27" s="141" t="str">
        <f t="shared" si="5"/>
        <v>n/a</v>
      </c>
      <c r="BF27" s="141" t="str">
        <f t="shared" si="5"/>
        <v>n/a</v>
      </c>
      <c r="BG27" s="141" t="str">
        <f t="shared" si="5"/>
        <v>n/a</v>
      </c>
      <c r="BH27" s="141" t="str">
        <f t="shared" si="5"/>
        <v>n/a</v>
      </c>
      <c r="BI27" s="141" t="str">
        <f t="shared" si="5"/>
        <v>n/a</v>
      </c>
      <c r="BJ27" s="141" t="str">
        <f t="shared" si="5"/>
        <v>n/a</v>
      </c>
      <c r="BK27" s="141" t="str">
        <f t="shared" si="5"/>
        <v>n/a</v>
      </c>
      <c r="BL27" s="141" t="str">
        <f t="shared" si="5"/>
        <v>n/a</v>
      </c>
    </row>
    <row r="28" spans="1:72" s="135" customFormat="1" hidden="1" x14ac:dyDescent="0.55000000000000004">
      <c r="A28" s="646"/>
      <c r="B28" s="142" t="s">
        <v>487</v>
      </c>
      <c r="C28" s="142"/>
      <c r="D28" s="142"/>
      <c r="E28" s="142"/>
      <c r="F28" s="141" t="s">
        <v>467</v>
      </c>
      <c r="G28" s="141" t="s">
        <v>467</v>
      </c>
      <c r="H28" s="141" t="s">
        <v>467</v>
      </c>
      <c r="I28" s="141" t="s">
        <v>467</v>
      </c>
      <c r="J28" s="141" t="s">
        <v>467</v>
      </c>
      <c r="K28" s="141" t="s">
        <v>467</v>
      </c>
      <c r="L28" s="141" t="s">
        <v>467</v>
      </c>
      <c r="M28" s="141" t="s">
        <v>467</v>
      </c>
      <c r="N28" s="141" t="s">
        <v>467</v>
      </c>
      <c r="O28" s="141" t="s">
        <v>467</v>
      </c>
      <c r="P28" s="141" t="s">
        <v>467</v>
      </c>
      <c r="Q28" s="141" t="s">
        <v>467</v>
      </c>
      <c r="R28" s="141" t="s">
        <v>467</v>
      </c>
      <c r="S28" s="141" t="s">
        <v>467</v>
      </c>
      <c r="T28" s="141" t="s">
        <v>467</v>
      </c>
      <c r="U28" s="141" t="s">
        <v>467</v>
      </c>
      <c r="V28" s="141" t="s">
        <v>467</v>
      </c>
      <c r="W28" s="141" t="s">
        <v>467</v>
      </c>
      <c r="X28" s="141" t="s">
        <v>467</v>
      </c>
      <c r="Y28" s="141" t="s">
        <v>467</v>
      </c>
      <c r="Z28" s="141" t="s">
        <v>467</v>
      </c>
      <c r="AA28" s="141" t="s">
        <v>467</v>
      </c>
      <c r="AB28" s="141" t="s">
        <v>467</v>
      </c>
      <c r="AC28" s="141" t="s">
        <v>467</v>
      </c>
      <c r="AD28" s="141" t="s">
        <v>467</v>
      </c>
      <c r="AE28" s="141" t="s">
        <v>467</v>
      </c>
      <c r="AF28" s="141" t="s">
        <v>467</v>
      </c>
      <c r="AG28" s="141" t="s">
        <v>467</v>
      </c>
      <c r="AH28" s="141" t="s">
        <v>467</v>
      </c>
      <c r="AI28" s="141" t="s">
        <v>467</v>
      </c>
      <c r="AJ28" s="141" t="s">
        <v>467</v>
      </c>
      <c r="AK28" s="141" t="s">
        <v>467</v>
      </c>
      <c r="AL28" s="141" t="s">
        <v>467</v>
      </c>
      <c r="AM28" s="141" t="s">
        <v>467</v>
      </c>
      <c r="AN28" s="141" t="s">
        <v>467</v>
      </c>
      <c r="AO28" s="141" t="s">
        <v>467</v>
      </c>
      <c r="AP28" s="141" t="s">
        <v>467</v>
      </c>
      <c r="AQ28" s="141" t="s">
        <v>467</v>
      </c>
      <c r="AR28" s="141" t="s">
        <v>467</v>
      </c>
      <c r="AS28" s="141" t="s">
        <v>467</v>
      </c>
      <c r="AT28" s="141" t="s">
        <v>467</v>
      </c>
      <c r="AU28" s="141" t="s">
        <v>467</v>
      </c>
      <c r="AV28" s="141" t="s">
        <v>467</v>
      </c>
      <c r="AW28" s="141" t="s">
        <v>467</v>
      </c>
      <c r="AX28" s="141" t="s">
        <v>467</v>
      </c>
      <c r="AY28" s="141" t="s">
        <v>467</v>
      </c>
      <c r="AZ28" s="141" t="s">
        <v>467</v>
      </c>
      <c r="BA28" s="141" t="s">
        <v>467</v>
      </c>
      <c r="BB28" s="141" t="s">
        <v>467</v>
      </c>
      <c r="BC28" s="141" t="s">
        <v>467</v>
      </c>
      <c r="BD28" s="141" t="s">
        <v>467</v>
      </c>
      <c r="BE28" s="141" t="s">
        <v>467</v>
      </c>
      <c r="BF28" s="141" t="s">
        <v>467</v>
      </c>
      <c r="BG28" s="141" t="s">
        <v>467</v>
      </c>
      <c r="BH28" s="141" t="s">
        <v>467</v>
      </c>
      <c r="BI28" s="141" t="s">
        <v>467</v>
      </c>
      <c r="BJ28" s="141" t="s">
        <v>467</v>
      </c>
      <c r="BK28" s="141" t="s">
        <v>467</v>
      </c>
      <c r="BL28" s="141" t="s">
        <v>467</v>
      </c>
    </row>
    <row r="29" spans="1:72" s="135" customFormat="1" hidden="1" x14ac:dyDescent="0.55000000000000004">
      <c r="A29"/>
    </row>
    <row r="30" spans="1:72" x14ac:dyDescent="0.55000000000000004">
      <c r="A30" s="638" t="s">
        <v>488</v>
      </c>
      <c r="B30" s="128" t="s">
        <v>489</v>
      </c>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row>
    <row r="31" spans="1:72" x14ac:dyDescent="0.55000000000000004">
      <c r="A31" s="639"/>
      <c r="B31" t="s">
        <v>466</v>
      </c>
      <c r="F31" s="1">
        <f>Cohort_CF!F29*Mincers!C$38*(1+'Cost and Benefit Parameters'!$C$41)^F$6</f>
        <v>553364.20627590804</v>
      </c>
      <c r="G31" s="1">
        <f>Cohort_CF!G29*Mincers!D$38*(1+'Cost and Benefit Parameters'!$C$41)^G$6</f>
        <v>574830.48454302805</v>
      </c>
      <c r="H31" s="1">
        <f>Cohort_CF!H29*Mincers!E$38*(1+'Cost and Benefit Parameters'!$C$41)^H$6</f>
        <v>596771.31919382385</v>
      </c>
      <c r="I31" s="1">
        <f>Cohort_CF!I29*Mincers!F$38*(1+'Cost and Benefit Parameters'!$C$41)^I$6</f>
        <v>619178.00024558546</v>
      </c>
      <c r="J31" s="1">
        <f>Cohort_CF!J29*Mincers!G$38*(1+'Cost and Benefit Parameters'!$C$41)^J$6</f>
        <v>645969.0513879183</v>
      </c>
      <c r="K31" s="1">
        <f>Cohort_CF!K29*Mincers!H$38*(1+'Cost and Benefit Parameters'!$C$41)^K$6</f>
        <v>669017.61947097233</v>
      </c>
      <c r="L31" s="1">
        <f>Cohort_CF!L29*Mincers!I$38*(1+'Cost and Benefit Parameters'!$C$41)^L$6</f>
        <v>692472.96601211315</v>
      </c>
      <c r="M31" s="1">
        <f>Cohort_CF!M29*Mincers!J$38*(1+'Cost and Benefit Parameters'!$C$41)^M$6</f>
        <v>716320.72119041719</v>
      </c>
      <c r="N31" s="1">
        <f>Cohort_CF!N29*Mincers!K$38*(1+'Cost and Benefit Parameters'!$C$41)^N$6</f>
        <v>740545.29764086683</v>
      </c>
      <c r="O31" s="1">
        <f>Cohort_CF!O29*Mincers!L$38*(1+'Cost and Benefit Parameters'!$C$41)^O$6</f>
        <v>765129.88656539563</v>
      </c>
      <c r="P31" s="1">
        <f>Cohort_CF!P29*Mincers!M$38*(1+'Cost and Benefit Parameters'!$C$41)^P$6</f>
        <v>790056.45743567019</v>
      </c>
      <c r="Q31" s="1">
        <f>Cohort_CF!Q29*Mincers!N$38*(1+'Cost and Benefit Parameters'!$C$41)^Q$6</f>
        <v>815305.76141010865</v>
      </c>
      <c r="R31" s="1">
        <f>Cohort_CF!R29*Mincers!O$38*(1+'Cost and Benefit Parameters'!$C$41)^R$6</f>
        <v>840857.33857590239</v>
      </c>
      <c r="S31" s="1">
        <f>Cohort_CF!S29*Mincers!P$38*(1+'Cost and Benefit Parameters'!$C$41)^S$6</f>
        <v>866689.52911416348</v>
      </c>
      <c r="T31" s="1">
        <f>Cohort_CF!T29*Mincers!Q$38*(1+'Cost and Benefit Parameters'!$C$41)^T$6</f>
        <v>892779.48847268522</v>
      </c>
      <c r="U31" s="1">
        <f>Cohort_CF!U29*Mincers!R$38*(1+'Cost and Benefit Parameters'!$C$41)^U$6</f>
        <v>919103.20661650726</v>
      </c>
      <c r="V31" s="1">
        <f>Cohort_CF!V29*Mincers!S$38*(1+'Cost and Benefit Parameters'!$C$41)^V$6</f>
        <v>945635.53141112172</v>
      </c>
      <c r="W31" s="1">
        <f>Cohort_CF!W29*Mincers!T$38*(1+'Cost and Benefit Parameters'!$C$41)^W$6</f>
        <v>972350.19617738936</v>
      </c>
      <c r="X31" s="1">
        <f>Cohort_CF!X29*Mincers!U$38*(1+'Cost and Benefit Parameters'!$C$41)^X$6</f>
        <v>999219.85144047404</v>
      </c>
      <c r="Y31" s="1">
        <f>Cohort_CF!Y29*Mincers!V$38*(1+'Cost and Benefit Parameters'!$C$41)^Y$6</f>
        <v>1026216.1008780156</v>
      </c>
      <c r="Z31" s="1">
        <f>Cohort_CF!Z29*Mincers!W$38*(1+'Cost and Benefit Parameters'!$C$41)^Z$6</f>
        <v>1053309.5414549548</v>
      </c>
      <c r="AA31" s="1">
        <f>Cohort_CF!AA29*Mincers!X$38*(1+'Cost and Benefit Parameters'!$C$41)^AA$6</f>
        <v>1080469.8077143331</v>
      </c>
      <c r="AB31" s="1">
        <f>Cohort_CF!AB29*Mincers!Y$38*(1+'Cost and Benefit Parameters'!$C$41)^AB$6</f>
        <v>1107665.6201747656</v>
      </c>
      <c r="AC31" s="1">
        <f>Cohort_CF!AC29*Mincers!Z$38*(1+'Cost and Benefit Parameters'!$C$41)^AC$6</f>
        <v>1134864.8377666343</v>
      </c>
      <c r="AD31" s="1">
        <f>Cohort_CF!AD29*Mincers!AA$38*(1+'Cost and Benefit Parameters'!$C$41)^AD$6</f>
        <v>1162034.5142200298</v>
      </c>
      <c r="AE31" s="1">
        <f>Cohort_CF!AE29*Mincers!AB$38*(1+'Cost and Benefit Parameters'!$C$41)^AE$6</f>
        <v>1189140.9582984126</v>
      </c>
      <c r="AF31" s="1">
        <f>Cohort_CF!AF29*Mincers!AC$38*(1+'Cost and Benefit Parameters'!$C$41)^AF$6</f>
        <v>1216149.7977531496</v>
      </c>
      <c r="AG31" s="1">
        <f>Cohort_CF!AG29*Mincers!AD$38*(1+'Cost and Benefit Parameters'!$C$41)^AG$6</f>
        <v>1243026.0468550492</v>
      </c>
      <c r="AH31" s="1">
        <f>Cohort_CF!AH29*Mincers!AE$38*(1+'Cost and Benefit Parameters'!$C$41)^AH$6</f>
        <v>1269734.1773406225</v>
      </c>
      <c r="AI31" s="1">
        <f>Cohort_CF!AI29*Mincers!AF$38*(1+'Cost and Benefit Parameters'!$C$41)^AI$6</f>
        <v>1296238.1925923857</v>
      </c>
      <c r="AJ31" s="1">
        <f>Cohort_CF!AJ29*Mincers!AG$38*(1+'Cost and Benefit Parameters'!$C$41)^AJ$6</f>
        <v>1322501.7048549401</v>
      </c>
      <c r="AK31" s="1">
        <f>Cohort_CF!AK29*Mincers!AH$38*(1+'Cost and Benefit Parameters'!$C$41)^AK$6</f>
        <v>1348488.0152711701</v>
      </c>
      <c r="AL31" s="1">
        <f>Cohort_CF!AL29*Mincers!AI$38*(1+'Cost and Benefit Parameters'!$C$41)^AL$6</f>
        <v>1374160.1965065536</v>
      </c>
      <c r="AM31" s="1">
        <f>Cohort_CF!AM29*Mincers!AJ$38*(1+'Cost and Benefit Parameters'!$C$41)^AM$6</f>
        <v>1399481.177713688</v>
      </c>
      <c r="AN31" s="1">
        <f>Cohort_CF!AN29*Mincers!AK$38*(1+'Cost and Benefit Parameters'!$C$41)^AN$6</f>
        <v>1424413.8315743678</v>
      </c>
      <c r="AO31" s="1">
        <f>Cohort_CF!AO29*Mincers!AL$38*(1+'Cost and Benefit Parameters'!$C$41)^AO$6</f>
        <v>1448921.0631426557</v>
      </c>
      <c r="AP31" s="1">
        <f>Cohort_CF!AP29*Mincers!AM$38*(1+'Cost and Benefit Parameters'!$C$41)^AP$6</f>
        <v>1472965.900199492</v>
      </c>
      <c r="AQ31" s="1">
        <f>Cohort_CF!AQ29*Mincers!AN$38*(1+'Cost and Benefit Parameters'!$C$41)^AQ$6</f>
        <v>1496511.5848179045</v>
      </c>
      <c r="AR31" s="1">
        <f>Cohort_CF!AR29*Mincers!AO$38*(1+'Cost and Benefit Parameters'!$C$41)^AR$6</f>
        <v>1519521.6658272916</v>
      </c>
      <c r="AS31" s="1">
        <f>Cohort_CF!AS29*Mincers!AP$38*(1+'Cost and Benefit Parameters'!$C$41)^AS$6</f>
        <v>1541960.0918564026</v>
      </c>
      <c r="AT31" s="1" t="str">
        <f>IF(AT8="","",'Cost and Benefit Parameters'!$J$26)</f>
        <v/>
      </c>
      <c r="AU31" s="1" t="str">
        <f>IF(AU8="","",'Cost and Benefit Parameters'!$J$26)</f>
        <v/>
      </c>
      <c r="AV31" s="1" t="str">
        <f>IF(AV8="","",'Cost and Benefit Parameters'!$J$26)</f>
        <v/>
      </c>
      <c r="AW31" s="1" t="str">
        <f>IF(AW8="","",'Cost and Benefit Parameters'!$J$26)</f>
        <v/>
      </c>
      <c r="AX31" s="1" t="str">
        <f>IF(AX8="","",'Cost and Benefit Parameters'!$J$26)</f>
        <v/>
      </c>
      <c r="AY31" s="1" t="str">
        <f>IF(AY8="","",'Cost and Benefit Parameters'!$J$26)</f>
        <v/>
      </c>
      <c r="AZ31" s="1" t="str">
        <f>IF(AZ8="","",'Cost and Benefit Parameters'!$J$26)</f>
        <v/>
      </c>
      <c r="BA31" s="1" t="str">
        <f>IF(BA8="","",'Cost and Benefit Parameters'!$J$26)</f>
        <v/>
      </c>
      <c r="BB31" s="1" t="str">
        <f>IF(BB8="","",'Cost and Benefit Parameters'!$J$26)</f>
        <v/>
      </c>
      <c r="BC31" s="1" t="str">
        <f>IF(BC8="","",'Cost and Benefit Parameters'!$J$26)</f>
        <v/>
      </c>
      <c r="BD31" s="1" t="str">
        <f>IF(BD8="","",'Cost and Benefit Parameters'!$J$26)</f>
        <v/>
      </c>
      <c r="BE31" s="1" t="str">
        <f>IF(BE8="","",'Cost and Benefit Parameters'!$J$26)</f>
        <v/>
      </c>
      <c r="BF31" s="1" t="str">
        <f>IF(BF8="","",'Cost and Benefit Parameters'!$J$26)</f>
        <v/>
      </c>
      <c r="BG31" s="1" t="str">
        <f>IF(BG8="","",'Cost and Benefit Parameters'!$J$26)</f>
        <v/>
      </c>
      <c r="BH31" s="1" t="str">
        <f>IF(BH8="","",'Cost and Benefit Parameters'!$J$26)</f>
        <v/>
      </c>
      <c r="BI31" s="1" t="str">
        <f>IF(BI8="","",'Cost and Benefit Parameters'!$J$26)</f>
        <v/>
      </c>
      <c r="BJ31" s="1" t="str">
        <f>IF(BJ8="","",'Cost and Benefit Parameters'!$J$26)</f>
        <v/>
      </c>
      <c r="BK31" s="1" t="str">
        <f>IF(BK8="","",'Cost and Benefit Parameters'!$J$26)</f>
        <v/>
      </c>
      <c r="BL31" s="1" t="str">
        <f>IF(BL8="","",'Cost and Benefit Parameters'!$J$26)</f>
        <v/>
      </c>
    </row>
    <row r="32" spans="1:72" x14ac:dyDescent="0.55000000000000004">
      <c r="A32" s="639"/>
      <c r="B32" t="s">
        <v>468</v>
      </c>
      <c r="F32" s="1"/>
      <c r="G32" s="1">
        <f>Cohort_CF!G30*Mincers!C$38*(1+'Cost and Benefit Parameters'!$C$41)^G$6</f>
        <v>569965.13246418536</v>
      </c>
      <c r="H32" s="1">
        <f>Cohort_CF!H30*Mincers!D$38*(1+'Cost and Benefit Parameters'!$C$41)^H$6</f>
        <v>592075.39907931886</v>
      </c>
      <c r="I32" s="1">
        <f>Cohort_CF!I30*Mincers!E$38*(1+'Cost and Benefit Parameters'!$C$41)^I$6</f>
        <v>614674.45876963867</v>
      </c>
      <c r="J32" s="1">
        <f>Cohort_CF!J30*Mincers!F$38*(1+'Cost and Benefit Parameters'!$C$41)^J$6</f>
        <v>637753.340252953</v>
      </c>
      <c r="K32" s="1">
        <f>Cohort_CF!K30*Mincers!G$38*(1+'Cost and Benefit Parameters'!$C$41)^K$6</f>
        <v>665348.12292955583</v>
      </c>
      <c r="L32" s="1">
        <f>Cohort_CF!L30*Mincers!H$38*(1+'Cost and Benefit Parameters'!$C$41)^L$6</f>
        <v>689088.14805510151</v>
      </c>
      <c r="M32" s="1">
        <f>Cohort_CF!M30*Mincers!I$38*(1+'Cost and Benefit Parameters'!$C$41)^M$6</f>
        <v>713247.15499247657</v>
      </c>
      <c r="N32" s="1">
        <f>Cohort_CF!N30*Mincers!J$38*(1+'Cost and Benefit Parameters'!$C$41)^N$6</f>
        <v>737810.34282612964</v>
      </c>
      <c r="O32" s="1">
        <f>Cohort_CF!O30*Mincers!K$38*(1+'Cost and Benefit Parameters'!$C$41)^O$6</f>
        <v>762761.65657009289</v>
      </c>
      <c r="P32" s="1">
        <f>Cohort_CF!P30*Mincers!L$38*(1+'Cost and Benefit Parameters'!$C$41)^P$6</f>
        <v>788083.78316235752</v>
      </c>
      <c r="Q32" s="1">
        <f>Cohort_CF!Q30*Mincers!M$38*(1+'Cost and Benefit Parameters'!$C$41)^Q$6</f>
        <v>813758.15115874028</v>
      </c>
      <c r="R32" s="1">
        <f>Cohort_CF!R30*Mincers!N$38*(1+'Cost and Benefit Parameters'!$C$41)^R$6</f>
        <v>839764.93425241183</v>
      </c>
      <c r="S32" s="1">
        <f>Cohort_CF!S30*Mincers!O$38*(1+'Cost and Benefit Parameters'!$C$41)^S$6</f>
        <v>866083.05873317935</v>
      </c>
      <c r="T32" s="1">
        <f>Cohort_CF!T30*Mincers!P$38*(1+'Cost and Benefit Parameters'!$C$41)^T$6</f>
        <v>892690.21498758846</v>
      </c>
      <c r="U32" s="1">
        <f>Cohort_CF!U30*Mincers!Q$38*(1+'Cost and Benefit Parameters'!$C$41)^U$6</f>
        <v>919562.87312686571</v>
      </c>
      <c r="V32" s="1">
        <f>Cohort_CF!V30*Mincers!R$38*(1+'Cost and Benefit Parameters'!$C$41)^V$6</f>
        <v>946676.30281500239</v>
      </c>
      <c r="W32" s="1">
        <f>Cohort_CF!W30*Mincers!S$38*(1+'Cost and Benefit Parameters'!$C$41)^W$6</f>
        <v>974004.59735345538</v>
      </c>
      <c r="X32" s="1">
        <f>Cohort_CF!X30*Mincers!T$38*(1+'Cost and Benefit Parameters'!$C$41)^X$6</f>
        <v>1001520.702062711</v>
      </c>
      <c r="Y32" s="1">
        <f>Cohort_CF!Y30*Mincers!U$38*(1+'Cost and Benefit Parameters'!$C$41)^Y$6</f>
        <v>1029196.4469836882</v>
      </c>
      <c r="Z32" s="1">
        <f>Cohort_CF!Z30*Mincers!V$38*(1+'Cost and Benefit Parameters'!$C$41)^Z$6</f>
        <v>1057002.583904356</v>
      </c>
      <c r="AA32" s="1">
        <f>Cohort_CF!AA30*Mincers!W$38*(1+'Cost and Benefit Parameters'!$C$41)^AA$6</f>
        <v>1084908.8276986033</v>
      </c>
      <c r="AB32" s="1">
        <f>Cohort_CF!AB30*Mincers!X$38*(1+'Cost and Benefit Parameters'!$C$41)^AB$6</f>
        <v>1112883.9019457633</v>
      </c>
      <c r="AC32" s="1">
        <f>Cohort_CF!AC30*Mincers!Y$38*(1+'Cost and Benefit Parameters'!$C$41)^AC$6</f>
        <v>1140895.5887800087</v>
      </c>
      <c r="AD32" s="1">
        <f>Cohort_CF!AD30*Mincers!Z$38*(1+'Cost and Benefit Parameters'!$C$41)^AD$6</f>
        <v>1168910.7828996333</v>
      </c>
      <c r="AE32" s="1">
        <f>Cohort_CF!AE30*Mincers!AA$38*(1+'Cost and Benefit Parameters'!$C$41)^AE$6</f>
        <v>1196895.5496466307</v>
      </c>
      <c r="AF32" s="1">
        <f>Cohort_CF!AF30*Mincers!AB$38*(1+'Cost and Benefit Parameters'!$C$41)^AF$6</f>
        <v>1224815.1870473651</v>
      </c>
      <c r="AG32" s="1">
        <f>Cohort_CF!AG30*Mincers!AC$38*(1+'Cost and Benefit Parameters'!$C$41)^AG$6</f>
        <v>1252634.291685744</v>
      </c>
      <c r="AH32" s="1">
        <f>Cohort_CF!AH30*Mincers!AD$38*(1+'Cost and Benefit Parameters'!$C$41)^AH$6</f>
        <v>1280316.8282607007</v>
      </c>
      <c r="AI32" s="1">
        <f>Cohort_CF!AI30*Mincers!AE$38*(1+'Cost and Benefit Parameters'!$C$41)^AI$6</f>
        <v>1307826.2026608412</v>
      </c>
      <c r="AJ32" s="1">
        <f>Cohort_CF!AJ30*Mincers!AF$38*(1+'Cost and Benefit Parameters'!$C$41)^AJ$6</f>
        <v>1335125.3383701572</v>
      </c>
      <c r="AK32" s="1">
        <f>Cohort_CF!AK30*Mincers!AG$38*(1+'Cost and Benefit Parameters'!$C$41)^AK$6</f>
        <v>1362176.7560005884</v>
      </c>
      <c r="AL32" s="1">
        <f>Cohort_CF!AL30*Mincers!AH$38*(1+'Cost and Benefit Parameters'!$C$41)^AL$6</f>
        <v>1388942.6557293048</v>
      </c>
      <c r="AM32" s="1">
        <f>Cohort_CF!AM30*Mincers!AI$38*(1+'Cost and Benefit Parameters'!$C$41)^AM$6</f>
        <v>1415385.0024017501</v>
      </c>
      <c r="AN32" s="1">
        <f>Cohort_CF!AN30*Mincers!AJ$38*(1+'Cost and Benefit Parameters'!$C$41)^AN$6</f>
        <v>1441465.6130450983</v>
      </c>
      <c r="AO32" s="1">
        <f>Cohort_CF!AO30*Mincers!AK$38*(1+'Cost and Benefit Parameters'!$C$41)^AO$6</f>
        <v>1467146.2465215991</v>
      </c>
      <c r="AP32" s="1">
        <f>Cohort_CF!AP30*Mincers!AL$38*(1+'Cost and Benefit Parameters'!$C$41)^AP$6</f>
        <v>1492388.6950369354</v>
      </c>
      <c r="AQ32" s="1">
        <f>Cohort_CF!AQ30*Mincers!AM$38*(1+'Cost and Benefit Parameters'!$C$41)^AQ$6</f>
        <v>1517154.8772054764</v>
      </c>
      <c r="AR32" s="1">
        <f>Cohort_CF!AR30*Mincers!AN$38*(1+'Cost and Benefit Parameters'!$C$41)^AR$6</f>
        <v>1541406.9323624417</v>
      </c>
      <c r="AS32" s="1">
        <f>Cohort_CF!AS30*Mincers!AO$38*(1+'Cost and Benefit Parameters'!$C$41)^AS$6</f>
        <v>1565107.3158021106</v>
      </c>
      <c r="AT32" s="1">
        <f>Cohort_CF!AT30*Mincers!AP$38*(1+'Cost and Benefit Parameters'!$C$41)^AT$6</f>
        <v>1588218.8946120944</v>
      </c>
      <c r="AU32" s="1" t="str">
        <f>IF(AU9="","",'Cost and Benefit Parameters'!$J$26)</f>
        <v/>
      </c>
      <c r="AV32" s="1" t="str">
        <f>IF(AV9="","",'Cost and Benefit Parameters'!$J$26)</f>
        <v/>
      </c>
      <c r="AW32" s="1" t="str">
        <f>IF(AW9="","",'Cost and Benefit Parameters'!$J$26)</f>
        <v/>
      </c>
      <c r="AX32" s="1" t="str">
        <f>IF(AX9="","",'Cost and Benefit Parameters'!$J$26)</f>
        <v/>
      </c>
      <c r="AY32" s="1" t="str">
        <f>IF(AY9="","",'Cost and Benefit Parameters'!$J$26)</f>
        <v/>
      </c>
      <c r="AZ32" s="1" t="str">
        <f>IF(AZ9="","",'Cost and Benefit Parameters'!$J$26)</f>
        <v/>
      </c>
      <c r="BA32" s="1" t="str">
        <f>IF(BA9="","",'Cost and Benefit Parameters'!$J$26)</f>
        <v/>
      </c>
      <c r="BB32" s="1" t="str">
        <f>IF(BB9="","",'Cost and Benefit Parameters'!$J$26)</f>
        <v/>
      </c>
      <c r="BC32" s="1" t="str">
        <f>IF(BC9="","",'Cost and Benefit Parameters'!$J$26)</f>
        <v/>
      </c>
      <c r="BD32" s="1" t="str">
        <f>IF(BD9="","",'Cost and Benefit Parameters'!$J$26)</f>
        <v/>
      </c>
      <c r="BE32" s="1" t="str">
        <f>IF(BE9="","",'Cost and Benefit Parameters'!$J$26)</f>
        <v/>
      </c>
      <c r="BF32" s="1" t="str">
        <f>IF(BF9="","",'Cost and Benefit Parameters'!$J$26)</f>
        <v/>
      </c>
      <c r="BG32" s="1" t="str">
        <f>IF(BG9="","",'Cost and Benefit Parameters'!$J$26)</f>
        <v/>
      </c>
      <c r="BH32" s="1" t="str">
        <f>IF(BH9="","",'Cost and Benefit Parameters'!$J$26)</f>
        <v/>
      </c>
      <c r="BI32" s="1" t="str">
        <f>IF(BI9="","",'Cost and Benefit Parameters'!$J$26)</f>
        <v/>
      </c>
      <c r="BJ32" s="1" t="str">
        <f>IF(BJ9="","",'Cost and Benefit Parameters'!$J$26)</f>
        <v/>
      </c>
      <c r="BK32" s="1" t="str">
        <f>IF(BK9="","",'Cost and Benefit Parameters'!$J$26)</f>
        <v/>
      </c>
      <c r="BL32" s="1" t="str">
        <f>IF(BL9="","",'Cost and Benefit Parameters'!$J$26)</f>
        <v/>
      </c>
    </row>
    <row r="33" spans="1:64" x14ac:dyDescent="0.55000000000000004">
      <c r="A33" s="639"/>
      <c r="B33" t="s">
        <v>469</v>
      </c>
      <c r="F33" s="1" t="str">
        <f>IF(Cohort_CF!F31="","",Cohort_CF!F31*Mincers!#REF!*(1+'Cost and Benefit Parameters'!$C$41)^F9)</f>
        <v/>
      </c>
      <c r="G33" s="1" t="str">
        <f>IF(G10="","",'Cost and Benefit Parameters'!$J$26)</f>
        <v/>
      </c>
      <c r="H33" s="1">
        <f>Cohort_CF!H31*Mincers!C$38*(1+'Cost and Benefit Parameters'!$C$41)^H$6</f>
        <v>587064.0864381108</v>
      </c>
      <c r="I33" s="1">
        <f>Cohort_CF!I31*Mincers!D$38*(1+'Cost and Benefit Parameters'!$C$41)^I$6</f>
        <v>609837.66105169849</v>
      </c>
      <c r="J33" s="1">
        <f>Cohort_CF!J31*Mincers!E$38*(1+'Cost and Benefit Parameters'!$C$41)^J$6</f>
        <v>633114.69253272773</v>
      </c>
      <c r="K33" s="1">
        <f>Cohort_CF!K31*Mincers!F$38*(1+'Cost and Benefit Parameters'!$C$41)^K$6</f>
        <v>656885.94046054152</v>
      </c>
      <c r="L33" s="1">
        <f>Cohort_CF!L31*Mincers!G$38*(1+'Cost and Benefit Parameters'!$C$41)^L$6</f>
        <v>685308.56661744253</v>
      </c>
      <c r="M33" s="1">
        <f>Cohort_CF!M31*Mincers!H$38*(1+'Cost and Benefit Parameters'!$C$41)^M$6</f>
        <v>709760.79249675467</v>
      </c>
      <c r="N33" s="1">
        <f>Cohort_CF!N31*Mincers!I$38*(1+'Cost and Benefit Parameters'!$C$41)^N$6</f>
        <v>734644.56964225078</v>
      </c>
      <c r="O33" s="1">
        <f>Cohort_CF!O31*Mincers!J$38*(1+'Cost and Benefit Parameters'!$C$41)^O$6</f>
        <v>759944.65311091358</v>
      </c>
      <c r="P33" s="1">
        <f>Cohort_CF!P31*Mincers!K$38*(1+'Cost and Benefit Parameters'!$C$41)^P$6</f>
        <v>785644.50626719568</v>
      </c>
      <c r="Q33" s="1">
        <f>Cohort_CF!Q31*Mincers!L$38*(1+'Cost and Benefit Parameters'!$C$41)^Q$6</f>
        <v>811726.29665722826</v>
      </c>
      <c r="R33" s="1">
        <f>Cohort_CF!R31*Mincers!M$38*(1+'Cost and Benefit Parameters'!$C$41)^R$6</f>
        <v>838170.89569350239</v>
      </c>
      <c r="S33" s="1">
        <f>Cohort_CF!S31*Mincers!N$38*(1+'Cost and Benefit Parameters'!$C$41)^S$6</f>
        <v>864957.88227998419</v>
      </c>
      <c r="T33" s="1">
        <f>Cohort_CF!T31*Mincers!O$38*(1+'Cost and Benefit Parameters'!$C$41)^T$6</f>
        <v>892065.55049517483</v>
      </c>
      <c r="U33" s="1">
        <f>Cohort_CF!U31*Mincers!P$38*(1+'Cost and Benefit Parameters'!$C$41)^U$6</f>
        <v>919470.92143721622</v>
      </c>
      <c r="V33" s="1">
        <f>Cohort_CF!V31*Mincers!Q$38*(1+'Cost and Benefit Parameters'!$C$41)^V$6</f>
        <v>947149.75932067155</v>
      </c>
      <c r="W33" s="1">
        <f>Cohort_CF!W31*Mincers!R$38*(1+'Cost and Benefit Parameters'!$C$41)^W$6</f>
        <v>975076.59189945238</v>
      </c>
      <c r="X33" s="1">
        <f>Cohort_CF!X31*Mincers!S$38*(1+'Cost and Benefit Parameters'!$C$41)^X$6</f>
        <v>1003224.735274059</v>
      </c>
      <c r="Y33" s="1">
        <f>Cohort_CF!Y31*Mincers!T$38*(1+'Cost and Benefit Parameters'!$C$41)^Y$6</f>
        <v>1031566.3231245923</v>
      </c>
      <c r="Z33" s="1">
        <f>Cohort_CF!Z31*Mincers!U$38*(1+'Cost and Benefit Parameters'!$C$41)^Z$6</f>
        <v>1060072.3403931989</v>
      </c>
      <c r="AA33" s="1">
        <f>Cohort_CF!AA31*Mincers!V$38*(1+'Cost and Benefit Parameters'!$C$41)^AA$6</f>
        <v>1088712.6614214866</v>
      </c>
      <c r="AB33" s="1">
        <f>Cohort_CF!AB31*Mincers!W$38*(1+'Cost and Benefit Parameters'!$C$41)^AB$6</f>
        <v>1117456.0925295616</v>
      </c>
      <c r="AC33" s="1">
        <f>Cohort_CF!AC31*Mincers!X$38*(1+'Cost and Benefit Parameters'!$C$41)^AC$6</f>
        <v>1146270.4190041362</v>
      </c>
      <c r="AD33" s="1">
        <f>Cohort_CF!AD31*Mincers!Y$38*(1+'Cost and Benefit Parameters'!$C$41)^AD$6</f>
        <v>1175122.4564434087</v>
      </c>
      <c r="AE33" s="1">
        <f>Cohort_CF!AE31*Mincers!Z$38*(1+'Cost and Benefit Parameters'!$C$41)^AE$6</f>
        <v>1203978.1063866222</v>
      </c>
      <c r="AF33" s="1">
        <f>Cohort_CF!AF31*Mincers!AA$38*(1+'Cost and Benefit Parameters'!$C$41)^AF$6</f>
        <v>1232802.4161360296</v>
      </c>
      <c r="AG33" s="1">
        <f>Cohort_CF!AG31*Mincers!AB$38*(1+'Cost and Benefit Parameters'!$C$41)^AG$6</f>
        <v>1261559.6426587859</v>
      </c>
      <c r="AH33" s="1">
        <f>Cohort_CF!AH31*Mincers!AC$38*(1+'Cost and Benefit Parameters'!$C$41)^AH$6</f>
        <v>1290213.3204363163</v>
      </c>
      <c r="AI33" s="1">
        <f>Cohort_CF!AI31*Mincers!AD$38*(1+'Cost and Benefit Parameters'!$C$41)^AI$6</f>
        <v>1318726.3331085215</v>
      </c>
      <c r="AJ33" s="1">
        <f>Cohort_CF!AJ31*Mincers!AE$38*(1+'Cost and Benefit Parameters'!$C$41)^AJ$6</f>
        <v>1347060.9887406663</v>
      </c>
      <c r="AK33" s="1">
        <f>Cohort_CF!AK31*Mincers!AF$38*(1+'Cost and Benefit Parameters'!$C$41)^AK$6</f>
        <v>1375179.0985212622</v>
      </c>
      <c r="AL33" s="1">
        <f>Cohort_CF!AL31*Mincers!AG$38*(1+'Cost and Benefit Parameters'!$C$41)^AL$6</f>
        <v>1403042.0586806058</v>
      </c>
      <c r="AM33" s="1">
        <f>Cohort_CF!AM31*Mincers!AH$38*(1+'Cost and Benefit Parameters'!$C$41)^AM$6</f>
        <v>1430610.935401184</v>
      </c>
      <c r="AN33" s="1">
        <f>Cohort_CF!AN31*Mincers!AI$38*(1+'Cost and Benefit Parameters'!$C$41)^AN$6</f>
        <v>1457846.5524738024</v>
      </c>
      <c r="AO33" s="1">
        <f>Cohort_CF!AO31*Mincers!AJ$38*(1+'Cost and Benefit Parameters'!$C$41)^AO$6</f>
        <v>1484709.5814364515</v>
      </c>
      <c r="AP33" s="1">
        <f>Cohort_CF!AP31*Mincers!AK$38*(1+'Cost and Benefit Parameters'!$C$41)^AP$6</f>
        <v>1511160.6339172472</v>
      </c>
      <c r="AQ33" s="1">
        <f>Cohort_CF!AQ31*Mincers!AL$38*(1+'Cost and Benefit Parameters'!$C$41)^AQ$6</f>
        <v>1537160.3558880431</v>
      </c>
      <c r="AR33" s="1">
        <f>Cohort_CF!AR31*Mincers!AM$38*(1+'Cost and Benefit Parameters'!$C$41)^AR$6</f>
        <v>1562669.5235216408</v>
      </c>
      <c r="AS33" s="1">
        <f>Cohort_CF!AS31*Mincers!AN$38*(1+'Cost and Benefit Parameters'!$C$41)^AS$6</f>
        <v>1587649.1403333151</v>
      </c>
      <c r="AT33" s="1">
        <f>Cohort_CF!AT31*Mincers!AO$38*(1+'Cost and Benefit Parameters'!$C$41)^AT$6</f>
        <v>1612060.5352761736</v>
      </c>
      <c r="AU33" s="1">
        <f>Cohort_CF!AU31*Mincers!AP$38*(1+'Cost and Benefit Parameters'!$C$41)^AU$6</f>
        <v>1635865.4614504573</v>
      </c>
      <c r="AV33" s="1" t="str">
        <f>IF(AV10="","",'Cost and Benefit Parameters'!$J$26)</f>
        <v/>
      </c>
      <c r="AW33" s="1" t="str">
        <f>IF(AW10="","",'Cost and Benefit Parameters'!$J$26)</f>
        <v/>
      </c>
      <c r="AX33" s="1" t="str">
        <f>IF(AX10="","",'Cost and Benefit Parameters'!$J$26)</f>
        <v/>
      </c>
      <c r="AY33" s="1" t="str">
        <f>IF(AY10="","",'Cost and Benefit Parameters'!$J$26)</f>
        <v/>
      </c>
      <c r="AZ33" s="1" t="str">
        <f>IF(AZ10="","",'Cost and Benefit Parameters'!$J$26)</f>
        <v/>
      </c>
      <c r="BA33" s="1" t="str">
        <f>IF(BA10="","",'Cost and Benefit Parameters'!$J$26)</f>
        <v/>
      </c>
      <c r="BB33" s="1" t="str">
        <f>IF(BB10="","",'Cost and Benefit Parameters'!$J$26)</f>
        <v/>
      </c>
      <c r="BC33" s="1" t="str">
        <f>IF(BC10="","",'Cost and Benefit Parameters'!$J$26)</f>
        <v/>
      </c>
      <c r="BD33" s="1" t="str">
        <f>IF(BD10="","",'Cost and Benefit Parameters'!$J$26)</f>
        <v/>
      </c>
      <c r="BE33" s="1" t="str">
        <f>IF(BE10="","",'Cost and Benefit Parameters'!$J$26)</f>
        <v/>
      </c>
      <c r="BF33" s="1" t="str">
        <f>IF(BF10="","",'Cost and Benefit Parameters'!$J$26)</f>
        <v/>
      </c>
      <c r="BG33" s="1" t="str">
        <f>IF(BG10="","",'Cost and Benefit Parameters'!$J$26)</f>
        <v/>
      </c>
      <c r="BH33" s="1" t="str">
        <f>IF(BH10="","",'Cost and Benefit Parameters'!$J$26)</f>
        <v/>
      </c>
      <c r="BI33" s="1" t="str">
        <f>IF(BI10="","",'Cost and Benefit Parameters'!$J$26)</f>
        <v/>
      </c>
      <c r="BJ33" s="1" t="str">
        <f>IF(BJ10="","",'Cost and Benefit Parameters'!$J$26)</f>
        <v/>
      </c>
      <c r="BK33" s="1" t="str">
        <f>IF(BK10="","",'Cost and Benefit Parameters'!$J$26)</f>
        <v/>
      </c>
      <c r="BL33" s="1" t="str">
        <f>IF(BL10="","",'Cost and Benefit Parameters'!$J$26)</f>
        <v/>
      </c>
    </row>
    <row r="34" spans="1:64" x14ac:dyDescent="0.55000000000000004">
      <c r="A34" s="639"/>
      <c r="B34" t="s">
        <v>470</v>
      </c>
      <c r="F34" s="1" t="str">
        <f>IF(Cohort_CF!F32="","",Cohort_CF!F32*Mincers!#REF!*(1+'Cost and Benefit Parameters'!$C$41)^F10)</f>
        <v/>
      </c>
      <c r="G34" s="1" t="str">
        <f>IF(G11="","",'Cost and Benefit Parameters'!$J$26)</f>
        <v/>
      </c>
      <c r="H34" s="1" t="str">
        <f>IF(H11="","",'Cost and Benefit Parameters'!$J$26)</f>
        <v/>
      </c>
      <c r="I34" s="1">
        <f>Cohort_CF!I32*Mincers!C$38*(1+'Cost and Benefit Parameters'!$C$41)^I$6</f>
        <v>604676.00903125422</v>
      </c>
      <c r="J34" s="1">
        <f>Cohort_CF!J32*Mincers!D$38*(1+'Cost and Benefit Parameters'!$C$41)^J$6</f>
        <v>628132.79088324937</v>
      </c>
      <c r="K34" s="1">
        <f>Cohort_CF!K32*Mincers!E$38*(1+'Cost and Benefit Parameters'!$C$41)^K$6</f>
        <v>652108.13330870948</v>
      </c>
      <c r="L34" s="1">
        <f>Cohort_CF!L32*Mincers!F$38*(1+'Cost and Benefit Parameters'!$C$41)^L$6</f>
        <v>676592.51867435779</v>
      </c>
      <c r="M34" s="1">
        <f>Cohort_CF!M32*Mincers!G$38*(1+'Cost and Benefit Parameters'!$C$41)^M$6</f>
        <v>705867.8236159659</v>
      </c>
      <c r="N34" s="1">
        <f>Cohort_CF!N32*Mincers!H$38*(1+'Cost and Benefit Parameters'!$C$41)^N$6</f>
        <v>731053.61627165717</v>
      </c>
      <c r="O34" s="1">
        <f>Cohort_CF!O32*Mincers!I$38*(1+'Cost and Benefit Parameters'!$C$41)^O$6</f>
        <v>756683.90673151833</v>
      </c>
      <c r="P34" s="1">
        <f>Cohort_CF!P32*Mincers!J$38*(1+'Cost and Benefit Parameters'!$C$41)^P$6</f>
        <v>782742.99270424095</v>
      </c>
      <c r="Q34" s="1">
        <f>Cohort_CF!Q32*Mincers!K$38*(1+'Cost and Benefit Parameters'!$C$41)^Q$6</f>
        <v>809213.84145521163</v>
      </c>
      <c r="R34" s="1">
        <f>Cohort_CF!R32*Mincers!L$38*(1+'Cost and Benefit Parameters'!$C$41)^R$6</f>
        <v>836078.08555694495</v>
      </c>
      <c r="S34" s="1">
        <f>Cohort_CF!S32*Mincers!M$38*(1+'Cost and Benefit Parameters'!$C$41)^S$6</f>
        <v>863316.02256430732</v>
      </c>
      <c r="T34" s="1">
        <f>Cohort_CF!T32*Mincers!N$38*(1+'Cost and Benefit Parameters'!$C$41)^T$6</f>
        <v>890906.61874838371</v>
      </c>
      <c r="U34" s="1">
        <f>Cohort_CF!U32*Mincers!O$38*(1+'Cost and Benefit Parameters'!$C$41)^U$6</f>
        <v>918827.51701003022</v>
      </c>
      <c r="V34" s="1">
        <f>Cohort_CF!V32*Mincers!P$38*(1+'Cost and Benefit Parameters'!$C$41)^V$6</f>
        <v>947055.04908033251</v>
      </c>
      <c r="W34" s="1">
        <f>Cohort_CF!W32*Mincers!Q$38*(1+'Cost and Benefit Parameters'!$C$41)^W$6</f>
        <v>975564.25210029178</v>
      </c>
      <c r="X34" s="1">
        <f>Cohort_CF!X32*Mincers!R$38*(1+'Cost and Benefit Parameters'!$C$41)^X$6</f>
        <v>1004328.889656436</v>
      </c>
      <c r="Y34" s="1">
        <f>Cohort_CF!Y32*Mincers!S$38*(1+'Cost and Benefit Parameters'!$C$41)^Y$6</f>
        <v>1033321.4773322807</v>
      </c>
      <c r="Z34" s="1">
        <f>Cohort_CF!Z32*Mincers!T$38*(1+'Cost and Benefit Parameters'!$C$41)^Z$6</f>
        <v>1062513.31281833</v>
      </c>
      <c r="AA34" s="1">
        <f>Cohort_CF!AA32*Mincers!U$38*(1+'Cost and Benefit Parameters'!$C$41)^AA$6</f>
        <v>1091874.5106049946</v>
      </c>
      <c r="AB34" s="1">
        <f>Cohort_CF!AB32*Mincers!V$38*(1+'Cost and Benefit Parameters'!$C$41)^AB$6</f>
        <v>1121374.0412641312</v>
      </c>
      <c r="AC34" s="1">
        <f>Cohort_CF!AC32*Mincers!W$38*(1+'Cost and Benefit Parameters'!$C$41)^AC$6</f>
        <v>1150979.7753054486</v>
      </c>
      <c r="AD34" s="1">
        <f>Cohort_CF!AD32*Mincers!X$38*(1+'Cost and Benefit Parameters'!$C$41)^AD$6</f>
        <v>1180658.53157426</v>
      </c>
      <c r="AE34" s="1">
        <f>Cohort_CF!AE32*Mincers!Y$38*(1+'Cost and Benefit Parameters'!$C$41)^AE$6</f>
        <v>1210376.1301367111</v>
      </c>
      <c r="AF34" s="1">
        <f>Cohort_CF!AF32*Mincers!Z$38*(1+'Cost and Benefit Parameters'!$C$41)^AF$6</f>
        <v>1240097.449578221</v>
      </c>
      <c r="AG34" s="1">
        <f>Cohort_CF!AG32*Mincers!AA$38*(1+'Cost and Benefit Parameters'!$C$41)^AG$6</f>
        <v>1269786.4886201106</v>
      </c>
      <c r="AH34" s="1">
        <f>Cohort_CF!AH32*Mincers!AB$38*(1+'Cost and Benefit Parameters'!$C$41)^AH$6</f>
        <v>1299406.4319385495</v>
      </c>
      <c r="AI34" s="1">
        <f>Cohort_CF!AI32*Mincers!AC$38*(1+'Cost and Benefit Parameters'!$C$41)^AI$6</f>
        <v>1328919.7200494057</v>
      </c>
      <c r="AJ34" s="1">
        <f>Cohort_CF!AJ32*Mincers!AD$38*(1+'Cost and Benefit Parameters'!$C$41)^AJ$6</f>
        <v>1358288.1231017772</v>
      </c>
      <c r="AK34" s="1">
        <f>Cohort_CF!AK32*Mincers!AE$38*(1+'Cost and Benefit Parameters'!$C$41)^AK$6</f>
        <v>1387472.8184028866</v>
      </c>
      <c r="AL34" s="1">
        <f>Cohort_CF!AL32*Mincers!AF$38*(1+'Cost and Benefit Parameters'!$C$41)^AL$6</f>
        <v>1416434.4714768997</v>
      </c>
      <c r="AM34" s="1">
        <f>Cohort_CF!AM32*Mincers!AG$38*(1+'Cost and Benefit Parameters'!$C$41)^AM$6</f>
        <v>1445133.3204410241</v>
      </c>
      <c r="AN34" s="1">
        <f>Cohort_CF!AN32*Mincers!AH$38*(1+'Cost and Benefit Parameters'!$C$41)^AN$6</f>
        <v>1473529.2634632194</v>
      </c>
      <c r="AO34" s="1">
        <f>Cohort_CF!AO32*Mincers!AI$38*(1+'Cost and Benefit Parameters'!$C$41)^AO$6</f>
        <v>1501581.9490480167</v>
      </c>
      <c r="AP34" s="1">
        <f>Cohort_CF!AP32*Mincers!AJ$38*(1+'Cost and Benefit Parameters'!$C$41)^AP$6</f>
        <v>1529250.868879545</v>
      </c>
      <c r="AQ34" s="1">
        <f>Cohort_CF!AQ32*Mincers!AK$38*(1+'Cost and Benefit Parameters'!$C$41)^AQ$6</f>
        <v>1556495.4529347643</v>
      </c>
      <c r="AR34" s="1">
        <f>Cohort_CF!AR32*Mincers!AL$38*(1+'Cost and Benefit Parameters'!$C$41)^AR$6</f>
        <v>1583275.1665646844</v>
      </c>
      <c r="AS34" s="1">
        <f>Cohort_CF!AS32*Mincers!AM$38*(1+'Cost and Benefit Parameters'!$C$41)^AS$6</f>
        <v>1609549.6092272901</v>
      </c>
      <c r="AT34" s="1">
        <f>Cohort_CF!AT32*Mincers!AN$38*(1+'Cost and Benefit Parameters'!$C$41)^AT$6</f>
        <v>1635278.6145433143</v>
      </c>
      <c r="AU34" s="1">
        <f>Cohort_CF!AU32*Mincers!AO$38*(1+'Cost and Benefit Parameters'!$C$41)^AU$6</f>
        <v>1660422.3513344589</v>
      </c>
      <c r="AV34" s="1">
        <f>Cohort_CF!AV32*Mincers!AP$38*(1+'Cost and Benefit Parameters'!$C$41)^AV$6</f>
        <v>1684941.4252939711</v>
      </c>
      <c r="AW34" s="1" t="str">
        <f>IF(AW11="","",'Cost and Benefit Parameters'!$J$26)</f>
        <v/>
      </c>
      <c r="AX34" s="1" t="str">
        <f>IF(AX11="","",'Cost and Benefit Parameters'!$J$26)</f>
        <v/>
      </c>
      <c r="AY34" s="1" t="str">
        <f>IF(AY11="","",'Cost and Benefit Parameters'!$J$26)</f>
        <v/>
      </c>
      <c r="AZ34" s="1" t="str">
        <f>IF(AZ11="","",'Cost and Benefit Parameters'!$J$26)</f>
        <v/>
      </c>
      <c r="BA34" s="1" t="str">
        <f>IF(BA11="","",'Cost and Benefit Parameters'!$J$26)</f>
        <v/>
      </c>
      <c r="BB34" s="1" t="str">
        <f>IF(BB11="","",'Cost and Benefit Parameters'!$J$26)</f>
        <v/>
      </c>
      <c r="BC34" s="1" t="str">
        <f>IF(BC11="","",'Cost and Benefit Parameters'!$J$26)</f>
        <v/>
      </c>
      <c r="BD34" s="1" t="str">
        <f>IF(BD11="","",'Cost and Benefit Parameters'!$J$26)</f>
        <v/>
      </c>
      <c r="BE34" s="1" t="str">
        <f>IF(BE11="","",'Cost and Benefit Parameters'!$J$26)</f>
        <v/>
      </c>
      <c r="BF34" s="1" t="str">
        <f>IF(BF11="","",'Cost and Benefit Parameters'!$J$26)</f>
        <v/>
      </c>
      <c r="BG34" s="1" t="str">
        <f>IF(BG11="","",'Cost and Benefit Parameters'!$J$26)</f>
        <v/>
      </c>
      <c r="BH34" s="1" t="str">
        <f>IF(BH11="","",'Cost and Benefit Parameters'!$J$26)</f>
        <v/>
      </c>
      <c r="BI34" s="1" t="str">
        <f>IF(BI11="","",'Cost and Benefit Parameters'!$J$26)</f>
        <v/>
      </c>
      <c r="BJ34" s="1" t="str">
        <f>IF(BJ11="","",'Cost and Benefit Parameters'!$J$26)</f>
        <v/>
      </c>
      <c r="BK34" s="1" t="str">
        <f>IF(BK11="","",'Cost and Benefit Parameters'!$J$26)</f>
        <v/>
      </c>
      <c r="BL34" s="1" t="str">
        <f>IF(BL11="","",'Cost and Benefit Parameters'!$J$26)</f>
        <v/>
      </c>
    </row>
    <row r="35" spans="1:64" x14ac:dyDescent="0.55000000000000004">
      <c r="A35" s="639"/>
      <c r="B35" t="s">
        <v>471</v>
      </c>
      <c r="F35" s="1" t="str">
        <f>IF(Cohort_CF!F33="","",Cohort_CF!F33*Mincers!C39*(1+'Cost and Benefit Parameters'!$C$41)^F11)</f>
        <v/>
      </c>
      <c r="G35" s="1" t="str">
        <f>IF(G12="","",'Cost and Benefit Parameters'!$J$26)</f>
        <v/>
      </c>
      <c r="H35" s="1" t="str">
        <f>IF(H12="","",'Cost and Benefit Parameters'!$J$26)</f>
        <v/>
      </c>
      <c r="I35" s="1" t="str">
        <f>IF(I12="","",'Cost and Benefit Parameters'!$J$26)</f>
        <v/>
      </c>
      <c r="J35" s="1">
        <f>Cohort_CF!J33*Mincers!C$38*(1+'Cost and Benefit Parameters'!$C$41)^J$6</f>
        <v>622816.2893021917</v>
      </c>
      <c r="K35" s="1">
        <f>Cohort_CF!K33*Mincers!D$38*(1+'Cost and Benefit Parameters'!$C$41)^K$6</f>
        <v>646976.77460974688</v>
      </c>
      <c r="L35" s="1">
        <f>Cohort_CF!L33*Mincers!E$38*(1+'Cost and Benefit Parameters'!$C$41)^L$6</f>
        <v>671671.37730797089</v>
      </c>
      <c r="M35" s="1">
        <f>Cohort_CF!M33*Mincers!F$38*(1+'Cost and Benefit Parameters'!$C$41)^M$6</f>
        <v>696890.29423458863</v>
      </c>
      <c r="N35" s="1">
        <f>Cohort_CF!N33*Mincers!G$38*(1+'Cost and Benefit Parameters'!$C$41)^N$6</f>
        <v>727043.85832444474</v>
      </c>
      <c r="O35" s="1">
        <f>Cohort_CF!O33*Mincers!H$38*(1+'Cost and Benefit Parameters'!$C$41)^O$6</f>
        <v>752985.224759807</v>
      </c>
      <c r="P35" s="1">
        <f>Cohort_CF!P33*Mincers!I$38*(1+'Cost and Benefit Parameters'!$C$41)^P$6</f>
        <v>779384.42393346387</v>
      </c>
      <c r="Q35" s="1">
        <f>Cohort_CF!Q33*Mincers!J$38*(1+'Cost and Benefit Parameters'!$C$41)^Q$6</f>
        <v>806225.2824853682</v>
      </c>
      <c r="R35" s="1">
        <f>Cohort_CF!R33*Mincers!K$38*(1+'Cost and Benefit Parameters'!$C$41)^R$6</f>
        <v>833490.25669886777</v>
      </c>
      <c r="S35" s="1">
        <f>Cohort_CF!S33*Mincers!L$38*(1+'Cost and Benefit Parameters'!$C$41)^S$6</f>
        <v>861160.42812365328</v>
      </c>
      <c r="T35" s="1">
        <f>Cohort_CF!T33*Mincers!M$38*(1+'Cost and Benefit Parameters'!$C$41)^T$6</f>
        <v>889215.50324123667</v>
      </c>
      <c r="U35" s="1">
        <f>Cohort_CF!U33*Mincers!N$38*(1+'Cost and Benefit Parameters'!$C$41)^U$6</f>
        <v>917633.81731083535</v>
      </c>
      <c r="V35" s="1">
        <f>Cohort_CF!V33*Mincers!O$38*(1+'Cost and Benefit Parameters'!$C$41)^V$6</f>
        <v>946392.34252033092</v>
      </c>
      <c r="W35" s="1">
        <f>Cohort_CF!W33*Mincers!P$38*(1+'Cost and Benefit Parameters'!$C$41)^W$6</f>
        <v>975466.70055274246</v>
      </c>
      <c r="X35" s="1">
        <f>Cohort_CF!X33*Mincers!Q$38*(1+'Cost and Benefit Parameters'!$C$41)^X$6</f>
        <v>1004831.1796633005</v>
      </c>
      <c r="Y35" s="1">
        <f>Cohort_CF!Y33*Mincers!R$38*(1+'Cost and Benefit Parameters'!$C$41)^Y$6</f>
        <v>1034458.7563461291</v>
      </c>
      <c r="Z35" s="1">
        <f>Cohort_CF!Z33*Mincers!S$38*(1+'Cost and Benefit Parameters'!$C$41)^Z$6</f>
        <v>1064321.1216522492</v>
      </c>
      <c r="AA35" s="1">
        <f>Cohort_CF!AA33*Mincers!T$38*(1+'Cost and Benefit Parameters'!$C$41)^AA$6</f>
        <v>1094388.7122028798</v>
      </c>
      <c r="AB35" s="1">
        <f>Cohort_CF!AB33*Mincers!U$38*(1+'Cost and Benefit Parameters'!$C$41)^AB$6</f>
        <v>1124630.7459231445</v>
      </c>
      <c r="AC35" s="1">
        <f>Cohort_CF!AC33*Mincers!V$38*(1+'Cost and Benefit Parameters'!$C$41)^AC$6</f>
        <v>1155015.2625020554</v>
      </c>
      <c r="AD35" s="1">
        <f>Cohort_CF!AD33*Mincers!W$38*(1+'Cost and Benefit Parameters'!$C$41)^AD$6</f>
        <v>1185509.1685646118</v>
      </c>
      <c r="AE35" s="1">
        <f>Cohort_CF!AE33*Mincers!X$38*(1+'Cost and Benefit Parameters'!$C$41)^AE$6</f>
        <v>1216078.2875214878</v>
      </c>
      <c r="AF35" s="1">
        <f>Cohort_CF!AF33*Mincers!Y$38*(1+'Cost and Benefit Parameters'!$C$41)^AF$6</f>
        <v>1246687.4140408125</v>
      </c>
      <c r="AG35" s="1">
        <f>Cohort_CF!AG33*Mincers!Z$38*(1+'Cost and Benefit Parameters'!$C$41)^AG$6</f>
        <v>1277300.3730655676</v>
      </c>
      <c r="AH35" s="1">
        <f>Cohort_CF!AH33*Mincers!AA$38*(1+'Cost and Benefit Parameters'!$C$41)^AH$6</f>
        <v>1307880.0832787137</v>
      </c>
      <c r="AI35" s="1">
        <f>Cohort_CF!AI33*Mincers!AB$38*(1+'Cost and Benefit Parameters'!$C$41)^AI$6</f>
        <v>1338388.6248967058</v>
      </c>
      <c r="AJ35" s="1">
        <f>Cohort_CF!AJ33*Mincers!AC$38*(1+'Cost and Benefit Parameters'!$C$41)^AJ$6</f>
        <v>1368787.3116508878</v>
      </c>
      <c r="AK35" s="1">
        <f>Cohort_CF!AK33*Mincers!AD$38*(1+'Cost and Benefit Parameters'!$C$41)^AK$6</f>
        <v>1399036.7667948308</v>
      </c>
      <c r="AL35" s="1">
        <f>Cohort_CF!AL33*Mincers!AE$38*(1+'Cost and Benefit Parameters'!$C$41)^AL$6</f>
        <v>1429097.0029549729</v>
      </c>
      <c r="AM35" s="1">
        <f>Cohort_CF!AM33*Mincers!AF$38*(1+'Cost and Benefit Parameters'!$C$41)^AM$6</f>
        <v>1458927.5056212067</v>
      </c>
      <c r="AN35" s="1">
        <f>Cohort_CF!AN33*Mincers!AG$38*(1+'Cost and Benefit Parameters'!$C$41)^AN$6</f>
        <v>1488487.3200542547</v>
      </c>
      <c r="AO35" s="1">
        <f>Cohort_CF!AO33*Mincers!AH$38*(1+'Cost and Benefit Parameters'!$C$41)^AO$6</f>
        <v>1517735.1413671162</v>
      </c>
      <c r="AP35" s="1">
        <f>Cohort_CF!AP33*Mincers!AI$38*(1+'Cost and Benefit Parameters'!$C$41)^AP$6</f>
        <v>1546629.4075194572</v>
      </c>
      <c r="AQ35" s="1">
        <f>Cohort_CF!AQ33*Mincers!AJ$38*(1+'Cost and Benefit Parameters'!$C$41)^AQ$6</f>
        <v>1575128.3949459312</v>
      </c>
      <c r="AR35" s="1">
        <f>Cohort_CF!AR33*Mincers!AK$38*(1+'Cost and Benefit Parameters'!$C$41)^AR$6</f>
        <v>1603190.3165228073</v>
      </c>
      <c r="AS35" s="1">
        <f>Cohort_CF!AS33*Mincers!AL$38*(1+'Cost and Benefit Parameters'!$C$41)^AS$6</f>
        <v>1630773.4215616253</v>
      </c>
      <c r="AT35" s="1">
        <f>Cohort_CF!AT33*Mincers!AM$38*(1+'Cost and Benefit Parameters'!$C$41)^AT$6</f>
        <v>1657836.0975041084</v>
      </c>
      <c r="AU35" s="1">
        <f>Cohort_CF!AU33*Mincers!AN$38*(1+'Cost and Benefit Parameters'!$C$41)^AU$6</f>
        <v>1684336.9729796138</v>
      </c>
      <c r="AV35" s="1">
        <f>Cohort_CF!AV33*Mincers!AO$38*(1+'Cost and Benefit Parameters'!$C$41)^AV$6</f>
        <v>1710235.0218744928</v>
      </c>
      <c r="AW35" s="1">
        <f>Cohort_CF!AW33*Mincers!AP$38*(1+'Cost and Benefit Parameters'!$C$41)^AW$6</f>
        <v>1735489.6680527902</v>
      </c>
      <c r="AX35" s="1" t="str">
        <f>IF(AX12="","",'Cost and Benefit Parameters'!$J$26)</f>
        <v/>
      </c>
      <c r="AY35" s="1" t="str">
        <f>IF(AY12="","",'Cost and Benefit Parameters'!$J$26)</f>
        <v/>
      </c>
      <c r="AZ35" s="1" t="str">
        <f>IF(AZ12="","",'Cost and Benefit Parameters'!$J$26)</f>
        <v/>
      </c>
      <c r="BA35" s="1" t="str">
        <f>IF(BA12="","",'Cost and Benefit Parameters'!$J$26)</f>
        <v/>
      </c>
      <c r="BB35" s="1" t="str">
        <f>IF(BB12="","",'Cost and Benefit Parameters'!$J$26)</f>
        <v/>
      </c>
      <c r="BC35" s="1" t="str">
        <f>IF(BC12="","",'Cost and Benefit Parameters'!$J$26)</f>
        <v/>
      </c>
      <c r="BD35" s="1" t="str">
        <f>IF(BD12="","",'Cost and Benefit Parameters'!$J$26)</f>
        <v/>
      </c>
      <c r="BE35" s="1" t="str">
        <f>IF(BE12="","",'Cost and Benefit Parameters'!$J$26)</f>
        <v/>
      </c>
      <c r="BF35" s="1" t="str">
        <f>IF(BF12="","",'Cost and Benefit Parameters'!$J$26)</f>
        <v/>
      </c>
      <c r="BG35" s="1" t="str">
        <f>IF(BG12="","",'Cost and Benefit Parameters'!$J$26)</f>
        <v/>
      </c>
      <c r="BH35" s="1" t="str">
        <f>IF(BH12="","",'Cost and Benefit Parameters'!$J$26)</f>
        <v/>
      </c>
      <c r="BI35" s="1" t="str">
        <f>IF(BI12="","",'Cost and Benefit Parameters'!$J$26)</f>
        <v/>
      </c>
      <c r="BJ35" s="1" t="str">
        <f>IF(BJ12="","",'Cost and Benefit Parameters'!$J$26)</f>
        <v/>
      </c>
      <c r="BK35" s="1" t="str">
        <f>IF(BK12="","",'Cost and Benefit Parameters'!$J$26)</f>
        <v/>
      </c>
      <c r="BL35" s="1" t="str">
        <f>IF(BL12="","",'Cost and Benefit Parameters'!$J$26)</f>
        <v/>
      </c>
    </row>
    <row r="36" spans="1:64" x14ac:dyDescent="0.55000000000000004">
      <c r="A36" s="639"/>
      <c r="B36" t="s">
        <v>472</v>
      </c>
      <c r="F36" s="1" t="str">
        <f>IF(Cohort_CF!F34="","",Cohort_CF!F34*Mincers!C40*(1+'Cost and Benefit Parameters'!$C$41)^F12)</f>
        <v/>
      </c>
      <c r="G36" s="1" t="str">
        <f>IF(G13="","",'Cost and Benefit Parameters'!$J$26)</f>
        <v/>
      </c>
      <c r="H36" s="1" t="str">
        <f>IF(H13="","",'Cost and Benefit Parameters'!$J$26)</f>
        <v/>
      </c>
      <c r="I36" s="1" t="str">
        <f>IF(I13="","",'Cost and Benefit Parameters'!$J$26)</f>
        <v/>
      </c>
      <c r="J36" s="1" t="str">
        <f>IF(J13="","",'Cost and Benefit Parameters'!$J$26)</f>
        <v/>
      </c>
      <c r="K36" s="1">
        <f>Cohort_CF!K34*Mincers!C$38*(1+'Cost and Benefit Parameters'!$C$41)^K$6</f>
        <v>641500.77798125742</v>
      </c>
      <c r="L36" s="1">
        <f>Cohort_CF!L34*Mincers!D$38*(1+'Cost and Benefit Parameters'!$C$41)^L$6</f>
        <v>666386.07784803933</v>
      </c>
      <c r="M36" s="1">
        <f>Cohort_CF!M34*Mincers!E$38*(1+'Cost and Benefit Parameters'!$C$41)^M$6</f>
        <v>691821.51862721005</v>
      </c>
      <c r="N36" s="1">
        <f>Cohort_CF!N34*Mincers!F$38*(1+'Cost and Benefit Parameters'!$C$41)^N$6</f>
        <v>717797.00306162611</v>
      </c>
      <c r="O36" s="1">
        <f>Cohort_CF!O34*Mincers!G$38*(1+'Cost and Benefit Parameters'!$C$41)^O$6</f>
        <v>748855.1740741781</v>
      </c>
      <c r="P36" s="1">
        <f>Cohort_CF!P34*Mincers!H$38*(1+'Cost and Benefit Parameters'!$C$41)^P$6</f>
        <v>775574.78150260111</v>
      </c>
      <c r="Q36" s="1">
        <f>Cohort_CF!Q34*Mincers!I$38*(1+'Cost and Benefit Parameters'!$C$41)^Q$6</f>
        <v>802765.95665146783</v>
      </c>
      <c r="R36" s="1">
        <f>Cohort_CF!R34*Mincers!J$38*(1+'Cost and Benefit Parameters'!$C$41)^R$6</f>
        <v>830412.04095992912</v>
      </c>
      <c r="S36" s="1">
        <f>Cohort_CF!S34*Mincers!K$38*(1+'Cost and Benefit Parameters'!$C$41)^S$6</f>
        <v>858494.96439983381</v>
      </c>
      <c r="T36" s="1">
        <f>Cohort_CF!T34*Mincers!L$38*(1+'Cost and Benefit Parameters'!$C$41)^T$6</f>
        <v>886995.240967363</v>
      </c>
      <c r="U36" s="1">
        <f>Cohort_CF!U34*Mincers!M$38*(1+'Cost and Benefit Parameters'!$C$41)^U$6</f>
        <v>915891.96833847382</v>
      </c>
      <c r="V36" s="1">
        <f>Cohort_CF!V34*Mincers!N$38*(1+'Cost and Benefit Parameters'!$C$41)^V$6</f>
        <v>945162.83183016023</v>
      </c>
      <c r="W36" s="1">
        <f>Cohort_CF!W34*Mincers!O$38*(1+'Cost and Benefit Parameters'!$C$41)^W$6</f>
        <v>974784.11279594083</v>
      </c>
      <c r="X36" s="1">
        <f>Cohort_CF!X34*Mincers!P$38*(1+'Cost and Benefit Parameters'!$C$41)^X$6</f>
        <v>1004730.7015693248</v>
      </c>
      <c r="Y36" s="1">
        <f>Cohort_CF!Y34*Mincers!Q$38*(1+'Cost and Benefit Parameters'!$C$41)^Y$6</f>
        <v>1034976.1150531995</v>
      </c>
      <c r="Z36" s="1">
        <f>Cohort_CF!Z34*Mincers!R$38*(1+'Cost and Benefit Parameters'!$C$41)^Z$6</f>
        <v>1065492.5190365128</v>
      </c>
      <c r="AA36" s="1">
        <f>Cohort_CF!AA34*Mincers!S$38*(1+'Cost and Benefit Parameters'!$C$41)^AA$6</f>
        <v>1096250.7553018164</v>
      </c>
      <c r="AB36" s="1">
        <f>Cohort_CF!AB34*Mincers!T$38*(1+'Cost and Benefit Parameters'!$C$41)^AB$6</f>
        <v>1127220.3735689663</v>
      </c>
      <c r="AC36" s="1">
        <f>Cohort_CF!AC34*Mincers!U$38*(1+'Cost and Benefit Parameters'!$C$41)^AC$6</f>
        <v>1158369.6683008389</v>
      </c>
      <c r="AD36" s="1">
        <f>Cohort_CF!AD34*Mincers!V$38*(1+'Cost and Benefit Parameters'!$C$41)^AD$6</f>
        <v>1189665.7203771167</v>
      </c>
      <c r="AE36" s="1">
        <f>Cohort_CF!AE34*Mincers!W$38*(1+'Cost and Benefit Parameters'!$C$41)^AE$6</f>
        <v>1221074.44362155</v>
      </c>
      <c r="AF36" s="1">
        <f>Cohort_CF!AF34*Mincers!X$38*(1+'Cost and Benefit Parameters'!$C$41)^AF$6</f>
        <v>1252560.6361471326</v>
      </c>
      <c r="AG36" s="1">
        <f>Cohort_CF!AG34*Mincers!Y$38*(1+'Cost and Benefit Parameters'!$C$41)^AG$6</f>
        <v>1284088.0364620369</v>
      </c>
      <c r="AH36" s="1">
        <f>Cohort_CF!AH34*Mincers!Z$38*(1+'Cost and Benefit Parameters'!$C$41)^AH$6</f>
        <v>1315619.3842575345</v>
      </c>
      <c r="AI36" s="1">
        <f>Cohort_CF!AI34*Mincers!AA$38*(1+'Cost and Benefit Parameters'!$C$41)^AI$6</f>
        <v>1347116.4857770749</v>
      </c>
      <c r="AJ36" s="1">
        <f>Cohort_CF!AJ34*Mincers!AB$38*(1+'Cost and Benefit Parameters'!$C$41)^AJ$6</f>
        <v>1378540.2836436071</v>
      </c>
      <c r="AK36" s="1">
        <f>Cohort_CF!AK34*Mincers!AC$38*(1+'Cost and Benefit Parameters'!$C$41)^AK$6</f>
        <v>1409850.9310004145</v>
      </c>
      <c r="AL36" s="1">
        <f>Cohort_CF!AL34*Mincers!AD$38*(1+'Cost and Benefit Parameters'!$C$41)^AL$6</f>
        <v>1441007.8697986754</v>
      </c>
      <c r="AM36" s="1">
        <f>Cohort_CF!AM34*Mincers!AE$38*(1+'Cost and Benefit Parameters'!$C$41)^AM$6</f>
        <v>1471969.9130436222</v>
      </c>
      <c r="AN36" s="1">
        <f>Cohort_CF!AN34*Mincers!AF$38*(1+'Cost and Benefit Parameters'!$C$41)^AN$6</f>
        <v>1502695.3307898426</v>
      </c>
      <c r="AO36" s="1">
        <f>Cohort_CF!AO34*Mincers!AG$38*(1+'Cost and Benefit Parameters'!$C$41)^AO$6</f>
        <v>1533141.9396558825</v>
      </c>
      <c r="AP36" s="1">
        <f>Cohort_CF!AP34*Mincers!AH$38*(1+'Cost and Benefit Parameters'!$C$41)^AP$6</f>
        <v>1563267.1956081295</v>
      </c>
      <c r="AQ36" s="1">
        <f>Cohort_CF!AQ34*Mincers!AI$38*(1+'Cost and Benefit Parameters'!$C$41)^AQ$6</f>
        <v>1593028.2897450407</v>
      </c>
      <c r="AR36" s="1">
        <f>Cohort_CF!AR34*Mincers!AJ$38*(1+'Cost and Benefit Parameters'!$C$41)^AR$6</f>
        <v>1622382.246794309</v>
      </c>
      <c r="AS36" s="1">
        <f>Cohort_CF!AS34*Mincers!AK$38*(1+'Cost and Benefit Parameters'!$C$41)^AS$6</f>
        <v>1651286.0260184917</v>
      </c>
      <c r="AT36" s="1">
        <f>Cohort_CF!AT34*Mincers!AL$38*(1+'Cost and Benefit Parameters'!$C$41)^AT$6</f>
        <v>1679696.6242084736</v>
      </c>
      <c r="AU36" s="1">
        <f>Cohort_CF!AU34*Mincers!AM$38*(1+'Cost and Benefit Parameters'!$C$41)^AU$6</f>
        <v>1707571.1804292318</v>
      </c>
      <c r="AV36" s="1">
        <f>Cohort_CF!AV34*Mincers!AN$38*(1+'Cost and Benefit Parameters'!$C$41)^AV$6</f>
        <v>1734867.0821690024</v>
      </c>
      <c r="AW36" s="1">
        <f>Cohort_CF!AW34*Mincers!AO$38*(1+'Cost and Benefit Parameters'!$C$41)^AW$6</f>
        <v>1761542.0725307276</v>
      </c>
      <c r="AX36" s="1">
        <f>Cohort_CF!AX34*Mincers!AP$38*(1+'Cost and Benefit Parameters'!$C$41)^AX$6</f>
        <v>1787554.3580943737</v>
      </c>
      <c r="AY36" s="1" t="str">
        <f>IF(AY13="","",'Cost and Benefit Parameters'!$J$26)</f>
        <v/>
      </c>
      <c r="AZ36" s="1" t="str">
        <f>IF(AZ13="","",'Cost and Benefit Parameters'!$J$26)</f>
        <v/>
      </c>
      <c r="BA36" s="1" t="str">
        <f>IF(BA13="","",'Cost and Benefit Parameters'!$J$26)</f>
        <v/>
      </c>
      <c r="BB36" s="1" t="str">
        <f>IF(BB13="","",'Cost and Benefit Parameters'!$J$26)</f>
        <v/>
      </c>
      <c r="BC36" s="1" t="str">
        <f>IF(BC13="","",'Cost and Benefit Parameters'!$J$26)</f>
        <v/>
      </c>
      <c r="BD36" s="1" t="str">
        <f>IF(BD13="","",'Cost and Benefit Parameters'!$J$26)</f>
        <v/>
      </c>
      <c r="BE36" s="1" t="str">
        <f>IF(BE13="","",'Cost and Benefit Parameters'!$J$26)</f>
        <v/>
      </c>
      <c r="BF36" s="1" t="str">
        <f>IF(BF13="","",'Cost and Benefit Parameters'!$J$26)</f>
        <v/>
      </c>
      <c r="BG36" s="1" t="str">
        <f>IF(BG13="","",'Cost and Benefit Parameters'!$J$26)</f>
        <v/>
      </c>
      <c r="BH36" s="1" t="str">
        <f>IF(BH13="","",'Cost and Benefit Parameters'!$J$26)</f>
        <v/>
      </c>
      <c r="BI36" s="1" t="str">
        <f>IF(BI13="","",'Cost and Benefit Parameters'!$J$26)</f>
        <v/>
      </c>
      <c r="BJ36" s="1" t="str">
        <f>IF(BJ13="","",'Cost and Benefit Parameters'!$J$26)</f>
        <v/>
      </c>
      <c r="BK36" s="1" t="str">
        <f>IF(BK13="","",'Cost and Benefit Parameters'!$J$26)</f>
        <v/>
      </c>
      <c r="BL36" s="1" t="str">
        <f>IF(BL13="","",'Cost and Benefit Parameters'!$J$26)</f>
        <v/>
      </c>
    </row>
    <row r="37" spans="1:64" x14ac:dyDescent="0.55000000000000004">
      <c r="A37" s="639"/>
      <c r="B37" t="s">
        <v>473</v>
      </c>
      <c r="F37" s="1" t="str">
        <f>IF(Cohort_CF!F35="","",Cohort_CF!F35*Mincers!C41*(1+'Cost and Benefit Parameters'!$C$41)^F13)</f>
        <v/>
      </c>
      <c r="G37" s="1" t="str">
        <f>IF(G14="","",'Cost and Benefit Parameters'!$J$26)</f>
        <v/>
      </c>
      <c r="H37" s="1" t="str">
        <f>IF(H14="","",'Cost and Benefit Parameters'!$J$26)</f>
        <v/>
      </c>
      <c r="I37" s="1" t="str">
        <f>IF(I14="","",'Cost and Benefit Parameters'!$J$26)</f>
        <v/>
      </c>
      <c r="J37" s="1" t="str">
        <f>IF(J14="","",'Cost and Benefit Parameters'!$J$26)</f>
        <v/>
      </c>
      <c r="K37" s="1" t="str">
        <f>IF(K14="","",'Cost and Benefit Parameters'!$J$26)</f>
        <v/>
      </c>
      <c r="L37" s="1">
        <f>Cohort_CF!L35*Mincers!C$38*(1+'Cost and Benefit Parameters'!$C$41)^L$6</f>
        <v>660745.8013206952</v>
      </c>
      <c r="M37" s="1">
        <f>Cohort_CF!M35*Mincers!D$38*(1+'Cost and Benefit Parameters'!$C$41)^M$6</f>
        <v>686377.66018348048</v>
      </c>
      <c r="N37" s="1">
        <f>Cohort_CF!N35*Mincers!E$38*(1+'Cost and Benefit Parameters'!$C$41)^N$6</f>
        <v>712576.1641860262</v>
      </c>
      <c r="O37" s="1">
        <f>Cohort_CF!O35*Mincers!F$38*(1+'Cost and Benefit Parameters'!$C$41)^O$6</f>
        <v>739330.91315347492</v>
      </c>
      <c r="P37" s="1">
        <f>Cohort_CF!P35*Mincers!G$38*(1+'Cost and Benefit Parameters'!$C$41)^P$6</f>
        <v>771320.82929640345</v>
      </c>
      <c r="Q37" s="1">
        <f>Cohort_CF!Q35*Mincers!H$38*(1+'Cost and Benefit Parameters'!$C$41)^Q$6</f>
        <v>798842.02494767925</v>
      </c>
      <c r="R37" s="1">
        <f>Cohort_CF!R35*Mincers!I$38*(1+'Cost and Benefit Parameters'!$C$41)^R$6</f>
        <v>826848.93535101169</v>
      </c>
      <c r="S37" s="1">
        <f>Cohort_CF!S35*Mincers!J$38*(1+'Cost and Benefit Parameters'!$C$41)^S$6</f>
        <v>855324.40218872693</v>
      </c>
      <c r="T37" s="1">
        <f>Cohort_CF!T35*Mincers!K$38*(1+'Cost and Benefit Parameters'!$C$41)^T$6</f>
        <v>884249.81333182892</v>
      </c>
      <c r="U37" s="1">
        <f>Cohort_CF!U35*Mincers!L$38*(1+'Cost and Benefit Parameters'!$C$41)^U$6</f>
        <v>913605.09819638391</v>
      </c>
      <c r="V37" s="1">
        <f>Cohort_CF!V35*Mincers!M$38*(1+'Cost and Benefit Parameters'!$C$41)^V$6</f>
        <v>943368.72738862794</v>
      </c>
      <c r="W37" s="1">
        <f>Cohort_CF!W35*Mincers!N$38*(1+'Cost and Benefit Parameters'!$C$41)^W$6</f>
        <v>973517.71678506501</v>
      </c>
      <c r="X37" s="1">
        <f>Cohort_CF!X35*Mincers!O$38*(1+'Cost and Benefit Parameters'!$C$41)^X$6</f>
        <v>1004027.6361798191</v>
      </c>
      <c r="Y37" s="1">
        <f>Cohort_CF!Y35*Mincers!P$38*(1+'Cost and Benefit Parameters'!$C$41)^Y$6</f>
        <v>1034872.6226164046</v>
      </c>
      <c r="Z37" s="1">
        <f>Cohort_CF!Z35*Mincers!Q$38*(1+'Cost and Benefit Parameters'!$C$41)^Z$6</f>
        <v>1066025.3985047955</v>
      </c>
      <c r="AA37" s="1">
        <f>Cohort_CF!AA35*Mincers!R$38*(1+'Cost and Benefit Parameters'!$C$41)^AA$6</f>
        <v>1097457.2946076081</v>
      </c>
      <c r="AB37" s="1">
        <f>Cohort_CF!AB35*Mincers!S$38*(1+'Cost and Benefit Parameters'!$C$41)^AB$6</f>
        <v>1129138.2779608711</v>
      </c>
      <c r="AC37" s="1">
        <f>Cohort_CF!AC35*Mincers!T$38*(1+'Cost and Benefit Parameters'!$C$41)^AC$6</f>
        <v>1161036.9847760354</v>
      </c>
      <c r="AD37" s="1">
        <f>Cohort_CF!AD35*Mincers!U$38*(1+'Cost and Benefit Parameters'!$C$41)^AD$6</f>
        <v>1193120.758349864</v>
      </c>
      <c r="AE37" s="1">
        <f>Cohort_CF!AE35*Mincers!V$38*(1+'Cost and Benefit Parameters'!$C$41)^AE$6</f>
        <v>1225355.6919884302</v>
      </c>
      <c r="AF37" s="1">
        <f>Cohort_CF!AF35*Mincers!W$38*(1+'Cost and Benefit Parameters'!$C$41)^AF$6</f>
        <v>1257706.6769301968</v>
      </c>
      <c r="AG37" s="1">
        <f>Cohort_CF!AG35*Mincers!X$38*(1+'Cost and Benefit Parameters'!$C$41)^AG$6</f>
        <v>1290137.4552315464</v>
      </c>
      <c r="AH37" s="1">
        <f>Cohort_CF!AH35*Mincers!Y$38*(1+'Cost and Benefit Parameters'!$C$41)^AH$6</f>
        <v>1322610.677555898</v>
      </c>
      <c r="AI37" s="1">
        <f>Cohort_CF!AI35*Mincers!Z$38*(1+'Cost and Benefit Parameters'!$C$41)^AI$6</f>
        <v>1355087.9657852605</v>
      </c>
      <c r="AJ37" s="1">
        <f>Cohort_CF!AJ35*Mincers!AA$38*(1+'Cost and Benefit Parameters'!$C$41)^AJ$6</f>
        <v>1387529.9803503873</v>
      </c>
      <c r="AK37" s="1">
        <f>Cohort_CF!AK35*Mincers!AB$38*(1+'Cost and Benefit Parameters'!$C$41)^AK$6</f>
        <v>1419896.4921529156</v>
      </c>
      <c r="AL37" s="1">
        <f>Cohort_CF!AL35*Mincers!AC$38*(1+'Cost and Benefit Parameters'!$C$41)^AL$6</f>
        <v>1452146.4589304267</v>
      </c>
      <c r="AM37" s="1">
        <f>Cohort_CF!AM35*Mincers!AD$38*(1+'Cost and Benefit Parameters'!$C$41)^AM$6</f>
        <v>1484238.1058926356</v>
      </c>
      <c r="AN37" s="1">
        <f>Cohort_CF!AN35*Mincers!AE$38*(1+'Cost and Benefit Parameters'!$C$41)^AN$6</f>
        <v>1516129.0104349307</v>
      </c>
      <c r="AO37" s="1">
        <f>Cohort_CF!AO35*Mincers!AF$38*(1+'Cost and Benefit Parameters'!$C$41)^AO$6</f>
        <v>1547776.1907135383</v>
      </c>
      <c r="AP37" s="1">
        <f>Cohort_CF!AP35*Mincers!AG$38*(1+'Cost and Benefit Parameters'!$C$41)^AP$6</f>
        <v>1579136.1978455589</v>
      </c>
      <c r="AQ37" s="1">
        <f>Cohort_CF!AQ35*Mincers!AH$38*(1+'Cost and Benefit Parameters'!$C$41)^AQ$6</f>
        <v>1610165.2114763733</v>
      </c>
      <c r="AR37" s="1">
        <f>Cohort_CF!AR35*Mincers!AI$38*(1+'Cost and Benefit Parameters'!$C$41)^AR$6</f>
        <v>1640819.138437392</v>
      </c>
      <c r="AS37" s="1">
        <f>Cohort_CF!AS35*Mincers!AJ$38*(1+'Cost and Benefit Parameters'!$C$41)^AS$6</f>
        <v>1671053.7141981386</v>
      </c>
      <c r="AT37" s="1">
        <f>Cohort_CF!AT35*Mincers!AK$38*(1+'Cost and Benefit Parameters'!$C$41)^AT$6</f>
        <v>1700824.606799046</v>
      </c>
      <c r="AU37" s="1">
        <f>Cohort_CF!AU35*Mincers!AL$38*(1+'Cost and Benefit Parameters'!$C$41)^AU$6</f>
        <v>1730087.5229347281</v>
      </c>
      <c r="AV37" s="1">
        <f>Cohort_CF!AV35*Mincers!AM$38*(1+'Cost and Benefit Parameters'!$C$41)^AV$6</f>
        <v>1758798.315842109</v>
      </c>
      <c r="AW37" s="1">
        <f>Cohort_CF!AW35*Mincers!AN$38*(1+'Cost and Benefit Parameters'!$C$41)^AW$6</f>
        <v>1786913.0946340724</v>
      </c>
      <c r="AX37" s="1">
        <f>Cohort_CF!AX35*Mincers!AO$38*(1+'Cost and Benefit Parameters'!$C$41)^AX$6</f>
        <v>1814388.3347066492</v>
      </c>
      <c r="AY37" s="1">
        <f>Cohort_CF!AY35*Mincers!AP$38*(1+'Cost and Benefit Parameters'!$C$41)^AY$6</f>
        <v>1841180.9888372049</v>
      </c>
      <c r="AZ37" s="1" t="str">
        <f>IF(AZ14="","",'Cost and Benefit Parameters'!$J$26)</f>
        <v/>
      </c>
      <c r="BA37" s="1" t="str">
        <f>IF(BA14="","",'Cost and Benefit Parameters'!$J$26)</f>
        <v/>
      </c>
      <c r="BB37" s="1" t="str">
        <f>IF(BB14="","",'Cost and Benefit Parameters'!$J$26)</f>
        <v/>
      </c>
      <c r="BC37" s="1" t="str">
        <f>IF(BC14="","",'Cost and Benefit Parameters'!$J$26)</f>
        <v/>
      </c>
      <c r="BD37" s="1" t="str">
        <f>IF(BD14="","",'Cost and Benefit Parameters'!$J$26)</f>
        <v/>
      </c>
      <c r="BE37" s="1" t="str">
        <f>IF(BE14="","",'Cost and Benefit Parameters'!$J$26)</f>
        <v/>
      </c>
      <c r="BF37" s="1" t="str">
        <f>IF(BF14="","",'Cost and Benefit Parameters'!$J$26)</f>
        <v/>
      </c>
      <c r="BG37" s="1" t="str">
        <f>IF(BG14="","",'Cost and Benefit Parameters'!$J$26)</f>
        <v/>
      </c>
      <c r="BH37" s="1" t="str">
        <f>IF(BH14="","",'Cost and Benefit Parameters'!$J$26)</f>
        <v/>
      </c>
      <c r="BI37" s="1" t="str">
        <f>IF(BI14="","",'Cost and Benefit Parameters'!$J$26)</f>
        <v/>
      </c>
      <c r="BJ37" s="1" t="str">
        <f>IF(BJ14="","",'Cost and Benefit Parameters'!$J$26)</f>
        <v/>
      </c>
      <c r="BK37" s="1" t="str">
        <f>IF(BK14="","",'Cost and Benefit Parameters'!$J$26)</f>
        <v/>
      </c>
      <c r="BL37" s="1" t="str">
        <f>IF(BL14="","",'Cost and Benefit Parameters'!$J$26)</f>
        <v/>
      </c>
    </row>
    <row r="38" spans="1:64" x14ac:dyDescent="0.55000000000000004">
      <c r="A38" s="639"/>
      <c r="B38" t="s">
        <v>474</v>
      </c>
      <c r="F38" s="1" t="str">
        <f>IF(Cohort_CF!F36="","",Cohort_CF!F36*Mincers!C42*(1+'Cost and Benefit Parameters'!$C$41)^F14)</f>
        <v/>
      </c>
      <c r="G38" s="1" t="str">
        <f>IF(G15="","",'Cost and Benefit Parameters'!$J$26)</f>
        <v/>
      </c>
      <c r="H38" s="1" t="str">
        <f>IF(H15="","",'Cost and Benefit Parameters'!$J$26)</f>
        <v/>
      </c>
      <c r="I38" s="1" t="str">
        <f>IF(I15="","",'Cost and Benefit Parameters'!$J$26)</f>
        <v/>
      </c>
      <c r="J38" s="1" t="str">
        <f>IF(J15="","",'Cost and Benefit Parameters'!$J$26)</f>
        <v/>
      </c>
      <c r="K38" s="1" t="str">
        <f>IF(K15="","",'Cost and Benefit Parameters'!$J$26)</f>
        <v/>
      </c>
      <c r="L38" s="1" t="str">
        <f>IF(L15="","",'Cost and Benefit Parameters'!$J$26)</f>
        <v/>
      </c>
      <c r="M38" s="1">
        <f>Cohort_CF!M36*Mincers!C$38*(1+'Cost and Benefit Parameters'!$C$41)^M$6</f>
        <v>680568.17536031618</v>
      </c>
      <c r="N38" s="1">
        <f>Cohort_CF!N36*Mincers!D$38*(1+'Cost and Benefit Parameters'!$C$41)^N$6</f>
        <v>706968.98998898489</v>
      </c>
      <c r="O38" s="1">
        <f>Cohort_CF!O36*Mincers!E$38*(1+'Cost and Benefit Parameters'!$C$41)^O$6</f>
        <v>733953.44911160704</v>
      </c>
      <c r="P38" s="1">
        <f>Cohort_CF!P36*Mincers!F$38*(1+'Cost and Benefit Parameters'!$C$41)^P$6</f>
        <v>761510.84054807923</v>
      </c>
      <c r="Q38" s="1">
        <f>Cohort_CF!Q36*Mincers!G$38*(1+'Cost and Benefit Parameters'!$C$41)^Q$6</f>
        <v>794460.45417529566</v>
      </c>
      <c r="R38" s="1">
        <f>Cohort_CF!R36*Mincers!H$38*(1+'Cost and Benefit Parameters'!$C$41)^R$6</f>
        <v>822807.28569610952</v>
      </c>
      <c r="S38" s="1">
        <f>Cohort_CF!S36*Mincers!I$38*(1+'Cost and Benefit Parameters'!$C$41)^S$6</f>
        <v>851654.40341154195</v>
      </c>
      <c r="T38" s="1">
        <f>Cohort_CF!T36*Mincers!J$38*(1+'Cost and Benefit Parameters'!$C$41)^T$6</f>
        <v>880984.13425438886</v>
      </c>
      <c r="U38" s="1">
        <f>Cohort_CF!U36*Mincers!K$38*(1+'Cost and Benefit Parameters'!$C$41)^U$6</f>
        <v>910777.30773178383</v>
      </c>
      <c r="V38" s="1">
        <f>Cohort_CF!V36*Mincers!L$38*(1+'Cost and Benefit Parameters'!$C$41)^V$6</f>
        <v>941013.25114227529</v>
      </c>
      <c r="W38" s="1">
        <f>Cohort_CF!W36*Mincers!M$38*(1+'Cost and Benefit Parameters'!$C$41)^W$6</f>
        <v>971669.78921028669</v>
      </c>
      <c r="X38" s="1">
        <f>Cohort_CF!X36*Mincers!N$38*(1+'Cost and Benefit Parameters'!$C$41)^X$6</f>
        <v>1002723.248288617</v>
      </c>
      <c r="Y38" s="1">
        <f>Cohort_CF!Y36*Mincers!O$38*(1+'Cost and Benefit Parameters'!$C$41)^Y$6</f>
        <v>1034148.4652652136</v>
      </c>
      <c r="Z38" s="1">
        <f>Cohort_CF!Z36*Mincers!P$38*(1+'Cost and Benefit Parameters'!$C$41)^Z$6</f>
        <v>1065918.8012948965</v>
      </c>
      <c r="AA38" s="1">
        <f>Cohort_CF!AA36*Mincers!Q$38*(1+'Cost and Benefit Parameters'!$C$41)^AA$6</f>
        <v>1098006.1604599392</v>
      </c>
      <c r="AB38" s="1">
        <f>Cohort_CF!AB36*Mincers!R$38*(1+'Cost and Benefit Parameters'!$C$41)^AB$6</f>
        <v>1130381.0134458365</v>
      </c>
      <c r="AC38" s="1">
        <f>Cohort_CF!AC36*Mincers!S$38*(1+'Cost and Benefit Parameters'!$C$41)^AC$6</f>
        <v>1163012.4262996973</v>
      </c>
      <c r="AD38" s="1">
        <f>Cohort_CF!AD36*Mincers!T$38*(1+'Cost and Benefit Parameters'!$C$41)^AD$6</f>
        <v>1195868.0943193163</v>
      </c>
      <c r="AE38" s="1">
        <f>Cohort_CF!AE36*Mincers!U$38*(1+'Cost and Benefit Parameters'!$C$41)^AE$6</f>
        <v>1228914.3811003598</v>
      </c>
      <c r="AF38" s="1">
        <f>Cohort_CF!AF36*Mincers!V$38*(1+'Cost and Benefit Parameters'!$C$41)^AF$6</f>
        <v>1262116.3627480834</v>
      </c>
      <c r="AG38" s="1">
        <f>Cohort_CF!AG36*Mincers!W$38*(1+'Cost and Benefit Parameters'!$C$41)^AG$6</f>
        <v>1295437.8772381025</v>
      </c>
      <c r="AH38" s="1">
        <f>Cohort_CF!AH36*Mincers!X$38*(1+'Cost and Benefit Parameters'!$C$41)^AH$6</f>
        <v>1328841.5788884929</v>
      </c>
      <c r="AI38" s="1">
        <f>Cohort_CF!AI36*Mincers!Y$38*(1+'Cost and Benefit Parameters'!$C$41)^AI$6</f>
        <v>1362288.9978825748</v>
      </c>
      <c r="AJ38" s="1">
        <f>Cohort_CF!AJ36*Mincers!Z$38*(1+'Cost and Benefit Parameters'!$C$41)^AJ$6</f>
        <v>1395740.6047588182</v>
      </c>
      <c r="AK38" s="1">
        <f>Cohort_CF!AK36*Mincers!AA$38*(1+'Cost and Benefit Parameters'!$C$41)^AK$6</f>
        <v>1429155.8797608991</v>
      </c>
      <c r="AL38" s="1">
        <f>Cohort_CF!AL36*Mincers!AB$38*(1+'Cost and Benefit Parameters'!$C$41)^AL$6</f>
        <v>1462493.3869175026</v>
      </c>
      <c r="AM38" s="1">
        <f>Cohort_CF!AM36*Mincers!AC$38*(1+'Cost and Benefit Parameters'!$C$41)^AM$6</f>
        <v>1495710.8526983396</v>
      </c>
      <c r="AN38" s="1">
        <f>Cohort_CF!AN36*Mincers!AD$38*(1+'Cost and Benefit Parameters'!$C$41)^AN$6</f>
        <v>1528765.2490694146</v>
      </c>
      <c r="AO38" s="1">
        <f>Cohort_CF!AO36*Mincers!AE$38*(1+'Cost and Benefit Parameters'!$C$41)^AO$6</f>
        <v>1561612.8807479788</v>
      </c>
      <c r="AP38" s="1">
        <f>Cohort_CF!AP36*Mincers!AF$38*(1+'Cost and Benefit Parameters'!$C$41)^AP$6</f>
        <v>1594209.4764349442</v>
      </c>
      <c r="AQ38" s="1">
        <f>Cohort_CF!AQ36*Mincers!AG$38*(1+'Cost and Benefit Parameters'!$C$41)^AQ$6</f>
        <v>1626510.2837809254</v>
      </c>
      <c r="AR38" s="1">
        <f>Cohort_CF!AR36*Mincers!AH$38*(1+'Cost and Benefit Parameters'!$C$41)^AR$6</f>
        <v>1658470.1678206644</v>
      </c>
      <c r="AS38" s="1">
        <f>Cohort_CF!AS36*Mincers!AI$38*(1+'Cost and Benefit Parameters'!$C$41)^AS$6</f>
        <v>1690043.712590514</v>
      </c>
      <c r="AT38" s="1">
        <f>Cohort_CF!AT36*Mincers!AJ$38*(1+'Cost and Benefit Parameters'!$C$41)^AT$6</f>
        <v>1721185.3256240822</v>
      </c>
      <c r="AU38" s="1">
        <f>Cohort_CF!AU36*Mincers!AK$38*(1+'Cost and Benefit Parameters'!$C$41)^AU$6</f>
        <v>1751849.3450030177</v>
      </c>
      <c r="AV38" s="1">
        <f>Cohort_CF!AV36*Mincers!AL$38*(1+'Cost and Benefit Parameters'!$C$41)^AV$6</f>
        <v>1781990.1486227699</v>
      </c>
      <c r="AW38" s="1">
        <f>Cohort_CF!AW36*Mincers!AM$38*(1+'Cost and Benefit Parameters'!$C$41)^AW$6</f>
        <v>1811562.2653173723</v>
      </c>
      <c r="AX38" s="1">
        <f>Cohort_CF!AX36*Mincers!AN$38*(1+'Cost and Benefit Parameters'!$C$41)^AX$6</f>
        <v>1840520.4874730944</v>
      </c>
      <c r="AY38" s="1">
        <f>Cohort_CF!AY36*Mincers!AO$38*(1+'Cost and Benefit Parameters'!$C$41)^AY$6</f>
        <v>1868819.9847478485</v>
      </c>
      <c r="AZ38" s="1">
        <f>Cohort_CF!AZ36*Mincers!AP$38*(1+'Cost and Benefit Parameters'!$C$41)^AZ$6</f>
        <v>1896416.418502321</v>
      </c>
      <c r="BA38" s="1" t="str">
        <f>IF(BA15="","",'Cost and Benefit Parameters'!$J$26)</f>
        <v/>
      </c>
      <c r="BB38" s="1" t="str">
        <f>IF(BB15="","",'Cost and Benefit Parameters'!$J$26)</f>
        <v/>
      </c>
      <c r="BC38" s="1" t="str">
        <f>IF(BC15="","",'Cost and Benefit Parameters'!$J$26)</f>
        <v/>
      </c>
      <c r="BD38" s="1" t="str">
        <f>IF(BD15="","",'Cost and Benefit Parameters'!$J$26)</f>
        <v/>
      </c>
      <c r="BE38" s="1" t="str">
        <f>IF(BE15="","",'Cost and Benefit Parameters'!$J$26)</f>
        <v/>
      </c>
      <c r="BF38" s="1" t="str">
        <f>IF(BF15="","",'Cost and Benefit Parameters'!$J$26)</f>
        <v/>
      </c>
      <c r="BG38" s="1" t="str">
        <f>IF(BG15="","",'Cost and Benefit Parameters'!$J$26)</f>
        <v/>
      </c>
      <c r="BH38" s="1" t="str">
        <f>IF(BH15="","",'Cost and Benefit Parameters'!$J$26)</f>
        <v/>
      </c>
      <c r="BI38" s="1" t="str">
        <f>IF(BI15="","",'Cost and Benefit Parameters'!$J$26)</f>
        <v/>
      </c>
      <c r="BJ38" s="1" t="str">
        <f>IF(BJ15="","",'Cost and Benefit Parameters'!$J$26)</f>
        <v/>
      </c>
      <c r="BK38" s="1" t="str">
        <f>IF(BK15="","",'Cost and Benefit Parameters'!$J$26)</f>
        <v/>
      </c>
      <c r="BL38" s="1" t="str">
        <f>IF(BL15="","",'Cost and Benefit Parameters'!$J$26)</f>
        <v/>
      </c>
    </row>
    <row r="39" spans="1:64" x14ac:dyDescent="0.55000000000000004">
      <c r="A39" s="639"/>
      <c r="B39" t="s">
        <v>475</v>
      </c>
      <c r="F39" s="1" t="str">
        <f>IF(Cohort_CF!F37="","",Cohort_CF!F37*Mincers!C43*(1+'Cost and Benefit Parameters'!$C$41)^F15)</f>
        <v/>
      </c>
      <c r="G39" s="1" t="str">
        <f>IF(G16="","",'Cost and Benefit Parameters'!$J$26)</f>
        <v/>
      </c>
      <c r="H39" s="1" t="str">
        <f>IF(H16="","",'Cost and Benefit Parameters'!$J$26)</f>
        <v/>
      </c>
      <c r="I39" s="1" t="str">
        <f>IF(I16="","",'Cost and Benefit Parameters'!$J$26)</f>
        <v/>
      </c>
      <c r="J39" s="1" t="str">
        <f>IF(J16="","",'Cost and Benefit Parameters'!$J$26)</f>
        <v/>
      </c>
      <c r="K39" s="1" t="str">
        <f>IF(K16="","",'Cost and Benefit Parameters'!$J$26)</f>
        <v/>
      </c>
      <c r="L39" s="1" t="str">
        <f>IF(L16="","",'Cost and Benefit Parameters'!$J$26)</f>
        <v/>
      </c>
      <c r="M39" s="1" t="str">
        <f>IF(M16="","",'Cost and Benefit Parameters'!$J$26)</f>
        <v/>
      </c>
      <c r="N39" s="1">
        <f>Cohort_CF!N37*Mincers!C$38*(1+'Cost and Benefit Parameters'!$C$41)^N$6</f>
        <v>700985.22062112554</v>
      </c>
      <c r="O39" s="1">
        <f>Cohort_CF!O37*Mincers!D$38*(1+'Cost and Benefit Parameters'!$C$41)^O$6</f>
        <v>728178.05968865438</v>
      </c>
      <c r="P39" s="1">
        <f>Cohort_CF!P37*Mincers!E$38*(1+'Cost and Benefit Parameters'!$C$41)^P$6</f>
        <v>755972.05258495524</v>
      </c>
      <c r="Q39" s="1">
        <f>Cohort_CF!Q37*Mincers!F$38*(1+'Cost and Benefit Parameters'!$C$41)^Q$6</f>
        <v>784356.16576452157</v>
      </c>
      <c r="R39" s="1">
        <f>Cohort_CF!R37*Mincers!G$38*(1+'Cost and Benefit Parameters'!$C$41)^R$6</f>
        <v>818294.2678005544</v>
      </c>
      <c r="S39" s="1">
        <f>Cohort_CF!S37*Mincers!H$38*(1+'Cost and Benefit Parameters'!$C$41)^S$6</f>
        <v>847491.50426699268</v>
      </c>
      <c r="T39" s="1">
        <f>Cohort_CF!T37*Mincers!I$38*(1+'Cost and Benefit Parameters'!$C$41)^T$6</f>
        <v>877204.03551388835</v>
      </c>
      <c r="U39" s="1">
        <f>Cohort_CF!U37*Mincers!J$38*(1+'Cost and Benefit Parameters'!$C$41)^U$6</f>
        <v>907413.65828202059</v>
      </c>
      <c r="V39" s="1">
        <f>Cohort_CF!V37*Mincers!K$38*(1+'Cost and Benefit Parameters'!$C$41)^V$6</f>
        <v>938100.62696373719</v>
      </c>
      <c r="W39" s="1">
        <f>Cohort_CF!W37*Mincers!L$38*(1+'Cost and Benefit Parameters'!$C$41)^W$6</f>
        <v>969243.6486765435</v>
      </c>
      <c r="X39" s="1">
        <f>Cohort_CF!X37*Mincers!M$38*(1+'Cost and Benefit Parameters'!$C$41)^X$6</f>
        <v>1000819.8828865953</v>
      </c>
      <c r="Y39" s="1">
        <f>Cohort_CF!Y37*Mincers!N$38*(1+'Cost and Benefit Parameters'!$C$41)^Y$6</f>
        <v>1032804.9457372755</v>
      </c>
      <c r="Z39" s="1">
        <f>Cohort_CF!Z37*Mincers!O$38*(1+'Cost and Benefit Parameters'!$C$41)^Z$6</f>
        <v>1065172.91922317</v>
      </c>
      <c r="AA39" s="1">
        <f>Cohort_CF!AA37*Mincers!P$38*(1+'Cost and Benefit Parameters'!$C$41)^AA$6</f>
        <v>1097896.3653337434</v>
      </c>
      <c r="AB39" s="1">
        <f>Cohort_CF!AB37*Mincers!Q$38*(1+'Cost and Benefit Parameters'!$C$41)^AB$6</f>
        <v>1130946.3452737373</v>
      </c>
      <c r="AC39" s="1">
        <f>Cohort_CF!AC37*Mincers!R$38*(1+'Cost and Benefit Parameters'!$C$41)^AC$6</f>
        <v>1164292.4438492118</v>
      </c>
      <c r="AD39" s="1">
        <f>Cohort_CF!AD37*Mincers!S$38*(1+'Cost and Benefit Parameters'!$C$41)^AD$6</f>
        <v>1197902.7990886881</v>
      </c>
      <c r="AE39" s="1">
        <f>Cohort_CF!AE37*Mincers!T$38*(1+'Cost and Benefit Parameters'!$C$41)^AE$6</f>
        <v>1231744.1371488958</v>
      </c>
      <c r="AF39" s="1">
        <f>Cohort_CF!AF37*Mincers!U$38*(1+'Cost and Benefit Parameters'!$C$41)^AF$6</f>
        <v>1265781.8125333709</v>
      </c>
      <c r="AG39" s="1">
        <f>Cohort_CF!AG37*Mincers!V$38*(1+'Cost and Benefit Parameters'!$C$41)^AG$6</f>
        <v>1299979.8536305258</v>
      </c>
      <c r="AH39" s="1">
        <f>Cohort_CF!AH37*Mincers!W$38*(1+'Cost and Benefit Parameters'!$C$41)^AH$6</f>
        <v>1334301.0135552457</v>
      </c>
      <c r="AI39" s="1">
        <f>Cohort_CF!AI37*Mincers!X$38*(1+'Cost and Benefit Parameters'!$C$41)^AI$6</f>
        <v>1368706.8262551476</v>
      </c>
      <c r="AJ39" s="1">
        <f>Cohort_CF!AJ37*Mincers!Y$38*(1+'Cost and Benefit Parameters'!$C$41)^AJ$6</f>
        <v>1403157.667819052</v>
      </c>
      <c r="AK39" s="1">
        <f>Cohort_CF!AK37*Mincers!Z$38*(1+'Cost and Benefit Parameters'!$C$41)^AK$6</f>
        <v>1437612.822901583</v>
      </c>
      <c r="AL39" s="1">
        <f>Cohort_CF!AL37*Mincers!AA$38*(1+'Cost and Benefit Parameters'!$C$41)^AL$6</f>
        <v>1472030.5561537258</v>
      </c>
      <c r="AM39" s="1">
        <f>Cohort_CF!AM37*Mincers!AB$38*(1+'Cost and Benefit Parameters'!$C$41)^AM$6</f>
        <v>1506368.1885250278</v>
      </c>
      <c r="AN39" s="1">
        <f>Cohort_CF!AN37*Mincers!AC$38*(1+'Cost and Benefit Parameters'!$C$41)^AN$6</f>
        <v>1540582.1782792895</v>
      </c>
      <c r="AO39" s="1">
        <f>Cohort_CF!AO37*Mincers!AD$38*(1+'Cost and Benefit Parameters'!$C$41)^AO$6</f>
        <v>1574628.2065414973</v>
      </c>
      <c r="AP39" s="1">
        <f>Cohort_CF!AP37*Mincers!AE$38*(1+'Cost and Benefit Parameters'!$C$41)^AP$6</f>
        <v>1608461.2671704181</v>
      </c>
      <c r="AQ39" s="1">
        <f>Cohort_CF!AQ37*Mincers!AF$38*(1+'Cost and Benefit Parameters'!$C$41)^AQ$6</f>
        <v>1642035.7607279923</v>
      </c>
      <c r="AR39" s="1">
        <f>Cohort_CF!AR37*Mincers!AG$38*(1+'Cost and Benefit Parameters'!$C$41)^AR$6</f>
        <v>1675305.5922943533</v>
      </c>
      <c r="AS39" s="1">
        <f>Cohort_CF!AS37*Mincers!AH$38*(1+'Cost and Benefit Parameters'!$C$41)^AS$6</f>
        <v>1708224.2728552846</v>
      </c>
      <c r="AT39" s="1">
        <f>Cohort_CF!AT37*Mincers!AI$38*(1+'Cost and Benefit Parameters'!$C$41)^AT$6</f>
        <v>1740745.0239682291</v>
      </c>
      <c r="AU39" s="1">
        <f>Cohort_CF!AU37*Mincers!AJ$38*(1+'Cost and Benefit Parameters'!$C$41)^AU$6</f>
        <v>1772820.8853928049</v>
      </c>
      <c r="AV39" s="1">
        <f>Cohort_CF!AV37*Mincers!AK$38*(1+'Cost and Benefit Parameters'!$C$41)^AV$6</f>
        <v>1804404.8253531083</v>
      </c>
      <c r="AW39" s="1">
        <f>Cohort_CF!AW37*Mincers!AL$38*(1+'Cost and Benefit Parameters'!$C$41)^AW$6</f>
        <v>1835449.8530814529</v>
      </c>
      <c r="AX39" s="1">
        <f>Cohort_CF!AX37*Mincers!AM$38*(1+'Cost and Benefit Parameters'!$C$41)^AX$6</f>
        <v>1865909.1332768931</v>
      </c>
      <c r="AY39" s="1">
        <f>Cohort_CF!AY37*Mincers!AN$38*(1+'Cost and Benefit Parameters'!$C$41)^AY$6</f>
        <v>1895736.1020972873</v>
      </c>
      <c r="AZ39" s="1">
        <f>Cohort_CF!AZ37*Mincers!AO$38*(1+'Cost and Benefit Parameters'!$C$41)^AZ$6</f>
        <v>1924884.584290284</v>
      </c>
      <c r="BA39" s="1">
        <f>Cohort_CF!BA37*Mincers!AP$38*(1+'Cost and Benefit Parameters'!$C$41)^BA$6</f>
        <v>1953308.911057391</v>
      </c>
      <c r="BB39" s="1" t="str">
        <f>IF(BB16="","",'Cost and Benefit Parameters'!$J$26)</f>
        <v/>
      </c>
      <c r="BC39" s="1" t="str">
        <f>IF(BC16="","",'Cost and Benefit Parameters'!$J$26)</f>
        <v/>
      </c>
      <c r="BD39" s="1" t="str">
        <f>IF(BD16="","",'Cost and Benefit Parameters'!$J$26)</f>
        <v/>
      </c>
      <c r="BE39" s="1" t="str">
        <f>IF(BE16="","",'Cost and Benefit Parameters'!$J$26)</f>
        <v/>
      </c>
      <c r="BF39" s="1" t="str">
        <f>IF(BF16="","",'Cost and Benefit Parameters'!$J$26)</f>
        <v/>
      </c>
      <c r="BG39" s="1" t="str">
        <f>IF(BG16="","",'Cost and Benefit Parameters'!$J$26)</f>
        <v/>
      </c>
      <c r="BH39" s="1" t="str">
        <f>IF(BH16="","",'Cost and Benefit Parameters'!$J$26)</f>
        <v/>
      </c>
      <c r="BI39" s="1" t="str">
        <f>IF(BI16="","",'Cost and Benefit Parameters'!$J$26)</f>
        <v/>
      </c>
      <c r="BJ39" s="1" t="str">
        <f>IF(BJ16="","",'Cost and Benefit Parameters'!$J$26)</f>
        <v/>
      </c>
      <c r="BK39" s="1" t="str">
        <f>IF(BK16="","",'Cost and Benefit Parameters'!$J$26)</f>
        <v/>
      </c>
      <c r="BL39" s="1" t="str">
        <f>IF(BL16="","",'Cost and Benefit Parameters'!$J$26)</f>
        <v/>
      </c>
    </row>
    <row r="40" spans="1:64" x14ac:dyDescent="0.55000000000000004">
      <c r="A40" s="639"/>
      <c r="B40" t="s">
        <v>476</v>
      </c>
      <c r="F40" s="1" t="str">
        <f>IF(Cohort_CF!F38="","",Cohort_CF!F38*Mincers!C44*(1+'Cost and Benefit Parameters'!$C$41)^F16)</f>
        <v/>
      </c>
      <c r="G40" s="1" t="str">
        <f>IF(G17="","",'Cost and Benefit Parameters'!$J$26)</f>
        <v/>
      </c>
      <c r="H40" s="1" t="str">
        <f>IF(H17="","",'Cost and Benefit Parameters'!$J$26)</f>
        <v/>
      </c>
      <c r="I40" s="1" t="str">
        <f>IF(I17="","",'Cost and Benefit Parameters'!$J$26)</f>
        <v/>
      </c>
      <c r="J40" s="1" t="str">
        <f>IF(J17="","",'Cost and Benefit Parameters'!$J$26)</f>
        <v/>
      </c>
      <c r="K40" s="1" t="str">
        <f>IF(K17="","",'Cost and Benefit Parameters'!$J$26)</f>
        <v/>
      </c>
      <c r="L40" s="1" t="str">
        <f>IF(L17="","",'Cost and Benefit Parameters'!$J$26)</f>
        <v/>
      </c>
      <c r="M40" s="1" t="str">
        <f>IF(M17="","",'Cost and Benefit Parameters'!$J$26)</f>
        <v/>
      </c>
      <c r="N40" s="1" t="str">
        <f>IF(N17="","",'Cost and Benefit Parameters'!$J$26)</f>
        <v/>
      </c>
      <c r="O40" s="1">
        <f>Cohort_CF!O38*Mincers!C$38*(1+'Cost and Benefit Parameters'!$C$41)^O$6</f>
        <v>722014.77723975934</v>
      </c>
      <c r="P40" s="1">
        <f>Cohort_CF!P38*Mincers!D$38*(1+'Cost and Benefit Parameters'!$C$41)^P$6</f>
        <v>750023.40147931408</v>
      </c>
      <c r="Q40" s="1">
        <f>Cohort_CF!Q38*Mincers!E$38*(1+'Cost and Benefit Parameters'!$C$41)^Q$6</f>
        <v>778651.21416250395</v>
      </c>
      <c r="R40" s="1">
        <f>Cohort_CF!R38*Mincers!F$38*(1+'Cost and Benefit Parameters'!$C$41)^R$6</f>
        <v>807886.85073745716</v>
      </c>
      <c r="S40" s="1">
        <f>Cohort_CF!S38*Mincers!G$38*(1+'Cost and Benefit Parameters'!$C$41)^S$6</f>
        <v>842843.09583457094</v>
      </c>
      <c r="T40" s="1">
        <f>Cohort_CF!T38*Mincers!H$38*(1+'Cost and Benefit Parameters'!$C$41)^T$6</f>
        <v>872916.24939500261</v>
      </c>
      <c r="U40" s="1">
        <f>Cohort_CF!U38*Mincers!I$38*(1+'Cost and Benefit Parameters'!$C$41)^U$6</f>
        <v>903520.15657930507</v>
      </c>
      <c r="V40" s="1">
        <f>Cohort_CF!V38*Mincers!J$38*(1+'Cost and Benefit Parameters'!$C$41)^V$6</f>
        <v>934636.06803048111</v>
      </c>
      <c r="W40" s="1">
        <f>Cohort_CF!W38*Mincers!K$38*(1+'Cost and Benefit Parameters'!$C$41)^W$6</f>
        <v>966243.64577264932</v>
      </c>
      <c r="X40" s="1">
        <f>Cohort_CF!X38*Mincers!L$38*(1+'Cost and Benefit Parameters'!$C$41)^X$6</f>
        <v>998320.95813683979</v>
      </c>
      <c r="Y40" s="1">
        <f>Cohort_CF!Y38*Mincers!M$38*(1+'Cost and Benefit Parameters'!$C$41)^Y$6</f>
        <v>1030844.4793731932</v>
      </c>
      <c r="Z40" s="1">
        <f>Cohort_CF!Z38*Mincers!N$38*(1+'Cost and Benefit Parameters'!$C$41)^Z$6</f>
        <v>1063789.0941093937</v>
      </c>
      <c r="AA40" s="1">
        <f>Cohort_CF!AA38*Mincers!O$38*(1+'Cost and Benefit Parameters'!$C$41)^AA$6</f>
        <v>1097128.1067998649</v>
      </c>
      <c r="AB40" s="1">
        <f>Cohort_CF!AB38*Mincers!P$38*(1+'Cost and Benefit Parameters'!$C$41)^AB$6</f>
        <v>1130833.2562937557</v>
      </c>
      <c r="AC40" s="1">
        <f>Cohort_CF!AC38*Mincers!Q$38*(1+'Cost and Benefit Parameters'!$C$41)^AC$6</f>
        <v>1164874.7356319497</v>
      </c>
      <c r="AD40" s="1">
        <f>Cohort_CF!AD38*Mincers!R$38*(1+'Cost and Benefit Parameters'!$C$41)^AD$6</f>
        <v>1199221.2171646878</v>
      </c>
      <c r="AE40" s="1">
        <f>Cohort_CF!AE38*Mincers!S$38*(1+'Cost and Benefit Parameters'!$C$41)^AE$6</f>
        <v>1233839.8830613487</v>
      </c>
      <c r="AF40" s="1">
        <f>Cohort_CF!AF38*Mincers!T$38*(1+'Cost and Benefit Parameters'!$C$41)^AF$6</f>
        <v>1268696.4612633628</v>
      </c>
      <c r="AG40" s="1">
        <f>Cohort_CF!AG38*Mincers!U$38*(1+'Cost and Benefit Parameters'!$C$41)^AG$6</f>
        <v>1303755.2669093718</v>
      </c>
      <c r="AH40" s="1">
        <f>Cohort_CF!AH38*Mincers!V$38*(1+'Cost and Benefit Parameters'!$C$41)^AH$6</f>
        <v>1338979.2492394415</v>
      </c>
      <c r="AI40" s="1">
        <f>Cohort_CF!AI38*Mincers!W$38*(1+'Cost and Benefit Parameters'!$C$41)^AI$6</f>
        <v>1374330.0439619028</v>
      </c>
      <c r="AJ40" s="1">
        <f>Cohort_CF!AJ38*Mincers!X$38*(1+'Cost and Benefit Parameters'!$C$41)^AJ$6</f>
        <v>1409768.0310428019</v>
      </c>
      <c r="AK40" s="1">
        <f>Cohort_CF!AK38*Mincers!Y$38*(1+'Cost and Benefit Parameters'!$C$41)^AK$6</f>
        <v>1445252.3978536238</v>
      </c>
      <c r="AL40" s="1">
        <f>Cohort_CF!AL38*Mincers!Z$38*(1+'Cost and Benefit Parameters'!$C$41)^AL$6</f>
        <v>1480741.2075886303</v>
      </c>
      <c r="AM40" s="1">
        <f>Cohort_CF!AM38*Mincers!AA$38*(1+'Cost and Benefit Parameters'!$C$41)^AM$6</f>
        <v>1516191.4728383378</v>
      </c>
      <c r="AN40" s="1">
        <f>Cohort_CF!AN38*Mincers!AB$38*(1+'Cost and Benefit Parameters'!$C$41)^AN$6</f>
        <v>1551559.2341807785</v>
      </c>
      <c r="AO40" s="1">
        <f>Cohort_CF!AO38*Mincers!AC$38*(1+'Cost and Benefit Parameters'!$C$41)^AO$6</f>
        <v>1586799.6436276685</v>
      </c>
      <c r="AP40" s="1">
        <f>Cohort_CF!AP38*Mincers!AD$38*(1+'Cost and Benefit Parameters'!$C$41)^AP$6</f>
        <v>1621867.0527377422</v>
      </c>
      <c r="AQ40" s="1">
        <f>Cohort_CF!AQ38*Mincers!AE$38*(1+'Cost and Benefit Parameters'!$C$41)^AQ$6</f>
        <v>1656715.1051855304</v>
      </c>
      <c r="AR40" s="1">
        <f>Cohort_CF!AR38*Mincers!AF$38*(1+'Cost and Benefit Parameters'!$C$41)^AR$6</f>
        <v>1691296.8335498322</v>
      </c>
      <c r="AS40" s="1">
        <f>Cohort_CF!AS38*Mincers!AG$38*(1+'Cost and Benefit Parameters'!$C$41)^AS$6</f>
        <v>1725564.760063184</v>
      </c>
      <c r="AT40" s="1">
        <f>Cohort_CF!AT38*Mincers!AH$38*(1+'Cost and Benefit Parameters'!$C$41)^AT$6</f>
        <v>1759471.0010409427</v>
      </c>
      <c r="AU40" s="1">
        <f>Cohort_CF!AU38*Mincers!AI$38*(1+'Cost and Benefit Parameters'!$C$41)^AU$6</f>
        <v>1792967.3746872761</v>
      </c>
      <c r="AV40" s="1">
        <f>Cohort_CF!AV38*Mincers!AJ$38*(1+'Cost and Benefit Parameters'!$C$41)^AV$6</f>
        <v>1826005.5119545893</v>
      </c>
      <c r="AW40" s="1">
        <f>Cohort_CF!AW38*Mincers!AK$38*(1+'Cost and Benefit Parameters'!$C$41)^AW$6</f>
        <v>1858536.9701137014</v>
      </c>
      <c r="AX40" s="1">
        <f>Cohort_CF!AX38*Mincers!AL$38*(1+'Cost and Benefit Parameters'!$C$41)^AX$6</f>
        <v>1890513.3486738964</v>
      </c>
      <c r="AY40" s="1">
        <f>Cohort_CF!AY38*Mincers!AM$38*(1+'Cost and Benefit Parameters'!$C$41)^AY$6</f>
        <v>1921886.4072751999</v>
      </c>
      <c r="AZ40" s="1">
        <f>Cohort_CF!AZ38*Mincers!AN$38*(1+'Cost and Benefit Parameters'!$C$41)^AZ$6</f>
        <v>1952608.1851602059</v>
      </c>
      <c r="BA40" s="1">
        <f>Cohort_CF!BA38*Mincers!AO$38*(1+'Cost and Benefit Parameters'!$C$41)^BA$6</f>
        <v>1982631.1218189928</v>
      </c>
      <c r="BB40" s="1">
        <f>Cohort_CF!BB38*Mincers!AP$38*(1+'Cost and Benefit Parameters'!$C$41)^BB$6</f>
        <v>2011908.1783891125</v>
      </c>
      <c r="BC40" s="1" t="str">
        <f>IF(BC17="","",'Cost and Benefit Parameters'!$J$26)</f>
        <v/>
      </c>
      <c r="BD40" s="1" t="str">
        <f>IF(BD17="","",'Cost and Benefit Parameters'!$J$26)</f>
        <v/>
      </c>
      <c r="BE40" s="1" t="str">
        <f>IF(BE17="","",'Cost and Benefit Parameters'!$J$26)</f>
        <v/>
      </c>
      <c r="BF40" s="1" t="str">
        <f>IF(BF17="","",'Cost and Benefit Parameters'!$J$26)</f>
        <v/>
      </c>
      <c r="BG40" s="1" t="str">
        <f>IF(BG17="","",'Cost and Benefit Parameters'!$J$26)</f>
        <v/>
      </c>
      <c r="BH40" s="1" t="str">
        <f>IF(BH17="","",'Cost and Benefit Parameters'!$J$26)</f>
        <v/>
      </c>
      <c r="BI40" s="1" t="str">
        <f>IF(BI17="","",'Cost and Benefit Parameters'!$J$26)</f>
        <v/>
      </c>
      <c r="BJ40" s="1" t="str">
        <f>IF(BJ17="","",'Cost and Benefit Parameters'!$J$26)</f>
        <v/>
      </c>
      <c r="BK40" s="1" t="str">
        <f>IF(BK17="","",'Cost and Benefit Parameters'!$J$26)</f>
        <v/>
      </c>
      <c r="BL40" s="1" t="str">
        <f>IF(BL17="","",'Cost and Benefit Parameters'!$J$26)</f>
        <v/>
      </c>
    </row>
    <row r="41" spans="1:64" x14ac:dyDescent="0.55000000000000004">
      <c r="A41" s="639"/>
      <c r="B41" t="s">
        <v>477</v>
      </c>
      <c r="F41" s="1" t="str">
        <f>IF(Cohort_CF!F39="","",Cohort_CF!F39*Mincers!C45*(1+'Cost and Benefit Parameters'!$C$41)^F17)</f>
        <v/>
      </c>
      <c r="G41" s="1" t="str">
        <f>IF(G18="","",'Cost and Benefit Parameters'!$J$26)</f>
        <v/>
      </c>
      <c r="H41" s="1" t="str">
        <f>IF(H18="","",'Cost and Benefit Parameters'!$J$26)</f>
        <v/>
      </c>
      <c r="I41" s="1" t="str">
        <f>IF(I18="","",'Cost and Benefit Parameters'!$J$26)</f>
        <v/>
      </c>
      <c r="J41" s="1" t="str">
        <f>IF(J18="","",'Cost and Benefit Parameters'!$J$26)</f>
        <v/>
      </c>
      <c r="K41" s="1" t="str">
        <f>IF(K18="","",'Cost and Benefit Parameters'!$J$26)</f>
        <v/>
      </c>
      <c r="L41" s="1" t="str">
        <f>IF(L18="","",'Cost and Benefit Parameters'!$J$26)</f>
        <v/>
      </c>
      <c r="M41" s="1" t="str">
        <f>IF(M18="","",'Cost and Benefit Parameters'!$J$26)</f>
        <v/>
      </c>
      <c r="N41" s="1" t="str">
        <f>IF(N18="","",'Cost and Benefit Parameters'!$J$26)</f>
        <v/>
      </c>
      <c r="O41" s="1" t="str">
        <f>IF(O18="","",'Cost and Benefit Parameters'!$J$26)</f>
        <v/>
      </c>
      <c r="P41" s="1">
        <f>Cohort_CF!P39*Mincers!C$38*(1+'Cost and Benefit Parameters'!$C$41)^P$6</f>
        <v>743675.22055695206</v>
      </c>
      <c r="Q41" s="1">
        <f>Cohort_CF!Q39*Mincers!D$38*(1+'Cost and Benefit Parameters'!$C$41)^Q$6</f>
        <v>772524.10352369351</v>
      </c>
      <c r="R41" s="1">
        <f>Cohort_CF!R39*Mincers!E$38*(1+'Cost and Benefit Parameters'!$C$41)^R$6</f>
        <v>802010.75058737898</v>
      </c>
      <c r="S41" s="1">
        <f>Cohort_CF!S39*Mincers!F$38*(1+'Cost and Benefit Parameters'!$C$41)^S$6</f>
        <v>832123.45625958079</v>
      </c>
      <c r="T41" s="1">
        <f>Cohort_CF!T39*Mincers!G$38*(1+'Cost and Benefit Parameters'!$C$41)^T$6</f>
        <v>868128.38870960812</v>
      </c>
      <c r="U41" s="1">
        <f>Cohort_CF!U39*Mincers!H$38*(1+'Cost and Benefit Parameters'!$C$41)^U$6</f>
        <v>899103.73687685269</v>
      </c>
      <c r="V41" s="1">
        <f>Cohort_CF!V39*Mincers!I$38*(1+'Cost and Benefit Parameters'!$C$41)^V$6</f>
        <v>930625.761276684</v>
      </c>
      <c r="W41" s="1">
        <f>Cohort_CF!W39*Mincers!J$38*(1+'Cost and Benefit Parameters'!$C$41)^W$6</f>
        <v>962675.15007139544</v>
      </c>
      <c r="X41" s="1">
        <f>Cohort_CF!X39*Mincers!K$38*(1+'Cost and Benefit Parameters'!$C$41)^X$6</f>
        <v>995230.95514582878</v>
      </c>
      <c r="Y41" s="1">
        <f>Cohort_CF!Y39*Mincers!L$38*(1+'Cost and Benefit Parameters'!$C$41)^Y$6</f>
        <v>1028270.586880945</v>
      </c>
      <c r="Z41" s="1">
        <f>Cohort_CF!Z39*Mincers!M$38*(1+'Cost and Benefit Parameters'!$C$41)^Z$6</f>
        <v>1061769.8137543891</v>
      </c>
      <c r="AA41" s="1">
        <f>Cohort_CF!AA39*Mincers!N$38*(1+'Cost and Benefit Parameters'!$C$41)^AA$6</f>
        <v>1095702.7669326754</v>
      </c>
      <c r="AB41" s="1">
        <f>Cohort_CF!AB39*Mincers!O$38*(1+'Cost and Benefit Parameters'!$C$41)^AB$6</f>
        <v>1130041.950003861</v>
      </c>
      <c r="AC41" s="1">
        <f>Cohort_CF!AC39*Mincers!P$38*(1+'Cost and Benefit Parameters'!$C$41)^AC$6</f>
        <v>1164758.2539825686</v>
      </c>
      <c r="AD41" s="1">
        <f>Cohort_CF!AD39*Mincers!Q$38*(1+'Cost and Benefit Parameters'!$C$41)^AD$6</f>
        <v>1199820.977700908</v>
      </c>
      <c r="AE41" s="1">
        <f>Cohort_CF!AE39*Mincers!R$38*(1+'Cost and Benefit Parameters'!$C$41)^AE$6</f>
        <v>1235197.8536796286</v>
      </c>
      <c r="AF41" s="1">
        <f>Cohort_CF!AF39*Mincers!S$38*(1+'Cost and Benefit Parameters'!$C$41)^AF$6</f>
        <v>1270855.0795531892</v>
      </c>
      <c r="AG41" s="1">
        <f>Cohort_CF!AG39*Mincers!T$38*(1+'Cost and Benefit Parameters'!$C$41)^AG$6</f>
        <v>1306757.3551012636</v>
      </c>
      <c r="AH41" s="1">
        <f>Cohort_CF!AH39*Mincers!U$38*(1+'Cost and Benefit Parameters'!$C$41)^AH$6</f>
        <v>1342867.924916653</v>
      </c>
      <c r="AI41" s="1">
        <f>Cohort_CF!AI39*Mincers!V$38*(1+'Cost and Benefit Parameters'!$C$41)^AI$6</f>
        <v>1379148.6267166245</v>
      </c>
      <c r="AJ41" s="1">
        <f>Cohort_CF!AJ39*Mincers!W$38*(1+'Cost and Benefit Parameters'!$C$41)^AJ$6</f>
        <v>1415559.9452807598</v>
      </c>
      <c r="AK41" s="1">
        <f>Cohort_CF!AK39*Mincers!X$38*(1+'Cost and Benefit Parameters'!$C$41)^AK$6</f>
        <v>1452061.0719740863</v>
      </c>
      <c r="AL41" s="1">
        <f>Cohort_CF!AL39*Mincers!Y$38*(1+'Cost and Benefit Parameters'!$C$41)^AL$6</f>
        <v>1488609.9697892321</v>
      </c>
      <c r="AM41" s="1">
        <f>Cohort_CF!AM39*Mincers!Z$38*(1+'Cost and Benefit Parameters'!$C$41)^AM$6</f>
        <v>1525163.4438162893</v>
      </c>
      <c r="AN41" s="1">
        <f>Cohort_CF!AN39*Mincers!AA$38*(1+'Cost and Benefit Parameters'!$C$41)^AN$6</f>
        <v>1561677.2170234877</v>
      </c>
      <c r="AO41" s="1">
        <f>Cohort_CF!AO39*Mincers!AB$38*(1+'Cost and Benefit Parameters'!$C$41)^AO$6</f>
        <v>1598106.011206202</v>
      </c>
      <c r="AP41" s="1">
        <f>Cohort_CF!AP39*Mincers!AC$38*(1+'Cost and Benefit Parameters'!$C$41)^AP$6</f>
        <v>1634403.6329364986</v>
      </c>
      <c r="AQ41" s="1">
        <f>Cohort_CF!AQ39*Mincers!AD$38*(1+'Cost and Benefit Parameters'!$C$41)^AQ$6</f>
        <v>1670523.0643198742</v>
      </c>
      <c r="AR41" s="1">
        <f>Cohort_CF!AR39*Mincers!AE$38*(1+'Cost and Benefit Parameters'!$C$41)^AR$6</f>
        <v>1706416.5583410962</v>
      </c>
      <c r="AS41" s="1">
        <f>Cohort_CF!AS39*Mincers!AF$38*(1+'Cost and Benefit Parameters'!$C$41)^AS$6</f>
        <v>1742035.7385563273</v>
      </c>
      <c r="AT41" s="1">
        <f>Cohort_CF!AT39*Mincers!AG$38*(1+'Cost and Benefit Parameters'!$C$41)^AT$6</f>
        <v>1777331.7028650793</v>
      </c>
      <c r="AU41" s="1">
        <f>Cohort_CF!AU39*Mincers!AH$38*(1+'Cost and Benefit Parameters'!$C$41)^AU$6</f>
        <v>1812255.1310721713</v>
      </c>
      <c r="AV41" s="1">
        <f>Cohort_CF!AV39*Mincers!AI$38*(1+'Cost and Benefit Parameters'!$C$41)^AV$6</f>
        <v>1846756.3959278944</v>
      </c>
      <c r="AW41" s="1">
        <f>Cohort_CF!AW39*Mincers!AJ$38*(1+'Cost and Benefit Parameters'!$C$41)^AW$6</f>
        <v>1880785.6773132267</v>
      </c>
      <c r="AX41" s="1">
        <f>Cohort_CF!AX39*Mincers!AK$38*(1+'Cost and Benefit Parameters'!$C$41)^AX$6</f>
        <v>1914293.0792171122</v>
      </c>
      <c r="AY41" s="1">
        <f>Cohort_CF!AY39*Mincers!AL$38*(1+'Cost and Benefit Parameters'!$C$41)^AY$6</f>
        <v>1947228.7491341133</v>
      </c>
      <c r="AZ41" s="1">
        <f>Cohort_CF!AZ39*Mincers!AM$38*(1+'Cost and Benefit Parameters'!$C$41)^AZ$6</f>
        <v>1979542.999493456</v>
      </c>
      <c r="BA41" s="1">
        <f>Cohort_CF!BA39*Mincers!AN$38*(1+'Cost and Benefit Parameters'!$C$41)^BA$6</f>
        <v>2011186.4307150124</v>
      </c>
      <c r="BB41" s="1">
        <f>Cohort_CF!BB39*Mincers!AO$38*(1+'Cost and Benefit Parameters'!$C$41)^BB$6</f>
        <v>2042110.0554735623</v>
      </c>
      <c r="BC41" s="1">
        <f>Cohort_CF!BC39*Mincers!AP$38*(1+'Cost and Benefit Parameters'!$C$41)^BC$6</f>
        <v>2072265.4237407856</v>
      </c>
      <c r="BD41" s="1" t="str">
        <f>IF(BD18="","",'Cost and Benefit Parameters'!$J$26)</f>
        <v/>
      </c>
      <c r="BE41" s="1" t="str">
        <f>IF(BE18="","",'Cost and Benefit Parameters'!$J$26)</f>
        <v/>
      </c>
      <c r="BF41" s="1" t="str">
        <f>IF(BF18="","",'Cost and Benefit Parameters'!$J$26)</f>
        <v/>
      </c>
      <c r="BG41" s="1" t="str">
        <f>IF(BG18="","",'Cost and Benefit Parameters'!$J$26)</f>
        <v/>
      </c>
      <c r="BH41" s="1" t="str">
        <f>IF(BH18="","",'Cost and Benefit Parameters'!$J$26)</f>
        <v/>
      </c>
      <c r="BI41" s="1" t="str">
        <f>IF(BI18="","",'Cost and Benefit Parameters'!$J$26)</f>
        <v/>
      </c>
      <c r="BJ41" s="1" t="str">
        <f>IF(BJ18="","",'Cost and Benefit Parameters'!$J$26)</f>
        <v/>
      </c>
      <c r="BK41" s="1" t="str">
        <f>IF(BK18="","",'Cost and Benefit Parameters'!$J$26)</f>
        <v/>
      </c>
      <c r="BL41" s="1" t="str">
        <f>IF(BL18="","",'Cost and Benefit Parameters'!$J$26)</f>
        <v/>
      </c>
    </row>
    <row r="42" spans="1:64" x14ac:dyDescent="0.55000000000000004">
      <c r="A42" s="639"/>
      <c r="B42" t="s">
        <v>478</v>
      </c>
      <c r="F42" s="1" t="str">
        <f>IF(Cohort_CF!F40="","",Cohort_CF!F40*Mincers!C46*(1+'Cost and Benefit Parameters'!$C$41)^F18)</f>
        <v/>
      </c>
      <c r="G42" s="1" t="str">
        <f>IF(G19="","",'Cost and Benefit Parameters'!$J$26)</f>
        <v/>
      </c>
      <c r="H42" s="1" t="str">
        <f>IF(H19="","",'Cost and Benefit Parameters'!$J$26)</f>
        <v/>
      </c>
      <c r="I42" s="1" t="str">
        <f>IF(I19="","",'Cost and Benefit Parameters'!$J$26)</f>
        <v/>
      </c>
      <c r="J42" s="1" t="str">
        <f>IF(J19="","",'Cost and Benefit Parameters'!$J$26)</f>
        <v/>
      </c>
      <c r="K42" s="1"/>
      <c r="L42" s="1" t="str">
        <f>IF(L19="","",'Cost and Benefit Parameters'!$J$26)</f>
        <v/>
      </c>
      <c r="M42" s="1" t="str">
        <f>IF(M19="","",'Cost and Benefit Parameters'!$J$26)</f>
        <v/>
      </c>
      <c r="N42" s="1" t="str">
        <f>IF(N19="","",'Cost and Benefit Parameters'!$J$26)</f>
        <v/>
      </c>
      <c r="O42" s="1" t="str">
        <f>IF(O19="","",'Cost and Benefit Parameters'!$J$26)</f>
        <v/>
      </c>
      <c r="P42" s="1" t="str">
        <f>IF(P19="","",'Cost and Benefit Parameters'!$J$26)</f>
        <v/>
      </c>
      <c r="Q42" s="1">
        <f>Cohort_CF!Q40*Mincers!C$38*(1+'Cost and Benefit Parameters'!$C$41)^Q$6</f>
        <v>765985.47717366065</v>
      </c>
      <c r="R42" s="1">
        <f>Cohort_CF!R40*Mincers!D$38*(1+'Cost and Benefit Parameters'!$C$41)^R$6</f>
        <v>795699.82662940421</v>
      </c>
      <c r="S42" s="1">
        <f>Cohort_CF!S40*Mincers!E$38*(1+'Cost and Benefit Parameters'!$C$41)^S$6</f>
        <v>826071.07310500031</v>
      </c>
      <c r="T42" s="1">
        <f>Cohort_CF!T40*Mincers!F$38*(1+'Cost and Benefit Parameters'!$C$41)^T$6</f>
        <v>857087.15994736832</v>
      </c>
      <c r="U42" s="1">
        <f>Cohort_CF!U40*Mincers!G$38*(1+'Cost and Benefit Parameters'!$C$41)^U$6</f>
        <v>894172.24037089641</v>
      </c>
      <c r="V42" s="1">
        <f>Cohort_CF!V40*Mincers!H$38*(1+'Cost and Benefit Parameters'!$C$41)^V$6</f>
        <v>926076.84898315812</v>
      </c>
      <c r="W42" s="1">
        <f>Cohort_CF!W40*Mincers!I$38*(1+'Cost and Benefit Parameters'!$C$41)^W$6</f>
        <v>958544.53411498456</v>
      </c>
      <c r="X42" s="1">
        <f>Cohort_CF!X40*Mincers!J$38*(1+'Cost and Benefit Parameters'!$C$41)^X$6</f>
        <v>991555.40457353741</v>
      </c>
      <c r="Y42" s="1">
        <f>Cohort_CF!Y40*Mincers!K$38*(1+'Cost and Benefit Parameters'!$C$41)^Y$6</f>
        <v>1025087.8838002037</v>
      </c>
      <c r="Z42" s="1">
        <f>Cohort_CF!Z40*Mincers!L$38*(1+'Cost and Benefit Parameters'!$C$41)^Z$6</f>
        <v>1059118.7044873734</v>
      </c>
      <c r="AA42" s="1">
        <f>Cohort_CF!AA40*Mincers!M$38*(1+'Cost and Benefit Parameters'!$C$41)^AA$6</f>
        <v>1093622.9081670204</v>
      </c>
      <c r="AB42" s="1">
        <f>Cohort_CF!AB40*Mincers!N$38*(1+'Cost and Benefit Parameters'!$C$41)^AB$6</f>
        <v>1128573.8499406558</v>
      </c>
      <c r="AC42" s="1">
        <f>Cohort_CF!AC40*Mincers!O$38*(1+'Cost and Benefit Parameters'!$C$41)^AC$6</f>
        <v>1163943.2085039769</v>
      </c>
      <c r="AD42" s="1">
        <f>Cohort_CF!AD40*Mincers!P$38*(1+'Cost and Benefit Parameters'!$C$41)^AD$6</f>
        <v>1199701.0016020455</v>
      </c>
      <c r="AE42" s="1">
        <f>Cohort_CF!AE40*Mincers!Q$38*(1+'Cost and Benefit Parameters'!$C$41)^AE$6</f>
        <v>1235815.6070319351</v>
      </c>
      <c r="AF42" s="1">
        <f>Cohort_CF!AF40*Mincers!R$38*(1+'Cost and Benefit Parameters'!$C$41)^AF$6</f>
        <v>1272253.7892900174</v>
      </c>
      <c r="AG42" s="1">
        <f>Cohort_CF!AG40*Mincers!S$38*(1+'Cost and Benefit Parameters'!$C$41)^AG$6</f>
        <v>1308980.7319397847</v>
      </c>
      <c r="AH42" s="1">
        <f>Cohort_CF!AH40*Mincers!T$38*(1+'Cost and Benefit Parameters'!$C$41)^AH$6</f>
        <v>1345960.0757543014</v>
      </c>
      <c r="AI42" s="1">
        <f>Cohort_CF!AI40*Mincers!U$38*(1+'Cost and Benefit Parameters'!$C$41)^AI$6</f>
        <v>1383153.9626641525</v>
      </c>
      <c r="AJ42" s="1">
        <f>Cohort_CF!AJ40*Mincers!V$38*(1+'Cost and Benefit Parameters'!$C$41)^AJ$6</f>
        <v>1420523.0855181233</v>
      </c>
      <c r="AK42" s="1">
        <f>Cohort_CF!AK40*Mincers!W$38*(1+'Cost and Benefit Parameters'!$C$41)^AK$6</f>
        <v>1458026.743639183</v>
      </c>
      <c r="AL42" s="1">
        <f>Cohort_CF!AL40*Mincers!X$38*(1+'Cost and Benefit Parameters'!$C$41)^AL$6</f>
        <v>1495622.9041333087</v>
      </c>
      <c r="AM42" s="1">
        <f>Cohort_CF!AM40*Mincers!Y$38*(1+'Cost and Benefit Parameters'!$C$41)^AM$6</f>
        <v>1533268.2688829093</v>
      </c>
      <c r="AN42" s="1">
        <f>Cohort_CF!AN40*Mincers!Z$38*(1+'Cost and Benefit Parameters'!$C$41)^AN$6</f>
        <v>1570918.3471307775</v>
      </c>
      <c r="AO42" s="1">
        <f>Cohort_CF!AO40*Mincers!AA$38*(1+'Cost and Benefit Parameters'!$C$41)^AO$6</f>
        <v>1608527.5335341925</v>
      </c>
      <c r="AP42" s="1">
        <f>Cohort_CF!AP40*Mincers!AB$38*(1+'Cost and Benefit Parameters'!$C$41)^AP$6</f>
        <v>1646049.1915423879</v>
      </c>
      <c r="AQ42" s="1">
        <f>Cohort_CF!AQ40*Mincers!AC$38*(1+'Cost and Benefit Parameters'!$C$41)^AQ$6</f>
        <v>1683435.7419245932</v>
      </c>
      <c r="AR42" s="1">
        <f>Cohort_CF!AR40*Mincers!AD$38*(1+'Cost and Benefit Parameters'!$C$41)^AR$6</f>
        <v>1720638.7562494704</v>
      </c>
      <c r="AS42" s="1">
        <f>Cohort_CF!AS40*Mincers!AE$38*(1+'Cost and Benefit Parameters'!$C$41)^AS$6</f>
        <v>1757609.0550913294</v>
      </c>
      <c r="AT42" s="1">
        <f>Cohort_CF!AT40*Mincers!AF$38*(1+'Cost and Benefit Parameters'!$C$41)^AT$6</f>
        <v>1794296.8107130169</v>
      </c>
      <c r="AU42" s="1">
        <f>Cohort_CF!AU40*Mincers!AG$38*(1+'Cost and Benefit Parameters'!$C$41)^AU$6</f>
        <v>1830651.6539510316</v>
      </c>
      <c r="AV42" s="1">
        <f>Cohort_CF!AV40*Mincers!AH$38*(1+'Cost and Benefit Parameters'!$C$41)^AV$6</f>
        <v>1866622.7850043364</v>
      </c>
      <c r="AW42" s="1">
        <f>Cohort_CF!AW40*Mincers!AI$38*(1+'Cost and Benefit Parameters'!$C$41)^AW$6</f>
        <v>1902159.0878057312</v>
      </c>
      <c r="AX42" s="1">
        <f>Cohort_CF!AX40*Mincers!AJ$38*(1+'Cost and Benefit Parameters'!$C$41)^AX$6</f>
        <v>1937209.2476326234</v>
      </c>
      <c r="AY42" s="1">
        <f>Cohort_CF!AY40*Mincers!AK$38*(1+'Cost and Benefit Parameters'!$C$41)^AY$6</f>
        <v>1971721.8715936255</v>
      </c>
      <c r="AZ42" s="1">
        <f>Cohort_CF!AZ40*Mincers!AL$38*(1+'Cost and Benefit Parameters'!$C$41)^AZ$6</f>
        <v>2005645.6116081367</v>
      </c>
      <c r="BA42" s="1">
        <f>Cohort_CF!BA40*Mincers!AM$38*(1+'Cost and Benefit Parameters'!$C$41)^BA$6</f>
        <v>2038929.2894782599</v>
      </c>
      <c r="BB42" s="1">
        <f>Cohort_CF!BB40*Mincers!AN$38*(1+'Cost and Benefit Parameters'!$C$41)^BB$6</f>
        <v>2071522.0236364624</v>
      </c>
      <c r="BC42" s="1">
        <f>Cohort_CF!BC40*Mincers!AO$38*(1+'Cost and Benefit Parameters'!$C$41)^BC$6</f>
        <v>2103373.357137769</v>
      </c>
      <c r="BD42" s="1">
        <f>Cohort_CF!BD40*Mincers!AP$38*(1+'Cost and Benefit Parameters'!$C$41)^BD$6</f>
        <v>2134433.3864530092</v>
      </c>
      <c r="BE42" s="1" t="str">
        <f>IF(BE19="","",'Cost and Benefit Parameters'!$J$26)</f>
        <v/>
      </c>
      <c r="BF42" s="1" t="str">
        <f>IF(BF19="","",'Cost and Benefit Parameters'!$J$26)</f>
        <v/>
      </c>
      <c r="BG42" s="1" t="str">
        <f>IF(BG19="","",'Cost and Benefit Parameters'!$J$26)</f>
        <v/>
      </c>
      <c r="BH42" s="1" t="str">
        <f>IF(BH19="","",'Cost and Benefit Parameters'!$J$26)</f>
        <v/>
      </c>
      <c r="BI42" s="1" t="str">
        <f>IF(BI19="","",'Cost and Benefit Parameters'!$J$26)</f>
        <v/>
      </c>
      <c r="BJ42" s="1" t="str">
        <f>IF(BJ19="","",'Cost and Benefit Parameters'!$J$26)</f>
        <v/>
      </c>
      <c r="BK42" s="1" t="str">
        <f>IF(BK19="","",'Cost and Benefit Parameters'!$J$26)</f>
        <v/>
      </c>
      <c r="BL42" s="1" t="str">
        <f>IF(BL19="","",'Cost and Benefit Parameters'!$J$26)</f>
        <v/>
      </c>
    </row>
    <row r="43" spans="1:64" x14ac:dyDescent="0.55000000000000004">
      <c r="A43" s="639"/>
      <c r="B43" t="s">
        <v>479</v>
      </c>
      <c r="F43" s="1" t="str">
        <f>IF(Cohort_CF!F41="","",Cohort_CF!F41*Mincers!#REF!*(1+'Cost and Benefit Parameters'!$C$41)^F19)</f>
        <v/>
      </c>
      <c r="G43" s="1" t="str">
        <f>IF(G20="","",'Cost and Benefit Parameters'!$J$26)</f>
        <v/>
      </c>
      <c r="H43" s="1" t="str">
        <f>IF(H20="","",'Cost and Benefit Parameters'!$J$26)</f>
        <v/>
      </c>
      <c r="I43" s="1" t="str">
        <f>IF(I20="","",'Cost and Benefit Parameters'!$J$26)</f>
        <v/>
      </c>
      <c r="J43" s="1" t="str">
        <f>IF(J20="","",'Cost and Benefit Parameters'!$J$26)</f>
        <v/>
      </c>
      <c r="K43" s="1" t="str">
        <f>IF(K20="","",'Cost and Benefit Parameters'!$J$26)</f>
        <v/>
      </c>
      <c r="L43" s="1" t="str">
        <f>IF(L20="","",'Cost and Benefit Parameters'!$J$26)</f>
        <v/>
      </c>
      <c r="M43" s="1" t="str">
        <f>IF(M20="","",'Cost and Benefit Parameters'!$J$26)</f>
        <v/>
      </c>
      <c r="N43" s="1" t="str">
        <f>IF(N20="","",'Cost and Benefit Parameters'!$J$26)</f>
        <v/>
      </c>
      <c r="O43" s="1" t="str">
        <f>IF(O20="","",'Cost and Benefit Parameters'!$J$26)</f>
        <v/>
      </c>
      <c r="P43" s="1" t="str">
        <f>IF(P20="","",'Cost and Benefit Parameters'!$J$26)</f>
        <v/>
      </c>
      <c r="Q43" s="1" t="str">
        <f>IF(Q20="","",'Cost and Benefit Parameters'!$J$26)</f>
        <v/>
      </c>
      <c r="R43" s="1">
        <f>Cohort_CF!R41*Mincers!C$38*(1+'Cost and Benefit Parameters'!$C$41)^R$6</f>
        <v>788965.0414888704</v>
      </c>
      <c r="S43" s="1">
        <f>Cohort_CF!S41*Mincers!D$38*(1+'Cost and Benefit Parameters'!$C$41)^S$6</f>
        <v>819570.82142828626</v>
      </c>
      <c r="T43" s="1">
        <f>Cohort_CF!T41*Mincers!E$38*(1+'Cost and Benefit Parameters'!$C$41)^T$6</f>
        <v>850853.20529815042</v>
      </c>
      <c r="U43" s="1">
        <f>Cohort_CF!U41*Mincers!F$38*(1+'Cost and Benefit Parameters'!$C$41)^U$6</f>
        <v>882799.77474578947</v>
      </c>
      <c r="V43" s="1">
        <f>Cohort_CF!V41*Mincers!G$38*(1+'Cost and Benefit Parameters'!$C$41)^V$6</f>
        <v>920997.40758202318</v>
      </c>
      <c r="W43" s="1">
        <f>Cohort_CF!W41*Mincers!H$38*(1+'Cost and Benefit Parameters'!$C$41)^W$6</f>
        <v>953859.1544526529</v>
      </c>
      <c r="X43" s="1">
        <f>Cohort_CF!X41*Mincers!I$38*(1+'Cost and Benefit Parameters'!$C$41)^X$6</f>
        <v>987300.87013843411</v>
      </c>
      <c r="Y43" s="1">
        <f>Cohort_CF!Y41*Mincers!J$38*(1+'Cost and Benefit Parameters'!$C$41)^Y$6</f>
        <v>1021302.0667107435</v>
      </c>
      <c r="Z43" s="1">
        <f>Cohort_CF!Z41*Mincers!K$38*(1+'Cost and Benefit Parameters'!$C$41)^Z$6</f>
        <v>1055840.5203142096</v>
      </c>
      <c r="AA43" s="1">
        <f>Cohort_CF!AA41*Mincers!L$38*(1+'Cost and Benefit Parameters'!$C$41)^AA$6</f>
        <v>1090892.2656219944</v>
      </c>
      <c r="AB43" s="1">
        <f>Cohort_CF!AB41*Mincers!M$38*(1+'Cost and Benefit Parameters'!$C$41)^AB$6</f>
        <v>1126431.5954120313</v>
      </c>
      <c r="AC43" s="1">
        <f>Cohort_CF!AC41*Mincers!N$38*(1+'Cost and Benefit Parameters'!$C$41)^AC$6</f>
        <v>1162431.0654388755</v>
      </c>
      <c r="AD43" s="1">
        <f>Cohort_CF!AD41*Mincers!O$38*(1+'Cost and Benefit Parameters'!$C$41)^AD$6</f>
        <v>1198861.5047590961</v>
      </c>
      <c r="AE43" s="1">
        <f>Cohort_CF!AE41*Mincers!P$38*(1+'Cost and Benefit Parameters'!$C$41)^AE$6</f>
        <v>1235692.0316501067</v>
      </c>
      <c r="AF43" s="1">
        <f>Cohort_CF!AF41*Mincers!Q$38*(1+'Cost and Benefit Parameters'!$C$41)^AF$6</f>
        <v>1272890.0752428933</v>
      </c>
      <c r="AG43" s="1">
        <f>Cohort_CF!AG41*Mincers!R$38*(1+'Cost and Benefit Parameters'!$C$41)^AG$6</f>
        <v>1310421.402968718</v>
      </c>
      <c r="AH43" s="1">
        <f>Cohort_CF!AH41*Mincers!S$38*(1+'Cost and Benefit Parameters'!$C$41)^AH$6</f>
        <v>1348250.1538979784</v>
      </c>
      <c r="AI43" s="1">
        <f>Cohort_CF!AI41*Mincers!T$38*(1+'Cost and Benefit Parameters'!$C$41)^AI$6</f>
        <v>1386338.8780269304</v>
      </c>
      <c r="AJ43" s="1">
        <f>Cohort_CF!AJ41*Mincers!U$38*(1+'Cost and Benefit Parameters'!$C$41)^AJ$6</f>
        <v>1424648.581544077</v>
      </c>
      <c r="AK43" s="1">
        <f>Cohort_CF!AK41*Mincers!V$38*(1+'Cost and Benefit Parameters'!$C$41)^AK$6</f>
        <v>1463138.7780836672</v>
      </c>
      <c r="AL43" s="1">
        <f>Cohort_CF!AL41*Mincers!W$38*(1+'Cost and Benefit Parameters'!$C$41)^AL$6</f>
        <v>1501767.5459483583</v>
      </c>
      <c r="AM43" s="1">
        <f>Cohort_CF!AM41*Mincers!X$38*(1+'Cost and Benefit Parameters'!$C$41)^AM$6</f>
        <v>1540491.5912573079</v>
      </c>
      <c r="AN43" s="1">
        <f>Cohort_CF!AN41*Mincers!Y$38*(1+'Cost and Benefit Parameters'!$C$41)^AN$6</f>
        <v>1579266.3169493962</v>
      </c>
      <c r="AO43" s="1">
        <f>Cohort_CF!AO41*Mincers!Z$38*(1+'Cost and Benefit Parameters'!$C$41)^AO$6</f>
        <v>1618045.8975447011</v>
      </c>
      <c r="AP43" s="1">
        <f>Cohort_CF!AP41*Mincers!AA$38*(1+'Cost and Benefit Parameters'!$C$41)^AP$6</f>
        <v>1656783.3595402183</v>
      </c>
      <c r="AQ43" s="1">
        <f>Cohort_CF!AQ41*Mincers!AB$38*(1+'Cost and Benefit Parameters'!$C$41)^AQ$6</f>
        <v>1695430.6672886594</v>
      </c>
      <c r="AR43" s="1">
        <f>Cohort_CF!AR41*Mincers!AC$38*(1+'Cost and Benefit Parameters'!$C$41)^AR$6</f>
        <v>1733938.8141823311</v>
      </c>
      <c r="AS43" s="1">
        <f>Cohort_CF!AS41*Mincers!AD$38*(1+'Cost and Benefit Parameters'!$C$41)^AS$6</f>
        <v>1772257.9189369548</v>
      </c>
      <c r="AT43" s="1">
        <f>Cohort_CF!AT41*Mincers!AE$38*(1+'Cost and Benefit Parameters'!$C$41)^AT$6</f>
        <v>1810337.3267440689</v>
      </c>
      <c r="AU43" s="1">
        <f>Cohort_CF!AU41*Mincers!AF$38*(1+'Cost and Benefit Parameters'!$C$41)^AU$6</f>
        <v>1848125.7150344076</v>
      </c>
      <c r="AV43" s="1">
        <f>Cohort_CF!AV41*Mincers!AG$38*(1+'Cost and Benefit Parameters'!$C$41)^AV$6</f>
        <v>1885571.2035695629</v>
      </c>
      <c r="AW43" s="1">
        <f>Cohort_CF!AW41*Mincers!AH$38*(1+'Cost and Benefit Parameters'!$C$41)^AW$6</f>
        <v>1922621.4685544665</v>
      </c>
      <c r="AX43" s="1">
        <f>Cohort_CF!AX41*Mincers!AI$38*(1+'Cost and Benefit Parameters'!$C$41)^AX$6</f>
        <v>1959223.8604399029</v>
      </c>
      <c r="AY43" s="1">
        <f>Cohort_CF!AY41*Mincers!AJ$38*(1+'Cost and Benefit Parameters'!$C$41)^AY$6</f>
        <v>1995325.525061602</v>
      </c>
      <c r="AZ43" s="1">
        <f>Cohort_CF!AZ41*Mincers!AK$38*(1+'Cost and Benefit Parameters'!$C$41)^AZ$6</f>
        <v>2030873.5277414345</v>
      </c>
      <c r="BA43" s="1">
        <f>Cohort_CF!BA41*Mincers!AL$38*(1+'Cost and Benefit Parameters'!$C$41)^BA$6</f>
        <v>2065814.979956381</v>
      </c>
      <c r="BB43" s="1">
        <f>Cohort_CF!BB41*Mincers!AM$38*(1+'Cost and Benefit Parameters'!$C$41)^BB$6</f>
        <v>2100097.1681626076</v>
      </c>
      <c r="BC43" s="1">
        <f>Cohort_CF!BC41*Mincers!AN$38*(1+'Cost and Benefit Parameters'!$C$41)^BC$6</f>
        <v>2133667.684345556</v>
      </c>
      <c r="BD43" s="1">
        <f>Cohort_CF!BD41*Mincers!AO$38*(1+'Cost and Benefit Parameters'!$C$41)^BD$6</f>
        <v>2166474.5578519022</v>
      </c>
      <c r="BE43" s="1">
        <f>Cohort_CF!BE41*Mincers!AP$38*(1+'Cost and Benefit Parameters'!$C$41)^BE$6</f>
        <v>2198466.3880465995</v>
      </c>
      <c r="BF43" s="1" t="str">
        <f>IF(BF20="","",'Cost and Benefit Parameters'!$J$26)</f>
        <v/>
      </c>
      <c r="BG43" s="1" t="str">
        <f>IF(BG20="","",'Cost and Benefit Parameters'!$J$26)</f>
        <v/>
      </c>
      <c r="BH43" s="1" t="str">
        <f>IF(BH20="","",'Cost and Benefit Parameters'!$J$26)</f>
        <v/>
      </c>
      <c r="BI43" s="1" t="str">
        <f>IF(BI20="","",'Cost and Benefit Parameters'!$J$26)</f>
        <v/>
      </c>
      <c r="BJ43" s="1" t="str">
        <f>IF(BJ20="","",'Cost and Benefit Parameters'!$J$26)</f>
        <v/>
      </c>
      <c r="BK43" s="1" t="str">
        <f>IF(BK20="","",'Cost and Benefit Parameters'!$J$26)</f>
        <v/>
      </c>
      <c r="BL43" s="1" t="str">
        <f>IF(BL20="","",'Cost and Benefit Parameters'!$J$26)</f>
        <v/>
      </c>
    </row>
    <row r="44" spans="1:64" x14ac:dyDescent="0.55000000000000004">
      <c r="A44" s="639"/>
      <c r="B44" t="s">
        <v>480</v>
      </c>
      <c r="F44" s="1" t="str">
        <f>IF(Cohort_CF!F42="","",Cohort_CF!F42*Mincers!#REF!*(1+'Cost and Benefit Parameters'!$C$41)^F20)</f>
        <v/>
      </c>
      <c r="G44" s="1" t="str">
        <f>IF(G21="","",'Cost and Benefit Parameters'!$J$26)</f>
        <v/>
      </c>
      <c r="H44" s="1" t="str">
        <f>IF(H21="","",'Cost and Benefit Parameters'!$J$26)</f>
        <v/>
      </c>
      <c r="I44" s="1" t="str">
        <f>IF(I21="","",'Cost and Benefit Parameters'!$J$26)</f>
        <v/>
      </c>
      <c r="J44" s="1" t="str">
        <f>IF(J21="","",'Cost and Benefit Parameters'!$J$26)</f>
        <v/>
      </c>
      <c r="K44" s="1" t="str">
        <f>IF(K21="","",'Cost and Benefit Parameters'!$J$26)</f>
        <v/>
      </c>
      <c r="L44" s="1" t="str">
        <f>IF(L21="","",'Cost and Benefit Parameters'!$J$26)</f>
        <v/>
      </c>
      <c r="M44" s="1" t="str">
        <f>IF(M21="","",'Cost and Benefit Parameters'!$J$26)</f>
        <v/>
      </c>
      <c r="N44" s="1" t="str">
        <f>IF(N21="","",'Cost and Benefit Parameters'!$J$26)</f>
        <v/>
      </c>
      <c r="O44" s="1" t="str">
        <f>IF(O21="","",'Cost and Benefit Parameters'!$J$26)</f>
        <v/>
      </c>
      <c r="P44" s="1" t="str">
        <f>IF(P21="","",'Cost and Benefit Parameters'!$J$26)</f>
        <v/>
      </c>
      <c r="Q44" s="1" t="str">
        <f>IF(Q21="","",'Cost and Benefit Parameters'!$J$26)</f>
        <v/>
      </c>
      <c r="R44" s="1" t="str">
        <f>IF(R21="","",'Cost and Benefit Parameters'!$J$26)</f>
        <v/>
      </c>
      <c r="S44" s="1">
        <f>Cohort_CF!S42*Mincers!C$38*(1+'Cost and Benefit Parameters'!$C$41)^S$6</f>
        <v>812633.9927335364</v>
      </c>
      <c r="T44" s="1">
        <f>Cohort_CF!T42*Mincers!D$38*(1+'Cost and Benefit Parameters'!$C$41)^T$6</f>
        <v>844157.946071135</v>
      </c>
      <c r="U44" s="1">
        <f>Cohort_CF!U42*Mincers!E$38*(1+'Cost and Benefit Parameters'!$C$41)^U$6</f>
        <v>876378.80145709496</v>
      </c>
      <c r="V44" s="1">
        <f>Cohort_CF!V42*Mincers!F$38*(1+'Cost and Benefit Parameters'!$C$41)^V$6</f>
        <v>909283.76798816293</v>
      </c>
      <c r="W44" s="1">
        <f>Cohort_CF!W42*Mincers!G$38*(1+'Cost and Benefit Parameters'!$C$41)^W$6</f>
        <v>948627.32980948384</v>
      </c>
      <c r="X44" s="1">
        <f>Cohort_CF!X42*Mincers!H$38*(1+'Cost and Benefit Parameters'!$C$41)^X$6</f>
        <v>982474.92908623244</v>
      </c>
      <c r="Y44" s="1">
        <f>Cohort_CF!Y42*Mincers!I$38*(1+'Cost and Benefit Parameters'!$C$41)^Y$6</f>
        <v>1016919.8962425871</v>
      </c>
      <c r="Z44" s="1">
        <f>Cohort_CF!Z42*Mincers!J$38*(1+'Cost and Benefit Parameters'!$C$41)^Z$6</f>
        <v>1051941.1287120658</v>
      </c>
      <c r="AA44" s="1">
        <f>Cohort_CF!AA42*Mincers!K$38*(1+'Cost and Benefit Parameters'!$C$41)^AA$6</f>
        <v>1087515.7359236358</v>
      </c>
      <c r="AB44" s="1">
        <f>Cohort_CF!AB42*Mincers!L$38*(1+'Cost and Benefit Parameters'!$C$41)^AB$6</f>
        <v>1123619.0335906544</v>
      </c>
      <c r="AC44" s="1">
        <f>Cohort_CF!AC42*Mincers!M$38*(1+'Cost and Benefit Parameters'!$C$41)^AC$6</f>
        <v>1160224.5432743921</v>
      </c>
      <c r="AD44" s="1">
        <f>Cohort_CF!AD42*Mincers!N$38*(1+'Cost and Benefit Parameters'!$C$41)^AD$6</f>
        <v>1197303.9974020417</v>
      </c>
      <c r="AE44" s="1">
        <f>Cohort_CF!AE42*Mincers!O$38*(1+'Cost and Benefit Parameters'!$C$41)^AE$6</f>
        <v>1234827.349901869</v>
      </c>
      <c r="AF44" s="1">
        <f>Cohort_CF!AF42*Mincers!P$38*(1+'Cost and Benefit Parameters'!$C$41)^AF$6</f>
        <v>1272762.7925996101</v>
      </c>
      <c r="AG44" s="1">
        <f>Cohort_CF!AG42*Mincers!Q$38*(1+'Cost and Benefit Parameters'!$C$41)^AG$6</f>
        <v>1311076.7775001801</v>
      </c>
      <c r="AH44" s="1">
        <f>Cohort_CF!AH42*Mincers!R$38*(1+'Cost and Benefit Parameters'!$C$41)^AH$6</f>
        <v>1349734.0450577794</v>
      </c>
      <c r="AI44" s="1">
        <f>Cohort_CF!AI42*Mincers!S$38*(1+'Cost and Benefit Parameters'!$C$41)^AI$6</f>
        <v>1388697.6585149176</v>
      </c>
      <c r="AJ44" s="1">
        <f>Cohort_CF!AJ42*Mincers!T$38*(1+'Cost and Benefit Parameters'!$C$41)^AJ$6</f>
        <v>1427929.0443677383</v>
      </c>
      <c r="AK44" s="1">
        <f>Cohort_CF!AK42*Mincers!U$38*(1+'Cost and Benefit Parameters'!$C$41)^AK$6</f>
        <v>1467388.0389903996</v>
      </c>
      <c r="AL44" s="1">
        <f>Cohort_CF!AL42*Mincers!V$38*(1+'Cost and Benefit Parameters'!$C$41)^AL$6</f>
        <v>1507032.941426177</v>
      </c>
      <c r="AM44" s="1">
        <f>Cohort_CF!AM42*Mincers!W$38*(1+'Cost and Benefit Parameters'!$C$41)^AM$6</f>
        <v>1546820.5723268089</v>
      </c>
      <c r="AN44" s="1">
        <f>Cohort_CF!AN42*Mincers!X$38*(1+'Cost and Benefit Parameters'!$C$41)^AN$6</f>
        <v>1586706.3389950269</v>
      </c>
      <c r="AO44" s="1">
        <f>Cohort_CF!AO42*Mincers!Y$38*(1+'Cost and Benefit Parameters'!$C$41)^AO$6</f>
        <v>1626644.3064578783</v>
      </c>
      <c r="AP44" s="1">
        <f>Cohort_CF!AP42*Mincers!Z$38*(1+'Cost and Benefit Parameters'!$C$41)^AP$6</f>
        <v>1666587.2744710422</v>
      </c>
      <c r="AQ44" s="1">
        <f>Cohort_CF!AQ42*Mincers!AA$38*(1+'Cost and Benefit Parameters'!$C$41)^AQ$6</f>
        <v>1706486.8603264245</v>
      </c>
      <c r="AR44" s="1">
        <f>Cohort_CF!AR42*Mincers!AB$38*(1+'Cost and Benefit Parameters'!$C$41)^AR$6</f>
        <v>1746293.5873073193</v>
      </c>
      <c r="AS44" s="1">
        <f>Cohort_CF!AS42*Mincers!AC$38*(1+'Cost and Benefit Parameters'!$C$41)^AS$6</f>
        <v>1785956.9786078013</v>
      </c>
      <c r="AT44" s="1">
        <f>Cohort_CF!AT42*Mincers!AD$38*(1+'Cost and Benefit Parameters'!$C$41)^AT$6</f>
        <v>1825425.6565050629</v>
      </c>
      <c r="AU44" s="1">
        <f>Cohort_CF!AU42*Mincers!AE$38*(1+'Cost and Benefit Parameters'!$C$41)^AU$6</f>
        <v>1864647.4465463911</v>
      </c>
      <c r="AV44" s="1">
        <f>Cohort_CF!AV42*Mincers!AF$38*(1+'Cost and Benefit Parameters'!$C$41)^AV$6</f>
        <v>1903569.4864854398</v>
      </c>
      <c r="AW44" s="1">
        <f>Cohort_CF!AW42*Mincers!AG$38*(1+'Cost and Benefit Parameters'!$C$41)^AW$6</f>
        <v>1942138.3396766495</v>
      </c>
      <c r="AX44" s="1">
        <f>Cohort_CF!AX42*Mincers!AH$38*(1+'Cost and Benefit Parameters'!$C$41)^AX$6</f>
        <v>1980300.1126111003</v>
      </c>
      <c r="AY44" s="1">
        <f>Cohort_CF!AY42*Mincers!AI$38*(1+'Cost and Benefit Parameters'!$C$41)^AY$6</f>
        <v>2018000.5762530998</v>
      </c>
      <c r="AZ44" s="1">
        <f>Cohort_CF!AZ42*Mincers!AJ$38*(1+'Cost and Benefit Parameters'!$C$41)^AZ$6</f>
        <v>2055185.2908134502</v>
      </c>
      <c r="BA44" s="1">
        <f>Cohort_CF!BA42*Mincers!AK$38*(1+'Cost and Benefit Parameters'!$C$41)^BA$6</f>
        <v>2091799.7335736777</v>
      </c>
      <c r="BB44" s="1">
        <f>Cohort_CF!BB42*Mincers!AL$38*(1+'Cost and Benefit Parameters'!$C$41)^BB$6</f>
        <v>2127789.4293550723</v>
      </c>
      <c r="BC44" s="1">
        <f>Cohort_CF!BC42*Mincers!AM$38*(1+'Cost and Benefit Parameters'!$C$41)^BC$6</f>
        <v>2163100.0832074853</v>
      </c>
      <c r="BD44" s="1">
        <f>Cohort_CF!BD42*Mincers!AN$38*(1+'Cost and Benefit Parameters'!$C$41)^BD$6</f>
        <v>2197677.7148759225</v>
      </c>
      <c r="BE44" s="1">
        <f>Cohort_CF!BE42*Mincers!AO$38*(1+'Cost and Benefit Parameters'!$C$41)^BE$6</f>
        <v>2231468.7945874594</v>
      </c>
      <c r="BF44" s="1">
        <f>Cohort_CF!BF42*Mincers!AP$38*(1+'Cost and Benefit Parameters'!$C$41)^BF$6</f>
        <v>2264420.3796879975</v>
      </c>
      <c r="BG44" s="1" t="str">
        <f>IF(BG21="","",'Cost and Benefit Parameters'!$J$26)</f>
        <v/>
      </c>
      <c r="BH44" s="1" t="str">
        <f>IF(BH21="","",'Cost and Benefit Parameters'!$J$26)</f>
        <v/>
      </c>
      <c r="BI44" s="1" t="str">
        <f>IF(BI21="","",'Cost and Benefit Parameters'!$J$26)</f>
        <v/>
      </c>
      <c r="BJ44" s="1" t="str">
        <f>IF(BJ21="","",'Cost and Benefit Parameters'!$J$26)</f>
        <v/>
      </c>
      <c r="BK44" s="1" t="str">
        <f>IF(BK21="","",'Cost and Benefit Parameters'!$J$26)</f>
        <v/>
      </c>
      <c r="BL44" s="1" t="str">
        <f>IF(BL21="","",'Cost and Benefit Parameters'!$J$26)</f>
        <v/>
      </c>
    </row>
    <row r="45" spans="1:64" x14ac:dyDescent="0.55000000000000004">
      <c r="A45" s="639"/>
      <c r="B45" t="s">
        <v>481</v>
      </c>
      <c r="F45" s="1" t="str">
        <f>IF(Cohort_CF!F43="","",Cohort_CF!F43*Mincers!#REF!*(1+'Cost and Benefit Parameters'!$C$41)^F21)</f>
        <v/>
      </c>
      <c r="G45" s="1" t="str">
        <f>IF(G22="","",'Cost and Benefit Parameters'!$J$26)</f>
        <v/>
      </c>
      <c r="H45" s="1" t="str">
        <f>IF(H22="","",'Cost and Benefit Parameters'!$J$26)</f>
        <v/>
      </c>
      <c r="I45" s="1" t="str">
        <f>IF(I22="","",'Cost and Benefit Parameters'!$J$26)</f>
        <v/>
      </c>
      <c r="J45" s="1" t="str">
        <f>IF(J22="","",'Cost and Benefit Parameters'!$J$26)</f>
        <v/>
      </c>
      <c r="K45" s="1" t="str">
        <f>IF(K22="","",'Cost and Benefit Parameters'!$J$26)</f>
        <v/>
      </c>
      <c r="L45" s="1" t="str">
        <f>IF(L22="","",'Cost and Benefit Parameters'!$J$26)</f>
        <v/>
      </c>
      <c r="M45" s="1" t="str">
        <f>IF(M22="","",'Cost and Benefit Parameters'!$J$26)</f>
        <v/>
      </c>
      <c r="N45" s="1" t="str">
        <f>IF(N22="","",'Cost and Benefit Parameters'!$J$26)</f>
        <v/>
      </c>
      <c r="O45" s="1" t="str">
        <f>IF(O22="","",'Cost and Benefit Parameters'!$J$26)</f>
        <v/>
      </c>
      <c r="P45" s="1" t="str">
        <f>IF(P22="","",'Cost and Benefit Parameters'!$J$26)</f>
        <v/>
      </c>
      <c r="Q45" s="1" t="str">
        <f>IF(Q22="","",'Cost and Benefit Parameters'!$J$26)</f>
        <v/>
      </c>
      <c r="R45" s="1" t="str">
        <f>IF(R22="","",'Cost and Benefit Parameters'!$J$26)</f>
        <v/>
      </c>
      <c r="S45" s="1" t="str">
        <f>IF(S22="","",'Cost and Benefit Parameters'!$J$26)</f>
        <v/>
      </c>
      <c r="T45" s="1">
        <f>Cohort_CF!T43*Mincers!C$38*(1+'Cost and Benefit Parameters'!$C$41)^T$6</f>
        <v>837013.01251554268</v>
      </c>
      <c r="U45" s="1">
        <f>Cohort_CF!U43*Mincers!D$38*(1+'Cost and Benefit Parameters'!$C$41)^U$6</f>
        <v>869482.684453269</v>
      </c>
      <c r="V45" s="1">
        <f>Cohort_CF!V43*Mincers!E$38*(1+'Cost and Benefit Parameters'!$C$41)^V$6</f>
        <v>902670.16550080758</v>
      </c>
      <c r="W45" s="1">
        <f>Cohort_CF!W43*Mincers!F$38*(1+'Cost and Benefit Parameters'!$C$41)^W$6</f>
        <v>936562.28102780785</v>
      </c>
      <c r="X45" s="1">
        <f>Cohort_CF!X43*Mincers!G$38*(1+'Cost and Benefit Parameters'!$C$41)^X$6</f>
        <v>977086.14970376843</v>
      </c>
      <c r="Y45" s="1">
        <f>Cohort_CF!Y43*Mincers!H$38*(1+'Cost and Benefit Parameters'!$C$41)^Y$6</f>
        <v>1011949.1769588194</v>
      </c>
      <c r="Z45" s="1">
        <f>Cohort_CF!Z43*Mincers!I$38*(1+'Cost and Benefit Parameters'!$C$41)^Z$6</f>
        <v>1047427.4931298647</v>
      </c>
      <c r="AA45" s="1">
        <f>Cohort_CF!AA43*Mincers!J$38*(1+'Cost and Benefit Parameters'!$C$41)^AA$6</f>
        <v>1083499.3625734276</v>
      </c>
      <c r="AB45" s="1">
        <f>Cohort_CF!AB43*Mincers!K$38*(1+'Cost and Benefit Parameters'!$C$41)^AB$6</f>
        <v>1120141.2080013452</v>
      </c>
      <c r="AC45" s="1">
        <f>Cohort_CF!AC43*Mincers!L$38*(1+'Cost and Benefit Parameters'!$C$41)^AC$6</f>
        <v>1157327.6045983741</v>
      </c>
      <c r="AD45" s="1">
        <f>Cohort_CF!AD43*Mincers!M$38*(1+'Cost and Benefit Parameters'!$C$41)^AD$6</f>
        <v>1195031.2795726238</v>
      </c>
      <c r="AE45" s="1">
        <f>Cohort_CF!AE43*Mincers!N$38*(1+'Cost and Benefit Parameters'!$C$41)^AE$6</f>
        <v>1233223.1173241029</v>
      </c>
      <c r="AF45" s="1">
        <f>Cohort_CF!AF43*Mincers!O$38*(1+'Cost and Benefit Parameters'!$C$41)^AF$6</f>
        <v>1271872.1703989252</v>
      </c>
      <c r="AG45" s="1">
        <f>Cohort_CF!AG43*Mincers!P$38*(1+'Cost and Benefit Parameters'!$C$41)^AG$6</f>
        <v>1310945.6763775982</v>
      </c>
      <c r="AH45" s="1">
        <f>Cohort_CF!AH43*Mincers!Q$38*(1+'Cost and Benefit Parameters'!$C$41)^AH$6</f>
        <v>1350409.0808251854</v>
      </c>
      <c r="AI45" s="1">
        <f>Cohort_CF!AI43*Mincers!R$38*(1+'Cost and Benefit Parameters'!$C$41)^AI$6</f>
        <v>1390226.0664095127</v>
      </c>
      <c r="AJ45" s="1">
        <f>Cohort_CF!AJ43*Mincers!S$38*(1+'Cost and Benefit Parameters'!$C$41)^AJ$6</f>
        <v>1430358.588270365</v>
      </c>
      <c r="AK45" s="1">
        <f>Cohort_CF!AK43*Mincers!T$38*(1+'Cost and Benefit Parameters'!$C$41)^AK$6</f>
        <v>1470766.9156987707</v>
      </c>
      <c r="AL45" s="1">
        <f>Cohort_CF!AL43*Mincers!U$38*(1+'Cost and Benefit Parameters'!$C$41)^AL$6</f>
        <v>1511409.6801601113</v>
      </c>
      <c r="AM45" s="1">
        <f>Cohort_CF!AM43*Mincers!V$38*(1+'Cost and Benefit Parameters'!$C$41)^AM$6</f>
        <v>1552243.9296689623</v>
      </c>
      <c r="AN45" s="1">
        <f>Cohort_CF!AN43*Mincers!W$38*(1+'Cost and Benefit Parameters'!$C$41)^AN$6</f>
        <v>1593225.1894966129</v>
      </c>
      <c r="AO45" s="1">
        <f>Cohort_CF!AO43*Mincers!X$38*(1+'Cost and Benefit Parameters'!$C$41)^AO$6</f>
        <v>1634307.529164878</v>
      </c>
      <c r="AP45" s="1">
        <f>Cohort_CF!AP43*Mincers!Y$38*(1+'Cost and Benefit Parameters'!$C$41)^AP$6</f>
        <v>1675443.6356516147</v>
      </c>
      <c r="AQ45" s="1">
        <f>Cohort_CF!AQ43*Mincers!Z$38*(1+'Cost and Benefit Parameters'!$C$41)^AQ$6</f>
        <v>1716584.8927051732</v>
      </c>
      <c r="AR45" s="1">
        <f>Cohort_CF!AR43*Mincers!AA$38*(1+'Cost and Benefit Parameters'!$C$41)^AR$6</f>
        <v>1757681.4661362171</v>
      </c>
      <c r="AS45" s="1">
        <f>Cohort_CF!AS43*Mincers!AB$38*(1+'Cost and Benefit Parameters'!$C$41)^AS$6</f>
        <v>1798682.3949265389</v>
      </c>
      <c r="AT45" s="1">
        <f>Cohort_CF!AT43*Mincers!AC$38*(1+'Cost and Benefit Parameters'!$C$41)^AT$6</f>
        <v>1839535.687966035</v>
      </c>
      <c r="AU45" s="1">
        <f>Cohort_CF!AU43*Mincers!AD$38*(1+'Cost and Benefit Parameters'!$C$41)^AU$6</f>
        <v>1880188.426200215</v>
      </c>
      <c r="AV45" s="1">
        <f>Cohort_CF!AV43*Mincers!AE$38*(1+'Cost and Benefit Parameters'!$C$41)^AV$6</f>
        <v>1920586.8699427829</v>
      </c>
      <c r="AW45" s="1">
        <f>Cohort_CF!AW43*Mincers!AF$38*(1+'Cost and Benefit Parameters'!$C$41)^AW$6</f>
        <v>1960676.5710800029</v>
      </c>
      <c r="AX45" s="1">
        <f>Cohort_CF!AX43*Mincers!AG$38*(1+'Cost and Benefit Parameters'!$C$41)^AX$6</f>
        <v>2000402.4898669489</v>
      </c>
      <c r="AY45" s="1">
        <f>Cohort_CF!AY43*Mincers!AH$38*(1+'Cost and Benefit Parameters'!$C$41)^AY$6</f>
        <v>2039709.1159894334</v>
      </c>
      <c r="AZ45" s="1">
        <f>Cohort_CF!AZ43*Mincers!AI$38*(1+'Cost and Benefit Parameters'!$C$41)^AZ$6</f>
        <v>2078540.5935406929</v>
      </c>
      <c r="BA45" s="1">
        <f>Cohort_CF!BA43*Mincers!AJ$38*(1+'Cost and Benefit Parameters'!$C$41)^BA$6</f>
        <v>2116840.8495378541</v>
      </c>
      <c r="BB45" s="1">
        <f>Cohort_CF!BB43*Mincers!AK$38*(1+'Cost and Benefit Parameters'!$C$41)^BB$6</f>
        <v>2154553.7255808879</v>
      </c>
      <c r="BC45" s="1">
        <f>Cohort_CF!BC43*Mincers!AL$38*(1+'Cost and Benefit Parameters'!$C$41)^BC$6</f>
        <v>2191623.112235724</v>
      </c>
      <c r="BD45" s="1">
        <f>Cohort_CF!BD43*Mincers!AM$38*(1+'Cost and Benefit Parameters'!$C$41)^BD$6</f>
        <v>2227993.0857037101</v>
      </c>
      <c r="BE45" s="1">
        <f>Cohort_CF!BE43*Mincers!AN$38*(1+'Cost and Benefit Parameters'!$C$41)^BE$6</f>
        <v>2263608.0463222004</v>
      </c>
      <c r="BF45" s="1">
        <f>Cohort_CF!BF43*Mincers!AO$38*(1+'Cost and Benefit Parameters'!$C$41)^BF$6</f>
        <v>2298412.8584250831</v>
      </c>
      <c r="BG45" s="1">
        <f>Cohort_CF!BG43*Mincers!AP$38*(1+'Cost and Benefit Parameters'!$C$41)^BG$6</f>
        <v>2332352.9910786371</v>
      </c>
      <c r="BH45" s="1" t="str">
        <f>IF(BH22="","",'Cost and Benefit Parameters'!$J$26)</f>
        <v/>
      </c>
      <c r="BI45" s="1" t="str">
        <f>IF(BI22="","",'Cost and Benefit Parameters'!$J$26)</f>
        <v/>
      </c>
      <c r="BJ45" s="1" t="str">
        <f>IF(BJ22="","",'Cost and Benefit Parameters'!$J$26)</f>
        <v/>
      </c>
      <c r="BK45" s="1" t="str">
        <f>IF(BK22="","",'Cost and Benefit Parameters'!$J$26)</f>
        <v/>
      </c>
      <c r="BL45" s="1" t="str">
        <f>IF(BL22="","",'Cost and Benefit Parameters'!$J$26)</f>
        <v/>
      </c>
    </row>
    <row r="46" spans="1:64" x14ac:dyDescent="0.55000000000000004">
      <c r="A46" s="639"/>
      <c r="B46" t="s">
        <v>482</v>
      </c>
      <c r="F46" s="1" t="str">
        <f>IF(Cohort_CF!F44="","",Cohort_CF!F44*Mincers!C47*(1+'Cost and Benefit Parameters'!$C$41)^F22)</f>
        <v/>
      </c>
      <c r="G46" s="1" t="str">
        <f>IF(G23="","",'Cost and Benefit Parameters'!$J$26)</f>
        <v/>
      </c>
      <c r="H46" s="1" t="str">
        <f>IF(H23="","",'Cost and Benefit Parameters'!$J$26)</f>
        <v/>
      </c>
      <c r="I46" s="1" t="str">
        <f>IF(I23="","",'Cost and Benefit Parameters'!$J$26)</f>
        <v/>
      </c>
      <c r="J46" s="1" t="str">
        <f>IF(J23="","",'Cost and Benefit Parameters'!$J$26)</f>
        <v/>
      </c>
      <c r="K46" s="1" t="str">
        <f>IF(K23="","",'Cost and Benefit Parameters'!$J$26)</f>
        <v/>
      </c>
      <c r="L46" s="1" t="str">
        <f>IF(L23="","",'Cost and Benefit Parameters'!$J$26)</f>
        <v/>
      </c>
      <c r="M46" s="1" t="str">
        <f>IF(M23="","",'Cost and Benefit Parameters'!$J$26)</f>
        <v/>
      </c>
      <c r="N46" s="1" t="str">
        <f>IF(N23="","",'Cost and Benefit Parameters'!$J$26)</f>
        <v/>
      </c>
      <c r="O46" s="1" t="str">
        <f>IF(O23="","",'Cost and Benefit Parameters'!$J$26)</f>
        <v/>
      </c>
      <c r="P46" s="1" t="str">
        <f>IF(P23="","",'Cost and Benefit Parameters'!$J$26)</f>
        <v/>
      </c>
      <c r="Q46" s="1" t="str">
        <f>IF(Q23="","",'Cost and Benefit Parameters'!$J$26)</f>
        <v/>
      </c>
      <c r="R46" s="1" t="str">
        <f>IF(R23="","",'Cost and Benefit Parameters'!$J$26)</f>
        <v/>
      </c>
      <c r="S46" s="1" t="str">
        <f>IF(S23="","",'Cost and Benefit Parameters'!$J$26)</f>
        <v/>
      </c>
      <c r="T46" s="1" t="str">
        <f>IF(T23="","",'Cost and Benefit Parameters'!$J$26)</f>
        <v/>
      </c>
      <c r="U46" s="1">
        <f>Cohort_CF!U44*Mincers!C$38*(1+'Cost and Benefit Parameters'!$C$41)^U$6</f>
        <v>862123.402891009</v>
      </c>
      <c r="V46" s="1">
        <f>Cohort_CF!V44*Mincers!D$38*(1+'Cost and Benefit Parameters'!$C$41)^V$6</f>
        <v>895567.16498686699</v>
      </c>
      <c r="W46" s="1">
        <f>Cohort_CF!W44*Mincers!E$38*(1+'Cost and Benefit Parameters'!$C$41)^W$6</f>
        <v>929750.27046583185</v>
      </c>
      <c r="X46" s="1">
        <f>Cohort_CF!X44*Mincers!F$38*(1+'Cost and Benefit Parameters'!$C$41)^X$6</f>
        <v>964659.14945864212</v>
      </c>
      <c r="Y46" s="1">
        <f>Cohort_CF!Y44*Mincers!G$38*(1+'Cost and Benefit Parameters'!$C$41)^Y$6</f>
        <v>1006398.7341948814</v>
      </c>
      <c r="Z46" s="1">
        <f>Cohort_CF!Z44*Mincers!H$38*(1+'Cost and Benefit Parameters'!$C$41)^Z$6</f>
        <v>1042307.652267584</v>
      </c>
      <c r="AA46" s="1">
        <f>Cohort_CF!AA44*Mincers!I$38*(1+'Cost and Benefit Parameters'!$C$41)^AA$6</f>
        <v>1078850.3179237605</v>
      </c>
      <c r="AB46" s="1">
        <f>Cohort_CF!AB44*Mincers!J$38*(1+'Cost and Benefit Parameters'!$C$41)^AB$6</f>
        <v>1116004.3434506305</v>
      </c>
      <c r="AC46" s="1">
        <f>Cohort_CF!AC44*Mincers!K$38*(1+'Cost and Benefit Parameters'!$C$41)^AC$6</f>
        <v>1153745.4442413854</v>
      </c>
      <c r="AD46" s="1">
        <f>Cohort_CF!AD44*Mincers!L$38*(1+'Cost and Benefit Parameters'!$C$41)^AD$6</f>
        <v>1192047.4327363251</v>
      </c>
      <c r="AE46" s="1">
        <f>Cohort_CF!AE44*Mincers!M$38*(1+'Cost and Benefit Parameters'!$C$41)^AE$6</f>
        <v>1230882.2179598026</v>
      </c>
      <c r="AF46" s="1">
        <f>Cohort_CF!AF44*Mincers!N$38*(1+'Cost and Benefit Parameters'!$C$41)^AF$6</f>
        <v>1270219.810843826</v>
      </c>
      <c r="AG46" s="1">
        <f>Cohort_CF!AG44*Mincers!O$38*(1+'Cost and Benefit Parameters'!$C$41)^AG$6</f>
        <v>1310028.3355108928</v>
      </c>
      <c r="AH46" s="1">
        <f>Cohort_CF!AH44*Mincers!P$38*(1+'Cost and Benefit Parameters'!$C$41)^AH$6</f>
        <v>1350274.0466689263</v>
      </c>
      <c r="AI46" s="1">
        <f>Cohort_CF!AI44*Mincers!Q$38*(1+'Cost and Benefit Parameters'!$C$41)^AI$6</f>
        <v>1390921.3532499408</v>
      </c>
      <c r="AJ46" s="1">
        <f>Cohort_CF!AJ44*Mincers!R$38*(1+'Cost and Benefit Parameters'!$C$41)^AJ$6</f>
        <v>1431932.8484017982</v>
      </c>
      <c r="AK46" s="1">
        <f>Cohort_CF!AK44*Mincers!S$38*(1+'Cost and Benefit Parameters'!$C$41)^AK$6</f>
        <v>1473269.3459184763</v>
      </c>
      <c r="AL46" s="1">
        <f>Cohort_CF!AL44*Mincers!T$38*(1+'Cost and Benefit Parameters'!$C$41)^AL$6</f>
        <v>1514889.9231697335</v>
      </c>
      <c r="AM46" s="1">
        <f>Cohort_CF!AM44*Mincers!U$38*(1+'Cost and Benefit Parameters'!$C$41)^AM$6</f>
        <v>1556751.9705649146</v>
      </c>
      <c r="AN46" s="1">
        <f>Cohort_CF!AN44*Mincers!V$38*(1+'Cost and Benefit Parameters'!$C$41)^AN$6</f>
        <v>1598811.247559031</v>
      </c>
      <c r="AO46" s="1">
        <f>Cohort_CF!AO44*Mincers!W$38*(1+'Cost and Benefit Parameters'!$C$41)^AO$6</f>
        <v>1641021.9451815116</v>
      </c>
      <c r="AP46" s="1">
        <f>Cohort_CF!AP44*Mincers!X$38*(1+'Cost and Benefit Parameters'!$C$41)^AP$6</f>
        <v>1683336.7550398242</v>
      </c>
      <c r="AQ46" s="1">
        <f>Cohort_CF!AQ44*Mincers!Y$38*(1+'Cost and Benefit Parameters'!$C$41)^AQ$6</f>
        <v>1725706.9447211628</v>
      </c>
      <c r="AR46" s="1">
        <f>Cohort_CF!AR44*Mincers!Z$38*(1+'Cost and Benefit Parameters'!$C$41)^AR$6</f>
        <v>1768082.4394863285</v>
      </c>
      <c r="AS46" s="1">
        <f>Cohort_CF!AS44*Mincers!AA$38*(1+'Cost and Benefit Parameters'!$C$41)^AS$6</f>
        <v>1810411.910120304</v>
      </c>
      <c r="AT46" s="1">
        <f>Cohort_CF!AT44*Mincers!AB$38*(1+'Cost and Benefit Parameters'!$C$41)^AT$6</f>
        <v>1852642.8667743348</v>
      </c>
      <c r="AU46" s="1">
        <f>Cohort_CF!AU44*Mincers!AC$38*(1+'Cost and Benefit Parameters'!$C$41)^AU$6</f>
        <v>1894721.7586050162</v>
      </c>
      <c r="AV46" s="1">
        <f>Cohort_CF!AV44*Mincers!AD$38*(1+'Cost and Benefit Parameters'!$C$41)^AV$6</f>
        <v>1936594.0789862217</v>
      </c>
      <c r="AW46" s="1">
        <f>Cohort_CF!AW44*Mincers!AE$38*(1+'Cost and Benefit Parameters'!$C$41)^AW$6</f>
        <v>1978204.4760410665</v>
      </c>
      <c r="AX46" s="1">
        <f>Cohort_CF!AX44*Mincers!AF$38*(1+'Cost and Benefit Parameters'!$C$41)^AX$6</f>
        <v>2019496.8682124028</v>
      </c>
      <c r="AY46" s="1">
        <f>Cohort_CF!AY44*Mincers!AG$38*(1+'Cost and Benefit Parameters'!$C$41)^AY$6</f>
        <v>2060414.5645629573</v>
      </c>
      <c r="AZ46" s="1">
        <f>Cohort_CF!AZ44*Mincers!AH$38*(1+'Cost and Benefit Parameters'!$C$41)^AZ$6</f>
        <v>2100900.3894691165</v>
      </c>
      <c r="BA46" s="1">
        <f>Cohort_CF!BA44*Mincers!AI$38*(1+'Cost and Benefit Parameters'!$C$41)^BA$6</f>
        <v>2140896.8113469142</v>
      </c>
      <c r="BB46" s="1">
        <f>Cohort_CF!BB44*Mincers!AJ$38*(1+'Cost and Benefit Parameters'!$C$41)^BB$6</f>
        <v>2180346.0750239892</v>
      </c>
      <c r="BC46" s="1">
        <f>Cohort_CF!BC44*Mincers!AK$38*(1+'Cost and Benefit Parameters'!$C$41)^BC$6</f>
        <v>2219190.337348314</v>
      </c>
      <c r="BD46" s="1">
        <f>Cohort_CF!BD44*Mincers!AL$38*(1+'Cost and Benefit Parameters'!$C$41)^BD$6</f>
        <v>2257371.8056027959</v>
      </c>
      <c r="BE46" s="1">
        <f>Cohort_CF!BE44*Mincers!AM$38*(1+'Cost and Benefit Parameters'!$C$41)^BE$6</f>
        <v>2294832.8782748212</v>
      </c>
      <c r="BF46" s="1">
        <f>Cohort_CF!BF44*Mincers!AN$38*(1+'Cost and Benefit Parameters'!$C$41)^BF$6</f>
        <v>2331516.2877118667</v>
      </c>
      <c r="BG46" s="1">
        <f>Cohort_CF!BG44*Mincers!AO$38*(1+'Cost and Benefit Parameters'!$C$41)^BG$6</f>
        <v>2367365.2441778351</v>
      </c>
      <c r="BH46" s="1">
        <f>Cohort_CF!BH44*Mincers!AP$38*(1+'Cost and Benefit Parameters'!$C$41)^BH$6</f>
        <v>2402323.5808109962</v>
      </c>
      <c r="BI46" s="1" t="str">
        <f>IF(BI23="","",'Cost and Benefit Parameters'!$J$26)</f>
        <v/>
      </c>
      <c r="BJ46" s="1" t="str">
        <f>IF(BJ23="","",'Cost and Benefit Parameters'!$J$26)</f>
        <v/>
      </c>
      <c r="BK46" s="1" t="str">
        <f>IF(BK23="","",'Cost and Benefit Parameters'!$J$26)</f>
        <v/>
      </c>
      <c r="BL46" s="1" t="str">
        <f>IF(BL23="","",'Cost and Benefit Parameters'!$J$26)</f>
        <v/>
      </c>
    </row>
    <row r="47" spans="1:64" x14ac:dyDescent="0.55000000000000004">
      <c r="A47" s="639"/>
      <c r="B47" t="s">
        <v>483</v>
      </c>
      <c r="F47" s="1" t="str">
        <f>IF(Cohort_CF!F45="","",Cohort_CF!F45*Mincers!C48*(1+'Cost and Benefit Parameters'!$C$41)^F23)</f>
        <v/>
      </c>
      <c r="G47" s="1" t="str">
        <f>IF(G24="","",'Cost and Benefit Parameters'!$J$26)</f>
        <v/>
      </c>
      <c r="H47" s="1" t="str">
        <f>IF(H24="","",'Cost and Benefit Parameters'!$J$26)</f>
        <v/>
      </c>
      <c r="I47" s="1" t="str">
        <f>IF(I24="","",'Cost and Benefit Parameters'!$J$26)</f>
        <v/>
      </c>
      <c r="J47" s="1" t="str">
        <f>IF(J24="","",'Cost and Benefit Parameters'!$J$26)</f>
        <v/>
      </c>
      <c r="K47" s="1" t="str">
        <f>IF(K24="","",'Cost and Benefit Parameters'!$J$26)</f>
        <v/>
      </c>
      <c r="L47" s="1" t="str">
        <f>IF(L24="","",'Cost and Benefit Parameters'!$J$26)</f>
        <v/>
      </c>
      <c r="M47" s="1" t="str">
        <f>IF(M24="","",'Cost and Benefit Parameters'!$J$26)</f>
        <v/>
      </c>
      <c r="N47" s="1" t="str">
        <f>IF(N24="","",'Cost and Benefit Parameters'!$J$26)</f>
        <v/>
      </c>
      <c r="O47" s="1" t="str">
        <f>IF(O24="","",'Cost and Benefit Parameters'!$J$26)</f>
        <v/>
      </c>
      <c r="P47" s="1" t="str">
        <f>IF(P24="","",'Cost and Benefit Parameters'!$J$26)</f>
        <v/>
      </c>
      <c r="Q47" s="1" t="str">
        <f>IF(Q24="","",'Cost and Benefit Parameters'!$J$26)</f>
        <v/>
      </c>
      <c r="R47" s="1" t="str">
        <f>IF(R24="","",'Cost and Benefit Parameters'!$J$26)</f>
        <v/>
      </c>
      <c r="S47" s="1" t="str">
        <f>IF(S24="","",'Cost and Benefit Parameters'!$J$26)</f>
        <v/>
      </c>
      <c r="T47" s="1" t="str">
        <f>IF(T24="","",'Cost and Benefit Parameters'!$J$26)</f>
        <v/>
      </c>
      <c r="U47" s="1" t="str">
        <f>IF(U24="","",'Cost and Benefit Parameters'!$J$26)</f>
        <v/>
      </c>
      <c r="V47" s="1">
        <f>Cohort_CF!V45*Mincers!C$38*(1+'Cost and Benefit Parameters'!$C$41)^V$6</f>
        <v>887987.10497773904</v>
      </c>
      <c r="W47" s="1">
        <f>Cohort_CF!W45*Mincers!D$38*(1+'Cost and Benefit Parameters'!$C$41)^W$6</f>
        <v>922434.17993647291</v>
      </c>
      <c r="X47" s="1">
        <f>Cohort_CF!X45*Mincers!E$38*(1+'Cost and Benefit Parameters'!$C$41)^X$6</f>
        <v>957642.77857980679</v>
      </c>
      <c r="Y47" s="1">
        <f>Cohort_CF!Y45*Mincers!F$38*(1+'Cost and Benefit Parameters'!$C$41)^Y$6</f>
        <v>993598.92394240131</v>
      </c>
      <c r="Z47" s="1">
        <f>Cohort_CF!Z45*Mincers!G$38*(1+'Cost and Benefit Parameters'!$C$41)^Z$6</f>
        <v>1036590.6962207279</v>
      </c>
      <c r="AA47" s="1">
        <f>Cohort_CF!AA45*Mincers!H$38*(1+'Cost and Benefit Parameters'!$C$41)^AA$6</f>
        <v>1073576.8818356113</v>
      </c>
      <c r="AB47" s="1">
        <f>Cohort_CF!AB45*Mincers!I$38*(1+'Cost and Benefit Parameters'!$C$41)^AB$6</f>
        <v>1111215.8274614734</v>
      </c>
      <c r="AC47" s="1">
        <f>Cohort_CF!AC45*Mincers!J$38*(1+'Cost and Benefit Parameters'!$C$41)^AC$6</f>
        <v>1149484.4737541494</v>
      </c>
      <c r="AD47" s="1">
        <f>Cohort_CF!AD45*Mincers!K$38*(1+'Cost and Benefit Parameters'!$C$41)^AD$6</f>
        <v>1188357.8075686269</v>
      </c>
      <c r="AE47" s="1">
        <f>Cohort_CF!AE45*Mincers!L$38*(1+'Cost and Benefit Parameters'!$C$41)^AE$6</f>
        <v>1227808.8557184148</v>
      </c>
      <c r="AF47" s="1">
        <f>Cohort_CF!AF45*Mincers!M$38*(1+'Cost and Benefit Parameters'!$C$41)^AF$6</f>
        <v>1267808.6844985967</v>
      </c>
      <c r="AG47" s="1">
        <f>Cohort_CF!AG45*Mincers!N$38*(1+'Cost and Benefit Parameters'!$C$41)^AG$6</f>
        <v>1308326.4051691408</v>
      </c>
      <c r="AH47" s="1">
        <f>Cohort_CF!AH45*Mincers!O$38*(1+'Cost and Benefit Parameters'!$C$41)^AH$6</f>
        <v>1349329.1855762196</v>
      </c>
      <c r="AI47" s="1">
        <f>Cohort_CF!AI45*Mincers!P$38*(1+'Cost and Benefit Parameters'!$C$41)^AI$6</f>
        <v>1390782.2680689939</v>
      </c>
      <c r="AJ47" s="1">
        <f>Cohort_CF!AJ45*Mincers!Q$38*(1+'Cost and Benefit Parameters'!$C$41)^AJ$6</f>
        <v>1432648.9938474391</v>
      </c>
      <c r="AK47" s="1">
        <f>Cohort_CF!AK45*Mincers!R$38*(1+'Cost and Benefit Parameters'!$C$41)^AK$6</f>
        <v>1474890.8338538522</v>
      </c>
      <c r="AL47" s="1">
        <f>Cohort_CF!AL45*Mincers!S$38*(1+'Cost and Benefit Parameters'!$C$41)^AL$6</f>
        <v>1517467.4262960304</v>
      </c>
      <c r="AM47" s="1">
        <f>Cohort_CF!AM45*Mincers!T$38*(1+'Cost and Benefit Parameters'!$C$41)^AM$6</f>
        <v>1560336.6208648256</v>
      </c>
      <c r="AN47" s="1">
        <f>Cohort_CF!AN45*Mincers!U$38*(1+'Cost and Benefit Parameters'!$C$41)^AN$6</f>
        <v>1603454.5296818619</v>
      </c>
      <c r="AO47" s="1">
        <f>Cohort_CF!AO45*Mincers!V$38*(1+'Cost and Benefit Parameters'!$C$41)^AO$6</f>
        <v>1646775.5849858022</v>
      </c>
      <c r="AP47" s="1">
        <f>Cohort_CF!AP45*Mincers!W$38*(1+'Cost and Benefit Parameters'!$C$41)^AP$6</f>
        <v>1690252.6035369569</v>
      </c>
      <c r="AQ47" s="1">
        <f>Cohort_CF!AQ45*Mincers!X$38*(1+'Cost and Benefit Parameters'!$C$41)^AQ$6</f>
        <v>1733836.8576910186</v>
      </c>
      <c r="AR47" s="1">
        <f>Cohort_CF!AR45*Mincers!Y$38*(1+'Cost and Benefit Parameters'!$C$41)^AR$6</f>
        <v>1777478.1530627978</v>
      </c>
      <c r="AS47" s="1">
        <f>Cohort_CF!AS45*Mincers!Z$38*(1+'Cost and Benefit Parameters'!$C$41)^AS$6</f>
        <v>1821124.9126709185</v>
      </c>
      <c r="AT47" s="1">
        <f>Cohort_CF!AT45*Mincers!AA$38*(1+'Cost and Benefit Parameters'!$C$41)^AT$6</f>
        <v>1864724.2674239126</v>
      </c>
      <c r="AU47" s="1">
        <f>Cohort_CF!AU45*Mincers!AB$38*(1+'Cost and Benefit Parameters'!$C$41)^AU$6</f>
        <v>1908222.1527775649</v>
      </c>
      <c r="AV47" s="1">
        <f>Cohort_CF!AV45*Mincers!AC$38*(1+'Cost and Benefit Parameters'!$C$41)^AV$6</f>
        <v>1951563.4113631668</v>
      </c>
      <c r="AW47" s="1">
        <f>Cohort_CF!AW45*Mincers!AD$38*(1+'Cost and Benefit Parameters'!$C$41)^AW$6</f>
        <v>1994691.9013558081</v>
      </c>
      <c r="AX47" s="1">
        <f>Cohort_CF!AX45*Mincers!AE$38*(1+'Cost and Benefit Parameters'!$C$41)^AX$6</f>
        <v>2037550.6103222982</v>
      </c>
      <c r="AY47" s="1">
        <f>Cohort_CF!AY45*Mincers!AF$38*(1+'Cost and Benefit Parameters'!$C$41)^AY$6</f>
        <v>2080081.7742587749</v>
      </c>
      <c r="AZ47" s="1">
        <f>Cohort_CF!AZ45*Mincers!AG$38*(1+'Cost and Benefit Parameters'!$C$41)^AZ$6</f>
        <v>2122227.0014998461</v>
      </c>
      <c r="BA47" s="1">
        <f>Cohort_CF!BA45*Mincers!AH$38*(1+'Cost and Benefit Parameters'!$C$41)^BA$6</f>
        <v>2163927.4011531901</v>
      </c>
      <c r="BB47" s="1">
        <f>Cohort_CF!BB45*Mincers!AI$38*(1+'Cost and Benefit Parameters'!$C$41)^BB$6</f>
        <v>2205123.715687321</v>
      </c>
      <c r="BC47" s="1">
        <f>Cohort_CF!BC45*Mincers!AJ$38*(1+'Cost and Benefit Parameters'!$C$41)^BC$6</f>
        <v>2245756.4572747089</v>
      </c>
      <c r="BD47" s="1">
        <f>Cohort_CF!BD45*Mincers!AK$38*(1+'Cost and Benefit Parameters'!$C$41)^BD$6</f>
        <v>2285766.0474687638</v>
      </c>
      <c r="BE47" s="1">
        <f>Cohort_CF!BE45*Mincers!AL$38*(1+'Cost and Benefit Parameters'!$C$41)^BE$6</f>
        <v>2325092.9597708797</v>
      </c>
      <c r="BF47" s="1">
        <f>Cohort_CF!BF45*Mincers!AM$38*(1+'Cost and Benefit Parameters'!$C$41)^BF$6</f>
        <v>2363677.864623066</v>
      </c>
      <c r="BG47" s="1">
        <f>Cohort_CF!BG45*Mincers!AN$38*(1+'Cost and Benefit Parameters'!$C$41)^BG$6</f>
        <v>2401461.7763432218</v>
      </c>
      <c r="BH47" s="1">
        <f>Cohort_CF!BH45*Mincers!AO$38*(1+'Cost and Benefit Parameters'!$C$41)^BH$6</f>
        <v>2438386.2015031702</v>
      </c>
      <c r="BI47" s="1">
        <f>Cohort_CF!BI45*Mincers!AP$38*(1+'Cost and Benefit Parameters'!$C$41)^BI$6</f>
        <v>2474393.2882353263</v>
      </c>
      <c r="BJ47" s="1" t="str">
        <f>IF(BJ24="","",'Cost and Benefit Parameters'!$J$26)</f>
        <v/>
      </c>
      <c r="BK47" s="1" t="str">
        <f>IF(BK24="","",'Cost and Benefit Parameters'!$J$26)</f>
        <v/>
      </c>
      <c r="BL47" s="1" t="str">
        <f>IF(BL24="","",'Cost and Benefit Parameters'!$J$26)</f>
        <v/>
      </c>
    </row>
    <row r="48" spans="1:64" x14ac:dyDescent="0.55000000000000004">
      <c r="A48" s="639"/>
      <c r="B48" t="s">
        <v>484</v>
      </c>
      <c r="F48" s="1" t="str">
        <f>IF(Cohort_CF!F46="","",Cohort_CF!F46*Mincers!C49*(1+'Cost and Benefit Parameters'!$C$41)^F24)</f>
        <v/>
      </c>
      <c r="G48" s="1" t="str">
        <f>IF(G25="","",'Cost and Benefit Parameters'!$J$26)</f>
        <v/>
      </c>
      <c r="H48" s="1" t="str">
        <f>IF(H25="","",'Cost and Benefit Parameters'!$J$26)</f>
        <v/>
      </c>
      <c r="I48" s="1" t="str">
        <f>IF(I25="","",'Cost and Benefit Parameters'!$J$26)</f>
        <v/>
      </c>
      <c r="J48" s="1" t="str">
        <f>IF(J25="","",'Cost and Benefit Parameters'!$J$26)</f>
        <v/>
      </c>
      <c r="K48" s="1" t="str">
        <f>IF(K25="","",'Cost and Benefit Parameters'!$J$26)</f>
        <v/>
      </c>
      <c r="L48" s="1" t="str">
        <f>IF(L25="","",'Cost and Benefit Parameters'!$J$26)</f>
        <v/>
      </c>
      <c r="M48" s="1" t="str">
        <f>IF(M25="","",'Cost and Benefit Parameters'!$J$26)</f>
        <v/>
      </c>
      <c r="N48" s="1" t="str">
        <f>IF(N25="","",'Cost and Benefit Parameters'!$J$26)</f>
        <v/>
      </c>
      <c r="O48" s="1" t="str">
        <f>IF(O25="","",'Cost and Benefit Parameters'!$J$26)</f>
        <v/>
      </c>
      <c r="P48" s="1" t="str">
        <f>IF(P25="","",'Cost and Benefit Parameters'!$J$26)</f>
        <v/>
      </c>
      <c r="Q48" s="1" t="str">
        <f>IF(Q25="","",'Cost and Benefit Parameters'!$J$26)</f>
        <v/>
      </c>
      <c r="R48" s="1" t="str">
        <f>IF(R25="","",'Cost and Benefit Parameters'!$J$26)</f>
        <v/>
      </c>
      <c r="S48" s="1" t="str">
        <f>IF(S25="","",'Cost and Benefit Parameters'!$J$26)</f>
        <v/>
      </c>
      <c r="T48" s="1" t="str">
        <f>IF(T25="","",'Cost and Benefit Parameters'!$J$26)</f>
        <v/>
      </c>
      <c r="U48" s="1" t="str">
        <f>IF(U25="","",'Cost and Benefit Parameters'!$J$26)</f>
        <v/>
      </c>
      <c r="V48" s="1" t="str">
        <f>IF(V25="","",'Cost and Benefit Parameters'!$J$26)</f>
        <v/>
      </c>
      <c r="W48" s="1">
        <f>Cohort_CF!W46*Mincers!C$38*(1+'Cost and Benefit Parameters'!$C$41)^W$6</f>
        <v>914626.71812707128</v>
      </c>
      <c r="X48" s="1">
        <f>Cohort_CF!X46*Mincers!D$38*(1+'Cost and Benefit Parameters'!$C$41)^X$6</f>
        <v>950107.20533456712</v>
      </c>
      <c r="Y48" s="1">
        <f>Cohort_CF!Y46*Mincers!E$38*(1+'Cost and Benefit Parameters'!$C$41)^Y$6</f>
        <v>986372.06193720095</v>
      </c>
      <c r="Z48" s="1">
        <f>Cohort_CF!Z46*Mincers!F$38*(1+'Cost and Benefit Parameters'!$C$41)^Z$6</f>
        <v>1023406.8916606733</v>
      </c>
      <c r="AA48" s="1">
        <f>Cohort_CF!AA46*Mincers!G$38*(1+'Cost and Benefit Parameters'!$C$41)^AA$6</f>
        <v>1067688.4171073495</v>
      </c>
      <c r="AB48" s="1">
        <f>Cohort_CF!AB46*Mincers!H$38*(1+'Cost and Benefit Parameters'!$C$41)^AB$6</f>
        <v>1105784.1882906798</v>
      </c>
      <c r="AC48" s="1">
        <f>Cohort_CF!AC46*Mincers!I$38*(1+'Cost and Benefit Parameters'!$C$41)^AC$6</f>
        <v>1144552.3022853178</v>
      </c>
      <c r="AD48" s="1">
        <f>Cohort_CF!AD46*Mincers!J$38*(1+'Cost and Benefit Parameters'!$C$41)^AD$6</f>
        <v>1183969.0079667738</v>
      </c>
      <c r="AE48" s="1">
        <f>Cohort_CF!AE46*Mincers!K$38*(1+'Cost and Benefit Parameters'!$C$41)^AE$6</f>
        <v>1224008.5417956857</v>
      </c>
      <c r="AF48" s="1">
        <f>Cohort_CF!AF46*Mincers!L$38*(1+'Cost and Benefit Parameters'!$C$41)^AF$6</f>
        <v>1264643.1213899674</v>
      </c>
      <c r="AG48" s="1">
        <f>Cohort_CF!AG46*Mincers!M$38*(1+'Cost and Benefit Parameters'!$C$41)^AG$6</f>
        <v>1305842.9450335545</v>
      </c>
      <c r="AH48" s="1">
        <f>Cohort_CF!AH46*Mincers!N$38*(1+'Cost and Benefit Parameters'!$C$41)^AH$6</f>
        <v>1347576.197324215</v>
      </c>
      <c r="AI48" s="1">
        <f>Cohort_CF!AI46*Mincers!O$38*(1+'Cost and Benefit Parameters'!$C$41)^AI$6</f>
        <v>1389809.0611435061</v>
      </c>
      <c r="AJ48" s="1">
        <f>Cohort_CF!AJ46*Mincers!P$38*(1+'Cost and Benefit Parameters'!$C$41)^AJ$6</f>
        <v>1432505.7361110637</v>
      </c>
      <c r="AK48" s="1">
        <f>Cohort_CF!AK46*Mincers!Q$38*(1+'Cost and Benefit Parameters'!$C$41)^AK$6</f>
        <v>1475628.4636628625</v>
      </c>
      <c r="AL48" s="1">
        <f>Cohort_CF!AL46*Mincers!R$38*(1+'Cost and Benefit Parameters'!$C$41)^AL$6</f>
        <v>1519137.5588694676</v>
      </c>
      <c r="AM48" s="1">
        <f>Cohort_CF!AM46*Mincers!S$38*(1+'Cost and Benefit Parameters'!$C$41)^AM$6</f>
        <v>1562991.4490849113</v>
      </c>
      <c r="AN48" s="1">
        <f>Cohort_CF!AN46*Mincers!T$38*(1+'Cost and Benefit Parameters'!$C$41)^AN$6</f>
        <v>1607146.71949077</v>
      </c>
      <c r="AO48" s="1">
        <f>Cohort_CF!AO46*Mincers!U$38*(1+'Cost and Benefit Parameters'!$C$41)^AO$6</f>
        <v>1651558.165572318</v>
      </c>
      <c r="AP48" s="1">
        <f>Cohort_CF!AP46*Mincers!V$38*(1+'Cost and Benefit Parameters'!$C$41)^AP$6</f>
        <v>1696178.8525353761</v>
      </c>
      <c r="AQ48" s="1">
        <f>Cohort_CF!AQ46*Mincers!W$38*(1+'Cost and Benefit Parameters'!$C$41)^AQ$6</f>
        <v>1740960.1816430653</v>
      </c>
      <c r="AR48" s="1">
        <f>Cohort_CF!AR46*Mincers!X$38*(1+'Cost and Benefit Parameters'!$C$41)^AR$6</f>
        <v>1785851.9634217492</v>
      </c>
      <c r="AS48" s="1">
        <f>Cohort_CF!AS46*Mincers!Y$38*(1+'Cost and Benefit Parameters'!$C$41)^AS$6</f>
        <v>1830802.497654682</v>
      </c>
      <c r="AT48" s="1">
        <f>Cohort_CF!AT46*Mincers!Z$38*(1+'Cost and Benefit Parameters'!$C$41)^AT$6</f>
        <v>1875758.6600510457</v>
      </c>
      <c r="AU48" s="1">
        <f>Cohort_CF!AU46*Mincers!AA$38*(1+'Cost and Benefit Parameters'!$C$41)^AU$6</f>
        <v>1920665.9954466303</v>
      </c>
      <c r="AV48" s="1">
        <f>Cohort_CF!AV46*Mincers!AB$38*(1+'Cost and Benefit Parameters'!$C$41)^AV$6</f>
        <v>1965468.8173608922</v>
      </c>
      <c r="AW48" s="1">
        <f>Cohort_CF!AW46*Mincers!AC$38*(1+'Cost and Benefit Parameters'!$C$41)^AW$6</f>
        <v>2010110.3137040616</v>
      </c>
      <c r="AX48" s="1">
        <f>Cohort_CF!AX46*Mincers!AD$38*(1+'Cost and Benefit Parameters'!$C$41)^AX$6</f>
        <v>2054532.6583964822</v>
      </c>
      <c r="AY48" s="1">
        <f>Cohort_CF!AY46*Mincers!AE$38*(1+'Cost and Benefit Parameters'!$C$41)^AY$6</f>
        <v>2098677.1286319671</v>
      </c>
      <c r="AZ48" s="1">
        <f>Cohort_CF!AZ46*Mincers!AF$38*(1+'Cost and Benefit Parameters'!$C$41)^AZ$6</f>
        <v>2142484.2274865382</v>
      </c>
      <c r="BA48" s="1">
        <f>Cohort_CF!BA46*Mincers!AG$38*(1+'Cost and Benefit Parameters'!$C$41)^BA$6</f>
        <v>2185893.8115448416</v>
      </c>
      <c r="BB48" s="1">
        <f>Cohort_CF!BB46*Mincers!AH$38*(1+'Cost and Benefit Parameters'!$C$41)^BB$6</f>
        <v>2228845.2231877856</v>
      </c>
      <c r="BC48" s="1">
        <f>Cohort_CF!BC46*Mincers!AI$38*(1+'Cost and Benefit Parameters'!$C$41)^BC$6</f>
        <v>2271277.4271579403</v>
      </c>
      <c r="BD48" s="1">
        <f>Cohort_CF!BD46*Mincers!AJ$38*(1+'Cost and Benefit Parameters'!$C$41)^BD$6</f>
        <v>2313129.15099295</v>
      </c>
      <c r="BE48" s="1">
        <f>Cohort_CF!BE46*Mincers!AK$38*(1+'Cost and Benefit Parameters'!$C$41)^BE$6</f>
        <v>2354339.0288928268</v>
      </c>
      <c r="BF48" s="1">
        <f>Cohort_CF!BF46*Mincers!AL$38*(1+'Cost and Benefit Parameters'!$C$41)^BF$6</f>
        <v>2394845.7485640063</v>
      </c>
      <c r="BG48" s="1">
        <f>Cohort_CF!BG46*Mincers!AM$38*(1+'Cost and Benefit Parameters'!$C$41)^BG$6</f>
        <v>2434588.2005617577</v>
      </c>
      <c r="BH48" s="1">
        <f>Cohort_CF!BH46*Mincers!AN$38*(1+'Cost and Benefit Parameters'!$C$41)^BH$6</f>
        <v>2473505.6296335189</v>
      </c>
      <c r="BI48" s="1">
        <f>Cohort_CF!BI46*Mincers!AO$38*(1+'Cost and Benefit Parameters'!$C$41)^BI$6</f>
        <v>2511537.7875482654</v>
      </c>
      <c r="BJ48" s="1">
        <f>Cohort_CF!BJ46*Mincers!AP$38*(1+'Cost and Benefit Parameters'!$C$41)^BJ$6</f>
        <v>2548625.0868823854</v>
      </c>
      <c r="BK48" s="1" t="str">
        <f>IF(BK25="","",'Cost and Benefit Parameters'!$J$26)</f>
        <v/>
      </c>
      <c r="BL48" s="1" t="str">
        <f>IF(BL25="","",'Cost and Benefit Parameters'!$J$26)</f>
        <v/>
      </c>
    </row>
    <row r="49" spans="1:72" x14ac:dyDescent="0.55000000000000004">
      <c r="A49" s="639"/>
      <c r="B49" t="s">
        <v>485</v>
      </c>
      <c r="F49" s="1" t="str">
        <f>IF(Cohort_CF!F47="","",Cohort_CF!F47*Mincers!C50*(1+'Cost and Benefit Parameters'!$C$41)^F25)</f>
        <v/>
      </c>
      <c r="G49" s="1" t="str">
        <f>IF(G26="","",'Cost and Benefit Parameters'!$J$26)</f>
        <v/>
      </c>
      <c r="H49" s="1" t="str">
        <f>IF(H26="","",'Cost and Benefit Parameters'!$J$26)</f>
        <v/>
      </c>
      <c r="I49" s="1" t="str">
        <f>IF(I26="","",'Cost and Benefit Parameters'!$J$26)</f>
        <v/>
      </c>
      <c r="J49" s="1" t="str">
        <f>IF(J26="","",'Cost and Benefit Parameters'!$J$26)</f>
        <v/>
      </c>
      <c r="K49" s="1" t="str">
        <f>IF(K26="","",'Cost and Benefit Parameters'!$J$26)</f>
        <v/>
      </c>
      <c r="L49" s="1" t="str">
        <f>IF(L26="","",'Cost and Benefit Parameters'!$J$26)</f>
        <v/>
      </c>
      <c r="M49" s="1" t="str">
        <f>IF(M26="","",'Cost and Benefit Parameters'!$J$26)</f>
        <v/>
      </c>
      <c r="N49" s="1" t="str">
        <f>IF(N26="","",'Cost and Benefit Parameters'!$J$26)</f>
        <v/>
      </c>
      <c r="O49" s="1" t="str">
        <f>IF(O26="","",'Cost and Benefit Parameters'!$J$26)</f>
        <v/>
      </c>
      <c r="P49" s="1" t="str">
        <f>IF(P26="","",'Cost and Benefit Parameters'!$J$26)</f>
        <v/>
      </c>
      <c r="Q49" s="1" t="str">
        <f>IF(Q26="","",'Cost and Benefit Parameters'!$J$26)</f>
        <v/>
      </c>
      <c r="R49" s="1" t="str">
        <f>IF(R26="","",'Cost and Benefit Parameters'!$J$26)</f>
        <v/>
      </c>
      <c r="S49" s="1" t="str">
        <f>IF(S26="","",'Cost and Benefit Parameters'!$J$26)</f>
        <v/>
      </c>
      <c r="T49" s="1" t="str">
        <f>IF(T26="","",'Cost and Benefit Parameters'!$J$26)</f>
        <v/>
      </c>
      <c r="U49" s="1" t="str">
        <f>IF(U26="","",'Cost and Benefit Parameters'!$J$26)</f>
        <v/>
      </c>
      <c r="V49" s="1" t="str">
        <f>IF(V26="","",'Cost and Benefit Parameters'!$J$26)</f>
        <v/>
      </c>
      <c r="W49" s="1" t="str">
        <f>IF(W26="","",'Cost and Benefit Parameters'!$J$26)</f>
        <v/>
      </c>
      <c r="X49" s="1">
        <f>Cohort_CF!X47*Mincers!C$38*(1+'Cost and Benefit Parameters'!$C$41)^X$6</f>
        <v>942065.51967088343</v>
      </c>
      <c r="Y49" s="1">
        <f>Cohort_CF!Y47*Mincers!D$38*(1+'Cost and Benefit Parameters'!$C$41)^Y$6</f>
        <v>978610.4214946042</v>
      </c>
      <c r="Z49" s="1">
        <f>Cohort_CF!Z47*Mincers!E$38*(1+'Cost and Benefit Parameters'!$C$41)^Z$6</f>
        <v>1015963.223795317</v>
      </c>
      <c r="AA49" s="1">
        <f>Cohort_CF!AA47*Mincers!F$38*(1+'Cost and Benefit Parameters'!$C$41)^AA$6</f>
        <v>1054109.0984104935</v>
      </c>
      <c r="AB49" s="1">
        <f>Cohort_CF!AB47*Mincers!G$38*(1+'Cost and Benefit Parameters'!$C$41)^AB$6</f>
        <v>1099719.0696205702</v>
      </c>
      <c r="AC49" s="1">
        <f>Cohort_CF!AC47*Mincers!H$38*(1+'Cost and Benefit Parameters'!$C$41)^AC$6</f>
        <v>1138957.7139394004</v>
      </c>
      <c r="AD49" s="1">
        <f>Cohort_CF!AD47*Mincers!I$38*(1+'Cost and Benefit Parameters'!$C$41)^AD$6</f>
        <v>1178888.871353877</v>
      </c>
      <c r="AE49" s="1">
        <f>Cohort_CF!AE47*Mincers!J$38*(1+'Cost and Benefit Parameters'!$C$41)^AE$6</f>
        <v>1219488.0782057771</v>
      </c>
      <c r="AF49" s="1">
        <f>Cohort_CF!AF47*Mincers!K$38*(1+'Cost and Benefit Parameters'!$C$41)^AF$6</f>
        <v>1260728.7980495563</v>
      </c>
      <c r="AG49" s="1">
        <f>Cohort_CF!AG47*Mincers!L$38*(1+'Cost and Benefit Parameters'!$C$41)^AG$6</f>
        <v>1302582.4150316664</v>
      </c>
      <c r="AH49" s="1">
        <f>Cohort_CF!AH47*Mincers!M$38*(1+'Cost and Benefit Parameters'!$C$41)^AH$6</f>
        <v>1345018.2333845613</v>
      </c>
      <c r="AI49" s="1">
        <f>Cohort_CF!AI47*Mincers!N$38*(1+'Cost and Benefit Parameters'!$C$41)^AI$6</f>
        <v>1388003.4832439413</v>
      </c>
      <c r="AJ49" s="1">
        <f>Cohort_CF!AJ47*Mincers!O$38*(1+'Cost and Benefit Parameters'!$C$41)^AJ$6</f>
        <v>1431503.3329778111</v>
      </c>
      <c r="AK49" s="1">
        <f>Cohort_CF!AK47*Mincers!P$38*(1+'Cost and Benefit Parameters'!$C$41)^AK$6</f>
        <v>1475480.9081943959</v>
      </c>
      <c r="AL49" s="1">
        <f>Cohort_CF!AL47*Mincers!Q$38*(1+'Cost and Benefit Parameters'!$C$41)^AL$6</f>
        <v>1519897.3175727481</v>
      </c>
      <c r="AM49" s="1">
        <f>Cohort_CF!AM47*Mincers!R$38*(1+'Cost and Benefit Parameters'!$C$41)^AM$6</f>
        <v>1564711.6856355516</v>
      </c>
      <c r="AN49" s="1">
        <f>Cohort_CF!AN47*Mincers!S$38*(1+'Cost and Benefit Parameters'!$C$41)^AN$6</f>
        <v>1609881.1925574583</v>
      </c>
      <c r="AO49" s="1">
        <f>Cohort_CF!AO47*Mincers!T$38*(1+'Cost and Benefit Parameters'!$C$41)^AO$6</f>
        <v>1655361.1210754935</v>
      </c>
      <c r="AP49" s="1">
        <f>Cohort_CF!AP47*Mincers!U$38*(1+'Cost and Benefit Parameters'!$C$41)^AP$6</f>
        <v>1701104.9105394874</v>
      </c>
      <c r="AQ49" s="1">
        <f>Cohort_CF!AQ47*Mincers!V$38*(1+'Cost and Benefit Parameters'!$C$41)^AQ$6</f>
        <v>1747064.2181114373</v>
      </c>
      <c r="AR49" s="1">
        <f>Cohort_CF!AR47*Mincers!W$38*(1+'Cost and Benefit Parameters'!$C$41)^AR$6</f>
        <v>1793188.9870923574</v>
      </c>
      <c r="AS49" s="1">
        <f>Cohort_CF!AS47*Mincers!X$38*(1+'Cost and Benefit Parameters'!$C$41)^AS$6</f>
        <v>1839427.5223244021</v>
      </c>
      <c r="AT49" s="1">
        <f>Cohort_CF!AT47*Mincers!Y$38*(1+'Cost and Benefit Parameters'!$C$41)^AT$6</f>
        <v>1885726.572584322</v>
      </c>
      <c r="AU49" s="1">
        <f>Cohort_CF!AU47*Mincers!Z$38*(1+'Cost and Benefit Parameters'!$C$41)^AU$6</f>
        <v>1932031.4198525771</v>
      </c>
      <c r="AV49" s="1">
        <f>Cohort_CF!AV47*Mincers!AA$38*(1+'Cost and Benefit Parameters'!$C$41)^AV$6</f>
        <v>1978285.9753100292</v>
      </c>
      <c r="AW49" s="1">
        <f>Cohort_CF!AW47*Mincers!AB$38*(1+'Cost and Benefit Parameters'!$C$41)^AW$6</f>
        <v>2024432.8818817188</v>
      </c>
      <c r="AX49" s="1">
        <f>Cohort_CF!AX47*Mincers!AC$38*(1+'Cost and Benefit Parameters'!$C$41)^AX$6</f>
        <v>2070413.6231151833</v>
      </c>
      <c r="AY49" s="1">
        <f>Cohort_CF!AY47*Mincers!AD$38*(1+'Cost and Benefit Parameters'!$C$41)^AY$6</f>
        <v>2116168.6381483767</v>
      </c>
      <c r="AZ49" s="1">
        <f>Cohort_CF!AZ47*Mincers!AE$38*(1+'Cost and Benefit Parameters'!$C$41)^AZ$6</f>
        <v>2161637.442490926</v>
      </c>
      <c r="BA49" s="1">
        <f>Cohort_CF!BA47*Mincers!AF$38*(1+'Cost and Benefit Parameters'!$C$41)^BA$6</f>
        <v>2206758.7543111346</v>
      </c>
      <c r="BB49" s="1">
        <f>Cohort_CF!BB47*Mincers!AG$38*(1+'Cost and Benefit Parameters'!$C$41)^BB$6</f>
        <v>2251470.6258911868</v>
      </c>
      <c r="BC49" s="1">
        <f>Cohort_CF!BC47*Mincers!AH$38*(1+'Cost and Benefit Parameters'!$C$41)^BC$6</f>
        <v>2295710.579883419</v>
      </c>
      <c r="BD49" s="1">
        <f>Cohort_CF!BD47*Mincers!AI$38*(1+'Cost and Benefit Parameters'!$C$41)^BD$6</f>
        <v>2339415.7499726787</v>
      </c>
      <c r="BE49" s="1">
        <f>Cohort_CF!BE47*Mincers!AJ$38*(1+'Cost and Benefit Parameters'!$C$41)^BE$6</f>
        <v>2382523.0255227387</v>
      </c>
      <c r="BF49" s="1">
        <f>Cohort_CF!BF47*Mincers!AK$38*(1+'Cost and Benefit Parameters'!$C$41)^BF$6</f>
        <v>2424969.1997596114</v>
      </c>
      <c r="BG49" s="1">
        <f>Cohort_CF!BG47*Mincers!AL$38*(1+'Cost and Benefit Parameters'!$C$41)^BG$6</f>
        <v>2466691.1210209257</v>
      </c>
      <c r="BH49" s="1">
        <f>Cohort_CF!BH47*Mincers!AM$38*(1+'Cost and Benefit Parameters'!$C$41)^BH$6</f>
        <v>2507625.8465786106</v>
      </c>
      <c r="BI49" s="1">
        <f>Cohort_CF!BI47*Mincers!AN$38*(1+'Cost and Benefit Parameters'!$C$41)^BI$6</f>
        <v>2547710.7985225245</v>
      </c>
      <c r="BJ49" s="1">
        <f>Cohort_CF!BJ47*Mincers!AO$38*(1+'Cost and Benefit Parameters'!$C$41)^BJ$6</f>
        <v>2586883.9211747129</v>
      </c>
      <c r="BK49" s="1">
        <f>Cohort_CF!BK47*Mincers!AP$38*(1+'Cost and Benefit Parameters'!$C$41)^BK$6</f>
        <v>2625083.8394888574</v>
      </c>
      <c r="BL49" s="1" t="str">
        <f>IF(BL26="","",'Cost and Benefit Parameters'!$J$26)</f>
        <v/>
      </c>
    </row>
    <row r="50" spans="1:72" x14ac:dyDescent="0.55000000000000004">
      <c r="A50" s="639"/>
      <c r="B50" t="s">
        <v>486</v>
      </c>
      <c r="F50" s="1" t="str">
        <f>IF(Cohort_CF!F48="","",Cohort_CF!F48*Mincers!C51*(1+'Cost and Benefit Parameters'!$C$41)^F26)</f>
        <v/>
      </c>
      <c r="G50" s="1" t="str">
        <f>IF(G27="","",'Cost and Benefit Parameters'!$J$26)</f>
        <v/>
      </c>
      <c r="H50" s="1" t="str">
        <f>IF(H27="","",'Cost and Benefit Parameters'!$J$26)</f>
        <v/>
      </c>
      <c r="I50" s="1" t="str">
        <f>IF(I27="","",'Cost and Benefit Parameters'!$J$26)</f>
        <v/>
      </c>
      <c r="J50" s="1" t="str">
        <f>IF(J27="","",'Cost and Benefit Parameters'!$J$26)</f>
        <v/>
      </c>
      <c r="K50" s="1" t="str">
        <f>IF(K27="","",'Cost and Benefit Parameters'!$J$26)</f>
        <v/>
      </c>
      <c r="L50" s="1" t="str">
        <f>IF(L27="","",'Cost and Benefit Parameters'!$J$26)</f>
        <v/>
      </c>
      <c r="M50" s="1" t="str">
        <f>IF(M27="","",'Cost and Benefit Parameters'!$J$26)</f>
        <v/>
      </c>
      <c r="N50" s="1" t="str">
        <f>IF(N27="","",'Cost and Benefit Parameters'!$J$26)</f>
        <v/>
      </c>
      <c r="O50" s="1" t="str">
        <f>IF(O27="","",'Cost and Benefit Parameters'!$J$26)</f>
        <v/>
      </c>
      <c r="P50" s="1" t="str">
        <f>IF(P27="","",'Cost and Benefit Parameters'!$J$26)</f>
        <v/>
      </c>
      <c r="Q50" s="1" t="str">
        <f>IF(Q27="","",'Cost and Benefit Parameters'!$J$26)</f>
        <v/>
      </c>
      <c r="R50" s="1" t="str">
        <f>IF(R27="","",'Cost and Benefit Parameters'!$J$26)</f>
        <v/>
      </c>
      <c r="S50" s="1" t="str">
        <f>IF(S27="","",'Cost and Benefit Parameters'!$J$26)</f>
        <v/>
      </c>
      <c r="T50" s="1" t="str">
        <f>IF(T27="","",'Cost and Benefit Parameters'!$J$26)</f>
        <v/>
      </c>
      <c r="U50" s="1" t="str">
        <f>IF(U27="","",'Cost and Benefit Parameters'!$J$26)</f>
        <v/>
      </c>
      <c r="V50" s="1" t="str">
        <f>IF(V27="","",'Cost and Benefit Parameters'!$J$26)</f>
        <v/>
      </c>
      <c r="W50" s="1" t="str">
        <f>IF(W27="","",'Cost and Benefit Parameters'!$J$26)</f>
        <v/>
      </c>
      <c r="X50" s="1" t="str">
        <f>IF(X27="","",'Cost and Benefit Parameters'!$J$26)</f>
        <v/>
      </c>
      <c r="Y50" s="1">
        <f>Cohort_CF!Y48*Mincers!C$38*(1+'Cost and Benefit Parameters'!$C$41)^Y$6</f>
        <v>970327.48526100989</v>
      </c>
      <c r="Z50" s="1">
        <f>Cohort_CF!Z48*Mincers!D$38*(1+'Cost and Benefit Parameters'!$C$41)^Z$6</f>
        <v>1007968.7341394422</v>
      </c>
      <c r="AA50" s="1">
        <f>Cohort_CF!AA48*Mincers!E$38*(1+'Cost and Benefit Parameters'!$C$41)^AA$6</f>
        <v>1046442.1205091764</v>
      </c>
      <c r="AB50" s="1">
        <f>Cohort_CF!AB48*Mincers!F$38*(1+'Cost and Benefit Parameters'!$C$41)^AB$6</f>
        <v>1085732.3713628084</v>
      </c>
      <c r="AC50" s="1">
        <f>Cohort_CF!AC48*Mincers!G$38*(1+'Cost and Benefit Parameters'!$C$41)^AC$6</f>
        <v>1132710.6417091873</v>
      </c>
      <c r="AD50" s="1">
        <f>Cohort_CF!AD48*Mincers!H$38*(1+'Cost and Benefit Parameters'!$C$41)^AD$6</f>
        <v>1173126.4453575821</v>
      </c>
      <c r="AE50" s="1">
        <f>Cohort_CF!AE48*Mincers!I$38*(1+'Cost and Benefit Parameters'!$C$41)^AE$6</f>
        <v>1214255.5374944934</v>
      </c>
      <c r="AF50" s="1">
        <f>Cohort_CF!AF48*Mincers!J$38*(1+'Cost and Benefit Parameters'!$C$41)^AF$6</f>
        <v>1256072.7205519504</v>
      </c>
      <c r="AG50" s="1">
        <f>Cohort_CF!AG48*Mincers!K$38*(1+'Cost and Benefit Parameters'!$C$41)^AG$6</f>
        <v>1298550.661991043</v>
      </c>
      <c r="AH50" s="1">
        <f>Cohort_CF!AH48*Mincers!L$38*(1+'Cost and Benefit Parameters'!$C$41)^AH$6</f>
        <v>1341659.8874826164</v>
      </c>
      <c r="AI50" s="1">
        <f>Cohort_CF!AI48*Mincers!M$38*(1+'Cost and Benefit Parameters'!$C$41)^AI$6</f>
        <v>1385368.780386098</v>
      </c>
      <c r="AJ50" s="1">
        <f>Cohort_CF!AJ48*Mincers!N$38*(1+'Cost and Benefit Parameters'!$C$41)^AJ$6</f>
        <v>1429643.5877412595</v>
      </c>
      <c r="AK50" s="1">
        <f>Cohort_CF!AK48*Mincers!O$38*(1+'Cost and Benefit Parameters'!$C$41)^AK$6</f>
        <v>1474448.4329671457</v>
      </c>
      <c r="AL50" s="1">
        <f>Cohort_CF!AL48*Mincers!P$38*(1+'Cost and Benefit Parameters'!$C$41)^AL$6</f>
        <v>1519745.3354402275</v>
      </c>
      <c r="AM50" s="1">
        <f>Cohort_CF!AM48*Mincers!Q$38*(1+'Cost and Benefit Parameters'!$C$41)^AM$6</f>
        <v>1565494.2370999306</v>
      </c>
      <c r="AN50" s="1">
        <f>Cohort_CF!AN48*Mincers!R$38*(1+'Cost and Benefit Parameters'!$C$41)^AN$6</f>
        <v>1611653.0362046179</v>
      </c>
      <c r="AO50" s="1">
        <f>Cohort_CF!AO48*Mincers!S$38*(1+'Cost and Benefit Parameters'!$C$41)^AO$6</f>
        <v>1658177.6283341823</v>
      </c>
      <c r="AP50" s="1">
        <f>Cohort_CF!AP48*Mincers!T$38*(1+'Cost and Benefit Parameters'!$C$41)^AP$6</f>
        <v>1705021.9547077583</v>
      </c>
      <c r="AQ50" s="1">
        <f>Cohort_CF!AQ48*Mincers!U$38*(1+'Cost and Benefit Parameters'!$C$41)^AQ$6</f>
        <v>1752138.0578556717</v>
      </c>
      <c r="AR50" s="1">
        <f>Cohort_CF!AR48*Mincers!V$38*(1+'Cost and Benefit Parameters'!$C$41)^AR$6</f>
        <v>1799476.1446547804</v>
      </c>
      <c r="AS50" s="1">
        <f>Cohort_CF!AS48*Mincers!W$38*(1+'Cost and Benefit Parameters'!$C$41)^AS$6</f>
        <v>1846984.6567051283</v>
      </c>
      <c r="AT50" s="1">
        <f>Cohort_CF!AT48*Mincers!X$38*(1+'Cost and Benefit Parameters'!$C$41)^AT$6</f>
        <v>1894610.3479941336</v>
      </c>
      <c r="AU50" s="1">
        <f>Cohort_CF!AU48*Mincers!Y$38*(1+'Cost and Benefit Parameters'!$C$41)^AU$6</f>
        <v>1942298.3697618518</v>
      </c>
      <c r="AV50" s="1">
        <f>Cohort_CF!AV48*Mincers!Z$38*(1+'Cost and Benefit Parameters'!$C$41)^AV$6</f>
        <v>1989992.3624481547</v>
      </c>
      <c r="AW50" s="1">
        <f>Cohort_CF!AW48*Mincers!AA$38*(1+'Cost and Benefit Parameters'!$C$41)^AW$6</f>
        <v>2037634.5545693301</v>
      </c>
      <c r="AX50" s="1">
        <f>Cohort_CF!AX48*Mincers!AB$38*(1+'Cost and Benefit Parameters'!$C$41)^AX$6</f>
        <v>2085165.86833817</v>
      </c>
      <c r="AY50" s="1">
        <f>Cohort_CF!AY48*Mincers!AC$38*(1+'Cost and Benefit Parameters'!$C$41)^AY$6</f>
        <v>2132526.0318086385</v>
      </c>
      <c r="AZ50" s="1">
        <f>Cohort_CF!AZ48*Mincers!AD$38*(1+'Cost and Benefit Parameters'!$C$41)^AZ$6</f>
        <v>2179653.697292828</v>
      </c>
      <c r="BA50" s="1">
        <f>Cohort_CF!BA48*Mincers!AE$38*(1+'Cost and Benefit Parameters'!$C$41)^BA$6</f>
        <v>2226486.5657656542</v>
      </c>
      <c r="BB50" s="1">
        <f>Cohort_CF!BB48*Mincers!AF$38*(1+'Cost and Benefit Parameters'!$C$41)^BB$6</f>
        <v>2272961.5169404685</v>
      </c>
      <c r="BC50" s="1">
        <f>Cohort_CF!BC48*Mincers!AG$38*(1+'Cost and Benefit Parameters'!$C$41)^BC$6</f>
        <v>2319014.7446679221</v>
      </c>
      <c r="BD50" s="1">
        <f>Cohort_CF!BD48*Mincers!AH$38*(1+'Cost and Benefit Parameters'!$C$41)^BD$6</f>
        <v>2364581.8972799215</v>
      </c>
      <c r="BE50" s="1">
        <f>Cohort_CF!BE48*Mincers!AI$38*(1+'Cost and Benefit Parameters'!$C$41)^BE$6</f>
        <v>2409598.2224718593</v>
      </c>
      <c r="BF50" s="1">
        <f>Cohort_CF!BF48*Mincers!AJ$38*(1+'Cost and Benefit Parameters'!$C$41)^BF$6</f>
        <v>2453998.7162884208</v>
      </c>
      <c r="BG50" s="1">
        <f>Cohort_CF!BG48*Mincers!AK$38*(1+'Cost and Benefit Parameters'!$C$41)^BG$6</f>
        <v>2497718.2757523991</v>
      </c>
      <c r="BH50" s="1">
        <f>Cohort_CF!BH48*Mincers!AL$38*(1+'Cost and Benefit Parameters'!$C$41)^BH$6</f>
        <v>2540691.854651554</v>
      </c>
      <c r="BI50" s="1">
        <f>Cohort_CF!BI48*Mincers!AM$38*(1+'Cost and Benefit Parameters'!$C$41)^BI$6</f>
        <v>2582854.6219759691</v>
      </c>
      <c r="BJ50" s="1">
        <f>Cohort_CF!BJ48*Mincers!AN$38*(1+'Cost and Benefit Parameters'!$C$41)^BJ$6</f>
        <v>2624142.1224781997</v>
      </c>
      <c r="BK50" s="1">
        <f>Cohort_CF!BK48*Mincers!AO$38*(1+'Cost and Benefit Parameters'!$C$41)^BK$6</f>
        <v>2664490.4388099546</v>
      </c>
      <c r="BL50" s="1">
        <f>Cohort_CF!BL48*Mincers!AP$38*(1+'Cost and Benefit Parameters'!$C$41)^BL$6</f>
        <v>2703836.354673523</v>
      </c>
    </row>
    <row r="51" spans="1:72" x14ac:dyDescent="0.55000000000000004">
      <c r="A51" s="640"/>
      <c r="B51" s="329" t="s">
        <v>525</v>
      </c>
      <c r="C51" s="329"/>
      <c r="D51" s="329"/>
      <c r="E51" s="329"/>
      <c r="F51" s="330">
        <f>SUM(F31:F50)</f>
        <v>553364.20627590804</v>
      </c>
      <c r="G51" s="330">
        <f t="shared" ref="G51:BL51" si="6">SUM(G31:G50)</f>
        <v>1144795.6170072134</v>
      </c>
      <c r="H51" s="330">
        <f t="shared" si="6"/>
        <v>1775910.8047112536</v>
      </c>
      <c r="I51" s="330">
        <f t="shared" si="6"/>
        <v>2448366.129098177</v>
      </c>
      <c r="J51" s="330">
        <f t="shared" si="6"/>
        <v>3167786.1643590401</v>
      </c>
      <c r="K51" s="330">
        <f t="shared" si="6"/>
        <v>3931837.3687607837</v>
      </c>
      <c r="L51" s="330">
        <f t="shared" si="6"/>
        <v>4742265.4558357205</v>
      </c>
      <c r="M51" s="330">
        <f t="shared" si="6"/>
        <v>5600854.1407012101</v>
      </c>
      <c r="N51" s="330">
        <f t="shared" si="6"/>
        <v>6509425.062563112</v>
      </c>
      <c r="O51" s="330">
        <f t="shared" si="6"/>
        <v>7469837.7010054011</v>
      </c>
      <c r="P51" s="330">
        <f t="shared" si="6"/>
        <v>8483989.2894712333</v>
      </c>
      <c r="Q51" s="330">
        <f t="shared" si="6"/>
        <v>9553814.7295654789</v>
      </c>
      <c r="R51" s="330">
        <f t="shared" si="6"/>
        <v>10681286.510028346</v>
      </c>
      <c r="S51" s="330">
        <f t="shared" si="6"/>
        <v>11868414.634443356</v>
      </c>
      <c r="T51" s="330">
        <f t="shared" si="6"/>
        <v>13117246.561949344</v>
      </c>
      <c r="U51" s="330">
        <f t="shared" si="6"/>
        <v>14429867.165424332</v>
      </c>
      <c r="V51" s="330">
        <f t="shared" si="6"/>
        <v>15808398.71179818</v>
      </c>
      <c r="W51" s="330">
        <f t="shared" si="6"/>
        <v>17255000.869329516</v>
      </c>
      <c r="X51" s="330">
        <f t="shared" si="6"/>
        <v>18771870.74684988</v>
      </c>
      <c r="Y51" s="330">
        <f t="shared" si="6"/>
        <v>20361242.970133387</v>
      </c>
      <c r="Z51" s="330">
        <f t="shared" si="6"/>
        <v>21025952.490873504</v>
      </c>
      <c r="AA51" s="330">
        <f t="shared" si="6"/>
        <v>21698993.077150416</v>
      </c>
      <c r="AB51" s="330">
        <f t="shared" si="6"/>
        <v>22379793.105515245</v>
      </c>
      <c r="AC51" s="330">
        <f t="shared" si="6"/>
        <v>23067747.393943638</v>
      </c>
      <c r="AD51" s="330">
        <f t="shared" si="6"/>
        <v>23755122.36902152</v>
      </c>
      <c r="AE51" s="330">
        <f t="shared" si="6"/>
        <v>24448596.759672265</v>
      </c>
      <c r="AF51" s="330">
        <f t="shared" si="6"/>
        <v>25147521.256596252</v>
      </c>
      <c r="AG51" s="330">
        <f t="shared" si="6"/>
        <v>25851218.038980685</v>
      </c>
      <c r="AH51" s="330">
        <f t="shared" si="6"/>
        <v>26558981.575639952</v>
      </c>
      <c r="AI51" s="330">
        <f t="shared" si="6"/>
        <v>27270079.531394441</v>
      </c>
      <c r="AJ51" s="330">
        <f t="shared" si="6"/>
        <v>27983753.778393533</v>
      </c>
      <c r="AK51" s="330">
        <f t="shared" si="6"/>
        <v>28699221.511643015</v>
      </c>
      <c r="AL51" s="330">
        <f t="shared" si="6"/>
        <v>29415676.467542682</v>
      </c>
      <c r="AM51" s="330">
        <f t="shared" si="6"/>
        <v>30132290.243779231</v>
      </c>
      <c r="AN51" s="330">
        <f t="shared" si="6"/>
        <v>30848213.718454044</v>
      </c>
      <c r="AO51" s="330">
        <f t="shared" si="6"/>
        <v>31562578.56585956</v>
      </c>
      <c r="AP51" s="330">
        <f t="shared" si="6"/>
        <v>32274498.865850627</v>
      </c>
      <c r="AQ51" s="330">
        <f t="shared" si="6"/>
        <v>32983072.803295061</v>
      </c>
      <c r="AR51" s="330">
        <f t="shared" si="6"/>
        <v>33687384.453629859</v>
      </c>
      <c r="AS51" s="330">
        <f t="shared" si="6"/>
        <v>34386505.650100745</v>
      </c>
      <c r="AT51" s="330">
        <f t="shared" si="6"/>
        <v>33515706.623197474</v>
      </c>
      <c r="AU51" s="330">
        <f t="shared" si="6"/>
        <v>32569729.163459439</v>
      </c>
      <c r="AV51" s="330">
        <f t="shared" si="6"/>
        <v>31546253.717508521</v>
      </c>
      <c r="AW51" s="330">
        <f t="shared" si="6"/>
        <v>30442949.195712179</v>
      </c>
      <c r="AX51" s="330">
        <f t="shared" si="6"/>
        <v>29257474.080377128</v>
      </c>
      <c r="AY51" s="330">
        <f t="shared" si="6"/>
        <v>27987477.45840013</v>
      </c>
      <c r="AZ51" s="330">
        <f t="shared" si="6"/>
        <v>26630599.969389237</v>
      </c>
      <c r="BA51" s="330">
        <f t="shared" si="6"/>
        <v>25184474.660259299</v>
      </c>
      <c r="BB51" s="330">
        <f t="shared" si="6"/>
        <v>23646727.737328451</v>
      </c>
      <c r="BC51" s="330">
        <f t="shared" si="6"/>
        <v>22014979.206999622</v>
      </c>
      <c r="BD51" s="330">
        <f t="shared" si="6"/>
        <v>20286843.396201652</v>
      </c>
      <c r="BE51" s="330">
        <f t="shared" si="6"/>
        <v>18459929.343889385</v>
      </c>
      <c r="BF51" s="330">
        <f t="shared" si="6"/>
        <v>16531841.055060053</v>
      </c>
      <c r="BG51" s="330">
        <f t="shared" si="6"/>
        <v>14500177.608934777</v>
      </c>
      <c r="BH51" s="330">
        <f t="shared" si="6"/>
        <v>12362533.113177849</v>
      </c>
      <c r="BI51" s="330">
        <f t="shared" si="6"/>
        <v>10116496.496282086</v>
      </c>
      <c r="BJ51" s="330">
        <f t="shared" si="6"/>
        <v>7759651.130535299</v>
      </c>
      <c r="BK51" s="330">
        <f t="shared" si="6"/>
        <v>5289574.278298812</v>
      </c>
      <c r="BL51" s="330">
        <f t="shared" si="6"/>
        <v>2703836.354673523</v>
      </c>
      <c r="BM51" s="329"/>
      <c r="BN51" s="329"/>
      <c r="BO51" s="329"/>
      <c r="BP51" s="329"/>
      <c r="BQ51" s="329"/>
      <c r="BR51" s="329"/>
      <c r="BS51" s="329"/>
      <c r="BT51" s="329"/>
    </row>
    <row r="52" spans="1:72" x14ac:dyDescent="0.55000000000000004">
      <c r="B52" s="329" t="s">
        <v>526</v>
      </c>
      <c r="C52" s="329"/>
      <c r="D52" s="329"/>
      <c r="E52" s="329"/>
      <c r="F52" s="329">
        <f>'Cost and Benefit Parameters'!$C$44*Income_CF!F51</f>
        <v>218578.86147898369</v>
      </c>
      <c r="G52" s="329">
        <f>'Cost and Benefit Parameters'!$C$44*Income_CF!G51</f>
        <v>452194.26871784934</v>
      </c>
      <c r="H52" s="329">
        <f>'Cost and Benefit Parameters'!$C$44*Income_CF!H51</f>
        <v>701484.7678609452</v>
      </c>
      <c r="I52" s="329">
        <f>'Cost and Benefit Parameters'!$C$44*Income_CF!I51</f>
        <v>967104.62099377997</v>
      </c>
      <c r="J52" s="329">
        <f>'Cost and Benefit Parameters'!$C$44*Income_CF!J51</f>
        <v>1251275.534921821</v>
      </c>
      <c r="K52" s="329">
        <f>'Cost and Benefit Parameters'!$C$44*Income_CF!K51</f>
        <v>1553075.7606605096</v>
      </c>
      <c r="L52" s="329">
        <f>'Cost and Benefit Parameters'!$C$44*Income_CF!L51</f>
        <v>1873194.8550551096</v>
      </c>
      <c r="M52" s="329">
        <f>'Cost and Benefit Parameters'!$C$44*Income_CF!M51</f>
        <v>2212337.3855769783</v>
      </c>
      <c r="N52" s="329">
        <f>'Cost and Benefit Parameters'!$C$44*Income_CF!N51</f>
        <v>2571222.8997124294</v>
      </c>
      <c r="O52" s="329">
        <f>'Cost and Benefit Parameters'!$C$44*Income_CF!O51</f>
        <v>2950585.8918971336</v>
      </c>
      <c r="P52" s="329">
        <f>'Cost and Benefit Parameters'!$C$44*Income_CF!P51</f>
        <v>3351175.7693411373</v>
      </c>
      <c r="Q52" s="329">
        <f>'Cost and Benefit Parameters'!$C$44*Income_CF!Q51</f>
        <v>3773756.8181783645</v>
      </c>
      <c r="R52" s="329">
        <f>'Cost and Benefit Parameters'!$C$44*Income_CF!R51</f>
        <v>4219108.1714611966</v>
      </c>
      <c r="S52" s="329">
        <f>'Cost and Benefit Parameters'!$C$44*Income_CF!S51</f>
        <v>4688023.7806051262</v>
      </c>
      <c r="T52" s="329">
        <f>'Cost and Benefit Parameters'!$C$44*Income_CF!T51</f>
        <v>5181312.3919699909</v>
      </c>
      <c r="U52" s="329">
        <f>'Cost and Benefit Parameters'!$C$44*Income_CF!U51</f>
        <v>5699797.5303426115</v>
      </c>
      <c r="V52" s="329">
        <f>'Cost and Benefit Parameters'!$C$44*Income_CF!V51</f>
        <v>6244317.491160281</v>
      </c>
      <c r="W52" s="329">
        <f>'Cost and Benefit Parameters'!$C$44*Income_CF!W51</f>
        <v>6815725.343385159</v>
      </c>
      <c r="X52" s="329">
        <f>'Cost and Benefit Parameters'!$C$44*Income_CF!X51</f>
        <v>7414888.9450057028</v>
      </c>
      <c r="Y52" s="329">
        <f>'Cost and Benefit Parameters'!$C$44*Income_CF!Y51</f>
        <v>8042690.9732026877</v>
      </c>
      <c r="Z52" s="329">
        <f>'Cost and Benefit Parameters'!$C$44*Income_CF!Z51</f>
        <v>8305251.2338950345</v>
      </c>
      <c r="AA52" s="329">
        <f>'Cost and Benefit Parameters'!$C$44*Income_CF!AA51</f>
        <v>8571102.2654744145</v>
      </c>
      <c r="AB52" s="329">
        <f>'Cost and Benefit Parameters'!$C$44*Income_CF!AB51</f>
        <v>8840018.276678523</v>
      </c>
      <c r="AC52" s="329">
        <f>'Cost and Benefit Parameters'!$C$44*Income_CF!AC51</f>
        <v>9111760.2206077371</v>
      </c>
      <c r="AD52" s="329">
        <f>'Cost and Benefit Parameters'!$C$44*Income_CF!AD51</f>
        <v>9383273.335763501</v>
      </c>
      <c r="AE52" s="329">
        <f>'Cost and Benefit Parameters'!$C$44*Income_CF!AE51</f>
        <v>9657195.7200705446</v>
      </c>
      <c r="AF52" s="329">
        <f>'Cost and Benefit Parameters'!$C$44*Income_CF!AF51</f>
        <v>9933270.8963555209</v>
      </c>
      <c r="AG52" s="329">
        <f>'Cost and Benefit Parameters'!$C$44*Income_CF!AG51</f>
        <v>10211231.125397371</v>
      </c>
      <c r="AH52" s="329">
        <f>'Cost and Benefit Parameters'!$C$44*Income_CF!AH51</f>
        <v>10490797.722377781</v>
      </c>
      <c r="AI52" s="329">
        <f>'Cost and Benefit Parameters'!$C$44*Income_CF!AI51</f>
        <v>10771681.414900804</v>
      </c>
      <c r="AJ52" s="329">
        <f>'Cost and Benefit Parameters'!$C$44*Income_CF!AJ51</f>
        <v>11053582.742465446</v>
      </c>
      <c r="AK52" s="329">
        <f>'Cost and Benefit Parameters'!$C$44*Income_CF!AK51</f>
        <v>11336192.497098992</v>
      </c>
      <c r="AL52" s="329">
        <f>'Cost and Benefit Parameters'!$C$44*Income_CF!AL51</f>
        <v>11619192.204679361</v>
      </c>
      <c r="AM52" s="329">
        <f>'Cost and Benefit Parameters'!$C$44*Income_CF!AM51</f>
        <v>11902254.646292796</v>
      </c>
      <c r="AN52" s="329">
        <f>'Cost and Benefit Parameters'!$C$44*Income_CF!AN51</f>
        <v>12185044.418789348</v>
      </c>
      <c r="AO52" s="329">
        <f>'Cost and Benefit Parameters'!$C$44*Income_CF!AO51</f>
        <v>12467218.533514528</v>
      </c>
      <c r="AP52" s="329">
        <f>'Cost and Benefit Parameters'!$C$44*Income_CF!AP51</f>
        <v>12748427.052010998</v>
      </c>
      <c r="AQ52" s="329">
        <f>'Cost and Benefit Parameters'!$C$44*Income_CF!AQ51</f>
        <v>13028313.75730155</v>
      </c>
      <c r="AR52" s="329">
        <f>'Cost and Benefit Parameters'!$C$44*Income_CF!AR51</f>
        <v>13306516.859183796</v>
      </c>
      <c r="AS52" s="329">
        <f>'Cost and Benefit Parameters'!$C$44*Income_CF!AS51</f>
        <v>13582669.731789796</v>
      </c>
      <c r="AT52" s="329">
        <f>'Cost and Benefit Parameters'!$C$44*Income_CF!AT51</f>
        <v>13238704.116163002</v>
      </c>
      <c r="AU52" s="329">
        <f>'Cost and Benefit Parameters'!$C$44*Income_CF!AU51</f>
        <v>12865043.019566478</v>
      </c>
      <c r="AV52" s="329">
        <f>'Cost and Benefit Parameters'!$C$44*Income_CF!AV51</f>
        <v>12460770.218415866</v>
      </c>
      <c r="AW52" s="329">
        <f>'Cost and Benefit Parameters'!$C$44*Income_CF!AW51</f>
        <v>12024964.932306312</v>
      </c>
      <c r="AX52" s="329">
        <f>'Cost and Benefit Parameters'!$C$44*Income_CF!AX51</f>
        <v>11556702.261748966</v>
      </c>
      <c r="AY52" s="329">
        <f>'Cost and Benefit Parameters'!$C$44*Income_CF!AY51</f>
        <v>11055053.596068053</v>
      </c>
      <c r="AZ52" s="329">
        <f>'Cost and Benefit Parameters'!$C$44*Income_CF!AZ51</f>
        <v>10519086.987908749</v>
      </c>
      <c r="BA52" s="329">
        <f>'Cost and Benefit Parameters'!$C$44*Income_CF!BA51</f>
        <v>9947867.490802424</v>
      </c>
      <c r="BB52" s="329">
        <f>'Cost and Benefit Parameters'!$C$44*Income_CF!BB51</f>
        <v>9340457.4562447388</v>
      </c>
      <c r="BC52" s="329">
        <f>'Cost and Benefit Parameters'!$C$44*Income_CF!BC51</f>
        <v>8695916.7867648508</v>
      </c>
      <c r="BD52" s="329">
        <f>'Cost and Benefit Parameters'!$C$44*Income_CF!BD51</f>
        <v>8013303.1414996525</v>
      </c>
      <c r="BE52" s="329">
        <f>'Cost and Benefit Parameters'!$C$44*Income_CF!BE51</f>
        <v>7291672.090836308</v>
      </c>
      <c r="BF52" s="329">
        <f>'Cost and Benefit Parameters'!$C$44*Income_CF!BF51</f>
        <v>6530077.216748721</v>
      </c>
      <c r="BG52" s="329">
        <f>'Cost and Benefit Parameters'!$C$44*Income_CF!BG51</f>
        <v>5727570.1555292374</v>
      </c>
      <c r="BH52" s="329">
        <f>'Cost and Benefit Parameters'!$C$44*Income_CF!BH51</f>
        <v>4883200.5797052504</v>
      </c>
      <c r="BI52" s="329">
        <f>'Cost and Benefit Parameters'!$C$44*Income_CF!BI51</f>
        <v>3996016.1160314241</v>
      </c>
      <c r="BJ52" s="329">
        <f>'Cost and Benefit Parameters'!$C$44*Income_CF!BJ51</f>
        <v>3065062.1965614432</v>
      </c>
      <c r="BK52" s="329">
        <f>'Cost and Benefit Parameters'!$C$44*Income_CF!BK51</f>
        <v>2089381.8399280307</v>
      </c>
      <c r="BL52" s="329">
        <f>'Cost and Benefit Parameters'!$C$44*Income_CF!BL51</f>
        <v>1068015.3600960416</v>
      </c>
      <c r="BM52" s="329"/>
      <c r="BN52" s="329"/>
      <c r="BO52" s="329"/>
      <c r="BP52" s="329"/>
      <c r="BQ52" s="329"/>
      <c r="BR52" s="329"/>
      <c r="BS52" s="329"/>
      <c r="BT52" s="329"/>
    </row>
    <row r="53" spans="1:72" x14ac:dyDescent="0.55000000000000004">
      <c r="A53" s="638" t="s">
        <v>488</v>
      </c>
      <c r="B53" s="128" t="s">
        <v>490</v>
      </c>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row>
    <row r="54" spans="1:72" x14ac:dyDescent="0.55000000000000004">
      <c r="A54" s="639"/>
      <c r="B54" t="s">
        <v>466</v>
      </c>
      <c r="F54" s="1">
        <f>Cohort_CF!F52*Mincers!C$45*(1+'Cost and Benefit Parameters'!$C$41)^F$6</f>
        <v>1523775.3976933712</v>
      </c>
      <c r="G54" s="1">
        <f>Cohort_CF!G52*Mincers!D$45*(1+'Cost and Benefit Parameters'!$C$41)^G$6</f>
        <v>1582886.1719944621</v>
      </c>
      <c r="H54" s="1">
        <f>Cohort_CF!H52*Mincers!E$45*(1+'Cost and Benefit Parameters'!$C$41)^H$6</f>
        <v>1643303.7119556048</v>
      </c>
      <c r="I54" s="1">
        <f>Cohort_CF!I52*Mincers!F$45*(1+'Cost and Benefit Parameters'!$C$41)^I$6</f>
        <v>1705004.0332691465</v>
      </c>
      <c r="J54" s="1">
        <f>Cohort_CF!J52*Mincers!G$45*(1+'Cost and Benefit Parameters'!$C$41)^J$6</f>
        <v>1778777.40737979</v>
      </c>
      <c r="K54" s="1">
        <f>Cohort_CF!K52*Mincers!H$45*(1+'Cost and Benefit Parameters'!$C$41)^K$6</f>
        <v>1842245.2656161925</v>
      </c>
      <c r="L54" s="1">
        <f>Cohort_CF!L52*Mincers!I$45*(1+'Cost and Benefit Parameters'!$C$41)^L$6</f>
        <v>1906833.2523316578</v>
      </c>
      <c r="M54" s="1">
        <f>Cohort_CF!M52*Mincers!J$45*(1+'Cost and Benefit Parameters'!$C$41)^M$6</f>
        <v>1972501.7979636027</v>
      </c>
      <c r="N54" s="1">
        <f>Cohort_CF!N52*Mincers!K$45*(1+'Cost and Benefit Parameters'!$C$41)^N$6</f>
        <v>2039207.9802502331</v>
      </c>
      <c r="O54" s="1">
        <f>Cohort_CF!O52*Mincers!L$45*(1+'Cost and Benefit Parameters'!$C$41)^O$6</f>
        <v>2106905.5135216992</v>
      </c>
      <c r="P54" s="1">
        <f>Cohort_CF!P52*Mincers!M$45*(1+'Cost and Benefit Parameters'!$C$41)^P$6</f>
        <v>2175544.7478816588</v>
      </c>
      <c r="Q54" s="1">
        <f>Cohort_CF!Q52*Mincers!N$45*(1+'Cost and Benefit Parameters'!$C$41)^Q$6</f>
        <v>2245072.6786165703</v>
      </c>
      <c r="R54" s="1">
        <f>Cohort_CF!R52*Mincers!O$45*(1+'Cost and Benefit Parameters'!$C$41)^R$6</f>
        <v>2315432.9661377459</v>
      </c>
      <c r="S54" s="1">
        <f>Cohort_CF!S52*Mincers!P$45*(1+'Cost and Benefit Parameters'!$C$41)^S$6</f>
        <v>2386565.9667263376</v>
      </c>
      <c r="T54" s="1">
        <f>Cohort_CF!T52*Mincers!Q$45*(1+'Cost and Benefit Parameters'!$C$41)^T$6</f>
        <v>2458408.7743139202</v>
      </c>
      <c r="U54" s="1">
        <f>Cohort_CF!U52*Mincers!R$45*(1+'Cost and Benefit Parameters'!$C$41)^U$6</f>
        <v>2530895.2734919526</v>
      </c>
      <c r="V54" s="1">
        <f>Cohort_CF!V52*Mincers!S$45*(1+'Cost and Benefit Parameters'!$C$41)^V$6</f>
        <v>2603956.2039011098</v>
      </c>
      <c r="W54" s="1">
        <f>Cohort_CF!W52*Mincers!T$45*(1+'Cost and Benefit Parameters'!$C$41)^W$6</f>
        <v>2677519.2361080903</v>
      </c>
      <c r="X54" s="1">
        <f>Cohort_CF!X52*Mincers!U$45*(1+'Cost and Benefit Parameters'!$C$41)^X$6</f>
        <v>2751509.0590312886</v>
      </c>
      <c r="Y54" s="1">
        <f>Cohort_CF!Y52*Mincers!V$45*(1+'Cost and Benefit Parameters'!$C$41)^Y$6</f>
        <v>2825847.4789297543</v>
      </c>
      <c r="Z54" s="1">
        <f>Cohort_CF!Z52*Mincers!W$45*(1+'Cost and Benefit Parameters'!$C$41)^Z$6</f>
        <v>2900453.5299207405</v>
      </c>
      <c r="AA54" s="1">
        <f>Cohort_CF!AA52*Mincers!X$45*(1+'Cost and Benefit Parameters'!$C$41)^AA$6</f>
        <v>2975243.5959413946</v>
      </c>
      <c r="AB54" s="1">
        <f>Cohort_CF!AB52*Mincers!Y$45*(1+'Cost and Benefit Parameters'!$C$41)^AB$6</f>
        <v>3050131.5440188092</v>
      </c>
      <c r="AC54" s="1">
        <f>Cohort_CF!AC52*Mincers!Z$45*(1+'Cost and Benefit Parameters'!$C$41)^AC$6</f>
        <v>3125028.8686613315</v>
      </c>
      <c r="AD54" s="1">
        <f>Cohort_CF!AD52*Mincers!AA$45*(1+'Cost and Benefit Parameters'!$C$41)^AD$6</f>
        <v>3199844.8471316309</v>
      </c>
      <c r="AE54" s="1">
        <f>Cohort_CF!AE52*Mincers!AB$45*(1+'Cost and Benefit Parameters'!$C$41)^AE$6</f>
        <v>3274486.7053095642</v>
      </c>
      <c r="AF54" s="1">
        <f>Cohort_CF!AF52*Mincers!AC$45*(1+'Cost and Benefit Parameters'!$C$41)^AF$6</f>
        <v>3348859.7938010492</v>
      </c>
      <c r="AG54" s="1">
        <f>Cohort_CF!AG52*Mincers!AD$45*(1+'Cost and Benefit Parameters'!$C$41)^AG$6</f>
        <v>3422867.7738967724</v>
      </c>
      <c r="AH54" s="1">
        <f>Cohort_CF!AH52*Mincers!AE$45*(1+'Cost and Benefit Parameters'!$C$41)^AH$6</f>
        <v>3496412.8129338832</v>
      </c>
      <c r="AI54" s="1">
        <f>Cohort_CF!AI52*Mincers!AF$45*(1+'Cost and Benefit Parameters'!$C$41)^AI$6</f>
        <v>3569395.7885631192</v>
      </c>
      <c r="AJ54" s="1">
        <f>Cohort_CF!AJ52*Mincers!AG$45*(1+'Cost and Benefit Parameters'!$C$41)^AJ$6</f>
        <v>3641716.5013754414</v>
      </c>
      <c r="AK54" s="1">
        <f>Cohort_CF!AK52*Mincers!AH$45*(1+'Cost and Benefit Parameters'!$C$41)^AK$6</f>
        <v>3713273.8952942868</v>
      </c>
      <c r="AL54" s="1">
        <f>Cohort_CF!AL52*Mincers!AI$45*(1+'Cost and Benefit Parameters'!$C$41)^AL$6</f>
        <v>3783966.2850946095</v>
      </c>
      <c r="AM54" s="1">
        <f>Cohort_CF!AM52*Mincers!AJ$45*(1+'Cost and Benefit Parameters'!$C$41)^AM$6</f>
        <v>3853691.5903660702</v>
      </c>
      <c r="AN54" s="1">
        <f>Cohort_CF!AN52*Mincers!AK$45*(1+'Cost and Benefit Parameters'!$C$41)^AN$6</f>
        <v>3922347.5751970913</v>
      </c>
      <c r="AO54" s="1">
        <f>Cohort_CF!AO52*Mincers!AL$45*(1+'Cost and Benefit Parameters'!$C$41)^AO$6</f>
        <v>3989832.0928182253</v>
      </c>
      <c r="AP54" s="1">
        <f>Cohort_CF!AP52*Mincers!AM$45*(1+'Cost and Benefit Parameters'!$C$41)^AP$6</f>
        <v>4056043.334407792</v>
      </c>
      <c r="AQ54" s="1">
        <f>Cohort_CF!AQ52*Mincers!AN$45*(1+'Cost and Benefit Parameters'!$C$41)^AQ$6</f>
        <v>4120880.0812310865</v>
      </c>
      <c r="AR54" s="1">
        <f>Cohort_CF!AR52*Mincers!AO$45*(1+'Cost and Benefit Parameters'!$C$41)^AR$6</f>
        <v>4184241.9592553251</v>
      </c>
      <c r="AS54" s="1">
        <f>Cohort_CF!AS52*Mincers!AP$45*(1+'Cost and Benefit Parameters'!$C$41)^AS$6</f>
        <v>4246029.6953581478</v>
      </c>
      <c r="AT54" s="1" t="str">
        <f>IF(AT31="","",'Cost and Benefit Parameters'!$J$26)</f>
        <v/>
      </c>
      <c r="AU54" s="1" t="str">
        <f>IF(AU31="","",'Cost and Benefit Parameters'!$J$26)</f>
        <v/>
      </c>
      <c r="AV54" s="1" t="str">
        <f>IF(AV31="","",'Cost and Benefit Parameters'!$J$26)</f>
        <v/>
      </c>
      <c r="AW54" s="1" t="str">
        <f>IF(AW31="","",'Cost and Benefit Parameters'!$J$26)</f>
        <v/>
      </c>
      <c r="AX54" s="1" t="str">
        <f>IF(AX31="","",'Cost and Benefit Parameters'!$J$26)</f>
        <v/>
      </c>
      <c r="AY54" s="1" t="str">
        <f>IF(AY31="","",'Cost and Benefit Parameters'!$J$26)</f>
        <v/>
      </c>
      <c r="AZ54" s="1" t="str">
        <f>IF(AZ31="","",'Cost and Benefit Parameters'!$J$26)</f>
        <v/>
      </c>
      <c r="BA54" s="1" t="str">
        <f>IF(BA31="","",'Cost and Benefit Parameters'!$J$26)</f>
        <v/>
      </c>
      <c r="BB54" s="1" t="str">
        <f>IF(BB31="","",'Cost and Benefit Parameters'!$J$26)</f>
        <v/>
      </c>
      <c r="BC54" s="1" t="str">
        <f>IF(BC31="","",'Cost and Benefit Parameters'!$J$26)</f>
        <v/>
      </c>
      <c r="BD54" s="1" t="str">
        <f>IF(BD31="","",'Cost and Benefit Parameters'!$J$26)</f>
        <v/>
      </c>
      <c r="BE54" s="1" t="str">
        <f>IF(BE31="","",'Cost and Benefit Parameters'!$J$26)</f>
        <v/>
      </c>
      <c r="BF54" s="1" t="str">
        <f>IF(BF31="","",'Cost and Benefit Parameters'!$J$26)</f>
        <v/>
      </c>
      <c r="BG54" s="1" t="str">
        <f>IF(BG31="","",'Cost and Benefit Parameters'!$J$26)</f>
        <v/>
      </c>
      <c r="BH54" s="1" t="str">
        <f>IF(BH31="","",'Cost and Benefit Parameters'!$J$26)</f>
        <v/>
      </c>
      <c r="BI54" s="1" t="str">
        <f>IF(BI31="","",'Cost and Benefit Parameters'!$J$26)</f>
        <v/>
      </c>
      <c r="BJ54" s="1" t="str">
        <f>IF(BJ31="","",'Cost and Benefit Parameters'!$J$26)</f>
        <v/>
      </c>
      <c r="BK54" s="1" t="str">
        <f>IF(BK31="","",'Cost and Benefit Parameters'!$J$26)</f>
        <v/>
      </c>
      <c r="BL54" s="1" t="str">
        <f>IF(BL31="","",'Cost and Benefit Parameters'!$J$26)</f>
        <v/>
      </c>
    </row>
    <row r="55" spans="1:72" x14ac:dyDescent="0.55000000000000004">
      <c r="A55" s="639"/>
      <c r="B55" t="s">
        <v>468</v>
      </c>
      <c r="F55" s="1"/>
      <c r="G55" s="1">
        <f>Cohort_CF!G53*Mincers!C$45*(1+'Cost and Benefit Parameters'!$C$41)^G$6</f>
        <v>1569488.6596241724</v>
      </c>
      <c r="H55" s="1">
        <f>Cohort_CF!H53*Mincers!D$45*(1+'Cost and Benefit Parameters'!$C$41)^H$6</f>
        <v>1630372.7571542957</v>
      </c>
      <c r="I55" s="1">
        <f>Cohort_CF!I53*Mincers!E$45*(1+'Cost and Benefit Parameters'!$C$41)^I$6</f>
        <v>1692602.823314273</v>
      </c>
      <c r="J55" s="1">
        <f>Cohort_CF!J53*Mincers!F$45*(1+'Cost and Benefit Parameters'!$C$41)^J$6</f>
        <v>1756154.1542672208</v>
      </c>
      <c r="K55" s="1">
        <f>Cohort_CF!K53*Mincers!G$45*(1+'Cost and Benefit Parameters'!$C$41)^K$6</f>
        <v>1832140.7296011837</v>
      </c>
      <c r="L55" s="1">
        <f>Cohort_CF!L53*Mincers!H$45*(1+'Cost and Benefit Parameters'!$C$41)^L$6</f>
        <v>1897512.6235846784</v>
      </c>
      <c r="M55" s="1">
        <f>Cohort_CF!M53*Mincers!I$45*(1+'Cost and Benefit Parameters'!$C$41)^M$6</f>
        <v>1964038.2499016079</v>
      </c>
      <c r="N55" s="1">
        <f>Cohort_CF!N53*Mincers!J$45*(1+'Cost and Benefit Parameters'!$C$41)^N$6</f>
        <v>2031676.8519025105</v>
      </c>
      <c r="O55" s="1">
        <f>Cohort_CF!O53*Mincers!K$45*(1+'Cost and Benefit Parameters'!$C$41)^O$6</f>
        <v>2100384.2196577401</v>
      </c>
      <c r="P55" s="1">
        <f>Cohort_CF!P53*Mincers!L$45*(1+'Cost and Benefit Parameters'!$C$41)^P$6</f>
        <v>2170112.6789273503</v>
      </c>
      <c r="Q55" s="1">
        <f>Cohort_CF!Q53*Mincers!M$45*(1+'Cost and Benefit Parameters'!$C$41)^Q$6</f>
        <v>2240811.0903181084</v>
      </c>
      <c r="R55" s="1">
        <f>Cohort_CF!R53*Mincers!N$45*(1+'Cost and Benefit Parameters'!$C$41)^R$6</f>
        <v>2312424.8589750673</v>
      </c>
      <c r="S55" s="1">
        <f>Cohort_CF!S53*Mincers!O$45*(1+'Cost and Benefit Parameters'!$C$41)^S$6</f>
        <v>2384895.9551218781</v>
      </c>
      <c r="T55" s="1">
        <f>Cohort_CF!T53*Mincers!P$45*(1+'Cost and Benefit Parameters'!$C$41)^T$6</f>
        <v>2458162.9457281283</v>
      </c>
      <c r="U55" s="1">
        <f>Cohort_CF!U53*Mincers!Q$45*(1+'Cost and Benefit Parameters'!$C$41)^U$6</f>
        <v>2532161.0375433383</v>
      </c>
      <c r="V55" s="1">
        <f>Cohort_CF!V53*Mincers!R$45*(1+'Cost and Benefit Parameters'!$C$41)^V$6</f>
        <v>2606822.1316967108</v>
      </c>
      <c r="W55" s="1">
        <f>Cohort_CF!W53*Mincers!S$45*(1+'Cost and Benefit Parameters'!$C$41)^W$6</f>
        <v>2682074.8900181428</v>
      </c>
      <c r="X55" s="1">
        <f>Cohort_CF!X53*Mincers!T$45*(1+'Cost and Benefit Parameters'!$C$41)^X$6</f>
        <v>2757844.8131913333</v>
      </c>
      <c r="Y55" s="1">
        <f>Cohort_CF!Y53*Mincers!U$45*(1+'Cost and Benefit Parameters'!$C$41)^Y$6</f>
        <v>2834054.3308022269</v>
      </c>
      <c r="Z55" s="1">
        <f>Cohort_CF!Z53*Mincers!V$45*(1+'Cost and Benefit Parameters'!$C$41)^Z$6</f>
        <v>2910622.9032976469</v>
      </c>
      <c r="AA55" s="1">
        <f>Cohort_CF!AA53*Mincers!W$45*(1+'Cost and Benefit Parameters'!$C$41)^AA$6</f>
        <v>2987467.1358183622</v>
      </c>
      <c r="AB55" s="1">
        <f>Cohort_CF!AB53*Mincers!X$45*(1+'Cost and Benefit Parameters'!$C$41)^AB$6</f>
        <v>3064500.9038196364</v>
      </c>
      <c r="AC55" s="1">
        <f>Cohort_CF!AC53*Mincers!Y$45*(1+'Cost and Benefit Parameters'!$C$41)^AC$6</f>
        <v>3141635.4903393737</v>
      </c>
      <c r="AD55" s="1">
        <f>Cohort_CF!AD53*Mincers!Z$45*(1+'Cost and Benefit Parameters'!$C$41)^AD$6</f>
        <v>3218779.7347211712</v>
      </c>
      <c r="AE55" s="1">
        <f>Cohort_CF!AE53*Mincers!AA$45*(1+'Cost and Benefit Parameters'!$C$41)^AE$6</f>
        <v>3295840.1925455793</v>
      </c>
      <c r="AF55" s="1">
        <f>Cohort_CF!AF53*Mincers!AB$45*(1+'Cost and Benefit Parameters'!$C$41)^AF$6</f>
        <v>3372721.3064688514</v>
      </c>
      <c r="AG55" s="1">
        <f>Cohort_CF!AG53*Mincers!AC$45*(1+'Cost and Benefit Parameters'!$C$41)^AG$6</f>
        <v>3449325.5876150802</v>
      </c>
      <c r="AH55" s="1">
        <f>Cohort_CF!AH53*Mincers!AD$45*(1+'Cost and Benefit Parameters'!$C$41)^AH$6</f>
        <v>3525553.8071136754</v>
      </c>
      <c r="AI55" s="1">
        <f>Cohort_CF!AI53*Mincers!AE$45*(1+'Cost and Benefit Parameters'!$C$41)^AI$6</f>
        <v>3601305.1973218992</v>
      </c>
      <c r="AJ55" s="1">
        <f>Cohort_CF!AJ53*Mincers!AF$45*(1+'Cost and Benefit Parameters'!$C$41)^AJ$6</f>
        <v>3676477.6622200129</v>
      </c>
      <c r="AK55" s="1">
        <f>Cohort_CF!AK53*Mincers!AG$45*(1+'Cost and Benefit Parameters'!$C$41)^AK$6</f>
        <v>3750967.9964167057</v>
      </c>
      <c r="AL55" s="1">
        <f>Cohort_CF!AL53*Mincers!AH$45*(1+'Cost and Benefit Parameters'!$C$41)^AL$6</f>
        <v>3824672.1121531148</v>
      </c>
      <c r="AM55" s="1">
        <f>Cohort_CF!AM53*Mincers!AI$45*(1+'Cost and Benefit Parameters'!$C$41)^AM$6</f>
        <v>3897485.273647448</v>
      </c>
      <c r="AN55" s="1">
        <f>Cohort_CF!AN53*Mincers!AJ$45*(1+'Cost and Benefit Parameters'!$C$41)^AN$6</f>
        <v>3969302.3380770516</v>
      </c>
      <c r="AO55" s="1">
        <f>Cohort_CF!AO53*Mincers!AK$45*(1+'Cost and Benefit Parameters'!$C$41)^AO$6</f>
        <v>4040018.0024530045</v>
      </c>
      <c r="AP55" s="1">
        <f>Cohort_CF!AP53*Mincers!AL$45*(1+'Cost and Benefit Parameters'!$C$41)^AP$6</f>
        <v>4109527.0556027722</v>
      </c>
      <c r="AQ55" s="1">
        <f>Cohort_CF!AQ53*Mincers!AM$45*(1+'Cost and Benefit Parameters'!$C$41)^AQ$6</f>
        <v>4177724.6344400253</v>
      </c>
      <c r="AR55" s="1">
        <f>Cohort_CF!AR53*Mincers!AN$45*(1+'Cost and Benefit Parameters'!$C$41)^AR$6</f>
        <v>4244506.4836680191</v>
      </c>
      <c r="AS55" s="1">
        <f>Cohort_CF!AS53*Mincers!AO$45*(1+'Cost and Benefit Parameters'!$C$41)^AS$6</f>
        <v>4309769.218032985</v>
      </c>
      <c r="AT55" s="1">
        <f>Cohort_CF!AT53*Mincers!AP$45*(1+'Cost and Benefit Parameters'!$C$41)^AT$6</f>
        <v>4373410.5862188907</v>
      </c>
      <c r="AU55" s="1" t="str">
        <f>IF(AU32="","",'Cost and Benefit Parameters'!$J$26)</f>
        <v/>
      </c>
      <c r="AV55" s="1" t="str">
        <f>IF(AV32="","",'Cost and Benefit Parameters'!$J$26)</f>
        <v/>
      </c>
      <c r="AW55" s="1" t="str">
        <f>IF(AW32="","",'Cost and Benefit Parameters'!$J$26)</f>
        <v/>
      </c>
      <c r="AX55" s="1" t="str">
        <f>IF(AX32="","",'Cost and Benefit Parameters'!$J$26)</f>
        <v/>
      </c>
      <c r="AY55" s="1" t="str">
        <f>IF(AY32="","",'Cost and Benefit Parameters'!$J$26)</f>
        <v/>
      </c>
      <c r="AZ55" s="1" t="str">
        <f>IF(AZ32="","",'Cost and Benefit Parameters'!$J$26)</f>
        <v/>
      </c>
      <c r="BA55" s="1" t="str">
        <f>IF(BA32="","",'Cost and Benefit Parameters'!$J$26)</f>
        <v/>
      </c>
      <c r="BB55" s="1" t="str">
        <f>IF(BB32="","",'Cost and Benefit Parameters'!$J$26)</f>
        <v/>
      </c>
      <c r="BC55" s="1" t="str">
        <f>IF(BC32="","",'Cost and Benefit Parameters'!$J$26)</f>
        <v/>
      </c>
      <c r="BD55" s="1" t="str">
        <f>IF(BD32="","",'Cost and Benefit Parameters'!$J$26)</f>
        <v/>
      </c>
      <c r="BE55" s="1" t="str">
        <f>IF(BE32="","",'Cost and Benefit Parameters'!$J$26)</f>
        <v/>
      </c>
      <c r="BF55" s="1" t="str">
        <f>IF(BF32="","",'Cost and Benefit Parameters'!$J$26)</f>
        <v/>
      </c>
      <c r="BG55" s="1" t="str">
        <f>IF(BG32="","",'Cost and Benefit Parameters'!$J$26)</f>
        <v/>
      </c>
      <c r="BH55" s="1" t="str">
        <f>IF(BH32="","",'Cost and Benefit Parameters'!$J$26)</f>
        <v/>
      </c>
      <c r="BI55" s="1" t="str">
        <f>IF(BI32="","",'Cost and Benefit Parameters'!$J$26)</f>
        <v/>
      </c>
      <c r="BJ55" s="1" t="str">
        <f>IF(BJ32="","",'Cost and Benefit Parameters'!$J$26)</f>
        <v/>
      </c>
      <c r="BK55" s="1" t="str">
        <f>IF(BK32="","",'Cost and Benefit Parameters'!$J$26)</f>
        <v/>
      </c>
      <c r="BL55" s="1" t="str">
        <f>IF(BL32="","",'Cost and Benefit Parameters'!$J$26)</f>
        <v/>
      </c>
    </row>
    <row r="56" spans="1:72" x14ac:dyDescent="0.55000000000000004">
      <c r="A56" s="639"/>
      <c r="B56" t="s">
        <v>469</v>
      </c>
      <c r="F56" s="1" t="str">
        <f>IF(Cohort_CF!F54="","",Cohort_CF!F54*Mincers!C54*(1+'Cost and Benefit Parameters'!$C$41)^F32)</f>
        <v/>
      </c>
      <c r="G56" s="1" t="str">
        <f>IF(G33="","",'Cost and Benefit Parameters'!$J$26)</f>
        <v/>
      </c>
      <c r="H56" s="1">
        <f>Cohort_CF!H54*Mincers!C$45*(1+'Cost and Benefit Parameters'!$C$41)^H$6</f>
        <v>1616573.3194128973</v>
      </c>
      <c r="I56" s="1">
        <f>Cohort_CF!I54*Mincers!D$45*(1+'Cost and Benefit Parameters'!$C$41)^I$6</f>
        <v>1679283.9398689247</v>
      </c>
      <c r="J56" s="1">
        <f>Cohort_CF!J54*Mincers!E$45*(1+'Cost and Benefit Parameters'!$C$41)^J$6</f>
        <v>1743380.9080137012</v>
      </c>
      <c r="K56" s="1">
        <f>Cohort_CF!K54*Mincers!F$45*(1+'Cost and Benefit Parameters'!$C$41)^K$6</f>
        <v>1808838.7788952373</v>
      </c>
      <c r="L56" s="1">
        <f>Cohort_CF!L54*Mincers!G$45*(1+'Cost and Benefit Parameters'!$C$41)^L$6</f>
        <v>1887104.9514892192</v>
      </c>
      <c r="M56" s="1">
        <f>Cohort_CF!M54*Mincers!H$45*(1+'Cost and Benefit Parameters'!$C$41)^M$6</f>
        <v>1954438.0022922189</v>
      </c>
      <c r="N56" s="1">
        <f>Cohort_CF!N54*Mincers!I$45*(1+'Cost and Benefit Parameters'!$C$41)^N$6</f>
        <v>2022959.3973986558</v>
      </c>
      <c r="O56" s="1">
        <f>Cohort_CF!O54*Mincers!J$45*(1+'Cost and Benefit Parameters'!$C$41)^O$6</f>
        <v>2092627.1574595859</v>
      </c>
      <c r="P56" s="1">
        <f>Cohort_CF!P54*Mincers!K$45*(1+'Cost and Benefit Parameters'!$C$41)^P$6</f>
        <v>2163395.7462474722</v>
      </c>
      <c r="Q56" s="1">
        <f>Cohort_CF!Q54*Mincers!L$45*(1+'Cost and Benefit Parameters'!$C$41)^Q$6</f>
        <v>2235216.0592951709</v>
      </c>
      <c r="R56" s="1">
        <f>Cohort_CF!R54*Mincers!M$45*(1+'Cost and Benefit Parameters'!$C$41)^R$6</f>
        <v>2308035.4230276514</v>
      </c>
      <c r="S56" s="1">
        <f>Cohort_CF!S54*Mincers!N$45*(1+'Cost and Benefit Parameters'!$C$41)^S$6</f>
        <v>2381797.6047443189</v>
      </c>
      <c r="T56" s="1">
        <f>Cohort_CF!T54*Mincers!O$45*(1+'Cost and Benefit Parameters'!$C$41)^T$6</f>
        <v>2456442.8337755348</v>
      </c>
      <c r="U56" s="1">
        <f>Cohort_CF!U54*Mincers!P$45*(1+'Cost and Benefit Parameters'!$C$41)^U$6</f>
        <v>2531907.8340999722</v>
      </c>
      <c r="V56" s="1">
        <f>Cohort_CF!V54*Mincers!Q$45*(1+'Cost and Benefit Parameters'!$C$41)^V$6</f>
        <v>2608125.8686696379</v>
      </c>
      <c r="W56" s="1">
        <f>Cohort_CF!W54*Mincers!R$45*(1+'Cost and Benefit Parameters'!$C$41)^W$6</f>
        <v>2685026.7956476118</v>
      </c>
      <c r="X56" s="1">
        <f>Cohort_CF!X54*Mincers!S$45*(1+'Cost and Benefit Parameters'!$C$41)^X$6</f>
        <v>2762537.1367186871</v>
      </c>
      <c r="Y56" s="1">
        <f>Cohort_CF!Y54*Mincers!T$45*(1+'Cost and Benefit Parameters'!$C$41)^Y$6</f>
        <v>2840580.1575870728</v>
      </c>
      <c r="Z56" s="1">
        <f>Cohort_CF!Z54*Mincers!U$45*(1+'Cost and Benefit Parameters'!$C$41)^Z$6</f>
        <v>2919075.9607262937</v>
      </c>
      <c r="AA56" s="1">
        <f>Cohort_CF!AA54*Mincers!V$45*(1+'Cost and Benefit Parameters'!$C$41)^AA$6</f>
        <v>2997941.5903965756</v>
      </c>
      <c r="AB56" s="1">
        <f>Cohort_CF!AB54*Mincers!W$45*(1+'Cost and Benefit Parameters'!$C$41)^AB$6</f>
        <v>3077091.1498929132</v>
      </c>
      <c r="AC56" s="1">
        <f>Cohort_CF!AC54*Mincers!X$45*(1+'Cost and Benefit Parameters'!$C$41)^AC$6</f>
        <v>3156435.9309342257</v>
      </c>
      <c r="AD56" s="1">
        <f>Cohort_CF!AD54*Mincers!Y$45*(1+'Cost and Benefit Parameters'!$C$41)^AD$6</f>
        <v>3235884.5550495544</v>
      </c>
      <c r="AE56" s="1">
        <f>Cohort_CF!AE54*Mincers!Z$45*(1+'Cost and Benefit Parameters'!$C$41)^AE$6</f>
        <v>3315343.126762806</v>
      </c>
      <c r="AF56" s="1">
        <f>Cohort_CF!AF54*Mincers!AA$45*(1+'Cost and Benefit Parameters'!$C$41)^AF$6</f>
        <v>3394715.3983219475</v>
      </c>
      <c r="AG56" s="1">
        <f>Cohort_CF!AG54*Mincers!AB$45*(1+'Cost and Benefit Parameters'!$C$41)^AG$6</f>
        <v>3473902.9456629166</v>
      </c>
      <c r="AH56" s="1">
        <f>Cohort_CF!AH54*Mincers!AC$45*(1+'Cost and Benefit Parameters'!$C$41)^AH$6</f>
        <v>3552805.3552435325</v>
      </c>
      <c r="AI56" s="1">
        <f>Cohort_CF!AI54*Mincers!AD$45*(1+'Cost and Benefit Parameters'!$C$41)^AI$6</f>
        <v>3631320.4213270852</v>
      </c>
      <c r="AJ56" s="1">
        <f>Cohort_CF!AJ54*Mincers!AE$45*(1+'Cost and Benefit Parameters'!$C$41)^AJ$6</f>
        <v>3709344.3532415563</v>
      </c>
      <c r="AK56" s="1">
        <f>Cohort_CF!AK54*Mincers!AF$45*(1+'Cost and Benefit Parameters'!$C$41)^AK$6</f>
        <v>3786771.992086614</v>
      </c>
      <c r="AL56" s="1">
        <f>Cohort_CF!AL54*Mincers!AG$45*(1+'Cost and Benefit Parameters'!$C$41)^AL$6</f>
        <v>3863497.0363092059</v>
      </c>
      <c r="AM56" s="1">
        <f>Cohort_CF!AM54*Mincers!AH$45*(1+'Cost and Benefit Parameters'!$C$41)^AM$6</f>
        <v>3939412.2755177082</v>
      </c>
      <c r="AN56" s="1">
        <f>Cohort_CF!AN54*Mincers!AI$45*(1+'Cost and Benefit Parameters'!$C$41)^AN$6</f>
        <v>4014409.8318568706</v>
      </c>
      <c r="AO56" s="1">
        <f>Cohort_CF!AO54*Mincers!AJ$45*(1+'Cost and Benefit Parameters'!$C$41)^AO$6</f>
        <v>4088381.408219364</v>
      </c>
      <c r="AP56" s="1">
        <f>Cohort_CF!AP54*Mincers!AK$45*(1+'Cost and Benefit Parameters'!$C$41)^AP$6</f>
        <v>4161218.5425265944</v>
      </c>
      <c r="AQ56" s="1">
        <f>Cohort_CF!AQ54*Mincers!AL$45*(1+'Cost and Benefit Parameters'!$C$41)^AQ$6</f>
        <v>4232812.8672708543</v>
      </c>
      <c r="AR56" s="1">
        <f>Cohort_CF!AR54*Mincers!AM$45*(1+'Cost and Benefit Parameters'!$C$41)^AR$6</f>
        <v>4303056.3734732261</v>
      </c>
      <c r="AS56" s="1">
        <f>Cohort_CF!AS54*Mincers!AN$45*(1+'Cost and Benefit Parameters'!$C$41)^AS$6</f>
        <v>4371841.6781780608</v>
      </c>
      <c r="AT56" s="1">
        <f>Cohort_CF!AT54*Mincers!AO$45*(1+'Cost and Benefit Parameters'!$C$41)^AT$6</f>
        <v>4439062.2945739739</v>
      </c>
      <c r="AU56" s="1">
        <f>Cohort_CF!AU54*Mincers!AP$45*(1+'Cost and Benefit Parameters'!$C$41)^AU$6</f>
        <v>4504612.903805458</v>
      </c>
      <c r="AV56" s="1" t="str">
        <f>IF(AV33="","",'Cost and Benefit Parameters'!$J$26)</f>
        <v/>
      </c>
      <c r="AW56" s="1" t="str">
        <f>IF(AW33="","",'Cost and Benefit Parameters'!$J$26)</f>
        <v/>
      </c>
      <c r="AX56" s="1" t="str">
        <f>IF(AX33="","",'Cost and Benefit Parameters'!$J$26)</f>
        <v/>
      </c>
      <c r="AY56" s="1" t="str">
        <f>IF(AY33="","",'Cost and Benefit Parameters'!$J$26)</f>
        <v/>
      </c>
      <c r="AZ56" s="1" t="str">
        <f>IF(AZ33="","",'Cost and Benefit Parameters'!$J$26)</f>
        <v/>
      </c>
      <c r="BA56" s="1" t="str">
        <f>IF(BA33="","",'Cost and Benefit Parameters'!$J$26)</f>
        <v/>
      </c>
      <c r="BB56" s="1" t="str">
        <f>IF(BB33="","",'Cost and Benefit Parameters'!$J$26)</f>
        <v/>
      </c>
      <c r="BC56" s="1" t="str">
        <f>IF(BC33="","",'Cost and Benefit Parameters'!$J$26)</f>
        <v/>
      </c>
      <c r="BD56" s="1" t="str">
        <f>IF(BD33="","",'Cost and Benefit Parameters'!$J$26)</f>
        <v/>
      </c>
      <c r="BE56" s="1" t="str">
        <f>IF(BE33="","",'Cost and Benefit Parameters'!$J$26)</f>
        <v/>
      </c>
      <c r="BF56" s="1" t="str">
        <f>IF(BF33="","",'Cost and Benefit Parameters'!$J$26)</f>
        <v/>
      </c>
      <c r="BG56" s="1" t="str">
        <f>IF(BG33="","",'Cost and Benefit Parameters'!$J$26)</f>
        <v/>
      </c>
      <c r="BH56" s="1" t="str">
        <f>IF(BH33="","",'Cost and Benefit Parameters'!$J$26)</f>
        <v/>
      </c>
      <c r="BI56" s="1" t="str">
        <f>IF(BI33="","",'Cost and Benefit Parameters'!$J$26)</f>
        <v/>
      </c>
      <c r="BJ56" s="1" t="str">
        <f>IF(BJ33="","",'Cost and Benefit Parameters'!$J$26)</f>
        <v/>
      </c>
      <c r="BK56" s="1" t="str">
        <f>IF(BK33="","",'Cost and Benefit Parameters'!$J$26)</f>
        <v/>
      </c>
      <c r="BL56" s="1" t="str">
        <f>IF(BL33="","",'Cost and Benefit Parameters'!$J$26)</f>
        <v/>
      </c>
    </row>
    <row r="57" spans="1:72" x14ac:dyDescent="0.55000000000000004">
      <c r="A57" s="639"/>
      <c r="B57" t="s">
        <v>470</v>
      </c>
      <c r="F57" s="1" t="str">
        <f>IF(Cohort_CF!F55="","",Cohort_CF!F55*Mincers!C55*(1+'Cost and Benefit Parameters'!$C$41)^F33)</f>
        <v/>
      </c>
      <c r="G57" s="1" t="str">
        <f>IF(G34="","",'Cost and Benefit Parameters'!$J$26)</f>
        <v/>
      </c>
      <c r="H57" s="1" t="str">
        <f>IF(H34="","",'Cost and Benefit Parameters'!$J$26)</f>
        <v/>
      </c>
      <c r="I57" s="1">
        <f>Cohort_CF!I55*Mincers!C$45*(1+'Cost and Benefit Parameters'!$C$41)^I$6</f>
        <v>1665070.5189952843</v>
      </c>
      <c r="J57" s="1">
        <f>Cohort_CF!J55*Mincers!D$45*(1+'Cost and Benefit Parameters'!$C$41)^J$6</f>
        <v>1729662.4580649924</v>
      </c>
      <c r="K57" s="1">
        <f>Cohort_CF!K55*Mincers!E$45*(1+'Cost and Benefit Parameters'!$C$41)^K$6</f>
        <v>1795682.335254112</v>
      </c>
      <c r="L57" s="1">
        <f>Cohort_CF!L55*Mincers!F$45*(1+'Cost and Benefit Parameters'!$C$41)^L$6</f>
        <v>1863103.9422620945</v>
      </c>
      <c r="M57" s="1">
        <f>Cohort_CF!M55*Mincers!G$45*(1+'Cost and Benefit Parameters'!$C$41)^M$6</f>
        <v>1943718.1000338958</v>
      </c>
      <c r="N57" s="1">
        <f>Cohort_CF!N55*Mincers!H$45*(1+'Cost and Benefit Parameters'!$C$41)^N$6</f>
        <v>2013071.1423609853</v>
      </c>
      <c r="O57" s="1">
        <f>Cohort_CF!O55*Mincers!I$45*(1+'Cost and Benefit Parameters'!$C$41)^O$6</f>
        <v>2083648.1793206155</v>
      </c>
      <c r="P57" s="1">
        <f>Cohort_CF!P55*Mincers!J$45*(1+'Cost and Benefit Parameters'!$C$41)^P$6</f>
        <v>2155405.9721833738</v>
      </c>
      <c r="Q57" s="1">
        <f>Cohort_CF!Q55*Mincers!K$45*(1+'Cost and Benefit Parameters'!$C$41)^Q$6</f>
        <v>2228297.6186348968</v>
      </c>
      <c r="R57" s="1">
        <f>Cohort_CF!R55*Mincers!L$45*(1+'Cost and Benefit Parameters'!$C$41)^R$6</f>
        <v>2302272.5410740259</v>
      </c>
      <c r="S57" s="1">
        <f>Cohort_CF!S55*Mincers!M$45*(1+'Cost and Benefit Parameters'!$C$41)^S$6</f>
        <v>2377276.4857184808</v>
      </c>
      <c r="T57" s="1">
        <f>Cohort_CF!T55*Mincers!N$45*(1+'Cost and Benefit Parameters'!$C$41)^T$6</f>
        <v>2453251.532886649</v>
      </c>
      <c r="U57" s="1">
        <f>Cohort_CF!U55*Mincers!O$45*(1+'Cost and Benefit Parameters'!$C$41)^U$6</f>
        <v>2530136.1187888011</v>
      </c>
      <c r="V57" s="1">
        <f>Cohort_CF!V55*Mincers!P$45*(1+'Cost and Benefit Parameters'!$C$41)^V$6</f>
        <v>2607865.069122971</v>
      </c>
      <c r="W57" s="1">
        <f>Cohort_CF!W55*Mincers!Q$45*(1+'Cost and Benefit Parameters'!$C$41)^W$6</f>
        <v>2686369.6447297269</v>
      </c>
      <c r="X57" s="1">
        <f>Cohort_CF!X55*Mincers!R$45*(1+'Cost and Benefit Parameters'!$C$41)^X$6</f>
        <v>2765577.5995170404</v>
      </c>
      <c r="Y57" s="1">
        <f>Cohort_CF!Y55*Mincers!S$45*(1+'Cost and Benefit Parameters'!$C$41)^Y$6</f>
        <v>2845413.2508202479</v>
      </c>
      <c r="Z57" s="1">
        <f>Cohort_CF!Z55*Mincers!T$45*(1+'Cost and Benefit Parameters'!$C$41)^Z$6</f>
        <v>2925797.562314685</v>
      </c>
      <c r="AA57" s="1">
        <f>Cohort_CF!AA55*Mincers!U$45*(1+'Cost and Benefit Parameters'!$C$41)^AA$6</f>
        <v>3006648.2395480825</v>
      </c>
      <c r="AB57" s="1">
        <f>Cohort_CF!AB55*Mincers!V$45*(1+'Cost and Benefit Parameters'!$C$41)^AB$6</f>
        <v>3087879.8381084735</v>
      </c>
      <c r="AC57" s="1">
        <f>Cohort_CF!AC55*Mincers!W$45*(1+'Cost and Benefit Parameters'!$C$41)^AC$6</f>
        <v>3169403.8843897008</v>
      </c>
      <c r="AD57" s="1">
        <f>Cohort_CF!AD55*Mincers!X$45*(1+'Cost and Benefit Parameters'!$C$41)^AD$6</f>
        <v>3251129.0088622523</v>
      </c>
      <c r="AE57" s="1">
        <f>Cohort_CF!AE55*Mincers!Y$45*(1+'Cost and Benefit Parameters'!$C$41)^AE$6</f>
        <v>3332961.091701041</v>
      </c>
      <c r="AF57" s="1">
        <f>Cohort_CF!AF55*Mincers!Z$45*(1+'Cost and Benefit Parameters'!$C$41)^AF$6</f>
        <v>3414803.4205656908</v>
      </c>
      <c r="AG57" s="1">
        <f>Cohort_CF!AG55*Mincers!AA$45*(1+'Cost and Benefit Parameters'!$C$41)^AG$6</f>
        <v>3496556.8602716052</v>
      </c>
      <c r="AH57" s="1">
        <f>Cohort_CF!AH55*Mincers!AB$45*(1+'Cost and Benefit Parameters'!$C$41)^AH$6</f>
        <v>3578120.0340328044</v>
      </c>
      <c r="AI57" s="1">
        <f>Cohort_CF!AI55*Mincers!AC$45*(1+'Cost and Benefit Parameters'!$C$41)^AI$6</f>
        <v>3659389.5159008382</v>
      </c>
      <c r="AJ57" s="1">
        <f>Cohort_CF!AJ55*Mincers!AD$45*(1+'Cost and Benefit Parameters'!$C$41)^AJ$6</f>
        <v>3740260.033966898</v>
      </c>
      <c r="AK57" s="1">
        <f>Cohort_CF!AK55*Mincers!AE$45*(1+'Cost and Benefit Parameters'!$C$41)^AK$6</f>
        <v>3820624.6838388033</v>
      </c>
      <c r="AL57" s="1">
        <f>Cohort_CF!AL55*Mincers!AF$45*(1+'Cost and Benefit Parameters'!$C$41)^AL$6</f>
        <v>3900375.1518492117</v>
      </c>
      <c r="AM57" s="1">
        <f>Cohort_CF!AM55*Mincers!AG$45*(1+'Cost and Benefit Parameters'!$C$41)^AM$6</f>
        <v>3979401.9473984824</v>
      </c>
      <c r="AN57" s="1">
        <f>Cohort_CF!AN55*Mincers!AH$45*(1+'Cost and Benefit Parameters'!$C$41)^AN$6</f>
        <v>4057594.6437832387</v>
      </c>
      <c r="AO57" s="1">
        <f>Cohort_CF!AO55*Mincers!AI$45*(1+'Cost and Benefit Parameters'!$C$41)^AO$6</f>
        <v>4134842.1268125772</v>
      </c>
      <c r="AP57" s="1">
        <f>Cohort_CF!AP55*Mincers!AJ$45*(1+'Cost and Benefit Parameters'!$C$41)^AP$6</f>
        <v>4211032.850465945</v>
      </c>
      <c r="AQ57" s="1">
        <f>Cohort_CF!AQ55*Mincers!AK$45*(1+'Cost and Benefit Parameters'!$C$41)^AQ$6</f>
        <v>4286055.0988023914</v>
      </c>
      <c r="AR57" s="1">
        <f>Cohort_CF!AR55*Mincers!AL$45*(1+'Cost and Benefit Parameters'!$C$41)^AR$6</f>
        <v>4359797.2532889806</v>
      </c>
      <c r="AS57" s="1">
        <f>Cohort_CF!AS55*Mincers!AM$45*(1+'Cost and Benefit Parameters'!$C$41)^AS$6</f>
        <v>4432148.0646774238</v>
      </c>
      <c r="AT57" s="1">
        <f>Cohort_CF!AT55*Mincers!AN$45*(1+'Cost and Benefit Parameters'!$C$41)^AT$6</f>
        <v>4502996.9285234017</v>
      </c>
      <c r="AU57" s="1">
        <f>Cohort_CF!AU55*Mincers!AO$45*(1+'Cost and Benefit Parameters'!$C$41)^AU$6</f>
        <v>4572234.1634111935</v>
      </c>
      <c r="AV57" s="1">
        <f>Cohort_CF!AV55*Mincers!AP$45*(1+'Cost and Benefit Parameters'!$C$41)^AV$6</f>
        <v>4639751.2909196224</v>
      </c>
      <c r="AW57" s="1" t="str">
        <f>IF(AW34="","",'Cost and Benefit Parameters'!$J$26)</f>
        <v/>
      </c>
      <c r="AX57" s="1" t="str">
        <f>IF(AX34="","",'Cost and Benefit Parameters'!$J$26)</f>
        <v/>
      </c>
      <c r="AY57" s="1" t="str">
        <f>IF(AY34="","",'Cost and Benefit Parameters'!$J$26)</f>
        <v/>
      </c>
      <c r="AZ57" s="1" t="str">
        <f>IF(AZ34="","",'Cost and Benefit Parameters'!$J$26)</f>
        <v/>
      </c>
      <c r="BA57" s="1" t="str">
        <f>IF(BA34="","",'Cost and Benefit Parameters'!$J$26)</f>
        <v/>
      </c>
      <c r="BB57" s="1" t="str">
        <f>IF(BB34="","",'Cost and Benefit Parameters'!$J$26)</f>
        <v/>
      </c>
      <c r="BC57" s="1" t="str">
        <f>IF(BC34="","",'Cost and Benefit Parameters'!$J$26)</f>
        <v/>
      </c>
      <c r="BD57" s="1" t="str">
        <f>IF(BD34="","",'Cost and Benefit Parameters'!$J$26)</f>
        <v/>
      </c>
      <c r="BE57" s="1" t="str">
        <f>IF(BE34="","",'Cost and Benefit Parameters'!$J$26)</f>
        <v/>
      </c>
      <c r="BF57" s="1" t="str">
        <f>IF(BF34="","",'Cost and Benefit Parameters'!$J$26)</f>
        <v/>
      </c>
      <c r="BG57" s="1" t="str">
        <f>IF(BG34="","",'Cost and Benefit Parameters'!$J$26)</f>
        <v/>
      </c>
      <c r="BH57" s="1" t="str">
        <f>IF(BH34="","",'Cost and Benefit Parameters'!$J$26)</f>
        <v/>
      </c>
      <c r="BI57" s="1" t="str">
        <f>IF(BI34="","",'Cost and Benefit Parameters'!$J$26)</f>
        <v/>
      </c>
      <c r="BJ57" s="1" t="str">
        <f>IF(BJ34="","",'Cost and Benefit Parameters'!$J$26)</f>
        <v/>
      </c>
      <c r="BK57" s="1" t="str">
        <f>IF(BK34="","",'Cost and Benefit Parameters'!$J$26)</f>
        <v/>
      </c>
      <c r="BL57" s="1" t="str">
        <f>IF(BL34="","",'Cost and Benefit Parameters'!$J$26)</f>
        <v/>
      </c>
    </row>
    <row r="58" spans="1:72" x14ac:dyDescent="0.55000000000000004">
      <c r="A58" s="639"/>
      <c r="B58" t="s">
        <v>471</v>
      </c>
      <c r="F58" s="1" t="str">
        <f>IF(Cohort_CF!F56="","",Cohort_CF!F56*Mincers!C56*(1+'Cost and Benefit Parameters'!$C$41)^F34)</f>
        <v/>
      </c>
      <c r="G58" s="1" t="str">
        <f>IF(G35="","",'Cost and Benefit Parameters'!$J$26)</f>
        <v/>
      </c>
      <c r="H58" s="1" t="str">
        <f>IF(H35="","",'Cost and Benefit Parameters'!$J$26)</f>
        <v/>
      </c>
      <c r="I58" s="1" t="str">
        <f>IF(I35="","",'Cost and Benefit Parameters'!$J$26)</f>
        <v/>
      </c>
      <c r="J58" s="1">
        <f>Cohort_CF!J56*Mincers!C$45*(1+'Cost and Benefit Parameters'!$C$41)^J$6</f>
        <v>1715022.6345651429</v>
      </c>
      <c r="K58" s="1">
        <f>Cohort_CF!K56*Mincers!D$45*(1+'Cost and Benefit Parameters'!$C$41)^K$6</f>
        <v>1781552.3318069421</v>
      </c>
      <c r="L58" s="1">
        <f>Cohort_CF!L56*Mincers!E$45*(1+'Cost and Benefit Parameters'!$C$41)^L$6</f>
        <v>1849552.8053117355</v>
      </c>
      <c r="M58" s="1">
        <f>Cohort_CF!M56*Mincers!F$45*(1+'Cost and Benefit Parameters'!$C$41)^M$6</f>
        <v>1918997.0605299575</v>
      </c>
      <c r="N58" s="1">
        <f>Cohort_CF!N56*Mincers!G$45*(1+'Cost and Benefit Parameters'!$C$41)^N$6</f>
        <v>2002029.6430349126</v>
      </c>
      <c r="O58" s="1">
        <f>Cohort_CF!O56*Mincers!H$45*(1+'Cost and Benefit Parameters'!$C$41)^O$6</f>
        <v>2073463.2766318149</v>
      </c>
      <c r="P58" s="1">
        <f>Cohort_CF!P56*Mincers!I$45*(1+'Cost and Benefit Parameters'!$C$41)^P$6</f>
        <v>2146157.6247002338</v>
      </c>
      <c r="Q58" s="1">
        <f>Cohort_CF!Q56*Mincers!J$45*(1+'Cost and Benefit Parameters'!$C$41)^Q$6</f>
        <v>2220068.1513488749</v>
      </c>
      <c r="R58" s="1">
        <f>Cohort_CF!R56*Mincers!K$45*(1+'Cost and Benefit Parameters'!$C$41)^R$6</f>
        <v>2295146.5471939431</v>
      </c>
      <c r="S58" s="1">
        <f>Cohort_CF!S56*Mincers!L$45*(1+'Cost and Benefit Parameters'!$C$41)^S$6</f>
        <v>2371340.7173062465</v>
      </c>
      <c r="T58" s="1">
        <f>Cohort_CF!T56*Mincers!M$45*(1+'Cost and Benefit Parameters'!$C$41)^T$6</f>
        <v>2448594.7802900355</v>
      </c>
      <c r="U58" s="1">
        <f>Cohort_CF!U56*Mincers!N$45*(1+'Cost and Benefit Parameters'!$C$41)^U$6</f>
        <v>2526849.0788732483</v>
      </c>
      <c r="V58" s="1">
        <f>Cohort_CF!V56*Mincers!O$45*(1+'Cost and Benefit Parameters'!$C$41)^V$6</f>
        <v>2606040.2023524647</v>
      </c>
      <c r="W58" s="1">
        <f>Cohort_CF!W56*Mincers!P$45*(1+'Cost and Benefit Parameters'!$C$41)^W$6</f>
        <v>2686101.0211966601</v>
      </c>
      <c r="X58" s="1">
        <f>Cohort_CF!X56*Mincers!Q$45*(1+'Cost and Benefit Parameters'!$C$41)^X$6</f>
        <v>2766960.7340716189</v>
      </c>
      <c r="Y58" s="1">
        <f>Cohort_CF!Y56*Mincers!R$45*(1+'Cost and Benefit Parameters'!$C$41)^Y$6</f>
        <v>2848544.9275025516</v>
      </c>
      <c r="Z58" s="1">
        <f>Cohort_CF!Z56*Mincers!S$45*(1+'Cost and Benefit Parameters'!$C$41)^Z$6</f>
        <v>2930775.6483448553</v>
      </c>
      <c r="AA58" s="1">
        <f>Cohort_CF!AA56*Mincers!T$45*(1+'Cost and Benefit Parameters'!$C$41)^AA$6</f>
        <v>3013571.4891841253</v>
      </c>
      <c r="AB58" s="1">
        <f>Cohort_CF!AB56*Mincers!U$45*(1+'Cost and Benefit Parameters'!$C$41)^AB$6</f>
        <v>3096847.686734525</v>
      </c>
      <c r="AC58" s="1">
        <f>Cohort_CF!AC56*Mincers!V$45*(1+'Cost and Benefit Parameters'!$C$41)^AC$6</f>
        <v>3180516.2332517277</v>
      </c>
      <c r="AD58" s="1">
        <f>Cohort_CF!AD56*Mincers!W$45*(1+'Cost and Benefit Parameters'!$C$41)^AD$6</f>
        <v>3264486.0009213914</v>
      </c>
      <c r="AE58" s="1">
        <f>Cohort_CF!AE56*Mincers!X$45*(1+'Cost and Benefit Parameters'!$C$41)^AE$6</f>
        <v>3348662.8791281194</v>
      </c>
      <c r="AF58" s="1">
        <f>Cohort_CF!AF56*Mincers!Y$45*(1+'Cost and Benefit Parameters'!$C$41)^AF$6</f>
        <v>3432949.9244520729</v>
      </c>
      <c r="AG58" s="1">
        <f>Cohort_CF!AG56*Mincers!Z$45*(1+'Cost and Benefit Parameters'!$C$41)^AG$6</f>
        <v>3517247.5231826613</v>
      </c>
      <c r="AH58" s="1">
        <f>Cohort_CF!AH56*Mincers!AA$45*(1+'Cost and Benefit Parameters'!$C$41)^AH$6</f>
        <v>3601453.5660797535</v>
      </c>
      <c r="AI58" s="1">
        <f>Cohort_CF!AI56*Mincers!AB$45*(1+'Cost and Benefit Parameters'!$C$41)^AI$6</f>
        <v>3685463.6350537878</v>
      </c>
      <c r="AJ58" s="1">
        <f>Cohort_CF!AJ56*Mincers!AC$45*(1+'Cost and Benefit Parameters'!$C$41)^AJ$6</f>
        <v>3769171.2013778635</v>
      </c>
      <c r="AK58" s="1">
        <f>Cohort_CF!AK56*Mincers!AD$45*(1+'Cost and Benefit Parameters'!$C$41)^AK$6</f>
        <v>3852467.8349859053</v>
      </c>
      <c r="AL58" s="1">
        <f>Cohort_CF!AL56*Mincers!AE$45*(1+'Cost and Benefit Parameters'!$C$41)^AL$6</f>
        <v>3935243.424353967</v>
      </c>
      <c r="AM58" s="1">
        <f>Cohort_CF!AM56*Mincers!AF$45*(1+'Cost and Benefit Parameters'!$C$41)^AM$6</f>
        <v>4017386.406404688</v>
      </c>
      <c r="AN58" s="1">
        <f>Cohort_CF!AN56*Mincers!AG$45*(1+'Cost and Benefit Parameters'!$C$41)^AN$6</f>
        <v>4098784.0058204359</v>
      </c>
      <c r="AO58" s="1">
        <f>Cohort_CF!AO56*Mincers!AH$45*(1+'Cost and Benefit Parameters'!$C$41)^AO$6</f>
        <v>4179322.4830967365</v>
      </c>
      <c r="AP58" s="1">
        <f>Cohort_CF!AP56*Mincers!AI$45*(1+'Cost and Benefit Parameters'!$C$41)^AP$6</f>
        <v>4258887.3906169543</v>
      </c>
      <c r="AQ58" s="1">
        <f>Cohort_CF!AQ56*Mincers!AJ$45*(1+'Cost and Benefit Parameters'!$C$41)^AQ$6</f>
        <v>4337363.8359799227</v>
      </c>
      <c r="AR58" s="1">
        <f>Cohort_CF!AR56*Mincers!AK$45*(1+'Cost and Benefit Parameters'!$C$41)^AR$6</f>
        <v>4414636.7517664637</v>
      </c>
      <c r="AS58" s="1">
        <f>Cohort_CF!AS56*Mincers!AL$45*(1+'Cost and Benefit Parameters'!$C$41)^AS$6</f>
        <v>4490591.17088765</v>
      </c>
      <c r="AT58" s="1">
        <f>Cohort_CF!AT56*Mincers!AM$45*(1+'Cost and Benefit Parameters'!$C$41)^AT$6</f>
        <v>4565112.5066177454</v>
      </c>
      <c r="AU58" s="1">
        <f>Cohort_CF!AU56*Mincers!AN$45*(1+'Cost and Benefit Parameters'!$C$41)^AU$6</f>
        <v>4638086.8363791034</v>
      </c>
      <c r="AV58" s="1">
        <f>Cohort_CF!AV56*Mincers!AO$45*(1+'Cost and Benefit Parameters'!$C$41)^AV$6</f>
        <v>4709401.1883135298</v>
      </c>
      <c r="AW58" s="1">
        <f>Cohort_CF!AW56*Mincers!AP$45*(1+'Cost and Benefit Parameters'!$C$41)^AW$6</f>
        <v>4778943.8296472104</v>
      </c>
      <c r="AX58" s="1" t="str">
        <f>IF(AX35="","",'Cost and Benefit Parameters'!$J$26)</f>
        <v/>
      </c>
      <c r="AY58" s="1" t="str">
        <f>IF(AY35="","",'Cost and Benefit Parameters'!$J$26)</f>
        <v/>
      </c>
      <c r="AZ58" s="1" t="str">
        <f>IF(AZ35="","",'Cost and Benefit Parameters'!$J$26)</f>
        <v/>
      </c>
      <c r="BA58" s="1" t="str">
        <f>IF(BA35="","",'Cost and Benefit Parameters'!$J$26)</f>
        <v/>
      </c>
      <c r="BB58" s="1" t="str">
        <f>IF(BB35="","",'Cost and Benefit Parameters'!$J$26)</f>
        <v/>
      </c>
      <c r="BC58" s="1" t="str">
        <f>IF(BC35="","",'Cost and Benefit Parameters'!$J$26)</f>
        <v/>
      </c>
      <c r="BD58" s="1" t="str">
        <f>IF(BD35="","",'Cost and Benefit Parameters'!$J$26)</f>
        <v/>
      </c>
      <c r="BE58" s="1" t="str">
        <f>IF(BE35="","",'Cost and Benefit Parameters'!$J$26)</f>
        <v/>
      </c>
      <c r="BF58" s="1" t="str">
        <f>IF(BF35="","",'Cost and Benefit Parameters'!$J$26)</f>
        <v/>
      </c>
      <c r="BG58" s="1" t="str">
        <f>IF(BG35="","",'Cost and Benefit Parameters'!$J$26)</f>
        <v/>
      </c>
      <c r="BH58" s="1" t="str">
        <f>IF(BH35="","",'Cost and Benefit Parameters'!$J$26)</f>
        <v/>
      </c>
      <c r="BI58" s="1" t="str">
        <f>IF(BI35="","",'Cost and Benefit Parameters'!$J$26)</f>
        <v/>
      </c>
      <c r="BJ58" s="1" t="str">
        <f>IF(BJ35="","",'Cost and Benefit Parameters'!$J$26)</f>
        <v/>
      </c>
      <c r="BK58" s="1" t="str">
        <f>IF(BK35="","",'Cost and Benefit Parameters'!$J$26)</f>
        <v/>
      </c>
      <c r="BL58" s="1" t="str">
        <f>IF(BL35="","",'Cost and Benefit Parameters'!$J$26)</f>
        <v/>
      </c>
    </row>
    <row r="59" spans="1:72" x14ac:dyDescent="0.55000000000000004">
      <c r="A59" s="639"/>
      <c r="B59" t="s">
        <v>472</v>
      </c>
      <c r="F59" s="1" t="str">
        <f>IF(Cohort_CF!F57="","",Cohort_CF!F57*Mincers!C57*(1+'Cost and Benefit Parameters'!$C$41)^F35)</f>
        <v/>
      </c>
      <c r="G59" s="1" t="str">
        <f>IF(G36="","",'Cost and Benefit Parameters'!$J$26)</f>
        <v/>
      </c>
      <c r="H59" s="1" t="str">
        <f>IF(H36="","",'Cost and Benefit Parameters'!$J$26)</f>
        <v/>
      </c>
      <c r="I59" s="1" t="str">
        <f>IF(I36="","",'Cost and Benefit Parameters'!$J$26)</f>
        <v/>
      </c>
      <c r="J59" s="1" t="str">
        <f>IF(J36="","",'Cost and Benefit Parameters'!$J$26)</f>
        <v/>
      </c>
      <c r="K59" s="1">
        <f>Cohort_CF!K57*Mincers!C$45*(1+'Cost and Benefit Parameters'!$C$41)^K$6</f>
        <v>1766473.3136020969</v>
      </c>
      <c r="L59" s="1">
        <f>Cohort_CF!L57*Mincers!D$45*(1+'Cost and Benefit Parameters'!$C$41)^L$6</f>
        <v>1834998.9017611505</v>
      </c>
      <c r="M59" s="1">
        <f>Cohort_CF!M57*Mincers!E$45*(1+'Cost and Benefit Parameters'!$C$41)^M$6</f>
        <v>1905039.3894710878</v>
      </c>
      <c r="N59" s="1">
        <f>Cohort_CF!N57*Mincers!F$45*(1+'Cost and Benefit Parameters'!$C$41)^N$6</f>
        <v>1976566.972345856</v>
      </c>
      <c r="O59" s="1">
        <f>Cohort_CF!O57*Mincers!G$45*(1+'Cost and Benefit Parameters'!$C$41)^O$6</f>
        <v>2062090.53232596</v>
      </c>
      <c r="P59" s="1">
        <f>Cohort_CF!P57*Mincers!H$45*(1+'Cost and Benefit Parameters'!$C$41)^P$6</f>
        <v>2135667.1749307695</v>
      </c>
      <c r="Q59" s="1">
        <f>Cohort_CF!Q57*Mincers!I$45*(1+'Cost and Benefit Parameters'!$C$41)^Q$6</f>
        <v>2210542.3534412412</v>
      </c>
      <c r="R59" s="1">
        <f>Cohort_CF!R57*Mincers!J$45*(1+'Cost and Benefit Parameters'!$C$41)^R$6</f>
        <v>2286670.1958893407</v>
      </c>
      <c r="S59" s="1">
        <f>Cohort_CF!S57*Mincers!K$45*(1+'Cost and Benefit Parameters'!$C$41)^S$6</f>
        <v>2364000.9436097615</v>
      </c>
      <c r="T59" s="1">
        <f>Cohort_CF!T57*Mincers!L$45*(1+'Cost and Benefit Parameters'!$C$41)^T$6</f>
        <v>2442480.9388254341</v>
      </c>
      <c r="U59" s="1">
        <f>Cohort_CF!U57*Mincers!M$45*(1+'Cost and Benefit Parameters'!$C$41)^U$6</f>
        <v>2522052.6236987365</v>
      </c>
      <c r="V59" s="1">
        <f>Cohort_CF!V57*Mincers!N$45*(1+'Cost and Benefit Parameters'!$C$41)^V$6</f>
        <v>2602654.5512394453</v>
      </c>
      <c r="W59" s="1">
        <f>Cohort_CF!W57*Mincers!O$45*(1+'Cost and Benefit Parameters'!$C$41)^W$6</f>
        <v>2684221.4084230382</v>
      </c>
      <c r="X59" s="1">
        <f>Cohort_CF!X57*Mincers!P$45*(1+'Cost and Benefit Parameters'!$C$41)^X$6</f>
        <v>2766684.05183256</v>
      </c>
      <c r="Y59" s="1">
        <f>Cohort_CF!Y57*Mincers!Q$45*(1+'Cost and Benefit Parameters'!$C$41)^Y$6</f>
        <v>2849969.5560937673</v>
      </c>
      <c r="Z59" s="1">
        <f>Cohort_CF!Z57*Mincers!R$45*(1+'Cost and Benefit Parameters'!$C$41)^Z$6</f>
        <v>2934001.275327628</v>
      </c>
      <c r="AA59" s="1">
        <f>Cohort_CF!AA57*Mincers!S$45*(1+'Cost and Benefit Parameters'!$C$41)^AA$6</f>
        <v>3018698.9177952004</v>
      </c>
      <c r="AB59" s="1">
        <f>Cohort_CF!AB57*Mincers!T$45*(1+'Cost and Benefit Parameters'!$C$41)^AB$6</f>
        <v>3103978.6338596493</v>
      </c>
      <c r="AC59" s="1">
        <f>Cohort_CF!AC57*Mincers!U$45*(1+'Cost and Benefit Parameters'!$C$41)^AC$6</f>
        <v>3189753.117336561</v>
      </c>
      <c r="AD59" s="1">
        <f>Cohort_CF!AD57*Mincers!V$45*(1+'Cost and Benefit Parameters'!$C$41)^AD$6</f>
        <v>3275931.7202492789</v>
      </c>
      <c r="AE59" s="1">
        <f>Cohort_CF!AE57*Mincers!W$45*(1+'Cost and Benefit Parameters'!$C$41)^AE$6</f>
        <v>3362420.5809490331</v>
      </c>
      <c r="AF59" s="1">
        <f>Cohort_CF!AF57*Mincers!X$45*(1+'Cost and Benefit Parameters'!$C$41)^AF$6</f>
        <v>3449122.7655019639</v>
      </c>
      <c r="AG59" s="1">
        <f>Cohort_CF!AG57*Mincers!Y$45*(1+'Cost and Benefit Parameters'!$C$41)^AG$6</f>
        <v>3535938.4221856347</v>
      </c>
      <c r="AH59" s="1">
        <f>Cohort_CF!AH57*Mincers!Z$45*(1+'Cost and Benefit Parameters'!$C$41)^AH$6</f>
        <v>3622764.9488781411</v>
      </c>
      <c r="AI59" s="1">
        <f>Cohort_CF!AI57*Mincers!AA$45*(1+'Cost and Benefit Parameters'!$C$41)^AI$6</f>
        <v>3709497.1730621457</v>
      </c>
      <c r="AJ59" s="1">
        <f>Cohort_CF!AJ57*Mincers!AB$45*(1+'Cost and Benefit Parameters'!$C$41)^AJ$6</f>
        <v>3796027.5441054017</v>
      </c>
      <c r="AK59" s="1">
        <f>Cohort_CF!AK57*Mincers!AC$45*(1+'Cost and Benefit Parameters'!$C$41)^AK$6</f>
        <v>3882246.3374191998</v>
      </c>
      <c r="AL59" s="1">
        <f>Cohort_CF!AL57*Mincers!AD$45*(1+'Cost and Benefit Parameters'!$C$41)^AL$6</f>
        <v>3968041.8700354816</v>
      </c>
      <c r="AM59" s="1">
        <f>Cohort_CF!AM57*Mincers!AE$45*(1+'Cost and Benefit Parameters'!$C$41)^AM$6</f>
        <v>4053300.7270845859</v>
      </c>
      <c r="AN59" s="1">
        <f>Cohort_CF!AN57*Mincers!AF$45*(1+'Cost and Benefit Parameters'!$C$41)^AN$6</f>
        <v>4137907.998596828</v>
      </c>
      <c r="AO59" s="1">
        <f>Cohort_CF!AO57*Mincers!AG$45*(1+'Cost and Benefit Parameters'!$C$41)^AO$6</f>
        <v>4221747.5259950496</v>
      </c>
      <c r="AP59" s="1">
        <f>Cohort_CF!AP57*Mincers!AH$45*(1+'Cost and Benefit Parameters'!$C$41)^AP$6</f>
        <v>4304702.1575896386</v>
      </c>
      <c r="AQ59" s="1">
        <f>Cohort_CF!AQ57*Mincers!AI$45*(1+'Cost and Benefit Parameters'!$C$41)^AQ$6</f>
        <v>4386654.0123354625</v>
      </c>
      <c r="AR59" s="1">
        <f>Cohort_CF!AR57*Mincers!AJ$45*(1+'Cost and Benefit Parameters'!$C$41)^AR$6</f>
        <v>4467484.7510593198</v>
      </c>
      <c r="AS59" s="1">
        <f>Cohort_CF!AS57*Mincers!AK$45*(1+'Cost and Benefit Parameters'!$C$41)^AS$6</f>
        <v>4547075.8543194579</v>
      </c>
      <c r="AT59" s="1">
        <f>Cohort_CF!AT57*Mincers!AL$45*(1+'Cost and Benefit Parameters'!$C$41)^AT$6</f>
        <v>4625308.9060142785</v>
      </c>
      <c r="AU59" s="1">
        <f>Cohort_CF!AU57*Mincers!AM$45*(1+'Cost and Benefit Parameters'!$C$41)^AU$6</f>
        <v>4702065.8818162782</v>
      </c>
      <c r="AV59" s="1">
        <f>Cohort_CF!AV57*Mincers!AN$45*(1+'Cost and Benefit Parameters'!$C$41)^AV$6</f>
        <v>4777229.4414704768</v>
      </c>
      <c r="AW59" s="1">
        <f>Cohort_CF!AW57*Mincers!AO$45*(1+'Cost and Benefit Parameters'!$C$41)^AW$6</f>
        <v>4850683.2239629356</v>
      </c>
      <c r="AX59" s="1">
        <f>Cohort_CF!AX57*Mincers!AP$45*(1+'Cost and Benefit Parameters'!$C$41)^AX$6</f>
        <v>4922312.1445366265</v>
      </c>
      <c r="AY59" s="1" t="str">
        <f>IF(AY36="","",'Cost and Benefit Parameters'!$J$26)</f>
        <v/>
      </c>
      <c r="AZ59" s="1" t="str">
        <f>IF(AZ36="","",'Cost and Benefit Parameters'!$J$26)</f>
        <v/>
      </c>
      <c r="BA59" s="1" t="str">
        <f>IF(BA36="","",'Cost and Benefit Parameters'!$J$26)</f>
        <v/>
      </c>
      <c r="BB59" s="1" t="str">
        <f>IF(BB36="","",'Cost and Benefit Parameters'!$J$26)</f>
        <v/>
      </c>
      <c r="BC59" s="1" t="str">
        <f>IF(BC36="","",'Cost and Benefit Parameters'!$J$26)</f>
        <v/>
      </c>
      <c r="BD59" s="1" t="str">
        <f>IF(BD36="","",'Cost and Benefit Parameters'!$J$26)</f>
        <v/>
      </c>
      <c r="BE59" s="1" t="str">
        <f>IF(BE36="","",'Cost and Benefit Parameters'!$J$26)</f>
        <v/>
      </c>
      <c r="BF59" s="1" t="str">
        <f>IF(BF36="","",'Cost and Benefit Parameters'!$J$26)</f>
        <v/>
      </c>
      <c r="BG59" s="1" t="str">
        <f>IF(BG36="","",'Cost and Benefit Parameters'!$J$26)</f>
        <v/>
      </c>
      <c r="BH59" s="1" t="str">
        <f>IF(BH36="","",'Cost and Benefit Parameters'!$J$26)</f>
        <v/>
      </c>
      <c r="BI59" s="1" t="str">
        <f>IF(BI36="","",'Cost and Benefit Parameters'!$J$26)</f>
        <v/>
      </c>
      <c r="BJ59" s="1" t="str">
        <f>IF(BJ36="","",'Cost and Benefit Parameters'!$J$26)</f>
        <v/>
      </c>
      <c r="BK59" s="1" t="str">
        <f>IF(BK36="","",'Cost and Benefit Parameters'!$J$26)</f>
        <v/>
      </c>
      <c r="BL59" s="1" t="str">
        <f>IF(BL36="","",'Cost and Benefit Parameters'!$J$26)</f>
        <v/>
      </c>
    </row>
    <row r="60" spans="1:72" x14ac:dyDescent="0.55000000000000004">
      <c r="A60" s="639"/>
      <c r="B60" t="s">
        <v>473</v>
      </c>
      <c r="F60" s="1" t="str">
        <f>IF(Cohort_CF!F58="","",Cohort_CF!F58*Mincers!C58*(1+'Cost and Benefit Parameters'!$C$41)^F36)</f>
        <v/>
      </c>
      <c r="G60" s="1" t="str">
        <f>IF(G37="","",'Cost and Benefit Parameters'!$J$26)</f>
        <v/>
      </c>
      <c r="H60" s="1" t="str">
        <f>IF(H37="","",'Cost and Benefit Parameters'!$J$26)</f>
        <v/>
      </c>
      <c r="I60" s="1" t="str">
        <f>IF(I37="","",'Cost and Benefit Parameters'!$J$26)</f>
        <v/>
      </c>
      <c r="J60" s="1" t="str">
        <f>IF(J37="","",'Cost and Benefit Parameters'!$J$26)</f>
        <v/>
      </c>
      <c r="K60" s="1" t="str">
        <f>IF(K37="","",'Cost and Benefit Parameters'!$J$26)</f>
        <v/>
      </c>
      <c r="L60" s="1">
        <f>Cohort_CF!L58*Mincers!C$45*(1+'Cost and Benefit Parameters'!$C$41)^L$6</f>
        <v>1819467.5130101601</v>
      </c>
      <c r="M60" s="1">
        <f>Cohort_CF!M58*Mincers!D$45*(1+'Cost and Benefit Parameters'!$C$41)^M$6</f>
        <v>1890048.868813985</v>
      </c>
      <c r="N60" s="1">
        <f>Cohort_CF!N58*Mincers!E$45*(1+'Cost and Benefit Parameters'!$C$41)^N$6</f>
        <v>1962190.57115522</v>
      </c>
      <c r="O60" s="1">
        <f>Cohort_CF!O58*Mincers!F$45*(1+'Cost and Benefit Parameters'!$C$41)^O$6</f>
        <v>2035863.9815162318</v>
      </c>
      <c r="P60" s="1">
        <f>Cohort_CF!P58*Mincers!G$45*(1+'Cost and Benefit Parameters'!$C$41)^P$6</f>
        <v>2123953.2482957388</v>
      </c>
      <c r="Q60" s="1">
        <f>Cohort_CF!Q58*Mincers!H$45*(1+'Cost and Benefit Parameters'!$C$41)^Q$6</f>
        <v>2199737.1901786923</v>
      </c>
      <c r="R60" s="1">
        <f>Cohort_CF!R58*Mincers!I$45*(1+'Cost and Benefit Parameters'!$C$41)^R$6</f>
        <v>2276858.6240444779</v>
      </c>
      <c r="S60" s="1">
        <f>Cohort_CF!S58*Mincers!J$45*(1+'Cost and Benefit Parameters'!$C$41)^S$6</f>
        <v>2355270.3017660207</v>
      </c>
      <c r="T60" s="1">
        <f>Cohort_CF!T58*Mincers!K$45*(1+'Cost and Benefit Parameters'!$C$41)^T$6</f>
        <v>2434920.9719180544</v>
      </c>
      <c r="U60" s="1">
        <f>Cohort_CF!U58*Mincers!L$45*(1+'Cost and Benefit Parameters'!$C$41)^U$6</f>
        <v>2515755.366990197</v>
      </c>
      <c r="V60" s="1">
        <f>Cohort_CF!V58*Mincers!M$45*(1+'Cost and Benefit Parameters'!$C$41)^V$6</f>
        <v>2597714.2024096982</v>
      </c>
      <c r="W60" s="1">
        <f>Cohort_CF!W58*Mincers!N$45*(1+'Cost and Benefit Parameters'!$C$41)^W$6</f>
        <v>2680734.1877766289</v>
      </c>
      <c r="X60" s="1">
        <f>Cohort_CF!X58*Mincers!O$45*(1+'Cost and Benefit Parameters'!$C$41)^X$6</f>
        <v>2764748.0506757298</v>
      </c>
      <c r="Y60" s="1">
        <f>Cohort_CF!Y58*Mincers!P$45*(1+'Cost and Benefit Parameters'!$C$41)^Y$6</f>
        <v>2849684.5733875367</v>
      </c>
      <c r="Z60" s="1">
        <f>Cohort_CF!Z58*Mincers!Q$45*(1+'Cost and Benefit Parameters'!$C$41)^Z$6</f>
        <v>2935468.6427765801</v>
      </c>
      <c r="AA60" s="1">
        <f>Cohort_CF!AA58*Mincers!R$45*(1+'Cost and Benefit Parameters'!$C$41)^AA$6</f>
        <v>3022021.3135874565</v>
      </c>
      <c r="AB60" s="1">
        <f>Cohort_CF!AB58*Mincers!S$45*(1+'Cost and Benefit Parameters'!$C$41)^AB$6</f>
        <v>3109259.8853290565</v>
      </c>
      <c r="AC60" s="1">
        <f>Cohort_CF!AC58*Mincers!T$45*(1+'Cost and Benefit Parameters'!$C$41)^AC$6</f>
        <v>3197097.9928754391</v>
      </c>
      <c r="AD60" s="1">
        <f>Cohort_CF!AD58*Mincers!U$45*(1+'Cost and Benefit Parameters'!$C$41)^AD$6</f>
        <v>3285445.7108566575</v>
      </c>
      <c r="AE60" s="1">
        <f>Cohort_CF!AE58*Mincers!V$45*(1+'Cost and Benefit Parameters'!$C$41)^AE$6</f>
        <v>3374209.6718567573</v>
      </c>
      <c r="AF60" s="1">
        <f>Cohort_CF!AF58*Mincers!W$45*(1+'Cost and Benefit Parameters'!$C$41)^AF$6</f>
        <v>3463293.1983775049</v>
      </c>
      <c r="AG60" s="1">
        <f>Cohort_CF!AG58*Mincers!X$45*(1+'Cost and Benefit Parameters'!$C$41)^AG$6</f>
        <v>3552596.4484670223</v>
      </c>
      <c r="AH60" s="1">
        <f>Cohort_CF!AH58*Mincers!Y$45*(1+'Cost and Benefit Parameters'!$C$41)^AH$6</f>
        <v>3642016.5748512037</v>
      </c>
      <c r="AI60" s="1">
        <f>Cohort_CF!AI58*Mincers!Z$45*(1+'Cost and Benefit Parameters'!$C$41)^AI$6</f>
        <v>3731447.8973444849</v>
      </c>
      <c r="AJ60" s="1">
        <f>Cohort_CF!AJ58*Mincers!AA$45*(1+'Cost and Benefit Parameters'!$C$41)^AJ$6</f>
        <v>3820782.0882540103</v>
      </c>
      <c r="AK60" s="1">
        <f>Cohort_CF!AK58*Mincers!AB$45*(1+'Cost and Benefit Parameters'!$C$41)^AK$6</f>
        <v>3909908.3704285645</v>
      </c>
      <c r="AL60" s="1">
        <f>Cohort_CF!AL58*Mincers!AC$45*(1+'Cost and Benefit Parameters'!$C$41)^AL$6</f>
        <v>3998713.727541775</v>
      </c>
      <c r="AM60" s="1">
        <f>Cohort_CF!AM58*Mincers!AD$45*(1+'Cost and Benefit Parameters'!$C$41)^AM$6</f>
        <v>4087083.1261365465</v>
      </c>
      <c r="AN60" s="1">
        <f>Cohort_CF!AN58*Mincers!AE$45*(1+'Cost and Benefit Parameters'!$C$41)^AN$6</f>
        <v>4174899.7488971227</v>
      </c>
      <c r="AO60" s="1">
        <f>Cohort_CF!AO58*Mincers!AF$45*(1+'Cost and Benefit Parameters'!$C$41)^AO$6</f>
        <v>4262045.2385547338</v>
      </c>
      <c r="AP60" s="1">
        <f>Cohort_CF!AP58*Mincers!AG$45*(1+'Cost and Benefit Parameters'!$C$41)^AP$6</f>
        <v>4348399.9517749008</v>
      </c>
      <c r="AQ60" s="1">
        <f>Cohort_CF!AQ58*Mincers!AH$45*(1+'Cost and Benefit Parameters'!$C$41)^AQ$6</f>
        <v>4433843.2223173268</v>
      </c>
      <c r="AR60" s="1">
        <f>Cohort_CF!AR58*Mincers!AI$45*(1+'Cost and Benefit Parameters'!$C$41)^AR$6</f>
        <v>4518253.6327055264</v>
      </c>
      <c r="AS60" s="1">
        <f>Cohort_CF!AS58*Mincers!AJ$45*(1+'Cost and Benefit Parameters'!$C$41)^AS$6</f>
        <v>4601509.2935911007</v>
      </c>
      <c r="AT60" s="1">
        <f>Cohort_CF!AT58*Mincers!AK$45*(1+'Cost and Benefit Parameters'!$C$41)^AT$6</f>
        <v>4683488.1299490407</v>
      </c>
      <c r="AU60" s="1">
        <f>Cohort_CF!AU58*Mincers!AL$45*(1+'Cost and Benefit Parameters'!$C$41)^AU$6</f>
        <v>4764068.1731947074</v>
      </c>
      <c r="AV60" s="1">
        <f>Cohort_CF!AV58*Mincers!AM$45*(1+'Cost and Benefit Parameters'!$C$41)^AV$6</f>
        <v>4843127.8582707662</v>
      </c>
      <c r="AW60" s="1">
        <f>Cohort_CF!AW58*Mincers!AN$45*(1+'Cost and Benefit Parameters'!$C$41)^AW$6</f>
        <v>4920546.3247145917</v>
      </c>
      <c r="AX60" s="1">
        <f>Cohort_CF!AX58*Mincers!AO$45*(1+'Cost and Benefit Parameters'!$C$41)^AX$6</f>
        <v>4996203.7206818229</v>
      </c>
      <c r="AY60" s="1">
        <f>Cohort_CF!AY58*Mincers!AP$45*(1+'Cost and Benefit Parameters'!$C$41)^AY$6</f>
        <v>5069981.5088727251</v>
      </c>
      <c r="AZ60" s="1" t="str">
        <f>IF(AZ37="","",'Cost and Benefit Parameters'!$J$26)</f>
        <v/>
      </c>
      <c r="BA60" s="1" t="str">
        <f>IF(BA37="","",'Cost and Benefit Parameters'!$J$26)</f>
        <v/>
      </c>
      <c r="BB60" s="1" t="str">
        <f>IF(BB37="","",'Cost and Benefit Parameters'!$J$26)</f>
        <v/>
      </c>
      <c r="BC60" s="1" t="str">
        <f>IF(BC37="","",'Cost and Benefit Parameters'!$J$26)</f>
        <v/>
      </c>
      <c r="BD60" s="1" t="str">
        <f>IF(BD37="","",'Cost and Benefit Parameters'!$J$26)</f>
        <v/>
      </c>
      <c r="BE60" s="1" t="str">
        <f>IF(BE37="","",'Cost and Benefit Parameters'!$J$26)</f>
        <v/>
      </c>
      <c r="BF60" s="1" t="str">
        <f>IF(BF37="","",'Cost and Benefit Parameters'!$J$26)</f>
        <v/>
      </c>
      <c r="BG60" s="1" t="str">
        <f>IF(BG37="","",'Cost and Benefit Parameters'!$J$26)</f>
        <v/>
      </c>
      <c r="BH60" s="1" t="str">
        <f>IF(BH37="","",'Cost and Benefit Parameters'!$J$26)</f>
        <v/>
      </c>
      <c r="BI60" s="1" t="str">
        <f>IF(BI37="","",'Cost and Benefit Parameters'!$J$26)</f>
        <v/>
      </c>
      <c r="BJ60" s="1" t="str">
        <f>IF(BJ37="","",'Cost and Benefit Parameters'!$J$26)</f>
        <v/>
      </c>
      <c r="BK60" s="1" t="str">
        <f>IF(BK37="","",'Cost and Benefit Parameters'!$J$26)</f>
        <v/>
      </c>
      <c r="BL60" s="1" t="str">
        <f>IF(BL37="","",'Cost and Benefit Parameters'!$J$26)</f>
        <v/>
      </c>
    </row>
    <row r="61" spans="1:72" x14ac:dyDescent="0.55000000000000004">
      <c r="A61" s="639"/>
      <c r="B61" t="s">
        <v>474</v>
      </c>
      <c r="F61" s="1" t="str">
        <f>IF(Cohort_CF!F59="","",Cohort_CF!F59*Mincers!C59*(1+'Cost and Benefit Parameters'!$C$41)^F37)</f>
        <v/>
      </c>
      <c r="G61" s="1" t="str">
        <f>IF(G38="","",'Cost and Benefit Parameters'!$J$26)</f>
        <v/>
      </c>
      <c r="H61" s="1" t="str">
        <f>IF(H38="","",'Cost and Benefit Parameters'!$J$26)</f>
        <v/>
      </c>
      <c r="I61" s="1" t="str">
        <f>IF(I38="","",'Cost and Benefit Parameters'!$J$26)</f>
        <v/>
      </c>
      <c r="J61" s="1" t="str">
        <f>IF(J38="","",'Cost and Benefit Parameters'!$J$26)</f>
        <v/>
      </c>
      <c r="K61" s="1" t="str">
        <f>IF(K38="","",'Cost and Benefit Parameters'!$J$26)</f>
        <v/>
      </c>
      <c r="L61" s="1" t="str">
        <f>IF(L38="","",'Cost and Benefit Parameters'!$J$26)</f>
        <v/>
      </c>
      <c r="M61" s="1">
        <f>Cohort_CF!M59*Mincers!C$45*(1+'Cost and Benefit Parameters'!$C$41)^M$6</f>
        <v>1874051.5384004649</v>
      </c>
      <c r="N61" s="1">
        <f>Cohort_CF!N59*Mincers!D$45*(1+'Cost and Benefit Parameters'!$C$41)^N$6</f>
        <v>1946750.3348784044</v>
      </c>
      <c r="O61" s="1">
        <f>Cohort_CF!O59*Mincers!E$45*(1+'Cost and Benefit Parameters'!$C$41)^O$6</f>
        <v>2021056.2882898769</v>
      </c>
      <c r="P61" s="1">
        <f>Cohort_CF!P59*Mincers!F$45*(1+'Cost and Benefit Parameters'!$C$41)^P$6</f>
        <v>2096939.9009617185</v>
      </c>
      <c r="Q61" s="1">
        <f>Cohort_CF!Q59*Mincers!G$45*(1+'Cost and Benefit Parameters'!$C$41)^Q$6</f>
        <v>2187671.8457446112</v>
      </c>
      <c r="R61" s="1">
        <f>Cohort_CF!R59*Mincers!H$45*(1+'Cost and Benefit Parameters'!$C$41)^R$6</f>
        <v>2265729.305884053</v>
      </c>
      <c r="S61" s="1">
        <f>Cohort_CF!S59*Mincers!I$45*(1+'Cost and Benefit Parameters'!$C$41)^S$6</f>
        <v>2345164.3827658123</v>
      </c>
      <c r="T61" s="1">
        <f>Cohort_CF!T59*Mincers!J$45*(1+'Cost and Benefit Parameters'!$C$41)^T$6</f>
        <v>2425928.410819002</v>
      </c>
      <c r="U61" s="1">
        <f>Cohort_CF!U59*Mincers!K$45*(1+'Cost and Benefit Parameters'!$C$41)^U$6</f>
        <v>2507968.6010755962</v>
      </c>
      <c r="V61" s="1">
        <f>Cohort_CF!V59*Mincers!L$45*(1+'Cost and Benefit Parameters'!$C$41)^V$6</f>
        <v>2591228.0279999026</v>
      </c>
      <c r="W61" s="1">
        <f>Cohort_CF!W59*Mincers!M$45*(1+'Cost and Benefit Parameters'!$C$41)^W$6</f>
        <v>2675645.6284819893</v>
      </c>
      <c r="X61" s="1">
        <f>Cohort_CF!X59*Mincers!N$45*(1+'Cost and Benefit Parameters'!$C$41)^X$6</f>
        <v>2761156.2134099277</v>
      </c>
      <c r="Y61" s="1">
        <f>Cohort_CF!Y59*Mincers!O$45*(1+'Cost and Benefit Parameters'!$C$41)^Y$6</f>
        <v>2847690.4921960016</v>
      </c>
      <c r="Z61" s="1">
        <f>Cohort_CF!Z59*Mincers!P$45*(1+'Cost and Benefit Parameters'!$C$41)^Z$6</f>
        <v>2935175.1105891624</v>
      </c>
      <c r="AA61" s="1">
        <f>Cohort_CF!AA59*Mincers!Q$45*(1+'Cost and Benefit Parameters'!$C$41)^AA$6</f>
        <v>3023532.7020598771</v>
      </c>
      <c r="AB61" s="1">
        <f>Cohort_CF!AB59*Mincers!R$45*(1+'Cost and Benefit Parameters'!$C$41)^AB$6</f>
        <v>3112681.9529950805</v>
      </c>
      <c r="AC61" s="1">
        <f>Cohort_CF!AC59*Mincers!S$45*(1+'Cost and Benefit Parameters'!$C$41)^AC$6</f>
        <v>3202537.6818889286</v>
      </c>
      <c r="AD61" s="1">
        <f>Cohort_CF!AD59*Mincers!T$45*(1+'Cost and Benefit Parameters'!$C$41)^AD$6</f>
        <v>3293010.9326617019</v>
      </c>
      <c r="AE61" s="1">
        <f>Cohort_CF!AE59*Mincers!U$45*(1+'Cost and Benefit Parameters'!$C$41)^AE$6</f>
        <v>3384009.0821823571</v>
      </c>
      <c r="AF61" s="1">
        <f>Cohort_CF!AF59*Mincers!V$45*(1+'Cost and Benefit Parameters'!$C$41)^AF$6</f>
        <v>3475435.9620124605</v>
      </c>
      <c r="AG61" s="1">
        <f>Cohort_CF!AG59*Mincers!W$45*(1+'Cost and Benefit Parameters'!$C$41)^AG$6</f>
        <v>3567191.9943288295</v>
      </c>
      <c r="AH61" s="1">
        <f>Cohort_CF!AH59*Mincers!X$45*(1+'Cost and Benefit Parameters'!$C$41)^AH$6</f>
        <v>3659174.3419210329</v>
      </c>
      <c r="AI61" s="1">
        <f>Cohort_CF!AI59*Mincers!Y$45*(1+'Cost and Benefit Parameters'!$C$41)^AI$6</f>
        <v>3751277.0720967394</v>
      </c>
      <c r="AJ61" s="1">
        <f>Cohort_CF!AJ59*Mincers!Z$45*(1+'Cost and Benefit Parameters'!$C$41)^AJ$6</f>
        <v>3843391.3342648195</v>
      </c>
      <c r="AK61" s="1">
        <f>Cohort_CF!AK59*Mincers!AA$45*(1+'Cost and Benefit Parameters'!$C$41)^AK$6</f>
        <v>3935405.5509016314</v>
      </c>
      <c r="AL61" s="1">
        <f>Cohort_CF!AL59*Mincers!AB$45*(1+'Cost and Benefit Parameters'!$C$41)^AL$6</f>
        <v>4027205.6215414205</v>
      </c>
      <c r="AM61" s="1">
        <f>Cohort_CF!AM59*Mincers!AC$45*(1+'Cost and Benefit Parameters'!$C$41)^AM$6</f>
        <v>4118675.1393680284</v>
      </c>
      <c r="AN61" s="1">
        <f>Cohort_CF!AN59*Mincers!AD$45*(1+'Cost and Benefit Parameters'!$C$41)^AN$6</f>
        <v>4209695.6199206421</v>
      </c>
      <c r="AO61" s="1">
        <f>Cohort_CF!AO59*Mincers!AE$45*(1+'Cost and Benefit Parameters'!$C$41)^AO$6</f>
        <v>4300146.7413640376</v>
      </c>
      <c r="AP61" s="1">
        <f>Cohort_CF!AP59*Mincers!AF$45*(1+'Cost and Benefit Parameters'!$C$41)^AP$6</f>
        <v>4389906.5957113756</v>
      </c>
      <c r="AQ61" s="1">
        <f>Cohort_CF!AQ59*Mincers!AG$45*(1+'Cost and Benefit Parameters'!$C$41)^AQ$6</f>
        <v>4478851.950328147</v>
      </c>
      <c r="AR61" s="1">
        <f>Cohort_CF!AR59*Mincers!AH$45*(1+'Cost and Benefit Parameters'!$C$41)^AR$6</f>
        <v>4566858.5189868473</v>
      </c>
      <c r="AS61" s="1">
        <f>Cohort_CF!AS59*Mincers!AI$45*(1+'Cost and Benefit Parameters'!$C$41)^AS$6</f>
        <v>4653801.2416866925</v>
      </c>
      <c r="AT61" s="1">
        <f>Cohort_CF!AT59*Mincers!AJ$45*(1+'Cost and Benefit Parameters'!$C$41)^AT$6</f>
        <v>4739554.5723988321</v>
      </c>
      <c r="AU61" s="1">
        <f>Cohort_CF!AU59*Mincers!AK$45*(1+'Cost and Benefit Parameters'!$C$41)^AU$6</f>
        <v>4823992.7738475129</v>
      </c>
      <c r="AV61" s="1">
        <f>Cohort_CF!AV59*Mincers!AL$45*(1+'Cost and Benefit Parameters'!$C$41)^AV$6</f>
        <v>4906990.2183905495</v>
      </c>
      <c r="AW61" s="1">
        <f>Cohort_CF!AW59*Mincers!AM$45*(1+'Cost and Benefit Parameters'!$C$41)^AW$6</f>
        <v>4988421.6940188892</v>
      </c>
      <c r="AX61" s="1">
        <f>Cohort_CF!AX59*Mincers!AN$45*(1+'Cost and Benefit Parameters'!$C$41)^AX$6</f>
        <v>5068162.7144560283</v>
      </c>
      <c r="AY61" s="1">
        <f>Cohort_CF!AY59*Mincers!AO$45*(1+'Cost and Benefit Parameters'!$C$41)^AY$6</f>
        <v>5146089.8323022779</v>
      </c>
      <c r="AZ61" s="1">
        <f>Cohort_CF!AZ59*Mincers!AP$45*(1+'Cost and Benefit Parameters'!$C$41)^AZ$6</f>
        <v>5222080.9541389067</v>
      </c>
      <c r="BA61" s="1" t="str">
        <f>IF(BA38="","",'Cost and Benefit Parameters'!$J$26)</f>
        <v/>
      </c>
      <c r="BB61" s="1" t="str">
        <f>IF(BB38="","",'Cost and Benefit Parameters'!$J$26)</f>
        <v/>
      </c>
      <c r="BC61" s="1" t="str">
        <f>IF(BC38="","",'Cost and Benefit Parameters'!$J$26)</f>
        <v/>
      </c>
      <c r="BD61" s="1" t="str">
        <f>IF(BD38="","",'Cost and Benefit Parameters'!$J$26)</f>
        <v/>
      </c>
      <c r="BE61" s="1" t="str">
        <f>IF(BE38="","",'Cost and Benefit Parameters'!$J$26)</f>
        <v/>
      </c>
      <c r="BF61" s="1" t="str">
        <f>IF(BF38="","",'Cost and Benefit Parameters'!$J$26)</f>
        <v/>
      </c>
      <c r="BG61" s="1" t="str">
        <f>IF(BG38="","",'Cost and Benefit Parameters'!$J$26)</f>
        <v/>
      </c>
      <c r="BH61" s="1" t="str">
        <f>IF(BH38="","",'Cost and Benefit Parameters'!$J$26)</f>
        <v/>
      </c>
      <c r="BI61" s="1" t="str">
        <f>IF(BI38="","",'Cost and Benefit Parameters'!$J$26)</f>
        <v/>
      </c>
      <c r="BJ61" s="1" t="str">
        <f>IF(BJ38="","",'Cost and Benefit Parameters'!$J$26)</f>
        <v/>
      </c>
      <c r="BK61" s="1" t="str">
        <f>IF(BK38="","",'Cost and Benefit Parameters'!$J$26)</f>
        <v/>
      </c>
      <c r="BL61" s="1" t="str">
        <f>IF(BL38="","",'Cost and Benefit Parameters'!$J$26)</f>
        <v/>
      </c>
    </row>
    <row r="62" spans="1:72" x14ac:dyDescent="0.55000000000000004">
      <c r="A62" s="639"/>
      <c r="B62" t="s">
        <v>475</v>
      </c>
      <c r="F62" s="1" t="str">
        <f>IF(Cohort_CF!F60="","",Cohort_CF!F60*Mincers!C60*(1+'Cost and Benefit Parameters'!$C$41)^F38)</f>
        <v/>
      </c>
      <c r="G62" s="1" t="str">
        <f>IF(G39="","",'Cost and Benefit Parameters'!$J$26)</f>
        <v/>
      </c>
      <c r="H62" s="1" t="str">
        <f>IF(H39="","",'Cost and Benefit Parameters'!$J$26)</f>
        <v/>
      </c>
      <c r="I62" s="1" t="str">
        <f>IF(I39="","",'Cost and Benefit Parameters'!$J$26)</f>
        <v/>
      </c>
      <c r="J62" s="1" t="str">
        <f>IF(J39="","",'Cost and Benefit Parameters'!$J$26)</f>
        <v/>
      </c>
      <c r="K62" s="1" t="str">
        <f>IF(K39="","",'Cost and Benefit Parameters'!$J$26)</f>
        <v/>
      </c>
      <c r="L62" s="1" t="str">
        <f>IF(L39="","",'Cost and Benefit Parameters'!$J$26)</f>
        <v/>
      </c>
      <c r="M62" s="1" t="str">
        <f>IF(M39="","",'Cost and Benefit Parameters'!$J$26)</f>
        <v/>
      </c>
      <c r="N62" s="1">
        <f>Cohort_CF!N60*Mincers!C$45*(1+'Cost and Benefit Parameters'!$C$41)^N$6</f>
        <v>1930273.0845524785</v>
      </c>
      <c r="O62" s="1">
        <f>Cohort_CF!O60*Mincers!D$45*(1+'Cost and Benefit Parameters'!$C$41)^O$6</f>
        <v>2005152.8449247566</v>
      </c>
      <c r="P62" s="1">
        <f>Cohort_CF!P60*Mincers!E$45*(1+'Cost and Benefit Parameters'!$C$41)^P$6</f>
        <v>2081687.9769385732</v>
      </c>
      <c r="Q62" s="1">
        <f>Cohort_CF!Q60*Mincers!F$45*(1+'Cost and Benefit Parameters'!$C$41)^Q$6</f>
        <v>2159848.0979905701</v>
      </c>
      <c r="R62" s="1">
        <f>Cohort_CF!R60*Mincers!G$45*(1+'Cost and Benefit Parameters'!$C$41)^R$6</f>
        <v>2253302.0011169491</v>
      </c>
      <c r="S62" s="1">
        <f>Cohort_CF!S60*Mincers!H$45*(1+'Cost and Benefit Parameters'!$C$41)^S$6</f>
        <v>2333701.1850605742</v>
      </c>
      <c r="T62" s="1">
        <f>Cohort_CF!T60*Mincers!I$45*(1+'Cost and Benefit Parameters'!$C$41)^T$6</f>
        <v>2415519.3142487868</v>
      </c>
      <c r="U62" s="1">
        <f>Cohort_CF!U60*Mincers!J$45*(1+'Cost and Benefit Parameters'!$C$41)^U$6</f>
        <v>2498706.263143572</v>
      </c>
      <c r="V62" s="1">
        <f>Cohort_CF!V60*Mincers!K$45*(1+'Cost and Benefit Parameters'!$C$41)^V$6</f>
        <v>2583207.6591078634</v>
      </c>
      <c r="W62" s="1">
        <f>Cohort_CF!W60*Mincers!L$45*(1+'Cost and Benefit Parameters'!$C$41)^W$6</f>
        <v>2668964.8688398995</v>
      </c>
      <c r="X62" s="1">
        <f>Cohort_CF!X60*Mincers!M$45*(1+'Cost and Benefit Parameters'!$C$41)^X$6</f>
        <v>2755914.9973364491</v>
      </c>
      <c r="Y62" s="1">
        <f>Cohort_CF!Y60*Mincers!N$45*(1+'Cost and Benefit Parameters'!$C$41)^Y$6</f>
        <v>2843990.8998122253</v>
      </c>
      <c r="Z62" s="1">
        <f>Cohort_CF!Z60*Mincers!O$45*(1+'Cost and Benefit Parameters'!$C$41)^Z$6</f>
        <v>2933121.2069618814</v>
      </c>
      <c r="AA62" s="1">
        <f>Cohort_CF!AA60*Mincers!P$45*(1+'Cost and Benefit Parameters'!$C$41)^AA$6</f>
        <v>3023230.3639068371</v>
      </c>
      <c r="AB62" s="1">
        <f>Cohort_CF!AB60*Mincers!Q$45*(1+'Cost and Benefit Parameters'!$C$41)^AB$6</f>
        <v>3114238.6831216738</v>
      </c>
      <c r="AC62" s="1">
        <f>Cohort_CF!AC60*Mincers!R$45*(1+'Cost and Benefit Parameters'!$C$41)^AC$6</f>
        <v>3206062.4115849328</v>
      </c>
      <c r="AD62" s="1">
        <f>Cohort_CF!AD60*Mincers!S$45*(1+'Cost and Benefit Parameters'!$C$41)^AD$6</f>
        <v>3298613.812345596</v>
      </c>
      <c r="AE62" s="1">
        <f>Cohort_CF!AE60*Mincers!T$45*(1+'Cost and Benefit Parameters'!$C$41)^AE$6</f>
        <v>3391801.2606415525</v>
      </c>
      <c r="AF62" s="1">
        <f>Cohort_CF!AF60*Mincers!U$45*(1+'Cost and Benefit Parameters'!$C$41)^AF$6</f>
        <v>3485529.3546478283</v>
      </c>
      <c r="AG62" s="1">
        <f>Cohort_CF!AG60*Mincers!V$45*(1+'Cost and Benefit Parameters'!$C$41)^AG$6</f>
        <v>3579699.0408728342</v>
      </c>
      <c r="AH62" s="1">
        <f>Cohort_CF!AH60*Mincers!W$45*(1+'Cost and Benefit Parameters'!$C$41)^AH$6</f>
        <v>3674207.7541586943</v>
      </c>
      <c r="AI62" s="1">
        <f>Cohort_CF!AI60*Mincers!X$45*(1+'Cost and Benefit Parameters'!$C$41)^AI$6</f>
        <v>3768949.5721786637</v>
      </c>
      <c r="AJ62" s="1">
        <f>Cohort_CF!AJ60*Mincers!Y$45*(1+'Cost and Benefit Parameters'!$C$41)^AJ$6</f>
        <v>3863815.3842596416</v>
      </c>
      <c r="AK62" s="1">
        <f>Cohort_CF!AK60*Mincers!Z$45*(1+'Cost and Benefit Parameters'!$C$41)^AK$6</f>
        <v>3958693.0742927645</v>
      </c>
      <c r="AL62" s="1">
        <f>Cohort_CF!AL60*Mincers!AA$45*(1+'Cost and Benefit Parameters'!$C$41)^AL$6</f>
        <v>4053467.7174286791</v>
      </c>
      <c r="AM62" s="1">
        <f>Cohort_CF!AM60*Mincers!AB$45*(1+'Cost and Benefit Parameters'!$C$41)^AM$6</f>
        <v>4148021.7901876634</v>
      </c>
      <c r="AN62" s="1">
        <f>Cohort_CF!AN60*Mincers!AC$45*(1+'Cost and Benefit Parameters'!$C$41)^AN$6</f>
        <v>4242235.3935490688</v>
      </c>
      <c r="AO62" s="1">
        <f>Cohort_CF!AO60*Mincers!AD$45*(1+'Cost and Benefit Parameters'!$C$41)^AO$6</f>
        <v>4335986.4885182623</v>
      </c>
      <c r="AP62" s="1">
        <f>Cohort_CF!AP60*Mincers!AE$45*(1+'Cost and Benefit Parameters'!$C$41)^AP$6</f>
        <v>4429151.1436049584</v>
      </c>
      <c r="AQ62" s="1">
        <f>Cohort_CF!AQ60*Mincers!AF$45*(1+'Cost and Benefit Parameters'!$C$41)^AQ$6</f>
        <v>4521603.793582716</v>
      </c>
      <c r="AR62" s="1">
        <f>Cohort_CF!AR60*Mincers!AG$45*(1+'Cost and Benefit Parameters'!$C$41)^AR$6</f>
        <v>4613217.5088379923</v>
      </c>
      <c r="AS62" s="1">
        <f>Cohort_CF!AS60*Mincers!AH$45*(1+'Cost and Benefit Parameters'!$C$41)^AS$6</f>
        <v>4703864.2745564533</v>
      </c>
      <c r="AT62" s="1">
        <f>Cohort_CF!AT60*Mincers!AI$45*(1+'Cost and Benefit Parameters'!$C$41)^AT$6</f>
        <v>4793415.2789372923</v>
      </c>
      <c r="AU62" s="1">
        <f>Cohort_CF!AU60*Mincers!AJ$45*(1+'Cost and Benefit Parameters'!$C$41)^AU$6</f>
        <v>4881741.2095707981</v>
      </c>
      <c r="AV62" s="1">
        <f>Cohort_CF!AV60*Mincers!AK$45*(1+'Cost and Benefit Parameters'!$C$41)^AV$6</f>
        <v>4968712.5570629379</v>
      </c>
      <c r="AW62" s="1">
        <f>Cohort_CF!AW60*Mincers!AL$45*(1+'Cost and Benefit Parameters'!$C$41)^AW$6</f>
        <v>5054199.9249422653</v>
      </c>
      <c r="AX62" s="1">
        <f>Cohort_CF!AX60*Mincers!AM$45*(1+'Cost and Benefit Parameters'!$C$41)^AX$6</f>
        <v>5138074.3448394556</v>
      </c>
      <c r="AY62" s="1">
        <f>Cohort_CF!AY60*Mincers!AN$45*(1+'Cost and Benefit Parameters'!$C$41)^AY$6</f>
        <v>5220207.595889709</v>
      </c>
      <c r="AZ62" s="1">
        <f>Cohort_CF!AZ60*Mincers!AO$45*(1+'Cost and Benefit Parameters'!$C$41)^AZ$6</f>
        <v>5300472.5272713462</v>
      </c>
      <c r="BA62" s="1">
        <f>Cohort_CF!BA60*Mincers!AP$45*(1+'Cost and Benefit Parameters'!$C$41)^BA$6</f>
        <v>5378743.3827630747</v>
      </c>
      <c r="BB62" s="1" t="str">
        <f>IF(BB39="","",'Cost and Benefit Parameters'!$J$26)</f>
        <v/>
      </c>
      <c r="BC62" s="1" t="str">
        <f>IF(BC39="","",'Cost and Benefit Parameters'!$J$26)</f>
        <v/>
      </c>
      <c r="BD62" s="1" t="str">
        <f>IF(BD39="","",'Cost and Benefit Parameters'!$J$26)</f>
        <v/>
      </c>
      <c r="BE62" s="1" t="str">
        <f>IF(BE39="","",'Cost and Benefit Parameters'!$J$26)</f>
        <v/>
      </c>
      <c r="BF62" s="1" t="str">
        <f>IF(BF39="","",'Cost and Benefit Parameters'!$J$26)</f>
        <v/>
      </c>
      <c r="BG62" s="1" t="str">
        <f>IF(BG39="","",'Cost and Benefit Parameters'!$J$26)</f>
        <v/>
      </c>
      <c r="BH62" s="1" t="str">
        <f>IF(BH39="","",'Cost and Benefit Parameters'!$J$26)</f>
        <v/>
      </c>
      <c r="BI62" s="1" t="str">
        <f>IF(BI39="","",'Cost and Benefit Parameters'!$J$26)</f>
        <v/>
      </c>
      <c r="BJ62" s="1" t="str">
        <f>IF(BJ39="","",'Cost and Benefit Parameters'!$J$26)</f>
        <v/>
      </c>
      <c r="BK62" s="1" t="str">
        <f>IF(BK39="","",'Cost and Benefit Parameters'!$J$26)</f>
        <v/>
      </c>
      <c r="BL62" s="1" t="str">
        <f>IF(BL39="","",'Cost and Benefit Parameters'!$J$26)</f>
        <v/>
      </c>
    </row>
    <row r="63" spans="1:72" x14ac:dyDescent="0.55000000000000004">
      <c r="A63" s="639"/>
      <c r="B63" t="s">
        <v>476</v>
      </c>
      <c r="F63" s="1" t="str">
        <f>IF(Cohort_CF!F61="","",Cohort_CF!F61*Mincers!#REF!*(1+'Cost and Benefit Parameters'!$C$41)^F39)</f>
        <v/>
      </c>
      <c r="G63" s="1" t="str">
        <f>IF(G40="","",'Cost and Benefit Parameters'!$J$26)</f>
        <v/>
      </c>
      <c r="H63" s="1" t="str">
        <f>IF(H40="","",'Cost and Benefit Parameters'!$J$26)</f>
        <v/>
      </c>
      <c r="I63" s="1" t="str">
        <f>IF(I40="","",'Cost and Benefit Parameters'!$J$26)</f>
        <v/>
      </c>
      <c r="J63" s="1" t="str">
        <f>IF(J40="","",'Cost and Benefit Parameters'!$J$26)</f>
        <v/>
      </c>
      <c r="K63" s="1" t="str">
        <f>IF(K40="","",'Cost and Benefit Parameters'!$J$26)</f>
        <v/>
      </c>
      <c r="L63" s="1" t="str">
        <f>IF(L40="","",'Cost and Benefit Parameters'!$J$26)</f>
        <v/>
      </c>
      <c r="M63" s="1" t="str">
        <f>IF(M40="","",'Cost and Benefit Parameters'!$J$26)</f>
        <v/>
      </c>
      <c r="N63" s="1" t="str">
        <f>IF(N40="","",'Cost and Benefit Parameters'!$J$26)</f>
        <v/>
      </c>
      <c r="O63" s="1">
        <f>Cohort_CF!O61*Mincers!C$45*(1+'Cost and Benefit Parameters'!$C$41)^O$6</f>
        <v>1988181.2770890531</v>
      </c>
      <c r="P63" s="1">
        <f>Cohort_CF!P61*Mincers!D$45*(1+'Cost and Benefit Parameters'!$C$41)^P$6</f>
        <v>2065307.4302724991</v>
      </c>
      <c r="Q63" s="1">
        <f>Cohort_CF!Q61*Mincers!E$45*(1+'Cost and Benefit Parameters'!$C$41)^Q$6</f>
        <v>2144138.6162467306</v>
      </c>
      <c r="R63" s="1">
        <f>Cohort_CF!R61*Mincers!F$45*(1+'Cost and Benefit Parameters'!$C$41)^R$6</f>
        <v>2224643.540930287</v>
      </c>
      <c r="S63" s="1">
        <f>Cohort_CF!S61*Mincers!G$45*(1+'Cost and Benefit Parameters'!$C$41)^S$6</f>
        <v>2320901.0611504572</v>
      </c>
      <c r="T63" s="1">
        <f>Cohort_CF!T61*Mincers!H$45*(1+'Cost and Benefit Parameters'!$C$41)^T$6</f>
        <v>2403712.2206123918</v>
      </c>
      <c r="U63" s="1">
        <f>Cohort_CF!U61*Mincers!I$45*(1+'Cost and Benefit Parameters'!$C$41)^U$6</f>
        <v>2487984.8936762507</v>
      </c>
      <c r="V63" s="1">
        <f>Cohort_CF!V61*Mincers!J$45*(1+'Cost and Benefit Parameters'!$C$41)^V$6</f>
        <v>2573667.4510378786</v>
      </c>
      <c r="W63" s="1">
        <f>Cohort_CF!W61*Mincers!K$45*(1+'Cost and Benefit Parameters'!$C$41)^W$6</f>
        <v>2660703.8888810994</v>
      </c>
      <c r="X63" s="1">
        <f>Cohort_CF!X61*Mincers!L$45*(1+'Cost and Benefit Parameters'!$C$41)^X$6</f>
        <v>2749033.8149050968</v>
      </c>
      <c r="Y63" s="1">
        <f>Cohort_CF!Y61*Mincers!M$45*(1+'Cost and Benefit Parameters'!$C$41)^Y$6</f>
        <v>2838592.4472565423</v>
      </c>
      <c r="Z63" s="1">
        <f>Cohort_CF!Z61*Mincers!N$45*(1+'Cost and Benefit Parameters'!$C$41)^Z$6</f>
        <v>2929310.6268065921</v>
      </c>
      <c r="AA63" s="1">
        <f>Cohort_CF!AA61*Mincers!O$45*(1+'Cost and Benefit Parameters'!$C$41)^AA$6</f>
        <v>3021114.8431707374</v>
      </c>
      <c r="AB63" s="1">
        <f>Cohort_CF!AB61*Mincers!P$45*(1+'Cost and Benefit Parameters'!$C$41)^AB$6</f>
        <v>3113927.2748240423</v>
      </c>
      <c r="AC63" s="1">
        <f>Cohort_CF!AC61*Mincers!Q$45*(1+'Cost and Benefit Parameters'!$C$41)^AC$6</f>
        <v>3207665.8436153242</v>
      </c>
      <c r="AD63" s="1">
        <f>Cohort_CF!AD61*Mincers!R$45*(1+'Cost and Benefit Parameters'!$C$41)^AD$6</f>
        <v>3302244.2839324805</v>
      </c>
      <c r="AE63" s="1">
        <f>Cohort_CF!AE61*Mincers!S$45*(1+'Cost and Benefit Parameters'!$C$41)^AE$6</f>
        <v>3397572.2267159638</v>
      </c>
      <c r="AF63" s="1">
        <f>Cohort_CF!AF61*Mincers!T$45*(1+'Cost and Benefit Parameters'!$C$41)^AF$6</f>
        <v>3493555.2984607997</v>
      </c>
      <c r="AG63" s="1">
        <f>Cohort_CF!AG61*Mincers!U$45*(1+'Cost and Benefit Parameters'!$C$41)^AG$6</f>
        <v>3590095.2352872626</v>
      </c>
      <c r="AH63" s="1">
        <f>Cohort_CF!AH61*Mincers!V$45*(1+'Cost and Benefit Parameters'!$C$41)^AH$6</f>
        <v>3687090.0120990193</v>
      </c>
      <c r="AI63" s="1">
        <f>Cohort_CF!AI61*Mincers!W$45*(1+'Cost and Benefit Parameters'!$C$41)^AI$6</f>
        <v>3784433.9867834547</v>
      </c>
      <c r="AJ63" s="1">
        <f>Cohort_CF!AJ61*Mincers!X$45*(1+'Cost and Benefit Parameters'!$C$41)^AJ$6</f>
        <v>3882018.0593440235</v>
      </c>
      <c r="AK63" s="1">
        <f>Cohort_CF!AK61*Mincers!Y$45*(1+'Cost and Benefit Parameters'!$C$41)^AK$6</f>
        <v>3979729.8457874316</v>
      </c>
      <c r="AL63" s="1">
        <f>Cohort_CF!AL61*Mincers!Z$45*(1+'Cost and Benefit Parameters'!$C$41)^AL$6</f>
        <v>4077453.8665215466</v>
      </c>
      <c r="AM63" s="1">
        <f>Cohort_CF!AM61*Mincers!AA$45*(1+'Cost and Benefit Parameters'!$C$41)^AM$6</f>
        <v>4175071.7489515399</v>
      </c>
      <c r="AN63" s="1">
        <f>Cohort_CF!AN61*Mincers!AB$45*(1+'Cost and Benefit Parameters'!$C$41)^AN$6</f>
        <v>4272462.4438932929</v>
      </c>
      <c r="AO63" s="1">
        <f>Cohort_CF!AO61*Mincers!AC$45*(1+'Cost and Benefit Parameters'!$C$41)^AO$6</f>
        <v>4369502.4553555418</v>
      </c>
      <c r="AP63" s="1">
        <f>Cohort_CF!AP61*Mincers!AD$45*(1+'Cost and Benefit Parameters'!$C$41)^AP$6</f>
        <v>4466066.0831738096</v>
      </c>
      <c r="AQ63" s="1">
        <f>Cohort_CF!AQ61*Mincers!AE$45*(1+'Cost and Benefit Parameters'!$C$41)^AQ$6</f>
        <v>4562025.677913106</v>
      </c>
      <c r="AR63" s="1">
        <f>Cohort_CF!AR61*Mincers!AF$45*(1+'Cost and Benefit Parameters'!$C$41)^AR$6</f>
        <v>4657251.9073901977</v>
      </c>
      <c r="AS63" s="1">
        <f>Cohort_CF!AS61*Mincers!AG$45*(1+'Cost and Benefit Parameters'!$C$41)^AS$6</f>
        <v>4751614.0341031328</v>
      </c>
      <c r="AT63" s="1">
        <f>Cohort_CF!AT61*Mincers!AH$45*(1+'Cost and Benefit Parameters'!$C$41)^AT$6</f>
        <v>4844980.2027931456</v>
      </c>
      <c r="AU63" s="1">
        <f>Cohort_CF!AU61*Mincers!AI$45*(1+'Cost and Benefit Parameters'!$C$41)^AU$6</f>
        <v>4937217.7373054121</v>
      </c>
      <c r="AV63" s="1">
        <f>Cohort_CF!AV61*Mincers!AJ$45*(1+'Cost and Benefit Parameters'!$C$41)^AV$6</f>
        <v>5028193.4458579216</v>
      </c>
      <c r="AW63" s="1">
        <f>Cohort_CF!AW61*Mincers!AK$45*(1+'Cost and Benefit Parameters'!$C$41)^AW$6</f>
        <v>5117773.9337748261</v>
      </c>
      <c r="AX63" s="1">
        <f>Cohort_CF!AX61*Mincers!AL$45*(1+'Cost and Benefit Parameters'!$C$41)^AX$6</f>
        <v>5205825.9226905331</v>
      </c>
      <c r="AY63" s="1">
        <f>Cohort_CF!AY61*Mincers!AM$45*(1+'Cost and Benefit Parameters'!$C$41)^AY$6</f>
        <v>5292216.5751846386</v>
      </c>
      <c r="AZ63" s="1">
        <f>Cohort_CF!AZ61*Mincers!AN$45*(1+'Cost and Benefit Parameters'!$C$41)^AZ$6</f>
        <v>5376813.823766401</v>
      </c>
      <c r="BA63" s="1">
        <f>Cohort_CF!BA61*Mincers!AO$45*(1+'Cost and Benefit Parameters'!$C$41)^BA$6</f>
        <v>5459486.7030894868</v>
      </c>
      <c r="BB63" s="1">
        <f>Cohort_CF!BB61*Mincers!AP$45*(1+'Cost and Benefit Parameters'!$C$41)^BB$6</f>
        <v>5540105.6842459664</v>
      </c>
      <c r="BC63" s="1" t="str">
        <f>IF(BC40="","",'Cost and Benefit Parameters'!$J$26)</f>
        <v/>
      </c>
      <c r="BD63" s="1" t="str">
        <f>IF(BD40="","",'Cost and Benefit Parameters'!$J$26)</f>
        <v/>
      </c>
      <c r="BE63" s="1" t="str">
        <f>IF(BE40="","",'Cost and Benefit Parameters'!$J$26)</f>
        <v/>
      </c>
      <c r="BF63" s="1" t="str">
        <f>IF(BF40="","",'Cost and Benefit Parameters'!$J$26)</f>
        <v/>
      </c>
      <c r="BG63" s="1" t="str">
        <f>IF(BG40="","",'Cost and Benefit Parameters'!$J$26)</f>
        <v/>
      </c>
      <c r="BH63" s="1" t="str">
        <f>IF(BH40="","",'Cost and Benefit Parameters'!$J$26)</f>
        <v/>
      </c>
      <c r="BI63" s="1" t="str">
        <f>IF(BI40="","",'Cost and Benefit Parameters'!$J$26)</f>
        <v/>
      </c>
      <c r="BJ63" s="1" t="str">
        <f>IF(BJ40="","",'Cost and Benefit Parameters'!$J$26)</f>
        <v/>
      </c>
      <c r="BK63" s="1" t="str">
        <f>IF(BK40="","",'Cost and Benefit Parameters'!$J$26)</f>
        <v/>
      </c>
      <c r="BL63" s="1" t="str">
        <f>IF(BL40="","",'Cost and Benefit Parameters'!$J$26)</f>
        <v/>
      </c>
    </row>
    <row r="64" spans="1:72" x14ac:dyDescent="0.55000000000000004">
      <c r="A64" s="639"/>
      <c r="B64" t="s">
        <v>477</v>
      </c>
      <c r="F64" s="1" t="str">
        <f>IF(Cohort_CF!F62="","",Cohort_CF!F62*Mincers!#REF!*(1+'Cost and Benefit Parameters'!$C$41)^F40)</f>
        <v/>
      </c>
      <c r="G64" s="1" t="str">
        <f>IF(G41="","",'Cost and Benefit Parameters'!$J$26)</f>
        <v/>
      </c>
      <c r="H64" s="1" t="str">
        <f>IF(H41="","",'Cost and Benefit Parameters'!$J$26)</f>
        <v/>
      </c>
      <c r="I64" s="1" t="str">
        <f>IF(I41="","",'Cost and Benefit Parameters'!$J$26)</f>
        <v/>
      </c>
      <c r="J64" s="1" t="str">
        <f>IF(J41="","",'Cost and Benefit Parameters'!$J$26)</f>
        <v/>
      </c>
      <c r="K64" s="1" t="str">
        <f>IF(K41="","",'Cost and Benefit Parameters'!$J$26)</f>
        <v/>
      </c>
      <c r="L64" s="1" t="str">
        <f>IF(L41="","",'Cost and Benefit Parameters'!$J$26)</f>
        <v/>
      </c>
      <c r="M64" s="1" t="str">
        <f>IF(M41="","",'Cost and Benefit Parameters'!$J$26)</f>
        <v/>
      </c>
      <c r="N64" s="1" t="str">
        <f>IF(N41="","",'Cost and Benefit Parameters'!$J$26)</f>
        <v/>
      </c>
      <c r="O64" s="1" t="str">
        <f>IF(O41="","",'Cost and Benefit Parameters'!$J$26)</f>
        <v/>
      </c>
      <c r="P64" s="1">
        <f>Cohort_CF!P62*Mincers!C$45*(1+'Cost and Benefit Parameters'!$C$41)^P$6</f>
        <v>2047826.7154017247</v>
      </c>
      <c r="Q64" s="1">
        <f>Cohort_CF!Q62*Mincers!D$45*(1+'Cost and Benefit Parameters'!$C$41)^Q$6</f>
        <v>2127266.6531806742</v>
      </c>
      <c r="R64" s="1">
        <f>Cohort_CF!R62*Mincers!E$45*(1+'Cost and Benefit Parameters'!$C$41)^R$6</f>
        <v>2208462.774734132</v>
      </c>
      <c r="S64" s="1">
        <f>Cohort_CF!S62*Mincers!F$45*(1+'Cost and Benefit Parameters'!$C$41)^S$6</f>
        <v>2291382.8471581955</v>
      </c>
      <c r="T64" s="1">
        <f>Cohort_CF!T62*Mincers!G$45*(1+'Cost and Benefit Parameters'!$C$41)^T$6</f>
        <v>2390528.0929849711</v>
      </c>
      <c r="U64" s="1">
        <f>Cohort_CF!U62*Mincers!H$45*(1+'Cost and Benefit Parameters'!$C$41)^U$6</f>
        <v>2475823.5872307639</v>
      </c>
      <c r="V64" s="1">
        <f>Cohort_CF!V62*Mincers!I$45*(1+'Cost and Benefit Parameters'!$C$41)^V$6</f>
        <v>2562624.4404865378</v>
      </c>
      <c r="W64" s="1">
        <f>Cohort_CF!W62*Mincers!J$45*(1+'Cost and Benefit Parameters'!$C$41)^W$6</f>
        <v>2650877.4745690152</v>
      </c>
      <c r="X64" s="1">
        <f>Cohort_CF!X62*Mincers!K$45*(1+'Cost and Benefit Parameters'!$C$41)^X$6</f>
        <v>2740525.0055475328</v>
      </c>
      <c r="Y64" s="1">
        <f>Cohort_CF!Y62*Mincers!L$45*(1+'Cost and Benefit Parameters'!$C$41)^Y$6</f>
        <v>2831504.8293522494</v>
      </c>
      <c r="Z64" s="1">
        <f>Cohort_CF!Z62*Mincers!M$45*(1+'Cost and Benefit Parameters'!$C$41)^Z$6</f>
        <v>2923750.2206742386</v>
      </c>
      <c r="AA64" s="1">
        <f>Cohort_CF!AA62*Mincers!N$45*(1+'Cost and Benefit Parameters'!$C$41)^AA$6</f>
        <v>3017189.9456107896</v>
      </c>
      <c r="AB64" s="1">
        <f>Cohort_CF!AB62*Mincers!O$45*(1+'Cost and Benefit Parameters'!$C$41)^AB$6</f>
        <v>3111748.2884658598</v>
      </c>
      <c r="AC64" s="1">
        <f>Cohort_CF!AC62*Mincers!P$45*(1+'Cost and Benefit Parameters'!$C$41)^AC$6</f>
        <v>3207345.0930687641</v>
      </c>
      <c r="AD64" s="1">
        <f>Cohort_CF!AD62*Mincers!Q$45*(1+'Cost and Benefit Parameters'!$C$41)^AD$6</f>
        <v>3303895.8189237835</v>
      </c>
      <c r="AE64" s="1">
        <f>Cohort_CF!AE62*Mincers!R$45*(1+'Cost and Benefit Parameters'!$C$41)^AE$6</f>
        <v>3401311.6124504548</v>
      </c>
      <c r="AF64" s="1">
        <f>Cohort_CF!AF62*Mincers!S$45*(1+'Cost and Benefit Parameters'!$C$41)^AF$6</f>
        <v>3499499.393517443</v>
      </c>
      <c r="AG64" s="1">
        <f>Cohort_CF!AG62*Mincers!T$45*(1+'Cost and Benefit Parameters'!$C$41)^AG$6</f>
        <v>3598361.9574146233</v>
      </c>
      <c r="AH64" s="1">
        <f>Cohort_CF!AH62*Mincers!U$45*(1+'Cost and Benefit Parameters'!$C$41)^AH$6</f>
        <v>3697798.0923458803</v>
      </c>
      <c r="AI64" s="1">
        <f>Cohort_CF!AI62*Mincers!V$45*(1+'Cost and Benefit Parameters'!$C$41)^AI$6</f>
        <v>3797702.7124619894</v>
      </c>
      <c r="AJ64" s="1">
        <f>Cohort_CF!AJ62*Mincers!W$45*(1+'Cost and Benefit Parameters'!$C$41)^AJ$6</f>
        <v>3897967.0063869585</v>
      </c>
      <c r="AK64" s="1">
        <f>Cohort_CF!AK62*Mincers!X$45*(1+'Cost and Benefit Parameters'!$C$41)^AK$6</f>
        <v>3998478.6011243449</v>
      </c>
      <c r="AL64" s="1">
        <f>Cohort_CF!AL62*Mincers!Y$45*(1+'Cost and Benefit Parameters'!$C$41)^AL$6</f>
        <v>4099121.7411610535</v>
      </c>
      <c r="AM64" s="1">
        <f>Cohort_CF!AM62*Mincers!Z$45*(1+'Cost and Benefit Parameters'!$C$41)^AM$6</f>
        <v>4199777.4825171931</v>
      </c>
      <c r="AN64" s="1">
        <f>Cohort_CF!AN62*Mincers!AA$45*(1+'Cost and Benefit Parameters'!$C$41)^AN$6</f>
        <v>4300323.9014200857</v>
      </c>
      <c r="AO64" s="1">
        <f>Cohort_CF!AO62*Mincers!AB$45*(1+'Cost and Benefit Parameters'!$C$41)^AO$6</f>
        <v>4400636.3172100922</v>
      </c>
      <c r="AP64" s="1">
        <f>Cohort_CF!AP62*Mincers!AC$45*(1+'Cost and Benefit Parameters'!$C$41)^AP$6</f>
        <v>4500587.5290162079</v>
      </c>
      <c r="AQ64" s="1">
        <f>Cohort_CF!AQ62*Mincers!AD$45*(1+'Cost and Benefit Parameters'!$C$41)^AQ$6</f>
        <v>4600048.0656690234</v>
      </c>
      <c r="AR64" s="1">
        <f>Cohort_CF!AR62*Mincers!AE$45*(1+'Cost and Benefit Parameters'!$C$41)^AR$6</f>
        <v>4698886.4482504996</v>
      </c>
      <c r="AS64" s="1">
        <f>Cohort_CF!AS62*Mincers!AF$45*(1+'Cost and Benefit Parameters'!$C$41)^AS$6</f>
        <v>4796969.4646119038</v>
      </c>
      <c r="AT64" s="1">
        <f>Cohort_CF!AT62*Mincers!AG$45*(1+'Cost and Benefit Parameters'!$C$41)^AT$6</f>
        <v>4894162.455126225</v>
      </c>
      <c r="AU64" s="1">
        <f>Cohort_CF!AU62*Mincers!AH$45*(1+'Cost and Benefit Parameters'!$C$41)^AU$6</f>
        <v>4990329.6088769399</v>
      </c>
      <c r="AV64" s="1">
        <f>Cohort_CF!AV62*Mincers!AI$45*(1+'Cost and Benefit Parameters'!$C$41)^AV$6</f>
        <v>5085334.2694245744</v>
      </c>
      <c r="AW64" s="1">
        <f>Cohort_CF!AW62*Mincers!AJ$45*(1+'Cost and Benefit Parameters'!$C$41)^AW$6</f>
        <v>5179039.2492336594</v>
      </c>
      <c r="AX64" s="1">
        <f>Cohort_CF!AX62*Mincers!AK$45*(1+'Cost and Benefit Parameters'!$C$41)^AX$6</f>
        <v>5271307.1517880708</v>
      </c>
      <c r="AY64" s="1">
        <f>Cohort_CF!AY62*Mincers!AL$45*(1+'Cost and Benefit Parameters'!$C$41)^AY$6</f>
        <v>5362000.7003712486</v>
      </c>
      <c r="AZ64" s="1">
        <f>Cohort_CF!AZ62*Mincers!AM$45*(1+'Cost and Benefit Parameters'!$C$41)^AZ$6</f>
        <v>5450983.0724401781</v>
      </c>
      <c r="BA64" s="1">
        <f>Cohort_CF!BA62*Mincers!AN$45*(1+'Cost and Benefit Parameters'!$C$41)^BA$6</f>
        <v>5538118.2384793935</v>
      </c>
      <c r="BB64" s="1">
        <f>Cohort_CF!BB62*Mincers!AO$45*(1+'Cost and Benefit Parameters'!$C$41)^BB$6</f>
        <v>5623271.3041821709</v>
      </c>
      <c r="BC64" s="1">
        <f>Cohort_CF!BC62*Mincers!AP$45*(1+'Cost and Benefit Parameters'!$C$41)^BC$6</f>
        <v>5706308.8547733445</v>
      </c>
      <c r="BD64" s="1" t="str">
        <f>IF(BD41="","",'Cost and Benefit Parameters'!$J$26)</f>
        <v/>
      </c>
      <c r="BE64" s="1" t="str">
        <f>IF(BE41="","",'Cost and Benefit Parameters'!$J$26)</f>
        <v/>
      </c>
      <c r="BF64" s="1" t="str">
        <f>IF(BF41="","",'Cost and Benefit Parameters'!$J$26)</f>
        <v/>
      </c>
      <c r="BG64" s="1" t="str">
        <f>IF(BG41="","",'Cost and Benefit Parameters'!$J$26)</f>
        <v/>
      </c>
      <c r="BH64" s="1" t="str">
        <f>IF(BH41="","",'Cost and Benefit Parameters'!$J$26)</f>
        <v/>
      </c>
      <c r="BI64" s="1" t="str">
        <f>IF(BI41="","",'Cost and Benefit Parameters'!$J$26)</f>
        <v/>
      </c>
      <c r="BJ64" s="1" t="str">
        <f>IF(BJ41="","",'Cost and Benefit Parameters'!$J$26)</f>
        <v/>
      </c>
      <c r="BK64" s="1" t="str">
        <f>IF(BK41="","",'Cost and Benefit Parameters'!$J$26)</f>
        <v/>
      </c>
      <c r="BL64" s="1" t="str">
        <f>IF(BL41="","",'Cost and Benefit Parameters'!$J$26)</f>
        <v/>
      </c>
    </row>
    <row r="65" spans="1:72" x14ac:dyDescent="0.55000000000000004">
      <c r="A65" s="639"/>
      <c r="B65" t="s">
        <v>478</v>
      </c>
      <c r="F65" s="1" t="str">
        <f>IF(Cohort_CF!F63="","",Cohort_CF!F63*Mincers!C61*(1+'Cost and Benefit Parameters'!$C$41)^F41)</f>
        <v/>
      </c>
      <c r="G65" s="1" t="str">
        <f>IF(G42="","",'Cost and Benefit Parameters'!$J$26)</f>
        <v/>
      </c>
      <c r="H65" s="1" t="str">
        <f>IF(H42="","",'Cost and Benefit Parameters'!$J$26)</f>
        <v/>
      </c>
      <c r="I65" s="1" t="str">
        <f>IF(I42="","",'Cost and Benefit Parameters'!$J$26)</f>
        <v/>
      </c>
      <c r="J65" s="1" t="str">
        <f>IF(J42="","",'Cost and Benefit Parameters'!$J$26)</f>
        <v/>
      </c>
      <c r="K65" s="1"/>
      <c r="L65" s="1" t="str">
        <f>IF(L42="","",'Cost and Benefit Parameters'!$J$26)</f>
        <v/>
      </c>
      <c r="M65" s="1" t="str">
        <f>IF(M42="","",'Cost and Benefit Parameters'!$J$26)</f>
        <v/>
      </c>
      <c r="N65" s="1" t="str">
        <f>IF(N42="","",'Cost and Benefit Parameters'!$J$26)</f>
        <v/>
      </c>
      <c r="O65" s="1" t="str">
        <f>IF(O42="","",'Cost and Benefit Parameters'!$J$26)</f>
        <v/>
      </c>
      <c r="P65" s="1" t="str">
        <f>IF(P42="","",'Cost and Benefit Parameters'!$J$26)</f>
        <v/>
      </c>
      <c r="Q65" s="1">
        <f>Cohort_CF!Q63*Mincers!C$45*(1+'Cost and Benefit Parameters'!$C$41)^Q$6</f>
        <v>2109261.5168637764</v>
      </c>
      <c r="R65" s="1">
        <f>Cohort_CF!R63*Mincers!D$45*(1+'Cost and Benefit Parameters'!$C$41)^R$6</f>
        <v>2191084.6527760942</v>
      </c>
      <c r="S65" s="1">
        <f>Cohort_CF!S63*Mincers!E$45*(1+'Cost and Benefit Parameters'!$C$41)^S$6</f>
        <v>2274716.6579761556</v>
      </c>
      <c r="T65" s="1">
        <f>Cohort_CF!T63*Mincers!F$45*(1+'Cost and Benefit Parameters'!$C$41)^T$6</f>
        <v>2360124.3325729417</v>
      </c>
      <c r="U65" s="1">
        <f>Cohort_CF!U63*Mincers!G$45*(1+'Cost and Benefit Parameters'!$C$41)^U$6</f>
        <v>2462243.9357745205</v>
      </c>
      <c r="V65" s="1">
        <f>Cohort_CF!V63*Mincers!H$45*(1+'Cost and Benefit Parameters'!$C$41)^V$6</f>
        <v>2550098.2948476863</v>
      </c>
      <c r="W65" s="1">
        <f>Cohort_CF!W63*Mincers!I$45*(1+'Cost and Benefit Parameters'!$C$41)^W$6</f>
        <v>2639503.1737011336</v>
      </c>
      <c r="X65" s="1">
        <f>Cohort_CF!X63*Mincers!J$45*(1+'Cost and Benefit Parameters'!$C$41)^X$6</f>
        <v>2730403.7988060857</v>
      </c>
      <c r="Y65" s="1">
        <f>Cohort_CF!Y63*Mincers!K$45*(1+'Cost and Benefit Parameters'!$C$41)^Y$6</f>
        <v>2822740.7557139583</v>
      </c>
      <c r="Z65" s="1">
        <f>Cohort_CF!Z63*Mincers!L$45*(1+'Cost and Benefit Parameters'!$C$41)^Z$6</f>
        <v>2916449.9742328171</v>
      </c>
      <c r="AA65" s="1">
        <f>Cohort_CF!AA63*Mincers!M$45*(1+'Cost and Benefit Parameters'!$C$41)^AA$6</f>
        <v>3011462.7272944655</v>
      </c>
      <c r="AB65" s="1">
        <f>Cohort_CF!AB63*Mincers!N$45*(1+'Cost and Benefit Parameters'!$C$41)^AB$6</f>
        <v>3107705.6439791135</v>
      </c>
      <c r="AC65" s="1">
        <f>Cohort_CF!AC63*Mincers!O$45*(1+'Cost and Benefit Parameters'!$C$41)^AC$6</f>
        <v>3205100.7371198358</v>
      </c>
      <c r="AD65" s="1">
        <f>Cohort_CF!AD63*Mincers!P$45*(1+'Cost and Benefit Parameters'!$C$41)^AD$6</f>
        <v>3303565.4458608264</v>
      </c>
      <c r="AE65" s="1">
        <f>Cohort_CF!AE63*Mincers!Q$45*(1+'Cost and Benefit Parameters'!$C$41)^AE$6</f>
        <v>3403012.6934914971</v>
      </c>
      <c r="AF65" s="1">
        <f>Cohort_CF!AF63*Mincers!R$45*(1+'Cost and Benefit Parameters'!$C$41)^AF$6</f>
        <v>3503350.960823969</v>
      </c>
      <c r="AG65" s="1">
        <f>Cohort_CF!AG63*Mincers!S$45*(1+'Cost and Benefit Parameters'!$C$41)^AG$6</f>
        <v>3604484.3753229659</v>
      </c>
      <c r="AH65" s="1">
        <f>Cohort_CF!AH63*Mincers!T$45*(1+'Cost and Benefit Parameters'!$C$41)^AH$6</f>
        <v>3706312.8161370619</v>
      </c>
      <c r="AI65" s="1">
        <f>Cohort_CF!AI63*Mincers!U$45*(1+'Cost and Benefit Parameters'!$C$41)^AI$6</f>
        <v>3808732.0351162567</v>
      </c>
      <c r="AJ65" s="1">
        <f>Cohort_CF!AJ63*Mincers!V$45*(1+'Cost and Benefit Parameters'!$C$41)^AJ$6</f>
        <v>3911633.793835849</v>
      </c>
      <c r="AK65" s="1">
        <f>Cohort_CF!AK63*Mincers!W$45*(1+'Cost and Benefit Parameters'!$C$41)^AK$6</f>
        <v>4014906.0165785677</v>
      </c>
      <c r="AL65" s="1">
        <f>Cohort_CF!AL63*Mincers!X$45*(1+'Cost and Benefit Parameters'!$C$41)^AL$6</f>
        <v>4118432.9591580741</v>
      </c>
      <c r="AM65" s="1">
        <f>Cohort_CF!AM63*Mincers!Y$45*(1+'Cost and Benefit Parameters'!$C$41)^AM$6</f>
        <v>4222095.3933958849</v>
      </c>
      <c r="AN65" s="1">
        <f>Cohort_CF!AN63*Mincers!Z$45*(1+'Cost and Benefit Parameters'!$C$41)^AN$6</f>
        <v>4325770.8069927087</v>
      </c>
      <c r="AO65" s="1">
        <f>Cohort_CF!AO63*Mincers!AA$45*(1+'Cost and Benefit Parameters'!$C$41)^AO$6</f>
        <v>4429333.6184626883</v>
      </c>
      <c r="AP65" s="1">
        <f>Cohort_CF!AP63*Mincers!AB$45*(1+'Cost and Benefit Parameters'!$C$41)^AP$6</f>
        <v>4532655.4067263948</v>
      </c>
      <c r="AQ65" s="1">
        <f>Cohort_CF!AQ63*Mincers!AC$45*(1+'Cost and Benefit Parameters'!$C$41)^AQ$6</f>
        <v>4635605.1548866928</v>
      </c>
      <c r="AR65" s="1">
        <f>Cohort_CF!AR63*Mincers!AD$45*(1+'Cost and Benefit Parameters'!$C$41)^AR$6</f>
        <v>4738049.5076390943</v>
      </c>
      <c r="AS65" s="1">
        <f>Cohort_CF!AS63*Mincers!AE$45*(1+'Cost and Benefit Parameters'!$C$41)^AS$6</f>
        <v>4839853.0416980153</v>
      </c>
      <c r="AT65" s="1">
        <f>Cohort_CF!AT63*Mincers!AF$45*(1+'Cost and Benefit Parameters'!$C$41)^AT$6</f>
        <v>4940878.5485502603</v>
      </c>
      <c r="AU65" s="1">
        <f>Cohort_CF!AU63*Mincers!AG$45*(1+'Cost and Benefit Parameters'!$C$41)^AU$6</f>
        <v>5040987.3287800122</v>
      </c>
      <c r="AV65" s="1">
        <f>Cohort_CF!AV63*Mincers!AH$45*(1+'Cost and Benefit Parameters'!$C$41)^AV$6</f>
        <v>5140039.497143249</v>
      </c>
      <c r="AW65" s="1">
        <f>Cohort_CF!AW63*Mincers!AI$45*(1+'Cost and Benefit Parameters'!$C$41)^AW$6</f>
        <v>5237894.2975073112</v>
      </c>
      <c r="AX65" s="1">
        <f>Cohort_CF!AX63*Mincers!AJ$45*(1+'Cost and Benefit Parameters'!$C$41)^AX$6</f>
        <v>5334410.426710669</v>
      </c>
      <c r="AY65" s="1">
        <f>Cohort_CF!AY63*Mincers!AK$45*(1+'Cost and Benefit Parameters'!$C$41)^AY$6</f>
        <v>5429446.3663417129</v>
      </c>
      <c r="AZ65" s="1">
        <f>Cohort_CF!AZ63*Mincers!AL$45*(1+'Cost and Benefit Parameters'!$C$41)^AZ$6</f>
        <v>5522860.7213823861</v>
      </c>
      <c r="BA65" s="1">
        <f>Cohort_CF!BA63*Mincers!AM$45*(1+'Cost and Benefit Parameters'!$C$41)^BA$6</f>
        <v>5614512.5646133842</v>
      </c>
      <c r="BB65" s="1">
        <f>Cohort_CF!BB63*Mincers!AN$45*(1+'Cost and Benefit Parameters'!$C$41)^BB$6</f>
        <v>5704261.7856337745</v>
      </c>
      <c r="BC65" s="1">
        <f>Cohort_CF!BC63*Mincers!AO$45*(1+'Cost and Benefit Parameters'!$C$41)^BC$6</f>
        <v>5791969.4433076354</v>
      </c>
      <c r="BD65" s="1">
        <f>Cohort_CF!BD63*Mincers!AP$45*(1+'Cost and Benefit Parameters'!$C$41)^BD$6</f>
        <v>5877498.1204165453</v>
      </c>
      <c r="BE65" s="1" t="str">
        <f>IF(BE42="","",'Cost and Benefit Parameters'!$J$26)</f>
        <v/>
      </c>
      <c r="BF65" s="1" t="str">
        <f>IF(BF42="","",'Cost and Benefit Parameters'!$J$26)</f>
        <v/>
      </c>
      <c r="BG65" s="1" t="str">
        <f>IF(BG42="","",'Cost and Benefit Parameters'!$J$26)</f>
        <v/>
      </c>
      <c r="BH65" s="1" t="str">
        <f>IF(BH42="","",'Cost and Benefit Parameters'!$J$26)</f>
        <v/>
      </c>
      <c r="BI65" s="1" t="str">
        <f>IF(BI42="","",'Cost and Benefit Parameters'!$J$26)</f>
        <v/>
      </c>
      <c r="BJ65" s="1" t="str">
        <f>IF(BJ42="","",'Cost and Benefit Parameters'!$J$26)</f>
        <v/>
      </c>
      <c r="BK65" s="1" t="str">
        <f>IF(BK42="","",'Cost and Benefit Parameters'!$J$26)</f>
        <v/>
      </c>
      <c r="BL65" s="1" t="str">
        <f>IF(BL42="","",'Cost and Benefit Parameters'!$J$26)</f>
        <v/>
      </c>
    </row>
    <row r="66" spans="1:72" x14ac:dyDescent="0.55000000000000004">
      <c r="A66" s="639"/>
      <c r="B66" t="s">
        <v>479</v>
      </c>
      <c r="F66" s="1" t="str">
        <f>IF(Cohort_CF!F64="","",Cohort_CF!F64*Mincers!C62*(1+'Cost and Benefit Parameters'!$C$41)^F42)</f>
        <v/>
      </c>
      <c r="G66" s="1" t="str">
        <f>IF(G43="","",'Cost and Benefit Parameters'!$J$26)</f>
        <v/>
      </c>
      <c r="H66" s="1" t="str">
        <f>IF(H43="","",'Cost and Benefit Parameters'!$J$26)</f>
        <v/>
      </c>
      <c r="I66" s="1" t="str">
        <f>IF(I43="","",'Cost and Benefit Parameters'!$J$26)</f>
        <v/>
      </c>
      <c r="J66" s="1" t="str">
        <f>IF(J43="","",'Cost and Benefit Parameters'!$J$26)</f>
        <v/>
      </c>
      <c r="K66" s="1" t="str">
        <f>IF(K43="","",'Cost and Benefit Parameters'!$J$26)</f>
        <v/>
      </c>
      <c r="L66" s="1" t="str">
        <f>IF(L43="","",'Cost and Benefit Parameters'!$J$26)</f>
        <v/>
      </c>
      <c r="M66" s="1" t="str">
        <f>IF(M43="","",'Cost and Benefit Parameters'!$J$26)</f>
        <v/>
      </c>
      <c r="N66" s="1" t="str">
        <f>IF(N43="","",'Cost and Benefit Parameters'!$J$26)</f>
        <v/>
      </c>
      <c r="O66" s="1" t="str">
        <f>IF(O43="","",'Cost and Benefit Parameters'!$J$26)</f>
        <v/>
      </c>
      <c r="P66" s="1" t="str">
        <f>IF(P43="","",'Cost and Benefit Parameters'!$J$26)</f>
        <v/>
      </c>
      <c r="Q66" s="1" t="str">
        <f>IF(Q43="","",'Cost and Benefit Parameters'!$J$26)</f>
        <v/>
      </c>
      <c r="R66" s="1">
        <f>Cohort_CF!R64*Mincers!C$45*(1+'Cost and Benefit Parameters'!$C$41)^R$6</f>
        <v>2172539.3623696896</v>
      </c>
      <c r="S66" s="1">
        <f>Cohort_CF!S64*Mincers!D$45*(1+'Cost and Benefit Parameters'!$C$41)^S$6</f>
        <v>2256817.1923593767</v>
      </c>
      <c r="T66" s="1">
        <f>Cohort_CF!T64*Mincers!E$45*(1+'Cost and Benefit Parameters'!$C$41)^T$6</f>
        <v>2342958.1577154407</v>
      </c>
      <c r="U66" s="1">
        <f>Cohort_CF!U64*Mincers!F$45*(1+'Cost and Benefit Parameters'!$C$41)^U$6</f>
        <v>2430928.0625501298</v>
      </c>
      <c r="V66" s="1">
        <f>Cohort_CF!V64*Mincers!G$45*(1+'Cost and Benefit Parameters'!$C$41)^V$6</f>
        <v>2536111.253847756</v>
      </c>
      <c r="W66" s="1">
        <f>Cohort_CF!W64*Mincers!H$45*(1+'Cost and Benefit Parameters'!$C$41)^W$6</f>
        <v>2626601.2436931166</v>
      </c>
      <c r="X66" s="1">
        <f>Cohort_CF!X64*Mincers!I$45*(1+'Cost and Benefit Parameters'!$C$41)^X$6</f>
        <v>2718688.2689121678</v>
      </c>
      <c r="Y66" s="1">
        <f>Cohort_CF!Y64*Mincers!J$45*(1+'Cost and Benefit Parameters'!$C$41)^Y$6</f>
        <v>2812315.912770268</v>
      </c>
      <c r="Z66" s="1">
        <f>Cohort_CF!Z64*Mincers!K$45*(1+'Cost and Benefit Parameters'!$C$41)^Z$6</f>
        <v>2907422.9783853772</v>
      </c>
      <c r="AA66" s="1">
        <f>Cohort_CF!AA64*Mincers!L$45*(1+'Cost and Benefit Parameters'!$C$41)^AA$6</f>
        <v>3003943.4734598012</v>
      </c>
      <c r="AB66" s="1">
        <f>Cohort_CF!AB64*Mincers!M$45*(1+'Cost and Benefit Parameters'!$C$41)^AB$6</f>
        <v>3101806.6091132998</v>
      </c>
      <c r="AC66" s="1">
        <f>Cohort_CF!AC64*Mincers!N$45*(1+'Cost and Benefit Parameters'!$C$41)^AC$6</f>
        <v>3200936.8132984871</v>
      </c>
      <c r="AD66" s="1">
        <f>Cohort_CF!AD64*Mincers!O$45*(1+'Cost and Benefit Parameters'!$C$41)^AD$6</f>
        <v>3301253.7592334305</v>
      </c>
      <c r="AE66" s="1">
        <f>Cohort_CF!AE64*Mincers!P$45*(1+'Cost and Benefit Parameters'!$C$41)^AE$6</f>
        <v>3402672.4092366514</v>
      </c>
      <c r="AF66" s="1">
        <f>Cohort_CF!AF64*Mincers!Q$45*(1+'Cost and Benefit Parameters'!$C$41)^AF$6</f>
        <v>3505103.0742962426</v>
      </c>
      <c r="AG66" s="1">
        <f>Cohort_CF!AG64*Mincers!R$45*(1+'Cost and Benefit Parameters'!$C$41)^AG$6</f>
        <v>3608451.4896486877</v>
      </c>
      <c r="AH66" s="1">
        <f>Cohort_CF!AH64*Mincers!S$45*(1+'Cost and Benefit Parameters'!$C$41)^AH$6</f>
        <v>3712618.9065826549</v>
      </c>
      <c r="AI66" s="1">
        <f>Cohort_CF!AI64*Mincers!T$45*(1+'Cost and Benefit Parameters'!$C$41)^AI$6</f>
        <v>3817502.2006211737</v>
      </c>
      <c r="AJ66" s="1">
        <f>Cohort_CF!AJ64*Mincers!U$45*(1+'Cost and Benefit Parameters'!$C$41)^AJ$6</f>
        <v>3922993.9961697441</v>
      </c>
      <c r="AK66" s="1">
        <f>Cohort_CF!AK64*Mincers!V$45*(1+'Cost and Benefit Parameters'!$C$41)^AK$6</f>
        <v>4028982.8076509251</v>
      </c>
      <c r="AL66" s="1">
        <f>Cohort_CF!AL64*Mincers!W$45*(1+'Cost and Benefit Parameters'!$C$41)^AL$6</f>
        <v>4135353.1970759239</v>
      </c>
      <c r="AM66" s="1">
        <f>Cohort_CF!AM64*Mincers!X$45*(1+'Cost and Benefit Parameters'!$C$41)^AM$6</f>
        <v>4241985.947932817</v>
      </c>
      <c r="AN66" s="1">
        <f>Cohort_CF!AN64*Mincers!Y$45*(1+'Cost and Benefit Parameters'!$C$41)^AN$6</f>
        <v>4348758.2551977616</v>
      </c>
      <c r="AO66" s="1">
        <f>Cohort_CF!AO64*Mincers!Z$45*(1+'Cost and Benefit Parameters'!$C$41)^AO$6</f>
        <v>4455543.9312024908</v>
      </c>
      <c r="AP66" s="1">
        <f>Cohort_CF!AP64*Mincers!AA$45*(1+'Cost and Benefit Parameters'!$C$41)^AP$6</f>
        <v>4562213.6270165695</v>
      </c>
      <c r="AQ66" s="1">
        <f>Cohort_CF!AQ64*Mincers!AB$45*(1+'Cost and Benefit Parameters'!$C$41)^AQ$6</f>
        <v>4668635.0689281859</v>
      </c>
      <c r="AR66" s="1">
        <f>Cohort_CF!AR64*Mincers!AC$45*(1+'Cost and Benefit Parameters'!$C$41)^AR$6</f>
        <v>4774673.3095332943</v>
      </c>
      <c r="AS66" s="1">
        <f>Cohort_CF!AS64*Mincers!AD$45*(1+'Cost and Benefit Parameters'!$C$41)^AS$6</f>
        <v>4880190.9928682679</v>
      </c>
      <c r="AT66" s="1">
        <f>Cohort_CF!AT64*Mincers!AE$45*(1+'Cost and Benefit Parameters'!$C$41)^AT$6</f>
        <v>4985048.6329489546</v>
      </c>
      <c r="AU66" s="1">
        <f>Cohort_CF!AU64*Mincers!AF$45*(1+'Cost and Benefit Parameters'!$C$41)^AU$6</f>
        <v>5089104.9050067682</v>
      </c>
      <c r="AV66" s="1">
        <f>Cohort_CF!AV64*Mincers!AG$45*(1+'Cost and Benefit Parameters'!$C$41)^AV$6</f>
        <v>5192216.9486434134</v>
      </c>
      <c r="AW66" s="1">
        <f>Cohort_CF!AW64*Mincers!AH$45*(1+'Cost and Benefit Parameters'!$C$41)^AW$6</f>
        <v>5294240.6820575465</v>
      </c>
      <c r="AX66" s="1">
        <f>Cohort_CF!AX64*Mincers!AI$45*(1+'Cost and Benefit Parameters'!$C$41)^AX$6</f>
        <v>5395031.1264325306</v>
      </c>
      <c r="AY66" s="1">
        <f>Cohort_CF!AY64*Mincers!AJ$45*(1+'Cost and Benefit Parameters'!$C$41)^AY$6</f>
        <v>5494442.7395119891</v>
      </c>
      <c r="AZ66" s="1">
        <f>Cohort_CF!AZ64*Mincers!AK$45*(1+'Cost and Benefit Parameters'!$C$41)^AZ$6</f>
        <v>5592329.7573319636</v>
      </c>
      <c r="BA66" s="1">
        <f>Cohort_CF!BA64*Mincers!AL$45*(1+'Cost and Benefit Parameters'!$C$41)^BA$6</f>
        <v>5688546.5430238582</v>
      </c>
      <c r="BB66" s="1">
        <f>Cohort_CF!BB64*Mincers!AM$45*(1+'Cost and Benefit Parameters'!$C$41)^BB$6</f>
        <v>5782947.941551785</v>
      </c>
      <c r="BC66" s="1">
        <f>Cohort_CF!BC64*Mincers!AN$45*(1+'Cost and Benefit Parameters'!$C$41)^BC$6</f>
        <v>5875389.6392027866</v>
      </c>
      <c r="BD66" s="1">
        <f>Cohort_CF!BD64*Mincers!AO$45*(1+'Cost and Benefit Parameters'!$C$41)^BD$6</f>
        <v>5965728.5266068643</v>
      </c>
      <c r="BE66" s="1">
        <f>Cohort_CF!BE64*Mincers!AP$45*(1+'Cost and Benefit Parameters'!$C$41)^BE$6</f>
        <v>6053823.0640290417</v>
      </c>
      <c r="BF66" s="1" t="str">
        <f>IF(BF43="","",'Cost and Benefit Parameters'!$J$26)</f>
        <v/>
      </c>
      <c r="BG66" s="1" t="str">
        <f>IF(BG43="","",'Cost and Benefit Parameters'!$J$26)</f>
        <v/>
      </c>
      <c r="BH66" s="1" t="str">
        <f>IF(BH43="","",'Cost and Benefit Parameters'!$J$26)</f>
        <v/>
      </c>
      <c r="BI66" s="1" t="str">
        <f>IF(BI43="","",'Cost and Benefit Parameters'!$J$26)</f>
        <v/>
      </c>
      <c r="BJ66" s="1" t="str">
        <f>IF(BJ43="","",'Cost and Benefit Parameters'!$J$26)</f>
        <v/>
      </c>
      <c r="BK66" s="1" t="str">
        <f>IF(BK43="","",'Cost and Benefit Parameters'!$J$26)</f>
        <v/>
      </c>
      <c r="BL66" s="1" t="str">
        <f>IF(BL43="","",'Cost and Benefit Parameters'!$J$26)</f>
        <v/>
      </c>
    </row>
    <row r="67" spans="1:72" x14ac:dyDescent="0.55000000000000004">
      <c r="A67" s="639"/>
      <c r="B67" t="s">
        <v>480</v>
      </c>
      <c r="F67" s="1" t="str">
        <f>IF(Cohort_CF!F65="","",Cohort_CF!F65*Mincers!C63*(1+'Cost and Benefit Parameters'!$C$41)^F43)</f>
        <v/>
      </c>
      <c r="G67" s="1" t="str">
        <f>IF(G44="","",'Cost and Benefit Parameters'!$J$26)</f>
        <v/>
      </c>
      <c r="H67" s="1" t="str">
        <f>IF(H44="","",'Cost and Benefit Parameters'!$J$26)</f>
        <v/>
      </c>
      <c r="I67" s="1" t="str">
        <f>IF(I44="","",'Cost and Benefit Parameters'!$J$26)</f>
        <v/>
      </c>
      <c r="J67" s="1" t="str">
        <f>IF(J44="","",'Cost and Benefit Parameters'!$J$26)</f>
        <v/>
      </c>
      <c r="K67" s="1" t="str">
        <f>IF(K44="","",'Cost and Benefit Parameters'!$J$26)</f>
        <v/>
      </c>
      <c r="L67" s="1" t="str">
        <f>IF(L44="","",'Cost and Benefit Parameters'!$J$26)</f>
        <v/>
      </c>
      <c r="M67" s="1" t="str">
        <f>IF(M44="","",'Cost and Benefit Parameters'!$J$26)</f>
        <v/>
      </c>
      <c r="N67" s="1" t="str">
        <f>IF(N44="","",'Cost and Benefit Parameters'!$J$26)</f>
        <v/>
      </c>
      <c r="O67" s="1" t="str">
        <f>IF(O44="","",'Cost and Benefit Parameters'!$J$26)</f>
        <v/>
      </c>
      <c r="P67" s="1" t="str">
        <f>IF(P44="","",'Cost and Benefit Parameters'!$J$26)</f>
        <v/>
      </c>
      <c r="Q67" s="1" t="str">
        <f>IF(Q44="","",'Cost and Benefit Parameters'!$J$26)</f>
        <v/>
      </c>
      <c r="R67" s="1" t="str">
        <f>IF(R44="","",'Cost and Benefit Parameters'!$J$26)</f>
        <v/>
      </c>
      <c r="S67" s="1">
        <f>Cohort_CF!S65*Mincers!C$45*(1+'Cost and Benefit Parameters'!$C$41)^S$6</f>
        <v>2237715.54324078</v>
      </c>
      <c r="T67" s="1">
        <f>Cohort_CF!T65*Mincers!D$45*(1+'Cost and Benefit Parameters'!$C$41)^T$6</f>
        <v>2324521.7081301585</v>
      </c>
      <c r="U67" s="1">
        <f>Cohort_CF!U65*Mincers!E$45*(1+'Cost and Benefit Parameters'!$C$41)^U$6</f>
        <v>2413246.9024469042</v>
      </c>
      <c r="V67" s="1">
        <f>Cohort_CF!V65*Mincers!F$45*(1+'Cost and Benefit Parameters'!$C$41)^V$6</f>
        <v>2503855.9044266334</v>
      </c>
      <c r="W67" s="1">
        <f>Cohort_CF!W65*Mincers!G$45*(1+'Cost and Benefit Parameters'!$C$41)^W$6</f>
        <v>2612194.5914631886</v>
      </c>
      <c r="X67" s="1">
        <f>Cohort_CF!X65*Mincers!H$45*(1+'Cost and Benefit Parameters'!$C$41)^X$6</f>
        <v>2705399.2810039101</v>
      </c>
      <c r="Y67" s="1">
        <f>Cohort_CF!Y65*Mincers!I$45*(1+'Cost and Benefit Parameters'!$C$41)^Y$6</f>
        <v>2800248.9169795327</v>
      </c>
      <c r="Z67" s="1">
        <f>Cohort_CF!Z65*Mincers!J$45*(1+'Cost and Benefit Parameters'!$C$41)^Z$6</f>
        <v>2896685.3901533759</v>
      </c>
      <c r="AA67" s="1">
        <f>Cohort_CF!AA65*Mincers!K$45*(1+'Cost and Benefit Parameters'!$C$41)^AA$6</f>
        <v>2994645.6677369382</v>
      </c>
      <c r="AB67" s="1">
        <f>Cohort_CF!AB65*Mincers!L$45*(1+'Cost and Benefit Parameters'!$C$41)^AB$6</f>
        <v>3094061.7776635955</v>
      </c>
      <c r="AC67" s="1">
        <f>Cohort_CF!AC65*Mincers!M$45*(1+'Cost and Benefit Parameters'!$C$41)^AC$6</f>
        <v>3194860.8073866987</v>
      </c>
      <c r="AD67" s="1">
        <f>Cohort_CF!AD65*Mincers!N$45*(1+'Cost and Benefit Parameters'!$C$41)^AD$6</f>
        <v>3296964.9176974413</v>
      </c>
      <c r="AE67" s="1">
        <f>Cohort_CF!AE65*Mincers!O$45*(1+'Cost and Benefit Parameters'!$C$41)^AE$6</f>
        <v>3400291.3720104331</v>
      </c>
      <c r="AF67" s="1">
        <f>Cohort_CF!AF65*Mincers!P$45*(1+'Cost and Benefit Parameters'!$C$41)^AF$6</f>
        <v>3504752.5815137513</v>
      </c>
      <c r="AG67" s="1">
        <f>Cohort_CF!AG65*Mincers!Q$45*(1+'Cost and Benefit Parameters'!$C$41)^AG$6</f>
        <v>3610256.1665251292</v>
      </c>
      <c r="AH67" s="1">
        <f>Cohort_CF!AH65*Mincers!R$45*(1+'Cost and Benefit Parameters'!$C$41)^AH$6</f>
        <v>3716705.0343381483</v>
      </c>
      <c r="AI67" s="1">
        <f>Cohort_CF!AI65*Mincers!S$45*(1+'Cost and Benefit Parameters'!$C$41)^AI$6</f>
        <v>3823997.4737801342</v>
      </c>
      <c r="AJ67" s="1">
        <f>Cohort_CF!AJ65*Mincers!T$45*(1+'Cost and Benefit Parameters'!$C$41)^AJ$6</f>
        <v>3932027.2666398087</v>
      </c>
      <c r="AK67" s="1">
        <f>Cohort_CF!AK65*Mincers!U$45*(1+'Cost and Benefit Parameters'!$C$41)^AK$6</f>
        <v>4040683.8160548373</v>
      </c>
      <c r="AL67" s="1">
        <f>Cohort_CF!AL65*Mincers!V$45*(1+'Cost and Benefit Parameters'!$C$41)^AL$6</f>
        <v>4149852.2918804521</v>
      </c>
      <c r="AM67" s="1">
        <f>Cohort_CF!AM65*Mincers!W$45*(1+'Cost and Benefit Parameters'!$C$41)^AM$6</f>
        <v>4259413.7929882016</v>
      </c>
      <c r="AN67" s="1">
        <f>Cohort_CF!AN65*Mincers!X$45*(1+'Cost and Benefit Parameters'!$C$41)^AN$6</f>
        <v>4369245.5263708001</v>
      </c>
      <c r="AO67" s="1">
        <f>Cohort_CF!AO65*Mincers!Y$45*(1+'Cost and Benefit Parameters'!$C$41)^AO$6</f>
        <v>4479221.0028536944</v>
      </c>
      <c r="AP67" s="1">
        <f>Cohort_CF!AP65*Mincers!Z$45*(1+'Cost and Benefit Parameters'!$C$41)^AP$6</f>
        <v>4589210.2491385648</v>
      </c>
      <c r="AQ67" s="1">
        <f>Cohort_CF!AQ65*Mincers!AA$45*(1+'Cost and Benefit Parameters'!$C$41)^AQ$6</f>
        <v>4699080.0358270658</v>
      </c>
      <c r="AR67" s="1">
        <f>Cohort_CF!AR65*Mincers!AB$45*(1+'Cost and Benefit Parameters'!$C$41)^AR$6</f>
        <v>4808694.120996031</v>
      </c>
      <c r="AS67" s="1">
        <f>Cohort_CF!AS65*Mincers!AC$45*(1+'Cost and Benefit Parameters'!$C$41)^AS$6</f>
        <v>4917913.5088192932</v>
      </c>
      <c r="AT67" s="1">
        <f>Cohort_CF!AT65*Mincers!AD$45*(1+'Cost and Benefit Parameters'!$C$41)^AT$6</f>
        <v>5026596.7226543147</v>
      </c>
      <c r="AU67" s="1">
        <f>Cohort_CF!AU65*Mincers!AE$45*(1+'Cost and Benefit Parameters'!$C$41)^AU$6</f>
        <v>5134600.0919374237</v>
      </c>
      <c r="AV67" s="1">
        <f>Cohort_CF!AV65*Mincers!AF$45*(1+'Cost and Benefit Parameters'!$C$41)^AV$6</f>
        <v>5241778.0521569718</v>
      </c>
      <c r="AW67" s="1">
        <f>Cohort_CF!AW65*Mincers!AG$45*(1+'Cost and Benefit Parameters'!$C$41)^AW$6</f>
        <v>5347983.457102715</v>
      </c>
      <c r="AX67" s="1">
        <f>Cohort_CF!AX65*Mincers!AH$45*(1+'Cost and Benefit Parameters'!$C$41)^AX$6</f>
        <v>5453067.9025192717</v>
      </c>
      <c r="AY67" s="1">
        <f>Cohort_CF!AY65*Mincers!AI$45*(1+'Cost and Benefit Parameters'!$C$41)^AY$6</f>
        <v>5556882.0602255063</v>
      </c>
      <c r="AZ67" s="1">
        <f>Cohort_CF!AZ65*Mincers!AJ$45*(1+'Cost and Benefit Parameters'!$C$41)^AZ$6</f>
        <v>5659276.021697348</v>
      </c>
      <c r="BA67" s="1">
        <f>Cohort_CF!BA65*Mincers!AK$45*(1+'Cost and Benefit Parameters'!$C$41)^BA$6</f>
        <v>5760099.6500519235</v>
      </c>
      <c r="BB67" s="1">
        <f>Cohort_CF!BB65*Mincers!AL$45*(1+'Cost and Benefit Parameters'!$C$41)^BB$6</f>
        <v>5859202.939314574</v>
      </c>
      <c r="BC67" s="1">
        <f>Cohort_CF!BC65*Mincers!AM$45*(1+'Cost and Benefit Parameters'!$C$41)^BC$6</f>
        <v>5956436.3797983378</v>
      </c>
      <c r="BD67" s="1">
        <f>Cohort_CF!BD65*Mincers!AN$45*(1+'Cost and Benefit Parameters'!$C$41)^BD$6</f>
        <v>6051651.3283788711</v>
      </c>
      <c r="BE67" s="1">
        <f>Cohort_CF!BE65*Mincers!AO$45*(1+'Cost and Benefit Parameters'!$C$41)^BE$6</f>
        <v>6144700.3824050706</v>
      </c>
      <c r="BF67" s="1">
        <f>Cohort_CF!BF65*Mincers!AP$45*(1+'Cost and Benefit Parameters'!$C$41)^BF$6</f>
        <v>6235437.7559499135</v>
      </c>
      <c r="BG67" s="1" t="str">
        <f>IF(BG44="","",'Cost and Benefit Parameters'!$J$26)</f>
        <v/>
      </c>
      <c r="BH67" s="1" t="str">
        <f>IF(BH44="","",'Cost and Benefit Parameters'!$J$26)</f>
        <v/>
      </c>
      <c r="BI67" s="1" t="str">
        <f>IF(BI44="","",'Cost and Benefit Parameters'!$J$26)</f>
        <v/>
      </c>
      <c r="BJ67" s="1" t="str">
        <f>IF(BJ44="","",'Cost and Benefit Parameters'!$J$26)</f>
        <v/>
      </c>
      <c r="BK67" s="1" t="str">
        <f>IF(BK44="","",'Cost and Benefit Parameters'!$J$26)</f>
        <v/>
      </c>
      <c r="BL67" s="1" t="str">
        <f>IF(BL44="","",'Cost and Benefit Parameters'!$J$26)</f>
        <v/>
      </c>
    </row>
    <row r="68" spans="1:72" x14ac:dyDescent="0.55000000000000004">
      <c r="A68" s="639"/>
      <c r="B68" t="s">
        <v>481</v>
      </c>
      <c r="F68" s="1" t="str">
        <f>IF(Cohort_CF!F66="","",Cohort_CF!F66*Mincers!C64*(1+'Cost and Benefit Parameters'!$C$41)^F44)</f>
        <v/>
      </c>
      <c r="G68" s="1" t="str">
        <f>IF(G45="","",'Cost and Benefit Parameters'!$J$26)</f>
        <v/>
      </c>
      <c r="H68" s="1" t="str">
        <f>IF(H45="","",'Cost and Benefit Parameters'!$J$26)</f>
        <v/>
      </c>
      <c r="I68" s="1" t="str">
        <f>IF(I45="","",'Cost and Benefit Parameters'!$J$26)</f>
        <v/>
      </c>
      <c r="J68" s="1" t="str">
        <f>IF(J45="","",'Cost and Benefit Parameters'!$J$26)</f>
        <v/>
      </c>
      <c r="K68" s="1" t="str">
        <f>IF(K45="","",'Cost and Benefit Parameters'!$J$26)</f>
        <v/>
      </c>
      <c r="L68" s="1" t="str">
        <f>IF(L45="","",'Cost and Benefit Parameters'!$J$26)</f>
        <v/>
      </c>
      <c r="M68" s="1" t="str">
        <f>IF(M45="","",'Cost and Benefit Parameters'!$J$26)</f>
        <v/>
      </c>
      <c r="N68" s="1" t="str">
        <f>IF(N45="","",'Cost and Benefit Parameters'!$J$26)</f>
        <v/>
      </c>
      <c r="O68" s="1" t="str">
        <f>IF(O45="","",'Cost and Benefit Parameters'!$J$26)</f>
        <v/>
      </c>
      <c r="P68" s="1" t="str">
        <f>IF(P45="","",'Cost and Benefit Parameters'!$J$26)</f>
        <v/>
      </c>
      <c r="Q68" s="1" t="str">
        <f>IF(Q45="","",'Cost and Benefit Parameters'!$J$26)</f>
        <v/>
      </c>
      <c r="R68" s="1" t="str">
        <f>IF(R45="","",'Cost and Benefit Parameters'!$J$26)</f>
        <v/>
      </c>
      <c r="S68" s="1" t="str">
        <f>IF(S45="","",'Cost and Benefit Parameters'!$J$26)</f>
        <v/>
      </c>
      <c r="T68" s="1">
        <f>Cohort_CF!T66*Mincers!C$45*(1+'Cost and Benefit Parameters'!$C$41)^T$6</f>
        <v>2304847.0095380037</v>
      </c>
      <c r="U68" s="1">
        <f>Cohort_CF!U66*Mincers!D$45*(1+'Cost and Benefit Parameters'!$C$41)^U$6</f>
        <v>2394257.3593740636</v>
      </c>
      <c r="V68" s="1">
        <f>Cohort_CF!V66*Mincers!E$45*(1+'Cost and Benefit Parameters'!$C$41)^V$6</f>
        <v>2485644.3095203107</v>
      </c>
      <c r="W68" s="1">
        <f>Cohort_CF!W66*Mincers!F$45*(1+'Cost and Benefit Parameters'!$C$41)^W$6</f>
        <v>2578971.5815594327</v>
      </c>
      <c r="X68" s="1">
        <f>Cohort_CF!X66*Mincers!G$45*(1+'Cost and Benefit Parameters'!$C$41)^X$6</f>
        <v>2690560.4292070842</v>
      </c>
      <c r="Y68" s="1">
        <f>Cohort_CF!Y66*Mincers!H$45*(1+'Cost and Benefit Parameters'!$C$41)^Y$6</f>
        <v>2786561.2594340276</v>
      </c>
      <c r="Z68" s="1">
        <f>Cohort_CF!Z66*Mincers!I$45*(1+'Cost and Benefit Parameters'!$C$41)^Z$6</f>
        <v>2884256.3844889188</v>
      </c>
      <c r="AA68" s="1">
        <f>Cohort_CF!AA66*Mincers!J$45*(1+'Cost and Benefit Parameters'!$C$41)^AA$6</f>
        <v>2983585.9518579771</v>
      </c>
      <c r="AB68" s="1">
        <f>Cohort_CF!AB66*Mincers!K$45*(1+'Cost and Benefit Parameters'!$C$41)^AB$6</f>
        <v>3084485.0377690466</v>
      </c>
      <c r="AC68" s="1">
        <f>Cohort_CF!AC66*Mincers!L$45*(1+'Cost and Benefit Parameters'!$C$41)^AC$6</f>
        <v>3186883.6309935036</v>
      </c>
      <c r="AD68" s="1">
        <f>Cohort_CF!AD66*Mincers!M$45*(1+'Cost and Benefit Parameters'!$C$41)^AD$6</f>
        <v>3290706.6316082994</v>
      </c>
      <c r="AE68" s="1">
        <f>Cohort_CF!AE66*Mincers!N$45*(1+'Cost and Benefit Parameters'!$C$41)^AE$6</f>
        <v>3395873.8652283642</v>
      </c>
      <c r="AF68" s="1">
        <f>Cohort_CF!AF66*Mincers!O$45*(1+'Cost and Benefit Parameters'!$C$41)^AF$6</f>
        <v>3502300.1131707467</v>
      </c>
      <c r="AG68" s="1">
        <f>Cohort_CF!AG66*Mincers!P$45*(1+'Cost and Benefit Parameters'!$C$41)^AG$6</f>
        <v>3609895.1589591634</v>
      </c>
      <c r="AH68" s="1">
        <f>Cohort_CF!AH66*Mincers!Q$45*(1+'Cost and Benefit Parameters'!$C$41)^AH$6</f>
        <v>3718563.8515208829</v>
      </c>
      <c r="AI68" s="1">
        <f>Cohort_CF!AI66*Mincers!R$45*(1+'Cost and Benefit Parameters'!$C$41)^AI$6</f>
        <v>3828206.1853682925</v>
      </c>
      <c r="AJ68" s="1">
        <f>Cohort_CF!AJ66*Mincers!S$45*(1+'Cost and Benefit Parameters'!$C$41)^AJ$6</f>
        <v>3938717.3979935385</v>
      </c>
      <c r="AK68" s="1">
        <f>Cohort_CF!AK66*Mincers!T$45*(1+'Cost and Benefit Parameters'!$C$41)^AK$6</f>
        <v>4049988.084639004</v>
      </c>
      <c r="AL68" s="1">
        <f>Cohort_CF!AL66*Mincers!U$45*(1+'Cost and Benefit Parameters'!$C$41)^AL$6</f>
        <v>4161904.3305364815</v>
      </c>
      <c r="AM68" s="1">
        <f>Cohort_CF!AM66*Mincers!V$45*(1+'Cost and Benefit Parameters'!$C$41)^AM$6</f>
        <v>4274347.8606368657</v>
      </c>
      <c r="AN68" s="1">
        <f>Cohort_CF!AN66*Mincers!W$45*(1+'Cost and Benefit Parameters'!$C$41)^AN$6</f>
        <v>4387196.2067778474</v>
      </c>
      <c r="AO68" s="1">
        <f>Cohort_CF!AO66*Mincers!X$45*(1+'Cost and Benefit Parameters'!$C$41)^AO$6</f>
        <v>4500322.8921619253</v>
      </c>
      <c r="AP68" s="1">
        <f>Cohort_CF!AP66*Mincers!Y$45*(1+'Cost and Benefit Parameters'!$C$41)^AP$6</f>
        <v>4613597.6329393052</v>
      </c>
      <c r="AQ68" s="1">
        <f>Cohort_CF!AQ66*Mincers!Z$45*(1+'Cost and Benefit Parameters'!$C$41)^AQ$6</f>
        <v>4726886.5566127207</v>
      </c>
      <c r="AR68" s="1">
        <f>Cohort_CF!AR66*Mincers!AA$45*(1+'Cost and Benefit Parameters'!$C$41)^AR$6</f>
        <v>4840052.4369018776</v>
      </c>
      <c r="AS68" s="1">
        <f>Cohort_CF!AS66*Mincers!AB$45*(1+'Cost and Benefit Parameters'!$C$41)^AS$6</f>
        <v>4952954.9446259132</v>
      </c>
      <c r="AT68" s="1">
        <f>Cohort_CF!AT66*Mincers!AC$45*(1+'Cost and Benefit Parameters'!$C$41)^AT$6</f>
        <v>5065450.9140838711</v>
      </c>
      <c r="AU68" s="1">
        <f>Cohort_CF!AU66*Mincers!AD$45*(1+'Cost and Benefit Parameters'!$C$41)^AU$6</f>
        <v>5177394.6243339442</v>
      </c>
      <c r="AV68" s="1">
        <f>Cohort_CF!AV66*Mincers!AE$45*(1+'Cost and Benefit Parameters'!$C$41)^AV$6</f>
        <v>5288638.0946955467</v>
      </c>
      <c r="AW68" s="1">
        <f>Cohort_CF!AW66*Mincers!AF$45*(1+'Cost and Benefit Parameters'!$C$41)^AW$6</f>
        <v>5399031.3937216811</v>
      </c>
      <c r="AX68" s="1">
        <f>Cohort_CF!AX66*Mincers!AG$45*(1+'Cost and Benefit Parameters'!$C$41)^AX$6</f>
        <v>5508422.9608157966</v>
      </c>
      <c r="AY68" s="1">
        <f>Cohort_CF!AY66*Mincers!AH$45*(1+'Cost and Benefit Parameters'!$C$41)^AY$6</f>
        <v>5616659.9395948499</v>
      </c>
      <c r="AZ68" s="1">
        <f>Cohort_CF!AZ66*Mincers!AI$45*(1+'Cost and Benefit Parameters'!$C$41)^AZ$6</f>
        <v>5723588.5220322711</v>
      </c>
      <c r="BA68" s="1">
        <f>Cohort_CF!BA66*Mincers!AJ$45*(1+'Cost and Benefit Parameters'!$C$41)^BA$6</f>
        <v>5829054.3023482691</v>
      </c>
      <c r="BB68" s="1">
        <f>Cohort_CF!BB66*Mincers!AK$45*(1+'Cost and Benefit Parameters'!$C$41)^BB$6</f>
        <v>5932902.6395534808</v>
      </c>
      <c r="BC68" s="1">
        <f>Cohort_CF!BC66*Mincers!AL$45*(1+'Cost and Benefit Parameters'!$C$41)^BC$6</f>
        <v>6034979.0274940105</v>
      </c>
      <c r="BD68" s="1">
        <f>Cohort_CF!BD66*Mincers!AM$45*(1+'Cost and Benefit Parameters'!$C$41)^BD$6</f>
        <v>6135129.4711922882</v>
      </c>
      <c r="BE68" s="1">
        <f>Cohort_CF!BE66*Mincers!AN$45*(1+'Cost and Benefit Parameters'!$C$41)^BE$6</f>
        <v>6233200.8682302367</v>
      </c>
      <c r="BF68" s="1">
        <f>Cohort_CF!BF66*Mincers!AO$45*(1+'Cost and Benefit Parameters'!$C$41)^BF$6</f>
        <v>6329041.3938772231</v>
      </c>
      <c r="BG68" s="1">
        <f>Cohort_CF!BG66*Mincers!AP$45*(1+'Cost and Benefit Parameters'!$C$41)^BG$6</f>
        <v>6422500.8886284092</v>
      </c>
      <c r="BH68" s="1" t="str">
        <f>IF(BH45="","",'Cost and Benefit Parameters'!$J$26)</f>
        <v/>
      </c>
      <c r="BI68" s="1" t="str">
        <f>IF(BI45="","",'Cost and Benefit Parameters'!$J$26)</f>
        <v/>
      </c>
      <c r="BJ68" s="1" t="str">
        <f>IF(BJ45="","",'Cost and Benefit Parameters'!$J$26)</f>
        <v/>
      </c>
      <c r="BK68" s="1" t="str">
        <f>IF(BK45="","",'Cost and Benefit Parameters'!$J$26)</f>
        <v/>
      </c>
      <c r="BL68" s="1" t="str">
        <f>IF(BL45="","",'Cost and Benefit Parameters'!$J$26)</f>
        <v/>
      </c>
    </row>
    <row r="69" spans="1:72" x14ac:dyDescent="0.55000000000000004">
      <c r="A69" s="639"/>
      <c r="B69" t="s">
        <v>482</v>
      </c>
      <c r="F69" s="1" t="str">
        <f>IF(Cohort_CF!F67="","",Cohort_CF!F67*Mincers!C65*(1+'Cost and Benefit Parameters'!$C$41)^F45)</f>
        <v/>
      </c>
      <c r="G69" s="1" t="str">
        <f>IF(G46="","",'Cost and Benefit Parameters'!$J$26)</f>
        <v/>
      </c>
      <c r="H69" s="1" t="str">
        <f>IF(H46="","",'Cost and Benefit Parameters'!$J$26)</f>
        <v/>
      </c>
      <c r="I69" s="1" t="str">
        <f>IF(I46="","",'Cost and Benefit Parameters'!$J$26)</f>
        <v/>
      </c>
      <c r="J69" s="1" t="str">
        <f>IF(J46="","",'Cost and Benefit Parameters'!$J$26)</f>
        <v/>
      </c>
      <c r="K69" s="1" t="str">
        <f>IF(K46="","",'Cost and Benefit Parameters'!$J$26)</f>
        <v/>
      </c>
      <c r="L69" s="1" t="str">
        <f>IF(L46="","",'Cost and Benefit Parameters'!$J$26)</f>
        <v/>
      </c>
      <c r="M69" s="1" t="str">
        <f>IF(M46="","",'Cost and Benefit Parameters'!$J$26)</f>
        <v/>
      </c>
      <c r="N69" s="1" t="str">
        <f>IF(N46="","",'Cost and Benefit Parameters'!$J$26)</f>
        <v/>
      </c>
      <c r="O69" s="1" t="str">
        <f>IF(O46="","",'Cost and Benefit Parameters'!$J$26)</f>
        <v/>
      </c>
      <c r="P69" s="1" t="str">
        <f>IF(P46="","",'Cost and Benefit Parameters'!$J$26)</f>
        <v/>
      </c>
      <c r="Q69" s="1" t="str">
        <f>IF(Q46="","",'Cost and Benefit Parameters'!$J$26)</f>
        <v/>
      </c>
      <c r="R69" s="1" t="str">
        <f>IF(R46="","",'Cost and Benefit Parameters'!$J$26)</f>
        <v/>
      </c>
      <c r="S69" s="1" t="str">
        <f>IF(S46="","",'Cost and Benefit Parameters'!$J$26)</f>
        <v/>
      </c>
      <c r="T69" s="1" t="str">
        <f>IF(T46="","",'Cost and Benefit Parameters'!$J$26)</f>
        <v/>
      </c>
      <c r="U69" s="1">
        <f>Cohort_CF!U67*Mincers!C$45*(1+'Cost and Benefit Parameters'!$C$41)^U$6</f>
        <v>2373992.4198241439</v>
      </c>
      <c r="V69" s="1">
        <f>Cohort_CF!V67*Mincers!D$45*(1+'Cost and Benefit Parameters'!$C$41)^V$6</f>
        <v>2466085.0801552846</v>
      </c>
      <c r="W69" s="1">
        <f>Cohort_CF!W67*Mincers!E$45*(1+'Cost and Benefit Parameters'!$C$41)^W$6</f>
        <v>2560213.6388059203</v>
      </c>
      <c r="X69" s="1">
        <f>Cohort_CF!X67*Mincers!F$45*(1+'Cost and Benefit Parameters'!$C$41)^X$6</f>
        <v>2656340.7290062155</v>
      </c>
      <c r="Y69" s="1">
        <f>Cohort_CF!Y67*Mincers!G$45*(1+'Cost and Benefit Parameters'!$C$41)^Y$6</f>
        <v>2771277.2420832966</v>
      </c>
      <c r="Z69" s="1">
        <f>Cohort_CF!Z67*Mincers!H$45*(1+'Cost and Benefit Parameters'!$C$41)^Z$6</f>
        <v>2870158.0972170485</v>
      </c>
      <c r="AA69" s="1">
        <f>Cohort_CF!AA67*Mincers!I$45*(1+'Cost and Benefit Parameters'!$C$41)^AA$6</f>
        <v>2970784.0760235856</v>
      </c>
      <c r="AB69" s="1">
        <f>Cohort_CF!AB67*Mincers!J$45*(1+'Cost and Benefit Parameters'!$C$41)^AB$6</f>
        <v>3073093.5304137166</v>
      </c>
      <c r="AC69" s="1">
        <f>Cohort_CF!AC67*Mincers!K$45*(1+'Cost and Benefit Parameters'!$C$41)^AC$6</f>
        <v>3177019.5889021182</v>
      </c>
      <c r="AD69" s="1">
        <f>Cohort_CF!AD67*Mincers!L$45*(1+'Cost and Benefit Parameters'!$C$41)^AD$6</f>
        <v>3282490.139923308</v>
      </c>
      <c r="AE69" s="1">
        <f>Cohort_CF!AE67*Mincers!M$45*(1+'Cost and Benefit Parameters'!$C$41)^AE$6</f>
        <v>3389427.8305565482</v>
      </c>
      <c r="AF69" s="1">
        <f>Cohort_CF!AF67*Mincers!N$45*(1+'Cost and Benefit Parameters'!$C$41)^AF$6</f>
        <v>3497750.0811852161</v>
      </c>
      <c r="AG69" s="1">
        <f>Cohort_CF!AG67*Mincers!O$45*(1+'Cost and Benefit Parameters'!$C$41)^AG$6</f>
        <v>3607369.1165658687</v>
      </c>
      <c r="AH69" s="1">
        <f>Cohort_CF!AH67*Mincers!P$45*(1+'Cost and Benefit Parameters'!$C$41)^AH$6</f>
        <v>3718192.0137279383</v>
      </c>
      <c r="AI69" s="1">
        <f>Cohort_CF!AI67*Mincers!Q$45*(1+'Cost and Benefit Parameters'!$C$41)^AI$6</f>
        <v>3830120.767066509</v>
      </c>
      <c r="AJ69" s="1">
        <f>Cohort_CF!AJ67*Mincers!R$45*(1+'Cost and Benefit Parameters'!$C$41)^AJ$6</f>
        <v>3943052.3709293413</v>
      </c>
      <c r="AK69" s="1">
        <f>Cohort_CF!AK67*Mincers!S$45*(1+'Cost and Benefit Parameters'!$C$41)^AK$6</f>
        <v>4056878.9199333452</v>
      </c>
      <c r="AL69" s="1">
        <f>Cohort_CF!AL67*Mincers!T$45*(1+'Cost and Benefit Parameters'!$C$41)^AL$6</f>
        <v>4171487.7271781731</v>
      </c>
      <c r="AM69" s="1">
        <f>Cohort_CF!AM67*Mincers!U$45*(1+'Cost and Benefit Parameters'!$C$41)^AM$6</f>
        <v>4286761.4604525762</v>
      </c>
      <c r="AN69" s="1">
        <f>Cohort_CF!AN67*Mincers!V$45*(1+'Cost and Benefit Parameters'!$C$41)^AN$6</f>
        <v>4402578.296455971</v>
      </c>
      <c r="AO69" s="1">
        <f>Cohort_CF!AO67*Mincers!W$45*(1+'Cost and Benefit Parameters'!$C$41)^AO$6</f>
        <v>4518812.0929811839</v>
      </c>
      <c r="AP69" s="1">
        <f>Cohort_CF!AP67*Mincers!X$45*(1+'Cost and Benefit Parameters'!$C$41)^AP$6</f>
        <v>4635332.5789267831</v>
      </c>
      <c r="AQ69" s="1">
        <f>Cohort_CF!AQ67*Mincers!Y$45*(1+'Cost and Benefit Parameters'!$C$41)^AQ$6</f>
        <v>4752005.5619274834</v>
      </c>
      <c r="AR69" s="1">
        <f>Cohort_CF!AR67*Mincers!Z$45*(1+'Cost and Benefit Parameters'!$C$41)^AR$6</f>
        <v>4868693.1533111027</v>
      </c>
      <c r="AS69" s="1">
        <f>Cohort_CF!AS67*Mincers!AA$45*(1+'Cost and Benefit Parameters'!$C$41)^AS$6</f>
        <v>4985254.0100089349</v>
      </c>
      <c r="AT69" s="1">
        <f>Cohort_CF!AT67*Mincers!AB$45*(1+'Cost and Benefit Parameters'!$C$41)^AT$6</f>
        <v>5101543.5929646892</v>
      </c>
      <c r="AU69" s="1">
        <f>Cohort_CF!AU67*Mincers!AC$45*(1+'Cost and Benefit Parameters'!$C$41)^AU$6</f>
        <v>5217414.4415063877</v>
      </c>
      <c r="AV69" s="1">
        <f>Cohort_CF!AV67*Mincers!AD$45*(1+'Cost and Benefit Parameters'!$C$41)^AV$6</f>
        <v>5332716.4630639637</v>
      </c>
      <c r="AW69" s="1">
        <f>Cohort_CF!AW67*Mincers!AE$45*(1+'Cost and Benefit Parameters'!$C$41)^AW$6</f>
        <v>5447297.2375364127</v>
      </c>
      <c r="AX69" s="1">
        <f>Cohort_CF!AX67*Mincers!AF$45*(1+'Cost and Benefit Parameters'!$C$41)^AX$6</f>
        <v>5561002.3355333302</v>
      </c>
      <c r="AY69" s="1">
        <f>Cohort_CF!AY67*Mincers!AG$45*(1+'Cost and Benefit Parameters'!$C$41)^AY$6</f>
        <v>5673675.6496402705</v>
      </c>
      <c r="AZ69" s="1">
        <f>Cohort_CF!AZ67*Mincers!AH$45*(1+'Cost and Benefit Parameters'!$C$41)^AZ$6</f>
        <v>5785159.7377826953</v>
      </c>
      <c r="BA69" s="1">
        <f>Cohort_CF!BA67*Mincers!AI$45*(1+'Cost and Benefit Parameters'!$C$41)^BA$6</f>
        <v>5895296.1776932403</v>
      </c>
      <c r="BB69" s="1">
        <f>Cohort_CF!BB67*Mincers!AJ$45*(1+'Cost and Benefit Parameters'!$C$41)^BB$6</f>
        <v>6003925.9314187169</v>
      </c>
      <c r="BC69" s="1">
        <f>Cohort_CF!BC67*Mincers!AK$45*(1+'Cost and Benefit Parameters'!$C$41)^BC$6</f>
        <v>6110889.7187400842</v>
      </c>
      <c r="BD69" s="1">
        <f>Cohort_CF!BD67*Mincers!AL$45*(1+'Cost and Benefit Parameters'!$C$41)^BD$6</f>
        <v>6216028.3983188309</v>
      </c>
      <c r="BE69" s="1">
        <f>Cohort_CF!BE67*Mincers!AM$45*(1+'Cost and Benefit Parameters'!$C$41)^BE$6</f>
        <v>6319183.355328057</v>
      </c>
      <c r="BF69" s="1">
        <f>Cohort_CF!BF67*Mincers!AN$45*(1+'Cost and Benefit Parameters'!$C$41)^BF$6</f>
        <v>6420196.8942771442</v>
      </c>
      <c r="BG69" s="1">
        <f>Cohort_CF!BG67*Mincers!AO$45*(1+'Cost and Benefit Parameters'!$C$41)^BG$6</f>
        <v>6518912.635693538</v>
      </c>
      <c r="BH69" s="1">
        <f>Cohort_CF!BH67*Mincers!AP$45*(1+'Cost and Benefit Parameters'!$C$41)^BH$6</f>
        <v>6615175.9152872628</v>
      </c>
      <c r="BI69" s="1" t="str">
        <f>IF(BI46="","",'Cost and Benefit Parameters'!$J$26)</f>
        <v/>
      </c>
      <c r="BJ69" s="1" t="str">
        <f>IF(BJ46="","",'Cost and Benefit Parameters'!$J$26)</f>
        <v/>
      </c>
      <c r="BK69" s="1" t="str">
        <f>IF(BK46="","",'Cost and Benefit Parameters'!$J$26)</f>
        <v/>
      </c>
      <c r="BL69" s="1" t="str">
        <f>IF(BL46="","",'Cost and Benefit Parameters'!$J$26)</f>
        <v/>
      </c>
    </row>
    <row r="70" spans="1:72" x14ac:dyDescent="0.55000000000000004">
      <c r="A70" s="639"/>
      <c r="B70" t="s">
        <v>483</v>
      </c>
      <c r="F70" s="1" t="str">
        <f>IF(Cohort_CF!F68="","",Cohort_CF!F68*Mincers!C66*(1+'Cost and Benefit Parameters'!$C$41)^F46)</f>
        <v/>
      </c>
      <c r="G70" s="1" t="str">
        <f>IF(G47="","",'Cost and Benefit Parameters'!$J$26)</f>
        <v/>
      </c>
      <c r="H70" s="1" t="str">
        <f>IF(H47="","",'Cost and Benefit Parameters'!$J$26)</f>
        <v/>
      </c>
      <c r="I70" s="1" t="str">
        <f>IF(I47="","",'Cost and Benefit Parameters'!$J$26)</f>
        <v/>
      </c>
      <c r="J70" s="1" t="str">
        <f>IF(J47="","",'Cost and Benefit Parameters'!$J$26)</f>
        <v/>
      </c>
      <c r="K70" s="1" t="str">
        <f>IF(K47="","",'Cost and Benefit Parameters'!$J$26)</f>
        <v/>
      </c>
      <c r="L70" s="1" t="str">
        <f>IF(L47="","",'Cost and Benefit Parameters'!$J$26)</f>
        <v/>
      </c>
      <c r="M70" s="1" t="str">
        <f>IF(M47="","",'Cost and Benefit Parameters'!$J$26)</f>
        <v/>
      </c>
      <c r="N70" s="1" t="str">
        <f>IF(N47="","",'Cost and Benefit Parameters'!$J$26)</f>
        <v/>
      </c>
      <c r="O70" s="1" t="str">
        <f>IF(O47="","",'Cost and Benefit Parameters'!$J$26)</f>
        <v/>
      </c>
      <c r="P70" s="1" t="str">
        <f>IF(P47="","",'Cost and Benefit Parameters'!$J$26)</f>
        <v/>
      </c>
      <c r="Q70" s="1" t="str">
        <f>IF(Q47="","",'Cost and Benefit Parameters'!$J$26)</f>
        <v/>
      </c>
      <c r="R70" s="1" t="str">
        <f>IF(R47="","",'Cost and Benefit Parameters'!$J$26)</f>
        <v/>
      </c>
      <c r="S70" s="1" t="str">
        <f>IF(S47="","",'Cost and Benefit Parameters'!$J$26)</f>
        <v/>
      </c>
      <c r="T70" s="1" t="str">
        <f>IF(T47="","",'Cost and Benefit Parameters'!$J$26)</f>
        <v/>
      </c>
      <c r="U70" s="1" t="str">
        <f>IF(U47="","",'Cost and Benefit Parameters'!$J$26)</f>
        <v/>
      </c>
      <c r="V70" s="1">
        <f>Cohort_CF!V68*Mincers!C$45*(1+'Cost and Benefit Parameters'!$C$41)^V$6</f>
        <v>2445212.1924188677</v>
      </c>
      <c r="W70" s="1">
        <f>Cohort_CF!W68*Mincers!D$45*(1+'Cost and Benefit Parameters'!$C$41)^W$6</f>
        <v>2540067.6325599435</v>
      </c>
      <c r="X70" s="1">
        <f>Cohort_CF!X68*Mincers!E$45*(1+'Cost and Benefit Parameters'!$C$41)^X$6</f>
        <v>2637020.0479700975</v>
      </c>
      <c r="Y70" s="1">
        <f>Cohort_CF!Y68*Mincers!F$45*(1+'Cost and Benefit Parameters'!$C$41)^Y$6</f>
        <v>2736030.9508764017</v>
      </c>
      <c r="Z70" s="1">
        <f>Cohort_CF!Z68*Mincers!G$45*(1+'Cost and Benefit Parameters'!$C$41)^Z$6</f>
        <v>2854415.5593457953</v>
      </c>
      <c r="AA70" s="1">
        <f>Cohort_CF!AA68*Mincers!H$45*(1+'Cost and Benefit Parameters'!$C$41)^AA$6</f>
        <v>2956262.8401335594</v>
      </c>
      <c r="AB70" s="1">
        <f>Cohort_CF!AB68*Mincers!I$45*(1+'Cost and Benefit Parameters'!$C$41)^AB$6</f>
        <v>3059907.5983042936</v>
      </c>
      <c r="AC70" s="1">
        <f>Cohort_CF!AC68*Mincers!J$45*(1+'Cost and Benefit Parameters'!$C$41)^AC$6</f>
        <v>3165286.3363261283</v>
      </c>
      <c r="AD70" s="1">
        <f>Cohort_CF!AD68*Mincers!K$45*(1+'Cost and Benefit Parameters'!$C$41)^AD$6</f>
        <v>3272330.176569181</v>
      </c>
      <c r="AE70" s="1">
        <f>Cohort_CF!AE68*Mincers!L$45*(1+'Cost and Benefit Parameters'!$C$41)^AE$6</f>
        <v>3380964.8441210072</v>
      </c>
      <c r="AF70" s="1">
        <f>Cohort_CF!AF68*Mincers!M$45*(1+'Cost and Benefit Parameters'!$C$41)^AF$6</f>
        <v>3491110.6654732451</v>
      </c>
      <c r="AG70" s="1">
        <f>Cohort_CF!AG68*Mincers!N$45*(1+'Cost and Benefit Parameters'!$C$41)^AG$6</f>
        <v>3602682.5836207718</v>
      </c>
      <c r="AH70" s="1">
        <f>Cohort_CF!AH68*Mincers!O$45*(1+'Cost and Benefit Parameters'!$C$41)^AH$6</f>
        <v>3715590.1900628447</v>
      </c>
      <c r="AI70" s="1">
        <f>Cohort_CF!AI68*Mincers!P$45*(1+'Cost and Benefit Parameters'!$C$41)^AI$6</f>
        <v>3829737.7741397759</v>
      </c>
      <c r="AJ70" s="1">
        <f>Cohort_CF!AJ68*Mincers!Q$45*(1+'Cost and Benefit Parameters'!$C$41)^AJ$6</f>
        <v>3945024.3900785046</v>
      </c>
      <c r="AK70" s="1">
        <f>Cohort_CF!AK68*Mincers!R$45*(1+'Cost and Benefit Parameters'!$C$41)^AK$6</f>
        <v>4061343.9420572221</v>
      </c>
      <c r="AL70" s="1">
        <f>Cohort_CF!AL68*Mincers!S$45*(1+'Cost and Benefit Parameters'!$C$41)^AL$6</f>
        <v>4178585.2875313447</v>
      </c>
      <c r="AM70" s="1">
        <f>Cohort_CF!AM68*Mincers!T$45*(1+'Cost and Benefit Parameters'!$C$41)^AM$6</f>
        <v>4296632.3589935182</v>
      </c>
      <c r="AN70" s="1">
        <f>Cohort_CF!AN68*Mincers!U$45*(1+'Cost and Benefit Parameters'!$C$41)^AN$6</f>
        <v>4415364.3042661529</v>
      </c>
      <c r="AO70" s="1">
        <f>Cohort_CF!AO68*Mincers!V$45*(1+'Cost and Benefit Parameters'!$C$41)^AO$6</f>
        <v>4534655.6453496506</v>
      </c>
      <c r="AP70" s="1">
        <f>Cohort_CF!AP68*Mincers!W$45*(1+'Cost and Benefit Parameters'!$C$41)^AP$6</f>
        <v>4654376.4557706192</v>
      </c>
      <c r="AQ70" s="1">
        <f>Cohort_CF!AQ68*Mincers!X$45*(1+'Cost and Benefit Parameters'!$C$41)^AQ$6</f>
        <v>4774392.5562945856</v>
      </c>
      <c r="AR70" s="1">
        <f>Cohort_CF!AR68*Mincers!Y$45*(1+'Cost and Benefit Parameters'!$C$41)^AR$6</f>
        <v>4894565.7287853081</v>
      </c>
      <c r="AS70" s="1">
        <f>Cohort_CF!AS68*Mincers!Z$45*(1+'Cost and Benefit Parameters'!$C$41)^AS$6</f>
        <v>5014753.9479104364</v>
      </c>
      <c r="AT70" s="1">
        <f>Cohort_CF!AT68*Mincers!AA$45*(1+'Cost and Benefit Parameters'!$C$41)^AT$6</f>
        <v>5134811.6303092018</v>
      </c>
      <c r="AU70" s="1">
        <f>Cohort_CF!AU68*Mincers!AB$45*(1+'Cost and Benefit Parameters'!$C$41)^AU$6</f>
        <v>5254589.9007536303</v>
      </c>
      <c r="AV70" s="1">
        <f>Cohort_CF!AV68*Mincers!AC$45*(1+'Cost and Benefit Parameters'!$C$41)^AV$6</f>
        <v>5373936.8747515799</v>
      </c>
      <c r="AW70" s="1">
        <f>Cohort_CF!AW68*Mincers!AD$45*(1+'Cost and Benefit Parameters'!$C$41)^AW$6</f>
        <v>5492697.9569558818</v>
      </c>
      <c r="AX70" s="1">
        <f>Cohort_CF!AX68*Mincers!AE$45*(1+'Cost and Benefit Parameters'!$C$41)^AX$6</f>
        <v>5610716.1546625048</v>
      </c>
      <c r="AY70" s="1">
        <f>Cohort_CF!AY68*Mincers!AF$45*(1+'Cost and Benefit Parameters'!$C$41)^AY$6</f>
        <v>5727832.4055993306</v>
      </c>
      <c r="AZ70" s="1">
        <f>Cohort_CF!AZ68*Mincers!AG$45*(1+'Cost and Benefit Parameters'!$C$41)^AZ$6</f>
        <v>5843885.9191294778</v>
      </c>
      <c r="BA70" s="1">
        <f>Cohort_CF!BA68*Mincers!AH$45*(1+'Cost and Benefit Parameters'!$C$41)^BA$6</f>
        <v>5958714.5299161775</v>
      </c>
      <c r="BB70" s="1">
        <f>Cohort_CF!BB68*Mincers!AI$45*(1+'Cost and Benefit Parameters'!$C$41)^BB$6</f>
        <v>6072155.0630240366</v>
      </c>
      <c r="BC70" s="1">
        <f>Cohort_CF!BC68*Mincers!AJ$45*(1+'Cost and Benefit Parameters'!$C$41)^BC$6</f>
        <v>6184043.7093612775</v>
      </c>
      <c r="BD70" s="1">
        <f>Cohort_CF!BD68*Mincers!AK$45*(1+'Cost and Benefit Parameters'!$C$41)^BD$6</f>
        <v>6294216.410302287</v>
      </c>
      <c r="BE70" s="1">
        <f>Cohort_CF!BE68*Mincers!AL$45*(1+'Cost and Benefit Parameters'!$C$41)^BE$6</f>
        <v>6402509.250268396</v>
      </c>
      <c r="BF70" s="1">
        <f>Cohort_CF!BF68*Mincers!AM$45*(1+'Cost and Benefit Parameters'!$C$41)^BF$6</f>
        <v>6508758.855987899</v>
      </c>
      <c r="BG70" s="1">
        <f>Cohort_CF!BG68*Mincers!AN$45*(1+'Cost and Benefit Parameters'!$C$41)^BG$6</f>
        <v>6612802.8011054574</v>
      </c>
      <c r="BH70" s="1">
        <f>Cohort_CF!BH68*Mincers!AO$45*(1+'Cost and Benefit Parameters'!$C$41)^BH$6</f>
        <v>6714480.0147643453</v>
      </c>
      <c r="BI70" s="1">
        <f>Cohort_CF!BI68*Mincers!AP$45*(1+'Cost and Benefit Parameters'!$C$41)^BI$6</f>
        <v>6813631.1927458802</v>
      </c>
      <c r="BJ70" s="1" t="str">
        <f>IF(BJ47="","",'Cost and Benefit Parameters'!$J$26)</f>
        <v/>
      </c>
      <c r="BK70" s="1" t="str">
        <f>IF(BK47="","",'Cost and Benefit Parameters'!$J$26)</f>
        <v/>
      </c>
      <c r="BL70" s="1" t="str">
        <f>IF(BL47="","",'Cost and Benefit Parameters'!$J$26)</f>
        <v/>
      </c>
    </row>
    <row r="71" spans="1:72" x14ac:dyDescent="0.55000000000000004">
      <c r="A71" s="639"/>
      <c r="B71" t="s">
        <v>484</v>
      </c>
      <c r="F71" s="1" t="str">
        <f>IF(Cohort_CF!F69="","",Cohort_CF!F69*Mincers!C67*(1+'Cost and Benefit Parameters'!$C$41)^F47)</f>
        <v/>
      </c>
      <c r="G71" s="1" t="str">
        <f>IF(G48="","",'Cost and Benefit Parameters'!$J$26)</f>
        <v/>
      </c>
      <c r="H71" s="1" t="str">
        <f>IF(H48="","",'Cost and Benefit Parameters'!$J$26)</f>
        <v/>
      </c>
      <c r="I71" s="1" t="str">
        <f>IF(I48="","",'Cost and Benefit Parameters'!$J$26)</f>
        <v/>
      </c>
      <c r="J71" s="1" t="str">
        <f>IF(J48="","",'Cost and Benefit Parameters'!$J$26)</f>
        <v/>
      </c>
      <c r="K71" s="1" t="str">
        <f>IF(K48="","",'Cost and Benefit Parameters'!$J$26)</f>
        <v/>
      </c>
      <c r="L71" s="1" t="str">
        <f>IF(L48="","",'Cost and Benefit Parameters'!$J$26)</f>
        <v/>
      </c>
      <c r="M71" s="1" t="str">
        <f>IF(M48="","",'Cost and Benefit Parameters'!$J$26)</f>
        <v/>
      </c>
      <c r="N71" s="1" t="str">
        <f>IF(N48="","",'Cost and Benefit Parameters'!$J$26)</f>
        <v/>
      </c>
      <c r="O71" s="1" t="str">
        <f>IF(O48="","",'Cost and Benefit Parameters'!$J$26)</f>
        <v/>
      </c>
      <c r="P71" s="1" t="str">
        <f>IF(P48="","",'Cost and Benefit Parameters'!$J$26)</f>
        <v/>
      </c>
      <c r="Q71" s="1" t="str">
        <f>IF(Q48="","",'Cost and Benefit Parameters'!$J$26)</f>
        <v/>
      </c>
      <c r="R71" s="1" t="str">
        <f>IF(R48="","",'Cost and Benefit Parameters'!$J$26)</f>
        <v/>
      </c>
      <c r="S71" s="1" t="str">
        <f>IF(S48="","",'Cost and Benefit Parameters'!$J$26)</f>
        <v/>
      </c>
      <c r="T71" s="1" t="str">
        <f>IF(T48="","",'Cost and Benefit Parameters'!$J$26)</f>
        <v/>
      </c>
      <c r="U71" s="1" t="str">
        <f>IF(U48="","",'Cost and Benefit Parameters'!$J$26)</f>
        <v/>
      </c>
      <c r="V71" s="1" t="str">
        <f>IF(V48="","",'Cost and Benefit Parameters'!$J$26)</f>
        <v/>
      </c>
      <c r="W71" s="1">
        <f>Cohort_CF!W69*Mincers!C$45*(1+'Cost and Benefit Parameters'!$C$41)^W$6</f>
        <v>2518568.558191434</v>
      </c>
      <c r="X71" s="1">
        <f>Cohort_CF!X69*Mincers!D$45*(1+'Cost and Benefit Parameters'!$C$41)^X$6</f>
        <v>2616269.6615367415</v>
      </c>
      <c r="Y71" s="1">
        <f>Cohort_CF!Y69*Mincers!E$45*(1+'Cost and Benefit Parameters'!$C$41)^Y$6</f>
        <v>2716130.6494092005</v>
      </c>
      <c r="Z71" s="1">
        <f>Cohort_CF!Z69*Mincers!F$45*(1+'Cost and Benefit Parameters'!$C$41)^Z$6</f>
        <v>2818111.8794026938</v>
      </c>
      <c r="AA71" s="1">
        <f>Cohort_CF!AA69*Mincers!G$45*(1+'Cost and Benefit Parameters'!$C$41)^AA$6</f>
        <v>2940048.0261261691</v>
      </c>
      <c r="AB71" s="1">
        <f>Cohort_CF!AB69*Mincers!H$45*(1+'Cost and Benefit Parameters'!$C$41)^AB$6</f>
        <v>3044950.7253375663</v>
      </c>
      <c r="AC71" s="1">
        <f>Cohort_CF!AC69*Mincers!I$45*(1+'Cost and Benefit Parameters'!$C$41)^AC$6</f>
        <v>3151704.8262534225</v>
      </c>
      <c r="AD71" s="1">
        <f>Cohort_CF!AD69*Mincers!J$45*(1+'Cost and Benefit Parameters'!$C$41)^AD$6</f>
        <v>3260244.9264159114</v>
      </c>
      <c r="AE71" s="1">
        <f>Cohort_CF!AE69*Mincers!K$45*(1+'Cost and Benefit Parameters'!$C$41)^AE$6</f>
        <v>3370500.0818662564</v>
      </c>
      <c r="AF71" s="1">
        <f>Cohort_CF!AF69*Mincers!L$45*(1+'Cost and Benefit Parameters'!$C$41)^AF$6</f>
        <v>3482393.789444638</v>
      </c>
      <c r="AG71" s="1">
        <f>Cohort_CF!AG69*Mincers!M$45*(1+'Cost and Benefit Parameters'!$C$41)^AG$6</f>
        <v>3595843.9854374421</v>
      </c>
      <c r="AH71" s="1">
        <f>Cohort_CF!AH69*Mincers!N$45*(1+'Cost and Benefit Parameters'!$C$41)^AH$6</f>
        <v>3710763.0611293949</v>
      </c>
      <c r="AI71" s="1">
        <f>Cohort_CF!AI69*Mincers!O$45*(1+'Cost and Benefit Parameters'!$C$41)^AI$6</f>
        <v>3827057.8957647299</v>
      </c>
      <c r="AJ71" s="1">
        <f>Cohort_CF!AJ69*Mincers!P$45*(1+'Cost and Benefit Parameters'!$C$41)^AJ$6</f>
        <v>3944629.9073639694</v>
      </c>
      <c r="AK71" s="1">
        <f>Cohort_CF!AK69*Mincers!Q$45*(1+'Cost and Benefit Parameters'!$C$41)^AK$6</f>
        <v>4063375.1217808602</v>
      </c>
      <c r="AL71" s="1">
        <f>Cohort_CF!AL69*Mincers!R$45*(1+'Cost and Benefit Parameters'!$C$41)^AL$6</f>
        <v>4183184.2603189377</v>
      </c>
      <c r="AM71" s="1">
        <f>Cohort_CF!AM69*Mincers!S$45*(1+'Cost and Benefit Parameters'!$C$41)^AM$6</f>
        <v>4303942.8461572854</v>
      </c>
      <c r="AN71" s="1">
        <f>Cohort_CF!AN69*Mincers!T$45*(1+'Cost and Benefit Parameters'!$C$41)^AN$6</f>
        <v>4425531.3297633231</v>
      </c>
      <c r="AO71" s="1">
        <f>Cohort_CF!AO69*Mincers!U$45*(1+'Cost and Benefit Parameters'!$C$41)^AO$6</f>
        <v>4547825.2333941376</v>
      </c>
      <c r="AP71" s="1">
        <f>Cohort_CF!AP69*Mincers!V$45*(1+'Cost and Benefit Parameters'!$C$41)^AP$6</f>
        <v>4670695.3147101402</v>
      </c>
      <c r="AQ71" s="1">
        <f>Cohort_CF!AQ69*Mincers!W$45*(1+'Cost and Benefit Parameters'!$C$41)^AQ$6</f>
        <v>4794007.7494437369</v>
      </c>
      <c r="AR71" s="1">
        <f>Cohort_CF!AR69*Mincers!X$45*(1+'Cost and Benefit Parameters'!$C$41)^AR$6</f>
        <v>4917624.332983423</v>
      </c>
      <c r="AS71" s="1">
        <f>Cohort_CF!AS69*Mincers!Y$45*(1+'Cost and Benefit Parameters'!$C$41)^AS$6</f>
        <v>5041402.7006488685</v>
      </c>
      <c r="AT71" s="1">
        <f>Cohort_CF!AT69*Mincers!Z$45*(1+'Cost and Benefit Parameters'!$C$41)^AT$6</f>
        <v>5165196.566347749</v>
      </c>
      <c r="AU71" s="1">
        <f>Cohort_CF!AU69*Mincers!AA$45*(1+'Cost and Benefit Parameters'!$C$41)^AU$6</f>
        <v>5288855.9792184783</v>
      </c>
      <c r="AV71" s="1">
        <f>Cohort_CF!AV69*Mincers!AB$45*(1+'Cost and Benefit Parameters'!$C$41)^AV$6</f>
        <v>5412227.5977762397</v>
      </c>
      <c r="AW71" s="1">
        <f>Cohort_CF!AW69*Mincers!AC$45*(1+'Cost and Benefit Parameters'!$C$41)^AW$6</f>
        <v>5535154.9809941268</v>
      </c>
      <c r="AX71" s="1">
        <f>Cohort_CF!AX69*Mincers!AD$45*(1+'Cost and Benefit Parameters'!$C$41)^AX$6</f>
        <v>5657478.8956645578</v>
      </c>
      <c r="AY71" s="1">
        <f>Cohort_CF!AY69*Mincers!AE$45*(1+'Cost and Benefit Parameters'!$C$41)^AY$6</f>
        <v>5779037.6393023795</v>
      </c>
      <c r="AZ71" s="1">
        <f>Cohort_CF!AZ69*Mincers!AF$45*(1+'Cost and Benefit Parameters'!$C$41)^AZ$6</f>
        <v>5899667.3777673105</v>
      </c>
      <c r="BA71" s="1">
        <f>Cohort_CF!BA69*Mincers!AG$45*(1+'Cost and Benefit Parameters'!$C$41)^BA$6</f>
        <v>6019202.496703363</v>
      </c>
      <c r="BB71" s="1">
        <f>Cohort_CF!BB69*Mincers!AH$45*(1+'Cost and Benefit Parameters'!$C$41)^BB$6</f>
        <v>6137475.9658136619</v>
      </c>
      <c r="BC71" s="1">
        <f>Cohort_CF!BC69*Mincers!AI$45*(1+'Cost and Benefit Parameters'!$C$41)^BC$6</f>
        <v>6254319.7149147568</v>
      </c>
      <c r="BD71" s="1">
        <f>Cohort_CF!BD69*Mincers!AJ$45*(1+'Cost and Benefit Parameters'!$C$41)^BD$6</f>
        <v>6369565.0206421157</v>
      </c>
      <c r="BE71" s="1">
        <f>Cohort_CF!BE69*Mincers!AK$45*(1+'Cost and Benefit Parameters'!$C$41)^BE$6</f>
        <v>6483042.9026113553</v>
      </c>
      <c r="BF71" s="1">
        <f>Cohort_CF!BF69*Mincers!AL$45*(1+'Cost and Benefit Parameters'!$C$41)^BF$6</f>
        <v>6594584.5277764471</v>
      </c>
      <c r="BG71" s="1">
        <f>Cohort_CF!BG69*Mincers!AM$45*(1+'Cost and Benefit Parameters'!$C$41)^BG$6</f>
        <v>6704021.6216675341</v>
      </c>
      <c r="BH71" s="1">
        <f>Cohort_CF!BH69*Mincers!AN$45*(1+'Cost and Benefit Parameters'!$C$41)^BH$6</f>
        <v>6811186.8851386216</v>
      </c>
      <c r="BI71" s="1">
        <f>Cohort_CF!BI69*Mincers!AO$45*(1+'Cost and Benefit Parameters'!$C$41)^BI$6</f>
        <v>6915914.4152072761</v>
      </c>
      <c r="BJ71" s="1">
        <f>Cohort_CF!BJ69*Mincers!AP$45*(1+'Cost and Benefit Parameters'!$C$41)^BJ$6</f>
        <v>7018040.128528256</v>
      </c>
      <c r="BK71" s="1" t="str">
        <f>IF(BK48="","",'Cost and Benefit Parameters'!$J$26)</f>
        <v/>
      </c>
      <c r="BL71" s="1" t="str">
        <f>IF(BL48="","",'Cost and Benefit Parameters'!$J$26)</f>
        <v/>
      </c>
    </row>
    <row r="72" spans="1:72" x14ac:dyDescent="0.55000000000000004">
      <c r="A72" s="639"/>
      <c r="B72" t="s">
        <v>485</v>
      </c>
      <c r="F72" s="1" t="str">
        <f>IF(Cohort_CF!F70="","",Cohort_CF!F70*Mincers!C68*(1+'Cost and Benefit Parameters'!$C$41)^F48)</f>
        <v/>
      </c>
      <c r="G72" s="1" t="str">
        <f>IF(G49="","",'Cost and Benefit Parameters'!$J$26)</f>
        <v/>
      </c>
      <c r="H72" s="1" t="str">
        <f>IF(H49="","",'Cost and Benefit Parameters'!$J$26)</f>
        <v/>
      </c>
      <c r="I72" s="1" t="str">
        <f>IF(I49="","",'Cost and Benefit Parameters'!$J$26)</f>
        <v/>
      </c>
      <c r="J72" s="1" t="str">
        <f>IF(J49="","",'Cost and Benefit Parameters'!$J$26)</f>
        <v/>
      </c>
      <c r="K72" s="1" t="str">
        <f>IF(K49="","",'Cost and Benefit Parameters'!$J$26)</f>
        <v/>
      </c>
      <c r="L72" s="1" t="str">
        <f>IF(L49="","",'Cost and Benefit Parameters'!$J$26)</f>
        <v/>
      </c>
      <c r="M72" s="1" t="str">
        <f>IF(M49="","",'Cost and Benefit Parameters'!$J$26)</f>
        <v/>
      </c>
      <c r="N72" s="1" t="str">
        <f>IF(N49="","",'Cost and Benefit Parameters'!$J$26)</f>
        <v/>
      </c>
      <c r="O72" s="1" t="str">
        <f>IF(O49="","",'Cost and Benefit Parameters'!$J$26)</f>
        <v/>
      </c>
      <c r="P72" s="1" t="str">
        <f>IF(P49="","",'Cost and Benefit Parameters'!$J$26)</f>
        <v/>
      </c>
      <c r="Q72" s="1" t="str">
        <f>IF(Q49="","",'Cost and Benefit Parameters'!$J$26)</f>
        <v/>
      </c>
      <c r="R72" s="1" t="str">
        <f>IF(R49="","",'Cost and Benefit Parameters'!$J$26)</f>
        <v/>
      </c>
      <c r="S72" s="1" t="str">
        <f>IF(S49="","",'Cost and Benefit Parameters'!$J$26)</f>
        <v/>
      </c>
      <c r="T72" s="1" t="str">
        <f>IF(T49="","",'Cost and Benefit Parameters'!$J$26)</f>
        <v/>
      </c>
      <c r="U72" s="1" t="str">
        <f>IF(U49="","",'Cost and Benefit Parameters'!$J$26)</f>
        <v/>
      </c>
      <c r="V72" s="1" t="str">
        <f>IF(V49="","",'Cost and Benefit Parameters'!$J$26)</f>
        <v/>
      </c>
      <c r="W72" s="1" t="str">
        <f>IF(W49="","",'Cost and Benefit Parameters'!$J$26)</f>
        <v/>
      </c>
      <c r="X72" s="1">
        <f>Cohort_CF!X70*Mincers!C$45*(1+'Cost and Benefit Parameters'!$C$41)^X$6</f>
        <v>2594125.6149371769</v>
      </c>
      <c r="Y72" s="1">
        <f>Cohort_CF!Y70*Mincers!D$45*(1+'Cost and Benefit Parameters'!$C$41)^Y$6</f>
        <v>2694757.7513828441</v>
      </c>
      <c r="Z72" s="1">
        <f>Cohort_CF!Z70*Mincers!E$45*(1+'Cost and Benefit Parameters'!$C$41)^Z$6</f>
        <v>2797614.5688914764</v>
      </c>
      <c r="AA72" s="1">
        <f>Cohort_CF!AA70*Mincers!F$45*(1+'Cost and Benefit Parameters'!$C$41)^AA$6</f>
        <v>2902655.2357847742</v>
      </c>
      <c r="AB72" s="1">
        <f>Cohort_CF!AB70*Mincers!G$45*(1+'Cost and Benefit Parameters'!$C$41)^AB$6</f>
        <v>3028249.4669099543</v>
      </c>
      <c r="AC72" s="1">
        <f>Cohort_CF!AC70*Mincers!H$45*(1+'Cost and Benefit Parameters'!$C$41)^AC$6</f>
        <v>3136299.2470976938</v>
      </c>
      <c r="AD72" s="1">
        <f>Cohort_CF!AD70*Mincers!I$45*(1+'Cost and Benefit Parameters'!$C$41)^AD$6</f>
        <v>3246255.9710410251</v>
      </c>
      <c r="AE72" s="1">
        <f>Cohort_CF!AE70*Mincers!J$45*(1+'Cost and Benefit Parameters'!$C$41)^AE$6</f>
        <v>3358052.2742083888</v>
      </c>
      <c r="AF72" s="1">
        <f>Cohort_CF!AF70*Mincers!K$45*(1+'Cost and Benefit Parameters'!$C$41)^AF$6</f>
        <v>3471615.0843222449</v>
      </c>
      <c r="AG72" s="1">
        <f>Cohort_CF!AG70*Mincers!L$45*(1+'Cost and Benefit Parameters'!$C$41)^AG$6</f>
        <v>3586865.6031279769</v>
      </c>
      <c r="AH72" s="1">
        <f>Cohort_CF!AH70*Mincers!M$45*(1+'Cost and Benefit Parameters'!$C$41)^AH$6</f>
        <v>3703719.3050005655</v>
      </c>
      <c r="AI72" s="1">
        <f>Cohort_CF!AI70*Mincers!N$45*(1+'Cost and Benefit Parameters'!$C$41)^AI$6</f>
        <v>3822085.9529632768</v>
      </c>
      <c r="AJ72" s="1">
        <f>Cohort_CF!AJ70*Mincers!O$45*(1+'Cost and Benefit Parameters'!$C$41)^AJ$6</f>
        <v>3941869.6326376717</v>
      </c>
      <c r="AK72" s="1">
        <f>Cohort_CF!AK70*Mincers!P$45*(1+'Cost and Benefit Parameters'!$C$41)^AK$6</f>
        <v>4062968.8045848892</v>
      </c>
      <c r="AL72" s="1">
        <f>Cohort_CF!AL70*Mincers!Q$45*(1+'Cost and Benefit Parameters'!$C$41)^AL$6</f>
        <v>4185276.375434285</v>
      </c>
      <c r="AM72" s="1">
        <f>Cohort_CF!AM70*Mincers!R$45*(1+'Cost and Benefit Parameters'!$C$41)^AM$6</f>
        <v>4308679.7881285064</v>
      </c>
      <c r="AN72" s="1">
        <f>Cohort_CF!AN70*Mincers!S$45*(1+'Cost and Benefit Parameters'!$C$41)^AN$6</f>
        <v>4433061.1315420028</v>
      </c>
      <c r="AO72" s="1">
        <f>Cohort_CF!AO70*Mincers!T$45*(1+'Cost and Benefit Parameters'!$C$41)^AO$6</f>
        <v>4558297.2696562232</v>
      </c>
      <c r="AP72" s="1">
        <f>Cohort_CF!AP70*Mincers!U$45*(1+'Cost and Benefit Parameters'!$C$41)^AP$6</f>
        <v>4684259.9903959623</v>
      </c>
      <c r="AQ72" s="1">
        <f>Cohort_CF!AQ70*Mincers!V$45*(1+'Cost and Benefit Parameters'!$C$41)^AQ$6</f>
        <v>4810816.1741514439</v>
      </c>
      <c r="AR72" s="1">
        <f>Cohort_CF!AR70*Mincers!W$45*(1+'Cost and Benefit Parameters'!$C$41)^AR$6</f>
        <v>4937827.9819270484</v>
      </c>
      <c r="AS72" s="1">
        <f>Cohort_CF!AS70*Mincers!X$45*(1+'Cost and Benefit Parameters'!$C$41)^AS$6</f>
        <v>5065153.0629729265</v>
      </c>
      <c r="AT72" s="1">
        <f>Cohort_CF!AT70*Mincers!Y$45*(1+'Cost and Benefit Parameters'!$C$41)^AT$6</f>
        <v>5192644.7816683333</v>
      </c>
      <c r="AU72" s="1">
        <f>Cohort_CF!AU70*Mincers!Z$45*(1+'Cost and Benefit Parameters'!$C$41)^AU$6</f>
        <v>5320152.4633381814</v>
      </c>
      <c r="AV72" s="1">
        <f>Cohort_CF!AV70*Mincers!AA$45*(1+'Cost and Benefit Parameters'!$C$41)^AV$6</f>
        <v>5447521.658595033</v>
      </c>
      <c r="AW72" s="1">
        <f>Cohort_CF!AW70*Mincers!AB$45*(1+'Cost and Benefit Parameters'!$C$41)^AW$6</f>
        <v>5574594.425709527</v>
      </c>
      <c r="AX72" s="1">
        <f>Cohort_CF!AX70*Mincers!AC$45*(1+'Cost and Benefit Parameters'!$C$41)^AX$6</f>
        <v>5701209.63042395</v>
      </c>
      <c r="AY72" s="1">
        <f>Cohort_CF!AY70*Mincers!AD$45*(1+'Cost and Benefit Parameters'!$C$41)^AY$6</f>
        <v>5827203.2625344945</v>
      </c>
      <c r="AZ72" s="1">
        <f>Cohort_CF!AZ70*Mincers!AE$45*(1+'Cost and Benefit Parameters'!$C$41)^AZ$6</f>
        <v>5952408.7684814511</v>
      </c>
      <c r="BA72" s="1">
        <f>Cohort_CF!BA70*Mincers!AF$45*(1+'Cost and Benefit Parameters'!$C$41)^BA$6</f>
        <v>6076657.3991003307</v>
      </c>
      <c r="BB72" s="1">
        <f>Cohort_CF!BB70*Mincers!AG$45*(1+'Cost and Benefit Parameters'!$C$41)^BB$6</f>
        <v>6199778.5716044633</v>
      </c>
      <c r="BC72" s="1">
        <f>Cohort_CF!BC70*Mincers!AH$45*(1+'Cost and Benefit Parameters'!$C$41)^BC$6</f>
        <v>6321600.2447880711</v>
      </c>
      <c r="BD72" s="1">
        <f>Cohort_CF!BD70*Mincers!AI$45*(1+'Cost and Benefit Parameters'!$C$41)^BD$6</f>
        <v>6441949.3063621996</v>
      </c>
      <c r="BE72" s="1">
        <f>Cohort_CF!BE70*Mincers!AJ$45*(1+'Cost and Benefit Parameters'!$C$41)^BE$6</f>
        <v>6560651.9712613802</v>
      </c>
      <c r="BF72" s="1">
        <f>Cohort_CF!BF70*Mincers!AK$45*(1+'Cost and Benefit Parameters'!$C$41)^BF$6</f>
        <v>6677534.1896896958</v>
      </c>
      <c r="BG72" s="1">
        <f>Cohort_CF!BG70*Mincers!AL$45*(1+'Cost and Benefit Parameters'!$C$41)^BG$6</f>
        <v>6792422.0636097398</v>
      </c>
      <c r="BH72" s="1">
        <f>Cohort_CF!BH70*Mincers!AM$45*(1+'Cost and Benefit Parameters'!$C$41)^BH$6</f>
        <v>6905142.270317561</v>
      </c>
      <c r="BI72" s="1">
        <f>Cohort_CF!BI70*Mincers!AN$45*(1+'Cost and Benefit Parameters'!$C$41)^BI$6</f>
        <v>7015522.4916927805</v>
      </c>
      <c r="BJ72" s="1">
        <f>Cohort_CF!BJ70*Mincers!AO$45*(1+'Cost and Benefit Parameters'!$C$41)^BJ$6</f>
        <v>7123391.8476634929</v>
      </c>
      <c r="BK72" s="1">
        <f>Cohort_CF!BK70*Mincers!AP$45*(1+'Cost and Benefit Parameters'!$C$41)^BK$6</f>
        <v>7228581.3323841039</v>
      </c>
      <c r="BL72" s="1" t="str">
        <f>IF(BL49="","",'Cost and Benefit Parameters'!$J$26)</f>
        <v/>
      </c>
    </row>
    <row r="73" spans="1:72" x14ac:dyDescent="0.55000000000000004">
      <c r="A73" s="639"/>
      <c r="B73" t="s">
        <v>486</v>
      </c>
      <c r="F73" s="1" t="str">
        <f>IF(Cohort_CF!F71="","",Cohort_CF!F71*Mincers!C69*(1+'Cost and Benefit Parameters'!$C$41)^F49)</f>
        <v/>
      </c>
      <c r="G73" s="1" t="str">
        <f>IF(G50="","",'Cost and Benefit Parameters'!$J$26)</f>
        <v/>
      </c>
      <c r="H73" s="1" t="str">
        <f>IF(H50="","",'Cost and Benefit Parameters'!$J$26)</f>
        <v/>
      </c>
      <c r="I73" s="1" t="str">
        <f>IF(I50="","",'Cost and Benefit Parameters'!$J$26)</f>
        <v/>
      </c>
      <c r="J73" s="1" t="str">
        <f>IF(J50="","",'Cost and Benefit Parameters'!$J$26)</f>
        <v/>
      </c>
      <c r="K73" s="1" t="str">
        <f>IF(K50="","",'Cost and Benefit Parameters'!$J$26)</f>
        <v/>
      </c>
      <c r="L73" s="1" t="str">
        <f>IF(L50="","",'Cost and Benefit Parameters'!$J$26)</f>
        <v/>
      </c>
      <c r="M73" s="1" t="str">
        <f>IF(M50="","",'Cost and Benefit Parameters'!$J$26)</f>
        <v/>
      </c>
      <c r="N73" s="1" t="str">
        <f>IF(N50="","",'Cost and Benefit Parameters'!$J$26)</f>
        <v/>
      </c>
      <c r="O73" s="1" t="str">
        <f>IF(O50="","",'Cost and Benefit Parameters'!$J$26)</f>
        <v/>
      </c>
      <c r="P73" s="1" t="str">
        <f>IF(P50="","",'Cost and Benefit Parameters'!$J$26)</f>
        <v/>
      </c>
      <c r="Q73" s="1" t="str">
        <f>IF(Q50="","",'Cost and Benefit Parameters'!$J$26)</f>
        <v/>
      </c>
      <c r="R73" s="1" t="str">
        <f>IF(R50="","",'Cost and Benefit Parameters'!$J$26)</f>
        <v/>
      </c>
      <c r="S73" s="1" t="str">
        <f>IF(S50="","",'Cost and Benefit Parameters'!$J$26)</f>
        <v/>
      </c>
      <c r="T73" s="1" t="str">
        <f>IF(T50="","",'Cost and Benefit Parameters'!$J$26)</f>
        <v/>
      </c>
      <c r="U73" s="1" t="str">
        <f>IF(U50="","",'Cost and Benefit Parameters'!$J$26)</f>
        <v/>
      </c>
      <c r="V73" s="1" t="str">
        <f>IF(V50="","",'Cost and Benefit Parameters'!$J$26)</f>
        <v/>
      </c>
      <c r="W73" s="1" t="str">
        <f>IF(W50="","",'Cost and Benefit Parameters'!$J$26)</f>
        <v/>
      </c>
      <c r="X73" s="1" t="str">
        <f>IF(X50="","",'Cost and Benefit Parameters'!$J$26)</f>
        <v/>
      </c>
      <c r="Y73" s="1">
        <f>Cohort_CF!Y71*Mincers!C$45*(1+'Cost and Benefit Parameters'!$C$41)^Y$6</f>
        <v>2671949.3833852923</v>
      </c>
      <c r="Z73" s="1">
        <f>Cohort_CF!Z71*Mincers!D$45*(1+'Cost and Benefit Parameters'!$C$41)^Z$6</f>
        <v>2775600.4839243293</v>
      </c>
      <c r="AA73" s="1">
        <f>Cohort_CF!AA71*Mincers!E$45*(1+'Cost and Benefit Parameters'!$C$41)^AA$6</f>
        <v>2881543.0059582205</v>
      </c>
      <c r="AB73" s="1">
        <f>Cohort_CF!AB71*Mincers!F$45*(1+'Cost and Benefit Parameters'!$C$41)^AB$6</f>
        <v>2989734.8928583181</v>
      </c>
      <c r="AC73" s="1">
        <f>Cohort_CF!AC71*Mincers!G$45*(1+'Cost and Benefit Parameters'!$C$41)^AC$6</f>
        <v>3119096.9509172533</v>
      </c>
      <c r="AD73" s="1">
        <f>Cohort_CF!AD71*Mincers!H$45*(1+'Cost and Benefit Parameters'!$C$41)^AD$6</f>
        <v>3230388.2245106241</v>
      </c>
      <c r="AE73" s="1">
        <f>Cohort_CF!AE71*Mincers!I$45*(1+'Cost and Benefit Parameters'!$C$41)^AE$6</f>
        <v>3343643.6501722555</v>
      </c>
      <c r="AF73" s="1">
        <f>Cohort_CF!AF71*Mincers!J$45*(1+'Cost and Benefit Parameters'!$C$41)^AF$6</f>
        <v>3458793.842434641</v>
      </c>
      <c r="AG73" s="1">
        <f>Cohort_CF!AG71*Mincers!K$45*(1+'Cost and Benefit Parameters'!$C$41)^AG$6</f>
        <v>3575763.5368519118</v>
      </c>
      <c r="AH73" s="1">
        <f>Cohort_CF!AH71*Mincers!L$45*(1+'Cost and Benefit Parameters'!$C$41)^AH$6</f>
        <v>3694471.5712218159</v>
      </c>
      <c r="AI73" s="1">
        <f>Cohort_CF!AI71*Mincers!M$45*(1+'Cost and Benefit Parameters'!$C$41)^AI$6</f>
        <v>3814830.8841505819</v>
      </c>
      <c r="AJ73" s="1">
        <f>Cohort_CF!AJ71*Mincers!N$45*(1+'Cost and Benefit Parameters'!$C$41)^AJ$6</f>
        <v>3936748.5315521751</v>
      </c>
      <c r="AK73" s="1">
        <f>Cohort_CF!AK71*Mincers!O$45*(1+'Cost and Benefit Parameters'!$C$41)^AK$6</f>
        <v>4060125.7216168027</v>
      </c>
      <c r="AL73" s="1">
        <f>Cohort_CF!AL71*Mincers!P$45*(1+'Cost and Benefit Parameters'!$C$41)^AL$6</f>
        <v>4184857.8687224351</v>
      </c>
      <c r="AM73" s="1">
        <f>Cohort_CF!AM71*Mincers!Q$45*(1+'Cost and Benefit Parameters'!$C$41)^AM$6</f>
        <v>4310834.666697314</v>
      </c>
      <c r="AN73" s="1">
        <f>Cohort_CF!AN71*Mincers!R$45*(1+'Cost and Benefit Parameters'!$C$41)^AN$6</f>
        <v>4437940.1817723606</v>
      </c>
      <c r="AO73" s="1">
        <f>Cohort_CF!AO71*Mincers!S$45*(1+'Cost and Benefit Parameters'!$C$41)^AO$6</f>
        <v>4566052.9654882643</v>
      </c>
      <c r="AP73" s="1">
        <f>Cohort_CF!AP71*Mincers!T$45*(1+'Cost and Benefit Parameters'!$C$41)^AP$6</f>
        <v>4695046.1877459101</v>
      </c>
      <c r="AQ73" s="1">
        <f>Cohort_CF!AQ71*Mincers!U$45*(1+'Cost and Benefit Parameters'!$C$41)^AQ$6</f>
        <v>4824787.7901078397</v>
      </c>
      <c r="AR73" s="1">
        <f>Cohort_CF!AR71*Mincers!V$45*(1+'Cost and Benefit Parameters'!$C$41)^AR$6</f>
        <v>4955140.659375987</v>
      </c>
      <c r="AS73" s="1">
        <f>Cohort_CF!AS71*Mincers!W$45*(1+'Cost and Benefit Parameters'!$C$41)^AS$6</f>
        <v>5085962.8213848611</v>
      </c>
      <c r="AT73" s="1">
        <f>Cohort_CF!AT71*Mincers!X$45*(1+'Cost and Benefit Parameters'!$C$41)^AT$6</f>
        <v>5217107.6548621133</v>
      </c>
      <c r="AU73" s="1">
        <f>Cohort_CF!AU71*Mincers!Y$45*(1+'Cost and Benefit Parameters'!$C$41)^AU$6</f>
        <v>5348424.1251183841</v>
      </c>
      <c r="AV73" s="1">
        <f>Cohort_CF!AV71*Mincers!Z$45*(1+'Cost and Benefit Parameters'!$C$41)^AV$6</f>
        <v>5479757.0372383278</v>
      </c>
      <c r="AW73" s="1">
        <f>Cohort_CF!AW71*Mincers!AA$45*(1+'Cost and Benefit Parameters'!$C$41)^AW$6</f>
        <v>5610947.308352883</v>
      </c>
      <c r="AX73" s="1">
        <f>Cohort_CF!AX71*Mincers!AB$45*(1+'Cost and Benefit Parameters'!$C$41)^AX$6</f>
        <v>5741832.2584808115</v>
      </c>
      <c r="AY73" s="1">
        <f>Cohort_CF!AY71*Mincers!AC$45*(1+'Cost and Benefit Parameters'!$C$41)^AY$6</f>
        <v>5872245.9193366682</v>
      </c>
      <c r="AZ73" s="1">
        <f>Cohort_CF!AZ71*Mincers!AD$45*(1+'Cost and Benefit Parameters'!$C$41)^AZ$6</f>
        <v>6002019.3604105292</v>
      </c>
      <c r="BA73" s="1">
        <f>Cohort_CF!BA71*Mincers!AE$45*(1+'Cost and Benefit Parameters'!$C$41)^BA$6</f>
        <v>6130981.0315358955</v>
      </c>
      <c r="BB73" s="1">
        <f>Cohort_CF!BB71*Mincers!AF$45*(1+'Cost and Benefit Parameters'!$C$41)^BB$6</f>
        <v>6258957.1210733401</v>
      </c>
      <c r="BC73" s="1">
        <f>Cohort_CF!BC71*Mincers!AG$45*(1+'Cost and Benefit Parameters'!$C$41)^BC$6</f>
        <v>6385771.9287525965</v>
      </c>
      <c r="BD73" s="1">
        <f>Cohort_CF!BD71*Mincers!AH$45*(1+'Cost and Benefit Parameters'!$C$41)^BD$6</f>
        <v>6511248.2521317126</v>
      </c>
      <c r="BE73" s="1">
        <f>Cohort_CF!BE71*Mincers!AI$45*(1+'Cost and Benefit Parameters'!$C$41)^BE$6</f>
        <v>6635207.7855530661</v>
      </c>
      <c r="BF73" s="1">
        <f>Cohort_CF!BF71*Mincers!AJ$45*(1+'Cost and Benefit Parameters'!$C$41)^BF$6</f>
        <v>6757471.530399221</v>
      </c>
      <c r="BG73" s="1">
        <f>Cohort_CF!BG71*Mincers!AK$45*(1+'Cost and Benefit Parameters'!$C$41)^BG$6</f>
        <v>6877860.2153803855</v>
      </c>
      <c r="BH73" s="1">
        <f>Cohort_CF!BH71*Mincers!AL$45*(1+'Cost and Benefit Parameters'!$C$41)^BH$6</f>
        <v>6996194.7255180329</v>
      </c>
      <c r="BI73" s="1">
        <f>Cohort_CF!BI71*Mincers!AM$45*(1+'Cost and Benefit Parameters'!$C$41)^BI$6</f>
        <v>7112296.5384270884</v>
      </c>
      <c r="BJ73" s="1">
        <f>Cohort_CF!BJ71*Mincers!AN$45*(1+'Cost and Benefit Parameters'!$C$41)^BJ$6</f>
        <v>7225988.1664435621</v>
      </c>
      <c r="BK73" s="1">
        <f>Cohort_CF!BK71*Mincers!AO$45*(1+'Cost and Benefit Parameters'!$C$41)^BK$6</f>
        <v>7337093.6030933987</v>
      </c>
      <c r="BL73" s="1">
        <f>Cohort_CF!BL71*Mincers!AP$45*(1+'Cost and Benefit Parameters'!$C$41)^BL$6</f>
        <v>7445438.7723556273</v>
      </c>
    </row>
    <row r="74" spans="1:72" x14ac:dyDescent="0.55000000000000004">
      <c r="A74" s="640"/>
      <c r="B74" s="329" t="s">
        <v>525</v>
      </c>
      <c r="C74" s="329"/>
      <c r="D74" s="329"/>
      <c r="E74" s="329"/>
      <c r="F74" s="330">
        <f>SUM(F54:F73)</f>
        <v>1523775.3976933712</v>
      </c>
      <c r="G74" s="330">
        <f t="shared" ref="G74:BL74" si="7">SUM(G54:G73)</f>
        <v>3152374.8316186345</v>
      </c>
      <c r="H74" s="330">
        <f t="shared" si="7"/>
        <v>4890249.7885227976</v>
      </c>
      <c r="I74" s="330">
        <f t="shared" si="7"/>
        <v>6741961.3154476276</v>
      </c>
      <c r="J74" s="330">
        <f t="shared" si="7"/>
        <v>8722997.5622908473</v>
      </c>
      <c r="K74" s="330">
        <f t="shared" si="7"/>
        <v>10826932.754775766</v>
      </c>
      <c r="L74" s="330">
        <f t="shared" si="7"/>
        <v>13058573.989750694</v>
      </c>
      <c r="M74" s="330">
        <f t="shared" si="7"/>
        <v>15422833.007406821</v>
      </c>
      <c r="N74" s="330">
        <f t="shared" si="7"/>
        <v>17924725.977879256</v>
      </c>
      <c r="O74" s="330">
        <f t="shared" si="7"/>
        <v>20569373.270737335</v>
      </c>
      <c r="P74" s="330">
        <f t="shared" si="7"/>
        <v>23361999.216741115</v>
      </c>
      <c r="Q74" s="330">
        <f t="shared" si="7"/>
        <v>26307931.871859916</v>
      </c>
      <c r="R74" s="330">
        <f t="shared" si="7"/>
        <v>29412602.794153456</v>
      </c>
      <c r="S74" s="330">
        <f t="shared" si="7"/>
        <v>32681546.844704397</v>
      </c>
      <c r="T74" s="330">
        <f t="shared" si="7"/>
        <v>36120402.024359442</v>
      </c>
      <c r="U74" s="330">
        <f t="shared" si="7"/>
        <v>39734909.358582199</v>
      </c>
      <c r="V74" s="330">
        <f t="shared" si="7"/>
        <v>43530912.843240768</v>
      </c>
      <c r="W74" s="330">
        <f t="shared" si="7"/>
        <v>47514359.464646064</v>
      </c>
      <c r="X74" s="330">
        <f t="shared" si="7"/>
        <v>51691299.307616748</v>
      </c>
      <c r="Y74" s="330">
        <f t="shared" si="7"/>
        <v>56067885.765774995</v>
      </c>
      <c r="Z74" s="330">
        <f t="shared" si="7"/>
        <v>57898268.003782131</v>
      </c>
      <c r="AA74" s="330">
        <f t="shared" si="7"/>
        <v>59751591.141394943</v>
      </c>
      <c r="AB74" s="330">
        <f t="shared" si="7"/>
        <v>61626281.123518623</v>
      </c>
      <c r="AC74" s="330">
        <f t="shared" si="7"/>
        <v>63520671.486241445</v>
      </c>
      <c r="AD74" s="330">
        <f t="shared" si="7"/>
        <v>65413466.618515544</v>
      </c>
      <c r="AE74" s="330">
        <f t="shared" si="7"/>
        <v>67323057.451134622</v>
      </c>
      <c r="AF74" s="330">
        <f t="shared" si="7"/>
        <v>69247656.008792311</v>
      </c>
      <c r="AG74" s="330">
        <f t="shared" si="7"/>
        <v>71185395.805245161</v>
      </c>
      <c r="AH74" s="330">
        <f t="shared" si="7"/>
        <v>73134334.049378917</v>
      </c>
      <c r="AI74" s="330">
        <f t="shared" si="7"/>
        <v>75092454.141064927</v>
      </c>
      <c r="AJ74" s="330">
        <f t="shared" si="7"/>
        <v>77057668.455997229</v>
      </c>
      <c r="AK74" s="330">
        <f t="shared" si="7"/>
        <v>79027821.417472705</v>
      </c>
      <c r="AL74" s="330">
        <f t="shared" si="7"/>
        <v>81000692.851826176</v>
      </c>
      <c r="AM74" s="330">
        <f t="shared" si="7"/>
        <v>82974001.622962922</v>
      </c>
      <c r="AN74" s="330">
        <f t="shared" si="7"/>
        <v>84945409.540150657</v>
      </c>
      <c r="AO74" s="330">
        <f t="shared" si="7"/>
        <v>86912525.531947896</v>
      </c>
      <c r="AP74" s="330">
        <f t="shared" si="7"/>
        <v>88872910.077861205</v>
      </c>
      <c r="AQ74" s="330">
        <f t="shared" si="7"/>
        <v>90824079.888049841</v>
      </c>
      <c r="AR74" s="330">
        <f t="shared" si="7"/>
        <v>92763512.820135564</v>
      </c>
      <c r="AS74" s="330">
        <f t="shared" si="7"/>
        <v>94688653.020940542</v>
      </c>
      <c r="AT74" s="330">
        <f t="shared" si="7"/>
        <v>92290770.905542314</v>
      </c>
      <c r="AU74" s="330">
        <f t="shared" si="7"/>
        <v>89685873.148200616</v>
      </c>
      <c r="AV74" s="330">
        <f t="shared" si="7"/>
        <v>86867572.493774712</v>
      </c>
      <c r="AW74" s="330">
        <f t="shared" si="7"/>
        <v>83829449.92023246</v>
      </c>
      <c r="AX74" s="330">
        <f t="shared" si="7"/>
        <v>80565057.690235958</v>
      </c>
      <c r="AY74" s="330">
        <f t="shared" si="7"/>
        <v>77067922.194707811</v>
      </c>
      <c r="AZ74" s="330">
        <f t="shared" si="7"/>
        <v>73331546.563632265</v>
      </c>
      <c r="BA74" s="330">
        <f t="shared" si="7"/>
        <v>69349413.019318402</v>
      </c>
      <c r="BB74" s="330">
        <f t="shared" si="7"/>
        <v>65114984.94741597</v>
      </c>
      <c r="BC74" s="330">
        <f t="shared" si="7"/>
        <v>60621708.661132902</v>
      </c>
      <c r="BD74" s="330">
        <f t="shared" si="7"/>
        <v>55863014.834351718</v>
      </c>
      <c r="BE74" s="330">
        <f t="shared" si="7"/>
        <v>50832319.579686604</v>
      </c>
      <c r="BF74" s="330">
        <f t="shared" si="7"/>
        <v>45523025.147957541</v>
      </c>
      <c r="BG74" s="330">
        <f t="shared" si="7"/>
        <v>39928520.226085067</v>
      </c>
      <c r="BH74" s="330">
        <f t="shared" si="7"/>
        <v>34042179.811025828</v>
      </c>
      <c r="BI74" s="330">
        <f t="shared" si="7"/>
        <v>27857364.638073027</v>
      </c>
      <c r="BJ74" s="330">
        <f t="shared" si="7"/>
        <v>21367420.142635308</v>
      </c>
      <c r="BK74" s="330">
        <f t="shared" si="7"/>
        <v>14565674.935477503</v>
      </c>
      <c r="BL74" s="330">
        <f t="shared" si="7"/>
        <v>7445438.7723556273</v>
      </c>
      <c r="BM74" s="329"/>
      <c r="BN74" s="329"/>
      <c r="BO74" s="329"/>
      <c r="BP74" s="329"/>
      <c r="BQ74" s="329"/>
      <c r="BR74" s="329"/>
      <c r="BS74" s="329"/>
      <c r="BT74" s="329"/>
    </row>
    <row r="75" spans="1:72" x14ac:dyDescent="0.55000000000000004">
      <c r="B75" s="329" t="s">
        <v>526</v>
      </c>
      <c r="C75" s="329"/>
      <c r="D75" s="329"/>
      <c r="E75" s="329"/>
      <c r="F75" s="329">
        <f>'Cost and Benefit Parameters'!$C$45*Income_CF!F74</f>
        <v>1001120.4362845449</v>
      </c>
      <c r="G75" s="329">
        <f>'Cost and Benefit Parameters'!$C$45*Income_CF!G74</f>
        <v>2071110.2643734429</v>
      </c>
      <c r="H75" s="329">
        <f>'Cost and Benefit Parameters'!$C$45*Income_CF!H74</f>
        <v>3212894.111059478</v>
      </c>
      <c r="I75" s="329">
        <f>'Cost and Benefit Parameters'!$C$45*Income_CF!I74</f>
        <v>4429468.5842490913</v>
      </c>
      <c r="J75" s="329">
        <f>'Cost and Benefit Parameters'!$C$45*Income_CF!J74</f>
        <v>5731009.3984250873</v>
      </c>
      <c r="K75" s="329">
        <f>'Cost and Benefit Parameters'!$C$45*Income_CF!K74</f>
        <v>7113294.8198876791</v>
      </c>
      <c r="L75" s="329">
        <f>'Cost and Benefit Parameters'!$C$45*Income_CF!L74</f>
        <v>8579483.1112662069</v>
      </c>
      <c r="M75" s="329">
        <f>'Cost and Benefit Parameters'!$C$45*Income_CF!M74</f>
        <v>10132801.285866283</v>
      </c>
      <c r="N75" s="329">
        <f>'Cost and Benefit Parameters'!$C$45*Income_CF!N74</f>
        <v>11776544.967466671</v>
      </c>
      <c r="O75" s="329">
        <f>'Cost and Benefit Parameters'!$C$45*Income_CF!O74</f>
        <v>13514078.23887443</v>
      </c>
      <c r="P75" s="329">
        <f>'Cost and Benefit Parameters'!$C$45*Income_CF!P74</f>
        <v>15348833.485398913</v>
      </c>
      <c r="Q75" s="329">
        <f>'Cost and Benefit Parameters'!$C$45*Income_CF!Q74</f>
        <v>17284311.239811964</v>
      </c>
      <c r="R75" s="329">
        <f>'Cost and Benefit Parameters'!$C$45*Income_CF!R74</f>
        <v>19324080.035758819</v>
      </c>
      <c r="S75" s="329">
        <f>'Cost and Benefit Parameters'!$C$45*Income_CF!S74</f>
        <v>21471776.276970789</v>
      </c>
      <c r="T75" s="329">
        <f>'Cost and Benefit Parameters'!$C$45*Income_CF!T74</f>
        <v>23731104.130004156</v>
      </c>
      <c r="U75" s="329">
        <f>'Cost and Benefit Parameters'!$C$45*Income_CF!U74</f>
        <v>26105835.448588505</v>
      </c>
      <c r="V75" s="329">
        <f>'Cost and Benefit Parameters'!$C$45*Income_CF!V74</f>
        <v>28599809.738009185</v>
      </c>
      <c r="W75" s="329">
        <f>'Cost and Benefit Parameters'!$C$45*Income_CF!W74</f>
        <v>31216934.168272465</v>
      </c>
      <c r="X75" s="329">
        <f>'Cost and Benefit Parameters'!$C$45*Income_CF!X74</f>
        <v>33961183.645104207</v>
      </c>
      <c r="Y75" s="329">
        <f>'Cost and Benefit Parameters'!$C$45*Income_CF!Y74</f>
        <v>36836600.948114172</v>
      </c>
      <c r="Z75" s="329">
        <f>'Cost and Benefit Parameters'!$C$45*Income_CF!Z74</f>
        <v>38039162.078484863</v>
      </c>
      <c r="AA75" s="329">
        <f>'Cost and Benefit Parameters'!$C$45*Income_CF!AA74</f>
        <v>39256795.379896477</v>
      </c>
      <c r="AB75" s="329">
        <f>'Cost and Benefit Parameters'!$C$45*Income_CF!AB74</f>
        <v>40488466.698151737</v>
      </c>
      <c r="AC75" s="329">
        <f>'Cost and Benefit Parameters'!$C$45*Income_CF!AC74</f>
        <v>41733081.166460633</v>
      </c>
      <c r="AD75" s="329">
        <f>'Cost and Benefit Parameters'!$C$45*Income_CF!AD74</f>
        <v>42976647.568364717</v>
      </c>
      <c r="AE75" s="329">
        <f>'Cost and Benefit Parameters'!$C$45*Income_CF!AE74</f>
        <v>44231248.745395452</v>
      </c>
      <c r="AF75" s="329">
        <f>'Cost and Benefit Parameters'!$C$45*Income_CF!AF74</f>
        <v>45495709.997776553</v>
      </c>
      <c r="AG75" s="329">
        <f>'Cost and Benefit Parameters'!$C$45*Income_CF!AG74</f>
        <v>46768805.044046074</v>
      </c>
      <c r="AH75" s="329">
        <f>'Cost and Benefit Parameters'!$C$45*Income_CF!AH74</f>
        <v>48049257.470441952</v>
      </c>
      <c r="AI75" s="329">
        <f>'Cost and Benefit Parameters'!$C$45*Income_CF!AI74</f>
        <v>49335742.370679662</v>
      </c>
      <c r="AJ75" s="329">
        <f>'Cost and Benefit Parameters'!$C$45*Income_CF!AJ74</f>
        <v>50626888.17559018</v>
      </c>
      <c r="AK75" s="329">
        <f>'Cost and Benefit Parameters'!$C$45*Income_CF!AK74</f>
        <v>51921278.671279572</v>
      </c>
      <c r="AL75" s="329">
        <f>'Cost and Benefit Parameters'!$C$45*Income_CF!AL74</f>
        <v>53217455.203649797</v>
      </c>
      <c r="AM75" s="329">
        <f>'Cost and Benefit Parameters'!$C$45*Income_CF!AM74</f>
        <v>54513919.066286638</v>
      </c>
      <c r="AN75" s="329">
        <f>'Cost and Benefit Parameters'!$C$45*Income_CF!AN74</f>
        <v>55809134.067878984</v>
      </c>
      <c r="AO75" s="329">
        <f>'Cost and Benefit Parameters'!$C$45*Income_CF!AO74</f>
        <v>57101529.274489768</v>
      </c>
      <c r="AP75" s="329">
        <f>'Cost and Benefit Parameters'!$C$45*Income_CF!AP74</f>
        <v>58389501.921154812</v>
      </c>
      <c r="AQ75" s="329">
        <f>'Cost and Benefit Parameters'!$C$45*Income_CF!AQ74</f>
        <v>59671420.48644875</v>
      </c>
      <c r="AR75" s="329">
        <f>'Cost and Benefit Parameters'!$C$45*Income_CF!AR74</f>
        <v>60945627.922829069</v>
      </c>
      <c r="AS75" s="329">
        <f>'Cost and Benefit Parameters'!$C$45*Income_CF!AS74</f>
        <v>62210445.034757942</v>
      </c>
      <c r="AT75" s="329">
        <f>'Cost and Benefit Parameters'!$C$45*Income_CF!AT74</f>
        <v>60635036.484941304</v>
      </c>
      <c r="AU75" s="329">
        <f>'Cost and Benefit Parameters'!$C$45*Income_CF!AU74</f>
        <v>58923618.658367805</v>
      </c>
      <c r="AV75" s="329">
        <f>'Cost and Benefit Parameters'!$C$45*Income_CF!AV74</f>
        <v>57071995.128409989</v>
      </c>
      <c r="AW75" s="329">
        <f>'Cost and Benefit Parameters'!$C$45*Income_CF!AW74</f>
        <v>55075948.597592726</v>
      </c>
      <c r="AX75" s="329">
        <f>'Cost and Benefit Parameters'!$C$45*Income_CF!AX74</f>
        <v>52931242.902485028</v>
      </c>
      <c r="AY75" s="329">
        <f>'Cost and Benefit Parameters'!$C$45*Income_CF!AY74</f>
        <v>50633624.881923035</v>
      </c>
      <c r="AZ75" s="329">
        <f>'Cost and Benefit Parameters'!$C$45*Income_CF!AZ74</f>
        <v>48178826.092306398</v>
      </c>
      <c r="BA75" s="329">
        <f>'Cost and Benefit Parameters'!$C$45*Income_CF!BA74</f>
        <v>45562564.353692189</v>
      </c>
      <c r="BB75" s="329">
        <f>'Cost and Benefit Parameters'!$C$45*Income_CF!BB74</f>
        <v>42780545.110452294</v>
      </c>
      <c r="BC75" s="329">
        <f>'Cost and Benefit Parameters'!$C$45*Income_CF!BC74</f>
        <v>39828462.590364315</v>
      </c>
      <c r="BD75" s="329">
        <f>'Cost and Benefit Parameters'!$C$45*Income_CF!BD74</f>
        <v>36702000.746169083</v>
      </c>
      <c r="BE75" s="329">
        <f>'Cost and Benefit Parameters'!$C$45*Income_CF!BE74</f>
        <v>33396833.963854101</v>
      </c>
      <c r="BF75" s="329">
        <f>'Cost and Benefit Parameters'!$C$45*Income_CF!BF74</f>
        <v>29908627.522208106</v>
      </c>
      <c r="BG75" s="329">
        <f>'Cost and Benefit Parameters'!$C$45*Income_CF!BG74</f>
        <v>26233037.78853789</v>
      </c>
      <c r="BH75" s="329">
        <f>'Cost and Benefit Parameters'!$C$45*Income_CF!BH74</f>
        <v>22365712.13584397</v>
      </c>
      <c r="BI75" s="329">
        <f>'Cost and Benefit Parameters'!$C$45*Income_CF!BI74</f>
        <v>18302288.567213979</v>
      </c>
      <c r="BJ75" s="329">
        <f>'Cost and Benefit Parameters'!$C$45*Income_CF!BJ74</f>
        <v>14038395.033711398</v>
      </c>
      <c r="BK75" s="329">
        <f>'Cost and Benefit Parameters'!$C$45*Income_CF!BK74</f>
        <v>9569648.4326087199</v>
      </c>
      <c r="BL75" s="329">
        <f>'Cost and Benefit Parameters'!$C$45*Income_CF!BL74</f>
        <v>4891653.2734376471</v>
      </c>
      <c r="BM75" s="329"/>
      <c r="BN75" s="329"/>
      <c r="BO75" s="329"/>
      <c r="BP75" s="329"/>
      <c r="BQ75" s="329"/>
      <c r="BR75" s="329"/>
      <c r="BS75" s="329"/>
      <c r="BT75" s="329"/>
    </row>
    <row r="76" spans="1:72" x14ac:dyDescent="0.55000000000000004">
      <c r="A76" s="641" t="s">
        <v>491</v>
      </c>
      <c r="B76" s="128" t="s">
        <v>492</v>
      </c>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row>
    <row r="77" spans="1:72" x14ac:dyDescent="0.55000000000000004">
      <c r="A77" s="642"/>
      <c r="B77" t="s">
        <v>466</v>
      </c>
      <c r="F77" s="1"/>
      <c r="G77" s="1"/>
      <c r="H77" s="1">
        <f>Cohort_CF!H75*Mincers!C$52*(1+'Cost and Benefit Parameters'!$C$41)^H$6</f>
        <v>614578.76743617514</v>
      </c>
      <c r="I77" s="1">
        <f>Cohort_CF!I75*Mincers!D$52*(1+'Cost and Benefit Parameters'!$C$41)^I$6</f>
        <v>638419.70020563353</v>
      </c>
      <c r="J77" s="1">
        <f>Cohort_CF!J75*Mincers!E$52*(1+'Cost and Benefit Parameters'!$C$41)^J$6</f>
        <v>662787.68599740637</v>
      </c>
      <c r="K77" s="1">
        <f>Cohort_CF!K75*Mincers!F$52*(1+'Cost and Benefit Parameters'!$C$41)^K$6</f>
        <v>687673.051308261</v>
      </c>
      <c r="L77" s="1">
        <f>Cohort_CF!L75*Mincers!G$52*(1+'Cost and Benefit Parameters'!$C$41)^L$6</f>
        <v>717427.79692179454</v>
      </c>
      <c r="M77" s="1">
        <f>Cohort_CF!M75*Mincers!H$52*(1+'Cost and Benefit Parameters'!$C$41)^M$6</f>
        <v>743026.05644599197</v>
      </c>
      <c r="N77" s="1">
        <f>Cohort_CF!N75*Mincers!I$52*(1+'Cost and Benefit Parameters'!$C$41)^N$6</f>
        <v>769076.09329975827</v>
      </c>
      <c r="O77" s="1">
        <f>Cohort_CF!O75*Mincers!J$52*(1+'Cost and Benefit Parameters'!$C$41)^O$6</f>
        <v>795561.94803589582</v>
      </c>
      <c r="P77" s="1">
        <f>Cohort_CF!P75*Mincers!K$52*(1+'Cost and Benefit Parameters'!$C$41)^P$6</f>
        <v>822466.3089752763</v>
      </c>
      <c r="Q77" s="1">
        <f>Cohort_CF!Q75*Mincers!L$52*(1+'Cost and Benefit Parameters'!$C$41)^Q$6</f>
        <v>849770.50788768008</v>
      </c>
      <c r="R77" s="1">
        <f>Cohort_CF!R75*Mincers!M$52*(1+'Cost and Benefit Parameters'!$C$41)^R$6</f>
        <v>877454.5196617007</v>
      </c>
      <c r="S77" s="1">
        <f>Cohort_CF!S75*Mincers!N$52*(1+'Cost and Benefit Parameters'!$C$41)^S$6</f>
        <v>905496.9660997605</v>
      </c>
      <c r="T77" s="1">
        <f>Cohort_CF!T75*Mincers!O$52*(1+'Cost and Benefit Parameters'!$C$41)^T$6</f>
        <v>933875.12396126508</v>
      </c>
      <c r="U77" s="1">
        <f>Cohort_CF!U75*Mincers!P$52*(1+'Cost and Benefit Parameters'!$C$41)^U$6</f>
        <v>962564.93736286636</v>
      </c>
      <c r="V77" s="1">
        <f>Cohort_CF!V75*Mincers!Q$52*(1+'Cost and Benefit Parameters'!$C$41)^V$6</f>
        <v>991541.03462967323</v>
      </c>
      <c r="W77" s="1">
        <f>Cohort_CF!W75*Mincers!R$52*(1+'Cost and Benefit Parameters'!$C$41)^W$6</f>
        <v>1020776.7496753645</v>
      </c>
      <c r="X77" s="1">
        <f>Cohort_CF!X75*Mincers!S$52*(1+'Cost and Benefit Parameters'!$C$41)^X$6</f>
        <v>1050244.1479721023</v>
      </c>
      <c r="Y77" s="1">
        <f>Cohort_CF!Y75*Mincers!T$52*(1+'Cost and Benefit Parameters'!$C$41)^Y$6</f>
        <v>1079914.0571536464</v>
      </c>
      <c r="Z77" s="1">
        <f>Cohort_CF!Z75*Mincers!U$52*(1+'Cost and Benefit Parameters'!$C$41)^Z$6</f>
        <v>1109756.1022764347</v>
      </c>
      <c r="AA77" s="1">
        <f>Cohort_CF!AA75*Mincers!V$52*(1+'Cost and Benefit Parameters'!$C$41)^AA$6</f>
        <v>1139738.7457444353</v>
      </c>
      <c r="AB77" s="1">
        <f>Cohort_CF!AB75*Mincers!W$52*(1+'Cost and Benefit Parameters'!$C$41)^AB$6</f>
        <v>1169829.3318837897</v>
      </c>
      <c r="AC77" s="1">
        <f>Cohort_CF!AC75*Mincers!X$52*(1+'Cost and Benefit Parameters'!$C$41)^AC$6</f>
        <v>1199994.1361331709</v>
      </c>
      <c r="AD77" s="1">
        <f>Cohort_CF!AD75*Mincers!Y$52*(1+'Cost and Benefit Parameters'!$C$41)^AD$6</f>
        <v>1230198.4187951118</v>
      </c>
      <c r="AE77" s="1">
        <f>Cohort_CF!AE75*Mincers!Z$52*(1+'Cost and Benefit Parameters'!$C$41)^AE$6</f>
        <v>1260406.4832728205</v>
      </c>
      <c r="AF77" s="1">
        <f>Cohort_CF!AF75*Mincers!AA$52*(1+'Cost and Benefit Parameters'!$C$41)^AF$6</f>
        <v>1290581.7386959041</v>
      </c>
      <c r="AG77" s="1">
        <f>Cohort_CF!AG75*Mincers!AB$52*(1+'Cost and Benefit Parameters'!$C$41)^AG$6</f>
        <v>1320686.7668172279</v>
      </c>
      <c r="AH77" s="1">
        <f>Cohort_CF!AH75*Mincers!AC$52*(1+'Cost and Benefit Parameters'!$C$41)^AH$6</f>
        <v>1350683.3930422666</v>
      </c>
      <c r="AI77" s="1">
        <f>Cohort_CF!AI75*Mincers!AD$52*(1+'Cost and Benefit Parameters'!$C$41)^AI$6</f>
        <v>1380532.7614311529</v>
      </c>
      <c r="AJ77" s="1">
        <f>Cohort_CF!AJ75*Mincers!AE$52*(1+'Cost and Benefit Parameters'!$C$41)^AJ$6</f>
        <v>1410195.4134931911</v>
      </c>
      <c r="AK77" s="1">
        <f>Cohort_CF!AK75*Mincers!AF$52*(1+'Cost and Benefit Parameters'!$C$41)^AK$6</f>
        <v>1439631.3705731775</v>
      </c>
      <c r="AL77" s="1">
        <f>Cohort_CF!AL75*Mincers!AG$52*(1+'Cost and Benefit Parameters'!$C$41)^AL$6</f>
        <v>1468800.2196093176</v>
      </c>
      <c r="AM77" s="1">
        <f>Cohort_CF!AM75*Mincers!AH$52*(1+'Cost and Benefit Parameters'!$C$41)^AM$6</f>
        <v>1497661.2020232347</v>
      </c>
      <c r="AN77" s="1">
        <f>Cohort_CF!AN75*Mincers!AI$52*(1+'Cost and Benefit Parameters'!$C$41)^AN$6</f>
        <v>1526173.3054843927</v>
      </c>
      <c r="AO77" s="1">
        <f>Cohort_CF!AO75*Mincers!AJ$52*(1+'Cost and Benefit Parameters'!$C$41)^AO$6</f>
        <v>1554295.3582736114</v>
      </c>
      <c r="AP77" s="1">
        <f>Cohort_CF!AP75*Mincers!AK$52*(1+'Cost and Benefit Parameters'!$C$41)^AP$6</f>
        <v>1581986.1259539654</v>
      </c>
      <c r="AQ77" s="1">
        <f>Cohort_CF!AQ75*Mincers!AL$52*(1+'Cost and Benefit Parameters'!$C$41)^AQ$6</f>
        <v>1609204.410041898</v>
      </c>
      <c r="AR77" s="1">
        <f>Cohort_CF!AR75*Mincers!AM$52*(1+'Cost and Benefit Parameters'!$C$41)^AR$6</f>
        <v>1635909.1483570938</v>
      </c>
      <c r="AS77" s="1">
        <f>Cohort_CF!AS75*Mincers!AN$52*(1+'Cost and Benefit Parameters'!$C$41)^AS$6</f>
        <v>1662059.5167168609</v>
      </c>
      <c r="AT77" s="1">
        <f>Cohort_CF!AT75*Mincers!AO$52*(1+'Cost and Benefit Parameters'!$C$41)^AT$6</f>
        <v>1687615.0316290481</v>
      </c>
      <c r="AU77" s="1">
        <f>Cohort_CF!AU75*Mincers!AP$52*(1+'Cost and Benefit Parameters'!$C$41)^AU$6</f>
        <v>1712535.6536276888</v>
      </c>
      <c r="AV77" s="1" t="str">
        <f>IF(AT54="","",'Cost and Benefit Parameters'!$J$30)</f>
        <v/>
      </c>
      <c r="AW77" s="1" t="str">
        <f>IF(AU54="","",'Cost and Benefit Parameters'!$J$30)</f>
        <v/>
      </c>
      <c r="AX77" s="1" t="str">
        <f>IF(AV54="","",'Cost and Benefit Parameters'!$J$30)</f>
        <v/>
      </c>
      <c r="AY77" s="1" t="str">
        <f>IF(AW54="","",'Cost and Benefit Parameters'!$J$30)</f>
        <v/>
      </c>
      <c r="AZ77" s="1" t="str">
        <f>IF(AX54="","",'Cost and Benefit Parameters'!$J$30)</f>
        <v/>
      </c>
      <c r="BA77" s="1" t="str">
        <f>IF(AY54="","",'Cost and Benefit Parameters'!$J$30)</f>
        <v/>
      </c>
      <c r="BB77" s="1" t="str">
        <f>IF(AZ54="","",'Cost and Benefit Parameters'!$J$30)</f>
        <v/>
      </c>
      <c r="BC77" s="1" t="str">
        <f>IF(BA54="","",'Cost and Benefit Parameters'!$J$30)</f>
        <v/>
      </c>
      <c r="BD77" s="1" t="str">
        <f>IF(BB54="","",'Cost and Benefit Parameters'!$J$30)</f>
        <v/>
      </c>
      <c r="BE77" s="1" t="str">
        <f>IF(BC54="","",'Cost and Benefit Parameters'!$J$30)</f>
        <v/>
      </c>
      <c r="BF77" s="1" t="str">
        <f>IF(BD54="","",'Cost and Benefit Parameters'!$J$30)</f>
        <v/>
      </c>
      <c r="BG77" s="1" t="str">
        <f>IF(BE54="","",'Cost and Benefit Parameters'!$J$30)</f>
        <v/>
      </c>
      <c r="BH77" s="1" t="str">
        <f>IF(BF54="","",'Cost and Benefit Parameters'!$J$30)</f>
        <v/>
      </c>
      <c r="BI77" s="1" t="str">
        <f>IF(BG54="","",'Cost and Benefit Parameters'!$J$30)</f>
        <v/>
      </c>
      <c r="BJ77" s="1" t="str">
        <f>IF(BH54="","",'Cost and Benefit Parameters'!$J$30)</f>
        <v/>
      </c>
      <c r="BK77" s="1" t="str">
        <f>IF(BI54="","",'Cost and Benefit Parameters'!$J$30)</f>
        <v/>
      </c>
      <c r="BL77" s="1" t="str">
        <f>IF(BJ54="","",'Cost and Benefit Parameters'!$J$30)</f>
        <v/>
      </c>
      <c r="BM77" s="1" t="str">
        <f>IF(BK54="","",'Cost and Benefit Parameters'!$J$30)</f>
        <v/>
      </c>
      <c r="BN77" s="1" t="str">
        <f>IF(BL54="","",'Cost and Benefit Parameters'!$J$30)</f>
        <v/>
      </c>
    </row>
    <row r="78" spans="1:72" x14ac:dyDescent="0.55000000000000004">
      <c r="A78" s="642"/>
      <c r="B78" t="s">
        <v>468</v>
      </c>
      <c r="G78" s="1"/>
      <c r="H78" s="1" t="str">
        <f>IF(F55="","",'Cost and Benefit Parameters'!$J$30)</f>
        <v/>
      </c>
      <c r="I78" s="1">
        <f>Cohort_CF!I76*Mincers!C$52*(1+'Cost and Benefit Parameters'!$C$41)^I$6</f>
        <v>633016.13045926043</v>
      </c>
      <c r="J78" s="1">
        <f>Cohort_CF!J76*Mincers!D$52*(1+'Cost and Benefit Parameters'!$C$41)^J$6</f>
        <v>657572.29121180251</v>
      </c>
      <c r="K78" s="1">
        <f>Cohort_CF!K76*Mincers!E$52*(1+'Cost and Benefit Parameters'!$C$41)^K$6</f>
        <v>682671.31657732849</v>
      </c>
      <c r="L78" s="1">
        <f>Cohort_CF!L76*Mincers!F$52*(1+'Cost and Benefit Parameters'!$C$41)^L$6</f>
        <v>708303.24284750887</v>
      </c>
      <c r="M78" s="1">
        <f>Cohort_CF!M76*Mincers!G$52*(1+'Cost and Benefit Parameters'!$C$41)^M$6</f>
        <v>738950.63082944835</v>
      </c>
      <c r="N78" s="1">
        <f>Cohort_CF!N76*Mincers!H$52*(1+'Cost and Benefit Parameters'!$C$41)^N$6</f>
        <v>765316.83813937171</v>
      </c>
      <c r="O78" s="1">
        <f>Cohort_CF!O76*Mincers!I$52*(1+'Cost and Benefit Parameters'!$C$41)^O$6</f>
        <v>792148.37609875097</v>
      </c>
      <c r="P78" s="1">
        <f>Cohort_CF!P76*Mincers!J$52*(1+'Cost and Benefit Parameters'!$C$41)^P$6</f>
        <v>819428.80647697265</v>
      </c>
      <c r="Q78" s="1">
        <f>Cohort_CF!Q76*Mincers!K$52*(1+'Cost and Benefit Parameters'!$C$41)^Q$6</f>
        <v>847140.29824453453</v>
      </c>
      <c r="R78" s="1">
        <f>Cohort_CF!R76*Mincers!L$52*(1+'Cost and Benefit Parameters'!$C$41)^R$6</f>
        <v>875263.6231243104</v>
      </c>
      <c r="S78" s="1">
        <f>Cohort_CF!S76*Mincers!M$52*(1+'Cost and Benefit Parameters'!$C$41)^S$6</f>
        <v>903778.15525155165</v>
      </c>
      <c r="T78" s="1">
        <f>Cohort_CF!T76*Mincers!N$52*(1+'Cost and Benefit Parameters'!$C$41)^T$6</f>
        <v>932661.87508275348</v>
      </c>
      <c r="U78" s="1">
        <f>Cohort_CF!U76*Mincers!O$52*(1+'Cost and Benefit Parameters'!$C$41)^U$6</f>
        <v>961891.37768010306</v>
      </c>
      <c r="V78" s="1">
        <f>Cohort_CF!V76*Mincers!P$52*(1+'Cost and Benefit Parameters'!$C$41)^V$6</f>
        <v>991441.88548375224</v>
      </c>
      <c r="W78" s="1">
        <f>Cohort_CF!W76*Mincers!Q$52*(1+'Cost and Benefit Parameters'!$C$41)^W$6</f>
        <v>1021287.2656685634</v>
      </c>
      <c r="X78" s="1">
        <f>Cohort_CF!X76*Mincers!R$52*(1+'Cost and Benefit Parameters'!$C$41)^X$6</f>
        <v>1051400.0521656254</v>
      </c>
      <c r="Y78" s="1">
        <f>Cohort_CF!Y76*Mincers!S$52*(1+'Cost and Benefit Parameters'!$C$41)^Y$6</f>
        <v>1081751.4724112651</v>
      </c>
      <c r="Z78" s="1">
        <f>Cohort_CF!Z76*Mincers!T$52*(1+'Cost and Benefit Parameters'!$C$41)^Z$6</f>
        <v>1112311.4788682556</v>
      </c>
      <c r="AA78" s="1">
        <f>Cohort_CF!AA76*Mincers!U$52*(1+'Cost and Benefit Parameters'!$C$41)^AA$6</f>
        <v>1143048.7853447276</v>
      </c>
      <c r="AB78" s="1">
        <f>Cohort_CF!AB76*Mincers!V$52*(1+'Cost and Benefit Parameters'!$C$41)^AB$6</f>
        <v>1173930.9081167686</v>
      </c>
      <c r="AC78" s="1">
        <f>Cohort_CF!AC76*Mincers!W$52*(1+'Cost and Benefit Parameters'!$C$41)^AC$6</f>
        <v>1204924.2118403034</v>
      </c>
      <c r="AD78" s="1">
        <f>Cohort_CF!AD76*Mincers!X$52*(1+'Cost and Benefit Parameters'!$C$41)^AD$6</f>
        <v>1235993.960217166</v>
      </c>
      <c r="AE78" s="1">
        <f>Cohort_CF!AE76*Mincers!Y$52*(1+'Cost and Benefit Parameters'!$C$41)^AE$6</f>
        <v>1267104.3713589651</v>
      </c>
      <c r="AF78" s="1">
        <f>Cohort_CF!AF76*Mincers!Z$52*(1+'Cost and Benefit Parameters'!$C$41)^AF$6</f>
        <v>1298218.6777710053</v>
      </c>
      <c r="AG78" s="1">
        <f>Cohort_CF!AG76*Mincers!AA$52*(1+'Cost and Benefit Parameters'!$C$41)^AG$6</f>
        <v>1329299.1908567813</v>
      </c>
      <c r="AH78" s="1">
        <f>Cohort_CF!AH76*Mincers!AB$52*(1+'Cost and Benefit Parameters'!$C$41)^AH$6</f>
        <v>1360307.3698217447</v>
      </c>
      <c r="AI78" s="1">
        <f>Cohort_CF!AI76*Mincers!AC$52*(1+'Cost and Benefit Parameters'!$C$41)^AI$6</f>
        <v>1391203.8948335345</v>
      </c>
      <c r="AJ78" s="1">
        <f>Cohort_CF!AJ76*Mincers!AD$52*(1+'Cost and Benefit Parameters'!$C$41)^AJ$6</f>
        <v>1421948.7442740877</v>
      </c>
      <c r="AK78" s="1">
        <f>Cohort_CF!AK76*Mincers!AE$52*(1+'Cost and Benefit Parameters'!$C$41)^AK$6</f>
        <v>1452501.2758979872</v>
      </c>
      <c r="AL78" s="1">
        <f>Cohort_CF!AL76*Mincers!AF$52*(1+'Cost and Benefit Parameters'!$C$41)^AL$6</f>
        <v>1482820.3116903726</v>
      </c>
      <c r="AM78" s="1">
        <f>Cohort_CF!AM76*Mincers!AG$52*(1+'Cost and Benefit Parameters'!$C$41)^AM$6</f>
        <v>1512864.2261975971</v>
      </c>
      <c r="AN78" s="1">
        <f>Cohort_CF!AN76*Mincers!AH$52*(1+'Cost and Benefit Parameters'!$C$41)^AN$6</f>
        <v>1542591.0380839314</v>
      </c>
      <c r="AO78" s="1">
        <f>Cohort_CF!AO76*Mincers!AI$52*(1+'Cost and Benefit Parameters'!$C$41)^AO$6</f>
        <v>1571958.5046489248</v>
      </c>
      <c r="AP78" s="1">
        <f>Cohort_CF!AP76*Mincers!AJ$52*(1+'Cost and Benefit Parameters'!$C$41)^AP$6</f>
        <v>1600924.2190218195</v>
      </c>
      <c r="AQ78" s="1">
        <f>Cohort_CF!AQ76*Mincers!AK$52*(1+'Cost and Benefit Parameters'!$C$41)^AQ$6</f>
        <v>1629445.709732584</v>
      </c>
      <c r="AR78" s="1">
        <f>Cohort_CF!AR76*Mincers!AL$52*(1+'Cost and Benefit Parameters'!$C$41)^AR$6</f>
        <v>1657480.5423431548</v>
      </c>
      <c r="AS78" s="1">
        <f>Cohort_CF!AS76*Mincers!AM$52*(1+'Cost and Benefit Parameters'!$C$41)^AS$6</f>
        <v>1684986.4228078069</v>
      </c>
      <c r="AT78" s="1">
        <f>Cohort_CF!AT76*Mincers!AN$52*(1+'Cost and Benefit Parameters'!$C$41)^AT$6</f>
        <v>1711921.3022183664</v>
      </c>
      <c r="AU78" s="1">
        <f>Cohort_CF!AU76*Mincers!AO$52*(1+'Cost and Benefit Parameters'!$C$41)^AU$6</f>
        <v>1738243.4825779197</v>
      </c>
      <c r="AV78" s="1">
        <f>Cohort_CF!AV76*Mincers!AP$52*(1+'Cost and Benefit Parameters'!$C$41)^AV$6</f>
        <v>1763911.7232365196</v>
      </c>
      <c r="AW78" s="1" t="str">
        <f>IF(AU55="","",'Cost and Benefit Parameters'!$J$30)</f>
        <v/>
      </c>
      <c r="AX78" s="1" t="str">
        <f>IF(AV55="","",'Cost and Benefit Parameters'!$J$30)</f>
        <v/>
      </c>
      <c r="AY78" s="1" t="str">
        <f>IF(AW55="","",'Cost and Benefit Parameters'!$J$30)</f>
        <v/>
      </c>
      <c r="AZ78" s="1" t="str">
        <f>IF(AX55="","",'Cost and Benefit Parameters'!$J$30)</f>
        <v/>
      </c>
      <c r="BA78" s="1" t="str">
        <f>IF(AY55="","",'Cost and Benefit Parameters'!$J$30)</f>
        <v/>
      </c>
      <c r="BB78" s="1" t="str">
        <f>IF(AZ55="","",'Cost and Benefit Parameters'!$J$30)</f>
        <v/>
      </c>
      <c r="BC78" s="1" t="str">
        <f>IF(BA55="","",'Cost and Benefit Parameters'!$J$30)</f>
        <v/>
      </c>
      <c r="BD78" s="1" t="str">
        <f>IF(BB55="","",'Cost and Benefit Parameters'!$J$30)</f>
        <v/>
      </c>
      <c r="BE78" s="1" t="str">
        <f>IF(BC55="","",'Cost and Benefit Parameters'!$J$30)</f>
        <v/>
      </c>
      <c r="BF78" s="1" t="str">
        <f>IF(BD55="","",'Cost and Benefit Parameters'!$J$30)</f>
        <v/>
      </c>
      <c r="BG78" s="1" t="str">
        <f>IF(BE55="","",'Cost and Benefit Parameters'!$J$30)</f>
        <v/>
      </c>
      <c r="BH78" s="1" t="str">
        <f>IF(BF55="","",'Cost and Benefit Parameters'!$J$30)</f>
        <v/>
      </c>
      <c r="BI78" s="1" t="str">
        <f>IF(BG55="","",'Cost and Benefit Parameters'!$J$30)</f>
        <v/>
      </c>
      <c r="BJ78" s="1" t="str">
        <f>IF(BH55="","",'Cost and Benefit Parameters'!$J$30)</f>
        <v/>
      </c>
      <c r="BK78" s="1" t="str">
        <f>IF(BI55="","",'Cost and Benefit Parameters'!$J$30)</f>
        <v/>
      </c>
      <c r="BL78" s="1" t="str">
        <f>IF(BJ55="","",'Cost and Benefit Parameters'!$J$30)</f>
        <v/>
      </c>
      <c r="BM78" s="1" t="str">
        <f>IF(BK55="","",'Cost and Benefit Parameters'!$J$30)</f>
        <v/>
      </c>
      <c r="BN78" s="1" t="str">
        <f>IF(BL55="","",'Cost and Benefit Parameters'!$J$30)</f>
        <v/>
      </c>
    </row>
    <row r="79" spans="1:72" x14ac:dyDescent="0.55000000000000004">
      <c r="A79" s="642"/>
      <c r="B79" t="s">
        <v>469</v>
      </c>
      <c r="H79" s="1" t="str">
        <f>IF(F56="","",'Cost and Benefit Parameters'!$J$30)</f>
        <v/>
      </c>
      <c r="I79" s="1" t="str">
        <f>IF(G56="","",'Cost and Benefit Parameters'!$J$30)</f>
        <v/>
      </c>
      <c r="J79" s="1">
        <f>Cohort_CF!J77*Mincers!C$52*(1+'Cost and Benefit Parameters'!$C$41)^J$6</f>
        <v>652006.61437303817</v>
      </c>
      <c r="K79" s="1">
        <f>Cohort_CF!K77*Mincers!D$52*(1+'Cost and Benefit Parameters'!$C$41)^K$6</f>
        <v>677299.45994815649</v>
      </c>
      <c r="L79" s="1">
        <f>Cohort_CF!L77*Mincers!E$52*(1+'Cost and Benefit Parameters'!$C$41)^L$6</f>
        <v>703151.45607464842</v>
      </c>
      <c r="M79" s="1">
        <f>Cohort_CF!M77*Mincers!F$52*(1+'Cost and Benefit Parameters'!$C$41)^M$6</f>
        <v>729552.34013293416</v>
      </c>
      <c r="N79" s="1">
        <f>Cohort_CF!N77*Mincers!G$52*(1+'Cost and Benefit Parameters'!$C$41)^N$6</f>
        <v>761119.1497543318</v>
      </c>
      <c r="O79" s="1">
        <f>Cohort_CF!O77*Mincers!H$52*(1+'Cost and Benefit Parameters'!$C$41)^O$6</f>
        <v>788276.34328355291</v>
      </c>
      <c r="P79" s="1">
        <f>Cohort_CF!P77*Mincers!I$52*(1+'Cost and Benefit Parameters'!$C$41)^P$6</f>
        <v>815912.82738171355</v>
      </c>
      <c r="Q79" s="1">
        <f>Cohort_CF!Q77*Mincers!J$52*(1+'Cost and Benefit Parameters'!$C$41)^Q$6</f>
        <v>844011.67067128187</v>
      </c>
      <c r="R79" s="1">
        <f>Cohort_CF!R77*Mincers!K$52*(1+'Cost and Benefit Parameters'!$C$41)^R$6</f>
        <v>872554.50719187048</v>
      </c>
      <c r="S79" s="1">
        <f>Cohort_CF!S77*Mincers!L$52*(1+'Cost and Benefit Parameters'!$C$41)^S$6</f>
        <v>901521.5318180396</v>
      </c>
      <c r="T79" s="1">
        <f>Cohort_CF!T77*Mincers!M$52*(1+'Cost and Benefit Parameters'!$C$41)^T$6</f>
        <v>930891.49990909838</v>
      </c>
      <c r="U79" s="1">
        <f>Cohort_CF!U77*Mincers!N$52*(1+'Cost and Benefit Parameters'!$C$41)^U$6</f>
        <v>960641.73133523611</v>
      </c>
      <c r="V79" s="1">
        <f>Cohort_CF!V77*Mincers!O$52*(1+'Cost and Benefit Parameters'!$C$41)^V$6</f>
        <v>990748.11901050596</v>
      </c>
      <c r="W79" s="1">
        <f>Cohort_CF!W77*Mincers!P$52*(1+'Cost and Benefit Parameters'!$C$41)^W$6</f>
        <v>1021185.1420482647</v>
      </c>
      <c r="X79" s="1">
        <f>Cohort_CF!X77*Mincers!Q$52*(1+'Cost and Benefit Parameters'!$C$41)^X$6</f>
        <v>1051925.8836386204</v>
      </c>
      <c r="Y79" s="1">
        <f>Cohort_CF!Y77*Mincers!R$52*(1+'Cost and Benefit Parameters'!$C$41)^Y$6</f>
        <v>1082942.053730594</v>
      </c>
      <c r="Z79" s="1">
        <f>Cohort_CF!Z77*Mincers!S$52*(1+'Cost and Benefit Parameters'!$C$41)^Z$6</f>
        <v>1114204.0165836031</v>
      </c>
      <c r="AA79" s="1">
        <f>Cohort_CF!AA77*Mincers!T$52*(1+'Cost and Benefit Parameters'!$C$41)^AA$6</f>
        <v>1145680.8232343032</v>
      </c>
      <c r="AB79" s="1">
        <f>Cohort_CF!AB77*Mincers!U$52*(1+'Cost and Benefit Parameters'!$C$41)^AB$6</f>
        <v>1177340.2489050694</v>
      </c>
      <c r="AC79" s="1">
        <f>Cohort_CF!AC77*Mincers!V$52*(1+'Cost and Benefit Parameters'!$C$41)^AC$6</f>
        <v>1209148.8353602716</v>
      </c>
      <c r="AD79" s="1">
        <f>Cohort_CF!AD77*Mincers!W$52*(1+'Cost and Benefit Parameters'!$C$41)^AD$6</f>
        <v>1241071.9381955124</v>
      </c>
      <c r="AE79" s="1">
        <f>Cohort_CF!AE77*Mincers!X$52*(1+'Cost and Benefit Parameters'!$C$41)^AE$6</f>
        <v>1273073.7790236808</v>
      </c>
      <c r="AF79" s="1">
        <f>Cohort_CF!AF77*Mincers!Y$52*(1+'Cost and Benefit Parameters'!$C$41)^AF$6</f>
        <v>1305117.5024997343</v>
      </c>
      <c r="AG79" s="1">
        <f>Cohort_CF!AG77*Mincers!Z$52*(1+'Cost and Benefit Parameters'!$C$41)^AG$6</f>
        <v>1337165.2381041353</v>
      </c>
      <c r="AH79" s="1">
        <f>Cohort_CF!AH77*Mincers!AA$52*(1+'Cost and Benefit Parameters'!$C$41)^AH$6</f>
        <v>1369178.1665824847</v>
      </c>
      <c r="AI79" s="1">
        <f>Cohort_CF!AI77*Mincers!AB$52*(1+'Cost and Benefit Parameters'!$C$41)^AI$6</f>
        <v>1401116.5909163971</v>
      </c>
      <c r="AJ79" s="1">
        <f>Cohort_CF!AJ77*Mincers!AC$52*(1+'Cost and Benefit Parameters'!$C$41)^AJ$6</f>
        <v>1432940.0116785404</v>
      </c>
      <c r="AK79" s="1">
        <f>Cohort_CF!AK77*Mincers!AD$52*(1+'Cost and Benefit Parameters'!$C$41)^AK$6</f>
        <v>1464607.2066023105</v>
      </c>
      <c r="AL79" s="1">
        <f>Cohort_CF!AL77*Mincers!AE$52*(1+'Cost and Benefit Parameters'!$C$41)^AL$6</f>
        <v>1496076.3141749264</v>
      </c>
      <c r="AM79" s="1">
        <f>Cohort_CF!AM77*Mincers!AF$52*(1+'Cost and Benefit Parameters'!$C$41)^AM$6</f>
        <v>1527304.9210410838</v>
      </c>
      <c r="AN79" s="1">
        <f>Cohort_CF!AN77*Mincers!AG$52*(1+'Cost and Benefit Parameters'!$C$41)^AN$6</f>
        <v>1558250.1529835248</v>
      </c>
      <c r="AO79" s="1">
        <f>Cohort_CF!AO77*Mincers!AH$52*(1+'Cost and Benefit Parameters'!$C$41)^AO$6</f>
        <v>1588868.7692264495</v>
      </c>
      <c r="AP79" s="1">
        <f>Cohort_CF!AP77*Mincers!AI$52*(1+'Cost and Benefit Parameters'!$C$41)^AP$6</f>
        <v>1619117.2597883926</v>
      </c>
      <c r="AQ79" s="1">
        <f>Cohort_CF!AQ77*Mincers!AJ$52*(1+'Cost and Benefit Parameters'!$C$41)^AQ$6</f>
        <v>1648951.945592474</v>
      </c>
      <c r="AR79" s="1">
        <f>Cohort_CF!AR77*Mincers!AK$52*(1+'Cost and Benefit Parameters'!$C$41)^AR$6</f>
        <v>1678329.0810245615</v>
      </c>
      <c r="AS79" s="1">
        <f>Cohort_CF!AS77*Mincers!AL$52*(1+'Cost and Benefit Parameters'!$C$41)^AS$6</f>
        <v>1707204.9586134497</v>
      </c>
      <c r="AT79" s="1">
        <f>Cohort_CF!AT77*Mincers!AM$52*(1+'Cost and Benefit Parameters'!$C$41)^AT$6</f>
        <v>1735536.0154920407</v>
      </c>
      <c r="AU79" s="1">
        <f>Cohort_CF!AU77*Mincers!AN$52*(1+'Cost and Benefit Parameters'!$C$41)^AU$6</f>
        <v>1763278.9412849178</v>
      </c>
      <c r="AV79" s="1">
        <f>Cohort_CF!AV77*Mincers!AO$52*(1+'Cost and Benefit Parameters'!$C$41)^AV$6</f>
        <v>1790390.7870552572</v>
      </c>
      <c r="AW79" s="1">
        <f>Cohort_CF!AW77*Mincers!AP$52*(1+'Cost and Benefit Parameters'!$C$41)^AW$6</f>
        <v>1816829.074933615</v>
      </c>
      <c r="AX79" s="1" t="str">
        <f>IF(AV56="","",'Cost and Benefit Parameters'!$J$30)</f>
        <v/>
      </c>
      <c r="AY79" s="1" t="str">
        <f>IF(AW56="","",'Cost and Benefit Parameters'!$J$30)</f>
        <v/>
      </c>
      <c r="AZ79" s="1" t="str">
        <f>IF(AX56="","",'Cost and Benefit Parameters'!$J$30)</f>
        <v/>
      </c>
      <c r="BA79" s="1" t="str">
        <f>IF(AY56="","",'Cost and Benefit Parameters'!$J$30)</f>
        <v/>
      </c>
      <c r="BB79" s="1" t="str">
        <f>IF(AZ56="","",'Cost and Benefit Parameters'!$J$30)</f>
        <v/>
      </c>
      <c r="BC79" s="1" t="str">
        <f>IF(BA56="","",'Cost and Benefit Parameters'!$J$30)</f>
        <v/>
      </c>
      <c r="BD79" s="1" t="str">
        <f>IF(BB56="","",'Cost and Benefit Parameters'!$J$30)</f>
        <v/>
      </c>
      <c r="BE79" s="1" t="str">
        <f>IF(BC56="","",'Cost and Benefit Parameters'!$J$30)</f>
        <v/>
      </c>
      <c r="BF79" s="1" t="str">
        <f>IF(BD56="","",'Cost and Benefit Parameters'!$J$30)</f>
        <v/>
      </c>
      <c r="BG79" s="1" t="str">
        <f>IF(BE56="","",'Cost and Benefit Parameters'!$J$30)</f>
        <v/>
      </c>
      <c r="BH79" s="1" t="str">
        <f>IF(BF56="","",'Cost and Benefit Parameters'!$J$30)</f>
        <v/>
      </c>
      <c r="BI79" s="1" t="str">
        <f>IF(BG56="","",'Cost and Benefit Parameters'!$J$30)</f>
        <v/>
      </c>
      <c r="BJ79" s="1" t="str">
        <f>IF(BH56="","",'Cost and Benefit Parameters'!$J$30)</f>
        <v/>
      </c>
      <c r="BK79" s="1" t="str">
        <f>IF(BI56="","",'Cost and Benefit Parameters'!$J$30)</f>
        <v/>
      </c>
      <c r="BL79" s="1" t="str">
        <f>IF(BJ56="","",'Cost and Benefit Parameters'!$J$30)</f>
        <v/>
      </c>
      <c r="BM79" s="1" t="str">
        <f>IF(BK56="","",'Cost and Benefit Parameters'!$J$30)</f>
        <v/>
      </c>
      <c r="BN79" s="1" t="str">
        <f>IF(BL56="","",'Cost and Benefit Parameters'!$J$30)</f>
        <v/>
      </c>
    </row>
    <row r="80" spans="1:72" x14ac:dyDescent="0.55000000000000004">
      <c r="A80" s="642"/>
      <c r="B80" t="s">
        <v>470</v>
      </c>
      <c r="H80" s="1" t="str">
        <f>IF(F57="","",'Cost and Benefit Parameters'!$J$30)</f>
        <v/>
      </c>
      <c r="I80" s="1" t="str">
        <f>IF(G57="","",'Cost and Benefit Parameters'!$J$30)</f>
        <v/>
      </c>
      <c r="J80" s="1" t="str">
        <f>IF(H57="","",'Cost and Benefit Parameters'!$J$30)</f>
        <v/>
      </c>
      <c r="K80" s="1">
        <f>Cohort_CF!K78*Mincers!C$52*(1+'Cost and Benefit Parameters'!$C$41)^K$6</f>
        <v>671566.81280422932</v>
      </c>
      <c r="L80" s="1">
        <f>Cohort_CF!L78*Mincers!D$52*(1+'Cost and Benefit Parameters'!$C$41)^L$6</f>
        <v>697618.44374660123</v>
      </c>
      <c r="M80" s="1">
        <f>Cohort_CF!M78*Mincers!E$52*(1+'Cost and Benefit Parameters'!$C$41)^M$6</f>
        <v>724245.9997568879</v>
      </c>
      <c r="N80" s="1">
        <f>Cohort_CF!N78*Mincers!F$52*(1+'Cost and Benefit Parameters'!$C$41)^N$6</f>
        <v>751438.91033692204</v>
      </c>
      <c r="O80" s="1">
        <f>Cohort_CF!O78*Mincers!G$52*(1+'Cost and Benefit Parameters'!$C$41)^O$6</f>
        <v>783952.72424696176</v>
      </c>
      <c r="P80" s="1">
        <f>Cohort_CF!P78*Mincers!H$52*(1+'Cost and Benefit Parameters'!$C$41)^P$6</f>
        <v>811924.63358205941</v>
      </c>
      <c r="Q80" s="1">
        <f>Cohort_CF!Q78*Mincers!I$52*(1+'Cost and Benefit Parameters'!$C$41)^Q$6</f>
        <v>840390.21220316493</v>
      </c>
      <c r="R80" s="1">
        <f>Cohort_CF!R78*Mincers!J$52*(1+'Cost and Benefit Parameters'!$C$41)^R$6</f>
        <v>869332.02079142025</v>
      </c>
      <c r="S80" s="1">
        <f>Cohort_CF!S78*Mincers!K$52*(1+'Cost and Benefit Parameters'!$C$41)^S$6</f>
        <v>898731.14240762661</v>
      </c>
      <c r="T80" s="1">
        <f>Cohort_CF!T78*Mincers!L$52*(1+'Cost and Benefit Parameters'!$C$41)^T$6</f>
        <v>928567.17777258088</v>
      </c>
      <c r="U80" s="1">
        <f>Cohort_CF!U78*Mincers!M$52*(1+'Cost and Benefit Parameters'!$C$41)^U$6</f>
        <v>958818.24490637134</v>
      </c>
      <c r="V80" s="1">
        <f>Cohort_CF!V78*Mincers!N$52*(1+'Cost and Benefit Parameters'!$C$41)^V$6</f>
        <v>989460.98327529302</v>
      </c>
      <c r="W80" s="1">
        <f>Cohort_CF!W78*Mincers!O$52*(1+'Cost and Benefit Parameters'!$C$41)^W$6</f>
        <v>1020470.5625808212</v>
      </c>
      <c r="X80" s="1">
        <f>Cohort_CF!X78*Mincers!P$52*(1+'Cost and Benefit Parameters'!$C$41)^X$6</f>
        <v>1051820.6963097127</v>
      </c>
      <c r="Y80" s="1">
        <f>Cohort_CF!Y78*Mincers!Q$52*(1+'Cost and Benefit Parameters'!$C$41)^Y$6</f>
        <v>1083483.6601477789</v>
      </c>
      <c r="Z80" s="1">
        <f>Cohort_CF!Z78*Mincers!R$52*(1+'Cost and Benefit Parameters'!$C$41)^Z$6</f>
        <v>1115430.315342512</v>
      </c>
      <c r="AA80" s="1">
        <f>Cohort_CF!AA78*Mincers!S$52*(1+'Cost and Benefit Parameters'!$C$41)^AA$6</f>
        <v>1147630.1370811111</v>
      </c>
      <c r="AB80" s="1">
        <f>Cohort_CF!AB78*Mincers!T$52*(1+'Cost and Benefit Parameters'!$C$41)^AB$6</f>
        <v>1180051.2479313323</v>
      </c>
      <c r="AC80" s="1">
        <f>Cohort_CF!AC78*Mincers!U$52*(1+'Cost and Benefit Parameters'!$C$41)^AC$6</f>
        <v>1212660.4563722217</v>
      </c>
      <c r="AD80" s="1">
        <f>Cohort_CF!AD78*Mincers!V$52*(1+'Cost and Benefit Parameters'!$C$41)^AD$6</f>
        <v>1245423.3004210796</v>
      </c>
      <c r="AE80" s="1">
        <f>Cohort_CF!AE78*Mincers!W$52*(1+'Cost and Benefit Parameters'!$C$41)^AE$6</f>
        <v>1278304.0963413778</v>
      </c>
      <c r="AF80" s="1">
        <f>Cohort_CF!AF78*Mincers!X$52*(1+'Cost and Benefit Parameters'!$C$41)^AF$6</f>
        <v>1311265.9923943914</v>
      </c>
      <c r="AG80" s="1">
        <f>Cohort_CF!AG78*Mincers!Y$52*(1+'Cost and Benefit Parameters'!$C$41)^AG$6</f>
        <v>1344271.0275747261</v>
      </c>
      <c r="AH80" s="1">
        <f>Cohort_CF!AH78*Mincers!Z$52*(1+'Cost and Benefit Parameters'!$C$41)^AH$6</f>
        <v>1377280.1952472595</v>
      </c>
      <c r="AI80" s="1">
        <f>Cohort_CF!AI78*Mincers!AA$52*(1+'Cost and Benefit Parameters'!$C$41)^AI$6</f>
        <v>1410253.511579959</v>
      </c>
      <c r="AJ80" s="1">
        <f>Cohort_CF!AJ78*Mincers!AB$52*(1+'Cost and Benefit Parameters'!$C$41)^AJ$6</f>
        <v>1443150.0886438889</v>
      </c>
      <c r="AK80" s="1">
        <f>Cohort_CF!AK78*Mincers!AC$52*(1+'Cost and Benefit Parameters'!$C$41)^AK$6</f>
        <v>1475928.2120288969</v>
      </c>
      <c r="AL80" s="1">
        <f>Cohort_CF!AL78*Mincers!AD$52*(1+'Cost and Benefit Parameters'!$C$41)^AL$6</f>
        <v>1508545.4228003796</v>
      </c>
      <c r="AM80" s="1">
        <f>Cohort_CF!AM78*Mincers!AE$52*(1+'Cost and Benefit Parameters'!$C$41)^AM$6</f>
        <v>1540958.6036001744</v>
      </c>
      <c r="AN80" s="1">
        <f>Cohort_CF!AN78*Mincers!AF$52*(1+'Cost and Benefit Parameters'!$C$41)^AN$6</f>
        <v>1573124.0686723161</v>
      </c>
      <c r="AO80" s="1">
        <f>Cohort_CF!AO78*Mincers!AG$52*(1+'Cost and Benefit Parameters'!$C$41)^AO$6</f>
        <v>1604997.6575730308</v>
      </c>
      <c r="AP80" s="1">
        <f>Cohort_CF!AP78*Mincers!AH$52*(1+'Cost and Benefit Parameters'!$C$41)^AP$6</f>
        <v>1636534.832303243</v>
      </c>
      <c r="AQ80" s="1">
        <f>Cohort_CF!AQ78*Mincers!AI$52*(1+'Cost and Benefit Parameters'!$C$41)^AQ$6</f>
        <v>1667690.777582044</v>
      </c>
      <c r="AR80" s="1">
        <f>Cohort_CF!AR78*Mincers!AJ$52*(1+'Cost and Benefit Parameters'!$C$41)^AR$6</f>
        <v>1698420.5039602481</v>
      </c>
      <c r="AS80" s="1">
        <f>Cohort_CF!AS78*Mincers!AK$52*(1+'Cost and Benefit Parameters'!$C$41)^AS$6</f>
        <v>1728678.9534552987</v>
      </c>
      <c r="AT80" s="1">
        <f>Cohort_CF!AT78*Mincers!AL$52*(1+'Cost and Benefit Parameters'!$C$41)^AT$6</f>
        <v>1758421.107371853</v>
      </c>
      <c r="AU80" s="1">
        <f>Cohort_CF!AU78*Mincers!AM$52*(1+'Cost and Benefit Parameters'!$C$41)^AU$6</f>
        <v>1787602.0959568019</v>
      </c>
      <c r="AV80" s="1">
        <f>Cohort_CF!AV78*Mincers!AN$52*(1+'Cost and Benefit Parameters'!$C$41)^AV$6</f>
        <v>1816177.3095234653</v>
      </c>
      <c r="AW80" s="1">
        <f>Cohort_CF!AW78*Mincers!AO$52*(1+'Cost and Benefit Parameters'!$C$41)^AW$6</f>
        <v>1844102.510666915</v>
      </c>
      <c r="AX80" s="1">
        <f>Cohort_CF!AX78*Mincers!AP$52*(1+'Cost and Benefit Parameters'!$C$41)^AX$6</f>
        <v>1871333.9471816232</v>
      </c>
      <c r="AY80" s="1" t="str">
        <f>IF(AW57="","",'Cost and Benefit Parameters'!$J$30)</f>
        <v/>
      </c>
      <c r="AZ80" s="1" t="str">
        <f>IF(AX57="","",'Cost and Benefit Parameters'!$J$30)</f>
        <v/>
      </c>
      <c r="BA80" s="1" t="str">
        <f>IF(AY57="","",'Cost and Benefit Parameters'!$J$30)</f>
        <v/>
      </c>
      <c r="BB80" s="1" t="str">
        <f>IF(AZ57="","",'Cost and Benefit Parameters'!$J$30)</f>
        <v/>
      </c>
      <c r="BC80" s="1" t="str">
        <f>IF(BA57="","",'Cost and Benefit Parameters'!$J$30)</f>
        <v/>
      </c>
      <c r="BD80" s="1" t="str">
        <f>IF(BB57="","",'Cost and Benefit Parameters'!$J$30)</f>
        <v/>
      </c>
      <c r="BE80" s="1" t="str">
        <f>IF(BC57="","",'Cost and Benefit Parameters'!$J$30)</f>
        <v/>
      </c>
      <c r="BF80" s="1" t="str">
        <f>IF(BD57="","",'Cost and Benefit Parameters'!$J$30)</f>
        <v/>
      </c>
      <c r="BG80" s="1" t="str">
        <f>IF(BE57="","",'Cost and Benefit Parameters'!$J$30)</f>
        <v/>
      </c>
      <c r="BH80" s="1" t="str">
        <f>IF(BF57="","",'Cost and Benefit Parameters'!$J$30)</f>
        <v/>
      </c>
      <c r="BI80" s="1" t="str">
        <f>IF(BG57="","",'Cost and Benefit Parameters'!$J$30)</f>
        <v/>
      </c>
      <c r="BJ80" s="1" t="str">
        <f>IF(BH57="","",'Cost and Benefit Parameters'!$J$30)</f>
        <v/>
      </c>
      <c r="BK80" s="1" t="str">
        <f>IF(BI57="","",'Cost and Benefit Parameters'!$J$30)</f>
        <v/>
      </c>
      <c r="BL80" s="1" t="str">
        <f>IF(BJ57="","",'Cost and Benefit Parameters'!$J$30)</f>
        <v/>
      </c>
      <c r="BM80" s="1" t="str">
        <f>IF(BK57="","",'Cost and Benefit Parameters'!$J$30)</f>
        <v/>
      </c>
      <c r="BN80" s="1" t="str">
        <f>IF(BL57="","",'Cost and Benefit Parameters'!$J$30)</f>
        <v/>
      </c>
    </row>
    <row r="81" spans="1:66" x14ac:dyDescent="0.55000000000000004">
      <c r="A81" s="642"/>
      <c r="B81" t="s">
        <v>471</v>
      </c>
      <c r="H81" s="1" t="str">
        <f>IF(F58="","",'Cost and Benefit Parameters'!$J$30)</f>
        <v/>
      </c>
      <c r="I81" s="1" t="str">
        <f>IF(G58="","",'Cost and Benefit Parameters'!$J$30)</f>
        <v/>
      </c>
      <c r="J81" s="1" t="str">
        <f>IF(H58="","",'Cost and Benefit Parameters'!$J$30)</f>
        <v/>
      </c>
      <c r="K81" s="1" t="str">
        <f>IF(I58="","",'Cost and Benefit Parameters'!$J$30)</f>
        <v/>
      </c>
      <c r="L81" s="1">
        <f>Cohort_CF!L79*Mincers!C$52*(1+'Cost and Benefit Parameters'!$C$41)^L$6</f>
        <v>691713.81718835619</v>
      </c>
      <c r="M81" s="1">
        <f>Cohort_CF!M79*Mincers!D$52*(1+'Cost and Benefit Parameters'!$C$41)^M$6</f>
        <v>718546.99705899938</v>
      </c>
      <c r="N81" s="1">
        <f>Cohort_CF!N79*Mincers!E$52*(1+'Cost and Benefit Parameters'!$C$41)^N$6</f>
        <v>745973.37974959449</v>
      </c>
      <c r="O81" s="1">
        <f>Cohort_CF!O79*Mincers!F$52*(1+'Cost and Benefit Parameters'!$C$41)^O$6</f>
        <v>773982.07764702977</v>
      </c>
      <c r="P81" s="1">
        <f>Cohort_CF!P79*Mincers!G$52*(1+'Cost and Benefit Parameters'!$C$41)^P$6</f>
        <v>807471.30597437057</v>
      </c>
      <c r="Q81" s="1">
        <f>Cohort_CF!Q79*Mincers!H$52*(1+'Cost and Benefit Parameters'!$C$41)^Q$6</f>
        <v>836282.37258952123</v>
      </c>
      <c r="R81" s="1">
        <f>Cohort_CF!R79*Mincers!I$52*(1+'Cost and Benefit Parameters'!$C$41)^R$6</f>
        <v>865601.91856925981</v>
      </c>
      <c r="S81" s="1">
        <f>Cohort_CF!S79*Mincers!J$52*(1+'Cost and Benefit Parameters'!$C$41)^S$6</f>
        <v>895411.98141516279</v>
      </c>
      <c r="T81" s="1">
        <f>Cohort_CF!T79*Mincers!K$52*(1+'Cost and Benefit Parameters'!$C$41)^T$6</f>
        <v>925693.07667985547</v>
      </c>
      <c r="U81" s="1">
        <f>Cohort_CF!U79*Mincers!L$52*(1+'Cost and Benefit Parameters'!$C$41)^U$6</f>
        <v>956424.1931057584</v>
      </c>
      <c r="V81" s="1">
        <f>Cohort_CF!V79*Mincers!M$52*(1+'Cost and Benefit Parameters'!$C$41)^V$6</f>
        <v>987582.79225356237</v>
      </c>
      <c r="W81" s="1">
        <f>Cohort_CF!W79*Mincers!N$52*(1+'Cost and Benefit Parameters'!$C$41)^W$6</f>
        <v>1019144.8127735518</v>
      </c>
      <c r="X81" s="1">
        <f>Cohort_CF!X79*Mincers!O$52*(1+'Cost and Benefit Parameters'!$C$41)^X$6</f>
        <v>1051084.6794582459</v>
      </c>
      <c r="Y81" s="1">
        <f>Cohort_CF!Y79*Mincers!P$52*(1+'Cost and Benefit Parameters'!$C$41)^Y$6</f>
        <v>1083375.3171990041</v>
      </c>
      <c r="Z81" s="1">
        <f>Cohort_CF!Z79*Mincers!Q$52*(1+'Cost and Benefit Parameters'!$C$41)^Z$6</f>
        <v>1115988.1699522124</v>
      </c>
      <c r="AA81" s="1">
        <f>Cohort_CF!AA79*Mincers!R$52*(1+'Cost and Benefit Parameters'!$C$41)^AA$6</f>
        <v>1148893.2248027872</v>
      </c>
      <c r="AB81" s="1">
        <f>Cohort_CF!AB79*Mincers!S$52*(1+'Cost and Benefit Parameters'!$C$41)^AB$6</f>
        <v>1182059.0411935446</v>
      </c>
      <c r="AC81" s="1">
        <f>Cohort_CF!AC79*Mincers!T$52*(1+'Cost and Benefit Parameters'!$C$41)^AC$6</f>
        <v>1215452.7853692726</v>
      </c>
      <c r="AD81" s="1">
        <f>Cohort_CF!AD79*Mincers!U$52*(1+'Cost and Benefit Parameters'!$C$41)^AD$6</f>
        <v>1249040.2700633882</v>
      </c>
      <c r="AE81" s="1">
        <f>Cohort_CF!AE79*Mincers!V$52*(1+'Cost and Benefit Parameters'!$C$41)^AE$6</f>
        <v>1282785.9994337121</v>
      </c>
      <c r="AF81" s="1">
        <f>Cohort_CF!AF79*Mincers!W$52*(1+'Cost and Benefit Parameters'!$C$41)^AF$6</f>
        <v>1316653.2192316193</v>
      </c>
      <c r="AG81" s="1">
        <f>Cohort_CF!AG79*Mincers!X$52*(1+'Cost and Benefit Parameters'!$C$41)^AG$6</f>
        <v>1350603.9721662232</v>
      </c>
      <c r="AH81" s="1">
        <f>Cohort_CF!AH79*Mincers!Y$52*(1+'Cost and Benefit Parameters'!$C$41)^AH$6</f>
        <v>1384599.158401968</v>
      </c>
      <c r="AI81" s="1">
        <f>Cohort_CF!AI79*Mincers!Z$52*(1+'Cost and Benefit Parameters'!$C$41)^AI$6</f>
        <v>1418598.601104677</v>
      </c>
      <c r="AJ81" s="1">
        <f>Cohort_CF!AJ79*Mincers!AA$52*(1+'Cost and Benefit Parameters'!$C$41)^AJ$6</f>
        <v>1452561.1169273579</v>
      </c>
      <c r="AK81" s="1">
        <f>Cohort_CF!AK79*Mincers!AB$52*(1+'Cost and Benefit Parameters'!$C$41)^AK$6</f>
        <v>1486444.5913032058</v>
      </c>
      <c r="AL81" s="1">
        <f>Cohort_CF!AL79*Mincers!AC$52*(1+'Cost and Benefit Parameters'!$C$41)^AL$6</f>
        <v>1520206.0583897636</v>
      </c>
      <c r="AM81" s="1">
        <f>Cohort_CF!AM79*Mincers!AD$52*(1+'Cost and Benefit Parameters'!$C$41)^AM$6</f>
        <v>1553801.785484391</v>
      </c>
      <c r="AN81" s="1">
        <f>Cohort_CF!AN79*Mincers!AE$52*(1+'Cost and Benefit Parameters'!$C$41)^AN$6</f>
        <v>1587187.3617081793</v>
      </c>
      <c r="AO81" s="1">
        <f>Cohort_CF!AO79*Mincers!AF$52*(1+'Cost and Benefit Parameters'!$C$41)^AO$6</f>
        <v>1620317.7907324859</v>
      </c>
      <c r="AP81" s="1">
        <f>Cohort_CF!AP79*Mincers!AG$52*(1+'Cost and Benefit Parameters'!$C$41)^AP$6</f>
        <v>1653147.5873002217</v>
      </c>
      <c r="AQ81" s="1">
        <f>Cohort_CF!AQ79*Mincers!AH$52*(1+'Cost and Benefit Parameters'!$C$41)^AQ$6</f>
        <v>1685630.87727234</v>
      </c>
      <c r="AR81" s="1">
        <f>Cohort_CF!AR79*Mincers!AI$52*(1+'Cost and Benefit Parameters'!$C$41)^AR$6</f>
        <v>1717721.5009095054</v>
      </c>
      <c r="AS81" s="1">
        <f>Cohort_CF!AS79*Mincers!AJ$52*(1+'Cost and Benefit Parameters'!$C$41)^AS$6</f>
        <v>1749373.119079056</v>
      </c>
      <c r="AT81" s="1">
        <f>Cohort_CF!AT79*Mincers!AK$52*(1+'Cost and Benefit Parameters'!$C$41)^AT$6</f>
        <v>1780539.3220589573</v>
      </c>
      <c r="AU81" s="1">
        <f>Cohort_CF!AU79*Mincers!AL$52*(1+'Cost and Benefit Parameters'!$C$41)^AU$6</f>
        <v>1811173.7405930087</v>
      </c>
      <c r="AV81" s="1">
        <f>Cohort_CF!AV79*Mincers!AM$52*(1+'Cost and Benefit Parameters'!$C$41)^AV$6</f>
        <v>1841230.1588355063</v>
      </c>
      <c r="AW81" s="1">
        <f>Cohort_CF!AW79*Mincers!AN$52*(1+'Cost and Benefit Parameters'!$C$41)^AW$6</f>
        <v>1870662.6288091692</v>
      </c>
      <c r="AX81" s="1">
        <f>Cohort_CF!AX79*Mincers!AO$52*(1+'Cost and Benefit Parameters'!$C$41)^AX$6</f>
        <v>1899425.5859869223</v>
      </c>
      <c r="AY81" s="1">
        <f>Cohort_CF!AY79*Mincers!AP$52*(1+'Cost and Benefit Parameters'!$C$41)^AY$6</f>
        <v>1927473.9655970719</v>
      </c>
      <c r="AZ81" s="1" t="str">
        <f>IF(AX58="","",'Cost and Benefit Parameters'!$J$30)</f>
        <v/>
      </c>
      <c r="BA81" s="1" t="str">
        <f>IF(AY58="","",'Cost and Benefit Parameters'!$J$30)</f>
        <v/>
      </c>
      <c r="BB81" s="1" t="str">
        <f>IF(AZ58="","",'Cost and Benefit Parameters'!$J$30)</f>
        <v/>
      </c>
      <c r="BC81" s="1" t="str">
        <f>IF(BA58="","",'Cost and Benefit Parameters'!$J$30)</f>
        <v/>
      </c>
      <c r="BD81" s="1" t="str">
        <f>IF(BB58="","",'Cost and Benefit Parameters'!$J$30)</f>
        <v/>
      </c>
      <c r="BE81" s="1" t="str">
        <f>IF(BC58="","",'Cost and Benefit Parameters'!$J$30)</f>
        <v/>
      </c>
      <c r="BF81" s="1" t="str">
        <f>IF(BD58="","",'Cost and Benefit Parameters'!$J$30)</f>
        <v/>
      </c>
      <c r="BG81" s="1" t="str">
        <f>IF(BE58="","",'Cost and Benefit Parameters'!$J$30)</f>
        <v/>
      </c>
      <c r="BH81" s="1" t="str">
        <f>IF(BF58="","",'Cost and Benefit Parameters'!$J$30)</f>
        <v/>
      </c>
      <c r="BI81" s="1" t="str">
        <f>IF(BG58="","",'Cost and Benefit Parameters'!$J$30)</f>
        <v/>
      </c>
      <c r="BJ81" s="1" t="str">
        <f>IF(BH58="","",'Cost and Benefit Parameters'!$J$30)</f>
        <v/>
      </c>
      <c r="BK81" s="1" t="str">
        <f>IF(BI58="","",'Cost and Benefit Parameters'!$J$30)</f>
        <v/>
      </c>
      <c r="BL81" s="1" t="str">
        <f>IF(BJ58="","",'Cost and Benefit Parameters'!$J$30)</f>
        <v/>
      </c>
      <c r="BM81" s="1" t="str">
        <f>IF(BK58="","",'Cost and Benefit Parameters'!$J$30)</f>
        <v/>
      </c>
      <c r="BN81" s="1" t="str">
        <f>IF(BL58="","",'Cost and Benefit Parameters'!$J$30)</f>
        <v/>
      </c>
    </row>
    <row r="82" spans="1:66" x14ac:dyDescent="0.55000000000000004">
      <c r="A82" s="642"/>
      <c r="B82" t="s">
        <v>472</v>
      </c>
      <c r="H82" s="1" t="str">
        <f>IF(F59="","",'Cost and Benefit Parameters'!$J$30)</f>
        <v/>
      </c>
      <c r="I82" s="1" t="str">
        <f>IF(G59="","",'Cost and Benefit Parameters'!$J$30)</f>
        <v/>
      </c>
      <c r="J82" s="1" t="str">
        <f>IF(H59="","",'Cost and Benefit Parameters'!$J$30)</f>
        <v/>
      </c>
      <c r="K82" s="1" t="str">
        <f>IF(I59="","",'Cost and Benefit Parameters'!$J$30)</f>
        <v/>
      </c>
      <c r="L82" s="1" t="str">
        <f>IF(J59="","",'Cost and Benefit Parameters'!$J$30)</f>
        <v/>
      </c>
      <c r="M82" s="1">
        <f>Cohort_CF!M80*Mincers!C$52*(1+'Cost and Benefit Parameters'!$C$41)^M$6</f>
        <v>712465.2317040069</v>
      </c>
      <c r="N82" s="1">
        <f>Cohort_CF!N80*Mincers!D$52*(1+'Cost and Benefit Parameters'!$C$41)^N$6</f>
        <v>740103.40697076928</v>
      </c>
      <c r="O82" s="1">
        <f>Cohort_CF!O80*Mincers!E$52*(1+'Cost and Benefit Parameters'!$C$41)^O$6</f>
        <v>768352.58114208234</v>
      </c>
      <c r="P82" s="1">
        <f>Cohort_CF!P80*Mincers!F$52*(1+'Cost and Benefit Parameters'!$C$41)^P$6</f>
        <v>797201.5399764406</v>
      </c>
      <c r="Q82" s="1">
        <f>Cohort_CF!Q80*Mincers!G$52*(1+'Cost and Benefit Parameters'!$C$41)^Q$6</f>
        <v>831695.4451536017</v>
      </c>
      <c r="R82" s="1">
        <f>Cohort_CF!R80*Mincers!H$52*(1+'Cost and Benefit Parameters'!$C$41)^R$6</f>
        <v>861370.84376720677</v>
      </c>
      <c r="S82" s="1">
        <f>Cohort_CF!S80*Mincers!I$52*(1+'Cost and Benefit Parameters'!$C$41)^S$6</f>
        <v>891569.97612633754</v>
      </c>
      <c r="T82" s="1">
        <f>Cohort_CF!T80*Mincers!J$52*(1+'Cost and Benefit Parameters'!$C$41)^T$6</f>
        <v>922274.34085761779</v>
      </c>
      <c r="U82" s="1">
        <f>Cohort_CF!U80*Mincers!K$52*(1+'Cost and Benefit Parameters'!$C$41)^U$6</f>
        <v>953463.86898025114</v>
      </c>
      <c r="V82" s="1">
        <f>Cohort_CF!V80*Mincers!L$52*(1+'Cost and Benefit Parameters'!$C$41)^V$6</f>
        <v>985116.91889893101</v>
      </c>
      <c r="W82" s="1">
        <f>Cohort_CF!W80*Mincers!M$52*(1+'Cost and Benefit Parameters'!$C$41)^W$6</f>
        <v>1017210.2760211691</v>
      </c>
      <c r="X82" s="1">
        <f>Cohort_CF!X80*Mincers!N$52*(1+'Cost and Benefit Parameters'!$C$41)^X$6</f>
        <v>1049719.1571567585</v>
      </c>
      <c r="Y82" s="1">
        <f>Cohort_CF!Y80*Mincers!O$52*(1+'Cost and Benefit Parameters'!$C$41)^Y$6</f>
        <v>1082617.2198419932</v>
      </c>
      <c r="Z82" s="1">
        <f>Cohort_CF!Z80*Mincers!P$52*(1+'Cost and Benefit Parameters'!$C$41)^Z$6</f>
        <v>1115876.5767149741</v>
      </c>
      <c r="AA82" s="1">
        <f>Cohort_CF!AA80*Mincers!Q$52*(1+'Cost and Benefit Parameters'!$C$41)^AA$6</f>
        <v>1149467.8150507784</v>
      </c>
      <c r="AB82" s="1">
        <f>Cohort_CF!AB80*Mincers!R$52*(1+'Cost and Benefit Parameters'!$C$41)^AB$6</f>
        <v>1183360.0215468709</v>
      </c>
      <c r="AC82" s="1">
        <f>Cohort_CF!AC80*Mincers!S$52*(1+'Cost and Benefit Parameters'!$C$41)^AC$6</f>
        <v>1217520.812429351</v>
      </c>
      <c r="AD82" s="1">
        <f>Cohort_CF!AD80*Mincers!T$52*(1+'Cost and Benefit Parameters'!$C$41)^AD$6</f>
        <v>1251916.3689303505</v>
      </c>
      <c r="AE82" s="1">
        <f>Cohort_CF!AE80*Mincers!U$52*(1+'Cost and Benefit Parameters'!$C$41)^AE$6</f>
        <v>1286511.4781652896</v>
      </c>
      <c r="AF82" s="1">
        <f>Cohort_CF!AF80*Mincers!V$52*(1+'Cost and Benefit Parameters'!$C$41)^AF$6</f>
        <v>1321269.5794167237</v>
      </c>
      <c r="AG82" s="1">
        <f>Cohort_CF!AG80*Mincers!W$52*(1+'Cost and Benefit Parameters'!$C$41)^AG$6</f>
        <v>1356152.8158085677</v>
      </c>
      <c r="AH82" s="1">
        <f>Cohort_CF!AH80*Mincers!X$52*(1+'Cost and Benefit Parameters'!$C$41)^AH$6</f>
        <v>1391122.0913312098</v>
      </c>
      <c r="AI82" s="1">
        <f>Cohort_CF!AI80*Mincers!Y$52*(1+'Cost and Benefit Parameters'!$C$41)^AI$6</f>
        <v>1426137.1331540267</v>
      </c>
      <c r="AJ82" s="1">
        <f>Cohort_CF!AJ80*Mincers!Z$52*(1+'Cost and Benefit Parameters'!$C$41)^AJ$6</f>
        <v>1461156.5591378175</v>
      </c>
      <c r="AK82" s="1">
        <f>Cohort_CF!AK80*Mincers!AA$52*(1+'Cost and Benefit Parameters'!$C$41)^AK$6</f>
        <v>1496137.9504351788</v>
      </c>
      <c r="AL82" s="1">
        <f>Cohort_CF!AL80*Mincers!AB$52*(1+'Cost and Benefit Parameters'!$C$41)^AL$6</f>
        <v>1531037.9290423018</v>
      </c>
      <c r="AM82" s="1">
        <f>Cohort_CF!AM80*Mincers!AC$52*(1+'Cost and Benefit Parameters'!$C$41)^AM$6</f>
        <v>1565812.2401414565</v>
      </c>
      <c r="AN82" s="1">
        <f>Cohort_CF!AN80*Mincers!AD$52*(1+'Cost and Benefit Parameters'!$C$41)^AN$6</f>
        <v>1600415.8390489225</v>
      </c>
      <c r="AO82" s="1">
        <f>Cohort_CF!AO80*Mincers!AE$52*(1+'Cost and Benefit Parameters'!$C$41)^AO$6</f>
        <v>1634802.9825594248</v>
      </c>
      <c r="AP82" s="1">
        <f>Cohort_CF!AP80*Mincers!AF$52*(1+'Cost and Benefit Parameters'!$C$41)^AP$6</f>
        <v>1668927.3244544603</v>
      </c>
      <c r="AQ82" s="1">
        <f>Cohort_CF!AQ80*Mincers!AG$52*(1+'Cost and Benefit Parameters'!$C$41)^AQ$6</f>
        <v>1702742.0149192282</v>
      </c>
      <c r="AR82" s="1">
        <f>Cohort_CF!AR80*Mincers!AH$52*(1+'Cost and Benefit Parameters'!$C$41)^AR$6</f>
        <v>1736199.8035905103</v>
      </c>
      <c r="AS82" s="1">
        <f>Cohort_CF!AS80*Mincers!AI$52*(1+'Cost and Benefit Parameters'!$C$41)^AS$6</f>
        <v>1769253.1459367906</v>
      </c>
      <c r="AT82" s="1">
        <f>Cohort_CF!AT80*Mincers!AJ$52*(1+'Cost and Benefit Parameters'!$C$41)^AT$6</f>
        <v>1801854.3126514272</v>
      </c>
      <c r="AU82" s="1">
        <f>Cohort_CF!AU80*Mincers!AK$52*(1+'Cost and Benefit Parameters'!$C$41)^AU$6</f>
        <v>1833955.501720726</v>
      </c>
      <c r="AV82" s="1">
        <f>Cohort_CF!AV80*Mincers!AL$52*(1+'Cost and Benefit Parameters'!$C$41)^AV$6</f>
        <v>1865508.952810799</v>
      </c>
      <c r="AW82" s="1">
        <f>Cohort_CF!AW80*Mincers!AM$52*(1+'Cost and Benefit Parameters'!$C$41)^AW$6</f>
        <v>1896467.0636005714</v>
      </c>
      <c r="AX82" s="1">
        <f>Cohort_CF!AX80*Mincers!AN$52*(1+'Cost and Benefit Parameters'!$C$41)^AX$6</f>
        <v>1926782.507673444</v>
      </c>
      <c r="AY82" s="1">
        <f>Cohort_CF!AY80*Mincers!AO$52*(1+'Cost and Benefit Parameters'!$C$41)^AY$6</f>
        <v>1956408.3535665299</v>
      </c>
      <c r="AZ82" s="1">
        <f>Cohort_CF!AZ80*Mincers!AP$52*(1+'Cost and Benefit Parameters'!$C$41)^AZ$6</f>
        <v>1985298.1845649842</v>
      </c>
      <c r="BA82" s="1" t="str">
        <f>IF(AY59="","",'Cost and Benefit Parameters'!$J$30)</f>
        <v/>
      </c>
      <c r="BB82" s="1" t="str">
        <f>IF(AZ59="","",'Cost and Benefit Parameters'!$J$30)</f>
        <v/>
      </c>
      <c r="BC82" s="1" t="str">
        <f>IF(BA59="","",'Cost and Benefit Parameters'!$J$30)</f>
        <v/>
      </c>
      <c r="BD82" s="1" t="str">
        <f>IF(BB59="","",'Cost and Benefit Parameters'!$J$30)</f>
        <v/>
      </c>
      <c r="BE82" s="1" t="str">
        <f>IF(BC59="","",'Cost and Benefit Parameters'!$J$30)</f>
        <v/>
      </c>
      <c r="BF82" s="1" t="str">
        <f>IF(BD59="","",'Cost and Benefit Parameters'!$J$30)</f>
        <v/>
      </c>
      <c r="BG82" s="1" t="str">
        <f>IF(BE59="","",'Cost and Benefit Parameters'!$J$30)</f>
        <v/>
      </c>
      <c r="BH82" s="1" t="str">
        <f>IF(BF59="","",'Cost and Benefit Parameters'!$J$30)</f>
        <v/>
      </c>
      <c r="BI82" s="1" t="str">
        <f>IF(BG59="","",'Cost and Benefit Parameters'!$J$30)</f>
        <v/>
      </c>
      <c r="BJ82" s="1" t="str">
        <f>IF(BH59="","",'Cost and Benefit Parameters'!$J$30)</f>
        <v/>
      </c>
      <c r="BK82" s="1" t="str">
        <f>IF(BI59="","",'Cost and Benefit Parameters'!$J$30)</f>
        <v/>
      </c>
      <c r="BL82" s="1" t="str">
        <f>IF(BJ59="","",'Cost and Benefit Parameters'!$J$30)</f>
        <v/>
      </c>
      <c r="BM82" s="1" t="str">
        <f>IF(BK59="","",'Cost and Benefit Parameters'!$J$30)</f>
        <v/>
      </c>
      <c r="BN82" s="1" t="str">
        <f>IF(BL59="","",'Cost and Benefit Parameters'!$J$30)</f>
        <v/>
      </c>
    </row>
    <row r="83" spans="1:66" x14ac:dyDescent="0.55000000000000004">
      <c r="A83" s="642"/>
      <c r="B83" t="s">
        <v>473</v>
      </c>
      <c r="H83" s="1" t="str">
        <f>IF(F60="","",'Cost and Benefit Parameters'!$J$30)</f>
        <v/>
      </c>
      <c r="I83" s="1" t="str">
        <f>IF(G60="","",'Cost and Benefit Parameters'!$J$30)</f>
        <v/>
      </c>
      <c r="J83" s="1" t="str">
        <f>IF(H60="","",'Cost and Benefit Parameters'!$J$30)</f>
        <v/>
      </c>
      <c r="K83" s="1" t="str">
        <f>IF(I60="","",'Cost and Benefit Parameters'!$J$30)</f>
        <v/>
      </c>
      <c r="L83" s="1" t="str">
        <f>IF(J60="","",'Cost and Benefit Parameters'!$J$30)</f>
        <v/>
      </c>
      <c r="M83" s="1"/>
      <c r="N83" s="1">
        <f>Cohort_CF!N81*Mincers!C$52*(1+'Cost and Benefit Parameters'!$C$41)^N$6</f>
        <v>733839.18865512707</v>
      </c>
      <c r="O83" s="1">
        <f>Cohort_CF!O81*Mincers!D$52*(1+'Cost and Benefit Parameters'!$C$41)^O$6</f>
        <v>762306.50917989237</v>
      </c>
      <c r="P83" s="1">
        <f>Cohort_CF!P81*Mincers!E$52*(1+'Cost and Benefit Parameters'!$C$41)^P$6</f>
        <v>791403.15857634472</v>
      </c>
      <c r="Q83" s="1">
        <f>Cohort_CF!Q81*Mincers!F$52*(1+'Cost and Benefit Parameters'!$C$41)^Q$6</f>
        <v>821117.58617573394</v>
      </c>
      <c r="R83" s="1">
        <f>Cohort_CF!R81*Mincers!G$52*(1+'Cost and Benefit Parameters'!$C$41)^R$6</f>
        <v>856646.30850820965</v>
      </c>
      <c r="S83" s="1">
        <f>Cohort_CF!S81*Mincers!H$52*(1+'Cost and Benefit Parameters'!$C$41)^S$6</f>
        <v>887211.96908022289</v>
      </c>
      <c r="T83" s="1">
        <f>Cohort_CF!T81*Mincers!I$52*(1+'Cost and Benefit Parameters'!$C$41)^T$6</f>
        <v>918317.07541012776</v>
      </c>
      <c r="U83" s="1">
        <f>Cohort_CF!U81*Mincers!J$52*(1+'Cost and Benefit Parameters'!$C$41)^U$6</f>
        <v>949942.57108334638</v>
      </c>
      <c r="V83" s="1">
        <f>Cohort_CF!V81*Mincers!K$52*(1+'Cost and Benefit Parameters'!$C$41)^V$6</f>
        <v>982067.7850496585</v>
      </c>
      <c r="W83" s="1">
        <f>Cohort_CF!W81*Mincers!L$52*(1+'Cost and Benefit Parameters'!$C$41)^W$6</f>
        <v>1014670.4264658989</v>
      </c>
      <c r="X83" s="1">
        <f>Cohort_CF!X81*Mincers!M$52*(1+'Cost and Benefit Parameters'!$C$41)^X$6</f>
        <v>1047726.5843018043</v>
      </c>
      <c r="Y83" s="1">
        <f>Cohort_CF!Y81*Mincers!N$52*(1+'Cost and Benefit Parameters'!$C$41)^Y$6</f>
        <v>1081210.731871461</v>
      </c>
      <c r="Z83" s="1">
        <f>Cohort_CF!Z81*Mincers!O$52*(1+'Cost and Benefit Parameters'!$C$41)^Z$6</f>
        <v>1115095.736437253</v>
      </c>
      <c r="AA83" s="1">
        <f>Cohort_CF!AA81*Mincers!P$52*(1+'Cost and Benefit Parameters'!$C$41)^AA$6</f>
        <v>1149352.8740164232</v>
      </c>
      <c r="AB83" s="1">
        <f>Cohort_CF!AB81*Mincers!Q$52*(1+'Cost and Benefit Parameters'!$C$41)^AB$6</f>
        <v>1183951.849502302</v>
      </c>
      <c r="AC83" s="1">
        <f>Cohort_CF!AC81*Mincers!R$52*(1+'Cost and Benefit Parameters'!$C$41)^AC$6</f>
        <v>1218860.8221932771</v>
      </c>
      <c r="AD83" s="1">
        <f>Cohort_CF!AD81*Mincers!S$52*(1+'Cost and Benefit Parameters'!$C$41)^AD$6</f>
        <v>1254046.4368022312</v>
      </c>
      <c r="AE83" s="1">
        <f>Cohort_CF!AE81*Mincers!T$52*(1+'Cost and Benefit Parameters'!$C$41)^AE$6</f>
        <v>1289473.8599982609</v>
      </c>
      <c r="AF83" s="1">
        <f>Cohort_CF!AF81*Mincers!U$52*(1+'Cost and Benefit Parameters'!$C$41)^AF$6</f>
        <v>1325106.8225102485</v>
      </c>
      <c r="AG83" s="1">
        <f>Cohort_CF!AG81*Mincers!V$52*(1+'Cost and Benefit Parameters'!$C$41)^AG$6</f>
        <v>1360907.6667992251</v>
      </c>
      <c r="AH83" s="1">
        <f>Cohort_CF!AH81*Mincers!W$52*(1+'Cost and Benefit Parameters'!$C$41)^AH$6</f>
        <v>1396837.4002828246</v>
      </c>
      <c r="AI83" s="1">
        <f>Cohort_CF!AI81*Mincers!X$52*(1+'Cost and Benefit Parameters'!$C$41)^AI$6</f>
        <v>1432855.754071146</v>
      </c>
      <c r="AJ83" s="1">
        <f>Cohort_CF!AJ81*Mincers!Y$52*(1+'Cost and Benefit Parameters'!$C$41)^AJ$6</f>
        <v>1468921.2471486474</v>
      </c>
      <c r="AK83" s="1">
        <f>Cohort_CF!AK81*Mincers!Z$52*(1+'Cost and Benefit Parameters'!$C$41)^AK$6</f>
        <v>1504991.2559119521</v>
      </c>
      <c r="AL83" s="1">
        <f>Cohort_CF!AL81*Mincers!AA$52*(1+'Cost and Benefit Parameters'!$C$41)^AL$6</f>
        <v>1541022.088948234</v>
      </c>
      <c r="AM83" s="1">
        <f>Cohort_CF!AM81*Mincers!AB$52*(1+'Cost and Benefit Parameters'!$C$41)^AM$6</f>
        <v>1576969.0669135707</v>
      </c>
      <c r="AN83" s="1">
        <f>Cohort_CF!AN81*Mincers!AC$52*(1+'Cost and Benefit Parameters'!$C$41)^AN$6</f>
        <v>1612786.6073457</v>
      </c>
      <c r="AO83" s="1">
        <f>Cohort_CF!AO81*Mincers!AD$52*(1+'Cost and Benefit Parameters'!$C$41)^AO$6</f>
        <v>1648428.3142203903</v>
      </c>
      <c r="AP83" s="1">
        <f>Cohort_CF!AP81*Mincers!AE$52*(1+'Cost and Benefit Parameters'!$C$41)^AP$6</f>
        <v>1683847.0720362077</v>
      </c>
      <c r="AQ83" s="1">
        <f>Cohort_CF!AQ81*Mincers!AF$52*(1+'Cost and Benefit Parameters'!$C$41)^AQ$6</f>
        <v>1718995.144188094</v>
      </c>
      <c r="AR83" s="1">
        <f>Cohort_CF!AR81*Mincers!AG$52*(1+'Cost and Benefit Parameters'!$C$41)^AR$6</f>
        <v>1753824.275366805</v>
      </c>
      <c r="AS83" s="1">
        <f>Cohort_CF!AS81*Mincers!AH$52*(1+'Cost and Benefit Parameters'!$C$41)^AS$6</f>
        <v>1788285.7976982258</v>
      </c>
      <c r="AT83" s="1">
        <f>Cohort_CF!AT81*Mincers!AI$52*(1+'Cost and Benefit Parameters'!$C$41)^AT$6</f>
        <v>1822330.7403148941</v>
      </c>
      <c r="AU83" s="1">
        <f>Cohort_CF!AU81*Mincers!AJ$52*(1+'Cost and Benefit Parameters'!$C$41)^AU$6</f>
        <v>1855909.9420309702</v>
      </c>
      <c r="AV83" s="1">
        <f>Cohort_CF!AV81*Mincers!AK$52*(1+'Cost and Benefit Parameters'!$C$41)^AV$6</f>
        <v>1888974.1667723481</v>
      </c>
      <c r="AW83" s="1">
        <f>Cohort_CF!AW81*Mincers!AL$52*(1+'Cost and Benefit Parameters'!$C$41)^AW$6</f>
        <v>1921474.2213951228</v>
      </c>
      <c r="AX83" s="1">
        <f>Cohort_CF!AX81*Mincers!AM$52*(1+'Cost and Benefit Parameters'!$C$41)^AX$6</f>
        <v>1953361.0755085882</v>
      </c>
      <c r="AY83" s="1">
        <f>Cohort_CF!AY81*Mincers!AN$52*(1+'Cost and Benefit Parameters'!$C$41)^AY$6</f>
        <v>1984585.9829036472</v>
      </c>
      <c r="AZ83" s="1">
        <f>Cohort_CF!AZ81*Mincers!AO$52*(1+'Cost and Benefit Parameters'!$C$41)^AZ$6</f>
        <v>2015100.6041735257</v>
      </c>
      <c r="BA83" s="1">
        <f>Cohort_CF!BA81*Mincers!AP$52*(1+'Cost and Benefit Parameters'!$C$41)^BA$6</f>
        <v>2044857.1301019338</v>
      </c>
      <c r="BB83" s="1" t="str">
        <f>IF(AZ60="","",'Cost and Benefit Parameters'!$J$30)</f>
        <v/>
      </c>
      <c r="BC83" s="1" t="str">
        <f>IF(BA60="","",'Cost and Benefit Parameters'!$J$30)</f>
        <v/>
      </c>
      <c r="BD83" s="1" t="str">
        <f>IF(BB60="","",'Cost and Benefit Parameters'!$J$30)</f>
        <v/>
      </c>
      <c r="BE83" s="1" t="str">
        <f>IF(BC60="","",'Cost and Benefit Parameters'!$J$30)</f>
        <v/>
      </c>
      <c r="BF83" s="1" t="str">
        <f>IF(BD60="","",'Cost and Benefit Parameters'!$J$30)</f>
        <v/>
      </c>
      <c r="BG83" s="1" t="str">
        <f>IF(BE60="","",'Cost and Benefit Parameters'!$J$30)</f>
        <v/>
      </c>
      <c r="BH83" s="1" t="str">
        <f>IF(BF60="","",'Cost and Benefit Parameters'!$J$30)</f>
        <v/>
      </c>
      <c r="BI83" s="1" t="str">
        <f>IF(BG60="","",'Cost and Benefit Parameters'!$J$30)</f>
        <v/>
      </c>
      <c r="BJ83" s="1" t="str">
        <f>IF(BH60="","",'Cost and Benefit Parameters'!$J$30)</f>
        <v/>
      </c>
      <c r="BK83" s="1" t="str">
        <f>IF(BI60="","",'Cost and Benefit Parameters'!$J$30)</f>
        <v/>
      </c>
      <c r="BL83" s="1" t="str">
        <f>IF(BJ60="","",'Cost and Benefit Parameters'!$J$30)</f>
        <v/>
      </c>
      <c r="BM83" s="1" t="str">
        <f>IF(BK60="","",'Cost and Benefit Parameters'!$J$30)</f>
        <v/>
      </c>
      <c r="BN83" s="1" t="str">
        <f>IF(BL60="","",'Cost and Benefit Parameters'!$J$30)</f>
        <v/>
      </c>
    </row>
    <row r="84" spans="1:66" x14ac:dyDescent="0.55000000000000004">
      <c r="A84" s="642"/>
      <c r="B84" t="s">
        <v>474</v>
      </c>
      <c r="H84" s="1" t="str">
        <f>IF(F61="","",'Cost and Benefit Parameters'!$J$30)</f>
        <v/>
      </c>
      <c r="I84" s="1" t="str">
        <f>IF(G61="","",'Cost and Benefit Parameters'!$J$30)</f>
        <v/>
      </c>
      <c r="J84" s="1" t="str">
        <f>IF(H61="","",'Cost and Benefit Parameters'!$J$30)</f>
        <v/>
      </c>
      <c r="K84" s="1" t="str">
        <f>IF(I61="","",'Cost and Benefit Parameters'!$J$30)</f>
        <v/>
      </c>
      <c r="L84" s="1" t="str">
        <f>IF(J61="","",'Cost and Benefit Parameters'!$J$30)</f>
        <v/>
      </c>
      <c r="M84" s="1" t="str">
        <f>IF(K61="","",'Cost and Benefit Parameters'!$J$30)</f>
        <v/>
      </c>
      <c r="N84" s="1" t="str">
        <f>IF(L61="","",'Cost and Benefit Parameters'!$J$30)</f>
        <v/>
      </c>
      <c r="O84" s="1">
        <f>Cohort_CF!O82*Mincers!C$52*(1+'Cost and Benefit Parameters'!$C$41)^O$6</f>
        <v>755854.36431478092</v>
      </c>
      <c r="P84" s="1">
        <f>Cohort_CF!P82*Mincers!D$52*(1+'Cost and Benefit Parameters'!$C$41)^P$6</f>
        <v>785175.70445528906</v>
      </c>
      <c r="Q84" s="1">
        <f>Cohort_CF!Q82*Mincers!E$52*(1+'Cost and Benefit Parameters'!$C$41)^Q$6</f>
        <v>815145.25333363516</v>
      </c>
      <c r="R84" s="1">
        <f>Cohort_CF!R82*Mincers!F$52*(1+'Cost and Benefit Parameters'!$C$41)^R$6</f>
        <v>845751.11376100581</v>
      </c>
      <c r="S84" s="1">
        <f>Cohort_CF!S82*Mincers!G$52*(1+'Cost and Benefit Parameters'!$C$41)^S$6</f>
        <v>882345.69776345592</v>
      </c>
      <c r="T84" s="1">
        <f>Cohort_CF!T82*Mincers!H$52*(1+'Cost and Benefit Parameters'!$C$41)^T$6</f>
        <v>913828.32815262966</v>
      </c>
      <c r="U84" s="1">
        <f>Cohort_CF!U82*Mincers!I$52*(1+'Cost and Benefit Parameters'!$C$41)^U$6</f>
        <v>945866.5876724316</v>
      </c>
      <c r="V84" s="1">
        <f>Cohort_CF!V82*Mincers!J$52*(1+'Cost and Benefit Parameters'!$C$41)^V$6</f>
        <v>978440.84821584658</v>
      </c>
      <c r="W84" s="1">
        <f>Cohort_CF!W82*Mincers!K$52*(1+'Cost and Benefit Parameters'!$C$41)^W$6</f>
        <v>1011529.8186011483</v>
      </c>
      <c r="X84" s="1">
        <f>Cohort_CF!X82*Mincers!L$52*(1+'Cost and Benefit Parameters'!$C$41)^X$6</f>
        <v>1045110.5392598759</v>
      </c>
      <c r="Y84" s="1">
        <f>Cohort_CF!Y82*Mincers!M$52*(1+'Cost and Benefit Parameters'!$C$41)^Y$6</f>
        <v>1079158.3818308583</v>
      </c>
      <c r="Z84" s="1">
        <f>Cohort_CF!Z82*Mincers!N$52*(1+'Cost and Benefit Parameters'!$C$41)^Z$6</f>
        <v>1113647.053827605</v>
      </c>
      <c r="AA84" s="1">
        <f>Cohort_CF!AA82*Mincers!O$52*(1+'Cost and Benefit Parameters'!$C$41)^AA$6</f>
        <v>1148548.6085303703</v>
      </c>
      <c r="AB84" s="1">
        <f>Cohort_CF!AB82*Mincers!P$52*(1+'Cost and Benefit Parameters'!$C$41)^AB$6</f>
        <v>1183833.4602369161</v>
      </c>
      <c r="AC84" s="1">
        <f>Cohort_CF!AC82*Mincers!Q$52*(1+'Cost and Benefit Parameters'!$C$41)^AC$6</f>
        <v>1219470.4049873711</v>
      </c>
      <c r="AD84" s="1">
        <f>Cohort_CF!AD82*Mincers!R$52*(1+'Cost and Benefit Parameters'!$C$41)^AD$6</f>
        <v>1255426.6468590752</v>
      </c>
      <c r="AE84" s="1">
        <f>Cohort_CF!AE82*Mincers!S$52*(1+'Cost and Benefit Parameters'!$C$41)^AE$6</f>
        <v>1291667.8299062983</v>
      </c>
      <c r="AF84" s="1">
        <f>Cohort_CF!AF82*Mincers!T$52*(1+'Cost and Benefit Parameters'!$C$41)^AF$6</f>
        <v>1328158.0757982091</v>
      </c>
      <c r="AG84" s="1">
        <f>Cohort_CF!AG82*Mincers!U$52*(1+'Cost and Benefit Parameters'!$C$41)^AG$6</f>
        <v>1364860.027185556</v>
      </c>
      <c r="AH84" s="1">
        <f>Cohort_CF!AH82*Mincers!V$52*(1+'Cost and Benefit Parameters'!$C$41)^AH$6</f>
        <v>1401734.8968032019</v>
      </c>
      <c r="AI84" s="1">
        <f>Cohort_CF!AI82*Mincers!W$52*(1+'Cost and Benefit Parameters'!$C$41)^AI$6</f>
        <v>1438742.5222913092</v>
      </c>
      <c r="AJ84" s="1">
        <f>Cohort_CF!AJ82*Mincers!X$52*(1+'Cost and Benefit Parameters'!$C$41)^AJ$6</f>
        <v>1475841.4266932805</v>
      </c>
      <c r="AK84" s="1">
        <f>Cohort_CF!AK82*Mincers!Y$52*(1+'Cost and Benefit Parameters'!$C$41)^AK$6</f>
        <v>1512988.8845631073</v>
      </c>
      <c r="AL84" s="1">
        <f>Cohort_CF!AL82*Mincers!Z$52*(1+'Cost and Benefit Parameters'!$C$41)^AL$6</f>
        <v>1550140.9935893104</v>
      </c>
      <c r="AM84" s="1">
        <f>Cohort_CF!AM82*Mincers!AA$52*(1+'Cost and Benefit Parameters'!$C$41)^AM$6</f>
        <v>1587252.751616681</v>
      </c>
      <c r="AN84" s="1">
        <f>Cohort_CF!AN82*Mincers!AB$52*(1+'Cost and Benefit Parameters'!$C$41)^AN$6</f>
        <v>1624278.1389209777</v>
      </c>
      <c r="AO84" s="1">
        <f>Cohort_CF!AO82*Mincers!AC$52*(1+'Cost and Benefit Parameters'!$C$41)^AO$6</f>
        <v>1661170.2055660712</v>
      </c>
      <c r="AP84" s="1">
        <f>Cohort_CF!AP82*Mincers!AD$52*(1+'Cost and Benefit Parameters'!$C$41)^AP$6</f>
        <v>1697881.1636470021</v>
      </c>
      <c r="AQ84" s="1">
        <f>Cohort_CF!AQ82*Mincers!AE$52*(1+'Cost and Benefit Parameters'!$C$41)^AQ$6</f>
        <v>1734362.4841972936</v>
      </c>
      <c r="AR84" s="1">
        <f>Cohort_CF!AR82*Mincers!AF$52*(1+'Cost and Benefit Parameters'!$C$41)^AR$6</f>
        <v>1770564.9985137368</v>
      </c>
      <c r="AS84" s="1">
        <f>Cohort_CF!AS82*Mincers!AG$52*(1+'Cost and Benefit Parameters'!$C$41)^AS$6</f>
        <v>1806439.0036278095</v>
      </c>
      <c r="AT84" s="1">
        <f>Cohort_CF!AT82*Mincers!AH$52*(1+'Cost and Benefit Parameters'!$C$41)^AT$6</f>
        <v>1841934.3716291722</v>
      </c>
      <c r="AU84" s="1">
        <f>Cohort_CF!AU82*Mincers!AI$52*(1+'Cost and Benefit Parameters'!$C$41)^AU$6</f>
        <v>1877000.6625243411</v>
      </c>
      <c r="AV84" s="1">
        <f>Cohort_CF!AV82*Mincers!AJ$52*(1+'Cost and Benefit Parameters'!$C$41)^AV$6</f>
        <v>1911587.2402918993</v>
      </c>
      <c r="AW84" s="1">
        <f>Cohort_CF!AW82*Mincers!AK$52*(1+'Cost and Benefit Parameters'!$C$41)^AW$6</f>
        <v>1945643.3917755184</v>
      </c>
      <c r="AX84" s="1">
        <f>Cohort_CF!AX82*Mincers!AL$52*(1+'Cost and Benefit Parameters'!$C$41)^AX$6</f>
        <v>1979118.4480369764</v>
      </c>
      <c r="AY84" s="1">
        <f>Cohort_CF!AY82*Mincers!AM$52*(1+'Cost and Benefit Parameters'!$C$41)^AY$6</f>
        <v>2011961.9077738458</v>
      </c>
      <c r="AZ84" s="1">
        <f>Cohort_CF!AZ82*Mincers!AN$52*(1+'Cost and Benefit Parameters'!$C$41)^AZ$6</f>
        <v>2044123.5623907568</v>
      </c>
      <c r="BA84" s="1">
        <f>Cohort_CF!BA82*Mincers!AO$52*(1+'Cost and Benefit Parameters'!$C$41)^BA$6</f>
        <v>2075553.6222987317</v>
      </c>
      <c r="BB84" s="1">
        <f>Cohort_CF!BB82*Mincers!AP$52*(1+'Cost and Benefit Parameters'!$C$41)^BB$6</f>
        <v>2106202.8440049915</v>
      </c>
      <c r="BC84" s="1" t="str">
        <f>IF(BA61="","",'Cost and Benefit Parameters'!$J$30)</f>
        <v/>
      </c>
      <c r="BD84" s="1" t="str">
        <f>IF(BB61="","",'Cost and Benefit Parameters'!$J$30)</f>
        <v/>
      </c>
      <c r="BE84" s="1" t="str">
        <f>IF(BC61="","",'Cost and Benefit Parameters'!$J$30)</f>
        <v/>
      </c>
      <c r="BF84" s="1" t="str">
        <f>IF(BD61="","",'Cost and Benefit Parameters'!$J$30)</f>
        <v/>
      </c>
      <c r="BG84" s="1" t="str">
        <f>IF(BE61="","",'Cost and Benefit Parameters'!$J$30)</f>
        <v/>
      </c>
      <c r="BH84" s="1" t="str">
        <f>IF(BF61="","",'Cost and Benefit Parameters'!$J$30)</f>
        <v/>
      </c>
      <c r="BI84" s="1" t="str">
        <f>IF(BG61="","",'Cost and Benefit Parameters'!$J$30)</f>
        <v/>
      </c>
      <c r="BJ84" s="1" t="str">
        <f>IF(BH61="","",'Cost and Benefit Parameters'!$J$30)</f>
        <v/>
      </c>
      <c r="BK84" s="1" t="str">
        <f>IF(BI61="","",'Cost and Benefit Parameters'!$J$30)</f>
        <v/>
      </c>
      <c r="BL84" s="1" t="str">
        <f>IF(BJ61="","",'Cost and Benefit Parameters'!$J$30)</f>
        <v/>
      </c>
      <c r="BM84" s="1" t="str">
        <f>IF(BK61="","",'Cost and Benefit Parameters'!$J$30)</f>
        <v/>
      </c>
      <c r="BN84" s="1" t="str">
        <f>IF(BL61="","",'Cost and Benefit Parameters'!$J$30)</f>
        <v/>
      </c>
    </row>
    <row r="85" spans="1:66" x14ac:dyDescent="0.55000000000000004">
      <c r="A85" s="642"/>
      <c r="B85" t="s">
        <v>475</v>
      </c>
      <c r="H85" s="1" t="str">
        <f>IF(F62="","",'Cost and Benefit Parameters'!$J$30)</f>
        <v/>
      </c>
      <c r="I85" s="1" t="str">
        <f>IF(G62="","",'Cost and Benefit Parameters'!$J$30)</f>
        <v/>
      </c>
      <c r="J85" s="1" t="str">
        <f>IF(H62="","",'Cost and Benefit Parameters'!$J$30)</f>
        <v/>
      </c>
      <c r="K85" s="1" t="str">
        <f>IF(I62="","",'Cost and Benefit Parameters'!$J$30)</f>
        <v/>
      </c>
      <c r="L85" s="1" t="str">
        <f>IF(J62="","",'Cost and Benefit Parameters'!$J$30)</f>
        <v/>
      </c>
      <c r="M85" s="1" t="str">
        <f>IF(K62="","",'Cost and Benefit Parameters'!$J$30)</f>
        <v/>
      </c>
      <c r="N85" s="1" t="str">
        <f>IF(L62="","",'Cost and Benefit Parameters'!$J$30)</f>
        <v/>
      </c>
      <c r="O85" s="1" t="str">
        <f>IF(M62="","",'Cost and Benefit Parameters'!$J$30)</f>
        <v/>
      </c>
      <c r="P85" s="1">
        <f>Cohort_CF!P83*Mincers!C$52*(1+'Cost and Benefit Parameters'!$C$41)^P$6</f>
        <v>778529.99524422432</v>
      </c>
      <c r="Q85" s="1">
        <f>Cohort_CF!Q83*Mincers!D$52*(1+'Cost and Benefit Parameters'!$C$41)^Q$6</f>
        <v>808730.97558894777</v>
      </c>
      <c r="R85" s="1">
        <f>Cohort_CF!R83*Mincers!E$52*(1+'Cost and Benefit Parameters'!$C$41)^R$6</f>
        <v>839599.61093364411</v>
      </c>
      <c r="S85" s="1">
        <f>Cohort_CF!S83*Mincers!F$52*(1+'Cost and Benefit Parameters'!$C$41)^S$6</f>
        <v>871123.6471738359</v>
      </c>
      <c r="T85" s="1">
        <f>Cohort_CF!T83*Mincers!G$52*(1+'Cost and Benefit Parameters'!$C$41)^T$6</f>
        <v>908816.06869635964</v>
      </c>
      <c r="U85" s="1">
        <f>Cohort_CF!U83*Mincers!H$52*(1+'Cost and Benefit Parameters'!$C$41)^U$6</f>
        <v>941243.17799720867</v>
      </c>
      <c r="V85" s="1">
        <f>Cohort_CF!V83*Mincers!I$52*(1+'Cost and Benefit Parameters'!$C$41)^V$6</f>
        <v>974242.58530260436</v>
      </c>
      <c r="W85" s="1">
        <f>Cohort_CF!W83*Mincers!J$52*(1+'Cost and Benefit Parameters'!$C$41)^W$6</f>
        <v>1007794.073662322</v>
      </c>
      <c r="X85" s="1">
        <f>Cohort_CF!X83*Mincers!K$52*(1+'Cost and Benefit Parameters'!$C$41)^X$6</f>
        <v>1041875.7131591828</v>
      </c>
      <c r="Y85" s="1">
        <f>Cohort_CF!Y83*Mincers!L$52*(1+'Cost and Benefit Parameters'!$C$41)^Y$6</f>
        <v>1076463.8554376722</v>
      </c>
      <c r="Z85" s="1">
        <f>Cohort_CF!Z83*Mincers!M$52*(1+'Cost and Benefit Parameters'!$C$41)^Z$6</f>
        <v>1111533.1332857842</v>
      </c>
      <c r="AA85" s="1">
        <f>Cohort_CF!AA83*Mincers!N$52*(1+'Cost and Benefit Parameters'!$C$41)^AA$6</f>
        <v>1147056.465442433</v>
      </c>
      <c r="AB85" s="1">
        <f>Cohort_CF!AB83*Mincers!O$52*(1+'Cost and Benefit Parameters'!$C$41)^AB$6</f>
        <v>1183005.0667862815</v>
      </c>
      <c r="AC85" s="1">
        <f>Cohort_CF!AC83*Mincers!P$52*(1+'Cost and Benefit Parameters'!$C$41)^AC$6</f>
        <v>1219348.4640440235</v>
      </c>
      <c r="AD85" s="1">
        <f>Cohort_CF!AD83*Mincers!Q$52*(1+'Cost and Benefit Parameters'!$C$41)^AD$6</f>
        <v>1256054.517136992</v>
      </c>
      <c r="AE85" s="1">
        <f>Cohort_CF!AE83*Mincers!R$52*(1+'Cost and Benefit Parameters'!$C$41)^AE$6</f>
        <v>1293089.4462648474</v>
      </c>
      <c r="AF85" s="1">
        <f>Cohort_CF!AF83*Mincers!S$52*(1+'Cost and Benefit Parameters'!$C$41)^AF$6</f>
        <v>1330417.8648034874</v>
      </c>
      <c r="AG85" s="1">
        <f>Cohort_CF!AG83*Mincers!T$52*(1+'Cost and Benefit Parameters'!$C$41)^AG$6</f>
        <v>1368002.8180721551</v>
      </c>
      <c r="AH85" s="1">
        <f>Cohort_CF!AH83*Mincers!U$52*(1+'Cost and Benefit Parameters'!$C$41)^AH$6</f>
        <v>1405805.8280011227</v>
      </c>
      <c r="AI85" s="1">
        <f>Cohort_CF!AI83*Mincers!V$52*(1+'Cost and Benefit Parameters'!$C$41)^AI$6</f>
        <v>1443786.9437072978</v>
      </c>
      <c r="AJ85" s="1">
        <f>Cohort_CF!AJ83*Mincers!W$52*(1+'Cost and Benefit Parameters'!$C$41)^AJ$6</f>
        <v>1481904.7979600485</v>
      </c>
      <c r="AK85" s="1">
        <f>Cohort_CF!AK83*Mincers!X$52*(1+'Cost and Benefit Parameters'!$C$41)^AK$6</f>
        <v>1520116.669494079</v>
      </c>
      <c r="AL85" s="1">
        <f>Cohort_CF!AL83*Mincers!Y$52*(1+'Cost and Benefit Parameters'!$C$41)^AL$6</f>
        <v>1558378.5511</v>
      </c>
      <c r="AM85" s="1">
        <f>Cohort_CF!AM83*Mincers!Z$52*(1+'Cost and Benefit Parameters'!$C$41)^AM$6</f>
        <v>1596645.2233969897</v>
      </c>
      <c r="AN85" s="1">
        <f>Cohort_CF!AN83*Mincers!AA$52*(1+'Cost and Benefit Parameters'!$C$41)^AN$6</f>
        <v>1634870.3341651813</v>
      </c>
      <c r="AO85" s="1">
        <f>Cohort_CF!AO83*Mincers!AB$52*(1+'Cost and Benefit Parameters'!$C$41)^AO$6</f>
        <v>1673006.4830886072</v>
      </c>
      <c r="AP85" s="1">
        <f>Cohort_CF!AP83*Mincers!AC$52*(1+'Cost and Benefit Parameters'!$C$41)^AP$6</f>
        <v>1711005.3117330533</v>
      </c>
      <c r="AQ85" s="1">
        <f>Cohort_CF!AQ83*Mincers!AD$52*(1+'Cost and Benefit Parameters'!$C$41)^AQ$6</f>
        <v>1748817.5985564117</v>
      </c>
      <c r="AR85" s="1">
        <f>Cohort_CF!AR83*Mincers!AE$52*(1+'Cost and Benefit Parameters'!$C$41)^AR$6</f>
        <v>1786393.3587232125</v>
      </c>
      <c r="AS85" s="1">
        <f>Cohort_CF!AS83*Mincers!AF$52*(1+'Cost and Benefit Parameters'!$C$41)^AS$6</f>
        <v>1823681.9484691492</v>
      </c>
      <c r="AT85" s="1">
        <f>Cohort_CF!AT83*Mincers!AG$52*(1+'Cost and Benefit Parameters'!$C$41)^AT$6</f>
        <v>1860632.1737366433</v>
      </c>
      <c r="AU85" s="1">
        <f>Cohort_CF!AU83*Mincers!AH$52*(1+'Cost and Benefit Parameters'!$C$41)^AU$6</f>
        <v>1897192.4027780476</v>
      </c>
      <c r="AV85" s="1">
        <f>Cohort_CF!AV83*Mincers!AI$52*(1+'Cost and Benefit Parameters'!$C$41)^AV$6</f>
        <v>1933310.6824000715</v>
      </c>
      <c r="AW85" s="1">
        <f>Cohort_CF!AW83*Mincers!AJ$52*(1+'Cost and Benefit Parameters'!$C$41)^AW$6</f>
        <v>1968934.8575006563</v>
      </c>
      <c r="AX85" s="1">
        <f>Cohort_CF!AX83*Mincers!AK$52*(1+'Cost and Benefit Parameters'!$C$41)^AX$6</f>
        <v>2004012.6935287837</v>
      </c>
      <c r="AY85" s="1">
        <f>Cohort_CF!AY83*Mincers!AL$52*(1+'Cost and Benefit Parameters'!$C$41)^AY$6</f>
        <v>2038492.0014780858</v>
      </c>
      <c r="AZ85" s="1">
        <f>Cohort_CF!AZ83*Mincers!AM$52*(1+'Cost and Benefit Parameters'!$C$41)^AZ$6</f>
        <v>2072320.7650070612</v>
      </c>
      <c r="BA85" s="1">
        <f>Cohort_CF!BA83*Mincers!AN$52*(1+'Cost and Benefit Parameters'!$C$41)^BA$6</f>
        <v>2105447.2692624796</v>
      </c>
      <c r="BB85" s="1">
        <f>Cohort_CF!BB83*Mincers!AO$52*(1+'Cost and Benefit Parameters'!$C$41)^BB$6</f>
        <v>2137820.2309676935</v>
      </c>
      <c r="BC85" s="1">
        <f>Cohort_CF!BC83*Mincers!AP$52*(1+'Cost and Benefit Parameters'!$C$41)^BC$6</f>
        <v>2169388.929325141</v>
      </c>
      <c r="BD85" s="1" t="str">
        <f>IF(BB62="","",'Cost and Benefit Parameters'!$J$30)</f>
        <v/>
      </c>
      <c r="BE85" s="1" t="str">
        <f>IF(BC62="","",'Cost and Benefit Parameters'!$J$30)</f>
        <v/>
      </c>
      <c r="BF85" s="1" t="str">
        <f>IF(BD62="","",'Cost and Benefit Parameters'!$J$30)</f>
        <v/>
      </c>
      <c r="BG85" s="1" t="str">
        <f>IF(BE62="","",'Cost and Benefit Parameters'!$J$30)</f>
        <v/>
      </c>
      <c r="BH85" s="1" t="str">
        <f>IF(BF62="","",'Cost and Benefit Parameters'!$J$30)</f>
        <v/>
      </c>
      <c r="BI85" s="1" t="str">
        <f>IF(BG62="","",'Cost and Benefit Parameters'!$J$30)</f>
        <v/>
      </c>
      <c r="BJ85" s="1" t="str">
        <f>IF(BH62="","",'Cost and Benefit Parameters'!$J$30)</f>
        <v/>
      </c>
      <c r="BK85" s="1" t="str">
        <f>IF(BI62="","",'Cost and Benefit Parameters'!$J$30)</f>
        <v/>
      </c>
      <c r="BL85" s="1" t="str">
        <f>IF(BJ62="","",'Cost and Benefit Parameters'!$J$30)</f>
        <v/>
      </c>
      <c r="BM85" s="1" t="str">
        <f>IF(BK62="","",'Cost and Benefit Parameters'!$J$30)</f>
        <v/>
      </c>
      <c r="BN85" s="1" t="str">
        <f>IF(BL62="","",'Cost and Benefit Parameters'!$J$30)</f>
        <v/>
      </c>
    </row>
    <row r="86" spans="1:66" x14ac:dyDescent="0.55000000000000004">
      <c r="A86" s="642"/>
      <c r="B86" t="s">
        <v>476</v>
      </c>
      <c r="H86" s="1" t="str">
        <f>IF(F63="","",'Cost and Benefit Parameters'!$J$30)</f>
        <v/>
      </c>
      <c r="I86" s="1" t="str">
        <f>IF(G63="","",'Cost and Benefit Parameters'!$J$30)</f>
        <v/>
      </c>
      <c r="J86" s="1" t="str">
        <f>IF(H63="","",'Cost and Benefit Parameters'!$J$30)</f>
        <v/>
      </c>
      <c r="K86" s="1" t="str">
        <f>IF(I63="","",'Cost and Benefit Parameters'!$J$30)</f>
        <v/>
      </c>
      <c r="L86" s="1" t="str">
        <f>IF(J63="","",'Cost and Benefit Parameters'!$J$30)</f>
        <v/>
      </c>
      <c r="M86" s="1" t="str">
        <f>IF(K63="","",'Cost and Benefit Parameters'!$J$30)</f>
        <v/>
      </c>
      <c r="N86" s="1" t="str">
        <f>IF(L63="","",'Cost and Benefit Parameters'!$J$30)</f>
        <v/>
      </c>
      <c r="O86" s="1" t="str">
        <f>IF(M63="","",'Cost and Benefit Parameters'!$J$30)</f>
        <v/>
      </c>
      <c r="P86" s="1" t="str">
        <f>IF(N63="","",'Cost and Benefit Parameters'!$J$30)</f>
        <v/>
      </c>
      <c r="Q86" s="1">
        <f>Cohort_CF!Q84*Mincers!C$52*(1+'Cost and Benefit Parameters'!$C$41)^Q$6</f>
        <v>801885.89510155108</v>
      </c>
      <c r="R86" s="1">
        <f>Cohort_CF!R84*Mincers!D$52*(1+'Cost and Benefit Parameters'!$C$41)^R$6</f>
        <v>832992.90485661617</v>
      </c>
      <c r="S86" s="1">
        <f>Cohort_CF!S84*Mincers!E$52*(1+'Cost and Benefit Parameters'!$C$41)^S$6</f>
        <v>864787.59926165338</v>
      </c>
      <c r="T86" s="1">
        <f>Cohort_CF!T84*Mincers!F$52*(1+'Cost and Benefit Parameters'!$C$41)^T$6</f>
        <v>897257.35658905108</v>
      </c>
      <c r="U86" s="1">
        <f>Cohort_CF!U84*Mincers!G$52*(1+'Cost and Benefit Parameters'!$C$41)^U$6</f>
        <v>936080.55075725052</v>
      </c>
      <c r="V86" s="1">
        <f>Cohort_CF!V84*Mincers!H$52*(1+'Cost and Benefit Parameters'!$C$41)^V$6</f>
        <v>969480.47333712468</v>
      </c>
      <c r="W86" s="1">
        <f>Cohort_CF!W84*Mincers!I$52*(1+'Cost and Benefit Parameters'!$C$41)^W$6</f>
        <v>1003469.8628616825</v>
      </c>
      <c r="X86" s="1">
        <f>Cohort_CF!X84*Mincers!J$52*(1+'Cost and Benefit Parameters'!$C$41)^X$6</f>
        <v>1038027.8958721916</v>
      </c>
      <c r="Y86" s="1">
        <f>Cohort_CF!Y84*Mincers!K$52*(1+'Cost and Benefit Parameters'!$C$41)^Y$6</f>
        <v>1073131.9845539583</v>
      </c>
      <c r="Z86" s="1">
        <f>Cohort_CF!Z84*Mincers!L$52*(1+'Cost and Benefit Parameters'!$C$41)^Z$6</f>
        <v>1108757.7711008023</v>
      </c>
      <c r="AA86" s="1">
        <f>Cohort_CF!AA84*Mincers!M$52*(1+'Cost and Benefit Parameters'!$C$41)^AA$6</f>
        <v>1144879.1272843576</v>
      </c>
      <c r="AB86" s="1">
        <f>Cohort_CF!AB84*Mincers!N$52*(1+'Cost and Benefit Parameters'!$C$41)^AB$6</f>
        <v>1181468.159405706</v>
      </c>
      <c r="AC86" s="1">
        <f>Cohort_CF!AC84*Mincers!O$52*(1+'Cost and Benefit Parameters'!$C$41)^AC$6</f>
        <v>1218495.2187898702</v>
      </c>
      <c r="AD86" s="1">
        <f>Cohort_CF!AD84*Mincers!P$52*(1+'Cost and Benefit Parameters'!$C$41)^AD$6</f>
        <v>1255928.9179653442</v>
      </c>
      <c r="AE86" s="1">
        <f>Cohort_CF!AE84*Mincers!Q$52*(1+'Cost and Benefit Parameters'!$C$41)^AE$6</f>
        <v>1293736.1526511018</v>
      </c>
      <c r="AF86" s="1">
        <f>Cohort_CF!AF84*Mincers!R$52*(1+'Cost and Benefit Parameters'!$C$41)^AF$6</f>
        <v>1331882.1296527931</v>
      </c>
      <c r="AG86" s="1">
        <f>Cohort_CF!AG84*Mincers!S$52*(1+'Cost and Benefit Parameters'!$C$41)^AG$6</f>
        <v>1370330.4007475919</v>
      </c>
      <c r="AH86" s="1">
        <f>Cohort_CF!AH84*Mincers!T$52*(1+'Cost and Benefit Parameters'!$C$41)^AH$6</f>
        <v>1409042.9026143197</v>
      </c>
      <c r="AI86" s="1">
        <f>Cohort_CF!AI84*Mincers!U$52*(1+'Cost and Benefit Parameters'!$C$41)^AI$6</f>
        <v>1447980.0028411562</v>
      </c>
      <c r="AJ86" s="1">
        <f>Cohort_CF!AJ84*Mincers!V$52*(1+'Cost and Benefit Parameters'!$C$41)^AJ$6</f>
        <v>1487100.5520185167</v>
      </c>
      <c r="AK86" s="1">
        <f>Cohort_CF!AK84*Mincers!W$52*(1+'Cost and Benefit Parameters'!$C$41)^AK$6</f>
        <v>1526361.9418988503</v>
      </c>
      <c r="AL86" s="1">
        <f>Cohort_CF!AL84*Mincers!X$52*(1+'Cost and Benefit Parameters'!$C$41)^AL$6</f>
        <v>1565720.169578901</v>
      </c>
      <c r="AM86" s="1">
        <f>Cohort_CF!AM84*Mincers!Y$52*(1+'Cost and Benefit Parameters'!$C$41)^AM$6</f>
        <v>1605129.9076330003</v>
      </c>
      <c r="AN86" s="1">
        <f>Cohort_CF!AN84*Mincers!Z$52*(1+'Cost and Benefit Parameters'!$C$41)^AN$6</f>
        <v>1644544.5800988993</v>
      </c>
      <c r="AO86" s="1">
        <f>Cohort_CF!AO84*Mincers!AA$52*(1+'Cost and Benefit Parameters'!$C$41)^AO$6</f>
        <v>1683916.4441901369</v>
      </c>
      <c r="AP86" s="1">
        <f>Cohort_CF!AP84*Mincers!AB$52*(1+'Cost and Benefit Parameters'!$C$41)^AP$6</f>
        <v>1723196.6775812656</v>
      </c>
      <c r="AQ86" s="1">
        <f>Cohort_CF!AQ84*Mincers!AC$52*(1+'Cost and Benefit Parameters'!$C$41)^AQ$6</f>
        <v>1762335.4710850446</v>
      </c>
      <c r="AR86" s="1">
        <f>Cohort_CF!AR84*Mincers!AD$52*(1+'Cost and Benefit Parameters'!$C$41)^AR$6</f>
        <v>1801282.1265131042</v>
      </c>
      <c r="AS86" s="1">
        <f>Cohort_CF!AS84*Mincers!AE$52*(1+'Cost and Benefit Parameters'!$C$41)^AS$6</f>
        <v>1839985.1594849089</v>
      </c>
      <c r="AT86" s="1">
        <f>Cohort_CF!AT84*Mincers!AF$52*(1+'Cost and Benefit Parameters'!$C$41)^AT$6</f>
        <v>1878392.4069232233</v>
      </c>
      <c r="AU86" s="1">
        <f>Cohort_CF!AU84*Mincers!AG$52*(1+'Cost and Benefit Parameters'!$C$41)^AU$6</f>
        <v>1916451.1389487428</v>
      </c>
      <c r="AV86" s="1">
        <f>Cohort_CF!AV84*Mincers!AH$52*(1+'Cost and Benefit Parameters'!$C$41)^AV$6</f>
        <v>1954108.1748613892</v>
      </c>
      <c r="AW86" s="1">
        <f>Cohort_CF!AW84*Mincers!AI$52*(1+'Cost and Benefit Parameters'!$C$41)^AW$6</f>
        <v>1991310.0028720736</v>
      </c>
      <c r="AX86" s="1">
        <f>Cohort_CF!AX84*Mincers!AJ$52*(1+'Cost and Benefit Parameters'!$C$41)^AX$6</f>
        <v>2028002.9032256757</v>
      </c>
      <c r="AY86" s="1">
        <f>Cohort_CF!AY84*Mincers!AK$52*(1+'Cost and Benefit Parameters'!$C$41)^AY$6</f>
        <v>2064133.0743346473</v>
      </c>
      <c r="AZ86" s="1">
        <f>Cohort_CF!AZ84*Mincers!AL$52*(1+'Cost and Benefit Parameters'!$C$41)^AZ$6</f>
        <v>2099646.7615224281</v>
      </c>
      <c r="BA86" s="1">
        <f>Cohort_CF!BA84*Mincers!AM$52*(1+'Cost and Benefit Parameters'!$C$41)^BA$6</f>
        <v>2134490.3879572735</v>
      </c>
      <c r="BB86" s="1">
        <f>Cohort_CF!BB84*Mincers!AN$52*(1+'Cost and Benefit Parameters'!$C$41)^BB$6</f>
        <v>2168610.6873403541</v>
      </c>
      <c r="BC86" s="1">
        <f>Cohort_CF!BC84*Mincers!AO$52*(1+'Cost and Benefit Parameters'!$C$41)^BC$6</f>
        <v>2201954.8378967242</v>
      </c>
      <c r="BD86" s="1">
        <f>Cohort_CF!BD84*Mincers!AP$52*(1+'Cost and Benefit Parameters'!$C$41)^BD$6</f>
        <v>2234470.5972048952</v>
      </c>
      <c r="BE86" s="1" t="str">
        <f>IF(BC63="","",'Cost and Benefit Parameters'!$J$30)</f>
        <v/>
      </c>
      <c r="BF86" s="1" t="str">
        <f>IF(BD63="","",'Cost and Benefit Parameters'!$J$30)</f>
        <v/>
      </c>
      <c r="BG86" s="1" t="str">
        <f>IF(BE63="","",'Cost and Benefit Parameters'!$J$30)</f>
        <v/>
      </c>
      <c r="BH86" s="1" t="str">
        <f>IF(BF63="","",'Cost and Benefit Parameters'!$J$30)</f>
        <v/>
      </c>
      <c r="BI86" s="1" t="str">
        <f>IF(BG63="","",'Cost and Benefit Parameters'!$J$30)</f>
        <v/>
      </c>
      <c r="BJ86" s="1" t="str">
        <f>IF(BH63="","",'Cost and Benefit Parameters'!$J$30)</f>
        <v/>
      </c>
      <c r="BK86" s="1" t="str">
        <f>IF(BI63="","",'Cost and Benefit Parameters'!$J$30)</f>
        <v/>
      </c>
      <c r="BL86" s="1" t="str">
        <f>IF(BJ63="","",'Cost and Benefit Parameters'!$J$30)</f>
        <v/>
      </c>
      <c r="BM86" s="1" t="str">
        <f>IF(BK63="","",'Cost and Benefit Parameters'!$J$30)</f>
        <v/>
      </c>
      <c r="BN86" s="1" t="str">
        <f>IF(BL63="","",'Cost and Benefit Parameters'!$J$30)</f>
        <v/>
      </c>
    </row>
    <row r="87" spans="1:66" x14ac:dyDescent="0.55000000000000004">
      <c r="A87" s="642"/>
      <c r="B87" t="s">
        <v>477</v>
      </c>
      <c r="H87" s="1" t="str">
        <f>IF(F64="","",'Cost and Benefit Parameters'!$J$30)</f>
        <v/>
      </c>
      <c r="I87" s="1" t="str">
        <f>IF(G64="","",'Cost and Benefit Parameters'!$J$30)</f>
        <v/>
      </c>
      <c r="J87" s="1" t="str">
        <f>IF(H64="","",'Cost and Benefit Parameters'!$J$30)</f>
        <v/>
      </c>
      <c r="K87" s="1" t="str">
        <f>IF(I64="","",'Cost and Benefit Parameters'!$J$30)</f>
        <v/>
      </c>
      <c r="L87" s="1" t="str">
        <f>IF(J64="","",'Cost and Benefit Parameters'!$J$30)</f>
        <v/>
      </c>
      <c r="M87" s="1" t="str">
        <f>IF(K64="","",'Cost and Benefit Parameters'!$J$30)</f>
        <v/>
      </c>
      <c r="N87" s="1" t="str">
        <f>IF(L64="","",'Cost and Benefit Parameters'!$J$30)</f>
        <v/>
      </c>
      <c r="O87" s="1" t="str">
        <f>IF(M64="","",'Cost and Benefit Parameters'!$J$30)</f>
        <v/>
      </c>
      <c r="P87" s="1" t="str">
        <f>IF(N64="","",'Cost and Benefit Parameters'!$J$30)</f>
        <v/>
      </c>
      <c r="Q87" s="1" t="str">
        <f>IF(O64="","",'Cost and Benefit Parameters'!$J$30)</f>
        <v/>
      </c>
      <c r="R87" s="1">
        <f>Cohort_CF!R85*Mincers!C$52*(1+'Cost and Benefit Parameters'!$C$41)^R$6</f>
        <v>825942.47195459751</v>
      </c>
      <c r="S87" s="1">
        <f>Cohort_CF!S85*Mincers!D$52*(1+'Cost and Benefit Parameters'!$C$41)^S$6</f>
        <v>857982.69200231449</v>
      </c>
      <c r="T87" s="1">
        <f>Cohort_CF!T85*Mincers!E$52*(1+'Cost and Benefit Parameters'!$C$41)^T$6</f>
        <v>890731.22723950306</v>
      </c>
      <c r="U87" s="1">
        <f>Cohort_CF!U85*Mincers!F$52*(1+'Cost and Benefit Parameters'!$C$41)^U$6</f>
        <v>924175.07728672272</v>
      </c>
      <c r="V87" s="1">
        <f>Cohort_CF!V85*Mincers!G$52*(1+'Cost and Benefit Parameters'!$C$41)^V$6</f>
        <v>964162.96727996785</v>
      </c>
      <c r="W87" s="1">
        <f>Cohort_CF!W85*Mincers!H$52*(1+'Cost and Benefit Parameters'!$C$41)^W$6</f>
        <v>998564.88753723842</v>
      </c>
      <c r="X87" s="1">
        <f>Cohort_CF!X85*Mincers!I$52*(1+'Cost and Benefit Parameters'!$C$41)^X$6</f>
        <v>1033573.958747533</v>
      </c>
      <c r="Y87" s="1">
        <f>Cohort_CF!Y85*Mincers!J$52*(1+'Cost and Benefit Parameters'!$C$41)^Y$6</f>
        <v>1069168.7327483573</v>
      </c>
      <c r="Z87" s="1">
        <f>Cohort_CF!Z85*Mincers!K$52*(1+'Cost and Benefit Parameters'!$C$41)^Z$6</f>
        <v>1105325.9440905768</v>
      </c>
      <c r="AA87" s="1">
        <f>Cohort_CF!AA85*Mincers!L$52*(1+'Cost and Benefit Parameters'!$C$41)^AA$6</f>
        <v>1142020.5042338262</v>
      </c>
      <c r="AB87" s="1">
        <f>Cohort_CF!AB85*Mincers!M$52*(1+'Cost and Benefit Parameters'!$C$41)^AB$6</f>
        <v>1179225.5011028883</v>
      </c>
      <c r="AC87" s="1">
        <f>Cohort_CF!AC85*Mincers!N$52*(1+'Cost and Benefit Parameters'!$C$41)^AC$6</f>
        <v>1216912.2041878772</v>
      </c>
      <c r="AD87" s="1">
        <f>Cohort_CF!AD85*Mincers!O$52*(1+'Cost and Benefit Parameters'!$C$41)^AD$6</f>
        <v>1255050.0753535661</v>
      </c>
      <c r="AE87" s="1">
        <f>Cohort_CF!AE85*Mincers!P$52*(1+'Cost and Benefit Parameters'!$C$41)^AE$6</f>
        <v>1293606.7855043043</v>
      </c>
      <c r="AF87" s="1">
        <f>Cohort_CF!AF85*Mincers!Q$52*(1+'Cost and Benefit Parameters'!$C$41)^AF$6</f>
        <v>1332548.237230635</v>
      </c>
      <c r="AG87" s="1">
        <f>Cohort_CF!AG85*Mincers!R$52*(1+'Cost and Benefit Parameters'!$C$41)^AG$6</f>
        <v>1371838.5935423765</v>
      </c>
      <c r="AH87" s="1">
        <f>Cohort_CF!AH85*Mincers!S$52*(1+'Cost and Benefit Parameters'!$C$41)^AH$6</f>
        <v>1411440.3127700195</v>
      </c>
      <c r="AI87" s="1">
        <f>Cohort_CF!AI85*Mincers!T$52*(1+'Cost and Benefit Parameters'!$C$41)^AI$6</f>
        <v>1451314.1896927492</v>
      </c>
      <c r="AJ87" s="1">
        <f>Cohort_CF!AJ85*Mincers!U$52*(1+'Cost and Benefit Parameters'!$C$41)^AJ$6</f>
        <v>1491419.4029263908</v>
      </c>
      <c r="AK87" s="1">
        <f>Cohort_CF!AK85*Mincers!V$52*(1+'Cost and Benefit Parameters'!$C$41)^AK$6</f>
        <v>1531713.5685790726</v>
      </c>
      <c r="AL87" s="1">
        <f>Cohort_CF!AL85*Mincers!W$52*(1+'Cost and Benefit Parameters'!$C$41)^AL$6</f>
        <v>1572152.8001558154</v>
      </c>
      <c r="AM87" s="1">
        <f>Cohort_CF!AM85*Mincers!X$52*(1+'Cost and Benefit Parameters'!$C$41)^AM$6</f>
        <v>1612691.7746662681</v>
      </c>
      <c r="AN87" s="1">
        <f>Cohort_CF!AN85*Mincers!Y$52*(1+'Cost and Benefit Parameters'!$C$41)^AN$6</f>
        <v>1653283.80486199</v>
      </c>
      <c r="AO87" s="1">
        <f>Cohort_CF!AO85*Mincers!Z$52*(1+'Cost and Benefit Parameters'!$C$41)^AO$6</f>
        <v>1693880.9175018666</v>
      </c>
      <c r="AP87" s="1">
        <f>Cohort_CF!AP85*Mincers!AA$52*(1+'Cost and Benefit Parameters'!$C$41)^AP$6</f>
        <v>1734433.9375158409</v>
      </c>
      <c r="AQ87" s="1">
        <f>Cohort_CF!AQ85*Mincers!AB$52*(1+'Cost and Benefit Parameters'!$C$41)^AQ$6</f>
        <v>1774892.5779087031</v>
      </c>
      <c r="AR87" s="1">
        <f>Cohort_CF!AR85*Mincers!AC$52*(1+'Cost and Benefit Parameters'!$C$41)^AR$6</f>
        <v>1815205.535217596</v>
      </c>
      <c r="AS87" s="1">
        <f>Cohort_CF!AS85*Mincers!AD$52*(1+'Cost and Benefit Parameters'!$C$41)^AS$6</f>
        <v>1855320.5903084977</v>
      </c>
      <c r="AT87" s="1">
        <f>Cohort_CF!AT85*Mincers!AE$52*(1+'Cost and Benefit Parameters'!$C$41)^AT$6</f>
        <v>1895184.714269456</v>
      </c>
      <c r="AU87" s="1">
        <f>Cohort_CF!AU85*Mincers!AF$52*(1+'Cost and Benefit Parameters'!$C$41)^AU$6</f>
        <v>1934744.17913092</v>
      </c>
      <c r="AV87" s="1">
        <f>Cohort_CF!AV85*Mincers!AG$52*(1+'Cost and Benefit Parameters'!$C$41)^AV$6</f>
        <v>1973944.673117205</v>
      </c>
      <c r="AW87" s="1">
        <f>Cohort_CF!AW85*Mincers!AH$52*(1+'Cost and Benefit Parameters'!$C$41)^AW$6</f>
        <v>2012731.4201072308</v>
      </c>
      <c r="AX87" s="1">
        <f>Cohort_CF!AX85*Mincers!AI$52*(1+'Cost and Benefit Parameters'!$C$41)^AX$6</f>
        <v>2051049.3029582354</v>
      </c>
      <c r="AY87" s="1">
        <f>Cohort_CF!AY85*Mincers!AJ$52*(1+'Cost and Benefit Parameters'!$C$41)^AY$6</f>
        <v>2088842.990322446</v>
      </c>
      <c r="AZ87" s="1">
        <f>Cohort_CF!AZ85*Mincers!AK$52*(1+'Cost and Benefit Parameters'!$C$41)^AZ$6</f>
        <v>2126057.0665646866</v>
      </c>
      <c r="BA87" s="1">
        <f>Cohort_CF!BA85*Mincers!AL$52*(1+'Cost and Benefit Parameters'!$C$41)^BA$6</f>
        <v>2162636.1643681014</v>
      </c>
      <c r="BB87" s="1">
        <f>Cohort_CF!BB85*Mincers!AM$52*(1+'Cost and Benefit Parameters'!$C$41)^BB$6</f>
        <v>2198525.0995959914</v>
      </c>
      <c r="BC87" s="1">
        <f>Cohort_CF!BC85*Mincers!AN$52*(1+'Cost and Benefit Parameters'!$C$41)^BC$6</f>
        <v>2233669.0079605645</v>
      </c>
      <c r="BD87" s="1">
        <f>Cohort_CF!BD85*Mincers!AO$52*(1+'Cost and Benefit Parameters'!$C$41)^BD$6</f>
        <v>2268013.4830336259</v>
      </c>
      <c r="BE87" s="1">
        <f>Cohort_CF!BE85*Mincers!AP$52*(1+'Cost and Benefit Parameters'!$C$41)^BE$6</f>
        <v>2301504.7151210424</v>
      </c>
      <c r="BF87" s="1" t="str">
        <f>IF(BD64="","",'Cost and Benefit Parameters'!$J$30)</f>
        <v/>
      </c>
      <c r="BG87" s="1" t="str">
        <f>IF(BE64="","",'Cost and Benefit Parameters'!$J$30)</f>
        <v/>
      </c>
      <c r="BH87" s="1" t="str">
        <f>IF(BF64="","",'Cost and Benefit Parameters'!$J$30)</f>
        <v/>
      </c>
      <c r="BI87" s="1" t="str">
        <f>IF(BG64="","",'Cost and Benefit Parameters'!$J$30)</f>
        <v/>
      </c>
      <c r="BJ87" s="1" t="str">
        <f>IF(BH64="","",'Cost and Benefit Parameters'!$J$30)</f>
        <v/>
      </c>
      <c r="BK87" s="1" t="str">
        <f>IF(BI64="","",'Cost and Benefit Parameters'!$J$30)</f>
        <v/>
      </c>
      <c r="BL87" s="1" t="str">
        <f>IF(BJ64="","",'Cost and Benefit Parameters'!$J$30)</f>
        <v/>
      </c>
      <c r="BM87" s="1" t="str">
        <f>IF(BK64="","",'Cost and Benefit Parameters'!$J$30)</f>
        <v/>
      </c>
      <c r="BN87" s="1" t="str">
        <f>IF(BL64="","",'Cost and Benefit Parameters'!$J$30)</f>
        <v/>
      </c>
    </row>
    <row r="88" spans="1:66" x14ac:dyDescent="0.55000000000000004">
      <c r="A88" s="642"/>
      <c r="B88" t="s">
        <v>478</v>
      </c>
      <c r="H88" s="1" t="str">
        <f>IF(F65="","",'Cost and Benefit Parameters'!$J$30)</f>
        <v/>
      </c>
      <c r="I88" s="1" t="str">
        <f>IF(G65="","",'Cost and Benefit Parameters'!$J$30)</f>
        <v/>
      </c>
      <c r="J88" s="1" t="str">
        <f>IF(H65="","",'Cost and Benefit Parameters'!$J$30)</f>
        <v/>
      </c>
      <c r="K88" s="1" t="str">
        <f>IF(I65="","",'Cost and Benefit Parameters'!$J$30)</f>
        <v/>
      </c>
      <c r="L88" s="1" t="str">
        <f>IF(J65="","",'Cost and Benefit Parameters'!$J$30)</f>
        <v/>
      </c>
      <c r="M88" s="1" t="str">
        <f>IF(K65="","",'Cost and Benefit Parameters'!$J$30)</f>
        <v/>
      </c>
      <c r="N88" s="1" t="str">
        <f>IF(L65="","",'Cost and Benefit Parameters'!$J$30)</f>
        <v/>
      </c>
      <c r="O88" s="1" t="str">
        <f>IF(M65="","",'Cost and Benefit Parameters'!$J$30)</f>
        <v/>
      </c>
      <c r="P88" s="1" t="str">
        <f>IF(N65="","",'Cost and Benefit Parameters'!$J$30)</f>
        <v/>
      </c>
      <c r="Q88" s="1" t="str">
        <f>IF(O65="","",'Cost and Benefit Parameters'!$J$30)</f>
        <v/>
      </c>
      <c r="R88" s="1" t="str">
        <f>IF(P65="","",'Cost and Benefit Parameters'!$J$30)</f>
        <v/>
      </c>
      <c r="S88" s="1">
        <f>Cohort_CF!S86*Mincers!C$52*(1+'Cost and Benefit Parameters'!$C$41)^S$6</f>
        <v>850720.74611323536</v>
      </c>
      <c r="T88" s="1">
        <f>Cohort_CF!T86*Mincers!D$52*(1+'Cost and Benefit Parameters'!$C$41)^T$6</f>
        <v>883722.17276238406</v>
      </c>
      <c r="U88" s="1">
        <f>Cohort_CF!U86*Mincers!E$52*(1+'Cost and Benefit Parameters'!$C$41)^U$6</f>
        <v>917453.1640566882</v>
      </c>
      <c r="V88" s="1">
        <f>Cohort_CF!V86*Mincers!F$52*(1+'Cost and Benefit Parameters'!$C$41)^V$6</f>
        <v>951900.32960532419</v>
      </c>
      <c r="W88" s="1">
        <f>Cohort_CF!W86*Mincers!G$52*(1+'Cost and Benefit Parameters'!$C$41)^W$6</f>
        <v>993087.85629836691</v>
      </c>
      <c r="X88" s="1">
        <f>Cohort_CF!X86*Mincers!H$52*(1+'Cost and Benefit Parameters'!$C$41)^X$6</f>
        <v>1028521.8341633556</v>
      </c>
      <c r="Y88" s="1">
        <f>Cohort_CF!Y86*Mincers!I$52*(1+'Cost and Benefit Parameters'!$C$41)^Y$6</f>
        <v>1064581.1775099591</v>
      </c>
      <c r="Z88" s="1">
        <f>Cohort_CF!Z86*Mincers!J$52*(1+'Cost and Benefit Parameters'!$C$41)^Z$6</f>
        <v>1101243.7947308081</v>
      </c>
      <c r="AA88" s="1">
        <f>Cohort_CF!AA86*Mincers!K$52*(1+'Cost and Benefit Parameters'!$C$41)^AA$6</f>
        <v>1138485.722413294</v>
      </c>
      <c r="AB88" s="1">
        <f>Cohort_CF!AB86*Mincers!L$52*(1+'Cost and Benefit Parameters'!$C$41)^AB$6</f>
        <v>1176281.1193608411</v>
      </c>
      <c r="AC88" s="1">
        <f>Cohort_CF!AC86*Mincers!M$52*(1+'Cost and Benefit Parameters'!$C$41)^AC$6</f>
        <v>1214602.266135975</v>
      </c>
      <c r="AD88" s="1">
        <f>Cohort_CF!AD86*Mincers!N$52*(1+'Cost and Benefit Parameters'!$C$41)^AD$6</f>
        <v>1253419.5703135135</v>
      </c>
      <c r="AE88" s="1">
        <f>Cohort_CF!AE86*Mincers!O$52*(1+'Cost and Benefit Parameters'!$C$41)^AE$6</f>
        <v>1292701.5776141731</v>
      </c>
      <c r="AF88" s="1">
        <f>Cohort_CF!AF86*Mincers!P$52*(1+'Cost and Benefit Parameters'!$C$41)^AF$6</f>
        <v>1332414.9890694337</v>
      </c>
      <c r="AG88" s="1">
        <f>Cohort_CF!AG86*Mincers!Q$52*(1+'Cost and Benefit Parameters'!$C$41)^AG$6</f>
        <v>1372524.6843475539</v>
      </c>
      <c r="AH88" s="1">
        <f>Cohort_CF!AH86*Mincers!R$52*(1+'Cost and Benefit Parameters'!$C$41)^AH$6</f>
        <v>1412993.751348648</v>
      </c>
      <c r="AI88" s="1">
        <f>Cohort_CF!AI86*Mincers!S$52*(1+'Cost and Benefit Parameters'!$C$41)^AI$6</f>
        <v>1453783.52215312</v>
      </c>
      <c r="AJ88" s="1">
        <f>Cohort_CF!AJ86*Mincers!T$52*(1+'Cost and Benefit Parameters'!$C$41)^AJ$6</f>
        <v>1494853.6153835317</v>
      </c>
      <c r="AK88" s="1">
        <f>Cohort_CF!AK86*Mincers!U$52*(1+'Cost and Benefit Parameters'!$C$41)^AK$6</f>
        <v>1536161.9850141827</v>
      </c>
      <c r="AL88" s="1">
        <f>Cohort_CF!AL86*Mincers!V$52*(1+'Cost and Benefit Parameters'!$C$41)^AL$6</f>
        <v>1577664.9756364443</v>
      </c>
      <c r="AM88" s="1">
        <f>Cohort_CF!AM86*Mincers!W$52*(1+'Cost and Benefit Parameters'!$C$41)^AM$6</f>
        <v>1619317.38416049</v>
      </c>
      <c r="AN88" s="1">
        <f>Cohort_CF!AN86*Mincers!X$52*(1+'Cost and Benefit Parameters'!$C$41)^AN$6</f>
        <v>1661072.527906256</v>
      </c>
      <c r="AO88" s="1">
        <f>Cohort_CF!AO86*Mincers!Y$52*(1+'Cost and Benefit Parameters'!$C$41)^AO$6</f>
        <v>1702882.31900785</v>
      </c>
      <c r="AP88" s="1">
        <f>Cohort_CF!AP86*Mincers!Z$52*(1+'Cost and Benefit Parameters'!$C$41)^AP$6</f>
        <v>1744697.3450269224</v>
      </c>
      <c r="AQ88" s="1">
        <f>Cohort_CF!AQ86*Mincers!AA$52*(1+'Cost and Benefit Parameters'!$C$41)^AQ$6</f>
        <v>1786466.9556413158</v>
      </c>
      <c r="AR88" s="1">
        <f>Cohort_CF!AR86*Mincers!AB$52*(1+'Cost and Benefit Parameters'!$C$41)^AR$6</f>
        <v>1828139.3552459644</v>
      </c>
      <c r="AS88" s="1">
        <f>Cohort_CF!AS86*Mincers!AC$52*(1+'Cost and Benefit Parameters'!$C$41)^AS$6</f>
        <v>1869661.701274124</v>
      </c>
      <c r="AT88" s="1">
        <f>Cohort_CF!AT86*Mincers!AD$52*(1+'Cost and Benefit Parameters'!$C$41)^AT$6</f>
        <v>1910980.208017752</v>
      </c>
      <c r="AU88" s="1">
        <f>Cohort_CF!AU86*Mincers!AE$52*(1+'Cost and Benefit Parameters'!$C$41)^AU$6</f>
        <v>1952040.2556975398</v>
      </c>
      <c r="AV88" s="1">
        <f>Cohort_CF!AV86*Mincers!AF$52*(1+'Cost and Benefit Parameters'!$C$41)^AV$6</f>
        <v>1992786.5045048478</v>
      </c>
      <c r="AW88" s="1">
        <f>Cohort_CF!AW86*Mincers!AG$52*(1+'Cost and Benefit Parameters'!$C$41)^AW$6</f>
        <v>2033163.0133107211</v>
      </c>
      <c r="AX88" s="1">
        <f>Cohort_CF!AX86*Mincers!AH$52*(1+'Cost and Benefit Parameters'!$C$41)^AX$6</f>
        <v>2073113.3627104473</v>
      </c>
      <c r="AY88" s="1">
        <f>Cohort_CF!AY86*Mincers!AI$52*(1+'Cost and Benefit Parameters'!$C$41)^AY$6</f>
        <v>2112580.7820469826</v>
      </c>
      <c r="AZ88" s="1">
        <f>Cohort_CF!AZ86*Mincers!AJ$52*(1+'Cost and Benefit Parameters'!$C$41)^AZ$6</f>
        <v>2151508.2800321192</v>
      </c>
      <c r="BA88" s="1">
        <f>Cohort_CF!BA86*Mincers!AK$52*(1+'Cost and Benefit Parameters'!$C$41)^BA$6</f>
        <v>2189838.7785616275</v>
      </c>
      <c r="BB88" s="1">
        <f>Cohort_CF!BB86*Mincers!AL$52*(1+'Cost and Benefit Parameters'!$C$41)^BB$6</f>
        <v>2227515.2492991444</v>
      </c>
      <c r="BC88" s="1">
        <f>Cohort_CF!BC86*Mincers!AM$52*(1+'Cost and Benefit Parameters'!$C$41)^BC$6</f>
        <v>2264480.8525838708</v>
      </c>
      <c r="BD88" s="1">
        <f>Cohort_CF!BD86*Mincers!AN$52*(1+'Cost and Benefit Parameters'!$C$41)^BD$6</f>
        <v>2300679.078199381</v>
      </c>
      <c r="BE88" s="1">
        <f>Cohort_CF!BE86*Mincers!AO$52*(1+'Cost and Benefit Parameters'!$C$41)^BE$6</f>
        <v>2336053.8875246346</v>
      </c>
      <c r="BF88" s="1">
        <f>Cohort_CF!BF86*Mincers!AP$52*(1+'Cost and Benefit Parameters'!$C$41)^BF$6</f>
        <v>2370549.8565746737</v>
      </c>
      <c r="BG88" s="1" t="str">
        <f>IF(BE65="","",'Cost and Benefit Parameters'!$J$30)</f>
        <v/>
      </c>
      <c r="BH88" s="1" t="str">
        <f>IF(BF65="","",'Cost and Benefit Parameters'!$J$30)</f>
        <v/>
      </c>
      <c r="BI88" s="1" t="str">
        <f>IF(BG65="","",'Cost and Benefit Parameters'!$J$30)</f>
        <v/>
      </c>
      <c r="BJ88" s="1" t="str">
        <f>IF(BH65="","",'Cost and Benefit Parameters'!$J$30)</f>
        <v/>
      </c>
      <c r="BK88" s="1" t="str">
        <f>IF(BI65="","",'Cost and Benefit Parameters'!$J$30)</f>
        <v/>
      </c>
      <c r="BL88" s="1" t="str">
        <f>IF(BJ65="","",'Cost and Benefit Parameters'!$J$30)</f>
        <v/>
      </c>
      <c r="BM88" s="1" t="str">
        <f>IF(BK65="","",'Cost and Benefit Parameters'!$J$30)</f>
        <v/>
      </c>
      <c r="BN88" s="1" t="str">
        <f>IF(BL65="","",'Cost and Benefit Parameters'!$J$30)</f>
        <v/>
      </c>
    </row>
    <row r="89" spans="1:66" x14ac:dyDescent="0.55000000000000004">
      <c r="A89" s="642"/>
      <c r="B89" t="s">
        <v>479</v>
      </c>
      <c r="H89" s="1" t="str">
        <f>IF(F66="","",'Cost and Benefit Parameters'!$J$30)</f>
        <v/>
      </c>
      <c r="I89" s="1" t="str">
        <f>IF(G66="","",'Cost and Benefit Parameters'!$J$30)</f>
        <v/>
      </c>
      <c r="J89" s="1" t="str">
        <f>IF(H66="","",'Cost and Benefit Parameters'!$J$30)</f>
        <v/>
      </c>
      <c r="K89" s="1" t="str">
        <f>IF(I66="","",'Cost and Benefit Parameters'!$J$30)</f>
        <v/>
      </c>
      <c r="L89" s="1" t="str">
        <f>IF(J66="","",'Cost and Benefit Parameters'!$J$30)</f>
        <v/>
      </c>
      <c r="M89" s="1" t="str">
        <f>IF(K66="","",'Cost and Benefit Parameters'!$J$30)</f>
        <v/>
      </c>
      <c r="N89" s="1" t="str">
        <f>IF(L66="","",'Cost and Benefit Parameters'!$J$30)</f>
        <v/>
      </c>
      <c r="O89" s="1" t="str">
        <f>IF(M66="","",'Cost and Benefit Parameters'!$J$30)</f>
        <v/>
      </c>
      <c r="P89" s="1" t="str">
        <f>IF(N66="","",'Cost and Benefit Parameters'!$J$30)</f>
        <v/>
      </c>
      <c r="Q89" s="1" t="str">
        <f>IF(O66="","",'Cost and Benefit Parameters'!$J$30)</f>
        <v/>
      </c>
      <c r="R89" s="1" t="str">
        <f>IF(P66="","",'Cost and Benefit Parameters'!$J$30)</f>
        <v/>
      </c>
      <c r="S89" s="1" t="str">
        <f>IF(Q66="","",'Cost and Benefit Parameters'!$J$30)</f>
        <v/>
      </c>
      <c r="T89" s="1">
        <f>Cohort_CF!T87*Mincers!C$52*(1+'Cost and Benefit Parameters'!$C$41)^T$6</f>
        <v>876242.36849663255</v>
      </c>
      <c r="U89" s="1">
        <f>Cohort_CF!U87*Mincers!D$52*(1+'Cost and Benefit Parameters'!$C$41)^U$6</f>
        <v>910233.83794525568</v>
      </c>
      <c r="V89" s="1">
        <f>Cohort_CF!V87*Mincers!E$52*(1+'Cost and Benefit Parameters'!$C$41)^V$6</f>
        <v>944976.75897838862</v>
      </c>
      <c r="W89" s="1">
        <f>Cohort_CF!W87*Mincers!F$52*(1+'Cost and Benefit Parameters'!$C$41)^W$6</f>
        <v>980457.33949348389</v>
      </c>
      <c r="X89" s="1">
        <f>Cohort_CF!X87*Mincers!G$52*(1+'Cost and Benefit Parameters'!$C$41)^X$6</f>
        <v>1022880.4919873179</v>
      </c>
      <c r="Y89" s="1">
        <f>Cohort_CF!Y87*Mincers!H$52*(1+'Cost and Benefit Parameters'!$C$41)^Y$6</f>
        <v>1059377.4891882562</v>
      </c>
      <c r="Z89" s="1">
        <f>Cohort_CF!Z87*Mincers!I$52*(1+'Cost and Benefit Parameters'!$C$41)^Z$6</f>
        <v>1096518.6128352578</v>
      </c>
      <c r="AA89" s="1">
        <f>Cohort_CF!AA87*Mincers!J$52*(1+'Cost and Benefit Parameters'!$C$41)^AA$6</f>
        <v>1134281.1085727322</v>
      </c>
      <c r="AB89" s="1">
        <f>Cohort_CF!AB87*Mincers!K$52*(1+'Cost and Benefit Parameters'!$C$41)^AB$6</f>
        <v>1172640.2940856931</v>
      </c>
      <c r="AC89" s="1">
        <f>Cohort_CF!AC87*Mincers!L$52*(1+'Cost and Benefit Parameters'!$C$41)^AC$6</f>
        <v>1211569.5529416665</v>
      </c>
      <c r="AD89" s="1">
        <f>Cohort_CF!AD87*Mincers!M$52*(1+'Cost and Benefit Parameters'!$C$41)^AD$6</f>
        <v>1251040.334120054</v>
      </c>
      <c r="AE89" s="1">
        <f>Cohort_CF!AE87*Mincers!N$52*(1+'Cost and Benefit Parameters'!$C$41)^AE$6</f>
        <v>1291022.1574229188</v>
      </c>
      <c r="AF89" s="1">
        <f>Cohort_CF!AF87*Mincers!O$52*(1+'Cost and Benefit Parameters'!$C$41)^AF$6</f>
        <v>1331482.6249425984</v>
      </c>
      <c r="AG89" s="1">
        <f>Cohort_CF!AG87*Mincers!P$52*(1+'Cost and Benefit Parameters'!$C$41)^AG$6</f>
        <v>1372387.4387415166</v>
      </c>
      <c r="AH89" s="1">
        <f>Cohort_CF!AH87*Mincers!Q$52*(1+'Cost and Benefit Parameters'!$C$41)^AH$6</f>
        <v>1413700.4248779805</v>
      </c>
      <c r="AI89" s="1">
        <f>Cohort_CF!AI87*Mincers!R$52*(1+'Cost and Benefit Parameters'!$C$41)^AI$6</f>
        <v>1455383.5638891072</v>
      </c>
      <c r="AJ89" s="1">
        <f>Cohort_CF!AJ87*Mincers!S$52*(1+'Cost and Benefit Parameters'!$C$41)^AJ$6</f>
        <v>1497397.0278177136</v>
      </c>
      <c r="AK89" s="1">
        <f>Cohort_CF!AK87*Mincers!T$52*(1+'Cost and Benefit Parameters'!$C$41)^AK$6</f>
        <v>1539699.2238450379</v>
      </c>
      <c r="AL89" s="1">
        <f>Cohort_CF!AL87*Mincers!U$52*(1+'Cost and Benefit Parameters'!$C$41)^AL$6</f>
        <v>1582246.8445646081</v>
      </c>
      <c r="AM89" s="1">
        <f>Cohort_CF!AM87*Mincers!V$52*(1+'Cost and Benefit Parameters'!$C$41)^AM$6</f>
        <v>1624994.9249055379</v>
      </c>
      <c r="AN89" s="1">
        <f>Cohort_CF!AN87*Mincers!W$52*(1+'Cost and Benefit Parameters'!$C$41)^AN$6</f>
        <v>1667896.9056853044</v>
      </c>
      <c r="AO89" s="1">
        <f>Cohort_CF!AO87*Mincers!X$52*(1+'Cost and Benefit Parameters'!$C$41)^AO$6</f>
        <v>1710904.7037434438</v>
      </c>
      <c r="AP89" s="1">
        <f>Cohort_CF!AP87*Mincers!Y$52*(1+'Cost and Benefit Parameters'!$C$41)^AP$6</f>
        <v>1753968.7885780854</v>
      </c>
      <c r="AQ89" s="1">
        <f>Cohort_CF!AQ87*Mincers!Z$52*(1+'Cost and Benefit Parameters'!$C$41)^AQ$6</f>
        <v>1797038.2653777299</v>
      </c>
      <c r="AR89" s="1">
        <f>Cohort_CF!AR87*Mincers!AA$52*(1+'Cost and Benefit Parameters'!$C$41)^AR$6</f>
        <v>1840060.9643105553</v>
      </c>
      <c r="AS89" s="1">
        <f>Cohort_CF!AS87*Mincers!AB$52*(1+'Cost and Benefit Parameters'!$C$41)^AS$6</f>
        <v>1882983.5359033435</v>
      </c>
      <c r="AT89" s="1">
        <f>Cohort_CF!AT87*Mincers!AC$52*(1+'Cost and Benefit Parameters'!$C$41)^AT$6</f>
        <v>1925751.5523123473</v>
      </c>
      <c r="AU89" s="1">
        <f>Cohort_CF!AU87*Mincers!AD$52*(1+'Cost and Benefit Parameters'!$C$41)^AU$6</f>
        <v>1968309.6142582849</v>
      </c>
      <c r="AV89" s="1">
        <f>Cohort_CF!AV87*Mincers!AE$52*(1+'Cost and Benefit Parameters'!$C$41)^AV$6</f>
        <v>2010601.4633684661</v>
      </c>
      <c r="AW89" s="1">
        <f>Cohort_CF!AW87*Mincers!AF$52*(1+'Cost and Benefit Parameters'!$C$41)^AW$6</f>
        <v>2052570.0996399932</v>
      </c>
      <c r="AX89" s="1">
        <f>Cohort_CF!AX87*Mincers!AG$52*(1+'Cost and Benefit Parameters'!$C$41)^AX$6</f>
        <v>2094157.9037100426</v>
      </c>
      <c r="AY89" s="1">
        <f>Cohort_CF!AY87*Mincers!AH$52*(1+'Cost and Benefit Parameters'!$C$41)^AY$6</f>
        <v>2135306.7635917608</v>
      </c>
      <c r="AZ89" s="1">
        <f>Cohort_CF!AZ87*Mincers!AI$52*(1+'Cost and Benefit Parameters'!$C$41)^AZ$6</f>
        <v>2175958.2055083918</v>
      </c>
      <c r="BA89" s="1">
        <f>Cohort_CF!BA87*Mincers!AJ$52*(1+'Cost and Benefit Parameters'!$C$41)^BA$6</f>
        <v>2216053.5284330831</v>
      </c>
      <c r="BB89" s="1">
        <f>Cohort_CF!BB87*Mincers!AK$52*(1+'Cost and Benefit Parameters'!$C$41)^BB$6</f>
        <v>2255533.941918476</v>
      </c>
      <c r="BC89" s="1">
        <f>Cohort_CF!BC87*Mincers!AL$52*(1+'Cost and Benefit Parameters'!$C$41)^BC$6</f>
        <v>2294340.7067781184</v>
      </c>
      <c r="BD89" s="1">
        <f>Cohort_CF!BD87*Mincers!AM$52*(1+'Cost and Benefit Parameters'!$C$41)^BD$6</f>
        <v>2332415.278161387</v>
      </c>
      <c r="BE89" s="1">
        <f>Cohort_CF!BE87*Mincers!AN$52*(1+'Cost and Benefit Parameters'!$C$41)^BE$6</f>
        <v>2369699.4505453627</v>
      </c>
      <c r="BF89" s="1">
        <f>Cohort_CF!BF87*Mincers!AO$52*(1+'Cost and Benefit Parameters'!$C$41)^BF$6</f>
        <v>2406135.5041503739</v>
      </c>
      <c r="BG89" s="1">
        <f>Cohort_CF!BG87*Mincers!AP$52*(1+'Cost and Benefit Parameters'!$C$41)^BG$6</f>
        <v>2441666.3522719136</v>
      </c>
      <c r="BH89" s="1" t="str">
        <f>IF(BF66="","",'Cost and Benefit Parameters'!$J$30)</f>
        <v/>
      </c>
      <c r="BI89" s="1" t="str">
        <f>IF(BG66="","",'Cost and Benefit Parameters'!$J$30)</f>
        <v/>
      </c>
      <c r="BJ89" s="1" t="str">
        <f>IF(BH66="","",'Cost and Benefit Parameters'!$J$30)</f>
        <v/>
      </c>
      <c r="BK89" s="1" t="str">
        <f>IF(BI66="","",'Cost and Benefit Parameters'!$J$30)</f>
        <v/>
      </c>
      <c r="BL89" s="1" t="str">
        <f>IF(BJ66="","",'Cost and Benefit Parameters'!$J$30)</f>
        <v/>
      </c>
      <c r="BM89" s="1" t="str">
        <f>IF(BK66="","",'Cost and Benefit Parameters'!$J$30)</f>
        <v/>
      </c>
      <c r="BN89" s="1" t="str">
        <f>IF(BL66="","",'Cost and Benefit Parameters'!$J$30)</f>
        <v/>
      </c>
    </row>
    <row r="90" spans="1:66" x14ac:dyDescent="0.55000000000000004">
      <c r="A90" s="642"/>
      <c r="B90" t="s">
        <v>480</v>
      </c>
      <c r="H90" s="1" t="str">
        <f>IF(F67="","",'Cost and Benefit Parameters'!$J$30)</f>
        <v/>
      </c>
      <c r="I90" s="1" t="str">
        <f>IF(G67="","",'Cost and Benefit Parameters'!$J$30)</f>
        <v/>
      </c>
      <c r="J90" s="1" t="str">
        <f>IF(H67="","",'Cost and Benefit Parameters'!$J$30)</f>
        <v/>
      </c>
      <c r="K90" s="1" t="str">
        <f>IF(I67="","",'Cost and Benefit Parameters'!$J$30)</f>
        <v/>
      </c>
      <c r="L90" s="1" t="str">
        <f>IF(J67="","",'Cost and Benefit Parameters'!$J$30)</f>
        <v/>
      </c>
      <c r="M90" s="1" t="str">
        <f>IF(K67="","",'Cost and Benefit Parameters'!$J$30)</f>
        <v/>
      </c>
      <c r="N90" s="1" t="str">
        <f>IF(L67="","",'Cost and Benefit Parameters'!$J$30)</f>
        <v/>
      </c>
      <c r="O90" s="1" t="str">
        <f>IF(M67="","",'Cost and Benefit Parameters'!$J$30)</f>
        <v/>
      </c>
      <c r="P90" s="1" t="str">
        <f>IF(N67="","",'Cost and Benefit Parameters'!$J$30)</f>
        <v/>
      </c>
      <c r="Q90" s="1" t="str">
        <f>IF(O67="","",'Cost and Benefit Parameters'!$J$30)</f>
        <v/>
      </c>
      <c r="R90" s="1" t="str">
        <f>IF(P67="","",'Cost and Benefit Parameters'!$J$30)</f>
        <v/>
      </c>
      <c r="S90" s="1" t="str">
        <f>IF(Q67="","",'Cost and Benefit Parameters'!$J$30)</f>
        <v/>
      </c>
      <c r="T90" s="1" t="str">
        <f>IF(R67="","",'Cost and Benefit Parameters'!$J$30)</f>
        <v/>
      </c>
      <c r="U90" s="1">
        <f>Cohort_CF!U88*Mincers!C$52*(1+'Cost and Benefit Parameters'!$C$41)^U$6</f>
        <v>902529.63955153152</v>
      </c>
      <c r="V90" s="1">
        <f>Cohort_CF!V88*Mincers!D$52*(1+'Cost and Benefit Parameters'!$C$41)^V$6</f>
        <v>937540.85308361321</v>
      </c>
      <c r="W90" s="1">
        <f>Cohort_CF!W88*Mincers!E$52*(1+'Cost and Benefit Parameters'!$C$41)^W$6</f>
        <v>973326.06174774037</v>
      </c>
      <c r="X90" s="1">
        <f>Cohort_CF!X88*Mincers!F$52*(1+'Cost and Benefit Parameters'!$C$41)^X$6</f>
        <v>1009871.0596782884</v>
      </c>
      <c r="Y90" s="1">
        <f>Cohort_CF!Y88*Mincers!G$52*(1+'Cost and Benefit Parameters'!$C$41)^Y$6</f>
        <v>1053566.9067469374</v>
      </c>
      <c r="Z90" s="1">
        <f>Cohort_CF!Z88*Mincers!H$52*(1+'Cost and Benefit Parameters'!$C$41)^Z$6</f>
        <v>1091158.813863904</v>
      </c>
      <c r="AA90" s="1">
        <f>Cohort_CF!AA88*Mincers!I$52*(1+'Cost and Benefit Parameters'!$C$41)^AA$6</f>
        <v>1129414.1712203154</v>
      </c>
      <c r="AB90" s="1">
        <f>Cohort_CF!AB88*Mincers!J$52*(1+'Cost and Benefit Parameters'!$C$41)^AB$6</f>
        <v>1168309.5418299143</v>
      </c>
      <c r="AC90" s="1">
        <f>Cohort_CF!AC88*Mincers!K$52*(1+'Cost and Benefit Parameters'!$C$41)^AC$6</f>
        <v>1207819.5029082638</v>
      </c>
      <c r="AD90" s="1">
        <f>Cohort_CF!AD88*Mincers!L$52*(1+'Cost and Benefit Parameters'!$C$41)^AD$6</f>
        <v>1247916.6395299162</v>
      </c>
      <c r="AE90" s="1">
        <f>Cohort_CF!AE88*Mincers!M$52*(1+'Cost and Benefit Parameters'!$C$41)^AE$6</f>
        <v>1288571.5441436558</v>
      </c>
      <c r="AF90" s="1">
        <f>Cohort_CF!AF88*Mincers!N$52*(1+'Cost and Benefit Parameters'!$C$41)^AF$6</f>
        <v>1329752.8221456066</v>
      </c>
      <c r="AG90" s="1">
        <f>Cohort_CF!AG88*Mincers!O$52*(1+'Cost and Benefit Parameters'!$C$41)^AG$6</f>
        <v>1371427.1036908762</v>
      </c>
      <c r="AH90" s="1">
        <f>Cohort_CF!AH88*Mincers!P$52*(1+'Cost and Benefit Parameters'!$C$41)^AH$6</f>
        <v>1413559.0619037622</v>
      </c>
      <c r="AI90" s="1">
        <f>Cohort_CF!AI88*Mincers!Q$52*(1+'Cost and Benefit Parameters'!$C$41)^AI$6</f>
        <v>1456111.4376243199</v>
      </c>
      <c r="AJ90" s="1">
        <f>Cohort_CF!AJ88*Mincers!R$52*(1+'Cost and Benefit Parameters'!$C$41)^AJ$6</f>
        <v>1499045.0708057804</v>
      </c>
      <c r="AK90" s="1">
        <f>Cohort_CF!AK88*Mincers!S$52*(1+'Cost and Benefit Parameters'!$C$41)^AK$6</f>
        <v>1542318.9386522453</v>
      </c>
      <c r="AL90" s="1">
        <f>Cohort_CF!AL88*Mincers!T$52*(1+'Cost and Benefit Parameters'!$C$41)^AL$6</f>
        <v>1585890.2005603886</v>
      </c>
      <c r="AM90" s="1">
        <f>Cohort_CF!AM88*Mincers!U$52*(1+'Cost and Benefit Parameters'!$C$41)^AM$6</f>
        <v>1629714.2499015462</v>
      </c>
      <c r="AN90" s="1">
        <f>Cohort_CF!AN88*Mincers!V$52*(1+'Cost and Benefit Parameters'!$C$41)^AN$6</f>
        <v>1673744.7726527036</v>
      </c>
      <c r="AO90" s="1">
        <f>Cohort_CF!AO88*Mincers!W$52*(1+'Cost and Benefit Parameters'!$C$41)^AO$6</f>
        <v>1717933.8128558639</v>
      </c>
      <c r="AP90" s="1">
        <f>Cohort_CF!AP88*Mincers!X$52*(1+'Cost and Benefit Parameters'!$C$41)^AP$6</f>
        <v>1762231.8448557472</v>
      </c>
      <c r="AQ90" s="1">
        <f>Cohort_CF!AQ88*Mincers!Y$52*(1+'Cost and Benefit Parameters'!$C$41)^AQ$6</f>
        <v>1806587.8522354276</v>
      </c>
      <c r="AR90" s="1">
        <f>Cohort_CF!AR88*Mincers!Z$52*(1+'Cost and Benefit Parameters'!$C$41)^AR$6</f>
        <v>1850949.4133390617</v>
      </c>
      <c r="AS90" s="1">
        <f>Cohort_CF!AS88*Mincers!AA$52*(1+'Cost and Benefit Parameters'!$C$41)^AS$6</f>
        <v>1895262.7932398722</v>
      </c>
      <c r="AT90" s="1">
        <f>Cohort_CF!AT88*Mincers!AB$52*(1+'Cost and Benefit Parameters'!$C$41)^AT$6</f>
        <v>1939473.0419804433</v>
      </c>
      <c r="AU90" s="1">
        <f>Cohort_CF!AU88*Mincers!AC$52*(1+'Cost and Benefit Parameters'!$C$41)^AU$6</f>
        <v>1983524.098881718</v>
      </c>
      <c r="AV90" s="1">
        <f>Cohort_CF!AV88*Mincers!AD$52*(1+'Cost and Benefit Parameters'!$C$41)^AV$6</f>
        <v>2027358.9026860334</v>
      </c>
      <c r="AW90" s="1">
        <f>Cohort_CF!AW88*Mincers!AE$52*(1+'Cost and Benefit Parameters'!$C$41)^AW$6</f>
        <v>2070919.5072695201</v>
      </c>
      <c r="AX90" s="1">
        <f>Cohort_CF!AX88*Mincers!AF$52*(1+'Cost and Benefit Parameters'!$C$41)^AX$6</f>
        <v>2114147.2026291927</v>
      </c>
      <c r="AY90" s="1">
        <f>Cohort_CF!AY88*Mincers!AG$52*(1+'Cost and Benefit Parameters'!$C$41)^AY$6</f>
        <v>2156982.6408213438</v>
      </c>
      <c r="AZ90" s="1">
        <f>Cohort_CF!AZ88*Mincers!AH$52*(1+'Cost and Benefit Parameters'!$C$41)^AZ$6</f>
        <v>2199365.9664995135</v>
      </c>
      <c r="BA90" s="1">
        <f>Cohort_CF!BA88*Mincers!AI$52*(1+'Cost and Benefit Parameters'!$C$41)^BA$6</f>
        <v>2241236.9516736441</v>
      </c>
      <c r="BB90" s="1">
        <f>Cohort_CF!BB88*Mincers!AJ$52*(1+'Cost and Benefit Parameters'!$C$41)^BB$6</f>
        <v>2282535.1342860754</v>
      </c>
      <c r="BC90" s="1">
        <f>Cohort_CF!BC88*Mincers!AK$52*(1+'Cost and Benefit Parameters'!$C$41)^BC$6</f>
        <v>2323199.9601760302</v>
      </c>
      <c r="BD90" s="1">
        <f>Cohort_CF!BD88*Mincers!AL$52*(1+'Cost and Benefit Parameters'!$C$41)^BD$6</f>
        <v>2363170.9279814619</v>
      </c>
      <c r="BE90" s="1">
        <f>Cohort_CF!BE88*Mincers!AM$52*(1+'Cost and Benefit Parameters'!$C$41)^BE$6</f>
        <v>2402387.7365062288</v>
      </c>
      <c r="BF90" s="1">
        <f>Cohort_CF!BF88*Mincers!AN$52*(1+'Cost and Benefit Parameters'!$C$41)^BF$6</f>
        <v>2440790.4340617238</v>
      </c>
      <c r="BG90" s="1">
        <f>Cohort_CF!BG88*Mincers!AO$52*(1+'Cost and Benefit Parameters'!$C$41)^BG$6</f>
        <v>2478319.5692748842</v>
      </c>
      <c r="BH90" s="1">
        <f>Cohort_CF!BH88*Mincers!AP$52*(1+'Cost and Benefit Parameters'!$C$41)^BH$6</f>
        <v>2514916.3428400708</v>
      </c>
      <c r="BI90" s="1" t="str">
        <f>IF(BG67="","",'Cost and Benefit Parameters'!$J$30)</f>
        <v/>
      </c>
      <c r="BJ90" s="1" t="str">
        <f>IF(BH67="","",'Cost and Benefit Parameters'!$J$30)</f>
        <v/>
      </c>
      <c r="BK90" s="1" t="str">
        <f>IF(BI67="","",'Cost and Benefit Parameters'!$J$30)</f>
        <v/>
      </c>
      <c r="BL90" s="1" t="str">
        <f>IF(BJ67="","",'Cost and Benefit Parameters'!$J$30)</f>
        <v/>
      </c>
      <c r="BM90" s="1" t="str">
        <f>IF(BK67="","",'Cost and Benefit Parameters'!$J$30)</f>
        <v/>
      </c>
      <c r="BN90" s="1" t="str">
        <f>IF(BL67="","",'Cost and Benefit Parameters'!$J$30)</f>
        <v/>
      </c>
    </row>
    <row r="91" spans="1:66" x14ac:dyDescent="0.55000000000000004">
      <c r="A91" s="642"/>
      <c r="B91" t="s">
        <v>481</v>
      </c>
      <c r="H91" s="1" t="str">
        <f>IF(F68="","",'Cost and Benefit Parameters'!$J$30)</f>
        <v/>
      </c>
      <c r="I91" s="1" t="str">
        <f>IF(G68="","",'Cost and Benefit Parameters'!$J$30)</f>
        <v/>
      </c>
      <c r="J91" s="1" t="str">
        <f>IF(H68="","",'Cost and Benefit Parameters'!$J$30)</f>
        <v/>
      </c>
      <c r="K91" s="1" t="str">
        <f>IF(I68="","",'Cost and Benefit Parameters'!$J$30)</f>
        <v/>
      </c>
      <c r="L91" s="1" t="str">
        <f>IF(J68="","",'Cost and Benefit Parameters'!$J$30)</f>
        <v/>
      </c>
      <c r="M91" s="1" t="str">
        <f>IF(K68="","",'Cost and Benefit Parameters'!$J$30)</f>
        <v/>
      </c>
      <c r="N91" s="1" t="str">
        <f>IF(L68="","",'Cost and Benefit Parameters'!$J$30)</f>
        <v/>
      </c>
      <c r="O91" s="1" t="str">
        <f>IF(M68="","",'Cost and Benefit Parameters'!$J$30)</f>
        <v/>
      </c>
      <c r="P91" s="1" t="str">
        <f>IF(N68="","",'Cost and Benefit Parameters'!$J$30)</f>
        <v/>
      </c>
      <c r="Q91" s="1" t="str">
        <f>IF(O68="","",'Cost and Benefit Parameters'!$J$30)</f>
        <v/>
      </c>
      <c r="R91" s="1" t="str">
        <f>IF(P68="","",'Cost and Benefit Parameters'!$J$30)</f>
        <v/>
      </c>
      <c r="S91" s="1" t="str">
        <f>IF(Q68="","",'Cost and Benefit Parameters'!$J$30)</f>
        <v/>
      </c>
      <c r="T91" s="1" t="str">
        <f>IF(R68="","",'Cost and Benefit Parameters'!$J$30)</f>
        <v/>
      </c>
      <c r="U91" s="1" t="str">
        <f>IF(S68="","",'Cost and Benefit Parameters'!$J$30)</f>
        <v/>
      </c>
      <c r="V91" s="1">
        <f>Cohort_CF!V89*Mincers!C$52*(1+'Cost and Benefit Parameters'!$C$41)^V$6</f>
        <v>929605.52873807738</v>
      </c>
      <c r="W91" s="1">
        <f>Cohort_CF!W89*Mincers!D$52*(1+'Cost and Benefit Parameters'!$C$41)^W$6</f>
        <v>965667.07867612154</v>
      </c>
      <c r="X91" s="1">
        <f>Cohort_CF!X89*Mincers!E$52*(1+'Cost and Benefit Parameters'!$C$41)^X$6</f>
        <v>1002525.8436001725</v>
      </c>
      <c r="Y91" s="1">
        <f>Cohort_CF!Y89*Mincers!F$52*(1+'Cost and Benefit Parameters'!$C$41)^Y$6</f>
        <v>1040167.1914686371</v>
      </c>
      <c r="Z91" s="1">
        <f>Cohort_CF!Z89*Mincers!G$52*(1+'Cost and Benefit Parameters'!$C$41)^Z$6</f>
        <v>1085173.9139493455</v>
      </c>
      <c r="AA91" s="1">
        <f>Cohort_CF!AA89*Mincers!H$52*(1+'Cost and Benefit Parameters'!$C$41)^AA$6</f>
        <v>1123893.578279821</v>
      </c>
      <c r="AB91" s="1">
        <f>Cohort_CF!AB89*Mincers!I$52*(1+'Cost and Benefit Parameters'!$C$41)^AB$6</f>
        <v>1163296.5963569249</v>
      </c>
      <c r="AC91" s="1">
        <f>Cohort_CF!AC89*Mincers!J$52*(1+'Cost and Benefit Parameters'!$C$41)^AC$6</f>
        <v>1203358.8280848118</v>
      </c>
      <c r="AD91" s="1">
        <f>Cohort_CF!AD89*Mincers!K$52*(1+'Cost and Benefit Parameters'!$C$41)^AD$6</f>
        <v>1244054.0879955117</v>
      </c>
      <c r="AE91" s="1">
        <f>Cohort_CF!AE89*Mincers!L$52*(1+'Cost and Benefit Parameters'!$C$41)^AE$6</f>
        <v>1285354.1387158136</v>
      </c>
      <c r="AF91" s="1">
        <f>Cohort_CF!AF89*Mincers!M$52*(1+'Cost and Benefit Parameters'!$C$41)^AF$6</f>
        <v>1327228.6904679656</v>
      </c>
      <c r="AG91" s="1">
        <f>Cohort_CF!AG89*Mincers!N$52*(1+'Cost and Benefit Parameters'!$C$41)^AG$6</f>
        <v>1369645.4068099747</v>
      </c>
      <c r="AH91" s="1">
        <f>Cohort_CF!AH89*Mincers!O$52*(1+'Cost and Benefit Parameters'!$C$41)^AH$6</f>
        <v>1412569.9168016026</v>
      </c>
      <c r="AI91" s="1">
        <f>Cohort_CF!AI89*Mincers!P$52*(1+'Cost and Benefit Parameters'!$C$41)^AI$6</f>
        <v>1455965.8337608748</v>
      </c>
      <c r="AJ91" s="1">
        <f>Cohort_CF!AJ89*Mincers!Q$52*(1+'Cost and Benefit Parameters'!$C$41)^AJ$6</f>
        <v>1499794.7807530495</v>
      </c>
      <c r="AK91" s="1">
        <f>Cohort_CF!AK89*Mincers!R$52*(1+'Cost and Benefit Parameters'!$C$41)^AK$6</f>
        <v>1544016.422929954</v>
      </c>
      <c r="AL91" s="1">
        <f>Cohort_CF!AL89*Mincers!S$52*(1+'Cost and Benefit Parameters'!$C$41)^AL$6</f>
        <v>1588588.5068118123</v>
      </c>
      <c r="AM91" s="1">
        <f>Cohort_CF!AM89*Mincers!T$52*(1+'Cost and Benefit Parameters'!$C$41)^AM$6</f>
        <v>1633466.9065772004</v>
      </c>
      <c r="AN91" s="1">
        <f>Cohort_CF!AN89*Mincers!U$52*(1+'Cost and Benefit Parameters'!$C$41)^AN$6</f>
        <v>1678605.6773985925</v>
      </c>
      <c r="AO91" s="1">
        <f>Cohort_CF!AO89*Mincers!V$52*(1+'Cost and Benefit Parameters'!$C$41)^AO$6</f>
        <v>1723957.115832285</v>
      </c>
      <c r="AP91" s="1">
        <f>Cohort_CF!AP89*Mincers!W$52*(1+'Cost and Benefit Parameters'!$C$41)^AP$6</f>
        <v>1769471.8272415397</v>
      </c>
      <c r="AQ91" s="1">
        <f>Cohort_CF!AQ89*Mincers!X$52*(1+'Cost and Benefit Parameters'!$C$41)^AQ$6</f>
        <v>1815098.8002014193</v>
      </c>
      <c r="AR91" s="1">
        <f>Cohort_CF!AR89*Mincers!Y$52*(1+'Cost and Benefit Parameters'!$C$41)^AR$6</f>
        <v>1860785.4878024904</v>
      </c>
      <c r="AS91" s="1">
        <f>Cohort_CF!AS89*Mincers!Z$52*(1+'Cost and Benefit Parameters'!$C$41)^AS$6</f>
        <v>1906477.8957392338</v>
      </c>
      <c r="AT91" s="1">
        <f>Cohort_CF!AT89*Mincers!AA$52*(1+'Cost and Benefit Parameters'!$C$41)^AT$6</f>
        <v>1952120.6770370679</v>
      </c>
      <c r="AU91" s="1">
        <f>Cohort_CF!AU89*Mincers!AB$52*(1+'Cost and Benefit Parameters'!$C$41)^AU$6</f>
        <v>1997657.2332398568</v>
      </c>
      <c r="AV91" s="1">
        <f>Cohort_CF!AV89*Mincers!AC$52*(1+'Cost and Benefit Parameters'!$C$41)^AV$6</f>
        <v>2043029.8218481697</v>
      </c>
      <c r="AW91" s="1">
        <f>Cohort_CF!AW89*Mincers!AD$52*(1+'Cost and Benefit Parameters'!$C$41)^AW$6</f>
        <v>2088179.6697666144</v>
      </c>
      <c r="AX91" s="1">
        <f>Cohort_CF!AX89*Mincers!AE$52*(1+'Cost and Benefit Parameters'!$C$41)^AX$6</f>
        <v>2133047.0924876053</v>
      </c>
      <c r="AY91" s="1">
        <f>Cohort_CF!AY89*Mincers!AF$52*(1+'Cost and Benefit Parameters'!$C$41)^AY$6</f>
        <v>2177571.6187080685</v>
      </c>
      <c r="AZ91" s="1">
        <f>Cohort_CF!AZ89*Mincers!AG$52*(1+'Cost and Benefit Parameters'!$C$41)^AZ$6</f>
        <v>2221692.1200459842</v>
      </c>
      <c r="BA91" s="1">
        <f>Cohort_CF!BA89*Mincers!AH$52*(1+'Cost and Benefit Parameters'!$C$41)^BA$6</f>
        <v>2265346.9454944995</v>
      </c>
      <c r="BB91" s="1">
        <f>Cohort_CF!BB89*Mincers!AI$52*(1+'Cost and Benefit Parameters'!$C$41)^BB$6</f>
        <v>2308474.0602238532</v>
      </c>
      <c r="BC91" s="1">
        <f>Cohort_CF!BC89*Mincers!AJ$52*(1+'Cost and Benefit Parameters'!$C$41)^BC$6</f>
        <v>2351011.1883146577</v>
      </c>
      <c r="BD91" s="1">
        <f>Cohort_CF!BD89*Mincers!AK$52*(1+'Cost and Benefit Parameters'!$C$41)^BD$6</f>
        <v>2392895.9589813109</v>
      </c>
      <c r="BE91" s="1">
        <f>Cohort_CF!BE89*Mincers!AL$52*(1+'Cost and Benefit Parameters'!$C$41)^BE$6</f>
        <v>2434066.0558209056</v>
      </c>
      <c r="BF91" s="1">
        <f>Cohort_CF!BF89*Mincers!AM$52*(1+'Cost and Benefit Parameters'!$C$41)^BF$6</f>
        <v>2474459.3686014153</v>
      </c>
      <c r="BG91" s="1">
        <f>Cohort_CF!BG89*Mincers!AN$52*(1+'Cost and Benefit Parameters'!$C$41)^BG$6</f>
        <v>2514014.1470835749</v>
      </c>
      <c r="BH91" s="1">
        <f>Cohort_CF!BH89*Mincers!AO$52*(1+'Cost and Benefit Parameters'!$C$41)^BH$6</f>
        <v>2552669.1563531314</v>
      </c>
      <c r="BI91" s="1">
        <f>Cohort_CF!BI89*Mincers!AP$52*(1+'Cost and Benefit Parameters'!$C$41)^BI$6</f>
        <v>2590363.8331252732</v>
      </c>
      <c r="BJ91" s="1" t="str">
        <f>IF(BH68="","",'Cost and Benefit Parameters'!$J$30)</f>
        <v/>
      </c>
      <c r="BK91" s="1" t="str">
        <f>IF(BI68="","",'Cost and Benefit Parameters'!$J$30)</f>
        <v/>
      </c>
      <c r="BL91" s="1" t="str">
        <f>IF(BJ68="","",'Cost and Benefit Parameters'!$J$30)</f>
        <v/>
      </c>
      <c r="BM91" s="1" t="str">
        <f>IF(BK68="","",'Cost and Benefit Parameters'!$J$30)</f>
        <v/>
      </c>
      <c r="BN91" s="1" t="str">
        <f>IF(BL68="","",'Cost and Benefit Parameters'!$J$30)</f>
        <v/>
      </c>
    </row>
    <row r="92" spans="1:66" x14ac:dyDescent="0.55000000000000004">
      <c r="A92" s="642"/>
      <c r="B92" t="s">
        <v>482</v>
      </c>
      <c r="H92" s="1" t="str">
        <f>IF(F69="","",'Cost and Benefit Parameters'!$J$30)</f>
        <v/>
      </c>
      <c r="I92" s="1" t="str">
        <f>IF(G69="","",'Cost and Benefit Parameters'!$J$30)</f>
        <v/>
      </c>
      <c r="J92" s="1" t="str">
        <f>IF(H69="","",'Cost and Benefit Parameters'!$J$30)</f>
        <v/>
      </c>
      <c r="K92" s="1" t="str">
        <f>IF(I69="","",'Cost and Benefit Parameters'!$J$30)</f>
        <v/>
      </c>
      <c r="L92" s="1" t="str">
        <f>IF(J69="","",'Cost and Benefit Parameters'!$J$30)</f>
        <v/>
      </c>
      <c r="M92" s="1" t="str">
        <f>IF(K69="","",'Cost and Benefit Parameters'!$J$30)</f>
        <v/>
      </c>
      <c r="N92" s="1" t="str">
        <f>IF(L69="","",'Cost and Benefit Parameters'!$J$30)</f>
        <v/>
      </c>
      <c r="O92" s="1" t="str">
        <f>IF(M69="","",'Cost and Benefit Parameters'!$J$30)</f>
        <v/>
      </c>
      <c r="P92" s="1" t="str">
        <f>IF(N69="","",'Cost and Benefit Parameters'!$J$30)</f>
        <v/>
      </c>
      <c r="Q92" s="1" t="str">
        <f>IF(O69="","",'Cost and Benefit Parameters'!$J$30)</f>
        <v/>
      </c>
      <c r="R92" s="1" t="str">
        <f>IF(P69="","",'Cost and Benefit Parameters'!$J$30)</f>
        <v/>
      </c>
      <c r="S92" s="1" t="str">
        <f>IF(Q69="","",'Cost and Benefit Parameters'!$J$30)</f>
        <v/>
      </c>
      <c r="T92" s="1" t="str">
        <f>IF(R69="","",'Cost and Benefit Parameters'!$J$30)</f>
        <v/>
      </c>
      <c r="U92" s="1" t="str">
        <f>IF(S69="","",'Cost and Benefit Parameters'!$J$30)</f>
        <v/>
      </c>
      <c r="V92" s="1" t="str">
        <f>IF(T69="","",'Cost and Benefit Parameters'!$J$30)</f>
        <v/>
      </c>
      <c r="W92" s="1">
        <f>Cohort_CF!W90*Mincers!C$52*(1+'Cost and Benefit Parameters'!$C$41)^W$6</f>
        <v>957493.69460021961</v>
      </c>
      <c r="X92" s="1">
        <f>Cohort_CF!X90*Mincers!D$52*(1+'Cost and Benefit Parameters'!$C$41)^X$6</f>
        <v>994637.09103640518</v>
      </c>
      <c r="Y92" s="1">
        <f>Cohort_CF!Y90*Mincers!E$52*(1+'Cost and Benefit Parameters'!$C$41)^Y$6</f>
        <v>1032601.6189081777</v>
      </c>
      <c r="Z92" s="1">
        <f>Cohort_CF!Z90*Mincers!F$52*(1+'Cost and Benefit Parameters'!$C$41)^Z$6</f>
        <v>1071372.2072126961</v>
      </c>
      <c r="AA92" s="1">
        <f>Cohort_CF!AA90*Mincers!G$52*(1+'Cost and Benefit Parameters'!$C$41)^AA$6</f>
        <v>1117729.1313678257</v>
      </c>
      <c r="AB92" s="1">
        <f>Cohort_CF!AB90*Mincers!H$52*(1+'Cost and Benefit Parameters'!$C$41)^AB$6</f>
        <v>1157610.3856282157</v>
      </c>
      <c r="AC92" s="1">
        <f>Cohort_CF!AC90*Mincers!I$52*(1+'Cost and Benefit Parameters'!$C$41)^AC$6</f>
        <v>1198195.4942476328</v>
      </c>
      <c r="AD92" s="1">
        <f>Cohort_CF!AD90*Mincers!J$52*(1+'Cost and Benefit Parameters'!$C$41)^AD$6</f>
        <v>1239459.5929273558</v>
      </c>
      <c r="AE92" s="1">
        <f>Cohort_CF!AE90*Mincers!K$52*(1+'Cost and Benefit Parameters'!$C$41)^AE$6</f>
        <v>1281375.7106353769</v>
      </c>
      <c r="AF92" s="1">
        <f>Cohort_CF!AF90*Mincers!L$52*(1+'Cost and Benefit Parameters'!$C$41)^AF$6</f>
        <v>1323914.7628772883</v>
      </c>
      <c r="AG92" s="1">
        <f>Cohort_CF!AG90*Mincers!M$52*(1+'Cost and Benefit Parameters'!$C$41)^AG$6</f>
        <v>1367045.5511820044</v>
      </c>
      <c r="AH92" s="1">
        <f>Cohort_CF!AH90*Mincers!N$52*(1+'Cost and Benefit Parameters'!$C$41)^AH$6</f>
        <v>1410734.7690142738</v>
      </c>
      <c r="AI92" s="1">
        <f>Cohort_CF!AI90*Mincers!O$52*(1+'Cost and Benefit Parameters'!$C$41)^AI$6</f>
        <v>1454947.0143056505</v>
      </c>
      <c r="AJ92" s="1">
        <f>Cohort_CF!AJ90*Mincers!P$52*(1+'Cost and Benefit Parameters'!$C$41)^AJ$6</f>
        <v>1499644.8087737011</v>
      </c>
      <c r="AK92" s="1">
        <f>Cohort_CF!AK90*Mincers!Q$52*(1+'Cost and Benefit Parameters'!$C$41)^AK$6</f>
        <v>1544788.6241756412</v>
      </c>
      <c r="AL92" s="1">
        <f>Cohort_CF!AL90*Mincers!R$52*(1+'Cost and Benefit Parameters'!$C$41)^AL$6</f>
        <v>1590336.9156178525</v>
      </c>
      <c r="AM92" s="1">
        <f>Cohort_CF!AM90*Mincers!S$52*(1+'Cost and Benefit Parameters'!$C$41)^AM$6</f>
        <v>1636246.1620161668</v>
      </c>
      <c r="AN92" s="1">
        <f>Cohort_CF!AN90*Mincers!T$52*(1+'Cost and Benefit Parameters'!$C$41)^AN$6</f>
        <v>1682470.9137745162</v>
      </c>
      <c r="AO92" s="1">
        <f>Cohort_CF!AO90*Mincers!U$52*(1+'Cost and Benefit Parameters'!$C$41)^AO$6</f>
        <v>1728963.8477205504</v>
      </c>
      <c r="AP92" s="1">
        <f>Cohort_CF!AP90*Mincers!V$52*(1+'Cost and Benefit Parameters'!$C$41)^AP$6</f>
        <v>1775675.8293072535</v>
      </c>
      <c r="AQ92" s="1">
        <f>Cohort_CF!AQ90*Mincers!W$52*(1+'Cost and Benefit Parameters'!$C$41)^AQ$6</f>
        <v>1822555.9820587856</v>
      </c>
      <c r="AR92" s="1">
        <f>Cohort_CF!AR90*Mincers!X$52*(1+'Cost and Benefit Parameters'!$C$41)^AR$6</f>
        <v>1869551.7642074618</v>
      </c>
      <c r="AS92" s="1">
        <f>Cohort_CF!AS90*Mincers!Y$52*(1+'Cost and Benefit Parameters'!$C$41)^AS$6</f>
        <v>1916609.0524365655</v>
      </c>
      <c r="AT92" s="1">
        <f>Cohort_CF!AT90*Mincers!Z$52*(1+'Cost and Benefit Parameters'!$C$41)^AT$6</f>
        <v>1963672.2326114106</v>
      </c>
      <c r="AU92" s="1">
        <f>Cohort_CF!AU90*Mincers!AA$52*(1+'Cost and Benefit Parameters'!$C$41)^AU$6</f>
        <v>2010684.2973481803</v>
      </c>
      <c r="AV92" s="1">
        <f>Cohort_CF!AV90*Mincers!AB$52*(1+'Cost and Benefit Parameters'!$C$41)^AV$6</f>
        <v>2057586.9502370527</v>
      </c>
      <c r="AW92" s="1">
        <f>Cohort_CF!AW90*Mincers!AC$52*(1+'Cost and Benefit Parameters'!$C$41)^AW$6</f>
        <v>2104320.7165036146</v>
      </c>
      <c r="AX92" s="1">
        <f>Cohort_CF!AX90*Mincers!AD$52*(1+'Cost and Benefit Parameters'!$C$41)^AX$6</f>
        <v>2150825.0598596125</v>
      </c>
      <c r="AY92" s="1">
        <f>Cohort_CF!AY90*Mincers!AE$52*(1+'Cost and Benefit Parameters'!$C$41)^AY$6</f>
        <v>2197038.5052622333</v>
      </c>
      <c r="AZ92" s="1">
        <f>Cohort_CF!AZ90*Mincers!AF$52*(1+'Cost and Benefit Parameters'!$C$41)^AZ$6</f>
        <v>2242898.7672693105</v>
      </c>
      <c r="BA92" s="1">
        <f>Cohort_CF!BA90*Mincers!AG$52*(1+'Cost and Benefit Parameters'!$C$41)^BA$6</f>
        <v>2288342.8836473641</v>
      </c>
      <c r="BB92" s="1">
        <f>Cohort_CF!BB90*Mincers!AH$52*(1+'Cost and Benefit Parameters'!$C$41)^BB$6</f>
        <v>2333307.3538593343</v>
      </c>
      <c r="BC92" s="1">
        <f>Cohort_CF!BC90*Mincers!AI$52*(1+'Cost and Benefit Parameters'!$C$41)^BC$6</f>
        <v>2377728.2820305685</v>
      </c>
      <c r="BD92" s="1">
        <f>Cohort_CF!BD90*Mincers!AJ$52*(1+'Cost and Benefit Parameters'!$C$41)^BD$6</f>
        <v>2421541.5239640973</v>
      </c>
      <c r="BE92" s="1">
        <f>Cohort_CF!BE90*Mincers!AK$52*(1+'Cost and Benefit Parameters'!$C$41)^BE$6</f>
        <v>2464682.8377507506</v>
      </c>
      <c r="BF92" s="1">
        <f>Cohort_CF!BF90*Mincers!AL$52*(1+'Cost and Benefit Parameters'!$C$41)^BF$6</f>
        <v>2507088.037495533</v>
      </c>
      <c r="BG92" s="1">
        <f>Cohort_CF!BG90*Mincers!AM$52*(1+'Cost and Benefit Parameters'!$C$41)^BG$6</f>
        <v>2548693.1496594572</v>
      </c>
      <c r="BH92" s="1">
        <f>Cohort_CF!BH90*Mincers!AN$52*(1+'Cost and Benefit Parameters'!$C$41)^BH$6</f>
        <v>2589434.5714960825</v>
      </c>
      <c r="BI92" s="1">
        <f>Cohort_CF!BI90*Mincers!AO$52*(1+'Cost and Benefit Parameters'!$C$41)^BI$6</f>
        <v>2629249.2310437253</v>
      </c>
      <c r="BJ92" s="1">
        <f>Cohort_CF!BJ90*Mincers!AP$52*(1+'Cost and Benefit Parameters'!$C$41)^BJ$6</f>
        <v>2668074.7481190311</v>
      </c>
      <c r="BK92" s="1" t="str">
        <f>IF(BI69="","",'Cost and Benefit Parameters'!$J$30)</f>
        <v/>
      </c>
      <c r="BL92" s="1" t="str">
        <f>IF(BJ69="","",'Cost and Benefit Parameters'!$J$30)</f>
        <v/>
      </c>
      <c r="BM92" s="1" t="str">
        <f>IF(BK69="","",'Cost and Benefit Parameters'!$J$30)</f>
        <v/>
      </c>
      <c r="BN92" s="1" t="str">
        <f>IF(BL69="","",'Cost and Benefit Parameters'!$J$30)</f>
        <v/>
      </c>
    </row>
    <row r="93" spans="1:66" x14ac:dyDescent="0.55000000000000004">
      <c r="A93" s="642"/>
      <c r="B93" t="s">
        <v>483</v>
      </c>
      <c r="H93" s="1" t="str">
        <f>IF(F70="","",'Cost and Benefit Parameters'!$J$30)</f>
        <v/>
      </c>
      <c r="I93" s="1" t="str">
        <f>IF(G70="","",'Cost and Benefit Parameters'!$J$30)</f>
        <v/>
      </c>
      <c r="J93" s="1" t="str">
        <f>IF(H70="","",'Cost and Benefit Parameters'!$J$30)</f>
        <v/>
      </c>
      <c r="K93" s="1" t="str">
        <f>IF(I70="","",'Cost and Benefit Parameters'!$J$30)</f>
        <v/>
      </c>
      <c r="L93" s="1" t="str">
        <f>IF(J70="","",'Cost and Benefit Parameters'!$J$30)</f>
        <v/>
      </c>
      <c r="M93" s="1" t="str">
        <f>IF(K70="","",'Cost and Benefit Parameters'!$J$30)</f>
        <v/>
      </c>
      <c r="N93" s="1" t="str">
        <f>IF(L70="","",'Cost and Benefit Parameters'!$J$30)</f>
        <v/>
      </c>
      <c r="O93" s="1" t="str">
        <f>IF(M70="","",'Cost and Benefit Parameters'!$J$30)</f>
        <v/>
      </c>
      <c r="P93" s="1" t="str">
        <f>IF(N70="","",'Cost and Benefit Parameters'!$J$30)</f>
        <v/>
      </c>
      <c r="Q93" s="1" t="str">
        <f>IF(O70="","",'Cost and Benefit Parameters'!$J$30)</f>
        <v/>
      </c>
      <c r="R93" s="1" t="str">
        <f>IF(P70="","",'Cost and Benefit Parameters'!$J$30)</f>
        <v/>
      </c>
      <c r="S93" s="1" t="str">
        <f>IF(Q70="","",'Cost and Benefit Parameters'!$J$30)</f>
        <v/>
      </c>
      <c r="T93" s="1" t="str">
        <f>IF(R70="","",'Cost and Benefit Parameters'!$J$30)</f>
        <v/>
      </c>
      <c r="U93" s="1" t="str">
        <f>IF(S70="","",'Cost and Benefit Parameters'!$J$30)</f>
        <v/>
      </c>
      <c r="V93" s="1" t="str">
        <f>IF(T70="","",'Cost and Benefit Parameters'!$J$30)</f>
        <v/>
      </c>
      <c r="W93" s="1" t="str">
        <f>IF(U70="","",'Cost and Benefit Parameters'!$J$30)</f>
        <v/>
      </c>
      <c r="X93" s="1">
        <f>Cohort_CF!X91*Mincers!C$52*(1+'Cost and Benefit Parameters'!$C$41)^X$6</f>
        <v>986218.50543822628</v>
      </c>
      <c r="Y93" s="1">
        <f>Cohort_CF!Y91*Mincers!D$52*(1+'Cost and Benefit Parameters'!$C$41)^Y$6</f>
        <v>1024476.2037674973</v>
      </c>
      <c r="Z93" s="1">
        <f>Cohort_CF!Z91*Mincers!E$52*(1+'Cost and Benefit Parameters'!$C$41)^Z$6</f>
        <v>1063579.6674754231</v>
      </c>
      <c r="AA93" s="1">
        <f>Cohort_CF!AA91*Mincers!F$52*(1+'Cost and Benefit Parameters'!$C$41)^AA$6</f>
        <v>1103513.373429077</v>
      </c>
      <c r="AB93" s="1">
        <f>Cohort_CF!AB91*Mincers!G$52*(1+'Cost and Benefit Parameters'!$C$41)^AB$6</f>
        <v>1151261.0053088607</v>
      </c>
      <c r="AC93" s="1">
        <f>Cohort_CF!AC91*Mincers!H$52*(1+'Cost and Benefit Parameters'!$C$41)^AC$6</f>
        <v>1192338.6971970622</v>
      </c>
      <c r="AD93" s="1">
        <f>Cohort_CF!AD91*Mincers!I$52*(1+'Cost and Benefit Parameters'!$C$41)^AD$6</f>
        <v>1234141.3590750615</v>
      </c>
      <c r="AE93" s="1">
        <f>Cohort_CF!AE91*Mincers!J$52*(1+'Cost and Benefit Parameters'!$C$41)^AE$6</f>
        <v>1276643.3807151765</v>
      </c>
      <c r="AF93" s="1">
        <f>Cohort_CF!AF91*Mincers!K$52*(1+'Cost and Benefit Parameters'!$C$41)^AF$6</f>
        <v>1319816.9819544384</v>
      </c>
      <c r="AG93" s="1">
        <f>Cohort_CF!AG91*Mincers!L$52*(1+'Cost and Benefit Parameters'!$C$41)^AG$6</f>
        <v>1363632.2057636068</v>
      </c>
      <c r="AH93" s="1">
        <f>Cohort_CF!AH91*Mincers!M$52*(1+'Cost and Benefit Parameters'!$C$41)^AH$6</f>
        <v>1408056.9177174645</v>
      </c>
      <c r="AI93" s="1">
        <f>Cohort_CF!AI91*Mincers!N$52*(1+'Cost and Benefit Parameters'!$C$41)^AI$6</f>
        <v>1453056.8120847018</v>
      </c>
      <c r="AJ93" s="1">
        <f>Cohort_CF!AJ91*Mincers!O$52*(1+'Cost and Benefit Parameters'!$C$41)^AJ$6</f>
        <v>1498595.4247348199</v>
      </c>
      <c r="AK93" s="1">
        <f>Cohort_CF!AK91*Mincers!P$52*(1+'Cost and Benefit Parameters'!$C$41)^AK$6</f>
        <v>1544634.1530369124</v>
      </c>
      <c r="AL93" s="1">
        <f>Cohort_CF!AL91*Mincers!Q$52*(1+'Cost and Benefit Parameters'!$C$41)^AL$6</f>
        <v>1591132.2829009101</v>
      </c>
      <c r="AM93" s="1">
        <f>Cohort_CF!AM91*Mincers!R$52*(1+'Cost and Benefit Parameters'!$C$41)^AM$6</f>
        <v>1638047.0230863881</v>
      </c>
      <c r="AN93" s="1">
        <f>Cohort_CF!AN91*Mincers!S$52*(1+'Cost and Benefit Parameters'!$C$41)^AN$6</f>
        <v>1685333.5468766515</v>
      </c>
      <c r="AO93" s="1">
        <f>Cohort_CF!AO91*Mincers!T$52*(1+'Cost and Benefit Parameters'!$C$41)^AO$6</f>
        <v>1732945.0411877518</v>
      </c>
      <c r="AP93" s="1">
        <f>Cohort_CF!AP91*Mincers!U$52*(1+'Cost and Benefit Parameters'!$C$41)^AP$6</f>
        <v>1780832.763152167</v>
      </c>
      <c r="AQ93" s="1">
        <f>Cohort_CF!AQ91*Mincers!V$52*(1+'Cost and Benefit Parameters'!$C$41)^AQ$6</f>
        <v>1828946.1041864709</v>
      </c>
      <c r="AR93" s="1">
        <f>Cohort_CF!AR91*Mincers!W$52*(1+'Cost and Benefit Parameters'!$C$41)^AR$6</f>
        <v>1877232.6615205493</v>
      </c>
      <c r="AS93" s="1">
        <f>Cohort_CF!AS91*Mincers!X$52*(1+'Cost and Benefit Parameters'!$C$41)^AS$6</f>
        <v>1925638.317133686</v>
      </c>
      <c r="AT93" s="1">
        <f>Cohort_CF!AT91*Mincers!Y$52*(1+'Cost and Benefit Parameters'!$C$41)^AT$6</f>
        <v>1974107.324009662</v>
      </c>
      <c r="AU93" s="1">
        <f>Cohort_CF!AU91*Mincers!Z$52*(1+'Cost and Benefit Parameters'!$C$41)^AU$6</f>
        <v>2022582.399589753</v>
      </c>
      <c r="AV93" s="1">
        <f>Cohort_CF!AV91*Mincers!AA$52*(1+'Cost and Benefit Parameters'!$C$41)^AV$6</f>
        <v>2071004.8262686257</v>
      </c>
      <c r="AW93" s="1">
        <f>Cohort_CF!AW91*Mincers!AB$52*(1+'Cost and Benefit Parameters'!$C$41)^AW$6</f>
        <v>2119314.5587441642</v>
      </c>
      <c r="AX93" s="1">
        <f>Cohort_CF!AX91*Mincers!AC$52*(1+'Cost and Benefit Parameters'!$C$41)^AX$6</f>
        <v>2167450.3379987227</v>
      </c>
      <c r="AY93" s="1">
        <f>Cohort_CF!AY91*Mincers!AD$52*(1+'Cost and Benefit Parameters'!$C$41)^AY$6</f>
        <v>2215349.8116554008</v>
      </c>
      <c r="AZ93" s="1">
        <f>Cohort_CF!AZ91*Mincers!AE$52*(1+'Cost and Benefit Parameters'!$C$41)^AZ$6</f>
        <v>2262949.6604201007</v>
      </c>
      <c r="BA93" s="1">
        <f>Cohort_CF!BA91*Mincers!AF$52*(1+'Cost and Benefit Parameters'!$C$41)^BA$6</f>
        <v>2310185.7302873903</v>
      </c>
      <c r="BB93" s="1">
        <f>Cohort_CF!BB91*Mincers!AG$52*(1+'Cost and Benefit Parameters'!$C$41)^BB$6</f>
        <v>2356993.1701567848</v>
      </c>
      <c r="BC93" s="1">
        <f>Cohort_CF!BC91*Mincers!AH$52*(1+'Cost and Benefit Parameters'!$C$41)^BC$6</f>
        <v>2403306.5744751138</v>
      </c>
      <c r="BD93" s="1">
        <f>Cohort_CF!BD91*Mincers!AI$52*(1+'Cost and Benefit Parameters'!$C$41)^BD$6</f>
        <v>2449060.1304914854</v>
      </c>
      <c r="BE93" s="1">
        <f>Cohort_CF!BE91*Mincers!AJ$52*(1+'Cost and Benefit Parameters'!$C$41)^BE$6</f>
        <v>2494187.7696830202</v>
      </c>
      <c r="BF93" s="1">
        <f>Cohort_CF!BF91*Mincers!AK$52*(1+'Cost and Benefit Parameters'!$C$41)^BF$6</f>
        <v>2538623.322883273</v>
      </c>
      <c r="BG93" s="1">
        <f>Cohort_CF!BG91*Mincers!AL$52*(1+'Cost and Benefit Parameters'!$C$41)^BG$6</f>
        <v>2582300.6786203985</v>
      </c>
      <c r="BH93" s="1">
        <f>Cohort_CF!BH91*Mincers!AM$52*(1+'Cost and Benefit Parameters'!$C$41)^BH$6</f>
        <v>2625153.9441492413</v>
      </c>
      <c r="BI93" s="1">
        <f>Cohort_CF!BI91*Mincers!AN$52*(1+'Cost and Benefit Parameters'!$C$41)^BI$6</f>
        <v>2667117.6086409651</v>
      </c>
      <c r="BJ93" s="1">
        <f>Cohort_CF!BJ91*Mincers!AO$52*(1+'Cost and Benefit Parameters'!$C$41)^BJ$6</f>
        <v>2708126.7079750365</v>
      </c>
      <c r="BK93" s="1">
        <f>Cohort_CF!BK91*Mincers!AP$52*(1+'Cost and Benefit Parameters'!$C$41)^BK$6</f>
        <v>2748116.9905626024</v>
      </c>
      <c r="BL93" s="1" t="str">
        <f>IF(BJ70="","",'Cost and Benefit Parameters'!$J$30)</f>
        <v/>
      </c>
      <c r="BM93" s="1" t="str">
        <f>IF(BK70="","",'Cost and Benefit Parameters'!$J$30)</f>
        <v/>
      </c>
      <c r="BN93" s="1" t="str">
        <f>IF(BL70="","",'Cost and Benefit Parameters'!$J$30)</f>
        <v/>
      </c>
    </row>
    <row r="94" spans="1:66" x14ac:dyDescent="0.55000000000000004">
      <c r="A94" s="642"/>
      <c r="B94" t="s">
        <v>484</v>
      </c>
      <c r="H94" s="1" t="str">
        <f>IF(F71="","",'Cost and Benefit Parameters'!$J$30)</f>
        <v/>
      </c>
      <c r="I94" s="1" t="str">
        <f>IF(G71="","",'Cost and Benefit Parameters'!$J$30)</f>
        <v/>
      </c>
      <c r="J94" s="1" t="str">
        <f>IF(H71="","",'Cost and Benefit Parameters'!$J$30)</f>
        <v/>
      </c>
      <c r="K94" s="1" t="str">
        <f>IF(I71="","",'Cost and Benefit Parameters'!$J$30)</f>
        <v/>
      </c>
      <c r="L94" s="1" t="str">
        <f>IF(J71="","",'Cost and Benefit Parameters'!$J$30)</f>
        <v/>
      </c>
      <c r="M94" s="1" t="str">
        <f>IF(K71="","",'Cost and Benefit Parameters'!$J$30)</f>
        <v/>
      </c>
      <c r="N94" s="1" t="str">
        <f>IF(L71="","",'Cost and Benefit Parameters'!$J$30)</f>
        <v/>
      </c>
      <c r="O94" s="1" t="str">
        <f>IF(M71="","",'Cost and Benefit Parameters'!$J$30)</f>
        <v/>
      </c>
      <c r="P94" s="1" t="str">
        <f>IF(N71="","",'Cost and Benefit Parameters'!$J$30)</f>
        <v/>
      </c>
      <c r="Q94" s="1" t="str">
        <f>IF(O71="","",'Cost and Benefit Parameters'!$J$30)</f>
        <v/>
      </c>
      <c r="R94" s="1" t="str">
        <f>IF(P71="","",'Cost and Benefit Parameters'!$J$30)</f>
        <v/>
      </c>
      <c r="S94" s="1" t="str">
        <f>IF(Q71="","",'Cost and Benefit Parameters'!$J$30)</f>
        <v/>
      </c>
      <c r="T94" s="1" t="str">
        <f>IF(R71="","",'Cost and Benefit Parameters'!$J$30)</f>
        <v/>
      </c>
      <c r="U94" s="1" t="str">
        <f>IF(S71="","",'Cost and Benefit Parameters'!$J$30)</f>
        <v/>
      </c>
      <c r="V94" s="1" t="str">
        <f>IF(T71="","",'Cost and Benefit Parameters'!$J$30)</f>
        <v/>
      </c>
      <c r="W94" s="1" t="str">
        <f>IF(U71="","",'Cost and Benefit Parameters'!$J$30)</f>
        <v/>
      </c>
      <c r="X94" s="1" t="str">
        <f>IF(V71="","",'Cost and Benefit Parameters'!$J$30)</f>
        <v/>
      </c>
      <c r="Y94" s="1">
        <f>Cohort_CF!Y92*Mincers!C$52*(1+'Cost and Benefit Parameters'!$C$41)^Y$6</f>
        <v>1015805.060601373</v>
      </c>
      <c r="Z94" s="1">
        <f>Cohort_CF!Z92*Mincers!D$52*(1+'Cost and Benefit Parameters'!$C$41)^Z$6</f>
        <v>1055210.4898805222</v>
      </c>
      <c r="AA94" s="1">
        <f>Cohort_CF!AA92*Mincers!E$52*(1+'Cost and Benefit Parameters'!$C$41)^AA$6</f>
        <v>1095487.0574996856</v>
      </c>
      <c r="AB94" s="1">
        <f>Cohort_CF!AB92*Mincers!F$52*(1+'Cost and Benefit Parameters'!$C$41)^AB$6</f>
        <v>1136618.7746319494</v>
      </c>
      <c r="AC94" s="1">
        <f>Cohort_CF!AC92*Mincers!G$52*(1+'Cost and Benefit Parameters'!$C$41)^AC$6</f>
        <v>1185798.8354681265</v>
      </c>
      <c r="AD94" s="1">
        <f>Cohort_CF!AD92*Mincers!H$52*(1+'Cost and Benefit Parameters'!$C$41)^AD$6</f>
        <v>1228108.8581129739</v>
      </c>
      <c r="AE94" s="1">
        <f>Cohort_CF!AE92*Mincers!I$52*(1+'Cost and Benefit Parameters'!$C$41)^AE$6</f>
        <v>1271165.5998473132</v>
      </c>
      <c r="AF94" s="1">
        <f>Cohort_CF!AF92*Mincers!J$52*(1+'Cost and Benefit Parameters'!$C$41)^AF$6</f>
        <v>1314942.682136632</v>
      </c>
      <c r="AG94" s="1">
        <f>Cohort_CF!AG92*Mincers!K$52*(1+'Cost and Benefit Parameters'!$C$41)^AG$6</f>
        <v>1359411.4914130715</v>
      </c>
      <c r="AH94" s="1">
        <f>Cohort_CF!AH92*Mincers!L$52*(1+'Cost and Benefit Parameters'!$C$41)^AH$6</f>
        <v>1404541.171936515</v>
      </c>
      <c r="AI94" s="1">
        <f>Cohort_CF!AI92*Mincers!M$52*(1+'Cost and Benefit Parameters'!$C$41)^AI$6</f>
        <v>1450298.6252489884</v>
      </c>
      <c r="AJ94" s="1">
        <f>Cohort_CF!AJ92*Mincers!N$52*(1+'Cost and Benefit Parameters'!$C$41)^AJ$6</f>
        <v>1496648.516447243</v>
      </c>
      <c r="AK94" s="1">
        <f>Cohort_CF!AK92*Mincers!O$52*(1+'Cost and Benefit Parameters'!$C$41)^AK$6</f>
        <v>1543553.2874768649</v>
      </c>
      <c r="AL94" s="1">
        <f>Cohort_CF!AL92*Mincers!P$52*(1+'Cost and Benefit Parameters'!$C$41)^AL$6</f>
        <v>1590973.1776280194</v>
      </c>
      <c r="AM94" s="1">
        <f>Cohort_CF!AM92*Mincers!Q$52*(1+'Cost and Benefit Parameters'!$C$41)^AM$6</f>
        <v>1638866.2513879375</v>
      </c>
      <c r="AN94" s="1">
        <f>Cohort_CF!AN92*Mincers!R$52*(1+'Cost and Benefit Parameters'!$C$41)^AN$6</f>
        <v>1687188.4337789793</v>
      </c>
      <c r="AO94" s="1">
        <f>Cohort_CF!AO92*Mincers!S$52*(1+'Cost and Benefit Parameters'!$C$41)^AO$6</f>
        <v>1735893.5532829512</v>
      </c>
      <c r="AP94" s="1">
        <f>Cohort_CF!AP92*Mincers!T$52*(1+'Cost and Benefit Parameters'!$C$41)^AP$6</f>
        <v>1784933.3924233844</v>
      </c>
      <c r="AQ94" s="1">
        <f>Cohort_CF!AQ92*Mincers!U$52*(1+'Cost and Benefit Parameters'!$C$41)^AQ$6</f>
        <v>1834257.7460467317</v>
      </c>
      <c r="AR94" s="1">
        <f>Cohort_CF!AR92*Mincers!V$52*(1+'Cost and Benefit Parameters'!$C$41)^AR$6</f>
        <v>1883814.487312065</v>
      </c>
      <c r="AS94" s="1">
        <f>Cohort_CF!AS92*Mincers!W$52*(1+'Cost and Benefit Parameters'!$C$41)^AS$6</f>
        <v>1933549.6413661661</v>
      </c>
      <c r="AT94" s="1">
        <f>Cohort_CF!AT92*Mincers!X$52*(1+'Cost and Benefit Parameters'!$C$41)^AT$6</f>
        <v>1983407.4666476962</v>
      </c>
      <c r="AU94" s="1">
        <f>Cohort_CF!AU92*Mincers!Y$52*(1+'Cost and Benefit Parameters'!$C$41)^AU$6</f>
        <v>2033330.5437299521</v>
      </c>
      <c r="AV94" s="1">
        <f>Cohort_CF!AV92*Mincers!Z$52*(1+'Cost and Benefit Parameters'!$C$41)^AV$6</f>
        <v>2083259.8715774457</v>
      </c>
      <c r="AW94" s="1">
        <f>Cohort_CF!AW92*Mincers!AA$52*(1+'Cost and Benefit Parameters'!$C$41)^AW$6</f>
        <v>2133134.9710566844</v>
      </c>
      <c r="AX94" s="1">
        <f>Cohort_CF!AX92*Mincers!AB$52*(1+'Cost and Benefit Parameters'!$C$41)^AX$6</f>
        <v>2182893.9955064887</v>
      </c>
      <c r="AY94" s="1">
        <f>Cohort_CF!AY92*Mincers!AC$52*(1+'Cost and Benefit Parameters'!$C$41)^AY$6</f>
        <v>2232473.8481386844</v>
      </c>
      <c r="AZ94" s="1">
        <f>Cohort_CF!AZ92*Mincers!AD$52*(1+'Cost and Benefit Parameters'!$C$41)^AZ$6</f>
        <v>2281810.306005063</v>
      </c>
      <c r="BA94" s="1">
        <f>Cohort_CF!BA92*Mincers!AE$52*(1+'Cost and Benefit Parameters'!$C$41)^BA$6</f>
        <v>2330838.1502327039</v>
      </c>
      <c r="BB94" s="1">
        <f>Cohort_CF!BB92*Mincers!AF$52*(1+'Cost and Benefit Parameters'!$C$41)^BB$6</f>
        <v>2379491.3021960114</v>
      </c>
      <c r="BC94" s="1">
        <f>Cohort_CF!BC92*Mincers!AG$52*(1+'Cost and Benefit Parameters'!$C$41)^BC$6</f>
        <v>2427702.9652614878</v>
      </c>
      <c r="BD94" s="1">
        <f>Cohort_CF!BD92*Mincers!AH$52*(1+'Cost and Benefit Parameters'!$C$41)^BD$6</f>
        <v>2475405.7717093672</v>
      </c>
      <c r="BE94" s="1">
        <f>Cohort_CF!BE92*Mincers!AI$52*(1+'Cost and Benefit Parameters'!$C$41)^BE$6</f>
        <v>2522531.9344062302</v>
      </c>
      <c r="BF94" s="1">
        <f>Cohort_CF!BF92*Mincers!AJ$52*(1+'Cost and Benefit Parameters'!$C$41)^BF$6</f>
        <v>2569013.4027735107</v>
      </c>
      <c r="BG94" s="1">
        <f>Cohort_CF!BG92*Mincers!AK$52*(1+'Cost and Benefit Parameters'!$C$41)^BG$6</f>
        <v>2614782.0225697705</v>
      </c>
      <c r="BH94" s="1">
        <f>Cohort_CF!BH92*Mincers!AL$52*(1+'Cost and Benefit Parameters'!$C$41)^BH$6</f>
        <v>2659769.6989790108</v>
      </c>
      <c r="BI94" s="1">
        <f>Cohort_CF!BI92*Mincers!AM$52*(1+'Cost and Benefit Parameters'!$C$41)^BI$6</f>
        <v>2703908.562473719</v>
      </c>
      <c r="BJ94" s="1">
        <f>Cohort_CF!BJ92*Mincers!AN$52*(1+'Cost and Benefit Parameters'!$C$41)^BJ$6</f>
        <v>2747131.1369001935</v>
      </c>
      <c r="BK94" s="1">
        <f>Cohort_CF!BK92*Mincers!AO$52*(1+'Cost and Benefit Parameters'!$C$41)^BK$6</f>
        <v>2789370.5092142881</v>
      </c>
      <c r="BL94" s="1">
        <f>Cohort_CF!BL92*Mincers!AP$52*(1+'Cost and Benefit Parameters'!$C$41)^BL$6</f>
        <v>2830560.5002794801</v>
      </c>
      <c r="BM94" s="1" t="str">
        <f>IF(BK71="","",'Cost and Benefit Parameters'!$J$30)</f>
        <v/>
      </c>
      <c r="BN94" s="1" t="str">
        <f>IF(BL71="","",'Cost and Benefit Parameters'!$J$30)</f>
        <v/>
      </c>
    </row>
    <row r="95" spans="1:66" x14ac:dyDescent="0.55000000000000004">
      <c r="A95" s="642"/>
      <c r="B95" t="s">
        <v>485</v>
      </c>
      <c r="H95" s="1" t="str">
        <f>IF(F72="","",'Cost and Benefit Parameters'!$J$30)</f>
        <v/>
      </c>
      <c r="I95" s="1" t="str">
        <f>IF(G72="","",'Cost and Benefit Parameters'!$J$30)</f>
        <v/>
      </c>
      <c r="J95" s="1" t="str">
        <f>IF(H72="","",'Cost and Benefit Parameters'!$J$30)</f>
        <v/>
      </c>
      <c r="K95" s="1" t="str">
        <f>IF(I72="","",'Cost and Benefit Parameters'!$J$30)</f>
        <v/>
      </c>
      <c r="L95" s="1" t="str">
        <f>IF(J72="","",'Cost and Benefit Parameters'!$J$30)</f>
        <v/>
      </c>
      <c r="M95" s="1" t="str">
        <f>IF(K72="","",'Cost and Benefit Parameters'!$J$30)</f>
        <v/>
      </c>
      <c r="N95" s="1" t="str">
        <f>IF(L72="","",'Cost and Benefit Parameters'!$J$30)</f>
        <v/>
      </c>
      <c r="O95" s="1" t="str">
        <f>IF(M72="","",'Cost and Benefit Parameters'!$J$30)</f>
        <v/>
      </c>
      <c r="P95" s="1" t="str">
        <f>IF(N72="","",'Cost and Benefit Parameters'!$J$30)</f>
        <v/>
      </c>
      <c r="Q95" s="1" t="str">
        <f>IF(O72="","",'Cost and Benefit Parameters'!$J$30)</f>
        <v/>
      </c>
      <c r="R95" s="1" t="str">
        <f>IF(P72="","",'Cost and Benefit Parameters'!$J$30)</f>
        <v/>
      </c>
      <c r="S95" s="1" t="str">
        <f>IF(Q72="","",'Cost and Benefit Parameters'!$J$30)</f>
        <v/>
      </c>
      <c r="T95" s="1" t="str">
        <f>IF(R72="","",'Cost and Benefit Parameters'!$J$30)</f>
        <v/>
      </c>
      <c r="U95" s="1" t="str">
        <f>IF(S72="","",'Cost and Benefit Parameters'!$J$30)</f>
        <v/>
      </c>
      <c r="V95" s="1" t="str">
        <f>IF(T72="","",'Cost and Benefit Parameters'!$J$30)</f>
        <v/>
      </c>
      <c r="W95" s="1" t="str">
        <f>IF(U72="","",'Cost and Benefit Parameters'!$J$30)</f>
        <v/>
      </c>
      <c r="X95" s="1" t="str">
        <f>IF(V72="","",'Cost and Benefit Parameters'!$J$30)</f>
        <v/>
      </c>
      <c r="Y95" s="1" t="str">
        <f>IF(W72="","",'Cost and Benefit Parameters'!$J$30)</f>
        <v/>
      </c>
      <c r="Z95" s="1">
        <f>Cohort_CF!Z93*Mincers!C$52*(1+'Cost and Benefit Parameters'!$C$41)^Z$6</f>
        <v>1046279.2124194142</v>
      </c>
      <c r="AA95" s="1">
        <f>Cohort_CF!AA93*Mincers!D$52*(1+'Cost and Benefit Parameters'!$C$41)^AA$6</f>
        <v>1086866.8045769378</v>
      </c>
      <c r="AB95" s="1">
        <f>Cohort_CF!AB93*Mincers!E$52*(1+'Cost and Benefit Parameters'!$C$41)^AB$6</f>
        <v>1128351.6692246762</v>
      </c>
      <c r="AC95" s="1">
        <f>Cohort_CF!AC93*Mincers!F$52*(1+'Cost and Benefit Parameters'!$C$41)^AC$6</f>
        <v>1170717.337870908</v>
      </c>
      <c r="AD95" s="1">
        <f>Cohort_CF!AD93*Mincers!G$52*(1+'Cost and Benefit Parameters'!$C$41)^AD$6</f>
        <v>1221372.8005321701</v>
      </c>
      <c r="AE95" s="1">
        <f>Cohort_CF!AE93*Mincers!H$52*(1+'Cost and Benefit Parameters'!$C$41)^AE$6</f>
        <v>1264952.1238563631</v>
      </c>
      <c r="AF95" s="1">
        <f>Cohort_CF!AF93*Mincers!I$52*(1+'Cost and Benefit Parameters'!$C$41)^AF$6</f>
        <v>1309300.5678427329</v>
      </c>
      <c r="AG95" s="1">
        <f>Cohort_CF!AG93*Mincers!J$52*(1+'Cost and Benefit Parameters'!$C$41)^AG$6</f>
        <v>1354390.9626007308</v>
      </c>
      <c r="AH95" s="1">
        <f>Cohort_CF!AH93*Mincers!K$52*(1+'Cost and Benefit Parameters'!$C$41)^AH$6</f>
        <v>1400193.8361554637</v>
      </c>
      <c r="AI95" s="1">
        <f>Cohort_CF!AI93*Mincers!L$52*(1+'Cost and Benefit Parameters'!$C$41)^AI$6</f>
        <v>1446677.4070946102</v>
      </c>
      <c r="AJ95" s="1">
        <f>Cohort_CF!AJ93*Mincers!M$52*(1+'Cost and Benefit Parameters'!$C$41)^AJ$6</f>
        <v>1493807.5840064581</v>
      </c>
      <c r="AK95" s="1">
        <f>Cohort_CF!AK93*Mincers!N$52*(1+'Cost and Benefit Parameters'!$C$41)^AK$6</f>
        <v>1541547.9719406604</v>
      </c>
      <c r="AL95" s="1">
        <f>Cohort_CF!AL93*Mincers!O$52*(1+'Cost and Benefit Parameters'!$C$41)^AL$6</f>
        <v>1589859.8861011704</v>
      </c>
      <c r="AM95" s="1">
        <f>Cohort_CF!AM93*Mincers!P$52*(1+'Cost and Benefit Parameters'!$C$41)^AM$6</f>
        <v>1638702.3729568601</v>
      </c>
      <c r="AN95" s="1">
        <f>Cohort_CF!AN93*Mincers!Q$52*(1+'Cost and Benefit Parameters'!$C$41)^AN$6</f>
        <v>1688032.2389295753</v>
      </c>
      <c r="AO95" s="1">
        <f>Cohort_CF!AO93*Mincers!R$52*(1+'Cost and Benefit Parameters'!$C$41)^AO$6</f>
        <v>1737804.0867923491</v>
      </c>
      <c r="AP95" s="1">
        <f>Cohort_CF!AP93*Mincers!S$52*(1+'Cost and Benefit Parameters'!$C$41)^AP$6</f>
        <v>1787970.3598814397</v>
      </c>
      <c r="AQ95" s="1">
        <f>Cohort_CF!AQ93*Mincers!T$52*(1+'Cost and Benefit Parameters'!$C$41)^AQ$6</f>
        <v>1838481.3941960856</v>
      </c>
      <c r="AR95" s="1">
        <f>Cohort_CF!AR93*Mincers!U$52*(1+'Cost and Benefit Parameters'!$C$41)^AR$6</f>
        <v>1889285.4784281335</v>
      </c>
      <c r="AS95" s="1">
        <f>Cohort_CF!AS93*Mincers!V$52*(1+'Cost and Benefit Parameters'!$C$41)^AS$6</f>
        <v>1940328.9219314272</v>
      </c>
      <c r="AT95" s="1">
        <f>Cohort_CF!AT93*Mincers!W$52*(1+'Cost and Benefit Parameters'!$C$41)^AT$6</f>
        <v>1991556.1306071505</v>
      </c>
      <c r="AU95" s="1">
        <f>Cohort_CF!AU93*Mincers!X$52*(1+'Cost and Benefit Parameters'!$C$41)^AU$6</f>
        <v>2042909.6906471273</v>
      </c>
      <c r="AV95" s="1">
        <f>Cohort_CF!AV93*Mincers!Y$52*(1+'Cost and Benefit Parameters'!$C$41)^AV$6</f>
        <v>2094330.4600418508</v>
      </c>
      <c r="AW95" s="1">
        <f>Cohort_CF!AW93*Mincers!Z$52*(1+'Cost and Benefit Parameters'!$C$41)^AW$6</f>
        <v>2145757.6677247691</v>
      </c>
      <c r="AX95" s="1">
        <f>Cohort_CF!AX93*Mincers!AA$52*(1+'Cost and Benefit Parameters'!$C$41)^AX$6</f>
        <v>2197129.0201883847</v>
      </c>
      <c r="AY95" s="1">
        <f>Cohort_CF!AY93*Mincers!AB$52*(1+'Cost and Benefit Parameters'!$C$41)^AY$6</f>
        <v>2248380.8153716833</v>
      </c>
      <c r="AZ95" s="1">
        <f>Cohort_CF!AZ93*Mincers!AC$52*(1+'Cost and Benefit Parameters'!$C$41)^AZ$6</f>
        <v>2299448.063582845</v>
      </c>
      <c r="BA95" s="1">
        <f>Cohort_CF!BA93*Mincers!AD$52*(1+'Cost and Benefit Parameters'!$C$41)^BA$6</f>
        <v>2350264.6151852151</v>
      </c>
      <c r="BB95" s="1">
        <f>Cohort_CF!BB93*Mincers!AE$52*(1+'Cost and Benefit Parameters'!$C$41)^BB$6</f>
        <v>2400763.2947396846</v>
      </c>
      <c r="BC95" s="1">
        <f>Cohort_CF!BC93*Mincers!AF$52*(1+'Cost and Benefit Parameters'!$C$41)^BC$6</f>
        <v>2450876.0412618914</v>
      </c>
      <c r="BD95" s="1">
        <f>Cohort_CF!BD93*Mincers!AG$52*(1+'Cost and Benefit Parameters'!$C$41)^BD$6</f>
        <v>2500534.0542193325</v>
      </c>
      <c r="BE95" s="1">
        <f>Cohort_CF!BE93*Mincers!AH$52*(1+'Cost and Benefit Parameters'!$C$41)^BE$6</f>
        <v>2549667.9448606484</v>
      </c>
      <c r="BF95" s="1">
        <f>Cohort_CF!BF93*Mincers!AI$52*(1+'Cost and Benefit Parameters'!$C$41)^BF$6</f>
        <v>2598207.8924384168</v>
      </c>
      <c r="BG95" s="1">
        <f>Cohort_CF!BG93*Mincers!AJ$52*(1+'Cost and Benefit Parameters'!$C$41)^BG$6</f>
        <v>2646083.8048567157</v>
      </c>
      <c r="BH95" s="1">
        <f>Cohort_CF!BH93*Mincers!AK$52*(1+'Cost and Benefit Parameters'!$C$41)^BH$6</f>
        <v>2693225.4832468638</v>
      </c>
      <c r="BI95" s="1">
        <f>Cohort_CF!BI93*Mincers!AL$52*(1+'Cost and Benefit Parameters'!$C$41)^BI$6</f>
        <v>2739562.789948381</v>
      </c>
      <c r="BJ95" s="1">
        <f>Cohort_CF!BJ93*Mincers!AM$52*(1+'Cost and Benefit Parameters'!$C$41)^BJ$6</f>
        <v>2785025.8193479297</v>
      </c>
      <c r="BK95" s="1">
        <f>Cohort_CF!BK93*Mincers!AN$52*(1+'Cost and Benefit Parameters'!$C$41)^BK$6</f>
        <v>2829545.0710071996</v>
      </c>
      <c r="BL95" s="1">
        <f>Cohort_CF!BL93*Mincers!AO$52*(1+'Cost and Benefit Parameters'!$C$41)^BL$6</f>
        <v>2873051.6244907165</v>
      </c>
      <c r="BM95" s="1">
        <f>Cohort_CF!BM93*Mincers!AP$52*(1+'Cost and Benefit Parameters'!$C$41)^BM$6</f>
        <v>2915477.3152878648</v>
      </c>
      <c r="BN95" s="1" t="str">
        <f>IF(BL72="","",'Cost and Benefit Parameters'!$J$30)</f>
        <v/>
      </c>
    </row>
    <row r="96" spans="1:66" x14ac:dyDescent="0.55000000000000004">
      <c r="A96" s="642"/>
      <c r="B96" t="s">
        <v>486</v>
      </c>
      <c r="H96" s="1" t="str">
        <f>IF(F73="","",'Cost and Benefit Parameters'!$J$30)</f>
        <v/>
      </c>
      <c r="I96" s="1" t="str">
        <f>IF(G73="","",'Cost and Benefit Parameters'!$J$30)</f>
        <v/>
      </c>
      <c r="J96" s="1" t="str">
        <f>IF(H73="","",'Cost and Benefit Parameters'!$J$30)</f>
        <v/>
      </c>
      <c r="K96" s="1" t="str">
        <f>IF(I73="","",'Cost and Benefit Parameters'!$J$30)</f>
        <v/>
      </c>
      <c r="L96" s="1" t="str">
        <f>IF(J73="","",'Cost and Benefit Parameters'!$J$30)</f>
        <v/>
      </c>
      <c r="M96" s="1" t="str">
        <f>IF(K73="","",'Cost and Benefit Parameters'!$J$30)</f>
        <v/>
      </c>
      <c r="N96" s="1" t="str">
        <f>IF(L73="","",'Cost and Benefit Parameters'!$J$30)</f>
        <v/>
      </c>
      <c r="O96" s="1" t="str">
        <f>IF(M73="","",'Cost and Benefit Parameters'!$J$30)</f>
        <v/>
      </c>
      <c r="P96" s="1" t="str">
        <f>IF(N73="","",'Cost and Benefit Parameters'!$J$30)</f>
        <v/>
      </c>
      <c r="Q96" s="1" t="str">
        <f>IF(O73="","",'Cost and Benefit Parameters'!$J$30)</f>
        <v/>
      </c>
      <c r="R96" s="1" t="str">
        <f>IF(P73="","",'Cost and Benefit Parameters'!$J$30)</f>
        <v/>
      </c>
      <c r="S96" s="1" t="str">
        <f>IF(Q73="","",'Cost and Benefit Parameters'!$J$30)</f>
        <v/>
      </c>
      <c r="T96" s="1" t="str">
        <f>IF(R73="","",'Cost and Benefit Parameters'!$J$30)</f>
        <v/>
      </c>
      <c r="U96" s="1" t="str">
        <f>IF(S73="","",'Cost and Benefit Parameters'!$J$30)</f>
        <v/>
      </c>
      <c r="V96" s="1" t="str">
        <f>IF(T73="","",'Cost and Benefit Parameters'!$J$30)</f>
        <v/>
      </c>
      <c r="W96" s="1" t="str">
        <f>IF(U73="","",'Cost and Benefit Parameters'!$J$30)</f>
        <v/>
      </c>
      <c r="X96" s="1" t="str">
        <f>IF(V73="","",'Cost and Benefit Parameters'!$J$30)</f>
        <v/>
      </c>
      <c r="Y96" s="1" t="str">
        <f>IF(W73="","",'Cost and Benefit Parameters'!$J$30)</f>
        <v/>
      </c>
      <c r="Z96" s="1" t="str">
        <f>IF(X73="","",'Cost and Benefit Parameters'!$J$30)</f>
        <v/>
      </c>
      <c r="AA96" s="1">
        <f>Cohort_CF!AA94*Mincers!C$52*(1+'Cost and Benefit Parameters'!$C$41)^AA$6</f>
        <v>1077667.5887919965</v>
      </c>
      <c r="AB96" s="1">
        <f>Cohort_CF!AB94*Mincers!D$52*(1+'Cost and Benefit Parameters'!$C$41)^AB$6</f>
        <v>1119472.8087142459</v>
      </c>
      <c r="AC96" s="1">
        <f>Cohort_CF!AC94*Mincers!E$52*(1+'Cost and Benefit Parameters'!$C$41)^AC$6</f>
        <v>1162202.2193014165</v>
      </c>
      <c r="AD96" s="1">
        <f>Cohort_CF!AD94*Mincers!F$52*(1+'Cost and Benefit Parameters'!$C$41)^AD$6</f>
        <v>1205838.858007035</v>
      </c>
      <c r="AE96" s="1">
        <f>Cohort_CF!AE94*Mincers!G$52*(1+'Cost and Benefit Parameters'!$C$41)^AE$6</f>
        <v>1258013.9845481352</v>
      </c>
      <c r="AF96" s="1">
        <f>Cohort_CF!AF94*Mincers!H$52*(1+'Cost and Benefit Parameters'!$C$41)^AF$6</f>
        <v>1302900.6875720541</v>
      </c>
      <c r="AG96" s="1">
        <f>Cohort_CF!AG94*Mincers!I$52*(1+'Cost and Benefit Parameters'!$C$41)^AG$6</f>
        <v>1348579.5848780149</v>
      </c>
      <c r="AH96" s="1">
        <f>Cohort_CF!AH94*Mincers!J$52*(1+'Cost and Benefit Parameters'!$C$41)^AH$6</f>
        <v>1395022.6914787528</v>
      </c>
      <c r="AI96" s="1">
        <f>Cohort_CF!AI94*Mincers!K$52*(1+'Cost and Benefit Parameters'!$C$41)^AI$6</f>
        <v>1442199.6512401274</v>
      </c>
      <c r="AJ96" s="1">
        <f>Cohort_CF!AJ94*Mincers!L$52*(1+'Cost and Benefit Parameters'!$C$41)^AJ$6</f>
        <v>1490077.7293074485</v>
      </c>
      <c r="AK96" s="1">
        <f>Cohort_CF!AK94*Mincers!M$52*(1+'Cost and Benefit Parameters'!$C$41)^AK$6</f>
        <v>1538621.811526652</v>
      </c>
      <c r="AL96" s="1">
        <f>Cohort_CF!AL94*Mincers!N$52*(1+'Cost and Benefit Parameters'!$C$41)^AL$6</f>
        <v>1587794.41109888</v>
      </c>
      <c r="AM96" s="1">
        <f>Cohort_CF!AM94*Mincers!O$52*(1+'Cost and Benefit Parameters'!$C$41)^AM$6</f>
        <v>1637555.6826842057</v>
      </c>
      <c r="AN96" s="1">
        <f>Cohort_CF!AN94*Mincers!P$52*(1+'Cost and Benefit Parameters'!$C$41)^AN$6</f>
        <v>1687863.4441455656</v>
      </c>
      <c r="AO96" s="1">
        <f>Cohort_CF!AO94*Mincers!Q$52*(1+'Cost and Benefit Parameters'!$C$41)^AO$6</f>
        <v>1738673.2060974629</v>
      </c>
      <c r="AP96" s="1">
        <f>Cohort_CF!AP94*Mincers!R$52*(1+'Cost and Benefit Parameters'!$C$41)^AP$6</f>
        <v>1789938.2093961195</v>
      </c>
      <c r="AQ96" s="1">
        <f>Cohort_CF!AQ94*Mincers!S$52*(1+'Cost and Benefit Parameters'!$C$41)^AQ$6</f>
        <v>1841609.4706778827</v>
      </c>
      <c r="AR96" s="1">
        <f>Cohort_CF!AR94*Mincers!T$52*(1+'Cost and Benefit Parameters'!$C$41)^AR$6</f>
        <v>1893635.8360219682</v>
      </c>
      <c r="AS96" s="1">
        <f>Cohort_CF!AS94*Mincers!U$52*(1+'Cost and Benefit Parameters'!$C$41)^AS$6</f>
        <v>1945964.0427809779</v>
      </c>
      <c r="AT96" s="1">
        <f>Cohort_CF!AT94*Mincers!V$52*(1+'Cost and Benefit Parameters'!$C$41)^AT$6</f>
        <v>1998538.7895893697</v>
      </c>
      <c r="AU96" s="1">
        <f>Cohort_CF!AU94*Mincers!W$52*(1+'Cost and Benefit Parameters'!$C$41)^AU$6</f>
        <v>2051302.8145253651</v>
      </c>
      <c r="AV96" s="1">
        <f>Cohort_CF!AV94*Mincers!X$52*(1+'Cost and Benefit Parameters'!$C$41)^AV$6</f>
        <v>2104196.9813665412</v>
      </c>
      <c r="AW96" s="1">
        <f>Cohort_CF!AW94*Mincers!Y$52*(1+'Cost and Benefit Parameters'!$C$41)^AW$6</f>
        <v>2157160.373843106</v>
      </c>
      <c r="AX96" s="1">
        <f>Cohort_CF!AX94*Mincers!Z$52*(1+'Cost and Benefit Parameters'!$C$41)^AX$6</f>
        <v>2210130.3977565118</v>
      </c>
      <c r="AY96" s="1">
        <f>Cohort_CF!AY94*Mincers!AA$52*(1+'Cost and Benefit Parameters'!$C$41)^AY$6</f>
        <v>2263042.8907940364</v>
      </c>
      <c r="AZ96" s="1">
        <f>Cohort_CF!AZ94*Mincers!AB$52*(1+'Cost and Benefit Parameters'!$C$41)^AZ$6</f>
        <v>2315832.2398328339</v>
      </c>
      <c r="BA96" s="1">
        <f>Cohort_CF!BA94*Mincers!AC$52*(1+'Cost and Benefit Parameters'!$C$41)^BA$6</f>
        <v>2368431.5054903305</v>
      </c>
      <c r="BB96" s="1">
        <f>Cohort_CF!BB94*Mincers!AD$52*(1+'Cost and Benefit Parameters'!$C$41)^BB$6</f>
        <v>2420772.5536407712</v>
      </c>
      <c r="BC96" s="1">
        <f>Cohort_CF!BC94*Mincers!AE$52*(1+'Cost and Benefit Parameters'!$C$41)^BC$6</f>
        <v>2472786.1935818749</v>
      </c>
      <c r="BD96" s="1">
        <f>Cohort_CF!BD94*Mincers!AF$52*(1+'Cost and Benefit Parameters'!$C$41)^BD$6</f>
        <v>2524402.3224997483</v>
      </c>
      <c r="BE96" s="1">
        <f>Cohort_CF!BE94*Mincers!AG$52*(1+'Cost and Benefit Parameters'!$C$41)^BE$6</f>
        <v>2575550.0758459126</v>
      </c>
      <c r="BF96" s="1">
        <f>Cohort_CF!BF94*Mincers!AH$52*(1+'Cost and Benefit Parameters'!$C$41)^BF$6</f>
        <v>2626157.9832064677</v>
      </c>
      <c r="BG96" s="1">
        <f>Cohort_CF!BG94*Mincers!AI$52*(1+'Cost and Benefit Parameters'!$C$41)^BG$6</f>
        <v>2676154.1292115692</v>
      </c>
      <c r="BH96" s="1">
        <f>Cohort_CF!BH94*Mincers!AJ$52*(1+'Cost and Benefit Parameters'!$C$41)^BH$6</f>
        <v>2725466.3190024174</v>
      </c>
      <c r="BI96" s="1">
        <f>Cohort_CF!BI94*Mincers!AK$52*(1+'Cost and Benefit Parameters'!$C$41)^BI$6</f>
        <v>2774022.2477442701</v>
      </c>
      <c r="BJ96" s="1">
        <f>Cohort_CF!BJ94*Mincers!AL$52*(1+'Cost and Benefit Parameters'!$C$41)^BJ$6</f>
        <v>2821749.6736468319</v>
      </c>
      <c r="BK96" s="1">
        <f>Cohort_CF!BK94*Mincers!AM$52*(1+'Cost and Benefit Parameters'!$C$41)^BK$6</f>
        <v>2868576.5939283678</v>
      </c>
      <c r="BL96" s="1">
        <f>Cohort_CF!BL94*Mincers!AN$52*(1+'Cost and Benefit Parameters'!$C$41)^BL$6</f>
        <v>2914431.4231374157</v>
      </c>
      <c r="BM96" s="1">
        <f>Cohort_CF!BM94*Mincers!AO$52*(1+'Cost and Benefit Parameters'!$C$41)^BM$6</f>
        <v>2959243.1732254382</v>
      </c>
      <c r="BN96" s="1">
        <f>Cohort_CF!BN94*Mincers!AP$52*(1+'Cost and Benefit Parameters'!$C$41)^BN$6</f>
        <v>3002941.6347465008</v>
      </c>
    </row>
    <row r="97" spans="1:72" x14ac:dyDescent="0.55000000000000004">
      <c r="A97" s="643"/>
      <c r="B97" s="329" t="s">
        <v>525</v>
      </c>
      <c r="C97" s="329"/>
      <c r="D97" s="329"/>
      <c r="E97" s="329"/>
      <c r="F97" s="330"/>
      <c r="G97" s="330"/>
      <c r="H97" s="330">
        <f t="shared" ref="H97:BN97" si="8">SUM(H77:H96)</f>
        <v>614578.76743617514</v>
      </c>
      <c r="I97" s="330">
        <f t="shared" si="8"/>
        <v>1271435.8306648941</v>
      </c>
      <c r="J97" s="330">
        <f t="shared" si="8"/>
        <v>1972366.5915822471</v>
      </c>
      <c r="K97" s="330">
        <f t="shared" si="8"/>
        <v>2719210.6406379752</v>
      </c>
      <c r="L97" s="330">
        <f t="shared" si="8"/>
        <v>3518214.7567789094</v>
      </c>
      <c r="M97" s="330">
        <f t="shared" si="8"/>
        <v>4366787.2559282687</v>
      </c>
      <c r="N97" s="330">
        <f t="shared" si="8"/>
        <v>5266866.9669058742</v>
      </c>
      <c r="O97" s="330">
        <f t="shared" si="8"/>
        <v>6220434.9239489464</v>
      </c>
      <c r="P97" s="330">
        <f t="shared" si="8"/>
        <v>7229514.280642692</v>
      </c>
      <c r="Q97" s="330">
        <f t="shared" si="8"/>
        <v>8296170.2169496529</v>
      </c>
      <c r="R97" s="330">
        <f t="shared" si="8"/>
        <v>9422509.8431198411</v>
      </c>
      <c r="S97" s="330">
        <f t="shared" si="8"/>
        <v>10610682.104513196</v>
      </c>
      <c r="T97" s="330">
        <f t="shared" si="8"/>
        <v>11862877.691609858</v>
      </c>
      <c r="U97" s="330">
        <f t="shared" si="8"/>
        <v>13181328.959721021</v>
      </c>
      <c r="V97" s="330">
        <f t="shared" si="8"/>
        <v>14568309.863142323</v>
      </c>
      <c r="W97" s="330">
        <f t="shared" si="8"/>
        <v>16026135.908711955</v>
      </c>
      <c r="X97" s="330">
        <f t="shared" si="8"/>
        <v>17557164.133945417</v>
      </c>
      <c r="Y97" s="330">
        <f t="shared" si="8"/>
        <v>19163793.115117423</v>
      </c>
      <c r="Z97" s="330">
        <f t="shared" si="8"/>
        <v>20848463.010847382</v>
      </c>
      <c r="AA97" s="330">
        <f t="shared" si="8"/>
        <v>22613655.646917235</v>
      </c>
      <c r="AB97" s="330">
        <f t="shared" si="8"/>
        <v>23351897.031752791</v>
      </c>
      <c r="AC97" s="330">
        <f t="shared" si="8"/>
        <v>24099391.085862871</v>
      </c>
      <c r="AD97" s="330">
        <f t="shared" si="8"/>
        <v>24855502.951353408</v>
      </c>
      <c r="AE97" s="330">
        <f t="shared" si="8"/>
        <v>25619560.499419585</v>
      </c>
      <c r="AF97" s="330">
        <f t="shared" si="8"/>
        <v>26382974.649013501</v>
      </c>
      <c r="AG97" s="330">
        <f t="shared" si="8"/>
        <v>27153162.947101921</v>
      </c>
      <c r="AH97" s="330">
        <f t="shared" si="8"/>
        <v>27929404.256132882</v>
      </c>
      <c r="AI97" s="330">
        <f t="shared" si="8"/>
        <v>28710945.773024905</v>
      </c>
      <c r="AJ97" s="330">
        <f t="shared" si="8"/>
        <v>29497003.918931514</v>
      </c>
      <c r="AK97" s="330">
        <f t="shared" si="8"/>
        <v>30286765.345885966</v>
      </c>
      <c r="AL97" s="330">
        <f t="shared" si="8"/>
        <v>31079388.059999406</v>
      </c>
      <c r="AM97" s="330">
        <f t="shared" si="8"/>
        <v>31874002.660390779</v>
      </c>
      <c r="AN97" s="330">
        <f t="shared" si="8"/>
        <v>32669713.692522157</v>
      </c>
      <c r="AO97" s="330">
        <f t="shared" si="8"/>
        <v>33465601.114101499</v>
      </c>
      <c r="AP97" s="330">
        <f t="shared" si="8"/>
        <v>34260721.871198125</v>
      </c>
      <c r="AQ97" s="330">
        <f t="shared" si="8"/>
        <v>35054111.581697971</v>
      </c>
      <c r="AR97" s="330">
        <f t="shared" si="8"/>
        <v>35844786.322707772</v>
      </c>
      <c r="AS97" s="330">
        <f t="shared" si="8"/>
        <v>36631744.518003255</v>
      </c>
      <c r="AT97" s="330">
        <f t="shared" si="8"/>
        <v>37413968.92110797</v>
      </c>
      <c r="AU97" s="330">
        <f t="shared" si="8"/>
        <v>38190428.689091861</v>
      </c>
      <c r="AV97" s="330">
        <f t="shared" si="8"/>
        <v>37223299.650803491</v>
      </c>
      <c r="AW97" s="330">
        <f t="shared" si="8"/>
        <v>36172675.749520056</v>
      </c>
      <c r="AX97" s="330">
        <f t="shared" si="8"/>
        <v>35035980.836947255</v>
      </c>
      <c r="AY97" s="330">
        <f t="shared" si="8"/>
        <v>33810625.952366471</v>
      </c>
      <c r="AZ97" s="330">
        <f t="shared" si="8"/>
        <v>32494010.553419601</v>
      </c>
      <c r="BA97" s="330">
        <f t="shared" si="8"/>
        <v>31083523.662994377</v>
      </c>
      <c r="BB97" s="330">
        <f t="shared" si="8"/>
        <v>29576544.922229167</v>
      </c>
      <c r="BC97" s="330">
        <f t="shared" si="8"/>
        <v>27970445.539646044</v>
      </c>
      <c r="BD97" s="330">
        <f t="shared" si="8"/>
        <v>26262589.126446091</v>
      </c>
      <c r="BE97" s="330">
        <f t="shared" si="8"/>
        <v>24450332.408064734</v>
      </c>
      <c r="BF97" s="330">
        <f t="shared" si="8"/>
        <v>22531025.802185386</v>
      </c>
      <c r="BG97" s="330">
        <f t="shared" si="8"/>
        <v>20502013.853548281</v>
      </c>
      <c r="BH97" s="330">
        <f t="shared" si="8"/>
        <v>18360635.516066816</v>
      </c>
      <c r="BI97" s="330">
        <f t="shared" si="8"/>
        <v>16104224.272976335</v>
      </c>
      <c r="BJ97" s="330">
        <f t="shared" si="8"/>
        <v>13730108.085989023</v>
      </c>
      <c r="BK97" s="330">
        <f t="shared" si="8"/>
        <v>11235609.164712459</v>
      </c>
      <c r="BL97" s="330">
        <f t="shared" si="8"/>
        <v>8618043.5479076114</v>
      </c>
      <c r="BM97" s="330">
        <f t="shared" si="8"/>
        <v>5874720.488513303</v>
      </c>
      <c r="BN97" s="330">
        <f t="shared" si="8"/>
        <v>3002941.6347465008</v>
      </c>
      <c r="BO97" s="329"/>
      <c r="BP97" s="329"/>
      <c r="BQ97" s="329"/>
      <c r="BR97" s="329"/>
      <c r="BS97" s="329"/>
      <c r="BT97" s="329"/>
    </row>
    <row r="98" spans="1:72" x14ac:dyDescent="0.55000000000000004">
      <c r="B98" s="329" t="s">
        <v>526</v>
      </c>
      <c r="C98" s="329"/>
      <c r="D98" s="329"/>
      <c r="E98" s="329"/>
      <c r="F98" s="329"/>
      <c r="G98" s="329"/>
      <c r="H98" s="329">
        <f>'Cost and Benefit Parameters'!$C$46*Income_CF!H97</f>
        <v>425288.50706583314</v>
      </c>
      <c r="I98" s="329">
        <f>'Cost and Benefit Parameters'!$C$46*Income_CF!I97</f>
        <v>879833.59482010663</v>
      </c>
      <c r="J98" s="329">
        <f>'Cost and Benefit Parameters'!$C$46*Income_CF!J97</f>
        <v>1364877.6813749149</v>
      </c>
      <c r="K98" s="329">
        <f>'Cost and Benefit Parameters'!$C$46*Income_CF!K97</f>
        <v>1881693.7633214786</v>
      </c>
      <c r="L98" s="329">
        <f>'Cost and Benefit Parameters'!$C$46*Income_CF!L97</f>
        <v>2434604.6116910051</v>
      </c>
      <c r="M98" s="329">
        <f>'Cost and Benefit Parameters'!$C$46*Income_CF!M97</f>
        <v>3021816.7811023616</v>
      </c>
      <c r="N98" s="329">
        <f>'Cost and Benefit Parameters'!$C$46*Income_CF!N97</f>
        <v>3644671.9410988647</v>
      </c>
      <c r="O98" s="329">
        <f>'Cost and Benefit Parameters'!$C$46*Income_CF!O97</f>
        <v>4304540.9673726708</v>
      </c>
      <c r="P98" s="329">
        <f>'Cost and Benefit Parameters'!$C$46*Income_CF!P97</f>
        <v>5002823.8822047422</v>
      </c>
      <c r="Q98" s="329">
        <f>'Cost and Benefit Parameters'!$C$46*Income_CF!Q97</f>
        <v>5740949.7901291596</v>
      </c>
      <c r="R98" s="329">
        <f>'Cost and Benefit Parameters'!$C$46*Income_CF!R97</f>
        <v>6520376.8114389293</v>
      </c>
      <c r="S98" s="329">
        <f>'Cost and Benefit Parameters'!$C$46*Income_CF!S97</f>
        <v>7342592.0163231315</v>
      </c>
      <c r="T98" s="329">
        <f>'Cost and Benefit Parameters'!$C$46*Income_CF!T97</f>
        <v>8209111.3625940206</v>
      </c>
      <c r="U98" s="329">
        <f>'Cost and Benefit Parameters'!$C$46*Income_CF!U97</f>
        <v>9121479.6401269455</v>
      </c>
      <c r="V98" s="329">
        <f>'Cost and Benefit Parameters'!$C$46*Income_CF!V97</f>
        <v>10081270.425294487</v>
      </c>
      <c r="W98" s="329">
        <f>'Cost and Benefit Parameters'!$C$46*Income_CF!W97</f>
        <v>11090086.048828673</v>
      </c>
      <c r="X98" s="329">
        <f>'Cost and Benefit Parameters'!$C$46*Income_CF!X97</f>
        <v>12149557.580690227</v>
      </c>
      <c r="Y98" s="329">
        <f>'Cost and Benefit Parameters'!$C$46*Income_CF!Y97</f>
        <v>13261344.835661257</v>
      </c>
      <c r="Z98" s="329">
        <f>'Cost and Benefit Parameters'!$C$46*Income_CF!Z97</f>
        <v>14427136.403506387</v>
      </c>
      <c r="AA98" s="329">
        <f>'Cost and Benefit Parameters'!$C$46*Income_CF!AA97</f>
        <v>15648649.707666725</v>
      </c>
      <c r="AB98" s="329">
        <f>'Cost and Benefit Parameters'!$C$46*Income_CF!AB97</f>
        <v>16159512.74597293</v>
      </c>
      <c r="AC98" s="329">
        <f>'Cost and Benefit Parameters'!$C$46*Income_CF!AC97</f>
        <v>16676778.631417105</v>
      </c>
      <c r="AD98" s="329">
        <f>'Cost and Benefit Parameters'!$C$46*Income_CF!AD97</f>
        <v>17200008.042336557</v>
      </c>
      <c r="AE98" s="329">
        <f>'Cost and Benefit Parameters'!$C$46*Income_CF!AE97</f>
        <v>17728735.865598351</v>
      </c>
      <c r="AF98" s="329">
        <f>'Cost and Benefit Parameters'!$C$46*Income_CF!AF97</f>
        <v>18257018.457117341</v>
      </c>
      <c r="AG98" s="329">
        <f>'Cost and Benefit Parameters'!$C$46*Income_CF!AG97</f>
        <v>18789988.759394526</v>
      </c>
      <c r="AH98" s="329">
        <f>'Cost and Benefit Parameters'!$C$46*Income_CF!AH97</f>
        <v>19327147.745243952</v>
      </c>
      <c r="AI98" s="329">
        <f>'Cost and Benefit Parameters'!$C$46*Income_CF!AI97</f>
        <v>19867974.474933233</v>
      </c>
      <c r="AJ98" s="329">
        <f>'Cost and Benefit Parameters'!$C$46*Income_CF!AJ97</f>
        <v>20411926.711900607</v>
      </c>
      <c r="AK98" s="329">
        <f>'Cost and Benefit Parameters'!$C$46*Income_CF!AK97</f>
        <v>20958441.619353086</v>
      </c>
      <c r="AL98" s="329">
        <f>'Cost and Benefit Parameters'!$C$46*Income_CF!AL97</f>
        <v>21506936.537519589</v>
      </c>
      <c r="AM98" s="329">
        <f>'Cost and Benefit Parameters'!$C$46*Income_CF!AM97</f>
        <v>22056809.840990417</v>
      </c>
      <c r="AN98" s="329">
        <f>'Cost and Benefit Parameters'!$C$46*Income_CF!AN97</f>
        <v>22607441.875225332</v>
      </c>
      <c r="AO98" s="329">
        <f>'Cost and Benefit Parameters'!$C$46*Income_CF!AO97</f>
        <v>23158195.970958237</v>
      </c>
      <c r="AP98" s="329">
        <f>'Cost and Benefit Parameters'!$C$46*Income_CF!AP97</f>
        <v>23708419.534869101</v>
      </c>
      <c r="AQ98" s="329">
        <f>'Cost and Benefit Parameters'!$C$46*Income_CF!AQ97</f>
        <v>24257445.214534994</v>
      </c>
      <c r="AR98" s="329">
        <f>'Cost and Benefit Parameters'!$C$46*Income_CF!AR97</f>
        <v>24804592.135313775</v>
      </c>
      <c r="AS98" s="329">
        <f>'Cost and Benefit Parameters'!$C$46*Income_CF!AS97</f>
        <v>25349167.206458252</v>
      </c>
      <c r="AT98" s="329">
        <f>'Cost and Benefit Parameters'!$C$46*Income_CF!AT97</f>
        <v>25890466.493406713</v>
      </c>
      <c r="AU98" s="329">
        <f>'Cost and Benefit Parameters'!$C$46*Income_CF!AU97</f>
        <v>26427776.652851567</v>
      </c>
      <c r="AV98" s="329">
        <f>'Cost and Benefit Parameters'!$C$46*Income_CF!AV97</f>
        <v>25758523.358356014</v>
      </c>
      <c r="AW98" s="329">
        <f>'Cost and Benefit Parameters'!$C$46*Income_CF!AW97</f>
        <v>25031491.618667878</v>
      </c>
      <c r="AX98" s="329">
        <f>'Cost and Benefit Parameters'!$C$46*Income_CF!AX97</f>
        <v>24244898.7391675</v>
      </c>
      <c r="AY98" s="329">
        <f>'Cost and Benefit Parameters'!$C$46*Income_CF!AY97</f>
        <v>23396953.159037597</v>
      </c>
      <c r="AZ98" s="329">
        <f>'Cost and Benefit Parameters'!$C$46*Income_CF!AZ97</f>
        <v>22485855.302966364</v>
      </c>
      <c r="BA98" s="329">
        <f>'Cost and Benefit Parameters'!$C$46*Income_CF!BA97</f>
        <v>21509798.374792106</v>
      </c>
      <c r="BB98" s="329">
        <f>'Cost and Benefit Parameters'!$C$46*Income_CF!BB97</f>
        <v>20466969.086182583</v>
      </c>
      <c r="BC98" s="329">
        <f>'Cost and Benefit Parameters'!$C$46*Income_CF!BC97</f>
        <v>19355548.313435063</v>
      </c>
      <c r="BD98" s="329">
        <f>'Cost and Benefit Parameters'!$C$46*Income_CF!BD97</f>
        <v>18173711.675500695</v>
      </c>
      <c r="BE98" s="329">
        <f>'Cost and Benefit Parameters'!$C$46*Income_CF!BE97</f>
        <v>16919630.026380796</v>
      </c>
      <c r="BF98" s="329">
        <f>'Cost and Benefit Parameters'!$C$46*Income_CF!BF97</f>
        <v>15591469.855112286</v>
      </c>
      <c r="BG98" s="329">
        <f>'Cost and Benefit Parameters'!$C$46*Income_CF!BG97</f>
        <v>14187393.58665541</v>
      </c>
      <c r="BH98" s="329">
        <f>'Cost and Benefit Parameters'!$C$46*Income_CF!BH97</f>
        <v>12705559.777118236</v>
      </c>
      <c r="BI98" s="329">
        <f>'Cost and Benefit Parameters'!$C$46*Income_CF!BI97</f>
        <v>11144123.196899623</v>
      </c>
      <c r="BJ98" s="329">
        <f>'Cost and Benefit Parameters'!$C$46*Income_CF!BJ97</f>
        <v>9501234.7955044024</v>
      </c>
      <c r="BK98" s="329">
        <f>'Cost and Benefit Parameters'!$C$46*Income_CF!BK97</f>
        <v>7775041.5419810209</v>
      </c>
      <c r="BL98" s="329">
        <f>'Cost and Benefit Parameters'!$C$46*Income_CF!BL97</f>
        <v>5963686.1351520671</v>
      </c>
      <c r="BM98" s="329">
        <f>'Cost and Benefit Parameters'!$C$46*Income_CF!BM97</f>
        <v>4065306.5780512053</v>
      </c>
      <c r="BN98" s="329">
        <f>'Cost and Benefit Parameters'!$C$46*Income_CF!BN97</f>
        <v>2078035.6112445784</v>
      </c>
      <c r="BO98" s="329"/>
      <c r="BP98" s="329"/>
      <c r="BQ98" s="329"/>
      <c r="BR98" s="329"/>
      <c r="BS98" s="329"/>
      <c r="BT98" s="329"/>
    </row>
    <row r="99" spans="1:72" x14ac:dyDescent="0.55000000000000004">
      <c r="A99" s="641" t="s">
        <v>493</v>
      </c>
      <c r="B99" s="128" t="s">
        <v>494</v>
      </c>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row>
    <row r="100" spans="1:72" x14ac:dyDescent="0.55000000000000004">
      <c r="A100" s="642"/>
      <c r="B100" t="s">
        <v>466</v>
      </c>
      <c r="F100" s="1"/>
      <c r="G100" s="1"/>
      <c r="H100" s="1"/>
      <c r="I100" s="1"/>
      <c r="J100" s="1"/>
      <c r="K100" s="1"/>
      <c r="L100" s="1">
        <f>Cohort_CF!L98*Mincers!C$59*(1+'Cost and Benefit Parameters'!$C$41)^L$6</f>
        <v>1608422.1966566448</v>
      </c>
      <c r="M100" s="1">
        <f>Cohort_CF!M98*Mincers!D$59*(1+'Cost and Benefit Parameters'!$C$41)^M$6</f>
        <v>1670816.6161960047</v>
      </c>
      <c r="N100" s="1">
        <f>Cohort_CF!N98*Mincers!E$59*(1+'Cost and Benefit Parameters'!$C$41)^N$6</f>
        <v>1734590.3931502688</v>
      </c>
      <c r="O100" s="1">
        <f>Cohort_CF!O98*Mincers!F$59*(1+'Cost and Benefit Parameters'!$C$41)^O$6</f>
        <v>1799718.2108665628</v>
      </c>
      <c r="P100" s="1">
        <f>Cohort_CF!P98*Mincers!G$59*(1+'Cost and Benefit Parameters'!$C$41)^P$6</f>
        <v>1877589.7479851134</v>
      </c>
      <c r="Q100" s="1">
        <f>Cohort_CF!Q98*Mincers!H$59*(1+'Cost and Benefit Parameters'!$C$41)^Q$6</f>
        <v>1944583.2905480242</v>
      </c>
      <c r="R100" s="1">
        <f>Cohort_CF!R98*Mincers!I$59*(1+'Cost and Benefit Parameters'!$C$41)^R$6</f>
        <v>2012759.1855176995</v>
      </c>
      <c r="S100" s="1">
        <f>Cohort_CF!S98*Mincers!J$59*(1+'Cost and Benefit Parameters'!$C$41)^S$6</f>
        <v>2082075.6652144233</v>
      </c>
      <c r="T100" s="1">
        <f>Cohort_CF!T98*Mincers!K$59*(1+'Cost and Benefit Parameters'!$C$41)^T$6</f>
        <v>2152487.4230144606</v>
      </c>
      <c r="U100" s="1">
        <f>Cohort_CF!U98*Mincers!L$59*(1+'Cost and Benefit Parameters'!$C$41)^U$6</f>
        <v>2223945.6020463286</v>
      </c>
      <c r="V100" s="1">
        <f>Cohort_CF!V98*Mincers!M$59*(1+'Cost and Benefit Parameters'!$C$41)^V$6</f>
        <v>2296397.7943268931</v>
      </c>
      <c r="W100" s="1">
        <f>Cohort_CF!W98*Mincers!N$59*(1+'Cost and Benefit Parameters'!$C$41)^W$6</f>
        <v>2369788.0506933653</v>
      </c>
      <c r="X100" s="1">
        <f>Cohort_CF!X98*Mincers!O$59*(1+'Cost and Benefit Parameters'!$C$41)^X$6</f>
        <v>2444056.9018531316</v>
      </c>
      <c r="Y100" s="1">
        <f>Cohort_CF!Y98*Mincers!P$59*(1+'Cost and Benefit Parameters'!$C$41)^Y$6</f>
        <v>2519141.3908366603</v>
      </c>
      <c r="Z100" s="1">
        <f>Cohort_CF!Z98*Mincers!Q$59*(1+'Cost and Benefit Parameters'!$C$41)^Z$6</f>
        <v>2594975.117099022</v>
      </c>
      <c r="AA100" s="1">
        <f>Cohort_CF!AA98*Mincers!R$59*(1+'Cost and Benefit Parameters'!$C$41)^AA$6</f>
        <v>2671488.2924740589</v>
      </c>
      <c r="AB100" s="1">
        <f>Cohort_CF!AB98*Mincers!S$59*(1+'Cost and Benefit Parameters'!$C$41)^AB$6</f>
        <v>2748607.8091405984</v>
      </c>
      <c r="AC100" s="1">
        <f>Cohort_CF!AC98*Mincers!T$59*(1+'Cost and Benefit Parameters'!$C$41)^AC$6</f>
        <v>2826257.3197142589</v>
      </c>
      <c r="AD100" s="1">
        <f>Cohort_CF!AD98*Mincers!U$59*(1+'Cost and Benefit Parameters'!$C$41)^AD$6</f>
        <v>2904357.3295296906</v>
      </c>
      <c r="AE100" s="1">
        <f>Cohort_CF!AE98*Mincers!V$59*(1+'Cost and Benefit Parameters'!$C$41)^AE$6</f>
        <v>2982825.3011284387</v>
      </c>
      <c r="AF100" s="1">
        <f>Cohort_CF!AF98*Mincers!W$59*(1+'Cost and Benefit Parameters'!$C$41)^AF$6</f>
        <v>3061575.7709158156</v>
      </c>
      <c r="AG100" s="1">
        <f>Cohort_CF!AG98*Mincers!X$59*(1+'Cost and Benefit Parameters'!$C$41)^AG$6</f>
        <v>3140520.477897658</v>
      </c>
      <c r="AH100" s="1">
        <f>Cohort_CF!AH98*Mincers!Y$59*(1+'Cost and Benefit Parameters'!$C$41)^AH$6</f>
        <v>3219568.5043535982</v>
      </c>
      <c r="AI100" s="1">
        <f>Cohort_CF!AI98*Mincers!Z$59*(1+'Cost and Benefit Parameters'!$C$41)^AI$6</f>
        <v>3298626.4282494606</v>
      </c>
      <c r="AJ100" s="1">
        <f>Cohort_CF!AJ98*Mincers!AA$59*(1+'Cost and Benefit Parameters'!$C$41)^AJ$6</f>
        <v>3377598.4871358131</v>
      </c>
      <c r="AK100" s="1">
        <f>Cohort_CF!AK98*Mincers!AB$59*(1+'Cost and Benefit Parameters'!$C$41)^AK$6</f>
        <v>3456386.7532246485</v>
      </c>
      <c r="AL100" s="1">
        <f>Cohort_CF!AL98*Mincers!AC$59*(1+'Cost and Benefit Parameters'!$C$41)^AL$6</f>
        <v>3534891.3192812284</v>
      </c>
      <c r="AM100" s="1">
        <f>Cohort_CF!AM98*Mincers!AD$59*(1+'Cost and Benefit Parameters'!$C$41)^AM$6</f>
        <v>3613010.4949129377</v>
      </c>
      <c r="AN100" s="1">
        <f>Cohort_CF!AN98*Mincers!AE$59*(1+'Cost and Benefit Parameters'!$C$41)^AN$6</f>
        <v>3690641.0127834398</v>
      </c>
      <c r="AO100" s="1">
        <f>Cohort_CF!AO98*Mincers!AF$59*(1+'Cost and Benefit Parameters'!$C$41)^AO$6</f>
        <v>3767678.2442270066</v>
      </c>
      <c r="AP100" s="1">
        <f>Cohort_CF!AP98*Mincers!AG$59*(1+'Cost and Benefit Parameters'!$C$41)^AP$6</f>
        <v>3844016.4236866911</v>
      </c>
      <c r="AQ100" s="1">
        <f>Cohort_CF!AQ98*Mincers!AH$59*(1+'Cost and Benefit Parameters'!$C$41)^AQ$6</f>
        <v>3919548.8813495436</v>
      </c>
      <c r="AR100" s="1">
        <f>Cohort_CF!AR98*Mincers!AI$59*(1+'Cost and Benefit Parameters'!$C$41)^AR$6</f>
        <v>3994168.2833044939</v>
      </c>
      <c r="AS100" s="1">
        <f>Cohort_CF!AS98*Mincers!AJ$59*(1+'Cost and Benefit Parameters'!$C$41)^AS$6</f>
        <v>4067766.8785023447</v>
      </c>
      <c r="AT100" s="1">
        <f>Cohort_CF!AT98*Mincers!AK$59*(1+'Cost and Benefit Parameters'!$C$41)^AT$6</f>
        <v>4140236.7517544637</v>
      </c>
      <c r="AU100" s="1">
        <f>Cohort_CF!AU98*Mincers!AL$59*(1+'Cost and Benefit Parameters'!$C$41)^AU$6</f>
        <v>4211470.0819662567</v>
      </c>
      <c r="AV100" s="1">
        <f>Cohort_CF!AV98*Mincers!AM$59*(1+'Cost and Benefit Parameters'!$C$41)^AV$6</f>
        <v>4281359.4047641335</v>
      </c>
      <c r="AW100" s="1">
        <f>Cohort_CF!AW98*Mincers!AN$59*(1+'Cost and Benefit Parameters'!$C$41)^AW$6</f>
        <v>4349797.8786412263</v>
      </c>
      <c r="AX100" s="1">
        <f>Cohort_CF!AX98*Mincers!AO$59*(1+'Cost and Benefit Parameters'!$C$41)^AX$6</f>
        <v>4416679.5537163764</v>
      </c>
      <c r="AY100" s="1">
        <f>Cohort_CF!AY98*Mincers!AP$59*(1+'Cost and Benefit Parameters'!$C$41)^AY$6</f>
        <v>4481899.6421752004</v>
      </c>
      <c r="AZ100" s="1" t="str">
        <f>IF(AV77="","",'Cost and Benefit Parameters'!$J$31)</f>
        <v/>
      </c>
      <c r="BA100" s="1" t="str">
        <f>IF(AW77="","",'Cost and Benefit Parameters'!$J$31)</f>
        <v/>
      </c>
      <c r="BB100" s="1" t="str">
        <f>IF(AX77="","",'Cost and Benefit Parameters'!$J$31)</f>
        <v/>
      </c>
      <c r="BC100" s="1" t="str">
        <f>IF(AY77="","",'Cost and Benefit Parameters'!$J$31)</f>
        <v/>
      </c>
      <c r="BD100" s="1" t="str">
        <f>IF(AZ77="","",'Cost and Benefit Parameters'!$J$31)</f>
        <v/>
      </c>
      <c r="BE100" s="1" t="str">
        <f>IF(BA77="","",'Cost and Benefit Parameters'!$J$31)</f>
        <v/>
      </c>
      <c r="BF100" s="1" t="str">
        <f>IF(BB77="","",'Cost and Benefit Parameters'!$J$31)</f>
        <v/>
      </c>
      <c r="BG100" s="1" t="str">
        <f>IF(BC77="","",'Cost and Benefit Parameters'!$J$31)</f>
        <v/>
      </c>
      <c r="BH100" s="1" t="str">
        <f>IF(BD77="","",'Cost and Benefit Parameters'!$J$31)</f>
        <v/>
      </c>
      <c r="BI100" s="1" t="str">
        <f>IF(BE77="","",'Cost and Benefit Parameters'!$J$31)</f>
        <v/>
      </c>
      <c r="BJ100" s="1" t="str">
        <f>IF(BF77="","",'Cost and Benefit Parameters'!$J$31)</f>
        <v/>
      </c>
      <c r="BK100" s="1" t="str">
        <f>IF(BG77="","",'Cost and Benefit Parameters'!$J$31)</f>
        <v/>
      </c>
      <c r="BL100" s="1" t="str">
        <f>IF(BH77="","",'Cost and Benefit Parameters'!$J$31)</f>
        <v/>
      </c>
      <c r="BM100" s="1" t="str">
        <f>IF(BI77="","",'Cost and Benefit Parameters'!$J$31)</f>
        <v/>
      </c>
      <c r="BN100" s="1" t="str">
        <f>IF(BJ77="","",'Cost and Benefit Parameters'!$J$31)</f>
        <v/>
      </c>
      <c r="BO100" s="1" t="str">
        <f>IF(BK77="","",'Cost and Benefit Parameters'!$J$31)</f>
        <v/>
      </c>
      <c r="BP100" s="1" t="str">
        <f>IF(BL77="","",'Cost and Benefit Parameters'!$J$31)</f>
        <v/>
      </c>
      <c r="BQ100" s="1" t="str">
        <f>IF(BM77="","",'Cost and Benefit Parameters'!$J$31)</f>
        <v/>
      </c>
      <c r="BR100" s="1" t="str">
        <f>IF(BN77="","",'Cost and Benefit Parameters'!$J$31)</f>
        <v/>
      </c>
    </row>
    <row r="101" spans="1:72" x14ac:dyDescent="0.55000000000000004">
      <c r="A101" s="642"/>
      <c r="B101" t="s">
        <v>468</v>
      </c>
      <c r="G101" s="1"/>
      <c r="H101" s="1"/>
      <c r="I101" s="1"/>
      <c r="J101" s="1"/>
      <c r="K101" s="1"/>
      <c r="L101" s="1" t="str">
        <f>IF(H78="","",'Cost and Benefit Parameters'!$J$31)</f>
        <v/>
      </c>
      <c r="M101" s="1">
        <f>Cohort_CF!M99*Mincers!C$59*(1+'Cost and Benefit Parameters'!$C$41)^M$6</f>
        <v>1656674.8625563444</v>
      </c>
      <c r="N101" s="1">
        <f>Cohort_CF!N99*Mincers!D$59*(1+'Cost and Benefit Parameters'!$C$41)^N$6</f>
        <v>1720941.1146818846</v>
      </c>
      <c r="O101" s="1">
        <f>Cohort_CF!O99*Mincers!E$59*(1+'Cost and Benefit Parameters'!$C$41)^O$6</f>
        <v>1786628.104944777</v>
      </c>
      <c r="P101" s="1">
        <f>Cohort_CF!P99*Mincers!F$59*(1+'Cost and Benefit Parameters'!$C$41)^P$6</f>
        <v>1853709.7571925595</v>
      </c>
      <c r="Q101" s="1">
        <f>Cohort_CF!Q99*Mincers!G$59*(1+'Cost and Benefit Parameters'!$C$41)^Q$6</f>
        <v>1933917.440424667</v>
      </c>
      <c r="R101" s="1">
        <f>Cohort_CF!R99*Mincers!H$59*(1+'Cost and Benefit Parameters'!$C$41)^R$6</f>
        <v>2002920.7892644648</v>
      </c>
      <c r="S101" s="1">
        <f>Cohort_CF!S99*Mincers!I$59*(1+'Cost and Benefit Parameters'!$C$41)^S$6</f>
        <v>2073141.9610832303</v>
      </c>
      <c r="T101" s="1">
        <f>Cohort_CF!T99*Mincers!J$59*(1+'Cost and Benefit Parameters'!$C$41)^T$6</f>
        <v>2144537.9351708563</v>
      </c>
      <c r="U101" s="1">
        <f>Cohort_CF!U99*Mincers!K$59*(1+'Cost and Benefit Parameters'!$C$41)^U$6</f>
        <v>2217062.0457048947</v>
      </c>
      <c r="V101" s="1">
        <f>Cohort_CF!V99*Mincers!L$59*(1+'Cost and Benefit Parameters'!$C$41)^V$6</f>
        <v>2290663.9701077179</v>
      </c>
      <c r="W101" s="1">
        <f>Cohort_CF!W99*Mincers!M$59*(1+'Cost and Benefit Parameters'!$C$41)^W$6</f>
        <v>2365289.7281567003</v>
      </c>
      <c r="X101" s="1">
        <f>Cohort_CF!X99*Mincers!N$59*(1+'Cost and Benefit Parameters'!$C$41)^X$6</f>
        <v>2440881.6922141663</v>
      </c>
      <c r="Y101" s="1">
        <f>Cohort_CF!Y99*Mincers!O$59*(1+'Cost and Benefit Parameters'!$C$41)^Y$6</f>
        <v>2517378.6089087254</v>
      </c>
      <c r="Z101" s="1">
        <f>Cohort_CF!Z99*Mincers!P$59*(1+'Cost and Benefit Parameters'!$C$41)^Z$6</f>
        <v>2594715.63256176</v>
      </c>
      <c r="AA101" s="1">
        <f>Cohort_CF!AA99*Mincers!Q$59*(1+'Cost and Benefit Parameters'!$C$41)^AA$6</f>
        <v>2672824.3706119922</v>
      </c>
      <c r="AB101" s="1">
        <f>Cohort_CF!AB99*Mincers!R$59*(1+'Cost and Benefit Parameters'!$C$41)^AB$6</f>
        <v>2751632.9412482809</v>
      </c>
      <c r="AC101" s="1">
        <f>Cohort_CF!AC99*Mincers!S$59*(1+'Cost and Benefit Parameters'!$C$41)^AC$6</f>
        <v>2831066.0434148167</v>
      </c>
      <c r="AD101" s="1">
        <f>Cohort_CF!AD99*Mincers!T$59*(1+'Cost and Benefit Parameters'!$C$41)^AD$6</f>
        <v>2911045.039305686</v>
      </c>
      <c r="AE101" s="1">
        <f>Cohort_CF!AE99*Mincers!U$59*(1+'Cost and Benefit Parameters'!$C$41)^AE$6</f>
        <v>2991488.0494155814</v>
      </c>
      <c r="AF101" s="1">
        <f>Cohort_CF!AF99*Mincers!V$59*(1+'Cost and Benefit Parameters'!$C$41)^AF$6</f>
        <v>3072310.0601622923</v>
      </c>
      <c r="AG101" s="1">
        <f>Cohort_CF!AG99*Mincers!W$59*(1+'Cost and Benefit Parameters'!$C$41)^AG$6</f>
        <v>3153423.04404329</v>
      </c>
      <c r="AH101" s="1">
        <f>Cohort_CF!AH99*Mincers!X$59*(1+'Cost and Benefit Parameters'!$C$41)^AH$6</f>
        <v>3234736.0922345878</v>
      </c>
      <c r="AI101" s="1">
        <f>Cohort_CF!AI99*Mincers!Y$59*(1+'Cost and Benefit Parameters'!$C$41)^AI$6</f>
        <v>3316155.5594842057</v>
      </c>
      <c r="AJ101" s="1">
        <f>Cohort_CF!AJ99*Mincers!Z$59*(1+'Cost and Benefit Parameters'!$C$41)^AJ$6</f>
        <v>3397585.2210969445</v>
      </c>
      <c r="AK101" s="1">
        <f>Cohort_CF!AK99*Mincers!AA$59*(1+'Cost and Benefit Parameters'!$C$41)^AK$6</f>
        <v>3478926.441749888</v>
      </c>
      <c r="AL101" s="1">
        <f>Cohort_CF!AL99*Mincers!AB$59*(1+'Cost and Benefit Parameters'!$C$41)^AL$6</f>
        <v>3560078.3558213874</v>
      </c>
      <c r="AM101" s="1">
        <f>Cohort_CF!AM99*Mincers!AC$59*(1+'Cost and Benefit Parameters'!$C$41)^AM$6</f>
        <v>3640938.0588596654</v>
      </c>
      <c r="AN101" s="1">
        <f>Cohort_CF!AN99*Mincers!AD$59*(1+'Cost and Benefit Parameters'!$C$41)^AN$6</f>
        <v>3721400.8097603251</v>
      </c>
      <c r="AO101" s="1">
        <f>Cohort_CF!AO99*Mincers!AE$59*(1+'Cost and Benefit Parameters'!$C$41)^AO$6</f>
        <v>3801360.243166944</v>
      </c>
      <c r="AP101" s="1">
        <f>Cohort_CF!AP99*Mincers!AF$59*(1+'Cost and Benefit Parameters'!$C$41)^AP$6</f>
        <v>3880708.5915538166</v>
      </c>
      <c r="AQ101" s="1">
        <f>Cohort_CF!AQ99*Mincers!AG$59*(1+'Cost and Benefit Parameters'!$C$41)^AQ$6</f>
        <v>3959336.9163972912</v>
      </c>
      <c r="AR101" s="1">
        <f>Cohort_CF!AR99*Mincers!AH$59*(1+'Cost and Benefit Parameters'!$C$41)^AR$6</f>
        <v>4037135.3477900298</v>
      </c>
      <c r="AS101" s="1">
        <f>Cohort_CF!AS99*Mincers!AI$59*(1+'Cost and Benefit Parameters'!$C$41)^AS$6</f>
        <v>4113993.3318036296</v>
      </c>
      <c r="AT101" s="1">
        <f>Cohort_CF!AT99*Mincers!AJ$59*(1+'Cost and Benefit Parameters'!$C$41)^AT$6</f>
        <v>4189799.8848574143</v>
      </c>
      <c r="AU101" s="1">
        <f>Cohort_CF!AU99*Mincers!AK$59*(1+'Cost and Benefit Parameters'!$C$41)^AU$6</f>
        <v>4264443.8543070974</v>
      </c>
      <c r="AV101" s="1">
        <f>Cohort_CF!AV99*Mincers!AL$59*(1+'Cost and Benefit Parameters'!$C$41)^AV$6</f>
        <v>4337814.1844252441</v>
      </c>
      <c r="AW101" s="1">
        <f>Cohort_CF!AW99*Mincers!AM$59*(1+'Cost and Benefit Parameters'!$C$41)^AW$6</f>
        <v>4409800.1869070567</v>
      </c>
      <c r="AX101" s="1">
        <f>Cohort_CF!AX99*Mincers!AN$59*(1+'Cost and Benefit Parameters'!$C$41)^AX$6</f>
        <v>4480291.8150004623</v>
      </c>
      <c r="AY101" s="1">
        <f>Cohort_CF!AY99*Mincers!AO$59*(1+'Cost and Benefit Parameters'!$C$41)^AY$6</f>
        <v>4549179.9403278679</v>
      </c>
      <c r="AZ101" s="1">
        <f>Cohort_CF!AZ99*Mincers!AP$59*(1+'Cost and Benefit Parameters'!$C$41)^AZ$6</f>
        <v>4616356.631440456</v>
      </c>
      <c r="BA101" s="1" t="str">
        <f>IF(AW78="","",'Cost and Benefit Parameters'!$J$31)</f>
        <v/>
      </c>
      <c r="BB101" s="1" t="str">
        <f>IF(AX78="","",'Cost and Benefit Parameters'!$J$31)</f>
        <v/>
      </c>
      <c r="BC101" s="1" t="str">
        <f>IF(AY78="","",'Cost and Benefit Parameters'!$J$31)</f>
        <v/>
      </c>
      <c r="BD101" s="1" t="str">
        <f>IF(AZ78="","",'Cost and Benefit Parameters'!$J$31)</f>
        <v/>
      </c>
      <c r="BE101" s="1" t="str">
        <f>IF(BA78="","",'Cost and Benefit Parameters'!$J$31)</f>
        <v/>
      </c>
      <c r="BF101" s="1" t="str">
        <f>IF(BB78="","",'Cost and Benefit Parameters'!$J$31)</f>
        <v/>
      </c>
      <c r="BG101" s="1" t="str">
        <f>IF(BC78="","",'Cost and Benefit Parameters'!$J$31)</f>
        <v/>
      </c>
      <c r="BH101" s="1" t="str">
        <f>IF(BD78="","",'Cost and Benefit Parameters'!$J$31)</f>
        <v/>
      </c>
      <c r="BI101" s="1" t="str">
        <f>IF(BE78="","",'Cost and Benefit Parameters'!$J$31)</f>
        <v/>
      </c>
      <c r="BJ101" s="1" t="str">
        <f>IF(BF78="","",'Cost and Benefit Parameters'!$J$31)</f>
        <v/>
      </c>
      <c r="BK101" s="1" t="str">
        <f>IF(BG78="","",'Cost and Benefit Parameters'!$J$31)</f>
        <v/>
      </c>
      <c r="BL101" s="1" t="str">
        <f>IF(BH78="","",'Cost and Benefit Parameters'!$J$31)</f>
        <v/>
      </c>
      <c r="BM101" s="1" t="str">
        <f>IF(BI78="","",'Cost and Benefit Parameters'!$J$31)</f>
        <v/>
      </c>
      <c r="BN101" s="1" t="str">
        <f>IF(BJ78="","",'Cost and Benefit Parameters'!$J$31)</f>
        <v/>
      </c>
      <c r="BO101" s="1" t="str">
        <f>IF(BK78="","",'Cost and Benefit Parameters'!$J$31)</f>
        <v/>
      </c>
      <c r="BP101" s="1" t="str">
        <f>IF(BL78="","",'Cost and Benefit Parameters'!$J$31)</f>
        <v/>
      </c>
      <c r="BQ101" s="1" t="str">
        <f>IF(BM78="","",'Cost and Benefit Parameters'!$J$31)</f>
        <v/>
      </c>
      <c r="BR101" s="1" t="str">
        <f>IF(BN78="","",'Cost and Benefit Parameters'!$J$31)</f>
        <v/>
      </c>
    </row>
    <row r="102" spans="1:72" x14ac:dyDescent="0.55000000000000004">
      <c r="A102" s="642"/>
      <c r="B102" t="s">
        <v>469</v>
      </c>
      <c r="H102" s="1"/>
      <c r="I102" s="1"/>
      <c r="J102" s="1"/>
      <c r="K102" s="1"/>
      <c r="L102" s="1" t="str">
        <f>IF(H79="","",'Cost and Benefit Parameters'!$J$31)</f>
        <v/>
      </c>
      <c r="M102" s="1" t="str">
        <f>IF(I79="","",'Cost and Benefit Parameters'!$J$31)</f>
        <v/>
      </c>
      <c r="N102" s="1">
        <f>Cohort_CF!N100*Mincers!C$59*(1+'Cost and Benefit Parameters'!$C$41)^N$6</f>
        <v>1706375.1084330345</v>
      </c>
      <c r="O102" s="1">
        <f>Cohort_CF!O100*Mincers!D$59*(1+'Cost and Benefit Parameters'!$C$41)^O$6</f>
        <v>1772569.3481223413</v>
      </c>
      <c r="P102" s="1">
        <f>Cohort_CF!P100*Mincers!E$59*(1+'Cost and Benefit Parameters'!$C$41)^P$6</f>
        <v>1840226.9480931202</v>
      </c>
      <c r="Q102" s="1">
        <f>Cohort_CF!Q100*Mincers!F$59*(1+'Cost and Benefit Parameters'!$C$41)^Q$6</f>
        <v>1909321.0499083365</v>
      </c>
      <c r="R102" s="1">
        <f>Cohort_CF!R100*Mincers!G$59*(1+'Cost and Benefit Parameters'!$C$41)^R$6</f>
        <v>1991934.9636374067</v>
      </c>
      <c r="S102" s="1">
        <f>Cohort_CF!S100*Mincers!H$59*(1+'Cost and Benefit Parameters'!$C$41)^S$6</f>
        <v>2063008.4129423986</v>
      </c>
      <c r="T102" s="1">
        <f>Cohort_CF!T100*Mincers!I$59*(1+'Cost and Benefit Parameters'!$C$41)^T$6</f>
        <v>2135336.2199157276</v>
      </c>
      <c r="U102" s="1">
        <f>Cohort_CF!U100*Mincers!J$59*(1+'Cost and Benefit Parameters'!$C$41)^U$6</f>
        <v>2208874.073225982</v>
      </c>
      <c r="V102" s="1">
        <f>Cohort_CF!V100*Mincers!K$59*(1+'Cost and Benefit Parameters'!$C$41)^V$6</f>
        <v>2283573.9070760412</v>
      </c>
      <c r="W102" s="1">
        <f>Cohort_CF!W100*Mincers!L$59*(1+'Cost and Benefit Parameters'!$C$41)^W$6</f>
        <v>2359383.8892109492</v>
      </c>
      <c r="X102" s="1">
        <f>Cohort_CF!X100*Mincers!M$59*(1+'Cost and Benefit Parameters'!$C$41)^X$6</f>
        <v>2436248.4200014011</v>
      </c>
      <c r="Y102" s="1">
        <f>Cohort_CF!Y100*Mincers!N$59*(1+'Cost and Benefit Parameters'!$C$41)^Y$6</f>
        <v>2514108.1429805909</v>
      </c>
      <c r="Z102" s="1">
        <f>Cohort_CF!Z100*Mincers!O$59*(1+'Cost and Benefit Parameters'!$C$41)^Z$6</f>
        <v>2592899.9671759871</v>
      </c>
      <c r="AA102" s="1">
        <f>Cohort_CF!AA100*Mincers!P$59*(1+'Cost and Benefit Parameters'!$C$41)^AA$6</f>
        <v>2672557.1015386125</v>
      </c>
      <c r="AB102" s="1">
        <f>Cohort_CF!AB100*Mincers!Q$59*(1+'Cost and Benefit Parameters'!$C$41)^AB$6</f>
        <v>2753009.1017303523</v>
      </c>
      <c r="AC102" s="1">
        <f>Cohort_CF!AC100*Mincers!R$59*(1+'Cost and Benefit Parameters'!$C$41)^AC$6</f>
        <v>2834181.9294857294</v>
      </c>
      <c r="AD102" s="1">
        <f>Cohort_CF!AD100*Mincers!S$59*(1+'Cost and Benefit Parameters'!$C$41)^AD$6</f>
        <v>2915998.0247172606</v>
      </c>
      <c r="AE102" s="1">
        <f>Cohort_CF!AE100*Mincers!T$59*(1+'Cost and Benefit Parameters'!$C$41)^AE$6</f>
        <v>2998376.3904848564</v>
      </c>
      <c r="AF102" s="1">
        <f>Cohort_CF!AF100*Mincers!U$59*(1+'Cost and Benefit Parameters'!$C$41)^AF$6</f>
        <v>3081232.6908980492</v>
      </c>
      <c r="AG102" s="1">
        <f>Cohort_CF!AG100*Mincers!V$59*(1+'Cost and Benefit Parameters'!$C$41)^AG$6</f>
        <v>3164479.3619671608</v>
      </c>
      <c r="AH102" s="1">
        <f>Cohort_CF!AH100*Mincers!W$59*(1+'Cost and Benefit Parameters'!$C$41)^AH$6</f>
        <v>3248025.7353645884</v>
      </c>
      <c r="AI102" s="1">
        <f>Cohort_CF!AI100*Mincers!X$59*(1+'Cost and Benefit Parameters'!$C$41)^AI$6</f>
        <v>3331778.175001625</v>
      </c>
      <c r="AJ102" s="1">
        <f>Cohort_CF!AJ100*Mincers!Y$59*(1+'Cost and Benefit Parameters'!$C$41)^AJ$6</f>
        <v>3415640.226268732</v>
      </c>
      <c r="AK102" s="1">
        <f>Cohort_CF!AK100*Mincers!Z$59*(1+'Cost and Benefit Parameters'!$C$41)^AK$6</f>
        <v>3499512.7777298535</v>
      </c>
      <c r="AL102" s="1">
        <f>Cohort_CF!AL100*Mincers!AA$59*(1+'Cost and Benefit Parameters'!$C$41)^AL$6</f>
        <v>3583294.2350023841</v>
      </c>
      <c r="AM102" s="1">
        <f>Cohort_CF!AM100*Mincers!AB$59*(1+'Cost and Benefit Parameters'!$C$41)^AM$6</f>
        <v>3666880.7064960292</v>
      </c>
      <c r="AN102" s="1">
        <f>Cohort_CF!AN100*Mincers!AC$59*(1+'Cost and Benefit Parameters'!$C$41)^AN$6</f>
        <v>3750166.200625455</v>
      </c>
      <c r="AO102" s="1">
        <f>Cohort_CF!AO100*Mincers!AD$59*(1+'Cost and Benefit Parameters'!$C$41)^AO$6</f>
        <v>3833042.8340531355</v>
      </c>
      <c r="AP102" s="1">
        <f>Cohort_CF!AP100*Mincers!AE$59*(1+'Cost and Benefit Parameters'!$C$41)^AP$6</f>
        <v>3915401.0504619521</v>
      </c>
      <c r="AQ102" s="1">
        <f>Cohort_CF!AQ100*Mincers!AF$59*(1+'Cost and Benefit Parameters'!$C$41)^AQ$6</f>
        <v>3997129.8493004302</v>
      </c>
      <c r="AR102" s="1">
        <f>Cohort_CF!AR100*Mincers!AG$59*(1+'Cost and Benefit Parameters'!$C$41)^AR$6</f>
        <v>4078117.0238892101</v>
      </c>
      <c r="AS102" s="1">
        <f>Cohort_CF!AS100*Mincers!AH$59*(1+'Cost and Benefit Parameters'!$C$41)^AS$6</f>
        <v>4158249.4082237314</v>
      </c>
      <c r="AT102" s="1">
        <f>Cohort_CF!AT100*Mincers!AI$59*(1+'Cost and Benefit Parameters'!$C$41)^AT$6</f>
        <v>4237413.1317577371</v>
      </c>
      <c r="AU102" s="1">
        <f>Cohort_CF!AU100*Mincers!AJ$59*(1+'Cost and Benefit Parameters'!$C$41)^AU$6</f>
        <v>4315493.881403137</v>
      </c>
      <c r="AV102" s="1">
        <f>Cohort_CF!AV100*Mincers!AK$59*(1+'Cost and Benefit Parameters'!$C$41)^AV$6</f>
        <v>4392377.1699363114</v>
      </c>
      <c r="AW102" s="1">
        <f>Cohort_CF!AW100*Mincers!AL$59*(1+'Cost and Benefit Parameters'!$C$41)^AW$6</f>
        <v>4467948.6099580014</v>
      </c>
      <c r="AX102" s="1">
        <f>Cohort_CF!AX100*Mincers!AM$59*(1+'Cost and Benefit Parameters'!$C$41)^AX$6</f>
        <v>4542094.1925142678</v>
      </c>
      <c r="AY102" s="1">
        <f>Cohort_CF!AY100*Mincers!AN$59*(1+'Cost and Benefit Parameters'!$C$41)^AY$6</f>
        <v>4614700.5694504762</v>
      </c>
      <c r="AZ102" s="1">
        <f>Cohort_CF!AZ100*Mincers!AO$59*(1+'Cost and Benefit Parameters'!$C$41)^AZ$6</f>
        <v>4685655.3385377042</v>
      </c>
      <c r="BA102" s="1">
        <f>Cohort_CF!BA100*Mincers!AP$59*(1+'Cost and Benefit Parameters'!$C$41)^BA$6</f>
        <v>4754847.3303836705</v>
      </c>
      <c r="BB102" s="1" t="str">
        <f>IF(AX79="","",'Cost and Benefit Parameters'!$J$31)</f>
        <v/>
      </c>
      <c r="BC102" s="1" t="str">
        <f>IF(AY79="","",'Cost and Benefit Parameters'!$J$31)</f>
        <v/>
      </c>
      <c r="BD102" s="1" t="str">
        <f>IF(AZ79="","",'Cost and Benefit Parameters'!$J$31)</f>
        <v/>
      </c>
      <c r="BE102" s="1" t="str">
        <f>IF(BA79="","",'Cost and Benefit Parameters'!$J$31)</f>
        <v/>
      </c>
      <c r="BF102" s="1" t="str">
        <f>IF(BB79="","",'Cost and Benefit Parameters'!$J$31)</f>
        <v/>
      </c>
      <c r="BG102" s="1" t="str">
        <f>IF(BC79="","",'Cost and Benefit Parameters'!$J$31)</f>
        <v/>
      </c>
      <c r="BH102" s="1" t="str">
        <f>IF(BD79="","",'Cost and Benefit Parameters'!$J$31)</f>
        <v/>
      </c>
      <c r="BI102" s="1" t="str">
        <f>IF(BE79="","",'Cost and Benefit Parameters'!$J$31)</f>
        <v/>
      </c>
      <c r="BJ102" s="1" t="str">
        <f>IF(BF79="","",'Cost and Benefit Parameters'!$J$31)</f>
        <v/>
      </c>
      <c r="BK102" s="1" t="str">
        <f>IF(BG79="","",'Cost and Benefit Parameters'!$J$31)</f>
        <v/>
      </c>
      <c r="BL102" s="1" t="str">
        <f>IF(BH79="","",'Cost and Benefit Parameters'!$J$31)</f>
        <v/>
      </c>
      <c r="BM102" s="1" t="str">
        <f>IF(BI79="","",'Cost and Benefit Parameters'!$J$31)</f>
        <v/>
      </c>
      <c r="BN102" s="1" t="str">
        <f>IF(BJ79="","",'Cost and Benefit Parameters'!$J$31)</f>
        <v/>
      </c>
      <c r="BO102" s="1" t="str">
        <f>IF(BK79="","",'Cost and Benefit Parameters'!$J$31)</f>
        <v/>
      </c>
      <c r="BP102" s="1" t="str">
        <f>IF(BL79="","",'Cost and Benefit Parameters'!$J$31)</f>
        <v/>
      </c>
      <c r="BQ102" s="1" t="str">
        <f>IF(BM79="","",'Cost and Benefit Parameters'!$J$31)</f>
        <v/>
      </c>
      <c r="BR102" s="1" t="str">
        <f>IF(BN79="","",'Cost and Benefit Parameters'!$J$31)</f>
        <v/>
      </c>
    </row>
    <row r="103" spans="1:72" x14ac:dyDescent="0.55000000000000004">
      <c r="A103" s="642"/>
      <c r="B103" t="s">
        <v>470</v>
      </c>
      <c r="I103" s="1"/>
      <c r="J103" s="1"/>
      <c r="K103" s="1"/>
      <c r="L103" s="1" t="str">
        <f>IF(H80="","",'Cost and Benefit Parameters'!$J$31)</f>
        <v/>
      </c>
      <c r="M103" s="1" t="str">
        <f>IF(I80="","",'Cost and Benefit Parameters'!$J$31)</f>
        <v/>
      </c>
      <c r="N103" s="1" t="str">
        <f>IF(J80="","",'Cost and Benefit Parameters'!$J$31)</f>
        <v/>
      </c>
      <c r="O103" s="1">
        <f>Cohort_CF!O101*Mincers!C$59*(1+'Cost and Benefit Parameters'!$C$41)^O$6</f>
        <v>1757566.3616860255</v>
      </c>
      <c r="P103" s="1">
        <f>Cohort_CF!P101*Mincers!D$59*(1+'Cost and Benefit Parameters'!$C$41)^P$6</f>
        <v>1825746.4285660114</v>
      </c>
      <c r="Q103" s="1">
        <f>Cohort_CF!Q101*Mincers!E$59*(1+'Cost and Benefit Parameters'!$C$41)^Q$6</f>
        <v>1895433.756535914</v>
      </c>
      <c r="R103" s="1">
        <f>Cohort_CF!R101*Mincers!F$59*(1+'Cost and Benefit Parameters'!$C$41)^R$6</f>
        <v>1966600.6814055862</v>
      </c>
      <c r="S103" s="1">
        <f>Cohort_CF!S101*Mincers!G$59*(1+'Cost and Benefit Parameters'!$C$41)^S$6</f>
        <v>2051693.0125465288</v>
      </c>
      <c r="T103" s="1">
        <f>Cohort_CF!T101*Mincers!H$59*(1+'Cost and Benefit Parameters'!$C$41)^T$6</f>
        <v>2124898.6653306708</v>
      </c>
      <c r="U103" s="1">
        <f>Cohort_CF!U101*Mincers!I$59*(1+'Cost and Benefit Parameters'!$C$41)^U$6</f>
        <v>2199396.3065131996</v>
      </c>
      <c r="V103" s="1">
        <f>Cohort_CF!V101*Mincers!J$59*(1+'Cost and Benefit Parameters'!$C$41)^V$6</f>
        <v>2275140.2954227612</v>
      </c>
      <c r="W103" s="1">
        <f>Cohort_CF!W101*Mincers!K$59*(1+'Cost and Benefit Parameters'!$C$41)^W$6</f>
        <v>2352081.1242883224</v>
      </c>
      <c r="X103" s="1">
        <f>Cohort_CF!X101*Mincers!L$59*(1+'Cost and Benefit Parameters'!$C$41)^X$6</f>
        <v>2430165.4058872778</v>
      </c>
      <c r="Y103" s="1">
        <f>Cohort_CF!Y101*Mincers!M$59*(1+'Cost and Benefit Parameters'!$C$41)^Y$6</f>
        <v>2509335.872601443</v>
      </c>
      <c r="Z103" s="1">
        <f>Cohort_CF!Z101*Mincers!N$59*(1+'Cost and Benefit Parameters'!$C$41)^Z$6</f>
        <v>2589531.3872700087</v>
      </c>
      <c r="AA103" s="1">
        <f>Cohort_CF!AA101*Mincers!O$59*(1+'Cost and Benefit Parameters'!$C$41)^AA$6</f>
        <v>2670686.9661912662</v>
      </c>
      <c r="AB103" s="1">
        <f>Cohort_CF!AB101*Mincers!P$59*(1+'Cost and Benefit Parameters'!$C$41)^AB$6</f>
        <v>2752733.8145847712</v>
      </c>
      <c r="AC103" s="1">
        <f>Cohort_CF!AC101*Mincers!Q$59*(1+'Cost and Benefit Parameters'!$C$41)^AC$6</f>
        <v>2835599.3747822628</v>
      </c>
      <c r="AD103" s="1">
        <f>Cohort_CF!AD101*Mincers!R$59*(1+'Cost and Benefit Parameters'!$C$41)^AD$6</f>
        <v>2919207.3873703009</v>
      </c>
      <c r="AE103" s="1">
        <f>Cohort_CF!AE101*Mincers!S$59*(1+'Cost and Benefit Parameters'!$C$41)^AE$6</f>
        <v>3003477.9654587782</v>
      </c>
      <c r="AF103" s="1">
        <f>Cohort_CF!AF101*Mincers!T$59*(1+'Cost and Benefit Parameters'!$C$41)^AF$6</f>
        <v>3088327.6821994027</v>
      </c>
      <c r="AG103" s="1">
        <f>Cohort_CF!AG101*Mincers!U$59*(1+'Cost and Benefit Parameters'!$C$41)^AG$6</f>
        <v>3173669.6716249902</v>
      </c>
      <c r="AH103" s="1">
        <f>Cohort_CF!AH101*Mincers!V$59*(1+'Cost and Benefit Parameters'!$C$41)^AH$6</f>
        <v>3259413.7428261754</v>
      </c>
      <c r="AI103" s="1">
        <f>Cohort_CF!AI101*Mincers!W$59*(1+'Cost and Benefit Parameters'!$C$41)^AI$6</f>
        <v>3345466.5074255257</v>
      </c>
      <c r="AJ103" s="1">
        <f>Cohort_CF!AJ101*Mincers!X$59*(1+'Cost and Benefit Parameters'!$C$41)^AJ$6</f>
        <v>3431731.5202516736</v>
      </c>
      <c r="AK103" s="1">
        <f>Cohort_CF!AK101*Mincers!Y$59*(1+'Cost and Benefit Parameters'!$C$41)^AK$6</f>
        <v>3518109.4330567946</v>
      </c>
      <c r="AL103" s="1">
        <f>Cohort_CF!AL101*Mincers!Z$59*(1+'Cost and Benefit Parameters'!$C$41)^AL$6</f>
        <v>3604498.1610617484</v>
      </c>
      <c r="AM103" s="1">
        <f>Cohort_CF!AM101*Mincers!AA$59*(1+'Cost and Benefit Parameters'!$C$41)^AM$6</f>
        <v>3690793.0620524557</v>
      </c>
      <c r="AN103" s="1">
        <f>Cohort_CF!AN101*Mincers!AB$59*(1+'Cost and Benefit Parameters'!$C$41)^AN$6</f>
        <v>3776887.1276909094</v>
      </c>
      <c r="AO103" s="1">
        <f>Cohort_CF!AO101*Mincers!AC$59*(1+'Cost and Benefit Parameters'!$C$41)^AO$6</f>
        <v>3862671.1866442189</v>
      </c>
      <c r="AP103" s="1">
        <f>Cohort_CF!AP101*Mincers!AD$59*(1+'Cost and Benefit Parameters'!$C$41)^AP$6</f>
        <v>3948034.1190747293</v>
      </c>
      <c r="AQ103" s="1">
        <f>Cohort_CF!AQ101*Mincers!AE$59*(1+'Cost and Benefit Parameters'!$C$41)^AQ$6</f>
        <v>4032863.0819758098</v>
      </c>
      <c r="AR103" s="1">
        <f>Cohort_CF!AR101*Mincers!AF$59*(1+'Cost and Benefit Parameters'!$C$41)^AR$6</f>
        <v>4117043.7447794434</v>
      </c>
      <c r="AS103" s="1">
        <f>Cohort_CF!AS101*Mincers!AG$59*(1+'Cost and Benefit Parameters'!$C$41)^AS$6</f>
        <v>4200460.5346058868</v>
      </c>
      <c r="AT103" s="1">
        <f>Cohort_CF!AT101*Mincers!AH$59*(1+'Cost and Benefit Parameters'!$C$41)^AT$6</f>
        <v>4282996.8904704424</v>
      </c>
      <c r="AU103" s="1">
        <f>Cohort_CF!AU101*Mincers!AI$59*(1+'Cost and Benefit Parameters'!$C$41)^AU$6</f>
        <v>4364535.52571047</v>
      </c>
      <c r="AV103" s="1">
        <f>Cohort_CF!AV101*Mincers!AJ$59*(1+'Cost and Benefit Parameters'!$C$41)^AV$6</f>
        <v>4444958.6978452308</v>
      </c>
      <c r="AW103" s="1">
        <f>Cohort_CF!AW101*Mincers!AK$59*(1+'Cost and Benefit Parameters'!$C$41)^AW$6</f>
        <v>4524148.4850343997</v>
      </c>
      <c r="AX103" s="1">
        <f>Cohort_CF!AX101*Mincers!AL$59*(1+'Cost and Benefit Parameters'!$C$41)^AX$6</f>
        <v>4601987.0682567405</v>
      </c>
      <c r="AY103" s="1">
        <f>Cohort_CF!AY101*Mincers!AM$59*(1+'Cost and Benefit Parameters'!$C$41)^AY$6</f>
        <v>4678357.0182896964</v>
      </c>
      <c r="AZ103" s="1">
        <f>Cohort_CF!AZ101*Mincers!AN$59*(1+'Cost and Benefit Parameters'!$C$41)^AZ$6</f>
        <v>4753141.5865339907</v>
      </c>
      <c r="BA103" s="1">
        <f>Cohort_CF!BA101*Mincers!AO$59*(1+'Cost and Benefit Parameters'!$C$41)^BA$6</f>
        <v>4826224.9986938359</v>
      </c>
      <c r="BB103" s="1">
        <f>Cohort_CF!BB101*Mincers!AP$59*(1+'Cost and Benefit Parameters'!$C$41)^BB$6</f>
        <v>4897492.7502951799</v>
      </c>
      <c r="BC103" s="1" t="str">
        <f>IF(AY80="","",'Cost and Benefit Parameters'!$J$31)</f>
        <v/>
      </c>
      <c r="BD103" s="1" t="str">
        <f>IF(AZ80="","",'Cost and Benefit Parameters'!$J$31)</f>
        <v/>
      </c>
      <c r="BE103" s="1" t="str">
        <f>IF(BA80="","",'Cost and Benefit Parameters'!$J$31)</f>
        <v/>
      </c>
      <c r="BF103" s="1" t="str">
        <f>IF(BB80="","",'Cost and Benefit Parameters'!$J$31)</f>
        <v/>
      </c>
      <c r="BG103" s="1" t="str">
        <f>IF(BC80="","",'Cost and Benefit Parameters'!$J$31)</f>
        <v/>
      </c>
      <c r="BH103" s="1" t="str">
        <f>IF(BD80="","",'Cost and Benefit Parameters'!$J$31)</f>
        <v/>
      </c>
      <c r="BI103" s="1" t="str">
        <f>IF(BE80="","",'Cost and Benefit Parameters'!$J$31)</f>
        <v/>
      </c>
      <c r="BJ103" s="1" t="str">
        <f>IF(BF80="","",'Cost and Benefit Parameters'!$J$31)</f>
        <v/>
      </c>
      <c r="BK103" s="1" t="str">
        <f>IF(BG80="","",'Cost and Benefit Parameters'!$J$31)</f>
        <v/>
      </c>
      <c r="BL103" s="1" t="str">
        <f>IF(BH80="","",'Cost and Benefit Parameters'!$J$31)</f>
        <v/>
      </c>
      <c r="BM103" s="1" t="str">
        <f>IF(BI80="","",'Cost and Benefit Parameters'!$J$31)</f>
        <v/>
      </c>
      <c r="BN103" s="1" t="str">
        <f>IF(BJ80="","",'Cost and Benefit Parameters'!$J$31)</f>
        <v/>
      </c>
      <c r="BO103" s="1" t="str">
        <f>IF(BK80="","",'Cost and Benefit Parameters'!$J$31)</f>
        <v/>
      </c>
      <c r="BP103" s="1" t="str">
        <f>IF(BL80="","",'Cost and Benefit Parameters'!$J$31)</f>
        <v/>
      </c>
      <c r="BQ103" s="1" t="str">
        <f>IF(BM80="","",'Cost and Benefit Parameters'!$J$31)</f>
        <v/>
      </c>
      <c r="BR103" s="1" t="str">
        <f>IF(BN80="","",'Cost and Benefit Parameters'!$J$31)</f>
        <v/>
      </c>
    </row>
    <row r="104" spans="1:72" x14ac:dyDescent="0.55000000000000004">
      <c r="A104" s="642"/>
      <c r="B104" t="s">
        <v>471</v>
      </c>
      <c r="J104" s="1"/>
      <c r="K104" s="1"/>
      <c r="L104" s="1" t="str">
        <f>IF(H81="","",'Cost and Benefit Parameters'!$J$31)</f>
        <v/>
      </c>
      <c r="M104" s="1" t="str">
        <f>IF(I81="","",'Cost and Benefit Parameters'!$J$31)</f>
        <v/>
      </c>
      <c r="N104" s="1" t="str">
        <f>IF(J81="","",'Cost and Benefit Parameters'!$J$31)</f>
        <v/>
      </c>
      <c r="O104" s="1" t="str">
        <f>IF(K81="","",'Cost and Benefit Parameters'!$J$31)</f>
        <v/>
      </c>
      <c r="P104" s="1">
        <f>Cohort_CF!P102*Mincers!C$59*(1+'Cost and Benefit Parameters'!$C$41)^P$6</f>
        <v>1810293.3525366061</v>
      </c>
      <c r="Q104" s="1">
        <f>Cohort_CF!Q102*Mincers!D$59*(1+'Cost and Benefit Parameters'!$C$41)^Q$6</f>
        <v>1880518.8214229918</v>
      </c>
      <c r="R104" s="1">
        <f>Cohort_CF!R102*Mincers!E$59*(1+'Cost and Benefit Parameters'!$C$41)^R$6</f>
        <v>1952296.7692319911</v>
      </c>
      <c r="S104" s="1">
        <f>Cohort_CF!S102*Mincers!F$59*(1+'Cost and Benefit Parameters'!$C$41)^S$6</f>
        <v>2025598.7018477537</v>
      </c>
      <c r="T104" s="1">
        <f>Cohort_CF!T102*Mincers!G$59*(1+'Cost and Benefit Parameters'!$C$41)^T$6</f>
        <v>2113243.802922925</v>
      </c>
      <c r="U104" s="1">
        <f>Cohort_CF!U102*Mincers!H$59*(1+'Cost and Benefit Parameters'!$C$41)^U$6</f>
        <v>2188645.6252905908</v>
      </c>
      <c r="V104" s="1">
        <f>Cohort_CF!V102*Mincers!I$59*(1+'Cost and Benefit Parameters'!$C$41)^V$6</f>
        <v>2265378.1957085952</v>
      </c>
      <c r="W104" s="1">
        <f>Cohort_CF!W102*Mincers!J$59*(1+'Cost and Benefit Parameters'!$C$41)^W$6</f>
        <v>2343394.504285444</v>
      </c>
      <c r="X104" s="1">
        <f>Cohort_CF!X102*Mincers!K$59*(1+'Cost and Benefit Parameters'!$C$41)^X$6</f>
        <v>2422643.5580169722</v>
      </c>
      <c r="Y104" s="1">
        <f>Cohort_CF!Y102*Mincers!L$59*(1+'Cost and Benefit Parameters'!$C$41)^Y$6</f>
        <v>2503070.368063896</v>
      </c>
      <c r="Z104" s="1">
        <f>Cohort_CF!Z102*Mincers!M$59*(1+'Cost and Benefit Parameters'!$C$41)^Z$6</f>
        <v>2584615.9487794861</v>
      </c>
      <c r="AA104" s="1">
        <f>Cohort_CF!AA102*Mincers!N$59*(1+'Cost and Benefit Parameters'!$C$41)^AA$6</f>
        <v>2667217.3288881085</v>
      </c>
      <c r="AB104" s="1">
        <f>Cohort_CF!AB102*Mincers!O$59*(1+'Cost and Benefit Parameters'!$C$41)^AB$6</f>
        <v>2750807.5751770046</v>
      </c>
      <c r="AC104" s="1">
        <f>Cohort_CF!AC102*Mincers!P$59*(1+'Cost and Benefit Parameters'!$C$41)^AC$6</f>
        <v>2835315.8290223144</v>
      </c>
      <c r="AD104" s="1">
        <f>Cohort_CF!AD102*Mincers!Q$59*(1+'Cost and Benefit Parameters'!$C$41)^AD$6</f>
        <v>2920667.3560257303</v>
      </c>
      <c r="AE104" s="1">
        <f>Cohort_CF!AE102*Mincers!R$59*(1+'Cost and Benefit Parameters'!$C$41)^AE$6</f>
        <v>3006783.6089914101</v>
      </c>
      <c r="AF104" s="1">
        <f>Cohort_CF!AF102*Mincers!S$59*(1+'Cost and Benefit Parameters'!$C$41)^AF$6</f>
        <v>3093582.304422542</v>
      </c>
      <c r="AG104" s="1">
        <f>Cohort_CF!AG102*Mincers!T$59*(1+'Cost and Benefit Parameters'!$C$41)^AG$6</f>
        <v>3180977.5126653844</v>
      </c>
      <c r="AH104" s="1">
        <f>Cohort_CF!AH102*Mincers!U$59*(1+'Cost and Benefit Parameters'!$C$41)^AH$6</f>
        <v>3268879.7617737399</v>
      </c>
      <c r="AI104" s="1">
        <f>Cohort_CF!AI102*Mincers!V$59*(1+'Cost and Benefit Parameters'!$C$41)^AI$6</f>
        <v>3357196.1551109604</v>
      </c>
      <c r="AJ104" s="1">
        <f>Cohort_CF!AJ102*Mincers!W$59*(1+'Cost and Benefit Parameters'!$C$41)^AJ$6</f>
        <v>3445830.5026482916</v>
      </c>
      <c r="AK104" s="1">
        <f>Cohort_CF!AK102*Mincers!X$59*(1+'Cost and Benefit Parameters'!$C$41)^AK$6</f>
        <v>3534683.4658592246</v>
      </c>
      <c r="AL104" s="1">
        <f>Cohort_CF!AL102*Mincers!Y$59*(1+'Cost and Benefit Parameters'!$C$41)^AL$6</f>
        <v>3623652.7160484977</v>
      </c>
      <c r="AM104" s="1">
        <f>Cohort_CF!AM102*Mincers!Z$59*(1+'Cost and Benefit Parameters'!$C$41)^AM$6</f>
        <v>3712633.1058936007</v>
      </c>
      <c r="AN104" s="1">
        <f>Cohort_CF!AN102*Mincers!AA$59*(1+'Cost and Benefit Parameters'!$C$41)^AN$6</f>
        <v>3801516.853914029</v>
      </c>
      <c r="AO104" s="1">
        <f>Cohort_CF!AO102*Mincers!AB$59*(1+'Cost and Benefit Parameters'!$C$41)^AO$6</f>
        <v>3890193.7415216374</v>
      </c>
      <c r="AP104" s="1">
        <f>Cohort_CF!AP102*Mincers!AC$59*(1+'Cost and Benefit Parameters'!$C$41)^AP$6</f>
        <v>3978551.3222435452</v>
      </c>
      <c r="AQ104" s="1">
        <f>Cohort_CF!AQ102*Mincers!AD$59*(1+'Cost and Benefit Parameters'!$C$41)^AQ$6</f>
        <v>4066475.1426469707</v>
      </c>
      <c r="AR104" s="1">
        <f>Cohort_CF!AR102*Mincers!AE$59*(1+'Cost and Benefit Parameters'!$C$41)^AR$6</f>
        <v>4153848.974435084</v>
      </c>
      <c r="AS104" s="1">
        <f>Cohort_CF!AS102*Mincers!AF$59*(1+'Cost and Benefit Parameters'!$C$41)^AS$6</f>
        <v>4240555.0571228275</v>
      </c>
      <c r="AT104" s="1">
        <f>Cohort_CF!AT102*Mincers!AG$59*(1+'Cost and Benefit Parameters'!$C$41)^AT$6</f>
        <v>4326474.3506440632</v>
      </c>
      <c r="AU104" s="1">
        <f>Cohort_CF!AU102*Mincers!AH$59*(1+'Cost and Benefit Parameters'!$C$41)^AU$6</f>
        <v>4411486.7971845558</v>
      </c>
      <c r="AV104" s="1">
        <f>Cohort_CF!AV102*Mincers!AI$59*(1+'Cost and Benefit Parameters'!$C$41)^AV$6</f>
        <v>4495471.5914817844</v>
      </c>
      <c r="AW104" s="1">
        <f>Cohort_CF!AW102*Mincers!AJ$59*(1+'Cost and Benefit Parameters'!$C$41)^AW$6</f>
        <v>4578307.4587805877</v>
      </c>
      <c r="AX104" s="1">
        <f>Cohort_CF!AX102*Mincers!AK$59*(1+'Cost and Benefit Parameters'!$C$41)^AX$6</f>
        <v>4659872.9395854315</v>
      </c>
      <c r="AY104" s="1">
        <f>Cohort_CF!AY102*Mincers!AL$59*(1+'Cost and Benefit Parameters'!$C$41)^AY$6</f>
        <v>4740046.6803044435</v>
      </c>
      <c r="AZ104" s="1">
        <f>Cohort_CF!AZ102*Mincers!AM$59*(1+'Cost and Benefit Parameters'!$C$41)^AZ$6</f>
        <v>4818707.7288383869</v>
      </c>
      <c r="BA104" s="1">
        <f>Cohort_CF!BA102*Mincers!AN$59*(1+'Cost and Benefit Parameters'!$C$41)^BA$6</f>
        <v>4895735.8341300115</v>
      </c>
      <c r="BB104" s="1">
        <f>Cohort_CF!BB102*Mincers!AO$59*(1+'Cost and Benefit Parameters'!$C$41)^BB$6</f>
        <v>4971011.7486546496</v>
      </c>
      <c r="BC104" s="1">
        <f>Cohort_CF!BC102*Mincers!AP$59*(1+'Cost and Benefit Parameters'!$C$41)^BC$6</f>
        <v>5044417.5328040347</v>
      </c>
      <c r="BD104" s="1" t="str">
        <f>IF(AZ81="","",'Cost and Benefit Parameters'!$J$31)</f>
        <v/>
      </c>
      <c r="BE104" s="1" t="str">
        <f>IF(BA81="","",'Cost and Benefit Parameters'!$J$31)</f>
        <v/>
      </c>
      <c r="BF104" s="1" t="str">
        <f>IF(BB81="","",'Cost and Benefit Parameters'!$J$31)</f>
        <v/>
      </c>
      <c r="BG104" s="1" t="str">
        <f>IF(BC81="","",'Cost and Benefit Parameters'!$J$31)</f>
        <v/>
      </c>
      <c r="BH104" s="1" t="str">
        <f>IF(BD81="","",'Cost and Benefit Parameters'!$J$31)</f>
        <v/>
      </c>
      <c r="BI104" s="1" t="str">
        <f>IF(BE81="","",'Cost and Benefit Parameters'!$J$31)</f>
        <v/>
      </c>
      <c r="BJ104" s="1" t="str">
        <f>IF(BF81="","",'Cost and Benefit Parameters'!$J$31)</f>
        <v/>
      </c>
      <c r="BK104" s="1" t="str">
        <f>IF(BG81="","",'Cost and Benefit Parameters'!$J$31)</f>
        <v/>
      </c>
      <c r="BL104" s="1" t="str">
        <f>IF(BH81="","",'Cost and Benefit Parameters'!$J$31)</f>
        <v/>
      </c>
      <c r="BM104" s="1" t="str">
        <f>IF(BI81="","",'Cost and Benefit Parameters'!$J$31)</f>
        <v/>
      </c>
      <c r="BN104" s="1" t="str">
        <f>IF(BJ81="","",'Cost and Benefit Parameters'!$J$31)</f>
        <v/>
      </c>
      <c r="BO104" s="1" t="str">
        <f>IF(BK81="","",'Cost and Benefit Parameters'!$J$31)</f>
        <v/>
      </c>
      <c r="BP104" s="1" t="str">
        <f>IF(BL81="","",'Cost and Benefit Parameters'!$J$31)</f>
        <v/>
      </c>
      <c r="BQ104" s="1" t="str">
        <f>IF(BM81="","",'Cost and Benefit Parameters'!$J$31)</f>
        <v/>
      </c>
      <c r="BR104" s="1" t="str">
        <f>IF(BN81="","",'Cost and Benefit Parameters'!$J$31)</f>
        <v/>
      </c>
    </row>
    <row r="105" spans="1:72" x14ac:dyDescent="0.55000000000000004">
      <c r="A105" s="642"/>
      <c r="B105" t="s">
        <v>472</v>
      </c>
      <c r="K105" s="1"/>
      <c r="L105" s="1" t="str">
        <f>IF(H82="","",'Cost and Benefit Parameters'!$J$31)</f>
        <v/>
      </c>
      <c r="M105" s="1" t="str">
        <f>IF(I82="","",'Cost and Benefit Parameters'!$J$31)</f>
        <v/>
      </c>
      <c r="N105" s="1" t="str">
        <f>IF(J82="","",'Cost and Benefit Parameters'!$J$31)</f>
        <v/>
      </c>
      <c r="O105" s="1" t="str">
        <f>IF(K82="","",'Cost and Benefit Parameters'!$J$31)</f>
        <v/>
      </c>
      <c r="P105" s="1" t="str">
        <f>IF(L82="","",'Cost and Benefit Parameters'!$J$31)</f>
        <v/>
      </c>
      <c r="Q105" s="1">
        <f>Cohort_CF!Q103*Mincers!C$59*(1+'Cost and Benefit Parameters'!$C$41)^Q$6</f>
        <v>1864602.1531127044</v>
      </c>
      <c r="R105" s="1">
        <f>Cohort_CF!R103*Mincers!D$59*(1+'Cost and Benefit Parameters'!$C$41)^R$6</f>
        <v>1936934.3860656812</v>
      </c>
      <c r="S105" s="1">
        <f>Cohort_CF!S103*Mincers!E$59*(1+'Cost and Benefit Parameters'!$C$41)^S$6</f>
        <v>2010865.6723089507</v>
      </c>
      <c r="T105" s="1">
        <f>Cohort_CF!T103*Mincers!F$59*(1+'Cost and Benefit Parameters'!$C$41)^T$6</f>
        <v>2086366.6629031866</v>
      </c>
      <c r="U105" s="1">
        <f>Cohort_CF!U103*Mincers!G$59*(1+'Cost and Benefit Parameters'!$C$41)^U$6</f>
        <v>2176641.1170106125</v>
      </c>
      <c r="V105" s="1">
        <f>Cohort_CF!V103*Mincers!H$59*(1+'Cost and Benefit Parameters'!$C$41)^V$6</f>
        <v>2254304.9940493084</v>
      </c>
      <c r="W105" s="1">
        <f>Cohort_CF!W103*Mincers!I$59*(1+'Cost and Benefit Parameters'!$C$41)^W$6</f>
        <v>2333339.5415798528</v>
      </c>
      <c r="X105" s="1">
        <f>Cohort_CF!X103*Mincers!J$59*(1+'Cost and Benefit Parameters'!$C$41)^X$6</f>
        <v>2413696.339414007</v>
      </c>
      <c r="Y105" s="1">
        <f>Cohort_CF!Y103*Mincers!K$59*(1+'Cost and Benefit Parameters'!$C$41)^Y$6</f>
        <v>2495322.864757481</v>
      </c>
      <c r="Z105" s="1">
        <f>Cohort_CF!Z103*Mincers!L$59*(1+'Cost and Benefit Parameters'!$C$41)^Z$6</f>
        <v>2578162.479105813</v>
      </c>
      <c r="AA105" s="1">
        <f>Cohort_CF!AA103*Mincers!M$59*(1+'Cost and Benefit Parameters'!$C$41)^AA$6</f>
        <v>2662154.4272428704</v>
      </c>
      <c r="AB105" s="1">
        <f>Cohort_CF!AB103*Mincers!N$59*(1+'Cost and Benefit Parameters'!$C$41)^AB$6</f>
        <v>2747233.8487547524</v>
      </c>
      <c r="AC105" s="1">
        <f>Cohort_CF!AC103*Mincers!O$59*(1+'Cost and Benefit Parameters'!$C$41)^AC$6</f>
        <v>2833331.802432315</v>
      </c>
      <c r="AD105" s="1">
        <f>Cohort_CF!AD103*Mincers!P$59*(1+'Cost and Benefit Parameters'!$C$41)^AD$6</f>
        <v>2920375.3038929836</v>
      </c>
      <c r="AE105" s="1">
        <f>Cohort_CF!AE103*Mincers!Q$59*(1+'Cost and Benefit Parameters'!$C$41)^AE$6</f>
        <v>3008287.3767065024</v>
      </c>
      <c r="AF105" s="1">
        <f>Cohort_CF!AF103*Mincers!R$59*(1+'Cost and Benefit Parameters'!$C$41)^AF$6</f>
        <v>3096987.1172611527</v>
      </c>
      <c r="AG105" s="1">
        <f>Cohort_CF!AG103*Mincers!S$59*(1+'Cost and Benefit Parameters'!$C$41)^AG$6</f>
        <v>3186389.7735552182</v>
      </c>
      <c r="AH105" s="1">
        <f>Cohort_CF!AH103*Mincers!T$59*(1+'Cost and Benefit Parameters'!$C$41)^AH$6</f>
        <v>3276406.8380453461</v>
      </c>
      <c r="AI105" s="1">
        <f>Cohort_CF!AI103*Mincers!U$59*(1+'Cost and Benefit Parameters'!$C$41)^AI$6</f>
        <v>3366946.1546269516</v>
      </c>
      <c r="AJ105" s="1">
        <f>Cohort_CF!AJ103*Mincers!V$59*(1+'Cost and Benefit Parameters'!$C$41)^AJ$6</f>
        <v>3457912.0397642893</v>
      </c>
      <c r="AK105" s="1">
        <f>Cohort_CF!AK103*Mincers!W$59*(1+'Cost and Benefit Parameters'!$C$41)^AK$6</f>
        <v>3549205.4177277409</v>
      </c>
      <c r="AL105" s="1">
        <f>Cohort_CF!AL103*Mincers!X$59*(1+'Cost and Benefit Parameters'!$C$41)^AL$6</f>
        <v>3640723.9698350006</v>
      </c>
      <c r="AM105" s="1">
        <f>Cohort_CF!AM103*Mincers!Y$59*(1+'Cost and Benefit Parameters'!$C$41)^AM$6</f>
        <v>3732362.2975299526</v>
      </c>
      <c r="AN105" s="1">
        <f>Cohort_CF!AN103*Mincers!Z$59*(1+'Cost and Benefit Parameters'!$C$41)^AN$6</f>
        <v>3824012.0990704084</v>
      </c>
      <c r="AO105" s="1">
        <f>Cohort_CF!AO103*Mincers!AA$59*(1+'Cost and Benefit Parameters'!$C$41)^AO$6</f>
        <v>3915562.3595314506</v>
      </c>
      <c r="AP105" s="1">
        <f>Cohort_CF!AP103*Mincers!AB$59*(1+'Cost and Benefit Parameters'!$C$41)^AP$6</f>
        <v>4006899.5537672862</v>
      </c>
      <c r="AQ105" s="1">
        <f>Cohort_CF!AQ103*Mincers!AC$59*(1+'Cost and Benefit Parameters'!$C$41)^AQ$6</f>
        <v>4097907.8619108512</v>
      </c>
      <c r="AR105" s="1">
        <f>Cohort_CF!AR103*Mincers!AD$59*(1+'Cost and Benefit Parameters'!$C$41)^AR$6</f>
        <v>4188469.3969263798</v>
      </c>
      <c r="AS105" s="1">
        <f>Cohort_CF!AS103*Mincers!AE$59*(1+'Cost and Benefit Parameters'!$C$41)^AS$6</f>
        <v>4278464.4436681373</v>
      </c>
      <c r="AT105" s="1">
        <f>Cohort_CF!AT103*Mincers!AF$59*(1+'Cost and Benefit Parameters'!$C$41)^AT$6</f>
        <v>4367771.7088365108</v>
      </c>
      <c r="AU105" s="1">
        <f>Cohort_CF!AU103*Mincers!AG$59*(1+'Cost and Benefit Parameters'!$C$41)^AU$6</f>
        <v>4456268.581163385</v>
      </c>
      <c r="AV105" s="1">
        <f>Cohort_CF!AV103*Mincers!AH$59*(1+'Cost and Benefit Parameters'!$C$41)^AV$6</f>
        <v>4543831.4011000935</v>
      </c>
      <c r="AW105" s="1">
        <f>Cohort_CF!AW103*Mincers!AI$59*(1+'Cost and Benefit Parameters'!$C$41)^AW$6</f>
        <v>4630335.7392262379</v>
      </c>
      <c r="AX105" s="1">
        <f>Cohort_CF!AX103*Mincers!AJ$59*(1+'Cost and Benefit Parameters'!$C$41)^AX$6</f>
        <v>4715656.6825440051</v>
      </c>
      <c r="AY105" s="1">
        <f>Cohort_CF!AY103*Mincers!AK$59*(1+'Cost and Benefit Parameters'!$C$41)^AY$6</f>
        <v>4799669.1277729943</v>
      </c>
      <c r="AZ105" s="1">
        <f>Cohort_CF!AZ103*Mincers!AL$59*(1+'Cost and Benefit Parameters'!$C$41)^AZ$6</f>
        <v>4882248.0807135766</v>
      </c>
      <c r="BA105" s="1">
        <f>Cohort_CF!BA103*Mincers!AM$59*(1+'Cost and Benefit Parameters'!$C$41)^BA$6</f>
        <v>4963268.9607035397</v>
      </c>
      <c r="BB105" s="1">
        <f>Cohort_CF!BB103*Mincers!AN$59*(1+'Cost and Benefit Parameters'!$C$41)^BB$6</f>
        <v>5042607.9091539113</v>
      </c>
      <c r="BC105" s="1">
        <f>Cohort_CF!BC103*Mincers!AO$59*(1+'Cost and Benefit Parameters'!$C$41)^BC$6</f>
        <v>5120142.1011142889</v>
      </c>
      <c r="BD105" s="1">
        <f>Cohort_CF!BD103*Mincers!AP$59*(1+'Cost and Benefit Parameters'!$C$41)^BD$6</f>
        <v>5195750.0587881561</v>
      </c>
      <c r="BE105" s="1" t="str">
        <f>IF(BA82="","",'Cost and Benefit Parameters'!$J$31)</f>
        <v/>
      </c>
      <c r="BF105" s="1" t="str">
        <f>IF(BB82="","",'Cost and Benefit Parameters'!$J$31)</f>
        <v/>
      </c>
      <c r="BG105" s="1" t="str">
        <f>IF(BC82="","",'Cost and Benefit Parameters'!$J$31)</f>
        <v/>
      </c>
      <c r="BH105" s="1" t="str">
        <f>IF(BD82="","",'Cost and Benefit Parameters'!$J$31)</f>
        <v/>
      </c>
      <c r="BI105" s="1" t="str">
        <f>IF(BE82="","",'Cost and Benefit Parameters'!$J$31)</f>
        <v/>
      </c>
      <c r="BJ105" s="1" t="str">
        <f>IF(BF82="","",'Cost and Benefit Parameters'!$J$31)</f>
        <v/>
      </c>
      <c r="BK105" s="1" t="str">
        <f>IF(BG82="","",'Cost and Benefit Parameters'!$J$31)</f>
        <v/>
      </c>
      <c r="BL105" s="1" t="str">
        <f>IF(BH82="","",'Cost and Benefit Parameters'!$J$31)</f>
        <v/>
      </c>
      <c r="BM105" s="1" t="str">
        <f>IF(BI82="","",'Cost and Benefit Parameters'!$J$31)</f>
        <v/>
      </c>
      <c r="BN105" s="1" t="str">
        <f>IF(BJ82="","",'Cost and Benefit Parameters'!$J$31)</f>
        <v/>
      </c>
      <c r="BO105" s="1" t="str">
        <f>IF(BK82="","",'Cost and Benefit Parameters'!$J$31)</f>
        <v/>
      </c>
      <c r="BP105" s="1" t="str">
        <f>IF(BL82="","",'Cost and Benefit Parameters'!$J$31)</f>
        <v/>
      </c>
      <c r="BQ105" s="1" t="str">
        <f>IF(BM82="","",'Cost and Benefit Parameters'!$J$31)</f>
        <v/>
      </c>
      <c r="BR105" s="1" t="str">
        <f>IF(BN82="","",'Cost and Benefit Parameters'!$J$31)</f>
        <v/>
      </c>
    </row>
    <row r="106" spans="1:72" x14ac:dyDescent="0.55000000000000004">
      <c r="A106" s="642"/>
      <c r="B106" t="s">
        <v>473</v>
      </c>
      <c r="L106" s="1" t="str">
        <f>IF(H83="","",'Cost and Benefit Parameters'!$J$31)</f>
        <v/>
      </c>
      <c r="M106" s="1" t="str">
        <f>IF(I83="","",'Cost and Benefit Parameters'!$J$31)</f>
        <v/>
      </c>
      <c r="N106" s="1" t="str">
        <f>IF(J83="","",'Cost and Benefit Parameters'!$J$31)</f>
        <v/>
      </c>
      <c r="O106" s="1" t="str">
        <f>IF(K83="","",'Cost and Benefit Parameters'!$J$31)</f>
        <v/>
      </c>
      <c r="P106" s="1" t="str">
        <f>IF(L83="","",'Cost and Benefit Parameters'!$J$31)</f>
        <v/>
      </c>
      <c r="Q106" s="1" t="str">
        <f>IF(M83="","",'Cost and Benefit Parameters'!$J$31)</f>
        <v/>
      </c>
      <c r="R106" s="1">
        <f>Cohort_CF!R104*Mincers!C$59*(1+'Cost and Benefit Parameters'!$C$41)^R$6</f>
        <v>1920540.2177060854</v>
      </c>
      <c r="S106" s="1">
        <f>Cohort_CF!S104*Mincers!D$59*(1+'Cost and Benefit Parameters'!$C$41)^S$6</f>
        <v>1995042.4176476516</v>
      </c>
      <c r="T106" s="1">
        <f>Cohort_CF!T104*Mincers!E$59*(1+'Cost and Benefit Parameters'!$C$41)^T$6</f>
        <v>2071191.6424782195</v>
      </c>
      <c r="U106" s="1">
        <f>Cohort_CF!U104*Mincers!F$59*(1+'Cost and Benefit Parameters'!$C$41)^U$6</f>
        <v>2148957.6627902822</v>
      </c>
      <c r="V106" s="1">
        <f>Cohort_CF!V104*Mincers!G$59*(1+'Cost and Benefit Parameters'!$C$41)^V$6</f>
        <v>2241940.3505209307</v>
      </c>
      <c r="W106" s="1">
        <f>Cohort_CF!W104*Mincers!H$59*(1+'Cost and Benefit Parameters'!$C$41)^W$6</f>
        <v>2321934.1438707877</v>
      </c>
      <c r="X106" s="1">
        <f>Cohort_CF!X104*Mincers!I$59*(1+'Cost and Benefit Parameters'!$C$41)^X$6</f>
        <v>2403339.7278272486</v>
      </c>
      <c r="Y106" s="1">
        <f>Cohort_CF!Y104*Mincers!J$59*(1+'Cost and Benefit Parameters'!$C$41)^Y$6</f>
        <v>2486107.2295964272</v>
      </c>
      <c r="Z106" s="1">
        <f>Cohort_CF!Z104*Mincers!K$59*(1+'Cost and Benefit Parameters'!$C$41)^Z$6</f>
        <v>2570182.5507002054</v>
      </c>
      <c r="AA106" s="1">
        <f>Cohort_CF!AA104*Mincers!L$59*(1+'Cost and Benefit Parameters'!$C$41)^AA$6</f>
        <v>2655507.3534789872</v>
      </c>
      <c r="AB106" s="1">
        <f>Cohort_CF!AB104*Mincers!M$59*(1+'Cost and Benefit Parameters'!$C$41)^AB$6</f>
        <v>2742019.060060157</v>
      </c>
      <c r="AC106" s="1">
        <f>Cohort_CF!AC104*Mincers!N$59*(1+'Cost and Benefit Parameters'!$C$41)^AC$6</f>
        <v>2829650.864217395</v>
      </c>
      <c r="AD106" s="1">
        <f>Cohort_CF!AD104*Mincers!O$59*(1+'Cost and Benefit Parameters'!$C$41)^AD$6</f>
        <v>2918331.756505284</v>
      </c>
      <c r="AE106" s="1">
        <f>Cohort_CF!AE104*Mincers!P$59*(1+'Cost and Benefit Parameters'!$C$41)^AE$6</f>
        <v>3007986.5630097729</v>
      </c>
      <c r="AF106" s="1">
        <f>Cohort_CF!AF104*Mincers!Q$59*(1+'Cost and Benefit Parameters'!$C$41)^AF$6</f>
        <v>3098535.9980076975</v>
      </c>
      <c r="AG106" s="1">
        <f>Cohort_CF!AG104*Mincers!R$59*(1+'Cost and Benefit Parameters'!$C$41)^AG$6</f>
        <v>3189896.7307789871</v>
      </c>
      <c r="AH106" s="1">
        <f>Cohort_CF!AH104*Mincers!S$59*(1+'Cost and Benefit Parameters'!$C$41)^AH$6</f>
        <v>3281981.4667618745</v>
      </c>
      <c r="AI106" s="1">
        <f>Cohort_CF!AI104*Mincers!T$59*(1+'Cost and Benefit Parameters'!$C$41)^AI$6</f>
        <v>3374699.043186706</v>
      </c>
      <c r="AJ106" s="1">
        <f>Cohort_CF!AJ104*Mincers!U$59*(1+'Cost and Benefit Parameters'!$C$41)^AJ$6</f>
        <v>3467954.5392657602</v>
      </c>
      <c r="AK106" s="1">
        <f>Cohort_CF!AK104*Mincers!V$59*(1+'Cost and Benefit Parameters'!$C$41)^AK$6</f>
        <v>3561649.4009572184</v>
      </c>
      <c r="AL106" s="1">
        <f>Cohort_CF!AL104*Mincers!W$59*(1+'Cost and Benefit Parameters'!$C$41)^AL$6</f>
        <v>3655681.5802595722</v>
      </c>
      <c r="AM106" s="1">
        <f>Cohort_CF!AM104*Mincers!X$59*(1+'Cost and Benefit Parameters'!$C$41)^AM$6</f>
        <v>3749945.6889300509</v>
      </c>
      <c r="AN106" s="1">
        <f>Cohort_CF!AN104*Mincers!Y$59*(1+'Cost and Benefit Parameters'!$C$41)^AN$6</f>
        <v>3844333.1664558509</v>
      </c>
      <c r="AO106" s="1">
        <f>Cohort_CF!AO104*Mincers!Z$59*(1+'Cost and Benefit Parameters'!$C$41)^AO$6</f>
        <v>3938732.4620425212</v>
      </c>
      <c r="AP106" s="1">
        <f>Cohort_CF!AP104*Mincers!AA$59*(1+'Cost and Benefit Parameters'!$C$41)^AP$6</f>
        <v>4033029.2303173938</v>
      </c>
      <c r="AQ106" s="1">
        <f>Cohort_CF!AQ104*Mincers!AB$59*(1+'Cost and Benefit Parameters'!$C$41)^AQ$6</f>
        <v>4127106.5403803042</v>
      </c>
      <c r="AR106" s="1">
        <f>Cohort_CF!AR104*Mincers!AC$59*(1+'Cost and Benefit Parameters'!$C$41)^AR$6</f>
        <v>4220845.0977681763</v>
      </c>
      <c r="AS106" s="1">
        <f>Cohort_CF!AS104*Mincers!AD$59*(1+'Cost and Benefit Parameters'!$C$41)^AS$6</f>
        <v>4314123.4788341718</v>
      </c>
      <c r="AT106" s="1">
        <f>Cohort_CF!AT104*Mincers!AE$59*(1+'Cost and Benefit Parameters'!$C$41)^AT$6</f>
        <v>4406818.3769781804</v>
      </c>
      <c r="AU106" s="1">
        <f>Cohort_CF!AU104*Mincers!AF$59*(1+'Cost and Benefit Parameters'!$C$41)^AU$6</f>
        <v>4498804.8601016067</v>
      </c>
      <c r="AV106" s="1">
        <f>Cohort_CF!AV104*Mincers!AG$59*(1+'Cost and Benefit Parameters'!$C$41)^AV$6</f>
        <v>4589956.6385982865</v>
      </c>
      <c r="AW106" s="1">
        <f>Cohort_CF!AW104*Mincers!AH$59*(1+'Cost and Benefit Parameters'!$C$41)^AW$6</f>
        <v>4680146.3431330957</v>
      </c>
      <c r="AX106" s="1">
        <f>Cohort_CF!AX104*Mincers!AI$59*(1+'Cost and Benefit Parameters'!$C$41)^AX$6</f>
        <v>4769245.811403024</v>
      </c>
      <c r="AY106" s="1">
        <f>Cohort_CF!AY104*Mincers!AJ$59*(1+'Cost and Benefit Parameters'!$C$41)^AY$6</f>
        <v>4857126.3830203256</v>
      </c>
      <c r="AZ106" s="1">
        <f>Cohort_CF!AZ104*Mincers!AK$59*(1+'Cost and Benefit Parameters'!$C$41)^AZ$6</f>
        <v>4943659.2016061842</v>
      </c>
      <c r="BA106" s="1">
        <f>Cohort_CF!BA104*Mincers!AL$59*(1+'Cost and Benefit Parameters'!$C$41)^BA$6</f>
        <v>5028715.5231349841</v>
      </c>
      <c r="BB106" s="1">
        <f>Cohort_CF!BB104*Mincers!AM$59*(1+'Cost and Benefit Parameters'!$C$41)^BB$6</f>
        <v>5112167.0295246448</v>
      </c>
      <c r="BC106" s="1">
        <f>Cohort_CF!BC104*Mincers!AN$59*(1+'Cost and Benefit Parameters'!$C$41)^BC$6</f>
        <v>5193886.1464285273</v>
      </c>
      <c r="BD106" s="1">
        <f>Cohort_CF!BD104*Mincers!AO$59*(1+'Cost and Benefit Parameters'!$C$41)^BD$6</f>
        <v>5273746.3641477181</v>
      </c>
      <c r="BE106" s="1">
        <f>Cohort_CF!BE104*Mincers!AP$59*(1+'Cost and Benefit Parameters'!$C$41)^BE$6</f>
        <v>5351622.5605518008</v>
      </c>
      <c r="BF106" s="1" t="str">
        <f>IF(BB83="","",'Cost and Benefit Parameters'!$J$31)</f>
        <v/>
      </c>
      <c r="BG106" s="1" t="str">
        <f>IF(BC83="","",'Cost and Benefit Parameters'!$J$31)</f>
        <v/>
      </c>
      <c r="BH106" s="1" t="str">
        <f>IF(BD83="","",'Cost and Benefit Parameters'!$J$31)</f>
        <v/>
      </c>
      <c r="BI106" s="1" t="str">
        <f>IF(BE83="","",'Cost and Benefit Parameters'!$J$31)</f>
        <v/>
      </c>
      <c r="BJ106" s="1" t="str">
        <f>IF(BF83="","",'Cost and Benefit Parameters'!$J$31)</f>
        <v/>
      </c>
      <c r="BK106" s="1" t="str">
        <f>IF(BG83="","",'Cost and Benefit Parameters'!$J$31)</f>
        <v/>
      </c>
      <c r="BL106" s="1" t="str">
        <f>IF(BH83="","",'Cost and Benefit Parameters'!$J$31)</f>
        <v/>
      </c>
      <c r="BM106" s="1" t="str">
        <f>IF(BI83="","",'Cost and Benefit Parameters'!$J$31)</f>
        <v/>
      </c>
      <c r="BN106" s="1" t="str">
        <f>IF(BJ83="","",'Cost and Benefit Parameters'!$J$31)</f>
        <v/>
      </c>
      <c r="BO106" s="1" t="str">
        <f>IF(BK83="","",'Cost and Benefit Parameters'!$J$31)</f>
        <v/>
      </c>
      <c r="BP106" s="1" t="str">
        <f>IF(BL83="","",'Cost and Benefit Parameters'!$J$31)</f>
        <v/>
      </c>
      <c r="BQ106" s="1" t="str">
        <f>IF(BM83="","",'Cost and Benefit Parameters'!$J$31)</f>
        <v/>
      </c>
      <c r="BR106" s="1" t="str">
        <f>IF(BN83="","",'Cost and Benefit Parameters'!$J$31)</f>
        <v/>
      </c>
    </row>
    <row r="107" spans="1:72" x14ac:dyDescent="0.55000000000000004">
      <c r="A107" s="642"/>
      <c r="B107" t="s">
        <v>474</v>
      </c>
      <c r="L107" s="1" t="str">
        <f>IF(H84="","",'Cost and Benefit Parameters'!$J$31)</f>
        <v/>
      </c>
      <c r="M107" s="1" t="str">
        <f>IF(I84="","",'Cost and Benefit Parameters'!$J$31)</f>
        <v/>
      </c>
      <c r="N107" s="1" t="str">
        <f>IF(J84="","",'Cost and Benefit Parameters'!$J$31)</f>
        <v/>
      </c>
      <c r="O107" s="1" t="str">
        <f>IF(K84="","",'Cost and Benefit Parameters'!$J$31)</f>
        <v/>
      </c>
      <c r="P107" s="1" t="str">
        <f>IF(L84="","",'Cost and Benefit Parameters'!$J$31)</f>
        <v/>
      </c>
      <c r="Q107" s="1" t="str">
        <f>IF(M84="","",'Cost and Benefit Parameters'!$J$31)</f>
        <v/>
      </c>
      <c r="R107" s="1" t="str">
        <f>IF(N84="","",'Cost and Benefit Parameters'!$J$31)</f>
        <v/>
      </c>
      <c r="S107" s="1">
        <f>Cohort_CF!S105*Mincers!C$59*(1+'Cost and Benefit Parameters'!$C$41)^S$6</f>
        <v>1978156.4242372678</v>
      </c>
      <c r="T107" s="1">
        <f>Cohort_CF!T105*Mincers!D$59*(1+'Cost and Benefit Parameters'!$C$41)^T$6</f>
        <v>2054893.6901770814</v>
      </c>
      <c r="U107" s="1">
        <f>Cohort_CF!U105*Mincers!E$59*(1+'Cost and Benefit Parameters'!$C$41)^U$6</f>
        <v>2133327.3917525662</v>
      </c>
      <c r="V107" s="1">
        <f>Cohort_CF!V105*Mincers!F$59*(1+'Cost and Benefit Parameters'!$C$41)^V$6</f>
        <v>2213426.3926739902</v>
      </c>
      <c r="W107" s="1">
        <f>Cohort_CF!W105*Mincers!G$59*(1+'Cost and Benefit Parameters'!$C$41)^W$6</f>
        <v>2309198.5610365588</v>
      </c>
      <c r="X107" s="1">
        <f>Cohort_CF!X105*Mincers!H$59*(1+'Cost and Benefit Parameters'!$C$41)^X$6</f>
        <v>2391592.1681869114</v>
      </c>
      <c r="Y107" s="1">
        <f>Cohort_CF!Y105*Mincers!I$59*(1+'Cost and Benefit Parameters'!$C$41)^Y$6</f>
        <v>2475439.9196620658</v>
      </c>
      <c r="Z107" s="1">
        <f>Cohort_CF!Z105*Mincers!J$59*(1+'Cost and Benefit Parameters'!$C$41)^Z$6</f>
        <v>2560690.4464843203</v>
      </c>
      <c r="AA107" s="1">
        <f>Cohort_CF!AA105*Mincers!K$59*(1+'Cost and Benefit Parameters'!$C$41)^AA$6</f>
        <v>2647288.0272212112</v>
      </c>
      <c r="AB107" s="1">
        <f>Cohort_CF!AB105*Mincers!L$59*(1+'Cost and Benefit Parameters'!$C$41)^AB$6</f>
        <v>2735172.5740833571</v>
      </c>
      <c r="AC107" s="1">
        <f>Cohort_CF!AC105*Mincers!M$59*(1+'Cost and Benefit Parameters'!$C$41)^AC$6</f>
        <v>2824279.6318619619</v>
      </c>
      <c r="AD107" s="1">
        <f>Cohort_CF!AD105*Mincers!N$59*(1+'Cost and Benefit Parameters'!$C$41)^AD$6</f>
        <v>2914540.3901439165</v>
      </c>
      <c r="AE107" s="1">
        <f>Cohort_CF!AE105*Mincers!O$59*(1+'Cost and Benefit Parameters'!$C$41)^AE$6</f>
        <v>3005881.7092004423</v>
      </c>
      <c r="AF107" s="1">
        <f>Cohort_CF!AF105*Mincers!P$59*(1+'Cost and Benefit Parameters'!$C$41)^AF$6</f>
        <v>3098226.1599000664</v>
      </c>
      <c r="AG107" s="1">
        <f>Cohort_CF!AG105*Mincers!Q$59*(1+'Cost and Benefit Parameters'!$C$41)^AG$6</f>
        <v>3191492.0779479281</v>
      </c>
      <c r="AH107" s="1">
        <f>Cohort_CF!AH105*Mincers!R$59*(1+'Cost and Benefit Parameters'!$C$41)^AH$6</f>
        <v>3285593.6327023567</v>
      </c>
      <c r="AI107" s="1">
        <f>Cohort_CF!AI105*Mincers!S$59*(1+'Cost and Benefit Parameters'!$C$41)^AI$6</f>
        <v>3380440.9107647305</v>
      </c>
      <c r="AJ107" s="1">
        <f>Cohort_CF!AJ105*Mincers!T$59*(1+'Cost and Benefit Parameters'!$C$41)^AJ$6</f>
        <v>3475940.0144823072</v>
      </c>
      <c r="AK107" s="1">
        <f>Cohort_CF!AK105*Mincers!U$59*(1+'Cost and Benefit Parameters'!$C$41)^AK$6</f>
        <v>3571993.1754437336</v>
      </c>
      <c r="AL107" s="1">
        <f>Cohort_CF!AL105*Mincers!V$59*(1+'Cost and Benefit Parameters'!$C$41)^AL$6</f>
        <v>3668498.8829859341</v>
      </c>
      <c r="AM107" s="1">
        <f>Cohort_CF!AM105*Mincers!W$59*(1+'Cost and Benefit Parameters'!$C$41)^AM$6</f>
        <v>3765352.0276673599</v>
      </c>
      <c r="AN107" s="1">
        <f>Cohort_CF!AN105*Mincers!X$59*(1+'Cost and Benefit Parameters'!$C$41)^AN$6</f>
        <v>3862444.0595979518</v>
      </c>
      <c r="AO107" s="1">
        <f>Cohort_CF!AO105*Mincers!Y$59*(1+'Cost and Benefit Parameters'!$C$41)^AO$6</f>
        <v>3959663.1614495269</v>
      </c>
      <c r="AP107" s="1">
        <f>Cohort_CF!AP105*Mincers!Z$59*(1+'Cost and Benefit Parameters'!$C$41)^AP$6</f>
        <v>4056894.4359037969</v>
      </c>
      <c r="AQ107" s="1">
        <f>Cohort_CF!AQ105*Mincers!AA$59*(1+'Cost and Benefit Parameters'!$C$41)^AQ$6</f>
        <v>4154020.1072269147</v>
      </c>
      <c r="AR107" s="1">
        <f>Cohort_CF!AR105*Mincers!AB$59*(1+'Cost and Benefit Parameters'!$C$41)^AR$6</f>
        <v>4250919.7365917135</v>
      </c>
      <c r="AS107" s="1">
        <f>Cohort_CF!AS105*Mincers!AC$59*(1+'Cost and Benefit Parameters'!$C$41)^AS$6</f>
        <v>4347470.4507012228</v>
      </c>
      <c r="AT107" s="1">
        <f>Cohort_CF!AT105*Mincers!AD$59*(1+'Cost and Benefit Parameters'!$C$41)^AT$6</f>
        <v>4443547.1831991961</v>
      </c>
      <c r="AU107" s="1">
        <f>Cohort_CF!AU105*Mincers!AE$59*(1+'Cost and Benefit Parameters'!$C$41)^AU$6</f>
        <v>4539022.9282875266</v>
      </c>
      <c r="AV107" s="1">
        <f>Cohort_CF!AV105*Mincers!AF$59*(1+'Cost and Benefit Parameters'!$C$41)^AV$6</f>
        <v>4633769.005904655</v>
      </c>
      <c r="AW107" s="1">
        <f>Cohort_CF!AW105*Mincers!AG$59*(1+'Cost and Benefit Parameters'!$C$41)^AW$6</f>
        <v>4727655.3377562352</v>
      </c>
      <c r="AX107" s="1">
        <f>Cohort_CF!AX105*Mincers!AH$59*(1+'Cost and Benefit Parameters'!$C$41)^AX$6</f>
        <v>4820550.7334270878</v>
      </c>
      <c r="AY107" s="1">
        <f>Cohort_CF!AY105*Mincers!AI$59*(1+'Cost and Benefit Parameters'!$C$41)^AY$6</f>
        <v>4912323.1857451154</v>
      </c>
      <c r="AZ107" s="1">
        <f>Cohort_CF!AZ105*Mincers!AJ$59*(1+'Cost and Benefit Parameters'!$C$41)^AZ$6</f>
        <v>5002840.1745109353</v>
      </c>
      <c r="BA107" s="1">
        <f>Cohort_CF!BA105*Mincers!AK$59*(1+'Cost and Benefit Parameters'!$C$41)^BA$6</f>
        <v>5091968.9776543705</v>
      </c>
      <c r="BB107" s="1">
        <f>Cohort_CF!BB105*Mincers!AL$59*(1+'Cost and Benefit Parameters'!$C$41)^BB$6</f>
        <v>5179576.9888290334</v>
      </c>
      <c r="BC107" s="1">
        <f>Cohort_CF!BC105*Mincers!AM$59*(1+'Cost and Benefit Parameters'!$C$41)^BC$6</f>
        <v>5265532.0404103836</v>
      </c>
      <c r="BD107" s="1">
        <f>Cohort_CF!BD105*Mincers!AN$59*(1+'Cost and Benefit Parameters'!$C$41)^BD$6</f>
        <v>5349702.7308213832</v>
      </c>
      <c r="BE107" s="1">
        <f>Cohort_CF!BE105*Mincers!AO$59*(1+'Cost and Benefit Parameters'!$C$41)^BE$6</f>
        <v>5431958.7550721494</v>
      </c>
      <c r="BF107" s="1">
        <f>Cohort_CF!BF105*Mincers!AP$59*(1+'Cost and Benefit Parameters'!$C$41)^BF$6</f>
        <v>5512171.2373683555</v>
      </c>
      <c r="BG107" s="1" t="str">
        <f>IF(BC84="","",'Cost and Benefit Parameters'!$J$31)</f>
        <v/>
      </c>
      <c r="BH107" s="1" t="str">
        <f>IF(BD84="","",'Cost and Benefit Parameters'!$J$31)</f>
        <v/>
      </c>
      <c r="BI107" s="1" t="str">
        <f>IF(BE84="","",'Cost and Benefit Parameters'!$J$31)</f>
        <v/>
      </c>
      <c r="BJ107" s="1" t="str">
        <f>IF(BF84="","",'Cost and Benefit Parameters'!$J$31)</f>
        <v/>
      </c>
      <c r="BK107" s="1" t="str">
        <f>IF(BG84="","",'Cost and Benefit Parameters'!$J$31)</f>
        <v/>
      </c>
      <c r="BL107" s="1" t="str">
        <f>IF(BH84="","",'Cost and Benefit Parameters'!$J$31)</f>
        <v/>
      </c>
      <c r="BM107" s="1" t="str">
        <f>IF(BI84="","",'Cost and Benefit Parameters'!$J$31)</f>
        <v/>
      </c>
      <c r="BN107" s="1" t="str">
        <f>IF(BJ84="","",'Cost and Benefit Parameters'!$J$31)</f>
        <v/>
      </c>
      <c r="BO107" s="1" t="str">
        <f>IF(BK84="","",'Cost and Benefit Parameters'!$J$31)</f>
        <v/>
      </c>
      <c r="BP107" s="1" t="str">
        <f>IF(BL84="","",'Cost and Benefit Parameters'!$J$31)</f>
        <v/>
      </c>
      <c r="BQ107" s="1" t="str">
        <f>IF(BM84="","",'Cost and Benefit Parameters'!$J$31)</f>
        <v/>
      </c>
      <c r="BR107" s="1" t="str">
        <f>IF(BN84="","",'Cost and Benefit Parameters'!$J$31)</f>
        <v/>
      </c>
    </row>
    <row r="108" spans="1:72" x14ac:dyDescent="0.55000000000000004">
      <c r="A108" s="642"/>
      <c r="B108" t="s">
        <v>475</v>
      </c>
      <c r="L108" s="1" t="str">
        <f>IF(H85="","",'Cost and Benefit Parameters'!$J$31)</f>
        <v/>
      </c>
      <c r="M108" s="1" t="str">
        <f>IF(I85="","",'Cost and Benefit Parameters'!$J$31)</f>
        <v/>
      </c>
      <c r="N108" s="1" t="str">
        <f>IF(J85="","",'Cost and Benefit Parameters'!$J$31)</f>
        <v/>
      </c>
      <c r="O108" s="1" t="str">
        <f>IF(K85="","",'Cost and Benefit Parameters'!$J$31)</f>
        <v/>
      </c>
      <c r="P108" s="1" t="str">
        <f>IF(L85="","",'Cost and Benefit Parameters'!$J$31)</f>
        <v/>
      </c>
      <c r="Q108" s="1" t="str">
        <f>IF(M85="","",'Cost and Benefit Parameters'!$J$31)</f>
        <v/>
      </c>
      <c r="R108" s="1" t="str">
        <f>IF(N85="","",'Cost and Benefit Parameters'!$J$31)</f>
        <v/>
      </c>
      <c r="S108" s="1" t="str">
        <f>IF(O85="","",'Cost and Benefit Parameters'!$J$31)</f>
        <v/>
      </c>
      <c r="T108" s="1">
        <f>Cohort_CF!T106*Mincers!C$59*(1+'Cost and Benefit Parameters'!$C$41)^T$6</f>
        <v>2037501.1169643861</v>
      </c>
      <c r="U108" s="1">
        <f>Cohort_CF!U106*Mincers!D$59*(1+'Cost and Benefit Parameters'!$C$41)^U$6</f>
        <v>2116540.5008823941</v>
      </c>
      <c r="V108" s="1">
        <f>Cohort_CF!V106*Mincers!E$59*(1+'Cost and Benefit Parameters'!$C$41)^V$6</f>
        <v>2197327.2135051428</v>
      </c>
      <c r="W108" s="1">
        <f>Cohort_CF!W106*Mincers!F$59*(1+'Cost and Benefit Parameters'!$C$41)^W$6</f>
        <v>2279829.1844542101</v>
      </c>
      <c r="X108" s="1">
        <f>Cohort_CF!X106*Mincers!G$59*(1+'Cost and Benefit Parameters'!$C$41)^X$6</f>
        <v>2378474.5178676555</v>
      </c>
      <c r="Y108" s="1">
        <f>Cohort_CF!Y106*Mincers!H$59*(1+'Cost and Benefit Parameters'!$C$41)^Y$6</f>
        <v>2463339.9332325184</v>
      </c>
      <c r="Z108" s="1">
        <f>Cohort_CF!Z106*Mincers!I$59*(1+'Cost and Benefit Parameters'!$C$41)^Z$6</f>
        <v>2549703.117251928</v>
      </c>
      <c r="AA108" s="1">
        <f>Cohort_CF!AA106*Mincers!J$59*(1+'Cost and Benefit Parameters'!$C$41)^AA$6</f>
        <v>2637511.1598788495</v>
      </c>
      <c r="AB108" s="1">
        <f>Cohort_CF!AB106*Mincers!K$59*(1+'Cost and Benefit Parameters'!$C$41)^AB$6</f>
        <v>2726706.6680378481</v>
      </c>
      <c r="AC108" s="1">
        <f>Cohort_CF!AC106*Mincers!L$59*(1+'Cost and Benefit Parameters'!$C$41)^AC$6</f>
        <v>2817227.7513058577</v>
      </c>
      <c r="AD108" s="1">
        <f>Cohort_CF!AD106*Mincers!M$59*(1+'Cost and Benefit Parameters'!$C$41)^AD$6</f>
        <v>2909008.0208178204</v>
      </c>
      <c r="AE108" s="1">
        <f>Cohort_CF!AE106*Mincers!N$59*(1+'Cost and Benefit Parameters'!$C$41)^AE$6</f>
        <v>3001976.601848234</v>
      </c>
      <c r="AF108" s="1">
        <f>Cohort_CF!AF106*Mincers!O$59*(1+'Cost and Benefit Parameters'!$C$41)^AF$6</f>
        <v>3096058.1604764559</v>
      </c>
      <c r="AG108" s="1">
        <f>Cohort_CF!AG106*Mincers!P$59*(1+'Cost and Benefit Parameters'!$C$41)^AG$6</f>
        <v>3191172.9446970681</v>
      </c>
      <c r="AH108" s="1">
        <f>Cohort_CF!AH106*Mincers!Q$59*(1+'Cost and Benefit Parameters'!$C$41)^AH$6</f>
        <v>3287236.8402863662</v>
      </c>
      <c r="AI108" s="1">
        <f>Cohort_CF!AI106*Mincers!R$59*(1+'Cost and Benefit Parameters'!$C$41)^AI$6</f>
        <v>3384161.441683427</v>
      </c>
      <c r="AJ108" s="1">
        <f>Cohort_CF!AJ106*Mincers!S$59*(1+'Cost and Benefit Parameters'!$C$41)^AJ$6</f>
        <v>3481854.1380876726</v>
      </c>
      <c r="AK108" s="1">
        <f>Cohort_CF!AK106*Mincers!T$59*(1+'Cost and Benefit Parameters'!$C$41)^AK$6</f>
        <v>3580218.2149167769</v>
      </c>
      <c r="AL108" s="1">
        <f>Cohort_CF!AL106*Mincers!U$59*(1+'Cost and Benefit Parameters'!$C$41)^AL$6</f>
        <v>3679152.9707070449</v>
      </c>
      <c r="AM108" s="1">
        <f>Cohort_CF!AM106*Mincers!V$59*(1+'Cost and Benefit Parameters'!$C$41)^AM$6</f>
        <v>3778553.8494755127</v>
      </c>
      <c r="AN108" s="1">
        <f>Cohort_CF!AN106*Mincers!W$59*(1+'Cost and Benefit Parameters'!$C$41)^AN$6</f>
        <v>3878312.5884973798</v>
      </c>
      <c r="AO108" s="1">
        <f>Cohort_CF!AO106*Mincers!X$59*(1+'Cost and Benefit Parameters'!$C$41)^AO$6</f>
        <v>3978317.3813858908</v>
      </c>
      <c r="AP108" s="1">
        <f>Cohort_CF!AP106*Mincers!Y$59*(1+'Cost and Benefit Parameters'!$C$41)^AP$6</f>
        <v>4078453.0562930126</v>
      </c>
      <c r="AQ108" s="1">
        <f>Cohort_CF!AQ106*Mincers!Z$59*(1+'Cost and Benefit Parameters'!$C$41)^AQ$6</f>
        <v>4178601.2689809101</v>
      </c>
      <c r="AR108" s="1">
        <f>Cohort_CF!AR106*Mincers!AA$59*(1+'Cost and Benefit Parameters'!$C$41)^AR$6</f>
        <v>4278640.7104437221</v>
      </c>
      <c r="AS108" s="1">
        <f>Cohort_CF!AS106*Mincers!AB$59*(1+'Cost and Benefit Parameters'!$C$41)^AS$6</f>
        <v>4378447.3286894653</v>
      </c>
      <c r="AT108" s="1">
        <f>Cohort_CF!AT106*Mincers!AC$59*(1+'Cost and Benefit Parameters'!$C$41)^AT$6</f>
        <v>4477894.5642222585</v>
      </c>
      <c r="AU108" s="1">
        <f>Cohort_CF!AU106*Mincers!AD$59*(1+'Cost and Benefit Parameters'!$C$41)^AU$6</f>
        <v>4576853.598695172</v>
      </c>
      <c r="AV108" s="1">
        <f>Cohort_CF!AV106*Mincers!AE$59*(1+'Cost and Benefit Parameters'!$C$41)^AV$6</f>
        <v>4675193.6161361523</v>
      </c>
      <c r="AW108" s="1">
        <f>Cohort_CF!AW106*Mincers!AF$59*(1+'Cost and Benefit Parameters'!$C$41)^AW$6</f>
        <v>4772782.0760817947</v>
      </c>
      <c r="AX108" s="1">
        <f>Cohort_CF!AX106*Mincers!AG$59*(1+'Cost and Benefit Parameters'!$C$41)^AX$6</f>
        <v>4869484.9978889218</v>
      </c>
      <c r="AY108" s="1">
        <f>Cohort_CF!AY106*Mincers!AH$59*(1+'Cost and Benefit Parameters'!$C$41)^AY$6</f>
        <v>4965167.2554299003</v>
      </c>
      <c r="AZ108" s="1">
        <f>Cohort_CF!AZ106*Mincers!AI$59*(1+'Cost and Benefit Parameters'!$C$41)^AZ$6</f>
        <v>5059692.8813174684</v>
      </c>
      <c r="BA108" s="1">
        <f>Cohort_CF!BA106*Mincers!AJ$59*(1+'Cost and Benefit Parameters'!$C$41)^BA$6</f>
        <v>5152925.3797462638</v>
      </c>
      <c r="BB108" s="1">
        <f>Cohort_CF!BB106*Mincers!AK$59*(1+'Cost and Benefit Parameters'!$C$41)^BB$6</f>
        <v>5244728.0469840011</v>
      </c>
      <c r="BC108" s="1">
        <f>Cohort_CF!BC106*Mincers!AL$59*(1+'Cost and Benefit Parameters'!$C$41)^BC$6</f>
        <v>5334964.2984939041</v>
      </c>
      <c r="BD108" s="1">
        <f>Cohort_CF!BD106*Mincers!AM$59*(1+'Cost and Benefit Parameters'!$C$41)^BD$6</f>
        <v>5423498.0016226955</v>
      </c>
      <c r="BE108" s="1">
        <f>Cohort_CF!BE106*Mincers!AN$59*(1+'Cost and Benefit Parameters'!$C$41)^BE$6</f>
        <v>5510193.8127460256</v>
      </c>
      <c r="BF108" s="1">
        <f>Cohort_CF!BF106*Mincers!AO$59*(1+'Cost and Benefit Parameters'!$C$41)^BF$6</f>
        <v>5594917.5177243138</v>
      </c>
      <c r="BG108" s="1">
        <f>Cohort_CF!BG106*Mincers!AP$59*(1+'Cost and Benefit Parameters'!$C$41)^BG$6</f>
        <v>5677536.3744894043</v>
      </c>
      <c r="BH108" s="1" t="str">
        <f>IF(BD85="","",'Cost and Benefit Parameters'!$J$31)</f>
        <v/>
      </c>
      <c r="BI108" s="1" t="str">
        <f>IF(BE85="","",'Cost and Benefit Parameters'!$J$31)</f>
        <v/>
      </c>
      <c r="BJ108" s="1" t="str">
        <f>IF(BF85="","",'Cost and Benefit Parameters'!$J$31)</f>
        <v/>
      </c>
      <c r="BK108" s="1" t="str">
        <f>IF(BG85="","",'Cost and Benefit Parameters'!$J$31)</f>
        <v/>
      </c>
      <c r="BL108" s="1" t="str">
        <f>IF(BH85="","",'Cost and Benefit Parameters'!$J$31)</f>
        <v/>
      </c>
      <c r="BM108" s="1" t="str">
        <f>IF(BI85="","",'Cost and Benefit Parameters'!$J$31)</f>
        <v/>
      </c>
      <c r="BN108" s="1" t="str">
        <f>IF(BJ85="","",'Cost and Benefit Parameters'!$J$31)</f>
        <v/>
      </c>
      <c r="BO108" s="1" t="str">
        <f>IF(BK85="","",'Cost and Benefit Parameters'!$J$31)</f>
        <v/>
      </c>
      <c r="BP108" s="1" t="str">
        <f>IF(BL85="","",'Cost and Benefit Parameters'!$J$31)</f>
        <v/>
      </c>
      <c r="BQ108" s="1" t="str">
        <f>IF(BM85="","",'Cost and Benefit Parameters'!$J$31)</f>
        <v/>
      </c>
      <c r="BR108" s="1" t="str">
        <f>IF(BN85="","",'Cost and Benefit Parameters'!$J$31)</f>
        <v/>
      </c>
    </row>
    <row r="109" spans="1:72" x14ac:dyDescent="0.55000000000000004">
      <c r="A109" s="642"/>
      <c r="B109" t="s">
        <v>476</v>
      </c>
      <c r="L109" s="1" t="str">
        <f>IF(H86="","",'Cost and Benefit Parameters'!$J$31)</f>
        <v/>
      </c>
      <c r="M109" s="1" t="str">
        <f>IF(I86="","",'Cost and Benefit Parameters'!$J$31)</f>
        <v/>
      </c>
      <c r="N109" s="1" t="str">
        <f>IF(J86="","",'Cost and Benefit Parameters'!$J$31)</f>
        <v/>
      </c>
      <c r="O109" s="1" t="str">
        <f>IF(K86="","",'Cost and Benefit Parameters'!$J$31)</f>
        <v/>
      </c>
      <c r="P109" s="1" t="str">
        <f>IF(L86="","",'Cost and Benefit Parameters'!$J$31)</f>
        <v/>
      </c>
      <c r="Q109" s="1" t="str">
        <f>IF(M86="","",'Cost and Benefit Parameters'!$J$31)</f>
        <v/>
      </c>
      <c r="R109" s="1" t="str">
        <f>IF(N86="","",'Cost and Benefit Parameters'!$J$31)</f>
        <v/>
      </c>
      <c r="S109" s="1" t="str">
        <f>IF(O86="","",'Cost and Benefit Parameters'!$J$31)</f>
        <v/>
      </c>
      <c r="T109" s="1" t="str">
        <f>IF(P86="","",'Cost and Benefit Parameters'!$J$31)</f>
        <v/>
      </c>
      <c r="U109" s="1">
        <f>Cohort_CF!U107*Mincers!C$59*(1+'Cost and Benefit Parameters'!$C$41)^U$6</f>
        <v>2098626.1504733176</v>
      </c>
      <c r="V109" s="1">
        <f>Cohort_CF!V107*Mincers!D$59*(1+'Cost and Benefit Parameters'!$C$41)^V$6</f>
        <v>2180036.7159088654</v>
      </c>
      <c r="W109" s="1">
        <f>Cohort_CF!W107*Mincers!E$59*(1+'Cost and Benefit Parameters'!$C$41)^W$6</f>
        <v>2263247.0299102971</v>
      </c>
      <c r="X109" s="1">
        <f>Cohort_CF!X107*Mincers!F$59*(1+'Cost and Benefit Parameters'!$C$41)^X$6</f>
        <v>2348224.0599878365</v>
      </c>
      <c r="Y109" s="1">
        <f>Cohort_CF!Y107*Mincers!G$59*(1+'Cost and Benefit Parameters'!$C$41)^Y$6</f>
        <v>2449828.7534036851</v>
      </c>
      <c r="Z109" s="1">
        <f>Cohort_CF!Z107*Mincers!H$59*(1+'Cost and Benefit Parameters'!$C$41)^Z$6</f>
        <v>2537240.1312294938</v>
      </c>
      <c r="AA109" s="1">
        <f>Cohort_CF!AA107*Mincers!I$59*(1+'Cost and Benefit Parameters'!$C$41)^AA$6</f>
        <v>2626194.2107694852</v>
      </c>
      <c r="AB109" s="1">
        <f>Cohort_CF!AB107*Mincers!J$59*(1+'Cost and Benefit Parameters'!$C$41)^AB$6</f>
        <v>2716636.4946752153</v>
      </c>
      <c r="AC109" s="1">
        <f>Cohort_CF!AC107*Mincers!K$59*(1+'Cost and Benefit Parameters'!$C$41)^AC$6</f>
        <v>2808507.8680789834</v>
      </c>
      <c r="AD109" s="1">
        <f>Cohort_CF!AD107*Mincers!L$59*(1+'Cost and Benefit Parameters'!$C$41)^AD$6</f>
        <v>2901744.5838450333</v>
      </c>
      <c r="AE109" s="1">
        <f>Cohort_CF!AE107*Mincers!M$59*(1+'Cost and Benefit Parameters'!$C$41)^AE$6</f>
        <v>2996278.2614423549</v>
      </c>
      <c r="AF109" s="1">
        <f>Cohort_CF!AF107*Mincers!N$59*(1+'Cost and Benefit Parameters'!$C$41)^AF$6</f>
        <v>3092035.8999036811</v>
      </c>
      <c r="AG109" s="1">
        <f>Cohort_CF!AG107*Mincers!O$59*(1+'Cost and Benefit Parameters'!$C$41)^AG$6</f>
        <v>3188939.9052907494</v>
      </c>
      <c r="AH109" s="1">
        <f>Cohort_CF!AH107*Mincers!P$59*(1+'Cost and Benefit Parameters'!$C$41)^AH$6</f>
        <v>3286908.1330379802</v>
      </c>
      <c r="AI109" s="1">
        <f>Cohort_CF!AI107*Mincers!Q$59*(1+'Cost and Benefit Parameters'!$C$41)^AI$6</f>
        <v>3385853.9454949568</v>
      </c>
      <c r="AJ109" s="1">
        <f>Cohort_CF!AJ107*Mincers!R$59*(1+'Cost and Benefit Parameters'!$C$41)^AJ$6</f>
        <v>3485686.2849339298</v>
      </c>
      <c r="AK109" s="1">
        <f>Cohort_CF!AK107*Mincers!S$59*(1+'Cost and Benefit Parameters'!$C$41)^AK$6</f>
        <v>3586309.7622303031</v>
      </c>
      <c r="AL109" s="1">
        <f>Cohort_CF!AL107*Mincers!T$59*(1+'Cost and Benefit Parameters'!$C$41)^AL$6</f>
        <v>3687624.7613642793</v>
      </c>
      <c r="AM109" s="1">
        <f>Cohort_CF!AM107*Mincers!U$59*(1+'Cost and Benefit Parameters'!$C$41)^AM$6</f>
        <v>3789527.5598282563</v>
      </c>
      <c r="AN109" s="1">
        <f>Cohort_CF!AN107*Mincers!V$59*(1+'Cost and Benefit Parameters'!$C$41)^AN$6</f>
        <v>3891910.4649597774</v>
      </c>
      <c r="AO109" s="1">
        <f>Cohort_CF!AO107*Mincers!W$59*(1+'Cost and Benefit Parameters'!$C$41)^AO$6</f>
        <v>3994661.966152302</v>
      </c>
      <c r="AP109" s="1">
        <f>Cohort_CF!AP107*Mincers!X$59*(1+'Cost and Benefit Parameters'!$C$41)^AP$6</f>
        <v>4097666.9028274673</v>
      </c>
      <c r="AQ109" s="1">
        <f>Cohort_CF!AQ107*Mincers!Y$59*(1+'Cost and Benefit Parameters'!$C$41)^AQ$6</f>
        <v>4200806.647981802</v>
      </c>
      <c r="AR109" s="1">
        <f>Cohort_CF!AR107*Mincers!Z$59*(1+'Cost and Benefit Parameters'!$C$41)^AR$6</f>
        <v>4303959.3070503371</v>
      </c>
      <c r="AS109" s="1">
        <f>Cohort_CF!AS107*Mincers!AA$59*(1+'Cost and Benefit Parameters'!$C$41)^AS$6</f>
        <v>4406999.9317570347</v>
      </c>
      <c r="AT109" s="1">
        <f>Cohort_CF!AT107*Mincers!AB$59*(1+'Cost and Benefit Parameters'!$C$41)^AT$6</f>
        <v>4509800.7485501487</v>
      </c>
      <c r="AU109" s="1">
        <f>Cohort_CF!AU107*Mincers!AC$59*(1+'Cost and Benefit Parameters'!$C$41)^AU$6</f>
        <v>4612231.4011489265</v>
      </c>
      <c r="AV109" s="1">
        <f>Cohort_CF!AV107*Mincers!AD$59*(1+'Cost and Benefit Parameters'!$C$41)^AV$6</f>
        <v>4714159.2066560276</v>
      </c>
      <c r="AW109" s="1">
        <f>Cohort_CF!AW107*Mincers!AE$59*(1+'Cost and Benefit Parameters'!$C$41)^AW$6</f>
        <v>4815449.4246202372</v>
      </c>
      <c r="AX109" s="1">
        <f>Cohort_CF!AX107*Mincers!AF$59*(1+'Cost and Benefit Parameters'!$C$41)^AX$6</f>
        <v>4915965.5383642484</v>
      </c>
      <c r="AY109" s="1">
        <f>Cohort_CF!AY107*Mincers!AG$59*(1+'Cost and Benefit Parameters'!$C$41)^AY$6</f>
        <v>5015569.5478255898</v>
      </c>
      <c r="AZ109" s="1">
        <f>Cohort_CF!AZ107*Mincers!AH$59*(1+'Cost and Benefit Parameters'!$C$41)^AZ$6</f>
        <v>5114122.273092798</v>
      </c>
      <c r="BA109" s="1">
        <f>Cohort_CF!BA107*Mincers!AI$59*(1+'Cost and Benefit Parameters'!$C$41)^BA$6</f>
        <v>5211483.6677569933</v>
      </c>
      <c r="BB109" s="1">
        <f>Cohort_CF!BB107*Mincers!AJ$59*(1+'Cost and Benefit Parameters'!$C$41)^BB$6</f>
        <v>5307513.1411386514</v>
      </c>
      <c r="BC109" s="1">
        <f>Cohort_CF!BC107*Mincers!AK$59*(1+'Cost and Benefit Parameters'!$C$41)^BC$6</f>
        <v>5402069.8883935204</v>
      </c>
      <c r="BD109" s="1">
        <f>Cohort_CF!BD107*Mincers!AL$59*(1+'Cost and Benefit Parameters'!$C$41)^BD$6</f>
        <v>5495013.2274487205</v>
      </c>
      <c r="BE109" s="1">
        <f>Cohort_CF!BE107*Mincers!AM$59*(1+'Cost and Benefit Parameters'!$C$41)^BE$6</f>
        <v>5586202.9416713761</v>
      </c>
      <c r="BF109" s="1">
        <f>Cohort_CF!BF107*Mincers!AN$59*(1+'Cost and Benefit Parameters'!$C$41)^BF$6</f>
        <v>5675499.6271284064</v>
      </c>
      <c r="BG109" s="1">
        <f>Cohort_CF!BG107*Mincers!AO$59*(1+'Cost and Benefit Parameters'!$C$41)^BG$6</f>
        <v>5762765.0432560416</v>
      </c>
      <c r="BH109" s="1">
        <f>Cohort_CF!BH107*Mincers!AP$59*(1+'Cost and Benefit Parameters'!$C$41)^BH$6</f>
        <v>5847862.4657240873</v>
      </c>
      <c r="BI109" s="1" t="str">
        <f>IF(BE86="","",'Cost and Benefit Parameters'!$J$31)</f>
        <v/>
      </c>
      <c r="BJ109" s="1" t="str">
        <f>IF(BF86="","",'Cost and Benefit Parameters'!$J$31)</f>
        <v/>
      </c>
      <c r="BK109" s="1" t="str">
        <f>IF(BG86="","",'Cost and Benefit Parameters'!$J$31)</f>
        <v/>
      </c>
      <c r="BL109" s="1" t="str">
        <f>IF(BH86="","",'Cost and Benefit Parameters'!$J$31)</f>
        <v/>
      </c>
      <c r="BM109" s="1" t="str">
        <f>IF(BI86="","",'Cost and Benefit Parameters'!$J$31)</f>
        <v/>
      </c>
      <c r="BN109" s="1" t="str">
        <f>IF(BJ86="","",'Cost and Benefit Parameters'!$J$31)</f>
        <v/>
      </c>
      <c r="BO109" s="1" t="str">
        <f>IF(BK86="","",'Cost and Benefit Parameters'!$J$31)</f>
        <v/>
      </c>
      <c r="BP109" s="1" t="str">
        <f>IF(BL86="","",'Cost and Benefit Parameters'!$J$31)</f>
        <v/>
      </c>
      <c r="BQ109" s="1" t="str">
        <f>IF(BM86="","",'Cost and Benefit Parameters'!$J$31)</f>
        <v/>
      </c>
      <c r="BR109" s="1" t="str">
        <f>IF(BN86="","",'Cost and Benefit Parameters'!$J$31)</f>
        <v/>
      </c>
    </row>
    <row r="110" spans="1:72" x14ac:dyDescent="0.55000000000000004">
      <c r="A110" s="642"/>
      <c r="B110" t="s">
        <v>477</v>
      </c>
      <c r="L110" s="1" t="str">
        <f>IF(H87="","",'Cost and Benefit Parameters'!$J$31)</f>
        <v/>
      </c>
      <c r="M110" s="1" t="str">
        <f>IF(I87="","",'Cost and Benefit Parameters'!$J$31)</f>
        <v/>
      </c>
      <c r="N110" s="1" t="str">
        <f>IF(J87="","",'Cost and Benefit Parameters'!$J$31)</f>
        <v/>
      </c>
      <c r="O110" s="1" t="str">
        <f>IF(K87="","",'Cost and Benefit Parameters'!$J$31)</f>
        <v/>
      </c>
      <c r="P110" s="1" t="str">
        <f>IF(L87="","",'Cost and Benefit Parameters'!$J$31)</f>
        <v/>
      </c>
      <c r="Q110" s="1" t="str">
        <f>IF(M87="","",'Cost and Benefit Parameters'!$J$31)</f>
        <v/>
      </c>
      <c r="R110" s="1" t="str">
        <f>IF(N87="","",'Cost and Benefit Parameters'!$J$31)</f>
        <v/>
      </c>
      <c r="S110" s="1" t="str">
        <f>IF(O87="","",'Cost and Benefit Parameters'!$J$31)</f>
        <v/>
      </c>
      <c r="T110" s="1" t="str">
        <f>IF(P87="","",'Cost and Benefit Parameters'!$J$31)</f>
        <v/>
      </c>
      <c r="U110" s="1" t="str">
        <f>IF(Q87="","",'Cost and Benefit Parameters'!$J$31)</f>
        <v/>
      </c>
      <c r="V110" s="1">
        <f>Cohort_CF!V108*Mincers!C$59*(1+'Cost and Benefit Parameters'!$C$41)^V$6</f>
        <v>2161584.9349875171</v>
      </c>
      <c r="W110" s="1">
        <f>Cohort_CF!W108*Mincers!D$59*(1+'Cost and Benefit Parameters'!$C$41)^W$6</f>
        <v>2245437.8173861313</v>
      </c>
      <c r="X110" s="1">
        <f>Cohort_CF!X108*Mincers!E$59*(1+'Cost and Benefit Parameters'!$C$41)^X$6</f>
        <v>2331144.4408076061</v>
      </c>
      <c r="Y110" s="1">
        <f>Cohort_CF!Y108*Mincers!F$59*(1+'Cost and Benefit Parameters'!$C$41)^Y$6</f>
        <v>2418670.7817874714</v>
      </c>
      <c r="Z110" s="1">
        <f>Cohort_CF!Z108*Mincers!G$59*(1+'Cost and Benefit Parameters'!$C$41)^Z$6</f>
        <v>2523323.6160057955</v>
      </c>
      <c r="AA110" s="1">
        <f>Cohort_CF!AA108*Mincers!H$59*(1+'Cost and Benefit Parameters'!$C$41)^AA$6</f>
        <v>2613357.3351663784</v>
      </c>
      <c r="AB110" s="1">
        <f>Cohort_CF!AB108*Mincers!I$59*(1+'Cost and Benefit Parameters'!$C$41)^AB$6</f>
        <v>2704980.0370925702</v>
      </c>
      <c r="AC110" s="1">
        <f>Cohort_CF!AC108*Mincers!J$59*(1+'Cost and Benefit Parameters'!$C$41)^AC$6</f>
        <v>2798135.5895154718</v>
      </c>
      <c r="AD110" s="1">
        <f>Cohort_CF!AD108*Mincers!K$59*(1+'Cost and Benefit Parameters'!$C$41)^AD$6</f>
        <v>2892763.1041213525</v>
      </c>
      <c r="AE110" s="1">
        <f>Cohort_CF!AE108*Mincers!L$59*(1+'Cost and Benefit Parameters'!$C$41)^AE$6</f>
        <v>2988796.9213603842</v>
      </c>
      <c r="AF110" s="1">
        <f>Cohort_CF!AF108*Mincers!M$59*(1+'Cost and Benefit Parameters'!$C$41)^AF$6</f>
        <v>3086166.6092856261</v>
      </c>
      <c r="AG110" s="1">
        <f>Cohort_CF!AG108*Mincers!N$59*(1+'Cost and Benefit Parameters'!$C$41)^AG$6</f>
        <v>3184796.9769007913</v>
      </c>
      <c r="AH110" s="1">
        <f>Cohort_CF!AH108*Mincers!O$59*(1+'Cost and Benefit Parameters'!$C$41)^AH$6</f>
        <v>3284608.1024494721</v>
      </c>
      <c r="AI110" s="1">
        <f>Cohort_CF!AI108*Mincers!P$59*(1+'Cost and Benefit Parameters'!$C$41)^AI$6</f>
        <v>3385515.3770291195</v>
      </c>
      <c r="AJ110" s="1">
        <f>Cohort_CF!AJ108*Mincers!Q$59*(1+'Cost and Benefit Parameters'!$C$41)^AJ$6</f>
        <v>3487429.5638598055</v>
      </c>
      <c r="AK110" s="1">
        <f>Cohort_CF!AK108*Mincers!R$59*(1+'Cost and Benefit Parameters'!$C$41)^AK$6</f>
        <v>3590256.8734819479</v>
      </c>
      <c r="AL110" s="1">
        <f>Cohort_CF!AL108*Mincers!S$59*(1+'Cost and Benefit Parameters'!$C$41)^AL$6</f>
        <v>3693899.0550972116</v>
      </c>
      <c r="AM110" s="1">
        <f>Cohort_CF!AM108*Mincers!T$59*(1+'Cost and Benefit Parameters'!$C$41)^AM$6</f>
        <v>3798253.5042052083</v>
      </c>
      <c r="AN110" s="1">
        <f>Cohort_CF!AN108*Mincers!U$59*(1+'Cost and Benefit Parameters'!$C$41)^AN$6</f>
        <v>3903213.3866231036</v>
      </c>
      <c r="AO110" s="1">
        <f>Cohort_CF!AO108*Mincers!V$59*(1+'Cost and Benefit Parameters'!$C$41)^AO$6</f>
        <v>4008667.7789085712</v>
      </c>
      <c r="AP110" s="1">
        <f>Cohort_CF!AP108*Mincers!W$59*(1+'Cost and Benefit Parameters'!$C$41)^AP$6</f>
        <v>4114501.8251368706</v>
      </c>
      <c r="AQ110" s="1">
        <f>Cohort_CF!AQ108*Mincers!X$59*(1+'Cost and Benefit Parameters'!$C$41)^AQ$6</f>
        <v>4220596.909912291</v>
      </c>
      <c r="AR110" s="1">
        <f>Cohort_CF!AR108*Mincers!Y$59*(1+'Cost and Benefit Parameters'!$C$41)^AR$6</f>
        <v>4326830.8474212568</v>
      </c>
      <c r="AS110" s="1">
        <f>Cohort_CF!AS108*Mincers!Z$59*(1+'Cost and Benefit Parameters'!$C$41)^AS$6</f>
        <v>4433078.086261848</v>
      </c>
      <c r="AT110" s="1">
        <f>Cohort_CF!AT108*Mincers!AA$59*(1+'Cost and Benefit Parameters'!$C$41)^AT$6</f>
        <v>4539209.9297097446</v>
      </c>
      <c r="AU110" s="1">
        <f>Cohort_CF!AU108*Mincers!AB$59*(1+'Cost and Benefit Parameters'!$C$41)^AU$6</f>
        <v>4645094.7710066531</v>
      </c>
      <c r="AV110" s="1">
        <f>Cohort_CF!AV108*Mincers!AC$59*(1+'Cost and Benefit Parameters'!$C$41)^AV$6</f>
        <v>4750598.3431833945</v>
      </c>
      <c r="AW110" s="1">
        <f>Cohort_CF!AW108*Mincers!AD$59*(1+'Cost and Benefit Parameters'!$C$41)^AW$6</f>
        <v>4855583.9828557083</v>
      </c>
      <c r="AX110" s="1">
        <f>Cohort_CF!AX108*Mincers!AE$59*(1+'Cost and Benefit Parameters'!$C$41)^AX$6</f>
        <v>4959912.9073588438</v>
      </c>
      <c r="AY110" s="1">
        <f>Cohort_CF!AY108*Mincers!AF$59*(1+'Cost and Benefit Parameters'!$C$41)^AY$6</f>
        <v>5063444.5045151757</v>
      </c>
      <c r="AZ110" s="1">
        <f>Cohort_CF!AZ108*Mincers!AG$59*(1+'Cost and Benefit Parameters'!$C$41)^AZ$6</f>
        <v>5166036.6342603574</v>
      </c>
      <c r="BA110" s="1">
        <f>Cohort_CF!BA108*Mincers!AH$59*(1+'Cost and Benefit Parameters'!$C$41)^BA$6</f>
        <v>5267545.9412855823</v>
      </c>
      <c r="BB110" s="1">
        <f>Cohort_CF!BB108*Mincers!AI$59*(1+'Cost and Benefit Parameters'!$C$41)^BB$6</f>
        <v>5367828.1777897021</v>
      </c>
      <c r="BC110" s="1">
        <f>Cohort_CF!BC108*Mincers!AJ$59*(1+'Cost and Benefit Parameters'!$C$41)^BC$6</f>
        <v>5466738.5353728095</v>
      </c>
      <c r="BD110" s="1">
        <f>Cohort_CF!BD108*Mincers!AK$59*(1+'Cost and Benefit Parameters'!$C$41)^BD$6</f>
        <v>5564131.9850453259</v>
      </c>
      <c r="BE110" s="1">
        <f>Cohort_CF!BE108*Mincers!AL$59*(1+'Cost and Benefit Parameters'!$C$41)^BE$6</f>
        <v>5659863.6242721826</v>
      </c>
      <c r="BF110" s="1">
        <f>Cohort_CF!BF108*Mincers!AM$59*(1+'Cost and Benefit Parameters'!$C$41)^BF$6</f>
        <v>5753789.0299215177</v>
      </c>
      <c r="BG110" s="1">
        <f>Cohort_CF!BG108*Mincers!AN$59*(1+'Cost and Benefit Parameters'!$C$41)^BG$6</f>
        <v>5845764.6159422575</v>
      </c>
      <c r="BH110" s="1">
        <f>Cohort_CF!BH108*Mincers!AO$59*(1+'Cost and Benefit Parameters'!$C$41)^BH$6</f>
        <v>5935647.9945537243</v>
      </c>
      <c r="BI110" s="1">
        <f>Cohort_CF!BI108*Mincers!AP$59*(1+'Cost and Benefit Parameters'!$C$41)^BI$6</f>
        <v>6023298.3396958103</v>
      </c>
      <c r="BJ110" s="1" t="str">
        <f>IF(BF87="","",'Cost and Benefit Parameters'!$J$31)</f>
        <v/>
      </c>
      <c r="BK110" s="1" t="str">
        <f>IF(BG87="","",'Cost and Benefit Parameters'!$J$31)</f>
        <v/>
      </c>
      <c r="BL110" s="1" t="str">
        <f>IF(BH87="","",'Cost and Benefit Parameters'!$J$31)</f>
        <v/>
      </c>
      <c r="BM110" s="1" t="str">
        <f>IF(BI87="","",'Cost and Benefit Parameters'!$J$31)</f>
        <v/>
      </c>
      <c r="BN110" s="1" t="str">
        <f>IF(BJ87="","",'Cost and Benefit Parameters'!$J$31)</f>
        <v/>
      </c>
      <c r="BO110" s="1" t="str">
        <f>IF(BK87="","",'Cost and Benefit Parameters'!$J$31)</f>
        <v/>
      </c>
      <c r="BP110" s="1" t="str">
        <f>IF(BL87="","",'Cost and Benefit Parameters'!$J$31)</f>
        <v/>
      </c>
      <c r="BQ110" s="1" t="str">
        <f>IF(BM87="","",'Cost and Benefit Parameters'!$J$31)</f>
        <v/>
      </c>
      <c r="BR110" s="1" t="str">
        <f>IF(BN87="","",'Cost and Benefit Parameters'!$J$31)</f>
        <v/>
      </c>
    </row>
    <row r="111" spans="1:72" x14ac:dyDescent="0.55000000000000004">
      <c r="A111" s="642"/>
      <c r="B111" t="s">
        <v>478</v>
      </c>
      <c r="L111" s="1" t="str">
        <f>IF(H88="","",'Cost and Benefit Parameters'!$J$31)</f>
        <v/>
      </c>
      <c r="M111" s="1" t="str">
        <f>IF(I88="","",'Cost and Benefit Parameters'!$J$31)</f>
        <v/>
      </c>
      <c r="N111" s="1" t="str">
        <f>IF(J88="","",'Cost and Benefit Parameters'!$J$31)</f>
        <v/>
      </c>
      <c r="O111" s="1" t="str">
        <f>IF(K88="","",'Cost and Benefit Parameters'!$J$31)</f>
        <v/>
      </c>
      <c r="P111" s="1" t="str">
        <f>IF(L88="","",'Cost and Benefit Parameters'!$J$31)</f>
        <v/>
      </c>
      <c r="Q111" s="1" t="str">
        <f>IF(M88="","",'Cost and Benefit Parameters'!$J$31)</f>
        <v/>
      </c>
      <c r="R111" s="1" t="str">
        <f>IF(N88="","",'Cost and Benefit Parameters'!$J$31)</f>
        <v/>
      </c>
      <c r="S111" s="1" t="str">
        <f>IF(O88="","",'Cost and Benefit Parameters'!$J$31)</f>
        <v/>
      </c>
      <c r="T111" s="1" t="str">
        <f>IF(P88="","",'Cost and Benefit Parameters'!$J$31)</f>
        <v/>
      </c>
      <c r="U111" s="1" t="str">
        <f>IF(Q88="","",'Cost and Benefit Parameters'!$J$31)</f>
        <v/>
      </c>
      <c r="V111" s="1" t="str">
        <f>IF(R88="","",'Cost and Benefit Parameters'!$J$31)</f>
        <v/>
      </c>
      <c r="W111" s="1">
        <f>Cohort_CF!W109*Mincers!C$59*(1+'Cost and Benefit Parameters'!$C$41)^W$6</f>
        <v>2226432.4830371425</v>
      </c>
      <c r="X111" s="1">
        <f>Cohort_CF!X109*Mincers!D$59*(1+'Cost and Benefit Parameters'!$C$41)^X$6</f>
        <v>2312800.9519077153</v>
      </c>
      <c r="Y111" s="1">
        <f>Cohort_CF!Y109*Mincers!E$59*(1+'Cost and Benefit Parameters'!$C$41)^Y$6</f>
        <v>2401078.7740318342</v>
      </c>
      <c r="Z111" s="1">
        <f>Cohort_CF!Z109*Mincers!F$59*(1+'Cost and Benefit Parameters'!$C$41)^Z$6</f>
        <v>2491230.9052410955</v>
      </c>
      <c r="AA111" s="1">
        <f>Cohort_CF!AA109*Mincers!G$59*(1+'Cost and Benefit Parameters'!$C$41)^AA$6</f>
        <v>2599023.3244859693</v>
      </c>
      <c r="AB111" s="1">
        <f>Cohort_CF!AB109*Mincers!H$59*(1+'Cost and Benefit Parameters'!$C$41)^AB$6</f>
        <v>2691758.05522137</v>
      </c>
      <c r="AC111" s="1">
        <f>Cohort_CF!AC109*Mincers!I$59*(1+'Cost and Benefit Parameters'!$C$41)^AC$6</f>
        <v>2786129.4382053474</v>
      </c>
      <c r="AD111" s="1">
        <f>Cohort_CF!AD109*Mincers!J$59*(1+'Cost and Benefit Parameters'!$C$41)^AD$6</f>
        <v>2882079.6572009358</v>
      </c>
      <c r="AE111" s="1">
        <f>Cohort_CF!AE109*Mincers!K$59*(1+'Cost and Benefit Parameters'!$C$41)^AE$6</f>
        <v>2979545.9972449932</v>
      </c>
      <c r="AF111" s="1">
        <f>Cohort_CF!AF109*Mincers!L$59*(1+'Cost and Benefit Parameters'!$C$41)^AF$6</f>
        <v>3078460.8290011962</v>
      </c>
      <c r="AG111" s="1">
        <f>Cohort_CF!AG109*Mincers!M$59*(1+'Cost and Benefit Parameters'!$C$41)^AG$6</f>
        <v>3178751.6075641941</v>
      </c>
      <c r="AH111" s="1">
        <f>Cohort_CF!AH109*Mincers!N$59*(1+'Cost and Benefit Parameters'!$C$41)^AH$6</f>
        <v>3280340.8862078153</v>
      </c>
      <c r="AI111" s="1">
        <f>Cohort_CF!AI109*Mincers!O$59*(1+'Cost and Benefit Parameters'!$C$41)^AI$6</f>
        <v>3383146.3455229555</v>
      </c>
      <c r="AJ111" s="1">
        <f>Cohort_CF!AJ109*Mincers!P$59*(1+'Cost and Benefit Parameters'!$C$41)^AJ$6</f>
        <v>3487080.8383399928</v>
      </c>
      <c r="AK111" s="1">
        <f>Cohort_CF!AK109*Mincers!Q$59*(1+'Cost and Benefit Parameters'!$C$41)^AK$6</f>
        <v>3592052.4507756005</v>
      </c>
      <c r="AL111" s="1">
        <f>Cohort_CF!AL109*Mincers!R$59*(1+'Cost and Benefit Parameters'!$C$41)^AL$6</f>
        <v>3697964.5796864061</v>
      </c>
      <c r="AM111" s="1">
        <f>Cohort_CF!AM109*Mincers!S$59*(1+'Cost and Benefit Parameters'!$C$41)^AM$6</f>
        <v>3804716.0267501283</v>
      </c>
      <c r="AN111" s="1">
        <f>Cohort_CF!AN109*Mincers!T$59*(1+'Cost and Benefit Parameters'!$C$41)^AN$6</f>
        <v>3912201.1093313638</v>
      </c>
      <c r="AO111" s="1">
        <f>Cohort_CF!AO109*Mincers!U$59*(1+'Cost and Benefit Parameters'!$C$41)^AO$6</f>
        <v>4020309.7882217974</v>
      </c>
      <c r="AP111" s="1">
        <f>Cohort_CF!AP109*Mincers!V$59*(1+'Cost and Benefit Parameters'!$C$41)^AP$6</f>
        <v>4128927.8122758283</v>
      </c>
      <c r="AQ111" s="1">
        <f>Cohort_CF!AQ109*Mincers!W$59*(1+'Cost and Benefit Parameters'!$C$41)^AQ$6</f>
        <v>4237936.8798909765</v>
      </c>
      <c r="AR111" s="1">
        <f>Cohort_CF!AR109*Mincers!X$59*(1+'Cost and Benefit Parameters'!$C$41)^AR$6</f>
        <v>4347214.8172096601</v>
      </c>
      <c r="AS111" s="1">
        <f>Cohort_CF!AS109*Mincers!Y$59*(1+'Cost and Benefit Parameters'!$C$41)^AS$6</f>
        <v>4456635.7728438945</v>
      </c>
      <c r="AT111" s="1">
        <f>Cohort_CF!AT109*Mincers!Z$59*(1+'Cost and Benefit Parameters'!$C$41)^AT$6</f>
        <v>4566070.4288497027</v>
      </c>
      <c r="AU111" s="1">
        <f>Cohort_CF!AU109*Mincers!AA$59*(1+'Cost and Benefit Parameters'!$C$41)^AU$6</f>
        <v>4675386.2276010374</v>
      </c>
      <c r="AV111" s="1">
        <f>Cohort_CF!AV109*Mincers!AB$59*(1+'Cost and Benefit Parameters'!$C$41)^AV$6</f>
        <v>4784447.6141368533</v>
      </c>
      <c r="AW111" s="1">
        <f>Cohort_CF!AW109*Mincers!AC$59*(1+'Cost and Benefit Parameters'!$C$41)^AW$6</f>
        <v>4893116.2934788959</v>
      </c>
      <c r="AX111" s="1">
        <f>Cohort_CF!AX109*Mincers!AD$59*(1+'Cost and Benefit Parameters'!$C$41)^AX$6</f>
        <v>5001251.5023413794</v>
      </c>
      <c r="AY111" s="1">
        <f>Cohort_CF!AY109*Mincers!AE$59*(1+'Cost and Benefit Parameters'!$C$41)^AY$6</f>
        <v>5108710.2945796084</v>
      </c>
      <c r="AZ111" s="1">
        <f>Cohort_CF!AZ109*Mincers!AF$59*(1+'Cost and Benefit Parameters'!$C$41)^AZ$6</f>
        <v>5215347.839650631</v>
      </c>
      <c r="BA111" s="1">
        <f>Cohort_CF!BA109*Mincers!AG$59*(1+'Cost and Benefit Parameters'!$C$41)^BA$6</f>
        <v>5321017.7332881689</v>
      </c>
      <c r="BB111" s="1">
        <f>Cohort_CF!BB109*Mincers!AH$59*(1+'Cost and Benefit Parameters'!$C$41)^BB$6</f>
        <v>5425572.3195241494</v>
      </c>
      <c r="BC111" s="1">
        <f>Cohort_CF!BC109*Mincers!AI$59*(1+'Cost and Benefit Parameters'!$C$41)^BC$6</f>
        <v>5528863.0231233928</v>
      </c>
      <c r="BD111" s="1">
        <f>Cohort_CF!BD109*Mincers!AJ$59*(1+'Cost and Benefit Parameters'!$C$41)^BD$6</f>
        <v>5630740.6914339941</v>
      </c>
      <c r="BE111" s="1">
        <f>Cohort_CF!BE109*Mincers!AK$59*(1+'Cost and Benefit Parameters'!$C$41)^BE$6</f>
        <v>5731055.9445966864</v>
      </c>
      <c r="BF111" s="1">
        <f>Cohort_CF!BF109*Mincers!AL$59*(1+'Cost and Benefit Parameters'!$C$41)^BF$6</f>
        <v>5829659.5330003481</v>
      </c>
      <c r="BG111" s="1">
        <f>Cohort_CF!BG109*Mincers!AM$59*(1+'Cost and Benefit Parameters'!$C$41)^BG$6</f>
        <v>5926402.7008191617</v>
      </c>
      <c r="BH111" s="1">
        <f>Cohort_CF!BH109*Mincers!AN$59*(1+'Cost and Benefit Parameters'!$C$41)^BH$6</f>
        <v>6021137.5544205252</v>
      </c>
      <c r="BI111" s="1">
        <f>Cohort_CF!BI109*Mincers!AO$59*(1+'Cost and Benefit Parameters'!$C$41)^BI$6</f>
        <v>6113717.4343903363</v>
      </c>
      <c r="BJ111" s="1">
        <f>Cohort_CF!BJ109*Mincers!AP$59*(1+'Cost and Benefit Parameters'!$C$41)^BJ$6</f>
        <v>6203997.2898866832</v>
      </c>
      <c r="BK111" s="1" t="str">
        <f>IF(BG88="","",'Cost and Benefit Parameters'!$J$31)</f>
        <v/>
      </c>
      <c r="BL111" s="1" t="str">
        <f>IF(BH88="","",'Cost and Benefit Parameters'!$J$31)</f>
        <v/>
      </c>
      <c r="BM111" s="1" t="str">
        <f>IF(BI88="","",'Cost and Benefit Parameters'!$J$31)</f>
        <v/>
      </c>
      <c r="BN111" s="1" t="str">
        <f>IF(BJ88="","",'Cost and Benefit Parameters'!$J$31)</f>
        <v/>
      </c>
      <c r="BO111" s="1" t="str">
        <f>IF(BK88="","",'Cost and Benefit Parameters'!$J$31)</f>
        <v/>
      </c>
      <c r="BP111" s="1" t="str">
        <f>IF(BL88="","",'Cost and Benefit Parameters'!$J$31)</f>
        <v/>
      </c>
      <c r="BQ111" s="1" t="str">
        <f>IF(BM88="","",'Cost and Benefit Parameters'!$J$31)</f>
        <v/>
      </c>
      <c r="BR111" s="1" t="str">
        <f>IF(BN88="","",'Cost and Benefit Parameters'!$J$31)</f>
        <v/>
      </c>
    </row>
    <row r="112" spans="1:72" x14ac:dyDescent="0.55000000000000004">
      <c r="A112" s="642"/>
      <c r="B112" t="s">
        <v>479</v>
      </c>
      <c r="L112" s="1" t="str">
        <f>IF(H89="","",'Cost and Benefit Parameters'!$J$31)</f>
        <v/>
      </c>
      <c r="M112" s="1" t="str">
        <f>IF(I89="","",'Cost and Benefit Parameters'!$J$31)</f>
        <v/>
      </c>
      <c r="N112" s="1" t="str">
        <f>IF(J89="","",'Cost and Benefit Parameters'!$J$31)</f>
        <v/>
      </c>
      <c r="O112" s="1" t="str">
        <f>IF(K89="","",'Cost and Benefit Parameters'!$J$31)</f>
        <v/>
      </c>
      <c r="P112" s="1" t="str">
        <f>IF(L89="","",'Cost and Benefit Parameters'!$J$31)</f>
        <v/>
      </c>
      <c r="Q112" s="1" t="str">
        <f>IF(M89="","",'Cost and Benefit Parameters'!$J$31)</f>
        <v/>
      </c>
      <c r="R112" s="1" t="str">
        <f>IF(N89="","",'Cost and Benefit Parameters'!$J$31)</f>
        <v/>
      </c>
      <c r="S112" s="1" t="str">
        <f>IF(O89="","",'Cost and Benefit Parameters'!$J$31)</f>
        <v/>
      </c>
      <c r="T112" s="1" t="str">
        <f>IF(P89="","",'Cost and Benefit Parameters'!$J$31)</f>
        <v/>
      </c>
      <c r="U112" s="1" t="str">
        <f>IF(Q89="","",'Cost and Benefit Parameters'!$J$31)</f>
        <v/>
      </c>
      <c r="V112" s="1" t="str">
        <f>IF(R89="","",'Cost and Benefit Parameters'!$J$31)</f>
        <v/>
      </c>
      <c r="W112" s="1" t="str">
        <f>IF(S89="","",'Cost and Benefit Parameters'!$J$31)</f>
        <v/>
      </c>
      <c r="X112" s="1">
        <f>Cohort_CF!X110*Mincers!C$59*(1+'Cost and Benefit Parameters'!$C$41)^X$6</f>
        <v>2293225.4575282568</v>
      </c>
      <c r="Y112" s="1">
        <f>Cohort_CF!Y110*Mincers!D$59*(1+'Cost and Benefit Parameters'!$C$41)^Y$6</f>
        <v>2382184.9804649469</v>
      </c>
      <c r="Z112" s="1">
        <f>Cohort_CF!Z110*Mincers!E$59*(1+'Cost and Benefit Parameters'!$C$41)^Z$6</f>
        <v>2473111.137252789</v>
      </c>
      <c r="AA112" s="1">
        <f>Cohort_CF!AA110*Mincers!F$59*(1+'Cost and Benefit Parameters'!$C$41)^AA$6</f>
        <v>2565967.832398328</v>
      </c>
      <c r="AB112" s="1">
        <f>Cohort_CF!AB110*Mincers!G$59*(1+'Cost and Benefit Parameters'!$C$41)^AB$6</f>
        <v>2676994.0242205486</v>
      </c>
      <c r="AC112" s="1">
        <f>Cohort_CF!AC110*Mincers!H$59*(1+'Cost and Benefit Parameters'!$C$41)^AC$6</f>
        <v>2772510.7968780114</v>
      </c>
      <c r="AD112" s="1">
        <f>Cohort_CF!AD110*Mincers!I$59*(1+'Cost and Benefit Parameters'!$C$41)^AD$6</f>
        <v>2869713.3213515077</v>
      </c>
      <c r="AE112" s="1">
        <f>Cohort_CF!AE110*Mincers!J$59*(1+'Cost and Benefit Parameters'!$C$41)^AE$6</f>
        <v>2968542.0469169635</v>
      </c>
      <c r="AF112" s="1">
        <f>Cohort_CF!AF110*Mincers!K$59*(1+'Cost and Benefit Parameters'!$C$41)^AF$6</f>
        <v>3068932.3771623434</v>
      </c>
      <c r="AG112" s="1">
        <f>Cohort_CF!AG110*Mincers!L$59*(1+'Cost and Benefit Parameters'!$C$41)^AG$6</f>
        <v>3170814.6538712317</v>
      </c>
      <c r="AH112" s="1">
        <f>Cohort_CF!AH110*Mincers!M$59*(1+'Cost and Benefit Parameters'!$C$41)^AH$6</f>
        <v>3274114.1557911201</v>
      </c>
      <c r="AI112" s="1">
        <f>Cohort_CF!AI110*Mincers!N$59*(1+'Cost and Benefit Parameters'!$C$41)^AI$6</f>
        <v>3378751.1127940491</v>
      </c>
      <c r="AJ112" s="1">
        <f>Cohort_CF!AJ110*Mincers!O$59*(1+'Cost and Benefit Parameters'!$C$41)^AJ$6</f>
        <v>3484640.7358886446</v>
      </c>
      <c r="AK112" s="1">
        <f>Cohort_CF!AK110*Mincers!P$59*(1+'Cost and Benefit Parameters'!$C$41)^AK$6</f>
        <v>3591693.2634901935</v>
      </c>
      <c r="AL112" s="1">
        <f>Cohort_CF!AL110*Mincers!Q$59*(1+'Cost and Benefit Parameters'!$C$41)^AL$6</f>
        <v>3699814.0242988677</v>
      </c>
      <c r="AM112" s="1">
        <f>Cohort_CF!AM110*Mincers!R$59*(1+'Cost and Benefit Parameters'!$C$41)^AM$6</f>
        <v>3808903.517076998</v>
      </c>
      <c r="AN112" s="1">
        <f>Cohort_CF!AN110*Mincers!S$59*(1+'Cost and Benefit Parameters'!$C$41)^AN$6</f>
        <v>3918857.5075526312</v>
      </c>
      <c r="AO112" s="1">
        <f>Cohort_CF!AO110*Mincers!T$59*(1+'Cost and Benefit Parameters'!$C$41)^AO$6</f>
        <v>4029567.1426113052</v>
      </c>
      <c r="AP112" s="1">
        <f>Cohort_CF!AP110*Mincers!U$59*(1+'Cost and Benefit Parameters'!$C$41)^AP$6</f>
        <v>4140919.0818684511</v>
      </c>
      <c r="AQ112" s="1">
        <f>Cohort_CF!AQ110*Mincers!V$59*(1+'Cost and Benefit Parameters'!$C$41)^AQ$6</f>
        <v>4252795.6466441024</v>
      </c>
      <c r="AR112" s="1">
        <f>Cohort_CF!AR110*Mincers!W$59*(1+'Cost and Benefit Parameters'!$C$41)^AR$6</f>
        <v>4365074.9862877056</v>
      </c>
      <c r="AS112" s="1">
        <f>Cohort_CF!AS110*Mincers!X$59*(1+'Cost and Benefit Parameters'!$C$41)^AS$6</f>
        <v>4477631.2617259501</v>
      </c>
      <c r="AT112" s="1">
        <f>Cohort_CF!AT110*Mincers!Y$59*(1+'Cost and Benefit Parameters'!$C$41)^AT$6</f>
        <v>4590334.8460292108</v>
      </c>
      <c r="AU112" s="1">
        <f>Cohort_CF!AU110*Mincers!Z$59*(1+'Cost and Benefit Parameters'!$C$41)^AU$6</f>
        <v>4703052.5417151945</v>
      </c>
      <c r="AV112" s="1">
        <f>Cohort_CF!AV110*Mincers!AA$59*(1+'Cost and Benefit Parameters'!$C$41)^AV$6</f>
        <v>4815647.8144290689</v>
      </c>
      <c r="AW112" s="1">
        <f>Cohort_CF!AW110*Mincers!AB$59*(1+'Cost and Benefit Parameters'!$C$41)^AW$6</f>
        <v>4927981.0425609583</v>
      </c>
      <c r="AX112" s="1">
        <f>Cohort_CF!AX110*Mincers!AC$59*(1+'Cost and Benefit Parameters'!$C$41)^AX$6</f>
        <v>5039909.7822832623</v>
      </c>
      <c r="AY112" s="1">
        <f>Cohort_CF!AY110*Mincers!AD$59*(1+'Cost and Benefit Parameters'!$C$41)^AY$6</f>
        <v>5151289.0474116206</v>
      </c>
      <c r="AZ112" s="1">
        <f>Cohort_CF!AZ110*Mincers!AE$59*(1+'Cost and Benefit Parameters'!$C$41)^AZ$6</f>
        <v>5261971.603416997</v>
      </c>
      <c r="BA112" s="1">
        <f>Cohort_CF!BA110*Mincers!AF$59*(1+'Cost and Benefit Parameters'!$C$41)^BA$6</f>
        <v>5371808.27484015</v>
      </c>
      <c r="BB112" s="1">
        <f>Cohort_CF!BB110*Mincers!AG$59*(1+'Cost and Benefit Parameters'!$C$41)^BB$6</f>
        <v>5480648.2652868126</v>
      </c>
      <c r="BC112" s="1">
        <f>Cohort_CF!BC110*Mincers!AH$59*(1+'Cost and Benefit Parameters'!$C$41)^BC$6</f>
        <v>5588339.4891098728</v>
      </c>
      <c r="BD112" s="1">
        <f>Cohort_CF!BD110*Mincers!AI$59*(1+'Cost and Benefit Parameters'!$C$41)^BD$6</f>
        <v>5694728.9138170946</v>
      </c>
      <c r="BE112" s="1">
        <f>Cohort_CF!BE110*Mincers!AJ$59*(1+'Cost and Benefit Parameters'!$C$41)^BE$6</f>
        <v>5799662.9121770142</v>
      </c>
      <c r="BF112" s="1">
        <f>Cohort_CF!BF110*Mincers!AK$59*(1+'Cost and Benefit Parameters'!$C$41)^BF$6</f>
        <v>5902987.6229345864</v>
      </c>
      <c r="BG112" s="1">
        <f>Cohort_CF!BG110*Mincers!AL$59*(1+'Cost and Benefit Parameters'!$C$41)^BG$6</f>
        <v>6004549.3189903572</v>
      </c>
      <c r="BH112" s="1">
        <f>Cohort_CF!BH110*Mincers!AM$59*(1+'Cost and Benefit Parameters'!$C$41)^BH$6</f>
        <v>6104194.7818437377</v>
      </c>
      <c r="BI112" s="1">
        <f>Cohort_CF!BI110*Mincers!AN$59*(1+'Cost and Benefit Parameters'!$C$41)^BI$6</f>
        <v>6201771.6810531421</v>
      </c>
      <c r="BJ112" s="1">
        <f>Cohort_CF!BJ110*Mincers!AO$59*(1+'Cost and Benefit Parameters'!$C$41)^BJ$6</f>
        <v>6297128.9574220451</v>
      </c>
      <c r="BK112" s="1">
        <f>Cohort_CF!BK110*Mincers!AP$59*(1+'Cost and Benefit Parameters'!$C$41)^BK$6</f>
        <v>6390117.2085832842</v>
      </c>
      <c r="BL112" s="1" t="str">
        <f>IF(BH89="","",'Cost and Benefit Parameters'!$J$31)</f>
        <v/>
      </c>
      <c r="BM112" s="1" t="str">
        <f>IF(BI89="","",'Cost and Benefit Parameters'!$J$31)</f>
        <v/>
      </c>
      <c r="BN112" s="1" t="str">
        <f>IF(BJ89="","",'Cost and Benefit Parameters'!$J$31)</f>
        <v/>
      </c>
      <c r="BO112" s="1" t="str">
        <f>IF(BK89="","",'Cost and Benefit Parameters'!$J$31)</f>
        <v/>
      </c>
      <c r="BP112" s="1" t="str">
        <f>IF(BL89="","",'Cost and Benefit Parameters'!$J$31)</f>
        <v/>
      </c>
      <c r="BQ112" s="1" t="str">
        <f>IF(BM89="","",'Cost and Benefit Parameters'!$J$31)</f>
        <v/>
      </c>
      <c r="BR112" s="1" t="str">
        <f>IF(BN89="","",'Cost and Benefit Parameters'!$J$31)</f>
        <v/>
      </c>
    </row>
    <row r="113" spans="1:72" x14ac:dyDescent="0.55000000000000004">
      <c r="A113" s="642"/>
      <c r="B113" t="s">
        <v>480</v>
      </c>
      <c r="L113" s="1" t="str">
        <f>IF(H90="","",'Cost and Benefit Parameters'!$J$31)</f>
        <v/>
      </c>
      <c r="M113" s="1" t="str">
        <f>IF(I90="","",'Cost and Benefit Parameters'!$J$31)</f>
        <v/>
      </c>
      <c r="N113" s="1" t="str">
        <f>IF(J90="","",'Cost and Benefit Parameters'!$J$31)</f>
        <v/>
      </c>
      <c r="O113" s="1" t="str">
        <f>IF(K90="","",'Cost and Benefit Parameters'!$J$31)</f>
        <v/>
      </c>
      <c r="P113" s="1" t="str">
        <f>IF(L90="","",'Cost and Benefit Parameters'!$J$31)</f>
        <v/>
      </c>
      <c r="Q113" s="1" t="str">
        <f>IF(M90="","",'Cost and Benefit Parameters'!$J$31)</f>
        <v/>
      </c>
      <c r="R113" s="1" t="str">
        <f>IF(N90="","",'Cost and Benefit Parameters'!$J$31)</f>
        <v/>
      </c>
      <c r="S113" s="1" t="str">
        <f>IF(O90="","",'Cost and Benefit Parameters'!$J$31)</f>
        <v/>
      </c>
      <c r="T113" s="1" t="str">
        <f>IF(P90="","",'Cost and Benefit Parameters'!$J$31)</f>
        <v/>
      </c>
      <c r="U113" s="1" t="str">
        <f>IF(Q90="","",'Cost and Benefit Parameters'!$J$31)</f>
        <v/>
      </c>
      <c r="V113" s="1" t="str">
        <f>IF(R90="","",'Cost and Benefit Parameters'!$J$31)</f>
        <v/>
      </c>
      <c r="W113" s="1" t="str">
        <f>IF(S90="","",'Cost and Benefit Parameters'!$J$31)</f>
        <v/>
      </c>
      <c r="X113" s="1" t="str">
        <f>IF(T90="","",'Cost and Benefit Parameters'!$J$31)</f>
        <v/>
      </c>
      <c r="Y113" s="1">
        <f>Cohort_CF!Y111*Mincers!C$59*(1+'Cost and Benefit Parameters'!$C$41)^Y$6</f>
        <v>2362022.2212541043</v>
      </c>
      <c r="Z113" s="1">
        <f>Cohort_CF!Z111*Mincers!D$59*(1+'Cost and Benefit Parameters'!$C$41)^Z$6</f>
        <v>2453650.5298788953</v>
      </c>
      <c r="AA113" s="1">
        <f>Cohort_CF!AA111*Mincers!E$59*(1+'Cost and Benefit Parameters'!$C$41)^AA$6</f>
        <v>2547304.4713703725</v>
      </c>
      <c r="AB113" s="1">
        <f>Cohort_CF!AB111*Mincers!F$59*(1+'Cost and Benefit Parameters'!$C$41)^AB$6</f>
        <v>2642946.8673702781</v>
      </c>
      <c r="AC113" s="1">
        <f>Cohort_CF!AC111*Mincers!G$59*(1+'Cost and Benefit Parameters'!$C$41)^AC$6</f>
        <v>2757303.8449471649</v>
      </c>
      <c r="AD113" s="1">
        <f>Cohort_CF!AD111*Mincers!H$59*(1+'Cost and Benefit Parameters'!$C$41)^AD$6</f>
        <v>2855686.1207843511</v>
      </c>
      <c r="AE113" s="1">
        <f>Cohort_CF!AE111*Mincers!I$59*(1+'Cost and Benefit Parameters'!$C$41)^AE$6</f>
        <v>2955804.7209920525</v>
      </c>
      <c r="AF113" s="1">
        <f>Cohort_CF!AF111*Mincers!J$59*(1+'Cost and Benefit Parameters'!$C$41)^AF$6</f>
        <v>3057598.308324473</v>
      </c>
      <c r="AG113" s="1">
        <f>Cohort_CF!AG111*Mincers!K$59*(1+'Cost and Benefit Parameters'!$C$41)^AG$6</f>
        <v>3161000.3484772132</v>
      </c>
      <c r="AH113" s="1">
        <f>Cohort_CF!AH111*Mincers!L$59*(1+'Cost and Benefit Parameters'!$C$41)^AH$6</f>
        <v>3265939.0934873684</v>
      </c>
      <c r="AI113" s="1">
        <f>Cohort_CF!AI111*Mincers!M$59*(1+'Cost and Benefit Parameters'!$C$41)^AI$6</f>
        <v>3372337.5804648534</v>
      </c>
      <c r="AJ113" s="1">
        <f>Cohort_CF!AJ111*Mincers!N$59*(1+'Cost and Benefit Parameters'!$C$41)^AJ$6</f>
        <v>3480113.6461778707</v>
      </c>
      <c r="AK113" s="1">
        <f>Cohort_CF!AK111*Mincers!O$59*(1+'Cost and Benefit Parameters'!$C$41)^AK$6</f>
        <v>3589179.9579653041</v>
      </c>
      <c r="AL113" s="1">
        <f>Cohort_CF!AL111*Mincers!P$59*(1+'Cost and Benefit Parameters'!$C$41)^AL$6</f>
        <v>3699444.0613948982</v>
      </c>
      <c r="AM113" s="1">
        <f>Cohort_CF!AM111*Mincers!Q$59*(1+'Cost and Benefit Parameters'!$C$41)^AM$6</f>
        <v>3810808.4450278338</v>
      </c>
      <c r="AN113" s="1">
        <f>Cohort_CF!AN111*Mincers!R$59*(1+'Cost and Benefit Parameters'!$C$41)^AN$6</f>
        <v>3923170.6225893074</v>
      </c>
      <c r="AO113" s="1">
        <f>Cohort_CF!AO111*Mincers!S$59*(1+'Cost and Benefit Parameters'!$C$41)^AO$6</f>
        <v>4036423.2327792109</v>
      </c>
      <c r="AP113" s="1">
        <f>Cohort_CF!AP111*Mincers!T$59*(1+'Cost and Benefit Parameters'!$C$41)^AP$6</f>
        <v>4150454.1568896445</v>
      </c>
      <c r="AQ113" s="1">
        <f>Cohort_CF!AQ111*Mincers!U$59*(1+'Cost and Benefit Parameters'!$C$41)^AQ$6</f>
        <v>4265146.6543245036</v>
      </c>
      <c r="AR113" s="1">
        <f>Cohort_CF!AR111*Mincers!V$59*(1+'Cost and Benefit Parameters'!$C$41)^AR$6</f>
        <v>4380379.5160434255</v>
      </c>
      <c r="AS113" s="1">
        <f>Cohort_CF!AS111*Mincers!W$59*(1+'Cost and Benefit Parameters'!$C$41)^AS$6</f>
        <v>4496027.2358763376</v>
      </c>
      <c r="AT113" s="1">
        <f>Cohort_CF!AT111*Mincers!X$59*(1+'Cost and Benefit Parameters'!$C$41)^AT$6</f>
        <v>4611960.1995777274</v>
      </c>
      <c r="AU113" s="1">
        <f>Cohort_CF!AU111*Mincers!Y$59*(1+'Cost and Benefit Parameters'!$C$41)^AU$6</f>
        <v>4728044.8914100872</v>
      </c>
      <c r="AV113" s="1">
        <f>Cohort_CF!AV111*Mincers!Z$59*(1+'Cost and Benefit Parameters'!$C$41)^AV$6</f>
        <v>4844144.1179666501</v>
      </c>
      <c r="AW113" s="1">
        <f>Cohort_CF!AW111*Mincers!AA$59*(1+'Cost and Benefit Parameters'!$C$41)^AW$6</f>
        <v>4960117.2488619406</v>
      </c>
      <c r="AX113" s="1">
        <f>Cohort_CF!AX111*Mincers!AB$59*(1+'Cost and Benefit Parameters'!$C$41)^AX$6</f>
        <v>5075820.4738377864</v>
      </c>
      <c r="AY113" s="1">
        <f>Cohort_CF!AY111*Mincers!AC$59*(1+'Cost and Benefit Parameters'!$C$41)^AY$6</f>
        <v>5191107.07575176</v>
      </c>
      <c r="AZ113" s="1">
        <f>Cohort_CF!AZ111*Mincers!AD$59*(1+'Cost and Benefit Parameters'!$C$41)^AZ$6</f>
        <v>5305827.718833969</v>
      </c>
      <c r="BA113" s="1">
        <f>Cohort_CF!BA111*Mincers!AE$59*(1+'Cost and Benefit Parameters'!$C$41)^BA$6</f>
        <v>5419830.7515195077</v>
      </c>
      <c r="BB113" s="1">
        <f>Cohort_CF!BB111*Mincers!AF$59*(1+'Cost and Benefit Parameters'!$C$41)^BB$6</f>
        <v>5532962.5230853539</v>
      </c>
      <c r="BC113" s="1">
        <f>Cohort_CF!BC111*Mincers!AG$59*(1+'Cost and Benefit Parameters'!$C$41)^BC$6</f>
        <v>5645067.713245417</v>
      </c>
      <c r="BD113" s="1">
        <f>Cohort_CF!BD111*Mincers!AH$59*(1+'Cost and Benefit Parameters'!$C$41)^BD$6</f>
        <v>5755989.6737831691</v>
      </c>
      <c r="BE113" s="1">
        <f>Cohort_CF!BE111*Mincers!AI$59*(1+'Cost and Benefit Parameters'!$C$41)^BE$6</f>
        <v>5865570.7812316073</v>
      </c>
      <c r="BF113" s="1">
        <f>Cohort_CF!BF111*Mincers!AJ$59*(1+'Cost and Benefit Parameters'!$C$41)^BF$6</f>
        <v>5973652.7995423246</v>
      </c>
      <c r="BG113" s="1">
        <f>Cohort_CF!BG111*Mincers!AK$59*(1+'Cost and Benefit Parameters'!$C$41)^BG$6</f>
        <v>6080077.2516226228</v>
      </c>
      <c r="BH113" s="1">
        <f>Cohort_CF!BH111*Mincers!AL$59*(1+'Cost and Benefit Parameters'!$C$41)^BH$6</f>
        <v>6184685.7985600689</v>
      </c>
      <c r="BI113" s="1">
        <f>Cohort_CF!BI111*Mincers!AM$59*(1+'Cost and Benefit Parameters'!$C$41)^BI$6</f>
        <v>6287320.6252990505</v>
      </c>
      <c r="BJ113" s="1">
        <f>Cohort_CF!BJ111*Mincers!AN$59*(1+'Cost and Benefit Parameters'!$C$41)^BJ$6</f>
        <v>6387824.8314847341</v>
      </c>
      <c r="BK113" s="1">
        <f>Cohort_CF!BK111*Mincers!AO$59*(1+'Cost and Benefit Parameters'!$C$41)^BK$6</f>
        <v>6486042.8261447074</v>
      </c>
      <c r="BL113" s="1">
        <f>Cohort_CF!BL111*Mincers!AP$59*(1+'Cost and Benefit Parameters'!$C$41)^BL$6</f>
        <v>6581820.7248407835</v>
      </c>
      <c r="BM113" s="1" t="str">
        <f>IF(BI90="","",'Cost and Benefit Parameters'!$J$31)</f>
        <v/>
      </c>
      <c r="BN113" s="1" t="str">
        <f>IF(BJ90="","",'Cost and Benefit Parameters'!$J$31)</f>
        <v/>
      </c>
      <c r="BO113" s="1" t="str">
        <f>IF(BK90="","",'Cost and Benefit Parameters'!$J$31)</f>
        <v/>
      </c>
      <c r="BP113" s="1" t="str">
        <f>IF(BL90="","",'Cost and Benefit Parameters'!$J$31)</f>
        <v/>
      </c>
      <c r="BQ113" s="1" t="str">
        <f>IF(BM90="","",'Cost and Benefit Parameters'!$J$31)</f>
        <v/>
      </c>
      <c r="BR113" s="1" t="str">
        <f>IF(BN90="","",'Cost and Benefit Parameters'!$J$31)</f>
        <v/>
      </c>
    </row>
    <row r="114" spans="1:72" x14ac:dyDescent="0.55000000000000004">
      <c r="A114" s="642"/>
      <c r="B114" t="s">
        <v>481</v>
      </c>
      <c r="L114" s="1" t="str">
        <f>IF(H91="","",'Cost and Benefit Parameters'!$J$31)</f>
        <v/>
      </c>
      <c r="M114" s="1" t="str">
        <f>IF(I91="","",'Cost and Benefit Parameters'!$J$31)</f>
        <v/>
      </c>
      <c r="N114" s="1" t="str">
        <f>IF(J91="","",'Cost and Benefit Parameters'!$J$31)</f>
        <v/>
      </c>
      <c r="O114" s="1" t="str">
        <f>IF(K91="","",'Cost and Benefit Parameters'!$J$31)</f>
        <v/>
      </c>
      <c r="P114" s="1" t="str">
        <f>IF(L91="","",'Cost and Benefit Parameters'!$J$31)</f>
        <v/>
      </c>
      <c r="Q114" s="1" t="str">
        <f>IF(M91="","",'Cost and Benefit Parameters'!$J$31)</f>
        <v/>
      </c>
      <c r="R114" s="1" t="str">
        <f>IF(N91="","",'Cost and Benefit Parameters'!$J$31)</f>
        <v/>
      </c>
      <c r="S114" s="1" t="str">
        <f>IF(O91="","",'Cost and Benefit Parameters'!$J$31)</f>
        <v/>
      </c>
      <c r="T114" s="1" t="str">
        <f>IF(P91="","",'Cost and Benefit Parameters'!$J$31)</f>
        <v/>
      </c>
      <c r="U114" s="1" t="str">
        <f>IF(Q91="","",'Cost and Benefit Parameters'!$J$31)</f>
        <v/>
      </c>
      <c r="V114" s="1" t="str">
        <f>IF(R91="","",'Cost and Benefit Parameters'!$J$31)</f>
        <v/>
      </c>
      <c r="W114" s="1" t="str">
        <f>IF(S91="","",'Cost and Benefit Parameters'!$J$31)</f>
        <v/>
      </c>
      <c r="X114" s="1" t="str">
        <f>IF(T91="","",'Cost and Benefit Parameters'!$J$31)</f>
        <v/>
      </c>
      <c r="Y114" s="1" t="str">
        <f>IF(U91="","",'Cost and Benefit Parameters'!$J$31)</f>
        <v/>
      </c>
      <c r="Z114" s="1">
        <f>Cohort_CF!Z112*Mincers!C$59*(1+'Cost and Benefit Parameters'!$C$41)^Z$6</f>
        <v>2432882.8878917275</v>
      </c>
      <c r="AA114" s="1">
        <f>Cohort_CF!AA112*Mincers!D$59*(1+'Cost and Benefit Parameters'!$C$41)^AA$6</f>
        <v>2527260.0457752617</v>
      </c>
      <c r="AB114" s="1">
        <f>Cohort_CF!AB112*Mincers!E$59*(1+'Cost and Benefit Parameters'!$C$41)^AB$6</f>
        <v>2623723.6055114837</v>
      </c>
      <c r="AC114" s="1">
        <f>Cohort_CF!AC112*Mincers!F$59*(1+'Cost and Benefit Parameters'!$C$41)^AC$6</f>
        <v>2722235.2733913865</v>
      </c>
      <c r="AD114" s="1">
        <f>Cohort_CF!AD112*Mincers!G$59*(1+'Cost and Benefit Parameters'!$C$41)^AD$6</f>
        <v>2840022.9602955794</v>
      </c>
      <c r="AE114" s="1">
        <f>Cohort_CF!AE112*Mincers!H$59*(1+'Cost and Benefit Parameters'!$C$41)^AE$6</f>
        <v>2941356.7044078819</v>
      </c>
      <c r="AF114" s="1">
        <f>Cohort_CF!AF112*Mincers!I$59*(1+'Cost and Benefit Parameters'!$C$41)^AF$6</f>
        <v>3044478.8626218145</v>
      </c>
      <c r="AG114" s="1">
        <f>Cohort_CF!AG112*Mincers!J$59*(1+'Cost and Benefit Parameters'!$C$41)^AG$6</f>
        <v>3149326.2575742067</v>
      </c>
      <c r="AH114" s="1">
        <f>Cohort_CF!AH112*Mincers!K$59*(1+'Cost and Benefit Parameters'!$C$41)^AH$6</f>
        <v>3255830.3589315298</v>
      </c>
      <c r="AI114" s="1">
        <f>Cohort_CF!AI112*Mincers!L$59*(1+'Cost and Benefit Parameters'!$C$41)^AI$6</f>
        <v>3363917.266291989</v>
      </c>
      <c r="AJ114" s="1">
        <f>Cohort_CF!AJ112*Mincers!M$59*(1+'Cost and Benefit Parameters'!$C$41)^AJ$6</f>
        <v>3473507.7078787992</v>
      </c>
      <c r="AK114" s="1">
        <f>Cohort_CF!AK112*Mincers!N$59*(1+'Cost and Benefit Parameters'!$C$41)^AK$6</f>
        <v>3584517.0555632073</v>
      </c>
      <c r="AL114" s="1">
        <f>Cohort_CF!AL112*Mincers!O$59*(1+'Cost and Benefit Parameters'!$C$41)^AL$6</f>
        <v>3696855.3567042626</v>
      </c>
      <c r="AM114" s="1">
        <f>Cohort_CF!AM112*Mincers!P$59*(1+'Cost and Benefit Parameters'!$C$41)^AM$6</f>
        <v>3810427.3832367454</v>
      </c>
      <c r="AN114" s="1">
        <f>Cohort_CF!AN112*Mincers!Q$59*(1+'Cost and Benefit Parameters'!$C$41)^AN$6</f>
        <v>3925132.6983786682</v>
      </c>
      <c r="AO114" s="1">
        <f>Cohort_CF!AO112*Mincers!R$59*(1+'Cost and Benefit Parameters'!$C$41)^AO$6</f>
        <v>4040865.7412669873</v>
      </c>
      <c r="AP114" s="1">
        <f>Cohort_CF!AP112*Mincers!S$59*(1+'Cost and Benefit Parameters'!$C$41)^AP$6</f>
        <v>4157515.929762587</v>
      </c>
      <c r="AQ114" s="1">
        <f>Cohort_CF!AQ112*Mincers!T$59*(1+'Cost and Benefit Parameters'!$C$41)^AQ$6</f>
        <v>4274967.7815963328</v>
      </c>
      <c r="AR114" s="1">
        <f>Cohort_CF!AR112*Mincers!U$59*(1+'Cost and Benefit Parameters'!$C$41)^AR$6</f>
        <v>4393101.053954239</v>
      </c>
      <c r="AS114" s="1">
        <f>Cohort_CF!AS112*Mincers!V$59*(1+'Cost and Benefit Parameters'!$C$41)^AS$6</f>
        <v>4511790.9015247291</v>
      </c>
      <c r="AT114" s="1">
        <f>Cohort_CF!AT112*Mincers!W$59*(1+'Cost and Benefit Parameters'!$C$41)^AT$6</f>
        <v>4630908.0529526267</v>
      </c>
      <c r="AU114" s="1">
        <f>Cohort_CF!AU112*Mincers!X$59*(1+'Cost and Benefit Parameters'!$C$41)^AU$6</f>
        <v>4750319.0055650594</v>
      </c>
      <c r="AV114" s="1">
        <f>Cohort_CF!AV112*Mincers!Y$59*(1+'Cost and Benefit Parameters'!$C$41)^AV$6</f>
        <v>4869886.2381523903</v>
      </c>
      <c r="AW114" s="1">
        <f>Cohort_CF!AW112*Mincers!Z$59*(1+'Cost and Benefit Parameters'!$C$41)^AW$6</f>
        <v>4989468.4415056491</v>
      </c>
      <c r="AX114" s="1">
        <f>Cohort_CF!AX112*Mincers!AA$59*(1+'Cost and Benefit Parameters'!$C$41)^AX$6</f>
        <v>5108920.7663277984</v>
      </c>
      <c r="AY114" s="1">
        <f>Cohort_CF!AY112*Mincers!AB$59*(1+'Cost and Benefit Parameters'!$C$41)^AY$6</f>
        <v>5228095.0880529201</v>
      </c>
      <c r="AZ114" s="1">
        <f>Cohort_CF!AZ112*Mincers!AC$59*(1+'Cost and Benefit Parameters'!$C$41)^AZ$6</f>
        <v>5346840.2880243137</v>
      </c>
      <c r="BA114" s="1">
        <f>Cohort_CF!BA112*Mincers!AD$59*(1+'Cost and Benefit Parameters'!$C$41)^BA$6</f>
        <v>5465002.5503989886</v>
      </c>
      <c r="BB114" s="1">
        <f>Cohort_CF!BB112*Mincers!AE$59*(1+'Cost and Benefit Parameters'!$C$41)^BB$6</f>
        <v>5582425.6740650926</v>
      </c>
      <c r="BC114" s="1">
        <f>Cohort_CF!BC112*Mincers!AF$59*(1+'Cost and Benefit Parameters'!$C$41)^BC$6</f>
        <v>5698951.3987779142</v>
      </c>
      <c r="BD114" s="1">
        <f>Cohort_CF!BD112*Mincers!AG$59*(1+'Cost and Benefit Parameters'!$C$41)^BD$6</f>
        <v>5814419.7446427792</v>
      </c>
      <c r="BE114" s="1">
        <f>Cohort_CF!BE112*Mincers!AH$59*(1+'Cost and Benefit Parameters'!$C$41)^BE$6</f>
        <v>5928669.3639966641</v>
      </c>
      <c r="BF114" s="1">
        <f>Cohort_CF!BF112*Mincers!AI$59*(1+'Cost and Benefit Parameters'!$C$41)^BF$6</f>
        <v>6041537.9046685556</v>
      </c>
      <c r="BG114" s="1">
        <f>Cohort_CF!BG112*Mincers!AJ$59*(1+'Cost and Benefit Parameters'!$C$41)^BG$6</f>
        <v>6152862.383528593</v>
      </c>
      <c r="BH114" s="1">
        <f>Cohort_CF!BH112*Mincers!AK$59*(1+'Cost and Benefit Parameters'!$C$41)^BH$6</f>
        <v>6262479.569171303</v>
      </c>
      <c r="BI114" s="1">
        <f>Cohort_CF!BI112*Mincers!AL$59*(1+'Cost and Benefit Parameters'!$C$41)^BI$6</f>
        <v>6370226.3725168714</v>
      </c>
      <c r="BJ114" s="1">
        <f>Cohort_CF!BJ112*Mincers!AM$59*(1+'Cost and Benefit Parameters'!$C$41)^BJ$6</f>
        <v>6475940.2440580204</v>
      </c>
      <c r="BK114" s="1">
        <f>Cohort_CF!BK112*Mincers!AN$59*(1+'Cost and Benefit Parameters'!$C$41)^BK$6</f>
        <v>6579459.5764292777</v>
      </c>
      <c r="BL114" s="1">
        <f>Cohort_CF!BL112*Mincers!AO$59*(1+'Cost and Benefit Parameters'!$C$41)^BL$6</f>
        <v>6680624.1109290486</v>
      </c>
      <c r="BM114" s="1">
        <f>Cohort_CF!BM112*Mincers!AP$59*(1+'Cost and Benefit Parameters'!$C$41)^BM$6</f>
        <v>6779275.3465860067</v>
      </c>
      <c r="BN114" s="1" t="str">
        <f>IF(BJ91="","",'Cost and Benefit Parameters'!$J$31)</f>
        <v/>
      </c>
      <c r="BO114" s="1" t="str">
        <f>IF(BK91="","",'Cost and Benefit Parameters'!$J$31)</f>
        <v/>
      </c>
      <c r="BP114" s="1" t="str">
        <f>IF(BL91="","",'Cost and Benefit Parameters'!$J$31)</f>
        <v/>
      </c>
      <c r="BQ114" s="1" t="str">
        <f>IF(BM91="","",'Cost and Benefit Parameters'!$J$31)</f>
        <v/>
      </c>
      <c r="BR114" s="1" t="str">
        <f>IF(BN91="","",'Cost and Benefit Parameters'!$J$31)</f>
        <v/>
      </c>
    </row>
    <row r="115" spans="1:72" x14ac:dyDescent="0.55000000000000004">
      <c r="A115" s="642"/>
      <c r="B115" t="s">
        <v>482</v>
      </c>
      <c r="L115" s="1" t="str">
        <f>IF(H92="","",'Cost and Benefit Parameters'!$J$31)</f>
        <v/>
      </c>
      <c r="M115" s="1" t="str">
        <f>IF(I92="","",'Cost and Benefit Parameters'!$J$31)</f>
        <v/>
      </c>
      <c r="N115" s="1" t="str">
        <f>IF(J92="","",'Cost and Benefit Parameters'!$J$31)</f>
        <v/>
      </c>
      <c r="O115" s="1" t="str">
        <f>IF(K92="","",'Cost and Benefit Parameters'!$J$31)</f>
        <v/>
      </c>
      <c r="P115" s="1" t="str">
        <f>IF(L92="","",'Cost and Benefit Parameters'!$J$31)</f>
        <v/>
      </c>
      <c r="Q115" s="1" t="str">
        <f>IF(M92="","",'Cost and Benefit Parameters'!$J$31)</f>
        <v/>
      </c>
      <c r="R115" s="1" t="str">
        <f>IF(N92="","",'Cost and Benefit Parameters'!$J$31)</f>
        <v/>
      </c>
      <c r="S115" s="1" t="str">
        <f>IF(O92="","",'Cost and Benefit Parameters'!$J$31)</f>
        <v/>
      </c>
      <c r="T115" s="1" t="str">
        <f>IF(P92="","",'Cost and Benefit Parameters'!$J$31)</f>
        <v/>
      </c>
      <c r="U115" s="1" t="str">
        <f>IF(Q92="","",'Cost and Benefit Parameters'!$J$31)</f>
        <v/>
      </c>
      <c r="V115" s="1" t="str">
        <f>IF(R92="","",'Cost and Benefit Parameters'!$J$31)</f>
        <v/>
      </c>
      <c r="W115" s="1" t="str">
        <f>IF(S92="","",'Cost and Benefit Parameters'!$J$31)</f>
        <v/>
      </c>
      <c r="X115" s="1" t="str">
        <f>IF(T92="","",'Cost and Benefit Parameters'!$J$31)</f>
        <v/>
      </c>
      <c r="Y115" s="1" t="str">
        <f>IF(U92="","",'Cost and Benefit Parameters'!$J$31)</f>
        <v/>
      </c>
      <c r="Z115" s="1" t="str">
        <f>IF(V92="","",'Cost and Benefit Parameters'!$J$31)</f>
        <v/>
      </c>
      <c r="AA115" s="1">
        <f>Cohort_CF!AA113*Mincers!C$59*(1+'Cost and Benefit Parameters'!$C$41)^AA$6</f>
        <v>2505869.3745284788</v>
      </c>
      <c r="AB115" s="1">
        <f>Cohort_CF!AB113*Mincers!D$59*(1+'Cost and Benefit Parameters'!$C$41)^AB$6</f>
        <v>2603077.8471485199</v>
      </c>
      <c r="AC115" s="1">
        <f>Cohort_CF!AC113*Mincers!E$59*(1+'Cost and Benefit Parameters'!$C$41)^AC$6</f>
        <v>2702435.3136768285</v>
      </c>
      <c r="AD115" s="1">
        <f>Cohort_CF!AD113*Mincers!F$59*(1+'Cost and Benefit Parameters'!$C$41)^AD$6</f>
        <v>2803902.3315931279</v>
      </c>
      <c r="AE115" s="1">
        <f>Cohort_CF!AE113*Mincers!G$59*(1+'Cost and Benefit Parameters'!$C$41)^AE$6</f>
        <v>2925223.6491044466</v>
      </c>
      <c r="AF115" s="1">
        <f>Cohort_CF!AF113*Mincers!H$59*(1+'Cost and Benefit Parameters'!$C$41)^AF$6</f>
        <v>3029597.4055401185</v>
      </c>
      <c r="AG115" s="1">
        <f>Cohort_CF!AG113*Mincers!I$59*(1+'Cost and Benefit Parameters'!$C$41)^AG$6</f>
        <v>3135813.2285004687</v>
      </c>
      <c r="AH115" s="1">
        <f>Cohort_CF!AH113*Mincers!J$59*(1+'Cost and Benefit Parameters'!$C$41)^AH$6</f>
        <v>3243806.0453014327</v>
      </c>
      <c r="AI115" s="1">
        <f>Cohort_CF!AI113*Mincers!K$59*(1+'Cost and Benefit Parameters'!$C$41)^AI$6</f>
        <v>3353505.2696994753</v>
      </c>
      <c r="AJ115" s="1">
        <f>Cohort_CF!AJ113*Mincers!L$59*(1+'Cost and Benefit Parameters'!$C$41)^AJ$6</f>
        <v>3464834.784280749</v>
      </c>
      <c r="AK115" s="1">
        <f>Cohort_CF!AK113*Mincers!M$59*(1+'Cost and Benefit Parameters'!$C$41)^AK$6</f>
        <v>3577712.9391151634</v>
      </c>
      <c r="AL115" s="1">
        <f>Cohort_CF!AL113*Mincers!N$59*(1+'Cost and Benefit Parameters'!$C$41)^AL$6</f>
        <v>3692052.5672301031</v>
      </c>
      <c r="AM115" s="1">
        <f>Cohort_CF!AM113*Mincers!O$59*(1+'Cost and Benefit Parameters'!$C$41)^AM$6</f>
        <v>3807761.0174053907</v>
      </c>
      <c r="AN115" s="1">
        <f>Cohort_CF!AN113*Mincers!P$59*(1+'Cost and Benefit Parameters'!$C$41)^AN$6</f>
        <v>3924740.2047338472</v>
      </c>
      <c r="AO115" s="1">
        <f>Cohort_CF!AO113*Mincers!Q$59*(1+'Cost and Benefit Parameters'!$C$41)^AO$6</f>
        <v>4042886.6793300286</v>
      </c>
      <c r="AP115" s="1">
        <f>Cohort_CF!AP113*Mincers!R$59*(1+'Cost and Benefit Parameters'!$C$41)^AP$6</f>
        <v>4162091.7135049966</v>
      </c>
      <c r="AQ115" s="1">
        <f>Cohort_CF!AQ113*Mincers!S$59*(1+'Cost and Benefit Parameters'!$C$41)^AQ$6</f>
        <v>4282241.4076554636</v>
      </c>
      <c r="AR115" s="1">
        <f>Cohort_CF!AR113*Mincers!T$59*(1+'Cost and Benefit Parameters'!$C$41)^AR$6</f>
        <v>4403216.8150442233</v>
      </c>
      <c r="AS115" s="1">
        <f>Cohort_CF!AS113*Mincers!U$59*(1+'Cost and Benefit Parameters'!$C$41)^AS$6</f>
        <v>4524894.0855728667</v>
      </c>
      <c r="AT115" s="1">
        <f>Cohort_CF!AT113*Mincers!V$59*(1+'Cost and Benefit Parameters'!$C$41)^AT$6</f>
        <v>4647144.62857047</v>
      </c>
      <c r="AU115" s="1">
        <f>Cohort_CF!AU113*Mincers!W$59*(1+'Cost and Benefit Parameters'!$C$41)^AU$6</f>
        <v>4769835.2945412062</v>
      </c>
      <c r="AV115" s="1">
        <f>Cohort_CF!AV113*Mincers!X$59*(1+'Cost and Benefit Parameters'!$C$41)^AV$6</f>
        <v>4892828.5757320123</v>
      </c>
      <c r="AW115" s="1">
        <f>Cohort_CF!AW113*Mincers!Y$59*(1+'Cost and Benefit Parameters'!$C$41)^AW$6</f>
        <v>5015982.8252969617</v>
      </c>
      <c r="AX115" s="1">
        <f>Cohort_CF!AX113*Mincers!Z$59*(1+'Cost and Benefit Parameters'!$C$41)^AX$6</f>
        <v>5139152.4947508182</v>
      </c>
      <c r="AY115" s="1">
        <f>Cohort_CF!AY113*Mincers!AA$59*(1+'Cost and Benefit Parameters'!$C$41)^AY$6</f>
        <v>5262188.3893176327</v>
      </c>
      <c r="AZ115" s="1">
        <f>Cohort_CF!AZ113*Mincers!AB$59*(1+'Cost and Benefit Parameters'!$C$41)^AZ$6</f>
        <v>5384937.9406945081</v>
      </c>
      <c r="BA115" s="1">
        <f>Cohort_CF!BA113*Mincers!AC$59*(1+'Cost and Benefit Parameters'!$C$41)^BA$6</f>
        <v>5507245.4966650438</v>
      </c>
      <c r="BB115" s="1">
        <f>Cohort_CF!BB113*Mincers!AD$59*(1+'Cost and Benefit Parameters'!$C$41)^BB$6</f>
        <v>5628952.6269109584</v>
      </c>
      <c r="BC115" s="1">
        <f>Cohort_CF!BC113*Mincers!AE$59*(1+'Cost and Benefit Parameters'!$C$41)^BC$6</f>
        <v>5749898.444287044</v>
      </c>
      <c r="BD115" s="1">
        <f>Cohort_CF!BD113*Mincers!AF$59*(1+'Cost and Benefit Parameters'!$C$41)^BD$6</f>
        <v>5869919.9407412512</v>
      </c>
      <c r="BE115" s="1">
        <f>Cohort_CF!BE113*Mincers!AG$59*(1+'Cost and Benefit Parameters'!$C$41)^BE$6</f>
        <v>5988852.336982063</v>
      </c>
      <c r="BF115" s="1">
        <f>Cohort_CF!BF113*Mincers!AH$59*(1+'Cost and Benefit Parameters'!$C$41)^BF$6</f>
        <v>6106529.444916564</v>
      </c>
      <c r="BG115" s="1">
        <f>Cohort_CF!BG113*Mincers!AI$59*(1+'Cost and Benefit Parameters'!$C$41)^BG$6</f>
        <v>6222784.0418086117</v>
      </c>
      <c r="BH115" s="1">
        <f>Cohort_CF!BH113*Mincers!AJ$59*(1+'Cost and Benefit Parameters'!$C$41)^BH$6</f>
        <v>6337448.2550344514</v>
      </c>
      <c r="BI115" s="1">
        <f>Cohort_CF!BI113*Mincers!AK$59*(1+'Cost and Benefit Parameters'!$C$41)^BI$6</f>
        <v>6450353.9562464422</v>
      </c>
      <c r="BJ115" s="1">
        <f>Cohort_CF!BJ113*Mincers!AL$59*(1+'Cost and Benefit Parameters'!$C$41)^BJ$6</f>
        <v>6561333.1636923756</v>
      </c>
      <c r="BK115" s="1">
        <f>Cohort_CF!BK113*Mincers!AM$59*(1+'Cost and Benefit Parameters'!$C$41)^BK$6</f>
        <v>6670218.4513797611</v>
      </c>
      <c r="BL115" s="1">
        <f>Cohort_CF!BL113*Mincers!AN$59*(1+'Cost and Benefit Parameters'!$C$41)^BL$6</f>
        <v>6776843.3637221558</v>
      </c>
      <c r="BM115" s="1">
        <f>Cohort_CF!BM113*Mincers!AO$59*(1+'Cost and Benefit Parameters'!$C$41)^BM$6</f>
        <v>6881042.83425692</v>
      </c>
      <c r="BN115" s="1">
        <f>Cohort_CF!BN113*Mincers!AP$59*(1+'Cost and Benefit Parameters'!$C$41)^BN$6</f>
        <v>6982653.6069835871</v>
      </c>
      <c r="BO115" s="1" t="str">
        <f>IF(BK92="","",'Cost and Benefit Parameters'!$J$31)</f>
        <v/>
      </c>
      <c r="BP115" s="1" t="str">
        <f>IF(BL92="","",'Cost and Benefit Parameters'!$J$31)</f>
        <v/>
      </c>
      <c r="BQ115" s="1" t="str">
        <f>IF(BM92="","",'Cost and Benefit Parameters'!$J$31)</f>
        <v/>
      </c>
      <c r="BR115" s="1" t="str">
        <f>IF(BN92="","",'Cost and Benefit Parameters'!$J$31)</f>
        <v/>
      </c>
    </row>
    <row r="116" spans="1:72" x14ac:dyDescent="0.55000000000000004">
      <c r="A116" s="642"/>
      <c r="B116" t="s">
        <v>483</v>
      </c>
      <c r="L116" s="1" t="str">
        <f>IF(H93="","",'Cost and Benefit Parameters'!$J$31)</f>
        <v/>
      </c>
      <c r="M116" s="1" t="str">
        <f>IF(I93="","",'Cost and Benefit Parameters'!$J$31)</f>
        <v/>
      </c>
      <c r="N116" s="1" t="str">
        <f>IF(J93="","",'Cost and Benefit Parameters'!$J$31)</f>
        <v/>
      </c>
      <c r="O116" s="1" t="str">
        <f>IF(K93="","",'Cost and Benefit Parameters'!$J$31)</f>
        <v/>
      </c>
      <c r="P116" s="1" t="str">
        <f>IF(L93="","",'Cost and Benefit Parameters'!$J$31)</f>
        <v/>
      </c>
      <c r="Q116" s="1" t="str">
        <f>IF(M93="","",'Cost and Benefit Parameters'!$J$31)</f>
        <v/>
      </c>
      <c r="R116" s="1" t="str">
        <f>IF(N93="","",'Cost and Benefit Parameters'!$J$31)</f>
        <v/>
      </c>
      <c r="S116" s="1" t="str">
        <f>IF(O93="","",'Cost and Benefit Parameters'!$J$31)</f>
        <v/>
      </c>
      <c r="T116" s="1" t="str">
        <f>IF(P93="","",'Cost and Benefit Parameters'!$J$31)</f>
        <v/>
      </c>
      <c r="U116" s="1" t="str">
        <f>IF(Q93="","",'Cost and Benefit Parameters'!$J$31)</f>
        <v/>
      </c>
      <c r="V116" s="1" t="str">
        <f>IF(R93="","",'Cost and Benefit Parameters'!$J$31)</f>
        <v/>
      </c>
      <c r="W116" s="1" t="str">
        <f>IF(S93="","",'Cost and Benefit Parameters'!$J$31)</f>
        <v/>
      </c>
      <c r="X116" s="1" t="str">
        <f>IF(T93="","",'Cost and Benefit Parameters'!$J$31)</f>
        <v/>
      </c>
      <c r="Y116" s="1" t="str">
        <f>IF(U93="","",'Cost and Benefit Parameters'!$J$31)</f>
        <v/>
      </c>
      <c r="Z116" s="1" t="str">
        <f>IF(V93="","",'Cost and Benefit Parameters'!$J$31)</f>
        <v/>
      </c>
      <c r="AA116" s="1" t="str">
        <f>IF(W93="","",'Cost and Benefit Parameters'!$J$31)</f>
        <v/>
      </c>
      <c r="AB116" s="1">
        <f>Cohort_CF!AB114*Mincers!C$59*(1+'Cost and Benefit Parameters'!$C$41)^AB$6</f>
        <v>2581045.4557643337</v>
      </c>
      <c r="AC116" s="1">
        <f>Cohort_CF!AC114*Mincers!D$59*(1+'Cost and Benefit Parameters'!$C$41)^AC$6</f>
        <v>2681170.1825629757</v>
      </c>
      <c r="AD116" s="1">
        <f>Cohort_CF!AD114*Mincers!E$59*(1+'Cost and Benefit Parameters'!$C$41)^AD$6</f>
        <v>2783508.3730871333</v>
      </c>
      <c r="AE116" s="1">
        <f>Cohort_CF!AE114*Mincers!F$59*(1+'Cost and Benefit Parameters'!$C$41)^AE$6</f>
        <v>2888019.4015409215</v>
      </c>
      <c r="AF116" s="1">
        <f>Cohort_CF!AF114*Mincers!G$59*(1+'Cost and Benefit Parameters'!$C$41)^AF$6</f>
        <v>3012980.3585775807</v>
      </c>
      <c r="AG116" s="1">
        <f>Cohort_CF!AG114*Mincers!H$59*(1+'Cost and Benefit Parameters'!$C$41)^AG$6</f>
        <v>3120485.3277063216</v>
      </c>
      <c r="AH116" s="1">
        <f>Cohort_CF!AH114*Mincers!I$59*(1+'Cost and Benefit Parameters'!$C$41)^AH$6</f>
        <v>3229887.625355483</v>
      </c>
      <c r="AI116" s="1">
        <f>Cohort_CF!AI114*Mincers!J$59*(1+'Cost and Benefit Parameters'!$C$41)^AI$6</f>
        <v>3341120.2266604756</v>
      </c>
      <c r="AJ116" s="1">
        <f>Cohort_CF!AJ114*Mincers!K$59*(1+'Cost and Benefit Parameters'!$C$41)^AJ$6</f>
        <v>3454110.4277904597</v>
      </c>
      <c r="AK116" s="1">
        <f>Cohort_CF!AK114*Mincers!L$59*(1+'Cost and Benefit Parameters'!$C$41)^AK$6</f>
        <v>3568779.8278091718</v>
      </c>
      <c r="AL116" s="1">
        <f>Cohort_CF!AL114*Mincers!M$59*(1+'Cost and Benefit Parameters'!$C$41)^AL$6</f>
        <v>3685044.3272886178</v>
      </c>
      <c r="AM116" s="1">
        <f>Cohort_CF!AM114*Mincers!N$59*(1+'Cost and Benefit Parameters'!$C$41)^AM$6</f>
        <v>3802814.1442470062</v>
      </c>
      <c r="AN116" s="1">
        <f>Cohort_CF!AN114*Mincers!O$59*(1+'Cost and Benefit Parameters'!$C$41)^AN$6</f>
        <v>3921993.8479275517</v>
      </c>
      <c r="AO116" s="1">
        <f>Cohort_CF!AO114*Mincers!P$59*(1+'Cost and Benefit Parameters'!$C$41)^AO$6</f>
        <v>4042482.4108758634</v>
      </c>
      <c r="AP116" s="1">
        <f>Cohort_CF!AP114*Mincers!Q$59*(1+'Cost and Benefit Parameters'!$C$41)^AP$6</f>
        <v>4164173.2797099296</v>
      </c>
      <c r="AQ116" s="1">
        <f>Cohort_CF!AQ114*Mincers!R$59*(1+'Cost and Benefit Parameters'!$C$41)^AQ$6</f>
        <v>4286954.4649101458</v>
      </c>
      <c r="AR116" s="1">
        <f>Cohort_CF!AR114*Mincers!S$59*(1+'Cost and Benefit Parameters'!$C$41)^AR$6</f>
        <v>4410708.6498851283</v>
      </c>
      <c r="AS116" s="1">
        <f>Cohort_CF!AS114*Mincers!T$59*(1+'Cost and Benefit Parameters'!$C$41)^AS$6</f>
        <v>4535313.3194955504</v>
      </c>
      <c r="AT116" s="1">
        <f>Cohort_CF!AT114*Mincers!U$59*(1+'Cost and Benefit Parameters'!$C$41)^AT$6</f>
        <v>4660640.9081400521</v>
      </c>
      <c r="AU116" s="1">
        <f>Cohort_CF!AU114*Mincers!V$59*(1+'Cost and Benefit Parameters'!$C$41)^AU$6</f>
        <v>4786558.9674275843</v>
      </c>
      <c r="AV116" s="1">
        <f>Cohort_CF!AV114*Mincers!W$59*(1+'Cost and Benefit Parameters'!$C$41)^AV$6</f>
        <v>4912930.3533774428</v>
      </c>
      <c r="AW116" s="1">
        <f>Cohort_CF!AW114*Mincers!X$59*(1+'Cost and Benefit Parameters'!$C$41)^AW$6</f>
        <v>5039613.4330039723</v>
      </c>
      <c r="AX116" s="1">
        <f>Cohort_CF!AX114*Mincers!Y$59*(1+'Cost and Benefit Parameters'!$C$41)^AX$6</f>
        <v>5166462.3100558696</v>
      </c>
      <c r="AY116" s="1">
        <f>Cohort_CF!AY114*Mincers!Z$59*(1+'Cost and Benefit Parameters'!$C$41)^AY$6</f>
        <v>5293327.069593343</v>
      </c>
      <c r="AZ116" s="1">
        <f>Cohort_CF!AZ114*Mincers!AA$59*(1+'Cost and Benefit Parameters'!$C$41)^AZ$6</f>
        <v>5420054.0409971615</v>
      </c>
      <c r="BA116" s="1">
        <f>Cohort_CF!BA114*Mincers!AB$59*(1+'Cost and Benefit Parameters'!$C$41)^BA$6</f>
        <v>5546486.0789153436</v>
      </c>
      <c r="BB116" s="1">
        <f>Cohort_CF!BB114*Mincers!AC$59*(1+'Cost and Benefit Parameters'!$C$41)^BB$6</f>
        <v>5672462.8615649939</v>
      </c>
      <c r="BC116" s="1">
        <f>Cohort_CF!BC114*Mincers!AD$59*(1+'Cost and Benefit Parameters'!$C$41)^BC$6</f>
        <v>5797821.2057182863</v>
      </c>
      <c r="BD116" s="1">
        <f>Cohort_CF!BD114*Mincers!AE$59*(1+'Cost and Benefit Parameters'!$C$41)^BD$6</f>
        <v>5922395.3976156553</v>
      </c>
      <c r="BE116" s="1">
        <f>Cohort_CF!BE114*Mincers!AF$59*(1+'Cost and Benefit Parameters'!$C$41)^BE$6</f>
        <v>6046017.5389634892</v>
      </c>
      <c r="BF116" s="1">
        <f>Cohort_CF!BF114*Mincers!AG$59*(1+'Cost and Benefit Parameters'!$C$41)^BF$6</f>
        <v>6168517.9070915245</v>
      </c>
      <c r="BG116" s="1">
        <f>Cohort_CF!BG114*Mincers!AH$59*(1+'Cost and Benefit Parameters'!$C$41)^BG$6</f>
        <v>6289725.3282640595</v>
      </c>
      <c r="BH116" s="1">
        <f>Cohort_CF!BH114*Mincers!AI$59*(1+'Cost and Benefit Parameters'!$C$41)^BH$6</f>
        <v>6409467.5630628709</v>
      </c>
      <c r="BI116" s="1">
        <f>Cohort_CF!BI114*Mincers!AJ$59*(1+'Cost and Benefit Parameters'!$C$41)^BI$6</f>
        <v>6527571.7026854856</v>
      </c>
      <c r="BJ116" s="1">
        <f>Cohort_CF!BJ114*Mincers!AK$59*(1+'Cost and Benefit Parameters'!$C$41)^BJ$6</f>
        <v>6643864.5749338334</v>
      </c>
      <c r="BK116" s="1">
        <f>Cohort_CF!BK114*Mincers!AL$59*(1+'Cost and Benefit Parameters'!$C$41)^BK$6</f>
        <v>6758173.1586031476</v>
      </c>
      <c r="BL116" s="1">
        <f>Cohort_CF!BL114*Mincers!AM$59*(1+'Cost and Benefit Parameters'!$C$41)^BL$6</f>
        <v>6870325.0049211541</v>
      </c>
      <c r="BM116" s="1">
        <f>Cohort_CF!BM114*Mincers!AN$59*(1+'Cost and Benefit Parameters'!$C$41)^BM$6</f>
        <v>6980148.6646338208</v>
      </c>
      <c r="BN116" s="1">
        <f>Cohort_CF!BN114*Mincers!AO$59*(1+'Cost and Benefit Parameters'!$C$41)^BN$6</f>
        <v>7087474.119284627</v>
      </c>
      <c r="BO116" s="1">
        <f>Cohort_CF!BO114*Mincers!AP$59*(1+'Cost and Benefit Parameters'!$C$41)^BO$6</f>
        <v>7192133.2151930928</v>
      </c>
      <c r="BP116" s="1" t="str">
        <f>IF(BL93="","",'Cost and Benefit Parameters'!$J$31)</f>
        <v/>
      </c>
      <c r="BQ116" s="1" t="str">
        <f>IF(BM93="","",'Cost and Benefit Parameters'!$J$31)</f>
        <v/>
      </c>
      <c r="BR116" s="1" t="str">
        <f>IF(BN93="","",'Cost and Benefit Parameters'!$J$31)</f>
        <v/>
      </c>
    </row>
    <row r="117" spans="1:72" x14ac:dyDescent="0.55000000000000004">
      <c r="A117" s="642"/>
      <c r="B117" t="s">
        <v>484</v>
      </c>
      <c r="L117" s="1" t="str">
        <f>IF(H94="","",'Cost and Benefit Parameters'!$J$31)</f>
        <v/>
      </c>
      <c r="M117" s="1" t="str">
        <f>IF(I94="","",'Cost and Benefit Parameters'!$J$31)</f>
        <v/>
      </c>
      <c r="N117" s="1" t="str">
        <f>IF(J94="","",'Cost and Benefit Parameters'!$J$31)</f>
        <v/>
      </c>
      <c r="O117" s="1" t="str">
        <f>IF(K94="","",'Cost and Benefit Parameters'!$J$31)</f>
        <v/>
      </c>
      <c r="P117" s="1" t="str">
        <f>IF(L94="","",'Cost and Benefit Parameters'!$J$31)</f>
        <v/>
      </c>
      <c r="Q117" s="1" t="str">
        <f>IF(M94="","",'Cost and Benefit Parameters'!$J$31)</f>
        <v/>
      </c>
      <c r="R117" s="1" t="str">
        <f>IF(N94="","",'Cost and Benefit Parameters'!$J$31)</f>
        <v/>
      </c>
      <c r="S117" s="1" t="str">
        <f>IF(O94="","",'Cost and Benefit Parameters'!$J$31)</f>
        <v/>
      </c>
      <c r="T117" s="1" t="str">
        <f>IF(P94="","",'Cost and Benefit Parameters'!$J$31)</f>
        <v/>
      </c>
      <c r="U117" s="1" t="str">
        <f>IF(Q94="","",'Cost and Benefit Parameters'!$J$31)</f>
        <v/>
      </c>
      <c r="V117" s="1" t="str">
        <f>IF(R94="","",'Cost and Benefit Parameters'!$J$31)</f>
        <v/>
      </c>
      <c r="W117" s="1" t="str">
        <f>IF(S94="","",'Cost and Benefit Parameters'!$J$31)</f>
        <v/>
      </c>
      <c r="X117" s="1" t="str">
        <f>IF(T94="","",'Cost and Benefit Parameters'!$J$31)</f>
        <v/>
      </c>
      <c r="Y117" s="1" t="str">
        <f>IF(U94="","",'Cost and Benefit Parameters'!$J$31)</f>
        <v/>
      </c>
      <c r="Z117" s="1" t="str">
        <f>IF(V94="","",'Cost and Benefit Parameters'!$J$31)</f>
        <v/>
      </c>
      <c r="AA117" s="1" t="str">
        <f>IF(W94="","",'Cost and Benefit Parameters'!$J$31)</f>
        <v/>
      </c>
      <c r="AB117" s="1" t="str">
        <f>IF(X94="","",'Cost and Benefit Parameters'!$J$31)</f>
        <v/>
      </c>
      <c r="AC117" s="1">
        <f>Cohort_CF!AC115*Mincers!C$59*(1+'Cost and Benefit Parameters'!$C$41)^AC$6</f>
        <v>2658476.8194372635</v>
      </c>
      <c r="AD117" s="1">
        <f>Cohort_CF!AD115*Mincers!D$59*(1+'Cost and Benefit Parameters'!$C$41)^AD$6</f>
        <v>2761605.2880398645</v>
      </c>
      <c r="AE117" s="1">
        <f>Cohort_CF!AE115*Mincers!E$59*(1+'Cost and Benefit Parameters'!$C$41)^AE$6</f>
        <v>2867013.6242797473</v>
      </c>
      <c r="AF117" s="1">
        <f>Cohort_CF!AF115*Mincers!F$59*(1+'Cost and Benefit Parameters'!$C$41)^AF$6</f>
        <v>2974659.98358715</v>
      </c>
      <c r="AG117" s="1">
        <f>Cohort_CF!AG115*Mincers!G$59*(1+'Cost and Benefit Parameters'!$C$41)^AG$6</f>
        <v>3103369.7693349076</v>
      </c>
      <c r="AH117" s="1">
        <f>Cohort_CF!AH115*Mincers!H$59*(1+'Cost and Benefit Parameters'!$C$41)^AH$6</f>
        <v>3214099.8875375115</v>
      </c>
      <c r="AI117" s="1">
        <f>Cohort_CF!AI115*Mincers!I$59*(1+'Cost and Benefit Parameters'!$C$41)^AI$6</f>
        <v>3326784.2541161468</v>
      </c>
      <c r="AJ117" s="1">
        <f>Cohort_CF!AJ115*Mincers!J$59*(1+'Cost and Benefit Parameters'!$C$41)^AJ$6</f>
        <v>3441353.83346029</v>
      </c>
      <c r="AK117" s="1">
        <f>Cohort_CF!AK115*Mincers!K$59*(1+'Cost and Benefit Parameters'!$C$41)^AK$6</f>
        <v>3557733.740624174</v>
      </c>
      <c r="AL117" s="1">
        <f>Cohort_CF!AL115*Mincers!L$59*(1+'Cost and Benefit Parameters'!$C$41)^AL$6</f>
        <v>3675843.2226434462</v>
      </c>
      <c r="AM117" s="1">
        <f>Cohort_CF!AM115*Mincers!M$59*(1+'Cost and Benefit Parameters'!$C$41)^AM$6</f>
        <v>3795595.6571072764</v>
      </c>
      <c r="AN117" s="1">
        <f>Cohort_CF!AN115*Mincers!N$59*(1+'Cost and Benefit Parameters'!$C$41)^AN$6</f>
        <v>3916898.5685744155</v>
      </c>
      <c r="AO117" s="1">
        <f>Cohort_CF!AO115*Mincers!O$59*(1+'Cost and Benefit Parameters'!$C$41)^AO$6</f>
        <v>4039653.663365379</v>
      </c>
      <c r="AP117" s="1">
        <f>Cohort_CF!AP115*Mincers!P$59*(1+'Cost and Benefit Parameters'!$C$41)^AP$6</f>
        <v>4163756.8832021388</v>
      </c>
      <c r="AQ117" s="1">
        <f>Cohort_CF!AQ115*Mincers!Q$59*(1+'Cost and Benefit Parameters'!$C$41)^AQ$6</f>
        <v>4289098.4781012265</v>
      </c>
      <c r="AR117" s="1">
        <f>Cohort_CF!AR115*Mincers!R$59*(1+'Cost and Benefit Parameters'!$C$41)^AR$6</f>
        <v>4415563.0988574503</v>
      </c>
      <c r="AS117" s="1">
        <f>Cohort_CF!AS115*Mincers!S$59*(1+'Cost and Benefit Parameters'!$C$41)^AS$6</f>
        <v>4543029.9093816821</v>
      </c>
      <c r="AT117" s="1">
        <f>Cohort_CF!AT115*Mincers!T$59*(1+'Cost and Benefit Parameters'!$C$41)^AT$6</f>
        <v>4671372.7190804156</v>
      </c>
      <c r="AU117" s="1">
        <f>Cohort_CF!AU115*Mincers!U$59*(1+'Cost and Benefit Parameters'!$C$41)^AU$6</f>
        <v>4800460.1353842542</v>
      </c>
      <c r="AV117" s="1">
        <f>Cohort_CF!AV115*Mincers!V$59*(1+'Cost and Benefit Parameters'!$C$41)^AV$6</f>
        <v>4930155.7364504123</v>
      </c>
      <c r="AW117" s="1">
        <f>Cohort_CF!AW115*Mincers!W$59*(1+'Cost and Benefit Parameters'!$C$41)^AW$6</f>
        <v>5060318.2639787653</v>
      </c>
      <c r="AX117" s="1">
        <f>Cohort_CF!AX115*Mincers!X$59*(1+'Cost and Benefit Parameters'!$C$41)^AX$6</f>
        <v>5190801.8359940909</v>
      </c>
      <c r="AY117" s="1">
        <f>Cohort_CF!AY115*Mincers!Y$59*(1+'Cost and Benefit Parameters'!$C$41)^AY$6</f>
        <v>5321456.1793575464</v>
      </c>
      <c r="AZ117" s="1">
        <f>Cohort_CF!AZ115*Mincers!Z$59*(1+'Cost and Benefit Parameters'!$C$41)^AZ$6</f>
        <v>5452126.8816811433</v>
      </c>
      <c r="BA117" s="1">
        <f>Cohort_CF!BA115*Mincers!AA$59*(1+'Cost and Benefit Parameters'!$C$41)^BA$6</f>
        <v>5582655.6622270774</v>
      </c>
      <c r="BB117" s="1">
        <f>Cohort_CF!BB115*Mincers!AB$59*(1+'Cost and Benefit Parameters'!$C$41)^BB$6</f>
        <v>5712880.6612828039</v>
      </c>
      <c r="BC117" s="1">
        <f>Cohort_CF!BC115*Mincers!AC$59*(1+'Cost and Benefit Parameters'!$C$41)^BC$6</f>
        <v>5842636.747411943</v>
      </c>
      <c r="BD117" s="1">
        <f>Cohort_CF!BD115*Mincers!AD$59*(1+'Cost and Benefit Parameters'!$C$41)^BD$6</f>
        <v>5971755.841889835</v>
      </c>
      <c r="BE117" s="1">
        <f>Cohort_CF!BE115*Mincers!AE$59*(1+'Cost and Benefit Parameters'!$C$41)^BE$6</f>
        <v>6100067.2595441258</v>
      </c>
      <c r="BF117" s="1">
        <f>Cohort_CF!BF115*Mincers!AF$59*(1+'Cost and Benefit Parameters'!$C$41)^BF$6</f>
        <v>6227398.0651323944</v>
      </c>
      <c r="BG117" s="1">
        <f>Cohort_CF!BG115*Mincers!AG$59*(1+'Cost and Benefit Parameters'!$C$41)^BG$6</f>
        <v>6353573.4443042688</v>
      </c>
      <c r="BH117" s="1">
        <f>Cohort_CF!BH115*Mincers!AH$59*(1+'Cost and Benefit Parameters'!$C$41)^BH$6</f>
        <v>6478417.0881119827</v>
      </c>
      <c r="BI117" s="1">
        <f>Cohort_CF!BI115*Mincers!AI$59*(1+'Cost and Benefit Parameters'!$C$41)^BI$6</f>
        <v>6601751.5899547571</v>
      </c>
      <c r="BJ117" s="1">
        <f>Cohort_CF!BJ115*Mincers!AJ$59*(1+'Cost and Benefit Parameters'!$C$41)^BJ$6</f>
        <v>6723398.8537660493</v>
      </c>
      <c r="BK117" s="1">
        <f>Cohort_CF!BK115*Mincers!AK$59*(1+'Cost and Benefit Parameters'!$C$41)^BK$6</f>
        <v>6843180.5121818492</v>
      </c>
      <c r="BL117" s="1">
        <f>Cohort_CF!BL115*Mincers!AL$59*(1+'Cost and Benefit Parameters'!$C$41)^BL$6</f>
        <v>6960918.3533612425</v>
      </c>
      <c r="BM117" s="1">
        <f>Cohort_CF!BM115*Mincers!AM$59*(1+'Cost and Benefit Parameters'!$C$41)^BM$6</f>
        <v>7076434.7550687892</v>
      </c>
      <c r="BN117" s="1">
        <f>Cohort_CF!BN115*Mincers!AN$59*(1+'Cost and Benefit Parameters'!$C$41)^BN$6</f>
        <v>7189553.1245728349</v>
      </c>
      <c r="BO117" s="1">
        <f>Cohort_CF!BO115*Mincers!AO$59*(1+'Cost and Benefit Parameters'!$C$41)^BO$6</f>
        <v>7300098.3428631648</v>
      </c>
      <c r="BP117" s="1">
        <f>Cohort_CF!BP115*Mincers!AP$59*(1+'Cost and Benefit Parameters'!$C$41)^BP$6</f>
        <v>7407897.2116488861</v>
      </c>
      <c r="BQ117" s="1" t="str">
        <f>IF(BM94="","",'Cost and Benefit Parameters'!$J$31)</f>
        <v/>
      </c>
      <c r="BR117" s="1" t="str">
        <f>IF(BN94="","",'Cost and Benefit Parameters'!$J$31)</f>
        <v/>
      </c>
    </row>
    <row r="118" spans="1:72" x14ac:dyDescent="0.55000000000000004">
      <c r="A118" s="642"/>
      <c r="B118" t="s">
        <v>485</v>
      </c>
      <c r="L118" s="1" t="str">
        <f>IF(H95="","",'Cost and Benefit Parameters'!$J$31)</f>
        <v/>
      </c>
      <c r="M118" s="1" t="str">
        <f>IF(I95="","",'Cost and Benefit Parameters'!$J$31)</f>
        <v/>
      </c>
      <c r="N118" s="1" t="str">
        <f>IF(J95="","",'Cost and Benefit Parameters'!$J$31)</f>
        <v/>
      </c>
      <c r="O118" s="1" t="str">
        <f>IF(K95="","",'Cost and Benefit Parameters'!$J$31)</f>
        <v/>
      </c>
      <c r="P118" s="1" t="str">
        <f>IF(L95="","",'Cost and Benefit Parameters'!$J$31)</f>
        <v/>
      </c>
      <c r="Q118" s="1" t="str">
        <f>IF(M95="","",'Cost and Benefit Parameters'!$J$31)</f>
        <v/>
      </c>
      <c r="R118" s="1" t="str">
        <f>IF(N95="","",'Cost and Benefit Parameters'!$J$31)</f>
        <v/>
      </c>
      <c r="S118" s="1" t="str">
        <f>IF(O95="","",'Cost and Benefit Parameters'!$J$31)</f>
        <v/>
      </c>
      <c r="T118" s="1" t="str">
        <f>IF(P95="","",'Cost and Benefit Parameters'!$J$31)</f>
        <v/>
      </c>
      <c r="U118" s="1" t="str">
        <f>IF(Q95="","",'Cost and Benefit Parameters'!$J$31)</f>
        <v/>
      </c>
      <c r="V118" s="1" t="str">
        <f>IF(R95="","",'Cost and Benefit Parameters'!$J$31)</f>
        <v/>
      </c>
      <c r="W118" s="1" t="str">
        <f>IF(S95="","",'Cost and Benefit Parameters'!$J$31)</f>
        <v/>
      </c>
      <c r="X118" s="1" t="str">
        <f>IF(T95="","",'Cost and Benefit Parameters'!$J$31)</f>
        <v/>
      </c>
      <c r="Y118" s="1" t="str">
        <f>IF(U95="","",'Cost and Benefit Parameters'!$J$31)</f>
        <v/>
      </c>
      <c r="Z118" s="1" t="str">
        <f>IF(V95="","",'Cost and Benefit Parameters'!$J$31)</f>
        <v/>
      </c>
      <c r="AA118" s="1" t="str">
        <f>IF(W95="","",'Cost and Benefit Parameters'!$J$31)</f>
        <v/>
      </c>
      <c r="AB118" s="1" t="str">
        <f>IF(X95="","",'Cost and Benefit Parameters'!$J$31)</f>
        <v/>
      </c>
      <c r="AC118" s="1" t="str">
        <f>IF(Y95="","",'Cost and Benefit Parameters'!$J$31)</f>
        <v/>
      </c>
      <c r="AD118" s="1">
        <f>Cohort_CF!AD116*Mincers!C$59*(1+'Cost and Benefit Parameters'!$C$41)^AD$6</f>
        <v>2738231.1240203814</v>
      </c>
      <c r="AE118" s="1">
        <f>Cohort_CF!AE116*Mincers!D$59*(1+'Cost and Benefit Parameters'!$C$41)^AE$6</f>
        <v>2844453.4466810604</v>
      </c>
      <c r="AF118" s="1">
        <f>Cohort_CF!AF116*Mincers!E$59*(1+'Cost and Benefit Parameters'!$C$41)^AF$6</f>
        <v>2953024.03300814</v>
      </c>
      <c r="AG118" s="1">
        <f>Cohort_CF!AG116*Mincers!F$59*(1+'Cost and Benefit Parameters'!$C$41)^AG$6</f>
        <v>3063899.7830947638</v>
      </c>
      <c r="AH118" s="1">
        <f>Cohort_CF!AH116*Mincers!G$59*(1+'Cost and Benefit Parameters'!$C$41)^AH$6</f>
        <v>3196470.8624149552</v>
      </c>
      <c r="AI118" s="1">
        <f>Cohort_CF!AI116*Mincers!H$59*(1+'Cost and Benefit Parameters'!$C$41)^AI$6</f>
        <v>3310522.8841636367</v>
      </c>
      <c r="AJ118" s="1">
        <f>Cohort_CF!AJ116*Mincers!I$59*(1+'Cost and Benefit Parameters'!$C$41)^AJ$6</f>
        <v>3426587.7817396312</v>
      </c>
      <c r="AK118" s="1">
        <f>Cohort_CF!AK116*Mincers!J$59*(1+'Cost and Benefit Parameters'!$C$41)^AK$6</f>
        <v>3544594.4484640993</v>
      </c>
      <c r="AL118" s="1">
        <f>Cohort_CF!AL116*Mincers!K$59*(1+'Cost and Benefit Parameters'!$C$41)^AL$6</f>
        <v>3664465.7528428985</v>
      </c>
      <c r="AM118" s="1">
        <f>Cohort_CF!AM116*Mincers!L$59*(1+'Cost and Benefit Parameters'!$C$41)^AM$6</f>
        <v>3786118.5193227502</v>
      </c>
      <c r="AN118" s="1">
        <f>Cohort_CF!AN116*Mincers!M$59*(1+'Cost and Benefit Parameters'!$C$41)^AN$6</f>
        <v>3909463.5268204943</v>
      </c>
      <c r="AO118" s="1">
        <f>Cohort_CF!AO116*Mincers!N$59*(1+'Cost and Benefit Parameters'!$C$41)^AO$6</f>
        <v>4034405.525631649</v>
      </c>
      <c r="AP118" s="1">
        <f>Cohort_CF!AP116*Mincers!O$59*(1+'Cost and Benefit Parameters'!$C$41)^AP$6</f>
        <v>4160843.2732663401</v>
      </c>
      <c r="AQ118" s="1">
        <f>Cohort_CF!AQ116*Mincers!P$59*(1+'Cost and Benefit Parameters'!$C$41)^AQ$6</f>
        <v>4288669.5896982029</v>
      </c>
      <c r="AR118" s="1">
        <f>Cohort_CF!AR116*Mincers!Q$59*(1+'Cost and Benefit Parameters'!$C$41)^AR$6</f>
        <v>4417771.4324442632</v>
      </c>
      <c r="AS118" s="1">
        <f>Cohort_CF!AS116*Mincers!R$59*(1+'Cost and Benefit Parameters'!$C$41)^AS$6</f>
        <v>4548029.991823175</v>
      </c>
      <c r="AT118" s="1">
        <f>Cohort_CF!AT116*Mincers!S$59*(1+'Cost and Benefit Parameters'!$C$41)^AT$6</f>
        <v>4679320.8066631323</v>
      </c>
      <c r="AU118" s="1">
        <f>Cohort_CF!AU116*Mincers!T$59*(1+'Cost and Benefit Parameters'!$C$41)^AU$6</f>
        <v>4811513.9006528286</v>
      </c>
      <c r="AV118" s="1">
        <f>Cohort_CF!AV116*Mincers!U$59*(1+'Cost and Benefit Parameters'!$C$41)^AV$6</f>
        <v>4944473.9394457815</v>
      </c>
      <c r="AW118" s="1">
        <f>Cohort_CF!AW116*Mincers!V$59*(1+'Cost and Benefit Parameters'!$C$41)^AW$6</f>
        <v>5078060.4085439248</v>
      </c>
      <c r="AX118" s="1">
        <f>Cohort_CF!AX116*Mincers!W$59*(1+'Cost and Benefit Parameters'!$C$41)^AX$6</f>
        <v>5212127.8118981281</v>
      </c>
      <c r="AY118" s="1">
        <f>Cohort_CF!AY116*Mincers!X$59*(1+'Cost and Benefit Parameters'!$C$41)^AY$6</f>
        <v>5346525.8910739133</v>
      </c>
      <c r="AZ118" s="1">
        <f>Cohort_CF!AZ116*Mincers!Y$59*(1+'Cost and Benefit Parameters'!$C$41)^AZ$6</f>
        <v>5481099.8647382725</v>
      </c>
      <c r="BA118" s="1">
        <f>Cohort_CF!BA116*Mincers!Z$59*(1+'Cost and Benefit Parameters'!$C$41)^BA$6</f>
        <v>5615690.6881315783</v>
      </c>
      <c r="BB118" s="1">
        <f>Cohort_CF!BB116*Mincers!AA$59*(1+'Cost and Benefit Parameters'!$C$41)^BB$6</f>
        <v>5750135.3320938889</v>
      </c>
      <c r="BC118" s="1">
        <f>Cohort_CF!BC116*Mincers!AB$59*(1+'Cost and Benefit Parameters'!$C$41)^BC$6</f>
        <v>5884267.0811212873</v>
      </c>
      <c r="BD118" s="1">
        <f>Cohort_CF!BD116*Mincers!AC$59*(1+'Cost and Benefit Parameters'!$C$41)^BD$6</f>
        <v>6017915.8498343015</v>
      </c>
      <c r="BE118" s="1">
        <f>Cohort_CF!BE116*Mincers!AD$59*(1+'Cost and Benefit Parameters'!$C$41)^BE$6</f>
        <v>6150908.5171465296</v>
      </c>
      <c r="BF118" s="1">
        <f>Cohort_CF!BF116*Mincers!AE$59*(1+'Cost and Benefit Parameters'!$C$41)^BF$6</f>
        <v>6283069.2773304489</v>
      </c>
      <c r="BG118" s="1">
        <f>Cohort_CF!BG116*Mincers!AF$59*(1+'Cost and Benefit Parameters'!$C$41)^BG$6</f>
        <v>6414220.0070863646</v>
      </c>
      <c r="BH118" s="1">
        <f>Cohort_CF!BH116*Mincers!AG$59*(1+'Cost and Benefit Parameters'!$C$41)^BH$6</f>
        <v>6544180.647633398</v>
      </c>
      <c r="BI118" s="1">
        <f>Cohort_CF!BI116*Mincers!AH$59*(1+'Cost and Benefit Parameters'!$C$41)^BI$6</f>
        <v>6672769.6007553423</v>
      </c>
      <c r="BJ118" s="1">
        <f>Cohort_CF!BJ116*Mincers!AI$59*(1+'Cost and Benefit Parameters'!$C$41)^BJ$6</f>
        <v>6799804.1376533983</v>
      </c>
      <c r="BK118" s="1">
        <f>Cohort_CF!BK116*Mincers!AJ$59*(1+'Cost and Benefit Parameters'!$C$41)^BK$6</f>
        <v>6925100.8193790307</v>
      </c>
      <c r="BL118" s="1">
        <f>Cohort_CF!BL116*Mincers!AK$59*(1+'Cost and Benefit Parameters'!$C$41)^BL$6</f>
        <v>7048475.9275473049</v>
      </c>
      <c r="BM118" s="1">
        <f>Cohort_CF!BM116*Mincers!AL$59*(1+'Cost and Benefit Parameters'!$C$41)^BM$6</f>
        <v>7169745.9039620804</v>
      </c>
      <c r="BN118" s="1">
        <f>Cohort_CF!BN116*Mincers!AM$59*(1+'Cost and Benefit Parameters'!$C$41)^BN$6</f>
        <v>7288727.7977208523</v>
      </c>
      <c r="BO118" s="1">
        <f>Cohort_CF!BO116*Mincers!AN$59*(1+'Cost and Benefit Parameters'!$C$41)^BO$6</f>
        <v>7405239.718310019</v>
      </c>
      <c r="BP118" s="1">
        <f>Cohort_CF!BP116*Mincers!AO$59*(1+'Cost and Benefit Parameters'!$C$41)^BP$6</f>
        <v>7519101.2931490596</v>
      </c>
      <c r="BQ118" s="1">
        <f>Cohort_CF!BQ116*Mincers!AP$59*(1+'Cost and Benefit Parameters'!$C$41)^BQ$6</f>
        <v>7630134.1279983539</v>
      </c>
      <c r="BR118" s="1" t="str">
        <f>IF(BN95="","",'Cost and Benefit Parameters'!$J$31)</f>
        <v/>
      </c>
    </row>
    <row r="119" spans="1:72" x14ac:dyDescent="0.55000000000000004">
      <c r="A119" s="642"/>
      <c r="B119" t="s">
        <v>486</v>
      </c>
      <c r="L119" s="1" t="str">
        <f>IF(H96="","",'Cost and Benefit Parameters'!$J$31)</f>
        <v/>
      </c>
      <c r="M119" s="1" t="str">
        <f>IF(I96="","",'Cost and Benefit Parameters'!$J$31)</f>
        <v/>
      </c>
      <c r="N119" s="1" t="str">
        <f>IF(J96="","",'Cost and Benefit Parameters'!$J$31)</f>
        <v/>
      </c>
      <c r="O119" s="1" t="str">
        <f>IF(K96="","",'Cost and Benefit Parameters'!$J$31)</f>
        <v/>
      </c>
      <c r="P119" s="1" t="str">
        <f>IF(L96="","",'Cost and Benefit Parameters'!$J$31)</f>
        <v/>
      </c>
      <c r="Q119" s="1" t="str">
        <f>IF(M96="","",'Cost and Benefit Parameters'!$J$31)</f>
        <v/>
      </c>
      <c r="R119" s="1" t="str">
        <f>IF(N96="","",'Cost and Benefit Parameters'!$J$31)</f>
        <v/>
      </c>
      <c r="S119" s="1" t="str">
        <f>IF(O96="","",'Cost and Benefit Parameters'!$J$31)</f>
        <v/>
      </c>
      <c r="T119" s="1" t="str">
        <f>IF(P96="","",'Cost and Benefit Parameters'!$J$31)</f>
        <v/>
      </c>
      <c r="U119" s="1" t="str">
        <f>IF(Q96="","",'Cost and Benefit Parameters'!$J$31)</f>
        <v/>
      </c>
      <c r="V119" s="1" t="str">
        <f>IF(R96="","",'Cost and Benefit Parameters'!$J$31)</f>
        <v/>
      </c>
      <c r="W119" s="1" t="str">
        <f>IF(S96="","",'Cost and Benefit Parameters'!$J$31)</f>
        <v/>
      </c>
      <c r="X119" s="1" t="str">
        <f>IF(T96="","",'Cost and Benefit Parameters'!$J$31)</f>
        <v/>
      </c>
      <c r="Y119" s="1" t="str">
        <f>IF(U96="","",'Cost and Benefit Parameters'!$J$31)</f>
        <v/>
      </c>
      <c r="Z119" s="1" t="str">
        <f>IF(V96="","",'Cost and Benefit Parameters'!$J$31)</f>
        <v/>
      </c>
      <c r="AA119" s="1" t="str">
        <f>IF(W96="","",'Cost and Benefit Parameters'!$J$31)</f>
        <v/>
      </c>
      <c r="AB119" s="1" t="str">
        <f>IF(X96="","",'Cost and Benefit Parameters'!$J$31)</f>
        <v/>
      </c>
      <c r="AC119" s="1" t="str">
        <f>IF(Y96="","",'Cost and Benefit Parameters'!$J$31)</f>
        <v/>
      </c>
      <c r="AD119" s="1" t="str">
        <f>IF(Z96="","",'Cost and Benefit Parameters'!$J$31)</f>
        <v/>
      </c>
      <c r="AE119" s="1">
        <f>Cohort_CF!AE117*Mincers!C$59*(1+'Cost and Benefit Parameters'!$C$41)^AE$6</f>
        <v>2820378.0577409929</v>
      </c>
      <c r="AF119" s="1">
        <f>Cohort_CF!AF117*Mincers!D$59*(1+'Cost and Benefit Parameters'!$C$41)^AF$6</f>
        <v>2929787.0500814924</v>
      </c>
      <c r="AG119" s="1">
        <f>Cohort_CF!AG117*Mincers!E$59*(1+'Cost and Benefit Parameters'!$C$41)^AG$6</f>
        <v>3041614.7539983839</v>
      </c>
      <c r="AH119" s="1">
        <f>Cohort_CF!AH117*Mincers!F$59*(1+'Cost and Benefit Parameters'!$C$41)^AH$6</f>
        <v>3155816.7765876069</v>
      </c>
      <c r="AI119" s="1">
        <f>Cohort_CF!AI117*Mincers!G$59*(1+'Cost and Benefit Parameters'!$C$41)^AI$6</f>
        <v>3292364.9882874032</v>
      </c>
      <c r="AJ119" s="1">
        <f>Cohort_CF!AJ117*Mincers!H$59*(1+'Cost and Benefit Parameters'!$C$41)^AJ$6</f>
        <v>3409838.5706885457</v>
      </c>
      <c r="AK119" s="1">
        <f>Cohort_CF!AK117*Mincers!I$59*(1+'Cost and Benefit Parameters'!$C$41)^AK$6</f>
        <v>3529385.4151918208</v>
      </c>
      <c r="AL119" s="1">
        <f>Cohort_CF!AL117*Mincers!J$59*(1+'Cost and Benefit Parameters'!$C$41)^AL$6</f>
        <v>3650932.2819180214</v>
      </c>
      <c r="AM119" s="1">
        <f>Cohort_CF!AM117*Mincers!K$59*(1+'Cost and Benefit Parameters'!$C$41)^AM$6</f>
        <v>3774399.7254281854</v>
      </c>
      <c r="AN119" s="1">
        <f>Cohort_CF!AN117*Mincers!L$59*(1+'Cost and Benefit Parameters'!$C$41)^AN$6</f>
        <v>3899702.074902432</v>
      </c>
      <c r="AO119" s="1">
        <f>Cohort_CF!AO117*Mincers!M$59*(1+'Cost and Benefit Parameters'!$C$41)^AO$6</f>
        <v>4026747.4326251098</v>
      </c>
      <c r="AP119" s="1">
        <f>Cohort_CF!AP117*Mincers!N$59*(1+'Cost and Benefit Parameters'!$C$41)^AP$6</f>
        <v>4155437.6914005983</v>
      </c>
      <c r="AQ119" s="1">
        <f>Cohort_CF!AQ117*Mincers!O$59*(1+'Cost and Benefit Parameters'!$C$41)^AQ$6</f>
        <v>4285668.57146433</v>
      </c>
      <c r="AR119" s="1">
        <f>Cohort_CF!AR117*Mincers!P$59*(1+'Cost and Benefit Parameters'!$C$41)^AR$6</f>
        <v>4417329.6773891486</v>
      </c>
      <c r="AS119" s="1">
        <f>Cohort_CF!AS117*Mincers!Q$59*(1+'Cost and Benefit Parameters'!$C$41)^AS$6</f>
        <v>4550304.5754175922</v>
      </c>
      <c r="AT119" s="1">
        <f>Cohort_CF!AT117*Mincers!R$59*(1+'Cost and Benefit Parameters'!$C$41)^AT$6</f>
        <v>4684470.8915778687</v>
      </c>
      <c r="AU119" s="1">
        <f>Cohort_CF!AU117*Mincers!S$59*(1+'Cost and Benefit Parameters'!$C$41)^AU$6</f>
        <v>4819700.4308630265</v>
      </c>
      <c r="AV119" s="1">
        <f>Cohort_CF!AV117*Mincers!T$59*(1+'Cost and Benefit Parameters'!$C$41)^AV$6</f>
        <v>4955859.3176724138</v>
      </c>
      <c r="AW119" s="1">
        <f>Cohort_CF!AW117*Mincers!U$59*(1+'Cost and Benefit Parameters'!$C$41)^AW$6</f>
        <v>5092808.1576291556</v>
      </c>
      <c r="AX119" s="1">
        <f>Cohort_CF!AX117*Mincers!V$59*(1+'Cost and Benefit Parameters'!$C$41)^AX$6</f>
        <v>5230402.2208002415</v>
      </c>
      <c r="AY119" s="1">
        <f>Cohort_CF!AY117*Mincers!W$59*(1+'Cost and Benefit Parameters'!$C$41)^AY$6</f>
        <v>5368491.6462550713</v>
      </c>
      <c r="AZ119" s="1">
        <f>Cohort_CF!AZ117*Mincers!X$59*(1+'Cost and Benefit Parameters'!$C$41)^AZ$6</f>
        <v>5506921.6678061308</v>
      </c>
      <c r="BA119" s="1">
        <f>Cohort_CF!BA117*Mincers!Y$59*(1+'Cost and Benefit Parameters'!$C$41)^BA$6</f>
        <v>5645532.8606804218</v>
      </c>
      <c r="BB119" s="1">
        <f>Cohort_CF!BB117*Mincers!Z$59*(1+'Cost and Benefit Parameters'!$C$41)^BB$6</f>
        <v>5784161.4087755252</v>
      </c>
      <c r="BC119" s="1">
        <f>Cohort_CF!BC117*Mincers!AA$59*(1+'Cost and Benefit Parameters'!$C$41)^BC$6</f>
        <v>5922639.3920567045</v>
      </c>
      <c r="BD119" s="1">
        <f>Cohort_CF!BD117*Mincers!AB$59*(1+'Cost and Benefit Parameters'!$C$41)^BD$6</f>
        <v>6060795.0935549261</v>
      </c>
      <c r="BE119" s="1">
        <f>Cohort_CF!BE117*Mincers!AC$59*(1+'Cost and Benefit Parameters'!$C$41)^BE$6</f>
        <v>6198453.3253293307</v>
      </c>
      <c r="BF119" s="1">
        <f>Cohort_CF!BF117*Mincers!AD$59*(1+'Cost and Benefit Parameters'!$C$41)^BF$6</f>
        <v>6335435.772660926</v>
      </c>
      <c r="BG119" s="1">
        <f>Cohort_CF!BG117*Mincers!AE$59*(1+'Cost and Benefit Parameters'!$C$41)^BG$6</f>
        <v>6471561.3556503616</v>
      </c>
      <c r="BH119" s="1">
        <f>Cohort_CF!BH117*Mincers!AF$59*(1+'Cost and Benefit Parameters'!$C$41)^BH$6</f>
        <v>6606646.6072989563</v>
      </c>
      <c r="BI119" s="1">
        <f>Cohort_CF!BI117*Mincers!AG$59*(1+'Cost and Benefit Parameters'!$C$41)^BI$6</f>
        <v>6740506.0670624003</v>
      </c>
      <c r="BJ119" s="1">
        <f>Cohort_CF!BJ117*Mincers!AH$59*(1+'Cost and Benefit Parameters'!$C$41)^BJ$6</f>
        <v>6872952.6887780009</v>
      </c>
      <c r="BK119" s="1">
        <f>Cohort_CF!BK117*Mincers!AI$59*(1+'Cost and Benefit Parameters'!$C$41)^BK$6</f>
        <v>7003798.261783001</v>
      </c>
      <c r="BL119" s="1">
        <f>Cohort_CF!BL117*Mincers!AJ$59*(1+'Cost and Benefit Parameters'!$C$41)^BL$6</f>
        <v>7132853.8439604025</v>
      </c>
      <c r="BM119" s="1">
        <f>Cohort_CF!BM117*Mincers!AK$59*(1+'Cost and Benefit Parameters'!$C$41)^BM$6</f>
        <v>7259930.2053737249</v>
      </c>
      <c r="BN119" s="1">
        <f>Cohort_CF!BN117*Mincers!AL$59*(1+'Cost and Benefit Parameters'!$C$41)^BN$6</f>
        <v>7384838.2810809417</v>
      </c>
      <c r="BO119" s="1">
        <f>Cohort_CF!BO117*Mincers!AM$59*(1+'Cost and Benefit Parameters'!$C$41)^BO$6</f>
        <v>7507389.6316524772</v>
      </c>
      <c r="BP119" s="1">
        <f>Cohort_CF!BP117*Mincers!AN$59*(1+'Cost and Benefit Parameters'!$C$41)^BP$6</f>
        <v>7627396.9098593192</v>
      </c>
      <c r="BQ119" s="1">
        <f>Cohort_CF!BQ117*Mincers!AO$59*(1+'Cost and Benefit Parameters'!$C$41)^BQ$6</f>
        <v>7744674.3319435325</v>
      </c>
      <c r="BR119" s="1">
        <f>Cohort_CF!BR117*Mincers!AP$59*(1+'Cost and Benefit Parameters'!$C$41)^BR$6</f>
        <v>7859038.1518383026</v>
      </c>
      <c r="BS119" s="1"/>
      <c r="BT119" s="1"/>
    </row>
    <row r="120" spans="1:72" x14ac:dyDescent="0.55000000000000004">
      <c r="A120" s="643"/>
      <c r="B120" s="329" t="s">
        <v>525</v>
      </c>
      <c r="C120" s="329"/>
      <c r="D120" s="329"/>
      <c r="E120" s="329"/>
      <c r="F120" s="330"/>
      <c r="G120" s="330"/>
      <c r="H120" s="330"/>
      <c r="I120" s="330"/>
      <c r="J120" s="330"/>
      <c r="K120" s="330"/>
      <c r="L120" s="330">
        <f t="shared" ref="L120:BR120" si="9">SUM(L100:L119)</f>
        <v>1608422.1966566448</v>
      </c>
      <c r="M120" s="330">
        <f t="shared" si="9"/>
        <v>3327491.478752349</v>
      </c>
      <c r="N120" s="330">
        <f t="shared" si="9"/>
        <v>5161906.616265188</v>
      </c>
      <c r="O120" s="330">
        <f t="shared" si="9"/>
        <v>7116482.0256197071</v>
      </c>
      <c r="P120" s="330">
        <f t="shared" si="9"/>
        <v>9207566.2343734112</v>
      </c>
      <c r="Q120" s="330">
        <f t="shared" si="9"/>
        <v>11428376.511952637</v>
      </c>
      <c r="R120" s="330">
        <f t="shared" si="9"/>
        <v>13783986.992828915</v>
      </c>
      <c r="S120" s="330">
        <f t="shared" si="9"/>
        <v>16279582.267828206</v>
      </c>
      <c r="T120" s="330">
        <f t="shared" si="9"/>
        <v>18920457.158877514</v>
      </c>
      <c r="U120" s="330">
        <f t="shared" si="9"/>
        <v>21712016.475690171</v>
      </c>
      <c r="V120" s="330">
        <f t="shared" si="9"/>
        <v>24659774.764287762</v>
      </c>
      <c r="W120" s="330">
        <f t="shared" si="9"/>
        <v>27769356.057909761</v>
      </c>
      <c r="X120" s="330">
        <f t="shared" si="9"/>
        <v>31046493.641500182</v>
      </c>
      <c r="Y120" s="330">
        <f t="shared" si="9"/>
        <v>34497029.841581851</v>
      </c>
      <c r="Z120" s="330">
        <f t="shared" si="9"/>
        <v>38126915.853928328</v>
      </c>
      <c r="AA120" s="330">
        <f t="shared" si="9"/>
        <v>41942211.62202023</v>
      </c>
      <c r="AB120" s="330">
        <f t="shared" si="9"/>
        <v>45949085.779821448</v>
      </c>
      <c r="AC120" s="330">
        <f t="shared" si="9"/>
        <v>50153815.672930345</v>
      </c>
      <c r="AD120" s="330">
        <f t="shared" si="9"/>
        <v>54562787.472647935</v>
      </c>
      <c r="AE120" s="330">
        <f t="shared" si="9"/>
        <v>59182496.397955813</v>
      </c>
      <c r="AF120" s="330">
        <f t="shared" si="9"/>
        <v>61114557.661337093</v>
      </c>
      <c r="AG120" s="330">
        <f t="shared" si="9"/>
        <v>63070834.207490921</v>
      </c>
      <c r="AH120" s="330">
        <f t="shared" si="9"/>
        <v>65049664.541450895</v>
      </c>
      <c r="AI120" s="330">
        <f t="shared" si="9"/>
        <v>67049289.626058653</v>
      </c>
      <c r="AJ120" s="330">
        <f t="shared" si="9"/>
        <v>69047230.864040196</v>
      </c>
      <c r="AK120" s="330">
        <f t="shared" si="9"/>
        <v>71062900.815376863</v>
      </c>
      <c r="AL120" s="330">
        <f t="shared" si="9"/>
        <v>73094412.181471825</v>
      </c>
      <c r="AM120" s="330">
        <f t="shared" si="9"/>
        <v>75139794.791453332</v>
      </c>
      <c r="AN120" s="330">
        <f t="shared" si="9"/>
        <v>77196997.930789337</v>
      </c>
      <c r="AO120" s="330">
        <f t="shared" si="9"/>
        <v>79263892.975790545</v>
      </c>
      <c r="AP120" s="330">
        <f t="shared" si="9"/>
        <v>81338276.333147094</v>
      </c>
      <c r="AQ120" s="330">
        <f t="shared" si="9"/>
        <v>83417872.6823484</v>
      </c>
      <c r="AR120" s="330">
        <f t="shared" si="9"/>
        <v>85500338.517515078</v>
      </c>
      <c r="AS120" s="330">
        <f t="shared" si="9"/>
        <v>87583265.983832076</v>
      </c>
      <c r="AT120" s="330">
        <f t="shared" si="9"/>
        <v>89664187.002421364</v>
      </c>
      <c r="AU120" s="330">
        <f t="shared" si="9"/>
        <v>91740577.676135063</v>
      </c>
      <c r="AV120" s="330">
        <f t="shared" si="9"/>
        <v>93809862.967394337</v>
      </c>
      <c r="AW120" s="330">
        <f t="shared" si="9"/>
        <v>95869421.637854829</v>
      </c>
      <c r="AX120" s="330">
        <f t="shared" si="9"/>
        <v>97916591.43834877</v>
      </c>
      <c r="AY120" s="330">
        <f t="shared" si="9"/>
        <v>99948674.536250204</v>
      </c>
      <c r="AZ120" s="330">
        <f t="shared" si="9"/>
        <v>97417588.376694992</v>
      </c>
      <c r="BA120" s="330">
        <f t="shared" si="9"/>
        <v>94667986.710155532</v>
      </c>
      <c r="BB120" s="330">
        <f t="shared" si="9"/>
        <v>91693127.464959353</v>
      </c>
      <c r="BC120" s="330">
        <f t="shared" si="9"/>
        <v>88486235.037869319</v>
      </c>
      <c r="BD120" s="330">
        <f t="shared" si="9"/>
        <v>85040503.51518701</v>
      </c>
      <c r="BE120" s="330">
        <f t="shared" si="9"/>
        <v>81349099.674281031</v>
      </c>
      <c r="BF120" s="330">
        <f t="shared" si="9"/>
        <v>77405165.73942025</v>
      </c>
      <c r="BG120" s="330">
        <f t="shared" si="9"/>
        <v>73201821.8657621</v>
      </c>
      <c r="BH120" s="330">
        <f t="shared" si="9"/>
        <v>68732168.325415105</v>
      </c>
      <c r="BI120" s="330">
        <f t="shared" si="9"/>
        <v>63989287.369659632</v>
      </c>
      <c r="BJ120" s="330">
        <f t="shared" si="9"/>
        <v>58966244.741675131</v>
      </c>
      <c r="BK120" s="330">
        <f t="shared" si="9"/>
        <v>53656090.81448406</v>
      </c>
      <c r="BL120" s="330">
        <f t="shared" si="9"/>
        <v>48051861.329282098</v>
      </c>
      <c r="BM120" s="330">
        <f t="shared" si="9"/>
        <v>42146577.709881343</v>
      </c>
      <c r="BN120" s="330">
        <f t="shared" si="9"/>
        <v>35933246.929642841</v>
      </c>
      <c r="BO120" s="330">
        <f t="shared" si="9"/>
        <v>29404860.908018757</v>
      </c>
      <c r="BP120" s="330">
        <f t="shared" si="9"/>
        <v>22554395.414657265</v>
      </c>
      <c r="BQ120" s="330">
        <f t="shared" si="9"/>
        <v>15374808.459941886</v>
      </c>
      <c r="BR120" s="330">
        <f t="shared" si="9"/>
        <v>7859038.1518383026</v>
      </c>
      <c r="BS120" s="329"/>
      <c r="BT120" s="329"/>
    </row>
    <row r="121" spans="1:72" ht="14.7" thickBot="1" x14ac:dyDescent="0.6">
      <c r="A121" s="207"/>
      <c r="B121" s="338" t="s">
        <v>526</v>
      </c>
      <c r="C121" s="338"/>
      <c r="D121" s="338"/>
      <c r="E121" s="338"/>
      <c r="F121" s="338"/>
      <c r="G121" s="338"/>
      <c r="H121" s="338"/>
      <c r="I121" s="338"/>
      <c r="J121" s="338"/>
      <c r="K121" s="338"/>
      <c r="L121" s="338">
        <f>'Cost and Benefit Parameters'!$C$47*Income_CF!L120</f>
        <v>1140371.3374295612</v>
      </c>
      <c r="M121" s="338">
        <f>'Cost and Benefit Parameters'!$C$47*Income_CF!M120</f>
        <v>2359191.4584354153</v>
      </c>
      <c r="N121" s="338">
        <f>'Cost and Benefit Parameters'!$C$47*Income_CF!N120</f>
        <v>3659791.7909320183</v>
      </c>
      <c r="O121" s="338">
        <f>'Cost and Benefit Parameters'!$C$47*Income_CF!O120</f>
        <v>5045585.756164372</v>
      </c>
      <c r="P121" s="338">
        <f>'Cost and Benefit Parameters'!$C$47*Income_CF!P120</f>
        <v>6528164.4601707486</v>
      </c>
      <c r="Q121" s="338">
        <f>'Cost and Benefit Parameters'!$C$47*Income_CF!Q120</f>
        <v>8102718.9469744191</v>
      </c>
      <c r="R121" s="338">
        <f>'Cost and Benefit Parameters'!$C$47*Income_CF!R120</f>
        <v>9772846.7779156994</v>
      </c>
      <c r="S121" s="338">
        <f>'Cost and Benefit Parameters'!$C$47*Income_CF!S120</f>
        <v>11542223.827890197</v>
      </c>
      <c r="T121" s="338">
        <f>'Cost and Benefit Parameters'!$C$47*Income_CF!T120</f>
        <v>13414604.125644157</v>
      </c>
      <c r="U121" s="338">
        <f>'Cost and Benefit Parameters'!$C$47*Income_CF!U120</f>
        <v>15393819.68126433</v>
      </c>
      <c r="V121" s="338">
        <f>'Cost and Benefit Parameters'!$C$47*Income_CF!V120</f>
        <v>17483780.307880022</v>
      </c>
      <c r="W121" s="338">
        <f>'Cost and Benefit Parameters'!$C$47*Income_CF!W120</f>
        <v>19688473.445058018</v>
      </c>
      <c r="X121" s="338">
        <f>'Cost and Benefit Parameters'!$C$47*Income_CF!X120</f>
        <v>22011963.991823629</v>
      </c>
      <c r="Y121" s="338">
        <f>'Cost and Benefit Parameters'!$C$47*Income_CF!Y120</f>
        <v>24458394.157681532</v>
      </c>
      <c r="Z121" s="338">
        <f>'Cost and Benefit Parameters'!$C$47*Income_CF!Z120</f>
        <v>27031983.340435185</v>
      </c>
      <c r="AA121" s="338">
        <f>'Cost and Benefit Parameters'!$C$47*Income_CF!AA120</f>
        <v>29737028.040012341</v>
      </c>
      <c r="AB121" s="338">
        <f>'Cost and Benefit Parameters'!$C$47*Income_CF!AB120</f>
        <v>32577901.817893405</v>
      </c>
      <c r="AC121" s="338">
        <f>'Cost and Benefit Parameters'!$C$47*Income_CF!AC120</f>
        <v>35559055.312107615</v>
      </c>
      <c r="AD121" s="338">
        <f>'Cost and Benefit Parameters'!$C$47*Income_CF!AD120</f>
        <v>38685016.318107381</v>
      </c>
      <c r="AE121" s="338">
        <f>'Cost and Benefit Parameters'!$C$47*Income_CF!AE120</f>
        <v>41960389.946150668</v>
      </c>
      <c r="AF121" s="338">
        <f>'Cost and Benefit Parameters'!$C$47*Income_CF!AF120</f>
        <v>43330221.381887995</v>
      </c>
      <c r="AG121" s="338">
        <f>'Cost and Benefit Parameters'!$C$47*Income_CF!AG120</f>
        <v>44717221.45311106</v>
      </c>
      <c r="AH121" s="338">
        <f>'Cost and Benefit Parameters'!$C$47*Income_CF!AH120</f>
        <v>46120212.159888685</v>
      </c>
      <c r="AI121" s="338">
        <f>'Cost and Benefit Parameters'!$C$47*Income_CF!AI120</f>
        <v>47537946.344875582</v>
      </c>
      <c r="AJ121" s="338">
        <f>'Cost and Benefit Parameters'!$C$47*Income_CF!AJ120</f>
        <v>48954486.682604499</v>
      </c>
      <c r="AK121" s="338">
        <f>'Cost and Benefit Parameters'!$C$47*Income_CF!AK120</f>
        <v>50383596.678102195</v>
      </c>
      <c r="AL121" s="338">
        <f>'Cost and Benefit Parameters'!$C$47*Income_CF!AL120</f>
        <v>51823938.23666352</v>
      </c>
      <c r="AM121" s="338">
        <f>'Cost and Benefit Parameters'!$C$47*Income_CF!AM120</f>
        <v>53274114.507140413</v>
      </c>
      <c r="AN121" s="338">
        <f>'Cost and Benefit Parameters'!$C$47*Income_CF!AN120</f>
        <v>54732671.532929637</v>
      </c>
      <c r="AO121" s="338">
        <f>'Cost and Benefit Parameters'!$C$47*Income_CF!AO120</f>
        <v>56198100.119835496</v>
      </c>
      <c r="AP121" s="338">
        <f>'Cost and Benefit Parameters'!$C$47*Income_CF!AP120</f>
        <v>57668837.920201287</v>
      </c>
      <c r="AQ121" s="338">
        <f>'Cost and Benefit Parameters'!$C$47*Income_CF!AQ120</f>
        <v>59143271.731785014</v>
      </c>
      <c r="AR121" s="338">
        <f>'Cost and Benefit Parameters'!$C$47*Income_CF!AR120</f>
        <v>60619740.008918189</v>
      </c>
      <c r="AS121" s="338">
        <f>'Cost and Benefit Parameters'!$C$47*Income_CF!AS120</f>
        <v>62096535.582536936</v>
      </c>
      <c r="AT121" s="338">
        <f>'Cost and Benefit Parameters'!$C$47*Income_CF!AT120</f>
        <v>63571908.584716745</v>
      </c>
      <c r="AU121" s="338">
        <f>'Cost and Benefit Parameters'!$C$47*Income_CF!AU120</f>
        <v>65044069.572379753</v>
      </c>
      <c r="AV121" s="338">
        <f>'Cost and Benefit Parameters'!$C$47*Income_CF!AV120</f>
        <v>66511192.843882583</v>
      </c>
      <c r="AW121" s="338">
        <f>'Cost and Benefit Parameters'!$C$47*Income_CF!AW120</f>
        <v>67971419.941239074</v>
      </c>
      <c r="AX121" s="338">
        <f>'Cost and Benefit Parameters'!$C$47*Income_CF!AX120</f>
        <v>69422863.329789281</v>
      </c>
      <c r="AY121" s="338">
        <f>'Cost and Benefit Parameters'!$C$47*Income_CF!AY120</f>
        <v>70863610.246201396</v>
      </c>
      <c r="AZ121" s="338">
        <f>'Cost and Benefit Parameters'!$C$47*Income_CF!AZ120</f>
        <v>69069070.15907675</v>
      </c>
      <c r="BA121" s="338">
        <f>'Cost and Benefit Parameters'!$C$47*Income_CF!BA120</f>
        <v>67119602.577500269</v>
      </c>
      <c r="BB121" s="338">
        <f>'Cost and Benefit Parameters'!$C$47*Income_CF!BB120</f>
        <v>65010427.372656181</v>
      </c>
      <c r="BC121" s="338">
        <f>'Cost and Benefit Parameters'!$C$47*Income_CF!BC120</f>
        <v>62736740.641849346</v>
      </c>
      <c r="BD121" s="338">
        <f>'Cost and Benefit Parameters'!$C$47*Income_CF!BD120</f>
        <v>60293716.992267586</v>
      </c>
      <c r="BE121" s="338">
        <f>'Cost and Benefit Parameters'!$C$47*Income_CF!BE120</f>
        <v>57676511.669065244</v>
      </c>
      <c r="BF121" s="338">
        <f>'Cost and Benefit Parameters'!$C$47*Income_CF!BF120</f>
        <v>54880262.509248957</v>
      </c>
      <c r="BG121" s="338">
        <f>'Cost and Benefit Parameters'!$C$47*Income_CF!BG120</f>
        <v>51900091.702825323</v>
      </c>
      <c r="BH121" s="338">
        <f>'Cost and Benefit Parameters'!$C$47*Income_CF!BH120</f>
        <v>48731107.342719309</v>
      </c>
      <c r="BI121" s="338">
        <f>'Cost and Benefit Parameters'!$C$47*Income_CF!BI120</f>
        <v>45368404.745088674</v>
      </c>
      <c r="BJ121" s="338">
        <f>'Cost and Benefit Parameters'!$C$47*Income_CF!BJ120</f>
        <v>41807067.521847665</v>
      </c>
      <c r="BK121" s="338">
        <f>'Cost and Benefit Parameters'!$C$47*Income_CF!BK120</f>
        <v>38042168.387469195</v>
      </c>
      <c r="BL121" s="338">
        <f>'Cost and Benefit Parameters'!$C$47*Income_CF!BL120</f>
        <v>34068769.682461008</v>
      </c>
      <c r="BM121" s="338">
        <f>'Cost and Benefit Parameters'!$C$47*Income_CF!BM120</f>
        <v>29881923.59630587</v>
      </c>
      <c r="BN121" s="338">
        <f>'Cost and Benefit Parameters'!$C$47*Income_CF!BN120</f>
        <v>25476672.073116772</v>
      </c>
      <c r="BO121" s="338">
        <f>'Cost and Benefit Parameters'!$C$47*Income_CF!BO120</f>
        <v>20848046.383785296</v>
      </c>
      <c r="BP121" s="338">
        <f>'Cost and Benefit Parameters'!$C$47*Income_CF!BP120</f>
        <v>15991066.348991999</v>
      </c>
      <c r="BQ121" s="338">
        <f>'Cost and Benefit Parameters'!$C$47*Income_CF!BQ120</f>
        <v>10900739.198098797</v>
      </c>
      <c r="BR121" s="338">
        <f>'Cost and Benefit Parameters'!$C$47*Income_CF!BR120</f>
        <v>5572058.049653356</v>
      </c>
      <c r="BS121" s="338"/>
      <c r="BT121" s="338"/>
    </row>
    <row r="122" spans="1:72" ht="15.6" x14ac:dyDescent="0.6">
      <c r="A122" s="346"/>
      <c r="B122" s="11" t="s">
        <v>556</v>
      </c>
      <c r="C122" s="11"/>
      <c r="D122" s="11"/>
      <c r="E122" s="11"/>
      <c r="F122" s="10">
        <v>2017</v>
      </c>
      <c r="G122" s="10">
        <v>2018</v>
      </c>
      <c r="H122" s="10">
        <v>2019</v>
      </c>
      <c r="I122" s="10">
        <v>2020</v>
      </c>
      <c r="J122" s="10">
        <v>2021</v>
      </c>
      <c r="K122" s="10">
        <v>2022</v>
      </c>
      <c r="L122" s="10">
        <v>2023</v>
      </c>
      <c r="M122" s="10">
        <v>2024</v>
      </c>
      <c r="N122" s="10">
        <v>2025</v>
      </c>
      <c r="O122" s="10">
        <v>2026</v>
      </c>
      <c r="P122" s="10">
        <v>2027</v>
      </c>
      <c r="Q122" s="10">
        <v>2028</v>
      </c>
      <c r="R122" s="10">
        <v>2029</v>
      </c>
      <c r="S122" s="10">
        <v>2030</v>
      </c>
      <c r="T122" s="10">
        <v>2031</v>
      </c>
      <c r="U122" s="10">
        <v>2032</v>
      </c>
      <c r="V122" s="10">
        <v>2033</v>
      </c>
      <c r="W122" s="10">
        <v>2034</v>
      </c>
      <c r="X122" s="10">
        <v>2035</v>
      </c>
      <c r="Y122" s="10">
        <v>2036</v>
      </c>
      <c r="Z122" s="10">
        <v>2037</v>
      </c>
      <c r="AA122" s="10">
        <v>2038</v>
      </c>
      <c r="AB122" s="10">
        <v>2039</v>
      </c>
      <c r="AC122" s="10">
        <v>2040</v>
      </c>
      <c r="AD122" s="10">
        <v>2041</v>
      </c>
      <c r="AE122" s="10">
        <v>2042</v>
      </c>
      <c r="AF122" s="10">
        <v>2043</v>
      </c>
      <c r="AG122" s="10">
        <v>2044</v>
      </c>
      <c r="AH122" s="10">
        <v>2045</v>
      </c>
      <c r="AI122" s="10">
        <v>2046</v>
      </c>
      <c r="AJ122" s="10">
        <v>2047</v>
      </c>
      <c r="AK122" s="10">
        <v>2048</v>
      </c>
      <c r="AL122" s="10">
        <v>2049</v>
      </c>
      <c r="AM122" s="10">
        <v>2050</v>
      </c>
      <c r="AN122" s="10">
        <v>2051</v>
      </c>
      <c r="AO122" s="10">
        <v>2052</v>
      </c>
      <c r="AP122" s="10">
        <v>2053</v>
      </c>
      <c r="AQ122" s="10">
        <v>2054</v>
      </c>
      <c r="AR122" s="10">
        <v>2055</v>
      </c>
      <c r="AS122" s="10">
        <v>2056</v>
      </c>
      <c r="AT122" s="10">
        <v>2057</v>
      </c>
      <c r="AU122" s="10">
        <v>2058</v>
      </c>
      <c r="AV122" s="10">
        <v>2059</v>
      </c>
      <c r="AW122" s="10">
        <v>2060</v>
      </c>
      <c r="AX122" s="10">
        <v>2061</v>
      </c>
      <c r="AY122" s="10">
        <v>2062</v>
      </c>
      <c r="AZ122" s="10">
        <v>2063</v>
      </c>
      <c r="BA122" s="10">
        <v>2064</v>
      </c>
      <c r="BB122" s="10">
        <v>2065</v>
      </c>
      <c r="BC122" s="10">
        <v>2066</v>
      </c>
      <c r="BD122" s="10">
        <v>2067</v>
      </c>
      <c r="BE122" s="10">
        <v>2068</v>
      </c>
      <c r="BF122" s="10">
        <v>2069</v>
      </c>
      <c r="BG122" s="10">
        <v>2070</v>
      </c>
      <c r="BH122" s="10">
        <v>2071</v>
      </c>
      <c r="BI122" s="10">
        <v>2072</v>
      </c>
      <c r="BJ122" s="10">
        <v>2073</v>
      </c>
      <c r="BK122" s="10">
        <v>2074</v>
      </c>
      <c r="BL122" s="10">
        <v>2075</v>
      </c>
      <c r="BM122" s="10">
        <v>2076</v>
      </c>
      <c r="BN122" s="10">
        <v>2077</v>
      </c>
      <c r="BO122" s="10">
        <v>2078</v>
      </c>
      <c r="BP122" s="10">
        <v>2079</v>
      </c>
      <c r="BQ122" s="10">
        <v>2080</v>
      </c>
      <c r="BR122" s="10">
        <v>2081</v>
      </c>
      <c r="BS122" s="10">
        <v>2082</v>
      </c>
      <c r="BT122" s="10">
        <v>2083</v>
      </c>
    </row>
    <row r="123" spans="1:72" s="135" customFormat="1" hidden="1" x14ac:dyDescent="0.55000000000000004">
      <c r="A123" s="647" t="s">
        <v>496</v>
      </c>
      <c r="B123" s="140" t="s">
        <v>497</v>
      </c>
      <c r="C123" s="140"/>
      <c r="D123" s="140"/>
      <c r="E123" s="140"/>
    </row>
    <row r="124" spans="1:72" s="135" customFormat="1" hidden="1" x14ac:dyDescent="0.55000000000000004">
      <c r="A124" s="647"/>
      <c r="B124" s="135" t="s">
        <v>466</v>
      </c>
      <c r="G124" s="141" t="str">
        <f>IF(F8="","","n/a")</f>
        <v>n/a</v>
      </c>
      <c r="H124" s="141" t="str">
        <f t="shared" ref="H124:BM128" si="10">IF(G8="","","n/a")</f>
        <v>n/a</v>
      </c>
      <c r="I124" s="141" t="str">
        <f t="shared" si="10"/>
        <v>n/a</v>
      </c>
      <c r="J124" s="141" t="str">
        <f t="shared" si="10"/>
        <v>n/a</v>
      </c>
      <c r="K124" s="141" t="str">
        <f t="shared" si="10"/>
        <v>n/a</v>
      </c>
      <c r="L124" s="141" t="str">
        <f t="shared" si="10"/>
        <v>n/a</v>
      </c>
      <c r="M124" s="141" t="str">
        <f t="shared" si="10"/>
        <v>n/a</v>
      </c>
      <c r="N124" s="141" t="str">
        <f t="shared" si="10"/>
        <v>n/a</v>
      </c>
      <c r="O124" s="141" t="str">
        <f t="shared" si="10"/>
        <v>n/a</v>
      </c>
      <c r="P124" s="141" t="str">
        <f t="shared" si="10"/>
        <v>n/a</v>
      </c>
      <c r="Q124" s="141" t="str">
        <f t="shared" si="10"/>
        <v>n/a</v>
      </c>
      <c r="R124" s="141" t="str">
        <f t="shared" si="10"/>
        <v>n/a</v>
      </c>
      <c r="S124" s="141" t="str">
        <f t="shared" si="10"/>
        <v>n/a</v>
      </c>
      <c r="T124" s="141" t="str">
        <f t="shared" si="10"/>
        <v>n/a</v>
      </c>
      <c r="U124" s="141" t="str">
        <f t="shared" si="10"/>
        <v>n/a</v>
      </c>
      <c r="V124" s="141" t="str">
        <f t="shared" si="10"/>
        <v>n/a</v>
      </c>
      <c r="W124" s="141" t="str">
        <f t="shared" si="10"/>
        <v>n/a</v>
      </c>
      <c r="X124" s="141" t="str">
        <f t="shared" si="10"/>
        <v>n/a</v>
      </c>
      <c r="Y124" s="141" t="str">
        <f t="shared" si="10"/>
        <v>n/a</v>
      </c>
      <c r="Z124" s="141" t="str">
        <f t="shared" si="10"/>
        <v>n/a</v>
      </c>
      <c r="AA124" s="141" t="str">
        <f t="shared" si="10"/>
        <v>n/a</v>
      </c>
      <c r="AB124" s="141" t="str">
        <f t="shared" si="10"/>
        <v>n/a</v>
      </c>
      <c r="AC124" s="141" t="str">
        <f t="shared" si="10"/>
        <v>n/a</v>
      </c>
      <c r="AD124" s="141" t="str">
        <f t="shared" si="10"/>
        <v>n/a</v>
      </c>
      <c r="AE124" s="141" t="str">
        <f t="shared" si="10"/>
        <v>n/a</v>
      </c>
      <c r="AF124" s="141" t="str">
        <f t="shared" si="10"/>
        <v>n/a</v>
      </c>
      <c r="AG124" s="141" t="str">
        <f t="shared" si="10"/>
        <v>n/a</v>
      </c>
      <c r="AH124" s="141" t="str">
        <f t="shared" si="10"/>
        <v>n/a</v>
      </c>
      <c r="AI124" s="141" t="str">
        <f t="shared" si="10"/>
        <v>n/a</v>
      </c>
      <c r="AJ124" s="141" t="str">
        <f t="shared" si="10"/>
        <v>n/a</v>
      </c>
      <c r="AK124" s="141" t="str">
        <f t="shared" si="10"/>
        <v>n/a</v>
      </c>
      <c r="AL124" s="141" t="str">
        <f t="shared" si="10"/>
        <v>n/a</v>
      </c>
      <c r="AM124" s="141" t="str">
        <f t="shared" si="10"/>
        <v>n/a</v>
      </c>
      <c r="AN124" s="141" t="str">
        <f t="shared" si="10"/>
        <v>n/a</v>
      </c>
      <c r="AO124" s="141" t="str">
        <f t="shared" si="10"/>
        <v>n/a</v>
      </c>
      <c r="AP124" s="141" t="str">
        <f t="shared" si="10"/>
        <v>n/a</v>
      </c>
      <c r="AQ124" s="141" t="str">
        <f t="shared" si="10"/>
        <v>n/a</v>
      </c>
      <c r="AR124" s="141" t="str">
        <f t="shared" si="10"/>
        <v>n/a</v>
      </c>
      <c r="AS124" s="141" t="str">
        <f t="shared" si="10"/>
        <v>n/a</v>
      </c>
      <c r="AT124" s="141" t="str">
        <f t="shared" si="10"/>
        <v>n/a</v>
      </c>
      <c r="AU124" s="141" t="str">
        <f t="shared" si="10"/>
        <v/>
      </c>
      <c r="AV124" s="141" t="str">
        <f t="shared" si="10"/>
        <v/>
      </c>
      <c r="AW124" s="141" t="str">
        <f t="shared" si="10"/>
        <v/>
      </c>
      <c r="AX124" s="141" t="str">
        <f t="shared" si="10"/>
        <v/>
      </c>
      <c r="AY124" s="141" t="str">
        <f t="shared" si="10"/>
        <v/>
      </c>
      <c r="AZ124" s="141" t="str">
        <f t="shared" si="10"/>
        <v/>
      </c>
      <c r="BA124" s="141" t="str">
        <f t="shared" si="10"/>
        <v/>
      </c>
      <c r="BB124" s="141" t="str">
        <f t="shared" si="10"/>
        <v/>
      </c>
      <c r="BC124" s="141" t="str">
        <f t="shared" si="10"/>
        <v/>
      </c>
      <c r="BD124" s="141" t="str">
        <f t="shared" si="10"/>
        <v/>
      </c>
      <c r="BE124" s="141" t="str">
        <f t="shared" si="10"/>
        <v/>
      </c>
      <c r="BF124" s="141" t="str">
        <f t="shared" si="10"/>
        <v/>
      </c>
      <c r="BG124" s="141" t="str">
        <f t="shared" si="10"/>
        <v/>
      </c>
      <c r="BH124" s="141" t="str">
        <f t="shared" si="10"/>
        <v/>
      </c>
      <c r="BI124" s="141" t="str">
        <f t="shared" si="10"/>
        <v/>
      </c>
      <c r="BJ124" s="141" t="str">
        <f t="shared" si="10"/>
        <v/>
      </c>
      <c r="BK124" s="141" t="str">
        <f t="shared" si="10"/>
        <v/>
      </c>
      <c r="BL124" s="141" t="str">
        <f t="shared" si="10"/>
        <v/>
      </c>
      <c r="BM124" s="141" t="str">
        <f t="shared" si="10"/>
        <v/>
      </c>
    </row>
    <row r="125" spans="1:72" s="135" customFormat="1" hidden="1" x14ac:dyDescent="0.55000000000000004">
      <c r="A125" s="647"/>
      <c r="B125" s="135" t="s">
        <v>468</v>
      </c>
      <c r="G125" s="141" t="str">
        <f t="shared" ref="G125:V144" si="11">IF(F9="","","n/a")</f>
        <v/>
      </c>
      <c r="H125" s="141" t="str">
        <f t="shared" si="11"/>
        <v>n/a</v>
      </c>
      <c r="I125" s="141" t="str">
        <f t="shared" si="11"/>
        <v>n/a</v>
      </c>
      <c r="J125" s="141" t="str">
        <f t="shared" si="11"/>
        <v>n/a</v>
      </c>
      <c r="K125" s="141" t="str">
        <f t="shared" si="11"/>
        <v>n/a</v>
      </c>
      <c r="L125" s="141" t="str">
        <f t="shared" si="11"/>
        <v>n/a</v>
      </c>
      <c r="M125" s="141" t="str">
        <f t="shared" si="11"/>
        <v>n/a</v>
      </c>
      <c r="N125" s="141" t="str">
        <f t="shared" si="11"/>
        <v>n/a</v>
      </c>
      <c r="O125" s="141" t="str">
        <f t="shared" si="11"/>
        <v>n/a</v>
      </c>
      <c r="P125" s="141" t="str">
        <f t="shared" si="11"/>
        <v>n/a</v>
      </c>
      <c r="Q125" s="141" t="str">
        <f t="shared" si="11"/>
        <v>n/a</v>
      </c>
      <c r="R125" s="141" t="str">
        <f t="shared" si="11"/>
        <v>n/a</v>
      </c>
      <c r="S125" s="141" t="str">
        <f t="shared" si="11"/>
        <v>n/a</v>
      </c>
      <c r="T125" s="141" t="str">
        <f t="shared" si="11"/>
        <v>n/a</v>
      </c>
      <c r="U125" s="141" t="str">
        <f t="shared" si="11"/>
        <v>n/a</v>
      </c>
      <c r="V125" s="141" t="str">
        <f t="shared" si="11"/>
        <v>n/a</v>
      </c>
      <c r="W125" s="141" t="str">
        <f t="shared" si="10"/>
        <v>n/a</v>
      </c>
      <c r="X125" s="141" t="str">
        <f t="shared" si="10"/>
        <v>n/a</v>
      </c>
      <c r="Y125" s="141" t="str">
        <f t="shared" si="10"/>
        <v>n/a</v>
      </c>
      <c r="Z125" s="141" t="str">
        <f t="shared" si="10"/>
        <v>n/a</v>
      </c>
      <c r="AA125" s="141" t="str">
        <f t="shared" si="10"/>
        <v>n/a</v>
      </c>
      <c r="AB125" s="141" t="str">
        <f t="shared" si="10"/>
        <v>n/a</v>
      </c>
      <c r="AC125" s="141" t="str">
        <f t="shared" si="10"/>
        <v>n/a</v>
      </c>
      <c r="AD125" s="141" t="str">
        <f t="shared" si="10"/>
        <v>n/a</v>
      </c>
      <c r="AE125" s="141" t="str">
        <f t="shared" si="10"/>
        <v>n/a</v>
      </c>
      <c r="AF125" s="141" t="str">
        <f t="shared" si="10"/>
        <v>n/a</v>
      </c>
      <c r="AG125" s="141" t="str">
        <f t="shared" si="10"/>
        <v>n/a</v>
      </c>
      <c r="AH125" s="141" t="str">
        <f t="shared" si="10"/>
        <v>n/a</v>
      </c>
      <c r="AI125" s="141" t="str">
        <f t="shared" si="10"/>
        <v>n/a</v>
      </c>
      <c r="AJ125" s="141" t="str">
        <f t="shared" si="10"/>
        <v>n/a</v>
      </c>
      <c r="AK125" s="141" t="str">
        <f t="shared" si="10"/>
        <v>n/a</v>
      </c>
      <c r="AL125" s="141" t="str">
        <f t="shared" si="10"/>
        <v>n/a</v>
      </c>
      <c r="AM125" s="141" t="str">
        <f t="shared" si="10"/>
        <v>n/a</v>
      </c>
      <c r="AN125" s="141" t="str">
        <f t="shared" si="10"/>
        <v>n/a</v>
      </c>
      <c r="AO125" s="141" t="str">
        <f t="shared" si="10"/>
        <v>n/a</v>
      </c>
      <c r="AP125" s="141" t="str">
        <f t="shared" si="10"/>
        <v>n/a</v>
      </c>
      <c r="AQ125" s="141" t="str">
        <f t="shared" si="10"/>
        <v>n/a</v>
      </c>
      <c r="AR125" s="141" t="str">
        <f t="shared" si="10"/>
        <v>n/a</v>
      </c>
      <c r="AS125" s="141" t="str">
        <f t="shared" si="10"/>
        <v>n/a</v>
      </c>
      <c r="AT125" s="141" t="str">
        <f t="shared" si="10"/>
        <v>n/a</v>
      </c>
      <c r="AU125" s="141" t="str">
        <f t="shared" si="10"/>
        <v>n/a</v>
      </c>
      <c r="AV125" s="141" t="str">
        <f t="shared" si="10"/>
        <v/>
      </c>
      <c r="AW125" s="141" t="str">
        <f t="shared" si="10"/>
        <v/>
      </c>
      <c r="AX125" s="141" t="str">
        <f t="shared" si="10"/>
        <v/>
      </c>
      <c r="AY125" s="141" t="str">
        <f t="shared" si="10"/>
        <v/>
      </c>
      <c r="AZ125" s="141" t="str">
        <f t="shared" si="10"/>
        <v/>
      </c>
      <c r="BA125" s="141" t="str">
        <f t="shared" si="10"/>
        <v/>
      </c>
      <c r="BB125" s="141" t="str">
        <f t="shared" si="10"/>
        <v/>
      </c>
      <c r="BC125" s="141" t="str">
        <f t="shared" si="10"/>
        <v/>
      </c>
      <c r="BD125" s="141" t="str">
        <f t="shared" si="10"/>
        <v/>
      </c>
      <c r="BE125" s="141" t="str">
        <f t="shared" si="10"/>
        <v/>
      </c>
      <c r="BF125" s="141" t="str">
        <f t="shared" si="10"/>
        <v/>
      </c>
      <c r="BG125" s="141" t="str">
        <f t="shared" si="10"/>
        <v/>
      </c>
      <c r="BH125" s="141" t="str">
        <f t="shared" si="10"/>
        <v/>
      </c>
      <c r="BI125" s="141" t="str">
        <f t="shared" si="10"/>
        <v/>
      </c>
      <c r="BJ125" s="141" t="str">
        <f t="shared" si="10"/>
        <v/>
      </c>
      <c r="BK125" s="141" t="str">
        <f t="shared" si="10"/>
        <v/>
      </c>
      <c r="BL125" s="141" t="str">
        <f t="shared" si="10"/>
        <v/>
      </c>
      <c r="BM125" s="141" t="str">
        <f t="shared" si="10"/>
        <v/>
      </c>
    </row>
    <row r="126" spans="1:72" s="135" customFormat="1" hidden="1" x14ac:dyDescent="0.55000000000000004">
      <c r="A126" s="647"/>
      <c r="B126" s="135" t="s">
        <v>469</v>
      </c>
      <c r="G126" s="141" t="str">
        <f t="shared" si="11"/>
        <v/>
      </c>
      <c r="H126" s="141" t="str">
        <f t="shared" si="10"/>
        <v/>
      </c>
      <c r="I126" s="141" t="str">
        <f t="shared" si="10"/>
        <v>n/a</v>
      </c>
      <c r="J126" s="141" t="str">
        <f t="shared" si="10"/>
        <v>n/a</v>
      </c>
      <c r="K126" s="141" t="str">
        <f t="shared" si="10"/>
        <v>n/a</v>
      </c>
      <c r="L126" s="141" t="str">
        <f t="shared" si="10"/>
        <v>n/a</v>
      </c>
      <c r="M126" s="141" t="str">
        <f t="shared" si="10"/>
        <v>n/a</v>
      </c>
      <c r="N126" s="141" t="str">
        <f t="shared" si="10"/>
        <v>n/a</v>
      </c>
      <c r="O126" s="141" t="str">
        <f t="shared" si="10"/>
        <v>n/a</v>
      </c>
      <c r="P126" s="141" t="str">
        <f t="shared" si="10"/>
        <v>n/a</v>
      </c>
      <c r="Q126" s="141" t="str">
        <f t="shared" si="10"/>
        <v>n/a</v>
      </c>
      <c r="R126" s="141" t="str">
        <f t="shared" si="10"/>
        <v>n/a</v>
      </c>
      <c r="S126" s="141" t="str">
        <f t="shared" si="10"/>
        <v>n/a</v>
      </c>
      <c r="T126" s="141" t="str">
        <f t="shared" si="10"/>
        <v>n/a</v>
      </c>
      <c r="U126" s="141" t="str">
        <f t="shared" si="10"/>
        <v>n/a</v>
      </c>
      <c r="V126" s="141" t="str">
        <f t="shared" si="10"/>
        <v>n/a</v>
      </c>
      <c r="W126" s="141" t="str">
        <f t="shared" si="10"/>
        <v>n/a</v>
      </c>
      <c r="X126" s="141" t="str">
        <f t="shared" si="10"/>
        <v>n/a</v>
      </c>
      <c r="Y126" s="141" t="str">
        <f t="shared" si="10"/>
        <v>n/a</v>
      </c>
      <c r="Z126" s="141" t="str">
        <f t="shared" si="10"/>
        <v>n/a</v>
      </c>
      <c r="AA126" s="141" t="str">
        <f t="shared" si="10"/>
        <v>n/a</v>
      </c>
      <c r="AB126" s="141" t="str">
        <f t="shared" si="10"/>
        <v>n/a</v>
      </c>
      <c r="AC126" s="141" t="str">
        <f t="shared" si="10"/>
        <v>n/a</v>
      </c>
      <c r="AD126" s="141" t="str">
        <f t="shared" si="10"/>
        <v>n/a</v>
      </c>
      <c r="AE126" s="141" t="str">
        <f t="shared" si="10"/>
        <v>n/a</v>
      </c>
      <c r="AF126" s="141" t="str">
        <f t="shared" si="10"/>
        <v>n/a</v>
      </c>
      <c r="AG126" s="141" t="str">
        <f t="shared" si="10"/>
        <v>n/a</v>
      </c>
      <c r="AH126" s="141" t="str">
        <f t="shared" si="10"/>
        <v>n/a</v>
      </c>
      <c r="AI126" s="141" t="str">
        <f t="shared" si="10"/>
        <v>n/a</v>
      </c>
      <c r="AJ126" s="141" t="str">
        <f t="shared" si="10"/>
        <v>n/a</v>
      </c>
      <c r="AK126" s="141" t="str">
        <f t="shared" si="10"/>
        <v>n/a</v>
      </c>
      <c r="AL126" s="141" t="str">
        <f t="shared" si="10"/>
        <v>n/a</v>
      </c>
      <c r="AM126" s="141" t="str">
        <f t="shared" si="10"/>
        <v>n/a</v>
      </c>
      <c r="AN126" s="141" t="str">
        <f t="shared" si="10"/>
        <v>n/a</v>
      </c>
      <c r="AO126" s="141" t="str">
        <f t="shared" si="10"/>
        <v>n/a</v>
      </c>
      <c r="AP126" s="141" t="str">
        <f t="shared" si="10"/>
        <v>n/a</v>
      </c>
      <c r="AQ126" s="141" t="str">
        <f t="shared" si="10"/>
        <v>n/a</v>
      </c>
      <c r="AR126" s="141" t="str">
        <f t="shared" si="10"/>
        <v>n/a</v>
      </c>
      <c r="AS126" s="141" t="str">
        <f t="shared" si="10"/>
        <v>n/a</v>
      </c>
      <c r="AT126" s="141" t="str">
        <f t="shared" si="10"/>
        <v>n/a</v>
      </c>
      <c r="AU126" s="141" t="str">
        <f t="shared" si="10"/>
        <v>n/a</v>
      </c>
      <c r="AV126" s="141" t="str">
        <f t="shared" si="10"/>
        <v>n/a</v>
      </c>
      <c r="AW126" s="141" t="str">
        <f t="shared" si="10"/>
        <v/>
      </c>
      <c r="AX126" s="141" t="str">
        <f t="shared" si="10"/>
        <v/>
      </c>
      <c r="AY126" s="141" t="str">
        <f t="shared" si="10"/>
        <v/>
      </c>
      <c r="AZ126" s="141" t="str">
        <f t="shared" si="10"/>
        <v/>
      </c>
      <c r="BA126" s="141" t="str">
        <f t="shared" si="10"/>
        <v/>
      </c>
      <c r="BB126" s="141" t="str">
        <f t="shared" si="10"/>
        <v/>
      </c>
      <c r="BC126" s="141" t="str">
        <f t="shared" si="10"/>
        <v/>
      </c>
      <c r="BD126" s="141" t="str">
        <f t="shared" si="10"/>
        <v/>
      </c>
      <c r="BE126" s="141" t="str">
        <f t="shared" si="10"/>
        <v/>
      </c>
      <c r="BF126" s="141" t="str">
        <f t="shared" si="10"/>
        <v/>
      </c>
      <c r="BG126" s="141" t="str">
        <f t="shared" si="10"/>
        <v/>
      </c>
      <c r="BH126" s="141" t="str">
        <f t="shared" si="10"/>
        <v/>
      </c>
      <c r="BI126" s="141" t="str">
        <f t="shared" si="10"/>
        <v/>
      </c>
      <c r="BJ126" s="141" t="str">
        <f t="shared" si="10"/>
        <v/>
      </c>
      <c r="BK126" s="141" t="str">
        <f t="shared" si="10"/>
        <v/>
      </c>
      <c r="BL126" s="141" t="str">
        <f t="shared" si="10"/>
        <v/>
      </c>
      <c r="BM126" s="141" t="str">
        <f t="shared" si="10"/>
        <v/>
      </c>
    </row>
    <row r="127" spans="1:72" s="135" customFormat="1" hidden="1" x14ac:dyDescent="0.55000000000000004">
      <c r="A127" s="647"/>
      <c r="B127" s="135" t="s">
        <v>470</v>
      </c>
      <c r="G127" s="141" t="str">
        <f t="shared" si="11"/>
        <v/>
      </c>
      <c r="H127" s="141" t="str">
        <f t="shared" si="10"/>
        <v/>
      </c>
      <c r="I127" s="141" t="str">
        <f t="shared" si="10"/>
        <v/>
      </c>
      <c r="J127" s="141" t="str">
        <f t="shared" si="10"/>
        <v>n/a</v>
      </c>
      <c r="K127" s="141" t="str">
        <f t="shared" si="10"/>
        <v>n/a</v>
      </c>
      <c r="L127" s="141" t="str">
        <f t="shared" si="10"/>
        <v>n/a</v>
      </c>
      <c r="M127" s="141" t="str">
        <f t="shared" si="10"/>
        <v>n/a</v>
      </c>
      <c r="N127" s="141" t="str">
        <f t="shared" si="10"/>
        <v>n/a</v>
      </c>
      <c r="O127" s="141" t="str">
        <f t="shared" si="10"/>
        <v>n/a</v>
      </c>
      <c r="P127" s="141" t="str">
        <f t="shared" si="10"/>
        <v>n/a</v>
      </c>
      <c r="Q127" s="141" t="str">
        <f t="shared" si="10"/>
        <v>n/a</v>
      </c>
      <c r="R127" s="141" t="str">
        <f t="shared" si="10"/>
        <v>n/a</v>
      </c>
      <c r="S127" s="141" t="str">
        <f t="shared" si="10"/>
        <v>n/a</v>
      </c>
      <c r="T127" s="141" t="str">
        <f t="shared" si="10"/>
        <v>n/a</v>
      </c>
      <c r="U127" s="141" t="str">
        <f t="shared" si="10"/>
        <v>n/a</v>
      </c>
      <c r="V127" s="141" t="str">
        <f t="shared" si="10"/>
        <v>n/a</v>
      </c>
      <c r="W127" s="141" t="str">
        <f t="shared" si="10"/>
        <v>n/a</v>
      </c>
      <c r="X127" s="141" t="str">
        <f t="shared" si="10"/>
        <v>n/a</v>
      </c>
      <c r="Y127" s="141" t="str">
        <f t="shared" si="10"/>
        <v>n/a</v>
      </c>
      <c r="Z127" s="141" t="str">
        <f t="shared" si="10"/>
        <v>n/a</v>
      </c>
      <c r="AA127" s="141" t="str">
        <f t="shared" si="10"/>
        <v>n/a</v>
      </c>
      <c r="AB127" s="141" t="str">
        <f t="shared" si="10"/>
        <v>n/a</v>
      </c>
      <c r="AC127" s="141" t="str">
        <f t="shared" si="10"/>
        <v>n/a</v>
      </c>
      <c r="AD127" s="141" t="str">
        <f t="shared" si="10"/>
        <v>n/a</v>
      </c>
      <c r="AE127" s="141" t="str">
        <f t="shared" si="10"/>
        <v>n/a</v>
      </c>
      <c r="AF127" s="141" t="str">
        <f t="shared" si="10"/>
        <v>n/a</v>
      </c>
      <c r="AG127" s="141" t="str">
        <f t="shared" si="10"/>
        <v>n/a</v>
      </c>
      <c r="AH127" s="141" t="str">
        <f t="shared" si="10"/>
        <v>n/a</v>
      </c>
      <c r="AI127" s="141" t="str">
        <f t="shared" si="10"/>
        <v>n/a</v>
      </c>
      <c r="AJ127" s="141" t="str">
        <f t="shared" si="10"/>
        <v>n/a</v>
      </c>
      <c r="AK127" s="141" t="str">
        <f t="shared" si="10"/>
        <v>n/a</v>
      </c>
      <c r="AL127" s="141" t="str">
        <f t="shared" si="10"/>
        <v>n/a</v>
      </c>
      <c r="AM127" s="141" t="str">
        <f t="shared" si="10"/>
        <v>n/a</v>
      </c>
      <c r="AN127" s="141" t="str">
        <f t="shared" si="10"/>
        <v>n/a</v>
      </c>
      <c r="AO127" s="141" t="str">
        <f t="shared" si="10"/>
        <v>n/a</v>
      </c>
      <c r="AP127" s="141" t="str">
        <f t="shared" si="10"/>
        <v>n/a</v>
      </c>
      <c r="AQ127" s="141" t="str">
        <f t="shared" si="10"/>
        <v>n/a</v>
      </c>
      <c r="AR127" s="141" t="str">
        <f t="shared" si="10"/>
        <v>n/a</v>
      </c>
      <c r="AS127" s="141" t="str">
        <f t="shared" si="10"/>
        <v>n/a</v>
      </c>
      <c r="AT127" s="141" t="str">
        <f t="shared" si="10"/>
        <v>n/a</v>
      </c>
      <c r="AU127" s="141" t="str">
        <f t="shared" si="10"/>
        <v>n/a</v>
      </c>
      <c r="AV127" s="141" t="str">
        <f t="shared" si="10"/>
        <v>n/a</v>
      </c>
      <c r="AW127" s="141" t="str">
        <f t="shared" si="10"/>
        <v>n/a</v>
      </c>
      <c r="AX127" s="141" t="str">
        <f t="shared" si="10"/>
        <v/>
      </c>
      <c r="AY127" s="141" t="str">
        <f t="shared" si="10"/>
        <v/>
      </c>
      <c r="AZ127" s="141" t="str">
        <f t="shared" si="10"/>
        <v/>
      </c>
      <c r="BA127" s="141" t="str">
        <f t="shared" si="10"/>
        <v/>
      </c>
      <c r="BB127" s="141" t="str">
        <f t="shared" si="10"/>
        <v/>
      </c>
      <c r="BC127" s="141" t="str">
        <f t="shared" si="10"/>
        <v/>
      </c>
      <c r="BD127" s="141" t="str">
        <f t="shared" si="10"/>
        <v/>
      </c>
      <c r="BE127" s="141" t="str">
        <f t="shared" si="10"/>
        <v/>
      </c>
      <c r="BF127" s="141" t="str">
        <f t="shared" si="10"/>
        <v/>
      </c>
      <c r="BG127" s="141" t="str">
        <f t="shared" si="10"/>
        <v/>
      </c>
      <c r="BH127" s="141" t="str">
        <f t="shared" si="10"/>
        <v/>
      </c>
      <c r="BI127" s="141" t="str">
        <f t="shared" si="10"/>
        <v/>
      </c>
      <c r="BJ127" s="141" t="str">
        <f t="shared" si="10"/>
        <v/>
      </c>
      <c r="BK127" s="141" t="str">
        <f t="shared" si="10"/>
        <v/>
      </c>
      <c r="BL127" s="141" t="str">
        <f t="shared" si="10"/>
        <v/>
      </c>
      <c r="BM127" s="141" t="str">
        <f t="shared" si="10"/>
        <v/>
      </c>
    </row>
    <row r="128" spans="1:72" s="135" customFormat="1" hidden="1" x14ac:dyDescent="0.55000000000000004">
      <c r="A128" s="647"/>
      <c r="B128" s="135" t="s">
        <v>471</v>
      </c>
      <c r="G128" s="141" t="str">
        <f t="shared" si="11"/>
        <v/>
      </c>
      <c r="H128" s="141" t="str">
        <f t="shared" si="10"/>
        <v/>
      </c>
      <c r="I128" s="141" t="str">
        <f t="shared" si="10"/>
        <v/>
      </c>
      <c r="J128" s="141" t="str">
        <f t="shared" si="10"/>
        <v/>
      </c>
      <c r="K128" s="141" t="str">
        <f t="shared" si="10"/>
        <v>n/a</v>
      </c>
      <c r="L128" s="141" t="str">
        <f t="shared" si="10"/>
        <v>n/a</v>
      </c>
      <c r="M128" s="141" t="str">
        <f t="shared" si="10"/>
        <v>n/a</v>
      </c>
      <c r="N128" s="141" t="str">
        <f t="shared" si="10"/>
        <v>n/a</v>
      </c>
      <c r="O128" s="141" t="str">
        <f t="shared" si="10"/>
        <v>n/a</v>
      </c>
      <c r="P128" s="141" t="str">
        <f t="shared" si="10"/>
        <v>n/a</v>
      </c>
      <c r="Q128" s="141" t="str">
        <f t="shared" si="10"/>
        <v>n/a</v>
      </c>
      <c r="R128" s="141" t="str">
        <f t="shared" si="10"/>
        <v>n/a</v>
      </c>
      <c r="S128" s="141" t="str">
        <f t="shared" si="10"/>
        <v>n/a</v>
      </c>
      <c r="T128" s="141" t="str">
        <f t="shared" si="10"/>
        <v>n/a</v>
      </c>
      <c r="U128" s="141" t="str">
        <f t="shared" si="10"/>
        <v>n/a</v>
      </c>
      <c r="V128" s="141" t="str">
        <f t="shared" si="10"/>
        <v>n/a</v>
      </c>
      <c r="W128" s="141" t="str">
        <f t="shared" si="10"/>
        <v>n/a</v>
      </c>
      <c r="X128" s="141" t="str">
        <f t="shared" si="10"/>
        <v>n/a</v>
      </c>
      <c r="Y128" s="141" t="str">
        <f t="shared" si="10"/>
        <v>n/a</v>
      </c>
      <c r="Z128" s="141" t="str">
        <f t="shared" si="10"/>
        <v>n/a</v>
      </c>
      <c r="AA128" s="141" t="str">
        <f t="shared" si="10"/>
        <v>n/a</v>
      </c>
      <c r="AB128" s="141" t="str">
        <f t="shared" si="10"/>
        <v>n/a</v>
      </c>
      <c r="AC128" s="141" t="str">
        <f t="shared" si="10"/>
        <v>n/a</v>
      </c>
      <c r="AD128" s="141" t="str">
        <f t="shared" si="10"/>
        <v>n/a</v>
      </c>
      <c r="AE128" s="141" t="str">
        <f t="shared" si="10"/>
        <v>n/a</v>
      </c>
      <c r="AF128" s="141" t="str">
        <f t="shared" si="10"/>
        <v>n/a</v>
      </c>
      <c r="AG128" s="141" t="str">
        <f t="shared" si="10"/>
        <v>n/a</v>
      </c>
      <c r="AH128" s="141" t="str">
        <f t="shared" si="10"/>
        <v>n/a</v>
      </c>
      <c r="AI128" s="141" t="str">
        <f t="shared" si="10"/>
        <v>n/a</v>
      </c>
      <c r="AJ128" s="141" t="str">
        <f t="shared" si="10"/>
        <v>n/a</v>
      </c>
      <c r="AK128" s="141" t="str">
        <f t="shared" si="10"/>
        <v>n/a</v>
      </c>
      <c r="AL128" s="141" t="str">
        <f t="shared" si="10"/>
        <v>n/a</v>
      </c>
      <c r="AM128" s="141" t="str">
        <f t="shared" si="10"/>
        <v>n/a</v>
      </c>
      <c r="AN128" s="141" t="str">
        <f t="shared" si="10"/>
        <v>n/a</v>
      </c>
      <c r="AO128" s="141" t="str">
        <f t="shared" si="10"/>
        <v>n/a</v>
      </c>
      <c r="AP128" s="141" t="str">
        <f t="shared" si="10"/>
        <v>n/a</v>
      </c>
      <c r="AQ128" s="141" t="str">
        <f t="shared" si="10"/>
        <v>n/a</v>
      </c>
      <c r="AR128" s="141" t="str">
        <f t="shared" si="10"/>
        <v>n/a</v>
      </c>
      <c r="AS128" s="141" t="str">
        <f t="shared" si="10"/>
        <v>n/a</v>
      </c>
      <c r="AT128" s="141" t="str">
        <f t="shared" ref="H128:BM133" si="12">IF(AS12="","","n/a")</f>
        <v>n/a</v>
      </c>
      <c r="AU128" s="141" t="str">
        <f t="shared" si="12"/>
        <v>n/a</v>
      </c>
      <c r="AV128" s="141" t="str">
        <f t="shared" si="12"/>
        <v>n/a</v>
      </c>
      <c r="AW128" s="141" t="str">
        <f t="shared" si="12"/>
        <v>n/a</v>
      </c>
      <c r="AX128" s="141" t="str">
        <f t="shared" si="12"/>
        <v>n/a</v>
      </c>
      <c r="AY128" s="141" t="str">
        <f t="shared" si="12"/>
        <v/>
      </c>
      <c r="AZ128" s="141" t="str">
        <f t="shared" si="12"/>
        <v/>
      </c>
      <c r="BA128" s="141" t="str">
        <f t="shared" si="12"/>
        <v/>
      </c>
      <c r="BB128" s="141" t="str">
        <f t="shared" si="12"/>
        <v/>
      </c>
      <c r="BC128" s="141" t="str">
        <f t="shared" si="12"/>
        <v/>
      </c>
      <c r="BD128" s="141" t="str">
        <f t="shared" si="12"/>
        <v/>
      </c>
      <c r="BE128" s="141" t="str">
        <f t="shared" si="12"/>
        <v/>
      </c>
      <c r="BF128" s="141" t="str">
        <f t="shared" si="12"/>
        <v/>
      </c>
      <c r="BG128" s="141" t="str">
        <f t="shared" si="12"/>
        <v/>
      </c>
      <c r="BH128" s="141" t="str">
        <f t="shared" si="12"/>
        <v/>
      </c>
      <c r="BI128" s="141" t="str">
        <f t="shared" si="12"/>
        <v/>
      </c>
      <c r="BJ128" s="141" t="str">
        <f t="shared" si="12"/>
        <v/>
      </c>
      <c r="BK128" s="141" t="str">
        <f t="shared" si="12"/>
        <v/>
      </c>
      <c r="BL128" s="141" t="str">
        <f t="shared" si="12"/>
        <v/>
      </c>
      <c r="BM128" s="141" t="str">
        <f t="shared" si="12"/>
        <v/>
      </c>
    </row>
    <row r="129" spans="1:66" s="135" customFormat="1" hidden="1" x14ac:dyDescent="0.55000000000000004">
      <c r="A129" s="647"/>
      <c r="B129" s="135" t="s">
        <v>472</v>
      </c>
      <c r="G129" s="141" t="str">
        <f t="shared" si="11"/>
        <v/>
      </c>
      <c r="H129" s="141" t="str">
        <f t="shared" si="12"/>
        <v/>
      </c>
      <c r="I129" s="141" t="str">
        <f t="shared" si="12"/>
        <v/>
      </c>
      <c r="J129" s="141" t="str">
        <f t="shared" si="12"/>
        <v/>
      </c>
      <c r="K129" s="141" t="str">
        <f t="shared" si="12"/>
        <v/>
      </c>
      <c r="L129" s="141" t="str">
        <f t="shared" si="12"/>
        <v>n/a</v>
      </c>
      <c r="M129" s="141" t="str">
        <f t="shared" si="12"/>
        <v>n/a</v>
      </c>
      <c r="N129" s="141" t="str">
        <f t="shared" si="12"/>
        <v>n/a</v>
      </c>
      <c r="O129" s="141" t="str">
        <f t="shared" si="12"/>
        <v>n/a</v>
      </c>
      <c r="P129" s="141" t="str">
        <f t="shared" si="12"/>
        <v>n/a</v>
      </c>
      <c r="Q129" s="141" t="str">
        <f t="shared" si="12"/>
        <v>n/a</v>
      </c>
      <c r="R129" s="141" t="str">
        <f t="shared" si="12"/>
        <v>n/a</v>
      </c>
      <c r="S129" s="141" t="str">
        <f t="shared" si="12"/>
        <v>n/a</v>
      </c>
      <c r="T129" s="141" t="str">
        <f t="shared" si="12"/>
        <v>n/a</v>
      </c>
      <c r="U129" s="141" t="str">
        <f t="shared" si="12"/>
        <v>n/a</v>
      </c>
      <c r="V129" s="141" t="str">
        <f t="shared" si="12"/>
        <v>n/a</v>
      </c>
      <c r="W129" s="141" t="str">
        <f t="shared" si="12"/>
        <v>n/a</v>
      </c>
      <c r="X129" s="141" t="str">
        <f t="shared" si="12"/>
        <v>n/a</v>
      </c>
      <c r="Y129" s="141" t="str">
        <f t="shared" si="12"/>
        <v>n/a</v>
      </c>
      <c r="Z129" s="141" t="str">
        <f t="shared" si="12"/>
        <v>n/a</v>
      </c>
      <c r="AA129" s="141" t="str">
        <f t="shared" si="12"/>
        <v>n/a</v>
      </c>
      <c r="AB129" s="141" t="str">
        <f t="shared" si="12"/>
        <v>n/a</v>
      </c>
      <c r="AC129" s="141" t="str">
        <f t="shared" si="12"/>
        <v>n/a</v>
      </c>
      <c r="AD129" s="141" t="str">
        <f t="shared" si="12"/>
        <v>n/a</v>
      </c>
      <c r="AE129" s="141" t="str">
        <f t="shared" si="12"/>
        <v>n/a</v>
      </c>
      <c r="AF129" s="141" t="str">
        <f t="shared" si="12"/>
        <v>n/a</v>
      </c>
      <c r="AG129" s="141" t="str">
        <f t="shared" si="12"/>
        <v>n/a</v>
      </c>
      <c r="AH129" s="141" t="str">
        <f t="shared" si="12"/>
        <v>n/a</v>
      </c>
      <c r="AI129" s="141" t="str">
        <f t="shared" si="12"/>
        <v>n/a</v>
      </c>
      <c r="AJ129" s="141" t="str">
        <f t="shared" si="12"/>
        <v>n/a</v>
      </c>
      <c r="AK129" s="141" t="str">
        <f t="shared" si="12"/>
        <v>n/a</v>
      </c>
      <c r="AL129" s="141" t="str">
        <f t="shared" si="12"/>
        <v>n/a</v>
      </c>
      <c r="AM129" s="141" t="str">
        <f t="shared" si="12"/>
        <v>n/a</v>
      </c>
      <c r="AN129" s="141" t="str">
        <f t="shared" si="12"/>
        <v>n/a</v>
      </c>
      <c r="AO129" s="141" t="str">
        <f t="shared" si="12"/>
        <v>n/a</v>
      </c>
      <c r="AP129" s="141" t="str">
        <f t="shared" si="12"/>
        <v>n/a</v>
      </c>
      <c r="AQ129" s="141" t="str">
        <f t="shared" si="12"/>
        <v>n/a</v>
      </c>
      <c r="AR129" s="141" t="str">
        <f t="shared" si="12"/>
        <v>n/a</v>
      </c>
      <c r="AS129" s="141" t="str">
        <f t="shared" si="12"/>
        <v>n/a</v>
      </c>
      <c r="AT129" s="141" t="str">
        <f t="shared" si="12"/>
        <v>n/a</v>
      </c>
      <c r="AU129" s="141" t="str">
        <f t="shared" si="12"/>
        <v>n/a</v>
      </c>
      <c r="AV129" s="141" t="str">
        <f t="shared" si="12"/>
        <v>n/a</v>
      </c>
      <c r="AW129" s="141" t="str">
        <f t="shared" si="12"/>
        <v>n/a</v>
      </c>
      <c r="AX129" s="141" t="str">
        <f t="shared" si="12"/>
        <v>n/a</v>
      </c>
      <c r="AY129" s="141" t="str">
        <f t="shared" si="12"/>
        <v>n/a</v>
      </c>
      <c r="AZ129" s="141" t="str">
        <f t="shared" si="12"/>
        <v/>
      </c>
      <c r="BA129" s="141" t="str">
        <f t="shared" si="12"/>
        <v/>
      </c>
      <c r="BB129" s="141" t="str">
        <f t="shared" si="12"/>
        <v/>
      </c>
      <c r="BC129" s="141" t="str">
        <f t="shared" si="12"/>
        <v/>
      </c>
      <c r="BD129" s="141" t="str">
        <f t="shared" si="12"/>
        <v/>
      </c>
      <c r="BE129" s="141" t="str">
        <f t="shared" si="12"/>
        <v/>
      </c>
      <c r="BF129" s="141" t="str">
        <f t="shared" si="12"/>
        <v/>
      </c>
      <c r="BG129" s="141" t="str">
        <f t="shared" si="12"/>
        <v/>
      </c>
      <c r="BH129" s="141" t="str">
        <f t="shared" si="12"/>
        <v/>
      </c>
      <c r="BI129" s="141" t="str">
        <f t="shared" si="12"/>
        <v/>
      </c>
      <c r="BJ129" s="141" t="str">
        <f t="shared" si="12"/>
        <v/>
      </c>
      <c r="BK129" s="141" t="str">
        <f t="shared" si="12"/>
        <v/>
      </c>
      <c r="BL129" s="141" t="str">
        <f t="shared" si="12"/>
        <v/>
      </c>
      <c r="BM129" s="141" t="str">
        <f t="shared" si="12"/>
        <v/>
      </c>
    </row>
    <row r="130" spans="1:66" s="135" customFormat="1" hidden="1" x14ac:dyDescent="0.55000000000000004">
      <c r="A130" s="647"/>
      <c r="B130" s="135" t="s">
        <v>473</v>
      </c>
      <c r="G130" s="141" t="str">
        <f t="shared" si="11"/>
        <v/>
      </c>
      <c r="H130" s="141" t="str">
        <f t="shared" si="12"/>
        <v/>
      </c>
      <c r="I130" s="141" t="str">
        <f t="shared" si="12"/>
        <v/>
      </c>
      <c r="J130" s="141" t="str">
        <f t="shared" si="12"/>
        <v/>
      </c>
      <c r="K130" s="141" t="str">
        <f t="shared" si="12"/>
        <v/>
      </c>
      <c r="L130" s="141" t="str">
        <f t="shared" si="12"/>
        <v/>
      </c>
      <c r="M130" s="141" t="str">
        <f t="shared" si="12"/>
        <v>n/a</v>
      </c>
      <c r="N130" s="141" t="str">
        <f t="shared" si="12"/>
        <v>n/a</v>
      </c>
      <c r="O130" s="141" t="str">
        <f t="shared" si="12"/>
        <v>n/a</v>
      </c>
      <c r="P130" s="141" t="str">
        <f t="shared" si="12"/>
        <v>n/a</v>
      </c>
      <c r="Q130" s="141" t="str">
        <f t="shared" si="12"/>
        <v>n/a</v>
      </c>
      <c r="R130" s="141" t="str">
        <f t="shared" si="12"/>
        <v>n/a</v>
      </c>
      <c r="S130" s="141" t="str">
        <f t="shared" si="12"/>
        <v>n/a</v>
      </c>
      <c r="T130" s="141" t="str">
        <f t="shared" si="12"/>
        <v>n/a</v>
      </c>
      <c r="U130" s="141" t="str">
        <f t="shared" si="12"/>
        <v>n/a</v>
      </c>
      <c r="V130" s="141" t="str">
        <f t="shared" si="12"/>
        <v>n/a</v>
      </c>
      <c r="W130" s="141" t="str">
        <f t="shared" si="12"/>
        <v>n/a</v>
      </c>
      <c r="X130" s="141" t="str">
        <f t="shared" si="12"/>
        <v>n/a</v>
      </c>
      <c r="Y130" s="141" t="str">
        <f t="shared" si="12"/>
        <v>n/a</v>
      </c>
      <c r="Z130" s="141" t="str">
        <f t="shared" si="12"/>
        <v>n/a</v>
      </c>
      <c r="AA130" s="141" t="str">
        <f t="shared" si="12"/>
        <v>n/a</v>
      </c>
      <c r="AB130" s="141" t="str">
        <f t="shared" si="12"/>
        <v>n/a</v>
      </c>
      <c r="AC130" s="141" t="str">
        <f t="shared" si="12"/>
        <v>n/a</v>
      </c>
      <c r="AD130" s="141" t="str">
        <f t="shared" si="12"/>
        <v>n/a</v>
      </c>
      <c r="AE130" s="141" t="str">
        <f t="shared" si="12"/>
        <v>n/a</v>
      </c>
      <c r="AF130" s="141" t="str">
        <f t="shared" si="12"/>
        <v>n/a</v>
      </c>
      <c r="AG130" s="141" t="str">
        <f t="shared" si="12"/>
        <v>n/a</v>
      </c>
      <c r="AH130" s="141" t="str">
        <f t="shared" si="12"/>
        <v>n/a</v>
      </c>
      <c r="AI130" s="141" t="str">
        <f t="shared" si="12"/>
        <v>n/a</v>
      </c>
      <c r="AJ130" s="141" t="str">
        <f t="shared" si="12"/>
        <v>n/a</v>
      </c>
      <c r="AK130" s="141" t="str">
        <f t="shared" si="12"/>
        <v>n/a</v>
      </c>
      <c r="AL130" s="141" t="str">
        <f t="shared" si="12"/>
        <v>n/a</v>
      </c>
      <c r="AM130" s="141" t="str">
        <f t="shared" si="12"/>
        <v>n/a</v>
      </c>
      <c r="AN130" s="141" t="str">
        <f t="shared" si="12"/>
        <v>n/a</v>
      </c>
      <c r="AO130" s="141" t="str">
        <f t="shared" si="12"/>
        <v>n/a</v>
      </c>
      <c r="AP130" s="141" t="str">
        <f t="shared" si="12"/>
        <v>n/a</v>
      </c>
      <c r="AQ130" s="141" t="str">
        <f t="shared" si="12"/>
        <v>n/a</v>
      </c>
      <c r="AR130" s="141" t="str">
        <f t="shared" si="12"/>
        <v>n/a</v>
      </c>
      <c r="AS130" s="141" t="str">
        <f t="shared" si="12"/>
        <v>n/a</v>
      </c>
      <c r="AT130" s="141" t="str">
        <f t="shared" si="12"/>
        <v>n/a</v>
      </c>
      <c r="AU130" s="141" t="str">
        <f t="shared" si="12"/>
        <v>n/a</v>
      </c>
      <c r="AV130" s="141" t="str">
        <f t="shared" si="12"/>
        <v>n/a</v>
      </c>
      <c r="AW130" s="141" t="str">
        <f t="shared" si="12"/>
        <v>n/a</v>
      </c>
      <c r="AX130" s="141" t="str">
        <f t="shared" si="12"/>
        <v>n/a</v>
      </c>
      <c r="AY130" s="141" t="str">
        <f t="shared" si="12"/>
        <v>n/a</v>
      </c>
      <c r="AZ130" s="141" t="str">
        <f t="shared" si="12"/>
        <v>n/a</v>
      </c>
      <c r="BA130" s="141" t="str">
        <f t="shared" si="12"/>
        <v/>
      </c>
      <c r="BB130" s="141" t="str">
        <f t="shared" si="12"/>
        <v/>
      </c>
      <c r="BC130" s="141" t="str">
        <f t="shared" si="12"/>
        <v/>
      </c>
      <c r="BD130" s="141" t="str">
        <f t="shared" si="12"/>
        <v/>
      </c>
      <c r="BE130" s="141" t="str">
        <f t="shared" si="12"/>
        <v/>
      </c>
      <c r="BF130" s="141" t="str">
        <f t="shared" si="12"/>
        <v/>
      </c>
      <c r="BG130" s="141" t="str">
        <f t="shared" si="12"/>
        <v/>
      </c>
      <c r="BH130" s="141" t="str">
        <f t="shared" si="12"/>
        <v/>
      </c>
      <c r="BI130" s="141" t="str">
        <f t="shared" si="12"/>
        <v/>
      </c>
      <c r="BJ130" s="141" t="str">
        <f t="shared" si="12"/>
        <v/>
      </c>
      <c r="BK130" s="141" t="str">
        <f t="shared" si="12"/>
        <v/>
      </c>
      <c r="BL130" s="141" t="str">
        <f t="shared" si="12"/>
        <v/>
      </c>
      <c r="BM130" s="141" t="str">
        <f t="shared" si="12"/>
        <v/>
      </c>
    </row>
    <row r="131" spans="1:66" s="135" customFormat="1" hidden="1" x14ac:dyDescent="0.55000000000000004">
      <c r="A131" s="647"/>
      <c r="B131" s="135" t="s">
        <v>474</v>
      </c>
      <c r="G131" s="141" t="str">
        <f t="shared" si="11"/>
        <v/>
      </c>
      <c r="H131" s="141" t="str">
        <f t="shared" si="12"/>
        <v/>
      </c>
      <c r="I131" s="141" t="str">
        <f t="shared" si="12"/>
        <v/>
      </c>
      <c r="J131" s="141" t="str">
        <f t="shared" si="12"/>
        <v/>
      </c>
      <c r="K131" s="141" t="str">
        <f t="shared" si="12"/>
        <v/>
      </c>
      <c r="L131" s="141" t="str">
        <f t="shared" si="12"/>
        <v/>
      </c>
      <c r="M131" s="141" t="str">
        <f t="shared" si="12"/>
        <v/>
      </c>
      <c r="N131" s="141" t="str">
        <f t="shared" si="12"/>
        <v>n/a</v>
      </c>
      <c r="O131" s="141" t="str">
        <f t="shared" si="12"/>
        <v>n/a</v>
      </c>
      <c r="P131" s="141" t="str">
        <f t="shared" si="12"/>
        <v>n/a</v>
      </c>
      <c r="Q131" s="141" t="str">
        <f t="shared" si="12"/>
        <v>n/a</v>
      </c>
      <c r="R131" s="141" t="str">
        <f t="shared" si="12"/>
        <v>n/a</v>
      </c>
      <c r="S131" s="141" t="str">
        <f t="shared" si="12"/>
        <v>n/a</v>
      </c>
      <c r="T131" s="141" t="str">
        <f t="shared" si="12"/>
        <v>n/a</v>
      </c>
      <c r="U131" s="141" t="str">
        <f t="shared" si="12"/>
        <v>n/a</v>
      </c>
      <c r="V131" s="141" t="str">
        <f t="shared" si="12"/>
        <v>n/a</v>
      </c>
      <c r="W131" s="141" t="str">
        <f t="shared" si="12"/>
        <v>n/a</v>
      </c>
      <c r="X131" s="141" t="str">
        <f t="shared" si="12"/>
        <v>n/a</v>
      </c>
      <c r="Y131" s="141" t="str">
        <f t="shared" si="12"/>
        <v>n/a</v>
      </c>
      <c r="Z131" s="141" t="str">
        <f t="shared" si="12"/>
        <v>n/a</v>
      </c>
      <c r="AA131" s="141" t="str">
        <f t="shared" si="12"/>
        <v>n/a</v>
      </c>
      <c r="AB131" s="141" t="str">
        <f t="shared" si="12"/>
        <v>n/a</v>
      </c>
      <c r="AC131" s="141" t="str">
        <f t="shared" si="12"/>
        <v>n/a</v>
      </c>
      <c r="AD131" s="141" t="str">
        <f t="shared" si="12"/>
        <v>n/a</v>
      </c>
      <c r="AE131" s="141" t="str">
        <f t="shared" si="12"/>
        <v>n/a</v>
      </c>
      <c r="AF131" s="141" t="str">
        <f t="shared" si="12"/>
        <v>n/a</v>
      </c>
      <c r="AG131" s="141" t="str">
        <f t="shared" si="12"/>
        <v>n/a</v>
      </c>
      <c r="AH131" s="141" t="str">
        <f t="shared" si="12"/>
        <v>n/a</v>
      </c>
      <c r="AI131" s="141" t="str">
        <f t="shared" si="12"/>
        <v>n/a</v>
      </c>
      <c r="AJ131" s="141" t="str">
        <f t="shared" si="12"/>
        <v>n/a</v>
      </c>
      <c r="AK131" s="141" t="str">
        <f t="shared" si="12"/>
        <v>n/a</v>
      </c>
      <c r="AL131" s="141" t="str">
        <f t="shared" si="12"/>
        <v>n/a</v>
      </c>
      <c r="AM131" s="141" t="str">
        <f t="shared" si="12"/>
        <v>n/a</v>
      </c>
      <c r="AN131" s="141" t="str">
        <f t="shared" si="12"/>
        <v>n/a</v>
      </c>
      <c r="AO131" s="141" t="str">
        <f t="shared" si="12"/>
        <v>n/a</v>
      </c>
      <c r="AP131" s="141" t="str">
        <f t="shared" si="12"/>
        <v>n/a</v>
      </c>
      <c r="AQ131" s="141" t="str">
        <f t="shared" si="12"/>
        <v>n/a</v>
      </c>
      <c r="AR131" s="141" t="str">
        <f t="shared" si="12"/>
        <v>n/a</v>
      </c>
      <c r="AS131" s="141" t="str">
        <f t="shared" si="12"/>
        <v>n/a</v>
      </c>
      <c r="AT131" s="141" t="str">
        <f t="shared" si="12"/>
        <v>n/a</v>
      </c>
      <c r="AU131" s="141" t="str">
        <f t="shared" si="12"/>
        <v>n/a</v>
      </c>
      <c r="AV131" s="141" t="str">
        <f t="shared" si="12"/>
        <v>n/a</v>
      </c>
      <c r="AW131" s="141" t="str">
        <f t="shared" si="12"/>
        <v>n/a</v>
      </c>
      <c r="AX131" s="141" t="str">
        <f t="shared" si="12"/>
        <v>n/a</v>
      </c>
      <c r="AY131" s="141" t="str">
        <f t="shared" si="12"/>
        <v>n/a</v>
      </c>
      <c r="AZ131" s="141" t="str">
        <f t="shared" si="12"/>
        <v>n/a</v>
      </c>
      <c r="BA131" s="141" t="str">
        <f t="shared" si="12"/>
        <v>n/a</v>
      </c>
      <c r="BB131" s="141" t="str">
        <f t="shared" si="12"/>
        <v/>
      </c>
      <c r="BC131" s="141" t="str">
        <f t="shared" si="12"/>
        <v/>
      </c>
      <c r="BD131" s="141" t="str">
        <f t="shared" si="12"/>
        <v/>
      </c>
      <c r="BE131" s="141" t="str">
        <f t="shared" si="12"/>
        <v/>
      </c>
      <c r="BF131" s="141" t="str">
        <f t="shared" si="12"/>
        <v/>
      </c>
      <c r="BG131" s="141" t="str">
        <f t="shared" si="12"/>
        <v/>
      </c>
      <c r="BH131" s="141" t="str">
        <f t="shared" si="12"/>
        <v/>
      </c>
      <c r="BI131" s="141" t="str">
        <f t="shared" si="12"/>
        <v/>
      </c>
      <c r="BJ131" s="141" t="str">
        <f t="shared" si="12"/>
        <v/>
      </c>
      <c r="BK131" s="141" t="str">
        <f t="shared" si="12"/>
        <v/>
      </c>
      <c r="BL131" s="141" t="str">
        <f t="shared" si="12"/>
        <v/>
      </c>
      <c r="BM131" s="141" t="str">
        <f t="shared" si="12"/>
        <v/>
      </c>
    </row>
    <row r="132" spans="1:66" s="135" customFormat="1" hidden="1" x14ac:dyDescent="0.55000000000000004">
      <c r="A132" s="647"/>
      <c r="B132" s="135" t="s">
        <v>475</v>
      </c>
      <c r="G132" s="141" t="str">
        <f t="shared" si="11"/>
        <v/>
      </c>
      <c r="H132" s="141" t="str">
        <f t="shared" si="12"/>
        <v/>
      </c>
      <c r="I132" s="141" t="str">
        <f t="shared" si="12"/>
        <v/>
      </c>
      <c r="J132" s="141" t="str">
        <f t="shared" si="12"/>
        <v/>
      </c>
      <c r="K132" s="141" t="str">
        <f t="shared" si="12"/>
        <v/>
      </c>
      <c r="L132" s="141" t="str">
        <f t="shared" si="12"/>
        <v/>
      </c>
      <c r="M132" s="141" t="str">
        <f t="shared" si="12"/>
        <v/>
      </c>
      <c r="N132" s="141" t="str">
        <f t="shared" si="12"/>
        <v/>
      </c>
      <c r="O132" s="141" t="str">
        <f t="shared" si="12"/>
        <v>n/a</v>
      </c>
      <c r="P132" s="141" t="str">
        <f t="shared" si="12"/>
        <v>n/a</v>
      </c>
      <c r="Q132" s="141" t="str">
        <f t="shared" si="12"/>
        <v>n/a</v>
      </c>
      <c r="R132" s="141" t="str">
        <f t="shared" si="12"/>
        <v>n/a</v>
      </c>
      <c r="S132" s="141" t="str">
        <f t="shared" si="12"/>
        <v>n/a</v>
      </c>
      <c r="T132" s="141" t="str">
        <f t="shared" si="12"/>
        <v>n/a</v>
      </c>
      <c r="U132" s="141" t="str">
        <f t="shared" si="12"/>
        <v>n/a</v>
      </c>
      <c r="V132" s="141" t="str">
        <f t="shared" si="12"/>
        <v>n/a</v>
      </c>
      <c r="W132" s="141" t="str">
        <f t="shared" si="12"/>
        <v>n/a</v>
      </c>
      <c r="X132" s="141" t="str">
        <f t="shared" si="12"/>
        <v>n/a</v>
      </c>
      <c r="Y132" s="141" t="str">
        <f t="shared" si="12"/>
        <v>n/a</v>
      </c>
      <c r="Z132" s="141" t="str">
        <f t="shared" si="12"/>
        <v>n/a</v>
      </c>
      <c r="AA132" s="141" t="str">
        <f t="shared" si="12"/>
        <v>n/a</v>
      </c>
      <c r="AB132" s="141" t="str">
        <f t="shared" si="12"/>
        <v>n/a</v>
      </c>
      <c r="AC132" s="141" t="str">
        <f t="shared" si="12"/>
        <v>n/a</v>
      </c>
      <c r="AD132" s="141" t="str">
        <f t="shared" si="12"/>
        <v>n/a</v>
      </c>
      <c r="AE132" s="141" t="str">
        <f t="shared" si="12"/>
        <v>n/a</v>
      </c>
      <c r="AF132" s="141" t="str">
        <f t="shared" si="12"/>
        <v>n/a</v>
      </c>
      <c r="AG132" s="141" t="str">
        <f t="shared" si="12"/>
        <v>n/a</v>
      </c>
      <c r="AH132" s="141" t="str">
        <f t="shared" si="12"/>
        <v>n/a</v>
      </c>
      <c r="AI132" s="141" t="str">
        <f t="shared" si="12"/>
        <v>n/a</v>
      </c>
      <c r="AJ132" s="141" t="str">
        <f t="shared" si="12"/>
        <v>n/a</v>
      </c>
      <c r="AK132" s="141" t="str">
        <f t="shared" si="12"/>
        <v>n/a</v>
      </c>
      <c r="AL132" s="141" t="str">
        <f t="shared" si="12"/>
        <v>n/a</v>
      </c>
      <c r="AM132" s="141" t="str">
        <f t="shared" si="12"/>
        <v>n/a</v>
      </c>
      <c r="AN132" s="141" t="str">
        <f t="shared" si="12"/>
        <v>n/a</v>
      </c>
      <c r="AO132" s="141" t="str">
        <f t="shared" si="12"/>
        <v>n/a</v>
      </c>
      <c r="AP132" s="141" t="str">
        <f t="shared" si="12"/>
        <v>n/a</v>
      </c>
      <c r="AQ132" s="141" t="str">
        <f t="shared" si="12"/>
        <v>n/a</v>
      </c>
      <c r="AR132" s="141" t="str">
        <f t="shared" si="12"/>
        <v>n/a</v>
      </c>
      <c r="AS132" s="141" t="str">
        <f t="shared" si="12"/>
        <v>n/a</v>
      </c>
      <c r="AT132" s="141" t="str">
        <f t="shared" si="12"/>
        <v>n/a</v>
      </c>
      <c r="AU132" s="141" t="str">
        <f t="shared" si="12"/>
        <v>n/a</v>
      </c>
      <c r="AV132" s="141" t="str">
        <f t="shared" si="12"/>
        <v>n/a</v>
      </c>
      <c r="AW132" s="141" t="str">
        <f t="shared" si="12"/>
        <v>n/a</v>
      </c>
      <c r="AX132" s="141" t="str">
        <f t="shared" si="12"/>
        <v>n/a</v>
      </c>
      <c r="AY132" s="141" t="str">
        <f t="shared" si="12"/>
        <v>n/a</v>
      </c>
      <c r="AZ132" s="141" t="str">
        <f t="shared" si="12"/>
        <v>n/a</v>
      </c>
      <c r="BA132" s="141" t="str">
        <f t="shared" si="12"/>
        <v>n/a</v>
      </c>
      <c r="BB132" s="141" t="str">
        <f t="shared" si="12"/>
        <v>n/a</v>
      </c>
      <c r="BC132" s="141" t="str">
        <f t="shared" si="12"/>
        <v/>
      </c>
      <c r="BD132" s="141" t="str">
        <f t="shared" si="12"/>
        <v/>
      </c>
      <c r="BE132" s="141" t="str">
        <f t="shared" si="12"/>
        <v/>
      </c>
      <c r="BF132" s="141" t="str">
        <f t="shared" si="12"/>
        <v/>
      </c>
      <c r="BG132" s="141" t="str">
        <f t="shared" si="12"/>
        <v/>
      </c>
      <c r="BH132" s="141" t="str">
        <f t="shared" si="12"/>
        <v/>
      </c>
      <c r="BI132" s="141" t="str">
        <f t="shared" si="12"/>
        <v/>
      </c>
      <c r="BJ132" s="141" t="str">
        <f t="shared" si="12"/>
        <v/>
      </c>
      <c r="BK132" s="141" t="str">
        <f t="shared" si="12"/>
        <v/>
      </c>
      <c r="BL132" s="141" t="str">
        <f t="shared" si="12"/>
        <v/>
      </c>
      <c r="BM132" s="141" t="str">
        <f t="shared" si="12"/>
        <v/>
      </c>
    </row>
    <row r="133" spans="1:66" s="135" customFormat="1" hidden="1" x14ac:dyDescent="0.55000000000000004">
      <c r="A133" s="647"/>
      <c r="B133" s="135" t="s">
        <v>476</v>
      </c>
      <c r="G133" s="141" t="str">
        <f t="shared" si="11"/>
        <v/>
      </c>
      <c r="H133" s="141" t="str">
        <f t="shared" si="12"/>
        <v/>
      </c>
      <c r="I133" s="141" t="str">
        <f t="shared" si="12"/>
        <v/>
      </c>
      <c r="J133" s="141" t="str">
        <f t="shared" si="12"/>
        <v/>
      </c>
      <c r="K133" s="141" t="str">
        <f t="shared" ref="H133:BM137" si="13">IF(J17="","","n/a")</f>
        <v/>
      </c>
      <c r="L133" s="141" t="str">
        <f t="shared" si="13"/>
        <v/>
      </c>
      <c r="M133" s="141" t="str">
        <f t="shared" si="13"/>
        <v/>
      </c>
      <c r="N133" s="141" t="str">
        <f t="shared" si="13"/>
        <v/>
      </c>
      <c r="O133" s="141" t="str">
        <f t="shared" si="13"/>
        <v/>
      </c>
      <c r="P133" s="141" t="str">
        <f t="shared" si="13"/>
        <v>n/a</v>
      </c>
      <c r="Q133" s="141" t="str">
        <f t="shared" si="13"/>
        <v>n/a</v>
      </c>
      <c r="R133" s="141" t="str">
        <f t="shared" si="13"/>
        <v>n/a</v>
      </c>
      <c r="S133" s="141" t="str">
        <f t="shared" si="13"/>
        <v>n/a</v>
      </c>
      <c r="T133" s="141" t="str">
        <f t="shared" si="13"/>
        <v>n/a</v>
      </c>
      <c r="U133" s="141" t="str">
        <f t="shared" si="13"/>
        <v>n/a</v>
      </c>
      <c r="V133" s="141" t="str">
        <f t="shared" si="13"/>
        <v>n/a</v>
      </c>
      <c r="W133" s="141" t="str">
        <f t="shared" si="13"/>
        <v>n/a</v>
      </c>
      <c r="X133" s="141" t="str">
        <f t="shared" si="13"/>
        <v>n/a</v>
      </c>
      <c r="Y133" s="141" t="str">
        <f t="shared" si="13"/>
        <v>n/a</v>
      </c>
      <c r="Z133" s="141" t="str">
        <f t="shared" si="13"/>
        <v>n/a</v>
      </c>
      <c r="AA133" s="141" t="str">
        <f t="shared" si="13"/>
        <v>n/a</v>
      </c>
      <c r="AB133" s="141" t="str">
        <f t="shared" si="13"/>
        <v>n/a</v>
      </c>
      <c r="AC133" s="141" t="str">
        <f t="shared" si="13"/>
        <v>n/a</v>
      </c>
      <c r="AD133" s="141" t="str">
        <f t="shared" si="13"/>
        <v>n/a</v>
      </c>
      <c r="AE133" s="141" t="str">
        <f t="shared" si="13"/>
        <v>n/a</v>
      </c>
      <c r="AF133" s="141" t="str">
        <f t="shared" si="13"/>
        <v>n/a</v>
      </c>
      <c r="AG133" s="141" t="str">
        <f t="shared" si="13"/>
        <v>n/a</v>
      </c>
      <c r="AH133" s="141" t="str">
        <f t="shared" si="13"/>
        <v>n/a</v>
      </c>
      <c r="AI133" s="141" t="str">
        <f t="shared" si="13"/>
        <v>n/a</v>
      </c>
      <c r="AJ133" s="141" t="str">
        <f t="shared" si="13"/>
        <v>n/a</v>
      </c>
      <c r="AK133" s="141" t="str">
        <f t="shared" si="13"/>
        <v>n/a</v>
      </c>
      <c r="AL133" s="141" t="str">
        <f t="shared" si="13"/>
        <v>n/a</v>
      </c>
      <c r="AM133" s="141" t="str">
        <f t="shared" si="13"/>
        <v>n/a</v>
      </c>
      <c r="AN133" s="141" t="str">
        <f t="shared" si="13"/>
        <v>n/a</v>
      </c>
      <c r="AO133" s="141" t="str">
        <f t="shared" si="13"/>
        <v>n/a</v>
      </c>
      <c r="AP133" s="141" t="str">
        <f t="shared" si="13"/>
        <v>n/a</v>
      </c>
      <c r="AQ133" s="141" t="str">
        <f t="shared" si="13"/>
        <v>n/a</v>
      </c>
      <c r="AR133" s="141" t="str">
        <f t="shared" si="13"/>
        <v>n/a</v>
      </c>
      <c r="AS133" s="141" t="str">
        <f t="shared" si="13"/>
        <v>n/a</v>
      </c>
      <c r="AT133" s="141" t="str">
        <f t="shared" si="13"/>
        <v>n/a</v>
      </c>
      <c r="AU133" s="141" t="str">
        <f t="shared" si="13"/>
        <v>n/a</v>
      </c>
      <c r="AV133" s="141" t="str">
        <f t="shared" si="13"/>
        <v>n/a</v>
      </c>
      <c r="AW133" s="141" t="str">
        <f t="shared" si="13"/>
        <v>n/a</v>
      </c>
      <c r="AX133" s="141" t="str">
        <f t="shared" si="13"/>
        <v>n/a</v>
      </c>
      <c r="AY133" s="141" t="str">
        <f t="shared" si="13"/>
        <v>n/a</v>
      </c>
      <c r="AZ133" s="141" t="str">
        <f t="shared" si="13"/>
        <v>n/a</v>
      </c>
      <c r="BA133" s="141" t="str">
        <f t="shared" si="13"/>
        <v>n/a</v>
      </c>
      <c r="BB133" s="141" t="str">
        <f t="shared" si="13"/>
        <v>n/a</v>
      </c>
      <c r="BC133" s="141" t="str">
        <f t="shared" si="13"/>
        <v>n/a</v>
      </c>
      <c r="BD133" s="141" t="str">
        <f t="shared" si="13"/>
        <v/>
      </c>
      <c r="BE133" s="141" t="str">
        <f t="shared" si="13"/>
        <v/>
      </c>
      <c r="BF133" s="141" t="str">
        <f t="shared" si="13"/>
        <v/>
      </c>
      <c r="BG133" s="141" t="str">
        <f t="shared" si="13"/>
        <v/>
      </c>
      <c r="BH133" s="141" t="str">
        <f t="shared" si="13"/>
        <v/>
      </c>
      <c r="BI133" s="141" t="str">
        <f t="shared" si="13"/>
        <v/>
      </c>
      <c r="BJ133" s="141" t="str">
        <f t="shared" si="13"/>
        <v/>
      </c>
      <c r="BK133" s="141" t="str">
        <f t="shared" si="13"/>
        <v/>
      </c>
      <c r="BL133" s="141" t="str">
        <f t="shared" si="13"/>
        <v/>
      </c>
      <c r="BM133" s="141" t="str">
        <f t="shared" si="13"/>
        <v/>
      </c>
    </row>
    <row r="134" spans="1:66" s="135" customFormat="1" hidden="1" x14ac:dyDescent="0.55000000000000004">
      <c r="A134" s="647"/>
      <c r="B134" s="135" t="s">
        <v>477</v>
      </c>
      <c r="G134" s="141" t="str">
        <f t="shared" si="11"/>
        <v/>
      </c>
      <c r="H134" s="141" t="str">
        <f t="shared" si="13"/>
        <v/>
      </c>
      <c r="I134" s="141" t="str">
        <f t="shared" si="13"/>
        <v/>
      </c>
      <c r="J134" s="141" t="str">
        <f t="shared" si="13"/>
        <v/>
      </c>
      <c r="K134" s="141" t="str">
        <f t="shared" si="13"/>
        <v/>
      </c>
      <c r="L134" s="141" t="str">
        <f t="shared" si="13"/>
        <v/>
      </c>
      <c r="M134" s="141" t="str">
        <f t="shared" si="13"/>
        <v/>
      </c>
      <c r="N134" s="141" t="str">
        <f t="shared" si="13"/>
        <v/>
      </c>
      <c r="O134" s="141" t="str">
        <f t="shared" si="13"/>
        <v/>
      </c>
      <c r="P134" s="141" t="str">
        <f t="shared" si="13"/>
        <v/>
      </c>
      <c r="Q134" s="141" t="str">
        <f t="shared" si="13"/>
        <v>n/a</v>
      </c>
      <c r="R134" s="141" t="str">
        <f t="shared" si="13"/>
        <v>n/a</v>
      </c>
      <c r="S134" s="141" t="str">
        <f t="shared" si="13"/>
        <v>n/a</v>
      </c>
      <c r="T134" s="141" t="str">
        <f t="shared" si="13"/>
        <v>n/a</v>
      </c>
      <c r="U134" s="141" t="str">
        <f t="shared" si="13"/>
        <v>n/a</v>
      </c>
      <c r="V134" s="141" t="str">
        <f t="shared" si="13"/>
        <v>n/a</v>
      </c>
      <c r="W134" s="141" t="str">
        <f t="shared" si="13"/>
        <v>n/a</v>
      </c>
      <c r="X134" s="141" t="str">
        <f t="shared" si="13"/>
        <v>n/a</v>
      </c>
      <c r="Y134" s="141" t="str">
        <f t="shared" si="13"/>
        <v>n/a</v>
      </c>
      <c r="Z134" s="141" t="str">
        <f t="shared" si="13"/>
        <v>n/a</v>
      </c>
      <c r="AA134" s="141" t="str">
        <f t="shared" si="13"/>
        <v>n/a</v>
      </c>
      <c r="AB134" s="141" t="str">
        <f t="shared" si="13"/>
        <v>n/a</v>
      </c>
      <c r="AC134" s="141" t="str">
        <f t="shared" si="13"/>
        <v>n/a</v>
      </c>
      <c r="AD134" s="141" t="str">
        <f t="shared" si="13"/>
        <v>n/a</v>
      </c>
      <c r="AE134" s="141" t="str">
        <f t="shared" si="13"/>
        <v>n/a</v>
      </c>
      <c r="AF134" s="141" t="str">
        <f t="shared" si="13"/>
        <v>n/a</v>
      </c>
      <c r="AG134" s="141" t="str">
        <f t="shared" si="13"/>
        <v>n/a</v>
      </c>
      <c r="AH134" s="141" t="str">
        <f t="shared" si="13"/>
        <v>n/a</v>
      </c>
      <c r="AI134" s="141" t="str">
        <f t="shared" si="13"/>
        <v>n/a</v>
      </c>
      <c r="AJ134" s="141" t="str">
        <f t="shared" si="13"/>
        <v>n/a</v>
      </c>
      <c r="AK134" s="141" t="str">
        <f t="shared" si="13"/>
        <v>n/a</v>
      </c>
      <c r="AL134" s="141" t="str">
        <f t="shared" si="13"/>
        <v>n/a</v>
      </c>
      <c r="AM134" s="141" t="str">
        <f t="shared" si="13"/>
        <v>n/a</v>
      </c>
      <c r="AN134" s="141" t="str">
        <f t="shared" si="13"/>
        <v>n/a</v>
      </c>
      <c r="AO134" s="141" t="str">
        <f t="shared" si="13"/>
        <v>n/a</v>
      </c>
      <c r="AP134" s="141" t="str">
        <f t="shared" si="13"/>
        <v>n/a</v>
      </c>
      <c r="AQ134" s="141" t="str">
        <f t="shared" si="13"/>
        <v>n/a</v>
      </c>
      <c r="AR134" s="141" t="str">
        <f t="shared" si="13"/>
        <v>n/a</v>
      </c>
      <c r="AS134" s="141" t="str">
        <f t="shared" si="13"/>
        <v>n/a</v>
      </c>
      <c r="AT134" s="141" t="str">
        <f t="shared" si="13"/>
        <v>n/a</v>
      </c>
      <c r="AU134" s="141" t="str">
        <f t="shared" si="13"/>
        <v>n/a</v>
      </c>
      <c r="AV134" s="141" t="str">
        <f t="shared" si="13"/>
        <v>n/a</v>
      </c>
      <c r="AW134" s="141" t="str">
        <f t="shared" si="13"/>
        <v>n/a</v>
      </c>
      <c r="AX134" s="141" t="str">
        <f t="shared" si="13"/>
        <v>n/a</v>
      </c>
      <c r="AY134" s="141" t="str">
        <f t="shared" si="13"/>
        <v>n/a</v>
      </c>
      <c r="AZ134" s="141" t="str">
        <f t="shared" si="13"/>
        <v>n/a</v>
      </c>
      <c r="BA134" s="141" t="str">
        <f t="shared" si="13"/>
        <v>n/a</v>
      </c>
      <c r="BB134" s="141" t="str">
        <f t="shared" si="13"/>
        <v>n/a</v>
      </c>
      <c r="BC134" s="141" t="str">
        <f t="shared" si="13"/>
        <v>n/a</v>
      </c>
      <c r="BD134" s="141" t="str">
        <f t="shared" si="13"/>
        <v>n/a</v>
      </c>
      <c r="BE134" s="141" t="str">
        <f t="shared" si="13"/>
        <v/>
      </c>
      <c r="BF134" s="141" t="str">
        <f t="shared" si="13"/>
        <v/>
      </c>
      <c r="BG134" s="141" t="str">
        <f t="shared" si="13"/>
        <v/>
      </c>
      <c r="BH134" s="141" t="str">
        <f t="shared" si="13"/>
        <v/>
      </c>
      <c r="BI134" s="141" t="str">
        <f t="shared" si="13"/>
        <v/>
      </c>
      <c r="BJ134" s="141" t="str">
        <f t="shared" si="13"/>
        <v/>
      </c>
      <c r="BK134" s="141" t="str">
        <f t="shared" si="13"/>
        <v/>
      </c>
      <c r="BL134" s="141" t="str">
        <f t="shared" si="13"/>
        <v/>
      </c>
      <c r="BM134" s="141" t="str">
        <f t="shared" si="13"/>
        <v/>
      </c>
    </row>
    <row r="135" spans="1:66" s="135" customFormat="1" hidden="1" x14ac:dyDescent="0.55000000000000004">
      <c r="A135" s="647"/>
      <c r="B135" s="135" t="s">
        <v>478</v>
      </c>
      <c r="G135" s="141" t="str">
        <f t="shared" si="11"/>
        <v/>
      </c>
      <c r="H135" s="141" t="str">
        <f t="shared" si="13"/>
        <v/>
      </c>
      <c r="I135" s="141" t="str">
        <f t="shared" si="13"/>
        <v/>
      </c>
      <c r="J135" s="141" t="str">
        <f t="shared" si="13"/>
        <v/>
      </c>
      <c r="K135" s="141" t="str">
        <f t="shared" si="13"/>
        <v/>
      </c>
      <c r="L135" s="141" t="str">
        <f t="shared" si="13"/>
        <v/>
      </c>
      <c r="M135" s="141" t="str">
        <f t="shared" si="13"/>
        <v/>
      </c>
      <c r="N135" s="141" t="str">
        <f t="shared" si="13"/>
        <v/>
      </c>
      <c r="O135" s="141" t="str">
        <f t="shared" si="13"/>
        <v/>
      </c>
      <c r="P135" s="141" t="str">
        <f t="shared" si="13"/>
        <v/>
      </c>
      <c r="Q135" s="141" t="str">
        <f t="shared" si="13"/>
        <v/>
      </c>
      <c r="R135" s="141" t="str">
        <f t="shared" si="13"/>
        <v>n/a</v>
      </c>
      <c r="S135" s="141" t="str">
        <f t="shared" si="13"/>
        <v>n/a</v>
      </c>
      <c r="T135" s="141" t="str">
        <f t="shared" si="13"/>
        <v>n/a</v>
      </c>
      <c r="U135" s="141" t="str">
        <f t="shared" si="13"/>
        <v>n/a</v>
      </c>
      <c r="V135" s="141" t="str">
        <f t="shared" si="13"/>
        <v>n/a</v>
      </c>
      <c r="W135" s="141" t="str">
        <f t="shared" si="13"/>
        <v>n/a</v>
      </c>
      <c r="X135" s="141" t="str">
        <f t="shared" si="13"/>
        <v>n/a</v>
      </c>
      <c r="Y135" s="141" t="str">
        <f t="shared" si="13"/>
        <v>n/a</v>
      </c>
      <c r="Z135" s="141" t="str">
        <f t="shared" si="13"/>
        <v>n/a</v>
      </c>
      <c r="AA135" s="141" t="str">
        <f t="shared" si="13"/>
        <v>n/a</v>
      </c>
      <c r="AB135" s="141" t="str">
        <f t="shared" si="13"/>
        <v>n/a</v>
      </c>
      <c r="AC135" s="141" t="str">
        <f t="shared" si="13"/>
        <v>n/a</v>
      </c>
      <c r="AD135" s="141" t="str">
        <f t="shared" si="13"/>
        <v>n/a</v>
      </c>
      <c r="AE135" s="141" t="str">
        <f t="shared" si="13"/>
        <v>n/a</v>
      </c>
      <c r="AF135" s="141" t="str">
        <f t="shared" si="13"/>
        <v>n/a</v>
      </c>
      <c r="AG135" s="141" t="str">
        <f t="shared" si="13"/>
        <v>n/a</v>
      </c>
      <c r="AH135" s="141" t="str">
        <f t="shared" si="13"/>
        <v>n/a</v>
      </c>
      <c r="AI135" s="141" t="str">
        <f t="shared" si="13"/>
        <v>n/a</v>
      </c>
      <c r="AJ135" s="141" t="str">
        <f t="shared" si="13"/>
        <v>n/a</v>
      </c>
      <c r="AK135" s="141" t="str">
        <f t="shared" si="13"/>
        <v>n/a</v>
      </c>
      <c r="AL135" s="141" t="str">
        <f t="shared" si="13"/>
        <v>n/a</v>
      </c>
      <c r="AM135" s="141" t="str">
        <f t="shared" si="13"/>
        <v>n/a</v>
      </c>
      <c r="AN135" s="141" t="str">
        <f t="shared" si="13"/>
        <v>n/a</v>
      </c>
      <c r="AO135" s="141" t="str">
        <f t="shared" si="13"/>
        <v>n/a</v>
      </c>
      <c r="AP135" s="141" t="str">
        <f t="shared" si="13"/>
        <v>n/a</v>
      </c>
      <c r="AQ135" s="141" t="str">
        <f t="shared" si="13"/>
        <v>n/a</v>
      </c>
      <c r="AR135" s="141" t="str">
        <f t="shared" si="13"/>
        <v>n/a</v>
      </c>
      <c r="AS135" s="141" t="str">
        <f t="shared" si="13"/>
        <v>n/a</v>
      </c>
      <c r="AT135" s="141" t="str">
        <f t="shared" si="13"/>
        <v>n/a</v>
      </c>
      <c r="AU135" s="141" t="str">
        <f t="shared" si="13"/>
        <v>n/a</v>
      </c>
      <c r="AV135" s="141" t="str">
        <f t="shared" si="13"/>
        <v>n/a</v>
      </c>
      <c r="AW135" s="141" t="str">
        <f t="shared" si="13"/>
        <v>n/a</v>
      </c>
      <c r="AX135" s="141" t="str">
        <f t="shared" si="13"/>
        <v>n/a</v>
      </c>
      <c r="AY135" s="141" t="str">
        <f t="shared" si="13"/>
        <v>n/a</v>
      </c>
      <c r="AZ135" s="141" t="str">
        <f t="shared" si="13"/>
        <v>n/a</v>
      </c>
      <c r="BA135" s="141" t="str">
        <f t="shared" si="13"/>
        <v>n/a</v>
      </c>
      <c r="BB135" s="141" t="str">
        <f t="shared" si="13"/>
        <v>n/a</v>
      </c>
      <c r="BC135" s="141" t="str">
        <f t="shared" si="13"/>
        <v>n/a</v>
      </c>
      <c r="BD135" s="141" t="str">
        <f t="shared" si="13"/>
        <v>n/a</v>
      </c>
      <c r="BE135" s="141" t="str">
        <f t="shared" si="13"/>
        <v>n/a</v>
      </c>
      <c r="BF135" s="141" t="str">
        <f t="shared" si="13"/>
        <v/>
      </c>
      <c r="BG135" s="141" t="str">
        <f t="shared" si="13"/>
        <v/>
      </c>
      <c r="BH135" s="141" t="str">
        <f t="shared" si="13"/>
        <v/>
      </c>
      <c r="BI135" s="141" t="str">
        <f t="shared" si="13"/>
        <v/>
      </c>
      <c r="BJ135" s="141" t="str">
        <f t="shared" si="13"/>
        <v/>
      </c>
      <c r="BK135" s="141" t="str">
        <f t="shared" si="13"/>
        <v/>
      </c>
      <c r="BL135" s="141" t="str">
        <f t="shared" si="13"/>
        <v/>
      </c>
      <c r="BM135" s="141" t="str">
        <f t="shared" si="13"/>
        <v/>
      </c>
    </row>
    <row r="136" spans="1:66" s="135" customFormat="1" hidden="1" x14ac:dyDescent="0.55000000000000004">
      <c r="A136" s="647"/>
      <c r="B136" s="135" t="s">
        <v>479</v>
      </c>
      <c r="G136" s="141" t="str">
        <f t="shared" si="11"/>
        <v/>
      </c>
      <c r="H136" s="141" t="str">
        <f t="shared" si="13"/>
        <v/>
      </c>
      <c r="I136" s="141" t="str">
        <f t="shared" si="13"/>
        <v/>
      </c>
      <c r="J136" s="141" t="str">
        <f t="shared" si="13"/>
        <v/>
      </c>
      <c r="K136" s="141" t="str">
        <f t="shared" si="13"/>
        <v/>
      </c>
      <c r="L136" s="141" t="str">
        <f t="shared" si="13"/>
        <v/>
      </c>
      <c r="M136" s="141" t="str">
        <f t="shared" si="13"/>
        <v/>
      </c>
      <c r="N136" s="141" t="str">
        <f t="shared" si="13"/>
        <v/>
      </c>
      <c r="O136" s="141" t="str">
        <f t="shared" si="13"/>
        <v/>
      </c>
      <c r="P136" s="141" t="str">
        <f t="shared" si="13"/>
        <v/>
      </c>
      <c r="Q136" s="141" t="str">
        <f t="shared" si="13"/>
        <v/>
      </c>
      <c r="R136" s="141" t="str">
        <f t="shared" si="13"/>
        <v/>
      </c>
      <c r="S136" s="141" t="str">
        <f t="shared" si="13"/>
        <v>n/a</v>
      </c>
      <c r="T136" s="141" t="str">
        <f t="shared" si="13"/>
        <v>n/a</v>
      </c>
      <c r="U136" s="141" t="str">
        <f t="shared" si="13"/>
        <v>n/a</v>
      </c>
      <c r="V136" s="141" t="str">
        <f t="shared" si="13"/>
        <v>n/a</v>
      </c>
      <c r="W136" s="141" t="str">
        <f t="shared" si="13"/>
        <v>n/a</v>
      </c>
      <c r="X136" s="141" t="str">
        <f t="shared" si="13"/>
        <v>n/a</v>
      </c>
      <c r="Y136" s="141" t="str">
        <f t="shared" si="13"/>
        <v>n/a</v>
      </c>
      <c r="Z136" s="141" t="str">
        <f t="shared" si="13"/>
        <v>n/a</v>
      </c>
      <c r="AA136" s="141" t="str">
        <f t="shared" si="13"/>
        <v>n/a</v>
      </c>
      <c r="AB136" s="141" t="str">
        <f t="shared" si="13"/>
        <v>n/a</v>
      </c>
      <c r="AC136" s="141" t="str">
        <f t="shared" si="13"/>
        <v>n/a</v>
      </c>
      <c r="AD136" s="141" t="str">
        <f t="shared" si="13"/>
        <v>n/a</v>
      </c>
      <c r="AE136" s="141" t="str">
        <f t="shared" si="13"/>
        <v>n/a</v>
      </c>
      <c r="AF136" s="141" t="str">
        <f t="shared" si="13"/>
        <v>n/a</v>
      </c>
      <c r="AG136" s="141" t="str">
        <f t="shared" si="13"/>
        <v>n/a</v>
      </c>
      <c r="AH136" s="141" t="str">
        <f t="shared" si="13"/>
        <v>n/a</v>
      </c>
      <c r="AI136" s="141" t="str">
        <f t="shared" si="13"/>
        <v>n/a</v>
      </c>
      <c r="AJ136" s="141" t="str">
        <f t="shared" si="13"/>
        <v>n/a</v>
      </c>
      <c r="AK136" s="141" t="str">
        <f t="shared" si="13"/>
        <v>n/a</v>
      </c>
      <c r="AL136" s="141" t="str">
        <f t="shared" si="13"/>
        <v>n/a</v>
      </c>
      <c r="AM136" s="141" t="str">
        <f t="shared" si="13"/>
        <v>n/a</v>
      </c>
      <c r="AN136" s="141" t="str">
        <f t="shared" si="13"/>
        <v>n/a</v>
      </c>
      <c r="AO136" s="141" t="str">
        <f t="shared" si="13"/>
        <v>n/a</v>
      </c>
      <c r="AP136" s="141" t="str">
        <f t="shared" si="13"/>
        <v>n/a</v>
      </c>
      <c r="AQ136" s="141" t="str">
        <f t="shared" si="13"/>
        <v>n/a</v>
      </c>
      <c r="AR136" s="141" t="str">
        <f t="shared" si="13"/>
        <v>n/a</v>
      </c>
      <c r="AS136" s="141" t="str">
        <f t="shared" si="13"/>
        <v>n/a</v>
      </c>
      <c r="AT136" s="141" t="str">
        <f t="shared" si="13"/>
        <v>n/a</v>
      </c>
      <c r="AU136" s="141" t="str">
        <f t="shared" si="13"/>
        <v>n/a</v>
      </c>
      <c r="AV136" s="141" t="str">
        <f t="shared" si="13"/>
        <v>n/a</v>
      </c>
      <c r="AW136" s="141" t="str">
        <f t="shared" si="13"/>
        <v>n/a</v>
      </c>
      <c r="AX136" s="141" t="str">
        <f t="shared" si="13"/>
        <v>n/a</v>
      </c>
      <c r="AY136" s="141" t="str">
        <f t="shared" si="13"/>
        <v>n/a</v>
      </c>
      <c r="AZ136" s="141" t="str">
        <f t="shared" si="13"/>
        <v>n/a</v>
      </c>
      <c r="BA136" s="141" t="str">
        <f t="shared" si="13"/>
        <v>n/a</v>
      </c>
      <c r="BB136" s="141" t="str">
        <f t="shared" si="13"/>
        <v>n/a</v>
      </c>
      <c r="BC136" s="141" t="str">
        <f t="shared" si="13"/>
        <v>n/a</v>
      </c>
      <c r="BD136" s="141" t="str">
        <f t="shared" si="13"/>
        <v>n/a</v>
      </c>
      <c r="BE136" s="141" t="str">
        <f t="shared" si="13"/>
        <v>n/a</v>
      </c>
      <c r="BF136" s="141" t="str">
        <f t="shared" si="13"/>
        <v>n/a</v>
      </c>
      <c r="BG136" s="141" t="str">
        <f t="shared" si="13"/>
        <v/>
      </c>
      <c r="BH136" s="141" t="str">
        <f t="shared" si="13"/>
        <v/>
      </c>
      <c r="BI136" s="141" t="str">
        <f t="shared" si="13"/>
        <v/>
      </c>
      <c r="BJ136" s="141" t="str">
        <f t="shared" si="13"/>
        <v/>
      </c>
      <c r="BK136" s="141" t="str">
        <f t="shared" si="13"/>
        <v/>
      </c>
      <c r="BL136" s="141" t="str">
        <f t="shared" si="13"/>
        <v/>
      </c>
      <c r="BM136" s="141" t="str">
        <f t="shared" si="13"/>
        <v/>
      </c>
    </row>
    <row r="137" spans="1:66" s="135" customFormat="1" hidden="1" x14ac:dyDescent="0.55000000000000004">
      <c r="A137" s="647"/>
      <c r="B137" s="135" t="s">
        <v>480</v>
      </c>
      <c r="G137" s="141" t="str">
        <f t="shared" si="11"/>
        <v/>
      </c>
      <c r="H137" s="141" t="str">
        <f t="shared" si="13"/>
        <v/>
      </c>
      <c r="I137" s="141" t="str">
        <f t="shared" si="13"/>
        <v/>
      </c>
      <c r="J137" s="141" t="str">
        <f t="shared" si="13"/>
        <v/>
      </c>
      <c r="K137" s="141" t="str">
        <f t="shared" si="13"/>
        <v/>
      </c>
      <c r="L137" s="141" t="str">
        <f t="shared" si="13"/>
        <v/>
      </c>
      <c r="M137" s="141" t="str">
        <f t="shared" si="13"/>
        <v/>
      </c>
      <c r="N137" s="141" t="str">
        <f t="shared" si="13"/>
        <v/>
      </c>
      <c r="O137" s="141" t="str">
        <f t="shared" si="13"/>
        <v/>
      </c>
      <c r="P137" s="141" t="str">
        <f t="shared" si="13"/>
        <v/>
      </c>
      <c r="Q137" s="141" t="str">
        <f t="shared" si="13"/>
        <v/>
      </c>
      <c r="R137" s="141" t="str">
        <f t="shared" si="13"/>
        <v/>
      </c>
      <c r="S137" s="141" t="str">
        <f t="shared" si="13"/>
        <v/>
      </c>
      <c r="T137" s="141" t="str">
        <f t="shared" si="13"/>
        <v>n/a</v>
      </c>
      <c r="U137" s="141" t="str">
        <f t="shared" si="13"/>
        <v>n/a</v>
      </c>
      <c r="V137" s="141" t="str">
        <f t="shared" si="13"/>
        <v>n/a</v>
      </c>
      <c r="W137" s="141" t="str">
        <f t="shared" si="13"/>
        <v>n/a</v>
      </c>
      <c r="X137" s="141" t="str">
        <f t="shared" si="13"/>
        <v>n/a</v>
      </c>
      <c r="Y137" s="141" t="str">
        <f t="shared" si="13"/>
        <v>n/a</v>
      </c>
      <c r="Z137" s="141" t="str">
        <f t="shared" si="13"/>
        <v>n/a</v>
      </c>
      <c r="AA137" s="141" t="str">
        <f t="shared" si="13"/>
        <v>n/a</v>
      </c>
      <c r="AB137" s="141" t="str">
        <f t="shared" si="13"/>
        <v>n/a</v>
      </c>
      <c r="AC137" s="141" t="str">
        <f t="shared" si="13"/>
        <v>n/a</v>
      </c>
      <c r="AD137" s="141" t="str">
        <f t="shared" si="13"/>
        <v>n/a</v>
      </c>
      <c r="AE137" s="141" t="str">
        <f t="shared" si="13"/>
        <v>n/a</v>
      </c>
      <c r="AF137" s="141" t="str">
        <f t="shared" si="13"/>
        <v>n/a</v>
      </c>
      <c r="AG137" s="141" t="str">
        <f t="shared" si="13"/>
        <v>n/a</v>
      </c>
      <c r="AH137" s="141" t="str">
        <f t="shared" ref="H137:BM141" si="14">IF(AG21="","","n/a")</f>
        <v>n/a</v>
      </c>
      <c r="AI137" s="141" t="str">
        <f t="shared" si="14"/>
        <v>n/a</v>
      </c>
      <c r="AJ137" s="141" t="str">
        <f t="shared" si="14"/>
        <v>n/a</v>
      </c>
      <c r="AK137" s="141" t="str">
        <f t="shared" si="14"/>
        <v>n/a</v>
      </c>
      <c r="AL137" s="141" t="str">
        <f t="shared" si="14"/>
        <v>n/a</v>
      </c>
      <c r="AM137" s="141" t="str">
        <f t="shared" si="14"/>
        <v>n/a</v>
      </c>
      <c r="AN137" s="141" t="str">
        <f t="shared" si="14"/>
        <v>n/a</v>
      </c>
      <c r="AO137" s="141" t="str">
        <f t="shared" si="14"/>
        <v>n/a</v>
      </c>
      <c r="AP137" s="141" t="str">
        <f t="shared" si="14"/>
        <v>n/a</v>
      </c>
      <c r="AQ137" s="141" t="str">
        <f t="shared" si="14"/>
        <v>n/a</v>
      </c>
      <c r="AR137" s="141" t="str">
        <f t="shared" si="14"/>
        <v>n/a</v>
      </c>
      <c r="AS137" s="141" t="str">
        <f t="shared" si="14"/>
        <v>n/a</v>
      </c>
      <c r="AT137" s="141" t="str">
        <f t="shared" si="14"/>
        <v>n/a</v>
      </c>
      <c r="AU137" s="141" t="str">
        <f t="shared" si="14"/>
        <v>n/a</v>
      </c>
      <c r="AV137" s="141" t="str">
        <f t="shared" si="14"/>
        <v>n/a</v>
      </c>
      <c r="AW137" s="141" t="str">
        <f t="shared" si="14"/>
        <v>n/a</v>
      </c>
      <c r="AX137" s="141" t="str">
        <f t="shared" si="14"/>
        <v>n/a</v>
      </c>
      <c r="AY137" s="141" t="str">
        <f t="shared" si="14"/>
        <v>n/a</v>
      </c>
      <c r="AZ137" s="141" t="str">
        <f t="shared" si="14"/>
        <v>n/a</v>
      </c>
      <c r="BA137" s="141" t="str">
        <f t="shared" si="14"/>
        <v>n/a</v>
      </c>
      <c r="BB137" s="141" t="str">
        <f t="shared" si="14"/>
        <v>n/a</v>
      </c>
      <c r="BC137" s="141" t="str">
        <f t="shared" si="14"/>
        <v>n/a</v>
      </c>
      <c r="BD137" s="141" t="str">
        <f t="shared" si="14"/>
        <v>n/a</v>
      </c>
      <c r="BE137" s="141" t="str">
        <f t="shared" si="14"/>
        <v>n/a</v>
      </c>
      <c r="BF137" s="141" t="str">
        <f t="shared" si="14"/>
        <v>n/a</v>
      </c>
      <c r="BG137" s="141" t="str">
        <f t="shared" si="14"/>
        <v>n/a</v>
      </c>
      <c r="BH137" s="141" t="str">
        <f t="shared" si="14"/>
        <v/>
      </c>
      <c r="BI137" s="141" t="str">
        <f t="shared" si="14"/>
        <v/>
      </c>
      <c r="BJ137" s="141" t="str">
        <f t="shared" si="14"/>
        <v/>
      </c>
      <c r="BK137" s="141" t="str">
        <f t="shared" si="14"/>
        <v/>
      </c>
      <c r="BL137" s="141" t="str">
        <f t="shared" si="14"/>
        <v/>
      </c>
      <c r="BM137" s="141" t="str">
        <f t="shared" si="14"/>
        <v/>
      </c>
    </row>
    <row r="138" spans="1:66" s="135" customFormat="1" hidden="1" x14ac:dyDescent="0.55000000000000004">
      <c r="A138" s="647"/>
      <c r="B138" s="135" t="s">
        <v>481</v>
      </c>
      <c r="G138" s="141" t="str">
        <f t="shared" si="11"/>
        <v/>
      </c>
      <c r="H138" s="141" t="str">
        <f t="shared" si="14"/>
        <v/>
      </c>
      <c r="I138" s="141" t="str">
        <f t="shared" si="14"/>
        <v/>
      </c>
      <c r="J138" s="141" t="str">
        <f t="shared" si="14"/>
        <v/>
      </c>
      <c r="K138" s="141" t="str">
        <f t="shared" si="14"/>
        <v/>
      </c>
      <c r="L138" s="141" t="str">
        <f t="shared" si="14"/>
        <v/>
      </c>
      <c r="M138" s="141" t="str">
        <f t="shared" si="14"/>
        <v/>
      </c>
      <c r="N138" s="141" t="str">
        <f t="shared" si="14"/>
        <v/>
      </c>
      <c r="O138" s="141" t="str">
        <f t="shared" si="14"/>
        <v/>
      </c>
      <c r="P138" s="141" t="str">
        <f t="shared" si="14"/>
        <v/>
      </c>
      <c r="Q138" s="141" t="str">
        <f t="shared" si="14"/>
        <v/>
      </c>
      <c r="R138" s="141" t="str">
        <f t="shared" si="14"/>
        <v/>
      </c>
      <c r="S138" s="141" t="str">
        <f t="shared" si="14"/>
        <v/>
      </c>
      <c r="T138" s="141" t="str">
        <f t="shared" si="14"/>
        <v/>
      </c>
      <c r="U138" s="141" t="str">
        <f t="shared" si="14"/>
        <v>n/a</v>
      </c>
      <c r="V138" s="141" t="str">
        <f t="shared" si="14"/>
        <v>n/a</v>
      </c>
      <c r="W138" s="141" t="str">
        <f t="shared" si="14"/>
        <v>n/a</v>
      </c>
      <c r="X138" s="141" t="str">
        <f t="shared" si="14"/>
        <v>n/a</v>
      </c>
      <c r="Y138" s="141" t="str">
        <f t="shared" si="14"/>
        <v>n/a</v>
      </c>
      <c r="Z138" s="141" t="str">
        <f t="shared" si="14"/>
        <v>n/a</v>
      </c>
      <c r="AA138" s="141" t="str">
        <f t="shared" si="14"/>
        <v>n/a</v>
      </c>
      <c r="AB138" s="141" t="str">
        <f t="shared" si="14"/>
        <v>n/a</v>
      </c>
      <c r="AC138" s="141" t="str">
        <f t="shared" si="14"/>
        <v>n/a</v>
      </c>
      <c r="AD138" s="141" t="str">
        <f t="shared" si="14"/>
        <v>n/a</v>
      </c>
      <c r="AE138" s="141" t="str">
        <f t="shared" si="14"/>
        <v>n/a</v>
      </c>
      <c r="AF138" s="141" t="str">
        <f t="shared" si="14"/>
        <v>n/a</v>
      </c>
      <c r="AG138" s="141" t="str">
        <f t="shared" si="14"/>
        <v>n/a</v>
      </c>
      <c r="AH138" s="141" t="str">
        <f t="shared" si="14"/>
        <v>n/a</v>
      </c>
      <c r="AI138" s="141" t="str">
        <f t="shared" si="14"/>
        <v>n/a</v>
      </c>
      <c r="AJ138" s="141" t="str">
        <f t="shared" si="14"/>
        <v>n/a</v>
      </c>
      <c r="AK138" s="141" t="str">
        <f t="shared" si="14"/>
        <v>n/a</v>
      </c>
      <c r="AL138" s="141" t="str">
        <f t="shared" si="14"/>
        <v>n/a</v>
      </c>
      <c r="AM138" s="141" t="str">
        <f t="shared" si="14"/>
        <v>n/a</v>
      </c>
      <c r="AN138" s="141" t="str">
        <f t="shared" si="14"/>
        <v>n/a</v>
      </c>
      <c r="AO138" s="141" t="str">
        <f t="shared" si="14"/>
        <v>n/a</v>
      </c>
      <c r="AP138" s="141" t="str">
        <f t="shared" si="14"/>
        <v>n/a</v>
      </c>
      <c r="AQ138" s="141" t="str">
        <f t="shared" si="14"/>
        <v>n/a</v>
      </c>
      <c r="AR138" s="141" t="str">
        <f t="shared" si="14"/>
        <v>n/a</v>
      </c>
      <c r="AS138" s="141" t="str">
        <f t="shared" si="14"/>
        <v>n/a</v>
      </c>
      <c r="AT138" s="141" t="str">
        <f t="shared" si="14"/>
        <v>n/a</v>
      </c>
      <c r="AU138" s="141" t="str">
        <f t="shared" si="14"/>
        <v>n/a</v>
      </c>
      <c r="AV138" s="141" t="str">
        <f t="shared" si="14"/>
        <v>n/a</v>
      </c>
      <c r="AW138" s="141" t="str">
        <f t="shared" si="14"/>
        <v>n/a</v>
      </c>
      <c r="AX138" s="141" t="str">
        <f t="shared" si="14"/>
        <v>n/a</v>
      </c>
      <c r="AY138" s="141" t="str">
        <f t="shared" si="14"/>
        <v>n/a</v>
      </c>
      <c r="AZ138" s="141" t="str">
        <f t="shared" si="14"/>
        <v>n/a</v>
      </c>
      <c r="BA138" s="141" t="str">
        <f t="shared" si="14"/>
        <v>n/a</v>
      </c>
      <c r="BB138" s="141" t="str">
        <f t="shared" si="14"/>
        <v>n/a</v>
      </c>
      <c r="BC138" s="141" t="str">
        <f t="shared" si="14"/>
        <v>n/a</v>
      </c>
      <c r="BD138" s="141" t="str">
        <f t="shared" si="14"/>
        <v>n/a</v>
      </c>
      <c r="BE138" s="141" t="str">
        <f t="shared" si="14"/>
        <v>n/a</v>
      </c>
      <c r="BF138" s="141" t="str">
        <f t="shared" si="14"/>
        <v>n/a</v>
      </c>
      <c r="BG138" s="141" t="str">
        <f t="shared" si="14"/>
        <v>n/a</v>
      </c>
      <c r="BH138" s="141" t="str">
        <f t="shared" si="14"/>
        <v>n/a</v>
      </c>
      <c r="BI138" s="141" t="str">
        <f t="shared" si="14"/>
        <v/>
      </c>
      <c r="BJ138" s="141" t="str">
        <f t="shared" si="14"/>
        <v/>
      </c>
      <c r="BK138" s="141" t="str">
        <f t="shared" si="14"/>
        <v/>
      </c>
      <c r="BL138" s="141" t="str">
        <f t="shared" si="14"/>
        <v/>
      </c>
      <c r="BM138" s="141" t="str">
        <f t="shared" si="14"/>
        <v/>
      </c>
    </row>
    <row r="139" spans="1:66" s="135" customFormat="1" hidden="1" x14ac:dyDescent="0.55000000000000004">
      <c r="A139" s="647"/>
      <c r="B139" s="135" t="s">
        <v>482</v>
      </c>
      <c r="G139" s="141" t="str">
        <f t="shared" si="11"/>
        <v/>
      </c>
      <c r="H139" s="141" t="str">
        <f t="shared" si="14"/>
        <v/>
      </c>
      <c r="I139" s="141" t="str">
        <f t="shared" si="14"/>
        <v/>
      </c>
      <c r="J139" s="141" t="str">
        <f t="shared" si="14"/>
        <v/>
      </c>
      <c r="K139" s="141" t="str">
        <f t="shared" si="14"/>
        <v/>
      </c>
      <c r="L139" s="141" t="str">
        <f t="shared" si="14"/>
        <v/>
      </c>
      <c r="M139" s="141" t="str">
        <f t="shared" si="14"/>
        <v/>
      </c>
      <c r="N139" s="141" t="str">
        <f t="shared" si="14"/>
        <v/>
      </c>
      <c r="O139" s="141" t="str">
        <f t="shared" si="14"/>
        <v/>
      </c>
      <c r="P139" s="141" t="str">
        <f t="shared" si="14"/>
        <v/>
      </c>
      <c r="Q139" s="141" t="str">
        <f t="shared" si="14"/>
        <v/>
      </c>
      <c r="R139" s="141" t="str">
        <f t="shared" si="14"/>
        <v/>
      </c>
      <c r="S139" s="141" t="str">
        <f t="shared" si="14"/>
        <v/>
      </c>
      <c r="T139" s="141" t="str">
        <f t="shared" si="14"/>
        <v/>
      </c>
      <c r="U139" s="141" t="str">
        <f t="shared" si="14"/>
        <v/>
      </c>
      <c r="V139" s="141" t="str">
        <f t="shared" si="14"/>
        <v>n/a</v>
      </c>
      <c r="W139" s="141" t="str">
        <f t="shared" si="14"/>
        <v>n/a</v>
      </c>
      <c r="X139" s="141" t="str">
        <f t="shared" si="14"/>
        <v>n/a</v>
      </c>
      <c r="Y139" s="141" t="str">
        <f t="shared" si="14"/>
        <v>n/a</v>
      </c>
      <c r="Z139" s="141" t="str">
        <f t="shared" si="14"/>
        <v>n/a</v>
      </c>
      <c r="AA139" s="141" t="str">
        <f t="shared" si="14"/>
        <v>n/a</v>
      </c>
      <c r="AB139" s="141" t="str">
        <f t="shared" si="14"/>
        <v>n/a</v>
      </c>
      <c r="AC139" s="141" t="str">
        <f t="shared" si="14"/>
        <v>n/a</v>
      </c>
      <c r="AD139" s="141" t="str">
        <f t="shared" si="14"/>
        <v>n/a</v>
      </c>
      <c r="AE139" s="141" t="str">
        <f t="shared" si="14"/>
        <v>n/a</v>
      </c>
      <c r="AF139" s="141" t="str">
        <f t="shared" si="14"/>
        <v>n/a</v>
      </c>
      <c r="AG139" s="141" t="str">
        <f t="shared" si="14"/>
        <v>n/a</v>
      </c>
      <c r="AH139" s="141" t="str">
        <f t="shared" si="14"/>
        <v>n/a</v>
      </c>
      <c r="AI139" s="141" t="str">
        <f t="shared" si="14"/>
        <v>n/a</v>
      </c>
      <c r="AJ139" s="141" t="str">
        <f t="shared" si="14"/>
        <v>n/a</v>
      </c>
      <c r="AK139" s="141" t="str">
        <f t="shared" si="14"/>
        <v>n/a</v>
      </c>
      <c r="AL139" s="141" t="str">
        <f t="shared" si="14"/>
        <v>n/a</v>
      </c>
      <c r="AM139" s="141" t="str">
        <f t="shared" si="14"/>
        <v>n/a</v>
      </c>
      <c r="AN139" s="141" t="str">
        <f t="shared" si="14"/>
        <v>n/a</v>
      </c>
      <c r="AO139" s="141" t="str">
        <f t="shared" si="14"/>
        <v>n/a</v>
      </c>
      <c r="AP139" s="141" t="str">
        <f t="shared" si="14"/>
        <v>n/a</v>
      </c>
      <c r="AQ139" s="141" t="str">
        <f t="shared" si="14"/>
        <v>n/a</v>
      </c>
      <c r="AR139" s="141" t="str">
        <f t="shared" si="14"/>
        <v>n/a</v>
      </c>
      <c r="AS139" s="141" t="str">
        <f t="shared" si="14"/>
        <v>n/a</v>
      </c>
      <c r="AT139" s="141" t="str">
        <f t="shared" si="14"/>
        <v>n/a</v>
      </c>
      <c r="AU139" s="141" t="str">
        <f t="shared" si="14"/>
        <v>n/a</v>
      </c>
      <c r="AV139" s="141" t="str">
        <f t="shared" si="14"/>
        <v>n/a</v>
      </c>
      <c r="AW139" s="141" t="str">
        <f t="shared" si="14"/>
        <v>n/a</v>
      </c>
      <c r="AX139" s="141" t="str">
        <f t="shared" si="14"/>
        <v>n/a</v>
      </c>
      <c r="AY139" s="141" t="str">
        <f t="shared" si="14"/>
        <v>n/a</v>
      </c>
      <c r="AZ139" s="141" t="str">
        <f t="shared" si="14"/>
        <v>n/a</v>
      </c>
      <c r="BA139" s="141" t="str">
        <f t="shared" si="14"/>
        <v>n/a</v>
      </c>
      <c r="BB139" s="141" t="str">
        <f t="shared" si="14"/>
        <v>n/a</v>
      </c>
      <c r="BC139" s="141" t="str">
        <f t="shared" si="14"/>
        <v>n/a</v>
      </c>
      <c r="BD139" s="141" t="str">
        <f t="shared" si="14"/>
        <v>n/a</v>
      </c>
      <c r="BE139" s="141" t="str">
        <f t="shared" si="14"/>
        <v>n/a</v>
      </c>
      <c r="BF139" s="141" t="str">
        <f t="shared" si="14"/>
        <v>n/a</v>
      </c>
      <c r="BG139" s="141" t="str">
        <f t="shared" si="14"/>
        <v>n/a</v>
      </c>
      <c r="BH139" s="141" t="str">
        <f t="shared" si="14"/>
        <v>n/a</v>
      </c>
      <c r="BI139" s="141" t="str">
        <f t="shared" si="14"/>
        <v>n/a</v>
      </c>
      <c r="BJ139" s="141" t="str">
        <f t="shared" si="14"/>
        <v/>
      </c>
      <c r="BK139" s="141" t="str">
        <f t="shared" si="14"/>
        <v/>
      </c>
      <c r="BL139" s="141" t="str">
        <f t="shared" si="14"/>
        <v/>
      </c>
      <c r="BM139" s="141" t="str">
        <f t="shared" si="14"/>
        <v/>
      </c>
    </row>
    <row r="140" spans="1:66" s="135" customFormat="1" hidden="1" x14ac:dyDescent="0.55000000000000004">
      <c r="A140" s="647"/>
      <c r="B140" s="135" t="s">
        <v>483</v>
      </c>
      <c r="G140" s="141" t="str">
        <f t="shared" si="11"/>
        <v/>
      </c>
      <c r="H140" s="141" t="str">
        <f t="shared" si="14"/>
        <v/>
      </c>
      <c r="I140" s="141" t="str">
        <f t="shared" si="14"/>
        <v/>
      </c>
      <c r="J140" s="141" t="str">
        <f t="shared" si="14"/>
        <v/>
      </c>
      <c r="K140" s="141" t="str">
        <f t="shared" si="14"/>
        <v/>
      </c>
      <c r="L140" s="141" t="str">
        <f t="shared" si="14"/>
        <v/>
      </c>
      <c r="M140" s="141" t="str">
        <f t="shared" si="14"/>
        <v/>
      </c>
      <c r="N140" s="141" t="str">
        <f t="shared" si="14"/>
        <v/>
      </c>
      <c r="O140" s="141" t="str">
        <f t="shared" si="14"/>
        <v/>
      </c>
      <c r="P140" s="141" t="str">
        <f t="shared" si="14"/>
        <v/>
      </c>
      <c r="Q140" s="141" t="str">
        <f t="shared" si="14"/>
        <v/>
      </c>
      <c r="R140" s="141" t="str">
        <f t="shared" si="14"/>
        <v/>
      </c>
      <c r="S140" s="141" t="str">
        <f t="shared" si="14"/>
        <v/>
      </c>
      <c r="T140" s="141" t="str">
        <f t="shared" si="14"/>
        <v/>
      </c>
      <c r="U140" s="141" t="str">
        <f t="shared" si="14"/>
        <v/>
      </c>
      <c r="V140" s="141" t="str">
        <f t="shared" si="14"/>
        <v/>
      </c>
      <c r="W140" s="141" t="str">
        <f t="shared" si="14"/>
        <v>n/a</v>
      </c>
      <c r="X140" s="141" t="str">
        <f t="shared" si="14"/>
        <v>n/a</v>
      </c>
      <c r="Y140" s="141" t="str">
        <f t="shared" si="14"/>
        <v>n/a</v>
      </c>
      <c r="Z140" s="141" t="str">
        <f t="shared" si="14"/>
        <v>n/a</v>
      </c>
      <c r="AA140" s="141" t="str">
        <f t="shared" si="14"/>
        <v>n/a</v>
      </c>
      <c r="AB140" s="141" t="str">
        <f t="shared" si="14"/>
        <v>n/a</v>
      </c>
      <c r="AC140" s="141" t="str">
        <f t="shared" si="14"/>
        <v>n/a</v>
      </c>
      <c r="AD140" s="141" t="str">
        <f t="shared" si="14"/>
        <v>n/a</v>
      </c>
      <c r="AE140" s="141" t="str">
        <f t="shared" si="14"/>
        <v>n/a</v>
      </c>
      <c r="AF140" s="141" t="str">
        <f t="shared" si="14"/>
        <v>n/a</v>
      </c>
      <c r="AG140" s="141" t="str">
        <f t="shared" si="14"/>
        <v>n/a</v>
      </c>
      <c r="AH140" s="141" t="str">
        <f t="shared" si="14"/>
        <v>n/a</v>
      </c>
      <c r="AI140" s="141" t="str">
        <f t="shared" si="14"/>
        <v>n/a</v>
      </c>
      <c r="AJ140" s="141" t="str">
        <f t="shared" si="14"/>
        <v>n/a</v>
      </c>
      <c r="AK140" s="141" t="str">
        <f t="shared" si="14"/>
        <v>n/a</v>
      </c>
      <c r="AL140" s="141" t="str">
        <f t="shared" si="14"/>
        <v>n/a</v>
      </c>
      <c r="AM140" s="141" t="str">
        <f t="shared" si="14"/>
        <v>n/a</v>
      </c>
      <c r="AN140" s="141" t="str">
        <f t="shared" si="14"/>
        <v>n/a</v>
      </c>
      <c r="AO140" s="141" t="str">
        <f t="shared" si="14"/>
        <v>n/a</v>
      </c>
      <c r="AP140" s="141" t="str">
        <f t="shared" si="14"/>
        <v>n/a</v>
      </c>
      <c r="AQ140" s="141" t="str">
        <f t="shared" si="14"/>
        <v>n/a</v>
      </c>
      <c r="AR140" s="141" t="str">
        <f t="shared" si="14"/>
        <v>n/a</v>
      </c>
      <c r="AS140" s="141" t="str">
        <f t="shared" si="14"/>
        <v>n/a</v>
      </c>
      <c r="AT140" s="141" t="str">
        <f t="shared" si="14"/>
        <v>n/a</v>
      </c>
      <c r="AU140" s="141" t="str">
        <f t="shared" si="14"/>
        <v>n/a</v>
      </c>
      <c r="AV140" s="141" t="str">
        <f t="shared" si="14"/>
        <v>n/a</v>
      </c>
      <c r="AW140" s="141" t="str">
        <f t="shared" si="14"/>
        <v>n/a</v>
      </c>
      <c r="AX140" s="141" t="str">
        <f t="shared" si="14"/>
        <v>n/a</v>
      </c>
      <c r="AY140" s="141" t="str">
        <f t="shared" si="14"/>
        <v>n/a</v>
      </c>
      <c r="AZ140" s="141" t="str">
        <f t="shared" si="14"/>
        <v>n/a</v>
      </c>
      <c r="BA140" s="141" t="str">
        <f t="shared" si="14"/>
        <v>n/a</v>
      </c>
      <c r="BB140" s="141" t="str">
        <f t="shared" si="14"/>
        <v>n/a</v>
      </c>
      <c r="BC140" s="141" t="str">
        <f t="shared" si="14"/>
        <v>n/a</v>
      </c>
      <c r="BD140" s="141" t="str">
        <f t="shared" si="14"/>
        <v>n/a</v>
      </c>
      <c r="BE140" s="141" t="str">
        <f t="shared" si="14"/>
        <v>n/a</v>
      </c>
      <c r="BF140" s="141" t="str">
        <f t="shared" si="14"/>
        <v>n/a</v>
      </c>
      <c r="BG140" s="141" t="str">
        <f t="shared" si="14"/>
        <v>n/a</v>
      </c>
      <c r="BH140" s="141" t="str">
        <f t="shared" si="14"/>
        <v>n/a</v>
      </c>
      <c r="BI140" s="141" t="str">
        <f t="shared" si="14"/>
        <v>n/a</v>
      </c>
      <c r="BJ140" s="141" t="str">
        <f t="shared" si="14"/>
        <v>n/a</v>
      </c>
      <c r="BK140" s="141" t="str">
        <f t="shared" si="14"/>
        <v/>
      </c>
      <c r="BL140" s="141" t="str">
        <f t="shared" si="14"/>
        <v/>
      </c>
      <c r="BM140" s="141" t="str">
        <f t="shared" si="14"/>
        <v/>
      </c>
    </row>
    <row r="141" spans="1:66" s="135" customFormat="1" hidden="1" x14ac:dyDescent="0.55000000000000004">
      <c r="A141" s="647"/>
      <c r="B141" s="135" t="s">
        <v>484</v>
      </c>
      <c r="G141" s="141" t="str">
        <f t="shared" si="11"/>
        <v/>
      </c>
      <c r="H141" s="141" t="str">
        <f t="shared" si="14"/>
        <v/>
      </c>
      <c r="I141" s="141" t="str">
        <f t="shared" si="14"/>
        <v/>
      </c>
      <c r="J141" s="141" t="str">
        <f t="shared" si="14"/>
        <v/>
      </c>
      <c r="K141" s="141" t="str">
        <f t="shared" si="14"/>
        <v/>
      </c>
      <c r="L141" s="141" t="str">
        <f t="shared" si="14"/>
        <v/>
      </c>
      <c r="M141" s="141" t="str">
        <f t="shared" si="14"/>
        <v/>
      </c>
      <c r="N141" s="141" t="str">
        <f t="shared" si="14"/>
        <v/>
      </c>
      <c r="O141" s="141" t="str">
        <f t="shared" si="14"/>
        <v/>
      </c>
      <c r="P141" s="141" t="str">
        <f t="shared" si="14"/>
        <v/>
      </c>
      <c r="Q141" s="141" t="str">
        <f t="shared" si="14"/>
        <v/>
      </c>
      <c r="R141" s="141" t="str">
        <f t="shared" si="14"/>
        <v/>
      </c>
      <c r="S141" s="141" t="str">
        <f t="shared" si="14"/>
        <v/>
      </c>
      <c r="T141" s="141" t="str">
        <f t="shared" si="14"/>
        <v/>
      </c>
      <c r="U141" s="141" t="str">
        <f t="shared" si="14"/>
        <v/>
      </c>
      <c r="V141" s="141" t="str">
        <f t="shared" si="14"/>
        <v/>
      </c>
      <c r="W141" s="141" t="str">
        <f t="shared" si="14"/>
        <v/>
      </c>
      <c r="X141" s="141" t="str">
        <f t="shared" si="14"/>
        <v>n/a</v>
      </c>
      <c r="Y141" s="141" t="str">
        <f t="shared" si="14"/>
        <v>n/a</v>
      </c>
      <c r="Z141" s="141" t="str">
        <f t="shared" si="14"/>
        <v>n/a</v>
      </c>
      <c r="AA141" s="141" t="str">
        <f t="shared" si="14"/>
        <v>n/a</v>
      </c>
      <c r="AB141" s="141" t="str">
        <f t="shared" si="14"/>
        <v>n/a</v>
      </c>
      <c r="AC141" s="141" t="str">
        <f t="shared" si="14"/>
        <v>n/a</v>
      </c>
      <c r="AD141" s="141" t="str">
        <f t="shared" si="14"/>
        <v>n/a</v>
      </c>
      <c r="AE141" s="141" t="str">
        <f t="shared" si="14"/>
        <v>n/a</v>
      </c>
      <c r="AF141" s="141" t="str">
        <f t="shared" si="14"/>
        <v>n/a</v>
      </c>
      <c r="AG141" s="141" t="str">
        <f t="shared" si="14"/>
        <v>n/a</v>
      </c>
      <c r="AH141" s="141" t="str">
        <f t="shared" si="14"/>
        <v>n/a</v>
      </c>
      <c r="AI141" s="141" t="str">
        <f t="shared" si="14"/>
        <v>n/a</v>
      </c>
      <c r="AJ141" s="141" t="str">
        <f t="shared" si="14"/>
        <v>n/a</v>
      </c>
      <c r="AK141" s="141" t="str">
        <f t="shared" si="14"/>
        <v>n/a</v>
      </c>
      <c r="AL141" s="141" t="str">
        <f t="shared" si="14"/>
        <v>n/a</v>
      </c>
      <c r="AM141" s="141" t="str">
        <f t="shared" si="14"/>
        <v>n/a</v>
      </c>
      <c r="AN141" s="141" t="str">
        <f t="shared" si="14"/>
        <v>n/a</v>
      </c>
      <c r="AO141" s="141" t="str">
        <f t="shared" si="14"/>
        <v>n/a</v>
      </c>
      <c r="AP141" s="141" t="str">
        <f t="shared" si="14"/>
        <v>n/a</v>
      </c>
      <c r="AQ141" s="141" t="str">
        <f t="shared" si="14"/>
        <v>n/a</v>
      </c>
      <c r="AR141" s="141" t="str">
        <f t="shared" si="14"/>
        <v>n/a</v>
      </c>
      <c r="AS141" s="141" t="str">
        <f t="shared" si="14"/>
        <v>n/a</v>
      </c>
      <c r="AT141" s="141" t="str">
        <f t="shared" si="14"/>
        <v>n/a</v>
      </c>
      <c r="AU141" s="141" t="str">
        <f t="shared" si="14"/>
        <v>n/a</v>
      </c>
      <c r="AV141" s="141" t="str">
        <f t="shared" si="14"/>
        <v>n/a</v>
      </c>
      <c r="AW141" s="141" t="str">
        <f t="shared" si="14"/>
        <v>n/a</v>
      </c>
      <c r="AX141" s="141" t="str">
        <f t="shared" si="14"/>
        <v>n/a</v>
      </c>
      <c r="AY141" s="141" t="str">
        <f t="shared" si="14"/>
        <v>n/a</v>
      </c>
      <c r="AZ141" s="141" t="str">
        <f t="shared" si="14"/>
        <v>n/a</v>
      </c>
      <c r="BA141" s="141" t="str">
        <f t="shared" si="14"/>
        <v>n/a</v>
      </c>
      <c r="BB141" s="141" t="str">
        <f t="shared" si="14"/>
        <v>n/a</v>
      </c>
      <c r="BC141" s="141" t="str">
        <f t="shared" si="14"/>
        <v>n/a</v>
      </c>
      <c r="BD141" s="141" t="str">
        <f t="shared" si="14"/>
        <v>n/a</v>
      </c>
      <c r="BE141" s="141" t="str">
        <f t="shared" ref="H141:BM144" si="15">IF(BD25="","","n/a")</f>
        <v>n/a</v>
      </c>
      <c r="BF141" s="141" t="str">
        <f t="shared" si="15"/>
        <v>n/a</v>
      </c>
      <c r="BG141" s="141" t="str">
        <f t="shared" si="15"/>
        <v>n/a</v>
      </c>
      <c r="BH141" s="141" t="str">
        <f t="shared" si="15"/>
        <v>n/a</v>
      </c>
      <c r="BI141" s="141" t="str">
        <f t="shared" si="15"/>
        <v>n/a</v>
      </c>
      <c r="BJ141" s="141" t="str">
        <f t="shared" si="15"/>
        <v>n/a</v>
      </c>
      <c r="BK141" s="141" t="str">
        <f t="shared" si="15"/>
        <v>n/a</v>
      </c>
      <c r="BL141" s="141" t="str">
        <f t="shared" si="15"/>
        <v/>
      </c>
      <c r="BM141" s="141" t="str">
        <f t="shared" si="15"/>
        <v/>
      </c>
    </row>
    <row r="142" spans="1:66" s="135" customFormat="1" hidden="1" x14ac:dyDescent="0.55000000000000004">
      <c r="A142" s="647"/>
      <c r="B142" s="135" t="s">
        <v>485</v>
      </c>
      <c r="G142" s="141" t="str">
        <f t="shared" si="11"/>
        <v/>
      </c>
      <c r="H142" s="141" t="str">
        <f t="shared" si="15"/>
        <v/>
      </c>
      <c r="I142" s="141" t="str">
        <f t="shared" si="15"/>
        <v/>
      </c>
      <c r="J142" s="141" t="str">
        <f t="shared" si="15"/>
        <v/>
      </c>
      <c r="K142" s="141" t="str">
        <f t="shared" si="15"/>
        <v/>
      </c>
      <c r="L142" s="141" t="str">
        <f t="shared" si="15"/>
        <v/>
      </c>
      <c r="M142" s="141" t="str">
        <f t="shared" si="15"/>
        <v/>
      </c>
      <c r="N142" s="141" t="str">
        <f t="shared" si="15"/>
        <v/>
      </c>
      <c r="O142" s="141" t="str">
        <f t="shared" si="15"/>
        <v/>
      </c>
      <c r="P142" s="141" t="str">
        <f t="shared" si="15"/>
        <v/>
      </c>
      <c r="Q142" s="141" t="str">
        <f t="shared" si="15"/>
        <v/>
      </c>
      <c r="R142" s="141" t="str">
        <f t="shared" si="15"/>
        <v/>
      </c>
      <c r="S142" s="141" t="str">
        <f t="shared" si="15"/>
        <v/>
      </c>
      <c r="T142" s="141" t="str">
        <f t="shared" si="15"/>
        <v/>
      </c>
      <c r="U142" s="141" t="str">
        <f t="shared" si="15"/>
        <v/>
      </c>
      <c r="V142" s="141" t="str">
        <f t="shared" si="15"/>
        <v/>
      </c>
      <c r="W142" s="141" t="str">
        <f t="shared" si="15"/>
        <v/>
      </c>
      <c r="X142" s="141" t="str">
        <f t="shared" si="15"/>
        <v/>
      </c>
      <c r="Y142" s="141" t="str">
        <f t="shared" si="15"/>
        <v>n/a</v>
      </c>
      <c r="Z142" s="141" t="str">
        <f t="shared" si="15"/>
        <v>n/a</v>
      </c>
      <c r="AA142" s="141" t="str">
        <f t="shared" si="15"/>
        <v>n/a</v>
      </c>
      <c r="AB142" s="141" t="str">
        <f t="shared" si="15"/>
        <v>n/a</v>
      </c>
      <c r="AC142" s="141" t="str">
        <f t="shared" si="15"/>
        <v>n/a</v>
      </c>
      <c r="AD142" s="141" t="str">
        <f t="shared" si="15"/>
        <v>n/a</v>
      </c>
      <c r="AE142" s="141" t="str">
        <f t="shared" si="15"/>
        <v>n/a</v>
      </c>
      <c r="AF142" s="141" t="str">
        <f t="shared" si="15"/>
        <v>n/a</v>
      </c>
      <c r="AG142" s="141" t="str">
        <f t="shared" si="15"/>
        <v>n/a</v>
      </c>
      <c r="AH142" s="141" t="str">
        <f t="shared" si="15"/>
        <v>n/a</v>
      </c>
      <c r="AI142" s="141" t="str">
        <f t="shared" si="15"/>
        <v>n/a</v>
      </c>
      <c r="AJ142" s="141" t="str">
        <f t="shared" si="15"/>
        <v>n/a</v>
      </c>
      <c r="AK142" s="141" t="str">
        <f t="shared" si="15"/>
        <v>n/a</v>
      </c>
      <c r="AL142" s="141" t="str">
        <f t="shared" si="15"/>
        <v>n/a</v>
      </c>
      <c r="AM142" s="141" t="str">
        <f t="shared" si="15"/>
        <v>n/a</v>
      </c>
      <c r="AN142" s="141" t="str">
        <f t="shared" si="15"/>
        <v>n/a</v>
      </c>
      <c r="AO142" s="141" t="str">
        <f t="shared" si="15"/>
        <v>n/a</v>
      </c>
      <c r="AP142" s="141" t="str">
        <f t="shared" si="15"/>
        <v>n/a</v>
      </c>
      <c r="AQ142" s="141" t="str">
        <f t="shared" si="15"/>
        <v>n/a</v>
      </c>
      <c r="AR142" s="141" t="str">
        <f t="shared" si="15"/>
        <v>n/a</v>
      </c>
      <c r="AS142" s="141" t="str">
        <f t="shared" si="15"/>
        <v>n/a</v>
      </c>
      <c r="AT142" s="141" t="str">
        <f t="shared" si="15"/>
        <v>n/a</v>
      </c>
      <c r="AU142" s="141" t="str">
        <f t="shared" si="15"/>
        <v>n/a</v>
      </c>
      <c r="AV142" s="141" t="str">
        <f t="shared" si="15"/>
        <v>n/a</v>
      </c>
      <c r="AW142" s="141" t="str">
        <f t="shared" si="15"/>
        <v>n/a</v>
      </c>
      <c r="AX142" s="141" t="str">
        <f t="shared" si="15"/>
        <v>n/a</v>
      </c>
      <c r="AY142" s="141" t="str">
        <f t="shared" si="15"/>
        <v>n/a</v>
      </c>
      <c r="AZ142" s="141" t="str">
        <f t="shared" si="15"/>
        <v>n/a</v>
      </c>
      <c r="BA142" s="141" t="str">
        <f t="shared" si="15"/>
        <v>n/a</v>
      </c>
      <c r="BB142" s="141" t="str">
        <f t="shared" si="15"/>
        <v>n/a</v>
      </c>
      <c r="BC142" s="141" t="str">
        <f t="shared" si="15"/>
        <v>n/a</v>
      </c>
      <c r="BD142" s="141" t="str">
        <f t="shared" si="15"/>
        <v>n/a</v>
      </c>
      <c r="BE142" s="141" t="str">
        <f t="shared" si="15"/>
        <v>n/a</v>
      </c>
      <c r="BF142" s="141" t="str">
        <f t="shared" si="15"/>
        <v>n/a</v>
      </c>
      <c r="BG142" s="141" t="str">
        <f t="shared" si="15"/>
        <v>n/a</v>
      </c>
      <c r="BH142" s="141" t="str">
        <f t="shared" si="15"/>
        <v>n/a</v>
      </c>
      <c r="BI142" s="141" t="str">
        <f t="shared" si="15"/>
        <v>n/a</v>
      </c>
      <c r="BJ142" s="141" t="str">
        <f t="shared" si="15"/>
        <v>n/a</v>
      </c>
      <c r="BK142" s="141" t="str">
        <f t="shared" si="15"/>
        <v>n/a</v>
      </c>
      <c r="BL142" s="141" t="str">
        <f t="shared" si="15"/>
        <v>n/a</v>
      </c>
      <c r="BM142" s="141" t="str">
        <f t="shared" si="15"/>
        <v/>
      </c>
    </row>
    <row r="143" spans="1:66" s="135" customFormat="1" hidden="1" x14ac:dyDescent="0.55000000000000004">
      <c r="A143" s="647"/>
      <c r="B143" s="135" t="s">
        <v>486</v>
      </c>
      <c r="G143" s="141" t="str">
        <f t="shared" si="11"/>
        <v/>
      </c>
      <c r="H143" s="141" t="str">
        <f t="shared" si="15"/>
        <v/>
      </c>
      <c r="I143" s="141" t="str">
        <f t="shared" si="15"/>
        <v/>
      </c>
      <c r="J143" s="141" t="str">
        <f t="shared" si="15"/>
        <v/>
      </c>
      <c r="K143" s="141" t="str">
        <f t="shared" si="15"/>
        <v/>
      </c>
      <c r="L143" s="141" t="str">
        <f t="shared" si="15"/>
        <v/>
      </c>
      <c r="M143" s="141" t="str">
        <f t="shared" si="15"/>
        <v/>
      </c>
      <c r="N143" s="141" t="str">
        <f t="shared" si="15"/>
        <v/>
      </c>
      <c r="O143" s="141" t="str">
        <f t="shared" si="15"/>
        <v/>
      </c>
      <c r="P143" s="141" t="str">
        <f t="shared" si="15"/>
        <v/>
      </c>
      <c r="Q143" s="141" t="str">
        <f t="shared" si="15"/>
        <v/>
      </c>
      <c r="R143" s="141" t="str">
        <f t="shared" si="15"/>
        <v/>
      </c>
      <c r="S143" s="141" t="str">
        <f t="shared" si="15"/>
        <v/>
      </c>
      <c r="T143" s="141" t="str">
        <f t="shared" si="15"/>
        <v/>
      </c>
      <c r="U143" s="141" t="str">
        <f t="shared" si="15"/>
        <v/>
      </c>
      <c r="V143" s="141" t="str">
        <f t="shared" si="15"/>
        <v/>
      </c>
      <c r="W143" s="141" t="str">
        <f t="shared" si="15"/>
        <v/>
      </c>
      <c r="X143" s="141" t="str">
        <f t="shared" si="15"/>
        <v/>
      </c>
      <c r="Y143" s="141" t="str">
        <f t="shared" si="15"/>
        <v/>
      </c>
      <c r="Z143" s="141" t="str">
        <f t="shared" si="15"/>
        <v>n/a</v>
      </c>
      <c r="AA143" s="141" t="str">
        <f t="shared" si="15"/>
        <v>n/a</v>
      </c>
      <c r="AB143" s="141" t="str">
        <f t="shared" si="15"/>
        <v>n/a</v>
      </c>
      <c r="AC143" s="141" t="str">
        <f t="shared" si="15"/>
        <v>n/a</v>
      </c>
      <c r="AD143" s="141" t="str">
        <f t="shared" si="15"/>
        <v>n/a</v>
      </c>
      <c r="AE143" s="141" t="str">
        <f t="shared" si="15"/>
        <v>n/a</v>
      </c>
      <c r="AF143" s="141" t="str">
        <f t="shared" si="15"/>
        <v>n/a</v>
      </c>
      <c r="AG143" s="141" t="str">
        <f t="shared" si="15"/>
        <v>n/a</v>
      </c>
      <c r="AH143" s="141" t="str">
        <f t="shared" si="15"/>
        <v>n/a</v>
      </c>
      <c r="AI143" s="141" t="str">
        <f t="shared" si="15"/>
        <v>n/a</v>
      </c>
      <c r="AJ143" s="141" t="str">
        <f t="shared" si="15"/>
        <v>n/a</v>
      </c>
      <c r="AK143" s="141" t="str">
        <f t="shared" si="15"/>
        <v>n/a</v>
      </c>
      <c r="AL143" s="141" t="str">
        <f t="shared" si="15"/>
        <v>n/a</v>
      </c>
      <c r="AM143" s="141" t="str">
        <f t="shared" si="15"/>
        <v>n/a</v>
      </c>
      <c r="AN143" s="141" t="str">
        <f t="shared" si="15"/>
        <v>n/a</v>
      </c>
      <c r="AO143" s="141" t="str">
        <f t="shared" si="15"/>
        <v>n/a</v>
      </c>
      <c r="AP143" s="141" t="str">
        <f t="shared" si="15"/>
        <v>n/a</v>
      </c>
      <c r="AQ143" s="141" t="str">
        <f t="shared" si="15"/>
        <v>n/a</v>
      </c>
      <c r="AR143" s="141" t="str">
        <f t="shared" si="15"/>
        <v>n/a</v>
      </c>
      <c r="AS143" s="141" t="str">
        <f t="shared" si="15"/>
        <v>n/a</v>
      </c>
      <c r="AT143" s="141" t="str">
        <f t="shared" si="15"/>
        <v>n/a</v>
      </c>
      <c r="AU143" s="141" t="str">
        <f t="shared" si="15"/>
        <v>n/a</v>
      </c>
      <c r="AV143" s="141" t="str">
        <f t="shared" si="15"/>
        <v>n/a</v>
      </c>
      <c r="AW143" s="141" t="str">
        <f t="shared" si="15"/>
        <v>n/a</v>
      </c>
      <c r="AX143" s="141" t="str">
        <f t="shared" si="15"/>
        <v>n/a</v>
      </c>
      <c r="AY143" s="141" t="str">
        <f t="shared" si="15"/>
        <v>n/a</v>
      </c>
      <c r="AZ143" s="141" t="str">
        <f t="shared" si="15"/>
        <v>n/a</v>
      </c>
      <c r="BA143" s="141" t="str">
        <f t="shared" si="15"/>
        <v>n/a</v>
      </c>
      <c r="BB143" s="141" t="str">
        <f t="shared" si="15"/>
        <v>n/a</v>
      </c>
      <c r="BC143" s="141" t="str">
        <f t="shared" si="15"/>
        <v>n/a</v>
      </c>
      <c r="BD143" s="141" t="str">
        <f t="shared" si="15"/>
        <v>n/a</v>
      </c>
      <c r="BE143" s="141" t="str">
        <f t="shared" si="15"/>
        <v>n/a</v>
      </c>
      <c r="BF143" s="141" t="str">
        <f t="shared" si="15"/>
        <v>n/a</v>
      </c>
      <c r="BG143" s="141" t="str">
        <f t="shared" si="15"/>
        <v>n/a</v>
      </c>
      <c r="BH143" s="141" t="str">
        <f t="shared" si="15"/>
        <v>n/a</v>
      </c>
      <c r="BI143" s="141" t="str">
        <f t="shared" si="15"/>
        <v>n/a</v>
      </c>
      <c r="BJ143" s="141" t="str">
        <f t="shared" si="15"/>
        <v>n/a</v>
      </c>
      <c r="BK143" s="141" t="str">
        <f t="shared" si="15"/>
        <v>n/a</v>
      </c>
      <c r="BL143" s="141" t="str">
        <f t="shared" si="15"/>
        <v>n/a</v>
      </c>
      <c r="BM143" s="141" t="str">
        <f t="shared" si="15"/>
        <v>n/a</v>
      </c>
    </row>
    <row r="144" spans="1:66" s="135" customFormat="1" hidden="1" x14ac:dyDescent="0.55000000000000004">
      <c r="A144" s="647"/>
      <c r="B144" s="142" t="s">
        <v>525</v>
      </c>
      <c r="C144" s="142"/>
      <c r="D144" s="142"/>
      <c r="E144" s="142"/>
      <c r="G144" s="141" t="str">
        <f t="shared" si="11"/>
        <v>n/a</v>
      </c>
      <c r="H144" s="141" t="str">
        <f t="shared" si="15"/>
        <v>n/a</v>
      </c>
      <c r="I144" s="141" t="str">
        <f t="shared" si="15"/>
        <v>n/a</v>
      </c>
      <c r="J144" s="141" t="str">
        <f t="shared" si="15"/>
        <v>n/a</v>
      </c>
      <c r="K144" s="141" t="str">
        <f t="shared" si="15"/>
        <v>n/a</v>
      </c>
      <c r="L144" s="141" t="str">
        <f t="shared" si="15"/>
        <v>n/a</v>
      </c>
      <c r="M144" s="141" t="str">
        <f t="shared" si="15"/>
        <v>n/a</v>
      </c>
      <c r="N144" s="141" t="str">
        <f t="shared" si="15"/>
        <v>n/a</v>
      </c>
      <c r="O144" s="141" t="str">
        <f t="shared" si="15"/>
        <v>n/a</v>
      </c>
      <c r="P144" s="141" t="str">
        <f t="shared" si="15"/>
        <v>n/a</v>
      </c>
      <c r="Q144" s="141" t="str">
        <f t="shared" si="15"/>
        <v>n/a</v>
      </c>
      <c r="R144" s="141" t="str">
        <f t="shared" si="15"/>
        <v>n/a</v>
      </c>
      <c r="S144" s="141" t="str">
        <f t="shared" si="15"/>
        <v>n/a</v>
      </c>
      <c r="T144" s="141" t="str">
        <f t="shared" si="15"/>
        <v>n/a</v>
      </c>
      <c r="U144" s="141" t="str">
        <f t="shared" si="15"/>
        <v>n/a</v>
      </c>
      <c r="V144" s="141" t="str">
        <f t="shared" si="15"/>
        <v>n/a</v>
      </c>
      <c r="W144" s="141" t="str">
        <f t="shared" si="15"/>
        <v>n/a</v>
      </c>
      <c r="X144" s="141" t="str">
        <f t="shared" si="15"/>
        <v>n/a</v>
      </c>
      <c r="Y144" s="141" t="str">
        <f t="shared" si="15"/>
        <v>n/a</v>
      </c>
      <c r="Z144" s="141" t="str">
        <f t="shared" si="15"/>
        <v>n/a</v>
      </c>
      <c r="AA144" s="141" t="str">
        <f t="shared" si="15"/>
        <v>n/a</v>
      </c>
      <c r="AB144" s="141" t="str">
        <f t="shared" si="15"/>
        <v>n/a</v>
      </c>
      <c r="AC144" s="141" t="str">
        <f t="shared" si="15"/>
        <v>n/a</v>
      </c>
      <c r="AD144" s="141" t="str">
        <f t="shared" si="15"/>
        <v>n/a</v>
      </c>
      <c r="AE144" s="141" t="str">
        <f t="shared" si="15"/>
        <v>n/a</v>
      </c>
      <c r="AF144" s="141" t="str">
        <f t="shared" si="15"/>
        <v>n/a</v>
      </c>
      <c r="AG144" s="141" t="str">
        <f t="shared" si="15"/>
        <v>n/a</v>
      </c>
      <c r="AH144" s="141" t="str">
        <f t="shared" si="15"/>
        <v>n/a</v>
      </c>
      <c r="AI144" s="141" t="str">
        <f t="shared" si="15"/>
        <v>n/a</v>
      </c>
      <c r="AJ144" s="141" t="str">
        <f t="shared" si="15"/>
        <v>n/a</v>
      </c>
      <c r="AK144" s="141" t="str">
        <f t="shared" si="15"/>
        <v>n/a</v>
      </c>
      <c r="AL144" s="141" t="str">
        <f t="shared" si="15"/>
        <v>n/a</v>
      </c>
      <c r="AM144" s="141" t="str">
        <f t="shared" si="15"/>
        <v>n/a</v>
      </c>
      <c r="AN144" s="141" t="str">
        <f t="shared" si="15"/>
        <v>n/a</v>
      </c>
      <c r="AO144" s="141" t="str">
        <f t="shared" si="15"/>
        <v>n/a</v>
      </c>
      <c r="AP144" s="141" t="str">
        <f t="shared" si="15"/>
        <v>n/a</v>
      </c>
      <c r="AQ144" s="141" t="str">
        <f t="shared" si="15"/>
        <v>n/a</v>
      </c>
      <c r="AR144" s="141" t="str">
        <f t="shared" si="15"/>
        <v>n/a</v>
      </c>
      <c r="AS144" s="141" t="str">
        <f t="shared" si="15"/>
        <v>n/a</v>
      </c>
      <c r="AT144" s="141" t="str">
        <f t="shared" si="15"/>
        <v>n/a</v>
      </c>
      <c r="AU144" s="141" t="str">
        <f t="shared" si="15"/>
        <v>n/a</v>
      </c>
      <c r="AV144" s="141" t="str">
        <f t="shared" si="15"/>
        <v>n/a</v>
      </c>
      <c r="AW144" s="141" t="str">
        <f t="shared" si="15"/>
        <v>n/a</v>
      </c>
      <c r="AX144" s="141" t="str">
        <f t="shared" si="15"/>
        <v>n/a</v>
      </c>
      <c r="AY144" s="141" t="str">
        <f t="shared" si="15"/>
        <v>n/a</v>
      </c>
      <c r="AZ144" s="141" t="str">
        <f t="shared" si="15"/>
        <v>n/a</v>
      </c>
      <c r="BA144" s="141" t="str">
        <f t="shared" si="15"/>
        <v>n/a</v>
      </c>
      <c r="BB144" s="141" t="str">
        <f t="shared" si="15"/>
        <v>n/a</v>
      </c>
      <c r="BC144" s="141" t="str">
        <f t="shared" si="15"/>
        <v>n/a</v>
      </c>
      <c r="BD144" s="141" t="str">
        <f t="shared" si="15"/>
        <v>n/a</v>
      </c>
      <c r="BE144" s="141" t="str">
        <f t="shared" si="15"/>
        <v>n/a</v>
      </c>
      <c r="BF144" s="141" t="str">
        <f t="shared" si="15"/>
        <v>n/a</v>
      </c>
      <c r="BG144" s="141" t="str">
        <f t="shared" si="15"/>
        <v>n/a</v>
      </c>
      <c r="BH144" s="141" t="str">
        <f t="shared" si="15"/>
        <v>n/a</v>
      </c>
      <c r="BI144" s="141" t="str">
        <f t="shared" si="15"/>
        <v>n/a</v>
      </c>
      <c r="BJ144" s="141" t="str">
        <f t="shared" si="15"/>
        <v>n/a</v>
      </c>
      <c r="BK144" s="141" t="str">
        <f t="shared" si="15"/>
        <v>n/a</v>
      </c>
      <c r="BL144" s="141" t="str">
        <f t="shared" si="15"/>
        <v>n/a</v>
      </c>
      <c r="BM144" s="141" t="str">
        <f t="shared" si="15"/>
        <v>n/a</v>
      </c>
      <c r="BN144" s="141"/>
    </row>
    <row r="145" spans="1:72" x14ac:dyDescent="0.55000000000000004">
      <c r="B145" s="14"/>
    </row>
    <row r="146" spans="1:72" x14ac:dyDescent="0.55000000000000004">
      <c r="A146" s="638" t="s">
        <v>488</v>
      </c>
      <c r="B146" s="128" t="s">
        <v>517</v>
      </c>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row>
    <row r="147" spans="1:72" x14ac:dyDescent="0.55000000000000004">
      <c r="A147" s="639"/>
      <c r="B147" t="s">
        <v>466</v>
      </c>
      <c r="G147" s="1">
        <f>Cohort_CF!G145*Mincers!C$38*(1+'Cost and Benefit Parameters'!$C$41)^G$6</f>
        <v>588963.97021299158</v>
      </c>
      <c r="H147" s="1">
        <f>Cohort_CF!H145*Mincers!D$38*(1+'Cost and Benefit Parameters'!$C$41)^H$6</f>
        <v>611811.24571529625</v>
      </c>
      <c r="I147" s="1">
        <f>Cohort_CF!I145*Mincers!E$38*(1+'Cost and Benefit Parameters'!$C$41)^I$6</f>
        <v>635163.60739529331</v>
      </c>
      <c r="J147" s="1">
        <f>Cohort_CF!J145*Mincers!F$38*(1+'Cost and Benefit Parameters'!$C$41)^J$6</f>
        <v>659011.78492805129</v>
      </c>
      <c r="K147" s="1">
        <f>Cohort_CF!K145*Mincers!G$38*(1+'Cost and Benefit Parameters'!$C$41)^K$6</f>
        <v>687526.39369387436</v>
      </c>
      <c r="L147" s="1">
        <f>Cohort_CF!L145*Mincers!H$38*(1+'Cost and Benefit Parameters'!$C$41)^L$6</f>
        <v>712057.75299027178</v>
      </c>
      <c r="M147" s="1">
        <f>Cohort_CF!M145*Mincers!I$38*(1+'Cost and Benefit Parameters'!$C$41)^M$6</f>
        <v>737022.06015889253</v>
      </c>
      <c r="N147" s="1">
        <f>Cohort_CF!N145*Mincers!J$38*(1+'Cost and Benefit Parameters'!$C$41)^N$6</f>
        <v>762404.02092033403</v>
      </c>
      <c r="O147" s="1">
        <f>Cohort_CF!O145*Mincers!K$38*(1+'Cost and Benefit Parameters'!$C$41)^O$6</f>
        <v>788187.04512242938</v>
      </c>
      <c r="P147" s="1">
        <f>Cohort_CF!P145*Mincers!L$38*(1+'Cost and Benefit Parameters'!$C$41)^P$6</f>
        <v>814353.24260110268</v>
      </c>
      <c r="Q147" s="1">
        <f>Cohort_CF!Q145*Mincers!M$38*(1+'Cost and Benefit Parameters'!$C$41)^Q$6</f>
        <v>840883.42286403175</v>
      </c>
      <c r="R147" s="1">
        <f>Cohort_CF!R145*Mincers!N$38*(1+'Cost and Benefit Parameters'!$C$41)^R$6</f>
        <v>867757.09872749227</v>
      </c>
      <c r="S147" s="1">
        <f>Cohort_CF!S145*Mincers!O$38*(1+'Cost and Benefit Parameters'!$C$41)^S$6</f>
        <v>894952.49402428546</v>
      </c>
      <c r="T147" s="1">
        <f>Cohort_CF!T145*Mincers!P$38*(1+'Cost and Benefit Parameters'!$C$41)^T$6</f>
        <v>922446.55548717466</v>
      </c>
      <c r="U147" s="1">
        <f>Cohort_CF!U145*Mincers!Q$38*(1+'Cost and Benefit Parameters'!$C$41)^U$6</f>
        <v>950214.96889776154</v>
      </c>
      <c r="V147" s="1">
        <f>Cohort_CF!V145*Mincers!R$38*(1+'Cost and Benefit Parameters'!$C$41)^V$6</f>
        <v>978232.17957550264</v>
      </c>
      <c r="W147" s="1">
        <f>Cohort_CF!W145*Mincers!S$38*(1+'Cost and Benefit Parameters'!$C$41)^W$6</f>
        <v>1006471.4172652372</v>
      </c>
      <c r="X147" s="1">
        <f>Cohort_CF!X145*Mincers!T$38*(1+'Cost and Benefit Parameters'!$C$41)^X$6</f>
        <v>1034904.7254648014</v>
      </c>
      <c r="Y147" s="1">
        <f>Cohort_CF!Y145*Mincers!U$38*(1+'Cost and Benefit Parameters'!$C$41)^Y$6</f>
        <v>1063502.9952164777</v>
      </c>
      <c r="Z147" s="1">
        <f>Cohort_CF!Z145*Mincers!V$38*(1+'Cost and Benefit Parameters'!$C$41)^Z$6</f>
        <v>1092236.0033678347</v>
      </c>
      <c r="AA147" s="1">
        <f>Cohort_CF!AA145*Mincers!W$38*(1+'Cost and Benefit Parameters'!$C$41)^AA$6</f>
        <v>1121072.4552885569</v>
      </c>
      <c r="AB147" s="1">
        <f>Cohort_CF!AB145*Mincers!X$38*(1+'Cost and Benefit Parameters'!$C$41)^AB$6</f>
        <v>1149980.0320106221</v>
      </c>
      <c r="AC147" s="1">
        <f>Cohort_CF!AC145*Mincers!Y$38*(1+'Cost and Benefit Parameters'!$C$41)^AC$6</f>
        <v>1178925.4417393424</v>
      </c>
      <c r="AD147" s="1">
        <f>Cohort_CF!AD145*Mincers!Z$38*(1+'Cost and Benefit Parameters'!$C$41)^AD$6</f>
        <v>1207874.4756629544</v>
      </c>
      <c r="AE147" s="1">
        <f>Cohort_CF!AE145*Mincers!AA$38*(1+'Cost and Benefit Parameters'!$C$41)^AE$6</f>
        <v>1236792.0679681851</v>
      </c>
      <c r="AF147" s="1">
        <f>Cohort_CF!AF145*Mincers!AB$38*(1+'Cost and Benefit Parameters'!$C$41)^AF$6</f>
        <v>1265642.3599489438</v>
      </c>
      <c r="AG147" s="1">
        <f>Cohort_CF!AG145*Mincers!AC$38*(1+'Cost and Benefit Parameters'!$C$41)^AG$6</f>
        <v>1294388.7680752687</v>
      </c>
      <c r="AH147" s="1">
        <f>Cohort_CF!AH145*Mincers!AD$38*(1+'Cost and Benefit Parameters'!$C$41)^AH$6</f>
        <v>1322994.0558693907</v>
      </c>
      <c r="AI147" s="1">
        <f>Cohort_CF!AI145*Mincers!AE$38*(1+'Cost and Benefit Parameters'!$C$41)^AI$6</f>
        <v>1351420.4094162025</v>
      </c>
      <c r="AJ147" s="1">
        <f>Cohort_CF!AJ145*Mincers!AF$38*(1+'Cost and Benefit Parameters'!$C$41)^AJ$6</f>
        <v>1379629.5163158292</v>
      </c>
      <c r="AK147" s="1">
        <f>Cohort_CF!AK145*Mincers!AG$38*(1+'Cost and Benefit Parameters'!$C$41)^AK$6</f>
        <v>1407582.6478672747</v>
      </c>
      <c r="AL147" s="1">
        <f>Cohort_CF!AL145*Mincers!AH$38*(1+'Cost and Benefit Parameters'!$C$41)^AL$6</f>
        <v>1435240.7442536152</v>
      </c>
      <c r="AM147" s="1">
        <f>Cohort_CF!AM145*Mincers!AI$38*(1+'Cost and Benefit Parameters'!$C$41)^AM$6</f>
        <v>1462564.5024818084</v>
      </c>
      <c r="AN147" s="1">
        <f>Cohort_CF!AN145*Mincers!AJ$38*(1+'Cost and Benefit Parameters'!$C$41)^AN$6</f>
        <v>1489514.4668132684</v>
      </c>
      <c r="AO147" s="1">
        <f>Cohort_CF!AO145*Mincers!AK$38*(1+'Cost and Benefit Parameters'!$C$41)^AO$6</f>
        <v>1516051.1214056523</v>
      </c>
      <c r="AP147" s="1">
        <f>Cohort_CF!AP145*Mincers!AL$38*(1+'Cost and Benefit Parameters'!$C$41)^AP$6</f>
        <v>1542134.9848714999</v>
      </c>
      <c r="AQ147" s="1">
        <f>Cohort_CF!AQ145*Mincers!AM$38*(1+'Cost and Benefit Parameters'!$C$41)^AQ$6</f>
        <v>1567726.706445659</v>
      </c>
      <c r="AR147" s="1">
        <f>Cohort_CF!AR145*Mincers!AN$38*(1+'Cost and Benefit Parameters'!$C$41)^AR$6</f>
        <v>1592787.16344119</v>
      </c>
      <c r="AS147" s="1">
        <f>Cohort_CF!AS145*Mincers!AO$38*(1+'Cost and Benefit Parameters'!$C$41)^AS$6</f>
        <v>1617277.559662181</v>
      </c>
      <c r="AT147" s="1">
        <f>Cohort_CF!AT145*Mincers!AP$38*(1+'Cost and Benefit Parameters'!$C$41)^AT$6</f>
        <v>1641159.5244324976</v>
      </c>
      <c r="AU147" s="1" t="str">
        <f>IF(AU124="","",'Cost and Benefit Parameters'!$L$26)</f>
        <v/>
      </c>
      <c r="AV147" s="1" t="str">
        <f>IF(AV124="","",'Cost and Benefit Parameters'!$L$26)</f>
        <v/>
      </c>
      <c r="AW147" s="1" t="str">
        <f>IF(AW124="","",'Cost and Benefit Parameters'!$L$26)</f>
        <v/>
      </c>
      <c r="AX147" s="1" t="str">
        <f>IF(AX124="","",'Cost and Benefit Parameters'!$L$26)</f>
        <v/>
      </c>
      <c r="AY147" s="1" t="str">
        <f>IF(AY124="","",'Cost and Benefit Parameters'!$L$26)</f>
        <v/>
      </c>
      <c r="AZ147" s="1" t="str">
        <f>IF(AZ124="","",'Cost and Benefit Parameters'!$L$26)</f>
        <v/>
      </c>
      <c r="BA147" s="1" t="str">
        <f>IF(BA124="","",'Cost and Benefit Parameters'!$L$26)</f>
        <v/>
      </c>
      <c r="BB147" s="1" t="str">
        <f>IF(BB124="","",'Cost and Benefit Parameters'!$L$26)</f>
        <v/>
      </c>
      <c r="BC147" s="1" t="str">
        <f>IF(BC124="","",'Cost and Benefit Parameters'!$L$26)</f>
        <v/>
      </c>
      <c r="BD147" s="1" t="str">
        <f>IF(BD124="","",'Cost and Benefit Parameters'!$L$26)</f>
        <v/>
      </c>
      <c r="BE147" s="1" t="str">
        <f>IF(BE124="","",'Cost and Benefit Parameters'!$L$26)</f>
        <v/>
      </c>
      <c r="BF147" s="1" t="str">
        <f>IF(BF124="","",'Cost and Benefit Parameters'!$L$26)</f>
        <v/>
      </c>
      <c r="BG147" s="1" t="str">
        <f>IF(BG124="","",'Cost and Benefit Parameters'!$L$26)</f>
        <v/>
      </c>
      <c r="BH147" s="1" t="str">
        <f>IF(BH124="","",'Cost and Benefit Parameters'!$L$26)</f>
        <v/>
      </c>
      <c r="BI147" s="1" t="str">
        <f>IF(BI124="","",'Cost and Benefit Parameters'!$L$26)</f>
        <v/>
      </c>
      <c r="BJ147" s="1" t="str">
        <f>IF(BJ124="","",'Cost and Benefit Parameters'!$L$26)</f>
        <v/>
      </c>
      <c r="BK147" s="1" t="str">
        <f>IF(BK124="","",'Cost and Benefit Parameters'!$L$26)</f>
        <v/>
      </c>
      <c r="BL147" s="1" t="str">
        <f>IF(BL124="","",'Cost and Benefit Parameters'!$L$26)</f>
        <v/>
      </c>
      <c r="BM147" s="1" t="str">
        <f>IF(BM124="","",'Cost and Benefit Parameters'!$L$26)</f>
        <v/>
      </c>
    </row>
    <row r="148" spans="1:72" x14ac:dyDescent="0.55000000000000004">
      <c r="A148" s="639"/>
      <c r="B148" t="s">
        <v>468</v>
      </c>
      <c r="G148" s="1" t="str">
        <f>IF(G125="","",'Cost and Benefit Parameters'!$L$26)</f>
        <v/>
      </c>
      <c r="H148" s="1">
        <f>Cohort_CF!H146*Mincers!C$38*(1+'Cost and Benefit Parameters'!$C$41)^H$6</f>
        <v>606632.88931938121</v>
      </c>
      <c r="I148" s="1">
        <f>Cohort_CF!I146*Mincers!D$38*(1+'Cost and Benefit Parameters'!$C$41)^I$6</f>
        <v>630165.58308675513</v>
      </c>
      <c r="J148" s="1">
        <f>Cohort_CF!J146*Mincers!E$38*(1+'Cost and Benefit Parameters'!$C$41)^J$6</f>
        <v>654218.51561715198</v>
      </c>
      <c r="K148" s="1">
        <f>Cohort_CF!K146*Mincers!F$38*(1+'Cost and Benefit Parameters'!$C$41)^K$6</f>
        <v>678782.13847589283</v>
      </c>
      <c r="L148" s="1">
        <f>Cohort_CF!L146*Mincers!G$38*(1+'Cost and Benefit Parameters'!$C$41)^L$6</f>
        <v>708152.18550469063</v>
      </c>
      <c r="M148" s="1">
        <f>Cohort_CF!M146*Mincers!H$38*(1+'Cost and Benefit Parameters'!$C$41)^M$6</f>
        <v>733419.48557997996</v>
      </c>
      <c r="N148" s="1">
        <f>Cohort_CF!N146*Mincers!I$38*(1+'Cost and Benefit Parameters'!$C$41)^N$6</f>
        <v>759132.72196365916</v>
      </c>
      <c r="O148" s="1">
        <f>Cohort_CF!O146*Mincers!J$38*(1+'Cost and Benefit Parameters'!$C$41)^O$6</f>
        <v>785276.14154794416</v>
      </c>
      <c r="P148" s="1">
        <f>Cohort_CF!P146*Mincers!K$38*(1+'Cost and Benefit Parameters'!$C$41)^P$6</f>
        <v>811832.65647610219</v>
      </c>
      <c r="Q148" s="1">
        <f>Cohort_CF!Q146*Mincers!L$38*(1+'Cost and Benefit Parameters'!$C$41)^Q$6</f>
        <v>838783.83987913583</v>
      </c>
      <c r="R148" s="1">
        <f>Cohort_CF!R146*Mincers!M$38*(1+'Cost and Benefit Parameters'!$C$41)^R$6</f>
        <v>866109.92554995255</v>
      </c>
      <c r="S148" s="1">
        <f>Cohort_CF!S146*Mincers!N$38*(1+'Cost and Benefit Parameters'!$C$41)^S$6</f>
        <v>893789.81168931699</v>
      </c>
      <c r="T148" s="1">
        <f>Cohort_CF!T146*Mincers!O$38*(1+'Cost and Benefit Parameters'!$C$41)^T$6</f>
        <v>921801.06884501409</v>
      </c>
      <c r="U148" s="1">
        <f>Cohort_CF!U146*Mincers!P$38*(1+'Cost and Benefit Parameters'!$C$41)^U$6</f>
        <v>950119.95215179003</v>
      </c>
      <c r="V148" s="1">
        <f>Cohort_CF!V146*Mincers!Q$38*(1+'Cost and Benefit Parameters'!$C$41)^V$6</f>
        <v>978721.41796469421</v>
      </c>
      <c r="W148" s="1">
        <f>Cohort_CF!W146*Mincers!R$38*(1+'Cost and Benefit Parameters'!$C$41)^W$6</f>
        <v>1007579.1449627677</v>
      </c>
      <c r="X148" s="1">
        <f>Cohort_CF!X146*Mincers!S$38*(1+'Cost and Benefit Parameters'!$C$41)^X$6</f>
        <v>1036665.5597831943</v>
      </c>
      <c r="Y148" s="1">
        <f>Cohort_CF!Y146*Mincers!T$38*(1+'Cost and Benefit Parameters'!$C$41)^Y$6</f>
        <v>1065951.8672287455</v>
      </c>
      <c r="Z148" s="1">
        <f>Cohort_CF!Z146*Mincers!U$38*(1+'Cost and Benefit Parameters'!$C$41)^Z$6</f>
        <v>1095408.0850729721</v>
      </c>
      <c r="AA148" s="1">
        <f>Cohort_CF!AA146*Mincers!V$38*(1+'Cost and Benefit Parameters'!$C$41)^AA$6</f>
        <v>1125003.0834688696</v>
      </c>
      <c r="AB148" s="1">
        <f>Cohort_CF!AB146*Mincers!W$38*(1+'Cost and Benefit Parameters'!$C$41)^AB$6</f>
        <v>1154704.6289472138</v>
      </c>
      <c r="AC148" s="1">
        <f>Cohort_CF!AC146*Mincers!X$38*(1+'Cost and Benefit Parameters'!$C$41)^AC$6</f>
        <v>1184479.4329709408</v>
      </c>
      <c r="AD148" s="1">
        <f>Cohort_CF!AD146*Mincers!Y$38*(1+'Cost and Benefit Parameters'!$C$41)^AD$6</f>
        <v>1214293.2049915225</v>
      </c>
      <c r="AE148" s="1">
        <f>Cohort_CF!AE146*Mincers!Z$38*(1+'Cost and Benefit Parameters'!$C$41)^AE$6</f>
        <v>1244110.709932843</v>
      </c>
      <c r="AF148" s="1">
        <f>Cohort_CF!AF146*Mincers!AA$38*(1+'Cost and Benefit Parameters'!$C$41)^AF$6</f>
        <v>1273895.8300072309</v>
      </c>
      <c r="AG148" s="1">
        <f>Cohort_CF!AG146*Mincers!AB$38*(1+'Cost and Benefit Parameters'!$C$41)^AG$6</f>
        <v>1303611.6307474121</v>
      </c>
      <c r="AH148" s="1">
        <f>Cohort_CF!AH146*Mincers!AC$38*(1+'Cost and Benefit Parameters'!$C$41)^AH$6</f>
        <v>1333220.4311175267</v>
      </c>
      <c r="AI148" s="1">
        <f>Cohort_CF!AI146*Mincers!AD$38*(1+'Cost and Benefit Parameters'!$C$41)^AI$6</f>
        <v>1362683.8775454722</v>
      </c>
      <c r="AJ148" s="1">
        <f>Cohort_CF!AJ146*Mincers!AE$38*(1+'Cost and Benefit Parameters'!$C$41)^AJ$6</f>
        <v>1391963.0216986886</v>
      </c>
      <c r="AK148" s="1">
        <f>Cohort_CF!AK146*Mincers!AF$38*(1+'Cost and Benefit Parameters'!$C$41)^AK$6</f>
        <v>1421018.4018053045</v>
      </c>
      <c r="AL148" s="1">
        <f>Cohort_CF!AL146*Mincers!AG$38*(1+'Cost and Benefit Parameters'!$C$41)^AL$6</f>
        <v>1449810.1273032925</v>
      </c>
      <c r="AM148" s="1">
        <f>Cohort_CF!AM146*Mincers!AH$38*(1+'Cost and Benefit Parameters'!$C$41)^AM$6</f>
        <v>1478297.9665812235</v>
      </c>
      <c r="AN148" s="1">
        <f>Cohort_CF!AN146*Mincers!AI$38*(1+'Cost and Benefit Parameters'!$C$41)^AN$6</f>
        <v>1506441.4375562626</v>
      </c>
      <c r="AO148" s="1">
        <f>Cohort_CF!AO146*Mincers!AJ$38*(1+'Cost and Benefit Parameters'!$C$41)^AO$6</f>
        <v>1534199.9008176667</v>
      </c>
      <c r="AP148" s="1">
        <f>Cohort_CF!AP146*Mincers!AK$38*(1+'Cost and Benefit Parameters'!$C$41)^AP$6</f>
        <v>1561532.6550478218</v>
      </c>
      <c r="AQ148" s="1">
        <f>Cohort_CF!AQ146*Mincers!AL$38*(1+'Cost and Benefit Parameters'!$C$41)^AQ$6</f>
        <v>1588399.0344176448</v>
      </c>
      <c r="AR148" s="1">
        <f>Cohort_CF!AR146*Mincers!AM$38*(1+'Cost and Benefit Parameters'!$C$41)^AR$6</f>
        <v>1614758.5076390288</v>
      </c>
      <c r="AS148" s="1">
        <f>Cohort_CF!AS146*Mincers!AN$38*(1+'Cost and Benefit Parameters'!$C$41)^AS$6</f>
        <v>1640570.7783444258</v>
      </c>
      <c r="AT148" s="1">
        <f>Cohort_CF!AT146*Mincers!AO$38*(1+'Cost and Benefit Parameters'!$C$41)^AT$6</f>
        <v>1665795.886452046</v>
      </c>
      <c r="AU148" s="1">
        <f>Cohort_CF!AU146*Mincers!AP$38*(1+'Cost and Benefit Parameters'!$C$41)^AU$6</f>
        <v>1690394.3101654726</v>
      </c>
      <c r="AV148" s="1" t="str">
        <f>IF(AV125="","",'Cost and Benefit Parameters'!$L$26)</f>
        <v/>
      </c>
      <c r="AW148" s="1" t="str">
        <f>IF(AW125="","",'Cost and Benefit Parameters'!$L$26)</f>
        <v/>
      </c>
      <c r="AX148" s="1" t="str">
        <f>IF(AX125="","",'Cost and Benefit Parameters'!$L$26)</f>
        <v/>
      </c>
      <c r="AY148" s="1" t="str">
        <f>IF(AY125="","",'Cost and Benefit Parameters'!$L$26)</f>
        <v/>
      </c>
      <c r="AZ148" s="1" t="str">
        <f>IF(AZ125="","",'Cost and Benefit Parameters'!$L$26)</f>
        <v/>
      </c>
      <c r="BA148" s="1" t="str">
        <f>IF(BA125="","",'Cost and Benefit Parameters'!$L$26)</f>
        <v/>
      </c>
      <c r="BB148" s="1" t="str">
        <f>IF(BB125="","",'Cost and Benefit Parameters'!$L$26)</f>
        <v/>
      </c>
      <c r="BC148" s="1" t="str">
        <f>IF(BC125="","",'Cost and Benefit Parameters'!$L$26)</f>
        <v/>
      </c>
      <c r="BD148" s="1" t="str">
        <f>IF(BD125="","",'Cost and Benefit Parameters'!$L$26)</f>
        <v/>
      </c>
      <c r="BE148" s="1" t="str">
        <f>IF(BE125="","",'Cost and Benefit Parameters'!$L$26)</f>
        <v/>
      </c>
      <c r="BF148" s="1" t="str">
        <f>IF(BF125="","",'Cost and Benefit Parameters'!$L$26)</f>
        <v/>
      </c>
      <c r="BG148" s="1" t="str">
        <f>IF(BG125="","",'Cost and Benefit Parameters'!$L$26)</f>
        <v/>
      </c>
      <c r="BH148" s="1" t="str">
        <f>IF(BH125="","",'Cost and Benefit Parameters'!$L$26)</f>
        <v/>
      </c>
      <c r="BI148" s="1" t="str">
        <f>IF(BI125="","",'Cost and Benefit Parameters'!$L$26)</f>
        <v/>
      </c>
      <c r="BJ148" s="1" t="str">
        <f>IF(BJ125="","",'Cost and Benefit Parameters'!$L$26)</f>
        <v/>
      </c>
      <c r="BK148" s="1" t="str">
        <f>IF(BK125="","",'Cost and Benefit Parameters'!$L$26)</f>
        <v/>
      </c>
      <c r="BL148" s="1" t="str">
        <f>IF(BL125="","",'Cost and Benefit Parameters'!$L$26)</f>
        <v/>
      </c>
      <c r="BM148" s="1" t="str">
        <f>IF(BM125="","",'Cost and Benefit Parameters'!$L$26)</f>
        <v/>
      </c>
    </row>
    <row r="149" spans="1:72" x14ac:dyDescent="0.55000000000000004">
      <c r="A149" s="639"/>
      <c r="B149" t="s">
        <v>469</v>
      </c>
      <c r="G149" s="1" t="str">
        <f>IF(G126="","",'Cost and Benefit Parameters'!$L$26)</f>
        <v/>
      </c>
      <c r="H149" s="1" t="str">
        <f>IF(H126="","",'Cost and Benefit Parameters'!$L$26)</f>
        <v/>
      </c>
      <c r="I149" s="1">
        <f>Cohort_CF!I147*Mincers!C$38*(1+'Cost and Benefit Parameters'!$C$41)^I$6</f>
        <v>624831.87599896267</v>
      </c>
      <c r="J149" s="1">
        <f>Cohort_CF!J147*Mincers!D$38*(1+'Cost and Benefit Parameters'!$C$41)^J$6</f>
        <v>649070.55057935778</v>
      </c>
      <c r="K149" s="1">
        <f>Cohort_CF!K147*Mincers!E$38*(1+'Cost and Benefit Parameters'!$C$41)^K$6</f>
        <v>673845.07108566654</v>
      </c>
      <c r="L149" s="1">
        <f>Cohort_CF!L147*Mincers!F$38*(1+'Cost and Benefit Parameters'!$C$41)^L$6</f>
        <v>699145.6026301696</v>
      </c>
      <c r="M149" s="1">
        <f>Cohort_CF!M147*Mincers!G$38*(1+'Cost and Benefit Parameters'!$C$41)^M$6</f>
        <v>729396.75106983143</v>
      </c>
      <c r="N149" s="1">
        <f>Cohort_CF!N147*Mincers!H$38*(1+'Cost and Benefit Parameters'!$C$41)^N$6</f>
        <v>755422.07014737919</v>
      </c>
      <c r="O149" s="1">
        <f>Cohort_CF!O147*Mincers!I$38*(1+'Cost and Benefit Parameters'!$C$41)^O$6</f>
        <v>781906.70362256898</v>
      </c>
      <c r="P149" s="1">
        <f>Cohort_CF!P147*Mincers!J$38*(1+'Cost and Benefit Parameters'!$C$41)^P$6</f>
        <v>808834.42579438246</v>
      </c>
      <c r="Q149" s="1">
        <f>Cohort_CF!Q147*Mincers!K$38*(1+'Cost and Benefit Parameters'!$C$41)^Q$6</f>
        <v>836187.63617038529</v>
      </c>
      <c r="R149" s="1">
        <f>Cohort_CF!R147*Mincers!L$38*(1+'Cost and Benefit Parameters'!$C$41)^R$6</f>
        <v>863947.35507550975</v>
      </c>
      <c r="S149" s="1">
        <f>Cohort_CF!S147*Mincers!M$38*(1+'Cost and Benefit Parameters'!$C$41)^S$6</f>
        <v>892093.22331645107</v>
      </c>
      <c r="T149" s="1">
        <f>Cohort_CF!T147*Mincers!N$38*(1+'Cost and Benefit Parameters'!$C$41)^T$6</f>
        <v>920603.50603999663</v>
      </c>
      <c r="U149" s="1">
        <f>Cohort_CF!U147*Mincers!O$38*(1+'Cost and Benefit Parameters'!$C$41)^U$6</f>
        <v>949455.10091036453</v>
      </c>
      <c r="V149" s="1">
        <f>Cohort_CF!V147*Mincers!P$38*(1+'Cost and Benefit Parameters'!$C$41)^V$6</f>
        <v>978623.55071634357</v>
      </c>
      <c r="W149" s="1">
        <f>Cohort_CF!W147*Mincers!Q$38*(1+'Cost and Benefit Parameters'!$C$41)^W$6</f>
        <v>1008083.060503635</v>
      </c>
      <c r="X149" s="1">
        <f>Cohort_CF!X147*Mincers!R$38*(1+'Cost and Benefit Parameters'!$C$41)^X$6</f>
        <v>1037806.5193116508</v>
      </c>
      <c r="Y149" s="1">
        <f>Cohort_CF!Y147*Mincers!S$38*(1+'Cost and Benefit Parameters'!$C$41)^Y$6</f>
        <v>1067765.5265766901</v>
      </c>
      <c r="Z149" s="1">
        <f>Cohort_CF!Z147*Mincers!T$38*(1+'Cost and Benefit Parameters'!$C$41)^Z$6</f>
        <v>1097930.4232456076</v>
      </c>
      <c r="AA149" s="1">
        <f>Cohort_CF!AA147*Mincers!U$38*(1+'Cost and Benefit Parameters'!$C$41)^AA$6</f>
        <v>1128270.327625161</v>
      </c>
      <c r="AB149" s="1">
        <f>Cohort_CF!AB147*Mincers!V$38*(1+'Cost and Benefit Parameters'!$C$41)^AB$6</f>
        <v>1158753.1759729357</v>
      </c>
      <c r="AC149" s="1">
        <f>Cohort_CF!AC147*Mincers!W$38*(1+'Cost and Benefit Parameters'!$C$41)^AC$6</f>
        <v>1189345.7678156302</v>
      </c>
      <c r="AD149" s="1">
        <f>Cohort_CF!AD147*Mincers!X$38*(1+'Cost and Benefit Parameters'!$C$41)^AD$6</f>
        <v>1220013.8159600687</v>
      </c>
      <c r="AE149" s="1">
        <f>Cohort_CF!AE147*Mincers!Y$38*(1+'Cost and Benefit Parameters'!$C$41)^AE$6</f>
        <v>1250722.0011412681</v>
      </c>
      <c r="AF149" s="1">
        <f>Cohort_CF!AF147*Mincers!Z$38*(1+'Cost and Benefit Parameters'!$C$41)^AF$6</f>
        <v>1281434.0312308285</v>
      </c>
      <c r="AG149" s="1">
        <f>Cohort_CF!AG147*Mincers!AA$38*(1+'Cost and Benefit Parameters'!$C$41)^AG$6</f>
        <v>1312112.7049074476</v>
      </c>
      <c r="AH149" s="1">
        <f>Cohort_CF!AH147*Mincers!AB$38*(1+'Cost and Benefit Parameters'!$C$41)^AH$6</f>
        <v>1342719.9796698345</v>
      </c>
      <c r="AI149" s="1">
        <f>Cohort_CF!AI147*Mincers!AC$38*(1+'Cost and Benefit Parameters'!$C$41)^AI$6</f>
        <v>1373217.0440510525</v>
      </c>
      <c r="AJ149" s="1">
        <f>Cohort_CF!AJ147*Mincers!AD$38*(1+'Cost and Benefit Parameters'!$C$41)^AJ$6</f>
        <v>1403564.3938718364</v>
      </c>
      <c r="AK149" s="1">
        <f>Cohort_CF!AK147*Mincers!AE$38*(1+'Cost and Benefit Parameters'!$C$41)^AK$6</f>
        <v>1433721.9123496495</v>
      </c>
      <c r="AL149" s="1">
        <f>Cohort_CF!AL147*Mincers!AF$38*(1+'Cost and Benefit Parameters'!$C$41)^AL$6</f>
        <v>1463648.9538594633</v>
      </c>
      <c r="AM149" s="1">
        <f>Cohort_CF!AM147*Mincers!AG$38*(1+'Cost and Benefit Parameters'!$C$41)^AM$6</f>
        <v>1493304.4311223915</v>
      </c>
      <c r="AN149" s="1">
        <f>Cohort_CF!AN147*Mincers!AH$38*(1+'Cost and Benefit Parameters'!$C$41)^AN$6</f>
        <v>1522646.9055786601</v>
      </c>
      <c r="AO149" s="1">
        <f>Cohort_CF!AO147*Mincers!AI$38*(1+'Cost and Benefit Parameters'!$C$41)^AO$6</f>
        <v>1551634.6806829507</v>
      </c>
      <c r="AP149" s="1">
        <f>Cohort_CF!AP147*Mincers!AJ$38*(1+'Cost and Benefit Parameters'!$C$41)^AP$6</f>
        <v>1580225.8978421965</v>
      </c>
      <c r="AQ149" s="1">
        <f>Cohort_CF!AQ147*Mincers!AK$38*(1+'Cost and Benefit Parameters'!$C$41)^AQ$6</f>
        <v>1608378.6346992564</v>
      </c>
      <c r="AR149" s="1">
        <f>Cohort_CF!AR147*Mincers!AL$38*(1+'Cost and Benefit Parameters'!$C$41)^AR$6</f>
        <v>1636051.0054501742</v>
      </c>
      <c r="AS149" s="1">
        <f>Cohort_CF!AS147*Mincers!AM$38*(1+'Cost and Benefit Parameters'!$C$41)^AS$6</f>
        <v>1663201.2628682</v>
      </c>
      <c r="AT149" s="1">
        <f>Cohort_CF!AT147*Mincers!AN$38*(1+'Cost and Benefit Parameters'!$C$41)^AT$6</f>
        <v>1689787.9016947583</v>
      </c>
      <c r="AU149" s="1">
        <f>Cohort_CF!AU147*Mincers!AO$38*(1+'Cost and Benefit Parameters'!$C$41)^AU$6</f>
        <v>1715769.7630456074</v>
      </c>
      <c r="AV149" s="1">
        <f>Cohort_CF!AV147*Mincers!AP$38*(1+'Cost and Benefit Parameters'!$C$41)^AV$6</f>
        <v>1741106.1394704368</v>
      </c>
      <c r="AW149" s="1" t="str">
        <f>IF(AW126="","",'Cost and Benefit Parameters'!$L$26)</f>
        <v/>
      </c>
      <c r="AX149" s="1" t="str">
        <f>IF(AX126="","",'Cost and Benefit Parameters'!$L$26)</f>
        <v/>
      </c>
      <c r="AY149" s="1" t="str">
        <f>IF(AY126="","",'Cost and Benefit Parameters'!$L$26)</f>
        <v/>
      </c>
      <c r="AZ149" s="1" t="str">
        <f>IF(AZ126="","",'Cost and Benefit Parameters'!$L$26)</f>
        <v/>
      </c>
      <c r="BA149" s="1" t="str">
        <f>IF(BA126="","",'Cost and Benefit Parameters'!$L$26)</f>
        <v/>
      </c>
      <c r="BB149" s="1" t="str">
        <f>IF(BB126="","",'Cost and Benefit Parameters'!$L$26)</f>
        <v/>
      </c>
      <c r="BC149" s="1" t="str">
        <f>IF(BC126="","",'Cost and Benefit Parameters'!$L$26)</f>
        <v/>
      </c>
      <c r="BD149" s="1" t="str">
        <f>IF(BD126="","",'Cost and Benefit Parameters'!$L$26)</f>
        <v/>
      </c>
      <c r="BE149" s="1" t="str">
        <f>IF(BE126="","",'Cost and Benefit Parameters'!$L$26)</f>
        <v/>
      </c>
      <c r="BF149" s="1" t="str">
        <f>IF(BF126="","",'Cost and Benefit Parameters'!$L$26)</f>
        <v/>
      </c>
      <c r="BG149" s="1" t="str">
        <f>IF(BG126="","",'Cost and Benefit Parameters'!$L$26)</f>
        <v/>
      </c>
      <c r="BH149" s="1" t="str">
        <f>IF(BH126="","",'Cost and Benefit Parameters'!$L$26)</f>
        <v/>
      </c>
      <c r="BI149" s="1" t="str">
        <f>IF(BI126="","",'Cost and Benefit Parameters'!$L$26)</f>
        <v/>
      </c>
      <c r="BJ149" s="1" t="str">
        <f>IF(BJ126="","",'Cost and Benefit Parameters'!$L$26)</f>
        <v/>
      </c>
      <c r="BK149" s="1" t="str">
        <f>IF(BK126="","",'Cost and Benefit Parameters'!$L$26)</f>
        <v/>
      </c>
      <c r="BL149" s="1" t="str">
        <f>IF(BL126="","",'Cost and Benefit Parameters'!$L$26)</f>
        <v/>
      </c>
      <c r="BM149" s="1" t="str">
        <f>IF(BM126="","",'Cost and Benefit Parameters'!$L$26)</f>
        <v/>
      </c>
    </row>
    <row r="150" spans="1:72" x14ac:dyDescent="0.55000000000000004">
      <c r="A150" s="639"/>
      <c r="B150" t="s">
        <v>470</v>
      </c>
      <c r="G150" s="1" t="str">
        <f>IF(G127="","",'Cost and Benefit Parameters'!$L$26)</f>
        <v/>
      </c>
      <c r="H150" s="1" t="str">
        <f>IF(H127="","",'Cost and Benefit Parameters'!$L$26)</f>
        <v/>
      </c>
      <c r="I150" s="1" t="str">
        <f>IF(I127="","",'Cost and Benefit Parameters'!$L$26)</f>
        <v/>
      </c>
      <c r="J150" s="1">
        <f>Cohort_CF!J148*Mincers!C$38*(1+'Cost and Benefit Parameters'!$C$41)^J$6</f>
        <v>643576.83227893151</v>
      </c>
      <c r="K150" s="1">
        <f>Cohort_CF!K148*Mincers!D$38*(1+'Cost and Benefit Parameters'!$C$41)^K$6</f>
        <v>668542.66709673847</v>
      </c>
      <c r="L150" s="1">
        <f>Cohort_CF!L148*Mincers!E$38*(1+'Cost and Benefit Parameters'!$C$41)^L$6</f>
        <v>694060.42321823654</v>
      </c>
      <c r="M150" s="1">
        <f>Cohort_CF!M148*Mincers!F$38*(1+'Cost and Benefit Parameters'!$C$41)^M$6</f>
        <v>720119.97070907475</v>
      </c>
      <c r="N150" s="1">
        <f>Cohort_CF!N148*Mincers!G$38*(1+'Cost and Benefit Parameters'!$C$41)^N$6</f>
        <v>751278.65360192629</v>
      </c>
      <c r="O150" s="1">
        <f>Cohort_CF!O148*Mincers!H$38*(1+'Cost and Benefit Parameters'!$C$41)^O$6</f>
        <v>778084.7322518006</v>
      </c>
      <c r="P150" s="1">
        <f>Cohort_CF!P148*Mincers!I$38*(1+'Cost and Benefit Parameters'!$C$41)^P$6</f>
        <v>805363.90473124606</v>
      </c>
      <c r="Q150" s="1">
        <f>Cohort_CF!Q148*Mincers!J$38*(1+'Cost and Benefit Parameters'!$C$41)^Q$6</f>
        <v>833099.45856821397</v>
      </c>
      <c r="R150" s="1">
        <f>Cohort_CF!R148*Mincers!K$38*(1+'Cost and Benefit Parameters'!$C$41)^R$6</f>
        <v>861273.26525549672</v>
      </c>
      <c r="S150" s="1">
        <f>Cohort_CF!S148*Mincers!L$38*(1+'Cost and Benefit Parameters'!$C$41)^S$6</f>
        <v>889865.77572777495</v>
      </c>
      <c r="T150" s="1">
        <f>Cohort_CF!T148*Mincers!M$38*(1+'Cost and Benefit Parameters'!$C$41)^T$6</f>
        <v>918856.02001594473</v>
      </c>
      <c r="U150" s="1">
        <f>Cohort_CF!U148*Mincers!N$38*(1+'Cost and Benefit Parameters'!$C$41)^U$6</f>
        <v>948221.6112211966</v>
      </c>
      <c r="V150" s="1">
        <f>Cohort_CF!V148*Mincers!O$38*(1+'Cost and Benefit Parameters'!$C$41)^V$6</f>
        <v>977938.75393767538</v>
      </c>
      <c r="W150" s="1">
        <f>Cohort_CF!W148*Mincers!P$38*(1+'Cost and Benefit Parameters'!$C$41)^W$6</f>
        <v>1007982.2572378338</v>
      </c>
      <c r="X150" s="1">
        <f>Cohort_CF!X148*Mincers!Q$38*(1+'Cost and Benefit Parameters'!$C$41)^X$6</f>
        <v>1038325.552318744</v>
      </c>
      <c r="Y150" s="1">
        <f>Cohort_CF!Y148*Mincers!R$38*(1+'Cost and Benefit Parameters'!$C$41)^Y$6</f>
        <v>1068940.7148910002</v>
      </c>
      <c r="Z150" s="1">
        <f>Cohort_CF!Z148*Mincers!S$38*(1+'Cost and Benefit Parameters'!$C$41)^Z$6</f>
        <v>1099798.4923739908</v>
      </c>
      <c r="AA150" s="1">
        <f>Cohort_CF!AA148*Mincers!T$38*(1+'Cost and Benefit Parameters'!$C$41)^AA$6</f>
        <v>1130868.3359429757</v>
      </c>
      <c r="AB150" s="1">
        <f>Cohort_CF!AB148*Mincers!U$38*(1+'Cost and Benefit Parameters'!$C$41)^AB$6</f>
        <v>1162118.4374539161</v>
      </c>
      <c r="AC150" s="1">
        <f>Cohort_CF!AC148*Mincers!V$38*(1+'Cost and Benefit Parameters'!$C$41)^AC$6</f>
        <v>1193515.7712521239</v>
      </c>
      <c r="AD150" s="1">
        <f>Cohort_CF!AD148*Mincers!W$38*(1+'Cost and Benefit Parameters'!$C$41)^AD$6</f>
        <v>1225026.140850099</v>
      </c>
      <c r="AE150" s="1">
        <f>Cohort_CF!AE148*Mincers!X$38*(1+'Cost and Benefit Parameters'!$C$41)^AE$6</f>
        <v>1256614.2304388708</v>
      </c>
      <c r="AF150" s="1">
        <f>Cohort_CF!AF148*Mincers!Y$38*(1+'Cost and Benefit Parameters'!$C$41)^AF$6</f>
        <v>1288243.6611755064</v>
      </c>
      <c r="AG150" s="1">
        <f>Cohort_CF!AG148*Mincers!Z$38*(1+'Cost and Benefit Parameters'!$C$41)^AG$6</f>
        <v>1319877.0521677532</v>
      </c>
      <c r="AH150" s="1">
        <f>Cohort_CF!AH148*Mincers!AA$38*(1+'Cost and Benefit Parameters'!$C$41)^AH$6</f>
        <v>1351476.0860546711</v>
      </c>
      <c r="AI150" s="1">
        <f>Cohort_CF!AI148*Mincers!AB$38*(1+'Cost and Benefit Parameters'!$C$41)^AI$6</f>
        <v>1383001.5790599294</v>
      </c>
      <c r="AJ150" s="1">
        <f>Cohort_CF!AJ148*Mincers!AC$38*(1+'Cost and Benefit Parameters'!$C$41)^AJ$6</f>
        <v>1414413.5553725841</v>
      </c>
      <c r="AK150" s="1">
        <f>Cohort_CF!AK148*Mincers!AD$38*(1+'Cost and Benefit Parameters'!$C$41)^AK$6</f>
        <v>1445671.3256879917</v>
      </c>
      <c r="AL150" s="1">
        <f>Cohort_CF!AL148*Mincers!AE$38*(1+'Cost and Benefit Parameters'!$C$41)^AL$6</f>
        <v>1476733.5697201388</v>
      </c>
      <c r="AM150" s="1">
        <f>Cohort_CF!AM148*Mincers!AF$38*(1+'Cost and Benefit Parameters'!$C$41)^AM$6</f>
        <v>1507558.4224752472</v>
      </c>
      <c r="AN150" s="1">
        <f>Cohort_CF!AN148*Mincers!AG$38*(1+'Cost and Benefit Parameters'!$C$41)^AN$6</f>
        <v>1538103.5640560628</v>
      </c>
      <c r="AO150" s="1">
        <f>Cohort_CF!AO148*Mincers!AH$38*(1+'Cost and Benefit Parameters'!$C$41)^AO$6</f>
        <v>1568326.31274602</v>
      </c>
      <c r="AP150" s="1">
        <f>Cohort_CF!AP148*Mincers!AI$38*(1+'Cost and Benefit Parameters'!$C$41)^AP$6</f>
        <v>1598183.7211034391</v>
      </c>
      <c r="AQ150" s="1">
        <f>Cohort_CF!AQ148*Mincers!AJ$38*(1+'Cost and Benefit Parameters'!$C$41)^AQ$6</f>
        <v>1627632.6747774624</v>
      </c>
      <c r="AR150" s="1">
        <f>Cohort_CF!AR148*Mincers!AK$38*(1+'Cost and Benefit Parameters'!$C$41)^AR$6</f>
        <v>1656629.9937402341</v>
      </c>
      <c r="AS150" s="1">
        <f>Cohort_CF!AS148*Mincers!AL$38*(1+'Cost and Benefit Parameters'!$C$41)^AS$6</f>
        <v>1685132.5356136796</v>
      </c>
      <c r="AT150" s="1">
        <f>Cohort_CF!AT148*Mincers!AM$38*(1+'Cost and Benefit Parameters'!$C$41)^AT$6</f>
        <v>1713097.3007542456</v>
      </c>
      <c r="AU150" s="1">
        <f>Cohort_CF!AU148*Mincers!AN$38*(1+'Cost and Benefit Parameters'!$C$41)^AU$6</f>
        <v>1740481.5387456012</v>
      </c>
      <c r="AV150" s="1">
        <f>Cohort_CF!AV148*Mincers!AO$38*(1+'Cost and Benefit Parameters'!$C$41)^AV$6</f>
        <v>1767242.8559369757</v>
      </c>
      <c r="AW150" s="1">
        <f>Cohort_CF!AW148*Mincers!AP$38*(1+'Cost and Benefit Parameters'!$C$41)^AW$6</f>
        <v>1793339.3236545499</v>
      </c>
      <c r="AX150" s="1" t="str">
        <f>IF(AX127="","",'Cost and Benefit Parameters'!$L$26)</f>
        <v/>
      </c>
      <c r="AY150" s="1" t="str">
        <f>IF(AY127="","",'Cost and Benefit Parameters'!$L$26)</f>
        <v/>
      </c>
      <c r="AZ150" s="1" t="str">
        <f>IF(AZ127="","",'Cost and Benefit Parameters'!$L$26)</f>
        <v/>
      </c>
      <c r="BA150" s="1" t="str">
        <f>IF(BA127="","",'Cost and Benefit Parameters'!$L$26)</f>
        <v/>
      </c>
      <c r="BB150" s="1" t="str">
        <f>IF(BB127="","",'Cost and Benefit Parameters'!$L$26)</f>
        <v/>
      </c>
      <c r="BC150" s="1" t="str">
        <f>IF(BC127="","",'Cost and Benefit Parameters'!$L$26)</f>
        <v/>
      </c>
      <c r="BD150" s="1" t="str">
        <f>IF(BD127="","",'Cost and Benefit Parameters'!$L$26)</f>
        <v/>
      </c>
      <c r="BE150" s="1" t="str">
        <f>IF(BE127="","",'Cost and Benefit Parameters'!$L$26)</f>
        <v/>
      </c>
      <c r="BF150" s="1" t="str">
        <f>IF(BF127="","",'Cost and Benefit Parameters'!$L$26)</f>
        <v/>
      </c>
      <c r="BG150" s="1" t="str">
        <f>IF(BG127="","",'Cost and Benefit Parameters'!$L$26)</f>
        <v/>
      </c>
      <c r="BH150" s="1" t="str">
        <f>IF(BH127="","",'Cost and Benefit Parameters'!$L$26)</f>
        <v/>
      </c>
      <c r="BI150" s="1" t="str">
        <f>IF(BI127="","",'Cost and Benefit Parameters'!$L$26)</f>
        <v/>
      </c>
      <c r="BJ150" s="1" t="str">
        <f>IF(BJ127="","",'Cost and Benefit Parameters'!$L$26)</f>
        <v/>
      </c>
      <c r="BK150" s="1" t="str">
        <f>IF(BK127="","",'Cost and Benefit Parameters'!$L$26)</f>
        <v/>
      </c>
      <c r="BL150" s="1" t="str">
        <f>IF(BL127="","",'Cost and Benefit Parameters'!$L$26)</f>
        <v/>
      </c>
      <c r="BM150" s="1" t="str">
        <f>IF(BM127="","",'Cost and Benefit Parameters'!$L$26)</f>
        <v/>
      </c>
    </row>
    <row r="151" spans="1:72" x14ac:dyDescent="0.55000000000000004">
      <c r="A151" s="639"/>
      <c r="B151" t="s">
        <v>471</v>
      </c>
      <c r="G151" s="1" t="str">
        <f>IF(G128="","",'Cost and Benefit Parameters'!$L$26)</f>
        <v/>
      </c>
      <c r="H151" s="1" t="str">
        <f>IF(H128="","",'Cost and Benefit Parameters'!$L$26)</f>
        <v/>
      </c>
      <c r="I151" s="1" t="str">
        <f>IF(I128="","",'Cost and Benefit Parameters'!$L$26)</f>
        <v/>
      </c>
      <c r="J151" s="1" t="str">
        <f>IF(J128="","",'Cost and Benefit Parameters'!$L$26)</f>
        <v/>
      </c>
      <c r="K151" s="1">
        <f>Cohort_CF!K149*Mincers!C$38*(1+'Cost and Benefit Parameters'!$C$41)^K$6</f>
        <v>662884.13724729943</v>
      </c>
      <c r="L151" s="1">
        <f>Cohort_CF!L149*Mincers!D$38*(1+'Cost and Benefit Parameters'!$C$41)^L$6</f>
        <v>688598.94710964058</v>
      </c>
      <c r="M151" s="1">
        <f>Cohort_CF!M149*Mincers!E$38*(1+'Cost and Benefit Parameters'!$C$41)^M$6</f>
        <v>714882.23591478379</v>
      </c>
      <c r="N151" s="1">
        <f>Cohort_CF!N149*Mincers!F$38*(1+'Cost and Benefit Parameters'!$C$41)^N$6</f>
        <v>741723.56983034697</v>
      </c>
      <c r="O151" s="1">
        <f>Cohort_CF!O149*Mincers!G$38*(1+'Cost and Benefit Parameters'!$C$41)^O$6</f>
        <v>773817.01320998406</v>
      </c>
      <c r="P151" s="1">
        <f>Cohort_CF!P149*Mincers!H$38*(1+'Cost and Benefit Parameters'!$C$41)^P$6</f>
        <v>801427.27421935461</v>
      </c>
      <c r="Q151" s="1">
        <f>Cohort_CF!Q149*Mincers!I$38*(1+'Cost and Benefit Parameters'!$C$41)^Q$6</f>
        <v>829524.82187318348</v>
      </c>
      <c r="R151" s="1">
        <f>Cohort_CF!R149*Mincers!J$38*(1+'Cost and Benefit Parameters'!$C$41)^R$6</f>
        <v>858092.44232526026</v>
      </c>
      <c r="S151" s="1">
        <f>Cohort_CF!S149*Mincers!K$38*(1+'Cost and Benefit Parameters'!$C$41)^S$6</f>
        <v>887111.46321316157</v>
      </c>
      <c r="T151" s="1">
        <f>Cohort_CF!T149*Mincers!L$38*(1+'Cost and Benefit Parameters'!$C$41)^T$6</f>
        <v>916561.74899960833</v>
      </c>
      <c r="U151" s="1">
        <f>Cohort_CF!U149*Mincers!M$38*(1+'Cost and Benefit Parameters'!$C$41)^U$6</f>
        <v>946421.70061642316</v>
      </c>
      <c r="V151" s="1">
        <f>Cohort_CF!V149*Mincers!N$38*(1+'Cost and Benefit Parameters'!$C$41)^V$6</f>
        <v>976668.25955783238</v>
      </c>
      <c r="W151" s="1">
        <f>Cohort_CF!W149*Mincers!O$38*(1+'Cost and Benefit Parameters'!$C$41)^W$6</f>
        <v>1007276.9165558056</v>
      </c>
      <c r="X151" s="1">
        <f>Cohort_CF!X149*Mincers!P$38*(1+'Cost and Benefit Parameters'!$C$41)^X$6</f>
        <v>1038221.7249549689</v>
      </c>
      <c r="Y151" s="1">
        <f>Cohort_CF!Y149*Mincers!Q$38*(1+'Cost and Benefit Parameters'!$C$41)^Y$6</f>
        <v>1069475.3188883064</v>
      </c>
      <c r="Z151" s="1">
        <f>Cohort_CF!Z149*Mincers!R$38*(1+'Cost and Benefit Parameters'!$C$41)^Z$6</f>
        <v>1101008.9363377301</v>
      </c>
      <c r="AA151" s="1">
        <f>Cohort_CF!AA149*Mincers!S$38*(1+'Cost and Benefit Parameters'!$C$41)^AA$6</f>
        <v>1132792.4471452103</v>
      </c>
      <c r="AB151" s="1">
        <f>Cohort_CF!AB149*Mincers!T$38*(1+'Cost and Benefit Parameters'!$C$41)^AB$6</f>
        <v>1164794.3860212653</v>
      </c>
      <c r="AC151" s="1">
        <f>Cohort_CF!AC149*Mincers!U$38*(1+'Cost and Benefit Parameters'!$C$41)^AC$6</f>
        <v>1196981.9905775336</v>
      </c>
      <c r="AD151" s="1">
        <f>Cohort_CF!AD149*Mincers!V$38*(1+'Cost and Benefit Parameters'!$C$41)^AD$6</f>
        <v>1229321.2443896874</v>
      </c>
      <c r="AE151" s="1">
        <f>Cohort_CF!AE149*Mincers!W$38*(1+'Cost and Benefit Parameters'!$C$41)^AE$6</f>
        <v>1261776.925075602</v>
      </c>
      <c r="AF151" s="1">
        <f>Cohort_CF!AF149*Mincers!X$38*(1+'Cost and Benefit Parameters'!$C$41)^AF$6</f>
        <v>1294312.657352037</v>
      </c>
      <c r="AG151" s="1">
        <f>Cohort_CF!AG149*Mincers!Y$38*(1+'Cost and Benefit Parameters'!$C$41)^AG$6</f>
        <v>1326890.9710107713</v>
      </c>
      <c r="AH151" s="1">
        <f>Cohort_CF!AH149*Mincers!Z$38*(1+'Cost and Benefit Parameters'!$C$41)^AH$6</f>
        <v>1359473.3637327857</v>
      </c>
      <c r="AI151" s="1">
        <f>Cohort_CF!AI149*Mincers!AA$38*(1+'Cost and Benefit Parameters'!$C$41)^AI$6</f>
        <v>1392020.368636311</v>
      </c>
      <c r="AJ151" s="1">
        <f>Cohort_CF!AJ149*Mincers!AB$38*(1+'Cost and Benefit Parameters'!$C$41)^AJ$6</f>
        <v>1424491.6264317271</v>
      </c>
      <c r="AK151" s="1">
        <f>Cohort_CF!AK149*Mincers!AC$38*(1+'Cost and Benefit Parameters'!$C$41)^AK$6</f>
        <v>1456845.9620337619</v>
      </c>
      <c r="AL151" s="1">
        <f>Cohort_CF!AL149*Mincers!AD$38*(1+'Cost and Benefit Parameters'!$C$41)^AL$6</f>
        <v>1489041.4654586313</v>
      </c>
      <c r="AM151" s="1">
        <f>Cohort_CF!AM149*Mincers!AE$38*(1+'Cost and Benefit Parameters'!$C$41)^AM$6</f>
        <v>1521035.576811743</v>
      </c>
      <c r="AN151" s="1">
        <f>Cohort_CF!AN149*Mincers!AF$38*(1+'Cost and Benefit Parameters'!$C$41)^AN$6</f>
        <v>1552785.1751495043</v>
      </c>
      <c r="AO151" s="1">
        <f>Cohort_CF!AO149*Mincers!AG$38*(1+'Cost and Benefit Parameters'!$C$41)^AO$6</f>
        <v>1584246.670977745</v>
      </c>
      <c r="AP151" s="1">
        <f>Cohort_CF!AP149*Mincers!AH$38*(1+'Cost and Benefit Parameters'!$C$41)^AP$6</f>
        <v>1615376.1021284007</v>
      </c>
      <c r="AQ151" s="1">
        <f>Cohort_CF!AQ149*Mincers!AI$38*(1+'Cost and Benefit Parameters'!$C$41)^AQ$6</f>
        <v>1646129.2327365421</v>
      </c>
      <c r="AR151" s="1">
        <f>Cohort_CF!AR149*Mincers!AJ$38*(1+'Cost and Benefit Parameters'!$C$41)^AR$6</f>
        <v>1676461.6550207862</v>
      </c>
      <c r="AS151" s="1">
        <f>Cohort_CF!AS149*Mincers!AK$38*(1+'Cost and Benefit Parameters'!$C$41)^AS$6</f>
        <v>1706328.8935524411</v>
      </c>
      <c r="AT151" s="1">
        <f>Cohort_CF!AT149*Mincers!AL$38*(1+'Cost and Benefit Parameters'!$C$41)^AT$6</f>
        <v>1735686.5116820897</v>
      </c>
      <c r="AU151" s="1">
        <f>Cohort_CF!AU149*Mincers!AM$38*(1+'Cost and Benefit Parameters'!$C$41)^AU$6</f>
        <v>1764490.2197768732</v>
      </c>
      <c r="AV151" s="1">
        <f>Cohort_CF!AV149*Mincers!AN$38*(1+'Cost and Benefit Parameters'!$C$41)^AV$6</f>
        <v>1792695.9849079694</v>
      </c>
      <c r="AW151" s="1">
        <f>Cohort_CF!AW149*Mincers!AO$38*(1+'Cost and Benefit Parameters'!$C$41)^AW$6</f>
        <v>1820260.1416150851</v>
      </c>
      <c r="AX151" s="1">
        <f>Cohort_CF!AX149*Mincers!AP$38*(1+'Cost and Benefit Parameters'!$C$41)^AX$6</f>
        <v>1847139.5033641863</v>
      </c>
      <c r="AY151" s="1" t="str">
        <f>IF(AY128="","",'Cost and Benefit Parameters'!$L$26)</f>
        <v/>
      </c>
      <c r="AZ151" s="1" t="str">
        <f>IF(AZ128="","",'Cost and Benefit Parameters'!$L$26)</f>
        <v/>
      </c>
      <c r="BA151" s="1" t="str">
        <f>IF(BA128="","",'Cost and Benefit Parameters'!$L$26)</f>
        <v/>
      </c>
      <c r="BB151" s="1" t="str">
        <f>IF(BB128="","",'Cost and Benefit Parameters'!$L$26)</f>
        <v/>
      </c>
      <c r="BC151" s="1" t="str">
        <f>IF(BC128="","",'Cost and Benefit Parameters'!$L$26)</f>
        <v/>
      </c>
      <c r="BD151" s="1" t="str">
        <f>IF(BD128="","",'Cost and Benefit Parameters'!$L$26)</f>
        <v/>
      </c>
      <c r="BE151" s="1" t="str">
        <f>IF(BE128="","",'Cost and Benefit Parameters'!$L$26)</f>
        <v/>
      </c>
      <c r="BF151" s="1" t="str">
        <f>IF(BF128="","",'Cost and Benefit Parameters'!$L$26)</f>
        <v/>
      </c>
      <c r="BG151" s="1" t="str">
        <f>IF(BG128="","",'Cost and Benefit Parameters'!$L$26)</f>
        <v/>
      </c>
      <c r="BH151" s="1" t="str">
        <f>IF(BH128="","",'Cost and Benefit Parameters'!$L$26)</f>
        <v/>
      </c>
      <c r="BI151" s="1" t="str">
        <f>IF(BI128="","",'Cost and Benefit Parameters'!$L$26)</f>
        <v/>
      </c>
      <c r="BJ151" s="1" t="str">
        <f>IF(BJ128="","",'Cost and Benefit Parameters'!$L$26)</f>
        <v/>
      </c>
      <c r="BK151" s="1" t="str">
        <f>IF(BK128="","",'Cost and Benefit Parameters'!$L$26)</f>
        <v/>
      </c>
      <c r="BL151" s="1" t="str">
        <f>IF(BL128="","",'Cost and Benefit Parameters'!$L$26)</f>
        <v/>
      </c>
      <c r="BM151" s="1" t="str">
        <f>IF(BM128="","",'Cost and Benefit Parameters'!$L$26)</f>
        <v/>
      </c>
    </row>
    <row r="152" spans="1:72" x14ac:dyDescent="0.55000000000000004">
      <c r="A152" s="639"/>
      <c r="B152" t="s">
        <v>472</v>
      </c>
      <c r="G152" s="1" t="str">
        <f>IF(G129="","",'Cost and Benefit Parameters'!$L$26)</f>
        <v/>
      </c>
      <c r="H152" s="1" t="str">
        <f>IF(H129="","",'Cost and Benefit Parameters'!$L$26)</f>
        <v/>
      </c>
      <c r="I152" s="1" t="str">
        <f>IF(I129="","",'Cost and Benefit Parameters'!$L$26)</f>
        <v/>
      </c>
      <c r="J152" s="1" t="str">
        <f>IF(J129="","",'Cost and Benefit Parameters'!$L$26)</f>
        <v/>
      </c>
      <c r="K152" s="1" t="str">
        <f>IF(K129="","",'Cost and Benefit Parameters'!$L$26)</f>
        <v/>
      </c>
      <c r="L152" s="1">
        <f>Cohort_CF!L150*Mincers!C$38*(1+'Cost and Benefit Parameters'!$C$41)^L$6</f>
        <v>682770.66136471846</v>
      </c>
      <c r="M152" s="1">
        <f>Cohort_CF!M150*Mincers!D$38*(1+'Cost and Benefit Parameters'!$C$41)^M$6</f>
        <v>709256.91552292986</v>
      </c>
      <c r="N152" s="1">
        <f>Cohort_CF!N150*Mincers!E$38*(1+'Cost and Benefit Parameters'!$C$41)^N$6</f>
        <v>736328.70299222716</v>
      </c>
      <c r="O152" s="1">
        <f>Cohort_CF!O150*Mincers!F$38*(1+'Cost and Benefit Parameters'!$C$41)^O$6</f>
        <v>763975.27692525741</v>
      </c>
      <c r="P152" s="1">
        <f>Cohort_CF!P150*Mincers!G$38*(1+'Cost and Benefit Parameters'!$C$41)^P$6</f>
        <v>797031.52360628359</v>
      </c>
      <c r="Q152" s="1">
        <f>Cohort_CF!Q150*Mincers!H$38*(1+'Cost and Benefit Parameters'!$C$41)^Q$6</f>
        <v>825470.09244593536</v>
      </c>
      <c r="R152" s="1">
        <f>Cohort_CF!R150*Mincers!I$38*(1+'Cost and Benefit Parameters'!$C$41)^R$6</f>
        <v>854410.56652937888</v>
      </c>
      <c r="S152" s="1">
        <f>Cohort_CF!S150*Mincers!J$38*(1+'Cost and Benefit Parameters'!$C$41)^S$6</f>
        <v>883835.215595018</v>
      </c>
      <c r="T152" s="1">
        <f>Cohort_CF!T150*Mincers!K$38*(1+'Cost and Benefit Parameters'!$C$41)^T$6</f>
        <v>913724.80710955651</v>
      </c>
      <c r="U152" s="1">
        <f>Cohort_CF!U150*Mincers!L$38*(1+'Cost and Benefit Parameters'!$C$41)^U$6</f>
        <v>944058.60146959662</v>
      </c>
      <c r="V152" s="1">
        <f>Cohort_CF!V150*Mincers!M$38*(1+'Cost and Benefit Parameters'!$C$41)^V$6</f>
        <v>974814.35163491569</v>
      </c>
      <c r="W152" s="1">
        <f>Cohort_CF!W150*Mincers!N$38*(1+'Cost and Benefit Parameters'!$C$41)^W$6</f>
        <v>1005968.3073445673</v>
      </c>
      <c r="X152" s="1">
        <f>Cohort_CF!X150*Mincers!O$38*(1+'Cost and Benefit Parameters'!$C$41)^X$6</f>
        <v>1037495.2240524798</v>
      </c>
      <c r="Y152" s="1">
        <f>Cohort_CF!Y150*Mincers!P$38*(1+'Cost and Benefit Parameters'!$C$41)^Y$6</f>
        <v>1069368.3767036179</v>
      </c>
      <c r="Z152" s="1">
        <f>Cohort_CF!Z150*Mincers!Q$38*(1+'Cost and Benefit Parameters'!$C$41)^Z$6</f>
        <v>1101559.5784549555</v>
      </c>
      <c r="AA152" s="1">
        <f>Cohort_CF!AA150*Mincers!R$38*(1+'Cost and Benefit Parameters'!$C$41)^AA$6</f>
        <v>1134039.2044278621</v>
      </c>
      <c r="AB152" s="1">
        <f>Cohort_CF!AB150*Mincers!S$38*(1+'Cost and Benefit Parameters'!$C$41)^AB$6</f>
        <v>1166776.2205595667</v>
      </c>
      <c r="AC152" s="1">
        <f>Cohort_CF!AC150*Mincers!T$38*(1+'Cost and Benefit Parameters'!$C$41)^AC$6</f>
        <v>1199738.2176019032</v>
      </c>
      <c r="AD152" s="1">
        <f>Cohort_CF!AD150*Mincers!U$38*(1+'Cost and Benefit Parameters'!$C$41)^AD$6</f>
        <v>1232891.4502948592</v>
      </c>
      <c r="AE152" s="1">
        <f>Cohort_CF!AE150*Mincers!V$38*(1+'Cost and Benefit Parameters'!$C$41)^AE$6</f>
        <v>1266200.8817213781</v>
      </c>
      <c r="AF152" s="1">
        <f>Cohort_CF!AF150*Mincers!W$38*(1+'Cost and Benefit Parameters'!$C$41)^AF$6</f>
        <v>1299630.2328278702</v>
      </c>
      <c r="AG152" s="1">
        <f>Cohort_CF!AG150*Mincers!X$38*(1+'Cost and Benefit Parameters'!$C$41)^AG$6</f>
        <v>1333142.037072598</v>
      </c>
      <c r="AH152" s="1">
        <f>Cohort_CF!AH150*Mincers!Y$38*(1+'Cost and Benefit Parameters'!$C$41)^AH$6</f>
        <v>1366697.7001410946</v>
      </c>
      <c r="AI152" s="1">
        <f>Cohort_CF!AI150*Mincers!Z$38*(1+'Cost and Benefit Parameters'!$C$41)^AI$6</f>
        <v>1400257.5646447693</v>
      </c>
      <c r="AJ152" s="1">
        <f>Cohort_CF!AJ150*Mincers!AA$38*(1+'Cost and Benefit Parameters'!$C$41)^AJ$6</f>
        <v>1433780.9796954005</v>
      </c>
      <c r="AK152" s="1">
        <f>Cohort_CF!AK150*Mincers!AB$38*(1+'Cost and Benefit Parameters'!$C$41)^AK$6</f>
        <v>1467226.3752246792</v>
      </c>
      <c r="AL152" s="1">
        <f>Cohort_CF!AL150*Mincers!AC$38*(1+'Cost and Benefit Parameters'!$C$41)^AL$6</f>
        <v>1500551.3408947743</v>
      </c>
      <c r="AM152" s="1">
        <f>Cohort_CF!AM150*Mincers!AD$38*(1+'Cost and Benefit Parameters'!$C$41)^AM$6</f>
        <v>1533712.7094223902</v>
      </c>
      <c r="AN152" s="1">
        <f>Cohort_CF!AN150*Mincers!AE$38*(1+'Cost and Benefit Parameters'!$C$41)^AN$6</f>
        <v>1566666.644116095</v>
      </c>
      <c r="AO152" s="1">
        <f>Cohort_CF!AO150*Mincers!AF$38*(1+'Cost and Benefit Parameters'!$C$41)^AO$6</f>
        <v>1599368.7304039898</v>
      </c>
      <c r="AP152" s="1">
        <f>Cohort_CF!AP150*Mincers!AG$38*(1+'Cost and Benefit Parameters'!$C$41)^AP$6</f>
        <v>1631774.0711070774</v>
      </c>
      <c r="AQ152" s="1">
        <f>Cohort_CF!AQ150*Mincers!AH$38*(1+'Cost and Benefit Parameters'!$C$41)^AQ$6</f>
        <v>1663837.3851922525</v>
      </c>
      <c r="AR152" s="1">
        <f>Cohort_CF!AR150*Mincers!AI$38*(1+'Cost and Benefit Parameters'!$C$41)^AR$6</f>
        <v>1695513.1097186382</v>
      </c>
      <c r="AS152" s="1">
        <f>Cohort_CF!AS150*Mincers!AJ$38*(1+'Cost and Benefit Parameters'!$C$41)^AS$6</f>
        <v>1726755.50467141</v>
      </c>
      <c r="AT152" s="1">
        <f>Cohort_CF!AT150*Mincers!AK$38*(1+'Cost and Benefit Parameters'!$C$41)^AT$6</f>
        <v>1757518.7603590142</v>
      </c>
      <c r="AU152" s="1">
        <f>Cohort_CF!AU150*Mincers!AL$38*(1+'Cost and Benefit Parameters'!$C$41)^AU$6</f>
        <v>1787757.1070325526</v>
      </c>
      <c r="AV152" s="1">
        <f>Cohort_CF!AV150*Mincers!AM$38*(1+'Cost and Benefit Parameters'!$C$41)^AV$6</f>
        <v>1817424.9263701795</v>
      </c>
      <c r="AW152" s="1">
        <f>Cohort_CF!AW150*Mincers!AN$38*(1+'Cost and Benefit Parameters'!$C$41)^AW$6</f>
        <v>1846476.8644552084</v>
      </c>
      <c r="AX152" s="1">
        <f>Cohort_CF!AX150*Mincers!AO$38*(1+'Cost and Benefit Parameters'!$C$41)^AX$6</f>
        <v>1874867.9458635373</v>
      </c>
      <c r="AY152" s="1">
        <f>Cohort_CF!AY150*Mincers!AP$38*(1+'Cost and Benefit Parameters'!$C$41)^AY$6</f>
        <v>1902553.6884651119</v>
      </c>
      <c r="AZ152" s="1" t="str">
        <f>IF(AZ129="","",'Cost and Benefit Parameters'!$L$26)</f>
        <v/>
      </c>
      <c r="BA152" s="1" t="str">
        <f>IF(BA129="","",'Cost and Benefit Parameters'!$L$26)</f>
        <v/>
      </c>
      <c r="BB152" s="1" t="str">
        <f>IF(BB129="","",'Cost and Benefit Parameters'!$L$26)</f>
        <v/>
      </c>
      <c r="BC152" s="1" t="str">
        <f>IF(BC129="","",'Cost and Benefit Parameters'!$L$26)</f>
        <v/>
      </c>
      <c r="BD152" s="1" t="str">
        <f>IF(BD129="","",'Cost and Benefit Parameters'!$L$26)</f>
        <v/>
      </c>
      <c r="BE152" s="1" t="str">
        <f>IF(BE129="","",'Cost and Benefit Parameters'!$L$26)</f>
        <v/>
      </c>
      <c r="BF152" s="1" t="str">
        <f>IF(BF129="","",'Cost and Benefit Parameters'!$L$26)</f>
        <v/>
      </c>
      <c r="BG152" s="1" t="str">
        <f>IF(BG129="","",'Cost and Benefit Parameters'!$L$26)</f>
        <v/>
      </c>
      <c r="BH152" s="1" t="str">
        <f>IF(BH129="","",'Cost and Benefit Parameters'!$L$26)</f>
        <v/>
      </c>
      <c r="BI152" s="1" t="str">
        <f>IF(BI129="","",'Cost and Benefit Parameters'!$L$26)</f>
        <v/>
      </c>
      <c r="BJ152" s="1" t="str">
        <f>IF(BJ129="","",'Cost and Benefit Parameters'!$L$26)</f>
        <v/>
      </c>
      <c r="BK152" s="1" t="str">
        <f>IF(BK129="","",'Cost and Benefit Parameters'!$L$26)</f>
        <v/>
      </c>
      <c r="BL152" s="1" t="str">
        <f>IF(BL129="","",'Cost and Benefit Parameters'!$L$26)</f>
        <v/>
      </c>
      <c r="BM152" s="1" t="str">
        <f>IF(BM129="","",'Cost and Benefit Parameters'!$L$26)</f>
        <v/>
      </c>
    </row>
    <row r="153" spans="1:72" x14ac:dyDescent="0.55000000000000004">
      <c r="A153" s="639"/>
      <c r="B153" t="s">
        <v>473</v>
      </c>
      <c r="G153" s="1" t="str">
        <f>IF(G130="","",'Cost and Benefit Parameters'!$L$26)</f>
        <v/>
      </c>
      <c r="H153" s="1" t="str">
        <f>IF(H130="","",'Cost and Benefit Parameters'!$L$26)</f>
        <v/>
      </c>
      <c r="I153" s="1" t="str">
        <f>IF(I130="","",'Cost and Benefit Parameters'!$L$26)</f>
        <v/>
      </c>
      <c r="J153" s="1" t="str">
        <f>IF(J130="","",'Cost and Benefit Parameters'!$L$26)</f>
        <v/>
      </c>
      <c r="K153" s="1" t="str">
        <f>IF(K130="","",'Cost and Benefit Parameters'!$L$26)</f>
        <v/>
      </c>
      <c r="L153" s="1" t="str">
        <f>IF(L130="","",'Cost and Benefit Parameters'!$L$26)</f>
        <v/>
      </c>
      <c r="M153" s="1">
        <f>Cohort_CF!M151*Mincers!C$38*(1+'Cost and Benefit Parameters'!$C$41)^M$6</f>
        <v>703253.78120566008</v>
      </c>
      <c r="N153" s="1">
        <f>Cohort_CF!N151*Mincers!D$38*(1+'Cost and Benefit Parameters'!$C$41)^N$6</f>
        <v>730534.62298861763</v>
      </c>
      <c r="O153" s="1">
        <f>Cohort_CF!O151*Mincers!E$38*(1+'Cost and Benefit Parameters'!$C$41)^O$6</f>
        <v>758418.564081994</v>
      </c>
      <c r="P153" s="1">
        <f>Cohort_CF!P151*Mincers!F$38*(1+'Cost and Benefit Parameters'!$C$41)^P$6</f>
        <v>786894.53523301508</v>
      </c>
      <c r="Q153" s="1">
        <f>Cohort_CF!Q151*Mincers!G$38*(1+'Cost and Benefit Parameters'!$C$41)^Q$6</f>
        <v>820942.46931447217</v>
      </c>
      <c r="R153" s="1">
        <f>Cohort_CF!R151*Mincers!H$38*(1+'Cost and Benefit Parameters'!$C$41)^R$6</f>
        <v>850234.19521931326</v>
      </c>
      <c r="S153" s="1">
        <f>Cohort_CF!S151*Mincers!I$38*(1+'Cost and Benefit Parameters'!$C$41)^S$6</f>
        <v>880042.88352526014</v>
      </c>
      <c r="T153" s="1">
        <f>Cohort_CF!T151*Mincers!J$38*(1+'Cost and Benefit Parameters'!$C$41)^T$6</f>
        <v>910350.27206286858</v>
      </c>
      <c r="U153" s="1">
        <f>Cohort_CF!U151*Mincers!K$38*(1+'Cost and Benefit Parameters'!$C$41)^U$6</f>
        <v>941136.5513228433</v>
      </c>
      <c r="V153" s="1">
        <f>Cohort_CF!V151*Mincers!L$38*(1+'Cost and Benefit Parameters'!$C$41)^V$6</f>
        <v>972380.35951368441</v>
      </c>
      <c r="W153" s="1">
        <f>Cohort_CF!W151*Mincers!M$38*(1+'Cost and Benefit Parameters'!$C$41)^W$6</f>
        <v>1004058.7821839631</v>
      </c>
      <c r="X153" s="1">
        <f>Cohort_CF!X151*Mincers!N$38*(1+'Cost and Benefit Parameters'!$C$41)^X$6</f>
        <v>1036147.3565649043</v>
      </c>
      <c r="Y153" s="1">
        <f>Cohort_CF!Y151*Mincers!O$38*(1+'Cost and Benefit Parameters'!$C$41)^Y$6</f>
        <v>1068620.0807740542</v>
      </c>
      <c r="Z153" s="1">
        <f>Cohort_CF!Z151*Mincers!P$38*(1+'Cost and Benefit Parameters'!$C$41)^Z$6</f>
        <v>1101449.4280047265</v>
      </c>
      <c r="AA153" s="1">
        <f>Cohort_CF!AA151*Mincers!Q$38*(1+'Cost and Benefit Parameters'!$C$41)^AA$6</f>
        <v>1134606.3658086041</v>
      </c>
      <c r="AB153" s="1">
        <f>Cohort_CF!AB151*Mincers!R$38*(1+'Cost and Benefit Parameters'!$C$41)^AB$6</f>
        <v>1168060.380560698</v>
      </c>
      <c r="AC153" s="1">
        <f>Cohort_CF!AC151*Mincers!S$38*(1+'Cost and Benefit Parameters'!$C$41)^AC$6</f>
        <v>1201779.5071763538</v>
      </c>
      <c r="AD153" s="1">
        <f>Cohort_CF!AD151*Mincers!T$38*(1+'Cost and Benefit Parameters'!$C$41)^AD$6</f>
        <v>1235730.3641299601</v>
      </c>
      <c r="AE153" s="1">
        <f>Cohort_CF!AE151*Mincers!U$38*(1+'Cost and Benefit Parameters'!$C$41)^AE$6</f>
        <v>1269878.193803705</v>
      </c>
      <c r="AF153" s="1">
        <f>Cohort_CF!AF151*Mincers!V$38*(1+'Cost and Benefit Parameters'!$C$41)^AF$6</f>
        <v>1304186.9081730195</v>
      </c>
      <c r="AG153" s="1">
        <f>Cohort_CF!AG151*Mincers!W$38*(1+'Cost and Benefit Parameters'!$C$41)^AG$6</f>
        <v>1338619.139812706</v>
      </c>
      <c r="AH153" s="1">
        <f>Cohort_CF!AH151*Mincers!X$38*(1+'Cost and Benefit Parameters'!$C$41)^AH$6</f>
        <v>1373136.298184776</v>
      </c>
      <c r="AI153" s="1">
        <f>Cohort_CF!AI151*Mincers!Y$38*(1+'Cost and Benefit Parameters'!$C$41)^AI$6</f>
        <v>1407698.6311453271</v>
      </c>
      <c r="AJ153" s="1">
        <f>Cohort_CF!AJ151*Mincers!Z$38*(1+'Cost and Benefit Parameters'!$C$41)^AJ$6</f>
        <v>1442265.2915841122</v>
      </c>
      <c r="AK153" s="1">
        <f>Cohort_CF!AK151*Mincers!AA$38*(1+'Cost and Benefit Parameters'!$C$41)^AK$6</f>
        <v>1476794.4090862626</v>
      </c>
      <c r="AL153" s="1">
        <f>Cohort_CF!AL151*Mincers!AB$38*(1+'Cost and Benefit Parameters'!$C$41)^AL$6</f>
        <v>1511243.1664814192</v>
      </c>
      <c r="AM153" s="1">
        <f>Cohort_CF!AM151*Mincers!AC$38*(1+'Cost and Benefit Parameters'!$C$41)^AM$6</f>
        <v>1545567.8811216177</v>
      </c>
      <c r="AN153" s="1">
        <f>Cohort_CF!AN151*Mincers!AD$38*(1+'Cost and Benefit Parameters'!$C$41)^AN$6</f>
        <v>1579724.0907050618</v>
      </c>
      <c r="AO153" s="1">
        <f>Cohort_CF!AO151*Mincers!AE$38*(1+'Cost and Benefit Parameters'!$C$41)^AO$6</f>
        <v>1613666.6434395781</v>
      </c>
      <c r="AP153" s="1">
        <f>Cohort_CF!AP151*Mincers!AF$38*(1+'Cost and Benefit Parameters'!$C$41)^AP$6</f>
        <v>1647349.7923161094</v>
      </c>
      <c r="AQ153" s="1">
        <f>Cohort_CF!AQ151*Mincers!AG$38*(1+'Cost and Benefit Parameters'!$C$41)^AQ$6</f>
        <v>1680727.2932402894</v>
      </c>
      <c r="AR153" s="1">
        <f>Cohort_CF!AR151*Mincers!AH$38*(1+'Cost and Benefit Parameters'!$C$41)^AR$6</f>
        <v>1713752.50674802</v>
      </c>
      <c r="AS153" s="1">
        <f>Cohort_CF!AS151*Mincers!AI$38*(1+'Cost and Benefit Parameters'!$C$41)^AS$6</f>
        <v>1746378.5030101978</v>
      </c>
      <c r="AT153" s="1">
        <f>Cohort_CF!AT151*Mincers!AJ$38*(1+'Cost and Benefit Parameters'!$C$41)^AT$6</f>
        <v>1778558.1698115519</v>
      </c>
      <c r="AU153" s="1">
        <f>Cohort_CF!AU151*Mincers!AK$38*(1+'Cost and Benefit Parameters'!$C$41)^AU$6</f>
        <v>1810244.3231697846</v>
      </c>
      <c r="AV153" s="1">
        <f>Cohort_CF!AV151*Mincers!AL$38*(1+'Cost and Benefit Parameters'!$C$41)^AV$6</f>
        <v>1841389.8202435293</v>
      </c>
      <c r="AW153" s="1">
        <f>Cohort_CF!AW151*Mincers!AM$38*(1+'Cost and Benefit Parameters'!$C$41)^AW$6</f>
        <v>1871947.6741612847</v>
      </c>
      <c r="AX153" s="1">
        <f>Cohort_CF!AX151*Mincers!AN$38*(1+'Cost and Benefit Parameters'!$C$41)^AX$6</f>
        <v>1901871.1703888644</v>
      </c>
      <c r="AY153" s="1">
        <f>Cohort_CF!AY151*Mincers!AO$38*(1+'Cost and Benefit Parameters'!$C$41)^AY$6</f>
        <v>1931113.9842394434</v>
      </c>
      <c r="AZ153" s="1">
        <f>Cohort_CF!AZ151*Mincers!AP$38*(1+'Cost and Benefit Parameters'!$C$41)^AZ$6</f>
        <v>1959630.2991190653</v>
      </c>
      <c r="BA153" s="1" t="str">
        <f>IF(BA130="","",'Cost and Benefit Parameters'!$L$26)</f>
        <v/>
      </c>
      <c r="BB153" s="1" t="str">
        <f>IF(BB130="","",'Cost and Benefit Parameters'!$L$26)</f>
        <v/>
      </c>
      <c r="BC153" s="1" t="str">
        <f>IF(BC130="","",'Cost and Benefit Parameters'!$L$26)</f>
        <v/>
      </c>
      <c r="BD153" s="1" t="str">
        <f>IF(BD130="","",'Cost and Benefit Parameters'!$L$26)</f>
        <v/>
      </c>
      <c r="BE153" s="1" t="str">
        <f>IF(BE130="","",'Cost and Benefit Parameters'!$L$26)</f>
        <v/>
      </c>
      <c r="BF153" s="1" t="str">
        <f>IF(BF130="","",'Cost and Benefit Parameters'!$L$26)</f>
        <v/>
      </c>
      <c r="BG153" s="1" t="str">
        <f>IF(BG130="","",'Cost and Benefit Parameters'!$L$26)</f>
        <v/>
      </c>
      <c r="BH153" s="1" t="str">
        <f>IF(BH130="","",'Cost and Benefit Parameters'!$L$26)</f>
        <v/>
      </c>
      <c r="BI153" s="1" t="str">
        <f>IF(BI130="","",'Cost and Benefit Parameters'!$L$26)</f>
        <v/>
      </c>
      <c r="BJ153" s="1" t="str">
        <f>IF(BJ130="","",'Cost and Benefit Parameters'!$L$26)</f>
        <v/>
      </c>
      <c r="BK153" s="1" t="str">
        <f>IF(BK130="","",'Cost and Benefit Parameters'!$L$26)</f>
        <v/>
      </c>
      <c r="BL153" s="1" t="str">
        <f>IF(BL130="","",'Cost and Benefit Parameters'!$L$26)</f>
        <v/>
      </c>
      <c r="BM153" s="1" t="str">
        <f>IF(BM130="","",'Cost and Benefit Parameters'!$L$26)</f>
        <v/>
      </c>
    </row>
    <row r="154" spans="1:72" x14ac:dyDescent="0.55000000000000004">
      <c r="A154" s="639"/>
      <c r="B154" t="s">
        <v>474</v>
      </c>
      <c r="G154" s="1" t="str">
        <f>IF(G131="","",'Cost and Benefit Parameters'!$L$26)</f>
        <v/>
      </c>
      <c r="H154" s="1" t="str">
        <f>IF(H131="","",'Cost and Benefit Parameters'!$L$26)</f>
        <v/>
      </c>
      <c r="I154" s="1" t="str">
        <f>IF(I131="","",'Cost and Benefit Parameters'!$L$26)</f>
        <v/>
      </c>
      <c r="J154" s="1" t="str">
        <f>IF(J131="","",'Cost and Benefit Parameters'!$L$26)</f>
        <v/>
      </c>
      <c r="K154" s="1" t="str">
        <f>IF(K131="","",'Cost and Benefit Parameters'!$L$26)</f>
        <v/>
      </c>
      <c r="L154" s="1" t="str">
        <f>IF(L131="","",'Cost and Benefit Parameters'!$L$26)</f>
        <v/>
      </c>
      <c r="M154" s="1" t="str">
        <f>IF(M131="","",'Cost and Benefit Parameters'!$L$26)</f>
        <v/>
      </c>
      <c r="N154" s="1">
        <f>Cohort_CF!N152*Mincers!C$38*(1+'Cost and Benefit Parameters'!$C$41)^N$6</f>
        <v>724351.39464182977</v>
      </c>
      <c r="O154" s="1">
        <f>Cohort_CF!O152*Mincers!D$38*(1+'Cost and Benefit Parameters'!$C$41)^O$6</f>
        <v>752450.66167827626</v>
      </c>
      <c r="P154" s="1">
        <f>Cohort_CF!P152*Mincers!E$38*(1+'Cost and Benefit Parameters'!$C$41)^P$6</f>
        <v>781171.12100445386</v>
      </c>
      <c r="Q154" s="1">
        <f>Cohort_CF!Q152*Mincers!F$38*(1+'Cost and Benefit Parameters'!$C$41)^Q$6</f>
        <v>810501.37129000551</v>
      </c>
      <c r="R154" s="1">
        <f>Cohort_CF!R152*Mincers!G$38*(1+'Cost and Benefit Parameters'!$C$41)^R$6</f>
        <v>845570.74339390616</v>
      </c>
      <c r="S154" s="1">
        <f>Cohort_CF!S152*Mincers!H$38*(1+'Cost and Benefit Parameters'!$C$41)^S$6</f>
        <v>875741.22107589256</v>
      </c>
      <c r="T154" s="1">
        <f>Cohort_CF!T152*Mincers!I$38*(1+'Cost and Benefit Parameters'!$C$41)^T$6</f>
        <v>906444.17003101809</v>
      </c>
      <c r="U154" s="1">
        <f>Cohort_CF!U152*Mincers!J$38*(1+'Cost and Benefit Parameters'!$C$41)^U$6</f>
        <v>937660.78022475471</v>
      </c>
      <c r="V154" s="1">
        <f>Cohort_CF!V152*Mincers!K$38*(1+'Cost and Benefit Parameters'!$C$41)^V$6</f>
        <v>969370.64786252845</v>
      </c>
      <c r="W154" s="1">
        <f>Cohort_CF!W152*Mincers!L$38*(1+'Cost and Benefit Parameters'!$C$41)^W$6</f>
        <v>1001551.7702990948</v>
      </c>
      <c r="X154" s="1">
        <f>Cohort_CF!X152*Mincers!M$38*(1+'Cost and Benefit Parameters'!$C$41)^X$6</f>
        <v>1034180.5456494821</v>
      </c>
      <c r="Y154" s="1">
        <f>Cohort_CF!Y152*Mincers!N$38*(1+'Cost and Benefit Parameters'!$C$41)^Y$6</f>
        <v>1067231.7772618514</v>
      </c>
      <c r="Z154" s="1">
        <f>Cohort_CF!Z152*Mincers!O$38*(1+'Cost and Benefit Parameters'!$C$41)^Z$6</f>
        <v>1100678.6831972757</v>
      </c>
      <c r="AA154" s="1">
        <f>Cohort_CF!AA152*Mincers!P$38*(1+'Cost and Benefit Parameters'!$C$41)^AA$6</f>
        <v>1134492.910844868</v>
      </c>
      <c r="AB154" s="1">
        <f>Cohort_CF!AB152*Mincers!Q$38*(1+'Cost and Benefit Parameters'!$C$41)^AB$6</f>
        <v>1168644.5567828622</v>
      </c>
      <c r="AC154" s="1">
        <f>Cohort_CF!AC152*Mincers!R$38*(1+'Cost and Benefit Parameters'!$C$41)^AC$6</f>
        <v>1203102.1919775191</v>
      </c>
      <c r="AD154" s="1">
        <f>Cohort_CF!AD152*Mincers!S$38*(1+'Cost and Benefit Parameters'!$C$41)^AD$6</f>
        <v>1237832.8923916444</v>
      </c>
      <c r="AE154" s="1">
        <f>Cohort_CF!AE152*Mincers!T$38*(1+'Cost and Benefit Parameters'!$C$41)^AE$6</f>
        <v>1272802.275053859</v>
      </c>
      <c r="AF154" s="1">
        <f>Cohort_CF!AF152*Mincers!U$38*(1+'Cost and Benefit Parameters'!$C$41)^AF$6</f>
        <v>1307974.5396178165</v>
      </c>
      <c r="AG154" s="1">
        <f>Cohort_CF!AG152*Mincers!V$38*(1+'Cost and Benefit Parameters'!$C$41)^AG$6</f>
        <v>1343312.5154182101</v>
      </c>
      <c r="AH154" s="1">
        <f>Cohort_CF!AH152*Mincers!W$38*(1+'Cost and Benefit Parameters'!$C$41)^AH$6</f>
        <v>1378777.7140070873</v>
      </c>
      <c r="AI154" s="1">
        <f>Cohort_CF!AI152*Mincers!X$38*(1+'Cost and Benefit Parameters'!$C$41)^AI$6</f>
        <v>1414330.3871303191</v>
      </c>
      <c r="AJ154" s="1">
        <f>Cohort_CF!AJ152*Mincers!Y$38*(1+'Cost and Benefit Parameters'!$C$41)^AJ$6</f>
        <v>1449929.5900796871</v>
      </c>
      <c r="AK154" s="1">
        <f>Cohort_CF!AK152*Mincers!Z$38*(1+'Cost and Benefit Parameters'!$C$41)^AK$6</f>
        <v>1485533.2503316358</v>
      </c>
      <c r="AL154" s="1">
        <f>Cohort_CF!AL152*Mincers!AA$38*(1+'Cost and Benefit Parameters'!$C$41)^AL$6</f>
        <v>1521098.2413588502</v>
      </c>
      <c r="AM154" s="1">
        <f>Cohort_CF!AM152*Mincers!AB$38*(1+'Cost and Benefit Parameters'!$C$41)^AM$6</f>
        <v>1556580.461475862</v>
      </c>
      <c r="AN154" s="1">
        <f>Cohort_CF!AN152*Mincers!AC$38*(1+'Cost and Benefit Parameters'!$C$41)^AN$6</f>
        <v>1591934.9175552658</v>
      </c>
      <c r="AO154" s="1">
        <f>Cohort_CF!AO152*Mincers!AD$38*(1+'Cost and Benefit Parameters'!$C$41)^AO$6</f>
        <v>1627115.8134262138</v>
      </c>
      <c r="AP154" s="1">
        <f>Cohort_CF!AP152*Mincers!AE$38*(1+'Cost and Benefit Parameters'!$C$41)^AP$6</f>
        <v>1662076.6427427654</v>
      </c>
      <c r="AQ154" s="1">
        <f>Cohort_CF!AQ152*Mincers!AF$38*(1+'Cost and Benefit Parameters'!$C$41)^AQ$6</f>
        <v>1696770.2860855923</v>
      </c>
      <c r="AR154" s="1">
        <f>Cohort_CF!AR152*Mincers!AG$38*(1+'Cost and Benefit Parameters'!$C$41)^AR$6</f>
        <v>1731149.112037498</v>
      </c>
      <c r="AS154" s="1">
        <f>Cohort_CF!AS152*Mincers!AH$38*(1+'Cost and Benefit Parameters'!$C$41)^AS$6</f>
        <v>1765165.0819504608</v>
      </c>
      <c r="AT154" s="1">
        <f>Cohort_CF!AT152*Mincers!AI$38*(1+'Cost and Benefit Parameters'!$C$41)^AT$6</f>
        <v>1798769.8581005032</v>
      </c>
      <c r="AU154" s="1">
        <f>Cohort_CF!AU152*Mincers!AJ$38*(1+'Cost and Benefit Parameters'!$C$41)^AU$6</f>
        <v>1831914.9149058987</v>
      </c>
      <c r="AV154" s="1">
        <f>Cohort_CF!AV152*Mincers!AK$38*(1+'Cost and Benefit Parameters'!$C$41)^AV$6</f>
        <v>1864551.6528648783</v>
      </c>
      <c r="AW154" s="1">
        <f>Cohort_CF!AW152*Mincers!AL$38*(1+'Cost and Benefit Parameters'!$C$41)^AW$6</f>
        <v>1896631.5148508351</v>
      </c>
      <c r="AX154" s="1">
        <f>Cohort_CF!AX152*Mincers!AM$38*(1+'Cost and Benefit Parameters'!$C$41)^AX$6</f>
        <v>1928106.1043861231</v>
      </c>
      <c r="AY154" s="1">
        <f>Cohort_CF!AY152*Mincers!AN$38*(1+'Cost and Benefit Parameters'!$C$41)^AY$6</f>
        <v>1958927.3055005304</v>
      </c>
      <c r="AZ154" s="1">
        <f>Cohort_CF!AZ152*Mincers!AO$38*(1+'Cost and Benefit Parameters'!$C$41)^AZ$6</f>
        <v>1989047.4037666267</v>
      </c>
      <c r="BA154" s="1">
        <f>Cohort_CF!BA152*Mincers!AP$38*(1+'Cost and Benefit Parameters'!$C$41)^BA$6</f>
        <v>2018419.2080926374</v>
      </c>
      <c r="BB154" s="1" t="str">
        <f>IF(BB131="","",'Cost and Benefit Parameters'!$L$26)</f>
        <v/>
      </c>
      <c r="BC154" s="1" t="str">
        <f>IF(BC131="","",'Cost and Benefit Parameters'!$L$26)</f>
        <v/>
      </c>
      <c r="BD154" s="1" t="str">
        <f>IF(BD131="","",'Cost and Benefit Parameters'!$L$26)</f>
        <v/>
      </c>
      <c r="BE154" s="1" t="str">
        <f>IF(BE131="","",'Cost and Benefit Parameters'!$L$26)</f>
        <v/>
      </c>
      <c r="BF154" s="1" t="str">
        <f>IF(BF131="","",'Cost and Benefit Parameters'!$L$26)</f>
        <v/>
      </c>
      <c r="BG154" s="1" t="str">
        <f>IF(BG131="","",'Cost and Benefit Parameters'!$L$26)</f>
        <v/>
      </c>
      <c r="BH154" s="1" t="str">
        <f>IF(BH131="","",'Cost and Benefit Parameters'!$L$26)</f>
        <v/>
      </c>
      <c r="BI154" s="1" t="str">
        <f>IF(BI131="","",'Cost and Benefit Parameters'!$L$26)</f>
        <v/>
      </c>
      <c r="BJ154" s="1" t="str">
        <f>IF(BJ131="","",'Cost and Benefit Parameters'!$L$26)</f>
        <v/>
      </c>
      <c r="BK154" s="1" t="str">
        <f>IF(BK131="","",'Cost and Benefit Parameters'!$L$26)</f>
        <v/>
      </c>
      <c r="BL154" s="1" t="str">
        <f>IF(BL131="","",'Cost and Benefit Parameters'!$L$26)</f>
        <v/>
      </c>
      <c r="BM154" s="1" t="str">
        <f>IF(BM131="","",'Cost and Benefit Parameters'!$L$26)</f>
        <v/>
      </c>
    </row>
    <row r="155" spans="1:72" x14ac:dyDescent="0.55000000000000004">
      <c r="A155" s="639"/>
      <c r="B155" t="s">
        <v>475</v>
      </c>
      <c r="G155" s="1" t="str">
        <f>IF(G132="","",'Cost and Benefit Parameters'!$L$26)</f>
        <v/>
      </c>
      <c r="H155" s="1" t="str">
        <f>IF(H132="","",'Cost and Benefit Parameters'!$L$26)</f>
        <v/>
      </c>
      <c r="I155" s="1" t="str">
        <f>IF(I132="","",'Cost and Benefit Parameters'!$L$26)</f>
        <v/>
      </c>
      <c r="J155" s="1" t="str">
        <f>IF(J132="","",'Cost and Benefit Parameters'!$L$26)</f>
        <v/>
      </c>
      <c r="K155" s="1" t="str">
        <f>IF(K132="","",'Cost and Benefit Parameters'!$L$26)</f>
        <v/>
      </c>
      <c r="L155" s="1" t="str">
        <f>IF(L132="","",'Cost and Benefit Parameters'!$L$26)</f>
        <v/>
      </c>
      <c r="M155" s="1" t="str">
        <f>IF(M132="","",'Cost and Benefit Parameters'!$L$26)</f>
        <v/>
      </c>
      <c r="N155" s="1" t="str">
        <f>IF(N132="","",'Cost and Benefit Parameters'!$L$26)</f>
        <v/>
      </c>
      <c r="O155" s="1">
        <f>Cohort_CF!O153*Mincers!C$38*(1+'Cost and Benefit Parameters'!$C$41)^O$6</f>
        <v>746081.93648108467</v>
      </c>
      <c r="P155" s="1">
        <f>Cohort_CF!P153*Mincers!D$38*(1+'Cost and Benefit Parameters'!$C$41)^P$6</f>
        <v>775024.1815286245</v>
      </c>
      <c r="Q155" s="1">
        <f>Cohort_CF!Q153*Mincers!E$38*(1+'Cost and Benefit Parameters'!$C$41)^Q$6</f>
        <v>804606.25463458744</v>
      </c>
      <c r="R155" s="1">
        <f>Cohort_CF!R153*Mincers!F$38*(1+'Cost and Benefit Parameters'!$C$41)^R$6</f>
        <v>834816.4124287056</v>
      </c>
      <c r="S155" s="1">
        <f>Cohort_CF!S153*Mincers!G$38*(1+'Cost and Benefit Parameters'!$C$41)^S$6</f>
        <v>870937.86569572333</v>
      </c>
      <c r="T155" s="1">
        <f>Cohort_CF!T153*Mincers!H$38*(1+'Cost and Benefit Parameters'!$C$41)^T$6</f>
        <v>902013.45770816947</v>
      </c>
      <c r="U155" s="1">
        <f>Cohort_CF!U153*Mincers!I$38*(1+'Cost and Benefit Parameters'!$C$41)^U$6</f>
        <v>933637.49513194861</v>
      </c>
      <c r="V155" s="1">
        <f>Cohort_CF!V153*Mincers!J$38*(1+'Cost and Benefit Parameters'!$C$41)^V$6</f>
        <v>965790.60363149724</v>
      </c>
      <c r="W155" s="1">
        <f>Cohort_CF!W153*Mincers!K$38*(1+'Cost and Benefit Parameters'!$C$41)^W$6</f>
        <v>998451.76729840424</v>
      </c>
      <c r="X155" s="1">
        <f>Cohort_CF!X153*Mincers!L$38*(1+'Cost and Benefit Parameters'!$C$41)^X$6</f>
        <v>1031598.3234080677</v>
      </c>
      <c r="Y155" s="1">
        <f>Cohort_CF!Y153*Mincers!M$38*(1+'Cost and Benefit Parameters'!$C$41)^Y$6</f>
        <v>1065205.9620189664</v>
      </c>
      <c r="Z155" s="1">
        <f>Cohort_CF!Z153*Mincers!N$38*(1+'Cost and Benefit Parameters'!$C$41)^Z$6</f>
        <v>1099248.7305797071</v>
      </c>
      <c r="AA155" s="1">
        <f>Cohort_CF!AA153*Mincers!O$38*(1+'Cost and Benefit Parameters'!$C$41)^AA$6</f>
        <v>1133699.0436931939</v>
      </c>
      <c r="AB155" s="1">
        <f>Cohort_CF!AB153*Mincers!P$38*(1+'Cost and Benefit Parameters'!$C$41)^AB$6</f>
        <v>1168527.6981702142</v>
      </c>
      <c r="AC155" s="1">
        <f>Cohort_CF!AC153*Mincers!Q$38*(1+'Cost and Benefit Parameters'!$C$41)^AC$6</f>
        <v>1203703.8934863482</v>
      </c>
      <c r="AD155" s="1">
        <f>Cohort_CF!AD153*Mincers!R$38*(1+'Cost and Benefit Parameters'!$C$41)^AD$6</f>
        <v>1239195.2577368442</v>
      </c>
      <c r="AE155" s="1">
        <f>Cohort_CF!AE153*Mincers!S$38*(1+'Cost and Benefit Parameters'!$C$41)^AE$6</f>
        <v>1274967.8791633935</v>
      </c>
      <c r="AF155" s="1">
        <f>Cohort_CF!AF153*Mincers!T$38*(1+'Cost and Benefit Parameters'!$C$41)^AF$6</f>
        <v>1310986.3433054748</v>
      </c>
      <c r="AG155" s="1">
        <f>Cohort_CF!AG153*Mincers!U$38*(1+'Cost and Benefit Parameters'!$C$41)^AG$6</f>
        <v>1347213.7758063509</v>
      </c>
      <c r="AH155" s="1">
        <f>Cohort_CF!AH153*Mincers!V$38*(1+'Cost and Benefit Parameters'!$C$41)^AH$6</f>
        <v>1383611.8908807563</v>
      </c>
      <c r="AI155" s="1">
        <f>Cohort_CF!AI153*Mincers!W$38*(1+'Cost and Benefit Parameters'!$C$41)^AI$6</f>
        <v>1420141.0454272998</v>
      </c>
      <c r="AJ155" s="1">
        <f>Cohort_CF!AJ153*Mincers!X$38*(1+'Cost and Benefit Parameters'!$C$41)^AJ$6</f>
        <v>1456760.2987442287</v>
      </c>
      <c r="AK155" s="1">
        <f>Cohort_CF!AK153*Mincers!Y$38*(1+'Cost and Benefit Parameters'!$C$41)^AK$6</f>
        <v>1493427.4777820779</v>
      </c>
      <c r="AL155" s="1">
        <f>Cohort_CF!AL153*Mincers!Z$38*(1+'Cost and Benefit Parameters'!$C$41)^AL$6</f>
        <v>1530099.2478415847</v>
      </c>
      <c r="AM155" s="1">
        <f>Cohort_CF!AM153*Mincers!AA$38*(1+'Cost and Benefit Parameters'!$C$41)^AM$6</f>
        <v>1566731.1885996158</v>
      </c>
      <c r="AN155" s="1">
        <f>Cohort_CF!AN153*Mincers!AB$38*(1+'Cost and Benefit Parameters'!$C$41)^AN$6</f>
        <v>1603277.8753201375</v>
      </c>
      <c r="AO155" s="1">
        <f>Cohort_CF!AO153*Mincers!AC$38*(1+'Cost and Benefit Parameters'!$C$41)^AO$6</f>
        <v>1639692.9650819241</v>
      </c>
      <c r="AP155" s="1">
        <f>Cohort_CF!AP153*Mincers!AD$38*(1+'Cost and Benefit Parameters'!$C$41)^AP$6</f>
        <v>1675929.2878290003</v>
      </c>
      <c r="AQ155" s="1">
        <f>Cohort_CF!AQ153*Mincers!AE$38*(1+'Cost and Benefit Parameters'!$C$41)^AQ$6</f>
        <v>1711938.942025048</v>
      </c>
      <c r="AR155" s="1">
        <f>Cohort_CF!AR153*Mincers!AF$38*(1+'Cost and Benefit Parameters'!$C$41)^AR$6</f>
        <v>1747673.3946681602</v>
      </c>
      <c r="AS155" s="1">
        <f>Cohort_CF!AS153*Mincers!AG$38*(1+'Cost and Benefit Parameters'!$C$41)^AS$6</f>
        <v>1783083.5853986233</v>
      </c>
      <c r="AT155" s="1">
        <f>Cohort_CF!AT153*Mincers!AH$38*(1+'Cost and Benefit Parameters'!$C$41)^AT$6</f>
        <v>1818120.0344089742</v>
      </c>
      <c r="AU155" s="1">
        <f>Cohort_CF!AU153*Mincers!AI$38*(1+'Cost and Benefit Parameters'!$C$41)^AU$6</f>
        <v>1852732.9538435186</v>
      </c>
      <c r="AV155" s="1">
        <f>Cohort_CF!AV153*Mincers!AJ$38*(1+'Cost and Benefit Parameters'!$C$41)^AV$6</f>
        <v>1886872.3623530758</v>
      </c>
      <c r="AW155" s="1">
        <f>Cohort_CF!AW153*Mincers!AK$38*(1+'Cost and Benefit Parameters'!$C$41)^AW$6</f>
        <v>1920488.2024508247</v>
      </c>
      <c r="AX155" s="1">
        <f>Cohort_CF!AX153*Mincers!AL$38*(1+'Cost and Benefit Parameters'!$C$41)^AX$6</f>
        <v>1953530.4602963598</v>
      </c>
      <c r="AY155" s="1">
        <f>Cohort_CF!AY153*Mincers!AM$38*(1+'Cost and Benefit Parameters'!$C$41)^AY$6</f>
        <v>1985949.2875177069</v>
      </c>
      <c r="AZ155" s="1">
        <f>Cohort_CF!AZ153*Mincers!AN$38*(1+'Cost and Benefit Parameters'!$C$41)^AZ$6</f>
        <v>2017695.1246655462</v>
      </c>
      <c r="BA155" s="1">
        <f>Cohort_CF!BA153*Mincers!AO$38*(1+'Cost and Benefit Parameters'!$C$41)^BA$6</f>
        <v>2048718.8258796257</v>
      </c>
      <c r="BB155" s="1">
        <f>Cohort_CF!BB153*Mincers!AP$38*(1+'Cost and Benefit Parameters'!$C$41)^BB$6</f>
        <v>2078971.7843354163</v>
      </c>
      <c r="BC155" s="1" t="str">
        <f>IF(BC132="","",'Cost and Benefit Parameters'!$L$26)</f>
        <v/>
      </c>
      <c r="BD155" s="1" t="str">
        <f>IF(BD132="","",'Cost and Benefit Parameters'!$L$26)</f>
        <v/>
      </c>
      <c r="BE155" s="1" t="str">
        <f>IF(BE132="","",'Cost and Benefit Parameters'!$L$26)</f>
        <v/>
      </c>
      <c r="BF155" s="1" t="str">
        <f>IF(BF132="","",'Cost and Benefit Parameters'!$L$26)</f>
        <v/>
      </c>
      <c r="BG155" s="1" t="str">
        <f>IF(BG132="","",'Cost and Benefit Parameters'!$L$26)</f>
        <v/>
      </c>
      <c r="BH155" s="1" t="str">
        <f>IF(BH132="","",'Cost and Benefit Parameters'!$L$26)</f>
        <v/>
      </c>
      <c r="BI155" s="1" t="str">
        <f>IF(BI132="","",'Cost and Benefit Parameters'!$L$26)</f>
        <v/>
      </c>
      <c r="BJ155" s="1" t="str">
        <f>IF(BJ132="","",'Cost and Benefit Parameters'!$L$26)</f>
        <v/>
      </c>
      <c r="BK155" s="1" t="str">
        <f>IF(BK132="","",'Cost and Benefit Parameters'!$L$26)</f>
        <v/>
      </c>
      <c r="BL155" s="1" t="str">
        <f>IF(BL132="","",'Cost and Benefit Parameters'!$L$26)</f>
        <v/>
      </c>
      <c r="BM155" s="1" t="str">
        <f>IF(BM132="","",'Cost and Benefit Parameters'!$L$26)</f>
        <v/>
      </c>
    </row>
    <row r="156" spans="1:72" x14ac:dyDescent="0.55000000000000004">
      <c r="A156" s="639"/>
      <c r="B156" t="s">
        <v>476</v>
      </c>
      <c r="G156" s="1" t="str">
        <f>IF(G133="","",'Cost and Benefit Parameters'!$L$26)</f>
        <v/>
      </c>
      <c r="H156" s="1" t="str">
        <f>IF(H133="","",'Cost and Benefit Parameters'!$L$26)</f>
        <v/>
      </c>
      <c r="I156" s="1" t="str">
        <f>IF(I133="","",'Cost and Benefit Parameters'!$L$26)</f>
        <v/>
      </c>
      <c r="J156" s="1" t="str">
        <f>IF(J133="","",'Cost and Benefit Parameters'!$L$26)</f>
        <v/>
      </c>
      <c r="K156" s="1" t="str">
        <f>IF(K133="","",'Cost and Benefit Parameters'!$L$26)</f>
        <v/>
      </c>
      <c r="L156" s="1" t="str">
        <f>IF(L133="","",'Cost and Benefit Parameters'!$L$26)</f>
        <v/>
      </c>
      <c r="M156" s="1" t="str">
        <f>IF(M133="","",'Cost and Benefit Parameters'!$L$26)</f>
        <v/>
      </c>
      <c r="N156" s="1" t="str">
        <f>IF(N133="","",'Cost and Benefit Parameters'!$L$26)</f>
        <v/>
      </c>
      <c r="O156" s="1" t="str">
        <f>IF(O133="","",'Cost and Benefit Parameters'!$L$26)</f>
        <v/>
      </c>
      <c r="P156" s="1">
        <f>Cohort_CF!P154*Mincers!C$38*(1+'Cost and Benefit Parameters'!$C$41)^P$6</f>
        <v>768464.39457551728</v>
      </c>
      <c r="Q156" s="1">
        <f>Cohort_CF!Q154*Mincers!D$38*(1+'Cost and Benefit Parameters'!$C$41)^Q$6</f>
        <v>798274.90697448328</v>
      </c>
      <c r="R156" s="1">
        <f>Cohort_CF!R154*Mincers!E$38*(1+'Cost and Benefit Parameters'!$C$41)^R$6</f>
        <v>828744.44227362494</v>
      </c>
      <c r="S156" s="1">
        <f>Cohort_CF!S154*Mincers!F$38*(1+'Cost and Benefit Parameters'!$C$41)^S$6</f>
        <v>859860.90480156674</v>
      </c>
      <c r="T156" s="1">
        <f>Cohort_CF!T154*Mincers!G$38*(1+'Cost and Benefit Parameters'!$C$41)^T$6</f>
        <v>897066.00166659511</v>
      </c>
      <c r="U156" s="1">
        <f>Cohort_CF!U154*Mincers!H$38*(1+'Cost and Benefit Parameters'!$C$41)^U$6</f>
        <v>929073.86143941467</v>
      </c>
      <c r="V156" s="1">
        <f>Cohort_CF!V154*Mincers!I$38*(1+'Cost and Benefit Parameters'!$C$41)^V$6</f>
        <v>961646.61998590699</v>
      </c>
      <c r="W156" s="1">
        <f>Cohort_CF!W154*Mincers!J$38*(1+'Cost and Benefit Parameters'!$C$41)^W$6</f>
        <v>994764.32174044207</v>
      </c>
      <c r="X156" s="1">
        <f>Cohort_CF!X154*Mincers!K$38*(1+'Cost and Benefit Parameters'!$C$41)^X$6</f>
        <v>1028405.3203173564</v>
      </c>
      <c r="Y156" s="1">
        <f>Cohort_CF!Y154*Mincers!L$38*(1+'Cost and Benefit Parameters'!$C$41)^Y$6</f>
        <v>1062546.2731103098</v>
      </c>
      <c r="Z156" s="1">
        <f>Cohort_CF!Z154*Mincers!M$38*(1+'Cost and Benefit Parameters'!$C$41)^Z$6</f>
        <v>1097162.1408795353</v>
      </c>
      <c r="AA156" s="1">
        <f>Cohort_CF!AA154*Mincers!N$38*(1+'Cost and Benefit Parameters'!$C$41)^AA$6</f>
        <v>1132226.1924970981</v>
      </c>
      <c r="AB156" s="1">
        <f>Cohort_CF!AB154*Mincers!O$38*(1+'Cost and Benefit Parameters'!$C$41)^AB$6</f>
        <v>1167710.0150039899</v>
      </c>
      <c r="AC156" s="1">
        <f>Cohort_CF!AC154*Mincers!P$38*(1+'Cost and Benefit Parameters'!$C$41)^AC$6</f>
        <v>1203583.5291153206</v>
      </c>
      <c r="AD156" s="1">
        <f>Cohort_CF!AD154*Mincers!Q$38*(1+'Cost and Benefit Parameters'!$C$41)^AD$6</f>
        <v>1239815.0102909384</v>
      </c>
      <c r="AE156" s="1">
        <f>Cohort_CF!AE154*Mincers!R$38*(1+'Cost and Benefit Parameters'!$C$41)^AE$6</f>
        <v>1276371.1154689498</v>
      </c>
      <c r="AF156" s="1">
        <f>Cohort_CF!AF154*Mincers!S$38*(1+'Cost and Benefit Parameters'!$C$41)^AF$6</f>
        <v>1313216.9155382956</v>
      </c>
      <c r="AG156" s="1">
        <f>Cohort_CF!AG154*Mincers!T$38*(1+'Cost and Benefit Parameters'!$C$41)^AG$6</f>
        <v>1350315.933604639</v>
      </c>
      <c r="AH156" s="1">
        <f>Cohort_CF!AH154*Mincers!U$38*(1+'Cost and Benefit Parameters'!$C$41)^AH$6</f>
        <v>1387630.1890805413</v>
      </c>
      <c r="AI156" s="1">
        <f>Cohort_CF!AI154*Mincers!V$38*(1+'Cost and Benefit Parameters'!$C$41)^AI$6</f>
        <v>1425120.247607179</v>
      </c>
      <c r="AJ156" s="1">
        <f>Cohort_CF!AJ154*Mincers!W$38*(1+'Cost and Benefit Parameters'!$C$41)^AJ$6</f>
        <v>1462745.2767901188</v>
      </c>
      <c r="AK156" s="1">
        <f>Cohort_CF!AK154*Mincers!X$38*(1+'Cost and Benefit Parameters'!$C$41)^AK$6</f>
        <v>1500463.1077065559</v>
      </c>
      <c r="AL156" s="1">
        <f>Cohort_CF!AL154*Mincers!Y$38*(1+'Cost and Benefit Parameters'!$C$41)^AL$6</f>
        <v>1538230.30211554</v>
      </c>
      <c r="AM156" s="1">
        <f>Cohort_CF!AM154*Mincers!Z$38*(1+'Cost and Benefit Parameters'!$C$41)^AM$6</f>
        <v>1576002.2252768322</v>
      </c>
      <c r="AN156" s="1">
        <f>Cohort_CF!AN154*Mincers!AA$38*(1+'Cost and Benefit Parameters'!$C$41)^AN$6</f>
        <v>1613733.1242576041</v>
      </c>
      <c r="AO156" s="1">
        <f>Cohort_CF!AO154*Mincers!AB$38*(1+'Cost and Benefit Parameters'!$C$41)^AO$6</f>
        <v>1651376.2115797419</v>
      </c>
      <c r="AP156" s="1">
        <f>Cohort_CF!AP154*Mincers!AC$38*(1+'Cost and Benefit Parameters'!$C$41)^AP$6</f>
        <v>1688883.7540343818</v>
      </c>
      <c r="AQ156" s="1">
        <f>Cohort_CF!AQ154*Mincers!AD$38*(1+'Cost and Benefit Parameters'!$C$41)^AQ$6</f>
        <v>1726207.1664638699</v>
      </c>
      <c r="AR156" s="1">
        <f>Cohort_CF!AR154*Mincers!AE$38*(1+'Cost and Benefit Parameters'!$C$41)^AR$6</f>
        <v>1763297.1102857995</v>
      </c>
      <c r="AS156" s="1">
        <f>Cohort_CF!AS154*Mincers!AF$38*(1+'Cost and Benefit Parameters'!$C$41)^AS$6</f>
        <v>1800103.5965082052</v>
      </c>
      <c r="AT156" s="1">
        <f>Cohort_CF!AT154*Mincers!AG$38*(1+'Cost and Benefit Parameters'!$C$41)^AT$6</f>
        <v>1836576.0929605816</v>
      </c>
      <c r="AU156" s="1">
        <f>Cohort_CF!AU154*Mincers!AH$38*(1+'Cost and Benefit Parameters'!$C$41)^AU$6</f>
        <v>1872663.6354412436</v>
      </c>
      <c r="AV156" s="1">
        <f>Cohort_CF!AV154*Mincers!AI$38*(1+'Cost and Benefit Parameters'!$C$41)^AV$6</f>
        <v>1908314.9424588243</v>
      </c>
      <c r="AW156" s="1">
        <f>Cohort_CF!AW154*Mincers!AJ$38*(1+'Cost and Benefit Parameters'!$C$41)^AW$6</f>
        <v>1943478.5332236679</v>
      </c>
      <c r="AX156" s="1">
        <f>Cohort_CF!AX154*Mincers!AK$38*(1+'Cost and Benefit Parameters'!$C$41)^AX$6</f>
        <v>1978102.848524349</v>
      </c>
      <c r="AY156" s="1">
        <f>Cohort_CF!AY154*Mincers!AL$38*(1+'Cost and Benefit Parameters'!$C$41)^AY$6</f>
        <v>2012136.3741052507</v>
      </c>
      <c r="AZ156" s="1">
        <f>Cohort_CF!AZ154*Mincers!AM$38*(1+'Cost and Benefit Parameters'!$C$41)^AZ$6</f>
        <v>2045527.7661432379</v>
      </c>
      <c r="BA156" s="1">
        <f>Cohort_CF!BA154*Mincers!AN$38*(1+'Cost and Benefit Parameters'!$C$41)^BA$6</f>
        <v>2078225.9784055129</v>
      </c>
      <c r="BB156" s="1">
        <f>Cohort_CF!BB154*Mincers!AO$38*(1+'Cost and Benefit Parameters'!$C$41)^BB$6</f>
        <v>2110180.3906560144</v>
      </c>
      <c r="BC156" s="1">
        <f>Cohort_CF!BC154*Mincers!AP$38*(1+'Cost and Benefit Parameters'!$C$41)^BC$6</f>
        <v>2141340.9378654785</v>
      </c>
      <c r="BD156" s="1" t="str">
        <f>IF(BD133="","",'Cost and Benefit Parameters'!$L$26)</f>
        <v/>
      </c>
      <c r="BE156" s="1" t="str">
        <f>IF(BE133="","",'Cost and Benefit Parameters'!$L$26)</f>
        <v/>
      </c>
      <c r="BF156" s="1" t="str">
        <f>IF(BF133="","",'Cost and Benefit Parameters'!$L$26)</f>
        <v/>
      </c>
      <c r="BG156" s="1" t="str">
        <f>IF(BG133="","",'Cost and Benefit Parameters'!$L$26)</f>
        <v/>
      </c>
      <c r="BH156" s="1" t="str">
        <f>IF(BH133="","",'Cost and Benefit Parameters'!$L$26)</f>
        <v/>
      </c>
      <c r="BI156" s="1" t="str">
        <f>IF(BI133="","",'Cost and Benefit Parameters'!$L$26)</f>
        <v/>
      </c>
      <c r="BJ156" s="1" t="str">
        <f>IF(BJ133="","",'Cost and Benefit Parameters'!$L$26)</f>
        <v/>
      </c>
      <c r="BK156" s="1" t="str">
        <f>IF(BK133="","",'Cost and Benefit Parameters'!$L$26)</f>
        <v/>
      </c>
      <c r="BL156" s="1" t="str">
        <f>IF(BL133="","",'Cost and Benefit Parameters'!$L$26)</f>
        <v/>
      </c>
      <c r="BM156" s="1" t="str">
        <f>IF(BM133="","",'Cost and Benefit Parameters'!$L$26)</f>
        <v/>
      </c>
    </row>
    <row r="157" spans="1:72" x14ac:dyDescent="0.55000000000000004">
      <c r="A157" s="639"/>
      <c r="B157" t="s">
        <v>477</v>
      </c>
      <c r="G157" s="1" t="str">
        <f>IF(G134="","",'Cost and Benefit Parameters'!$L$26)</f>
        <v/>
      </c>
      <c r="H157" s="1" t="str">
        <f>IF(H134="","",'Cost and Benefit Parameters'!$L$26)</f>
        <v/>
      </c>
      <c r="I157" s="1" t="str">
        <f>IF(I134="","",'Cost and Benefit Parameters'!$L$26)</f>
        <v/>
      </c>
      <c r="J157" s="1" t="str">
        <f>IF(J134="","",'Cost and Benefit Parameters'!$L$26)</f>
        <v/>
      </c>
      <c r="K157" s="1" t="str">
        <f>IF(K134="","",'Cost and Benefit Parameters'!$L$26)</f>
        <v/>
      </c>
      <c r="L157" s="1" t="str">
        <f>IF(L134="","",'Cost and Benefit Parameters'!$L$26)</f>
        <v/>
      </c>
      <c r="M157" s="1" t="str">
        <f>IF(M134="","",'Cost and Benefit Parameters'!$L$26)</f>
        <v/>
      </c>
      <c r="N157" s="1" t="str">
        <f>IF(N134="","",'Cost and Benefit Parameters'!$L$26)</f>
        <v/>
      </c>
      <c r="O157" s="1" t="str">
        <f>IF(O134="","",'Cost and Benefit Parameters'!$L$26)</f>
        <v/>
      </c>
      <c r="P157" s="1" t="str">
        <f>IF(P134="","",'Cost and Benefit Parameters'!$L$26)</f>
        <v/>
      </c>
      <c r="Q157" s="1">
        <f>Cohort_CF!Q155*Mincers!C$38*(1+'Cost and Benefit Parameters'!$C$41)^Q$6</f>
        <v>791518.32641278277</v>
      </c>
      <c r="R157" s="1">
        <f>Cohort_CF!R155*Mincers!D$38*(1+'Cost and Benefit Parameters'!$C$41)^R$6</f>
        <v>822223.15418371768</v>
      </c>
      <c r="S157" s="1">
        <f>Cohort_CF!S155*Mincers!E$38*(1+'Cost and Benefit Parameters'!$C$41)^S$6</f>
        <v>853606.7755418336</v>
      </c>
      <c r="T157" s="1">
        <f>Cohort_CF!T155*Mincers!F$38*(1+'Cost and Benefit Parameters'!$C$41)^T$6</f>
        <v>885656.73194561386</v>
      </c>
      <c r="U157" s="1">
        <f>Cohort_CF!U155*Mincers!G$38*(1+'Cost and Benefit Parameters'!$C$41)^U$6</f>
        <v>923977.98171659303</v>
      </c>
      <c r="V157" s="1">
        <f>Cohort_CF!V155*Mincers!H$38*(1+'Cost and Benefit Parameters'!$C$41)^V$6</f>
        <v>956946.07728259696</v>
      </c>
      <c r="W157" s="1">
        <f>Cohort_CF!W155*Mincers!I$38*(1+'Cost and Benefit Parameters'!$C$41)^W$6</f>
        <v>990496.01858548413</v>
      </c>
      <c r="X157" s="1">
        <f>Cohort_CF!X155*Mincers!J$38*(1+'Cost and Benefit Parameters'!$C$41)^X$6</f>
        <v>1024607.2513926554</v>
      </c>
      <c r="Y157" s="1">
        <f>Cohort_CF!Y155*Mincers!K$38*(1+'Cost and Benefit Parameters'!$C$41)^Y$6</f>
        <v>1059257.4799268772</v>
      </c>
      <c r="Z157" s="1">
        <f>Cohort_CF!Z155*Mincers!L$38*(1+'Cost and Benefit Parameters'!$C$41)^Z$6</f>
        <v>1094422.6613036189</v>
      </c>
      <c r="AA157" s="1">
        <f>Cohort_CF!AA155*Mincers!M$38*(1+'Cost and Benefit Parameters'!$C$41)^AA$6</f>
        <v>1130077.0051059213</v>
      </c>
      <c r="AB157" s="1">
        <f>Cohort_CF!AB155*Mincers!N$38*(1+'Cost and Benefit Parameters'!$C$41)^AB$6</f>
        <v>1166192.978272011</v>
      </c>
      <c r="AC157" s="1">
        <f>Cohort_CF!AC155*Mincers!O$38*(1+'Cost and Benefit Parameters'!$C$41)^AC$6</f>
        <v>1202741.3154541096</v>
      </c>
      <c r="AD157" s="1">
        <f>Cohort_CF!AD155*Mincers!P$38*(1+'Cost and Benefit Parameters'!$C$41)^AD$6</f>
        <v>1239691.0349887803</v>
      </c>
      <c r="AE157" s="1">
        <f>Cohort_CF!AE155*Mincers!Q$38*(1+'Cost and Benefit Parameters'!$C$41)^AE$6</f>
        <v>1277009.4605996667</v>
      </c>
      <c r="AF157" s="1">
        <f>Cohort_CF!AF155*Mincers!R$38*(1+'Cost and Benefit Parameters'!$C$41)^AF$6</f>
        <v>1314662.2489330184</v>
      </c>
      <c r="AG157" s="1">
        <f>Cohort_CF!AG155*Mincers!S$38*(1+'Cost and Benefit Parameters'!$C$41)^AG$6</f>
        <v>1352613.4230044442</v>
      </c>
      <c r="AH157" s="1">
        <f>Cohort_CF!AH155*Mincers!T$38*(1+'Cost and Benefit Parameters'!$C$41)^AH$6</f>
        <v>1390825.4116127782</v>
      </c>
      <c r="AI157" s="1">
        <f>Cohort_CF!AI155*Mincers!U$38*(1+'Cost and Benefit Parameters'!$C$41)^AI$6</f>
        <v>1429259.0947529573</v>
      </c>
      <c r="AJ157" s="1">
        <f>Cohort_CF!AJ155*Mincers!V$38*(1+'Cost and Benefit Parameters'!$C$41)^AJ$6</f>
        <v>1467873.8550353942</v>
      </c>
      <c r="AK157" s="1">
        <f>Cohort_CF!AK155*Mincers!W$38*(1+'Cost and Benefit Parameters'!$C$41)^AK$6</f>
        <v>1506627.6350938226</v>
      </c>
      <c r="AL157" s="1">
        <f>Cohort_CF!AL155*Mincers!X$38*(1+'Cost and Benefit Parameters'!$C$41)^AL$6</f>
        <v>1545477.0009377522</v>
      </c>
      <c r="AM157" s="1">
        <f>Cohort_CF!AM155*Mincers!Y$38*(1+'Cost and Benefit Parameters'!$C$41)^AM$6</f>
        <v>1584377.2111790061</v>
      </c>
      <c r="AN157" s="1">
        <f>Cohort_CF!AN155*Mincers!Z$38*(1+'Cost and Benefit Parameters'!$C$41)^AN$6</f>
        <v>1623282.2920351371</v>
      </c>
      <c r="AO157" s="1">
        <f>Cohort_CF!AO155*Mincers!AA$38*(1+'Cost and Benefit Parameters'!$C$41)^AO$6</f>
        <v>1662145.1179853324</v>
      </c>
      <c r="AP157" s="1">
        <f>Cohort_CF!AP155*Mincers!AB$38*(1+'Cost and Benefit Parameters'!$C$41)^AP$6</f>
        <v>1700917.4979271342</v>
      </c>
      <c r="AQ157" s="1">
        <f>Cohort_CF!AQ155*Mincers!AC$38*(1+'Cost and Benefit Parameters'!$C$41)^AQ$6</f>
        <v>1739550.266655413</v>
      </c>
      <c r="AR157" s="1">
        <f>Cohort_CF!AR155*Mincers!AD$38*(1+'Cost and Benefit Parameters'!$C$41)^AR$6</f>
        <v>1777993.3814577861</v>
      </c>
      <c r="AS157" s="1">
        <f>Cohort_CF!AS155*Mincers!AE$38*(1+'Cost and Benefit Parameters'!$C$41)^AS$6</f>
        <v>1816196.0235943738</v>
      </c>
      <c r="AT157" s="1">
        <f>Cohort_CF!AT155*Mincers!AF$38*(1+'Cost and Benefit Parameters'!$C$41)^AT$6</f>
        <v>1854106.7044034512</v>
      </c>
      <c r="AU157" s="1">
        <f>Cohort_CF!AU155*Mincers!AG$38*(1+'Cost and Benefit Parameters'!$C$41)^AU$6</f>
        <v>1891673.3757493992</v>
      </c>
      <c r="AV157" s="1">
        <f>Cohort_CF!AV155*Mincers!AH$38*(1+'Cost and Benefit Parameters'!$C$41)^AV$6</f>
        <v>1928843.5445044811</v>
      </c>
      <c r="AW157" s="1">
        <f>Cohort_CF!AW155*Mincers!AI$38*(1+'Cost and Benefit Parameters'!$C$41)^AW$6</f>
        <v>1965564.3907325889</v>
      </c>
      <c r="AX157" s="1">
        <f>Cohort_CF!AX155*Mincers!AJ$38*(1+'Cost and Benefit Parameters'!$C$41)^AX$6</f>
        <v>2001782.8892203777</v>
      </c>
      <c r="AY157" s="1">
        <f>Cohort_CF!AY155*Mincers!AK$38*(1+'Cost and Benefit Parameters'!$C$41)^AY$6</f>
        <v>2037445.9339800796</v>
      </c>
      <c r="AZ157" s="1">
        <f>Cohort_CF!AZ155*Mincers!AL$38*(1+'Cost and Benefit Parameters'!$C$41)^AZ$6</f>
        <v>2072500.4653284082</v>
      </c>
      <c r="BA157" s="1">
        <f>Cohort_CF!BA155*Mincers!AM$38*(1+'Cost and Benefit Parameters'!$C$41)^BA$6</f>
        <v>2106893.5991275352</v>
      </c>
      <c r="BB157" s="1">
        <f>Cohort_CF!BB155*Mincers!AN$38*(1+'Cost and Benefit Parameters'!$C$41)^BB$6</f>
        <v>2140572.7577576782</v>
      </c>
      <c r="BC157" s="1">
        <f>Cohort_CF!BC155*Mincers!AO$38*(1+'Cost and Benefit Parameters'!$C$41)^BC$6</f>
        <v>2173485.8023756943</v>
      </c>
      <c r="BD157" s="1">
        <f>Cohort_CF!BD155*Mincers!AP$38*(1+'Cost and Benefit Parameters'!$C$41)^BD$6</f>
        <v>2205581.1660014428</v>
      </c>
      <c r="BE157" s="1" t="str">
        <f>IF(BE134="","",'Cost and Benefit Parameters'!$L$26)</f>
        <v/>
      </c>
      <c r="BF157" s="1" t="str">
        <f>IF(BF134="","",'Cost and Benefit Parameters'!$L$26)</f>
        <v/>
      </c>
      <c r="BG157" s="1" t="str">
        <f>IF(BG134="","",'Cost and Benefit Parameters'!$L$26)</f>
        <v/>
      </c>
      <c r="BH157" s="1" t="str">
        <f>IF(BH134="","",'Cost and Benefit Parameters'!$L$26)</f>
        <v/>
      </c>
      <c r="BI157" s="1" t="str">
        <f>IF(BI134="","",'Cost and Benefit Parameters'!$L$26)</f>
        <v/>
      </c>
      <c r="BJ157" s="1" t="str">
        <f>IF(BJ134="","",'Cost and Benefit Parameters'!$L$26)</f>
        <v/>
      </c>
      <c r="BK157" s="1" t="str">
        <f>IF(BK134="","",'Cost and Benefit Parameters'!$L$26)</f>
        <v/>
      </c>
      <c r="BL157" s="1" t="str">
        <f>IF(BL134="","",'Cost and Benefit Parameters'!$L$26)</f>
        <v/>
      </c>
      <c r="BM157" s="1" t="str">
        <f>IF(BM134="","",'Cost and Benefit Parameters'!$L$26)</f>
        <v/>
      </c>
    </row>
    <row r="158" spans="1:72" x14ac:dyDescent="0.55000000000000004">
      <c r="A158" s="639"/>
      <c r="B158" t="s">
        <v>478</v>
      </c>
      <c r="G158" s="1" t="str">
        <f>IF(G135="","",'Cost and Benefit Parameters'!$L$26)</f>
        <v/>
      </c>
      <c r="H158" s="1" t="str">
        <f>IF(H135="","",'Cost and Benefit Parameters'!$L$26)</f>
        <v/>
      </c>
      <c r="I158" s="1" t="str">
        <f>IF(I135="","",'Cost and Benefit Parameters'!$L$26)</f>
        <v/>
      </c>
      <c r="J158" s="1" t="str">
        <f>IF(J135="","",'Cost and Benefit Parameters'!$L$26)</f>
        <v/>
      </c>
      <c r="K158" s="1" t="str">
        <f>IF(K135="","",'Cost and Benefit Parameters'!$L$26)</f>
        <v/>
      </c>
      <c r="L158" s="1" t="str">
        <f>IF(L135="","",'Cost and Benefit Parameters'!$L$26)</f>
        <v/>
      </c>
      <c r="M158" s="1" t="str">
        <f>IF(M135="","",'Cost and Benefit Parameters'!$L$26)</f>
        <v/>
      </c>
      <c r="N158" s="1" t="str">
        <f>IF(N135="","",'Cost and Benefit Parameters'!$L$26)</f>
        <v/>
      </c>
      <c r="O158" s="1" t="str">
        <f>IF(O135="","",'Cost and Benefit Parameters'!$L$26)</f>
        <v/>
      </c>
      <c r="P158" s="1" t="str">
        <f>IF(P135="","",'Cost and Benefit Parameters'!$L$26)</f>
        <v/>
      </c>
      <c r="Q158" s="1" t="str">
        <f>IF(Q135="","",'Cost and Benefit Parameters'!$L$26)</f>
        <v/>
      </c>
      <c r="R158" s="1">
        <f>Cohort_CF!R156*Mincers!C$38*(1+'Cost and Benefit Parameters'!$C$41)^R$6</f>
        <v>815263.8762051661</v>
      </c>
      <c r="S158" s="1">
        <f>Cohort_CF!S156*Mincers!D$38*(1+'Cost and Benefit Parameters'!$C$41)^S$6</f>
        <v>846889.84880922909</v>
      </c>
      <c r="T158" s="1">
        <f>Cohort_CF!T156*Mincers!E$38*(1+'Cost and Benefit Parameters'!$C$41)^T$6</f>
        <v>879214.97880808881</v>
      </c>
      <c r="U158" s="1">
        <f>Cohort_CF!U156*Mincers!F$38*(1+'Cost and Benefit Parameters'!$C$41)^U$6</f>
        <v>912226.43390398228</v>
      </c>
      <c r="V158" s="1">
        <f>Cohort_CF!V156*Mincers!G$38*(1+'Cost and Benefit Parameters'!$C$41)^V$6</f>
        <v>951697.32116809068</v>
      </c>
      <c r="W158" s="1">
        <f>Cohort_CF!W156*Mincers!H$38*(1+'Cost and Benefit Parameters'!$C$41)^W$6</f>
        <v>985654.45960107481</v>
      </c>
      <c r="X158" s="1">
        <f>Cohort_CF!X156*Mincers!I$38*(1+'Cost and Benefit Parameters'!$C$41)^X$6</f>
        <v>1020210.8991430487</v>
      </c>
      <c r="Y158" s="1">
        <f>Cohort_CF!Y156*Mincers!J$38*(1+'Cost and Benefit Parameters'!$C$41)^Y$6</f>
        <v>1055345.4689344349</v>
      </c>
      <c r="Z158" s="1">
        <f>Cohort_CF!Z156*Mincers!K$38*(1+'Cost and Benefit Parameters'!$C$41)^Z$6</f>
        <v>1091035.2043246834</v>
      </c>
      <c r="AA158" s="1">
        <f>Cohort_CF!AA156*Mincers!L$38*(1+'Cost and Benefit Parameters'!$C$41)^AA$6</f>
        <v>1127255.3411427275</v>
      </c>
      <c r="AB158" s="1">
        <f>Cohort_CF!AB156*Mincers!M$38*(1+'Cost and Benefit Parameters'!$C$41)^AB$6</f>
        <v>1163979.315259099</v>
      </c>
      <c r="AC158" s="1">
        <f>Cohort_CF!AC156*Mincers!N$38*(1+'Cost and Benefit Parameters'!$C$41)^AC$6</f>
        <v>1201178.7676201714</v>
      </c>
      <c r="AD158" s="1">
        <f>Cohort_CF!AD156*Mincers!O$38*(1+'Cost and Benefit Parameters'!$C$41)^AD$6</f>
        <v>1238823.5549177327</v>
      </c>
      <c r="AE158" s="1">
        <f>Cohort_CF!AE156*Mincers!P$38*(1+'Cost and Benefit Parameters'!$C$41)^AE$6</f>
        <v>1276881.7660384434</v>
      </c>
      <c r="AF158" s="1">
        <f>Cohort_CF!AF156*Mincers!Q$38*(1+'Cost and Benefit Parameters'!$C$41)^AF$6</f>
        <v>1315319.7444176567</v>
      </c>
      <c r="AG158" s="1">
        <f>Cohort_CF!AG156*Mincers!R$38*(1+'Cost and Benefit Parameters'!$C$41)^AG$6</f>
        <v>1354102.1164010088</v>
      </c>
      <c r="AH158" s="1">
        <f>Cohort_CF!AH156*Mincers!S$38*(1+'Cost and Benefit Parameters'!$C$41)^AH$6</f>
        <v>1393191.8256945778</v>
      </c>
      <c r="AI158" s="1">
        <f>Cohort_CF!AI156*Mincers!T$38*(1+'Cost and Benefit Parameters'!$C$41)^AI$6</f>
        <v>1432550.1739611614</v>
      </c>
      <c r="AJ158" s="1">
        <f>Cohort_CF!AJ156*Mincers!U$38*(1+'Cost and Benefit Parameters'!$C$41)^AJ$6</f>
        <v>1472136.8675955462</v>
      </c>
      <c r="AK158" s="1">
        <f>Cohort_CF!AK156*Mincers!V$38*(1+'Cost and Benefit Parameters'!$C$41)^AK$6</f>
        <v>1511910.0706864563</v>
      </c>
      <c r="AL158" s="1">
        <f>Cohort_CF!AL156*Mincers!W$38*(1+'Cost and Benefit Parameters'!$C$41)^AL$6</f>
        <v>1551826.4641466369</v>
      </c>
      <c r="AM158" s="1">
        <f>Cohort_CF!AM156*Mincers!X$38*(1+'Cost and Benefit Parameters'!$C$41)^AM$6</f>
        <v>1591841.3109658849</v>
      </c>
      <c r="AN158" s="1">
        <f>Cohort_CF!AN156*Mincers!Y$38*(1+'Cost and Benefit Parameters'!$C$41)^AN$6</f>
        <v>1631908.5275143762</v>
      </c>
      <c r="AO158" s="1">
        <f>Cohort_CF!AO156*Mincers!Z$38*(1+'Cost and Benefit Parameters'!$C$41)^AO$6</f>
        <v>1671980.7607961914</v>
      </c>
      <c r="AP158" s="1">
        <f>Cohort_CF!AP156*Mincers!AA$38*(1+'Cost and Benefit Parameters'!$C$41)^AP$6</f>
        <v>1712009.4715248924</v>
      </c>
      <c r="AQ158" s="1">
        <f>Cohort_CF!AQ156*Mincers!AB$38*(1+'Cost and Benefit Parameters'!$C$41)^AQ$6</f>
        <v>1751945.0228649478</v>
      </c>
      <c r="AR158" s="1">
        <f>Cohort_CF!AR156*Mincers!AC$38*(1+'Cost and Benefit Parameters'!$C$41)^AR$6</f>
        <v>1791736.7746550755</v>
      </c>
      <c r="AS158" s="1">
        <f>Cohort_CF!AS156*Mincers!AD$38*(1+'Cost and Benefit Parameters'!$C$41)^AS$6</f>
        <v>1831333.1829015198</v>
      </c>
      <c r="AT158" s="1">
        <f>Cohort_CF!AT156*Mincers!AE$38*(1+'Cost and Benefit Parameters'!$C$41)^AT$6</f>
        <v>1870681.9043022047</v>
      </c>
      <c r="AU158" s="1">
        <f>Cohort_CF!AU156*Mincers!AF$38*(1+'Cost and Benefit Parameters'!$C$41)^AU$6</f>
        <v>1909729.9055355547</v>
      </c>
      <c r="AV158" s="1">
        <f>Cohort_CF!AV156*Mincers!AG$38*(1+'Cost and Benefit Parameters'!$C$41)^AV$6</f>
        <v>1948423.5770218815</v>
      </c>
      <c r="AW158" s="1">
        <f>Cohort_CF!AW156*Mincers!AH$38*(1+'Cost and Benefit Parameters'!$C$41)^AW$6</f>
        <v>1986708.8508396156</v>
      </c>
      <c r="AX158" s="1">
        <f>Cohort_CF!AX156*Mincers!AI$38*(1+'Cost and Benefit Parameters'!$C$41)^AX$6</f>
        <v>2024531.3224545664</v>
      </c>
      <c r="AY158" s="1">
        <f>Cohort_CF!AY156*Mincers!AJ$38*(1+'Cost and Benefit Parameters'!$C$41)^AY$6</f>
        <v>2061836.3758969891</v>
      </c>
      <c r="AZ158" s="1">
        <f>Cohort_CF!AZ156*Mincers!AK$38*(1+'Cost and Benefit Parameters'!$C$41)^AZ$6</f>
        <v>2098569.3119994821</v>
      </c>
      <c r="BA158" s="1">
        <f>Cohort_CF!BA156*Mincers!AL$38*(1+'Cost and Benefit Parameters'!$C$41)^BA$6</f>
        <v>2134675.4792882605</v>
      </c>
      <c r="BB158" s="1">
        <f>Cohort_CF!BB156*Mincers!AM$38*(1+'Cost and Benefit Parameters'!$C$41)^BB$6</f>
        <v>2170100.4071013611</v>
      </c>
      <c r="BC158" s="1">
        <f>Cohort_CF!BC156*Mincers!AN$38*(1+'Cost and Benefit Parameters'!$C$41)^BC$6</f>
        <v>2204789.9404904083</v>
      </c>
      <c r="BD158" s="1">
        <f>Cohort_CF!BD156*Mincers!AO$38*(1+'Cost and Benefit Parameters'!$C$41)^BD$6</f>
        <v>2238690.3764469652</v>
      </c>
      <c r="BE158" s="1">
        <f>Cohort_CF!BE156*Mincers!AP$38*(1+'Cost and Benefit Parameters'!$C$41)^BE$6</f>
        <v>2271748.600981486</v>
      </c>
      <c r="BF158" s="1" t="str">
        <f>IF(BF135="","",'Cost and Benefit Parameters'!$L$26)</f>
        <v/>
      </c>
      <c r="BG158" s="1" t="str">
        <f>IF(BG135="","",'Cost and Benefit Parameters'!$L$26)</f>
        <v/>
      </c>
      <c r="BH158" s="1" t="str">
        <f>IF(BH135="","",'Cost and Benefit Parameters'!$L$26)</f>
        <v/>
      </c>
      <c r="BI158" s="1" t="str">
        <f>IF(BI135="","",'Cost and Benefit Parameters'!$L$26)</f>
        <v/>
      </c>
      <c r="BJ158" s="1" t="str">
        <f>IF(BJ135="","",'Cost and Benefit Parameters'!$L$26)</f>
        <v/>
      </c>
      <c r="BK158" s="1" t="str">
        <f>IF(BK135="","",'Cost and Benefit Parameters'!$L$26)</f>
        <v/>
      </c>
      <c r="BL158" s="1" t="str">
        <f>IF(BL135="","",'Cost and Benefit Parameters'!$L$26)</f>
        <v/>
      </c>
      <c r="BM158" s="1" t="str">
        <f>IF(BM135="","",'Cost and Benefit Parameters'!$L$26)</f>
        <v/>
      </c>
    </row>
    <row r="159" spans="1:72" x14ac:dyDescent="0.55000000000000004">
      <c r="A159" s="639"/>
      <c r="B159" t="s">
        <v>479</v>
      </c>
      <c r="G159" s="1" t="str">
        <f>IF(G136="","",'Cost and Benefit Parameters'!$L$26)</f>
        <v/>
      </c>
      <c r="H159" s="1" t="str">
        <f>IF(H136="","",'Cost and Benefit Parameters'!$L$26)</f>
        <v/>
      </c>
      <c r="I159" s="1" t="str">
        <f>IF(I136="","",'Cost and Benefit Parameters'!$L$26)</f>
        <v/>
      </c>
      <c r="J159" s="1" t="str">
        <f>IF(J136="","",'Cost and Benefit Parameters'!$L$26)</f>
        <v/>
      </c>
      <c r="K159" s="1" t="str">
        <f>IF(K136="","",'Cost and Benefit Parameters'!$L$26)</f>
        <v/>
      </c>
      <c r="L159" s="1" t="str">
        <f>IF(L136="","",'Cost and Benefit Parameters'!$L$26)</f>
        <v/>
      </c>
      <c r="M159" s="1" t="str">
        <f>IF(M136="","",'Cost and Benefit Parameters'!$L$26)</f>
        <v/>
      </c>
      <c r="N159" s="1" t="str">
        <f>IF(N136="","",'Cost and Benefit Parameters'!$L$26)</f>
        <v/>
      </c>
      <c r="O159" s="1" t="str">
        <f>IF(O136="","",'Cost and Benefit Parameters'!$L$26)</f>
        <v/>
      </c>
      <c r="P159" s="1" t="str">
        <f>IF(P136="","",'Cost and Benefit Parameters'!$L$26)</f>
        <v/>
      </c>
      <c r="Q159" s="1" t="str">
        <f>IF(Q136="","",'Cost and Benefit Parameters'!$L$26)</f>
        <v/>
      </c>
      <c r="R159" s="1" t="str">
        <f>IF(R136="","",'Cost and Benefit Parameters'!$L$26)</f>
        <v/>
      </c>
      <c r="S159" s="1">
        <f>Cohort_CF!S157*Mincers!C$38*(1+'Cost and Benefit Parameters'!$C$41)^S$6</f>
        <v>839721.7924913211</v>
      </c>
      <c r="T159" s="1">
        <f>Cohort_CF!T157*Mincers!D$38*(1+'Cost and Benefit Parameters'!$C$41)^T$6</f>
        <v>872296.54427350615</v>
      </c>
      <c r="U159" s="1">
        <f>Cohort_CF!U157*Mincers!E$38*(1+'Cost and Benefit Parameters'!$C$41)^U$6</f>
        <v>905591.42817233154</v>
      </c>
      <c r="V159" s="1">
        <f>Cohort_CF!V157*Mincers!F$38*(1+'Cost and Benefit Parameters'!$C$41)^V$6</f>
        <v>939593.22692110157</v>
      </c>
      <c r="W159" s="1">
        <f>Cohort_CF!W157*Mincers!G$38*(1+'Cost and Benefit Parameters'!$C$41)^W$6</f>
        <v>980248.24080313335</v>
      </c>
      <c r="X159" s="1">
        <f>Cohort_CF!X157*Mincers!H$38*(1+'Cost and Benefit Parameters'!$C$41)^X$6</f>
        <v>1015224.093389107</v>
      </c>
      <c r="Y159" s="1">
        <f>Cohort_CF!Y157*Mincers!I$38*(1+'Cost and Benefit Parameters'!$C$41)^Y$6</f>
        <v>1050817.2261173401</v>
      </c>
      <c r="Z159" s="1">
        <f>Cohort_CF!Z157*Mincers!J$38*(1+'Cost and Benefit Parameters'!$C$41)^Z$6</f>
        <v>1087005.8330024681</v>
      </c>
      <c r="AA159" s="1">
        <f>Cohort_CF!AA157*Mincers!K$38*(1+'Cost and Benefit Parameters'!$C$41)^AA$6</f>
        <v>1123766.2604544237</v>
      </c>
      <c r="AB159" s="1">
        <f>Cohort_CF!AB157*Mincers!L$38*(1+'Cost and Benefit Parameters'!$C$41)^AB$6</f>
        <v>1161073.0013770093</v>
      </c>
      <c r="AC159" s="1">
        <f>Cohort_CF!AC157*Mincers!M$38*(1+'Cost and Benefit Parameters'!$C$41)^AC$6</f>
        <v>1198898.6947168722</v>
      </c>
      <c r="AD159" s="1">
        <f>Cohort_CF!AD157*Mincers!N$38*(1+'Cost and Benefit Parameters'!$C$41)^AD$6</f>
        <v>1237214.1306487764</v>
      </c>
      <c r="AE159" s="1">
        <f>Cohort_CF!AE157*Mincers!O$38*(1+'Cost and Benefit Parameters'!$C$41)^AE$6</f>
        <v>1275988.2615652645</v>
      </c>
      <c r="AF159" s="1">
        <f>Cohort_CF!AF157*Mincers!P$38*(1+'Cost and Benefit Parameters'!$C$41)^AF$6</f>
        <v>1315188.2190195969</v>
      </c>
      <c r="AG159" s="1">
        <f>Cohort_CF!AG157*Mincers!Q$38*(1+'Cost and Benefit Parameters'!$C$41)^AG$6</f>
        <v>1354779.3367501863</v>
      </c>
      <c r="AH159" s="1">
        <f>Cohort_CF!AH157*Mincers!R$38*(1+'Cost and Benefit Parameters'!$C$41)^AH$6</f>
        <v>1394725.1798930389</v>
      </c>
      <c r="AI159" s="1">
        <f>Cohort_CF!AI157*Mincers!S$38*(1+'Cost and Benefit Parameters'!$C$41)^AI$6</f>
        <v>1434987.5804654148</v>
      </c>
      <c r="AJ159" s="1">
        <f>Cohort_CF!AJ157*Mincers!T$38*(1+'Cost and Benefit Parameters'!$C$41)^AJ$6</f>
        <v>1475526.6791799963</v>
      </c>
      <c r="AK159" s="1">
        <f>Cohort_CF!AK157*Mincers!U$38*(1+'Cost and Benefit Parameters'!$C$41)^AK$6</f>
        <v>1516300.9736234127</v>
      </c>
      <c r="AL159" s="1">
        <f>Cohort_CF!AL157*Mincers!V$38*(1+'Cost and Benefit Parameters'!$C$41)^AL$6</f>
        <v>1557267.3728070497</v>
      </c>
      <c r="AM159" s="1">
        <f>Cohort_CF!AM157*Mincers!W$38*(1+'Cost and Benefit Parameters'!$C$41)^AM$6</f>
        <v>1598381.2580710361</v>
      </c>
      <c r="AN159" s="1">
        <f>Cohort_CF!AN157*Mincers!X$38*(1+'Cost and Benefit Parameters'!$C$41)^AN$6</f>
        <v>1639596.5502948612</v>
      </c>
      <c r="AO159" s="1">
        <f>Cohort_CF!AO157*Mincers!Y$38*(1+'Cost and Benefit Parameters'!$C$41)^AO$6</f>
        <v>1680865.7833398078</v>
      </c>
      <c r="AP159" s="1">
        <f>Cohort_CF!AP157*Mincers!Z$38*(1+'Cost and Benefit Parameters'!$C$41)^AP$6</f>
        <v>1722140.1836200771</v>
      </c>
      <c r="AQ159" s="1">
        <f>Cohort_CF!AQ157*Mincers!AA$38*(1+'Cost and Benefit Parameters'!$C$41)^AQ$6</f>
        <v>1763369.7556706388</v>
      </c>
      <c r="AR159" s="1">
        <f>Cohort_CF!AR157*Mincers!AB$38*(1+'Cost and Benefit Parameters'!$C$41)^AR$6</f>
        <v>1804503.3735508963</v>
      </c>
      <c r="AS159" s="1">
        <f>Cohort_CF!AS157*Mincers!AC$38*(1+'Cost and Benefit Parameters'!$C$41)^AS$6</f>
        <v>1845488.877894728</v>
      </c>
      <c r="AT159" s="1">
        <f>Cohort_CF!AT157*Mincers!AD$38*(1+'Cost and Benefit Parameters'!$C$41)^AT$6</f>
        <v>1886273.1783885651</v>
      </c>
      <c r="AU159" s="1">
        <f>Cohort_CF!AU157*Mincers!AE$38*(1+'Cost and Benefit Parameters'!$C$41)^AU$6</f>
        <v>1926802.3614312708</v>
      </c>
      <c r="AV159" s="1">
        <f>Cohort_CF!AV157*Mincers!AF$38*(1+'Cost and Benefit Parameters'!$C$41)^AV$6</f>
        <v>1967021.8027016215</v>
      </c>
      <c r="AW159" s="1">
        <f>Cohort_CF!AW157*Mincers!AG$38*(1+'Cost and Benefit Parameters'!$C$41)^AW$6</f>
        <v>2006876.2843325378</v>
      </c>
      <c r="AX159" s="1">
        <f>Cohort_CF!AX157*Mincers!AH$38*(1+'Cost and Benefit Parameters'!$C$41)^AX$6</f>
        <v>2046310.1163648036</v>
      </c>
      <c r="AY159" s="1">
        <f>Cohort_CF!AY157*Mincers!AI$38*(1+'Cost and Benefit Parameters'!$C$41)^AY$6</f>
        <v>2085267.2621282032</v>
      </c>
      <c r="AZ159" s="1">
        <f>Cohort_CF!AZ157*Mincers!AJ$38*(1+'Cost and Benefit Parameters'!$C$41)^AZ$6</f>
        <v>2123691.4671738986</v>
      </c>
      <c r="BA159" s="1">
        <f>Cohort_CF!BA157*Mincers!AK$38*(1+'Cost and Benefit Parameters'!$C$41)^BA$6</f>
        <v>2161526.3913594666</v>
      </c>
      <c r="BB159" s="1">
        <f>Cohort_CF!BB157*Mincers!AL$38*(1+'Cost and Benefit Parameters'!$C$41)^BB$6</f>
        <v>2198715.7436669082</v>
      </c>
      <c r="BC159" s="1">
        <f>Cohort_CF!BC157*Mincers!AM$38*(1+'Cost and Benefit Parameters'!$C$41)^BC$6</f>
        <v>2235203.4193144017</v>
      </c>
      <c r="BD159" s="1">
        <f>Cohort_CF!BD157*Mincers!AN$38*(1+'Cost and Benefit Parameters'!$C$41)^BD$6</f>
        <v>2270933.6387051204</v>
      </c>
      <c r="BE159" s="1">
        <f>Cohort_CF!BE157*Mincers!AO$38*(1+'Cost and Benefit Parameters'!$C$41)^BE$6</f>
        <v>2305851.0877403743</v>
      </c>
      <c r="BF159" s="1">
        <f>Cohort_CF!BF157*Mincers!AP$38*(1+'Cost and Benefit Parameters'!$C$41)^BF$6</f>
        <v>2339901.0590109308</v>
      </c>
      <c r="BG159" s="1" t="str">
        <f>IF(BG136="","",'Cost and Benefit Parameters'!$L$26)</f>
        <v/>
      </c>
      <c r="BH159" s="1" t="str">
        <f>IF(BH136="","",'Cost and Benefit Parameters'!$L$26)</f>
        <v/>
      </c>
      <c r="BI159" s="1" t="str">
        <f>IF(BI136="","",'Cost and Benefit Parameters'!$L$26)</f>
        <v/>
      </c>
      <c r="BJ159" s="1" t="str">
        <f>IF(BJ136="","",'Cost and Benefit Parameters'!$L$26)</f>
        <v/>
      </c>
      <c r="BK159" s="1" t="str">
        <f>IF(BK136="","",'Cost and Benefit Parameters'!$L$26)</f>
        <v/>
      </c>
      <c r="BL159" s="1" t="str">
        <f>IF(BL136="","",'Cost and Benefit Parameters'!$L$26)</f>
        <v/>
      </c>
      <c r="BM159" s="1" t="str">
        <f>IF(BM136="","",'Cost and Benefit Parameters'!$L$26)</f>
        <v/>
      </c>
    </row>
    <row r="160" spans="1:72" x14ac:dyDescent="0.55000000000000004">
      <c r="A160" s="639"/>
      <c r="B160" t="s">
        <v>480</v>
      </c>
      <c r="G160" s="1" t="str">
        <f>IF(G137="","",'Cost and Benefit Parameters'!$L$26)</f>
        <v/>
      </c>
      <c r="H160" s="1" t="str">
        <f>IF(H137="","",'Cost and Benefit Parameters'!$L$26)</f>
        <v/>
      </c>
      <c r="I160" s="1" t="str">
        <f>IF(I137="","",'Cost and Benefit Parameters'!$L$26)</f>
        <v/>
      </c>
      <c r="J160" s="1" t="str">
        <f>IF(J137="","",'Cost and Benefit Parameters'!$L$26)</f>
        <v/>
      </c>
      <c r="K160" s="1" t="str">
        <f>IF(K137="","",'Cost and Benefit Parameters'!$L$26)</f>
        <v/>
      </c>
      <c r="L160" s="1" t="str">
        <f>IF(L137="","",'Cost and Benefit Parameters'!$L$26)</f>
        <v/>
      </c>
      <c r="M160" s="1" t="str">
        <f>IF(M137="","",'Cost and Benefit Parameters'!$L$26)</f>
        <v/>
      </c>
      <c r="N160" s="1" t="str">
        <f>IF(N137="","",'Cost and Benefit Parameters'!$L$26)</f>
        <v/>
      </c>
      <c r="O160" s="1" t="str">
        <f>IF(O137="","",'Cost and Benefit Parameters'!$L$26)</f>
        <v/>
      </c>
      <c r="P160" s="1" t="str">
        <f>IF(P137="","",'Cost and Benefit Parameters'!$L$26)</f>
        <v/>
      </c>
      <c r="Q160" s="1" t="str">
        <f>IF(Q137="","",'Cost and Benefit Parameters'!$L$26)</f>
        <v/>
      </c>
      <c r="R160" s="1" t="str">
        <f>IF(R137="","",'Cost and Benefit Parameters'!$L$26)</f>
        <v/>
      </c>
      <c r="S160" s="1" t="str">
        <f>IF(S137="","",'Cost and Benefit Parameters'!$L$26)</f>
        <v/>
      </c>
      <c r="T160" s="1">
        <f>Cohort_CF!T158*Mincers!C$38*(1+'Cost and Benefit Parameters'!$C$41)^T$6</f>
        <v>864913.44626606081</v>
      </c>
      <c r="U160" s="1">
        <f>Cohort_CF!U158*Mincers!D$38*(1+'Cost and Benefit Parameters'!$C$41)^U$6</f>
        <v>898465.44060171139</v>
      </c>
      <c r="V160" s="1">
        <f>Cohort_CF!V158*Mincers!E$38*(1+'Cost and Benefit Parameters'!$C$41)^V$6</f>
        <v>932759.17101750127</v>
      </c>
      <c r="W160" s="1">
        <f>Cohort_CF!W158*Mincers!F$38*(1+'Cost and Benefit Parameters'!$C$41)^W$6</f>
        <v>967781.0237287347</v>
      </c>
      <c r="X160" s="1">
        <f>Cohort_CF!X158*Mincers!G$38*(1+'Cost and Benefit Parameters'!$C$41)^X$6</f>
        <v>1009655.6880272274</v>
      </c>
      <c r="Y160" s="1">
        <f>Cohort_CF!Y158*Mincers!H$38*(1+'Cost and Benefit Parameters'!$C$41)^Y$6</f>
        <v>1045680.8161907803</v>
      </c>
      <c r="Z160" s="1">
        <f>Cohort_CF!Z158*Mincers!I$38*(1+'Cost and Benefit Parameters'!$C$41)^Z$6</f>
        <v>1082341.7429008603</v>
      </c>
      <c r="AA160" s="1">
        <f>Cohort_CF!AA158*Mincers!J$38*(1+'Cost and Benefit Parameters'!$C$41)^AA$6</f>
        <v>1119616.0079925419</v>
      </c>
      <c r="AB160" s="1">
        <f>Cohort_CF!AB158*Mincers!K$38*(1+'Cost and Benefit Parameters'!$C$41)^AB$6</f>
        <v>1157479.2482680567</v>
      </c>
      <c r="AC160" s="1">
        <f>Cohort_CF!AC158*Mincers!L$38*(1+'Cost and Benefit Parameters'!$C$41)^AC$6</f>
        <v>1195905.1914183197</v>
      </c>
      <c r="AD160" s="1">
        <f>Cohort_CF!AD158*Mincers!M$38*(1+'Cost and Benefit Parameters'!$C$41)^AD$6</f>
        <v>1234865.6555583782</v>
      </c>
      <c r="AE160" s="1">
        <f>Cohort_CF!AE158*Mincers!N$38*(1+'Cost and Benefit Parameters'!$C$41)^AE$6</f>
        <v>1274330.5545682397</v>
      </c>
      <c r="AF160" s="1">
        <f>Cohort_CF!AF158*Mincers!O$38*(1+'Cost and Benefit Parameters'!$C$41)^AF$6</f>
        <v>1314267.9094122227</v>
      </c>
      <c r="AG160" s="1">
        <f>Cohort_CF!AG158*Mincers!P$38*(1+'Cost and Benefit Parameters'!$C$41)^AG$6</f>
        <v>1354643.8655901847</v>
      </c>
      <c r="AH160" s="1">
        <f>Cohort_CF!AH158*Mincers!Q$38*(1+'Cost and Benefit Parameters'!$C$41)^AH$6</f>
        <v>1395422.716852692</v>
      </c>
      <c r="AI160" s="1">
        <f>Cohort_CF!AI158*Mincers!R$38*(1+'Cost and Benefit Parameters'!$C$41)^AI$6</f>
        <v>1436566.93528983</v>
      </c>
      <c r="AJ160" s="1">
        <f>Cohort_CF!AJ158*Mincers!S$38*(1+'Cost and Benefit Parameters'!$C$41)^AJ$6</f>
        <v>1478037.2078793773</v>
      </c>
      <c r="AK160" s="1">
        <f>Cohort_CF!AK158*Mincers!T$38*(1+'Cost and Benefit Parameters'!$C$41)^AK$6</f>
        <v>1519792.4795553964</v>
      </c>
      <c r="AL160" s="1">
        <f>Cohort_CF!AL158*Mincers!U$38*(1+'Cost and Benefit Parameters'!$C$41)^AL$6</f>
        <v>1561790.0028321149</v>
      </c>
      <c r="AM160" s="1">
        <f>Cohort_CF!AM158*Mincers!V$38*(1+'Cost and Benefit Parameters'!$C$41)^AM$6</f>
        <v>1603985.3939912613</v>
      </c>
      <c r="AN160" s="1">
        <f>Cohort_CF!AN158*Mincers!W$38*(1+'Cost and Benefit Parameters'!$C$41)^AN$6</f>
        <v>1646332.6958131669</v>
      </c>
      <c r="AO160" s="1">
        <f>Cohort_CF!AO158*Mincers!X$38*(1+'Cost and Benefit Parameters'!$C$41)^AO$6</f>
        <v>1688784.4468037072</v>
      </c>
      <c r="AP160" s="1">
        <f>Cohort_CF!AP158*Mincers!Y$38*(1+'Cost and Benefit Parameters'!$C$41)^AP$6</f>
        <v>1731291.7568400018</v>
      </c>
      <c r="AQ160" s="1">
        <f>Cohort_CF!AQ158*Mincers!Z$38*(1+'Cost and Benefit Parameters'!$C$41)^AQ$6</f>
        <v>1773804.3891286789</v>
      </c>
      <c r="AR160" s="1">
        <f>Cohort_CF!AR158*Mincers!AA$38*(1+'Cost and Benefit Parameters'!$C$41)^AR$6</f>
        <v>1816270.8483407579</v>
      </c>
      <c r="AS160" s="1">
        <f>Cohort_CF!AS158*Mincers!AB$38*(1+'Cost and Benefit Parameters'!$C$41)^AS$6</f>
        <v>1858638.4747574234</v>
      </c>
      <c r="AT160" s="1">
        <f>Cohort_CF!AT158*Mincers!AC$38*(1+'Cost and Benefit Parameters'!$C$41)^AT$6</f>
        <v>1900853.5442315694</v>
      </c>
      <c r="AU160" s="1">
        <f>Cohort_CF!AU158*Mincers!AD$38*(1+'Cost and Benefit Parameters'!$C$41)^AU$6</f>
        <v>1942861.3737402221</v>
      </c>
      <c r="AV160" s="1">
        <f>Cohort_CF!AV158*Mincers!AE$38*(1+'Cost and Benefit Parameters'!$C$41)^AV$6</f>
        <v>1984606.4322742091</v>
      </c>
      <c r="AW160" s="1">
        <f>Cohort_CF!AW158*Mincers!AF$38*(1+'Cost and Benefit Parameters'!$C$41)^AW$6</f>
        <v>2026032.45678267</v>
      </c>
      <c r="AX160" s="1">
        <f>Cohort_CF!AX158*Mincers!AG$38*(1+'Cost and Benefit Parameters'!$C$41)^AX$6</f>
        <v>2067082.5728625136</v>
      </c>
      <c r="AY160" s="1">
        <f>Cohort_CF!AY158*Mincers!AH$38*(1+'Cost and Benefit Parameters'!$C$41)^AY$6</f>
        <v>2107699.4198557478</v>
      </c>
      <c r="AZ160" s="1">
        <f>Cohort_CF!AZ158*Mincers!AI$38*(1+'Cost and Benefit Parameters'!$C$41)^AZ$6</f>
        <v>2147825.2799920496</v>
      </c>
      <c r="BA160" s="1">
        <f>Cohort_CF!BA158*Mincers!AJ$38*(1+'Cost and Benefit Parameters'!$C$41)^BA$6</f>
        <v>2187402.2111891159</v>
      </c>
      <c r="BB160" s="1">
        <f>Cohort_CF!BB158*Mincers!AK$38*(1+'Cost and Benefit Parameters'!$C$41)^BB$6</f>
        <v>2226372.1831002505</v>
      </c>
      <c r="BC160" s="1">
        <f>Cohort_CF!BC158*Mincers!AL$38*(1+'Cost and Benefit Parameters'!$C$41)^BC$6</f>
        <v>2264677.2159769153</v>
      </c>
      <c r="BD160" s="1">
        <f>Cohort_CF!BD158*Mincers!AM$38*(1+'Cost and Benefit Parameters'!$C$41)^BD$6</f>
        <v>2302259.5218938338</v>
      </c>
      <c r="BE160" s="1">
        <f>Cohort_CF!BE158*Mincers!AN$38*(1+'Cost and Benefit Parameters'!$C$41)^BE$6</f>
        <v>2339061.6478662742</v>
      </c>
      <c r="BF160" s="1">
        <f>Cohort_CF!BF158*Mincers!AO$38*(1+'Cost and Benefit Parameters'!$C$41)^BF$6</f>
        <v>2375026.6203725855</v>
      </c>
      <c r="BG160" s="1">
        <f>Cohort_CF!BG158*Mincers!AP$38*(1+'Cost and Benefit Parameters'!$C$41)^BG$6</f>
        <v>2410098.0907812584</v>
      </c>
      <c r="BH160" s="1" t="str">
        <f>IF(BH137="","",'Cost and Benefit Parameters'!$L$26)</f>
        <v/>
      </c>
      <c r="BI160" s="1" t="str">
        <f>IF(BI137="","",'Cost and Benefit Parameters'!$L$26)</f>
        <v/>
      </c>
      <c r="BJ160" s="1" t="str">
        <f>IF(BJ137="","",'Cost and Benefit Parameters'!$L$26)</f>
        <v/>
      </c>
      <c r="BK160" s="1" t="str">
        <f>IF(BK137="","",'Cost and Benefit Parameters'!$L$26)</f>
        <v/>
      </c>
      <c r="BL160" s="1" t="str">
        <f>IF(BL137="","",'Cost and Benefit Parameters'!$L$26)</f>
        <v/>
      </c>
      <c r="BM160" s="1" t="str">
        <f>IF(BM137="","",'Cost and Benefit Parameters'!$L$26)</f>
        <v/>
      </c>
    </row>
    <row r="161" spans="1:72" x14ac:dyDescent="0.55000000000000004">
      <c r="A161" s="639"/>
      <c r="B161" t="s">
        <v>481</v>
      </c>
      <c r="G161" s="1" t="str">
        <f>IF(G138="","",'Cost and Benefit Parameters'!$L$26)</f>
        <v/>
      </c>
      <c r="H161" s="1" t="str">
        <f>IF(H138="","",'Cost and Benefit Parameters'!$L$26)</f>
        <v/>
      </c>
      <c r="I161" s="1" t="str">
        <f>IF(I138="","",'Cost and Benefit Parameters'!$L$26)</f>
        <v/>
      </c>
      <c r="J161" s="1" t="str">
        <f>IF(J138="","",'Cost and Benefit Parameters'!$L$26)</f>
        <v/>
      </c>
      <c r="K161" s="1" t="str">
        <f>IF(K138="","",'Cost and Benefit Parameters'!$L$26)</f>
        <v/>
      </c>
      <c r="L161" s="1" t="str">
        <f>IF(L138="","",'Cost and Benefit Parameters'!$L$26)</f>
        <v/>
      </c>
      <c r="M161" s="1" t="str">
        <f>IF(M138="","",'Cost and Benefit Parameters'!$L$26)</f>
        <v/>
      </c>
      <c r="N161" s="1" t="str">
        <f>IF(N138="","",'Cost and Benefit Parameters'!$L$26)</f>
        <v/>
      </c>
      <c r="O161" s="1" t="str">
        <f>IF(O138="","",'Cost and Benefit Parameters'!$L$26)</f>
        <v/>
      </c>
      <c r="P161" s="1" t="str">
        <f>IF(P138="","",'Cost and Benefit Parameters'!$L$26)</f>
        <v/>
      </c>
      <c r="Q161" s="1" t="str">
        <f>IF(Q138="","",'Cost and Benefit Parameters'!$L$26)</f>
        <v/>
      </c>
      <c r="R161" s="1" t="str">
        <f>IF(R138="","",'Cost and Benefit Parameters'!$L$26)</f>
        <v/>
      </c>
      <c r="S161" s="1" t="str">
        <f>IF(S138="","",'Cost and Benefit Parameters'!$L$26)</f>
        <v/>
      </c>
      <c r="T161" s="1" t="str">
        <f>IF(T138="","",'Cost and Benefit Parameters'!$L$26)</f>
        <v/>
      </c>
      <c r="U161" s="1">
        <f>Cohort_CF!U159*Mincers!C$38*(1+'Cost and Benefit Parameters'!$C$41)^U$6</f>
        <v>890860.84965404274</v>
      </c>
      <c r="V161" s="1">
        <f>Cohort_CF!V159*Mincers!D$38*(1+'Cost and Benefit Parameters'!$C$41)^V$6</f>
        <v>925419.40381976252</v>
      </c>
      <c r="W161" s="1">
        <f>Cohort_CF!W159*Mincers!E$38*(1+'Cost and Benefit Parameters'!$C$41)^W$6</f>
        <v>960741.94614802627</v>
      </c>
      <c r="X161" s="1">
        <f>Cohort_CF!X159*Mincers!F$38*(1+'Cost and Benefit Parameters'!$C$41)^X$6</f>
        <v>996814.45444059675</v>
      </c>
      <c r="Y161" s="1">
        <f>Cohort_CF!Y159*Mincers!G$38*(1+'Cost and Benefit Parameters'!$C$41)^Y$6</f>
        <v>1039945.3586680442</v>
      </c>
      <c r="Z161" s="1">
        <f>Cohort_CF!Z159*Mincers!H$38*(1+'Cost and Benefit Parameters'!$C$41)^Z$6</f>
        <v>1077051.2406765036</v>
      </c>
      <c r="AA161" s="1">
        <f>Cohort_CF!AA159*Mincers!I$38*(1+'Cost and Benefit Parameters'!$C$41)^AA$6</f>
        <v>1114811.9951878861</v>
      </c>
      <c r="AB161" s="1">
        <f>Cohort_CF!AB159*Mincers!J$38*(1+'Cost and Benefit Parameters'!$C$41)^AB$6</f>
        <v>1153204.4882323183</v>
      </c>
      <c r="AC161" s="1">
        <f>Cohort_CF!AC159*Mincers!K$38*(1+'Cost and Benefit Parameters'!$C$41)^AC$6</f>
        <v>1192203.6257160984</v>
      </c>
      <c r="AD161" s="1">
        <f>Cohort_CF!AD159*Mincers!L$38*(1+'Cost and Benefit Parameters'!$C$41)^AD$6</f>
        <v>1231782.347160869</v>
      </c>
      <c r="AE161" s="1">
        <f>Cohort_CF!AE159*Mincers!M$38*(1+'Cost and Benefit Parameters'!$C$41)^AE$6</f>
        <v>1271911.6252251295</v>
      </c>
      <c r="AF161" s="1">
        <f>Cohort_CF!AF159*Mincers!N$38*(1+'Cost and Benefit Parameters'!$C$41)^AF$6</f>
        <v>1312560.4712052871</v>
      </c>
      <c r="AG161" s="1">
        <f>Cohort_CF!AG159*Mincers!O$38*(1+'Cost and Benefit Parameters'!$C$41)^AG$6</f>
        <v>1353695.9466945892</v>
      </c>
      <c r="AH161" s="1">
        <f>Cohort_CF!AH159*Mincers!P$38*(1+'Cost and Benefit Parameters'!$C$41)^AH$6</f>
        <v>1395283.1815578903</v>
      </c>
      <c r="AI161" s="1">
        <f>Cohort_CF!AI159*Mincers!Q$38*(1+'Cost and Benefit Parameters'!$C$41)^AI$6</f>
        <v>1437285.3983582726</v>
      </c>
      <c r="AJ161" s="1">
        <f>Cohort_CF!AJ159*Mincers!R$38*(1+'Cost and Benefit Parameters'!$C$41)^AJ$6</f>
        <v>1479663.9433485249</v>
      </c>
      <c r="AK161" s="1">
        <f>Cohort_CF!AK159*Mincers!S$38*(1+'Cost and Benefit Parameters'!$C$41)^AK$6</f>
        <v>1522378.3241157588</v>
      </c>
      <c r="AL161" s="1">
        <f>Cohort_CF!AL159*Mincers!T$38*(1+'Cost and Benefit Parameters'!$C$41)^AL$6</f>
        <v>1565386.253942058</v>
      </c>
      <c r="AM161" s="1">
        <f>Cohort_CF!AM159*Mincers!U$38*(1+'Cost and Benefit Parameters'!$C$41)^AM$6</f>
        <v>1608643.7029170783</v>
      </c>
      <c r="AN161" s="1">
        <f>Cohort_CF!AN159*Mincers!V$38*(1+'Cost and Benefit Parameters'!$C$41)^AN$6</f>
        <v>1652104.9558109988</v>
      </c>
      <c r="AO161" s="1">
        <f>Cohort_CF!AO159*Mincers!W$38*(1+'Cost and Benefit Parameters'!$C$41)^AO$6</f>
        <v>1695722.6766875624</v>
      </c>
      <c r="AP161" s="1">
        <f>Cohort_CF!AP159*Mincers!X$38*(1+'Cost and Benefit Parameters'!$C$41)^AP$6</f>
        <v>1739447.9802078183</v>
      </c>
      <c r="AQ161" s="1">
        <f>Cohort_CF!AQ159*Mincers!Y$38*(1+'Cost and Benefit Parameters'!$C$41)^AQ$6</f>
        <v>1783230.5095452017</v>
      </c>
      <c r="AR161" s="1">
        <f>Cohort_CF!AR159*Mincers!Z$38*(1+'Cost and Benefit Parameters'!$C$41)^AR$6</f>
        <v>1827018.5208025395</v>
      </c>
      <c r="AS161" s="1">
        <f>Cohort_CF!AS159*Mincers!AA$38*(1+'Cost and Benefit Parameters'!$C$41)^AS$6</f>
        <v>1870758.9737909811</v>
      </c>
      <c r="AT161" s="1">
        <f>Cohort_CF!AT159*Mincers!AB$38*(1+'Cost and Benefit Parameters'!$C$41)^AT$6</f>
        <v>1914397.6290001457</v>
      </c>
      <c r="AU161" s="1">
        <f>Cohort_CF!AU159*Mincers!AC$38*(1+'Cost and Benefit Parameters'!$C$41)^AU$6</f>
        <v>1957879.1505585166</v>
      </c>
      <c r="AV161" s="1">
        <f>Cohort_CF!AV159*Mincers!AD$38*(1+'Cost and Benefit Parameters'!$C$41)^AV$6</f>
        <v>2001147.2149524291</v>
      </c>
      <c r="AW161" s="1">
        <f>Cohort_CF!AW159*Mincers!AE$38*(1+'Cost and Benefit Parameters'!$C$41)^AW$6</f>
        <v>2044144.6252424354</v>
      </c>
      <c r="AX161" s="1">
        <f>Cohort_CF!AX159*Mincers!AF$38*(1+'Cost and Benefit Parameters'!$C$41)^AX$6</f>
        <v>2086813.4304861499</v>
      </c>
      <c r="AY161" s="1">
        <f>Cohort_CF!AY159*Mincers!AG$38*(1+'Cost and Benefit Parameters'!$C$41)^AY$6</f>
        <v>2129095.050048389</v>
      </c>
      <c r="AZ161" s="1">
        <f>Cohort_CF!AZ159*Mincers!AH$38*(1+'Cost and Benefit Parameters'!$C$41)^AZ$6</f>
        <v>2170930.4024514202</v>
      </c>
      <c r="BA161" s="1">
        <f>Cohort_CF!BA159*Mincers!AI$38*(1+'Cost and Benefit Parameters'!$C$41)^BA$6</f>
        <v>2212260.0383918113</v>
      </c>
      <c r="BB161" s="1">
        <f>Cohort_CF!BB159*Mincers!AJ$38*(1+'Cost and Benefit Parameters'!$C$41)^BB$6</f>
        <v>2253024.2775247893</v>
      </c>
      <c r="BC161" s="1">
        <f>Cohort_CF!BC159*Mincers!AK$38*(1+'Cost and Benefit Parameters'!$C$41)^BC$6</f>
        <v>2293163.3485932578</v>
      </c>
      <c r="BD161" s="1">
        <f>Cohort_CF!BD159*Mincers!AL$38*(1+'Cost and Benefit Parameters'!$C$41)^BD$6</f>
        <v>2332617.5324562229</v>
      </c>
      <c r="BE161" s="1">
        <f>Cohort_CF!BE159*Mincers!AM$38*(1+'Cost and Benefit Parameters'!$C$41)^BE$6</f>
        <v>2371327.3075506492</v>
      </c>
      <c r="BF161" s="1">
        <f>Cohort_CF!BF159*Mincers!AN$38*(1+'Cost and Benefit Parameters'!$C$41)^BF$6</f>
        <v>2409233.4973022621</v>
      </c>
      <c r="BG161" s="1">
        <f>Cohort_CF!BG159*Mincers!AO$38*(1+'Cost and Benefit Parameters'!$C$41)^BG$6</f>
        <v>2446277.4189837626</v>
      </c>
      <c r="BH161" s="1">
        <f>Cohort_CF!BH159*Mincers!AP$38*(1+'Cost and Benefit Parameters'!$C$41)^BH$6</f>
        <v>2482401.0335046961</v>
      </c>
      <c r="BI161" s="1" t="str">
        <f>IF(BI138="","",'Cost and Benefit Parameters'!$L$26)</f>
        <v/>
      </c>
      <c r="BJ161" s="1" t="str">
        <f>IF(BJ138="","",'Cost and Benefit Parameters'!$L$26)</f>
        <v/>
      </c>
      <c r="BK161" s="1" t="str">
        <f>IF(BK138="","",'Cost and Benefit Parameters'!$L$26)</f>
        <v/>
      </c>
      <c r="BL161" s="1" t="str">
        <f>IF(BL138="","",'Cost and Benefit Parameters'!$L$26)</f>
        <v/>
      </c>
      <c r="BM161" s="1" t="str">
        <f>IF(BM138="","",'Cost and Benefit Parameters'!$L$26)</f>
        <v/>
      </c>
    </row>
    <row r="162" spans="1:72" x14ac:dyDescent="0.55000000000000004">
      <c r="A162" s="639"/>
      <c r="B162" t="s">
        <v>482</v>
      </c>
      <c r="G162" s="1" t="str">
        <f>IF(G139="","",'Cost and Benefit Parameters'!$L$26)</f>
        <v/>
      </c>
      <c r="H162" s="1" t="str">
        <f>IF(H139="","",'Cost and Benefit Parameters'!$L$26)</f>
        <v/>
      </c>
      <c r="I162" s="1" t="str">
        <f>IF(I139="","",'Cost and Benefit Parameters'!$L$26)</f>
        <v/>
      </c>
      <c r="J162" s="1" t="str">
        <f>IF(J139="","",'Cost and Benefit Parameters'!$L$26)</f>
        <v/>
      </c>
      <c r="K162" s="1" t="str">
        <f>IF(K139="","",'Cost and Benefit Parameters'!$L$26)</f>
        <v/>
      </c>
      <c r="L162" s="1" t="str">
        <f>IF(L139="","",'Cost and Benefit Parameters'!$L$26)</f>
        <v/>
      </c>
      <c r="M162" s="1" t="str">
        <f>IF(M139="","",'Cost and Benefit Parameters'!$L$26)</f>
        <v/>
      </c>
      <c r="N162" s="1" t="str">
        <f>IF(N139="","",'Cost and Benefit Parameters'!$L$26)</f>
        <v/>
      </c>
      <c r="O162" s="1" t="str">
        <f>IF(O139="","",'Cost and Benefit Parameters'!$L$26)</f>
        <v/>
      </c>
      <c r="P162" s="1" t="str">
        <f>IF(P139="","",'Cost and Benefit Parameters'!$L$26)</f>
        <v/>
      </c>
      <c r="Q162" s="1" t="str">
        <f>IF(Q139="","",'Cost and Benefit Parameters'!$L$26)</f>
        <v/>
      </c>
      <c r="R162" s="1" t="str">
        <f>IF(R139="","",'Cost and Benefit Parameters'!$L$26)</f>
        <v/>
      </c>
      <c r="S162" s="1" t="str">
        <f>IF(S139="","",'Cost and Benefit Parameters'!$L$26)</f>
        <v/>
      </c>
      <c r="T162" s="1" t="str">
        <f>IF(T139="","",'Cost and Benefit Parameters'!$L$26)</f>
        <v/>
      </c>
      <c r="U162" s="1" t="str">
        <f>IF(U139="","",'Cost and Benefit Parameters'!$L$26)</f>
        <v/>
      </c>
      <c r="V162" s="1">
        <f>Cohort_CF!V160*Mincers!C$38*(1+'Cost and Benefit Parameters'!$C$41)^V$6</f>
        <v>917586.67514366377</v>
      </c>
      <c r="W162" s="1">
        <f>Cohort_CF!W160*Mincers!D$38*(1+'Cost and Benefit Parameters'!$C$41)^W$6</f>
        <v>953181.98593435541</v>
      </c>
      <c r="X162" s="1">
        <f>Cohort_CF!X160*Mincers!E$38*(1+'Cost and Benefit Parameters'!$C$41)^X$6</f>
        <v>989564.20453246706</v>
      </c>
      <c r="Y162" s="1">
        <f>Cohort_CF!Y160*Mincers!F$38*(1+'Cost and Benefit Parameters'!$C$41)^Y$6</f>
        <v>1026718.8880738146</v>
      </c>
      <c r="Z162" s="1">
        <f>Cohort_CF!Z160*Mincers!G$38*(1+'Cost and Benefit Parameters'!$C$41)^Z$6</f>
        <v>1071143.7194280855</v>
      </c>
      <c r="AA162" s="1">
        <f>Cohort_CF!AA160*Mincers!H$38*(1+'Cost and Benefit Parameters'!$C$41)^AA$6</f>
        <v>1109362.7778967987</v>
      </c>
      <c r="AB162" s="1">
        <f>Cohort_CF!AB160*Mincers!I$38*(1+'Cost and Benefit Parameters'!$C$41)^AB$6</f>
        <v>1148256.3550435228</v>
      </c>
      <c r="AC162" s="1">
        <f>Cohort_CF!AC160*Mincers!J$38*(1+'Cost and Benefit Parameters'!$C$41)^AC$6</f>
        <v>1187800.6228792879</v>
      </c>
      <c r="AD162" s="1">
        <f>Cohort_CF!AD160*Mincers!K$38*(1+'Cost and Benefit Parameters'!$C$41)^AD$6</f>
        <v>1227969.7344875811</v>
      </c>
      <c r="AE162" s="1">
        <f>Cohort_CF!AE160*Mincers!L$38*(1+'Cost and Benefit Parameters'!$C$41)^AE$6</f>
        <v>1268735.8175756952</v>
      </c>
      <c r="AF162" s="1">
        <f>Cohort_CF!AF160*Mincers!M$38*(1+'Cost and Benefit Parameters'!$C$41)^AF$6</f>
        <v>1310068.9739818836</v>
      </c>
      <c r="AG162" s="1">
        <f>Cohort_CF!AG160*Mincers!N$38*(1+'Cost and Benefit Parameters'!$C$41)^AG$6</f>
        <v>1351937.2853414456</v>
      </c>
      <c r="AH162" s="1">
        <f>Cohort_CF!AH160*Mincers!O$38*(1+'Cost and Benefit Parameters'!$C$41)^AH$6</f>
        <v>1394306.825095427</v>
      </c>
      <c r="AI162" s="1">
        <f>Cohort_CF!AI160*Mincers!P$38*(1+'Cost and Benefit Parameters'!$C$41)^AI$6</f>
        <v>1437141.677004627</v>
      </c>
      <c r="AJ162" s="1">
        <f>Cohort_CF!AJ160*Mincers!Q$38*(1+'Cost and Benefit Parameters'!$C$41)^AJ$6</f>
        <v>1480403.9603090207</v>
      </c>
      <c r="AK162" s="1">
        <f>Cohort_CF!AK160*Mincers!R$38*(1+'Cost and Benefit Parameters'!$C$41)^AK$6</f>
        <v>1524053.861648981</v>
      </c>
      <c r="AL162" s="1">
        <f>Cohort_CF!AL160*Mincers!S$38*(1+'Cost and Benefit Parameters'!$C$41)^AL$6</f>
        <v>1568049.6738392313</v>
      </c>
      <c r="AM162" s="1">
        <f>Cohort_CF!AM160*Mincers!T$38*(1+'Cost and Benefit Parameters'!$C$41)^AM$6</f>
        <v>1612347.8415603198</v>
      </c>
      <c r="AN162" s="1">
        <f>Cohort_CF!AN160*Mincers!U$38*(1+'Cost and Benefit Parameters'!$C$41)^AN$6</f>
        <v>1656903.0140045905</v>
      </c>
      <c r="AO162" s="1">
        <f>Cohort_CF!AO160*Mincers!V$38*(1+'Cost and Benefit Parameters'!$C$41)^AO$6</f>
        <v>1701668.104485329</v>
      </c>
      <c r="AP162" s="1">
        <f>Cohort_CF!AP160*Mincers!W$38*(1+'Cost and Benefit Parameters'!$C$41)^AP$6</f>
        <v>1746594.356988189</v>
      </c>
      <c r="AQ162" s="1">
        <f>Cohort_CF!AQ160*Mincers!X$38*(1+'Cost and Benefit Parameters'!$C$41)^AQ$6</f>
        <v>1791631.4196140526</v>
      </c>
      <c r="AR162" s="1">
        <f>Cohort_CF!AR160*Mincers!Y$38*(1+'Cost and Benefit Parameters'!$C$41)^AR$6</f>
        <v>1836727.4248315578</v>
      </c>
      <c r="AS162" s="1">
        <f>Cohort_CF!AS160*Mincers!Z$38*(1+'Cost and Benefit Parameters'!$C$41)^AS$6</f>
        <v>1881829.0764266159</v>
      </c>
      <c r="AT162" s="1">
        <f>Cohort_CF!AT160*Mincers!AA$38*(1+'Cost and Benefit Parameters'!$C$41)^AT$6</f>
        <v>1926881.7430047099</v>
      </c>
      <c r="AU162" s="1">
        <f>Cohort_CF!AU160*Mincers!AB$38*(1+'Cost and Benefit Parameters'!$C$41)^AU$6</f>
        <v>1971829.5578701503</v>
      </c>
      <c r="AV162" s="1">
        <f>Cohort_CF!AV160*Mincers!AC$38*(1+'Cost and Benefit Parameters'!$C$41)^AV$6</f>
        <v>2016615.5250752722</v>
      </c>
      <c r="AW162" s="1">
        <f>Cohort_CF!AW160*Mincers!AD$38*(1+'Cost and Benefit Parameters'!$C$41)^AW$6</f>
        <v>2061181.6314010017</v>
      </c>
      <c r="AX162" s="1">
        <f>Cohort_CF!AX160*Mincers!AE$38*(1+'Cost and Benefit Parameters'!$C$41)^AX$6</f>
        <v>2105468.9639997082</v>
      </c>
      <c r="AY162" s="1">
        <f>Cohort_CF!AY160*Mincers!AF$38*(1+'Cost and Benefit Parameters'!$C$41)^AY$6</f>
        <v>2149417.8334007342</v>
      </c>
      <c r="AZ162" s="1">
        <f>Cohort_CF!AZ160*Mincers!AG$38*(1+'Cost and Benefit Parameters'!$C$41)^AZ$6</f>
        <v>2192967.9015498408</v>
      </c>
      <c r="BA162" s="1">
        <f>Cohort_CF!BA160*Mincers!AH$38*(1+'Cost and Benefit Parameters'!$C$41)^BA$6</f>
        <v>2236058.314524963</v>
      </c>
      <c r="BB162" s="1">
        <f>Cohort_CF!BB160*Mincers!AI$38*(1+'Cost and Benefit Parameters'!$C$41)^BB$6</f>
        <v>2278627.8395435652</v>
      </c>
      <c r="BC162" s="1">
        <f>Cohort_CF!BC160*Mincers!AJ$38*(1+'Cost and Benefit Parameters'!$C$41)^BC$6</f>
        <v>2320615.0058505326</v>
      </c>
      <c r="BD162" s="1">
        <f>Cohort_CF!BD160*Mincers!AK$38*(1+'Cost and Benefit Parameters'!$C$41)^BD$6</f>
        <v>2361958.2490510554</v>
      </c>
      <c r="BE162" s="1">
        <f>Cohort_CF!BE160*Mincers!AL$38*(1+'Cost and Benefit Parameters'!$C$41)^BE$6</f>
        <v>2402596.0584299094</v>
      </c>
      <c r="BF162" s="1">
        <f>Cohort_CF!BF160*Mincers!AM$38*(1+'Cost and Benefit Parameters'!$C$41)^BF$6</f>
        <v>2442467.1267771684</v>
      </c>
      <c r="BG162" s="1">
        <f>Cohort_CF!BG160*Mincers!AN$38*(1+'Cost and Benefit Parameters'!$C$41)^BG$6</f>
        <v>2481510.5022213296</v>
      </c>
      <c r="BH162" s="1">
        <f>Cohort_CF!BH160*Mincers!AO$38*(1+'Cost and Benefit Parameters'!$C$41)^BH$6</f>
        <v>2519665.7415532758</v>
      </c>
      <c r="BI162" s="1">
        <f>Cohort_CF!BI160*Mincers!AP$38*(1+'Cost and Benefit Parameters'!$C$41)^BI$6</f>
        <v>2556873.0645098374</v>
      </c>
      <c r="BJ162" s="1" t="str">
        <f>IF(BJ139="","",'Cost and Benefit Parameters'!$L$26)</f>
        <v/>
      </c>
      <c r="BK162" s="1" t="str">
        <f>IF(BK139="","",'Cost and Benefit Parameters'!$L$26)</f>
        <v/>
      </c>
      <c r="BL162" s="1" t="str">
        <f>IF(BL139="","",'Cost and Benefit Parameters'!$L$26)</f>
        <v/>
      </c>
      <c r="BM162" s="1" t="str">
        <f>IF(BM139="","",'Cost and Benefit Parameters'!$L$26)</f>
        <v/>
      </c>
    </row>
    <row r="163" spans="1:72" x14ac:dyDescent="0.55000000000000004">
      <c r="A163" s="639"/>
      <c r="B163" t="s">
        <v>483</v>
      </c>
      <c r="G163" s="1" t="str">
        <f>IF(G140="","",'Cost and Benefit Parameters'!$L$26)</f>
        <v/>
      </c>
      <c r="H163" s="1" t="str">
        <f>IF(H140="","",'Cost and Benefit Parameters'!$L$26)</f>
        <v/>
      </c>
      <c r="I163" s="1" t="str">
        <f>IF(I140="","",'Cost and Benefit Parameters'!$L$26)</f>
        <v/>
      </c>
      <c r="J163" s="1" t="str">
        <f>IF(J140="","",'Cost and Benefit Parameters'!$L$26)</f>
        <v/>
      </c>
      <c r="K163" s="1" t="str">
        <f>IF(K140="","",'Cost and Benefit Parameters'!$L$26)</f>
        <v/>
      </c>
      <c r="L163" s="1" t="str">
        <f>IF(L140="","",'Cost and Benefit Parameters'!$L$26)</f>
        <v/>
      </c>
      <c r="M163" s="1" t="str">
        <f>IF(M140="","",'Cost and Benefit Parameters'!$L$26)</f>
        <v/>
      </c>
      <c r="N163" s="1" t="str">
        <f>IF(N140="","",'Cost and Benefit Parameters'!$L$26)</f>
        <v/>
      </c>
      <c r="O163" s="1" t="str">
        <f>IF(O140="","",'Cost and Benefit Parameters'!$L$26)</f>
        <v/>
      </c>
      <c r="P163" s="1" t="str">
        <f>IF(P140="","",'Cost and Benefit Parameters'!$L$26)</f>
        <v/>
      </c>
      <c r="Q163" s="1" t="str">
        <f>IF(Q140="","",'Cost and Benefit Parameters'!$L$26)</f>
        <v/>
      </c>
      <c r="R163" s="1" t="str">
        <f>IF(R140="","",'Cost and Benefit Parameters'!$L$26)</f>
        <v/>
      </c>
      <c r="S163" s="1" t="str">
        <f>IF(S140="","",'Cost and Benefit Parameters'!$L$26)</f>
        <v/>
      </c>
      <c r="T163" s="1" t="str">
        <f>IF(T140="","",'Cost and Benefit Parameters'!$L$26)</f>
        <v/>
      </c>
      <c r="U163" s="1" t="str">
        <f>IF(U140="","",'Cost and Benefit Parameters'!$L$26)</f>
        <v/>
      </c>
      <c r="V163" s="1" t="str">
        <f>IF(V140="","",'Cost and Benefit Parameters'!$L$26)</f>
        <v/>
      </c>
      <c r="W163" s="1">
        <f>Cohort_CF!W161*Mincers!C$38*(1+'Cost and Benefit Parameters'!$C$41)^W$6</f>
        <v>945114.27539797372</v>
      </c>
      <c r="X163" s="1">
        <f>Cohort_CF!X161*Mincers!D$38*(1+'Cost and Benefit Parameters'!$C$41)^X$6</f>
        <v>981777.44551238604</v>
      </c>
      <c r="Y163" s="1">
        <f>Cohort_CF!Y161*Mincers!E$38*(1+'Cost and Benefit Parameters'!$C$41)^Y$6</f>
        <v>1019251.1306684411</v>
      </c>
      <c r="Z163" s="1">
        <f>Cohort_CF!Z161*Mincers!F$38*(1+'Cost and Benefit Parameters'!$C$41)^Z$6</f>
        <v>1057520.4547160291</v>
      </c>
      <c r="AA163" s="1">
        <f>Cohort_CF!AA161*Mincers!G$38*(1+'Cost and Benefit Parameters'!$C$41)^AA$6</f>
        <v>1103278.0310109279</v>
      </c>
      <c r="AB163" s="1">
        <f>Cohort_CF!AB161*Mincers!H$38*(1+'Cost and Benefit Parameters'!$C$41)^AB$6</f>
        <v>1142643.6612337027</v>
      </c>
      <c r="AC163" s="1">
        <f>Cohort_CF!AC161*Mincers!I$38*(1+'Cost and Benefit Parameters'!$C$41)^AC$6</f>
        <v>1182704.0456948285</v>
      </c>
      <c r="AD163" s="1">
        <f>Cohort_CF!AD161*Mincers!J$38*(1+'Cost and Benefit Parameters'!$C$41)^AD$6</f>
        <v>1223434.6415656663</v>
      </c>
      <c r="AE163" s="1">
        <f>Cohort_CF!AE161*Mincers!K$38*(1+'Cost and Benefit Parameters'!$C$41)^AE$6</f>
        <v>1264808.8265222085</v>
      </c>
      <c r="AF163" s="1">
        <f>Cohort_CF!AF161*Mincers!L$38*(1+'Cost and Benefit Parameters'!$C$41)^AF$6</f>
        <v>1306797.8921029663</v>
      </c>
      <c r="AG163" s="1">
        <f>Cohort_CF!AG161*Mincers!M$38*(1+'Cost and Benefit Parameters'!$C$41)^AG$6</f>
        <v>1349371.0432013399</v>
      </c>
      <c r="AH163" s="1">
        <f>Cohort_CF!AH161*Mincers!N$38*(1+'Cost and Benefit Parameters'!$C$41)^AH$6</f>
        <v>1392495.403901689</v>
      </c>
      <c r="AI163" s="1">
        <f>Cohort_CF!AI161*Mincers!O$38*(1+'Cost and Benefit Parameters'!$C$41)^AI$6</f>
        <v>1436136.0298482897</v>
      </c>
      <c r="AJ163" s="1">
        <f>Cohort_CF!AJ161*Mincers!P$38*(1+'Cost and Benefit Parameters'!$C$41)^AJ$6</f>
        <v>1480255.9273147658</v>
      </c>
      <c r="AK163" s="1">
        <f>Cohort_CF!AK161*Mincers!Q$38*(1+'Cost and Benefit Parameters'!$C$41)^AK$6</f>
        <v>1524816.0791182916</v>
      </c>
      <c r="AL163" s="1">
        <f>Cohort_CF!AL161*Mincers!R$38*(1+'Cost and Benefit Parameters'!$C$41)^AL$6</f>
        <v>1569775.4774984501</v>
      </c>
      <c r="AM163" s="1">
        <f>Cohort_CF!AM161*Mincers!S$38*(1+'Cost and Benefit Parameters'!$C$41)^AM$6</f>
        <v>1615091.1640544084</v>
      </c>
      <c r="AN163" s="1">
        <f>Cohort_CF!AN161*Mincers!T$38*(1+'Cost and Benefit Parameters'!$C$41)^AN$6</f>
        <v>1660718.2768071292</v>
      </c>
      <c r="AO163" s="1">
        <f>Cohort_CF!AO161*Mincers!U$38*(1+'Cost and Benefit Parameters'!$C$41)^AO$6</f>
        <v>1706610.1044247283</v>
      </c>
      <c r="AP163" s="1">
        <f>Cohort_CF!AP161*Mincers!V$38*(1+'Cost and Benefit Parameters'!$C$41)^AP$6</f>
        <v>1752718.1476198889</v>
      </c>
      <c r="AQ163" s="1">
        <f>Cohort_CF!AQ161*Mincers!W$38*(1+'Cost and Benefit Parameters'!$C$41)^AQ$6</f>
        <v>1798992.1876978346</v>
      </c>
      <c r="AR163" s="1">
        <f>Cohort_CF!AR161*Mincers!X$38*(1+'Cost and Benefit Parameters'!$C$41)^AR$6</f>
        <v>1845380.3622024744</v>
      </c>
      <c r="AS163" s="1">
        <f>Cohort_CF!AS161*Mincers!Y$38*(1+'Cost and Benefit Parameters'!$C$41)^AS$6</f>
        <v>1891829.2475765047</v>
      </c>
      <c r="AT163" s="1">
        <f>Cohort_CF!AT161*Mincers!Z$38*(1+'Cost and Benefit Parameters'!$C$41)^AT$6</f>
        <v>1938283.948719414</v>
      </c>
      <c r="AU163" s="1">
        <f>Cohort_CF!AU161*Mincers!AA$38*(1+'Cost and Benefit Parameters'!$C$41)^AU$6</f>
        <v>1984688.1952948514</v>
      </c>
      <c r="AV163" s="1">
        <f>Cohort_CF!AV161*Mincers!AB$38*(1+'Cost and Benefit Parameters'!$C$41)^AV$6</f>
        <v>2030984.444606255</v>
      </c>
      <c r="AW163" s="1">
        <f>Cohort_CF!AW161*Mincers!AC$38*(1+'Cost and Benefit Parameters'!$C$41)^AW$6</f>
        <v>2077113.9908275304</v>
      </c>
      <c r="AX163" s="1">
        <f>Cohort_CF!AX161*Mincers!AD$38*(1+'Cost and Benefit Parameters'!$C$41)^AX$6</f>
        <v>2123017.0803430318</v>
      </c>
      <c r="AY163" s="1">
        <f>Cohort_CF!AY161*Mincers!AE$38*(1+'Cost and Benefit Parameters'!$C$41)^AY$6</f>
        <v>2168633.0329196993</v>
      </c>
      <c r="AZ163" s="1">
        <f>Cohort_CF!AZ161*Mincers!AF$38*(1+'Cost and Benefit Parameters'!$C$41)^AZ$6</f>
        <v>2213900.3684027563</v>
      </c>
      <c r="BA163" s="1">
        <f>Cohort_CF!BA161*Mincers!AG$38*(1+'Cost and Benefit Parameters'!$C$41)^BA$6</f>
        <v>2258756.9385963362</v>
      </c>
      <c r="BB163" s="1">
        <f>Cohort_CF!BB161*Mincers!AH$38*(1+'Cost and Benefit Parameters'!$C$41)^BB$6</f>
        <v>2303140.0639607119</v>
      </c>
      <c r="BC163" s="1">
        <f>Cohort_CF!BC161*Mincers!AI$38*(1+'Cost and Benefit Parameters'!$C$41)^BC$6</f>
        <v>2346986.674729872</v>
      </c>
      <c r="BD163" s="1">
        <f>Cohort_CF!BD161*Mincers!AJ$38*(1+'Cost and Benefit Parameters'!$C$41)^BD$6</f>
        <v>2390233.4560260484</v>
      </c>
      <c r="BE163" s="1">
        <f>Cohort_CF!BE161*Mincers!AK$38*(1+'Cost and Benefit Parameters'!$C$41)^BE$6</f>
        <v>2432816.9965225873</v>
      </c>
      <c r="BF163" s="1">
        <f>Cohort_CF!BF161*Mincers!AL$38*(1+'Cost and Benefit Parameters'!$C$41)^BF$6</f>
        <v>2474673.9401828069</v>
      </c>
      <c r="BG163" s="1">
        <f>Cohort_CF!BG161*Mincers!AM$38*(1+'Cost and Benefit Parameters'!$C$41)^BG$6</f>
        <v>2515741.1405804828</v>
      </c>
      <c r="BH163" s="1">
        <f>Cohort_CF!BH161*Mincers!AN$38*(1+'Cost and Benefit Parameters'!$C$41)^BH$6</f>
        <v>2555955.8172879699</v>
      </c>
      <c r="BI163" s="1">
        <f>Cohort_CF!BI161*Mincers!AO$38*(1+'Cost and Benefit Parameters'!$C$41)^BI$6</f>
        <v>2595255.7137998743</v>
      </c>
      <c r="BJ163" s="1">
        <f>Cohort_CF!BJ161*Mincers!AP$38*(1+'Cost and Benefit Parameters'!$C$41)^BJ$6</f>
        <v>2633579.2564451317</v>
      </c>
      <c r="BK163" s="1" t="str">
        <f>IF(BK140="","",'Cost and Benefit Parameters'!$L$26)</f>
        <v/>
      </c>
      <c r="BL163" s="1" t="str">
        <f>IF(BL140="","",'Cost and Benefit Parameters'!$L$26)</f>
        <v/>
      </c>
      <c r="BM163" s="1" t="str">
        <f>IF(BM140="","",'Cost and Benefit Parameters'!$L$26)</f>
        <v/>
      </c>
    </row>
    <row r="164" spans="1:72" x14ac:dyDescent="0.55000000000000004">
      <c r="A164" s="639"/>
      <c r="B164" t="s">
        <v>484</v>
      </c>
      <c r="G164" s="1" t="str">
        <f>IF(G141="","",'Cost and Benefit Parameters'!$L$26)</f>
        <v/>
      </c>
      <c r="H164" s="1" t="str">
        <f>IF(H141="","",'Cost and Benefit Parameters'!$L$26)</f>
        <v/>
      </c>
      <c r="I164" s="1" t="str">
        <f>IF(I141="","",'Cost and Benefit Parameters'!$L$26)</f>
        <v/>
      </c>
      <c r="J164" s="1" t="str">
        <f>IF(J141="","",'Cost and Benefit Parameters'!$L$26)</f>
        <v/>
      </c>
      <c r="K164" s="1" t="str">
        <f>IF(K141="","",'Cost and Benefit Parameters'!$L$26)</f>
        <v/>
      </c>
      <c r="L164" s="1" t="str">
        <f>IF(L141="","",'Cost and Benefit Parameters'!$L$26)</f>
        <v/>
      </c>
      <c r="M164" s="1" t="str">
        <f>IF(M141="","",'Cost and Benefit Parameters'!$L$26)</f>
        <v/>
      </c>
      <c r="N164" s="1" t="str">
        <f>IF(N141="","",'Cost and Benefit Parameters'!$L$26)</f>
        <v/>
      </c>
      <c r="O164" s="1" t="str">
        <f>IF(O141="","",'Cost and Benefit Parameters'!$L$26)</f>
        <v/>
      </c>
      <c r="P164" s="1" t="str">
        <f>IF(P141="","",'Cost and Benefit Parameters'!$L$26)</f>
        <v/>
      </c>
      <c r="Q164" s="1" t="str">
        <f>IF(Q141="","",'Cost and Benefit Parameters'!$L$26)</f>
        <v/>
      </c>
      <c r="R164" s="1" t="str">
        <f>IF(R141="","",'Cost and Benefit Parameters'!$L$26)</f>
        <v/>
      </c>
      <c r="S164" s="1" t="str">
        <f>IF(S141="","",'Cost and Benefit Parameters'!$L$26)</f>
        <v/>
      </c>
      <c r="T164" s="1" t="str">
        <f>IF(T141="","",'Cost and Benefit Parameters'!$L$26)</f>
        <v/>
      </c>
      <c r="U164" s="1" t="str">
        <f>IF(U141="","",'Cost and Benefit Parameters'!$L$26)</f>
        <v/>
      </c>
      <c r="V164" s="1" t="str">
        <f>IF(V141="","",'Cost and Benefit Parameters'!$L$26)</f>
        <v/>
      </c>
      <c r="W164" s="1" t="str">
        <f>IF(W141="","",'Cost and Benefit Parameters'!$L$26)</f>
        <v/>
      </c>
      <c r="X164" s="1">
        <f>Cohort_CF!X162*Mincers!C$38*(1+'Cost and Benefit Parameters'!$C$41)^X$6</f>
        <v>973467.70365991292</v>
      </c>
      <c r="Y164" s="1">
        <f>Cohort_CF!Y162*Mincers!D$38*(1+'Cost and Benefit Parameters'!$C$41)^Y$6</f>
        <v>1011230.7688777576</v>
      </c>
      <c r="Z164" s="1">
        <f>Cohort_CF!Z162*Mincers!E$38*(1+'Cost and Benefit Parameters'!$C$41)^Z$6</f>
        <v>1049828.6645884942</v>
      </c>
      <c r="AA164" s="1">
        <f>Cohort_CF!AA162*Mincers!F$38*(1+'Cost and Benefit Parameters'!$C$41)^AA$6</f>
        <v>1089246.0683575098</v>
      </c>
      <c r="AB164" s="1">
        <f>Cohort_CF!AB162*Mincers!G$38*(1+'Cost and Benefit Parameters'!$C$41)^AB$6</f>
        <v>1136376.3719412559</v>
      </c>
      <c r="AC164" s="1">
        <f>Cohort_CF!AC162*Mincers!H$38*(1+'Cost and Benefit Parameters'!$C$41)^AC$6</f>
        <v>1176922.9710707138</v>
      </c>
      <c r="AD164" s="1">
        <f>Cohort_CF!AD162*Mincers!I$38*(1+'Cost and Benefit Parameters'!$C$41)^AD$6</f>
        <v>1218185.167065673</v>
      </c>
      <c r="AE164" s="1">
        <f>Cohort_CF!AE162*Mincers!J$38*(1+'Cost and Benefit Parameters'!$C$41)^AE$6</f>
        <v>1260137.6808126364</v>
      </c>
      <c r="AF164" s="1">
        <f>Cohort_CF!AF162*Mincers!K$38*(1+'Cost and Benefit Parameters'!$C$41)^AF$6</f>
        <v>1302753.0913178748</v>
      </c>
      <c r="AG164" s="1">
        <f>Cohort_CF!AG162*Mincers!L$38*(1+'Cost and Benefit Parameters'!$C$41)^AG$6</f>
        <v>1346001.828866055</v>
      </c>
      <c r="AH164" s="1">
        <f>Cohort_CF!AH162*Mincers!M$38*(1+'Cost and Benefit Parameters'!$C$41)^AH$6</f>
        <v>1389852.1744973802</v>
      </c>
      <c r="AI164" s="1">
        <f>Cohort_CF!AI162*Mincers!N$38*(1+'Cost and Benefit Parameters'!$C$41)^AI$6</f>
        <v>1434270.2660187394</v>
      </c>
      <c r="AJ164" s="1">
        <f>Cohort_CF!AJ162*Mincers!O$38*(1+'Cost and Benefit Parameters'!$C$41)^AJ$6</f>
        <v>1479220.1107437382</v>
      </c>
      <c r="AK164" s="1">
        <f>Cohort_CF!AK162*Mincers!P$38*(1+'Cost and Benefit Parameters'!$C$41)^AK$6</f>
        <v>1524663.6051342089</v>
      </c>
      <c r="AL164" s="1">
        <f>Cohort_CF!AL162*Mincers!Q$38*(1+'Cost and Benefit Parameters'!$C$41)^AL$6</f>
        <v>1570560.5614918401</v>
      </c>
      <c r="AM164" s="1">
        <f>Cohort_CF!AM162*Mincers!R$38*(1+'Cost and Benefit Parameters'!$C$41)^AM$6</f>
        <v>1616868.7418234036</v>
      </c>
      <c r="AN164" s="1">
        <f>Cohort_CF!AN162*Mincers!S$38*(1+'Cost and Benefit Parameters'!$C$41)^AN$6</f>
        <v>1663543.8989760403</v>
      </c>
      <c r="AO164" s="1">
        <f>Cohort_CF!AO162*Mincers!T$38*(1+'Cost and Benefit Parameters'!$C$41)^AO$6</f>
        <v>1710539.8251113433</v>
      </c>
      <c r="AP164" s="1">
        <f>Cohort_CF!AP162*Mincers!U$38*(1+'Cost and Benefit Parameters'!$C$41)^AP$6</f>
        <v>1757808.4075574703</v>
      </c>
      <c r="AQ164" s="1">
        <f>Cohort_CF!AQ162*Mincers!V$38*(1+'Cost and Benefit Parameters'!$C$41)^AQ$6</f>
        <v>1805299.6920484854</v>
      </c>
      <c r="AR164" s="1">
        <f>Cohort_CF!AR162*Mincers!W$38*(1+'Cost and Benefit Parameters'!$C$41)^AR$6</f>
        <v>1852961.9533287694</v>
      </c>
      <c r="AS164" s="1">
        <f>Cohort_CF!AS162*Mincers!X$38*(1+'Cost and Benefit Parameters'!$C$41)^AS$6</f>
        <v>1900741.7730685489</v>
      </c>
      <c r="AT164" s="1">
        <f>Cohort_CF!AT162*Mincers!Y$38*(1+'Cost and Benefit Parameters'!$C$41)^AT$6</f>
        <v>1948584.1250037993</v>
      </c>
      <c r="AU164" s="1">
        <f>Cohort_CF!AU162*Mincers!Z$38*(1+'Cost and Benefit Parameters'!$C$41)^AU$6</f>
        <v>1996432.4671809967</v>
      </c>
      <c r="AV164" s="1">
        <f>Cohort_CF!AV162*Mincers!AA$38*(1+'Cost and Benefit Parameters'!$C$41)^AV$6</f>
        <v>2044228.8411536971</v>
      </c>
      <c r="AW164" s="1">
        <f>Cohort_CF!AW162*Mincers!AB$38*(1+'Cost and Benefit Parameters'!$C$41)^AW$6</f>
        <v>2091913.9779444425</v>
      </c>
      <c r="AX164" s="1">
        <f>Cohort_CF!AX162*Mincers!AC$38*(1+'Cost and Benefit Parameters'!$C$41)^AX$6</f>
        <v>2139427.4105523559</v>
      </c>
      <c r="AY164" s="1">
        <f>Cohort_CF!AY162*Mincers!AD$38*(1+'Cost and Benefit Parameters'!$C$41)^AY$6</f>
        <v>2186707.5927533223</v>
      </c>
      <c r="AZ164" s="1">
        <f>Cohort_CF!AZ162*Mincers!AE$38*(1+'Cost and Benefit Parameters'!$C$41)^AZ$6</f>
        <v>2233692.0239072903</v>
      </c>
      <c r="BA164" s="1">
        <f>Cohort_CF!BA162*Mincers!AF$38*(1+'Cost and Benefit Parameters'!$C$41)^BA$6</f>
        <v>2280317.3794548395</v>
      </c>
      <c r="BB164" s="1">
        <f>Cohort_CF!BB162*Mincers!AG$38*(1+'Cost and Benefit Parameters'!$C$41)^BB$6</f>
        <v>2326519.6467542262</v>
      </c>
      <c r="BC164" s="1">
        <f>Cohort_CF!BC162*Mincers!AH$38*(1+'Cost and Benefit Parameters'!$C$41)^BC$6</f>
        <v>2372234.2658795328</v>
      </c>
      <c r="BD164" s="1">
        <f>Cohort_CF!BD162*Mincers!AI$38*(1+'Cost and Benefit Parameters'!$C$41)^BD$6</f>
        <v>2417396.2749717683</v>
      </c>
      <c r="BE164" s="1">
        <f>Cohort_CF!BE162*Mincers!AJ$38*(1+'Cost and Benefit Parameters'!$C$41)^BE$6</f>
        <v>2461940.4597068303</v>
      </c>
      <c r="BF164" s="1">
        <f>Cohort_CF!BF162*Mincers!AK$38*(1+'Cost and Benefit Parameters'!$C$41)^BF$6</f>
        <v>2505801.5064182649</v>
      </c>
      <c r="BG164" s="1">
        <f>Cohort_CF!BG162*Mincers!AL$38*(1+'Cost and Benefit Parameters'!$C$41)^BG$6</f>
        <v>2548914.1583882906</v>
      </c>
      <c r="BH164" s="1">
        <f>Cohort_CF!BH162*Mincers!AM$38*(1+'Cost and Benefit Parameters'!$C$41)^BH$6</f>
        <v>2591213.3747978979</v>
      </c>
      <c r="BI164" s="1">
        <f>Cohort_CF!BI162*Mincers!AN$38*(1+'Cost and Benefit Parameters'!$C$41)^BI$6</f>
        <v>2632634.4918066091</v>
      </c>
      <c r="BJ164" s="1">
        <f>Cohort_CF!BJ162*Mincers!AO$38*(1+'Cost and Benefit Parameters'!$C$41)^BJ$6</f>
        <v>2673113.3852138701</v>
      </c>
      <c r="BK164" s="1">
        <f>Cohort_CF!BK162*Mincers!AP$38*(1+'Cost and Benefit Parameters'!$C$41)^BK$6</f>
        <v>2712586.6341384863</v>
      </c>
      <c r="BL164" s="1" t="str">
        <f>IF(BL141="","",'Cost and Benefit Parameters'!$L$26)</f>
        <v/>
      </c>
      <c r="BM164" s="1" t="str">
        <f>IF(BM141="","",'Cost and Benefit Parameters'!$L$26)</f>
        <v/>
      </c>
    </row>
    <row r="165" spans="1:72" x14ac:dyDescent="0.55000000000000004">
      <c r="A165" s="639"/>
      <c r="B165" t="s">
        <v>485</v>
      </c>
      <c r="G165" s="1" t="str">
        <f>IF(G142="","",'Cost and Benefit Parameters'!$L$26)</f>
        <v/>
      </c>
      <c r="H165" s="1" t="str">
        <f>IF(H142="","",'Cost and Benefit Parameters'!$L$26)</f>
        <v/>
      </c>
      <c r="I165" s="1" t="str">
        <f>IF(I142="","",'Cost and Benefit Parameters'!$L$26)</f>
        <v/>
      </c>
      <c r="J165" s="1" t="str">
        <f>IF(J142="","",'Cost and Benefit Parameters'!$L$26)</f>
        <v/>
      </c>
      <c r="K165" s="1" t="str">
        <f>IF(K142="","",'Cost and Benefit Parameters'!$L$26)</f>
        <v/>
      </c>
      <c r="L165" s="1" t="str">
        <f>IF(L142="","",'Cost and Benefit Parameters'!$L$26)</f>
        <v/>
      </c>
      <c r="M165" s="1" t="str">
        <f>IF(M142="","",'Cost and Benefit Parameters'!$L$26)</f>
        <v/>
      </c>
      <c r="N165" s="1" t="str">
        <f>IF(N142="","",'Cost and Benefit Parameters'!$L$26)</f>
        <v/>
      </c>
      <c r="O165" s="1" t="str">
        <f>IF(O142="","",'Cost and Benefit Parameters'!$L$26)</f>
        <v/>
      </c>
      <c r="P165" s="1" t="str">
        <f>IF(P142="","",'Cost and Benefit Parameters'!$L$26)</f>
        <v/>
      </c>
      <c r="Q165" s="1" t="str">
        <f>IF(Q142="","",'Cost and Benefit Parameters'!$L$26)</f>
        <v/>
      </c>
      <c r="R165" s="1" t="str">
        <f>IF(R142="","",'Cost and Benefit Parameters'!$L$26)</f>
        <v/>
      </c>
      <c r="S165" s="1" t="str">
        <f>IF(S142="","",'Cost and Benefit Parameters'!$L$26)</f>
        <v/>
      </c>
      <c r="T165" s="1" t="str">
        <f>IF(T142="","",'Cost and Benefit Parameters'!$L$26)</f>
        <v/>
      </c>
      <c r="U165" s="1" t="str">
        <f>IF(U142="","",'Cost and Benefit Parameters'!$L$26)</f>
        <v/>
      </c>
      <c r="V165" s="1" t="str">
        <f>IF(V142="","",'Cost and Benefit Parameters'!$L$26)</f>
        <v/>
      </c>
      <c r="W165" s="1" t="str">
        <f>IF(W142="","",'Cost and Benefit Parameters'!$L$26)</f>
        <v/>
      </c>
      <c r="X165" s="1" t="str">
        <f>IF(X142="","",'Cost and Benefit Parameters'!$L$26)</f>
        <v/>
      </c>
      <c r="Y165" s="1">
        <f>Cohort_CF!Y163*Mincers!C$38*(1+'Cost and Benefit Parameters'!$C$41)^Y$6</f>
        <v>1002671.7347697103</v>
      </c>
      <c r="Z165" s="1">
        <f>Cohort_CF!Z163*Mincers!D$38*(1+'Cost and Benefit Parameters'!$C$41)^Z$6</f>
        <v>1041567.6919440903</v>
      </c>
      <c r="AA165" s="1">
        <f>Cohort_CF!AA163*Mincers!E$38*(1+'Cost and Benefit Parameters'!$C$41)^AA$6</f>
        <v>1081323.524526149</v>
      </c>
      <c r="AB165" s="1">
        <f>Cohort_CF!AB163*Mincers!F$38*(1+'Cost and Benefit Parameters'!$C$41)^AB$6</f>
        <v>1121923.4504082352</v>
      </c>
      <c r="AC165" s="1">
        <f>Cohort_CF!AC163*Mincers!G$38*(1+'Cost and Benefit Parameters'!$C$41)^AC$6</f>
        <v>1170467.6630994936</v>
      </c>
      <c r="AD165" s="1">
        <f>Cohort_CF!AD163*Mincers!H$38*(1+'Cost and Benefit Parameters'!$C$41)^AD$6</f>
        <v>1212230.660202835</v>
      </c>
      <c r="AE165" s="1">
        <f>Cohort_CF!AE163*Mincers!I$38*(1+'Cost and Benefit Parameters'!$C$41)^AE$6</f>
        <v>1254730.7220776433</v>
      </c>
      <c r="AF165" s="1">
        <f>Cohort_CF!AF163*Mincers!J$38*(1+'Cost and Benefit Parameters'!$C$41)^AF$6</f>
        <v>1297941.8112370158</v>
      </c>
      <c r="AG165" s="1">
        <f>Cohort_CF!AG163*Mincers!K$38*(1+'Cost and Benefit Parameters'!$C$41)^AG$6</f>
        <v>1341835.684057411</v>
      </c>
      <c r="AH165" s="1">
        <f>Cohort_CF!AH163*Mincers!L$38*(1+'Cost and Benefit Parameters'!$C$41)^AH$6</f>
        <v>1386381.8837320367</v>
      </c>
      <c r="AI165" s="1">
        <f>Cohort_CF!AI163*Mincers!M$38*(1+'Cost and Benefit Parameters'!$C$41)^AI$6</f>
        <v>1431547.7397323013</v>
      </c>
      <c r="AJ165" s="1">
        <f>Cohort_CF!AJ163*Mincers!N$38*(1+'Cost and Benefit Parameters'!$C$41)^AJ$6</f>
        <v>1477298.3739993016</v>
      </c>
      <c r="AK165" s="1">
        <f>Cohort_CF!AK163*Mincers!O$38*(1+'Cost and Benefit Parameters'!$C$41)^AK$6</f>
        <v>1523596.7140660507</v>
      </c>
      <c r="AL165" s="1">
        <f>Cohort_CF!AL163*Mincers!P$38*(1+'Cost and Benefit Parameters'!$C$41)^AL$6</f>
        <v>1570403.5132882348</v>
      </c>
      <c r="AM165" s="1">
        <f>Cohort_CF!AM163*Mincers!Q$38*(1+'Cost and Benefit Parameters'!$C$41)^AM$6</f>
        <v>1617677.3783365954</v>
      </c>
      <c r="AN165" s="1">
        <f>Cohort_CF!AN163*Mincers!R$38*(1+'Cost and Benefit Parameters'!$C$41)^AN$6</f>
        <v>1665374.8040781054</v>
      </c>
      <c r="AO165" s="1">
        <f>Cohort_CF!AO163*Mincers!S$38*(1+'Cost and Benefit Parameters'!$C$41)^AO$6</f>
        <v>1713450.2159453218</v>
      </c>
      <c r="AP165" s="1">
        <f>Cohort_CF!AP163*Mincers!T$38*(1+'Cost and Benefit Parameters'!$C$41)^AP$6</f>
        <v>1761856.0198646835</v>
      </c>
      <c r="AQ165" s="1">
        <f>Cohort_CF!AQ163*Mincers!U$38*(1+'Cost and Benefit Parameters'!$C$41)^AQ$6</f>
        <v>1810542.6597841941</v>
      </c>
      <c r="AR165" s="1">
        <f>Cohort_CF!AR163*Mincers!V$38*(1+'Cost and Benefit Parameters'!$C$41)^AR$6</f>
        <v>1859458.6828099398</v>
      </c>
      <c r="AS165" s="1">
        <f>Cohort_CF!AS163*Mincers!W$38*(1+'Cost and Benefit Parameters'!$C$41)^AS$6</f>
        <v>1908550.8119286329</v>
      </c>
      <c r="AT165" s="1">
        <f>Cohort_CF!AT163*Mincers!X$38*(1+'Cost and Benefit Parameters'!$C$41)^AT$6</f>
        <v>1957764.0262606048</v>
      </c>
      <c r="AU165" s="1">
        <f>Cohort_CF!AU163*Mincers!Y$38*(1+'Cost and Benefit Parameters'!$C$41)^AU$6</f>
        <v>2007041.6487539136</v>
      </c>
      <c r="AV165" s="1">
        <f>Cohort_CF!AV163*Mincers!Z$38*(1+'Cost and Benefit Parameters'!$C$41)^AV$6</f>
        <v>2056325.4411964265</v>
      </c>
      <c r="AW165" s="1">
        <f>Cohort_CF!AW163*Mincers!AA$38*(1+'Cost and Benefit Parameters'!$C$41)^AW$6</f>
        <v>2105555.7063883082</v>
      </c>
      <c r="AX165" s="1">
        <f>Cohort_CF!AX163*Mincers!AB$38*(1+'Cost and Benefit Parameters'!$C$41)^AX$6</f>
        <v>2154671.3972827755</v>
      </c>
      <c r="AY165" s="1">
        <f>Cohort_CF!AY163*Mincers!AC$38*(1+'Cost and Benefit Parameters'!$C$41)^AY$6</f>
        <v>2203610.2328689266</v>
      </c>
      <c r="AZ165" s="1">
        <f>Cohort_CF!AZ163*Mincers!AD$38*(1+'Cost and Benefit Parameters'!$C$41)^AZ$6</f>
        <v>2252308.8205359224</v>
      </c>
      <c r="BA165" s="1">
        <f>Cohort_CF!BA163*Mincers!AE$38*(1+'Cost and Benefit Parameters'!$C$41)^BA$6</f>
        <v>2300702.7846245095</v>
      </c>
      <c r="BB165" s="1">
        <f>Cohort_CF!BB163*Mincers!AF$38*(1+'Cost and Benefit Parameters'!$C$41)^BB$6</f>
        <v>2348726.9008384845</v>
      </c>
      <c r="BC165" s="1">
        <f>Cohort_CF!BC163*Mincers!AG$38*(1+'Cost and Benefit Parameters'!$C$41)^BC$6</f>
        <v>2396315.2361568525</v>
      </c>
      <c r="BD165" s="1">
        <f>Cohort_CF!BD163*Mincers!AH$38*(1+'Cost and Benefit Parameters'!$C$41)^BD$6</f>
        <v>2443401.293855919</v>
      </c>
      <c r="BE165" s="1">
        <f>Cohort_CF!BE163*Mincers!AI$38*(1+'Cost and Benefit Parameters'!$C$41)^BE$6</f>
        <v>2489918.1632209211</v>
      </c>
      <c r="BF165" s="1">
        <f>Cohort_CF!BF163*Mincers!AJ$38*(1+'Cost and Benefit Parameters'!$C$41)^BF$6</f>
        <v>2535798.6734980349</v>
      </c>
      <c r="BG165" s="1">
        <f>Cohort_CF!BG163*Mincers!AK$38*(1+'Cost and Benefit Parameters'!$C$41)^BG$6</f>
        <v>2580975.5516108121</v>
      </c>
      <c r="BH165" s="1">
        <f>Cohort_CF!BH163*Mincers!AL$38*(1+'Cost and Benefit Parameters'!$C$41)^BH$6</f>
        <v>2625381.5831399397</v>
      </c>
      <c r="BI165" s="1">
        <f>Cohort_CF!BI163*Mincers!AM$38*(1+'Cost and Benefit Parameters'!$C$41)^BI$6</f>
        <v>2668949.7760418351</v>
      </c>
      <c r="BJ165" s="1">
        <f>Cohort_CF!BJ163*Mincers!AN$38*(1+'Cost and Benefit Parameters'!$C$41)^BJ$6</f>
        <v>2711613.5265608067</v>
      </c>
      <c r="BK165" s="1">
        <f>Cohort_CF!BK163*Mincers!AO$38*(1+'Cost and Benefit Parameters'!$C$41)^BK$6</f>
        <v>2753306.7867702865</v>
      </c>
      <c r="BL165" s="1">
        <f>Cohort_CF!BL163*Mincers!AP$38*(1+'Cost and Benefit Parameters'!$C$41)^BL$6</f>
        <v>2793964.2331626406</v>
      </c>
      <c r="BM165" s="1" t="str">
        <f>IF(BM142="","",'Cost and Benefit Parameters'!$L$26)</f>
        <v/>
      </c>
    </row>
    <row r="166" spans="1:72" x14ac:dyDescent="0.55000000000000004">
      <c r="A166" s="639"/>
      <c r="B166" t="s">
        <v>486</v>
      </c>
      <c r="G166" s="1" t="str">
        <f>IF(G143="","",'Cost and Benefit Parameters'!$L$26)</f>
        <v/>
      </c>
      <c r="H166" s="1" t="str">
        <f>IF(H143="","",'Cost and Benefit Parameters'!$L$26)</f>
        <v/>
      </c>
      <c r="I166" s="1" t="str">
        <f>IF(I143="","",'Cost and Benefit Parameters'!$L$26)</f>
        <v/>
      </c>
      <c r="J166" s="1" t="str">
        <f>IF(J143="","",'Cost and Benefit Parameters'!$L$26)</f>
        <v/>
      </c>
      <c r="K166" s="1" t="str">
        <f>IF(K143="","",'Cost and Benefit Parameters'!$L$26)</f>
        <v/>
      </c>
      <c r="L166" s="1" t="str">
        <f>IF(L143="","",'Cost and Benefit Parameters'!$L$26)</f>
        <v/>
      </c>
      <c r="M166" s="1" t="str">
        <f>IF(M143="","",'Cost and Benefit Parameters'!$L$26)</f>
        <v/>
      </c>
      <c r="N166" s="1" t="str">
        <f>IF(N143="","",'Cost and Benefit Parameters'!$L$26)</f>
        <v/>
      </c>
      <c r="O166" s="1" t="str">
        <f>IF(O143="","",'Cost and Benefit Parameters'!$L$26)</f>
        <v/>
      </c>
      <c r="P166" s="1" t="str">
        <f>IF(P143="","",'Cost and Benefit Parameters'!$L$26)</f>
        <v/>
      </c>
      <c r="Q166" s="1" t="str">
        <f>IF(Q143="","",'Cost and Benefit Parameters'!$L$26)</f>
        <v/>
      </c>
      <c r="R166" s="1" t="str">
        <f>IF(R143="","",'Cost and Benefit Parameters'!$L$26)</f>
        <v/>
      </c>
      <c r="S166" s="1" t="str">
        <f>IF(S143="","",'Cost and Benefit Parameters'!$L$26)</f>
        <v/>
      </c>
      <c r="T166" s="1" t="str">
        <f>IF(T143="","",'Cost and Benefit Parameters'!$L$26)</f>
        <v/>
      </c>
      <c r="U166" s="1" t="str">
        <f>IF(U143="","",'Cost and Benefit Parameters'!$L$26)</f>
        <v/>
      </c>
      <c r="V166" s="1" t="str">
        <f>IF(V143="","",'Cost and Benefit Parameters'!$L$26)</f>
        <v/>
      </c>
      <c r="W166" s="1" t="str">
        <f>IF(W143="","",'Cost and Benefit Parameters'!$L$26)</f>
        <v/>
      </c>
      <c r="X166" s="1" t="str">
        <f>IF(X143="","",'Cost and Benefit Parameters'!$L$26)</f>
        <v/>
      </c>
      <c r="Y166" s="1" t="str">
        <f>IF(Y143="","",'Cost and Benefit Parameters'!$L$26)</f>
        <v/>
      </c>
      <c r="Z166" s="1">
        <f>Cohort_CF!Z164*Mincers!C$38*(1+'Cost and Benefit Parameters'!$C$41)^Z$6</f>
        <v>1032751.8868128016</v>
      </c>
      <c r="AA166" s="1">
        <f>Cohort_CF!AA164*Mincers!D$38*(1+'Cost and Benefit Parameters'!$C$41)^AA$6</f>
        <v>1072814.7227024129</v>
      </c>
      <c r="AB166" s="1">
        <f>Cohort_CF!AB164*Mincers!E$38*(1+'Cost and Benefit Parameters'!$C$41)^AB$6</f>
        <v>1113763.2302619335</v>
      </c>
      <c r="AC166" s="1">
        <f>Cohort_CF!AC164*Mincers!F$38*(1+'Cost and Benefit Parameters'!$C$41)^AC$6</f>
        <v>1155581.1539204821</v>
      </c>
      <c r="AD166" s="1">
        <f>Cohort_CF!AD164*Mincers!G$38*(1+'Cost and Benefit Parameters'!$C$41)^AD$6</f>
        <v>1205581.6929924781</v>
      </c>
      <c r="AE166" s="1">
        <f>Cohort_CF!AE164*Mincers!H$38*(1+'Cost and Benefit Parameters'!$C$41)^AE$6</f>
        <v>1248597.58000892</v>
      </c>
      <c r="AF166" s="1">
        <f>Cohort_CF!AF164*Mincers!I$38*(1+'Cost and Benefit Parameters'!$C$41)^AF$6</f>
        <v>1292372.6437399727</v>
      </c>
      <c r="AG166" s="1">
        <f>Cohort_CF!AG164*Mincers!J$38*(1+'Cost and Benefit Parameters'!$C$41)^AG$6</f>
        <v>1336880.0655741261</v>
      </c>
      <c r="AH166" s="1">
        <f>Cohort_CF!AH164*Mincers!K$38*(1+'Cost and Benefit Parameters'!$C$41)^AH$6</f>
        <v>1382090.7545791334</v>
      </c>
      <c r="AI166" s="1">
        <f>Cohort_CF!AI164*Mincers!L$38*(1+'Cost and Benefit Parameters'!$C$41)^AI$6</f>
        <v>1427973.3402439978</v>
      </c>
      <c r="AJ166" s="1">
        <f>Cohort_CF!AJ164*Mincers!M$38*(1+'Cost and Benefit Parameters'!$C$41)^AJ$6</f>
        <v>1474494.1719242705</v>
      </c>
      <c r="AK166" s="1">
        <f>Cohort_CF!AK164*Mincers!N$38*(1+'Cost and Benefit Parameters'!$C$41)^AK$6</f>
        <v>1521617.325219281</v>
      </c>
      <c r="AL166" s="1">
        <f>Cohort_CF!AL164*Mincers!O$38*(1+'Cost and Benefit Parameters'!$C$41)^AL$6</f>
        <v>1569304.6154880319</v>
      </c>
      <c r="AM166" s="1">
        <f>Cohort_CF!AM164*Mincers!P$38*(1+'Cost and Benefit Parameters'!$C$41)^AM$6</f>
        <v>1617515.6186868821</v>
      </c>
      <c r="AN166" s="1">
        <f>Cohort_CF!AN164*Mincers!Q$38*(1+'Cost and Benefit Parameters'!$C$41)^AN$6</f>
        <v>1666207.6996866928</v>
      </c>
      <c r="AO166" s="1">
        <f>Cohort_CF!AO164*Mincers!R$38*(1+'Cost and Benefit Parameters'!$C$41)^AO$6</f>
        <v>1715336.048200449</v>
      </c>
      <c r="AP166" s="1">
        <f>Cohort_CF!AP164*Mincers!S$38*(1+'Cost and Benefit Parameters'!$C$41)^AP$6</f>
        <v>1764853.7224236813</v>
      </c>
      <c r="AQ166" s="1">
        <f>Cohort_CF!AQ164*Mincers!T$38*(1+'Cost and Benefit Parameters'!$C$41)^AQ$6</f>
        <v>1814711.7004606237</v>
      </c>
      <c r="AR166" s="1">
        <f>Cohort_CF!AR164*Mincers!U$38*(1+'Cost and Benefit Parameters'!$C$41)^AR$6</f>
        <v>1864858.9395777199</v>
      </c>
      <c r="AS166" s="1">
        <f>Cohort_CF!AS164*Mincers!V$38*(1+'Cost and Benefit Parameters'!$C$41)^AS$6</f>
        <v>1915242.4432942383</v>
      </c>
      <c r="AT166" s="1">
        <f>Cohort_CF!AT164*Mincers!W$38*(1+'Cost and Benefit Parameters'!$C$41)^AT$6</f>
        <v>1965807.3362864915</v>
      </c>
      <c r="AU166" s="1">
        <f>Cohort_CF!AU164*Mincers!X$38*(1+'Cost and Benefit Parameters'!$C$41)^AU$6</f>
        <v>2016496.9470484231</v>
      </c>
      <c r="AV166" s="1">
        <f>Cohort_CF!AV164*Mincers!Y$38*(1+'Cost and Benefit Parameters'!$C$41)^AV$6</f>
        <v>2067252.8982165311</v>
      </c>
      <c r="AW166" s="1">
        <f>Cohort_CF!AW164*Mincers!Z$38*(1+'Cost and Benefit Parameters'!$C$41)^AW$6</f>
        <v>2118015.2044323194</v>
      </c>
      <c r="AX166" s="1">
        <f>Cohort_CF!AX164*Mincers!AA$38*(1+'Cost and Benefit Parameters'!$C$41)^AX$6</f>
        <v>2168722.3775799568</v>
      </c>
      <c r="AY166" s="1">
        <f>Cohort_CF!AY164*Mincers!AB$38*(1+'Cost and Benefit Parameters'!$C$41)^AY$6</f>
        <v>2219311.5392012587</v>
      </c>
      <c r="AZ166" s="1">
        <f>Cohort_CF!AZ164*Mincers!AC$38*(1+'Cost and Benefit Parameters'!$C$41)^AZ$6</f>
        <v>2269718.5398549945</v>
      </c>
      <c r="BA166" s="1">
        <f>Cohort_CF!BA164*Mincers!AD$38*(1+'Cost and Benefit Parameters'!$C$41)^BA$6</f>
        <v>2319878.0851520002</v>
      </c>
      <c r="BB166" s="1">
        <f>Cohort_CF!BB164*Mincers!AE$38*(1+'Cost and Benefit Parameters'!$C$41)^BB$6</f>
        <v>2369723.8681632443</v>
      </c>
      <c r="BC166" s="1">
        <f>Cohort_CF!BC164*Mincers!AF$38*(1+'Cost and Benefit Parameters'!$C$41)^BC$6</f>
        <v>2419188.7078636386</v>
      </c>
      <c r="BD166" s="1">
        <f>Cohort_CF!BD164*Mincers!AG$38*(1+'Cost and Benefit Parameters'!$C$41)^BD$6</f>
        <v>2468204.693241558</v>
      </c>
      <c r="BE166" s="1">
        <f>Cohort_CF!BE164*Mincers!AH$38*(1+'Cost and Benefit Parameters'!$C$41)^BE$6</f>
        <v>2516703.3326715967</v>
      </c>
      <c r="BF166" s="1">
        <f>Cohort_CF!BF164*Mincers!AI$38*(1+'Cost and Benefit Parameters'!$C$41)^BF$6</f>
        <v>2564615.7081175488</v>
      </c>
      <c r="BG166" s="1">
        <f>Cohort_CF!BG164*Mincers!AJ$38*(1+'Cost and Benefit Parameters'!$C$41)^BG$6</f>
        <v>2611872.6337029757</v>
      </c>
      <c r="BH166" s="1">
        <f>Cohort_CF!BH164*Mincers!AK$38*(1+'Cost and Benefit Parameters'!$C$41)^BH$6</f>
        <v>2658404.8181591369</v>
      </c>
      <c r="BI166" s="1">
        <f>Cohort_CF!BI164*Mincers!AL$38*(1+'Cost and Benefit Parameters'!$C$41)^BI$6</f>
        <v>2704143.0306341378</v>
      </c>
      <c r="BJ166" s="1">
        <f>Cohort_CF!BJ164*Mincers!AM$38*(1+'Cost and Benefit Parameters'!$C$41)^BJ$6</f>
        <v>2749018.2693230892</v>
      </c>
      <c r="BK166" s="1">
        <f>Cohort_CF!BK164*Mincers!AN$38*(1+'Cost and Benefit Parameters'!$C$41)^BK$6</f>
        <v>2792961.9323576312</v>
      </c>
      <c r="BL166" s="1">
        <f>Cohort_CF!BL164*Mincers!AO$38*(1+'Cost and Benefit Parameters'!$C$41)^BL$6</f>
        <v>2835905.9903733949</v>
      </c>
      <c r="BM166" s="1">
        <f>Cohort_CF!BM164*Mincers!AP$38*(1+'Cost and Benefit Parameters'!$C$41)^BM$6</f>
        <v>2877783.1601575203</v>
      </c>
    </row>
    <row r="167" spans="1:72" x14ac:dyDescent="0.55000000000000004">
      <c r="A167" s="640"/>
      <c r="B167" s="329" t="s">
        <v>525</v>
      </c>
      <c r="C167" s="329"/>
      <c r="D167" s="329"/>
      <c r="E167" s="329"/>
      <c r="F167" s="329"/>
      <c r="G167" s="335">
        <f>SUM(G147:G166)</f>
        <v>588963.97021299158</v>
      </c>
      <c r="H167" s="335">
        <f t="shared" ref="H167:BM167" si="16">SUM(H147:H166)</f>
        <v>1218444.1350346776</v>
      </c>
      <c r="I167" s="335">
        <f t="shared" si="16"/>
        <v>1890161.066481011</v>
      </c>
      <c r="J167" s="335">
        <f t="shared" si="16"/>
        <v>2605877.6834034924</v>
      </c>
      <c r="K167" s="335">
        <f t="shared" si="16"/>
        <v>3371580.4075994715</v>
      </c>
      <c r="L167" s="335">
        <f t="shared" si="16"/>
        <v>4184785.572817727</v>
      </c>
      <c r="M167" s="335">
        <f t="shared" si="16"/>
        <v>5047351.2001611525</v>
      </c>
      <c r="N167" s="335">
        <f t="shared" si="16"/>
        <v>5961175.7570863208</v>
      </c>
      <c r="O167" s="335">
        <f t="shared" si="16"/>
        <v>6928198.0749213398</v>
      </c>
      <c r="P167" s="335">
        <f t="shared" si="16"/>
        <v>7950397.2597700832</v>
      </c>
      <c r="Q167" s="335">
        <f t="shared" si="16"/>
        <v>9029792.6004272159</v>
      </c>
      <c r="R167" s="335">
        <f t="shared" si="16"/>
        <v>10168443.477167524</v>
      </c>
      <c r="S167" s="335">
        <f t="shared" si="16"/>
        <v>11368449.275506834</v>
      </c>
      <c r="T167" s="335">
        <f t="shared" si="16"/>
        <v>12631949.309259215</v>
      </c>
      <c r="U167" s="335">
        <f t="shared" si="16"/>
        <v>13961122.757434756</v>
      </c>
      <c r="V167" s="335">
        <f t="shared" si="16"/>
        <v>15358188.619733296</v>
      </c>
      <c r="W167" s="335">
        <f t="shared" si="16"/>
        <v>16825405.695590533</v>
      </c>
      <c r="X167" s="335">
        <f t="shared" si="16"/>
        <v>18365072.591923051</v>
      </c>
      <c r="Y167" s="335">
        <f t="shared" si="16"/>
        <v>19979527.76489722</v>
      </c>
      <c r="Z167" s="335">
        <f t="shared" si="16"/>
        <v>21671149.601211973</v>
      </c>
      <c r="AA167" s="335">
        <f t="shared" si="16"/>
        <v>22378622.101119705</v>
      </c>
      <c r="AB167" s="335">
        <f t="shared" si="16"/>
        <v>23094961.631780431</v>
      </c>
      <c r="AC167" s="335">
        <f t="shared" si="16"/>
        <v>23819559.795303397</v>
      </c>
      <c r="AD167" s="335">
        <f t="shared" si="16"/>
        <v>24551772.47628735</v>
      </c>
      <c r="AE167" s="335">
        <f t="shared" si="16"/>
        <v>25283368.574761905</v>
      </c>
      <c r="AF167" s="335">
        <f t="shared" si="16"/>
        <v>26021456.484544516</v>
      </c>
      <c r="AG167" s="335">
        <f t="shared" si="16"/>
        <v>26765345.124103945</v>
      </c>
      <c r="AH167" s="335">
        <f t="shared" si="16"/>
        <v>27514313.066155106</v>
      </c>
      <c r="AI167" s="335">
        <f t="shared" si="16"/>
        <v>28267609.390339456</v>
      </c>
      <c r="AJ167" s="335">
        <f t="shared" si="16"/>
        <v>29024454.647914149</v>
      </c>
      <c r="AK167" s="335">
        <f t="shared" si="16"/>
        <v>29784041.938136857</v>
      </c>
      <c r="AL167" s="335">
        <f t="shared" si="16"/>
        <v>30545538.095558703</v>
      </c>
      <c r="AM167" s="335">
        <f t="shared" si="16"/>
        <v>31308084.986954603</v>
      </c>
      <c r="AN167" s="335">
        <f t="shared" si="16"/>
        <v>32070800.916129019</v>
      </c>
      <c r="AO167" s="335">
        <f t="shared" si="16"/>
        <v>32832782.134341255</v>
      </c>
      <c r="AP167" s="335">
        <f t="shared" si="16"/>
        <v>33593104.453596525</v>
      </c>
      <c r="AQ167" s="335">
        <f t="shared" si="16"/>
        <v>34350824.959553696</v>
      </c>
      <c r="AR167" s="335">
        <f t="shared" si="16"/>
        <v>35104983.820307046</v>
      </c>
      <c r="AS167" s="335">
        <f t="shared" si="16"/>
        <v>35854606.186813384</v>
      </c>
      <c r="AT167" s="335">
        <f t="shared" si="16"/>
        <v>36598704.180257224</v>
      </c>
      <c r="AU167" s="335">
        <f t="shared" si="16"/>
        <v>35671883.749289855</v>
      </c>
      <c r="AV167" s="335">
        <f t="shared" si="16"/>
        <v>34665048.406308673</v>
      </c>
      <c r="AW167" s="335">
        <f t="shared" si="16"/>
        <v>33575729.3733349</v>
      </c>
      <c r="AX167" s="335">
        <f t="shared" si="16"/>
        <v>32401445.593969658</v>
      </c>
      <c r="AY167" s="335">
        <f t="shared" si="16"/>
        <v>31139704.912881389</v>
      </c>
      <c r="AZ167" s="335">
        <f t="shared" si="16"/>
        <v>29788005.174890541</v>
      </c>
      <c r="BA167" s="335">
        <f t="shared" si="16"/>
        <v>28343835.234086614</v>
      </c>
      <c r="BB167" s="335">
        <f t="shared" si="16"/>
        <v>26804675.86340265</v>
      </c>
      <c r="BC167" s="335">
        <f t="shared" si="16"/>
        <v>25168000.555096585</v>
      </c>
      <c r="BD167" s="335">
        <f t="shared" si="16"/>
        <v>23431276.202649936</v>
      </c>
      <c r="BE167" s="335">
        <f t="shared" si="16"/>
        <v>21591963.654690627</v>
      </c>
      <c r="BF167" s="335">
        <f t="shared" si="16"/>
        <v>19647518.131679602</v>
      </c>
      <c r="BG167" s="335">
        <f t="shared" si="16"/>
        <v>17595389.496268913</v>
      </c>
      <c r="BH167" s="335">
        <f t="shared" si="16"/>
        <v>15433022.368442915</v>
      </c>
      <c r="BI167" s="335">
        <f t="shared" si="16"/>
        <v>13157856.076792296</v>
      </c>
      <c r="BJ167" s="335">
        <f t="shared" si="16"/>
        <v>10767324.437542897</v>
      </c>
      <c r="BK167" s="335">
        <f t="shared" si="16"/>
        <v>8258855.3532664049</v>
      </c>
      <c r="BL167" s="335">
        <f t="shared" si="16"/>
        <v>5629870.223536035</v>
      </c>
      <c r="BM167" s="335">
        <f t="shared" si="16"/>
        <v>2877783.1601575203</v>
      </c>
      <c r="BN167" s="329"/>
      <c r="BO167" s="329"/>
      <c r="BP167" s="329"/>
      <c r="BQ167" s="329"/>
      <c r="BR167" s="329"/>
      <c r="BS167" s="329"/>
      <c r="BT167" s="329"/>
    </row>
    <row r="168" spans="1:72" x14ac:dyDescent="0.55000000000000004">
      <c r="B168" s="329" t="s">
        <v>526</v>
      </c>
      <c r="C168" s="329"/>
      <c r="D168" s="329"/>
      <c r="E168" s="329"/>
      <c r="F168" s="329"/>
      <c r="G168" s="329">
        <f>'Cost and Benefit Parameters'!$C$44*Income_CF!G167</f>
        <v>232640.76823413168</v>
      </c>
      <c r="H168" s="329">
        <f>'Cost and Benefit Parameters'!$C$44*Income_CF!H167</f>
        <v>481285.43333869765</v>
      </c>
      <c r="I168" s="329">
        <f>'Cost and Benefit Parameters'!$C$44*Income_CF!I167</f>
        <v>746613.62125999935</v>
      </c>
      <c r="J168" s="329">
        <f>'Cost and Benefit Parameters'!$C$44*Income_CF!J167</f>
        <v>1029321.6849443796</v>
      </c>
      <c r="K168" s="329">
        <f>'Cost and Benefit Parameters'!$C$44*Income_CF!K167</f>
        <v>1331774.2610017913</v>
      </c>
      <c r="L168" s="329">
        <f>'Cost and Benefit Parameters'!$C$44*Income_CF!L167</f>
        <v>1652990.3012630022</v>
      </c>
      <c r="M168" s="329">
        <f>'Cost and Benefit Parameters'!$C$44*Income_CF!M167</f>
        <v>1993703.7240636554</v>
      </c>
      <c r="N168" s="329">
        <f>'Cost and Benefit Parameters'!$C$44*Income_CF!N167</f>
        <v>2354664.4240490966</v>
      </c>
      <c r="O168" s="329">
        <f>'Cost and Benefit Parameters'!$C$44*Income_CF!O167</f>
        <v>2736638.2395939291</v>
      </c>
      <c r="P168" s="329">
        <f>'Cost and Benefit Parameters'!$C$44*Income_CF!P167</f>
        <v>3140406.9176091831</v>
      </c>
      <c r="Q168" s="329">
        <f>'Cost and Benefit Parameters'!$C$44*Income_CF!Q167</f>
        <v>3566768.0771687506</v>
      </c>
      <c r="R168" s="329">
        <f>'Cost and Benefit Parameters'!$C$44*Income_CF!R167</f>
        <v>4016535.1734811724</v>
      </c>
      <c r="S168" s="329">
        <f>'Cost and Benefit Parameters'!$C$44*Income_CF!S167</f>
        <v>4490537.4638251998</v>
      </c>
      <c r="T168" s="329">
        <f>'Cost and Benefit Parameters'!$C$44*Income_CF!T167</f>
        <v>4989619.9771573907</v>
      </c>
      <c r="U168" s="329">
        <f>'Cost and Benefit Parameters'!$C$44*Income_CF!U167</f>
        <v>5514643.4891867284</v>
      </c>
      <c r="V168" s="329">
        <f>'Cost and Benefit Parameters'!$C$44*Income_CF!V167</f>
        <v>6066484.5047946526</v>
      </c>
      <c r="W168" s="329">
        <f>'Cost and Benefit Parameters'!$C$44*Income_CF!W167</f>
        <v>6646035.2497582613</v>
      </c>
      <c r="X168" s="329">
        <f>'Cost and Benefit Parameters'!$C$44*Income_CF!X167</f>
        <v>7254203.6738096057</v>
      </c>
      <c r="Y168" s="329">
        <f>'Cost and Benefit Parameters'!$C$44*Income_CF!Y167</f>
        <v>7891913.4671344021</v>
      </c>
      <c r="Z168" s="329">
        <f>'Cost and Benefit Parameters'!$C$44*Income_CF!Z167</f>
        <v>8560104.0924787298</v>
      </c>
      <c r="AA168" s="329">
        <f>'Cost and Benefit Parameters'!$C$44*Income_CF!AA167</f>
        <v>8839555.7299422845</v>
      </c>
      <c r="AB168" s="329">
        <f>'Cost and Benefit Parameters'!$C$44*Income_CF!AB167</f>
        <v>9122509.8445532713</v>
      </c>
      <c r="AC168" s="329">
        <f>'Cost and Benefit Parameters'!$C$44*Income_CF!AC167</f>
        <v>9408726.119144842</v>
      </c>
      <c r="AD168" s="329">
        <f>'Cost and Benefit Parameters'!$C$44*Income_CF!AD167</f>
        <v>9697950.1281335037</v>
      </c>
      <c r="AE168" s="329">
        <f>'Cost and Benefit Parameters'!$C$44*Income_CF!AE167</f>
        <v>9986930.5870309528</v>
      </c>
      <c r="AF168" s="329">
        <f>'Cost and Benefit Parameters'!$C$44*Income_CF!AF167</f>
        <v>10278475.311395084</v>
      </c>
      <c r="AG168" s="329">
        <f>'Cost and Benefit Parameters'!$C$44*Income_CF!AG167</f>
        <v>10572311.324021058</v>
      </c>
      <c r="AH168" s="329">
        <f>'Cost and Benefit Parameters'!$C$44*Income_CF!AH167</f>
        <v>10868153.661131267</v>
      </c>
      <c r="AI168" s="329">
        <f>'Cost and Benefit Parameters'!$C$44*Income_CF!AI167</f>
        <v>11165705.709184086</v>
      </c>
      <c r="AJ168" s="329">
        <f>'Cost and Benefit Parameters'!$C$44*Income_CF!AJ167</f>
        <v>11464659.585926089</v>
      </c>
      <c r="AK168" s="329">
        <f>'Cost and Benefit Parameters'!$C$44*Income_CF!AK167</f>
        <v>11764696.565564059</v>
      </c>
      <c r="AL168" s="329">
        <f>'Cost and Benefit Parameters'!$C$44*Income_CF!AL167</f>
        <v>12065487.547745688</v>
      </c>
      <c r="AM168" s="329">
        <f>'Cost and Benefit Parameters'!$C$44*Income_CF!AM167</f>
        <v>12366693.56984707</v>
      </c>
      <c r="AN168" s="329">
        <f>'Cost and Benefit Parameters'!$C$44*Income_CF!AN167</f>
        <v>12667966.361870963</v>
      </c>
      <c r="AO168" s="329">
        <f>'Cost and Benefit Parameters'!$C$44*Income_CF!AO167</f>
        <v>12968948.943064796</v>
      </c>
      <c r="AP168" s="329">
        <f>'Cost and Benefit Parameters'!$C$44*Income_CF!AP167</f>
        <v>13269276.259170627</v>
      </c>
      <c r="AQ168" s="329">
        <f>'Cost and Benefit Parameters'!$C$44*Income_CF!AQ167</f>
        <v>13568575.859023711</v>
      </c>
      <c r="AR168" s="329">
        <f>'Cost and Benefit Parameters'!$C$44*Income_CF!AR167</f>
        <v>13866468.609021284</v>
      </c>
      <c r="AS168" s="329">
        <f>'Cost and Benefit Parameters'!$C$44*Income_CF!AS167</f>
        <v>14162569.443791287</v>
      </c>
      <c r="AT168" s="329">
        <f>'Cost and Benefit Parameters'!$C$44*Income_CF!AT167</f>
        <v>14456488.151201604</v>
      </c>
      <c r="AU168" s="329">
        <f>'Cost and Benefit Parameters'!$C$44*Income_CF!AU167</f>
        <v>14090394.080969494</v>
      </c>
      <c r="AV168" s="329">
        <f>'Cost and Benefit Parameters'!$C$44*Income_CF!AV167</f>
        <v>13692694.120491927</v>
      </c>
      <c r="AW168" s="329">
        <f>'Cost and Benefit Parameters'!$C$44*Income_CF!AW167</f>
        <v>13262413.102467285</v>
      </c>
      <c r="AX168" s="329">
        <f>'Cost and Benefit Parameters'!$C$44*Income_CF!AX167</f>
        <v>12798571.009618016</v>
      </c>
      <c r="AY168" s="329">
        <f>'Cost and Benefit Parameters'!$C$44*Income_CF!AY167</f>
        <v>12300183.44058815</v>
      </c>
      <c r="AZ168" s="329">
        <f>'Cost and Benefit Parameters'!$C$44*Income_CF!AZ167</f>
        <v>11766262.044081764</v>
      </c>
      <c r="BA168" s="329">
        <f>'Cost and Benefit Parameters'!$C$44*Income_CF!BA167</f>
        <v>11195814.917464213</v>
      </c>
      <c r="BB168" s="329">
        <f>'Cost and Benefit Parameters'!$C$44*Income_CF!BB167</f>
        <v>10587846.966044048</v>
      </c>
      <c r="BC168" s="329">
        <f>'Cost and Benefit Parameters'!$C$44*Income_CF!BC167</f>
        <v>9941360.2192631513</v>
      </c>
      <c r="BD168" s="329">
        <f>'Cost and Benefit Parameters'!$C$44*Income_CF!BD167</f>
        <v>9255354.1000467259</v>
      </c>
      <c r="BE168" s="329">
        <f>'Cost and Benefit Parameters'!$C$44*Income_CF!BE167</f>
        <v>8528825.6436027978</v>
      </c>
      <c r="BF168" s="329">
        <f>'Cost and Benefit Parameters'!$C$44*Income_CF!BF167</f>
        <v>7760769.6620134432</v>
      </c>
      <c r="BG168" s="329">
        <f>'Cost and Benefit Parameters'!$C$44*Income_CF!BG167</f>
        <v>6950178.8510262212</v>
      </c>
      <c r="BH168" s="329">
        <f>'Cost and Benefit Parameters'!$C$44*Income_CF!BH167</f>
        <v>6096043.8355349516</v>
      </c>
      <c r="BI168" s="329">
        <f>'Cost and Benefit Parameters'!$C$44*Income_CF!BI167</f>
        <v>5197353.1503329575</v>
      </c>
      <c r="BJ168" s="329">
        <f>'Cost and Benefit Parameters'!$C$44*Income_CF!BJ167</f>
        <v>4253093.152829444</v>
      </c>
      <c r="BK168" s="329">
        <f>'Cost and Benefit Parameters'!$C$44*Income_CF!BK167</f>
        <v>3262247.86454023</v>
      </c>
      <c r="BL168" s="329">
        <f>'Cost and Benefit Parameters'!$C$44*Income_CF!BL167</f>
        <v>2223798.7382967342</v>
      </c>
      <c r="BM168" s="329">
        <f>'Cost and Benefit Parameters'!$C$44*Income_CF!BM167</f>
        <v>1136724.3482622206</v>
      </c>
      <c r="BN168" s="329"/>
      <c r="BO168" s="329"/>
      <c r="BP168" s="329"/>
      <c r="BQ168" s="329"/>
      <c r="BR168" s="329"/>
      <c r="BS168" s="329"/>
      <c r="BT168" s="329"/>
    </row>
    <row r="169" spans="1:72" x14ac:dyDescent="0.55000000000000004">
      <c r="A169" s="638" t="s">
        <v>488</v>
      </c>
      <c r="B169" s="128" t="s">
        <v>499</v>
      </c>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row>
    <row r="170" spans="1:72" x14ac:dyDescent="0.55000000000000004">
      <c r="A170" s="639"/>
      <c r="B170" t="s">
        <v>466</v>
      </c>
      <c r="G170" s="1">
        <f>Cohort_CF!G168*Mincers!C$45*(1+'Cost and Benefit Parameters'!$C$41)^G$6</f>
        <v>1621804.9482783112</v>
      </c>
      <c r="H170" s="1">
        <f>Cohort_CF!H168*Mincers!D$45*(1+'Cost and Benefit Parameters'!$C$41)^H$6</f>
        <v>1684718.5157261055</v>
      </c>
      <c r="I170" s="1">
        <f>Cohort_CF!I168*Mincers!E$45*(1+'Cost and Benefit Parameters'!$C$41)^I$6</f>
        <v>1749022.9174247489</v>
      </c>
      <c r="J170" s="1">
        <f>Cohort_CF!J168*Mincers!F$45*(1+'Cost and Benefit Parameters'!$C$41)^J$6</f>
        <v>1814692.6260761281</v>
      </c>
      <c r="K170" s="1">
        <f>Cohort_CF!K168*Mincers!G$45*(1+'Cost and Benefit Parameters'!$C$41)^K$6</f>
        <v>1893212.0872545564</v>
      </c>
      <c r="L170" s="1">
        <f>Cohort_CF!L168*Mincers!H$45*(1+'Cost and Benefit Parameters'!$C$41)^L$6</f>
        <v>1960763.0443708343</v>
      </c>
      <c r="M170" s="1">
        <f>Cohort_CF!M168*Mincers!I$45*(1+'Cost and Benefit Parameters'!$C$41)^M$6</f>
        <v>2029506.1915649946</v>
      </c>
      <c r="N170" s="1">
        <f>Cohort_CF!N168*Mincers!J$45*(1+'Cost and Benefit Parameters'!$C$41)^N$6</f>
        <v>2099399.4136325945</v>
      </c>
      <c r="O170" s="1">
        <f>Cohort_CF!O168*Mincers!K$45*(1+'Cost and Benefit Parameters'!$C$41)^O$6</f>
        <v>2170397.0269796648</v>
      </c>
      <c r="P170" s="1">
        <f>Cohort_CF!P168*Mincers!L$45*(1+'Cost and Benefit Parameters'!$C$41)^P$6</f>
        <v>2242449.7682249285</v>
      </c>
      <c r="Q170" s="1">
        <f>Cohort_CF!Q168*Mincers!M$45*(1+'Cost and Benefit Parameters'!$C$41)^Q$6</f>
        <v>2315504.7933287118</v>
      </c>
      <c r="R170" s="1">
        <f>Cohort_CF!R168*Mincers!N$45*(1+'Cost and Benefit Parameters'!$C$41)^R$6</f>
        <v>2389505.6876075692</v>
      </c>
      <c r="S170" s="1">
        <f>Cohort_CF!S168*Mincers!O$45*(1+'Cost and Benefit Parameters'!$C$41)^S$6</f>
        <v>2464392.4869592739</v>
      </c>
      <c r="T170" s="1">
        <f>Cohort_CF!T168*Mincers!P$45*(1+'Cost and Benefit Parameters'!$C$41)^T$6</f>
        <v>2540101.7105857325</v>
      </c>
      <c r="U170" s="1">
        <f>Cohort_CF!U168*Mincers!Q$45*(1+'Cost and Benefit Parameters'!$C$41)^U$6</f>
        <v>2616566.4054614492</v>
      </c>
      <c r="V170" s="1">
        <f>Cohort_CF!V168*Mincers!R$45*(1+'Cost and Benefit Parameters'!$C$41)^V$6</f>
        <v>2693716.2027532673</v>
      </c>
      <c r="W170" s="1">
        <f>Cohort_CF!W168*Mincers!S$45*(1+'Cost and Benefit Parameters'!$C$41)^W$6</f>
        <v>2771477.3863520813</v>
      </c>
      <c r="X170" s="1">
        <f>Cohort_CF!X168*Mincers!T$45*(1+'Cost and Benefit Parameters'!$C$41)^X$6</f>
        <v>2849772.9736310444</v>
      </c>
      <c r="Y170" s="1">
        <f>Cohort_CF!Y168*Mincers!U$45*(1+'Cost and Benefit Parameters'!$C$41)^Y$6</f>
        <v>2928522.8084956347</v>
      </c>
      <c r="Z170" s="1">
        <f>Cohort_CF!Z168*Mincers!V$45*(1+'Cost and Benefit Parameters'!$C$41)^Z$6</f>
        <v>3007643.6667409018</v>
      </c>
      <c r="AA170" s="1">
        <f>Cohort_CF!AA168*Mincers!W$45*(1+'Cost and Benefit Parameters'!$C$41)^AA$6</f>
        <v>3087049.3736789739</v>
      </c>
      <c r="AB170" s="1">
        <f>Cohort_CF!AB168*Mincers!X$45*(1+'Cost and Benefit Parameters'!$C$41)^AB$6</f>
        <v>3166650.9339469573</v>
      </c>
      <c r="AC170" s="1">
        <f>Cohort_CF!AC168*Mincers!Y$45*(1+'Cost and Benefit Parameters'!$C$41)^AC$6</f>
        <v>3246356.6733506857</v>
      </c>
      <c r="AD170" s="1">
        <f>Cohort_CF!AD168*Mincers!Z$45*(1+'Cost and Benefit Parameters'!$C$41)^AD$6</f>
        <v>3326072.3925452097</v>
      </c>
      <c r="AE170" s="1">
        <f>Cohort_CF!AE168*Mincers!AA$45*(1+'Cost and Benefit Parameters'!$C$41)^AE$6</f>
        <v>3405701.532297099</v>
      </c>
      <c r="AF170" s="1">
        <f>Cohort_CF!AF168*Mincers!AB$45*(1+'Cost and Benefit Parameters'!$C$41)^AF$6</f>
        <v>3485145.350017813</v>
      </c>
      <c r="AG170" s="1">
        <f>Cohort_CF!AG168*Mincers!AC$45*(1+'Cost and Benefit Parameters'!$C$41)^AG$6</f>
        <v>3564303.1072022496</v>
      </c>
      <c r="AH170" s="1">
        <f>Cohort_CF!AH168*Mincers!AD$45*(1+'Cost and Benefit Parameters'!$C$41)^AH$6</f>
        <v>3643072.267350798</v>
      </c>
      <c r="AI170" s="1">
        <f>Cohort_CF!AI168*Mincers!AE$45*(1+'Cost and Benefit Parameters'!$C$41)^AI$6</f>
        <v>3721348.7038992955</v>
      </c>
      <c r="AJ170" s="1">
        <f>Cohort_CF!AJ168*Mincers!AF$45*(1+'Cost and Benefit Parameters'!$C$41)^AJ$6</f>
        <v>3799026.9176273462</v>
      </c>
      <c r="AK170" s="1">
        <f>Cohort_CF!AK168*Mincers!AG$45*(1+'Cost and Benefit Parameters'!$C$41)^AK$6</f>
        <v>3876000.2629639292</v>
      </c>
      <c r="AL170" s="1">
        <f>Cohort_CF!AL168*Mincers!AH$45*(1+'Cost and Benefit Parameters'!$C$41)^AL$6</f>
        <v>3952161.182558218</v>
      </c>
      <c r="AM170" s="1">
        <f>Cohort_CF!AM168*Mincers!AI$45*(1+'Cost and Benefit Parameters'!$C$41)^AM$6</f>
        <v>4027401.449435696</v>
      </c>
      <c r="AN170" s="1">
        <f>Cohort_CF!AN168*Mincers!AJ$45*(1+'Cost and Benefit Parameters'!$C$41)^AN$6</f>
        <v>4101612.4160129535</v>
      </c>
      <c r="AO170" s="1">
        <f>Cohort_CF!AO168*Mincers!AK$45*(1+'Cost and Benefit Parameters'!$C$41)^AO$6</f>
        <v>4174685.2692014384</v>
      </c>
      <c r="AP170" s="1">
        <f>Cohort_CF!AP168*Mincers!AL$45*(1+'Cost and Benefit Parameters'!$C$41)^AP$6</f>
        <v>4246511.2907895306</v>
      </c>
      <c r="AQ170" s="1">
        <f>Cohort_CF!AQ168*Mincers!AM$45*(1+'Cost and Benefit Parameters'!$C$41)^AQ$6</f>
        <v>4316982.1222546929</v>
      </c>
      <c r="AR170" s="1">
        <f>Cohort_CF!AR168*Mincers!AN$45*(1+'Cost and Benefit Parameters'!$C$41)^AR$6</f>
        <v>4385990.0331236199</v>
      </c>
      <c r="AS170" s="1">
        <f>Cohort_CF!AS168*Mincers!AO$45*(1+'Cost and Benefit Parameters'!$C$41)^AS$6</f>
        <v>4453428.1919674184</v>
      </c>
      <c r="AT170" s="1">
        <f>Cohort_CF!AT168*Mincers!AP$45*(1+'Cost and Benefit Parameters'!$C$41)^AT$6</f>
        <v>4519190.939092854</v>
      </c>
      <c r="AU170" s="1" t="str">
        <f>IF(AU147="","",'Cost and Benefit Parameters'!$L$29)</f>
        <v/>
      </c>
      <c r="AV170" s="1" t="str">
        <f>IF(AV147="","",'Cost and Benefit Parameters'!$L$29)</f>
        <v/>
      </c>
      <c r="AW170" s="1" t="str">
        <f>IF(AW147="","",'Cost and Benefit Parameters'!$L$29)</f>
        <v/>
      </c>
      <c r="AX170" s="1" t="str">
        <f>IF(AX147="","",'Cost and Benefit Parameters'!$L$29)</f>
        <v/>
      </c>
      <c r="AY170" s="1" t="str">
        <f>IF(AY147="","",'Cost and Benefit Parameters'!$L$29)</f>
        <v/>
      </c>
      <c r="AZ170" s="1" t="str">
        <f>IF(AZ147="","",'Cost and Benefit Parameters'!$L$29)</f>
        <v/>
      </c>
      <c r="BA170" s="1" t="str">
        <f>IF(BA147="","",'Cost and Benefit Parameters'!$L$29)</f>
        <v/>
      </c>
      <c r="BB170" s="1" t="str">
        <f>IF(BB147="","",'Cost and Benefit Parameters'!$L$29)</f>
        <v/>
      </c>
      <c r="BC170" s="1" t="str">
        <f>IF(BC147="","",'Cost and Benefit Parameters'!$L$29)</f>
        <v/>
      </c>
      <c r="BD170" s="1" t="str">
        <f>IF(BD147="","",'Cost and Benefit Parameters'!$L$29)</f>
        <v/>
      </c>
      <c r="BE170" s="1" t="str">
        <f>IF(BE147="","",'Cost and Benefit Parameters'!$L$29)</f>
        <v/>
      </c>
      <c r="BF170" s="1" t="str">
        <f>IF(BF147="","",'Cost and Benefit Parameters'!$L$29)</f>
        <v/>
      </c>
      <c r="BG170" s="1" t="str">
        <f>IF(BG147="","",'Cost and Benefit Parameters'!$L$29)</f>
        <v/>
      </c>
      <c r="BH170" s="1" t="str">
        <f>IF(BH147="","",'Cost and Benefit Parameters'!$L$29)</f>
        <v/>
      </c>
      <c r="BI170" s="1" t="str">
        <f>IF(BI147="","",'Cost and Benefit Parameters'!$L$29)</f>
        <v/>
      </c>
      <c r="BJ170" s="1" t="str">
        <f>IF(BJ147="","",'Cost and Benefit Parameters'!$L$29)</f>
        <v/>
      </c>
      <c r="BK170" s="1" t="str">
        <f>IF(BK147="","",'Cost and Benefit Parameters'!$L$29)</f>
        <v/>
      </c>
      <c r="BL170" s="1" t="str">
        <f>IF(BL147="","",'Cost and Benefit Parameters'!$L$29)</f>
        <v/>
      </c>
      <c r="BM170" s="1" t="str">
        <f>IF(BM147="","",'Cost and Benefit Parameters'!$L$29)</f>
        <v/>
      </c>
    </row>
    <row r="171" spans="1:72" x14ac:dyDescent="0.55000000000000004">
      <c r="A171" s="639"/>
      <c r="B171" t="s">
        <v>468</v>
      </c>
      <c r="G171" s="1" t="str">
        <f>IF(G148="","",'Cost and Benefit Parameters'!$L$29)</f>
        <v/>
      </c>
      <c r="H171" s="1">
        <f>Cohort_CF!H169*Mincers!C$45*(1+'Cost and Benefit Parameters'!$C$41)^H$6</f>
        <v>1670459.0967266604</v>
      </c>
      <c r="I171" s="1">
        <f>Cohort_CF!I169*Mincers!D$45*(1+'Cost and Benefit Parameters'!$C$41)^I$6</f>
        <v>1735260.0711978888</v>
      </c>
      <c r="J171" s="1">
        <f>Cohort_CF!J169*Mincers!E$45*(1+'Cost and Benefit Parameters'!$C$41)^J$6</f>
        <v>1801493.6049474911</v>
      </c>
      <c r="K171" s="1">
        <f>Cohort_CF!K169*Mincers!F$45*(1+'Cost and Benefit Parameters'!$C$41)^K$6</f>
        <v>1869133.4048584118</v>
      </c>
      <c r="L171" s="1">
        <f>Cohort_CF!L169*Mincers!G$45*(1+'Cost and Benefit Parameters'!$C$41)^L$6</f>
        <v>1950008.4498721932</v>
      </c>
      <c r="M171" s="1">
        <f>Cohort_CF!M169*Mincers!H$45*(1+'Cost and Benefit Parameters'!$C$41)^M$6</f>
        <v>2019585.9357019593</v>
      </c>
      <c r="N171" s="1">
        <f>Cohort_CF!N169*Mincers!I$45*(1+'Cost and Benefit Parameters'!$C$41)^N$6</f>
        <v>2090391.3773119443</v>
      </c>
      <c r="O171" s="1">
        <f>Cohort_CF!O169*Mincers!J$45*(1+'Cost and Benefit Parameters'!$C$41)^O$6</f>
        <v>2162381.3960415726</v>
      </c>
      <c r="P171" s="1">
        <f>Cohort_CF!P169*Mincers!K$45*(1+'Cost and Benefit Parameters'!$C$41)^P$6</f>
        <v>2235508.9377890546</v>
      </c>
      <c r="Q171" s="1">
        <f>Cohort_CF!Q169*Mincers!L$45*(1+'Cost and Benefit Parameters'!$C$41)^Q$6</f>
        <v>2309723.2612716765</v>
      </c>
      <c r="R171" s="1">
        <f>Cohort_CF!R169*Mincers!M$45*(1+'Cost and Benefit Parameters'!$C$41)^R$6</f>
        <v>2384969.9371285732</v>
      </c>
      <c r="S171" s="1">
        <f>Cohort_CF!S169*Mincers!N$45*(1+'Cost and Benefit Parameters'!$C$41)^S$6</f>
        <v>2461190.8582357964</v>
      </c>
      <c r="T171" s="1">
        <f>Cohort_CF!T169*Mincers!O$45*(1+'Cost and Benefit Parameters'!$C$41)^T$6</f>
        <v>2538324.2615680522</v>
      </c>
      <c r="U171" s="1">
        <f>Cohort_CF!U169*Mincers!P$45*(1+'Cost and Benefit Parameters'!$C$41)^U$6</f>
        <v>2616304.7619033046</v>
      </c>
      <c r="V171" s="1">
        <f>Cohort_CF!V169*Mincers!Q$45*(1+'Cost and Benefit Parameters'!$C$41)^V$6</f>
        <v>2695063.3976252922</v>
      </c>
      <c r="W171" s="1">
        <f>Cohort_CF!W169*Mincers!R$45*(1+'Cost and Benefit Parameters'!$C$41)^W$6</f>
        <v>2774527.6888358654</v>
      </c>
      <c r="X171" s="1">
        <f>Cohort_CF!X169*Mincers!S$45*(1+'Cost and Benefit Parameters'!$C$41)^X$6</f>
        <v>2854621.7079426437</v>
      </c>
      <c r="Y171" s="1">
        <f>Cohort_CF!Y169*Mincers!T$45*(1+'Cost and Benefit Parameters'!$C$41)^Y$6</f>
        <v>2935266.1628399757</v>
      </c>
      <c r="Z171" s="1">
        <f>Cohort_CF!Z169*Mincers!U$45*(1+'Cost and Benefit Parameters'!$C$41)^Z$6</f>
        <v>3016378.4927505036</v>
      </c>
      <c r="AA171" s="1">
        <f>Cohort_CF!AA169*Mincers!V$45*(1+'Cost and Benefit Parameters'!$C$41)^AA$6</f>
        <v>3097872.9767431282</v>
      </c>
      <c r="AB171" s="1">
        <f>Cohort_CF!AB169*Mincers!W$45*(1+'Cost and Benefit Parameters'!$C$41)^AB$6</f>
        <v>3179660.8548893435</v>
      </c>
      <c r="AC171" s="1">
        <f>Cohort_CF!AC169*Mincers!X$45*(1+'Cost and Benefit Parameters'!$C$41)^AC$6</f>
        <v>3261650.4619653663</v>
      </c>
      <c r="AD171" s="1">
        <f>Cohort_CF!AD169*Mincers!Y$45*(1+'Cost and Benefit Parameters'!$C$41)^AD$6</f>
        <v>3343747.3735512057</v>
      </c>
      <c r="AE171" s="1">
        <f>Cohort_CF!AE169*Mincers!Z$45*(1+'Cost and Benefit Parameters'!$C$41)^AE$6</f>
        <v>3425854.5643215659</v>
      </c>
      <c r="AF171" s="1">
        <f>Cohort_CF!AF169*Mincers!AA$45*(1+'Cost and Benefit Parameters'!$C$41)^AF$6</f>
        <v>3507872.5782660125</v>
      </c>
      <c r="AG171" s="1">
        <f>Cohort_CF!AG169*Mincers!AB$45*(1+'Cost and Benefit Parameters'!$C$41)^AG$6</f>
        <v>3589699.7105183471</v>
      </c>
      <c r="AH171" s="1">
        <f>Cohort_CF!AH169*Mincers!AC$45*(1+'Cost and Benefit Parameters'!$C$41)^AH$6</f>
        <v>3671232.2004183172</v>
      </c>
      <c r="AI171" s="1">
        <f>Cohort_CF!AI169*Mincers!AD$45*(1+'Cost and Benefit Parameters'!$C$41)^AI$6</f>
        <v>3752364.4353713212</v>
      </c>
      <c r="AJ171" s="1">
        <f>Cohort_CF!AJ169*Mincers!AE$45*(1+'Cost and Benefit Parameters'!$C$41)^AJ$6</f>
        <v>3832989.1650162744</v>
      </c>
      <c r="AK171" s="1">
        <f>Cohort_CF!AK169*Mincers!AF$45*(1+'Cost and Benefit Parameters'!$C$41)^AK$6</f>
        <v>3912997.7251561675</v>
      </c>
      <c r="AL171" s="1">
        <f>Cohort_CF!AL169*Mincers!AG$45*(1+'Cost and Benefit Parameters'!$C$41)^AL$6</f>
        <v>3992280.2708528466</v>
      </c>
      <c r="AM171" s="1">
        <f>Cohort_CF!AM169*Mincers!AH$45*(1+'Cost and Benefit Parameters'!$C$41)^AM$6</f>
        <v>4070726.0180349648</v>
      </c>
      <c r="AN171" s="1">
        <f>Cohort_CF!AN169*Mincers!AI$45*(1+'Cost and Benefit Parameters'!$C$41)^AN$6</f>
        <v>4148223.4929187666</v>
      </c>
      <c r="AO171" s="1">
        <f>Cohort_CF!AO169*Mincers!AJ$45*(1+'Cost and Benefit Parameters'!$C$41)^AO$6</f>
        <v>4224660.7884933427</v>
      </c>
      <c r="AP171" s="1">
        <f>Cohort_CF!AP169*Mincers!AK$45*(1+'Cost and Benefit Parameters'!$C$41)^AP$6</f>
        <v>4299925.8272774816</v>
      </c>
      <c r="AQ171" s="1">
        <f>Cohort_CF!AQ169*Mincers!AL$45*(1+'Cost and Benefit Parameters'!$C$41)^AQ$6</f>
        <v>4373906.6295132162</v>
      </c>
      <c r="AR171" s="1">
        <f>Cohort_CF!AR169*Mincers!AM$45*(1+'Cost and Benefit Parameters'!$C$41)^AR$6</f>
        <v>4446491.5859223334</v>
      </c>
      <c r="AS171" s="1">
        <f>Cohort_CF!AS169*Mincers!AN$45*(1+'Cost and Benefit Parameters'!$C$41)^AS$6</f>
        <v>4517569.7341173291</v>
      </c>
      <c r="AT171" s="1">
        <f>Cohort_CF!AT169*Mincers!AO$45*(1+'Cost and Benefit Parameters'!$C$41)^AT$6</f>
        <v>4587031.0377264395</v>
      </c>
      <c r="AU171" s="1">
        <f>Cohort_CF!AU169*Mincers!AP$45*(1+'Cost and Benefit Parameters'!$C$41)^AU$6</f>
        <v>4654766.6672656396</v>
      </c>
      <c r="AV171" s="1" t="str">
        <f>IF(AV148="","",'Cost and Benefit Parameters'!$L$29)</f>
        <v/>
      </c>
      <c r="AW171" s="1" t="str">
        <f>IF(AW148="","",'Cost and Benefit Parameters'!$L$29)</f>
        <v/>
      </c>
      <c r="AX171" s="1" t="str">
        <f>IF(AX148="","",'Cost and Benefit Parameters'!$L$29)</f>
        <v/>
      </c>
      <c r="AY171" s="1" t="str">
        <f>IF(AY148="","",'Cost and Benefit Parameters'!$L$29)</f>
        <v/>
      </c>
      <c r="AZ171" s="1" t="str">
        <f>IF(AZ148="","",'Cost and Benefit Parameters'!$L$29)</f>
        <v/>
      </c>
      <c r="BA171" s="1" t="str">
        <f>IF(BA148="","",'Cost and Benefit Parameters'!$L$29)</f>
        <v/>
      </c>
      <c r="BB171" s="1" t="str">
        <f>IF(BB148="","",'Cost and Benefit Parameters'!$L$29)</f>
        <v/>
      </c>
      <c r="BC171" s="1" t="str">
        <f>IF(BC148="","",'Cost and Benefit Parameters'!$L$29)</f>
        <v/>
      </c>
      <c r="BD171" s="1" t="str">
        <f>IF(BD148="","",'Cost and Benefit Parameters'!$L$29)</f>
        <v/>
      </c>
      <c r="BE171" s="1" t="str">
        <f>IF(BE148="","",'Cost and Benefit Parameters'!$L$29)</f>
        <v/>
      </c>
      <c r="BF171" s="1" t="str">
        <f>IF(BF148="","",'Cost and Benefit Parameters'!$L$29)</f>
        <v/>
      </c>
      <c r="BG171" s="1" t="str">
        <f>IF(BG148="","",'Cost and Benefit Parameters'!$L$29)</f>
        <v/>
      </c>
      <c r="BH171" s="1" t="str">
        <f>IF(BH148="","",'Cost and Benefit Parameters'!$L$29)</f>
        <v/>
      </c>
      <c r="BI171" s="1" t="str">
        <f>IF(BI148="","",'Cost and Benefit Parameters'!$L$29)</f>
        <v/>
      </c>
      <c r="BJ171" s="1" t="str">
        <f>IF(BJ148="","",'Cost and Benefit Parameters'!$L$29)</f>
        <v/>
      </c>
      <c r="BK171" s="1" t="str">
        <f>IF(BK148="","",'Cost and Benefit Parameters'!$L$29)</f>
        <v/>
      </c>
      <c r="BL171" s="1" t="str">
        <f>IF(BL148="","",'Cost and Benefit Parameters'!$L$29)</f>
        <v/>
      </c>
      <c r="BM171" s="1" t="str">
        <f>IF(BM148="","",'Cost and Benefit Parameters'!$L$29)</f>
        <v/>
      </c>
    </row>
    <row r="172" spans="1:72" x14ac:dyDescent="0.55000000000000004">
      <c r="A172" s="639"/>
      <c r="B172" t="s">
        <v>469</v>
      </c>
      <c r="G172" s="1" t="str">
        <f>IF(G149="","",'Cost and Benefit Parameters'!$L$29)</f>
        <v/>
      </c>
      <c r="H172" s="1" t="str">
        <f>IF(H149="","",'Cost and Benefit Parameters'!$L$29)</f>
        <v/>
      </c>
      <c r="I172" s="1">
        <f>Cohort_CF!I170*Mincers!C$45*(1+'Cost and Benefit Parameters'!$C$41)^I$6</f>
        <v>1720572.8696284604</v>
      </c>
      <c r="J172" s="1">
        <f>Cohort_CF!J170*Mincers!D$45*(1+'Cost and Benefit Parameters'!$C$41)^J$6</f>
        <v>1787317.8733338253</v>
      </c>
      <c r="K172" s="1">
        <f>Cohort_CF!K170*Mincers!E$45*(1+'Cost and Benefit Parameters'!$C$41)^K$6</f>
        <v>1855538.4130959159</v>
      </c>
      <c r="L172" s="1">
        <f>Cohort_CF!L170*Mincers!F$45*(1+'Cost and Benefit Parameters'!$C$41)^L$6</f>
        <v>1925207.4070041643</v>
      </c>
      <c r="M172" s="1">
        <f>Cohort_CF!M170*Mincers!G$45*(1+'Cost and Benefit Parameters'!$C$41)^M$6</f>
        <v>2008508.703368359</v>
      </c>
      <c r="N172" s="1">
        <f>Cohort_CF!N170*Mincers!H$45*(1+'Cost and Benefit Parameters'!$C$41)^N$6</f>
        <v>2080173.5137730178</v>
      </c>
      <c r="O172" s="1">
        <f>Cohort_CF!O170*Mincers!I$45*(1+'Cost and Benefit Parameters'!$C$41)^O$6</f>
        <v>2153103.1186313024</v>
      </c>
      <c r="P172" s="1">
        <f>Cohort_CF!P170*Mincers!J$45*(1+'Cost and Benefit Parameters'!$C$41)^P$6</f>
        <v>2227252.8379228194</v>
      </c>
      <c r="Q172" s="1">
        <f>Cohort_CF!Q170*Mincers!K$45*(1+'Cost and Benefit Parameters'!$C$41)^Q$6</f>
        <v>2302574.2059227265</v>
      </c>
      <c r="R172" s="1">
        <f>Cohort_CF!R170*Mincers!L$45*(1+'Cost and Benefit Parameters'!$C$41)^R$6</f>
        <v>2379014.9591098265</v>
      </c>
      <c r="S172" s="1">
        <f>Cohort_CF!S170*Mincers!M$45*(1+'Cost and Benefit Parameters'!$C$41)^S$6</f>
        <v>2456519.0352424299</v>
      </c>
      <c r="T172" s="1">
        <f>Cohort_CF!T170*Mincers!N$45*(1+'Cost and Benefit Parameters'!$C$41)^T$6</f>
        <v>2535026.5839828704</v>
      </c>
      <c r="U172" s="1">
        <f>Cohort_CF!U170*Mincers!O$45*(1+'Cost and Benefit Parameters'!$C$41)^U$6</f>
        <v>2614473.9894150943</v>
      </c>
      <c r="V172" s="1">
        <f>Cohort_CF!V170*Mincers!P$45*(1+'Cost and Benefit Parameters'!$C$41)^V$6</f>
        <v>2694793.9047604036</v>
      </c>
      <c r="W172" s="1">
        <f>Cohort_CF!W170*Mincers!Q$45*(1+'Cost and Benefit Parameters'!$C$41)^W$6</f>
        <v>2775915.2995540509</v>
      </c>
      <c r="X172" s="1">
        <f>Cohort_CF!X170*Mincers!R$45*(1+'Cost and Benefit Parameters'!$C$41)^X$6</f>
        <v>2857763.5195009415</v>
      </c>
      <c r="Y172" s="1">
        <f>Cohort_CF!Y170*Mincers!S$45*(1+'Cost and Benefit Parameters'!$C$41)^Y$6</f>
        <v>2940260.3591809226</v>
      </c>
      <c r="Z172" s="1">
        <f>Cohort_CF!Z170*Mincers!T$45*(1+'Cost and Benefit Parameters'!$C$41)^Z$6</f>
        <v>3023324.1477251747</v>
      </c>
      <c r="AA172" s="1">
        <f>Cohort_CF!AA170*Mincers!U$45*(1+'Cost and Benefit Parameters'!$C$41)^AA$6</f>
        <v>3106869.8475330183</v>
      </c>
      <c r="AB172" s="1">
        <f>Cohort_CF!AB170*Mincers!V$45*(1+'Cost and Benefit Parameters'!$C$41)^AB$6</f>
        <v>3190809.1660454222</v>
      </c>
      <c r="AC172" s="1">
        <f>Cohort_CF!AC170*Mincers!W$45*(1+'Cost and Benefit Parameters'!$C$41)^AC$6</f>
        <v>3275050.6805360243</v>
      </c>
      <c r="AD172" s="1">
        <f>Cohort_CF!AD170*Mincers!X$45*(1+'Cost and Benefit Parameters'!$C$41)^AD$6</f>
        <v>3359499.9758243267</v>
      </c>
      <c r="AE172" s="1">
        <f>Cohort_CF!AE170*Mincers!Y$45*(1+'Cost and Benefit Parameters'!$C$41)^AE$6</f>
        <v>3444059.794757742</v>
      </c>
      <c r="AF172" s="1">
        <f>Cohort_CF!AF170*Mincers!Z$45*(1+'Cost and Benefit Parameters'!$C$41)^AF$6</f>
        <v>3528630.2012512134</v>
      </c>
      <c r="AG172" s="1">
        <f>Cohort_CF!AG170*Mincers!AA$45*(1+'Cost and Benefit Parameters'!$C$41)^AG$6</f>
        <v>3613108.7556139925</v>
      </c>
      <c r="AH172" s="1">
        <f>Cohort_CF!AH170*Mincers!AB$45*(1+'Cost and Benefit Parameters'!$C$41)^AH$6</f>
        <v>3697390.7018338977</v>
      </c>
      <c r="AI172" s="1">
        <f>Cohort_CF!AI170*Mincers!AC$45*(1+'Cost and Benefit Parameters'!$C$41)^AI$6</f>
        <v>3781369.1664308663</v>
      </c>
      <c r="AJ172" s="1">
        <f>Cohort_CF!AJ170*Mincers!AD$45*(1+'Cost and Benefit Parameters'!$C$41)^AJ$6</f>
        <v>3864935.3684324613</v>
      </c>
      <c r="AK172" s="1">
        <f>Cohort_CF!AK170*Mincers!AE$45*(1+'Cost and Benefit Parameters'!$C$41)^AK$6</f>
        <v>3947978.8399667633</v>
      </c>
      <c r="AL172" s="1">
        <f>Cohort_CF!AL170*Mincers!AF$45*(1+'Cost and Benefit Parameters'!$C$41)^AL$6</f>
        <v>4030387.6569108516</v>
      </c>
      <c r="AM172" s="1">
        <f>Cohort_CF!AM170*Mincers!AG$45*(1+'Cost and Benefit Parameters'!$C$41)^AM$6</f>
        <v>4112048.678978432</v>
      </c>
      <c r="AN172" s="1">
        <f>Cohort_CF!AN170*Mincers!AH$45*(1+'Cost and Benefit Parameters'!$C$41)^AN$6</f>
        <v>4192847.7985760132</v>
      </c>
      <c r="AO172" s="1">
        <f>Cohort_CF!AO170*Mincers!AI$45*(1+'Cost and Benefit Parameters'!$C$41)^AO$6</f>
        <v>4272670.1977063296</v>
      </c>
      <c r="AP172" s="1">
        <f>Cohort_CF!AP170*Mincers!AJ$45*(1+'Cost and Benefit Parameters'!$C$41)^AP$6</f>
        <v>4351400.6121481424</v>
      </c>
      <c r="AQ172" s="1">
        <f>Cohort_CF!AQ170*Mincers!AK$45*(1+'Cost and Benefit Parameters'!$C$41)^AQ$6</f>
        <v>4428923.6020958051</v>
      </c>
      <c r="AR172" s="1">
        <f>Cohort_CF!AR170*Mincers!AL$45*(1+'Cost and Benefit Parameters'!$C$41)^AR$6</f>
        <v>4505123.8283986133</v>
      </c>
      <c r="AS172" s="1">
        <f>Cohort_CF!AS170*Mincers!AM$45*(1+'Cost and Benefit Parameters'!$C$41)^AS$6</f>
        <v>4579886.3335000044</v>
      </c>
      <c r="AT172" s="1">
        <f>Cohort_CF!AT170*Mincers!AN$45*(1+'Cost and Benefit Parameters'!$C$41)^AT$6</f>
        <v>4653096.826140848</v>
      </c>
      <c r="AU172" s="1">
        <f>Cohort_CF!AU170*Mincers!AO$45*(1+'Cost and Benefit Parameters'!$C$41)^AU$6</f>
        <v>4724641.9688582337</v>
      </c>
      <c r="AV172" s="1">
        <f>Cohort_CF!AV170*Mincers!AP$45*(1+'Cost and Benefit Parameters'!$C$41)^AV$6</f>
        <v>4794409.6672836095</v>
      </c>
      <c r="AW172" s="1" t="str">
        <f>IF(AW149="","",'Cost and Benefit Parameters'!$L$29)</f>
        <v/>
      </c>
      <c r="AX172" s="1" t="str">
        <f>IF(AX149="","",'Cost and Benefit Parameters'!$L$29)</f>
        <v/>
      </c>
      <c r="AY172" s="1" t="str">
        <f>IF(AY149="","",'Cost and Benefit Parameters'!$L$29)</f>
        <v/>
      </c>
      <c r="AZ172" s="1" t="str">
        <f>IF(AZ149="","",'Cost and Benefit Parameters'!$L$29)</f>
        <v/>
      </c>
      <c r="BA172" s="1" t="str">
        <f>IF(BA149="","",'Cost and Benefit Parameters'!$L$29)</f>
        <v/>
      </c>
      <c r="BB172" s="1" t="str">
        <f>IF(BB149="","",'Cost and Benefit Parameters'!$L$29)</f>
        <v/>
      </c>
      <c r="BC172" s="1" t="str">
        <f>IF(BC149="","",'Cost and Benefit Parameters'!$L$29)</f>
        <v/>
      </c>
      <c r="BD172" s="1" t="str">
        <f>IF(BD149="","",'Cost and Benefit Parameters'!$L$29)</f>
        <v/>
      </c>
      <c r="BE172" s="1" t="str">
        <f>IF(BE149="","",'Cost and Benefit Parameters'!$L$29)</f>
        <v/>
      </c>
      <c r="BF172" s="1" t="str">
        <f>IF(BF149="","",'Cost and Benefit Parameters'!$L$29)</f>
        <v/>
      </c>
      <c r="BG172" s="1" t="str">
        <f>IF(BG149="","",'Cost and Benefit Parameters'!$L$29)</f>
        <v/>
      </c>
      <c r="BH172" s="1" t="str">
        <f>IF(BH149="","",'Cost and Benefit Parameters'!$L$29)</f>
        <v/>
      </c>
      <c r="BI172" s="1" t="str">
        <f>IF(BI149="","",'Cost and Benefit Parameters'!$L$29)</f>
        <v/>
      </c>
      <c r="BJ172" s="1" t="str">
        <f>IF(BJ149="","",'Cost and Benefit Parameters'!$L$29)</f>
        <v/>
      </c>
      <c r="BK172" s="1" t="str">
        <f>IF(BK149="","",'Cost and Benefit Parameters'!$L$29)</f>
        <v/>
      </c>
      <c r="BL172" s="1" t="str">
        <f>IF(BL149="","",'Cost and Benefit Parameters'!$L$29)</f>
        <v/>
      </c>
      <c r="BM172" s="1" t="str">
        <f>IF(BM149="","",'Cost and Benefit Parameters'!$L$29)</f>
        <v/>
      </c>
    </row>
    <row r="173" spans="1:72" x14ac:dyDescent="0.55000000000000004">
      <c r="A173" s="639"/>
      <c r="B173" t="s">
        <v>470</v>
      </c>
      <c r="G173" s="1" t="str">
        <f>IF(G150="","",'Cost and Benefit Parameters'!$L$29)</f>
        <v/>
      </c>
      <c r="H173" s="1" t="str">
        <f>IF(H150="","",'Cost and Benefit Parameters'!$L$29)</f>
        <v/>
      </c>
      <c r="I173" s="1" t="str">
        <f>IF(I150="","",'Cost and Benefit Parameters'!$L$29)</f>
        <v/>
      </c>
      <c r="J173" s="1">
        <f>Cohort_CF!J171*Mincers!C$45*(1+'Cost and Benefit Parameters'!$C$41)^J$6</f>
        <v>1772190.0557173141</v>
      </c>
      <c r="K173" s="1">
        <f>Cohort_CF!K171*Mincers!D$45*(1+'Cost and Benefit Parameters'!$C$41)^K$6</f>
        <v>1840937.4095338399</v>
      </c>
      <c r="L173" s="1">
        <f>Cohort_CF!L171*Mincers!E$45*(1+'Cost and Benefit Parameters'!$C$41)^L$6</f>
        <v>1911204.5654887934</v>
      </c>
      <c r="M173" s="1">
        <f>Cohort_CF!M171*Mincers!F$45*(1+'Cost and Benefit Parameters'!$C$41)^M$6</f>
        <v>1982963.6292142891</v>
      </c>
      <c r="N173" s="1">
        <f>Cohort_CF!N171*Mincers!G$45*(1+'Cost and Benefit Parameters'!$C$41)^N$6</f>
        <v>2068763.9644694095</v>
      </c>
      <c r="O173" s="1">
        <f>Cohort_CF!O171*Mincers!H$45*(1+'Cost and Benefit Parameters'!$C$41)^O$6</f>
        <v>2142578.7191862087</v>
      </c>
      <c r="P173" s="1">
        <f>Cohort_CF!P171*Mincers!I$45*(1+'Cost and Benefit Parameters'!$C$41)^P$6</f>
        <v>2217696.2121902416</v>
      </c>
      <c r="Q173" s="1">
        <f>Cohort_CF!Q171*Mincers!J$45*(1+'Cost and Benefit Parameters'!$C$41)^Q$6</f>
        <v>2294070.4230605043</v>
      </c>
      <c r="R173" s="1">
        <f>Cohort_CF!R171*Mincers!K$45*(1+'Cost and Benefit Parameters'!$C$41)^R$6</f>
        <v>2371651.4321004078</v>
      </c>
      <c r="S173" s="1">
        <f>Cohort_CF!S171*Mincers!L$45*(1+'Cost and Benefit Parameters'!$C$41)^S$6</f>
        <v>2450385.4078831212</v>
      </c>
      <c r="T173" s="1">
        <f>Cohort_CF!T171*Mincers!M$45*(1+'Cost and Benefit Parameters'!$C$41)^T$6</f>
        <v>2530214.606299703</v>
      </c>
      <c r="U173" s="1">
        <f>Cohort_CF!U171*Mincers!N$45*(1+'Cost and Benefit Parameters'!$C$41)^U$6</f>
        <v>2611077.3815023568</v>
      </c>
      <c r="V173" s="1">
        <f>Cohort_CF!V171*Mincers!O$45*(1+'Cost and Benefit Parameters'!$C$41)^V$6</f>
        <v>2692908.2090975465</v>
      </c>
      <c r="W173" s="1">
        <f>Cohort_CF!W171*Mincers!P$45*(1+'Cost and Benefit Parameters'!$C$41)^W$6</f>
        <v>2775637.7219032156</v>
      </c>
      <c r="X173" s="1">
        <f>Cohort_CF!X171*Mincers!Q$45*(1+'Cost and Benefit Parameters'!$C$41)^X$6</f>
        <v>2859192.7585406727</v>
      </c>
      <c r="Y173" s="1">
        <f>Cohort_CF!Y171*Mincers!R$45*(1+'Cost and Benefit Parameters'!$C$41)^Y$6</f>
        <v>2943496.4250859697</v>
      </c>
      <c r="Z173" s="1">
        <f>Cohort_CF!Z171*Mincers!S$45*(1+'Cost and Benefit Parameters'!$C$41)^Z$6</f>
        <v>3028468.1699563507</v>
      </c>
      <c r="AA173" s="1">
        <f>Cohort_CF!AA171*Mincers!T$45*(1+'Cost and Benefit Parameters'!$C$41)^AA$6</f>
        <v>3114023.8721569297</v>
      </c>
      <c r="AB173" s="1">
        <f>Cohort_CF!AB171*Mincers!U$45*(1+'Cost and Benefit Parameters'!$C$41)^AB$6</f>
        <v>3200075.9429590092</v>
      </c>
      <c r="AC173" s="1">
        <f>Cohort_CF!AC171*Mincers!V$45*(1+'Cost and Benefit Parameters'!$C$41)^AC$6</f>
        <v>3286533.4410267854</v>
      </c>
      <c r="AD173" s="1">
        <f>Cohort_CF!AD171*Mincers!W$45*(1+'Cost and Benefit Parameters'!$C$41)^AD$6</f>
        <v>3373302.2009521043</v>
      </c>
      <c r="AE173" s="1">
        <f>Cohort_CF!AE171*Mincers!X$45*(1+'Cost and Benefit Parameters'!$C$41)^AE$6</f>
        <v>3460284.9750990565</v>
      </c>
      <c r="AF173" s="1">
        <f>Cohort_CF!AF171*Mincers!Y$45*(1+'Cost and Benefit Parameters'!$C$41)^AF$6</f>
        <v>3547381.5886004749</v>
      </c>
      <c r="AG173" s="1">
        <f>Cohort_CF!AG171*Mincers!Z$45*(1+'Cost and Benefit Parameters'!$C$41)^AG$6</f>
        <v>3634489.1072887494</v>
      </c>
      <c r="AH173" s="1">
        <f>Cohort_CF!AH171*Mincers!AA$45*(1+'Cost and Benefit Parameters'!$C$41)^AH$6</f>
        <v>3721502.0182824121</v>
      </c>
      <c r="AI173" s="1">
        <f>Cohort_CF!AI171*Mincers!AB$45*(1+'Cost and Benefit Parameters'!$C$41)^AI$6</f>
        <v>3808312.4228889141</v>
      </c>
      <c r="AJ173" s="1">
        <f>Cohort_CF!AJ171*Mincers!AC$45*(1+'Cost and Benefit Parameters'!$C$41)^AJ$6</f>
        <v>3894810.2414237922</v>
      </c>
      <c r="AK173" s="1">
        <f>Cohort_CF!AK171*Mincers!AD$45*(1+'Cost and Benefit Parameters'!$C$41)^AK$6</f>
        <v>3980883.4294854356</v>
      </c>
      <c r="AL173" s="1">
        <f>Cohort_CF!AL171*Mincers!AE$45*(1+'Cost and Benefit Parameters'!$C$41)^AL$6</f>
        <v>4066418.2051657652</v>
      </c>
      <c r="AM173" s="1">
        <f>Cohort_CF!AM171*Mincers!AF$45*(1+'Cost and Benefit Parameters'!$C$41)^AM$6</f>
        <v>4151299.2866181773</v>
      </c>
      <c r="AN173" s="1">
        <f>Cohort_CF!AN171*Mincers!AG$45*(1+'Cost and Benefit Parameters'!$C$41)^AN$6</f>
        <v>4235410.1393477842</v>
      </c>
      <c r="AO173" s="1">
        <f>Cohort_CF!AO171*Mincers!AH$45*(1+'Cost and Benefit Parameters'!$C$41)^AO$6</f>
        <v>4318633.2325332938</v>
      </c>
      <c r="AP173" s="1">
        <f>Cohort_CF!AP171*Mincers!AI$45*(1+'Cost and Benefit Parameters'!$C$41)^AP$6</f>
        <v>4400850.3036375195</v>
      </c>
      <c r="AQ173" s="1">
        <f>Cohort_CF!AQ171*Mincers!AJ$45*(1+'Cost and Benefit Parameters'!$C$41)^AQ$6</f>
        <v>4481942.6305125868</v>
      </c>
      <c r="AR173" s="1">
        <f>Cohort_CF!AR171*Mincers!AK$45*(1+'Cost and Benefit Parameters'!$C$41)^AR$6</f>
        <v>4561791.3101586793</v>
      </c>
      <c r="AS173" s="1">
        <f>Cohort_CF!AS171*Mincers!AL$45*(1+'Cost and Benefit Parameters'!$C$41)^AS$6</f>
        <v>4640277.5432505719</v>
      </c>
      <c r="AT173" s="1">
        <f>Cohort_CF!AT171*Mincers!AM$45*(1+'Cost and Benefit Parameters'!$C$41)^AT$6</f>
        <v>4717282.9235050036</v>
      </c>
      <c r="AU173" s="1">
        <f>Cohort_CF!AU171*Mincers!AN$45*(1+'Cost and Benefit Parameters'!$C$41)^AU$6</f>
        <v>4792689.7309250738</v>
      </c>
      <c r="AV173" s="1">
        <f>Cohort_CF!AV171*Mincers!AO$45*(1+'Cost and Benefit Parameters'!$C$41)^AV$6</f>
        <v>4866381.2279239809</v>
      </c>
      <c r="AW173" s="1">
        <f>Cohort_CF!AW171*Mincers!AP$45*(1+'Cost and Benefit Parameters'!$C$41)^AW$6</f>
        <v>4938241.9573021177</v>
      </c>
      <c r="AX173" s="1" t="str">
        <f>IF(AX150="","",'Cost and Benefit Parameters'!$L$29)</f>
        <v/>
      </c>
      <c r="AY173" s="1" t="str">
        <f>IF(AY150="","",'Cost and Benefit Parameters'!$L$29)</f>
        <v/>
      </c>
      <c r="AZ173" s="1" t="str">
        <f>IF(AZ150="","",'Cost and Benefit Parameters'!$L$29)</f>
        <v/>
      </c>
      <c r="BA173" s="1" t="str">
        <f>IF(BA150="","",'Cost and Benefit Parameters'!$L$29)</f>
        <v/>
      </c>
      <c r="BB173" s="1" t="str">
        <f>IF(BB150="","",'Cost and Benefit Parameters'!$L$29)</f>
        <v/>
      </c>
      <c r="BC173" s="1" t="str">
        <f>IF(BC150="","",'Cost and Benefit Parameters'!$L$29)</f>
        <v/>
      </c>
      <c r="BD173" s="1" t="str">
        <f>IF(BD150="","",'Cost and Benefit Parameters'!$L$29)</f>
        <v/>
      </c>
      <c r="BE173" s="1" t="str">
        <f>IF(BE150="","",'Cost and Benefit Parameters'!$L$29)</f>
        <v/>
      </c>
      <c r="BF173" s="1" t="str">
        <f>IF(BF150="","",'Cost and Benefit Parameters'!$L$29)</f>
        <v/>
      </c>
      <c r="BG173" s="1" t="str">
        <f>IF(BG150="","",'Cost and Benefit Parameters'!$L$29)</f>
        <v/>
      </c>
      <c r="BH173" s="1" t="str">
        <f>IF(BH150="","",'Cost and Benefit Parameters'!$L$29)</f>
        <v/>
      </c>
      <c r="BI173" s="1" t="str">
        <f>IF(BI150="","",'Cost and Benefit Parameters'!$L$29)</f>
        <v/>
      </c>
      <c r="BJ173" s="1" t="str">
        <f>IF(BJ150="","",'Cost and Benefit Parameters'!$L$29)</f>
        <v/>
      </c>
      <c r="BK173" s="1" t="str">
        <f>IF(BK150="","",'Cost and Benefit Parameters'!$L$29)</f>
        <v/>
      </c>
      <c r="BL173" s="1" t="str">
        <f>IF(BL150="","",'Cost and Benefit Parameters'!$L$29)</f>
        <v/>
      </c>
      <c r="BM173" s="1" t="str">
        <f>IF(BM150="","",'Cost and Benefit Parameters'!$L$29)</f>
        <v/>
      </c>
    </row>
    <row r="174" spans="1:72" x14ac:dyDescent="0.55000000000000004">
      <c r="A174" s="639"/>
      <c r="B174" t="s">
        <v>471</v>
      </c>
      <c r="G174" s="1" t="str">
        <f>IF(G151="","",'Cost and Benefit Parameters'!$L$29)</f>
        <v/>
      </c>
      <c r="H174" s="1" t="str">
        <f>IF(H151="","",'Cost and Benefit Parameters'!$L$29)</f>
        <v/>
      </c>
      <c r="I174" s="1" t="str">
        <f>IF(I151="","",'Cost and Benefit Parameters'!$L$29)</f>
        <v/>
      </c>
      <c r="J174" s="1" t="str">
        <f>IF(J151="","",'Cost and Benefit Parameters'!$L$29)</f>
        <v/>
      </c>
      <c r="K174" s="1">
        <f>Cohort_CF!K172*Mincers!C$45*(1+'Cost and Benefit Parameters'!$C$41)^K$6</f>
        <v>1825355.7573888334</v>
      </c>
      <c r="L174" s="1">
        <f>Cohort_CF!L172*Mincers!D$45*(1+'Cost and Benefit Parameters'!$C$41)^L$6</f>
        <v>1896165.5318198553</v>
      </c>
      <c r="M174" s="1">
        <f>Cohort_CF!M172*Mincers!E$45*(1+'Cost and Benefit Parameters'!$C$41)^M$6</f>
        <v>1968540.7024534573</v>
      </c>
      <c r="N174" s="1">
        <f>Cohort_CF!N172*Mincers!F$45*(1+'Cost and Benefit Parameters'!$C$41)^N$6</f>
        <v>2042452.5380907177</v>
      </c>
      <c r="O174" s="1">
        <f>Cohort_CF!O172*Mincers!G$45*(1+'Cost and Benefit Parameters'!$C$41)^O$6</f>
        <v>2130826.8834034922</v>
      </c>
      <c r="P174" s="1">
        <f>Cohort_CF!P172*Mincers!H$45*(1+'Cost and Benefit Parameters'!$C$41)^P$6</f>
        <v>2206856.0807617945</v>
      </c>
      <c r="Q174" s="1">
        <f>Cohort_CF!Q172*Mincers!I$45*(1+'Cost and Benefit Parameters'!$C$41)^Q$6</f>
        <v>2284227.0985559491</v>
      </c>
      <c r="R174" s="1">
        <f>Cohort_CF!R172*Mincers!J$45*(1+'Cost and Benefit Parameters'!$C$41)^R$6</f>
        <v>2362892.5357523188</v>
      </c>
      <c r="S174" s="1">
        <f>Cohort_CF!S172*Mincers!K$45*(1+'Cost and Benefit Parameters'!$C$41)^S$6</f>
        <v>2442800.9750634199</v>
      </c>
      <c r="T174" s="1">
        <f>Cohort_CF!T172*Mincers!L$45*(1+'Cost and Benefit Parameters'!$C$41)^T$6</f>
        <v>2523896.9701196151</v>
      </c>
      <c r="U174" s="1">
        <f>Cohort_CF!U172*Mincers!M$45*(1+'Cost and Benefit Parameters'!$C$41)^U$6</f>
        <v>2606121.0444886945</v>
      </c>
      <c r="V174" s="1">
        <f>Cohort_CF!V172*Mincers!N$45*(1+'Cost and Benefit Parameters'!$C$41)^V$6</f>
        <v>2689409.7029474271</v>
      </c>
      <c r="W174" s="1">
        <f>Cohort_CF!W172*Mincers!O$45*(1+'Cost and Benefit Parameters'!$C$41)^W$6</f>
        <v>2773695.4553704727</v>
      </c>
      <c r="X174" s="1">
        <f>Cohort_CF!X172*Mincers!P$45*(1+'Cost and Benefit Parameters'!$C$41)^X$6</f>
        <v>2858906.8535603117</v>
      </c>
      <c r="Y174" s="1">
        <f>Cohort_CF!Y172*Mincers!Q$45*(1+'Cost and Benefit Parameters'!$C$41)^Y$6</f>
        <v>2944968.5412968928</v>
      </c>
      <c r="Z174" s="1">
        <f>Cohort_CF!Z172*Mincers!R$45*(1+'Cost and Benefit Parameters'!$C$41)^Z$6</f>
        <v>3031801.3178385487</v>
      </c>
      <c r="AA174" s="1">
        <f>Cohort_CF!AA172*Mincers!S$45*(1+'Cost and Benefit Parameters'!$C$41)^AA$6</f>
        <v>3119322.2150550405</v>
      </c>
      <c r="AB174" s="1">
        <f>Cohort_CF!AB172*Mincers!T$45*(1+'Cost and Benefit Parameters'!$C$41)^AB$6</f>
        <v>3207444.5883216378</v>
      </c>
      <c r="AC174" s="1">
        <f>Cohort_CF!AC172*Mincers!U$45*(1+'Cost and Benefit Parameters'!$C$41)^AC$6</f>
        <v>3296078.2212477797</v>
      </c>
      <c r="AD174" s="1">
        <f>Cohort_CF!AD172*Mincers!V$45*(1+'Cost and Benefit Parameters'!$C$41)^AD$6</f>
        <v>3385129.4442575881</v>
      </c>
      <c r="AE174" s="1">
        <f>Cohort_CF!AE172*Mincers!W$45*(1+'Cost and Benefit Parameters'!$C$41)^AE$6</f>
        <v>3474501.2669806671</v>
      </c>
      <c r="AF174" s="1">
        <f>Cohort_CF!AF172*Mincers!X$45*(1+'Cost and Benefit Parameters'!$C$41)^AF$6</f>
        <v>3564093.524352029</v>
      </c>
      <c r="AG174" s="1">
        <f>Cohort_CF!AG172*Mincers!Y$45*(1+'Cost and Benefit Parameters'!$C$41)^AG$6</f>
        <v>3653803.0362584884</v>
      </c>
      <c r="AH174" s="1">
        <f>Cohort_CF!AH172*Mincers!Z$45*(1+'Cost and Benefit Parameters'!$C$41)^AH$6</f>
        <v>3743523.7805074123</v>
      </c>
      <c r="AI174" s="1">
        <f>Cohort_CF!AI172*Mincers!AA$45*(1+'Cost and Benefit Parameters'!$C$41)^AI$6</f>
        <v>3833147.0788308843</v>
      </c>
      <c r="AJ174" s="1">
        <f>Cohort_CF!AJ172*Mincers!AB$45*(1+'Cost and Benefit Parameters'!$C$41)^AJ$6</f>
        <v>3922561.7955755815</v>
      </c>
      <c r="AK174" s="1">
        <f>Cohort_CF!AK172*Mincers!AC$45*(1+'Cost and Benefit Parameters'!$C$41)^AK$6</f>
        <v>4011654.5486665065</v>
      </c>
      <c r="AL174" s="1">
        <f>Cohort_CF!AL172*Mincers!AD$45*(1+'Cost and Benefit Parameters'!$C$41)^AL$6</f>
        <v>4100309.9323699977</v>
      </c>
      <c r="AM174" s="1">
        <f>Cohort_CF!AM172*Mincers!AE$45*(1+'Cost and Benefit Parameters'!$C$41)^AM$6</f>
        <v>4188410.7513207383</v>
      </c>
      <c r="AN174" s="1">
        <f>Cohort_CF!AN172*Mincers!AF$45*(1+'Cost and Benefit Parameters'!$C$41)^AN$6</f>
        <v>4275838.2652167222</v>
      </c>
      <c r="AO174" s="1">
        <f>Cohort_CF!AO172*Mincers!AG$45*(1+'Cost and Benefit Parameters'!$C$41)^AO$6</f>
        <v>4362472.4435282182</v>
      </c>
      <c r="AP174" s="1">
        <f>Cohort_CF!AP172*Mincers!AH$45*(1+'Cost and Benefit Parameters'!$C$41)^AP$6</f>
        <v>4448192.2295092931</v>
      </c>
      <c r="AQ174" s="1">
        <f>Cohort_CF!AQ172*Mincers!AI$45*(1+'Cost and Benefit Parameters'!$C$41)^AQ$6</f>
        <v>4532875.812746645</v>
      </c>
      <c r="AR174" s="1">
        <f>Cohort_CF!AR172*Mincers!AJ$45*(1+'Cost and Benefit Parameters'!$C$41)^AR$6</f>
        <v>4616400.9094279641</v>
      </c>
      <c r="AS174" s="1">
        <f>Cohort_CF!AS172*Mincers!AK$45*(1+'Cost and Benefit Parameters'!$C$41)^AS$6</f>
        <v>4698645.0494634407</v>
      </c>
      <c r="AT174" s="1">
        <f>Cohort_CF!AT172*Mincers!AL$45*(1+'Cost and Benefit Parameters'!$C$41)^AT$6</f>
        <v>4779485.8695480879</v>
      </c>
      <c r="AU174" s="1">
        <f>Cohort_CF!AU172*Mincers!AM$45*(1+'Cost and Benefit Parameters'!$C$41)^AU$6</f>
        <v>4858801.4112101542</v>
      </c>
      <c r="AV174" s="1">
        <f>Cohort_CF!AV172*Mincers!AN$45*(1+'Cost and Benefit Parameters'!$C$41)^AV$6</f>
        <v>4936470.4228528263</v>
      </c>
      <c r="AW174" s="1">
        <f>Cohort_CF!AW172*Mincers!AO$45*(1+'Cost and Benefit Parameters'!$C$41)^AW$6</f>
        <v>5012372.6647616997</v>
      </c>
      <c r="AX174" s="1">
        <f>Cohort_CF!AX172*Mincers!AP$45*(1+'Cost and Benefit Parameters'!$C$41)^AX$6</f>
        <v>5086389.2160211811</v>
      </c>
      <c r="AY174" s="1" t="str">
        <f>IF(AY151="","",'Cost and Benefit Parameters'!$L$29)</f>
        <v/>
      </c>
      <c r="AZ174" s="1" t="str">
        <f>IF(AZ151="","",'Cost and Benefit Parameters'!$L$29)</f>
        <v/>
      </c>
      <c r="BA174" s="1" t="str">
        <f>IF(BA151="","",'Cost and Benefit Parameters'!$L$29)</f>
        <v/>
      </c>
      <c r="BB174" s="1" t="str">
        <f>IF(BB151="","",'Cost and Benefit Parameters'!$L$29)</f>
        <v/>
      </c>
      <c r="BC174" s="1" t="str">
        <f>IF(BC151="","",'Cost and Benefit Parameters'!$L$29)</f>
        <v/>
      </c>
      <c r="BD174" s="1" t="str">
        <f>IF(BD151="","",'Cost and Benefit Parameters'!$L$29)</f>
        <v/>
      </c>
      <c r="BE174" s="1" t="str">
        <f>IF(BE151="","",'Cost and Benefit Parameters'!$L$29)</f>
        <v/>
      </c>
      <c r="BF174" s="1" t="str">
        <f>IF(BF151="","",'Cost and Benefit Parameters'!$L$29)</f>
        <v/>
      </c>
      <c r="BG174" s="1" t="str">
        <f>IF(BG151="","",'Cost and Benefit Parameters'!$L$29)</f>
        <v/>
      </c>
      <c r="BH174" s="1" t="str">
        <f>IF(BH151="","",'Cost and Benefit Parameters'!$L$29)</f>
        <v/>
      </c>
      <c r="BI174" s="1" t="str">
        <f>IF(BI151="","",'Cost and Benefit Parameters'!$L$29)</f>
        <v/>
      </c>
      <c r="BJ174" s="1" t="str">
        <f>IF(BJ151="","",'Cost and Benefit Parameters'!$L$29)</f>
        <v/>
      </c>
      <c r="BK174" s="1" t="str">
        <f>IF(BK151="","",'Cost and Benefit Parameters'!$L$29)</f>
        <v/>
      </c>
      <c r="BL174" s="1" t="str">
        <f>IF(BL151="","",'Cost and Benefit Parameters'!$L$29)</f>
        <v/>
      </c>
      <c r="BM174" s="1" t="str">
        <f>IF(BM151="","",'Cost and Benefit Parameters'!$L$29)</f>
        <v/>
      </c>
    </row>
    <row r="175" spans="1:72" x14ac:dyDescent="0.55000000000000004">
      <c r="A175" s="639"/>
      <c r="B175" t="s">
        <v>472</v>
      </c>
      <c r="G175" s="1" t="str">
        <f>IF(G152="","",'Cost and Benefit Parameters'!$L$29)</f>
        <v/>
      </c>
      <c r="H175" s="1" t="str">
        <f>IF(H152="","",'Cost and Benefit Parameters'!$L$29)</f>
        <v/>
      </c>
      <c r="I175" s="1" t="str">
        <f>IF(I152="","",'Cost and Benefit Parameters'!$L$29)</f>
        <v/>
      </c>
      <c r="J175" s="1" t="str">
        <f>IF(J152="","",'Cost and Benefit Parameters'!$L$29)</f>
        <v/>
      </c>
      <c r="K175" s="1" t="str">
        <f>IF(K152="","",'Cost and Benefit Parameters'!$L$29)</f>
        <v/>
      </c>
      <c r="L175" s="1">
        <f>Cohort_CF!L173*Mincers!C$45*(1+'Cost and Benefit Parameters'!$C$41)^L$6</f>
        <v>1880116.4301104986</v>
      </c>
      <c r="M175" s="1">
        <f>Cohort_CF!M173*Mincers!D$45*(1+'Cost and Benefit Parameters'!$C$41)^M$6</f>
        <v>1953050.497774451</v>
      </c>
      <c r="N175" s="1">
        <f>Cohort_CF!N173*Mincers!E$45*(1+'Cost and Benefit Parameters'!$C$41)^N$6</f>
        <v>2027596.9235270608</v>
      </c>
      <c r="O175" s="1">
        <f>Cohort_CF!O173*Mincers!F$45*(1+'Cost and Benefit Parameters'!$C$41)^O$6</f>
        <v>2103726.1142334393</v>
      </c>
      <c r="P175" s="1">
        <f>Cohort_CF!P173*Mincers!G$45*(1+'Cost and Benefit Parameters'!$C$41)^P$6</f>
        <v>2194751.6899055969</v>
      </c>
      <c r="Q175" s="1">
        <f>Cohort_CF!Q173*Mincers!H$45*(1+'Cost and Benefit Parameters'!$C$41)^Q$6</f>
        <v>2273061.7631846485</v>
      </c>
      <c r="R175" s="1">
        <f>Cohort_CF!R173*Mincers!I$45*(1+'Cost and Benefit Parameters'!$C$41)^R$6</f>
        <v>2352753.9115126273</v>
      </c>
      <c r="S175" s="1">
        <f>Cohort_CF!S173*Mincers!J$45*(1+'Cost and Benefit Parameters'!$C$41)^S$6</f>
        <v>2433779.3118248885</v>
      </c>
      <c r="T175" s="1">
        <f>Cohort_CF!T173*Mincers!K$45*(1+'Cost and Benefit Parameters'!$C$41)^T$6</f>
        <v>2516085.0043153227</v>
      </c>
      <c r="U175" s="1">
        <f>Cohort_CF!U173*Mincers!L$45*(1+'Cost and Benefit Parameters'!$C$41)^U$6</f>
        <v>2599613.8792232038</v>
      </c>
      <c r="V175" s="1">
        <f>Cohort_CF!V173*Mincers!M$45*(1+'Cost and Benefit Parameters'!$C$41)^V$6</f>
        <v>2684304.6758233546</v>
      </c>
      <c r="W175" s="1">
        <f>Cohort_CF!W173*Mincers!N$45*(1+'Cost and Benefit Parameters'!$C$41)^W$6</f>
        <v>2770091.9940358498</v>
      </c>
      <c r="X175" s="1">
        <f>Cohort_CF!X173*Mincers!O$45*(1+'Cost and Benefit Parameters'!$C$41)^X$6</f>
        <v>2856906.3190315873</v>
      </c>
      <c r="Y175" s="1">
        <f>Cohort_CF!Y173*Mincers!P$45*(1+'Cost and Benefit Parameters'!$C$41)^Y$6</f>
        <v>2944674.0591671211</v>
      </c>
      <c r="Z175" s="1">
        <f>Cohort_CF!Z173*Mincers!Q$45*(1+'Cost and Benefit Parameters'!$C$41)^Z$6</f>
        <v>3033317.5975357993</v>
      </c>
      <c r="AA175" s="1">
        <f>Cohort_CF!AA173*Mincers!R$45*(1+'Cost and Benefit Parameters'!$C$41)^AA$6</f>
        <v>3122755.3573737047</v>
      </c>
      <c r="AB175" s="1">
        <f>Cohort_CF!AB173*Mincers!S$45*(1+'Cost and Benefit Parameters'!$C$41)^AB$6</f>
        <v>3212901.8815066922</v>
      </c>
      <c r="AC175" s="1">
        <f>Cohort_CF!AC173*Mincers!T$45*(1+'Cost and Benefit Parameters'!$C$41)^AC$6</f>
        <v>3303667.9259712873</v>
      </c>
      <c r="AD175" s="1">
        <f>Cohort_CF!AD173*Mincers!U$45*(1+'Cost and Benefit Parameters'!$C$41)^AD$6</f>
        <v>3394960.5678852126</v>
      </c>
      <c r="AE175" s="1">
        <f>Cohort_CF!AE173*Mincers!V$45*(1+'Cost and Benefit Parameters'!$C$41)^AE$6</f>
        <v>3486683.3275853158</v>
      </c>
      <c r="AF175" s="1">
        <f>Cohort_CF!AF173*Mincers!W$45*(1+'Cost and Benefit Parameters'!$C$41)^AF$6</f>
        <v>3578736.3049900881</v>
      </c>
      <c r="AG175" s="1">
        <f>Cohort_CF!AG173*Mincers!X$45*(1+'Cost and Benefit Parameters'!$C$41)^AG$6</f>
        <v>3671016.3300825893</v>
      </c>
      <c r="AH175" s="1">
        <f>Cohort_CF!AH173*Mincers!Y$45*(1+'Cost and Benefit Parameters'!$C$41)^AH$6</f>
        <v>3763417.1273462432</v>
      </c>
      <c r="AI175" s="1">
        <f>Cohort_CF!AI173*Mincers!Z$45*(1+'Cost and Benefit Parameters'!$C$41)^AI$6</f>
        <v>3855829.4939226341</v>
      </c>
      <c r="AJ175" s="1">
        <f>Cohort_CF!AJ173*Mincers!AA$45*(1+'Cost and Benefit Parameters'!$C$41)^AJ$6</f>
        <v>3948141.4911958105</v>
      </c>
      <c r="AK175" s="1">
        <f>Cohort_CF!AK173*Mincers!AB$45*(1+'Cost and Benefit Parameters'!$C$41)^AK$6</f>
        <v>4040238.6494428497</v>
      </c>
      <c r="AL175" s="1">
        <f>Cohort_CF!AL173*Mincers!AC$45*(1+'Cost and Benefit Parameters'!$C$41)^AL$6</f>
        <v>4132004.1851265011</v>
      </c>
      <c r="AM175" s="1">
        <f>Cohort_CF!AM173*Mincers!AD$45*(1+'Cost and Benefit Parameters'!$C$41)^AM$6</f>
        <v>4223319.2303410983</v>
      </c>
      <c r="AN175" s="1">
        <f>Cohort_CF!AN173*Mincers!AE$45*(1+'Cost and Benefit Parameters'!$C$41)^AN$6</f>
        <v>4314063.0738603603</v>
      </c>
      <c r="AO175" s="1">
        <f>Cohort_CF!AO173*Mincers!AF$45*(1+'Cost and Benefit Parameters'!$C$41)^AO$6</f>
        <v>4404113.4131732248</v>
      </c>
      <c r="AP175" s="1">
        <f>Cohort_CF!AP173*Mincers!AG$45*(1+'Cost and Benefit Parameters'!$C$41)^AP$6</f>
        <v>4493346.6168340649</v>
      </c>
      <c r="AQ175" s="1">
        <f>Cohort_CF!AQ173*Mincers!AH$45*(1+'Cost and Benefit Parameters'!$C$41)^AQ$6</f>
        <v>4581637.9963945709</v>
      </c>
      <c r="AR175" s="1">
        <f>Cohort_CF!AR173*Mincers!AI$45*(1+'Cost and Benefit Parameters'!$C$41)^AR$6</f>
        <v>4668862.0871290443</v>
      </c>
      <c r="AS175" s="1">
        <f>Cohort_CF!AS173*Mincers!AJ$45*(1+'Cost and Benefit Parameters'!$C$41)^AS$6</f>
        <v>4754892.9367108038</v>
      </c>
      <c r="AT175" s="1">
        <f>Cohort_CF!AT173*Mincers!AK$45*(1+'Cost and Benefit Parameters'!$C$41)^AT$6</f>
        <v>4839604.4009473426</v>
      </c>
      <c r="AU175" s="1">
        <f>Cohort_CF!AU173*Mincers!AL$45*(1+'Cost and Benefit Parameters'!$C$41)^AU$6</f>
        <v>4922870.4456345309</v>
      </c>
      <c r="AV175" s="1">
        <f>Cohort_CF!AV173*Mincers!AM$45*(1+'Cost and Benefit Parameters'!$C$41)^AV$6</f>
        <v>5004565.4535464589</v>
      </c>
      <c r="AW175" s="1">
        <f>Cohort_CF!AW173*Mincers!AN$45*(1+'Cost and Benefit Parameters'!$C$41)^AW$6</f>
        <v>5084564.5355384117</v>
      </c>
      <c r="AX175" s="1">
        <f>Cohort_CF!AX173*Mincers!AO$45*(1+'Cost and Benefit Parameters'!$C$41)^AX$6</f>
        <v>5162743.8447045498</v>
      </c>
      <c r="AY175" s="1">
        <f>Cohort_CF!AY173*Mincers!AP$45*(1+'Cost and Benefit Parameters'!$C$41)^AY$6</f>
        <v>5238980.8925018162</v>
      </c>
      <c r="AZ175" s="1" t="str">
        <f>IF(AZ152="","",'Cost and Benefit Parameters'!$L$29)</f>
        <v/>
      </c>
      <c r="BA175" s="1" t="str">
        <f>IF(BA152="","",'Cost and Benefit Parameters'!$L$29)</f>
        <v/>
      </c>
      <c r="BB175" s="1" t="str">
        <f>IF(BB152="","",'Cost and Benefit Parameters'!$L$29)</f>
        <v/>
      </c>
      <c r="BC175" s="1" t="str">
        <f>IF(BC152="","",'Cost and Benefit Parameters'!$L$29)</f>
        <v/>
      </c>
      <c r="BD175" s="1" t="str">
        <f>IF(BD152="","",'Cost and Benefit Parameters'!$L$29)</f>
        <v/>
      </c>
      <c r="BE175" s="1" t="str">
        <f>IF(BE152="","",'Cost and Benefit Parameters'!$L$29)</f>
        <v/>
      </c>
      <c r="BF175" s="1" t="str">
        <f>IF(BF152="","",'Cost and Benefit Parameters'!$L$29)</f>
        <v/>
      </c>
      <c r="BG175" s="1" t="str">
        <f>IF(BG152="","",'Cost and Benefit Parameters'!$L$29)</f>
        <v/>
      </c>
      <c r="BH175" s="1" t="str">
        <f>IF(BH152="","",'Cost and Benefit Parameters'!$L$29)</f>
        <v/>
      </c>
      <c r="BI175" s="1" t="str">
        <f>IF(BI152="","",'Cost and Benefit Parameters'!$L$29)</f>
        <v/>
      </c>
      <c r="BJ175" s="1" t="str">
        <f>IF(BJ152="","",'Cost and Benefit Parameters'!$L$29)</f>
        <v/>
      </c>
      <c r="BK175" s="1" t="str">
        <f>IF(BK152="","",'Cost and Benefit Parameters'!$L$29)</f>
        <v/>
      </c>
      <c r="BL175" s="1" t="str">
        <f>IF(BL152="","",'Cost and Benefit Parameters'!$L$29)</f>
        <v/>
      </c>
      <c r="BM175" s="1" t="str">
        <f>IF(BM152="","",'Cost and Benefit Parameters'!$L$29)</f>
        <v/>
      </c>
    </row>
    <row r="176" spans="1:72" x14ac:dyDescent="0.55000000000000004">
      <c r="A176" s="639"/>
      <c r="B176" t="s">
        <v>473</v>
      </c>
      <c r="G176" s="1" t="str">
        <f>IF(G153="","",'Cost and Benefit Parameters'!$L$29)</f>
        <v/>
      </c>
      <c r="H176" s="1" t="str">
        <f>IF(H153="","",'Cost and Benefit Parameters'!$L$29)</f>
        <v/>
      </c>
      <c r="I176" s="1" t="str">
        <f>IF(I153="","",'Cost and Benefit Parameters'!$L$29)</f>
        <v/>
      </c>
      <c r="J176" s="1" t="str">
        <f>IF(J153="","",'Cost and Benefit Parameters'!$L$29)</f>
        <v/>
      </c>
      <c r="K176" s="1" t="str">
        <f>IF(K153="","",'Cost and Benefit Parameters'!$L$29)</f>
        <v/>
      </c>
      <c r="L176" s="1" t="str">
        <f>IF(L153="","",'Cost and Benefit Parameters'!$L$29)</f>
        <v/>
      </c>
      <c r="M176" s="1">
        <f>Cohort_CF!M174*Mincers!C$45*(1+'Cost and Benefit Parameters'!$C$41)^M$6</f>
        <v>1936519.9230138136</v>
      </c>
      <c r="N176" s="1">
        <f>Cohort_CF!N174*Mincers!D$45*(1+'Cost and Benefit Parameters'!$C$41)^N$6</f>
        <v>2011642.0127076844</v>
      </c>
      <c r="O176" s="1">
        <f>Cohort_CF!O174*Mincers!E$45*(1+'Cost and Benefit Parameters'!$C$41)^O$6</f>
        <v>2088424.8312328728</v>
      </c>
      <c r="P176" s="1">
        <f>Cohort_CF!P174*Mincers!F$45*(1+'Cost and Benefit Parameters'!$C$41)^P$6</f>
        <v>2166837.8976604426</v>
      </c>
      <c r="Q176" s="1">
        <f>Cohort_CF!Q174*Mincers!G$45*(1+'Cost and Benefit Parameters'!$C$41)^Q$6</f>
        <v>2260594.2406027648</v>
      </c>
      <c r="R176" s="1">
        <f>Cohort_CF!R174*Mincers!H$45*(1+'Cost and Benefit Parameters'!$C$41)^R$6</f>
        <v>2341253.6160801877</v>
      </c>
      <c r="S176" s="1">
        <f>Cohort_CF!S174*Mincers!I$45*(1+'Cost and Benefit Parameters'!$C$41)^S$6</f>
        <v>2423336.528858006</v>
      </c>
      <c r="T176" s="1">
        <f>Cohort_CF!T174*Mincers!J$45*(1+'Cost and Benefit Parameters'!$C$41)^T$6</f>
        <v>2506792.6911796355</v>
      </c>
      <c r="U176" s="1">
        <f>Cohort_CF!U174*Mincers!K$45*(1+'Cost and Benefit Parameters'!$C$41)^U$6</f>
        <v>2591567.5544447824</v>
      </c>
      <c r="V176" s="1">
        <f>Cohort_CF!V174*Mincers!L$45*(1+'Cost and Benefit Parameters'!$C$41)^V$6</f>
        <v>2677602.2955998997</v>
      </c>
      <c r="W176" s="1">
        <f>Cohort_CF!W174*Mincers!M$45*(1+'Cost and Benefit Parameters'!$C$41)^W$6</f>
        <v>2764833.8160980553</v>
      </c>
      <c r="X176" s="1">
        <f>Cohort_CF!X174*Mincers!N$45*(1+'Cost and Benefit Parameters'!$C$41)^X$6</f>
        <v>2853194.7538569253</v>
      </c>
      <c r="Y176" s="1">
        <f>Cohort_CF!Y174*Mincers!O$45*(1+'Cost and Benefit Parameters'!$C$41)^Y$6</f>
        <v>2942613.5086025349</v>
      </c>
      <c r="Z176" s="1">
        <f>Cohort_CF!Z174*Mincers!P$45*(1+'Cost and Benefit Parameters'!$C$41)^Z$6</f>
        <v>3033014.280942135</v>
      </c>
      <c r="AA176" s="1">
        <f>Cohort_CF!AA174*Mincers!Q$45*(1+'Cost and Benefit Parameters'!$C$41)^AA$6</f>
        <v>3124317.1254618731</v>
      </c>
      <c r="AB176" s="1">
        <f>Cohort_CF!AB174*Mincers!R$45*(1+'Cost and Benefit Parameters'!$C$41)^AB$6</f>
        <v>3216438.0180949164</v>
      </c>
      <c r="AC176" s="1">
        <f>Cohort_CF!AC174*Mincers!S$45*(1+'Cost and Benefit Parameters'!$C$41)^AC$6</f>
        <v>3309288.9379518931</v>
      </c>
      <c r="AD176" s="1">
        <f>Cohort_CF!AD174*Mincers!T$45*(1+'Cost and Benefit Parameters'!$C$41)^AD$6</f>
        <v>3402777.9637504253</v>
      </c>
      <c r="AE176" s="1">
        <f>Cohort_CF!AE174*Mincers!U$45*(1+'Cost and Benefit Parameters'!$C$41)^AE$6</f>
        <v>3496809.3849217687</v>
      </c>
      <c r="AF176" s="1">
        <f>Cohort_CF!AF174*Mincers!V$45*(1+'Cost and Benefit Parameters'!$C$41)^AF$6</f>
        <v>3591283.8274128758</v>
      </c>
      <c r="AG176" s="1">
        <f>Cohort_CF!AG174*Mincers!W$45*(1+'Cost and Benefit Parameters'!$C$41)^AG$6</f>
        <v>3686098.39413979</v>
      </c>
      <c r="AH176" s="1">
        <f>Cohort_CF!AH174*Mincers!X$45*(1+'Cost and Benefit Parameters'!$C$41)^AH$6</f>
        <v>3781146.819985067</v>
      </c>
      <c r="AI176" s="1">
        <f>Cohort_CF!AI174*Mincers!Y$45*(1+'Cost and Benefit Parameters'!$C$41)^AI$6</f>
        <v>3876319.6411666302</v>
      </c>
      <c r="AJ176" s="1">
        <f>Cohort_CF!AJ174*Mincers!Z$45*(1+'Cost and Benefit Parameters'!$C$41)^AJ$6</f>
        <v>3971504.378740313</v>
      </c>
      <c r="AK176" s="1">
        <f>Cohort_CF!AK174*Mincers!AA$45*(1+'Cost and Benefit Parameters'!$C$41)^AK$6</f>
        <v>4066585.7359316857</v>
      </c>
      <c r="AL176" s="1">
        <f>Cohort_CF!AL174*Mincers!AB$45*(1+'Cost and Benefit Parameters'!$C$41)^AL$6</f>
        <v>4161445.8089261344</v>
      </c>
      <c r="AM176" s="1">
        <f>Cohort_CF!AM174*Mincers!AC$45*(1+'Cost and Benefit Parameters'!$C$41)^AM$6</f>
        <v>4255964.3106802963</v>
      </c>
      <c r="AN176" s="1">
        <f>Cohort_CF!AN174*Mincers!AD$45*(1+'Cost and Benefit Parameters'!$C$41)^AN$6</f>
        <v>4350018.8072513305</v>
      </c>
      <c r="AO176" s="1">
        <f>Cohort_CF!AO174*Mincers!AE$45*(1+'Cost and Benefit Parameters'!$C$41)^AO$6</f>
        <v>4443484.966076171</v>
      </c>
      <c r="AP176" s="1">
        <f>Cohort_CF!AP174*Mincers!AF$45*(1+'Cost and Benefit Parameters'!$C$41)^AP$6</f>
        <v>4536236.815568421</v>
      </c>
      <c r="AQ176" s="1">
        <f>Cohort_CF!AQ174*Mincers!AG$45*(1+'Cost and Benefit Parameters'!$C$41)^AQ$6</f>
        <v>4628147.0153390858</v>
      </c>
      <c r="AR176" s="1">
        <f>Cohort_CF!AR174*Mincers!AH$45*(1+'Cost and Benefit Parameters'!$C$41)^AR$6</f>
        <v>4719087.1362864077</v>
      </c>
      <c r="AS176" s="1">
        <f>Cohort_CF!AS174*Mincers!AI$45*(1+'Cost and Benefit Parameters'!$C$41)^AS$6</f>
        <v>4808927.949742916</v>
      </c>
      <c r="AT176" s="1">
        <f>Cohort_CF!AT174*Mincers!AJ$45*(1+'Cost and Benefit Parameters'!$C$41)^AT$6</f>
        <v>4897539.7248121267</v>
      </c>
      <c r="AU176" s="1">
        <f>Cohort_CF!AU174*Mincers!AK$45*(1+'Cost and Benefit Parameters'!$C$41)^AU$6</f>
        <v>4984792.5329757631</v>
      </c>
      <c r="AV176" s="1">
        <f>Cohort_CF!AV174*Mincers!AL$45*(1+'Cost and Benefit Parameters'!$C$41)^AV$6</f>
        <v>5070556.5590035673</v>
      </c>
      <c r="AW176" s="1">
        <f>Cohort_CF!AW174*Mincers!AM$45*(1+'Cost and Benefit Parameters'!$C$41)^AW$6</f>
        <v>5154702.4171528528</v>
      </c>
      <c r="AX176" s="1">
        <f>Cohort_CF!AX174*Mincers!AN$45*(1+'Cost and Benefit Parameters'!$C$41)^AX$6</f>
        <v>5237101.4716045633</v>
      </c>
      <c r="AY176" s="1">
        <f>Cohort_CF!AY174*Mincers!AO$45*(1+'Cost and Benefit Parameters'!$C$41)^AY$6</f>
        <v>5317626.1600456862</v>
      </c>
      <c r="AZ176" s="1">
        <f>Cohort_CF!AZ174*Mincers!AP$45*(1+'Cost and Benefit Parameters'!$C$41)^AZ$6</f>
        <v>5396150.3192768702</v>
      </c>
      <c r="BA176" s="1" t="str">
        <f>IF(BA153="","",'Cost and Benefit Parameters'!$L$29)</f>
        <v/>
      </c>
      <c r="BB176" s="1" t="str">
        <f>IF(BB153="","",'Cost and Benefit Parameters'!$L$29)</f>
        <v/>
      </c>
      <c r="BC176" s="1" t="str">
        <f>IF(BC153="","",'Cost and Benefit Parameters'!$L$29)</f>
        <v/>
      </c>
      <c r="BD176" s="1" t="str">
        <f>IF(BD153="","",'Cost and Benefit Parameters'!$L$29)</f>
        <v/>
      </c>
      <c r="BE176" s="1" t="str">
        <f>IF(BE153="","",'Cost and Benefit Parameters'!$L$29)</f>
        <v/>
      </c>
      <c r="BF176" s="1" t="str">
        <f>IF(BF153="","",'Cost and Benefit Parameters'!$L$29)</f>
        <v/>
      </c>
      <c r="BG176" s="1" t="str">
        <f>IF(BG153="","",'Cost and Benefit Parameters'!$L$29)</f>
        <v/>
      </c>
      <c r="BH176" s="1" t="str">
        <f>IF(BH153="","",'Cost and Benefit Parameters'!$L$29)</f>
        <v/>
      </c>
      <c r="BI176" s="1" t="str">
        <f>IF(BI153="","",'Cost and Benefit Parameters'!$L$29)</f>
        <v/>
      </c>
      <c r="BJ176" s="1" t="str">
        <f>IF(BJ153="","",'Cost and Benefit Parameters'!$L$29)</f>
        <v/>
      </c>
      <c r="BK176" s="1" t="str">
        <f>IF(BK153="","",'Cost and Benefit Parameters'!$L$29)</f>
        <v/>
      </c>
      <c r="BL176" s="1" t="str">
        <f>IF(BL153="","",'Cost and Benefit Parameters'!$L$29)</f>
        <v/>
      </c>
      <c r="BM176" s="1" t="str">
        <f>IF(BM153="","",'Cost and Benefit Parameters'!$L$29)</f>
        <v/>
      </c>
    </row>
    <row r="177" spans="1:72" x14ac:dyDescent="0.55000000000000004">
      <c r="A177" s="639"/>
      <c r="B177" t="s">
        <v>474</v>
      </c>
      <c r="G177" s="1" t="str">
        <f>IF(G154="","",'Cost and Benefit Parameters'!$L$29)</f>
        <v/>
      </c>
      <c r="H177" s="1" t="str">
        <f>IF(H154="","",'Cost and Benefit Parameters'!$L$29)</f>
        <v/>
      </c>
      <c r="I177" s="1" t="str">
        <f>IF(I154="","",'Cost and Benefit Parameters'!$L$29)</f>
        <v/>
      </c>
      <c r="J177" s="1" t="str">
        <f>IF(J154="","",'Cost and Benefit Parameters'!$L$29)</f>
        <v/>
      </c>
      <c r="K177" s="1" t="str">
        <f>IF(K154="","",'Cost and Benefit Parameters'!$L$29)</f>
        <v/>
      </c>
      <c r="L177" s="1" t="str">
        <f>IF(L154="","",'Cost and Benefit Parameters'!$L$29)</f>
        <v/>
      </c>
      <c r="M177" s="1" t="str">
        <f>IF(M154="","",'Cost and Benefit Parameters'!$L$29)</f>
        <v/>
      </c>
      <c r="N177" s="1">
        <f>Cohort_CF!N175*Mincers!C$45*(1+'Cost and Benefit Parameters'!$C$41)^N$6</f>
        <v>1994615.5207042277</v>
      </c>
      <c r="O177" s="1">
        <f>Cohort_CF!O175*Mincers!D$45*(1+'Cost and Benefit Parameters'!$C$41)^O$6</f>
        <v>2071991.2730889148</v>
      </c>
      <c r="P177" s="1">
        <f>Cohort_CF!P175*Mincers!E$45*(1+'Cost and Benefit Parameters'!$C$41)^P$6</f>
        <v>2151077.5761698587</v>
      </c>
      <c r="Q177" s="1">
        <f>Cohort_CF!Q175*Mincers!F$45*(1+'Cost and Benefit Parameters'!$C$41)^Q$6</f>
        <v>2231843.0345902559</v>
      </c>
      <c r="R177" s="1">
        <f>Cohort_CF!R175*Mincers!G$45*(1+'Cost and Benefit Parameters'!$C$41)^R$6</f>
        <v>2328412.0678208475</v>
      </c>
      <c r="S177" s="1">
        <f>Cohort_CF!S175*Mincers!H$45*(1+'Cost and Benefit Parameters'!$C$41)^S$6</f>
        <v>2411491.2245625933</v>
      </c>
      <c r="T177" s="1">
        <f>Cohort_CF!T175*Mincers!I$45*(1+'Cost and Benefit Parameters'!$C$41)^T$6</f>
        <v>2496036.6247237464</v>
      </c>
      <c r="U177" s="1">
        <f>Cohort_CF!U175*Mincers!J$45*(1+'Cost and Benefit Parameters'!$C$41)^U$6</f>
        <v>2581996.4719150243</v>
      </c>
      <c r="V177" s="1">
        <f>Cohort_CF!V175*Mincers!K$45*(1+'Cost and Benefit Parameters'!$C$41)^V$6</f>
        <v>2669314.5810781256</v>
      </c>
      <c r="W177" s="1">
        <f>Cohort_CF!W175*Mincers!L$45*(1+'Cost and Benefit Parameters'!$C$41)^W$6</f>
        <v>2757930.3644678965</v>
      </c>
      <c r="X177" s="1">
        <f>Cohort_CF!X175*Mincers!M$45*(1+'Cost and Benefit Parameters'!$C$41)^X$6</f>
        <v>2847778.8305809973</v>
      </c>
      <c r="Y177" s="1">
        <f>Cohort_CF!Y175*Mincers!N$45*(1+'Cost and Benefit Parameters'!$C$41)^Y$6</f>
        <v>2938790.5964726331</v>
      </c>
      <c r="Z177" s="1">
        <f>Cohort_CF!Z175*Mincers!O$45*(1+'Cost and Benefit Parameters'!$C$41)^Z$6</f>
        <v>3030891.9138606107</v>
      </c>
      <c r="AA177" s="1">
        <f>Cohort_CF!AA175*Mincers!P$45*(1+'Cost and Benefit Parameters'!$C$41)^AA$6</f>
        <v>3124004.7093703984</v>
      </c>
      <c r="AB177" s="1">
        <f>Cohort_CF!AB175*Mincers!Q$45*(1+'Cost and Benefit Parameters'!$C$41)^AB$6</f>
        <v>3218046.6392257293</v>
      </c>
      <c r="AC177" s="1">
        <f>Cohort_CF!AC175*Mincers!R$45*(1+'Cost and Benefit Parameters'!$C$41)^AC$6</f>
        <v>3312931.1586377639</v>
      </c>
      <c r="AD177" s="1">
        <f>Cohort_CF!AD175*Mincers!S$45*(1+'Cost and Benefit Parameters'!$C$41)^AD$6</f>
        <v>3408567.6060904493</v>
      </c>
      <c r="AE177" s="1">
        <f>Cohort_CF!AE175*Mincers!T$45*(1+'Cost and Benefit Parameters'!$C$41)^AE$6</f>
        <v>3504861.3026629379</v>
      </c>
      <c r="AF177" s="1">
        <f>Cohort_CF!AF175*Mincers!U$45*(1+'Cost and Benefit Parameters'!$C$41)^AF$6</f>
        <v>3601713.6664694222</v>
      </c>
      <c r="AG177" s="1">
        <f>Cohort_CF!AG175*Mincers!V$45*(1+'Cost and Benefit Parameters'!$C$41)^AG$6</f>
        <v>3699022.3422352616</v>
      </c>
      <c r="AH177" s="1">
        <f>Cohort_CF!AH175*Mincers!W$45*(1+'Cost and Benefit Parameters'!$C$41)^AH$6</f>
        <v>3796681.3459639838</v>
      </c>
      <c r="AI177" s="1">
        <f>Cohort_CF!AI175*Mincers!X$45*(1+'Cost and Benefit Parameters'!$C$41)^AI$6</f>
        <v>3894581.2245846186</v>
      </c>
      <c r="AJ177" s="1">
        <f>Cohort_CF!AJ175*Mincers!Y$45*(1+'Cost and Benefit Parameters'!$C$41)^AJ$6</f>
        <v>3992609.2304016291</v>
      </c>
      <c r="AK177" s="1">
        <f>Cohort_CF!AK175*Mincers!Z$45*(1+'Cost and Benefit Parameters'!$C$41)^AK$6</f>
        <v>4090649.510102523</v>
      </c>
      <c r="AL177" s="1">
        <f>Cohort_CF!AL175*Mincers!AA$45*(1+'Cost and Benefit Parameters'!$C$41)^AL$6</f>
        <v>4188583.3080096352</v>
      </c>
      <c r="AM177" s="1">
        <f>Cohort_CF!AM175*Mincers!AB$45*(1+'Cost and Benefit Parameters'!$C$41)^AM$6</f>
        <v>4286289.1831939183</v>
      </c>
      <c r="AN177" s="1">
        <f>Cohort_CF!AN175*Mincers!AC$45*(1+'Cost and Benefit Parameters'!$C$41)^AN$6</f>
        <v>4383643.2400007043</v>
      </c>
      <c r="AO177" s="1">
        <f>Cohort_CF!AO175*Mincers!AD$45*(1+'Cost and Benefit Parameters'!$C$41)^AO$6</f>
        <v>4480519.3714688709</v>
      </c>
      <c r="AP177" s="1">
        <f>Cohort_CF!AP175*Mincers!AE$45*(1+'Cost and Benefit Parameters'!$C$41)^AP$6</f>
        <v>4576789.515058456</v>
      </c>
      <c r="AQ177" s="1">
        <f>Cohort_CF!AQ175*Mincers!AF$45*(1+'Cost and Benefit Parameters'!$C$41)^AQ$6</f>
        <v>4672323.9200354731</v>
      </c>
      <c r="AR177" s="1">
        <f>Cohort_CF!AR175*Mincers!AG$45*(1+'Cost and Benefit Parameters'!$C$41)^AR$6</f>
        <v>4766991.425799259</v>
      </c>
      <c r="AS177" s="1">
        <f>Cohort_CF!AS175*Mincers!AH$45*(1+'Cost and Benefit Parameters'!$C$41)^AS$6</f>
        <v>4860659.7503750008</v>
      </c>
      <c r="AT177" s="1">
        <f>Cohort_CF!AT175*Mincers!AI$45*(1+'Cost and Benefit Parameters'!$C$41)^AT$6</f>
        <v>4953195.7882352024</v>
      </c>
      <c r="AU177" s="1">
        <f>Cohort_CF!AU175*Mincers!AJ$45*(1+'Cost and Benefit Parameters'!$C$41)^AU$6</f>
        <v>5044465.9165564906</v>
      </c>
      <c r="AV177" s="1">
        <f>Cohort_CF!AV175*Mincers!AK$45*(1+'Cost and Benefit Parameters'!$C$41)^AV$6</f>
        <v>5134336.3089650366</v>
      </c>
      <c r="AW177" s="1">
        <f>Cohort_CF!AW175*Mincers!AL$45*(1+'Cost and Benefit Parameters'!$C$41)^AW$6</f>
        <v>5222673.2557736738</v>
      </c>
      <c r="AX177" s="1">
        <f>Cohort_CF!AX175*Mincers!AM$45*(1+'Cost and Benefit Parameters'!$C$41)^AX$6</f>
        <v>5309343.489667437</v>
      </c>
      <c r="AY177" s="1">
        <f>Cohort_CF!AY175*Mincers!AN$45*(1+'Cost and Benefit Parameters'!$C$41)^AY$6</f>
        <v>5394214.5157527002</v>
      </c>
      <c r="AZ177" s="1">
        <f>Cohort_CF!AZ175*Mincers!AO$45*(1+'Cost and Benefit Parameters'!$C$41)^AZ$6</f>
        <v>5477154.9448470576</v>
      </c>
      <c r="BA177" s="1">
        <f>Cohort_CF!BA175*Mincers!AP$45*(1+'Cost and Benefit Parameters'!$C$41)^BA$6</f>
        <v>5558034.8288551774</v>
      </c>
      <c r="BB177" s="1" t="str">
        <f>IF(BB154="","",'Cost and Benefit Parameters'!$L$29)</f>
        <v/>
      </c>
      <c r="BC177" s="1" t="str">
        <f>IF(BC154="","",'Cost and Benefit Parameters'!$L$29)</f>
        <v/>
      </c>
      <c r="BD177" s="1" t="str">
        <f>IF(BD154="","",'Cost and Benefit Parameters'!$L$29)</f>
        <v/>
      </c>
      <c r="BE177" s="1" t="str">
        <f>IF(BE154="","",'Cost and Benefit Parameters'!$L$29)</f>
        <v/>
      </c>
      <c r="BF177" s="1" t="str">
        <f>IF(BF154="","",'Cost and Benefit Parameters'!$L$29)</f>
        <v/>
      </c>
      <c r="BG177" s="1" t="str">
        <f>IF(BG154="","",'Cost and Benefit Parameters'!$L$29)</f>
        <v/>
      </c>
      <c r="BH177" s="1" t="str">
        <f>IF(BH154="","",'Cost and Benefit Parameters'!$L$29)</f>
        <v/>
      </c>
      <c r="BI177" s="1" t="str">
        <f>IF(BI154="","",'Cost and Benefit Parameters'!$L$29)</f>
        <v/>
      </c>
      <c r="BJ177" s="1" t="str">
        <f>IF(BJ154="","",'Cost and Benefit Parameters'!$L$29)</f>
        <v/>
      </c>
      <c r="BK177" s="1" t="str">
        <f>IF(BK154="","",'Cost and Benefit Parameters'!$L$29)</f>
        <v/>
      </c>
      <c r="BL177" s="1" t="str">
        <f>IF(BL154="","",'Cost and Benefit Parameters'!$L$29)</f>
        <v/>
      </c>
      <c r="BM177" s="1" t="str">
        <f>IF(BM154="","",'Cost and Benefit Parameters'!$L$29)</f>
        <v/>
      </c>
    </row>
    <row r="178" spans="1:72" x14ac:dyDescent="0.55000000000000004">
      <c r="A178" s="639"/>
      <c r="B178" t="s">
        <v>475</v>
      </c>
      <c r="G178" s="1" t="str">
        <f>IF(G155="","",'Cost and Benefit Parameters'!$L$29)</f>
        <v/>
      </c>
      <c r="H178" s="1" t="str">
        <f>IF(H155="","",'Cost and Benefit Parameters'!$L$29)</f>
        <v/>
      </c>
      <c r="I178" s="1" t="str">
        <f>IF(I155="","",'Cost and Benefit Parameters'!$L$29)</f>
        <v/>
      </c>
      <c r="J178" s="1" t="str">
        <f>IF(J155="","",'Cost and Benefit Parameters'!$L$29)</f>
        <v/>
      </c>
      <c r="K178" s="1" t="str">
        <f>IF(K155="","",'Cost and Benefit Parameters'!$L$29)</f>
        <v/>
      </c>
      <c r="L178" s="1" t="str">
        <f>IF(L155="","",'Cost and Benefit Parameters'!$L$29)</f>
        <v/>
      </c>
      <c r="M178" s="1" t="str">
        <f>IF(M155="","",'Cost and Benefit Parameters'!$L$29)</f>
        <v/>
      </c>
      <c r="N178" s="1" t="str">
        <f>IF(N155="","",'Cost and Benefit Parameters'!$L$29)</f>
        <v/>
      </c>
      <c r="O178" s="1">
        <f>Cohort_CF!O176*Mincers!C$45*(1+'Cost and Benefit Parameters'!$C$41)^O$6</f>
        <v>2054453.9863253545</v>
      </c>
      <c r="P178" s="1">
        <f>Cohort_CF!P176*Mincers!D$45*(1+'Cost and Benefit Parameters'!$C$41)^P$6</f>
        <v>2134151.0112815825</v>
      </c>
      <c r="Q178" s="1">
        <f>Cohort_CF!Q176*Mincers!E$45*(1+'Cost and Benefit Parameters'!$C$41)^Q$6</f>
        <v>2215609.9034549547</v>
      </c>
      <c r="R178" s="1">
        <f>Cohort_CF!R176*Mincers!F$45*(1+'Cost and Benefit Parameters'!$C$41)^R$6</f>
        <v>2298798.3256279631</v>
      </c>
      <c r="S178" s="1">
        <f>Cohort_CF!S176*Mincers!G$45*(1+'Cost and Benefit Parameters'!$C$41)^S$6</f>
        <v>2398264.4298554724</v>
      </c>
      <c r="T178" s="1">
        <f>Cohort_CF!T176*Mincers!H$45*(1+'Cost and Benefit Parameters'!$C$41)^T$6</f>
        <v>2483835.9612994711</v>
      </c>
      <c r="U178" s="1">
        <f>Cohort_CF!U176*Mincers!I$45*(1+'Cost and Benefit Parameters'!$C$41)^U$6</f>
        <v>2570917.723465459</v>
      </c>
      <c r="V178" s="1">
        <f>Cohort_CF!V176*Mincers!J$45*(1+'Cost and Benefit Parameters'!$C$41)^V$6</f>
        <v>2659456.366072475</v>
      </c>
      <c r="W178" s="1">
        <f>Cohort_CF!W176*Mincers!K$45*(1+'Cost and Benefit Parameters'!$C$41)^W$6</f>
        <v>2749394.0185104692</v>
      </c>
      <c r="X178" s="1">
        <f>Cohort_CF!X176*Mincers!L$45*(1+'Cost and Benefit Parameters'!$C$41)^X$6</f>
        <v>2840668.2754019336</v>
      </c>
      <c r="Y178" s="1">
        <f>Cohort_CF!Y176*Mincers!M$45*(1+'Cost and Benefit Parameters'!$C$41)^Y$6</f>
        <v>2933212.1954984269</v>
      </c>
      <c r="Z178" s="1">
        <f>Cohort_CF!Z176*Mincers!N$45*(1+'Cost and Benefit Parameters'!$C$41)^Z$6</f>
        <v>3026954.3143668119</v>
      </c>
      <c r="AA178" s="1">
        <f>Cohort_CF!AA176*Mincers!O$45*(1+'Cost and Benefit Parameters'!$C$41)^AA$6</f>
        <v>3121818.6712764287</v>
      </c>
      <c r="AB178" s="1">
        <f>Cohort_CF!AB176*Mincers!P$45*(1+'Cost and Benefit Parameters'!$C$41)^AB$6</f>
        <v>3217724.8506515105</v>
      </c>
      <c r="AC178" s="1">
        <f>Cohort_CF!AC176*Mincers!Q$45*(1+'Cost and Benefit Parameters'!$C$41)^AC$6</f>
        <v>3314588.0384025015</v>
      </c>
      <c r="AD178" s="1">
        <f>Cohort_CF!AD176*Mincers!R$45*(1+'Cost and Benefit Parameters'!$C$41)^AD$6</f>
        <v>3412319.0933968965</v>
      </c>
      <c r="AE178" s="1">
        <f>Cohort_CF!AE176*Mincers!S$45*(1+'Cost and Benefit Parameters'!$C$41)^AE$6</f>
        <v>3510824.6342731626</v>
      </c>
      <c r="AF178" s="1">
        <f>Cohort_CF!AF176*Mincers!T$45*(1+'Cost and Benefit Parameters'!$C$41)^AF$6</f>
        <v>3610007.1417428264</v>
      </c>
      <c r="AG178" s="1">
        <f>Cohort_CF!AG176*Mincers!U$45*(1+'Cost and Benefit Parameters'!$C$41)^AG$6</f>
        <v>3709765.0764635047</v>
      </c>
      <c r="AH178" s="1">
        <f>Cohort_CF!AH176*Mincers!V$45*(1+'Cost and Benefit Parameters'!$C$41)^AH$6</f>
        <v>3809993.0125023196</v>
      </c>
      <c r="AI178" s="1">
        <f>Cohort_CF!AI176*Mincers!W$45*(1+'Cost and Benefit Parameters'!$C$41)^AI$6</f>
        <v>3910581.786342903</v>
      </c>
      <c r="AJ178" s="1">
        <f>Cohort_CF!AJ176*Mincers!X$45*(1+'Cost and Benefit Parameters'!$C$41)^AJ$6</f>
        <v>4011418.6613221569</v>
      </c>
      <c r="AK178" s="1">
        <f>Cohort_CF!AK176*Mincers!Y$45*(1+'Cost and Benefit Parameters'!$C$41)^AK$6</f>
        <v>4112387.5073136785</v>
      </c>
      <c r="AL178" s="1">
        <f>Cohort_CF!AL176*Mincers!Z$45*(1+'Cost and Benefit Parameters'!$C$41)^AL$6</f>
        <v>4213368.9954055976</v>
      </c>
      <c r="AM178" s="1">
        <f>Cohort_CF!AM176*Mincers!AA$45*(1+'Cost and Benefit Parameters'!$C$41)^AM$6</f>
        <v>4314240.8072499251</v>
      </c>
      <c r="AN178" s="1">
        <f>Cohort_CF!AN176*Mincers!AB$45*(1+'Cost and Benefit Parameters'!$C$41)^AN$6</f>
        <v>4414877.8586897356</v>
      </c>
      <c r="AO178" s="1">
        <f>Cohort_CF!AO176*Mincers!AC$45*(1+'Cost and Benefit Parameters'!$C$41)^AO$6</f>
        <v>4515152.5372007266</v>
      </c>
      <c r="AP178" s="1">
        <f>Cohort_CF!AP176*Mincers!AD$45*(1+'Cost and Benefit Parameters'!$C$41)^AP$6</f>
        <v>4614934.9526129365</v>
      </c>
      <c r="AQ178" s="1">
        <f>Cohort_CF!AQ176*Mincers!AE$45*(1+'Cost and Benefit Parameters'!$C$41)^AQ$6</f>
        <v>4714093.2005102094</v>
      </c>
      <c r="AR178" s="1">
        <f>Cohort_CF!AR176*Mincers!AF$45*(1+'Cost and Benefit Parameters'!$C$41)^AR$6</f>
        <v>4812493.6376365367</v>
      </c>
      <c r="AS178" s="1">
        <f>Cohort_CF!AS176*Mincers!AG$45*(1+'Cost and Benefit Parameters'!$C$41)^AS$6</f>
        <v>4910001.168573237</v>
      </c>
      <c r="AT178" s="1">
        <f>Cohort_CF!AT176*Mincers!AH$45*(1+'Cost and Benefit Parameters'!$C$41)^AT$6</f>
        <v>5006479.5428862497</v>
      </c>
      <c r="AU178" s="1">
        <f>Cohort_CF!AU176*Mincers!AI$45*(1+'Cost and Benefit Parameters'!$C$41)^AU$6</f>
        <v>5101791.661882259</v>
      </c>
      <c r="AV178" s="1">
        <f>Cohort_CF!AV176*Mincers!AJ$45*(1+'Cost and Benefit Parameters'!$C$41)^AV$6</f>
        <v>5195799.8940531863</v>
      </c>
      <c r="AW178" s="1">
        <f>Cohort_CF!AW176*Mincers!AK$45*(1+'Cost and Benefit Parameters'!$C$41)^AW$6</f>
        <v>5288366.3982339874</v>
      </c>
      <c r="AX178" s="1">
        <f>Cohort_CF!AX176*Mincers!AL$45*(1+'Cost and Benefit Parameters'!$C$41)^AX$6</f>
        <v>5379353.4534468837</v>
      </c>
      <c r="AY178" s="1">
        <f>Cohort_CF!AY176*Mincers!AM$45*(1+'Cost and Benefit Parameters'!$C$41)^AY$6</f>
        <v>5468623.79435746</v>
      </c>
      <c r="AZ178" s="1">
        <f>Cohort_CF!AZ176*Mincers!AN$45*(1+'Cost and Benefit Parameters'!$C$41)^AZ$6</f>
        <v>5556040.9512252808</v>
      </c>
      <c r="BA178" s="1">
        <f>Cohort_CF!BA176*Mincers!AO$45*(1+'Cost and Benefit Parameters'!$C$41)^BA$6</f>
        <v>5641469.5931924693</v>
      </c>
      <c r="BB178" s="1">
        <f>Cohort_CF!BB176*Mincers!AP$45*(1+'Cost and Benefit Parameters'!$C$41)^BB$6</f>
        <v>5724775.8737208322</v>
      </c>
      <c r="BC178" s="1" t="str">
        <f>IF(BC155="","",'Cost and Benefit Parameters'!$L$29)</f>
        <v/>
      </c>
      <c r="BD178" s="1" t="str">
        <f>IF(BD155="","",'Cost and Benefit Parameters'!$L$29)</f>
        <v/>
      </c>
      <c r="BE178" s="1" t="str">
        <f>IF(BE155="","",'Cost and Benefit Parameters'!$L$29)</f>
        <v/>
      </c>
      <c r="BF178" s="1" t="str">
        <f>IF(BF155="","",'Cost and Benefit Parameters'!$L$29)</f>
        <v/>
      </c>
      <c r="BG178" s="1" t="str">
        <f>IF(BG155="","",'Cost and Benefit Parameters'!$L$29)</f>
        <v/>
      </c>
      <c r="BH178" s="1" t="str">
        <f>IF(BH155="","",'Cost and Benefit Parameters'!$L$29)</f>
        <v/>
      </c>
      <c r="BI178" s="1" t="str">
        <f>IF(BI155="","",'Cost and Benefit Parameters'!$L$29)</f>
        <v/>
      </c>
      <c r="BJ178" s="1" t="str">
        <f>IF(BJ155="","",'Cost and Benefit Parameters'!$L$29)</f>
        <v/>
      </c>
      <c r="BK178" s="1" t="str">
        <f>IF(BK155="","",'Cost and Benefit Parameters'!$L$29)</f>
        <v/>
      </c>
      <c r="BL178" s="1" t="str">
        <f>IF(BL155="","",'Cost and Benefit Parameters'!$L$29)</f>
        <v/>
      </c>
      <c r="BM178" s="1" t="str">
        <f>IF(BM155="","",'Cost and Benefit Parameters'!$L$29)</f>
        <v/>
      </c>
    </row>
    <row r="179" spans="1:72" x14ac:dyDescent="0.55000000000000004">
      <c r="A179" s="639"/>
      <c r="B179" t="s">
        <v>476</v>
      </c>
      <c r="G179" s="1" t="str">
        <f>IF(G156="","",'Cost and Benefit Parameters'!$L$29)</f>
        <v/>
      </c>
      <c r="H179" s="1" t="str">
        <f>IF(H156="","",'Cost and Benefit Parameters'!$L$29)</f>
        <v/>
      </c>
      <c r="I179" s="1" t="str">
        <f>IF(I156="","",'Cost and Benefit Parameters'!$L$29)</f>
        <v/>
      </c>
      <c r="J179" s="1" t="str">
        <f>IF(J156="","",'Cost and Benefit Parameters'!$L$29)</f>
        <v/>
      </c>
      <c r="K179" s="1" t="str">
        <f>IF(K156="","",'Cost and Benefit Parameters'!$L$29)</f>
        <v/>
      </c>
      <c r="L179" s="1" t="str">
        <f>IF(L156="","",'Cost and Benefit Parameters'!$L$29)</f>
        <v/>
      </c>
      <c r="M179" s="1" t="str">
        <f>IF(M156="","",'Cost and Benefit Parameters'!$L$29)</f>
        <v/>
      </c>
      <c r="N179" s="1" t="str">
        <f>IF(N156="","",'Cost and Benefit Parameters'!$L$29)</f>
        <v/>
      </c>
      <c r="O179" s="1" t="str">
        <f>IF(O156="","",'Cost and Benefit Parameters'!$L$29)</f>
        <v/>
      </c>
      <c r="P179" s="1">
        <f>Cohort_CF!P177*Mincers!C$45*(1+'Cost and Benefit Parameters'!$C$41)^P$6</f>
        <v>2116087.6059151152</v>
      </c>
      <c r="Q179" s="1">
        <f>Cohort_CF!Q177*Mincers!D$45*(1+'Cost and Benefit Parameters'!$C$41)^Q$6</f>
        <v>2198175.5416200301</v>
      </c>
      <c r="R179" s="1">
        <f>Cohort_CF!R177*Mincers!E$45*(1+'Cost and Benefit Parameters'!$C$41)^R$6</f>
        <v>2282078.2005586028</v>
      </c>
      <c r="S179" s="1">
        <f>Cohort_CF!S177*Mincers!F$45*(1+'Cost and Benefit Parameters'!$C$41)^S$6</f>
        <v>2367762.275396802</v>
      </c>
      <c r="T179" s="1">
        <f>Cohort_CF!T177*Mincers!G$45*(1+'Cost and Benefit Parameters'!$C$41)^T$6</f>
        <v>2470212.362751137</v>
      </c>
      <c r="U179" s="1">
        <f>Cohort_CF!U177*Mincers!H$45*(1+'Cost and Benefit Parameters'!$C$41)^U$6</f>
        <v>2558351.0401384556</v>
      </c>
      <c r="V179" s="1">
        <f>Cohort_CF!V177*Mincers!I$45*(1+'Cost and Benefit Parameters'!$C$41)^V$6</f>
        <v>2648045.2551694219</v>
      </c>
      <c r="W179" s="1">
        <f>Cohort_CF!W177*Mincers!J$45*(1+'Cost and Benefit Parameters'!$C$41)^W$6</f>
        <v>2739240.0570546491</v>
      </c>
      <c r="X179" s="1">
        <f>Cohort_CF!X177*Mincers!K$45*(1+'Cost and Benefit Parameters'!$C$41)^X$6</f>
        <v>2831875.8390657837</v>
      </c>
      <c r="Y179" s="1">
        <f>Cohort_CF!Y177*Mincers!L$45*(1+'Cost and Benefit Parameters'!$C$41)^Y$6</f>
        <v>2925888.3236639914</v>
      </c>
      <c r="Z179" s="1">
        <f>Cohort_CF!Z177*Mincers!M$45*(1+'Cost and Benefit Parameters'!$C$41)^Z$6</f>
        <v>3021208.5613633799</v>
      </c>
      <c r="AA179" s="1">
        <f>Cohort_CF!AA177*Mincers!N$45*(1+'Cost and Benefit Parameters'!$C$41)^AA$6</f>
        <v>3117762.9437978161</v>
      </c>
      <c r="AB179" s="1">
        <f>Cohort_CF!AB177*Mincers!O$45*(1+'Cost and Benefit Parameters'!$C$41)^AB$6</f>
        <v>3215473.2314147218</v>
      </c>
      <c r="AC179" s="1">
        <f>Cohort_CF!AC177*Mincers!P$45*(1+'Cost and Benefit Parameters'!$C$41)^AC$6</f>
        <v>3314256.5961710564</v>
      </c>
      <c r="AD179" s="1">
        <f>Cohort_CF!AD177*Mincers!Q$45*(1+'Cost and Benefit Parameters'!$C$41)^AD$6</f>
        <v>3414025.6795545761</v>
      </c>
      <c r="AE179" s="1">
        <f>Cohort_CF!AE177*Mincers!R$45*(1+'Cost and Benefit Parameters'!$C$41)^AE$6</f>
        <v>3514688.6661988031</v>
      </c>
      <c r="AF179" s="1">
        <f>Cohort_CF!AF177*Mincers!S$45*(1+'Cost and Benefit Parameters'!$C$41)^AF$6</f>
        <v>3616149.3733013584</v>
      </c>
      <c r="AG179" s="1">
        <f>Cohort_CF!AG177*Mincers!T$45*(1+'Cost and Benefit Parameters'!$C$41)^AG$6</f>
        <v>3718307.3559951112</v>
      </c>
      <c r="AH179" s="1">
        <f>Cohort_CF!AH177*Mincers!U$45*(1+'Cost and Benefit Parameters'!$C$41)^AH$6</f>
        <v>3821058.0287574097</v>
      </c>
      <c r="AI179" s="1">
        <f>Cohort_CF!AI177*Mincers!V$45*(1+'Cost and Benefit Parameters'!$C$41)^AI$6</f>
        <v>3924292.8028773889</v>
      </c>
      <c r="AJ179" s="1">
        <f>Cohort_CF!AJ177*Mincers!W$45*(1+'Cost and Benefit Parameters'!$C$41)^AJ$6</f>
        <v>4027899.2399331899</v>
      </c>
      <c r="AK179" s="1">
        <f>Cohort_CF!AK177*Mincers!X$45*(1+'Cost and Benefit Parameters'!$C$41)^AK$6</f>
        <v>4131761.2211618223</v>
      </c>
      <c r="AL179" s="1">
        <f>Cohort_CF!AL177*Mincers!Y$45*(1+'Cost and Benefit Parameters'!$C$41)^AL$6</f>
        <v>4235759.1325330883</v>
      </c>
      <c r="AM179" s="1">
        <f>Cohort_CF!AM177*Mincers!Z$45*(1+'Cost and Benefit Parameters'!$C$41)^AM$6</f>
        <v>4339770.0652677659</v>
      </c>
      <c r="AN179" s="1">
        <f>Cohort_CF!AN177*Mincers!AA$45*(1+'Cost and Benefit Parameters'!$C$41)^AN$6</f>
        <v>4443668.0314674219</v>
      </c>
      <c r="AO179" s="1">
        <f>Cohort_CF!AO177*Mincers!AB$45*(1+'Cost and Benefit Parameters'!$C$41)^AO$6</f>
        <v>4547324.1944504278</v>
      </c>
      <c r="AP179" s="1">
        <f>Cohort_CF!AP177*Mincers!AC$45*(1+'Cost and Benefit Parameters'!$C$41)^AP$6</f>
        <v>4650607.1133167483</v>
      </c>
      <c r="AQ179" s="1">
        <f>Cohort_CF!AQ177*Mincers!AD$45*(1+'Cost and Benefit Parameters'!$C$41)^AQ$6</f>
        <v>4753383.0011913236</v>
      </c>
      <c r="AR179" s="1">
        <f>Cohort_CF!AR177*Mincers!AE$45*(1+'Cost and Benefit Parameters'!$C$41)^AR$6</f>
        <v>4855515.9965255158</v>
      </c>
      <c r="AS179" s="1">
        <f>Cohort_CF!AS177*Mincers!AF$45*(1+'Cost and Benefit Parameters'!$C$41)^AS$6</f>
        <v>4956868.4467656342</v>
      </c>
      <c r="AT179" s="1">
        <f>Cohort_CF!AT177*Mincers!AG$45*(1+'Cost and Benefit Parameters'!$C$41)^AT$6</f>
        <v>5057301.2036304334</v>
      </c>
      <c r="AU179" s="1">
        <f>Cohort_CF!AU177*Mincers!AH$45*(1+'Cost and Benefit Parameters'!$C$41)^AU$6</f>
        <v>5156673.9291728381</v>
      </c>
      <c r="AV179" s="1">
        <f>Cohort_CF!AV177*Mincers!AI$45*(1+'Cost and Benefit Parameters'!$C$41)^AV$6</f>
        <v>5254845.4117387272</v>
      </c>
      <c r="AW179" s="1">
        <f>Cohort_CF!AW177*Mincers!AJ$45*(1+'Cost and Benefit Parameters'!$C$41)^AW$6</f>
        <v>5351673.8908747816</v>
      </c>
      <c r="AX179" s="1">
        <f>Cohort_CF!AX177*Mincers!AK$45*(1+'Cost and Benefit Parameters'!$C$41)^AX$6</f>
        <v>5447017.3901810059</v>
      </c>
      <c r="AY179" s="1">
        <f>Cohort_CF!AY177*Mincers!AL$45*(1+'Cost and Benefit Parameters'!$C$41)^AY$6</f>
        <v>5540734.0570502905</v>
      </c>
      <c r="AZ179" s="1">
        <f>Cohort_CF!AZ177*Mincers!AM$45*(1+'Cost and Benefit Parameters'!$C$41)^AZ$6</f>
        <v>5632682.5081881844</v>
      </c>
      <c r="BA179" s="1">
        <f>Cohort_CF!BA177*Mincers!AN$45*(1+'Cost and Benefit Parameters'!$C$41)^BA$6</f>
        <v>5722722.1797620403</v>
      </c>
      <c r="BB179" s="1">
        <f>Cohort_CF!BB177*Mincers!AO$45*(1+'Cost and Benefit Parameters'!$C$41)^BB$6</f>
        <v>5810713.6809882428</v>
      </c>
      <c r="BC179" s="1">
        <f>Cohort_CF!BC177*Mincers!AP$45*(1+'Cost and Benefit Parameters'!$C$41)^BC$6</f>
        <v>5896519.1499324562</v>
      </c>
      <c r="BD179" s="1" t="str">
        <f>IF(BD156="","",'Cost and Benefit Parameters'!$L$29)</f>
        <v/>
      </c>
      <c r="BE179" s="1" t="str">
        <f>IF(BE156="","",'Cost and Benefit Parameters'!$L$29)</f>
        <v/>
      </c>
      <c r="BF179" s="1" t="str">
        <f>IF(BF156="","",'Cost and Benefit Parameters'!$L$29)</f>
        <v/>
      </c>
      <c r="BG179" s="1" t="str">
        <f>IF(BG156="","",'Cost and Benefit Parameters'!$L$29)</f>
        <v/>
      </c>
      <c r="BH179" s="1" t="str">
        <f>IF(BH156="","",'Cost and Benefit Parameters'!$L$29)</f>
        <v/>
      </c>
      <c r="BI179" s="1" t="str">
        <f>IF(BI156="","",'Cost and Benefit Parameters'!$L$29)</f>
        <v/>
      </c>
      <c r="BJ179" s="1" t="str">
        <f>IF(BJ156="","",'Cost and Benefit Parameters'!$L$29)</f>
        <v/>
      </c>
      <c r="BK179" s="1" t="str">
        <f>IF(BK156="","",'Cost and Benefit Parameters'!$L$29)</f>
        <v/>
      </c>
      <c r="BL179" s="1" t="str">
        <f>IF(BL156="","",'Cost and Benefit Parameters'!$L$29)</f>
        <v/>
      </c>
      <c r="BM179" s="1" t="str">
        <f>IF(BM156="","",'Cost and Benefit Parameters'!$L$29)</f>
        <v/>
      </c>
    </row>
    <row r="180" spans="1:72" x14ac:dyDescent="0.55000000000000004">
      <c r="A180" s="639"/>
      <c r="B180" t="s">
        <v>477</v>
      </c>
      <c r="G180" s="1" t="str">
        <f>IF(G157="","",'Cost and Benefit Parameters'!$L$29)</f>
        <v/>
      </c>
      <c r="H180" s="1" t="str">
        <f>IF(H157="","",'Cost and Benefit Parameters'!$L$29)</f>
        <v/>
      </c>
      <c r="I180" s="1" t="str">
        <f>IF(I157="","",'Cost and Benefit Parameters'!$L$29)</f>
        <v/>
      </c>
      <c r="J180" s="1" t="str">
        <f>IF(J157="","",'Cost and Benefit Parameters'!$L$29)</f>
        <v/>
      </c>
      <c r="K180" s="1" t="str">
        <f>IF(K157="","",'Cost and Benefit Parameters'!$L$29)</f>
        <v/>
      </c>
      <c r="L180" s="1" t="str">
        <f>IF(L157="","",'Cost and Benefit Parameters'!$L$29)</f>
        <v/>
      </c>
      <c r="M180" s="1" t="str">
        <f>IF(M157="","",'Cost and Benefit Parameters'!$L$29)</f>
        <v/>
      </c>
      <c r="N180" s="1" t="str">
        <f>IF(N157="","",'Cost and Benefit Parameters'!$L$29)</f>
        <v/>
      </c>
      <c r="O180" s="1" t="str">
        <f>IF(O157="","",'Cost and Benefit Parameters'!$L$29)</f>
        <v/>
      </c>
      <c r="P180" s="1" t="str">
        <f>IF(P157="","",'Cost and Benefit Parameters'!$L$29)</f>
        <v/>
      </c>
      <c r="Q180" s="1">
        <f>Cohort_CF!Q178*Mincers!C$45*(1+'Cost and Benefit Parameters'!$C$41)^Q$6</f>
        <v>2179570.234092569</v>
      </c>
      <c r="R180" s="1">
        <f>Cohort_CF!R178*Mincers!D$45*(1+'Cost and Benefit Parameters'!$C$41)^R$6</f>
        <v>2264120.8078686306</v>
      </c>
      <c r="S180" s="1">
        <f>Cohort_CF!S178*Mincers!E$45*(1+'Cost and Benefit Parameters'!$C$41)^S$6</f>
        <v>2350540.5465753609</v>
      </c>
      <c r="T180" s="1">
        <f>Cohort_CF!T178*Mincers!F$45*(1+'Cost and Benefit Parameters'!$C$41)^T$6</f>
        <v>2438795.1436587065</v>
      </c>
      <c r="U180" s="1">
        <f>Cohort_CF!U178*Mincers!G$45*(1+'Cost and Benefit Parameters'!$C$41)^U$6</f>
        <v>2544318.7336336714</v>
      </c>
      <c r="V180" s="1">
        <f>Cohort_CF!V178*Mincers!H$45*(1+'Cost and Benefit Parameters'!$C$41)^V$6</f>
        <v>2635101.5713426089</v>
      </c>
      <c r="W180" s="1">
        <f>Cohort_CF!W178*Mincers!I$45*(1+'Cost and Benefit Parameters'!$C$41)^W$6</f>
        <v>2727486.6128245047</v>
      </c>
      <c r="X180" s="1">
        <f>Cohort_CF!X178*Mincers!J$45*(1+'Cost and Benefit Parameters'!$C$41)^X$6</f>
        <v>2821417.2587662884</v>
      </c>
      <c r="Y180" s="1">
        <f>Cohort_CF!Y178*Mincers!K$45*(1+'Cost and Benefit Parameters'!$C$41)^Y$6</f>
        <v>2916832.1142377569</v>
      </c>
      <c r="Z180" s="1">
        <f>Cohort_CF!Z178*Mincers!L$45*(1+'Cost and Benefit Parameters'!$C$41)^Z$6</f>
        <v>3013664.9733739109</v>
      </c>
      <c r="AA180" s="1">
        <f>Cohort_CF!AA178*Mincers!M$45*(1+'Cost and Benefit Parameters'!$C$41)^AA$6</f>
        <v>3111844.8182042809</v>
      </c>
      <c r="AB180" s="1">
        <f>Cohort_CF!AB178*Mincers!N$45*(1+'Cost and Benefit Parameters'!$C$41)^AB$6</f>
        <v>3211295.8321117507</v>
      </c>
      <c r="AC180" s="1">
        <f>Cohort_CF!AC178*Mincers!O$45*(1+'Cost and Benefit Parameters'!$C$41)^AC$6</f>
        <v>3311937.4283571634</v>
      </c>
      <c r="AD180" s="1">
        <f>Cohort_CF!AD178*Mincers!P$45*(1+'Cost and Benefit Parameters'!$C$41)^AD$6</f>
        <v>3413684.2940561874</v>
      </c>
      <c r="AE180" s="1">
        <f>Cohort_CF!AE178*Mincers!Q$45*(1+'Cost and Benefit Parameters'!$C$41)^AE$6</f>
        <v>3516446.4499412132</v>
      </c>
      <c r="AF180" s="1">
        <f>Cohort_CF!AF178*Mincers!R$45*(1+'Cost and Benefit Parameters'!$C$41)^AF$6</f>
        <v>3620129.3261847678</v>
      </c>
      <c r="AG180" s="1">
        <f>Cohort_CF!AG178*Mincers!S$45*(1+'Cost and Benefit Parameters'!$C$41)^AG$6</f>
        <v>3724633.8545003985</v>
      </c>
      <c r="AH180" s="1">
        <f>Cohort_CF!AH178*Mincers!T$45*(1+'Cost and Benefit Parameters'!$C$41)^AH$6</f>
        <v>3829856.5766749643</v>
      </c>
      <c r="AI180" s="1">
        <f>Cohort_CF!AI178*Mincers!U$45*(1+'Cost and Benefit Parameters'!$C$41)^AI$6</f>
        <v>3935689.7696201317</v>
      </c>
      <c r="AJ180" s="1">
        <f>Cohort_CF!AJ178*Mincers!V$45*(1+'Cost and Benefit Parameters'!$C$41)^AJ$6</f>
        <v>4042021.5869637104</v>
      </c>
      <c r="AK180" s="1">
        <f>Cohort_CF!AK178*Mincers!W$45*(1+'Cost and Benefit Parameters'!$C$41)^AK$6</f>
        <v>4148736.2171311863</v>
      </c>
      <c r="AL180" s="1">
        <f>Cohort_CF!AL178*Mincers!X$45*(1+'Cost and Benefit Parameters'!$C$41)^AL$6</f>
        <v>4255714.0577966766</v>
      </c>
      <c r="AM180" s="1">
        <f>Cohort_CF!AM178*Mincers!Y$45*(1+'Cost and Benefit Parameters'!$C$41)^AM$6</f>
        <v>4362831.9065090809</v>
      </c>
      <c r="AN180" s="1">
        <f>Cohort_CF!AN178*Mincers!Z$45*(1+'Cost and Benefit Parameters'!$C$41)^AN$6</f>
        <v>4469963.1672257986</v>
      </c>
      <c r="AO180" s="1">
        <f>Cohort_CF!AO178*Mincers!AA$45*(1+'Cost and Benefit Parameters'!$C$41)^AO$6</f>
        <v>4576978.072411445</v>
      </c>
      <c r="AP180" s="1">
        <f>Cohort_CF!AP178*Mincers!AB$45*(1+'Cost and Benefit Parameters'!$C$41)^AP$6</f>
        <v>4683743.9202839406</v>
      </c>
      <c r="AQ180" s="1">
        <f>Cohort_CF!AQ178*Mincers!AC$45*(1+'Cost and Benefit Parameters'!$C$41)^AQ$6</f>
        <v>4790125.3267162498</v>
      </c>
      <c r="AR180" s="1">
        <f>Cohort_CF!AR178*Mincers!AD$45*(1+'Cost and Benefit Parameters'!$C$41)^AR$6</f>
        <v>4895984.4912270643</v>
      </c>
      <c r="AS180" s="1">
        <f>Cohort_CF!AS178*Mincers!AE$45*(1+'Cost and Benefit Parameters'!$C$41)^AS$6</f>
        <v>5001181.4764212817</v>
      </c>
      <c r="AT180" s="1">
        <f>Cohort_CF!AT178*Mincers!AF$45*(1+'Cost and Benefit Parameters'!$C$41)^AT$6</f>
        <v>5105574.500168602</v>
      </c>
      <c r="AU180" s="1">
        <f>Cohort_CF!AU178*Mincers!AG$45*(1+'Cost and Benefit Parameters'!$C$41)^AU$6</f>
        <v>5209020.2397393463</v>
      </c>
      <c r="AV180" s="1">
        <f>Cohort_CF!AV178*Mincers!AH$45*(1+'Cost and Benefit Parameters'!$C$41)^AV$6</f>
        <v>5311374.1470480235</v>
      </c>
      <c r="AW180" s="1">
        <f>Cohort_CF!AW178*Mincers!AI$45*(1+'Cost and Benefit Parameters'!$C$41)^AW$6</f>
        <v>5412490.7740908889</v>
      </c>
      <c r="AX180" s="1">
        <f>Cohort_CF!AX178*Mincers!AJ$45*(1+'Cost and Benefit Parameters'!$C$41)^AX$6</f>
        <v>5512224.1076010242</v>
      </c>
      <c r="AY180" s="1">
        <f>Cohort_CF!AY178*Mincers!AK$45*(1+'Cost and Benefit Parameters'!$C$41)^AY$6</f>
        <v>5610427.9118864369</v>
      </c>
      <c r="AZ180" s="1">
        <f>Cohort_CF!AZ178*Mincers!AL$45*(1+'Cost and Benefit Parameters'!$C$41)^AZ$6</f>
        <v>5706956.0787617993</v>
      </c>
      <c r="BA180" s="1">
        <f>Cohort_CF!BA178*Mincers!AM$45*(1+'Cost and Benefit Parameters'!$C$41)^BA$6</f>
        <v>5801662.9834338306</v>
      </c>
      <c r="BB180" s="1">
        <f>Cohort_CF!BB178*Mincers!AN$45*(1+'Cost and Benefit Parameters'!$C$41)^BB$6</f>
        <v>5894403.845154901</v>
      </c>
      <c r="BC180" s="1">
        <f>Cohort_CF!BC178*Mincers!AO$45*(1+'Cost and Benefit Parameters'!$C$41)^BC$6</f>
        <v>5985035.09141789</v>
      </c>
      <c r="BD180" s="1">
        <f>Cohort_CF!BD178*Mincers!AP$45*(1+'Cost and Benefit Parameters'!$C$41)^BD$6</f>
        <v>6073414.7244304297</v>
      </c>
      <c r="BE180" s="1" t="str">
        <f>IF(BE157="","",'Cost and Benefit Parameters'!$L$29)</f>
        <v/>
      </c>
      <c r="BF180" s="1" t="str">
        <f>IF(BF157="","",'Cost and Benefit Parameters'!$L$29)</f>
        <v/>
      </c>
      <c r="BG180" s="1" t="str">
        <f>IF(BG157="","",'Cost and Benefit Parameters'!$L$29)</f>
        <v/>
      </c>
      <c r="BH180" s="1" t="str">
        <f>IF(BH157="","",'Cost and Benefit Parameters'!$L$29)</f>
        <v/>
      </c>
      <c r="BI180" s="1" t="str">
        <f>IF(BI157="","",'Cost and Benefit Parameters'!$L$29)</f>
        <v/>
      </c>
      <c r="BJ180" s="1" t="str">
        <f>IF(BJ157="","",'Cost and Benefit Parameters'!$L$29)</f>
        <v/>
      </c>
      <c r="BK180" s="1" t="str">
        <f>IF(BK157="","",'Cost and Benefit Parameters'!$L$29)</f>
        <v/>
      </c>
      <c r="BL180" s="1" t="str">
        <f>IF(BL157="","",'Cost and Benefit Parameters'!$L$29)</f>
        <v/>
      </c>
      <c r="BM180" s="1" t="str">
        <f>IF(BM157="","",'Cost and Benefit Parameters'!$L$29)</f>
        <v/>
      </c>
    </row>
    <row r="181" spans="1:72" x14ac:dyDescent="0.55000000000000004">
      <c r="A181" s="639"/>
      <c r="B181" t="s">
        <v>478</v>
      </c>
      <c r="G181" s="1" t="str">
        <f>IF(G158="","",'Cost and Benefit Parameters'!$L$29)</f>
        <v/>
      </c>
      <c r="H181" s="1" t="str">
        <f>IF(H158="","",'Cost and Benefit Parameters'!$L$29)</f>
        <v/>
      </c>
      <c r="I181" s="1" t="str">
        <f>IF(I158="","",'Cost and Benefit Parameters'!$L$29)</f>
        <v/>
      </c>
      <c r="J181" s="1" t="str">
        <f>IF(J158="","",'Cost and Benefit Parameters'!$L$29)</f>
        <v/>
      </c>
      <c r="K181" s="1" t="str">
        <f>IF(K158="","",'Cost and Benefit Parameters'!$L$29)</f>
        <v/>
      </c>
      <c r="L181" s="1" t="str">
        <f>IF(L158="","",'Cost and Benefit Parameters'!$L$29)</f>
        <v/>
      </c>
      <c r="M181" s="1" t="str">
        <f>IF(M158="","",'Cost and Benefit Parameters'!$L$29)</f>
        <v/>
      </c>
      <c r="N181" s="1" t="str">
        <f>IF(N158="","",'Cost and Benefit Parameters'!$L$29)</f>
        <v/>
      </c>
      <c r="O181" s="1" t="str">
        <f>IF(O158="","",'Cost and Benefit Parameters'!$L$29)</f>
        <v/>
      </c>
      <c r="P181" s="1" t="str">
        <f>IF(P158="","",'Cost and Benefit Parameters'!$L$29)</f>
        <v/>
      </c>
      <c r="Q181" s="1" t="str">
        <f>IF(Q158="","",'Cost and Benefit Parameters'!$L$29)</f>
        <v/>
      </c>
      <c r="R181" s="1">
        <f>Cohort_CF!R179*Mincers!C$45*(1+'Cost and Benefit Parameters'!$C$41)^R$6</f>
        <v>2244957.3411153452</v>
      </c>
      <c r="S181" s="1">
        <f>Cohort_CF!S179*Mincers!D$45*(1+'Cost and Benefit Parameters'!$C$41)^S$6</f>
        <v>2332044.4321046891</v>
      </c>
      <c r="T181" s="1">
        <f>Cohort_CF!T179*Mincers!E$45*(1+'Cost and Benefit Parameters'!$C$41)^T$6</f>
        <v>2421056.7629726222</v>
      </c>
      <c r="U181" s="1">
        <f>Cohort_CF!U179*Mincers!F$45*(1+'Cost and Benefit Parameters'!$C$41)^U$6</f>
        <v>2511958.9979684674</v>
      </c>
      <c r="V181" s="1">
        <f>Cohort_CF!V179*Mincers!G$45*(1+'Cost and Benefit Parameters'!$C$41)^V$6</f>
        <v>2620648.295642681</v>
      </c>
      <c r="W181" s="1">
        <f>Cohort_CF!W179*Mincers!H$45*(1+'Cost and Benefit Parameters'!$C$41)^W$6</f>
        <v>2714154.6184828873</v>
      </c>
      <c r="X181" s="1">
        <f>Cohort_CF!X179*Mincers!I$45*(1+'Cost and Benefit Parameters'!$C$41)^X$6</f>
        <v>2809311.2112092399</v>
      </c>
      <c r="Y181" s="1">
        <f>Cohort_CF!Y179*Mincers!J$45*(1+'Cost and Benefit Parameters'!$C$41)^Y$6</f>
        <v>2906059.7765292772</v>
      </c>
      <c r="Z181" s="1">
        <f>Cohort_CF!Z179*Mincers!K$45*(1+'Cost and Benefit Parameters'!$C$41)^Z$6</f>
        <v>3004337.0776648894</v>
      </c>
      <c r="AA181" s="1">
        <f>Cohort_CF!AA179*Mincers!L$45*(1+'Cost and Benefit Parameters'!$C$41)^AA$6</f>
        <v>3104074.9225751278</v>
      </c>
      <c r="AB181" s="1">
        <f>Cohort_CF!AB179*Mincers!M$45*(1+'Cost and Benefit Parameters'!$C$41)^AB$6</f>
        <v>3205200.1627504095</v>
      </c>
      <c r="AC181" s="1">
        <f>Cohort_CF!AC179*Mincers!N$45*(1+'Cost and Benefit Parameters'!$C$41)^AC$6</f>
        <v>3307634.7070751032</v>
      </c>
      <c r="AD181" s="1">
        <f>Cohort_CF!AD179*Mincers!O$45*(1+'Cost and Benefit Parameters'!$C$41)^AD$6</f>
        <v>3411295.5512078782</v>
      </c>
      <c r="AE181" s="1">
        <f>Cohort_CF!AE179*Mincers!P$45*(1+'Cost and Benefit Parameters'!$C$41)^AE$6</f>
        <v>3516094.8228778727</v>
      </c>
      <c r="AF181" s="1">
        <f>Cohort_CF!AF179*Mincers!Q$45*(1+'Cost and Benefit Parameters'!$C$41)^AF$6</f>
        <v>3621939.8434394505</v>
      </c>
      <c r="AG181" s="1">
        <f>Cohort_CF!AG179*Mincers!R$45*(1+'Cost and Benefit Parameters'!$C$41)^AG$6</f>
        <v>3728733.2059703101</v>
      </c>
      <c r="AH181" s="1">
        <f>Cohort_CF!AH179*Mincers!S$45*(1+'Cost and Benefit Parameters'!$C$41)^AH$6</f>
        <v>3836372.8701354107</v>
      </c>
      <c r="AI181" s="1">
        <f>Cohort_CF!AI179*Mincers!T$45*(1+'Cost and Benefit Parameters'!$C$41)^AI$6</f>
        <v>3944752.2739752131</v>
      </c>
      <c r="AJ181" s="1">
        <f>Cohort_CF!AJ179*Mincers!U$45*(1+'Cost and Benefit Parameters'!$C$41)^AJ$6</f>
        <v>4053760.4627087354</v>
      </c>
      <c r="AK181" s="1">
        <f>Cohort_CF!AK179*Mincers!V$45*(1+'Cost and Benefit Parameters'!$C$41)^AK$6</f>
        <v>4163282.2345726225</v>
      </c>
      <c r="AL181" s="1">
        <f>Cohort_CF!AL179*Mincers!W$45*(1+'Cost and Benefit Parameters'!$C$41)^AL$6</f>
        <v>4273198.3036451209</v>
      </c>
      <c r="AM181" s="1">
        <f>Cohort_CF!AM179*Mincers!X$45*(1+'Cost and Benefit Parameters'!$C$41)^AM$6</f>
        <v>4383385.4795305766</v>
      </c>
      <c r="AN181" s="1">
        <f>Cohort_CF!AN179*Mincers!Y$45*(1+'Cost and Benefit Parameters'!$C$41)^AN$6</f>
        <v>4493716.8637043526</v>
      </c>
      <c r="AO181" s="1">
        <f>Cohort_CF!AO179*Mincers!Z$45*(1+'Cost and Benefit Parameters'!$C$41)^AO$6</f>
        <v>4604062.0622425731</v>
      </c>
      <c r="AP181" s="1">
        <f>Cohort_CF!AP179*Mincers!AA$45*(1+'Cost and Benefit Parameters'!$C$41)^AP$6</f>
        <v>4714287.4145837883</v>
      </c>
      <c r="AQ181" s="1">
        <f>Cohort_CF!AQ179*Mincers!AB$45*(1+'Cost and Benefit Parameters'!$C$41)^AQ$6</f>
        <v>4824256.2378924582</v>
      </c>
      <c r="AR181" s="1">
        <f>Cohort_CF!AR179*Mincers!AC$45*(1+'Cost and Benefit Parameters'!$C$41)^AR$6</f>
        <v>4933829.0865177372</v>
      </c>
      <c r="AS181" s="1">
        <f>Cohort_CF!AS179*Mincers!AD$45*(1+'Cost and Benefit Parameters'!$C$41)^AS$6</f>
        <v>5042864.0259638764</v>
      </c>
      <c r="AT181" s="1">
        <f>Cohort_CF!AT179*Mincers!AE$45*(1+'Cost and Benefit Parameters'!$C$41)^AT$6</f>
        <v>5151216.9207139192</v>
      </c>
      <c r="AU181" s="1">
        <f>Cohort_CF!AU179*Mincers!AF$45*(1+'Cost and Benefit Parameters'!$C$41)^AU$6</f>
        <v>5258741.7351736603</v>
      </c>
      <c r="AV181" s="1">
        <f>Cohort_CF!AV179*Mincers!AG$45*(1+'Cost and Benefit Parameters'!$C$41)^AV$6</f>
        <v>5365290.8469315274</v>
      </c>
      <c r="AW181" s="1">
        <f>Cohort_CF!AW179*Mincers!AH$45*(1+'Cost and Benefit Parameters'!$C$41)^AW$6</f>
        <v>5470715.3714594636</v>
      </c>
      <c r="AX181" s="1">
        <f>Cohort_CF!AX179*Mincers!AI$45*(1+'Cost and Benefit Parameters'!$C$41)^AX$6</f>
        <v>5574865.4973136149</v>
      </c>
      <c r="AY181" s="1">
        <f>Cohort_CF!AY179*Mincers!AJ$45*(1+'Cost and Benefit Parameters'!$C$41)^AY$6</f>
        <v>5677590.830829055</v>
      </c>
      <c r="AZ181" s="1">
        <f>Cohort_CF!AZ179*Mincers!AK$45*(1+'Cost and Benefit Parameters'!$C$41)^AZ$6</f>
        <v>5778740.7492430294</v>
      </c>
      <c r="BA181" s="1">
        <f>Cohort_CF!BA179*Mincers!AL$45*(1+'Cost and Benefit Parameters'!$C$41)^BA$6</f>
        <v>5878164.7611246537</v>
      </c>
      <c r="BB181" s="1">
        <f>Cohort_CF!BB179*Mincers!AM$45*(1+'Cost and Benefit Parameters'!$C$41)^BB$6</f>
        <v>5975712.8729368448</v>
      </c>
      <c r="BC181" s="1">
        <f>Cohort_CF!BC179*Mincers!AN$45*(1+'Cost and Benefit Parameters'!$C$41)^BC$6</f>
        <v>6071235.960509547</v>
      </c>
      <c r="BD181" s="1">
        <f>Cohort_CF!BD179*Mincers!AO$45*(1+'Cost and Benefit Parameters'!$C$41)^BD$6</f>
        <v>6164586.1441604262</v>
      </c>
      <c r="BE181" s="1">
        <f>Cohort_CF!BE179*Mincers!AP$45*(1+'Cost and Benefit Parameters'!$C$41)^BE$6</f>
        <v>6255617.166163343</v>
      </c>
      <c r="BF181" s="1" t="str">
        <f>IF(BF158="","",'Cost and Benefit Parameters'!$L$29)</f>
        <v/>
      </c>
      <c r="BG181" s="1" t="str">
        <f>IF(BG158="","",'Cost and Benefit Parameters'!$L$29)</f>
        <v/>
      </c>
      <c r="BH181" s="1" t="str">
        <f>IF(BH158="","",'Cost and Benefit Parameters'!$L$29)</f>
        <v/>
      </c>
      <c r="BI181" s="1" t="str">
        <f>IF(BI158="","",'Cost and Benefit Parameters'!$L$29)</f>
        <v/>
      </c>
      <c r="BJ181" s="1" t="str">
        <f>IF(BJ158="","",'Cost and Benefit Parameters'!$L$29)</f>
        <v/>
      </c>
      <c r="BK181" s="1" t="str">
        <f>IF(BK158="","",'Cost and Benefit Parameters'!$L$29)</f>
        <v/>
      </c>
      <c r="BL181" s="1" t="str">
        <f>IF(BL158="","",'Cost and Benefit Parameters'!$L$29)</f>
        <v/>
      </c>
      <c r="BM181" s="1" t="str">
        <f>IF(BM158="","",'Cost and Benefit Parameters'!$L$29)</f>
        <v/>
      </c>
    </row>
    <row r="182" spans="1:72" x14ac:dyDescent="0.55000000000000004">
      <c r="A182" s="639"/>
      <c r="B182" t="s">
        <v>479</v>
      </c>
      <c r="G182" s="1" t="str">
        <f>IF(G159="","",'Cost and Benefit Parameters'!$L$29)</f>
        <v/>
      </c>
      <c r="H182" s="1" t="str">
        <f>IF(H159="","",'Cost and Benefit Parameters'!$L$29)</f>
        <v/>
      </c>
      <c r="I182" s="1" t="str">
        <f>IF(I159="","",'Cost and Benefit Parameters'!$L$29)</f>
        <v/>
      </c>
      <c r="J182" s="1" t="str">
        <f>IF(J159="","",'Cost and Benefit Parameters'!$L$29)</f>
        <v/>
      </c>
      <c r="K182" s="1" t="str">
        <f>IF(K159="","",'Cost and Benefit Parameters'!$L$29)</f>
        <v/>
      </c>
      <c r="L182" s="1" t="str">
        <f>IF(L159="","",'Cost and Benefit Parameters'!$L$29)</f>
        <v/>
      </c>
      <c r="M182" s="1" t="str">
        <f>IF(M159="","",'Cost and Benefit Parameters'!$L$29)</f>
        <v/>
      </c>
      <c r="N182" s="1" t="str">
        <f>IF(N159="","",'Cost and Benefit Parameters'!$L$29)</f>
        <v/>
      </c>
      <c r="O182" s="1" t="str">
        <f>IF(O159="","",'Cost and Benefit Parameters'!$L$29)</f>
        <v/>
      </c>
      <c r="P182" s="1" t="str">
        <f>IF(P159="","",'Cost and Benefit Parameters'!$L$29)</f>
        <v/>
      </c>
      <c r="Q182" s="1" t="str">
        <f>IF(Q159="","",'Cost and Benefit Parameters'!$L$29)</f>
        <v/>
      </c>
      <c r="R182" s="1" t="str">
        <f>IF(R159="","",'Cost and Benefit Parameters'!$L$29)</f>
        <v/>
      </c>
      <c r="S182" s="1">
        <f>Cohort_CF!S180*Mincers!C$45*(1+'Cost and Benefit Parameters'!$C$41)^S$6</f>
        <v>2312306.0613488057</v>
      </c>
      <c r="T182" s="1">
        <f>Cohort_CF!T180*Mincers!D$45*(1+'Cost and Benefit Parameters'!$C$41)^T$6</f>
        <v>2402005.7650678302</v>
      </c>
      <c r="U182" s="1">
        <f>Cohort_CF!U180*Mincers!E$45*(1+'Cost and Benefit Parameters'!$C$41)^U$6</f>
        <v>2493688.4658618011</v>
      </c>
      <c r="V182" s="1">
        <f>Cohort_CF!V180*Mincers!F$45*(1+'Cost and Benefit Parameters'!$C$41)^V$6</f>
        <v>2587317.7679075212</v>
      </c>
      <c r="W182" s="1">
        <f>Cohort_CF!W180*Mincers!G$45*(1+'Cost and Benefit Parameters'!$C$41)^W$6</f>
        <v>2699267.7445119615</v>
      </c>
      <c r="X182" s="1">
        <f>Cohort_CF!X180*Mincers!H$45*(1+'Cost and Benefit Parameters'!$C$41)^X$6</f>
        <v>2795579.2570373737</v>
      </c>
      <c r="Y182" s="1">
        <f>Cohort_CF!Y180*Mincers!I$45*(1+'Cost and Benefit Parameters'!$C$41)^Y$6</f>
        <v>2893590.5475455169</v>
      </c>
      <c r="Z182" s="1">
        <f>Cohort_CF!Z180*Mincers!J$45*(1+'Cost and Benefit Parameters'!$C$41)^Z$6</f>
        <v>2993241.5698251552</v>
      </c>
      <c r="AA182" s="1">
        <f>Cohort_CF!AA180*Mincers!K$45*(1+'Cost and Benefit Parameters'!$C$41)^AA$6</f>
        <v>3094467.1899948358</v>
      </c>
      <c r="AB182" s="1">
        <f>Cohort_CF!AB180*Mincers!L$45*(1+'Cost and Benefit Parameters'!$C$41)^AB$6</f>
        <v>3197197.1702523823</v>
      </c>
      <c r="AC182" s="1">
        <f>Cohort_CF!AC180*Mincers!M$45*(1+'Cost and Benefit Parameters'!$C$41)^AC$6</f>
        <v>3301356.1676329221</v>
      </c>
      <c r="AD182" s="1">
        <f>Cohort_CF!AD180*Mincers!N$45*(1+'Cost and Benefit Parameters'!$C$41)^AD$6</f>
        <v>3406863.748287356</v>
      </c>
      <c r="AE182" s="1">
        <f>Cohort_CF!AE180*Mincers!O$45*(1+'Cost and Benefit Parameters'!$C$41)^AE$6</f>
        <v>3513634.4177441141</v>
      </c>
      <c r="AF182" s="1">
        <f>Cohort_CF!AF180*Mincers!P$45*(1+'Cost and Benefit Parameters'!$C$41)^AF$6</f>
        <v>3621577.6675642096</v>
      </c>
      <c r="AG182" s="1">
        <f>Cohort_CF!AG180*Mincers!Q$45*(1+'Cost and Benefit Parameters'!$C$41)^AG$6</f>
        <v>3730598.0387426335</v>
      </c>
      <c r="AH182" s="1">
        <f>Cohort_CF!AH180*Mincers!R$45*(1+'Cost and Benefit Parameters'!$C$41)^AH$6</f>
        <v>3840595.2021494196</v>
      </c>
      <c r="AI182" s="1">
        <f>Cohort_CF!AI180*Mincers!S$45*(1+'Cost and Benefit Parameters'!$C$41)^AI$6</f>
        <v>3951464.0562394722</v>
      </c>
      <c r="AJ182" s="1">
        <f>Cohort_CF!AJ180*Mincers!T$45*(1+'Cost and Benefit Parameters'!$C$41)^AJ$6</f>
        <v>4063094.8421944692</v>
      </c>
      <c r="AK182" s="1">
        <f>Cohort_CF!AK180*Mincers!U$45*(1+'Cost and Benefit Parameters'!$C$41)^AK$6</f>
        <v>4175373.2765899985</v>
      </c>
      <c r="AL182" s="1">
        <f>Cohort_CF!AL180*Mincers!V$45*(1+'Cost and Benefit Parameters'!$C$41)^AL$6</f>
        <v>4288180.7016098006</v>
      </c>
      <c r="AM182" s="1">
        <f>Cohort_CF!AM180*Mincers!W$45*(1+'Cost and Benefit Parameters'!$C$41)^AM$6</f>
        <v>4401394.252754475</v>
      </c>
      <c r="AN182" s="1">
        <f>Cohort_CF!AN180*Mincers!X$45*(1+'Cost and Benefit Parameters'!$C$41)^AN$6</f>
        <v>4514887.0439164937</v>
      </c>
      <c r="AO182" s="1">
        <f>Cohort_CF!AO180*Mincers!Y$45*(1+'Cost and Benefit Parameters'!$C$41)^AO$6</f>
        <v>4628528.369615484</v>
      </c>
      <c r="AP182" s="1">
        <f>Cohort_CF!AP180*Mincers!Z$45*(1+'Cost and Benefit Parameters'!$C$41)^AP$6</f>
        <v>4742183.9241098501</v>
      </c>
      <c r="AQ182" s="1">
        <f>Cohort_CF!AQ180*Mincers!AA$45*(1+'Cost and Benefit Parameters'!$C$41)^AQ$6</f>
        <v>4855716.0370213008</v>
      </c>
      <c r="AR182" s="1">
        <f>Cohort_CF!AR180*Mincers!AB$45*(1+'Cost and Benefit Parameters'!$C$41)^AR$6</f>
        <v>4968983.9250292322</v>
      </c>
      <c r="AS182" s="1">
        <f>Cohort_CF!AS180*Mincers!AC$45*(1+'Cost and Benefit Parameters'!$C$41)^AS$6</f>
        <v>5081843.95911327</v>
      </c>
      <c r="AT182" s="1">
        <f>Cohort_CF!AT180*Mincers!AD$45*(1+'Cost and Benefit Parameters'!$C$41)^AT$6</f>
        <v>5194149.9467427917</v>
      </c>
      <c r="AU182" s="1">
        <f>Cohort_CF!AU180*Mincers!AE$45*(1+'Cost and Benefit Parameters'!$C$41)^AU$6</f>
        <v>5305753.428335337</v>
      </c>
      <c r="AV182" s="1">
        <f>Cohort_CF!AV180*Mincers!AF$45*(1+'Cost and Benefit Parameters'!$C$41)^AV$6</f>
        <v>5416503.9872288704</v>
      </c>
      <c r="AW182" s="1">
        <f>Cohort_CF!AW180*Mincers!AG$45*(1+'Cost and Benefit Parameters'!$C$41)^AW$6</f>
        <v>5526249.5723394733</v>
      </c>
      <c r="AX182" s="1">
        <f>Cohort_CF!AX180*Mincers!AH$45*(1+'Cost and Benefit Parameters'!$C$41)^AX$6</f>
        <v>5634836.8326032469</v>
      </c>
      <c r="AY182" s="1">
        <f>Cohort_CF!AY180*Mincers!AI$45*(1+'Cost and Benefit Parameters'!$C$41)^AY$6</f>
        <v>5742111.4622330228</v>
      </c>
      <c r="AZ182" s="1">
        <f>Cohort_CF!AZ180*Mincers!AJ$45*(1+'Cost and Benefit Parameters'!$C$41)^AZ$6</f>
        <v>5847918.5557539267</v>
      </c>
      <c r="BA182" s="1">
        <f>Cohort_CF!BA180*Mincers!AK$45*(1+'Cost and Benefit Parameters'!$C$41)^BA$6</f>
        <v>5952102.9717203211</v>
      </c>
      <c r="BB182" s="1">
        <f>Cohort_CF!BB180*Mincers!AL$45*(1+'Cost and Benefit Parameters'!$C$41)^BB$6</f>
        <v>6054509.7039583931</v>
      </c>
      <c r="BC182" s="1">
        <f>Cohort_CF!BC180*Mincers!AM$45*(1+'Cost and Benefit Parameters'!$C$41)^BC$6</f>
        <v>6154984.2591249496</v>
      </c>
      <c r="BD182" s="1">
        <f>Cohort_CF!BD180*Mincers!AN$45*(1+'Cost and Benefit Parameters'!$C$41)^BD$6</f>
        <v>6253373.0393248331</v>
      </c>
      <c r="BE182" s="1">
        <f>Cohort_CF!BE180*Mincers!AO$45*(1+'Cost and Benefit Parameters'!$C$41)^BE$6</f>
        <v>6349523.7284852397</v>
      </c>
      <c r="BF182" s="1">
        <f>Cohort_CF!BF180*Mincers!AP$45*(1+'Cost and Benefit Parameters'!$C$41)^BF$6</f>
        <v>6443285.6811482431</v>
      </c>
      <c r="BG182" s="1" t="str">
        <f>IF(BG159="","",'Cost and Benefit Parameters'!$L$29)</f>
        <v/>
      </c>
      <c r="BH182" s="1" t="str">
        <f>IF(BH159="","",'Cost and Benefit Parameters'!$L$29)</f>
        <v/>
      </c>
      <c r="BI182" s="1" t="str">
        <f>IF(BI159="","",'Cost and Benefit Parameters'!$L$29)</f>
        <v/>
      </c>
      <c r="BJ182" s="1" t="str">
        <f>IF(BJ159="","",'Cost and Benefit Parameters'!$L$29)</f>
        <v/>
      </c>
      <c r="BK182" s="1" t="str">
        <f>IF(BK159="","",'Cost and Benefit Parameters'!$L$29)</f>
        <v/>
      </c>
      <c r="BL182" s="1" t="str">
        <f>IF(BL159="","",'Cost and Benefit Parameters'!$L$29)</f>
        <v/>
      </c>
      <c r="BM182" s="1" t="str">
        <f>IF(BM159="","",'Cost and Benefit Parameters'!$L$29)</f>
        <v/>
      </c>
    </row>
    <row r="183" spans="1:72" x14ac:dyDescent="0.55000000000000004">
      <c r="A183" s="639"/>
      <c r="B183" t="s">
        <v>480</v>
      </c>
      <c r="G183" s="1" t="str">
        <f>IF(G160="","",'Cost and Benefit Parameters'!$L$29)</f>
        <v/>
      </c>
      <c r="H183" s="1" t="str">
        <f>IF(H160="","",'Cost and Benefit Parameters'!$L$29)</f>
        <v/>
      </c>
      <c r="I183" s="1" t="str">
        <f>IF(I160="","",'Cost and Benefit Parameters'!$L$29)</f>
        <v/>
      </c>
      <c r="J183" s="1" t="str">
        <f>IF(J160="","",'Cost and Benefit Parameters'!$L$29)</f>
        <v/>
      </c>
      <c r="K183" s="1" t="str">
        <f>IF(K160="","",'Cost and Benefit Parameters'!$L$29)</f>
        <v/>
      </c>
      <c r="L183" s="1" t="str">
        <f>IF(L160="","",'Cost and Benefit Parameters'!$L$29)</f>
        <v/>
      </c>
      <c r="M183" s="1" t="str">
        <f>IF(M160="","",'Cost and Benefit Parameters'!$L$29)</f>
        <v/>
      </c>
      <c r="N183" s="1" t="str">
        <f>IF(N160="","",'Cost and Benefit Parameters'!$L$29)</f>
        <v/>
      </c>
      <c r="O183" s="1" t="str">
        <f>IF(O160="","",'Cost and Benefit Parameters'!$L$29)</f>
        <v/>
      </c>
      <c r="P183" s="1" t="str">
        <f>IF(P160="","",'Cost and Benefit Parameters'!$L$29)</f>
        <v/>
      </c>
      <c r="Q183" s="1" t="str">
        <f>IF(Q160="","",'Cost and Benefit Parameters'!$L$29)</f>
        <v/>
      </c>
      <c r="R183" s="1" t="str">
        <f>IF(R160="","",'Cost and Benefit Parameters'!$L$29)</f>
        <v/>
      </c>
      <c r="S183" s="1" t="str">
        <f>IF(S160="","",'Cost and Benefit Parameters'!$L$29)</f>
        <v/>
      </c>
      <c r="T183" s="1">
        <f>Cohort_CF!T181*Mincers!C$45*(1+'Cost and Benefit Parameters'!$C$41)^T$6</f>
        <v>2381675.2431892701</v>
      </c>
      <c r="U183" s="1">
        <f>Cohort_CF!U181*Mincers!D$45*(1+'Cost and Benefit Parameters'!$C$41)^U$6</f>
        <v>2474065.9380198652</v>
      </c>
      <c r="V183" s="1">
        <f>Cohort_CF!V181*Mincers!E$45*(1+'Cost and Benefit Parameters'!$C$41)^V$6</f>
        <v>2568499.1198376543</v>
      </c>
      <c r="W183" s="1">
        <f>Cohort_CF!W181*Mincers!F$45*(1+'Cost and Benefit Parameters'!$C$41)^W$6</f>
        <v>2664937.3009447469</v>
      </c>
      <c r="X183" s="1">
        <f>Cohort_CF!X181*Mincers!G$45*(1+'Cost and Benefit Parameters'!$C$41)^X$6</f>
        <v>2780245.7768473201</v>
      </c>
      <c r="Y183" s="1">
        <f>Cohort_CF!Y181*Mincers!H$45*(1+'Cost and Benefit Parameters'!$C$41)^Y$6</f>
        <v>2879446.6347484947</v>
      </c>
      <c r="Z183" s="1">
        <f>Cohort_CF!Z181*Mincers!I$45*(1+'Cost and Benefit Parameters'!$C$41)^Z$6</f>
        <v>2980398.2639718824</v>
      </c>
      <c r="AA183" s="1">
        <f>Cohort_CF!AA181*Mincers!J$45*(1+'Cost and Benefit Parameters'!$C$41)^AA$6</f>
        <v>3083038.8169199098</v>
      </c>
      <c r="AB183" s="1">
        <f>Cohort_CF!AB181*Mincers!K$45*(1+'Cost and Benefit Parameters'!$C$41)^AB$6</f>
        <v>3187301.2056946815</v>
      </c>
      <c r="AC183" s="1">
        <f>Cohort_CF!AC181*Mincers!L$45*(1+'Cost and Benefit Parameters'!$C$41)^AC$6</f>
        <v>3293113.0853599538</v>
      </c>
      <c r="AD183" s="1">
        <f>Cohort_CF!AD181*Mincers!M$45*(1+'Cost and Benefit Parameters'!$C$41)^AD$6</f>
        <v>3400396.8526619091</v>
      </c>
      <c r="AE183" s="1">
        <f>Cohort_CF!AE181*Mincers!N$45*(1+'Cost and Benefit Parameters'!$C$41)^AE$6</f>
        <v>3509069.6607359764</v>
      </c>
      <c r="AF183" s="1">
        <f>Cohort_CF!AF181*Mincers!O$45*(1+'Cost and Benefit Parameters'!$C$41)^AF$6</f>
        <v>3619043.4502764381</v>
      </c>
      <c r="AG183" s="1">
        <f>Cohort_CF!AG181*Mincers!P$45*(1+'Cost and Benefit Parameters'!$C$41)^AG$6</f>
        <v>3730224.9975911356</v>
      </c>
      <c r="AH183" s="1">
        <f>Cohort_CF!AH181*Mincers!Q$45*(1+'Cost and Benefit Parameters'!$C$41)^AH$6</f>
        <v>3842515.9799049124</v>
      </c>
      <c r="AI183" s="1">
        <f>Cohort_CF!AI181*Mincers!R$45*(1+'Cost and Benefit Parameters'!$C$41)^AI$6</f>
        <v>3955813.0582139017</v>
      </c>
      <c r="AJ183" s="1">
        <f>Cohort_CF!AJ181*Mincers!S$45*(1+'Cost and Benefit Parameters'!$C$41)^AJ$6</f>
        <v>4070007.9779266566</v>
      </c>
      <c r="AK183" s="1">
        <f>Cohort_CF!AK181*Mincers!T$45*(1+'Cost and Benefit Parameters'!$C$41)^AK$6</f>
        <v>4184987.6874603042</v>
      </c>
      <c r="AL183" s="1">
        <f>Cohort_CF!AL181*Mincers!U$45*(1+'Cost and Benefit Parameters'!$C$41)^AL$6</f>
        <v>4300634.474887697</v>
      </c>
      <c r="AM183" s="1">
        <f>Cohort_CF!AM181*Mincers!V$45*(1+'Cost and Benefit Parameters'!$C$41)^AM$6</f>
        <v>4416826.1226580944</v>
      </c>
      <c r="AN183" s="1">
        <f>Cohort_CF!AN181*Mincers!W$45*(1+'Cost and Benefit Parameters'!$C$41)^AN$6</f>
        <v>4533436.0803371081</v>
      </c>
      <c r="AO183" s="1">
        <f>Cohort_CF!AO181*Mincers!X$45*(1+'Cost and Benefit Parameters'!$C$41)^AO$6</f>
        <v>4650333.6552339885</v>
      </c>
      <c r="AP183" s="1">
        <f>Cohort_CF!AP181*Mincers!Y$45*(1+'Cost and Benefit Parameters'!$C$41)^AP$6</f>
        <v>4767384.2207039483</v>
      </c>
      <c r="AQ183" s="1">
        <f>Cohort_CF!AQ181*Mincers!Z$45*(1+'Cost and Benefit Parameters'!$C$41)^AQ$6</f>
        <v>4884449.441833145</v>
      </c>
      <c r="AR183" s="1">
        <f>Cohort_CF!AR181*Mincers!AA$45*(1+'Cost and Benefit Parameters'!$C$41)^AR$6</f>
        <v>5001387.5181319406</v>
      </c>
      <c r="AS183" s="1">
        <f>Cohort_CF!AS181*Mincers!AB$45*(1+'Cost and Benefit Parameters'!$C$41)^AS$6</f>
        <v>5118053.4427801101</v>
      </c>
      <c r="AT183" s="1">
        <f>Cohort_CF!AT181*Mincers!AC$45*(1+'Cost and Benefit Parameters'!$C$41)^AT$6</f>
        <v>5234299.2778866673</v>
      </c>
      <c r="AU183" s="1">
        <f>Cohort_CF!AU181*Mincers!AD$45*(1+'Cost and Benefit Parameters'!$C$41)^AU$6</f>
        <v>5349974.4451450761</v>
      </c>
      <c r="AV183" s="1">
        <f>Cohort_CF!AV181*Mincers!AE$45*(1+'Cost and Benefit Parameters'!$C$41)^AV$6</f>
        <v>5464926.0311853979</v>
      </c>
      <c r="AW183" s="1">
        <f>Cohort_CF!AW181*Mincers!AF$45*(1+'Cost and Benefit Parameters'!$C$41)^AW$6</f>
        <v>5578999.1068457365</v>
      </c>
      <c r="AX183" s="1">
        <f>Cohort_CF!AX181*Mincers!AG$45*(1+'Cost and Benefit Parameters'!$C$41)^AX$6</f>
        <v>5692037.0595096564</v>
      </c>
      <c r="AY183" s="1">
        <f>Cohort_CF!AY181*Mincers!AH$45*(1+'Cost and Benefit Parameters'!$C$41)^AY$6</f>
        <v>5803881.9375813445</v>
      </c>
      <c r="AZ183" s="1">
        <f>Cohort_CF!AZ181*Mincers!AI$45*(1+'Cost and Benefit Parameters'!$C$41)^AZ$6</f>
        <v>5914374.8061000137</v>
      </c>
      <c r="BA183" s="1">
        <f>Cohort_CF!BA181*Mincers!AJ$45*(1+'Cost and Benefit Parameters'!$C$41)^BA$6</f>
        <v>6023356.1124265455</v>
      </c>
      <c r="BB183" s="1">
        <f>Cohort_CF!BB181*Mincers!AK$45*(1+'Cost and Benefit Parameters'!$C$41)^BB$6</f>
        <v>6130666.0608719299</v>
      </c>
      <c r="BC183" s="1">
        <f>Cohort_CF!BC181*Mincers!AL$45*(1+'Cost and Benefit Parameters'!$C$41)^BC$6</f>
        <v>6236144.9950771434</v>
      </c>
      <c r="BD183" s="1">
        <f>Cohort_CF!BD181*Mincers!AM$45*(1+'Cost and Benefit Parameters'!$C$41)^BD$6</f>
        <v>6339633.7868986977</v>
      </c>
      <c r="BE183" s="1">
        <f>Cohort_CF!BE181*Mincers!AN$45*(1+'Cost and Benefit Parameters'!$C$41)^BE$6</f>
        <v>6440974.2305045789</v>
      </c>
      <c r="BF183" s="1">
        <f>Cohort_CF!BF181*Mincers!AO$45*(1+'Cost and Benefit Parameters'!$C$41)^BF$6</f>
        <v>6540009.4403397962</v>
      </c>
      <c r="BG183" s="1">
        <f>Cohort_CF!BG181*Mincers!AP$45*(1+'Cost and Benefit Parameters'!$C$41)^BG$6</f>
        <v>6636584.2515826896</v>
      </c>
      <c r="BH183" s="1" t="str">
        <f>IF(BH160="","",'Cost and Benefit Parameters'!$L$29)</f>
        <v/>
      </c>
      <c r="BI183" s="1" t="str">
        <f>IF(BI160="","",'Cost and Benefit Parameters'!$L$29)</f>
        <v/>
      </c>
      <c r="BJ183" s="1" t="str">
        <f>IF(BJ160="","",'Cost and Benefit Parameters'!$L$29)</f>
        <v/>
      </c>
      <c r="BK183" s="1" t="str">
        <f>IF(BK160="","",'Cost and Benefit Parameters'!$L$29)</f>
        <v/>
      </c>
      <c r="BL183" s="1" t="str">
        <f>IF(BL160="","",'Cost and Benefit Parameters'!$L$29)</f>
        <v/>
      </c>
      <c r="BM183" s="1" t="str">
        <f>IF(BM160="","",'Cost and Benefit Parameters'!$L$29)</f>
        <v/>
      </c>
    </row>
    <row r="184" spans="1:72" x14ac:dyDescent="0.55000000000000004">
      <c r="A184" s="639"/>
      <c r="B184" t="s">
        <v>481</v>
      </c>
      <c r="G184" s="1" t="str">
        <f>IF(G161="","",'Cost and Benefit Parameters'!$L$29)</f>
        <v/>
      </c>
      <c r="H184" s="1" t="str">
        <f>IF(H161="","",'Cost and Benefit Parameters'!$L$29)</f>
        <v/>
      </c>
      <c r="I184" s="1" t="str">
        <f>IF(I161="","",'Cost and Benefit Parameters'!$L$29)</f>
        <v/>
      </c>
      <c r="J184" s="1" t="str">
        <f>IF(J161="","",'Cost and Benefit Parameters'!$L$29)</f>
        <v/>
      </c>
      <c r="K184" s="1" t="str">
        <f>IF(K161="","",'Cost and Benefit Parameters'!$L$29)</f>
        <v/>
      </c>
      <c r="L184" s="1" t="str">
        <f>IF(L161="","",'Cost and Benefit Parameters'!$L$29)</f>
        <v/>
      </c>
      <c r="M184" s="1" t="str">
        <f>IF(M161="","",'Cost and Benefit Parameters'!$L$29)</f>
        <v/>
      </c>
      <c r="N184" s="1" t="str">
        <f>IF(N161="","",'Cost and Benefit Parameters'!$L$29)</f>
        <v/>
      </c>
      <c r="O184" s="1" t="str">
        <f>IF(O161="","",'Cost and Benefit Parameters'!$L$29)</f>
        <v/>
      </c>
      <c r="P184" s="1" t="str">
        <f>IF(P161="","",'Cost and Benefit Parameters'!$L$29)</f>
        <v/>
      </c>
      <c r="Q184" s="1" t="str">
        <f>IF(Q161="","",'Cost and Benefit Parameters'!$L$29)</f>
        <v/>
      </c>
      <c r="R184" s="1" t="str">
        <f>IF(R161="","",'Cost and Benefit Parameters'!$L$29)</f>
        <v/>
      </c>
      <c r="S184" s="1" t="str">
        <f>IF(S161="","",'Cost and Benefit Parameters'!$L$29)</f>
        <v/>
      </c>
      <c r="T184" s="1" t="str">
        <f>IF(T161="","",'Cost and Benefit Parameters'!$L$29)</f>
        <v/>
      </c>
      <c r="U184" s="1">
        <f>Cohort_CF!U182*Mincers!C$45*(1+'Cost and Benefit Parameters'!$C$41)^U$6</f>
        <v>2453125.5004849485</v>
      </c>
      <c r="V184" s="1">
        <f>Cohort_CF!V182*Mincers!D$45*(1+'Cost and Benefit Parameters'!$C$41)^V$6</f>
        <v>2548287.9161604606</v>
      </c>
      <c r="W184" s="1">
        <f>Cohort_CF!W182*Mincers!E$45*(1+'Cost and Benefit Parameters'!$C$41)^W$6</f>
        <v>2645554.0934327841</v>
      </c>
      <c r="X184" s="1">
        <f>Cohort_CF!X182*Mincers!F$45*(1+'Cost and Benefit Parameters'!$C$41)^X$6</f>
        <v>2744885.4199730894</v>
      </c>
      <c r="Y184" s="1">
        <f>Cohort_CF!Y182*Mincers!G$45*(1+'Cost and Benefit Parameters'!$C$41)^Y$6</f>
        <v>2863653.1501527396</v>
      </c>
      <c r="Z184" s="1">
        <f>Cohort_CF!Z182*Mincers!H$45*(1+'Cost and Benefit Parameters'!$C$41)^Z$6</f>
        <v>2965830.0337909497</v>
      </c>
      <c r="AA184" s="1">
        <f>Cohort_CF!AA182*Mincers!I$45*(1+'Cost and Benefit Parameters'!$C$41)^AA$6</f>
        <v>3069810.2118910383</v>
      </c>
      <c r="AB184" s="1">
        <f>Cohort_CF!AB182*Mincers!J$45*(1+'Cost and Benefit Parameters'!$C$41)^AB$6</f>
        <v>3175529.9814275075</v>
      </c>
      <c r="AC184" s="1">
        <f>Cohort_CF!AC182*Mincers!K$45*(1+'Cost and Benefit Parameters'!$C$41)^AC$6</f>
        <v>3282920.2418655218</v>
      </c>
      <c r="AD184" s="1">
        <f>Cohort_CF!AD182*Mincers!L$45*(1+'Cost and Benefit Parameters'!$C$41)^AD$6</f>
        <v>3391906.477920752</v>
      </c>
      <c r="AE184" s="1">
        <f>Cohort_CF!AE182*Mincers!M$45*(1+'Cost and Benefit Parameters'!$C$41)^AE$6</f>
        <v>3502408.7582417661</v>
      </c>
      <c r="AF184" s="1">
        <f>Cohort_CF!AF182*Mincers!N$45*(1+'Cost and Benefit Parameters'!$C$41)^AF$6</f>
        <v>3614341.7505580564</v>
      </c>
      <c r="AG184" s="1">
        <f>Cohort_CF!AG182*Mincers!O$45*(1+'Cost and Benefit Parameters'!$C$41)^AG$6</f>
        <v>3727614.753784731</v>
      </c>
      <c r="AH184" s="1">
        <f>Cohort_CF!AH182*Mincers!P$45*(1+'Cost and Benefit Parameters'!$C$41)^AH$6</f>
        <v>3842131.7475188696</v>
      </c>
      <c r="AI184" s="1">
        <f>Cohort_CF!AI182*Mincers!Q$45*(1+'Cost and Benefit Parameters'!$C$41)^AI$6</f>
        <v>3957791.4593020594</v>
      </c>
      <c r="AJ184" s="1">
        <f>Cohort_CF!AJ182*Mincers!R$45*(1+'Cost and Benefit Parameters'!$C$41)^AJ$6</f>
        <v>4074487.4499603189</v>
      </c>
      <c r="AK184" s="1">
        <f>Cohort_CF!AK182*Mincers!S$45*(1+'Cost and Benefit Parameters'!$C$41)^AK$6</f>
        <v>4192108.2172644571</v>
      </c>
      <c r="AL184" s="1">
        <f>Cohort_CF!AL182*Mincers!T$45*(1+'Cost and Benefit Parameters'!$C$41)^AL$6</f>
        <v>4310537.3180841124</v>
      </c>
      <c r="AM184" s="1">
        <f>Cohort_CF!AM182*Mincers!U$45*(1+'Cost and Benefit Parameters'!$C$41)^AM$6</f>
        <v>4429653.5091343289</v>
      </c>
      <c r="AN184" s="1">
        <f>Cohort_CF!AN182*Mincers!V$45*(1+'Cost and Benefit Parameters'!$C$41)^AN$6</f>
        <v>4549330.9063378368</v>
      </c>
      <c r="AO184" s="1">
        <f>Cohort_CF!AO182*Mincers!W$45*(1+'Cost and Benefit Parameters'!$C$41)^AO$6</f>
        <v>4669439.1627472229</v>
      </c>
      <c r="AP184" s="1">
        <f>Cohort_CF!AP182*Mincers!X$45*(1+'Cost and Benefit Parameters'!$C$41)^AP$6</f>
        <v>4789843.6648910083</v>
      </c>
      <c r="AQ184" s="1">
        <f>Cohort_CF!AQ182*Mincers!Y$45*(1+'Cost and Benefit Parameters'!$C$41)^AQ$6</f>
        <v>4910405.7473250655</v>
      </c>
      <c r="AR184" s="1">
        <f>Cohort_CF!AR182*Mincers!Z$45*(1+'Cost and Benefit Parameters'!$C$41)^AR$6</f>
        <v>5030982.9250881393</v>
      </c>
      <c r="AS184" s="1">
        <f>Cohort_CF!AS182*Mincers!AA$45*(1+'Cost and Benefit Parameters'!$C$41)^AS$6</f>
        <v>5151429.1436758991</v>
      </c>
      <c r="AT184" s="1">
        <f>Cohort_CF!AT182*Mincers!AB$45*(1+'Cost and Benefit Parameters'!$C$41)^AT$6</f>
        <v>5271595.0460635126</v>
      </c>
      <c r="AU184" s="1">
        <f>Cohort_CF!AU182*Mincers!AC$45*(1+'Cost and Benefit Parameters'!$C$41)^AU$6</f>
        <v>5391328.2562232679</v>
      </c>
      <c r="AV184" s="1">
        <f>Cohort_CF!AV182*Mincers!AD$45*(1+'Cost and Benefit Parameters'!$C$41)^AV$6</f>
        <v>5510473.6784994286</v>
      </c>
      <c r="AW184" s="1">
        <f>Cohort_CF!AW182*Mincers!AE$45*(1+'Cost and Benefit Parameters'!$C$41)^AW$6</f>
        <v>5628873.8121209592</v>
      </c>
      <c r="AX184" s="1">
        <f>Cohort_CF!AX182*Mincers!AF$45*(1+'Cost and Benefit Parameters'!$C$41)^AX$6</f>
        <v>5746369.0800511083</v>
      </c>
      <c r="AY184" s="1">
        <f>Cohort_CF!AY182*Mincers!AG$45*(1+'Cost and Benefit Parameters'!$C$41)^AY$6</f>
        <v>5862798.1712949462</v>
      </c>
      <c r="AZ184" s="1">
        <f>Cohort_CF!AZ182*Mincers!AH$45*(1+'Cost and Benefit Parameters'!$C$41)^AZ$6</f>
        <v>5977998.3957087845</v>
      </c>
      <c r="BA184" s="1">
        <f>Cohort_CF!BA182*Mincers!AI$45*(1+'Cost and Benefit Parameters'!$C$41)^BA$6</f>
        <v>6091806.0502830148</v>
      </c>
      <c r="BB184" s="1">
        <f>Cohort_CF!BB182*Mincers!AJ$45*(1+'Cost and Benefit Parameters'!$C$41)^BB$6</f>
        <v>6204056.7957993411</v>
      </c>
      <c r="BC184" s="1">
        <f>Cohort_CF!BC182*Mincers!AK$45*(1+'Cost and Benefit Parameters'!$C$41)^BC$6</f>
        <v>6314586.0426980872</v>
      </c>
      <c r="BD184" s="1">
        <f>Cohort_CF!BD182*Mincers!AL$45*(1+'Cost and Benefit Parameters'!$C$41)^BD$6</f>
        <v>6423229.3449294576</v>
      </c>
      <c r="BE184" s="1">
        <f>Cohort_CF!BE182*Mincers!AM$45*(1+'Cost and Benefit Parameters'!$C$41)^BE$6</f>
        <v>6529822.8005056586</v>
      </c>
      <c r="BF184" s="1">
        <f>Cohort_CF!BF182*Mincers!AN$45*(1+'Cost and Benefit Parameters'!$C$41)^BF$6</f>
        <v>6634203.4574197158</v>
      </c>
      <c r="BG184" s="1">
        <f>Cohort_CF!BG182*Mincers!AO$45*(1+'Cost and Benefit Parameters'!$C$41)^BG$6</f>
        <v>6736209.7235499891</v>
      </c>
      <c r="BH184" s="1">
        <f>Cohort_CF!BH182*Mincers!AP$45*(1+'Cost and Benefit Parameters'!$C$41)^BH$6</f>
        <v>6835681.7791301711</v>
      </c>
      <c r="BI184" s="1" t="str">
        <f>IF(BI161="","",'Cost and Benefit Parameters'!$L$29)</f>
        <v/>
      </c>
      <c r="BJ184" s="1" t="str">
        <f>IF(BJ161="","",'Cost and Benefit Parameters'!$L$29)</f>
        <v/>
      </c>
      <c r="BK184" s="1" t="str">
        <f>IF(BK161="","",'Cost and Benefit Parameters'!$L$29)</f>
        <v/>
      </c>
      <c r="BL184" s="1" t="str">
        <f>IF(BL161="","",'Cost and Benefit Parameters'!$L$29)</f>
        <v/>
      </c>
      <c r="BM184" s="1" t="str">
        <f>IF(BM161="","",'Cost and Benefit Parameters'!$L$29)</f>
        <v/>
      </c>
    </row>
    <row r="185" spans="1:72" x14ac:dyDescent="0.55000000000000004">
      <c r="A185" s="639"/>
      <c r="B185" t="s">
        <v>482</v>
      </c>
      <c r="G185" s="1" t="str">
        <f>IF(G162="","",'Cost and Benefit Parameters'!$L$29)</f>
        <v/>
      </c>
      <c r="H185" s="1" t="str">
        <f>IF(H162="","",'Cost and Benefit Parameters'!$L$29)</f>
        <v/>
      </c>
      <c r="I185" s="1" t="str">
        <f>IF(I162="","",'Cost and Benefit Parameters'!$L$29)</f>
        <v/>
      </c>
      <c r="J185" s="1" t="str">
        <f>IF(J162="","",'Cost and Benefit Parameters'!$L$29)</f>
        <v/>
      </c>
      <c r="K185" s="1" t="str">
        <f>IF(K162="","",'Cost and Benefit Parameters'!$L$29)</f>
        <v/>
      </c>
      <c r="L185" s="1" t="str">
        <f>IF(L162="","",'Cost and Benefit Parameters'!$L$29)</f>
        <v/>
      </c>
      <c r="M185" s="1" t="str">
        <f>IF(M162="","",'Cost and Benefit Parameters'!$L$29)</f>
        <v/>
      </c>
      <c r="N185" s="1" t="str">
        <f>IF(N162="","",'Cost and Benefit Parameters'!$L$29)</f>
        <v/>
      </c>
      <c r="O185" s="1" t="str">
        <f>IF(O162="","",'Cost and Benefit Parameters'!$L$29)</f>
        <v/>
      </c>
      <c r="P185" s="1" t="str">
        <f>IF(P162="","",'Cost and Benefit Parameters'!$L$29)</f>
        <v/>
      </c>
      <c r="Q185" s="1" t="str">
        <f>IF(Q162="","",'Cost and Benefit Parameters'!$L$29)</f>
        <v/>
      </c>
      <c r="R185" s="1" t="str">
        <f>IF(R162="","",'Cost and Benefit Parameters'!$L$29)</f>
        <v/>
      </c>
      <c r="S185" s="1" t="str">
        <f>IF(S162="","",'Cost and Benefit Parameters'!$L$29)</f>
        <v/>
      </c>
      <c r="T185" s="1" t="str">
        <f>IF(T162="","",'Cost and Benefit Parameters'!$L$29)</f>
        <v/>
      </c>
      <c r="U185" s="1" t="str">
        <f>IF(U162="","",'Cost and Benefit Parameters'!$L$29)</f>
        <v/>
      </c>
      <c r="V185" s="1">
        <f>Cohort_CF!V183*Mincers!C$45*(1+'Cost and Benefit Parameters'!$C$41)^V$6</f>
        <v>2526719.2654994964</v>
      </c>
      <c r="W185" s="1">
        <f>Cohort_CF!W183*Mincers!D$45*(1+'Cost and Benefit Parameters'!$C$41)^W$6</f>
        <v>2624736.5536452746</v>
      </c>
      <c r="X185" s="1">
        <f>Cohort_CF!X183*Mincers!E$45*(1+'Cost and Benefit Parameters'!$C$41)^X$6</f>
        <v>2724920.7162357676</v>
      </c>
      <c r="Y185" s="1">
        <f>Cohort_CF!Y183*Mincers!F$45*(1+'Cost and Benefit Parameters'!$C$41)^Y$6</f>
        <v>2827231.9825722817</v>
      </c>
      <c r="Z185" s="1">
        <f>Cohort_CF!Z183*Mincers!G$45*(1+'Cost and Benefit Parameters'!$C$41)^Z$6</f>
        <v>2949562.7446573218</v>
      </c>
      <c r="AA185" s="1">
        <f>Cohort_CF!AA183*Mincers!H$45*(1+'Cost and Benefit Parameters'!$C$41)^AA$6</f>
        <v>3054804.9348046775</v>
      </c>
      <c r="AB185" s="1">
        <f>Cohort_CF!AB183*Mincers!I$45*(1+'Cost and Benefit Parameters'!$C$41)^AB$6</f>
        <v>3161904.5182477701</v>
      </c>
      <c r="AC185" s="1">
        <f>Cohort_CF!AC183*Mincers!J$45*(1+'Cost and Benefit Parameters'!$C$41)^AC$6</f>
        <v>3270795.8808703325</v>
      </c>
      <c r="AD185" s="1">
        <f>Cohort_CF!AD183*Mincers!K$45*(1+'Cost and Benefit Parameters'!$C$41)^AD$6</f>
        <v>3381407.8491214872</v>
      </c>
      <c r="AE185" s="1">
        <f>Cohort_CF!AE183*Mincers!L$45*(1+'Cost and Benefit Parameters'!$C$41)^AE$6</f>
        <v>3493663.6722583743</v>
      </c>
      <c r="AF185" s="1">
        <f>Cohort_CF!AF183*Mincers!M$45*(1+'Cost and Benefit Parameters'!$C$41)^AF$6</f>
        <v>3607481.0209890199</v>
      </c>
      <c r="AG185" s="1">
        <f>Cohort_CF!AG183*Mincers!N$45*(1+'Cost and Benefit Parameters'!$C$41)^AG$6</f>
        <v>3722772.0030747978</v>
      </c>
      <c r="AH185" s="1">
        <f>Cohort_CF!AH183*Mincers!O$45*(1+'Cost and Benefit Parameters'!$C$41)^AH$6</f>
        <v>3839443.1963982726</v>
      </c>
      <c r="AI185" s="1">
        <f>Cohort_CF!AI183*Mincers!P$45*(1+'Cost and Benefit Parameters'!$C$41)^AI$6</f>
        <v>3957395.6999444352</v>
      </c>
      <c r="AJ185" s="1">
        <f>Cohort_CF!AJ183*Mincers!Q$45*(1+'Cost and Benefit Parameters'!$C$41)^AJ$6</f>
        <v>4076525.2030811212</v>
      </c>
      <c r="AK185" s="1">
        <f>Cohort_CF!AK183*Mincers!R$45*(1+'Cost and Benefit Parameters'!$C$41)^AK$6</f>
        <v>4196722.0734591288</v>
      </c>
      <c r="AL185" s="1">
        <f>Cohort_CF!AL183*Mincers!S$45*(1+'Cost and Benefit Parameters'!$C$41)^AL$6</f>
        <v>4317871.4637823896</v>
      </c>
      <c r="AM185" s="1">
        <f>Cohort_CF!AM183*Mincers!T$45*(1+'Cost and Benefit Parameters'!$C$41)^AM$6</f>
        <v>4439853.4376266357</v>
      </c>
      <c r="AN185" s="1">
        <f>Cohort_CF!AN183*Mincers!U$45*(1+'Cost and Benefit Parameters'!$C$41)^AN$6</f>
        <v>4562543.114408358</v>
      </c>
      <c r="AO185" s="1">
        <f>Cohort_CF!AO183*Mincers!V$45*(1+'Cost and Benefit Parameters'!$C$41)^AO$6</f>
        <v>4685810.8335279729</v>
      </c>
      <c r="AP185" s="1">
        <f>Cohort_CF!AP183*Mincers!W$45*(1+'Cost and Benefit Parameters'!$C$41)^AP$6</f>
        <v>4809522.3376296386</v>
      </c>
      <c r="AQ185" s="1">
        <f>Cohort_CF!AQ183*Mincers!X$45*(1+'Cost and Benefit Parameters'!$C$41)^AQ$6</f>
        <v>4933538.9748377381</v>
      </c>
      <c r="AR185" s="1">
        <f>Cohort_CF!AR183*Mincers!Y$45*(1+'Cost and Benefit Parameters'!$C$41)^AR$6</f>
        <v>5057717.9197448175</v>
      </c>
      <c r="AS185" s="1">
        <f>Cohort_CF!AS183*Mincers!Z$45*(1+'Cost and Benefit Parameters'!$C$41)^AS$6</f>
        <v>5181912.4128407845</v>
      </c>
      <c r="AT185" s="1">
        <f>Cohort_CF!AT183*Mincers!AA$45*(1+'Cost and Benefit Parameters'!$C$41)^AT$6</f>
        <v>5305972.0179861747</v>
      </c>
      <c r="AU185" s="1">
        <f>Cohort_CF!AU183*Mincers!AB$45*(1+'Cost and Benefit Parameters'!$C$41)^AU$6</f>
        <v>5429742.8974454179</v>
      </c>
      <c r="AV185" s="1">
        <f>Cohort_CF!AV183*Mincers!AC$45*(1+'Cost and Benefit Parameters'!$C$41)^AV$6</f>
        <v>5553068.1039099656</v>
      </c>
      <c r="AW185" s="1">
        <f>Cohort_CF!AW183*Mincers!AD$45*(1+'Cost and Benefit Parameters'!$C$41)^AW$6</f>
        <v>5675787.8888544114</v>
      </c>
      <c r="AX185" s="1">
        <f>Cohort_CF!AX183*Mincers!AE$45*(1+'Cost and Benefit Parameters'!$C$41)^AX$6</f>
        <v>5797740.0264845872</v>
      </c>
      <c r="AY185" s="1">
        <f>Cohort_CF!AY183*Mincers!AF$45*(1+'Cost and Benefit Parameters'!$C$41)^AY$6</f>
        <v>5918760.1524526412</v>
      </c>
      <c r="AZ185" s="1">
        <f>Cohort_CF!AZ183*Mincers!AG$45*(1+'Cost and Benefit Parameters'!$C$41)^AZ$6</f>
        <v>6038682.1164337946</v>
      </c>
      <c r="BA185" s="1">
        <f>Cohort_CF!BA183*Mincers!AH$45*(1+'Cost and Benefit Parameters'!$C$41)^BA$6</f>
        <v>6157338.3475800492</v>
      </c>
      <c r="BB185" s="1">
        <f>Cohort_CF!BB183*Mincers!AI$45*(1+'Cost and Benefit Parameters'!$C$41)^BB$6</f>
        <v>6274560.2317915047</v>
      </c>
      <c r="BC185" s="1">
        <f>Cohort_CF!BC183*Mincers!AJ$45*(1+'Cost and Benefit Parameters'!$C$41)^BC$6</f>
        <v>6390178.49967332</v>
      </c>
      <c r="BD185" s="1">
        <f>Cohort_CF!BD183*Mincers!AK$45*(1+'Cost and Benefit Parameters'!$C$41)^BD$6</f>
        <v>6504023.6239790302</v>
      </c>
      <c r="BE185" s="1">
        <f>Cohort_CF!BE183*Mincers!AL$45*(1+'Cost and Benefit Parameters'!$C$41)^BE$6</f>
        <v>6615926.2252773419</v>
      </c>
      <c r="BF185" s="1">
        <f>Cohort_CF!BF183*Mincers!AM$45*(1+'Cost and Benefit Parameters'!$C$41)^BF$6</f>
        <v>6725717.4845208284</v>
      </c>
      <c r="BG185" s="1">
        <f>Cohort_CF!BG183*Mincers!AN$45*(1+'Cost and Benefit Parameters'!$C$41)^BG$6</f>
        <v>6833229.5611423058</v>
      </c>
      <c r="BH185" s="1">
        <f>Cohort_CF!BH183*Mincers!AO$45*(1+'Cost and Benefit Parameters'!$C$41)^BH$6</f>
        <v>6938296.0152564896</v>
      </c>
      <c r="BI185" s="1">
        <f>Cohort_CF!BI183*Mincers!AP$45*(1+'Cost and Benefit Parameters'!$C$41)^BI$6</f>
        <v>7040752.2325040763</v>
      </c>
      <c r="BJ185" s="1" t="str">
        <f>IF(BJ162="","",'Cost and Benefit Parameters'!$L$29)</f>
        <v/>
      </c>
      <c r="BK185" s="1" t="str">
        <f>IF(BK162="","",'Cost and Benefit Parameters'!$L$29)</f>
        <v/>
      </c>
      <c r="BL185" s="1" t="str">
        <f>IF(BL162="","",'Cost and Benefit Parameters'!$L$29)</f>
        <v/>
      </c>
      <c r="BM185" s="1" t="str">
        <f>IF(BM162="","",'Cost and Benefit Parameters'!$L$29)</f>
        <v/>
      </c>
    </row>
    <row r="186" spans="1:72" x14ac:dyDescent="0.55000000000000004">
      <c r="A186" s="639"/>
      <c r="B186" t="s">
        <v>483</v>
      </c>
      <c r="G186" s="1" t="str">
        <f>IF(G163="","",'Cost and Benefit Parameters'!$L$29)</f>
        <v/>
      </c>
      <c r="H186" s="1" t="str">
        <f>IF(H163="","",'Cost and Benefit Parameters'!$L$29)</f>
        <v/>
      </c>
      <c r="I186" s="1" t="str">
        <f>IF(I163="","",'Cost and Benefit Parameters'!$L$29)</f>
        <v/>
      </c>
      <c r="J186" s="1" t="str">
        <f>IF(J163="","",'Cost and Benefit Parameters'!$L$29)</f>
        <v/>
      </c>
      <c r="K186" s="1" t="str">
        <f>IF(K163="","",'Cost and Benefit Parameters'!$L$29)</f>
        <v/>
      </c>
      <c r="L186" s="1" t="str">
        <f>IF(L163="","",'Cost and Benefit Parameters'!$L$29)</f>
        <v/>
      </c>
      <c r="M186" s="1" t="str">
        <f>IF(M163="","",'Cost and Benefit Parameters'!$L$29)</f>
        <v/>
      </c>
      <c r="N186" s="1" t="str">
        <f>IF(N163="","",'Cost and Benefit Parameters'!$L$29)</f>
        <v/>
      </c>
      <c r="O186" s="1" t="str">
        <f>IF(O163="","",'Cost and Benefit Parameters'!$L$29)</f>
        <v/>
      </c>
      <c r="P186" s="1" t="str">
        <f>IF(P163="","",'Cost and Benefit Parameters'!$L$29)</f>
        <v/>
      </c>
      <c r="Q186" s="1" t="str">
        <f>IF(Q163="","",'Cost and Benefit Parameters'!$L$29)</f>
        <v/>
      </c>
      <c r="R186" s="1" t="str">
        <f>IF(R163="","",'Cost and Benefit Parameters'!$L$29)</f>
        <v/>
      </c>
      <c r="S186" s="1" t="str">
        <f>IF(S163="","",'Cost and Benefit Parameters'!$L$29)</f>
        <v/>
      </c>
      <c r="T186" s="1" t="str">
        <f>IF(T163="","",'Cost and Benefit Parameters'!$L$29)</f>
        <v/>
      </c>
      <c r="U186" s="1" t="str">
        <f>IF(U163="","",'Cost and Benefit Parameters'!$L$29)</f>
        <v/>
      </c>
      <c r="V186" s="1" t="str">
        <f>IF(V163="","",'Cost and Benefit Parameters'!$L$29)</f>
        <v/>
      </c>
      <c r="W186" s="1">
        <f>Cohort_CF!W184*Mincers!C$45*(1+'Cost and Benefit Parameters'!$C$41)^W$6</f>
        <v>2602520.8434644812</v>
      </c>
      <c r="X186" s="1">
        <f>Cohort_CF!X184*Mincers!D$45*(1+'Cost and Benefit Parameters'!$C$41)^X$6</f>
        <v>2703478.6502546328</v>
      </c>
      <c r="Y186" s="1">
        <f>Cohort_CF!Y184*Mincers!E$45*(1+'Cost and Benefit Parameters'!$C$41)^Y$6</f>
        <v>2806668.3377228407</v>
      </c>
      <c r="Z186" s="1">
        <f>Cohort_CF!Z184*Mincers!F$45*(1+'Cost and Benefit Parameters'!$C$41)^Z$6</f>
        <v>2912048.9420494502</v>
      </c>
      <c r="AA186" s="1">
        <f>Cohort_CF!AA184*Mincers!G$45*(1+'Cost and Benefit Parameters'!$C$41)^AA$6</f>
        <v>3038049.6269970411</v>
      </c>
      <c r="AB186" s="1">
        <f>Cohort_CF!AB184*Mincers!H$45*(1+'Cost and Benefit Parameters'!$C$41)^AB$6</f>
        <v>3146449.0828488185</v>
      </c>
      <c r="AC186" s="1">
        <f>Cohort_CF!AC184*Mincers!I$45*(1+'Cost and Benefit Parameters'!$C$41)^AC$6</f>
        <v>3256761.6537952032</v>
      </c>
      <c r="AD186" s="1">
        <f>Cohort_CF!AD184*Mincers!J$45*(1+'Cost and Benefit Parameters'!$C$41)^AD$6</f>
        <v>3368919.7572964421</v>
      </c>
      <c r="AE186" s="1">
        <f>Cohort_CF!AE184*Mincers!K$45*(1+'Cost and Benefit Parameters'!$C$41)^AE$6</f>
        <v>3482850.0845951317</v>
      </c>
      <c r="AF186" s="1">
        <f>Cohort_CF!AF184*Mincers!L$45*(1+'Cost and Benefit Parameters'!$C$41)^AF$6</f>
        <v>3598473.5824261261</v>
      </c>
      <c r="AG186" s="1">
        <f>Cohort_CF!AG184*Mincers!M$45*(1+'Cost and Benefit Parameters'!$C$41)^AG$6</f>
        <v>3715705.45161869</v>
      </c>
      <c r="AH186" s="1">
        <f>Cohort_CF!AH184*Mincers!N$45*(1+'Cost and Benefit Parameters'!$C$41)^AH$6</f>
        <v>3834455.1631670417</v>
      </c>
      <c r="AI186" s="1">
        <f>Cohort_CF!AI184*Mincers!O$45*(1+'Cost and Benefit Parameters'!$C$41)^AI$6</f>
        <v>3954626.4922902207</v>
      </c>
      <c r="AJ186" s="1">
        <f>Cohort_CF!AJ184*Mincers!P$45*(1+'Cost and Benefit Parameters'!$C$41)^AJ$6</f>
        <v>4076117.5709427684</v>
      </c>
      <c r="AK186" s="1">
        <f>Cohort_CF!AK184*Mincers!Q$45*(1+'Cost and Benefit Parameters'!$C$41)^AK$6</f>
        <v>4198820.9591735555</v>
      </c>
      <c r="AL186" s="1">
        <f>Cohort_CF!AL184*Mincers!R$45*(1+'Cost and Benefit Parameters'!$C$41)^AL$6</f>
        <v>4322623.7356629018</v>
      </c>
      <c r="AM186" s="1">
        <f>Cohort_CF!AM184*Mincers!S$45*(1+'Cost and Benefit Parameters'!$C$41)^AM$6</f>
        <v>4447407.6076958617</v>
      </c>
      <c r="AN186" s="1">
        <f>Cohort_CF!AN184*Mincers!T$45*(1+'Cost and Benefit Parameters'!$C$41)^AN$6</f>
        <v>4573049.040755434</v>
      </c>
      <c r="AO186" s="1">
        <f>Cohort_CF!AO184*Mincers!U$45*(1+'Cost and Benefit Parameters'!$C$41)^AO$6</f>
        <v>4699419.4078406096</v>
      </c>
      <c r="AP186" s="1">
        <f>Cohort_CF!AP184*Mincers!V$45*(1+'Cost and Benefit Parameters'!$C$41)^AP$6</f>
        <v>4826385.1585338116</v>
      </c>
      <c r="AQ186" s="1">
        <f>Cohort_CF!AQ184*Mincers!W$45*(1+'Cost and Benefit Parameters'!$C$41)^AQ$6</f>
        <v>4953808.0077585271</v>
      </c>
      <c r="AR186" s="1">
        <f>Cohort_CF!AR184*Mincers!X$45*(1+'Cost and Benefit Parameters'!$C$41)^AR$6</f>
        <v>5081545.1440828703</v>
      </c>
      <c r="AS186" s="1">
        <f>Cohort_CF!AS184*Mincers!Y$45*(1+'Cost and Benefit Parameters'!$C$41)^AS$6</f>
        <v>5209449.4573371634</v>
      </c>
      <c r="AT186" s="1">
        <f>Cohort_CF!AT184*Mincers!Z$45*(1+'Cost and Benefit Parameters'!$C$41)^AT$6</f>
        <v>5337369.785226007</v>
      </c>
      <c r="AU186" s="1">
        <f>Cohort_CF!AU184*Mincers!AA$45*(1+'Cost and Benefit Parameters'!$C$41)^AU$6</f>
        <v>5465151.1785257608</v>
      </c>
      <c r="AV186" s="1">
        <f>Cohort_CF!AV184*Mincers!AB$45*(1+'Cost and Benefit Parameters'!$C$41)^AV$6</f>
        <v>5592635.1843687808</v>
      </c>
      <c r="AW186" s="1">
        <f>Cohort_CF!AW184*Mincers!AC$45*(1+'Cost and Benefit Parameters'!$C$41)^AW$6</f>
        <v>5719660.1470272643</v>
      </c>
      <c r="AX186" s="1">
        <f>Cohort_CF!AX184*Mincers!AD$45*(1+'Cost and Benefit Parameters'!$C$41)^AX$6</f>
        <v>5846061.5255200425</v>
      </c>
      <c r="AY186" s="1">
        <f>Cohort_CF!AY184*Mincers!AE$45*(1+'Cost and Benefit Parameters'!$C$41)^AY$6</f>
        <v>5971672.2272791248</v>
      </c>
      <c r="AZ186" s="1">
        <f>Cohort_CF!AZ184*Mincers!AF$45*(1+'Cost and Benefit Parameters'!$C$41)^AZ$6</f>
        <v>6096322.9570262199</v>
      </c>
      <c r="BA186" s="1">
        <f>Cohort_CF!BA184*Mincers!AG$45*(1+'Cost and Benefit Parameters'!$C$41)^BA$6</f>
        <v>6219842.5799268093</v>
      </c>
      <c r="BB186" s="1">
        <f>Cohort_CF!BB184*Mincers!AH$45*(1+'Cost and Benefit Parameters'!$C$41)^BB$6</f>
        <v>6342058.4980074503</v>
      </c>
      <c r="BC186" s="1">
        <f>Cohort_CF!BC184*Mincers!AI$45*(1+'Cost and Benefit Parameters'!$C$41)^BC$6</f>
        <v>6462797.0387452496</v>
      </c>
      <c r="BD186" s="1">
        <f>Cohort_CF!BD184*Mincers!AJ$45*(1+'Cost and Benefit Parameters'!$C$41)^BD$6</f>
        <v>6581883.8546635201</v>
      </c>
      <c r="BE186" s="1">
        <f>Cohort_CF!BE184*Mincers!AK$45*(1+'Cost and Benefit Parameters'!$C$41)^BE$6</f>
        <v>6699144.3326984011</v>
      </c>
      <c r="BF186" s="1">
        <f>Cohort_CF!BF184*Mincers!AL$45*(1+'Cost and Benefit Parameters'!$C$41)^BF$6</f>
        <v>6814404.0120356623</v>
      </c>
      <c r="BG186" s="1">
        <f>Cohort_CF!BG184*Mincers!AM$45*(1+'Cost and Benefit Parameters'!$C$41)^BG$6</f>
        <v>6927489.0090564527</v>
      </c>
      <c r="BH186" s="1">
        <f>Cohort_CF!BH184*Mincers!AN$45*(1+'Cost and Benefit Parameters'!$C$41)^BH$6</f>
        <v>7038226.4479765762</v>
      </c>
      <c r="BI186" s="1">
        <f>Cohort_CF!BI184*Mincers!AO$45*(1+'Cost and Benefit Parameters'!$C$41)^BI$6</f>
        <v>7146444.8957141852</v>
      </c>
      <c r="BJ186" s="1">
        <f>Cohort_CF!BJ184*Mincers!AP$45*(1+'Cost and Benefit Parameters'!$C$41)^BJ$6</f>
        <v>7251974.7994791977</v>
      </c>
      <c r="BK186" s="1" t="str">
        <f>IF(BK163="","",'Cost and Benefit Parameters'!$L$29)</f>
        <v/>
      </c>
      <c r="BL186" s="1" t="str">
        <f>IF(BL163="","",'Cost and Benefit Parameters'!$L$29)</f>
        <v/>
      </c>
      <c r="BM186" s="1" t="str">
        <f>IF(BM163="","",'Cost and Benefit Parameters'!$L$29)</f>
        <v/>
      </c>
    </row>
    <row r="187" spans="1:72" x14ac:dyDescent="0.55000000000000004">
      <c r="A187" s="639"/>
      <c r="B187" t="s">
        <v>484</v>
      </c>
      <c r="G187" s="1" t="str">
        <f>IF(G164="","",'Cost and Benefit Parameters'!$L$29)</f>
        <v/>
      </c>
      <c r="H187" s="1" t="str">
        <f>IF(H164="","",'Cost and Benefit Parameters'!$L$29)</f>
        <v/>
      </c>
      <c r="I187" s="1" t="str">
        <f>IF(I164="","",'Cost and Benefit Parameters'!$L$29)</f>
        <v/>
      </c>
      <c r="J187" s="1" t="str">
        <f>IF(J164="","",'Cost and Benefit Parameters'!$L$29)</f>
        <v/>
      </c>
      <c r="K187" s="1" t="str">
        <f>IF(K164="","",'Cost and Benefit Parameters'!$L$29)</f>
        <v/>
      </c>
      <c r="L187" s="1" t="str">
        <f>IF(L164="","",'Cost and Benefit Parameters'!$L$29)</f>
        <v/>
      </c>
      <c r="M187" s="1" t="str">
        <f>IF(M164="","",'Cost and Benefit Parameters'!$L$29)</f>
        <v/>
      </c>
      <c r="N187" s="1" t="str">
        <f>IF(N164="","",'Cost and Benefit Parameters'!$L$29)</f>
        <v/>
      </c>
      <c r="O187" s="1" t="str">
        <f>IF(O164="","",'Cost and Benefit Parameters'!$L$29)</f>
        <v/>
      </c>
      <c r="P187" s="1" t="str">
        <f>IF(P164="","",'Cost and Benefit Parameters'!$L$29)</f>
        <v/>
      </c>
      <c r="Q187" s="1" t="str">
        <f>IF(Q164="","",'Cost and Benefit Parameters'!$L$29)</f>
        <v/>
      </c>
      <c r="R187" s="1" t="str">
        <f>IF(R164="","",'Cost and Benefit Parameters'!$L$29)</f>
        <v/>
      </c>
      <c r="S187" s="1" t="str">
        <f>IF(S164="","",'Cost and Benefit Parameters'!$L$29)</f>
        <v/>
      </c>
      <c r="T187" s="1" t="str">
        <f>IF(T164="","",'Cost and Benefit Parameters'!$L$29)</f>
        <v/>
      </c>
      <c r="U187" s="1" t="str">
        <f>IF(U164="","",'Cost and Benefit Parameters'!$L$29)</f>
        <v/>
      </c>
      <c r="V187" s="1" t="str">
        <f>IF(V164="","",'Cost and Benefit Parameters'!$L$29)</f>
        <v/>
      </c>
      <c r="W187" s="1" t="str">
        <f>IF(W164="","",'Cost and Benefit Parameters'!$L$29)</f>
        <v/>
      </c>
      <c r="X187" s="1">
        <f>Cohort_CF!X185*Mincers!C$45*(1+'Cost and Benefit Parameters'!$C$41)^X$6</f>
        <v>2680596.468768416</v>
      </c>
      <c r="Y187" s="1">
        <f>Cohort_CF!Y185*Mincers!D$45*(1+'Cost and Benefit Parameters'!$C$41)^Y$6</f>
        <v>2784583.0097622718</v>
      </c>
      <c r="Z187" s="1">
        <f>Cohort_CF!Z185*Mincers!E$45*(1+'Cost and Benefit Parameters'!$C$41)^Z$6</f>
        <v>2890868.3878545258</v>
      </c>
      <c r="AA187" s="1">
        <f>Cohort_CF!AA185*Mincers!F$45*(1+'Cost and Benefit Parameters'!$C$41)^AA$6</f>
        <v>2999410.4103109334</v>
      </c>
      <c r="AB187" s="1">
        <f>Cohort_CF!AB185*Mincers!G$45*(1+'Cost and Benefit Parameters'!$C$41)^AB$6</f>
        <v>3129191.1158069526</v>
      </c>
      <c r="AC187" s="1">
        <f>Cohort_CF!AC185*Mincers!H$45*(1+'Cost and Benefit Parameters'!$C$41)^AC$6</f>
        <v>3240842.555334283</v>
      </c>
      <c r="AD187" s="1">
        <f>Cohort_CF!AD185*Mincers!I$45*(1+'Cost and Benefit Parameters'!$C$41)^AD$6</f>
        <v>3354464.5034090588</v>
      </c>
      <c r="AE187" s="1">
        <f>Cohort_CF!AE185*Mincers!J$45*(1+'Cost and Benefit Parameters'!$C$41)^AE$6</f>
        <v>3469987.3500153353</v>
      </c>
      <c r="AF187" s="1">
        <f>Cohort_CF!AF185*Mincers!K$45*(1+'Cost and Benefit Parameters'!$C$41)^AF$6</f>
        <v>3587335.5871329862</v>
      </c>
      <c r="AG187" s="1">
        <f>Cohort_CF!AG185*Mincers!L$45*(1+'Cost and Benefit Parameters'!$C$41)^AG$6</f>
        <v>3706427.7898989096</v>
      </c>
      <c r="AH187" s="1">
        <f>Cohort_CF!AH185*Mincers!M$45*(1+'Cost and Benefit Parameters'!$C$41)^AH$6</f>
        <v>3827176.6151672509</v>
      </c>
      <c r="AI187" s="1">
        <f>Cohort_CF!AI185*Mincers!N$45*(1+'Cost and Benefit Parameters'!$C$41)^AI$6</f>
        <v>3949488.8180620526</v>
      </c>
      <c r="AJ187" s="1">
        <f>Cohort_CF!AJ185*Mincers!O$45*(1+'Cost and Benefit Parameters'!$C$41)^AJ$6</f>
        <v>4073265.2870589271</v>
      </c>
      <c r="AK187" s="1">
        <f>Cohort_CF!AK185*Mincers!P$45*(1+'Cost and Benefit Parameters'!$C$41)^AK$6</f>
        <v>4198401.0980710518</v>
      </c>
      <c r="AL187" s="1">
        <f>Cohort_CF!AL185*Mincers!Q$45*(1+'Cost and Benefit Parameters'!$C$41)^AL$6</f>
        <v>4324785.5879487609</v>
      </c>
      <c r="AM187" s="1">
        <f>Cohort_CF!AM185*Mincers!R$45*(1+'Cost and Benefit Parameters'!$C$41)^AM$6</f>
        <v>4452302.4477327894</v>
      </c>
      <c r="AN187" s="1">
        <f>Cohort_CF!AN185*Mincers!S$45*(1+'Cost and Benefit Parameters'!$C$41)^AN$6</f>
        <v>4580829.8359267367</v>
      </c>
      <c r="AO187" s="1">
        <f>Cohort_CF!AO185*Mincers!T$45*(1+'Cost and Benefit Parameters'!$C$41)^AO$6</f>
        <v>4710240.5119780982</v>
      </c>
      <c r="AP187" s="1">
        <f>Cohort_CF!AP185*Mincers!U$45*(1+'Cost and Benefit Parameters'!$C$41)^AP$6</f>
        <v>4840401.9900758276</v>
      </c>
      <c r="AQ187" s="1">
        <f>Cohort_CF!AQ185*Mincers!V$45*(1+'Cost and Benefit Parameters'!$C$41)^AQ$6</f>
        <v>4971176.7132898252</v>
      </c>
      <c r="AR187" s="1">
        <f>Cohort_CF!AR185*Mincers!W$45*(1+'Cost and Benefit Parameters'!$C$41)^AR$6</f>
        <v>5102422.2479912834</v>
      </c>
      <c r="AS187" s="1">
        <f>Cohort_CF!AS185*Mincers!X$45*(1+'Cost and Benefit Parameters'!$C$41)^AS$6</f>
        <v>5233991.4984053569</v>
      </c>
      <c r="AT187" s="1">
        <f>Cohort_CF!AT185*Mincers!Y$45*(1+'Cost and Benefit Parameters'!$C$41)^AT$6</f>
        <v>5365732.9410572769</v>
      </c>
      <c r="AU187" s="1">
        <f>Cohort_CF!AU185*Mincers!Z$45*(1+'Cost and Benefit Parameters'!$C$41)^AU$6</f>
        <v>5497490.8787827874</v>
      </c>
      <c r="AV187" s="1">
        <f>Cohort_CF!AV185*Mincers!AA$45*(1+'Cost and Benefit Parameters'!$C$41)^AV$6</f>
        <v>5629105.7138815336</v>
      </c>
      <c r="AW187" s="1">
        <f>Cohort_CF!AW185*Mincers!AB$45*(1+'Cost and Benefit Parameters'!$C$41)^AW$6</f>
        <v>5760414.2398998439</v>
      </c>
      <c r="AX187" s="1">
        <f>Cohort_CF!AX185*Mincers!AC$45*(1+'Cost and Benefit Parameters'!$C$41)^AX$6</f>
        <v>5891249.9514380815</v>
      </c>
      <c r="AY187" s="1">
        <f>Cohort_CF!AY185*Mincers!AD$45*(1+'Cost and Benefit Parameters'!$C$41)^AY$6</f>
        <v>6021443.3712856444</v>
      </c>
      <c r="AZ187" s="1">
        <f>Cohort_CF!AZ185*Mincers!AE$45*(1+'Cost and Benefit Parameters'!$C$41)^AZ$6</f>
        <v>6150822.3940974986</v>
      </c>
      <c r="BA187" s="1">
        <f>Cohort_CF!BA185*Mincers!AF$45*(1+'Cost and Benefit Parameters'!$C$41)^BA$6</f>
        <v>6279212.6457370073</v>
      </c>
      <c r="BB187" s="1">
        <f>Cohort_CF!BB185*Mincers!AG$45*(1+'Cost and Benefit Parameters'!$C$41)^BB$6</f>
        <v>6406437.8573246133</v>
      </c>
      <c r="BC187" s="1">
        <f>Cohort_CF!BC185*Mincers!AH$45*(1+'Cost and Benefit Parameters'!$C$41)^BC$6</f>
        <v>6532320.2529476723</v>
      </c>
      <c r="BD187" s="1">
        <f>Cohort_CF!BD185*Mincers!AI$45*(1+'Cost and Benefit Parameters'!$C$41)^BD$6</f>
        <v>6656680.9499076065</v>
      </c>
      <c r="BE187" s="1">
        <f>Cohort_CF!BE185*Mincers!AJ$45*(1+'Cost and Benefit Parameters'!$C$41)^BE$6</f>
        <v>6779340.3703034259</v>
      </c>
      <c r="BF187" s="1">
        <f>Cohort_CF!BF185*Mincers!AK$45*(1+'Cost and Benefit Parameters'!$C$41)^BF$6</f>
        <v>6900118.6626793528</v>
      </c>
      <c r="BG187" s="1">
        <f>Cohort_CF!BG185*Mincers!AL$45*(1+'Cost and Benefit Parameters'!$C$41)^BG$6</f>
        <v>7018836.1323967306</v>
      </c>
      <c r="BH187" s="1">
        <f>Cohort_CF!BH185*Mincers!AM$45*(1+'Cost and Benefit Parameters'!$C$41)^BH$6</f>
        <v>7135313.6793281464</v>
      </c>
      <c r="BI187" s="1">
        <f>Cohort_CF!BI185*Mincers!AN$45*(1+'Cost and Benefit Parameters'!$C$41)^BI$6</f>
        <v>7249373.2414158741</v>
      </c>
      <c r="BJ187" s="1">
        <f>Cohort_CF!BJ185*Mincers!AO$45*(1+'Cost and Benefit Parameters'!$C$41)^BJ$6</f>
        <v>7360838.2425856087</v>
      </c>
      <c r="BK187" s="1">
        <f>Cohort_CF!BK185*Mincers!AP$45*(1+'Cost and Benefit Parameters'!$C$41)^BK$6</f>
        <v>7469534.0434635738</v>
      </c>
      <c r="BL187" s="1" t="str">
        <f>IF(BL164="","",'Cost and Benefit Parameters'!$L$29)</f>
        <v/>
      </c>
      <c r="BM187" s="1" t="str">
        <f>IF(BM164="","",'Cost and Benefit Parameters'!$L$29)</f>
        <v/>
      </c>
    </row>
    <row r="188" spans="1:72" x14ac:dyDescent="0.55000000000000004">
      <c r="A188" s="639"/>
      <c r="B188" t="s">
        <v>485</v>
      </c>
      <c r="G188" s="1" t="str">
        <f>IF(G165="","",'Cost and Benefit Parameters'!$L$29)</f>
        <v/>
      </c>
      <c r="H188" s="1" t="str">
        <f>IF(H165="","",'Cost and Benefit Parameters'!$L$29)</f>
        <v/>
      </c>
      <c r="I188" s="1" t="str">
        <f>IF(I165="","",'Cost and Benefit Parameters'!$L$29)</f>
        <v/>
      </c>
      <c r="J188" s="1" t="str">
        <f>IF(J165="","",'Cost and Benefit Parameters'!$L$29)</f>
        <v/>
      </c>
      <c r="K188" s="1" t="str">
        <f>IF(K165="","",'Cost and Benefit Parameters'!$L$29)</f>
        <v/>
      </c>
      <c r="L188" s="1" t="str">
        <f>IF(L165="","",'Cost and Benefit Parameters'!$L$29)</f>
        <v/>
      </c>
      <c r="M188" s="1" t="str">
        <f>IF(M165="","",'Cost and Benefit Parameters'!$L$29)</f>
        <v/>
      </c>
      <c r="N188" s="1" t="str">
        <f>IF(N165="","",'Cost and Benefit Parameters'!$L$29)</f>
        <v/>
      </c>
      <c r="O188" s="1" t="str">
        <f>IF(O165="","",'Cost and Benefit Parameters'!$L$29)</f>
        <v/>
      </c>
      <c r="P188" s="1" t="str">
        <f>IF(P165="","",'Cost and Benefit Parameters'!$L$29)</f>
        <v/>
      </c>
      <c r="Q188" s="1" t="str">
        <f>IF(Q165="","",'Cost and Benefit Parameters'!$L$29)</f>
        <v/>
      </c>
      <c r="R188" s="1" t="str">
        <f>IF(R165="","",'Cost and Benefit Parameters'!$L$29)</f>
        <v/>
      </c>
      <c r="S188" s="1" t="str">
        <f>IF(S165="","",'Cost and Benefit Parameters'!$L$29)</f>
        <v/>
      </c>
      <c r="T188" s="1" t="str">
        <f>IF(T165="","",'Cost and Benefit Parameters'!$L$29)</f>
        <v/>
      </c>
      <c r="U188" s="1" t="str">
        <f>IF(U165="","",'Cost and Benefit Parameters'!$L$29)</f>
        <v/>
      </c>
      <c r="V188" s="1" t="str">
        <f>IF(V165="","",'Cost and Benefit Parameters'!$L$29)</f>
        <v/>
      </c>
      <c r="W188" s="1" t="str">
        <f>IF(W165="","",'Cost and Benefit Parameters'!$L$29)</f>
        <v/>
      </c>
      <c r="X188" s="1" t="str">
        <f>IF(X165="","",'Cost and Benefit Parameters'!$L$29)</f>
        <v/>
      </c>
      <c r="Y188" s="1">
        <f>Cohort_CF!Y186*Mincers!C$45*(1+'Cost and Benefit Parameters'!$C$41)^Y$6</f>
        <v>2761014.3628314682</v>
      </c>
      <c r="Z188" s="1">
        <f>Cohort_CF!Z186*Mincers!D$45*(1+'Cost and Benefit Parameters'!$C$41)^Z$6</f>
        <v>2868120.5000551399</v>
      </c>
      <c r="AA188" s="1">
        <f>Cohort_CF!AA186*Mincers!E$45*(1+'Cost and Benefit Parameters'!$C$41)^AA$6</f>
        <v>2977594.4394901614</v>
      </c>
      <c r="AB188" s="1">
        <f>Cohort_CF!AB186*Mincers!F$45*(1+'Cost and Benefit Parameters'!$C$41)^AB$6</f>
        <v>3089392.7226202618</v>
      </c>
      <c r="AC188" s="1">
        <f>Cohort_CF!AC186*Mincers!G$45*(1+'Cost and Benefit Parameters'!$C$41)^AC$6</f>
        <v>3223066.8492811616</v>
      </c>
      <c r="AD188" s="1">
        <f>Cohort_CF!AD186*Mincers!H$45*(1+'Cost and Benefit Parameters'!$C$41)^AD$6</f>
        <v>3338067.831994311</v>
      </c>
      <c r="AE188" s="1">
        <f>Cohort_CF!AE186*Mincers!I$45*(1+'Cost and Benefit Parameters'!$C$41)^AE$6</f>
        <v>3455098.4385113306</v>
      </c>
      <c r="AF188" s="1">
        <f>Cohort_CF!AF186*Mincers!J$45*(1+'Cost and Benefit Parameters'!$C$41)^AF$6</f>
        <v>3574086.970515796</v>
      </c>
      <c r="AG188" s="1">
        <f>Cohort_CF!AG186*Mincers!K$45*(1+'Cost and Benefit Parameters'!$C$41)^AG$6</f>
        <v>3694955.6547469753</v>
      </c>
      <c r="AH188" s="1">
        <f>Cohort_CF!AH186*Mincers!L$45*(1+'Cost and Benefit Parameters'!$C$41)^AH$6</f>
        <v>3817620.6235958766</v>
      </c>
      <c r="AI188" s="1">
        <f>Cohort_CF!AI186*Mincers!M$45*(1+'Cost and Benefit Parameters'!$C$41)^AI$6</f>
        <v>3941991.913622268</v>
      </c>
      <c r="AJ188" s="1">
        <f>Cohort_CF!AJ186*Mincers!N$45*(1+'Cost and Benefit Parameters'!$C$41)^AJ$6</f>
        <v>4067973.4826039141</v>
      </c>
      <c r="AK188" s="1">
        <f>Cohort_CF!AK186*Mincers!O$45*(1+'Cost and Benefit Parameters'!$C$41)^AK$6</f>
        <v>4195463.2456706958</v>
      </c>
      <c r="AL188" s="1">
        <f>Cohort_CF!AL186*Mincers!P$45*(1+'Cost and Benefit Parameters'!$C$41)^AL$6</f>
        <v>4324353.1310131829</v>
      </c>
      <c r="AM188" s="1">
        <f>Cohort_CF!AM186*Mincers!Q$45*(1+'Cost and Benefit Parameters'!$C$41)^AM$6</f>
        <v>4454529.1555872243</v>
      </c>
      <c r="AN188" s="1">
        <f>Cohort_CF!AN186*Mincers!R$45*(1+'Cost and Benefit Parameters'!$C$41)^AN$6</f>
        <v>4585871.5211647721</v>
      </c>
      <c r="AO188" s="1">
        <f>Cohort_CF!AO186*Mincers!S$45*(1+'Cost and Benefit Parameters'!$C$41)^AO$6</f>
        <v>4718254.7310045399</v>
      </c>
      <c r="AP188" s="1">
        <f>Cohort_CF!AP186*Mincers!T$45*(1+'Cost and Benefit Parameters'!$C$41)^AP$6</f>
        <v>4851547.7273374405</v>
      </c>
      <c r="AQ188" s="1">
        <f>Cohort_CF!AQ186*Mincers!U$45*(1+'Cost and Benefit Parameters'!$C$41)^AQ$6</f>
        <v>4985614.049778101</v>
      </c>
      <c r="AR188" s="1">
        <f>Cohort_CF!AR186*Mincers!V$45*(1+'Cost and Benefit Parameters'!$C$41)^AR$6</f>
        <v>5120312.0146885198</v>
      </c>
      <c r="AS188" s="1">
        <f>Cohort_CF!AS186*Mincers!W$45*(1+'Cost and Benefit Parameters'!$C$41)^AS$6</f>
        <v>5255494.9154310226</v>
      </c>
      <c r="AT188" s="1">
        <f>Cohort_CF!AT186*Mincers!X$45*(1+'Cost and Benefit Parameters'!$C$41)^AT$6</f>
        <v>5391011.2433575168</v>
      </c>
      <c r="AU188" s="1">
        <f>Cohort_CF!AU186*Mincers!Y$45*(1+'Cost and Benefit Parameters'!$C$41)^AU$6</f>
        <v>5526704.9292889955</v>
      </c>
      <c r="AV188" s="1">
        <f>Cohort_CF!AV186*Mincers!Z$45*(1+'Cost and Benefit Parameters'!$C$41)^AV$6</f>
        <v>5662415.6051462712</v>
      </c>
      <c r="AW188" s="1">
        <f>Cohort_CF!AW186*Mincers!AA$45*(1+'Cost and Benefit Parameters'!$C$41)^AW$6</f>
        <v>5797978.8852979802</v>
      </c>
      <c r="AX188" s="1">
        <f>Cohort_CF!AX186*Mincers!AB$45*(1+'Cost and Benefit Parameters'!$C$41)^AX$6</f>
        <v>5933226.6670968384</v>
      </c>
      <c r="AY188" s="1">
        <f>Cohort_CF!AY186*Mincers!AC$45*(1+'Cost and Benefit Parameters'!$C$41)^AY$6</f>
        <v>6067987.4499812238</v>
      </c>
      <c r="AZ188" s="1">
        <f>Cohort_CF!AZ186*Mincers!AD$45*(1+'Cost and Benefit Parameters'!$C$41)^AZ$6</f>
        <v>6202086.672424213</v>
      </c>
      <c r="BA188" s="1">
        <f>Cohort_CF!BA186*Mincers!AE$45*(1+'Cost and Benefit Parameters'!$C$41)^BA$6</f>
        <v>6335347.0659204246</v>
      </c>
      <c r="BB188" s="1">
        <f>Cohort_CF!BB186*Mincers!AF$45*(1+'Cost and Benefit Parameters'!$C$41)^BB$6</f>
        <v>6467589.0251091169</v>
      </c>
      <c r="BC188" s="1">
        <f>Cohort_CF!BC186*Mincers!AG$45*(1+'Cost and Benefit Parameters'!$C$41)^BC$6</f>
        <v>6598630.9930443503</v>
      </c>
      <c r="BD188" s="1">
        <f>Cohort_CF!BD186*Mincers!AH$45*(1+'Cost and Benefit Parameters'!$C$41)^BD$6</f>
        <v>6728289.8605361031</v>
      </c>
      <c r="BE188" s="1">
        <f>Cohort_CF!BE186*Mincers!AI$45*(1+'Cost and Benefit Parameters'!$C$41)^BE$6</f>
        <v>6856381.3784048352</v>
      </c>
      <c r="BF188" s="1">
        <f>Cohort_CF!BF186*Mincers!AJ$45*(1+'Cost and Benefit Parameters'!$C$41)^BF$6</f>
        <v>6982720.5814125286</v>
      </c>
      <c r="BG188" s="1">
        <f>Cohort_CF!BG186*Mincers!AK$45*(1+'Cost and Benefit Parameters'!$C$41)^BG$6</f>
        <v>7107122.2225597324</v>
      </c>
      <c r="BH188" s="1">
        <f>Cohort_CF!BH186*Mincers!AL$45*(1+'Cost and Benefit Parameters'!$C$41)^BH$6</f>
        <v>7229401.2163686333</v>
      </c>
      <c r="BI188" s="1">
        <f>Cohort_CF!BI186*Mincers!AM$45*(1+'Cost and Benefit Parameters'!$C$41)^BI$6</f>
        <v>7349373.0897079911</v>
      </c>
      <c r="BJ188" s="1">
        <f>Cohort_CF!BJ186*Mincers!AN$45*(1+'Cost and Benefit Parameters'!$C$41)^BJ$6</f>
        <v>7466854.4386583483</v>
      </c>
      <c r="BK188" s="1">
        <f>Cohort_CF!BK186*Mincers!AO$45*(1+'Cost and Benefit Parameters'!$C$41)^BK$6</f>
        <v>7581663.3898631781</v>
      </c>
      <c r="BL188" s="1">
        <f>Cohort_CF!BL186*Mincers!AP$45*(1+'Cost and Benefit Parameters'!$C$41)^BL$6</f>
        <v>7693620.0647674818</v>
      </c>
      <c r="BM188" s="1" t="str">
        <f>IF(BM165="","",'Cost and Benefit Parameters'!$L$29)</f>
        <v/>
      </c>
    </row>
    <row r="189" spans="1:72" x14ac:dyDescent="0.55000000000000004">
      <c r="A189" s="639"/>
      <c r="B189" t="s">
        <v>486</v>
      </c>
      <c r="G189" s="1" t="str">
        <f>IF(G166="","",'Cost and Benefit Parameters'!$L$29)</f>
        <v/>
      </c>
      <c r="H189" s="1" t="str">
        <f>IF(H166="","",'Cost and Benefit Parameters'!$L$29)</f>
        <v/>
      </c>
      <c r="I189" s="1" t="str">
        <f>IF(I166="","",'Cost and Benefit Parameters'!$L$29)</f>
        <v/>
      </c>
      <c r="J189" s="1" t="str">
        <f>IF(J166="","",'Cost and Benefit Parameters'!$L$29)</f>
        <v/>
      </c>
      <c r="K189" s="1" t="str">
        <f>IF(K166="","",'Cost and Benefit Parameters'!$L$29)</f>
        <v/>
      </c>
      <c r="L189" s="1" t="str">
        <f>IF(L166="","",'Cost and Benefit Parameters'!$L$29)</f>
        <v/>
      </c>
      <c r="M189" s="1" t="str">
        <f>IF(M166="","",'Cost and Benefit Parameters'!$L$29)</f>
        <v/>
      </c>
      <c r="N189" s="1" t="str">
        <f>IF(N166="","",'Cost and Benefit Parameters'!$L$29)</f>
        <v/>
      </c>
      <c r="O189" s="1" t="str">
        <f>IF(O166="","",'Cost and Benefit Parameters'!$L$29)</f>
        <v/>
      </c>
      <c r="P189" s="1" t="str">
        <f>IF(P166="","",'Cost and Benefit Parameters'!$L$29)</f>
        <v/>
      </c>
      <c r="Q189" s="1" t="str">
        <f>IF(Q166="","",'Cost and Benefit Parameters'!$L$29)</f>
        <v/>
      </c>
      <c r="R189" s="1" t="str">
        <f>IF(R166="","",'Cost and Benefit Parameters'!$L$29)</f>
        <v/>
      </c>
      <c r="S189" s="1" t="str">
        <f>IF(S166="","",'Cost and Benefit Parameters'!$L$29)</f>
        <v/>
      </c>
      <c r="T189" s="1" t="str">
        <f>IF(T166="","",'Cost and Benefit Parameters'!$L$29)</f>
        <v/>
      </c>
      <c r="U189" s="1" t="str">
        <f>IF(U166="","",'Cost and Benefit Parameters'!$L$29)</f>
        <v/>
      </c>
      <c r="V189" s="1" t="str">
        <f>IF(V166="","",'Cost and Benefit Parameters'!$L$29)</f>
        <v/>
      </c>
      <c r="W189" s="1" t="str">
        <f>IF(W166="","",'Cost and Benefit Parameters'!$L$29)</f>
        <v/>
      </c>
      <c r="X189" s="1" t="str">
        <f>IF(X166="","",'Cost and Benefit Parameters'!$L$29)</f>
        <v/>
      </c>
      <c r="Y189" s="1" t="str">
        <f>IF(Y166="","",'Cost and Benefit Parameters'!$L$29)</f>
        <v/>
      </c>
      <c r="Z189" s="1">
        <f>Cohort_CF!Z187*Mincers!C$45*(1+'Cost and Benefit Parameters'!$C$41)^Z$6</f>
        <v>2843844.793716412</v>
      </c>
      <c r="AA189" s="1">
        <f>Cohort_CF!AA187*Mincers!D$45*(1+'Cost and Benefit Parameters'!$C$41)^AA$6</f>
        <v>2954164.1150567937</v>
      </c>
      <c r="AB189" s="1">
        <f>Cohort_CF!AB187*Mincers!E$45*(1+'Cost and Benefit Parameters'!$C$41)^AB$6</f>
        <v>3066922.2726748665</v>
      </c>
      <c r="AC189" s="1">
        <f>Cohort_CF!AC187*Mincers!F$45*(1+'Cost and Benefit Parameters'!$C$41)^AC$6</f>
        <v>3182074.5042988695</v>
      </c>
      <c r="AD189" s="1">
        <f>Cohort_CF!AD187*Mincers!G$45*(1+'Cost and Benefit Parameters'!$C$41)^AD$6</f>
        <v>3319758.8547595958</v>
      </c>
      <c r="AE189" s="1">
        <f>Cohort_CF!AE187*Mincers!H$45*(1+'Cost and Benefit Parameters'!$C$41)^AE$6</f>
        <v>3438209.8669541404</v>
      </c>
      <c r="AF189" s="1">
        <f>Cohort_CF!AF187*Mincers!I$45*(1+'Cost and Benefit Parameters'!$C$41)^AF$6</f>
        <v>3558751.3916666713</v>
      </c>
      <c r="AG189" s="1">
        <f>Cohort_CF!AG187*Mincers!J$45*(1+'Cost and Benefit Parameters'!$C$41)^AG$6</f>
        <v>3681309.5796312694</v>
      </c>
      <c r="AH189" s="1">
        <f>Cohort_CF!AH187*Mincers!K$45*(1+'Cost and Benefit Parameters'!$C$41)^AH$6</f>
        <v>3805804.3243893846</v>
      </c>
      <c r="AI189" s="1">
        <f>Cohort_CF!AI187*Mincers!L$45*(1+'Cost and Benefit Parameters'!$C$41)^AI$6</f>
        <v>3932149.2423037528</v>
      </c>
      <c r="AJ189" s="1">
        <f>Cohort_CF!AJ187*Mincers!M$45*(1+'Cost and Benefit Parameters'!$C$41)^AJ$6</f>
        <v>4060251.6710309358</v>
      </c>
      <c r="AK189" s="1">
        <f>Cohort_CF!AK187*Mincers!N$45*(1+'Cost and Benefit Parameters'!$C$41)^AK$6</f>
        <v>4190012.6870820322</v>
      </c>
      <c r="AL189" s="1">
        <f>Cohort_CF!AL187*Mincers!O$45*(1+'Cost and Benefit Parameters'!$C$41)^AL$6</f>
        <v>4321327.1430408154</v>
      </c>
      <c r="AM189" s="1">
        <f>Cohort_CF!AM187*Mincers!P$45*(1+'Cost and Benefit Parameters'!$C$41)^AM$6</f>
        <v>4454083.7249435782</v>
      </c>
      <c r="AN189" s="1">
        <f>Cohort_CF!AN187*Mincers!Q$45*(1+'Cost and Benefit Parameters'!$C$41)^AN$6</f>
        <v>4588165.0302548399</v>
      </c>
      <c r="AO189" s="1">
        <f>Cohort_CF!AO187*Mincers!R$45*(1+'Cost and Benefit Parameters'!$C$41)^AO$6</f>
        <v>4723447.6667997167</v>
      </c>
      <c r="AP189" s="1">
        <f>Cohort_CF!AP187*Mincers!S$45*(1+'Cost and Benefit Parameters'!$C$41)^AP$6</f>
        <v>4859802.3729346758</v>
      </c>
      <c r="AQ189" s="1">
        <f>Cohort_CF!AQ187*Mincers!T$45*(1+'Cost and Benefit Parameters'!$C$41)^AQ$6</f>
        <v>4997094.159157563</v>
      </c>
      <c r="AR189" s="1">
        <f>Cohort_CF!AR187*Mincers!U$45*(1+'Cost and Benefit Parameters'!$C$41)^AR$6</f>
        <v>5135182.4712714441</v>
      </c>
      <c r="AS189" s="1">
        <f>Cohort_CF!AS187*Mincers!V$45*(1+'Cost and Benefit Parameters'!$C$41)^AS$6</f>
        <v>5273921.3751291763</v>
      </c>
      <c r="AT189" s="1">
        <f>Cohort_CF!AT187*Mincers!W$45*(1+'Cost and Benefit Parameters'!$C$41)^AT$6</f>
        <v>5413159.7628939524</v>
      </c>
      <c r="AU189" s="1">
        <f>Cohort_CF!AU187*Mincers!X$45*(1+'Cost and Benefit Parameters'!$C$41)^AU$6</f>
        <v>5552741.5806582421</v>
      </c>
      <c r="AV189" s="1">
        <f>Cohort_CF!AV187*Mincers!Y$45*(1+'Cost and Benefit Parameters'!$C$41)^AV$6</f>
        <v>5692506.0771676665</v>
      </c>
      <c r="AW189" s="1">
        <f>Cohort_CF!AW187*Mincers!Z$45*(1+'Cost and Benefit Parameters'!$C$41)^AW$6</f>
        <v>5832288.0733006587</v>
      </c>
      <c r="AX189" s="1">
        <f>Cohort_CF!AX187*Mincers!AA$45*(1+'Cost and Benefit Parameters'!$C$41)^AX$6</f>
        <v>5971918.2518569184</v>
      </c>
      <c r="AY189" s="1">
        <f>Cohort_CF!AY187*Mincers!AB$45*(1+'Cost and Benefit Parameters'!$C$41)^AY$6</f>
        <v>6111223.4671097435</v>
      </c>
      <c r="AZ189" s="1">
        <f>Cohort_CF!AZ187*Mincers!AC$45*(1+'Cost and Benefit Parameters'!$C$41)^AZ$6</f>
        <v>6250027.073480661</v>
      </c>
      <c r="BA189" s="1">
        <f>Cohort_CF!BA187*Mincers!AD$45*(1+'Cost and Benefit Parameters'!$C$41)^BA$6</f>
        <v>6388149.2725969404</v>
      </c>
      <c r="BB189" s="1">
        <f>Cohort_CF!BB187*Mincers!AE$45*(1+'Cost and Benefit Parameters'!$C$41)^BB$6</f>
        <v>6525407.4778980371</v>
      </c>
      <c r="BC189" s="1">
        <f>Cohort_CF!BC187*Mincers!AF$45*(1+'Cost and Benefit Parameters'!$C$41)^BC$6</f>
        <v>6661616.6958623901</v>
      </c>
      <c r="BD189" s="1">
        <f>Cohort_CF!BD187*Mincers!AG$45*(1+'Cost and Benefit Parameters'!$C$41)^BD$6</f>
        <v>6796589.9228356807</v>
      </c>
      <c r="BE189" s="1">
        <f>Cohort_CF!BE187*Mincers!AH$45*(1+'Cost and Benefit Parameters'!$C$41)^BE$6</f>
        <v>6930138.556352186</v>
      </c>
      <c r="BF189" s="1">
        <f>Cohort_CF!BF187*Mincers!AI$45*(1+'Cost and Benefit Parameters'!$C$41)^BF$6</f>
        <v>7062072.8197569801</v>
      </c>
      <c r="BG189" s="1">
        <f>Cohort_CF!BG187*Mincers!AJ$45*(1+'Cost and Benefit Parameters'!$C$41)^BG$6</f>
        <v>7192202.1988549028</v>
      </c>
      <c r="BH189" s="1">
        <f>Cohort_CF!BH187*Mincers!AK$45*(1+'Cost and Benefit Parameters'!$C$41)^BH$6</f>
        <v>7320335.8892365256</v>
      </c>
      <c r="BI189" s="1">
        <f>Cohort_CF!BI187*Mincers!AL$45*(1+'Cost and Benefit Parameters'!$C$41)^BI$6</f>
        <v>7446283.252859693</v>
      </c>
      <c r="BJ189" s="1">
        <f>Cohort_CF!BJ187*Mincers!AM$45*(1+'Cost and Benefit Parameters'!$C$41)^BJ$6</f>
        <v>7569854.2823992297</v>
      </c>
      <c r="BK189" s="1">
        <f>Cohort_CF!BK187*Mincers!AN$45*(1+'Cost and Benefit Parameters'!$C$41)^BK$6</f>
        <v>7690860.0718180994</v>
      </c>
      <c r="BL189" s="1">
        <f>Cohort_CF!BL187*Mincers!AO$45*(1+'Cost and Benefit Parameters'!$C$41)^BL$6</f>
        <v>7809113.2915590731</v>
      </c>
      <c r="BM189" s="1">
        <f>Cohort_CF!BM187*Mincers!AP$45*(1+'Cost and Benefit Parameters'!$C$41)^BM$6</f>
        <v>7924428.6667105062</v>
      </c>
    </row>
    <row r="190" spans="1:72" x14ac:dyDescent="0.55000000000000004">
      <c r="A190" s="640"/>
      <c r="B190" s="329" t="s">
        <v>525</v>
      </c>
      <c r="C190" s="329"/>
      <c r="D190" s="329"/>
      <c r="E190" s="329"/>
      <c r="F190" s="329"/>
      <c r="G190" s="330">
        <f>SUM(G170:G189)</f>
        <v>1621804.9482783112</v>
      </c>
      <c r="H190" s="330">
        <f t="shared" ref="H190:BM190" si="17">SUM(H170:H189)</f>
        <v>3355177.6124527659</v>
      </c>
      <c r="I190" s="330">
        <f t="shared" si="17"/>
        <v>5204855.8582510976</v>
      </c>
      <c r="J190" s="330">
        <f t="shared" si="17"/>
        <v>7175694.1600747574</v>
      </c>
      <c r="K190" s="330">
        <f t="shared" si="17"/>
        <v>9284177.0721315574</v>
      </c>
      <c r="L190" s="330">
        <f t="shared" si="17"/>
        <v>11523465.42866634</v>
      </c>
      <c r="M190" s="330">
        <f t="shared" si="17"/>
        <v>13898675.583091322</v>
      </c>
      <c r="N190" s="330">
        <f t="shared" si="17"/>
        <v>16415035.264216656</v>
      </c>
      <c r="O190" s="330">
        <f t="shared" si="17"/>
        <v>19077883.349122822</v>
      </c>
      <c r="P190" s="330">
        <f t="shared" si="17"/>
        <v>21892669.617821436</v>
      </c>
      <c r="Q190" s="330">
        <f t="shared" si="17"/>
        <v>24864954.499684796</v>
      </c>
      <c r="R190" s="330">
        <f t="shared" si="17"/>
        <v>28000408.822282899</v>
      </c>
      <c r="S190" s="330">
        <f t="shared" si="17"/>
        <v>31304813.573910657</v>
      </c>
      <c r="T190" s="330">
        <f t="shared" si="17"/>
        <v>34784059.691713713</v>
      </c>
      <c r="U190" s="330">
        <f t="shared" si="17"/>
        <v>38444147.887926586</v>
      </c>
      <c r="V190" s="330">
        <f t="shared" si="17"/>
        <v>42291188.527317636</v>
      </c>
      <c r="W190" s="330">
        <f t="shared" si="17"/>
        <v>46331401.569489241</v>
      </c>
      <c r="X190" s="330">
        <f t="shared" si="17"/>
        <v>50571116.590204962</v>
      </c>
      <c r="Y190" s="330">
        <f t="shared" si="17"/>
        <v>55016772.89640674</v>
      </c>
      <c r="Z190" s="330">
        <f t="shared" si="17"/>
        <v>59674919.750039846</v>
      </c>
      <c r="AA190" s="330">
        <f t="shared" si="17"/>
        <v>61623056.578692101</v>
      </c>
      <c r="AB190" s="330">
        <f t="shared" si="17"/>
        <v>63595610.171491332</v>
      </c>
      <c r="AC190" s="330">
        <f t="shared" si="17"/>
        <v>65590905.209131658</v>
      </c>
      <c r="AD190" s="330">
        <f t="shared" si="17"/>
        <v>67607168.018522963</v>
      </c>
      <c r="AE190" s="330">
        <f t="shared" si="17"/>
        <v>69621732.970973372</v>
      </c>
      <c r="AF190" s="330">
        <f t="shared" si="17"/>
        <v>71654174.147157624</v>
      </c>
      <c r="AG190" s="330">
        <f t="shared" si="17"/>
        <v>73702588.545357928</v>
      </c>
      <c r="AH190" s="330">
        <f t="shared" si="17"/>
        <v>75764989.602049261</v>
      </c>
      <c r="AI190" s="330">
        <f t="shared" si="17"/>
        <v>77839309.539888993</v>
      </c>
      <c r="AJ190" s="330">
        <f t="shared" si="17"/>
        <v>79923402.02414012</v>
      </c>
      <c r="AK190" s="330">
        <f t="shared" si="17"/>
        <v>82015045.126666397</v>
      </c>
      <c r="AL190" s="330">
        <f t="shared" si="17"/>
        <v>84111944.595330104</v>
      </c>
      <c r="AM190" s="330">
        <f t="shared" si="17"/>
        <v>86211737.425293654</v>
      </c>
      <c r="AN190" s="330">
        <f t="shared" si="17"/>
        <v>88311995.727373526</v>
      </c>
      <c r="AO190" s="330">
        <f t="shared" si="17"/>
        <v>90410230.887233704</v>
      </c>
      <c r="AP190" s="330">
        <f t="shared" si="17"/>
        <v>92503898.007836506</v>
      </c>
      <c r="AQ190" s="330">
        <f t="shared" si="17"/>
        <v>94590400.626203582</v>
      </c>
      <c r="AR190" s="330">
        <f t="shared" si="17"/>
        <v>96667095.694181025</v>
      </c>
      <c r="AS190" s="330">
        <f t="shared" si="17"/>
        <v>98731298.811564296</v>
      </c>
      <c r="AT190" s="330">
        <f t="shared" si="17"/>
        <v>100780289.698621</v>
      </c>
      <c r="AU190" s="330">
        <f t="shared" si="17"/>
        <v>98228143.833798885</v>
      </c>
      <c r="AV190" s="330">
        <f t="shared" si="17"/>
        <v>95455664.320734859</v>
      </c>
      <c r="AW190" s="330">
        <f t="shared" si="17"/>
        <v>92456052.990874216</v>
      </c>
      <c r="AX190" s="330">
        <f t="shared" si="17"/>
        <v>89222477.865100741</v>
      </c>
      <c r="AY190" s="330">
        <f t="shared" si="17"/>
        <v>85748076.40164113</v>
      </c>
      <c r="AZ190" s="330">
        <f t="shared" si="17"/>
        <v>82025958.522567332</v>
      </c>
      <c r="BA190" s="330">
        <f t="shared" si="17"/>
        <v>78049209.392559275</v>
      </c>
      <c r="BB190" s="330">
        <f t="shared" si="17"/>
        <v>73810891.9235612</v>
      </c>
      <c r="BC190" s="330">
        <f t="shared" si="17"/>
        <v>69304048.979033053</v>
      </c>
      <c r="BD190" s="330">
        <f t="shared" si="17"/>
        <v>64521705.251665786</v>
      </c>
      <c r="BE190" s="330">
        <f t="shared" si="17"/>
        <v>59456868.788695</v>
      </c>
      <c r="BF190" s="330">
        <f t="shared" si="17"/>
        <v>54102532.139313102</v>
      </c>
      <c r="BG190" s="330">
        <f t="shared" si="17"/>
        <v>48451673.099142805</v>
      </c>
      <c r="BH190" s="330">
        <f t="shared" si="17"/>
        <v>42497255.027296543</v>
      </c>
      <c r="BI190" s="330">
        <f t="shared" si="17"/>
        <v>36232226.712201819</v>
      </c>
      <c r="BJ190" s="330">
        <f t="shared" si="17"/>
        <v>29649521.763122384</v>
      </c>
      <c r="BK190" s="330">
        <f t="shared" si="17"/>
        <v>22742057.505144849</v>
      </c>
      <c r="BL190" s="330">
        <f t="shared" si="17"/>
        <v>15502733.356326554</v>
      </c>
      <c r="BM190" s="330">
        <f t="shared" si="17"/>
        <v>7924428.6667105062</v>
      </c>
      <c r="BN190" s="329"/>
      <c r="BO190" s="329"/>
      <c r="BP190" s="329"/>
      <c r="BQ190" s="329"/>
      <c r="BR190" s="329"/>
      <c r="BS190" s="329"/>
      <c r="BT190" s="329"/>
    </row>
    <row r="191" spans="1:72" x14ac:dyDescent="0.55000000000000004">
      <c r="B191" s="329" t="s">
        <v>526</v>
      </c>
      <c r="C191" s="329"/>
      <c r="D191" s="329"/>
      <c r="E191" s="329"/>
      <c r="F191" s="329"/>
      <c r="G191" s="329">
        <f>'Cost and Benefit Parameters'!$C$45*Income_CF!G190</f>
        <v>1065525.8510188505</v>
      </c>
      <c r="H191" s="329">
        <f>'Cost and Benefit Parameters'!$C$45*Income_CF!H190</f>
        <v>2204351.6913814675</v>
      </c>
      <c r="I191" s="329">
        <f>'Cost and Benefit Parameters'!$C$45*Income_CF!I190</f>
        <v>3419590.2988709714</v>
      </c>
      <c r="J191" s="329">
        <f>'Cost and Benefit Parameters'!$C$45*Income_CF!J190</f>
        <v>4714431.0631691162</v>
      </c>
      <c r="K191" s="329">
        <f>'Cost and Benefit Parameters'!$C$45*Income_CF!K190</f>
        <v>6099704.3363904338</v>
      </c>
      <c r="L191" s="329">
        <f>'Cost and Benefit Parameters'!$C$45*Income_CF!L190</f>
        <v>7570916.7866337858</v>
      </c>
      <c r="M191" s="329">
        <f>'Cost and Benefit Parameters'!$C$45*Income_CF!M190</f>
        <v>9131429.8580909986</v>
      </c>
      <c r="N191" s="329">
        <f>'Cost and Benefit Parameters'!$C$45*Income_CF!N190</f>
        <v>10784678.168590343</v>
      </c>
      <c r="O191" s="329">
        <f>'Cost and Benefit Parameters'!$C$45*Income_CF!O190</f>
        <v>12534169.360373694</v>
      </c>
      <c r="P191" s="329">
        <f>'Cost and Benefit Parameters'!$C$45*Income_CF!P190</f>
        <v>14383483.938908685</v>
      </c>
      <c r="Q191" s="329">
        <f>'Cost and Benefit Parameters'!$C$45*Income_CF!Q190</f>
        <v>16336275.106292911</v>
      </c>
      <c r="R191" s="329">
        <f>'Cost and Benefit Parameters'!$C$45*Income_CF!R190</f>
        <v>18396268.596239865</v>
      </c>
      <c r="S191" s="329">
        <f>'Cost and Benefit Parameters'!$C$45*Income_CF!S190</f>
        <v>20567262.518059302</v>
      </c>
      <c r="T191" s="329">
        <f>'Cost and Benefit Parameters'!$C$45*Income_CF!T190</f>
        <v>22853127.217455909</v>
      </c>
      <c r="U191" s="329">
        <f>'Cost and Benefit Parameters'!$C$45*Income_CF!U190</f>
        <v>25257805.162367769</v>
      </c>
      <c r="V191" s="329">
        <f>'Cost and Benefit Parameters'!$C$45*Income_CF!V190</f>
        <v>27785310.862447686</v>
      </c>
      <c r="W191" s="329">
        <f>'Cost and Benefit Parameters'!$C$45*Income_CF!W190</f>
        <v>30439730.831154432</v>
      </c>
      <c r="X191" s="329">
        <f>'Cost and Benefit Parameters'!$C$45*Income_CF!X190</f>
        <v>33225223.59976466</v>
      </c>
      <c r="Y191" s="329">
        <f>'Cost and Benefit Parameters'!$C$45*Income_CF!Y190</f>
        <v>36146019.792939231</v>
      </c>
      <c r="Z191" s="329">
        <f>'Cost and Benefit Parameters'!$C$45*Income_CF!Z190</f>
        <v>39206422.275776178</v>
      </c>
      <c r="AA191" s="329">
        <f>'Cost and Benefit Parameters'!$C$45*Income_CF!AA190</f>
        <v>40486348.17220071</v>
      </c>
      <c r="AB191" s="329">
        <f>'Cost and Benefit Parameters'!$C$45*Income_CF!AB190</f>
        <v>41782315.882669806</v>
      </c>
      <c r="AC191" s="329">
        <f>'Cost and Benefit Parameters'!$C$45*Income_CF!AC190</f>
        <v>43093224.722399503</v>
      </c>
      <c r="AD191" s="329">
        <f>'Cost and Benefit Parameters'!$C$45*Income_CF!AD190</f>
        <v>44417909.388169587</v>
      </c>
      <c r="AE191" s="329">
        <f>'Cost and Benefit Parameters'!$C$45*Income_CF!AE190</f>
        <v>45741478.561929509</v>
      </c>
      <c r="AF191" s="329">
        <f>'Cost and Benefit Parameters'!$C$45*Income_CF!AF190</f>
        <v>47076792.41468256</v>
      </c>
      <c r="AG191" s="329">
        <f>'Cost and Benefit Parameters'!$C$45*Income_CF!AG190</f>
        <v>48422600.674300164</v>
      </c>
      <c r="AH191" s="329">
        <f>'Cost and Benefit Parameters'!$C$45*Income_CF!AH190</f>
        <v>49777598.168546364</v>
      </c>
      <c r="AI191" s="329">
        <f>'Cost and Benefit Parameters'!$C$45*Income_CF!AI190</f>
        <v>51140426.367707074</v>
      </c>
      <c r="AJ191" s="329">
        <f>'Cost and Benefit Parameters'!$C$45*Income_CF!AJ190</f>
        <v>52509675.129860058</v>
      </c>
      <c r="AK191" s="329">
        <f>'Cost and Benefit Parameters'!$C$45*Income_CF!AK190</f>
        <v>53883884.648219824</v>
      </c>
      <c r="AL191" s="329">
        <f>'Cost and Benefit Parameters'!$C$45*Income_CF!AL190</f>
        <v>55261547.599131882</v>
      </c>
      <c r="AM191" s="329">
        <f>'Cost and Benefit Parameters'!$C$45*Income_CF!AM190</f>
        <v>56641111.488417931</v>
      </c>
      <c r="AN191" s="329">
        <f>'Cost and Benefit Parameters'!$C$45*Income_CF!AN190</f>
        <v>58020981.192884408</v>
      </c>
      <c r="AO191" s="329">
        <f>'Cost and Benefit Parameters'!$C$45*Income_CF!AO190</f>
        <v>59399521.692912549</v>
      </c>
      <c r="AP191" s="329">
        <f>'Cost and Benefit Parameters'!$C$45*Income_CF!AP190</f>
        <v>60775060.991148584</v>
      </c>
      <c r="AQ191" s="329">
        <f>'Cost and Benefit Parameters'!$C$45*Income_CF!AQ190</f>
        <v>62145893.211415753</v>
      </c>
      <c r="AR191" s="329">
        <f>'Cost and Benefit Parameters'!$C$45*Income_CF!AR190</f>
        <v>63510281.871076934</v>
      </c>
      <c r="AS191" s="329">
        <f>'Cost and Benefit Parameters'!$C$45*Income_CF!AS190</f>
        <v>64866463.319197744</v>
      </c>
      <c r="AT191" s="329">
        <f>'Cost and Benefit Parameters'!$C$45*Income_CF!AT190</f>
        <v>66212650.331994005</v>
      </c>
      <c r="AU191" s="329">
        <f>'Cost and Benefit Parameters'!$C$45*Income_CF!AU190</f>
        <v>64535890.498805873</v>
      </c>
      <c r="AV191" s="329">
        <f>'Cost and Benefit Parameters'!$C$45*Income_CF!AV190</f>
        <v>62714371.458722807</v>
      </c>
      <c r="AW191" s="329">
        <f>'Cost and Benefit Parameters'!$C$45*Income_CF!AW190</f>
        <v>60743626.815004364</v>
      </c>
      <c r="AX191" s="329">
        <f>'Cost and Benefit Parameters'!$C$45*Income_CF!AX190</f>
        <v>58619167.95737119</v>
      </c>
      <c r="AY191" s="329">
        <f>'Cost and Benefit Parameters'!$C$45*Income_CF!AY190</f>
        <v>56336486.195878223</v>
      </c>
      <c r="AZ191" s="329">
        <f>'Cost and Benefit Parameters'!$C$45*Income_CF!AZ190</f>
        <v>53891054.749326736</v>
      </c>
      <c r="BA191" s="329">
        <f>'Cost and Benefit Parameters'!$C$45*Income_CF!BA190</f>
        <v>51278330.570911445</v>
      </c>
      <c r="BB191" s="329">
        <f>'Cost and Benefit Parameters'!$C$45*Income_CF!BB190</f>
        <v>48493755.993779711</v>
      </c>
      <c r="BC191" s="329">
        <f>'Cost and Benefit Parameters'!$C$45*Income_CF!BC190</f>
        <v>45532760.179224715</v>
      </c>
      <c r="BD191" s="329">
        <f>'Cost and Benefit Parameters'!$C$45*Income_CF!BD190</f>
        <v>42390760.350344419</v>
      </c>
      <c r="BE191" s="329">
        <f>'Cost and Benefit Parameters'!$C$45*Income_CF!BE190</f>
        <v>39063162.794172615</v>
      </c>
      <c r="BF191" s="329">
        <f>'Cost and Benefit Parameters'!$C$45*Income_CF!BF190</f>
        <v>35545363.61552871</v>
      </c>
      <c r="BG191" s="329">
        <f>'Cost and Benefit Parameters'!$C$45*Income_CF!BG190</f>
        <v>31832749.226136822</v>
      </c>
      <c r="BH191" s="329">
        <f>'Cost and Benefit Parameters'!$C$45*Income_CF!BH190</f>
        <v>27920696.552933831</v>
      </c>
      <c r="BI191" s="329">
        <f>'Cost and Benefit Parameters'!$C$45*Income_CF!BI190</f>
        <v>23804572.949916597</v>
      </c>
      <c r="BJ191" s="329">
        <f>'Cost and Benefit Parameters'!$C$45*Income_CF!BJ190</f>
        <v>19479735.798371408</v>
      </c>
      <c r="BK191" s="329">
        <f>'Cost and Benefit Parameters'!$C$45*Income_CF!BK190</f>
        <v>14941531.780880166</v>
      </c>
      <c r="BL191" s="329">
        <f>'Cost and Benefit Parameters'!$C$45*Income_CF!BL190</f>
        <v>10185295.815106547</v>
      </c>
      <c r="BM191" s="329">
        <f>'Cost and Benefit Parameters'!$C$45*Income_CF!BM190</f>
        <v>5206349.6340288026</v>
      </c>
      <c r="BN191" s="329"/>
      <c r="BO191" s="329"/>
      <c r="BP191" s="329"/>
      <c r="BQ191" s="329"/>
      <c r="BR191" s="329"/>
      <c r="BS191" s="329"/>
      <c r="BT191" s="329"/>
    </row>
    <row r="192" spans="1:72" x14ac:dyDescent="0.55000000000000004">
      <c r="A192" s="641" t="s">
        <v>491</v>
      </c>
      <c r="B192" s="128" t="s">
        <v>500</v>
      </c>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row>
    <row r="193" spans="1:67" x14ac:dyDescent="0.55000000000000004">
      <c r="A193" s="642"/>
      <c r="B193" t="s">
        <v>466</v>
      </c>
      <c r="I193" s="1">
        <f>Cohort_CF!I191*Mincers!C$52*(1+'Cost and Benefit Parameters'!$C$41)^I$6</f>
        <v>654116.66814123583</v>
      </c>
      <c r="J193" s="1">
        <f>Cohort_CF!J191*Mincers!D$52*(1+'Cost and Benefit Parameters'!$C$41)^J$6</f>
        <v>679491.36758552922</v>
      </c>
      <c r="K193" s="1">
        <f>Cohort_CF!K191*Mincers!E$52*(1+'Cost and Benefit Parameters'!$C$41)^K$6</f>
        <v>705427.02712990611</v>
      </c>
      <c r="L193" s="1">
        <f>Cohort_CF!L191*Mincers!F$52*(1+'Cost and Benefit Parameters'!$C$41)^L$6</f>
        <v>731913.35094242578</v>
      </c>
      <c r="M193" s="1">
        <f>Cohort_CF!M191*Mincers!G$52*(1+'Cost and Benefit Parameters'!$C$41)^M$6</f>
        <v>763582.31852376333</v>
      </c>
      <c r="N193" s="1">
        <f>Cohort_CF!N191*Mincers!H$52*(1+'Cost and Benefit Parameters'!$C$41)^N$6</f>
        <v>790827.39941068401</v>
      </c>
      <c r="O193" s="1">
        <f>Cohort_CF!O191*Mincers!I$52*(1+'Cost and Benefit Parameters'!$C$41)^O$6</f>
        <v>818553.32196870947</v>
      </c>
      <c r="P193" s="1">
        <f>Cohort_CF!P191*Mincers!J$52*(1+'Cost and Benefit Parameters'!$C$41)^P$6</f>
        <v>846743.10002620518</v>
      </c>
      <c r="Q193" s="1">
        <f>Cohort_CF!Q191*Mincers!K$52*(1+'Cost and Benefit Parameters'!$C$41)^Q$6</f>
        <v>875378.30818601907</v>
      </c>
      <c r="R193" s="1">
        <f>Cohort_CF!R191*Mincers!L$52*(1+'Cost and Benefit Parameters'!$C$41)^R$6</f>
        <v>904439.07722845429</v>
      </c>
      <c r="S193" s="1">
        <f>Cohort_CF!S191*Mincers!M$52*(1+'Cost and Benefit Parameters'!$C$41)^S$6</f>
        <v>933904.09375993686</v>
      </c>
      <c r="T193" s="1">
        <f>Cohort_CF!T191*Mincers!N$52*(1+'Cost and Benefit Parameters'!$C$41)^T$6</f>
        <v>963750.6042521788</v>
      </c>
      <c r="U193" s="1">
        <f>Cohort_CF!U191*Mincers!O$52*(1+'Cost and Benefit Parameters'!$C$41)^U$6</f>
        <v>993954.42360277334</v>
      </c>
      <c r="V193" s="1">
        <f>Cohort_CF!V191*Mincers!P$52*(1+'Cost and Benefit Parameters'!$C$41)^V$6</f>
        <v>1024489.9483332107</v>
      </c>
      <c r="W193" s="1">
        <f>Cohort_CF!W191*Mincers!Q$52*(1+'Cost and Benefit Parameters'!$C$41)^W$6</f>
        <v>1055330.1745241822</v>
      </c>
      <c r="X193" s="1">
        <f>Cohort_CF!X191*Mincers!R$52*(1+'Cost and Benefit Parameters'!$C$41)^X$6</f>
        <v>1086446.7205711463</v>
      </c>
      <c r="Y193" s="1">
        <f>Cohort_CF!Y191*Mincers!S$52*(1+'Cost and Benefit Parameters'!$C$41)^Y$6</f>
        <v>1117809.8548249744</v>
      </c>
      <c r="Z193" s="1">
        <f>Cohort_CF!Z191*Mincers!T$52*(1+'Cost and Benefit Parameters'!$C$41)^Z$6</f>
        <v>1149388.5281638643</v>
      </c>
      <c r="AA193" s="1">
        <f>Cohort_CF!AA191*Mincers!U$52*(1+'Cost and Benefit Parameters'!$C$41)^AA$6</f>
        <v>1181150.4115228851</v>
      </c>
      <c r="AB193" s="1">
        <f>Cohort_CF!AB191*Mincers!V$52*(1+'Cost and Benefit Parameters'!$C$41)^AB$6</f>
        <v>1213061.9383873276</v>
      </c>
      <c r="AC193" s="1">
        <f>Cohort_CF!AC191*Mincers!W$52*(1+'Cost and Benefit Parameters'!$C$41)^AC$6</f>
        <v>1245088.3522349801</v>
      </c>
      <c r="AD193" s="1">
        <f>Cohort_CF!AD191*Mincers!X$52*(1+'Cost and Benefit Parameters'!$C$41)^AD$6</f>
        <v>1277193.7588910717</v>
      </c>
      <c r="AE193" s="1">
        <f>Cohort_CF!AE191*Mincers!Y$52*(1+'Cost and Benefit Parameters'!$C$41)^AE$6</f>
        <v>1309341.1837375972</v>
      </c>
      <c r="AF193" s="1">
        <f>Cohort_CF!AF191*Mincers!Z$52*(1+'Cost and Benefit Parameters'!$C$41)^AF$6</f>
        <v>1341492.6336967056</v>
      </c>
      <c r="AG193" s="1">
        <f>Cohort_CF!AG191*Mincers!AA$52*(1+'Cost and Benefit Parameters'!$C$41)^AG$6</f>
        <v>1373609.1638853406</v>
      </c>
      <c r="AH193" s="1">
        <f>Cohort_CF!AH191*Mincers!AB$52*(1+'Cost and Benefit Parameters'!$C$41)^AH$6</f>
        <v>1405650.948815803</v>
      </c>
      <c r="AI193" s="1">
        <f>Cohort_CF!AI191*Mincers!AC$52*(1+'Cost and Benefit Parameters'!$C$41)^AI$6</f>
        <v>1437577.3579946524</v>
      </c>
      <c r="AJ193" s="1">
        <f>Cohort_CF!AJ191*Mincers!AD$52*(1+'Cost and Benefit Parameters'!$C$41)^AJ$6</f>
        <v>1469347.0357498904</v>
      </c>
      <c r="AK193" s="1">
        <f>Cohort_CF!AK191*Mincers!AE$52*(1+'Cost and Benefit Parameters'!$C$41)^AK$6</f>
        <v>1500917.9850945869</v>
      </c>
      <c r="AL193" s="1">
        <f>Cohort_CF!AL191*Mincers!AF$52*(1+'Cost and Benefit Parameters'!$C$41)^AL$6</f>
        <v>1532247.6554133852</v>
      </c>
      <c r="AM193" s="1">
        <f>Cohort_CF!AM191*Mincers!AG$52*(1+'Cost and Benefit Parameters'!$C$41)^AM$6</f>
        <v>1563293.0337375172</v>
      </c>
      <c r="AN193" s="1">
        <f>Cohort_CF!AN191*Mincers!AH$52*(1+'Cost and Benefit Parameters'!$C$41)^AN$6</f>
        <v>1594010.739353396</v>
      </c>
      <c r="AO193" s="1">
        <f>Cohort_CF!AO191*Mincers!AI$52*(1+'Cost and Benefit Parameters'!$C$41)^AO$6</f>
        <v>1624357.1214705557</v>
      </c>
      <c r="AP193" s="1">
        <f>Cohort_CF!AP191*Mincers!AJ$52*(1+'Cost and Benefit Parameters'!$C$41)^AP$6</f>
        <v>1654288.3596558804</v>
      </c>
      <c r="AQ193" s="1">
        <f>Cohort_CF!AQ191*Mincers!AK$52*(1+'Cost and Benefit Parameters'!$C$41)^AQ$6</f>
        <v>1683760.5667236701</v>
      </c>
      <c r="AR193" s="1">
        <f>Cohort_CF!AR191*Mincers!AL$52*(1+'Cost and Benefit Parameters'!$C$41)^AR$6</f>
        <v>1712729.8937545936</v>
      </c>
      <c r="AS193" s="1">
        <f>Cohort_CF!AS191*Mincers!AM$52*(1+'Cost and Benefit Parameters'!$C$41)^AS$6</f>
        <v>1741152.6369014005</v>
      </c>
      <c r="AT193" s="1">
        <f>Cohort_CF!AT191*Mincers!AN$52*(1+'Cost and Benefit Parameters'!$C$41)^AT$6</f>
        <v>1768985.3456256457</v>
      </c>
      <c r="AU193" s="1">
        <f>Cohort_CF!AU191*Mincers!AO$52*(1+'Cost and Benefit Parameters'!$C$41)^AU$6</f>
        <v>1796184.9319971839</v>
      </c>
      <c r="AV193" s="1">
        <f>Cohort_CF!AV191*Mincers!AP$52*(1+'Cost and Benefit Parameters'!$C$41)^AV$6</f>
        <v>1822708.7806777367</v>
      </c>
      <c r="AW193" s="1" t="str">
        <f>IF(AU170="","",'Cost and Benefit Parameters'!$L$30)</f>
        <v/>
      </c>
      <c r="AX193" s="1" t="str">
        <f>IF(AV170="","",'Cost and Benefit Parameters'!$L$30)</f>
        <v/>
      </c>
      <c r="AY193" s="1" t="str">
        <f>IF(AW170="","",'Cost and Benefit Parameters'!$L$30)</f>
        <v/>
      </c>
      <c r="AZ193" s="1" t="str">
        <f>IF(AX170="","",'Cost and Benefit Parameters'!$L$30)</f>
        <v/>
      </c>
      <c r="BA193" s="1" t="str">
        <f>IF(AY170="","",'Cost and Benefit Parameters'!$L$30)</f>
        <v/>
      </c>
      <c r="BB193" s="1" t="str">
        <f>IF(AZ170="","",'Cost and Benefit Parameters'!$L$30)</f>
        <v/>
      </c>
      <c r="BC193" s="1" t="str">
        <f>IF(BA170="","",'Cost and Benefit Parameters'!$L$30)</f>
        <v/>
      </c>
      <c r="BD193" s="1" t="str">
        <f>IF(BB170="","",'Cost and Benefit Parameters'!$L$30)</f>
        <v/>
      </c>
      <c r="BE193" s="1" t="str">
        <f>IF(BC170="","",'Cost and Benefit Parameters'!$L$30)</f>
        <v/>
      </c>
      <c r="BF193" s="1" t="str">
        <f>IF(BD170="","",'Cost and Benefit Parameters'!$L$30)</f>
        <v/>
      </c>
      <c r="BG193" s="1" t="str">
        <f>IF(BE170="","",'Cost and Benefit Parameters'!$L$30)</f>
        <v/>
      </c>
      <c r="BH193" s="1" t="str">
        <f>IF(BF170="","",'Cost and Benefit Parameters'!$L$30)</f>
        <v/>
      </c>
      <c r="BI193" s="1" t="str">
        <f>IF(BG170="","",'Cost and Benefit Parameters'!$L$30)</f>
        <v/>
      </c>
      <c r="BJ193" s="1" t="str">
        <f>IF(BH170="","",'Cost and Benefit Parameters'!$L$30)</f>
        <v/>
      </c>
      <c r="BK193" s="1" t="str">
        <f>IF(BI170="","",'Cost and Benefit Parameters'!$L$30)</f>
        <v/>
      </c>
      <c r="BL193" s="1" t="str">
        <f>IF(BJ170="","",'Cost and Benefit Parameters'!$L$30)</f>
        <v/>
      </c>
      <c r="BM193" s="1" t="str">
        <f>IF(BK170="","",'Cost and Benefit Parameters'!$L$30)</f>
        <v/>
      </c>
      <c r="BN193" s="1" t="str">
        <f>IF(BL170="","",'Cost and Benefit Parameters'!$L$30)</f>
        <v/>
      </c>
      <c r="BO193" s="1" t="str">
        <f>IF(BM170="","",'Cost and Benefit Parameters'!$L$30)</f>
        <v/>
      </c>
    </row>
    <row r="194" spans="1:67" x14ac:dyDescent="0.55000000000000004">
      <c r="A194" s="642"/>
      <c r="B194" t="s">
        <v>468</v>
      </c>
      <c r="I194" s="1" t="str">
        <f>IF(G171="","",'Cost and Benefit Parameters'!$L$30)</f>
        <v/>
      </c>
      <c r="J194" s="1">
        <f>Cohort_CF!J192*Mincers!C$52*(1+'Cost and Benefit Parameters'!$C$41)^J$6</f>
        <v>673740.16818547284</v>
      </c>
      <c r="K194" s="1">
        <f>Cohort_CF!K192*Mincers!D$52*(1+'Cost and Benefit Parameters'!$C$41)^K$6</f>
        <v>699876.10861309513</v>
      </c>
      <c r="L194" s="1">
        <f>Cohort_CF!L192*Mincers!E$52*(1+'Cost and Benefit Parameters'!$C$41)^L$6</f>
        <v>726589.8379438034</v>
      </c>
      <c r="M194" s="1">
        <f>Cohort_CF!M192*Mincers!F$52*(1+'Cost and Benefit Parameters'!$C$41)^M$6</f>
        <v>753870.75147069851</v>
      </c>
      <c r="N194" s="1">
        <f>Cohort_CF!N192*Mincers!G$52*(1+'Cost and Benefit Parameters'!$C$41)^N$6</f>
        <v>786489.78807947622</v>
      </c>
      <c r="O194" s="1">
        <f>Cohort_CF!O192*Mincers!H$52*(1+'Cost and Benefit Parameters'!$C$41)^O$6</f>
        <v>814552.22139300464</v>
      </c>
      <c r="P194" s="1">
        <f>Cohort_CF!P192*Mincers!I$52*(1+'Cost and Benefit Parameters'!$C$41)^P$6</f>
        <v>843109.92162777076</v>
      </c>
      <c r="Q194" s="1">
        <f>Cohort_CF!Q192*Mincers!J$52*(1+'Cost and Benefit Parameters'!$C$41)^Q$6</f>
        <v>872145.3930269914</v>
      </c>
      <c r="R194" s="1">
        <f>Cohort_CF!R192*Mincers!K$52*(1+'Cost and Benefit Parameters'!$C$41)^R$6</f>
        <v>901639.65743159945</v>
      </c>
      <c r="S194" s="1">
        <f>Cohort_CF!S192*Mincers!L$52*(1+'Cost and Benefit Parameters'!$C$41)^S$6</f>
        <v>931572.24954530783</v>
      </c>
      <c r="T194" s="1">
        <f>Cohort_CF!T192*Mincers!M$52*(1+'Cost and Benefit Parameters'!$C$41)^T$6</f>
        <v>961921.21657273499</v>
      </c>
      <c r="U194" s="1">
        <f>Cohort_CF!U192*Mincers!N$52*(1+'Cost and Benefit Parameters'!$C$41)^U$6</f>
        <v>992663.12237974419</v>
      </c>
      <c r="V194" s="1">
        <f>Cohort_CF!V192*Mincers!O$52*(1+'Cost and Benefit Parameters'!$C$41)^V$6</f>
        <v>1023773.0563108562</v>
      </c>
      <c r="W194" s="1">
        <f>Cohort_CF!W192*Mincers!P$52*(1+'Cost and Benefit Parameters'!$C$41)^W$6</f>
        <v>1055224.6467832068</v>
      </c>
      <c r="X194" s="1">
        <f>Cohort_CF!X192*Mincers!Q$52*(1+'Cost and Benefit Parameters'!$C$41)^X$6</f>
        <v>1086990.0797599077</v>
      </c>
      <c r="Y194" s="1">
        <f>Cohort_CF!Y192*Mincers!R$52*(1+'Cost and Benefit Parameters'!$C$41)^Y$6</f>
        <v>1119040.1221882806</v>
      </c>
      <c r="Z194" s="1">
        <f>Cohort_CF!Z192*Mincers!S$52*(1+'Cost and Benefit Parameters'!$C$41)^Z$6</f>
        <v>1151344.1504697236</v>
      </c>
      <c r="AA194" s="1">
        <f>Cohort_CF!AA192*Mincers!T$52*(1+'Cost and Benefit Parameters'!$C$41)^AA$6</f>
        <v>1183870.1840087802</v>
      </c>
      <c r="AB194" s="1">
        <f>Cohort_CF!AB192*Mincers!U$52*(1+'Cost and Benefit Parameters'!$C$41)^AB$6</f>
        <v>1216584.9238685719</v>
      </c>
      <c r="AC194" s="1">
        <f>Cohort_CF!AC192*Mincers!V$52*(1+'Cost and Benefit Parameters'!$C$41)^AC$6</f>
        <v>1249453.7965389476</v>
      </c>
      <c r="AD194" s="1">
        <f>Cohort_CF!AD192*Mincers!W$52*(1+'Cost and Benefit Parameters'!$C$41)^AD$6</f>
        <v>1282441.0028020295</v>
      </c>
      <c r="AE194" s="1">
        <f>Cohort_CF!AE192*Mincers!X$52*(1+'Cost and Benefit Parameters'!$C$41)^AE$6</f>
        <v>1315509.5716578038</v>
      </c>
      <c r="AF194" s="1">
        <f>Cohort_CF!AF192*Mincers!Y$52*(1+'Cost and Benefit Parameters'!$C$41)^AF$6</f>
        <v>1348621.4192497253</v>
      </c>
      <c r="AG194" s="1">
        <f>Cohort_CF!AG192*Mincers!Z$52*(1+'Cost and Benefit Parameters'!$C$41)^AG$6</f>
        <v>1381737.4127076066</v>
      </c>
      <c r="AH194" s="1">
        <f>Cohort_CF!AH192*Mincers!AA$52*(1+'Cost and Benefit Parameters'!$C$41)^AH$6</f>
        <v>1414817.4388019007</v>
      </c>
      <c r="AI194" s="1">
        <f>Cohort_CF!AI192*Mincers!AB$52*(1+'Cost and Benefit Parameters'!$C$41)^AI$6</f>
        <v>1447820.4772802771</v>
      </c>
      <c r="AJ194" s="1">
        <f>Cohort_CF!AJ192*Mincers!AC$52*(1+'Cost and Benefit Parameters'!$C$41)^AJ$6</f>
        <v>1480704.678734492</v>
      </c>
      <c r="AK194" s="1">
        <f>Cohort_CF!AK192*Mincers!AD$52*(1+'Cost and Benefit Parameters'!$C$41)^AK$6</f>
        <v>1513427.4468223874</v>
      </c>
      <c r="AL194" s="1">
        <f>Cohort_CF!AL192*Mincers!AE$52*(1+'Cost and Benefit Parameters'!$C$41)^AL$6</f>
        <v>1545945.5246474242</v>
      </c>
      <c r="AM194" s="1">
        <f>Cohort_CF!AM192*Mincers!AF$52*(1+'Cost and Benefit Parameters'!$C$41)^AM$6</f>
        <v>1578215.085075787</v>
      </c>
      <c r="AN194" s="1">
        <f>Cohort_CF!AN192*Mincers!AG$52*(1+'Cost and Benefit Parameters'!$C$41)^AN$6</f>
        <v>1610191.8247496423</v>
      </c>
      <c r="AO194" s="1">
        <f>Cohort_CF!AO192*Mincers!AH$52*(1+'Cost and Benefit Parameters'!$C$41)^AO$6</f>
        <v>1641831.0615339982</v>
      </c>
      <c r="AP194" s="1">
        <f>Cohort_CF!AP192*Mincers!AI$52*(1+'Cost and Benefit Parameters'!$C$41)^AP$6</f>
        <v>1673087.8351146723</v>
      </c>
      <c r="AQ194" s="1">
        <f>Cohort_CF!AQ192*Mincers!AJ$52*(1+'Cost and Benefit Parameters'!$C$41)^AQ$6</f>
        <v>1703917.0104455566</v>
      </c>
      <c r="AR194" s="1">
        <f>Cohort_CF!AR192*Mincers!AK$52*(1+'Cost and Benefit Parameters'!$C$41)^AR$6</f>
        <v>1734273.3837253803</v>
      </c>
      <c r="AS194" s="1">
        <f>Cohort_CF!AS192*Mincers!AL$52*(1+'Cost and Benefit Parameters'!$C$41)^AS$6</f>
        <v>1764111.7905672316</v>
      </c>
      <c r="AT194" s="1">
        <f>Cohort_CF!AT192*Mincers!AM$52*(1+'Cost and Benefit Parameters'!$C$41)^AT$6</f>
        <v>1793387.2160084422</v>
      </c>
      <c r="AU194" s="1">
        <f>Cohort_CF!AU192*Mincers!AN$52*(1+'Cost and Benefit Parameters'!$C$41)^AU$6</f>
        <v>1822054.9059944151</v>
      </c>
      <c r="AV194" s="1">
        <f>Cohort_CF!AV192*Mincers!AO$52*(1+'Cost and Benefit Parameters'!$C$41)^AV$6</f>
        <v>1850070.4799570995</v>
      </c>
      <c r="AW194" s="1">
        <f>Cohort_CF!AW192*Mincers!AP$52*(1+'Cost and Benefit Parameters'!$C$41)^AW$6</f>
        <v>1877390.0440980687</v>
      </c>
      <c r="AX194" s="1" t="str">
        <f>IF(AV171="","",'Cost and Benefit Parameters'!$L$30)</f>
        <v/>
      </c>
      <c r="AY194" s="1" t="str">
        <f>IF(AW171="","",'Cost and Benefit Parameters'!$L$30)</f>
        <v/>
      </c>
      <c r="AZ194" s="1" t="str">
        <f>IF(AX171="","",'Cost and Benefit Parameters'!$L$30)</f>
        <v/>
      </c>
      <c r="BA194" s="1" t="str">
        <f>IF(AY171="","",'Cost and Benefit Parameters'!$L$30)</f>
        <v/>
      </c>
      <c r="BB194" s="1" t="str">
        <f>IF(AZ171="","",'Cost and Benefit Parameters'!$L$30)</f>
        <v/>
      </c>
      <c r="BC194" s="1" t="str">
        <f>IF(BA171="","",'Cost and Benefit Parameters'!$L$30)</f>
        <v/>
      </c>
      <c r="BD194" s="1" t="str">
        <f>IF(BB171="","",'Cost and Benefit Parameters'!$L$30)</f>
        <v/>
      </c>
      <c r="BE194" s="1" t="str">
        <f>IF(BC171="","",'Cost and Benefit Parameters'!$L$30)</f>
        <v/>
      </c>
      <c r="BF194" s="1" t="str">
        <f>IF(BD171="","",'Cost and Benefit Parameters'!$L$30)</f>
        <v/>
      </c>
      <c r="BG194" s="1" t="str">
        <f>IF(BE171="","",'Cost and Benefit Parameters'!$L$30)</f>
        <v/>
      </c>
      <c r="BH194" s="1" t="str">
        <f>IF(BF171="","",'Cost and Benefit Parameters'!$L$30)</f>
        <v/>
      </c>
      <c r="BI194" s="1" t="str">
        <f>IF(BG171="","",'Cost and Benefit Parameters'!$L$30)</f>
        <v/>
      </c>
      <c r="BJ194" s="1" t="str">
        <f>IF(BH171="","",'Cost and Benefit Parameters'!$L$30)</f>
        <v/>
      </c>
      <c r="BK194" s="1" t="str">
        <f>IF(BI171="","",'Cost and Benefit Parameters'!$L$30)</f>
        <v/>
      </c>
      <c r="BL194" s="1" t="str">
        <f>IF(BJ171="","",'Cost and Benefit Parameters'!$L$30)</f>
        <v/>
      </c>
      <c r="BM194" s="1" t="str">
        <f>IF(BK171="","",'Cost and Benefit Parameters'!$L$30)</f>
        <v/>
      </c>
      <c r="BN194" s="1" t="str">
        <f>IF(BL171="","",'Cost and Benefit Parameters'!$L$30)</f>
        <v/>
      </c>
      <c r="BO194" s="1" t="str">
        <f>IF(BM171="","",'Cost and Benefit Parameters'!$L$30)</f>
        <v/>
      </c>
    </row>
    <row r="195" spans="1:67" x14ac:dyDescent="0.55000000000000004">
      <c r="A195" s="642"/>
      <c r="B195" t="s">
        <v>469</v>
      </c>
      <c r="I195" s="1" t="str">
        <f>IF(G172="","",'Cost and Benefit Parameters'!$L$30)</f>
        <v/>
      </c>
      <c r="J195" s="1" t="str">
        <f>IF(H172="","",'Cost and Benefit Parameters'!$L$30)</f>
        <v/>
      </c>
      <c r="K195" s="1">
        <f>Cohort_CF!K193*Mincers!C$52*(1+'Cost and Benefit Parameters'!$C$41)^K$6</f>
        <v>693952.37323103705</v>
      </c>
      <c r="L195" s="1">
        <f>Cohort_CF!L193*Mincers!D$52*(1+'Cost and Benefit Parameters'!$C$41)^L$6</f>
        <v>720872.39187148795</v>
      </c>
      <c r="M195" s="1">
        <f>Cohort_CF!M193*Mincers!E$52*(1+'Cost and Benefit Parameters'!$C$41)^M$6</f>
        <v>748387.53308211756</v>
      </c>
      <c r="N195" s="1">
        <f>Cohort_CF!N193*Mincers!F$52*(1+'Cost and Benefit Parameters'!$C$41)^N$6</f>
        <v>776486.87401481939</v>
      </c>
      <c r="O195" s="1">
        <f>Cohort_CF!O193*Mincers!G$52*(1+'Cost and Benefit Parameters'!$C$41)^O$6</f>
        <v>810084.48172186047</v>
      </c>
      <c r="P195" s="1">
        <f>Cohort_CF!P193*Mincers!H$52*(1+'Cost and Benefit Parameters'!$C$41)^P$6</f>
        <v>838988.78803479474</v>
      </c>
      <c r="Q195" s="1">
        <f>Cohort_CF!Q193*Mincers!I$52*(1+'Cost and Benefit Parameters'!$C$41)^Q$6</f>
        <v>868403.21927660389</v>
      </c>
      <c r="R195" s="1">
        <f>Cohort_CF!R193*Mincers!J$52*(1+'Cost and Benefit Parameters'!$C$41)^R$6</f>
        <v>898309.75481780095</v>
      </c>
      <c r="S195" s="1">
        <f>Cohort_CF!S193*Mincers!K$52*(1+'Cost and Benefit Parameters'!$C$41)^S$6</f>
        <v>928688.84715454746</v>
      </c>
      <c r="T195" s="1">
        <f>Cohort_CF!T193*Mincers!L$52*(1+'Cost and Benefit Parameters'!$C$41)^T$6</f>
        <v>959519.4170316672</v>
      </c>
      <c r="U195" s="1">
        <f>Cohort_CF!U193*Mincers!M$52*(1+'Cost and Benefit Parameters'!$C$41)^U$6</f>
        <v>990778.85306991718</v>
      </c>
      <c r="V195" s="1">
        <f>Cohort_CF!V193*Mincers!N$52*(1+'Cost and Benefit Parameters'!$C$41)^V$6</f>
        <v>1022443.0160511364</v>
      </c>
      <c r="W195" s="1">
        <f>Cohort_CF!W193*Mincers!O$52*(1+'Cost and Benefit Parameters'!$C$41)^W$6</f>
        <v>1054486.248000182</v>
      </c>
      <c r="X195" s="1">
        <f>Cohort_CF!X193*Mincers!P$52*(1+'Cost and Benefit Parameters'!$C$41)^X$6</f>
        <v>1086881.3861867031</v>
      </c>
      <c r="Y195" s="1">
        <f>Cohort_CF!Y193*Mincers!Q$52*(1+'Cost and Benefit Parameters'!$C$41)^Y$6</f>
        <v>1119599.7821527049</v>
      </c>
      <c r="Z195" s="1">
        <f>Cohort_CF!Z193*Mincers!R$52*(1+'Cost and Benefit Parameters'!$C$41)^Z$6</f>
        <v>1152611.3258539292</v>
      </c>
      <c r="AA195" s="1">
        <f>Cohort_CF!AA193*Mincers!S$52*(1+'Cost and Benefit Parameters'!$C$41)^AA$6</f>
        <v>1185884.4749838151</v>
      </c>
      <c r="AB195" s="1">
        <f>Cohort_CF!AB193*Mincers!T$52*(1+'Cost and Benefit Parameters'!$C$41)^AB$6</f>
        <v>1219386.2895290435</v>
      </c>
      <c r="AC195" s="1">
        <f>Cohort_CF!AC193*Mincers!U$52*(1+'Cost and Benefit Parameters'!$C$41)^AC$6</f>
        <v>1253082.471584629</v>
      </c>
      <c r="AD195" s="1">
        <f>Cohort_CF!AD193*Mincers!V$52*(1+'Cost and Benefit Parameters'!$C$41)^AD$6</f>
        <v>1286937.4104351159</v>
      </c>
      <c r="AE195" s="1">
        <f>Cohort_CF!AE193*Mincers!W$52*(1+'Cost and Benefit Parameters'!$C$41)^AE$6</f>
        <v>1320914.2328860902</v>
      </c>
      <c r="AF195" s="1">
        <f>Cohort_CF!AF193*Mincers!X$52*(1+'Cost and Benefit Parameters'!$C$41)^AF$6</f>
        <v>1354974.8588075382</v>
      </c>
      <c r="AG195" s="1">
        <f>Cohort_CF!AG193*Mincers!Y$52*(1+'Cost and Benefit Parameters'!$C$41)^AG$6</f>
        <v>1389080.061827217</v>
      </c>
      <c r="AH195" s="1">
        <f>Cohort_CF!AH193*Mincers!Z$52*(1+'Cost and Benefit Parameters'!$C$41)^AH$6</f>
        <v>1423189.5350888348</v>
      </c>
      <c r="AI195" s="1">
        <f>Cohort_CF!AI193*Mincers!AA$52*(1+'Cost and Benefit Parameters'!$C$41)^AI$6</f>
        <v>1457261.9619659577</v>
      </c>
      <c r="AJ195" s="1">
        <f>Cohort_CF!AJ193*Mincers!AB$52*(1+'Cost and Benefit Parameters'!$C$41)^AJ$6</f>
        <v>1491255.0915986854</v>
      </c>
      <c r="AK195" s="1">
        <f>Cohort_CF!AK193*Mincers!AC$52*(1+'Cost and Benefit Parameters'!$C$41)^AK$6</f>
        <v>1525125.8190965271</v>
      </c>
      <c r="AL195" s="1">
        <f>Cohort_CF!AL193*Mincers!AD$52*(1+'Cost and Benefit Parameters'!$C$41)^AL$6</f>
        <v>1558830.2702270588</v>
      </c>
      <c r="AM195" s="1">
        <f>Cohort_CF!AM193*Mincers!AE$52*(1+'Cost and Benefit Parameters'!$C$41)^AM$6</f>
        <v>1592323.8903868471</v>
      </c>
      <c r="AN195" s="1">
        <f>Cohort_CF!AN193*Mincers!AF$52*(1+'Cost and Benefit Parameters'!$C$41)^AN$6</f>
        <v>1625561.5376280602</v>
      </c>
      <c r="AO195" s="1">
        <f>Cohort_CF!AO193*Mincers!AG$52*(1+'Cost and Benefit Parameters'!$C$41)^AO$6</f>
        <v>1658497.5794921319</v>
      </c>
      <c r="AP195" s="1">
        <f>Cohort_CF!AP193*Mincers!AH$52*(1+'Cost and Benefit Parameters'!$C$41)^AP$6</f>
        <v>1691085.993380018</v>
      </c>
      <c r="AQ195" s="1">
        <f>Cohort_CF!AQ193*Mincers!AI$52*(1+'Cost and Benefit Parameters'!$C$41)^AQ$6</f>
        <v>1723280.4701681123</v>
      </c>
      <c r="AR195" s="1">
        <f>Cohort_CF!AR193*Mincers!AJ$52*(1+'Cost and Benefit Parameters'!$C$41)^AR$6</f>
        <v>1755034.5207589234</v>
      </c>
      <c r="AS195" s="1">
        <f>Cohort_CF!AS193*Mincers!AK$52*(1+'Cost and Benefit Parameters'!$C$41)^AS$6</f>
        <v>1786301.5852371419</v>
      </c>
      <c r="AT195" s="1">
        <f>Cohort_CF!AT193*Mincers!AL$52*(1+'Cost and Benefit Parameters'!$C$41)^AT$6</f>
        <v>1817035.1442842481</v>
      </c>
      <c r="AU195" s="1">
        <f>Cohort_CF!AU193*Mincers!AM$52*(1+'Cost and Benefit Parameters'!$C$41)^AU$6</f>
        <v>1847188.8324886956</v>
      </c>
      <c r="AV195" s="1">
        <f>Cohort_CF!AV193*Mincers!AN$52*(1+'Cost and Benefit Parameters'!$C$41)^AV$6</f>
        <v>1876716.5531742477</v>
      </c>
      <c r="AW195" s="1">
        <f>Cohort_CF!AW193*Mincers!AO$52*(1+'Cost and Benefit Parameters'!$C$41)^AW$6</f>
        <v>1905572.5943558123</v>
      </c>
      <c r="AX195" s="1">
        <f>Cohort_CF!AX193*Mincers!AP$52*(1+'Cost and Benefit Parameters'!$C$41)^AX$6</f>
        <v>1933711.7454210108</v>
      </c>
      <c r="AY195" s="1" t="str">
        <f>IF(AW172="","",'Cost and Benefit Parameters'!$L$30)</f>
        <v/>
      </c>
      <c r="AZ195" s="1" t="str">
        <f>IF(AX172="","",'Cost and Benefit Parameters'!$L$30)</f>
        <v/>
      </c>
      <c r="BA195" s="1" t="str">
        <f>IF(AY172="","",'Cost and Benefit Parameters'!$L$30)</f>
        <v/>
      </c>
      <c r="BB195" s="1" t="str">
        <f>IF(AZ172="","",'Cost and Benefit Parameters'!$L$30)</f>
        <v/>
      </c>
      <c r="BC195" s="1" t="str">
        <f>IF(BA172="","",'Cost and Benefit Parameters'!$L$30)</f>
        <v/>
      </c>
      <c r="BD195" s="1" t="str">
        <f>IF(BB172="","",'Cost and Benefit Parameters'!$L$30)</f>
        <v/>
      </c>
      <c r="BE195" s="1" t="str">
        <f>IF(BC172="","",'Cost and Benefit Parameters'!$L$30)</f>
        <v/>
      </c>
      <c r="BF195" s="1" t="str">
        <f>IF(BD172="","",'Cost and Benefit Parameters'!$L$30)</f>
        <v/>
      </c>
      <c r="BG195" s="1" t="str">
        <f>IF(BE172="","",'Cost and Benefit Parameters'!$L$30)</f>
        <v/>
      </c>
      <c r="BH195" s="1" t="str">
        <f>IF(BF172="","",'Cost and Benefit Parameters'!$L$30)</f>
        <v/>
      </c>
      <c r="BI195" s="1" t="str">
        <f>IF(BG172="","",'Cost and Benefit Parameters'!$L$30)</f>
        <v/>
      </c>
      <c r="BJ195" s="1" t="str">
        <f>IF(BH172="","",'Cost and Benefit Parameters'!$L$30)</f>
        <v/>
      </c>
      <c r="BK195" s="1" t="str">
        <f>IF(BI172="","",'Cost and Benefit Parameters'!$L$30)</f>
        <v/>
      </c>
      <c r="BL195" s="1" t="str">
        <f>IF(BJ172="","",'Cost and Benefit Parameters'!$L$30)</f>
        <v/>
      </c>
      <c r="BM195" s="1" t="str">
        <f>IF(BK172="","",'Cost and Benefit Parameters'!$L$30)</f>
        <v/>
      </c>
      <c r="BN195" s="1" t="str">
        <f>IF(BL172="","",'Cost and Benefit Parameters'!$L$30)</f>
        <v/>
      </c>
      <c r="BO195" s="1" t="str">
        <f>IF(BM172="","",'Cost and Benefit Parameters'!$L$30)</f>
        <v/>
      </c>
    </row>
    <row r="196" spans="1:67" x14ac:dyDescent="0.55000000000000004">
      <c r="A196" s="642"/>
      <c r="B196" t="s">
        <v>470</v>
      </c>
      <c r="I196" s="1" t="str">
        <f>IF(G173="","",'Cost and Benefit Parameters'!$L$30)</f>
        <v/>
      </c>
      <c r="J196" s="1" t="str">
        <f>IF(H173="","",'Cost and Benefit Parameters'!$L$30)</f>
        <v/>
      </c>
      <c r="K196" s="1" t="str">
        <f>IF(I173="","",'Cost and Benefit Parameters'!$L$30)</f>
        <v/>
      </c>
      <c r="L196" s="1">
        <f>Cohort_CF!L194*Mincers!C$52*(1+'Cost and Benefit Parameters'!$C$41)^L$6</f>
        <v>714770.94442796812</v>
      </c>
      <c r="M196" s="1">
        <f>Cohort_CF!M194*Mincers!D$52*(1+'Cost and Benefit Parameters'!$C$41)^M$6</f>
        <v>742498.56362763268</v>
      </c>
      <c r="N196" s="1">
        <f>Cohort_CF!N194*Mincers!E$52*(1+'Cost and Benefit Parameters'!$C$41)^N$6</f>
        <v>770839.159074581</v>
      </c>
      <c r="O196" s="1">
        <f>Cohort_CF!O194*Mincers!F$52*(1+'Cost and Benefit Parameters'!$C$41)^O$6</f>
        <v>799781.48023526405</v>
      </c>
      <c r="P196" s="1">
        <f>Cohort_CF!P194*Mincers!G$52*(1+'Cost and Benefit Parameters'!$C$41)^P$6</f>
        <v>834387.01617351628</v>
      </c>
      <c r="Q196" s="1">
        <f>Cohort_CF!Q194*Mincers!H$52*(1+'Cost and Benefit Parameters'!$C$41)^Q$6</f>
        <v>864158.45167583856</v>
      </c>
      <c r="R196" s="1">
        <f>Cohort_CF!R194*Mincers!I$52*(1+'Cost and Benefit Parameters'!$C$41)^R$6</f>
        <v>894455.31585490191</v>
      </c>
      <c r="S196" s="1">
        <f>Cohort_CF!S194*Mincers!J$52*(1+'Cost and Benefit Parameters'!$C$41)^S$6</f>
        <v>925259.04746233497</v>
      </c>
      <c r="T196" s="1">
        <f>Cohort_CF!T194*Mincers!K$52*(1+'Cost and Benefit Parameters'!$C$41)^T$6</f>
        <v>956549.51256918395</v>
      </c>
      <c r="U196" s="1">
        <f>Cohort_CF!U194*Mincers!L$52*(1+'Cost and Benefit Parameters'!$C$41)^U$6</f>
        <v>988304.99954261724</v>
      </c>
      <c r="V196" s="1">
        <f>Cohort_CF!V194*Mincers!M$52*(1+'Cost and Benefit Parameters'!$C$41)^V$6</f>
        <v>1020502.2186620145</v>
      </c>
      <c r="W196" s="1">
        <f>Cohort_CF!W194*Mincers!N$52*(1+'Cost and Benefit Parameters'!$C$41)^W$6</f>
        <v>1053116.3065326705</v>
      </c>
      <c r="X196" s="1">
        <f>Cohort_CF!X194*Mincers!O$52*(1+'Cost and Benefit Parameters'!$C$41)^X$6</f>
        <v>1086120.8354401875</v>
      </c>
      <c r="Y196" s="1">
        <f>Cohort_CF!Y194*Mincers!P$52*(1+'Cost and Benefit Parameters'!$C$41)^Y$6</f>
        <v>1119487.8277723042</v>
      </c>
      <c r="Z196" s="1">
        <f>Cohort_CF!Z194*Mincers!Q$52*(1+'Cost and Benefit Parameters'!$C$41)^Z$6</f>
        <v>1153187.7756172861</v>
      </c>
      <c r="AA196" s="1">
        <f>Cohort_CF!AA194*Mincers!R$52*(1+'Cost and Benefit Parameters'!$C$41)^AA$6</f>
        <v>1187189.6656295469</v>
      </c>
      <c r="AB196" s="1">
        <f>Cohort_CF!AB194*Mincers!S$52*(1+'Cost and Benefit Parameters'!$C$41)^AB$6</f>
        <v>1221461.0092333297</v>
      </c>
      <c r="AC196" s="1">
        <f>Cohort_CF!AC194*Mincers!T$52*(1+'Cost and Benefit Parameters'!$C$41)^AC$6</f>
        <v>1255967.8782149151</v>
      </c>
      <c r="AD196" s="1">
        <f>Cohort_CF!AD194*Mincers!U$52*(1+'Cost and Benefit Parameters'!$C$41)^AD$6</f>
        <v>1290674.9457321677</v>
      </c>
      <c r="AE196" s="1">
        <f>Cohort_CF!AE194*Mincers!V$52*(1+'Cost and Benefit Parameters'!$C$41)^AE$6</f>
        <v>1325545.5327481693</v>
      </c>
      <c r="AF196" s="1">
        <f>Cohort_CF!AF194*Mincers!W$52*(1+'Cost and Benefit Parameters'!$C$41)^AF$6</f>
        <v>1360541.6598726732</v>
      </c>
      <c r="AG196" s="1">
        <f>Cohort_CF!AG194*Mincers!X$52*(1+'Cost and Benefit Parameters'!$C$41)^AG$6</f>
        <v>1395624.1045717641</v>
      </c>
      <c r="AH196" s="1">
        <f>Cohort_CF!AH194*Mincers!Y$52*(1+'Cost and Benefit Parameters'!$C$41)^AH$6</f>
        <v>1430752.4636820336</v>
      </c>
      <c r="AI196" s="1">
        <f>Cohort_CF!AI194*Mincers!Z$52*(1+'Cost and Benefit Parameters'!$C$41)^AI$6</f>
        <v>1465885.2211414997</v>
      </c>
      <c r="AJ196" s="1">
        <f>Cohort_CF!AJ194*Mincers!AA$52*(1+'Cost and Benefit Parameters'!$C$41)^AJ$6</f>
        <v>1500979.8208249363</v>
      </c>
      <c r="AK196" s="1">
        <f>Cohort_CF!AK194*Mincers!AB$52*(1+'Cost and Benefit Parameters'!$C$41)^AK$6</f>
        <v>1535992.7443466461</v>
      </c>
      <c r="AL196" s="1">
        <f>Cohort_CF!AL194*Mincers!AC$52*(1+'Cost and Benefit Parameters'!$C$41)^AL$6</f>
        <v>1570879.5936694224</v>
      </c>
      <c r="AM196" s="1">
        <f>Cohort_CF!AM194*Mincers!AD$52*(1+'Cost and Benefit Parameters'!$C$41)^AM$6</f>
        <v>1605595.1783338706</v>
      </c>
      <c r="AN196" s="1">
        <f>Cohort_CF!AN194*Mincers!AE$52*(1+'Cost and Benefit Parameters'!$C$41)^AN$6</f>
        <v>1640093.607098452</v>
      </c>
      <c r="AO196" s="1">
        <f>Cohort_CF!AO194*Mincers!AF$52*(1+'Cost and Benefit Parameters'!$C$41)^AO$6</f>
        <v>1674328.3837569023</v>
      </c>
      <c r="AP196" s="1">
        <f>Cohort_CF!AP194*Mincers!AG$52*(1+'Cost and Benefit Parameters'!$C$41)^AP$6</f>
        <v>1708252.5068768959</v>
      </c>
      <c r="AQ196" s="1">
        <f>Cohort_CF!AQ194*Mincers!AH$52*(1+'Cost and Benefit Parameters'!$C$41)^AQ$6</f>
        <v>1741818.5731814182</v>
      </c>
      <c r="AR196" s="1">
        <f>Cohort_CF!AR194*Mincers!AI$52*(1+'Cost and Benefit Parameters'!$C$41)^AR$6</f>
        <v>1774978.8842731556</v>
      </c>
      <c r="AS196" s="1">
        <f>Cohort_CF!AS194*Mincers!AJ$52*(1+'Cost and Benefit Parameters'!$C$41)^AS$6</f>
        <v>1807685.5563816912</v>
      </c>
      <c r="AT196" s="1">
        <f>Cohort_CF!AT194*Mincers!AK$52*(1+'Cost and Benefit Parameters'!$C$41)^AT$6</f>
        <v>1839890.6327942559</v>
      </c>
      <c r="AU196" s="1">
        <f>Cohort_CF!AU194*Mincers!AL$52*(1+'Cost and Benefit Parameters'!$C$41)^AU$6</f>
        <v>1871546.1986127757</v>
      </c>
      <c r="AV196" s="1">
        <f>Cohort_CF!AV194*Mincers!AM$52*(1+'Cost and Benefit Parameters'!$C$41)^AV$6</f>
        <v>1902604.4974633567</v>
      </c>
      <c r="AW196" s="1">
        <f>Cohort_CF!AW194*Mincers!AN$52*(1+'Cost and Benefit Parameters'!$C$41)^AW$6</f>
        <v>1933018.0497694751</v>
      </c>
      <c r="AX196" s="1">
        <f>Cohort_CF!AX194*Mincers!AO$52*(1+'Cost and Benefit Parameters'!$C$41)^AX$6</f>
        <v>1962739.7721864865</v>
      </c>
      <c r="AY196" s="1">
        <f>Cohort_CF!AY194*Mincers!AP$52*(1+'Cost and Benefit Parameters'!$C$41)^AY$6</f>
        <v>1991723.097783641</v>
      </c>
      <c r="AZ196" s="1" t="str">
        <f>IF(AX173="","",'Cost and Benefit Parameters'!$L$30)</f>
        <v/>
      </c>
      <c r="BA196" s="1" t="str">
        <f>IF(AY173="","",'Cost and Benefit Parameters'!$L$30)</f>
        <v/>
      </c>
      <c r="BB196" s="1" t="str">
        <f>IF(AZ173="","",'Cost and Benefit Parameters'!$L$30)</f>
        <v/>
      </c>
      <c r="BC196" s="1" t="str">
        <f>IF(BA173="","",'Cost and Benefit Parameters'!$L$30)</f>
        <v/>
      </c>
      <c r="BD196" s="1" t="str">
        <f>IF(BB173="","",'Cost and Benefit Parameters'!$L$30)</f>
        <v/>
      </c>
      <c r="BE196" s="1" t="str">
        <f>IF(BC173="","",'Cost and Benefit Parameters'!$L$30)</f>
        <v/>
      </c>
      <c r="BF196" s="1" t="str">
        <f>IF(BD173="","",'Cost and Benefit Parameters'!$L$30)</f>
        <v/>
      </c>
      <c r="BG196" s="1" t="str">
        <f>IF(BE173="","",'Cost and Benefit Parameters'!$L$30)</f>
        <v/>
      </c>
      <c r="BH196" s="1" t="str">
        <f>IF(BF173="","",'Cost and Benefit Parameters'!$L$30)</f>
        <v/>
      </c>
      <c r="BI196" s="1" t="str">
        <f>IF(BG173="","",'Cost and Benefit Parameters'!$L$30)</f>
        <v/>
      </c>
      <c r="BJ196" s="1" t="str">
        <f>IF(BH173="","",'Cost and Benefit Parameters'!$L$30)</f>
        <v/>
      </c>
      <c r="BK196" s="1" t="str">
        <f>IF(BI173="","",'Cost and Benefit Parameters'!$L$30)</f>
        <v/>
      </c>
      <c r="BL196" s="1" t="str">
        <f>IF(BJ173="","",'Cost and Benefit Parameters'!$L$30)</f>
        <v/>
      </c>
      <c r="BM196" s="1" t="str">
        <f>IF(BK173="","",'Cost and Benefit Parameters'!$L$30)</f>
        <v/>
      </c>
      <c r="BN196" s="1" t="str">
        <f>IF(BL173="","",'Cost and Benefit Parameters'!$L$30)</f>
        <v/>
      </c>
      <c r="BO196" s="1" t="str">
        <f>IF(BM173="","",'Cost and Benefit Parameters'!$L$30)</f>
        <v/>
      </c>
    </row>
    <row r="197" spans="1:67" x14ac:dyDescent="0.55000000000000004">
      <c r="A197" s="642"/>
      <c r="B197" t="s">
        <v>471</v>
      </c>
      <c r="I197" s="1" t="str">
        <f>IF(G174="","",'Cost and Benefit Parameters'!$L$30)</f>
        <v/>
      </c>
      <c r="J197" s="1" t="str">
        <f>IF(H174="","",'Cost and Benefit Parameters'!$L$30)</f>
        <v/>
      </c>
      <c r="K197" s="1" t="str">
        <f>IF(I174="","",'Cost and Benefit Parameters'!$L$30)</f>
        <v/>
      </c>
      <c r="L197" s="1" t="str">
        <f>IF(J174="","",'Cost and Benefit Parameters'!$L$30)</f>
        <v/>
      </c>
      <c r="M197" s="1">
        <f>Cohort_CF!M195*Mincers!C$52*(1+'Cost and Benefit Parameters'!$C$41)^M$6</f>
        <v>736214.07276080723</v>
      </c>
      <c r="N197" s="1">
        <f>Cohort_CF!N195*Mincers!D$52*(1+'Cost and Benefit Parameters'!$C$41)^N$6</f>
        <v>764773.52053646161</v>
      </c>
      <c r="O197" s="1">
        <f>Cohort_CF!O195*Mincers!E$52*(1+'Cost and Benefit Parameters'!$C$41)^O$6</f>
        <v>793964.33384681842</v>
      </c>
      <c r="P197" s="1">
        <f>Cohort_CF!P195*Mincers!F$52*(1+'Cost and Benefit Parameters'!$C$41)^P$6</f>
        <v>823774.92464232189</v>
      </c>
      <c r="Q197" s="1">
        <f>Cohort_CF!Q195*Mincers!G$52*(1+'Cost and Benefit Parameters'!$C$41)^Q$6</f>
        <v>859418.62665872183</v>
      </c>
      <c r="R197" s="1">
        <f>Cohort_CF!R195*Mincers!H$52*(1+'Cost and Benefit Parameters'!$C$41)^R$6</f>
        <v>890083.20522611367</v>
      </c>
      <c r="S197" s="1">
        <f>Cohort_CF!S195*Mincers!I$52*(1+'Cost and Benefit Parameters'!$C$41)^S$6</f>
        <v>921288.97533054883</v>
      </c>
      <c r="T197" s="1">
        <f>Cohort_CF!T195*Mincers!J$52*(1+'Cost and Benefit Parameters'!$C$41)^T$6</f>
        <v>953016.81888620509</v>
      </c>
      <c r="U197" s="1">
        <f>Cohort_CF!U195*Mincers!K$52*(1+'Cost and Benefit Parameters'!$C$41)^U$6</f>
        <v>985245.99794625957</v>
      </c>
      <c r="V197" s="1">
        <f>Cohort_CF!V195*Mincers!L$52*(1+'Cost and Benefit Parameters'!$C$41)^V$6</f>
        <v>1017954.1495288956</v>
      </c>
      <c r="W197" s="1">
        <f>Cohort_CF!W195*Mincers!M$52*(1+'Cost and Benefit Parameters'!$C$41)^W$6</f>
        <v>1051117.2852218749</v>
      </c>
      <c r="X197" s="1">
        <f>Cohort_CF!X195*Mincers!N$52*(1+'Cost and Benefit Parameters'!$C$41)^X$6</f>
        <v>1084709.7957286506</v>
      </c>
      <c r="Y197" s="1">
        <f>Cohort_CF!Y195*Mincers!O$52*(1+'Cost and Benefit Parameters'!$C$41)^Y$6</f>
        <v>1118704.4605033931</v>
      </c>
      <c r="Z197" s="1">
        <f>Cohort_CF!Z195*Mincers!P$52*(1+'Cost and Benefit Parameters'!$C$41)^Z$6</f>
        <v>1153072.4626054734</v>
      </c>
      <c r="AA197" s="1">
        <f>Cohort_CF!AA195*Mincers!Q$52*(1+'Cost and Benefit Parameters'!$C$41)^AA$6</f>
        <v>1187783.4088858045</v>
      </c>
      <c r="AB197" s="1">
        <f>Cohort_CF!AB195*Mincers!R$52*(1+'Cost and Benefit Parameters'!$C$41)^AB$6</f>
        <v>1222805.3555984334</v>
      </c>
      <c r="AC197" s="1">
        <f>Cohort_CF!AC195*Mincers!S$52*(1+'Cost and Benefit Parameters'!$C$41)^AC$6</f>
        <v>1258104.8395103295</v>
      </c>
      <c r="AD197" s="1">
        <f>Cohort_CF!AD195*Mincers!T$52*(1+'Cost and Benefit Parameters'!$C$41)^AD$6</f>
        <v>1293646.9145613622</v>
      </c>
      <c r="AE197" s="1">
        <f>Cohort_CF!AE195*Mincers!U$52*(1+'Cost and Benefit Parameters'!$C$41)^AE$6</f>
        <v>1329395.1941041327</v>
      </c>
      <c r="AF197" s="1">
        <f>Cohort_CF!AF195*Mincers!V$52*(1+'Cost and Benefit Parameters'!$C$41)^AF$6</f>
        <v>1365311.8987306145</v>
      </c>
      <c r="AG197" s="1">
        <f>Cohort_CF!AG195*Mincers!W$52*(1+'Cost and Benefit Parameters'!$C$41)^AG$6</f>
        <v>1401357.9096688533</v>
      </c>
      <c r="AH197" s="1">
        <f>Cohort_CF!AH195*Mincers!X$52*(1+'Cost and Benefit Parameters'!$C$41)^AH$6</f>
        <v>1437492.827708917</v>
      </c>
      <c r="AI197" s="1">
        <f>Cohort_CF!AI195*Mincers!Y$52*(1+'Cost and Benefit Parameters'!$C$41)^AI$6</f>
        <v>1473675.0375924944</v>
      </c>
      <c r="AJ197" s="1">
        <f>Cohort_CF!AJ195*Mincers!Z$52*(1+'Cost and Benefit Parameters'!$C$41)^AJ$6</f>
        <v>1509861.7777757447</v>
      </c>
      <c r="AK197" s="1">
        <f>Cohort_CF!AK195*Mincers!AA$52*(1+'Cost and Benefit Parameters'!$C$41)^AK$6</f>
        <v>1546009.2154496848</v>
      </c>
      <c r="AL197" s="1">
        <f>Cohort_CF!AL195*Mincers!AB$52*(1+'Cost and Benefit Parameters'!$C$41)^AL$6</f>
        <v>1582072.5266770453</v>
      </c>
      <c r="AM197" s="1">
        <f>Cohort_CF!AM195*Mincers!AC$52*(1+'Cost and Benefit Parameters'!$C$41)^AM$6</f>
        <v>1618005.9814795053</v>
      </c>
      <c r="AN197" s="1">
        <f>Cohort_CF!AN195*Mincers!AD$52*(1+'Cost and Benefit Parameters'!$C$41)^AN$6</f>
        <v>1653763.0336838865</v>
      </c>
      <c r="AO197" s="1">
        <f>Cohort_CF!AO195*Mincers!AE$52*(1+'Cost and Benefit Parameters'!$C$41)^AO$6</f>
        <v>1689296.4153114059</v>
      </c>
      <c r="AP197" s="1">
        <f>Cohort_CF!AP195*Mincers!AF$52*(1+'Cost and Benefit Parameters'!$C$41)^AP$6</f>
        <v>1724558.2352696094</v>
      </c>
      <c r="AQ197" s="1">
        <f>Cohort_CF!AQ195*Mincers!AG$52*(1+'Cost and Benefit Parameters'!$C$41)^AQ$6</f>
        <v>1759500.0820832024</v>
      </c>
      <c r="AR197" s="1">
        <f>Cohort_CF!AR195*Mincers!AH$52*(1+'Cost and Benefit Parameters'!$C$41)^AR$6</f>
        <v>1794073.130376861</v>
      </c>
      <c r="AS197" s="1">
        <f>Cohort_CF!AS195*Mincers!AI$52*(1+'Cost and Benefit Parameters'!$C$41)^AS$6</f>
        <v>1828228.2508013507</v>
      </c>
      <c r="AT197" s="1">
        <f>Cohort_CF!AT195*Mincers!AJ$52*(1+'Cost and Benefit Parameters'!$C$41)^AT$6</f>
        <v>1861916.1230731416</v>
      </c>
      <c r="AU197" s="1">
        <f>Cohort_CF!AU195*Mincers!AK$52*(1+'Cost and Benefit Parameters'!$C$41)^AU$6</f>
        <v>1895087.3517780837</v>
      </c>
      <c r="AV197" s="1">
        <f>Cohort_CF!AV195*Mincers!AL$52*(1+'Cost and Benefit Parameters'!$C$41)^AV$6</f>
        <v>1927692.5845711592</v>
      </c>
      <c r="AW197" s="1">
        <f>Cohort_CF!AW195*Mincers!AM$52*(1+'Cost and Benefit Parameters'!$C$41)^AW$6</f>
        <v>1959682.6323872574</v>
      </c>
      <c r="AX197" s="1">
        <f>Cohort_CF!AX195*Mincers!AN$52*(1+'Cost and Benefit Parameters'!$C$41)^AX$6</f>
        <v>1991008.5912625589</v>
      </c>
      <c r="AY197" s="1">
        <f>Cohort_CF!AY195*Mincers!AO$52*(1+'Cost and Benefit Parameters'!$C$41)^AY$6</f>
        <v>2021621.965352081</v>
      </c>
      <c r="AZ197" s="1">
        <f>Cohort_CF!AZ195*Mincers!AP$52*(1+'Cost and Benefit Parameters'!$C$41)^AZ$6</f>
        <v>2051474.7907171503</v>
      </c>
      <c r="BA197" s="1" t="str">
        <f>IF(AY174="","",'Cost and Benefit Parameters'!$L$30)</f>
        <v/>
      </c>
      <c r="BB197" s="1" t="str">
        <f>IF(AZ174="","",'Cost and Benefit Parameters'!$L$30)</f>
        <v/>
      </c>
      <c r="BC197" s="1" t="str">
        <f>IF(BA174="","",'Cost and Benefit Parameters'!$L$30)</f>
        <v/>
      </c>
      <c r="BD197" s="1" t="str">
        <f>IF(BB174="","",'Cost and Benefit Parameters'!$L$30)</f>
        <v/>
      </c>
      <c r="BE197" s="1" t="str">
        <f>IF(BC174="","",'Cost and Benefit Parameters'!$L$30)</f>
        <v/>
      </c>
      <c r="BF197" s="1" t="str">
        <f>IF(BD174="","",'Cost and Benefit Parameters'!$L$30)</f>
        <v/>
      </c>
      <c r="BG197" s="1" t="str">
        <f>IF(BE174="","",'Cost and Benefit Parameters'!$L$30)</f>
        <v/>
      </c>
      <c r="BH197" s="1" t="str">
        <f>IF(BF174="","",'Cost and Benefit Parameters'!$L$30)</f>
        <v/>
      </c>
      <c r="BI197" s="1" t="str">
        <f>IF(BG174="","",'Cost and Benefit Parameters'!$L$30)</f>
        <v/>
      </c>
      <c r="BJ197" s="1" t="str">
        <f>IF(BH174="","",'Cost and Benefit Parameters'!$L$30)</f>
        <v/>
      </c>
      <c r="BK197" s="1" t="str">
        <f>IF(BI174="","",'Cost and Benefit Parameters'!$L$30)</f>
        <v/>
      </c>
      <c r="BL197" s="1" t="str">
        <f>IF(BJ174="","",'Cost and Benefit Parameters'!$L$30)</f>
        <v/>
      </c>
      <c r="BM197" s="1" t="str">
        <f>IF(BK174="","",'Cost and Benefit Parameters'!$L$30)</f>
        <v/>
      </c>
      <c r="BN197" s="1" t="str">
        <f>IF(BL174="","",'Cost and Benefit Parameters'!$L$30)</f>
        <v/>
      </c>
      <c r="BO197" s="1" t="str">
        <f>IF(BM174="","",'Cost and Benefit Parameters'!$L$30)</f>
        <v/>
      </c>
    </row>
    <row r="198" spans="1:67" x14ac:dyDescent="0.55000000000000004">
      <c r="A198" s="642"/>
      <c r="B198" t="s">
        <v>472</v>
      </c>
      <c r="I198" s="1" t="str">
        <f>IF(G175="","",'Cost and Benefit Parameters'!$L$30)</f>
        <v/>
      </c>
      <c r="J198" s="1" t="str">
        <f>IF(H175="","",'Cost and Benefit Parameters'!$L$30)</f>
        <v/>
      </c>
      <c r="K198" s="1" t="str">
        <f>IF(I175="","",'Cost and Benefit Parameters'!$L$30)</f>
        <v/>
      </c>
      <c r="L198" s="1" t="str">
        <f>IF(J175="","",'Cost and Benefit Parameters'!$L$30)</f>
        <v/>
      </c>
      <c r="M198" s="1" t="str">
        <f>IF(K175="","",'Cost and Benefit Parameters'!$L$30)</f>
        <v/>
      </c>
      <c r="N198" s="1">
        <f>Cohort_CF!N196*Mincers!C$52*(1+'Cost and Benefit Parameters'!$C$41)^N$6</f>
        <v>758300.49494363135</v>
      </c>
      <c r="O198" s="1">
        <f>Cohort_CF!O196*Mincers!D$52*(1+'Cost and Benefit Parameters'!$C$41)^O$6</f>
        <v>787716.72615255543</v>
      </c>
      <c r="P198" s="1">
        <f>Cohort_CF!P196*Mincers!E$52*(1+'Cost and Benefit Parameters'!$C$41)^P$6</f>
        <v>817783.2638622229</v>
      </c>
      <c r="Q198" s="1">
        <f>Cohort_CF!Q196*Mincers!F$52*(1+'Cost and Benefit Parameters'!$C$41)^Q$6</f>
        <v>848488.17238159163</v>
      </c>
      <c r="R198" s="1">
        <f>Cohort_CF!R196*Mincers!G$52*(1+'Cost and Benefit Parameters'!$C$41)^R$6</f>
        <v>885201.18545848341</v>
      </c>
      <c r="S198" s="1">
        <f>Cohort_CF!S196*Mincers!H$52*(1+'Cost and Benefit Parameters'!$C$41)^S$6</f>
        <v>916785.70138289698</v>
      </c>
      <c r="T198" s="1">
        <f>Cohort_CF!T196*Mincers!I$52*(1+'Cost and Benefit Parameters'!$C$41)^T$6</f>
        <v>948927.64459046547</v>
      </c>
      <c r="U198" s="1">
        <f>Cohort_CF!U196*Mincers!J$52*(1+'Cost and Benefit Parameters'!$C$41)^U$6</f>
        <v>981607.32345279132</v>
      </c>
      <c r="V198" s="1">
        <f>Cohort_CF!V196*Mincers!K$52*(1+'Cost and Benefit Parameters'!$C$41)^V$6</f>
        <v>1014803.3778846471</v>
      </c>
      <c r="W198" s="1">
        <f>Cohort_CF!W196*Mincers!L$52*(1+'Cost and Benefit Parameters'!$C$41)^W$6</f>
        <v>1048492.7740147625</v>
      </c>
      <c r="X198" s="1">
        <f>Cohort_CF!X196*Mincers!M$52*(1+'Cost and Benefit Parameters'!$C$41)^X$6</f>
        <v>1082650.8037785313</v>
      </c>
      <c r="Y198" s="1">
        <f>Cohort_CF!Y196*Mincers!N$52*(1+'Cost and Benefit Parameters'!$C$41)^Y$6</f>
        <v>1117251.08960051</v>
      </c>
      <c r="Z198" s="1">
        <f>Cohort_CF!Z196*Mincers!O$52*(1+'Cost and Benefit Parameters'!$C$41)^Z$6</f>
        <v>1152265.5943184949</v>
      </c>
      <c r="AA198" s="1">
        <f>Cohort_CF!AA196*Mincers!P$52*(1+'Cost and Benefit Parameters'!$C$41)^AA$6</f>
        <v>1187664.6364836374</v>
      </c>
      <c r="AB198" s="1">
        <f>Cohort_CF!AB196*Mincers!Q$52*(1+'Cost and Benefit Parameters'!$C$41)^AB$6</f>
        <v>1223416.9111523789</v>
      </c>
      <c r="AC198" s="1">
        <f>Cohort_CF!AC196*Mincers!R$52*(1+'Cost and Benefit Parameters'!$C$41)^AC$6</f>
        <v>1259489.5162663863</v>
      </c>
      <c r="AD198" s="1">
        <f>Cohort_CF!AD196*Mincers!S$52*(1+'Cost and Benefit Parameters'!$C$41)^AD$6</f>
        <v>1295847.9846956395</v>
      </c>
      <c r="AE198" s="1">
        <f>Cohort_CF!AE196*Mincers!T$52*(1+'Cost and Benefit Parameters'!$C$41)^AE$6</f>
        <v>1332456.3219982032</v>
      </c>
      <c r="AF198" s="1">
        <f>Cohort_CF!AF196*Mincers!U$52*(1+'Cost and Benefit Parameters'!$C$41)^AF$6</f>
        <v>1369277.049927257</v>
      </c>
      <c r="AG198" s="1">
        <f>Cohort_CF!AG196*Mincers!V$52*(1+'Cost and Benefit Parameters'!$C$41)^AG$6</f>
        <v>1406271.2556925328</v>
      </c>
      <c r="AH198" s="1">
        <f>Cohort_CF!AH196*Mincers!W$52*(1+'Cost and Benefit Parameters'!$C$41)^AH$6</f>
        <v>1443398.6469589188</v>
      </c>
      <c r="AI198" s="1">
        <f>Cohort_CF!AI196*Mincers!X$52*(1+'Cost and Benefit Parameters'!$C$41)^AI$6</f>
        <v>1480617.6125401845</v>
      </c>
      <c r="AJ198" s="1">
        <f>Cohort_CF!AJ196*Mincers!Y$52*(1+'Cost and Benefit Parameters'!$C$41)^AJ$6</f>
        <v>1517885.2887202692</v>
      </c>
      <c r="AK198" s="1">
        <f>Cohort_CF!AK196*Mincers!Z$52*(1+'Cost and Benefit Parameters'!$C$41)^AK$6</f>
        <v>1555157.6311090174</v>
      </c>
      <c r="AL198" s="1">
        <f>Cohort_CF!AL196*Mincers!AA$52*(1+'Cost and Benefit Parameters'!$C$41)^AL$6</f>
        <v>1592389.491913175</v>
      </c>
      <c r="AM198" s="1">
        <f>Cohort_CF!AM196*Mincers!AB$52*(1+'Cost and Benefit Parameters'!$C$41)^AM$6</f>
        <v>1629534.7024773567</v>
      </c>
      <c r="AN198" s="1">
        <f>Cohort_CF!AN196*Mincers!AC$52*(1+'Cost and Benefit Parameters'!$C$41)^AN$6</f>
        <v>1666546.1609238901</v>
      </c>
      <c r="AO198" s="1">
        <f>Cohort_CF!AO196*Mincers!AD$52*(1+'Cost and Benefit Parameters'!$C$41)^AO$6</f>
        <v>1703375.9246944033</v>
      </c>
      <c r="AP198" s="1">
        <f>Cohort_CF!AP196*Mincers!AE$52*(1+'Cost and Benefit Parameters'!$C$41)^AP$6</f>
        <v>1739975.3077707482</v>
      </c>
      <c r="AQ198" s="1">
        <f>Cohort_CF!AQ196*Mincers!AF$52*(1+'Cost and Benefit Parameters'!$C$41)^AQ$6</f>
        <v>1776294.9823276973</v>
      </c>
      <c r="AR198" s="1">
        <f>Cohort_CF!AR196*Mincers!AG$52*(1+'Cost and Benefit Parameters'!$C$41)^AR$6</f>
        <v>1812285.0845456985</v>
      </c>
      <c r="AS198" s="1">
        <f>Cohort_CF!AS196*Mincers!AH$52*(1+'Cost and Benefit Parameters'!$C$41)^AS$6</f>
        <v>1847895.3242881671</v>
      </c>
      <c r="AT198" s="1">
        <f>Cohort_CF!AT196*Mincers!AI$52*(1+'Cost and Benefit Parameters'!$C$41)^AT$6</f>
        <v>1883075.0983253908</v>
      </c>
      <c r="AU198" s="1">
        <f>Cohort_CF!AU196*Mincers!AJ$52*(1+'Cost and Benefit Parameters'!$C$41)^AU$6</f>
        <v>1917773.6067653359</v>
      </c>
      <c r="AV198" s="1">
        <f>Cohort_CF!AV196*Mincers!AK$52*(1+'Cost and Benefit Parameters'!$C$41)^AV$6</f>
        <v>1951939.9723314263</v>
      </c>
      <c r="AW198" s="1">
        <f>Cohort_CF!AW196*Mincers!AL$52*(1+'Cost and Benefit Parameters'!$C$41)^AW$6</f>
        <v>1985523.3621082937</v>
      </c>
      <c r="AX198" s="1">
        <f>Cohort_CF!AX196*Mincers!AM$52*(1+'Cost and Benefit Parameters'!$C$41)^AX$6</f>
        <v>2018473.1113588747</v>
      </c>
      <c r="AY198" s="1">
        <f>Cohort_CF!AY196*Mincers!AN$52*(1+'Cost and Benefit Parameters'!$C$41)^AY$6</f>
        <v>2050738.8490004358</v>
      </c>
      <c r="AZ198" s="1">
        <f>Cohort_CF!AZ196*Mincers!AO$52*(1+'Cost and Benefit Parameters'!$C$41)^AZ$6</f>
        <v>2082270.6243126437</v>
      </c>
      <c r="BA198" s="1">
        <f>Cohort_CF!BA196*Mincers!AP$52*(1+'Cost and Benefit Parameters'!$C$41)^BA$6</f>
        <v>2113019.034438665</v>
      </c>
      <c r="BB198" s="1" t="str">
        <f>IF(AZ175="","",'Cost and Benefit Parameters'!$L$30)</f>
        <v/>
      </c>
      <c r="BC198" s="1" t="str">
        <f>IF(BA175="","",'Cost and Benefit Parameters'!$L$30)</f>
        <v/>
      </c>
      <c r="BD198" s="1" t="str">
        <f>IF(BB175="","",'Cost and Benefit Parameters'!$L$30)</f>
        <v/>
      </c>
      <c r="BE198" s="1" t="str">
        <f>IF(BC175="","",'Cost and Benefit Parameters'!$L$30)</f>
        <v/>
      </c>
      <c r="BF198" s="1" t="str">
        <f>IF(BD175="","",'Cost and Benefit Parameters'!$L$30)</f>
        <v/>
      </c>
      <c r="BG198" s="1" t="str">
        <f>IF(BE175="","",'Cost and Benefit Parameters'!$L$30)</f>
        <v/>
      </c>
      <c r="BH198" s="1" t="str">
        <f>IF(BF175="","",'Cost and Benefit Parameters'!$L$30)</f>
        <v/>
      </c>
      <c r="BI198" s="1" t="str">
        <f>IF(BG175="","",'Cost and Benefit Parameters'!$L$30)</f>
        <v/>
      </c>
      <c r="BJ198" s="1" t="str">
        <f>IF(BH175="","",'Cost and Benefit Parameters'!$L$30)</f>
        <v/>
      </c>
      <c r="BK198" s="1" t="str">
        <f>IF(BI175="","",'Cost and Benefit Parameters'!$L$30)</f>
        <v/>
      </c>
      <c r="BL198" s="1" t="str">
        <f>IF(BJ175="","",'Cost and Benefit Parameters'!$L$30)</f>
        <v/>
      </c>
      <c r="BM198" s="1" t="str">
        <f>IF(BK175="","",'Cost and Benefit Parameters'!$L$30)</f>
        <v/>
      </c>
      <c r="BN198" s="1" t="str">
        <f>IF(BL175="","",'Cost and Benefit Parameters'!$L$30)</f>
        <v/>
      </c>
      <c r="BO198" s="1" t="str">
        <f>IF(BM175="","",'Cost and Benefit Parameters'!$L$30)</f>
        <v/>
      </c>
    </row>
    <row r="199" spans="1:67" x14ac:dyDescent="0.55000000000000004">
      <c r="A199" s="642"/>
      <c r="B199" t="s">
        <v>473</v>
      </c>
      <c r="I199" s="1" t="str">
        <f>IF(G176="","",'Cost and Benefit Parameters'!$L$30)</f>
        <v/>
      </c>
      <c r="J199" s="1" t="str">
        <f>IF(H176="","",'Cost and Benefit Parameters'!$L$30)</f>
        <v/>
      </c>
      <c r="K199" s="1" t="str">
        <f>IF(I176="","",'Cost and Benefit Parameters'!$L$30)</f>
        <v/>
      </c>
      <c r="L199" s="1" t="str">
        <f>IF(J176="","",'Cost and Benefit Parameters'!$L$30)</f>
        <v/>
      </c>
      <c r="M199" s="1" t="str">
        <f>IF(K176="","",'Cost and Benefit Parameters'!$L$30)</f>
        <v/>
      </c>
      <c r="N199" s="1" t="str">
        <f>IF(L176="","",'Cost and Benefit Parameters'!$L$30)</f>
        <v/>
      </c>
      <c r="O199" s="1">
        <f>Cohort_CF!O197*Mincers!C$52*(1+'Cost and Benefit Parameters'!$C$41)^O$6</f>
        <v>781049.50979194033</v>
      </c>
      <c r="P199" s="1">
        <f>Cohort_CF!P197*Mincers!D$52*(1+'Cost and Benefit Parameters'!$C$41)^P$6</f>
        <v>811348.22793713212</v>
      </c>
      <c r="Q199" s="1">
        <f>Cohort_CF!Q197*Mincers!E$52*(1+'Cost and Benefit Parameters'!$C$41)^Q$6</f>
        <v>842316.76177808968</v>
      </c>
      <c r="R199" s="1">
        <f>Cohort_CF!R197*Mincers!F$52*(1+'Cost and Benefit Parameters'!$C$41)^R$6</f>
        <v>873942.81755303929</v>
      </c>
      <c r="S199" s="1">
        <f>Cohort_CF!S197*Mincers!G$52*(1+'Cost and Benefit Parameters'!$C$41)^S$6</f>
        <v>911757.22102223779</v>
      </c>
      <c r="T199" s="1">
        <f>Cohort_CF!T197*Mincers!H$52*(1+'Cost and Benefit Parameters'!$C$41)^T$6</f>
        <v>944289.27242438402</v>
      </c>
      <c r="U199" s="1">
        <f>Cohort_CF!U197*Mincers!I$52*(1+'Cost and Benefit Parameters'!$C$41)^U$6</f>
        <v>977395.47392817948</v>
      </c>
      <c r="V199" s="1">
        <f>Cohort_CF!V197*Mincers!J$52*(1+'Cost and Benefit Parameters'!$C$41)^V$6</f>
        <v>1011055.5431563748</v>
      </c>
      <c r="W199" s="1">
        <f>Cohort_CF!W197*Mincers!K$52*(1+'Cost and Benefit Parameters'!$C$41)^W$6</f>
        <v>1045247.4792211865</v>
      </c>
      <c r="X199" s="1">
        <f>Cohort_CF!X197*Mincers!L$52*(1+'Cost and Benefit Parameters'!$C$41)^X$6</f>
        <v>1079947.5572352053</v>
      </c>
      <c r="Y199" s="1">
        <f>Cohort_CF!Y197*Mincers!M$52*(1+'Cost and Benefit Parameters'!$C$41)^Y$6</f>
        <v>1115130.3278918872</v>
      </c>
      <c r="Z199" s="1">
        <f>Cohort_CF!Z197*Mincers!N$52*(1+'Cost and Benefit Parameters'!$C$41)^Z$6</f>
        <v>1150768.6222885253</v>
      </c>
      <c r="AA199" s="1">
        <f>Cohort_CF!AA197*Mincers!O$52*(1+'Cost and Benefit Parameters'!$C$41)^AA$6</f>
        <v>1186833.5621480495</v>
      </c>
      <c r="AB199" s="1">
        <f>Cohort_CF!AB197*Mincers!P$52*(1+'Cost and Benefit Parameters'!$C$41)^AB$6</f>
        <v>1223294.5755781466</v>
      </c>
      <c r="AC199" s="1">
        <f>Cohort_CF!AC197*Mincers!Q$52*(1+'Cost and Benefit Parameters'!$C$41)^AC$6</f>
        <v>1260119.4184869502</v>
      </c>
      <c r="AD199" s="1">
        <f>Cohort_CF!AD197*Mincers!R$52*(1+'Cost and Benefit Parameters'!$C$41)^AD$6</f>
        <v>1297274.2017543777</v>
      </c>
      <c r="AE199" s="1">
        <f>Cohort_CF!AE197*Mincers!S$52*(1+'Cost and Benefit Parameters'!$C$41)^AE$6</f>
        <v>1334723.4242365086</v>
      </c>
      <c r="AF199" s="1">
        <f>Cohort_CF!AF197*Mincers!T$52*(1+'Cost and Benefit Parameters'!$C$41)^AF$6</f>
        <v>1372430.0116581493</v>
      </c>
      <c r="AG199" s="1">
        <f>Cohort_CF!AG197*Mincers!U$52*(1+'Cost and Benefit Parameters'!$C$41)^AG$6</f>
        <v>1410355.3614250745</v>
      </c>
      <c r="AH199" s="1">
        <f>Cohort_CF!AH197*Mincers!V$52*(1+'Cost and Benefit Parameters'!$C$41)^AH$6</f>
        <v>1448459.3933633089</v>
      </c>
      <c r="AI199" s="1">
        <f>Cohort_CF!AI197*Mincers!W$52*(1+'Cost and Benefit Parameters'!$C$41)^AI$6</f>
        <v>1486700.6063676863</v>
      </c>
      <c r="AJ199" s="1">
        <f>Cohort_CF!AJ197*Mincers!X$52*(1+'Cost and Benefit Parameters'!$C$41)^AJ$6</f>
        <v>1525036.1409163899</v>
      </c>
      <c r="AK199" s="1">
        <f>Cohort_CF!AK197*Mincers!Y$52*(1+'Cost and Benefit Parameters'!$C$41)^AK$6</f>
        <v>1563421.8473818775</v>
      </c>
      <c r="AL199" s="1">
        <f>Cohort_CF!AL197*Mincers!Z$52*(1+'Cost and Benefit Parameters'!$C$41)^AL$6</f>
        <v>1601812.3600422875</v>
      </c>
      <c r="AM199" s="1">
        <f>Cohort_CF!AM197*Mincers!AA$52*(1+'Cost and Benefit Parameters'!$C$41)^AM$6</f>
        <v>1640161.1766705702</v>
      </c>
      <c r="AN199" s="1">
        <f>Cohort_CF!AN197*Mincers!AB$52*(1+'Cost and Benefit Parameters'!$C$41)^AN$6</f>
        <v>1678420.7435516771</v>
      </c>
      <c r="AO199" s="1">
        <f>Cohort_CF!AO197*Mincers!AC$52*(1+'Cost and Benefit Parameters'!$C$41)^AO$6</f>
        <v>1716542.545751607</v>
      </c>
      <c r="AP199" s="1">
        <f>Cohort_CF!AP197*Mincers!AD$52*(1+'Cost and Benefit Parameters'!$C$41)^AP$6</f>
        <v>1754477.2024352353</v>
      </c>
      <c r="AQ199" s="1">
        <f>Cohort_CF!AQ197*Mincers!AE$52*(1+'Cost and Benefit Parameters'!$C$41)^AQ$6</f>
        <v>1792174.5670038702</v>
      </c>
      <c r="AR199" s="1">
        <f>Cohort_CF!AR197*Mincers!AF$52*(1+'Cost and Benefit Parameters'!$C$41)^AR$6</f>
        <v>1829583.8317975283</v>
      </c>
      <c r="AS199" s="1">
        <f>Cohort_CF!AS197*Mincers!AG$52*(1+'Cost and Benefit Parameters'!$C$41)^AS$6</f>
        <v>1866653.6370820696</v>
      </c>
      <c r="AT199" s="1">
        <f>Cohort_CF!AT197*Mincers!AH$52*(1+'Cost and Benefit Parameters'!$C$41)^AT$6</f>
        <v>1903332.1840168117</v>
      </c>
      <c r="AU199" s="1">
        <f>Cohort_CF!AU197*Mincers!AI$52*(1+'Cost and Benefit Parameters'!$C$41)^AU$6</f>
        <v>1939567.3512751525</v>
      </c>
      <c r="AV199" s="1">
        <f>Cohort_CF!AV197*Mincers!AJ$52*(1+'Cost and Benefit Parameters'!$C$41)^AV$6</f>
        <v>1975306.8149682961</v>
      </c>
      <c r="AW199" s="1">
        <f>Cohort_CF!AW197*Mincers!AK$52*(1+'Cost and Benefit Parameters'!$C$41)^AW$6</f>
        <v>2010498.171501369</v>
      </c>
      <c r="AX199" s="1">
        <f>Cohort_CF!AX197*Mincers!AL$52*(1+'Cost and Benefit Parameters'!$C$41)^AX$6</f>
        <v>2045089.0629715424</v>
      </c>
      <c r="AY199" s="1">
        <f>Cohort_CF!AY197*Mincers!AM$52*(1+'Cost and Benefit Parameters'!$C$41)^AY$6</f>
        <v>2079027.304699641</v>
      </c>
      <c r="AZ199" s="1">
        <f>Cohort_CF!AZ197*Mincers!AN$52*(1+'Cost and Benefit Parameters'!$C$41)^AZ$6</f>
        <v>2112261.0144704487</v>
      </c>
      <c r="BA199" s="1">
        <f>Cohort_CF!BA197*Mincers!AO$52*(1+'Cost and Benefit Parameters'!$C$41)^BA$6</f>
        <v>2144738.7430420229</v>
      </c>
      <c r="BB199" s="1">
        <f>Cohort_CF!BB197*Mincers!AP$52*(1+'Cost and Benefit Parameters'!$C$41)^BB$6</f>
        <v>2176409.6054718248</v>
      </c>
      <c r="BC199" s="1" t="str">
        <f>IF(BA176="","",'Cost and Benefit Parameters'!$L$30)</f>
        <v/>
      </c>
      <c r="BD199" s="1" t="str">
        <f>IF(BB176="","",'Cost and Benefit Parameters'!$L$30)</f>
        <v/>
      </c>
      <c r="BE199" s="1" t="str">
        <f>IF(BC176="","",'Cost and Benefit Parameters'!$L$30)</f>
        <v/>
      </c>
      <c r="BF199" s="1" t="str">
        <f>IF(BD176="","",'Cost and Benefit Parameters'!$L$30)</f>
        <v/>
      </c>
      <c r="BG199" s="1" t="str">
        <f>IF(BE176="","",'Cost and Benefit Parameters'!$L$30)</f>
        <v/>
      </c>
      <c r="BH199" s="1" t="str">
        <f>IF(BF176="","",'Cost and Benefit Parameters'!$L$30)</f>
        <v/>
      </c>
      <c r="BI199" s="1" t="str">
        <f>IF(BG176="","",'Cost and Benefit Parameters'!$L$30)</f>
        <v/>
      </c>
      <c r="BJ199" s="1" t="str">
        <f>IF(BH176="","",'Cost and Benefit Parameters'!$L$30)</f>
        <v/>
      </c>
      <c r="BK199" s="1" t="str">
        <f>IF(BI176="","",'Cost and Benefit Parameters'!$L$30)</f>
        <v/>
      </c>
      <c r="BL199" s="1" t="str">
        <f>IF(BJ176="","",'Cost and Benefit Parameters'!$L$30)</f>
        <v/>
      </c>
      <c r="BM199" s="1" t="str">
        <f>IF(BK176="","",'Cost and Benefit Parameters'!$L$30)</f>
        <v/>
      </c>
      <c r="BN199" s="1" t="str">
        <f>IF(BL176="","",'Cost and Benefit Parameters'!$L$30)</f>
        <v/>
      </c>
      <c r="BO199" s="1" t="str">
        <f>IF(BM176="","",'Cost and Benefit Parameters'!$L$30)</f>
        <v/>
      </c>
    </row>
    <row r="200" spans="1:67" x14ac:dyDescent="0.55000000000000004">
      <c r="A200" s="642"/>
      <c r="B200" t="s">
        <v>474</v>
      </c>
      <c r="I200" s="1" t="str">
        <f>IF(G177="","",'Cost and Benefit Parameters'!$L$30)</f>
        <v/>
      </c>
      <c r="J200" s="1" t="str">
        <f>IF(H177="","",'Cost and Benefit Parameters'!$L$30)</f>
        <v/>
      </c>
      <c r="K200" s="1" t="str">
        <f>IF(I177="","",'Cost and Benefit Parameters'!$L$30)</f>
        <v/>
      </c>
      <c r="L200" s="1" t="str">
        <f>IF(J177="","",'Cost and Benefit Parameters'!$L$30)</f>
        <v/>
      </c>
      <c r="M200" s="1" t="str">
        <f>IF(K177="","",'Cost and Benefit Parameters'!$L$30)</f>
        <v/>
      </c>
      <c r="N200" s="1" t="str">
        <f>IF(L177="","",'Cost and Benefit Parameters'!$L$30)</f>
        <v/>
      </c>
      <c r="O200" s="1" t="str">
        <f>IF(M177="","",'Cost and Benefit Parameters'!$L$30)</f>
        <v/>
      </c>
      <c r="P200" s="1">
        <f>Cohort_CF!P198*Mincers!C$52*(1+'Cost and Benefit Parameters'!$C$41)^P$6</f>
        <v>804480.99508569855</v>
      </c>
      <c r="Q200" s="1">
        <f>Cohort_CF!Q198*Mincers!D$52*(1+'Cost and Benefit Parameters'!$C$41)^Q$6</f>
        <v>835688.67477524607</v>
      </c>
      <c r="R200" s="1">
        <f>Cohort_CF!R198*Mincers!E$52*(1+'Cost and Benefit Parameters'!$C$41)^R$6</f>
        <v>867586.26463143225</v>
      </c>
      <c r="S200" s="1">
        <f>Cohort_CF!S198*Mincers!F$52*(1+'Cost and Benefit Parameters'!$C$41)^S$6</f>
        <v>900161.10207963036</v>
      </c>
      <c r="T200" s="1">
        <f>Cohort_CF!T198*Mincers!G$52*(1+'Cost and Benefit Parameters'!$C$41)^T$6</f>
        <v>939109.93765290501</v>
      </c>
      <c r="U200" s="1">
        <f>Cohort_CF!U198*Mincers!H$52*(1+'Cost and Benefit Parameters'!$C$41)^U$6</f>
        <v>972617.95059711556</v>
      </c>
      <c r="V200" s="1">
        <f>Cohort_CF!V198*Mincers!I$52*(1+'Cost and Benefit Parameters'!$C$41)^V$6</f>
        <v>1006717.3381460247</v>
      </c>
      <c r="W200" s="1">
        <f>Cohort_CF!W198*Mincers!J$52*(1+'Cost and Benefit Parameters'!$C$41)^W$6</f>
        <v>1041387.2094510661</v>
      </c>
      <c r="X200" s="1">
        <f>Cohort_CF!X198*Mincers!K$52*(1+'Cost and Benefit Parameters'!$C$41)^X$6</f>
        <v>1076604.9035978222</v>
      </c>
      <c r="Y200" s="1">
        <f>Cohort_CF!Y198*Mincers!L$52*(1+'Cost and Benefit Parameters'!$C$41)^Y$6</f>
        <v>1112345.9839522615</v>
      </c>
      <c r="Z200" s="1">
        <f>Cohort_CF!Z198*Mincers!M$52*(1+'Cost and Benefit Parameters'!$C$41)^Z$6</f>
        <v>1148584.2377286437</v>
      </c>
      <c r="AA200" s="1">
        <f>Cohort_CF!AA198*Mincers!N$52*(1+'Cost and Benefit Parameters'!$C$41)^AA$6</f>
        <v>1185291.6809571809</v>
      </c>
      <c r="AB200" s="1">
        <f>Cohort_CF!AB198*Mincers!O$52*(1+'Cost and Benefit Parameters'!$C$41)^AB$6</f>
        <v>1222438.569012491</v>
      </c>
      <c r="AC200" s="1">
        <f>Cohort_CF!AC198*Mincers!P$52*(1+'Cost and Benefit Parameters'!$C$41)^AC$6</f>
        <v>1259993.4128454912</v>
      </c>
      <c r="AD200" s="1">
        <f>Cohort_CF!AD198*Mincers!Q$52*(1+'Cost and Benefit Parameters'!$C$41)^AD$6</f>
        <v>1297923.0010415586</v>
      </c>
      <c r="AE200" s="1">
        <f>Cohort_CF!AE198*Mincers!R$52*(1+'Cost and Benefit Parameters'!$C$41)^AE$6</f>
        <v>1336192.4278070091</v>
      </c>
      <c r="AF200" s="1">
        <f>Cohort_CF!AF198*Mincers!S$52*(1+'Cost and Benefit Parameters'!$C$41)^AF$6</f>
        <v>1374765.126963604</v>
      </c>
      <c r="AG200" s="1">
        <f>Cohort_CF!AG198*Mincers!T$52*(1+'Cost and Benefit Parameters'!$C$41)^AG$6</f>
        <v>1413602.9120078937</v>
      </c>
      <c r="AH200" s="1">
        <f>Cohort_CF!AH198*Mincers!U$52*(1+'Cost and Benefit Parameters'!$C$41)^AH$6</f>
        <v>1452666.0222678268</v>
      </c>
      <c r="AI200" s="1">
        <f>Cohort_CF!AI198*Mincers!V$52*(1+'Cost and Benefit Parameters'!$C$41)^AI$6</f>
        <v>1491913.1751642078</v>
      </c>
      <c r="AJ200" s="1">
        <f>Cohort_CF!AJ198*Mincers!W$52*(1+'Cost and Benefit Parameters'!$C$41)^AJ$6</f>
        <v>1531301.6245587168</v>
      </c>
      <c r="AK200" s="1">
        <f>Cohort_CF!AK198*Mincers!X$52*(1+'Cost and Benefit Parameters'!$C$41)^AK$6</f>
        <v>1570787.225143882</v>
      </c>
      <c r="AL200" s="1">
        <f>Cohort_CF!AL198*Mincers!Y$52*(1+'Cost and Benefit Parameters'!$C$41)^AL$6</f>
        <v>1610324.5028033336</v>
      </c>
      <c r="AM200" s="1">
        <f>Cohort_CF!AM198*Mincers!Z$52*(1+'Cost and Benefit Parameters'!$C$41)^AM$6</f>
        <v>1649866.7308435563</v>
      </c>
      <c r="AN200" s="1">
        <f>Cohort_CF!AN198*Mincers!AA$52*(1+'Cost and Benefit Parameters'!$C$41)^AN$6</f>
        <v>1689366.0119706872</v>
      </c>
      <c r="AO200" s="1">
        <f>Cohort_CF!AO198*Mincers!AB$52*(1+'Cost and Benefit Parameters'!$C$41)^AO$6</f>
        <v>1728773.3658582277</v>
      </c>
      <c r="AP200" s="1">
        <f>Cohort_CF!AP198*Mincers!AC$52*(1+'Cost and Benefit Parameters'!$C$41)^AP$6</f>
        <v>1768038.8221241552</v>
      </c>
      <c r="AQ200" s="1">
        <f>Cohort_CF!AQ198*Mincers!AD$52*(1+'Cost and Benefit Parameters'!$C$41)^AQ$6</f>
        <v>1807111.518508292</v>
      </c>
      <c r="AR200" s="1">
        <f>Cohort_CF!AR198*Mincers!AE$52*(1+'Cost and Benefit Parameters'!$C$41)^AR$6</f>
        <v>1845939.8040139864</v>
      </c>
      <c r="AS200" s="1">
        <f>Cohort_CF!AS198*Mincers!AF$52*(1+'Cost and Benefit Parameters'!$C$41)^AS$6</f>
        <v>1884471.3467514545</v>
      </c>
      <c r="AT200" s="1">
        <f>Cohort_CF!AT198*Mincers!AG$52*(1+'Cost and Benefit Parameters'!$C$41)^AT$6</f>
        <v>1922653.2461945314</v>
      </c>
      <c r="AU200" s="1">
        <f>Cohort_CF!AU198*Mincers!AH$52*(1+'Cost and Benefit Parameters'!$C$41)^AU$6</f>
        <v>1960432.1495373161</v>
      </c>
      <c r="AV200" s="1">
        <f>Cohort_CF!AV198*Mincers!AI$52*(1+'Cost and Benefit Parameters'!$C$41)^AV$6</f>
        <v>1997754.3718134074</v>
      </c>
      <c r="AW200" s="1">
        <f>Cohort_CF!AW198*Mincers!AJ$52*(1+'Cost and Benefit Parameters'!$C$41)^AW$6</f>
        <v>2034566.0194173451</v>
      </c>
      <c r="AX200" s="1">
        <f>Cohort_CF!AX198*Mincers!AK$52*(1+'Cost and Benefit Parameters'!$C$41)^AX$6</f>
        <v>2070813.1166464097</v>
      </c>
      <c r="AY200" s="1">
        <f>Cohort_CF!AY198*Mincers!AL$52*(1+'Cost and Benefit Parameters'!$C$41)^AY$6</f>
        <v>2106441.7348606884</v>
      </c>
      <c r="AZ200" s="1">
        <f>Cohort_CF!AZ198*Mincers!AM$52*(1+'Cost and Benefit Parameters'!$C$41)^AZ$6</f>
        <v>2141398.1238406305</v>
      </c>
      <c r="BA200" s="1">
        <f>Cohort_CF!BA198*Mincers!AN$52*(1+'Cost and Benefit Parameters'!$C$41)^BA$6</f>
        <v>2175628.8449045625</v>
      </c>
      <c r="BB200" s="1">
        <f>Cohort_CF!BB198*Mincers!AO$52*(1+'Cost and Benefit Parameters'!$C$41)^BB$6</f>
        <v>2209080.9053332838</v>
      </c>
      <c r="BC200" s="1">
        <f>Cohort_CF!BC198*Mincers!AP$52*(1+'Cost and Benefit Parameters'!$C$41)^BC$6</f>
        <v>2241701.8936359794</v>
      </c>
      <c r="BD200" s="1" t="str">
        <f>IF(BB177="","",'Cost and Benefit Parameters'!$L$30)</f>
        <v/>
      </c>
      <c r="BE200" s="1" t="str">
        <f>IF(BC177="","",'Cost and Benefit Parameters'!$L$30)</f>
        <v/>
      </c>
      <c r="BF200" s="1" t="str">
        <f>IF(BD177="","",'Cost and Benefit Parameters'!$L$30)</f>
        <v/>
      </c>
      <c r="BG200" s="1" t="str">
        <f>IF(BE177="","",'Cost and Benefit Parameters'!$L$30)</f>
        <v/>
      </c>
      <c r="BH200" s="1" t="str">
        <f>IF(BF177="","",'Cost and Benefit Parameters'!$L$30)</f>
        <v/>
      </c>
      <c r="BI200" s="1" t="str">
        <f>IF(BG177="","",'Cost and Benefit Parameters'!$L$30)</f>
        <v/>
      </c>
      <c r="BJ200" s="1" t="str">
        <f>IF(BH177="","",'Cost and Benefit Parameters'!$L$30)</f>
        <v/>
      </c>
      <c r="BK200" s="1" t="str">
        <f>IF(BI177="","",'Cost and Benefit Parameters'!$L$30)</f>
        <v/>
      </c>
      <c r="BL200" s="1" t="str">
        <f>IF(BJ177="","",'Cost and Benefit Parameters'!$L$30)</f>
        <v/>
      </c>
      <c r="BM200" s="1" t="str">
        <f>IF(BK177="","",'Cost and Benefit Parameters'!$L$30)</f>
        <v/>
      </c>
      <c r="BN200" s="1" t="str">
        <f>IF(BL177="","",'Cost and Benefit Parameters'!$L$30)</f>
        <v/>
      </c>
      <c r="BO200" s="1" t="str">
        <f>IF(BM177="","",'Cost and Benefit Parameters'!$L$30)</f>
        <v/>
      </c>
    </row>
    <row r="201" spans="1:67" x14ac:dyDescent="0.55000000000000004">
      <c r="A201" s="642"/>
      <c r="B201" t="s">
        <v>475</v>
      </c>
      <c r="I201" s="1" t="str">
        <f>IF(G178="","",'Cost and Benefit Parameters'!$L$30)</f>
        <v/>
      </c>
      <c r="J201" s="1" t="str">
        <f>IF(H178="","",'Cost and Benefit Parameters'!$L$30)</f>
        <v/>
      </c>
      <c r="K201" s="1" t="str">
        <f>IF(I178="","",'Cost and Benefit Parameters'!$L$30)</f>
        <v/>
      </c>
      <c r="L201" s="1" t="str">
        <f>IF(J178="","",'Cost and Benefit Parameters'!$L$30)</f>
        <v/>
      </c>
      <c r="M201" s="1" t="str">
        <f>IF(K178="","",'Cost and Benefit Parameters'!$L$30)</f>
        <v/>
      </c>
      <c r="N201" s="1" t="str">
        <f>IF(L178="","",'Cost and Benefit Parameters'!$L$30)</f>
        <v/>
      </c>
      <c r="O201" s="1" t="str">
        <f>IF(M178="","",'Cost and Benefit Parameters'!$L$30)</f>
        <v/>
      </c>
      <c r="P201" s="1" t="str">
        <f>IF(N178="","",'Cost and Benefit Parameters'!$L$30)</f>
        <v/>
      </c>
      <c r="Q201" s="1">
        <f>Cohort_CF!Q199*Mincers!C$52*(1+'Cost and Benefit Parameters'!$C$41)^Q$6</f>
        <v>828615.42493826954</v>
      </c>
      <c r="R201" s="1">
        <f>Cohort_CF!R199*Mincers!D$52*(1+'Cost and Benefit Parameters'!$C$41)^R$6</f>
        <v>860759.33501850336</v>
      </c>
      <c r="S201" s="1">
        <f>Cohort_CF!S199*Mincers!E$52*(1+'Cost and Benefit Parameters'!$C$41)^S$6</f>
        <v>893613.85257037519</v>
      </c>
      <c r="T201" s="1">
        <f>Cohort_CF!T199*Mincers!F$52*(1+'Cost and Benefit Parameters'!$C$41)^T$6</f>
        <v>927165.93514201941</v>
      </c>
      <c r="U201" s="1">
        <f>Cohort_CF!U199*Mincers!G$52*(1+'Cost and Benefit Parameters'!$C$41)^U$6</f>
        <v>967283.23578249232</v>
      </c>
      <c r="V201" s="1">
        <f>Cohort_CF!V199*Mincers!H$52*(1+'Cost and Benefit Parameters'!$C$41)^V$6</f>
        <v>1001796.4891150289</v>
      </c>
      <c r="W201" s="1">
        <f>Cohort_CF!W199*Mincers!I$52*(1+'Cost and Benefit Parameters'!$C$41)^W$6</f>
        <v>1036918.8582904054</v>
      </c>
      <c r="X201" s="1">
        <f>Cohort_CF!X199*Mincers!J$52*(1+'Cost and Benefit Parameters'!$C$41)^X$6</f>
        <v>1072628.8257345981</v>
      </c>
      <c r="Y201" s="1">
        <f>Cohort_CF!Y199*Mincers!K$52*(1+'Cost and Benefit Parameters'!$C$41)^Y$6</f>
        <v>1108903.0507057568</v>
      </c>
      <c r="Z201" s="1">
        <f>Cohort_CF!Z199*Mincers!L$52*(1+'Cost and Benefit Parameters'!$C$41)^Z$6</f>
        <v>1145716.3634708293</v>
      </c>
      <c r="AA201" s="1">
        <f>Cohort_CF!AA199*Mincers!M$52*(1+'Cost and Benefit Parameters'!$C$41)^AA$6</f>
        <v>1183041.7648605029</v>
      </c>
      <c r="AB201" s="1">
        <f>Cohort_CF!AB199*Mincers!N$52*(1+'Cost and Benefit Parameters'!$C$41)^AB$6</f>
        <v>1220850.4313858964</v>
      </c>
      <c r="AC201" s="1">
        <f>Cohort_CF!AC199*Mincers!O$52*(1+'Cost and Benefit Parameters'!$C$41)^AC$6</f>
        <v>1259111.7260828658</v>
      </c>
      <c r="AD201" s="1">
        <f>Cohort_CF!AD199*Mincers!P$52*(1+'Cost and Benefit Parameters'!$C$41)^AD$6</f>
        <v>1297793.2152308556</v>
      </c>
      <c r="AE201" s="1">
        <f>Cohort_CF!AE199*Mincers!Q$52*(1+'Cost and Benefit Parameters'!$C$41)^AE$6</f>
        <v>1336860.6910728053</v>
      </c>
      <c r="AF201" s="1">
        <f>Cohort_CF!AF199*Mincers!R$52*(1+'Cost and Benefit Parameters'!$C$41)^AF$6</f>
        <v>1376278.2006412195</v>
      </c>
      <c r="AG201" s="1">
        <f>Cohort_CF!AG199*Mincers!S$52*(1+'Cost and Benefit Parameters'!$C$41)^AG$6</f>
        <v>1416008.0807725119</v>
      </c>
      <c r="AH201" s="1">
        <f>Cohort_CF!AH199*Mincers!T$52*(1+'Cost and Benefit Parameters'!$C$41)^AH$6</f>
        <v>1456010.9993681305</v>
      </c>
      <c r="AI201" s="1">
        <f>Cohort_CF!AI199*Mincers!U$52*(1+'Cost and Benefit Parameters'!$C$41)^AI$6</f>
        <v>1496246.0029358615</v>
      </c>
      <c r="AJ201" s="1">
        <f>Cohort_CF!AJ199*Mincers!V$52*(1+'Cost and Benefit Parameters'!$C$41)^AJ$6</f>
        <v>1536670.5704191341</v>
      </c>
      <c r="AK201" s="1">
        <f>Cohort_CF!AK199*Mincers!W$52*(1+'Cost and Benefit Parameters'!$C$41)^AK$6</f>
        <v>1577240.6732954786</v>
      </c>
      <c r="AL201" s="1">
        <f>Cohort_CF!AL199*Mincers!X$52*(1+'Cost and Benefit Parameters'!$C$41)^AL$6</f>
        <v>1617910.841898198</v>
      </c>
      <c r="AM201" s="1">
        <f>Cohort_CF!AM199*Mincers!Y$52*(1+'Cost and Benefit Parameters'!$C$41)^AM$6</f>
        <v>1658634.2378874337</v>
      </c>
      <c r="AN201" s="1">
        <f>Cohort_CF!AN199*Mincers!Z$52*(1+'Cost and Benefit Parameters'!$C$41)^AN$6</f>
        <v>1699362.7327688627</v>
      </c>
      <c r="AO201" s="1">
        <f>Cohort_CF!AO199*Mincers!AA$52*(1+'Cost and Benefit Parameters'!$C$41)^AO$6</f>
        <v>1740046.992329808</v>
      </c>
      <c r="AP201" s="1">
        <f>Cohort_CF!AP199*Mincers!AB$52*(1+'Cost and Benefit Parameters'!$C$41)^AP$6</f>
        <v>1780636.5668339746</v>
      </c>
      <c r="AQ201" s="1">
        <f>Cohort_CF!AQ199*Mincers!AC$52*(1+'Cost and Benefit Parameters'!$C$41)^AQ$6</f>
        <v>1821079.9867878796</v>
      </c>
      <c r="AR201" s="1">
        <f>Cohort_CF!AR199*Mincers!AD$52*(1+'Cost and Benefit Parameters'!$C$41)^AR$6</f>
        <v>1861324.8640635409</v>
      </c>
      <c r="AS201" s="1">
        <f>Cohort_CF!AS199*Mincers!AE$52*(1+'Cost and Benefit Parameters'!$C$41)^AS$6</f>
        <v>1901317.9981344063</v>
      </c>
      <c r="AT201" s="1">
        <f>Cohort_CF!AT199*Mincers!AF$52*(1+'Cost and Benefit Parameters'!$C$41)^AT$6</f>
        <v>1941005.4871539976</v>
      </c>
      <c r="AU201" s="1">
        <f>Cohort_CF!AU199*Mincers!AG$52*(1+'Cost and Benefit Parameters'!$C$41)^AU$6</f>
        <v>1980332.8435803675</v>
      </c>
      <c r="AV201" s="1">
        <f>Cohort_CF!AV199*Mincers!AH$52*(1+'Cost and Benefit Parameters'!$C$41)^AV$6</f>
        <v>2019245.1140234356</v>
      </c>
      <c r="AW201" s="1">
        <f>Cohort_CF!AW199*Mincers!AI$52*(1+'Cost and Benefit Parameters'!$C$41)^AW$6</f>
        <v>2057687.0029678096</v>
      </c>
      <c r="AX201" s="1">
        <f>Cohort_CF!AX199*Mincers!AJ$52*(1+'Cost and Benefit Parameters'!$C$41)^AX$6</f>
        <v>2095602.9999998652</v>
      </c>
      <c r="AY201" s="1">
        <f>Cohort_CF!AY199*Mincers!AK$52*(1+'Cost and Benefit Parameters'!$C$41)^AY$6</f>
        <v>2132937.5101458021</v>
      </c>
      <c r="AZ201" s="1">
        <f>Cohort_CF!AZ199*Mincers!AL$52*(1+'Cost and Benefit Parameters'!$C$41)^AZ$6</f>
        <v>2169634.9869065094</v>
      </c>
      <c r="BA201" s="1">
        <f>Cohort_CF!BA199*Mincers!AM$52*(1+'Cost and Benefit Parameters'!$C$41)^BA$6</f>
        <v>2205640.0675558494</v>
      </c>
      <c r="BB201" s="1">
        <f>Cohort_CF!BB199*Mincers!AN$52*(1+'Cost and Benefit Parameters'!$C$41)^BB$6</f>
        <v>2240897.7102516992</v>
      </c>
      <c r="BC201" s="1">
        <f>Cohort_CF!BC199*Mincers!AO$52*(1+'Cost and Benefit Parameters'!$C$41)^BC$6</f>
        <v>2275353.3324932819</v>
      </c>
      <c r="BD201" s="1">
        <f>Cohort_CF!BD199*Mincers!AP$52*(1+'Cost and Benefit Parameters'!$C$41)^BD$6</f>
        <v>2308952.9504450588</v>
      </c>
      <c r="BE201" s="1" t="str">
        <f>IF(BC178="","",'Cost and Benefit Parameters'!$L$30)</f>
        <v/>
      </c>
      <c r="BF201" s="1" t="str">
        <f>IF(BD178="","",'Cost and Benefit Parameters'!$L$30)</f>
        <v/>
      </c>
      <c r="BG201" s="1" t="str">
        <f>IF(BE178="","",'Cost and Benefit Parameters'!$L$30)</f>
        <v/>
      </c>
      <c r="BH201" s="1" t="str">
        <f>IF(BF178="","",'Cost and Benefit Parameters'!$L$30)</f>
        <v/>
      </c>
      <c r="BI201" s="1" t="str">
        <f>IF(BG178="","",'Cost and Benefit Parameters'!$L$30)</f>
        <v/>
      </c>
      <c r="BJ201" s="1" t="str">
        <f>IF(BH178="","",'Cost and Benefit Parameters'!$L$30)</f>
        <v/>
      </c>
      <c r="BK201" s="1" t="str">
        <f>IF(BI178="","",'Cost and Benefit Parameters'!$L$30)</f>
        <v/>
      </c>
      <c r="BL201" s="1" t="str">
        <f>IF(BJ178="","",'Cost and Benefit Parameters'!$L$30)</f>
        <v/>
      </c>
      <c r="BM201" s="1" t="str">
        <f>IF(BK178="","",'Cost and Benefit Parameters'!$L$30)</f>
        <v/>
      </c>
      <c r="BN201" s="1" t="str">
        <f>IF(BL178="","",'Cost and Benefit Parameters'!$L$30)</f>
        <v/>
      </c>
      <c r="BO201" s="1" t="str">
        <f>IF(BM178="","",'Cost and Benefit Parameters'!$L$30)</f>
        <v/>
      </c>
    </row>
    <row r="202" spans="1:67" x14ac:dyDescent="0.55000000000000004">
      <c r="A202" s="642"/>
      <c r="B202" t="s">
        <v>476</v>
      </c>
      <c r="I202" s="1" t="str">
        <f>IF(G179="","",'Cost and Benefit Parameters'!$L$30)</f>
        <v/>
      </c>
      <c r="J202" s="1" t="str">
        <f>IF(H179="","",'Cost and Benefit Parameters'!$L$30)</f>
        <v/>
      </c>
      <c r="K202" s="1" t="str">
        <f>IF(I179="","",'Cost and Benefit Parameters'!$L$30)</f>
        <v/>
      </c>
      <c r="L202" s="1" t="str">
        <f>IF(J179="","",'Cost and Benefit Parameters'!$L$30)</f>
        <v/>
      </c>
      <c r="M202" s="1" t="str">
        <f>IF(K179="","",'Cost and Benefit Parameters'!$L$30)</f>
        <v/>
      </c>
      <c r="N202" s="1" t="str">
        <f>IF(L179="","",'Cost and Benefit Parameters'!$L$30)</f>
        <v/>
      </c>
      <c r="O202" s="1" t="str">
        <f>IF(M179="","",'Cost and Benefit Parameters'!$L$30)</f>
        <v/>
      </c>
      <c r="P202" s="1" t="str">
        <f>IF(N179="","",'Cost and Benefit Parameters'!$L$30)</f>
        <v/>
      </c>
      <c r="Q202" s="1" t="str">
        <f>IF(O179="","",'Cost and Benefit Parameters'!$L$30)</f>
        <v/>
      </c>
      <c r="R202" s="1">
        <f>Cohort_CF!R200*Mincers!C$52*(1+'Cost and Benefit Parameters'!$C$41)^R$6</f>
        <v>853473.88768641744</v>
      </c>
      <c r="S202" s="1">
        <f>Cohort_CF!S200*Mincers!D$52*(1+'Cost and Benefit Parameters'!$C$41)^S$6</f>
        <v>886582.11506905837</v>
      </c>
      <c r="T202" s="1">
        <f>Cohort_CF!T200*Mincers!E$52*(1+'Cost and Benefit Parameters'!$C$41)^T$6</f>
        <v>920422.26814748649</v>
      </c>
      <c r="U202" s="1">
        <f>Cohort_CF!U200*Mincers!F$52*(1+'Cost and Benefit Parameters'!$C$41)^U$6</f>
        <v>954980.91319628002</v>
      </c>
      <c r="V202" s="1">
        <f>Cohort_CF!V200*Mincers!G$52*(1+'Cost and Benefit Parameters'!$C$41)^V$6</f>
        <v>996301.7328559669</v>
      </c>
      <c r="W202" s="1">
        <f>Cohort_CF!W200*Mincers!H$52*(1+'Cost and Benefit Parameters'!$C$41)^W$6</f>
        <v>1031850.3837884797</v>
      </c>
      <c r="X202" s="1">
        <f>Cohort_CF!X200*Mincers!I$52*(1+'Cost and Benefit Parameters'!$C$41)^X$6</f>
        <v>1068026.4240391175</v>
      </c>
      <c r="Y202" s="1">
        <f>Cohort_CF!Y200*Mincers!J$52*(1+'Cost and Benefit Parameters'!$C$41)^Y$6</f>
        <v>1104807.6905066359</v>
      </c>
      <c r="Z202" s="1">
        <f>Cohort_CF!Z200*Mincers!K$52*(1+'Cost and Benefit Parameters'!$C$41)^Z$6</f>
        <v>1142170.1422269295</v>
      </c>
      <c r="AA202" s="1">
        <f>Cohort_CF!AA200*Mincers!L$52*(1+'Cost and Benefit Parameters'!$C$41)^AA$6</f>
        <v>1180087.854374954</v>
      </c>
      <c r="AB202" s="1">
        <f>Cohort_CF!AB200*Mincers!M$52*(1+'Cost and Benefit Parameters'!$C$41)^AB$6</f>
        <v>1218533.0178063181</v>
      </c>
      <c r="AC202" s="1">
        <f>Cohort_CF!AC200*Mincers!N$52*(1+'Cost and Benefit Parameters'!$C$41)^AC$6</f>
        <v>1257475.9443274734</v>
      </c>
      <c r="AD202" s="1">
        <f>Cohort_CF!AD200*Mincers!O$52*(1+'Cost and Benefit Parameters'!$C$41)^AD$6</f>
        <v>1296885.0778653517</v>
      </c>
      <c r="AE202" s="1">
        <f>Cohort_CF!AE200*Mincers!P$52*(1+'Cost and Benefit Parameters'!$C$41)^AE$6</f>
        <v>1336727.0116877812</v>
      </c>
      <c r="AF202" s="1">
        <f>Cohort_CF!AF200*Mincers!Q$52*(1+'Cost and Benefit Parameters'!$C$41)^AF$6</f>
        <v>1376966.5118049895</v>
      </c>
      <c r="AG202" s="1">
        <f>Cohort_CF!AG200*Mincers!R$52*(1+'Cost and Benefit Parameters'!$C$41)^AG$6</f>
        <v>1417566.5466604559</v>
      </c>
      <c r="AH202" s="1">
        <f>Cohort_CF!AH200*Mincers!S$52*(1+'Cost and Benefit Parameters'!$C$41)^AH$6</f>
        <v>1458488.3231956873</v>
      </c>
      <c r="AI202" s="1">
        <f>Cohort_CF!AI200*Mincers!T$52*(1+'Cost and Benefit Parameters'!$C$41)^AI$6</f>
        <v>1499691.3293491742</v>
      </c>
      <c r="AJ202" s="1">
        <f>Cohort_CF!AJ200*Mincers!U$52*(1+'Cost and Benefit Parameters'!$C$41)^AJ$6</f>
        <v>1541133.3830239372</v>
      </c>
      <c r="AK202" s="1">
        <f>Cohort_CF!AK200*Mincers!V$52*(1+'Cost and Benefit Parameters'!$C$41)^AK$6</f>
        <v>1582770.6875317085</v>
      </c>
      <c r="AL202" s="1">
        <f>Cohort_CF!AL200*Mincers!W$52*(1+'Cost and Benefit Parameters'!$C$41)^AL$6</f>
        <v>1624557.8934943427</v>
      </c>
      <c r="AM202" s="1">
        <f>Cohort_CF!AM200*Mincers!X$52*(1+'Cost and Benefit Parameters'!$C$41)^AM$6</f>
        <v>1666448.167155144</v>
      </c>
      <c r="AN202" s="1">
        <f>Cohort_CF!AN200*Mincers!Y$52*(1+'Cost and Benefit Parameters'!$C$41)^AN$6</f>
        <v>1708393.2650240564</v>
      </c>
      <c r="AO202" s="1">
        <f>Cohort_CF!AO200*Mincers!Z$52*(1+'Cost and Benefit Parameters'!$C$41)^AO$6</f>
        <v>1750343.614751929</v>
      </c>
      <c r="AP202" s="1">
        <f>Cohort_CF!AP200*Mincers!AA$52*(1+'Cost and Benefit Parameters'!$C$41)^AP$6</f>
        <v>1792248.402099702</v>
      </c>
      <c r="AQ202" s="1">
        <f>Cohort_CF!AQ200*Mincers!AB$52*(1+'Cost and Benefit Parameters'!$C$41)^AQ$6</f>
        <v>1834055.6638389935</v>
      </c>
      <c r="AR202" s="1">
        <f>Cohort_CF!AR200*Mincers!AC$52*(1+'Cost and Benefit Parameters'!$C$41)^AR$6</f>
        <v>1875712.3863915161</v>
      </c>
      <c r="AS202" s="1">
        <f>Cohort_CF!AS200*Mincers!AD$52*(1+'Cost and Benefit Parameters'!$C$41)^AS$6</f>
        <v>1917164.6099854475</v>
      </c>
      <c r="AT202" s="1">
        <f>Cohort_CF!AT200*Mincers!AE$52*(1+'Cost and Benefit Parameters'!$C$41)^AT$6</f>
        <v>1958357.538078438</v>
      </c>
      <c r="AU202" s="1">
        <f>Cohort_CF!AU200*Mincers!AF$52*(1+'Cost and Benefit Parameters'!$C$41)^AU$6</f>
        <v>1999235.6517686178</v>
      </c>
      <c r="AV202" s="1">
        <f>Cohort_CF!AV200*Mincers!AG$52*(1+'Cost and Benefit Parameters'!$C$41)^AV$6</f>
        <v>2039742.8288877788</v>
      </c>
      <c r="AW202" s="1">
        <f>Cohort_CF!AW200*Mincers!AH$52*(1+'Cost and Benefit Parameters'!$C$41)^AW$6</f>
        <v>2079822.4674441386</v>
      </c>
      <c r="AX202" s="1">
        <f>Cohort_CF!AX200*Mincers!AI$52*(1+'Cost and Benefit Parameters'!$C$41)^AX$6</f>
        <v>2119417.6130568436</v>
      </c>
      <c r="AY202" s="1">
        <f>Cohort_CF!AY200*Mincers!AJ$52*(1+'Cost and Benefit Parameters'!$C$41)^AY$6</f>
        <v>2158471.0899998611</v>
      </c>
      <c r="AZ202" s="1">
        <f>Cohort_CF!AZ200*Mincers!AK$52*(1+'Cost and Benefit Parameters'!$C$41)^AZ$6</f>
        <v>2196925.6354501764</v>
      </c>
      <c r="BA202" s="1">
        <f>Cohort_CF!BA200*Mincers!AL$52*(1+'Cost and Benefit Parameters'!$C$41)^BA$6</f>
        <v>2234724.0365137048</v>
      </c>
      <c r="BB202" s="1">
        <f>Cohort_CF!BB200*Mincers!AM$52*(1+'Cost and Benefit Parameters'!$C$41)^BB$6</f>
        <v>2271809.2695825249</v>
      </c>
      <c r="BC202" s="1">
        <f>Cohort_CF!BC200*Mincers!AN$52*(1+'Cost and Benefit Parameters'!$C$41)^BC$6</f>
        <v>2308124.6415592502</v>
      </c>
      <c r="BD202" s="1">
        <f>Cohort_CF!BD200*Mincers!AO$52*(1+'Cost and Benefit Parameters'!$C$41)^BD$6</f>
        <v>2343613.9324680804</v>
      </c>
      <c r="BE202" s="1">
        <f>Cohort_CF!BE200*Mincers!AP$52*(1+'Cost and Benefit Parameters'!$C$41)^BE$6</f>
        <v>2378221.5389584103</v>
      </c>
      <c r="BF202" s="1" t="str">
        <f>IF(BD179="","",'Cost and Benefit Parameters'!$L$30)</f>
        <v/>
      </c>
      <c r="BG202" s="1" t="str">
        <f>IF(BE179="","",'Cost and Benefit Parameters'!$L$30)</f>
        <v/>
      </c>
      <c r="BH202" s="1" t="str">
        <f>IF(BF179="","",'Cost and Benefit Parameters'!$L$30)</f>
        <v/>
      </c>
      <c r="BI202" s="1" t="str">
        <f>IF(BG179="","",'Cost and Benefit Parameters'!$L$30)</f>
        <v/>
      </c>
      <c r="BJ202" s="1" t="str">
        <f>IF(BH179="","",'Cost and Benefit Parameters'!$L$30)</f>
        <v/>
      </c>
      <c r="BK202" s="1" t="str">
        <f>IF(BI179="","",'Cost and Benefit Parameters'!$L$30)</f>
        <v/>
      </c>
      <c r="BL202" s="1" t="str">
        <f>IF(BJ179="","",'Cost and Benefit Parameters'!$L$30)</f>
        <v/>
      </c>
      <c r="BM202" s="1" t="str">
        <f>IF(BK179="","",'Cost and Benefit Parameters'!$L$30)</f>
        <v/>
      </c>
      <c r="BN202" s="1" t="str">
        <f>IF(BL179="","",'Cost and Benefit Parameters'!$L$30)</f>
        <v/>
      </c>
      <c r="BO202" s="1" t="str">
        <f>IF(BM179="","",'Cost and Benefit Parameters'!$L$30)</f>
        <v/>
      </c>
    </row>
    <row r="203" spans="1:67" x14ac:dyDescent="0.55000000000000004">
      <c r="A203" s="642"/>
      <c r="B203" t="s">
        <v>477</v>
      </c>
      <c r="I203" s="1" t="str">
        <f>IF(G180="","",'Cost and Benefit Parameters'!$L$30)</f>
        <v/>
      </c>
      <c r="J203" s="1" t="str">
        <f>IF(H180="","",'Cost and Benefit Parameters'!$L$30)</f>
        <v/>
      </c>
      <c r="K203" s="1" t="str">
        <f>IF(I180="","",'Cost and Benefit Parameters'!$L$30)</f>
        <v/>
      </c>
      <c r="L203" s="1" t="str">
        <f>IF(J180="","",'Cost and Benefit Parameters'!$L$30)</f>
        <v/>
      </c>
      <c r="M203" s="1" t="str">
        <f>IF(K180="","",'Cost and Benefit Parameters'!$L$30)</f>
        <v/>
      </c>
      <c r="N203" s="1" t="str">
        <f>IF(L180="","",'Cost and Benefit Parameters'!$L$30)</f>
        <v/>
      </c>
      <c r="O203" s="1" t="str">
        <f>IF(M180="","",'Cost and Benefit Parameters'!$L$30)</f>
        <v/>
      </c>
      <c r="P203" s="1" t="str">
        <f>IF(N180="","",'Cost and Benefit Parameters'!$L$30)</f>
        <v/>
      </c>
      <c r="Q203" s="1" t="str">
        <f>IF(O180="","",'Cost and Benefit Parameters'!$L$30)</f>
        <v/>
      </c>
      <c r="R203" s="1" t="str">
        <f>IF(P180="","",'Cost and Benefit Parameters'!$L$30)</f>
        <v/>
      </c>
      <c r="S203" s="1">
        <f>Cohort_CF!S201*Mincers!C$52*(1+'Cost and Benefit Parameters'!$C$41)^S$6</f>
        <v>879078.10431700991</v>
      </c>
      <c r="T203" s="1">
        <f>Cohort_CF!T201*Mincers!D$52*(1+'Cost and Benefit Parameters'!$C$41)^T$6</f>
        <v>913179.57852113026</v>
      </c>
      <c r="U203" s="1">
        <f>Cohort_CF!U201*Mincers!E$52*(1+'Cost and Benefit Parameters'!$C$41)^U$6</f>
        <v>948034.93619191111</v>
      </c>
      <c r="V203" s="1">
        <f>Cohort_CF!V201*Mincers!F$52*(1+'Cost and Benefit Parameters'!$C$41)^V$6</f>
        <v>983630.34059216827</v>
      </c>
      <c r="W203" s="1">
        <f>Cohort_CF!W201*Mincers!G$52*(1+'Cost and Benefit Parameters'!$C$41)^W$6</f>
        <v>1026190.7848416459</v>
      </c>
      <c r="X203" s="1">
        <f>Cohort_CF!X201*Mincers!H$52*(1+'Cost and Benefit Parameters'!$C$41)^X$6</f>
        <v>1062805.8953021341</v>
      </c>
      <c r="Y203" s="1">
        <f>Cohort_CF!Y201*Mincers!I$52*(1+'Cost and Benefit Parameters'!$C$41)^Y$6</f>
        <v>1100067.216760291</v>
      </c>
      <c r="Z203" s="1">
        <f>Cohort_CF!Z201*Mincers!J$52*(1+'Cost and Benefit Parameters'!$C$41)^Z$6</f>
        <v>1137951.9212218351</v>
      </c>
      <c r="AA203" s="1">
        <f>Cohort_CF!AA201*Mincers!K$52*(1+'Cost and Benefit Parameters'!$C$41)^AA$6</f>
        <v>1176435.2464937372</v>
      </c>
      <c r="AB203" s="1">
        <f>Cohort_CF!AB201*Mincers!L$52*(1+'Cost and Benefit Parameters'!$C$41)^AB$6</f>
        <v>1215490.4900062028</v>
      </c>
      <c r="AC203" s="1">
        <f>Cohort_CF!AC201*Mincers!M$52*(1+'Cost and Benefit Parameters'!$C$41)^AC$6</f>
        <v>1255089.0083405077</v>
      </c>
      <c r="AD203" s="1">
        <f>Cohort_CF!AD201*Mincers!N$52*(1+'Cost and Benefit Parameters'!$C$41)^AD$6</f>
        <v>1295200.2226572975</v>
      </c>
      <c r="AE203" s="1">
        <f>Cohort_CF!AE201*Mincers!O$52*(1+'Cost and Benefit Parameters'!$C$41)^AE$6</f>
        <v>1335791.6302013122</v>
      </c>
      <c r="AF203" s="1">
        <f>Cohort_CF!AF201*Mincers!P$52*(1+'Cost and Benefit Parameters'!$C$41)^AF$6</f>
        <v>1376828.8220384149</v>
      </c>
      <c r="AG203" s="1">
        <f>Cohort_CF!AG201*Mincers!Q$52*(1+'Cost and Benefit Parameters'!$C$41)^AG$6</f>
        <v>1418275.5071591393</v>
      </c>
      <c r="AH203" s="1">
        <f>Cohort_CF!AH201*Mincers!R$52*(1+'Cost and Benefit Parameters'!$C$41)^AH$6</f>
        <v>1460093.5430602697</v>
      </c>
      <c r="AI203" s="1">
        <f>Cohort_CF!AI201*Mincers!S$52*(1+'Cost and Benefit Parameters'!$C$41)^AI$6</f>
        <v>1502242.9728915577</v>
      </c>
      <c r="AJ203" s="1">
        <f>Cohort_CF!AJ201*Mincers!T$52*(1+'Cost and Benefit Parameters'!$C$41)^AJ$6</f>
        <v>1544682.0692296496</v>
      </c>
      <c r="AK203" s="1">
        <f>Cohort_CF!AK201*Mincers!U$52*(1+'Cost and Benefit Parameters'!$C$41)^AK$6</f>
        <v>1587367.3845146557</v>
      </c>
      <c r="AL203" s="1">
        <f>Cohort_CF!AL201*Mincers!V$52*(1+'Cost and Benefit Parameters'!$C$41)^AL$6</f>
        <v>1630253.8081576594</v>
      </c>
      <c r="AM203" s="1">
        <f>Cohort_CF!AM201*Mincers!W$52*(1+'Cost and Benefit Parameters'!$C$41)^AM$6</f>
        <v>1673294.6302991731</v>
      </c>
      <c r="AN203" s="1">
        <f>Cohort_CF!AN201*Mincers!X$52*(1+'Cost and Benefit Parameters'!$C$41)^AN$6</f>
        <v>1716441.6121697982</v>
      </c>
      <c r="AO203" s="1">
        <f>Cohort_CF!AO201*Mincers!Y$52*(1+'Cost and Benefit Parameters'!$C$41)^AO$6</f>
        <v>1759645.0629747782</v>
      </c>
      <c r="AP203" s="1">
        <f>Cohort_CF!AP201*Mincers!Z$52*(1+'Cost and Benefit Parameters'!$C$41)^AP$6</f>
        <v>1802853.9231944866</v>
      </c>
      <c r="AQ203" s="1">
        <f>Cohort_CF!AQ201*Mincers!AA$52*(1+'Cost and Benefit Parameters'!$C$41)^AQ$6</f>
        <v>1846015.854162693</v>
      </c>
      <c r="AR203" s="1">
        <f>Cohort_CF!AR201*Mincers!AB$52*(1+'Cost and Benefit Parameters'!$C$41)^AR$6</f>
        <v>1889077.3337541632</v>
      </c>
      <c r="AS203" s="1">
        <f>Cohort_CF!AS201*Mincers!AC$52*(1+'Cost and Benefit Parameters'!$C$41)^AS$6</f>
        <v>1931983.7579832617</v>
      </c>
      <c r="AT203" s="1">
        <f>Cohort_CF!AT201*Mincers!AD$52*(1+'Cost and Benefit Parameters'!$C$41)^AT$6</f>
        <v>1974679.5482850105</v>
      </c>
      <c r="AU203" s="1">
        <f>Cohort_CF!AU201*Mincers!AE$52*(1+'Cost and Benefit Parameters'!$C$41)^AU$6</f>
        <v>2017108.2642207914</v>
      </c>
      <c r="AV203" s="1">
        <f>Cohort_CF!AV201*Mincers!AF$52*(1+'Cost and Benefit Parameters'!$C$41)^AV$6</f>
        <v>2059212.7213216764</v>
      </c>
      <c r="AW203" s="1">
        <f>Cohort_CF!AW201*Mincers!AG$52*(1+'Cost and Benefit Parameters'!$C$41)^AW$6</f>
        <v>2100935.1137544122</v>
      </c>
      <c r="AX203" s="1">
        <f>Cohort_CF!AX201*Mincers!AH$52*(1+'Cost and Benefit Parameters'!$C$41)^AX$6</f>
        <v>2142217.1414674628</v>
      </c>
      <c r="AY203" s="1">
        <f>Cohort_CF!AY201*Mincers!AI$52*(1+'Cost and Benefit Parameters'!$C$41)^AY$6</f>
        <v>2183000.141448549</v>
      </c>
      <c r="AZ203" s="1">
        <f>Cohort_CF!AZ201*Mincers!AJ$52*(1+'Cost and Benefit Parameters'!$C$41)^AZ$6</f>
        <v>2223225.2226998569</v>
      </c>
      <c r="BA203" s="1">
        <f>Cohort_CF!BA201*Mincers!AK$52*(1+'Cost and Benefit Parameters'!$C$41)^BA$6</f>
        <v>2262833.4045136818</v>
      </c>
      <c r="BB203" s="1">
        <f>Cohort_CF!BB201*Mincers!AL$52*(1+'Cost and Benefit Parameters'!$C$41)^BB$6</f>
        <v>2301765.7576091159</v>
      </c>
      <c r="BC203" s="1">
        <f>Cohort_CF!BC201*Mincers!AM$52*(1+'Cost and Benefit Parameters'!$C$41)^BC$6</f>
        <v>2339963.5476700002</v>
      </c>
      <c r="BD203" s="1">
        <f>Cohort_CF!BD201*Mincers!AN$52*(1+'Cost and Benefit Parameters'!$C$41)^BD$6</f>
        <v>2377368.3808060274</v>
      </c>
      <c r="BE203" s="1">
        <f>Cohort_CF!BE201*Mincers!AO$52*(1+'Cost and Benefit Parameters'!$C$41)^BE$6</f>
        <v>2413922.3504421227</v>
      </c>
      <c r="BF203" s="1">
        <f>Cohort_CF!BF201*Mincers!AP$52*(1+'Cost and Benefit Parameters'!$C$41)^BF$6</f>
        <v>2449568.1851271628</v>
      </c>
      <c r="BG203" s="1" t="str">
        <f>IF(BE180="","",'Cost and Benefit Parameters'!$L$30)</f>
        <v/>
      </c>
      <c r="BH203" s="1" t="str">
        <f>IF(BF180="","",'Cost and Benefit Parameters'!$L$30)</f>
        <v/>
      </c>
      <c r="BI203" s="1" t="str">
        <f>IF(BG180="","",'Cost and Benefit Parameters'!$L$30)</f>
        <v/>
      </c>
      <c r="BJ203" s="1" t="str">
        <f>IF(BH180="","",'Cost and Benefit Parameters'!$L$30)</f>
        <v/>
      </c>
      <c r="BK203" s="1" t="str">
        <f>IF(BI180="","",'Cost and Benefit Parameters'!$L$30)</f>
        <v/>
      </c>
      <c r="BL203" s="1" t="str">
        <f>IF(BJ180="","",'Cost and Benefit Parameters'!$L$30)</f>
        <v/>
      </c>
      <c r="BM203" s="1" t="str">
        <f>IF(BK180="","",'Cost and Benefit Parameters'!$L$30)</f>
        <v/>
      </c>
      <c r="BN203" s="1" t="str">
        <f>IF(BL180="","",'Cost and Benefit Parameters'!$L$30)</f>
        <v/>
      </c>
      <c r="BO203" s="1" t="str">
        <f>IF(BM180="","",'Cost and Benefit Parameters'!$L$30)</f>
        <v/>
      </c>
    </row>
    <row r="204" spans="1:67" x14ac:dyDescent="0.55000000000000004">
      <c r="A204" s="642"/>
      <c r="B204" t="s">
        <v>478</v>
      </c>
      <c r="I204" s="1" t="str">
        <f>IF(G181="","",'Cost and Benefit Parameters'!$L$30)</f>
        <v/>
      </c>
      <c r="J204" s="1" t="str">
        <f>IF(H181="","",'Cost and Benefit Parameters'!$L$30)</f>
        <v/>
      </c>
      <c r="K204" s="1" t="str">
        <f>IF(I181="","",'Cost and Benefit Parameters'!$L$30)</f>
        <v/>
      </c>
      <c r="L204" s="1" t="str">
        <f>IF(J181="","",'Cost and Benefit Parameters'!$L$30)</f>
        <v/>
      </c>
      <c r="M204" s="1" t="str">
        <f>IF(K181="","",'Cost and Benefit Parameters'!$L$30)</f>
        <v/>
      </c>
      <c r="N204" s="1" t="str">
        <f>IF(L181="","",'Cost and Benefit Parameters'!$L$30)</f>
        <v/>
      </c>
      <c r="O204" s="1" t="str">
        <f>IF(M181="","",'Cost and Benefit Parameters'!$L$30)</f>
        <v/>
      </c>
      <c r="P204" s="1" t="str">
        <f>IF(N181="","",'Cost and Benefit Parameters'!$L$30)</f>
        <v/>
      </c>
      <c r="Q204" s="1" t="str">
        <f>IF(O181="","",'Cost and Benefit Parameters'!$L$30)</f>
        <v/>
      </c>
      <c r="R204" s="1" t="str">
        <f>IF(P181="","",'Cost and Benefit Parameters'!$L$30)</f>
        <v/>
      </c>
      <c r="S204" s="1" t="str">
        <f>IF(Q181="","",'Cost and Benefit Parameters'!$L$30)</f>
        <v/>
      </c>
      <c r="T204" s="1">
        <f>Cohort_CF!T202*Mincers!C$52*(1+'Cost and Benefit Parameters'!$C$41)^T$6</f>
        <v>905450.44744652032</v>
      </c>
      <c r="U204" s="1">
        <f>Cohort_CF!U202*Mincers!D$52*(1+'Cost and Benefit Parameters'!$C$41)^U$6</f>
        <v>940574.96587676427</v>
      </c>
      <c r="V204" s="1">
        <f>Cohort_CF!V202*Mincers!E$52*(1+'Cost and Benefit Parameters'!$C$41)^V$6</f>
        <v>976475.98427766829</v>
      </c>
      <c r="W204" s="1">
        <f>Cohort_CF!W202*Mincers!F$52*(1+'Cost and Benefit Parameters'!$C$41)^W$6</f>
        <v>1013139.2508099333</v>
      </c>
      <c r="X204" s="1">
        <f>Cohort_CF!X202*Mincers!G$52*(1+'Cost and Benefit Parameters'!$C$41)^X$6</f>
        <v>1056976.5083868953</v>
      </c>
      <c r="Y204" s="1">
        <f>Cohort_CF!Y202*Mincers!H$52*(1+'Cost and Benefit Parameters'!$C$41)^Y$6</f>
        <v>1094690.0721611981</v>
      </c>
      <c r="Z204" s="1">
        <f>Cohort_CF!Z202*Mincers!I$52*(1+'Cost and Benefit Parameters'!$C$41)^Z$6</f>
        <v>1133069.2332630998</v>
      </c>
      <c r="AA204" s="1">
        <f>Cohort_CF!AA202*Mincers!J$52*(1+'Cost and Benefit Parameters'!$C$41)^AA$6</f>
        <v>1172090.47885849</v>
      </c>
      <c r="AB204" s="1">
        <f>Cohort_CF!AB202*Mincers!K$52*(1+'Cost and Benefit Parameters'!$C$41)^AB$6</f>
        <v>1211728.3038885493</v>
      </c>
      <c r="AC204" s="1">
        <f>Cohort_CF!AC202*Mincers!L$52*(1+'Cost and Benefit Parameters'!$C$41)^AC$6</f>
        <v>1251955.204706389</v>
      </c>
      <c r="AD204" s="1">
        <f>Cohort_CF!AD202*Mincers!M$52*(1+'Cost and Benefit Parameters'!$C$41)^AD$6</f>
        <v>1292741.6785907226</v>
      </c>
      <c r="AE204" s="1">
        <f>Cohort_CF!AE202*Mincers!N$52*(1+'Cost and Benefit Parameters'!$C$41)^AE$6</f>
        <v>1334056.2293370164</v>
      </c>
      <c r="AF204" s="1">
        <f>Cohort_CF!AF202*Mincers!O$52*(1+'Cost and Benefit Parameters'!$C$41)^AF$6</f>
        <v>1375865.3791073519</v>
      </c>
      <c r="AG204" s="1">
        <f>Cohort_CF!AG202*Mincers!P$52*(1+'Cost and Benefit Parameters'!$C$41)^AG$6</f>
        <v>1418133.6866995671</v>
      </c>
      <c r="AH204" s="1">
        <f>Cohort_CF!AH202*Mincers!Q$52*(1+'Cost and Benefit Parameters'!$C$41)^AH$6</f>
        <v>1460823.7723739133</v>
      </c>
      <c r="AI204" s="1">
        <f>Cohort_CF!AI202*Mincers!R$52*(1+'Cost and Benefit Parameters'!$C$41)^AI$6</f>
        <v>1503896.3493520776</v>
      </c>
      <c r="AJ204" s="1">
        <f>Cohort_CF!AJ202*Mincers!S$52*(1+'Cost and Benefit Parameters'!$C$41)^AJ$6</f>
        <v>1547310.2620783045</v>
      </c>
      <c r="AK204" s="1">
        <f>Cohort_CF!AK202*Mincers!T$52*(1+'Cost and Benefit Parameters'!$C$41)^AK$6</f>
        <v>1591022.5313065392</v>
      </c>
      <c r="AL204" s="1">
        <f>Cohort_CF!AL202*Mincers!U$52*(1+'Cost and Benefit Parameters'!$C$41)^AL$6</f>
        <v>1634988.4060500951</v>
      </c>
      <c r="AM204" s="1">
        <f>Cohort_CF!AM202*Mincers!V$52*(1+'Cost and Benefit Parameters'!$C$41)^AM$6</f>
        <v>1679161.4224023893</v>
      </c>
      <c r="AN204" s="1">
        <f>Cohort_CF!AN202*Mincers!W$52*(1+'Cost and Benefit Parameters'!$C$41)^AN$6</f>
        <v>1723493.4692081478</v>
      </c>
      <c r="AO204" s="1">
        <f>Cohort_CF!AO202*Mincers!X$52*(1+'Cost and Benefit Parameters'!$C$41)^AO$6</f>
        <v>1767934.8605348924</v>
      </c>
      <c r="AP204" s="1">
        <f>Cohort_CF!AP202*Mincers!Y$52*(1+'Cost and Benefit Parameters'!$C$41)^AP$6</f>
        <v>1812434.4148640216</v>
      </c>
      <c r="AQ204" s="1">
        <f>Cohort_CF!AQ202*Mincers!Z$52*(1+'Cost and Benefit Parameters'!$C$41)^AQ$6</f>
        <v>1856939.5408903209</v>
      </c>
      <c r="AR204" s="1">
        <f>Cohort_CF!AR202*Mincers!AA$52*(1+'Cost and Benefit Parameters'!$C$41)^AR$6</f>
        <v>1901396.3297875738</v>
      </c>
      <c r="AS204" s="1">
        <f>Cohort_CF!AS202*Mincers!AB$52*(1+'Cost and Benefit Parameters'!$C$41)^AS$6</f>
        <v>1945749.6537667885</v>
      </c>
      <c r="AT204" s="1">
        <f>Cohort_CF!AT202*Mincers!AC$52*(1+'Cost and Benefit Parameters'!$C$41)^AT$6</f>
        <v>1989943.2707227592</v>
      </c>
      <c r="AU204" s="1">
        <f>Cohort_CF!AU202*Mincers!AD$52*(1+'Cost and Benefit Parameters'!$C$41)^AU$6</f>
        <v>2033919.9347335608</v>
      </c>
      <c r="AV204" s="1">
        <f>Cohort_CF!AV202*Mincers!AE$52*(1+'Cost and Benefit Parameters'!$C$41)^AV$6</f>
        <v>2077621.5121474152</v>
      </c>
      <c r="AW204" s="1">
        <f>Cohort_CF!AW202*Mincers!AF$52*(1+'Cost and Benefit Parameters'!$C$41)^AW$6</f>
        <v>2120989.1029613265</v>
      </c>
      <c r="AX204" s="1">
        <f>Cohort_CF!AX202*Mincers!AG$52*(1+'Cost and Benefit Parameters'!$C$41)^AX$6</f>
        <v>2163963.1671670442</v>
      </c>
      <c r="AY204" s="1">
        <f>Cohort_CF!AY202*Mincers!AH$52*(1+'Cost and Benefit Parameters'!$C$41)^AY$6</f>
        <v>2206483.6557114865</v>
      </c>
      <c r="AZ204" s="1">
        <f>Cohort_CF!AZ202*Mincers!AI$52*(1+'Cost and Benefit Parameters'!$C$41)^AZ$6</f>
        <v>2248490.1456920053</v>
      </c>
      <c r="BA204" s="1">
        <f>Cohort_CF!BA202*Mincers!AJ$52*(1+'Cost and Benefit Parameters'!$C$41)^BA$6</f>
        <v>2289921.979380853</v>
      </c>
      <c r="BB204" s="1">
        <f>Cohort_CF!BB202*Mincers!AK$52*(1+'Cost and Benefit Parameters'!$C$41)^BB$6</f>
        <v>2330718.4066490922</v>
      </c>
      <c r="BC204" s="1">
        <f>Cohort_CF!BC202*Mincers!AL$52*(1+'Cost and Benefit Parameters'!$C$41)^BC$6</f>
        <v>2370818.7303373888</v>
      </c>
      <c r="BD204" s="1">
        <f>Cohort_CF!BD202*Mincers!AM$52*(1+'Cost and Benefit Parameters'!$C$41)^BD$6</f>
        <v>2410162.4541001003</v>
      </c>
      <c r="BE204" s="1">
        <f>Cohort_CF!BE202*Mincers!AN$52*(1+'Cost and Benefit Parameters'!$C$41)^BE$6</f>
        <v>2448689.4322302085</v>
      </c>
      <c r="BF204" s="1">
        <f>Cohort_CF!BF202*Mincers!AO$52*(1+'Cost and Benefit Parameters'!$C$41)^BF$6</f>
        <v>2486340.0209553866</v>
      </c>
      <c r="BG204" s="1">
        <f>Cohort_CF!BG202*Mincers!AP$52*(1+'Cost and Benefit Parameters'!$C$41)^BG$6</f>
        <v>2523055.230680977</v>
      </c>
      <c r="BH204" s="1" t="str">
        <f>IF(BF181="","",'Cost and Benefit Parameters'!$L$30)</f>
        <v/>
      </c>
      <c r="BI204" s="1" t="str">
        <f>IF(BG181="","",'Cost and Benefit Parameters'!$L$30)</f>
        <v/>
      </c>
      <c r="BJ204" s="1" t="str">
        <f>IF(BH181="","",'Cost and Benefit Parameters'!$L$30)</f>
        <v/>
      </c>
      <c r="BK204" s="1" t="str">
        <f>IF(BI181="","",'Cost and Benefit Parameters'!$L$30)</f>
        <v/>
      </c>
      <c r="BL204" s="1" t="str">
        <f>IF(BJ181="","",'Cost and Benefit Parameters'!$L$30)</f>
        <v/>
      </c>
      <c r="BM204" s="1" t="str">
        <f>IF(BK181="","",'Cost and Benefit Parameters'!$L$30)</f>
        <v/>
      </c>
      <c r="BN204" s="1" t="str">
        <f>IF(BL181="","",'Cost and Benefit Parameters'!$L$30)</f>
        <v/>
      </c>
      <c r="BO204" s="1" t="str">
        <f>IF(BM181="","",'Cost and Benefit Parameters'!$L$30)</f>
        <v/>
      </c>
    </row>
    <row r="205" spans="1:67" x14ac:dyDescent="0.55000000000000004">
      <c r="A205" s="642"/>
      <c r="B205" t="s">
        <v>479</v>
      </c>
      <c r="I205" s="1" t="str">
        <f>IF(G182="","",'Cost and Benefit Parameters'!$L$30)</f>
        <v/>
      </c>
      <c r="J205" s="1" t="str">
        <f>IF(H182="","",'Cost and Benefit Parameters'!$L$30)</f>
        <v/>
      </c>
      <c r="K205" s="1" t="str">
        <f>IF(I182="","",'Cost and Benefit Parameters'!$L$30)</f>
        <v/>
      </c>
      <c r="L205" s="1" t="str">
        <f>IF(J182="","",'Cost and Benefit Parameters'!$L$30)</f>
        <v/>
      </c>
      <c r="M205" s="1" t="str">
        <f>IF(K182="","",'Cost and Benefit Parameters'!$L$30)</f>
        <v/>
      </c>
      <c r="N205" s="1" t="str">
        <f>IF(L182="","",'Cost and Benefit Parameters'!$L$30)</f>
        <v/>
      </c>
      <c r="O205" s="1" t="str">
        <f>IF(M182="","",'Cost and Benefit Parameters'!$L$30)</f>
        <v/>
      </c>
      <c r="P205" s="1" t="str">
        <f>IF(N182="","",'Cost and Benefit Parameters'!$L$30)</f>
        <v/>
      </c>
      <c r="Q205" s="1" t="str">
        <f>IF(O182="","",'Cost and Benefit Parameters'!$L$30)</f>
        <v/>
      </c>
      <c r="R205" s="1" t="str">
        <f>IF(P182="","",'Cost and Benefit Parameters'!$L$30)</f>
        <v/>
      </c>
      <c r="S205" s="1" t="str">
        <f>IF(Q182="","",'Cost and Benefit Parameters'!$L$30)</f>
        <v/>
      </c>
      <c r="T205" s="1" t="str">
        <f>IF(R182="","",'Cost and Benefit Parameters'!$L$30)</f>
        <v/>
      </c>
      <c r="U205" s="1">
        <f>Cohort_CF!U203*Mincers!C$52*(1+'Cost and Benefit Parameters'!$C$41)^U$6</f>
        <v>932613.96086991602</v>
      </c>
      <c r="V205" s="1">
        <f>Cohort_CF!V203*Mincers!D$52*(1+'Cost and Benefit Parameters'!$C$41)^V$6</f>
        <v>968792.21485306695</v>
      </c>
      <c r="W205" s="1">
        <f>Cohort_CF!W203*Mincers!E$52*(1+'Cost and Benefit Parameters'!$C$41)^W$6</f>
        <v>1005770.2638059984</v>
      </c>
      <c r="X205" s="1">
        <f>Cohort_CF!X203*Mincers!F$52*(1+'Cost and Benefit Parameters'!$C$41)^X$6</f>
        <v>1043533.4283342314</v>
      </c>
      <c r="Y205" s="1">
        <f>Cohort_CF!Y203*Mincers!G$52*(1+'Cost and Benefit Parameters'!$C$41)^Y$6</f>
        <v>1088685.803638502</v>
      </c>
      <c r="Z205" s="1">
        <f>Cohort_CF!Z203*Mincers!H$52*(1+'Cost and Benefit Parameters'!$C$41)^Z$6</f>
        <v>1127530.7743260341</v>
      </c>
      <c r="AA205" s="1">
        <f>Cohort_CF!AA203*Mincers!I$52*(1+'Cost and Benefit Parameters'!$C$41)^AA$6</f>
        <v>1167061.3102609927</v>
      </c>
      <c r="AB205" s="1">
        <f>Cohort_CF!AB203*Mincers!J$52*(1+'Cost and Benefit Parameters'!$C$41)^AB$6</f>
        <v>1207253.1932242448</v>
      </c>
      <c r="AC205" s="1">
        <f>Cohort_CF!AC203*Mincers!K$52*(1+'Cost and Benefit Parameters'!$C$41)^AC$6</f>
        <v>1248080.153005206</v>
      </c>
      <c r="AD205" s="1">
        <f>Cohort_CF!AD203*Mincers!L$52*(1+'Cost and Benefit Parameters'!$C$41)^AD$6</f>
        <v>1289513.8608475805</v>
      </c>
      <c r="AE205" s="1">
        <f>Cohort_CF!AE203*Mincers!M$52*(1+'Cost and Benefit Parameters'!$C$41)^AE$6</f>
        <v>1331523.9289484443</v>
      </c>
      <c r="AF205" s="1">
        <f>Cohort_CF!AF203*Mincers!N$52*(1+'Cost and Benefit Parameters'!$C$41)^AF$6</f>
        <v>1374077.9162171271</v>
      </c>
      <c r="AG205" s="1">
        <f>Cohort_CF!AG203*Mincers!O$52*(1+'Cost and Benefit Parameters'!$C$41)^AG$6</f>
        <v>1417141.3404805723</v>
      </c>
      <c r="AH205" s="1">
        <f>Cohort_CF!AH203*Mincers!P$52*(1+'Cost and Benefit Parameters'!$C$41)^AH$6</f>
        <v>1460677.6973005543</v>
      </c>
      <c r="AI205" s="1">
        <f>Cohort_CF!AI203*Mincers!Q$52*(1+'Cost and Benefit Parameters'!$C$41)^AI$6</f>
        <v>1504648.4855451307</v>
      </c>
      <c r="AJ205" s="1">
        <f>Cohort_CF!AJ203*Mincers!R$52*(1+'Cost and Benefit Parameters'!$C$41)^AJ$6</f>
        <v>1549013.2398326399</v>
      </c>
      <c r="AK205" s="1">
        <f>Cohort_CF!AK203*Mincers!S$52*(1+'Cost and Benefit Parameters'!$C$41)^AK$6</f>
        <v>1593729.5699406539</v>
      </c>
      <c r="AL205" s="1">
        <f>Cohort_CF!AL203*Mincers!T$52*(1+'Cost and Benefit Parameters'!$C$41)^AL$6</f>
        <v>1638753.207245735</v>
      </c>
      <c r="AM205" s="1">
        <f>Cohort_CF!AM203*Mincers!U$52*(1+'Cost and Benefit Parameters'!$C$41)^AM$6</f>
        <v>1684038.058231598</v>
      </c>
      <c r="AN205" s="1">
        <f>Cohort_CF!AN203*Mincers!V$52*(1+'Cost and Benefit Parameters'!$C$41)^AN$6</f>
        <v>1729536.2650744605</v>
      </c>
      <c r="AO205" s="1">
        <f>Cohort_CF!AO203*Mincers!W$52*(1+'Cost and Benefit Parameters'!$C$41)^AO$6</f>
        <v>1775198.2732843927</v>
      </c>
      <c r="AP205" s="1">
        <f>Cohort_CF!AP203*Mincers!X$52*(1+'Cost and Benefit Parameters'!$C$41)^AP$6</f>
        <v>1820972.9063509391</v>
      </c>
      <c r="AQ205" s="1">
        <f>Cohort_CF!AQ203*Mincers!Y$52*(1+'Cost and Benefit Parameters'!$C$41)^AQ$6</f>
        <v>1866807.447309942</v>
      </c>
      <c r="AR205" s="1">
        <f>Cohort_CF!AR203*Mincers!Z$52*(1+'Cost and Benefit Parameters'!$C$41)^AR$6</f>
        <v>1912647.7271170306</v>
      </c>
      <c r="AS205" s="1">
        <f>Cohort_CF!AS203*Mincers!AA$52*(1+'Cost and Benefit Parameters'!$C$41)^AS$6</f>
        <v>1958438.2196812013</v>
      </c>
      <c r="AT205" s="1">
        <f>Cohort_CF!AT203*Mincers!AB$52*(1+'Cost and Benefit Parameters'!$C$41)^AT$6</f>
        <v>2004122.1433797916</v>
      </c>
      <c r="AU205" s="1">
        <f>Cohort_CF!AU203*Mincers!AC$52*(1+'Cost and Benefit Parameters'!$C$41)^AU$6</f>
        <v>2049641.5688444423</v>
      </c>
      <c r="AV205" s="1">
        <f>Cohort_CF!AV203*Mincers!AD$52*(1+'Cost and Benefit Parameters'!$C$41)^AV$6</f>
        <v>2094937.5327755678</v>
      </c>
      <c r="AW205" s="1">
        <f>Cohort_CF!AW203*Mincers!AE$52*(1+'Cost and Benefit Parameters'!$C$41)^AW$6</f>
        <v>2139950.1575118378</v>
      </c>
      <c r="AX205" s="1">
        <f>Cohort_CF!AX203*Mincers!AF$52*(1+'Cost and Benefit Parameters'!$C$41)^AX$6</f>
        <v>2184618.7760501662</v>
      </c>
      <c r="AY205" s="1">
        <f>Cohort_CF!AY203*Mincers!AG$52*(1+'Cost and Benefit Parameters'!$C$41)^AY$6</f>
        <v>2228882.0621820553</v>
      </c>
      <c r="AZ205" s="1">
        <f>Cohort_CF!AZ203*Mincers!AH$52*(1+'Cost and Benefit Parameters'!$C$41)^AZ$6</f>
        <v>2272678.1653828309</v>
      </c>
      <c r="BA205" s="1">
        <f>Cohort_CF!BA203*Mincers!AI$52*(1+'Cost and Benefit Parameters'!$C$41)^BA$6</f>
        <v>2315944.8500627656</v>
      </c>
      <c r="BB205" s="1">
        <f>Cohort_CF!BB203*Mincers!AJ$52*(1+'Cost and Benefit Parameters'!$C$41)^BB$6</f>
        <v>2358619.638762278</v>
      </c>
      <c r="BC205" s="1">
        <f>Cohort_CF!BC203*Mincers!AK$52*(1+'Cost and Benefit Parameters'!$C$41)^BC$6</f>
        <v>2400639.9588485644</v>
      </c>
      <c r="BD205" s="1">
        <f>Cohort_CF!BD203*Mincers!AL$52*(1+'Cost and Benefit Parameters'!$C$41)^BD$6</f>
        <v>2441943.2922475105</v>
      </c>
      <c r="BE205" s="1">
        <f>Cohort_CF!BE203*Mincers!AM$52*(1+'Cost and Benefit Parameters'!$C$41)^BE$6</f>
        <v>2482467.3277231031</v>
      </c>
      <c r="BF205" s="1">
        <f>Cohort_CF!BF203*Mincers!AN$52*(1+'Cost and Benefit Parameters'!$C$41)^BF$6</f>
        <v>2522150.1151971146</v>
      </c>
      <c r="BG205" s="1">
        <f>Cohort_CF!BG203*Mincers!AO$52*(1+'Cost and Benefit Parameters'!$C$41)^BG$6</f>
        <v>2560930.2215840477</v>
      </c>
      <c r="BH205" s="1">
        <f>Cohort_CF!BH203*Mincers!AP$52*(1+'Cost and Benefit Parameters'!$C$41)^BH$6</f>
        <v>2598746.8876014068</v>
      </c>
      <c r="BI205" s="1" t="str">
        <f>IF(BG182="","",'Cost and Benefit Parameters'!$L$30)</f>
        <v/>
      </c>
      <c r="BJ205" s="1" t="str">
        <f>IF(BH182="","",'Cost and Benefit Parameters'!$L$30)</f>
        <v/>
      </c>
      <c r="BK205" s="1" t="str">
        <f>IF(BI182="","",'Cost and Benefit Parameters'!$L$30)</f>
        <v/>
      </c>
      <c r="BL205" s="1" t="str">
        <f>IF(BJ182="","",'Cost and Benefit Parameters'!$L$30)</f>
        <v/>
      </c>
      <c r="BM205" s="1" t="str">
        <f>IF(BK182="","",'Cost and Benefit Parameters'!$L$30)</f>
        <v/>
      </c>
      <c r="BN205" s="1" t="str">
        <f>IF(BL182="","",'Cost and Benefit Parameters'!$L$30)</f>
        <v/>
      </c>
      <c r="BO205" s="1" t="str">
        <f>IF(BM182="","",'Cost and Benefit Parameters'!$L$30)</f>
        <v/>
      </c>
    </row>
    <row r="206" spans="1:67" x14ac:dyDescent="0.55000000000000004">
      <c r="A206" s="642"/>
      <c r="B206" t="s">
        <v>480</v>
      </c>
      <c r="I206" s="1" t="str">
        <f>IF(G183="","",'Cost and Benefit Parameters'!$L$30)</f>
        <v/>
      </c>
      <c r="J206" s="1" t="str">
        <f>IF(H183="","",'Cost and Benefit Parameters'!$L$30)</f>
        <v/>
      </c>
      <c r="K206" s="1" t="str">
        <f>IF(I183="","",'Cost and Benefit Parameters'!$L$30)</f>
        <v/>
      </c>
      <c r="L206" s="1" t="str">
        <f>IF(J183="","",'Cost and Benefit Parameters'!$L$30)</f>
        <v/>
      </c>
      <c r="M206" s="1" t="str">
        <f>IF(K183="","",'Cost and Benefit Parameters'!$L$30)</f>
        <v/>
      </c>
      <c r="N206" s="1" t="str">
        <f>IF(L183="","",'Cost and Benefit Parameters'!$L$30)</f>
        <v/>
      </c>
      <c r="O206" s="1" t="str">
        <f>IF(M183="","",'Cost and Benefit Parameters'!$L$30)</f>
        <v/>
      </c>
      <c r="P206" s="1" t="str">
        <f>IF(N183="","",'Cost and Benefit Parameters'!$L$30)</f>
        <v/>
      </c>
      <c r="Q206" s="1" t="str">
        <f>IF(O183="","",'Cost and Benefit Parameters'!$L$30)</f>
        <v/>
      </c>
      <c r="R206" s="1" t="str">
        <f>IF(P183="","",'Cost and Benefit Parameters'!$L$30)</f>
        <v/>
      </c>
      <c r="S206" s="1" t="str">
        <f>IF(Q183="","",'Cost and Benefit Parameters'!$L$30)</f>
        <v/>
      </c>
      <c r="T206" s="1" t="str">
        <f>IF(R183="","",'Cost and Benefit Parameters'!$L$30)</f>
        <v/>
      </c>
      <c r="U206" s="1" t="str">
        <f>IF(S183="","",'Cost and Benefit Parameters'!$L$30)</f>
        <v/>
      </c>
      <c r="V206" s="1">
        <f>Cohort_CF!V204*Mincers!C$52*(1+'Cost and Benefit Parameters'!$C$41)^V$6</f>
        <v>960592.37969601341</v>
      </c>
      <c r="W206" s="1">
        <f>Cohort_CF!W204*Mincers!D$52*(1+'Cost and Benefit Parameters'!$C$41)^W$6</f>
        <v>997855.981298659</v>
      </c>
      <c r="X206" s="1">
        <f>Cohort_CF!X204*Mincers!E$52*(1+'Cost and Benefit Parameters'!$C$41)^X$6</f>
        <v>1035943.3717201783</v>
      </c>
      <c r="Y206" s="1">
        <f>Cohort_CF!Y204*Mincers!F$52*(1+'Cost and Benefit Parameters'!$C$41)^Y$6</f>
        <v>1074839.4311842583</v>
      </c>
      <c r="Z206" s="1">
        <f>Cohort_CF!Z204*Mincers!G$52*(1+'Cost and Benefit Parameters'!$C$41)^Z$6</f>
        <v>1121346.377747657</v>
      </c>
      <c r="AA206" s="1">
        <f>Cohort_CF!AA204*Mincers!H$52*(1+'Cost and Benefit Parameters'!$C$41)^AA$6</f>
        <v>1161356.6975558149</v>
      </c>
      <c r="AB206" s="1">
        <f>Cohort_CF!AB204*Mincers!I$52*(1+'Cost and Benefit Parameters'!$C$41)^AB$6</f>
        <v>1202073.1495688225</v>
      </c>
      <c r="AC206" s="1">
        <f>Cohort_CF!AC204*Mincers!J$52*(1+'Cost and Benefit Parameters'!$C$41)^AC$6</f>
        <v>1243470.7890209721</v>
      </c>
      <c r="AD206" s="1">
        <f>Cohort_CF!AD204*Mincers!K$52*(1+'Cost and Benefit Parameters'!$C$41)^AD$6</f>
        <v>1285522.557595362</v>
      </c>
      <c r="AE206" s="1">
        <f>Cohort_CF!AE204*Mincers!L$52*(1+'Cost and Benefit Parameters'!$C$41)^AE$6</f>
        <v>1328199.2766730078</v>
      </c>
      <c r="AF206" s="1">
        <f>Cohort_CF!AF204*Mincers!M$52*(1+'Cost and Benefit Parameters'!$C$41)^AF$6</f>
        <v>1371469.6468168979</v>
      </c>
      <c r="AG206" s="1">
        <f>Cohort_CF!AG204*Mincers!N$52*(1+'Cost and Benefit Parameters'!$C$41)^AG$6</f>
        <v>1415300.2537036408</v>
      </c>
      <c r="AH206" s="1">
        <f>Cohort_CF!AH204*Mincers!O$52*(1+'Cost and Benefit Parameters'!$C$41)^AH$6</f>
        <v>1459655.5806949893</v>
      </c>
      <c r="AI206" s="1">
        <f>Cohort_CF!AI204*Mincers!P$52*(1+'Cost and Benefit Parameters'!$C$41)^AI$6</f>
        <v>1504498.0282195706</v>
      </c>
      <c r="AJ206" s="1">
        <f>Cohort_CF!AJ204*Mincers!Q$52*(1+'Cost and Benefit Parameters'!$C$41)^AJ$6</f>
        <v>1549787.9401114846</v>
      </c>
      <c r="AK206" s="1">
        <f>Cohort_CF!AK204*Mincers!R$52*(1+'Cost and Benefit Parameters'!$C$41)^AK$6</f>
        <v>1595483.6370276194</v>
      </c>
      <c r="AL206" s="1">
        <f>Cohort_CF!AL204*Mincers!S$52*(1+'Cost and Benefit Parameters'!$C$41)^AL$6</f>
        <v>1641541.4570388731</v>
      </c>
      <c r="AM206" s="1">
        <f>Cohort_CF!AM204*Mincers!T$52*(1+'Cost and Benefit Parameters'!$C$41)^AM$6</f>
        <v>1687915.8034631072</v>
      </c>
      <c r="AN206" s="1">
        <f>Cohort_CF!AN204*Mincers!U$52*(1+'Cost and Benefit Parameters'!$C$41)^AN$6</f>
        <v>1734559.1999785455</v>
      </c>
      <c r="AO206" s="1">
        <f>Cohort_CF!AO204*Mincers!V$52*(1+'Cost and Benefit Parameters'!$C$41)^AO$6</f>
        <v>1781422.3530266946</v>
      </c>
      <c r="AP206" s="1">
        <f>Cohort_CF!AP204*Mincers!W$52*(1+'Cost and Benefit Parameters'!$C$41)^AP$6</f>
        <v>1828454.2214829242</v>
      </c>
      <c r="AQ206" s="1">
        <f>Cohort_CF!AQ204*Mincers!X$52*(1+'Cost and Benefit Parameters'!$C$41)^AQ$6</f>
        <v>1875602.0935414669</v>
      </c>
      <c r="AR206" s="1">
        <f>Cohort_CF!AR204*Mincers!Y$52*(1+'Cost and Benefit Parameters'!$C$41)^AR$6</f>
        <v>1922811.6707292402</v>
      </c>
      <c r="AS206" s="1">
        <f>Cohort_CF!AS204*Mincers!Z$52*(1+'Cost and Benefit Parameters'!$C$41)^AS$6</f>
        <v>1970027.1589305417</v>
      </c>
      <c r="AT206" s="1">
        <f>Cohort_CF!AT204*Mincers!AA$52*(1+'Cost and Benefit Parameters'!$C$41)^AT$6</f>
        <v>2017191.3662716369</v>
      </c>
      <c r="AU206" s="1">
        <f>Cohort_CF!AU204*Mincers!AB$52*(1+'Cost and Benefit Parameters'!$C$41)^AU$6</f>
        <v>2064245.8076811857</v>
      </c>
      <c r="AV206" s="1">
        <f>Cohort_CF!AV204*Mincers!AC$52*(1+'Cost and Benefit Parameters'!$C$41)^AV$6</f>
        <v>2111130.8159097754</v>
      </c>
      <c r="AW206" s="1">
        <f>Cohort_CF!AW204*Mincers!AD$52*(1+'Cost and Benefit Parameters'!$C$41)^AW$6</f>
        <v>2157785.6587588349</v>
      </c>
      <c r="AX206" s="1">
        <f>Cohort_CF!AX204*Mincers!AE$52*(1+'Cost and Benefit Parameters'!$C$41)^AX$6</f>
        <v>2204148.6622371925</v>
      </c>
      <c r="AY206" s="1">
        <f>Cohort_CF!AY204*Mincers!AF$52*(1+'Cost and Benefit Parameters'!$C$41)^AY$6</f>
        <v>2250157.3393316711</v>
      </c>
      <c r="AZ206" s="1">
        <f>Cohort_CF!AZ204*Mincers!AG$52*(1+'Cost and Benefit Parameters'!$C$41)^AZ$6</f>
        <v>2295748.5240475172</v>
      </c>
      <c r="BA206" s="1">
        <f>Cohort_CF!BA204*Mincers!AH$52*(1+'Cost and Benefit Parameters'!$C$41)^BA$6</f>
        <v>2340858.5103443163</v>
      </c>
      <c r="BB206" s="1">
        <f>Cohort_CF!BB204*Mincers!AI$52*(1+'Cost and Benefit Parameters'!$C$41)^BB$6</f>
        <v>2385423.1955646486</v>
      </c>
      <c r="BC206" s="1">
        <f>Cohort_CF!BC204*Mincers!AJ$52*(1+'Cost and Benefit Parameters'!$C$41)^BC$6</f>
        <v>2429378.2279251465</v>
      </c>
      <c r="BD206" s="1">
        <f>Cohort_CF!BD204*Mincers!AK$52*(1+'Cost and Benefit Parameters'!$C$41)^BD$6</f>
        <v>2472659.1576140216</v>
      </c>
      <c r="BE206" s="1">
        <f>Cohort_CF!BE204*Mincers!AL$52*(1+'Cost and Benefit Parameters'!$C$41)^BE$6</f>
        <v>2515201.5910149361</v>
      </c>
      <c r="BF206" s="1">
        <f>Cohort_CF!BF204*Mincers!AM$52*(1+'Cost and Benefit Parameters'!$C$41)^BF$6</f>
        <v>2556941.3475547964</v>
      </c>
      <c r="BG206" s="1">
        <f>Cohort_CF!BG204*Mincers!AN$52*(1+'Cost and Benefit Parameters'!$C$41)^BG$6</f>
        <v>2597814.6186530273</v>
      </c>
      <c r="BH206" s="1">
        <f>Cohort_CF!BH204*Mincers!AO$52*(1+'Cost and Benefit Parameters'!$C$41)^BH$6</f>
        <v>2637758.1282315692</v>
      </c>
      <c r="BI206" s="1">
        <f>Cohort_CF!BI204*Mincers!AP$52*(1+'Cost and Benefit Parameters'!$C$41)^BI$6</f>
        <v>2676709.2942294492</v>
      </c>
      <c r="BJ206" s="1" t="str">
        <f>IF(BH183="","",'Cost and Benefit Parameters'!$L$30)</f>
        <v/>
      </c>
      <c r="BK206" s="1" t="str">
        <f>IF(BI183="","",'Cost and Benefit Parameters'!$L$30)</f>
        <v/>
      </c>
      <c r="BL206" s="1" t="str">
        <f>IF(BJ183="","",'Cost and Benefit Parameters'!$L$30)</f>
        <v/>
      </c>
      <c r="BM206" s="1" t="str">
        <f>IF(BK183="","",'Cost and Benefit Parameters'!$L$30)</f>
        <v/>
      </c>
      <c r="BN206" s="1" t="str">
        <f>IF(BL183="","",'Cost and Benefit Parameters'!$L$30)</f>
        <v/>
      </c>
      <c r="BO206" s="1" t="str">
        <f>IF(BM183="","",'Cost and Benefit Parameters'!$L$30)</f>
        <v/>
      </c>
    </row>
    <row r="207" spans="1:67" x14ac:dyDescent="0.55000000000000004">
      <c r="A207" s="642"/>
      <c r="B207" t="s">
        <v>481</v>
      </c>
      <c r="I207" s="1" t="str">
        <f>IF(G184="","",'Cost and Benefit Parameters'!$L$30)</f>
        <v/>
      </c>
      <c r="J207" s="1" t="str">
        <f>IF(H184="","",'Cost and Benefit Parameters'!$L$30)</f>
        <v/>
      </c>
      <c r="K207" s="1" t="str">
        <f>IF(I184="","",'Cost and Benefit Parameters'!$L$30)</f>
        <v/>
      </c>
      <c r="L207" s="1" t="str">
        <f>IF(J184="","",'Cost and Benefit Parameters'!$L$30)</f>
        <v/>
      </c>
      <c r="M207" s="1" t="str">
        <f>IF(K184="","",'Cost and Benefit Parameters'!$L$30)</f>
        <v/>
      </c>
      <c r="N207" s="1" t="str">
        <f>IF(L184="","",'Cost and Benefit Parameters'!$L$30)</f>
        <v/>
      </c>
      <c r="O207" s="1" t="str">
        <f>IF(M184="","",'Cost and Benefit Parameters'!$L$30)</f>
        <v/>
      </c>
      <c r="P207" s="1" t="str">
        <f>IF(N184="","",'Cost and Benefit Parameters'!$L$30)</f>
        <v/>
      </c>
      <c r="Q207" s="1" t="str">
        <f>IF(O184="","",'Cost and Benefit Parameters'!$L$30)</f>
        <v/>
      </c>
      <c r="R207" s="1" t="str">
        <f>IF(P184="","",'Cost and Benefit Parameters'!$L$30)</f>
        <v/>
      </c>
      <c r="S207" s="1" t="str">
        <f>IF(Q184="","",'Cost and Benefit Parameters'!$L$30)</f>
        <v/>
      </c>
      <c r="T207" s="1" t="str">
        <f>IF(R184="","",'Cost and Benefit Parameters'!$L$30)</f>
        <v/>
      </c>
      <c r="U207" s="1" t="str">
        <f>IF(S184="","",'Cost and Benefit Parameters'!$L$30)</f>
        <v/>
      </c>
      <c r="V207" s="1" t="str">
        <f>IF(T184="","",'Cost and Benefit Parameters'!$L$30)</f>
        <v/>
      </c>
      <c r="W207" s="1">
        <f>Cohort_CF!W205*Mincers!C$52*(1+'Cost and Benefit Parameters'!$C$41)^W$6</f>
        <v>989410.15108689375</v>
      </c>
      <c r="X207" s="1">
        <f>Cohort_CF!X205*Mincers!D$52*(1+'Cost and Benefit Parameters'!$C$41)^X$6</f>
        <v>1027791.6607376188</v>
      </c>
      <c r="Y207" s="1">
        <f>Cohort_CF!Y205*Mincers!E$52*(1+'Cost and Benefit Parameters'!$C$41)^Y$6</f>
        <v>1067021.6728717836</v>
      </c>
      <c r="Z207" s="1">
        <f>Cohort_CF!Z205*Mincers!F$52*(1+'Cost and Benefit Parameters'!$C$41)^Z$6</f>
        <v>1107084.6141197861</v>
      </c>
      <c r="AA207" s="1">
        <f>Cohort_CF!AA205*Mincers!G$52*(1+'Cost and Benefit Parameters'!$C$41)^AA$6</f>
        <v>1154986.7690800866</v>
      </c>
      <c r="AB207" s="1">
        <f>Cohort_CF!AB205*Mincers!H$52*(1+'Cost and Benefit Parameters'!$C$41)^AB$6</f>
        <v>1196197.3984824894</v>
      </c>
      <c r="AC207" s="1">
        <f>Cohort_CF!AC205*Mincers!I$52*(1+'Cost and Benefit Parameters'!$C$41)^AC$6</f>
        <v>1238135.3440558873</v>
      </c>
      <c r="AD207" s="1">
        <f>Cohort_CF!AD205*Mincers!J$52*(1+'Cost and Benefit Parameters'!$C$41)^AD$6</f>
        <v>1280774.9126916011</v>
      </c>
      <c r="AE207" s="1">
        <f>Cohort_CF!AE205*Mincers!K$52*(1+'Cost and Benefit Parameters'!$C$41)^AE$6</f>
        <v>1324088.2343232229</v>
      </c>
      <c r="AF207" s="1">
        <f>Cohort_CF!AF205*Mincers!L$52*(1+'Cost and Benefit Parameters'!$C$41)^AF$6</f>
        <v>1368045.2549731983</v>
      </c>
      <c r="AG207" s="1">
        <f>Cohort_CF!AG205*Mincers!M$52*(1+'Cost and Benefit Parameters'!$C$41)^AG$6</f>
        <v>1412613.7362214047</v>
      </c>
      <c r="AH207" s="1">
        <f>Cohort_CF!AH205*Mincers!N$52*(1+'Cost and Benefit Parameters'!$C$41)^AH$6</f>
        <v>1457759.26131475</v>
      </c>
      <c r="AI207" s="1">
        <f>Cohort_CF!AI205*Mincers!O$52*(1+'Cost and Benefit Parameters'!$C$41)^AI$6</f>
        <v>1503445.248115839</v>
      </c>
      <c r="AJ207" s="1">
        <f>Cohort_CF!AJ205*Mincers!P$52*(1+'Cost and Benefit Parameters'!$C$41)^AJ$6</f>
        <v>1549632.9690661579</v>
      </c>
      <c r="AK207" s="1">
        <f>Cohort_CF!AK205*Mincers!Q$52*(1+'Cost and Benefit Parameters'!$C$41)^AK$6</f>
        <v>1596281.5783148294</v>
      </c>
      <c r="AL207" s="1">
        <f>Cohort_CF!AL205*Mincers!R$52*(1+'Cost and Benefit Parameters'!$C$41)^AL$6</f>
        <v>1643348.1461384476</v>
      </c>
      <c r="AM207" s="1">
        <f>Cohort_CF!AM205*Mincers!S$52*(1+'Cost and Benefit Parameters'!$C$41)^AM$6</f>
        <v>1690787.7007500394</v>
      </c>
      <c r="AN207" s="1">
        <f>Cohort_CF!AN205*Mincers!T$52*(1+'Cost and Benefit Parameters'!$C$41)^AN$6</f>
        <v>1738553.2775670001</v>
      </c>
      <c r="AO207" s="1">
        <f>Cohort_CF!AO205*Mincers!U$52*(1+'Cost and Benefit Parameters'!$C$41)^AO$6</f>
        <v>1786595.9759779023</v>
      </c>
      <c r="AP207" s="1">
        <f>Cohort_CF!AP205*Mincers!V$52*(1+'Cost and Benefit Parameters'!$C$41)^AP$6</f>
        <v>1834865.0236174955</v>
      </c>
      <c r="AQ207" s="1">
        <f>Cohort_CF!AQ205*Mincers!W$52*(1+'Cost and Benefit Parameters'!$C$41)^AQ$6</f>
        <v>1883307.8481274117</v>
      </c>
      <c r="AR207" s="1">
        <f>Cohort_CF!AR205*Mincers!X$52*(1+'Cost and Benefit Parameters'!$C$41)^AR$6</f>
        <v>1931870.1563477109</v>
      </c>
      <c r="AS207" s="1">
        <f>Cohort_CF!AS205*Mincers!Y$52*(1+'Cost and Benefit Parameters'!$C$41)^AS$6</f>
        <v>1980496.0208511178</v>
      </c>
      <c r="AT207" s="1">
        <f>Cohort_CF!AT205*Mincers!Z$52*(1+'Cost and Benefit Parameters'!$C$41)^AT$6</f>
        <v>2029127.9736984577</v>
      </c>
      <c r="AU207" s="1">
        <f>Cohort_CF!AU205*Mincers!AA$52*(1+'Cost and Benefit Parameters'!$C$41)^AU$6</f>
        <v>2077707.1072597862</v>
      </c>
      <c r="AV207" s="1">
        <f>Cohort_CF!AV205*Mincers!AB$52*(1+'Cost and Benefit Parameters'!$C$41)^AV$6</f>
        <v>2126173.1819116212</v>
      </c>
      <c r="AW207" s="1">
        <f>Cohort_CF!AW205*Mincers!AC$52*(1+'Cost and Benefit Parameters'!$C$41)^AW$6</f>
        <v>2174464.7403870686</v>
      </c>
      <c r="AX207" s="1">
        <f>Cohort_CF!AX205*Mincers!AD$52*(1+'Cost and Benefit Parameters'!$C$41)^AX$6</f>
        <v>2222519.2285215994</v>
      </c>
      <c r="AY207" s="1">
        <f>Cohort_CF!AY205*Mincers!AE$52*(1+'Cost and Benefit Parameters'!$C$41)^AY$6</f>
        <v>2270273.1221043081</v>
      </c>
      <c r="AZ207" s="1">
        <f>Cohort_CF!AZ205*Mincers!AF$52*(1+'Cost and Benefit Parameters'!$C$41)^AZ$6</f>
        <v>2317662.0595116215</v>
      </c>
      <c r="BA207" s="1">
        <f>Cohort_CF!BA205*Mincers!AG$52*(1+'Cost and Benefit Parameters'!$C$41)^BA$6</f>
        <v>2364620.979768943</v>
      </c>
      <c r="BB207" s="1">
        <f>Cohort_CF!BB205*Mincers!AH$52*(1+'Cost and Benefit Parameters'!$C$41)^BB$6</f>
        <v>2411084.2656546454</v>
      </c>
      <c r="BC207" s="1">
        <f>Cohort_CF!BC205*Mincers!AI$52*(1+'Cost and Benefit Parameters'!$C$41)^BC$6</f>
        <v>2456985.8914315877</v>
      </c>
      <c r="BD207" s="1">
        <f>Cohort_CF!BD205*Mincers!AJ$52*(1+'Cost and Benefit Parameters'!$C$41)^BD$6</f>
        <v>2502259.5747629008</v>
      </c>
      <c r="BE207" s="1">
        <f>Cohort_CF!BE205*Mincers!AK$52*(1+'Cost and Benefit Parameters'!$C$41)^BE$6</f>
        <v>2546838.9323424422</v>
      </c>
      <c r="BF207" s="1">
        <f>Cohort_CF!BF205*Mincers!AL$52*(1+'Cost and Benefit Parameters'!$C$41)^BF$6</f>
        <v>2590657.6387453843</v>
      </c>
      <c r="BG207" s="1">
        <f>Cohort_CF!BG205*Mincers!AM$52*(1+'Cost and Benefit Parameters'!$C$41)^BG$6</f>
        <v>2633649.5879814397</v>
      </c>
      <c r="BH207" s="1">
        <f>Cohort_CF!BH205*Mincers!AN$52*(1+'Cost and Benefit Parameters'!$C$41)^BH$6</f>
        <v>2675749.0572126186</v>
      </c>
      <c r="BI207" s="1">
        <f>Cohort_CF!BI205*Mincers!AO$52*(1+'Cost and Benefit Parameters'!$C$41)^BI$6</f>
        <v>2716890.8720785165</v>
      </c>
      <c r="BJ207" s="1">
        <f>Cohort_CF!BJ205*Mincers!AP$52*(1+'Cost and Benefit Parameters'!$C$41)^BJ$6</f>
        <v>2757010.5730563318</v>
      </c>
      <c r="BK207" s="1" t="str">
        <f>IF(BI184="","",'Cost and Benefit Parameters'!$L$30)</f>
        <v/>
      </c>
      <c r="BL207" s="1" t="str">
        <f>IF(BJ184="","",'Cost and Benefit Parameters'!$L$30)</f>
        <v/>
      </c>
      <c r="BM207" s="1" t="str">
        <f>IF(BK184="","",'Cost and Benefit Parameters'!$L$30)</f>
        <v/>
      </c>
      <c r="BN207" s="1" t="str">
        <f>IF(BL184="","",'Cost and Benefit Parameters'!$L$30)</f>
        <v/>
      </c>
      <c r="BO207" s="1" t="str">
        <f>IF(BM184="","",'Cost and Benefit Parameters'!$L$30)</f>
        <v/>
      </c>
    </row>
    <row r="208" spans="1:67" x14ac:dyDescent="0.55000000000000004">
      <c r="A208" s="642"/>
      <c r="B208" t="s">
        <v>482</v>
      </c>
      <c r="I208" s="1" t="str">
        <f>IF(G185="","",'Cost and Benefit Parameters'!$L$30)</f>
        <v/>
      </c>
      <c r="J208" s="1" t="str">
        <f>IF(H185="","",'Cost and Benefit Parameters'!$L$30)</f>
        <v/>
      </c>
      <c r="K208" s="1" t="str">
        <f>IF(I185="","",'Cost and Benefit Parameters'!$L$30)</f>
        <v/>
      </c>
      <c r="L208" s="1" t="str">
        <f>IF(J185="","",'Cost and Benefit Parameters'!$L$30)</f>
        <v/>
      </c>
      <c r="M208" s="1" t="str">
        <f>IF(K185="","",'Cost and Benefit Parameters'!$L$30)</f>
        <v/>
      </c>
      <c r="N208" s="1" t="str">
        <f>IF(L185="","",'Cost and Benefit Parameters'!$L$30)</f>
        <v/>
      </c>
      <c r="O208" s="1" t="str">
        <f>IF(M185="","",'Cost and Benefit Parameters'!$L$30)</f>
        <v/>
      </c>
      <c r="P208" s="1" t="str">
        <f>IF(N185="","",'Cost and Benefit Parameters'!$L$30)</f>
        <v/>
      </c>
      <c r="Q208" s="1" t="str">
        <f>IF(O185="","",'Cost and Benefit Parameters'!$L$30)</f>
        <v/>
      </c>
      <c r="R208" s="1" t="str">
        <f>IF(P185="","",'Cost and Benefit Parameters'!$L$30)</f>
        <v/>
      </c>
      <c r="S208" s="1" t="str">
        <f>IF(Q185="","",'Cost and Benefit Parameters'!$L$30)</f>
        <v/>
      </c>
      <c r="T208" s="1" t="str">
        <f>IF(R185="","",'Cost and Benefit Parameters'!$L$30)</f>
        <v/>
      </c>
      <c r="U208" s="1" t="str">
        <f>IF(S185="","",'Cost and Benefit Parameters'!$L$30)</f>
        <v/>
      </c>
      <c r="V208" s="1" t="str">
        <f>IF(T185="","",'Cost and Benefit Parameters'!$L$30)</f>
        <v/>
      </c>
      <c r="W208" s="1" t="str">
        <f>IF(U185="","",'Cost and Benefit Parameters'!$L$30)</f>
        <v/>
      </c>
      <c r="X208" s="1">
        <f>Cohort_CF!X206*Mincers!C$52*(1+'Cost and Benefit Parameters'!$C$41)^X$6</f>
        <v>1019092.4556195006</v>
      </c>
      <c r="Y208" s="1">
        <f>Cohort_CF!Y206*Mincers!D$52*(1+'Cost and Benefit Parameters'!$C$41)^Y$6</f>
        <v>1058625.4105597474</v>
      </c>
      <c r="Z208" s="1">
        <f>Cohort_CF!Z206*Mincers!E$52*(1+'Cost and Benefit Parameters'!$C$41)^Z$6</f>
        <v>1099032.3230579372</v>
      </c>
      <c r="AA208" s="1">
        <f>Cohort_CF!AA206*Mincers!F$52*(1+'Cost and Benefit Parameters'!$C$41)^AA$6</f>
        <v>1140297.1525433795</v>
      </c>
      <c r="AB208" s="1">
        <f>Cohort_CF!AB206*Mincers!G$52*(1+'Cost and Benefit Parameters'!$C$41)^AB$6</f>
        <v>1189636.3721524894</v>
      </c>
      <c r="AC208" s="1">
        <f>Cohort_CF!AC206*Mincers!H$52*(1+'Cost and Benefit Parameters'!$C$41)^AC$6</f>
        <v>1232083.3204369643</v>
      </c>
      <c r="AD208" s="1">
        <f>Cohort_CF!AD206*Mincers!I$52*(1+'Cost and Benefit Parameters'!$C$41)^AD$6</f>
        <v>1275279.4043775636</v>
      </c>
      <c r="AE208" s="1">
        <f>Cohort_CF!AE206*Mincers!J$52*(1+'Cost and Benefit Parameters'!$C$41)^AE$6</f>
        <v>1319198.1600723492</v>
      </c>
      <c r="AF208" s="1">
        <f>Cohort_CF!AF206*Mincers!K$52*(1+'Cost and Benefit Parameters'!$C$41)^AF$6</f>
        <v>1363810.8813529196</v>
      </c>
      <c r="AG208" s="1">
        <f>Cohort_CF!AG206*Mincers!L$52*(1+'Cost and Benefit Parameters'!$C$41)^AG$6</f>
        <v>1409086.612622394</v>
      </c>
      <c r="AH208" s="1">
        <f>Cohort_CF!AH206*Mincers!M$52*(1+'Cost and Benefit Parameters'!$C$41)^AH$6</f>
        <v>1454992.1483080469</v>
      </c>
      <c r="AI208" s="1">
        <f>Cohort_CF!AI206*Mincers!N$52*(1+'Cost and Benefit Parameters'!$C$41)^AI$6</f>
        <v>1501492.0391541922</v>
      </c>
      <c r="AJ208" s="1">
        <f>Cohort_CF!AJ206*Mincers!O$52*(1+'Cost and Benefit Parameters'!$C$41)^AJ$6</f>
        <v>1548548.6055593141</v>
      </c>
      <c r="AK208" s="1">
        <f>Cohort_CF!AK206*Mincers!P$52*(1+'Cost and Benefit Parameters'!$C$41)^AK$6</f>
        <v>1596121.9581381427</v>
      </c>
      <c r="AL208" s="1">
        <f>Cohort_CF!AL206*Mincers!Q$52*(1+'Cost and Benefit Parameters'!$C$41)^AL$6</f>
        <v>1644170.0256642739</v>
      </c>
      <c r="AM208" s="1">
        <f>Cohort_CF!AM206*Mincers!R$52*(1+'Cost and Benefit Parameters'!$C$41)^AM$6</f>
        <v>1692648.5905226013</v>
      </c>
      <c r="AN208" s="1">
        <f>Cohort_CF!AN206*Mincers!S$52*(1+'Cost and Benefit Parameters'!$C$41)^AN$6</f>
        <v>1741511.3317725402</v>
      </c>
      <c r="AO208" s="1">
        <f>Cohort_CF!AO206*Mincers!T$52*(1+'Cost and Benefit Parameters'!$C$41)^AO$6</f>
        <v>1790709.8758940105</v>
      </c>
      <c r="AP208" s="1">
        <f>Cohort_CF!AP206*Mincers!U$52*(1+'Cost and Benefit Parameters'!$C$41)^AP$6</f>
        <v>1840193.8552572392</v>
      </c>
      <c r="AQ208" s="1">
        <f>Cohort_CF!AQ206*Mincers!V$52*(1+'Cost and Benefit Parameters'!$C$41)^AQ$6</f>
        <v>1889910.9743260201</v>
      </c>
      <c r="AR208" s="1">
        <f>Cohort_CF!AR206*Mincers!W$52*(1+'Cost and Benefit Parameters'!$C$41)^AR$6</f>
        <v>1939807.083571234</v>
      </c>
      <c r="AS208" s="1">
        <f>Cohort_CF!AS206*Mincers!X$52*(1+'Cost and Benefit Parameters'!$C$41)^AS$6</f>
        <v>1989826.2610381425</v>
      </c>
      <c r="AT208" s="1">
        <f>Cohort_CF!AT206*Mincers!Y$52*(1+'Cost and Benefit Parameters'!$C$41)^AT$6</f>
        <v>2039910.901476651</v>
      </c>
      <c r="AU208" s="1">
        <f>Cohort_CF!AU206*Mincers!Z$52*(1+'Cost and Benefit Parameters'!$C$41)^AU$6</f>
        <v>2090001.8129094115</v>
      </c>
      <c r="AV208" s="1">
        <f>Cohort_CF!AV206*Mincers!AA$52*(1+'Cost and Benefit Parameters'!$C$41)^AV$6</f>
        <v>2140038.3204775797</v>
      </c>
      <c r="AW208" s="1">
        <f>Cohort_CF!AW206*Mincers!AB$52*(1+'Cost and Benefit Parameters'!$C$41)^AW$6</f>
        <v>2189958.3773689698</v>
      </c>
      <c r="AX208" s="1">
        <f>Cohort_CF!AX206*Mincers!AC$52*(1+'Cost and Benefit Parameters'!$C$41)^AX$6</f>
        <v>2239698.6825986807</v>
      </c>
      <c r="AY208" s="1">
        <f>Cohort_CF!AY206*Mincers!AD$52*(1+'Cost and Benefit Parameters'!$C$41)^AY$6</f>
        <v>2289194.8053772477</v>
      </c>
      <c r="AZ208" s="1">
        <f>Cohort_CF!AZ206*Mincers!AE$52*(1+'Cost and Benefit Parameters'!$C$41)^AZ$6</f>
        <v>2338381.3157674377</v>
      </c>
      <c r="BA208" s="1">
        <f>Cohort_CF!BA206*Mincers!AF$52*(1+'Cost and Benefit Parameters'!$C$41)^BA$6</f>
        <v>2387191.9212969705</v>
      </c>
      <c r="BB208" s="1">
        <f>Cohort_CF!BB206*Mincers!AG$52*(1+'Cost and Benefit Parameters'!$C$41)^BB$6</f>
        <v>2435559.6091620107</v>
      </c>
      <c r="BC208" s="1">
        <f>Cohort_CF!BC206*Mincers!AH$52*(1+'Cost and Benefit Parameters'!$C$41)^BC$6</f>
        <v>2483416.7936242847</v>
      </c>
      <c r="BD208" s="1">
        <f>Cohort_CF!BD206*Mincers!AI$52*(1+'Cost and Benefit Parameters'!$C$41)^BD$6</f>
        <v>2530695.4681745353</v>
      </c>
      <c r="BE208" s="1">
        <f>Cohort_CF!BE206*Mincers!AJ$52*(1+'Cost and Benefit Parameters'!$C$41)^BE$6</f>
        <v>2577327.3620057879</v>
      </c>
      <c r="BF208" s="1">
        <f>Cohort_CF!BF206*Mincers!AK$52*(1+'Cost and Benefit Parameters'!$C$41)^BF$6</f>
        <v>2623244.1003127154</v>
      </c>
      <c r="BG208" s="1">
        <f>Cohort_CF!BG206*Mincers!AL$52*(1+'Cost and Benefit Parameters'!$C$41)^BG$6</f>
        <v>2668377.3679077453</v>
      </c>
      <c r="BH208" s="1">
        <f>Cohort_CF!BH206*Mincers!AM$52*(1+'Cost and Benefit Parameters'!$C$41)^BH$6</f>
        <v>2712659.0756208831</v>
      </c>
      <c r="BI208" s="1">
        <f>Cohort_CF!BI206*Mincers!AN$52*(1+'Cost and Benefit Parameters'!$C$41)^BI$6</f>
        <v>2756021.5289289975</v>
      </c>
      <c r="BJ208" s="1">
        <f>Cohort_CF!BJ206*Mincers!AO$52*(1+'Cost and Benefit Parameters'!$C$41)^BJ$6</f>
        <v>2798397.5982408714</v>
      </c>
      <c r="BK208" s="1">
        <f>Cohort_CF!BK206*Mincers!AP$52*(1+'Cost and Benefit Parameters'!$C$41)^BK$6</f>
        <v>2839720.890248022</v>
      </c>
      <c r="BL208" s="1" t="str">
        <f>IF(BJ185="","",'Cost and Benefit Parameters'!$L$30)</f>
        <v/>
      </c>
      <c r="BM208" s="1" t="str">
        <f>IF(BK185="","",'Cost and Benefit Parameters'!$L$30)</f>
        <v/>
      </c>
      <c r="BN208" s="1" t="str">
        <f>IF(BL185="","",'Cost and Benefit Parameters'!$L$30)</f>
        <v/>
      </c>
      <c r="BO208" s="1" t="str">
        <f>IF(BM185="","",'Cost and Benefit Parameters'!$L$30)</f>
        <v/>
      </c>
    </row>
    <row r="209" spans="1:72" x14ac:dyDescent="0.55000000000000004">
      <c r="A209" s="642"/>
      <c r="B209" t="s">
        <v>483</v>
      </c>
      <c r="I209" s="1" t="str">
        <f>IF(G186="","",'Cost and Benefit Parameters'!$L$30)</f>
        <v/>
      </c>
      <c r="J209" s="1" t="str">
        <f>IF(H186="","",'Cost and Benefit Parameters'!$L$30)</f>
        <v/>
      </c>
      <c r="K209" s="1" t="str">
        <f>IF(I186="","",'Cost and Benefit Parameters'!$L$30)</f>
        <v/>
      </c>
      <c r="L209" s="1" t="str">
        <f>IF(J186="","",'Cost and Benefit Parameters'!$L$30)</f>
        <v/>
      </c>
      <c r="M209" s="1" t="str">
        <f>IF(K186="","",'Cost and Benefit Parameters'!$L$30)</f>
        <v/>
      </c>
      <c r="N209" s="1" t="str">
        <f>IF(L186="","",'Cost and Benefit Parameters'!$L$30)</f>
        <v/>
      </c>
      <c r="O209" s="1" t="str">
        <f>IF(M186="","",'Cost and Benefit Parameters'!$L$30)</f>
        <v/>
      </c>
      <c r="P209" s="1" t="str">
        <f>IF(N186="","",'Cost and Benefit Parameters'!$L$30)</f>
        <v/>
      </c>
      <c r="Q209" s="1" t="str">
        <f>IF(O186="","",'Cost and Benefit Parameters'!$L$30)</f>
        <v/>
      </c>
      <c r="R209" s="1" t="str">
        <f>IF(P186="","",'Cost and Benefit Parameters'!$L$30)</f>
        <v/>
      </c>
      <c r="S209" s="1" t="str">
        <f>IF(Q186="","",'Cost and Benefit Parameters'!$L$30)</f>
        <v/>
      </c>
      <c r="T209" s="1" t="str">
        <f>IF(R186="","",'Cost and Benefit Parameters'!$L$30)</f>
        <v/>
      </c>
      <c r="U209" s="1" t="str">
        <f>IF(S186="","",'Cost and Benefit Parameters'!$L$30)</f>
        <v/>
      </c>
      <c r="V209" s="1" t="str">
        <f>IF(T186="","",'Cost and Benefit Parameters'!$L$30)</f>
        <v/>
      </c>
      <c r="W209" s="1" t="str">
        <f>IF(U186="","",'Cost and Benefit Parameters'!$L$30)</f>
        <v/>
      </c>
      <c r="X209" s="1" t="str">
        <f>IF(V186="","",'Cost and Benefit Parameters'!$L$30)</f>
        <v/>
      </c>
      <c r="Y209" s="1">
        <f>Cohort_CF!Y207*Mincers!C$52*(1+'Cost and Benefit Parameters'!$C$41)^Y$6</f>
        <v>1049665.2292880856</v>
      </c>
      <c r="Z209" s="1">
        <f>Cohort_CF!Z207*Mincers!D$52*(1+'Cost and Benefit Parameters'!$C$41)^Z$6</f>
        <v>1090384.1728765396</v>
      </c>
      <c r="AA209" s="1">
        <f>Cohort_CF!AA207*Mincers!E$52*(1+'Cost and Benefit Parameters'!$C$41)^AA$6</f>
        <v>1132003.2927496752</v>
      </c>
      <c r="AB209" s="1">
        <f>Cohort_CF!AB207*Mincers!F$52*(1+'Cost and Benefit Parameters'!$C$41)^AB$6</f>
        <v>1174506.0671196808</v>
      </c>
      <c r="AC209" s="1">
        <f>Cohort_CF!AC207*Mincers!G$52*(1+'Cost and Benefit Parameters'!$C$41)^AC$6</f>
        <v>1225325.4633170641</v>
      </c>
      <c r="AD209" s="1">
        <f>Cohort_CF!AD207*Mincers!H$52*(1+'Cost and Benefit Parameters'!$C$41)^AD$6</f>
        <v>1269045.8200500731</v>
      </c>
      <c r="AE209" s="1">
        <f>Cohort_CF!AE207*Mincers!I$52*(1+'Cost and Benefit Parameters'!$C$41)^AE$6</f>
        <v>1313537.7865088906</v>
      </c>
      <c r="AF209" s="1">
        <f>Cohort_CF!AF207*Mincers!J$52*(1+'Cost and Benefit Parameters'!$C$41)^AF$6</f>
        <v>1358774.1048745199</v>
      </c>
      <c r="AG209" s="1">
        <f>Cohort_CF!AG207*Mincers!K$52*(1+'Cost and Benefit Parameters'!$C$41)^AG$6</f>
        <v>1404725.207793507</v>
      </c>
      <c r="AH209" s="1">
        <f>Cohort_CF!AH207*Mincers!L$52*(1+'Cost and Benefit Parameters'!$C$41)^AH$6</f>
        <v>1451359.2110010658</v>
      </c>
      <c r="AI209" s="1">
        <f>Cohort_CF!AI207*Mincers!M$52*(1+'Cost and Benefit Parameters'!$C$41)^AI$6</f>
        <v>1498641.912757288</v>
      </c>
      <c r="AJ209" s="1">
        <f>Cohort_CF!AJ207*Mincers!N$52*(1+'Cost and Benefit Parameters'!$C$41)^AJ$6</f>
        <v>1546536.8003288181</v>
      </c>
      <c r="AK209" s="1">
        <f>Cohort_CF!AK207*Mincers!O$52*(1+'Cost and Benefit Parameters'!$C$41)^AK$6</f>
        <v>1595005.0637260939</v>
      </c>
      <c r="AL209" s="1">
        <f>Cohort_CF!AL207*Mincers!P$52*(1+'Cost and Benefit Parameters'!$C$41)^AL$6</f>
        <v>1644005.6168822867</v>
      </c>
      <c r="AM209" s="1">
        <f>Cohort_CF!AM207*Mincers!Q$52*(1+'Cost and Benefit Parameters'!$C$41)^AM$6</f>
        <v>1693495.1264342021</v>
      </c>
      <c r="AN209" s="1">
        <f>Cohort_CF!AN207*Mincers!R$52*(1+'Cost and Benefit Parameters'!$C$41)^AN$6</f>
        <v>1743428.0482382788</v>
      </c>
      <c r="AO209" s="1">
        <f>Cohort_CF!AO207*Mincers!S$52*(1+'Cost and Benefit Parameters'!$C$41)^AO$6</f>
        <v>1793756.6717257169</v>
      </c>
      <c r="AP209" s="1">
        <f>Cohort_CF!AP207*Mincers!T$52*(1+'Cost and Benefit Parameters'!$C$41)^AP$6</f>
        <v>1844431.1721708307</v>
      </c>
      <c r="AQ209" s="1">
        <f>Cohort_CF!AQ207*Mincers!U$52*(1+'Cost and Benefit Parameters'!$C$41)^AQ$6</f>
        <v>1895399.6709149561</v>
      </c>
      <c r="AR209" s="1">
        <f>Cohort_CF!AR207*Mincers!V$52*(1+'Cost and Benefit Parameters'!$C$41)^AR$6</f>
        <v>1946608.3035558008</v>
      </c>
      <c r="AS209" s="1">
        <f>Cohort_CF!AS207*Mincers!W$52*(1+'Cost and Benefit Parameters'!$C$41)^AS$6</f>
        <v>1998001.2960783713</v>
      </c>
      <c r="AT209" s="1">
        <f>Cohort_CF!AT207*Mincers!X$52*(1+'Cost and Benefit Parameters'!$C$41)^AT$6</f>
        <v>2049521.0488692864</v>
      </c>
      <c r="AU209" s="1">
        <f>Cohort_CF!AU207*Mincers!Y$52*(1+'Cost and Benefit Parameters'!$C$41)^AU$6</f>
        <v>2101108.2285209508</v>
      </c>
      <c r="AV209" s="1">
        <f>Cohort_CF!AV207*Mincers!Z$52*(1+'Cost and Benefit Parameters'!$C$41)^AV$6</f>
        <v>2152701.8672966938</v>
      </c>
      <c r="AW209" s="1">
        <f>Cohort_CF!AW207*Mincers!AA$52*(1+'Cost and Benefit Parameters'!$C$41)^AW$6</f>
        <v>2204239.4700919073</v>
      </c>
      <c r="AX209" s="1">
        <f>Cohort_CF!AX207*Mincers!AB$52*(1+'Cost and Benefit Parameters'!$C$41)^AX$6</f>
        <v>2255657.1286900388</v>
      </c>
      <c r="AY209" s="1">
        <f>Cohort_CF!AY207*Mincers!AC$52*(1+'Cost and Benefit Parameters'!$C$41)^AY$6</f>
        <v>2306889.643076641</v>
      </c>
      <c r="AZ209" s="1">
        <f>Cohort_CF!AZ207*Mincers!AD$52*(1+'Cost and Benefit Parameters'!$C$41)^AZ$6</f>
        <v>2357870.649538565</v>
      </c>
      <c r="BA209" s="1">
        <f>Cohort_CF!BA207*Mincers!AE$52*(1+'Cost and Benefit Parameters'!$C$41)^BA$6</f>
        <v>2408532.7552404609</v>
      </c>
      <c r="BB209" s="1">
        <f>Cohort_CF!BB207*Mincers!AF$52*(1+'Cost and Benefit Parameters'!$C$41)^BB$6</f>
        <v>2458807.6789358789</v>
      </c>
      <c r="BC209" s="1">
        <f>Cohort_CF!BC207*Mincers!AG$52*(1+'Cost and Benefit Parameters'!$C$41)^BC$6</f>
        <v>2508626.3974368707</v>
      </c>
      <c r="BD209" s="1">
        <f>Cohort_CF!BD207*Mincers!AH$52*(1+'Cost and Benefit Parameters'!$C$41)^BD$6</f>
        <v>2557919.2974330131</v>
      </c>
      <c r="BE209" s="1">
        <f>Cohort_CF!BE207*Mincers!AI$52*(1+'Cost and Benefit Parameters'!$C$41)^BE$6</f>
        <v>2606616.3322197716</v>
      </c>
      <c r="BF209" s="1">
        <f>Cohort_CF!BF207*Mincers!AJ$52*(1+'Cost and Benefit Parameters'!$C$41)^BF$6</f>
        <v>2654647.1828659615</v>
      </c>
      <c r="BG209" s="1">
        <f>Cohort_CF!BG207*Mincers!AK$52*(1+'Cost and Benefit Parameters'!$C$41)^BG$6</f>
        <v>2701941.4233220965</v>
      </c>
      <c r="BH209" s="1">
        <f>Cohort_CF!BH207*Mincers!AL$52*(1+'Cost and Benefit Parameters'!$C$41)^BH$6</f>
        <v>2748428.6889449777</v>
      </c>
      <c r="BI209" s="1">
        <f>Cohort_CF!BI207*Mincers!AM$52*(1+'Cost and Benefit Parameters'!$C$41)^BI$6</f>
        <v>2794038.84788951</v>
      </c>
      <c r="BJ209" s="1">
        <f>Cohort_CF!BJ207*Mincers!AN$52*(1+'Cost and Benefit Parameters'!$C$41)^BJ$6</f>
        <v>2838702.1747968667</v>
      </c>
      <c r="BK209" s="1">
        <f>Cohort_CF!BK207*Mincers!AO$52*(1+'Cost and Benefit Parameters'!$C$41)^BK$6</f>
        <v>2882349.5261880979</v>
      </c>
      <c r="BL209" s="1">
        <f>Cohort_CF!BL207*Mincers!AP$52*(1+'Cost and Benefit Parameters'!$C$41)^BL$6</f>
        <v>2924912.5169554632</v>
      </c>
      <c r="BM209" s="1" t="str">
        <f>IF(BK186="","",'Cost and Benefit Parameters'!$L$30)</f>
        <v/>
      </c>
      <c r="BN209" s="1" t="str">
        <f>IF(BL186="","",'Cost and Benefit Parameters'!$L$30)</f>
        <v/>
      </c>
      <c r="BO209" s="1" t="str">
        <f>IF(BM186="","",'Cost and Benefit Parameters'!$L$30)</f>
        <v/>
      </c>
    </row>
    <row r="210" spans="1:72" x14ac:dyDescent="0.55000000000000004">
      <c r="A210" s="642"/>
      <c r="B210" t="s">
        <v>484</v>
      </c>
      <c r="I210" s="1" t="str">
        <f>IF(G187="","",'Cost and Benefit Parameters'!$L$30)</f>
        <v/>
      </c>
      <c r="J210" s="1" t="str">
        <f>IF(H187="","",'Cost and Benefit Parameters'!$L$30)</f>
        <v/>
      </c>
      <c r="K210" s="1" t="str">
        <f>IF(I187="","",'Cost and Benefit Parameters'!$L$30)</f>
        <v/>
      </c>
      <c r="L210" s="1" t="str">
        <f>IF(J187="","",'Cost and Benefit Parameters'!$L$30)</f>
        <v/>
      </c>
      <c r="M210" s="1" t="str">
        <f>IF(K187="","",'Cost and Benefit Parameters'!$L$30)</f>
        <v/>
      </c>
      <c r="N210" s="1" t="str">
        <f>IF(L187="","",'Cost and Benefit Parameters'!$L$30)</f>
        <v/>
      </c>
      <c r="O210" s="1" t="str">
        <f>IF(M187="","",'Cost and Benefit Parameters'!$L$30)</f>
        <v/>
      </c>
      <c r="P210" s="1" t="str">
        <f>IF(N187="","",'Cost and Benefit Parameters'!$L$30)</f>
        <v/>
      </c>
      <c r="Q210" s="1" t="str">
        <f>IF(O187="","",'Cost and Benefit Parameters'!$L$30)</f>
        <v/>
      </c>
      <c r="R210" s="1" t="str">
        <f>IF(P187="","",'Cost and Benefit Parameters'!$L$30)</f>
        <v/>
      </c>
      <c r="S210" s="1" t="str">
        <f>IF(Q187="","",'Cost and Benefit Parameters'!$L$30)</f>
        <v/>
      </c>
      <c r="T210" s="1" t="str">
        <f>IF(R187="","",'Cost and Benefit Parameters'!$L$30)</f>
        <v/>
      </c>
      <c r="U210" s="1" t="str">
        <f>IF(S187="","",'Cost and Benefit Parameters'!$L$30)</f>
        <v/>
      </c>
      <c r="V210" s="1" t="str">
        <f>IF(T187="","",'Cost and Benefit Parameters'!$L$30)</f>
        <v/>
      </c>
      <c r="W210" s="1" t="str">
        <f>IF(U187="","",'Cost and Benefit Parameters'!$L$30)</f>
        <v/>
      </c>
      <c r="X210" s="1" t="str">
        <f>IF(V187="","",'Cost and Benefit Parameters'!$L$30)</f>
        <v/>
      </c>
      <c r="Y210" s="1" t="str">
        <f>IF(W187="","",'Cost and Benefit Parameters'!$L$30)</f>
        <v/>
      </c>
      <c r="Z210" s="1">
        <f>Cohort_CF!Z208*Mincers!C$52*(1+'Cost and Benefit Parameters'!$C$41)^Z$6</f>
        <v>1081155.1861667281</v>
      </c>
      <c r="AA210" s="1">
        <f>Cohort_CF!AA208*Mincers!D$52*(1+'Cost and Benefit Parameters'!$C$41)^AA$6</f>
        <v>1123095.6980628357</v>
      </c>
      <c r="AB210" s="1">
        <f>Cohort_CF!AB208*Mincers!E$52*(1+'Cost and Benefit Parameters'!$C$41)^AB$6</f>
        <v>1165963.3915321655</v>
      </c>
      <c r="AC210" s="1">
        <f>Cohort_CF!AC208*Mincers!F$52*(1+'Cost and Benefit Parameters'!$C$41)^AC$6</f>
        <v>1209741.2491332714</v>
      </c>
      <c r="AD210" s="1">
        <f>Cohort_CF!AD208*Mincers!G$52*(1+'Cost and Benefit Parameters'!$C$41)^AD$6</f>
        <v>1262085.227216576</v>
      </c>
      <c r="AE210" s="1">
        <f>Cohort_CF!AE208*Mincers!H$52*(1+'Cost and Benefit Parameters'!$C$41)^AE$6</f>
        <v>1307117.1946515753</v>
      </c>
      <c r="AF210" s="1">
        <f>Cohort_CF!AF208*Mincers!I$52*(1+'Cost and Benefit Parameters'!$C$41)^AF$6</f>
        <v>1352943.9201041576</v>
      </c>
      <c r="AG210" s="1">
        <f>Cohort_CF!AG208*Mincers!J$52*(1+'Cost and Benefit Parameters'!$C$41)^AG$6</f>
        <v>1399537.3280207552</v>
      </c>
      <c r="AH210" s="1">
        <f>Cohort_CF!AH208*Mincers!K$52*(1+'Cost and Benefit Parameters'!$C$41)^AH$6</f>
        <v>1446866.9640273124</v>
      </c>
      <c r="AI210" s="1">
        <f>Cohort_CF!AI208*Mincers!L$52*(1+'Cost and Benefit Parameters'!$C$41)^AI$6</f>
        <v>1494899.9873310977</v>
      </c>
      <c r="AJ210" s="1">
        <f>Cohort_CF!AJ208*Mincers!M$52*(1+'Cost and Benefit Parameters'!$C$41)^AJ$6</f>
        <v>1543601.1701400068</v>
      </c>
      <c r="AK210" s="1">
        <f>Cohort_CF!AK208*Mincers!N$52*(1+'Cost and Benefit Parameters'!$C$41)^AK$6</f>
        <v>1592932.904338683</v>
      </c>
      <c r="AL210" s="1">
        <f>Cohort_CF!AL208*Mincers!O$52*(1+'Cost and Benefit Parameters'!$C$41)^AL$6</f>
        <v>1642855.2156378762</v>
      </c>
      <c r="AM210" s="1">
        <f>Cohort_CF!AM208*Mincers!P$52*(1+'Cost and Benefit Parameters'!$C$41)^AM$6</f>
        <v>1693325.7853887554</v>
      </c>
      <c r="AN210" s="1">
        <f>Cohort_CF!AN208*Mincers!Q$52*(1+'Cost and Benefit Parameters'!$C$41)^AN$6</f>
        <v>1744299.980227228</v>
      </c>
      <c r="AO210" s="1">
        <f>Cohort_CF!AO208*Mincers!R$52*(1+'Cost and Benefit Parameters'!$C$41)^AO$6</f>
        <v>1795730.8896854275</v>
      </c>
      <c r="AP210" s="1">
        <f>Cohort_CF!AP208*Mincers!S$52*(1+'Cost and Benefit Parameters'!$C$41)^AP$6</f>
        <v>1847569.3718774882</v>
      </c>
      <c r="AQ210" s="1">
        <f>Cohort_CF!AQ208*Mincers!T$52*(1+'Cost and Benefit Parameters'!$C$41)^AQ$6</f>
        <v>1899764.1073359554</v>
      </c>
      <c r="AR210" s="1">
        <f>Cohort_CF!AR208*Mincers!U$52*(1+'Cost and Benefit Parameters'!$C$41)^AR$6</f>
        <v>1952261.6610424048</v>
      </c>
      <c r="AS210" s="1">
        <f>Cohort_CF!AS208*Mincers!V$52*(1+'Cost and Benefit Parameters'!$C$41)^AS$6</f>
        <v>2005006.552662475</v>
      </c>
      <c r="AT210" s="1">
        <f>Cohort_CF!AT208*Mincers!W$52*(1+'Cost and Benefit Parameters'!$C$41)^AT$6</f>
        <v>2057941.3349607221</v>
      </c>
      <c r="AU210" s="1">
        <f>Cohort_CF!AU208*Mincers!X$52*(1+'Cost and Benefit Parameters'!$C$41)^AU$6</f>
        <v>2111006.6803353652</v>
      </c>
      <c r="AV210" s="1">
        <f>Cohort_CF!AV208*Mincers!Y$52*(1+'Cost and Benefit Parameters'!$C$41)^AV$6</f>
        <v>2164141.4753765794</v>
      </c>
      <c r="AW210" s="1">
        <f>Cohort_CF!AW208*Mincers!Z$52*(1+'Cost and Benefit Parameters'!$C$41)^AW$6</f>
        <v>2217282.9233155949</v>
      </c>
      <c r="AX210" s="1">
        <f>Cohort_CF!AX208*Mincers!AA$52*(1+'Cost and Benefit Parameters'!$C$41)^AX$6</f>
        <v>2270366.6541946642</v>
      </c>
      <c r="AY210" s="1">
        <f>Cohort_CF!AY208*Mincers!AB$52*(1+'Cost and Benefit Parameters'!$C$41)^AY$6</f>
        <v>2323326.8425507401</v>
      </c>
      <c r="AZ210" s="1">
        <f>Cohort_CF!AZ208*Mincers!AC$52*(1+'Cost and Benefit Parameters'!$C$41)^AZ$6</f>
        <v>2376096.3323689401</v>
      </c>
      <c r="BA210" s="1">
        <f>Cohort_CF!BA208*Mincers!AD$52*(1+'Cost and Benefit Parameters'!$C$41)^BA$6</f>
        <v>2428606.7690247223</v>
      </c>
      <c r="BB210" s="1">
        <f>Cohort_CF!BB208*Mincers!AE$52*(1+'Cost and Benefit Parameters'!$C$41)^BB$6</f>
        <v>2480788.7378976746</v>
      </c>
      <c r="BC210" s="1">
        <f>Cohort_CF!BC208*Mincers!AF$52*(1+'Cost and Benefit Parameters'!$C$41)^BC$6</f>
        <v>2532571.9093039553</v>
      </c>
      <c r="BD210" s="1">
        <f>Cohort_CF!BD208*Mincers!AG$52*(1+'Cost and Benefit Parameters'!$C$41)^BD$6</f>
        <v>2583885.1893599769</v>
      </c>
      <c r="BE210" s="1">
        <f>Cohort_CF!BE208*Mincers!AH$52*(1+'Cost and Benefit Parameters'!$C$41)^BE$6</f>
        <v>2634656.8763560038</v>
      </c>
      <c r="BF210" s="1">
        <f>Cohort_CF!BF208*Mincers!AI$52*(1+'Cost and Benefit Parameters'!$C$41)^BF$6</f>
        <v>2684814.8221863643</v>
      </c>
      <c r="BG210" s="1">
        <f>Cohort_CF!BG208*Mincers!AJ$52*(1+'Cost and Benefit Parameters'!$C$41)^BG$6</f>
        <v>2734286.5983519396</v>
      </c>
      <c r="BH210" s="1">
        <f>Cohort_CF!BH208*Mincers!AK$52*(1+'Cost and Benefit Parameters'!$C$41)^BH$6</f>
        <v>2782999.6660217596</v>
      </c>
      <c r="BI210" s="1">
        <f>Cohort_CF!BI208*Mincers!AL$52*(1+'Cost and Benefit Parameters'!$C$41)^BI$6</f>
        <v>2830881.5496133273</v>
      </c>
      <c r="BJ210" s="1">
        <f>Cohort_CF!BJ208*Mincers!AM$52*(1+'Cost and Benefit Parameters'!$C$41)^BJ$6</f>
        <v>2877860.0133261946</v>
      </c>
      <c r="BK210" s="1">
        <f>Cohort_CF!BK208*Mincers!AN$52*(1+'Cost and Benefit Parameters'!$C$41)^BK$6</f>
        <v>2923863.2400407731</v>
      </c>
      <c r="BL210" s="1">
        <f>Cohort_CF!BL208*Mincers!AO$52*(1+'Cost and Benefit Parameters'!$C$41)^BL$6</f>
        <v>2968820.011973741</v>
      </c>
      <c r="BM210" s="1">
        <f>Cohort_CF!BM208*Mincers!AP$52*(1+'Cost and Benefit Parameters'!$C$41)^BM$6</f>
        <v>3012659.8924641269</v>
      </c>
      <c r="BN210" s="1" t="str">
        <f>IF(BL187="","",'Cost and Benefit Parameters'!$L$30)</f>
        <v/>
      </c>
      <c r="BO210" s="1" t="str">
        <f>IF(BM187="","",'Cost and Benefit Parameters'!$L$30)</f>
        <v/>
      </c>
    </row>
    <row r="211" spans="1:72" x14ac:dyDescent="0.55000000000000004">
      <c r="A211" s="642"/>
      <c r="B211" t="s">
        <v>485</v>
      </c>
      <c r="I211" s="1" t="str">
        <f>IF(G188="","",'Cost and Benefit Parameters'!$L$30)</f>
        <v/>
      </c>
      <c r="J211" s="1" t="str">
        <f>IF(H188="","",'Cost and Benefit Parameters'!$L$30)</f>
        <v/>
      </c>
      <c r="K211" s="1" t="str">
        <f>IF(I188="","",'Cost and Benefit Parameters'!$L$30)</f>
        <v/>
      </c>
      <c r="L211" s="1" t="str">
        <f>IF(J188="","",'Cost and Benefit Parameters'!$L$30)</f>
        <v/>
      </c>
      <c r="M211" s="1" t="str">
        <f>IF(K188="","",'Cost and Benefit Parameters'!$L$30)</f>
        <v/>
      </c>
      <c r="N211" s="1" t="str">
        <f>IF(L188="","",'Cost and Benefit Parameters'!$L$30)</f>
        <v/>
      </c>
      <c r="O211" s="1" t="str">
        <f>IF(M188="","",'Cost and Benefit Parameters'!$L$30)</f>
        <v/>
      </c>
      <c r="P211" s="1" t="str">
        <f>IF(N188="","",'Cost and Benefit Parameters'!$L$30)</f>
        <v/>
      </c>
      <c r="Q211" s="1" t="str">
        <f>IF(O188="","",'Cost and Benefit Parameters'!$L$30)</f>
        <v/>
      </c>
      <c r="R211" s="1" t="str">
        <f>IF(P188="","",'Cost and Benefit Parameters'!$L$30)</f>
        <v/>
      </c>
      <c r="S211" s="1" t="str">
        <f>IF(Q188="","",'Cost and Benefit Parameters'!$L$30)</f>
        <v/>
      </c>
      <c r="T211" s="1" t="str">
        <f>IF(R188="","",'Cost and Benefit Parameters'!$L$30)</f>
        <v/>
      </c>
      <c r="U211" s="1" t="str">
        <f>IF(S188="","",'Cost and Benefit Parameters'!$L$30)</f>
        <v/>
      </c>
      <c r="V211" s="1" t="str">
        <f>IF(T188="","",'Cost and Benefit Parameters'!$L$30)</f>
        <v/>
      </c>
      <c r="W211" s="1" t="str">
        <f>IF(U188="","",'Cost and Benefit Parameters'!$L$30)</f>
        <v/>
      </c>
      <c r="X211" s="1" t="str">
        <f>IF(V188="","",'Cost and Benefit Parameters'!$L$30)</f>
        <v/>
      </c>
      <c r="Y211" s="1" t="str">
        <f>IF(W188="","",'Cost and Benefit Parameters'!$L$30)</f>
        <v/>
      </c>
      <c r="Z211" s="1" t="str">
        <f>IF(X188="","",'Cost and Benefit Parameters'!$L$30)</f>
        <v/>
      </c>
      <c r="AA211" s="1">
        <f>Cohort_CF!AA209*Mincers!C$52*(1+'Cost and Benefit Parameters'!$C$41)^AA$6</f>
        <v>1113589.8417517298</v>
      </c>
      <c r="AB211" s="1">
        <f>Cohort_CF!AB209*Mincers!D$52*(1+'Cost and Benefit Parameters'!$C$41)^AB$6</f>
        <v>1156788.569004721</v>
      </c>
      <c r="AC211" s="1">
        <f>Cohort_CF!AC209*Mincers!E$52*(1+'Cost and Benefit Parameters'!$C$41)^AC$6</f>
        <v>1200942.2932781305</v>
      </c>
      <c r="AD211" s="1">
        <f>Cohort_CF!AD209*Mincers!F$52*(1+'Cost and Benefit Parameters'!$C$41)^AD$6</f>
        <v>1246033.4866072694</v>
      </c>
      <c r="AE211" s="1">
        <f>Cohort_CF!AE209*Mincers!G$52*(1+'Cost and Benefit Parameters'!$C$41)^AE$6</f>
        <v>1299947.7840330731</v>
      </c>
      <c r="AF211" s="1">
        <f>Cohort_CF!AF209*Mincers!H$52*(1+'Cost and Benefit Parameters'!$C$41)^AF$6</f>
        <v>1346330.7104911227</v>
      </c>
      <c r="AG211" s="1">
        <f>Cohort_CF!AG209*Mincers!I$52*(1+'Cost and Benefit Parameters'!$C$41)^AG$6</f>
        <v>1393532.2377072822</v>
      </c>
      <c r="AH211" s="1">
        <f>Cohort_CF!AH209*Mincers!J$52*(1+'Cost and Benefit Parameters'!$C$41)^AH$6</f>
        <v>1441523.4478613778</v>
      </c>
      <c r="AI211" s="1">
        <f>Cohort_CF!AI209*Mincers!K$52*(1+'Cost and Benefit Parameters'!$C$41)^AI$6</f>
        <v>1490272.9729481316</v>
      </c>
      <c r="AJ211" s="1">
        <f>Cohort_CF!AJ209*Mincers!L$52*(1+'Cost and Benefit Parameters'!$C$41)^AJ$6</f>
        <v>1539746.9869510306</v>
      </c>
      <c r="AK211" s="1">
        <f>Cohort_CF!AK209*Mincers!M$52*(1+'Cost and Benefit Parameters'!$C$41)^AK$6</f>
        <v>1589909.2052442071</v>
      </c>
      <c r="AL211" s="1">
        <f>Cohort_CF!AL209*Mincers!N$52*(1+'Cost and Benefit Parameters'!$C$41)^AL$6</f>
        <v>1640720.891468843</v>
      </c>
      <c r="AM211" s="1">
        <f>Cohort_CF!AM209*Mincers!O$52*(1+'Cost and Benefit Parameters'!$C$41)^AM$6</f>
        <v>1692140.8721070127</v>
      </c>
      <c r="AN211" s="1">
        <f>Cohort_CF!AN209*Mincers!P$52*(1+'Cost and Benefit Parameters'!$C$41)^AN$6</f>
        <v>1744125.5589504179</v>
      </c>
      <c r="AO211" s="1">
        <f>Cohort_CF!AO209*Mincers!Q$52*(1+'Cost and Benefit Parameters'!$C$41)^AO$6</f>
        <v>1796628.9796340452</v>
      </c>
      <c r="AP211" s="1">
        <f>Cohort_CF!AP209*Mincers!R$52*(1+'Cost and Benefit Parameters'!$C$41)^AP$6</f>
        <v>1849602.8163759904</v>
      </c>
      <c r="AQ211" s="1">
        <f>Cohort_CF!AQ209*Mincers!S$52*(1+'Cost and Benefit Parameters'!$C$41)^AQ$6</f>
        <v>1902996.4530338126</v>
      </c>
      <c r="AR211" s="1">
        <f>Cohort_CF!AR209*Mincers!T$52*(1+'Cost and Benefit Parameters'!$C$41)^AR$6</f>
        <v>1956757.0305560341</v>
      </c>
      <c r="AS211" s="1">
        <f>Cohort_CF!AS209*Mincers!U$52*(1+'Cost and Benefit Parameters'!$C$41)^AS$6</f>
        <v>2010829.5108736772</v>
      </c>
      <c r="AT211" s="1">
        <f>Cohort_CF!AT209*Mincers!V$52*(1+'Cost and Benefit Parameters'!$C$41)^AT$6</f>
        <v>2065156.7492423488</v>
      </c>
      <c r="AU211" s="1">
        <f>Cohort_CF!AU209*Mincers!W$52*(1+'Cost and Benefit Parameters'!$C$41)^AU$6</f>
        <v>2119679.5750095439</v>
      </c>
      <c r="AV211" s="1">
        <f>Cohort_CF!AV209*Mincers!X$52*(1+'Cost and Benefit Parameters'!$C$41)^AV$6</f>
        <v>2174336.8807454263</v>
      </c>
      <c r="AW211" s="1">
        <f>Cohort_CF!AW209*Mincers!Y$52*(1+'Cost and Benefit Parameters'!$C$41)^AW$6</f>
        <v>2229065.7196378764</v>
      </c>
      <c r="AX211" s="1">
        <f>Cohort_CF!AX209*Mincers!Z$52*(1+'Cost and Benefit Parameters'!$C$41)^AX$6</f>
        <v>2283801.4110150621</v>
      </c>
      <c r="AY211" s="1">
        <f>Cohort_CF!AY209*Mincers!AA$52*(1+'Cost and Benefit Parameters'!$C$41)^AY$6</f>
        <v>2338477.653820504</v>
      </c>
      <c r="AZ211" s="1">
        <f>Cohort_CF!AZ209*Mincers!AB$52*(1+'Cost and Benefit Parameters'!$C$41)^AZ$6</f>
        <v>2393026.6478272621</v>
      </c>
      <c r="BA211" s="1">
        <f>Cohort_CF!BA209*Mincers!AC$52*(1+'Cost and Benefit Parameters'!$C$41)^BA$6</f>
        <v>2447379.2223400087</v>
      </c>
      <c r="BB211" s="1">
        <f>Cohort_CF!BB209*Mincers!AD$52*(1+'Cost and Benefit Parameters'!$C$41)^BB$6</f>
        <v>2501464.9720954639</v>
      </c>
      <c r="BC211" s="1">
        <f>Cohort_CF!BC209*Mincers!AE$52*(1+'Cost and Benefit Parameters'!$C$41)^BC$6</f>
        <v>2555212.4000346046</v>
      </c>
      <c r="BD211" s="1">
        <f>Cohort_CF!BD209*Mincers!AF$52*(1+'Cost and Benefit Parameters'!$C$41)^BD$6</f>
        <v>2608549.0665830737</v>
      </c>
      <c r="BE211" s="1">
        <f>Cohort_CF!BE209*Mincers!AG$52*(1+'Cost and Benefit Parameters'!$C$41)^BE$6</f>
        <v>2661401.7450407767</v>
      </c>
      <c r="BF211" s="1">
        <f>Cohort_CF!BF209*Mincers!AH$52*(1+'Cost and Benefit Parameters'!$C$41)^BF$6</f>
        <v>2713696.5826466838</v>
      </c>
      <c r="BG211" s="1">
        <f>Cohort_CF!BG209*Mincers!AI$52*(1+'Cost and Benefit Parameters'!$C$41)^BG$6</f>
        <v>2765359.2668519551</v>
      </c>
      <c r="BH211" s="1">
        <f>Cohort_CF!BH209*Mincers!AJ$52*(1+'Cost and Benefit Parameters'!$C$41)^BH$6</f>
        <v>2816315.1963024982</v>
      </c>
      <c r="BI211" s="1">
        <f>Cohort_CF!BI209*Mincers!AK$52*(1+'Cost and Benefit Parameters'!$C$41)^BI$6</f>
        <v>2866489.6560024126</v>
      </c>
      <c r="BJ211" s="1">
        <f>Cohort_CF!BJ209*Mincers!AL$52*(1+'Cost and Benefit Parameters'!$C$41)^BJ$6</f>
        <v>2915807.9961017263</v>
      </c>
      <c r="BK211" s="1">
        <f>Cohort_CF!BK209*Mincers!AM$52*(1+'Cost and Benefit Parameters'!$C$41)^BK$6</f>
        <v>2964195.8137259809</v>
      </c>
      <c r="BL211" s="1">
        <f>Cohort_CF!BL209*Mincers!AN$52*(1+'Cost and Benefit Parameters'!$C$41)^BL$6</f>
        <v>3011579.1372419964</v>
      </c>
      <c r="BM211" s="1">
        <f>Cohort_CF!BM209*Mincers!AO$52*(1+'Cost and Benefit Parameters'!$C$41)^BM$6</f>
        <v>3057884.6123329531</v>
      </c>
      <c r="BN211" s="1">
        <f>Cohort_CF!BN209*Mincers!AP$52*(1+'Cost and Benefit Parameters'!$C$41)^BN$6</f>
        <v>3103039.6892380505</v>
      </c>
      <c r="BO211" s="1" t="str">
        <f>IF(BM188="","",'Cost and Benefit Parameters'!$L$30)</f>
        <v/>
      </c>
    </row>
    <row r="212" spans="1:72" x14ac:dyDescent="0.55000000000000004">
      <c r="A212" s="642"/>
      <c r="B212" t="s">
        <v>486</v>
      </c>
      <c r="I212" s="1" t="str">
        <f>IF(G189="","",'Cost and Benefit Parameters'!$L$30)</f>
        <v/>
      </c>
      <c r="J212" s="1" t="str">
        <f>IF(H189="","",'Cost and Benefit Parameters'!$L$30)</f>
        <v/>
      </c>
      <c r="K212" s="1" t="str">
        <f>IF(I189="","",'Cost and Benefit Parameters'!$L$30)</f>
        <v/>
      </c>
      <c r="L212" s="1" t="str">
        <f>IF(J189="","",'Cost and Benefit Parameters'!$L$30)</f>
        <v/>
      </c>
      <c r="M212" s="1" t="str">
        <f>IF(K189="","",'Cost and Benefit Parameters'!$L$30)</f>
        <v/>
      </c>
      <c r="N212" s="1" t="str">
        <f>IF(L189="","",'Cost and Benefit Parameters'!$L$30)</f>
        <v/>
      </c>
      <c r="O212" s="1" t="str">
        <f>IF(M189="","",'Cost and Benefit Parameters'!$L$30)</f>
        <v/>
      </c>
      <c r="P212" s="1" t="str">
        <f>IF(N189="","",'Cost and Benefit Parameters'!$L$30)</f>
        <v/>
      </c>
      <c r="Q212" s="1" t="str">
        <f>IF(O189="","",'Cost and Benefit Parameters'!$L$30)</f>
        <v/>
      </c>
      <c r="R212" s="1" t="str">
        <f>IF(P189="","",'Cost and Benefit Parameters'!$L$30)</f>
        <v/>
      </c>
      <c r="S212" s="1" t="str">
        <f>IF(Q189="","",'Cost and Benefit Parameters'!$L$30)</f>
        <v/>
      </c>
      <c r="T212" s="1" t="str">
        <f>IF(R189="","",'Cost and Benefit Parameters'!$L$30)</f>
        <v/>
      </c>
      <c r="U212" s="1" t="str">
        <f>IF(S189="","",'Cost and Benefit Parameters'!$L$30)</f>
        <v/>
      </c>
      <c r="V212" s="1" t="str">
        <f>IF(T189="","",'Cost and Benefit Parameters'!$L$30)</f>
        <v/>
      </c>
      <c r="W212" s="1" t="str">
        <f>IF(U189="","",'Cost and Benefit Parameters'!$L$30)</f>
        <v/>
      </c>
      <c r="X212" s="1" t="str">
        <f>IF(V189="","",'Cost and Benefit Parameters'!$L$30)</f>
        <v/>
      </c>
      <c r="Y212" s="1" t="str">
        <f>IF(W189="","",'Cost and Benefit Parameters'!$L$30)</f>
        <v/>
      </c>
      <c r="Z212" s="1" t="str">
        <f>IF(X189="","",'Cost and Benefit Parameters'!$L$30)</f>
        <v/>
      </c>
      <c r="AA212" s="1" t="str">
        <f>IF(Y189="","",'Cost and Benefit Parameters'!$L$30)</f>
        <v/>
      </c>
      <c r="AB212" s="1">
        <f>Cohort_CF!AB210*Mincers!C$52*(1+'Cost and Benefit Parameters'!$C$41)^AB$6</f>
        <v>1146997.5370042818</v>
      </c>
      <c r="AC212" s="1">
        <f>Cohort_CF!AC210*Mincers!D$52*(1+'Cost and Benefit Parameters'!$C$41)^AC$6</f>
        <v>1191492.2260748628</v>
      </c>
      <c r="AD212" s="1">
        <f>Cohort_CF!AD210*Mincers!E$52*(1+'Cost and Benefit Parameters'!$C$41)^AD$6</f>
        <v>1236970.5620764743</v>
      </c>
      <c r="AE212" s="1">
        <f>Cohort_CF!AE210*Mincers!F$52*(1+'Cost and Benefit Parameters'!$C$41)^AE$6</f>
        <v>1283414.4912054874</v>
      </c>
      <c r="AF212" s="1">
        <f>Cohort_CF!AF210*Mincers!G$52*(1+'Cost and Benefit Parameters'!$C$41)^AF$6</f>
        <v>1338946.2175540656</v>
      </c>
      <c r="AG212" s="1">
        <f>Cohort_CF!AG210*Mincers!H$52*(1+'Cost and Benefit Parameters'!$C$41)^AG$6</f>
        <v>1386720.6318058562</v>
      </c>
      <c r="AH212" s="1">
        <f>Cohort_CF!AH210*Mincers!I$52*(1+'Cost and Benefit Parameters'!$C$41)^AH$6</f>
        <v>1435338.2048385006</v>
      </c>
      <c r="AI212" s="1">
        <f>Cohort_CF!AI210*Mincers!J$52*(1+'Cost and Benefit Parameters'!$C$41)^AI$6</f>
        <v>1484769.1512972191</v>
      </c>
      <c r="AJ212" s="1">
        <f>Cohort_CF!AJ210*Mincers!K$52*(1+'Cost and Benefit Parameters'!$C$41)^AJ$6</f>
        <v>1534981.1621365754</v>
      </c>
      <c r="AK212" s="1">
        <f>Cohort_CF!AK210*Mincers!L$52*(1+'Cost and Benefit Parameters'!$C$41)^AK$6</f>
        <v>1585939.3965595618</v>
      </c>
      <c r="AL212" s="1">
        <f>Cohort_CF!AL210*Mincers!M$52*(1+'Cost and Benefit Parameters'!$C$41)^AL$6</f>
        <v>1637606.4814015331</v>
      </c>
      <c r="AM212" s="1">
        <f>Cohort_CF!AM210*Mincers!N$52*(1+'Cost and Benefit Parameters'!$C$41)^AM$6</f>
        <v>1689942.5182129084</v>
      </c>
      <c r="AN212" s="1">
        <f>Cohort_CF!AN210*Mincers!O$52*(1+'Cost and Benefit Parameters'!$C$41)^AN$6</f>
        <v>1742905.0982702228</v>
      </c>
      <c r="AO212" s="1">
        <f>Cohort_CF!AO210*Mincers!P$52*(1+'Cost and Benefit Parameters'!$C$41)^AO$6</f>
        <v>1796449.3257189307</v>
      </c>
      <c r="AP212" s="1">
        <f>Cohort_CF!AP210*Mincers!Q$52*(1+'Cost and Benefit Parameters'!$C$41)^AP$6</f>
        <v>1850527.8490230662</v>
      </c>
      <c r="AQ212" s="1">
        <f>Cohort_CF!AQ210*Mincers!R$52*(1+'Cost and Benefit Parameters'!$C$41)^AQ$6</f>
        <v>1905090.9008672698</v>
      </c>
      <c r="AR212" s="1">
        <f>Cohort_CF!AR210*Mincers!S$52*(1+'Cost and Benefit Parameters'!$C$41)^AR$6</f>
        <v>1960086.346624827</v>
      </c>
      <c r="AS212" s="1">
        <f>Cohort_CF!AS210*Mincers!T$52*(1+'Cost and Benefit Parameters'!$C$41)^AS$6</f>
        <v>2015459.7414727153</v>
      </c>
      <c r="AT212" s="1">
        <f>Cohort_CF!AT210*Mincers!U$52*(1+'Cost and Benefit Parameters'!$C$41)^AT$6</f>
        <v>2071154.3961998872</v>
      </c>
      <c r="AU212" s="1">
        <f>Cohort_CF!AU210*Mincers!V$52*(1+'Cost and Benefit Parameters'!$C$41)^AU$6</f>
        <v>2127111.4517196193</v>
      </c>
      <c r="AV212" s="1">
        <f>Cohort_CF!AV210*Mincers!W$52*(1+'Cost and Benefit Parameters'!$C$41)^AV$6</f>
        <v>2183269.9622598304</v>
      </c>
      <c r="AW212" s="1">
        <f>Cohort_CF!AW210*Mincers!X$52*(1+'Cost and Benefit Parameters'!$C$41)^AW$6</f>
        <v>2239566.9871677891</v>
      </c>
      <c r="AX212" s="1">
        <f>Cohort_CF!AX210*Mincers!Y$52*(1+'Cost and Benefit Parameters'!$C$41)^AX$6</f>
        <v>2295937.6912270123</v>
      </c>
      <c r="AY212" s="1">
        <f>Cohort_CF!AY210*Mincers!Z$52*(1+'Cost and Benefit Parameters'!$C$41)^AY$6</f>
        <v>2352315.4533455144</v>
      </c>
      <c r="AZ212" s="1">
        <f>Cohort_CF!AZ210*Mincers!AA$52*(1+'Cost and Benefit Parameters'!$C$41)^AZ$6</f>
        <v>2408631.983435119</v>
      </c>
      <c r="BA212" s="1">
        <f>Cohort_CF!BA210*Mincers!AB$52*(1+'Cost and Benefit Parameters'!$C$41)^BA$6</f>
        <v>2464817.4472620804</v>
      </c>
      <c r="BB212" s="1">
        <f>Cohort_CF!BB210*Mincers!AC$52*(1+'Cost and Benefit Parameters'!$C$41)^BB$6</f>
        <v>2520800.5990102086</v>
      </c>
      <c r="BC212" s="1">
        <f>Cohort_CF!BC210*Mincers!AD$52*(1+'Cost and Benefit Parameters'!$C$41)^BC$6</f>
        <v>2576508.9212583271</v>
      </c>
      <c r="BD212" s="1">
        <f>Cohort_CF!BD210*Mincers!AE$52*(1+'Cost and Benefit Parameters'!$C$41)^BD$6</f>
        <v>2631868.7720356425</v>
      </c>
      <c r="BE212" s="1">
        <f>Cohort_CF!BE210*Mincers!AF$52*(1+'Cost and Benefit Parameters'!$C$41)^BE$6</f>
        <v>2686805.5385805662</v>
      </c>
      <c r="BF212" s="1">
        <f>Cohort_CF!BF210*Mincers!AG$52*(1+'Cost and Benefit Parameters'!$C$41)^BF$6</f>
        <v>2741243.797392</v>
      </c>
      <c r="BG212" s="1">
        <f>Cohort_CF!BG210*Mincers!AH$52*(1+'Cost and Benefit Parameters'!$C$41)^BG$6</f>
        <v>2795107.4801260838</v>
      </c>
      <c r="BH212" s="1">
        <f>Cohort_CF!BH210*Mincers!AI$52*(1+'Cost and Benefit Parameters'!$C$41)^BH$6</f>
        <v>2848320.0448575141</v>
      </c>
      <c r="BI212" s="1">
        <f>Cohort_CF!BI210*Mincers!AJ$52*(1+'Cost and Benefit Parameters'!$C$41)^BI$6</f>
        <v>2900804.6521915733</v>
      </c>
      <c r="BJ212" s="1">
        <f>Cohort_CF!BJ210*Mincers!AK$52*(1+'Cost and Benefit Parameters'!$C$41)^BJ$6</f>
        <v>2952484.3456824841</v>
      </c>
      <c r="BK212" s="1">
        <f>Cohort_CF!BK210*Mincers!AL$52*(1+'Cost and Benefit Parameters'!$C$41)^BK$6</f>
        <v>3003282.2359847785</v>
      </c>
      <c r="BL212" s="1">
        <f>Cohort_CF!BL210*Mincers!AM$52*(1+'Cost and Benefit Parameters'!$C$41)^BL$6</f>
        <v>3053121.6881377604</v>
      </c>
      <c r="BM212" s="1">
        <f>Cohort_CF!BM210*Mincers!AN$52*(1+'Cost and Benefit Parameters'!$C$41)^BM$6</f>
        <v>3101926.5113592562</v>
      </c>
      <c r="BN212" s="1">
        <f>Cohort_CF!BN210*Mincers!AO$52*(1+'Cost and Benefit Parameters'!$C$41)^BN$6</f>
        <v>3149621.1507029417</v>
      </c>
      <c r="BO212" s="1">
        <f>Cohort_CF!BO210*Mincers!AP$52*(1+'Cost and Benefit Parameters'!$C$41)^BO$6</f>
        <v>3196130.8799151918</v>
      </c>
    </row>
    <row r="213" spans="1:72" x14ac:dyDescent="0.55000000000000004">
      <c r="A213" s="643"/>
      <c r="B213" s="329" t="s">
        <v>525</v>
      </c>
      <c r="C213" s="329"/>
      <c r="D213" s="329"/>
      <c r="E213" s="329"/>
      <c r="F213" s="329"/>
      <c r="G213" s="329"/>
      <c r="H213" s="329"/>
      <c r="I213" s="330">
        <f>SUM(I193:I212)</f>
        <v>654116.66814123583</v>
      </c>
      <c r="J213" s="330">
        <f t="shared" ref="J213:BO213" si="18">SUM(J193:J212)</f>
        <v>1353231.5357710021</v>
      </c>
      <c r="K213" s="330">
        <f t="shared" si="18"/>
        <v>2099255.5089740381</v>
      </c>
      <c r="L213" s="330">
        <f t="shared" si="18"/>
        <v>2894146.5251856851</v>
      </c>
      <c r="M213" s="330">
        <f t="shared" si="18"/>
        <v>3744553.2394650192</v>
      </c>
      <c r="N213" s="330">
        <f t="shared" si="18"/>
        <v>4647717.2360596545</v>
      </c>
      <c r="O213" s="330">
        <f t="shared" si="18"/>
        <v>5605702.0751101524</v>
      </c>
      <c r="P213" s="330">
        <f t="shared" si="18"/>
        <v>6620616.2373896623</v>
      </c>
      <c r="Q213" s="330">
        <f t="shared" si="18"/>
        <v>7694613.0326973731</v>
      </c>
      <c r="R213" s="330">
        <f t="shared" si="18"/>
        <v>8829890.5009067468</v>
      </c>
      <c r="S213" s="330">
        <f t="shared" si="18"/>
        <v>10028691.309693884</v>
      </c>
      <c r="T213" s="330">
        <f t="shared" si="18"/>
        <v>11293302.653236881</v>
      </c>
      <c r="U213" s="330">
        <f t="shared" si="18"/>
        <v>12626056.156436762</v>
      </c>
      <c r="V213" s="330">
        <f t="shared" si="18"/>
        <v>14029327.789463071</v>
      </c>
      <c r="W213" s="330">
        <f t="shared" si="18"/>
        <v>15505537.797671147</v>
      </c>
      <c r="X213" s="330">
        <f t="shared" si="18"/>
        <v>17057150.652172428</v>
      </c>
      <c r="Y213" s="330">
        <f t="shared" si="18"/>
        <v>18686675.026562575</v>
      </c>
      <c r="Z213" s="330">
        <f t="shared" si="18"/>
        <v>20396663.805523321</v>
      </c>
      <c r="AA213" s="330">
        <f t="shared" si="18"/>
        <v>22189714.131211903</v>
      </c>
      <c r="AB213" s="330">
        <f t="shared" si="18"/>
        <v>24068467.493535582</v>
      </c>
      <c r="AC213" s="330">
        <f t="shared" si="18"/>
        <v>24854202.407462221</v>
      </c>
      <c r="AD213" s="330">
        <f t="shared" si="18"/>
        <v>25649785.245720048</v>
      </c>
      <c r="AE213" s="330">
        <f t="shared" si="18"/>
        <v>26454540.307890479</v>
      </c>
      <c r="AF213" s="330">
        <f t="shared" si="18"/>
        <v>27267752.224882256</v>
      </c>
      <c r="AG213" s="330">
        <f t="shared" si="18"/>
        <v>28080279.351433374</v>
      </c>
      <c r="AH213" s="330">
        <f t="shared" si="18"/>
        <v>28900016.430032134</v>
      </c>
      <c r="AI213" s="330">
        <f t="shared" si="18"/>
        <v>29726195.929944094</v>
      </c>
      <c r="AJ213" s="330">
        <f t="shared" si="18"/>
        <v>30558016.61775618</v>
      </c>
      <c r="AK213" s="330">
        <f t="shared" si="18"/>
        <v>31394644.504382778</v>
      </c>
      <c r="AL213" s="330">
        <f t="shared" si="18"/>
        <v>32235213.916471291</v>
      </c>
      <c r="AM213" s="330">
        <f t="shared" si="18"/>
        <v>33078828.691859379</v>
      </c>
      <c r="AN213" s="330">
        <f t="shared" si="18"/>
        <v>33924563.498209253</v>
      </c>
      <c r="AO213" s="330">
        <f t="shared" si="18"/>
        <v>34771465.273407757</v>
      </c>
      <c r="AP213" s="330">
        <f t="shared" si="18"/>
        <v>35618554.785775371</v>
      </c>
      <c r="AQ213" s="330">
        <f t="shared" si="18"/>
        <v>36464828.311578542</v>
      </c>
      <c r="AR213" s="330">
        <f t="shared" si="18"/>
        <v>37309259.426787198</v>
      </c>
      <c r="AS213" s="330">
        <f t="shared" si="18"/>
        <v>38150800.909468651</v>
      </c>
      <c r="AT213" s="330">
        <f t="shared" si="18"/>
        <v>38988386.748661466</v>
      </c>
      <c r="AU213" s="330">
        <f t="shared" si="18"/>
        <v>39820934.255032606</v>
      </c>
      <c r="AV213" s="330">
        <f t="shared" si="18"/>
        <v>40647346.268090099</v>
      </c>
      <c r="AW213" s="330">
        <f t="shared" si="18"/>
        <v>39617998.595005184</v>
      </c>
      <c r="AX213" s="330">
        <f t="shared" si="18"/>
        <v>38499784.556072511</v>
      </c>
      <c r="AY213" s="330">
        <f t="shared" si="18"/>
        <v>37289962.270790868</v>
      </c>
      <c r="AZ213" s="330">
        <f t="shared" si="18"/>
        <v>35985776.22196871</v>
      </c>
      <c r="BA213" s="330">
        <f t="shared" si="18"/>
        <v>34584458.565689608</v>
      </c>
      <c r="BB213" s="330">
        <f t="shared" si="18"/>
        <v>33083230.351980351</v>
      </c>
      <c r="BC213" s="330">
        <f t="shared" si="18"/>
        <v>31479302.645559248</v>
      </c>
      <c r="BD213" s="330">
        <f t="shared" si="18"/>
        <v>29769877.536029942</v>
      </c>
      <c r="BE213" s="330">
        <f t="shared" si="18"/>
        <v>27952149.026914131</v>
      </c>
      <c r="BF213" s="330">
        <f t="shared" si="18"/>
        <v>26023303.792983569</v>
      </c>
      <c r="BG213" s="330">
        <f t="shared" si="18"/>
        <v>23980521.795459311</v>
      </c>
      <c r="BH213" s="330">
        <f t="shared" si="18"/>
        <v>21820976.744793229</v>
      </c>
      <c r="BI213" s="330">
        <f t="shared" si="18"/>
        <v>19541836.400933784</v>
      </c>
      <c r="BJ213" s="330">
        <f t="shared" si="18"/>
        <v>17140262.701204475</v>
      </c>
      <c r="BK213" s="330">
        <f t="shared" si="18"/>
        <v>14613411.706187652</v>
      </c>
      <c r="BL213" s="330">
        <f t="shared" si="18"/>
        <v>11958433.354308961</v>
      </c>
      <c r="BM213" s="330">
        <f t="shared" si="18"/>
        <v>9172471.0161563363</v>
      </c>
      <c r="BN213" s="330">
        <f t="shared" si="18"/>
        <v>6252660.8399409922</v>
      </c>
      <c r="BO213" s="330">
        <f t="shared" si="18"/>
        <v>3196130.8799151918</v>
      </c>
      <c r="BP213" s="329"/>
      <c r="BQ213" s="329"/>
      <c r="BR213" s="329"/>
      <c r="BS213" s="329"/>
      <c r="BT213" s="329"/>
    </row>
    <row r="214" spans="1:72" x14ac:dyDescent="0.55000000000000004">
      <c r="B214" s="329" t="s">
        <v>526</v>
      </c>
      <c r="C214" s="329"/>
      <c r="D214" s="329"/>
      <c r="E214" s="329"/>
      <c r="F214" s="329"/>
      <c r="G214" s="329"/>
      <c r="H214" s="329"/>
      <c r="I214" s="329">
        <f>'Cost and Benefit Parameters'!$C$46*Income_CF!I213</f>
        <v>452648.73435373517</v>
      </c>
      <c r="J214" s="329">
        <f>'Cost and Benefit Parameters'!$C$46*Income_CF!J213</f>
        <v>936436.2227535334</v>
      </c>
      <c r="K214" s="329">
        <f>'Cost and Benefit Parameters'!$C$46*Income_CF!K213</f>
        <v>1452684.8122100343</v>
      </c>
      <c r="L214" s="329">
        <f>'Cost and Benefit Parameters'!$C$46*Income_CF!L213</f>
        <v>2002749.3954284939</v>
      </c>
      <c r="M214" s="329">
        <f>'Cost and Benefit Parameters'!$C$46*Income_CF!M213</f>
        <v>2591230.8417097931</v>
      </c>
      <c r="N214" s="329">
        <f>'Cost and Benefit Parameters'!$C$46*Income_CF!N213</f>
        <v>3216220.3273532805</v>
      </c>
      <c r="O214" s="329">
        <f>'Cost and Benefit Parameters'!$C$46*Income_CF!O213</f>
        <v>3879145.8359762253</v>
      </c>
      <c r="P214" s="329">
        <f>'Cost and Benefit Parameters'!$C$46*Income_CF!P213</f>
        <v>4581466.4362736456</v>
      </c>
      <c r="Q214" s="329">
        <f>'Cost and Benefit Parameters'!$C$46*Income_CF!Q213</f>
        <v>5324672.2186265821</v>
      </c>
      <c r="R214" s="329">
        <f>'Cost and Benefit Parameters'!$C$46*Income_CF!R213</f>
        <v>6110284.2266274681</v>
      </c>
      <c r="S214" s="329">
        <f>'Cost and Benefit Parameters'!$C$46*Income_CF!S213</f>
        <v>6939854.3863081671</v>
      </c>
      <c r="T214" s="329">
        <f>'Cost and Benefit Parameters'!$C$46*Income_CF!T213</f>
        <v>7814965.4360399209</v>
      </c>
      <c r="U214" s="329">
        <f>'Cost and Benefit Parameters'!$C$46*Income_CF!U213</f>
        <v>8737230.8602542393</v>
      </c>
      <c r="V214" s="329">
        <f>'Cost and Benefit Parameters'!$C$46*Income_CF!V213</f>
        <v>9708294.8303084448</v>
      </c>
      <c r="W214" s="329">
        <f>'Cost and Benefit Parameters'!$C$46*Income_CF!W213</f>
        <v>10729832.155988432</v>
      </c>
      <c r="X214" s="329">
        <f>'Cost and Benefit Parameters'!$C$46*Income_CF!X213</f>
        <v>11803548.251303319</v>
      </c>
      <c r="Y214" s="329">
        <f>'Cost and Benefit Parameters'!$C$46*Income_CF!Y213</f>
        <v>12931179.118381301</v>
      </c>
      <c r="Z214" s="329">
        <f>'Cost and Benefit Parameters'!$C$46*Income_CF!Z213</f>
        <v>14114491.353422137</v>
      </c>
      <c r="AA214" s="329">
        <f>'Cost and Benefit Parameters'!$C$46*Income_CF!AA213</f>
        <v>15355282.178798636</v>
      </c>
      <c r="AB214" s="329">
        <f>'Cost and Benefit Parameters'!$C$46*Income_CF!AB213</f>
        <v>16655379.505526621</v>
      </c>
      <c r="AC214" s="329">
        <f>'Cost and Benefit Parameters'!$C$46*Income_CF!AC213</f>
        <v>17199108.065963857</v>
      </c>
      <c r="AD214" s="329">
        <f>'Cost and Benefit Parameters'!$C$46*Income_CF!AD213</f>
        <v>17749651.390038271</v>
      </c>
      <c r="AE214" s="329">
        <f>'Cost and Benefit Parameters'!$C$46*Income_CF!AE213</f>
        <v>18306541.893060211</v>
      </c>
      <c r="AF214" s="329">
        <f>'Cost and Benefit Parameters'!$C$46*Income_CF!AF213</f>
        <v>18869284.539618518</v>
      </c>
      <c r="AG214" s="329">
        <f>'Cost and Benefit Parameters'!$C$46*Income_CF!AG213</f>
        <v>19431553.311191894</v>
      </c>
      <c r="AH214" s="329">
        <f>'Cost and Benefit Parameters'!$C$46*Income_CF!AH213</f>
        <v>19998811.369582236</v>
      </c>
      <c r="AI214" s="329">
        <f>'Cost and Benefit Parameters'!$C$46*Income_CF!AI213</f>
        <v>20570527.58352131</v>
      </c>
      <c r="AJ214" s="329">
        <f>'Cost and Benefit Parameters'!$C$46*Income_CF!AJ213</f>
        <v>21146147.499487277</v>
      </c>
      <c r="AK214" s="329">
        <f>'Cost and Benefit Parameters'!$C$46*Income_CF!AK213</f>
        <v>21725093.997032881</v>
      </c>
      <c r="AL214" s="329">
        <f>'Cost and Benefit Parameters'!$C$46*Income_CF!AL213</f>
        <v>22306768.030198131</v>
      </c>
      <c r="AM214" s="329">
        <f>'Cost and Benefit Parameters'!$C$46*Income_CF!AM213</f>
        <v>22890549.454766687</v>
      </c>
      <c r="AN214" s="329">
        <f>'Cost and Benefit Parameters'!$C$46*Income_CF!AN213</f>
        <v>23475797.940760802</v>
      </c>
      <c r="AO214" s="329">
        <f>'Cost and Benefit Parameters'!$C$46*Income_CF!AO213</f>
        <v>24061853.969198167</v>
      </c>
      <c r="AP214" s="329">
        <f>'Cost and Benefit Parameters'!$C$46*Income_CF!AP213</f>
        <v>24648039.911756556</v>
      </c>
      <c r="AQ214" s="329">
        <f>'Cost and Benefit Parameters'!$C$46*Income_CF!AQ213</f>
        <v>25233661.191612348</v>
      </c>
      <c r="AR214" s="329">
        <f>'Cost and Benefit Parameters'!$C$46*Income_CF!AR213</f>
        <v>25818007.523336738</v>
      </c>
      <c r="AS214" s="329">
        <f>'Cost and Benefit Parameters'!$C$46*Income_CF!AS213</f>
        <v>26400354.229352303</v>
      </c>
      <c r="AT214" s="329">
        <f>'Cost and Benefit Parameters'!$C$46*Income_CF!AT213</f>
        <v>26979963.630073734</v>
      </c>
      <c r="AU214" s="329">
        <f>'Cost and Benefit Parameters'!$C$46*Income_CF!AU213</f>
        <v>27556086.50448256</v>
      </c>
      <c r="AV214" s="329">
        <f>'Cost and Benefit Parameters'!$C$46*Income_CF!AV213</f>
        <v>28127963.617518347</v>
      </c>
      <c r="AW214" s="329">
        <f>'Cost and Benefit Parameters'!$C$46*Income_CF!AW213</f>
        <v>27415655.027743585</v>
      </c>
      <c r="AX214" s="329">
        <f>'Cost and Benefit Parameters'!$C$46*Income_CF!AX213</f>
        <v>26641850.912802175</v>
      </c>
      <c r="AY214" s="329">
        <f>'Cost and Benefit Parameters'!$C$46*Income_CF!AY213</f>
        <v>25804653.89138728</v>
      </c>
      <c r="AZ214" s="329">
        <f>'Cost and Benefit Parameters'!$C$46*Income_CF!AZ213</f>
        <v>24902157.145602345</v>
      </c>
      <c r="BA214" s="329">
        <f>'Cost and Benefit Parameters'!$C$46*Income_CF!BA213</f>
        <v>23932445.327457208</v>
      </c>
      <c r="BB214" s="329">
        <f>'Cost and Benefit Parameters'!$C$46*Income_CF!BB213</f>
        <v>22893595.403570402</v>
      </c>
      <c r="BC214" s="329">
        <f>'Cost and Benefit Parameters'!$C$46*Income_CF!BC213</f>
        <v>21783677.430726998</v>
      </c>
      <c r="BD214" s="329">
        <f>'Cost and Benefit Parameters'!$C$46*Income_CF!BD213</f>
        <v>20600755.25493272</v>
      </c>
      <c r="BE214" s="329">
        <f>'Cost and Benefit Parameters'!$C$46*Income_CF!BE213</f>
        <v>19342887.126624577</v>
      </c>
      <c r="BF214" s="329">
        <f>'Cost and Benefit Parameters'!$C$46*Income_CF!BF213</f>
        <v>18008126.224744629</v>
      </c>
      <c r="BG214" s="329">
        <f>'Cost and Benefit Parameters'!$C$46*Income_CF!BG213</f>
        <v>16594521.082457842</v>
      </c>
      <c r="BH214" s="329">
        <f>'Cost and Benefit Parameters'!$C$46*Income_CF!BH213</f>
        <v>15100115.907396913</v>
      </c>
      <c r="BI214" s="329">
        <f>'Cost and Benefit Parameters'!$C$46*Income_CF!BI213</f>
        <v>13522950.789446177</v>
      </c>
      <c r="BJ214" s="329">
        <f>'Cost and Benefit Parameters'!$C$46*Income_CF!BJ213</f>
        <v>11861061.789233496</v>
      </c>
      <c r="BK214" s="329">
        <f>'Cost and Benefit Parameters'!$C$46*Income_CF!BK213</f>
        <v>10112480.900681855</v>
      </c>
      <c r="BL214" s="329">
        <f>'Cost and Benefit Parameters'!$C$46*Income_CF!BL213</f>
        <v>8275235.8811818007</v>
      </c>
      <c r="BM214" s="329">
        <f>'Cost and Benefit Parameters'!$C$46*Income_CF!BM213</f>
        <v>6347349.9431801839</v>
      </c>
      <c r="BN214" s="329">
        <f>'Cost and Benefit Parameters'!$C$46*Income_CF!BN213</f>
        <v>4326841.3012391664</v>
      </c>
      <c r="BO214" s="329">
        <f>'Cost and Benefit Parameters'!$C$46*Income_CF!BO213</f>
        <v>2211722.5689013125</v>
      </c>
      <c r="BP214" s="329"/>
      <c r="BQ214" s="329"/>
      <c r="BR214" s="329"/>
      <c r="BS214" s="329"/>
      <c r="BT214" s="329"/>
    </row>
    <row r="215" spans="1:72" x14ac:dyDescent="0.55000000000000004">
      <c r="A215" s="641" t="s">
        <v>493</v>
      </c>
      <c r="B215" s="128" t="s">
        <v>501</v>
      </c>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row>
    <row r="216" spans="1:72" x14ac:dyDescent="0.55000000000000004">
      <c r="A216" s="642"/>
      <c r="B216" t="s">
        <v>466</v>
      </c>
      <c r="M216" s="1">
        <f>Cohort_CF!M214*Mincers!C$59*(1+'Cost and Benefit Parameters'!$C$41)^M$6</f>
        <v>1711897.3579748888</v>
      </c>
      <c r="N216" s="1">
        <f>Cohort_CF!N214*Mincers!D$59*(1+'Cost and Benefit Parameters'!$C$41)^N$6</f>
        <v>1778305.8185046141</v>
      </c>
      <c r="O216" s="1">
        <f>Cohort_CF!O214*Mincers!E$59*(1+'Cost and Benefit Parameters'!$C$41)^O$6</f>
        <v>1846182.3751096027</v>
      </c>
      <c r="P216" s="1">
        <f>Cohort_CF!P214*Mincers!F$59*(1+'Cost and Benefit Parameters'!$C$41)^P$6</f>
        <v>1915500.0824323115</v>
      </c>
      <c r="Q216" s="1">
        <f>Cohort_CF!Q214*Mincers!G$59*(1+'Cost and Benefit Parameters'!$C$41)^Q$6</f>
        <v>1998381.355105489</v>
      </c>
      <c r="R216" s="1">
        <f>Cohort_CF!R214*Mincers!H$59*(1+'Cost and Benefit Parameters'!$C$41)^R$6</f>
        <v>2069684.8155732802</v>
      </c>
      <c r="S216" s="1">
        <f>Cohort_CF!S214*Mincers!I$59*(1+'Cost and Benefit Parameters'!$C$41)^S$6</f>
        <v>2142246.6931193382</v>
      </c>
      <c r="T216" s="1">
        <f>Cohort_CF!T214*Mincers!J$59*(1+'Cost and Benefit Parameters'!$C$41)^T$6</f>
        <v>2216022.5330098849</v>
      </c>
      <c r="U216" s="1">
        <f>Cohort_CF!U214*Mincers!K$59*(1+'Cost and Benefit Parameters'!$C$41)^U$6</f>
        <v>2290964.1138950572</v>
      </c>
      <c r="V216" s="1">
        <f>Cohort_CF!V214*Mincers!L$59*(1+'Cost and Benefit Parameters'!$C$41)^V$6</f>
        <v>2367019.4357779752</v>
      </c>
      <c r="W216" s="1">
        <f>Cohort_CF!W214*Mincers!M$59*(1+'Cost and Benefit Parameters'!$C$41)^W$6</f>
        <v>2444132.7190952566</v>
      </c>
      <c r="X216" s="1">
        <f>Cohort_CF!X214*Mincers!N$59*(1+'Cost and Benefit Parameters'!$C$41)^X$6</f>
        <v>2522244.4152879715</v>
      </c>
      <c r="Y216" s="1">
        <f>Cohort_CF!Y214*Mincers!O$59*(1+'Cost and Benefit Parameters'!$C$41)^Y$6</f>
        <v>2601291.2292056824</v>
      </c>
      <c r="Z216" s="1">
        <f>Cohort_CF!Z214*Mincers!P$59*(1+'Cost and Benefit Parameters'!$C$41)^Z$6</f>
        <v>2681206.1536471518</v>
      </c>
      <c r="AA216" s="1">
        <f>Cohort_CF!AA214*Mincers!Q$59*(1+'Cost and Benefit Parameters'!$C$41)^AA$6</f>
        <v>2761918.5162990582</v>
      </c>
      <c r="AB216" s="1">
        <f>Cohort_CF!AB214*Mincers!R$59*(1+'Cost and Benefit Parameters'!$C$41)^AB$6</f>
        <v>2843354.0392898903</v>
      </c>
      <c r="AC216" s="1">
        <f>Cohort_CF!AC214*Mincers!S$59*(1+'Cost and Benefit Parameters'!$C$41)^AC$6</f>
        <v>2925434.9115286437</v>
      </c>
      <c r="AD216" s="1">
        <f>Cohort_CF!AD214*Mincers!T$59*(1+'Cost and Benefit Parameters'!$C$41)^AD$6</f>
        <v>3008079.8739492088</v>
      </c>
      <c r="AE216" s="1">
        <f>Cohort_CF!AE214*Mincers!U$59*(1+'Cost and Benefit Parameters'!$C$41)^AE$6</f>
        <v>3091204.3177294335</v>
      </c>
      <c r="AF216" s="1">
        <f>Cohort_CF!AF214*Mincers!V$59*(1+'Cost and Benefit Parameters'!$C$41)^AF$6</f>
        <v>3174720.3955010348</v>
      </c>
      <c r="AG216" s="1">
        <f>Cohort_CF!AG214*Mincers!W$59*(1+'Cost and Benefit Parameters'!$C$41)^AG$6</f>
        <v>3258537.1455113995</v>
      </c>
      <c r="AH216" s="1">
        <f>Cohort_CF!AH214*Mincers!X$59*(1+'Cost and Benefit Parameters'!$C$41)^AH$6</f>
        <v>3342560.6286424072</v>
      </c>
      <c r="AI216" s="1">
        <f>Cohort_CF!AI214*Mincers!Y$59*(1+'Cost and Benefit Parameters'!$C$41)^AI$6</f>
        <v>3426694.078133679</v>
      </c>
      <c r="AJ216" s="1">
        <f>Cohort_CF!AJ214*Mincers!Z$59*(1+'Cost and Benefit Parameters'!$C$41)^AJ$6</f>
        <v>3510838.0618001753</v>
      </c>
      <c r="AK216" s="1">
        <f>Cohort_CF!AK214*Mincers!AA$59*(1+'Cost and Benefit Parameters'!$C$41)^AK$6</f>
        <v>3594890.6564748841</v>
      </c>
      <c r="AL216" s="1">
        <f>Cohort_CF!AL214*Mincers!AB$59*(1+'Cost and Benefit Parameters'!$C$41)^AL$6</f>
        <v>3678747.6343487664</v>
      </c>
      <c r="AM216" s="1">
        <f>Cohort_CF!AM214*Mincers!AC$59*(1+'Cost and Benefit Parameters'!$C$41)^AM$6</f>
        <v>3762302.6608216544</v>
      </c>
      <c r="AN216" s="1">
        <f>Cohort_CF!AN214*Mincers!AD$59*(1+'Cost and Benefit Parameters'!$C$41)^AN$6</f>
        <v>3845447.5034190025</v>
      </c>
      <c r="AO216" s="1">
        <f>Cohort_CF!AO214*Mincers!AE$59*(1+'Cost and Benefit Parameters'!$C$41)^AO$6</f>
        <v>3928072.2512725084</v>
      </c>
      <c r="AP216" s="1">
        <f>Cohort_CF!AP214*Mincers!AF$59*(1+'Cost and Benefit Parameters'!$C$41)^AP$6</f>
        <v>4010065.54460561</v>
      </c>
      <c r="AQ216" s="1">
        <f>Cohort_CF!AQ214*Mincers!AG$59*(1+'Cost and Benefit Parameters'!$C$41)^AQ$6</f>
        <v>4091314.8136105337</v>
      </c>
      <c r="AR216" s="1">
        <f>Cohort_CF!AR214*Mincers!AH$59*(1+'Cost and Benefit Parameters'!$C$41)^AR$6</f>
        <v>4171706.5260496973</v>
      </c>
      <c r="AS216" s="1">
        <f>Cohort_CF!AS214*Mincers!AI$59*(1+'Cost and Benefit Parameters'!$C$41)^AS$6</f>
        <v>4251126.4428637503</v>
      </c>
      <c r="AT216" s="1">
        <f>Cohort_CF!AT214*Mincers!AJ$59*(1+'Cost and Benefit Parameters'!$C$41)^AT$6</f>
        <v>4329459.8810193278</v>
      </c>
      <c r="AU216" s="1">
        <f>Cohort_CF!AU214*Mincers!AK$59*(1+'Cost and Benefit Parameters'!$C$41)^AU$6</f>
        <v>4406591.9827840012</v>
      </c>
      <c r="AV216" s="1">
        <f>Cohort_CF!AV214*Mincers!AL$59*(1+'Cost and Benefit Parameters'!$C$41)^AV$6</f>
        <v>4482407.9905727524</v>
      </c>
      <c r="AW216" s="1">
        <f>Cohort_CF!AW214*Mincers!AM$59*(1+'Cost and Benefit Parameters'!$C$41)^AW$6</f>
        <v>4556793.5264706258</v>
      </c>
      <c r="AX216" s="1">
        <f>Cohort_CF!AX214*Mincers!AN$59*(1+'Cost and Benefit Parameters'!$C$41)^AX$6</f>
        <v>4629634.8755004779</v>
      </c>
      <c r="AY216" s="1">
        <f>Cohort_CF!AY214*Mincers!AO$59*(1+'Cost and Benefit Parameters'!$C$41)^AY$6</f>
        <v>4700819.2716721296</v>
      </c>
      <c r="AZ216" s="1">
        <f>Cohort_CF!AZ214*Mincers!AP$59*(1+'Cost and Benefit Parameters'!$C$41)^AZ$6</f>
        <v>4770235.1858218042</v>
      </c>
      <c r="BA216" s="1" t="str">
        <f>IF(AW193="","",'Cost and Benefit Parameters'!$L$32)</f>
        <v/>
      </c>
      <c r="BB216" s="1" t="str">
        <f>IF(AX193="","",'Cost and Benefit Parameters'!$L$32)</f>
        <v/>
      </c>
      <c r="BC216" s="1" t="str">
        <f>IF(AY193="","",'Cost and Benefit Parameters'!$L$32)</f>
        <v/>
      </c>
      <c r="BD216" s="1" t="str">
        <f>IF(AZ193="","",'Cost and Benefit Parameters'!$L$32)</f>
        <v/>
      </c>
      <c r="BE216" s="1" t="str">
        <f>IF(BA193="","",'Cost and Benefit Parameters'!$L$32)</f>
        <v/>
      </c>
      <c r="BF216" s="1" t="str">
        <f>IF(BB193="","",'Cost and Benefit Parameters'!$L$32)</f>
        <v/>
      </c>
      <c r="BG216" s="1" t="str">
        <f>IF(BC193="","",'Cost and Benefit Parameters'!$L$32)</f>
        <v/>
      </c>
      <c r="BH216" s="1" t="str">
        <f>IF(BD193="","",'Cost and Benefit Parameters'!$L$32)</f>
        <v/>
      </c>
      <c r="BI216" s="1" t="str">
        <f>IF(BE193="","",'Cost and Benefit Parameters'!$L$32)</f>
        <v/>
      </c>
      <c r="BJ216" s="1" t="str">
        <f>IF(BF193="","",'Cost and Benefit Parameters'!$L$32)</f>
        <v/>
      </c>
      <c r="BK216" s="1" t="str">
        <f>IF(BG193="","",'Cost and Benefit Parameters'!$L$32)</f>
        <v/>
      </c>
      <c r="BL216" s="1" t="str">
        <f>IF(BH193="","",'Cost and Benefit Parameters'!$L$32)</f>
        <v/>
      </c>
      <c r="BM216" s="1" t="str">
        <f>IF(BI193="","",'Cost and Benefit Parameters'!$L$32)</f>
        <v/>
      </c>
      <c r="BN216" s="1" t="str">
        <f>IF(BJ193="","",'Cost and Benefit Parameters'!$L$32)</f>
        <v/>
      </c>
      <c r="BO216" s="1" t="str">
        <f>IF(BK193="","",'Cost and Benefit Parameters'!$L$32)</f>
        <v/>
      </c>
      <c r="BP216" s="1" t="str">
        <f>IF(BL193="","",'Cost and Benefit Parameters'!$L$32)</f>
        <v/>
      </c>
      <c r="BQ216" s="1" t="str">
        <f>IF(BM193="","",'Cost and Benefit Parameters'!$L$32)</f>
        <v/>
      </c>
      <c r="BR216" s="1" t="str">
        <f>IF(BN193="","",'Cost and Benefit Parameters'!$L$32)</f>
        <v/>
      </c>
      <c r="BS216" s="1" t="str">
        <f>IF(BO193="","",'Cost and Benefit Parameters'!$L$32)</f>
        <v/>
      </c>
    </row>
    <row r="217" spans="1:72" x14ac:dyDescent="0.55000000000000004">
      <c r="A217" s="642"/>
      <c r="B217" t="s">
        <v>468</v>
      </c>
      <c r="M217" s="1" t="str">
        <f>IF(I194="","",'Cost and Benefit Parameters'!$L$32)</f>
        <v/>
      </c>
      <c r="N217" s="1">
        <f>Cohort_CF!N215*Mincers!C$59*(1+'Cost and Benefit Parameters'!$C$41)^N$6</f>
        <v>1763254.2787141353</v>
      </c>
      <c r="O217" s="1">
        <f>Cohort_CF!O215*Mincers!D$59*(1+'Cost and Benefit Parameters'!$C$41)^O$6</f>
        <v>1831654.9930597525</v>
      </c>
      <c r="P217" s="1">
        <f>Cohort_CF!P215*Mincers!E$59*(1+'Cost and Benefit Parameters'!$C$41)^P$6</f>
        <v>1901567.8463628907</v>
      </c>
      <c r="Q217" s="1">
        <f>Cohort_CF!Q215*Mincers!F$59*(1+'Cost and Benefit Parameters'!$C$41)^Q$6</f>
        <v>1972965.0849052807</v>
      </c>
      <c r="R217" s="1">
        <f>Cohort_CF!R215*Mincers!G$59*(1+'Cost and Benefit Parameters'!$C$41)^R$6</f>
        <v>2058332.7957586532</v>
      </c>
      <c r="S217" s="1">
        <f>Cohort_CF!S215*Mincers!H$59*(1+'Cost and Benefit Parameters'!$C$41)^S$6</f>
        <v>2131775.3600404784</v>
      </c>
      <c r="T217" s="1">
        <f>Cohort_CF!T215*Mincers!I$59*(1+'Cost and Benefit Parameters'!$C$41)^T$6</f>
        <v>2206514.0939129186</v>
      </c>
      <c r="U217" s="1">
        <f>Cohort_CF!U215*Mincers!J$59*(1+'Cost and Benefit Parameters'!$C$41)^U$6</f>
        <v>2282503.2090001814</v>
      </c>
      <c r="V217" s="1">
        <f>Cohort_CF!V215*Mincers!K$59*(1+'Cost and Benefit Parameters'!$C$41)^V$6</f>
        <v>2359693.0373119088</v>
      </c>
      <c r="W217" s="1">
        <f>Cohort_CF!W215*Mincers!L$59*(1+'Cost and Benefit Parameters'!$C$41)^W$6</f>
        <v>2438030.0188513142</v>
      </c>
      <c r="X217" s="1">
        <f>Cohort_CF!X215*Mincers!M$59*(1+'Cost and Benefit Parameters'!$C$41)^X$6</f>
        <v>2517456.7006681142</v>
      </c>
      <c r="Y217" s="1">
        <f>Cohort_CF!Y215*Mincers!N$59*(1+'Cost and Benefit Parameters'!$C$41)^Y$6</f>
        <v>2597911.7477466105</v>
      </c>
      <c r="Z217" s="1">
        <f>Cohort_CF!Z215*Mincers!O$59*(1+'Cost and Benefit Parameters'!$C$41)^Z$6</f>
        <v>2679329.966081853</v>
      </c>
      <c r="AA217" s="1">
        <f>Cohort_CF!AA215*Mincers!P$59*(1+'Cost and Benefit Parameters'!$C$41)^AA$6</f>
        <v>2761642.3382565659</v>
      </c>
      <c r="AB217" s="1">
        <f>Cohort_CF!AB215*Mincers!Q$59*(1+'Cost and Benefit Parameters'!$C$41)^AB$6</f>
        <v>2844776.0717880302</v>
      </c>
      <c r="AC217" s="1">
        <f>Cohort_CF!AC215*Mincers!R$59*(1+'Cost and Benefit Parameters'!$C$41)^AC$6</f>
        <v>2928654.6604685872</v>
      </c>
      <c r="AD217" s="1">
        <f>Cohort_CF!AD215*Mincers!S$59*(1+'Cost and Benefit Parameters'!$C$41)^AD$6</f>
        <v>3013197.9588745027</v>
      </c>
      <c r="AE217" s="1">
        <f>Cohort_CF!AE215*Mincers!T$59*(1+'Cost and Benefit Parameters'!$C$41)^AE$6</f>
        <v>3098322.2701676851</v>
      </c>
      <c r="AF217" s="1">
        <f>Cohort_CF!AF215*Mincers!U$59*(1+'Cost and Benefit Parameters'!$C$41)^AF$6</f>
        <v>3183940.4472613172</v>
      </c>
      <c r="AG217" s="1">
        <f>Cohort_CF!AG215*Mincers!V$59*(1+'Cost and Benefit Parameters'!$C$41)^AG$6</f>
        <v>3269962.0073660654</v>
      </c>
      <c r="AH217" s="1">
        <f>Cohort_CF!AH215*Mincers!W$59*(1+'Cost and Benefit Parameters'!$C$41)^AH$6</f>
        <v>3356293.2598767411</v>
      </c>
      <c r="AI217" s="1">
        <f>Cohort_CF!AI215*Mincers!X$59*(1+'Cost and Benefit Parameters'!$C$41)^AI$6</f>
        <v>3442837.4475016794</v>
      </c>
      <c r="AJ217" s="1">
        <f>Cohort_CF!AJ215*Mincers!Y$59*(1+'Cost and Benefit Parameters'!$C$41)^AJ$6</f>
        <v>3529494.9004776892</v>
      </c>
      <c r="AK217" s="1">
        <f>Cohort_CF!AK215*Mincers!Z$59*(1+'Cost and Benefit Parameters'!$C$41)^AK$6</f>
        <v>3616163.2036541812</v>
      </c>
      <c r="AL217" s="1">
        <f>Cohort_CF!AL215*Mincers!AA$59*(1+'Cost and Benefit Parameters'!$C$41)^AL$6</f>
        <v>3702737.3761691297</v>
      </c>
      <c r="AM217" s="1">
        <f>Cohort_CF!AM215*Mincers!AB$59*(1+'Cost and Benefit Parameters'!$C$41)^AM$6</f>
        <v>3789110.0633792295</v>
      </c>
      <c r="AN217" s="1">
        <f>Cohort_CF!AN215*Mincers!AC$59*(1+'Cost and Benefit Parameters'!$C$41)^AN$6</f>
        <v>3875171.7406463032</v>
      </c>
      <c r="AO217" s="1">
        <f>Cohort_CF!AO215*Mincers!AD$59*(1+'Cost and Benefit Parameters'!$C$41)^AO$6</f>
        <v>3960810.9285215731</v>
      </c>
      <c r="AP217" s="1">
        <f>Cohort_CF!AP215*Mincers!AE$59*(1+'Cost and Benefit Parameters'!$C$41)^AP$6</f>
        <v>4045914.4188106838</v>
      </c>
      <c r="AQ217" s="1">
        <f>Cohort_CF!AQ215*Mincers!AF$59*(1+'Cost and Benefit Parameters'!$C$41)^AQ$6</f>
        <v>4130367.5109437774</v>
      </c>
      <c r="AR217" s="1">
        <f>Cohort_CF!AR215*Mincers!AG$59*(1+'Cost and Benefit Parameters'!$C$41)^AR$6</f>
        <v>4214054.2580188494</v>
      </c>
      <c r="AS217" s="1">
        <f>Cohort_CF!AS215*Mincers!AH$59*(1+'Cost and Benefit Parameters'!$C$41)^AS$6</f>
        <v>4296857.7218311885</v>
      </c>
      <c r="AT217" s="1">
        <f>Cohort_CF!AT215*Mincers!AI$59*(1+'Cost and Benefit Parameters'!$C$41)^AT$6</f>
        <v>4378660.2361496612</v>
      </c>
      <c r="AU217" s="1">
        <f>Cohort_CF!AU215*Mincers!AJ$59*(1+'Cost and Benefit Parameters'!$C$41)^AU$6</f>
        <v>4459343.6774499081</v>
      </c>
      <c r="AV217" s="1">
        <f>Cohort_CF!AV215*Mincers!AK$59*(1+'Cost and Benefit Parameters'!$C$41)^AV$6</f>
        <v>4538789.7422675211</v>
      </c>
      <c r="AW217" s="1">
        <f>Cohort_CF!AW215*Mincers!AL$59*(1+'Cost and Benefit Parameters'!$C$41)^AW$6</f>
        <v>4616880.2302899342</v>
      </c>
      <c r="AX217" s="1">
        <f>Cohort_CF!AX215*Mincers!AM$59*(1+'Cost and Benefit Parameters'!$C$41)^AX$6</f>
        <v>4693497.3322647437</v>
      </c>
      <c r="AY217" s="1">
        <f>Cohort_CF!AY215*Mincers!AN$59*(1+'Cost and Benefit Parameters'!$C$41)^AY$6</f>
        <v>4768523.9217654923</v>
      </c>
      <c r="AZ217" s="1">
        <f>Cohort_CF!AZ215*Mincers!AO$59*(1+'Cost and Benefit Parameters'!$C$41)^AZ$6</f>
        <v>4841843.849822294</v>
      </c>
      <c r="BA217" s="1">
        <f>Cohort_CF!BA215*Mincers!AP$59*(1+'Cost and Benefit Parameters'!$C$41)^BA$6</f>
        <v>4913342.2413964588</v>
      </c>
      <c r="BB217" s="1" t="str">
        <f>IF(AX194="","",'Cost and Benefit Parameters'!$L$32)</f>
        <v/>
      </c>
      <c r="BC217" s="1" t="str">
        <f>IF(AY194="","",'Cost and Benefit Parameters'!$L$32)</f>
        <v/>
      </c>
      <c r="BD217" s="1" t="str">
        <f>IF(AZ194="","",'Cost and Benefit Parameters'!$L$32)</f>
        <v/>
      </c>
      <c r="BE217" s="1" t="str">
        <f>IF(BA194="","",'Cost and Benefit Parameters'!$L$32)</f>
        <v/>
      </c>
      <c r="BF217" s="1" t="str">
        <f>IF(BB194="","",'Cost and Benefit Parameters'!$L$32)</f>
        <v/>
      </c>
      <c r="BG217" s="1" t="str">
        <f>IF(BC194="","",'Cost and Benefit Parameters'!$L$32)</f>
        <v/>
      </c>
      <c r="BH217" s="1" t="str">
        <f>IF(BD194="","",'Cost and Benefit Parameters'!$L$32)</f>
        <v/>
      </c>
      <c r="BI217" s="1" t="str">
        <f>IF(BE194="","",'Cost and Benefit Parameters'!$L$32)</f>
        <v/>
      </c>
      <c r="BJ217" s="1" t="str">
        <f>IF(BF194="","",'Cost and Benefit Parameters'!$L$32)</f>
        <v/>
      </c>
      <c r="BK217" s="1" t="str">
        <f>IF(BG194="","",'Cost and Benefit Parameters'!$L$32)</f>
        <v/>
      </c>
      <c r="BL217" s="1" t="str">
        <f>IF(BH194="","",'Cost and Benefit Parameters'!$L$32)</f>
        <v/>
      </c>
      <c r="BM217" s="1" t="str">
        <f>IF(BI194="","",'Cost and Benefit Parameters'!$L$32)</f>
        <v/>
      </c>
      <c r="BN217" s="1" t="str">
        <f>IF(BJ194="","",'Cost and Benefit Parameters'!$L$32)</f>
        <v/>
      </c>
      <c r="BO217" s="1" t="str">
        <f>IF(BK194="","",'Cost and Benefit Parameters'!$L$32)</f>
        <v/>
      </c>
      <c r="BP217" s="1" t="str">
        <f>IF(BL194="","",'Cost and Benefit Parameters'!$L$32)</f>
        <v/>
      </c>
      <c r="BQ217" s="1" t="str">
        <f>IF(BM194="","",'Cost and Benefit Parameters'!$L$32)</f>
        <v/>
      </c>
      <c r="BR217" s="1" t="str">
        <f>IF(BN194="","",'Cost and Benefit Parameters'!$L$32)</f>
        <v/>
      </c>
      <c r="BS217" s="1" t="str">
        <f>IF(BO194="","",'Cost and Benefit Parameters'!$L$32)</f>
        <v/>
      </c>
    </row>
    <row r="218" spans="1:72" x14ac:dyDescent="0.55000000000000004">
      <c r="A218" s="642"/>
      <c r="B218" t="s">
        <v>469</v>
      </c>
      <c r="M218" s="1" t="str">
        <f>IF(I195="","",'Cost and Benefit Parameters'!$L$32)</f>
        <v/>
      </c>
      <c r="N218" s="1" t="str">
        <f>IF(J195="","",'Cost and Benefit Parameters'!$L$32)</f>
        <v/>
      </c>
      <c r="O218" s="1">
        <f>Cohort_CF!O216*Mincers!C$59*(1+'Cost and Benefit Parameters'!$C$41)^O$6</f>
        <v>1816151.9070755593</v>
      </c>
      <c r="P218" s="1">
        <f>Cohort_CF!P216*Mincers!D$59*(1+'Cost and Benefit Parameters'!$C$41)^P$6</f>
        <v>1886604.642851545</v>
      </c>
      <c r="Q218" s="1">
        <f>Cohort_CF!Q216*Mincers!E$59*(1+'Cost and Benefit Parameters'!$C$41)^Q$6</f>
        <v>1958614.8817537776</v>
      </c>
      <c r="R218" s="1">
        <f>Cohort_CF!R216*Mincers!F$59*(1+'Cost and Benefit Parameters'!$C$41)^R$6</f>
        <v>2032154.0374524388</v>
      </c>
      <c r="S218" s="1">
        <f>Cohort_CF!S216*Mincers!G$59*(1+'Cost and Benefit Parameters'!$C$41)^S$6</f>
        <v>2120082.7796314126</v>
      </c>
      <c r="T218" s="1">
        <f>Cohort_CF!T216*Mincers!H$59*(1+'Cost and Benefit Parameters'!$C$41)^T$6</f>
        <v>2195728.6208416931</v>
      </c>
      <c r="U218" s="1">
        <f>Cohort_CF!U216*Mincers!I$59*(1+'Cost and Benefit Parameters'!$C$41)^U$6</f>
        <v>2272709.5167303062</v>
      </c>
      <c r="V218" s="1">
        <f>Cohort_CF!V216*Mincers!J$59*(1+'Cost and Benefit Parameters'!$C$41)^V$6</f>
        <v>2350978.3052701866</v>
      </c>
      <c r="W218" s="1">
        <f>Cohort_CF!W216*Mincers!K$59*(1+'Cost and Benefit Parameters'!$C$41)^W$6</f>
        <v>2430483.8284312659</v>
      </c>
      <c r="X218" s="1">
        <f>Cohort_CF!X216*Mincers!L$59*(1+'Cost and Benefit Parameters'!$C$41)^X$6</f>
        <v>2511170.9194168537</v>
      </c>
      <c r="Y218" s="1">
        <f>Cohort_CF!Y216*Mincers!M$59*(1+'Cost and Benefit Parameters'!$C$41)^Y$6</f>
        <v>2592980.4016881576</v>
      </c>
      <c r="Z218" s="1">
        <f>Cohort_CF!Z216*Mincers!N$59*(1+'Cost and Benefit Parameters'!$C$41)^Z$6</f>
        <v>2675849.1001790087</v>
      </c>
      <c r="AA218" s="1">
        <f>Cohort_CF!AA216*Mincers!O$59*(1+'Cost and Benefit Parameters'!$C$41)^AA$6</f>
        <v>2759709.865064308</v>
      </c>
      <c r="AB218" s="1">
        <f>Cohort_CF!AB216*Mincers!P$59*(1+'Cost and Benefit Parameters'!$C$41)^AB$6</f>
        <v>2844491.6084042634</v>
      </c>
      <c r="AC218" s="1">
        <f>Cohort_CF!AC216*Mincers!Q$59*(1+'Cost and Benefit Parameters'!$C$41)^AC$6</f>
        <v>2930119.3539416716</v>
      </c>
      <c r="AD218" s="1">
        <f>Cohort_CF!AD216*Mincers!R$59*(1+'Cost and Benefit Parameters'!$C$41)^AD$6</f>
        <v>3016514.3002826446</v>
      </c>
      <c r="AE218" s="1">
        <f>Cohort_CF!AE216*Mincers!S$59*(1+'Cost and Benefit Parameters'!$C$41)^AE$6</f>
        <v>3103593.8976407377</v>
      </c>
      <c r="AF218" s="1">
        <f>Cohort_CF!AF216*Mincers!T$59*(1+'Cost and Benefit Parameters'!$C$41)^AF$6</f>
        <v>3191271.938272716</v>
      </c>
      <c r="AG218" s="1">
        <f>Cohort_CF!AG216*Mincers!U$59*(1+'Cost and Benefit Parameters'!$C$41)^AG$6</f>
        <v>3279458.660679156</v>
      </c>
      <c r="AH218" s="1">
        <f>Cohort_CF!AH216*Mincers!V$59*(1+'Cost and Benefit Parameters'!$C$41)^AH$6</f>
        <v>3368060.8675870472</v>
      </c>
      <c r="AI218" s="1">
        <f>Cohort_CF!AI216*Mincers!W$59*(1+'Cost and Benefit Parameters'!$C$41)^AI$6</f>
        <v>3456982.0576730431</v>
      </c>
      <c r="AJ218" s="1">
        <f>Cohort_CF!AJ216*Mincers!X$59*(1+'Cost and Benefit Parameters'!$C$41)^AJ$6</f>
        <v>3546122.5709267296</v>
      </c>
      <c r="AK218" s="1">
        <f>Cohort_CF!AK216*Mincers!Y$59*(1+'Cost and Benefit Parameters'!$C$41)^AK$6</f>
        <v>3635379.7474920205</v>
      </c>
      <c r="AL218" s="1">
        <f>Cohort_CF!AL216*Mincers!Z$59*(1+'Cost and Benefit Parameters'!$C$41)^AL$6</f>
        <v>3724648.099763806</v>
      </c>
      <c r="AM218" s="1">
        <f>Cohort_CF!AM216*Mincers!AA$59*(1+'Cost and Benefit Parameters'!$C$41)^AM$6</f>
        <v>3813819.4974542041</v>
      </c>
      <c r="AN218" s="1">
        <f>Cohort_CF!AN216*Mincers!AB$59*(1+'Cost and Benefit Parameters'!$C$41)^AN$6</f>
        <v>3902783.3652806059</v>
      </c>
      <c r="AO218" s="1">
        <f>Cohort_CF!AO216*Mincers!AC$59*(1+'Cost and Benefit Parameters'!$C$41)^AO$6</f>
        <v>3991426.8928656932</v>
      </c>
      <c r="AP218" s="1">
        <f>Cohort_CF!AP216*Mincers!AD$59*(1+'Cost and Benefit Parameters'!$C$41)^AP$6</f>
        <v>4079635.2563772202</v>
      </c>
      <c r="AQ218" s="1">
        <f>Cohort_CF!AQ216*Mincers!AE$59*(1+'Cost and Benefit Parameters'!$C$41)^AQ$6</f>
        <v>4167291.8513750038</v>
      </c>
      <c r="AR218" s="1">
        <f>Cohort_CF!AR216*Mincers!AF$59*(1+'Cost and Benefit Parameters'!$C$41)^AR$6</f>
        <v>4254278.5362720909</v>
      </c>
      <c r="AS218" s="1">
        <f>Cohort_CF!AS216*Mincers!AG$59*(1+'Cost and Benefit Parameters'!$C$41)^AS$6</f>
        <v>4340475.885759416</v>
      </c>
      <c r="AT218" s="1">
        <f>Cohort_CF!AT216*Mincers!AH$59*(1+'Cost and Benefit Parameters'!$C$41)^AT$6</f>
        <v>4425763.4534861231</v>
      </c>
      <c r="AU218" s="1">
        <f>Cohort_CF!AU216*Mincers!AI$59*(1+'Cost and Benefit Parameters'!$C$41)^AU$6</f>
        <v>4510020.0432341518</v>
      </c>
      <c r="AV218" s="1">
        <f>Cohort_CF!AV216*Mincers!AJ$59*(1+'Cost and Benefit Parameters'!$C$41)^AV$6</f>
        <v>4593123.9877734063</v>
      </c>
      <c r="AW218" s="1">
        <f>Cohort_CF!AW216*Mincers!AK$59*(1+'Cost and Benefit Parameters'!$C$41)^AW$6</f>
        <v>4674953.4345355462</v>
      </c>
      <c r="AX218" s="1">
        <f>Cohort_CF!AX216*Mincers!AL$59*(1+'Cost and Benefit Parameters'!$C$41)^AX$6</f>
        <v>4755386.6371986317</v>
      </c>
      <c r="AY218" s="1">
        <f>Cohort_CF!AY216*Mincers!AM$59*(1+'Cost and Benefit Parameters'!$C$41)^AY$6</f>
        <v>4834302.2522326857</v>
      </c>
      <c r="AZ218" s="1">
        <f>Cohort_CF!AZ216*Mincers!AN$59*(1+'Cost and Benefit Parameters'!$C$41)^AZ$6</f>
        <v>4911579.6394184567</v>
      </c>
      <c r="BA218" s="1">
        <f>Cohort_CF!BA216*Mincers!AO$59*(1+'Cost and Benefit Parameters'!$C$41)^BA$6</f>
        <v>4987099.1653169636</v>
      </c>
      <c r="BB218" s="1">
        <f>Cohort_CF!BB216*Mincers!AP$59*(1+'Cost and Benefit Parameters'!$C$41)^BB$6</f>
        <v>5060742.5086383522</v>
      </c>
      <c r="BC218" s="1" t="str">
        <f>IF(AY195="","",'Cost and Benefit Parameters'!$L$32)</f>
        <v/>
      </c>
      <c r="BD218" s="1" t="str">
        <f>IF(AZ195="","",'Cost and Benefit Parameters'!$L$32)</f>
        <v/>
      </c>
      <c r="BE218" s="1" t="str">
        <f>IF(BA195="","",'Cost and Benefit Parameters'!$L$32)</f>
        <v/>
      </c>
      <c r="BF218" s="1" t="str">
        <f>IF(BB195="","",'Cost and Benefit Parameters'!$L$32)</f>
        <v/>
      </c>
      <c r="BG218" s="1" t="str">
        <f>IF(BC195="","",'Cost and Benefit Parameters'!$L$32)</f>
        <v/>
      </c>
      <c r="BH218" s="1" t="str">
        <f>IF(BD195="","",'Cost and Benefit Parameters'!$L$32)</f>
        <v/>
      </c>
      <c r="BI218" s="1" t="str">
        <f>IF(BE195="","",'Cost and Benefit Parameters'!$L$32)</f>
        <v/>
      </c>
      <c r="BJ218" s="1" t="str">
        <f>IF(BF195="","",'Cost and Benefit Parameters'!$L$32)</f>
        <v/>
      </c>
      <c r="BK218" s="1" t="str">
        <f>IF(BG195="","",'Cost and Benefit Parameters'!$L$32)</f>
        <v/>
      </c>
      <c r="BL218" s="1" t="str">
        <f>IF(BH195="","",'Cost and Benefit Parameters'!$L$32)</f>
        <v/>
      </c>
      <c r="BM218" s="1" t="str">
        <f>IF(BI195="","",'Cost and Benefit Parameters'!$L$32)</f>
        <v/>
      </c>
      <c r="BN218" s="1" t="str">
        <f>IF(BJ195="","",'Cost and Benefit Parameters'!$L$32)</f>
        <v/>
      </c>
      <c r="BO218" s="1" t="str">
        <f>IF(BK195="","",'Cost and Benefit Parameters'!$L$32)</f>
        <v/>
      </c>
      <c r="BP218" s="1" t="str">
        <f>IF(BL195="","",'Cost and Benefit Parameters'!$L$32)</f>
        <v/>
      </c>
      <c r="BQ218" s="1" t="str">
        <f>IF(BM195="","",'Cost and Benefit Parameters'!$L$32)</f>
        <v/>
      </c>
      <c r="BR218" s="1" t="str">
        <f>IF(BN195="","",'Cost and Benefit Parameters'!$L$32)</f>
        <v/>
      </c>
      <c r="BS218" s="1" t="str">
        <f>IF(BO195="","",'Cost and Benefit Parameters'!$L$32)</f>
        <v/>
      </c>
    </row>
    <row r="219" spans="1:72" x14ac:dyDescent="0.55000000000000004">
      <c r="A219" s="642"/>
      <c r="B219" t="s">
        <v>470</v>
      </c>
      <c r="M219" s="1" t="str">
        <f>IF(I196="","",'Cost and Benefit Parameters'!$L$32)</f>
        <v/>
      </c>
      <c r="N219" s="1" t="str">
        <f>IF(J196="","",'Cost and Benefit Parameters'!$L$32)</f>
        <v/>
      </c>
      <c r="O219" s="1" t="str">
        <f>IF(K196="","",'Cost and Benefit Parameters'!$L$32)</f>
        <v/>
      </c>
      <c r="P219" s="1">
        <f>Cohort_CF!P217*Mincers!C$59*(1+'Cost and Benefit Parameters'!$C$41)^P$6</f>
        <v>1870636.4642878261</v>
      </c>
      <c r="Q219" s="1">
        <f>Cohort_CF!Q217*Mincers!D$59*(1+'Cost and Benefit Parameters'!$C$41)^Q$6</f>
        <v>1943202.7821370915</v>
      </c>
      <c r="R219" s="1">
        <f>Cohort_CF!R217*Mincers!E$59*(1+'Cost and Benefit Parameters'!$C$41)^R$6</f>
        <v>2017373.3282063906</v>
      </c>
      <c r="S219" s="1">
        <f>Cohort_CF!S217*Mincers!F$59*(1+'Cost and Benefit Parameters'!$C$41)^S$6</f>
        <v>2093118.6585760119</v>
      </c>
      <c r="T219" s="1">
        <f>Cohort_CF!T217*Mincers!G$59*(1+'Cost and Benefit Parameters'!$C$41)^T$6</f>
        <v>2183685.2630203553</v>
      </c>
      <c r="U219" s="1">
        <f>Cohort_CF!U217*Mincers!H$59*(1+'Cost and Benefit Parameters'!$C$41)^U$6</f>
        <v>2261600.479466944</v>
      </c>
      <c r="V219" s="1">
        <f>Cohort_CF!V217*Mincers!I$59*(1+'Cost and Benefit Parameters'!$C$41)^V$6</f>
        <v>2340890.8022322152</v>
      </c>
      <c r="W219" s="1">
        <f>Cohort_CF!W217*Mincers!J$59*(1+'Cost and Benefit Parameters'!$C$41)^W$6</f>
        <v>2421507.6544282921</v>
      </c>
      <c r="X219" s="1">
        <f>Cohort_CF!X217*Mincers!K$59*(1+'Cost and Benefit Parameters'!$C$41)^X$6</f>
        <v>2503398.3432842041</v>
      </c>
      <c r="Y219" s="1">
        <f>Cohort_CF!Y217*Mincers!L$59*(1+'Cost and Benefit Parameters'!$C$41)^Y$6</f>
        <v>2586506.0469993595</v>
      </c>
      <c r="Z219" s="1">
        <f>Cohort_CF!Z217*Mincers!M$59*(1+'Cost and Benefit Parameters'!$C$41)^Z$6</f>
        <v>2670769.8137388024</v>
      </c>
      <c r="AA219" s="1">
        <f>Cohort_CF!AA217*Mincers!N$59*(1+'Cost and Benefit Parameters'!$C$41)^AA$6</f>
        <v>2756124.5731843789</v>
      </c>
      <c r="AB219" s="1">
        <f>Cohort_CF!AB217*Mincers!O$59*(1+'Cost and Benefit Parameters'!$C$41)^AB$6</f>
        <v>2842501.1610162375</v>
      </c>
      <c r="AC219" s="1">
        <f>Cohort_CF!AC217*Mincers!P$59*(1+'Cost and Benefit Parameters'!$C$41)^AC$6</f>
        <v>2929826.3566563912</v>
      </c>
      <c r="AD219" s="1">
        <f>Cohort_CF!AD217*Mincers!Q$59*(1+'Cost and Benefit Parameters'!$C$41)^AD$6</f>
        <v>3018022.9345599213</v>
      </c>
      <c r="AE219" s="1">
        <f>Cohort_CF!AE217*Mincers!R$59*(1+'Cost and Benefit Parameters'!$C$41)^AE$6</f>
        <v>3107009.7292911238</v>
      </c>
      <c r="AF219" s="1">
        <f>Cohort_CF!AF217*Mincers!S$59*(1+'Cost and Benefit Parameters'!$C$41)^AF$6</f>
        <v>3196701.7145699603</v>
      </c>
      <c r="AG219" s="1">
        <f>Cohort_CF!AG217*Mincers!T$59*(1+'Cost and Benefit Parameters'!$C$41)^AG$6</f>
        <v>3287010.0964208972</v>
      </c>
      <c r="AH219" s="1">
        <f>Cohort_CF!AH217*Mincers!U$59*(1+'Cost and Benefit Parameters'!$C$41)^AH$6</f>
        <v>3377842.4204995306</v>
      </c>
      <c r="AI219" s="1">
        <f>Cohort_CF!AI217*Mincers!V$59*(1+'Cost and Benefit Parameters'!$C$41)^AI$6</f>
        <v>3469102.6936146584</v>
      </c>
      <c r="AJ219" s="1">
        <f>Cohort_CF!AJ217*Mincers!W$59*(1+'Cost and Benefit Parameters'!$C$41)^AJ$6</f>
        <v>3560691.5194032346</v>
      </c>
      <c r="AK219" s="1">
        <f>Cohort_CF!AK217*Mincers!X$59*(1+'Cost and Benefit Parameters'!$C$41)^AK$6</f>
        <v>3652506.2480545323</v>
      </c>
      <c r="AL219" s="1">
        <f>Cohort_CF!AL217*Mincers!Y$59*(1+'Cost and Benefit Parameters'!$C$41)^AL$6</f>
        <v>3744441.1399167804</v>
      </c>
      <c r="AM219" s="1">
        <f>Cohort_CF!AM217*Mincers!Z$59*(1+'Cost and Benefit Parameters'!$C$41)^AM$6</f>
        <v>3836387.5427567204</v>
      </c>
      <c r="AN219" s="1">
        <f>Cohort_CF!AN217*Mincers!AA$59*(1+'Cost and Benefit Parameters'!$C$41)^AN$6</f>
        <v>3928234.0823778296</v>
      </c>
      <c r="AO219" s="1">
        <f>Cohort_CF!AO217*Mincers!AB$59*(1+'Cost and Benefit Parameters'!$C$41)^AO$6</f>
        <v>4019866.8662390248</v>
      </c>
      <c r="AP219" s="1">
        <f>Cohort_CF!AP217*Mincers!AC$59*(1+'Cost and Benefit Parameters'!$C$41)^AP$6</f>
        <v>4111169.6996516637</v>
      </c>
      <c r="AQ219" s="1">
        <f>Cohort_CF!AQ217*Mincers!AD$59*(1+'Cost and Benefit Parameters'!$C$41)^AQ$6</f>
        <v>4202024.3140685363</v>
      </c>
      <c r="AR219" s="1">
        <f>Cohort_CF!AR217*Mincers!AE$59*(1+'Cost and Benefit Parameters'!$C$41)^AR$6</f>
        <v>4292310.6069162535</v>
      </c>
      <c r="AS219" s="1">
        <f>Cohort_CF!AS217*Mincers!AF$59*(1+'Cost and Benefit Parameters'!$C$41)^AS$6</f>
        <v>4381906.8923602542</v>
      </c>
      <c r="AT219" s="1">
        <f>Cohort_CF!AT217*Mincers!AG$59*(1+'Cost and Benefit Parameters'!$C$41)^AT$6</f>
        <v>4470690.1623321977</v>
      </c>
      <c r="AU219" s="1">
        <f>Cohort_CF!AU217*Mincers!AH$59*(1+'Cost and Benefit Parameters'!$C$41)^AU$6</f>
        <v>4558536.3570907079</v>
      </c>
      <c r="AV219" s="1">
        <f>Cohort_CF!AV217*Mincers!AI$59*(1+'Cost and Benefit Parameters'!$C$41)^AV$6</f>
        <v>4645320.6445311764</v>
      </c>
      <c r="AW219" s="1">
        <f>Cohort_CF!AW217*Mincers!AJ$59*(1+'Cost and Benefit Parameters'!$C$41)^AW$6</f>
        <v>4730917.7074066075</v>
      </c>
      <c r="AX219" s="1">
        <f>Cohort_CF!AX217*Mincers!AK$59*(1+'Cost and Benefit Parameters'!$C$41)^AX$6</f>
        <v>4815202.0375716127</v>
      </c>
      <c r="AY219" s="1">
        <f>Cohort_CF!AY217*Mincers!AL$59*(1+'Cost and Benefit Parameters'!$C$41)^AY$6</f>
        <v>4898048.236314591</v>
      </c>
      <c r="AZ219" s="1">
        <f>Cohort_CF!AZ217*Mincers!AM$59*(1+'Cost and Benefit Parameters'!$C$41)^AZ$6</f>
        <v>4979331.3197996663</v>
      </c>
      <c r="BA219" s="1">
        <f>Cohort_CF!BA217*Mincers!AN$59*(1+'Cost and Benefit Parameters'!$C$41)^BA$6</f>
        <v>5058927.0286010113</v>
      </c>
      <c r="BB219" s="1">
        <f>Cohort_CF!BB217*Mincers!AO$59*(1+'Cost and Benefit Parameters'!$C$41)^BB$6</f>
        <v>5136712.1402764712</v>
      </c>
      <c r="BC219" s="1">
        <f>Cohort_CF!BC217*Mincers!AP$59*(1+'Cost and Benefit Parameters'!$C$41)^BC$6</f>
        <v>5212564.7838975023</v>
      </c>
      <c r="BD219" s="1" t="str">
        <f>IF(AZ196="","",'Cost and Benefit Parameters'!$L$32)</f>
        <v/>
      </c>
      <c r="BE219" s="1" t="str">
        <f>IF(BA196="","",'Cost and Benefit Parameters'!$L$32)</f>
        <v/>
      </c>
      <c r="BF219" s="1" t="str">
        <f>IF(BB196="","",'Cost and Benefit Parameters'!$L$32)</f>
        <v/>
      </c>
      <c r="BG219" s="1" t="str">
        <f>IF(BC196="","",'Cost and Benefit Parameters'!$L$32)</f>
        <v/>
      </c>
      <c r="BH219" s="1" t="str">
        <f>IF(BD196="","",'Cost and Benefit Parameters'!$L$32)</f>
        <v/>
      </c>
      <c r="BI219" s="1" t="str">
        <f>IF(BE196="","",'Cost and Benefit Parameters'!$L$32)</f>
        <v/>
      </c>
      <c r="BJ219" s="1" t="str">
        <f>IF(BF196="","",'Cost and Benefit Parameters'!$L$32)</f>
        <v/>
      </c>
      <c r="BK219" s="1" t="str">
        <f>IF(BG196="","",'Cost and Benefit Parameters'!$L$32)</f>
        <v/>
      </c>
      <c r="BL219" s="1" t="str">
        <f>IF(BH196="","",'Cost and Benefit Parameters'!$L$32)</f>
        <v/>
      </c>
      <c r="BM219" s="1" t="str">
        <f>IF(BI196="","",'Cost and Benefit Parameters'!$L$32)</f>
        <v/>
      </c>
      <c r="BN219" s="1" t="str">
        <f>IF(BJ196="","",'Cost and Benefit Parameters'!$L$32)</f>
        <v/>
      </c>
      <c r="BO219" s="1" t="str">
        <f>IF(BK196="","",'Cost and Benefit Parameters'!$L$32)</f>
        <v/>
      </c>
      <c r="BP219" s="1" t="str">
        <f>IF(BL196="","",'Cost and Benefit Parameters'!$L$32)</f>
        <v/>
      </c>
      <c r="BQ219" s="1" t="str">
        <f>IF(BM196="","",'Cost and Benefit Parameters'!$L$32)</f>
        <v/>
      </c>
      <c r="BR219" s="1" t="str">
        <f>IF(BN196="","",'Cost and Benefit Parameters'!$L$32)</f>
        <v/>
      </c>
      <c r="BS219" s="1" t="str">
        <f>IF(BO196="","",'Cost and Benefit Parameters'!$L$32)</f>
        <v/>
      </c>
    </row>
    <row r="220" spans="1:72" x14ac:dyDescent="0.55000000000000004">
      <c r="A220" s="642"/>
      <c r="B220" t="s">
        <v>471</v>
      </c>
      <c r="M220" s="1" t="str">
        <f>IF(I197="","",'Cost and Benefit Parameters'!$L$32)</f>
        <v/>
      </c>
      <c r="N220" s="1" t="str">
        <f>IF(J197="","",'Cost and Benefit Parameters'!$L$32)</f>
        <v/>
      </c>
      <c r="O220" s="1" t="str">
        <f>IF(K197="","",'Cost and Benefit Parameters'!$L$32)</f>
        <v/>
      </c>
      <c r="P220" s="1" t="str">
        <f>IF(L197="","",'Cost and Benefit Parameters'!$L$32)</f>
        <v/>
      </c>
      <c r="Q220" s="1">
        <f>Cohort_CF!Q218*Mincers!C$59*(1+'Cost and Benefit Parameters'!$C$41)^Q$6</f>
        <v>1926755.558216461</v>
      </c>
      <c r="R220" s="1">
        <f>Cohort_CF!R218*Mincers!D$59*(1+'Cost and Benefit Parameters'!$C$41)^R$6</f>
        <v>2001498.8656012039</v>
      </c>
      <c r="S220" s="1">
        <f>Cohort_CF!S218*Mincers!E$59*(1+'Cost and Benefit Parameters'!$C$41)^S$6</f>
        <v>2077894.5280525822</v>
      </c>
      <c r="T220" s="1">
        <f>Cohort_CF!T218*Mincers!F$59*(1+'Cost and Benefit Parameters'!$C$41)^T$6</f>
        <v>2155912.2183332928</v>
      </c>
      <c r="U220" s="1">
        <f>Cohort_CF!U218*Mincers!G$59*(1+'Cost and Benefit Parameters'!$C$41)^U$6</f>
        <v>2249195.820910966</v>
      </c>
      <c r="V220" s="1">
        <f>Cohort_CF!V218*Mincers!H$59*(1+'Cost and Benefit Parameters'!$C$41)^V$6</f>
        <v>2329448.493850952</v>
      </c>
      <c r="W220" s="1">
        <f>Cohort_CF!W218*Mincers!I$59*(1+'Cost and Benefit Parameters'!$C$41)^W$6</f>
        <v>2411117.5262991814</v>
      </c>
      <c r="X220" s="1">
        <f>Cohort_CF!X218*Mincers!J$59*(1+'Cost and Benefit Parameters'!$C$41)^X$6</f>
        <v>2494152.8840611409</v>
      </c>
      <c r="Y220" s="1">
        <f>Cohort_CF!Y218*Mincers!K$59*(1+'Cost and Benefit Parameters'!$C$41)^Y$6</f>
        <v>2578500.29358273</v>
      </c>
      <c r="Z220" s="1">
        <f>Cohort_CF!Z218*Mincers!L$59*(1+'Cost and Benefit Parameters'!$C$41)^Z$6</f>
        <v>2664101.2284093401</v>
      </c>
      <c r="AA220" s="1">
        <f>Cohort_CF!AA218*Mincers!M$59*(1+'Cost and Benefit Parameters'!$C$41)^AA$6</f>
        <v>2750892.9081509658</v>
      </c>
      <c r="AB220" s="1">
        <f>Cohort_CF!AB218*Mincers!N$59*(1+'Cost and Benefit Parameters'!$C$41)^AB$6</f>
        <v>2838808.3103799103</v>
      </c>
      <c r="AC220" s="1">
        <f>Cohort_CF!AC218*Mincers!O$59*(1+'Cost and Benefit Parameters'!$C$41)^AC$6</f>
        <v>2927776.1958467248</v>
      </c>
      <c r="AD220" s="1">
        <f>Cohort_CF!AD218*Mincers!P$59*(1+'Cost and Benefit Parameters'!$C$41)^AD$6</f>
        <v>3017721.1473560827</v>
      </c>
      <c r="AE220" s="1">
        <f>Cohort_CF!AE218*Mincers!Q$59*(1+'Cost and Benefit Parameters'!$C$41)^AE$6</f>
        <v>3108563.6225967188</v>
      </c>
      <c r="AF220" s="1">
        <f>Cohort_CF!AF218*Mincers!R$59*(1+'Cost and Benefit Parameters'!$C$41)^AF$6</f>
        <v>3200220.0211698581</v>
      </c>
      <c r="AG220" s="1">
        <f>Cohort_CF!AG218*Mincers!S$59*(1+'Cost and Benefit Parameters'!$C$41)^AG$6</f>
        <v>3292602.7660070583</v>
      </c>
      <c r="AH220" s="1">
        <f>Cohort_CF!AH218*Mincers!T$59*(1+'Cost and Benefit Parameters'!$C$41)^AH$6</f>
        <v>3385620.3993135239</v>
      </c>
      <c r="AI220" s="1">
        <f>Cohort_CF!AI218*Mincers!U$59*(1+'Cost and Benefit Parameters'!$C$41)^AI$6</f>
        <v>3479177.6931145163</v>
      </c>
      <c r="AJ220" s="1">
        <f>Cohort_CF!AJ218*Mincers!V$59*(1+'Cost and Benefit Parameters'!$C$41)^AJ$6</f>
        <v>3573175.7744230982</v>
      </c>
      <c r="AK220" s="1">
        <f>Cohort_CF!AK218*Mincers!W$59*(1+'Cost and Benefit Parameters'!$C$41)^AK$6</f>
        <v>3667512.2649853323</v>
      </c>
      <c r="AL220" s="1">
        <f>Cohort_CF!AL218*Mincers!X$59*(1+'Cost and Benefit Parameters'!$C$41)^AL$6</f>
        <v>3762081.4354961673</v>
      </c>
      <c r="AM220" s="1">
        <f>Cohort_CF!AM218*Mincers!Y$59*(1+'Cost and Benefit Parameters'!$C$41)^AM$6</f>
        <v>3856774.3741142843</v>
      </c>
      <c r="AN220" s="1">
        <f>Cohort_CF!AN218*Mincers!Z$59*(1+'Cost and Benefit Parameters'!$C$41)^AN$6</f>
        <v>3951479.1690394212</v>
      </c>
      <c r="AO220" s="1">
        <f>Cohort_CF!AO218*Mincers!AA$59*(1+'Cost and Benefit Parameters'!$C$41)^AO$6</f>
        <v>4046081.1048491648</v>
      </c>
      <c r="AP220" s="1">
        <f>Cohort_CF!AP218*Mincers!AB$59*(1+'Cost and Benefit Parameters'!$C$41)^AP$6</f>
        <v>4140462.8722261954</v>
      </c>
      <c r="AQ220" s="1">
        <f>Cohort_CF!AQ218*Mincers!AC$59*(1+'Cost and Benefit Parameters'!$C$41)^AQ$6</f>
        <v>4234504.7906412128</v>
      </c>
      <c r="AR220" s="1">
        <f>Cohort_CF!AR218*Mincers!AD$59*(1+'Cost and Benefit Parameters'!$C$41)^AR$6</f>
        <v>4328085.0434905924</v>
      </c>
      <c r="AS220" s="1">
        <f>Cohort_CF!AS218*Mincers!AE$59*(1+'Cost and Benefit Parameters'!$C$41)^AS$6</f>
        <v>4421079.9251237419</v>
      </c>
      <c r="AT220" s="1">
        <f>Cohort_CF!AT218*Mincers!AF$59*(1+'Cost and Benefit Parameters'!$C$41)^AT$6</f>
        <v>4513364.0991310608</v>
      </c>
      <c r="AU220" s="1">
        <f>Cohort_CF!AU218*Mincers!AG$59*(1+'Cost and Benefit Parameters'!$C$41)^AU$6</f>
        <v>4604810.8672021637</v>
      </c>
      <c r="AV220" s="1">
        <f>Cohort_CF!AV218*Mincers!AH$59*(1+'Cost and Benefit Parameters'!$C$41)^AV$6</f>
        <v>4695292.4478034293</v>
      </c>
      <c r="AW220" s="1">
        <f>Cohort_CF!AW218*Mincers!AI$59*(1+'Cost and Benefit Parameters'!$C$41)^AW$6</f>
        <v>4784680.2638671119</v>
      </c>
      <c r="AX220" s="1">
        <f>Cohort_CF!AX218*Mincers!AJ$59*(1+'Cost and Benefit Parameters'!$C$41)^AX$6</f>
        <v>4872845.2386288056</v>
      </c>
      <c r="AY220" s="1">
        <f>Cohort_CF!AY218*Mincers!AK$59*(1+'Cost and Benefit Parameters'!$C$41)^AY$6</f>
        <v>4959658.0986987604</v>
      </c>
      <c r="AZ220" s="1">
        <f>Cohort_CF!AZ218*Mincers!AL$59*(1+'Cost and Benefit Parameters'!$C$41)^AZ$6</f>
        <v>5044989.6834040284</v>
      </c>
      <c r="BA220" s="1">
        <f>Cohort_CF!BA218*Mincers!AM$59*(1+'Cost and Benefit Parameters'!$C$41)^BA$6</f>
        <v>5128711.2593936576</v>
      </c>
      <c r="BB220" s="1">
        <f>Cohort_CF!BB218*Mincers!AN$59*(1+'Cost and Benefit Parameters'!$C$41)^BB$6</f>
        <v>5210694.8394590411</v>
      </c>
      <c r="BC220" s="1">
        <f>Cohort_CF!BC218*Mincers!AO$59*(1+'Cost and Benefit Parameters'!$C$41)^BC$6</f>
        <v>5290813.5044847652</v>
      </c>
      <c r="BD220" s="1">
        <f>Cohort_CF!BD218*Mincers!AP$59*(1+'Cost and Benefit Parameters'!$C$41)^BD$6</f>
        <v>5368941.7274144273</v>
      </c>
      <c r="BE220" s="1" t="str">
        <f>IF(BA197="","",'Cost and Benefit Parameters'!$L$32)</f>
        <v/>
      </c>
      <c r="BF220" s="1" t="str">
        <f>IF(BB197="","",'Cost and Benefit Parameters'!$L$32)</f>
        <v/>
      </c>
      <c r="BG220" s="1" t="str">
        <f>IF(BC197="","",'Cost and Benefit Parameters'!$L$32)</f>
        <v/>
      </c>
      <c r="BH220" s="1" t="str">
        <f>IF(BD197="","",'Cost and Benefit Parameters'!$L$32)</f>
        <v/>
      </c>
      <c r="BI220" s="1" t="str">
        <f>IF(BE197="","",'Cost and Benefit Parameters'!$L$32)</f>
        <v/>
      </c>
      <c r="BJ220" s="1" t="str">
        <f>IF(BF197="","",'Cost and Benefit Parameters'!$L$32)</f>
        <v/>
      </c>
      <c r="BK220" s="1" t="str">
        <f>IF(BG197="","",'Cost and Benefit Parameters'!$L$32)</f>
        <v/>
      </c>
      <c r="BL220" s="1" t="str">
        <f>IF(BH197="","",'Cost and Benefit Parameters'!$L$32)</f>
        <v/>
      </c>
      <c r="BM220" s="1" t="str">
        <f>IF(BI197="","",'Cost and Benefit Parameters'!$L$32)</f>
        <v/>
      </c>
      <c r="BN220" s="1" t="str">
        <f>IF(BJ197="","",'Cost and Benefit Parameters'!$L$32)</f>
        <v/>
      </c>
      <c r="BO220" s="1" t="str">
        <f>IF(BK197="","",'Cost and Benefit Parameters'!$L$32)</f>
        <v/>
      </c>
      <c r="BP220" s="1" t="str">
        <f>IF(BL197="","",'Cost and Benefit Parameters'!$L$32)</f>
        <v/>
      </c>
      <c r="BQ220" s="1" t="str">
        <f>IF(BM197="","",'Cost and Benefit Parameters'!$L$32)</f>
        <v/>
      </c>
      <c r="BR220" s="1" t="str">
        <f>IF(BN197="","",'Cost and Benefit Parameters'!$L$32)</f>
        <v/>
      </c>
      <c r="BS220" s="1" t="str">
        <f>IF(BO197="","",'Cost and Benefit Parameters'!$L$32)</f>
        <v/>
      </c>
    </row>
    <row r="221" spans="1:72" x14ac:dyDescent="0.55000000000000004">
      <c r="A221" s="642"/>
      <c r="B221" t="s">
        <v>472</v>
      </c>
      <c r="M221" s="1" t="str">
        <f>IF(I198="","",'Cost and Benefit Parameters'!$L$32)</f>
        <v/>
      </c>
      <c r="N221" s="1" t="str">
        <f>IF(J198="","",'Cost and Benefit Parameters'!$L$32)</f>
        <v/>
      </c>
      <c r="O221" s="1" t="str">
        <f>IF(K198="","",'Cost and Benefit Parameters'!$L$32)</f>
        <v/>
      </c>
      <c r="P221" s="1" t="str">
        <f>IF(L198="","",'Cost and Benefit Parameters'!$L$32)</f>
        <v/>
      </c>
      <c r="Q221" s="1" t="str">
        <f>IF(M198="","",'Cost and Benefit Parameters'!$L$32)</f>
        <v/>
      </c>
      <c r="R221" s="1">
        <f>Cohort_CF!R219*Mincers!C$59*(1+'Cost and Benefit Parameters'!$C$41)^R$6</f>
        <v>1984558.2249629544</v>
      </c>
      <c r="S221" s="1">
        <f>Cohort_CF!S219*Mincers!D$59*(1+'Cost and Benefit Parameters'!$C$41)^S$6</f>
        <v>2061543.83156924</v>
      </c>
      <c r="T221" s="1">
        <f>Cohort_CF!T219*Mincers!E$59*(1+'Cost and Benefit Parameters'!$C$41)^T$6</f>
        <v>2140231.3638941599</v>
      </c>
      <c r="U221" s="1">
        <f>Cohort_CF!U219*Mincers!F$59*(1+'Cost and Benefit Parameters'!$C$41)^U$6</f>
        <v>2220589.5848832917</v>
      </c>
      <c r="V221" s="1">
        <f>Cohort_CF!V219*Mincers!G$59*(1+'Cost and Benefit Parameters'!$C$41)^V$6</f>
        <v>2316671.695538295</v>
      </c>
      <c r="W221" s="1">
        <f>Cohort_CF!W219*Mincers!H$59*(1+'Cost and Benefit Parameters'!$C$41)^W$6</f>
        <v>2399331.9486664804</v>
      </c>
      <c r="X221" s="1">
        <f>Cohort_CF!X219*Mincers!I$59*(1+'Cost and Benefit Parameters'!$C$41)^X$6</f>
        <v>2483451.0520881568</v>
      </c>
      <c r="Y221" s="1">
        <f>Cohort_CF!Y219*Mincers!J$59*(1+'Cost and Benefit Parameters'!$C$41)^Y$6</f>
        <v>2568977.4705829751</v>
      </c>
      <c r="Z221" s="1">
        <f>Cohort_CF!Z219*Mincers!K$59*(1+'Cost and Benefit Parameters'!$C$41)^Z$6</f>
        <v>2655855.3023902117</v>
      </c>
      <c r="AA221" s="1">
        <f>Cohort_CF!AA219*Mincers!L$59*(1+'Cost and Benefit Parameters'!$C$41)^AA$6</f>
        <v>2744024.2652616198</v>
      </c>
      <c r="AB221" s="1">
        <f>Cohort_CF!AB219*Mincers!M$59*(1+'Cost and Benefit Parameters'!$C$41)^AB$6</f>
        <v>2833419.6953954953</v>
      </c>
      <c r="AC221" s="1">
        <f>Cohort_CF!AC219*Mincers!N$59*(1+'Cost and Benefit Parameters'!$C$41)^AC$6</f>
        <v>2923972.5596913076</v>
      </c>
      <c r="AD221" s="1">
        <f>Cohort_CF!AD219*Mincers!O$59*(1+'Cost and Benefit Parameters'!$C$41)^AD$6</f>
        <v>3015609.4817221262</v>
      </c>
      <c r="AE221" s="1">
        <f>Cohort_CF!AE219*Mincers!P$59*(1+'Cost and Benefit Parameters'!$C$41)^AE$6</f>
        <v>3108252.7817767649</v>
      </c>
      <c r="AF221" s="1">
        <f>Cohort_CF!AF219*Mincers!Q$59*(1+'Cost and Benefit Parameters'!$C$41)^AF$6</f>
        <v>3201820.5312746204</v>
      </c>
      <c r="AG221" s="1">
        <f>Cohort_CF!AG219*Mincers!R$59*(1+'Cost and Benefit Parameters'!$C$41)^AG$6</f>
        <v>3296226.6218049531</v>
      </c>
      <c r="AH221" s="1">
        <f>Cohort_CF!AH219*Mincers!S$59*(1+'Cost and Benefit Parameters'!$C$41)^AH$6</f>
        <v>3391380.8489872701</v>
      </c>
      <c r="AI221" s="1">
        <f>Cohort_CF!AI219*Mincers!T$59*(1+'Cost and Benefit Parameters'!$C$41)^AI$6</f>
        <v>3487189.0112929293</v>
      </c>
      <c r="AJ221" s="1">
        <f>Cohort_CF!AJ219*Mincers!U$59*(1+'Cost and Benefit Parameters'!$C$41)^AJ$6</f>
        <v>3583553.023907952</v>
      </c>
      <c r="AK221" s="1">
        <f>Cohort_CF!AK219*Mincers!V$59*(1+'Cost and Benefit Parameters'!$C$41)^AK$6</f>
        <v>3680371.0476557915</v>
      </c>
      <c r="AL221" s="1">
        <f>Cohort_CF!AL219*Mincers!W$59*(1+'Cost and Benefit Parameters'!$C$41)^AL$6</f>
        <v>3777537.6329348912</v>
      </c>
      <c r="AM221" s="1">
        <f>Cohort_CF!AM219*Mincers!X$59*(1+'Cost and Benefit Parameters'!$C$41)^AM$6</f>
        <v>3874943.8785610525</v>
      </c>
      <c r="AN221" s="1">
        <f>Cohort_CF!AN219*Mincers!Y$59*(1+'Cost and Benefit Parameters'!$C$41)^AN$6</f>
        <v>3972477.605337712</v>
      </c>
      <c r="AO221" s="1">
        <f>Cohort_CF!AO219*Mincers!Z$59*(1+'Cost and Benefit Parameters'!$C$41)^AO$6</f>
        <v>4070023.5441106046</v>
      </c>
      <c r="AP221" s="1">
        <f>Cohort_CF!AP219*Mincers!AA$59*(1+'Cost and Benefit Parameters'!$C$41)^AP$6</f>
        <v>4167463.5379946399</v>
      </c>
      <c r="AQ221" s="1">
        <f>Cohort_CF!AQ219*Mincers!AB$59*(1+'Cost and Benefit Parameters'!$C$41)^AQ$6</f>
        <v>4264676.7583929803</v>
      </c>
      <c r="AR221" s="1">
        <f>Cohort_CF!AR219*Mincers!AC$59*(1+'Cost and Benefit Parameters'!$C$41)^AR$6</f>
        <v>4361539.9343604492</v>
      </c>
      <c r="AS221" s="1">
        <f>Cohort_CF!AS219*Mincers!AD$59*(1+'Cost and Benefit Parameters'!$C$41)^AS$6</f>
        <v>4457927.5947953109</v>
      </c>
      <c r="AT221" s="1">
        <f>Cohort_CF!AT219*Mincers!AE$59*(1+'Cost and Benefit Parameters'!$C$41)^AT$6</f>
        <v>4553712.3228774536</v>
      </c>
      <c r="AU221" s="1">
        <f>Cohort_CF!AU219*Mincers!AF$59*(1+'Cost and Benefit Parameters'!$C$41)^AU$6</f>
        <v>4648765.0221049935</v>
      </c>
      <c r="AV221" s="1">
        <f>Cohort_CF!AV219*Mincers!AG$59*(1+'Cost and Benefit Parameters'!$C$41)^AV$6</f>
        <v>4742955.1932182284</v>
      </c>
      <c r="AW221" s="1">
        <f>Cohort_CF!AW219*Mincers!AH$59*(1+'Cost and Benefit Parameters'!$C$41)^AW$6</f>
        <v>4836151.2212375319</v>
      </c>
      <c r="AX221" s="1">
        <f>Cohort_CF!AX219*Mincers!AI$59*(1+'Cost and Benefit Parameters'!$C$41)^AX$6</f>
        <v>4928220.671783125</v>
      </c>
      <c r="AY221" s="1">
        <f>Cohort_CF!AY219*Mincers!AJ$59*(1+'Cost and Benefit Parameters'!$C$41)^AY$6</f>
        <v>5019030.5957876695</v>
      </c>
      <c r="AZ221" s="1">
        <f>Cohort_CF!AZ219*Mincers!AK$59*(1+'Cost and Benefit Parameters'!$C$41)^AZ$6</f>
        <v>5108447.8416597238</v>
      </c>
      <c r="BA221" s="1">
        <f>Cohort_CF!BA219*Mincers!AL$59*(1+'Cost and Benefit Parameters'!$C$41)^BA$6</f>
        <v>5196339.3739061505</v>
      </c>
      <c r="BB221" s="1">
        <f>Cohort_CF!BB219*Mincers!AM$59*(1+'Cost and Benefit Parameters'!$C$41)^BB$6</f>
        <v>5282572.5971754668</v>
      </c>
      <c r="BC221" s="1">
        <f>Cohort_CF!BC219*Mincers!AN$59*(1+'Cost and Benefit Parameters'!$C$41)^BC$6</f>
        <v>5367015.6846428113</v>
      </c>
      <c r="BD221" s="1">
        <f>Cohort_CF!BD219*Mincers!AO$59*(1+'Cost and Benefit Parameters'!$C$41)^BD$6</f>
        <v>5449537.9096193081</v>
      </c>
      <c r="BE221" s="1">
        <f>Cohort_CF!BE219*Mincers!AP$59*(1+'Cost and Benefit Parameters'!$C$41)^BE$6</f>
        <v>5530009.9792368608</v>
      </c>
      <c r="BF221" s="1" t="str">
        <f>IF(BB198="","",'Cost and Benefit Parameters'!$L$32)</f>
        <v/>
      </c>
      <c r="BG221" s="1" t="str">
        <f>IF(BC198="","",'Cost and Benefit Parameters'!$L$32)</f>
        <v/>
      </c>
      <c r="BH221" s="1" t="str">
        <f>IF(BD198="","",'Cost and Benefit Parameters'!$L$32)</f>
        <v/>
      </c>
      <c r="BI221" s="1" t="str">
        <f>IF(BE198="","",'Cost and Benefit Parameters'!$L$32)</f>
        <v/>
      </c>
      <c r="BJ221" s="1" t="str">
        <f>IF(BF198="","",'Cost and Benefit Parameters'!$L$32)</f>
        <v/>
      </c>
      <c r="BK221" s="1" t="str">
        <f>IF(BG198="","",'Cost and Benefit Parameters'!$L$32)</f>
        <v/>
      </c>
      <c r="BL221" s="1" t="str">
        <f>IF(BH198="","",'Cost and Benefit Parameters'!$L$32)</f>
        <v/>
      </c>
      <c r="BM221" s="1" t="str">
        <f>IF(BI198="","",'Cost and Benefit Parameters'!$L$32)</f>
        <v/>
      </c>
      <c r="BN221" s="1" t="str">
        <f>IF(BJ198="","",'Cost and Benefit Parameters'!$L$32)</f>
        <v/>
      </c>
      <c r="BO221" s="1" t="str">
        <f>IF(BK198="","",'Cost and Benefit Parameters'!$L$32)</f>
        <v/>
      </c>
      <c r="BP221" s="1" t="str">
        <f>IF(BL198="","",'Cost and Benefit Parameters'!$L$32)</f>
        <v/>
      </c>
      <c r="BQ221" s="1" t="str">
        <f>IF(BM198="","",'Cost and Benefit Parameters'!$L$32)</f>
        <v/>
      </c>
      <c r="BR221" s="1" t="str">
        <f>IF(BN198="","",'Cost and Benefit Parameters'!$L$32)</f>
        <v/>
      </c>
      <c r="BS221" s="1" t="str">
        <f>IF(BO198="","",'Cost and Benefit Parameters'!$L$32)</f>
        <v/>
      </c>
    </row>
    <row r="222" spans="1:72" x14ac:dyDescent="0.55000000000000004">
      <c r="A222" s="642"/>
      <c r="B222" t="s">
        <v>473</v>
      </c>
      <c r="M222" s="1" t="str">
        <f>IF(I199="","",'Cost and Benefit Parameters'!$L$32)</f>
        <v/>
      </c>
      <c r="N222" s="1" t="str">
        <f>IF(J199="","",'Cost and Benefit Parameters'!$L$32)</f>
        <v/>
      </c>
      <c r="O222" s="1" t="str">
        <f>IF(K199="","",'Cost and Benefit Parameters'!$L$32)</f>
        <v/>
      </c>
      <c r="P222" s="1" t="str">
        <f>IF(L199="","",'Cost and Benefit Parameters'!$L$32)</f>
        <v/>
      </c>
      <c r="Q222" s="1" t="str">
        <f>IF(M199="","",'Cost and Benefit Parameters'!$L$32)</f>
        <v/>
      </c>
      <c r="R222" s="1" t="str">
        <f>IF(N199="","",'Cost and Benefit Parameters'!$L$32)</f>
        <v/>
      </c>
      <c r="S222" s="1">
        <f>Cohort_CF!S220*Mincers!C$59*(1+'Cost and Benefit Parameters'!$C$41)^S$6</f>
        <v>2044094.971711843</v>
      </c>
      <c r="T222" s="1">
        <f>Cohort_CF!T220*Mincers!D$59*(1+'Cost and Benefit Parameters'!$C$41)^T$6</f>
        <v>2123390.1465163175</v>
      </c>
      <c r="U222" s="1">
        <f>Cohort_CF!U220*Mincers!E$59*(1+'Cost and Benefit Parameters'!$C$41)^U$6</f>
        <v>2204438.304810985</v>
      </c>
      <c r="V222" s="1">
        <f>Cohort_CF!V220*Mincers!F$59*(1+'Cost and Benefit Parameters'!$C$41)^V$6</f>
        <v>2287207.2724297899</v>
      </c>
      <c r="W222" s="1">
        <f>Cohort_CF!W220*Mincers!G$59*(1+'Cost and Benefit Parameters'!$C$41)^W$6</f>
        <v>2386171.8464044435</v>
      </c>
      <c r="X222" s="1">
        <f>Cohort_CF!X220*Mincers!H$59*(1+'Cost and Benefit Parameters'!$C$41)^X$6</f>
        <v>2471311.9071264747</v>
      </c>
      <c r="Y222" s="1">
        <f>Cohort_CF!Y220*Mincers!I$59*(1+'Cost and Benefit Parameters'!$C$41)^Y$6</f>
        <v>2557954.5836508013</v>
      </c>
      <c r="Z222" s="1">
        <f>Cohort_CF!Z220*Mincers!J$59*(1+'Cost and Benefit Parameters'!$C$41)^Z$6</f>
        <v>2646046.7947004642</v>
      </c>
      <c r="AA222" s="1">
        <f>Cohort_CF!AA220*Mincers!K$59*(1+'Cost and Benefit Parameters'!$C$41)^AA$6</f>
        <v>2735530.961461918</v>
      </c>
      <c r="AB222" s="1">
        <f>Cohort_CF!AB220*Mincers!L$59*(1+'Cost and Benefit Parameters'!$C$41)^AB$6</f>
        <v>2826344.9932194687</v>
      </c>
      <c r="AC222" s="1">
        <f>Cohort_CF!AC220*Mincers!M$59*(1+'Cost and Benefit Parameters'!$C$41)^AC$6</f>
        <v>2918422.2862573601</v>
      </c>
      <c r="AD222" s="1">
        <f>Cohort_CF!AD220*Mincers!N$59*(1+'Cost and Benefit Parameters'!$C$41)^AD$6</f>
        <v>3011691.7364820465</v>
      </c>
      <c r="AE222" s="1">
        <f>Cohort_CF!AE220*Mincers!O$59*(1+'Cost and Benefit Parameters'!$C$41)^AE$6</f>
        <v>3106077.7661737902</v>
      </c>
      <c r="AF222" s="1">
        <f>Cohort_CF!AF220*Mincers!P$59*(1+'Cost and Benefit Parameters'!$C$41)^AF$6</f>
        <v>3201500.3652300686</v>
      </c>
      <c r="AG222" s="1">
        <f>Cohort_CF!AG220*Mincers!Q$59*(1+'Cost and Benefit Parameters'!$C$41)^AG$6</f>
        <v>3297875.1472128588</v>
      </c>
      <c r="AH222" s="1">
        <f>Cohort_CF!AH220*Mincers!R$59*(1+'Cost and Benefit Parameters'!$C$41)^AH$6</f>
        <v>3395113.4204591019</v>
      </c>
      <c r="AI222" s="1">
        <f>Cohort_CF!AI220*Mincers!S$59*(1+'Cost and Benefit Parameters'!$C$41)^AI$6</f>
        <v>3493122.274456888</v>
      </c>
      <c r="AJ222" s="1">
        <f>Cohort_CF!AJ220*Mincers!T$59*(1+'Cost and Benefit Parameters'!$C$41)^AJ$6</f>
        <v>3591804.6816317174</v>
      </c>
      <c r="AK222" s="1">
        <f>Cohort_CF!AK220*Mincers!U$59*(1+'Cost and Benefit Parameters'!$C$41)^AK$6</f>
        <v>3691059.6146251909</v>
      </c>
      <c r="AL222" s="1">
        <f>Cohort_CF!AL220*Mincers!V$59*(1+'Cost and Benefit Parameters'!$C$41)^AL$6</f>
        <v>3790782.1790854647</v>
      </c>
      <c r="AM222" s="1">
        <f>Cohort_CF!AM220*Mincers!W$59*(1+'Cost and Benefit Parameters'!$C$41)^AM$6</f>
        <v>3890863.7619229383</v>
      </c>
      <c r="AN222" s="1">
        <f>Cohort_CF!AN220*Mincers!X$59*(1+'Cost and Benefit Parameters'!$C$41)^AN$6</f>
        <v>3991192.1949178837</v>
      </c>
      <c r="AO222" s="1">
        <f>Cohort_CF!AO220*Mincers!Y$59*(1+'Cost and Benefit Parameters'!$C$41)^AO$6</f>
        <v>4091651.9334978438</v>
      </c>
      <c r="AP222" s="1">
        <f>Cohort_CF!AP220*Mincers!Z$59*(1+'Cost and Benefit Parameters'!$C$41)^AP$6</f>
        <v>4192124.2504339227</v>
      </c>
      <c r="AQ222" s="1">
        <f>Cohort_CF!AQ220*Mincers!AA$59*(1+'Cost and Benefit Parameters'!$C$41)^AQ$6</f>
        <v>4292487.4441344785</v>
      </c>
      <c r="AR222" s="1">
        <f>Cohort_CF!AR220*Mincers!AB$59*(1+'Cost and Benefit Parameters'!$C$41)^AR$6</f>
        <v>4392617.0611447701</v>
      </c>
      <c r="AS222" s="1">
        <f>Cohort_CF!AS220*Mincers!AC$59*(1+'Cost and Benefit Parameters'!$C$41)^AS$6</f>
        <v>4492386.1323912637</v>
      </c>
      <c r="AT222" s="1">
        <f>Cohort_CF!AT220*Mincers!AD$59*(1+'Cost and Benefit Parameters'!$C$41)^AT$6</f>
        <v>4591665.4226391688</v>
      </c>
      <c r="AU222" s="1">
        <f>Cohort_CF!AU220*Mincers!AE$59*(1+'Cost and Benefit Parameters'!$C$41)^AU$6</f>
        <v>4690323.6925637769</v>
      </c>
      <c r="AV222" s="1">
        <f>Cohort_CF!AV220*Mincers!AF$59*(1+'Cost and Benefit Parameters'!$C$41)^AV$6</f>
        <v>4788227.9727681428</v>
      </c>
      <c r="AW222" s="1">
        <f>Cohort_CF!AW220*Mincers!AG$59*(1+'Cost and Benefit Parameters'!$C$41)^AW$6</f>
        <v>4885243.8490147758</v>
      </c>
      <c r="AX222" s="1">
        <f>Cohort_CF!AX220*Mincers!AH$59*(1+'Cost and Benefit Parameters'!$C$41)^AX$6</f>
        <v>4981235.7578746574</v>
      </c>
      <c r="AY222" s="1">
        <f>Cohort_CF!AY220*Mincers!AI$59*(1+'Cost and Benefit Parameters'!$C$41)^AY$6</f>
        <v>5076067.2919366183</v>
      </c>
      <c r="AZ222" s="1">
        <f>Cohort_CF!AZ220*Mincers!AJ$59*(1+'Cost and Benefit Parameters'!$C$41)^AZ$6</f>
        <v>5169601.5136612998</v>
      </c>
      <c r="BA222" s="1">
        <f>Cohort_CF!BA220*Mincers!AK$59*(1+'Cost and Benefit Parameters'!$C$41)^BA$6</f>
        <v>5261701.2769095162</v>
      </c>
      <c r="BB222" s="1">
        <f>Cohort_CF!BB220*Mincers!AL$59*(1+'Cost and Benefit Parameters'!$C$41)^BB$6</f>
        <v>5352229.5551233338</v>
      </c>
      <c r="BC222" s="1">
        <f>Cohort_CF!BC220*Mincers!AM$59*(1+'Cost and Benefit Parameters'!$C$41)^BC$6</f>
        <v>5441049.7750907298</v>
      </c>
      <c r="BD222" s="1">
        <f>Cohort_CF!BD220*Mincers!AN$59*(1+'Cost and Benefit Parameters'!$C$41)^BD$6</f>
        <v>5528026.1551820962</v>
      </c>
      <c r="BE222" s="1">
        <f>Cohort_CF!BE220*Mincers!AO$59*(1+'Cost and Benefit Parameters'!$C$41)^BE$6</f>
        <v>5613024.0469078878</v>
      </c>
      <c r="BF222" s="1">
        <f>Cohort_CF!BF220*Mincers!AP$59*(1+'Cost and Benefit Parameters'!$C$41)^BF$6</f>
        <v>5695910.278613966</v>
      </c>
      <c r="BG222" s="1" t="str">
        <f>IF(BC199="","",'Cost and Benefit Parameters'!$L$32)</f>
        <v/>
      </c>
      <c r="BH222" s="1" t="str">
        <f>IF(BD199="","",'Cost and Benefit Parameters'!$L$32)</f>
        <v/>
      </c>
      <c r="BI222" s="1" t="str">
        <f>IF(BE199="","",'Cost and Benefit Parameters'!$L$32)</f>
        <v/>
      </c>
      <c r="BJ222" s="1" t="str">
        <f>IF(BF199="","",'Cost and Benefit Parameters'!$L$32)</f>
        <v/>
      </c>
      <c r="BK222" s="1" t="str">
        <f>IF(BG199="","",'Cost and Benefit Parameters'!$L$32)</f>
        <v/>
      </c>
      <c r="BL222" s="1" t="str">
        <f>IF(BH199="","",'Cost and Benefit Parameters'!$L$32)</f>
        <v/>
      </c>
      <c r="BM222" s="1" t="str">
        <f>IF(BI199="","",'Cost and Benefit Parameters'!$L$32)</f>
        <v/>
      </c>
      <c r="BN222" s="1" t="str">
        <f>IF(BJ199="","",'Cost and Benefit Parameters'!$L$32)</f>
        <v/>
      </c>
      <c r="BO222" s="1" t="str">
        <f>IF(BK199="","",'Cost and Benefit Parameters'!$L$32)</f>
        <v/>
      </c>
      <c r="BP222" s="1" t="str">
        <f>IF(BL199="","",'Cost and Benefit Parameters'!$L$32)</f>
        <v/>
      </c>
      <c r="BQ222" s="1" t="str">
        <f>IF(BM199="","",'Cost and Benefit Parameters'!$L$32)</f>
        <v/>
      </c>
      <c r="BR222" s="1" t="str">
        <f>IF(BN199="","",'Cost and Benefit Parameters'!$L$32)</f>
        <v/>
      </c>
      <c r="BS222" s="1" t="str">
        <f>IF(BO199="","",'Cost and Benefit Parameters'!$L$32)</f>
        <v/>
      </c>
    </row>
    <row r="223" spans="1:72" x14ac:dyDescent="0.55000000000000004">
      <c r="A223" s="642"/>
      <c r="B223" t="s">
        <v>474</v>
      </c>
      <c r="M223" s="1" t="str">
        <f>IF(I200="","",'Cost and Benefit Parameters'!$L$32)</f>
        <v/>
      </c>
      <c r="N223" s="1" t="str">
        <f>IF(J200="","",'Cost and Benefit Parameters'!$L$32)</f>
        <v/>
      </c>
      <c r="O223" s="1" t="str">
        <f>IF(K200="","",'Cost and Benefit Parameters'!$L$32)</f>
        <v/>
      </c>
      <c r="P223" s="1" t="str">
        <f>IF(L200="","",'Cost and Benefit Parameters'!$L$32)</f>
        <v/>
      </c>
      <c r="Q223" s="1" t="str">
        <f>IF(M200="","",'Cost and Benefit Parameters'!$L$32)</f>
        <v/>
      </c>
      <c r="R223" s="1" t="str">
        <f>IF(N200="","",'Cost and Benefit Parameters'!$L$32)</f>
        <v/>
      </c>
      <c r="S223" s="1" t="str">
        <f>IF(O200="","",'Cost and Benefit Parameters'!$L$32)</f>
        <v/>
      </c>
      <c r="T223" s="1">
        <f>Cohort_CF!T221*Mincers!C$59*(1+'Cost and Benefit Parameters'!$C$41)^T$6</f>
        <v>2105417.8208631985</v>
      </c>
      <c r="U223" s="1">
        <f>Cohort_CF!U221*Mincers!D$59*(1+'Cost and Benefit Parameters'!$C$41)^U$6</f>
        <v>2187091.8509118068</v>
      </c>
      <c r="V223" s="1">
        <f>Cohort_CF!V221*Mincers!E$59*(1+'Cost and Benefit Parameters'!$C$41)^V$6</f>
        <v>2270571.4539553141</v>
      </c>
      <c r="W223" s="1">
        <f>Cohort_CF!W221*Mincers!F$59*(1+'Cost and Benefit Parameters'!$C$41)^W$6</f>
        <v>2355823.4906026837</v>
      </c>
      <c r="X223" s="1">
        <f>Cohort_CF!X221*Mincers!G$59*(1+'Cost and Benefit Parameters'!$C$41)^X$6</f>
        <v>2457757.0017965771</v>
      </c>
      <c r="Y223" s="1">
        <f>Cohort_CF!Y221*Mincers!H$59*(1+'Cost and Benefit Parameters'!$C$41)^Y$6</f>
        <v>2545451.2643402689</v>
      </c>
      <c r="Z223" s="1">
        <f>Cohort_CF!Z221*Mincers!I$59*(1+'Cost and Benefit Parameters'!$C$41)^Z$6</f>
        <v>2634693.2211603257</v>
      </c>
      <c r="AA223" s="1">
        <f>Cohort_CF!AA221*Mincers!J$59*(1+'Cost and Benefit Parameters'!$C$41)^AA$6</f>
        <v>2725428.1985414778</v>
      </c>
      <c r="AB223" s="1">
        <f>Cohort_CF!AB221*Mincers!K$59*(1+'Cost and Benefit Parameters'!$C$41)^AB$6</f>
        <v>2817596.8903057757</v>
      </c>
      <c r="AC223" s="1">
        <f>Cohort_CF!AC221*Mincers!L$59*(1+'Cost and Benefit Parameters'!$C$41)^AC$6</f>
        <v>2911135.3430160531</v>
      </c>
      <c r="AD223" s="1">
        <f>Cohort_CF!AD221*Mincers!M$59*(1+'Cost and Benefit Parameters'!$C$41)^AD$6</f>
        <v>3005974.9548450806</v>
      </c>
      <c r="AE223" s="1">
        <f>Cohort_CF!AE221*Mincers!N$59*(1+'Cost and Benefit Parameters'!$C$41)^AE$6</f>
        <v>3102042.4885765081</v>
      </c>
      <c r="AF223" s="1">
        <f>Cohort_CF!AF221*Mincers!O$59*(1+'Cost and Benefit Parameters'!$C$41)^AF$6</f>
        <v>3199260.0991590042</v>
      </c>
      <c r="AG223" s="1">
        <f>Cohort_CF!AG221*Mincers!P$59*(1+'Cost and Benefit Parameters'!$C$41)^AG$6</f>
        <v>3297545.3761869702</v>
      </c>
      <c r="AH223" s="1">
        <f>Cohort_CF!AH221*Mincers!Q$59*(1+'Cost and Benefit Parameters'!$C$41)^AH$6</f>
        <v>3396811.4016292449</v>
      </c>
      <c r="AI223" s="1">
        <f>Cohort_CF!AI221*Mincers!R$59*(1+'Cost and Benefit Parameters'!$C$41)^AI$6</f>
        <v>3496966.8230728745</v>
      </c>
      <c r="AJ223" s="1">
        <f>Cohort_CF!AJ221*Mincers!S$59*(1+'Cost and Benefit Parameters'!$C$41)^AJ$6</f>
        <v>3597915.9426905946</v>
      </c>
      <c r="AK223" s="1">
        <f>Cohort_CF!AK221*Mincers!T$59*(1+'Cost and Benefit Parameters'!$C$41)^AK$6</f>
        <v>3699558.8220806695</v>
      </c>
      <c r="AL223" s="1">
        <f>Cohort_CF!AL221*Mincers!U$59*(1+'Cost and Benefit Parameters'!$C$41)^AL$6</f>
        <v>3801791.4030639459</v>
      </c>
      <c r="AM223" s="1">
        <f>Cohort_CF!AM221*Mincers!V$59*(1+'Cost and Benefit Parameters'!$C$41)^AM$6</f>
        <v>3904505.644458029</v>
      </c>
      <c r="AN223" s="1">
        <f>Cohort_CF!AN221*Mincers!W$59*(1+'Cost and Benefit Parameters'!$C$41)^AN$6</f>
        <v>4007589.6747806258</v>
      </c>
      <c r="AO223" s="1">
        <f>Cohort_CF!AO221*Mincers!X$59*(1+'Cost and Benefit Parameters'!$C$41)^AO$6</f>
        <v>4110927.9607654209</v>
      </c>
      <c r="AP223" s="1">
        <f>Cohort_CF!AP221*Mincers!Y$59*(1+'Cost and Benefit Parameters'!$C$41)^AP$6</f>
        <v>4214401.4915027795</v>
      </c>
      <c r="AQ223" s="1">
        <f>Cohort_CF!AQ221*Mincers!Z$59*(1+'Cost and Benefit Parameters'!$C$41)^AQ$6</f>
        <v>4317887.9779469399</v>
      </c>
      <c r="AR223" s="1">
        <f>Cohort_CF!AR221*Mincers!AA$59*(1+'Cost and Benefit Parameters'!$C$41)^AR$6</f>
        <v>4421262.0674585123</v>
      </c>
      <c r="AS223" s="1">
        <f>Cohort_CF!AS221*Mincers!AB$59*(1+'Cost and Benefit Parameters'!$C$41)^AS$6</f>
        <v>4524395.572979114</v>
      </c>
      <c r="AT223" s="1">
        <f>Cohort_CF!AT221*Mincers!AC$59*(1+'Cost and Benefit Parameters'!$C$41)^AT$6</f>
        <v>4627157.7163630007</v>
      </c>
      <c r="AU223" s="1">
        <f>Cohort_CF!AU221*Mincers!AD$59*(1+'Cost and Benefit Parameters'!$C$41)^AU$6</f>
        <v>4729415.3853183445</v>
      </c>
      <c r="AV223" s="1">
        <f>Cohort_CF!AV221*Mincers!AE$59*(1+'Cost and Benefit Parameters'!$C$41)^AV$6</f>
        <v>4831033.4033406908</v>
      </c>
      <c r="AW223" s="1">
        <f>Cohort_CF!AW221*Mincers!AF$59*(1+'Cost and Benefit Parameters'!$C$41)^AW$6</f>
        <v>4931874.8119511874</v>
      </c>
      <c r="AX223" s="1">
        <f>Cohort_CF!AX221*Mincers!AG$59*(1+'Cost and Benefit Parameters'!$C$41)^AX$6</f>
        <v>5031801.164485218</v>
      </c>
      <c r="AY223" s="1">
        <f>Cohort_CF!AY221*Mincers!AH$59*(1+'Cost and Benefit Parameters'!$C$41)^AY$6</f>
        <v>5130672.8306108965</v>
      </c>
      <c r="AZ223" s="1">
        <f>Cohort_CF!AZ221*Mincers!AI$59*(1+'Cost and Benefit Parameters'!$C$41)^AZ$6</f>
        <v>5228349.3106947169</v>
      </c>
      <c r="BA223" s="1">
        <f>Cohort_CF!BA221*Mincers!AJ$59*(1+'Cost and Benefit Parameters'!$C$41)^BA$6</f>
        <v>5324689.5590711394</v>
      </c>
      <c r="BB223" s="1">
        <f>Cohort_CF!BB221*Mincers!AK$59*(1+'Cost and Benefit Parameters'!$C$41)^BB$6</f>
        <v>5419552.3152168011</v>
      </c>
      <c r="BC223" s="1">
        <f>Cohort_CF!BC221*Mincers!AL$59*(1+'Cost and Benefit Parameters'!$C$41)^BC$6</f>
        <v>5512796.4417770337</v>
      </c>
      <c r="BD223" s="1">
        <f>Cohort_CF!BD221*Mincers!AM$59*(1+'Cost and Benefit Parameters'!$C$41)^BD$6</f>
        <v>5604281.2683434514</v>
      </c>
      <c r="BE223" s="1">
        <f>Cohort_CF!BE221*Mincers!AN$59*(1+'Cost and Benefit Parameters'!$C$41)^BE$6</f>
        <v>5693866.9398375591</v>
      </c>
      <c r="BF223" s="1">
        <f>Cohort_CF!BF221*Mincers!AO$59*(1+'Cost and Benefit Parameters'!$C$41)^BF$6</f>
        <v>5781414.7683151243</v>
      </c>
      <c r="BG223" s="1">
        <f>Cohort_CF!BG221*Mincers!AP$59*(1+'Cost and Benefit Parameters'!$C$41)^BG$6</f>
        <v>5866787.5869723838</v>
      </c>
      <c r="BH223" s="1" t="str">
        <f>IF(BD200="","",'Cost and Benefit Parameters'!$L$32)</f>
        <v/>
      </c>
      <c r="BI223" s="1" t="str">
        <f>IF(BE200="","",'Cost and Benefit Parameters'!$L$32)</f>
        <v/>
      </c>
      <c r="BJ223" s="1" t="str">
        <f>IF(BF200="","",'Cost and Benefit Parameters'!$L$32)</f>
        <v/>
      </c>
      <c r="BK223" s="1" t="str">
        <f>IF(BG200="","",'Cost and Benefit Parameters'!$L$32)</f>
        <v/>
      </c>
      <c r="BL223" s="1" t="str">
        <f>IF(BH200="","",'Cost and Benefit Parameters'!$L$32)</f>
        <v/>
      </c>
      <c r="BM223" s="1" t="str">
        <f>IF(BI200="","",'Cost and Benefit Parameters'!$L$32)</f>
        <v/>
      </c>
      <c r="BN223" s="1" t="str">
        <f>IF(BJ200="","",'Cost and Benefit Parameters'!$L$32)</f>
        <v/>
      </c>
      <c r="BO223" s="1" t="str">
        <f>IF(BK200="","",'Cost and Benefit Parameters'!$L$32)</f>
        <v/>
      </c>
      <c r="BP223" s="1" t="str">
        <f>IF(BL200="","",'Cost and Benefit Parameters'!$L$32)</f>
        <v/>
      </c>
      <c r="BQ223" s="1" t="str">
        <f>IF(BM200="","",'Cost and Benefit Parameters'!$L$32)</f>
        <v/>
      </c>
      <c r="BR223" s="1" t="str">
        <f>IF(BN200="","",'Cost and Benefit Parameters'!$L$32)</f>
        <v/>
      </c>
      <c r="BS223" s="1" t="str">
        <f>IF(BO200="","",'Cost and Benefit Parameters'!$L$32)</f>
        <v/>
      </c>
    </row>
    <row r="224" spans="1:72" x14ac:dyDescent="0.55000000000000004">
      <c r="A224" s="642"/>
      <c r="B224" t="s">
        <v>475</v>
      </c>
      <c r="M224" s="1" t="str">
        <f>IF(I201="","",'Cost and Benefit Parameters'!$L$32)</f>
        <v/>
      </c>
      <c r="N224" s="1" t="str">
        <f>IF(J201="","",'Cost and Benefit Parameters'!$L$32)</f>
        <v/>
      </c>
      <c r="O224" s="1" t="str">
        <f>IF(K201="","",'Cost and Benefit Parameters'!$L$32)</f>
        <v/>
      </c>
      <c r="P224" s="1" t="str">
        <f>IF(L201="","",'Cost and Benefit Parameters'!$L$32)</f>
        <v/>
      </c>
      <c r="Q224" s="1" t="str">
        <f>IF(M201="","",'Cost and Benefit Parameters'!$L$32)</f>
        <v/>
      </c>
      <c r="R224" s="1" t="str">
        <f>IF(N201="","",'Cost and Benefit Parameters'!$L$32)</f>
        <v/>
      </c>
      <c r="S224" s="1" t="str">
        <f>IF(O201="","",'Cost and Benefit Parameters'!$L$32)</f>
        <v/>
      </c>
      <c r="T224" s="1" t="str">
        <f>IF(P201="","",'Cost and Benefit Parameters'!$L$32)</f>
        <v/>
      </c>
      <c r="U224" s="1">
        <f>Cohort_CF!U222*Mincers!C$59*(1+'Cost and Benefit Parameters'!$C$41)^U$6</f>
        <v>2168580.3554890947</v>
      </c>
      <c r="V224" s="1">
        <f>Cohort_CF!V222*Mincers!D$59*(1+'Cost and Benefit Parameters'!$C$41)^V$6</f>
        <v>2252704.6064391606</v>
      </c>
      <c r="W224" s="1">
        <f>Cohort_CF!W222*Mincers!E$59*(1+'Cost and Benefit Parameters'!$C$41)^W$6</f>
        <v>2338688.5975739732</v>
      </c>
      <c r="X224" s="1">
        <f>Cohort_CF!X222*Mincers!F$59*(1+'Cost and Benefit Parameters'!$C$41)^X$6</f>
        <v>2426498.1953207641</v>
      </c>
      <c r="Y224" s="1">
        <f>Cohort_CF!Y222*Mincers!G$59*(1+'Cost and Benefit Parameters'!$C$41)^Y$6</f>
        <v>2531489.7118504741</v>
      </c>
      <c r="Z224" s="1">
        <f>Cohort_CF!Z222*Mincers!H$59*(1+'Cost and Benefit Parameters'!$C$41)^Z$6</f>
        <v>2621814.8022704772</v>
      </c>
      <c r="AA224" s="1">
        <f>Cohort_CF!AA222*Mincers!I$59*(1+'Cost and Benefit Parameters'!$C$41)^AA$6</f>
        <v>2713734.0177951348</v>
      </c>
      <c r="AB224" s="1">
        <f>Cohort_CF!AB222*Mincers!J$59*(1+'Cost and Benefit Parameters'!$C$41)^AB$6</f>
        <v>2807191.0444977223</v>
      </c>
      <c r="AC224" s="1">
        <f>Cohort_CF!AC222*Mincers!K$59*(1+'Cost and Benefit Parameters'!$C$41)^AC$6</f>
        <v>2902124.7970149494</v>
      </c>
      <c r="AD224" s="1">
        <f>Cohort_CF!AD222*Mincers!L$59*(1+'Cost and Benefit Parameters'!$C$41)^AD$6</f>
        <v>2998469.403306534</v>
      </c>
      <c r="AE224" s="1">
        <f>Cohort_CF!AE222*Mincers!M$59*(1+'Cost and Benefit Parameters'!$C$41)^AE$6</f>
        <v>3096154.2034904328</v>
      </c>
      <c r="AF224" s="1">
        <f>Cohort_CF!AF222*Mincers!N$59*(1+'Cost and Benefit Parameters'!$C$41)^AF$6</f>
        <v>3195103.7632338037</v>
      </c>
      <c r="AG224" s="1">
        <f>Cohort_CF!AG222*Mincers!O$59*(1+'Cost and Benefit Parameters'!$C$41)^AG$6</f>
        <v>3295237.902133774</v>
      </c>
      <c r="AH224" s="1">
        <f>Cohort_CF!AH222*Mincers!P$59*(1+'Cost and Benefit Parameters'!$C$41)^AH$6</f>
        <v>3396471.7374725793</v>
      </c>
      <c r="AI224" s="1">
        <f>Cohort_CF!AI222*Mincers!Q$59*(1+'Cost and Benefit Parameters'!$C$41)^AI$6</f>
        <v>3498715.7436781218</v>
      </c>
      <c r="AJ224" s="1">
        <f>Cohort_CF!AJ222*Mincers!R$59*(1+'Cost and Benefit Parameters'!$C$41)^AJ$6</f>
        <v>3601875.8277650611</v>
      </c>
      <c r="AK224" s="1">
        <f>Cohort_CF!AK222*Mincers!S$59*(1+'Cost and Benefit Parameters'!$C$41)^AK$6</f>
        <v>3705853.420971313</v>
      </c>
      <c r="AL224" s="1">
        <f>Cohort_CF!AL222*Mincers!T$59*(1+'Cost and Benefit Parameters'!$C$41)^AL$6</f>
        <v>3810545.5867430884</v>
      </c>
      <c r="AM224" s="1">
        <f>Cohort_CF!AM222*Mincers!U$59*(1+'Cost and Benefit Parameters'!$C$41)^AM$6</f>
        <v>3915845.1451558648</v>
      </c>
      <c r="AN224" s="1">
        <f>Cohort_CF!AN222*Mincers!V$59*(1+'Cost and Benefit Parameters'!$C$41)^AN$6</f>
        <v>4021640.8137917691</v>
      </c>
      <c r="AO224" s="1">
        <f>Cohort_CF!AO222*Mincers!W$59*(1+'Cost and Benefit Parameters'!$C$41)^AO$6</f>
        <v>4127817.3650240451</v>
      </c>
      <c r="AP224" s="1">
        <f>Cohort_CF!AP222*Mincers!X$59*(1+'Cost and Benefit Parameters'!$C$41)^AP$6</f>
        <v>4234255.7995883832</v>
      </c>
      <c r="AQ224" s="1">
        <f>Cohort_CF!AQ222*Mincers!Y$59*(1+'Cost and Benefit Parameters'!$C$41)^AQ$6</f>
        <v>4340833.5362478616</v>
      </c>
      <c r="AR224" s="1">
        <f>Cohort_CF!AR222*Mincers!Z$59*(1+'Cost and Benefit Parameters'!$C$41)^AR$6</f>
        <v>4447424.6172853475</v>
      </c>
      <c r="AS224" s="1">
        <f>Cohort_CF!AS222*Mincers!AA$59*(1+'Cost and Benefit Parameters'!$C$41)^AS$6</f>
        <v>4553899.9294822691</v>
      </c>
      <c r="AT224" s="1">
        <f>Cohort_CF!AT222*Mincers!AB$59*(1+'Cost and Benefit Parameters'!$C$41)^AT$6</f>
        <v>4660127.440168486</v>
      </c>
      <c r="AU224" s="1">
        <f>Cohort_CF!AU222*Mincers!AC$59*(1+'Cost and Benefit Parameters'!$C$41)^AU$6</f>
        <v>4765972.4478538912</v>
      </c>
      <c r="AV224" s="1">
        <f>Cohort_CF!AV222*Mincers!AD$59*(1+'Cost and Benefit Parameters'!$C$41)^AV$6</f>
        <v>4871297.8468778953</v>
      </c>
      <c r="AW224" s="1">
        <f>Cohort_CF!AW222*Mincers!AE$59*(1+'Cost and Benefit Parameters'!$C$41)^AW$6</f>
        <v>4975964.4054409117</v>
      </c>
      <c r="AX224" s="1">
        <f>Cohort_CF!AX222*Mincers!AF$59*(1+'Cost and Benefit Parameters'!$C$41)^AX$6</f>
        <v>5079831.0563097224</v>
      </c>
      <c r="AY224" s="1">
        <f>Cohort_CF!AY222*Mincers!AG$59*(1+'Cost and Benefit Parameters'!$C$41)^AY$6</f>
        <v>5182755.199419775</v>
      </c>
      <c r="AZ224" s="1">
        <f>Cohort_CF!AZ222*Mincers!AH$59*(1+'Cost and Benefit Parameters'!$C$41)^AZ$6</f>
        <v>5284593.0155292237</v>
      </c>
      <c r="BA224" s="1">
        <f>Cohort_CF!BA222*Mincers!AI$59*(1+'Cost and Benefit Parameters'!$C$41)^BA$6</f>
        <v>5385199.7900155587</v>
      </c>
      <c r="BB224" s="1">
        <f>Cohort_CF!BB222*Mincers!AJ$59*(1+'Cost and Benefit Parameters'!$C$41)^BB$6</f>
        <v>5484430.2458432727</v>
      </c>
      <c r="BC224" s="1">
        <f>Cohort_CF!BC222*Mincers!AK$59*(1+'Cost and Benefit Parameters'!$C$41)^BC$6</f>
        <v>5582138.8846733039</v>
      </c>
      <c r="BD224" s="1">
        <f>Cohort_CF!BD222*Mincers!AL$59*(1+'Cost and Benefit Parameters'!$C$41)^BD$6</f>
        <v>5678180.3350303443</v>
      </c>
      <c r="BE224" s="1">
        <f>Cohort_CF!BE222*Mincers!AM$59*(1+'Cost and Benefit Parameters'!$C$41)^BE$6</f>
        <v>5772409.706393755</v>
      </c>
      <c r="BF224" s="1">
        <f>Cohort_CF!BF222*Mincers!AN$59*(1+'Cost and Benefit Parameters'!$C$41)^BF$6</f>
        <v>5864682.9480326865</v>
      </c>
      <c r="BG224" s="1">
        <f>Cohort_CF!BG222*Mincers!AO$59*(1+'Cost and Benefit Parameters'!$C$41)^BG$6</f>
        <v>5954857.2113645766</v>
      </c>
      <c r="BH224" s="1">
        <f>Cohort_CF!BH222*Mincers!AP$59*(1+'Cost and Benefit Parameters'!$C$41)^BH$6</f>
        <v>6042791.2145815566</v>
      </c>
      <c r="BI224" s="1" t="str">
        <f>IF(BE201="","",'Cost and Benefit Parameters'!$L$32)</f>
        <v/>
      </c>
      <c r="BJ224" s="1" t="str">
        <f>IF(BF201="","",'Cost and Benefit Parameters'!$L$32)</f>
        <v/>
      </c>
      <c r="BK224" s="1" t="str">
        <f>IF(BG201="","",'Cost and Benefit Parameters'!$L$32)</f>
        <v/>
      </c>
      <c r="BL224" s="1" t="str">
        <f>IF(BH201="","",'Cost and Benefit Parameters'!$L$32)</f>
        <v/>
      </c>
      <c r="BM224" s="1" t="str">
        <f>IF(BI201="","",'Cost and Benefit Parameters'!$L$32)</f>
        <v/>
      </c>
      <c r="BN224" s="1" t="str">
        <f>IF(BJ201="","",'Cost and Benefit Parameters'!$L$32)</f>
        <v/>
      </c>
      <c r="BO224" s="1" t="str">
        <f>IF(BK201="","",'Cost and Benefit Parameters'!$L$32)</f>
        <v/>
      </c>
      <c r="BP224" s="1" t="str">
        <f>IF(BL201="","",'Cost and Benefit Parameters'!$L$32)</f>
        <v/>
      </c>
      <c r="BQ224" s="1" t="str">
        <f>IF(BM201="","",'Cost and Benefit Parameters'!$L$32)</f>
        <v/>
      </c>
      <c r="BR224" s="1" t="str">
        <f>IF(BN201="","",'Cost and Benefit Parameters'!$L$32)</f>
        <v/>
      </c>
      <c r="BS224" s="1" t="str">
        <f>IF(BO201="","",'Cost and Benefit Parameters'!$L$32)</f>
        <v/>
      </c>
    </row>
    <row r="225" spans="1:75" x14ac:dyDescent="0.55000000000000004">
      <c r="A225" s="642"/>
      <c r="B225" t="s">
        <v>476</v>
      </c>
      <c r="M225" s="1" t="str">
        <f>IF(I202="","",'Cost and Benefit Parameters'!$L$32)</f>
        <v/>
      </c>
      <c r="N225" s="1" t="str">
        <f>IF(J202="","",'Cost and Benefit Parameters'!$L$32)</f>
        <v/>
      </c>
      <c r="O225" s="1" t="str">
        <f>IF(K202="","",'Cost and Benefit Parameters'!$L$32)</f>
        <v/>
      </c>
      <c r="P225" s="1" t="str">
        <f>IF(L202="","",'Cost and Benefit Parameters'!$L$32)</f>
        <v/>
      </c>
      <c r="Q225" s="1" t="str">
        <f>IF(M202="","",'Cost and Benefit Parameters'!$L$32)</f>
        <v/>
      </c>
      <c r="R225" s="1" t="str">
        <f>IF(N202="","",'Cost and Benefit Parameters'!$L$32)</f>
        <v/>
      </c>
      <c r="S225" s="1" t="str">
        <f>IF(O202="","",'Cost and Benefit Parameters'!$L$32)</f>
        <v/>
      </c>
      <c r="T225" s="1" t="str">
        <f>IF(P202="","",'Cost and Benefit Parameters'!$L$32)</f>
        <v/>
      </c>
      <c r="U225" s="1" t="str">
        <f>IF(Q202="","",'Cost and Benefit Parameters'!$L$32)</f>
        <v/>
      </c>
      <c r="V225" s="1">
        <f>Cohort_CF!V223*Mincers!C$59*(1+'Cost and Benefit Parameters'!$C$41)^V$6</f>
        <v>2233637.7661537672</v>
      </c>
      <c r="W225" s="1">
        <f>Cohort_CF!W223*Mincers!D$59*(1+'Cost and Benefit Parameters'!$C$41)^W$6</f>
        <v>2320285.7446323358</v>
      </c>
      <c r="X225" s="1">
        <f>Cohort_CF!X223*Mincers!E$59*(1+'Cost and Benefit Parameters'!$C$41)^X$6</f>
        <v>2408849.2555011925</v>
      </c>
      <c r="Y225" s="1">
        <f>Cohort_CF!Y223*Mincers!F$59*(1+'Cost and Benefit Parameters'!$C$41)^Y$6</f>
        <v>2499293.1411803868</v>
      </c>
      <c r="Z225" s="1">
        <f>Cohort_CF!Z223*Mincers!G$59*(1+'Cost and Benefit Parameters'!$C$41)^Z$6</f>
        <v>2607434.4032059885</v>
      </c>
      <c r="AA225" s="1">
        <f>Cohort_CF!AA223*Mincers!H$59*(1+'Cost and Benefit Parameters'!$C$41)^AA$6</f>
        <v>2700469.246338591</v>
      </c>
      <c r="AB225" s="1">
        <f>Cohort_CF!AB223*Mincers!I$59*(1+'Cost and Benefit Parameters'!$C$41)^AB$6</f>
        <v>2795146.0383289894</v>
      </c>
      <c r="AC225" s="1">
        <f>Cohort_CF!AC223*Mincers!J$59*(1+'Cost and Benefit Parameters'!$C$41)^AC$6</f>
        <v>2891406.775832654</v>
      </c>
      <c r="AD225" s="1">
        <f>Cohort_CF!AD223*Mincers!K$59*(1+'Cost and Benefit Parameters'!$C$41)^AD$6</f>
        <v>2989188.5409253971</v>
      </c>
      <c r="AE225" s="1">
        <f>Cohort_CF!AE223*Mincers!L$59*(1+'Cost and Benefit Parameters'!$C$41)^AE$6</f>
        <v>3088423.4854057301</v>
      </c>
      <c r="AF225" s="1">
        <f>Cohort_CF!AF223*Mincers!M$59*(1+'Cost and Benefit Parameters'!$C$41)^AF$6</f>
        <v>3189038.8295951462</v>
      </c>
      <c r="AG225" s="1">
        <f>Cohort_CF!AG223*Mincers!N$59*(1+'Cost and Benefit Parameters'!$C$41)^AG$6</f>
        <v>3290956.8761308175</v>
      </c>
      <c r="AH225" s="1">
        <f>Cohort_CF!AH223*Mincers!O$59*(1+'Cost and Benefit Parameters'!$C$41)^AH$6</f>
        <v>3394095.0391977872</v>
      </c>
      <c r="AI225" s="1">
        <f>Cohort_CF!AI223*Mincers!P$59*(1+'Cost and Benefit Parameters'!$C$41)^AI$6</f>
        <v>3498365.8895967561</v>
      </c>
      <c r="AJ225" s="1">
        <f>Cohort_CF!AJ223*Mincers!Q$59*(1+'Cost and Benefit Parameters'!$C$41)^AJ$6</f>
        <v>3603677.2159884651</v>
      </c>
      <c r="AK225" s="1">
        <f>Cohort_CF!AK223*Mincers!R$59*(1+'Cost and Benefit Parameters'!$C$41)^AK$6</f>
        <v>3709932.1025980134</v>
      </c>
      <c r="AL225" s="1">
        <f>Cohort_CF!AL223*Mincers!S$59*(1+'Cost and Benefit Parameters'!$C$41)^AL$6</f>
        <v>3817029.0236004516</v>
      </c>
      <c r="AM225" s="1">
        <f>Cohort_CF!AM223*Mincers!T$59*(1+'Cost and Benefit Parameters'!$C$41)^AM$6</f>
        <v>3924861.9543453814</v>
      </c>
      <c r="AN225" s="1">
        <f>Cohort_CF!AN223*Mincers!U$59*(1+'Cost and Benefit Parameters'!$C$41)^AN$6</f>
        <v>4033320.4995105397</v>
      </c>
      <c r="AO225" s="1">
        <f>Cohort_CF!AO223*Mincers!V$59*(1+'Cost and Benefit Parameters'!$C$41)^AO$6</f>
        <v>4142290.0382055226</v>
      </c>
      <c r="AP225" s="1">
        <f>Cohort_CF!AP223*Mincers!W$59*(1+'Cost and Benefit Parameters'!$C$41)^AP$6</f>
        <v>4251651.8859747667</v>
      </c>
      <c r="AQ225" s="1">
        <f>Cohort_CF!AQ223*Mincers!X$59*(1+'Cost and Benefit Parameters'!$C$41)^AQ$6</f>
        <v>4361283.4735760344</v>
      </c>
      <c r="AR225" s="1">
        <f>Cohort_CF!AR223*Mincers!Y$59*(1+'Cost and Benefit Parameters'!$C$41)^AR$6</f>
        <v>4471058.5423352979</v>
      </c>
      <c r="AS225" s="1">
        <f>Cohort_CF!AS223*Mincers!Z$59*(1+'Cost and Benefit Parameters'!$C$41)^AS$6</f>
        <v>4580847.3558039088</v>
      </c>
      <c r="AT225" s="1">
        <f>Cohort_CF!AT223*Mincers!AA$59*(1+'Cost and Benefit Parameters'!$C$41)^AT$6</f>
        <v>4690516.9273667354</v>
      </c>
      <c r="AU225" s="1">
        <f>Cohort_CF!AU223*Mincers!AB$59*(1+'Cost and Benefit Parameters'!$C$41)^AU$6</f>
        <v>4799931.2633735416</v>
      </c>
      <c r="AV225" s="1">
        <f>Cohort_CF!AV223*Mincers!AC$59*(1+'Cost and Benefit Parameters'!$C$41)^AV$6</f>
        <v>4908951.6212895075</v>
      </c>
      <c r="AW225" s="1">
        <f>Cohort_CF!AW223*Mincers!AD$59*(1+'Cost and Benefit Parameters'!$C$41)^AW$6</f>
        <v>5017436.7822842319</v>
      </c>
      <c r="AX225" s="1">
        <f>Cohort_CF!AX223*Mincers!AE$59*(1+'Cost and Benefit Parameters'!$C$41)^AX$6</f>
        <v>5125243.3376041381</v>
      </c>
      <c r="AY225" s="1">
        <f>Cohort_CF!AY223*Mincers!AF$59*(1+'Cost and Benefit Parameters'!$C$41)^AY$6</f>
        <v>5232225.9879990136</v>
      </c>
      <c r="AZ225" s="1">
        <f>Cohort_CF!AZ223*Mincers!AG$59*(1+'Cost and Benefit Parameters'!$C$41)^AZ$6</f>
        <v>5338237.8554023681</v>
      </c>
      <c r="BA225" s="1">
        <f>Cohort_CF!BA223*Mincers!AH$59*(1+'Cost and Benefit Parameters'!$C$41)^BA$6</f>
        <v>5443130.8059951011</v>
      </c>
      <c r="BB225" s="1">
        <f>Cohort_CF!BB223*Mincers!AI$59*(1+'Cost and Benefit Parameters'!$C$41)^BB$6</f>
        <v>5546755.7837160258</v>
      </c>
      <c r="BC225" s="1">
        <f>Cohort_CF!BC223*Mincers!AJ$59*(1+'Cost and Benefit Parameters'!$C$41)^BC$6</f>
        <v>5648963.1532185702</v>
      </c>
      <c r="BD225" s="1">
        <f>Cohort_CF!BD223*Mincers!AK$59*(1+'Cost and Benefit Parameters'!$C$41)^BD$6</f>
        <v>5749603.0512135038</v>
      </c>
      <c r="BE225" s="1">
        <f>Cohort_CF!BE223*Mincers!AL$59*(1+'Cost and Benefit Parameters'!$C$41)^BE$6</f>
        <v>5848525.7450812552</v>
      </c>
      <c r="BF225" s="1">
        <f>Cohort_CF!BF223*Mincers!AM$59*(1+'Cost and Benefit Parameters'!$C$41)^BF$6</f>
        <v>5945581.9975855676</v>
      </c>
      <c r="BG225" s="1">
        <f>Cohort_CF!BG223*Mincers!AN$59*(1+'Cost and Benefit Parameters'!$C$41)^BG$6</f>
        <v>6040623.4364736658</v>
      </c>
      <c r="BH225" s="1">
        <f>Cohort_CF!BH223*Mincers!AO$59*(1+'Cost and Benefit Parameters'!$C$41)^BH$6</f>
        <v>6133502.9277055142</v>
      </c>
      <c r="BI225" s="1">
        <f>Cohort_CF!BI223*Mincers!AP$59*(1+'Cost and Benefit Parameters'!$C$41)^BI$6</f>
        <v>6224074.9510190031</v>
      </c>
      <c r="BJ225" s="1" t="str">
        <f>IF(BF202="","",'Cost and Benefit Parameters'!$L$32)</f>
        <v/>
      </c>
      <c r="BK225" s="1" t="str">
        <f>IF(BG202="","",'Cost and Benefit Parameters'!$L$32)</f>
        <v/>
      </c>
      <c r="BL225" s="1" t="str">
        <f>IF(BH202="","",'Cost and Benefit Parameters'!$L$32)</f>
        <v/>
      </c>
      <c r="BM225" s="1" t="str">
        <f>IF(BI202="","",'Cost and Benefit Parameters'!$L$32)</f>
        <v/>
      </c>
      <c r="BN225" s="1" t="str">
        <f>IF(BJ202="","",'Cost and Benefit Parameters'!$L$32)</f>
        <v/>
      </c>
      <c r="BO225" s="1" t="str">
        <f>IF(BK202="","",'Cost and Benefit Parameters'!$L$32)</f>
        <v/>
      </c>
      <c r="BP225" s="1" t="str">
        <f>IF(BL202="","",'Cost and Benefit Parameters'!$L$32)</f>
        <v/>
      </c>
      <c r="BQ225" s="1" t="str">
        <f>IF(BM202="","",'Cost and Benefit Parameters'!$L$32)</f>
        <v/>
      </c>
      <c r="BR225" s="1" t="str">
        <f>IF(BN202="","",'Cost and Benefit Parameters'!$L$32)</f>
        <v/>
      </c>
      <c r="BS225" s="1" t="str">
        <f>IF(BO202="","",'Cost and Benefit Parameters'!$L$32)</f>
        <v/>
      </c>
    </row>
    <row r="226" spans="1:75" x14ac:dyDescent="0.55000000000000004">
      <c r="A226" s="642"/>
      <c r="B226" t="s">
        <v>477</v>
      </c>
      <c r="M226" s="1" t="str">
        <f>IF(I203="","",'Cost and Benefit Parameters'!$L$32)</f>
        <v/>
      </c>
      <c r="N226" s="1" t="str">
        <f>IF(J203="","",'Cost and Benefit Parameters'!$L$32)</f>
        <v/>
      </c>
      <c r="O226" s="1" t="str">
        <f>IF(K203="","",'Cost and Benefit Parameters'!$L$32)</f>
        <v/>
      </c>
      <c r="P226" s="1" t="str">
        <f>IF(L203="","",'Cost and Benefit Parameters'!$L$32)</f>
        <v/>
      </c>
      <c r="Q226" s="1" t="str">
        <f>IF(M203="","",'Cost and Benefit Parameters'!$L$32)</f>
        <v/>
      </c>
      <c r="R226" s="1" t="str">
        <f>IF(N203="","",'Cost and Benefit Parameters'!$L$32)</f>
        <v/>
      </c>
      <c r="S226" s="1" t="str">
        <f>IF(O203="","",'Cost and Benefit Parameters'!$L$32)</f>
        <v/>
      </c>
      <c r="T226" s="1" t="str">
        <f>IF(P203="","",'Cost and Benefit Parameters'!$L$32)</f>
        <v/>
      </c>
      <c r="U226" s="1" t="str">
        <f>IF(Q203="","",'Cost and Benefit Parameters'!$L$32)</f>
        <v/>
      </c>
      <c r="V226" s="1" t="str">
        <f>IF(R203="","",'Cost and Benefit Parameters'!$L$32)</f>
        <v/>
      </c>
      <c r="W226" s="1">
        <f>Cohort_CF!W224*Mincers!C$59*(1+'Cost and Benefit Parameters'!$C$41)^W$6</f>
        <v>2300646.8991383798</v>
      </c>
      <c r="X226" s="1">
        <f>Cohort_CF!X224*Mincers!D$59*(1+'Cost and Benefit Parameters'!$C$41)^X$6</f>
        <v>2389894.3169713058</v>
      </c>
      <c r="Y226" s="1">
        <f>Cohort_CF!Y224*Mincers!E$59*(1+'Cost and Benefit Parameters'!$C$41)^Y$6</f>
        <v>2481114.7331662285</v>
      </c>
      <c r="Z226" s="1">
        <f>Cohort_CF!Z224*Mincers!F$59*(1+'Cost and Benefit Parameters'!$C$41)^Z$6</f>
        <v>2574271.9354157983</v>
      </c>
      <c r="AA226" s="1">
        <f>Cohort_CF!AA224*Mincers!G$59*(1+'Cost and Benefit Parameters'!$C$41)^AA$6</f>
        <v>2685657.4353021677</v>
      </c>
      <c r="AB226" s="1">
        <f>Cohort_CF!AB224*Mincers!H$59*(1+'Cost and Benefit Parameters'!$C$41)^AB$6</f>
        <v>2781483.3237287491</v>
      </c>
      <c r="AC226" s="1">
        <f>Cohort_CF!AC224*Mincers!I$59*(1+'Cost and Benefit Parameters'!$C$41)^AC$6</f>
        <v>2879000.4194788593</v>
      </c>
      <c r="AD226" s="1">
        <f>Cohort_CF!AD224*Mincers!J$59*(1+'Cost and Benefit Parameters'!$C$41)^AD$6</f>
        <v>2978148.9791076332</v>
      </c>
      <c r="AE226" s="1">
        <f>Cohort_CF!AE224*Mincers!K$59*(1+'Cost and Benefit Parameters'!$C$41)^AE$6</f>
        <v>3078864.197153159</v>
      </c>
      <c r="AF226" s="1">
        <f>Cohort_CF!AF224*Mincers!L$59*(1+'Cost and Benefit Parameters'!$C$41)^AF$6</f>
        <v>3181076.1899679024</v>
      </c>
      <c r="AG226" s="1">
        <f>Cohort_CF!AG224*Mincers!M$59*(1+'Cost and Benefit Parameters'!$C$41)^AG$6</f>
        <v>3284709.9944830006</v>
      </c>
      <c r="AH226" s="1">
        <f>Cohort_CF!AH224*Mincers!N$59*(1+'Cost and Benefit Parameters'!$C$41)^AH$6</f>
        <v>3389685.5824147421</v>
      </c>
      <c r="AI226" s="1">
        <f>Cohort_CF!AI224*Mincers!O$59*(1+'Cost and Benefit Parameters'!$C$41)^AI$6</f>
        <v>3495917.8903737203</v>
      </c>
      <c r="AJ226" s="1">
        <f>Cohort_CF!AJ224*Mincers!P$59*(1+'Cost and Benefit Parameters'!$C$41)^AJ$6</f>
        <v>3603316.8662846591</v>
      </c>
      <c r="AK226" s="1">
        <f>Cohort_CF!AK224*Mincers!Q$59*(1+'Cost and Benefit Parameters'!$C$41)^AK$6</f>
        <v>3711787.5324681201</v>
      </c>
      <c r="AL226" s="1">
        <f>Cohort_CF!AL224*Mincers!R$59*(1+'Cost and Benefit Parameters'!$C$41)^AL$6</f>
        <v>3821230.0656759529</v>
      </c>
      <c r="AM226" s="1">
        <f>Cohort_CF!AM224*Mincers!S$59*(1+'Cost and Benefit Parameters'!$C$41)^AM$6</f>
        <v>3931539.8943084655</v>
      </c>
      <c r="AN226" s="1">
        <f>Cohort_CF!AN224*Mincers!T$59*(1+'Cost and Benefit Parameters'!$C$41)^AN$6</f>
        <v>4042607.8129757424</v>
      </c>
      <c r="AO226" s="1">
        <f>Cohort_CF!AO224*Mincers!U$59*(1+'Cost and Benefit Parameters'!$C$41)^AO$6</f>
        <v>4154320.1144958567</v>
      </c>
      <c r="AP226" s="1">
        <f>Cohort_CF!AP224*Mincers!V$59*(1+'Cost and Benefit Parameters'!$C$41)^AP$6</f>
        <v>4266558.739351688</v>
      </c>
      <c r="AQ226" s="1">
        <f>Cohort_CF!AQ224*Mincers!W$59*(1+'Cost and Benefit Parameters'!$C$41)^AQ$6</f>
        <v>4379201.4425540082</v>
      </c>
      <c r="AR226" s="1">
        <f>Cohort_CF!AR224*Mincers!X$59*(1+'Cost and Benefit Parameters'!$C$41)^AR$6</f>
        <v>4492121.9777833149</v>
      </c>
      <c r="AS226" s="1">
        <f>Cohort_CF!AS224*Mincers!Y$59*(1+'Cost and Benefit Parameters'!$C$41)^AS$6</f>
        <v>4605190.2986053573</v>
      </c>
      <c r="AT226" s="1">
        <f>Cohort_CF!AT224*Mincers!Z$59*(1+'Cost and Benefit Parameters'!$C$41)^AT$6</f>
        <v>4718272.7764780251</v>
      </c>
      <c r="AU226" s="1">
        <f>Cohort_CF!AU224*Mincers!AA$59*(1+'Cost and Benefit Parameters'!$C$41)^AU$6</f>
        <v>4831232.4351877384</v>
      </c>
      <c r="AV226" s="1">
        <f>Cohort_CF!AV224*Mincers!AB$59*(1+'Cost and Benefit Parameters'!$C$41)^AV$6</f>
        <v>4943929.201274748</v>
      </c>
      <c r="AW226" s="1">
        <f>Cohort_CF!AW224*Mincers!AC$59*(1+'Cost and Benefit Parameters'!$C$41)^AW$6</f>
        <v>5056220.1699281931</v>
      </c>
      <c r="AX226" s="1">
        <f>Cohort_CF!AX224*Mincers!AD$59*(1+'Cost and Benefit Parameters'!$C$41)^AX$6</f>
        <v>5167959.885752758</v>
      </c>
      <c r="AY226" s="1">
        <f>Cohort_CF!AY224*Mincers!AE$59*(1+'Cost and Benefit Parameters'!$C$41)^AY$6</f>
        <v>5279000.6377322627</v>
      </c>
      <c r="AZ226" s="1">
        <f>Cohort_CF!AZ224*Mincers!AF$59*(1+'Cost and Benefit Parameters'!$C$41)^AZ$6</f>
        <v>5389192.7676389841</v>
      </c>
      <c r="BA226" s="1">
        <f>Cohort_CF!BA224*Mincers!AG$59*(1+'Cost and Benefit Parameters'!$C$41)^BA$6</f>
        <v>5498384.9910644395</v>
      </c>
      <c r="BB226" s="1">
        <f>Cohort_CF!BB224*Mincers!AH$59*(1+'Cost and Benefit Parameters'!$C$41)^BB$6</f>
        <v>5606424.730174954</v>
      </c>
      <c r="BC226" s="1">
        <f>Cohort_CF!BC224*Mincers!AI$59*(1+'Cost and Benefit Parameters'!$C$41)^BC$6</f>
        <v>5713158.4572275057</v>
      </c>
      <c r="BD226" s="1">
        <f>Cohort_CF!BD224*Mincers!AJ$59*(1+'Cost and Benefit Parameters'!$C$41)^BD$6</f>
        <v>5818432.0478151273</v>
      </c>
      <c r="BE226" s="1">
        <f>Cohort_CF!BE224*Mincers!AK$59*(1+'Cost and Benefit Parameters'!$C$41)^BE$6</f>
        <v>5922091.1427499084</v>
      </c>
      <c r="BF226" s="1">
        <f>Cohort_CF!BF224*Mincers!AL$59*(1+'Cost and Benefit Parameters'!$C$41)^BF$6</f>
        <v>6023981.5174336927</v>
      </c>
      <c r="BG226" s="1">
        <f>Cohort_CF!BG224*Mincers!AM$59*(1+'Cost and Benefit Parameters'!$C$41)^BG$6</f>
        <v>6123949.457513134</v>
      </c>
      <c r="BH226" s="1">
        <f>Cohort_CF!BH224*Mincers!AN$59*(1+'Cost and Benefit Parameters'!$C$41)^BH$6</f>
        <v>6221842.1395678762</v>
      </c>
      <c r="BI226" s="1">
        <f>Cohort_CF!BI224*Mincers!AO$59*(1+'Cost and Benefit Parameters'!$C$41)^BI$6</f>
        <v>6317508.0155366808</v>
      </c>
      <c r="BJ226" s="1">
        <f>Cohort_CF!BJ224*Mincers!AP$59*(1+'Cost and Benefit Parameters'!$C$41)^BJ$6</f>
        <v>6410797.1995495725</v>
      </c>
      <c r="BK226" s="1" t="str">
        <f>IF(BG203="","",'Cost and Benefit Parameters'!$L$32)</f>
        <v/>
      </c>
      <c r="BL226" s="1" t="str">
        <f>IF(BH203="","",'Cost and Benefit Parameters'!$L$32)</f>
        <v/>
      </c>
      <c r="BM226" s="1" t="str">
        <f>IF(BI203="","",'Cost and Benefit Parameters'!$L$32)</f>
        <v/>
      </c>
      <c r="BN226" s="1" t="str">
        <f>IF(BJ203="","",'Cost and Benefit Parameters'!$L$32)</f>
        <v/>
      </c>
      <c r="BO226" s="1" t="str">
        <f>IF(BK203="","",'Cost and Benefit Parameters'!$L$32)</f>
        <v/>
      </c>
      <c r="BP226" s="1" t="str">
        <f>IF(BL203="","",'Cost and Benefit Parameters'!$L$32)</f>
        <v/>
      </c>
      <c r="BQ226" s="1" t="str">
        <f>IF(BM203="","",'Cost and Benefit Parameters'!$L$32)</f>
        <v/>
      </c>
      <c r="BR226" s="1" t="str">
        <f>IF(BN203="","",'Cost and Benefit Parameters'!$L$32)</f>
        <v/>
      </c>
      <c r="BS226" s="1" t="str">
        <f>IF(BO203="","",'Cost and Benefit Parameters'!$L$32)</f>
        <v/>
      </c>
    </row>
    <row r="227" spans="1:75" x14ac:dyDescent="0.55000000000000004">
      <c r="A227" s="642"/>
      <c r="B227" t="s">
        <v>478</v>
      </c>
      <c r="M227" s="1" t="str">
        <f>IF(I204="","",'Cost and Benefit Parameters'!$L$32)</f>
        <v/>
      </c>
      <c r="N227" s="1" t="str">
        <f>IF(J204="","",'Cost and Benefit Parameters'!$L$32)</f>
        <v/>
      </c>
      <c r="O227" s="1" t="str">
        <f>IF(K204="","",'Cost and Benefit Parameters'!$L$32)</f>
        <v/>
      </c>
      <c r="P227" s="1" t="str">
        <f>IF(L204="","",'Cost and Benefit Parameters'!$L$32)</f>
        <v/>
      </c>
      <c r="Q227" s="1" t="str">
        <f>IF(M204="","",'Cost and Benefit Parameters'!$L$32)</f>
        <v/>
      </c>
      <c r="R227" s="1" t="str">
        <f>IF(N204="","",'Cost and Benefit Parameters'!$L$32)</f>
        <v/>
      </c>
      <c r="S227" s="1" t="str">
        <f>IF(O204="","",'Cost and Benefit Parameters'!$L$32)</f>
        <v/>
      </c>
      <c r="T227" s="1" t="str">
        <f>IF(P204="","",'Cost and Benefit Parameters'!$L$32)</f>
        <v/>
      </c>
      <c r="U227" s="1" t="str">
        <f>IF(Q204="","",'Cost and Benefit Parameters'!$L$32)</f>
        <v/>
      </c>
      <c r="V227" s="1" t="str">
        <f>IF(R204="","",'Cost and Benefit Parameters'!$L$32)</f>
        <v/>
      </c>
      <c r="W227" s="1" t="str">
        <f>IF(S204="","",'Cost and Benefit Parameters'!$L$32)</f>
        <v/>
      </c>
      <c r="X227" s="1">
        <f>Cohort_CF!X225*Mincers!C$59*(1+'Cost and Benefit Parameters'!$C$41)^X$6</f>
        <v>2369666.3061125316</v>
      </c>
      <c r="Y227" s="1">
        <f>Cohort_CF!Y225*Mincers!D$59*(1+'Cost and Benefit Parameters'!$C$41)^Y$6</f>
        <v>2461591.1464804448</v>
      </c>
      <c r="Z227" s="1">
        <f>Cohort_CF!Z225*Mincers!E$59*(1+'Cost and Benefit Parameters'!$C$41)^Z$6</f>
        <v>2555548.175161215</v>
      </c>
      <c r="AA227" s="1">
        <f>Cohort_CF!AA225*Mincers!F$59*(1+'Cost and Benefit Parameters'!$C$41)^AA$6</f>
        <v>2651500.0934782722</v>
      </c>
      <c r="AB227" s="1">
        <f>Cohort_CF!AB225*Mincers!G$59*(1+'Cost and Benefit Parameters'!$C$41)^AB$6</f>
        <v>2766227.1583612328</v>
      </c>
      <c r="AC227" s="1">
        <f>Cohort_CF!AC225*Mincers!H$59*(1+'Cost and Benefit Parameters'!$C$41)^AC$6</f>
        <v>2864927.8234406118</v>
      </c>
      <c r="AD227" s="1">
        <f>Cohort_CF!AD225*Mincers!I$59*(1+'Cost and Benefit Parameters'!$C$41)^AD$6</f>
        <v>2965370.4320632243</v>
      </c>
      <c r="AE227" s="1">
        <f>Cohort_CF!AE225*Mincers!J$59*(1+'Cost and Benefit Parameters'!$C$41)^AE$6</f>
        <v>3067493.4484808622</v>
      </c>
      <c r="AF227" s="1">
        <f>Cohort_CF!AF225*Mincers!K$59*(1+'Cost and Benefit Parameters'!$C$41)^AF$6</f>
        <v>3171230.1230677543</v>
      </c>
      <c r="AG227" s="1">
        <f>Cohort_CF!AG225*Mincers!L$59*(1+'Cost and Benefit Parameters'!$C$41)^AG$6</f>
        <v>3276508.4756669393</v>
      </c>
      <c r="AH227" s="1">
        <f>Cohort_CF!AH225*Mincers!M$59*(1+'Cost and Benefit Parameters'!$C$41)^AH$6</f>
        <v>3383251.2943174904</v>
      </c>
      <c r="AI227" s="1">
        <f>Cohort_CF!AI225*Mincers!N$59*(1+'Cost and Benefit Parameters'!$C$41)^AI$6</f>
        <v>3491376.1498871837</v>
      </c>
      <c r="AJ227" s="1">
        <f>Cohort_CF!AJ225*Mincers!O$59*(1+'Cost and Benefit Parameters'!$C$41)^AJ$6</f>
        <v>3600795.4270849321</v>
      </c>
      <c r="AK227" s="1">
        <f>Cohort_CF!AK225*Mincers!P$59*(1+'Cost and Benefit Parameters'!$C$41)^AK$6</f>
        <v>3711416.3722731993</v>
      </c>
      <c r="AL227" s="1">
        <f>Cohort_CF!AL225*Mincers!Q$59*(1+'Cost and Benefit Parameters'!$C$41)^AL$6</f>
        <v>3823141.1584421629</v>
      </c>
      <c r="AM227" s="1">
        <f>Cohort_CF!AM225*Mincers!R$59*(1+'Cost and Benefit Parameters'!$C$41)^AM$6</f>
        <v>3935866.9676462319</v>
      </c>
      <c r="AN227" s="1">
        <f>Cohort_CF!AN225*Mincers!S$59*(1+'Cost and Benefit Parameters'!$C$41)^AN$6</f>
        <v>4049486.0911377189</v>
      </c>
      <c r="AO227" s="1">
        <f>Cohort_CF!AO225*Mincers!T$59*(1+'Cost and Benefit Parameters'!$C$41)^AO$6</f>
        <v>4163886.0473650154</v>
      </c>
      <c r="AP227" s="1">
        <f>Cohort_CF!AP225*Mincers!U$59*(1+'Cost and Benefit Parameters'!$C$41)^AP$6</f>
        <v>4278949.7179307323</v>
      </c>
      <c r="AQ227" s="1">
        <f>Cohort_CF!AQ225*Mincers!V$59*(1+'Cost and Benefit Parameters'!$C$41)^AQ$6</f>
        <v>4394555.501532238</v>
      </c>
      <c r="AR227" s="1">
        <f>Cohort_CF!AR225*Mincers!W$59*(1+'Cost and Benefit Parameters'!$C$41)^AR$6</f>
        <v>4510577.4858306292</v>
      </c>
      <c r="AS227" s="1">
        <f>Cohort_CF!AS225*Mincers!X$59*(1+'Cost and Benefit Parameters'!$C$41)^AS$6</f>
        <v>4626885.637116815</v>
      </c>
      <c r="AT227" s="1">
        <f>Cohort_CF!AT225*Mincers!Y$59*(1+'Cost and Benefit Parameters'!$C$41)^AT$6</f>
        <v>4743346.0075635174</v>
      </c>
      <c r="AU227" s="1">
        <f>Cohort_CF!AU225*Mincers!Z$59*(1+'Cost and Benefit Parameters'!$C$41)^AU$6</f>
        <v>4859820.9597723661</v>
      </c>
      <c r="AV227" s="1">
        <f>Cohort_CF!AV225*Mincers!AA$59*(1+'Cost and Benefit Parameters'!$C$41)^AV$6</f>
        <v>4976169.4082433712</v>
      </c>
      <c r="AW227" s="1">
        <f>Cohort_CF!AW225*Mincers!AB$59*(1+'Cost and Benefit Parameters'!$C$41)^AW$6</f>
        <v>5092247.0773129901</v>
      </c>
      <c r="AX227" s="1">
        <f>Cohort_CF!AX225*Mincers!AC$59*(1+'Cost and Benefit Parameters'!$C$41)^AX$6</f>
        <v>5207906.7750260383</v>
      </c>
      <c r="AY227" s="1">
        <f>Cohort_CF!AY225*Mincers!AD$59*(1+'Cost and Benefit Parameters'!$C$41)^AY$6</f>
        <v>5322998.6823253408</v>
      </c>
      <c r="AZ227" s="1">
        <f>Cohort_CF!AZ225*Mincers!AE$59*(1+'Cost and Benefit Parameters'!$C$41)^AZ$6</f>
        <v>5437370.6568642305</v>
      </c>
      <c r="BA227" s="1">
        <f>Cohort_CF!BA225*Mincers!AF$59*(1+'Cost and Benefit Parameters'!$C$41)^BA$6</f>
        <v>5550868.5506681548</v>
      </c>
      <c r="BB227" s="1">
        <f>Cohort_CF!BB225*Mincers!AG$59*(1+'Cost and Benefit Parameters'!$C$41)^BB$6</f>
        <v>5663336.5407963721</v>
      </c>
      <c r="BC227" s="1">
        <f>Cohort_CF!BC225*Mincers!AH$59*(1+'Cost and Benefit Parameters'!$C$41)^BC$6</f>
        <v>5774617.4720802018</v>
      </c>
      <c r="BD227" s="1">
        <f>Cohort_CF!BD225*Mincers!AI$59*(1+'Cost and Benefit Parameters'!$C$41)^BD$6</f>
        <v>5884553.2109443303</v>
      </c>
      <c r="BE227" s="1">
        <f>Cohort_CF!BE225*Mincers!AJ$59*(1+'Cost and Benefit Parameters'!$C$41)^BE$6</f>
        <v>5992985.009249582</v>
      </c>
      <c r="BF227" s="1">
        <f>Cohort_CF!BF225*Mincers!AK$59*(1+'Cost and Benefit Parameters'!$C$41)^BF$6</f>
        <v>6099753.8770324057</v>
      </c>
      <c r="BG227" s="1">
        <f>Cohort_CF!BG225*Mincers!AL$59*(1+'Cost and Benefit Parameters'!$C$41)^BG$6</f>
        <v>6204700.9629567023</v>
      </c>
      <c r="BH227" s="1">
        <f>Cohort_CF!BH225*Mincers!AM$59*(1+'Cost and Benefit Parameters'!$C$41)^BH$6</f>
        <v>6307667.941238529</v>
      </c>
      <c r="BI227" s="1">
        <f>Cohort_CF!BI225*Mincers!AN$59*(1+'Cost and Benefit Parameters'!$C$41)^BI$6</f>
        <v>6408497.4037549132</v>
      </c>
      <c r="BJ227" s="1">
        <f>Cohort_CF!BJ225*Mincers!AO$59*(1+'Cost and Benefit Parameters'!$C$41)^BJ$6</f>
        <v>6507033.2560027791</v>
      </c>
      <c r="BK227" s="1">
        <f>Cohort_CF!BK225*Mincers!AP$59*(1+'Cost and Benefit Parameters'!$C$41)^BK$6</f>
        <v>6603121.1155360602</v>
      </c>
      <c r="BL227" s="1" t="str">
        <f>IF(BH204="","",'Cost and Benefit Parameters'!$L$32)</f>
        <v/>
      </c>
      <c r="BM227" s="1" t="str">
        <f>IF(BI204="","",'Cost and Benefit Parameters'!$L$32)</f>
        <v/>
      </c>
      <c r="BN227" s="1" t="str">
        <f>IF(BJ204="","",'Cost and Benefit Parameters'!$L$32)</f>
        <v/>
      </c>
      <c r="BO227" s="1" t="str">
        <f>IF(BK204="","",'Cost and Benefit Parameters'!$L$32)</f>
        <v/>
      </c>
      <c r="BP227" s="1" t="str">
        <f>IF(BL204="","",'Cost and Benefit Parameters'!$L$32)</f>
        <v/>
      </c>
      <c r="BQ227" s="1" t="str">
        <f>IF(BM204="","",'Cost and Benefit Parameters'!$L$32)</f>
        <v/>
      </c>
      <c r="BR227" s="1" t="str">
        <f>IF(BN204="","",'Cost and Benefit Parameters'!$L$32)</f>
        <v/>
      </c>
      <c r="BS227" s="1" t="str">
        <f>IF(BO204="","",'Cost and Benefit Parameters'!$L$32)</f>
        <v/>
      </c>
    </row>
    <row r="228" spans="1:75" x14ac:dyDescent="0.55000000000000004">
      <c r="A228" s="642"/>
      <c r="B228" t="s">
        <v>479</v>
      </c>
      <c r="M228" s="1" t="str">
        <f>IF(I205="","",'Cost and Benefit Parameters'!$L$32)</f>
        <v/>
      </c>
      <c r="N228" s="1" t="str">
        <f>IF(J205="","",'Cost and Benefit Parameters'!$L$32)</f>
        <v/>
      </c>
      <c r="O228" s="1" t="str">
        <f>IF(K205="","",'Cost and Benefit Parameters'!$L$32)</f>
        <v/>
      </c>
      <c r="P228" s="1" t="str">
        <f>IF(L205="","",'Cost and Benefit Parameters'!$L$32)</f>
        <v/>
      </c>
      <c r="Q228" s="1" t="str">
        <f>IF(M205="","",'Cost and Benefit Parameters'!$L$32)</f>
        <v/>
      </c>
      <c r="R228" s="1" t="str">
        <f>IF(N205="","",'Cost and Benefit Parameters'!$L$32)</f>
        <v/>
      </c>
      <c r="S228" s="1" t="str">
        <f>IF(O205="","",'Cost and Benefit Parameters'!$L$32)</f>
        <v/>
      </c>
      <c r="T228" s="1" t="str">
        <f>IF(P205="","",'Cost and Benefit Parameters'!$L$32)</f>
        <v/>
      </c>
      <c r="U228" s="1" t="str">
        <f>IF(Q205="","",'Cost and Benefit Parameters'!$L$32)</f>
        <v/>
      </c>
      <c r="V228" s="1" t="str">
        <f>IF(R205="","",'Cost and Benefit Parameters'!$L$32)</f>
        <v/>
      </c>
      <c r="W228" s="1" t="str">
        <f>IF(S205="","",'Cost and Benefit Parameters'!$L$32)</f>
        <v/>
      </c>
      <c r="X228" s="1" t="str">
        <f>IF(T205="","",'Cost and Benefit Parameters'!$L$32)</f>
        <v/>
      </c>
      <c r="Y228" s="1">
        <f>Cohort_CF!Y226*Mincers!C$59*(1+'Cost and Benefit Parameters'!$C$41)^Y$6</f>
        <v>2440756.2952959072</v>
      </c>
      <c r="Z228" s="1">
        <f>Cohort_CF!Z226*Mincers!D$59*(1+'Cost and Benefit Parameters'!$C$41)^Z$6</f>
        <v>2535438.8808748582</v>
      </c>
      <c r="AA228" s="1">
        <f>Cohort_CF!AA226*Mincers!E$59*(1+'Cost and Benefit Parameters'!$C$41)^AA$6</f>
        <v>2632214.6204160512</v>
      </c>
      <c r="AB228" s="1">
        <f>Cohort_CF!AB226*Mincers!F$59*(1+'Cost and Benefit Parameters'!$C$41)^AB$6</f>
        <v>2731045.0962826204</v>
      </c>
      <c r="AC228" s="1">
        <f>Cohort_CF!AC226*Mincers!G$59*(1+'Cost and Benefit Parameters'!$C$41)^AC$6</f>
        <v>2849213.97311207</v>
      </c>
      <c r="AD228" s="1">
        <f>Cohort_CF!AD226*Mincers!H$59*(1+'Cost and Benefit Parameters'!$C$41)^AD$6</f>
        <v>2950875.6581438296</v>
      </c>
      <c r="AE228" s="1">
        <f>Cohort_CF!AE226*Mincers!I$59*(1+'Cost and Benefit Parameters'!$C$41)^AE$6</f>
        <v>3054331.545025121</v>
      </c>
      <c r="AF228" s="1">
        <f>Cohort_CF!AF226*Mincers!J$59*(1+'Cost and Benefit Parameters'!$C$41)^AF$6</f>
        <v>3159518.2519352888</v>
      </c>
      <c r="AG228" s="1">
        <f>Cohort_CF!AG226*Mincers!K$59*(1+'Cost and Benefit Parameters'!$C$41)^AG$6</f>
        <v>3266367.0267597865</v>
      </c>
      <c r="AH228" s="1">
        <f>Cohort_CF!AH226*Mincers!L$59*(1+'Cost and Benefit Parameters'!$C$41)^AH$6</f>
        <v>3374803.7299369476</v>
      </c>
      <c r="AI228" s="1">
        <f>Cohort_CF!AI226*Mincers!M$59*(1+'Cost and Benefit Parameters'!$C$41)^AI$6</f>
        <v>3484748.833147015</v>
      </c>
      <c r="AJ228" s="1">
        <f>Cohort_CF!AJ226*Mincers!N$59*(1+'Cost and Benefit Parameters'!$C$41)^AJ$6</f>
        <v>3596117.4343837993</v>
      </c>
      <c r="AK228" s="1">
        <f>Cohort_CF!AK226*Mincers!O$59*(1+'Cost and Benefit Parameters'!$C$41)^AK$6</f>
        <v>3708819.2898974805</v>
      </c>
      <c r="AL228" s="1">
        <f>Cohort_CF!AL226*Mincers!P$59*(1+'Cost and Benefit Parameters'!$C$41)^AL$6</f>
        <v>3822758.8634413946</v>
      </c>
      <c r="AM228" s="1">
        <f>Cohort_CF!AM226*Mincers!Q$59*(1+'Cost and Benefit Parameters'!$C$41)^AM$6</f>
        <v>3937835.393195428</v>
      </c>
      <c r="AN228" s="1">
        <f>Cohort_CF!AN226*Mincers!R$59*(1+'Cost and Benefit Parameters'!$C$41)^AN$6</f>
        <v>4053942.976675618</v>
      </c>
      <c r="AO228" s="1">
        <f>Cohort_CF!AO226*Mincers!S$59*(1+'Cost and Benefit Parameters'!$C$41)^AO$6</f>
        <v>4170970.6738718511</v>
      </c>
      <c r="AP228" s="1">
        <f>Cohort_CF!AP226*Mincers!T$59*(1+'Cost and Benefit Parameters'!$C$41)^AP$6</f>
        <v>4288802.628785965</v>
      </c>
      <c r="AQ228" s="1">
        <f>Cohort_CF!AQ226*Mincers!U$59*(1+'Cost and Benefit Parameters'!$C$41)^AQ$6</f>
        <v>4407318.2094686534</v>
      </c>
      <c r="AR228" s="1">
        <f>Cohort_CF!AR226*Mincers!V$59*(1+'Cost and Benefit Parameters'!$C$41)^AR$6</f>
        <v>4526392.1665782053</v>
      </c>
      <c r="AS228" s="1">
        <f>Cohort_CF!AS226*Mincers!W$59*(1+'Cost and Benefit Parameters'!$C$41)^AS$6</f>
        <v>4645894.8104055487</v>
      </c>
      <c r="AT228" s="1">
        <f>Cohort_CF!AT226*Mincers!X$59*(1+'Cost and Benefit Parameters'!$C$41)^AT$6</f>
        <v>4765692.2062303191</v>
      </c>
      <c r="AU228" s="1">
        <f>Cohort_CF!AU226*Mincers!Y$59*(1+'Cost and Benefit Parameters'!$C$41)^AU$6</f>
        <v>4885646.3877904229</v>
      </c>
      <c r="AV228" s="1">
        <f>Cohort_CF!AV226*Mincers!Z$59*(1+'Cost and Benefit Parameters'!$C$41)^AV$6</f>
        <v>5005615.5885655377</v>
      </c>
      <c r="AW228" s="1">
        <f>Cohort_CF!AW226*Mincers!AA$59*(1+'Cost and Benefit Parameters'!$C$41)^AW$6</f>
        <v>5125454.4904906712</v>
      </c>
      <c r="AX228" s="1">
        <f>Cohort_CF!AX226*Mincers!AB$59*(1+'Cost and Benefit Parameters'!$C$41)^AX$6</f>
        <v>5245014.4896323793</v>
      </c>
      <c r="AY228" s="1">
        <f>Cohort_CF!AY226*Mincers!AC$59*(1+'Cost and Benefit Parameters'!$C$41)^AY$6</f>
        <v>5364143.978276819</v>
      </c>
      <c r="AZ228" s="1">
        <f>Cohort_CF!AZ226*Mincers!AD$59*(1+'Cost and Benefit Parameters'!$C$41)^AZ$6</f>
        <v>5482688.6427951008</v>
      </c>
      <c r="BA228" s="1">
        <f>Cohort_CF!BA226*Mincers!AE$59*(1+'Cost and Benefit Parameters'!$C$41)^BA$6</f>
        <v>5600491.7765701581</v>
      </c>
      <c r="BB228" s="1">
        <f>Cohort_CF!BB226*Mincers!AF$59*(1+'Cost and Benefit Parameters'!$C$41)^BB$6</f>
        <v>5717394.6071881987</v>
      </c>
      <c r="BC228" s="1">
        <f>Cohort_CF!BC226*Mincers!AG$59*(1+'Cost and Benefit Parameters'!$C$41)^BC$6</f>
        <v>5833236.6370202629</v>
      </c>
      <c r="BD228" s="1">
        <f>Cohort_CF!BD226*Mincers!AH$59*(1+'Cost and Benefit Parameters'!$C$41)^BD$6</f>
        <v>5947855.9962426079</v>
      </c>
      <c r="BE228" s="1">
        <f>Cohort_CF!BE226*Mincers!AI$59*(1+'Cost and Benefit Parameters'!$C$41)^BE$6</f>
        <v>6061089.8072726605</v>
      </c>
      <c r="BF228" s="1">
        <f>Cohort_CF!BF226*Mincers!AJ$59*(1+'Cost and Benefit Parameters'!$C$41)^BF$6</f>
        <v>6172774.5595270693</v>
      </c>
      <c r="BG228" s="1">
        <f>Cohort_CF!BG226*Mincers!AK$59*(1+'Cost and Benefit Parameters'!$C$41)^BG$6</f>
        <v>6282746.4933433766</v>
      </c>
      <c r="BH228" s="1">
        <f>Cohort_CF!BH226*Mincers!AL$59*(1+'Cost and Benefit Parameters'!$C$41)^BH$6</f>
        <v>6390841.9918454038</v>
      </c>
      <c r="BI228" s="1">
        <f>Cohort_CF!BI226*Mincers!AM$59*(1+'Cost and Benefit Parameters'!$C$41)^BI$6</f>
        <v>6496897.9794756845</v>
      </c>
      <c r="BJ228" s="1">
        <f>Cohort_CF!BJ226*Mincers!AN$59*(1+'Cost and Benefit Parameters'!$C$41)^BJ$6</f>
        <v>6600752.3258675588</v>
      </c>
      <c r="BK228" s="1">
        <f>Cohort_CF!BK226*Mincers!AO$59*(1+'Cost and Benefit Parameters'!$C$41)^BK$6</f>
        <v>6702244.2536828639</v>
      </c>
      <c r="BL228" s="1">
        <f>Cohort_CF!BL226*Mincers!AP$59*(1+'Cost and Benefit Parameters'!$C$41)^BL$6</f>
        <v>6801214.7490021419</v>
      </c>
      <c r="BM228" s="1" t="str">
        <f>IF(BI205="","",'Cost and Benefit Parameters'!$L$32)</f>
        <v/>
      </c>
      <c r="BN228" s="1" t="str">
        <f>IF(BJ205="","",'Cost and Benefit Parameters'!$L$32)</f>
        <v/>
      </c>
      <c r="BO228" s="1" t="str">
        <f>IF(BK205="","",'Cost and Benefit Parameters'!$L$32)</f>
        <v/>
      </c>
      <c r="BP228" s="1" t="str">
        <f>IF(BL205="","",'Cost and Benefit Parameters'!$L$32)</f>
        <v/>
      </c>
      <c r="BQ228" s="1" t="str">
        <f>IF(BM205="","",'Cost and Benefit Parameters'!$L$32)</f>
        <v/>
      </c>
      <c r="BR228" s="1" t="str">
        <f>IF(BN205="","",'Cost and Benefit Parameters'!$L$32)</f>
        <v/>
      </c>
      <c r="BS228" s="1" t="str">
        <f>IF(BO205="","",'Cost and Benefit Parameters'!$L$32)</f>
        <v/>
      </c>
    </row>
    <row r="229" spans="1:75" x14ac:dyDescent="0.55000000000000004">
      <c r="A229" s="642"/>
      <c r="B229" t="s">
        <v>480</v>
      </c>
      <c r="M229" s="1" t="str">
        <f>IF(I206="","",'Cost and Benefit Parameters'!$L$32)</f>
        <v/>
      </c>
      <c r="N229" s="1" t="str">
        <f>IF(J206="","",'Cost and Benefit Parameters'!$L$32)</f>
        <v/>
      </c>
      <c r="O229" s="1" t="str">
        <f>IF(K206="","",'Cost and Benefit Parameters'!$L$32)</f>
        <v/>
      </c>
      <c r="P229" s="1" t="str">
        <f>IF(L206="","",'Cost and Benefit Parameters'!$L$32)</f>
        <v/>
      </c>
      <c r="Q229" s="1" t="str">
        <f>IF(M206="","",'Cost and Benefit Parameters'!$L$32)</f>
        <v/>
      </c>
      <c r="R229" s="1" t="str">
        <f>IF(N206="","",'Cost and Benefit Parameters'!$L$32)</f>
        <v/>
      </c>
      <c r="S229" s="1" t="str">
        <f>IF(O206="","",'Cost and Benefit Parameters'!$L$32)</f>
        <v/>
      </c>
      <c r="T229" s="1" t="str">
        <f>IF(P206="","",'Cost and Benefit Parameters'!$L$32)</f>
        <v/>
      </c>
      <c r="U229" s="1" t="str">
        <f>IF(Q206="","",'Cost and Benefit Parameters'!$L$32)</f>
        <v/>
      </c>
      <c r="V229" s="1" t="str">
        <f>IF(R206="","",'Cost and Benefit Parameters'!$L$32)</f>
        <v/>
      </c>
      <c r="W229" s="1" t="str">
        <f>IF(S206="","",'Cost and Benefit Parameters'!$L$32)</f>
        <v/>
      </c>
      <c r="X229" s="1" t="str">
        <f>IF(T206="","",'Cost and Benefit Parameters'!$L$32)</f>
        <v/>
      </c>
      <c r="Y229" s="1" t="str">
        <f>IF(U206="","",'Cost and Benefit Parameters'!$L$32)</f>
        <v/>
      </c>
      <c r="Z229" s="1">
        <f>Cohort_CF!Z227*Mincers!C$59*(1+'Cost and Benefit Parameters'!$C$41)^Z$6</f>
        <v>2513978.9841547846</v>
      </c>
      <c r="AA229" s="1">
        <f>Cohort_CF!AA227*Mincers!D$59*(1+'Cost and Benefit Parameters'!$C$41)^AA$6</f>
        <v>2611502.0473011034</v>
      </c>
      <c r="AB229" s="1">
        <f>Cohort_CF!AB227*Mincers!E$59*(1+'Cost and Benefit Parameters'!$C$41)^AB$6</f>
        <v>2711181.0590285328</v>
      </c>
      <c r="AC229" s="1">
        <f>Cohort_CF!AC227*Mincers!F$59*(1+'Cost and Benefit Parameters'!$C$41)^AC$6</f>
        <v>2812976.4491710993</v>
      </c>
      <c r="AD229" s="1">
        <f>Cohort_CF!AD227*Mincers!G$59*(1+'Cost and Benefit Parameters'!$C$41)^AD$6</f>
        <v>2934690.3923054319</v>
      </c>
      <c r="AE229" s="1">
        <f>Cohort_CF!AE227*Mincers!H$59*(1+'Cost and Benefit Parameters'!$C$41)^AE$6</f>
        <v>3039401.9278881443</v>
      </c>
      <c r="AF229" s="1">
        <f>Cohort_CF!AF227*Mincers!I$59*(1+'Cost and Benefit Parameters'!$C$41)^AF$6</f>
        <v>3145961.4913758752</v>
      </c>
      <c r="AG229" s="1">
        <f>Cohort_CF!AG227*Mincers!J$59*(1+'Cost and Benefit Parameters'!$C$41)^AG$6</f>
        <v>3254303.7994933468</v>
      </c>
      <c r="AH229" s="1">
        <f>Cohort_CF!AH227*Mincers!K$59*(1+'Cost and Benefit Parameters'!$C$41)^AH$6</f>
        <v>3364358.0375625803</v>
      </c>
      <c r="AI229" s="1">
        <f>Cohort_CF!AI227*Mincers!L$59*(1+'Cost and Benefit Parameters'!$C$41)^AI$6</f>
        <v>3476047.8418350555</v>
      </c>
      <c r="AJ229" s="1">
        <f>Cohort_CF!AJ227*Mincers!M$59*(1+'Cost and Benefit Parameters'!$C$41)^AJ$6</f>
        <v>3589291.2981414255</v>
      </c>
      <c r="AK229" s="1">
        <f>Cohort_CF!AK227*Mincers!N$59*(1+'Cost and Benefit Parameters'!$C$41)^AK$6</f>
        <v>3704000.9574153139</v>
      </c>
      <c r="AL229" s="1">
        <f>Cohort_CF!AL227*Mincers!O$59*(1+'Cost and Benefit Parameters'!$C$41)^AL$6</f>
        <v>3820083.8685944043</v>
      </c>
      <c r="AM229" s="1">
        <f>Cohort_CF!AM227*Mincers!P$59*(1+'Cost and Benefit Parameters'!$C$41)^AM$6</f>
        <v>3937441.6293446366</v>
      </c>
      <c r="AN229" s="1">
        <f>Cohort_CF!AN227*Mincers!Q$59*(1+'Cost and Benefit Parameters'!$C$41)^AN$6</f>
        <v>4055970.4549912899</v>
      </c>
      <c r="AO229" s="1">
        <f>Cohort_CF!AO227*Mincers!R$59*(1+'Cost and Benefit Parameters'!$C$41)^AO$6</f>
        <v>4175561.265975887</v>
      </c>
      <c r="AP229" s="1">
        <f>Cohort_CF!AP227*Mincers!S$59*(1+'Cost and Benefit Parameters'!$C$41)^AP$6</f>
        <v>4296099.794088006</v>
      </c>
      <c r="AQ229" s="1">
        <f>Cohort_CF!AQ227*Mincers!T$59*(1+'Cost and Benefit Parameters'!$C$41)^AQ$6</f>
        <v>4417466.7076495439</v>
      </c>
      <c r="AR229" s="1">
        <f>Cohort_CF!AR227*Mincers!U$59*(1+'Cost and Benefit Parameters'!$C$41)^AR$6</f>
        <v>4539537.7557527134</v>
      </c>
      <c r="AS229" s="1">
        <f>Cohort_CF!AS227*Mincers!V$59*(1+'Cost and Benefit Parameters'!$C$41)^AS$6</f>
        <v>4662183.9315755526</v>
      </c>
      <c r="AT229" s="1">
        <f>Cohort_CF!AT227*Mincers!W$59*(1+'Cost and Benefit Parameters'!$C$41)^AT$6</f>
        <v>4785271.6547177136</v>
      </c>
      <c r="AU229" s="1">
        <f>Cohort_CF!AU227*Mincers!X$59*(1+'Cost and Benefit Parameters'!$C$41)^AU$6</f>
        <v>4908662.9724172289</v>
      </c>
      <c r="AV229" s="1">
        <f>Cohort_CF!AV227*Mincers!Y$59*(1+'Cost and Benefit Parameters'!$C$41)^AV$6</f>
        <v>5032215.7794241365</v>
      </c>
      <c r="AW229" s="1">
        <f>Cohort_CF!AW227*Mincers!Z$59*(1+'Cost and Benefit Parameters'!$C$41)^AW$6</f>
        <v>5155784.056222504</v>
      </c>
      <c r="AX229" s="1">
        <f>Cohort_CF!AX227*Mincers!AA$59*(1+'Cost and Benefit Parameters'!$C$41)^AX$6</f>
        <v>5279218.1252053911</v>
      </c>
      <c r="AY229" s="1">
        <f>Cohort_CF!AY227*Mincers!AB$59*(1+'Cost and Benefit Parameters'!$C$41)^AY$6</f>
        <v>5402364.9243213506</v>
      </c>
      <c r="AZ229" s="1">
        <f>Cohort_CF!AZ227*Mincers!AC$59*(1+'Cost and Benefit Parameters'!$C$41)^AZ$6</f>
        <v>5525068.2976251235</v>
      </c>
      <c r="BA229" s="1">
        <f>Cohort_CF!BA227*Mincers!AD$59*(1+'Cost and Benefit Parameters'!$C$41)^BA$6</f>
        <v>5647169.3020789549</v>
      </c>
      <c r="BB229" s="1">
        <f>Cohort_CF!BB227*Mincers!AE$59*(1+'Cost and Benefit Parameters'!$C$41)^BB$6</f>
        <v>5768506.5298672616</v>
      </c>
      <c r="BC229" s="1">
        <f>Cohort_CF!BC227*Mincers!AF$59*(1+'Cost and Benefit Parameters'!$C$41)^BC$6</f>
        <v>5888916.4454038441</v>
      </c>
      <c r="BD229" s="1">
        <f>Cohort_CF!BD227*Mincers!AG$59*(1+'Cost and Benefit Parameters'!$C$41)^BD$6</f>
        <v>6008233.7361308709</v>
      </c>
      <c r="BE229" s="1">
        <f>Cohort_CF!BE227*Mincers!AH$59*(1+'Cost and Benefit Parameters'!$C$41)^BE$6</f>
        <v>6126291.6761298859</v>
      </c>
      <c r="BF229" s="1">
        <f>Cohort_CF!BF227*Mincers!AI$59*(1+'Cost and Benefit Parameters'!$C$41)^BF$6</f>
        <v>6242922.5014908407</v>
      </c>
      <c r="BG229" s="1">
        <f>Cohort_CF!BG227*Mincers!AJ$59*(1+'Cost and Benefit Parameters'!$C$41)^BG$6</f>
        <v>6357957.7963128798</v>
      </c>
      <c r="BH229" s="1">
        <f>Cohort_CF!BH227*Mincers!AK$59*(1+'Cost and Benefit Parameters'!$C$41)^BH$6</f>
        <v>6471228.8881436791</v>
      </c>
      <c r="BI229" s="1">
        <f>Cohort_CF!BI227*Mincers!AL$59*(1+'Cost and Benefit Parameters'!$C$41)^BI$6</f>
        <v>6582567.2516007666</v>
      </c>
      <c r="BJ229" s="1">
        <f>Cohort_CF!BJ227*Mincers!AM$59*(1+'Cost and Benefit Parameters'!$C$41)^BJ$6</f>
        <v>6691804.918859954</v>
      </c>
      <c r="BK229" s="1">
        <f>Cohort_CF!BK227*Mincers!AN$59*(1+'Cost and Benefit Parameters'!$C$41)^BK$6</f>
        <v>6798774.8956435863</v>
      </c>
      <c r="BL229" s="1">
        <f>Cohort_CF!BL227*Mincers!AO$59*(1+'Cost and Benefit Parameters'!$C$41)^BL$6</f>
        <v>6903311.5812933492</v>
      </c>
      <c r="BM229" s="1">
        <f>Cohort_CF!BM227*Mincers!AP$59*(1+'Cost and Benefit Parameters'!$C$41)^BM$6</f>
        <v>7005251.1914722063</v>
      </c>
      <c r="BN229" s="1" t="str">
        <f>IF(BJ206="","",'Cost and Benefit Parameters'!$L$32)</f>
        <v/>
      </c>
      <c r="BO229" s="1" t="str">
        <f>IF(BK206="","",'Cost and Benefit Parameters'!$L$32)</f>
        <v/>
      </c>
      <c r="BP229" s="1" t="str">
        <f>IF(BL206="","",'Cost and Benefit Parameters'!$L$32)</f>
        <v/>
      </c>
      <c r="BQ229" s="1" t="str">
        <f>IF(BM206="","",'Cost and Benefit Parameters'!$L$32)</f>
        <v/>
      </c>
      <c r="BR229" s="1" t="str">
        <f>IF(BN206="","",'Cost and Benefit Parameters'!$L$32)</f>
        <v/>
      </c>
      <c r="BS229" s="1" t="str">
        <f>IF(BO206="","",'Cost and Benefit Parameters'!$L$32)</f>
        <v/>
      </c>
    </row>
    <row r="230" spans="1:75" x14ac:dyDescent="0.55000000000000004">
      <c r="A230" s="642"/>
      <c r="B230" t="s">
        <v>481</v>
      </c>
      <c r="M230" s="1" t="str">
        <f>IF(I207="","",'Cost and Benefit Parameters'!$L$32)</f>
        <v/>
      </c>
      <c r="N230" s="1" t="str">
        <f>IF(J207="","",'Cost and Benefit Parameters'!$L$32)</f>
        <v/>
      </c>
      <c r="O230" s="1" t="str">
        <f>IF(K207="","",'Cost and Benefit Parameters'!$L$32)</f>
        <v/>
      </c>
      <c r="P230" s="1" t="str">
        <f>IF(L207="","",'Cost and Benefit Parameters'!$L$32)</f>
        <v/>
      </c>
      <c r="Q230" s="1" t="str">
        <f>IF(M207="","",'Cost and Benefit Parameters'!$L$32)</f>
        <v/>
      </c>
      <c r="R230" s="1" t="str">
        <f>IF(N207="","",'Cost and Benefit Parameters'!$L$32)</f>
        <v/>
      </c>
      <c r="S230" s="1" t="str">
        <f>IF(O207="","",'Cost and Benefit Parameters'!$L$32)</f>
        <v/>
      </c>
      <c r="T230" s="1" t="str">
        <f>IF(P207="","",'Cost and Benefit Parameters'!$L$32)</f>
        <v/>
      </c>
      <c r="U230" s="1" t="str">
        <f>IF(Q207="","",'Cost and Benefit Parameters'!$L$32)</f>
        <v/>
      </c>
      <c r="V230" s="1" t="str">
        <f>IF(R207="","",'Cost and Benefit Parameters'!$L$32)</f>
        <v/>
      </c>
      <c r="W230" s="1" t="str">
        <f>IF(S207="","",'Cost and Benefit Parameters'!$L$32)</f>
        <v/>
      </c>
      <c r="X230" s="1" t="str">
        <f>IF(T207="","",'Cost and Benefit Parameters'!$L$32)</f>
        <v/>
      </c>
      <c r="Y230" s="1" t="str">
        <f>IF(U207="","",'Cost and Benefit Parameters'!$L$32)</f>
        <v/>
      </c>
      <c r="Z230" s="1" t="str">
        <f>IF(V207="","",'Cost and Benefit Parameters'!$L$32)</f>
        <v/>
      </c>
      <c r="AA230" s="1">
        <f>Cohort_CF!AA228*Mincers!C$59*(1+'Cost and Benefit Parameters'!$C$41)^AA$6</f>
        <v>2589398.3536794279</v>
      </c>
      <c r="AB230" s="1">
        <f>Cohort_CF!AB228*Mincers!D$59*(1+'Cost and Benefit Parameters'!$C$41)^AB$6</f>
        <v>2689847.1087201368</v>
      </c>
      <c r="AC230" s="1">
        <f>Cohort_CF!AC228*Mincers!E$59*(1+'Cost and Benefit Parameters'!$C$41)^AC$6</f>
        <v>2792516.4907993893</v>
      </c>
      <c r="AD230" s="1">
        <f>Cohort_CF!AD228*Mincers!F$59*(1+'Cost and Benefit Parameters'!$C$41)^AD$6</f>
        <v>2897365.7426462318</v>
      </c>
      <c r="AE230" s="1">
        <f>Cohort_CF!AE228*Mincers!G$59*(1+'Cost and Benefit Parameters'!$C$41)^AE$6</f>
        <v>3022731.1040745946</v>
      </c>
      <c r="AF230" s="1">
        <f>Cohort_CF!AF228*Mincers!H$59*(1+'Cost and Benefit Parameters'!$C$41)^AF$6</f>
        <v>3130583.9857247891</v>
      </c>
      <c r="AG230" s="1">
        <f>Cohort_CF!AG228*Mincers!I$59*(1+'Cost and Benefit Parameters'!$C$41)^AG$6</f>
        <v>3240340.3361171512</v>
      </c>
      <c r="AH230" s="1">
        <f>Cohort_CF!AH228*Mincers!J$59*(1+'Cost and Benefit Parameters'!$C$41)^AH$6</f>
        <v>3351932.9134781472</v>
      </c>
      <c r="AI230" s="1">
        <f>Cohort_CF!AI228*Mincers!K$59*(1+'Cost and Benefit Parameters'!$C$41)^AI$6</f>
        <v>3465288.7786894571</v>
      </c>
      <c r="AJ230" s="1">
        <f>Cohort_CF!AJ228*Mincers!L$59*(1+'Cost and Benefit Parameters'!$C$41)^AJ$6</f>
        <v>3580329.2770901071</v>
      </c>
      <c r="AK230" s="1">
        <f>Cohort_CF!AK228*Mincers!M$59*(1+'Cost and Benefit Parameters'!$C$41)^AK$6</f>
        <v>3696970.0370856686</v>
      </c>
      <c r="AL230" s="1">
        <f>Cohort_CF!AL228*Mincers!N$59*(1+'Cost and Benefit Parameters'!$C$41)^AL$6</f>
        <v>3815120.9861377724</v>
      </c>
      <c r="AM230" s="1">
        <f>Cohort_CF!AM228*Mincers!O$59*(1+'Cost and Benefit Parameters'!$C$41)^AM$6</f>
        <v>3934686.3846522365</v>
      </c>
      <c r="AN230" s="1">
        <f>Cohort_CF!AN228*Mincers!P$59*(1+'Cost and Benefit Parameters'!$C$41)^AN$6</f>
        <v>4055564.878224975</v>
      </c>
      <c r="AO230" s="1">
        <f>Cohort_CF!AO228*Mincers!Q$59*(1+'Cost and Benefit Parameters'!$C$41)^AO$6</f>
        <v>4177649.5686410293</v>
      </c>
      <c r="AP230" s="1">
        <f>Cohort_CF!AP228*Mincers!R$59*(1+'Cost and Benefit Parameters'!$C$41)^AP$6</f>
        <v>4300828.1039551636</v>
      </c>
      <c r="AQ230" s="1">
        <f>Cohort_CF!AQ228*Mincers!S$59*(1+'Cost and Benefit Parameters'!$C$41)^AQ$6</f>
        <v>4424982.7879106458</v>
      </c>
      <c r="AR230" s="1">
        <f>Cohort_CF!AR228*Mincers!T$59*(1+'Cost and Benefit Parameters'!$C$41)^AR$6</f>
        <v>4549990.7088790303</v>
      </c>
      <c r="AS230" s="1">
        <f>Cohort_CF!AS228*Mincers!U$59*(1+'Cost and Benefit Parameters'!$C$41)^AS$6</f>
        <v>4675723.8884252952</v>
      </c>
      <c r="AT230" s="1">
        <f>Cohort_CF!AT228*Mincers!V$59*(1+'Cost and Benefit Parameters'!$C$41)^AT$6</f>
        <v>4802049.4495228175</v>
      </c>
      <c r="AU230" s="1">
        <f>Cohort_CF!AU228*Mincers!W$59*(1+'Cost and Benefit Parameters'!$C$41)^AU$6</f>
        <v>4928829.804359246</v>
      </c>
      <c r="AV230" s="1">
        <f>Cohort_CF!AV228*Mincers!X$59*(1+'Cost and Benefit Parameters'!$C$41)^AV$6</f>
        <v>5055922.8615897456</v>
      </c>
      <c r="AW230" s="1">
        <f>Cohort_CF!AW228*Mincers!Y$59*(1+'Cost and Benefit Parameters'!$C$41)^AW$6</f>
        <v>5183182.25280686</v>
      </c>
      <c r="AX230" s="1">
        <f>Cohort_CF!AX228*Mincers!Z$59*(1+'Cost and Benefit Parameters'!$C$41)^AX$6</f>
        <v>5310457.5779091781</v>
      </c>
      <c r="AY230" s="1">
        <f>Cohort_CF!AY228*Mincers!AA$59*(1+'Cost and Benefit Parameters'!$C$41)^AY$6</f>
        <v>5437594.6689615529</v>
      </c>
      <c r="AZ230" s="1">
        <f>Cohort_CF!AZ228*Mincers!AB$59*(1+'Cost and Benefit Parameters'!$C$41)^AZ$6</f>
        <v>5564435.8720509913</v>
      </c>
      <c r="BA230" s="1">
        <f>Cohort_CF!BA228*Mincers!AC$59*(1+'Cost and Benefit Parameters'!$C$41)^BA$6</f>
        <v>5690820.3465538779</v>
      </c>
      <c r="BB230" s="1">
        <f>Cohort_CF!BB228*Mincers!AD$59*(1+'Cost and Benefit Parameters'!$C$41)^BB$6</f>
        <v>5816584.3811413227</v>
      </c>
      <c r="BC230" s="1">
        <f>Cohort_CF!BC228*Mincers!AE$59*(1+'Cost and Benefit Parameters'!$C$41)^BC$6</f>
        <v>5941561.725763279</v>
      </c>
      <c r="BD230" s="1">
        <f>Cohort_CF!BD228*Mincers!AF$59*(1+'Cost and Benefit Parameters'!$C$41)^BD$6</f>
        <v>6065583.9387659589</v>
      </c>
      <c r="BE230" s="1">
        <f>Cohort_CF!BE228*Mincers!AG$59*(1+'Cost and Benefit Parameters'!$C$41)^BE$6</f>
        <v>6188480.7482147971</v>
      </c>
      <c r="BF230" s="1">
        <f>Cohort_CF!BF228*Mincers!AH$59*(1+'Cost and Benefit Parameters'!$C$41)^BF$6</f>
        <v>6310080.4264137829</v>
      </c>
      <c r="BG230" s="1">
        <f>Cohort_CF!BG228*Mincers!AI$59*(1+'Cost and Benefit Parameters'!$C$41)^BG$6</f>
        <v>6430210.1765355645</v>
      </c>
      <c r="BH230" s="1">
        <f>Cohort_CF!BH228*Mincers!AJ$59*(1+'Cost and Benefit Parameters'!$C$41)^BH$6</f>
        <v>6548696.5302022668</v>
      </c>
      <c r="BI230" s="1">
        <f>Cohort_CF!BI228*Mincers!AK$59*(1+'Cost and Benefit Parameters'!$C$41)^BI$6</f>
        <v>6665365.7547879899</v>
      </c>
      <c r="BJ230" s="1">
        <f>Cohort_CF!BJ228*Mincers!AL$59*(1+'Cost and Benefit Parameters'!$C$41)^BJ$6</f>
        <v>6780044.2691487884</v>
      </c>
      <c r="BK230" s="1">
        <f>Cohort_CF!BK228*Mincers!AM$59*(1+'Cost and Benefit Parameters'!$C$41)^BK$6</f>
        <v>6892559.0664257538</v>
      </c>
      <c r="BL230" s="1">
        <f>Cohort_CF!BL228*Mincers!AN$59*(1+'Cost and Benefit Parameters'!$C$41)^BL$6</f>
        <v>7002738.1425128942</v>
      </c>
      <c r="BM230" s="1">
        <f>Cohort_CF!BM228*Mincers!AO$59*(1+'Cost and Benefit Parameters'!$C$41)^BM$6</f>
        <v>7110410.9287321502</v>
      </c>
      <c r="BN230" s="1">
        <f>Cohort_CF!BN228*Mincers!AP$59*(1+'Cost and Benefit Parameters'!$C$41)^BN$6</f>
        <v>7215408.7272163723</v>
      </c>
      <c r="BO230" s="1" t="str">
        <f>IF(BK207="","",'Cost and Benefit Parameters'!$L$32)</f>
        <v/>
      </c>
      <c r="BP230" s="1" t="str">
        <f>IF(BL207="","",'Cost and Benefit Parameters'!$L$32)</f>
        <v/>
      </c>
      <c r="BQ230" s="1" t="str">
        <f>IF(BM207="","",'Cost and Benefit Parameters'!$L$32)</f>
        <v/>
      </c>
      <c r="BR230" s="1" t="str">
        <f>IF(BN207="","",'Cost and Benefit Parameters'!$L$32)</f>
        <v/>
      </c>
      <c r="BS230" s="1" t="str">
        <f>IF(BO207="","",'Cost and Benefit Parameters'!$L$32)</f>
        <v/>
      </c>
    </row>
    <row r="231" spans="1:75" x14ac:dyDescent="0.55000000000000004">
      <c r="A231" s="642"/>
      <c r="B231" t="s">
        <v>482</v>
      </c>
      <c r="M231" s="1" t="str">
        <f>IF(I208="","",'Cost and Benefit Parameters'!$L$32)</f>
        <v/>
      </c>
      <c r="N231" s="1" t="str">
        <f>IF(J208="","",'Cost and Benefit Parameters'!$L$32)</f>
        <v/>
      </c>
      <c r="O231" s="1" t="str">
        <f>IF(K208="","",'Cost and Benefit Parameters'!$L$32)</f>
        <v/>
      </c>
      <c r="P231" s="1" t="str">
        <f>IF(L208="","",'Cost and Benefit Parameters'!$L$32)</f>
        <v/>
      </c>
      <c r="Q231" s="1" t="str">
        <f>IF(M208="","",'Cost and Benefit Parameters'!$L$32)</f>
        <v/>
      </c>
      <c r="R231" s="1" t="str">
        <f>IF(N208="","",'Cost and Benefit Parameters'!$L$32)</f>
        <v/>
      </c>
      <c r="S231" s="1" t="str">
        <f>IF(O208="","",'Cost and Benefit Parameters'!$L$32)</f>
        <v/>
      </c>
      <c r="T231" s="1" t="str">
        <f>IF(P208="","",'Cost and Benefit Parameters'!$L$32)</f>
        <v/>
      </c>
      <c r="U231" s="1" t="str">
        <f>IF(Q208="","",'Cost and Benefit Parameters'!$L$32)</f>
        <v/>
      </c>
      <c r="V231" s="1" t="str">
        <f>IF(R208="","",'Cost and Benefit Parameters'!$L$32)</f>
        <v/>
      </c>
      <c r="W231" s="1" t="str">
        <f>IF(S208="","",'Cost and Benefit Parameters'!$L$32)</f>
        <v/>
      </c>
      <c r="X231" s="1" t="str">
        <f>IF(T208="","",'Cost and Benefit Parameters'!$L$32)</f>
        <v/>
      </c>
      <c r="Y231" s="1" t="str">
        <f>IF(U208="","",'Cost and Benefit Parameters'!$L$32)</f>
        <v/>
      </c>
      <c r="Z231" s="1" t="str">
        <f>IF(V208="","",'Cost and Benefit Parameters'!$L$32)</f>
        <v/>
      </c>
      <c r="AA231" s="1" t="str">
        <f>IF(W208="","",'Cost and Benefit Parameters'!$L$32)</f>
        <v/>
      </c>
      <c r="AB231" s="1">
        <f>Cohort_CF!AB229*Mincers!C$59*(1+'Cost and Benefit Parameters'!$C$41)^AB$6</f>
        <v>2667080.3042898108</v>
      </c>
      <c r="AC231" s="1">
        <f>Cohort_CF!AC229*Mincers!D$59*(1+'Cost and Benefit Parameters'!$C$41)^AC$6</f>
        <v>2770542.5219817413</v>
      </c>
      <c r="AD231" s="1">
        <f>Cohort_CF!AD229*Mincers!E$59*(1+'Cost and Benefit Parameters'!$C$41)^AD$6</f>
        <v>2876291.9855233706</v>
      </c>
      <c r="AE231" s="1">
        <f>Cohort_CF!AE229*Mincers!F$59*(1+'Cost and Benefit Parameters'!$C$41)^AE$6</f>
        <v>2984286.7149256188</v>
      </c>
      <c r="AF231" s="1">
        <f>Cohort_CF!AF229*Mincers!G$59*(1+'Cost and Benefit Parameters'!$C$41)^AF$6</f>
        <v>3113413.0371968332</v>
      </c>
      <c r="AG231" s="1">
        <f>Cohort_CF!AG229*Mincers!H$59*(1+'Cost and Benefit Parameters'!$C$41)^AG$6</f>
        <v>3224501.5052965325</v>
      </c>
      <c r="AH231" s="1">
        <f>Cohort_CF!AH229*Mincers!I$59*(1+'Cost and Benefit Parameters'!$C$41)^AH$6</f>
        <v>3337550.5462006656</v>
      </c>
      <c r="AI231" s="1">
        <f>Cohort_CF!AI229*Mincers!J$59*(1+'Cost and Benefit Parameters'!$C$41)^AI$6</f>
        <v>3452490.9008824914</v>
      </c>
      <c r="AJ231" s="1">
        <f>Cohort_CF!AJ229*Mincers!K$59*(1+'Cost and Benefit Parameters'!$C$41)^AJ$6</f>
        <v>3569247.4420501408</v>
      </c>
      <c r="AK231" s="1">
        <f>Cohort_CF!AK229*Mincers!L$59*(1+'Cost and Benefit Parameters'!$C$41)^AK$6</f>
        <v>3687739.1554028108</v>
      </c>
      <c r="AL231" s="1">
        <f>Cohort_CF!AL229*Mincers!M$59*(1+'Cost and Benefit Parameters'!$C$41)^AL$6</f>
        <v>3807879.1381982379</v>
      </c>
      <c r="AM231" s="1">
        <f>Cohort_CF!AM229*Mincers!N$59*(1+'Cost and Benefit Parameters'!$C$41)^AM$6</f>
        <v>3929574.6157219061</v>
      </c>
      <c r="AN231" s="1">
        <f>Cohort_CF!AN229*Mincers!O$59*(1+'Cost and Benefit Parameters'!$C$41)^AN$6</f>
        <v>4052726.9761918029</v>
      </c>
      <c r="AO231" s="1">
        <f>Cohort_CF!AO229*Mincers!P$59*(1+'Cost and Benefit Parameters'!$C$41)^AO$6</f>
        <v>4177231.824571725</v>
      </c>
      <c r="AP231" s="1">
        <f>Cohort_CF!AP229*Mincers!Q$59*(1+'Cost and Benefit Parameters'!$C$41)^AP$6</f>
        <v>4302979.0557002602</v>
      </c>
      <c r="AQ231" s="1">
        <f>Cohort_CF!AQ229*Mincers!R$59*(1+'Cost and Benefit Parameters'!$C$41)^AQ$6</f>
        <v>4429852.9470738182</v>
      </c>
      <c r="AR231" s="1">
        <f>Cohort_CF!AR229*Mincers!S$59*(1+'Cost and Benefit Parameters'!$C$41)^AR$6</f>
        <v>4557732.2715479657</v>
      </c>
      <c r="AS231" s="1">
        <f>Cohort_CF!AS229*Mincers!T$59*(1+'Cost and Benefit Parameters'!$C$41)^AS$6</f>
        <v>4686490.4301454015</v>
      </c>
      <c r="AT231" s="1">
        <f>Cohort_CF!AT229*Mincers!U$59*(1+'Cost and Benefit Parameters'!$C$41)^AT$6</f>
        <v>4815995.6050780527</v>
      </c>
      <c r="AU231" s="1">
        <f>Cohort_CF!AU229*Mincers!V$59*(1+'Cost and Benefit Parameters'!$C$41)^AU$6</f>
        <v>4946110.9330085032</v>
      </c>
      <c r="AV231" s="1">
        <f>Cohort_CF!AV229*Mincers!W$59*(1+'Cost and Benefit Parameters'!$C$41)^AV$6</f>
        <v>5076694.6984900236</v>
      </c>
      <c r="AW231" s="1">
        <f>Cohort_CF!AW229*Mincers!X$59*(1+'Cost and Benefit Parameters'!$C$41)^AW$6</f>
        <v>5207600.5474374378</v>
      </c>
      <c r="AX231" s="1">
        <f>Cohort_CF!AX229*Mincers!Y$59*(1+'Cost and Benefit Parameters'!$C$41)^AX$6</f>
        <v>5338677.7203910649</v>
      </c>
      <c r="AY231" s="1">
        <f>Cohort_CF!AY229*Mincers!Z$59*(1+'Cost and Benefit Parameters'!$C$41)^AY$6</f>
        <v>5469771.3052464537</v>
      </c>
      <c r="AZ231" s="1">
        <f>Cohort_CF!AZ229*Mincers!AA$59*(1+'Cost and Benefit Parameters'!$C$41)^AZ$6</f>
        <v>5600722.5090303998</v>
      </c>
      <c r="BA231" s="1">
        <f>Cohort_CF!BA229*Mincers!AB$59*(1+'Cost and Benefit Parameters'!$C$41)^BA$6</f>
        <v>5731368.9482125212</v>
      </c>
      <c r="BB231" s="1">
        <f>Cohort_CF!BB229*Mincers!AC$59*(1+'Cost and Benefit Parameters'!$C$41)^BB$6</f>
        <v>5861544.9569504941</v>
      </c>
      <c r="BC231" s="1">
        <f>Cohort_CF!BC229*Mincers!AD$59*(1+'Cost and Benefit Parameters'!$C$41)^BC$6</f>
        <v>5991081.9125755616</v>
      </c>
      <c r="BD231" s="1">
        <f>Cohort_CF!BD229*Mincers!AE$59*(1+'Cost and Benefit Parameters'!$C$41)^BD$6</f>
        <v>6119808.5775361778</v>
      </c>
      <c r="BE231" s="1">
        <f>Cohort_CF!BE229*Mincers!AF$59*(1+'Cost and Benefit Parameters'!$C$41)^BE$6</f>
        <v>6247551.4569289386</v>
      </c>
      <c r="BF231" s="1">
        <f>Cohort_CF!BF229*Mincers!AG$59*(1+'Cost and Benefit Parameters'!$C$41)^BF$6</f>
        <v>6374135.1706612408</v>
      </c>
      <c r="BG231" s="1">
        <f>Cohort_CF!BG229*Mincers!AH$59*(1+'Cost and Benefit Parameters'!$C$41)^BG$6</f>
        <v>6499382.8392061945</v>
      </c>
      <c r="BH231" s="1">
        <f>Cohort_CF!BH229*Mincers!AI$59*(1+'Cost and Benefit Parameters'!$C$41)^BH$6</f>
        <v>6623116.4818316326</v>
      </c>
      <c r="BI231" s="1">
        <f>Cohort_CF!BI229*Mincers!AJ$59*(1+'Cost and Benefit Parameters'!$C$41)^BI$6</f>
        <v>6745157.4261083351</v>
      </c>
      <c r="BJ231" s="1">
        <f>Cohort_CF!BJ229*Mincers!AK$59*(1+'Cost and Benefit Parameters'!$C$41)^BJ$6</f>
        <v>6865326.7274316279</v>
      </c>
      <c r="BK231" s="1">
        <f>Cohort_CF!BK229*Mincers!AL$59*(1+'Cost and Benefit Parameters'!$C$41)^BK$6</f>
        <v>6983445.5972232521</v>
      </c>
      <c r="BL231" s="1">
        <f>Cohort_CF!BL229*Mincers!AM$59*(1+'Cost and Benefit Parameters'!$C$41)^BL$6</f>
        <v>7099335.8384185266</v>
      </c>
      <c r="BM231" s="1">
        <f>Cohort_CF!BM229*Mincers!AN$59*(1+'Cost and Benefit Parameters'!$C$41)^BM$6</f>
        <v>7212820.2867882811</v>
      </c>
      <c r="BN231" s="1">
        <f>Cohort_CF!BN229*Mincers!AO$59*(1+'Cost and Benefit Parameters'!$C$41)^BN$6</f>
        <v>7323723.256594114</v>
      </c>
      <c r="BO231" s="1">
        <f>Cohort_CF!BO229*Mincers!AP$59*(1+'Cost and Benefit Parameters'!$C$41)^BO$6</f>
        <v>7431870.9890328618</v>
      </c>
      <c r="BP231" s="1" t="str">
        <f>IF(BL208="","",'Cost and Benefit Parameters'!$L$32)</f>
        <v/>
      </c>
      <c r="BQ231" s="1" t="str">
        <f>IF(BM208="","",'Cost and Benefit Parameters'!$L$32)</f>
        <v/>
      </c>
      <c r="BR231" s="1" t="str">
        <f>IF(BN208="","",'Cost and Benefit Parameters'!$L$32)</f>
        <v/>
      </c>
      <c r="BS231" s="1" t="str">
        <f>IF(BO208="","",'Cost and Benefit Parameters'!$L$32)</f>
        <v/>
      </c>
    </row>
    <row r="232" spans="1:75" x14ac:dyDescent="0.55000000000000004">
      <c r="A232" s="642"/>
      <c r="B232" t="s">
        <v>483</v>
      </c>
      <c r="M232" s="1" t="str">
        <f>IF(I209="","",'Cost and Benefit Parameters'!$L$32)</f>
        <v/>
      </c>
      <c r="N232" s="1" t="str">
        <f>IF(J209="","",'Cost and Benefit Parameters'!$L$32)</f>
        <v/>
      </c>
      <c r="O232" s="1" t="str">
        <f>IF(K209="","",'Cost and Benefit Parameters'!$L$32)</f>
        <v/>
      </c>
      <c r="P232" s="1" t="str">
        <f>IF(L209="","",'Cost and Benefit Parameters'!$L$32)</f>
        <v/>
      </c>
      <c r="Q232" s="1" t="str">
        <f>IF(M209="","",'Cost and Benefit Parameters'!$L$32)</f>
        <v/>
      </c>
      <c r="R232" s="1" t="str">
        <f>IF(N209="","",'Cost and Benefit Parameters'!$L$32)</f>
        <v/>
      </c>
      <c r="S232" s="1" t="str">
        <f>IF(O209="","",'Cost and Benefit Parameters'!$L$32)</f>
        <v/>
      </c>
      <c r="T232" s="1" t="str">
        <f>IF(P209="","",'Cost and Benefit Parameters'!$L$32)</f>
        <v/>
      </c>
      <c r="U232" s="1" t="str">
        <f>IF(Q209="","",'Cost and Benefit Parameters'!$L$32)</f>
        <v/>
      </c>
      <c r="V232" s="1" t="str">
        <f>IF(R209="","",'Cost and Benefit Parameters'!$L$32)</f>
        <v/>
      </c>
      <c r="W232" s="1" t="str">
        <f>IF(S209="","",'Cost and Benefit Parameters'!$L$32)</f>
        <v/>
      </c>
      <c r="X232" s="1" t="str">
        <f>IF(T209="","",'Cost and Benefit Parameters'!$L$32)</f>
        <v/>
      </c>
      <c r="Y232" s="1" t="str">
        <f>IF(U209="","",'Cost and Benefit Parameters'!$L$32)</f>
        <v/>
      </c>
      <c r="Z232" s="1" t="str">
        <f>IF(V209="","",'Cost and Benefit Parameters'!$L$32)</f>
        <v/>
      </c>
      <c r="AA232" s="1" t="str">
        <f>IF(W209="","",'Cost and Benefit Parameters'!$L$32)</f>
        <v/>
      </c>
      <c r="AB232" s="1" t="str">
        <f>IF(X209="","",'Cost and Benefit Parameters'!$L$32)</f>
        <v/>
      </c>
      <c r="AC232" s="1">
        <f>Cohort_CF!AC230*Mincers!C$59*(1+'Cost and Benefit Parameters'!$C$41)^AC$6</f>
        <v>2747092.7134185052</v>
      </c>
      <c r="AD232" s="1">
        <f>Cohort_CF!AD230*Mincers!D$59*(1+'Cost and Benefit Parameters'!$C$41)^AD$6</f>
        <v>2853658.797641193</v>
      </c>
      <c r="AE232" s="1">
        <f>Cohort_CF!AE230*Mincers!E$59*(1+'Cost and Benefit Parameters'!$C$41)^AE$6</f>
        <v>2962580.7450890713</v>
      </c>
      <c r="AF232" s="1">
        <f>Cohort_CF!AF230*Mincers!F$59*(1+'Cost and Benefit Parameters'!$C$41)^AF$6</f>
        <v>3073815.3163733878</v>
      </c>
      <c r="AG232" s="1">
        <f>Cohort_CF!AG230*Mincers!G$59*(1+'Cost and Benefit Parameters'!$C$41)^AG$6</f>
        <v>3206815.4283127375</v>
      </c>
      <c r="AH232" s="1">
        <f>Cohort_CF!AH230*Mincers!H$59*(1+'Cost and Benefit Parameters'!$C$41)^AH$6</f>
        <v>3321236.5504554287</v>
      </c>
      <c r="AI232" s="1">
        <f>Cohort_CF!AI230*Mincers!I$59*(1+'Cost and Benefit Parameters'!$C$41)^AI$6</f>
        <v>3437677.0625866852</v>
      </c>
      <c r="AJ232" s="1">
        <f>Cohort_CF!AJ230*Mincers!J$59*(1+'Cost and Benefit Parameters'!$C$41)^AJ$6</f>
        <v>3556065.627908966</v>
      </c>
      <c r="AK232" s="1">
        <f>Cohort_CF!AK230*Mincers!K$59*(1+'Cost and Benefit Parameters'!$C$41)^AK$6</f>
        <v>3676324.8653116459</v>
      </c>
      <c r="AL232" s="1">
        <f>Cohort_CF!AL230*Mincers!L$59*(1+'Cost and Benefit Parameters'!$C$41)^AL$6</f>
        <v>3798371.3300648946</v>
      </c>
      <c r="AM232" s="1">
        <f>Cohort_CF!AM230*Mincers!M$59*(1+'Cost and Benefit Parameters'!$C$41)^AM$6</f>
        <v>3922115.5123441853</v>
      </c>
      <c r="AN232" s="1">
        <f>Cohort_CF!AN230*Mincers!N$59*(1+'Cost and Benefit Parameters'!$C$41)^AN$6</f>
        <v>4047461.8541935626</v>
      </c>
      <c r="AO232" s="1">
        <f>Cohort_CF!AO230*Mincers!O$59*(1+'Cost and Benefit Parameters'!$C$41)^AO$6</f>
        <v>4174308.7854775577</v>
      </c>
      <c r="AP232" s="1">
        <f>Cohort_CF!AP230*Mincers!P$59*(1+'Cost and Benefit Parameters'!$C$41)^AP$6</f>
        <v>4302548.779308876</v>
      </c>
      <c r="AQ232" s="1">
        <f>Cohort_CF!AQ230*Mincers!Q$59*(1+'Cost and Benefit Parameters'!$C$41)^AQ$6</f>
        <v>4432068.4273712672</v>
      </c>
      <c r="AR232" s="1">
        <f>Cohort_CF!AR230*Mincers!R$59*(1+'Cost and Benefit Parameters'!$C$41)^AR$6</f>
        <v>4562748.5354860323</v>
      </c>
      <c r="AS232" s="1">
        <f>Cohort_CF!AS230*Mincers!S$59*(1+'Cost and Benefit Parameters'!$C$41)^AS$6</f>
        <v>4694464.2396944053</v>
      </c>
      <c r="AT232" s="1">
        <f>Cohort_CF!AT230*Mincers!T$59*(1+'Cost and Benefit Parameters'!$C$41)^AT$6</f>
        <v>4827085.1430497626</v>
      </c>
      <c r="AU232" s="1">
        <f>Cohort_CF!AU230*Mincers!U$59*(1+'Cost and Benefit Parameters'!$C$41)^AU$6</f>
        <v>4960475.4732303955</v>
      </c>
      <c r="AV232" s="1">
        <f>Cohort_CF!AV230*Mincers!V$59*(1+'Cost and Benefit Parameters'!$C$41)^AV$6</f>
        <v>5094494.2609987585</v>
      </c>
      <c r="AW232" s="1">
        <f>Cohort_CF!AW230*Mincers!W$59*(1+'Cost and Benefit Parameters'!$C$41)^AW$6</f>
        <v>5228995.5394447241</v>
      </c>
      <c r="AX232" s="1">
        <f>Cohort_CF!AX230*Mincers!X$59*(1+'Cost and Benefit Parameters'!$C$41)^AX$6</f>
        <v>5363828.5638605608</v>
      </c>
      <c r="AY232" s="1">
        <f>Cohort_CF!AY230*Mincers!Y$59*(1+'Cost and Benefit Parameters'!$C$41)^AY$6</f>
        <v>5498838.0520027969</v>
      </c>
      <c r="AZ232" s="1">
        <f>Cohort_CF!AZ230*Mincers!Z$59*(1+'Cost and Benefit Parameters'!$C$41)^AZ$6</f>
        <v>5633864.4444038467</v>
      </c>
      <c r="BA232" s="1">
        <f>Cohort_CF!BA230*Mincers!AA$59*(1+'Cost and Benefit Parameters'!$C$41)^BA$6</f>
        <v>5768744.1843013121</v>
      </c>
      <c r="BB232" s="1">
        <f>Cohort_CF!BB230*Mincers!AB$59*(1+'Cost and Benefit Parameters'!$C$41)^BB$6</f>
        <v>5903310.0166588966</v>
      </c>
      <c r="BC232" s="1">
        <f>Cohort_CF!BC230*Mincers!AC$59*(1+'Cost and Benefit Parameters'!$C$41)^BC$6</f>
        <v>6037391.3056590082</v>
      </c>
      <c r="BD232" s="1">
        <f>Cohort_CF!BD230*Mincers!AD$59*(1+'Cost and Benefit Parameters'!$C$41)^BD$6</f>
        <v>6170814.3699528286</v>
      </c>
      <c r="BE232" s="1">
        <f>Cohort_CF!BE230*Mincers!AE$59*(1+'Cost and Benefit Parameters'!$C$41)^BE$6</f>
        <v>6303402.8348622629</v>
      </c>
      <c r="BF232" s="1">
        <f>Cohort_CF!BF230*Mincers!AF$59*(1+'Cost and Benefit Parameters'!$C$41)^BF$6</f>
        <v>6434978.0006368067</v>
      </c>
      <c r="BG232" s="1">
        <f>Cohort_CF!BG230*Mincers!AG$59*(1+'Cost and Benefit Parameters'!$C$41)^BG$6</f>
        <v>6565359.2257810766</v>
      </c>
      <c r="BH232" s="1">
        <f>Cohort_CF!BH230*Mincers!AH$59*(1+'Cost and Benefit Parameters'!$C$41)^BH$6</f>
        <v>6694364.3243823815</v>
      </c>
      <c r="BI232" s="1">
        <f>Cohort_CF!BI230*Mincers!AI$59*(1+'Cost and Benefit Parameters'!$C$41)^BI$6</f>
        <v>6821809.9762865817</v>
      </c>
      <c r="BJ232" s="1">
        <f>Cohort_CF!BJ230*Mincers!AJ$59*(1+'Cost and Benefit Parameters'!$C$41)^BJ$6</f>
        <v>6947512.148891584</v>
      </c>
      <c r="BK232" s="1">
        <f>Cohort_CF!BK230*Mincers!AK$59*(1+'Cost and Benefit Parameters'!$C$41)^BK$6</f>
        <v>7071286.5292545781</v>
      </c>
      <c r="BL232" s="1">
        <f>Cohort_CF!BL230*Mincers!AL$59*(1+'Cost and Benefit Parameters'!$C$41)^BL$6</f>
        <v>7192948.9651399497</v>
      </c>
      <c r="BM232" s="1">
        <f>Cohort_CF!BM230*Mincers!AM$59*(1+'Cost and Benefit Parameters'!$C$41)^BM$6</f>
        <v>7312315.9135710821</v>
      </c>
      <c r="BN232" s="1">
        <f>Cohort_CF!BN230*Mincers!AN$59*(1+'Cost and Benefit Parameters'!$C$41)^BN$6</f>
        <v>7429204.895391929</v>
      </c>
      <c r="BO232" s="1">
        <f>Cohort_CF!BO230*Mincers!AO$59*(1+'Cost and Benefit Parameters'!$C$41)^BO$6</f>
        <v>7543434.9542919369</v>
      </c>
      <c r="BP232" s="1">
        <f>Cohort_CF!BP230*Mincers!AP$59*(1+'Cost and Benefit Parameters'!$C$41)^BP$6</f>
        <v>7654827.1187038478</v>
      </c>
      <c r="BQ232" s="1" t="str">
        <f>IF(BM209="","",'Cost and Benefit Parameters'!$L$32)</f>
        <v/>
      </c>
      <c r="BR232" s="1" t="str">
        <f>IF(BN209="","",'Cost and Benefit Parameters'!$L$32)</f>
        <v/>
      </c>
      <c r="BS232" s="1" t="str">
        <f>IF(BO209="","",'Cost and Benefit Parameters'!$L$32)</f>
        <v/>
      </c>
    </row>
    <row r="233" spans="1:75" x14ac:dyDescent="0.55000000000000004">
      <c r="A233" s="642"/>
      <c r="B233" t="s">
        <v>484</v>
      </c>
      <c r="M233" s="1" t="str">
        <f>IF(I210="","",'Cost and Benefit Parameters'!$L$32)</f>
        <v/>
      </c>
      <c r="N233" s="1" t="str">
        <f>IF(J210="","",'Cost and Benefit Parameters'!$L$32)</f>
        <v/>
      </c>
      <c r="O233" s="1" t="str">
        <f>IF(K210="","",'Cost and Benefit Parameters'!$L$32)</f>
        <v/>
      </c>
      <c r="P233" s="1" t="str">
        <f>IF(L210="","",'Cost and Benefit Parameters'!$L$32)</f>
        <v/>
      </c>
      <c r="Q233" s="1" t="str">
        <f>IF(M210="","",'Cost and Benefit Parameters'!$L$32)</f>
        <v/>
      </c>
      <c r="R233" s="1" t="str">
        <f>IF(N210="","",'Cost and Benefit Parameters'!$L$32)</f>
        <v/>
      </c>
      <c r="S233" s="1" t="str">
        <f>IF(O210="","",'Cost and Benefit Parameters'!$L$32)</f>
        <v/>
      </c>
      <c r="T233" s="1" t="str">
        <f>IF(P210="","",'Cost and Benefit Parameters'!$L$32)</f>
        <v/>
      </c>
      <c r="U233" s="1" t="str">
        <f>IF(Q210="","",'Cost and Benefit Parameters'!$L$32)</f>
        <v/>
      </c>
      <c r="V233" s="1" t="str">
        <f>IF(R210="","",'Cost and Benefit Parameters'!$L$32)</f>
        <v/>
      </c>
      <c r="W233" s="1" t="str">
        <f>IF(S210="","",'Cost and Benefit Parameters'!$L$32)</f>
        <v/>
      </c>
      <c r="X233" s="1" t="str">
        <f>IF(T210="","",'Cost and Benefit Parameters'!$L$32)</f>
        <v/>
      </c>
      <c r="Y233" s="1" t="str">
        <f>IF(U210="","",'Cost and Benefit Parameters'!$L$32)</f>
        <v/>
      </c>
      <c r="Z233" s="1" t="str">
        <f>IF(V210="","",'Cost and Benefit Parameters'!$L$32)</f>
        <v/>
      </c>
      <c r="AA233" s="1" t="str">
        <f>IF(W210="","",'Cost and Benefit Parameters'!$L$32)</f>
        <v/>
      </c>
      <c r="AB233" s="1" t="str">
        <f>IF(X210="","",'Cost and Benefit Parameters'!$L$32)</f>
        <v/>
      </c>
      <c r="AC233" s="1" t="str">
        <f>IF(Y210="","",'Cost and Benefit Parameters'!$L$32)</f>
        <v/>
      </c>
      <c r="AD233" s="1">
        <f>Cohort_CF!AD231*Mincers!C$59*(1+'Cost and Benefit Parameters'!$C$41)^AD$6</f>
        <v>2829505.49482106</v>
      </c>
      <c r="AE233" s="1">
        <f>Cohort_CF!AE231*Mincers!D$59*(1+'Cost and Benefit Parameters'!$C$41)^AE$6</f>
        <v>2939268.5615704288</v>
      </c>
      <c r="AF233" s="1">
        <f>Cohort_CF!AF231*Mincers!E$59*(1+'Cost and Benefit Parameters'!$C$41)^AF$6</f>
        <v>3051458.1674417444</v>
      </c>
      <c r="AG233" s="1">
        <f>Cohort_CF!AG231*Mincers!F$59*(1+'Cost and Benefit Parameters'!$C$41)^AG$6</f>
        <v>3166029.775864589</v>
      </c>
      <c r="AH233" s="1">
        <f>Cohort_CF!AH231*Mincers!G$59*(1+'Cost and Benefit Parameters'!$C$41)^AH$6</f>
        <v>3303019.8911621198</v>
      </c>
      <c r="AI233" s="1">
        <f>Cohort_CF!AI231*Mincers!H$59*(1+'Cost and Benefit Parameters'!$C$41)^AI$6</f>
        <v>3420873.6469690911</v>
      </c>
      <c r="AJ233" s="1">
        <f>Cohort_CF!AJ231*Mincers!I$59*(1+'Cost and Benefit Parameters'!$C$41)^AJ$6</f>
        <v>3540807.374464286</v>
      </c>
      <c r="AK233" s="1">
        <f>Cohort_CF!AK231*Mincers!J$59*(1+'Cost and Benefit Parameters'!$C$41)^AK$6</f>
        <v>3662747.5967462356</v>
      </c>
      <c r="AL233" s="1">
        <f>Cohort_CF!AL231*Mincers!K$59*(1+'Cost and Benefit Parameters'!$C$41)^AL$6</f>
        <v>3786614.6112709944</v>
      </c>
      <c r="AM233" s="1">
        <f>Cohort_CF!AM231*Mincers!L$59*(1+'Cost and Benefit Parameters'!$C$41)^AM$6</f>
        <v>3912322.4699668414</v>
      </c>
      <c r="AN233" s="1">
        <f>Cohort_CF!AN231*Mincers!M$59*(1+'Cost and Benefit Parameters'!$C$41)^AN$6</f>
        <v>4039778.9777145102</v>
      </c>
      <c r="AO233" s="1">
        <f>Cohort_CF!AO231*Mincers!N$59*(1+'Cost and Benefit Parameters'!$C$41)^AO$6</f>
        <v>4168885.7098193699</v>
      </c>
      <c r="AP233" s="1">
        <f>Cohort_CF!AP231*Mincers!O$59*(1+'Cost and Benefit Parameters'!$C$41)^AP$6</f>
        <v>4299538.049041884</v>
      </c>
      <c r="AQ233" s="1">
        <f>Cohort_CF!AQ231*Mincers!P$59*(1+'Cost and Benefit Parameters'!$C$41)^AQ$6</f>
        <v>4431625.2426881418</v>
      </c>
      <c r="AR233" s="1">
        <f>Cohort_CF!AR231*Mincers!Q$59*(1+'Cost and Benefit Parameters'!$C$41)^AR$6</f>
        <v>4565030.4801924052</v>
      </c>
      <c r="AS233" s="1">
        <f>Cohort_CF!AS231*Mincers!R$59*(1+'Cost and Benefit Parameters'!$C$41)^AS$6</f>
        <v>4699630.9915506141</v>
      </c>
      <c r="AT233" s="1">
        <f>Cohort_CF!AT231*Mincers!S$59*(1+'Cost and Benefit Parameters'!$C$41)^AT$6</f>
        <v>4835298.1668852363</v>
      </c>
      <c r="AU233" s="1">
        <f>Cohort_CF!AU231*Mincers!T$59*(1+'Cost and Benefit Parameters'!$C$41)^AU$6</f>
        <v>4971897.6973412558</v>
      </c>
      <c r="AV233" s="1">
        <f>Cohort_CF!AV231*Mincers!U$59*(1+'Cost and Benefit Parameters'!$C$41)^AV$6</f>
        <v>5109289.7374273073</v>
      </c>
      <c r="AW233" s="1">
        <f>Cohort_CF!AW231*Mincers!V$59*(1+'Cost and Benefit Parameters'!$C$41)^AW$6</f>
        <v>5247329.0888287211</v>
      </c>
      <c r="AX233" s="1">
        <f>Cohort_CF!AX231*Mincers!W$59*(1+'Cost and Benefit Parameters'!$C$41)^AX$6</f>
        <v>5385865.4056280646</v>
      </c>
      <c r="AY233" s="1">
        <f>Cohort_CF!AY231*Mincers!X$59*(1+'Cost and Benefit Parameters'!$C$41)^AY$6</f>
        <v>5524743.4207763774</v>
      </c>
      <c r="AZ233" s="1">
        <f>Cohort_CF!AZ231*Mincers!Y$59*(1+'Cost and Benefit Parameters'!$C$41)^AZ$6</f>
        <v>5663803.1935628811</v>
      </c>
      <c r="BA233" s="1">
        <f>Cohort_CF!BA231*Mincers!Z$59*(1+'Cost and Benefit Parameters'!$C$41)^BA$6</f>
        <v>5802880.3777359631</v>
      </c>
      <c r="BB233" s="1">
        <f>Cohort_CF!BB231*Mincers!AA$59*(1+'Cost and Benefit Parameters'!$C$41)^BB$6</f>
        <v>5941806.509830351</v>
      </c>
      <c r="BC233" s="1">
        <f>Cohort_CF!BC231*Mincers!AB$59*(1+'Cost and Benefit Parameters'!$C$41)^BC$6</f>
        <v>6080409.3171586627</v>
      </c>
      <c r="BD233" s="1">
        <f>Cohort_CF!BD231*Mincers!AC$59*(1+'Cost and Benefit Parameters'!$C$41)^BD$6</f>
        <v>6218513.0448287781</v>
      </c>
      <c r="BE233" s="1">
        <f>Cohort_CF!BE231*Mincers!AD$59*(1+'Cost and Benefit Parameters'!$C$41)^BE$6</f>
        <v>6355938.8010514136</v>
      </c>
      <c r="BF233" s="1">
        <f>Cohort_CF!BF231*Mincers!AE$59*(1+'Cost and Benefit Parameters'!$C$41)^BF$6</f>
        <v>6492504.9199081305</v>
      </c>
      <c r="BG233" s="1">
        <f>Cohort_CF!BG231*Mincers!AF$59*(1+'Cost and Benefit Parameters'!$C$41)^BG$6</f>
        <v>6628027.3406559089</v>
      </c>
      <c r="BH233" s="1">
        <f>Cohort_CF!BH231*Mincers!AG$59*(1+'Cost and Benefit Parameters'!$C$41)^BH$6</f>
        <v>6762320.0025545098</v>
      </c>
      <c r="BI233" s="1">
        <f>Cohort_CF!BI231*Mincers!AH$59*(1+'Cost and Benefit Parameters'!$C$41)^BI$6</f>
        <v>6895195.254113853</v>
      </c>
      <c r="BJ233" s="1">
        <f>Cohort_CF!BJ231*Mincers!AI$59*(1+'Cost and Benefit Parameters'!$C$41)^BJ$6</f>
        <v>7026464.2755751777</v>
      </c>
      <c r="BK233" s="1">
        <f>Cohort_CF!BK231*Mincers!AJ$59*(1+'Cost and Benefit Parameters'!$C$41)^BK$6</f>
        <v>7155937.5133583322</v>
      </c>
      <c r="BL233" s="1">
        <f>Cohort_CF!BL231*Mincers!AK$59*(1+'Cost and Benefit Parameters'!$C$41)^BL$6</f>
        <v>7283425.1251322152</v>
      </c>
      <c r="BM233" s="1">
        <f>Cohort_CF!BM231*Mincers!AL$59*(1+'Cost and Benefit Parameters'!$C$41)^BM$6</f>
        <v>7408737.4340941487</v>
      </c>
      <c r="BN233" s="1">
        <f>Cohort_CF!BN231*Mincers!AM$59*(1+'Cost and Benefit Parameters'!$C$41)^BN$6</f>
        <v>7531685.3909782143</v>
      </c>
      <c r="BO233" s="1">
        <f>Cohort_CF!BO231*Mincers!AN$59*(1+'Cost and Benefit Parameters'!$C$41)^BO$6</f>
        <v>7652081.0422536852</v>
      </c>
      <c r="BP233" s="1">
        <f>Cohort_CF!BP231*Mincers!AO$59*(1+'Cost and Benefit Parameters'!$C$41)^BP$6</f>
        <v>7769738.0029206946</v>
      </c>
      <c r="BQ233" s="1">
        <f>Cohort_CF!BQ231*Mincers!AP$59*(1+'Cost and Benefit Parameters'!$C$41)^BQ$6</f>
        <v>7884471.932264965</v>
      </c>
      <c r="BR233" s="1" t="str">
        <f>IF(BN210="","",'Cost and Benefit Parameters'!$L$32)</f>
        <v/>
      </c>
      <c r="BS233" s="1" t="str">
        <f>IF(BO210="","",'Cost and Benefit Parameters'!$L$32)</f>
        <v/>
      </c>
    </row>
    <row r="234" spans="1:75" x14ac:dyDescent="0.55000000000000004">
      <c r="A234" s="642"/>
      <c r="B234" t="s">
        <v>485</v>
      </c>
      <c r="M234" s="1" t="str">
        <f>IF(I211="","",'Cost and Benefit Parameters'!$L$32)</f>
        <v/>
      </c>
      <c r="N234" s="1" t="str">
        <f>IF(J211="","",'Cost and Benefit Parameters'!$L$32)</f>
        <v/>
      </c>
      <c r="O234" s="1" t="str">
        <f>IF(K211="","",'Cost and Benefit Parameters'!$L$32)</f>
        <v/>
      </c>
      <c r="P234" s="1" t="str">
        <f>IF(L211="","",'Cost and Benefit Parameters'!$L$32)</f>
        <v/>
      </c>
      <c r="Q234" s="1" t="str">
        <f>IF(M211="","",'Cost and Benefit Parameters'!$L$32)</f>
        <v/>
      </c>
      <c r="R234" s="1" t="str">
        <f>IF(N211="","",'Cost and Benefit Parameters'!$L$32)</f>
        <v/>
      </c>
      <c r="S234" s="1" t="str">
        <f>IF(O211="","",'Cost and Benefit Parameters'!$L$32)</f>
        <v/>
      </c>
      <c r="T234" s="1" t="str">
        <f>IF(P211="","",'Cost and Benefit Parameters'!$L$32)</f>
        <v/>
      </c>
      <c r="U234" s="1" t="str">
        <f>IF(Q211="","",'Cost and Benefit Parameters'!$L$32)</f>
        <v/>
      </c>
      <c r="V234" s="1" t="str">
        <f>IF(R211="","",'Cost and Benefit Parameters'!$L$32)</f>
        <v/>
      </c>
      <c r="W234" s="1" t="str">
        <f>IF(S211="","",'Cost and Benefit Parameters'!$L$32)</f>
        <v/>
      </c>
      <c r="X234" s="1" t="str">
        <f>IF(T211="","",'Cost and Benefit Parameters'!$L$32)</f>
        <v/>
      </c>
      <c r="Y234" s="1" t="str">
        <f>IF(U211="","",'Cost and Benefit Parameters'!$L$32)</f>
        <v/>
      </c>
      <c r="Z234" s="1" t="str">
        <f>IF(V211="","",'Cost and Benefit Parameters'!$L$32)</f>
        <v/>
      </c>
      <c r="AA234" s="1" t="str">
        <f>IF(W211="","",'Cost and Benefit Parameters'!$L$32)</f>
        <v/>
      </c>
      <c r="AB234" s="1" t="str">
        <f>IF(X211="","",'Cost and Benefit Parameters'!$L$32)</f>
        <v/>
      </c>
      <c r="AC234" s="1" t="str">
        <f>IF(Y211="","",'Cost and Benefit Parameters'!$L$32)</f>
        <v/>
      </c>
      <c r="AD234" s="1" t="str">
        <f>IF(Z211="","",'Cost and Benefit Parameters'!$L$32)</f>
        <v/>
      </c>
      <c r="AE234" s="1">
        <f>Cohort_CF!AE232*Mincers!C$59*(1+'Cost and Benefit Parameters'!$C$41)^AE$6</f>
        <v>2914390.6596656917</v>
      </c>
      <c r="AF234" s="1">
        <f>Cohort_CF!AF232*Mincers!D$59*(1+'Cost and Benefit Parameters'!$C$41)^AF$6</f>
        <v>3027446.618417542</v>
      </c>
      <c r="AG234" s="1">
        <f>Cohort_CF!AG232*Mincers!E$59*(1+'Cost and Benefit Parameters'!$C$41)^AG$6</f>
        <v>3143001.9124649959</v>
      </c>
      <c r="AH234" s="1">
        <f>Cohort_CF!AH232*Mincers!F$59*(1+'Cost and Benefit Parameters'!$C$41)^AH$6</f>
        <v>3261010.6691405266</v>
      </c>
      <c r="AI234" s="1">
        <f>Cohort_CF!AI232*Mincers!G$59*(1+'Cost and Benefit Parameters'!$C$41)^AI$6</f>
        <v>3402110.487896983</v>
      </c>
      <c r="AJ234" s="1">
        <f>Cohort_CF!AJ232*Mincers!H$59*(1+'Cost and Benefit Parameters'!$C$41)^AJ$6</f>
        <v>3523499.8563781637</v>
      </c>
      <c r="AK234" s="1">
        <f>Cohort_CF!AK232*Mincers!I$59*(1+'Cost and Benefit Parameters'!$C$41)^AK$6</f>
        <v>3647031.5956982151</v>
      </c>
      <c r="AL234" s="1">
        <f>Cohort_CF!AL232*Mincers!J$59*(1+'Cost and Benefit Parameters'!$C$41)^AL$6</f>
        <v>3772630.0246486221</v>
      </c>
      <c r="AM234" s="1">
        <f>Cohort_CF!AM232*Mincers!K$59*(1+'Cost and Benefit Parameters'!$C$41)^AM$6</f>
        <v>3900213.0496091242</v>
      </c>
      <c r="AN234" s="1">
        <f>Cohort_CF!AN232*Mincers!L$59*(1+'Cost and Benefit Parameters'!$C$41)^AN$6</f>
        <v>4029692.1440658462</v>
      </c>
      <c r="AO234" s="1">
        <f>Cohort_CF!AO232*Mincers!M$59*(1+'Cost and Benefit Parameters'!$C$41)^AO$6</f>
        <v>4160972.3470459459</v>
      </c>
      <c r="AP234" s="1">
        <f>Cohort_CF!AP232*Mincers!N$59*(1+'Cost and Benefit Parameters'!$C$41)^AP$6</f>
        <v>4293952.2811139505</v>
      </c>
      <c r="AQ234" s="1">
        <f>Cohort_CF!AQ232*Mincers!O$59*(1+'Cost and Benefit Parameters'!$C$41)^AQ$6</f>
        <v>4428524.1905131405</v>
      </c>
      <c r="AR234" s="1">
        <f>Cohort_CF!AR232*Mincers!P$59*(1+'Cost and Benefit Parameters'!$C$41)^AR$6</f>
        <v>4564573.9999687867</v>
      </c>
      <c r="AS234" s="1">
        <f>Cohort_CF!AS232*Mincers!Q$59*(1+'Cost and Benefit Parameters'!$C$41)^AS$6</f>
        <v>4701981.3945981776</v>
      </c>
      <c r="AT234" s="1">
        <f>Cohort_CF!AT232*Mincers!R$59*(1+'Cost and Benefit Parameters'!$C$41)^AT$6</f>
        <v>4840619.9212971311</v>
      </c>
      <c r="AU234" s="1">
        <f>Cohort_CF!AU232*Mincers!S$59*(1+'Cost and Benefit Parameters'!$C$41)^AU$6</f>
        <v>4980357.111891794</v>
      </c>
      <c r="AV234" s="1">
        <f>Cohort_CF!AV232*Mincers!T$59*(1+'Cost and Benefit Parameters'!$C$41)^AV$6</f>
        <v>5121054.6282614945</v>
      </c>
      <c r="AW234" s="1">
        <f>Cohort_CF!AW232*Mincers!U$59*(1+'Cost and Benefit Parameters'!$C$41)^AW$6</f>
        <v>5262568.4295501262</v>
      </c>
      <c r="AX234" s="1">
        <f>Cohort_CF!AX232*Mincers!V$59*(1+'Cost and Benefit Parameters'!$C$41)^AX$6</f>
        <v>5404748.9614935815</v>
      </c>
      <c r="AY234" s="1">
        <f>Cohort_CF!AY232*Mincers!W$59*(1+'Cost and Benefit Parameters'!$C$41)^AY$6</f>
        <v>5547441.3677969072</v>
      </c>
      <c r="AZ234" s="1">
        <f>Cohort_CF!AZ232*Mincers!X$59*(1+'Cost and Benefit Parameters'!$C$41)^AZ$6</f>
        <v>5690485.7233996689</v>
      </c>
      <c r="BA234" s="1">
        <f>Cohort_CF!BA232*Mincers!Y$59*(1+'Cost and Benefit Parameters'!$C$41)^BA$6</f>
        <v>5833717.2893697685</v>
      </c>
      <c r="BB234" s="1">
        <f>Cohort_CF!BB232*Mincers!Z$59*(1+'Cost and Benefit Parameters'!$C$41)^BB$6</f>
        <v>5976966.7890680414</v>
      </c>
      <c r="BC234" s="1">
        <f>Cohort_CF!BC232*Mincers!AA$59*(1+'Cost and Benefit Parameters'!$C$41)^BC$6</f>
        <v>6120060.7051252611</v>
      </c>
      <c r="BD234" s="1">
        <f>Cohort_CF!BD232*Mincers!AB$59*(1+'Cost and Benefit Parameters'!$C$41)^BD$6</f>
        <v>6262821.5966734225</v>
      </c>
      <c r="BE234" s="1">
        <f>Cohort_CF!BE232*Mincers!AC$59*(1+'Cost and Benefit Parameters'!$C$41)^BE$6</f>
        <v>6405068.4361736421</v>
      </c>
      <c r="BF234" s="1">
        <f>Cohort_CF!BF232*Mincers!AD$59*(1+'Cost and Benefit Parameters'!$C$41)^BF$6</f>
        <v>6546616.9650829555</v>
      </c>
      <c r="BG234" s="1">
        <f>Cohort_CF!BG232*Mincers!AE$59*(1+'Cost and Benefit Parameters'!$C$41)^BG$6</f>
        <v>6687280.0675053736</v>
      </c>
      <c r="BH234" s="1">
        <f>Cohort_CF!BH232*Mincers!AF$59*(1+'Cost and Benefit Parameters'!$C$41)^BH$6</f>
        <v>6826868.1608755877</v>
      </c>
      <c r="BI234" s="1">
        <f>Cohort_CF!BI232*Mincers!AG$59*(1+'Cost and Benefit Parameters'!$C$41)^BI$6</f>
        <v>6965189.6026311452</v>
      </c>
      <c r="BJ234" s="1">
        <f>Cohort_CF!BJ232*Mincers!AH$59*(1+'Cost and Benefit Parameters'!$C$41)^BJ$6</f>
        <v>7102051.1117372671</v>
      </c>
      <c r="BK234" s="1">
        <f>Cohort_CF!BK232*Mincers!AI$59*(1+'Cost and Benefit Parameters'!$C$41)^BK$6</f>
        <v>7237258.2038424332</v>
      </c>
      <c r="BL234" s="1">
        <f>Cohort_CF!BL232*Mincers!AJ$59*(1+'Cost and Benefit Parameters'!$C$41)^BL$6</f>
        <v>7370615.6387590822</v>
      </c>
      <c r="BM234" s="1">
        <f>Cohort_CF!BM232*Mincers!AK$59*(1+'Cost and Benefit Parameters'!$C$41)^BM$6</f>
        <v>7501927.8788861819</v>
      </c>
      <c r="BN234" s="1">
        <f>Cohort_CF!BN232*Mincers!AL$59*(1+'Cost and Benefit Parameters'!$C$41)^BN$6</f>
        <v>7630999.5571169732</v>
      </c>
      <c r="BO234" s="1">
        <f>Cohort_CF!BO232*Mincers!AM$59*(1+'Cost and Benefit Parameters'!$C$41)^BO$6</f>
        <v>7757635.9527075598</v>
      </c>
      <c r="BP234" s="1">
        <f>Cohort_CF!BP232*Mincers!AN$59*(1+'Cost and Benefit Parameters'!$C$41)^BP$6</f>
        <v>7881643.4735212959</v>
      </c>
      <c r="BQ234" s="1">
        <f>Cohort_CF!BQ232*Mincers!AO$59*(1+'Cost and Benefit Parameters'!$C$41)^BQ$6</f>
        <v>8002830.1430083169</v>
      </c>
      <c r="BR234" s="1">
        <f>Cohort_CF!BR232*Mincers!AP$59*(1+'Cost and Benefit Parameters'!$C$41)^BR$6</f>
        <v>8121006.0902329125</v>
      </c>
      <c r="BS234" s="1" t="str">
        <f>IF(BO211="","",'Cost and Benefit Parameters'!$L$32)</f>
        <v/>
      </c>
    </row>
    <row r="235" spans="1:75" x14ac:dyDescent="0.55000000000000004">
      <c r="A235" s="642"/>
      <c r="B235" t="s">
        <v>486</v>
      </c>
      <c r="M235" s="1" t="str">
        <f>IF(I212="","",'Cost and Benefit Parameters'!$L$32)</f>
        <v/>
      </c>
      <c r="N235" s="1" t="str">
        <f>IF(J212="","",'Cost and Benefit Parameters'!$L$32)</f>
        <v/>
      </c>
      <c r="O235" s="1" t="str">
        <f>IF(K212="","",'Cost and Benefit Parameters'!$L$32)</f>
        <v/>
      </c>
      <c r="P235" s="1" t="str">
        <f>IF(L212="","",'Cost and Benefit Parameters'!$L$32)</f>
        <v/>
      </c>
      <c r="Q235" s="1" t="str">
        <f>IF(M212="","",'Cost and Benefit Parameters'!$L$32)</f>
        <v/>
      </c>
      <c r="R235" s="1" t="str">
        <f>IF(N212="","",'Cost and Benefit Parameters'!$L$32)</f>
        <v/>
      </c>
      <c r="S235" s="1" t="str">
        <f>IF(O212="","",'Cost and Benefit Parameters'!$L$32)</f>
        <v/>
      </c>
      <c r="T235" s="1" t="str">
        <f>IF(P212="","",'Cost and Benefit Parameters'!$L$32)</f>
        <v/>
      </c>
      <c r="U235" s="1" t="str">
        <f>IF(Q212="","",'Cost and Benefit Parameters'!$L$32)</f>
        <v/>
      </c>
      <c r="V235" s="1" t="str">
        <f>IF(R212="","",'Cost and Benefit Parameters'!$L$32)</f>
        <v/>
      </c>
      <c r="W235" s="1" t="str">
        <f>IF(S212="","",'Cost and Benefit Parameters'!$L$32)</f>
        <v/>
      </c>
      <c r="X235" s="1" t="str">
        <f>IF(T212="","",'Cost and Benefit Parameters'!$L$32)</f>
        <v/>
      </c>
      <c r="Y235" s="1" t="str">
        <f>IF(U212="","",'Cost and Benefit Parameters'!$L$32)</f>
        <v/>
      </c>
      <c r="Z235" s="1" t="str">
        <f>IF(V212="","",'Cost and Benefit Parameters'!$L$32)</f>
        <v/>
      </c>
      <c r="AA235" s="1" t="str">
        <f>IF(W212="","",'Cost and Benefit Parameters'!$L$32)</f>
        <v/>
      </c>
      <c r="AB235" s="1" t="str">
        <f>IF(X212="","",'Cost and Benefit Parameters'!$L$32)</f>
        <v/>
      </c>
      <c r="AC235" s="1" t="str">
        <f>IF(Y212="","",'Cost and Benefit Parameters'!$L$32)</f>
        <v/>
      </c>
      <c r="AD235" s="1" t="str">
        <f>IF(Z212="","",'Cost and Benefit Parameters'!$L$32)</f>
        <v/>
      </c>
      <c r="AE235" s="1" t="str">
        <f>IF(AA212="","",'Cost and Benefit Parameters'!$L$32)</f>
        <v/>
      </c>
      <c r="AF235" s="1">
        <f>Cohort_CF!AF233*Mincers!C$59*(1+'Cost and Benefit Parameters'!$C$41)^AF$6</f>
        <v>3001822.3794556633</v>
      </c>
      <c r="AG235" s="1">
        <f>Cohort_CF!AG233*Mincers!D$59*(1+'Cost and Benefit Parameters'!$C$41)^AG$6</f>
        <v>3118270.0169700678</v>
      </c>
      <c r="AH235" s="1">
        <f>Cohort_CF!AH233*Mincers!E$59*(1+'Cost and Benefit Parameters'!$C$41)^AH$6</f>
        <v>3237291.9698389461</v>
      </c>
      <c r="AI235" s="1">
        <f>Cohort_CF!AI233*Mincers!F$59*(1+'Cost and Benefit Parameters'!$C$41)^AI$6</f>
        <v>3358840.9892147421</v>
      </c>
      <c r="AJ235" s="1">
        <f>Cohort_CF!AJ233*Mincers!G$59*(1+'Cost and Benefit Parameters'!$C$41)^AJ$6</f>
        <v>3504173.8025338924</v>
      </c>
      <c r="AK235" s="1">
        <f>Cohort_CF!AK233*Mincers!H$59*(1+'Cost and Benefit Parameters'!$C$41)^AK$6</f>
        <v>3629204.8520695092</v>
      </c>
      <c r="AL235" s="1">
        <f>Cohort_CF!AL233*Mincers!I$59*(1+'Cost and Benefit Parameters'!$C$41)^AL$6</f>
        <v>3756442.5435691606</v>
      </c>
      <c r="AM235" s="1">
        <f>Cohort_CF!AM233*Mincers!J$59*(1+'Cost and Benefit Parameters'!$C$41)^AM$6</f>
        <v>3885808.925388081</v>
      </c>
      <c r="AN235" s="1">
        <f>Cohort_CF!AN233*Mincers!K$59*(1+'Cost and Benefit Parameters'!$C$41)^AN$6</f>
        <v>4017219.4410973974</v>
      </c>
      <c r="AO235" s="1">
        <f>Cohort_CF!AO233*Mincers!L$59*(1+'Cost and Benefit Parameters'!$C$41)^AO$6</f>
        <v>4150582.9083878221</v>
      </c>
      <c r="AP235" s="1">
        <f>Cohort_CF!AP233*Mincers!M$59*(1+'Cost and Benefit Parameters'!$C$41)^AP$6</f>
        <v>4285801.5174573241</v>
      </c>
      <c r="AQ235" s="1">
        <f>Cohort_CF!AQ233*Mincers!N$59*(1+'Cost and Benefit Parameters'!$C$41)^AQ$6</f>
        <v>4422770.8495473685</v>
      </c>
      <c r="AR235" s="1">
        <f>Cohort_CF!AR233*Mincers!O$59*(1+'Cost and Benefit Parameters'!$C$41)^AR$6</f>
        <v>4561379.9162285347</v>
      </c>
      <c r="AS235" s="1">
        <f>Cohort_CF!AS233*Mincers!P$59*(1+'Cost and Benefit Parameters'!$C$41)^AS$6</f>
        <v>4701511.2199678505</v>
      </c>
      <c r="AT235" s="1">
        <f>Cohort_CF!AT233*Mincers!Q$59*(1+'Cost and Benefit Parameters'!$C$41)^AT$6</f>
        <v>4843040.8364361227</v>
      </c>
      <c r="AU235" s="1">
        <f>Cohort_CF!AU233*Mincers!R$59*(1+'Cost and Benefit Parameters'!$C$41)^AU$6</f>
        <v>4985838.5189360455</v>
      </c>
      <c r="AV235" s="1">
        <f>Cohort_CF!AV233*Mincers!S$59*(1+'Cost and Benefit Parameters'!$C$41)^AV$6</f>
        <v>5129767.8252485478</v>
      </c>
      <c r="AW235" s="1">
        <f>Cohort_CF!AW233*Mincers!T$59*(1+'Cost and Benefit Parameters'!$C$41)^AW$6</f>
        <v>5274686.2671093382</v>
      </c>
      <c r="AX235" s="1">
        <f>Cohort_CF!AX233*Mincers!U$59*(1+'Cost and Benefit Parameters'!$C$41)^AX$6</f>
        <v>5420445.482436629</v>
      </c>
      <c r="AY235" s="1">
        <f>Cohort_CF!AY233*Mincers!V$59*(1+'Cost and Benefit Parameters'!$C$41)^AY$6</f>
        <v>5566891.4303383892</v>
      </c>
      <c r="AZ235" s="1">
        <f>Cohort_CF!AZ233*Mincers!W$59*(1+'Cost and Benefit Parameters'!$C$41)^AZ$6</f>
        <v>5713864.6088308142</v>
      </c>
      <c r="BA235" s="1">
        <f>Cohort_CF!BA233*Mincers!X$59*(1+'Cost and Benefit Parameters'!$C$41)^BA$6</f>
        <v>5861200.2951016594</v>
      </c>
      <c r="BB235" s="1">
        <f>Cohort_CF!BB233*Mincers!Y$59*(1+'Cost and Benefit Parameters'!$C$41)^BB$6</f>
        <v>6008728.8080508607</v>
      </c>
      <c r="BC235" s="1">
        <f>Cohort_CF!BC233*Mincers!Z$59*(1+'Cost and Benefit Parameters'!$C$41)^BC$6</f>
        <v>6156275.7927400824</v>
      </c>
      <c r="BD235" s="1">
        <f>Cohort_CF!BD233*Mincers!AA$59*(1+'Cost and Benefit Parameters'!$C$41)^BD$6</f>
        <v>6303662.5262790183</v>
      </c>
      <c r="BE235" s="1">
        <f>Cohort_CF!BE233*Mincers!AB$59*(1+'Cost and Benefit Parameters'!$C$41)^BE$6</f>
        <v>6450706.2445736257</v>
      </c>
      <c r="BF235" s="1">
        <f>Cohort_CF!BF233*Mincers!AC$59*(1+'Cost and Benefit Parameters'!$C$41)^BF$6</f>
        <v>6597220.4892588509</v>
      </c>
      <c r="BG235" s="1">
        <f>Cohort_CF!BG233*Mincers!AD$59*(1+'Cost and Benefit Parameters'!$C$41)^BG$6</f>
        <v>6743015.4740354437</v>
      </c>
      <c r="BH235" s="1">
        <f>Cohort_CF!BH233*Mincers!AE$59*(1+'Cost and Benefit Parameters'!$C$41)^BH$6</f>
        <v>6887898.4695305359</v>
      </c>
      <c r="BI235" s="1">
        <f>Cohort_CF!BI233*Mincers!AF$59*(1+'Cost and Benefit Parameters'!$C$41)^BI$6</f>
        <v>7031674.2057018559</v>
      </c>
      <c r="BJ235" s="1">
        <f>Cohort_CF!BJ233*Mincers!AG$59*(1+'Cost and Benefit Parameters'!$C$41)^BJ$6</f>
        <v>7174145.2907100786</v>
      </c>
      <c r="BK235" s="1">
        <f>Cohort_CF!BK233*Mincers!AH$59*(1+'Cost and Benefit Parameters'!$C$41)^BK$6</f>
        <v>7315112.645089386</v>
      </c>
      <c r="BL235" s="1">
        <f>Cohort_CF!BL233*Mincers!AI$59*(1+'Cost and Benefit Parameters'!$C$41)^BL$6</f>
        <v>7454375.949957707</v>
      </c>
      <c r="BM235" s="1">
        <f>Cohort_CF!BM233*Mincers!AJ$59*(1+'Cost and Benefit Parameters'!$C$41)^BM$6</f>
        <v>7591734.1079218555</v>
      </c>
      <c r="BN235" s="1">
        <f>Cohort_CF!BN233*Mincers!AK$59*(1+'Cost and Benefit Parameters'!$C$41)^BN$6</f>
        <v>7726985.7152527664</v>
      </c>
      <c r="BO235" s="1">
        <f>Cohort_CF!BO233*Mincers!AL$59*(1+'Cost and Benefit Parameters'!$C$41)^BO$6</f>
        <v>7859929.5438304804</v>
      </c>
      <c r="BP235" s="1">
        <f>Cohort_CF!BP233*Mincers!AM$59*(1+'Cost and Benefit Parameters'!$C$41)^BP$6</f>
        <v>7990365.0312887859</v>
      </c>
      <c r="BQ235" s="1">
        <f>Cohort_CF!BQ233*Mincers!AN$59*(1+'Cost and Benefit Parameters'!$C$41)^BQ$6</f>
        <v>8118092.7777269362</v>
      </c>
      <c r="BR235" s="1">
        <f>Cohort_CF!BR233*Mincers!AO$59*(1+'Cost and Benefit Parameters'!$C$41)^BR$6</f>
        <v>8242915.0472985646</v>
      </c>
      <c r="BS235" s="1">
        <f>Cohort_CF!BS233*Mincers!AP$59*(1+'Cost and Benefit Parameters'!$C$41)^BS$6</f>
        <v>8364636.272939899</v>
      </c>
    </row>
    <row r="236" spans="1:75" x14ac:dyDescent="0.55000000000000004">
      <c r="A236" s="643"/>
      <c r="B236" s="329" t="s">
        <v>525</v>
      </c>
      <c r="C236" s="329"/>
      <c r="D236" s="329"/>
      <c r="E236" s="329"/>
      <c r="F236" s="329"/>
      <c r="G236" s="329"/>
      <c r="H236" s="329"/>
      <c r="I236" s="329"/>
      <c r="J236" s="329"/>
      <c r="K236" s="329"/>
      <c r="L236" s="329"/>
      <c r="M236" s="330">
        <f>SUM(M216:M235)</f>
        <v>1711897.3579748888</v>
      </c>
      <c r="N236" s="330">
        <f t="shared" ref="N236:BS236" si="19">SUM(N216:N235)</f>
        <v>3541560.0972187491</v>
      </c>
      <c r="O236" s="330">
        <f t="shared" si="19"/>
        <v>5493989.275244914</v>
      </c>
      <c r="P236" s="330">
        <f t="shared" si="19"/>
        <v>7574309.035934573</v>
      </c>
      <c r="Q236" s="330">
        <f t="shared" si="19"/>
        <v>9799919.6621180996</v>
      </c>
      <c r="R236" s="330">
        <f t="shared" si="19"/>
        <v>12163602.067554921</v>
      </c>
      <c r="S236" s="330">
        <f t="shared" si="19"/>
        <v>14670756.822700905</v>
      </c>
      <c r="T236" s="330">
        <f t="shared" si="19"/>
        <v>17326902.060391821</v>
      </c>
      <c r="U236" s="330">
        <f t="shared" si="19"/>
        <v>20137673.236098632</v>
      </c>
      <c r="V236" s="330">
        <f t="shared" si="19"/>
        <v>23108822.868959568</v>
      </c>
      <c r="W236" s="330">
        <f t="shared" si="19"/>
        <v>26246220.274123609</v>
      </c>
      <c r="X236" s="330">
        <f t="shared" si="19"/>
        <v>29555851.297635283</v>
      </c>
      <c r="Y236" s="330">
        <f t="shared" si="19"/>
        <v>33043818.06577003</v>
      </c>
      <c r="Z236" s="330">
        <f t="shared" si="19"/>
        <v>36716338.761390276</v>
      </c>
      <c r="AA236" s="330">
        <f t="shared" si="19"/>
        <v>40579747.440531038</v>
      </c>
      <c r="AB236" s="330">
        <f t="shared" si="19"/>
        <v>44640493.90303687</v>
      </c>
      <c r="AC236" s="330">
        <f t="shared" si="19"/>
        <v>48905143.631656617</v>
      </c>
      <c r="AD236" s="330">
        <f t="shared" si="19"/>
        <v>53380377.814555518</v>
      </c>
      <c r="AE236" s="330">
        <f t="shared" si="19"/>
        <v>58072993.466721609</v>
      </c>
      <c r="AF236" s="330">
        <f t="shared" si="19"/>
        <v>62989903.666224301</v>
      </c>
      <c r="AG236" s="330">
        <f t="shared" si="19"/>
        <v>65046260.8708831</v>
      </c>
      <c r="AH236" s="330">
        <f t="shared" si="19"/>
        <v>67128391.208172813</v>
      </c>
      <c r="AI236" s="330">
        <f t="shared" si="19"/>
        <v>69234526.293617576</v>
      </c>
      <c r="AJ236" s="330">
        <f t="shared" si="19"/>
        <v>71362793.925335109</v>
      </c>
      <c r="AK236" s="330">
        <f t="shared" si="19"/>
        <v>73489269.382960126</v>
      </c>
      <c r="AL236" s="330">
        <f t="shared" si="19"/>
        <v>75634614.10116607</v>
      </c>
      <c r="AM236" s="330">
        <f t="shared" si="19"/>
        <v>77796819.365146488</v>
      </c>
      <c r="AN236" s="330">
        <f t="shared" si="19"/>
        <v>79973788.256370157</v>
      </c>
      <c r="AO236" s="330">
        <f t="shared" si="19"/>
        <v>82163338.131003469</v>
      </c>
      <c r="AP236" s="330">
        <f t="shared" si="19"/>
        <v>84363203.42389971</v>
      </c>
      <c r="AQ236" s="330">
        <f t="shared" si="19"/>
        <v>86571038.777246192</v>
      </c>
      <c r="AR236" s="330">
        <f t="shared" si="19"/>
        <v>88784422.491579458</v>
      </c>
      <c r="AS236" s="330">
        <f t="shared" si="19"/>
        <v>91000860.295475215</v>
      </c>
      <c r="AT236" s="330">
        <f t="shared" si="19"/>
        <v>93217789.42879191</v>
      </c>
      <c r="AU236" s="330">
        <f t="shared" si="19"/>
        <v>95432583.032910496</v>
      </c>
      <c r="AV236" s="330">
        <f t="shared" si="19"/>
        <v>97642554.839966431</v>
      </c>
      <c r="AW236" s="330">
        <f t="shared" si="19"/>
        <v>99844964.151630044</v>
      </c>
      <c r="AX236" s="330">
        <f t="shared" si="19"/>
        <v>102037021.09655678</v>
      </c>
      <c r="AY236" s="330">
        <f t="shared" si="19"/>
        <v>104215892.15421589</v>
      </c>
      <c r="AZ236" s="330">
        <f t="shared" si="19"/>
        <v>106378705.9314156</v>
      </c>
      <c r="BA236" s="330">
        <f t="shared" si="19"/>
        <v>103684786.56226236</v>
      </c>
      <c r="BB236" s="330">
        <f t="shared" si="19"/>
        <v>100758293.85517552</v>
      </c>
      <c r="BC236" s="330">
        <f t="shared" si="19"/>
        <v>97592051.998538375</v>
      </c>
      <c r="BD236" s="330">
        <f t="shared" si="19"/>
        <v>94178849.491972253</v>
      </c>
      <c r="BE236" s="330">
        <f t="shared" si="19"/>
        <v>90511442.574664026</v>
      </c>
      <c r="BF236" s="330">
        <f t="shared" si="19"/>
        <v>86582558.419993132</v>
      </c>
      <c r="BG236" s="330">
        <f t="shared" si="19"/>
        <v>82384898.068656281</v>
      </c>
      <c r="BH236" s="330">
        <f t="shared" si="19"/>
        <v>77911139.072459474</v>
      </c>
      <c r="BI236" s="330">
        <f t="shared" si="19"/>
        <v>73153937.821016803</v>
      </c>
      <c r="BJ236" s="330">
        <f t="shared" si="19"/>
        <v>68105931.523774385</v>
      </c>
      <c r="BK236" s="330">
        <f t="shared" si="19"/>
        <v>62759739.820056245</v>
      </c>
      <c r="BL236" s="330">
        <f t="shared" si="19"/>
        <v>57107965.990215868</v>
      </c>
      <c r="BM236" s="330">
        <f t="shared" si="19"/>
        <v>51143197.741465896</v>
      </c>
      <c r="BN236" s="330">
        <f t="shared" si="19"/>
        <v>44858007.542550363</v>
      </c>
      <c r="BO236" s="330">
        <f t="shared" si="19"/>
        <v>38244952.48211652</v>
      </c>
      <c r="BP236" s="330">
        <f t="shared" si="19"/>
        <v>31296573.626434624</v>
      </c>
      <c r="BQ236" s="330">
        <f t="shared" si="19"/>
        <v>24005394.85300022</v>
      </c>
      <c r="BR236" s="330">
        <f t="shared" si="19"/>
        <v>16363921.137531478</v>
      </c>
      <c r="BS236" s="330">
        <f t="shared" si="19"/>
        <v>8364636.272939899</v>
      </c>
      <c r="BT236" s="329"/>
    </row>
    <row r="237" spans="1:75" ht="14.7" thickBot="1" x14ac:dyDescent="0.6">
      <c r="A237" s="207"/>
      <c r="B237" s="338" t="s">
        <v>526</v>
      </c>
      <c r="C237" s="338"/>
      <c r="D237" s="338"/>
      <c r="E237" s="338"/>
      <c r="F237" s="338"/>
      <c r="G237" s="338"/>
      <c r="H237" s="338"/>
      <c r="I237" s="338"/>
      <c r="J237" s="338"/>
      <c r="K237" s="338"/>
      <c r="L237" s="338"/>
      <c r="M237" s="338">
        <f>'Cost and Benefit Parameters'!$C$47*Income_CF!M236</f>
        <v>1213735.2268041961</v>
      </c>
      <c r="N237" s="338">
        <f>'Cost and Benefit Parameters'!$C$47*Income_CF!N236</f>
        <v>2510966.1089280932</v>
      </c>
      <c r="O237" s="338">
        <f>'Cost and Benefit Parameters'!$C$47*Income_CF!O236</f>
        <v>3895238.3961486439</v>
      </c>
      <c r="P237" s="338">
        <f>'Cost and Benefit Parameters'!$C$47*Income_CF!P236</f>
        <v>5370185.1064776117</v>
      </c>
      <c r="Q237" s="338">
        <f>'Cost and Benefit Parameters'!$C$47*Income_CF!Q236</f>
        <v>6948143.0404417319</v>
      </c>
      <c r="R237" s="338">
        <f>'Cost and Benefit Parameters'!$C$47*Income_CF!R236</f>
        <v>8623993.8658964392</v>
      </c>
      <c r="S237" s="338">
        <f>'Cost and Benefit Parameters'!$C$47*Income_CF!S236</f>
        <v>10401566.587294942</v>
      </c>
      <c r="T237" s="338">
        <f>'Cost and Benefit Parameters'!$C$47*Income_CF!T236</f>
        <v>12284773.5608178</v>
      </c>
      <c r="U237" s="338">
        <f>'Cost and Benefit Parameters'!$C$47*Income_CF!U236</f>
        <v>14277610.32439393</v>
      </c>
      <c r="V237" s="338">
        <f>'Cost and Benefit Parameters'!$C$47*Income_CF!V236</f>
        <v>16384155.414092334</v>
      </c>
      <c r="W237" s="338">
        <f>'Cost and Benefit Parameters'!$C$47*Income_CF!W236</f>
        <v>18608570.174353637</v>
      </c>
      <c r="X237" s="338">
        <f>'Cost and Benefit Parameters'!$C$47*Income_CF!X236</f>
        <v>20955098.570023414</v>
      </c>
      <c r="Y237" s="338">
        <f>'Cost and Benefit Parameters'!$C$47*Income_CF!Y236</f>
        <v>23428067.00863095</v>
      </c>
      <c r="Z237" s="338">
        <f>'Cost and Benefit Parameters'!$C$47*Income_CF!Z236</f>
        <v>26031884.181825705</v>
      </c>
      <c r="AA237" s="338">
        <f>'Cost and Benefit Parameters'!$C$47*Income_CF!AA236</f>
        <v>28771040.935336504</v>
      </c>
      <c r="AB237" s="338">
        <f>'Cost and Benefit Parameters'!$C$47*Income_CF!AB236</f>
        <v>31650110.177253138</v>
      </c>
      <c r="AC237" s="338">
        <f>'Cost and Benefit Parameters'!$C$47*Income_CF!AC236</f>
        <v>34673746.834844537</v>
      </c>
      <c r="AD237" s="338">
        <f>'Cost and Benefit Parameters'!$C$47*Income_CF!AD236</f>
        <v>37846687.870519862</v>
      </c>
      <c r="AE237" s="338">
        <f>'Cost and Benefit Parameters'!$C$47*Income_CF!AE236</f>
        <v>41173752.367905617</v>
      </c>
      <c r="AF237" s="338">
        <f>'Cost and Benefit Parameters'!$C$47*Income_CF!AF236</f>
        <v>44659841.699353024</v>
      </c>
      <c r="AG237" s="338">
        <f>'Cost and Benefit Parameters'!$C$47*Income_CF!AG236</f>
        <v>46117798.957456112</v>
      </c>
      <c r="AH237" s="338">
        <f>'Cost and Benefit Parameters'!$C$47*Income_CF!AH236</f>
        <v>47594029.366594523</v>
      </c>
      <c r="AI237" s="338">
        <f>'Cost and Benefit Parameters'!$C$47*Income_CF!AI236</f>
        <v>49087279.142174862</v>
      </c>
      <c r="AJ237" s="338">
        <f>'Cost and Benefit Parameters'!$C$47*Income_CF!AJ236</f>
        <v>50596220.893062592</v>
      </c>
      <c r="AK237" s="338">
        <f>'Cost and Benefit Parameters'!$C$47*Income_CF!AK236</f>
        <v>52103891.992518723</v>
      </c>
      <c r="AL237" s="338">
        <f>'Cost and Benefit Parameters'!$C$47*Income_CF!AL236</f>
        <v>53624941.397726737</v>
      </c>
      <c r="AM237" s="338">
        <f>'Cost and Benefit Parameters'!$C$47*Income_CF!AM236</f>
        <v>55157944.929888859</v>
      </c>
      <c r="AN237" s="338">
        <f>'Cost and Benefit Parameters'!$C$47*Income_CF!AN236</f>
        <v>56701415.873766437</v>
      </c>
      <c r="AO237" s="338">
        <f>'Cost and Benefit Parameters'!$C$47*Income_CF!AO236</f>
        <v>58253806.734881453</v>
      </c>
      <c r="AP237" s="338">
        <f>'Cost and Benefit Parameters'!$C$47*Income_CF!AP236</f>
        <v>59813511.227544889</v>
      </c>
      <c r="AQ237" s="338">
        <f>'Cost and Benefit Parameters'!$C$47*Income_CF!AQ236</f>
        <v>61378866.493067548</v>
      </c>
      <c r="AR237" s="338">
        <f>'Cost and Benefit Parameters'!$C$47*Income_CF!AR236</f>
        <v>62948155.54652983</v>
      </c>
      <c r="AS237" s="338">
        <f>'Cost and Benefit Parameters'!$C$47*Income_CF!AS236</f>
        <v>64519609.949491926</v>
      </c>
      <c r="AT237" s="338">
        <f>'Cost and Benefit Parameters'!$C$47*Income_CF!AT236</f>
        <v>66091412.705013461</v>
      </c>
      <c r="AU237" s="338">
        <f>'Cost and Benefit Parameters'!$C$47*Income_CF!AU236</f>
        <v>67661701.370333537</v>
      </c>
      <c r="AV237" s="338">
        <f>'Cost and Benefit Parameters'!$C$47*Income_CF!AV236</f>
        <v>69228571.381536201</v>
      </c>
      <c r="AW237" s="338">
        <f>'Cost and Benefit Parameters'!$C$47*Income_CF!AW236</f>
        <v>70790079.58350569</v>
      </c>
      <c r="AX237" s="338">
        <f>'Cost and Benefit Parameters'!$C$47*Income_CF!AX236</f>
        <v>72344247.957458749</v>
      </c>
      <c r="AY237" s="338">
        <f>'Cost and Benefit Parameters'!$C$47*Income_CF!AY236</f>
        <v>73889067.537339061</v>
      </c>
      <c r="AZ237" s="338">
        <f>'Cost and Benefit Parameters'!$C$47*Income_CF!AZ236</f>
        <v>75422502.505373657</v>
      </c>
      <c r="BA237" s="338">
        <f>'Cost and Benefit Parameters'!$C$47*Income_CF!BA236</f>
        <v>73512513.672644004</v>
      </c>
      <c r="BB237" s="338">
        <f>'Cost and Benefit Parameters'!$C$47*Income_CF!BB236</f>
        <v>71437630.343319446</v>
      </c>
      <c r="BC237" s="338">
        <f>'Cost and Benefit Parameters'!$C$47*Income_CF!BC236</f>
        <v>69192764.866963699</v>
      </c>
      <c r="BD237" s="338">
        <f>'Cost and Benefit Parameters'!$C$47*Income_CF!BD236</f>
        <v>66772804.289808325</v>
      </c>
      <c r="BE237" s="338">
        <f>'Cost and Benefit Parameters'!$C$47*Income_CF!BE236</f>
        <v>64172612.785436794</v>
      </c>
      <c r="BF237" s="338">
        <f>'Cost and Benefit Parameters'!$C$47*Income_CF!BF236</f>
        <v>61387033.919775128</v>
      </c>
      <c r="BG237" s="338">
        <f>'Cost and Benefit Parameters'!$C$47*Income_CF!BG236</f>
        <v>58410892.730677299</v>
      </c>
      <c r="BH237" s="338">
        <f>'Cost and Benefit Parameters'!$C$47*Income_CF!BH236</f>
        <v>55238997.602373764</v>
      </c>
      <c r="BI237" s="338">
        <f>'Cost and Benefit Parameters'!$C$47*Income_CF!BI236</f>
        <v>51866141.91510091</v>
      </c>
      <c r="BJ237" s="338">
        <f>'Cost and Benefit Parameters'!$C$47*Income_CF!BJ236</f>
        <v>48287105.450356036</v>
      </c>
      <c r="BK237" s="338">
        <f>'Cost and Benefit Parameters'!$C$47*Income_CF!BK236</f>
        <v>44496655.532419875</v>
      </c>
      <c r="BL237" s="338">
        <f>'Cost and Benefit Parameters'!$C$47*Income_CF!BL236</f>
        <v>40489547.887063049</v>
      </c>
      <c r="BM237" s="338">
        <f>'Cost and Benefit Parameters'!$C$47*Income_CF!BM236</f>
        <v>36260527.198699318</v>
      </c>
      <c r="BN237" s="338">
        <f>'Cost and Benefit Parameters'!$C$47*Income_CF!BN236</f>
        <v>31804327.347668204</v>
      </c>
      <c r="BO237" s="338">
        <f>'Cost and Benefit Parameters'!$C$47*Income_CF!BO236</f>
        <v>27115671.309820611</v>
      </c>
      <c r="BP237" s="338">
        <f>'Cost and Benefit Parameters'!$C$47*Income_CF!BP236</f>
        <v>22189270.701142147</v>
      </c>
      <c r="BQ237" s="338">
        <f>'Cost and Benefit Parameters'!$C$47*Income_CF!BQ236</f>
        <v>17019824.950777154</v>
      </c>
      <c r="BR237" s="338">
        <f>'Cost and Benefit Parameters'!$C$47*Income_CF!BR236</f>
        <v>11602020.086509816</v>
      </c>
      <c r="BS237" s="338">
        <f>'Cost and Benefit Parameters'!$C$47*Income_CF!BS236</f>
        <v>5930527.1175143877</v>
      </c>
      <c r="BT237" s="338"/>
    </row>
    <row r="238" spans="1:75" ht="15.6" x14ac:dyDescent="0.6">
      <c r="A238" s="5"/>
      <c r="B238" s="11" t="s">
        <v>528</v>
      </c>
      <c r="C238" s="139">
        <v>2014</v>
      </c>
      <c r="D238" s="139">
        <v>2015</v>
      </c>
      <c r="E238" s="139">
        <v>2016</v>
      </c>
      <c r="F238" s="139">
        <v>2017</v>
      </c>
      <c r="G238" s="139">
        <v>2018</v>
      </c>
      <c r="H238" s="139">
        <v>2019</v>
      </c>
      <c r="I238" s="139">
        <v>2020</v>
      </c>
      <c r="J238" s="139">
        <v>2021</v>
      </c>
      <c r="K238" s="139">
        <v>2022</v>
      </c>
      <c r="L238" s="139">
        <v>2023</v>
      </c>
      <c r="M238" s="139">
        <v>2024</v>
      </c>
      <c r="N238" s="139">
        <v>2025</v>
      </c>
      <c r="O238" s="139">
        <v>2026</v>
      </c>
      <c r="P238" s="139">
        <v>2027</v>
      </c>
      <c r="Q238" s="139">
        <v>2028</v>
      </c>
      <c r="R238" s="139">
        <v>2029</v>
      </c>
      <c r="S238" s="139">
        <v>2030</v>
      </c>
      <c r="T238" s="139">
        <v>2031</v>
      </c>
      <c r="U238" s="139">
        <v>2032</v>
      </c>
      <c r="V238" s="139">
        <v>2033</v>
      </c>
      <c r="W238" s="139">
        <v>2034</v>
      </c>
      <c r="X238" s="139">
        <v>2035</v>
      </c>
      <c r="Y238" s="139">
        <v>2036</v>
      </c>
      <c r="Z238" s="139">
        <v>2037</v>
      </c>
      <c r="AA238" s="139">
        <v>2038</v>
      </c>
      <c r="AB238" s="139">
        <v>2039</v>
      </c>
      <c r="AC238" s="139">
        <v>2040</v>
      </c>
      <c r="AD238" s="139">
        <v>2041</v>
      </c>
      <c r="AE238" s="139">
        <v>2042</v>
      </c>
      <c r="AF238" s="139">
        <v>2043</v>
      </c>
      <c r="AG238" s="139">
        <v>2044</v>
      </c>
      <c r="AH238" s="139">
        <v>2045</v>
      </c>
      <c r="AI238" s="139">
        <v>2046</v>
      </c>
      <c r="AJ238" s="139">
        <v>2047</v>
      </c>
      <c r="AK238" s="139">
        <v>2048</v>
      </c>
      <c r="AL238" s="139">
        <v>2049</v>
      </c>
      <c r="AM238" s="139">
        <v>2050</v>
      </c>
      <c r="AN238" s="139">
        <v>2051</v>
      </c>
      <c r="AO238" s="139">
        <v>2052</v>
      </c>
      <c r="AP238" s="139">
        <v>2053</v>
      </c>
      <c r="AQ238" s="139">
        <v>2054</v>
      </c>
      <c r="AR238" s="139">
        <v>2055</v>
      </c>
      <c r="AS238" s="139">
        <v>2056</v>
      </c>
      <c r="AT238" s="139">
        <v>2057</v>
      </c>
      <c r="AU238" s="139">
        <v>2058</v>
      </c>
      <c r="AV238" s="139">
        <v>2059</v>
      </c>
      <c r="AW238" s="139">
        <v>2060</v>
      </c>
      <c r="AX238" s="139">
        <v>2061</v>
      </c>
      <c r="AY238" s="139">
        <v>2062</v>
      </c>
      <c r="AZ238" s="139">
        <v>2063</v>
      </c>
      <c r="BA238" s="139">
        <v>2064</v>
      </c>
      <c r="BB238" s="139">
        <v>2065</v>
      </c>
      <c r="BC238" s="139">
        <v>2066</v>
      </c>
      <c r="BD238" s="139">
        <v>2067</v>
      </c>
      <c r="BE238" s="139">
        <v>2068</v>
      </c>
      <c r="BF238" s="139">
        <v>2069</v>
      </c>
      <c r="BG238" s="139">
        <v>2070</v>
      </c>
      <c r="BH238" s="139">
        <v>2071</v>
      </c>
      <c r="BI238" s="139">
        <v>2072</v>
      </c>
      <c r="BJ238" s="139">
        <v>2073</v>
      </c>
      <c r="BK238" s="139">
        <v>2074</v>
      </c>
      <c r="BL238" s="139">
        <v>2075</v>
      </c>
      <c r="BM238" s="139">
        <v>2076</v>
      </c>
      <c r="BN238" s="139">
        <v>2077</v>
      </c>
      <c r="BO238" s="139">
        <v>2078</v>
      </c>
      <c r="BP238" s="139">
        <v>2079</v>
      </c>
      <c r="BQ238" s="139">
        <v>2080</v>
      </c>
      <c r="BR238" s="139">
        <v>2081</v>
      </c>
      <c r="BS238" s="139">
        <v>2082</v>
      </c>
      <c r="BT238" s="139">
        <v>2083</v>
      </c>
      <c r="BU238" s="5"/>
      <c r="BV238" s="5"/>
      <c r="BW238" s="5"/>
    </row>
    <row r="239" spans="1:75" s="135" customFormat="1" hidden="1" x14ac:dyDescent="0.55000000000000004">
      <c r="A239" s="647" t="s">
        <v>503</v>
      </c>
      <c r="B239" s="140" t="s">
        <v>519</v>
      </c>
      <c r="C239" s="140"/>
      <c r="D239" s="140"/>
      <c r="E239" s="140"/>
    </row>
    <row r="240" spans="1:75" s="135" customFormat="1" hidden="1" x14ac:dyDescent="0.55000000000000004">
      <c r="A240" s="647"/>
      <c r="B240" s="135" t="s">
        <v>466</v>
      </c>
      <c r="H240" s="141" t="str">
        <f>IF(M216="","","n/a")</f>
        <v>n/a</v>
      </c>
      <c r="I240" s="141" t="str">
        <f t="shared" ref="I240:BN244" si="20">IF(N216="","","n/a")</f>
        <v>n/a</v>
      </c>
      <c r="J240" s="141" t="str">
        <f t="shared" si="20"/>
        <v>n/a</v>
      </c>
      <c r="K240" s="141" t="str">
        <f t="shared" si="20"/>
        <v>n/a</v>
      </c>
      <c r="L240" s="141" t="str">
        <f t="shared" si="20"/>
        <v>n/a</v>
      </c>
      <c r="M240" s="141" t="str">
        <f t="shared" si="20"/>
        <v>n/a</v>
      </c>
      <c r="N240" s="141" t="str">
        <f t="shared" si="20"/>
        <v>n/a</v>
      </c>
      <c r="O240" s="141" t="str">
        <f t="shared" si="20"/>
        <v>n/a</v>
      </c>
      <c r="P240" s="141" t="str">
        <f t="shared" si="20"/>
        <v>n/a</v>
      </c>
      <c r="Q240" s="141" t="str">
        <f t="shared" si="20"/>
        <v>n/a</v>
      </c>
      <c r="R240" s="141" t="str">
        <f t="shared" si="20"/>
        <v>n/a</v>
      </c>
      <c r="S240" s="141" t="str">
        <f t="shared" si="20"/>
        <v>n/a</v>
      </c>
      <c r="T240" s="141" t="str">
        <f t="shared" si="20"/>
        <v>n/a</v>
      </c>
      <c r="U240" s="141" t="str">
        <f t="shared" si="20"/>
        <v>n/a</v>
      </c>
      <c r="V240" s="141" t="str">
        <f t="shared" si="20"/>
        <v>n/a</v>
      </c>
      <c r="W240" s="141" t="str">
        <f t="shared" si="20"/>
        <v>n/a</v>
      </c>
      <c r="X240" s="141" t="str">
        <f t="shared" si="20"/>
        <v>n/a</v>
      </c>
      <c r="Y240" s="141" t="str">
        <f t="shared" si="20"/>
        <v>n/a</v>
      </c>
      <c r="Z240" s="141" t="str">
        <f t="shared" si="20"/>
        <v>n/a</v>
      </c>
      <c r="AA240" s="141" t="str">
        <f t="shared" si="20"/>
        <v>n/a</v>
      </c>
      <c r="AB240" s="141" t="str">
        <f t="shared" si="20"/>
        <v>n/a</v>
      </c>
      <c r="AC240" s="141" t="str">
        <f t="shared" si="20"/>
        <v>n/a</v>
      </c>
      <c r="AD240" s="141" t="str">
        <f t="shared" si="20"/>
        <v>n/a</v>
      </c>
      <c r="AE240" s="141" t="str">
        <f t="shared" si="20"/>
        <v>n/a</v>
      </c>
      <c r="AF240" s="141" t="str">
        <f t="shared" si="20"/>
        <v>n/a</v>
      </c>
      <c r="AG240" s="141" t="str">
        <f t="shared" si="20"/>
        <v>n/a</v>
      </c>
      <c r="AH240" s="141" t="str">
        <f t="shared" si="20"/>
        <v>n/a</v>
      </c>
      <c r="AI240" s="141" t="str">
        <f t="shared" si="20"/>
        <v>n/a</v>
      </c>
      <c r="AJ240" s="141" t="str">
        <f t="shared" si="20"/>
        <v>n/a</v>
      </c>
      <c r="AK240" s="141" t="str">
        <f t="shared" si="20"/>
        <v>n/a</v>
      </c>
      <c r="AL240" s="141" t="str">
        <f t="shared" si="20"/>
        <v>n/a</v>
      </c>
      <c r="AM240" s="141" t="str">
        <f t="shared" si="20"/>
        <v>n/a</v>
      </c>
      <c r="AN240" s="141" t="str">
        <f t="shared" si="20"/>
        <v>n/a</v>
      </c>
      <c r="AO240" s="141" t="str">
        <f t="shared" si="20"/>
        <v>n/a</v>
      </c>
      <c r="AP240" s="141" t="str">
        <f t="shared" si="20"/>
        <v>n/a</v>
      </c>
      <c r="AQ240" s="141" t="str">
        <f t="shared" si="20"/>
        <v>n/a</v>
      </c>
      <c r="AR240" s="141" t="str">
        <f t="shared" si="20"/>
        <v>n/a</v>
      </c>
      <c r="AS240" s="141" t="str">
        <f t="shared" si="20"/>
        <v>n/a</v>
      </c>
      <c r="AT240" s="141" t="str">
        <f t="shared" si="20"/>
        <v>n/a</v>
      </c>
      <c r="AU240" s="141" t="str">
        <f t="shared" si="20"/>
        <v>n/a</v>
      </c>
      <c r="AV240" s="141" t="str">
        <f t="shared" si="20"/>
        <v/>
      </c>
      <c r="AW240" s="141" t="str">
        <f t="shared" si="20"/>
        <v/>
      </c>
      <c r="AX240" s="141" t="str">
        <f t="shared" si="20"/>
        <v/>
      </c>
      <c r="AY240" s="141" t="str">
        <f t="shared" si="20"/>
        <v/>
      </c>
      <c r="AZ240" s="141" t="str">
        <f t="shared" si="20"/>
        <v/>
      </c>
      <c r="BA240" s="141" t="str">
        <f t="shared" si="20"/>
        <v/>
      </c>
      <c r="BB240" s="141" t="str">
        <f t="shared" si="20"/>
        <v/>
      </c>
      <c r="BC240" s="141" t="str">
        <f t="shared" si="20"/>
        <v/>
      </c>
      <c r="BD240" s="141" t="str">
        <f t="shared" si="20"/>
        <v/>
      </c>
      <c r="BE240" s="141" t="str">
        <f t="shared" si="20"/>
        <v/>
      </c>
      <c r="BF240" s="141" t="str">
        <f t="shared" si="20"/>
        <v/>
      </c>
      <c r="BG240" s="141" t="str">
        <f t="shared" si="20"/>
        <v/>
      </c>
      <c r="BH240" s="141" t="str">
        <f t="shared" si="20"/>
        <v/>
      </c>
      <c r="BI240" s="141" t="str">
        <f t="shared" si="20"/>
        <v/>
      </c>
      <c r="BJ240" s="141" t="str">
        <f t="shared" si="20"/>
        <v/>
      </c>
      <c r="BK240" s="141" t="str">
        <f t="shared" si="20"/>
        <v/>
      </c>
      <c r="BL240" s="141" t="str">
        <f t="shared" si="20"/>
        <v/>
      </c>
      <c r="BM240" s="141" t="str">
        <f t="shared" si="20"/>
        <v/>
      </c>
      <c r="BN240" s="141" t="str">
        <f t="shared" si="20"/>
        <v/>
      </c>
    </row>
    <row r="241" spans="1:66" s="135" customFormat="1" hidden="1" x14ac:dyDescent="0.55000000000000004">
      <c r="A241" s="647"/>
      <c r="B241" s="135" t="s">
        <v>468</v>
      </c>
      <c r="H241" s="141" t="str">
        <f t="shared" ref="H241:H260" si="21">IF(M217="","","n/a")</f>
        <v/>
      </c>
      <c r="I241" s="141" t="str">
        <f t="shared" si="20"/>
        <v>n/a</v>
      </c>
      <c r="J241" s="141" t="str">
        <f t="shared" si="20"/>
        <v>n/a</v>
      </c>
      <c r="K241" s="141" t="str">
        <f t="shared" si="20"/>
        <v>n/a</v>
      </c>
      <c r="L241" s="141" t="str">
        <f t="shared" si="20"/>
        <v>n/a</v>
      </c>
      <c r="M241" s="141" t="str">
        <f t="shared" si="20"/>
        <v>n/a</v>
      </c>
      <c r="N241" s="141" t="str">
        <f t="shared" si="20"/>
        <v>n/a</v>
      </c>
      <c r="O241" s="141" t="str">
        <f t="shared" si="20"/>
        <v>n/a</v>
      </c>
      <c r="P241" s="141" t="str">
        <f t="shared" si="20"/>
        <v>n/a</v>
      </c>
      <c r="Q241" s="141" t="str">
        <f t="shared" si="20"/>
        <v>n/a</v>
      </c>
      <c r="R241" s="141" t="str">
        <f t="shared" si="20"/>
        <v>n/a</v>
      </c>
      <c r="S241" s="141" t="str">
        <f t="shared" si="20"/>
        <v>n/a</v>
      </c>
      <c r="T241" s="141" t="str">
        <f t="shared" si="20"/>
        <v>n/a</v>
      </c>
      <c r="U241" s="141" t="str">
        <f t="shared" si="20"/>
        <v>n/a</v>
      </c>
      <c r="V241" s="141" t="str">
        <f t="shared" si="20"/>
        <v>n/a</v>
      </c>
      <c r="W241" s="141" t="str">
        <f t="shared" si="20"/>
        <v>n/a</v>
      </c>
      <c r="X241" s="141" t="str">
        <f t="shared" si="20"/>
        <v>n/a</v>
      </c>
      <c r="Y241" s="141" t="str">
        <f t="shared" si="20"/>
        <v>n/a</v>
      </c>
      <c r="Z241" s="141" t="str">
        <f t="shared" si="20"/>
        <v>n/a</v>
      </c>
      <c r="AA241" s="141" t="str">
        <f t="shared" si="20"/>
        <v>n/a</v>
      </c>
      <c r="AB241" s="141" t="str">
        <f t="shared" si="20"/>
        <v>n/a</v>
      </c>
      <c r="AC241" s="141" t="str">
        <f t="shared" si="20"/>
        <v>n/a</v>
      </c>
      <c r="AD241" s="141" t="str">
        <f t="shared" si="20"/>
        <v>n/a</v>
      </c>
      <c r="AE241" s="141" t="str">
        <f t="shared" si="20"/>
        <v>n/a</v>
      </c>
      <c r="AF241" s="141" t="str">
        <f t="shared" si="20"/>
        <v>n/a</v>
      </c>
      <c r="AG241" s="141" t="str">
        <f t="shared" si="20"/>
        <v>n/a</v>
      </c>
      <c r="AH241" s="141" t="str">
        <f t="shared" si="20"/>
        <v>n/a</v>
      </c>
      <c r="AI241" s="141" t="str">
        <f t="shared" si="20"/>
        <v>n/a</v>
      </c>
      <c r="AJ241" s="141" t="str">
        <f t="shared" si="20"/>
        <v>n/a</v>
      </c>
      <c r="AK241" s="141" t="str">
        <f t="shared" si="20"/>
        <v>n/a</v>
      </c>
      <c r="AL241" s="141" t="str">
        <f t="shared" si="20"/>
        <v>n/a</v>
      </c>
      <c r="AM241" s="141" t="str">
        <f t="shared" si="20"/>
        <v>n/a</v>
      </c>
      <c r="AN241" s="141" t="str">
        <f t="shared" si="20"/>
        <v>n/a</v>
      </c>
      <c r="AO241" s="141" t="str">
        <f t="shared" si="20"/>
        <v>n/a</v>
      </c>
      <c r="AP241" s="141" t="str">
        <f t="shared" si="20"/>
        <v>n/a</v>
      </c>
      <c r="AQ241" s="141" t="str">
        <f t="shared" si="20"/>
        <v>n/a</v>
      </c>
      <c r="AR241" s="141" t="str">
        <f t="shared" si="20"/>
        <v>n/a</v>
      </c>
      <c r="AS241" s="141" t="str">
        <f t="shared" si="20"/>
        <v>n/a</v>
      </c>
      <c r="AT241" s="141" t="str">
        <f t="shared" si="20"/>
        <v>n/a</v>
      </c>
      <c r="AU241" s="141" t="str">
        <f t="shared" si="20"/>
        <v>n/a</v>
      </c>
      <c r="AV241" s="141" t="str">
        <f t="shared" si="20"/>
        <v>n/a</v>
      </c>
      <c r="AW241" s="141" t="str">
        <f t="shared" si="20"/>
        <v/>
      </c>
      <c r="AX241" s="141" t="str">
        <f t="shared" si="20"/>
        <v/>
      </c>
      <c r="AY241" s="141" t="str">
        <f t="shared" si="20"/>
        <v/>
      </c>
      <c r="AZ241" s="141" t="str">
        <f t="shared" si="20"/>
        <v/>
      </c>
      <c r="BA241" s="141" t="str">
        <f t="shared" si="20"/>
        <v/>
      </c>
      <c r="BB241" s="141" t="str">
        <f t="shared" si="20"/>
        <v/>
      </c>
      <c r="BC241" s="141" t="str">
        <f t="shared" si="20"/>
        <v/>
      </c>
      <c r="BD241" s="141" t="str">
        <f t="shared" si="20"/>
        <v/>
      </c>
      <c r="BE241" s="141" t="str">
        <f t="shared" si="20"/>
        <v/>
      </c>
      <c r="BF241" s="141" t="str">
        <f t="shared" si="20"/>
        <v/>
      </c>
      <c r="BG241" s="141" t="str">
        <f t="shared" si="20"/>
        <v/>
      </c>
      <c r="BH241" s="141" t="str">
        <f t="shared" si="20"/>
        <v/>
      </c>
      <c r="BI241" s="141" t="str">
        <f t="shared" si="20"/>
        <v/>
      </c>
      <c r="BJ241" s="141" t="str">
        <f t="shared" si="20"/>
        <v/>
      </c>
      <c r="BK241" s="141" t="str">
        <f t="shared" si="20"/>
        <v/>
      </c>
      <c r="BL241" s="141" t="str">
        <f t="shared" si="20"/>
        <v/>
      </c>
      <c r="BM241" s="141" t="str">
        <f t="shared" si="20"/>
        <v/>
      </c>
      <c r="BN241" s="141" t="str">
        <f t="shared" si="20"/>
        <v/>
      </c>
    </row>
    <row r="242" spans="1:66" s="135" customFormat="1" hidden="1" x14ac:dyDescent="0.55000000000000004">
      <c r="A242" s="647"/>
      <c r="B242" s="135" t="s">
        <v>469</v>
      </c>
      <c r="H242" s="141" t="str">
        <f t="shared" si="21"/>
        <v/>
      </c>
      <c r="I242" s="141" t="str">
        <f t="shared" si="20"/>
        <v/>
      </c>
      <c r="J242" s="141" t="str">
        <f t="shared" si="20"/>
        <v>n/a</v>
      </c>
      <c r="K242" s="141" t="str">
        <f t="shared" si="20"/>
        <v>n/a</v>
      </c>
      <c r="L242" s="141" t="str">
        <f t="shared" si="20"/>
        <v>n/a</v>
      </c>
      <c r="M242" s="141" t="str">
        <f t="shared" si="20"/>
        <v>n/a</v>
      </c>
      <c r="N242" s="141" t="str">
        <f t="shared" si="20"/>
        <v>n/a</v>
      </c>
      <c r="O242" s="141" t="str">
        <f t="shared" si="20"/>
        <v>n/a</v>
      </c>
      <c r="P242" s="141" t="str">
        <f t="shared" si="20"/>
        <v>n/a</v>
      </c>
      <c r="Q242" s="141" t="str">
        <f t="shared" si="20"/>
        <v>n/a</v>
      </c>
      <c r="R242" s="141" t="str">
        <f t="shared" si="20"/>
        <v>n/a</v>
      </c>
      <c r="S242" s="141" t="str">
        <f t="shared" si="20"/>
        <v>n/a</v>
      </c>
      <c r="T242" s="141" t="str">
        <f t="shared" si="20"/>
        <v>n/a</v>
      </c>
      <c r="U242" s="141" t="str">
        <f t="shared" si="20"/>
        <v>n/a</v>
      </c>
      <c r="V242" s="141" t="str">
        <f t="shared" si="20"/>
        <v>n/a</v>
      </c>
      <c r="W242" s="141" t="str">
        <f t="shared" si="20"/>
        <v>n/a</v>
      </c>
      <c r="X242" s="141" t="str">
        <f t="shared" si="20"/>
        <v>n/a</v>
      </c>
      <c r="Y242" s="141" t="str">
        <f t="shared" si="20"/>
        <v>n/a</v>
      </c>
      <c r="Z242" s="141" t="str">
        <f t="shared" si="20"/>
        <v>n/a</v>
      </c>
      <c r="AA242" s="141" t="str">
        <f t="shared" si="20"/>
        <v>n/a</v>
      </c>
      <c r="AB242" s="141" t="str">
        <f t="shared" si="20"/>
        <v>n/a</v>
      </c>
      <c r="AC242" s="141" t="str">
        <f t="shared" si="20"/>
        <v>n/a</v>
      </c>
      <c r="AD242" s="141" t="str">
        <f t="shared" si="20"/>
        <v>n/a</v>
      </c>
      <c r="AE242" s="141" t="str">
        <f t="shared" si="20"/>
        <v>n/a</v>
      </c>
      <c r="AF242" s="141" t="str">
        <f t="shared" si="20"/>
        <v>n/a</v>
      </c>
      <c r="AG242" s="141" t="str">
        <f t="shared" si="20"/>
        <v>n/a</v>
      </c>
      <c r="AH242" s="141" t="str">
        <f t="shared" si="20"/>
        <v>n/a</v>
      </c>
      <c r="AI242" s="141" t="str">
        <f t="shared" si="20"/>
        <v>n/a</v>
      </c>
      <c r="AJ242" s="141" t="str">
        <f t="shared" si="20"/>
        <v>n/a</v>
      </c>
      <c r="AK242" s="141" t="str">
        <f t="shared" si="20"/>
        <v>n/a</v>
      </c>
      <c r="AL242" s="141" t="str">
        <f t="shared" si="20"/>
        <v>n/a</v>
      </c>
      <c r="AM242" s="141" t="str">
        <f t="shared" si="20"/>
        <v>n/a</v>
      </c>
      <c r="AN242" s="141" t="str">
        <f t="shared" si="20"/>
        <v>n/a</v>
      </c>
      <c r="AO242" s="141" t="str">
        <f t="shared" si="20"/>
        <v>n/a</v>
      </c>
      <c r="AP242" s="141" t="str">
        <f t="shared" si="20"/>
        <v>n/a</v>
      </c>
      <c r="AQ242" s="141" t="str">
        <f t="shared" si="20"/>
        <v>n/a</v>
      </c>
      <c r="AR242" s="141" t="str">
        <f t="shared" si="20"/>
        <v>n/a</v>
      </c>
      <c r="AS242" s="141" t="str">
        <f t="shared" si="20"/>
        <v>n/a</v>
      </c>
      <c r="AT242" s="141" t="str">
        <f t="shared" si="20"/>
        <v>n/a</v>
      </c>
      <c r="AU242" s="141" t="str">
        <f t="shared" si="20"/>
        <v>n/a</v>
      </c>
      <c r="AV242" s="141" t="str">
        <f t="shared" si="20"/>
        <v>n/a</v>
      </c>
      <c r="AW242" s="141" t="str">
        <f t="shared" si="20"/>
        <v>n/a</v>
      </c>
      <c r="AX242" s="141" t="str">
        <f t="shared" si="20"/>
        <v/>
      </c>
      <c r="AY242" s="141" t="str">
        <f t="shared" si="20"/>
        <v/>
      </c>
      <c r="AZ242" s="141" t="str">
        <f t="shared" si="20"/>
        <v/>
      </c>
      <c r="BA242" s="141" t="str">
        <f t="shared" si="20"/>
        <v/>
      </c>
      <c r="BB242" s="141" t="str">
        <f t="shared" si="20"/>
        <v/>
      </c>
      <c r="BC242" s="141" t="str">
        <f t="shared" si="20"/>
        <v/>
      </c>
      <c r="BD242" s="141" t="str">
        <f t="shared" si="20"/>
        <v/>
      </c>
      <c r="BE242" s="141" t="str">
        <f t="shared" si="20"/>
        <v/>
      </c>
      <c r="BF242" s="141" t="str">
        <f t="shared" si="20"/>
        <v/>
      </c>
      <c r="BG242" s="141" t="str">
        <f t="shared" si="20"/>
        <v/>
      </c>
      <c r="BH242" s="141" t="str">
        <f t="shared" si="20"/>
        <v/>
      </c>
      <c r="BI242" s="141" t="str">
        <f t="shared" si="20"/>
        <v/>
      </c>
      <c r="BJ242" s="141" t="str">
        <f t="shared" si="20"/>
        <v/>
      </c>
      <c r="BK242" s="141" t="str">
        <f t="shared" si="20"/>
        <v/>
      </c>
      <c r="BL242" s="141" t="str">
        <f t="shared" si="20"/>
        <v/>
      </c>
      <c r="BM242" s="141" t="str">
        <f t="shared" si="20"/>
        <v/>
      </c>
      <c r="BN242" s="141" t="str">
        <f t="shared" si="20"/>
        <v/>
      </c>
    </row>
    <row r="243" spans="1:66" s="135" customFormat="1" hidden="1" x14ac:dyDescent="0.55000000000000004">
      <c r="A243" s="647"/>
      <c r="B243" s="135" t="s">
        <v>470</v>
      </c>
      <c r="H243" s="141" t="str">
        <f t="shared" si="21"/>
        <v/>
      </c>
      <c r="I243" s="141" t="str">
        <f t="shared" si="20"/>
        <v/>
      </c>
      <c r="J243" s="141" t="str">
        <f t="shared" si="20"/>
        <v/>
      </c>
      <c r="K243" s="141" t="str">
        <f t="shared" si="20"/>
        <v>n/a</v>
      </c>
      <c r="L243" s="141" t="str">
        <f t="shared" si="20"/>
        <v>n/a</v>
      </c>
      <c r="M243" s="141" t="str">
        <f t="shared" si="20"/>
        <v>n/a</v>
      </c>
      <c r="N243" s="141" t="str">
        <f t="shared" si="20"/>
        <v>n/a</v>
      </c>
      <c r="O243" s="141" t="str">
        <f t="shared" si="20"/>
        <v>n/a</v>
      </c>
      <c r="P243" s="141" t="str">
        <f t="shared" si="20"/>
        <v>n/a</v>
      </c>
      <c r="Q243" s="141" t="str">
        <f t="shared" si="20"/>
        <v>n/a</v>
      </c>
      <c r="R243" s="141" t="str">
        <f t="shared" si="20"/>
        <v>n/a</v>
      </c>
      <c r="S243" s="141" t="str">
        <f t="shared" si="20"/>
        <v>n/a</v>
      </c>
      <c r="T243" s="141" t="str">
        <f t="shared" si="20"/>
        <v>n/a</v>
      </c>
      <c r="U243" s="141" t="str">
        <f t="shared" si="20"/>
        <v>n/a</v>
      </c>
      <c r="V243" s="141" t="str">
        <f t="shared" si="20"/>
        <v>n/a</v>
      </c>
      <c r="W243" s="141" t="str">
        <f t="shared" si="20"/>
        <v>n/a</v>
      </c>
      <c r="X243" s="141" t="str">
        <f t="shared" si="20"/>
        <v>n/a</v>
      </c>
      <c r="Y243" s="141" t="str">
        <f t="shared" si="20"/>
        <v>n/a</v>
      </c>
      <c r="Z243" s="141" t="str">
        <f t="shared" si="20"/>
        <v>n/a</v>
      </c>
      <c r="AA243" s="141" t="str">
        <f t="shared" si="20"/>
        <v>n/a</v>
      </c>
      <c r="AB243" s="141" t="str">
        <f t="shared" si="20"/>
        <v>n/a</v>
      </c>
      <c r="AC243" s="141" t="str">
        <f t="shared" si="20"/>
        <v>n/a</v>
      </c>
      <c r="AD243" s="141" t="str">
        <f t="shared" si="20"/>
        <v>n/a</v>
      </c>
      <c r="AE243" s="141" t="str">
        <f t="shared" si="20"/>
        <v>n/a</v>
      </c>
      <c r="AF243" s="141" t="str">
        <f t="shared" si="20"/>
        <v>n/a</v>
      </c>
      <c r="AG243" s="141" t="str">
        <f t="shared" si="20"/>
        <v>n/a</v>
      </c>
      <c r="AH243" s="141" t="str">
        <f t="shared" si="20"/>
        <v>n/a</v>
      </c>
      <c r="AI243" s="141" t="str">
        <f t="shared" si="20"/>
        <v>n/a</v>
      </c>
      <c r="AJ243" s="141" t="str">
        <f t="shared" si="20"/>
        <v>n/a</v>
      </c>
      <c r="AK243" s="141" t="str">
        <f t="shared" si="20"/>
        <v>n/a</v>
      </c>
      <c r="AL243" s="141" t="str">
        <f t="shared" si="20"/>
        <v>n/a</v>
      </c>
      <c r="AM243" s="141" t="str">
        <f t="shared" si="20"/>
        <v>n/a</v>
      </c>
      <c r="AN243" s="141" t="str">
        <f t="shared" si="20"/>
        <v>n/a</v>
      </c>
      <c r="AO243" s="141" t="str">
        <f t="shared" si="20"/>
        <v>n/a</v>
      </c>
      <c r="AP243" s="141" t="str">
        <f t="shared" si="20"/>
        <v>n/a</v>
      </c>
      <c r="AQ243" s="141" t="str">
        <f t="shared" si="20"/>
        <v>n/a</v>
      </c>
      <c r="AR243" s="141" t="str">
        <f t="shared" si="20"/>
        <v>n/a</v>
      </c>
      <c r="AS243" s="141" t="str">
        <f t="shared" si="20"/>
        <v>n/a</v>
      </c>
      <c r="AT243" s="141" t="str">
        <f t="shared" si="20"/>
        <v>n/a</v>
      </c>
      <c r="AU243" s="141" t="str">
        <f t="shared" si="20"/>
        <v>n/a</v>
      </c>
      <c r="AV243" s="141" t="str">
        <f t="shared" si="20"/>
        <v>n/a</v>
      </c>
      <c r="AW243" s="141" t="str">
        <f t="shared" si="20"/>
        <v>n/a</v>
      </c>
      <c r="AX243" s="141" t="str">
        <f t="shared" si="20"/>
        <v>n/a</v>
      </c>
      <c r="AY243" s="141" t="str">
        <f t="shared" si="20"/>
        <v/>
      </c>
      <c r="AZ243" s="141" t="str">
        <f t="shared" si="20"/>
        <v/>
      </c>
      <c r="BA243" s="141" t="str">
        <f t="shared" si="20"/>
        <v/>
      </c>
      <c r="BB243" s="141" t="str">
        <f t="shared" si="20"/>
        <v/>
      </c>
      <c r="BC243" s="141" t="str">
        <f t="shared" si="20"/>
        <v/>
      </c>
      <c r="BD243" s="141" t="str">
        <f t="shared" si="20"/>
        <v/>
      </c>
      <c r="BE243" s="141" t="str">
        <f t="shared" si="20"/>
        <v/>
      </c>
      <c r="BF243" s="141" t="str">
        <f t="shared" si="20"/>
        <v/>
      </c>
      <c r="BG243" s="141" t="str">
        <f t="shared" si="20"/>
        <v/>
      </c>
      <c r="BH243" s="141" t="str">
        <f t="shared" si="20"/>
        <v/>
      </c>
      <c r="BI243" s="141" t="str">
        <f t="shared" si="20"/>
        <v/>
      </c>
      <c r="BJ243" s="141" t="str">
        <f t="shared" si="20"/>
        <v/>
      </c>
      <c r="BK243" s="141" t="str">
        <f t="shared" si="20"/>
        <v/>
      </c>
      <c r="BL243" s="141" t="str">
        <f t="shared" si="20"/>
        <v/>
      </c>
      <c r="BM243" s="141" t="str">
        <f t="shared" si="20"/>
        <v/>
      </c>
      <c r="BN243" s="141" t="str">
        <f t="shared" si="20"/>
        <v/>
      </c>
    </row>
    <row r="244" spans="1:66" s="135" customFormat="1" hidden="1" x14ac:dyDescent="0.55000000000000004">
      <c r="A244" s="647"/>
      <c r="B244" s="135" t="s">
        <v>471</v>
      </c>
      <c r="H244" s="141" t="str">
        <f t="shared" si="21"/>
        <v/>
      </c>
      <c r="I244" s="141" t="str">
        <f t="shared" si="20"/>
        <v/>
      </c>
      <c r="J244" s="141" t="str">
        <f t="shared" si="20"/>
        <v/>
      </c>
      <c r="K244" s="141" t="str">
        <f t="shared" si="20"/>
        <v/>
      </c>
      <c r="L244" s="141" t="str">
        <f t="shared" si="20"/>
        <v>n/a</v>
      </c>
      <c r="M244" s="141" t="str">
        <f t="shared" si="20"/>
        <v>n/a</v>
      </c>
      <c r="N244" s="141" t="str">
        <f t="shared" si="20"/>
        <v>n/a</v>
      </c>
      <c r="O244" s="141" t="str">
        <f t="shared" si="20"/>
        <v>n/a</v>
      </c>
      <c r="P244" s="141" t="str">
        <f t="shared" si="20"/>
        <v>n/a</v>
      </c>
      <c r="Q244" s="141" t="str">
        <f t="shared" si="20"/>
        <v>n/a</v>
      </c>
      <c r="R244" s="141" t="str">
        <f t="shared" si="20"/>
        <v>n/a</v>
      </c>
      <c r="S244" s="141" t="str">
        <f t="shared" si="20"/>
        <v>n/a</v>
      </c>
      <c r="T244" s="141" t="str">
        <f t="shared" si="20"/>
        <v>n/a</v>
      </c>
      <c r="U244" s="141" t="str">
        <f t="shared" si="20"/>
        <v>n/a</v>
      </c>
      <c r="V244" s="141" t="str">
        <f t="shared" si="20"/>
        <v>n/a</v>
      </c>
      <c r="W244" s="141" t="str">
        <f t="shared" si="20"/>
        <v>n/a</v>
      </c>
      <c r="X244" s="141" t="str">
        <f t="shared" si="20"/>
        <v>n/a</v>
      </c>
      <c r="Y244" s="141" t="str">
        <f t="shared" si="20"/>
        <v>n/a</v>
      </c>
      <c r="Z244" s="141" t="str">
        <f t="shared" si="20"/>
        <v>n/a</v>
      </c>
      <c r="AA244" s="141" t="str">
        <f t="shared" si="20"/>
        <v>n/a</v>
      </c>
      <c r="AB244" s="141" t="str">
        <f t="shared" si="20"/>
        <v>n/a</v>
      </c>
      <c r="AC244" s="141" t="str">
        <f t="shared" si="20"/>
        <v>n/a</v>
      </c>
      <c r="AD244" s="141" t="str">
        <f t="shared" si="20"/>
        <v>n/a</v>
      </c>
      <c r="AE244" s="141" t="str">
        <f t="shared" si="20"/>
        <v>n/a</v>
      </c>
      <c r="AF244" s="141" t="str">
        <f t="shared" ref="AF244:AF260" si="22">IF(AK220="","","n/a")</f>
        <v>n/a</v>
      </c>
      <c r="AG244" s="141" t="str">
        <f t="shared" ref="AG244:AG260" si="23">IF(AL220="","","n/a")</f>
        <v>n/a</v>
      </c>
      <c r="AH244" s="141" t="str">
        <f t="shared" ref="AH244:AH260" si="24">IF(AM220="","","n/a")</f>
        <v>n/a</v>
      </c>
      <c r="AI244" s="141" t="str">
        <f t="shared" ref="AI244:AI260" si="25">IF(AN220="","","n/a")</f>
        <v>n/a</v>
      </c>
      <c r="AJ244" s="141" t="str">
        <f t="shared" ref="AJ244:AJ260" si="26">IF(AO220="","","n/a")</f>
        <v>n/a</v>
      </c>
      <c r="AK244" s="141" t="str">
        <f t="shared" ref="AK244:AK260" si="27">IF(AP220="","","n/a")</f>
        <v>n/a</v>
      </c>
      <c r="AL244" s="141" t="str">
        <f t="shared" ref="AL244:AL260" si="28">IF(AQ220="","","n/a")</f>
        <v>n/a</v>
      </c>
      <c r="AM244" s="141" t="str">
        <f t="shared" ref="AM244:AM260" si="29">IF(AR220="","","n/a")</f>
        <v>n/a</v>
      </c>
      <c r="AN244" s="141" t="str">
        <f t="shared" ref="AN244:AN260" si="30">IF(AS220="","","n/a")</f>
        <v>n/a</v>
      </c>
      <c r="AO244" s="141" t="str">
        <f t="shared" ref="AO244:AO260" si="31">IF(AT220="","","n/a")</f>
        <v>n/a</v>
      </c>
      <c r="AP244" s="141" t="str">
        <f t="shared" ref="AP244:AP260" si="32">IF(AU220="","","n/a")</f>
        <v>n/a</v>
      </c>
      <c r="AQ244" s="141" t="str">
        <f t="shared" ref="AQ244:AQ260" si="33">IF(AV220="","","n/a")</f>
        <v>n/a</v>
      </c>
      <c r="AR244" s="141" t="str">
        <f t="shared" ref="AR244:AR260" si="34">IF(AW220="","","n/a")</f>
        <v>n/a</v>
      </c>
      <c r="AS244" s="141" t="str">
        <f t="shared" ref="AS244:AS260" si="35">IF(AX220="","","n/a")</f>
        <v>n/a</v>
      </c>
      <c r="AT244" s="141" t="str">
        <f t="shared" ref="AT244:AT260" si="36">IF(AY220="","","n/a")</f>
        <v>n/a</v>
      </c>
      <c r="AU244" s="141" t="str">
        <f t="shared" ref="AU244:AU260" si="37">IF(AZ220="","","n/a")</f>
        <v>n/a</v>
      </c>
      <c r="AV244" s="141" t="str">
        <f t="shared" ref="AV244:AV260" si="38">IF(BA220="","","n/a")</f>
        <v>n/a</v>
      </c>
      <c r="AW244" s="141" t="str">
        <f t="shared" ref="AW244:AW260" si="39">IF(BB220="","","n/a")</f>
        <v>n/a</v>
      </c>
      <c r="AX244" s="141" t="str">
        <f t="shared" ref="AX244:AX260" si="40">IF(BC220="","","n/a")</f>
        <v>n/a</v>
      </c>
      <c r="AY244" s="141" t="str">
        <f t="shared" ref="AY244:AY260" si="41">IF(BD220="","","n/a")</f>
        <v>n/a</v>
      </c>
      <c r="AZ244" s="141" t="str">
        <f t="shared" ref="AZ244:AZ260" si="42">IF(BE220="","","n/a")</f>
        <v/>
      </c>
      <c r="BA244" s="141" t="str">
        <f t="shared" ref="BA244:BA260" si="43">IF(BF220="","","n/a")</f>
        <v/>
      </c>
      <c r="BB244" s="141" t="str">
        <f t="shared" ref="BB244:BB260" si="44">IF(BG220="","","n/a")</f>
        <v/>
      </c>
      <c r="BC244" s="141" t="str">
        <f t="shared" ref="BC244:BC260" si="45">IF(BH220="","","n/a")</f>
        <v/>
      </c>
      <c r="BD244" s="141" t="str">
        <f t="shared" ref="BD244:BD260" si="46">IF(BI220="","","n/a")</f>
        <v/>
      </c>
      <c r="BE244" s="141" t="str">
        <f t="shared" ref="BE244:BE260" si="47">IF(BJ220="","","n/a")</f>
        <v/>
      </c>
      <c r="BF244" s="141" t="str">
        <f t="shared" ref="BF244:BF260" si="48">IF(BK220="","","n/a")</f>
        <v/>
      </c>
      <c r="BG244" s="141" t="str">
        <f t="shared" ref="BG244:BG260" si="49">IF(BL220="","","n/a")</f>
        <v/>
      </c>
      <c r="BH244" s="141" t="str">
        <f t="shared" ref="BH244:BH260" si="50">IF(BM220="","","n/a")</f>
        <v/>
      </c>
      <c r="BI244" s="141" t="str">
        <f t="shared" ref="BI244:BI260" si="51">IF(BN220="","","n/a")</f>
        <v/>
      </c>
      <c r="BJ244" s="141" t="str">
        <f t="shared" ref="BJ244:BJ260" si="52">IF(BO220="","","n/a")</f>
        <v/>
      </c>
      <c r="BK244" s="141" t="str">
        <f t="shared" ref="BK244:BK260" si="53">IF(BP220="","","n/a")</f>
        <v/>
      </c>
      <c r="BL244" s="141" t="str">
        <f t="shared" ref="BL244:BL260" si="54">IF(BQ220="","","n/a")</f>
        <v/>
      </c>
      <c r="BM244" s="141" t="str">
        <f t="shared" ref="BM244:BM260" si="55">IF(BR220="","","n/a")</f>
        <v/>
      </c>
      <c r="BN244" s="141" t="str">
        <f t="shared" ref="BN244:BN260" si="56">IF(BS220="","","n/a")</f>
        <v/>
      </c>
    </row>
    <row r="245" spans="1:66" s="135" customFormat="1" hidden="1" x14ac:dyDescent="0.55000000000000004">
      <c r="A245" s="647"/>
      <c r="B245" s="135" t="s">
        <v>472</v>
      </c>
      <c r="H245" s="141" t="str">
        <f t="shared" si="21"/>
        <v/>
      </c>
      <c r="I245" s="141" t="str">
        <f t="shared" ref="I245:I260" si="57">IF(N221="","","n/a")</f>
        <v/>
      </c>
      <c r="J245" s="141" t="str">
        <f t="shared" ref="J245:J260" si="58">IF(O221="","","n/a")</f>
        <v/>
      </c>
      <c r="K245" s="141" t="str">
        <f t="shared" ref="K245:K260" si="59">IF(P221="","","n/a")</f>
        <v/>
      </c>
      <c r="L245" s="141" t="str">
        <f t="shared" ref="L245:L260" si="60">IF(Q221="","","n/a")</f>
        <v/>
      </c>
      <c r="M245" s="141" t="str">
        <f t="shared" ref="M245:M260" si="61">IF(R221="","","n/a")</f>
        <v>n/a</v>
      </c>
      <c r="N245" s="141" t="str">
        <f t="shared" ref="N245:N260" si="62">IF(S221="","","n/a")</f>
        <v>n/a</v>
      </c>
      <c r="O245" s="141" t="str">
        <f t="shared" ref="O245:O260" si="63">IF(T221="","","n/a")</f>
        <v>n/a</v>
      </c>
      <c r="P245" s="141" t="str">
        <f t="shared" ref="P245:P260" si="64">IF(U221="","","n/a")</f>
        <v>n/a</v>
      </c>
      <c r="Q245" s="141" t="str">
        <f t="shared" ref="Q245:Q260" si="65">IF(V221="","","n/a")</f>
        <v>n/a</v>
      </c>
      <c r="R245" s="141" t="str">
        <f t="shared" ref="R245:R260" si="66">IF(W221="","","n/a")</f>
        <v>n/a</v>
      </c>
      <c r="S245" s="141" t="str">
        <f t="shared" ref="S245:S260" si="67">IF(X221="","","n/a")</f>
        <v>n/a</v>
      </c>
      <c r="T245" s="141" t="str">
        <f t="shared" ref="T245:T260" si="68">IF(Y221="","","n/a")</f>
        <v>n/a</v>
      </c>
      <c r="U245" s="141" t="str">
        <f t="shared" ref="U245:U260" si="69">IF(Z221="","","n/a")</f>
        <v>n/a</v>
      </c>
      <c r="V245" s="141" t="str">
        <f t="shared" ref="V245:V260" si="70">IF(AA221="","","n/a")</f>
        <v>n/a</v>
      </c>
      <c r="W245" s="141" t="str">
        <f t="shared" ref="W245:W260" si="71">IF(AB221="","","n/a")</f>
        <v>n/a</v>
      </c>
      <c r="X245" s="141" t="str">
        <f t="shared" ref="X245:X260" si="72">IF(AC221="","","n/a")</f>
        <v>n/a</v>
      </c>
      <c r="Y245" s="141" t="str">
        <f t="shared" ref="Y245:Y260" si="73">IF(AD221="","","n/a")</f>
        <v>n/a</v>
      </c>
      <c r="Z245" s="141" t="str">
        <f t="shared" ref="Z245:Z260" si="74">IF(AE221="","","n/a")</f>
        <v>n/a</v>
      </c>
      <c r="AA245" s="141" t="str">
        <f t="shared" ref="AA245:AA260" si="75">IF(AF221="","","n/a")</f>
        <v>n/a</v>
      </c>
      <c r="AB245" s="141" t="str">
        <f t="shared" ref="AB245:AB260" si="76">IF(AG221="","","n/a")</f>
        <v>n/a</v>
      </c>
      <c r="AC245" s="141" t="str">
        <f t="shared" ref="AC245:AC260" si="77">IF(AH221="","","n/a")</f>
        <v>n/a</v>
      </c>
      <c r="AD245" s="141" t="str">
        <f t="shared" ref="AD245:AD260" si="78">IF(AI221="","","n/a")</f>
        <v>n/a</v>
      </c>
      <c r="AE245" s="141" t="str">
        <f t="shared" ref="AE245:AE260" si="79">IF(AJ221="","","n/a")</f>
        <v>n/a</v>
      </c>
      <c r="AF245" s="141" t="str">
        <f t="shared" si="22"/>
        <v>n/a</v>
      </c>
      <c r="AG245" s="141" t="str">
        <f t="shared" si="23"/>
        <v>n/a</v>
      </c>
      <c r="AH245" s="141" t="str">
        <f t="shared" si="24"/>
        <v>n/a</v>
      </c>
      <c r="AI245" s="141" t="str">
        <f t="shared" si="25"/>
        <v>n/a</v>
      </c>
      <c r="AJ245" s="141" t="str">
        <f t="shared" si="26"/>
        <v>n/a</v>
      </c>
      <c r="AK245" s="141" t="str">
        <f t="shared" si="27"/>
        <v>n/a</v>
      </c>
      <c r="AL245" s="141" t="str">
        <f t="shared" si="28"/>
        <v>n/a</v>
      </c>
      <c r="AM245" s="141" t="str">
        <f t="shared" si="29"/>
        <v>n/a</v>
      </c>
      <c r="AN245" s="141" t="str">
        <f t="shared" si="30"/>
        <v>n/a</v>
      </c>
      <c r="AO245" s="141" t="str">
        <f t="shared" si="31"/>
        <v>n/a</v>
      </c>
      <c r="AP245" s="141" t="str">
        <f t="shared" si="32"/>
        <v>n/a</v>
      </c>
      <c r="AQ245" s="141" t="str">
        <f t="shared" si="33"/>
        <v>n/a</v>
      </c>
      <c r="AR245" s="141" t="str">
        <f t="shared" si="34"/>
        <v>n/a</v>
      </c>
      <c r="AS245" s="141" t="str">
        <f t="shared" si="35"/>
        <v>n/a</v>
      </c>
      <c r="AT245" s="141" t="str">
        <f t="shared" si="36"/>
        <v>n/a</v>
      </c>
      <c r="AU245" s="141" t="str">
        <f t="shared" si="37"/>
        <v>n/a</v>
      </c>
      <c r="AV245" s="141" t="str">
        <f t="shared" si="38"/>
        <v>n/a</v>
      </c>
      <c r="AW245" s="141" t="str">
        <f t="shared" si="39"/>
        <v>n/a</v>
      </c>
      <c r="AX245" s="141" t="str">
        <f t="shared" si="40"/>
        <v>n/a</v>
      </c>
      <c r="AY245" s="141" t="str">
        <f t="shared" si="41"/>
        <v>n/a</v>
      </c>
      <c r="AZ245" s="141" t="str">
        <f t="shared" si="42"/>
        <v>n/a</v>
      </c>
      <c r="BA245" s="141" t="str">
        <f t="shared" si="43"/>
        <v/>
      </c>
      <c r="BB245" s="141" t="str">
        <f t="shared" si="44"/>
        <v/>
      </c>
      <c r="BC245" s="141" t="str">
        <f t="shared" si="45"/>
        <v/>
      </c>
      <c r="BD245" s="141" t="str">
        <f t="shared" si="46"/>
        <v/>
      </c>
      <c r="BE245" s="141" t="str">
        <f t="shared" si="47"/>
        <v/>
      </c>
      <c r="BF245" s="141" t="str">
        <f t="shared" si="48"/>
        <v/>
      </c>
      <c r="BG245" s="141" t="str">
        <f t="shared" si="49"/>
        <v/>
      </c>
      <c r="BH245" s="141" t="str">
        <f t="shared" si="50"/>
        <v/>
      </c>
      <c r="BI245" s="141" t="str">
        <f t="shared" si="51"/>
        <v/>
      </c>
      <c r="BJ245" s="141" t="str">
        <f t="shared" si="52"/>
        <v/>
      </c>
      <c r="BK245" s="141" t="str">
        <f t="shared" si="53"/>
        <v/>
      </c>
      <c r="BL245" s="141" t="str">
        <f t="shared" si="54"/>
        <v/>
      </c>
      <c r="BM245" s="141" t="str">
        <f t="shared" si="55"/>
        <v/>
      </c>
      <c r="BN245" s="141" t="str">
        <f t="shared" si="56"/>
        <v/>
      </c>
    </row>
    <row r="246" spans="1:66" s="135" customFormat="1" hidden="1" x14ac:dyDescent="0.55000000000000004">
      <c r="A246" s="647"/>
      <c r="B246" s="135" t="s">
        <v>473</v>
      </c>
      <c r="H246" s="141" t="str">
        <f t="shared" si="21"/>
        <v/>
      </c>
      <c r="I246" s="141" t="str">
        <f t="shared" si="57"/>
        <v/>
      </c>
      <c r="J246" s="141" t="str">
        <f t="shared" si="58"/>
        <v/>
      </c>
      <c r="K246" s="141" t="str">
        <f t="shared" si="59"/>
        <v/>
      </c>
      <c r="L246" s="141" t="str">
        <f t="shared" si="60"/>
        <v/>
      </c>
      <c r="M246" s="141" t="str">
        <f t="shared" si="61"/>
        <v/>
      </c>
      <c r="N246" s="141" t="str">
        <f t="shared" si="62"/>
        <v>n/a</v>
      </c>
      <c r="O246" s="141" t="str">
        <f t="shared" si="63"/>
        <v>n/a</v>
      </c>
      <c r="P246" s="141" t="str">
        <f t="shared" si="64"/>
        <v>n/a</v>
      </c>
      <c r="Q246" s="141" t="str">
        <f t="shared" si="65"/>
        <v>n/a</v>
      </c>
      <c r="R246" s="141" t="str">
        <f t="shared" si="66"/>
        <v>n/a</v>
      </c>
      <c r="S246" s="141" t="str">
        <f t="shared" si="67"/>
        <v>n/a</v>
      </c>
      <c r="T246" s="141" t="str">
        <f t="shared" si="68"/>
        <v>n/a</v>
      </c>
      <c r="U246" s="141" t="str">
        <f t="shared" si="69"/>
        <v>n/a</v>
      </c>
      <c r="V246" s="141" t="str">
        <f t="shared" si="70"/>
        <v>n/a</v>
      </c>
      <c r="W246" s="141" t="str">
        <f t="shared" si="71"/>
        <v>n/a</v>
      </c>
      <c r="X246" s="141" t="str">
        <f t="shared" si="72"/>
        <v>n/a</v>
      </c>
      <c r="Y246" s="141" t="str">
        <f t="shared" si="73"/>
        <v>n/a</v>
      </c>
      <c r="Z246" s="141" t="str">
        <f t="shared" si="74"/>
        <v>n/a</v>
      </c>
      <c r="AA246" s="141" t="str">
        <f t="shared" si="75"/>
        <v>n/a</v>
      </c>
      <c r="AB246" s="141" t="str">
        <f t="shared" si="76"/>
        <v>n/a</v>
      </c>
      <c r="AC246" s="141" t="str">
        <f t="shared" si="77"/>
        <v>n/a</v>
      </c>
      <c r="AD246" s="141" t="str">
        <f t="shared" si="78"/>
        <v>n/a</v>
      </c>
      <c r="AE246" s="141" t="str">
        <f t="shared" si="79"/>
        <v>n/a</v>
      </c>
      <c r="AF246" s="141" t="str">
        <f t="shared" si="22"/>
        <v>n/a</v>
      </c>
      <c r="AG246" s="141" t="str">
        <f t="shared" si="23"/>
        <v>n/a</v>
      </c>
      <c r="AH246" s="141" t="str">
        <f t="shared" si="24"/>
        <v>n/a</v>
      </c>
      <c r="AI246" s="141" t="str">
        <f t="shared" si="25"/>
        <v>n/a</v>
      </c>
      <c r="AJ246" s="141" t="str">
        <f t="shared" si="26"/>
        <v>n/a</v>
      </c>
      <c r="AK246" s="141" t="str">
        <f t="shared" si="27"/>
        <v>n/a</v>
      </c>
      <c r="AL246" s="141" t="str">
        <f t="shared" si="28"/>
        <v>n/a</v>
      </c>
      <c r="AM246" s="141" t="str">
        <f t="shared" si="29"/>
        <v>n/a</v>
      </c>
      <c r="AN246" s="141" t="str">
        <f t="shared" si="30"/>
        <v>n/a</v>
      </c>
      <c r="AO246" s="141" t="str">
        <f t="shared" si="31"/>
        <v>n/a</v>
      </c>
      <c r="AP246" s="141" t="str">
        <f t="shared" si="32"/>
        <v>n/a</v>
      </c>
      <c r="AQ246" s="141" t="str">
        <f t="shared" si="33"/>
        <v>n/a</v>
      </c>
      <c r="AR246" s="141" t="str">
        <f t="shared" si="34"/>
        <v>n/a</v>
      </c>
      <c r="AS246" s="141" t="str">
        <f t="shared" si="35"/>
        <v>n/a</v>
      </c>
      <c r="AT246" s="141" t="str">
        <f t="shared" si="36"/>
        <v>n/a</v>
      </c>
      <c r="AU246" s="141" t="str">
        <f t="shared" si="37"/>
        <v>n/a</v>
      </c>
      <c r="AV246" s="141" t="str">
        <f t="shared" si="38"/>
        <v>n/a</v>
      </c>
      <c r="AW246" s="141" t="str">
        <f t="shared" si="39"/>
        <v>n/a</v>
      </c>
      <c r="AX246" s="141" t="str">
        <f t="shared" si="40"/>
        <v>n/a</v>
      </c>
      <c r="AY246" s="141" t="str">
        <f t="shared" si="41"/>
        <v>n/a</v>
      </c>
      <c r="AZ246" s="141" t="str">
        <f t="shared" si="42"/>
        <v>n/a</v>
      </c>
      <c r="BA246" s="141" t="str">
        <f t="shared" si="43"/>
        <v>n/a</v>
      </c>
      <c r="BB246" s="141" t="str">
        <f t="shared" si="44"/>
        <v/>
      </c>
      <c r="BC246" s="141" t="str">
        <f t="shared" si="45"/>
        <v/>
      </c>
      <c r="BD246" s="141" t="str">
        <f t="shared" si="46"/>
        <v/>
      </c>
      <c r="BE246" s="141" t="str">
        <f t="shared" si="47"/>
        <v/>
      </c>
      <c r="BF246" s="141" t="str">
        <f t="shared" si="48"/>
        <v/>
      </c>
      <c r="BG246" s="141" t="str">
        <f t="shared" si="49"/>
        <v/>
      </c>
      <c r="BH246" s="141" t="str">
        <f t="shared" si="50"/>
        <v/>
      </c>
      <c r="BI246" s="141" t="str">
        <f t="shared" si="51"/>
        <v/>
      </c>
      <c r="BJ246" s="141" t="str">
        <f t="shared" si="52"/>
        <v/>
      </c>
      <c r="BK246" s="141" t="str">
        <f t="shared" si="53"/>
        <v/>
      </c>
      <c r="BL246" s="141" t="str">
        <f t="shared" si="54"/>
        <v/>
      </c>
      <c r="BM246" s="141" t="str">
        <f t="shared" si="55"/>
        <v/>
      </c>
      <c r="BN246" s="141" t="str">
        <f t="shared" si="56"/>
        <v/>
      </c>
    </row>
    <row r="247" spans="1:66" s="135" customFormat="1" hidden="1" x14ac:dyDescent="0.55000000000000004">
      <c r="A247" s="647"/>
      <c r="B247" s="135" t="s">
        <v>474</v>
      </c>
      <c r="H247" s="141" t="str">
        <f t="shared" si="21"/>
        <v/>
      </c>
      <c r="I247" s="141" t="str">
        <f t="shared" si="57"/>
        <v/>
      </c>
      <c r="J247" s="141" t="str">
        <f t="shared" si="58"/>
        <v/>
      </c>
      <c r="K247" s="141" t="str">
        <f t="shared" si="59"/>
        <v/>
      </c>
      <c r="L247" s="141" t="str">
        <f t="shared" si="60"/>
        <v/>
      </c>
      <c r="M247" s="141" t="str">
        <f t="shared" si="61"/>
        <v/>
      </c>
      <c r="N247" s="141" t="str">
        <f t="shared" si="62"/>
        <v/>
      </c>
      <c r="O247" s="141" t="str">
        <f t="shared" si="63"/>
        <v>n/a</v>
      </c>
      <c r="P247" s="141" t="str">
        <f t="shared" si="64"/>
        <v>n/a</v>
      </c>
      <c r="Q247" s="141" t="str">
        <f t="shared" si="65"/>
        <v>n/a</v>
      </c>
      <c r="R247" s="141" t="str">
        <f t="shared" si="66"/>
        <v>n/a</v>
      </c>
      <c r="S247" s="141" t="str">
        <f t="shared" si="67"/>
        <v>n/a</v>
      </c>
      <c r="T247" s="141" t="str">
        <f t="shared" si="68"/>
        <v>n/a</v>
      </c>
      <c r="U247" s="141" t="str">
        <f t="shared" si="69"/>
        <v>n/a</v>
      </c>
      <c r="V247" s="141" t="str">
        <f t="shared" si="70"/>
        <v>n/a</v>
      </c>
      <c r="W247" s="141" t="str">
        <f t="shared" si="71"/>
        <v>n/a</v>
      </c>
      <c r="X247" s="141" t="str">
        <f t="shared" si="72"/>
        <v>n/a</v>
      </c>
      <c r="Y247" s="141" t="str">
        <f t="shared" si="73"/>
        <v>n/a</v>
      </c>
      <c r="Z247" s="141" t="str">
        <f t="shared" si="74"/>
        <v>n/a</v>
      </c>
      <c r="AA247" s="141" t="str">
        <f t="shared" si="75"/>
        <v>n/a</v>
      </c>
      <c r="AB247" s="141" t="str">
        <f t="shared" si="76"/>
        <v>n/a</v>
      </c>
      <c r="AC247" s="141" t="str">
        <f t="shared" si="77"/>
        <v>n/a</v>
      </c>
      <c r="AD247" s="141" t="str">
        <f t="shared" si="78"/>
        <v>n/a</v>
      </c>
      <c r="AE247" s="141" t="str">
        <f t="shared" si="79"/>
        <v>n/a</v>
      </c>
      <c r="AF247" s="141" t="str">
        <f t="shared" si="22"/>
        <v>n/a</v>
      </c>
      <c r="AG247" s="141" t="str">
        <f t="shared" si="23"/>
        <v>n/a</v>
      </c>
      <c r="AH247" s="141" t="str">
        <f t="shared" si="24"/>
        <v>n/a</v>
      </c>
      <c r="AI247" s="141" t="str">
        <f t="shared" si="25"/>
        <v>n/a</v>
      </c>
      <c r="AJ247" s="141" t="str">
        <f t="shared" si="26"/>
        <v>n/a</v>
      </c>
      <c r="AK247" s="141" t="str">
        <f t="shared" si="27"/>
        <v>n/a</v>
      </c>
      <c r="AL247" s="141" t="str">
        <f t="shared" si="28"/>
        <v>n/a</v>
      </c>
      <c r="AM247" s="141" t="str">
        <f t="shared" si="29"/>
        <v>n/a</v>
      </c>
      <c r="AN247" s="141" t="str">
        <f t="shared" si="30"/>
        <v>n/a</v>
      </c>
      <c r="AO247" s="141" t="str">
        <f t="shared" si="31"/>
        <v>n/a</v>
      </c>
      <c r="AP247" s="141" t="str">
        <f t="shared" si="32"/>
        <v>n/a</v>
      </c>
      <c r="AQ247" s="141" t="str">
        <f t="shared" si="33"/>
        <v>n/a</v>
      </c>
      <c r="AR247" s="141" t="str">
        <f t="shared" si="34"/>
        <v>n/a</v>
      </c>
      <c r="AS247" s="141" t="str">
        <f t="shared" si="35"/>
        <v>n/a</v>
      </c>
      <c r="AT247" s="141" t="str">
        <f t="shared" si="36"/>
        <v>n/a</v>
      </c>
      <c r="AU247" s="141" t="str">
        <f t="shared" si="37"/>
        <v>n/a</v>
      </c>
      <c r="AV247" s="141" t="str">
        <f t="shared" si="38"/>
        <v>n/a</v>
      </c>
      <c r="AW247" s="141" t="str">
        <f t="shared" si="39"/>
        <v>n/a</v>
      </c>
      <c r="AX247" s="141" t="str">
        <f t="shared" si="40"/>
        <v>n/a</v>
      </c>
      <c r="AY247" s="141" t="str">
        <f t="shared" si="41"/>
        <v>n/a</v>
      </c>
      <c r="AZ247" s="141" t="str">
        <f t="shared" si="42"/>
        <v>n/a</v>
      </c>
      <c r="BA247" s="141" t="str">
        <f t="shared" si="43"/>
        <v>n/a</v>
      </c>
      <c r="BB247" s="141" t="str">
        <f t="shared" si="44"/>
        <v>n/a</v>
      </c>
      <c r="BC247" s="141" t="str">
        <f t="shared" si="45"/>
        <v/>
      </c>
      <c r="BD247" s="141" t="str">
        <f t="shared" si="46"/>
        <v/>
      </c>
      <c r="BE247" s="141" t="str">
        <f t="shared" si="47"/>
        <v/>
      </c>
      <c r="BF247" s="141" t="str">
        <f t="shared" si="48"/>
        <v/>
      </c>
      <c r="BG247" s="141" t="str">
        <f t="shared" si="49"/>
        <v/>
      </c>
      <c r="BH247" s="141" t="str">
        <f t="shared" si="50"/>
        <v/>
      </c>
      <c r="BI247" s="141" t="str">
        <f t="shared" si="51"/>
        <v/>
      </c>
      <c r="BJ247" s="141" t="str">
        <f t="shared" si="52"/>
        <v/>
      </c>
      <c r="BK247" s="141" t="str">
        <f t="shared" si="53"/>
        <v/>
      </c>
      <c r="BL247" s="141" t="str">
        <f t="shared" si="54"/>
        <v/>
      </c>
      <c r="BM247" s="141" t="str">
        <f t="shared" si="55"/>
        <v/>
      </c>
      <c r="BN247" s="141" t="str">
        <f t="shared" si="56"/>
        <v/>
      </c>
    </row>
    <row r="248" spans="1:66" s="135" customFormat="1" hidden="1" x14ac:dyDescent="0.55000000000000004">
      <c r="A248" s="647"/>
      <c r="B248" s="135" t="s">
        <v>475</v>
      </c>
      <c r="H248" s="141" t="str">
        <f t="shared" si="21"/>
        <v/>
      </c>
      <c r="I248" s="141" t="str">
        <f t="shared" si="57"/>
        <v/>
      </c>
      <c r="J248" s="141" t="str">
        <f t="shared" si="58"/>
        <v/>
      </c>
      <c r="K248" s="141" t="str">
        <f t="shared" si="59"/>
        <v/>
      </c>
      <c r="L248" s="141" t="str">
        <f t="shared" si="60"/>
        <v/>
      </c>
      <c r="M248" s="141" t="str">
        <f t="shared" si="61"/>
        <v/>
      </c>
      <c r="N248" s="141" t="str">
        <f t="shared" si="62"/>
        <v/>
      </c>
      <c r="O248" s="141" t="str">
        <f t="shared" si="63"/>
        <v/>
      </c>
      <c r="P248" s="141" t="str">
        <f t="shared" si="64"/>
        <v>n/a</v>
      </c>
      <c r="Q248" s="141" t="str">
        <f t="shared" si="65"/>
        <v>n/a</v>
      </c>
      <c r="R248" s="141" t="str">
        <f t="shared" si="66"/>
        <v>n/a</v>
      </c>
      <c r="S248" s="141" t="str">
        <f t="shared" si="67"/>
        <v>n/a</v>
      </c>
      <c r="T248" s="141" t="str">
        <f t="shared" si="68"/>
        <v>n/a</v>
      </c>
      <c r="U248" s="141" t="str">
        <f t="shared" si="69"/>
        <v>n/a</v>
      </c>
      <c r="V248" s="141" t="str">
        <f t="shared" si="70"/>
        <v>n/a</v>
      </c>
      <c r="W248" s="141" t="str">
        <f t="shared" si="71"/>
        <v>n/a</v>
      </c>
      <c r="X248" s="141" t="str">
        <f t="shared" si="72"/>
        <v>n/a</v>
      </c>
      <c r="Y248" s="141" t="str">
        <f t="shared" si="73"/>
        <v>n/a</v>
      </c>
      <c r="Z248" s="141" t="str">
        <f t="shared" si="74"/>
        <v>n/a</v>
      </c>
      <c r="AA248" s="141" t="str">
        <f t="shared" si="75"/>
        <v>n/a</v>
      </c>
      <c r="AB248" s="141" t="str">
        <f t="shared" si="76"/>
        <v>n/a</v>
      </c>
      <c r="AC248" s="141" t="str">
        <f t="shared" si="77"/>
        <v>n/a</v>
      </c>
      <c r="AD248" s="141" t="str">
        <f t="shared" si="78"/>
        <v>n/a</v>
      </c>
      <c r="AE248" s="141" t="str">
        <f t="shared" si="79"/>
        <v>n/a</v>
      </c>
      <c r="AF248" s="141" t="str">
        <f t="shared" si="22"/>
        <v>n/a</v>
      </c>
      <c r="AG248" s="141" t="str">
        <f t="shared" si="23"/>
        <v>n/a</v>
      </c>
      <c r="AH248" s="141" t="str">
        <f t="shared" si="24"/>
        <v>n/a</v>
      </c>
      <c r="AI248" s="141" t="str">
        <f t="shared" si="25"/>
        <v>n/a</v>
      </c>
      <c r="AJ248" s="141" t="str">
        <f t="shared" si="26"/>
        <v>n/a</v>
      </c>
      <c r="AK248" s="141" t="str">
        <f t="shared" si="27"/>
        <v>n/a</v>
      </c>
      <c r="AL248" s="141" t="str">
        <f t="shared" si="28"/>
        <v>n/a</v>
      </c>
      <c r="AM248" s="141" t="str">
        <f t="shared" si="29"/>
        <v>n/a</v>
      </c>
      <c r="AN248" s="141" t="str">
        <f t="shared" si="30"/>
        <v>n/a</v>
      </c>
      <c r="AO248" s="141" t="str">
        <f t="shared" si="31"/>
        <v>n/a</v>
      </c>
      <c r="AP248" s="141" t="str">
        <f t="shared" si="32"/>
        <v>n/a</v>
      </c>
      <c r="AQ248" s="141" t="str">
        <f t="shared" si="33"/>
        <v>n/a</v>
      </c>
      <c r="AR248" s="141" t="str">
        <f t="shared" si="34"/>
        <v>n/a</v>
      </c>
      <c r="AS248" s="141" t="str">
        <f t="shared" si="35"/>
        <v>n/a</v>
      </c>
      <c r="AT248" s="141" t="str">
        <f t="shared" si="36"/>
        <v>n/a</v>
      </c>
      <c r="AU248" s="141" t="str">
        <f t="shared" si="37"/>
        <v>n/a</v>
      </c>
      <c r="AV248" s="141" t="str">
        <f t="shared" si="38"/>
        <v>n/a</v>
      </c>
      <c r="AW248" s="141" t="str">
        <f t="shared" si="39"/>
        <v>n/a</v>
      </c>
      <c r="AX248" s="141" t="str">
        <f t="shared" si="40"/>
        <v>n/a</v>
      </c>
      <c r="AY248" s="141" t="str">
        <f t="shared" si="41"/>
        <v>n/a</v>
      </c>
      <c r="AZ248" s="141" t="str">
        <f t="shared" si="42"/>
        <v>n/a</v>
      </c>
      <c r="BA248" s="141" t="str">
        <f t="shared" si="43"/>
        <v>n/a</v>
      </c>
      <c r="BB248" s="141" t="str">
        <f t="shared" si="44"/>
        <v>n/a</v>
      </c>
      <c r="BC248" s="141" t="str">
        <f t="shared" si="45"/>
        <v>n/a</v>
      </c>
      <c r="BD248" s="141" t="str">
        <f t="shared" si="46"/>
        <v/>
      </c>
      <c r="BE248" s="141" t="str">
        <f t="shared" si="47"/>
        <v/>
      </c>
      <c r="BF248" s="141" t="str">
        <f t="shared" si="48"/>
        <v/>
      </c>
      <c r="BG248" s="141" t="str">
        <f t="shared" si="49"/>
        <v/>
      </c>
      <c r="BH248" s="141" t="str">
        <f t="shared" si="50"/>
        <v/>
      </c>
      <c r="BI248" s="141" t="str">
        <f t="shared" si="51"/>
        <v/>
      </c>
      <c r="BJ248" s="141" t="str">
        <f t="shared" si="52"/>
        <v/>
      </c>
      <c r="BK248" s="141" t="str">
        <f t="shared" si="53"/>
        <v/>
      </c>
      <c r="BL248" s="141" t="str">
        <f t="shared" si="54"/>
        <v/>
      </c>
      <c r="BM248" s="141" t="str">
        <f t="shared" si="55"/>
        <v/>
      </c>
      <c r="BN248" s="141" t="str">
        <f t="shared" si="56"/>
        <v/>
      </c>
    </row>
    <row r="249" spans="1:66" s="135" customFormat="1" hidden="1" x14ac:dyDescent="0.55000000000000004">
      <c r="A249" s="647"/>
      <c r="B249" s="135" t="s">
        <v>476</v>
      </c>
      <c r="H249" s="141" t="str">
        <f t="shared" si="21"/>
        <v/>
      </c>
      <c r="I249" s="141" t="str">
        <f t="shared" si="57"/>
        <v/>
      </c>
      <c r="J249" s="141" t="str">
        <f t="shared" si="58"/>
        <v/>
      </c>
      <c r="K249" s="141" t="str">
        <f t="shared" si="59"/>
        <v/>
      </c>
      <c r="L249" s="141" t="str">
        <f t="shared" si="60"/>
        <v/>
      </c>
      <c r="M249" s="141" t="str">
        <f t="shared" si="61"/>
        <v/>
      </c>
      <c r="N249" s="141" t="str">
        <f t="shared" si="62"/>
        <v/>
      </c>
      <c r="O249" s="141" t="str">
        <f t="shared" si="63"/>
        <v/>
      </c>
      <c r="P249" s="141" t="str">
        <f t="shared" si="64"/>
        <v/>
      </c>
      <c r="Q249" s="141" t="str">
        <f t="shared" si="65"/>
        <v>n/a</v>
      </c>
      <c r="R249" s="141" t="str">
        <f t="shared" si="66"/>
        <v>n/a</v>
      </c>
      <c r="S249" s="141" t="str">
        <f t="shared" si="67"/>
        <v>n/a</v>
      </c>
      <c r="T249" s="141" t="str">
        <f t="shared" si="68"/>
        <v>n/a</v>
      </c>
      <c r="U249" s="141" t="str">
        <f t="shared" si="69"/>
        <v>n/a</v>
      </c>
      <c r="V249" s="141" t="str">
        <f t="shared" si="70"/>
        <v>n/a</v>
      </c>
      <c r="W249" s="141" t="str">
        <f t="shared" si="71"/>
        <v>n/a</v>
      </c>
      <c r="X249" s="141" t="str">
        <f t="shared" si="72"/>
        <v>n/a</v>
      </c>
      <c r="Y249" s="141" t="str">
        <f t="shared" si="73"/>
        <v>n/a</v>
      </c>
      <c r="Z249" s="141" t="str">
        <f t="shared" si="74"/>
        <v>n/a</v>
      </c>
      <c r="AA249" s="141" t="str">
        <f t="shared" si="75"/>
        <v>n/a</v>
      </c>
      <c r="AB249" s="141" t="str">
        <f t="shared" si="76"/>
        <v>n/a</v>
      </c>
      <c r="AC249" s="141" t="str">
        <f t="shared" si="77"/>
        <v>n/a</v>
      </c>
      <c r="AD249" s="141" t="str">
        <f t="shared" si="78"/>
        <v>n/a</v>
      </c>
      <c r="AE249" s="141" t="str">
        <f t="shared" si="79"/>
        <v>n/a</v>
      </c>
      <c r="AF249" s="141" t="str">
        <f t="shared" si="22"/>
        <v>n/a</v>
      </c>
      <c r="AG249" s="141" t="str">
        <f t="shared" si="23"/>
        <v>n/a</v>
      </c>
      <c r="AH249" s="141" t="str">
        <f t="shared" si="24"/>
        <v>n/a</v>
      </c>
      <c r="AI249" s="141" t="str">
        <f t="shared" si="25"/>
        <v>n/a</v>
      </c>
      <c r="AJ249" s="141" t="str">
        <f t="shared" si="26"/>
        <v>n/a</v>
      </c>
      <c r="AK249" s="141" t="str">
        <f t="shared" si="27"/>
        <v>n/a</v>
      </c>
      <c r="AL249" s="141" t="str">
        <f t="shared" si="28"/>
        <v>n/a</v>
      </c>
      <c r="AM249" s="141" t="str">
        <f t="shared" si="29"/>
        <v>n/a</v>
      </c>
      <c r="AN249" s="141" t="str">
        <f t="shared" si="30"/>
        <v>n/a</v>
      </c>
      <c r="AO249" s="141" t="str">
        <f t="shared" si="31"/>
        <v>n/a</v>
      </c>
      <c r="AP249" s="141" t="str">
        <f t="shared" si="32"/>
        <v>n/a</v>
      </c>
      <c r="AQ249" s="141" t="str">
        <f t="shared" si="33"/>
        <v>n/a</v>
      </c>
      <c r="AR249" s="141" t="str">
        <f t="shared" si="34"/>
        <v>n/a</v>
      </c>
      <c r="AS249" s="141" t="str">
        <f t="shared" si="35"/>
        <v>n/a</v>
      </c>
      <c r="AT249" s="141" t="str">
        <f t="shared" si="36"/>
        <v>n/a</v>
      </c>
      <c r="AU249" s="141" t="str">
        <f t="shared" si="37"/>
        <v>n/a</v>
      </c>
      <c r="AV249" s="141" t="str">
        <f t="shared" si="38"/>
        <v>n/a</v>
      </c>
      <c r="AW249" s="141" t="str">
        <f t="shared" si="39"/>
        <v>n/a</v>
      </c>
      <c r="AX249" s="141" t="str">
        <f t="shared" si="40"/>
        <v>n/a</v>
      </c>
      <c r="AY249" s="141" t="str">
        <f t="shared" si="41"/>
        <v>n/a</v>
      </c>
      <c r="AZ249" s="141" t="str">
        <f t="shared" si="42"/>
        <v>n/a</v>
      </c>
      <c r="BA249" s="141" t="str">
        <f t="shared" si="43"/>
        <v>n/a</v>
      </c>
      <c r="BB249" s="141" t="str">
        <f t="shared" si="44"/>
        <v>n/a</v>
      </c>
      <c r="BC249" s="141" t="str">
        <f t="shared" si="45"/>
        <v>n/a</v>
      </c>
      <c r="BD249" s="141" t="str">
        <f t="shared" si="46"/>
        <v>n/a</v>
      </c>
      <c r="BE249" s="141" t="str">
        <f t="shared" si="47"/>
        <v/>
      </c>
      <c r="BF249" s="141" t="str">
        <f t="shared" si="48"/>
        <v/>
      </c>
      <c r="BG249" s="141" t="str">
        <f t="shared" si="49"/>
        <v/>
      </c>
      <c r="BH249" s="141" t="str">
        <f t="shared" si="50"/>
        <v/>
      </c>
      <c r="BI249" s="141" t="str">
        <f t="shared" si="51"/>
        <v/>
      </c>
      <c r="BJ249" s="141" t="str">
        <f t="shared" si="52"/>
        <v/>
      </c>
      <c r="BK249" s="141" t="str">
        <f t="shared" si="53"/>
        <v/>
      </c>
      <c r="BL249" s="141" t="str">
        <f t="shared" si="54"/>
        <v/>
      </c>
      <c r="BM249" s="141" t="str">
        <f t="shared" si="55"/>
        <v/>
      </c>
      <c r="BN249" s="141" t="str">
        <f t="shared" si="56"/>
        <v/>
      </c>
    </row>
    <row r="250" spans="1:66" s="135" customFormat="1" hidden="1" x14ac:dyDescent="0.55000000000000004">
      <c r="A250" s="647"/>
      <c r="B250" s="135" t="s">
        <v>477</v>
      </c>
      <c r="H250" s="141" t="str">
        <f t="shared" si="21"/>
        <v/>
      </c>
      <c r="I250" s="141" t="str">
        <f t="shared" si="57"/>
        <v/>
      </c>
      <c r="J250" s="141" t="str">
        <f t="shared" si="58"/>
        <v/>
      </c>
      <c r="K250" s="141" t="str">
        <f t="shared" si="59"/>
        <v/>
      </c>
      <c r="L250" s="141" t="str">
        <f t="shared" si="60"/>
        <v/>
      </c>
      <c r="M250" s="141" t="str">
        <f t="shared" si="61"/>
        <v/>
      </c>
      <c r="N250" s="141" t="str">
        <f t="shared" si="62"/>
        <v/>
      </c>
      <c r="O250" s="141" t="str">
        <f t="shared" si="63"/>
        <v/>
      </c>
      <c r="P250" s="141" t="str">
        <f t="shared" si="64"/>
        <v/>
      </c>
      <c r="Q250" s="141" t="str">
        <f t="shared" si="65"/>
        <v/>
      </c>
      <c r="R250" s="141" t="str">
        <f t="shared" si="66"/>
        <v>n/a</v>
      </c>
      <c r="S250" s="141" t="str">
        <f t="shared" si="67"/>
        <v>n/a</v>
      </c>
      <c r="T250" s="141" t="str">
        <f t="shared" si="68"/>
        <v>n/a</v>
      </c>
      <c r="U250" s="141" t="str">
        <f t="shared" si="69"/>
        <v>n/a</v>
      </c>
      <c r="V250" s="141" t="str">
        <f t="shared" si="70"/>
        <v>n/a</v>
      </c>
      <c r="W250" s="141" t="str">
        <f t="shared" si="71"/>
        <v>n/a</v>
      </c>
      <c r="X250" s="141" t="str">
        <f t="shared" si="72"/>
        <v>n/a</v>
      </c>
      <c r="Y250" s="141" t="str">
        <f t="shared" si="73"/>
        <v>n/a</v>
      </c>
      <c r="Z250" s="141" t="str">
        <f t="shared" si="74"/>
        <v>n/a</v>
      </c>
      <c r="AA250" s="141" t="str">
        <f t="shared" si="75"/>
        <v>n/a</v>
      </c>
      <c r="AB250" s="141" t="str">
        <f t="shared" si="76"/>
        <v>n/a</v>
      </c>
      <c r="AC250" s="141" t="str">
        <f t="shared" si="77"/>
        <v>n/a</v>
      </c>
      <c r="AD250" s="141" t="str">
        <f t="shared" si="78"/>
        <v>n/a</v>
      </c>
      <c r="AE250" s="141" t="str">
        <f t="shared" si="79"/>
        <v>n/a</v>
      </c>
      <c r="AF250" s="141" t="str">
        <f t="shared" si="22"/>
        <v>n/a</v>
      </c>
      <c r="AG250" s="141" t="str">
        <f t="shared" si="23"/>
        <v>n/a</v>
      </c>
      <c r="AH250" s="141" t="str">
        <f t="shared" si="24"/>
        <v>n/a</v>
      </c>
      <c r="AI250" s="141" t="str">
        <f t="shared" si="25"/>
        <v>n/a</v>
      </c>
      <c r="AJ250" s="141" t="str">
        <f t="shared" si="26"/>
        <v>n/a</v>
      </c>
      <c r="AK250" s="141" t="str">
        <f t="shared" si="27"/>
        <v>n/a</v>
      </c>
      <c r="AL250" s="141" t="str">
        <f t="shared" si="28"/>
        <v>n/a</v>
      </c>
      <c r="AM250" s="141" t="str">
        <f t="shared" si="29"/>
        <v>n/a</v>
      </c>
      <c r="AN250" s="141" t="str">
        <f t="shared" si="30"/>
        <v>n/a</v>
      </c>
      <c r="AO250" s="141" t="str">
        <f t="shared" si="31"/>
        <v>n/a</v>
      </c>
      <c r="AP250" s="141" t="str">
        <f t="shared" si="32"/>
        <v>n/a</v>
      </c>
      <c r="AQ250" s="141" t="str">
        <f t="shared" si="33"/>
        <v>n/a</v>
      </c>
      <c r="AR250" s="141" t="str">
        <f t="shared" si="34"/>
        <v>n/a</v>
      </c>
      <c r="AS250" s="141" t="str">
        <f t="shared" si="35"/>
        <v>n/a</v>
      </c>
      <c r="AT250" s="141" t="str">
        <f t="shared" si="36"/>
        <v>n/a</v>
      </c>
      <c r="AU250" s="141" t="str">
        <f t="shared" si="37"/>
        <v>n/a</v>
      </c>
      <c r="AV250" s="141" t="str">
        <f t="shared" si="38"/>
        <v>n/a</v>
      </c>
      <c r="AW250" s="141" t="str">
        <f t="shared" si="39"/>
        <v>n/a</v>
      </c>
      <c r="AX250" s="141" t="str">
        <f t="shared" si="40"/>
        <v>n/a</v>
      </c>
      <c r="AY250" s="141" t="str">
        <f t="shared" si="41"/>
        <v>n/a</v>
      </c>
      <c r="AZ250" s="141" t="str">
        <f t="shared" si="42"/>
        <v>n/a</v>
      </c>
      <c r="BA250" s="141" t="str">
        <f t="shared" si="43"/>
        <v>n/a</v>
      </c>
      <c r="BB250" s="141" t="str">
        <f t="shared" si="44"/>
        <v>n/a</v>
      </c>
      <c r="BC250" s="141" t="str">
        <f t="shared" si="45"/>
        <v>n/a</v>
      </c>
      <c r="BD250" s="141" t="str">
        <f t="shared" si="46"/>
        <v>n/a</v>
      </c>
      <c r="BE250" s="141" t="str">
        <f t="shared" si="47"/>
        <v>n/a</v>
      </c>
      <c r="BF250" s="141" t="str">
        <f t="shared" si="48"/>
        <v/>
      </c>
      <c r="BG250" s="141" t="str">
        <f t="shared" si="49"/>
        <v/>
      </c>
      <c r="BH250" s="141" t="str">
        <f t="shared" si="50"/>
        <v/>
      </c>
      <c r="BI250" s="141" t="str">
        <f t="shared" si="51"/>
        <v/>
      </c>
      <c r="BJ250" s="141" t="str">
        <f t="shared" si="52"/>
        <v/>
      </c>
      <c r="BK250" s="141" t="str">
        <f t="shared" si="53"/>
        <v/>
      </c>
      <c r="BL250" s="141" t="str">
        <f t="shared" si="54"/>
        <v/>
      </c>
      <c r="BM250" s="141" t="str">
        <f t="shared" si="55"/>
        <v/>
      </c>
      <c r="BN250" s="141" t="str">
        <f t="shared" si="56"/>
        <v/>
      </c>
    </row>
    <row r="251" spans="1:66" s="135" customFormat="1" hidden="1" x14ac:dyDescent="0.55000000000000004">
      <c r="A251" s="647"/>
      <c r="B251" s="135" t="s">
        <v>478</v>
      </c>
      <c r="H251" s="141" t="str">
        <f t="shared" si="21"/>
        <v/>
      </c>
      <c r="I251" s="141" t="str">
        <f t="shared" si="57"/>
        <v/>
      </c>
      <c r="J251" s="141" t="str">
        <f t="shared" si="58"/>
        <v/>
      </c>
      <c r="K251" s="141" t="str">
        <f t="shared" si="59"/>
        <v/>
      </c>
      <c r="L251" s="141" t="str">
        <f t="shared" si="60"/>
        <v/>
      </c>
      <c r="M251" s="141" t="str">
        <f t="shared" si="61"/>
        <v/>
      </c>
      <c r="N251" s="141" t="str">
        <f t="shared" si="62"/>
        <v/>
      </c>
      <c r="O251" s="141" t="str">
        <f t="shared" si="63"/>
        <v/>
      </c>
      <c r="P251" s="141" t="str">
        <f t="shared" si="64"/>
        <v/>
      </c>
      <c r="Q251" s="141" t="str">
        <f t="shared" si="65"/>
        <v/>
      </c>
      <c r="R251" s="141" t="str">
        <f t="shared" si="66"/>
        <v/>
      </c>
      <c r="S251" s="141" t="str">
        <f t="shared" si="67"/>
        <v>n/a</v>
      </c>
      <c r="T251" s="141" t="str">
        <f t="shared" si="68"/>
        <v>n/a</v>
      </c>
      <c r="U251" s="141" t="str">
        <f t="shared" si="69"/>
        <v>n/a</v>
      </c>
      <c r="V251" s="141" t="str">
        <f t="shared" si="70"/>
        <v>n/a</v>
      </c>
      <c r="W251" s="141" t="str">
        <f t="shared" si="71"/>
        <v>n/a</v>
      </c>
      <c r="X251" s="141" t="str">
        <f t="shared" si="72"/>
        <v>n/a</v>
      </c>
      <c r="Y251" s="141" t="str">
        <f t="shared" si="73"/>
        <v>n/a</v>
      </c>
      <c r="Z251" s="141" t="str">
        <f t="shared" si="74"/>
        <v>n/a</v>
      </c>
      <c r="AA251" s="141" t="str">
        <f t="shared" si="75"/>
        <v>n/a</v>
      </c>
      <c r="AB251" s="141" t="str">
        <f t="shared" si="76"/>
        <v>n/a</v>
      </c>
      <c r="AC251" s="141" t="str">
        <f t="shared" si="77"/>
        <v>n/a</v>
      </c>
      <c r="AD251" s="141" t="str">
        <f t="shared" si="78"/>
        <v>n/a</v>
      </c>
      <c r="AE251" s="141" t="str">
        <f t="shared" si="79"/>
        <v>n/a</v>
      </c>
      <c r="AF251" s="141" t="str">
        <f t="shared" si="22"/>
        <v>n/a</v>
      </c>
      <c r="AG251" s="141" t="str">
        <f t="shared" si="23"/>
        <v>n/a</v>
      </c>
      <c r="AH251" s="141" t="str">
        <f t="shared" si="24"/>
        <v>n/a</v>
      </c>
      <c r="AI251" s="141" t="str">
        <f t="shared" si="25"/>
        <v>n/a</v>
      </c>
      <c r="AJ251" s="141" t="str">
        <f t="shared" si="26"/>
        <v>n/a</v>
      </c>
      <c r="AK251" s="141" t="str">
        <f t="shared" si="27"/>
        <v>n/a</v>
      </c>
      <c r="AL251" s="141" t="str">
        <f t="shared" si="28"/>
        <v>n/a</v>
      </c>
      <c r="AM251" s="141" t="str">
        <f t="shared" si="29"/>
        <v>n/a</v>
      </c>
      <c r="AN251" s="141" t="str">
        <f t="shared" si="30"/>
        <v>n/a</v>
      </c>
      <c r="AO251" s="141" t="str">
        <f t="shared" si="31"/>
        <v>n/a</v>
      </c>
      <c r="AP251" s="141" t="str">
        <f t="shared" si="32"/>
        <v>n/a</v>
      </c>
      <c r="AQ251" s="141" t="str">
        <f t="shared" si="33"/>
        <v>n/a</v>
      </c>
      <c r="AR251" s="141" t="str">
        <f t="shared" si="34"/>
        <v>n/a</v>
      </c>
      <c r="AS251" s="141" t="str">
        <f t="shared" si="35"/>
        <v>n/a</v>
      </c>
      <c r="AT251" s="141" t="str">
        <f t="shared" si="36"/>
        <v>n/a</v>
      </c>
      <c r="AU251" s="141" t="str">
        <f t="shared" si="37"/>
        <v>n/a</v>
      </c>
      <c r="AV251" s="141" t="str">
        <f t="shared" si="38"/>
        <v>n/a</v>
      </c>
      <c r="AW251" s="141" t="str">
        <f t="shared" si="39"/>
        <v>n/a</v>
      </c>
      <c r="AX251" s="141" t="str">
        <f t="shared" si="40"/>
        <v>n/a</v>
      </c>
      <c r="AY251" s="141" t="str">
        <f t="shared" si="41"/>
        <v>n/a</v>
      </c>
      <c r="AZ251" s="141" t="str">
        <f t="shared" si="42"/>
        <v>n/a</v>
      </c>
      <c r="BA251" s="141" t="str">
        <f t="shared" si="43"/>
        <v>n/a</v>
      </c>
      <c r="BB251" s="141" t="str">
        <f t="shared" si="44"/>
        <v>n/a</v>
      </c>
      <c r="BC251" s="141" t="str">
        <f t="shared" si="45"/>
        <v>n/a</v>
      </c>
      <c r="BD251" s="141" t="str">
        <f t="shared" si="46"/>
        <v>n/a</v>
      </c>
      <c r="BE251" s="141" t="str">
        <f t="shared" si="47"/>
        <v>n/a</v>
      </c>
      <c r="BF251" s="141" t="str">
        <f t="shared" si="48"/>
        <v>n/a</v>
      </c>
      <c r="BG251" s="141" t="str">
        <f t="shared" si="49"/>
        <v/>
      </c>
      <c r="BH251" s="141" t="str">
        <f t="shared" si="50"/>
        <v/>
      </c>
      <c r="BI251" s="141" t="str">
        <f t="shared" si="51"/>
        <v/>
      </c>
      <c r="BJ251" s="141" t="str">
        <f t="shared" si="52"/>
        <v/>
      </c>
      <c r="BK251" s="141" t="str">
        <f t="shared" si="53"/>
        <v/>
      </c>
      <c r="BL251" s="141" t="str">
        <f t="shared" si="54"/>
        <v/>
      </c>
      <c r="BM251" s="141" t="str">
        <f t="shared" si="55"/>
        <v/>
      </c>
      <c r="BN251" s="141" t="str">
        <f t="shared" si="56"/>
        <v/>
      </c>
    </row>
    <row r="252" spans="1:66" s="135" customFormat="1" hidden="1" x14ac:dyDescent="0.55000000000000004">
      <c r="A252" s="647"/>
      <c r="B252" s="135" t="s">
        <v>479</v>
      </c>
      <c r="H252" s="141" t="str">
        <f t="shared" si="21"/>
        <v/>
      </c>
      <c r="I252" s="141" t="str">
        <f t="shared" si="57"/>
        <v/>
      </c>
      <c r="J252" s="141" t="str">
        <f t="shared" si="58"/>
        <v/>
      </c>
      <c r="K252" s="141" t="str">
        <f t="shared" si="59"/>
        <v/>
      </c>
      <c r="L252" s="141" t="str">
        <f t="shared" si="60"/>
        <v/>
      </c>
      <c r="M252" s="141" t="str">
        <f t="shared" si="61"/>
        <v/>
      </c>
      <c r="N252" s="141" t="str">
        <f t="shared" si="62"/>
        <v/>
      </c>
      <c r="O252" s="141" t="str">
        <f t="shared" si="63"/>
        <v/>
      </c>
      <c r="P252" s="141" t="str">
        <f t="shared" si="64"/>
        <v/>
      </c>
      <c r="Q252" s="141" t="str">
        <f t="shared" si="65"/>
        <v/>
      </c>
      <c r="R252" s="141" t="str">
        <f t="shared" si="66"/>
        <v/>
      </c>
      <c r="S252" s="141" t="str">
        <f t="shared" si="67"/>
        <v/>
      </c>
      <c r="T252" s="141" t="str">
        <f t="shared" si="68"/>
        <v>n/a</v>
      </c>
      <c r="U252" s="141" t="str">
        <f t="shared" si="69"/>
        <v>n/a</v>
      </c>
      <c r="V252" s="141" t="str">
        <f t="shared" si="70"/>
        <v>n/a</v>
      </c>
      <c r="W252" s="141" t="str">
        <f t="shared" si="71"/>
        <v>n/a</v>
      </c>
      <c r="X252" s="141" t="str">
        <f t="shared" si="72"/>
        <v>n/a</v>
      </c>
      <c r="Y252" s="141" t="str">
        <f t="shared" si="73"/>
        <v>n/a</v>
      </c>
      <c r="Z252" s="141" t="str">
        <f t="shared" si="74"/>
        <v>n/a</v>
      </c>
      <c r="AA252" s="141" t="str">
        <f t="shared" si="75"/>
        <v>n/a</v>
      </c>
      <c r="AB252" s="141" t="str">
        <f t="shared" si="76"/>
        <v>n/a</v>
      </c>
      <c r="AC252" s="141" t="str">
        <f t="shared" si="77"/>
        <v>n/a</v>
      </c>
      <c r="AD252" s="141" t="str">
        <f t="shared" si="78"/>
        <v>n/a</v>
      </c>
      <c r="AE252" s="141" t="str">
        <f t="shared" si="79"/>
        <v>n/a</v>
      </c>
      <c r="AF252" s="141" t="str">
        <f t="shared" si="22"/>
        <v>n/a</v>
      </c>
      <c r="AG252" s="141" t="str">
        <f t="shared" si="23"/>
        <v>n/a</v>
      </c>
      <c r="AH252" s="141" t="str">
        <f t="shared" si="24"/>
        <v>n/a</v>
      </c>
      <c r="AI252" s="141" t="str">
        <f t="shared" si="25"/>
        <v>n/a</v>
      </c>
      <c r="AJ252" s="141" t="str">
        <f t="shared" si="26"/>
        <v>n/a</v>
      </c>
      <c r="AK252" s="141" t="str">
        <f t="shared" si="27"/>
        <v>n/a</v>
      </c>
      <c r="AL252" s="141" t="str">
        <f t="shared" si="28"/>
        <v>n/a</v>
      </c>
      <c r="AM252" s="141" t="str">
        <f t="shared" si="29"/>
        <v>n/a</v>
      </c>
      <c r="AN252" s="141" t="str">
        <f t="shared" si="30"/>
        <v>n/a</v>
      </c>
      <c r="AO252" s="141" t="str">
        <f t="shared" si="31"/>
        <v>n/a</v>
      </c>
      <c r="AP252" s="141" t="str">
        <f t="shared" si="32"/>
        <v>n/a</v>
      </c>
      <c r="AQ252" s="141" t="str">
        <f t="shared" si="33"/>
        <v>n/a</v>
      </c>
      <c r="AR252" s="141" t="str">
        <f t="shared" si="34"/>
        <v>n/a</v>
      </c>
      <c r="AS252" s="141" t="str">
        <f t="shared" si="35"/>
        <v>n/a</v>
      </c>
      <c r="AT252" s="141" t="str">
        <f t="shared" si="36"/>
        <v>n/a</v>
      </c>
      <c r="AU252" s="141" t="str">
        <f t="shared" si="37"/>
        <v>n/a</v>
      </c>
      <c r="AV252" s="141" t="str">
        <f t="shared" si="38"/>
        <v>n/a</v>
      </c>
      <c r="AW252" s="141" t="str">
        <f t="shared" si="39"/>
        <v>n/a</v>
      </c>
      <c r="AX252" s="141" t="str">
        <f t="shared" si="40"/>
        <v>n/a</v>
      </c>
      <c r="AY252" s="141" t="str">
        <f t="shared" si="41"/>
        <v>n/a</v>
      </c>
      <c r="AZ252" s="141" t="str">
        <f t="shared" si="42"/>
        <v>n/a</v>
      </c>
      <c r="BA252" s="141" t="str">
        <f t="shared" si="43"/>
        <v>n/a</v>
      </c>
      <c r="BB252" s="141" t="str">
        <f t="shared" si="44"/>
        <v>n/a</v>
      </c>
      <c r="BC252" s="141" t="str">
        <f t="shared" si="45"/>
        <v>n/a</v>
      </c>
      <c r="BD252" s="141" t="str">
        <f t="shared" si="46"/>
        <v>n/a</v>
      </c>
      <c r="BE252" s="141" t="str">
        <f t="shared" si="47"/>
        <v>n/a</v>
      </c>
      <c r="BF252" s="141" t="str">
        <f t="shared" si="48"/>
        <v>n/a</v>
      </c>
      <c r="BG252" s="141" t="str">
        <f t="shared" si="49"/>
        <v>n/a</v>
      </c>
      <c r="BH252" s="141" t="str">
        <f t="shared" si="50"/>
        <v/>
      </c>
      <c r="BI252" s="141" t="str">
        <f t="shared" si="51"/>
        <v/>
      </c>
      <c r="BJ252" s="141" t="str">
        <f t="shared" si="52"/>
        <v/>
      </c>
      <c r="BK252" s="141" t="str">
        <f t="shared" si="53"/>
        <v/>
      </c>
      <c r="BL252" s="141" t="str">
        <f t="shared" si="54"/>
        <v/>
      </c>
      <c r="BM252" s="141" t="str">
        <f t="shared" si="55"/>
        <v/>
      </c>
      <c r="BN252" s="141" t="str">
        <f t="shared" si="56"/>
        <v/>
      </c>
    </row>
    <row r="253" spans="1:66" s="135" customFormat="1" hidden="1" x14ac:dyDescent="0.55000000000000004">
      <c r="A253" s="647"/>
      <c r="B253" s="135" t="s">
        <v>480</v>
      </c>
      <c r="H253" s="141" t="str">
        <f t="shared" si="21"/>
        <v/>
      </c>
      <c r="I253" s="141" t="str">
        <f t="shared" si="57"/>
        <v/>
      </c>
      <c r="J253" s="141" t="str">
        <f t="shared" si="58"/>
        <v/>
      </c>
      <c r="K253" s="141" t="str">
        <f t="shared" si="59"/>
        <v/>
      </c>
      <c r="L253" s="141" t="str">
        <f t="shared" si="60"/>
        <v/>
      </c>
      <c r="M253" s="141" t="str">
        <f t="shared" si="61"/>
        <v/>
      </c>
      <c r="N253" s="141" t="str">
        <f t="shared" si="62"/>
        <v/>
      </c>
      <c r="O253" s="141" t="str">
        <f t="shared" si="63"/>
        <v/>
      </c>
      <c r="P253" s="141" t="str">
        <f t="shared" si="64"/>
        <v/>
      </c>
      <c r="Q253" s="141" t="str">
        <f t="shared" si="65"/>
        <v/>
      </c>
      <c r="R253" s="141" t="str">
        <f t="shared" si="66"/>
        <v/>
      </c>
      <c r="S253" s="141" t="str">
        <f t="shared" si="67"/>
        <v/>
      </c>
      <c r="T253" s="141" t="str">
        <f t="shared" si="68"/>
        <v/>
      </c>
      <c r="U253" s="141" t="str">
        <f t="shared" si="69"/>
        <v>n/a</v>
      </c>
      <c r="V253" s="141" t="str">
        <f t="shared" si="70"/>
        <v>n/a</v>
      </c>
      <c r="W253" s="141" t="str">
        <f t="shared" si="71"/>
        <v>n/a</v>
      </c>
      <c r="X253" s="141" t="str">
        <f t="shared" si="72"/>
        <v>n/a</v>
      </c>
      <c r="Y253" s="141" t="str">
        <f t="shared" si="73"/>
        <v>n/a</v>
      </c>
      <c r="Z253" s="141" t="str">
        <f t="shared" si="74"/>
        <v>n/a</v>
      </c>
      <c r="AA253" s="141" t="str">
        <f t="shared" si="75"/>
        <v>n/a</v>
      </c>
      <c r="AB253" s="141" t="str">
        <f t="shared" si="76"/>
        <v>n/a</v>
      </c>
      <c r="AC253" s="141" t="str">
        <f t="shared" si="77"/>
        <v>n/a</v>
      </c>
      <c r="AD253" s="141" t="str">
        <f t="shared" si="78"/>
        <v>n/a</v>
      </c>
      <c r="AE253" s="141" t="str">
        <f t="shared" si="79"/>
        <v>n/a</v>
      </c>
      <c r="AF253" s="141" t="str">
        <f t="shared" si="22"/>
        <v>n/a</v>
      </c>
      <c r="AG253" s="141" t="str">
        <f t="shared" si="23"/>
        <v>n/a</v>
      </c>
      <c r="AH253" s="141" t="str">
        <f t="shared" si="24"/>
        <v>n/a</v>
      </c>
      <c r="AI253" s="141" t="str">
        <f t="shared" si="25"/>
        <v>n/a</v>
      </c>
      <c r="AJ253" s="141" t="str">
        <f t="shared" si="26"/>
        <v>n/a</v>
      </c>
      <c r="AK253" s="141" t="str">
        <f t="shared" si="27"/>
        <v>n/a</v>
      </c>
      <c r="AL253" s="141" t="str">
        <f t="shared" si="28"/>
        <v>n/a</v>
      </c>
      <c r="AM253" s="141" t="str">
        <f t="shared" si="29"/>
        <v>n/a</v>
      </c>
      <c r="AN253" s="141" t="str">
        <f t="shared" si="30"/>
        <v>n/a</v>
      </c>
      <c r="AO253" s="141" t="str">
        <f t="shared" si="31"/>
        <v>n/a</v>
      </c>
      <c r="AP253" s="141" t="str">
        <f t="shared" si="32"/>
        <v>n/a</v>
      </c>
      <c r="AQ253" s="141" t="str">
        <f t="shared" si="33"/>
        <v>n/a</v>
      </c>
      <c r="AR253" s="141" t="str">
        <f t="shared" si="34"/>
        <v>n/a</v>
      </c>
      <c r="AS253" s="141" t="str">
        <f t="shared" si="35"/>
        <v>n/a</v>
      </c>
      <c r="AT253" s="141" t="str">
        <f t="shared" si="36"/>
        <v>n/a</v>
      </c>
      <c r="AU253" s="141" t="str">
        <f t="shared" si="37"/>
        <v>n/a</v>
      </c>
      <c r="AV253" s="141" t="str">
        <f t="shared" si="38"/>
        <v>n/a</v>
      </c>
      <c r="AW253" s="141" t="str">
        <f t="shared" si="39"/>
        <v>n/a</v>
      </c>
      <c r="AX253" s="141" t="str">
        <f t="shared" si="40"/>
        <v>n/a</v>
      </c>
      <c r="AY253" s="141" t="str">
        <f t="shared" si="41"/>
        <v>n/a</v>
      </c>
      <c r="AZ253" s="141" t="str">
        <f t="shared" si="42"/>
        <v>n/a</v>
      </c>
      <c r="BA253" s="141" t="str">
        <f t="shared" si="43"/>
        <v>n/a</v>
      </c>
      <c r="BB253" s="141" t="str">
        <f t="shared" si="44"/>
        <v>n/a</v>
      </c>
      <c r="BC253" s="141" t="str">
        <f t="shared" si="45"/>
        <v>n/a</v>
      </c>
      <c r="BD253" s="141" t="str">
        <f t="shared" si="46"/>
        <v>n/a</v>
      </c>
      <c r="BE253" s="141" t="str">
        <f t="shared" si="47"/>
        <v>n/a</v>
      </c>
      <c r="BF253" s="141" t="str">
        <f t="shared" si="48"/>
        <v>n/a</v>
      </c>
      <c r="BG253" s="141" t="str">
        <f t="shared" si="49"/>
        <v>n/a</v>
      </c>
      <c r="BH253" s="141" t="str">
        <f t="shared" si="50"/>
        <v>n/a</v>
      </c>
      <c r="BI253" s="141" t="str">
        <f t="shared" si="51"/>
        <v/>
      </c>
      <c r="BJ253" s="141" t="str">
        <f t="shared" si="52"/>
        <v/>
      </c>
      <c r="BK253" s="141" t="str">
        <f t="shared" si="53"/>
        <v/>
      </c>
      <c r="BL253" s="141" t="str">
        <f t="shared" si="54"/>
        <v/>
      </c>
      <c r="BM253" s="141" t="str">
        <f t="shared" si="55"/>
        <v/>
      </c>
      <c r="BN253" s="141" t="str">
        <f t="shared" si="56"/>
        <v/>
      </c>
    </row>
    <row r="254" spans="1:66" s="135" customFormat="1" hidden="1" x14ac:dyDescent="0.55000000000000004">
      <c r="A254" s="647"/>
      <c r="B254" s="135" t="s">
        <v>481</v>
      </c>
      <c r="H254" s="141" t="str">
        <f t="shared" si="21"/>
        <v/>
      </c>
      <c r="I254" s="141" t="str">
        <f t="shared" si="57"/>
        <v/>
      </c>
      <c r="J254" s="141" t="str">
        <f t="shared" si="58"/>
        <v/>
      </c>
      <c r="K254" s="141" t="str">
        <f t="shared" si="59"/>
        <v/>
      </c>
      <c r="L254" s="141" t="str">
        <f t="shared" si="60"/>
        <v/>
      </c>
      <c r="M254" s="141" t="str">
        <f t="shared" si="61"/>
        <v/>
      </c>
      <c r="N254" s="141" t="str">
        <f t="shared" si="62"/>
        <v/>
      </c>
      <c r="O254" s="141" t="str">
        <f t="shared" si="63"/>
        <v/>
      </c>
      <c r="P254" s="141" t="str">
        <f t="shared" si="64"/>
        <v/>
      </c>
      <c r="Q254" s="141" t="str">
        <f t="shared" si="65"/>
        <v/>
      </c>
      <c r="R254" s="141" t="str">
        <f t="shared" si="66"/>
        <v/>
      </c>
      <c r="S254" s="141" t="str">
        <f t="shared" si="67"/>
        <v/>
      </c>
      <c r="T254" s="141" t="str">
        <f t="shared" si="68"/>
        <v/>
      </c>
      <c r="U254" s="141" t="str">
        <f t="shared" si="69"/>
        <v/>
      </c>
      <c r="V254" s="141" t="str">
        <f t="shared" si="70"/>
        <v>n/a</v>
      </c>
      <c r="W254" s="141" t="str">
        <f t="shared" si="71"/>
        <v>n/a</v>
      </c>
      <c r="X254" s="141" t="str">
        <f t="shared" si="72"/>
        <v>n/a</v>
      </c>
      <c r="Y254" s="141" t="str">
        <f t="shared" si="73"/>
        <v>n/a</v>
      </c>
      <c r="Z254" s="141" t="str">
        <f t="shared" si="74"/>
        <v>n/a</v>
      </c>
      <c r="AA254" s="141" t="str">
        <f t="shared" si="75"/>
        <v>n/a</v>
      </c>
      <c r="AB254" s="141" t="str">
        <f t="shared" si="76"/>
        <v>n/a</v>
      </c>
      <c r="AC254" s="141" t="str">
        <f t="shared" si="77"/>
        <v>n/a</v>
      </c>
      <c r="AD254" s="141" t="str">
        <f t="shared" si="78"/>
        <v>n/a</v>
      </c>
      <c r="AE254" s="141" t="str">
        <f t="shared" si="79"/>
        <v>n/a</v>
      </c>
      <c r="AF254" s="141" t="str">
        <f t="shared" si="22"/>
        <v>n/a</v>
      </c>
      <c r="AG254" s="141" t="str">
        <f t="shared" si="23"/>
        <v>n/a</v>
      </c>
      <c r="AH254" s="141" t="str">
        <f t="shared" si="24"/>
        <v>n/a</v>
      </c>
      <c r="AI254" s="141" t="str">
        <f t="shared" si="25"/>
        <v>n/a</v>
      </c>
      <c r="AJ254" s="141" t="str">
        <f t="shared" si="26"/>
        <v>n/a</v>
      </c>
      <c r="AK254" s="141" t="str">
        <f t="shared" si="27"/>
        <v>n/a</v>
      </c>
      <c r="AL254" s="141" t="str">
        <f t="shared" si="28"/>
        <v>n/a</v>
      </c>
      <c r="AM254" s="141" t="str">
        <f t="shared" si="29"/>
        <v>n/a</v>
      </c>
      <c r="AN254" s="141" t="str">
        <f t="shared" si="30"/>
        <v>n/a</v>
      </c>
      <c r="AO254" s="141" t="str">
        <f t="shared" si="31"/>
        <v>n/a</v>
      </c>
      <c r="AP254" s="141" t="str">
        <f t="shared" si="32"/>
        <v>n/a</v>
      </c>
      <c r="AQ254" s="141" t="str">
        <f t="shared" si="33"/>
        <v>n/a</v>
      </c>
      <c r="AR254" s="141" t="str">
        <f t="shared" si="34"/>
        <v>n/a</v>
      </c>
      <c r="AS254" s="141" t="str">
        <f t="shared" si="35"/>
        <v>n/a</v>
      </c>
      <c r="AT254" s="141" t="str">
        <f t="shared" si="36"/>
        <v>n/a</v>
      </c>
      <c r="AU254" s="141" t="str">
        <f t="shared" si="37"/>
        <v>n/a</v>
      </c>
      <c r="AV254" s="141" t="str">
        <f t="shared" si="38"/>
        <v>n/a</v>
      </c>
      <c r="AW254" s="141" t="str">
        <f t="shared" si="39"/>
        <v>n/a</v>
      </c>
      <c r="AX254" s="141" t="str">
        <f t="shared" si="40"/>
        <v>n/a</v>
      </c>
      <c r="AY254" s="141" t="str">
        <f t="shared" si="41"/>
        <v>n/a</v>
      </c>
      <c r="AZ254" s="141" t="str">
        <f t="shared" si="42"/>
        <v>n/a</v>
      </c>
      <c r="BA254" s="141" t="str">
        <f t="shared" si="43"/>
        <v>n/a</v>
      </c>
      <c r="BB254" s="141" t="str">
        <f t="shared" si="44"/>
        <v>n/a</v>
      </c>
      <c r="BC254" s="141" t="str">
        <f t="shared" si="45"/>
        <v>n/a</v>
      </c>
      <c r="BD254" s="141" t="str">
        <f t="shared" si="46"/>
        <v>n/a</v>
      </c>
      <c r="BE254" s="141" t="str">
        <f t="shared" si="47"/>
        <v>n/a</v>
      </c>
      <c r="BF254" s="141" t="str">
        <f t="shared" si="48"/>
        <v>n/a</v>
      </c>
      <c r="BG254" s="141" t="str">
        <f t="shared" si="49"/>
        <v>n/a</v>
      </c>
      <c r="BH254" s="141" t="str">
        <f t="shared" si="50"/>
        <v>n/a</v>
      </c>
      <c r="BI254" s="141" t="str">
        <f t="shared" si="51"/>
        <v>n/a</v>
      </c>
      <c r="BJ254" s="141" t="str">
        <f t="shared" si="52"/>
        <v/>
      </c>
      <c r="BK254" s="141" t="str">
        <f t="shared" si="53"/>
        <v/>
      </c>
      <c r="BL254" s="141" t="str">
        <f t="shared" si="54"/>
        <v/>
      </c>
      <c r="BM254" s="141" t="str">
        <f t="shared" si="55"/>
        <v/>
      </c>
      <c r="BN254" s="141" t="str">
        <f t="shared" si="56"/>
        <v/>
      </c>
    </row>
    <row r="255" spans="1:66" s="135" customFormat="1" hidden="1" x14ac:dyDescent="0.55000000000000004">
      <c r="A255" s="647"/>
      <c r="B255" s="135" t="s">
        <v>482</v>
      </c>
      <c r="H255" s="141" t="str">
        <f t="shared" si="21"/>
        <v/>
      </c>
      <c r="I255" s="141" t="str">
        <f t="shared" si="57"/>
        <v/>
      </c>
      <c r="J255" s="141" t="str">
        <f t="shared" si="58"/>
        <v/>
      </c>
      <c r="K255" s="141" t="str">
        <f t="shared" si="59"/>
        <v/>
      </c>
      <c r="L255" s="141" t="str">
        <f t="shared" si="60"/>
        <v/>
      </c>
      <c r="M255" s="141" t="str">
        <f t="shared" si="61"/>
        <v/>
      </c>
      <c r="N255" s="141" t="str">
        <f t="shared" si="62"/>
        <v/>
      </c>
      <c r="O255" s="141" t="str">
        <f t="shared" si="63"/>
        <v/>
      </c>
      <c r="P255" s="141" t="str">
        <f t="shared" si="64"/>
        <v/>
      </c>
      <c r="Q255" s="141" t="str">
        <f t="shared" si="65"/>
        <v/>
      </c>
      <c r="R255" s="141" t="str">
        <f t="shared" si="66"/>
        <v/>
      </c>
      <c r="S255" s="141" t="str">
        <f t="shared" si="67"/>
        <v/>
      </c>
      <c r="T255" s="141" t="str">
        <f t="shared" si="68"/>
        <v/>
      </c>
      <c r="U255" s="141" t="str">
        <f t="shared" si="69"/>
        <v/>
      </c>
      <c r="V255" s="141" t="str">
        <f t="shared" si="70"/>
        <v/>
      </c>
      <c r="W255" s="141" t="str">
        <f t="shared" si="71"/>
        <v>n/a</v>
      </c>
      <c r="X255" s="141" t="str">
        <f t="shared" si="72"/>
        <v>n/a</v>
      </c>
      <c r="Y255" s="141" t="str">
        <f t="shared" si="73"/>
        <v>n/a</v>
      </c>
      <c r="Z255" s="141" t="str">
        <f t="shared" si="74"/>
        <v>n/a</v>
      </c>
      <c r="AA255" s="141" t="str">
        <f t="shared" si="75"/>
        <v>n/a</v>
      </c>
      <c r="AB255" s="141" t="str">
        <f t="shared" si="76"/>
        <v>n/a</v>
      </c>
      <c r="AC255" s="141" t="str">
        <f t="shared" si="77"/>
        <v>n/a</v>
      </c>
      <c r="AD255" s="141" t="str">
        <f t="shared" si="78"/>
        <v>n/a</v>
      </c>
      <c r="AE255" s="141" t="str">
        <f t="shared" si="79"/>
        <v>n/a</v>
      </c>
      <c r="AF255" s="141" t="str">
        <f t="shared" si="22"/>
        <v>n/a</v>
      </c>
      <c r="AG255" s="141" t="str">
        <f t="shared" si="23"/>
        <v>n/a</v>
      </c>
      <c r="AH255" s="141" t="str">
        <f t="shared" si="24"/>
        <v>n/a</v>
      </c>
      <c r="AI255" s="141" t="str">
        <f t="shared" si="25"/>
        <v>n/a</v>
      </c>
      <c r="AJ255" s="141" t="str">
        <f t="shared" si="26"/>
        <v>n/a</v>
      </c>
      <c r="AK255" s="141" t="str">
        <f t="shared" si="27"/>
        <v>n/a</v>
      </c>
      <c r="AL255" s="141" t="str">
        <f t="shared" si="28"/>
        <v>n/a</v>
      </c>
      <c r="AM255" s="141" t="str">
        <f t="shared" si="29"/>
        <v>n/a</v>
      </c>
      <c r="AN255" s="141" t="str">
        <f t="shared" si="30"/>
        <v>n/a</v>
      </c>
      <c r="AO255" s="141" t="str">
        <f t="shared" si="31"/>
        <v>n/a</v>
      </c>
      <c r="AP255" s="141" t="str">
        <f t="shared" si="32"/>
        <v>n/a</v>
      </c>
      <c r="AQ255" s="141" t="str">
        <f t="shared" si="33"/>
        <v>n/a</v>
      </c>
      <c r="AR255" s="141" t="str">
        <f t="shared" si="34"/>
        <v>n/a</v>
      </c>
      <c r="AS255" s="141" t="str">
        <f t="shared" si="35"/>
        <v>n/a</v>
      </c>
      <c r="AT255" s="141" t="str">
        <f t="shared" si="36"/>
        <v>n/a</v>
      </c>
      <c r="AU255" s="141" t="str">
        <f t="shared" si="37"/>
        <v>n/a</v>
      </c>
      <c r="AV255" s="141" t="str">
        <f t="shared" si="38"/>
        <v>n/a</v>
      </c>
      <c r="AW255" s="141" t="str">
        <f t="shared" si="39"/>
        <v>n/a</v>
      </c>
      <c r="AX255" s="141" t="str">
        <f t="shared" si="40"/>
        <v>n/a</v>
      </c>
      <c r="AY255" s="141" t="str">
        <f t="shared" si="41"/>
        <v>n/a</v>
      </c>
      <c r="AZ255" s="141" t="str">
        <f t="shared" si="42"/>
        <v>n/a</v>
      </c>
      <c r="BA255" s="141" t="str">
        <f t="shared" si="43"/>
        <v>n/a</v>
      </c>
      <c r="BB255" s="141" t="str">
        <f t="shared" si="44"/>
        <v>n/a</v>
      </c>
      <c r="BC255" s="141" t="str">
        <f t="shared" si="45"/>
        <v>n/a</v>
      </c>
      <c r="BD255" s="141" t="str">
        <f t="shared" si="46"/>
        <v>n/a</v>
      </c>
      <c r="BE255" s="141" t="str">
        <f t="shared" si="47"/>
        <v>n/a</v>
      </c>
      <c r="BF255" s="141" t="str">
        <f t="shared" si="48"/>
        <v>n/a</v>
      </c>
      <c r="BG255" s="141" t="str">
        <f t="shared" si="49"/>
        <v>n/a</v>
      </c>
      <c r="BH255" s="141" t="str">
        <f t="shared" si="50"/>
        <v>n/a</v>
      </c>
      <c r="BI255" s="141" t="str">
        <f t="shared" si="51"/>
        <v>n/a</v>
      </c>
      <c r="BJ255" s="141" t="str">
        <f t="shared" si="52"/>
        <v>n/a</v>
      </c>
      <c r="BK255" s="141" t="str">
        <f t="shared" si="53"/>
        <v/>
      </c>
      <c r="BL255" s="141" t="str">
        <f t="shared" si="54"/>
        <v/>
      </c>
      <c r="BM255" s="141" t="str">
        <f t="shared" si="55"/>
        <v/>
      </c>
      <c r="BN255" s="141" t="str">
        <f t="shared" si="56"/>
        <v/>
      </c>
    </row>
    <row r="256" spans="1:66" s="135" customFormat="1" hidden="1" x14ac:dyDescent="0.55000000000000004">
      <c r="A256" s="647"/>
      <c r="B256" s="135" t="s">
        <v>483</v>
      </c>
      <c r="H256" s="141" t="str">
        <f t="shared" si="21"/>
        <v/>
      </c>
      <c r="I256" s="141" t="str">
        <f t="shared" si="57"/>
        <v/>
      </c>
      <c r="J256" s="141" t="str">
        <f t="shared" si="58"/>
        <v/>
      </c>
      <c r="K256" s="141" t="str">
        <f t="shared" si="59"/>
        <v/>
      </c>
      <c r="L256" s="141" t="str">
        <f t="shared" si="60"/>
        <v/>
      </c>
      <c r="M256" s="141" t="str">
        <f t="shared" si="61"/>
        <v/>
      </c>
      <c r="N256" s="141" t="str">
        <f t="shared" si="62"/>
        <v/>
      </c>
      <c r="O256" s="141" t="str">
        <f t="shared" si="63"/>
        <v/>
      </c>
      <c r="P256" s="141" t="str">
        <f t="shared" si="64"/>
        <v/>
      </c>
      <c r="Q256" s="141" t="str">
        <f t="shared" si="65"/>
        <v/>
      </c>
      <c r="R256" s="141" t="str">
        <f t="shared" si="66"/>
        <v/>
      </c>
      <c r="S256" s="141" t="str">
        <f t="shared" si="67"/>
        <v/>
      </c>
      <c r="T256" s="141" t="str">
        <f t="shared" si="68"/>
        <v/>
      </c>
      <c r="U256" s="141" t="str">
        <f t="shared" si="69"/>
        <v/>
      </c>
      <c r="V256" s="141" t="str">
        <f t="shared" si="70"/>
        <v/>
      </c>
      <c r="W256" s="141" t="str">
        <f t="shared" si="71"/>
        <v/>
      </c>
      <c r="X256" s="141" t="str">
        <f t="shared" si="72"/>
        <v>n/a</v>
      </c>
      <c r="Y256" s="141" t="str">
        <f t="shared" si="73"/>
        <v>n/a</v>
      </c>
      <c r="Z256" s="141" t="str">
        <f t="shared" si="74"/>
        <v>n/a</v>
      </c>
      <c r="AA256" s="141" t="str">
        <f t="shared" si="75"/>
        <v>n/a</v>
      </c>
      <c r="AB256" s="141" t="str">
        <f t="shared" si="76"/>
        <v>n/a</v>
      </c>
      <c r="AC256" s="141" t="str">
        <f t="shared" si="77"/>
        <v>n/a</v>
      </c>
      <c r="AD256" s="141" t="str">
        <f t="shared" si="78"/>
        <v>n/a</v>
      </c>
      <c r="AE256" s="141" t="str">
        <f t="shared" si="79"/>
        <v>n/a</v>
      </c>
      <c r="AF256" s="141" t="str">
        <f t="shared" si="22"/>
        <v>n/a</v>
      </c>
      <c r="AG256" s="141" t="str">
        <f t="shared" si="23"/>
        <v>n/a</v>
      </c>
      <c r="AH256" s="141" t="str">
        <f t="shared" si="24"/>
        <v>n/a</v>
      </c>
      <c r="AI256" s="141" t="str">
        <f t="shared" si="25"/>
        <v>n/a</v>
      </c>
      <c r="AJ256" s="141" t="str">
        <f t="shared" si="26"/>
        <v>n/a</v>
      </c>
      <c r="AK256" s="141" t="str">
        <f t="shared" si="27"/>
        <v>n/a</v>
      </c>
      <c r="AL256" s="141" t="str">
        <f t="shared" si="28"/>
        <v>n/a</v>
      </c>
      <c r="AM256" s="141" t="str">
        <f t="shared" si="29"/>
        <v>n/a</v>
      </c>
      <c r="AN256" s="141" t="str">
        <f t="shared" si="30"/>
        <v>n/a</v>
      </c>
      <c r="AO256" s="141" t="str">
        <f t="shared" si="31"/>
        <v>n/a</v>
      </c>
      <c r="AP256" s="141" t="str">
        <f t="shared" si="32"/>
        <v>n/a</v>
      </c>
      <c r="AQ256" s="141" t="str">
        <f t="shared" si="33"/>
        <v>n/a</v>
      </c>
      <c r="AR256" s="141" t="str">
        <f t="shared" si="34"/>
        <v>n/a</v>
      </c>
      <c r="AS256" s="141" t="str">
        <f t="shared" si="35"/>
        <v>n/a</v>
      </c>
      <c r="AT256" s="141" t="str">
        <f t="shared" si="36"/>
        <v>n/a</v>
      </c>
      <c r="AU256" s="141" t="str">
        <f t="shared" si="37"/>
        <v>n/a</v>
      </c>
      <c r="AV256" s="141" t="str">
        <f t="shared" si="38"/>
        <v>n/a</v>
      </c>
      <c r="AW256" s="141" t="str">
        <f t="shared" si="39"/>
        <v>n/a</v>
      </c>
      <c r="AX256" s="141" t="str">
        <f t="shared" si="40"/>
        <v>n/a</v>
      </c>
      <c r="AY256" s="141" t="str">
        <f t="shared" si="41"/>
        <v>n/a</v>
      </c>
      <c r="AZ256" s="141" t="str">
        <f t="shared" si="42"/>
        <v>n/a</v>
      </c>
      <c r="BA256" s="141" t="str">
        <f t="shared" si="43"/>
        <v>n/a</v>
      </c>
      <c r="BB256" s="141" t="str">
        <f t="shared" si="44"/>
        <v>n/a</v>
      </c>
      <c r="BC256" s="141" t="str">
        <f t="shared" si="45"/>
        <v>n/a</v>
      </c>
      <c r="BD256" s="141" t="str">
        <f t="shared" si="46"/>
        <v>n/a</v>
      </c>
      <c r="BE256" s="141" t="str">
        <f t="shared" si="47"/>
        <v>n/a</v>
      </c>
      <c r="BF256" s="141" t="str">
        <f t="shared" si="48"/>
        <v>n/a</v>
      </c>
      <c r="BG256" s="141" t="str">
        <f t="shared" si="49"/>
        <v>n/a</v>
      </c>
      <c r="BH256" s="141" t="str">
        <f t="shared" si="50"/>
        <v>n/a</v>
      </c>
      <c r="BI256" s="141" t="str">
        <f t="shared" si="51"/>
        <v>n/a</v>
      </c>
      <c r="BJ256" s="141" t="str">
        <f t="shared" si="52"/>
        <v>n/a</v>
      </c>
      <c r="BK256" s="141" t="str">
        <f t="shared" si="53"/>
        <v>n/a</v>
      </c>
      <c r="BL256" s="141" t="str">
        <f t="shared" si="54"/>
        <v/>
      </c>
      <c r="BM256" s="141" t="str">
        <f t="shared" si="55"/>
        <v/>
      </c>
      <c r="BN256" s="141" t="str">
        <f t="shared" si="56"/>
        <v/>
      </c>
    </row>
    <row r="257" spans="1:72" s="135" customFormat="1" hidden="1" x14ac:dyDescent="0.55000000000000004">
      <c r="A257" s="647"/>
      <c r="B257" s="135" t="s">
        <v>484</v>
      </c>
      <c r="H257" s="141" t="str">
        <f t="shared" si="21"/>
        <v/>
      </c>
      <c r="I257" s="141" t="str">
        <f t="shared" si="57"/>
        <v/>
      </c>
      <c r="J257" s="141" t="str">
        <f t="shared" si="58"/>
        <v/>
      </c>
      <c r="K257" s="141" t="str">
        <f t="shared" si="59"/>
        <v/>
      </c>
      <c r="L257" s="141" t="str">
        <f t="shared" si="60"/>
        <v/>
      </c>
      <c r="M257" s="141" t="str">
        <f t="shared" si="61"/>
        <v/>
      </c>
      <c r="N257" s="141" t="str">
        <f t="shared" si="62"/>
        <v/>
      </c>
      <c r="O257" s="141" t="str">
        <f t="shared" si="63"/>
        <v/>
      </c>
      <c r="P257" s="141" t="str">
        <f t="shared" si="64"/>
        <v/>
      </c>
      <c r="Q257" s="141" t="str">
        <f t="shared" si="65"/>
        <v/>
      </c>
      <c r="R257" s="141" t="str">
        <f t="shared" si="66"/>
        <v/>
      </c>
      <c r="S257" s="141" t="str">
        <f t="shared" si="67"/>
        <v/>
      </c>
      <c r="T257" s="141" t="str">
        <f t="shared" si="68"/>
        <v/>
      </c>
      <c r="U257" s="141" t="str">
        <f t="shared" si="69"/>
        <v/>
      </c>
      <c r="V257" s="141" t="str">
        <f t="shared" si="70"/>
        <v/>
      </c>
      <c r="W257" s="141" t="str">
        <f t="shared" si="71"/>
        <v/>
      </c>
      <c r="X257" s="141" t="str">
        <f t="shared" si="72"/>
        <v/>
      </c>
      <c r="Y257" s="141" t="str">
        <f t="shared" si="73"/>
        <v>n/a</v>
      </c>
      <c r="Z257" s="141" t="str">
        <f t="shared" si="74"/>
        <v>n/a</v>
      </c>
      <c r="AA257" s="141" t="str">
        <f t="shared" si="75"/>
        <v>n/a</v>
      </c>
      <c r="AB257" s="141" t="str">
        <f t="shared" si="76"/>
        <v>n/a</v>
      </c>
      <c r="AC257" s="141" t="str">
        <f t="shared" si="77"/>
        <v>n/a</v>
      </c>
      <c r="AD257" s="141" t="str">
        <f t="shared" si="78"/>
        <v>n/a</v>
      </c>
      <c r="AE257" s="141" t="str">
        <f t="shared" si="79"/>
        <v>n/a</v>
      </c>
      <c r="AF257" s="141" t="str">
        <f t="shared" si="22"/>
        <v>n/a</v>
      </c>
      <c r="AG257" s="141" t="str">
        <f t="shared" si="23"/>
        <v>n/a</v>
      </c>
      <c r="AH257" s="141" t="str">
        <f t="shared" si="24"/>
        <v>n/a</v>
      </c>
      <c r="AI257" s="141" t="str">
        <f t="shared" si="25"/>
        <v>n/a</v>
      </c>
      <c r="AJ257" s="141" t="str">
        <f t="shared" si="26"/>
        <v>n/a</v>
      </c>
      <c r="AK257" s="141" t="str">
        <f t="shared" si="27"/>
        <v>n/a</v>
      </c>
      <c r="AL257" s="141" t="str">
        <f t="shared" si="28"/>
        <v>n/a</v>
      </c>
      <c r="AM257" s="141" t="str">
        <f t="shared" si="29"/>
        <v>n/a</v>
      </c>
      <c r="AN257" s="141" t="str">
        <f t="shared" si="30"/>
        <v>n/a</v>
      </c>
      <c r="AO257" s="141" t="str">
        <f t="shared" si="31"/>
        <v>n/a</v>
      </c>
      <c r="AP257" s="141" t="str">
        <f t="shared" si="32"/>
        <v>n/a</v>
      </c>
      <c r="AQ257" s="141" t="str">
        <f t="shared" si="33"/>
        <v>n/a</v>
      </c>
      <c r="AR257" s="141" t="str">
        <f t="shared" si="34"/>
        <v>n/a</v>
      </c>
      <c r="AS257" s="141" t="str">
        <f t="shared" si="35"/>
        <v>n/a</v>
      </c>
      <c r="AT257" s="141" t="str">
        <f t="shared" si="36"/>
        <v>n/a</v>
      </c>
      <c r="AU257" s="141" t="str">
        <f t="shared" si="37"/>
        <v>n/a</v>
      </c>
      <c r="AV257" s="141" t="str">
        <f t="shared" si="38"/>
        <v>n/a</v>
      </c>
      <c r="AW257" s="141" t="str">
        <f t="shared" si="39"/>
        <v>n/a</v>
      </c>
      <c r="AX257" s="141" t="str">
        <f t="shared" si="40"/>
        <v>n/a</v>
      </c>
      <c r="AY257" s="141" t="str">
        <f t="shared" si="41"/>
        <v>n/a</v>
      </c>
      <c r="AZ257" s="141" t="str">
        <f t="shared" si="42"/>
        <v>n/a</v>
      </c>
      <c r="BA257" s="141" t="str">
        <f t="shared" si="43"/>
        <v>n/a</v>
      </c>
      <c r="BB257" s="141" t="str">
        <f t="shared" si="44"/>
        <v>n/a</v>
      </c>
      <c r="BC257" s="141" t="str">
        <f t="shared" si="45"/>
        <v>n/a</v>
      </c>
      <c r="BD257" s="141" t="str">
        <f t="shared" si="46"/>
        <v>n/a</v>
      </c>
      <c r="BE257" s="141" t="str">
        <f t="shared" si="47"/>
        <v>n/a</v>
      </c>
      <c r="BF257" s="141" t="str">
        <f t="shared" si="48"/>
        <v>n/a</v>
      </c>
      <c r="BG257" s="141" t="str">
        <f t="shared" si="49"/>
        <v>n/a</v>
      </c>
      <c r="BH257" s="141" t="str">
        <f t="shared" si="50"/>
        <v>n/a</v>
      </c>
      <c r="BI257" s="141" t="str">
        <f t="shared" si="51"/>
        <v>n/a</v>
      </c>
      <c r="BJ257" s="141" t="str">
        <f t="shared" si="52"/>
        <v>n/a</v>
      </c>
      <c r="BK257" s="141" t="str">
        <f t="shared" si="53"/>
        <v>n/a</v>
      </c>
      <c r="BL257" s="141" t="str">
        <f t="shared" si="54"/>
        <v>n/a</v>
      </c>
      <c r="BM257" s="141" t="str">
        <f t="shared" si="55"/>
        <v/>
      </c>
      <c r="BN257" s="141" t="str">
        <f t="shared" si="56"/>
        <v/>
      </c>
    </row>
    <row r="258" spans="1:72" s="135" customFormat="1" hidden="1" x14ac:dyDescent="0.55000000000000004">
      <c r="A258" s="647"/>
      <c r="B258" s="135" t="s">
        <v>485</v>
      </c>
      <c r="H258" s="141" t="str">
        <f t="shared" si="21"/>
        <v/>
      </c>
      <c r="I258" s="141" t="str">
        <f t="shared" si="57"/>
        <v/>
      </c>
      <c r="J258" s="141" t="str">
        <f t="shared" si="58"/>
        <v/>
      </c>
      <c r="K258" s="141" t="str">
        <f t="shared" si="59"/>
        <v/>
      </c>
      <c r="L258" s="141" t="str">
        <f t="shared" si="60"/>
        <v/>
      </c>
      <c r="M258" s="141" t="str">
        <f t="shared" si="61"/>
        <v/>
      </c>
      <c r="N258" s="141" t="str">
        <f t="shared" si="62"/>
        <v/>
      </c>
      <c r="O258" s="141" t="str">
        <f t="shared" si="63"/>
        <v/>
      </c>
      <c r="P258" s="141" t="str">
        <f t="shared" si="64"/>
        <v/>
      </c>
      <c r="Q258" s="141" t="str">
        <f t="shared" si="65"/>
        <v/>
      </c>
      <c r="R258" s="141" t="str">
        <f t="shared" si="66"/>
        <v/>
      </c>
      <c r="S258" s="141" t="str">
        <f t="shared" si="67"/>
        <v/>
      </c>
      <c r="T258" s="141" t="str">
        <f t="shared" si="68"/>
        <v/>
      </c>
      <c r="U258" s="141" t="str">
        <f t="shared" si="69"/>
        <v/>
      </c>
      <c r="V258" s="141" t="str">
        <f t="shared" si="70"/>
        <v/>
      </c>
      <c r="W258" s="141" t="str">
        <f t="shared" si="71"/>
        <v/>
      </c>
      <c r="X258" s="141" t="str">
        <f t="shared" si="72"/>
        <v/>
      </c>
      <c r="Y258" s="141" t="str">
        <f t="shared" si="73"/>
        <v/>
      </c>
      <c r="Z258" s="141" t="str">
        <f t="shared" si="74"/>
        <v>n/a</v>
      </c>
      <c r="AA258" s="141" t="str">
        <f t="shared" si="75"/>
        <v>n/a</v>
      </c>
      <c r="AB258" s="141" t="str">
        <f t="shared" si="76"/>
        <v>n/a</v>
      </c>
      <c r="AC258" s="141" t="str">
        <f t="shared" si="77"/>
        <v>n/a</v>
      </c>
      <c r="AD258" s="141" t="str">
        <f t="shared" si="78"/>
        <v>n/a</v>
      </c>
      <c r="AE258" s="141" t="str">
        <f t="shared" si="79"/>
        <v>n/a</v>
      </c>
      <c r="AF258" s="141" t="str">
        <f t="shared" si="22"/>
        <v>n/a</v>
      </c>
      <c r="AG258" s="141" t="str">
        <f t="shared" si="23"/>
        <v>n/a</v>
      </c>
      <c r="AH258" s="141" t="str">
        <f t="shared" si="24"/>
        <v>n/a</v>
      </c>
      <c r="AI258" s="141" t="str">
        <f t="shared" si="25"/>
        <v>n/a</v>
      </c>
      <c r="AJ258" s="141" t="str">
        <f t="shared" si="26"/>
        <v>n/a</v>
      </c>
      <c r="AK258" s="141" t="str">
        <f t="shared" si="27"/>
        <v>n/a</v>
      </c>
      <c r="AL258" s="141" t="str">
        <f t="shared" si="28"/>
        <v>n/a</v>
      </c>
      <c r="AM258" s="141" t="str">
        <f t="shared" si="29"/>
        <v>n/a</v>
      </c>
      <c r="AN258" s="141" t="str">
        <f t="shared" si="30"/>
        <v>n/a</v>
      </c>
      <c r="AO258" s="141" t="str">
        <f t="shared" si="31"/>
        <v>n/a</v>
      </c>
      <c r="AP258" s="141" t="str">
        <f t="shared" si="32"/>
        <v>n/a</v>
      </c>
      <c r="AQ258" s="141" t="str">
        <f t="shared" si="33"/>
        <v>n/a</v>
      </c>
      <c r="AR258" s="141" t="str">
        <f t="shared" si="34"/>
        <v>n/a</v>
      </c>
      <c r="AS258" s="141" t="str">
        <f t="shared" si="35"/>
        <v>n/a</v>
      </c>
      <c r="AT258" s="141" t="str">
        <f t="shared" si="36"/>
        <v>n/a</v>
      </c>
      <c r="AU258" s="141" t="str">
        <f t="shared" si="37"/>
        <v>n/a</v>
      </c>
      <c r="AV258" s="141" t="str">
        <f t="shared" si="38"/>
        <v>n/a</v>
      </c>
      <c r="AW258" s="141" t="str">
        <f t="shared" si="39"/>
        <v>n/a</v>
      </c>
      <c r="AX258" s="141" t="str">
        <f t="shared" si="40"/>
        <v>n/a</v>
      </c>
      <c r="AY258" s="141" t="str">
        <f t="shared" si="41"/>
        <v>n/a</v>
      </c>
      <c r="AZ258" s="141" t="str">
        <f t="shared" si="42"/>
        <v>n/a</v>
      </c>
      <c r="BA258" s="141" t="str">
        <f t="shared" si="43"/>
        <v>n/a</v>
      </c>
      <c r="BB258" s="141" t="str">
        <f t="shared" si="44"/>
        <v>n/a</v>
      </c>
      <c r="BC258" s="141" t="str">
        <f t="shared" si="45"/>
        <v>n/a</v>
      </c>
      <c r="BD258" s="141" t="str">
        <f t="shared" si="46"/>
        <v>n/a</v>
      </c>
      <c r="BE258" s="141" t="str">
        <f t="shared" si="47"/>
        <v>n/a</v>
      </c>
      <c r="BF258" s="141" t="str">
        <f t="shared" si="48"/>
        <v>n/a</v>
      </c>
      <c r="BG258" s="141" t="str">
        <f t="shared" si="49"/>
        <v>n/a</v>
      </c>
      <c r="BH258" s="141" t="str">
        <f t="shared" si="50"/>
        <v>n/a</v>
      </c>
      <c r="BI258" s="141" t="str">
        <f t="shared" si="51"/>
        <v>n/a</v>
      </c>
      <c r="BJ258" s="141" t="str">
        <f t="shared" si="52"/>
        <v>n/a</v>
      </c>
      <c r="BK258" s="141" t="str">
        <f t="shared" si="53"/>
        <v>n/a</v>
      </c>
      <c r="BL258" s="141" t="str">
        <f t="shared" si="54"/>
        <v>n/a</v>
      </c>
      <c r="BM258" s="141" t="str">
        <f t="shared" si="55"/>
        <v>n/a</v>
      </c>
      <c r="BN258" s="141" t="str">
        <f t="shared" si="56"/>
        <v/>
      </c>
    </row>
    <row r="259" spans="1:72" s="135" customFormat="1" hidden="1" x14ac:dyDescent="0.55000000000000004">
      <c r="A259" s="647"/>
      <c r="B259" s="135" t="s">
        <v>486</v>
      </c>
      <c r="H259" s="141" t="str">
        <f t="shared" si="21"/>
        <v/>
      </c>
      <c r="I259" s="141" t="str">
        <f t="shared" si="57"/>
        <v/>
      </c>
      <c r="J259" s="141" t="str">
        <f t="shared" si="58"/>
        <v/>
      </c>
      <c r="K259" s="141" t="str">
        <f t="shared" si="59"/>
        <v/>
      </c>
      <c r="L259" s="141" t="str">
        <f t="shared" si="60"/>
        <v/>
      </c>
      <c r="M259" s="141" t="str">
        <f t="shared" si="61"/>
        <v/>
      </c>
      <c r="N259" s="141" t="str">
        <f t="shared" si="62"/>
        <v/>
      </c>
      <c r="O259" s="141" t="str">
        <f t="shared" si="63"/>
        <v/>
      </c>
      <c r="P259" s="141" t="str">
        <f t="shared" si="64"/>
        <v/>
      </c>
      <c r="Q259" s="141" t="str">
        <f t="shared" si="65"/>
        <v/>
      </c>
      <c r="R259" s="141" t="str">
        <f t="shared" si="66"/>
        <v/>
      </c>
      <c r="S259" s="141" t="str">
        <f t="shared" si="67"/>
        <v/>
      </c>
      <c r="T259" s="141" t="str">
        <f t="shared" si="68"/>
        <v/>
      </c>
      <c r="U259" s="141" t="str">
        <f t="shared" si="69"/>
        <v/>
      </c>
      <c r="V259" s="141" t="str">
        <f t="shared" si="70"/>
        <v/>
      </c>
      <c r="W259" s="141" t="str">
        <f t="shared" si="71"/>
        <v/>
      </c>
      <c r="X259" s="141" t="str">
        <f t="shared" si="72"/>
        <v/>
      </c>
      <c r="Y259" s="141" t="str">
        <f t="shared" si="73"/>
        <v/>
      </c>
      <c r="Z259" s="141" t="str">
        <f t="shared" si="74"/>
        <v/>
      </c>
      <c r="AA259" s="141" t="str">
        <f t="shared" si="75"/>
        <v>n/a</v>
      </c>
      <c r="AB259" s="141" t="str">
        <f t="shared" si="76"/>
        <v>n/a</v>
      </c>
      <c r="AC259" s="141" t="str">
        <f t="shared" si="77"/>
        <v>n/a</v>
      </c>
      <c r="AD259" s="141" t="str">
        <f t="shared" si="78"/>
        <v>n/a</v>
      </c>
      <c r="AE259" s="141" t="str">
        <f t="shared" si="79"/>
        <v>n/a</v>
      </c>
      <c r="AF259" s="141" t="str">
        <f t="shared" si="22"/>
        <v>n/a</v>
      </c>
      <c r="AG259" s="141" t="str">
        <f t="shared" si="23"/>
        <v>n/a</v>
      </c>
      <c r="AH259" s="141" t="str">
        <f t="shared" si="24"/>
        <v>n/a</v>
      </c>
      <c r="AI259" s="141" t="str">
        <f t="shared" si="25"/>
        <v>n/a</v>
      </c>
      <c r="AJ259" s="141" t="str">
        <f t="shared" si="26"/>
        <v>n/a</v>
      </c>
      <c r="AK259" s="141" t="str">
        <f t="shared" si="27"/>
        <v>n/a</v>
      </c>
      <c r="AL259" s="141" t="str">
        <f t="shared" si="28"/>
        <v>n/a</v>
      </c>
      <c r="AM259" s="141" t="str">
        <f t="shared" si="29"/>
        <v>n/a</v>
      </c>
      <c r="AN259" s="141" t="str">
        <f t="shared" si="30"/>
        <v>n/a</v>
      </c>
      <c r="AO259" s="141" t="str">
        <f t="shared" si="31"/>
        <v>n/a</v>
      </c>
      <c r="AP259" s="141" t="str">
        <f t="shared" si="32"/>
        <v>n/a</v>
      </c>
      <c r="AQ259" s="141" t="str">
        <f t="shared" si="33"/>
        <v>n/a</v>
      </c>
      <c r="AR259" s="141" t="str">
        <f t="shared" si="34"/>
        <v>n/a</v>
      </c>
      <c r="AS259" s="141" t="str">
        <f t="shared" si="35"/>
        <v>n/a</v>
      </c>
      <c r="AT259" s="141" t="str">
        <f t="shared" si="36"/>
        <v>n/a</v>
      </c>
      <c r="AU259" s="141" t="str">
        <f t="shared" si="37"/>
        <v>n/a</v>
      </c>
      <c r="AV259" s="141" t="str">
        <f t="shared" si="38"/>
        <v>n/a</v>
      </c>
      <c r="AW259" s="141" t="str">
        <f t="shared" si="39"/>
        <v>n/a</v>
      </c>
      <c r="AX259" s="141" t="str">
        <f t="shared" si="40"/>
        <v>n/a</v>
      </c>
      <c r="AY259" s="141" t="str">
        <f t="shared" si="41"/>
        <v>n/a</v>
      </c>
      <c r="AZ259" s="141" t="str">
        <f t="shared" si="42"/>
        <v>n/a</v>
      </c>
      <c r="BA259" s="141" t="str">
        <f t="shared" si="43"/>
        <v>n/a</v>
      </c>
      <c r="BB259" s="141" t="str">
        <f t="shared" si="44"/>
        <v>n/a</v>
      </c>
      <c r="BC259" s="141" t="str">
        <f t="shared" si="45"/>
        <v>n/a</v>
      </c>
      <c r="BD259" s="141" t="str">
        <f t="shared" si="46"/>
        <v>n/a</v>
      </c>
      <c r="BE259" s="141" t="str">
        <f t="shared" si="47"/>
        <v>n/a</v>
      </c>
      <c r="BF259" s="141" t="str">
        <f t="shared" si="48"/>
        <v>n/a</v>
      </c>
      <c r="BG259" s="141" t="str">
        <f t="shared" si="49"/>
        <v>n/a</v>
      </c>
      <c r="BH259" s="141" t="str">
        <f t="shared" si="50"/>
        <v>n/a</v>
      </c>
      <c r="BI259" s="141" t="str">
        <f t="shared" si="51"/>
        <v>n/a</v>
      </c>
      <c r="BJ259" s="141" t="str">
        <f t="shared" si="52"/>
        <v>n/a</v>
      </c>
      <c r="BK259" s="141" t="str">
        <f t="shared" si="53"/>
        <v>n/a</v>
      </c>
      <c r="BL259" s="141" t="str">
        <f t="shared" si="54"/>
        <v>n/a</v>
      </c>
      <c r="BM259" s="141" t="str">
        <f t="shared" si="55"/>
        <v>n/a</v>
      </c>
      <c r="BN259" s="141" t="str">
        <f t="shared" si="56"/>
        <v>n/a</v>
      </c>
    </row>
    <row r="260" spans="1:72" s="135" customFormat="1" hidden="1" x14ac:dyDescent="0.55000000000000004">
      <c r="A260" s="647"/>
      <c r="B260" s="142" t="s">
        <v>525</v>
      </c>
      <c r="C260" s="142"/>
      <c r="D260" s="142"/>
      <c r="E260" s="142"/>
      <c r="H260" s="141" t="str">
        <f t="shared" si="21"/>
        <v>n/a</v>
      </c>
      <c r="I260" s="141" t="str">
        <f t="shared" si="57"/>
        <v>n/a</v>
      </c>
      <c r="J260" s="141" t="str">
        <f t="shared" si="58"/>
        <v>n/a</v>
      </c>
      <c r="K260" s="141" t="str">
        <f t="shared" si="59"/>
        <v>n/a</v>
      </c>
      <c r="L260" s="141" t="str">
        <f t="shared" si="60"/>
        <v>n/a</v>
      </c>
      <c r="M260" s="141" t="str">
        <f t="shared" si="61"/>
        <v>n/a</v>
      </c>
      <c r="N260" s="141" t="str">
        <f t="shared" si="62"/>
        <v>n/a</v>
      </c>
      <c r="O260" s="141" t="str">
        <f t="shared" si="63"/>
        <v>n/a</v>
      </c>
      <c r="P260" s="141" t="str">
        <f t="shared" si="64"/>
        <v>n/a</v>
      </c>
      <c r="Q260" s="141" t="str">
        <f t="shared" si="65"/>
        <v>n/a</v>
      </c>
      <c r="R260" s="141" t="str">
        <f t="shared" si="66"/>
        <v>n/a</v>
      </c>
      <c r="S260" s="141" t="str">
        <f t="shared" si="67"/>
        <v>n/a</v>
      </c>
      <c r="T260" s="141" t="str">
        <f t="shared" si="68"/>
        <v>n/a</v>
      </c>
      <c r="U260" s="141" t="str">
        <f t="shared" si="69"/>
        <v>n/a</v>
      </c>
      <c r="V260" s="141" t="str">
        <f t="shared" si="70"/>
        <v>n/a</v>
      </c>
      <c r="W260" s="141" t="str">
        <f t="shared" si="71"/>
        <v>n/a</v>
      </c>
      <c r="X260" s="141" t="str">
        <f t="shared" si="72"/>
        <v>n/a</v>
      </c>
      <c r="Y260" s="141" t="str">
        <f t="shared" si="73"/>
        <v>n/a</v>
      </c>
      <c r="Z260" s="141" t="str">
        <f t="shared" si="74"/>
        <v>n/a</v>
      </c>
      <c r="AA260" s="141" t="str">
        <f t="shared" si="75"/>
        <v>n/a</v>
      </c>
      <c r="AB260" s="141" t="str">
        <f t="shared" si="76"/>
        <v>n/a</v>
      </c>
      <c r="AC260" s="141" t="str">
        <f t="shared" si="77"/>
        <v>n/a</v>
      </c>
      <c r="AD260" s="141" t="str">
        <f t="shared" si="78"/>
        <v>n/a</v>
      </c>
      <c r="AE260" s="141" t="str">
        <f t="shared" si="79"/>
        <v>n/a</v>
      </c>
      <c r="AF260" s="141" t="str">
        <f t="shared" si="22"/>
        <v>n/a</v>
      </c>
      <c r="AG260" s="141" t="str">
        <f t="shared" si="23"/>
        <v>n/a</v>
      </c>
      <c r="AH260" s="141" t="str">
        <f t="shared" si="24"/>
        <v>n/a</v>
      </c>
      <c r="AI260" s="141" t="str">
        <f t="shared" si="25"/>
        <v>n/a</v>
      </c>
      <c r="AJ260" s="141" t="str">
        <f t="shared" si="26"/>
        <v>n/a</v>
      </c>
      <c r="AK260" s="141" t="str">
        <f t="shared" si="27"/>
        <v>n/a</v>
      </c>
      <c r="AL260" s="141" t="str">
        <f t="shared" si="28"/>
        <v>n/a</v>
      </c>
      <c r="AM260" s="141" t="str">
        <f t="shared" si="29"/>
        <v>n/a</v>
      </c>
      <c r="AN260" s="141" t="str">
        <f t="shared" si="30"/>
        <v>n/a</v>
      </c>
      <c r="AO260" s="141" t="str">
        <f t="shared" si="31"/>
        <v>n/a</v>
      </c>
      <c r="AP260" s="141" t="str">
        <f t="shared" si="32"/>
        <v>n/a</v>
      </c>
      <c r="AQ260" s="141" t="str">
        <f t="shared" si="33"/>
        <v>n/a</v>
      </c>
      <c r="AR260" s="141" t="str">
        <f t="shared" si="34"/>
        <v>n/a</v>
      </c>
      <c r="AS260" s="141" t="str">
        <f t="shared" si="35"/>
        <v>n/a</v>
      </c>
      <c r="AT260" s="141" t="str">
        <f t="shared" si="36"/>
        <v>n/a</v>
      </c>
      <c r="AU260" s="141" t="str">
        <f t="shared" si="37"/>
        <v>n/a</v>
      </c>
      <c r="AV260" s="141" t="str">
        <f t="shared" si="38"/>
        <v>n/a</v>
      </c>
      <c r="AW260" s="141" t="str">
        <f t="shared" si="39"/>
        <v>n/a</v>
      </c>
      <c r="AX260" s="141" t="str">
        <f t="shared" si="40"/>
        <v>n/a</v>
      </c>
      <c r="AY260" s="141" t="str">
        <f t="shared" si="41"/>
        <v>n/a</v>
      </c>
      <c r="AZ260" s="141" t="str">
        <f t="shared" si="42"/>
        <v>n/a</v>
      </c>
      <c r="BA260" s="141" t="str">
        <f t="shared" si="43"/>
        <v>n/a</v>
      </c>
      <c r="BB260" s="141" t="str">
        <f t="shared" si="44"/>
        <v>n/a</v>
      </c>
      <c r="BC260" s="141" t="str">
        <f t="shared" si="45"/>
        <v>n/a</v>
      </c>
      <c r="BD260" s="141" t="str">
        <f t="shared" si="46"/>
        <v>n/a</v>
      </c>
      <c r="BE260" s="141" t="str">
        <f t="shared" si="47"/>
        <v>n/a</v>
      </c>
      <c r="BF260" s="141" t="str">
        <f t="shared" si="48"/>
        <v>n/a</v>
      </c>
      <c r="BG260" s="141" t="str">
        <f t="shared" si="49"/>
        <v>n/a</v>
      </c>
      <c r="BH260" s="141" t="str">
        <f t="shared" si="50"/>
        <v>n/a</v>
      </c>
      <c r="BI260" s="141" t="str">
        <f t="shared" si="51"/>
        <v>n/a</v>
      </c>
      <c r="BJ260" s="141" t="str">
        <f t="shared" si="52"/>
        <v>n/a</v>
      </c>
      <c r="BK260" s="141" t="str">
        <f t="shared" si="53"/>
        <v>n/a</v>
      </c>
      <c r="BL260" s="141" t="str">
        <f t="shared" si="54"/>
        <v>n/a</v>
      </c>
      <c r="BM260" s="141" t="str">
        <f t="shared" si="55"/>
        <v>n/a</v>
      </c>
      <c r="BN260" s="141" t="str">
        <f t="shared" si="56"/>
        <v>n/a</v>
      </c>
    </row>
    <row r="261" spans="1:72" s="135" customFormat="1" hidden="1" x14ac:dyDescent="0.55000000000000004"/>
    <row r="262" spans="1:72" x14ac:dyDescent="0.55000000000000004">
      <c r="A262" s="638" t="s">
        <v>488</v>
      </c>
      <c r="B262" s="128" t="s">
        <v>520</v>
      </c>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row>
    <row r="263" spans="1:72" x14ac:dyDescent="0.55000000000000004">
      <c r="A263" s="639"/>
      <c r="B263" t="s">
        <v>466</v>
      </c>
      <c r="H263" s="1">
        <f>Cohort_CF!H261*Mincers!C$38*(1+'Cost and Benefit Parameters'!$C$41)^H$6</f>
        <v>587064.0864381108</v>
      </c>
      <c r="I263" s="1">
        <f>Cohort_CF!I261*Mincers!D$38*(1+'Cost and Benefit Parameters'!$C$41)^I$6</f>
        <v>609837.66105169849</v>
      </c>
      <c r="J263" s="1">
        <f>Cohort_CF!J261*Mincers!E$38*(1+'Cost and Benefit Parameters'!$C$41)^J$6</f>
        <v>633114.69253272773</v>
      </c>
      <c r="K263" s="1">
        <f>Cohort_CF!K261*Mincers!F$38*(1+'Cost and Benefit Parameters'!$C$41)^K$6</f>
        <v>656885.94046054152</v>
      </c>
      <c r="L263" s="1">
        <f>Cohort_CF!L261*Mincers!G$38*(1+'Cost and Benefit Parameters'!$C$41)^L$6</f>
        <v>685308.56661744253</v>
      </c>
      <c r="M263" s="1">
        <f>Cohort_CF!M261*Mincers!H$38*(1+'Cost and Benefit Parameters'!$C$41)^M$6</f>
        <v>709760.79249675467</v>
      </c>
      <c r="N263" s="1">
        <f>Cohort_CF!N261*Mincers!I$38*(1+'Cost and Benefit Parameters'!$C$41)^N$6</f>
        <v>734644.56964225078</v>
      </c>
      <c r="O263" s="1">
        <f>Cohort_CF!O261*Mincers!J$38*(1+'Cost and Benefit Parameters'!$C$41)^O$6</f>
        <v>759944.65311091358</v>
      </c>
      <c r="P263" s="1">
        <f>Cohort_CF!P261*Mincers!K$38*(1+'Cost and Benefit Parameters'!$C$41)^P$6</f>
        <v>785644.50626719568</v>
      </c>
      <c r="Q263" s="1">
        <f>Cohort_CF!Q261*Mincers!L$38*(1+'Cost and Benefit Parameters'!$C$41)^Q$6</f>
        <v>811726.29665722826</v>
      </c>
      <c r="R263" s="1">
        <f>Cohort_CF!R261*Mincers!M$38*(1+'Cost and Benefit Parameters'!$C$41)^R$6</f>
        <v>838170.89569350239</v>
      </c>
      <c r="S263" s="1">
        <f>Cohort_CF!S261*Mincers!N$38*(1+'Cost and Benefit Parameters'!$C$41)^S$6</f>
        <v>864957.88227998419</v>
      </c>
      <c r="T263" s="1">
        <f>Cohort_CF!T261*Mincers!O$38*(1+'Cost and Benefit Parameters'!$C$41)^T$6</f>
        <v>892065.55049517483</v>
      </c>
      <c r="U263" s="1">
        <f>Cohort_CF!U261*Mincers!P$38*(1+'Cost and Benefit Parameters'!$C$41)^U$6</f>
        <v>919470.92143721622</v>
      </c>
      <c r="V263" s="1">
        <f>Cohort_CF!V261*Mincers!Q$38*(1+'Cost and Benefit Parameters'!$C$41)^V$6</f>
        <v>947149.75932067155</v>
      </c>
      <c r="W263" s="1">
        <f>Cohort_CF!W261*Mincers!R$38*(1+'Cost and Benefit Parameters'!$C$41)^W$6</f>
        <v>975076.59189945238</v>
      </c>
      <c r="X263" s="1">
        <f>Cohort_CF!X261*Mincers!S$38*(1+'Cost and Benefit Parameters'!$C$41)^X$6</f>
        <v>1003224.735274059</v>
      </c>
      <c r="Y263" s="1">
        <f>Cohort_CF!Y261*Mincers!T$38*(1+'Cost and Benefit Parameters'!$C$41)^Y$6</f>
        <v>1031566.3231245923</v>
      </c>
      <c r="Z263" s="1">
        <f>Cohort_CF!Z261*Mincers!U$38*(1+'Cost and Benefit Parameters'!$C$41)^Z$6</f>
        <v>1060072.3403931989</v>
      </c>
      <c r="AA263" s="1">
        <f>Cohort_CF!AA261*Mincers!V$38*(1+'Cost and Benefit Parameters'!$C$41)^AA$6</f>
        <v>1088712.6614214866</v>
      </c>
      <c r="AB263" s="1">
        <f>Cohort_CF!AB261*Mincers!W$38*(1+'Cost and Benefit Parameters'!$C$41)^AB$6</f>
        <v>1117456.0925295616</v>
      </c>
      <c r="AC263" s="1">
        <f>Cohort_CF!AC261*Mincers!X$38*(1+'Cost and Benefit Parameters'!$C$41)^AC$6</f>
        <v>1146270.4190041362</v>
      </c>
      <c r="AD263" s="1">
        <f>Cohort_CF!AD261*Mincers!Y$38*(1+'Cost and Benefit Parameters'!$C$41)^AD$6</f>
        <v>1175122.4564434087</v>
      </c>
      <c r="AE263" s="1">
        <f>Cohort_CF!AE261*Mincers!Z$38*(1+'Cost and Benefit Parameters'!$C$41)^AE$6</f>
        <v>1203978.1063866222</v>
      </c>
      <c r="AF263" s="1">
        <f>Cohort_CF!AF261*Mincers!AA$38*(1+'Cost and Benefit Parameters'!$C$41)^AF$6</f>
        <v>1232802.4161360296</v>
      </c>
      <c r="AG263" s="1">
        <f>Cohort_CF!AG261*Mincers!AB$38*(1+'Cost and Benefit Parameters'!$C$41)^AG$6</f>
        <v>1261559.6426587859</v>
      </c>
      <c r="AH263" s="1">
        <f>Cohort_CF!AH261*Mincers!AC$38*(1+'Cost and Benefit Parameters'!$C$41)^AH$6</f>
        <v>1290213.3204363163</v>
      </c>
      <c r="AI263" s="1">
        <f>Cohort_CF!AI261*Mincers!AD$38*(1+'Cost and Benefit Parameters'!$C$41)^AI$6</f>
        <v>1318726.3331085215</v>
      </c>
      <c r="AJ263" s="1">
        <f>Cohort_CF!AJ261*Mincers!AE$38*(1+'Cost and Benefit Parameters'!$C$41)^AJ$6</f>
        <v>1347060.9887406663</v>
      </c>
      <c r="AK263" s="1">
        <f>Cohort_CF!AK261*Mincers!AF$38*(1+'Cost and Benefit Parameters'!$C$41)^AK$6</f>
        <v>1375179.0985212622</v>
      </c>
      <c r="AL263" s="1">
        <f>Cohort_CF!AL261*Mincers!AG$38*(1+'Cost and Benefit Parameters'!$C$41)^AL$6</f>
        <v>1403042.0586806058</v>
      </c>
      <c r="AM263" s="1">
        <f>Cohort_CF!AM261*Mincers!AH$38*(1+'Cost and Benefit Parameters'!$C$41)^AM$6</f>
        <v>1430610.935401184</v>
      </c>
      <c r="AN263" s="1">
        <f>Cohort_CF!AN261*Mincers!AI$38*(1+'Cost and Benefit Parameters'!$C$41)^AN$6</f>
        <v>1457846.5524738024</v>
      </c>
      <c r="AO263" s="1">
        <f>Cohort_CF!AO261*Mincers!AJ$38*(1+'Cost and Benefit Parameters'!$C$41)^AO$6</f>
        <v>1484709.5814364515</v>
      </c>
      <c r="AP263" s="1">
        <f>Cohort_CF!AP261*Mincers!AK$38*(1+'Cost and Benefit Parameters'!$C$41)^AP$6</f>
        <v>1511160.6339172472</v>
      </c>
      <c r="AQ263" s="1">
        <f>Cohort_CF!AQ261*Mincers!AL$38*(1+'Cost and Benefit Parameters'!$C$41)^AQ$6</f>
        <v>1537160.3558880431</v>
      </c>
      <c r="AR263" s="1">
        <f>Cohort_CF!AR261*Mincers!AM$38*(1+'Cost and Benefit Parameters'!$C$41)^AR$6</f>
        <v>1562669.5235216408</v>
      </c>
      <c r="AS263" s="1">
        <f>Cohort_CF!AS261*Mincers!AN$38*(1+'Cost and Benefit Parameters'!$C$41)^AS$6</f>
        <v>1587649.1403333151</v>
      </c>
      <c r="AT263" s="1">
        <f>Cohort_CF!AT261*Mincers!AO$38*(1+'Cost and Benefit Parameters'!$C$41)^AT$6</f>
        <v>1612060.5352761736</v>
      </c>
      <c r="AU263" s="1">
        <f>Cohort_CF!AU261*Mincers!AP$38*(1+'Cost and Benefit Parameters'!$C$41)^AU$6</f>
        <v>1635865.4614504573</v>
      </c>
      <c r="AV263" s="1" t="str">
        <f>IF(AV240="","",'Cost and Benefit Parameters'!$N$26)</f>
        <v/>
      </c>
      <c r="AW263" s="1" t="str">
        <f>IF(AW240="","",'Cost and Benefit Parameters'!$N$26)</f>
        <v/>
      </c>
      <c r="AX263" s="1" t="str">
        <f>IF(AX240="","",'Cost and Benefit Parameters'!$N$26)</f>
        <v/>
      </c>
      <c r="AY263" s="1" t="str">
        <f>IF(AY240="","",'Cost and Benefit Parameters'!$N$26)</f>
        <v/>
      </c>
      <c r="AZ263" s="1" t="str">
        <f>IF(AZ240="","",'Cost and Benefit Parameters'!$N$26)</f>
        <v/>
      </c>
      <c r="BA263" s="1" t="str">
        <f>IF(BA240="","",'Cost and Benefit Parameters'!$N$26)</f>
        <v/>
      </c>
      <c r="BB263" s="1" t="str">
        <f>IF(BB240="","",'Cost and Benefit Parameters'!$N$26)</f>
        <v/>
      </c>
      <c r="BC263" s="1" t="str">
        <f>IF(BC240="","",'Cost and Benefit Parameters'!$N$26)</f>
        <v/>
      </c>
      <c r="BD263" s="1" t="str">
        <f>IF(BD240="","",'Cost and Benefit Parameters'!$N$26)</f>
        <v/>
      </c>
      <c r="BE263" s="1" t="str">
        <f>IF(BE240="","",'Cost and Benefit Parameters'!$N$26)</f>
        <v/>
      </c>
      <c r="BF263" s="1" t="str">
        <f>IF(BF240="","",'Cost and Benefit Parameters'!$N$26)</f>
        <v/>
      </c>
      <c r="BG263" s="1" t="str">
        <f>IF(BG240="","",'Cost and Benefit Parameters'!$N$26)</f>
        <v/>
      </c>
      <c r="BH263" s="1" t="str">
        <f>IF(BH240="","",'Cost and Benefit Parameters'!$N$26)</f>
        <v/>
      </c>
      <c r="BI263" s="1" t="str">
        <f>IF(BI240="","",'Cost and Benefit Parameters'!$N$26)</f>
        <v/>
      </c>
      <c r="BJ263" s="1" t="str">
        <f>IF(BJ240="","",'Cost and Benefit Parameters'!$N$26)</f>
        <v/>
      </c>
      <c r="BK263" s="1" t="str">
        <f>IF(BK240="","",'Cost and Benefit Parameters'!$N$26)</f>
        <v/>
      </c>
      <c r="BL263" s="1" t="str">
        <f>IF(BL240="","",'Cost and Benefit Parameters'!$N$26)</f>
        <v/>
      </c>
      <c r="BM263" s="1" t="str">
        <f>IF(BM240="","",'Cost and Benefit Parameters'!$N$26)</f>
        <v/>
      </c>
      <c r="BN263" s="1" t="str">
        <f>IF(BN240="","",'Cost and Benefit Parameters'!$N$26)</f>
        <v/>
      </c>
    </row>
    <row r="264" spans="1:72" x14ac:dyDescent="0.55000000000000004">
      <c r="A264" s="639"/>
      <c r="B264" t="s">
        <v>468</v>
      </c>
      <c r="H264" s="1" t="str">
        <f>IF(H241="","",'Cost and Benefit Parameters'!$N$26)</f>
        <v/>
      </c>
      <c r="I264" s="1">
        <f>Cohort_CF!I262*Mincers!C$38*(1+'Cost and Benefit Parameters'!$C$41)^I$6</f>
        <v>604676.00903125422</v>
      </c>
      <c r="J264" s="1">
        <f>Cohort_CF!J262*Mincers!D$38*(1+'Cost and Benefit Parameters'!$C$41)^J$6</f>
        <v>628132.79088324937</v>
      </c>
      <c r="K264" s="1">
        <f>Cohort_CF!K262*Mincers!E$38*(1+'Cost and Benefit Parameters'!$C$41)^K$6</f>
        <v>652108.13330870948</v>
      </c>
      <c r="L264" s="1">
        <f>Cohort_CF!L262*Mincers!F$38*(1+'Cost and Benefit Parameters'!$C$41)^L$6</f>
        <v>676592.51867435779</v>
      </c>
      <c r="M264" s="1">
        <f>Cohort_CF!M262*Mincers!G$38*(1+'Cost and Benefit Parameters'!$C$41)^M$6</f>
        <v>705867.8236159659</v>
      </c>
      <c r="N264" s="1">
        <f>Cohort_CF!N262*Mincers!H$38*(1+'Cost and Benefit Parameters'!$C$41)^N$6</f>
        <v>731053.61627165717</v>
      </c>
      <c r="O264" s="1">
        <f>Cohort_CF!O262*Mincers!I$38*(1+'Cost and Benefit Parameters'!$C$41)^O$6</f>
        <v>756683.90673151833</v>
      </c>
      <c r="P264" s="1">
        <f>Cohort_CF!P262*Mincers!J$38*(1+'Cost and Benefit Parameters'!$C$41)^P$6</f>
        <v>782742.99270424095</v>
      </c>
      <c r="Q264" s="1">
        <f>Cohort_CF!Q262*Mincers!K$38*(1+'Cost and Benefit Parameters'!$C$41)^Q$6</f>
        <v>809213.84145521163</v>
      </c>
      <c r="R264" s="1">
        <f>Cohort_CF!R262*Mincers!L$38*(1+'Cost and Benefit Parameters'!$C$41)^R$6</f>
        <v>836078.08555694495</v>
      </c>
      <c r="S264" s="1">
        <f>Cohort_CF!S262*Mincers!M$38*(1+'Cost and Benefit Parameters'!$C$41)^S$6</f>
        <v>863316.02256430732</v>
      </c>
      <c r="T264" s="1">
        <f>Cohort_CF!T262*Mincers!N$38*(1+'Cost and Benefit Parameters'!$C$41)^T$6</f>
        <v>890906.61874838371</v>
      </c>
      <c r="U264" s="1">
        <f>Cohort_CF!U262*Mincers!O$38*(1+'Cost and Benefit Parameters'!$C$41)^U$6</f>
        <v>918827.51701003022</v>
      </c>
      <c r="V264" s="1">
        <f>Cohort_CF!V262*Mincers!P$38*(1+'Cost and Benefit Parameters'!$C$41)^V$6</f>
        <v>947055.04908033251</v>
      </c>
      <c r="W264" s="1">
        <f>Cohort_CF!W262*Mincers!Q$38*(1+'Cost and Benefit Parameters'!$C$41)^W$6</f>
        <v>975564.25210029178</v>
      </c>
      <c r="X264" s="1">
        <f>Cohort_CF!X262*Mincers!R$38*(1+'Cost and Benefit Parameters'!$C$41)^X$6</f>
        <v>1004328.889656436</v>
      </c>
      <c r="Y264" s="1">
        <f>Cohort_CF!Y262*Mincers!S$38*(1+'Cost and Benefit Parameters'!$C$41)^Y$6</f>
        <v>1033321.4773322807</v>
      </c>
      <c r="Z264" s="1">
        <f>Cohort_CF!Z262*Mincers!T$38*(1+'Cost and Benefit Parameters'!$C$41)^Z$6</f>
        <v>1062513.31281833</v>
      </c>
      <c r="AA264" s="1">
        <f>Cohort_CF!AA262*Mincers!U$38*(1+'Cost and Benefit Parameters'!$C$41)^AA$6</f>
        <v>1091874.5106049946</v>
      </c>
      <c r="AB264" s="1">
        <f>Cohort_CF!AB262*Mincers!V$38*(1+'Cost and Benefit Parameters'!$C$41)^AB$6</f>
        <v>1121374.0412641312</v>
      </c>
      <c r="AC264" s="1">
        <f>Cohort_CF!AC262*Mincers!W$38*(1+'Cost and Benefit Parameters'!$C$41)^AC$6</f>
        <v>1150979.7753054486</v>
      </c>
      <c r="AD264" s="1">
        <f>Cohort_CF!AD262*Mincers!X$38*(1+'Cost and Benefit Parameters'!$C$41)^AD$6</f>
        <v>1180658.53157426</v>
      </c>
      <c r="AE264" s="1">
        <f>Cohort_CF!AE262*Mincers!Y$38*(1+'Cost and Benefit Parameters'!$C$41)^AE$6</f>
        <v>1210376.1301367111</v>
      </c>
      <c r="AF264" s="1">
        <f>Cohort_CF!AF262*Mincers!Z$38*(1+'Cost and Benefit Parameters'!$C$41)^AF$6</f>
        <v>1240097.449578221</v>
      </c>
      <c r="AG264" s="1">
        <f>Cohort_CF!AG262*Mincers!AA$38*(1+'Cost and Benefit Parameters'!$C$41)^AG$6</f>
        <v>1269786.4886201106</v>
      </c>
      <c r="AH264" s="1">
        <f>Cohort_CF!AH262*Mincers!AB$38*(1+'Cost and Benefit Parameters'!$C$41)^AH$6</f>
        <v>1299406.4319385495</v>
      </c>
      <c r="AI264" s="1">
        <f>Cohort_CF!AI262*Mincers!AC$38*(1+'Cost and Benefit Parameters'!$C$41)^AI$6</f>
        <v>1328919.7200494057</v>
      </c>
      <c r="AJ264" s="1">
        <f>Cohort_CF!AJ262*Mincers!AD$38*(1+'Cost and Benefit Parameters'!$C$41)^AJ$6</f>
        <v>1358288.1231017772</v>
      </c>
      <c r="AK264" s="1">
        <f>Cohort_CF!AK262*Mincers!AE$38*(1+'Cost and Benefit Parameters'!$C$41)^AK$6</f>
        <v>1387472.8184028866</v>
      </c>
      <c r="AL264" s="1">
        <f>Cohort_CF!AL262*Mincers!AF$38*(1+'Cost and Benefit Parameters'!$C$41)^AL$6</f>
        <v>1416434.4714768997</v>
      </c>
      <c r="AM264" s="1">
        <f>Cohort_CF!AM262*Mincers!AG$38*(1+'Cost and Benefit Parameters'!$C$41)^AM$6</f>
        <v>1445133.3204410241</v>
      </c>
      <c r="AN264" s="1">
        <f>Cohort_CF!AN262*Mincers!AH$38*(1+'Cost and Benefit Parameters'!$C$41)^AN$6</f>
        <v>1473529.2634632194</v>
      </c>
      <c r="AO264" s="1">
        <f>Cohort_CF!AO262*Mincers!AI$38*(1+'Cost and Benefit Parameters'!$C$41)^AO$6</f>
        <v>1501581.9490480167</v>
      </c>
      <c r="AP264" s="1">
        <f>Cohort_CF!AP262*Mincers!AJ$38*(1+'Cost and Benefit Parameters'!$C$41)^AP$6</f>
        <v>1529250.868879545</v>
      </c>
      <c r="AQ264" s="1">
        <f>Cohort_CF!AQ262*Mincers!AK$38*(1+'Cost and Benefit Parameters'!$C$41)^AQ$6</f>
        <v>1556495.4529347643</v>
      </c>
      <c r="AR264" s="1">
        <f>Cohort_CF!AR262*Mincers!AL$38*(1+'Cost and Benefit Parameters'!$C$41)^AR$6</f>
        <v>1583275.1665646844</v>
      </c>
      <c r="AS264" s="1">
        <f>Cohort_CF!AS262*Mincers!AM$38*(1+'Cost and Benefit Parameters'!$C$41)^AS$6</f>
        <v>1609549.6092272901</v>
      </c>
      <c r="AT264" s="1">
        <f>Cohort_CF!AT262*Mincers!AN$38*(1+'Cost and Benefit Parameters'!$C$41)^AT$6</f>
        <v>1635278.6145433143</v>
      </c>
      <c r="AU264" s="1">
        <f>Cohort_CF!AU262*Mincers!AO$38*(1+'Cost and Benefit Parameters'!$C$41)^AU$6</f>
        <v>1660422.3513344589</v>
      </c>
      <c r="AV264" s="1">
        <f>Cohort_CF!AV262*Mincers!AP$38*(1+'Cost and Benefit Parameters'!$C$41)^AV$6</f>
        <v>1684941.4252939711</v>
      </c>
      <c r="AW264" s="1" t="str">
        <f>IF(AW241="","",'Cost and Benefit Parameters'!$N$26)</f>
        <v/>
      </c>
      <c r="AX264" s="1" t="str">
        <f>IF(AX241="","",'Cost and Benefit Parameters'!$N$26)</f>
        <v/>
      </c>
      <c r="AY264" s="1" t="str">
        <f>IF(AY241="","",'Cost and Benefit Parameters'!$N$26)</f>
        <v/>
      </c>
      <c r="AZ264" s="1" t="str">
        <f>IF(AZ241="","",'Cost and Benefit Parameters'!$N$26)</f>
        <v/>
      </c>
      <c r="BA264" s="1" t="str">
        <f>IF(BA241="","",'Cost and Benefit Parameters'!$N$26)</f>
        <v/>
      </c>
      <c r="BB264" s="1" t="str">
        <f>IF(BB241="","",'Cost and Benefit Parameters'!$N$26)</f>
        <v/>
      </c>
      <c r="BC264" s="1" t="str">
        <f>IF(BC241="","",'Cost and Benefit Parameters'!$N$26)</f>
        <v/>
      </c>
      <c r="BD264" s="1" t="str">
        <f>IF(BD241="","",'Cost and Benefit Parameters'!$N$26)</f>
        <v/>
      </c>
      <c r="BE264" s="1" t="str">
        <f>IF(BE241="","",'Cost and Benefit Parameters'!$N$26)</f>
        <v/>
      </c>
      <c r="BF264" s="1" t="str">
        <f>IF(BF241="","",'Cost and Benefit Parameters'!$N$26)</f>
        <v/>
      </c>
      <c r="BG264" s="1" t="str">
        <f>IF(BG241="","",'Cost and Benefit Parameters'!$N$26)</f>
        <v/>
      </c>
      <c r="BH264" s="1" t="str">
        <f>IF(BH241="","",'Cost and Benefit Parameters'!$N$26)</f>
        <v/>
      </c>
      <c r="BI264" s="1" t="str">
        <f>IF(BI241="","",'Cost and Benefit Parameters'!$N$26)</f>
        <v/>
      </c>
      <c r="BJ264" s="1" t="str">
        <f>IF(BJ241="","",'Cost and Benefit Parameters'!$N$26)</f>
        <v/>
      </c>
      <c r="BK264" s="1" t="str">
        <f>IF(BK241="","",'Cost and Benefit Parameters'!$N$26)</f>
        <v/>
      </c>
      <c r="BL264" s="1" t="str">
        <f>IF(BL241="","",'Cost and Benefit Parameters'!$N$26)</f>
        <v/>
      </c>
      <c r="BM264" s="1" t="str">
        <f>IF(BM241="","",'Cost and Benefit Parameters'!$N$26)</f>
        <v/>
      </c>
      <c r="BN264" s="1" t="str">
        <f>IF(BN241="","",'Cost and Benefit Parameters'!$N$26)</f>
        <v/>
      </c>
    </row>
    <row r="265" spans="1:72" x14ac:dyDescent="0.55000000000000004">
      <c r="A265" s="639"/>
      <c r="B265" t="s">
        <v>469</v>
      </c>
      <c r="H265" s="1" t="str">
        <f>IF(H242="","",'Cost and Benefit Parameters'!$N$26)</f>
        <v/>
      </c>
      <c r="I265" s="1" t="str">
        <f>IF(I242="","",'Cost and Benefit Parameters'!$N$26)</f>
        <v/>
      </c>
      <c r="J265" s="1">
        <f>Cohort_CF!J263*Mincers!C$38*(1+'Cost and Benefit Parameters'!$C$41)^J$6</f>
        <v>622816.2893021917</v>
      </c>
      <c r="K265" s="1">
        <f>Cohort_CF!K263*Mincers!D$38*(1+'Cost and Benefit Parameters'!$C$41)^K$6</f>
        <v>646976.77460974688</v>
      </c>
      <c r="L265" s="1">
        <f>Cohort_CF!L263*Mincers!E$38*(1+'Cost and Benefit Parameters'!$C$41)^L$6</f>
        <v>671671.37730797089</v>
      </c>
      <c r="M265" s="1">
        <f>Cohort_CF!M263*Mincers!F$38*(1+'Cost and Benefit Parameters'!$C$41)^M$6</f>
        <v>696890.29423458863</v>
      </c>
      <c r="N265" s="1">
        <f>Cohort_CF!N263*Mincers!G$38*(1+'Cost and Benefit Parameters'!$C$41)^N$6</f>
        <v>727043.85832444474</v>
      </c>
      <c r="O265" s="1">
        <f>Cohort_CF!O263*Mincers!H$38*(1+'Cost and Benefit Parameters'!$C$41)^O$6</f>
        <v>752985.224759807</v>
      </c>
      <c r="P265" s="1">
        <f>Cohort_CF!P263*Mincers!I$38*(1+'Cost and Benefit Parameters'!$C$41)^P$6</f>
        <v>779384.42393346387</v>
      </c>
      <c r="Q265" s="1">
        <f>Cohort_CF!Q263*Mincers!J$38*(1+'Cost and Benefit Parameters'!$C$41)^Q$6</f>
        <v>806225.2824853682</v>
      </c>
      <c r="R265" s="1">
        <f>Cohort_CF!R263*Mincers!K$38*(1+'Cost and Benefit Parameters'!$C$41)^R$6</f>
        <v>833490.25669886777</v>
      </c>
      <c r="S265" s="1">
        <f>Cohort_CF!S263*Mincers!L$38*(1+'Cost and Benefit Parameters'!$C$41)^S$6</f>
        <v>861160.42812365328</v>
      </c>
      <c r="T265" s="1">
        <f>Cohort_CF!T263*Mincers!M$38*(1+'Cost and Benefit Parameters'!$C$41)^T$6</f>
        <v>889215.50324123667</v>
      </c>
      <c r="U265" s="1">
        <f>Cohort_CF!U263*Mincers!N$38*(1+'Cost and Benefit Parameters'!$C$41)^U$6</f>
        <v>917633.81731083535</v>
      </c>
      <c r="V265" s="1">
        <f>Cohort_CF!V263*Mincers!O$38*(1+'Cost and Benefit Parameters'!$C$41)^V$6</f>
        <v>946392.34252033092</v>
      </c>
      <c r="W265" s="1">
        <f>Cohort_CF!W263*Mincers!P$38*(1+'Cost and Benefit Parameters'!$C$41)^W$6</f>
        <v>975466.70055274246</v>
      </c>
      <c r="X265" s="1">
        <f>Cohort_CF!X263*Mincers!Q$38*(1+'Cost and Benefit Parameters'!$C$41)^X$6</f>
        <v>1004831.1796633005</v>
      </c>
      <c r="Y265" s="1">
        <f>Cohort_CF!Y263*Mincers!R$38*(1+'Cost and Benefit Parameters'!$C$41)^Y$6</f>
        <v>1034458.7563461291</v>
      </c>
      <c r="Z265" s="1">
        <f>Cohort_CF!Z263*Mincers!S$38*(1+'Cost and Benefit Parameters'!$C$41)^Z$6</f>
        <v>1064321.1216522492</v>
      </c>
      <c r="AA265" s="1">
        <f>Cohort_CF!AA263*Mincers!T$38*(1+'Cost and Benefit Parameters'!$C$41)^AA$6</f>
        <v>1094388.7122028798</v>
      </c>
      <c r="AB265" s="1">
        <f>Cohort_CF!AB263*Mincers!U$38*(1+'Cost and Benefit Parameters'!$C$41)^AB$6</f>
        <v>1124630.7459231445</v>
      </c>
      <c r="AC265" s="1">
        <f>Cohort_CF!AC263*Mincers!V$38*(1+'Cost and Benefit Parameters'!$C$41)^AC$6</f>
        <v>1155015.2625020554</v>
      </c>
      <c r="AD265" s="1">
        <f>Cohort_CF!AD263*Mincers!W$38*(1+'Cost and Benefit Parameters'!$C$41)^AD$6</f>
        <v>1185509.1685646118</v>
      </c>
      <c r="AE265" s="1">
        <f>Cohort_CF!AE263*Mincers!X$38*(1+'Cost and Benefit Parameters'!$C$41)^AE$6</f>
        <v>1216078.2875214878</v>
      </c>
      <c r="AF265" s="1">
        <f>Cohort_CF!AF263*Mincers!Y$38*(1+'Cost and Benefit Parameters'!$C$41)^AF$6</f>
        <v>1246687.4140408125</v>
      </c>
      <c r="AG265" s="1">
        <f>Cohort_CF!AG263*Mincers!Z$38*(1+'Cost and Benefit Parameters'!$C$41)^AG$6</f>
        <v>1277300.3730655676</v>
      </c>
      <c r="AH265" s="1">
        <f>Cohort_CF!AH263*Mincers!AA$38*(1+'Cost and Benefit Parameters'!$C$41)^AH$6</f>
        <v>1307880.0832787137</v>
      </c>
      <c r="AI265" s="1">
        <f>Cohort_CF!AI263*Mincers!AB$38*(1+'Cost and Benefit Parameters'!$C$41)^AI$6</f>
        <v>1338388.6248967058</v>
      </c>
      <c r="AJ265" s="1">
        <f>Cohort_CF!AJ263*Mincers!AC$38*(1+'Cost and Benefit Parameters'!$C$41)^AJ$6</f>
        <v>1368787.3116508878</v>
      </c>
      <c r="AK265" s="1">
        <f>Cohort_CF!AK263*Mincers!AD$38*(1+'Cost and Benefit Parameters'!$C$41)^AK$6</f>
        <v>1399036.7667948308</v>
      </c>
      <c r="AL265" s="1">
        <f>Cohort_CF!AL263*Mincers!AE$38*(1+'Cost and Benefit Parameters'!$C$41)^AL$6</f>
        <v>1429097.0029549729</v>
      </c>
      <c r="AM265" s="1">
        <f>Cohort_CF!AM263*Mincers!AF$38*(1+'Cost and Benefit Parameters'!$C$41)^AM$6</f>
        <v>1458927.5056212067</v>
      </c>
      <c r="AN265" s="1">
        <f>Cohort_CF!AN263*Mincers!AG$38*(1+'Cost and Benefit Parameters'!$C$41)^AN$6</f>
        <v>1488487.3200542547</v>
      </c>
      <c r="AO265" s="1">
        <f>Cohort_CF!AO263*Mincers!AH$38*(1+'Cost and Benefit Parameters'!$C$41)^AO$6</f>
        <v>1517735.1413671162</v>
      </c>
      <c r="AP265" s="1">
        <f>Cohort_CF!AP263*Mincers!AI$38*(1+'Cost and Benefit Parameters'!$C$41)^AP$6</f>
        <v>1546629.4075194572</v>
      </c>
      <c r="AQ265" s="1">
        <f>Cohort_CF!AQ263*Mincers!AJ$38*(1+'Cost and Benefit Parameters'!$C$41)^AQ$6</f>
        <v>1575128.3949459312</v>
      </c>
      <c r="AR265" s="1">
        <f>Cohort_CF!AR263*Mincers!AK$38*(1+'Cost and Benefit Parameters'!$C$41)^AR$6</f>
        <v>1603190.3165228073</v>
      </c>
      <c r="AS265" s="1">
        <f>Cohort_CF!AS263*Mincers!AL$38*(1+'Cost and Benefit Parameters'!$C$41)^AS$6</f>
        <v>1630773.4215616253</v>
      </c>
      <c r="AT265" s="1">
        <f>Cohort_CF!AT263*Mincers!AM$38*(1+'Cost and Benefit Parameters'!$C$41)^AT$6</f>
        <v>1657836.0975041084</v>
      </c>
      <c r="AU265" s="1">
        <f>Cohort_CF!AU263*Mincers!AN$38*(1+'Cost and Benefit Parameters'!$C$41)^AU$6</f>
        <v>1684336.9729796138</v>
      </c>
      <c r="AV265" s="1">
        <f>Cohort_CF!AV263*Mincers!AO$38*(1+'Cost and Benefit Parameters'!$C$41)^AV$6</f>
        <v>1710235.0218744928</v>
      </c>
      <c r="AW265" s="1">
        <f>Cohort_CF!AW263*Mincers!AP$38*(1+'Cost and Benefit Parameters'!$C$41)^AW$6</f>
        <v>1735489.6680527902</v>
      </c>
      <c r="AX265" s="1" t="str">
        <f>IF(AX242="","",'Cost and Benefit Parameters'!$N$26)</f>
        <v/>
      </c>
      <c r="AY265" s="1" t="str">
        <f>IF(AY242="","",'Cost and Benefit Parameters'!$N$26)</f>
        <v/>
      </c>
      <c r="AZ265" s="1" t="str">
        <f>IF(AZ242="","",'Cost and Benefit Parameters'!$N$26)</f>
        <v/>
      </c>
      <c r="BA265" s="1" t="str">
        <f>IF(BA242="","",'Cost and Benefit Parameters'!$N$26)</f>
        <v/>
      </c>
      <c r="BB265" s="1" t="str">
        <f>IF(BB242="","",'Cost and Benefit Parameters'!$N$26)</f>
        <v/>
      </c>
      <c r="BC265" s="1" t="str">
        <f>IF(BC242="","",'Cost and Benefit Parameters'!$N$26)</f>
        <v/>
      </c>
      <c r="BD265" s="1" t="str">
        <f>IF(BD242="","",'Cost and Benefit Parameters'!$N$26)</f>
        <v/>
      </c>
      <c r="BE265" s="1" t="str">
        <f>IF(BE242="","",'Cost and Benefit Parameters'!$N$26)</f>
        <v/>
      </c>
      <c r="BF265" s="1" t="str">
        <f>IF(BF242="","",'Cost and Benefit Parameters'!$N$26)</f>
        <v/>
      </c>
      <c r="BG265" s="1" t="str">
        <f>IF(BG242="","",'Cost and Benefit Parameters'!$N$26)</f>
        <v/>
      </c>
      <c r="BH265" s="1" t="str">
        <f>IF(BH242="","",'Cost and Benefit Parameters'!$N$26)</f>
        <v/>
      </c>
      <c r="BI265" s="1" t="str">
        <f>IF(BI242="","",'Cost and Benefit Parameters'!$N$26)</f>
        <v/>
      </c>
      <c r="BJ265" s="1" t="str">
        <f>IF(BJ242="","",'Cost and Benefit Parameters'!$N$26)</f>
        <v/>
      </c>
      <c r="BK265" s="1" t="str">
        <f>IF(BK242="","",'Cost and Benefit Parameters'!$N$26)</f>
        <v/>
      </c>
      <c r="BL265" s="1" t="str">
        <f>IF(BL242="","",'Cost and Benefit Parameters'!$N$26)</f>
        <v/>
      </c>
      <c r="BM265" s="1" t="str">
        <f>IF(BM242="","",'Cost and Benefit Parameters'!$N$26)</f>
        <v/>
      </c>
      <c r="BN265" s="1" t="str">
        <f>IF(BN242="","",'Cost and Benefit Parameters'!$N$26)</f>
        <v/>
      </c>
    </row>
    <row r="266" spans="1:72" x14ac:dyDescent="0.55000000000000004">
      <c r="A266" s="639"/>
      <c r="B266" t="s">
        <v>470</v>
      </c>
      <c r="H266" s="1" t="str">
        <f>IF(H243="","",'Cost and Benefit Parameters'!$N$26)</f>
        <v/>
      </c>
      <c r="I266" s="1" t="str">
        <f>IF(I243="","",'Cost and Benefit Parameters'!$N$26)</f>
        <v/>
      </c>
      <c r="J266" s="1" t="str">
        <f>IF(J243="","",'Cost and Benefit Parameters'!$N$26)</f>
        <v/>
      </c>
      <c r="K266" s="1">
        <f>Cohort_CF!K264*Mincers!C$38*(1+'Cost and Benefit Parameters'!$C$41)^K$6</f>
        <v>641500.77798125742</v>
      </c>
      <c r="L266" s="1">
        <f>Cohort_CF!L264*Mincers!D$38*(1+'Cost and Benefit Parameters'!$C$41)^L$6</f>
        <v>666386.07784803933</v>
      </c>
      <c r="M266" s="1">
        <f>Cohort_CF!M264*Mincers!E$38*(1+'Cost and Benefit Parameters'!$C$41)^M$6</f>
        <v>691821.51862721005</v>
      </c>
      <c r="N266" s="1">
        <f>Cohort_CF!N264*Mincers!F$38*(1+'Cost and Benefit Parameters'!$C$41)^N$6</f>
        <v>717797.00306162611</v>
      </c>
      <c r="O266" s="1">
        <f>Cohort_CF!O264*Mincers!G$38*(1+'Cost and Benefit Parameters'!$C$41)^O$6</f>
        <v>748855.1740741781</v>
      </c>
      <c r="P266" s="1">
        <f>Cohort_CF!P264*Mincers!H$38*(1+'Cost and Benefit Parameters'!$C$41)^P$6</f>
        <v>775574.78150260111</v>
      </c>
      <c r="Q266" s="1">
        <f>Cohort_CF!Q264*Mincers!I$38*(1+'Cost and Benefit Parameters'!$C$41)^Q$6</f>
        <v>802765.95665146783</v>
      </c>
      <c r="R266" s="1">
        <f>Cohort_CF!R264*Mincers!J$38*(1+'Cost and Benefit Parameters'!$C$41)^R$6</f>
        <v>830412.04095992912</v>
      </c>
      <c r="S266" s="1">
        <f>Cohort_CF!S264*Mincers!K$38*(1+'Cost and Benefit Parameters'!$C$41)^S$6</f>
        <v>858494.96439983381</v>
      </c>
      <c r="T266" s="1">
        <f>Cohort_CF!T264*Mincers!L$38*(1+'Cost and Benefit Parameters'!$C$41)^T$6</f>
        <v>886995.240967363</v>
      </c>
      <c r="U266" s="1">
        <f>Cohort_CF!U264*Mincers!M$38*(1+'Cost and Benefit Parameters'!$C$41)^U$6</f>
        <v>915891.96833847382</v>
      </c>
      <c r="V266" s="1">
        <f>Cohort_CF!V264*Mincers!N$38*(1+'Cost and Benefit Parameters'!$C$41)^V$6</f>
        <v>945162.83183016023</v>
      </c>
      <c r="W266" s="1">
        <f>Cohort_CF!W264*Mincers!O$38*(1+'Cost and Benefit Parameters'!$C$41)^W$6</f>
        <v>974784.11279594083</v>
      </c>
      <c r="X266" s="1">
        <f>Cohort_CF!X264*Mincers!P$38*(1+'Cost and Benefit Parameters'!$C$41)^X$6</f>
        <v>1004730.7015693248</v>
      </c>
      <c r="Y266" s="1">
        <f>Cohort_CF!Y264*Mincers!Q$38*(1+'Cost and Benefit Parameters'!$C$41)^Y$6</f>
        <v>1034976.1150531995</v>
      </c>
      <c r="Z266" s="1">
        <f>Cohort_CF!Z264*Mincers!R$38*(1+'Cost and Benefit Parameters'!$C$41)^Z$6</f>
        <v>1065492.5190365128</v>
      </c>
      <c r="AA266" s="1">
        <f>Cohort_CF!AA264*Mincers!S$38*(1+'Cost and Benefit Parameters'!$C$41)^AA$6</f>
        <v>1096250.7553018164</v>
      </c>
      <c r="AB266" s="1">
        <f>Cohort_CF!AB264*Mincers!T$38*(1+'Cost and Benefit Parameters'!$C$41)^AB$6</f>
        <v>1127220.3735689663</v>
      </c>
      <c r="AC266" s="1">
        <f>Cohort_CF!AC264*Mincers!U$38*(1+'Cost and Benefit Parameters'!$C$41)^AC$6</f>
        <v>1158369.6683008389</v>
      </c>
      <c r="AD266" s="1">
        <f>Cohort_CF!AD264*Mincers!V$38*(1+'Cost and Benefit Parameters'!$C$41)^AD$6</f>
        <v>1189665.7203771167</v>
      </c>
      <c r="AE266" s="1">
        <f>Cohort_CF!AE264*Mincers!W$38*(1+'Cost and Benefit Parameters'!$C$41)^AE$6</f>
        <v>1221074.44362155</v>
      </c>
      <c r="AF266" s="1">
        <f>Cohort_CF!AF264*Mincers!X$38*(1+'Cost and Benefit Parameters'!$C$41)^AF$6</f>
        <v>1252560.6361471326</v>
      </c>
      <c r="AG266" s="1">
        <f>Cohort_CF!AG264*Mincers!Y$38*(1+'Cost and Benefit Parameters'!$C$41)^AG$6</f>
        <v>1284088.0364620369</v>
      </c>
      <c r="AH266" s="1">
        <f>Cohort_CF!AH264*Mincers!Z$38*(1+'Cost and Benefit Parameters'!$C$41)^AH$6</f>
        <v>1315619.3842575345</v>
      </c>
      <c r="AI266" s="1">
        <f>Cohort_CF!AI264*Mincers!AA$38*(1+'Cost and Benefit Parameters'!$C$41)^AI$6</f>
        <v>1347116.4857770749</v>
      </c>
      <c r="AJ266" s="1">
        <f>Cohort_CF!AJ264*Mincers!AB$38*(1+'Cost and Benefit Parameters'!$C$41)^AJ$6</f>
        <v>1378540.2836436071</v>
      </c>
      <c r="AK266" s="1">
        <f>Cohort_CF!AK264*Mincers!AC$38*(1+'Cost and Benefit Parameters'!$C$41)^AK$6</f>
        <v>1409850.9310004145</v>
      </c>
      <c r="AL266" s="1">
        <f>Cohort_CF!AL264*Mincers!AD$38*(1+'Cost and Benefit Parameters'!$C$41)^AL$6</f>
        <v>1441007.8697986754</v>
      </c>
      <c r="AM266" s="1">
        <f>Cohort_CF!AM264*Mincers!AE$38*(1+'Cost and Benefit Parameters'!$C$41)^AM$6</f>
        <v>1471969.9130436222</v>
      </c>
      <c r="AN266" s="1">
        <f>Cohort_CF!AN264*Mincers!AF$38*(1+'Cost and Benefit Parameters'!$C$41)^AN$6</f>
        <v>1502695.3307898426</v>
      </c>
      <c r="AO266" s="1">
        <f>Cohort_CF!AO264*Mincers!AG$38*(1+'Cost and Benefit Parameters'!$C$41)^AO$6</f>
        <v>1533141.9396558825</v>
      </c>
      <c r="AP266" s="1">
        <f>Cohort_CF!AP264*Mincers!AH$38*(1+'Cost and Benefit Parameters'!$C$41)^AP$6</f>
        <v>1563267.1956081295</v>
      </c>
      <c r="AQ266" s="1">
        <f>Cohort_CF!AQ264*Mincers!AI$38*(1+'Cost and Benefit Parameters'!$C$41)^AQ$6</f>
        <v>1593028.2897450407</v>
      </c>
      <c r="AR266" s="1">
        <f>Cohort_CF!AR264*Mincers!AJ$38*(1+'Cost and Benefit Parameters'!$C$41)^AR$6</f>
        <v>1622382.246794309</v>
      </c>
      <c r="AS266" s="1">
        <f>Cohort_CF!AS264*Mincers!AK$38*(1+'Cost and Benefit Parameters'!$C$41)^AS$6</f>
        <v>1651286.0260184917</v>
      </c>
      <c r="AT266" s="1">
        <f>Cohort_CF!AT264*Mincers!AL$38*(1+'Cost and Benefit Parameters'!$C$41)^AT$6</f>
        <v>1679696.6242084736</v>
      </c>
      <c r="AU266" s="1">
        <f>Cohort_CF!AU264*Mincers!AM$38*(1+'Cost and Benefit Parameters'!$C$41)^AU$6</f>
        <v>1707571.1804292318</v>
      </c>
      <c r="AV266" s="1">
        <f>Cohort_CF!AV264*Mincers!AN$38*(1+'Cost and Benefit Parameters'!$C$41)^AV$6</f>
        <v>1734867.0821690024</v>
      </c>
      <c r="AW266" s="1">
        <f>Cohort_CF!AW264*Mincers!AO$38*(1+'Cost and Benefit Parameters'!$C$41)^AW$6</f>
        <v>1761542.0725307276</v>
      </c>
      <c r="AX266" s="1">
        <f>Cohort_CF!AX264*Mincers!AP$38*(1+'Cost and Benefit Parameters'!$C$41)^AX$6</f>
        <v>1787554.3580943737</v>
      </c>
      <c r="AY266" s="1" t="str">
        <f>IF(AY243="","",'Cost and Benefit Parameters'!$N$26)</f>
        <v/>
      </c>
      <c r="AZ266" s="1" t="str">
        <f>IF(AZ243="","",'Cost and Benefit Parameters'!$N$26)</f>
        <v/>
      </c>
      <c r="BA266" s="1" t="str">
        <f>IF(BA243="","",'Cost and Benefit Parameters'!$N$26)</f>
        <v/>
      </c>
      <c r="BB266" s="1" t="str">
        <f>IF(BB243="","",'Cost and Benefit Parameters'!$N$26)</f>
        <v/>
      </c>
      <c r="BC266" s="1" t="str">
        <f>IF(BC243="","",'Cost and Benefit Parameters'!$N$26)</f>
        <v/>
      </c>
      <c r="BD266" s="1" t="str">
        <f>IF(BD243="","",'Cost and Benefit Parameters'!$N$26)</f>
        <v/>
      </c>
      <c r="BE266" s="1" t="str">
        <f>IF(BE243="","",'Cost and Benefit Parameters'!$N$26)</f>
        <v/>
      </c>
      <c r="BF266" s="1" t="str">
        <f>IF(BF243="","",'Cost and Benefit Parameters'!$N$26)</f>
        <v/>
      </c>
      <c r="BG266" s="1" t="str">
        <f>IF(BG243="","",'Cost and Benefit Parameters'!$N$26)</f>
        <v/>
      </c>
      <c r="BH266" s="1" t="str">
        <f>IF(BH243="","",'Cost and Benefit Parameters'!$N$26)</f>
        <v/>
      </c>
      <c r="BI266" s="1" t="str">
        <f>IF(BI243="","",'Cost and Benefit Parameters'!$N$26)</f>
        <v/>
      </c>
      <c r="BJ266" s="1" t="str">
        <f>IF(BJ243="","",'Cost and Benefit Parameters'!$N$26)</f>
        <v/>
      </c>
      <c r="BK266" s="1" t="str">
        <f>IF(BK243="","",'Cost and Benefit Parameters'!$N$26)</f>
        <v/>
      </c>
      <c r="BL266" s="1" t="str">
        <f>IF(BL243="","",'Cost and Benefit Parameters'!$N$26)</f>
        <v/>
      </c>
      <c r="BM266" s="1" t="str">
        <f>IF(BM243="","",'Cost and Benefit Parameters'!$N$26)</f>
        <v/>
      </c>
      <c r="BN266" s="1" t="str">
        <f>IF(BN243="","",'Cost and Benefit Parameters'!$N$26)</f>
        <v/>
      </c>
    </row>
    <row r="267" spans="1:72" x14ac:dyDescent="0.55000000000000004">
      <c r="A267" s="639"/>
      <c r="B267" t="s">
        <v>471</v>
      </c>
      <c r="H267" s="1" t="str">
        <f>IF(H244="","",'Cost and Benefit Parameters'!$N$26)</f>
        <v/>
      </c>
      <c r="I267" s="1" t="str">
        <f>IF(I244="","",'Cost and Benefit Parameters'!$N$26)</f>
        <v/>
      </c>
      <c r="J267" s="1" t="str">
        <f>IF(J244="","",'Cost and Benefit Parameters'!$N$26)</f>
        <v/>
      </c>
      <c r="K267" s="1" t="str">
        <f>IF(K244="","",'Cost and Benefit Parameters'!$N$26)</f>
        <v/>
      </c>
      <c r="L267" s="1">
        <f>Cohort_CF!L265*Mincers!C$38*(1+'Cost and Benefit Parameters'!$C$41)^L$6</f>
        <v>660745.8013206952</v>
      </c>
      <c r="M267" s="1">
        <f>Cohort_CF!M265*Mincers!D$38*(1+'Cost and Benefit Parameters'!$C$41)^M$6</f>
        <v>686377.66018348048</v>
      </c>
      <c r="N267" s="1">
        <f>Cohort_CF!N265*Mincers!E$38*(1+'Cost and Benefit Parameters'!$C$41)^N$6</f>
        <v>712576.1641860262</v>
      </c>
      <c r="O267" s="1">
        <f>Cohort_CF!O265*Mincers!F$38*(1+'Cost and Benefit Parameters'!$C$41)^O$6</f>
        <v>739330.91315347492</v>
      </c>
      <c r="P267" s="1">
        <f>Cohort_CF!P265*Mincers!G$38*(1+'Cost and Benefit Parameters'!$C$41)^P$6</f>
        <v>771320.82929640345</v>
      </c>
      <c r="Q267" s="1">
        <f>Cohort_CF!Q265*Mincers!H$38*(1+'Cost and Benefit Parameters'!$C$41)^Q$6</f>
        <v>798842.02494767925</v>
      </c>
      <c r="R267" s="1">
        <f>Cohort_CF!R265*Mincers!I$38*(1+'Cost and Benefit Parameters'!$C$41)^R$6</f>
        <v>826848.93535101169</v>
      </c>
      <c r="S267" s="1">
        <f>Cohort_CF!S265*Mincers!J$38*(1+'Cost and Benefit Parameters'!$C$41)^S$6</f>
        <v>855324.40218872693</v>
      </c>
      <c r="T267" s="1">
        <f>Cohort_CF!T265*Mincers!K$38*(1+'Cost and Benefit Parameters'!$C$41)^T$6</f>
        <v>884249.81333182892</v>
      </c>
      <c r="U267" s="1">
        <f>Cohort_CF!U265*Mincers!L$38*(1+'Cost and Benefit Parameters'!$C$41)^U$6</f>
        <v>913605.09819638391</v>
      </c>
      <c r="V267" s="1">
        <f>Cohort_CF!V265*Mincers!M$38*(1+'Cost and Benefit Parameters'!$C$41)^V$6</f>
        <v>943368.72738862794</v>
      </c>
      <c r="W267" s="1">
        <f>Cohort_CF!W265*Mincers!N$38*(1+'Cost and Benefit Parameters'!$C$41)^W$6</f>
        <v>973517.71678506501</v>
      </c>
      <c r="X267" s="1">
        <f>Cohort_CF!X265*Mincers!O$38*(1+'Cost and Benefit Parameters'!$C$41)^X$6</f>
        <v>1004027.6361798191</v>
      </c>
      <c r="Y267" s="1">
        <f>Cohort_CF!Y265*Mincers!P$38*(1+'Cost and Benefit Parameters'!$C$41)^Y$6</f>
        <v>1034872.6226164046</v>
      </c>
      <c r="Z267" s="1">
        <f>Cohort_CF!Z265*Mincers!Q$38*(1+'Cost and Benefit Parameters'!$C$41)^Z$6</f>
        <v>1066025.3985047955</v>
      </c>
      <c r="AA267" s="1">
        <f>Cohort_CF!AA265*Mincers!R$38*(1+'Cost and Benefit Parameters'!$C$41)^AA$6</f>
        <v>1097457.2946076081</v>
      </c>
      <c r="AB267" s="1">
        <f>Cohort_CF!AB265*Mincers!S$38*(1+'Cost and Benefit Parameters'!$C$41)^AB$6</f>
        <v>1129138.2779608711</v>
      </c>
      <c r="AC267" s="1">
        <f>Cohort_CF!AC265*Mincers!T$38*(1+'Cost and Benefit Parameters'!$C$41)^AC$6</f>
        <v>1161036.9847760354</v>
      </c>
      <c r="AD267" s="1">
        <f>Cohort_CF!AD265*Mincers!U$38*(1+'Cost and Benefit Parameters'!$C$41)^AD$6</f>
        <v>1193120.758349864</v>
      </c>
      <c r="AE267" s="1">
        <f>Cohort_CF!AE265*Mincers!V$38*(1+'Cost and Benefit Parameters'!$C$41)^AE$6</f>
        <v>1225355.6919884302</v>
      </c>
      <c r="AF267" s="1">
        <f>Cohort_CF!AF265*Mincers!W$38*(1+'Cost and Benefit Parameters'!$C$41)^AF$6</f>
        <v>1257706.6769301968</v>
      </c>
      <c r="AG267" s="1">
        <f>Cohort_CF!AG265*Mincers!X$38*(1+'Cost and Benefit Parameters'!$C$41)^AG$6</f>
        <v>1290137.4552315464</v>
      </c>
      <c r="AH267" s="1">
        <f>Cohort_CF!AH265*Mincers!Y$38*(1+'Cost and Benefit Parameters'!$C$41)^AH$6</f>
        <v>1322610.677555898</v>
      </c>
      <c r="AI267" s="1">
        <f>Cohort_CF!AI265*Mincers!Z$38*(1+'Cost and Benefit Parameters'!$C$41)^AI$6</f>
        <v>1355087.9657852605</v>
      </c>
      <c r="AJ267" s="1">
        <f>Cohort_CF!AJ265*Mincers!AA$38*(1+'Cost and Benefit Parameters'!$C$41)^AJ$6</f>
        <v>1387529.9803503873</v>
      </c>
      <c r="AK267" s="1">
        <f>Cohort_CF!AK265*Mincers!AB$38*(1+'Cost and Benefit Parameters'!$C$41)^AK$6</f>
        <v>1419896.4921529156</v>
      </c>
      <c r="AL267" s="1">
        <f>Cohort_CF!AL265*Mincers!AC$38*(1+'Cost and Benefit Parameters'!$C$41)^AL$6</f>
        <v>1452146.4589304267</v>
      </c>
      <c r="AM267" s="1">
        <f>Cohort_CF!AM265*Mincers!AD$38*(1+'Cost and Benefit Parameters'!$C$41)^AM$6</f>
        <v>1484238.1058926356</v>
      </c>
      <c r="AN267" s="1">
        <f>Cohort_CF!AN265*Mincers!AE$38*(1+'Cost and Benefit Parameters'!$C$41)^AN$6</f>
        <v>1516129.0104349307</v>
      </c>
      <c r="AO267" s="1">
        <f>Cohort_CF!AO265*Mincers!AF$38*(1+'Cost and Benefit Parameters'!$C$41)^AO$6</f>
        <v>1547776.1907135383</v>
      </c>
      <c r="AP267" s="1">
        <f>Cohort_CF!AP265*Mincers!AG$38*(1+'Cost and Benefit Parameters'!$C$41)^AP$6</f>
        <v>1579136.1978455589</v>
      </c>
      <c r="AQ267" s="1">
        <f>Cohort_CF!AQ265*Mincers!AH$38*(1+'Cost and Benefit Parameters'!$C$41)^AQ$6</f>
        <v>1610165.2114763733</v>
      </c>
      <c r="AR267" s="1">
        <f>Cohort_CF!AR265*Mincers!AI$38*(1+'Cost and Benefit Parameters'!$C$41)^AR$6</f>
        <v>1640819.138437392</v>
      </c>
      <c r="AS267" s="1">
        <f>Cohort_CF!AS265*Mincers!AJ$38*(1+'Cost and Benefit Parameters'!$C$41)^AS$6</f>
        <v>1671053.7141981386</v>
      </c>
      <c r="AT267" s="1">
        <f>Cohort_CF!AT265*Mincers!AK$38*(1+'Cost and Benefit Parameters'!$C$41)^AT$6</f>
        <v>1700824.606799046</v>
      </c>
      <c r="AU267" s="1">
        <f>Cohort_CF!AU265*Mincers!AL$38*(1+'Cost and Benefit Parameters'!$C$41)^AU$6</f>
        <v>1730087.5229347281</v>
      </c>
      <c r="AV267" s="1">
        <f>Cohort_CF!AV265*Mincers!AM$38*(1+'Cost and Benefit Parameters'!$C$41)^AV$6</f>
        <v>1758798.315842109</v>
      </c>
      <c r="AW267" s="1">
        <f>Cohort_CF!AW265*Mincers!AN$38*(1+'Cost and Benefit Parameters'!$C$41)^AW$6</f>
        <v>1786913.0946340724</v>
      </c>
      <c r="AX267" s="1">
        <f>Cohort_CF!AX265*Mincers!AO$38*(1+'Cost and Benefit Parameters'!$C$41)^AX$6</f>
        <v>1814388.3347066492</v>
      </c>
      <c r="AY267" s="1">
        <f>Cohort_CF!AY265*Mincers!AP$38*(1+'Cost and Benefit Parameters'!$C$41)^AY$6</f>
        <v>1841180.9888372049</v>
      </c>
      <c r="AZ267" s="1" t="str">
        <f>IF(AZ244="","",'Cost and Benefit Parameters'!$N$26)</f>
        <v/>
      </c>
      <c r="BA267" s="1" t="str">
        <f>IF(BA244="","",'Cost and Benefit Parameters'!$N$26)</f>
        <v/>
      </c>
      <c r="BB267" s="1" t="str">
        <f>IF(BB244="","",'Cost and Benefit Parameters'!$N$26)</f>
        <v/>
      </c>
      <c r="BC267" s="1" t="str">
        <f>IF(BC244="","",'Cost and Benefit Parameters'!$N$26)</f>
        <v/>
      </c>
      <c r="BD267" s="1" t="str">
        <f>IF(BD244="","",'Cost and Benefit Parameters'!$N$26)</f>
        <v/>
      </c>
      <c r="BE267" s="1" t="str">
        <f>IF(BE244="","",'Cost and Benefit Parameters'!$N$26)</f>
        <v/>
      </c>
      <c r="BF267" s="1" t="str">
        <f>IF(BF244="","",'Cost and Benefit Parameters'!$N$26)</f>
        <v/>
      </c>
      <c r="BG267" s="1" t="str">
        <f>IF(BG244="","",'Cost and Benefit Parameters'!$N$26)</f>
        <v/>
      </c>
      <c r="BH267" s="1" t="str">
        <f>IF(BH244="","",'Cost and Benefit Parameters'!$N$26)</f>
        <v/>
      </c>
      <c r="BI267" s="1" t="str">
        <f>IF(BI244="","",'Cost and Benefit Parameters'!$N$26)</f>
        <v/>
      </c>
      <c r="BJ267" s="1" t="str">
        <f>IF(BJ244="","",'Cost and Benefit Parameters'!$N$26)</f>
        <v/>
      </c>
      <c r="BK267" s="1" t="str">
        <f>IF(BK244="","",'Cost and Benefit Parameters'!$N$26)</f>
        <v/>
      </c>
      <c r="BL267" s="1" t="str">
        <f>IF(BL244="","",'Cost and Benefit Parameters'!$N$26)</f>
        <v/>
      </c>
      <c r="BM267" s="1" t="str">
        <f>IF(BM244="","",'Cost and Benefit Parameters'!$N$26)</f>
        <v/>
      </c>
      <c r="BN267" s="1" t="str">
        <f>IF(BN244="","",'Cost and Benefit Parameters'!$N$26)</f>
        <v/>
      </c>
    </row>
    <row r="268" spans="1:72" x14ac:dyDescent="0.55000000000000004">
      <c r="A268" s="639"/>
      <c r="B268" t="s">
        <v>472</v>
      </c>
      <c r="H268" s="1" t="str">
        <f>IF(H245="","",'Cost and Benefit Parameters'!$N$26)</f>
        <v/>
      </c>
      <c r="I268" s="1" t="str">
        <f>IF(I245="","",'Cost and Benefit Parameters'!$N$26)</f>
        <v/>
      </c>
      <c r="J268" s="1" t="str">
        <f>IF(J245="","",'Cost and Benefit Parameters'!$N$26)</f>
        <v/>
      </c>
      <c r="K268" s="1" t="str">
        <f>IF(K245="","",'Cost and Benefit Parameters'!$N$26)</f>
        <v/>
      </c>
      <c r="L268" s="1" t="str">
        <f>IF(L245="","",'Cost and Benefit Parameters'!$N$26)</f>
        <v/>
      </c>
      <c r="M268" s="1">
        <f>Cohort_CF!M266*Mincers!C$38*(1+'Cost and Benefit Parameters'!$C$41)^M$6</f>
        <v>680568.17536031618</v>
      </c>
      <c r="N268" s="1">
        <f>Cohort_CF!N266*Mincers!D$38*(1+'Cost and Benefit Parameters'!$C$41)^N$6</f>
        <v>706968.98998898489</v>
      </c>
      <c r="O268" s="1">
        <f>Cohort_CF!O266*Mincers!E$38*(1+'Cost and Benefit Parameters'!$C$41)^O$6</f>
        <v>733953.44911160704</v>
      </c>
      <c r="P268" s="1">
        <f>Cohort_CF!P266*Mincers!F$38*(1+'Cost and Benefit Parameters'!$C$41)^P$6</f>
        <v>761510.84054807923</v>
      </c>
      <c r="Q268" s="1">
        <f>Cohort_CF!Q266*Mincers!G$38*(1+'Cost and Benefit Parameters'!$C$41)^Q$6</f>
        <v>794460.45417529566</v>
      </c>
      <c r="R268" s="1">
        <f>Cohort_CF!R266*Mincers!H$38*(1+'Cost and Benefit Parameters'!$C$41)^R$6</f>
        <v>822807.28569610952</v>
      </c>
      <c r="S268" s="1">
        <f>Cohort_CF!S266*Mincers!I$38*(1+'Cost and Benefit Parameters'!$C$41)^S$6</f>
        <v>851654.40341154195</v>
      </c>
      <c r="T268" s="1">
        <f>Cohort_CF!T266*Mincers!J$38*(1+'Cost and Benefit Parameters'!$C$41)^T$6</f>
        <v>880984.13425438886</v>
      </c>
      <c r="U268" s="1">
        <f>Cohort_CF!U266*Mincers!K$38*(1+'Cost and Benefit Parameters'!$C$41)^U$6</f>
        <v>910777.30773178383</v>
      </c>
      <c r="V268" s="1">
        <f>Cohort_CF!V266*Mincers!L$38*(1+'Cost and Benefit Parameters'!$C$41)^V$6</f>
        <v>941013.25114227529</v>
      </c>
      <c r="W268" s="1">
        <f>Cohort_CF!W266*Mincers!M$38*(1+'Cost and Benefit Parameters'!$C$41)^W$6</f>
        <v>971669.78921028669</v>
      </c>
      <c r="X268" s="1">
        <f>Cohort_CF!X266*Mincers!N$38*(1+'Cost and Benefit Parameters'!$C$41)^X$6</f>
        <v>1002723.248288617</v>
      </c>
      <c r="Y268" s="1">
        <f>Cohort_CF!Y266*Mincers!O$38*(1+'Cost and Benefit Parameters'!$C$41)^Y$6</f>
        <v>1034148.4652652136</v>
      </c>
      <c r="Z268" s="1">
        <f>Cohort_CF!Z266*Mincers!P$38*(1+'Cost and Benefit Parameters'!$C$41)^Z$6</f>
        <v>1065918.8012948965</v>
      </c>
      <c r="AA268" s="1">
        <f>Cohort_CF!AA266*Mincers!Q$38*(1+'Cost and Benefit Parameters'!$C$41)^AA$6</f>
        <v>1098006.1604599392</v>
      </c>
      <c r="AB268" s="1">
        <f>Cohort_CF!AB266*Mincers!R$38*(1+'Cost and Benefit Parameters'!$C$41)^AB$6</f>
        <v>1130381.0134458365</v>
      </c>
      <c r="AC268" s="1">
        <f>Cohort_CF!AC266*Mincers!S$38*(1+'Cost and Benefit Parameters'!$C$41)^AC$6</f>
        <v>1163012.4262996973</v>
      </c>
      <c r="AD268" s="1">
        <f>Cohort_CF!AD266*Mincers!T$38*(1+'Cost and Benefit Parameters'!$C$41)^AD$6</f>
        <v>1195868.0943193163</v>
      </c>
      <c r="AE268" s="1">
        <f>Cohort_CF!AE266*Mincers!U$38*(1+'Cost and Benefit Parameters'!$C$41)^AE$6</f>
        <v>1228914.3811003598</v>
      </c>
      <c r="AF268" s="1">
        <f>Cohort_CF!AF266*Mincers!V$38*(1+'Cost and Benefit Parameters'!$C$41)^AF$6</f>
        <v>1262116.3627480834</v>
      </c>
      <c r="AG268" s="1">
        <f>Cohort_CF!AG266*Mincers!W$38*(1+'Cost and Benefit Parameters'!$C$41)^AG$6</f>
        <v>1295437.8772381025</v>
      </c>
      <c r="AH268" s="1">
        <f>Cohort_CF!AH266*Mincers!X$38*(1+'Cost and Benefit Parameters'!$C$41)^AH$6</f>
        <v>1328841.5788884929</v>
      </c>
      <c r="AI268" s="1">
        <f>Cohort_CF!AI266*Mincers!Y$38*(1+'Cost and Benefit Parameters'!$C$41)^AI$6</f>
        <v>1362288.9978825748</v>
      </c>
      <c r="AJ268" s="1">
        <f>Cohort_CF!AJ266*Mincers!Z$38*(1+'Cost and Benefit Parameters'!$C$41)^AJ$6</f>
        <v>1395740.6047588182</v>
      </c>
      <c r="AK268" s="1">
        <f>Cohort_CF!AK266*Mincers!AA$38*(1+'Cost and Benefit Parameters'!$C$41)^AK$6</f>
        <v>1429155.8797608991</v>
      </c>
      <c r="AL268" s="1">
        <f>Cohort_CF!AL266*Mincers!AB$38*(1+'Cost and Benefit Parameters'!$C$41)^AL$6</f>
        <v>1462493.3869175026</v>
      </c>
      <c r="AM268" s="1">
        <f>Cohort_CF!AM266*Mincers!AC$38*(1+'Cost and Benefit Parameters'!$C$41)^AM$6</f>
        <v>1495710.8526983396</v>
      </c>
      <c r="AN268" s="1">
        <f>Cohort_CF!AN266*Mincers!AD$38*(1+'Cost and Benefit Parameters'!$C$41)^AN$6</f>
        <v>1528765.2490694146</v>
      </c>
      <c r="AO268" s="1">
        <f>Cohort_CF!AO266*Mincers!AE$38*(1+'Cost and Benefit Parameters'!$C$41)^AO$6</f>
        <v>1561612.8807479788</v>
      </c>
      <c r="AP268" s="1">
        <f>Cohort_CF!AP266*Mincers!AF$38*(1+'Cost and Benefit Parameters'!$C$41)^AP$6</f>
        <v>1594209.4764349442</v>
      </c>
      <c r="AQ268" s="1">
        <f>Cohort_CF!AQ266*Mincers!AG$38*(1+'Cost and Benefit Parameters'!$C$41)^AQ$6</f>
        <v>1626510.2837809254</v>
      </c>
      <c r="AR268" s="1">
        <f>Cohort_CF!AR266*Mincers!AH$38*(1+'Cost and Benefit Parameters'!$C$41)^AR$6</f>
        <v>1658470.1678206644</v>
      </c>
      <c r="AS268" s="1">
        <f>Cohort_CF!AS266*Mincers!AI$38*(1+'Cost and Benefit Parameters'!$C$41)^AS$6</f>
        <v>1690043.712590514</v>
      </c>
      <c r="AT268" s="1">
        <f>Cohort_CF!AT266*Mincers!AJ$38*(1+'Cost and Benefit Parameters'!$C$41)^AT$6</f>
        <v>1721185.3256240822</v>
      </c>
      <c r="AU268" s="1">
        <f>Cohort_CF!AU266*Mincers!AK$38*(1+'Cost and Benefit Parameters'!$C$41)^AU$6</f>
        <v>1751849.3450030177</v>
      </c>
      <c r="AV268" s="1">
        <f>Cohort_CF!AV266*Mincers!AL$38*(1+'Cost and Benefit Parameters'!$C$41)^AV$6</f>
        <v>1781990.1486227699</v>
      </c>
      <c r="AW268" s="1">
        <f>Cohort_CF!AW266*Mincers!AM$38*(1+'Cost and Benefit Parameters'!$C$41)^AW$6</f>
        <v>1811562.2653173723</v>
      </c>
      <c r="AX268" s="1">
        <f>Cohort_CF!AX266*Mincers!AN$38*(1+'Cost and Benefit Parameters'!$C$41)^AX$6</f>
        <v>1840520.4874730944</v>
      </c>
      <c r="AY268" s="1">
        <f>Cohort_CF!AY266*Mincers!AO$38*(1+'Cost and Benefit Parameters'!$C$41)^AY$6</f>
        <v>1868819.9847478485</v>
      </c>
      <c r="AZ268" s="1">
        <f>Cohort_CF!AZ266*Mincers!AP$38*(1+'Cost and Benefit Parameters'!$C$41)^AZ$6</f>
        <v>1896416.418502321</v>
      </c>
      <c r="BA268" s="1" t="str">
        <f>IF(BA245="","",'Cost and Benefit Parameters'!$N$26)</f>
        <v/>
      </c>
      <c r="BB268" s="1" t="str">
        <f>IF(BB245="","",'Cost and Benefit Parameters'!$N$26)</f>
        <v/>
      </c>
      <c r="BC268" s="1" t="str">
        <f>IF(BC245="","",'Cost and Benefit Parameters'!$N$26)</f>
        <v/>
      </c>
      <c r="BD268" s="1" t="str">
        <f>IF(BD245="","",'Cost and Benefit Parameters'!$N$26)</f>
        <v/>
      </c>
      <c r="BE268" s="1" t="str">
        <f>IF(BE245="","",'Cost and Benefit Parameters'!$N$26)</f>
        <v/>
      </c>
      <c r="BF268" s="1" t="str">
        <f>IF(BF245="","",'Cost and Benefit Parameters'!$N$26)</f>
        <v/>
      </c>
      <c r="BG268" s="1" t="str">
        <f>IF(BG245="","",'Cost and Benefit Parameters'!$N$26)</f>
        <v/>
      </c>
      <c r="BH268" s="1" t="str">
        <f>IF(BH245="","",'Cost and Benefit Parameters'!$N$26)</f>
        <v/>
      </c>
      <c r="BI268" s="1" t="str">
        <f>IF(BI245="","",'Cost and Benefit Parameters'!$N$26)</f>
        <v/>
      </c>
      <c r="BJ268" s="1" t="str">
        <f>IF(BJ245="","",'Cost and Benefit Parameters'!$N$26)</f>
        <v/>
      </c>
      <c r="BK268" s="1" t="str">
        <f>IF(BK245="","",'Cost and Benefit Parameters'!$N$26)</f>
        <v/>
      </c>
      <c r="BL268" s="1" t="str">
        <f>IF(BL245="","",'Cost and Benefit Parameters'!$N$26)</f>
        <v/>
      </c>
      <c r="BM268" s="1" t="str">
        <f>IF(BM245="","",'Cost and Benefit Parameters'!$N$26)</f>
        <v/>
      </c>
      <c r="BN268" s="1" t="str">
        <f>IF(BN245="","",'Cost and Benefit Parameters'!$N$26)</f>
        <v/>
      </c>
    </row>
    <row r="269" spans="1:72" x14ac:dyDescent="0.55000000000000004">
      <c r="A269" s="639"/>
      <c r="B269" t="s">
        <v>473</v>
      </c>
      <c r="H269" s="1" t="str">
        <f>IF(H246="","",'Cost and Benefit Parameters'!$N$26)</f>
        <v/>
      </c>
      <c r="I269" s="1" t="str">
        <f>IF(I246="","",'Cost and Benefit Parameters'!$N$26)</f>
        <v/>
      </c>
      <c r="J269" s="1" t="str">
        <f>IF(J246="","",'Cost and Benefit Parameters'!$N$26)</f>
        <v/>
      </c>
      <c r="K269" s="1" t="str">
        <f>IF(K246="","",'Cost and Benefit Parameters'!$N$26)</f>
        <v/>
      </c>
      <c r="L269" s="1" t="str">
        <f>IF(L246="","",'Cost and Benefit Parameters'!$N$26)</f>
        <v/>
      </c>
      <c r="M269" s="1" t="str">
        <f>IF(M246="","",'Cost and Benefit Parameters'!$N$26)</f>
        <v/>
      </c>
      <c r="N269" s="1">
        <f>Cohort_CF!N267*Mincers!C$38*(1+'Cost and Benefit Parameters'!$C$41)^N$6</f>
        <v>700985.22062112554</v>
      </c>
      <c r="O269" s="1">
        <f>Cohort_CF!O267*Mincers!D$38*(1+'Cost and Benefit Parameters'!$C$41)^O$6</f>
        <v>728178.05968865438</v>
      </c>
      <c r="P269" s="1">
        <f>Cohort_CF!P267*Mincers!E$38*(1+'Cost and Benefit Parameters'!$C$41)^P$6</f>
        <v>755972.05258495524</v>
      </c>
      <c r="Q269" s="1">
        <f>Cohort_CF!Q267*Mincers!F$38*(1+'Cost and Benefit Parameters'!$C$41)^Q$6</f>
        <v>784356.16576452157</v>
      </c>
      <c r="R269" s="1">
        <f>Cohort_CF!R267*Mincers!G$38*(1+'Cost and Benefit Parameters'!$C$41)^R$6</f>
        <v>818294.2678005544</v>
      </c>
      <c r="S269" s="1">
        <f>Cohort_CF!S267*Mincers!H$38*(1+'Cost and Benefit Parameters'!$C$41)^S$6</f>
        <v>847491.50426699268</v>
      </c>
      <c r="T269" s="1">
        <f>Cohort_CF!T267*Mincers!I$38*(1+'Cost and Benefit Parameters'!$C$41)^T$6</f>
        <v>877204.03551388835</v>
      </c>
      <c r="U269" s="1">
        <f>Cohort_CF!U267*Mincers!J$38*(1+'Cost and Benefit Parameters'!$C$41)^U$6</f>
        <v>907413.65828202059</v>
      </c>
      <c r="V269" s="1">
        <f>Cohort_CF!V267*Mincers!K$38*(1+'Cost and Benefit Parameters'!$C$41)^V$6</f>
        <v>938100.62696373719</v>
      </c>
      <c r="W269" s="1">
        <f>Cohort_CF!W267*Mincers!L$38*(1+'Cost and Benefit Parameters'!$C$41)^W$6</f>
        <v>969243.6486765435</v>
      </c>
      <c r="X269" s="1">
        <f>Cohort_CF!X267*Mincers!M$38*(1+'Cost and Benefit Parameters'!$C$41)^X$6</f>
        <v>1000819.8828865953</v>
      </c>
      <c r="Y269" s="1">
        <f>Cohort_CF!Y267*Mincers!N$38*(1+'Cost and Benefit Parameters'!$C$41)^Y$6</f>
        <v>1032804.9457372755</v>
      </c>
      <c r="Z269" s="1">
        <f>Cohort_CF!Z267*Mincers!O$38*(1+'Cost and Benefit Parameters'!$C$41)^Z$6</f>
        <v>1065172.91922317</v>
      </c>
      <c r="AA269" s="1">
        <f>Cohort_CF!AA267*Mincers!P$38*(1+'Cost and Benefit Parameters'!$C$41)^AA$6</f>
        <v>1097896.3653337434</v>
      </c>
      <c r="AB269" s="1">
        <f>Cohort_CF!AB267*Mincers!Q$38*(1+'Cost and Benefit Parameters'!$C$41)^AB$6</f>
        <v>1130946.3452737373</v>
      </c>
      <c r="AC269" s="1">
        <f>Cohort_CF!AC267*Mincers!R$38*(1+'Cost and Benefit Parameters'!$C$41)^AC$6</f>
        <v>1164292.4438492118</v>
      </c>
      <c r="AD269" s="1">
        <f>Cohort_CF!AD267*Mincers!S$38*(1+'Cost and Benefit Parameters'!$C$41)^AD$6</f>
        <v>1197902.7990886881</v>
      </c>
      <c r="AE269" s="1">
        <f>Cohort_CF!AE267*Mincers!T$38*(1+'Cost and Benefit Parameters'!$C$41)^AE$6</f>
        <v>1231744.1371488958</v>
      </c>
      <c r="AF269" s="1">
        <f>Cohort_CF!AF267*Mincers!U$38*(1+'Cost and Benefit Parameters'!$C$41)^AF$6</f>
        <v>1265781.8125333709</v>
      </c>
      <c r="AG269" s="1">
        <f>Cohort_CF!AG267*Mincers!V$38*(1+'Cost and Benefit Parameters'!$C$41)^AG$6</f>
        <v>1299979.8536305258</v>
      </c>
      <c r="AH269" s="1">
        <f>Cohort_CF!AH267*Mincers!W$38*(1+'Cost and Benefit Parameters'!$C$41)^AH$6</f>
        <v>1334301.0135552457</v>
      </c>
      <c r="AI269" s="1">
        <f>Cohort_CF!AI267*Mincers!X$38*(1+'Cost and Benefit Parameters'!$C$41)^AI$6</f>
        <v>1368706.8262551476</v>
      </c>
      <c r="AJ269" s="1">
        <f>Cohort_CF!AJ267*Mincers!Y$38*(1+'Cost and Benefit Parameters'!$C$41)^AJ$6</f>
        <v>1403157.667819052</v>
      </c>
      <c r="AK269" s="1">
        <f>Cohort_CF!AK267*Mincers!Z$38*(1+'Cost and Benefit Parameters'!$C$41)^AK$6</f>
        <v>1437612.822901583</v>
      </c>
      <c r="AL269" s="1">
        <f>Cohort_CF!AL267*Mincers!AA$38*(1+'Cost and Benefit Parameters'!$C$41)^AL$6</f>
        <v>1472030.5561537258</v>
      </c>
      <c r="AM269" s="1">
        <f>Cohort_CF!AM267*Mincers!AB$38*(1+'Cost and Benefit Parameters'!$C$41)^AM$6</f>
        <v>1506368.1885250278</v>
      </c>
      <c r="AN269" s="1">
        <f>Cohort_CF!AN267*Mincers!AC$38*(1+'Cost and Benefit Parameters'!$C$41)^AN$6</f>
        <v>1540582.1782792895</v>
      </c>
      <c r="AO269" s="1">
        <f>Cohort_CF!AO267*Mincers!AD$38*(1+'Cost and Benefit Parameters'!$C$41)^AO$6</f>
        <v>1574628.2065414973</v>
      </c>
      <c r="AP269" s="1">
        <f>Cohort_CF!AP267*Mincers!AE$38*(1+'Cost and Benefit Parameters'!$C$41)^AP$6</f>
        <v>1608461.2671704181</v>
      </c>
      <c r="AQ269" s="1">
        <f>Cohort_CF!AQ267*Mincers!AF$38*(1+'Cost and Benefit Parameters'!$C$41)^AQ$6</f>
        <v>1642035.7607279923</v>
      </c>
      <c r="AR269" s="1">
        <f>Cohort_CF!AR267*Mincers!AG$38*(1+'Cost and Benefit Parameters'!$C$41)^AR$6</f>
        <v>1675305.5922943533</v>
      </c>
      <c r="AS269" s="1">
        <f>Cohort_CF!AS267*Mincers!AH$38*(1+'Cost and Benefit Parameters'!$C$41)^AS$6</f>
        <v>1708224.2728552846</v>
      </c>
      <c r="AT269" s="1">
        <f>Cohort_CF!AT267*Mincers!AI$38*(1+'Cost and Benefit Parameters'!$C$41)^AT$6</f>
        <v>1740745.0239682291</v>
      </c>
      <c r="AU269" s="1">
        <f>Cohort_CF!AU267*Mincers!AJ$38*(1+'Cost and Benefit Parameters'!$C$41)^AU$6</f>
        <v>1772820.8853928049</v>
      </c>
      <c r="AV269" s="1">
        <f>Cohort_CF!AV267*Mincers!AK$38*(1+'Cost and Benefit Parameters'!$C$41)^AV$6</f>
        <v>1804404.8253531083</v>
      </c>
      <c r="AW269" s="1">
        <f>Cohort_CF!AW267*Mincers!AL$38*(1+'Cost and Benefit Parameters'!$C$41)^AW$6</f>
        <v>1835449.8530814529</v>
      </c>
      <c r="AX269" s="1">
        <f>Cohort_CF!AX267*Mincers!AM$38*(1+'Cost and Benefit Parameters'!$C$41)^AX$6</f>
        <v>1865909.1332768931</v>
      </c>
      <c r="AY269" s="1">
        <f>Cohort_CF!AY267*Mincers!AN$38*(1+'Cost and Benefit Parameters'!$C$41)^AY$6</f>
        <v>1895736.1020972873</v>
      </c>
      <c r="AZ269" s="1">
        <f>Cohort_CF!AZ267*Mincers!AO$38*(1+'Cost and Benefit Parameters'!$C$41)^AZ$6</f>
        <v>1924884.584290284</v>
      </c>
      <c r="BA269" s="1">
        <f>Cohort_CF!BA267*Mincers!AP$38*(1+'Cost and Benefit Parameters'!$C$41)^BA$6</f>
        <v>1953308.911057391</v>
      </c>
      <c r="BB269" s="1" t="str">
        <f>IF(BB246="","",'Cost and Benefit Parameters'!$N$26)</f>
        <v/>
      </c>
      <c r="BC269" s="1" t="str">
        <f>IF(BC246="","",'Cost and Benefit Parameters'!$N$26)</f>
        <v/>
      </c>
      <c r="BD269" s="1" t="str">
        <f>IF(BD246="","",'Cost and Benefit Parameters'!$N$26)</f>
        <v/>
      </c>
      <c r="BE269" s="1" t="str">
        <f>IF(BE246="","",'Cost and Benefit Parameters'!$N$26)</f>
        <v/>
      </c>
      <c r="BF269" s="1" t="str">
        <f>IF(BF246="","",'Cost and Benefit Parameters'!$N$26)</f>
        <v/>
      </c>
      <c r="BG269" s="1" t="str">
        <f>IF(BG246="","",'Cost and Benefit Parameters'!$N$26)</f>
        <v/>
      </c>
      <c r="BH269" s="1" t="str">
        <f>IF(BH246="","",'Cost and Benefit Parameters'!$N$26)</f>
        <v/>
      </c>
      <c r="BI269" s="1" t="str">
        <f>IF(BI246="","",'Cost and Benefit Parameters'!$N$26)</f>
        <v/>
      </c>
      <c r="BJ269" s="1" t="str">
        <f>IF(BJ246="","",'Cost and Benefit Parameters'!$N$26)</f>
        <v/>
      </c>
      <c r="BK269" s="1" t="str">
        <f>IF(BK246="","",'Cost and Benefit Parameters'!$N$26)</f>
        <v/>
      </c>
      <c r="BL269" s="1" t="str">
        <f>IF(BL246="","",'Cost and Benefit Parameters'!$N$26)</f>
        <v/>
      </c>
      <c r="BM269" s="1" t="str">
        <f>IF(BM246="","",'Cost and Benefit Parameters'!$N$26)</f>
        <v/>
      </c>
      <c r="BN269" s="1" t="str">
        <f>IF(BN246="","",'Cost and Benefit Parameters'!$N$26)</f>
        <v/>
      </c>
    </row>
    <row r="270" spans="1:72" x14ac:dyDescent="0.55000000000000004">
      <c r="A270" s="639"/>
      <c r="B270" t="s">
        <v>474</v>
      </c>
      <c r="H270" s="1" t="str">
        <f>IF(H247="","",'Cost and Benefit Parameters'!$N$26)</f>
        <v/>
      </c>
      <c r="I270" s="1" t="str">
        <f>IF(I247="","",'Cost and Benefit Parameters'!$N$26)</f>
        <v/>
      </c>
      <c r="J270" s="1" t="str">
        <f>IF(J247="","",'Cost and Benefit Parameters'!$N$26)</f>
        <v/>
      </c>
      <c r="K270" s="1" t="str">
        <f>IF(K247="","",'Cost and Benefit Parameters'!$N$26)</f>
        <v/>
      </c>
      <c r="L270" s="1" t="str">
        <f>IF(L247="","",'Cost and Benefit Parameters'!$N$26)</f>
        <v/>
      </c>
      <c r="M270" s="1" t="str">
        <f>IF(M247="","",'Cost and Benefit Parameters'!$N$26)</f>
        <v/>
      </c>
      <c r="N270" s="1" t="str">
        <f>IF(N247="","",'Cost and Benefit Parameters'!$N$26)</f>
        <v/>
      </c>
      <c r="O270" s="1">
        <f>Cohort_CF!O268*Mincers!C$38*(1+'Cost and Benefit Parameters'!$C$41)^O$6</f>
        <v>722014.77723975934</v>
      </c>
      <c r="P270" s="1">
        <f>Cohort_CF!P268*Mincers!D$38*(1+'Cost and Benefit Parameters'!$C$41)^P$6</f>
        <v>750023.40147931408</v>
      </c>
      <c r="Q270" s="1">
        <f>Cohort_CF!Q268*Mincers!E$38*(1+'Cost and Benefit Parameters'!$C$41)^Q$6</f>
        <v>778651.21416250395</v>
      </c>
      <c r="R270" s="1">
        <f>Cohort_CF!R268*Mincers!F$38*(1+'Cost and Benefit Parameters'!$C$41)^R$6</f>
        <v>807886.85073745716</v>
      </c>
      <c r="S270" s="1">
        <f>Cohort_CF!S268*Mincers!G$38*(1+'Cost and Benefit Parameters'!$C$41)^S$6</f>
        <v>842843.09583457094</v>
      </c>
      <c r="T270" s="1">
        <f>Cohort_CF!T268*Mincers!H$38*(1+'Cost and Benefit Parameters'!$C$41)^T$6</f>
        <v>872916.24939500261</v>
      </c>
      <c r="U270" s="1">
        <f>Cohort_CF!U268*Mincers!I$38*(1+'Cost and Benefit Parameters'!$C$41)^U$6</f>
        <v>903520.15657930507</v>
      </c>
      <c r="V270" s="1">
        <f>Cohort_CF!V268*Mincers!J$38*(1+'Cost and Benefit Parameters'!$C$41)^V$6</f>
        <v>934636.06803048111</v>
      </c>
      <c r="W270" s="1">
        <f>Cohort_CF!W268*Mincers!K$38*(1+'Cost and Benefit Parameters'!$C$41)^W$6</f>
        <v>966243.64577264932</v>
      </c>
      <c r="X270" s="1">
        <f>Cohort_CF!X268*Mincers!L$38*(1+'Cost and Benefit Parameters'!$C$41)^X$6</f>
        <v>998320.95813683979</v>
      </c>
      <c r="Y270" s="1">
        <f>Cohort_CF!Y268*Mincers!M$38*(1+'Cost and Benefit Parameters'!$C$41)^Y$6</f>
        <v>1030844.4793731932</v>
      </c>
      <c r="Z270" s="1">
        <f>Cohort_CF!Z268*Mincers!N$38*(1+'Cost and Benefit Parameters'!$C$41)^Z$6</f>
        <v>1063789.0941093937</v>
      </c>
      <c r="AA270" s="1">
        <f>Cohort_CF!AA268*Mincers!O$38*(1+'Cost and Benefit Parameters'!$C$41)^AA$6</f>
        <v>1097128.1067998649</v>
      </c>
      <c r="AB270" s="1">
        <f>Cohort_CF!AB268*Mincers!P$38*(1+'Cost and Benefit Parameters'!$C$41)^AB$6</f>
        <v>1130833.2562937557</v>
      </c>
      <c r="AC270" s="1">
        <f>Cohort_CF!AC268*Mincers!Q$38*(1+'Cost and Benefit Parameters'!$C$41)^AC$6</f>
        <v>1164874.7356319497</v>
      </c>
      <c r="AD270" s="1">
        <f>Cohort_CF!AD268*Mincers!R$38*(1+'Cost and Benefit Parameters'!$C$41)^AD$6</f>
        <v>1199221.2171646878</v>
      </c>
      <c r="AE270" s="1">
        <f>Cohort_CF!AE268*Mincers!S$38*(1+'Cost and Benefit Parameters'!$C$41)^AE$6</f>
        <v>1233839.8830613487</v>
      </c>
      <c r="AF270" s="1">
        <f>Cohort_CF!AF268*Mincers!T$38*(1+'Cost and Benefit Parameters'!$C$41)^AF$6</f>
        <v>1268696.4612633628</v>
      </c>
      <c r="AG270" s="1">
        <f>Cohort_CF!AG268*Mincers!U$38*(1+'Cost and Benefit Parameters'!$C$41)^AG$6</f>
        <v>1303755.2669093718</v>
      </c>
      <c r="AH270" s="1">
        <f>Cohort_CF!AH268*Mincers!V$38*(1+'Cost and Benefit Parameters'!$C$41)^AH$6</f>
        <v>1338979.2492394415</v>
      </c>
      <c r="AI270" s="1">
        <f>Cohort_CF!AI268*Mincers!W$38*(1+'Cost and Benefit Parameters'!$C$41)^AI$6</f>
        <v>1374330.0439619028</v>
      </c>
      <c r="AJ270" s="1">
        <f>Cohort_CF!AJ268*Mincers!X$38*(1+'Cost and Benefit Parameters'!$C$41)^AJ$6</f>
        <v>1409768.0310428019</v>
      </c>
      <c r="AK270" s="1">
        <f>Cohort_CF!AK268*Mincers!Y$38*(1+'Cost and Benefit Parameters'!$C$41)^AK$6</f>
        <v>1445252.3978536238</v>
      </c>
      <c r="AL270" s="1">
        <f>Cohort_CF!AL268*Mincers!Z$38*(1+'Cost and Benefit Parameters'!$C$41)^AL$6</f>
        <v>1480741.2075886303</v>
      </c>
      <c r="AM270" s="1">
        <f>Cohort_CF!AM268*Mincers!AA$38*(1+'Cost and Benefit Parameters'!$C$41)^AM$6</f>
        <v>1516191.4728383378</v>
      </c>
      <c r="AN270" s="1">
        <f>Cohort_CF!AN268*Mincers!AB$38*(1+'Cost and Benefit Parameters'!$C$41)^AN$6</f>
        <v>1551559.2341807785</v>
      </c>
      <c r="AO270" s="1">
        <f>Cohort_CF!AO268*Mincers!AC$38*(1+'Cost and Benefit Parameters'!$C$41)^AO$6</f>
        <v>1586799.6436276685</v>
      </c>
      <c r="AP270" s="1">
        <f>Cohort_CF!AP268*Mincers!AD$38*(1+'Cost and Benefit Parameters'!$C$41)^AP$6</f>
        <v>1621867.0527377422</v>
      </c>
      <c r="AQ270" s="1">
        <f>Cohort_CF!AQ268*Mincers!AE$38*(1+'Cost and Benefit Parameters'!$C$41)^AQ$6</f>
        <v>1656715.1051855304</v>
      </c>
      <c r="AR270" s="1">
        <f>Cohort_CF!AR268*Mincers!AF$38*(1+'Cost and Benefit Parameters'!$C$41)^AR$6</f>
        <v>1691296.8335498322</v>
      </c>
      <c r="AS270" s="1">
        <f>Cohort_CF!AS268*Mincers!AG$38*(1+'Cost and Benefit Parameters'!$C$41)^AS$6</f>
        <v>1725564.760063184</v>
      </c>
      <c r="AT270" s="1">
        <f>Cohort_CF!AT268*Mincers!AH$38*(1+'Cost and Benefit Parameters'!$C$41)^AT$6</f>
        <v>1759471.0010409427</v>
      </c>
      <c r="AU270" s="1">
        <f>Cohort_CF!AU268*Mincers!AI$38*(1+'Cost and Benefit Parameters'!$C$41)^AU$6</f>
        <v>1792967.3746872761</v>
      </c>
      <c r="AV270" s="1">
        <f>Cohort_CF!AV268*Mincers!AJ$38*(1+'Cost and Benefit Parameters'!$C$41)^AV$6</f>
        <v>1826005.5119545893</v>
      </c>
      <c r="AW270" s="1">
        <f>Cohort_CF!AW268*Mincers!AK$38*(1+'Cost and Benefit Parameters'!$C$41)^AW$6</f>
        <v>1858536.9701137014</v>
      </c>
      <c r="AX270" s="1">
        <f>Cohort_CF!AX268*Mincers!AL$38*(1+'Cost and Benefit Parameters'!$C$41)^AX$6</f>
        <v>1890513.3486738964</v>
      </c>
      <c r="AY270" s="1">
        <f>Cohort_CF!AY268*Mincers!AM$38*(1+'Cost and Benefit Parameters'!$C$41)^AY$6</f>
        <v>1921886.4072751999</v>
      </c>
      <c r="AZ270" s="1">
        <f>Cohort_CF!AZ268*Mincers!AN$38*(1+'Cost and Benefit Parameters'!$C$41)^AZ$6</f>
        <v>1952608.1851602059</v>
      </c>
      <c r="BA270" s="1">
        <f>Cohort_CF!BA268*Mincers!AO$38*(1+'Cost and Benefit Parameters'!$C$41)^BA$6</f>
        <v>1982631.1218189928</v>
      </c>
      <c r="BB270" s="1">
        <f>Cohort_CF!BB268*Mincers!AP$38*(1+'Cost and Benefit Parameters'!$C$41)^BB$6</f>
        <v>2011908.1783891125</v>
      </c>
      <c r="BC270" s="1" t="str">
        <f>IF(BC247="","",'Cost and Benefit Parameters'!$N$26)</f>
        <v/>
      </c>
      <c r="BD270" s="1" t="str">
        <f>IF(BD247="","",'Cost and Benefit Parameters'!$N$26)</f>
        <v/>
      </c>
      <c r="BE270" s="1" t="str">
        <f>IF(BE247="","",'Cost and Benefit Parameters'!$N$26)</f>
        <v/>
      </c>
      <c r="BF270" s="1" t="str">
        <f>IF(BF247="","",'Cost and Benefit Parameters'!$N$26)</f>
        <v/>
      </c>
      <c r="BG270" s="1" t="str">
        <f>IF(BG247="","",'Cost and Benefit Parameters'!$N$26)</f>
        <v/>
      </c>
      <c r="BH270" s="1" t="str">
        <f>IF(BH247="","",'Cost and Benefit Parameters'!$N$26)</f>
        <v/>
      </c>
      <c r="BI270" s="1" t="str">
        <f>IF(BI247="","",'Cost and Benefit Parameters'!$N$26)</f>
        <v/>
      </c>
      <c r="BJ270" s="1" t="str">
        <f>IF(BJ247="","",'Cost and Benefit Parameters'!$N$26)</f>
        <v/>
      </c>
      <c r="BK270" s="1" t="str">
        <f>IF(BK247="","",'Cost and Benefit Parameters'!$N$26)</f>
        <v/>
      </c>
      <c r="BL270" s="1" t="str">
        <f>IF(BL247="","",'Cost and Benefit Parameters'!$N$26)</f>
        <v/>
      </c>
      <c r="BM270" s="1" t="str">
        <f>IF(BM247="","",'Cost and Benefit Parameters'!$N$26)</f>
        <v/>
      </c>
      <c r="BN270" s="1" t="str">
        <f>IF(BN247="","",'Cost and Benefit Parameters'!$N$26)</f>
        <v/>
      </c>
    </row>
    <row r="271" spans="1:72" x14ac:dyDescent="0.55000000000000004">
      <c r="A271" s="639"/>
      <c r="B271" t="s">
        <v>475</v>
      </c>
      <c r="H271" s="1" t="str">
        <f>IF(H248="","",'Cost and Benefit Parameters'!$N$26)</f>
        <v/>
      </c>
      <c r="I271" s="1" t="str">
        <f>IF(I248="","",'Cost and Benefit Parameters'!$N$26)</f>
        <v/>
      </c>
      <c r="J271" s="1" t="str">
        <f>IF(J248="","",'Cost and Benefit Parameters'!$N$26)</f>
        <v/>
      </c>
      <c r="K271" s="1" t="str">
        <f>IF(K248="","",'Cost and Benefit Parameters'!$N$26)</f>
        <v/>
      </c>
      <c r="L271" s="1" t="str">
        <f>IF(L248="","",'Cost and Benefit Parameters'!$N$26)</f>
        <v/>
      </c>
      <c r="M271" s="1" t="str">
        <f>IF(M248="","",'Cost and Benefit Parameters'!$N$26)</f>
        <v/>
      </c>
      <c r="N271" s="1" t="str">
        <f>IF(N248="","",'Cost and Benefit Parameters'!$N$26)</f>
        <v/>
      </c>
      <c r="O271" s="1" t="str">
        <f>IF(O248="","",'Cost and Benefit Parameters'!$N$26)</f>
        <v/>
      </c>
      <c r="P271" s="1">
        <f>Cohort_CF!P269*Mincers!C$38*(1+'Cost and Benefit Parameters'!$C$41)^P$6</f>
        <v>743675.22055695206</v>
      </c>
      <c r="Q271" s="1">
        <f>Cohort_CF!Q269*Mincers!D$38*(1+'Cost and Benefit Parameters'!$C$41)^Q$6</f>
        <v>772524.10352369351</v>
      </c>
      <c r="R271" s="1">
        <f>Cohort_CF!R269*Mincers!E$38*(1+'Cost and Benefit Parameters'!$C$41)^R$6</f>
        <v>802010.75058737898</v>
      </c>
      <c r="S271" s="1">
        <f>Cohort_CF!S269*Mincers!F$38*(1+'Cost and Benefit Parameters'!$C$41)^S$6</f>
        <v>832123.45625958079</v>
      </c>
      <c r="T271" s="1">
        <f>Cohort_CF!T269*Mincers!G$38*(1+'Cost and Benefit Parameters'!$C$41)^T$6</f>
        <v>868128.38870960812</v>
      </c>
      <c r="U271" s="1">
        <f>Cohort_CF!U269*Mincers!H$38*(1+'Cost and Benefit Parameters'!$C$41)^U$6</f>
        <v>899103.73687685269</v>
      </c>
      <c r="V271" s="1">
        <f>Cohort_CF!V269*Mincers!I$38*(1+'Cost and Benefit Parameters'!$C$41)^V$6</f>
        <v>930625.761276684</v>
      </c>
      <c r="W271" s="1">
        <f>Cohort_CF!W269*Mincers!J$38*(1+'Cost and Benefit Parameters'!$C$41)^W$6</f>
        <v>962675.15007139544</v>
      </c>
      <c r="X271" s="1">
        <f>Cohort_CF!X269*Mincers!K$38*(1+'Cost and Benefit Parameters'!$C$41)^X$6</f>
        <v>995230.95514582878</v>
      </c>
      <c r="Y271" s="1">
        <f>Cohort_CF!Y269*Mincers!L$38*(1+'Cost and Benefit Parameters'!$C$41)^Y$6</f>
        <v>1028270.586880945</v>
      </c>
      <c r="Z271" s="1">
        <f>Cohort_CF!Z269*Mincers!M$38*(1+'Cost and Benefit Parameters'!$C$41)^Z$6</f>
        <v>1061769.8137543891</v>
      </c>
      <c r="AA271" s="1">
        <f>Cohort_CF!AA269*Mincers!N$38*(1+'Cost and Benefit Parameters'!$C$41)^AA$6</f>
        <v>1095702.7669326754</v>
      </c>
      <c r="AB271" s="1">
        <f>Cohort_CF!AB269*Mincers!O$38*(1+'Cost and Benefit Parameters'!$C$41)^AB$6</f>
        <v>1130041.950003861</v>
      </c>
      <c r="AC271" s="1">
        <f>Cohort_CF!AC269*Mincers!P$38*(1+'Cost and Benefit Parameters'!$C$41)^AC$6</f>
        <v>1164758.2539825686</v>
      </c>
      <c r="AD271" s="1">
        <f>Cohort_CF!AD269*Mincers!Q$38*(1+'Cost and Benefit Parameters'!$C$41)^AD$6</f>
        <v>1199820.977700908</v>
      </c>
      <c r="AE271" s="1">
        <f>Cohort_CF!AE269*Mincers!R$38*(1+'Cost and Benefit Parameters'!$C$41)^AE$6</f>
        <v>1235197.8536796286</v>
      </c>
      <c r="AF271" s="1">
        <f>Cohort_CF!AF269*Mincers!S$38*(1+'Cost and Benefit Parameters'!$C$41)^AF$6</f>
        <v>1270855.0795531892</v>
      </c>
      <c r="AG271" s="1">
        <f>Cohort_CF!AG269*Mincers!T$38*(1+'Cost and Benefit Parameters'!$C$41)^AG$6</f>
        <v>1306757.3551012636</v>
      </c>
      <c r="AH271" s="1">
        <f>Cohort_CF!AH269*Mincers!U$38*(1+'Cost and Benefit Parameters'!$C$41)^AH$6</f>
        <v>1342867.924916653</v>
      </c>
      <c r="AI271" s="1">
        <f>Cohort_CF!AI269*Mincers!V$38*(1+'Cost and Benefit Parameters'!$C$41)^AI$6</f>
        <v>1379148.6267166245</v>
      </c>
      <c r="AJ271" s="1">
        <f>Cohort_CF!AJ269*Mincers!W$38*(1+'Cost and Benefit Parameters'!$C$41)^AJ$6</f>
        <v>1415559.9452807598</v>
      </c>
      <c r="AK271" s="1">
        <f>Cohort_CF!AK269*Mincers!X$38*(1+'Cost and Benefit Parameters'!$C$41)^AK$6</f>
        <v>1452061.0719740863</v>
      </c>
      <c r="AL271" s="1">
        <f>Cohort_CF!AL269*Mincers!Y$38*(1+'Cost and Benefit Parameters'!$C$41)^AL$6</f>
        <v>1488609.9697892321</v>
      </c>
      <c r="AM271" s="1">
        <f>Cohort_CF!AM269*Mincers!Z$38*(1+'Cost and Benefit Parameters'!$C$41)^AM$6</f>
        <v>1525163.4438162893</v>
      </c>
      <c r="AN271" s="1">
        <f>Cohort_CF!AN269*Mincers!AA$38*(1+'Cost and Benefit Parameters'!$C$41)^AN$6</f>
        <v>1561677.2170234877</v>
      </c>
      <c r="AO271" s="1">
        <f>Cohort_CF!AO269*Mincers!AB$38*(1+'Cost and Benefit Parameters'!$C$41)^AO$6</f>
        <v>1598106.011206202</v>
      </c>
      <c r="AP271" s="1">
        <f>Cohort_CF!AP269*Mincers!AC$38*(1+'Cost and Benefit Parameters'!$C$41)^AP$6</f>
        <v>1634403.6329364986</v>
      </c>
      <c r="AQ271" s="1">
        <f>Cohort_CF!AQ269*Mincers!AD$38*(1+'Cost and Benefit Parameters'!$C$41)^AQ$6</f>
        <v>1670523.0643198742</v>
      </c>
      <c r="AR271" s="1">
        <f>Cohort_CF!AR269*Mincers!AE$38*(1+'Cost and Benefit Parameters'!$C$41)^AR$6</f>
        <v>1706416.5583410962</v>
      </c>
      <c r="AS271" s="1">
        <f>Cohort_CF!AS269*Mincers!AF$38*(1+'Cost and Benefit Parameters'!$C$41)^AS$6</f>
        <v>1742035.7385563273</v>
      </c>
      <c r="AT271" s="1">
        <f>Cohort_CF!AT269*Mincers!AG$38*(1+'Cost and Benefit Parameters'!$C$41)^AT$6</f>
        <v>1777331.7028650793</v>
      </c>
      <c r="AU271" s="1">
        <f>Cohort_CF!AU269*Mincers!AH$38*(1+'Cost and Benefit Parameters'!$C$41)^AU$6</f>
        <v>1812255.1310721713</v>
      </c>
      <c r="AV271" s="1">
        <f>Cohort_CF!AV269*Mincers!AI$38*(1+'Cost and Benefit Parameters'!$C$41)^AV$6</f>
        <v>1846756.3959278944</v>
      </c>
      <c r="AW271" s="1">
        <f>Cohort_CF!AW269*Mincers!AJ$38*(1+'Cost and Benefit Parameters'!$C$41)^AW$6</f>
        <v>1880785.6773132267</v>
      </c>
      <c r="AX271" s="1">
        <f>Cohort_CF!AX269*Mincers!AK$38*(1+'Cost and Benefit Parameters'!$C$41)^AX$6</f>
        <v>1914293.0792171122</v>
      </c>
      <c r="AY271" s="1">
        <f>Cohort_CF!AY269*Mincers!AL$38*(1+'Cost and Benefit Parameters'!$C$41)^AY$6</f>
        <v>1947228.7491341133</v>
      </c>
      <c r="AZ271" s="1">
        <f>Cohort_CF!AZ269*Mincers!AM$38*(1+'Cost and Benefit Parameters'!$C$41)^AZ$6</f>
        <v>1979542.999493456</v>
      </c>
      <c r="BA271" s="1">
        <f>Cohort_CF!BA269*Mincers!AN$38*(1+'Cost and Benefit Parameters'!$C$41)^BA$6</f>
        <v>2011186.4307150124</v>
      </c>
      <c r="BB271" s="1">
        <f>Cohort_CF!BB269*Mincers!AO$38*(1+'Cost and Benefit Parameters'!$C$41)^BB$6</f>
        <v>2042110.0554735623</v>
      </c>
      <c r="BC271" s="1">
        <f>Cohort_CF!BC269*Mincers!AP$38*(1+'Cost and Benefit Parameters'!$C$41)^BC$6</f>
        <v>2072265.4237407856</v>
      </c>
      <c r="BD271" s="1" t="str">
        <f>IF(BD248="","",'Cost and Benefit Parameters'!$N$26)</f>
        <v/>
      </c>
      <c r="BE271" s="1" t="str">
        <f>IF(BE248="","",'Cost and Benefit Parameters'!$N$26)</f>
        <v/>
      </c>
      <c r="BF271" s="1" t="str">
        <f>IF(BF248="","",'Cost and Benefit Parameters'!$N$26)</f>
        <v/>
      </c>
      <c r="BG271" s="1" t="str">
        <f>IF(BG248="","",'Cost and Benefit Parameters'!$N$26)</f>
        <v/>
      </c>
      <c r="BH271" s="1" t="str">
        <f>IF(BH248="","",'Cost and Benefit Parameters'!$N$26)</f>
        <v/>
      </c>
      <c r="BI271" s="1" t="str">
        <f>IF(BI248="","",'Cost and Benefit Parameters'!$N$26)</f>
        <v/>
      </c>
      <c r="BJ271" s="1" t="str">
        <f>IF(BJ248="","",'Cost and Benefit Parameters'!$N$26)</f>
        <v/>
      </c>
      <c r="BK271" s="1" t="str">
        <f>IF(BK248="","",'Cost and Benefit Parameters'!$N$26)</f>
        <v/>
      </c>
      <c r="BL271" s="1" t="str">
        <f>IF(BL248="","",'Cost and Benefit Parameters'!$N$26)</f>
        <v/>
      </c>
      <c r="BM271" s="1" t="str">
        <f>IF(BM248="","",'Cost and Benefit Parameters'!$N$26)</f>
        <v/>
      </c>
      <c r="BN271" s="1" t="str">
        <f>IF(BN248="","",'Cost and Benefit Parameters'!$N$26)</f>
        <v/>
      </c>
    </row>
    <row r="272" spans="1:72" x14ac:dyDescent="0.55000000000000004">
      <c r="A272" s="639"/>
      <c r="B272" t="s">
        <v>476</v>
      </c>
      <c r="H272" s="1" t="str">
        <f>IF(H249="","",'Cost and Benefit Parameters'!$N$26)</f>
        <v/>
      </c>
      <c r="I272" s="1" t="str">
        <f>IF(I249="","",'Cost and Benefit Parameters'!$N$26)</f>
        <v/>
      </c>
      <c r="J272" s="1" t="str">
        <f>IF(J249="","",'Cost and Benefit Parameters'!$N$26)</f>
        <v/>
      </c>
      <c r="K272" s="1" t="str">
        <f>IF(K249="","",'Cost and Benefit Parameters'!$N$26)</f>
        <v/>
      </c>
      <c r="L272" s="1" t="str">
        <f>IF(L249="","",'Cost and Benefit Parameters'!$N$26)</f>
        <v/>
      </c>
      <c r="M272" s="1" t="str">
        <f>IF(M249="","",'Cost and Benefit Parameters'!$N$26)</f>
        <v/>
      </c>
      <c r="N272" s="1" t="str">
        <f>IF(N249="","",'Cost and Benefit Parameters'!$N$26)</f>
        <v/>
      </c>
      <c r="O272" s="1" t="str">
        <f>IF(O249="","",'Cost and Benefit Parameters'!$N$26)</f>
        <v/>
      </c>
      <c r="P272" s="1" t="str">
        <f>IF(P249="","",'Cost and Benefit Parameters'!$N$26)</f>
        <v/>
      </c>
      <c r="Q272" s="1">
        <f>Cohort_CF!Q270*Mincers!C$38*(1+'Cost and Benefit Parameters'!$C$41)^Q$6</f>
        <v>765985.47717366065</v>
      </c>
      <c r="R272" s="1">
        <f>Cohort_CF!R270*Mincers!D$38*(1+'Cost and Benefit Parameters'!$C$41)^R$6</f>
        <v>795699.82662940421</v>
      </c>
      <c r="S272" s="1">
        <f>Cohort_CF!S270*Mincers!E$38*(1+'Cost and Benefit Parameters'!$C$41)^S$6</f>
        <v>826071.07310500031</v>
      </c>
      <c r="T272" s="1">
        <f>Cohort_CF!T270*Mincers!F$38*(1+'Cost and Benefit Parameters'!$C$41)^T$6</f>
        <v>857087.15994736832</v>
      </c>
      <c r="U272" s="1">
        <f>Cohort_CF!U270*Mincers!G$38*(1+'Cost and Benefit Parameters'!$C$41)^U$6</f>
        <v>894172.24037089641</v>
      </c>
      <c r="V272" s="1">
        <f>Cohort_CF!V270*Mincers!H$38*(1+'Cost and Benefit Parameters'!$C$41)^V$6</f>
        <v>926076.84898315812</v>
      </c>
      <c r="W272" s="1">
        <f>Cohort_CF!W270*Mincers!I$38*(1+'Cost and Benefit Parameters'!$C$41)^W$6</f>
        <v>958544.53411498456</v>
      </c>
      <c r="X272" s="1">
        <f>Cohort_CF!X270*Mincers!J$38*(1+'Cost and Benefit Parameters'!$C$41)^X$6</f>
        <v>991555.40457353741</v>
      </c>
      <c r="Y272" s="1">
        <f>Cohort_CF!Y270*Mincers!K$38*(1+'Cost and Benefit Parameters'!$C$41)^Y$6</f>
        <v>1025087.8838002037</v>
      </c>
      <c r="Z272" s="1">
        <f>Cohort_CF!Z270*Mincers!L$38*(1+'Cost and Benefit Parameters'!$C$41)^Z$6</f>
        <v>1059118.7044873734</v>
      </c>
      <c r="AA272" s="1">
        <f>Cohort_CF!AA270*Mincers!M$38*(1+'Cost and Benefit Parameters'!$C$41)^AA$6</f>
        <v>1093622.9081670204</v>
      </c>
      <c r="AB272" s="1">
        <f>Cohort_CF!AB270*Mincers!N$38*(1+'Cost and Benefit Parameters'!$C$41)^AB$6</f>
        <v>1128573.8499406558</v>
      </c>
      <c r="AC272" s="1">
        <f>Cohort_CF!AC270*Mincers!O$38*(1+'Cost and Benefit Parameters'!$C$41)^AC$6</f>
        <v>1163943.2085039769</v>
      </c>
      <c r="AD272" s="1">
        <f>Cohort_CF!AD270*Mincers!P$38*(1+'Cost and Benefit Parameters'!$C$41)^AD$6</f>
        <v>1199701.0016020455</v>
      </c>
      <c r="AE272" s="1">
        <f>Cohort_CF!AE270*Mincers!Q$38*(1+'Cost and Benefit Parameters'!$C$41)^AE$6</f>
        <v>1235815.6070319351</v>
      </c>
      <c r="AF272" s="1">
        <f>Cohort_CF!AF270*Mincers!R$38*(1+'Cost and Benefit Parameters'!$C$41)^AF$6</f>
        <v>1272253.7892900174</v>
      </c>
      <c r="AG272" s="1">
        <f>Cohort_CF!AG270*Mincers!S$38*(1+'Cost and Benefit Parameters'!$C$41)^AG$6</f>
        <v>1308980.7319397847</v>
      </c>
      <c r="AH272" s="1">
        <f>Cohort_CF!AH270*Mincers!T$38*(1+'Cost and Benefit Parameters'!$C$41)^AH$6</f>
        <v>1345960.0757543014</v>
      </c>
      <c r="AI272" s="1">
        <f>Cohort_CF!AI270*Mincers!U$38*(1+'Cost and Benefit Parameters'!$C$41)^AI$6</f>
        <v>1383153.9626641525</v>
      </c>
      <c r="AJ272" s="1">
        <f>Cohort_CF!AJ270*Mincers!V$38*(1+'Cost and Benefit Parameters'!$C$41)^AJ$6</f>
        <v>1420523.0855181233</v>
      </c>
      <c r="AK272" s="1">
        <f>Cohort_CF!AK270*Mincers!W$38*(1+'Cost and Benefit Parameters'!$C$41)^AK$6</f>
        <v>1458026.743639183</v>
      </c>
      <c r="AL272" s="1">
        <f>Cohort_CF!AL270*Mincers!X$38*(1+'Cost and Benefit Parameters'!$C$41)^AL$6</f>
        <v>1495622.9041333087</v>
      </c>
      <c r="AM272" s="1">
        <f>Cohort_CF!AM270*Mincers!Y$38*(1+'Cost and Benefit Parameters'!$C$41)^AM$6</f>
        <v>1533268.2688829093</v>
      </c>
      <c r="AN272" s="1">
        <f>Cohort_CF!AN270*Mincers!Z$38*(1+'Cost and Benefit Parameters'!$C$41)^AN$6</f>
        <v>1570918.3471307775</v>
      </c>
      <c r="AO272" s="1">
        <f>Cohort_CF!AO270*Mincers!AA$38*(1+'Cost and Benefit Parameters'!$C$41)^AO$6</f>
        <v>1608527.5335341925</v>
      </c>
      <c r="AP272" s="1">
        <f>Cohort_CF!AP270*Mincers!AB$38*(1+'Cost and Benefit Parameters'!$C$41)^AP$6</f>
        <v>1646049.1915423879</v>
      </c>
      <c r="AQ272" s="1">
        <f>Cohort_CF!AQ270*Mincers!AC$38*(1+'Cost and Benefit Parameters'!$C$41)^AQ$6</f>
        <v>1683435.7419245932</v>
      </c>
      <c r="AR272" s="1">
        <f>Cohort_CF!AR270*Mincers!AD$38*(1+'Cost and Benefit Parameters'!$C$41)^AR$6</f>
        <v>1720638.7562494704</v>
      </c>
      <c r="AS272" s="1">
        <f>Cohort_CF!AS270*Mincers!AE$38*(1+'Cost and Benefit Parameters'!$C$41)^AS$6</f>
        <v>1757609.0550913294</v>
      </c>
      <c r="AT272" s="1">
        <f>Cohort_CF!AT270*Mincers!AF$38*(1+'Cost and Benefit Parameters'!$C$41)^AT$6</f>
        <v>1794296.8107130169</v>
      </c>
      <c r="AU272" s="1">
        <f>Cohort_CF!AU270*Mincers!AG$38*(1+'Cost and Benefit Parameters'!$C$41)^AU$6</f>
        <v>1830651.6539510316</v>
      </c>
      <c r="AV272" s="1">
        <f>Cohort_CF!AV270*Mincers!AH$38*(1+'Cost and Benefit Parameters'!$C$41)^AV$6</f>
        <v>1866622.7850043364</v>
      </c>
      <c r="AW272" s="1">
        <f>Cohort_CF!AW270*Mincers!AI$38*(1+'Cost and Benefit Parameters'!$C$41)^AW$6</f>
        <v>1902159.0878057312</v>
      </c>
      <c r="AX272" s="1">
        <f>Cohort_CF!AX270*Mincers!AJ$38*(1+'Cost and Benefit Parameters'!$C$41)^AX$6</f>
        <v>1937209.2476326234</v>
      </c>
      <c r="AY272" s="1">
        <f>Cohort_CF!AY270*Mincers!AK$38*(1+'Cost and Benefit Parameters'!$C$41)^AY$6</f>
        <v>1971721.8715936255</v>
      </c>
      <c r="AZ272" s="1">
        <f>Cohort_CF!AZ270*Mincers!AL$38*(1+'Cost and Benefit Parameters'!$C$41)^AZ$6</f>
        <v>2005645.6116081367</v>
      </c>
      <c r="BA272" s="1">
        <f>Cohort_CF!BA270*Mincers!AM$38*(1+'Cost and Benefit Parameters'!$C$41)^BA$6</f>
        <v>2038929.2894782599</v>
      </c>
      <c r="BB272" s="1">
        <f>Cohort_CF!BB270*Mincers!AN$38*(1+'Cost and Benefit Parameters'!$C$41)^BB$6</f>
        <v>2071522.0236364624</v>
      </c>
      <c r="BC272" s="1">
        <f>Cohort_CF!BC270*Mincers!AO$38*(1+'Cost and Benefit Parameters'!$C$41)^BC$6</f>
        <v>2103373.357137769</v>
      </c>
      <c r="BD272" s="1">
        <f>Cohort_CF!BD270*Mincers!AP$38*(1+'Cost and Benefit Parameters'!$C$41)^BD$6</f>
        <v>2134433.3864530092</v>
      </c>
      <c r="BE272" s="1" t="str">
        <f>IF(BE249="","",'Cost and Benefit Parameters'!$N$26)</f>
        <v/>
      </c>
      <c r="BF272" s="1" t="str">
        <f>IF(BF249="","",'Cost and Benefit Parameters'!$N$26)</f>
        <v/>
      </c>
      <c r="BG272" s="1" t="str">
        <f>IF(BG249="","",'Cost and Benefit Parameters'!$N$26)</f>
        <v/>
      </c>
      <c r="BH272" s="1" t="str">
        <f>IF(BH249="","",'Cost and Benefit Parameters'!$N$26)</f>
        <v/>
      </c>
      <c r="BI272" s="1" t="str">
        <f>IF(BI249="","",'Cost and Benefit Parameters'!$N$26)</f>
        <v/>
      </c>
      <c r="BJ272" s="1" t="str">
        <f>IF(BJ249="","",'Cost and Benefit Parameters'!$N$26)</f>
        <v/>
      </c>
      <c r="BK272" s="1" t="str">
        <f>IF(BK249="","",'Cost and Benefit Parameters'!$N$26)</f>
        <v/>
      </c>
      <c r="BL272" s="1" t="str">
        <f>IF(BL249="","",'Cost and Benefit Parameters'!$N$26)</f>
        <v/>
      </c>
      <c r="BM272" s="1" t="str">
        <f>IF(BM249="","",'Cost and Benefit Parameters'!$N$26)</f>
        <v/>
      </c>
      <c r="BN272" s="1" t="str">
        <f>IF(BN249="","",'Cost and Benefit Parameters'!$N$26)</f>
        <v/>
      </c>
    </row>
    <row r="273" spans="1:72" x14ac:dyDescent="0.55000000000000004">
      <c r="A273" s="639"/>
      <c r="B273" t="s">
        <v>477</v>
      </c>
      <c r="H273" s="1" t="str">
        <f>IF(H250="","",'Cost and Benefit Parameters'!$N$26)</f>
        <v/>
      </c>
      <c r="I273" s="1" t="str">
        <f>IF(I250="","",'Cost and Benefit Parameters'!$N$26)</f>
        <v/>
      </c>
      <c r="J273" s="1" t="str">
        <f>IF(J250="","",'Cost and Benefit Parameters'!$N$26)</f>
        <v/>
      </c>
      <c r="K273" s="1" t="str">
        <f>IF(K250="","",'Cost and Benefit Parameters'!$N$26)</f>
        <v/>
      </c>
      <c r="L273" s="1" t="str">
        <f>IF(L250="","",'Cost and Benefit Parameters'!$N$26)</f>
        <v/>
      </c>
      <c r="M273" s="1" t="str">
        <f>IF(M250="","",'Cost and Benefit Parameters'!$N$26)</f>
        <v/>
      </c>
      <c r="N273" s="1" t="str">
        <f>IF(N250="","",'Cost and Benefit Parameters'!$N$26)</f>
        <v/>
      </c>
      <c r="O273" s="1" t="str">
        <f>IF(O250="","",'Cost and Benefit Parameters'!$N$26)</f>
        <v/>
      </c>
      <c r="P273" s="1" t="str">
        <f>IF(P250="","",'Cost and Benefit Parameters'!$N$26)</f>
        <v/>
      </c>
      <c r="Q273" s="1" t="str">
        <f>IF(Q250="","",'Cost and Benefit Parameters'!$N$26)</f>
        <v/>
      </c>
      <c r="R273" s="1">
        <f>Cohort_CF!R271*Mincers!C$38*(1+'Cost and Benefit Parameters'!$C$41)^R$6</f>
        <v>788965.0414888704</v>
      </c>
      <c r="S273" s="1">
        <f>Cohort_CF!S271*Mincers!D$38*(1+'Cost and Benefit Parameters'!$C$41)^S$6</f>
        <v>819570.82142828626</v>
      </c>
      <c r="T273" s="1">
        <f>Cohort_CF!T271*Mincers!E$38*(1+'Cost and Benefit Parameters'!$C$41)^T$6</f>
        <v>850853.20529815042</v>
      </c>
      <c r="U273" s="1">
        <f>Cohort_CF!U271*Mincers!F$38*(1+'Cost and Benefit Parameters'!$C$41)^U$6</f>
        <v>882799.77474578947</v>
      </c>
      <c r="V273" s="1">
        <f>Cohort_CF!V271*Mincers!G$38*(1+'Cost and Benefit Parameters'!$C$41)^V$6</f>
        <v>920997.40758202318</v>
      </c>
      <c r="W273" s="1">
        <f>Cohort_CF!W271*Mincers!H$38*(1+'Cost and Benefit Parameters'!$C$41)^W$6</f>
        <v>953859.1544526529</v>
      </c>
      <c r="X273" s="1">
        <f>Cohort_CF!X271*Mincers!I$38*(1+'Cost and Benefit Parameters'!$C$41)^X$6</f>
        <v>987300.87013843411</v>
      </c>
      <c r="Y273" s="1">
        <f>Cohort_CF!Y271*Mincers!J$38*(1+'Cost and Benefit Parameters'!$C$41)^Y$6</f>
        <v>1021302.0667107435</v>
      </c>
      <c r="Z273" s="1">
        <f>Cohort_CF!Z271*Mincers!K$38*(1+'Cost and Benefit Parameters'!$C$41)^Z$6</f>
        <v>1055840.5203142096</v>
      </c>
      <c r="AA273" s="1">
        <f>Cohort_CF!AA271*Mincers!L$38*(1+'Cost and Benefit Parameters'!$C$41)^AA$6</f>
        <v>1090892.2656219944</v>
      </c>
      <c r="AB273" s="1">
        <f>Cohort_CF!AB271*Mincers!M$38*(1+'Cost and Benefit Parameters'!$C$41)^AB$6</f>
        <v>1126431.5954120313</v>
      </c>
      <c r="AC273" s="1">
        <f>Cohort_CF!AC271*Mincers!N$38*(1+'Cost and Benefit Parameters'!$C$41)^AC$6</f>
        <v>1162431.0654388755</v>
      </c>
      <c r="AD273" s="1">
        <f>Cohort_CF!AD271*Mincers!O$38*(1+'Cost and Benefit Parameters'!$C$41)^AD$6</f>
        <v>1198861.5047590961</v>
      </c>
      <c r="AE273" s="1">
        <f>Cohort_CF!AE271*Mincers!P$38*(1+'Cost and Benefit Parameters'!$C$41)^AE$6</f>
        <v>1235692.0316501067</v>
      </c>
      <c r="AF273" s="1">
        <f>Cohort_CF!AF271*Mincers!Q$38*(1+'Cost and Benefit Parameters'!$C$41)^AF$6</f>
        <v>1272890.0752428933</v>
      </c>
      <c r="AG273" s="1">
        <f>Cohort_CF!AG271*Mincers!R$38*(1+'Cost and Benefit Parameters'!$C$41)^AG$6</f>
        <v>1310421.402968718</v>
      </c>
      <c r="AH273" s="1">
        <f>Cohort_CF!AH271*Mincers!S$38*(1+'Cost and Benefit Parameters'!$C$41)^AH$6</f>
        <v>1348250.1538979784</v>
      </c>
      <c r="AI273" s="1">
        <f>Cohort_CF!AI271*Mincers!T$38*(1+'Cost and Benefit Parameters'!$C$41)^AI$6</f>
        <v>1386338.8780269304</v>
      </c>
      <c r="AJ273" s="1">
        <f>Cohort_CF!AJ271*Mincers!U$38*(1+'Cost and Benefit Parameters'!$C$41)^AJ$6</f>
        <v>1424648.581544077</v>
      </c>
      <c r="AK273" s="1">
        <f>Cohort_CF!AK271*Mincers!V$38*(1+'Cost and Benefit Parameters'!$C$41)^AK$6</f>
        <v>1463138.7780836672</v>
      </c>
      <c r="AL273" s="1">
        <f>Cohort_CF!AL271*Mincers!W$38*(1+'Cost and Benefit Parameters'!$C$41)^AL$6</f>
        <v>1501767.5459483583</v>
      </c>
      <c r="AM273" s="1">
        <f>Cohort_CF!AM271*Mincers!X$38*(1+'Cost and Benefit Parameters'!$C$41)^AM$6</f>
        <v>1540491.5912573079</v>
      </c>
      <c r="AN273" s="1">
        <f>Cohort_CF!AN271*Mincers!Y$38*(1+'Cost and Benefit Parameters'!$C$41)^AN$6</f>
        <v>1579266.3169493962</v>
      </c>
      <c r="AO273" s="1">
        <f>Cohort_CF!AO271*Mincers!Z$38*(1+'Cost and Benefit Parameters'!$C$41)^AO$6</f>
        <v>1618045.8975447011</v>
      </c>
      <c r="AP273" s="1">
        <f>Cohort_CF!AP271*Mincers!AA$38*(1+'Cost and Benefit Parameters'!$C$41)^AP$6</f>
        <v>1656783.3595402183</v>
      </c>
      <c r="AQ273" s="1">
        <f>Cohort_CF!AQ271*Mincers!AB$38*(1+'Cost and Benefit Parameters'!$C$41)^AQ$6</f>
        <v>1695430.6672886594</v>
      </c>
      <c r="AR273" s="1">
        <f>Cohort_CF!AR271*Mincers!AC$38*(1+'Cost and Benefit Parameters'!$C$41)^AR$6</f>
        <v>1733938.8141823311</v>
      </c>
      <c r="AS273" s="1">
        <f>Cohort_CF!AS271*Mincers!AD$38*(1+'Cost and Benefit Parameters'!$C$41)^AS$6</f>
        <v>1772257.9189369548</v>
      </c>
      <c r="AT273" s="1">
        <f>Cohort_CF!AT271*Mincers!AE$38*(1+'Cost and Benefit Parameters'!$C$41)^AT$6</f>
        <v>1810337.3267440689</v>
      </c>
      <c r="AU273" s="1">
        <f>Cohort_CF!AU271*Mincers!AF$38*(1+'Cost and Benefit Parameters'!$C$41)^AU$6</f>
        <v>1848125.7150344076</v>
      </c>
      <c r="AV273" s="1">
        <f>Cohort_CF!AV271*Mincers!AG$38*(1+'Cost and Benefit Parameters'!$C$41)^AV$6</f>
        <v>1885571.2035695629</v>
      </c>
      <c r="AW273" s="1">
        <f>Cohort_CF!AW271*Mincers!AH$38*(1+'Cost and Benefit Parameters'!$C$41)^AW$6</f>
        <v>1922621.4685544665</v>
      </c>
      <c r="AX273" s="1">
        <f>Cohort_CF!AX271*Mincers!AI$38*(1+'Cost and Benefit Parameters'!$C$41)^AX$6</f>
        <v>1959223.8604399029</v>
      </c>
      <c r="AY273" s="1">
        <f>Cohort_CF!AY271*Mincers!AJ$38*(1+'Cost and Benefit Parameters'!$C$41)^AY$6</f>
        <v>1995325.525061602</v>
      </c>
      <c r="AZ273" s="1">
        <f>Cohort_CF!AZ271*Mincers!AK$38*(1+'Cost and Benefit Parameters'!$C$41)^AZ$6</f>
        <v>2030873.5277414345</v>
      </c>
      <c r="BA273" s="1">
        <f>Cohort_CF!BA271*Mincers!AL$38*(1+'Cost and Benefit Parameters'!$C$41)^BA$6</f>
        <v>2065814.979956381</v>
      </c>
      <c r="BB273" s="1">
        <f>Cohort_CF!BB271*Mincers!AM$38*(1+'Cost and Benefit Parameters'!$C$41)^BB$6</f>
        <v>2100097.1681626076</v>
      </c>
      <c r="BC273" s="1">
        <f>Cohort_CF!BC271*Mincers!AN$38*(1+'Cost and Benefit Parameters'!$C$41)^BC$6</f>
        <v>2133667.684345556</v>
      </c>
      <c r="BD273" s="1">
        <f>Cohort_CF!BD271*Mincers!AO$38*(1+'Cost and Benefit Parameters'!$C$41)^BD$6</f>
        <v>2166474.5578519022</v>
      </c>
      <c r="BE273" s="1">
        <f>Cohort_CF!BE271*Mincers!AP$38*(1+'Cost and Benefit Parameters'!$C$41)^BE$6</f>
        <v>2198466.3880465995</v>
      </c>
      <c r="BF273" s="1" t="str">
        <f>IF(BF250="","",'Cost and Benefit Parameters'!$N$26)</f>
        <v/>
      </c>
      <c r="BG273" s="1" t="str">
        <f>IF(BG250="","",'Cost and Benefit Parameters'!$N$26)</f>
        <v/>
      </c>
      <c r="BH273" s="1" t="str">
        <f>IF(BH250="","",'Cost and Benefit Parameters'!$N$26)</f>
        <v/>
      </c>
      <c r="BI273" s="1" t="str">
        <f>IF(BI250="","",'Cost and Benefit Parameters'!$N$26)</f>
        <v/>
      </c>
      <c r="BJ273" s="1" t="str">
        <f>IF(BJ250="","",'Cost and Benefit Parameters'!$N$26)</f>
        <v/>
      </c>
      <c r="BK273" s="1" t="str">
        <f>IF(BK250="","",'Cost and Benefit Parameters'!$N$26)</f>
        <v/>
      </c>
      <c r="BL273" s="1" t="str">
        <f>IF(BL250="","",'Cost and Benefit Parameters'!$N$26)</f>
        <v/>
      </c>
      <c r="BM273" s="1" t="str">
        <f>IF(BM250="","",'Cost and Benefit Parameters'!$N$26)</f>
        <v/>
      </c>
      <c r="BN273" s="1" t="str">
        <f>IF(BN250="","",'Cost and Benefit Parameters'!$N$26)</f>
        <v/>
      </c>
    </row>
    <row r="274" spans="1:72" x14ac:dyDescent="0.55000000000000004">
      <c r="A274" s="639"/>
      <c r="B274" t="s">
        <v>478</v>
      </c>
      <c r="H274" s="1" t="str">
        <f>IF(H251="","",'Cost and Benefit Parameters'!$N$26)</f>
        <v/>
      </c>
      <c r="I274" s="1" t="str">
        <f>IF(I251="","",'Cost and Benefit Parameters'!$N$26)</f>
        <v/>
      </c>
      <c r="J274" s="1" t="str">
        <f>IF(J251="","",'Cost and Benefit Parameters'!$N$26)</f>
        <v/>
      </c>
      <c r="K274" s="1" t="str">
        <f>IF(K251="","",'Cost and Benefit Parameters'!$N$26)</f>
        <v/>
      </c>
      <c r="L274" s="1" t="str">
        <f>IF(L251="","",'Cost and Benefit Parameters'!$N$26)</f>
        <v/>
      </c>
      <c r="M274" s="1" t="str">
        <f>IF(M251="","",'Cost and Benefit Parameters'!$N$26)</f>
        <v/>
      </c>
      <c r="N274" s="1" t="str">
        <f>IF(N251="","",'Cost and Benefit Parameters'!$N$26)</f>
        <v/>
      </c>
      <c r="O274" s="1" t="str">
        <f>IF(O251="","",'Cost and Benefit Parameters'!$N$26)</f>
        <v/>
      </c>
      <c r="P274" s="1" t="str">
        <f>IF(P251="","",'Cost and Benefit Parameters'!$N$26)</f>
        <v/>
      </c>
      <c r="Q274" s="1" t="str">
        <f>IF(Q251="","",'Cost and Benefit Parameters'!$N$26)</f>
        <v/>
      </c>
      <c r="R274" s="1" t="str">
        <f>IF(R251="","",'Cost and Benefit Parameters'!$N$26)</f>
        <v/>
      </c>
      <c r="S274" s="1">
        <f>Cohort_CF!S272*Mincers!C$38*(1+'Cost and Benefit Parameters'!$C$41)^S$6</f>
        <v>812633.9927335364</v>
      </c>
      <c r="T274" s="1">
        <f>Cohort_CF!T272*Mincers!D$38*(1+'Cost and Benefit Parameters'!$C$41)^T$6</f>
        <v>844157.946071135</v>
      </c>
      <c r="U274" s="1">
        <f>Cohort_CF!U272*Mincers!E$38*(1+'Cost and Benefit Parameters'!$C$41)^U$6</f>
        <v>876378.80145709496</v>
      </c>
      <c r="V274" s="1">
        <f>Cohort_CF!V272*Mincers!F$38*(1+'Cost and Benefit Parameters'!$C$41)^V$6</f>
        <v>909283.76798816293</v>
      </c>
      <c r="W274" s="1">
        <f>Cohort_CF!W272*Mincers!G$38*(1+'Cost and Benefit Parameters'!$C$41)^W$6</f>
        <v>948627.32980948384</v>
      </c>
      <c r="X274" s="1">
        <f>Cohort_CF!X272*Mincers!H$38*(1+'Cost and Benefit Parameters'!$C$41)^X$6</f>
        <v>982474.92908623244</v>
      </c>
      <c r="Y274" s="1">
        <f>Cohort_CF!Y272*Mincers!I$38*(1+'Cost and Benefit Parameters'!$C$41)^Y$6</f>
        <v>1016919.8962425871</v>
      </c>
      <c r="Z274" s="1">
        <f>Cohort_CF!Z272*Mincers!J$38*(1+'Cost and Benefit Parameters'!$C$41)^Z$6</f>
        <v>1051941.1287120658</v>
      </c>
      <c r="AA274" s="1">
        <f>Cohort_CF!AA272*Mincers!K$38*(1+'Cost and Benefit Parameters'!$C$41)^AA$6</f>
        <v>1087515.7359236358</v>
      </c>
      <c r="AB274" s="1">
        <f>Cohort_CF!AB272*Mincers!L$38*(1+'Cost and Benefit Parameters'!$C$41)^AB$6</f>
        <v>1123619.0335906544</v>
      </c>
      <c r="AC274" s="1">
        <f>Cohort_CF!AC272*Mincers!M$38*(1+'Cost and Benefit Parameters'!$C$41)^AC$6</f>
        <v>1160224.5432743921</v>
      </c>
      <c r="AD274" s="1">
        <f>Cohort_CF!AD272*Mincers!N$38*(1+'Cost and Benefit Parameters'!$C$41)^AD$6</f>
        <v>1197303.9974020417</v>
      </c>
      <c r="AE274" s="1">
        <f>Cohort_CF!AE272*Mincers!O$38*(1+'Cost and Benefit Parameters'!$C$41)^AE$6</f>
        <v>1234827.349901869</v>
      </c>
      <c r="AF274" s="1">
        <f>Cohort_CF!AF272*Mincers!P$38*(1+'Cost and Benefit Parameters'!$C$41)^AF$6</f>
        <v>1272762.7925996101</v>
      </c>
      <c r="AG274" s="1">
        <f>Cohort_CF!AG272*Mincers!Q$38*(1+'Cost and Benefit Parameters'!$C$41)^AG$6</f>
        <v>1311076.7775001801</v>
      </c>
      <c r="AH274" s="1">
        <f>Cohort_CF!AH272*Mincers!R$38*(1+'Cost and Benefit Parameters'!$C$41)^AH$6</f>
        <v>1349734.0450577794</v>
      </c>
      <c r="AI274" s="1">
        <f>Cohort_CF!AI272*Mincers!S$38*(1+'Cost and Benefit Parameters'!$C$41)^AI$6</f>
        <v>1388697.6585149176</v>
      </c>
      <c r="AJ274" s="1">
        <f>Cohort_CF!AJ272*Mincers!T$38*(1+'Cost and Benefit Parameters'!$C$41)^AJ$6</f>
        <v>1427929.0443677383</v>
      </c>
      <c r="AK274" s="1">
        <f>Cohort_CF!AK272*Mincers!U$38*(1+'Cost and Benefit Parameters'!$C$41)^AK$6</f>
        <v>1467388.0389903996</v>
      </c>
      <c r="AL274" s="1">
        <f>Cohort_CF!AL272*Mincers!V$38*(1+'Cost and Benefit Parameters'!$C$41)^AL$6</f>
        <v>1507032.941426177</v>
      </c>
      <c r="AM274" s="1">
        <f>Cohort_CF!AM272*Mincers!W$38*(1+'Cost and Benefit Parameters'!$C$41)^AM$6</f>
        <v>1546820.5723268089</v>
      </c>
      <c r="AN274" s="1">
        <f>Cohort_CF!AN272*Mincers!X$38*(1+'Cost and Benefit Parameters'!$C$41)^AN$6</f>
        <v>1586706.3389950269</v>
      </c>
      <c r="AO274" s="1">
        <f>Cohort_CF!AO272*Mincers!Y$38*(1+'Cost and Benefit Parameters'!$C$41)^AO$6</f>
        <v>1626644.3064578783</v>
      </c>
      <c r="AP274" s="1">
        <f>Cohort_CF!AP272*Mincers!Z$38*(1+'Cost and Benefit Parameters'!$C$41)^AP$6</f>
        <v>1666587.2744710422</v>
      </c>
      <c r="AQ274" s="1">
        <f>Cohort_CF!AQ272*Mincers!AA$38*(1+'Cost and Benefit Parameters'!$C$41)^AQ$6</f>
        <v>1706486.8603264245</v>
      </c>
      <c r="AR274" s="1">
        <f>Cohort_CF!AR272*Mincers!AB$38*(1+'Cost and Benefit Parameters'!$C$41)^AR$6</f>
        <v>1746293.5873073193</v>
      </c>
      <c r="AS274" s="1">
        <f>Cohort_CF!AS272*Mincers!AC$38*(1+'Cost and Benefit Parameters'!$C$41)^AS$6</f>
        <v>1785956.9786078013</v>
      </c>
      <c r="AT274" s="1">
        <f>Cohort_CF!AT272*Mincers!AD$38*(1+'Cost and Benefit Parameters'!$C$41)^AT$6</f>
        <v>1825425.6565050629</v>
      </c>
      <c r="AU274" s="1">
        <f>Cohort_CF!AU272*Mincers!AE$38*(1+'Cost and Benefit Parameters'!$C$41)^AU$6</f>
        <v>1864647.4465463911</v>
      </c>
      <c r="AV274" s="1">
        <f>Cohort_CF!AV272*Mincers!AF$38*(1+'Cost and Benefit Parameters'!$C$41)^AV$6</f>
        <v>1903569.4864854398</v>
      </c>
      <c r="AW274" s="1">
        <f>Cohort_CF!AW272*Mincers!AG$38*(1+'Cost and Benefit Parameters'!$C$41)^AW$6</f>
        <v>1942138.3396766495</v>
      </c>
      <c r="AX274" s="1">
        <f>Cohort_CF!AX272*Mincers!AH$38*(1+'Cost and Benefit Parameters'!$C$41)^AX$6</f>
        <v>1980300.1126111003</v>
      </c>
      <c r="AY274" s="1">
        <f>Cohort_CF!AY272*Mincers!AI$38*(1+'Cost and Benefit Parameters'!$C$41)^AY$6</f>
        <v>2018000.5762530998</v>
      </c>
      <c r="AZ274" s="1">
        <f>Cohort_CF!AZ272*Mincers!AJ$38*(1+'Cost and Benefit Parameters'!$C$41)^AZ$6</f>
        <v>2055185.2908134502</v>
      </c>
      <c r="BA274" s="1">
        <f>Cohort_CF!BA272*Mincers!AK$38*(1+'Cost and Benefit Parameters'!$C$41)^BA$6</f>
        <v>2091799.7335736777</v>
      </c>
      <c r="BB274" s="1">
        <f>Cohort_CF!BB272*Mincers!AL$38*(1+'Cost and Benefit Parameters'!$C$41)^BB$6</f>
        <v>2127789.4293550723</v>
      </c>
      <c r="BC274" s="1">
        <f>Cohort_CF!BC272*Mincers!AM$38*(1+'Cost and Benefit Parameters'!$C$41)^BC$6</f>
        <v>2163100.0832074853</v>
      </c>
      <c r="BD274" s="1">
        <f>Cohort_CF!BD272*Mincers!AN$38*(1+'Cost and Benefit Parameters'!$C$41)^BD$6</f>
        <v>2197677.7148759225</v>
      </c>
      <c r="BE274" s="1">
        <f>Cohort_CF!BE272*Mincers!AO$38*(1+'Cost and Benefit Parameters'!$C$41)^BE$6</f>
        <v>2231468.7945874594</v>
      </c>
      <c r="BF274" s="1">
        <f>Cohort_CF!BF272*Mincers!AP$38*(1+'Cost and Benefit Parameters'!$C$41)^BF$6</f>
        <v>2264420.3796879975</v>
      </c>
      <c r="BG274" s="1" t="str">
        <f>IF(BG251="","",'Cost and Benefit Parameters'!$N$26)</f>
        <v/>
      </c>
      <c r="BH274" s="1" t="str">
        <f>IF(BH251="","",'Cost and Benefit Parameters'!$N$26)</f>
        <v/>
      </c>
      <c r="BI274" s="1" t="str">
        <f>IF(BI251="","",'Cost and Benefit Parameters'!$N$26)</f>
        <v/>
      </c>
      <c r="BJ274" s="1" t="str">
        <f>IF(BJ251="","",'Cost and Benefit Parameters'!$N$26)</f>
        <v/>
      </c>
      <c r="BK274" s="1" t="str">
        <f>IF(BK251="","",'Cost and Benefit Parameters'!$N$26)</f>
        <v/>
      </c>
      <c r="BL274" s="1" t="str">
        <f>IF(BL251="","",'Cost and Benefit Parameters'!$N$26)</f>
        <v/>
      </c>
      <c r="BM274" s="1" t="str">
        <f>IF(BM251="","",'Cost and Benefit Parameters'!$N$26)</f>
        <v/>
      </c>
      <c r="BN274" s="1" t="str">
        <f>IF(BN251="","",'Cost and Benefit Parameters'!$N$26)</f>
        <v/>
      </c>
    </row>
    <row r="275" spans="1:72" x14ac:dyDescent="0.55000000000000004">
      <c r="A275" s="639"/>
      <c r="B275" t="s">
        <v>479</v>
      </c>
      <c r="H275" s="1" t="str">
        <f>IF(H252="","",'Cost and Benefit Parameters'!$N$26)</f>
        <v/>
      </c>
      <c r="I275" s="1" t="str">
        <f>IF(I252="","",'Cost and Benefit Parameters'!$N$26)</f>
        <v/>
      </c>
      <c r="J275" s="1" t="str">
        <f>IF(J252="","",'Cost and Benefit Parameters'!$N$26)</f>
        <v/>
      </c>
      <c r="K275" s="1" t="str">
        <f>IF(K252="","",'Cost and Benefit Parameters'!$N$26)</f>
        <v/>
      </c>
      <c r="L275" s="1" t="str">
        <f>IF(L252="","",'Cost and Benefit Parameters'!$N$26)</f>
        <v/>
      </c>
      <c r="M275" s="1" t="str">
        <f>IF(M252="","",'Cost and Benefit Parameters'!$N$26)</f>
        <v/>
      </c>
      <c r="N275" s="1" t="str">
        <f>IF(N252="","",'Cost and Benefit Parameters'!$N$26)</f>
        <v/>
      </c>
      <c r="O275" s="1" t="str">
        <f>IF(O252="","",'Cost and Benefit Parameters'!$N$26)</f>
        <v/>
      </c>
      <c r="P275" s="1" t="str">
        <f>IF(P252="","",'Cost and Benefit Parameters'!$N$26)</f>
        <v/>
      </c>
      <c r="Q275" s="1" t="str">
        <f>IF(Q252="","",'Cost and Benefit Parameters'!$N$26)</f>
        <v/>
      </c>
      <c r="R275" s="1" t="str">
        <f>IF(R252="","",'Cost and Benefit Parameters'!$N$26)</f>
        <v/>
      </c>
      <c r="S275" s="1" t="str">
        <f>IF(S252="","",'Cost and Benefit Parameters'!$N$26)</f>
        <v/>
      </c>
      <c r="T275" s="1">
        <f>Cohort_CF!T273*Mincers!C$38*(1+'Cost and Benefit Parameters'!$C$41)^T$6</f>
        <v>837013.01251554268</v>
      </c>
      <c r="U275" s="1">
        <f>Cohort_CF!U273*Mincers!D$38*(1+'Cost and Benefit Parameters'!$C$41)^U$6</f>
        <v>869482.684453269</v>
      </c>
      <c r="V275" s="1">
        <f>Cohort_CF!V273*Mincers!E$38*(1+'Cost and Benefit Parameters'!$C$41)^V$6</f>
        <v>902670.16550080758</v>
      </c>
      <c r="W275" s="1">
        <f>Cohort_CF!W273*Mincers!F$38*(1+'Cost and Benefit Parameters'!$C$41)^W$6</f>
        <v>936562.28102780785</v>
      </c>
      <c r="X275" s="1">
        <f>Cohort_CF!X273*Mincers!G$38*(1+'Cost and Benefit Parameters'!$C$41)^X$6</f>
        <v>977086.14970376843</v>
      </c>
      <c r="Y275" s="1">
        <f>Cohort_CF!Y273*Mincers!H$38*(1+'Cost and Benefit Parameters'!$C$41)^Y$6</f>
        <v>1011949.1769588194</v>
      </c>
      <c r="Z275" s="1">
        <f>Cohort_CF!Z273*Mincers!I$38*(1+'Cost and Benefit Parameters'!$C$41)^Z$6</f>
        <v>1047427.4931298647</v>
      </c>
      <c r="AA275" s="1">
        <f>Cohort_CF!AA273*Mincers!J$38*(1+'Cost and Benefit Parameters'!$C$41)^AA$6</f>
        <v>1083499.3625734276</v>
      </c>
      <c r="AB275" s="1">
        <f>Cohort_CF!AB273*Mincers!K$38*(1+'Cost and Benefit Parameters'!$C$41)^AB$6</f>
        <v>1120141.2080013452</v>
      </c>
      <c r="AC275" s="1">
        <f>Cohort_CF!AC273*Mincers!L$38*(1+'Cost and Benefit Parameters'!$C$41)^AC$6</f>
        <v>1157327.6045983741</v>
      </c>
      <c r="AD275" s="1">
        <f>Cohort_CF!AD273*Mincers!M$38*(1+'Cost and Benefit Parameters'!$C$41)^AD$6</f>
        <v>1195031.2795726238</v>
      </c>
      <c r="AE275" s="1">
        <f>Cohort_CF!AE273*Mincers!N$38*(1+'Cost and Benefit Parameters'!$C$41)^AE$6</f>
        <v>1233223.1173241029</v>
      </c>
      <c r="AF275" s="1">
        <f>Cohort_CF!AF273*Mincers!O$38*(1+'Cost and Benefit Parameters'!$C$41)^AF$6</f>
        <v>1271872.1703989252</v>
      </c>
      <c r="AG275" s="1">
        <f>Cohort_CF!AG273*Mincers!P$38*(1+'Cost and Benefit Parameters'!$C$41)^AG$6</f>
        <v>1310945.6763775982</v>
      </c>
      <c r="AH275" s="1">
        <f>Cohort_CF!AH273*Mincers!Q$38*(1+'Cost and Benefit Parameters'!$C$41)^AH$6</f>
        <v>1350409.0808251854</v>
      </c>
      <c r="AI275" s="1">
        <f>Cohort_CF!AI273*Mincers!R$38*(1+'Cost and Benefit Parameters'!$C$41)^AI$6</f>
        <v>1390226.0664095127</v>
      </c>
      <c r="AJ275" s="1">
        <f>Cohort_CF!AJ273*Mincers!S$38*(1+'Cost and Benefit Parameters'!$C$41)^AJ$6</f>
        <v>1430358.588270365</v>
      </c>
      <c r="AK275" s="1">
        <f>Cohort_CF!AK273*Mincers!T$38*(1+'Cost and Benefit Parameters'!$C$41)^AK$6</f>
        <v>1470766.9156987707</v>
      </c>
      <c r="AL275" s="1">
        <f>Cohort_CF!AL273*Mincers!U$38*(1+'Cost and Benefit Parameters'!$C$41)^AL$6</f>
        <v>1511409.6801601113</v>
      </c>
      <c r="AM275" s="1">
        <f>Cohort_CF!AM273*Mincers!V$38*(1+'Cost and Benefit Parameters'!$C$41)^AM$6</f>
        <v>1552243.9296689623</v>
      </c>
      <c r="AN275" s="1">
        <f>Cohort_CF!AN273*Mincers!W$38*(1+'Cost and Benefit Parameters'!$C$41)^AN$6</f>
        <v>1593225.1894966129</v>
      </c>
      <c r="AO275" s="1">
        <f>Cohort_CF!AO273*Mincers!X$38*(1+'Cost and Benefit Parameters'!$C$41)^AO$6</f>
        <v>1634307.529164878</v>
      </c>
      <c r="AP275" s="1">
        <f>Cohort_CF!AP273*Mincers!Y$38*(1+'Cost and Benefit Parameters'!$C$41)^AP$6</f>
        <v>1675443.6356516147</v>
      </c>
      <c r="AQ275" s="1">
        <f>Cohort_CF!AQ273*Mincers!Z$38*(1+'Cost and Benefit Parameters'!$C$41)^AQ$6</f>
        <v>1716584.8927051732</v>
      </c>
      <c r="AR275" s="1">
        <f>Cohort_CF!AR273*Mincers!AA$38*(1+'Cost and Benefit Parameters'!$C$41)^AR$6</f>
        <v>1757681.4661362171</v>
      </c>
      <c r="AS275" s="1">
        <f>Cohort_CF!AS273*Mincers!AB$38*(1+'Cost and Benefit Parameters'!$C$41)^AS$6</f>
        <v>1798682.3949265389</v>
      </c>
      <c r="AT275" s="1">
        <f>Cohort_CF!AT273*Mincers!AC$38*(1+'Cost and Benefit Parameters'!$C$41)^AT$6</f>
        <v>1839535.687966035</v>
      </c>
      <c r="AU275" s="1">
        <f>Cohort_CF!AU273*Mincers!AD$38*(1+'Cost and Benefit Parameters'!$C$41)^AU$6</f>
        <v>1880188.426200215</v>
      </c>
      <c r="AV275" s="1">
        <f>Cohort_CF!AV273*Mincers!AE$38*(1+'Cost and Benefit Parameters'!$C$41)^AV$6</f>
        <v>1920586.8699427829</v>
      </c>
      <c r="AW275" s="1">
        <f>Cohort_CF!AW273*Mincers!AF$38*(1+'Cost and Benefit Parameters'!$C$41)^AW$6</f>
        <v>1960676.5710800029</v>
      </c>
      <c r="AX275" s="1">
        <f>Cohort_CF!AX273*Mincers!AG$38*(1+'Cost and Benefit Parameters'!$C$41)^AX$6</f>
        <v>2000402.4898669489</v>
      </c>
      <c r="AY275" s="1">
        <f>Cohort_CF!AY273*Mincers!AH$38*(1+'Cost and Benefit Parameters'!$C$41)^AY$6</f>
        <v>2039709.1159894334</v>
      </c>
      <c r="AZ275" s="1">
        <f>Cohort_CF!AZ273*Mincers!AI$38*(1+'Cost and Benefit Parameters'!$C$41)^AZ$6</f>
        <v>2078540.5935406929</v>
      </c>
      <c r="BA275" s="1">
        <f>Cohort_CF!BA273*Mincers!AJ$38*(1+'Cost and Benefit Parameters'!$C$41)^BA$6</f>
        <v>2116840.8495378541</v>
      </c>
      <c r="BB275" s="1">
        <f>Cohort_CF!BB273*Mincers!AK$38*(1+'Cost and Benefit Parameters'!$C$41)^BB$6</f>
        <v>2154553.7255808879</v>
      </c>
      <c r="BC275" s="1">
        <f>Cohort_CF!BC273*Mincers!AL$38*(1+'Cost and Benefit Parameters'!$C$41)^BC$6</f>
        <v>2191623.112235724</v>
      </c>
      <c r="BD275" s="1">
        <f>Cohort_CF!BD273*Mincers!AM$38*(1+'Cost and Benefit Parameters'!$C$41)^BD$6</f>
        <v>2227993.0857037101</v>
      </c>
      <c r="BE275" s="1">
        <f>Cohort_CF!BE273*Mincers!AN$38*(1+'Cost and Benefit Parameters'!$C$41)^BE$6</f>
        <v>2263608.0463222004</v>
      </c>
      <c r="BF275" s="1">
        <f>Cohort_CF!BF273*Mincers!AO$38*(1+'Cost and Benefit Parameters'!$C$41)^BF$6</f>
        <v>2298412.8584250831</v>
      </c>
      <c r="BG275" s="1">
        <f>Cohort_CF!BG273*Mincers!AP$38*(1+'Cost and Benefit Parameters'!$C$41)^BG$6</f>
        <v>2332352.9910786371</v>
      </c>
      <c r="BH275" s="1" t="str">
        <f>IF(BH252="","",'Cost and Benefit Parameters'!$N$26)</f>
        <v/>
      </c>
      <c r="BI275" s="1" t="str">
        <f>IF(BI252="","",'Cost and Benefit Parameters'!$N$26)</f>
        <v/>
      </c>
      <c r="BJ275" s="1" t="str">
        <f>IF(BJ252="","",'Cost and Benefit Parameters'!$N$26)</f>
        <v/>
      </c>
      <c r="BK275" s="1" t="str">
        <f>IF(BK252="","",'Cost and Benefit Parameters'!$N$26)</f>
        <v/>
      </c>
      <c r="BL275" s="1" t="str">
        <f>IF(BL252="","",'Cost and Benefit Parameters'!$N$26)</f>
        <v/>
      </c>
      <c r="BM275" s="1" t="str">
        <f>IF(BM252="","",'Cost and Benefit Parameters'!$N$26)</f>
        <v/>
      </c>
      <c r="BN275" s="1" t="str">
        <f>IF(BN252="","",'Cost and Benefit Parameters'!$N$26)</f>
        <v/>
      </c>
    </row>
    <row r="276" spans="1:72" x14ac:dyDescent="0.55000000000000004">
      <c r="A276" s="639"/>
      <c r="B276" t="s">
        <v>480</v>
      </c>
      <c r="H276" s="1" t="str">
        <f>IF(H253="","",'Cost and Benefit Parameters'!$N$26)</f>
        <v/>
      </c>
      <c r="I276" s="1" t="str">
        <f>IF(I253="","",'Cost and Benefit Parameters'!$N$26)</f>
        <v/>
      </c>
      <c r="J276" s="1" t="str">
        <f>IF(J253="","",'Cost and Benefit Parameters'!$N$26)</f>
        <v/>
      </c>
      <c r="K276" s="1" t="str">
        <f>IF(K253="","",'Cost and Benefit Parameters'!$N$26)</f>
        <v/>
      </c>
      <c r="L276" s="1" t="str">
        <f>IF(L253="","",'Cost and Benefit Parameters'!$N$26)</f>
        <v/>
      </c>
      <c r="M276" s="1" t="str">
        <f>IF(M253="","",'Cost and Benefit Parameters'!$N$26)</f>
        <v/>
      </c>
      <c r="N276" s="1" t="str">
        <f>IF(N253="","",'Cost and Benefit Parameters'!$N$26)</f>
        <v/>
      </c>
      <c r="O276" s="1" t="str">
        <f>IF(O253="","",'Cost and Benefit Parameters'!$N$26)</f>
        <v/>
      </c>
      <c r="P276" s="1" t="str">
        <f>IF(P253="","",'Cost and Benefit Parameters'!$N$26)</f>
        <v/>
      </c>
      <c r="Q276" s="1" t="str">
        <f>IF(Q253="","",'Cost and Benefit Parameters'!$N$26)</f>
        <v/>
      </c>
      <c r="R276" s="1" t="str">
        <f>IF(R253="","",'Cost and Benefit Parameters'!$N$26)</f>
        <v/>
      </c>
      <c r="S276" s="1" t="str">
        <f>IF(S253="","",'Cost and Benefit Parameters'!$N$26)</f>
        <v/>
      </c>
      <c r="T276" s="1" t="str">
        <f>IF(T253="","",'Cost and Benefit Parameters'!$N$26)</f>
        <v/>
      </c>
      <c r="U276" s="1">
        <f>Cohort_CF!U274*Mincers!C$38*(1+'Cost and Benefit Parameters'!$C$41)^U$6</f>
        <v>862123.402891009</v>
      </c>
      <c r="V276" s="1">
        <f>Cohort_CF!V274*Mincers!D$38*(1+'Cost and Benefit Parameters'!$C$41)^V$6</f>
        <v>895567.16498686699</v>
      </c>
      <c r="W276" s="1">
        <f>Cohort_CF!W274*Mincers!E$38*(1+'Cost and Benefit Parameters'!$C$41)^W$6</f>
        <v>929750.27046583185</v>
      </c>
      <c r="X276" s="1">
        <f>Cohort_CF!X274*Mincers!F$38*(1+'Cost and Benefit Parameters'!$C$41)^X$6</f>
        <v>964659.14945864212</v>
      </c>
      <c r="Y276" s="1">
        <f>Cohort_CF!Y274*Mincers!G$38*(1+'Cost and Benefit Parameters'!$C$41)^Y$6</f>
        <v>1006398.7341948814</v>
      </c>
      <c r="Z276" s="1">
        <f>Cohort_CF!Z274*Mincers!H$38*(1+'Cost and Benefit Parameters'!$C$41)^Z$6</f>
        <v>1042307.652267584</v>
      </c>
      <c r="AA276" s="1">
        <f>Cohort_CF!AA274*Mincers!I$38*(1+'Cost and Benefit Parameters'!$C$41)^AA$6</f>
        <v>1078850.3179237605</v>
      </c>
      <c r="AB276" s="1">
        <f>Cohort_CF!AB274*Mincers!J$38*(1+'Cost and Benefit Parameters'!$C$41)^AB$6</f>
        <v>1116004.3434506305</v>
      </c>
      <c r="AC276" s="1">
        <f>Cohort_CF!AC274*Mincers!K$38*(1+'Cost and Benefit Parameters'!$C$41)^AC$6</f>
        <v>1153745.4442413854</v>
      </c>
      <c r="AD276" s="1">
        <f>Cohort_CF!AD274*Mincers!L$38*(1+'Cost and Benefit Parameters'!$C$41)^AD$6</f>
        <v>1192047.4327363251</v>
      </c>
      <c r="AE276" s="1">
        <f>Cohort_CF!AE274*Mincers!M$38*(1+'Cost and Benefit Parameters'!$C$41)^AE$6</f>
        <v>1230882.2179598026</v>
      </c>
      <c r="AF276" s="1">
        <f>Cohort_CF!AF274*Mincers!N$38*(1+'Cost and Benefit Parameters'!$C$41)^AF$6</f>
        <v>1270219.810843826</v>
      </c>
      <c r="AG276" s="1">
        <f>Cohort_CF!AG274*Mincers!O$38*(1+'Cost and Benefit Parameters'!$C$41)^AG$6</f>
        <v>1310028.3355108928</v>
      </c>
      <c r="AH276" s="1">
        <f>Cohort_CF!AH274*Mincers!P$38*(1+'Cost and Benefit Parameters'!$C$41)^AH$6</f>
        <v>1350274.0466689263</v>
      </c>
      <c r="AI276" s="1">
        <f>Cohort_CF!AI274*Mincers!Q$38*(1+'Cost and Benefit Parameters'!$C$41)^AI$6</f>
        <v>1390921.3532499408</v>
      </c>
      <c r="AJ276" s="1">
        <f>Cohort_CF!AJ274*Mincers!R$38*(1+'Cost and Benefit Parameters'!$C$41)^AJ$6</f>
        <v>1431932.8484017982</v>
      </c>
      <c r="AK276" s="1">
        <f>Cohort_CF!AK274*Mincers!S$38*(1+'Cost and Benefit Parameters'!$C$41)^AK$6</f>
        <v>1473269.3459184763</v>
      </c>
      <c r="AL276" s="1">
        <f>Cohort_CF!AL274*Mincers!T$38*(1+'Cost and Benefit Parameters'!$C$41)^AL$6</f>
        <v>1514889.9231697335</v>
      </c>
      <c r="AM276" s="1">
        <f>Cohort_CF!AM274*Mincers!U$38*(1+'Cost and Benefit Parameters'!$C$41)^AM$6</f>
        <v>1556751.9705649146</v>
      </c>
      <c r="AN276" s="1">
        <f>Cohort_CF!AN274*Mincers!V$38*(1+'Cost and Benefit Parameters'!$C$41)^AN$6</f>
        <v>1598811.247559031</v>
      </c>
      <c r="AO276" s="1">
        <f>Cohort_CF!AO274*Mincers!W$38*(1+'Cost and Benefit Parameters'!$C$41)^AO$6</f>
        <v>1641021.9451815116</v>
      </c>
      <c r="AP276" s="1">
        <f>Cohort_CF!AP274*Mincers!X$38*(1+'Cost and Benefit Parameters'!$C$41)^AP$6</f>
        <v>1683336.7550398242</v>
      </c>
      <c r="AQ276" s="1">
        <f>Cohort_CF!AQ274*Mincers!Y$38*(1+'Cost and Benefit Parameters'!$C$41)^AQ$6</f>
        <v>1725706.9447211628</v>
      </c>
      <c r="AR276" s="1">
        <f>Cohort_CF!AR274*Mincers!Z$38*(1+'Cost and Benefit Parameters'!$C$41)^AR$6</f>
        <v>1768082.4394863285</v>
      </c>
      <c r="AS276" s="1">
        <f>Cohort_CF!AS274*Mincers!AA$38*(1+'Cost and Benefit Parameters'!$C$41)^AS$6</f>
        <v>1810411.910120304</v>
      </c>
      <c r="AT276" s="1">
        <f>Cohort_CF!AT274*Mincers!AB$38*(1+'Cost and Benefit Parameters'!$C$41)^AT$6</f>
        <v>1852642.8667743348</v>
      </c>
      <c r="AU276" s="1">
        <f>Cohort_CF!AU274*Mincers!AC$38*(1+'Cost and Benefit Parameters'!$C$41)^AU$6</f>
        <v>1894721.7586050162</v>
      </c>
      <c r="AV276" s="1">
        <f>Cohort_CF!AV274*Mincers!AD$38*(1+'Cost and Benefit Parameters'!$C$41)^AV$6</f>
        <v>1936594.0789862217</v>
      </c>
      <c r="AW276" s="1">
        <f>Cohort_CF!AW274*Mincers!AE$38*(1+'Cost and Benefit Parameters'!$C$41)^AW$6</f>
        <v>1978204.4760410665</v>
      </c>
      <c r="AX276" s="1">
        <f>Cohort_CF!AX274*Mincers!AF$38*(1+'Cost and Benefit Parameters'!$C$41)^AX$6</f>
        <v>2019496.8682124028</v>
      </c>
      <c r="AY276" s="1">
        <f>Cohort_CF!AY274*Mincers!AG$38*(1+'Cost and Benefit Parameters'!$C$41)^AY$6</f>
        <v>2060414.5645629573</v>
      </c>
      <c r="AZ276" s="1">
        <f>Cohort_CF!AZ274*Mincers!AH$38*(1+'Cost and Benefit Parameters'!$C$41)^AZ$6</f>
        <v>2100900.3894691165</v>
      </c>
      <c r="BA276" s="1">
        <f>Cohort_CF!BA274*Mincers!AI$38*(1+'Cost and Benefit Parameters'!$C$41)^BA$6</f>
        <v>2140896.8113469142</v>
      </c>
      <c r="BB276" s="1">
        <f>Cohort_CF!BB274*Mincers!AJ$38*(1+'Cost and Benefit Parameters'!$C$41)^BB$6</f>
        <v>2180346.0750239892</v>
      </c>
      <c r="BC276" s="1">
        <f>Cohort_CF!BC274*Mincers!AK$38*(1+'Cost and Benefit Parameters'!$C$41)^BC$6</f>
        <v>2219190.337348314</v>
      </c>
      <c r="BD276" s="1">
        <f>Cohort_CF!BD274*Mincers!AL$38*(1+'Cost and Benefit Parameters'!$C$41)^BD$6</f>
        <v>2257371.8056027959</v>
      </c>
      <c r="BE276" s="1">
        <f>Cohort_CF!BE274*Mincers!AM$38*(1+'Cost and Benefit Parameters'!$C$41)^BE$6</f>
        <v>2294832.8782748212</v>
      </c>
      <c r="BF276" s="1">
        <f>Cohort_CF!BF274*Mincers!AN$38*(1+'Cost and Benefit Parameters'!$C$41)^BF$6</f>
        <v>2331516.2877118667</v>
      </c>
      <c r="BG276" s="1">
        <f>Cohort_CF!BG274*Mincers!AO$38*(1+'Cost and Benefit Parameters'!$C$41)^BG$6</f>
        <v>2367365.2441778351</v>
      </c>
      <c r="BH276" s="1">
        <f>Cohort_CF!BH274*Mincers!AP$38*(1+'Cost and Benefit Parameters'!$C$41)^BH$6</f>
        <v>2402323.5808109962</v>
      </c>
      <c r="BI276" s="1" t="str">
        <f>IF(BI253="","",'Cost and Benefit Parameters'!$N$26)</f>
        <v/>
      </c>
      <c r="BJ276" s="1" t="str">
        <f>IF(BJ253="","",'Cost and Benefit Parameters'!$N$26)</f>
        <v/>
      </c>
      <c r="BK276" s="1" t="str">
        <f>IF(BK253="","",'Cost and Benefit Parameters'!$N$26)</f>
        <v/>
      </c>
      <c r="BL276" s="1" t="str">
        <f>IF(BL253="","",'Cost and Benefit Parameters'!$N$26)</f>
        <v/>
      </c>
      <c r="BM276" s="1" t="str">
        <f>IF(BM253="","",'Cost and Benefit Parameters'!$N$26)</f>
        <v/>
      </c>
      <c r="BN276" s="1" t="str">
        <f>IF(BN253="","",'Cost and Benefit Parameters'!$N$26)</f>
        <v/>
      </c>
    </row>
    <row r="277" spans="1:72" x14ac:dyDescent="0.55000000000000004">
      <c r="A277" s="639"/>
      <c r="B277" t="s">
        <v>481</v>
      </c>
      <c r="H277" s="1" t="str">
        <f>IF(H254="","",'Cost and Benefit Parameters'!$N$26)</f>
        <v/>
      </c>
      <c r="I277" s="1" t="str">
        <f>IF(I254="","",'Cost and Benefit Parameters'!$N$26)</f>
        <v/>
      </c>
      <c r="J277" s="1" t="str">
        <f>IF(J254="","",'Cost and Benefit Parameters'!$N$26)</f>
        <v/>
      </c>
      <c r="K277" s="1" t="str">
        <f>IF(K254="","",'Cost and Benefit Parameters'!$N$26)</f>
        <v/>
      </c>
      <c r="L277" s="1" t="str">
        <f>IF(L254="","",'Cost and Benefit Parameters'!$N$26)</f>
        <v/>
      </c>
      <c r="M277" s="1" t="str">
        <f>IF(M254="","",'Cost and Benefit Parameters'!$N$26)</f>
        <v/>
      </c>
      <c r="N277" s="1" t="str">
        <f>IF(N254="","",'Cost and Benefit Parameters'!$N$26)</f>
        <v/>
      </c>
      <c r="O277" s="1" t="str">
        <f>IF(O254="","",'Cost and Benefit Parameters'!$N$26)</f>
        <v/>
      </c>
      <c r="P277" s="1" t="str">
        <f>IF(P254="","",'Cost and Benefit Parameters'!$N$26)</f>
        <v/>
      </c>
      <c r="Q277" s="1" t="str">
        <f>IF(Q254="","",'Cost and Benefit Parameters'!$N$26)</f>
        <v/>
      </c>
      <c r="R277" s="1" t="str">
        <f>IF(R254="","",'Cost and Benefit Parameters'!$N$26)</f>
        <v/>
      </c>
      <c r="S277" s="1" t="str">
        <f>IF(S254="","",'Cost and Benefit Parameters'!$N$26)</f>
        <v/>
      </c>
      <c r="T277" s="1" t="str">
        <f>IF(T254="","",'Cost and Benefit Parameters'!$N$26)</f>
        <v/>
      </c>
      <c r="U277" s="1" t="str">
        <f>IF(U254="","",'Cost and Benefit Parameters'!$N$26)</f>
        <v/>
      </c>
      <c r="V277" s="1">
        <f>Cohort_CF!V275*Mincers!C$38*(1+'Cost and Benefit Parameters'!$C$41)^V$6</f>
        <v>887987.10497773904</v>
      </c>
      <c r="W277" s="1">
        <f>Cohort_CF!W275*Mincers!D$38*(1+'Cost and Benefit Parameters'!$C$41)^W$6</f>
        <v>922434.17993647291</v>
      </c>
      <c r="X277" s="1">
        <f>Cohort_CF!X275*Mincers!E$38*(1+'Cost and Benefit Parameters'!$C$41)^X$6</f>
        <v>957642.77857980679</v>
      </c>
      <c r="Y277" s="1">
        <f>Cohort_CF!Y275*Mincers!F$38*(1+'Cost and Benefit Parameters'!$C$41)^Y$6</f>
        <v>993598.92394240131</v>
      </c>
      <c r="Z277" s="1">
        <f>Cohort_CF!Z275*Mincers!G$38*(1+'Cost and Benefit Parameters'!$C$41)^Z$6</f>
        <v>1036590.6962207279</v>
      </c>
      <c r="AA277" s="1">
        <f>Cohort_CF!AA275*Mincers!H$38*(1+'Cost and Benefit Parameters'!$C$41)^AA$6</f>
        <v>1073576.8818356113</v>
      </c>
      <c r="AB277" s="1">
        <f>Cohort_CF!AB275*Mincers!I$38*(1+'Cost and Benefit Parameters'!$C$41)^AB$6</f>
        <v>1111215.8274614734</v>
      </c>
      <c r="AC277" s="1">
        <f>Cohort_CF!AC275*Mincers!J$38*(1+'Cost and Benefit Parameters'!$C$41)^AC$6</f>
        <v>1149484.4737541494</v>
      </c>
      <c r="AD277" s="1">
        <f>Cohort_CF!AD275*Mincers!K$38*(1+'Cost and Benefit Parameters'!$C$41)^AD$6</f>
        <v>1188357.8075686269</v>
      </c>
      <c r="AE277" s="1">
        <f>Cohort_CF!AE275*Mincers!L$38*(1+'Cost and Benefit Parameters'!$C$41)^AE$6</f>
        <v>1227808.8557184148</v>
      </c>
      <c r="AF277" s="1">
        <f>Cohort_CF!AF275*Mincers!M$38*(1+'Cost and Benefit Parameters'!$C$41)^AF$6</f>
        <v>1267808.6844985967</v>
      </c>
      <c r="AG277" s="1">
        <f>Cohort_CF!AG275*Mincers!N$38*(1+'Cost and Benefit Parameters'!$C$41)^AG$6</f>
        <v>1308326.4051691408</v>
      </c>
      <c r="AH277" s="1">
        <f>Cohort_CF!AH275*Mincers!O$38*(1+'Cost and Benefit Parameters'!$C$41)^AH$6</f>
        <v>1349329.1855762196</v>
      </c>
      <c r="AI277" s="1">
        <f>Cohort_CF!AI275*Mincers!P$38*(1+'Cost and Benefit Parameters'!$C$41)^AI$6</f>
        <v>1390782.2680689939</v>
      </c>
      <c r="AJ277" s="1">
        <f>Cohort_CF!AJ275*Mincers!Q$38*(1+'Cost and Benefit Parameters'!$C$41)^AJ$6</f>
        <v>1432648.9938474391</v>
      </c>
      <c r="AK277" s="1">
        <f>Cohort_CF!AK275*Mincers!R$38*(1+'Cost and Benefit Parameters'!$C$41)^AK$6</f>
        <v>1474890.8338538522</v>
      </c>
      <c r="AL277" s="1">
        <f>Cohort_CF!AL275*Mincers!S$38*(1+'Cost and Benefit Parameters'!$C$41)^AL$6</f>
        <v>1517467.4262960304</v>
      </c>
      <c r="AM277" s="1">
        <f>Cohort_CF!AM275*Mincers!T$38*(1+'Cost and Benefit Parameters'!$C$41)^AM$6</f>
        <v>1560336.6208648256</v>
      </c>
      <c r="AN277" s="1">
        <f>Cohort_CF!AN275*Mincers!U$38*(1+'Cost and Benefit Parameters'!$C$41)^AN$6</f>
        <v>1603454.5296818619</v>
      </c>
      <c r="AO277" s="1">
        <f>Cohort_CF!AO275*Mincers!V$38*(1+'Cost and Benefit Parameters'!$C$41)^AO$6</f>
        <v>1646775.5849858022</v>
      </c>
      <c r="AP277" s="1">
        <f>Cohort_CF!AP275*Mincers!W$38*(1+'Cost and Benefit Parameters'!$C$41)^AP$6</f>
        <v>1690252.6035369569</v>
      </c>
      <c r="AQ277" s="1">
        <f>Cohort_CF!AQ275*Mincers!X$38*(1+'Cost and Benefit Parameters'!$C$41)^AQ$6</f>
        <v>1733836.8576910186</v>
      </c>
      <c r="AR277" s="1">
        <f>Cohort_CF!AR275*Mincers!Y$38*(1+'Cost and Benefit Parameters'!$C$41)^AR$6</f>
        <v>1777478.1530627978</v>
      </c>
      <c r="AS277" s="1">
        <f>Cohort_CF!AS275*Mincers!Z$38*(1+'Cost and Benefit Parameters'!$C$41)^AS$6</f>
        <v>1821124.9126709185</v>
      </c>
      <c r="AT277" s="1">
        <f>Cohort_CF!AT275*Mincers!AA$38*(1+'Cost and Benefit Parameters'!$C$41)^AT$6</f>
        <v>1864724.2674239126</v>
      </c>
      <c r="AU277" s="1">
        <f>Cohort_CF!AU275*Mincers!AB$38*(1+'Cost and Benefit Parameters'!$C$41)^AU$6</f>
        <v>1908222.1527775649</v>
      </c>
      <c r="AV277" s="1">
        <f>Cohort_CF!AV275*Mincers!AC$38*(1+'Cost and Benefit Parameters'!$C$41)^AV$6</f>
        <v>1951563.4113631668</v>
      </c>
      <c r="AW277" s="1">
        <f>Cohort_CF!AW275*Mincers!AD$38*(1+'Cost and Benefit Parameters'!$C$41)^AW$6</f>
        <v>1994691.9013558081</v>
      </c>
      <c r="AX277" s="1">
        <f>Cohort_CF!AX275*Mincers!AE$38*(1+'Cost and Benefit Parameters'!$C$41)^AX$6</f>
        <v>2037550.6103222982</v>
      </c>
      <c r="AY277" s="1">
        <f>Cohort_CF!AY275*Mincers!AF$38*(1+'Cost and Benefit Parameters'!$C$41)^AY$6</f>
        <v>2080081.7742587749</v>
      </c>
      <c r="AZ277" s="1">
        <f>Cohort_CF!AZ275*Mincers!AG$38*(1+'Cost and Benefit Parameters'!$C$41)^AZ$6</f>
        <v>2122227.0014998461</v>
      </c>
      <c r="BA277" s="1">
        <f>Cohort_CF!BA275*Mincers!AH$38*(1+'Cost and Benefit Parameters'!$C$41)^BA$6</f>
        <v>2163927.4011531901</v>
      </c>
      <c r="BB277" s="1">
        <f>Cohort_CF!BB275*Mincers!AI$38*(1+'Cost and Benefit Parameters'!$C$41)^BB$6</f>
        <v>2205123.715687321</v>
      </c>
      <c r="BC277" s="1">
        <f>Cohort_CF!BC275*Mincers!AJ$38*(1+'Cost and Benefit Parameters'!$C$41)^BC$6</f>
        <v>2245756.4572747089</v>
      </c>
      <c r="BD277" s="1">
        <f>Cohort_CF!BD275*Mincers!AK$38*(1+'Cost and Benefit Parameters'!$C$41)^BD$6</f>
        <v>2285766.0474687638</v>
      </c>
      <c r="BE277" s="1">
        <f>Cohort_CF!BE275*Mincers!AL$38*(1+'Cost and Benefit Parameters'!$C$41)^BE$6</f>
        <v>2325092.9597708797</v>
      </c>
      <c r="BF277" s="1">
        <f>Cohort_CF!BF275*Mincers!AM$38*(1+'Cost and Benefit Parameters'!$C$41)^BF$6</f>
        <v>2363677.864623066</v>
      </c>
      <c r="BG277" s="1">
        <f>Cohort_CF!BG275*Mincers!AN$38*(1+'Cost and Benefit Parameters'!$C$41)^BG$6</f>
        <v>2401461.7763432218</v>
      </c>
      <c r="BH277" s="1">
        <f>Cohort_CF!BH275*Mincers!AO$38*(1+'Cost and Benefit Parameters'!$C$41)^BH$6</f>
        <v>2438386.2015031702</v>
      </c>
      <c r="BI277" s="1">
        <f>Cohort_CF!BI275*Mincers!AP$38*(1+'Cost and Benefit Parameters'!$C$41)^BI$6</f>
        <v>2474393.2882353263</v>
      </c>
      <c r="BJ277" s="1" t="str">
        <f>IF(BJ254="","",'Cost and Benefit Parameters'!$N$26)</f>
        <v/>
      </c>
      <c r="BK277" s="1" t="str">
        <f>IF(BK254="","",'Cost and Benefit Parameters'!$N$26)</f>
        <v/>
      </c>
      <c r="BL277" s="1" t="str">
        <f>IF(BL254="","",'Cost and Benefit Parameters'!$N$26)</f>
        <v/>
      </c>
      <c r="BM277" s="1" t="str">
        <f>IF(BM254="","",'Cost and Benefit Parameters'!$N$26)</f>
        <v/>
      </c>
      <c r="BN277" s="1" t="str">
        <f>IF(BN254="","",'Cost and Benefit Parameters'!$N$26)</f>
        <v/>
      </c>
    </row>
    <row r="278" spans="1:72" x14ac:dyDescent="0.55000000000000004">
      <c r="A278" s="639"/>
      <c r="B278" t="s">
        <v>482</v>
      </c>
      <c r="H278" s="1" t="str">
        <f>IF(H255="","",'Cost and Benefit Parameters'!$N$26)</f>
        <v/>
      </c>
      <c r="I278" s="1" t="str">
        <f>IF(I255="","",'Cost and Benefit Parameters'!$N$26)</f>
        <v/>
      </c>
      <c r="J278" s="1" t="str">
        <f>IF(J255="","",'Cost and Benefit Parameters'!$N$26)</f>
        <v/>
      </c>
      <c r="K278" s="1" t="str">
        <f>IF(K255="","",'Cost and Benefit Parameters'!$N$26)</f>
        <v/>
      </c>
      <c r="L278" s="1" t="str">
        <f>IF(L255="","",'Cost and Benefit Parameters'!$N$26)</f>
        <v/>
      </c>
      <c r="M278" s="1" t="str">
        <f>IF(M255="","",'Cost and Benefit Parameters'!$N$26)</f>
        <v/>
      </c>
      <c r="N278" s="1" t="str">
        <f>IF(N255="","",'Cost and Benefit Parameters'!$N$26)</f>
        <v/>
      </c>
      <c r="O278" s="1" t="str">
        <f>IF(O255="","",'Cost and Benefit Parameters'!$N$26)</f>
        <v/>
      </c>
      <c r="P278" s="1" t="str">
        <f>IF(P255="","",'Cost and Benefit Parameters'!$N$26)</f>
        <v/>
      </c>
      <c r="Q278" s="1" t="str">
        <f>IF(Q255="","",'Cost and Benefit Parameters'!$N$26)</f>
        <v/>
      </c>
      <c r="R278" s="1" t="str">
        <f>IF(R255="","",'Cost and Benefit Parameters'!$N$26)</f>
        <v/>
      </c>
      <c r="S278" s="1" t="str">
        <f>IF(S255="","",'Cost and Benefit Parameters'!$N$26)</f>
        <v/>
      </c>
      <c r="T278" s="1" t="str">
        <f>IF(T255="","",'Cost and Benefit Parameters'!$N$26)</f>
        <v/>
      </c>
      <c r="U278" s="1" t="str">
        <f>IF(U255="","",'Cost and Benefit Parameters'!$N$26)</f>
        <v/>
      </c>
      <c r="V278" s="1" t="str">
        <f>IF(V255="","",'Cost and Benefit Parameters'!$N$26)</f>
        <v/>
      </c>
      <c r="W278" s="1">
        <f>Cohort_CF!W276*Mincers!C$38*(1+'Cost and Benefit Parameters'!$C$41)^W$6</f>
        <v>914626.71812707128</v>
      </c>
      <c r="X278" s="1">
        <f>Cohort_CF!X276*Mincers!D$38*(1+'Cost and Benefit Parameters'!$C$41)^X$6</f>
        <v>950107.20533456712</v>
      </c>
      <c r="Y278" s="1">
        <f>Cohort_CF!Y276*Mincers!E$38*(1+'Cost and Benefit Parameters'!$C$41)^Y$6</f>
        <v>986372.06193720095</v>
      </c>
      <c r="Z278" s="1">
        <f>Cohort_CF!Z276*Mincers!F$38*(1+'Cost and Benefit Parameters'!$C$41)^Z$6</f>
        <v>1023406.8916606733</v>
      </c>
      <c r="AA278" s="1">
        <f>Cohort_CF!AA276*Mincers!G$38*(1+'Cost and Benefit Parameters'!$C$41)^AA$6</f>
        <v>1067688.4171073495</v>
      </c>
      <c r="AB278" s="1">
        <f>Cohort_CF!AB276*Mincers!H$38*(1+'Cost and Benefit Parameters'!$C$41)^AB$6</f>
        <v>1105784.1882906798</v>
      </c>
      <c r="AC278" s="1">
        <f>Cohort_CF!AC276*Mincers!I$38*(1+'Cost and Benefit Parameters'!$C$41)^AC$6</f>
        <v>1144552.3022853178</v>
      </c>
      <c r="AD278" s="1">
        <f>Cohort_CF!AD276*Mincers!J$38*(1+'Cost and Benefit Parameters'!$C$41)^AD$6</f>
        <v>1183969.0079667738</v>
      </c>
      <c r="AE278" s="1">
        <f>Cohort_CF!AE276*Mincers!K$38*(1+'Cost and Benefit Parameters'!$C$41)^AE$6</f>
        <v>1224008.5417956857</v>
      </c>
      <c r="AF278" s="1">
        <f>Cohort_CF!AF276*Mincers!L$38*(1+'Cost and Benefit Parameters'!$C$41)^AF$6</f>
        <v>1264643.1213899674</v>
      </c>
      <c r="AG278" s="1">
        <f>Cohort_CF!AG276*Mincers!M$38*(1+'Cost and Benefit Parameters'!$C$41)^AG$6</f>
        <v>1305842.9450335545</v>
      </c>
      <c r="AH278" s="1">
        <f>Cohort_CF!AH276*Mincers!N$38*(1+'Cost and Benefit Parameters'!$C$41)^AH$6</f>
        <v>1347576.197324215</v>
      </c>
      <c r="AI278" s="1">
        <f>Cohort_CF!AI276*Mincers!O$38*(1+'Cost and Benefit Parameters'!$C$41)^AI$6</f>
        <v>1389809.0611435061</v>
      </c>
      <c r="AJ278" s="1">
        <f>Cohort_CF!AJ276*Mincers!P$38*(1+'Cost and Benefit Parameters'!$C$41)^AJ$6</f>
        <v>1432505.7361110637</v>
      </c>
      <c r="AK278" s="1">
        <f>Cohort_CF!AK276*Mincers!Q$38*(1+'Cost and Benefit Parameters'!$C$41)^AK$6</f>
        <v>1475628.4636628625</v>
      </c>
      <c r="AL278" s="1">
        <f>Cohort_CF!AL276*Mincers!R$38*(1+'Cost and Benefit Parameters'!$C$41)^AL$6</f>
        <v>1519137.5588694676</v>
      </c>
      <c r="AM278" s="1">
        <f>Cohort_CF!AM276*Mincers!S$38*(1+'Cost and Benefit Parameters'!$C$41)^AM$6</f>
        <v>1562991.4490849113</v>
      </c>
      <c r="AN278" s="1">
        <f>Cohort_CF!AN276*Mincers!T$38*(1+'Cost and Benefit Parameters'!$C$41)^AN$6</f>
        <v>1607146.71949077</v>
      </c>
      <c r="AO278" s="1">
        <f>Cohort_CF!AO276*Mincers!U$38*(1+'Cost and Benefit Parameters'!$C$41)^AO$6</f>
        <v>1651558.165572318</v>
      </c>
      <c r="AP278" s="1">
        <f>Cohort_CF!AP276*Mincers!V$38*(1+'Cost and Benefit Parameters'!$C$41)^AP$6</f>
        <v>1696178.8525353761</v>
      </c>
      <c r="AQ278" s="1">
        <f>Cohort_CF!AQ276*Mincers!W$38*(1+'Cost and Benefit Parameters'!$C$41)^AQ$6</f>
        <v>1740960.1816430653</v>
      </c>
      <c r="AR278" s="1">
        <f>Cohort_CF!AR276*Mincers!X$38*(1+'Cost and Benefit Parameters'!$C$41)^AR$6</f>
        <v>1785851.9634217492</v>
      </c>
      <c r="AS278" s="1">
        <f>Cohort_CF!AS276*Mincers!Y$38*(1+'Cost and Benefit Parameters'!$C$41)^AS$6</f>
        <v>1830802.497654682</v>
      </c>
      <c r="AT278" s="1">
        <f>Cohort_CF!AT276*Mincers!Z$38*(1+'Cost and Benefit Parameters'!$C$41)^AT$6</f>
        <v>1875758.6600510457</v>
      </c>
      <c r="AU278" s="1">
        <f>Cohort_CF!AU276*Mincers!AA$38*(1+'Cost and Benefit Parameters'!$C$41)^AU$6</f>
        <v>1920665.9954466303</v>
      </c>
      <c r="AV278" s="1">
        <f>Cohort_CF!AV276*Mincers!AB$38*(1+'Cost and Benefit Parameters'!$C$41)^AV$6</f>
        <v>1965468.8173608922</v>
      </c>
      <c r="AW278" s="1">
        <f>Cohort_CF!AW276*Mincers!AC$38*(1+'Cost and Benefit Parameters'!$C$41)^AW$6</f>
        <v>2010110.3137040616</v>
      </c>
      <c r="AX278" s="1">
        <f>Cohort_CF!AX276*Mincers!AD$38*(1+'Cost and Benefit Parameters'!$C$41)^AX$6</f>
        <v>2054532.6583964822</v>
      </c>
      <c r="AY278" s="1">
        <f>Cohort_CF!AY276*Mincers!AE$38*(1+'Cost and Benefit Parameters'!$C$41)^AY$6</f>
        <v>2098677.1286319671</v>
      </c>
      <c r="AZ278" s="1">
        <f>Cohort_CF!AZ276*Mincers!AF$38*(1+'Cost and Benefit Parameters'!$C$41)^AZ$6</f>
        <v>2142484.2274865382</v>
      </c>
      <c r="BA278" s="1">
        <f>Cohort_CF!BA276*Mincers!AG$38*(1+'Cost and Benefit Parameters'!$C$41)^BA$6</f>
        <v>2185893.8115448416</v>
      </c>
      <c r="BB278" s="1">
        <f>Cohort_CF!BB276*Mincers!AH$38*(1+'Cost and Benefit Parameters'!$C$41)^BB$6</f>
        <v>2228845.2231877856</v>
      </c>
      <c r="BC278" s="1">
        <f>Cohort_CF!BC276*Mincers!AI$38*(1+'Cost and Benefit Parameters'!$C$41)^BC$6</f>
        <v>2271277.4271579403</v>
      </c>
      <c r="BD278" s="1">
        <f>Cohort_CF!BD276*Mincers!AJ$38*(1+'Cost and Benefit Parameters'!$C$41)^BD$6</f>
        <v>2313129.15099295</v>
      </c>
      <c r="BE278" s="1">
        <f>Cohort_CF!BE276*Mincers!AK$38*(1+'Cost and Benefit Parameters'!$C$41)^BE$6</f>
        <v>2354339.0288928268</v>
      </c>
      <c r="BF278" s="1">
        <f>Cohort_CF!BF276*Mincers!AL$38*(1+'Cost and Benefit Parameters'!$C$41)^BF$6</f>
        <v>2394845.7485640063</v>
      </c>
      <c r="BG278" s="1">
        <f>Cohort_CF!BG276*Mincers!AM$38*(1+'Cost and Benefit Parameters'!$C$41)^BG$6</f>
        <v>2434588.2005617577</v>
      </c>
      <c r="BH278" s="1">
        <f>Cohort_CF!BH276*Mincers!AN$38*(1+'Cost and Benefit Parameters'!$C$41)^BH$6</f>
        <v>2473505.6296335189</v>
      </c>
      <c r="BI278" s="1">
        <f>Cohort_CF!BI276*Mincers!AO$38*(1+'Cost and Benefit Parameters'!$C$41)^BI$6</f>
        <v>2511537.7875482654</v>
      </c>
      <c r="BJ278" s="1">
        <f>Cohort_CF!BJ276*Mincers!AP$38*(1+'Cost and Benefit Parameters'!$C$41)^BJ$6</f>
        <v>2548625.0868823854</v>
      </c>
      <c r="BK278" s="1" t="str">
        <f>IF(BK255="","",'Cost and Benefit Parameters'!$N$26)</f>
        <v/>
      </c>
      <c r="BL278" s="1" t="str">
        <f>IF(BL255="","",'Cost and Benefit Parameters'!$N$26)</f>
        <v/>
      </c>
      <c r="BM278" s="1" t="str">
        <f>IF(BM255="","",'Cost and Benefit Parameters'!$N$26)</f>
        <v/>
      </c>
      <c r="BN278" s="1" t="str">
        <f>IF(BN255="","",'Cost and Benefit Parameters'!$N$26)</f>
        <v/>
      </c>
    </row>
    <row r="279" spans="1:72" x14ac:dyDescent="0.55000000000000004">
      <c r="A279" s="639"/>
      <c r="B279" t="s">
        <v>483</v>
      </c>
      <c r="H279" s="1" t="str">
        <f>IF(H256="","",'Cost and Benefit Parameters'!$N$26)</f>
        <v/>
      </c>
      <c r="I279" s="1" t="str">
        <f>IF(I256="","",'Cost and Benefit Parameters'!$N$26)</f>
        <v/>
      </c>
      <c r="J279" s="1" t="str">
        <f>IF(J256="","",'Cost and Benefit Parameters'!$N$26)</f>
        <v/>
      </c>
      <c r="K279" s="1" t="str">
        <f>IF(K256="","",'Cost and Benefit Parameters'!$N$26)</f>
        <v/>
      </c>
      <c r="L279" s="1" t="str">
        <f>IF(L256="","",'Cost and Benefit Parameters'!$N$26)</f>
        <v/>
      </c>
      <c r="M279" s="1" t="str">
        <f>IF(M256="","",'Cost and Benefit Parameters'!$N$26)</f>
        <v/>
      </c>
      <c r="N279" s="1" t="str">
        <f>IF(N256="","",'Cost and Benefit Parameters'!$N$26)</f>
        <v/>
      </c>
      <c r="O279" s="1" t="str">
        <f>IF(O256="","",'Cost and Benefit Parameters'!$N$26)</f>
        <v/>
      </c>
      <c r="P279" s="1" t="str">
        <f>IF(P256="","",'Cost and Benefit Parameters'!$N$26)</f>
        <v/>
      </c>
      <c r="Q279" s="1" t="str">
        <f>IF(Q256="","",'Cost and Benefit Parameters'!$N$26)</f>
        <v/>
      </c>
      <c r="R279" s="1" t="str">
        <f>IF(R256="","",'Cost and Benefit Parameters'!$N$26)</f>
        <v/>
      </c>
      <c r="S279" s="1" t="str">
        <f>IF(S256="","",'Cost and Benefit Parameters'!$N$26)</f>
        <v/>
      </c>
      <c r="T279" s="1" t="str">
        <f>IF(T256="","",'Cost and Benefit Parameters'!$N$26)</f>
        <v/>
      </c>
      <c r="U279" s="1" t="str">
        <f>IF(U256="","",'Cost and Benefit Parameters'!$N$26)</f>
        <v/>
      </c>
      <c r="V279" s="1" t="str">
        <f>IF(V256="","",'Cost and Benefit Parameters'!$N$26)</f>
        <v/>
      </c>
      <c r="W279" s="1" t="str">
        <f>IF(W256="","",'Cost and Benefit Parameters'!$N$26)</f>
        <v/>
      </c>
      <c r="X279" s="1">
        <f>Cohort_CF!X277*Mincers!C$38*(1+'Cost and Benefit Parameters'!$C$41)^X$6</f>
        <v>942065.51967088343</v>
      </c>
      <c r="Y279" s="1">
        <f>Cohort_CF!Y277*Mincers!D$38*(1+'Cost and Benefit Parameters'!$C$41)^Y$6</f>
        <v>978610.4214946042</v>
      </c>
      <c r="Z279" s="1">
        <f>Cohort_CF!Z277*Mincers!E$38*(1+'Cost and Benefit Parameters'!$C$41)^Z$6</f>
        <v>1015963.223795317</v>
      </c>
      <c r="AA279" s="1">
        <f>Cohort_CF!AA277*Mincers!F$38*(1+'Cost and Benefit Parameters'!$C$41)^AA$6</f>
        <v>1054109.0984104935</v>
      </c>
      <c r="AB279" s="1">
        <f>Cohort_CF!AB277*Mincers!G$38*(1+'Cost and Benefit Parameters'!$C$41)^AB$6</f>
        <v>1099719.0696205702</v>
      </c>
      <c r="AC279" s="1">
        <f>Cohort_CF!AC277*Mincers!H$38*(1+'Cost and Benefit Parameters'!$C$41)^AC$6</f>
        <v>1138957.7139394004</v>
      </c>
      <c r="AD279" s="1">
        <f>Cohort_CF!AD277*Mincers!I$38*(1+'Cost and Benefit Parameters'!$C$41)^AD$6</f>
        <v>1178888.871353877</v>
      </c>
      <c r="AE279" s="1">
        <f>Cohort_CF!AE277*Mincers!J$38*(1+'Cost and Benefit Parameters'!$C$41)^AE$6</f>
        <v>1219488.0782057771</v>
      </c>
      <c r="AF279" s="1">
        <f>Cohort_CF!AF277*Mincers!K$38*(1+'Cost and Benefit Parameters'!$C$41)^AF$6</f>
        <v>1260728.7980495563</v>
      </c>
      <c r="AG279" s="1">
        <f>Cohort_CF!AG277*Mincers!L$38*(1+'Cost and Benefit Parameters'!$C$41)^AG$6</f>
        <v>1302582.4150316664</v>
      </c>
      <c r="AH279" s="1">
        <f>Cohort_CF!AH277*Mincers!M$38*(1+'Cost and Benefit Parameters'!$C$41)^AH$6</f>
        <v>1345018.2333845613</v>
      </c>
      <c r="AI279" s="1">
        <f>Cohort_CF!AI277*Mincers!N$38*(1+'Cost and Benefit Parameters'!$C$41)^AI$6</f>
        <v>1388003.4832439413</v>
      </c>
      <c r="AJ279" s="1">
        <f>Cohort_CF!AJ277*Mincers!O$38*(1+'Cost and Benefit Parameters'!$C$41)^AJ$6</f>
        <v>1431503.3329778111</v>
      </c>
      <c r="AK279" s="1">
        <f>Cohort_CF!AK277*Mincers!P$38*(1+'Cost and Benefit Parameters'!$C$41)^AK$6</f>
        <v>1475480.9081943959</v>
      </c>
      <c r="AL279" s="1">
        <f>Cohort_CF!AL277*Mincers!Q$38*(1+'Cost and Benefit Parameters'!$C$41)^AL$6</f>
        <v>1519897.3175727481</v>
      </c>
      <c r="AM279" s="1">
        <f>Cohort_CF!AM277*Mincers!R$38*(1+'Cost and Benefit Parameters'!$C$41)^AM$6</f>
        <v>1564711.6856355516</v>
      </c>
      <c r="AN279" s="1">
        <f>Cohort_CF!AN277*Mincers!S$38*(1+'Cost and Benefit Parameters'!$C$41)^AN$6</f>
        <v>1609881.1925574583</v>
      </c>
      <c r="AO279" s="1">
        <f>Cohort_CF!AO277*Mincers!T$38*(1+'Cost and Benefit Parameters'!$C$41)^AO$6</f>
        <v>1655361.1210754935</v>
      </c>
      <c r="AP279" s="1">
        <f>Cohort_CF!AP277*Mincers!U$38*(1+'Cost and Benefit Parameters'!$C$41)^AP$6</f>
        <v>1701104.9105394874</v>
      </c>
      <c r="AQ279" s="1">
        <f>Cohort_CF!AQ277*Mincers!V$38*(1+'Cost and Benefit Parameters'!$C$41)^AQ$6</f>
        <v>1747064.2181114373</v>
      </c>
      <c r="AR279" s="1">
        <f>Cohort_CF!AR277*Mincers!W$38*(1+'Cost and Benefit Parameters'!$C$41)^AR$6</f>
        <v>1793188.9870923574</v>
      </c>
      <c r="AS279" s="1">
        <f>Cohort_CF!AS277*Mincers!X$38*(1+'Cost and Benefit Parameters'!$C$41)^AS$6</f>
        <v>1839427.5223244021</v>
      </c>
      <c r="AT279" s="1">
        <f>Cohort_CF!AT277*Mincers!Y$38*(1+'Cost and Benefit Parameters'!$C$41)^AT$6</f>
        <v>1885726.572584322</v>
      </c>
      <c r="AU279" s="1">
        <f>Cohort_CF!AU277*Mincers!Z$38*(1+'Cost and Benefit Parameters'!$C$41)^AU$6</f>
        <v>1932031.4198525771</v>
      </c>
      <c r="AV279" s="1">
        <f>Cohort_CF!AV277*Mincers!AA$38*(1+'Cost and Benefit Parameters'!$C$41)^AV$6</f>
        <v>1978285.9753100292</v>
      </c>
      <c r="AW279" s="1">
        <f>Cohort_CF!AW277*Mincers!AB$38*(1+'Cost and Benefit Parameters'!$C$41)^AW$6</f>
        <v>2024432.8818817188</v>
      </c>
      <c r="AX279" s="1">
        <f>Cohort_CF!AX277*Mincers!AC$38*(1+'Cost and Benefit Parameters'!$C$41)^AX$6</f>
        <v>2070413.6231151833</v>
      </c>
      <c r="AY279" s="1">
        <f>Cohort_CF!AY277*Mincers!AD$38*(1+'Cost and Benefit Parameters'!$C$41)^AY$6</f>
        <v>2116168.6381483767</v>
      </c>
      <c r="AZ279" s="1">
        <f>Cohort_CF!AZ277*Mincers!AE$38*(1+'Cost and Benefit Parameters'!$C$41)^AZ$6</f>
        <v>2161637.442490926</v>
      </c>
      <c r="BA279" s="1">
        <f>Cohort_CF!BA277*Mincers!AF$38*(1+'Cost and Benefit Parameters'!$C$41)^BA$6</f>
        <v>2206758.7543111346</v>
      </c>
      <c r="BB279" s="1">
        <f>Cohort_CF!BB277*Mincers!AG$38*(1+'Cost and Benefit Parameters'!$C$41)^BB$6</f>
        <v>2251470.6258911868</v>
      </c>
      <c r="BC279" s="1">
        <f>Cohort_CF!BC277*Mincers!AH$38*(1+'Cost and Benefit Parameters'!$C$41)^BC$6</f>
        <v>2295710.579883419</v>
      </c>
      <c r="BD279" s="1">
        <f>Cohort_CF!BD277*Mincers!AI$38*(1+'Cost and Benefit Parameters'!$C$41)^BD$6</f>
        <v>2339415.7499726787</v>
      </c>
      <c r="BE279" s="1">
        <f>Cohort_CF!BE277*Mincers!AJ$38*(1+'Cost and Benefit Parameters'!$C$41)^BE$6</f>
        <v>2382523.0255227387</v>
      </c>
      <c r="BF279" s="1">
        <f>Cohort_CF!BF277*Mincers!AK$38*(1+'Cost and Benefit Parameters'!$C$41)^BF$6</f>
        <v>2424969.1997596114</v>
      </c>
      <c r="BG279" s="1">
        <f>Cohort_CF!BG277*Mincers!AL$38*(1+'Cost and Benefit Parameters'!$C$41)^BG$6</f>
        <v>2466691.1210209257</v>
      </c>
      <c r="BH279" s="1">
        <f>Cohort_CF!BH277*Mincers!AM$38*(1+'Cost and Benefit Parameters'!$C$41)^BH$6</f>
        <v>2507625.8465786106</v>
      </c>
      <c r="BI279" s="1">
        <f>Cohort_CF!BI277*Mincers!AN$38*(1+'Cost and Benefit Parameters'!$C$41)^BI$6</f>
        <v>2547710.7985225245</v>
      </c>
      <c r="BJ279" s="1">
        <f>Cohort_CF!BJ277*Mincers!AO$38*(1+'Cost and Benefit Parameters'!$C$41)^BJ$6</f>
        <v>2586883.9211747129</v>
      </c>
      <c r="BK279" s="1">
        <f>Cohort_CF!BK277*Mincers!AP$38*(1+'Cost and Benefit Parameters'!$C$41)^BK$6</f>
        <v>2625083.8394888574</v>
      </c>
      <c r="BL279" s="1" t="str">
        <f>IF(BL256="","",'Cost and Benefit Parameters'!$N$26)</f>
        <v/>
      </c>
      <c r="BM279" s="1" t="str">
        <f>IF(BM256="","",'Cost and Benefit Parameters'!$N$26)</f>
        <v/>
      </c>
      <c r="BN279" s="1" t="str">
        <f>IF(BN256="","",'Cost and Benefit Parameters'!$N$26)</f>
        <v/>
      </c>
    </row>
    <row r="280" spans="1:72" x14ac:dyDescent="0.55000000000000004">
      <c r="A280" s="639"/>
      <c r="B280" t="s">
        <v>484</v>
      </c>
      <c r="H280" s="1" t="str">
        <f>IF(H257="","",'Cost and Benefit Parameters'!$N$26)</f>
        <v/>
      </c>
      <c r="I280" s="1" t="str">
        <f>IF(I257="","",'Cost and Benefit Parameters'!$N$26)</f>
        <v/>
      </c>
      <c r="J280" s="1" t="str">
        <f>IF(J257="","",'Cost and Benefit Parameters'!$N$26)</f>
        <v/>
      </c>
      <c r="K280" s="1" t="str">
        <f>IF(K257="","",'Cost and Benefit Parameters'!$N$26)</f>
        <v/>
      </c>
      <c r="L280" s="1" t="str">
        <f>IF(L257="","",'Cost and Benefit Parameters'!$N$26)</f>
        <v/>
      </c>
      <c r="M280" s="1" t="str">
        <f>IF(M257="","",'Cost and Benefit Parameters'!$N$26)</f>
        <v/>
      </c>
      <c r="N280" s="1" t="str">
        <f>IF(N257="","",'Cost and Benefit Parameters'!$N$26)</f>
        <v/>
      </c>
      <c r="O280" s="1" t="str">
        <f>IF(O257="","",'Cost and Benefit Parameters'!$N$26)</f>
        <v/>
      </c>
      <c r="P280" s="1" t="str">
        <f>IF(P257="","",'Cost and Benefit Parameters'!$N$26)</f>
        <v/>
      </c>
      <c r="Q280" s="1" t="str">
        <f>IF(Q257="","",'Cost and Benefit Parameters'!$N$26)</f>
        <v/>
      </c>
      <c r="R280" s="1" t="str">
        <f>IF(R257="","",'Cost and Benefit Parameters'!$N$26)</f>
        <v/>
      </c>
      <c r="S280" s="1" t="str">
        <f>IF(S257="","",'Cost and Benefit Parameters'!$N$26)</f>
        <v/>
      </c>
      <c r="T280" s="1" t="str">
        <f>IF(T257="","",'Cost and Benefit Parameters'!$N$26)</f>
        <v/>
      </c>
      <c r="U280" s="1" t="str">
        <f>IF(U257="","",'Cost and Benefit Parameters'!$N$26)</f>
        <v/>
      </c>
      <c r="V280" s="1" t="str">
        <f>IF(V257="","",'Cost and Benefit Parameters'!$N$26)</f>
        <v/>
      </c>
      <c r="W280" s="1" t="str">
        <f>IF(W257="","",'Cost and Benefit Parameters'!$N$26)</f>
        <v/>
      </c>
      <c r="X280" s="1" t="str">
        <f>IF(X257="","",'Cost and Benefit Parameters'!$N$26)</f>
        <v/>
      </c>
      <c r="Y280" s="1">
        <f>Cohort_CF!Y278*Mincers!C$38*(1+'Cost and Benefit Parameters'!$C$41)^Y$6</f>
        <v>970327.48526100989</v>
      </c>
      <c r="Z280" s="1">
        <f>Cohort_CF!Z278*Mincers!D$38*(1+'Cost and Benefit Parameters'!$C$41)^Z$6</f>
        <v>1007968.7341394422</v>
      </c>
      <c r="AA280" s="1">
        <f>Cohort_CF!AA278*Mincers!E$38*(1+'Cost and Benefit Parameters'!$C$41)^AA$6</f>
        <v>1046442.1205091764</v>
      </c>
      <c r="AB280" s="1">
        <f>Cohort_CF!AB278*Mincers!F$38*(1+'Cost and Benefit Parameters'!$C$41)^AB$6</f>
        <v>1085732.3713628084</v>
      </c>
      <c r="AC280" s="1">
        <f>Cohort_CF!AC278*Mincers!G$38*(1+'Cost and Benefit Parameters'!$C$41)^AC$6</f>
        <v>1132710.6417091873</v>
      </c>
      <c r="AD280" s="1">
        <f>Cohort_CF!AD278*Mincers!H$38*(1+'Cost and Benefit Parameters'!$C$41)^AD$6</f>
        <v>1173126.4453575821</v>
      </c>
      <c r="AE280" s="1">
        <f>Cohort_CF!AE278*Mincers!I$38*(1+'Cost and Benefit Parameters'!$C$41)^AE$6</f>
        <v>1214255.5374944934</v>
      </c>
      <c r="AF280" s="1">
        <f>Cohort_CF!AF278*Mincers!J$38*(1+'Cost and Benefit Parameters'!$C$41)^AF$6</f>
        <v>1256072.7205519504</v>
      </c>
      <c r="AG280" s="1">
        <f>Cohort_CF!AG278*Mincers!K$38*(1+'Cost and Benefit Parameters'!$C$41)^AG$6</f>
        <v>1298550.661991043</v>
      </c>
      <c r="AH280" s="1">
        <f>Cohort_CF!AH278*Mincers!L$38*(1+'Cost and Benefit Parameters'!$C$41)^AH$6</f>
        <v>1341659.8874826164</v>
      </c>
      <c r="AI280" s="1">
        <f>Cohort_CF!AI278*Mincers!M$38*(1+'Cost and Benefit Parameters'!$C$41)^AI$6</f>
        <v>1385368.780386098</v>
      </c>
      <c r="AJ280" s="1">
        <f>Cohort_CF!AJ278*Mincers!N$38*(1+'Cost and Benefit Parameters'!$C$41)^AJ$6</f>
        <v>1429643.5877412595</v>
      </c>
      <c r="AK280" s="1">
        <f>Cohort_CF!AK278*Mincers!O$38*(1+'Cost and Benefit Parameters'!$C$41)^AK$6</f>
        <v>1474448.4329671457</v>
      </c>
      <c r="AL280" s="1">
        <f>Cohort_CF!AL278*Mincers!P$38*(1+'Cost and Benefit Parameters'!$C$41)^AL$6</f>
        <v>1519745.3354402275</v>
      </c>
      <c r="AM280" s="1">
        <f>Cohort_CF!AM278*Mincers!Q$38*(1+'Cost and Benefit Parameters'!$C$41)^AM$6</f>
        <v>1565494.2370999306</v>
      </c>
      <c r="AN280" s="1">
        <f>Cohort_CF!AN278*Mincers!R$38*(1+'Cost and Benefit Parameters'!$C$41)^AN$6</f>
        <v>1611653.0362046179</v>
      </c>
      <c r="AO280" s="1">
        <f>Cohort_CF!AO278*Mincers!S$38*(1+'Cost and Benefit Parameters'!$C$41)^AO$6</f>
        <v>1658177.6283341823</v>
      </c>
      <c r="AP280" s="1">
        <f>Cohort_CF!AP278*Mincers!T$38*(1+'Cost and Benefit Parameters'!$C$41)^AP$6</f>
        <v>1705021.9547077583</v>
      </c>
      <c r="AQ280" s="1">
        <f>Cohort_CF!AQ278*Mincers!U$38*(1+'Cost and Benefit Parameters'!$C$41)^AQ$6</f>
        <v>1752138.0578556717</v>
      </c>
      <c r="AR280" s="1">
        <f>Cohort_CF!AR278*Mincers!V$38*(1+'Cost and Benefit Parameters'!$C$41)^AR$6</f>
        <v>1799476.1446547804</v>
      </c>
      <c r="AS280" s="1">
        <f>Cohort_CF!AS278*Mincers!W$38*(1+'Cost and Benefit Parameters'!$C$41)^AS$6</f>
        <v>1846984.6567051283</v>
      </c>
      <c r="AT280" s="1">
        <f>Cohort_CF!AT278*Mincers!X$38*(1+'Cost and Benefit Parameters'!$C$41)^AT$6</f>
        <v>1894610.3479941336</v>
      </c>
      <c r="AU280" s="1">
        <f>Cohort_CF!AU278*Mincers!Y$38*(1+'Cost and Benefit Parameters'!$C$41)^AU$6</f>
        <v>1942298.3697618518</v>
      </c>
      <c r="AV280" s="1">
        <f>Cohort_CF!AV278*Mincers!Z$38*(1+'Cost and Benefit Parameters'!$C$41)^AV$6</f>
        <v>1989992.3624481547</v>
      </c>
      <c r="AW280" s="1">
        <f>Cohort_CF!AW278*Mincers!AA$38*(1+'Cost and Benefit Parameters'!$C$41)^AW$6</f>
        <v>2037634.5545693301</v>
      </c>
      <c r="AX280" s="1">
        <f>Cohort_CF!AX278*Mincers!AB$38*(1+'Cost and Benefit Parameters'!$C$41)^AX$6</f>
        <v>2085165.86833817</v>
      </c>
      <c r="AY280" s="1">
        <f>Cohort_CF!AY278*Mincers!AC$38*(1+'Cost and Benefit Parameters'!$C$41)^AY$6</f>
        <v>2132526.0318086385</v>
      </c>
      <c r="AZ280" s="1">
        <f>Cohort_CF!AZ278*Mincers!AD$38*(1+'Cost and Benefit Parameters'!$C$41)^AZ$6</f>
        <v>2179653.697292828</v>
      </c>
      <c r="BA280" s="1">
        <f>Cohort_CF!BA278*Mincers!AE$38*(1+'Cost and Benefit Parameters'!$C$41)^BA$6</f>
        <v>2226486.5657656542</v>
      </c>
      <c r="BB280" s="1">
        <f>Cohort_CF!BB278*Mincers!AF$38*(1+'Cost and Benefit Parameters'!$C$41)^BB$6</f>
        <v>2272961.5169404685</v>
      </c>
      <c r="BC280" s="1">
        <f>Cohort_CF!BC278*Mincers!AG$38*(1+'Cost and Benefit Parameters'!$C$41)^BC$6</f>
        <v>2319014.7446679221</v>
      </c>
      <c r="BD280" s="1">
        <f>Cohort_CF!BD278*Mincers!AH$38*(1+'Cost and Benefit Parameters'!$C$41)^BD$6</f>
        <v>2364581.8972799215</v>
      </c>
      <c r="BE280" s="1">
        <f>Cohort_CF!BE278*Mincers!AI$38*(1+'Cost and Benefit Parameters'!$C$41)^BE$6</f>
        <v>2409598.2224718593</v>
      </c>
      <c r="BF280" s="1">
        <f>Cohort_CF!BF278*Mincers!AJ$38*(1+'Cost and Benefit Parameters'!$C$41)^BF$6</f>
        <v>2453998.7162884208</v>
      </c>
      <c r="BG280" s="1">
        <f>Cohort_CF!BG278*Mincers!AK$38*(1+'Cost and Benefit Parameters'!$C$41)^BG$6</f>
        <v>2497718.2757523991</v>
      </c>
      <c r="BH280" s="1">
        <f>Cohort_CF!BH278*Mincers!AL$38*(1+'Cost and Benefit Parameters'!$C$41)^BH$6</f>
        <v>2540691.854651554</v>
      </c>
      <c r="BI280" s="1">
        <f>Cohort_CF!BI278*Mincers!AM$38*(1+'Cost and Benefit Parameters'!$C$41)^BI$6</f>
        <v>2582854.6219759691</v>
      </c>
      <c r="BJ280" s="1">
        <f>Cohort_CF!BJ278*Mincers!AN$38*(1+'Cost and Benefit Parameters'!$C$41)^BJ$6</f>
        <v>2624142.1224781997</v>
      </c>
      <c r="BK280" s="1">
        <f>Cohort_CF!BK278*Mincers!AO$38*(1+'Cost and Benefit Parameters'!$C$41)^BK$6</f>
        <v>2664490.4388099546</v>
      </c>
      <c r="BL280" s="1">
        <f>Cohort_CF!BL278*Mincers!AP$38*(1+'Cost and Benefit Parameters'!$C$41)^BL$6</f>
        <v>2703836.354673523</v>
      </c>
      <c r="BM280" s="1" t="str">
        <f>IF(BM257="","",'Cost and Benefit Parameters'!$N$26)</f>
        <v/>
      </c>
      <c r="BN280" s="1" t="str">
        <f>IF(BN257="","",'Cost and Benefit Parameters'!$N$26)</f>
        <v/>
      </c>
    </row>
    <row r="281" spans="1:72" x14ac:dyDescent="0.55000000000000004">
      <c r="A281" s="639"/>
      <c r="B281" t="s">
        <v>485</v>
      </c>
      <c r="H281" s="1" t="str">
        <f>IF(H258="","",'Cost and Benefit Parameters'!$N$26)</f>
        <v/>
      </c>
      <c r="I281" s="1" t="str">
        <f>IF(I258="","",'Cost and Benefit Parameters'!$N$26)</f>
        <v/>
      </c>
      <c r="J281" s="1" t="str">
        <f>IF(J258="","",'Cost and Benefit Parameters'!$N$26)</f>
        <v/>
      </c>
      <c r="K281" s="1" t="str">
        <f>IF(K258="","",'Cost and Benefit Parameters'!$N$26)</f>
        <v/>
      </c>
      <c r="L281" s="1" t="str">
        <f>IF(L258="","",'Cost and Benefit Parameters'!$N$26)</f>
        <v/>
      </c>
      <c r="M281" s="1" t="str">
        <f>IF(M258="","",'Cost and Benefit Parameters'!$N$26)</f>
        <v/>
      </c>
      <c r="N281" s="1" t="str">
        <f>IF(N258="","",'Cost and Benefit Parameters'!$N$26)</f>
        <v/>
      </c>
      <c r="O281" s="1" t="str">
        <f>IF(O258="","",'Cost and Benefit Parameters'!$N$26)</f>
        <v/>
      </c>
      <c r="P281" s="1" t="str">
        <f>IF(P258="","",'Cost and Benefit Parameters'!$N$26)</f>
        <v/>
      </c>
      <c r="Q281" s="1" t="str">
        <f>IF(Q258="","",'Cost and Benefit Parameters'!$N$26)</f>
        <v/>
      </c>
      <c r="R281" s="1" t="str">
        <f>IF(R258="","",'Cost and Benefit Parameters'!$N$26)</f>
        <v/>
      </c>
      <c r="S281" s="1" t="str">
        <f>IF(S258="","",'Cost and Benefit Parameters'!$N$26)</f>
        <v/>
      </c>
      <c r="T281" s="1" t="str">
        <f>IF(T258="","",'Cost and Benefit Parameters'!$N$26)</f>
        <v/>
      </c>
      <c r="U281" s="1" t="str">
        <f>IF(U258="","",'Cost and Benefit Parameters'!$N$26)</f>
        <v/>
      </c>
      <c r="V281" s="1" t="str">
        <f>IF(V258="","",'Cost and Benefit Parameters'!$N$26)</f>
        <v/>
      </c>
      <c r="W281" s="1" t="str">
        <f>IF(W258="","",'Cost and Benefit Parameters'!$N$26)</f>
        <v/>
      </c>
      <c r="X281" s="1" t="str">
        <f>IF(X258="","",'Cost and Benefit Parameters'!$N$26)</f>
        <v/>
      </c>
      <c r="Y281" s="1" t="str">
        <f>IF(Y258="","",'Cost and Benefit Parameters'!$N$26)</f>
        <v/>
      </c>
      <c r="Z281" s="1">
        <f>Cohort_CF!Z279*Mincers!C$38*(1+'Cost and Benefit Parameters'!$C$41)^Z$6</f>
        <v>999437.30981884012</v>
      </c>
      <c r="AA281" s="1">
        <f>Cohort_CF!AA279*Mincers!D$38*(1+'Cost and Benefit Parameters'!$C$41)^AA$6</f>
        <v>1038207.7961636254</v>
      </c>
      <c r="AB281" s="1">
        <f>Cohort_CF!AB279*Mincers!E$38*(1+'Cost and Benefit Parameters'!$C$41)^AB$6</f>
        <v>1077835.3841244518</v>
      </c>
      <c r="AC281" s="1">
        <f>Cohort_CF!AC279*Mincers!F$38*(1+'Cost and Benefit Parameters'!$C$41)^AC$6</f>
        <v>1118304.3425036927</v>
      </c>
      <c r="AD281" s="1">
        <f>Cohort_CF!AD279*Mincers!G$38*(1+'Cost and Benefit Parameters'!$C$41)^AD$6</f>
        <v>1166691.9609604627</v>
      </c>
      <c r="AE281" s="1">
        <f>Cohort_CF!AE279*Mincers!H$38*(1+'Cost and Benefit Parameters'!$C$41)^AE$6</f>
        <v>1208320.2387183097</v>
      </c>
      <c r="AF281" s="1">
        <f>Cohort_CF!AF279*Mincers!I$38*(1+'Cost and Benefit Parameters'!$C$41)^AF$6</f>
        <v>1250683.2036193283</v>
      </c>
      <c r="AG281" s="1">
        <f>Cohort_CF!AG279*Mincers!J$38*(1+'Cost and Benefit Parameters'!$C$41)^AG$6</f>
        <v>1293754.9021685089</v>
      </c>
      <c r="AH281" s="1">
        <f>Cohort_CF!AH279*Mincers!K$38*(1+'Cost and Benefit Parameters'!$C$41)^AH$6</f>
        <v>1337507.1818507742</v>
      </c>
      <c r="AI281" s="1">
        <f>Cohort_CF!AI279*Mincers!L$38*(1+'Cost and Benefit Parameters'!$C$41)^AI$6</f>
        <v>1381909.6841070945</v>
      </c>
      <c r="AJ281" s="1">
        <f>Cohort_CF!AJ279*Mincers!M$38*(1+'Cost and Benefit Parameters'!$C$41)^AJ$6</f>
        <v>1426929.8437976807</v>
      </c>
      <c r="AK281" s="1">
        <f>Cohort_CF!AK279*Mincers!N$38*(1+'Cost and Benefit Parameters'!$C$41)^AK$6</f>
        <v>1472532.8953734976</v>
      </c>
      <c r="AL281" s="1">
        <f>Cohort_CF!AL279*Mincers!O$38*(1+'Cost and Benefit Parameters'!$C$41)^AL$6</f>
        <v>1518681.8859561598</v>
      </c>
      <c r="AM281" s="1">
        <f>Cohort_CF!AM279*Mincers!P$38*(1+'Cost and Benefit Parameters'!$C$41)^AM$6</f>
        <v>1565337.6955034344</v>
      </c>
      <c r="AN281" s="1">
        <f>Cohort_CF!AN279*Mincers!Q$38*(1+'Cost and Benefit Parameters'!$C$41)^AN$6</f>
        <v>1612459.0642129283</v>
      </c>
      <c r="AO281" s="1">
        <f>Cohort_CF!AO279*Mincers!R$38*(1+'Cost and Benefit Parameters'!$C$41)^AO$6</f>
        <v>1660002.6272907567</v>
      </c>
      <c r="AP281" s="1">
        <f>Cohort_CF!AP279*Mincers!S$38*(1+'Cost and Benefit Parameters'!$C$41)^AP$6</f>
        <v>1707922.9571842079</v>
      </c>
      <c r="AQ281" s="1">
        <f>Cohort_CF!AQ279*Mincers!T$38*(1+'Cost and Benefit Parameters'!$C$41)^AQ$6</f>
        <v>1756172.6133489907</v>
      </c>
      <c r="AR281" s="1">
        <f>Cohort_CF!AR279*Mincers!U$38*(1+'Cost and Benefit Parameters'!$C$41)^AR$6</f>
        <v>1804702.1995913419</v>
      </c>
      <c r="AS281" s="1">
        <f>Cohort_CF!AS279*Mincers!V$38*(1+'Cost and Benefit Parameters'!$C$41)^AS$6</f>
        <v>1853460.4289944239</v>
      </c>
      <c r="AT281" s="1">
        <f>Cohort_CF!AT279*Mincers!W$38*(1+'Cost and Benefit Parameters'!$C$41)^AT$6</f>
        <v>1902394.1964062818</v>
      </c>
      <c r="AU281" s="1">
        <f>Cohort_CF!AU279*Mincers!X$38*(1+'Cost and Benefit Parameters'!$C$41)^AU$6</f>
        <v>1951448.658433958</v>
      </c>
      <c r="AV281" s="1">
        <f>Cohort_CF!AV279*Mincers!Y$38*(1+'Cost and Benefit Parameters'!$C$41)^AV$6</f>
        <v>2000567.3208547076</v>
      </c>
      <c r="AW281" s="1">
        <f>Cohort_CF!AW279*Mincers!Z$38*(1+'Cost and Benefit Parameters'!$C$41)^AW$6</f>
        <v>2049692.1333215993</v>
      </c>
      <c r="AX281" s="1">
        <f>Cohort_CF!AX279*Mincers!AA$38*(1+'Cost and Benefit Parameters'!$C$41)^AX$6</f>
        <v>2098763.5912064095</v>
      </c>
      <c r="AY281" s="1">
        <f>Cohort_CF!AY279*Mincers!AB$38*(1+'Cost and Benefit Parameters'!$C$41)^AY$6</f>
        <v>2147720.844388315</v>
      </c>
      <c r="AZ281" s="1">
        <f>Cohort_CF!AZ279*Mincers!AC$38*(1+'Cost and Benefit Parameters'!$C$41)^AZ$6</f>
        <v>2196501.8127628979</v>
      </c>
      <c r="BA281" s="1">
        <f>Cohort_CF!BA279*Mincers!AD$38*(1+'Cost and Benefit Parameters'!$C$41)^BA$6</f>
        <v>2245043.308211613</v>
      </c>
      <c r="BB281" s="1">
        <f>Cohort_CF!BB279*Mincers!AE$38*(1+'Cost and Benefit Parameters'!$C$41)^BB$6</f>
        <v>2293281.1627386236</v>
      </c>
      <c r="BC281" s="1">
        <f>Cohort_CF!BC279*Mincers!AF$38*(1+'Cost and Benefit Parameters'!$C$41)^BC$6</f>
        <v>2341150.3624486821</v>
      </c>
      <c r="BD281" s="1">
        <f>Cohort_CF!BD279*Mincers!AG$38*(1+'Cost and Benefit Parameters'!$C$41)^BD$6</f>
        <v>2388585.1870079599</v>
      </c>
      <c r="BE281" s="1">
        <f>Cohort_CF!BE279*Mincers!AH$38*(1+'Cost and Benefit Parameters'!$C$41)^BE$6</f>
        <v>2435519.3541983189</v>
      </c>
      <c r="BF281" s="1">
        <f>Cohort_CF!BF279*Mincers!AI$38*(1+'Cost and Benefit Parameters'!$C$41)^BF$6</f>
        <v>2481886.1691460148</v>
      </c>
      <c r="BG281" s="1">
        <f>Cohort_CF!BG279*Mincers!AJ$38*(1+'Cost and Benefit Parameters'!$C$41)^BG$6</f>
        <v>2527618.6777770729</v>
      </c>
      <c r="BH281" s="1">
        <f>Cohort_CF!BH279*Mincers!AK$38*(1+'Cost and Benefit Parameters'!$C$41)^BH$6</f>
        <v>2572649.8240249716</v>
      </c>
      <c r="BI281" s="1">
        <f>Cohort_CF!BI279*Mincers!AL$38*(1+'Cost and Benefit Parameters'!$C$41)^BI$6</f>
        <v>2616912.6102911006</v>
      </c>
      <c r="BJ281" s="1">
        <f>Cohort_CF!BJ279*Mincers!AM$38*(1+'Cost and Benefit Parameters'!$C$41)^BJ$6</f>
        <v>2660340.2606352475</v>
      </c>
      <c r="BK281" s="1">
        <f>Cohort_CF!BK279*Mincers!AN$38*(1+'Cost and Benefit Parameters'!$C$41)^BK$6</f>
        <v>2702866.3861525464</v>
      </c>
      <c r="BL281" s="1">
        <f>Cohort_CF!BL279*Mincers!AO$38*(1+'Cost and Benefit Parameters'!$C$41)^BL$6</f>
        <v>2744425.1519742534</v>
      </c>
      <c r="BM281" s="1">
        <f>Cohort_CF!BM279*Mincers!AP$38*(1+'Cost and Benefit Parameters'!$C$41)^BM$6</f>
        <v>2784951.4453137289</v>
      </c>
      <c r="BN281" s="1" t="str">
        <f>IF(BN258="","",'Cost and Benefit Parameters'!$N$26)</f>
        <v/>
      </c>
    </row>
    <row r="282" spans="1:72" x14ac:dyDescent="0.55000000000000004">
      <c r="A282" s="639"/>
      <c r="B282" t="s">
        <v>486</v>
      </c>
      <c r="H282" s="1" t="str">
        <f>IF(H259="","",'Cost and Benefit Parameters'!$N$26)</f>
        <v/>
      </c>
      <c r="I282" s="1" t="str">
        <f>IF(I259="","",'Cost and Benefit Parameters'!$N$26)</f>
        <v/>
      </c>
      <c r="J282" s="1" t="str">
        <f>IF(J259="","",'Cost and Benefit Parameters'!$N$26)</f>
        <v/>
      </c>
      <c r="K282" s="1" t="str">
        <f>IF(K259="","",'Cost and Benefit Parameters'!$N$26)</f>
        <v/>
      </c>
      <c r="L282" s="1" t="str">
        <f>IF(L259="","",'Cost and Benefit Parameters'!$N$26)</f>
        <v/>
      </c>
      <c r="M282" s="1" t="str">
        <f>IF(M259="","",'Cost and Benefit Parameters'!$N$26)</f>
        <v/>
      </c>
      <c r="N282" s="1" t="str">
        <f>IF(N259="","",'Cost and Benefit Parameters'!$N$26)</f>
        <v/>
      </c>
      <c r="O282" s="1" t="str">
        <f>IF(O259="","",'Cost and Benefit Parameters'!$N$26)</f>
        <v/>
      </c>
      <c r="P282" s="1" t="str">
        <f>IF(P259="","",'Cost and Benefit Parameters'!$N$26)</f>
        <v/>
      </c>
      <c r="Q282" s="1" t="str">
        <f>IF(Q259="","",'Cost and Benefit Parameters'!$N$26)</f>
        <v/>
      </c>
      <c r="R282" s="1" t="str">
        <f>IF(R259="","",'Cost and Benefit Parameters'!$N$26)</f>
        <v/>
      </c>
      <c r="S282" s="1" t="str">
        <f>IF(S259="","",'Cost and Benefit Parameters'!$N$26)</f>
        <v/>
      </c>
      <c r="T282" s="1" t="str">
        <f>IF(T259="","",'Cost and Benefit Parameters'!$N$26)</f>
        <v/>
      </c>
      <c r="U282" s="1" t="str">
        <f>IF(U259="","",'Cost and Benefit Parameters'!$N$26)</f>
        <v/>
      </c>
      <c r="V282" s="1" t="str">
        <f>IF(V259="","",'Cost and Benefit Parameters'!$N$26)</f>
        <v/>
      </c>
      <c r="W282" s="1" t="str">
        <f>IF(W259="","",'Cost and Benefit Parameters'!$N$26)</f>
        <v/>
      </c>
      <c r="X282" s="1" t="str">
        <f>IF(X259="","",'Cost and Benefit Parameters'!$N$26)</f>
        <v/>
      </c>
      <c r="Y282" s="1" t="str">
        <f>IF(Y259="","",'Cost and Benefit Parameters'!$N$26)</f>
        <v/>
      </c>
      <c r="Z282" s="1" t="str">
        <f>IF(Z259="","",'Cost and Benefit Parameters'!$N$26)</f>
        <v/>
      </c>
      <c r="AA282" s="1">
        <f>Cohort_CF!AA280*Mincers!C$38*(1+'Cost and Benefit Parameters'!$C$41)^AA$6</f>
        <v>1029420.4291134052</v>
      </c>
      <c r="AB282" s="1">
        <f>Cohort_CF!AB280*Mincers!D$38*(1+'Cost and Benefit Parameters'!$C$41)^AB$6</f>
        <v>1069354.0300485343</v>
      </c>
      <c r="AC282" s="1">
        <f>Cohort_CF!AC280*Mincers!E$38*(1+'Cost and Benefit Parameters'!$C$41)^AC$6</f>
        <v>1110170.4456481854</v>
      </c>
      <c r="AD282" s="1">
        <f>Cohort_CF!AD280*Mincers!F$38*(1+'Cost and Benefit Parameters'!$C$41)^AD$6</f>
        <v>1151853.4727788032</v>
      </c>
      <c r="AE282" s="1">
        <f>Cohort_CF!AE280*Mincers!G$38*(1+'Cost and Benefit Parameters'!$C$41)^AE$6</f>
        <v>1201692.7197892766</v>
      </c>
      <c r="AF282" s="1">
        <f>Cohort_CF!AF280*Mincers!H$38*(1+'Cost and Benefit Parameters'!$C$41)^AF$6</f>
        <v>1244569.8458798591</v>
      </c>
      <c r="AG282" s="1">
        <f>Cohort_CF!AG280*Mincers!I$38*(1+'Cost and Benefit Parameters'!$C$41)^AG$6</f>
        <v>1288203.699727908</v>
      </c>
      <c r="AH282" s="1">
        <f>Cohort_CF!AH280*Mincers!J$38*(1+'Cost and Benefit Parameters'!$C$41)^AH$6</f>
        <v>1332567.5492335642</v>
      </c>
      <c r="AI282" s="1">
        <f>Cohort_CF!AI280*Mincers!K$38*(1+'Cost and Benefit Parameters'!$C$41)^AI$6</f>
        <v>1377632.3973062974</v>
      </c>
      <c r="AJ282" s="1">
        <f>Cohort_CF!AJ280*Mincers!L$38*(1+'Cost and Benefit Parameters'!$C$41)^AJ$6</f>
        <v>1423366.9746303074</v>
      </c>
      <c r="AK282" s="1">
        <f>Cohort_CF!AK280*Mincers!M$38*(1+'Cost and Benefit Parameters'!$C$41)^AK$6</f>
        <v>1469737.7391116114</v>
      </c>
      <c r="AL282" s="1">
        <f>Cohort_CF!AL280*Mincers!N$38*(1+'Cost and Benefit Parameters'!$C$41)^AL$6</f>
        <v>1516708.8822347021</v>
      </c>
      <c r="AM282" s="1">
        <f>Cohort_CF!AM280*Mincers!O$38*(1+'Cost and Benefit Parameters'!$C$41)^AM$6</f>
        <v>1564242.3425348448</v>
      </c>
      <c r="AN282" s="1">
        <f>Cohort_CF!AN280*Mincers!P$38*(1+'Cost and Benefit Parameters'!$C$41)^AN$6</f>
        <v>1612297.826368537</v>
      </c>
      <c r="AO282" s="1">
        <f>Cohort_CF!AO280*Mincers!Q$38*(1+'Cost and Benefit Parameters'!$C$41)^AO$6</f>
        <v>1660832.8361393164</v>
      </c>
      <c r="AP282" s="1">
        <f>Cohort_CF!AP280*Mincers!R$38*(1+'Cost and Benefit Parameters'!$C$41)^AP$6</f>
        <v>1709802.7061094793</v>
      </c>
      <c r="AQ282" s="1">
        <f>Cohort_CF!AQ280*Mincers!S$38*(1+'Cost and Benefit Parameters'!$C$41)^AQ$6</f>
        <v>1759160.6458997338</v>
      </c>
      <c r="AR282" s="1">
        <f>Cohort_CF!AR280*Mincers!T$38*(1+'Cost and Benefit Parameters'!$C$41)^AR$6</f>
        <v>1808857.7917494604</v>
      </c>
      <c r="AS282" s="1">
        <f>Cohort_CF!AS280*Mincers!U$38*(1+'Cost and Benefit Parameters'!$C$41)^AS$6</f>
        <v>1858843.2655790825</v>
      </c>
      <c r="AT282" s="1">
        <f>Cohort_CF!AT280*Mincers!V$38*(1+'Cost and Benefit Parameters'!$C$41)^AT$6</f>
        <v>1909064.2418642563</v>
      </c>
      <c r="AU282" s="1">
        <f>Cohort_CF!AU280*Mincers!W$38*(1+'Cost and Benefit Parameters'!$C$41)^AU$6</f>
        <v>1959466.0222984704</v>
      </c>
      <c r="AV282" s="1">
        <f>Cohort_CF!AV280*Mincers!X$38*(1+'Cost and Benefit Parameters'!$C$41)^AV$6</f>
        <v>2009992.1181869768</v>
      </c>
      <c r="AW282" s="1">
        <f>Cohort_CF!AW280*Mincers!Y$38*(1+'Cost and Benefit Parameters'!$C$41)^AW$6</f>
        <v>2060584.3404803486</v>
      </c>
      <c r="AX282" s="1">
        <f>Cohort_CF!AX280*Mincers!Z$38*(1+'Cost and Benefit Parameters'!$C$41)^AX$6</f>
        <v>2111182.897321247</v>
      </c>
      <c r="AY282" s="1">
        <f>Cohort_CF!AY280*Mincers!AA$38*(1+'Cost and Benefit Parameters'!$C$41)^AY$6</f>
        <v>2161726.498942602</v>
      </c>
      <c r="AZ282" s="1">
        <f>Cohort_CF!AZ280*Mincers!AB$38*(1+'Cost and Benefit Parameters'!$C$41)^AZ$6</f>
        <v>2212152.4697199645</v>
      </c>
      <c r="BA282" s="1">
        <f>Cohort_CF!BA280*Mincers!AC$38*(1+'Cost and Benefit Parameters'!$C$41)^BA$6</f>
        <v>2262396.8671457851</v>
      </c>
      <c r="BB282" s="1">
        <f>Cohort_CF!BB280*Mincers!AD$38*(1+'Cost and Benefit Parameters'!$C$41)^BB$6</f>
        <v>2312394.6074579614</v>
      </c>
      <c r="BC282" s="1">
        <f>Cohort_CF!BC280*Mincers!AE$38*(1+'Cost and Benefit Parameters'!$C$41)^BC$6</f>
        <v>2362079.597620782</v>
      </c>
      <c r="BD282" s="1">
        <f>Cohort_CF!BD280*Mincers!AF$38*(1+'Cost and Benefit Parameters'!$C$41)^BD$6</f>
        <v>2411384.8733221428</v>
      </c>
      <c r="BE282" s="1">
        <f>Cohort_CF!BE280*Mincers!AG$38*(1+'Cost and Benefit Parameters'!$C$41)^BE$6</f>
        <v>2460242.7426181985</v>
      </c>
      <c r="BF282" s="1">
        <f>Cohort_CF!BF280*Mincers!AH$38*(1+'Cost and Benefit Parameters'!$C$41)^BF$6</f>
        <v>2508584.9348242688</v>
      </c>
      <c r="BG282" s="1">
        <f>Cohort_CF!BG280*Mincers!AI$38*(1+'Cost and Benefit Parameters'!$C$41)^BG$6</f>
        <v>2556342.7542203949</v>
      </c>
      <c r="BH282" s="1">
        <f>Cohort_CF!BH280*Mincers!AJ$38*(1+'Cost and Benefit Parameters'!$C$41)^BH$6</f>
        <v>2603447.2381103854</v>
      </c>
      <c r="BI282" s="1">
        <f>Cohort_CF!BI280*Mincers!AK$38*(1+'Cost and Benefit Parameters'!$C$41)^BI$6</f>
        <v>2649829.3187457207</v>
      </c>
      <c r="BJ282" s="1">
        <f>Cohort_CF!BJ280*Mincers!AL$38*(1+'Cost and Benefit Parameters'!$C$41)^BJ$6</f>
        <v>2695419.9885998331</v>
      </c>
      <c r="BK282" s="1">
        <f>Cohort_CF!BK280*Mincers!AM$38*(1+'Cost and Benefit Parameters'!$C$41)^BK$6</f>
        <v>2740150.4684543051</v>
      </c>
      <c r="BL282" s="1">
        <f>Cohort_CF!BL280*Mincers!AN$38*(1+'Cost and Benefit Parameters'!$C$41)^BL$6</f>
        <v>2783952.3777371226</v>
      </c>
      <c r="BM282" s="1">
        <f>Cohort_CF!BM280*Mincers!AO$38*(1+'Cost and Benefit Parameters'!$C$41)^BM$6</f>
        <v>2826757.9065334811</v>
      </c>
      <c r="BN282" s="1">
        <f>Cohort_CF!BN280*Mincers!AP$38*(1+'Cost and Benefit Parameters'!$C$41)^BN$6</f>
        <v>2868499.9886731408</v>
      </c>
    </row>
    <row r="283" spans="1:72" x14ac:dyDescent="0.55000000000000004">
      <c r="A283" s="640"/>
      <c r="B283" s="329" t="s">
        <v>525</v>
      </c>
      <c r="C283" s="329"/>
      <c r="D283" s="329"/>
      <c r="E283" s="329"/>
      <c r="F283" s="329"/>
      <c r="G283" s="329"/>
      <c r="H283" s="330">
        <f>SUM(H263:H282)</f>
        <v>587064.0864381108</v>
      </c>
      <c r="I283" s="330">
        <f t="shared" ref="I283:BN283" si="80">SUM(I263:I282)</f>
        <v>1214513.6700829528</v>
      </c>
      <c r="J283" s="330">
        <f t="shared" si="80"/>
        <v>1884063.7727181688</v>
      </c>
      <c r="K283" s="330">
        <f t="shared" si="80"/>
        <v>2597471.6263602553</v>
      </c>
      <c r="L283" s="330">
        <f t="shared" si="80"/>
        <v>3360704.341768506</v>
      </c>
      <c r="M283" s="330">
        <f t="shared" si="80"/>
        <v>4171286.2645183159</v>
      </c>
      <c r="N283" s="330">
        <f t="shared" si="80"/>
        <v>5031069.4220961155</v>
      </c>
      <c r="O283" s="330">
        <f t="shared" si="80"/>
        <v>5941946.1578699127</v>
      </c>
      <c r="P283" s="330">
        <f t="shared" si="80"/>
        <v>6905849.0488732057</v>
      </c>
      <c r="Q283" s="330">
        <f t="shared" si="80"/>
        <v>7924750.8169966312</v>
      </c>
      <c r="R283" s="330">
        <f t="shared" si="80"/>
        <v>9000664.2372000311</v>
      </c>
      <c r="S283" s="330">
        <f t="shared" si="80"/>
        <v>10135642.046596015</v>
      </c>
      <c r="T283" s="330">
        <f t="shared" si="80"/>
        <v>11331776.858489072</v>
      </c>
      <c r="U283" s="330">
        <f t="shared" si="80"/>
        <v>12591201.085680962</v>
      </c>
      <c r="V283" s="330">
        <f t="shared" si="80"/>
        <v>13916086.877572056</v>
      </c>
      <c r="W283" s="330">
        <f t="shared" si="80"/>
        <v>15308646.075798672</v>
      </c>
      <c r="X283" s="330">
        <f t="shared" si="80"/>
        <v>16771130.193346694</v>
      </c>
      <c r="Y283" s="330">
        <f t="shared" si="80"/>
        <v>18305830.422271684</v>
      </c>
      <c r="Z283" s="330">
        <f t="shared" si="80"/>
        <v>19915077.675333034</v>
      </c>
      <c r="AA283" s="330">
        <f t="shared" si="80"/>
        <v>21601242.667014513</v>
      </c>
      <c r="AB283" s="330">
        <f t="shared" si="80"/>
        <v>22306432.997567702</v>
      </c>
      <c r="AC283" s="330">
        <f t="shared" si="80"/>
        <v>23020461.755548876</v>
      </c>
      <c r="AD283" s="330">
        <f t="shared" si="80"/>
        <v>23742722.505641125</v>
      </c>
      <c r="AE283" s="330">
        <f t="shared" si="80"/>
        <v>24472573.210234806</v>
      </c>
      <c r="AF283" s="330">
        <f t="shared" si="80"/>
        <v>25201809.321294926</v>
      </c>
      <c r="AG283" s="330">
        <f t="shared" si="80"/>
        <v>25937516.302336309</v>
      </c>
      <c r="AH283" s="330">
        <f t="shared" si="80"/>
        <v>26679005.301122963</v>
      </c>
      <c r="AI283" s="330">
        <f t="shared" si="80"/>
        <v>27425557.217554606</v>
      </c>
      <c r="AJ283" s="330">
        <f t="shared" si="80"/>
        <v>28176423.553596426</v>
      </c>
      <c r="AK283" s="330">
        <f t="shared" si="80"/>
        <v>28930827.37485636</v>
      </c>
      <c r="AL283" s="330">
        <f t="shared" si="80"/>
        <v>29687964.383497693</v>
      </c>
      <c r="AM283" s="330">
        <f t="shared" si="80"/>
        <v>30447004.101702072</v>
      </c>
      <c r="AN283" s="330">
        <f t="shared" si="80"/>
        <v>31207091.164416037</v>
      </c>
      <c r="AO283" s="330">
        <f t="shared" si="80"/>
        <v>31967346.719625384</v>
      </c>
      <c r="AP283" s="330">
        <f t="shared" si="80"/>
        <v>32726869.933907885</v>
      </c>
      <c r="AQ283" s="330">
        <f t="shared" si="80"/>
        <v>33484739.60052041</v>
      </c>
      <c r="AR283" s="330">
        <f t="shared" si="80"/>
        <v>34240015.846780941</v>
      </c>
      <c r="AS283" s="330">
        <f t="shared" si="80"/>
        <v>34991741.937015742</v>
      </c>
      <c r="AT283" s="330">
        <f t="shared" si="80"/>
        <v>35738946.166855916</v>
      </c>
      <c r="AU283" s="330">
        <f t="shared" si="80"/>
        <v>36480643.844191864</v>
      </c>
      <c r="AV283" s="330">
        <f t="shared" si="80"/>
        <v>35556813.156550206</v>
      </c>
      <c r="AW283" s="330">
        <f t="shared" si="80"/>
        <v>34553225.669514127</v>
      </c>
      <c r="AX283" s="330">
        <f t="shared" si="80"/>
        <v>33467420.568904784</v>
      </c>
      <c r="AY283" s="330">
        <f t="shared" si="80"/>
        <v>32296924.801731046</v>
      </c>
      <c r="AZ283" s="330">
        <f t="shared" si="80"/>
        <v>31039254.2518721</v>
      </c>
      <c r="BA283" s="330">
        <f t="shared" si="80"/>
        <v>29691914.835616697</v>
      </c>
      <c r="BB283" s="330">
        <f t="shared" si="80"/>
        <v>28252403.507525038</v>
      </c>
      <c r="BC283" s="330">
        <f t="shared" si="80"/>
        <v>26718209.167069085</v>
      </c>
      <c r="BD283" s="330">
        <f t="shared" si="80"/>
        <v>25086813.456531756</v>
      </c>
      <c r="BE283" s="330">
        <f t="shared" si="80"/>
        <v>23355691.440705903</v>
      </c>
      <c r="BF283" s="330">
        <f t="shared" si="80"/>
        <v>21522312.159030337</v>
      </c>
      <c r="BG283" s="330">
        <f t="shared" si="80"/>
        <v>19584139.040932246</v>
      </c>
      <c r="BH283" s="330">
        <f t="shared" si="80"/>
        <v>17538630.175313205</v>
      </c>
      <c r="BI283" s="330">
        <f t="shared" si="80"/>
        <v>15383238.425318908</v>
      </c>
      <c r="BJ283" s="330">
        <f t="shared" si="80"/>
        <v>13115411.37977038</v>
      </c>
      <c r="BK283" s="330">
        <f t="shared" si="80"/>
        <v>10732591.132905664</v>
      </c>
      <c r="BL283" s="330">
        <f t="shared" si="80"/>
        <v>8232213.8843848994</v>
      </c>
      <c r="BM283" s="330">
        <f t="shared" si="80"/>
        <v>5611709.35184721</v>
      </c>
      <c r="BN283" s="330">
        <f t="shared" si="80"/>
        <v>2868499.9886731408</v>
      </c>
      <c r="BO283" s="329"/>
      <c r="BP283" s="329"/>
      <c r="BQ283" s="329"/>
      <c r="BR283" s="329"/>
      <c r="BS283" s="329"/>
      <c r="BT283" s="329"/>
    </row>
    <row r="284" spans="1:72" x14ac:dyDescent="0.55000000000000004">
      <c r="B284" s="329" t="s">
        <v>526</v>
      </c>
      <c r="C284" s="329"/>
      <c r="D284" s="329"/>
      <c r="E284" s="329"/>
      <c r="F284" s="329"/>
      <c r="G284" s="329"/>
      <c r="H284" s="329">
        <f>'Cost and Benefit Parameters'!$C$44*Income_CF!H283</f>
        <v>231890.31414305378</v>
      </c>
      <c r="I284" s="329">
        <f>'Cost and Benefit Parameters'!$C$44*Income_CF!I283</f>
        <v>479732.89968276641</v>
      </c>
      <c r="J284" s="329">
        <f>'Cost and Benefit Parameters'!$C$44*Income_CF!J283</f>
        <v>744205.19022367673</v>
      </c>
      <c r="K284" s="329">
        <f>'Cost and Benefit Parameters'!$C$44*Income_CF!K283</f>
        <v>1026001.2924123009</v>
      </c>
      <c r="L284" s="329">
        <f>'Cost and Benefit Parameters'!$C$44*Income_CF!L283</f>
        <v>1327478.21499856</v>
      </c>
      <c r="M284" s="329">
        <f>'Cost and Benefit Parameters'!$C$44*Income_CF!M283</f>
        <v>1647658.0744847348</v>
      </c>
      <c r="N284" s="329">
        <f>'Cost and Benefit Parameters'!$C$44*Income_CF!N283</f>
        <v>1987272.4217279658</v>
      </c>
      <c r="O284" s="329">
        <f>'Cost and Benefit Parameters'!$C$44*Income_CF!O283</f>
        <v>2347068.7323586158</v>
      </c>
      <c r="P284" s="329">
        <f>'Cost and Benefit Parameters'!$C$44*Income_CF!P283</f>
        <v>2727810.3743049162</v>
      </c>
      <c r="Q284" s="329">
        <f>'Cost and Benefit Parameters'!$C$44*Income_CF!Q283</f>
        <v>3130276.5727136694</v>
      </c>
      <c r="R284" s="329">
        <f>'Cost and Benefit Parameters'!$C$44*Income_CF!R283</f>
        <v>3555262.3736940124</v>
      </c>
      <c r="S284" s="329">
        <f>'Cost and Benefit Parameters'!$C$44*Income_CF!S283</f>
        <v>4003578.6084054261</v>
      </c>
      <c r="T284" s="329">
        <f>'Cost and Benefit Parameters'!$C$44*Income_CF!T283</f>
        <v>4476051.8591031833</v>
      </c>
      <c r="U284" s="329">
        <f>'Cost and Benefit Parameters'!$C$44*Income_CF!U283</f>
        <v>4973524.4288439797</v>
      </c>
      <c r="V284" s="329">
        <f>'Cost and Benefit Parameters'!$C$44*Income_CF!V283</f>
        <v>5496854.3166409619</v>
      </c>
      <c r="W284" s="329">
        <f>'Cost and Benefit Parameters'!$C$44*Income_CF!W283</f>
        <v>6046915.1999404756</v>
      </c>
      <c r="X284" s="329">
        <f>'Cost and Benefit Parameters'!$C$44*Income_CF!X283</f>
        <v>6624596.4263719441</v>
      </c>
      <c r="Y284" s="329">
        <f>'Cost and Benefit Parameters'!$C$44*Income_CF!Y283</f>
        <v>7230803.0167973153</v>
      </c>
      <c r="Z284" s="329">
        <f>'Cost and Benefit Parameters'!$C$44*Income_CF!Z283</f>
        <v>7866455.6817565486</v>
      </c>
      <c r="AA284" s="329">
        <f>'Cost and Benefit Parameters'!$C$44*Income_CF!AA283</f>
        <v>8532490.8534707334</v>
      </c>
      <c r="AB284" s="329">
        <f>'Cost and Benefit Parameters'!$C$44*Income_CF!AB283</f>
        <v>8811041.0340392422</v>
      </c>
      <c r="AC284" s="329">
        <f>'Cost and Benefit Parameters'!$C$44*Income_CF!AC283</f>
        <v>9093082.3934418056</v>
      </c>
      <c r="AD284" s="329">
        <f>'Cost and Benefit Parameters'!$C$44*Income_CF!AD283</f>
        <v>9378375.3897282444</v>
      </c>
      <c r="AE284" s="329">
        <f>'Cost and Benefit Parameters'!$C$44*Income_CF!AE283</f>
        <v>9666666.4180427492</v>
      </c>
      <c r="AF284" s="329">
        <f>'Cost and Benefit Parameters'!$C$44*Income_CF!AF283</f>
        <v>9954714.6819114964</v>
      </c>
      <c r="AG284" s="329">
        <f>'Cost and Benefit Parameters'!$C$44*Income_CF!AG283</f>
        <v>10245318.939422842</v>
      </c>
      <c r="AH284" s="329">
        <f>'Cost and Benefit Parameters'!$C$44*Income_CF!AH283</f>
        <v>10538207.093943572</v>
      </c>
      <c r="AI284" s="329">
        <f>'Cost and Benefit Parameters'!$C$44*Income_CF!AI283</f>
        <v>10833095.10093407</v>
      </c>
      <c r="AJ284" s="329">
        <f>'Cost and Benefit Parameters'!$C$44*Income_CF!AJ283</f>
        <v>11129687.303670589</v>
      </c>
      <c r="AK284" s="329">
        <f>'Cost and Benefit Parameters'!$C$44*Income_CF!AK283</f>
        <v>11427676.813068263</v>
      </c>
      <c r="AL284" s="329">
        <f>'Cost and Benefit Parameters'!$C$44*Income_CF!AL283</f>
        <v>11726745.931481589</v>
      </c>
      <c r="AM284" s="329">
        <f>'Cost and Benefit Parameters'!$C$44*Income_CF!AM283</f>
        <v>12026566.620172318</v>
      </c>
      <c r="AN284" s="329">
        <f>'Cost and Benefit Parameters'!$C$44*Income_CF!AN283</f>
        <v>12326801.009944335</v>
      </c>
      <c r="AO284" s="329">
        <f>'Cost and Benefit Parameters'!$C$44*Income_CF!AO283</f>
        <v>12627101.954252027</v>
      </c>
      <c r="AP284" s="329">
        <f>'Cost and Benefit Parameters'!$C$44*Income_CF!AP283</f>
        <v>12927113.623893615</v>
      </c>
      <c r="AQ284" s="329">
        <f>'Cost and Benefit Parameters'!$C$44*Income_CF!AQ283</f>
        <v>13226472.142205562</v>
      </c>
      <c r="AR284" s="329">
        <f>'Cost and Benefit Parameters'!$C$44*Income_CF!AR283</f>
        <v>13524806.259478472</v>
      </c>
      <c r="AS284" s="329">
        <f>'Cost and Benefit Parameters'!$C$44*Income_CF!AS283</f>
        <v>13821738.065121219</v>
      </c>
      <c r="AT284" s="329">
        <f>'Cost and Benefit Parameters'!$C$44*Income_CF!AT283</f>
        <v>14116883.735908087</v>
      </c>
      <c r="AU284" s="329">
        <f>'Cost and Benefit Parameters'!$C$44*Income_CF!AU283</f>
        <v>14409854.318455787</v>
      </c>
      <c r="AV284" s="329">
        <f>'Cost and Benefit Parameters'!$C$44*Income_CF!AV283</f>
        <v>14044941.196837332</v>
      </c>
      <c r="AW284" s="329">
        <f>'Cost and Benefit Parameters'!$C$44*Income_CF!AW283</f>
        <v>13648524.139458081</v>
      </c>
      <c r="AX284" s="329">
        <f>'Cost and Benefit Parameters'!$C$44*Income_CF!AX283</f>
        <v>13219631.12471739</v>
      </c>
      <c r="AY284" s="329">
        <f>'Cost and Benefit Parameters'!$C$44*Income_CF!AY283</f>
        <v>12757285.296683764</v>
      </c>
      <c r="AZ284" s="329">
        <f>'Cost and Benefit Parameters'!$C$44*Income_CF!AZ283</f>
        <v>12260505.42948948</v>
      </c>
      <c r="BA284" s="329">
        <f>'Cost and Benefit Parameters'!$C$44*Income_CF!BA283</f>
        <v>11728306.360068595</v>
      </c>
      <c r="BB284" s="329">
        <f>'Cost and Benefit Parameters'!$C$44*Income_CF!BB283</f>
        <v>11159699.385472391</v>
      </c>
      <c r="BC284" s="329">
        <f>'Cost and Benefit Parameters'!$C$44*Income_CF!BC283</f>
        <v>10553692.62099229</v>
      </c>
      <c r="BD284" s="329">
        <f>'Cost and Benefit Parameters'!$C$44*Income_CF!BD283</f>
        <v>9909291.3153300434</v>
      </c>
      <c r="BE284" s="329">
        <f>'Cost and Benefit Parameters'!$C$44*Income_CF!BE283</f>
        <v>9225498.1190788317</v>
      </c>
      <c r="BF284" s="329">
        <f>'Cost and Benefit Parameters'!$C$44*Income_CF!BF283</f>
        <v>8501313.3028169833</v>
      </c>
      <c r="BG284" s="329">
        <f>'Cost and Benefit Parameters'!$C$44*Income_CF!BG283</f>
        <v>7735734.921168237</v>
      </c>
      <c r="BH284" s="329">
        <f>'Cost and Benefit Parameters'!$C$44*Income_CF!BH283</f>
        <v>6927758.919248716</v>
      </c>
      <c r="BI284" s="329">
        <f>'Cost and Benefit Parameters'!$C$44*Income_CF!BI283</f>
        <v>6076379.1780009689</v>
      </c>
      <c r="BJ284" s="329">
        <f>'Cost and Benefit Parameters'!$C$44*Income_CF!BJ283</f>
        <v>5180587.4950093003</v>
      </c>
      <c r="BK284" s="329">
        <f>'Cost and Benefit Parameters'!$C$44*Income_CF!BK283</f>
        <v>4239373.4974977374</v>
      </c>
      <c r="BL284" s="329">
        <f>'Cost and Benefit Parameters'!$C$44*Income_CF!BL283</f>
        <v>3251724.4843320353</v>
      </c>
      <c r="BM284" s="329">
        <f>'Cost and Benefit Parameters'!$C$44*Income_CF!BM283</f>
        <v>2216625.1939796479</v>
      </c>
      <c r="BN284" s="329">
        <f>'Cost and Benefit Parameters'!$C$44*Income_CF!BN283</f>
        <v>1133057.4955258907</v>
      </c>
      <c r="BO284" s="329"/>
      <c r="BP284" s="329"/>
      <c r="BQ284" s="329"/>
      <c r="BR284" s="329"/>
      <c r="BS284" s="329"/>
      <c r="BT284" s="329"/>
    </row>
    <row r="285" spans="1:72" x14ac:dyDescent="0.55000000000000004">
      <c r="A285" s="638" t="s">
        <v>488</v>
      </c>
      <c r="B285" s="128" t="s">
        <v>506</v>
      </c>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row>
    <row r="286" spans="1:72" x14ac:dyDescent="0.55000000000000004">
      <c r="A286" s="639"/>
      <c r="B286" t="s">
        <v>466</v>
      </c>
      <c r="H286" s="1">
        <f>Cohort_CF!H284*Mincers!C$45*(1+'Cost and Benefit Parameters'!$C$41)^H$6</f>
        <v>1616573.3194128973</v>
      </c>
      <c r="I286" s="1">
        <f>Cohort_CF!I284*Mincers!D$45*(1+'Cost and Benefit Parameters'!$C$41)^I$6</f>
        <v>1679283.9398689247</v>
      </c>
      <c r="J286" s="1">
        <f>Cohort_CF!J284*Mincers!E$45*(1+'Cost and Benefit Parameters'!$C$41)^J$6</f>
        <v>1743380.9080137012</v>
      </c>
      <c r="K286" s="1">
        <f>Cohort_CF!K284*Mincers!F$45*(1+'Cost and Benefit Parameters'!$C$41)^K$6</f>
        <v>1808838.7788952373</v>
      </c>
      <c r="L286" s="1">
        <f>Cohort_CF!L284*Mincers!G$45*(1+'Cost and Benefit Parameters'!$C$41)^L$6</f>
        <v>1887104.9514892192</v>
      </c>
      <c r="M286" s="1">
        <f>Cohort_CF!M284*Mincers!H$45*(1+'Cost and Benefit Parameters'!$C$41)^M$6</f>
        <v>1954438.0022922189</v>
      </c>
      <c r="N286" s="1">
        <f>Cohort_CF!N284*Mincers!I$45*(1+'Cost and Benefit Parameters'!$C$41)^N$6</f>
        <v>2022959.3973986558</v>
      </c>
      <c r="O286" s="1">
        <f>Cohort_CF!O284*Mincers!J$45*(1+'Cost and Benefit Parameters'!$C$41)^O$6</f>
        <v>2092627.1574595859</v>
      </c>
      <c r="P286" s="1">
        <f>Cohort_CF!P284*Mincers!K$45*(1+'Cost and Benefit Parameters'!$C$41)^P$6</f>
        <v>2163395.7462474722</v>
      </c>
      <c r="Q286" s="1">
        <f>Cohort_CF!Q284*Mincers!L$45*(1+'Cost and Benefit Parameters'!$C$41)^Q$6</f>
        <v>2235216.0592951709</v>
      </c>
      <c r="R286" s="1">
        <f>Cohort_CF!R284*Mincers!M$45*(1+'Cost and Benefit Parameters'!$C$41)^R$6</f>
        <v>2308035.4230276514</v>
      </c>
      <c r="S286" s="1">
        <f>Cohort_CF!S284*Mincers!N$45*(1+'Cost and Benefit Parameters'!$C$41)^S$6</f>
        <v>2381797.6047443189</v>
      </c>
      <c r="T286" s="1">
        <f>Cohort_CF!T284*Mincers!O$45*(1+'Cost and Benefit Parameters'!$C$41)^T$6</f>
        <v>2456442.8337755348</v>
      </c>
      <c r="U286" s="1">
        <f>Cohort_CF!U284*Mincers!P$45*(1+'Cost and Benefit Parameters'!$C$41)^U$6</f>
        <v>2531907.8340999722</v>
      </c>
      <c r="V286" s="1">
        <f>Cohort_CF!V284*Mincers!Q$45*(1+'Cost and Benefit Parameters'!$C$41)^V$6</f>
        <v>2608125.8686696379</v>
      </c>
      <c r="W286" s="1">
        <f>Cohort_CF!W284*Mincers!R$45*(1+'Cost and Benefit Parameters'!$C$41)^W$6</f>
        <v>2685026.7956476118</v>
      </c>
      <c r="X286" s="1">
        <f>Cohort_CF!X284*Mincers!S$45*(1+'Cost and Benefit Parameters'!$C$41)^X$6</f>
        <v>2762537.1367186871</v>
      </c>
      <c r="Y286" s="1">
        <f>Cohort_CF!Y284*Mincers!T$45*(1+'Cost and Benefit Parameters'!$C$41)^Y$6</f>
        <v>2840580.1575870728</v>
      </c>
      <c r="Z286" s="1">
        <f>Cohort_CF!Z284*Mincers!U$45*(1+'Cost and Benefit Parameters'!$C$41)^Z$6</f>
        <v>2919075.9607262937</v>
      </c>
      <c r="AA286" s="1">
        <f>Cohort_CF!AA284*Mincers!V$45*(1+'Cost and Benefit Parameters'!$C$41)^AA$6</f>
        <v>2997941.5903965756</v>
      </c>
      <c r="AB286" s="1">
        <f>Cohort_CF!AB284*Mincers!W$45*(1+'Cost and Benefit Parameters'!$C$41)^AB$6</f>
        <v>3077091.1498929132</v>
      </c>
      <c r="AC286" s="1">
        <f>Cohort_CF!AC284*Mincers!X$45*(1+'Cost and Benefit Parameters'!$C$41)^AC$6</f>
        <v>3156435.9309342257</v>
      </c>
      <c r="AD286" s="1">
        <f>Cohort_CF!AD284*Mincers!Y$45*(1+'Cost and Benefit Parameters'!$C$41)^AD$6</f>
        <v>3235884.5550495544</v>
      </c>
      <c r="AE286" s="1">
        <f>Cohort_CF!AE284*Mincers!Z$45*(1+'Cost and Benefit Parameters'!$C$41)^AE$6</f>
        <v>3315343.126762806</v>
      </c>
      <c r="AF286" s="1">
        <f>Cohort_CF!AF284*Mincers!AA$45*(1+'Cost and Benefit Parameters'!$C$41)^AF$6</f>
        <v>3394715.3983219475</v>
      </c>
      <c r="AG286" s="1">
        <f>Cohort_CF!AG284*Mincers!AB$45*(1+'Cost and Benefit Parameters'!$C$41)^AG$6</f>
        <v>3473902.9456629166</v>
      </c>
      <c r="AH286" s="1">
        <f>Cohort_CF!AH284*Mincers!AC$45*(1+'Cost and Benefit Parameters'!$C$41)^AH$6</f>
        <v>3552805.3552435325</v>
      </c>
      <c r="AI286" s="1">
        <f>Cohort_CF!AI284*Mincers!AD$45*(1+'Cost and Benefit Parameters'!$C$41)^AI$6</f>
        <v>3631320.4213270852</v>
      </c>
      <c r="AJ286" s="1">
        <f>Cohort_CF!AJ284*Mincers!AE$45*(1+'Cost and Benefit Parameters'!$C$41)^AJ$6</f>
        <v>3709344.3532415563</v>
      </c>
      <c r="AK286" s="1">
        <f>Cohort_CF!AK284*Mincers!AF$45*(1+'Cost and Benefit Parameters'!$C$41)^AK$6</f>
        <v>3786771.992086614</v>
      </c>
      <c r="AL286" s="1">
        <f>Cohort_CF!AL284*Mincers!AG$45*(1+'Cost and Benefit Parameters'!$C$41)^AL$6</f>
        <v>3863497.0363092059</v>
      </c>
      <c r="AM286" s="1">
        <f>Cohort_CF!AM284*Mincers!AH$45*(1+'Cost and Benefit Parameters'!$C$41)^AM$6</f>
        <v>3939412.2755177082</v>
      </c>
      <c r="AN286" s="1">
        <f>Cohort_CF!AN284*Mincers!AI$45*(1+'Cost and Benefit Parameters'!$C$41)^AN$6</f>
        <v>4014409.8318568706</v>
      </c>
      <c r="AO286" s="1">
        <f>Cohort_CF!AO284*Mincers!AJ$45*(1+'Cost and Benefit Parameters'!$C$41)^AO$6</f>
        <v>4088381.408219364</v>
      </c>
      <c r="AP286" s="1">
        <f>Cohort_CF!AP284*Mincers!AK$45*(1+'Cost and Benefit Parameters'!$C$41)^AP$6</f>
        <v>4161218.5425265944</v>
      </c>
      <c r="AQ286" s="1">
        <f>Cohort_CF!AQ284*Mincers!AL$45*(1+'Cost and Benefit Parameters'!$C$41)^AQ$6</f>
        <v>4232812.8672708543</v>
      </c>
      <c r="AR286" s="1">
        <f>Cohort_CF!AR284*Mincers!AM$45*(1+'Cost and Benefit Parameters'!$C$41)^AR$6</f>
        <v>4303056.3734732261</v>
      </c>
      <c r="AS286" s="1">
        <f>Cohort_CF!AS284*Mincers!AN$45*(1+'Cost and Benefit Parameters'!$C$41)^AS$6</f>
        <v>4371841.6781780608</v>
      </c>
      <c r="AT286" s="1">
        <f>Cohort_CF!AT284*Mincers!AO$45*(1+'Cost and Benefit Parameters'!$C$41)^AT$6</f>
        <v>4439062.2945739739</v>
      </c>
      <c r="AU286" s="1">
        <f>Cohort_CF!AU284*Mincers!AP$45*(1+'Cost and Benefit Parameters'!$C$41)^AU$6</f>
        <v>4504612.903805458</v>
      </c>
      <c r="AV286" s="1" t="str">
        <f>IF(AV263="","",'Cost and Benefit Parameters'!$N$29)</f>
        <v/>
      </c>
      <c r="AW286" s="1" t="str">
        <f>IF(AW263="","",'Cost and Benefit Parameters'!$N$29)</f>
        <v/>
      </c>
      <c r="AX286" s="1" t="str">
        <f>IF(AX263="","",'Cost and Benefit Parameters'!$N$29)</f>
        <v/>
      </c>
      <c r="AY286" s="1" t="str">
        <f>IF(AY263="","",'Cost and Benefit Parameters'!$N$29)</f>
        <v/>
      </c>
      <c r="AZ286" s="1" t="str">
        <f>IF(AZ263="","",'Cost and Benefit Parameters'!$N$29)</f>
        <v/>
      </c>
      <c r="BA286" s="1" t="str">
        <f>IF(BA263="","",'Cost and Benefit Parameters'!$N$29)</f>
        <v/>
      </c>
      <c r="BB286" s="1" t="str">
        <f>IF(BB263="","",'Cost and Benefit Parameters'!$N$29)</f>
        <v/>
      </c>
      <c r="BC286" s="1" t="str">
        <f>IF(BC263="","",'Cost and Benefit Parameters'!$N$29)</f>
        <v/>
      </c>
      <c r="BD286" s="1" t="str">
        <f>IF(BD263="","",'Cost and Benefit Parameters'!$N$29)</f>
        <v/>
      </c>
      <c r="BE286" s="1" t="str">
        <f>IF(BE263="","",'Cost and Benefit Parameters'!$N$29)</f>
        <v/>
      </c>
      <c r="BF286" s="1" t="str">
        <f>IF(BF263="","",'Cost and Benefit Parameters'!$N$29)</f>
        <v/>
      </c>
      <c r="BG286" s="1" t="str">
        <f>IF(BG263="","",'Cost and Benefit Parameters'!$N$29)</f>
        <v/>
      </c>
      <c r="BH286" s="1" t="str">
        <f>IF(BH263="","",'Cost and Benefit Parameters'!$N$29)</f>
        <v/>
      </c>
      <c r="BI286" s="1" t="str">
        <f>IF(BI263="","",'Cost and Benefit Parameters'!$N$29)</f>
        <v/>
      </c>
      <c r="BJ286" s="1" t="str">
        <f>IF(BJ263="","",'Cost and Benefit Parameters'!$N$29)</f>
        <v/>
      </c>
      <c r="BK286" s="1" t="str">
        <f>IF(BK263="","",'Cost and Benefit Parameters'!$N$29)</f>
        <v/>
      </c>
      <c r="BL286" s="1" t="str">
        <f>IF(BL263="","",'Cost and Benefit Parameters'!$N$29)</f>
        <v/>
      </c>
      <c r="BM286" s="1" t="str">
        <f>IF(BM263="","",'Cost and Benefit Parameters'!$N$29)</f>
        <v/>
      </c>
      <c r="BN286" s="1" t="str">
        <f>IF(BN263="","",'Cost and Benefit Parameters'!$N$29)</f>
        <v/>
      </c>
    </row>
    <row r="287" spans="1:72" x14ac:dyDescent="0.55000000000000004">
      <c r="A287" s="639"/>
      <c r="B287" t="s">
        <v>468</v>
      </c>
      <c r="H287" s="1" t="str">
        <f>IF(H264="","",'Cost and Benefit Parameters'!$N$29)</f>
        <v/>
      </c>
      <c r="I287" s="1">
        <f>Cohort_CF!I285*Mincers!C$45*(1+'Cost and Benefit Parameters'!$C$41)^I$6</f>
        <v>1665070.5189952843</v>
      </c>
      <c r="J287" s="1">
        <f>Cohort_CF!J285*Mincers!D$45*(1+'Cost and Benefit Parameters'!$C$41)^J$6</f>
        <v>1729662.4580649924</v>
      </c>
      <c r="K287" s="1">
        <f>Cohort_CF!K285*Mincers!E$45*(1+'Cost and Benefit Parameters'!$C$41)^K$6</f>
        <v>1795682.335254112</v>
      </c>
      <c r="L287" s="1">
        <f>Cohort_CF!L285*Mincers!F$45*(1+'Cost and Benefit Parameters'!$C$41)^L$6</f>
        <v>1863103.9422620945</v>
      </c>
      <c r="M287" s="1">
        <f>Cohort_CF!M285*Mincers!G$45*(1+'Cost and Benefit Parameters'!$C$41)^M$6</f>
        <v>1943718.1000338958</v>
      </c>
      <c r="N287" s="1">
        <f>Cohort_CF!N285*Mincers!H$45*(1+'Cost and Benefit Parameters'!$C$41)^N$6</f>
        <v>2013071.1423609853</v>
      </c>
      <c r="O287" s="1">
        <f>Cohort_CF!O285*Mincers!I$45*(1+'Cost and Benefit Parameters'!$C$41)^O$6</f>
        <v>2083648.1793206155</v>
      </c>
      <c r="P287" s="1">
        <f>Cohort_CF!P285*Mincers!J$45*(1+'Cost and Benefit Parameters'!$C$41)^P$6</f>
        <v>2155405.9721833738</v>
      </c>
      <c r="Q287" s="1">
        <f>Cohort_CF!Q285*Mincers!K$45*(1+'Cost and Benefit Parameters'!$C$41)^Q$6</f>
        <v>2228297.6186348968</v>
      </c>
      <c r="R287" s="1">
        <f>Cohort_CF!R285*Mincers!L$45*(1+'Cost and Benefit Parameters'!$C$41)^R$6</f>
        <v>2302272.5410740259</v>
      </c>
      <c r="S287" s="1">
        <f>Cohort_CF!S285*Mincers!M$45*(1+'Cost and Benefit Parameters'!$C$41)^S$6</f>
        <v>2377276.4857184808</v>
      </c>
      <c r="T287" s="1">
        <f>Cohort_CF!T285*Mincers!N$45*(1+'Cost and Benefit Parameters'!$C$41)^T$6</f>
        <v>2453251.532886649</v>
      </c>
      <c r="U287" s="1">
        <f>Cohort_CF!U285*Mincers!O$45*(1+'Cost and Benefit Parameters'!$C$41)^U$6</f>
        <v>2530136.1187888011</v>
      </c>
      <c r="V287" s="1">
        <f>Cohort_CF!V285*Mincers!P$45*(1+'Cost and Benefit Parameters'!$C$41)^V$6</f>
        <v>2607865.069122971</v>
      </c>
      <c r="W287" s="1">
        <f>Cohort_CF!W285*Mincers!Q$45*(1+'Cost and Benefit Parameters'!$C$41)^W$6</f>
        <v>2686369.6447297269</v>
      </c>
      <c r="X287" s="1">
        <f>Cohort_CF!X285*Mincers!R$45*(1+'Cost and Benefit Parameters'!$C$41)^X$6</f>
        <v>2765577.5995170404</v>
      </c>
      <c r="Y287" s="1">
        <f>Cohort_CF!Y285*Mincers!S$45*(1+'Cost and Benefit Parameters'!$C$41)^Y$6</f>
        <v>2845413.2508202479</v>
      </c>
      <c r="Z287" s="1">
        <f>Cohort_CF!Z285*Mincers!T$45*(1+'Cost and Benefit Parameters'!$C$41)^Z$6</f>
        <v>2925797.562314685</v>
      </c>
      <c r="AA287" s="1">
        <f>Cohort_CF!AA285*Mincers!U$45*(1+'Cost and Benefit Parameters'!$C$41)^AA$6</f>
        <v>3006648.2395480825</v>
      </c>
      <c r="AB287" s="1">
        <f>Cohort_CF!AB285*Mincers!V$45*(1+'Cost and Benefit Parameters'!$C$41)^AB$6</f>
        <v>3087879.8381084735</v>
      </c>
      <c r="AC287" s="1">
        <f>Cohort_CF!AC285*Mincers!W$45*(1+'Cost and Benefit Parameters'!$C$41)^AC$6</f>
        <v>3169403.8843897008</v>
      </c>
      <c r="AD287" s="1">
        <f>Cohort_CF!AD285*Mincers!X$45*(1+'Cost and Benefit Parameters'!$C$41)^AD$6</f>
        <v>3251129.0088622523</v>
      </c>
      <c r="AE287" s="1">
        <f>Cohort_CF!AE285*Mincers!Y$45*(1+'Cost and Benefit Parameters'!$C$41)^AE$6</f>
        <v>3332961.091701041</v>
      </c>
      <c r="AF287" s="1">
        <f>Cohort_CF!AF285*Mincers!Z$45*(1+'Cost and Benefit Parameters'!$C$41)^AF$6</f>
        <v>3414803.4205656908</v>
      </c>
      <c r="AG287" s="1">
        <f>Cohort_CF!AG285*Mincers!AA$45*(1+'Cost and Benefit Parameters'!$C$41)^AG$6</f>
        <v>3496556.8602716052</v>
      </c>
      <c r="AH287" s="1">
        <f>Cohort_CF!AH285*Mincers!AB$45*(1+'Cost and Benefit Parameters'!$C$41)^AH$6</f>
        <v>3578120.0340328044</v>
      </c>
      <c r="AI287" s="1">
        <f>Cohort_CF!AI285*Mincers!AC$45*(1+'Cost and Benefit Parameters'!$C$41)^AI$6</f>
        <v>3659389.5159008382</v>
      </c>
      <c r="AJ287" s="1">
        <f>Cohort_CF!AJ285*Mincers!AD$45*(1+'Cost and Benefit Parameters'!$C$41)^AJ$6</f>
        <v>3740260.033966898</v>
      </c>
      <c r="AK287" s="1">
        <f>Cohort_CF!AK285*Mincers!AE$45*(1+'Cost and Benefit Parameters'!$C$41)^AK$6</f>
        <v>3820624.6838388033</v>
      </c>
      <c r="AL287" s="1">
        <f>Cohort_CF!AL285*Mincers!AF$45*(1+'Cost and Benefit Parameters'!$C$41)^AL$6</f>
        <v>3900375.1518492117</v>
      </c>
      <c r="AM287" s="1">
        <f>Cohort_CF!AM285*Mincers!AG$45*(1+'Cost and Benefit Parameters'!$C$41)^AM$6</f>
        <v>3979401.9473984824</v>
      </c>
      <c r="AN287" s="1">
        <f>Cohort_CF!AN285*Mincers!AH$45*(1+'Cost and Benefit Parameters'!$C$41)^AN$6</f>
        <v>4057594.6437832387</v>
      </c>
      <c r="AO287" s="1">
        <f>Cohort_CF!AO285*Mincers!AI$45*(1+'Cost and Benefit Parameters'!$C$41)^AO$6</f>
        <v>4134842.1268125772</v>
      </c>
      <c r="AP287" s="1">
        <f>Cohort_CF!AP285*Mincers!AJ$45*(1+'Cost and Benefit Parameters'!$C$41)^AP$6</f>
        <v>4211032.850465945</v>
      </c>
      <c r="AQ287" s="1">
        <f>Cohort_CF!AQ285*Mincers!AK$45*(1+'Cost and Benefit Parameters'!$C$41)^AQ$6</f>
        <v>4286055.0988023914</v>
      </c>
      <c r="AR287" s="1">
        <f>Cohort_CF!AR285*Mincers!AL$45*(1+'Cost and Benefit Parameters'!$C$41)^AR$6</f>
        <v>4359797.2532889806</v>
      </c>
      <c r="AS287" s="1">
        <f>Cohort_CF!AS285*Mincers!AM$45*(1+'Cost and Benefit Parameters'!$C$41)^AS$6</f>
        <v>4432148.0646774238</v>
      </c>
      <c r="AT287" s="1">
        <f>Cohort_CF!AT285*Mincers!AN$45*(1+'Cost and Benefit Parameters'!$C$41)^AT$6</f>
        <v>4502996.9285234017</v>
      </c>
      <c r="AU287" s="1">
        <f>Cohort_CF!AU285*Mincers!AO$45*(1+'Cost and Benefit Parameters'!$C$41)^AU$6</f>
        <v>4572234.1634111935</v>
      </c>
      <c r="AV287" s="1">
        <f>Cohort_CF!AV285*Mincers!AP$45*(1+'Cost and Benefit Parameters'!$C$41)^AV$6</f>
        <v>4639751.2909196224</v>
      </c>
      <c r="AW287" s="1" t="str">
        <f>IF(AW264="","",'Cost and Benefit Parameters'!$N$29)</f>
        <v/>
      </c>
      <c r="AX287" s="1" t="str">
        <f>IF(AX264="","",'Cost and Benefit Parameters'!$N$29)</f>
        <v/>
      </c>
      <c r="AY287" s="1" t="str">
        <f>IF(AY264="","",'Cost and Benefit Parameters'!$N$29)</f>
        <v/>
      </c>
      <c r="AZ287" s="1" t="str">
        <f>IF(AZ264="","",'Cost and Benefit Parameters'!$N$29)</f>
        <v/>
      </c>
      <c r="BA287" s="1" t="str">
        <f>IF(BA264="","",'Cost and Benefit Parameters'!$N$29)</f>
        <v/>
      </c>
      <c r="BB287" s="1" t="str">
        <f>IF(BB264="","",'Cost and Benefit Parameters'!$N$29)</f>
        <v/>
      </c>
      <c r="BC287" s="1" t="str">
        <f>IF(BC264="","",'Cost and Benefit Parameters'!$N$29)</f>
        <v/>
      </c>
      <c r="BD287" s="1" t="str">
        <f>IF(BD264="","",'Cost and Benefit Parameters'!$N$29)</f>
        <v/>
      </c>
      <c r="BE287" s="1" t="str">
        <f>IF(BE264="","",'Cost and Benefit Parameters'!$N$29)</f>
        <v/>
      </c>
      <c r="BF287" s="1" t="str">
        <f>IF(BF264="","",'Cost and Benefit Parameters'!$N$29)</f>
        <v/>
      </c>
      <c r="BG287" s="1" t="str">
        <f>IF(BG264="","",'Cost and Benefit Parameters'!$N$29)</f>
        <v/>
      </c>
      <c r="BH287" s="1" t="str">
        <f>IF(BH264="","",'Cost and Benefit Parameters'!$N$29)</f>
        <v/>
      </c>
      <c r="BI287" s="1" t="str">
        <f>IF(BI264="","",'Cost and Benefit Parameters'!$N$29)</f>
        <v/>
      </c>
      <c r="BJ287" s="1" t="str">
        <f>IF(BJ264="","",'Cost and Benefit Parameters'!$N$29)</f>
        <v/>
      </c>
      <c r="BK287" s="1" t="str">
        <f>IF(BK264="","",'Cost and Benefit Parameters'!$N$29)</f>
        <v/>
      </c>
      <c r="BL287" s="1" t="str">
        <f>IF(BL264="","",'Cost and Benefit Parameters'!$N$29)</f>
        <v/>
      </c>
      <c r="BM287" s="1" t="str">
        <f>IF(BM264="","",'Cost and Benefit Parameters'!$N$29)</f>
        <v/>
      </c>
      <c r="BN287" s="1" t="str">
        <f>IF(BN264="","",'Cost and Benefit Parameters'!$N$29)</f>
        <v/>
      </c>
    </row>
    <row r="288" spans="1:72" x14ac:dyDescent="0.55000000000000004">
      <c r="A288" s="639"/>
      <c r="B288" t="s">
        <v>469</v>
      </c>
      <c r="H288" s="1" t="str">
        <f>IF(H265="","",'Cost and Benefit Parameters'!$N$29)</f>
        <v/>
      </c>
      <c r="I288" s="1" t="str">
        <f>IF(I265="","",'Cost and Benefit Parameters'!$N$29)</f>
        <v/>
      </c>
      <c r="J288" s="1">
        <f>Cohort_CF!J286*Mincers!C$45*(1+'Cost and Benefit Parameters'!$C$41)^J$6</f>
        <v>1715022.6345651429</v>
      </c>
      <c r="K288" s="1">
        <f>Cohort_CF!K286*Mincers!D$45*(1+'Cost and Benefit Parameters'!$C$41)^K$6</f>
        <v>1781552.3318069421</v>
      </c>
      <c r="L288" s="1">
        <f>Cohort_CF!L286*Mincers!E$45*(1+'Cost and Benefit Parameters'!$C$41)^L$6</f>
        <v>1849552.8053117355</v>
      </c>
      <c r="M288" s="1">
        <f>Cohort_CF!M286*Mincers!F$45*(1+'Cost and Benefit Parameters'!$C$41)^M$6</f>
        <v>1918997.0605299575</v>
      </c>
      <c r="N288" s="1">
        <f>Cohort_CF!N286*Mincers!G$45*(1+'Cost and Benefit Parameters'!$C$41)^N$6</f>
        <v>2002029.6430349126</v>
      </c>
      <c r="O288" s="1">
        <f>Cohort_CF!O286*Mincers!H$45*(1+'Cost and Benefit Parameters'!$C$41)^O$6</f>
        <v>2073463.2766318149</v>
      </c>
      <c r="P288" s="1">
        <f>Cohort_CF!P286*Mincers!I$45*(1+'Cost and Benefit Parameters'!$C$41)^P$6</f>
        <v>2146157.6247002338</v>
      </c>
      <c r="Q288" s="1">
        <f>Cohort_CF!Q286*Mincers!J$45*(1+'Cost and Benefit Parameters'!$C$41)^Q$6</f>
        <v>2220068.1513488749</v>
      </c>
      <c r="R288" s="1">
        <f>Cohort_CF!R286*Mincers!K$45*(1+'Cost and Benefit Parameters'!$C$41)^R$6</f>
        <v>2295146.5471939431</v>
      </c>
      <c r="S288" s="1">
        <f>Cohort_CF!S286*Mincers!L$45*(1+'Cost and Benefit Parameters'!$C$41)^S$6</f>
        <v>2371340.7173062465</v>
      </c>
      <c r="T288" s="1">
        <f>Cohort_CF!T286*Mincers!M$45*(1+'Cost and Benefit Parameters'!$C$41)^T$6</f>
        <v>2448594.7802900355</v>
      </c>
      <c r="U288" s="1">
        <f>Cohort_CF!U286*Mincers!N$45*(1+'Cost and Benefit Parameters'!$C$41)^U$6</f>
        <v>2526849.0788732483</v>
      </c>
      <c r="V288" s="1">
        <f>Cohort_CF!V286*Mincers!O$45*(1+'Cost and Benefit Parameters'!$C$41)^V$6</f>
        <v>2606040.2023524647</v>
      </c>
      <c r="W288" s="1">
        <f>Cohort_CF!W286*Mincers!P$45*(1+'Cost and Benefit Parameters'!$C$41)^W$6</f>
        <v>2686101.0211966601</v>
      </c>
      <c r="X288" s="1">
        <f>Cohort_CF!X286*Mincers!Q$45*(1+'Cost and Benefit Parameters'!$C$41)^X$6</f>
        <v>2766960.7340716189</v>
      </c>
      <c r="Y288" s="1">
        <f>Cohort_CF!Y286*Mincers!R$45*(1+'Cost and Benefit Parameters'!$C$41)^Y$6</f>
        <v>2848544.9275025516</v>
      </c>
      <c r="Z288" s="1">
        <f>Cohort_CF!Z286*Mincers!S$45*(1+'Cost and Benefit Parameters'!$C$41)^Z$6</f>
        <v>2930775.6483448553</v>
      </c>
      <c r="AA288" s="1">
        <f>Cohort_CF!AA286*Mincers!T$45*(1+'Cost and Benefit Parameters'!$C$41)^AA$6</f>
        <v>3013571.4891841253</v>
      </c>
      <c r="AB288" s="1">
        <f>Cohort_CF!AB286*Mincers!U$45*(1+'Cost and Benefit Parameters'!$C$41)^AB$6</f>
        <v>3096847.686734525</v>
      </c>
      <c r="AC288" s="1">
        <f>Cohort_CF!AC286*Mincers!V$45*(1+'Cost and Benefit Parameters'!$C$41)^AC$6</f>
        <v>3180516.2332517277</v>
      </c>
      <c r="AD288" s="1">
        <f>Cohort_CF!AD286*Mincers!W$45*(1+'Cost and Benefit Parameters'!$C$41)^AD$6</f>
        <v>3264486.0009213914</v>
      </c>
      <c r="AE288" s="1">
        <f>Cohort_CF!AE286*Mincers!X$45*(1+'Cost and Benefit Parameters'!$C$41)^AE$6</f>
        <v>3348662.8791281194</v>
      </c>
      <c r="AF288" s="1">
        <f>Cohort_CF!AF286*Mincers!Y$45*(1+'Cost and Benefit Parameters'!$C$41)^AF$6</f>
        <v>3432949.9244520729</v>
      </c>
      <c r="AG288" s="1">
        <f>Cohort_CF!AG286*Mincers!Z$45*(1+'Cost and Benefit Parameters'!$C$41)^AG$6</f>
        <v>3517247.5231826613</v>
      </c>
      <c r="AH288" s="1">
        <f>Cohort_CF!AH286*Mincers!AA$45*(1+'Cost and Benefit Parameters'!$C$41)^AH$6</f>
        <v>3601453.5660797535</v>
      </c>
      <c r="AI288" s="1">
        <f>Cohort_CF!AI286*Mincers!AB$45*(1+'Cost and Benefit Parameters'!$C$41)^AI$6</f>
        <v>3685463.6350537878</v>
      </c>
      <c r="AJ288" s="1">
        <f>Cohort_CF!AJ286*Mincers!AC$45*(1+'Cost and Benefit Parameters'!$C$41)^AJ$6</f>
        <v>3769171.2013778635</v>
      </c>
      <c r="AK288" s="1">
        <f>Cohort_CF!AK286*Mincers!AD$45*(1+'Cost and Benefit Parameters'!$C$41)^AK$6</f>
        <v>3852467.8349859053</v>
      </c>
      <c r="AL288" s="1">
        <f>Cohort_CF!AL286*Mincers!AE$45*(1+'Cost and Benefit Parameters'!$C$41)^AL$6</f>
        <v>3935243.424353967</v>
      </c>
      <c r="AM288" s="1">
        <f>Cohort_CF!AM286*Mincers!AF$45*(1+'Cost and Benefit Parameters'!$C$41)^AM$6</f>
        <v>4017386.406404688</v>
      </c>
      <c r="AN288" s="1">
        <f>Cohort_CF!AN286*Mincers!AG$45*(1+'Cost and Benefit Parameters'!$C$41)^AN$6</f>
        <v>4098784.0058204359</v>
      </c>
      <c r="AO288" s="1">
        <f>Cohort_CF!AO286*Mincers!AH$45*(1+'Cost and Benefit Parameters'!$C$41)^AO$6</f>
        <v>4179322.4830967365</v>
      </c>
      <c r="AP288" s="1">
        <f>Cohort_CF!AP286*Mincers!AI$45*(1+'Cost and Benefit Parameters'!$C$41)^AP$6</f>
        <v>4258887.3906169543</v>
      </c>
      <c r="AQ288" s="1">
        <f>Cohort_CF!AQ286*Mincers!AJ$45*(1+'Cost and Benefit Parameters'!$C$41)^AQ$6</f>
        <v>4337363.8359799227</v>
      </c>
      <c r="AR288" s="1">
        <f>Cohort_CF!AR286*Mincers!AK$45*(1+'Cost and Benefit Parameters'!$C$41)^AR$6</f>
        <v>4414636.7517664637</v>
      </c>
      <c r="AS288" s="1">
        <f>Cohort_CF!AS286*Mincers!AL$45*(1+'Cost and Benefit Parameters'!$C$41)^AS$6</f>
        <v>4490591.17088765</v>
      </c>
      <c r="AT288" s="1">
        <f>Cohort_CF!AT286*Mincers!AM$45*(1+'Cost and Benefit Parameters'!$C$41)^AT$6</f>
        <v>4565112.5066177454</v>
      </c>
      <c r="AU288" s="1">
        <f>Cohort_CF!AU286*Mincers!AN$45*(1+'Cost and Benefit Parameters'!$C$41)^AU$6</f>
        <v>4638086.8363791034</v>
      </c>
      <c r="AV288" s="1">
        <f>Cohort_CF!AV286*Mincers!AO$45*(1+'Cost and Benefit Parameters'!$C$41)^AV$6</f>
        <v>4709401.1883135298</v>
      </c>
      <c r="AW288" s="1">
        <f>Cohort_CF!AW286*Mincers!AP$45*(1+'Cost and Benefit Parameters'!$C$41)^AW$6</f>
        <v>4778943.8296472104</v>
      </c>
      <c r="AX288" s="1" t="str">
        <f>IF(AX265="","",'Cost and Benefit Parameters'!$N$29)</f>
        <v/>
      </c>
      <c r="AY288" s="1" t="str">
        <f>IF(AY265="","",'Cost and Benefit Parameters'!$N$29)</f>
        <v/>
      </c>
      <c r="AZ288" s="1" t="str">
        <f>IF(AZ265="","",'Cost and Benefit Parameters'!$N$29)</f>
        <v/>
      </c>
      <c r="BA288" s="1" t="str">
        <f>IF(BA265="","",'Cost and Benefit Parameters'!$N$29)</f>
        <v/>
      </c>
      <c r="BB288" s="1" t="str">
        <f>IF(BB265="","",'Cost and Benefit Parameters'!$N$29)</f>
        <v/>
      </c>
      <c r="BC288" s="1" t="str">
        <f>IF(BC265="","",'Cost and Benefit Parameters'!$N$29)</f>
        <v/>
      </c>
      <c r="BD288" s="1" t="str">
        <f>IF(BD265="","",'Cost and Benefit Parameters'!$N$29)</f>
        <v/>
      </c>
      <c r="BE288" s="1" t="str">
        <f>IF(BE265="","",'Cost and Benefit Parameters'!$N$29)</f>
        <v/>
      </c>
      <c r="BF288" s="1" t="str">
        <f>IF(BF265="","",'Cost and Benefit Parameters'!$N$29)</f>
        <v/>
      </c>
      <c r="BG288" s="1" t="str">
        <f>IF(BG265="","",'Cost and Benefit Parameters'!$N$29)</f>
        <v/>
      </c>
      <c r="BH288" s="1" t="str">
        <f>IF(BH265="","",'Cost and Benefit Parameters'!$N$29)</f>
        <v/>
      </c>
      <c r="BI288" s="1" t="str">
        <f>IF(BI265="","",'Cost and Benefit Parameters'!$N$29)</f>
        <v/>
      </c>
      <c r="BJ288" s="1" t="str">
        <f>IF(BJ265="","",'Cost and Benefit Parameters'!$N$29)</f>
        <v/>
      </c>
      <c r="BK288" s="1" t="str">
        <f>IF(BK265="","",'Cost and Benefit Parameters'!$N$29)</f>
        <v/>
      </c>
      <c r="BL288" s="1" t="str">
        <f>IF(BL265="","",'Cost and Benefit Parameters'!$N$29)</f>
        <v/>
      </c>
      <c r="BM288" s="1" t="str">
        <f>IF(BM265="","",'Cost and Benefit Parameters'!$N$29)</f>
        <v/>
      </c>
      <c r="BN288" s="1" t="str">
        <f>IF(BN265="","",'Cost and Benefit Parameters'!$N$29)</f>
        <v/>
      </c>
    </row>
    <row r="289" spans="1:66" x14ac:dyDescent="0.55000000000000004">
      <c r="A289" s="639"/>
      <c r="B289" t="s">
        <v>470</v>
      </c>
      <c r="H289" s="1" t="str">
        <f>IF(H266="","",'Cost and Benefit Parameters'!$N$29)</f>
        <v/>
      </c>
      <c r="I289" s="1" t="str">
        <f>IF(I266="","",'Cost and Benefit Parameters'!$N$29)</f>
        <v/>
      </c>
      <c r="J289" s="1" t="str">
        <f>IF(J266="","",'Cost and Benefit Parameters'!$N$29)</f>
        <v/>
      </c>
      <c r="K289" s="1">
        <f>Cohort_CF!K287*Mincers!C$45*(1+'Cost and Benefit Parameters'!$C$41)^K$6</f>
        <v>1766473.3136020969</v>
      </c>
      <c r="L289" s="1">
        <f>Cohort_CF!L287*Mincers!D$45*(1+'Cost and Benefit Parameters'!$C$41)^L$6</f>
        <v>1834998.9017611505</v>
      </c>
      <c r="M289" s="1">
        <f>Cohort_CF!M287*Mincers!E$45*(1+'Cost and Benefit Parameters'!$C$41)^M$6</f>
        <v>1905039.3894710878</v>
      </c>
      <c r="N289" s="1">
        <f>Cohort_CF!N287*Mincers!F$45*(1+'Cost and Benefit Parameters'!$C$41)^N$6</f>
        <v>1976566.972345856</v>
      </c>
      <c r="O289" s="1">
        <f>Cohort_CF!O287*Mincers!G$45*(1+'Cost and Benefit Parameters'!$C$41)^O$6</f>
        <v>2062090.53232596</v>
      </c>
      <c r="P289" s="1">
        <f>Cohort_CF!P287*Mincers!H$45*(1+'Cost and Benefit Parameters'!$C$41)^P$6</f>
        <v>2135667.1749307695</v>
      </c>
      <c r="Q289" s="1">
        <f>Cohort_CF!Q287*Mincers!I$45*(1+'Cost and Benefit Parameters'!$C$41)^Q$6</f>
        <v>2210542.3534412412</v>
      </c>
      <c r="R289" s="1">
        <f>Cohort_CF!R287*Mincers!J$45*(1+'Cost and Benefit Parameters'!$C$41)^R$6</f>
        <v>2286670.1958893407</v>
      </c>
      <c r="S289" s="1">
        <f>Cohort_CF!S287*Mincers!K$45*(1+'Cost and Benefit Parameters'!$C$41)^S$6</f>
        <v>2364000.9436097615</v>
      </c>
      <c r="T289" s="1">
        <f>Cohort_CF!T287*Mincers!L$45*(1+'Cost and Benefit Parameters'!$C$41)^T$6</f>
        <v>2442480.9388254341</v>
      </c>
      <c r="U289" s="1">
        <f>Cohort_CF!U287*Mincers!M$45*(1+'Cost and Benefit Parameters'!$C$41)^U$6</f>
        <v>2522052.6236987365</v>
      </c>
      <c r="V289" s="1">
        <f>Cohort_CF!V287*Mincers!N$45*(1+'Cost and Benefit Parameters'!$C$41)^V$6</f>
        <v>2602654.5512394453</v>
      </c>
      <c r="W289" s="1">
        <f>Cohort_CF!W287*Mincers!O$45*(1+'Cost and Benefit Parameters'!$C$41)^W$6</f>
        <v>2684221.4084230382</v>
      </c>
      <c r="X289" s="1">
        <f>Cohort_CF!X287*Mincers!P$45*(1+'Cost and Benefit Parameters'!$C$41)^X$6</f>
        <v>2766684.05183256</v>
      </c>
      <c r="Y289" s="1">
        <f>Cohort_CF!Y287*Mincers!Q$45*(1+'Cost and Benefit Parameters'!$C$41)^Y$6</f>
        <v>2849969.5560937673</v>
      </c>
      <c r="Z289" s="1">
        <f>Cohort_CF!Z287*Mincers!R$45*(1+'Cost and Benefit Parameters'!$C$41)^Z$6</f>
        <v>2934001.275327628</v>
      </c>
      <c r="AA289" s="1">
        <f>Cohort_CF!AA287*Mincers!S$45*(1+'Cost and Benefit Parameters'!$C$41)^AA$6</f>
        <v>3018698.9177952004</v>
      </c>
      <c r="AB289" s="1">
        <f>Cohort_CF!AB287*Mincers!T$45*(1+'Cost and Benefit Parameters'!$C$41)^AB$6</f>
        <v>3103978.6338596493</v>
      </c>
      <c r="AC289" s="1">
        <f>Cohort_CF!AC287*Mincers!U$45*(1+'Cost and Benefit Parameters'!$C$41)^AC$6</f>
        <v>3189753.117336561</v>
      </c>
      <c r="AD289" s="1">
        <f>Cohort_CF!AD287*Mincers!V$45*(1+'Cost and Benefit Parameters'!$C$41)^AD$6</f>
        <v>3275931.7202492789</v>
      </c>
      <c r="AE289" s="1">
        <f>Cohort_CF!AE287*Mincers!W$45*(1+'Cost and Benefit Parameters'!$C$41)^AE$6</f>
        <v>3362420.5809490331</v>
      </c>
      <c r="AF289" s="1">
        <f>Cohort_CF!AF287*Mincers!X$45*(1+'Cost and Benefit Parameters'!$C$41)^AF$6</f>
        <v>3449122.7655019639</v>
      </c>
      <c r="AG289" s="1">
        <f>Cohort_CF!AG287*Mincers!Y$45*(1+'Cost and Benefit Parameters'!$C$41)^AG$6</f>
        <v>3535938.4221856347</v>
      </c>
      <c r="AH289" s="1">
        <f>Cohort_CF!AH287*Mincers!Z$45*(1+'Cost and Benefit Parameters'!$C$41)^AH$6</f>
        <v>3622764.9488781411</v>
      </c>
      <c r="AI289" s="1">
        <f>Cohort_CF!AI287*Mincers!AA$45*(1+'Cost and Benefit Parameters'!$C$41)^AI$6</f>
        <v>3709497.1730621457</v>
      </c>
      <c r="AJ289" s="1">
        <f>Cohort_CF!AJ287*Mincers!AB$45*(1+'Cost and Benefit Parameters'!$C$41)^AJ$6</f>
        <v>3796027.5441054017</v>
      </c>
      <c r="AK289" s="1">
        <f>Cohort_CF!AK287*Mincers!AC$45*(1+'Cost and Benefit Parameters'!$C$41)^AK$6</f>
        <v>3882246.3374191998</v>
      </c>
      <c r="AL289" s="1">
        <f>Cohort_CF!AL287*Mincers!AD$45*(1+'Cost and Benefit Parameters'!$C$41)^AL$6</f>
        <v>3968041.8700354816</v>
      </c>
      <c r="AM289" s="1">
        <f>Cohort_CF!AM287*Mincers!AE$45*(1+'Cost and Benefit Parameters'!$C$41)^AM$6</f>
        <v>4053300.7270845859</v>
      </c>
      <c r="AN289" s="1">
        <f>Cohort_CF!AN287*Mincers!AF$45*(1+'Cost and Benefit Parameters'!$C$41)^AN$6</f>
        <v>4137907.998596828</v>
      </c>
      <c r="AO289" s="1">
        <f>Cohort_CF!AO287*Mincers!AG$45*(1+'Cost and Benefit Parameters'!$C$41)^AO$6</f>
        <v>4221747.5259950496</v>
      </c>
      <c r="AP289" s="1">
        <f>Cohort_CF!AP287*Mincers!AH$45*(1+'Cost and Benefit Parameters'!$C$41)^AP$6</f>
        <v>4304702.1575896386</v>
      </c>
      <c r="AQ289" s="1">
        <f>Cohort_CF!AQ287*Mincers!AI$45*(1+'Cost and Benefit Parameters'!$C$41)^AQ$6</f>
        <v>4386654.0123354625</v>
      </c>
      <c r="AR289" s="1">
        <f>Cohort_CF!AR287*Mincers!AJ$45*(1+'Cost and Benefit Parameters'!$C$41)^AR$6</f>
        <v>4467484.7510593198</v>
      </c>
      <c r="AS289" s="1">
        <f>Cohort_CF!AS287*Mincers!AK$45*(1+'Cost and Benefit Parameters'!$C$41)^AS$6</f>
        <v>4547075.8543194579</v>
      </c>
      <c r="AT289" s="1">
        <f>Cohort_CF!AT287*Mincers!AL$45*(1+'Cost and Benefit Parameters'!$C$41)^AT$6</f>
        <v>4625308.9060142785</v>
      </c>
      <c r="AU289" s="1">
        <f>Cohort_CF!AU287*Mincers!AM$45*(1+'Cost and Benefit Parameters'!$C$41)^AU$6</f>
        <v>4702065.8818162782</v>
      </c>
      <c r="AV289" s="1">
        <f>Cohort_CF!AV287*Mincers!AN$45*(1+'Cost and Benefit Parameters'!$C$41)^AV$6</f>
        <v>4777229.4414704768</v>
      </c>
      <c r="AW289" s="1">
        <f>Cohort_CF!AW287*Mincers!AO$45*(1+'Cost and Benefit Parameters'!$C$41)^AW$6</f>
        <v>4850683.2239629356</v>
      </c>
      <c r="AX289" s="1">
        <f>Cohort_CF!AX287*Mincers!AP$45*(1+'Cost and Benefit Parameters'!$C$41)^AX$6</f>
        <v>4922312.1445366265</v>
      </c>
      <c r="AY289" s="1" t="str">
        <f>IF(AY266="","",'Cost and Benefit Parameters'!$N$29)</f>
        <v/>
      </c>
      <c r="AZ289" s="1" t="str">
        <f>IF(AZ266="","",'Cost and Benefit Parameters'!$N$29)</f>
        <v/>
      </c>
      <c r="BA289" s="1" t="str">
        <f>IF(BA266="","",'Cost and Benefit Parameters'!$N$29)</f>
        <v/>
      </c>
      <c r="BB289" s="1" t="str">
        <f>IF(BB266="","",'Cost and Benefit Parameters'!$N$29)</f>
        <v/>
      </c>
      <c r="BC289" s="1" t="str">
        <f>IF(BC266="","",'Cost and Benefit Parameters'!$N$29)</f>
        <v/>
      </c>
      <c r="BD289" s="1" t="str">
        <f>IF(BD266="","",'Cost and Benefit Parameters'!$N$29)</f>
        <v/>
      </c>
      <c r="BE289" s="1" t="str">
        <f>IF(BE266="","",'Cost and Benefit Parameters'!$N$29)</f>
        <v/>
      </c>
      <c r="BF289" s="1" t="str">
        <f>IF(BF266="","",'Cost and Benefit Parameters'!$N$29)</f>
        <v/>
      </c>
      <c r="BG289" s="1" t="str">
        <f>IF(BG266="","",'Cost and Benefit Parameters'!$N$29)</f>
        <v/>
      </c>
      <c r="BH289" s="1" t="str">
        <f>IF(BH266="","",'Cost and Benefit Parameters'!$N$29)</f>
        <v/>
      </c>
      <c r="BI289" s="1" t="str">
        <f>IF(BI266="","",'Cost and Benefit Parameters'!$N$29)</f>
        <v/>
      </c>
      <c r="BJ289" s="1" t="str">
        <f>IF(BJ266="","",'Cost and Benefit Parameters'!$N$29)</f>
        <v/>
      </c>
      <c r="BK289" s="1" t="str">
        <f>IF(BK266="","",'Cost and Benefit Parameters'!$N$29)</f>
        <v/>
      </c>
      <c r="BL289" s="1" t="str">
        <f>IF(BL266="","",'Cost and Benefit Parameters'!$N$29)</f>
        <v/>
      </c>
      <c r="BM289" s="1" t="str">
        <f>IF(BM266="","",'Cost and Benefit Parameters'!$N$29)</f>
        <v/>
      </c>
      <c r="BN289" s="1" t="str">
        <f>IF(BN266="","",'Cost and Benefit Parameters'!$N$29)</f>
        <v/>
      </c>
    </row>
    <row r="290" spans="1:66" x14ac:dyDescent="0.55000000000000004">
      <c r="A290" s="639"/>
      <c r="B290" t="s">
        <v>471</v>
      </c>
      <c r="H290" s="1" t="str">
        <f>IF(H267="","",'Cost and Benefit Parameters'!$N$29)</f>
        <v/>
      </c>
      <c r="I290" s="1" t="str">
        <f>IF(I267="","",'Cost and Benefit Parameters'!$N$29)</f>
        <v/>
      </c>
      <c r="J290" s="1" t="str">
        <f>IF(J267="","",'Cost and Benefit Parameters'!$N$29)</f>
        <v/>
      </c>
      <c r="K290" s="1" t="str">
        <f>IF(K267="","",'Cost and Benefit Parameters'!$N$29)</f>
        <v/>
      </c>
      <c r="L290" s="1">
        <f>Cohort_CF!L288*Mincers!C$45*(1+'Cost and Benefit Parameters'!$C$41)^L$6</f>
        <v>1819467.5130101601</v>
      </c>
      <c r="M290" s="1">
        <f>Cohort_CF!M288*Mincers!D$45*(1+'Cost and Benefit Parameters'!$C$41)^M$6</f>
        <v>1890048.868813985</v>
      </c>
      <c r="N290" s="1">
        <f>Cohort_CF!N288*Mincers!E$45*(1+'Cost and Benefit Parameters'!$C$41)^N$6</f>
        <v>1962190.57115522</v>
      </c>
      <c r="O290" s="1">
        <f>Cohort_CF!O288*Mincers!F$45*(1+'Cost and Benefit Parameters'!$C$41)^O$6</f>
        <v>2035863.9815162318</v>
      </c>
      <c r="P290" s="1">
        <f>Cohort_CF!P288*Mincers!G$45*(1+'Cost and Benefit Parameters'!$C$41)^P$6</f>
        <v>2123953.2482957388</v>
      </c>
      <c r="Q290" s="1">
        <f>Cohort_CF!Q288*Mincers!H$45*(1+'Cost and Benefit Parameters'!$C$41)^Q$6</f>
        <v>2199737.1901786923</v>
      </c>
      <c r="R290" s="1">
        <f>Cohort_CF!R288*Mincers!I$45*(1+'Cost and Benefit Parameters'!$C$41)^R$6</f>
        <v>2276858.6240444779</v>
      </c>
      <c r="S290" s="1">
        <f>Cohort_CF!S288*Mincers!J$45*(1+'Cost and Benefit Parameters'!$C$41)^S$6</f>
        <v>2355270.3017660207</v>
      </c>
      <c r="T290" s="1">
        <f>Cohort_CF!T288*Mincers!K$45*(1+'Cost and Benefit Parameters'!$C$41)^T$6</f>
        <v>2434920.9719180544</v>
      </c>
      <c r="U290" s="1">
        <f>Cohort_CF!U288*Mincers!L$45*(1+'Cost and Benefit Parameters'!$C$41)^U$6</f>
        <v>2515755.366990197</v>
      </c>
      <c r="V290" s="1">
        <f>Cohort_CF!V288*Mincers!M$45*(1+'Cost and Benefit Parameters'!$C$41)^V$6</f>
        <v>2597714.2024096982</v>
      </c>
      <c r="W290" s="1">
        <f>Cohort_CF!W288*Mincers!N$45*(1+'Cost and Benefit Parameters'!$C$41)^W$6</f>
        <v>2680734.1877766289</v>
      </c>
      <c r="X290" s="1">
        <f>Cohort_CF!X288*Mincers!O$45*(1+'Cost and Benefit Parameters'!$C$41)^X$6</f>
        <v>2764748.0506757298</v>
      </c>
      <c r="Y290" s="1">
        <f>Cohort_CF!Y288*Mincers!P$45*(1+'Cost and Benefit Parameters'!$C$41)^Y$6</f>
        <v>2849684.5733875367</v>
      </c>
      <c r="Z290" s="1">
        <f>Cohort_CF!Z288*Mincers!Q$45*(1+'Cost and Benefit Parameters'!$C$41)^Z$6</f>
        <v>2935468.6427765801</v>
      </c>
      <c r="AA290" s="1">
        <f>Cohort_CF!AA288*Mincers!R$45*(1+'Cost and Benefit Parameters'!$C$41)^AA$6</f>
        <v>3022021.3135874565</v>
      </c>
      <c r="AB290" s="1">
        <f>Cohort_CF!AB288*Mincers!S$45*(1+'Cost and Benefit Parameters'!$C$41)^AB$6</f>
        <v>3109259.8853290565</v>
      </c>
      <c r="AC290" s="1">
        <f>Cohort_CF!AC288*Mincers!T$45*(1+'Cost and Benefit Parameters'!$C$41)^AC$6</f>
        <v>3197097.9928754391</v>
      </c>
      <c r="AD290" s="1">
        <f>Cohort_CF!AD288*Mincers!U$45*(1+'Cost and Benefit Parameters'!$C$41)^AD$6</f>
        <v>3285445.7108566575</v>
      </c>
      <c r="AE290" s="1">
        <f>Cohort_CF!AE288*Mincers!V$45*(1+'Cost and Benefit Parameters'!$C$41)^AE$6</f>
        <v>3374209.6718567573</v>
      </c>
      <c r="AF290" s="1">
        <f>Cohort_CF!AF288*Mincers!W$45*(1+'Cost and Benefit Parameters'!$C$41)^AF$6</f>
        <v>3463293.1983775049</v>
      </c>
      <c r="AG290" s="1">
        <f>Cohort_CF!AG288*Mincers!X$45*(1+'Cost and Benefit Parameters'!$C$41)^AG$6</f>
        <v>3552596.4484670223</v>
      </c>
      <c r="AH290" s="1">
        <f>Cohort_CF!AH288*Mincers!Y$45*(1+'Cost and Benefit Parameters'!$C$41)^AH$6</f>
        <v>3642016.5748512037</v>
      </c>
      <c r="AI290" s="1">
        <f>Cohort_CF!AI288*Mincers!Z$45*(1+'Cost and Benefit Parameters'!$C$41)^AI$6</f>
        <v>3731447.8973444849</v>
      </c>
      <c r="AJ290" s="1">
        <f>Cohort_CF!AJ288*Mincers!AA$45*(1+'Cost and Benefit Parameters'!$C$41)^AJ$6</f>
        <v>3820782.0882540103</v>
      </c>
      <c r="AK290" s="1">
        <f>Cohort_CF!AK288*Mincers!AB$45*(1+'Cost and Benefit Parameters'!$C$41)^AK$6</f>
        <v>3909908.3704285645</v>
      </c>
      <c r="AL290" s="1">
        <f>Cohort_CF!AL288*Mincers!AC$45*(1+'Cost and Benefit Parameters'!$C$41)^AL$6</f>
        <v>3998713.727541775</v>
      </c>
      <c r="AM290" s="1">
        <f>Cohort_CF!AM288*Mincers!AD$45*(1+'Cost and Benefit Parameters'!$C$41)^AM$6</f>
        <v>4087083.1261365465</v>
      </c>
      <c r="AN290" s="1">
        <f>Cohort_CF!AN288*Mincers!AE$45*(1+'Cost and Benefit Parameters'!$C$41)^AN$6</f>
        <v>4174899.7488971227</v>
      </c>
      <c r="AO290" s="1">
        <f>Cohort_CF!AO288*Mincers!AF$45*(1+'Cost and Benefit Parameters'!$C$41)^AO$6</f>
        <v>4262045.2385547338</v>
      </c>
      <c r="AP290" s="1">
        <f>Cohort_CF!AP288*Mincers!AG$45*(1+'Cost and Benefit Parameters'!$C$41)^AP$6</f>
        <v>4348399.9517749008</v>
      </c>
      <c r="AQ290" s="1">
        <f>Cohort_CF!AQ288*Mincers!AH$45*(1+'Cost and Benefit Parameters'!$C$41)^AQ$6</f>
        <v>4433843.2223173268</v>
      </c>
      <c r="AR290" s="1">
        <f>Cohort_CF!AR288*Mincers!AI$45*(1+'Cost and Benefit Parameters'!$C$41)^AR$6</f>
        <v>4518253.6327055264</v>
      </c>
      <c r="AS290" s="1">
        <f>Cohort_CF!AS288*Mincers!AJ$45*(1+'Cost and Benefit Parameters'!$C$41)^AS$6</f>
        <v>4601509.2935911007</v>
      </c>
      <c r="AT290" s="1">
        <f>Cohort_CF!AT288*Mincers!AK$45*(1+'Cost and Benefit Parameters'!$C$41)^AT$6</f>
        <v>4683488.1299490407</v>
      </c>
      <c r="AU290" s="1">
        <f>Cohort_CF!AU288*Mincers!AL$45*(1+'Cost and Benefit Parameters'!$C$41)^AU$6</f>
        <v>4764068.1731947074</v>
      </c>
      <c r="AV290" s="1">
        <f>Cohort_CF!AV288*Mincers!AM$45*(1+'Cost and Benefit Parameters'!$C$41)^AV$6</f>
        <v>4843127.8582707662</v>
      </c>
      <c r="AW290" s="1">
        <f>Cohort_CF!AW288*Mincers!AN$45*(1+'Cost and Benefit Parameters'!$C$41)^AW$6</f>
        <v>4920546.3247145917</v>
      </c>
      <c r="AX290" s="1">
        <f>Cohort_CF!AX288*Mincers!AO$45*(1+'Cost and Benefit Parameters'!$C$41)^AX$6</f>
        <v>4996203.7206818229</v>
      </c>
      <c r="AY290" s="1">
        <f>Cohort_CF!AY288*Mincers!AP$45*(1+'Cost and Benefit Parameters'!$C$41)^AY$6</f>
        <v>5069981.5088727251</v>
      </c>
      <c r="AZ290" s="1" t="str">
        <f>IF(AZ267="","",'Cost and Benefit Parameters'!$N$29)</f>
        <v/>
      </c>
      <c r="BA290" s="1" t="str">
        <f>IF(BA267="","",'Cost and Benefit Parameters'!$N$29)</f>
        <v/>
      </c>
      <c r="BB290" s="1" t="str">
        <f>IF(BB267="","",'Cost and Benefit Parameters'!$N$29)</f>
        <v/>
      </c>
      <c r="BC290" s="1" t="str">
        <f>IF(BC267="","",'Cost and Benefit Parameters'!$N$29)</f>
        <v/>
      </c>
      <c r="BD290" s="1" t="str">
        <f>IF(BD267="","",'Cost and Benefit Parameters'!$N$29)</f>
        <v/>
      </c>
      <c r="BE290" s="1" t="str">
        <f>IF(BE267="","",'Cost and Benefit Parameters'!$N$29)</f>
        <v/>
      </c>
      <c r="BF290" s="1" t="str">
        <f>IF(BF267="","",'Cost and Benefit Parameters'!$N$29)</f>
        <v/>
      </c>
      <c r="BG290" s="1" t="str">
        <f>IF(BG267="","",'Cost and Benefit Parameters'!$N$29)</f>
        <v/>
      </c>
      <c r="BH290" s="1" t="str">
        <f>IF(BH267="","",'Cost and Benefit Parameters'!$N$29)</f>
        <v/>
      </c>
      <c r="BI290" s="1" t="str">
        <f>IF(BI267="","",'Cost and Benefit Parameters'!$N$29)</f>
        <v/>
      </c>
      <c r="BJ290" s="1" t="str">
        <f>IF(BJ267="","",'Cost and Benefit Parameters'!$N$29)</f>
        <v/>
      </c>
      <c r="BK290" s="1" t="str">
        <f>IF(BK267="","",'Cost and Benefit Parameters'!$N$29)</f>
        <v/>
      </c>
      <c r="BL290" s="1" t="str">
        <f>IF(BL267="","",'Cost and Benefit Parameters'!$N$29)</f>
        <v/>
      </c>
      <c r="BM290" s="1" t="str">
        <f>IF(BM267="","",'Cost and Benefit Parameters'!$N$29)</f>
        <v/>
      </c>
      <c r="BN290" s="1" t="str">
        <f>IF(BN267="","",'Cost and Benefit Parameters'!$N$29)</f>
        <v/>
      </c>
    </row>
    <row r="291" spans="1:66" x14ac:dyDescent="0.55000000000000004">
      <c r="A291" s="639"/>
      <c r="B291" t="s">
        <v>472</v>
      </c>
      <c r="H291" s="1" t="str">
        <f>IF(H268="","",'Cost and Benefit Parameters'!$N$29)</f>
        <v/>
      </c>
      <c r="I291" s="1" t="str">
        <f>IF(I268="","",'Cost and Benefit Parameters'!$N$29)</f>
        <v/>
      </c>
      <c r="J291" s="1" t="str">
        <f>IF(J268="","",'Cost and Benefit Parameters'!$N$29)</f>
        <v/>
      </c>
      <c r="K291" s="1" t="str">
        <f>IF(K268="","",'Cost and Benefit Parameters'!$N$29)</f>
        <v/>
      </c>
      <c r="L291" s="1" t="str">
        <f>IF(L268="","",'Cost and Benefit Parameters'!$N$29)</f>
        <v/>
      </c>
      <c r="M291" s="1">
        <f>Cohort_CF!M289*Mincers!C$45*(1+'Cost and Benefit Parameters'!$C$41)^M$6</f>
        <v>1874051.5384004649</v>
      </c>
      <c r="N291" s="1">
        <f>Cohort_CF!N289*Mincers!D$45*(1+'Cost and Benefit Parameters'!$C$41)^N$6</f>
        <v>1946750.3348784044</v>
      </c>
      <c r="O291" s="1">
        <f>Cohort_CF!O289*Mincers!E$45*(1+'Cost and Benefit Parameters'!$C$41)^O$6</f>
        <v>2021056.2882898769</v>
      </c>
      <c r="P291" s="1">
        <f>Cohort_CF!P289*Mincers!F$45*(1+'Cost and Benefit Parameters'!$C$41)^P$6</f>
        <v>2096939.9009617185</v>
      </c>
      <c r="Q291" s="1">
        <f>Cohort_CF!Q289*Mincers!G$45*(1+'Cost and Benefit Parameters'!$C$41)^Q$6</f>
        <v>2187671.8457446112</v>
      </c>
      <c r="R291" s="1">
        <f>Cohort_CF!R289*Mincers!H$45*(1+'Cost and Benefit Parameters'!$C$41)^R$6</f>
        <v>2265729.305884053</v>
      </c>
      <c r="S291" s="1">
        <f>Cohort_CF!S289*Mincers!I$45*(1+'Cost and Benefit Parameters'!$C$41)^S$6</f>
        <v>2345164.3827658123</v>
      </c>
      <c r="T291" s="1">
        <f>Cohort_CF!T289*Mincers!J$45*(1+'Cost and Benefit Parameters'!$C$41)^T$6</f>
        <v>2425928.410819002</v>
      </c>
      <c r="U291" s="1">
        <f>Cohort_CF!U289*Mincers!K$45*(1+'Cost and Benefit Parameters'!$C$41)^U$6</f>
        <v>2507968.6010755962</v>
      </c>
      <c r="V291" s="1">
        <f>Cohort_CF!V289*Mincers!L$45*(1+'Cost and Benefit Parameters'!$C$41)^V$6</f>
        <v>2591228.0279999026</v>
      </c>
      <c r="W291" s="1">
        <f>Cohort_CF!W289*Mincers!M$45*(1+'Cost and Benefit Parameters'!$C$41)^W$6</f>
        <v>2675645.6284819893</v>
      </c>
      <c r="X291" s="1">
        <f>Cohort_CF!X289*Mincers!N$45*(1+'Cost and Benefit Parameters'!$C$41)^X$6</f>
        <v>2761156.2134099277</v>
      </c>
      <c r="Y291" s="1">
        <f>Cohort_CF!Y289*Mincers!O$45*(1+'Cost and Benefit Parameters'!$C$41)^Y$6</f>
        <v>2847690.4921960016</v>
      </c>
      <c r="Z291" s="1">
        <f>Cohort_CF!Z289*Mincers!P$45*(1+'Cost and Benefit Parameters'!$C$41)^Z$6</f>
        <v>2935175.1105891624</v>
      </c>
      <c r="AA291" s="1">
        <f>Cohort_CF!AA289*Mincers!Q$45*(1+'Cost and Benefit Parameters'!$C$41)^AA$6</f>
        <v>3023532.7020598771</v>
      </c>
      <c r="AB291" s="1">
        <f>Cohort_CF!AB289*Mincers!R$45*(1+'Cost and Benefit Parameters'!$C$41)^AB$6</f>
        <v>3112681.9529950805</v>
      </c>
      <c r="AC291" s="1">
        <f>Cohort_CF!AC289*Mincers!S$45*(1+'Cost and Benefit Parameters'!$C$41)^AC$6</f>
        <v>3202537.6818889286</v>
      </c>
      <c r="AD291" s="1">
        <f>Cohort_CF!AD289*Mincers!T$45*(1+'Cost and Benefit Parameters'!$C$41)^AD$6</f>
        <v>3293010.9326617019</v>
      </c>
      <c r="AE291" s="1">
        <f>Cohort_CF!AE289*Mincers!U$45*(1+'Cost and Benefit Parameters'!$C$41)^AE$6</f>
        <v>3384009.0821823571</v>
      </c>
      <c r="AF291" s="1">
        <f>Cohort_CF!AF289*Mincers!V$45*(1+'Cost and Benefit Parameters'!$C$41)^AF$6</f>
        <v>3475435.9620124605</v>
      </c>
      <c r="AG291" s="1">
        <f>Cohort_CF!AG289*Mincers!W$45*(1+'Cost and Benefit Parameters'!$C$41)^AG$6</f>
        <v>3567191.9943288295</v>
      </c>
      <c r="AH291" s="1">
        <f>Cohort_CF!AH289*Mincers!X$45*(1+'Cost and Benefit Parameters'!$C$41)^AH$6</f>
        <v>3659174.3419210329</v>
      </c>
      <c r="AI291" s="1">
        <f>Cohort_CF!AI289*Mincers!Y$45*(1+'Cost and Benefit Parameters'!$C$41)^AI$6</f>
        <v>3751277.0720967394</v>
      </c>
      <c r="AJ291" s="1">
        <f>Cohort_CF!AJ289*Mincers!Z$45*(1+'Cost and Benefit Parameters'!$C$41)^AJ$6</f>
        <v>3843391.3342648195</v>
      </c>
      <c r="AK291" s="1">
        <f>Cohort_CF!AK289*Mincers!AA$45*(1+'Cost and Benefit Parameters'!$C$41)^AK$6</f>
        <v>3935405.5509016314</v>
      </c>
      <c r="AL291" s="1">
        <f>Cohort_CF!AL289*Mincers!AB$45*(1+'Cost and Benefit Parameters'!$C$41)^AL$6</f>
        <v>4027205.6215414205</v>
      </c>
      <c r="AM291" s="1">
        <f>Cohort_CF!AM289*Mincers!AC$45*(1+'Cost and Benefit Parameters'!$C$41)^AM$6</f>
        <v>4118675.1393680284</v>
      </c>
      <c r="AN291" s="1">
        <f>Cohort_CF!AN289*Mincers!AD$45*(1+'Cost and Benefit Parameters'!$C$41)^AN$6</f>
        <v>4209695.6199206421</v>
      </c>
      <c r="AO291" s="1">
        <f>Cohort_CF!AO289*Mincers!AE$45*(1+'Cost and Benefit Parameters'!$C$41)^AO$6</f>
        <v>4300146.7413640376</v>
      </c>
      <c r="AP291" s="1">
        <f>Cohort_CF!AP289*Mincers!AF$45*(1+'Cost and Benefit Parameters'!$C$41)^AP$6</f>
        <v>4389906.5957113756</v>
      </c>
      <c r="AQ291" s="1">
        <f>Cohort_CF!AQ289*Mincers!AG$45*(1+'Cost and Benefit Parameters'!$C$41)^AQ$6</f>
        <v>4478851.950328147</v>
      </c>
      <c r="AR291" s="1">
        <f>Cohort_CF!AR289*Mincers!AH$45*(1+'Cost and Benefit Parameters'!$C$41)^AR$6</f>
        <v>4566858.5189868473</v>
      </c>
      <c r="AS291" s="1">
        <f>Cohort_CF!AS289*Mincers!AI$45*(1+'Cost and Benefit Parameters'!$C$41)^AS$6</f>
        <v>4653801.2416866925</v>
      </c>
      <c r="AT291" s="1">
        <f>Cohort_CF!AT289*Mincers!AJ$45*(1+'Cost and Benefit Parameters'!$C$41)^AT$6</f>
        <v>4739554.5723988321</v>
      </c>
      <c r="AU291" s="1">
        <f>Cohort_CF!AU289*Mincers!AK$45*(1+'Cost and Benefit Parameters'!$C$41)^AU$6</f>
        <v>4823992.7738475129</v>
      </c>
      <c r="AV291" s="1">
        <f>Cohort_CF!AV289*Mincers!AL$45*(1+'Cost and Benefit Parameters'!$C$41)^AV$6</f>
        <v>4906990.2183905495</v>
      </c>
      <c r="AW291" s="1">
        <f>Cohort_CF!AW289*Mincers!AM$45*(1+'Cost and Benefit Parameters'!$C$41)^AW$6</f>
        <v>4988421.6940188892</v>
      </c>
      <c r="AX291" s="1">
        <f>Cohort_CF!AX289*Mincers!AN$45*(1+'Cost and Benefit Parameters'!$C$41)^AX$6</f>
        <v>5068162.7144560283</v>
      </c>
      <c r="AY291" s="1">
        <f>Cohort_CF!AY289*Mincers!AO$45*(1+'Cost and Benefit Parameters'!$C$41)^AY$6</f>
        <v>5146089.8323022779</v>
      </c>
      <c r="AZ291" s="1">
        <f>Cohort_CF!AZ289*Mincers!AP$45*(1+'Cost and Benefit Parameters'!$C$41)^AZ$6</f>
        <v>5222080.9541389067</v>
      </c>
      <c r="BA291" s="1" t="str">
        <f>IF(BA268="","",'Cost and Benefit Parameters'!$N$29)</f>
        <v/>
      </c>
      <c r="BB291" s="1" t="str">
        <f>IF(BB268="","",'Cost and Benefit Parameters'!$N$29)</f>
        <v/>
      </c>
      <c r="BC291" s="1" t="str">
        <f>IF(BC268="","",'Cost and Benefit Parameters'!$N$29)</f>
        <v/>
      </c>
      <c r="BD291" s="1" t="str">
        <f>IF(BD268="","",'Cost and Benefit Parameters'!$N$29)</f>
        <v/>
      </c>
      <c r="BE291" s="1" t="str">
        <f>IF(BE268="","",'Cost and Benefit Parameters'!$N$29)</f>
        <v/>
      </c>
      <c r="BF291" s="1" t="str">
        <f>IF(BF268="","",'Cost and Benefit Parameters'!$N$29)</f>
        <v/>
      </c>
      <c r="BG291" s="1" t="str">
        <f>IF(BG268="","",'Cost and Benefit Parameters'!$N$29)</f>
        <v/>
      </c>
      <c r="BH291" s="1" t="str">
        <f>IF(BH268="","",'Cost and Benefit Parameters'!$N$29)</f>
        <v/>
      </c>
      <c r="BI291" s="1" t="str">
        <f>IF(BI268="","",'Cost and Benefit Parameters'!$N$29)</f>
        <v/>
      </c>
      <c r="BJ291" s="1" t="str">
        <f>IF(BJ268="","",'Cost and Benefit Parameters'!$N$29)</f>
        <v/>
      </c>
      <c r="BK291" s="1" t="str">
        <f>IF(BK268="","",'Cost and Benefit Parameters'!$N$29)</f>
        <v/>
      </c>
      <c r="BL291" s="1" t="str">
        <f>IF(BL268="","",'Cost and Benefit Parameters'!$N$29)</f>
        <v/>
      </c>
      <c r="BM291" s="1" t="str">
        <f>IF(BM268="","",'Cost and Benefit Parameters'!$N$29)</f>
        <v/>
      </c>
      <c r="BN291" s="1" t="str">
        <f>IF(BN268="","",'Cost and Benefit Parameters'!$N$29)</f>
        <v/>
      </c>
    </row>
    <row r="292" spans="1:66" x14ac:dyDescent="0.55000000000000004">
      <c r="A292" s="639"/>
      <c r="B292" t="s">
        <v>473</v>
      </c>
      <c r="H292" s="1" t="str">
        <f>IF(H269="","",'Cost and Benefit Parameters'!$N$29)</f>
        <v/>
      </c>
      <c r="I292" s="1" t="str">
        <f>IF(I269="","",'Cost and Benefit Parameters'!$N$29)</f>
        <v/>
      </c>
      <c r="J292" s="1" t="str">
        <f>IF(J269="","",'Cost and Benefit Parameters'!$N$29)</f>
        <v/>
      </c>
      <c r="K292" s="1" t="str">
        <f>IF(K269="","",'Cost and Benefit Parameters'!$N$29)</f>
        <v/>
      </c>
      <c r="L292" s="1" t="str">
        <f>IF(L269="","",'Cost and Benefit Parameters'!$N$29)</f>
        <v/>
      </c>
      <c r="M292" s="1" t="str">
        <f>IF(M269="","",'Cost and Benefit Parameters'!$N$29)</f>
        <v/>
      </c>
      <c r="N292" s="1">
        <f>Cohort_CF!N290*Mincers!C$45*(1+'Cost and Benefit Parameters'!$C$41)^N$6</f>
        <v>1930273.0845524785</v>
      </c>
      <c r="O292" s="1">
        <f>Cohort_CF!O290*Mincers!D$45*(1+'Cost and Benefit Parameters'!$C$41)^O$6</f>
        <v>2005152.8449247566</v>
      </c>
      <c r="P292" s="1">
        <f>Cohort_CF!P290*Mincers!E$45*(1+'Cost and Benefit Parameters'!$C$41)^P$6</f>
        <v>2081687.9769385732</v>
      </c>
      <c r="Q292" s="1">
        <f>Cohort_CF!Q290*Mincers!F$45*(1+'Cost and Benefit Parameters'!$C$41)^Q$6</f>
        <v>2159848.0979905701</v>
      </c>
      <c r="R292" s="1">
        <f>Cohort_CF!R290*Mincers!G$45*(1+'Cost and Benefit Parameters'!$C$41)^R$6</f>
        <v>2253302.0011169491</v>
      </c>
      <c r="S292" s="1">
        <f>Cohort_CF!S290*Mincers!H$45*(1+'Cost and Benefit Parameters'!$C$41)^S$6</f>
        <v>2333701.1850605742</v>
      </c>
      <c r="T292" s="1">
        <f>Cohort_CF!T290*Mincers!I$45*(1+'Cost and Benefit Parameters'!$C$41)^T$6</f>
        <v>2415519.3142487868</v>
      </c>
      <c r="U292" s="1">
        <f>Cohort_CF!U290*Mincers!J$45*(1+'Cost and Benefit Parameters'!$C$41)^U$6</f>
        <v>2498706.263143572</v>
      </c>
      <c r="V292" s="1">
        <f>Cohort_CF!V290*Mincers!K$45*(1+'Cost and Benefit Parameters'!$C$41)^V$6</f>
        <v>2583207.6591078634</v>
      </c>
      <c r="W292" s="1">
        <f>Cohort_CF!W290*Mincers!L$45*(1+'Cost and Benefit Parameters'!$C$41)^W$6</f>
        <v>2668964.8688398995</v>
      </c>
      <c r="X292" s="1">
        <f>Cohort_CF!X290*Mincers!M$45*(1+'Cost and Benefit Parameters'!$C$41)^X$6</f>
        <v>2755914.9973364491</v>
      </c>
      <c r="Y292" s="1">
        <f>Cohort_CF!Y290*Mincers!N$45*(1+'Cost and Benefit Parameters'!$C$41)^Y$6</f>
        <v>2843990.8998122253</v>
      </c>
      <c r="Z292" s="1">
        <f>Cohort_CF!Z290*Mincers!O$45*(1+'Cost and Benefit Parameters'!$C$41)^Z$6</f>
        <v>2933121.2069618814</v>
      </c>
      <c r="AA292" s="1">
        <f>Cohort_CF!AA290*Mincers!P$45*(1+'Cost and Benefit Parameters'!$C$41)^AA$6</f>
        <v>3023230.3639068371</v>
      </c>
      <c r="AB292" s="1">
        <f>Cohort_CF!AB290*Mincers!Q$45*(1+'Cost and Benefit Parameters'!$C$41)^AB$6</f>
        <v>3114238.6831216738</v>
      </c>
      <c r="AC292" s="1">
        <f>Cohort_CF!AC290*Mincers!R$45*(1+'Cost and Benefit Parameters'!$C$41)^AC$6</f>
        <v>3206062.4115849328</v>
      </c>
      <c r="AD292" s="1">
        <f>Cohort_CF!AD290*Mincers!S$45*(1+'Cost and Benefit Parameters'!$C$41)^AD$6</f>
        <v>3298613.812345596</v>
      </c>
      <c r="AE292" s="1">
        <f>Cohort_CF!AE290*Mincers!T$45*(1+'Cost and Benefit Parameters'!$C$41)^AE$6</f>
        <v>3391801.2606415525</v>
      </c>
      <c r="AF292" s="1">
        <f>Cohort_CF!AF290*Mincers!U$45*(1+'Cost and Benefit Parameters'!$C$41)^AF$6</f>
        <v>3485529.3546478283</v>
      </c>
      <c r="AG292" s="1">
        <f>Cohort_CF!AG290*Mincers!V$45*(1+'Cost and Benefit Parameters'!$C$41)^AG$6</f>
        <v>3579699.0408728342</v>
      </c>
      <c r="AH292" s="1">
        <f>Cohort_CF!AH290*Mincers!W$45*(1+'Cost and Benefit Parameters'!$C$41)^AH$6</f>
        <v>3674207.7541586943</v>
      </c>
      <c r="AI292" s="1">
        <f>Cohort_CF!AI290*Mincers!X$45*(1+'Cost and Benefit Parameters'!$C$41)^AI$6</f>
        <v>3768949.5721786637</v>
      </c>
      <c r="AJ292" s="1">
        <f>Cohort_CF!AJ290*Mincers!Y$45*(1+'Cost and Benefit Parameters'!$C$41)^AJ$6</f>
        <v>3863815.3842596416</v>
      </c>
      <c r="AK292" s="1">
        <f>Cohort_CF!AK290*Mincers!Z$45*(1+'Cost and Benefit Parameters'!$C$41)^AK$6</f>
        <v>3958693.0742927645</v>
      </c>
      <c r="AL292" s="1">
        <f>Cohort_CF!AL290*Mincers!AA$45*(1+'Cost and Benefit Parameters'!$C$41)^AL$6</f>
        <v>4053467.7174286791</v>
      </c>
      <c r="AM292" s="1">
        <f>Cohort_CF!AM290*Mincers!AB$45*(1+'Cost and Benefit Parameters'!$C$41)^AM$6</f>
        <v>4148021.7901876634</v>
      </c>
      <c r="AN292" s="1">
        <f>Cohort_CF!AN290*Mincers!AC$45*(1+'Cost and Benefit Parameters'!$C$41)^AN$6</f>
        <v>4242235.3935490688</v>
      </c>
      <c r="AO292" s="1">
        <f>Cohort_CF!AO290*Mincers!AD$45*(1+'Cost and Benefit Parameters'!$C$41)^AO$6</f>
        <v>4335986.4885182623</v>
      </c>
      <c r="AP292" s="1">
        <f>Cohort_CF!AP290*Mincers!AE$45*(1+'Cost and Benefit Parameters'!$C$41)^AP$6</f>
        <v>4429151.1436049584</v>
      </c>
      <c r="AQ292" s="1">
        <f>Cohort_CF!AQ290*Mincers!AF$45*(1+'Cost and Benefit Parameters'!$C$41)^AQ$6</f>
        <v>4521603.793582716</v>
      </c>
      <c r="AR292" s="1">
        <f>Cohort_CF!AR290*Mincers!AG$45*(1+'Cost and Benefit Parameters'!$C$41)^AR$6</f>
        <v>4613217.5088379923</v>
      </c>
      <c r="AS292" s="1">
        <f>Cohort_CF!AS290*Mincers!AH$45*(1+'Cost and Benefit Parameters'!$C$41)^AS$6</f>
        <v>4703864.2745564533</v>
      </c>
      <c r="AT292" s="1">
        <f>Cohort_CF!AT290*Mincers!AI$45*(1+'Cost and Benefit Parameters'!$C$41)^AT$6</f>
        <v>4793415.2789372923</v>
      </c>
      <c r="AU292" s="1">
        <f>Cohort_CF!AU290*Mincers!AJ$45*(1+'Cost and Benefit Parameters'!$C$41)^AU$6</f>
        <v>4881741.2095707981</v>
      </c>
      <c r="AV292" s="1">
        <f>Cohort_CF!AV290*Mincers!AK$45*(1+'Cost and Benefit Parameters'!$C$41)^AV$6</f>
        <v>4968712.5570629379</v>
      </c>
      <c r="AW292" s="1">
        <f>Cohort_CF!AW290*Mincers!AL$45*(1+'Cost and Benefit Parameters'!$C$41)^AW$6</f>
        <v>5054199.9249422653</v>
      </c>
      <c r="AX292" s="1">
        <f>Cohort_CF!AX290*Mincers!AM$45*(1+'Cost and Benefit Parameters'!$C$41)^AX$6</f>
        <v>5138074.3448394556</v>
      </c>
      <c r="AY292" s="1">
        <f>Cohort_CF!AY290*Mincers!AN$45*(1+'Cost and Benefit Parameters'!$C$41)^AY$6</f>
        <v>5220207.595889709</v>
      </c>
      <c r="AZ292" s="1">
        <f>Cohort_CF!AZ290*Mincers!AO$45*(1+'Cost and Benefit Parameters'!$C$41)^AZ$6</f>
        <v>5300472.5272713462</v>
      </c>
      <c r="BA292" s="1">
        <f>Cohort_CF!BA290*Mincers!AP$45*(1+'Cost and Benefit Parameters'!$C$41)^BA$6</f>
        <v>5378743.3827630747</v>
      </c>
      <c r="BB292" s="1" t="str">
        <f>IF(BB269="","",'Cost and Benefit Parameters'!$N$29)</f>
        <v/>
      </c>
      <c r="BC292" s="1" t="str">
        <f>IF(BC269="","",'Cost and Benefit Parameters'!$N$29)</f>
        <v/>
      </c>
      <c r="BD292" s="1" t="str">
        <f>IF(BD269="","",'Cost and Benefit Parameters'!$N$29)</f>
        <v/>
      </c>
      <c r="BE292" s="1" t="str">
        <f>IF(BE269="","",'Cost and Benefit Parameters'!$N$29)</f>
        <v/>
      </c>
      <c r="BF292" s="1" t="str">
        <f>IF(BF269="","",'Cost and Benefit Parameters'!$N$29)</f>
        <v/>
      </c>
      <c r="BG292" s="1" t="str">
        <f>IF(BG269="","",'Cost and Benefit Parameters'!$N$29)</f>
        <v/>
      </c>
      <c r="BH292" s="1" t="str">
        <f>IF(BH269="","",'Cost and Benefit Parameters'!$N$29)</f>
        <v/>
      </c>
      <c r="BI292" s="1" t="str">
        <f>IF(BI269="","",'Cost and Benefit Parameters'!$N$29)</f>
        <v/>
      </c>
      <c r="BJ292" s="1" t="str">
        <f>IF(BJ269="","",'Cost and Benefit Parameters'!$N$29)</f>
        <v/>
      </c>
      <c r="BK292" s="1" t="str">
        <f>IF(BK269="","",'Cost and Benefit Parameters'!$N$29)</f>
        <v/>
      </c>
      <c r="BL292" s="1" t="str">
        <f>IF(BL269="","",'Cost and Benefit Parameters'!$N$29)</f>
        <v/>
      </c>
      <c r="BM292" s="1" t="str">
        <f>IF(BM269="","",'Cost and Benefit Parameters'!$N$29)</f>
        <v/>
      </c>
      <c r="BN292" s="1" t="str">
        <f>IF(BN269="","",'Cost and Benefit Parameters'!$N$29)</f>
        <v/>
      </c>
    </row>
    <row r="293" spans="1:66" x14ac:dyDescent="0.55000000000000004">
      <c r="A293" s="639"/>
      <c r="B293" t="s">
        <v>474</v>
      </c>
      <c r="H293" s="1" t="str">
        <f>IF(H270="","",'Cost and Benefit Parameters'!$N$29)</f>
        <v/>
      </c>
      <c r="I293" s="1" t="str">
        <f>IF(I270="","",'Cost and Benefit Parameters'!$N$29)</f>
        <v/>
      </c>
      <c r="J293" s="1" t="str">
        <f>IF(J270="","",'Cost and Benefit Parameters'!$N$29)</f>
        <v/>
      </c>
      <c r="K293" s="1" t="str">
        <f>IF(K270="","",'Cost and Benefit Parameters'!$N$29)</f>
        <v/>
      </c>
      <c r="L293" s="1" t="str">
        <f>IF(L270="","",'Cost and Benefit Parameters'!$N$29)</f>
        <v/>
      </c>
      <c r="M293" s="1" t="str">
        <f>IF(M270="","",'Cost and Benefit Parameters'!$N$29)</f>
        <v/>
      </c>
      <c r="N293" s="1" t="str">
        <f>IF(N270="","",'Cost and Benefit Parameters'!$N$29)</f>
        <v/>
      </c>
      <c r="O293" s="1">
        <f>Cohort_CF!O291*Mincers!C$45*(1+'Cost and Benefit Parameters'!$C$41)^O$6</f>
        <v>1988181.2770890531</v>
      </c>
      <c r="P293" s="1">
        <f>Cohort_CF!P291*Mincers!D$45*(1+'Cost and Benefit Parameters'!$C$41)^P$6</f>
        <v>2065307.4302724991</v>
      </c>
      <c r="Q293" s="1">
        <f>Cohort_CF!Q291*Mincers!E$45*(1+'Cost and Benefit Parameters'!$C$41)^Q$6</f>
        <v>2144138.6162467306</v>
      </c>
      <c r="R293" s="1">
        <f>Cohort_CF!R291*Mincers!F$45*(1+'Cost and Benefit Parameters'!$C$41)^R$6</f>
        <v>2224643.540930287</v>
      </c>
      <c r="S293" s="1">
        <f>Cohort_CF!S291*Mincers!G$45*(1+'Cost and Benefit Parameters'!$C$41)^S$6</f>
        <v>2320901.0611504572</v>
      </c>
      <c r="T293" s="1">
        <f>Cohort_CF!T291*Mincers!H$45*(1+'Cost and Benefit Parameters'!$C$41)^T$6</f>
        <v>2403712.2206123918</v>
      </c>
      <c r="U293" s="1">
        <f>Cohort_CF!U291*Mincers!I$45*(1+'Cost and Benefit Parameters'!$C$41)^U$6</f>
        <v>2487984.8936762507</v>
      </c>
      <c r="V293" s="1">
        <f>Cohort_CF!V291*Mincers!J$45*(1+'Cost and Benefit Parameters'!$C$41)^V$6</f>
        <v>2573667.4510378786</v>
      </c>
      <c r="W293" s="1">
        <f>Cohort_CF!W291*Mincers!K$45*(1+'Cost and Benefit Parameters'!$C$41)^W$6</f>
        <v>2660703.8888810994</v>
      </c>
      <c r="X293" s="1">
        <f>Cohort_CF!X291*Mincers!L$45*(1+'Cost and Benefit Parameters'!$C$41)^X$6</f>
        <v>2749033.8149050968</v>
      </c>
      <c r="Y293" s="1">
        <f>Cohort_CF!Y291*Mincers!M$45*(1+'Cost and Benefit Parameters'!$C$41)^Y$6</f>
        <v>2838592.4472565423</v>
      </c>
      <c r="Z293" s="1">
        <f>Cohort_CF!Z291*Mincers!N$45*(1+'Cost and Benefit Parameters'!$C$41)^Z$6</f>
        <v>2929310.6268065921</v>
      </c>
      <c r="AA293" s="1">
        <f>Cohort_CF!AA291*Mincers!O$45*(1+'Cost and Benefit Parameters'!$C$41)^AA$6</f>
        <v>3021114.8431707374</v>
      </c>
      <c r="AB293" s="1">
        <f>Cohort_CF!AB291*Mincers!P$45*(1+'Cost and Benefit Parameters'!$C$41)^AB$6</f>
        <v>3113927.2748240423</v>
      </c>
      <c r="AC293" s="1">
        <f>Cohort_CF!AC291*Mincers!Q$45*(1+'Cost and Benefit Parameters'!$C$41)^AC$6</f>
        <v>3207665.8436153242</v>
      </c>
      <c r="AD293" s="1">
        <f>Cohort_CF!AD291*Mincers!R$45*(1+'Cost and Benefit Parameters'!$C$41)^AD$6</f>
        <v>3302244.2839324805</v>
      </c>
      <c r="AE293" s="1">
        <f>Cohort_CF!AE291*Mincers!S$45*(1+'Cost and Benefit Parameters'!$C$41)^AE$6</f>
        <v>3397572.2267159638</v>
      </c>
      <c r="AF293" s="1">
        <f>Cohort_CF!AF291*Mincers!T$45*(1+'Cost and Benefit Parameters'!$C$41)^AF$6</f>
        <v>3493555.2984607997</v>
      </c>
      <c r="AG293" s="1">
        <f>Cohort_CF!AG291*Mincers!U$45*(1+'Cost and Benefit Parameters'!$C$41)^AG$6</f>
        <v>3590095.2352872626</v>
      </c>
      <c r="AH293" s="1">
        <f>Cohort_CF!AH291*Mincers!V$45*(1+'Cost and Benefit Parameters'!$C$41)^AH$6</f>
        <v>3687090.0120990193</v>
      </c>
      <c r="AI293" s="1">
        <f>Cohort_CF!AI291*Mincers!W$45*(1+'Cost and Benefit Parameters'!$C$41)^AI$6</f>
        <v>3784433.9867834547</v>
      </c>
      <c r="AJ293" s="1">
        <f>Cohort_CF!AJ291*Mincers!X$45*(1+'Cost and Benefit Parameters'!$C$41)^AJ$6</f>
        <v>3882018.0593440235</v>
      </c>
      <c r="AK293" s="1">
        <f>Cohort_CF!AK291*Mincers!Y$45*(1+'Cost and Benefit Parameters'!$C$41)^AK$6</f>
        <v>3979729.8457874316</v>
      </c>
      <c r="AL293" s="1">
        <f>Cohort_CF!AL291*Mincers!Z$45*(1+'Cost and Benefit Parameters'!$C$41)^AL$6</f>
        <v>4077453.8665215466</v>
      </c>
      <c r="AM293" s="1">
        <f>Cohort_CF!AM291*Mincers!AA$45*(1+'Cost and Benefit Parameters'!$C$41)^AM$6</f>
        <v>4175071.7489515399</v>
      </c>
      <c r="AN293" s="1">
        <f>Cohort_CF!AN291*Mincers!AB$45*(1+'Cost and Benefit Parameters'!$C$41)^AN$6</f>
        <v>4272462.4438932929</v>
      </c>
      <c r="AO293" s="1">
        <f>Cohort_CF!AO291*Mincers!AC$45*(1+'Cost and Benefit Parameters'!$C$41)^AO$6</f>
        <v>4369502.4553555418</v>
      </c>
      <c r="AP293" s="1">
        <f>Cohort_CF!AP291*Mincers!AD$45*(1+'Cost and Benefit Parameters'!$C$41)^AP$6</f>
        <v>4466066.0831738096</v>
      </c>
      <c r="AQ293" s="1">
        <f>Cohort_CF!AQ291*Mincers!AE$45*(1+'Cost and Benefit Parameters'!$C$41)^AQ$6</f>
        <v>4562025.677913106</v>
      </c>
      <c r="AR293" s="1">
        <f>Cohort_CF!AR291*Mincers!AF$45*(1+'Cost and Benefit Parameters'!$C$41)^AR$6</f>
        <v>4657251.9073901977</v>
      </c>
      <c r="AS293" s="1">
        <f>Cohort_CF!AS291*Mincers!AG$45*(1+'Cost and Benefit Parameters'!$C$41)^AS$6</f>
        <v>4751614.0341031328</v>
      </c>
      <c r="AT293" s="1">
        <f>Cohort_CF!AT291*Mincers!AH$45*(1+'Cost and Benefit Parameters'!$C$41)^AT$6</f>
        <v>4844980.2027931456</v>
      </c>
      <c r="AU293" s="1">
        <f>Cohort_CF!AU291*Mincers!AI$45*(1+'Cost and Benefit Parameters'!$C$41)^AU$6</f>
        <v>4937217.7373054121</v>
      </c>
      <c r="AV293" s="1">
        <f>Cohort_CF!AV291*Mincers!AJ$45*(1+'Cost and Benefit Parameters'!$C$41)^AV$6</f>
        <v>5028193.4458579216</v>
      </c>
      <c r="AW293" s="1">
        <f>Cohort_CF!AW291*Mincers!AK$45*(1+'Cost and Benefit Parameters'!$C$41)^AW$6</f>
        <v>5117773.9337748261</v>
      </c>
      <c r="AX293" s="1">
        <f>Cohort_CF!AX291*Mincers!AL$45*(1+'Cost and Benefit Parameters'!$C$41)^AX$6</f>
        <v>5205825.9226905331</v>
      </c>
      <c r="AY293" s="1">
        <f>Cohort_CF!AY291*Mincers!AM$45*(1+'Cost and Benefit Parameters'!$C$41)^AY$6</f>
        <v>5292216.5751846386</v>
      </c>
      <c r="AZ293" s="1">
        <f>Cohort_CF!AZ291*Mincers!AN$45*(1+'Cost and Benefit Parameters'!$C$41)^AZ$6</f>
        <v>5376813.823766401</v>
      </c>
      <c r="BA293" s="1">
        <f>Cohort_CF!BA291*Mincers!AO$45*(1+'Cost and Benefit Parameters'!$C$41)^BA$6</f>
        <v>5459486.7030894868</v>
      </c>
      <c r="BB293" s="1">
        <f>Cohort_CF!BB291*Mincers!AP$45*(1+'Cost and Benefit Parameters'!$C$41)^BB$6</f>
        <v>5540105.6842459664</v>
      </c>
      <c r="BC293" s="1" t="str">
        <f>IF(BC270="","",'Cost and Benefit Parameters'!$N$29)</f>
        <v/>
      </c>
      <c r="BD293" s="1" t="str">
        <f>IF(BD270="","",'Cost and Benefit Parameters'!$N$29)</f>
        <v/>
      </c>
      <c r="BE293" s="1" t="str">
        <f>IF(BE270="","",'Cost and Benefit Parameters'!$N$29)</f>
        <v/>
      </c>
      <c r="BF293" s="1" t="str">
        <f>IF(BF270="","",'Cost and Benefit Parameters'!$N$29)</f>
        <v/>
      </c>
      <c r="BG293" s="1" t="str">
        <f>IF(BG270="","",'Cost and Benefit Parameters'!$N$29)</f>
        <v/>
      </c>
      <c r="BH293" s="1" t="str">
        <f>IF(BH270="","",'Cost and Benefit Parameters'!$N$29)</f>
        <v/>
      </c>
      <c r="BI293" s="1" t="str">
        <f>IF(BI270="","",'Cost and Benefit Parameters'!$N$29)</f>
        <v/>
      </c>
      <c r="BJ293" s="1" t="str">
        <f>IF(BJ270="","",'Cost and Benefit Parameters'!$N$29)</f>
        <v/>
      </c>
      <c r="BK293" s="1" t="str">
        <f>IF(BK270="","",'Cost and Benefit Parameters'!$N$29)</f>
        <v/>
      </c>
      <c r="BL293" s="1" t="str">
        <f>IF(BL270="","",'Cost and Benefit Parameters'!$N$29)</f>
        <v/>
      </c>
      <c r="BM293" s="1" t="str">
        <f>IF(BM270="","",'Cost and Benefit Parameters'!$N$29)</f>
        <v/>
      </c>
      <c r="BN293" s="1" t="str">
        <f>IF(BN270="","",'Cost and Benefit Parameters'!$N$29)</f>
        <v/>
      </c>
    </row>
    <row r="294" spans="1:66" x14ac:dyDescent="0.55000000000000004">
      <c r="A294" s="639"/>
      <c r="B294" t="s">
        <v>475</v>
      </c>
      <c r="H294" s="1" t="str">
        <f>IF(H271="","",'Cost and Benefit Parameters'!$N$29)</f>
        <v/>
      </c>
      <c r="I294" s="1" t="str">
        <f>IF(I271="","",'Cost and Benefit Parameters'!$N$29)</f>
        <v/>
      </c>
      <c r="J294" s="1" t="str">
        <f>IF(J271="","",'Cost and Benefit Parameters'!$N$29)</f>
        <v/>
      </c>
      <c r="K294" s="1" t="str">
        <f>IF(K271="","",'Cost and Benefit Parameters'!$N$29)</f>
        <v/>
      </c>
      <c r="L294" s="1" t="str">
        <f>IF(L271="","",'Cost and Benefit Parameters'!$N$29)</f>
        <v/>
      </c>
      <c r="M294" s="1" t="str">
        <f>IF(M271="","",'Cost and Benefit Parameters'!$N$29)</f>
        <v/>
      </c>
      <c r="N294" s="1" t="str">
        <f>IF(N271="","",'Cost and Benefit Parameters'!$N$29)</f>
        <v/>
      </c>
      <c r="O294" s="1" t="str">
        <f>IF(O271="","",'Cost and Benefit Parameters'!$N$29)</f>
        <v/>
      </c>
      <c r="P294" s="1">
        <f>Cohort_CF!P292*Mincers!C$45*(1+'Cost and Benefit Parameters'!$C$41)^P$6</f>
        <v>2047826.7154017247</v>
      </c>
      <c r="Q294" s="1">
        <f>Cohort_CF!Q292*Mincers!D$45*(1+'Cost and Benefit Parameters'!$C$41)^Q$6</f>
        <v>2127266.6531806742</v>
      </c>
      <c r="R294" s="1">
        <f>Cohort_CF!R292*Mincers!E$45*(1+'Cost and Benefit Parameters'!$C$41)^R$6</f>
        <v>2208462.774734132</v>
      </c>
      <c r="S294" s="1">
        <f>Cohort_CF!S292*Mincers!F$45*(1+'Cost and Benefit Parameters'!$C$41)^S$6</f>
        <v>2291382.8471581955</v>
      </c>
      <c r="T294" s="1">
        <f>Cohort_CF!T292*Mincers!G$45*(1+'Cost and Benefit Parameters'!$C$41)^T$6</f>
        <v>2390528.0929849711</v>
      </c>
      <c r="U294" s="1">
        <f>Cohort_CF!U292*Mincers!H$45*(1+'Cost and Benefit Parameters'!$C$41)^U$6</f>
        <v>2475823.5872307639</v>
      </c>
      <c r="V294" s="1">
        <f>Cohort_CF!V292*Mincers!I$45*(1+'Cost and Benefit Parameters'!$C$41)^V$6</f>
        <v>2562624.4404865378</v>
      </c>
      <c r="W294" s="1">
        <f>Cohort_CF!W292*Mincers!J$45*(1+'Cost and Benefit Parameters'!$C$41)^W$6</f>
        <v>2650877.4745690152</v>
      </c>
      <c r="X294" s="1">
        <f>Cohort_CF!X292*Mincers!K$45*(1+'Cost and Benefit Parameters'!$C$41)^X$6</f>
        <v>2740525.0055475328</v>
      </c>
      <c r="Y294" s="1">
        <f>Cohort_CF!Y292*Mincers!L$45*(1+'Cost and Benefit Parameters'!$C$41)^Y$6</f>
        <v>2831504.8293522494</v>
      </c>
      <c r="Z294" s="1">
        <f>Cohort_CF!Z292*Mincers!M$45*(1+'Cost and Benefit Parameters'!$C$41)^Z$6</f>
        <v>2923750.2206742386</v>
      </c>
      <c r="AA294" s="1">
        <f>Cohort_CF!AA292*Mincers!N$45*(1+'Cost and Benefit Parameters'!$C$41)^AA$6</f>
        <v>3017189.9456107896</v>
      </c>
      <c r="AB294" s="1">
        <f>Cohort_CF!AB292*Mincers!O$45*(1+'Cost and Benefit Parameters'!$C$41)^AB$6</f>
        <v>3111748.2884658598</v>
      </c>
      <c r="AC294" s="1">
        <f>Cohort_CF!AC292*Mincers!P$45*(1+'Cost and Benefit Parameters'!$C$41)^AC$6</f>
        <v>3207345.0930687641</v>
      </c>
      <c r="AD294" s="1">
        <f>Cohort_CF!AD292*Mincers!Q$45*(1+'Cost and Benefit Parameters'!$C$41)^AD$6</f>
        <v>3303895.8189237835</v>
      </c>
      <c r="AE294" s="1">
        <f>Cohort_CF!AE292*Mincers!R$45*(1+'Cost and Benefit Parameters'!$C$41)^AE$6</f>
        <v>3401311.6124504548</v>
      </c>
      <c r="AF294" s="1">
        <f>Cohort_CF!AF292*Mincers!S$45*(1+'Cost and Benefit Parameters'!$C$41)^AF$6</f>
        <v>3499499.393517443</v>
      </c>
      <c r="AG294" s="1">
        <f>Cohort_CF!AG292*Mincers!T$45*(1+'Cost and Benefit Parameters'!$C$41)^AG$6</f>
        <v>3598361.9574146233</v>
      </c>
      <c r="AH294" s="1">
        <f>Cohort_CF!AH292*Mincers!U$45*(1+'Cost and Benefit Parameters'!$C$41)^AH$6</f>
        <v>3697798.0923458803</v>
      </c>
      <c r="AI294" s="1">
        <f>Cohort_CF!AI292*Mincers!V$45*(1+'Cost and Benefit Parameters'!$C$41)^AI$6</f>
        <v>3797702.7124619894</v>
      </c>
      <c r="AJ294" s="1">
        <f>Cohort_CF!AJ292*Mincers!W$45*(1+'Cost and Benefit Parameters'!$C$41)^AJ$6</f>
        <v>3897967.0063869585</v>
      </c>
      <c r="AK294" s="1">
        <f>Cohort_CF!AK292*Mincers!X$45*(1+'Cost and Benefit Parameters'!$C$41)^AK$6</f>
        <v>3998478.6011243449</v>
      </c>
      <c r="AL294" s="1">
        <f>Cohort_CF!AL292*Mincers!Y$45*(1+'Cost and Benefit Parameters'!$C$41)^AL$6</f>
        <v>4099121.7411610535</v>
      </c>
      <c r="AM294" s="1">
        <f>Cohort_CF!AM292*Mincers!Z$45*(1+'Cost and Benefit Parameters'!$C$41)^AM$6</f>
        <v>4199777.4825171931</v>
      </c>
      <c r="AN294" s="1">
        <f>Cohort_CF!AN292*Mincers!AA$45*(1+'Cost and Benefit Parameters'!$C$41)^AN$6</f>
        <v>4300323.9014200857</v>
      </c>
      <c r="AO294" s="1">
        <f>Cohort_CF!AO292*Mincers!AB$45*(1+'Cost and Benefit Parameters'!$C$41)^AO$6</f>
        <v>4400636.3172100922</v>
      </c>
      <c r="AP294" s="1">
        <f>Cohort_CF!AP292*Mincers!AC$45*(1+'Cost and Benefit Parameters'!$C$41)^AP$6</f>
        <v>4500587.5290162079</v>
      </c>
      <c r="AQ294" s="1">
        <f>Cohort_CF!AQ292*Mincers!AD$45*(1+'Cost and Benefit Parameters'!$C$41)^AQ$6</f>
        <v>4600048.0656690234</v>
      </c>
      <c r="AR294" s="1">
        <f>Cohort_CF!AR292*Mincers!AE$45*(1+'Cost and Benefit Parameters'!$C$41)^AR$6</f>
        <v>4698886.4482504996</v>
      </c>
      <c r="AS294" s="1">
        <f>Cohort_CF!AS292*Mincers!AF$45*(1+'Cost and Benefit Parameters'!$C$41)^AS$6</f>
        <v>4796969.4646119038</v>
      </c>
      <c r="AT294" s="1">
        <f>Cohort_CF!AT292*Mincers!AG$45*(1+'Cost and Benefit Parameters'!$C$41)^AT$6</f>
        <v>4894162.455126225</v>
      </c>
      <c r="AU294" s="1">
        <f>Cohort_CF!AU292*Mincers!AH$45*(1+'Cost and Benefit Parameters'!$C$41)^AU$6</f>
        <v>4990329.6088769399</v>
      </c>
      <c r="AV294" s="1">
        <f>Cohort_CF!AV292*Mincers!AI$45*(1+'Cost and Benefit Parameters'!$C$41)^AV$6</f>
        <v>5085334.2694245744</v>
      </c>
      <c r="AW294" s="1">
        <f>Cohort_CF!AW292*Mincers!AJ$45*(1+'Cost and Benefit Parameters'!$C$41)^AW$6</f>
        <v>5179039.2492336594</v>
      </c>
      <c r="AX294" s="1">
        <f>Cohort_CF!AX292*Mincers!AK$45*(1+'Cost and Benefit Parameters'!$C$41)^AX$6</f>
        <v>5271307.1517880708</v>
      </c>
      <c r="AY294" s="1">
        <f>Cohort_CF!AY292*Mincers!AL$45*(1+'Cost and Benefit Parameters'!$C$41)^AY$6</f>
        <v>5362000.7003712486</v>
      </c>
      <c r="AZ294" s="1">
        <f>Cohort_CF!AZ292*Mincers!AM$45*(1+'Cost and Benefit Parameters'!$C$41)^AZ$6</f>
        <v>5450983.0724401781</v>
      </c>
      <c r="BA294" s="1">
        <f>Cohort_CF!BA292*Mincers!AN$45*(1+'Cost and Benefit Parameters'!$C$41)^BA$6</f>
        <v>5538118.2384793935</v>
      </c>
      <c r="BB294" s="1">
        <f>Cohort_CF!BB292*Mincers!AO$45*(1+'Cost and Benefit Parameters'!$C$41)^BB$6</f>
        <v>5623271.3041821709</v>
      </c>
      <c r="BC294" s="1">
        <f>Cohort_CF!BC292*Mincers!AP$45*(1+'Cost and Benefit Parameters'!$C$41)^BC$6</f>
        <v>5706308.8547733445</v>
      </c>
      <c r="BD294" s="1" t="str">
        <f>IF(BD271="","",'Cost and Benefit Parameters'!$N$29)</f>
        <v/>
      </c>
      <c r="BE294" s="1" t="str">
        <f>IF(BE271="","",'Cost and Benefit Parameters'!$N$29)</f>
        <v/>
      </c>
      <c r="BF294" s="1" t="str">
        <f>IF(BF271="","",'Cost and Benefit Parameters'!$N$29)</f>
        <v/>
      </c>
      <c r="BG294" s="1" t="str">
        <f>IF(BG271="","",'Cost and Benefit Parameters'!$N$29)</f>
        <v/>
      </c>
      <c r="BH294" s="1" t="str">
        <f>IF(BH271="","",'Cost and Benefit Parameters'!$N$29)</f>
        <v/>
      </c>
      <c r="BI294" s="1" t="str">
        <f>IF(BI271="","",'Cost and Benefit Parameters'!$N$29)</f>
        <v/>
      </c>
      <c r="BJ294" s="1" t="str">
        <f>IF(BJ271="","",'Cost and Benefit Parameters'!$N$29)</f>
        <v/>
      </c>
      <c r="BK294" s="1" t="str">
        <f>IF(BK271="","",'Cost and Benefit Parameters'!$N$29)</f>
        <v/>
      </c>
      <c r="BL294" s="1" t="str">
        <f>IF(BL271="","",'Cost and Benefit Parameters'!$N$29)</f>
        <v/>
      </c>
      <c r="BM294" s="1" t="str">
        <f>IF(BM271="","",'Cost and Benefit Parameters'!$N$29)</f>
        <v/>
      </c>
      <c r="BN294" s="1" t="str">
        <f>IF(BN271="","",'Cost and Benefit Parameters'!$N$29)</f>
        <v/>
      </c>
    </row>
    <row r="295" spans="1:66" x14ac:dyDescent="0.55000000000000004">
      <c r="A295" s="639"/>
      <c r="B295" t="s">
        <v>476</v>
      </c>
      <c r="H295" s="1" t="str">
        <f>IF(H272="","",'Cost and Benefit Parameters'!$N$29)</f>
        <v/>
      </c>
      <c r="I295" s="1" t="str">
        <f>IF(I272="","",'Cost and Benefit Parameters'!$N$29)</f>
        <v/>
      </c>
      <c r="J295" s="1" t="str">
        <f>IF(J272="","",'Cost and Benefit Parameters'!$N$29)</f>
        <v/>
      </c>
      <c r="K295" s="1" t="str">
        <f>IF(K272="","",'Cost and Benefit Parameters'!$N$29)</f>
        <v/>
      </c>
      <c r="L295" s="1" t="str">
        <f>IF(L272="","",'Cost and Benefit Parameters'!$N$29)</f>
        <v/>
      </c>
      <c r="M295" s="1" t="str">
        <f>IF(M272="","",'Cost and Benefit Parameters'!$N$29)</f>
        <v/>
      </c>
      <c r="N295" s="1" t="str">
        <f>IF(N272="","",'Cost and Benefit Parameters'!$N$29)</f>
        <v/>
      </c>
      <c r="O295" s="1" t="str">
        <f>IF(O272="","",'Cost and Benefit Parameters'!$N$29)</f>
        <v/>
      </c>
      <c r="P295" s="1" t="str">
        <f>IF(P272="","",'Cost and Benefit Parameters'!$N$29)</f>
        <v/>
      </c>
      <c r="Q295" s="1">
        <f>Cohort_CF!Q293*Mincers!C$45*(1+'Cost and Benefit Parameters'!$C$41)^Q$6</f>
        <v>2109261.5168637764</v>
      </c>
      <c r="R295" s="1">
        <f>Cohort_CF!R293*Mincers!D$45*(1+'Cost and Benefit Parameters'!$C$41)^R$6</f>
        <v>2191084.6527760942</v>
      </c>
      <c r="S295" s="1">
        <f>Cohort_CF!S293*Mincers!E$45*(1+'Cost and Benefit Parameters'!$C$41)^S$6</f>
        <v>2274716.6579761556</v>
      </c>
      <c r="T295" s="1">
        <f>Cohort_CF!T293*Mincers!F$45*(1+'Cost and Benefit Parameters'!$C$41)^T$6</f>
        <v>2360124.3325729417</v>
      </c>
      <c r="U295" s="1">
        <f>Cohort_CF!U293*Mincers!G$45*(1+'Cost and Benefit Parameters'!$C$41)^U$6</f>
        <v>2462243.9357745205</v>
      </c>
      <c r="V295" s="1">
        <f>Cohort_CF!V293*Mincers!H$45*(1+'Cost and Benefit Parameters'!$C$41)^V$6</f>
        <v>2550098.2948476863</v>
      </c>
      <c r="W295" s="1">
        <f>Cohort_CF!W293*Mincers!I$45*(1+'Cost and Benefit Parameters'!$C$41)^W$6</f>
        <v>2639503.1737011336</v>
      </c>
      <c r="X295" s="1">
        <f>Cohort_CF!X293*Mincers!J$45*(1+'Cost and Benefit Parameters'!$C$41)^X$6</f>
        <v>2730403.7988060857</v>
      </c>
      <c r="Y295" s="1">
        <f>Cohort_CF!Y293*Mincers!K$45*(1+'Cost and Benefit Parameters'!$C$41)^Y$6</f>
        <v>2822740.7557139583</v>
      </c>
      <c r="Z295" s="1">
        <f>Cohort_CF!Z293*Mincers!L$45*(1+'Cost and Benefit Parameters'!$C$41)^Z$6</f>
        <v>2916449.9742328171</v>
      </c>
      <c r="AA295" s="1">
        <f>Cohort_CF!AA293*Mincers!M$45*(1+'Cost and Benefit Parameters'!$C$41)^AA$6</f>
        <v>3011462.7272944655</v>
      </c>
      <c r="AB295" s="1">
        <f>Cohort_CF!AB293*Mincers!N$45*(1+'Cost and Benefit Parameters'!$C$41)^AB$6</f>
        <v>3107705.6439791135</v>
      </c>
      <c r="AC295" s="1">
        <f>Cohort_CF!AC293*Mincers!O$45*(1+'Cost and Benefit Parameters'!$C$41)^AC$6</f>
        <v>3205100.7371198358</v>
      </c>
      <c r="AD295" s="1">
        <f>Cohort_CF!AD293*Mincers!P$45*(1+'Cost and Benefit Parameters'!$C$41)^AD$6</f>
        <v>3303565.4458608264</v>
      </c>
      <c r="AE295" s="1">
        <f>Cohort_CF!AE293*Mincers!Q$45*(1+'Cost and Benefit Parameters'!$C$41)^AE$6</f>
        <v>3403012.6934914971</v>
      </c>
      <c r="AF295" s="1">
        <f>Cohort_CF!AF293*Mincers!R$45*(1+'Cost and Benefit Parameters'!$C$41)^AF$6</f>
        <v>3503350.960823969</v>
      </c>
      <c r="AG295" s="1">
        <f>Cohort_CF!AG293*Mincers!S$45*(1+'Cost and Benefit Parameters'!$C$41)^AG$6</f>
        <v>3604484.3753229659</v>
      </c>
      <c r="AH295" s="1">
        <f>Cohort_CF!AH293*Mincers!T$45*(1+'Cost and Benefit Parameters'!$C$41)^AH$6</f>
        <v>3706312.8161370619</v>
      </c>
      <c r="AI295" s="1">
        <f>Cohort_CF!AI293*Mincers!U$45*(1+'Cost and Benefit Parameters'!$C$41)^AI$6</f>
        <v>3808732.0351162567</v>
      </c>
      <c r="AJ295" s="1">
        <f>Cohort_CF!AJ293*Mincers!V$45*(1+'Cost and Benefit Parameters'!$C$41)^AJ$6</f>
        <v>3911633.793835849</v>
      </c>
      <c r="AK295" s="1">
        <f>Cohort_CF!AK293*Mincers!W$45*(1+'Cost and Benefit Parameters'!$C$41)^AK$6</f>
        <v>4014906.0165785677</v>
      </c>
      <c r="AL295" s="1">
        <f>Cohort_CF!AL293*Mincers!X$45*(1+'Cost and Benefit Parameters'!$C$41)^AL$6</f>
        <v>4118432.9591580741</v>
      </c>
      <c r="AM295" s="1">
        <f>Cohort_CF!AM293*Mincers!Y$45*(1+'Cost and Benefit Parameters'!$C$41)^AM$6</f>
        <v>4222095.3933958849</v>
      </c>
      <c r="AN295" s="1">
        <f>Cohort_CF!AN293*Mincers!Z$45*(1+'Cost and Benefit Parameters'!$C$41)^AN$6</f>
        <v>4325770.8069927087</v>
      </c>
      <c r="AO295" s="1">
        <f>Cohort_CF!AO293*Mincers!AA$45*(1+'Cost and Benefit Parameters'!$C$41)^AO$6</f>
        <v>4429333.6184626883</v>
      </c>
      <c r="AP295" s="1">
        <f>Cohort_CF!AP293*Mincers!AB$45*(1+'Cost and Benefit Parameters'!$C$41)^AP$6</f>
        <v>4532655.4067263948</v>
      </c>
      <c r="AQ295" s="1">
        <f>Cohort_CF!AQ293*Mincers!AC$45*(1+'Cost and Benefit Parameters'!$C$41)^AQ$6</f>
        <v>4635605.1548866928</v>
      </c>
      <c r="AR295" s="1">
        <f>Cohort_CF!AR293*Mincers!AD$45*(1+'Cost and Benefit Parameters'!$C$41)^AR$6</f>
        <v>4738049.5076390943</v>
      </c>
      <c r="AS295" s="1">
        <f>Cohort_CF!AS293*Mincers!AE$45*(1+'Cost and Benefit Parameters'!$C$41)^AS$6</f>
        <v>4839853.0416980153</v>
      </c>
      <c r="AT295" s="1">
        <f>Cohort_CF!AT293*Mincers!AF$45*(1+'Cost and Benefit Parameters'!$C$41)^AT$6</f>
        <v>4940878.5485502603</v>
      </c>
      <c r="AU295" s="1">
        <f>Cohort_CF!AU293*Mincers!AG$45*(1+'Cost and Benefit Parameters'!$C$41)^AU$6</f>
        <v>5040987.3287800122</v>
      </c>
      <c r="AV295" s="1">
        <f>Cohort_CF!AV293*Mincers!AH$45*(1+'Cost and Benefit Parameters'!$C$41)^AV$6</f>
        <v>5140039.497143249</v>
      </c>
      <c r="AW295" s="1">
        <f>Cohort_CF!AW293*Mincers!AI$45*(1+'Cost and Benefit Parameters'!$C$41)^AW$6</f>
        <v>5237894.2975073112</v>
      </c>
      <c r="AX295" s="1">
        <f>Cohort_CF!AX293*Mincers!AJ$45*(1+'Cost and Benefit Parameters'!$C$41)^AX$6</f>
        <v>5334410.426710669</v>
      </c>
      <c r="AY295" s="1">
        <f>Cohort_CF!AY293*Mincers!AK$45*(1+'Cost and Benefit Parameters'!$C$41)^AY$6</f>
        <v>5429446.3663417129</v>
      </c>
      <c r="AZ295" s="1">
        <f>Cohort_CF!AZ293*Mincers!AL$45*(1+'Cost and Benefit Parameters'!$C$41)^AZ$6</f>
        <v>5522860.7213823861</v>
      </c>
      <c r="BA295" s="1">
        <f>Cohort_CF!BA293*Mincers!AM$45*(1+'Cost and Benefit Parameters'!$C$41)^BA$6</f>
        <v>5614512.5646133842</v>
      </c>
      <c r="BB295" s="1">
        <f>Cohort_CF!BB293*Mincers!AN$45*(1+'Cost and Benefit Parameters'!$C$41)^BB$6</f>
        <v>5704261.7856337745</v>
      </c>
      <c r="BC295" s="1">
        <f>Cohort_CF!BC293*Mincers!AO$45*(1+'Cost and Benefit Parameters'!$C$41)^BC$6</f>
        <v>5791969.4433076354</v>
      </c>
      <c r="BD295" s="1">
        <f>Cohort_CF!BD293*Mincers!AP$45*(1+'Cost and Benefit Parameters'!$C$41)^BD$6</f>
        <v>5877498.1204165453</v>
      </c>
      <c r="BE295" s="1" t="str">
        <f>IF(BE272="","",'Cost and Benefit Parameters'!$N$29)</f>
        <v/>
      </c>
      <c r="BF295" s="1" t="str">
        <f>IF(BF272="","",'Cost and Benefit Parameters'!$N$29)</f>
        <v/>
      </c>
      <c r="BG295" s="1" t="str">
        <f>IF(BG272="","",'Cost and Benefit Parameters'!$N$29)</f>
        <v/>
      </c>
      <c r="BH295" s="1" t="str">
        <f>IF(BH272="","",'Cost and Benefit Parameters'!$N$29)</f>
        <v/>
      </c>
      <c r="BI295" s="1" t="str">
        <f>IF(BI272="","",'Cost and Benefit Parameters'!$N$29)</f>
        <v/>
      </c>
      <c r="BJ295" s="1" t="str">
        <f>IF(BJ272="","",'Cost and Benefit Parameters'!$N$29)</f>
        <v/>
      </c>
      <c r="BK295" s="1" t="str">
        <f>IF(BK272="","",'Cost and Benefit Parameters'!$N$29)</f>
        <v/>
      </c>
      <c r="BL295" s="1" t="str">
        <f>IF(BL272="","",'Cost and Benefit Parameters'!$N$29)</f>
        <v/>
      </c>
      <c r="BM295" s="1" t="str">
        <f>IF(BM272="","",'Cost and Benefit Parameters'!$N$29)</f>
        <v/>
      </c>
      <c r="BN295" s="1" t="str">
        <f>IF(BN272="","",'Cost and Benefit Parameters'!$N$29)</f>
        <v/>
      </c>
    </row>
    <row r="296" spans="1:66" x14ac:dyDescent="0.55000000000000004">
      <c r="A296" s="639"/>
      <c r="B296" t="s">
        <v>477</v>
      </c>
      <c r="H296" s="1" t="str">
        <f>IF(H273="","",'Cost and Benefit Parameters'!$N$29)</f>
        <v/>
      </c>
      <c r="I296" s="1" t="str">
        <f>IF(I273="","",'Cost and Benefit Parameters'!$N$29)</f>
        <v/>
      </c>
      <c r="J296" s="1" t="str">
        <f>IF(J273="","",'Cost and Benefit Parameters'!$N$29)</f>
        <v/>
      </c>
      <c r="K296" s="1" t="str">
        <f>IF(K273="","",'Cost and Benefit Parameters'!$N$29)</f>
        <v/>
      </c>
      <c r="L296" s="1" t="str">
        <f>IF(L273="","",'Cost and Benefit Parameters'!$N$29)</f>
        <v/>
      </c>
      <c r="M296" s="1" t="str">
        <f>IF(M273="","",'Cost and Benefit Parameters'!$N$29)</f>
        <v/>
      </c>
      <c r="N296" s="1" t="str">
        <f>IF(N273="","",'Cost and Benefit Parameters'!$N$29)</f>
        <v/>
      </c>
      <c r="O296" s="1" t="str">
        <f>IF(O273="","",'Cost and Benefit Parameters'!$N$29)</f>
        <v/>
      </c>
      <c r="P296" s="1" t="str">
        <f>IF(P273="","",'Cost and Benefit Parameters'!$N$29)</f>
        <v/>
      </c>
      <c r="Q296" s="1" t="str">
        <f>IF(Q273="","",'Cost and Benefit Parameters'!$N$29)</f>
        <v/>
      </c>
      <c r="R296" s="1">
        <f>Cohort_CF!R294*Mincers!C$45*(1+'Cost and Benefit Parameters'!$C$41)^R$6</f>
        <v>2172539.3623696896</v>
      </c>
      <c r="S296" s="1">
        <f>Cohort_CF!S294*Mincers!D$45*(1+'Cost and Benefit Parameters'!$C$41)^S$6</f>
        <v>2256817.1923593767</v>
      </c>
      <c r="T296" s="1">
        <f>Cohort_CF!T294*Mincers!E$45*(1+'Cost and Benefit Parameters'!$C$41)^T$6</f>
        <v>2342958.1577154407</v>
      </c>
      <c r="U296" s="1">
        <f>Cohort_CF!U294*Mincers!F$45*(1+'Cost and Benefit Parameters'!$C$41)^U$6</f>
        <v>2430928.0625501298</v>
      </c>
      <c r="V296" s="1">
        <f>Cohort_CF!V294*Mincers!G$45*(1+'Cost and Benefit Parameters'!$C$41)^V$6</f>
        <v>2536111.253847756</v>
      </c>
      <c r="W296" s="1">
        <f>Cohort_CF!W294*Mincers!H$45*(1+'Cost and Benefit Parameters'!$C$41)^W$6</f>
        <v>2626601.2436931166</v>
      </c>
      <c r="X296" s="1">
        <f>Cohort_CF!X294*Mincers!I$45*(1+'Cost and Benefit Parameters'!$C$41)^X$6</f>
        <v>2718688.2689121678</v>
      </c>
      <c r="Y296" s="1">
        <f>Cohort_CF!Y294*Mincers!J$45*(1+'Cost and Benefit Parameters'!$C$41)^Y$6</f>
        <v>2812315.912770268</v>
      </c>
      <c r="Z296" s="1">
        <f>Cohort_CF!Z294*Mincers!K$45*(1+'Cost and Benefit Parameters'!$C$41)^Z$6</f>
        <v>2907422.9783853772</v>
      </c>
      <c r="AA296" s="1">
        <f>Cohort_CF!AA294*Mincers!L$45*(1+'Cost and Benefit Parameters'!$C$41)^AA$6</f>
        <v>3003943.4734598012</v>
      </c>
      <c r="AB296" s="1">
        <f>Cohort_CF!AB294*Mincers!M$45*(1+'Cost and Benefit Parameters'!$C$41)^AB$6</f>
        <v>3101806.6091132998</v>
      </c>
      <c r="AC296" s="1">
        <f>Cohort_CF!AC294*Mincers!N$45*(1+'Cost and Benefit Parameters'!$C$41)^AC$6</f>
        <v>3200936.8132984871</v>
      </c>
      <c r="AD296" s="1">
        <f>Cohort_CF!AD294*Mincers!O$45*(1+'Cost and Benefit Parameters'!$C$41)^AD$6</f>
        <v>3301253.7592334305</v>
      </c>
      <c r="AE296" s="1">
        <f>Cohort_CF!AE294*Mincers!P$45*(1+'Cost and Benefit Parameters'!$C$41)^AE$6</f>
        <v>3402672.4092366514</v>
      </c>
      <c r="AF296" s="1">
        <f>Cohort_CF!AF294*Mincers!Q$45*(1+'Cost and Benefit Parameters'!$C$41)^AF$6</f>
        <v>3505103.0742962426</v>
      </c>
      <c r="AG296" s="1">
        <f>Cohort_CF!AG294*Mincers!R$45*(1+'Cost and Benefit Parameters'!$C$41)^AG$6</f>
        <v>3608451.4896486877</v>
      </c>
      <c r="AH296" s="1">
        <f>Cohort_CF!AH294*Mincers!S$45*(1+'Cost and Benefit Parameters'!$C$41)^AH$6</f>
        <v>3712618.9065826549</v>
      </c>
      <c r="AI296" s="1">
        <f>Cohort_CF!AI294*Mincers!T$45*(1+'Cost and Benefit Parameters'!$C$41)^AI$6</f>
        <v>3817502.2006211737</v>
      </c>
      <c r="AJ296" s="1">
        <f>Cohort_CF!AJ294*Mincers!U$45*(1+'Cost and Benefit Parameters'!$C$41)^AJ$6</f>
        <v>3922993.9961697441</v>
      </c>
      <c r="AK296" s="1">
        <f>Cohort_CF!AK294*Mincers!V$45*(1+'Cost and Benefit Parameters'!$C$41)^AK$6</f>
        <v>4028982.8076509251</v>
      </c>
      <c r="AL296" s="1">
        <f>Cohort_CF!AL294*Mincers!W$45*(1+'Cost and Benefit Parameters'!$C$41)^AL$6</f>
        <v>4135353.1970759239</v>
      </c>
      <c r="AM296" s="1">
        <f>Cohort_CF!AM294*Mincers!X$45*(1+'Cost and Benefit Parameters'!$C$41)^AM$6</f>
        <v>4241985.947932817</v>
      </c>
      <c r="AN296" s="1">
        <f>Cohort_CF!AN294*Mincers!Y$45*(1+'Cost and Benefit Parameters'!$C$41)^AN$6</f>
        <v>4348758.2551977616</v>
      </c>
      <c r="AO296" s="1">
        <f>Cohort_CF!AO294*Mincers!Z$45*(1+'Cost and Benefit Parameters'!$C$41)^AO$6</f>
        <v>4455543.9312024908</v>
      </c>
      <c r="AP296" s="1">
        <f>Cohort_CF!AP294*Mincers!AA$45*(1+'Cost and Benefit Parameters'!$C$41)^AP$6</f>
        <v>4562213.6270165695</v>
      </c>
      <c r="AQ296" s="1">
        <f>Cohort_CF!AQ294*Mincers!AB$45*(1+'Cost and Benefit Parameters'!$C$41)^AQ$6</f>
        <v>4668635.0689281859</v>
      </c>
      <c r="AR296" s="1">
        <f>Cohort_CF!AR294*Mincers!AC$45*(1+'Cost and Benefit Parameters'!$C$41)^AR$6</f>
        <v>4774673.3095332943</v>
      </c>
      <c r="AS296" s="1">
        <f>Cohort_CF!AS294*Mincers!AD$45*(1+'Cost and Benefit Parameters'!$C$41)^AS$6</f>
        <v>4880190.9928682679</v>
      </c>
      <c r="AT296" s="1">
        <f>Cohort_CF!AT294*Mincers!AE$45*(1+'Cost and Benefit Parameters'!$C$41)^AT$6</f>
        <v>4985048.6329489546</v>
      </c>
      <c r="AU296" s="1">
        <f>Cohort_CF!AU294*Mincers!AF$45*(1+'Cost and Benefit Parameters'!$C$41)^AU$6</f>
        <v>5089104.9050067682</v>
      </c>
      <c r="AV296" s="1">
        <f>Cohort_CF!AV294*Mincers!AG$45*(1+'Cost and Benefit Parameters'!$C$41)^AV$6</f>
        <v>5192216.9486434134</v>
      </c>
      <c r="AW296" s="1">
        <f>Cohort_CF!AW294*Mincers!AH$45*(1+'Cost and Benefit Parameters'!$C$41)^AW$6</f>
        <v>5294240.6820575465</v>
      </c>
      <c r="AX296" s="1">
        <f>Cohort_CF!AX294*Mincers!AI$45*(1+'Cost and Benefit Parameters'!$C$41)^AX$6</f>
        <v>5395031.1264325306</v>
      </c>
      <c r="AY296" s="1">
        <f>Cohort_CF!AY294*Mincers!AJ$45*(1+'Cost and Benefit Parameters'!$C$41)^AY$6</f>
        <v>5494442.7395119891</v>
      </c>
      <c r="AZ296" s="1">
        <f>Cohort_CF!AZ294*Mincers!AK$45*(1+'Cost and Benefit Parameters'!$C$41)^AZ$6</f>
        <v>5592329.7573319636</v>
      </c>
      <c r="BA296" s="1">
        <f>Cohort_CF!BA294*Mincers!AL$45*(1+'Cost and Benefit Parameters'!$C$41)^BA$6</f>
        <v>5688546.5430238582</v>
      </c>
      <c r="BB296" s="1">
        <f>Cohort_CF!BB294*Mincers!AM$45*(1+'Cost and Benefit Parameters'!$C$41)^BB$6</f>
        <v>5782947.941551785</v>
      </c>
      <c r="BC296" s="1">
        <f>Cohort_CF!BC294*Mincers!AN$45*(1+'Cost and Benefit Parameters'!$C$41)^BC$6</f>
        <v>5875389.6392027866</v>
      </c>
      <c r="BD296" s="1">
        <f>Cohort_CF!BD294*Mincers!AO$45*(1+'Cost and Benefit Parameters'!$C$41)^BD$6</f>
        <v>5965728.5266068643</v>
      </c>
      <c r="BE296" s="1">
        <f>Cohort_CF!BE294*Mincers!AP$45*(1+'Cost and Benefit Parameters'!$C$41)^BE$6</f>
        <v>6053823.0640290417</v>
      </c>
      <c r="BF296" s="1" t="str">
        <f>IF(BF273="","",'Cost and Benefit Parameters'!$N$29)</f>
        <v/>
      </c>
      <c r="BG296" s="1" t="str">
        <f>IF(BG273="","",'Cost and Benefit Parameters'!$N$29)</f>
        <v/>
      </c>
      <c r="BH296" s="1" t="str">
        <f>IF(BH273="","",'Cost and Benefit Parameters'!$N$29)</f>
        <v/>
      </c>
      <c r="BI296" s="1" t="str">
        <f>IF(BI273="","",'Cost and Benefit Parameters'!$N$29)</f>
        <v/>
      </c>
      <c r="BJ296" s="1" t="str">
        <f>IF(BJ273="","",'Cost and Benefit Parameters'!$N$29)</f>
        <v/>
      </c>
      <c r="BK296" s="1" t="str">
        <f>IF(BK273="","",'Cost and Benefit Parameters'!$N$29)</f>
        <v/>
      </c>
      <c r="BL296" s="1" t="str">
        <f>IF(BL273="","",'Cost and Benefit Parameters'!$N$29)</f>
        <v/>
      </c>
      <c r="BM296" s="1" t="str">
        <f>IF(BM273="","",'Cost and Benefit Parameters'!$N$29)</f>
        <v/>
      </c>
      <c r="BN296" s="1" t="str">
        <f>IF(BN273="","",'Cost and Benefit Parameters'!$N$29)</f>
        <v/>
      </c>
    </row>
    <row r="297" spans="1:66" x14ac:dyDescent="0.55000000000000004">
      <c r="A297" s="639"/>
      <c r="B297" t="s">
        <v>478</v>
      </c>
      <c r="H297" s="1" t="str">
        <f>IF(H274="","",'Cost and Benefit Parameters'!$N$29)</f>
        <v/>
      </c>
      <c r="I297" s="1" t="str">
        <f>IF(I274="","",'Cost and Benefit Parameters'!$N$29)</f>
        <v/>
      </c>
      <c r="J297" s="1" t="str">
        <f>IF(J274="","",'Cost and Benefit Parameters'!$N$29)</f>
        <v/>
      </c>
      <c r="K297" s="1" t="str">
        <f>IF(K274="","",'Cost and Benefit Parameters'!$N$29)</f>
        <v/>
      </c>
      <c r="L297" s="1" t="str">
        <f>IF(L274="","",'Cost and Benefit Parameters'!$N$29)</f>
        <v/>
      </c>
      <c r="M297" s="1" t="str">
        <f>IF(M274="","",'Cost and Benefit Parameters'!$N$29)</f>
        <v/>
      </c>
      <c r="N297" s="1" t="str">
        <f>IF(N274="","",'Cost and Benefit Parameters'!$N$29)</f>
        <v/>
      </c>
      <c r="O297" s="1" t="str">
        <f>IF(O274="","",'Cost and Benefit Parameters'!$N$29)</f>
        <v/>
      </c>
      <c r="P297" s="1" t="str">
        <f>IF(P274="","",'Cost and Benefit Parameters'!$N$29)</f>
        <v/>
      </c>
      <c r="Q297" s="1" t="str">
        <f>IF(Q274="","",'Cost and Benefit Parameters'!$N$29)</f>
        <v/>
      </c>
      <c r="R297" s="1" t="str">
        <f>IF(R274="","",'Cost and Benefit Parameters'!$N$29)</f>
        <v/>
      </c>
      <c r="S297" s="1">
        <f>Cohort_CF!S295*Mincers!C$45*(1+'Cost and Benefit Parameters'!$C$41)^S$6</f>
        <v>2237715.54324078</v>
      </c>
      <c r="T297" s="1">
        <f>Cohort_CF!T295*Mincers!D$45*(1+'Cost and Benefit Parameters'!$C$41)^T$6</f>
        <v>2324521.7081301585</v>
      </c>
      <c r="U297" s="1">
        <f>Cohort_CF!U295*Mincers!E$45*(1+'Cost and Benefit Parameters'!$C$41)^U$6</f>
        <v>2413246.9024469042</v>
      </c>
      <c r="V297" s="1">
        <f>Cohort_CF!V295*Mincers!F$45*(1+'Cost and Benefit Parameters'!$C$41)^V$6</f>
        <v>2503855.9044266334</v>
      </c>
      <c r="W297" s="1">
        <f>Cohort_CF!W295*Mincers!G$45*(1+'Cost and Benefit Parameters'!$C$41)^W$6</f>
        <v>2612194.5914631886</v>
      </c>
      <c r="X297" s="1">
        <f>Cohort_CF!X295*Mincers!H$45*(1+'Cost and Benefit Parameters'!$C$41)^X$6</f>
        <v>2705399.2810039101</v>
      </c>
      <c r="Y297" s="1">
        <f>Cohort_CF!Y295*Mincers!I$45*(1+'Cost and Benefit Parameters'!$C$41)^Y$6</f>
        <v>2800248.9169795327</v>
      </c>
      <c r="Z297" s="1">
        <f>Cohort_CF!Z295*Mincers!J$45*(1+'Cost and Benefit Parameters'!$C$41)^Z$6</f>
        <v>2896685.3901533759</v>
      </c>
      <c r="AA297" s="1">
        <f>Cohort_CF!AA295*Mincers!K$45*(1+'Cost and Benefit Parameters'!$C$41)^AA$6</f>
        <v>2994645.6677369382</v>
      </c>
      <c r="AB297" s="1">
        <f>Cohort_CF!AB295*Mincers!L$45*(1+'Cost and Benefit Parameters'!$C$41)^AB$6</f>
        <v>3094061.7776635955</v>
      </c>
      <c r="AC297" s="1">
        <f>Cohort_CF!AC295*Mincers!M$45*(1+'Cost and Benefit Parameters'!$C$41)^AC$6</f>
        <v>3194860.8073866987</v>
      </c>
      <c r="AD297" s="1">
        <f>Cohort_CF!AD295*Mincers!N$45*(1+'Cost and Benefit Parameters'!$C$41)^AD$6</f>
        <v>3296964.9176974413</v>
      </c>
      <c r="AE297" s="1">
        <f>Cohort_CF!AE295*Mincers!O$45*(1+'Cost and Benefit Parameters'!$C$41)^AE$6</f>
        <v>3400291.3720104331</v>
      </c>
      <c r="AF297" s="1">
        <f>Cohort_CF!AF295*Mincers!P$45*(1+'Cost and Benefit Parameters'!$C$41)^AF$6</f>
        <v>3504752.5815137513</v>
      </c>
      <c r="AG297" s="1">
        <f>Cohort_CF!AG295*Mincers!Q$45*(1+'Cost and Benefit Parameters'!$C$41)^AG$6</f>
        <v>3610256.1665251292</v>
      </c>
      <c r="AH297" s="1">
        <f>Cohort_CF!AH295*Mincers!R$45*(1+'Cost and Benefit Parameters'!$C$41)^AH$6</f>
        <v>3716705.0343381483</v>
      </c>
      <c r="AI297" s="1">
        <f>Cohort_CF!AI295*Mincers!S$45*(1+'Cost and Benefit Parameters'!$C$41)^AI$6</f>
        <v>3823997.4737801342</v>
      </c>
      <c r="AJ297" s="1">
        <f>Cohort_CF!AJ295*Mincers!T$45*(1+'Cost and Benefit Parameters'!$C$41)^AJ$6</f>
        <v>3932027.2666398087</v>
      </c>
      <c r="AK297" s="1">
        <f>Cohort_CF!AK295*Mincers!U$45*(1+'Cost and Benefit Parameters'!$C$41)^AK$6</f>
        <v>4040683.8160548373</v>
      </c>
      <c r="AL297" s="1">
        <f>Cohort_CF!AL295*Mincers!V$45*(1+'Cost and Benefit Parameters'!$C$41)^AL$6</f>
        <v>4149852.2918804521</v>
      </c>
      <c r="AM297" s="1">
        <f>Cohort_CF!AM295*Mincers!W$45*(1+'Cost and Benefit Parameters'!$C$41)^AM$6</f>
        <v>4259413.7929882016</v>
      </c>
      <c r="AN297" s="1">
        <f>Cohort_CF!AN295*Mincers!X$45*(1+'Cost and Benefit Parameters'!$C$41)^AN$6</f>
        <v>4369245.5263708001</v>
      </c>
      <c r="AO297" s="1">
        <f>Cohort_CF!AO295*Mincers!Y$45*(1+'Cost and Benefit Parameters'!$C$41)^AO$6</f>
        <v>4479221.0028536944</v>
      </c>
      <c r="AP297" s="1">
        <f>Cohort_CF!AP295*Mincers!Z$45*(1+'Cost and Benefit Parameters'!$C$41)^AP$6</f>
        <v>4589210.2491385648</v>
      </c>
      <c r="AQ297" s="1">
        <f>Cohort_CF!AQ295*Mincers!AA$45*(1+'Cost and Benefit Parameters'!$C$41)^AQ$6</f>
        <v>4699080.0358270658</v>
      </c>
      <c r="AR297" s="1">
        <f>Cohort_CF!AR295*Mincers!AB$45*(1+'Cost and Benefit Parameters'!$C$41)^AR$6</f>
        <v>4808694.120996031</v>
      </c>
      <c r="AS297" s="1">
        <f>Cohort_CF!AS295*Mincers!AC$45*(1+'Cost and Benefit Parameters'!$C$41)^AS$6</f>
        <v>4917913.5088192932</v>
      </c>
      <c r="AT297" s="1">
        <f>Cohort_CF!AT295*Mincers!AD$45*(1+'Cost and Benefit Parameters'!$C$41)^AT$6</f>
        <v>5026596.7226543147</v>
      </c>
      <c r="AU297" s="1">
        <f>Cohort_CF!AU295*Mincers!AE$45*(1+'Cost and Benefit Parameters'!$C$41)^AU$6</f>
        <v>5134600.0919374237</v>
      </c>
      <c r="AV297" s="1">
        <f>Cohort_CF!AV295*Mincers!AF$45*(1+'Cost and Benefit Parameters'!$C$41)^AV$6</f>
        <v>5241778.0521569718</v>
      </c>
      <c r="AW297" s="1">
        <f>Cohort_CF!AW295*Mincers!AG$45*(1+'Cost and Benefit Parameters'!$C$41)^AW$6</f>
        <v>5347983.457102715</v>
      </c>
      <c r="AX297" s="1">
        <f>Cohort_CF!AX295*Mincers!AH$45*(1+'Cost and Benefit Parameters'!$C$41)^AX$6</f>
        <v>5453067.9025192717</v>
      </c>
      <c r="AY297" s="1">
        <f>Cohort_CF!AY295*Mincers!AI$45*(1+'Cost and Benefit Parameters'!$C$41)^AY$6</f>
        <v>5556882.0602255063</v>
      </c>
      <c r="AZ297" s="1">
        <f>Cohort_CF!AZ295*Mincers!AJ$45*(1+'Cost and Benefit Parameters'!$C$41)^AZ$6</f>
        <v>5659276.021697348</v>
      </c>
      <c r="BA297" s="1">
        <f>Cohort_CF!BA295*Mincers!AK$45*(1+'Cost and Benefit Parameters'!$C$41)^BA$6</f>
        <v>5760099.6500519235</v>
      </c>
      <c r="BB297" s="1">
        <f>Cohort_CF!BB295*Mincers!AL$45*(1+'Cost and Benefit Parameters'!$C$41)^BB$6</f>
        <v>5859202.939314574</v>
      </c>
      <c r="BC297" s="1">
        <f>Cohort_CF!BC295*Mincers!AM$45*(1+'Cost and Benefit Parameters'!$C$41)^BC$6</f>
        <v>5956436.3797983378</v>
      </c>
      <c r="BD297" s="1">
        <f>Cohort_CF!BD295*Mincers!AN$45*(1+'Cost and Benefit Parameters'!$C$41)^BD$6</f>
        <v>6051651.3283788711</v>
      </c>
      <c r="BE297" s="1">
        <f>Cohort_CF!BE295*Mincers!AO$45*(1+'Cost and Benefit Parameters'!$C$41)^BE$6</f>
        <v>6144700.3824050706</v>
      </c>
      <c r="BF297" s="1">
        <f>Cohort_CF!BF295*Mincers!AP$45*(1+'Cost and Benefit Parameters'!$C$41)^BF$6</f>
        <v>6235437.7559499135</v>
      </c>
      <c r="BG297" s="1" t="str">
        <f>IF(BG274="","",'Cost and Benefit Parameters'!$N$29)</f>
        <v/>
      </c>
      <c r="BH297" s="1" t="str">
        <f>IF(BH274="","",'Cost and Benefit Parameters'!$N$29)</f>
        <v/>
      </c>
      <c r="BI297" s="1" t="str">
        <f>IF(BI274="","",'Cost and Benefit Parameters'!$N$29)</f>
        <v/>
      </c>
      <c r="BJ297" s="1" t="str">
        <f>IF(BJ274="","",'Cost and Benefit Parameters'!$N$29)</f>
        <v/>
      </c>
      <c r="BK297" s="1" t="str">
        <f>IF(BK274="","",'Cost and Benefit Parameters'!$N$29)</f>
        <v/>
      </c>
      <c r="BL297" s="1" t="str">
        <f>IF(BL274="","",'Cost and Benefit Parameters'!$N$29)</f>
        <v/>
      </c>
      <c r="BM297" s="1" t="str">
        <f>IF(BM274="","",'Cost and Benefit Parameters'!$N$29)</f>
        <v/>
      </c>
      <c r="BN297" s="1" t="str">
        <f>IF(BN274="","",'Cost and Benefit Parameters'!$N$29)</f>
        <v/>
      </c>
    </row>
    <row r="298" spans="1:66" x14ac:dyDescent="0.55000000000000004">
      <c r="A298" s="639"/>
      <c r="B298" t="s">
        <v>479</v>
      </c>
      <c r="H298" s="1" t="str">
        <f>IF(H275="","",'Cost and Benefit Parameters'!$N$29)</f>
        <v/>
      </c>
      <c r="I298" s="1" t="str">
        <f>IF(I275="","",'Cost and Benefit Parameters'!$N$29)</f>
        <v/>
      </c>
      <c r="J298" s="1" t="str">
        <f>IF(J275="","",'Cost and Benefit Parameters'!$N$29)</f>
        <v/>
      </c>
      <c r="K298" s="1" t="str">
        <f>IF(K275="","",'Cost and Benefit Parameters'!$N$29)</f>
        <v/>
      </c>
      <c r="L298" s="1" t="str">
        <f>IF(L275="","",'Cost and Benefit Parameters'!$N$29)</f>
        <v/>
      </c>
      <c r="M298" s="1" t="str">
        <f>IF(M275="","",'Cost and Benefit Parameters'!$N$29)</f>
        <v/>
      </c>
      <c r="N298" s="1" t="str">
        <f>IF(N275="","",'Cost and Benefit Parameters'!$N$29)</f>
        <v/>
      </c>
      <c r="O298" s="1" t="str">
        <f>IF(O275="","",'Cost and Benefit Parameters'!$N$29)</f>
        <v/>
      </c>
      <c r="P298" s="1" t="str">
        <f>IF(P275="","",'Cost and Benefit Parameters'!$N$29)</f>
        <v/>
      </c>
      <c r="Q298" s="1" t="str">
        <f>IF(Q275="","",'Cost and Benefit Parameters'!$N$29)</f>
        <v/>
      </c>
      <c r="R298" s="1" t="str">
        <f>IF(R275="","",'Cost and Benefit Parameters'!$N$29)</f>
        <v/>
      </c>
      <c r="S298" s="1" t="str">
        <f>IF(S275="","",'Cost and Benefit Parameters'!$N$29)</f>
        <v/>
      </c>
      <c r="T298" s="1">
        <f>Cohort_CF!T296*Mincers!C$45*(1+'Cost and Benefit Parameters'!$C$41)^T$6</f>
        <v>2304847.0095380037</v>
      </c>
      <c r="U298" s="1">
        <f>Cohort_CF!U296*Mincers!D$45*(1+'Cost and Benefit Parameters'!$C$41)^U$6</f>
        <v>2394257.3593740636</v>
      </c>
      <c r="V298" s="1">
        <f>Cohort_CF!V296*Mincers!E$45*(1+'Cost and Benefit Parameters'!$C$41)^V$6</f>
        <v>2485644.3095203107</v>
      </c>
      <c r="W298" s="1">
        <f>Cohort_CF!W296*Mincers!F$45*(1+'Cost and Benefit Parameters'!$C$41)^W$6</f>
        <v>2578971.5815594327</v>
      </c>
      <c r="X298" s="1">
        <f>Cohort_CF!X296*Mincers!G$45*(1+'Cost and Benefit Parameters'!$C$41)^X$6</f>
        <v>2690560.4292070842</v>
      </c>
      <c r="Y298" s="1">
        <f>Cohort_CF!Y296*Mincers!H$45*(1+'Cost and Benefit Parameters'!$C$41)^Y$6</f>
        <v>2786561.2594340276</v>
      </c>
      <c r="Z298" s="1">
        <f>Cohort_CF!Z296*Mincers!I$45*(1+'Cost and Benefit Parameters'!$C$41)^Z$6</f>
        <v>2884256.3844889188</v>
      </c>
      <c r="AA298" s="1">
        <f>Cohort_CF!AA296*Mincers!J$45*(1+'Cost and Benefit Parameters'!$C$41)^AA$6</f>
        <v>2983585.9518579771</v>
      </c>
      <c r="AB298" s="1">
        <f>Cohort_CF!AB296*Mincers!K$45*(1+'Cost and Benefit Parameters'!$C$41)^AB$6</f>
        <v>3084485.0377690466</v>
      </c>
      <c r="AC298" s="1">
        <f>Cohort_CF!AC296*Mincers!L$45*(1+'Cost and Benefit Parameters'!$C$41)^AC$6</f>
        <v>3186883.6309935036</v>
      </c>
      <c r="AD298" s="1">
        <f>Cohort_CF!AD296*Mincers!M$45*(1+'Cost and Benefit Parameters'!$C$41)^AD$6</f>
        <v>3290706.6316082994</v>
      </c>
      <c r="AE298" s="1">
        <f>Cohort_CF!AE296*Mincers!N$45*(1+'Cost and Benefit Parameters'!$C$41)^AE$6</f>
        <v>3395873.8652283642</v>
      </c>
      <c r="AF298" s="1">
        <f>Cohort_CF!AF296*Mincers!O$45*(1+'Cost and Benefit Parameters'!$C$41)^AF$6</f>
        <v>3502300.1131707467</v>
      </c>
      <c r="AG298" s="1">
        <f>Cohort_CF!AG296*Mincers!P$45*(1+'Cost and Benefit Parameters'!$C$41)^AG$6</f>
        <v>3609895.1589591634</v>
      </c>
      <c r="AH298" s="1">
        <f>Cohort_CF!AH296*Mincers!Q$45*(1+'Cost and Benefit Parameters'!$C$41)^AH$6</f>
        <v>3718563.8515208829</v>
      </c>
      <c r="AI298" s="1">
        <f>Cohort_CF!AI296*Mincers!R$45*(1+'Cost and Benefit Parameters'!$C$41)^AI$6</f>
        <v>3828206.1853682925</v>
      </c>
      <c r="AJ298" s="1">
        <f>Cohort_CF!AJ296*Mincers!S$45*(1+'Cost and Benefit Parameters'!$C$41)^AJ$6</f>
        <v>3938717.3979935385</v>
      </c>
      <c r="AK298" s="1">
        <f>Cohort_CF!AK296*Mincers!T$45*(1+'Cost and Benefit Parameters'!$C$41)^AK$6</f>
        <v>4049988.084639004</v>
      </c>
      <c r="AL298" s="1">
        <f>Cohort_CF!AL296*Mincers!U$45*(1+'Cost and Benefit Parameters'!$C$41)^AL$6</f>
        <v>4161904.3305364815</v>
      </c>
      <c r="AM298" s="1">
        <f>Cohort_CF!AM296*Mincers!V$45*(1+'Cost and Benefit Parameters'!$C$41)^AM$6</f>
        <v>4274347.8606368657</v>
      </c>
      <c r="AN298" s="1">
        <f>Cohort_CF!AN296*Mincers!W$45*(1+'Cost and Benefit Parameters'!$C$41)^AN$6</f>
        <v>4387196.2067778474</v>
      </c>
      <c r="AO298" s="1">
        <f>Cohort_CF!AO296*Mincers!X$45*(1+'Cost and Benefit Parameters'!$C$41)^AO$6</f>
        <v>4500322.8921619253</v>
      </c>
      <c r="AP298" s="1">
        <f>Cohort_CF!AP296*Mincers!Y$45*(1+'Cost and Benefit Parameters'!$C$41)^AP$6</f>
        <v>4613597.6329393052</v>
      </c>
      <c r="AQ298" s="1">
        <f>Cohort_CF!AQ296*Mincers!Z$45*(1+'Cost and Benefit Parameters'!$C$41)^AQ$6</f>
        <v>4726886.5566127207</v>
      </c>
      <c r="AR298" s="1">
        <f>Cohort_CF!AR296*Mincers!AA$45*(1+'Cost and Benefit Parameters'!$C$41)^AR$6</f>
        <v>4840052.4369018776</v>
      </c>
      <c r="AS298" s="1">
        <f>Cohort_CF!AS296*Mincers!AB$45*(1+'Cost and Benefit Parameters'!$C$41)^AS$6</f>
        <v>4952954.9446259132</v>
      </c>
      <c r="AT298" s="1">
        <f>Cohort_CF!AT296*Mincers!AC$45*(1+'Cost and Benefit Parameters'!$C$41)^AT$6</f>
        <v>5065450.9140838711</v>
      </c>
      <c r="AU298" s="1">
        <f>Cohort_CF!AU296*Mincers!AD$45*(1+'Cost and Benefit Parameters'!$C$41)^AU$6</f>
        <v>5177394.6243339442</v>
      </c>
      <c r="AV298" s="1">
        <f>Cohort_CF!AV296*Mincers!AE$45*(1+'Cost and Benefit Parameters'!$C$41)^AV$6</f>
        <v>5288638.0946955467</v>
      </c>
      <c r="AW298" s="1">
        <f>Cohort_CF!AW296*Mincers!AF$45*(1+'Cost and Benefit Parameters'!$C$41)^AW$6</f>
        <v>5399031.3937216811</v>
      </c>
      <c r="AX298" s="1">
        <f>Cohort_CF!AX296*Mincers!AG$45*(1+'Cost and Benefit Parameters'!$C$41)^AX$6</f>
        <v>5508422.9608157966</v>
      </c>
      <c r="AY298" s="1">
        <f>Cohort_CF!AY296*Mincers!AH$45*(1+'Cost and Benefit Parameters'!$C$41)^AY$6</f>
        <v>5616659.9395948499</v>
      </c>
      <c r="AZ298" s="1">
        <f>Cohort_CF!AZ296*Mincers!AI$45*(1+'Cost and Benefit Parameters'!$C$41)^AZ$6</f>
        <v>5723588.5220322711</v>
      </c>
      <c r="BA298" s="1">
        <f>Cohort_CF!BA296*Mincers!AJ$45*(1+'Cost and Benefit Parameters'!$C$41)^BA$6</f>
        <v>5829054.3023482691</v>
      </c>
      <c r="BB298" s="1">
        <f>Cohort_CF!BB296*Mincers!AK$45*(1+'Cost and Benefit Parameters'!$C$41)^BB$6</f>
        <v>5932902.6395534808</v>
      </c>
      <c r="BC298" s="1">
        <f>Cohort_CF!BC296*Mincers!AL$45*(1+'Cost and Benefit Parameters'!$C$41)^BC$6</f>
        <v>6034979.0274940105</v>
      </c>
      <c r="BD298" s="1">
        <f>Cohort_CF!BD296*Mincers!AM$45*(1+'Cost and Benefit Parameters'!$C$41)^BD$6</f>
        <v>6135129.4711922882</v>
      </c>
      <c r="BE298" s="1">
        <f>Cohort_CF!BE296*Mincers!AN$45*(1+'Cost and Benefit Parameters'!$C$41)^BE$6</f>
        <v>6233200.8682302367</v>
      </c>
      <c r="BF298" s="1">
        <f>Cohort_CF!BF296*Mincers!AO$45*(1+'Cost and Benefit Parameters'!$C$41)^BF$6</f>
        <v>6329041.3938772231</v>
      </c>
      <c r="BG298" s="1">
        <f>Cohort_CF!BG296*Mincers!AP$45*(1+'Cost and Benefit Parameters'!$C$41)^BG$6</f>
        <v>6422500.8886284092</v>
      </c>
      <c r="BH298" s="1" t="str">
        <f>IF(BH275="","",'Cost and Benefit Parameters'!$N$29)</f>
        <v/>
      </c>
      <c r="BI298" s="1" t="str">
        <f>IF(BI275="","",'Cost and Benefit Parameters'!$N$29)</f>
        <v/>
      </c>
      <c r="BJ298" s="1" t="str">
        <f>IF(BJ275="","",'Cost and Benefit Parameters'!$N$29)</f>
        <v/>
      </c>
      <c r="BK298" s="1" t="str">
        <f>IF(BK275="","",'Cost and Benefit Parameters'!$N$29)</f>
        <v/>
      </c>
      <c r="BL298" s="1" t="str">
        <f>IF(BL275="","",'Cost and Benefit Parameters'!$N$29)</f>
        <v/>
      </c>
      <c r="BM298" s="1" t="str">
        <f>IF(BM275="","",'Cost and Benefit Parameters'!$N$29)</f>
        <v/>
      </c>
      <c r="BN298" s="1" t="str">
        <f>IF(BN275="","",'Cost and Benefit Parameters'!$N$29)</f>
        <v/>
      </c>
    </row>
    <row r="299" spans="1:66" x14ac:dyDescent="0.55000000000000004">
      <c r="A299" s="639"/>
      <c r="B299" t="s">
        <v>480</v>
      </c>
      <c r="H299" s="1" t="str">
        <f>IF(H276="","",'Cost and Benefit Parameters'!$N$29)</f>
        <v/>
      </c>
      <c r="I299" s="1" t="str">
        <f>IF(I276="","",'Cost and Benefit Parameters'!$N$29)</f>
        <v/>
      </c>
      <c r="J299" s="1" t="str">
        <f>IF(J276="","",'Cost and Benefit Parameters'!$N$29)</f>
        <v/>
      </c>
      <c r="K299" s="1" t="str">
        <f>IF(K276="","",'Cost and Benefit Parameters'!$N$29)</f>
        <v/>
      </c>
      <c r="L299" s="1" t="str">
        <f>IF(L276="","",'Cost and Benefit Parameters'!$N$29)</f>
        <v/>
      </c>
      <c r="M299" s="1" t="str">
        <f>IF(M276="","",'Cost and Benefit Parameters'!$N$29)</f>
        <v/>
      </c>
      <c r="N299" s="1" t="str">
        <f>IF(N276="","",'Cost and Benefit Parameters'!$N$29)</f>
        <v/>
      </c>
      <c r="O299" s="1" t="str">
        <f>IF(O276="","",'Cost and Benefit Parameters'!$N$29)</f>
        <v/>
      </c>
      <c r="P299" s="1" t="str">
        <f>IF(P276="","",'Cost and Benefit Parameters'!$N$29)</f>
        <v/>
      </c>
      <c r="Q299" s="1" t="str">
        <f>IF(Q276="","",'Cost and Benefit Parameters'!$N$29)</f>
        <v/>
      </c>
      <c r="R299" s="1" t="str">
        <f>IF(R276="","",'Cost and Benefit Parameters'!$N$29)</f>
        <v/>
      </c>
      <c r="S299" s="1" t="str">
        <f>IF(S276="","",'Cost and Benefit Parameters'!$N$29)</f>
        <v/>
      </c>
      <c r="T299" s="1" t="str">
        <f>IF(T276="","",'Cost and Benefit Parameters'!$N$29)</f>
        <v/>
      </c>
      <c r="U299" s="1">
        <f>Cohort_CF!U297*Mincers!C$45*(1+'Cost and Benefit Parameters'!$C$41)^U$6</f>
        <v>2373992.4198241439</v>
      </c>
      <c r="V299" s="1">
        <f>Cohort_CF!V297*Mincers!D$45*(1+'Cost and Benefit Parameters'!$C$41)^V$6</f>
        <v>2466085.0801552846</v>
      </c>
      <c r="W299" s="1">
        <f>Cohort_CF!W297*Mincers!E$45*(1+'Cost and Benefit Parameters'!$C$41)^W$6</f>
        <v>2560213.6388059203</v>
      </c>
      <c r="X299" s="1">
        <f>Cohort_CF!X297*Mincers!F$45*(1+'Cost and Benefit Parameters'!$C$41)^X$6</f>
        <v>2656340.7290062155</v>
      </c>
      <c r="Y299" s="1">
        <f>Cohort_CF!Y297*Mincers!G$45*(1+'Cost and Benefit Parameters'!$C$41)^Y$6</f>
        <v>2771277.2420832966</v>
      </c>
      <c r="Z299" s="1">
        <f>Cohort_CF!Z297*Mincers!H$45*(1+'Cost and Benefit Parameters'!$C$41)^Z$6</f>
        <v>2870158.0972170485</v>
      </c>
      <c r="AA299" s="1">
        <f>Cohort_CF!AA297*Mincers!I$45*(1+'Cost and Benefit Parameters'!$C$41)^AA$6</f>
        <v>2970784.0760235856</v>
      </c>
      <c r="AB299" s="1">
        <f>Cohort_CF!AB297*Mincers!J$45*(1+'Cost and Benefit Parameters'!$C$41)^AB$6</f>
        <v>3073093.5304137166</v>
      </c>
      <c r="AC299" s="1">
        <f>Cohort_CF!AC297*Mincers!K$45*(1+'Cost and Benefit Parameters'!$C$41)^AC$6</f>
        <v>3177019.5889021182</v>
      </c>
      <c r="AD299" s="1">
        <f>Cohort_CF!AD297*Mincers!L$45*(1+'Cost and Benefit Parameters'!$C$41)^AD$6</f>
        <v>3282490.139923308</v>
      </c>
      <c r="AE299" s="1">
        <f>Cohort_CF!AE297*Mincers!M$45*(1+'Cost and Benefit Parameters'!$C$41)^AE$6</f>
        <v>3389427.8305565482</v>
      </c>
      <c r="AF299" s="1">
        <f>Cohort_CF!AF297*Mincers!N$45*(1+'Cost and Benefit Parameters'!$C$41)^AF$6</f>
        <v>3497750.0811852161</v>
      </c>
      <c r="AG299" s="1">
        <f>Cohort_CF!AG297*Mincers!O$45*(1+'Cost and Benefit Parameters'!$C$41)^AG$6</f>
        <v>3607369.1165658687</v>
      </c>
      <c r="AH299" s="1">
        <f>Cohort_CF!AH297*Mincers!P$45*(1+'Cost and Benefit Parameters'!$C$41)^AH$6</f>
        <v>3718192.0137279383</v>
      </c>
      <c r="AI299" s="1">
        <f>Cohort_CF!AI297*Mincers!Q$45*(1+'Cost and Benefit Parameters'!$C$41)^AI$6</f>
        <v>3830120.767066509</v>
      </c>
      <c r="AJ299" s="1">
        <f>Cohort_CF!AJ297*Mincers!R$45*(1+'Cost and Benefit Parameters'!$C$41)^AJ$6</f>
        <v>3943052.3709293413</v>
      </c>
      <c r="AK299" s="1">
        <f>Cohort_CF!AK297*Mincers!S$45*(1+'Cost and Benefit Parameters'!$C$41)^AK$6</f>
        <v>4056878.9199333452</v>
      </c>
      <c r="AL299" s="1">
        <f>Cohort_CF!AL297*Mincers!T$45*(1+'Cost and Benefit Parameters'!$C$41)^AL$6</f>
        <v>4171487.7271781731</v>
      </c>
      <c r="AM299" s="1">
        <f>Cohort_CF!AM297*Mincers!U$45*(1+'Cost and Benefit Parameters'!$C$41)^AM$6</f>
        <v>4286761.4604525762</v>
      </c>
      <c r="AN299" s="1">
        <f>Cohort_CF!AN297*Mincers!V$45*(1+'Cost and Benefit Parameters'!$C$41)^AN$6</f>
        <v>4402578.296455971</v>
      </c>
      <c r="AO299" s="1">
        <f>Cohort_CF!AO297*Mincers!W$45*(1+'Cost and Benefit Parameters'!$C$41)^AO$6</f>
        <v>4518812.0929811839</v>
      </c>
      <c r="AP299" s="1">
        <f>Cohort_CF!AP297*Mincers!X$45*(1+'Cost and Benefit Parameters'!$C$41)^AP$6</f>
        <v>4635332.5789267831</v>
      </c>
      <c r="AQ299" s="1">
        <f>Cohort_CF!AQ297*Mincers!Y$45*(1+'Cost and Benefit Parameters'!$C$41)^AQ$6</f>
        <v>4752005.5619274834</v>
      </c>
      <c r="AR299" s="1">
        <f>Cohort_CF!AR297*Mincers!Z$45*(1+'Cost and Benefit Parameters'!$C$41)^AR$6</f>
        <v>4868693.1533111027</v>
      </c>
      <c r="AS299" s="1">
        <f>Cohort_CF!AS297*Mincers!AA$45*(1+'Cost and Benefit Parameters'!$C$41)^AS$6</f>
        <v>4985254.0100089349</v>
      </c>
      <c r="AT299" s="1">
        <f>Cohort_CF!AT297*Mincers!AB$45*(1+'Cost and Benefit Parameters'!$C$41)^AT$6</f>
        <v>5101543.5929646892</v>
      </c>
      <c r="AU299" s="1">
        <f>Cohort_CF!AU297*Mincers!AC$45*(1+'Cost and Benefit Parameters'!$C$41)^AU$6</f>
        <v>5217414.4415063877</v>
      </c>
      <c r="AV299" s="1">
        <f>Cohort_CF!AV297*Mincers!AD$45*(1+'Cost and Benefit Parameters'!$C$41)^AV$6</f>
        <v>5332716.4630639637</v>
      </c>
      <c r="AW299" s="1">
        <f>Cohort_CF!AW297*Mincers!AE$45*(1+'Cost and Benefit Parameters'!$C$41)^AW$6</f>
        <v>5447297.2375364127</v>
      </c>
      <c r="AX299" s="1">
        <f>Cohort_CF!AX297*Mincers!AF$45*(1+'Cost and Benefit Parameters'!$C$41)^AX$6</f>
        <v>5561002.3355333302</v>
      </c>
      <c r="AY299" s="1">
        <f>Cohort_CF!AY297*Mincers!AG$45*(1+'Cost and Benefit Parameters'!$C$41)^AY$6</f>
        <v>5673675.6496402705</v>
      </c>
      <c r="AZ299" s="1">
        <f>Cohort_CF!AZ297*Mincers!AH$45*(1+'Cost and Benefit Parameters'!$C$41)^AZ$6</f>
        <v>5785159.7377826953</v>
      </c>
      <c r="BA299" s="1">
        <f>Cohort_CF!BA297*Mincers!AI$45*(1+'Cost and Benefit Parameters'!$C$41)^BA$6</f>
        <v>5895296.1776932403</v>
      </c>
      <c r="BB299" s="1">
        <f>Cohort_CF!BB297*Mincers!AJ$45*(1+'Cost and Benefit Parameters'!$C$41)^BB$6</f>
        <v>6003925.9314187169</v>
      </c>
      <c r="BC299" s="1">
        <f>Cohort_CF!BC297*Mincers!AK$45*(1+'Cost and Benefit Parameters'!$C$41)^BC$6</f>
        <v>6110889.7187400842</v>
      </c>
      <c r="BD299" s="1">
        <f>Cohort_CF!BD297*Mincers!AL$45*(1+'Cost and Benefit Parameters'!$C$41)^BD$6</f>
        <v>6216028.3983188309</v>
      </c>
      <c r="BE299" s="1">
        <f>Cohort_CF!BE297*Mincers!AM$45*(1+'Cost and Benefit Parameters'!$C$41)^BE$6</f>
        <v>6319183.355328057</v>
      </c>
      <c r="BF299" s="1">
        <f>Cohort_CF!BF297*Mincers!AN$45*(1+'Cost and Benefit Parameters'!$C$41)^BF$6</f>
        <v>6420196.8942771442</v>
      </c>
      <c r="BG299" s="1">
        <f>Cohort_CF!BG297*Mincers!AO$45*(1+'Cost and Benefit Parameters'!$C$41)^BG$6</f>
        <v>6518912.635693538</v>
      </c>
      <c r="BH299" s="1">
        <f>Cohort_CF!BH297*Mincers!AP$45*(1+'Cost and Benefit Parameters'!$C$41)^BH$6</f>
        <v>6615175.9152872628</v>
      </c>
      <c r="BI299" s="1" t="str">
        <f>IF(BI276="","",'Cost and Benefit Parameters'!$N$29)</f>
        <v/>
      </c>
      <c r="BJ299" s="1" t="str">
        <f>IF(BJ276="","",'Cost and Benefit Parameters'!$N$29)</f>
        <v/>
      </c>
      <c r="BK299" s="1" t="str">
        <f>IF(BK276="","",'Cost and Benefit Parameters'!$N$29)</f>
        <v/>
      </c>
      <c r="BL299" s="1" t="str">
        <f>IF(BL276="","",'Cost and Benefit Parameters'!$N$29)</f>
        <v/>
      </c>
      <c r="BM299" s="1" t="str">
        <f>IF(BM276="","",'Cost and Benefit Parameters'!$N$29)</f>
        <v/>
      </c>
      <c r="BN299" s="1" t="str">
        <f>IF(BN276="","",'Cost and Benefit Parameters'!$N$29)</f>
        <v/>
      </c>
    </row>
    <row r="300" spans="1:66" x14ac:dyDescent="0.55000000000000004">
      <c r="A300" s="639"/>
      <c r="B300" t="s">
        <v>481</v>
      </c>
      <c r="H300" s="1" t="str">
        <f>IF(H277="","",'Cost and Benefit Parameters'!$N$29)</f>
        <v/>
      </c>
      <c r="I300" s="1" t="str">
        <f>IF(I277="","",'Cost and Benefit Parameters'!$N$29)</f>
        <v/>
      </c>
      <c r="J300" s="1" t="str">
        <f>IF(J277="","",'Cost and Benefit Parameters'!$N$29)</f>
        <v/>
      </c>
      <c r="K300" s="1" t="str">
        <f>IF(K277="","",'Cost and Benefit Parameters'!$N$29)</f>
        <v/>
      </c>
      <c r="L300" s="1" t="str">
        <f>IF(L277="","",'Cost and Benefit Parameters'!$N$29)</f>
        <v/>
      </c>
      <c r="M300" s="1" t="str">
        <f>IF(M277="","",'Cost and Benefit Parameters'!$N$29)</f>
        <v/>
      </c>
      <c r="N300" s="1" t="str">
        <f>IF(N277="","",'Cost and Benefit Parameters'!$N$29)</f>
        <v/>
      </c>
      <c r="O300" s="1" t="str">
        <f>IF(O277="","",'Cost and Benefit Parameters'!$N$29)</f>
        <v/>
      </c>
      <c r="P300" s="1" t="str">
        <f>IF(P277="","",'Cost and Benefit Parameters'!$N$29)</f>
        <v/>
      </c>
      <c r="Q300" s="1" t="str">
        <f>IF(Q277="","",'Cost and Benefit Parameters'!$N$29)</f>
        <v/>
      </c>
      <c r="R300" s="1" t="str">
        <f>IF(R277="","",'Cost and Benefit Parameters'!$N$29)</f>
        <v/>
      </c>
      <c r="S300" s="1" t="str">
        <f>IF(S277="","",'Cost and Benefit Parameters'!$N$29)</f>
        <v/>
      </c>
      <c r="T300" s="1" t="str">
        <f>IF(T277="","",'Cost and Benefit Parameters'!$N$29)</f>
        <v/>
      </c>
      <c r="U300" s="1" t="str">
        <f>IF(U277="","",'Cost and Benefit Parameters'!$N$29)</f>
        <v/>
      </c>
      <c r="V300" s="1">
        <f>Cohort_CF!V298*Mincers!C$45*(1+'Cost and Benefit Parameters'!$C$41)^V$6</f>
        <v>2445212.1924188677</v>
      </c>
      <c r="W300" s="1">
        <f>Cohort_CF!W298*Mincers!D$45*(1+'Cost and Benefit Parameters'!$C$41)^W$6</f>
        <v>2540067.6325599435</v>
      </c>
      <c r="X300" s="1">
        <f>Cohort_CF!X298*Mincers!E$45*(1+'Cost and Benefit Parameters'!$C$41)^X$6</f>
        <v>2637020.0479700975</v>
      </c>
      <c r="Y300" s="1">
        <f>Cohort_CF!Y298*Mincers!F$45*(1+'Cost and Benefit Parameters'!$C$41)^Y$6</f>
        <v>2736030.9508764017</v>
      </c>
      <c r="Z300" s="1">
        <f>Cohort_CF!Z298*Mincers!G$45*(1+'Cost and Benefit Parameters'!$C$41)^Z$6</f>
        <v>2854415.5593457953</v>
      </c>
      <c r="AA300" s="1">
        <f>Cohort_CF!AA298*Mincers!H$45*(1+'Cost and Benefit Parameters'!$C$41)^AA$6</f>
        <v>2956262.8401335594</v>
      </c>
      <c r="AB300" s="1">
        <f>Cohort_CF!AB298*Mincers!I$45*(1+'Cost and Benefit Parameters'!$C$41)^AB$6</f>
        <v>3059907.5983042936</v>
      </c>
      <c r="AC300" s="1">
        <f>Cohort_CF!AC298*Mincers!J$45*(1+'Cost and Benefit Parameters'!$C$41)^AC$6</f>
        <v>3165286.3363261283</v>
      </c>
      <c r="AD300" s="1">
        <f>Cohort_CF!AD298*Mincers!K$45*(1+'Cost and Benefit Parameters'!$C$41)^AD$6</f>
        <v>3272330.176569181</v>
      </c>
      <c r="AE300" s="1">
        <f>Cohort_CF!AE298*Mincers!L$45*(1+'Cost and Benefit Parameters'!$C$41)^AE$6</f>
        <v>3380964.8441210072</v>
      </c>
      <c r="AF300" s="1">
        <f>Cohort_CF!AF298*Mincers!M$45*(1+'Cost and Benefit Parameters'!$C$41)^AF$6</f>
        <v>3491110.6654732451</v>
      </c>
      <c r="AG300" s="1">
        <f>Cohort_CF!AG298*Mincers!N$45*(1+'Cost and Benefit Parameters'!$C$41)^AG$6</f>
        <v>3602682.5836207718</v>
      </c>
      <c r="AH300" s="1">
        <f>Cohort_CF!AH298*Mincers!O$45*(1+'Cost and Benefit Parameters'!$C$41)^AH$6</f>
        <v>3715590.1900628447</v>
      </c>
      <c r="AI300" s="1">
        <f>Cohort_CF!AI298*Mincers!P$45*(1+'Cost and Benefit Parameters'!$C$41)^AI$6</f>
        <v>3829737.7741397759</v>
      </c>
      <c r="AJ300" s="1">
        <f>Cohort_CF!AJ298*Mincers!Q$45*(1+'Cost and Benefit Parameters'!$C$41)^AJ$6</f>
        <v>3945024.3900785046</v>
      </c>
      <c r="AK300" s="1">
        <f>Cohort_CF!AK298*Mincers!R$45*(1+'Cost and Benefit Parameters'!$C$41)^AK$6</f>
        <v>4061343.9420572221</v>
      </c>
      <c r="AL300" s="1">
        <f>Cohort_CF!AL298*Mincers!S$45*(1+'Cost and Benefit Parameters'!$C$41)^AL$6</f>
        <v>4178585.2875313447</v>
      </c>
      <c r="AM300" s="1">
        <f>Cohort_CF!AM298*Mincers!T$45*(1+'Cost and Benefit Parameters'!$C$41)^AM$6</f>
        <v>4296632.3589935182</v>
      </c>
      <c r="AN300" s="1">
        <f>Cohort_CF!AN298*Mincers!U$45*(1+'Cost and Benefit Parameters'!$C$41)^AN$6</f>
        <v>4415364.3042661529</v>
      </c>
      <c r="AO300" s="1">
        <f>Cohort_CF!AO298*Mincers!V$45*(1+'Cost and Benefit Parameters'!$C$41)^AO$6</f>
        <v>4534655.6453496506</v>
      </c>
      <c r="AP300" s="1">
        <f>Cohort_CF!AP298*Mincers!W$45*(1+'Cost and Benefit Parameters'!$C$41)^AP$6</f>
        <v>4654376.4557706192</v>
      </c>
      <c r="AQ300" s="1">
        <f>Cohort_CF!AQ298*Mincers!X$45*(1+'Cost and Benefit Parameters'!$C$41)^AQ$6</f>
        <v>4774392.5562945856</v>
      </c>
      <c r="AR300" s="1">
        <f>Cohort_CF!AR298*Mincers!Y$45*(1+'Cost and Benefit Parameters'!$C$41)^AR$6</f>
        <v>4894565.7287853081</v>
      </c>
      <c r="AS300" s="1">
        <f>Cohort_CF!AS298*Mincers!Z$45*(1+'Cost and Benefit Parameters'!$C$41)^AS$6</f>
        <v>5014753.9479104364</v>
      </c>
      <c r="AT300" s="1">
        <f>Cohort_CF!AT298*Mincers!AA$45*(1+'Cost and Benefit Parameters'!$C$41)^AT$6</f>
        <v>5134811.6303092018</v>
      </c>
      <c r="AU300" s="1">
        <f>Cohort_CF!AU298*Mincers!AB$45*(1+'Cost and Benefit Parameters'!$C$41)^AU$6</f>
        <v>5254589.9007536303</v>
      </c>
      <c r="AV300" s="1">
        <f>Cohort_CF!AV298*Mincers!AC$45*(1+'Cost and Benefit Parameters'!$C$41)^AV$6</f>
        <v>5373936.8747515799</v>
      </c>
      <c r="AW300" s="1">
        <f>Cohort_CF!AW298*Mincers!AD$45*(1+'Cost and Benefit Parameters'!$C$41)^AW$6</f>
        <v>5492697.9569558818</v>
      </c>
      <c r="AX300" s="1">
        <f>Cohort_CF!AX298*Mincers!AE$45*(1+'Cost and Benefit Parameters'!$C$41)^AX$6</f>
        <v>5610716.1546625048</v>
      </c>
      <c r="AY300" s="1">
        <f>Cohort_CF!AY298*Mincers!AF$45*(1+'Cost and Benefit Parameters'!$C$41)^AY$6</f>
        <v>5727832.4055993306</v>
      </c>
      <c r="AZ300" s="1">
        <f>Cohort_CF!AZ298*Mincers!AG$45*(1+'Cost and Benefit Parameters'!$C$41)^AZ$6</f>
        <v>5843885.9191294778</v>
      </c>
      <c r="BA300" s="1">
        <f>Cohort_CF!BA298*Mincers!AH$45*(1+'Cost and Benefit Parameters'!$C$41)^BA$6</f>
        <v>5958714.5299161775</v>
      </c>
      <c r="BB300" s="1">
        <f>Cohort_CF!BB298*Mincers!AI$45*(1+'Cost and Benefit Parameters'!$C$41)^BB$6</f>
        <v>6072155.0630240366</v>
      </c>
      <c r="BC300" s="1">
        <f>Cohort_CF!BC298*Mincers!AJ$45*(1+'Cost and Benefit Parameters'!$C$41)^BC$6</f>
        <v>6184043.7093612775</v>
      </c>
      <c r="BD300" s="1">
        <f>Cohort_CF!BD298*Mincers!AK$45*(1+'Cost and Benefit Parameters'!$C$41)^BD$6</f>
        <v>6294216.410302287</v>
      </c>
      <c r="BE300" s="1">
        <f>Cohort_CF!BE298*Mincers!AL$45*(1+'Cost and Benefit Parameters'!$C$41)^BE$6</f>
        <v>6402509.250268396</v>
      </c>
      <c r="BF300" s="1">
        <f>Cohort_CF!BF298*Mincers!AM$45*(1+'Cost and Benefit Parameters'!$C$41)^BF$6</f>
        <v>6508758.855987899</v>
      </c>
      <c r="BG300" s="1">
        <f>Cohort_CF!BG298*Mincers!AN$45*(1+'Cost and Benefit Parameters'!$C$41)^BG$6</f>
        <v>6612802.8011054574</v>
      </c>
      <c r="BH300" s="1">
        <f>Cohort_CF!BH298*Mincers!AO$45*(1+'Cost and Benefit Parameters'!$C$41)^BH$6</f>
        <v>6714480.0147643453</v>
      </c>
      <c r="BI300" s="1">
        <f>Cohort_CF!BI298*Mincers!AP$45*(1+'Cost and Benefit Parameters'!$C$41)^BI$6</f>
        <v>6813631.1927458802</v>
      </c>
      <c r="BJ300" s="1" t="str">
        <f>IF(BJ277="","",'Cost and Benefit Parameters'!$N$29)</f>
        <v/>
      </c>
      <c r="BK300" s="1" t="str">
        <f>IF(BK277="","",'Cost and Benefit Parameters'!$N$29)</f>
        <v/>
      </c>
      <c r="BL300" s="1" t="str">
        <f>IF(BL277="","",'Cost and Benefit Parameters'!$N$29)</f>
        <v/>
      </c>
      <c r="BM300" s="1" t="str">
        <f>IF(BM277="","",'Cost and Benefit Parameters'!$N$29)</f>
        <v/>
      </c>
      <c r="BN300" s="1" t="str">
        <f>IF(BN277="","",'Cost and Benefit Parameters'!$N$29)</f>
        <v/>
      </c>
    </row>
    <row r="301" spans="1:66" x14ac:dyDescent="0.55000000000000004">
      <c r="A301" s="639"/>
      <c r="B301" t="s">
        <v>482</v>
      </c>
      <c r="H301" s="1" t="str">
        <f>IF(H278="","",'Cost and Benefit Parameters'!$N$29)</f>
        <v/>
      </c>
      <c r="I301" s="1" t="str">
        <f>IF(I278="","",'Cost and Benefit Parameters'!$N$29)</f>
        <v/>
      </c>
      <c r="J301" s="1" t="str">
        <f>IF(J278="","",'Cost and Benefit Parameters'!$N$29)</f>
        <v/>
      </c>
      <c r="K301" s="1" t="str">
        <f>IF(K278="","",'Cost and Benefit Parameters'!$N$29)</f>
        <v/>
      </c>
      <c r="L301" s="1" t="str">
        <f>IF(L278="","",'Cost and Benefit Parameters'!$N$29)</f>
        <v/>
      </c>
      <c r="M301" s="1" t="str">
        <f>IF(M278="","",'Cost and Benefit Parameters'!$N$29)</f>
        <v/>
      </c>
      <c r="N301" s="1" t="str">
        <f>IF(N278="","",'Cost and Benefit Parameters'!$N$29)</f>
        <v/>
      </c>
      <c r="O301" s="1" t="str">
        <f>IF(O278="","",'Cost and Benefit Parameters'!$N$29)</f>
        <v/>
      </c>
      <c r="P301" s="1" t="str">
        <f>IF(P278="","",'Cost and Benefit Parameters'!$N$29)</f>
        <v/>
      </c>
      <c r="Q301" s="1" t="str">
        <f>IF(Q278="","",'Cost and Benefit Parameters'!$N$29)</f>
        <v/>
      </c>
      <c r="R301" s="1" t="str">
        <f>IF(R278="","",'Cost and Benefit Parameters'!$N$29)</f>
        <v/>
      </c>
      <c r="S301" s="1" t="str">
        <f>IF(S278="","",'Cost and Benefit Parameters'!$N$29)</f>
        <v/>
      </c>
      <c r="T301" s="1" t="str">
        <f>IF(T278="","",'Cost and Benefit Parameters'!$N$29)</f>
        <v/>
      </c>
      <c r="U301" s="1" t="str">
        <f>IF(U278="","",'Cost and Benefit Parameters'!$N$29)</f>
        <v/>
      </c>
      <c r="V301" s="1" t="str">
        <f>IF(V278="","",'Cost and Benefit Parameters'!$N$29)</f>
        <v/>
      </c>
      <c r="W301" s="1">
        <f>Cohort_CF!W299*Mincers!C$45*(1+'Cost and Benefit Parameters'!$C$41)^W$6</f>
        <v>2518568.558191434</v>
      </c>
      <c r="X301" s="1">
        <f>Cohort_CF!X299*Mincers!D$45*(1+'Cost and Benefit Parameters'!$C$41)^X$6</f>
        <v>2616269.6615367415</v>
      </c>
      <c r="Y301" s="1">
        <f>Cohort_CF!Y299*Mincers!E$45*(1+'Cost and Benefit Parameters'!$C$41)^Y$6</f>
        <v>2716130.6494092005</v>
      </c>
      <c r="Z301" s="1">
        <f>Cohort_CF!Z299*Mincers!F$45*(1+'Cost and Benefit Parameters'!$C$41)^Z$6</f>
        <v>2818111.8794026938</v>
      </c>
      <c r="AA301" s="1">
        <f>Cohort_CF!AA299*Mincers!G$45*(1+'Cost and Benefit Parameters'!$C$41)^AA$6</f>
        <v>2940048.0261261691</v>
      </c>
      <c r="AB301" s="1">
        <f>Cohort_CF!AB299*Mincers!H$45*(1+'Cost and Benefit Parameters'!$C$41)^AB$6</f>
        <v>3044950.7253375663</v>
      </c>
      <c r="AC301" s="1">
        <f>Cohort_CF!AC299*Mincers!I$45*(1+'Cost and Benefit Parameters'!$C$41)^AC$6</f>
        <v>3151704.8262534225</v>
      </c>
      <c r="AD301" s="1">
        <f>Cohort_CF!AD299*Mincers!J$45*(1+'Cost and Benefit Parameters'!$C$41)^AD$6</f>
        <v>3260244.9264159114</v>
      </c>
      <c r="AE301" s="1">
        <f>Cohort_CF!AE299*Mincers!K$45*(1+'Cost and Benefit Parameters'!$C$41)^AE$6</f>
        <v>3370500.0818662564</v>
      </c>
      <c r="AF301" s="1">
        <f>Cohort_CF!AF299*Mincers!L$45*(1+'Cost and Benefit Parameters'!$C$41)^AF$6</f>
        <v>3482393.789444638</v>
      </c>
      <c r="AG301" s="1">
        <f>Cohort_CF!AG299*Mincers!M$45*(1+'Cost and Benefit Parameters'!$C$41)^AG$6</f>
        <v>3595843.9854374421</v>
      </c>
      <c r="AH301" s="1">
        <f>Cohort_CF!AH299*Mincers!N$45*(1+'Cost and Benefit Parameters'!$C$41)^AH$6</f>
        <v>3710763.0611293949</v>
      </c>
      <c r="AI301" s="1">
        <f>Cohort_CF!AI299*Mincers!O$45*(1+'Cost and Benefit Parameters'!$C$41)^AI$6</f>
        <v>3827057.8957647299</v>
      </c>
      <c r="AJ301" s="1">
        <f>Cohort_CF!AJ299*Mincers!P$45*(1+'Cost and Benefit Parameters'!$C$41)^AJ$6</f>
        <v>3944629.9073639694</v>
      </c>
      <c r="AK301" s="1">
        <f>Cohort_CF!AK299*Mincers!Q$45*(1+'Cost and Benefit Parameters'!$C$41)^AK$6</f>
        <v>4063375.1217808602</v>
      </c>
      <c r="AL301" s="1">
        <f>Cohort_CF!AL299*Mincers!R$45*(1+'Cost and Benefit Parameters'!$C$41)^AL$6</f>
        <v>4183184.2603189377</v>
      </c>
      <c r="AM301" s="1">
        <f>Cohort_CF!AM299*Mincers!S$45*(1+'Cost and Benefit Parameters'!$C$41)^AM$6</f>
        <v>4303942.8461572854</v>
      </c>
      <c r="AN301" s="1">
        <f>Cohort_CF!AN299*Mincers!T$45*(1+'Cost and Benefit Parameters'!$C$41)^AN$6</f>
        <v>4425531.3297633231</v>
      </c>
      <c r="AO301" s="1">
        <f>Cohort_CF!AO299*Mincers!U$45*(1+'Cost and Benefit Parameters'!$C$41)^AO$6</f>
        <v>4547825.2333941376</v>
      </c>
      <c r="AP301" s="1">
        <f>Cohort_CF!AP299*Mincers!V$45*(1+'Cost and Benefit Parameters'!$C$41)^AP$6</f>
        <v>4670695.3147101402</v>
      </c>
      <c r="AQ301" s="1">
        <f>Cohort_CF!AQ299*Mincers!W$45*(1+'Cost and Benefit Parameters'!$C$41)^AQ$6</f>
        <v>4794007.7494437369</v>
      </c>
      <c r="AR301" s="1">
        <f>Cohort_CF!AR299*Mincers!X$45*(1+'Cost and Benefit Parameters'!$C$41)^AR$6</f>
        <v>4917624.332983423</v>
      </c>
      <c r="AS301" s="1">
        <f>Cohort_CF!AS299*Mincers!Y$45*(1+'Cost and Benefit Parameters'!$C$41)^AS$6</f>
        <v>5041402.7006488685</v>
      </c>
      <c r="AT301" s="1">
        <f>Cohort_CF!AT299*Mincers!Z$45*(1+'Cost and Benefit Parameters'!$C$41)^AT$6</f>
        <v>5165196.566347749</v>
      </c>
      <c r="AU301" s="1">
        <f>Cohort_CF!AU299*Mincers!AA$45*(1+'Cost and Benefit Parameters'!$C$41)^AU$6</f>
        <v>5288855.9792184783</v>
      </c>
      <c r="AV301" s="1">
        <f>Cohort_CF!AV299*Mincers!AB$45*(1+'Cost and Benefit Parameters'!$C$41)^AV$6</f>
        <v>5412227.5977762397</v>
      </c>
      <c r="AW301" s="1">
        <f>Cohort_CF!AW299*Mincers!AC$45*(1+'Cost and Benefit Parameters'!$C$41)^AW$6</f>
        <v>5535154.9809941268</v>
      </c>
      <c r="AX301" s="1">
        <f>Cohort_CF!AX299*Mincers!AD$45*(1+'Cost and Benefit Parameters'!$C$41)^AX$6</f>
        <v>5657478.8956645578</v>
      </c>
      <c r="AY301" s="1">
        <f>Cohort_CF!AY299*Mincers!AE$45*(1+'Cost and Benefit Parameters'!$C$41)^AY$6</f>
        <v>5779037.6393023795</v>
      </c>
      <c r="AZ301" s="1">
        <f>Cohort_CF!AZ299*Mincers!AF$45*(1+'Cost and Benefit Parameters'!$C$41)^AZ$6</f>
        <v>5899667.3777673105</v>
      </c>
      <c r="BA301" s="1">
        <f>Cohort_CF!BA299*Mincers!AG$45*(1+'Cost and Benefit Parameters'!$C$41)^BA$6</f>
        <v>6019202.496703363</v>
      </c>
      <c r="BB301" s="1">
        <f>Cohort_CF!BB299*Mincers!AH$45*(1+'Cost and Benefit Parameters'!$C$41)^BB$6</f>
        <v>6137475.9658136619</v>
      </c>
      <c r="BC301" s="1">
        <f>Cohort_CF!BC299*Mincers!AI$45*(1+'Cost and Benefit Parameters'!$C$41)^BC$6</f>
        <v>6254319.7149147568</v>
      </c>
      <c r="BD301" s="1">
        <f>Cohort_CF!BD299*Mincers!AJ$45*(1+'Cost and Benefit Parameters'!$C$41)^BD$6</f>
        <v>6369565.0206421157</v>
      </c>
      <c r="BE301" s="1">
        <f>Cohort_CF!BE299*Mincers!AK$45*(1+'Cost and Benefit Parameters'!$C$41)^BE$6</f>
        <v>6483042.9026113553</v>
      </c>
      <c r="BF301" s="1">
        <f>Cohort_CF!BF299*Mincers!AL$45*(1+'Cost and Benefit Parameters'!$C$41)^BF$6</f>
        <v>6594584.5277764471</v>
      </c>
      <c r="BG301" s="1">
        <f>Cohort_CF!BG299*Mincers!AM$45*(1+'Cost and Benefit Parameters'!$C$41)^BG$6</f>
        <v>6704021.6216675341</v>
      </c>
      <c r="BH301" s="1">
        <f>Cohort_CF!BH299*Mincers!AN$45*(1+'Cost and Benefit Parameters'!$C$41)^BH$6</f>
        <v>6811186.8851386216</v>
      </c>
      <c r="BI301" s="1">
        <f>Cohort_CF!BI299*Mincers!AO$45*(1+'Cost and Benefit Parameters'!$C$41)^BI$6</f>
        <v>6915914.4152072761</v>
      </c>
      <c r="BJ301" s="1">
        <f>Cohort_CF!BJ299*Mincers!AP$45*(1+'Cost and Benefit Parameters'!$C$41)^BJ$6</f>
        <v>7018040.128528256</v>
      </c>
      <c r="BK301" s="1" t="str">
        <f>IF(BK278="","",'Cost and Benefit Parameters'!$N$29)</f>
        <v/>
      </c>
      <c r="BL301" s="1" t="str">
        <f>IF(BL278="","",'Cost and Benefit Parameters'!$N$29)</f>
        <v/>
      </c>
      <c r="BM301" s="1" t="str">
        <f>IF(BM278="","",'Cost and Benefit Parameters'!$N$29)</f>
        <v/>
      </c>
      <c r="BN301" s="1" t="str">
        <f>IF(BN278="","",'Cost and Benefit Parameters'!$N$29)</f>
        <v/>
      </c>
    </row>
    <row r="302" spans="1:66" x14ac:dyDescent="0.55000000000000004">
      <c r="A302" s="639"/>
      <c r="B302" t="s">
        <v>483</v>
      </c>
      <c r="H302" s="1" t="str">
        <f>IF(H279="","",'Cost and Benefit Parameters'!$N$29)</f>
        <v/>
      </c>
      <c r="I302" s="1" t="str">
        <f>IF(I279="","",'Cost and Benefit Parameters'!$N$29)</f>
        <v/>
      </c>
      <c r="J302" s="1" t="str">
        <f>IF(J279="","",'Cost and Benefit Parameters'!$N$29)</f>
        <v/>
      </c>
      <c r="K302" s="1" t="str">
        <f>IF(K279="","",'Cost and Benefit Parameters'!$N$29)</f>
        <v/>
      </c>
      <c r="L302" s="1" t="str">
        <f>IF(L279="","",'Cost and Benefit Parameters'!$N$29)</f>
        <v/>
      </c>
      <c r="M302" s="1" t="str">
        <f>IF(M279="","",'Cost and Benefit Parameters'!$N$29)</f>
        <v/>
      </c>
      <c r="N302" s="1" t="str">
        <f>IF(N279="","",'Cost and Benefit Parameters'!$N$29)</f>
        <v/>
      </c>
      <c r="O302" s="1" t="str">
        <f>IF(O279="","",'Cost and Benefit Parameters'!$N$29)</f>
        <v/>
      </c>
      <c r="P302" s="1" t="str">
        <f>IF(P279="","",'Cost and Benefit Parameters'!$N$29)</f>
        <v/>
      </c>
      <c r="Q302" s="1" t="str">
        <f>IF(Q279="","",'Cost and Benefit Parameters'!$N$29)</f>
        <v/>
      </c>
      <c r="R302" s="1" t="str">
        <f>IF(R279="","",'Cost and Benefit Parameters'!$N$29)</f>
        <v/>
      </c>
      <c r="S302" s="1" t="str">
        <f>IF(S279="","",'Cost and Benefit Parameters'!$N$29)</f>
        <v/>
      </c>
      <c r="T302" s="1" t="str">
        <f>IF(T279="","",'Cost and Benefit Parameters'!$N$29)</f>
        <v/>
      </c>
      <c r="U302" s="1" t="str">
        <f>IF(U279="","",'Cost and Benefit Parameters'!$N$29)</f>
        <v/>
      </c>
      <c r="V302" s="1" t="str">
        <f>IF(V279="","",'Cost and Benefit Parameters'!$N$29)</f>
        <v/>
      </c>
      <c r="W302" s="1" t="str">
        <f>IF(W279="","",'Cost and Benefit Parameters'!$N$29)</f>
        <v/>
      </c>
      <c r="X302" s="1">
        <f>Cohort_CF!X300*Mincers!C$45*(1+'Cost and Benefit Parameters'!$C$41)^X$6</f>
        <v>2594125.6149371769</v>
      </c>
      <c r="Y302" s="1">
        <f>Cohort_CF!Y300*Mincers!D$45*(1+'Cost and Benefit Parameters'!$C$41)^Y$6</f>
        <v>2694757.7513828441</v>
      </c>
      <c r="Z302" s="1">
        <f>Cohort_CF!Z300*Mincers!E$45*(1+'Cost and Benefit Parameters'!$C$41)^Z$6</f>
        <v>2797614.5688914764</v>
      </c>
      <c r="AA302" s="1">
        <f>Cohort_CF!AA300*Mincers!F$45*(1+'Cost and Benefit Parameters'!$C$41)^AA$6</f>
        <v>2902655.2357847742</v>
      </c>
      <c r="AB302" s="1">
        <f>Cohort_CF!AB300*Mincers!G$45*(1+'Cost and Benefit Parameters'!$C$41)^AB$6</f>
        <v>3028249.4669099543</v>
      </c>
      <c r="AC302" s="1">
        <f>Cohort_CF!AC300*Mincers!H$45*(1+'Cost and Benefit Parameters'!$C$41)^AC$6</f>
        <v>3136299.2470976938</v>
      </c>
      <c r="AD302" s="1">
        <f>Cohort_CF!AD300*Mincers!I$45*(1+'Cost and Benefit Parameters'!$C$41)^AD$6</f>
        <v>3246255.9710410251</v>
      </c>
      <c r="AE302" s="1">
        <f>Cohort_CF!AE300*Mincers!J$45*(1+'Cost and Benefit Parameters'!$C$41)^AE$6</f>
        <v>3358052.2742083888</v>
      </c>
      <c r="AF302" s="1">
        <f>Cohort_CF!AF300*Mincers!K$45*(1+'Cost and Benefit Parameters'!$C$41)^AF$6</f>
        <v>3471615.0843222449</v>
      </c>
      <c r="AG302" s="1">
        <f>Cohort_CF!AG300*Mincers!L$45*(1+'Cost and Benefit Parameters'!$C$41)^AG$6</f>
        <v>3586865.6031279769</v>
      </c>
      <c r="AH302" s="1">
        <f>Cohort_CF!AH300*Mincers!M$45*(1+'Cost and Benefit Parameters'!$C$41)^AH$6</f>
        <v>3703719.3050005655</v>
      </c>
      <c r="AI302" s="1">
        <f>Cohort_CF!AI300*Mincers!N$45*(1+'Cost and Benefit Parameters'!$C$41)^AI$6</f>
        <v>3822085.9529632768</v>
      </c>
      <c r="AJ302" s="1">
        <f>Cohort_CF!AJ300*Mincers!O$45*(1+'Cost and Benefit Parameters'!$C$41)^AJ$6</f>
        <v>3941869.6326376717</v>
      </c>
      <c r="AK302" s="1">
        <f>Cohort_CF!AK300*Mincers!P$45*(1+'Cost and Benefit Parameters'!$C$41)^AK$6</f>
        <v>4062968.8045848892</v>
      </c>
      <c r="AL302" s="1">
        <f>Cohort_CF!AL300*Mincers!Q$45*(1+'Cost and Benefit Parameters'!$C$41)^AL$6</f>
        <v>4185276.375434285</v>
      </c>
      <c r="AM302" s="1">
        <f>Cohort_CF!AM300*Mincers!R$45*(1+'Cost and Benefit Parameters'!$C$41)^AM$6</f>
        <v>4308679.7881285064</v>
      </c>
      <c r="AN302" s="1">
        <f>Cohort_CF!AN300*Mincers!S$45*(1+'Cost and Benefit Parameters'!$C$41)^AN$6</f>
        <v>4433061.1315420028</v>
      </c>
      <c r="AO302" s="1">
        <f>Cohort_CF!AO300*Mincers!T$45*(1+'Cost and Benefit Parameters'!$C$41)^AO$6</f>
        <v>4558297.2696562232</v>
      </c>
      <c r="AP302" s="1">
        <f>Cohort_CF!AP300*Mincers!U$45*(1+'Cost and Benefit Parameters'!$C$41)^AP$6</f>
        <v>4684259.9903959623</v>
      </c>
      <c r="AQ302" s="1">
        <f>Cohort_CF!AQ300*Mincers!V$45*(1+'Cost and Benefit Parameters'!$C$41)^AQ$6</f>
        <v>4810816.1741514439</v>
      </c>
      <c r="AR302" s="1">
        <f>Cohort_CF!AR300*Mincers!W$45*(1+'Cost and Benefit Parameters'!$C$41)^AR$6</f>
        <v>4937827.9819270484</v>
      </c>
      <c r="AS302" s="1">
        <f>Cohort_CF!AS300*Mincers!X$45*(1+'Cost and Benefit Parameters'!$C$41)^AS$6</f>
        <v>5065153.0629729265</v>
      </c>
      <c r="AT302" s="1">
        <f>Cohort_CF!AT300*Mincers!Y$45*(1+'Cost and Benefit Parameters'!$C$41)^AT$6</f>
        <v>5192644.7816683333</v>
      </c>
      <c r="AU302" s="1">
        <f>Cohort_CF!AU300*Mincers!Z$45*(1+'Cost and Benefit Parameters'!$C$41)^AU$6</f>
        <v>5320152.4633381814</v>
      </c>
      <c r="AV302" s="1">
        <f>Cohort_CF!AV300*Mincers!AA$45*(1+'Cost and Benefit Parameters'!$C$41)^AV$6</f>
        <v>5447521.658595033</v>
      </c>
      <c r="AW302" s="1">
        <f>Cohort_CF!AW300*Mincers!AB$45*(1+'Cost and Benefit Parameters'!$C$41)^AW$6</f>
        <v>5574594.425709527</v>
      </c>
      <c r="AX302" s="1">
        <f>Cohort_CF!AX300*Mincers!AC$45*(1+'Cost and Benefit Parameters'!$C$41)^AX$6</f>
        <v>5701209.63042395</v>
      </c>
      <c r="AY302" s="1">
        <f>Cohort_CF!AY300*Mincers!AD$45*(1+'Cost and Benefit Parameters'!$C$41)^AY$6</f>
        <v>5827203.2625344945</v>
      </c>
      <c r="AZ302" s="1">
        <f>Cohort_CF!AZ300*Mincers!AE$45*(1+'Cost and Benefit Parameters'!$C$41)^AZ$6</f>
        <v>5952408.7684814511</v>
      </c>
      <c r="BA302" s="1">
        <f>Cohort_CF!BA300*Mincers!AF$45*(1+'Cost and Benefit Parameters'!$C$41)^BA$6</f>
        <v>6076657.3991003307</v>
      </c>
      <c r="BB302" s="1">
        <f>Cohort_CF!BB300*Mincers!AG$45*(1+'Cost and Benefit Parameters'!$C$41)^BB$6</f>
        <v>6199778.5716044633</v>
      </c>
      <c r="BC302" s="1">
        <f>Cohort_CF!BC300*Mincers!AH$45*(1+'Cost and Benefit Parameters'!$C$41)^BC$6</f>
        <v>6321600.2447880711</v>
      </c>
      <c r="BD302" s="1">
        <f>Cohort_CF!BD300*Mincers!AI$45*(1+'Cost and Benefit Parameters'!$C$41)^BD$6</f>
        <v>6441949.3063621996</v>
      </c>
      <c r="BE302" s="1">
        <f>Cohort_CF!BE300*Mincers!AJ$45*(1+'Cost and Benefit Parameters'!$C$41)^BE$6</f>
        <v>6560651.9712613802</v>
      </c>
      <c r="BF302" s="1">
        <f>Cohort_CF!BF300*Mincers!AK$45*(1+'Cost and Benefit Parameters'!$C$41)^BF$6</f>
        <v>6677534.1896896958</v>
      </c>
      <c r="BG302" s="1">
        <f>Cohort_CF!BG300*Mincers!AL$45*(1+'Cost and Benefit Parameters'!$C$41)^BG$6</f>
        <v>6792422.0636097398</v>
      </c>
      <c r="BH302" s="1">
        <f>Cohort_CF!BH300*Mincers!AM$45*(1+'Cost and Benefit Parameters'!$C$41)^BH$6</f>
        <v>6905142.270317561</v>
      </c>
      <c r="BI302" s="1">
        <f>Cohort_CF!BI300*Mincers!AN$45*(1+'Cost and Benefit Parameters'!$C$41)^BI$6</f>
        <v>7015522.4916927805</v>
      </c>
      <c r="BJ302" s="1">
        <f>Cohort_CF!BJ300*Mincers!AO$45*(1+'Cost and Benefit Parameters'!$C$41)^BJ$6</f>
        <v>7123391.8476634929</v>
      </c>
      <c r="BK302" s="1">
        <f>Cohort_CF!BK300*Mincers!AP$45*(1+'Cost and Benefit Parameters'!$C$41)^BK$6</f>
        <v>7228581.3323841039</v>
      </c>
      <c r="BL302" s="1" t="str">
        <f>IF(BL279="","",'Cost and Benefit Parameters'!$N$29)</f>
        <v/>
      </c>
      <c r="BM302" s="1" t="str">
        <f>IF(BM279="","",'Cost and Benefit Parameters'!$N$29)</f>
        <v/>
      </c>
      <c r="BN302" s="1" t="str">
        <f>IF(BN279="","",'Cost and Benefit Parameters'!$N$29)</f>
        <v/>
      </c>
    </row>
    <row r="303" spans="1:66" x14ac:dyDescent="0.55000000000000004">
      <c r="A303" s="639"/>
      <c r="B303" t="s">
        <v>484</v>
      </c>
      <c r="H303" s="1" t="str">
        <f>IF(H280="","",'Cost and Benefit Parameters'!$N$29)</f>
        <v/>
      </c>
      <c r="I303" s="1" t="str">
        <f>IF(I280="","",'Cost and Benefit Parameters'!$N$29)</f>
        <v/>
      </c>
      <c r="J303" s="1" t="str">
        <f>IF(J280="","",'Cost and Benefit Parameters'!$N$29)</f>
        <v/>
      </c>
      <c r="K303" s="1" t="str">
        <f>IF(K280="","",'Cost and Benefit Parameters'!$N$29)</f>
        <v/>
      </c>
      <c r="L303" s="1" t="str">
        <f>IF(L280="","",'Cost and Benefit Parameters'!$N$29)</f>
        <v/>
      </c>
      <c r="M303" s="1" t="str">
        <f>IF(M280="","",'Cost and Benefit Parameters'!$N$29)</f>
        <v/>
      </c>
      <c r="N303" s="1" t="str">
        <f>IF(N280="","",'Cost and Benefit Parameters'!$N$29)</f>
        <v/>
      </c>
      <c r="O303" s="1" t="str">
        <f>IF(O280="","",'Cost and Benefit Parameters'!$N$29)</f>
        <v/>
      </c>
      <c r="P303" s="1" t="str">
        <f>IF(P280="","",'Cost and Benefit Parameters'!$N$29)</f>
        <v/>
      </c>
      <c r="Q303" s="1" t="str">
        <f>IF(Q280="","",'Cost and Benefit Parameters'!$N$29)</f>
        <v/>
      </c>
      <c r="R303" s="1" t="str">
        <f>IF(R280="","",'Cost and Benefit Parameters'!$N$29)</f>
        <v/>
      </c>
      <c r="S303" s="1" t="str">
        <f>IF(S280="","",'Cost and Benefit Parameters'!$N$29)</f>
        <v/>
      </c>
      <c r="T303" s="1" t="str">
        <f>IF(T280="","",'Cost and Benefit Parameters'!$N$29)</f>
        <v/>
      </c>
      <c r="U303" s="1" t="str">
        <f>IF(U280="","",'Cost and Benefit Parameters'!$N$29)</f>
        <v/>
      </c>
      <c r="V303" s="1" t="str">
        <f>IF(V280="","",'Cost and Benefit Parameters'!$N$29)</f>
        <v/>
      </c>
      <c r="W303" s="1" t="str">
        <f>IF(W280="","",'Cost and Benefit Parameters'!$N$29)</f>
        <v/>
      </c>
      <c r="X303" s="1" t="str">
        <f>IF(X280="","",'Cost and Benefit Parameters'!$N$29)</f>
        <v/>
      </c>
      <c r="Y303" s="1">
        <f>Cohort_CF!Y301*Mincers!C$45*(1+'Cost and Benefit Parameters'!$C$41)^Y$6</f>
        <v>2671949.3833852923</v>
      </c>
      <c r="Z303" s="1">
        <f>Cohort_CF!Z301*Mincers!D$45*(1+'Cost and Benefit Parameters'!$C$41)^Z$6</f>
        <v>2775600.4839243293</v>
      </c>
      <c r="AA303" s="1">
        <f>Cohort_CF!AA301*Mincers!E$45*(1+'Cost and Benefit Parameters'!$C$41)^AA$6</f>
        <v>2881543.0059582205</v>
      </c>
      <c r="AB303" s="1">
        <f>Cohort_CF!AB301*Mincers!F$45*(1+'Cost and Benefit Parameters'!$C$41)^AB$6</f>
        <v>2989734.8928583181</v>
      </c>
      <c r="AC303" s="1">
        <f>Cohort_CF!AC301*Mincers!G$45*(1+'Cost and Benefit Parameters'!$C$41)^AC$6</f>
        <v>3119096.9509172533</v>
      </c>
      <c r="AD303" s="1">
        <f>Cohort_CF!AD301*Mincers!H$45*(1+'Cost and Benefit Parameters'!$C$41)^AD$6</f>
        <v>3230388.2245106241</v>
      </c>
      <c r="AE303" s="1">
        <f>Cohort_CF!AE301*Mincers!I$45*(1+'Cost and Benefit Parameters'!$C$41)^AE$6</f>
        <v>3343643.6501722555</v>
      </c>
      <c r="AF303" s="1">
        <f>Cohort_CF!AF301*Mincers!J$45*(1+'Cost and Benefit Parameters'!$C$41)^AF$6</f>
        <v>3458793.842434641</v>
      </c>
      <c r="AG303" s="1">
        <f>Cohort_CF!AG301*Mincers!K$45*(1+'Cost and Benefit Parameters'!$C$41)^AG$6</f>
        <v>3575763.5368519118</v>
      </c>
      <c r="AH303" s="1">
        <f>Cohort_CF!AH301*Mincers!L$45*(1+'Cost and Benefit Parameters'!$C$41)^AH$6</f>
        <v>3694471.5712218159</v>
      </c>
      <c r="AI303" s="1">
        <f>Cohort_CF!AI301*Mincers!M$45*(1+'Cost and Benefit Parameters'!$C$41)^AI$6</f>
        <v>3814830.8841505819</v>
      </c>
      <c r="AJ303" s="1">
        <f>Cohort_CF!AJ301*Mincers!N$45*(1+'Cost and Benefit Parameters'!$C$41)^AJ$6</f>
        <v>3936748.5315521751</v>
      </c>
      <c r="AK303" s="1">
        <f>Cohort_CF!AK301*Mincers!O$45*(1+'Cost and Benefit Parameters'!$C$41)^AK$6</f>
        <v>4060125.7216168027</v>
      </c>
      <c r="AL303" s="1">
        <f>Cohort_CF!AL301*Mincers!P$45*(1+'Cost and Benefit Parameters'!$C$41)^AL$6</f>
        <v>4184857.8687224351</v>
      </c>
      <c r="AM303" s="1">
        <f>Cohort_CF!AM301*Mincers!Q$45*(1+'Cost and Benefit Parameters'!$C$41)^AM$6</f>
        <v>4310834.666697314</v>
      </c>
      <c r="AN303" s="1">
        <f>Cohort_CF!AN301*Mincers!R$45*(1+'Cost and Benefit Parameters'!$C$41)^AN$6</f>
        <v>4437940.1817723606</v>
      </c>
      <c r="AO303" s="1">
        <f>Cohort_CF!AO301*Mincers!S$45*(1+'Cost and Benefit Parameters'!$C$41)^AO$6</f>
        <v>4566052.9654882643</v>
      </c>
      <c r="AP303" s="1">
        <f>Cohort_CF!AP301*Mincers!T$45*(1+'Cost and Benefit Parameters'!$C$41)^AP$6</f>
        <v>4695046.1877459101</v>
      </c>
      <c r="AQ303" s="1">
        <f>Cohort_CF!AQ301*Mincers!U$45*(1+'Cost and Benefit Parameters'!$C$41)^AQ$6</f>
        <v>4824787.7901078397</v>
      </c>
      <c r="AR303" s="1">
        <f>Cohort_CF!AR301*Mincers!V$45*(1+'Cost and Benefit Parameters'!$C$41)^AR$6</f>
        <v>4955140.659375987</v>
      </c>
      <c r="AS303" s="1">
        <f>Cohort_CF!AS301*Mincers!W$45*(1+'Cost and Benefit Parameters'!$C$41)^AS$6</f>
        <v>5085962.8213848611</v>
      </c>
      <c r="AT303" s="1">
        <f>Cohort_CF!AT301*Mincers!X$45*(1+'Cost and Benefit Parameters'!$C$41)^AT$6</f>
        <v>5217107.6548621133</v>
      </c>
      <c r="AU303" s="1">
        <f>Cohort_CF!AU301*Mincers!Y$45*(1+'Cost and Benefit Parameters'!$C$41)^AU$6</f>
        <v>5348424.1251183841</v>
      </c>
      <c r="AV303" s="1">
        <f>Cohort_CF!AV301*Mincers!Z$45*(1+'Cost and Benefit Parameters'!$C$41)^AV$6</f>
        <v>5479757.0372383278</v>
      </c>
      <c r="AW303" s="1">
        <f>Cohort_CF!AW301*Mincers!AA$45*(1+'Cost and Benefit Parameters'!$C$41)^AW$6</f>
        <v>5610947.308352883</v>
      </c>
      <c r="AX303" s="1">
        <f>Cohort_CF!AX301*Mincers!AB$45*(1+'Cost and Benefit Parameters'!$C$41)^AX$6</f>
        <v>5741832.2584808115</v>
      </c>
      <c r="AY303" s="1">
        <f>Cohort_CF!AY301*Mincers!AC$45*(1+'Cost and Benefit Parameters'!$C$41)^AY$6</f>
        <v>5872245.9193366682</v>
      </c>
      <c r="AZ303" s="1">
        <f>Cohort_CF!AZ301*Mincers!AD$45*(1+'Cost and Benefit Parameters'!$C$41)^AZ$6</f>
        <v>6002019.3604105292</v>
      </c>
      <c r="BA303" s="1">
        <f>Cohort_CF!BA301*Mincers!AE$45*(1+'Cost and Benefit Parameters'!$C$41)^BA$6</f>
        <v>6130981.0315358955</v>
      </c>
      <c r="BB303" s="1">
        <f>Cohort_CF!BB301*Mincers!AF$45*(1+'Cost and Benefit Parameters'!$C$41)^BB$6</f>
        <v>6258957.1210733401</v>
      </c>
      <c r="BC303" s="1">
        <f>Cohort_CF!BC301*Mincers!AG$45*(1+'Cost and Benefit Parameters'!$C$41)^BC$6</f>
        <v>6385771.9287525965</v>
      </c>
      <c r="BD303" s="1">
        <f>Cohort_CF!BD301*Mincers!AH$45*(1+'Cost and Benefit Parameters'!$C$41)^BD$6</f>
        <v>6511248.2521317126</v>
      </c>
      <c r="BE303" s="1">
        <f>Cohort_CF!BE301*Mincers!AI$45*(1+'Cost and Benefit Parameters'!$C$41)^BE$6</f>
        <v>6635207.7855530661</v>
      </c>
      <c r="BF303" s="1">
        <f>Cohort_CF!BF301*Mincers!AJ$45*(1+'Cost and Benefit Parameters'!$C$41)^BF$6</f>
        <v>6757471.530399221</v>
      </c>
      <c r="BG303" s="1">
        <f>Cohort_CF!BG301*Mincers!AK$45*(1+'Cost and Benefit Parameters'!$C$41)^BG$6</f>
        <v>6877860.2153803855</v>
      </c>
      <c r="BH303" s="1">
        <f>Cohort_CF!BH301*Mincers!AL$45*(1+'Cost and Benefit Parameters'!$C$41)^BH$6</f>
        <v>6996194.7255180329</v>
      </c>
      <c r="BI303" s="1">
        <f>Cohort_CF!BI301*Mincers!AM$45*(1+'Cost and Benefit Parameters'!$C$41)^BI$6</f>
        <v>7112296.5384270884</v>
      </c>
      <c r="BJ303" s="1">
        <f>Cohort_CF!BJ301*Mincers!AN$45*(1+'Cost and Benefit Parameters'!$C$41)^BJ$6</f>
        <v>7225988.1664435621</v>
      </c>
      <c r="BK303" s="1">
        <f>Cohort_CF!BK301*Mincers!AO$45*(1+'Cost and Benefit Parameters'!$C$41)^BK$6</f>
        <v>7337093.6030933987</v>
      </c>
      <c r="BL303" s="1">
        <f>Cohort_CF!BL301*Mincers!AP$45*(1+'Cost and Benefit Parameters'!$C$41)^BL$6</f>
        <v>7445438.7723556273</v>
      </c>
      <c r="BM303" s="1" t="str">
        <f>IF(BM280="","",'Cost and Benefit Parameters'!$N$29)</f>
        <v/>
      </c>
      <c r="BN303" s="1" t="str">
        <f>IF(BN280="","",'Cost and Benefit Parameters'!$N$29)</f>
        <v/>
      </c>
    </row>
    <row r="304" spans="1:66" x14ac:dyDescent="0.55000000000000004">
      <c r="A304" s="639"/>
      <c r="B304" t="s">
        <v>485</v>
      </c>
      <c r="H304" s="1" t="str">
        <f>IF(H281="","",'Cost and Benefit Parameters'!$N$29)</f>
        <v/>
      </c>
      <c r="I304" s="1" t="str">
        <f>IF(I281="","",'Cost and Benefit Parameters'!$N$29)</f>
        <v/>
      </c>
      <c r="J304" s="1" t="str">
        <f>IF(J281="","",'Cost and Benefit Parameters'!$N$29)</f>
        <v/>
      </c>
      <c r="K304" s="1" t="str">
        <f>IF(K281="","",'Cost and Benefit Parameters'!$N$29)</f>
        <v/>
      </c>
      <c r="L304" s="1" t="str">
        <f>IF(L281="","",'Cost and Benefit Parameters'!$N$29)</f>
        <v/>
      </c>
      <c r="M304" s="1" t="str">
        <f>IF(M281="","",'Cost and Benefit Parameters'!$N$29)</f>
        <v/>
      </c>
      <c r="N304" s="1" t="str">
        <f>IF(N281="","",'Cost and Benefit Parameters'!$N$29)</f>
        <v/>
      </c>
      <c r="O304" s="1" t="str">
        <f>IF(O281="","",'Cost and Benefit Parameters'!$N$29)</f>
        <v/>
      </c>
      <c r="P304" s="1" t="str">
        <f>IF(P281="","",'Cost and Benefit Parameters'!$N$29)</f>
        <v/>
      </c>
      <c r="Q304" s="1" t="str">
        <f>IF(Q281="","",'Cost and Benefit Parameters'!$N$29)</f>
        <v/>
      </c>
      <c r="R304" s="1" t="str">
        <f>IF(R281="","",'Cost and Benefit Parameters'!$N$29)</f>
        <v/>
      </c>
      <c r="S304" s="1" t="str">
        <f>IF(S281="","",'Cost and Benefit Parameters'!$N$29)</f>
        <v/>
      </c>
      <c r="T304" s="1" t="str">
        <f>IF(T281="","",'Cost and Benefit Parameters'!$N$29)</f>
        <v/>
      </c>
      <c r="U304" s="1" t="str">
        <f>IF(U281="","",'Cost and Benefit Parameters'!$N$29)</f>
        <v/>
      </c>
      <c r="V304" s="1" t="str">
        <f>IF(V281="","",'Cost and Benefit Parameters'!$N$29)</f>
        <v/>
      </c>
      <c r="W304" s="1" t="str">
        <f>IF(W281="","",'Cost and Benefit Parameters'!$N$29)</f>
        <v/>
      </c>
      <c r="X304" s="1" t="str">
        <f>IF(X281="","",'Cost and Benefit Parameters'!$N$29)</f>
        <v/>
      </c>
      <c r="Y304" s="1" t="str">
        <f>IF(Y281="","",'Cost and Benefit Parameters'!$N$29)</f>
        <v/>
      </c>
      <c r="Z304" s="1">
        <f>Cohort_CF!Z302*Mincers!C$45*(1+'Cost and Benefit Parameters'!$C$41)^Z$6</f>
        <v>2752107.8648868506</v>
      </c>
      <c r="AA304" s="1">
        <f>Cohort_CF!AA302*Mincers!D$45*(1+'Cost and Benefit Parameters'!$C$41)^AA$6</f>
        <v>2858868.4984420585</v>
      </c>
      <c r="AB304" s="1">
        <f>Cohort_CF!AB302*Mincers!E$45*(1+'Cost and Benefit Parameters'!$C$41)^AB$6</f>
        <v>2967989.2961369674</v>
      </c>
      <c r="AC304" s="1">
        <f>Cohort_CF!AC302*Mincers!F$45*(1+'Cost and Benefit Parameters'!$C$41)^AC$6</f>
        <v>3079426.9396440675</v>
      </c>
      <c r="AD304" s="1">
        <f>Cohort_CF!AD302*Mincers!G$45*(1+'Cost and Benefit Parameters'!$C$41)^AD$6</f>
        <v>3212669.85944477</v>
      </c>
      <c r="AE304" s="1">
        <f>Cohort_CF!AE302*Mincers!H$45*(1+'Cost and Benefit Parameters'!$C$41)^AE$6</f>
        <v>3327299.8712459425</v>
      </c>
      <c r="AF304" s="1">
        <f>Cohort_CF!AF302*Mincers!I$45*(1+'Cost and Benefit Parameters'!$C$41)^AF$6</f>
        <v>3443952.9596774238</v>
      </c>
      <c r="AG304" s="1">
        <f>Cohort_CF!AG302*Mincers!J$45*(1+'Cost and Benefit Parameters'!$C$41)^AG$6</f>
        <v>3562557.65770768</v>
      </c>
      <c r="AH304" s="1">
        <f>Cohort_CF!AH302*Mincers!K$45*(1+'Cost and Benefit Parameters'!$C$41)^AH$6</f>
        <v>3683036.4429574693</v>
      </c>
      <c r="AI304" s="1">
        <f>Cohort_CF!AI302*Mincers!L$45*(1+'Cost and Benefit Parameters'!$C$41)^AI$6</f>
        <v>3805305.7183584701</v>
      </c>
      <c r="AJ304" s="1">
        <f>Cohort_CF!AJ302*Mincers!M$45*(1+'Cost and Benefit Parameters'!$C$41)^AJ$6</f>
        <v>3929275.8106750995</v>
      </c>
      <c r="AK304" s="1">
        <f>Cohort_CF!AK302*Mincers!N$45*(1+'Cost and Benefit Parameters'!$C$41)^AK$6</f>
        <v>4054850.9874987407</v>
      </c>
      <c r="AL304" s="1">
        <f>Cohort_CF!AL302*Mincers!O$45*(1+'Cost and Benefit Parameters'!$C$41)^AL$6</f>
        <v>4181929.4932653056</v>
      </c>
      <c r="AM304" s="1">
        <f>Cohort_CF!AM302*Mincers!P$45*(1+'Cost and Benefit Parameters'!$C$41)^AM$6</f>
        <v>4310403.6047841078</v>
      </c>
      <c r="AN304" s="1">
        <f>Cohort_CF!AN302*Mincers!Q$45*(1+'Cost and Benefit Parameters'!$C$41)^AN$6</f>
        <v>4440159.7066982323</v>
      </c>
      <c r="AO304" s="1">
        <f>Cohort_CF!AO302*Mincers!R$45*(1+'Cost and Benefit Parameters'!$C$41)^AO$6</f>
        <v>4571078.387225532</v>
      </c>
      <c r="AP304" s="1">
        <f>Cohort_CF!AP302*Mincers!S$45*(1+'Cost and Benefit Parameters'!$C$41)^AP$6</f>
        <v>4703034.554452912</v>
      </c>
      <c r="AQ304" s="1">
        <f>Cohort_CF!AQ302*Mincers!T$45*(1+'Cost and Benefit Parameters'!$C$41)^AQ$6</f>
        <v>4835897.5733782863</v>
      </c>
      <c r="AR304" s="1">
        <f>Cohort_CF!AR302*Mincers!U$45*(1+'Cost and Benefit Parameters'!$C$41)^AR$6</f>
        <v>4969531.4238110753</v>
      </c>
      <c r="AS304" s="1">
        <f>Cohort_CF!AS302*Mincers!V$45*(1+'Cost and Benefit Parameters'!$C$41)^AS$6</f>
        <v>5103794.8791572675</v>
      </c>
      <c r="AT304" s="1">
        <f>Cohort_CF!AT302*Mincers!W$45*(1+'Cost and Benefit Parameters'!$C$41)^AT$6</f>
        <v>5238541.706026406</v>
      </c>
      <c r="AU304" s="1">
        <f>Cohort_CF!AU302*Mincers!X$45*(1+'Cost and Benefit Parameters'!$C$41)^AU$6</f>
        <v>5373620.8845079774</v>
      </c>
      <c r="AV304" s="1">
        <f>Cohort_CF!AV302*Mincers!Y$45*(1+'Cost and Benefit Parameters'!$C$41)^AV$6</f>
        <v>5508876.8488719361</v>
      </c>
      <c r="AW304" s="1">
        <f>Cohort_CF!AW302*Mincers!Z$45*(1+'Cost and Benefit Parameters'!$C$41)^AW$6</f>
        <v>5644149.7483554771</v>
      </c>
      <c r="AX304" s="1">
        <f>Cohort_CF!AX302*Mincers!AA$45*(1+'Cost and Benefit Parameters'!$C$41)^AX$6</f>
        <v>5779275.727603469</v>
      </c>
      <c r="AY304" s="1">
        <f>Cohort_CF!AY302*Mincers!AB$45*(1+'Cost and Benefit Parameters'!$C$41)^AY$6</f>
        <v>5914087.226235236</v>
      </c>
      <c r="AZ304" s="1">
        <f>Cohort_CF!AZ302*Mincers!AC$45*(1+'Cost and Benefit Parameters'!$C$41)^AZ$6</f>
        <v>6048413.2969167689</v>
      </c>
      <c r="BA304" s="1">
        <f>Cohort_CF!BA302*Mincers!AD$45*(1+'Cost and Benefit Parameters'!$C$41)^BA$6</f>
        <v>6182079.9412228456</v>
      </c>
      <c r="BB304" s="1">
        <f>Cohort_CF!BB302*Mincers!AE$45*(1+'Cost and Benefit Parameters'!$C$41)^BB$6</f>
        <v>6314910.4624819718</v>
      </c>
      <c r="BC304" s="1">
        <f>Cohort_CF!BC302*Mincers!AF$45*(1+'Cost and Benefit Parameters'!$C$41)^BC$6</f>
        <v>6446725.834705539</v>
      </c>
      <c r="BD304" s="1">
        <f>Cohort_CF!BD302*Mincers!AG$45*(1+'Cost and Benefit Parameters'!$C$41)^BD$6</f>
        <v>6577345.086615175</v>
      </c>
      <c r="BE304" s="1">
        <f>Cohort_CF!BE302*Mincers!AH$45*(1+'Cost and Benefit Parameters'!$C$41)^BE$6</f>
        <v>6706585.6996956645</v>
      </c>
      <c r="BF304" s="1">
        <f>Cohort_CF!BF302*Mincers!AI$45*(1+'Cost and Benefit Parameters'!$C$41)^BF$6</f>
        <v>6834264.0191196585</v>
      </c>
      <c r="BG304" s="1">
        <f>Cohort_CF!BG302*Mincers!AJ$45*(1+'Cost and Benefit Parameters'!$C$41)^BG$6</f>
        <v>6960195.6763111968</v>
      </c>
      <c r="BH304" s="1">
        <f>Cohort_CF!BH302*Mincers!AK$45*(1+'Cost and Benefit Parameters'!$C$41)^BH$6</f>
        <v>7084196.021841798</v>
      </c>
      <c r="BI304" s="1">
        <f>Cohort_CF!BI302*Mincers!AL$45*(1+'Cost and Benefit Parameters'!$C$41)^BI$6</f>
        <v>7206080.5672835745</v>
      </c>
      <c r="BJ304" s="1">
        <f>Cohort_CF!BJ302*Mincers!AM$45*(1+'Cost and Benefit Parameters'!$C$41)^BJ$6</f>
        <v>7325665.4345798995</v>
      </c>
      <c r="BK304" s="1">
        <f>Cohort_CF!BK302*Mincers!AN$45*(1+'Cost and Benefit Parameters'!$C$41)^BK$6</f>
        <v>7442767.8114368701</v>
      </c>
      <c r="BL304" s="1">
        <f>Cohort_CF!BL302*Mincers!AO$45*(1+'Cost and Benefit Parameters'!$C$41)^BL$6</f>
        <v>7557206.4111862006</v>
      </c>
      <c r="BM304" s="1">
        <f>Cohort_CF!BM302*Mincers!AP$45*(1+'Cost and Benefit Parameters'!$C$41)^BM$6</f>
        <v>7668801.9355262965</v>
      </c>
      <c r="BN304" s="1" t="str">
        <f>IF(BN281="","",'Cost and Benefit Parameters'!$N$29)</f>
        <v/>
      </c>
    </row>
    <row r="305" spans="1:72" x14ac:dyDescent="0.55000000000000004">
      <c r="A305" s="639"/>
      <c r="B305" t="s">
        <v>486</v>
      </c>
      <c r="H305" s="1" t="str">
        <f>IF(H282="","",'Cost and Benefit Parameters'!$N$29)</f>
        <v/>
      </c>
      <c r="I305" s="1" t="str">
        <f>IF(I282="","",'Cost and Benefit Parameters'!$N$29)</f>
        <v/>
      </c>
      <c r="J305" s="1" t="str">
        <f>IF(J282="","",'Cost and Benefit Parameters'!$N$29)</f>
        <v/>
      </c>
      <c r="K305" s="1" t="str">
        <f>IF(K282="","",'Cost and Benefit Parameters'!$N$29)</f>
        <v/>
      </c>
      <c r="L305" s="1" t="str">
        <f>IF(L282="","",'Cost and Benefit Parameters'!$N$29)</f>
        <v/>
      </c>
      <c r="M305" s="1" t="str">
        <f>IF(M282="","",'Cost and Benefit Parameters'!$N$29)</f>
        <v/>
      </c>
      <c r="N305" s="1" t="str">
        <f>IF(N282="","",'Cost and Benefit Parameters'!$N$29)</f>
        <v/>
      </c>
      <c r="O305" s="1" t="str">
        <f>IF(O282="","",'Cost and Benefit Parameters'!$N$29)</f>
        <v/>
      </c>
      <c r="P305" s="1" t="str">
        <f>IF(P282="","",'Cost and Benefit Parameters'!$N$29)</f>
        <v/>
      </c>
      <c r="Q305" s="1" t="str">
        <f>IF(Q282="","",'Cost and Benefit Parameters'!$N$29)</f>
        <v/>
      </c>
      <c r="R305" s="1" t="str">
        <f>IF(R282="","",'Cost and Benefit Parameters'!$N$29)</f>
        <v/>
      </c>
      <c r="S305" s="1" t="str">
        <f>IF(S282="","",'Cost and Benefit Parameters'!$N$29)</f>
        <v/>
      </c>
      <c r="T305" s="1" t="str">
        <f>IF(T282="","",'Cost and Benefit Parameters'!$N$29)</f>
        <v/>
      </c>
      <c r="U305" s="1" t="str">
        <f>IF(U282="","",'Cost and Benefit Parameters'!$N$29)</f>
        <v/>
      </c>
      <c r="V305" s="1" t="str">
        <f>IF(V282="","",'Cost and Benefit Parameters'!$N$29)</f>
        <v/>
      </c>
      <c r="W305" s="1" t="str">
        <f>IF(W282="","",'Cost and Benefit Parameters'!$N$29)</f>
        <v/>
      </c>
      <c r="X305" s="1" t="str">
        <f>IF(X282="","",'Cost and Benefit Parameters'!$N$29)</f>
        <v/>
      </c>
      <c r="Y305" s="1" t="str">
        <f>IF(Y282="","",'Cost and Benefit Parameters'!$N$29)</f>
        <v/>
      </c>
      <c r="Z305" s="1" t="str">
        <f>IF(Z282="","",'Cost and Benefit Parameters'!$N$29)</f>
        <v/>
      </c>
      <c r="AA305" s="1">
        <f>Cohort_CF!AA303*Mincers!C$45*(1+'Cost and Benefit Parameters'!$C$41)^AA$6</f>
        <v>2834671.100833456</v>
      </c>
      <c r="AB305" s="1">
        <f>Cohort_CF!AB303*Mincers!D$45*(1+'Cost and Benefit Parameters'!$C$41)^AB$6</f>
        <v>2944634.5533953207</v>
      </c>
      <c r="AC305" s="1">
        <f>Cohort_CF!AC303*Mincers!E$45*(1+'Cost and Benefit Parameters'!$C$41)^AC$6</f>
        <v>3057028.9750210764</v>
      </c>
      <c r="AD305" s="1">
        <f>Cohort_CF!AD303*Mincers!F$45*(1+'Cost and Benefit Parameters'!$C$41)^AD$6</f>
        <v>3171809.7478333893</v>
      </c>
      <c r="AE305" s="1">
        <f>Cohort_CF!AE303*Mincers!G$45*(1+'Cost and Benefit Parameters'!$C$41)^AE$6</f>
        <v>3309049.9552281131</v>
      </c>
      <c r="AF305" s="1">
        <f>Cohort_CF!AF303*Mincers!H$45*(1+'Cost and Benefit Parameters'!$C$41)^AF$6</f>
        <v>3427118.8673833213</v>
      </c>
      <c r="AG305" s="1">
        <f>Cohort_CF!AG303*Mincers!I$45*(1+'Cost and Benefit Parameters'!$C$41)^AG$6</f>
        <v>3547271.548467746</v>
      </c>
      <c r="AH305" s="1">
        <f>Cohort_CF!AH303*Mincers!J$45*(1+'Cost and Benefit Parameters'!$C$41)^AH$6</f>
        <v>3669434.3874389101</v>
      </c>
      <c r="AI305" s="1">
        <f>Cohort_CF!AI303*Mincers!K$45*(1+'Cost and Benefit Parameters'!$C$41)^AI$6</f>
        <v>3793527.5362461926</v>
      </c>
      <c r="AJ305" s="1">
        <f>Cohort_CF!AJ303*Mincers!L$45*(1+'Cost and Benefit Parameters'!$C$41)^AJ$6</f>
        <v>3919464.8899092241</v>
      </c>
      <c r="AK305" s="1">
        <f>Cohort_CF!AK303*Mincers!M$45*(1+'Cost and Benefit Parameters'!$C$41)^AK$6</f>
        <v>4047154.0849953531</v>
      </c>
      <c r="AL305" s="1">
        <f>Cohort_CF!AL303*Mincers!N$45*(1+'Cost and Benefit Parameters'!$C$41)^AL$6</f>
        <v>4176496.517123702</v>
      </c>
      <c r="AM305" s="1">
        <f>Cohort_CF!AM303*Mincers!O$45*(1+'Cost and Benefit Parameters'!$C$41)^AM$6</f>
        <v>4307387.3780632652</v>
      </c>
      <c r="AN305" s="1">
        <f>Cohort_CF!AN303*Mincers!P$45*(1+'Cost and Benefit Parameters'!$C$41)^AN$6</f>
        <v>4439715.7129276311</v>
      </c>
      <c r="AO305" s="1">
        <f>Cohort_CF!AO303*Mincers!Q$45*(1+'Cost and Benefit Parameters'!$C$41)^AO$6</f>
        <v>4573364.4978991803</v>
      </c>
      <c r="AP305" s="1">
        <f>Cohort_CF!AP303*Mincers!R$45*(1+'Cost and Benefit Parameters'!$C$41)^AP$6</f>
        <v>4708210.7388422983</v>
      </c>
      <c r="AQ305" s="1">
        <f>Cohort_CF!AQ303*Mincers!S$45*(1+'Cost and Benefit Parameters'!$C$41)^AQ$6</f>
        <v>4844125.5910864985</v>
      </c>
      <c r="AR305" s="1">
        <f>Cohort_CF!AR303*Mincers!T$45*(1+'Cost and Benefit Parameters'!$C$41)^AR$6</f>
        <v>4980974.5005796356</v>
      </c>
      <c r="AS305" s="1">
        <f>Cohort_CF!AS303*Mincers!U$45*(1+'Cost and Benefit Parameters'!$C$41)^AS$6</f>
        <v>5118617.3665254088</v>
      </c>
      <c r="AT305" s="1">
        <f>Cohort_CF!AT303*Mincers!V$45*(1+'Cost and Benefit Parameters'!$C$41)^AT$6</f>
        <v>5256908.7255319841</v>
      </c>
      <c r="AU305" s="1">
        <f>Cohort_CF!AU303*Mincers!W$45*(1+'Cost and Benefit Parameters'!$C$41)^AU$6</f>
        <v>5395697.9572071983</v>
      </c>
      <c r="AV305" s="1">
        <f>Cohort_CF!AV303*Mincers!X$45*(1+'Cost and Benefit Parameters'!$C$41)^AV$6</f>
        <v>5534829.511043217</v>
      </c>
      <c r="AW305" s="1">
        <f>Cohort_CF!AW303*Mincers!Y$45*(1+'Cost and Benefit Parameters'!$C$41)^AW$6</f>
        <v>5674143.1543380935</v>
      </c>
      <c r="AX305" s="1">
        <f>Cohort_CF!AX303*Mincers!Z$45*(1+'Cost and Benefit Parameters'!$C$41)^AX$6</f>
        <v>5813474.2408061409</v>
      </c>
      <c r="AY305" s="1">
        <f>Cohort_CF!AY303*Mincers!AA$45*(1+'Cost and Benefit Parameters'!$C$41)^AY$6</f>
        <v>5952653.9994315729</v>
      </c>
      <c r="AZ305" s="1">
        <f>Cohort_CF!AZ303*Mincers!AB$45*(1+'Cost and Benefit Parameters'!$C$41)^AZ$6</f>
        <v>6091509.8430222934</v>
      </c>
      <c r="BA305" s="1">
        <f>Cohort_CF!BA303*Mincers!AC$45*(1+'Cost and Benefit Parameters'!$C$41)^BA$6</f>
        <v>6229865.695824272</v>
      </c>
      <c r="BB305" s="1">
        <f>Cohort_CF!BB303*Mincers!AD$45*(1+'Cost and Benefit Parameters'!$C$41)^BB$6</f>
        <v>6367542.339459531</v>
      </c>
      <c r="BC305" s="1">
        <f>Cohort_CF!BC303*Mincers!AE$45*(1+'Cost and Benefit Parameters'!$C$41)^BC$6</f>
        <v>6504357.7763564298</v>
      </c>
      <c r="BD305" s="1">
        <f>Cohort_CF!BD303*Mincers!AF$45*(1+'Cost and Benefit Parameters'!$C$41)^BD$6</f>
        <v>6640127.6097467057</v>
      </c>
      <c r="BE305" s="1">
        <f>Cohort_CF!BE303*Mincers!AG$45*(1+'Cost and Benefit Parameters'!$C$41)^BE$6</f>
        <v>6774665.4392136298</v>
      </c>
      <c r="BF305" s="1">
        <f>Cohort_CF!BF303*Mincers!AH$45*(1+'Cost and Benefit Parameters'!$C$41)^BF$6</f>
        <v>6907783.2706865342</v>
      </c>
      <c r="BG305" s="1">
        <f>Cohort_CF!BG303*Mincers!AI$45*(1+'Cost and Benefit Parameters'!$C$41)^BG$6</f>
        <v>7039291.939693246</v>
      </c>
      <c r="BH305" s="1">
        <f>Cohort_CF!BH303*Mincers!AJ$45*(1+'Cost and Benefit Parameters'!$C$41)^BH$6</f>
        <v>7169001.5466005336</v>
      </c>
      <c r="BI305" s="1">
        <f>Cohort_CF!BI303*Mincers!AK$45*(1+'Cost and Benefit Parameters'!$C$41)^BI$6</f>
        <v>7296721.9024970522</v>
      </c>
      <c r="BJ305" s="1">
        <f>Cohort_CF!BJ303*Mincers!AL$45*(1+'Cost and Benefit Parameters'!$C$41)^BJ$6</f>
        <v>7422262.9843020793</v>
      </c>
      <c r="BK305" s="1">
        <f>Cohort_CF!BK303*Mincers!AM$45*(1+'Cost and Benefit Parameters'!$C$41)^BK$6</f>
        <v>7545435.3976172972</v>
      </c>
      <c r="BL305" s="1">
        <f>Cohort_CF!BL303*Mincers!AN$45*(1+'Cost and Benefit Parameters'!$C$41)^BL$6</f>
        <v>7666050.8457799768</v>
      </c>
      <c r="BM305" s="1">
        <f>Cohort_CF!BM303*Mincers!AO$45*(1+'Cost and Benefit Parameters'!$C$41)^BM$6</f>
        <v>7783922.6035217866</v>
      </c>
      <c r="BN305" s="1">
        <f>Cohort_CF!BN303*Mincers!AP$45*(1+'Cost and Benefit Parameters'!$C$41)^BN$6</f>
        <v>7898865.9935920844</v>
      </c>
    </row>
    <row r="306" spans="1:72" x14ac:dyDescent="0.55000000000000004">
      <c r="A306" s="640"/>
      <c r="B306" s="329" t="s">
        <v>525</v>
      </c>
      <c r="C306" s="329"/>
      <c r="D306" s="329"/>
      <c r="E306" s="329"/>
      <c r="F306" s="329"/>
      <c r="G306" s="329"/>
      <c r="H306" s="330">
        <f>SUM(H286:H305)</f>
        <v>1616573.3194128973</v>
      </c>
      <c r="I306" s="330">
        <f t="shared" ref="I306:BN306" si="81">SUM(I286:I305)</f>
        <v>3344354.4588642092</v>
      </c>
      <c r="J306" s="330">
        <f t="shared" si="81"/>
        <v>5188066.0006438363</v>
      </c>
      <c r="K306" s="330">
        <f t="shared" si="81"/>
        <v>7152546.759558389</v>
      </c>
      <c r="L306" s="330">
        <f t="shared" si="81"/>
        <v>9254228.1138343588</v>
      </c>
      <c r="M306" s="330">
        <f t="shared" si="81"/>
        <v>11486292.95954161</v>
      </c>
      <c r="N306" s="330">
        <f t="shared" si="81"/>
        <v>13853841.145726511</v>
      </c>
      <c r="O306" s="330">
        <f t="shared" si="81"/>
        <v>16362083.537557896</v>
      </c>
      <c r="P306" s="330">
        <f t="shared" si="81"/>
        <v>19016341.789932106</v>
      </c>
      <c r="Q306" s="330">
        <f t="shared" si="81"/>
        <v>21822048.102925241</v>
      </c>
      <c r="R306" s="330">
        <f t="shared" si="81"/>
        <v>24784744.969040643</v>
      </c>
      <c r="S306" s="330">
        <f t="shared" si="81"/>
        <v>27910084.922856174</v>
      </c>
      <c r="T306" s="330">
        <f t="shared" si="81"/>
        <v>31203830.3043174</v>
      </c>
      <c r="U306" s="330">
        <f t="shared" si="81"/>
        <v>34671853.047546908</v>
      </c>
      <c r="V306" s="330">
        <f t="shared" si="81"/>
        <v>38320134.50764294</v>
      </c>
      <c r="W306" s="330">
        <f t="shared" si="81"/>
        <v>42154765.338519834</v>
      </c>
      <c r="X306" s="330">
        <f t="shared" si="81"/>
        <v>46181945.435394116</v>
      </c>
      <c r="Y306" s="330">
        <f t="shared" si="81"/>
        <v>50407983.956043012</v>
      </c>
      <c r="Z306" s="330">
        <f t="shared" si="81"/>
        <v>54839299.435450599</v>
      </c>
      <c r="AA306" s="330">
        <f t="shared" si="81"/>
        <v>59482420.008910701</v>
      </c>
      <c r="AB306" s="330">
        <f t="shared" si="81"/>
        <v>61424272.525212474</v>
      </c>
      <c r="AC306" s="330">
        <f t="shared" si="81"/>
        <v>63390463.04190588</v>
      </c>
      <c r="AD306" s="330">
        <f t="shared" si="81"/>
        <v>65379321.643940903</v>
      </c>
      <c r="AE306" s="330">
        <f t="shared" si="81"/>
        <v>67389080.379753545</v>
      </c>
      <c r="AF306" s="330">
        <f t="shared" si="81"/>
        <v>69397146.735583156</v>
      </c>
      <c r="AG306" s="330">
        <f t="shared" si="81"/>
        <v>71423031.649908736</v>
      </c>
      <c r="AH306" s="330">
        <f t="shared" si="81"/>
        <v>73464838.259727746</v>
      </c>
      <c r="AI306" s="330">
        <f t="shared" si="81"/>
        <v>75520586.409784585</v>
      </c>
      <c r="AJ306" s="330">
        <f t="shared" si="81"/>
        <v>77588214.992986098</v>
      </c>
      <c r="AK306" s="330">
        <f t="shared" si="81"/>
        <v>79665584.598255828</v>
      </c>
      <c r="AL306" s="330">
        <f t="shared" si="81"/>
        <v>81750480.464967445</v>
      </c>
      <c r="AM306" s="330">
        <f t="shared" si="81"/>
        <v>83840615.741796762</v>
      </c>
      <c r="AN306" s="330">
        <f t="shared" si="81"/>
        <v>85933635.046502382</v>
      </c>
      <c r="AO306" s="330">
        <f t="shared" si="81"/>
        <v>88027118.321801379</v>
      </c>
      <c r="AP306" s="330">
        <f t="shared" si="81"/>
        <v>90118584.981145844</v>
      </c>
      <c r="AQ306" s="330">
        <f t="shared" si="81"/>
        <v>92205498.336843491</v>
      </c>
      <c r="AR306" s="330">
        <f t="shared" si="81"/>
        <v>94285270.301602945</v>
      </c>
      <c r="AS306" s="330">
        <f t="shared" si="81"/>
        <v>96355266.353232086</v>
      </c>
      <c r="AT306" s="330">
        <f t="shared" si="81"/>
        <v>98412810.750881806</v>
      </c>
      <c r="AU306" s="330">
        <f t="shared" si="81"/>
        <v>100455191.9899158</v>
      </c>
      <c r="AV306" s="330">
        <f t="shared" si="81"/>
        <v>97911278.853689864</v>
      </c>
      <c r="AW306" s="330">
        <f t="shared" si="81"/>
        <v>95147742.82292603</v>
      </c>
      <c r="AX306" s="330">
        <f t="shared" si="81"/>
        <v>92157807.65864557</v>
      </c>
      <c r="AY306" s="330">
        <f t="shared" si="81"/>
        <v>88934663.420374632</v>
      </c>
      <c r="AZ306" s="330">
        <f t="shared" si="81"/>
        <v>85471469.70357132</v>
      </c>
      <c r="BA306" s="330">
        <f t="shared" si="81"/>
        <v>81761358.656365514</v>
      </c>
      <c r="BB306" s="330">
        <f t="shared" si="81"/>
        <v>77797437.749357462</v>
      </c>
      <c r="BC306" s="330">
        <f t="shared" si="81"/>
        <v>73572792.272194877</v>
      </c>
      <c r="BD306" s="330">
        <f t="shared" si="81"/>
        <v>69080487.530713603</v>
      </c>
      <c r="BE306" s="330">
        <f t="shared" si="81"/>
        <v>64313570.718595892</v>
      </c>
      <c r="BF306" s="330">
        <f t="shared" si="81"/>
        <v>59265072.437763736</v>
      </c>
      <c r="BG306" s="330">
        <f t="shared" si="81"/>
        <v>53928007.842089504</v>
      </c>
      <c r="BH306" s="330">
        <f t="shared" si="81"/>
        <v>48295377.379468158</v>
      </c>
      <c r="BI306" s="330">
        <f t="shared" si="81"/>
        <v>42360167.107853651</v>
      </c>
      <c r="BJ306" s="330">
        <f t="shared" si="81"/>
        <v>36115348.561517291</v>
      </c>
      <c r="BK306" s="330">
        <f t="shared" si="81"/>
        <v>29553878.144531667</v>
      </c>
      <c r="BL306" s="330">
        <f t="shared" si="81"/>
        <v>22668696.029321805</v>
      </c>
      <c r="BM306" s="330">
        <f t="shared" si="81"/>
        <v>15452724.539048083</v>
      </c>
      <c r="BN306" s="330">
        <f t="shared" si="81"/>
        <v>7898865.9935920844</v>
      </c>
      <c r="BO306" s="329"/>
      <c r="BP306" s="329"/>
      <c r="BQ306" s="329"/>
      <c r="BR306" s="329"/>
      <c r="BS306" s="329"/>
      <c r="BT306" s="329"/>
    </row>
    <row r="307" spans="1:72" x14ac:dyDescent="0.55000000000000004">
      <c r="B307" s="329" t="s">
        <v>526</v>
      </c>
      <c r="C307" s="329"/>
      <c r="D307" s="329"/>
      <c r="E307" s="329"/>
      <c r="F307" s="329"/>
      <c r="G307" s="329"/>
      <c r="H307" s="329">
        <f>'Cost and Benefit Parameters'!$C$45*Income_CF!H306</f>
        <v>1062088.6708542735</v>
      </c>
      <c r="I307" s="329">
        <f>'Cost and Benefit Parameters'!$C$45*Income_CF!I306</f>
        <v>2197240.8794737854</v>
      </c>
      <c r="J307" s="329">
        <f>'Cost and Benefit Parameters'!$C$45*Income_CF!J306</f>
        <v>3408559.3624230004</v>
      </c>
      <c r="K307" s="329">
        <f>'Cost and Benefit Parameters'!$C$45*Income_CF!K306</f>
        <v>4699223.2210298618</v>
      </c>
      <c r="L307" s="329">
        <f>'Cost and Benefit Parameters'!$C$45*Income_CF!L306</f>
        <v>6080027.870789174</v>
      </c>
      <c r="M307" s="329">
        <f>'Cost and Benefit Parameters'!$C$45*Income_CF!M306</f>
        <v>7546494.4744188376</v>
      </c>
      <c r="N307" s="329">
        <f>'Cost and Benefit Parameters'!$C$45*Income_CF!N306</f>
        <v>9101973.6327423174</v>
      </c>
      <c r="O307" s="329">
        <f>'Cost and Benefit Parameters'!$C$45*Income_CF!O306</f>
        <v>10749888.884175539</v>
      </c>
      <c r="P307" s="329">
        <f>'Cost and Benefit Parameters'!$C$45*Income_CF!P306</f>
        <v>12493736.555985395</v>
      </c>
      <c r="Q307" s="329">
        <f>'Cost and Benefit Parameters'!$C$45*Income_CF!Q306</f>
        <v>14337085.603621883</v>
      </c>
      <c r="R307" s="329">
        <f>'Cost and Benefit Parameters'!$C$45*Income_CF!R306</f>
        <v>16283577.444659704</v>
      </c>
      <c r="S307" s="329">
        <f>'Cost and Benefit Parameters'!$C$45*Income_CF!S306</f>
        <v>18336925.794316508</v>
      </c>
      <c r="T307" s="329">
        <f>'Cost and Benefit Parameters'!$C$45*Income_CF!T306</f>
        <v>20500916.509936534</v>
      </c>
      <c r="U307" s="329">
        <f>'Cost and Benefit Parameters'!$C$45*Income_CF!U306</f>
        <v>22779407.452238321</v>
      </c>
      <c r="V307" s="329">
        <f>'Cost and Benefit Parameters'!$C$45*Income_CF!V306</f>
        <v>25176328.371521413</v>
      </c>
      <c r="W307" s="329">
        <f>'Cost and Benefit Parameters'!$C$45*Income_CF!W306</f>
        <v>27695680.827407531</v>
      </c>
      <c r="X307" s="329">
        <f>'Cost and Benefit Parameters'!$C$45*Income_CF!X306</f>
        <v>30341538.151053935</v>
      </c>
      <c r="Y307" s="329">
        <f>'Cost and Benefit Parameters'!$C$45*Income_CF!Y306</f>
        <v>33118045.459120262</v>
      </c>
      <c r="Z307" s="329">
        <f>'Cost and Benefit Parameters'!$C$45*Income_CF!Z306</f>
        <v>36029419.729091048</v>
      </c>
      <c r="AA307" s="329">
        <f>'Cost and Benefit Parameters'!$C$45*Income_CF!AA306</f>
        <v>39079949.945854329</v>
      </c>
      <c r="AB307" s="329">
        <f>'Cost and Benefit Parameters'!$C$45*Income_CF!AB306</f>
        <v>40355747.049064599</v>
      </c>
      <c r="AC307" s="329">
        <f>'Cost and Benefit Parameters'!$C$45*Income_CF!AC306</f>
        <v>41647534.218532167</v>
      </c>
      <c r="AD307" s="329">
        <f>'Cost and Benefit Parameters'!$C$45*Income_CF!AD306</f>
        <v>42954214.320069179</v>
      </c>
      <c r="AE307" s="329">
        <f>'Cost and Benefit Parameters'!$C$45*Income_CF!AE306</f>
        <v>44274625.809498079</v>
      </c>
      <c r="AF307" s="329">
        <f>'Cost and Benefit Parameters'!$C$45*Income_CF!AF306</f>
        <v>45593925.405278139</v>
      </c>
      <c r="AG307" s="329">
        <f>'Cost and Benefit Parameters'!$C$45*Income_CF!AG306</f>
        <v>46924931.793990038</v>
      </c>
      <c r="AH307" s="329">
        <f>'Cost and Benefit Parameters'!$C$45*Income_CF!AH306</f>
        <v>48266398.736641131</v>
      </c>
      <c r="AI307" s="329">
        <f>'Cost and Benefit Parameters'!$C$45*Income_CF!AI306</f>
        <v>49617025.271228477</v>
      </c>
      <c r="AJ307" s="329">
        <f>'Cost and Benefit Parameters'!$C$45*Income_CF!AJ306</f>
        <v>50975457.250391871</v>
      </c>
      <c r="AK307" s="329">
        <f>'Cost and Benefit Parameters'!$C$45*Income_CF!AK306</f>
        <v>52340289.081054084</v>
      </c>
      <c r="AL307" s="329">
        <f>'Cost and Benefit Parameters'!$C$45*Income_CF!AL306</f>
        <v>53710065.665483616</v>
      </c>
      <c r="AM307" s="329">
        <f>'Cost and Benefit Parameters'!$C$45*Income_CF!AM306</f>
        <v>55083284.542360477</v>
      </c>
      <c r="AN307" s="329">
        <f>'Cost and Benefit Parameters'!$C$45*Income_CF!AN306</f>
        <v>56458398.225552067</v>
      </c>
      <c r="AO307" s="329">
        <f>'Cost and Benefit Parameters'!$C$45*Income_CF!AO306</f>
        <v>57833816.737423509</v>
      </c>
      <c r="AP307" s="329">
        <f>'Cost and Benefit Parameters'!$C$45*Income_CF!AP306</f>
        <v>59207910.33261282</v>
      </c>
      <c r="AQ307" s="329">
        <f>'Cost and Benefit Parameters'!$C$45*Income_CF!AQ306</f>
        <v>60579012.407306179</v>
      </c>
      <c r="AR307" s="329">
        <f>'Cost and Benefit Parameters'!$C$45*Income_CF!AR306</f>
        <v>61945422.588153139</v>
      </c>
      <c r="AS307" s="329">
        <f>'Cost and Benefit Parameters'!$C$45*Income_CF!AS306</f>
        <v>63305409.99407348</v>
      </c>
      <c r="AT307" s="329">
        <f>'Cost and Benefit Parameters'!$C$45*Income_CF!AT306</f>
        <v>64657216.663329348</v>
      </c>
      <c r="AU307" s="329">
        <f>'Cost and Benefit Parameters'!$C$45*Income_CF!AU306</f>
        <v>65999061.137374684</v>
      </c>
      <c r="AV307" s="329">
        <f>'Cost and Benefit Parameters'!$C$45*Income_CF!AV306</f>
        <v>64327710.206874244</v>
      </c>
      <c r="AW307" s="329">
        <f>'Cost and Benefit Parameters'!$C$45*Income_CF!AW306</f>
        <v>62512067.034662403</v>
      </c>
      <c r="AX307" s="329">
        <f>'Cost and Benefit Parameters'!$C$45*Income_CF!AX306</f>
        <v>60547679.631730139</v>
      </c>
      <c r="AY307" s="329">
        <f>'Cost and Benefit Parameters'!$C$45*Income_CF!AY306</f>
        <v>58430073.867186137</v>
      </c>
      <c r="AZ307" s="329">
        <f>'Cost and Benefit Parameters'!$C$45*Income_CF!AZ306</f>
        <v>56154755.59524636</v>
      </c>
      <c r="BA307" s="329">
        <f>'Cost and Benefit Parameters'!$C$45*Income_CF!BA306</f>
        <v>53717212.637232147</v>
      </c>
      <c r="BB307" s="329">
        <f>'Cost and Benefit Parameters'!$C$45*Income_CF!BB306</f>
        <v>51112916.601327851</v>
      </c>
      <c r="BC307" s="329">
        <f>'Cost and Benefit Parameters'!$C$45*Income_CF!BC306</f>
        <v>48337324.522832036</v>
      </c>
      <c r="BD307" s="329">
        <f>'Cost and Benefit Parameters'!$C$45*Income_CF!BD306</f>
        <v>45385880.307678841</v>
      </c>
      <c r="BE307" s="329">
        <f>'Cost and Benefit Parameters'!$C$45*Income_CF!BE306</f>
        <v>42254015.962117501</v>
      </c>
      <c r="BF307" s="329">
        <f>'Cost and Benefit Parameters'!$C$45*Income_CF!BF306</f>
        <v>38937152.591610774</v>
      </c>
      <c r="BG307" s="329">
        <f>'Cost and Benefit Parameters'!$C$45*Income_CF!BG306</f>
        <v>35430701.152252808</v>
      </c>
      <c r="BH307" s="329">
        <f>'Cost and Benefit Parameters'!$C$45*Income_CF!BH306</f>
        <v>31730062.938310582</v>
      </c>
      <c r="BI307" s="329">
        <f>'Cost and Benefit Parameters'!$C$45*Income_CF!BI306</f>
        <v>27830629.78985985</v>
      </c>
      <c r="BJ307" s="329">
        <f>'Cost and Benefit Parameters'!$C$45*Income_CF!BJ306</f>
        <v>23727784.004916862</v>
      </c>
      <c r="BK307" s="329">
        <f>'Cost and Benefit Parameters'!$C$45*Income_CF!BK306</f>
        <v>19416897.940957308</v>
      </c>
      <c r="BL307" s="329">
        <f>'Cost and Benefit Parameters'!$C$45*Income_CF!BL306</f>
        <v>14893333.291264426</v>
      </c>
      <c r="BM307" s="329">
        <f>'Cost and Benefit Parameters'!$C$45*Income_CF!BM306</f>
        <v>10152440.022154592</v>
      </c>
      <c r="BN307" s="329">
        <f>'Cost and Benefit Parameters'!$C$45*Income_CF!BN306</f>
        <v>5189554.9577899994</v>
      </c>
      <c r="BO307" s="329"/>
      <c r="BP307" s="329"/>
      <c r="BQ307" s="329"/>
      <c r="BR307" s="329"/>
      <c r="BS307" s="329"/>
      <c r="BT307" s="329"/>
    </row>
    <row r="308" spans="1:72" x14ac:dyDescent="0.55000000000000004">
      <c r="A308" s="641" t="s">
        <v>491</v>
      </c>
      <c r="B308" s="128" t="s">
        <v>507</v>
      </c>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row>
    <row r="309" spans="1:72" x14ac:dyDescent="0.55000000000000004">
      <c r="A309" s="642"/>
      <c r="B309" t="s">
        <v>466</v>
      </c>
      <c r="J309" s="1">
        <f>Cohort_CF!J307*Mincers!C$52*(1+'Cost and Benefit Parameters'!$C$41)^J$6</f>
        <v>652006.61437303817</v>
      </c>
      <c r="K309" s="1">
        <f>Cohort_CF!K307*Mincers!D$52*(1+'Cost and Benefit Parameters'!$C$41)^K$6</f>
        <v>677299.45994815649</v>
      </c>
      <c r="L309" s="1">
        <f>Cohort_CF!L307*Mincers!E$52*(1+'Cost and Benefit Parameters'!$C$41)^L$6</f>
        <v>703151.45607464842</v>
      </c>
      <c r="M309" s="1">
        <f>Cohort_CF!M307*Mincers!F$52*(1+'Cost and Benefit Parameters'!$C$41)^M$6</f>
        <v>729552.34013293416</v>
      </c>
      <c r="N309" s="1">
        <f>Cohort_CF!N307*Mincers!G$52*(1+'Cost and Benefit Parameters'!$C$41)^N$6</f>
        <v>761119.1497543318</v>
      </c>
      <c r="O309" s="1">
        <f>Cohort_CF!O307*Mincers!H$52*(1+'Cost and Benefit Parameters'!$C$41)^O$6</f>
        <v>788276.34328355291</v>
      </c>
      <c r="P309" s="1">
        <f>Cohort_CF!P307*Mincers!I$52*(1+'Cost and Benefit Parameters'!$C$41)^P$6</f>
        <v>815912.82738171355</v>
      </c>
      <c r="Q309" s="1">
        <f>Cohort_CF!Q307*Mincers!J$52*(1+'Cost and Benefit Parameters'!$C$41)^Q$6</f>
        <v>844011.67067128187</v>
      </c>
      <c r="R309" s="1">
        <f>Cohort_CF!R307*Mincers!K$52*(1+'Cost and Benefit Parameters'!$C$41)^R$6</f>
        <v>872554.50719187048</v>
      </c>
      <c r="S309" s="1">
        <f>Cohort_CF!S307*Mincers!L$52*(1+'Cost and Benefit Parameters'!$C$41)^S$6</f>
        <v>901521.5318180396</v>
      </c>
      <c r="T309" s="1">
        <f>Cohort_CF!T307*Mincers!M$52*(1+'Cost and Benefit Parameters'!$C$41)^T$6</f>
        <v>930891.49990909838</v>
      </c>
      <c r="U309" s="1">
        <f>Cohort_CF!U307*Mincers!N$52*(1+'Cost and Benefit Parameters'!$C$41)^U$6</f>
        <v>960641.73133523611</v>
      </c>
      <c r="V309" s="1">
        <f>Cohort_CF!V307*Mincers!O$52*(1+'Cost and Benefit Parameters'!$C$41)^V$6</f>
        <v>990748.11901050596</v>
      </c>
      <c r="W309" s="1">
        <f>Cohort_CF!W307*Mincers!P$52*(1+'Cost and Benefit Parameters'!$C$41)^W$6</f>
        <v>1021185.1420482647</v>
      </c>
      <c r="X309" s="1">
        <f>Cohort_CF!X307*Mincers!Q$52*(1+'Cost and Benefit Parameters'!$C$41)^X$6</f>
        <v>1051925.8836386204</v>
      </c>
      <c r="Y309" s="1">
        <f>Cohort_CF!Y307*Mincers!R$52*(1+'Cost and Benefit Parameters'!$C$41)^Y$6</f>
        <v>1082942.053730594</v>
      </c>
      <c r="Z309" s="1">
        <f>Cohort_CF!Z307*Mincers!S$52*(1+'Cost and Benefit Parameters'!$C$41)^Z$6</f>
        <v>1114204.0165836031</v>
      </c>
      <c r="AA309" s="1">
        <f>Cohort_CF!AA307*Mincers!T$52*(1+'Cost and Benefit Parameters'!$C$41)^AA$6</f>
        <v>1145680.8232343032</v>
      </c>
      <c r="AB309" s="1">
        <f>Cohort_CF!AB307*Mincers!U$52*(1+'Cost and Benefit Parameters'!$C$41)^AB$6</f>
        <v>1177340.2489050694</v>
      </c>
      <c r="AC309" s="1">
        <f>Cohort_CF!AC307*Mincers!V$52*(1+'Cost and Benefit Parameters'!$C$41)^AC$6</f>
        <v>1209148.8353602716</v>
      </c>
      <c r="AD309" s="1">
        <f>Cohort_CF!AD307*Mincers!W$52*(1+'Cost and Benefit Parameters'!$C$41)^AD$6</f>
        <v>1241071.9381955124</v>
      </c>
      <c r="AE309" s="1">
        <f>Cohort_CF!AE307*Mincers!X$52*(1+'Cost and Benefit Parameters'!$C$41)^AE$6</f>
        <v>1273073.7790236808</v>
      </c>
      <c r="AF309" s="1">
        <f>Cohort_CF!AF307*Mincers!Y$52*(1+'Cost and Benefit Parameters'!$C$41)^AF$6</f>
        <v>1305117.5024997343</v>
      </c>
      <c r="AG309" s="1">
        <f>Cohort_CF!AG307*Mincers!Z$52*(1+'Cost and Benefit Parameters'!$C$41)^AG$6</f>
        <v>1337165.2381041353</v>
      </c>
      <c r="AH309" s="1">
        <f>Cohort_CF!AH307*Mincers!AA$52*(1+'Cost and Benefit Parameters'!$C$41)^AH$6</f>
        <v>1369178.1665824847</v>
      </c>
      <c r="AI309" s="1">
        <f>Cohort_CF!AI307*Mincers!AB$52*(1+'Cost and Benefit Parameters'!$C$41)^AI$6</f>
        <v>1401116.5909163971</v>
      </c>
      <c r="AJ309" s="1">
        <f>Cohort_CF!AJ307*Mincers!AC$52*(1+'Cost and Benefit Parameters'!$C$41)^AJ$6</f>
        <v>1432940.0116785404</v>
      </c>
      <c r="AK309" s="1">
        <f>Cohort_CF!AK307*Mincers!AD$52*(1+'Cost and Benefit Parameters'!$C$41)^AK$6</f>
        <v>1464607.2066023105</v>
      </c>
      <c r="AL309" s="1">
        <f>Cohort_CF!AL307*Mincers!AE$52*(1+'Cost and Benefit Parameters'!$C$41)^AL$6</f>
        <v>1496076.3141749264</v>
      </c>
      <c r="AM309" s="1">
        <f>Cohort_CF!AM307*Mincers!AF$52*(1+'Cost and Benefit Parameters'!$C$41)^AM$6</f>
        <v>1527304.9210410838</v>
      </c>
      <c r="AN309" s="1">
        <f>Cohort_CF!AN307*Mincers!AG$52*(1+'Cost and Benefit Parameters'!$C$41)^AN$6</f>
        <v>1558250.1529835248</v>
      </c>
      <c r="AO309" s="1">
        <f>Cohort_CF!AO307*Mincers!AH$52*(1+'Cost and Benefit Parameters'!$C$41)^AO$6</f>
        <v>1588868.7692264495</v>
      </c>
      <c r="AP309" s="1">
        <f>Cohort_CF!AP307*Mincers!AI$52*(1+'Cost and Benefit Parameters'!$C$41)^AP$6</f>
        <v>1619117.2597883926</v>
      </c>
      <c r="AQ309" s="1">
        <f>Cohort_CF!AQ307*Mincers!AJ$52*(1+'Cost and Benefit Parameters'!$C$41)^AQ$6</f>
        <v>1648951.945592474</v>
      </c>
      <c r="AR309" s="1">
        <f>Cohort_CF!AR307*Mincers!AK$52*(1+'Cost and Benefit Parameters'!$C$41)^AR$6</f>
        <v>1678329.0810245615</v>
      </c>
      <c r="AS309" s="1">
        <f>Cohort_CF!AS307*Mincers!AL$52*(1+'Cost and Benefit Parameters'!$C$41)^AS$6</f>
        <v>1707204.9586134497</v>
      </c>
      <c r="AT309" s="1">
        <f>Cohort_CF!AT307*Mincers!AM$52*(1+'Cost and Benefit Parameters'!$C$41)^AT$6</f>
        <v>1735536.0154920407</v>
      </c>
      <c r="AU309" s="1">
        <f>Cohort_CF!AU307*Mincers!AN$52*(1+'Cost and Benefit Parameters'!$C$41)^AU$6</f>
        <v>1763278.9412849178</v>
      </c>
      <c r="AV309" s="1">
        <f>Cohort_CF!AV307*Mincers!AO$52*(1+'Cost and Benefit Parameters'!$C$41)^AV$6</f>
        <v>1790390.7870552572</v>
      </c>
      <c r="AW309" s="1">
        <f>Cohort_CF!AW307*Mincers!AP$52*(1+'Cost and Benefit Parameters'!$C$41)^AW$6</f>
        <v>1816829.074933615</v>
      </c>
      <c r="AX309" s="1" t="str">
        <f>IF(AV286="","",'Cost and Benefit Parameters'!$N$30)</f>
        <v/>
      </c>
      <c r="AY309" s="1" t="str">
        <f>IF(AW286="","",'Cost and Benefit Parameters'!$N$30)</f>
        <v/>
      </c>
      <c r="AZ309" s="1" t="str">
        <f>IF(AX286="","",'Cost and Benefit Parameters'!$N$30)</f>
        <v/>
      </c>
      <c r="BA309" s="1" t="str">
        <f>IF(AY286="","",'Cost and Benefit Parameters'!$N$30)</f>
        <v/>
      </c>
      <c r="BB309" s="1" t="str">
        <f>IF(AZ286="","",'Cost and Benefit Parameters'!$N$30)</f>
        <v/>
      </c>
      <c r="BC309" s="1" t="str">
        <f>IF(BA286="","",'Cost and Benefit Parameters'!$N$30)</f>
        <v/>
      </c>
      <c r="BD309" s="1" t="str">
        <f>IF(BB286="","",'Cost and Benefit Parameters'!$N$30)</f>
        <v/>
      </c>
      <c r="BE309" s="1" t="str">
        <f>IF(BC286="","",'Cost and Benefit Parameters'!$N$30)</f>
        <v/>
      </c>
      <c r="BF309" s="1" t="str">
        <f>IF(BD286="","",'Cost and Benefit Parameters'!$N$30)</f>
        <v/>
      </c>
      <c r="BG309" s="1" t="str">
        <f>IF(BE286="","",'Cost and Benefit Parameters'!$N$30)</f>
        <v/>
      </c>
      <c r="BH309" s="1" t="str">
        <f>IF(BF286="","",'Cost and Benefit Parameters'!$N$30)</f>
        <v/>
      </c>
      <c r="BI309" s="1" t="str">
        <f>IF(BG286="","",'Cost and Benefit Parameters'!$N$30)</f>
        <v/>
      </c>
      <c r="BJ309" s="1" t="str">
        <f>IF(BH286="","",'Cost and Benefit Parameters'!$N$30)</f>
        <v/>
      </c>
      <c r="BK309" s="1" t="str">
        <f>IF(BI286="","",'Cost and Benefit Parameters'!$N$30)</f>
        <v/>
      </c>
      <c r="BL309" s="1" t="str">
        <f>IF(BJ286="","",'Cost and Benefit Parameters'!$N$30)</f>
        <v/>
      </c>
      <c r="BM309" s="1" t="str">
        <f>IF(BK286="","",'Cost and Benefit Parameters'!$N$30)</f>
        <v/>
      </c>
      <c r="BN309" s="1" t="str">
        <f>IF(BL286="","",'Cost and Benefit Parameters'!$N$30)</f>
        <v/>
      </c>
      <c r="BO309" s="1" t="str">
        <f>IF(BM286="","",'Cost and Benefit Parameters'!$N$30)</f>
        <v/>
      </c>
      <c r="BP309" s="1" t="str">
        <f>IF(BN286="","",'Cost and Benefit Parameters'!$N$30)</f>
        <v/>
      </c>
    </row>
    <row r="310" spans="1:72" x14ac:dyDescent="0.55000000000000004">
      <c r="A310" s="642"/>
      <c r="B310" t="s">
        <v>468</v>
      </c>
      <c r="J310" s="1" t="str">
        <f>IF(H287="","",'Cost and Benefit Parameters'!$N$30)</f>
        <v/>
      </c>
      <c r="K310" s="1">
        <f>Cohort_CF!K308*Mincers!C$52*(1+'Cost and Benefit Parameters'!$C$41)^K$6</f>
        <v>671566.81280422932</v>
      </c>
      <c r="L310" s="1">
        <f>Cohort_CF!L308*Mincers!D$52*(1+'Cost and Benefit Parameters'!$C$41)^L$6</f>
        <v>697618.44374660123</v>
      </c>
      <c r="M310" s="1">
        <f>Cohort_CF!M308*Mincers!E$52*(1+'Cost and Benefit Parameters'!$C$41)^M$6</f>
        <v>724245.9997568879</v>
      </c>
      <c r="N310" s="1">
        <f>Cohort_CF!N308*Mincers!F$52*(1+'Cost and Benefit Parameters'!$C$41)^N$6</f>
        <v>751438.91033692204</v>
      </c>
      <c r="O310" s="1">
        <f>Cohort_CF!O308*Mincers!G$52*(1+'Cost and Benefit Parameters'!$C$41)^O$6</f>
        <v>783952.72424696176</v>
      </c>
      <c r="P310" s="1">
        <f>Cohort_CF!P308*Mincers!H$52*(1+'Cost and Benefit Parameters'!$C$41)^P$6</f>
        <v>811924.63358205941</v>
      </c>
      <c r="Q310" s="1">
        <f>Cohort_CF!Q308*Mincers!I$52*(1+'Cost and Benefit Parameters'!$C$41)^Q$6</f>
        <v>840390.21220316493</v>
      </c>
      <c r="R310" s="1">
        <f>Cohort_CF!R308*Mincers!J$52*(1+'Cost and Benefit Parameters'!$C$41)^R$6</f>
        <v>869332.02079142025</v>
      </c>
      <c r="S310" s="1">
        <f>Cohort_CF!S308*Mincers!K$52*(1+'Cost and Benefit Parameters'!$C$41)^S$6</f>
        <v>898731.14240762661</v>
      </c>
      <c r="T310" s="1">
        <f>Cohort_CF!T308*Mincers!L$52*(1+'Cost and Benefit Parameters'!$C$41)^T$6</f>
        <v>928567.17777258088</v>
      </c>
      <c r="U310" s="1">
        <f>Cohort_CF!U308*Mincers!M$52*(1+'Cost and Benefit Parameters'!$C$41)^U$6</f>
        <v>958818.24490637134</v>
      </c>
      <c r="V310" s="1">
        <f>Cohort_CF!V308*Mincers!N$52*(1+'Cost and Benefit Parameters'!$C$41)^V$6</f>
        <v>989460.98327529302</v>
      </c>
      <c r="W310" s="1">
        <f>Cohort_CF!W308*Mincers!O$52*(1+'Cost and Benefit Parameters'!$C$41)^W$6</f>
        <v>1020470.5625808212</v>
      </c>
      <c r="X310" s="1">
        <f>Cohort_CF!X308*Mincers!P$52*(1+'Cost and Benefit Parameters'!$C$41)^X$6</f>
        <v>1051820.6963097127</v>
      </c>
      <c r="Y310" s="1">
        <f>Cohort_CF!Y308*Mincers!Q$52*(1+'Cost and Benefit Parameters'!$C$41)^Y$6</f>
        <v>1083483.6601477789</v>
      </c>
      <c r="Z310" s="1">
        <f>Cohort_CF!Z308*Mincers!R$52*(1+'Cost and Benefit Parameters'!$C$41)^Z$6</f>
        <v>1115430.315342512</v>
      </c>
      <c r="AA310" s="1">
        <f>Cohort_CF!AA308*Mincers!S$52*(1+'Cost and Benefit Parameters'!$C$41)^AA$6</f>
        <v>1147630.1370811111</v>
      </c>
      <c r="AB310" s="1">
        <f>Cohort_CF!AB308*Mincers!T$52*(1+'Cost and Benefit Parameters'!$C$41)^AB$6</f>
        <v>1180051.2479313323</v>
      </c>
      <c r="AC310" s="1">
        <f>Cohort_CF!AC308*Mincers!U$52*(1+'Cost and Benefit Parameters'!$C$41)^AC$6</f>
        <v>1212660.4563722217</v>
      </c>
      <c r="AD310" s="1">
        <f>Cohort_CF!AD308*Mincers!V$52*(1+'Cost and Benefit Parameters'!$C$41)^AD$6</f>
        <v>1245423.3004210796</v>
      </c>
      <c r="AE310" s="1">
        <f>Cohort_CF!AE308*Mincers!W$52*(1+'Cost and Benefit Parameters'!$C$41)^AE$6</f>
        <v>1278304.0963413778</v>
      </c>
      <c r="AF310" s="1">
        <f>Cohort_CF!AF308*Mincers!X$52*(1+'Cost and Benefit Parameters'!$C$41)^AF$6</f>
        <v>1311265.9923943914</v>
      </c>
      <c r="AG310" s="1">
        <f>Cohort_CF!AG308*Mincers!Y$52*(1+'Cost and Benefit Parameters'!$C$41)^AG$6</f>
        <v>1344271.0275747261</v>
      </c>
      <c r="AH310" s="1">
        <f>Cohort_CF!AH308*Mincers!Z$52*(1+'Cost and Benefit Parameters'!$C$41)^AH$6</f>
        <v>1377280.1952472595</v>
      </c>
      <c r="AI310" s="1">
        <f>Cohort_CF!AI308*Mincers!AA$52*(1+'Cost and Benefit Parameters'!$C$41)^AI$6</f>
        <v>1410253.511579959</v>
      </c>
      <c r="AJ310" s="1">
        <f>Cohort_CF!AJ308*Mincers!AB$52*(1+'Cost and Benefit Parameters'!$C$41)^AJ$6</f>
        <v>1443150.0886438889</v>
      </c>
      <c r="AK310" s="1">
        <f>Cohort_CF!AK308*Mincers!AC$52*(1+'Cost and Benefit Parameters'!$C$41)^AK$6</f>
        <v>1475928.2120288969</v>
      </c>
      <c r="AL310" s="1">
        <f>Cohort_CF!AL308*Mincers!AD$52*(1+'Cost and Benefit Parameters'!$C$41)^AL$6</f>
        <v>1508545.4228003796</v>
      </c>
      <c r="AM310" s="1">
        <f>Cohort_CF!AM308*Mincers!AE$52*(1+'Cost and Benefit Parameters'!$C$41)^AM$6</f>
        <v>1540958.6036001744</v>
      </c>
      <c r="AN310" s="1">
        <f>Cohort_CF!AN308*Mincers!AF$52*(1+'Cost and Benefit Parameters'!$C$41)^AN$6</f>
        <v>1573124.0686723161</v>
      </c>
      <c r="AO310" s="1">
        <f>Cohort_CF!AO308*Mincers!AG$52*(1+'Cost and Benefit Parameters'!$C$41)^AO$6</f>
        <v>1604997.6575730308</v>
      </c>
      <c r="AP310" s="1">
        <f>Cohort_CF!AP308*Mincers!AH$52*(1+'Cost and Benefit Parameters'!$C$41)^AP$6</f>
        <v>1636534.832303243</v>
      </c>
      <c r="AQ310" s="1">
        <f>Cohort_CF!AQ308*Mincers!AI$52*(1+'Cost and Benefit Parameters'!$C$41)^AQ$6</f>
        <v>1667690.777582044</v>
      </c>
      <c r="AR310" s="1">
        <f>Cohort_CF!AR308*Mincers!AJ$52*(1+'Cost and Benefit Parameters'!$C$41)^AR$6</f>
        <v>1698420.5039602481</v>
      </c>
      <c r="AS310" s="1">
        <f>Cohort_CF!AS308*Mincers!AK$52*(1+'Cost and Benefit Parameters'!$C$41)^AS$6</f>
        <v>1728678.9534552987</v>
      </c>
      <c r="AT310" s="1">
        <f>Cohort_CF!AT308*Mincers!AL$52*(1+'Cost and Benefit Parameters'!$C$41)^AT$6</f>
        <v>1758421.107371853</v>
      </c>
      <c r="AU310" s="1">
        <f>Cohort_CF!AU308*Mincers!AM$52*(1+'Cost and Benefit Parameters'!$C$41)^AU$6</f>
        <v>1787602.0959568019</v>
      </c>
      <c r="AV310" s="1">
        <f>Cohort_CF!AV308*Mincers!AN$52*(1+'Cost and Benefit Parameters'!$C$41)^AV$6</f>
        <v>1816177.3095234653</v>
      </c>
      <c r="AW310" s="1">
        <f>Cohort_CF!AW308*Mincers!AO$52*(1+'Cost and Benefit Parameters'!$C$41)^AW$6</f>
        <v>1844102.510666915</v>
      </c>
      <c r="AX310" s="1">
        <f>Cohort_CF!AX308*Mincers!AP$52*(1+'Cost and Benefit Parameters'!$C$41)^AX$6</f>
        <v>1871333.9471816232</v>
      </c>
      <c r="AY310" s="1" t="str">
        <f>IF(AW287="","",'Cost and Benefit Parameters'!$N$30)</f>
        <v/>
      </c>
      <c r="AZ310" s="1" t="str">
        <f>IF(AX287="","",'Cost and Benefit Parameters'!$N$30)</f>
        <v/>
      </c>
      <c r="BA310" s="1" t="str">
        <f>IF(AY287="","",'Cost and Benefit Parameters'!$N$30)</f>
        <v/>
      </c>
      <c r="BB310" s="1" t="str">
        <f>IF(AZ287="","",'Cost and Benefit Parameters'!$N$30)</f>
        <v/>
      </c>
      <c r="BC310" s="1" t="str">
        <f>IF(BA287="","",'Cost and Benefit Parameters'!$N$30)</f>
        <v/>
      </c>
      <c r="BD310" s="1" t="str">
        <f>IF(BB287="","",'Cost and Benefit Parameters'!$N$30)</f>
        <v/>
      </c>
      <c r="BE310" s="1" t="str">
        <f>IF(BC287="","",'Cost and Benefit Parameters'!$N$30)</f>
        <v/>
      </c>
      <c r="BF310" s="1" t="str">
        <f>IF(BD287="","",'Cost and Benefit Parameters'!$N$30)</f>
        <v/>
      </c>
      <c r="BG310" s="1" t="str">
        <f>IF(BE287="","",'Cost and Benefit Parameters'!$N$30)</f>
        <v/>
      </c>
      <c r="BH310" s="1" t="str">
        <f>IF(BF287="","",'Cost and Benefit Parameters'!$N$30)</f>
        <v/>
      </c>
      <c r="BI310" s="1" t="str">
        <f>IF(BG287="","",'Cost and Benefit Parameters'!$N$30)</f>
        <v/>
      </c>
      <c r="BJ310" s="1" t="str">
        <f>IF(BH287="","",'Cost and Benefit Parameters'!$N$30)</f>
        <v/>
      </c>
      <c r="BK310" s="1" t="str">
        <f>IF(BI287="","",'Cost and Benefit Parameters'!$N$30)</f>
        <v/>
      </c>
      <c r="BL310" s="1" t="str">
        <f>IF(BJ287="","",'Cost and Benefit Parameters'!$N$30)</f>
        <v/>
      </c>
      <c r="BM310" s="1" t="str">
        <f>IF(BK287="","",'Cost and Benefit Parameters'!$N$30)</f>
        <v/>
      </c>
      <c r="BN310" s="1" t="str">
        <f>IF(BL287="","",'Cost and Benefit Parameters'!$N$30)</f>
        <v/>
      </c>
      <c r="BO310" s="1" t="str">
        <f>IF(BM287="","",'Cost and Benefit Parameters'!$N$30)</f>
        <v/>
      </c>
      <c r="BP310" s="1" t="str">
        <f>IF(BN287="","",'Cost and Benefit Parameters'!$N$30)</f>
        <v/>
      </c>
    </row>
    <row r="311" spans="1:72" x14ac:dyDescent="0.55000000000000004">
      <c r="A311" s="642"/>
      <c r="B311" t="s">
        <v>469</v>
      </c>
      <c r="J311" s="1" t="str">
        <f>IF(H288="","",'Cost and Benefit Parameters'!$N$30)</f>
        <v/>
      </c>
      <c r="K311" s="1" t="str">
        <f>IF(I288="","",'Cost and Benefit Parameters'!$N$30)</f>
        <v/>
      </c>
      <c r="L311" s="1">
        <f>Cohort_CF!L309*Mincers!C$52*(1+'Cost and Benefit Parameters'!$C$41)^L$6</f>
        <v>691713.81718835619</v>
      </c>
      <c r="M311" s="1">
        <f>Cohort_CF!M309*Mincers!D$52*(1+'Cost and Benefit Parameters'!$C$41)^M$6</f>
        <v>718546.99705899938</v>
      </c>
      <c r="N311" s="1">
        <f>Cohort_CF!N309*Mincers!E$52*(1+'Cost and Benefit Parameters'!$C$41)^N$6</f>
        <v>745973.37974959449</v>
      </c>
      <c r="O311" s="1">
        <f>Cohort_CF!O309*Mincers!F$52*(1+'Cost and Benefit Parameters'!$C$41)^O$6</f>
        <v>773982.07764702977</v>
      </c>
      <c r="P311" s="1">
        <f>Cohort_CF!P309*Mincers!G$52*(1+'Cost and Benefit Parameters'!$C$41)^P$6</f>
        <v>807471.30597437057</v>
      </c>
      <c r="Q311" s="1">
        <f>Cohort_CF!Q309*Mincers!H$52*(1+'Cost and Benefit Parameters'!$C$41)^Q$6</f>
        <v>836282.37258952123</v>
      </c>
      <c r="R311" s="1">
        <f>Cohort_CF!R309*Mincers!I$52*(1+'Cost and Benefit Parameters'!$C$41)^R$6</f>
        <v>865601.91856925981</v>
      </c>
      <c r="S311" s="1">
        <f>Cohort_CF!S309*Mincers!J$52*(1+'Cost and Benefit Parameters'!$C$41)^S$6</f>
        <v>895411.98141516279</v>
      </c>
      <c r="T311" s="1">
        <f>Cohort_CF!T309*Mincers!K$52*(1+'Cost and Benefit Parameters'!$C$41)^T$6</f>
        <v>925693.07667985547</v>
      </c>
      <c r="U311" s="1">
        <f>Cohort_CF!U309*Mincers!L$52*(1+'Cost and Benefit Parameters'!$C$41)^U$6</f>
        <v>956424.1931057584</v>
      </c>
      <c r="V311" s="1">
        <f>Cohort_CF!V309*Mincers!M$52*(1+'Cost and Benefit Parameters'!$C$41)^V$6</f>
        <v>987582.79225356237</v>
      </c>
      <c r="W311" s="1">
        <f>Cohort_CF!W309*Mincers!N$52*(1+'Cost and Benefit Parameters'!$C$41)^W$6</f>
        <v>1019144.8127735518</v>
      </c>
      <c r="X311" s="1">
        <f>Cohort_CF!X309*Mincers!O$52*(1+'Cost and Benefit Parameters'!$C$41)^X$6</f>
        <v>1051084.6794582459</v>
      </c>
      <c r="Y311" s="1">
        <f>Cohort_CF!Y309*Mincers!P$52*(1+'Cost and Benefit Parameters'!$C$41)^Y$6</f>
        <v>1083375.3171990041</v>
      </c>
      <c r="Z311" s="1">
        <f>Cohort_CF!Z309*Mincers!Q$52*(1+'Cost and Benefit Parameters'!$C$41)^Z$6</f>
        <v>1115988.1699522124</v>
      </c>
      <c r="AA311" s="1">
        <f>Cohort_CF!AA309*Mincers!R$52*(1+'Cost and Benefit Parameters'!$C$41)^AA$6</f>
        <v>1148893.2248027872</v>
      </c>
      <c r="AB311" s="1">
        <f>Cohort_CF!AB309*Mincers!S$52*(1+'Cost and Benefit Parameters'!$C$41)^AB$6</f>
        <v>1182059.0411935446</v>
      </c>
      <c r="AC311" s="1">
        <f>Cohort_CF!AC309*Mincers!T$52*(1+'Cost and Benefit Parameters'!$C$41)^AC$6</f>
        <v>1215452.7853692726</v>
      </c>
      <c r="AD311" s="1">
        <f>Cohort_CF!AD309*Mincers!U$52*(1+'Cost and Benefit Parameters'!$C$41)^AD$6</f>
        <v>1249040.2700633882</v>
      </c>
      <c r="AE311" s="1">
        <f>Cohort_CF!AE309*Mincers!V$52*(1+'Cost and Benefit Parameters'!$C$41)^AE$6</f>
        <v>1282785.9994337121</v>
      </c>
      <c r="AF311" s="1">
        <f>Cohort_CF!AF309*Mincers!W$52*(1+'Cost and Benefit Parameters'!$C$41)^AF$6</f>
        <v>1316653.2192316193</v>
      </c>
      <c r="AG311" s="1">
        <f>Cohort_CF!AG309*Mincers!X$52*(1+'Cost and Benefit Parameters'!$C$41)^AG$6</f>
        <v>1350603.9721662232</v>
      </c>
      <c r="AH311" s="1">
        <f>Cohort_CF!AH309*Mincers!Y$52*(1+'Cost and Benefit Parameters'!$C$41)^AH$6</f>
        <v>1384599.158401968</v>
      </c>
      <c r="AI311" s="1">
        <f>Cohort_CF!AI309*Mincers!Z$52*(1+'Cost and Benefit Parameters'!$C$41)^AI$6</f>
        <v>1418598.601104677</v>
      </c>
      <c r="AJ311" s="1">
        <f>Cohort_CF!AJ309*Mincers!AA$52*(1+'Cost and Benefit Parameters'!$C$41)^AJ$6</f>
        <v>1452561.1169273579</v>
      </c>
      <c r="AK311" s="1">
        <f>Cohort_CF!AK309*Mincers!AB$52*(1+'Cost and Benefit Parameters'!$C$41)^AK$6</f>
        <v>1486444.5913032058</v>
      </c>
      <c r="AL311" s="1">
        <f>Cohort_CF!AL309*Mincers!AC$52*(1+'Cost and Benefit Parameters'!$C$41)^AL$6</f>
        <v>1520206.0583897636</v>
      </c>
      <c r="AM311" s="1">
        <f>Cohort_CF!AM309*Mincers!AD$52*(1+'Cost and Benefit Parameters'!$C$41)^AM$6</f>
        <v>1553801.785484391</v>
      </c>
      <c r="AN311" s="1">
        <f>Cohort_CF!AN309*Mincers!AE$52*(1+'Cost and Benefit Parameters'!$C$41)^AN$6</f>
        <v>1587187.3617081793</v>
      </c>
      <c r="AO311" s="1">
        <f>Cohort_CF!AO309*Mincers!AF$52*(1+'Cost and Benefit Parameters'!$C$41)^AO$6</f>
        <v>1620317.7907324859</v>
      </c>
      <c r="AP311" s="1">
        <f>Cohort_CF!AP309*Mincers!AG$52*(1+'Cost and Benefit Parameters'!$C$41)^AP$6</f>
        <v>1653147.5873002217</v>
      </c>
      <c r="AQ311" s="1">
        <f>Cohort_CF!AQ309*Mincers!AH$52*(1+'Cost and Benefit Parameters'!$C$41)^AQ$6</f>
        <v>1685630.87727234</v>
      </c>
      <c r="AR311" s="1">
        <f>Cohort_CF!AR309*Mincers!AI$52*(1+'Cost and Benefit Parameters'!$C$41)^AR$6</f>
        <v>1717721.5009095054</v>
      </c>
      <c r="AS311" s="1">
        <f>Cohort_CF!AS309*Mincers!AJ$52*(1+'Cost and Benefit Parameters'!$C$41)^AS$6</f>
        <v>1749373.119079056</v>
      </c>
      <c r="AT311" s="1">
        <f>Cohort_CF!AT309*Mincers!AK$52*(1+'Cost and Benefit Parameters'!$C$41)^AT$6</f>
        <v>1780539.3220589573</v>
      </c>
      <c r="AU311" s="1">
        <f>Cohort_CF!AU309*Mincers!AL$52*(1+'Cost and Benefit Parameters'!$C$41)^AU$6</f>
        <v>1811173.7405930087</v>
      </c>
      <c r="AV311" s="1">
        <f>Cohort_CF!AV309*Mincers!AM$52*(1+'Cost and Benefit Parameters'!$C$41)^AV$6</f>
        <v>1841230.1588355063</v>
      </c>
      <c r="AW311" s="1">
        <f>Cohort_CF!AW309*Mincers!AN$52*(1+'Cost and Benefit Parameters'!$C$41)^AW$6</f>
        <v>1870662.6288091692</v>
      </c>
      <c r="AX311" s="1">
        <f>Cohort_CF!AX309*Mincers!AO$52*(1+'Cost and Benefit Parameters'!$C$41)^AX$6</f>
        <v>1899425.5859869223</v>
      </c>
      <c r="AY311" s="1">
        <f>Cohort_CF!AY309*Mincers!AP$52*(1+'Cost and Benefit Parameters'!$C$41)^AY$6</f>
        <v>1927473.9655970719</v>
      </c>
      <c r="AZ311" s="1" t="str">
        <f>IF(AX288="","",'Cost and Benefit Parameters'!$N$30)</f>
        <v/>
      </c>
      <c r="BA311" s="1" t="str">
        <f>IF(AY288="","",'Cost and Benefit Parameters'!$N$30)</f>
        <v/>
      </c>
      <c r="BB311" s="1" t="str">
        <f>IF(AZ288="","",'Cost and Benefit Parameters'!$N$30)</f>
        <v/>
      </c>
      <c r="BC311" s="1" t="str">
        <f>IF(BA288="","",'Cost and Benefit Parameters'!$N$30)</f>
        <v/>
      </c>
      <c r="BD311" s="1" t="str">
        <f>IF(BB288="","",'Cost and Benefit Parameters'!$N$30)</f>
        <v/>
      </c>
      <c r="BE311" s="1" t="str">
        <f>IF(BC288="","",'Cost and Benefit Parameters'!$N$30)</f>
        <v/>
      </c>
      <c r="BF311" s="1" t="str">
        <f>IF(BD288="","",'Cost and Benefit Parameters'!$N$30)</f>
        <v/>
      </c>
      <c r="BG311" s="1" t="str">
        <f>IF(BE288="","",'Cost and Benefit Parameters'!$N$30)</f>
        <v/>
      </c>
      <c r="BH311" s="1" t="str">
        <f>IF(BF288="","",'Cost and Benefit Parameters'!$N$30)</f>
        <v/>
      </c>
      <c r="BI311" s="1" t="str">
        <f>IF(BG288="","",'Cost and Benefit Parameters'!$N$30)</f>
        <v/>
      </c>
      <c r="BJ311" s="1" t="str">
        <f>IF(BH288="","",'Cost and Benefit Parameters'!$N$30)</f>
        <v/>
      </c>
      <c r="BK311" s="1" t="str">
        <f>IF(BI288="","",'Cost and Benefit Parameters'!$N$30)</f>
        <v/>
      </c>
      <c r="BL311" s="1" t="str">
        <f>IF(BJ288="","",'Cost and Benefit Parameters'!$N$30)</f>
        <v/>
      </c>
      <c r="BM311" s="1" t="str">
        <f>IF(BK288="","",'Cost and Benefit Parameters'!$N$30)</f>
        <v/>
      </c>
      <c r="BN311" s="1" t="str">
        <f>IF(BL288="","",'Cost and Benefit Parameters'!$N$30)</f>
        <v/>
      </c>
      <c r="BO311" s="1" t="str">
        <f>IF(BM288="","",'Cost and Benefit Parameters'!$N$30)</f>
        <v/>
      </c>
      <c r="BP311" s="1" t="str">
        <f>IF(BN288="","",'Cost and Benefit Parameters'!$N$30)</f>
        <v/>
      </c>
    </row>
    <row r="312" spans="1:72" x14ac:dyDescent="0.55000000000000004">
      <c r="A312" s="642"/>
      <c r="B312" t="s">
        <v>470</v>
      </c>
      <c r="J312" s="1" t="str">
        <f>IF(H289="","",'Cost and Benefit Parameters'!$N$30)</f>
        <v/>
      </c>
      <c r="K312" s="1" t="str">
        <f>IF(I289="","",'Cost and Benefit Parameters'!$N$30)</f>
        <v/>
      </c>
      <c r="L312" s="1" t="str">
        <f>IF(J289="","",'Cost and Benefit Parameters'!$N$30)</f>
        <v/>
      </c>
      <c r="M312" s="1">
        <f>Cohort_CF!M310*Mincers!C$52*(1+'Cost and Benefit Parameters'!$C$41)^M$6</f>
        <v>712465.2317040069</v>
      </c>
      <c r="N312" s="1">
        <f>Cohort_CF!N310*Mincers!D$52*(1+'Cost and Benefit Parameters'!$C$41)^N$6</f>
        <v>740103.40697076928</v>
      </c>
      <c r="O312" s="1">
        <f>Cohort_CF!O310*Mincers!E$52*(1+'Cost and Benefit Parameters'!$C$41)^O$6</f>
        <v>768352.58114208234</v>
      </c>
      <c r="P312" s="1">
        <f>Cohort_CF!P310*Mincers!F$52*(1+'Cost and Benefit Parameters'!$C$41)^P$6</f>
        <v>797201.5399764406</v>
      </c>
      <c r="Q312" s="1">
        <f>Cohort_CF!Q310*Mincers!G$52*(1+'Cost and Benefit Parameters'!$C$41)^Q$6</f>
        <v>831695.4451536017</v>
      </c>
      <c r="R312" s="1">
        <f>Cohort_CF!R310*Mincers!H$52*(1+'Cost and Benefit Parameters'!$C$41)^R$6</f>
        <v>861370.84376720677</v>
      </c>
      <c r="S312" s="1">
        <f>Cohort_CF!S310*Mincers!I$52*(1+'Cost and Benefit Parameters'!$C$41)^S$6</f>
        <v>891569.97612633754</v>
      </c>
      <c r="T312" s="1">
        <f>Cohort_CF!T310*Mincers!J$52*(1+'Cost and Benefit Parameters'!$C$41)^T$6</f>
        <v>922274.34085761779</v>
      </c>
      <c r="U312" s="1">
        <f>Cohort_CF!U310*Mincers!K$52*(1+'Cost and Benefit Parameters'!$C$41)^U$6</f>
        <v>953463.86898025114</v>
      </c>
      <c r="V312" s="1">
        <f>Cohort_CF!V310*Mincers!L$52*(1+'Cost and Benefit Parameters'!$C$41)^V$6</f>
        <v>985116.91889893101</v>
      </c>
      <c r="W312" s="1">
        <f>Cohort_CF!W310*Mincers!M$52*(1+'Cost and Benefit Parameters'!$C$41)^W$6</f>
        <v>1017210.2760211691</v>
      </c>
      <c r="X312" s="1">
        <f>Cohort_CF!X310*Mincers!N$52*(1+'Cost and Benefit Parameters'!$C$41)^X$6</f>
        <v>1049719.1571567585</v>
      </c>
      <c r="Y312" s="1">
        <f>Cohort_CF!Y310*Mincers!O$52*(1+'Cost and Benefit Parameters'!$C$41)^Y$6</f>
        <v>1082617.2198419932</v>
      </c>
      <c r="Z312" s="1">
        <f>Cohort_CF!Z310*Mincers!P$52*(1+'Cost and Benefit Parameters'!$C$41)^Z$6</f>
        <v>1115876.5767149741</v>
      </c>
      <c r="AA312" s="1">
        <f>Cohort_CF!AA310*Mincers!Q$52*(1+'Cost and Benefit Parameters'!$C$41)^AA$6</f>
        <v>1149467.8150507784</v>
      </c>
      <c r="AB312" s="1">
        <f>Cohort_CF!AB310*Mincers!R$52*(1+'Cost and Benefit Parameters'!$C$41)^AB$6</f>
        <v>1183360.0215468709</v>
      </c>
      <c r="AC312" s="1">
        <f>Cohort_CF!AC310*Mincers!S$52*(1+'Cost and Benefit Parameters'!$C$41)^AC$6</f>
        <v>1217520.812429351</v>
      </c>
      <c r="AD312" s="1">
        <f>Cohort_CF!AD310*Mincers!T$52*(1+'Cost and Benefit Parameters'!$C$41)^AD$6</f>
        <v>1251916.3689303505</v>
      </c>
      <c r="AE312" s="1">
        <f>Cohort_CF!AE310*Mincers!U$52*(1+'Cost and Benefit Parameters'!$C$41)^AE$6</f>
        <v>1286511.4781652896</v>
      </c>
      <c r="AF312" s="1">
        <f>Cohort_CF!AF310*Mincers!V$52*(1+'Cost and Benefit Parameters'!$C$41)^AF$6</f>
        <v>1321269.5794167237</v>
      </c>
      <c r="AG312" s="1">
        <f>Cohort_CF!AG310*Mincers!W$52*(1+'Cost and Benefit Parameters'!$C$41)^AG$6</f>
        <v>1356152.8158085677</v>
      </c>
      <c r="AH312" s="1">
        <f>Cohort_CF!AH310*Mincers!X$52*(1+'Cost and Benefit Parameters'!$C$41)^AH$6</f>
        <v>1391122.0913312098</v>
      </c>
      <c r="AI312" s="1">
        <f>Cohort_CF!AI310*Mincers!Y$52*(1+'Cost and Benefit Parameters'!$C$41)^AI$6</f>
        <v>1426137.1331540267</v>
      </c>
      <c r="AJ312" s="1">
        <f>Cohort_CF!AJ310*Mincers!Z$52*(1+'Cost and Benefit Parameters'!$C$41)^AJ$6</f>
        <v>1461156.5591378175</v>
      </c>
      <c r="AK312" s="1">
        <f>Cohort_CF!AK310*Mincers!AA$52*(1+'Cost and Benefit Parameters'!$C$41)^AK$6</f>
        <v>1496137.9504351788</v>
      </c>
      <c r="AL312" s="1">
        <f>Cohort_CF!AL310*Mincers!AB$52*(1+'Cost and Benefit Parameters'!$C$41)^AL$6</f>
        <v>1531037.9290423018</v>
      </c>
      <c r="AM312" s="1">
        <f>Cohort_CF!AM310*Mincers!AC$52*(1+'Cost and Benefit Parameters'!$C$41)^AM$6</f>
        <v>1565812.2401414565</v>
      </c>
      <c r="AN312" s="1">
        <f>Cohort_CF!AN310*Mincers!AD$52*(1+'Cost and Benefit Parameters'!$C$41)^AN$6</f>
        <v>1600415.8390489225</v>
      </c>
      <c r="AO312" s="1">
        <f>Cohort_CF!AO310*Mincers!AE$52*(1+'Cost and Benefit Parameters'!$C$41)^AO$6</f>
        <v>1634802.9825594248</v>
      </c>
      <c r="AP312" s="1">
        <f>Cohort_CF!AP310*Mincers!AF$52*(1+'Cost and Benefit Parameters'!$C$41)^AP$6</f>
        <v>1668927.3244544603</v>
      </c>
      <c r="AQ312" s="1">
        <f>Cohort_CF!AQ310*Mincers!AG$52*(1+'Cost and Benefit Parameters'!$C$41)^AQ$6</f>
        <v>1702742.0149192282</v>
      </c>
      <c r="AR312" s="1">
        <f>Cohort_CF!AR310*Mincers!AH$52*(1+'Cost and Benefit Parameters'!$C$41)^AR$6</f>
        <v>1736199.8035905103</v>
      </c>
      <c r="AS312" s="1">
        <f>Cohort_CF!AS310*Mincers!AI$52*(1+'Cost and Benefit Parameters'!$C$41)^AS$6</f>
        <v>1769253.1459367906</v>
      </c>
      <c r="AT312" s="1">
        <f>Cohort_CF!AT310*Mincers!AJ$52*(1+'Cost and Benefit Parameters'!$C$41)^AT$6</f>
        <v>1801854.3126514272</v>
      </c>
      <c r="AU312" s="1">
        <f>Cohort_CF!AU310*Mincers!AK$52*(1+'Cost and Benefit Parameters'!$C$41)^AU$6</f>
        <v>1833955.501720726</v>
      </c>
      <c r="AV312" s="1">
        <f>Cohort_CF!AV310*Mincers!AL$52*(1+'Cost and Benefit Parameters'!$C$41)^AV$6</f>
        <v>1865508.952810799</v>
      </c>
      <c r="AW312" s="1">
        <f>Cohort_CF!AW310*Mincers!AM$52*(1+'Cost and Benefit Parameters'!$C$41)^AW$6</f>
        <v>1896467.0636005714</v>
      </c>
      <c r="AX312" s="1">
        <f>Cohort_CF!AX310*Mincers!AN$52*(1+'Cost and Benefit Parameters'!$C$41)^AX$6</f>
        <v>1926782.507673444</v>
      </c>
      <c r="AY312" s="1">
        <f>Cohort_CF!AY310*Mincers!AO$52*(1+'Cost and Benefit Parameters'!$C$41)^AY$6</f>
        <v>1956408.3535665299</v>
      </c>
      <c r="AZ312" s="1">
        <f>Cohort_CF!AZ310*Mincers!AP$52*(1+'Cost and Benefit Parameters'!$C$41)^AZ$6</f>
        <v>1985298.1845649842</v>
      </c>
      <c r="BA312" s="1" t="str">
        <f>IF(AY289="","",'Cost and Benefit Parameters'!$N$30)</f>
        <v/>
      </c>
      <c r="BB312" s="1" t="str">
        <f>IF(AZ289="","",'Cost and Benefit Parameters'!$N$30)</f>
        <v/>
      </c>
      <c r="BC312" s="1" t="str">
        <f>IF(BA289="","",'Cost and Benefit Parameters'!$N$30)</f>
        <v/>
      </c>
      <c r="BD312" s="1" t="str">
        <f>IF(BB289="","",'Cost and Benefit Parameters'!$N$30)</f>
        <v/>
      </c>
      <c r="BE312" s="1" t="str">
        <f>IF(BC289="","",'Cost and Benefit Parameters'!$N$30)</f>
        <v/>
      </c>
      <c r="BF312" s="1" t="str">
        <f>IF(BD289="","",'Cost and Benefit Parameters'!$N$30)</f>
        <v/>
      </c>
      <c r="BG312" s="1" t="str">
        <f>IF(BE289="","",'Cost and Benefit Parameters'!$N$30)</f>
        <v/>
      </c>
      <c r="BH312" s="1" t="str">
        <f>IF(BF289="","",'Cost and Benefit Parameters'!$N$30)</f>
        <v/>
      </c>
      <c r="BI312" s="1" t="str">
        <f>IF(BG289="","",'Cost and Benefit Parameters'!$N$30)</f>
        <v/>
      </c>
      <c r="BJ312" s="1" t="str">
        <f>IF(BH289="","",'Cost and Benefit Parameters'!$N$30)</f>
        <v/>
      </c>
      <c r="BK312" s="1" t="str">
        <f>IF(BI289="","",'Cost and Benefit Parameters'!$N$30)</f>
        <v/>
      </c>
      <c r="BL312" s="1" t="str">
        <f>IF(BJ289="","",'Cost and Benefit Parameters'!$N$30)</f>
        <v/>
      </c>
      <c r="BM312" s="1" t="str">
        <f>IF(BK289="","",'Cost and Benefit Parameters'!$N$30)</f>
        <v/>
      </c>
      <c r="BN312" s="1" t="str">
        <f>IF(BL289="","",'Cost and Benefit Parameters'!$N$30)</f>
        <v/>
      </c>
      <c r="BO312" s="1" t="str">
        <f>IF(BM289="","",'Cost and Benefit Parameters'!$N$30)</f>
        <v/>
      </c>
      <c r="BP312" s="1" t="str">
        <f>IF(BN289="","",'Cost and Benefit Parameters'!$N$30)</f>
        <v/>
      </c>
    </row>
    <row r="313" spans="1:72" x14ac:dyDescent="0.55000000000000004">
      <c r="A313" s="642"/>
      <c r="B313" t="s">
        <v>471</v>
      </c>
      <c r="J313" s="1" t="str">
        <f>IF(H290="","",'Cost and Benefit Parameters'!$N$30)</f>
        <v/>
      </c>
      <c r="K313" s="1" t="str">
        <f>IF(I290="","",'Cost and Benefit Parameters'!$N$30)</f>
        <v/>
      </c>
      <c r="L313" s="1" t="str">
        <f>IF(J290="","",'Cost and Benefit Parameters'!$N$30)</f>
        <v/>
      </c>
      <c r="M313" s="1" t="str">
        <f>IF(K290="","",'Cost and Benefit Parameters'!$N$30)</f>
        <v/>
      </c>
      <c r="N313" s="1">
        <f>Cohort_CF!N311*Mincers!C$52*(1+'Cost and Benefit Parameters'!$C$41)^N$6</f>
        <v>733839.18865512707</v>
      </c>
      <c r="O313" s="1">
        <f>Cohort_CF!O311*Mincers!D$52*(1+'Cost and Benefit Parameters'!$C$41)^O$6</f>
        <v>762306.50917989237</v>
      </c>
      <c r="P313" s="1">
        <f>Cohort_CF!P311*Mincers!E$52*(1+'Cost and Benefit Parameters'!$C$41)^P$6</f>
        <v>791403.15857634472</v>
      </c>
      <c r="Q313" s="1">
        <f>Cohort_CF!Q311*Mincers!F$52*(1+'Cost and Benefit Parameters'!$C$41)^Q$6</f>
        <v>821117.58617573394</v>
      </c>
      <c r="R313" s="1">
        <f>Cohort_CF!R311*Mincers!G$52*(1+'Cost and Benefit Parameters'!$C$41)^R$6</f>
        <v>856646.30850820965</v>
      </c>
      <c r="S313" s="1">
        <f>Cohort_CF!S311*Mincers!H$52*(1+'Cost and Benefit Parameters'!$C$41)^S$6</f>
        <v>887211.96908022289</v>
      </c>
      <c r="T313" s="1">
        <f>Cohort_CF!T311*Mincers!I$52*(1+'Cost and Benefit Parameters'!$C$41)^T$6</f>
        <v>918317.07541012776</v>
      </c>
      <c r="U313" s="1">
        <f>Cohort_CF!U311*Mincers!J$52*(1+'Cost and Benefit Parameters'!$C$41)^U$6</f>
        <v>949942.57108334638</v>
      </c>
      <c r="V313" s="1">
        <f>Cohort_CF!V311*Mincers!K$52*(1+'Cost and Benefit Parameters'!$C$41)^V$6</f>
        <v>982067.7850496585</v>
      </c>
      <c r="W313" s="1">
        <f>Cohort_CF!W311*Mincers!L$52*(1+'Cost and Benefit Parameters'!$C$41)^W$6</f>
        <v>1014670.4264658989</v>
      </c>
      <c r="X313" s="1">
        <f>Cohort_CF!X311*Mincers!M$52*(1+'Cost and Benefit Parameters'!$C$41)^X$6</f>
        <v>1047726.5843018043</v>
      </c>
      <c r="Y313" s="1">
        <f>Cohort_CF!Y311*Mincers!N$52*(1+'Cost and Benefit Parameters'!$C$41)^Y$6</f>
        <v>1081210.731871461</v>
      </c>
      <c r="Z313" s="1">
        <f>Cohort_CF!Z311*Mincers!O$52*(1+'Cost and Benefit Parameters'!$C$41)^Z$6</f>
        <v>1115095.736437253</v>
      </c>
      <c r="AA313" s="1">
        <f>Cohort_CF!AA311*Mincers!P$52*(1+'Cost and Benefit Parameters'!$C$41)^AA$6</f>
        <v>1149352.8740164232</v>
      </c>
      <c r="AB313" s="1">
        <f>Cohort_CF!AB311*Mincers!Q$52*(1+'Cost and Benefit Parameters'!$C$41)^AB$6</f>
        <v>1183951.849502302</v>
      </c>
      <c r="AC313" s="1">
        <f>Cohort_CF!AC311*Mincers!R$52*(1+'Cost and Benefit Parameters'!$C$41)^AC$6</f>
        <v>1218860.8221932771</v>
      </c>
      <c r="AD313" s="1">
        <f>Cohort_CF!AD311*Mincers!S$52*(1+'Cost and Benefit Parameters'!$C$41)^AD$6</f>
        <v>1254046.4368022312</v>
      </c>
      <c r="AE313" s="1">
        <f>Cohort_CF!AE311*Mincers!T$52*(1+'Cost and Benefit Parameters'!$C$41)^AE$6</f>
        <v>1289473.8599982609</v>
      </c>
      <c r="AF313" s="1">
        <f>Cohort_CF!AF311*Mincers!U$52*(1+'Cost and Benefit Parameters'!$C$41)^AF$6</f>
        <v>1325106.8225102485</v>
      </c>
      <c r="AG313" s="1">
        <f>Cohort_CF!AG311*Mincers!V$52*(1+'Cost and Benefit Parameters'!$C$41)^AG$6</f>
        <v>1360907.6667992251</v>
      </c>
      <c r="AH313" s="1">
        <f>Cohort_CF!AH311*Mincers!W$52*(1+'Cost and Benefit Parameters'!$C$41)^AH$6</f>
        <v>1396837.4002828246</v>
      </c>
      <c r="AI313" s="1">
        <f>Cohort_CF!AI311*Mincers!X$52*(1+'Cost and Benefit Parameters'!$C$41)^AI$6</f>
        <v>1432855.754071146</v>
      </c>
      <c r="AJ313" s="1">
        <f>Cohort_CF!AJ311*Mincers!Y$52*(1+'Cost and Benefit Parameters'!$C$41)^AJ$6</f>
        <v>1468921.2471486474</v>
      </c>
      <c r="AK313" s="1">
        <f>Cohort_CF!AK311*Mincers!Z$52*(1+'Cost and Benefit Parameters'!$C$41)^AK$6</f>
        <v>1504991.2559119521</v>
      </c>
      <c r="AL313" s="1">
        <f>Cohort_CF!AL311*Mincers!AA$52*(1+'Cost and Benefit Parameters'!$C$41)^AL$6</f>
        <v>1541022.088948234</v>
      </c>
      <c r="AM313" s="1">
        <f>Cohort_CF!AM311*Mincers!AB$52*(1+'Cost and Benefit Parameters'!$C$41)^AM$6</f>
        <v>1576969.0669135707</v>
      </c>
      <c r="AN313" s="1">
        <f>Cohort_CF!AN311*Mincers!AC$52*(1+'Cost and Benefit Parameters'!$C$41)^AN$6</f>
        <v>1612786.6073457</v>
      </c>
      <c r="AO313" s="1">
        <f>Cohort_CF!AO311*Mincers!AD$52*(1+'Cost and Benefit Parameters'!$C$41)^AO$6</f>
        <v>1648428.3142203903</v>
      </c>
      <c r="AP313" s="1">
        <f>Cohort_CF!AP311*Mincers!AE$52*(1+'Cost and Benefit Parameters'!$C$41)^AP$6</f>
        <v>1683847.0720362077</v>
      </c>
      <c r="AQ313" s="1">
        <f>Cohort_CF!AQ311*Mincers!AF$52*(1+'Cost and Benefit Parameters'!$C$41)^AQ$6</f>
        <v>1718995.144188094</v>
      </c>
      <c r="AR313" s="1">
        <f>Cohort_CF!AR311*Mincers!AG$52*(1+'Cost and Benefit Parameters'!$C$41)^AR$6</f>
        <v>1753824.275366805</v>
      </c>
      <c r="AS313" s="1">
        <f>Cohort_CF!AS311*Mincers!AH$52*(1+'Cost and Benefit Parameters'!$C$41)^AS$6</f>
        <v>1788285.7976982258</v>
      </c>
      <c r="AT313" s="1">
        <f>Cohort_CF!AT311*Mincers!AI$52*(1+'Cost and Benefit Parameters'!$C$41)^AT$6</f>
        <v>1822330.7403148941</v>
      </c>
      <c r="AU313" s="1">
        <f>Cohort_CF!AU311*Mincers!AJ$52*(1+'Cost and Benefit Parameters'!$C$41)^AU$6</f>
        <v>1855909.9420309702</v>
      </c>
      <c r="AV313" s="1">
        <f>Cohort_CF!AV311*Mincers!AK$52*(1+'Cost and Benefit Parameters'!$C$41)^AV$6</f>
        <v>1888974.1667723481</v>
      </c>
      <c r="AW313" s="1">
        <f>Cohort_CF!AW311*Mincers!AL$52*(1+'Cost and Benefit Parameters'!$C$41)^AW$6</f>
        <v>1921474.2213951228</v>
      </c>
      <c r="AX313" s="1">
        <f>Cohort_CF!AX311*Mincers!AM$52*(1+'Cost and Benefit Parameters'!$C$41)^AX$6</f>
        <v>1953361.0755085882</v>
      </c>
      <c r="AY313" s="1">
        <f>Cohort_CF!AY311*Mincers!AN$52*(1+'Cost and Benefit Parameters'!$C$41)^AY$6</f>
        <v>1984585.9829036472</v>
      </c>
      <c r="AZ313" s="1">
        <f>Cohort_CF!AZ311*Mincers!AO$52*(1+'Cost and Benefit Parameters'!$C$41)^AZ$6</f>
        <v>2015100.6041735257</v>
      </c>
      <c r="BA313" s="1">
        <f>Cohort_CF!BA311*Mincers!AP$52*(1+'Cost and Benefit Parameters'!$C$41)^BA$6</f>
        <v>2044857.1301019338</v>
      </c>
      <c r="BB313" s="1" t="str">
        <f>IF(AZ290="","",'Cost and Benefit Parameters'!$N$30)</f>
        <v/>
      </c>
      <c r="BC313" s="1" t="str">
        <f>IF(BA290="","",'Cost and Benefit Parameters'!$N$30)</f>
        <v/>
      </c>
      <c r="BD313" s="1" t="str">
        <f>IF(BB290="","",'Cost and Benefit Parameters'!$N$30)</f>
        <v/>
      </c>
      <c r="BE313" s="1" t="str">
        <f>IF(BC290="","",'Cost and Benefit Parameters'!$N$30)</f>
        <v/>
      </c>
      <c r="BF313" s="1" t="str">
        <f>IF(BD290="","",'Cost and Benefit Parameters'!$N$30)</f>
        <v/>
      </c>
      <c r="BG313" s="1" t="str">
        <f>IF(BE290="","",'Cost and Benefit Parameters'!$N$30)</f>
        <v/>
      </c>
      <c r="BH313" s="1" t="str">
        <f>IF(BF290="","",'Cost and Benefit Parameters'!$N$30)</f>
        <v/>
      </c>
      <c r="BI313" s="1" t="str">
        <f>IF(BG290="","",'Cost and Benefit Parameters'!$N$30)</f>
        <v/>
      </c>
      <c r="BJ313" s="1" t="str">
        <f>IF(BH290="","",'Cost and Benefit Parameters'!$N$30)</f>
        <v/>
      </c>
      <c r="BK313" s="1" t="str">
        <f>IF(BI290="","",'Cost and Benefit Parameters'!$N$30)</f>
        <v/>
      </c>
      <c r="BL313" s="1" t="str">
        <f>IF(BJ290="","",'Cost and Benefit Parameters'!$N$30)</f>
        <v/>
      </c>
      <c r="BM313" s="1" t="str">
        <f>IF(BK290="","",'Cost and Benefit Parameters'!$N$30)</f>
        <v/>
      </c>
      <c r="BN313" s="1" t="str">
        <f>IF(BL290="","",'Cost and Benefit Parameters'!$N$30)</f>
        <v/>
      </c>
      <c r="BO313" s="1" t="str">
        <f>IF(BM290="","",'Cost and Benefit Parameters'!$N$30)</f>
        <v/>
      </c>
      <c r="BP313" s="1" t="str">
        <f>IF(BN290="","",'Cost and Benefit Parameters'!$N$30)</f>
        <v/>
      </c>
    </row>
    <row r="314" spans="1:72" x14ac:dyDescent="0.55000000000000004">
      <c r="A314" s="642"/>
      <c r="B314" t="s">
        <v>472</v>
      </c>
      <c r="J314" s="1" t="str">
        <f>IF(H291="","",'Cost and Benefit Parameters'!$N$30)</f>
        <v/>
      </c>
      <c r="K314" s="1" t="str">
        <f>IF(I291="","",'Cost and Benefit Parameters'!$N$30)</f>
        <v/>
      </c>
      <c r="L314" s="1" t="str">
        <f>IF(J291="","",'Cost and Benefit Parameters'!$N$30)</f>
        <v/>
      </c>
      <c r="M314" s="1" t="str">
        <f>IF(K291="","",'Cost and Benefit Parameters'!$N$30)</f>
        <v/>
      </c>
      <c r="N314" s="1" t="str">
        <f>IF(L291="","",'Cost and Benefit Parameters'!$N$30)</f>
        <v/>
      </c>
      <c r="O314" s="1">
        <f>Cohort_CF!O312*Mincers!C$52*(1+'Cost and Benefit Parameters'!$C$41)^O$6</f>
        <v>755854.36431478092</v>
      </c>
      <c r="P314" s="1">
        <f>Cohort_CF!P312*Mincers!D$52*(1+'Cost and Benefit Parameters'!$C$41)^P$6</f>
        <v>785175.70445528906</v>
      </c>
      <c r="Q314" s="1">
        <f>Cohort_CF!Q312*Mincers!E$52*(1+'Cost and Benefit Parameters'!$C$41)^Q$6</f>
        <v>815145.25333363516</v>
      </c>
      <c r="R314" s="1">
        <f>Cohort_CF!R312*Mincers!F$52*(1+'Cost and Benefit Parameters'!$C$41)^R$6</f>
        <v>845751.11376100581</v>
      </c>
      <c r="S314" s="1">
        <f>Cohort_CF!S312*Mincers!G$52*(1+'Cost and Benefit Parameters'!$C$41)^S$6</f>
        <v>882345.69776345592</v>
      </c>
      <c r="T314" s="1">
        <f>Cohort_CF!T312*Mincers!H$52*(1+'Cost and Benefit Parameters'!$C$41)^T$6</f>
        <v>913828.32815262966</v>
      </c>
      <c r="U314" s="1">
        <f>Cohort_CF!U312*Mincers!I$52*(1+'Cost and Benefit Parameters'!$C$41)^U$6</f>
        <v>945866.5876724316</v>
      </c>
      <c r="V314" s="1">
        <f>Cohort_CF!V312*Mincers!J$52*(1+'Cost and Benefit Parameters'!$C$41)^V$6</f>
        <v>978440.84821584658</v>
      </c>
      <c r="W314" s="1">
        <f>Cohort_CF!W312*Mincers!K$52*(1+'Cost and Benefit Parameters'!$C$41)^W$6</f>
        <v>1011529.8186011483</v>
      </c>
      <c r="X314" s="1">
        <f>Cohort_CF!X312*Mincers!L$52*(1+'Cost and Benefit Parameters'!$C$41)^X$6</f>
        <v>1045110.5392598759</v>
      </c>
      <c r="Y314" s="1">
        <f>Cohort_CF!Y312*Mincers!M$52*(1+'Cost and Benefit Parameters'!$C$41)^Y$6</f>
        <v>1079158.3818308583</v>
      </c>
      <c r="Z314" s="1">
        <f>Cohort_CF!Z312*Mincers!N$52*(1+'Cost and Benefit Parameters'!$C$41)^Z$6</f>
        <v>1113647.053827605</v>
      </c>
      <c r="AA314" s="1">
        <f>Cohort_CF!AA312*Mincers!O$52*(1+'Cost and Benefit Parameters'!$C$41)^AA$6</f>
        <v>1148548.6085303703</v>
      </c>
      <c r="AB314" s="1">
        <f>Cohort_CF!AB312*Mincers!P$52*(1+'Cost and Benefit Parameters'!$C$41)^AB$6</f>
        <v>1183833.4602369161</v>
      </c>
      <c r="AC314" s="1">
        <f>Cohort_CF!AC312*Mincers!Q$52*(1+'Cost and Benefit Parameters'!$C$41)^AC$6</f>
        <v>1219470.4049873711</v>
      </c>
      <c r="AD314" s="1">
        <f>Cohort_CF!AD312*Mincers!R$52*(1+'Cost and Benefit Parameters'!$C$41)^AD$6</f>
        <v>1255426.6468590752</v>
      </c>
      <c r="AE314" s="1">
        <f>Cohort_CF!AE312*Mincers!S$52*(1+'Cost and Benefit Parameters'!$C$41)^AE$6</f>
        <v>1291667.8299062983</v>
      </c>
      <c r="AF314" s="1">
        <f>Cohort_CF!AF312*Mincers!T$52*(1+'Cost and Benefit Parameters'!$C$41)^AF$6</f>
        <v>1328158.0757982091</v>
      </c>
      <c r="AG314" s="1">
        <f>Cohort_CF!AG312*Mincers!U$52*(1+'Cost and Benefit Parameters'!$C$41)^AG$6</f>
        <v>1364860.027185556</v>
      </c>
      <c r="AH314" s="1">
        <f>Cohort_CF!AH312*Mincers!V$52*(1+'Cost and Benefit Parameters'!$C$41)^AH$6</f>
        <v>1401734.8968032019</v>
      </c>
      <c r="AI314" s="1">
        <f>Cohort_CF!AI312*Mincers!W$52*(1+'Cost and Benefit Parameters'!$C$41)^AI$6</f>
        <v>1438742.5222913092</v>
      </c>
      <c r="AJ314" s="1">
        <f>Cohort_CF!AJ312*Mincers!X$52*(1+'Cost and Benefit Parameters'!$C$41)^AJ$6</f>
        <v>1475841.4266932805</v>
      </c>
      <c r="AK314" s="1">
        <f>Cohort_CF!AK312*Mincers!Y$52*(1+'Cost and Benefit Parameters'!$C$41)^AK$6</f>
        <v>1512988.8845631073</v>
      </c>
      <c r="AL314" s="1">
        <f>Cohort_CF!AL312*Mincers!Z$52*(1+'Cost and Benefit Parameters'!$C$41)^AL$6</f>
        <v>1550140.9935893104</v>
      </c>
      <c r="AM314" s="1">
        <f>Cohort_CF!AM312*Mincers!AA$52*(1+'Cost and Benefit Parameters'!$C$41)^AM$6</f>
        <v>1587252.751616681</v>
      </c>
      <c r="AN314" s="1">
        <f>Cohort_CF!AN312*Mincers!AB$52*(1+'Cost and Benefit Parameters'!$C$41)^AN$6</f>
        <v>1624278.1389209777</v>
      </c>
      <c r="AO314" s="1">
        <f>Cohort_CF!AO312*Mincers!AC$52*(1+'Cost and Benefit Parameters'!$C$41)^AO$6</f>
        <v>1661170.2055660712</v>
      </c>
      <c r="AP314" s="1">
        <f>Cohort_CF!AP312*Mincers!AD$52*(1+'Cost and Benefit Parameters'!$C$41)^AP$6</f>
        <v>1697881.1636470021</v>
      </c>
      <c r="AQ314" s="1">
        <f>Cohort_CF!AQ312*Mincers!AE$52*(1+'Cost and Benefit Parameters'!$C$41)^AQ$6</f>
        <v>1734362.4841972936</v>
      </c>
      <c r="AR314" s="1">
        <f>Cohort_CF!AR312*Mincers!AF$52*(1+'Cost and Benefit Parameters'!$C$41)^AR$6</f>
        <v>1770564.9985137368</v>
      </c>
      <c r="AS314" s="1">
        <f>Cohort_CF!AS312*Mincers!AG$52*(1+'Cost and Benefit Parameters'!$C$41)^AS$6</f>
        <v>1806439.0036278095</v>
      </c>
      <c r="AT314" s="1">
        <f>Cohort_CF!AT312*Mincers!AH$52*(1+'Cost and Benefit Parameters'!$C$41)^AT$6</f>
        <v>1841934.3716291722</v>
      </c>
      <c r="AU314" s="1">
        <f>Cohort_CF!AU312*Mincers!AI$52*(1+'Cost and Benefit Parameters'!$C$41)^AU$6</f>
        <v>1877000.6625243411</v>
      </c>
      <c r="AV314" s="1">
        <f>Cohort_CF!AV312*Mincers!AJ$52*(1+'Cost and Benefit Parameters'!$C$41)^AV$6</f>
        <v>1911587.2402918993</v>
      </c>
      <c r="AW314" s="1">
        <f>Cohort_CF!AW312*Mincers!AK$52*(1+'Cost and Benefit Parameters'!$C$41)^AW$6</f>
        <v>1945643.3917755184</v>
      </c>
      <c r="AX314" s="1">
        <f>Cohort_CF!AX312*Mincers!AL$52*(1+'Cost and Benefit Parameters'!$C$41)^AX$6</f>
        <v>1979118.4480369764</v>
      </c>
      <c r="AY314" s="1">
        <f>Cohort_CF!AY312*Mincers!AM$52*(1+'Cost and Benefit Parameters'!$C$41)^AY$6</f>
        <v>2011961.9077738458</v>
      </c>
      <c r="AZ314" s="1">
        <f>Cohort_CF!AZ312*Mincers!AN$52*(1+'Cost and Benefit Parameters'!$C$41)^AZ$6</f>
        <v>2044123.5623907568</v>
      </c>
      <c r="BA314" s="1">
        <f>Cohort_CF!BA312*Mincers!AO$52*(1+'Cost and Benefit Parameters'!$C$41)^BA$6</f>
        <v>2075553.6222987317</v>
      </c>
      <c r="BB314" s="1">
        <f>Cohort_CF!BB312*Mincers!AP$52*(1+'Cost and Benefit Parameters'!$C$41)^BB$6</f>
        <v>2106202.8440049915</v>
      </c>
      <c r="BC314" s="1" t="str">
        <f>IF(BA291="","",'Cost and Benefit Parameters'!$N$30)</f>
        <v/>
      </c>
      <c r="BD314" s="1" t="str">
        <f>IF(BB291="","",'Cost and Benefit Parameters'!$N$30)</f>
        <v/>
      </c>
      <c r="BE314" s="1" t="str">
        <f>IF(BC291="","",'Cost and Benefit Parameters'!$N$30)</f>
        <v/>
      </c>
      <c r="BF314" s="1" t="str">
        <f>IF(BD291="","",'Cost and Benefit Parameters'!$N$30)</f>
        <v/>
      </c>
      <c r="BG314" s="1" t="str">
        <f>IF(BE291="","",'Cost and Benefit Parameters'!$N$30)</f>
        <v/>
      </c>
      <c r="BH314" s="1" t="str">
        <f>IF(BF291="","",'Cost and Benefit Parameters'!$N$30)</f>
        <v/>
      </c>
      <c r="BI314" s="1" t="str">
        <f>IF(BG291="","",'Cost and Benefit Parameters'!$N$30)</f>
        <v/>
      </c>
      <c r="BJ314" s="1" t="str">
        <f>IF(BH291="","",'Cost and Benefit Parameters'!$N$30)</f>
        <v/>
      </c>
      <c r="BK314" s="1" t="str">
        <f>IF(BI291="","",'Cost and Benefit Parameters'!$N$30)</f>
        <v/>
      </c>
      <c r="BL314" s="1" t="str">
        <f>IF(BJ291="","",'Cost and Benefit Parameters'!$N$30)</f>
        <v/>
      </c>
      <c r="BM314" s="1" t="str">
        <f>IF(BK291="","",'Cost and Benefit Parameters'!$N$30)</f>
        <v/>
      </c>
      <c r="BN314" s="1" t="str">
        <f>IF(BL291="","",'Cost and Benefit Parameters'!$N$30)</f>
        <v/>
      </c>
      <c r="BO314" s="1" t="str">
        <f>IF(BM291="","",'Cost and Benefit Parameters'!$N$30)</f>
        <v/>
      </c>
      <c r="BP314" s="1" t="str">
        <f>IF(BN291="","",'Cost and Benefit Parameters'!$N$30)</f>
        <v/>
      </c>
    </row>
    <row r="315" spans="1:72" x14ac:dyDescent="0.55000000000000004">
      <c r="A315" s="642"/>
      <c r="B315" t="s">
        <v>473</v>
      </c>
      <c r="J315" s="1" t="str">
        <f>IF(H292="","",'Cost and Benefit Parameters'!$N$30)</f>
        <v/>
      </c>
      <c r="K315" s="1" t="str">
        <f>IF(I292="","",'Cost and Benefit Parameters'!$N$30)</f>
        <v/>
      </c>
      <c r="L315" s="1" t="str">
        <f>IF(J292="","",'Cost and Benefit Parameters'!$N$30)</f>
        <v/>
      </c>
      <c r="M315" s="1" t="str">
        <f>IF(K292="","",'Cost and Benefit Parameters'!$N$30)</f>
        <v/>
      </c>
      <c r="N315" s="1" t="str">
        <f>IF(L292="","",'Cost and Benefit Parameters'!$N$30)</f>
        <v/>
      </c>
      <c r="O315" s="1" t="str">
        <f>IF(M292="","",'Cost and Benefit Parameters'!$N$30)</f>
        <v/>
      </c>
      <c r="P315" s="1">
        <f>Cohort_CF!P313*Mincers!C$52*(1+'Cost and Benefit Parameters'!$C$41)^P$6</f>
        <v>778529.99524422432</v>
      </c>
      <c r="Q315" s="1">
        <f>Cohort_CF!Q313*Mincers!D$52*(1+'Cost and Benefit Parameters'!$C$41)^Q$6</f>
        <v>808730.97558894777</v>
      </c>
      <c r="R315" s="1">
        <f>Cohort_CF!R313*Mincers!E$52*(1+'Cost and Benefit Parameters'!$C$41)^R$6</f>
        <v>839599.61093364411</v>
      </c>
      <c r="S315" s="1">
        <f>Cohort_CF!S313*Mincers!F$52*(1+'Cost and Benefit Parameters'!$C$41)^S$6</f>
        <v>871123.6471738359</v>
      </c>
      <c r="T315" s="1">
        <f>Cohort_CF!T313*Mincers!G$52*(1+'Cost and Benefit Parameters'!$C$41)^T$6</f>
        <v>908816.06869635964</v>
      </c>
      <c r="U315" s="1">
        <f>Cohort_CF!U313*Mincers!H$52*(1+'Cost and Benefit Parameters'!$C$41)^U$6</f>
        <v>941243.17799720867</v>
      </c>
      <c r="V315" s="1">
        <f>Cohort_CF!V313*Mincers!I$52*(1+'Cost and Benefit Parameters'!$C$41)^V$6</f>
        <v>974242.58530260436</v>
      </c>
      <c r="W315" s="1">
        <f>Cohort_CF!W313*Mincers!J$52*(1+'Cost and Benefit Parameters'!$C$41)^W$6</f>
        <v>1007794.073662322</v>
      </c>
      <c r="X315" s="1">
        <f>Cohort_CF!X313*Mincers!K$52*(1+'Cost and Benefit Parameters'!$C$41)^X$6</f>
        <v>1041875.7131591828</v>
      </c>
      <c r="Y315" s="1">
        <f>Cohort_CF!Y313*Mincers!L$52*(1+'Cost and Benefit Parameters'!$C$41)^Y$6</f>
        <v>1076463.8554376722</v>
      </c>
      <c r="Z315" s="1">
        <f>Cohort_CF!Z313*Mincers!M$52*(1+'Cost and Benefit Parameters'!$C$41)^Z$6</f>
        <v>1111533.1332857842</v>
      </c>
      <c r="AA315" s="1">
        <f>Cohort_CF!AA313*Mincers!N$52*(1+'Cost and Benefit Parameters'!$C$41)^AA$6</f>
        <v>1147056.465442433</v>
      </c>
      <c r="AB315" s="1">
        <f>Cohort_CF!AB313*Mincers!O$52*(1+'Cost and Benefit Parameters'!$C$41)^AB$6</f>
        <v>1183005.0667862815</v>
      </c>
      <c r="AC315" s="1">
        <f>Cohort_CF!AC313*Mincers!P$52*(1+'Cost and Benefit Parameters'!$C$41)^AC$6</f>
        <v>1219348.4640440235</v>
      </c>
      <c r="AD315" s="1">
        <f>Cohort_CF!AD313*Mincers!Q$52*(1+'Cost and Benefit Parameters'!$C$41)^AD$6</f>
        <v>1256054.517136992</v>
      </c>
      <c r="AE315" s="1">
        <f>Cohort_CF!AE313*Mincers!R$52*(1+'Cost and Benefit Parameters'!$C$41)^AE$6</f>
        <v>1293089.4462648474</v>
      </c>
      <c r="AF315" s="1">
        <f>Cohort_CF!AF313*Mincers!S$52*(1+'Cost and Benefit Parameters'!$C$41)^AF$6</f>
        <v>1330417.8648034874</v>
      </c>
      <c r="AG315" s="1">
        <f>Cohort_CF!AG313*Mincers!T$52*(1+'Cost and Benefit Parameters'!$C$41)^AG$6</f>
        <v>1368002.8180721551</v>
      </c>
      <c r="AH315" s="1">
        <f>Cohort_CF!AH313*Mincers!U$52*(1+'Cost and Benefit Parameters'!$C$41)^AH$6</f>
        <v>1405805.8280011227</v>
      </c>
      <c r="AI315" s="1">
        <f>Cohort_CF!AI313*Mincers!V$52*(1+'Cost and Benefit Parameters'!$C$41)^AI$6</f>
        <v>1443786.9437072978</v>
      </c>
      <c r="AJ315" s="1">
        <f>Cohort_CF!AJ313*Mincers!W$52*(1+'Cost and Benefit Parameters'!$C$41)^AJ$6</f>
        <v>1481904.7979600485</v>
      </c>
      <c r="AK315" s="1">
        <f>Cohort_CF!AK313*Mincers!X$52*(1+'Cost and Benefit Parameters'!$C$41)^AK$6</f>
        <v>1520116.669494079</v>
      </c>
      <c r="AL315" s="1">
        <f>Cohort_CF!AL313*Mincers!Y$52*(1+'Cost and Benefit Parameters'!$C$41)^AL$6</f>
        <v>1558378.5511</v>
      </c>
      <c r="AM315" s="1">
        <f>Cohort_CF!AM313*Mincers!Z$52*(1+'Cost and Benefit Parameters'!$C$41)^AM$6</f>
        <v>1596645.2233969897</v>
      </c>
      <c r="AN315" s="1">
        <f>Cohort_CF!AN313*Mincers!AA$52*(1+'Cost and Benefit Parameters'!$C$41)^AN$6</f>
        <v>1634870.3341651813</v>
      </c>
      <c r="AO315" s="1">
        <f>Cohort_CF!AO313*Mincers!AB$52*(1+'Cost and Benefit Parameters'!$C$41)^AO$6</f>
        <v>1673006.4830886072</v>
      </c>
      <c r="AP315" s="1">
        <f>Cohort_CF!AP313*Mincers!AC$52*(1+'Cost and Benefit Parameters'!$C$41)^AP$6</f>
        <v>1711005.3117330533</v>
      </c>
      <c r="AQ315" s="1">
        <f>Cohort_CF!AQ313*Mincers!AD$52*(1+'Cost and Benefit Parameters'!$C$41)^AQ$6</f>
        <v>1748817.5985564117</v>
      </c>
      <c r="AR315" s="1">
        <f>Cohort_CF!AR313*Mincers!AE$52*(1+'Cost and Benefit Parameters'!$C$41)^AR$6</f>
        <v>1786393.3587232125</v>
      </c>
      <c r="AS315" s="1">
        <f>Cohort_CF!AS313*Mincers!AF$52*(1+'Cost and Benefit Parameters'!$C$41)^AS$6</f>
        <v>1823681.9484691492</v>
      </c>
      <c r="AT315" s="1">
        <f>Cohort_CF!AT313*Mincers!AG$52*(1+'Cost and Benefit Parameters'!$C$41)^AT$6</f>
        <v>1860632.1737366433</v>
      </c>
      <c r="AU315" s="1">
        <f>Cohort_CF!AU313*Mincers!AH$52*(1+'Cost and Benefit Parameters'!$C$41)^AU$6</f>
        <v>1897192.4027780476</v>
      </c>
      <c r="AV315" s="1">
        <f>Cohort_CF!AV313*Mincers!AI$52*(1+'Cost and Benefit Parameters'!$C$41)^AV$6</f>
        <v>1933310.6824000715</v>
      </c>
      <c r="AW315" s="1">
        <f>Cohort_CF!AW313*Mincers!AJ$52*(1+'Cost and Benefit Parameters'!$C$41)^AW$6</f>
        <v>1968934.8575006563</v>
      </c>
      <c r="AX315" s="1">
        <f>Cohort_CF!AX313*Mincers!AK$52*(1+'Cost and Benefit Parameters'!$C$41)^AX$6</f>
        <v>2004012.6935287837</v>
      </c>
      <c r="AY315" s="1">
        <f>Cohort_CF!AY313*Mincers!AL$52*(1+'Cost and Benefit Parameters'!$C$41)^AY$6</f>
        <v>2038492.0014780858</v>
      </c>
      <c r="AZ315" s="1">
        <f>Cohort_CF!AZ313*Mincers!AM$52*(1+'Cost and Benefit Parameters'!$C$41)^AZ$6</f>
        <v>2072320.7650070612</v>
      </c>
      <c r="BA315" s="1">
        <f>Cohort_CF!BA313*Mincers!AN$52*(1+'Cost and Benefit Parameters'!$C$41)^BA$6</f>
        <v>2105447.2692624796</v>
      </c>
      <c r="BB315" s="1">
        <f>Cohort_CF!BB313*Mincers!AO$52*(1+'Cost and Benefit Parameters'!$C$41)^BB$6</f>
        <v>2137820.2309676935</v>
      </c>
      <c r="BC315" s="1">
        <f>Cohort_CF!BC313*Mincers!AP$52*(1+'Cost and Benefit Parameters'!$C$41)^BC$6</f>
        <v>2169388.929325141</v>
      </c>
      <c r="BD315" s="1" t="str">
        <f>IF(BB292="","",'Cost and Benefit Parameters'!$N$30)</f>
        <v/>
      </c>
      <c r="BE315" s="1" t="str">
        <f>IF(BC292="","",'Cost and Benefit Parameters'!$N$30)</f>
        <v/>
      </c>
      <c r="BF315" s="1" t="str">
        <f>IF(BD292="","",'Cost and Benefit Parameters'!$N$30)</f>
        <v/>
      </c>
      <c r="BG315" s="1" t="str">
        <f>IF(BE292="","",'Cost and Benefit Parameters'!$N$30)</f>
        <v/>
      </c>
      <c r="BH315" s="1" t="str">
        <f>IF(BF292="","",'Cost and Benefit Parameters'!$N$30)</f>
        <v/>
      </c>
      <c r="BI315" s="1" t="str">
        <f>IF(BG292="","",'Cost and Benefit Parameters'!$N$30)</f>
        <v/>
      </c>
      <c r="BJ315" s="1" t="str">
        <f>IF(BH292="","",'Cost and Benefit Parameters'!$N$30)</f>
        <v/>
      </c>
      <c r="BK315" s="1" t="str">
        <f>IF(BI292="","",'Cost and Benefit Parameters'!$N$30)</f>
        <v/>
      </c>
      <c r="BL315" s="1" t="str">
        <f>IF(BJ292="","",'Cost and Benefit Parameters'!$N$30)</f>
        <v/>
      </c>
      <c r="BM315" s="1" t="str">
        <f>IF(BK292="","",'Cost and Benefit Parameters'!$N$30)</f>
        <v/>
      </c>
      <c r="BN315" s="1" t="str">
        <f>IF(BL292="","",'Cost and Benefit Parameters'!$N$30)</f>
        <v/>
      </c>
      <c r="BO315" s="1" t="str">
        <f>IF(BM292="","",'Cost and Benefit Parameters'!$N$30)</f>
        <v/>
      </c>
      <c r="BP315" s="1" t="str">
        <f>IF(BN292="","",'Cost and Benefit Parameters'!$N$30)</f>
        <v/>
      </c>
    </row>
    <row r="316" spans="1:72" x14ac:dyDescent="0.55000000000000004">
      <c r="A316" s="642"/>
      <c r="B316" t="s">
        <v>474</v>
      </c>
      <c r="J316" s="1" t="str">
        <f>IF(H293="","",'Cost and Benefit Parameters'!$N$30)</f>
        <v/>
      </c>
      <c r="K316" s="1" t="str">
        <f>IF(I293="","",'Cost and Benefit Parameters'!$N$30)</f>
        <v/>
      </c>
      <c r="L316" s="1" t="str">
        <f>IF(J293="","",'Cost and Benefit Parameters'!$N$30)</f>
        <v/>
      </c>
      <c r="M316" s="1" t="str">
        <f>IF(K293="","",'Cost and Benefit Parameters'!$N$30)</f>
        <v/>
      </c>
      <c r="N316" s="1" t="str">
        <f>IF(L293="","",'Cost and Benefit Parameters'!$N$30)</f>
        <v/>
      </c>
      <c r="O316" s="1" t="str">
        <f>IF(M293="","",'Cost and Benefit Parameters'!$N$30)</f>
        <v/>
      </c>
      <c r="P316" s="1" t="str">
        <f>IF(N293="","",'Cost and Benefit Parameters'!$N$30)</f>
        <v/>
      </c>
      <c r="Q316" s="1">
        <f>Cohort_CF!Q314*Mincers!C$52*(1+'Cost and Benefit Parameters'!$C$41)^Q$6</f>
        <v>801885.89510155108</v>
      </c>
      <c r="R316" s="1">
        <f>Cohort_CF!R314*Mincers!D$52*(1+'Cost and Benefit Parameters'!$C$41)^R$6</f>
        <v>832992.90485661617</v>
      </c>
      <c r="S316" s="1">
        <f>Cohort_CF!S314*Mincers!E$52*(1+'Cost and Benefit Parameters'!$C$41)^S$6</f>
        <v>864787.59926165338</v>
      </c>
      <c r="T316" s="1">
        <f>Cohort_CF!T314*Mincers!F$52*(1+'Cost and Benefit Parameters'!$C$41)^T$6</f>
        <v>897257.35658905108</v>
      </c>
      <c r="U316" s="1">
        <f>Cohort_CF!U314*Mincers!G$52*(1+'Cost and Benefit Parameters'!$C$41)^U$6</f>
        <v>936080.55075725052</v>
      </c>
      <c r="V316" s="1">
        <f>Cohort_CF!V314*Mincers!H$52*(1+'Cost and Benefit Parameters'!$C$41)^V$6</f>
        <v>969480.47333712468</v>
      </c>
      <c r="W316" s="1">
        <f>Cohort_CF!W314*Mincers!I$52*(1+'Cost and Benefit Parameters'!$C$41)^W$6</f>
        <v>1003469.8628616825</v>
      </c>
      <c r="X316" s="1">
        <f>Cohort_CF!X314*Mincers!J$52*(1+'Cost and Benefit Parameters'!$C$41)^X$6</f>
        <v>1038027.8958721916</v>
      </c>
      <c r="Y316" s="1">
        <f>Cohort_CF!Y314*Mincers!K$52*(1+'Cost and Benefit Parameters'!$C$41)^Y$6</f>
        <v>1073131.9845539583</v>
      </c>
      <c r="Z316" s="1">
        <f>Cohort_CF!Z314*Mincers!L$52*(1+'Cost and Benefit Parameters'!$C$41)^Z$6</f>
        <v>1108757.7711008023</v>
      </c>
      <c r="AA316" s="1">
        <f>Cohort_CF!AA314*Mincers!M$52*(1+'Cost and Benefit Parameters'!$C$41)^AA$6</f>
        <v>1144879.1272843576</v>
      </c>
      <c r="AB316" s="1">
        <f>Cohort_CF!AB314*Mincers!N$52*(1+'Cost and Benefit Parameters'!$C$41)^AB$6</f>
        <v>1181468.159405706</v>
      </c>
      <c r="AC316" s="1">
        <f>Cohort_CF!AC314*Mincers!O$52*(1+'Cost and Benefit Parameters'!$C$41)^AC$6</f>
        <v>1218495.2187898702</v>
      </c>
      <c r="AD316" s="1">
        <f>Cohort_CF!AD314*Mincers!P$52*(1+'Cost and Benefit Parameters'!$C$41)^AD$6</f>
        <v>1255928.9179653442</v>
      </c>
      <c r="AE316" s="1">
        <f>Cohort_CF!AE314*Mincers!Q$52*(1+'Cost and Benefit Parameters'!$C$41)^AE$6</f>
        <v>1293736.1526511018</v>
      </c>
      <c r="AF316" s="1">
        <f>Cohort_CF!AF314*Mincers!R$52*(1+'Cost and Benefit Parameters'!$C$41)^AF$6</f>
        <v>1331882.1296527931</v>
      </c>
      <c r="AG316" s="1">
        <f>Cohort_CF!AG314*Mincers!S$52*(1+'Cost and Benefit Parameters'!$C$41)^AG$6</f>
        <v>1370330.4007475919</v>
      </c>
      <c r="AH316" s="1">
        <f>Cohort_CF!AH314*Mincers!T$52*(1+'Cost and Benefit Parameters'!$C$41)^AH$6</f>
        <v>1409042.9026143197</v>
      </c>
      <c r="AI316" s="1">
        <f>Cohort_CF!AI314*Mincers!U$52*(1+'Cost and Benefit Parameters'!$C$41)^AI$6</f>
        <v>1447980.0028411562</v>
      </c>
      <c r="AJ316" s="1">
        <f>Cohort_CF!AJ314*Mincers!V$52*(1+'Cost and Benefit Parameters'!$C$41)^AJ$6</f>
        <v>1487100.5520185167</v>
      </c>
      <c r="AK316" s="1">
        <f>Cohort_CF!AK314*Mincers!W$52*(1+'Cost and Benefit Parameters'!$C$41)^AK$6</f>
        <v>1526361.9418988503</v>
      </c>
      <c r="AL316" s="1">
        <f>Cohort_CF!AL314*Mincers!X$52*(1+'Cost and Benefit Parameters'!$C$41)^AL$6</f>
        <v>1565720.169578901</v>
      </c>
      <c r="AM316" s="1">
        <f>Cohort_CF!AM314*Mincers!Y$52*(1+'Cost and Benefit Parameters'!$C$41)^AM$6</f>
        <v>1605129.9076330003</v>
      </c>
      <c r="AN316" s="1">
        <f>Cohort_CF!AN314*Mincers!Z$52*(1+'Cost and Benefit Parameters'!$C$41)^AN$6</f>
        <v>1644544.5800988993</v>
      </c>
      <c r="AO316" s="1">
        <f>Cohort_CF!AO314*Mincers!AA$52*(1+'Cost and Benefit Parameters'!$C$41)^AO$6</f>
        <v>1683916.4441901369</v>
      </c>
      <c r="AP316" s="1">
        <f>Cohort_CF!AP314*Mincers!AB$52*(1+'Cost and Benefit Parameters'!$C$41)^AP$6</f>
        <v>1723196.6775812656</v>
      </c>
      <c r="AQ316" s="1">
        <f>Cohort_CF!AQ314*Mincers!AC$52*(1+'Cost and Benefit Parameters'!$C$41)^AQ$6</f>
        <v>1762335.4710850446</v>
      </c>
      <c r="AR316" s="1">
        <f>Cohort_CF!AR314*Mincers!AD$52*(1+'Cost and Benefit Parameters'!$C$41)^AR$6</f>
        <v>1801282.1265131042</v>
      </c>
      <c r="AS316" s="1">
        <f>Cohort_CF!AS314*Mincers!AE$52*(1+'Cost and Benefit Parameters'!$C$41)^AS$6</f>
        <v>1839985.1594849089</v>
      </c>
      <c r="AT316" s="1">
        <f>Cohort_CF!AT314*Mincers!AF$52*(1+'Cost and Benefit Parameters'!$C$41)^AT$6</f>
        <v>1878392.4069232233</v>
      </c>
      <c r="AU316" s="1">
        <f>Cohort_CF!AU314*Mincers!AG$52*(1+'Cost and Benefit Parameters'!$C$41)^AU$6</f>
        <v>1916451.1389487428</v>
      </c>
      <c r="AV316" s="1">
        <f>Cohort_CF!AV314*Mincers!AH$52*(1+'Cost and Benefit Parameters'!$C$41)^AV$6</f>
        <v>1954108.1748613892</v>
      </c>
      <c r="AW316" s="1">
        <f>Cohort_CF!AW314*Mincers!AI$52*(1+'Cost and Benefit Parameters'!$C$41)^AW$6</f>
        <v>1991310.0028720736</v>
      </c>
      <c r="AX316" s="1">
        <f>Cohort_CF!AX314*Mincers!AJ$52*(1+'Cost and Benefit Parameters'!$C$41)^AX$6</f>
        <v>2028002.9032256757</v>
      </c>
      <c r="AY316" s="1">
        <f>Cohort_CF!AY314*Mincers!AK$52*(1+'Cost and Benefit Parameters'!$C$41)^AY$6</f>
        <v>2064133.0743346473</v>
      </c>
      <c r="AZ316" s="1">
        <f>Cohort_CF!AZ314*Mincers!AL$52*(1+'Cost and Benefit Parameters'!$C$41)^AZ$6</f>
        <v>2099646.7615224281</v>
      </c>
      <c r="BA316" s="1">
        <f>Cohort_CF!BA314*Mincers!AM$52*(1+'Cost and Benefit Parameters'!$C$41)^BA$6</f>
        <v>2134490.3879572735</v>
      </c>
      <c r="BB316" s="1">
        <f>Cohort_CF!BB314*Mincers!AN$52*(1+'Cost and Benefit Parameters'!$C$41)^BB$6</f>
        <v>2168610.6873403541</v>
      </c>
      <c r="BC316" s="1">
        <f>Cohort_CF!BC314*Mincers!AO$52*(1+'Cost and Benefit Parameters'!$C$41)^BC$6</f>
        <v>2201954.8378967242</v>
      </c>
      <c r="BD316" s="1">
        <f>Cohort_CF!BD314*Mincers!AP$52*(1+'Cost and Benefit Parameters'!$C$41)^BD$6</f>
        <v>2234470.5972048952</v>
      </c>
      <c r="BE316" s="1" t="str">
        <f>IF(BC293="","",'Cost and Benefit Parameters'!$N$30)</f>
        <v/>
      </c>
      <c r="BF316" s="1" t="str">
        <f>IF(BD293="","",'Cost and Benefit Parameters'!$N$30)</f>
        <v/>
      </c>
      <c r="BG316" s="1" t="str">
        <f>IF(BE293="","",'Cost and Benefit Parameters'!$N$30)</f>
        <v/>
      </c>
      <c r="BH316" s="1" t="str">
        <f>IF(BF293="","",'Cost and Benefit Parameters'!$N$30)</f>
        <v/>
      </c>
      <c r="BI316" s="1" t="str">
        <f>IF(BG293="","",'Cost and Benefit Parameters'!$N$30)</f>
        <v/>
      </c>
      <c r="BJ316" s="1" t="str">
        <f>IF(BH293="","",'Cost and Benefit Parameters'!$N$30)</f>
        <v/>
      </c>
      <c r="BK316" s="1" t="str">
        <f>IF(BI293="","",'Cost and Benefit Parameters'!$N$30)</f>
        <v/>
      </c>
      <c r="BL316" s="1" t="str">
        <f>IF(BJ293="","",'Cost and Benefit Parameters'!$N$30)</f>
        <v/>
      </c>
      <c r="BM316" s="1" t="str">
        <f>IF(BK293="","",'Cost and Benefit Parameters'!$N$30)</f>
        <v/>
      </c>
      <c r="BN316" s="1" t="str">
        <f>IF(BL293="","",'Cost and Benefit Parameters'!$N$30)</f>
        <v/>
      </c>
      <c r="BO316" s="1" t="str">
        <f>IF(BM293="","",'Cost and Benefit Parameters'!$N$30)</f>
        <v/>
      </c>
      <c r="BP316" s="1" t="str">
        <f>IF(BN293="","",'Cost and Benefit Parameters'!$N$30)</f>
        <v/>
      </c>
    </row>
    <row r="317" spans="1:72" x14ac:dyDescent="0.55000000000000004">
      <c r="A317" s="642"/>
      <c r="B317" t="s">
        <v>475</v>
      </c>
      <c r="J317" s="1" t="str">
        <f>IF(H294="","",'Cost and Benefit Parameters'!$N$30)</f>
        <v/>
      </c>
      <c r="K317" s="1" t="str">
        <f>IF(I294="","",'Cost and Benefit Parameters'!$N$30)</f>
        <v/>
      </c>
      <c r="L317" s="1" t="str">
        <f>IF(J294="","",'Cost and Benefit Parameters'!$N$30)</f>
        <v/>
      </c>
      <c r="M317" s="1" t="str">
        <f>IF(K294="","",'Cost and Benefit Parameters'!$N$30)</f>
        <v/>
      </c>
      <c r="N317" s="1" t="str">
        <f>IF(L294="","",'Cost and Benefit Parameters'!$N$30)</f>
        <v/>
      </c>
      <c r="O317" s="1" t="str">
        <f>IF(M294="","",'Cost and Benefit Parameters'!$N$30)</f>
        <v/>
      </c>
      <c r="P317" s="1" t="str">
        <f>IF(N294="","",'Cost and Benefit Parameters'!$N$30)</f>
        <v/>
      </c>
      <c r="Q317" s="1" t="str">
        <f>IF(O294="","",'Cost and Benefit Parameters'!$N$30)</f>
        <v/>
      </c>
      <c r="R317" s="1">
        <f>Cohort_CF!R315*Mincers!C$52*(1+'Cost and Benefit Parameters'!$C$41)^R$6</f>
        <v>825942.47195459751</v>
      </c>
      <c r="S317" s="1">
        <f>Cohort_CF!S315*Mincers!D$52*(1+'Cost and Benefit Parameters'!$C$41)^S$6</f>
        <v>857982.69200231449</v>
      </c>
      <c r="T317" s="1">
        <f>Cohort_CF!T315*Mincers!E$52*(1+'Cost and Benefit Parameters'!$C$41)^T$6</f>
        <v>890731.22723950306</v>
      </c>
      <c r="U317" s="1">
        <f>Cohort_CF!U315*Mincers!F$52*(1+'Cost and Benefit Parameters'!$C$41)^U$6</f>
        <v>924175.07728672272</v>
      </c>
      <c r="V317" s="1">
        <f>Cohort_CF!V315*Mincers!G$52*(1+'Cost and Benefit Parameters'!$C$41)^V$6</f>
        <v>964162.96727996785</v>
      </c>
      <c r="W317" s="1">
        <f>Cohort_CF!W315*Mincers!H$52*(1+'Cost and Benefit Parameters'!$C$41)^W$6</f>
        <v>998564.88753723842</v>
      </c>
      <c r="X317" s="1">
        <f>Cohort_CF!X315*Mincers!I$52*(1+'Cost and Benefit Parameters'!$C$41)^X$6</f>
        <v>1033573.958747533</v>
      </c>
      <c r="Y317" s="1">
        <f>Cohort_CF!Y315*Mincers!J$52*(1+'Cost and Benefit Parameters'!$C$41)^Y$6</f>
        <v>1069168.7327483573</v>
      </c>
      <c r="Z317" s="1">
        <f>Cohort_CF!Z315*Mincers!K$52*(1+'Cost and Benefit Parameters'!$C$41)^Z$6</f>
        <v>1105325.9440905768</v>
      </c>
      <c r="AA317" s="1">
        <f>Cohort_CF!AA315*Mincers!L$52*(1+'Cost and Benefit Parameters'!$C$41)^AA$6</f>
        <v>1142020.5042338262</v>
      </c>
      <c r="AB317" s="1">
        <f>Cohort_CF!AB315*Mincers!M$52*(1+'Cost and Benefit Parameters'!$C$41)^AB$6</f>
        <v>1179225.5011028883</v>
      </c>
      <c r="AC317" s="1">
        <f>Cohort_CF!AC315*Mincers!N$52*(1+'Cost and Benefit Parameters'!$C$41)^AC$6</f>
        <v>1216912.2041878772</v>
      </c>
      <c r="AD317" s="1">
        <f>Cohort_CF!AD315*Mincers!O$52*(1+'Cost and Benefit Parameters'!$C$41)^AD$6</f>
        <v>1255050.0753535661</v>
      </c>
      <c r="AE317" s="1">
        <f>Cohort_CF!AE315*Mincers!P$52*(1+'Cost and Benefit Parameters'!$C$41)^AE$6</f>
        <v>1293606.7855043043</v>
      </c>
      <c r="AF317" s="1">
        <f>Cohort_CF!AF315*Mincers!Q$52*(1+'Cost and Benefit Parameters'!$C$41)^AF$6</f>
        <v>1332548.237230635</v>
      </c>
      <c r="AG317" s="1">
        <f>Cohort_CF!AG315*Mincers!R$52*(1+'Cost and Benefit Parameters'!$C$41)^AG$6</f>
        <v>1371838.5935423765</v>
      </c>
      <c r="AH317" s="1">
        <f>Cohort_CF!AH315*Mincers!S$52*(1+'Cost and Benefit Parameters'!$C$41)^AH$6</f>
        <v>1411440.3127700195</v>
      </c>
      <c r="AI317" s="1">
        <f>Cohort_CF!AI315*Mincers!T$52*(1+'Cost and Benefit Parameters'!$C$41)^AI$6</f>
        <v>1451314.1896927492</v>
      </c>
      <c r="AJ317" s="1">
        <f>Cohort_CF!AJ315*Mincers!U$52*(1+'Cost and Benefit Parameters'!$C$41)^AJ$6</f>
        <v>1491419.4029263908</v>
      </c>
      <c r="AK317" s="1">
        <f>Cohort_CF!AK315*Mincers!V$52*(1+'Cost and Benefit Parameters'!$C$41)^AK$6</f>
        <v>1531713.5685790726</v>
      </c>
      <c r="AL317" s="1">
        <f>Cohort_CF!AL315*Mincers!W$52*(1+'Cost and Benefit Parameters'!$C$41)^AL$6</f>
        <v>1572152.8001558154</v>
      </c>
      <c r="AM317" s="1">
        <f>Cohort_CF!AM315*Mincers!X$52*(1+'Cost and Benefit Parameters'!$C$41)^AM$6</f>
        <v>1612691.7746662681</v>
      </c>
      <c r="AN317" s="1">
        <f>Cohort_CF!AN315*Mincers!Y$52*(1+'Cost and Benefit Parameters'!$C$41)^AN$6</f>
        <v>1653283.80486199</v>
      </c>
      <c r="AO317" s="1">
        <f>Cohort_CF!AO315*Mincers!Z$52*(1+'Cost and Benefit Parameters'!$C$41)^AO$6</f>
        <v>1693880.9175018666</v>
      </c>
      <c r="AP317" s="1">
        <f>Cohort_CF!AP315*Mincers!AA$52*(1+'Cost and Benefit Parameters'!$C$41)^AP$6</f>
        <v>1734433.9375158409</v>
      </c>
      <c r="AQ317" s="1">
        <f>Cohort_CF!AQ315*Mincers!AB$52*(1+'Cost and Benefit Parameters'!$C$41)^AQ$6</f>
        <v>1774892.5779087031</v>
      </c>
      <c r="AR317" s="1">
        <f>Cohort_CF!AR315*Mincers!AC$52*(1+'Cost and Benefit Parameters'!$C$41)^AR$6</f>
        <v>1815205.535217596</v>
      </c>
      <c r="AS317" s="1">
        <f>Cohort_CF!AS315*Mincers!AD$52*(1+'Cost and Benefit Parameters'!$C$41)^AS$6</f>
        <v>1855320.5903084977</v>
      </c>
      <c r="AT317" s="1">
        <f>Cohort_CF!AT315*Mincers!AE$52*(1+'Cost and Benefit Parameters'!$C$41)^AT$6</f>
        <v>1895184.714269456</v>
      </c>
      <c r="AU317" s="1">
        <f>Cohort_CF!AU315*Mincers!AF$52*(1+'Cost and Benefit Parameters'!$C$41)^AU$6</f>
        <v>1934744.17913092</v>
      </c>
      <c r="AV317" s="1">
        <f>Cohort_CF!AV315*Mincers!AG$52*(1+'Cost and Benefit Parameters'!$C$41)^AV$6</f>
        <v>1973944.673117205</v>
      </c>
      <c r="AW317" s="1">
        <f>Cohort_CF!AW315*Mincers!AH$52*(1+'Cost and Benefit Parameters'!$C$41)^AW$6</f>
        <v>2012731.4201072308</v>
      </c>
      <c r="AX317" s="1">
        <f>Cohort_CF!AX315*Mincers!AI$52*(1+'Cost and Benefit Parameters'!$C$41)^AX$6</f>
        <v>2051049.3029582354</v>
      </c>
      <c r="AY317" s="1">
        <f>Cohort_CF!AY315*Mincers!AJ$52*(1+'Cost and Benefit Parameters'!$C$41)^AY$6</f>
        <v>2088842.990322446</v>
      </c>
      <c r="AZ317" s="1">
        <f>Cohort_CF!AZ315*Mincers!AK$52*(1+'Cost and Benefit Parameters'!$C$41)^AZ$6</f>
        <v>2126057.0665646866</v>
      </c>
      <c r="BA317" s="1">
        <f>Cohort_CF!BA315*Mincers!AL$52*(1+'Cost and Benefit Parameters'!$C$41)^BA$6</f>
        <v>2162636.1643681014</v>
      </c>
      <c r="BB317" s="1">
        <f>Cohort_CF!BB315*Mincers!AM$52*(1+'Cost and Benefit Parameters'!$C$41)^BB$6</f>
        <v>2198525.0995959914</v>
      </c>
      <c r="BC317" s="1">
        <f>Cohort_CF!BC315*Mincers!AN$52*(1+'Cost and Benefit Parameters'!$C$41)^BC$6</f>
        <v>2233669.0079605645</v>
      </c>
      <c r="BD317" s="1">
        <f>Cohort_CF!BD315*Mincers!AO$52*(1+'Cost and Benefit Parameters'!$C$41)^BD$6</f>
        <v>2268013.4830336259</v>
      </c>
      <c r="BE317" s="1">
        <f>Cohort_CF!BE315*Mincers!AP$52*(1+'Cost and Benefit Parameters'!$C$41)^BE$6</f>
        <v>2301504.7151210424</v>
      </c>
      <c r="BF317" s="1" t="str">
        <f>IF(BD294="","",'Cost and Benefit Parameters'!$N$30)</f>
        <v/>
      </c>
      <c r="BG317" s="1" t="str">
        <f>IF(BE294="","",'Cost and Benefit Parameters'!$N$30)</f>
        <v/>
      </c>
      <c r="BH317" s="1" t="str">
        <f>IF(BF294="","",'Cost and Benefit Parameters'!$N$30)</f>
        <v/>
      </c>
      <c r="BI317" s="1" t="str">
        <f>IF(BG294="","",'Cost and Benefit Parameters'!$N$30)</f>
        <v/>
      </c>
      <c r="BJ317" s="1" t="str">
        <f>IF(BH294="","",'Cost and Benefit Parameters'!$N$30)</f>
        <v/>
      </c>
      <c r="BK317" s="1" t="str">
        <f>IF(BI294="","",'Cost and Benefit Parameters'!$N$30)</f>
        <v/>
      </c>
      <c r="BL317" s="1" t="str">
        <f>IF(BJ294="","",'Cost and Benefit Parameters'!$N$30)</f>
        <v/>
      </c>
      <c r="BM317" s="1" t="str">
        <f>IF(BK294="","",'Cost and Benefit Parameters'!$N$30)</f>
        <v/>
      </c>
      <c r="BN317" s="1" t="str">
        <f>IF(BL294="","",'Cost and Benefit Parameters'!$N$30)</f>
        <v/>
      </c>
      <c r="BO317" s="1" t="str">
        <f>IF(BM294="","",'Cost and Benefit Parameters'!$N$30)</f>
        <v/>
      </c>
      <c r="BP317" s="1" t="str">
        <f>IF(BN294="","",'Cost and Benefit Parameters'!$N$30)</f>
        <v/>
      </c>
    </row>
    <row r="318" spans="1:72" x14ac:dyDescent="0.55000000000000004">
      <c r="A318" s="642"/>
      <c r="B318" t="s">
        <v>476</v>
      </c>
      <c r="J318" s="1" t="str">
        <f>IF(H295="","",'Cost and Benefit Parameters'!$N$30)</f>
        <v/>
      </c>
      <c r="K318" s="1" t="str">
        <f>IF(I295="","",'Cost and Benefit Parameters'!$N$30)</f>
        <v/>
      </c>
      <c r="L318" s="1" t="str">
        <f>IF(J295="","",'Cost and Benefit Parameters'!$N$30)</f>
        <v/>
      </c>
      <c r="M318" s="1" t="str">
        <f>IF(K295="","",'Cost and Benefit Parameters'!$N$30)</f>
        <v/>
      </c>
      <c r="N318" s="1" t="str">
        <f>IF(L295="","",'Cost and Benefit Parameters'!$N$30)</f>
        <v/>
      </c>
      <c r="O318" s="1" t="str">
        <f>IF(M295="","",'Cost and Benefit Parameters'!$N$30)</f>
        <v/>
      </c>
      <c r="P318" s="1" t="str">
        <f>IF(N295="","",'Cost and Benefit Parameters'!$N$30)</f>
        <v/>
      </c>
      <c r="Q318" s="1" t="str">
        <f>IF(O295="","",'Cost and Benefit Parameters'!$N$30)</f>
        <v/>
      </c>
      <c r="R318" s="1" t="str">
        <f>IF(P295="","",'Cost and Benefit Parameters'!$N$30)</f>
        <v/>
      </c>
      <c r="S318" s="1">
        <f>Cohort_CF!S316*Mincers!C$52*(1+'Cost and Benefit Parameters'!$C$41)^S$6</f>
        <v>850720.74611323536</v>
      </c>
      <c r="T318" s="1">
        <f>Cohort_CF!T316*Mincers!D$52*(1+'Cost and Benefit Parameters'!$C$41)^T$6</f>
        <v>883722.17276238406</v>
      </c>
      <c r="U318" s="1">
        <f>Cohort_CF!U316*Mincers!E$52*(1+'Cost and Benefit Parameters'!$C$41)^U$6</f>
        <v>917453.1640566882</v>
      </c>
      <c r="V318" s="1">
        <f>Cohort_CF!V316*Mincers!F$52*(1+'Cost and Benefit Parameters'!$C$41)^V$6</f>
        <v>951900.32960532419</v>
      </c>
      <c r="W318" s="1">
        <f>Cohort_CF!W316*Mincers!G$52*(1+'Cost and Benefit Parameters'!$C$41)^W$6</f>
        <v>993087.85629836691</v>
      </c>
      <c r="X318" s="1">
        <f>Cohort_CF!X316*Mincers!H$52*(1+'Cost and Benefit Parameters'!$C$41)^X$6</f>
        <v>1028521.8341633556</v>
      </c>
      <c r="Y318" s="1">
        <f>Cohort_CF!Y316*Mincers!I$52*(1+'Cost and Benefit Parameters'!$C$41)^Y$6</f>
        <v>1064581.1775099591</v>
      </c>
      <c r="Z318" s="1">
        <f>Cohort_CF!Z316*Mincers!J$52*(1+'Cost and Benefit Parameters'!$C$41)^Z$6</f>
        <v>1101243.7947308081</v>
      </c>
      <c r="AA318" s="1">
        <f>Cohort_CF!AA316*Mincers!K$52*(1+'Cost and Benefit Parameters'!$C$41)^AA$6</f>
        <v>1138485.722413294</v>
      </c>
      <c r="AB318" s="1">
        <f>Cohort_CF!AB316*Mincers!L$52*(1+'Cost and Benefit Parameters'!$C$41)^AB$6</f>
        <v>1176281.1193608411</v>
      </c>
      <c r="AC318" s="1">
        <f>Cohort_CF!AC316*Mincers!M$52*(1+'Cost and Benefit Parameters'!$C$41)^AC$6</f>
        <v>1214602.266135975</v>
      </c>
      <c r="AD318" s="1">
        <f>Cohort_CF!AD316*Mincers!N$52*(1+'Cost and Benefit Parameters'!$C$41)^AD$6</f>
        <v>1253419.5703135135</v>
      </c>
      <c r="AE318" s="1">
        <f>Cohort_CF!AE316*Mincers!O$52*(1+'Cost and Benefit Parameters'!$C$41)^AE$6</f>
        <v>1292701.5776141731</v>
      </c>
      <c r="AF318" s="1">
        <f>Cohort_CF!AF316*Mincers!P$52*(1+'Cost and Benefit Parameters'!$C$41)^AF$6</f>
        <v>1332414.9890694337</v>
      </c>
      <c r="AG318" s="1">
        <f>Cohort_CF!AG316*Mincers!Q$52*(1+'Cost and Benefit Parameters'!$C$41)^AG$6</f>
        <v>1372524.6843475539</v>
      </c>
      <c r="AH318" s="1">
        <f>Cohort_CF!AH316*Mincers!R$52*(1+'Cost and Benefit Parameters'!$C$41)^AH$6</f>
        <v>1412993.751348648</v>
      </c>
      <c r="AI318" s="1">
        <f>Cohort_CF!AI316*Mincers!S$52*(1+'Cost and Benefit Parameters'!$C$41)^AI$6</f>
        <v>1453783.52215312</v>
      </c>
      <c r="AJ318" s="1">
        <f>Cohort_CF!AJ316*Mincers!T$52*(1+'Cost and Benefit Parameters'!$C$41)^AJ$6</f>
        <v>1494853.6153835317</v>
      </c>
      <c r="AK318" s="1">
        <f>Cohort_CF!AK316*Mincers!U$52*(1+'Cost and Benefit Parameters'!$C$41)^AK$6</f>
        <v>1536161.9850141827</v>
      </c>
      <c r="AL318" s="1">
        <f>Cohort_CF!AL316*Mincers!V$52*(1+'Cost and Benefit Parameters'!$C$41)^AL$6</f>
        <v>1577664.9756364443</v>
      </c>
      <c r="AM318" s="1">
        <f>Cohort_CF!AM316*Mincers!W$52*(1+'Cost and Benefit Parameters'!$C$41)^AM$6</f>
        <v>1619317.38416049</v>
      </c>
      <c r="AN318" s="1">
        <f>Cohort_CF!AN316*Mincers!X$52*(1+'Cost and Benefit Parameters'!$C$41)^AN$6</f>
        <v>1661072.527906256</v>
      </c>
      <c r="AO318" s="1">
        <f>Cohort_CF!AO316*Mincers!Y$52*(1+'Cost and Benefit Parameters'!$C$41)^AO$6</f>
        <v>1702882.31900785</v>
      </c>
      <c r="AP318" s="1">
        <f>Cohort_CF!AP316*Mincers!Z$52*(1+'Cost and Benefit Parameters'!$C$41)^AP$6</f>
        <v>1744697.3450269224</v>
      </c>
      <c r="AQ318" s="1">
        <f>Cohort_CF!AQ316*Mincers!AA$52*(1+'Cost and Benefit Parameters'!$C$41)^AQ$6</f>
        <v>1786466.9556413158</v>
      </c>
      <c r="AR318" s="1">
        <f>Cohort_CF!AR316*Mincers!AB$52*(1+'Cost and Benefit Parameters'!$C$41)^AR$6</f>
        <v>1828139.3552459644</v>
      </c>
      <c r="AS318" s="1">
        <f>Cohort_CF!AS316*Mincers!AC$52*(1+'Cost and Benefit Parameters'!$C$41)^AS$6</f>
        <v>1869661.701274124</v>
      </c>
      <c r="AT318" s="1">
        <f>Cohort_CF!AT316*Mincers!AD$52*(1+'Cost and Benefit Parameters'!$C$41)^AT$6</f>
        <v>1910980.208017752</v>
      </c>
      <c r="AU318" s="1">
        <f>Cohort_CF!AU316*Mincers!AE$52*(1+'Cost and Benefit Parameters'!$C$41)^AU$6</f>
        <v>1952040.2556975398</v>
      </c>
      <c r="AV318" s="1">
        <f>Cohort_CF!AV316*Mincers!AF$52*(1+'Cost and Benefit Parameters'!$C$41)^AV$6</f>
        <v>1992786.5045048478</v>
      </c>
      <c r="AW318" s="1">
        <f>Cohort_CF!AW316*Mincers!AG$52*(1+'Cost and Benefit Parameters'!$C$41)^AW$6</f>
        <v>2033163.0133107211</v>
      </c>
      <c r="AX318" s="1">
        <f>Cohort_CF!AX316*Mincers!AH$52*(1+'Cost and Benefit Parameters'!$C$41)^AX$6</f>
        <v>2073113.3627104473</v>
      </c>
      <c r="AY318" s="1">
        <f>Cohort_CF!AY316*Mincers!AI$52*(1+'Cost and Benefit Parameters'!$C$41)^AY$6</f>
        <v>2112580.7820469826</v>
      </c>
      <c r="AZ318" s="1">
        <f>Cohort_CF!AZ316*Mincers!AJ$52*(1+'Cost and Benefit Parameters'!$C$41)^AZ$6</f>
        <v>2151508.2800321192</v>
      </c>
      <c r="BA318" s="1">
        <f>Cohort_CF!BA316*Mincers!AK$52*(1+'Cost and Benefit Parameters'!$C$41)^BA$6</f>
        <v>2189838.7785616275</v>
      </c>
      <c r="BB318" s="1">
        <f>Cohort_CF!BB316*Mincers!AL$52*(1+'Cost and Benefit Parameters'!$C$41)^BB$6</f>
        <v>2227515.2492991444</v>
      </c>
      <c r="BC318" s="1">
        <f>Cohort_CF!BC316*Mincers!AM$52*(1+'Cost and Benefit Parameters'!$C$41)^BC$6</f>
        <v>2264480.8525838708</v>
      </c>
      <c r="BD318" s="1">
        <f>Cohort_CF!BD316*Mincers!AN$52*(1+'Cost and Benefit Parameters'!$C$41)^BD$6</f>
        <v>2300679.078199381</v>
      </c>
      <c r="BE318" s="1">
        <f>Cohort_CF!BE316*Mincers!AO$52*(1+'Cost and Benefit Parameters'!$C$41)^BE$6</f>
        <v>2336053.8875246346</v>
      </c>
      <c r="BF318" s="1">
        <f>Cohort_CF!BF316*Mincers!AP$52*(1+'Cost and Benefit Parameters'!$C$41)^BF$6</f>
        <v>2370549.8565746737</v>
      </c>
      <c r="BG318" s="1" t="str">
        <f>IF(BE295="","",'Cost and Benefit Parameters'!$N$30)</f>
        <v/>
      </c>
      <c r="BH318" s="1" t="str">
        <f>IF(BF295="","",'Cost and Benefit Parameters'!$N$30)</f>
        <v/>
      </c>
      <c r="BI318" s="1" t="str">
        <f>IF(BG295="","",'Cost and Benefit Parameters'!$N$30)</f>
        <v/>
      </c>
      <c r="BJ318" s="1" t="str">
        <f>IF(BH295="","",'Cost and Benefit Parameters'!$N$30)</f>
        <v/>
      </c>
      <c r="BK318" s="1" t="str">
        <f>IF(BI295="","",'Cost and Benefit Parameters'!$N$30)</f>
        <v/>
      </c>
      <c r="BL318" s="1" t="str">
        <f>IF(BJ295="","",'Cost and Benefit Parameters'!$N$30)</f>
        <v/>
      </c>
      <c r="BM318" s="1" t="str">
        <f>IF(BK295="","",'Cost and Benefit Parameters'!$N$30)</f>
        <v/>
      </c>
      <c r="BN318" s="1" t="str">
        <f>IF(BL295="","",'Cost and Benefit Parameters'!$N$30)</f>
        <v/>
      </c>
      <c r="BO318" s="1" t="str">
        <f>IF(BM295="","",'Cost and Benefit Parameters'!$N$30)</f>
        <v/>
      </c>
      <c r="BP318" s="1" t="str">
        <f>IF(BN295="","",'Cost and Benefit Parameters'!$N$30)</f>
        <v/>
      </c>
    </row>
    <row r="319" spans="1:72" x14ac:dyDescent="0.55000000000000004">
      <c r="A319" s="642"/>
      <c r="B319" t="s">
        <v>477</v>
      </c>
      <c r="J319" s="1" t="str">
        <f>IF(H296="","",'Cost and Benefit Parameters'!$N$30)</f>
        <v/>
      </c>
      <c r="K319" s="1" t="str">
        <f>IF(I296="","",'Cost and Benefit Parameters'!$N$30)</f>
        <v/>
      </c>
      <c r="L319" s="1" t="str">
        <f>IF(J296="","",'Cost and Benefit Parameters'!$N$30)</f>
        <v/>
      </c>
      <c r="M319" s="1" t="str">
        <f>IF(K296="","",'Cost and Benefit Parameters'!$N$30)</f>
        <v/>
      </c>
      <c r="N319" s="1" t="str">
        <f>IF(L296="","",'Cost and Benefit Parameters'!$N$30)</f>
        <v/>
      </c>
      <c r="O319" s="1" t="str">
        <f>IF(M296="","",'Cost and Benefit Parameters'!$N$30)</f>
        <v/>
      </c>
      <c r="P319" s="1" t="str">
        <f>IF(N296="","",'Cost and Benefit Parameters'!$N$30)</f>
        <v/>
      </c>
      <c r="Q319" s="1" t="str">
        <f>IF(O296="","",'Cost and Benefit Parameters'!$N$30)</f>
        <v/>
      </c>
      <c r="R319" s="1" t="str">
        <f>IF(P296="","",'Cost and Benefit Parameters'!$N$30)</f>
        <v/>
      </c>
      <c r="S319" s="1" t="str">
        <f>IF(Q296="","",'Cost and Benefit Parameters'!$N$30)</f>
        <v/>
      </c>
      <c r="T319" s="1">
        <f>Cohort_CF!T317*Mincers!C$52*(1+'Cost and Benefit Parameters'!$C$41)^T$6</f>
        <v>876242.36849663255</v>
      </c>
      <c r="U319" s="1">
        <f>Cohort_CF!U317*Mincers!D$52*(1+'Cost and Benefit Parameters'!$C$41)^U$6</f>
        <v>910233.83794525568</v>
      </c>
      <c r="V319" s="1">
        <f>Cohort_CF!V317*Mincers!E$52*(1+'Cost and Benefit Parameters'!$C$41)^V$6</f>
        <v>944976.75897838862</v>
      </c>
      <c r="W319" s="1">
        <f>Cohort_CF!W317*Mincers!F$52*(1+'Cost and Benefit Parameters'!$C$41)^W$6</f>
        <v>980457.33949348389</v>
      </c>
      <c r="X319" s="1">
        <f>Cohort_CF!X317*Mincers!G$52*(1+'Cost and Benefit Parameters'!$C$41)^X$6</f>
        <v>1022880.4919873179</v>
      </c>
      <c r="Y319" s="1">
        <f>Cohort_CF!Y317*Mincers!H$52*(1+'Cost and Benefit Parameters'!$C$41)^Y$6</f>
        <v>1059377.4891882562</v>
      </c>
      <c r="Z319" s="1">
        <f>Cohort_CF!Z317*Mincers!I$52*(1+'Cost and Benefit Parameters'!$C$41)^Z$6</f>
        <v>1096518.6128352578</v>
      </c>
      <c r="AA319" s="1">
        <f>Cohort_CF!AA317*Mincers!J$52*(1+'Cost and Benefit Parameters'!$C$41)^AA$6</f>
        <v>1134281.1085727322</v>
      </c>
      <c r="AB319" s="1">
        <f>Cohort_CF!AB317*Mincers!K$52*(1+'Cost and Benefit Parameters'!$C$41)^AB$6</f>
        <v>1172640.2940856931</v>
      </c>
      <c r="AC319" s="1">
        <f>Cohort_CF!AC317*Mincers!L$52*(1+'Cost and Benefit Parameters'!$C$41)^AC$6</f>
        <v>1211569.5529416665</v>
      </c>
      <c r="AD319" s="1">
        <f>Cohort_CF!AD317*Mincers!M$52*(1+'Cost and Benefit Parameters'!$C$41)^AD$6</f>
        <v>1251040.334120054</v>
      </c>
      <c r="AE319" s="1">
        <f>Cohort_CF!AE317*Mincers!N$52*(1+'Cost and Benefit Parameters'!$C$41)^AE$6</f>
        <v>1291022.1574229188</v>
      </c>
      <c r="AF319" s="1">
        <f>Cohort_CF!AF317*Mincers!O$52*(1+'Cost and Benefit Parameters'!$C$41)^AF$6</f>
        <v>1331482.6249425984</v>
      </c>
      <c r="AG319" s="1">
        <f>Cohort_CF!AG317*Mincers!P$52*(1+'Cost and Benefit Parameters'!$C$41)^AG$6</f>
        <v>1372387.4387415166</v>
      </c>
      <c r="AH319" s="1">
        <f>Cohort_CF!AH317*Mincers!Q$52*(1+'Cost and Benefit Parameters'!$C$41)^AH$6</f>
        <v>1413700.4248779805</v>
      </c>
      <c r="AI319" s="1">
        <f>Cohort_CF!AI317*Mincers!R$52*(1+'Cost and Benefit Parameters'!$C$41)^AI$6</f>
        <v>1455383.5638891072</v>
      </c>
      <c r="AJ319" s="1">
        <f>Cohort_CF!AJ317*Mincers!S$52*(1+'Cost and Benefit Parameters'!$C$41)^AJ$6</f>
        <v>1497397.0278177136</v>
      </c>
      <c r="AK319" s="1">
        <f>Cohort_CF!AK317*Mincers!T$52*(1+'Cost and Benefit Parameters'!$C$41)^AK$6</f>
        <v>1539699.2238450379</v>
      </c>
      <c r="AL319" s="1">
        <f>Cohort_CF!AL317*Mincers!U$52*(1+'Cost and Benefit Parameters'!$C$41)^AL$6</f>
        <v>1582246.8445646081</v>
      </c>
      <c r="AM319" s="1">
        <f>Cohort_CF!AM317*Mincers!V$52*(1+'Cost and Benefit Parameters'!$C$41)^AM$6</f>
        <v>1624994.9249055379</v>
      </c>
      <c r="AN319" s="1">
        <f>Cohort_CF!AN317*Mincers!W$52*(1+'Cost and Benefit Parameters'!$C$41)^AN$6</f>
        <v>1667896.9056853044</v>
      </c>
      <c r="AO319" s="1">
        <f>Cohort_CF!AO317*Mincers!X$52*(1+'Cost and Benefit Parameters'!$C$41)^AO$6</f>
        <v>1710904.7037434438</v>
      </c>
      <c r="AP319" s="1">
        <f>Cohort_CF!AP317*Mincers!Y$52*(1+'Cost and Benefit Parameters'!$C$41)^AP$6</f>
        <v>1753968.7885780854</v>
      </c>
      <c r="AQ319" s="1">
        <f>Cohort_CF!AQ317*Mincers!Z$52*(1+'Cost and Benefit Parameters'!$C$41)^AQ$6</f>
        <v>1797038.2653777299</v>
      </c>
      <c r="AR319" s="1">
        <f>Cohort_CF!AR317*Mincers!AA$52*(1+'Cost and Benefit Parameters'!$C$41)^AR$6</f>
        <v>1840060.9643105553</v>
      </c>
      <c r="AS319" s="1">
        <f>Cohort_CF!AS317*Mincers!AB$52*(1+'Cost and Benefit Parameters'!$C$41)^AS$6</f>
        <v>1882983.5359033435</v>
      </c>
      <c r="AT319" s="1">
        <f>Cohort_CF!AT317*Mincers!AC$52*(1+'Cost and Benefit Parameters'!$C$41)^AT$6</f>
        <v>1925751.5523123473</v>
      </c>
      <c r="AU319" s="1">
        <f>Cohort_CF!AU317*Mincers!AD$52*(1+'Cost and Benefit Parameters'!$C$41)^AU$6</f>
        <v>1968309.6142582849</v>
      </c>
      <c r="AV319" s="1">
        <f>Cohort_CF!AV317*Mincers!AE$52*(1+'Cost and Benefit Parameters'!$C$41)^AV$6</f>
        <v>2010601.4633684661</v>
      </c>
      <c r="AW319" s="1">
        <f>Cohort_CF!AW317*Mincers!AF$52*(1+'Cost and Benefit Parameters'!$C$41)^AW$6</f>
        <v>2052570.0996399932</v>
      </c>
      <c r="AX319" s="1">
        <f>Cohort_CF!AX317*Mincers!AG$52*(1+'Cost and Benefit Parameters'!$C$41)^AX$6</f>
        <v>2094157.9037100426</v>
      </c>
      <c r="AY319" s="1">
        <f>Cohort_CF!AY317*Mincers!AH$52*(1+'Cost and Benefit Parameters'!$C$41)^AY$6</f>
        <v>2135306.7635917608</v>
      </c>
      <c r="AZ319" s="1">
        <f>Cohort_CF!AZ317*Mincers!AI$52*(1+'Cost and Benefit Parameters'!$C$41)^AZ$6</f>
        <v>2175958.2055083918</v>
      </c>
      <c r="BA319" s="1">
        <f>Cohort_CF!BA317*Mincers!AJ$52*(1+'Cost and Benefit Parameters'!$C$41)^BA$6</f>
        <v>2216053.5284330831</v>
      </c>
      <c r="BB319" s="1">
        <f>Cohort_CF!BB317*Mincers!AK$52*(1+'Cost and Benefit Parameters'!$C$41)^BB$6</f>
        <v>2255533.941918476</v>
      </c>
      <c r="BC319" s="1">
        <f>Cohort_CF!BC317*Mincers!AL$52*(1+'Cost and Benefit Parameters'!$C$41)^BC$6</f>
        <v>2294340.7067781184</v>
      </c>
      <c r="BD319" s="1">
        <f>Cohort_CF!BD317*Mincers!AM$52*(1+'Cost and Benefit Parameters'!$C$41)^BD$6</f>
        <v>2332415.278161387</v>
      </c>
      <c r="BE319" s="1">
        <f>Cohort_CF!BE317*Mincers!AN$52*(1+'Cost and Benefit Parameters'!$C$41)^BE$6</f>
        <v>2369699.4505453627</v>
      </c>
      <c r="BF319" s="1">
        <f>Cohort_CF!BF317*Mincers!AO$52*(1+'Cost and Benefit Parameters'!$C$41)^BF$6</f>
        <v>2406135.5041503739</v>
      </c>
      <c r="BG319" s="1">
        <f>Cohort_CF!BG317*Mincers!AP$52*(1+'Cost and Benefit Parameters'!$C$41)^BG$6</f>
        <v>2441666.3522719136</v>
      </c>
      <c r="BH319" s="1" t="str">
        <f>IF(BF296="","",'Cost and Benefit Parameters'!$N$30)</f>
        <v/>
      </c>
      <c r="BI319" s="1" t="str">
        <f>IF(BG296="","",'Cost and Benefit Parameters'!$N$30)</f>
        <v/>
      </c>
      <c r="BJ319" s="1" t="str">
        <f>IF(BH296="","",'Cost and Benefit Parameters'!$N$30)</f>
        <v/>
      </c>
      <c r="BK319" s="1" t="str">
        <f>IF(BI296="","",'Cost and Benefit Parameters'!$N$30)</f>
        <v/>
      </c>
      <c r="BL319" s="1" t="str">
        <f>IF(BJ296="","",'Cost and Benefit Parameters'!$N$30)</f>
        <v/>
      </c>
      <c r="BM319" s="1" t="str">
        <f>IF(BK296="","",'Cost and Benefit Parameters'!$N$30)</f>
        <v/>
      </c>
      <c r="BN319" s="1" t="str">
        <f>IF(BL296="","",'Cost and Benefit Parameters'!$N$30)</f>
        <v/>
      </c>
      <c r="BO319" s="1" t="str">
        <f>IF(BM296="","",'Cost and Benefit Parameters'!$N$30)</f>
        <v/>
      </c>
      <c r="BP319" s="1" t="str">
        <f>IF(BN296="","",'Cost and Benefit Parameters'!$N$30)</f>
        <v/>
      </c>
    </row>
    <row r="320" spans="1:72" x14ac:dyDescent="0.55000000000000004">
      <c r="A320" s="642"/>
      <c r="B320" t="s">
        <v>478</v>
      </c>
      <c r="J320" s="1" t="str">
        <f>IF(H297="","",'Cost and Benefit Parameters'!$N$30)</f>
        <v/>
      </c>
      <c r="K320" s="1" t="str">
        <f>IF(I297="","",'Cost and Benefit Parameters'!$N$30)</f>
        <v/>
      </c>
      <c r="L320" s="1" t="str">
        <f>IF(J297="","",'Cost and Benefit Parameters'!$N$30)</f>
        <v/>
      </c>
      <c r="M320" s="1" t="str">
        <f>IF(K297="","",'Cost and Benefit Parameters'!$N$30)</f>
        <v/>
      </c>
      <c r="N320" s="1" t="str">
        <f>IF(L297="","",'Cost and Benefit Parameters'!$N$30)</f>
        <v/>
      </c>
      <c r="O320" s="1" t="str">
        <f>IF(M297="","",'Cost and Benefit Parameters'!$N$30)</f>
        <v/>
      </c>
      <c r="P320" s="1" t="str">
        <f>IF(N297="","",'Cost and Benefit Parameters'!$N$30)</f>
        <v/>
      </c>
      <c r="Q320" s="1" t="str">
        <f>IF(O297="","",'Cost and Benefit Parameters'!$N$30)</f>
        <v/>
      </c>
      <c r="R320" s="1" t="str">
        <f>IF(P297="","",'Cost and Benefit Parameters'!$N$30)</f>
        <v/>
      </c>
      <c r="S320" s="1" t="str">
        <f>IF(Q297="","",'Cost and Benefit Parameters'!$N$30)</f>
        <v/>
      </c>
      <c r="T320" s="1" t="str">
        <f>IF(R297="","",'Cost and Benefit Parameters'!$N$30)</f>
        <v/>
      </c>
      <c r="U320" s="1">
        <f>Cohort_CF!U318*Mincers!C$52*(1+'Cost and Benefit Parameters'!$C$41)^U$6</f>
        <v>902529.63955153152</v>
      </c>
      <c r="V320" s="1">
        <f>Cohort_CF!V318*Mincers!D$52*(1+'Cost and Benefit Parameters'!$C$41)^V$6</f>
        <v>937540.85308361321</v>
      </c>
      <c r="W320" s="1">
        <f>Cohort_CF!W318*Mincers!E$52*(1+'Cost and Benefit Parameters'!$C$41)^W$6</f>
        <v>973326.06174774037</v>
      </c>
      <c r="X320" s="1">
        <f>Cohort_CF!X318*Mincers!F$52*(1+'Cost and Benefit Parameters'!$C$41)^X$6</f>
        <v>1009871.0596782884</v>
      </c>
      <c r="Y320" s="1">
        <f>Cohort_CF!Y318*Mincers!G$52*(1+'Cost and Benefit Parameters'!$C$41)^Y$6</f>
        <v>1053566.9067469374</v>
      </c>
      <c r="Z320" s="1">
        <f>Cohort_CF!Z318*Mincers!H$52*(1+'Cost and Benefit Parameters'!$C$41)^Z$6</f>
        <v>1091158.813863904</v>
      </c>
      <c r="AA320" s="1">
        <f>Cohort_CF!AA318*Mincers!I$52*(1+'Cost and Benefit Parameters'!$C$41)^AA$6</f>
        <v>1129414.1712203154</v>
      </c>
      <c r="AB320" s="1">
        <f>Cohort_CF!AB318*Mincers!J$52*(1+'Cost and Benefit Parameters'!$C$41)^AB$6</f>
        <v>1168309.5418299143</v>
      </c>
      <c r="AC320" s="1">
        <f>Cohort_CF!AC318*Mincers!K$52*(1+'Cost and Benefit Parameters'!$C$41)^AC$6</f>
        <v>1207819.5029082638</v>
      </c>
      <c r="AD320" s="1">
        <f>Cohort_CF!AD318*Mincers!L$52*(1+'Cost and Benefit Parameters'!$C$41)^AD$6</f>
        <v>1247916.6395299162</v>
      </c>
      <c r="AE320" s="1">
        <f>Cohort_CF!AE318*Mincers!M$52*(1+'Cost and Benefit Parameters'!$C$41)^AE$6</f>
        <v>1288571.5441436558</v>
      </c>
      <c r="AF320" s="1">
        <f>Cohort_CF!AF318*Mincers!N$52*(1+'Cost and Benefit Parameters'!$C$41)^AF$6</f>
        <v>1329752.8221456066</v>
      </c>
      <c r="AG320" s="1">
        <f>Cohort_CF!AG318*Mincers!O$52*(1+'Cost and Benefit Parameters'!$C$41)^AG$6</f>
        <v>1371427.1036908762</v>
      </c>
      <c r="AH320" s="1">
        <f>Cohort_CF!AH318*Mincers!P$52*(1+'Cost and Benefit Parameters'!$C$41)^AH$6</f>
        <v>1413559.0619037622</v>
      </c>
      <c r="AI320" s="1">
        <f>Cohort_CF!AI318*Mincers!Q$52*(1+'Cost and Benefit Parameters'!$C$41)^AI$6</f>
        <v>1456111.4376243199</v>
      </c>
      <c r="AJ320" s="1">
        <f>Cohort_CF!AJ318*Mincers!R$52*(1+'Cost and Benefit Parameters'!$C$41)^AJ$6</f>
        <v>1499045.0708057804</v>
      </c>
      <c r="AK320" s="1">
        <f>Cohort_CF!AK318*Mincers!S$52*(1+'Cost and Benefit Parameters'!$C$41)^AK$6</f>
        <v>1542318.9386522453</v>
      </c>
      <c r="AL320" s="1">
        <f>Cohort_CF!AL318*Mincers!T$52*(1+'Cost and Benefit Parameters'!$C$41)^AL$6</f>
        <v>1585890.2005603886</v>
      </c>
      <c r="AM320" s="1">
        <f>Cohort_CF!AM318*Mincers!U$52*(1+'Cost and Benefit Parameters'!$C$41)^AM$6</f>
        <v>1629714.2499015462</v>
      </c>
      <c r="AN320" s="1">
        <f>Cohort_CF!AN318*Mincers!V$52*(1+'Cost and Benefit Parameters'!$C$41)^AN$6</f>
        <v>1673744.7726527036</v>
      </c>
      <c r="AO320" s="1">
        <f>Cohort_CF!AO318*Mincers!W$52*(1+'Cost and Benefit Parameters'!$C$41)^AO$6</f>
        <v>1717933.8128558639</v>
      </c>
      <c r="AP320" s="1">
        <f>Cohort_CF!AP318*Mincers!X$52*(1+'Cost and Benefit Parameters'!$C$41)^AP$6</f>
        <v>1762231.8448557472</v>
      </c>
      <c r="AQ320" s="1">
        <f>Cohort_CF!AQ318*Mincers!Y$52*(1+'Cost and Benefit Parameters'!$C$41)^AQ$6</f>
        <v>1806587.8522354276</v>
      </c>
      <c r="AR320" s="1">
        <f>Cohort_CF!AR318*Mincers!Z$52*(1+'Cost and Benefit Parameters'!$C$41)^AR$6</f>
        <v>1850949.4133390617</v>
      </c>
      <c r="AS320" s="1">
        <f>Cohort_CF!AS318*Mincers!AA$52*(1+'Cost and Benefit Parameters'!$C$41)^AS$6</f>
        <v>1895262.7932398722</v>
      </c>
      <c r="AT320" s="1">
        <f>Cohort_CF!AT318*Mincers!AB$52*(1+'Cost and Benefit Parameters'!$C$41)^AT$6</f>
        <v>1939473.0419804433</v>
      </c>
      <c r="AU320" s="1">
        <f>Cohort_CF!AU318*Mincers!AC$52*(1+'Cost and Benefit Parameters'!$C$41)^AU$6</f>
        <v>1983524.098881718</v>
      </c>
      <c r="AV320" s="1">
        <f>Cohort_CF!AV318*Mincers!AD$52*(1+'Cost and Benefit Parameters'!$C$41)^AV$6</f>
        <v>2027358.9026860334</v>
      </c>
      <c r="AW320" s="1">
        <f>Cohort_CF!AW318*Mincers!AE$52*(1+'Cost and Benefit Parameters'!$C$41)^AW$6</f>
        <v>2070919.5072695201</v>
      </c>
      <c r="AX320" s="1">
        <f>Cohort_CF!AX318*Mincers!AF$52*(1+'Cost and Benefit Parameters'!$C$41)^AX$6</f>
        <v>2114147.2026291927</v>
      </c>
      <c r="AY320" s="1">
        <f>Cohort_CF!AY318*Mincers!AG$52*(1+'Cost and Benefit Parameters'!$C$41)^AY$6</f>
        <v>2156982.6408213438</v>
      </c>
      <c r="AZ320" s="1">
        <f>Cohort_CF!AZ318*Mincers!AH$52*(1+'Cost and Benefit Parameters'!$C$41)^AZ$6</f>
        <v>2199365.9664995135</v>
      </c>
      <c r="BA320" s="1">
        <f>Cohort_CF!BA318*Mincers!AI$52*(1+'Cost and Benefit Parameters'!$C$41)^BA$6</f>
        <v>2241236.9516736441</v>
      </c>
      <c r="BB320" s="1">
        <f>Cohort_CF!BB318*Mincers!AJ$52*(1+'Cost and Benefit Parameters'!$C$41)^BB$6</f>
        <v>2282535.1342860754</v>
      </c>
      <c r="BC320" s="1">
        <f>Cohort_CF!BC318*Mincers!AK$52*(1+'Cost and Benefit Parameters'!$C$41)^BC$6</f>
        <v>2323199.9601760302</v>
      </c>
      <c r="BD320" s="1">
        <f>Cohort_CF!BD318*Mincers!AL$52*(1+'Cost and Benefit Parameters'!$C$41)^BD$6</f>
        <v>2363170.9279814619</v>
      </c>
      <c r="BE320" s="1">
        <f>Cohort_CF!BE318*Mincers!AM$52*(1+'Cost and Benefit Parameters'!$C$41)^BE$6</f>
        <v>2402387.7365062288</v>
      </c>
      <c r="BF320" s="1">
        <f>Cohort_CF!BF318*Mincers!AN$52*(1+'Cost and Benefit Parameters'!$C$41)^BF$6</f>
        <v>2440790.4340617238</v>
      </c>
      <c r="BG320" s="1">
        <f>Cohort_CF!BG318*Mincers!AO$52*(1+'Cost and Benefit Parameters'!$C$41)^BG$6</f>
        <v>2478319.5692748842</v>
      </c>
      <c r="BH320" s="1">
        <f>Cohort_CF!BH318*Mincers!AP$52*(1+'Cost and Benefit Parameters'!$C$41)^BH$6</f>
        <v>2514916.3428400708</v>
      </c>
      <c r="BI320" s="1" t="str">
        <f>IF(BG297="","",'Cost and Benefit Parameters'!$N$30)</f>
        <v/>
      </c>
      <c r="BJ320" s="1" t="str">
        <f>IF(BH297="","",'Cost and Benefit Parameters'!$N$30)</f>
        <v/>
      </c>
      <c r="BK320" s="1" t="str">
        <f>IF(BI297="","",'Cost and Benefit Parameters'!$N$30)</f>
        <v/>
      </c>
      <c r="BL320" s="1" t="str">
        <f>IF(BJ297="","",'Cost and Benefit Parameters'!$N$30)</f>
        <v/>
      </c>
      <c r="BM320" s="1" t="str">
        <f>IF(BK297="","",'Cost and Benefit Parameters'!$N$30)</f>
        <v/>
      </c>
      <c r="BN320" s="1" t="str">
        <f>IF(BL297="","",'Cost and Benefit Parameters'!$N$30)</f>
        <v/>
      </c>
      <c r="BO320" s="1" t="str">
        <f>IF(BM297="","",'Cost and Benefit Parameters'!$N$30)</f>
        <v/>
      </c>
      <c r="BP320" s="1" t="str">
        <f>IF(BN297="","",'Cost and Benefit Parameters'!$N$30)</f>
        <v/>
      </c>
    </row>
    <row r="321" spans="1:72" x14ac:dyDescent="0.55000000000000004">
      <c r="A321" s="642"/>
      <c r="B321" t="s">
        <v>479</v>
      </c>
      <c r="J321" s="1" t="str">
        <f>IF(H298="","",'Cost and Benefit Parameters'!$N$30)</f>
        <v/>
      </c>
      <c r="K321" s="1" t="str">
        <f>IF(I298="","",'Cost and Benefit Parameters'!$N$30)</f>
        <v/>
      </c>
      <c r="L321" s="1" t="str">
        <f>IF(J298="","",'Cost and Benefit Parameters'!$N$30)</f>
        <v/>
      </c>
      <c r="M321" s="1" t="str">
        <f>IF(K298="","",'Cost and Benefit Parameters'!$N$30)</f>
        <v/>
      </c>
      <c r="N321" s="1" t="str">
        <f>IF(L298="","",'Cost and Benefit Parameters'!$N$30)</f>
        <v/>
      </c>
      <c r="O321" s="1" t="str">
        <f>IF(M298="","",'Cost and Benefit Parameters'!$N$30)</f>
        <v/>
      </c>
      <c r="P321" s="1" t="str">
        <f>IF(N298="","",'Cost and Benefit Parameters'!$N$30)</f>
        <v/>
      </c>
      <c r="Q321" s="1" t="str">
        <f>IF(O298="","",'Cost and Benefit Parameters'!$N$30)</f>
        <v/>
      </c>
      <c r="R321" s="1" t="str">
        <f>IF(P298="","",'Cost and Benefit Parameters'!$N$30)</f>
        <v/>
      </c>
      <c r="S321" s="1" t="str">
        <f>IF(Q298="","",'Cost and Benefit Parameters'!$N$30)</f>
        <v/>
      </c>
      <c r="T321" s="1" t="str">
        <f>IF(R298="","",'Cost and Benefit Parameters'!$N$30)</f>
        <v/>
      </c>
      <c r="U321" s="1" t="str">
        <f>IF(S298="","",'Cost and Benefit Parameters'!$N$30)</f>
        <v/>
      </c>
      <c r="V321" s="1">
        <f>Cohort_CF!V319*Mincers!C$52*(1+'Cost and Benefit Parameters'!$C$41)^V$6</f>
        <v>929605.52873807738</v>
      </c>
      <c r="W321" s="1">
        <f>Cohort_CF!W319*Mincers!D$52*(1+'Cost and Benefit Parameters'!$C$41)^W$6</f>
        <v>965667.07867612154</v>
      </c>
      <c r="X321" s="1">
        <f>Cohort_CF!X319*Mincers!E$52*(1+'Cost and Benefit Parameters'!$C$41)^X$6</f>
        <v>1002525.8436001725</v>
      </c>
      <c r="Y321" s="1">
        <f>Cohort_CF!Y319*Mincers!F$52*(1+'Cost and Benefit Parameters'!$C$41)^Y$6</f>
        <v>1040167.1914686371</v>
      </c>
      <c r="Z321" s="1">
        <f>Cohort_CF!Z319*Mincers!G$52*(1+'Cost and Benefit Parameters'!$C$41)^Z$6</f>
        <v>1085173.9139493455</v>
      </c>
      <c r="AA321" s="1">
        <f>Cohort_CF!AA319*Mincers!H$52*(1+'Cost and Benefit Parameters'!$C$41)^AA$6</f>
        <v>1123893.578279821</v>
      </c>
      <c r="AB321" s="1">
        <f>Cohort_CF!AB319*Mincers!I$52*(1+'Cost and Benefit Parameters'!$C$41)^AB$6</f>
        <v>1163296.5963569249</v>
      </c>
      <c r="AC321" s="1">
        <f>Cohort_CF!AC319*Mincers!J$52*(1+'Cost and Benefit Parameters'!$C$41)^AC$6</f>
        <v>1203358.8280848118</v>
      </c>
      <c r="AD321" s="1">
        <f>Cohort_CF!AD319*Mincers!K$52*(1+'Cost and Benefit Parameters'!$C$41)^AD$6</f>
        <v>1244054.0879955117</v>
      </c>
      <c r="AE321" s="1">
        <f>Cohort_CF!AE319*Mincers!L$52*(1+'Cost and Benefit Parameters'!$C$41)^AE$6</f>
        <v>1285354.1387158136</v>
      </c>
      <c r="AF321" s="1">
        <f>Cohort_CF!AF319*Mincers!M$52*(1+'Cost and Benefit Parameters'!$C$41)^AF$6</f>
        <v>1327228.6904679656</v>
      </c>
      <c r="AG321" s="1">
        <f>Cohort_CF!AG319*Mincers!N$52*(1+'Cost and Benefit Parameters'!$C$41)^AG$6</f>
        <v>1369645.4068099747</v>
      </c>
      <c r="AH321" s="1">
        <f>Cohort_CF!AH319*Mincers!O$52*(1+'Cost and Benefit Parameters'!$C$41)^AH$6</f>
        <v>1412569.9168016026</v>
      </c>
      <c r="AI321" s="1">
        <f>Cohort_CF!AI319*Mincers!P$52*(1+'Cost and Benefit Parameters'!$C$41)^AI$6</f>
        <v>1455965.8337608748</v>
      </c>
      <c r="AJ321" s="1">
        <f>Cohort_CF!AJ319*Mincers!Q$52*(1+'Cost and Benefit Parameters'!$C$41)^AJ$6</f>
        <v>1499794.7807530495</v>
      </c>
      <c r="AK321" s="1">
        <f>Cohort_CF!AK319*Mincers!R$52*(1+'Cost and Benefit Parameters'!$C$41)^AK$6</f>
        <v>1544016.422929954</v>
      </c>
      <c r="AL321" s="1">
        <f>Cohort_CF!AL319*Mincers!S$52*(1+'Cost and Benefit Parameters'!$C$41)^AL$6</f>
        <v>1588588.5068118123</v>
      </c>
      <c r="AM321" s="1">
        <f>Cohort_CF!AM319*Mincers!T$52*(1+'Cost and Benefit Parameters'!$C$41)^AM$6</f>
        <v>1633466.9065772004</v>
      </c>
      <c r="AN321" s="1">
        <f>Cohort_CF!AN319*Mincers!U$52*(1+'Cost and Benefit Parameters'!$C$41)^AN$6</f>
        <v>1678605.6773985925</v>
      </c>
      <c r="AO321" s="1">
        <f>Cohort_CF!AO319*Mincers!V$52*(1+'Cost and Benefit Parameters'!$C$41)^AO$6</f>
        <v>1723957.115832285</v>
      </c>
      <c r="AP321" s="1">
        <f>Cohort_CF!AP319*Mincers!W$52*(1+'Cost and Benefit Parameters'!$C$41)^AP$6</f>
        <v>1769471.8272415397</v>
      </c>
      <c r="AQ321" s="1">
        <f>Cohort_CF!AQ319*Mincers!X$52*(1+'Cost and Benefit Parameters'!$C$41)^AQ$6</f>
        <v>1815098.8002014193</v>
      </c>
      <c r="AR321" s="1">
        <f>Cohort_CF!AR319*Mincers!Y$52*(1+'Cost and Benefit Parameters'!$C$41)^AR$6</f>
        <v>1860785.4878024904</v>
      </c>
      <c r="AS321" s="1">
        <f>Cohort_CF!AS319*Mincers!Z$52*(1+'Cost and Benefit Parameters'!$C$41)^AS$6</f>
        <v>1906477.8957392338</v>
      </c>
      <c r="AT321" s="1">
        <f>Cohort_CF!AT319*Mincers!AA$52*(1+'Cost and Benefit Parameters'!$C$41)^AT$6</f>
        <v>1952120.6770370679</v>
      </c>
      <c r="AU321" s="1">
        <f>Cohort_CF!AU319*Mincers!AB$52*(1+'Cost and Benefit Parameters'!$C$41)^AU$6</f>
        <v>1997657.2332398568</v>
      </c>
      <c r="AV321" s="1">
        <f>Cohort_CF!AV319*Mincers!AC$52*(1+'Cost and Benefit Parameters'!$C$41)^AV$6</f>
        <v>2043029.8218481697</v>
      </c>
      <c r="AW321" s="1">
        <f>Cohort_CF!AW319*Mincers!AD$52*(1+'Cost and Benefit Parameters'!$C$41)^AW$6</f>
        <v>2088179.6697666144</v>
      </c>
      <c r="AX321" s="1">
        <f>Cohort_CF!AX319*Mincers!AE$52*(1+'Cost and Benefit Parameters'!$C$41)^AX$6</f>
        <v>2133047.0924876053</v>
      </c>
      <c r="AY321" s="1">
        <f>Cohort_CF!AY319*Mincers!AF$52*(1+'Cost and Benefit Parameters'!$C$41)^AY$6</f>
        <v>2177571.6187080685</v>
      </c>
      <c r="AZ321" s="1">
        <f>Cohort_CF!AZ319*Mincers!AG$52*(1+'Cost and Benefit Parameters'!$C$41)^AZ$6</f>
        <v>2221692.1200459842</v>
      </c>
      <c r="BA321" s="1">
        <f>Cohort_CF!BA319*Mincers!AH$52*(1+'Cost and Benefit Parameters'!$C$41)^BA$6</f>
        <v>2265346.9454944995</v>
      </c>
      <c r="BB321" s="1">
        <f>Cohort_CF!BB319*Mincers!AI$52*(1+'Cost and Benefit Parameters'!$C$41)^BB$6</f>
        <v>2308474.0602238532</v>
      </c>
      <c r="BC321" s="1">
        <f>Cohort_CF!BC319*Mincers!AJ$52*(1+'Cost and Benefit Parameters'!$C$41)^BC$6</f>
        <v>2351011.1883146577</v>
      </c>
      <c r="BD321" s="1">
        <f>Cohort_CF!BD319*Mincers!AK$52*(1+'Cost and Benefit Parameters'!$C$41)^BD$6</f>
        <v>2392895.9589813109</v>
      </c>
      <c r="BE321" s="1">
        <f>Cohort_CF!BE319*Mincers!AL$52*(1+'Cost and Benefit Parameters'!$C$41)^BE$6</f>
        <v>2434066.0558209056</v>
      </c>
      <c r="BF321" s="1">
        <f>Cohort_CF!BF319*Mincers!AM$52*(1+'Cost and Benefit Parameters'!$C$41)^BF$6</f>
        <v>2474459.3686014153</v>
      </c>
      <c r="BG321" s="1">
        <f>Cohort_CF!BG319*Mincers!AN$52*(1+'Cost and Benefit Parameters'!$C$41)^BG$6</f>
        <v>2514014.1470835749</v>
      </c>
      <c r="BH321" s="1">
        <f>Cohort_CF!BH319*Mincers!AO$52*(1+'Cost and Benefit Parameters'!$C$41)^BH$6</f>
        <v>2552669.1563531314</v>
      </c>
      <c r="BI321" s="1">
        <f>Cohort_CF!BI319*Mincers!AP$52*(1+'Cost and Benefit Parameters'!$C$41)^BI$6</f>
        <v>2590363.8331252732</v>
      </c>
      <c r="BJ321" s="1" t="str">
        <f>IF(BH298="","",'Cost and Benefit Parameters'!$N$30)</f>
        <v/>
      </c>
      <c r="BK321" s="1" t="str">
        <f>IF(BI298="","",'Cost and Benefit Parameters'!$N$30)</f>
        <v/>
      </c>
      <c r="BL321" s="1" t="str">
        <f>IF(BJ298="","",'Cost and Benefit Parameters'!$N$30)</f>
        <v/>
      </c>
      <c r="BM321" s="1" t="str">
        <f>IF(BK298="","",'Cost and Benefit Parameters'!$N$30)</f>
        <v/>
      </c>
      <c r="BN321" s="1" t="str">
        <f>IF(BL298="","",'Cost and Benefit Parameters'!$N$30)</f>
        <v/>
      </c>
      <c r="BO321" s="1" t="str">
        <f>IF(BM298="","",'Cost and Benefit Parameters'!$N$30)</f>
        <v/>
      </c>
      <c r="BP321" s="1" t="str">
        <f>IF(BN298="","",'Cost and Benefit Parameters'!$N$30)</f>
        <v/>
      </c>
    </row>
    <row r="322" spans="1:72" x14ac:dyDescent="0.55000000000000004">
      <c r="A322" s="642"/>
      <c r="B322" t="s">
        <v>480</v>
      </c>
      <c r="J322" s="1" t="str">
        <f>IF(H299="","",'Cost and Benefit Parameters'!$N$30)</f>
        <v/>
      </c>
      <c r="K322" s="1" t="str">
        <f>IF(I299="","",'Cost and Benefit Parameters'!$N$30)</f>
        <v/>
      </c>
      <c r="L322" s="1" t="str">
        <f>IF(J299="","",'Cost and Benefit Parameters'!$N$30)</f>
        <v/>
      </c>
      <c r="M322" s="1" t="str">
        <f>IF(K299="","",'Cost and Benefit Parameters'!$N$30)</f>
        <v/>
      </c>
      <c r="N322" s="1" t="str">
        <f>IF(L299="","",'Cost and Benefit Parameters'!$N$30)</f>
        <v/>
      </c>
      <c r="O322" s="1" t="str">
        <f>IF(M299="","",'Cost and Benefit Parameters'!$N$30)</f>
        <v/>
      </c>
      <c r="P322" s="1" t="str">
        <f>IF(N299="","",'Cost and Benefit Parameters'!$N$30)</f>
        <v/>
      </c>
      <c r="Q322" s="1" t="str">
        <f>IF(O299="","",'Cost and Benefit Parameters'!$N$30)</f>
        <v/>
      </c>
      <c r="R322" s="1" t="str">
        <f>IF(P299="","",'Cost and Benefit Parameters'!$N$30)</f>
        <v/>
      </c>
      <c r="S322" s="1" t="str">
        <f>IF(Q299="","",'Cost and Benefit Parameters'!$N$30)</f>
        <v/>
      </c>
      <c r="T322" s="1" t="str">
        <f>IF(R299="","",'Cost and Benefit Parameters'!$N$30)</f>
        <v/>
      </c>
      <c r="U322" s="1" t="str">
        <f>IF(S299="","",'Cost and Benefit Parameters'!$N$30)</f>
        <v/>
      </c>
      <c r="V322" s="1" t="str">
        <f>IF(T299="","",'Cost and Benefit Parameters'!$N$30)</f>
        <v/>
      </c>
      <c r="W322" s="1">
        <f>Cohort_CF!W320*Mincers!C$52*(1+'Cost and Benefit Parameters'!$C$41)^W$6</f>
        <v>957493.69460021961</v>
      </c>
      <c r="X322" s="1">
        <f>Cohort_CF!X320*Mincers!D$52*(1+'Cost and Benefit Parameters'!$C$41)^X$6</f>
        <v>994637.09103640518</v>
      </c>
      <c r="Y322" s="1">
        <f>Cohort_CF!Y320*Mincers!E$52*(1+'Cost and Benefit Parameters'!$C$41)^Y$6</f>
        <v>1032601.6189081777</v>
      </c>
      <c r="Z322" s="1">
        <f>Cohort_CF!Z320*Mincers!F$52*(1+'Cost and Benefit Parameters'!$C$41)^Z$6</f>
        <v>1071372.2072126961</v>
      </c>
      <c r="AA322" s="1">
        <f>Cohort_CF!AA320*Mincers!G$52*(1+'Cost and Benefit Parameters'!$C$41)^AA$6</f>
        <v>1117729.1313678257</v>
      </c>
      <c r="AB322" s="1">
        <f>Cohort_CF!AB320*Mincers!H$52*(1+'Cost and Benefit Parameters'!$C$41)^AB$6</f>
        <v>1157610.3856282157</v>
      </c>
      <c r="AC322" s="1">
        <f>Cohort_CF!AC320*Mincers!I$52*(1+'Cost and Benefit Parameters'!$C$41)^AC$6</f>
        <v>1198195.4942476328</v>
      </c>
      <c r="AD322" s="1">
        <f>Cohort_CF!AD320*Mincers!J$52*(1+'Cost and Benefit Parameters'!$C$41)^AD$6</f>
        <v>1239459.5929273558</v>
      </c>
      <c r="AE322" s="1">
        <f>Cohort_CF!AE320*Mincers!K$52*(1+'Cost and Benefit Parameters'!$C$41)^AE$6</f>
        <v>1281375.7106353769</v>
      </c>
      <c r="AF322" s="1">
        <f>Cohort_CF!AF320*Mincers!L$52*(1+'Cost and Benefit Parameters'!$C$41)^AF$6</f>
        <v>1323914.7628772883</v>
      </c>
      <c r="AG322" s="1">
        <f>Cohort_CF!AG320*Mincers!M$52*(1+'Cost and Benefit Parameters'!$C$41)^AG$6</f>
        <v>1367045.5511820044</v>
      </c>
      <c r="AH322" s="1">
        <f>Cohort_CF!AH320*Mincers!N$52*(1+'Cost and Benefit Parameters'!$C$41)^AH$6</f>
        <v>1410734.7690142738</v>
      </c>
      <c r="AI322" s="1">
        <f>Cohort_CF!AI320*Mincers!O$52*(1+'Cost and Benefit Parameters'!$C$41)^AI$6</f>
        <v>1454947.0143056505</v>
      </c>
      <c r="AJ322" s="1">
        <f>Cohort_CF!AJ320*Mincers!P$52*(1+'Cost and Benefit Parameters'!$C$41)^AJ$6</f>
        <v>1499644.8087737011</v>
      </c>
      <c r="AK322" s="1">
        <f>Cohort_CF!AK320*Mincers!Q$52*(1+'Cost and Benefit Parameters'!$C$41)^AK$6</f>
        <v>1544788.6241756412</v>
      </c>
      <c r="AL322" s="1">
        <f>Cohort_CF!AL320*Mincers!R$52*(1+'Cost and Benefit Parameters'!$C$41)^AL$6</f>
        <v>1590336.9156178525</v>
      </c>
      <c r="AM322" s="1">
        <f>Cohort_CF!AM320*Mincers!S$52*(1+'Cost and Benefit Parameters'!$C$41)^AM$6</f>
        <v>1636246.1620161668</v>
      </c>
      <c r="AN322" s="1">
        <f>Cohort_CF!AN320*Mincers!T$52*(1+'Cost and Benefit Parameters'!$C$41)^AN$6</f>
        <v>1682470.9137745162</v>
      </c>
      <c r="AO322" s="1">
        <f>Cohort_CF!AO320*Mincers!U$52*(1+'Cost and Benefit Parameters'!$C$41)^AO$6</f>
        <v>1728963.8477205504</v>
      </c>
      <c r="AP322" s="1">
        <f>Cohort_CF!AP320*Mincers!V$52*(1+'Cost and Benefit Parameters'!$C$41)^AP$6</f>
        <v>1775675.8293072535</v>
      </c>
      <c r="AQ322" s="1">
        <f>Cohort_CF!AQ320*Mincers!W$52*(1+'Cost and Benefit Parameters'!$C$41)^AQ$6</f>
        <v>1822555.9820587856</v>
      </c>
      <c r="AR322" s="1">
        <f>Cohort_CF!AR320*Mincers!X$52*(1+'Cost and Benefit Parameters'!$C$41)^AR$6</f>
        <v>1869551.7642074618</v>
      </c>
      <c r="AS322" s="1">
        <f>Cohort_CF!AS320*Mincers!Y$52*(1+'Cost and Benefit Parameters'!$C$41)^AS$6</f>
        <v>1916609.0524365655</v>
      </c>
      <c r="AT322" s="1">
        <f>Cohort_CF!AT320*Mincers!Z$52*(1+'Cost and Benefit Parameters'!$C$41)^AT$6</f>
        <v>1963672.2326114106</v>
      </c>
      <c r="AU322" s="1">
        <f>Cohort_CF!AU320*Mincers!AA$52*(1+'Cost and Benefit Parameters'!$C$41)^AU$6</f>
        <v>2010684.2973481803</v>
      </c>
      <c r="AV322" s="1">
        <f>Cohort_CF!AV320*Mincers!AB$52*(1+'Cost and Benefit Parameters'!$C$41)^AV$6</f>
        <v>2057586.9502370527</v>
      </c>
      <c r="AW322" s="1">
        <f>Cohort_CF!AW320*Mincers!AC$52*(1+'Cost and Benefit Parameters'!$C$41)^AW$6</f>
        <v>2104320.7165036146</v>
      </c>
      <c r="AX322" s="1">
        <f>Cohort_CF!AX320*Mincers!AD$52*(1+'Cost and Benefit Parameters'!$C$41)^AX$6</f>
        <v>2150825.0598596125</v>
      </c>
      <c r="AY322" s="1">
        <f>Cohort_CF!AY320*Mincers!AE$52*(1+'Cost and Benefit Parameters'!$C$41)^AY$6</f>
        <v>2197038.5052622333</v>
      </c>
      <c r="AZ322" s="1">
        <f>Cohort_CF!AZ320*Mincers!AF$52*(1+'Cost and Benefit Parameters'!$C$41)^AZ$6</f>
        <v>2242898.7672693105</v>
      </c>
      <c r="BA322" s="1">
        <f>Cohort_CF!BA320*Mincers!AG$52*(1+'Cost and Benefit Parameters'!$C$41)^BA$6</f>
        <v>2288342.8836473641</v>
      </c>
      <c r="BB322" s="1">
        <f>Cohort_CF!BB320*Mincers!AH$52*(1+'Cost and Benefit Parameters'!$C$41)^BB$6</f>
        <v>2333307.3538593343</v>
      </c>
      <c r="BC322" s="1">
        <f>Cohort_CF!BC320*Mincers!AI$52*(1+'Cost and Benefit Parameters'!$C$41)^BC$6</f>
        <v>2377728.2820305685</v>
      </c>
      <c r="BD322" s="1">
        <f>Cohort_CF!BD320*Mincers!AJ$52*(1+'Cost and Benefit Parameters'!$C$41)^BD$6</f>
        <v>2421541.5239640973</v>
      </c>
      <c r="BE322" s="1">
        <f>Cohort_CF!BE320*Mincers!AK$52*(1+'Cost and Benefit Parameters'!$C$41)^BE$6</f>
        <v>2464682.8377507506</v>
      </c>
      <c r="BF322" s="1">
        <f>Cohort_CF!BF320*Mincers!AL$52*(1+'Cost and Benefit Parameters'!$C$41)^BF$6</f>
        <v>2507088.037495533</v>
      </c>
      <c r="BG322" s="1">
        <f>Cohort_CF!BG320*Mincers!AM$52*(1+'Cost and Benefit Parameters'!$C$41)^BG$6</f>
        <v>2548693.1496594572</v>
      </c>
      <c r="BH322" s="1">
        <f>Cohort_CF!BH320*Mincers!AN$52*(1+'Cost and Benefit Parameters'!$C$41)^BH$6</f>
        <v>2589434.5714960825</v>
      </c>
      <c r="BI322" s="1">
        <f>Cohort_CF!BI320*Mincers!AO$52*(1+'Cost and Benefit Parameters'!$C$41)^BI$6</f>
        <v>2629249.2310437253</v>
      </c>
      <c r="BJ322" s="1">
        <f>Cohort_CF!BJ320*Mincers!AP$52*(1+'Cost and Benefit Parameters'!$C$41)^BJ$6</f>
        <v>2668074.7481190311</v>
      </c>
      <c r="BK322" s="1" t="str">
        <f>IF(BI299="","",'Cost and Benefit Parameters'!$N$30)</f>
        <v/>
      </c>
      <c r="BL322" s="1" t="str">
        <f>IF(BJ299="","",'Cost and Benefit Parameters'!$N$30)</f>
        <v/>
      </c>
      <c r="BM322" s="1" t="str">
        <f>IF(BK299="","",'Cost and Benefit Parameters'!$N$30)</f>
        <v/>
      </c>
      <c r="BN322" s="1" t="str">
        <f>IF(BL299="","",'Cost and Benefit Parameters'!$N$30)</f>
        <v/>
      </c>
      <c r="BO322" s="1" t="str">
        <f>IF(BM299="","",'Cost and Benefit Parameters'!$N$30)</f>
        <v/>
      </c>
      <c r="BP322" s="1" t="str">
        <f>IF(BN299="","",'Cost and Benefit Parameters'!$N$30)</f>
        <v/>
      </c>
    </row>
    <row r="323" spans="1:72" x14ac:dyDescent="0.55000000000000004">
      <c r="A323" s="642"/>
      <c r="B323" t="s">
        <v>481</v>
      </c>
      <c r="J323" s="1" t="str">
        <f>IF(H300="","",'Cost and Benefit Parameters'!$N$30)</f>
        <v/>
      </c>
      <c r="K323" s="1" t="str">
        <f>IF(I300="","",'Cost and Benefit Parameters'!$N$30)</f>
        <v/>
      </c>
      <c r="L323" s="1" t="str">
        <f>IF(J300="","",'Cost and Benefit Parameters'!$N$30)</f>
        <v/>
      </c>
      <c r="M323" s="1" t="str">
        <f>IF(K300="","",'Cost and Benefit Parameters'!$N$30)</f>
        <v/>
      </c>
      <c r="N323" s="1" t="str">
        <f>IF(L300="","",'Cost and Benefit Parameters'!$N$30)</f>
        <v/>
      </c>
      <c r="O323" s="1" t="str">
        <f>IF(M300="","",'Cost and Benefit Parameters'!$N$30)</f>
        <v/>
      </c>
      <c r="P323" s="1" t="str">
        <f>IF(N300="","",'Cost and Benefit Parameters'!$N$30)</f>
        <v/>
      </c>
      <c r="Q323" s="1" t="str">
        <f>IF(O300="","",'Cost and Benefit Parameters'!$N$30)</f>
        <v/>
      </c>
      <c r="R323" s="1" t="str">
        <f>IF(P300="","",'Cost and Benefit Parameters'!$N$30)</f>
        <v/>
      </c>
      <c r="S323" s="1" t="str">
        <f>IF(Q300="","",'Cost and Benefit Parameters'!$N$30)</f>
        <v/>
      </c>
      <c r="T323" s="1" t="str">
        <f>IF(R300="","",'Cost and Benefit Parameters'!$N$30)</f>
        <v/>
      </c>
      <c r="U323" s="1" t="str">
        <f>IF(S300="","",'Cost and Benefit Parameters'!$N$30)</f>
        <v/>
      </c>
      <c r="V323" s="1" t="str">
        <f>IF(T300="","",'Cost and Benefit Parameters'!$N$30)</f>
        <v/>
      </c>
      <c r="W323" s="1" t="str">
        <f>IF(U300="","",'Cost and Benefit Parameters'!$N$30)</f>
        <v/>
      </c>
      <c r="X323" s="1">
        <f>Cohort_CF!X321*Mincers!C$52*(1+'Cost and Benefit Parameters'!$C$41)^X$6</f>
        <v>986218.50543822628</v>
      </c>
      <c r="Y323" s="1">
        <f>Cohort_CF!Y321*Mincers!D$52*(1+'Cost and Benefit Parameters'!$C$41)^Y$6</f>
        <v>1024476.2037674973</v>
      </c>
      <c r="Z323" s="1">
        <f>Cohort_CF!Z321*Mincers!E$52*(1+'Cost and Benefit Parameters'!$C$41)^Z$6</f>
        <v>1063579.6674754231</v>
      </c>
      <c r="AA323" s="1">
        <f>Cohort_CF!AA321*Mincers!F$52*(1+'Cost and Benefit Parameters'!$C$41)^AA$6</f>
        <v>1103513.373429077</v>
      </c>
      <c r="AB323" s="1">
        <f>Cohort_CF!AB321*Mincers!G$52*(1+'Cost and Benefit Parameters'!$C$41)^AB$6</f>
        <v>1151261.0053088607</v>
      </c>
      <c r="AC323" s="1">
        <f>Cohort_CF!AC321*Mincers!H$52*(1+'Cost and Benefit Parameters'!$C$41)^AC$6</f>
        <v>1192338.6971970622</v>
      </c>
      <c r="AD323" s="1">
        <f>Cohort_CF!AD321*Mincers!I$52*(1+'Cost and Benefit Parameters'!$C$41)^AD$6</f>
        <v>1234141.3590750615</v>
      </c>
      <c r="AE323" s="1">
        <f>Cohort_CF!AE321*Mincers!J$52*(1+'Cost and Benefit Parameters'!$C$41)^AE$6</f>
        <v>1276643.3807151765</v>
      </c>
      <c r="AF323" s="1">
        <f>Cohort_CF!AF321*Mincers!K$52*(1+'Cost and Benefit Parameters'!$C$41)^AF$6</f>
        <v>1319816.9819544384</v>
      </c>
      <c r="AG323" s="1">
        <f>Cohort_CF!AG321*Mincers!L$52*(1+'Cost and Benefit Parameters'!$C$41)^AG$6</f>
        <v>1363632.2057636068</v>
      </c>
      <c r="AH323" s="1">
        <f>Cohort_CF!AH321*Mincers!M$52*(1+'Cost and Benefit Parameters'!$C$41)^AH$6</f>
        <v>1408056.9177174645</v>
      </c>
      <c r="AI323" s="1">
        <f>Cohort_CF!AI321*Mincers!N$52*(1+'Cost and Benefit Parameters'!$C$41)^AI$6</f>
        <v>1453056.8120847018</v>
      </c>
      <c r="AJ323" s="1">
        <f>Cohort_CF!AJ321*Mincers!O$52*(1+'Cost and Benefit Parameters'!$C$41)^AJ$6</f>
        <v>1498595.4247348199</v>
      </c>
      <c r="AK323" s="1">
        <f>Cohort_CF!AK321*Mincers!P$52*(1+'Cost and Benefit Parameters'!$C$41)^AK$6</f>
        <v>1544634.1530369124</v>
      </c>
      <c r="AL323" s="1">
        <f>Cohort_CF!AL321*Mincers!Q$52*(1+'Cost and Benefit Parameters'!$C$41)^AL$6</f>
        <v>1591132.2829009101</v>
      </c>
      <c r="AM323" s="1">
        <f>Cohort_CF!AM321*Mincers!R$52*(1+'Cost and Benefit Parameters'!$C$41)^AM$6</f>
        <v>1638047.0230863881</v>
      </c>
      <c r="AN323" s="1">
        <f>Cohort_CF!AN321*Mincers!S$52*(1+'Cost and Benefit Parameters'!$C$41)^AN$6</f>
        <v>1685333.5468766515</v>
      </c>
      <c r="AO323" s="1">
        <f>Cohort_CF!AO321*Mincers!T$52*(1+'Cost and Benefit Parameters'!$C$41)^AO$6</f>
        <v>1732945.0411877518</v>
      </c>
      <c r="AP323" s="1">
        <f>Cohort_CF!AP321*Mincers!U$52*(1+'Cost and Benefit Parameters'!$C$41)^AP$6</f>
        <v>1780832.763152167</v>
      </c>
      <c r="AQ323" s="1">
        <f>Cohort_CF!AQ321*Mincers!V$52*(1+'Cost and Benefit Parameters'!$C$41)^AQ$6</f>
        <v>1828946.1041864709</v>
      </c>
      <c r="AR323" s="1">
        <f>Cohort_CF!AR321*Mincers!W$52*(1+'Cost and Benefit Parameters'!$C$41)^AR$6</f>
        <v>1877232.6615205493</v>
      </c>
      <c r="AS323" s="1">
        <f>Cohort_CF!AS321*Mincers!X$52*(1+'Cost and Benefit Parameters'!$C$41)^AS$6</f>
        <v>1925638.317133686</v>
      </c>
      <c r="AT323" s="1">
        <f>Cohort_CF!AT321*Mincers!Y$52*(1+'Cost and Benefit Parameters'!$C$41)^AT$6</f>
        <v>1974107.324009662</v>
      </c>
      <c r="AU323" s="1">
        <f>Cohort_CF!AU321*Mincers!Z$52*(1+'Cost and Benefit Parameters'!$C$41)^AU$6</f>
        <v>2022582.399589753</v>
      </c>
      <c r="AV323" s="1">
        <f>Cohort_CF!AV321*Mincers!AA$52*(1+'Cost and Benefit Parameters'!$C$41)^AV$6</f>
        <v>2071004.8262686257</v>
      </c>
      <c r="AW323" s="1">
        <f>Cohort_CF!AW321*Mincers!AB$52*(1+'Cost and Benefit Parameters'!$C$41)^AW$6</f>
        <v>2119314.5587441642</v>
      </c>
      <c r="AX323" s="1">
        <f>Cohort_CF!AX321*Mincers!AC$52*(1+'Cost and Benefit Parameters'!$C$41)^AX$6</f>
        <v>2167450.3379987227</v>
      </c>
      <c r="AY323" s="1">
        <f>Cohort_CF!AY321*Mincers!AD$52*(1+'Cost and Benefit Parameters'!$C$41)^AY$6</f>
        <v>2215349.8116554008</v>
      </c>
      <c r="AZ323" s="1">
        <f>Cohort_CF!AZ321*Mincers!AE$52*(1+'Cost and Benefit Parameters'!$C$41)^AZ$6</f>
        <v>2262949.6604201007</v>
      </c>
      <c r="BA323" s="1">
        <f>Cohort_CF!BA321*Mincers!AF$52*(1+'Cost and Benefit Parameters'!$C$41)^BA$6</f>
        <v>2310185.7302873903</v>
      </c>
      <c r="BB323" s="1">
        <f>Cohort_CF!BB321*Mincers!AG$52*(1+'Cost and Benefit Parameters'!$C$41)^BB$6</f>
        <v>2356993.1701567848</v>
      </c>
      <c r="BC323" s="1">
        <f>Cohort_CF!BC321*Mincers!AH$52*(1+'Cost and Benefit Parameters'!$C$41)^BC$6</f>
        <v>2403306.5744751138</v>
      </c>
      <c r="BD323" s="1">
        <f>Cohort_CF!BD321*Mincers!AI$52*(1+'Cost and Benefit Parameters'!$C$41)^BD$6</f>
        <v>2449060.1304914854</v>
      </c>
      <c r="BE323" s="1">
        <f>Cohort_CF!BE321*Mincers!AJ$52*(1+'Cost and Benefit Parameters'!$C$41)^BE$6</f>
        <v>2494187.7696830202</v>
      </c>
      <c r="BF323" s="1">
        <f>Cohort_CF!BF321*Mincers!AK$52*(1+'Cost and Benefit Parameters'!$C$41)^BF$6</f>
        <v>2538623.322883273</v>
      </c>
      <c r="BG323" s="1">
        <f>Cohort_CF!BG321*Mincers!AL$52*(1+'Cost and Benefit Parameters'!$C$41)^BG$6</f>
        <v>2582300.6786203985</v>
      </c>
      <c r="BH323" s="1">
        <f>Cohort_CF!BH321*Mincers!AM$52*(1+'Cost and Benefit Parameters'!$C$41)^BH$6</f>
        <v>2625153.9441492413</v>
      </c>
      <c r="BI323" s="1">
        <f>Cohort_CF!BI321*Mincers!AN$52*(1+'Cost and Benefit Parameters'!$C$41)^BI$6</f>
        <v>2667117.6086409651</v>
      </c>
      <c r="BJ323" s="1">
        <f>Cohort_CF!BJ321*Mincers!AO$52*(1+'Cost and Benefit Parameters'!$C$41)^BJ$6</f>
        <v>2708126.7079750365</v>
      </c>
      <c r="BK323" s="1">
        <f>Cohort_CF!BK321*Mincers!AP$52*(1+'Cost and Benefit Parameters'!$C$41)^BK$6</f>
        <v>2748116.9905626024</v>
      </c>
      <c r="BL323" s="1" t="str">
        <f>IF(BJ300="","",'Cost and Benefit Parameters'!$N$30)</f>
        <v/>
      </c>
      <c r="BM323" s="1" t="str">
        <f>IF(BK300="","",'Cost and Benefit Parameters'!$N$30)</f>
        <v/>
      </c>
      <c r="BN323" s="1" t="str">
        <f>IF(BL300="","",'Cost and Benefit Parameters'!$N$30)</f>
        <v/>
      </c>
      <c r="BO323" s="1" t="str">
        <f>IF(BM300="","",'Cost and Benefit Parameters'!$N$30)</f>
        <v/>
      </c>
      <c r="BP323" s="1" t="str">
        <f>IF(BN300="","",'Cost and Benefit Parameters'!$N$30)</f>
        <v/>
      </c>
    </row>
    <row r="324" spans="1:72" x14ac:dyDescent="0.55000000000000004">
      <c r="A324" s="642"/>
      <c r="B324" t="s">
        <v>482</v>
      </c>
      <c r="J324" s="1" t="str">
        <f>IF(H301="","",'Cost and Benefit Parameters'!$N$30)</f>
        <v/>
      </c>
      <c r="K324" s="1" t="str">
        <f>IF(I301="","",'Cost and Benefit Parameters'!$N$30)</f>
        <v/>
      </c>
      <c r="L324" s="1" t="str">
        <f>IF(J301="","",'Cost and Benefit Parameters'!$N$30)</f>
        <v/>
      </c>
      <c r="M324" s="1" t="str">
        <f>IF(K301="","",'Cost and Benefit Parameters'!$N$30)</f>
        <v/>
      </c>
      <c r="N324" s="1" t="str">
        <f>IF(L301="","",'Cost and Benefit Parameters'!$N$30)</f>
        <v/>
      </c>
      <c r="O324" s="1" t="str">
        <f>IF(M301="","",'Cost and Benefit Parameters'!$N$30)</f>
        <v/>
      </c>
      <c r="P324" s="1" t="str">
        <f>IF(N301="","",'Cost and Benefit Parameters'!$N$30)</f>
        <v/>
      </c>
      <c r="Q324" s="1" t="str">
        <f>IF(O301="","",'Cost and Benefit Parameters'!$N$30)</f>
        <v/>
      </c>
      <c r="R324" s="1" t="str">
        <f>IF(P301="","",'Cost and Benefit Parameters'!$N$30)</f>
        <v/>
      </c>
      <c r="S324" s="1" t="str">
        <f>IF(Q301="","",'Cost and Benefit Parameters'!$N$30)</f>
        <v/>
      </c>
      <c r="T324" s="1" t="str">
        <f>IF(R301="","",'Cost and Benefit Parameters'!$N$30)</f>
        <v/>
      </c>
      <c r="U324" s="1" t="str">
        <f>IF(S301="","",'Cost and Benefit Parameters'!$N$30)</f>
        <v/>
      </c>
      <c r="V324" s="1" t="str">
        <f>IF(T301="","",'Cost and Benefit Parameters'!$N$30)</f>
        <v/>
      </c>
      <c r="W324" s="1" t="str">
        <f>IF(U301="","",'Cost and Benefit Parameters'!$N$30)</f>
        <v/>
      </c>
      <c r="X324" s="1" t="str">
        <f>IF(V301="","",'Cost and Benefit Parameters'!$N$30)</f>
        <v/>
      </c>
      <c r="Y324" s="1">
        <f>Cohort_CF!Y322*Mincers!C$52*(1+'Cost and Benefit Parameters'!$C$41)^Y$6</f>
        <v>1015805.060601373</v>
      </c>
      <c r="Z324" s="1">
        <f>Cohort_CF!Z322*Mincers!D$52*(1+'Cost and Benefit Parameters'!$C$41)^Z$6</f>
        <v>1055210.4898805222</v>
      </c>
      <c r="AA324" s="1">
        <f>Cohort_CF!AA322*Mincers!E$52*(1+'Cost and Benefit Parameters'!$C$41)^AA$6</f>
        <v>1095487.0574996856</v>
      </c>
      <c r="AB324" s="1">
        <f>Cohort_CF!AB322*Mincers!F$52*(1+'Cost and Benefit Parameters'!$C$41)^AB$6</f>
        <v>1136618.7746319494</v>
      </c>
      <c r="AC324" s="1">
        <f>Cohort_CF!AC322*Mincers!G$52*(1+'Cost and Benefit Parameters'!$C$41)^AC$6</f>
        <v>1185798.8354681265</v>
      </c>
      <c r="AD324" s="1">
        <f>Cohort_CF!AD322*Mincers!H$52*(1+'Cost and Benefit Parameters'!$C$41)^AD$6</f>
        <v>1228108.8581129739</v>
      </c>
      <c r="AE324" s="1">
        <f>Cohort_CF!AE322*Mincers!I$52*(1+'Cost and Benefit Parameters'!$C$41)^AE$6</f>
        <v>1271165.5998473132</v>
      </c>
      <c r="AF324" s="1">
        <f>Cohort_CF!AF322*Mincers!J$52*(1+'Cost and Benefit Parameters'!$C$41)^AF$6</f>
        <v>1314942.682136632</v>
      </c>
      <c r="AG324" s="1">
        <f>Cohort_CF!AG322*Mincers!K$52*(1+'Cost and Benefit Parameters'!$C$41)^AG$6</f>
        <v>1359411.4914130715</v>
      </c>
      <c r="AH324" s="1">
        <f>Cohort_CF!AH322*Mincers!L$52*(1+'Cost and Benefit Parameters'!$C$41)^AH$6</f>
        <v>1404541.171936515</v>
      </c>
      <c r="AI324" s="1">
        <f>Cohort_CF!AI322*Mincers!M$52*(1+'Cost and Benefit Parameters'!$C$41)^AI$6</f>
        <v>1450298.6252489884</v>
      </c>
      <c r="AJ324" s="1">
        <f>Cohort_CF!AJ322*Mincers!N$52*(1+'Cost and Benefit Parameters'!$C$41)^AJ$6</f>
        <v>1496648.516447243</v>
      </c>
      <c r="AK324" s="1">
        <f>Cohort_CF!AK322*Mincers!O$52*(1+'Cost and Benefit Parameters'!$C$41)^AK$6</f>
        <v>1543553.2874768649</v>
      </c>
      <c r="AL324" s="1">
        <f>Cohort_CF!AL322*Mincers!P$52*(1+'Cost and Benefit Parameters'!$C$41)^AL$6</f>
        <v>1590973.1776280194</v>
      </c>
      <c r="AM324" s="1">
        <f>Cohort_CF!AM322*Mincers!Q$52*(1+'Cost and Benefit Parameters'!$C$41)^AM$6</f>
        <v>1638866.2513879375</v>
      </c>
      <c r="AN324" s="1">
        <f>Cohort_CF!AN322*Mincers!R$52*(1+'Cost and Benefit Parameters'!$C$41)^AN$6</f>
        <v>1687188.4337789793</v>
      </c>
      <c r="AO324" s="1">
        <f>Cohort_CF!AO322*Mincers!S$52*(1+'Cost and Benefit Parameters'!$C$41)^AO$6</f>
        <v>1735893.5532829512</v>
      </c>
      <c r="AP324" s="1">
        <f>Cohort_CF!AP322*Mincers!T$52*(1+'Cost and Benefit Parameters'!$C$41)^AP$6</f>
        <v>1784933.3924233844</v>
      </c>
      <c r="AQ324" s="1">
        <f>Cohort_CF!AQ322*Mincers!U$52*(1+'Cost and Benefit Parameters'!$C$41)^AQ$6</f>
        <v>1834257.7460467317</v>
      </c>
      <c r="AR324" s="1">
        <f>Cohort_CF!AR322*Mincers!V$52*(1+'Cost and Benefit Parameters'!$C$41)^AR$6</f>
        <v>1883814.487312065</v>
      </c>
      <c r="AS324" s="1">
        <f>Cohort_CF!AS322*Mincers!W$52*(1+'Cost and Benefit Parameters'!$C$41)^AS$6</f>
        <v>1933549.6413661661</v>
      </c>
      <c r="AT324" s="1">
        <f>Cohort_CF!AT322*Mincers!X$52*(1+'Cost and Benefit Parameters'!$C$41)^AT$6</f>
        <v>1983407.4666476962</v>
      </c>
      <c r="AU324" s="1">
        <f>Cohort_CF!AU322*Mincers!Y$52*(1+'Cost and Benefit Parameters'!$C$41)^AU$6</f>
        <v>2033330.5437299521</v>
      </c>
      <c r="AV324" s="1">
        <f>Cohort_CF!AV322*Mincers!Z$52*(1+'Cost and Benefit Parameters'!$C$41)^AV$6</f>
        <v>2083259.8715774457</v>
      </c>
      <c r="AW324" s="1">
        <f>Cohort_CF!AW322*Mincers!AA$52*(1+'Cost and Benefit Parameters'!$C$41)^AW$6</f>
        <v>2133134.9710566844</v>
      </c>
      <c r="AX324" s="1">
        <f>Cohort_CF!AX322*Mincers!AB$52*(1+'Cost and Benefit Parameters'!$C$41)^AX$6</f>
        <v>2182893.9955064887</v>
      </c>
      <c r="AY324" s="1">
        <f>Cohort_CF!AY322*Mincers!AC$52*(1+'Cost and Benefit Parameters'!$C$41)^AY$6</f>
        <v>2232473.8481386844</v>
      </c>
      <c r="AZ324" s="1">
        <f>Cohort_CF!AZ322*Mincers!AD$52*(1+'Cost and Benefit Parameters'!$C$41)^AZ$6</f>
        <v>2281810.306005063</v>
      </c>
      <c r="BA324" s="1">
        <f>Cohort_CF!BA322*Mincers!AE$52*(1+'Cost and Benefit Parameters'!$C$41)^BA$6</f>
        <v>2330838.1502327039</v>
      </c>
      <c r="BB324" s="1">
        <f>Cohort_CF!BB322*Mincers!AF$52*(1+'Cost and Benefit Parameters'!$C$41)^BB$6</f>
        <v>2379491.3021960114</v>
      </c>
      <c r="BC324" s="1">
        <f>Cohort_CF!BC322*Mincers!AG$52*(1+'Cost and Benefit Parameters'!$C$41)^BC$6</f>
        <v>2427702.9652614878</v>
      </c>
      <c r="BD324" s="1">
        <f>Cohort_CF!BD322*Mincers!AH$52*(1+'Cost and Benefit Parameters'!$C$41)^BD$6</f>
        <v>2475405.7717093672</v>
      </c>
      <c r="BE324" s="1">
        <f>Cohort_CF!BE322*Mincers!AI$52*(1+'Cost and Benefit Parameters'!$C$41)^BE$6</f>
        <v>2522531.9344062302</v>
      </c>
      <c r="BF324" s="1">
        <f>Cohort_CF!BF322*Mincers!AJ$52*(1+'Cost and Benefit Parameters'!$C$41)^BF$6</f>
        <v>2569013.4027735107</v>
      </c>
      <c r="BG324" s="1">
        <f>Cohort_CF!BG322*Mincers!AK$52*(1+'Cost and Benefit Parameters'!$C$41)^BG$6</f>
        <v>2614782.0225697705</v>
      </c>
      <c r="BH324" s="1">
        <f>Cohort_CF!BH322*Mincers!AL$52*(1+'Cost and Benefit Parameters'!$C$41)^BH$6</f>
        <v>2659769.6989790108</v>
      </c>
      <c r="BI324" s="1">
        <f>Cohort_CF!BI322*Mincers!AM$52*(1+'Cost and Benefit Parameters'!$C$41)^BI$6</f>
        <v>2703908.562473719</v>
      </c>
      <c r="BJ324" s="1">
        <f>Cohort_CF!BJ322*Mincers!AN$52*(1+'Cost and Benefit Parameters'!$C$41)^BJ$6</f>
        <v>2747131.1369001935</v>
      </c>
      <c r="BK324" s="1">
        <f>Cohort_CF!BK322*Mincers!AO$52*(1+'Cost and Benefit Parameters'!$C$41)^BK$6</f>
        <v>2789370.5092142881</v>
      </c>
      <c r="BL324" s="1">
        <f>Cohort_CF!BL322*Mincers!AP$52*(1+'Cost and Benefit Parameters'!$C$41)^BL$6</f>
        <v>2830560.5002794801</v>
      </c>
      <c r="BM324" s="1" t="str">
        <f>IF(BK301="","",'Cost and Benefit Parameters'!$N$30)</f>
        <v/>
      </c>
      <c r="BN324" s="1" t="str">
        <f>IF(BL301="","",'Cost and Benefit Parameters'!$N$30)</f>
        <v/>
      </c>
      <c r="BO324" s="1" t="str">
        <f>IF(BM301="","",'Cost and Benefit Parameters'!$N$30)</f>
        <v/>
      </c>
      <c r="BP324" s="1" t="str">
        <f>IF(BN301="","",'Cost and Benefit Parameters'!$N$30)</f>
        <v/>
      </c>
    </row>
    <row r="325" spans="1:72" x14ac:dyDescent="0.55000000000000004">
      <c r="A325" s="642"/>
      <c r="B325" t="s">
        <v>483</v>
      </c>
      <c r="J325" s="1" t="str">
        <f>IF(H302="","",'Cost and Benefit Parameters'!$N$30)</f>
        <v/>
      </c>
      <c r="K325" s="1" t="str">
        <f>IF(I302="","",'Cost and Benefit Parameters'!$N$30)</f>
        <v/>
      </c>
      <c r="L325" s="1" t="str">
        <f>IF(J302="","",'Cost and Benefit Parameters'!$N$30)</f>
        <v/>
      </c>
      <c r="M325" s="1" t="str">
        <f>IF(K302="","",'Cost and Benefit Parameters'!$N$30)</f>
        <v/>
      </c>
      <c r="N325" s="1" t="str">
        <f>IF(L302="","",'Cost and Benefit Parameters'!$N$30)</f>
        <v/>
      </c>
      <c r="O325" s="1" t="str">
        <f>IF(M302="","",'Cost and Benefit Parameters'!$N$30)</f>
        <v/>
      </c>
      <c r="P325" s="1" t="str">
        <f>IF(N302="","",'Cost and Benefit Parameters'!$N$30)</f>
        <v/>
      </c>
      <c r="Q325" s="1" t="str">
        <f>IF(O302="","",'Cost and Benefit Parameters'!$N$30)</f>
        <v/>
      </c>
      <c r="R325" s="1" t="str">
        <f>IF(P302="","",'Cost and Benefit Parameters'!$N$30)</f>
        <v/>
      </c>
      <c r="S325" s="1" t="str">
        <f>IF(Q302="","",'Cost and Benefit Parameters'!$N$30)</f>
        <v/>
      </c>
      <c r="T325" s="1" t="str">
        <f>IF(R302="","",'Cost and Benefit Parameters'!$N$30)</f>
        <v/>
      </c>
      <c r="U325" s="1" t="str">
        <f>IF(S302="","",'Cost and Benefit Parameters'!$N$30)</f>
        <v/>
      </c>
      <c r="V325" s="1" t="str">
        <f>IF(T302="","",'Cost and Benefit Parameters'!$N$30)</f>
        <v/>
      </c>
      <c r="W325" s="1" t="str">
        <f>IF(U302="","",'Cost and Benefit Parameters'!$N$30)</f>
        <v/>
      </c>
      <c r="X325" s="1" t="str">
        <f>IF(V302="","",'Cost and Benefit Parameters'!$N$30)</f>
        <v/>
      </c>
      <c r="Y325" s="1" t="str">
        <f>IF(W302="","",'Cost and Benefit Parameters'!$N$30)</f>
        <v/>
      </c>
      <c r="Z325" s="1">
        <f>Cohort_CF!Z323*Mincers!C$52*(1+'Cost and Benefit Parameters'!$C$41)^Z$6</f>
        <v>1046279.2124194142</v>
      </c>
      <c r="AA325" s="1">
        <f>Cohort_CF!AA323*Mincers!D$52*(1+'Cost and Benefit Parameters'!$C$41)^AA$6</f>
        <v>1086866.8045769378</v>
      </c>
      <c r="AB325" s="1">
        <f>Cohort_CF!AB323*Mincers!E$52*(1+'Cost and Benefit Parameters'!$C$41)^AB$6</f>
        <v>1128351.6692246762</v>
      </c>
      <c r="AC325" s="1">
        <f>Cohort_CF!AC323*Mincers!F$52*(1+'Cost and Benefit Parameters'!$C$41)^AC$6</f>
        <v>1170717.337870908</v>
      </c>
      <c r="AD325" s="1">
        <f>Cohort_CF!AD323*Mincers!G$52*(1+'Cost and Benefit Parameters'!$C$41)^AD$6</f>
        <v>1221372.8005321701</v>
      </c>
      <c r="AE325" s="1">
        <f>Cohort_CF!AE323*Mincers!H$52*(1+'Cost and Benefit Parameters'!$C$41)^AE$6</f>
        <v>1264952.1238563631</v>
      </c>
      <c r="AF325" s="1">
        <f>Cohort_CF!AF323*Mincers!I$52*(1+'Cost and Benefit Parameters'!$C$41)^AF$6</f>
        <v>1309300.5678427329</v>
      </c>
      <c r="AG325" s="1">
        <f>Cohort_CF!AG323*Mincers!J$52*(1+'Cost and Benefit Parameters'!$C$41)^AG$6</f>
        <v>1354390.9626007308</v>
      </c>
      <c r="AH325" s="1">
        <f>Cohort_CF!AH323*Mincers!K$52*(1+'Cost and Benefit Parameters'!$C$41)^AH$6</f>
        <v>1400193.8361554637</v>
      </c>
      <c r="AI325" s="1">
        <f>Cohort_CF!AI323*Mincers!L$52*(1+'Cost and Benefit Parameters'!$C$41)^AI$6</f>
        <v>1446677.4070946102</v>
      </c>
      <c r="AJ325" s="1">
        <f>Cohort_CF!AJ323*Mincers!M$52*(1+'Cost and Benefit Parameters'!$C$41)^AJ$6</f>
        <v>1493807.5840064581</v>
      </c>
      <c r="AK325" s="1">
        <f>Cohort_CF!AK323*Mincers!N$52*(1+'Cost and Benefit Parameters'!$C$41)^AK$6</f>
        <v>1541547.9719406604</v>
      </c>
      <c r="AL325" s="1">
        <f>Cohort_CF!AL323*Mincers!O$52*(1+'Cost and Benefit Parameters'!$C$41)^AL$6</f>
        <v>1589859.8861011704</v>
      </c>
      <c r="AM325" s="1">
        <f>Cohort_CF!AM323*Mincers!P$52*(1+'Cost and Benefit Parameters'!$C$41)^AM$6</f>
        <v>1638702.3729568601</v>
      </c>
      <c r="AN325" s="1">
        <f>Cohort_CF!AN323*Mincers!Q$52*(1+'Cost and Benefit Parameters'!$C$41)^AN$6</f>
        <v>1688032.2389295753</v>
      </c>
      <c r="AO325" s="1">
        <f>Cohort_CF!AO323*Mincers!R$52*(1+'Cost and Benefit Parameters'!$C$41)^AO$6</f>
        <v>1737804.0867923491</v>
      </c>
      <c r="AP325" s="1">
        <f>Cohort_CF!AP323*Mincers!S$52*(1+'Cost and Benefit Parameters'!$C$41)^AP$6</f>
        <v>1787970.3598814397</v>
      </c>
      <c r="AQ325" s="1">
        <f>Cohort_CF!AQ323*Mincers!T$52*(1+'Cost and Benefit Parameters'!$C$41)^AQ$6</f>
        <v>1838481.3941960856</v>
      </c>
      <c r="AR325" s="1">
        <f>Cohort_CF!AR323*Mincers!U$52*(1+'Cost and Benefit Parameters'!$C$41)^AR$6</f>
        <v>1889285.4784281335</v>
      </c>
      <c r="AS325" s="1">
        <f>Cohort_CF!AS323*Mincers!V$52*(1+'Cost and Benefit Parameters'!$C$41)^AS$6</f>
        <v>1940328.9219314272</v>
      </c>
      <c r="AT325" s="1">
        <f>Cohort_CF!AT323*Mincers!W$52*(1+'Cost and Benefit Parameters'!$C$41)^AT$6</f>
        <v>1991556.1306071505</v>
      </c>
      <c r="AU325" s="1">
        <f>Cohort_CF!AU323*Mincers!X$52*(1+'Cost and Benefit Parameters'!$C$41)^AU$6</f>
        <v>2042909.6906471273</v>
      </c>
      <c r="AV325" s="1">
        <f>Cohort_CF!AV323*Mincers!Y$52*(1+'Cost and Benefit Parameters'!$C$41)^AV$6</f>
        <v>2094330.4600418508</v>
      </c>
      <c r="AW325" s="1">
        <f>Cohort_CF!AW323*Mincers!Z$52*(1+'Cost and Benefit Parameters'!$C$41)^AW$6</f>
        <v>2145757.6677247691</v>
      </c>
      <c r="AX325" s="1">
        <f>Cohort_CF!AX323*Mincers!AA$52*(1+'Cost and Benefit Parameters'!$C$41)^AX$6</f>
        <v>2197129.0201883847</v>
      </c>
      <c r="AY325" s="1">
        <f>Cohort_CF!AY323*Mincers!AB$52*(1+'Cost and Benefit Parameters'!$C$41)^AY$6</f>
        <v>2248380.8153716833</v>
      </c>
      <c r="AZ325" s="1">
        <f>Cohort_CF!AZ323*Mincers!AC$52*(1+'Cost and Benefit Parameters'!$C$41)^AZ$6</f>
        <v>2299448.063582845</v>
      </c>
      <c r="BA325" s="1">
        <f>Cohort_CF!BA323*Mincers!AD$52*(1+'Cost and Benefit Parameters'!$C$41)^BA$6</f>
        <v>2350264.6151852151</v>
      </c>
      <c r="BB325" s="1">
        <f>Cohort_CF!BB323*Mincers!AE$52*(1+'Cost and Benefit Parameters'!$C$41)^BB$6</f>
        <v>2400763.2947396846</v>
      </c>
      <c r="BC325" s="1">
        <f>Cohort_CF!BC323*Mincers!AF$52*(1+'Cost and Benefit Parameters'!$C$41)^BC$6</f>
        <v>2450876.0412618914</v>
      </c>
      <c r="BD325" s="1">
        <f>Cohort_CF!BD323*Mincers!AG$52*(1+'Cost and Benefit Parameters'!$C$41)^BD$6</f>
        <v>2500534.0542193325</v>
      </c>
      <c r="BE325" s="1">
        <f>Cohort_CF!BE323*Mincers!AH$52*(1+'Cost and Benefit Parameters'!$C$41)^BE$6</f>
        <v>2549667.9448606484</v>
      </c>
      <c r="BF325" s="1">
        <f>Cohort_CF!BF323*Mincers!AI$52*(1+'Cost and Benefit Parameters'!$C$41)^BF$6</f>
        <v>2598207.8924384168</v>
      </c>
      <c r="BG325" s="1">
        <f>Cohort_CF!BG323*Mincers!AJ$52*(1+'Cost and Benefit Parameters'!$C$41)^BG$6</f>
        <v>2646083.8048567157</v>
      </c>
      <c r="BH325" s="1">
        <f>Cohort_CF!BH323*Mincers!AK$52*(1+'Cost and Benefit Parameters'!$C$41)^BH$6</f>
        <v>2693225.4832468638</v>
      </c>
      <c r="BI325" s="1">
        <f>Cohort_CF!BI323*Mincers!AL$52*(1+'Cost and Benefit Parameters'!$C$41)^BI$6</f>
        <v>2739562.789948381</v>
      </c>
      <c r="BJ325" s="1">
        <f>Cohort_CF!BJ323*Mincers!AM$52*(1+'Cost and Benefit Parameters'!$C$41)^BJ$6</f>
        <v>2785025.8193479297</v>
      </c>
      <c r="BK325" s="1">
        <f>Cohort_CF!BK323*Mincers!AN$52*(1+'Cost and Benefit Parameters'!$C$41)^BK$6</f>
        <v>2829545.0710071996</v>
      </c>
      <c r="BL325" s="1">
        <f>Cohort_CF!BL323*Mincers!AO$52*(1+'Cost and Benefit Parameters'!$C$41)^BL$6</f>
        <v>2873051.6244907165</v>
      </c>
      <c r="BM325" s="1">
        <f>Cohort_CF!BM323*Mincers!AP$52*(1+'Cost and Benefit Parameters'!$C$41)^BM$6</f>
        <v>2915477.3152878648</v>
      </c>
      <c r="BN325" s="1" t="str">
        <f>IF(BL302="","",'Cost and Benefit Parameters'!$N$30)</f>
        <v/>
      </c>
      <c r="BO325" s="1" t="str">
        <f>IF(BM302="","",'Cost and Benefit Parameters'!$N$30)</f>
        <v/>
      </c>
      <c r="BP325" s="1" t="str">
        <f>IF(BN302="","",'Cost and Benefit Parameters'!$N$30)</f>
        <v/>
      </c>
    </row>
    <row r="326" spans="1:72" x14ac:dyDescent="0.55000000000000004">
      <c r="A326" s="642"/>
      <c r="B326" t="s">
        <v>484</v>
      </c>
      <c r="J326" s="1" t="str">
        <f>IF(H303="","",'Cost and Benefit Parameters'!$N$30)</f>
        <v/>
      </c>
      <c r="K326" s="1" t="str">
        <f>IF(I303="","",'Cost and Benefit Parameters'!$N$30)</f>
        <v/>
      </c>
      <c r="L326" s="1" t="str">
        <f>IF(J303="","",'Cost and Benefit Parameters'!$N$30)</f>
        <v/>
      </c>
      <c r="M326" s="1" t="str">
        <f>IF(K303="","",'Cost and Benefit Parameters'!$N$30)</f>
        <v/>
      </c>
      <c r="N326" s="1" t="str">
        <f>IF(L303="","",'Cost and Benefit Parameters'!$N$30)</f>
        <v/>
      </c>
      <c r="O326" s="1" t="str">
        <f>IF(M303="","",'Cost and Benefit Parameters'!$N$30)</f>
        <v/>
      </c>
      <c r="P326" s="1" t="str">
        <f>IF(N303="","",'Cost and Benefit Parameters'!$N$30)</f>
        <v/>
      </c>
      <c r="Q326" s="1" t="str">
        <f>IF(O303="","",'Cost and Benefit Parameters'!$N$30)</f>
        <v/>
      </c>
      <c r="R326" s="1" t="str">
        <f>IF(P303="","",'Cost and Benefit Parameters'!$N$30)</f>
        <v/>
      </c>
      <c r="S326" s="1" t="str">
        <f>IF(Q303="","",'Cost and Benefit Parameters'!$N$30)</f>
        <v/>
      </c>
      <c r="T326" s="1" t="str">
        <f>IF(R303="","",'Cost and Benefit Parameters'!$N$30)</f>
        <v/>
      </c>
      <c r="U326" s="1" t="str">
        <f>IF(S303="","",'Cost and Benefit Parameters'!$N$30)</f>
        <v/>
      </c>
      <c r="V326" s="1" t="str">
        <f>IF(T303="","",'Cost and Benefit Parameters'!$N$30)</f>
        <v/>
      </c>
      <c r="W326" s="1" t="str">
        <f>IF(U303="","",'Cost and Benefit Parameters'!$N$30)</f>
        <v/>
      </c>
      <c r="X326" s="1" t="str">
        <f>IF(V303="","",'Cost and Benefit Parameters'!$N$30)</f>
        <v/>
      </c>
      <c r="Y326" s="1" t="str">
        <f>IF(W303="","",'Cost and Benefit Parameters'!$N$30)</f>
        <v/>
      </c>
      <c r="Z326" s="1" t="str">
        <f>IF(X303="","",'Cost and Benefit Parameters'!$N$30)</f>
        <v/>
      </c>
      <c r="AA326" s="1">
        <f>Cohort_CF!AA324*Mincers!C$52*(1+'Cost and Benefit Parameters'!$C$41)^AA$6</f>
        <v>1077667.5887919965</v>
      </c>
      <c r="AB326" s="1">
        <f>Cohort_CF!AB324*Mincers!D$52*(1+'Cost and Benefit Parameters'!$C$41)^AB$6</f>
        <v>1119472.8087142459</v>
      </c>
      <c r="AC326" s="1">
        <f>Cohort_CF!AC324*Mincers!E$52*(1+'Cost and Benefit Parameters'!$C$41)^AC$6</f>
        <v>1162202.2193014165</v>
      </c>
      <c r="AD326" s="1">
        <f>Cohort_CF!AD324*Mincers!F$52*(1+'Cost and Benefit Parameters'!$C$41)^AD$6</f>
        <v>1205838.858007035</v>
      </c>
      <c r="AE326" s="1">
        <f>Cohort_CF!AE324*Mincers!G$52*(1+'Cost and Benefit Parameters'!$C$41)^AE$6</f>
        <v>1258013.9845481352</v>
      </c>
      <c r="AF326" s="1">
        <f>Cohort_CF!AF324*Mincers!H$52*(1+'Cost and Benefit Parameters'!$C$41)^AF$6</f>
        <v>1302900.6875720541</v>
      </c>
      <c r="AG326" s="1">
        <f>Cohort_CF!AG324*Mincers!I$52*(1+'Cost and Benefit Parameters'!$C$41)^AG$6</f>
        <v>1348579.5848780149</v>
      </c>
      <c r="AH326" s="1">
        <f>Cohort_CF!AH324*Mincers!J$52*(1+'Cost and Benefit Parameters'!$C$41)^AH$6</f>
        <v>1395022.6914787528</v>
      </c>
      <c r="AI326" s="1">
        <f>Cohort_CF!AI324*Mincers!K$52*(1+'Cost and Benefit Parameters'!$C$41)^AI$6</f>
        <v>1442199.6512401274</v>
      </c>
      <c r="AJ326" s="1">
        <f>Cohort_CF!AJ324*Mincers!L$52*(1+'Cost and Benefit Parameters'!$C$41)^AJ$6</f>
        <v>1490077.7293074485</v>
      </c>
      <c r="AK326" s="1">
        <f>Cohort_CF!AK324*Mincers!M$52*(1+'Cost and Benefit Parameters'!$C$41)^AK$6</f>
        <v>1538621.811526652</v>
      </c>
      <c r="AL326" s="1">
        <f>Cohort_CF!AL324*Mincers!N$52*(1+'Cost and Benefit Parameters'!$C$41)^AL$6</f>
        <v>1587794.41109888</v>
      </c>
      <c r="AM326" s="1">
        <f>Cohort_CF!AM324*Mincers!O$52*(1+'Cost and Benefit Parameters'!$C$41)^AM$6</f>
        <v>1637555.6826842057</v>
      </c>
      <c r="AN326" s="1">
        <f>Cohort_CF!AN324*Mincers!P$52*(1+'Cost and Benefit Parameters'!$C$41)^AN$6</f>
        <v>1687863.4441455656</v>
      </c>
      <c r="AO326" s="1">
        <f>Cohort_CF!AO324*Mincers!Q$52*(1+'Cost and Benefit Parameters'!$C$41)^AO$6</f>
        <v>1738673.2060974629</v>
      </c>
      <c r="AP326" s="1">
        <f>Cohort_CF!AP324*Mincers!R$52*(1+'Cost and Benefit Parameters'!$C$41)^AP$6</f>
        <v>1789938.2093961195</v>
      </c>
      <c r="AQ326" s="1">
        <f>Cohort_CF!AQ324*Mincers!S$52*(1+'Cost and Benefit Parameters'!$C$41)^AQ$6</f>
        <v>1841609.4706778827</v>
      </c>
      <c r="AR326" s="1">
        <f>Cohort_CF!AR324*Mincers!T$52*(1+'Cost and Benefit Parameters'!$C$41)^AR$6</f>
        <v>1893635.8360219682</v>
      </c>
      <c r="AS326" s="1">
        <f>Cohort_CF!AS324*Mincers!U$52*(1+'Cost and Benefit Parameters'!$C$41)^AS$6</f>
        <v>1945964.0427809779</v>
      </c>
      <c r="AT326" s="1">
        <f>Cohort_CF!AT324*Mincers!V$52*(1+'Cost and Benefit Parameters'!$C$41)^AT$6</f>
        <v>1998538.7895893697</v>
      </c>
      <c r="AU326" s="1">
        <f>Cohort_CF!AU324*Mincers!W$52*(1+'Cost and Benefit Parameters'!$C$41)^AU$6</f>
        <v>2051302.8145253651</v>
      </c>
      <c r="AV326" s="1">
        <f>Cohort_CF!AV324*Mincers!X$52*(1+'Cost and Benefit Parameters'!$C$41)^AV$6</f>
        <v>2104196.9813665412</v>
      </c>
      <c r="AW326" s="1">
        <f>Cohort_CF!AW324*Mincers!Y$52*(1+'Cost and Benefit Parameters'!$C$41)^AW$6</f>
        <v>2157160.373843106</v>
      </c>
      <c r="AX326" s="1">
        <f>Cohort_CF!AX324*Mincers!Z$52*(1+'Cost and Benefit Parameters'!$C$41)^AX$6</f>
        <v>2210130.3977565118</v>
      </c>
      <c r="AY326" s="1">
        <f>Cohort_CF!AY324*Mincers!AA$52*(1+'Cost and Benefit Parameters'!$C$41)^AY$6</f>
        <v>2263042.8907940364</v>
      </c>
      <c r="AZ326" s="1">
        <f>Cohort_CF!AZ324*Mincers!AB$52*(1+'Cost and Benefit Parameters'!$C$41)^AZ$6</f>
        <v>2315832.2398328339</v>
      </c>
      <c r="BA326" s="1">
        <f>Cohort_CF!BA324*Mincers!AC$52*(1+'Cost and Benefit Parameters'!$C$41)^BA$6</f>
        <v>2368431.5054903305</v>
      </c>
      <c r="BB326" s="1">
        <f>Cohort_CF!BB324*Mincers!AD$52*(1+'Cost and Benefit Parameters'!$C$41)^BB$6</f>
        <v>2420772.5536407712</v>
      </c>
      <c r="BC326" s="1">
        <f>Cohort_CF!BC324*Mincers!AE$52*(1+'Cost and Benefit Parameters'!$C$41)^BC$6</f>
        <v>2472786.1935818749</v>
      </c>
      <c r="BD326" s="1">
        <f>Cohort_CF!BD324*Mincers!AF$52*(1+'Cost and Benefit Parameters'!$C$41)^BD$6</f>
        <v>2524402.3224997483</v>
      </c>
      <c r="BE326" s="1">
        <f>Cohort_CF!BE324*Mincers!AG$52*(1+'Cost and Benefit Parameters'!$C$41)^BE$6</f>
        <v>2575550.0758459126</v>
      </c>
      <c r="BF326" s="1">
        <f>Cohort_CF!BF324*Mincers!AH$52*(1+'Cost and Benefit Parameters'!$C$41)^BF$6</f>
        <v>2626157.9832064677</v>
      </c>
      <c r="BG326" s="1">
        <f>Cohort_CF!BG324*Mincers!AI$52*(1+'Cost and Benefit Parameters'!$C$41)^BG$6</f>
        <v>2676154.1292115692</v>
      </c>
      <c r="BH326" s="1">
        <f>Cohort_CF!BH324*Mincers!AJ$52*(1+'Cost and Benefit Parameters'!$C$41)^BH$6</f>
        <v>2725466.3190024174</v>
      </c>
      <c r="BI326" s="1">
        <f>Cohort_CF!BI324*Mincers!AK$52*(1+'Cost and Benefit Parameters'!$C$41)^BI$6</f>
        <v>2774022.2477442701</v>
      </c>
      <c r="BJ326" s="1">
        <f>Cohort_CF!BJ324*Mincers!AL$52*(1+'Cost and Benefit Parameters'!$C$41)^BJ$6</f>
        <v>2821749.6736468319</v>
      </c>
      <c r="BK326" s="1">
        <f>Cohort_CF!BK324*Mincers!AM$52*(1+'Cost and Benefit Parameters'!$C$41)^BK$6</f>
        <v>2868576.5939283678</v>
      </c>
      <c r="BL326" s="1">
        <f>Cohort_CF!BL324*Mincers!AN$52*(1+'Cost and Benefit Parameters'!$C$41)^BL$6</f>
        <v>2914431.4231374157</v>
      </c>
      <c r="BM326" s="1">
        <f>Cohort_CF!BM324*Mincers!AO$52*(1+'Cost and Benefit Parameters'!$C$41)^BM$6</f>
        <v>2959243.1732254382</v>
      </c>
      <c r="BN326" s="1">
        <f>Cohort_CF!BN324*Mincers!AP$52*(1+'Cost and Benefit Parameters'!$C$41)^BN$6</f>
        <v>3002941.6347465008</v>
      </c>
      <c r="BO326" s="1" t="str">
        <f>IF(BM303="","",'Cost and Benefit Parameters'!$N$30)</f>
        <v/>
      </c>
      <c r="BP326" s="1" t="str">
        <f>IF(BN303="","",'Cost and Benefit Parameters'!$N$30)</f>
        <v/>
      </c>
    </row>
    <row r="327" spans="1:72" x14ac:dyDescent="0.55000000000000004">
      <c r="A327" s="642"/>
      <c r="B327" t="s">
        <v>485</v>
      </c>
      <c r="J327" s="1" t="str">
        <f>IF(H304="","",'Cost and Benefit Parameters'!$N$30)</f>
        <v/>
      </c>
      <c r="K327" s="1" t="str">
        <f>IF(I304="","",'Cost and Benefit Parameters'!$N$30)</f>
        <v/>
      </c>
      <c r="L327" s="1" t="str">
        <f>IF(J304="","",'Cost and Benefit Parameters'!$N$30)</f>
        <v/>
      </c>
      <c r="M327" s="1" t="str">
        <f>IF(K304="","",'Cost and Benefit Parameters'!$N$30)</f>
        <v/>
      </c>
      <c r="N327" s="1" t="str">
        <f>IF(L304="","",'Cost and Benefit Parameters'!$N$30)</f>
        <v/>
      </c>
      <c r="O327" s="1" t="str">
        <f>IF(M304="","",'Cost and Benefit Parameters'!$N$30)</f>
        <v/>
      </c>
      <c r="P327" s="1" t="str">
        <f>IF(N304="","",'Cost and Benefit Parameters'!$N$30)</f>
        <v/>
      </c>
      <c r="Q327" s="1" t="str">
        <f>IF(O304="","",'Cost and Benefit Parameters'!$N$30)</f>
        <v/>
      </c>
      <c r="R327" s="1" t="str">
        <f>IF(P304="","",'Cost and Benefit Parameters'!$N$30)</f>
        <v/>
      </c>
      <c r="S327" s="1" t="str">
        <f>IF(Q304="","",'Cost and Benefit Parameters'!$N$30)</f>
        <v/>
      </c>
      <c r="T327" s="1" t="str">
        <f>IF(R304="","",'Cost and Benefit Parameters'!$N$30)</f>
        <v/>
      </c>
      <c r="U327" s="1" t="str">
        <f>IF(S304="","",'Cost and Benefit Parameters'!$N$30)</f>
        <v/>
      </c>
      <c r="V327" s="1" t="str">
        <f>IF(T304="","",'Cost and Benefit Parameters'!$N$30)</f>
        <v/>
      </c>
      <c r="W327" s="1" t="str">
        <f>IF(U304="","",'Cost and Benefit Parameters'!$N$30)</f>
        <v/>
      </c>
      <c r="X327" s="1" t="str">
        <f>IF(V304="","",'Cost and Benefit Parameters'!$N$30)</f>
        <v/>
      </c>
      <c r="Y327" s="1" t="str">
        <f>IF(W304="","",'Cost and Benefit Parameters'!$N$30)</f>
        <v/>
      </c>
      <c r="Z327" s="1" t="str">
        <f>IF(X304="","",'Cost and Benefit Parameters'!$N$30)</f>
        <v/>
      </c>
      <c r="AA327" s="1" t="str">
        <f>IF(Y304="","",'Cost and Benefit Parameters'!$N$30)</f>
        <v/>
      </c>
      <c r="AB327" s="1">
        <f>Cohort_CF!AB325*Mincers!C$52*(1+'Cost and Benefit Parameters'!$C$41)^AB$6</f>
        <v>1109997.6164557566</v>
      </c>
      <c r="AC327" s="1">
        <f>Cohort_CF!AC325*Mincers!D$52*(1+'Cost and Benefit Parameters'!$C$41)^AC$6</f>
        <v>1153056.9929756734</v>
      </c>
      <c r="AD327" s="1">
        <f>Cohort_CF!AD325*Mincers!E$52*(1+'Cost and Benefit Parameters'!$C$41)^AD$6</f>
        <v>1197068.285880459</v>
      </c>
      <c r="AE327" s="1">
        <f>Cohort_CF!AE325*Mincers!F$52*(1+'Cost and Benefit Parameters'!$C$41)^AE$6</f>
        <v>1242014.023747246</v>
      </c>
      <c r="AF327" s="1">
        <f>Cohort_CF!AF325*Mincers!G$52*(1+'Cost and Benefit Parameters'!$C$41)^AF$6</f>
        <v>1295754.4040845796</v>
      </c>
      <c r="AG327" s="1">
        <f>Cohort_CF!AG325*Mincers!H$52*(1+'Cost and Benefit Parameters'!$C$41)^AG$6</f>
        <v>1341987.7081992156</v>
      </c>
      <c r="AH327" s="1">
        <f>Cohort_CF!AH325*Mincers!I$52*(1+'Cost and Benefit Parameters'!$C$41)^AH$6</f>
        <v>1389036.9724243551</v>
      </c>
      <c r="AI327" s="1">
        <f>Cohort_CF!AI325*Mincers!J$52*(1+'Cost and Benefit Parameters'!$C$41)^AI$6</f>
        <v>1436873.3722231153</v>
      </c>
      <c r="AJ327" s="1">
        <f>Cohort_CF!AJ325*Mincers!K$52*(1+'Cost and Benefit Parameters'!$C$41)^AJ$6</f>
        <v>1485465.6407773311</v>
      </c>
      <c r="AK327" s="1">
        <f>Cohort_CF!AK325*Mincers!L$52*(1+'Cost and Benefit Parameters'!$C$41)^AK$6</f>
        <v>1534780.0611866722</v>
      </c>
      <c r="AL327" s="1">
        <f>Cohort_CF!AL325*Mincers!M$52*(1+'Cost and Benefit Parameters'!$C$41)^AL$6</f>
        <v>1584780.4658724512</v>
      </c>
      <c r="AM327" s="1">
        <f>Cohort_CF!AM325*Mincers!N$52*(1+'Cost and Benefit Parameters'!$C$41)^AM$6</f>
        <v>1635428.2434318464</v>
      </c>
      <c r="AN327" s="1">
        <f>Cohort_CF!AN325*Mincers!O$52*(1+'Cost and Benefit Parameters'!$C$41)^AN$6</f>
        <v>1686682.3531647315</v>
      </c>
      <c r="AO327" s="1">
        <f>Cohort_CF!AO325*Mincers!P$52*(1+'Cost and Benefit Parameters'!$C$41)^AO$6</f>
        <v>1738499.3474699329</v>
      </c>
      <c r="AP327" s="1">
        <f>Cohort_CF!AP325*Mincers!Q$52*(1+'Cost and Benefit Parameters'!$C$41)^AP$6</f>
        <v>1790833.4022803868</v>
      </c>
      <c r="AQ327" s="1">
        <f>Cohort_CF!AQ325*Mincers!R$52*(1+'Cost and Benefit Parameters'!$C$41)^AQ$6</f>
        <v>1843636.3556780028</v>
      </c>
      <c r="AR327" s="1">
        <f>Cohort_CF!AR325*Mincers!S$52*(1+'Cost and Benefit Parameters'!$C$41)^AR$6</f>
        <v>1896857.7547982193</v>
      </c>
      <c r="AS327" s="1">
        <f>Cohort_CF!AS325*Mincers!T$52*(1+'Cost and Benefit Parameters'!$C$41)^AS$6</f>
        <v>1950444.9111026276</v>
      </c>
      <c r="AT327" s="1">
        <f>Cohort_CF!AT325*Mincers!U$52*(1+'Cost and Benefit Parameters'!$C$41)^AT$6</f>
        <v>2004342.9640644067</v>
      </c>
      <c r="AU327" s="1">
        <f>Cohort_CF!AU325*Mincers!V$52*(1+'Cost and Benefit Parameters'!$C$41)^AU$6</f>
        <v>2058494.953277051</v>
      </c>
      <c r="AV327" s="1">
        <f>Cohort_CF!AV325*Mincers!W$52*(1+'Cost and Benefit Parameters'!$C$41)^AV$6</f>
        <v>2112841.8989611263</v>
      </c>
      <c r="AW327" s="1">
        <f>Cohort_CF!AW325*Mincers!X$52*(1+'Cost and Benefit Parameters'!$C$41)^AW$6</f>
        <v>2167322.8908075374</v>
      </c>
      <c r="AX327" s="1">
        <f>Cohort_CF!AX325*Mincers!Y$52*(1+'Cost and Benefit Parameters'!$C$41)^AX$6</f>
        <v>2221875.1850583991</v>
      </c>
      <c r="AY327" s="1">
        <f>Cohort_CF!AY325*Mincers!Z$52*(1+'Cost and Benefit Parameters'!$C$41)^AY$6</f>
        <v>2276434.309689207</v>
      </c>
      <c r="AZ327" s="1">
        <f>Cohort_CF!AZ325*Mincers!AA$52*(1+'Cost and Benefit Parameters'!$C$41)^AZ$6</f>
        <v>2330934.1775178574</v>
      </c>
      <c r="BA327" s="1">
        <f>Cohort_CF!BA325*Mincers!AB$52*(1+'Cost and Benefit Parameters'!$C$41)^BA$6</f>
        <v>2385307.2070278195</v>
      </c>
      <c r="BB327" s="1">
        <f>Cohort_CF!BB325*Mincers!AC$52*(1+'Cost and Benefit Parameters'!$C$41)^BB$6</f>
        <v>2439484.4506550403</v>
      </c>
      <c r="BC327" s="1">
        <f>Cohort_CF!BC325*Mincers!AD$52*(1+'Cost and Benefit Parameters'!$C$41)^BC$6</f>
        <v>2493395.7302499944</v>
      </c>
      <c r="BD327" s="1">
        <f>Cohort_CF!BD325*Mincers!AE$52*(1+'Cost and Benefit Parameters'!$C$41)^BD$6</f>
        <v>2546969.7793893311</v>
      </c>
      <c r="BE327" s="1">
        <f>Cohort_CF!BE325*Mincers!AF$52*(1+'Cost and Benefit Parameters'!$C$41)^BE$6</f>
        <v>2600134.3921747408</v>
      </c>
      <c r="BF327" s="1">
        <f>Cohort_CF!BF325*Mincers!AG$52*(1+'Cost and Benefit Parameters'!$C$41)^BF$6</f>
        <v>2652816.5781212901</v>
      </c>
      <c r="BG327" s="1">
        <f>Cohort_CF!BG325*Mincers!AH$52*(1+'Cost and Benefit Parameters'!$C$41)^BG$6</f>
        <v>2704942.7227026611</v>
      </c>
      <c r="BH327" s="1">
        <f>Cohort_CF!BH325*Mincers!AI$52*(1+'Cost and Benefit Parameters'!$C$41)^BH$6</f>
        <v>2756438.7530879164</v>
      </c>
      <c r="BI327" s="1">
        <f>Cohort_CF!BI325*Mincers!AJ$52*(1+'Cost and Benefit Parameters'!$C$41)^BI$6</f>
        <v>2807230.3085724902</v>
      </c>
      <c r="BJ327" s="1">
        <f>Cohort_CF!BJ325*Mincers!AK$52*(1+'Cost and Benefit Parameters'!$C$41)^BJ$6</f>
        <v>2857242.9151765974</v>
      </c>
      <c r="BK327" s="1">
        <f>Cohort_CF!BK325*Mincers!AL$52*(1+'Cost and Benefit Parameters'!$C$41)^BK$6</f>
        <v>2906402.1638562372</v>
      </c>
      <c r="BL327" s="1">
        <f>Cohort_CF!BL325*Mincers!AM$52*(1+'Cost and Benefit Parameters'!$C$41)^BL$6</f>
        <v>2954633.8917462192</v>
      </c>
      <c r="BM327" s="1">
        <f>Cohort_CF!BM325*Mincers!AN$52*(1+'Cost and Benefit Parameters'!$C$41)^BM$6</f>
        <v>3001864.3658315381</v>
      </c>
      <c r="BN327" s="1">
        <f>Cohort_CF!BN325*Mincers!AO$52*(1+'Cost and Benefit Parameters'!$C$41)^BN$6</f>
        <v>3048020.468422201</v>
      </c>
      <c r="BO327" s="1">
        <f>Cohort_CF!BO325*Mincers!AP$52*(1+'Cost and Benefit Parameters'!$C$41)^BO$6</f>
        <v>3093029.8837888949</v>
      </c>
      <c r="BP327" s="1" t="str">
        <f>IF(BN304="","",'Cost and Benefit Parameters'!$N$30)</f>
        <v/>
      </c>
    </row>
    <row r="328" spans="1:72" x14ac:dyDescent="0.55000000000000004">
      <c r="A328" s="642"/>
      <c r="B328" t="s">
        <v>486</v>
      </c>
      <c r="J328" s="1" t="str">
        <f>IF(H305="","",'Cost and Benefit Parameters'!$N$30)</f>
        <v/>
      </c>
      <c r="K328" s="1" t="str">
        <f>IF(I305="","",'Cost and Benefit Parameters'!$N$30)</f>
        <v/>
      </c>
      <c r="L328" s="1" t="str">
        <f>IF(J305="","",'Cost and Benefit Parameters'!$N$30)</f>
        <v/>
      </c>
      <c r="M328" s="1" t="str">
        <f>IF(K305="","",'Cost and Benefit Parameters'!$N$30)</f>
        <v/>
      </c>
      <c r="N328" s="1" t="str">
        <f>IF(L305="","",'Cost and Benefit Parameters'!$N$30)</f>
        <v/>
      </c>
      <c r="O328" s="1" t="str">
        <f>IF(M305="","",'Cost and Benefit Parameters'!$N$30)</f>
        <v/>
      </c>
      <c r="P328" s="1" t="str">
        <f>IF(N305="","",'Cost and Benefit Parameters'!$N$30)</f>
        <v/>
      </c>
      <c r="Q328" s="1" t="str">
        <f>IF(O305="","",'Cost and Benefit Parameters'!$N$30)</f>
        <v/>
      </c>
      <c r="R328" s="1" t="str">
        <f>IF(P305="","",'Cost and Benefit Parameters'!$N$30)</f>
        <v/>
      </c>
      <c r="S328" s="1" t="str">
        <f>IF(Q305="","",'Cost and Benefit Parameters'!$N$30)</f>
        <v/>
      </c>
      <c r="T328" s="1" t="str">
        <f>IF(R305="","",'Cost and Benefit Parameters'!$N$30)</f>
        <v/>
      </c>
      <c r="U328" s="1" t="str">
        <f>IF(S305="","",'Cost and Benefit Parameters'!$N$30)</f>
        <v/>
      </c>
      <c r="V328" s="1" t="str">
        <f>IF(T305="","",'Cost and Benefit Parameters'!$N$30)</f>
        <v/>
      </c>
      <c r="W328" s="1" t="str">
        <f>IF(U305="","",'Cost and Benefit Parameters'!$N$30)</f>
        <v/>
      </c>
      <c r="X328" s="1" t="str">
        <f>IF(V305="","",'Cost and Benefit Parameters'!$N$30)</f>
        <v/>
      </c>
      <c r="Y328" s="1" t="str">
        <f>IF(W305="","",'Cost and Benefit Parameters'!$N$30)</f>
        <v/>
      </c>
      <c r="Z328" s="1" t="str">
        <f>IF(X305="","",'Cost and Benefit Parameters'!$N$30)</f>
        <v/>
      </c>
      <c r="AA328" s="1" t="str">
        <f>IF(Y305="","",'Cost and Benefit Parameters'!$N$30)</f>
        <v/>
      </c>
      <c r="AB328" s="1" t="str">
        <f>IF(Z305="","",'Cost and Benefit Parameters'!$N$30)</f>
        <v/>
      </c>
      <c r="AC328" s="1">
        <f>Cohort_CF!AC326*Mincers!C$52*(1+'Cost and Benefit Parameters'!$C$41)^AC$6</f>
        <v>1143297.5449494293</v>
      </c>
      <c r="AD328" s="1">
        <f>Cohort_CF!AD326*Mincers!D$52*(1+'Cost and Benefit Parameters'!$C$41)^AD$6</f>
        <v>1187648.7027649435</v>
      </c>
      <c r="AE328" s="1">
        <f>Cohort_CF!AE326*Mincers!E$52*(1+'Cost and Benefit Parameters'!$C$41)^AE$6</f>
        <v>1232980.3344568727</v>
      </c>
      <c r="AF328" s="1">
        <f>Cohort_CF!AF326*Mincers!F$52*(1+'Cost and Benefit Parameters'!$C$41)^AF$6</f>
        <v>1279274.4444596635</v>
      </c>
      <c r="AG328" s="1">
        <f>Cohort_CF!AG326*Mincers!G$52*(1+'Cost and Benefit Parameters'!$C$41)^AG$6</f>
        <v>1334627.0362071167</v>
      </c>
      <c r="AH328" s="1">
        <f>Cohort_CF!AH326*Mincers!H$52*(1+'Cost and Benefit Parameters'!$C$41)^AH$6</f>
        <v>1382247.3394451921</v>
      </c>
      <c r="AI328" s="1">
        <f>Cohort_CF!AI326*Mincers!I$52*(1+'Cost and Benefit Parameters'!$C$41)^AI$6</f>
        <v>1430708.0815970858</v>
      </c>
      <c r="AJ328" s="1">
        <f>Cohort_CF!AJ326*Mincers!J$52*(1+'Cost and Benefit Parameters'!$C$41)^AJ$6</f>
        <v>1479979.5733898086</v>
      </c>
      <c r="AK328" s="1">
        <f>Cohort_CF!AK326*Mincers!K$52*(1+'Cost and Benefit Parameters'!$C$41)^AK$6</f>
        <v>1530029.6100006513</v>
      </c>
      <c r="AL328" s="1">
        <f>Cohort_CF!AL326*Mincers!L$52*(1+'Cost and Benefit Parameters'!$C$41)^AL$6</f>
        <v>1580823.4630222721</v>
      </c>
      <c r="AM328" s="1">
        <f>Cohort_CF!AM326*Mincers!M$52*(1+'Cost and Benefit Parameters'!$C$41)^AM$6</f>
        <v>1632323.8798486248</v>
      </c>
      <c r="AN328" s="1">
        <f>Cohort_CF!AN326*Mincers!N$52*(1+'Cost and Benefit Parameters'!$C$41)^AN$6</f>
        <v>1684491.0907348015</v>
      </c>
      <c r="AO328" s="1">
        <f>Cohort_CF!AO326*Mincers!O$52*(1+'Cost and Benefit Parameters'!$C$41)^AO$6</f>
        <v>1737282.8237596736</v>
      </c>
      <c r="AP328" s="1">
        <f>Cohort_CF!AP326*Mincers!P$52*(1+'Cost and Benefit Parameters'!$C$41)^AP$6</f>
        <v>1790654.3278940308</v>
      </c>
      <c r="AQ328" s="1">
        <f>Cohort_CF!AQ326*Mincers!Q$52*(1+'Cost and Benefit Parameters'!$C$41)^AQ$6</f>
        <v>1844558.4043487981</v>
      </c>
      <c r="AR328" s="1">
        <f>Cohort_CF!AR326*Mincers!R$52*(1+'Cost and Benefit Parameters'!$C$41)^AR$6</f>
        <v>1898945.4463483428</v>
      </c>
      <c r="AS328" s="1">
        <f>Cohort_CF!AS326*Mincers!S$52*(1+'Cost and Benefit Parameters'!$C$41)^AS$6</f>
        <v>1953763.4874421661</v>
      </c>
      <c r="AT328" s="1">
        <f>Cohort_CF!AT326*Mincers!T$52*(1+'Cost and Benefit Parameters'!$C$41)^AT$6</f>
        <v>2008958.2584357059</v>
      </c>
      <c r="AU328" s="1">
        <f>Cohort_CF!AU326*Mincers!U$52*(1+'Cost and Benefit Parameters'!$C$41)^AU$6</f>
        <v>2064473.2529863392</v>
      </c>
      <c r="AV328" s="1">
        <f>Cohort_CF!AV326*Mincers!V$52*(1+'Cost and Benefit Parameters'!$C$41)^AV$6</f>
        <v>2120249.8018753626</v>
      </c>
      <c r="AW328" s="1">
        <f>Cohort_CF!AW326*Mincers!W$52*(1+'Cost and Benefit Parameters'!$C$41)^AW$6</f>
        <v>2176227.1559299598</v>
      </c>
      <c r="AX328" s="1">
        <f>Cohort_CF!AX326*Mincers!X$52*(1+'Cost and Benefit Parameters'!$C$41)^AX$6</f>
        <v>2232342.5775317634</v>
      </c>
      <c r="AY328" s="1">
        <f>Cohort_CF!AY326*Mincers!Y$52*(1+'Cost and Benefit Parameters'!$C$41)^AY$6</f>
        <v>2288531.4406101513</v>
      </c>
      <c r="AZ328" s="1">
        <f>Cohort_CF!AZ326*Mincers!Z$52*(1+'Cost and Benefit Parameters'!$C$41)^AZ$6</f>
        <v>2344727.3389798831</v>
      </c>
      <c r="BA328" s="1">
        <f>Cohort_CF!BA326*Mincers!AA$52*(1+'Cost and Benefit Parameters'!$C$41)^BA$6</f>
        <v>2400862.2028433932</v>
      </c>
      <c r="BB328" s="1">
        <f>Cohort_CF!BB326*Mincers!AB$52*(1+'Cost and Benefit Parameters'!$C$41)^BB$6</f>
        <v>2456866.4232386537</v>
      </c>
      <c r="BC328" s="1">
        <f>Cohort_CF!BC326*Mincers!AC$52*(1+'Cost and Benefit Parameters'!$C$41)^BC$6</f>
        <v>2512668.9841746911</v>
      </c>
      <c r="BD328" s="1">
        <f>Cohort_CF!BD326*Mincers!AD$52*(1+'Cost and Benefit Parameters'!$C$41)^BD$6</f>
        <v>2568197.6021574941</v>
      </c>
      <c r="BE328" s="1">
        <f>Cohort_CF!BE326*Mincers!AE$52*(1+'Cost and Benefit Parameters'!$C$41)^BE$6</f>
        <v>2623378.8727710112</v>
      </c>
      <c r="BF328" s="1">
        <f>Cohort_CF!BF326*Mincers!AF$52*(1+'Cost and Benefit Parameters'!$C$41)^BF$6</f>
        <v>2678138.4239399829</v>
      </c>
      <c r="BG328" s="1">
        <f>Cohort_CF!BG326*Mincers!AG$52*(1+'Cost and Benefit Parameters'!$C$41)^BG$6</f>
        <v>2732401.0754649281</v>
      </c>
      <c r="BH328" s="1">
        <f>Cohort_CF!BH326*Mincers!AH$52*(1+'Cost and Benefit Parameters'!$C$41)^BH$6</f>
        <v>2786091.0043837414</v>
      </c>
      <c r="BI328" s="1">
        <f>Cohort_CF!BI326*Mincers!AI$52*(1+'Cost and Benefit Parameters'!$C$41)^BI$6</f>
        <v>2839131.9156805542</v>
      </c>
      <c r="BJ328" s="1">
        <f>Cohort_CF!BJ326*Mincers!AJ$52*(1+'Cost and Benefit Parameters'!$C$41)^BJ$6</f>
        <v>2891447.2178296642</v>
      </c>
      <c r="BK328" s="1">
        <f>Cohort_CF!BK326*Mincers!AK$52*(1+'Cost and Benefit Parameters'!$C$41)^BK$6</f>
        <v>2942960.2026318959</v>
      </c>
      <c r="BL328" s="1">
        <f>Cohort_CF!BL326*Mincers!AL$52*(1+'Cost and Benefit Parameters'!$C$41)^BL$6</f>
        <v>2993594.2287719245</v>
      </c>
      <c r="BM328" s="1">
        <f>Cohort_CF!BM326*Mincers!AM$52*(1+'Cost and Benefit Parameters'!$C$41)^BM$6</f>
        <v>3043272.9084986057</v>
      </c>
      <c r="BN328" s="1">
        <f>Cohort_CF!BN326*Mincers!AN$52*(1+'Cost and Benefit Parameters'!$C$41)^BN$6</f>
        <v>3091920.296806484</v>
      </c>
      <c r="BO328" s="1">
        <f>Cohort_CF!BO326*Mincers!AO$52*(1+'Cost and Benefit Parameters'!$C$41)^BO$6</f>
        <v>3139461.0824748669</v>
      </c>
      <c r="BP328" s="1">
        <f>Cohort_CF!BP326*Mincers!AP$52*(1+'Cost and Benefit Parameters'!$C$41)^BP$6</f>
        <v>3185820.7803025618</v>
      </c>
    </row>
    <row r="329" spans="1:72" x14ac:dyDescent="0.55000000000000004">
      <c r="A329" s="643"/>
      <c r="B329" s="329" t="s">
        <v>525</v>
      </c>
      <c r="C329" s="329"/>
      <c r="D329" s="329"/>
      <c r="E329" s="329"/>
      <c r="F329" s="329"/>
      <c r="G329" s="329"/>
      <c r="H329" s="330"/>
      <c r="I329" s="329"/>
      <c r="J329" s="330">
        <f>SUM(J309:J328)</f>
        <v>652006.61437303817</v>
      </c>
      <c r="K329" s="330">
        <f>SUM(K309:K328)</f>
        <v>1348866.2727523858</v>
      </c>
      <c r="L329" s="330">
        <f t="shared" ref="L329:BP329" si="82">SUM(L309:L328)</f>
        <v>2092483.7170096058</v>
      </c>
      <c r="M329" s="330">
        <f t="shared" si="82"/>
        <v>2884810.5686528282</v>
      </c>
      <c r="N329" s="330">
        <f t="shared" si="82"/>
        <v>3732474.0354667446</v>
      </c>
      <c r="O329" s="330">
        <f t="shared" si="82"/>
        <v>4632724.5998143004</v>
      </c>
      <c r="P329" s="330">
        <f t="shared" si="82"/>
        <v>5587619.1651904425</v>
      </c>
      <c r="Q329" s="330">
        <f t="shared" si="82"/>
        <v>6599259.4108174369</v>
      </c>
      <c r="R329" s="330">
        <f t="shared" si="82"/>
        <v>7669791.70033383</v>
      </c>
      <c r="S329" s="330">
        <f t="shared" si="82"/>
        <v>8801406.9831618853</v>
      </c>
      <c r="T329" s="330">
        <f t="shared" si="82"/>
        <v>9996340.6925658397</v>
      </c>
      <c r="U329" s="330">
        <f t="shared" si="82"/>
        <v>11256872.644678054</v>
      </c>
      <c r="V329" s="330">
        <f t="shared" si="82"/>
        <v>12585326.943028897</v>
      </c>
      <c r="W329" s="330">
        <f t="shared" si="82"/>
        <v>13984071.893368028</v>
      </c>
      <c r="X329" s="330">
        <f t="shared" si="82"/>
        <v>15455519.93380769</v>
      </c>
      <c r="Y329" s="330">
        <f t="shared" si="82"/>
        <v>17002127.585552517</v>
      </c>
      <c r="Z329" s="330">
        <f t="shared" si="82"/>
        <v>18626395.429702692</v>
      </c>
      <c r="AA329" s="330">
        <f t="shared" si="82"/>
        <v>20330868.115828075</v>
      </c>
      <c r="AB329" s="330">
        <f t="shared" si="82"/>
        <v>22118134.408207987</v>
      </c>
      <c r="AC329" s="330">
        <f t="shared" si="82"/>
        <v>23990827.275814503</v>
      </c>
      <c r="AD329" s="330">
        <f t="shared" si="82"/>
        <v>24774027.56098653</v>
      </c>
      <c r="AE329" s="330">
        <f t="shared" si="82"/>
        <v>25567044.002991918</v>
      </c>
      <c r="AF329" s="330">
        <f t="shared" si="82"/>
        <v>26369203.08109083</v>
      </c>
      <c r="AG329" s="330">
        <f t="shared" si="82"/>
        <v>27179791.733834241</v>
      </c>
      <c r="AH329" s="330">
        <f t="shared" si="82"/>
        <v>27989697.805138417</v>
      </c>
      <c r="AI329" s="330">
        <f t="shared" si="82"/>
        <v>28806790.570580423</v>
      </c>
      <c r="AJ329" s="330">
        <f t="shared" si="82"/>
        <v>29630304.975331374</v>
      </c>
      <c r="AK329" s="330">
        <f t="shared" si="82"/>
        <v>30459442.370602123</v>
      </c>
      <c r="AL329" s="330">
        <f t="shared" si="82"/>
        <v>31293371.457594443</v>
      </c>
      <c r="AM329" s="330">
        <f t="shared" si="82"/>
        <v>32131229.355450429</v>
      </c>
      <c r="AN329" s="330">
        <f t="shared" si="82"/>
        <v>32972122.792853367</v>
      </c>
      <c r="AO329" s="330">
        <f t="shared" si="82"/>
        <v>33815129.422408573</v>
      </c>
      <c r="AP329" s="330">
        <f t="shared" si="82"/>
        <v>34659299.256396763</v>
      </c>
      <c r="AQ329" s="330">
        <f t="shared" si="82"/>
        <v>35503656.221950285</v>
      </c>
      <c r="AR329" s="330">
        <f t="shared" si="82"/>
        <v>36347199.833154082</v>
      </c>
      <c r="AS329" s="330">
        <f t="shared" si="82"/>
        <v>37188906.977023371</v>
      </c>
      <c r="AT329" s="330">
        <f t="shared" si="82"/>
        <v>38027733.809760675</v>
      </c>
      <c r="AU329" s="330">
        <f t="shared" si="82"/>
        <v>38862617.759149648</v>
      </c>
      <c r="AV329" s="330">
        <f t="shared" si="82"/>
        <v>39692479.628403462</v>
      </c>
      <c r="AW329" s="330">
        <f t="shared" si="82"/>
        <v>40516225.796257555</v>
      </c>
      <c r="AX329" s="330">
        <f t="shared" si="82"/>
        <v>39490198.599537417</v>
      </c>
      <c r="AY329" s="330">
        <f t="shared" si="82"/>
        <v>38375591.702665828</v>
      </c>
      <c r="AZ329" s="330">
        <f t="shared" si="82"/>
        <v>37169672.069917344</v>
      </c>
      <c r="BA329" s="330">
        <f t="shared" si="82"/>
        <v>35869693.07286559</v>
      </c>
      <c r="BB329" s="330">
        <f t="shared" si="82"/>
        <v>34472895.796122864</v>
      </c>
      <c r="BC329" s="330">
        <f t="shared" si="82"/>
        <v>32976510.254070729</v>
      </c>
      <c r="BD329" s="330">
        <f t="shared" si="82"/>
        <v>31377756.507992916</v>
      </c>
      <c r="BE329" s="330">
        <f t="shared" si="82"/>
        <v>29673845.673010483</v>
      </c>
      <c r="BF329" s="330">
        <f t="shared" si="82"/>
        <v>27861980.80424666</v>
      </c>
      <c r="BG329" s="330">
        <f t="shared" si="82"/>
        <v>25939357.651715867</v>
      </c>
      <c r="BH329" s="330">
        <f t="shared" si="82"/>
        <v>23903165.273538474</v>
      </c>
      <c r="BI329" s="330">
        <f t="shared" si="82"/>
        <v>21750586.497229379</v>
      </c>
      <c r="BJ329" s="330">
        <f t="shared" si="82"/>
        <v>19478798.218995284</v>
      </c>
      <c r="BK329" s="330">
        <f t="shared" si="82"/>
        <v>17084971.531200591</v>
      </c>
      <c r="BL329" s="330">
        <f t="shared" si="82"/>
        <v>14566271.668425756</v>
      </c>
      <c r="BM329" s="330">
        <f t="shared" si="82"/>
        <v>11919857.762843447</v>
      </c>
      <c r="BN329" s="330">
        <f t="shared" si="82"/>
        <v>9142882.3999751862</v>
      </c>
      <c r="BO329" s="330">
        <f t="shared" si="82"/>
        <v>6232490.9662637617</v>
      </c>
      <c r="BP329" s="330">
        <f t="shared" si="82"/>
        <v>3185820.7803025618</v>
      </c>
      <c r="BQ329" s="329"/>
      <c r="BR329" s="329"/>
      <c r="BS329" s="329"/>
      <c r="BT329" s="329"/>
    </row>
    <row r="330" spans="1:72" x14ac:dyDescent="0.55000000000000004">
      <c r="B330" s="329" t="s">
        <v>526</v>
      </c>
      <c r="C330" s="329"/>
      <c r="D330" s="329"/>
      <c r="E330" s="329"/>
      <c r="F330" s="329"/>
      <c r="G330" s="329"/>
      <c r="H330" s="329"/>
      <c r="I330" s="329"/>
      <c r="J330" s="329">
        <f>'Cost and Benefit Parameters'!$C$46*Income_CF!J329</f>
        <v>451188.57714614237</v>
      </c>
      <c r="K330" s="329">
        <f>'Cost and Benefit Parameters'!$C$46*Income_CF!K329</f>
        <v>933415.46074465092</v>
      </c>
      <c r="L330" s="329">
        <f>'Cost and Benefit Parameters'!$C$46*Income_CF!L329</f>
        <v>1447998.7321706472</v>
      </c>
      <c r="M330" s="329">
        <f>'Cost and Benefit Parameters'!$C$46*Income_CF!M329</f>
        <v>1996288.913507757</v>
      </c>
      <c r="N330" s="329">
        <f>'Cost and Benefit Parameters'!$C$46*Income_CF!N329</f>
        <v>2582872.0325429873</v>
      </c>
      <c r="O330" s="329">
        <f>'Cost and Benefit Parameters'!$C$46*Income_CF!O329</f>
        <v>3205845.4230714957</v>
      </c>
      <c r="P330" s="329">
        <f>'Cost and Benefit Parameters'!$C$46*Income_CF!P329</f>
        <v>3866632.4623117857</v>
      </c>
      <c r="Q330" s="329">
        <f>'Cost and Benefit Parameters'!$C$46*Income_CF!Q329</f>
        <v>4566687.5122856656</v>
      </c>
      <c r="R330" s="329">
        <f>'Cost and Benefit Parameters'!$C$46*Income_CF!R329</f>
        <v>5307495.8566310098</v>
      </c>
      <c r="S330" s="329">
        <f>'Cost and Benefit Parameters'!$C$46*Income_CF!S329</f>
        <v>6090573.6323480243</v>
      </c>
      <c r="T330" s="329">
        <f>'Cost and Benefit Parameters'!$C$46*Income_CF!T329</f>
        <v>6917467.759255561</v>
      </c>
      <c r="U330" s="329">
        <f>'Cost and Benefit Parameters'!$C$46*Income_CF!U329</f>
        <v>7789755.8701172126</v>
      </c>
      <c r="V330" s="329">
        <f>'Cost and Benefit Parameters'!$C$46*Income_CF!V329</f>
        <v>8709046.244575996</v>
      </c>
      <c r="W330" s="329">
        <f>'Cost and Benefit Parameters'!$C$46*Income_CF!W329</f>
        <v>9676977.7502106745</v>
      </c>
      <c r="X330" s="329">
        <f>'Cost and Benefit Parameters'!$C$46*Income_CF!X329</f>
        <v>10695219.79419492</v>
      </c>
      <c r="Y330" s="329">
        <f>'Cost and Benefit Parameters'!$C$46*Income_CF!Y329</f>
        <v>11765472.289202342</v>
      </c>
      <c r="Z330" s="329">
        <f>'Cost and Benefit Parameters'!$C$46*Income_CF!Z329</f>
        <v>12889465.637354262</v>
      </c>
      <c r="AA330" s="329">
        <f>'Cost and Benefit Parameters'!$C$46*Income_CF!AA329</f>
        <v>14068960.736153027</v>
      </c>
      <c r="AB330" s="329">
        <f>'Cost and Benefit Parameters'!$C$46*Income_CF!AB329</f>
        <v>15305749.010479925</v>
      </c>
      <c r="AC330" s="329">
        <f>'Cost and Benefit Parameters'!$C$46*Income_CF!AC329</f>
        <v>16601652.474863635</v>
      </c>
      <c r="AD330" s="329">
        <f>'Cost and Benefit Parameters'!$C$46*Income_CF!AD329</f>
        <v>17143627.072202679</v>
      </c>
      <c r="AE330" s="329">
        <f>'Cost and Benefit Parameters'!$C$46*Income_CF!AE329</f>
        <v>17692394.450070407</v>
      </c>
      <c r="AF330" s="329">
        <f>'Cost and Benefit Parameters'!$C$46*Income_CF!AF329</f>
        <v>18247488.532114852</v>
      </c>
      <c r="AG330" s="329">
        <f>'Cost and Benefit Parameters'!$C$46*Income_CF!AG329</f>
        <v>18808415.879813295</v>
      </c>
      <c r="AH330" s="329">
        <f>'Cost and Benefit Parameters'!$C$46*Income_CF!AH329</f>
        <v>19368870.881155781</v>
      </c>
      <c r="AI330" s="329">
        <f>'Cost and Benefit Parameters'!$C$46*Income_CF!AI329</f>
        <v>19934299.074841652</v>
      </c>
      <c r="AJ330" s="329">
        <f>'Cost and Benefit Parameters'!$C$46*Income_CF!AJ329</f>
        <v>20504171.04292931</v>
      </c>
      <c r="AK330" s="329">
        <f>'Cost and Benefit Parameters'!$C$46*Income_CF!AK329</f>
        <v>21077934.120456669</v>
      </c>
      <c r="AL330" s="329">
        <f>'Cost and Benefit Parameters'!$C$46*Income_CF!AL329</f>
        <v>21655013.048655353</v>
      </c>
      <c r="AM330" s="329">
        <f>'Cost and Benefit Parameters'!$C$46*Income_CF!AM329</f>
        <v>22234810.713971697</v>
      </c>
      <c r="AN330" s="329">
        <f>'Cost and Benefit Parameters'!$C$46*Income_CF!AN329</f>
        <v>22816708.972654529</v>
      </c>
      <c r="AO330" s="329">
        <f>'Cost and Benefit Parameters'!$C$46*Income_CF!AO329</f>
        <v>23400069.560306732</v>
      </c>
      <c r="AP330" s="329">
        <f>'Cost and Benefit Parameters'!$C$46*Income_CF!AP329</f>
        <v>23984235.085426558</v>
      </c>
      <c r="AQ330" s="329">
        <f>'Cost and Benefit Parameters'!$C$46*Income_CF!AQ329</f>
        <v>24568530.105589595</v>
      </c>
      <c r="AR330" s="329">
        <f>'Cost and Benefit Parameters'!$C$46*Income_CF!AR329</f>
        <v>25152262.284542624</v>
      </c>
      <c r="AS330" s="329">
        <f>'Cost and Benefit Parameters'!$C$46*Income_CF!AS329</f>
        <v>25734723.628100172</v>
      </c>
      <c r="AT330" s="329">
        <f>'Cost and Benefit Parameters'!$C$46*Income_CF!AT329</f>
        <v>26315191.796354383</v>
      </c>
      <c r="AU330" s="329">
        <f>'Cost and Benefit Parameters'!$C$46*Income_CF!AU329</f>
        <v>26892931.489331555</v>
      </c>
      <c r="AV330" s="329">
        <f>'Cost and Benefit Parameters'!$C$46*Income_CF!AV329</f>
        <v>27467195.902855195</v>
      </c>
      <c r="AW330" s="329">
        <f>'Cost and Benefit Parameters'!$C$46*Income_CF!AW329</f>
        <v>28037228.251010228</v>
      </c>
      <c r="AX330" s="329">
        <f>'Cost and Benefit Parameters'!$C$46*Income_CF!AX329</f>
        <v>27327217.430879891</v>
      </c>
      <c r="AY330" s="329">
        <f>'Cost and Benefit Parameters'!$C$46*Income_CF!AY329</f>
        <v>26555909.458244752</v>
      </c>
      <c r="AZ330" s="329">
        <f>'Cost and Benefit Parameters'!$C$46*Income_CF!AZ329</f>
        <v>25721413.0723828</v>
      </c>
      <c r="BA330" s="329">
        <f>'Cost and Benefit Parameters'!$C$46*Income_CF!BA329</f>
        <v>24821827.606422987</v>
      </c>
      <c r="BB330" s="329">
        <f>'Cost and Benefit Parameters'!$C$46*Income_CF!BB329</f>
        <v>23855243.890917022</v>
      </c>
      <c r="BC330" s="329">
        <f>'Cost and Benefit Parameters'!$C$46*Income_CF!BC329</f>
        <v>22819745.095816944</v>
      </c>
      <c r="BD330" s="329">
        <f>'Cost and Benefit Parameters'!$C$46*Income_CF!BD329</f>
        <v>21713407.503531095</v>
      </c>
      <c r="BE330" s="329">
        <f>'Cost and Benefit Parameters'!$C$46*Income_CF!BE329</f>
        <v>20534301.205723252</v>
      </c>
      <c r="BF330" s="329">
        <f>'Cost and Benefit Parameters'!$C$46*Income_CF!BF329</f>
        <v>19280490.716538686</v>
      </c>
      <c r="BG330" s="329">
        <f>'Cost and Benefit Parameters'!$C$46*Income_CF!BG329</f>
        <v>17950035.49498738</v>
      </c>
      <c r="BH330" s="329">
        <f>'Cost and Benefit Parameters'!$C$46*Income_CF!BH329</f>
        <v>16540990.369288623</v>
      </c>
      <c r="BI330" s="329">
        <f>'Cost and Benefit Parameters'!$C$46*Income_CF!BI329</f>
        <v>15051405.856082728</v>
      </c>
      <c r="BJ330" s="329">
        <f>'Cost and Benefit Parameters'!$C$46*Income_CF!BJ329</f>
        <v>13479328.367544735</v>
      </c>
      <c r="BK330" s="329">
        <f>'Cost and Benefit Parameters'!$C$46*Income_CF!BK329</f>
        <v>11822800.299590809</v>
      </c>
      <c r="BL330" s="329">
        <f>'Cost and Benefit Parameters'!$C$46*Income_CF!BL329</f>
        <v>10079859.994550623</v>
      </c>
      <c r="BM330" s="329">
        <f>'Cost and Benefit Parameters'!$C$46*Income_CF!BM329</f>
        <v>8248541.5718876645</v>
      </c>
      <c r="BN330" s="329">
        <f>'Cost and Benefit Parameters'!$C$46*Income_CF!BN329</f>
        <v>6326874.620782828</v>
      </c>
      <c r="BO330" s="329">
        <f>'Cost and Benefit Parameters'!$C$46*Income_CF!BO329</f>
        <v>4312883.7486545229</v>
      </c>
      <c r="BP330" s="329">
        <f>'Cost and Benefit Parameters'!$C$46*Income_CF!BP329</f>
        <v>2204587.9799693725</v>
      </c>
      <c r="BQ330" s="329"/>
      <c r="BR330" s="329"/>
      <c r="BS330" s="329"/>
      <c r="BT330" s="329"/>
    </row>
    <row r="331" spans="1:72" x14ac:dyDescent="0.55000000000000004">
      <c r="A331" s="641" t="s">
        <v>493</v>
      </c>
      <c r="B331" s="128" t="s">
        <v>509</v>
      </c>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row>
    <row r="332" spans="1:72" x14ac:dyDescent="0.55000000000000004">
      <c r="A332" s="642"/>
      <c r="B332" t="s">
        <v>466</v>
      </c>
      <c r="N332" s="1">
        <f>Cohort_CF!N330*Mincers!C$59*(1+'Cost and Benefit Parameters'!$C$41)^N$6</f>
        <v>1706375.1084330345</v>
      </c>
      <c r="O332" s="1">
        <f>Cohort_CF!O330*Mincers!D$59*(1+'Cost and Benefit Parameters'!$C$41)^O$6</f>
        <v>1772569.3481223413</v>
      </c>
      <c r="P332" s="1">
        <f>Cohort_CF!P330*Mincers!E$59*(1+'Cost and Benefit Parameters'!$C$41)^P$6</f>
        <v>1840226.9480931202</v>
      </c>
      <c r="Q332" s="1">
        <f>Cohort_CF!Q330*Mincers!F$59*(1+'Cost and Benefit Parameters'!$C$41)^Q$6</f>
        <v>1909321.0499083365</v>
      </c>
      <c r="R332" s="1">
        <f>Cohort_CF!R330*Mincers!G$59*(1+'Cost and Benefit Parameters'!$C$41)^R$6</f>
        <v>1991934.9636374067</v>
      </c>
      <c r="S332" s="1">
        <f>Cohort_CF!S330*Mincers!H$59*(1+'Cost and Benefit Parameters'!$C$41)^S$6</f>
        <v>2063008.4129423986</v>
      </c>
      <c r="T332" s="1">
        <f>Cohort_CF!T330*Mincers!I$59*(1+'Cost and Benefit Parameters'!$C$41)^T$6</f>
        <v>2135336.2199157276</v>
      </c>
      <c r="U332" s="1">
        <f>Cohort_CF!U330*Mincers!J$59*(1+'Cost and Benefit Parameters'!$C$41)^U$6</f>
        <v>2208874.073225982</v>
      </c>
      <c r="V332" s="1">
        <f>Cohort_CF!V330*Mincers!K$59*(1+'Cost and Benefit Parameters'!$C$41)^V$6</f>
        <v>2283573.9070760412</v>
      </c>
      <c r="W332" s="1">
        <f>Cohort_CF!W330*Mincers!L$59*(1+'Cost and Benefit Parameters'!$C$41)^W$6</f>
        <v>2359383.8892109492</v>
      </c>
      <c r="X332" s="1">
        <f>Cohort_CF!X330*Mincers!M$59*(1+'Cost and Benefit Parameters'!$C$41)^X$6</f>
        <v>2436248.4200014011</v>
      </c>
      <c r="Y332" s="1">
        <f>Cohort_CF!Y330*Mincers!N$59*(1+'Cost and Benefit Parameters'!$C$41)^Y$6</f>
        <v>2514108.1429805909</v>
      </c>
      <c r="Z332" s="1">
        <f>Cohort_CF!Z330*Mincers!O$59*(1+'Cost and Benefit Parameters'!$C$41)^Z$6</f>
        <v>2592899.9671759871</v>
      </c>
      <c r="AA332" s="1">
        <f>Cohort_CF!AA330*Mincers!P$59*(1+'Cost and Benefit Parameters'!$C$41)^AA$6</f>
        <v>2672557.1015386125</v>
      </c>
      <c r="AB332" s="1">
        <f>Cohort_CF!AB330*Mincers!Q$59*(1+'Cost and Benefit Parameters'!$C$41)^AB$6</f>
        <v>2753009.1017303523</v>
      </c>
      <c r="AC332" s="1">
        <f>Cohort_CF!AC330*Mincers!R$59*(1+'Cost and Benefit Parameters'!$C$41)^AC$6</f>
        <v>2834181.9294857294</v>
      </c>
      <c r="AD332" s="1">
        <f>Cohort_CF!AD330*Mincers!S$59*(1+'Cost and Benefit Parameters'!$C$41)^AD$6</f>
        <v>2915998.0247172606</v>
      </c>
      <c r="AE332" s="1">
        <f>Cohort_CF!AE330*Mincers!T$59*(1+'Cost and Benefit Parameters'!$C$41)^AE$6</f>
        <v>2998376.3904848564</v>
      </c>
      <c r="AF332" s="1">
        <f>Cohort_CF!AF330*Mincers!U$59*(1+'Cost and Benefit Parameters'!$C$41)^AF$6</f>
        <v>3081232.6908980492</v>
      </c>
      <c r="AG332" s="1">
        <f>Cohort_CF!AG330*Mincers!V$59*(1+'Cost and Benefit Parameters'!$C$41)^AG$6</f>
        <v>3164479.3619671608</v>
      </c>
      <c r="AH332" s="1">
        <f>Cohort_CF!AH330*Mincers!W$59*(1+'Cost and Benefit Parameters'!$C$41)^AH$6</f>
        <v>3248025.7353645884</v>
      </c>
      <c r="AI332" s="1">
        <f>Cohort_CF!AI330*Mincers!X$59*(1+'Cost and Benefit Parameters'!$C$41)^AI$6</f>
        <v>3331778.175001625</v>
      </c>
      <c r="AJ332" s="1">
        <f>Cohort_CF!AJ330*Mincers!Y$59*(1+'Cost and Benefit Parameters'!$C$41)^AJ$6</f>
        <v>3415640.226268732</v>
      </c>
      <c r="AK332" s="1">
        <f>Cohort_CF!AK330*Mincers!Z$59*(1+'Cost and Benefit Parameters'!$C$41)^AK$6</f>
        <v>3499512.7777298535</v>
      </c>
      <c r="AL332" s="1">
        <f>Cohort_CF!AL330*Mincers!AA$59*(1+'Cost and Benefit Parameters'!$C$41)^AL$6</f>
        <v>3583294.2350023841</v>
      </c>
      <c r="AM332" s="1">
        <f>Cohort_CF!AM330*Mincers!AB$59*(1+'Cost and Benefit Parameters'!$C$41)^AM$6</f>
        <v>3666880.7064960292</v>
      </c>
      <c r="AN332" s="1">
        <f>Cohort_CF!AN330*Mincers!AC$59*(1+'Cost and Benefit Parameters'!$C$41)^AN$6</f>
        <v>3750166.200625455</v>
      </c>
      <c r="AO332" s="1">
        <f>Cohort_CF!AO330*Mincers!AD$59*(1+'Cost and Benefit Parameters'!$C$41)^AO$6</f>
        <v>3833042.8340531355</v>
      </c>
      <c r="AP332" s="1">
        <f>Cohort_CF!AP330*Mincers!AE$59*(1+'Cost and Benefit Parameters'!$C$41)^AP$6</f>
        <v>3915401.0504619521</v>
      </c>
      <c r="AQ332" s="1">
        <f>Cohort_CF!AQ330*Mincers!AF$59*(1+'Cost and Benefit Parameters'!$C$41)^AQ$6</f>
        <v>3997129.8493004302</v>
      </c>
      <c r="AR332" s="1">
        <f>Cohort_CF!AR330*Mincers!AG$59*(1+'Cost and Benefit Parameters'!$C$41)^AR$6</f>
        <v>4078117.0238892101</v>
      </c>
      <c r="AS332" s="1">
        <f>Cohort_CF!AS330*Mincers!AH$59*(1+'Cost and Benefit Parameters'!$C$41)^AS$6</f>
        <v>4158249.4082237314</v>
      </c>
      <c r="AT332" s="1">
        <f>Cohort_CF!AT330*Mincers!AI$59*(1+'Cost and Benefit Parameters'!$C$41)^AT$6</f>
        <v>4237413.1317577371</v>
      </c>
      <c r="AU332" s="1">
        <f>Cohort_CF!AU330*Mincers!AJ$59*(1+'Cost and Benefit Parameters'!$C$41)^AU$6</f>
        <v>4315493.881403137</v>
      </c>
      <c r="AV332" s="1">
        <f>Cohort_CF!AV330*Mincers!AK$59*(1+'Cost and Benefit Parameters'!$C$41)^AV$6</f>
        <v>4392377.1699363114</v>
      </c>
      <c r="AW332" s="1">
        <f>Cohort_CF!AW330*Mincers!AL$59*(1+'Cost and Benefit Parameters'!$C$41)^AW$6</f>
        <v>4467948.6099580014</v>
      </c>
      <c r="AX332" s="1">
        <f>Cohort_CF!AX330*Mincers!AM$59*(1+'Cost and Benefit Parameters'!$C$41)^AX$6</f>
        <v>4542094.1925142678</v>
      </c>
      <c r="AY332" s="1">
        <f>Cohort_CF!AY330*Mincers!AN$59*(1+'Cost and Benefit Parameters'!$C$41)^AY$6</f>
        <v>4614700.5694504762</v>
      </c>
      <c r="AZ332" s="1">
        <f>Cohort_CF!AZ330*Mincers!AO$59*(1+'Cost and Benefit Parameters'!$C$41)^AZ$6</f>
        <v>4685655.3385377042</v>
      </c>
      <c r="BA332" s="1">
        <f>Cohort_CF!BA330*Mincers!AP$59*(1+'Cost and Benefit Parameters'!$C$41)^BA$6</f>
        <v>4754847.3303836705</v>
      </c>
      <c r="BB332" s="1" t="str">
        <f>IF(AX309="","",'Cost and Benefit Parameters'!$N$32)</f>
        <v/>
      </c>
      <c r="BC332" s="1" t="str">
        <f>IF(AY309="","",'Cost and Benefit Parameters'!$N$32)</f>
        <v/>
      </c>
      <c r="BD332" s="1" t="str">
        <f>IF(AZ309="","",'Cost and Benefit Parameters'!$N$32)</f>
        <v/>
      </c>
      <c r="BE332" s="1" t="str">
        <f>IF(BA309="","",'Cost and Benefit Parameters'!$N$32)</f>
        <v/>
      </c>
      <c r="BF332" s="1" t="str">
        <f>IF(BB309="","",'Cost and Benefit Parameters'!$N$32)</f>
        <v/>
      </c>
      <c r="BG332" s="1" t="str">
        <f>IF(BC309="","",'Cost and Benefit Parameters'!$N$32)</f>
        <v/>
      </c>
      <c r="BH332" s="1" t="str">
        <f>IF(BD309="","",'Cost and Benefit Parameters'!$N$32)</f>
        <v/>
      </c>
      <c r="BI332" s="1" t="str">
        <f>IF(BE309="","",'Cost and Benefit Parameters'!$N$32)</f>
        <v/>
      </c>
      <c r="BJ332" s="1" t="str">
        <f>IF(BF309="","",'Cost and Benefit Parameters'!$N$32)</f>
        <v/>
      </c>
      <c r="BK332" s="1" t="str">
        <f>IF(BG309="","",'Cost and Benefit Parameters'!$N$32)</f>
        <v/>
      </c>
      <c r="BL332" s="1" t="str">
        <f>IF(BH309="","",'Cost and Benefit Parameters'!$N$32)</f>
        <v/>
      </c>
      <c r="BM332" s="1" t="str">
        <f>IF(BI309="","",'Cost and Benefit Parameters'!$N$32)</f>
        <v/>
      </c>
      <c r="BN332" s="1" t="str">
        <f>IF(BJ309="","",'Cost and Benefit Parameters'!$N$32)</f>
        <v/>
      </c>
      <c r="BO332" s="1" t="str">
        <f>IF(BK309="","",'Cost and Benefit Parameters'!$N$32)</f>
        <v/>
      </c>
      <c r="BP332" s="1" t="str">
        <f>IF(BL309="","",'Cost and Benefit Parameters'!$N$32)</f>
        <v/>
      </c>
      <c r="BQ332" s="1" t="str">
        <f>IF(BM309="","",'Cost and Benefit Parameters'!$N$32)</f>
        <v/>
      </c>
      <c r="BR332" s="1" t="str">
        <f>IF(BN309="","",'Cost and Benefit Parameters'!$N$32)</f>
        <v/>
      </c>
      <c r="BS332" s="1" t="str">
        <f>IF(BO309="","",'Cost and Benefit Parameters'!$N$32)</f>
        <v/>
      </c>
      <c r="BT332" s="1" t="str">
        <f>IF(BP309="","",'Cost and Benefit Parameters'!$N$32)</f>
        <v/>
      </c>
    </row>
    <row r="333" spans="1:72" x14ac:dyDescent="0.55000000000000004">
      <c r="A333" s="642"/>
      <c r="B333" t="s">
        <v>468</v>
      </c>
      <c r="N333" s="1" t="str">
        <f>IF(J310="","",'Cost and Benefit Parameters'!$N$32)</f>
        <v/>
      </c>
      <c r="O333" s="1">
        <f>Cohort_CF!O331*Mincers!C$59*(1+'Cost and Benefit Parameters'!$C$41)^O$6</f>
        <v>1757566.3616860255</v>
      </c>
      <c r="P333" s="1">
        <f>Cohort_CF!P331*Mincers!D$59*(1+'Cost and Benefit Parameters'!$C$41)^P$6</f>
        <v>1825746.4285660114</v>
      </c>
      <c r="Q333" s="1">
        <f>Cohort_CF!Q331*Mincers!E$59*(1+'Cost and Benefit Parameters'!$C$41)^Q$6</f>
        <v>1895433.756535914</v>
      </c>
      <c r="R333" s="1">
        <f>Cohort_CF!R331*Mincers!F$59*(1+'Cost and Benefit Parameters'!$C$41)^R$6</f>
        <v>1966600.6814055862</v>
      </c>
      <c r="S333" s="1">
        <f>Cohort_CF!S331*Mincers!G$59*(1+'Cost and Benefit Parameters'!$C$41)^S$6</f>
        <v>2051693.0125465288</v>
      </c>
      <c r="T333" s="1">
        <f>Cohort_CF!T331*Mincers!H$59*(1+'Cost and Benefit Parameters'!$C$41)^T$6</f>
        <v>2124898.6653306708</v>
      </c>
      <c r="U333" s="1">
        <f>Cohort_CF!U331*Mincers!I$59*(1+'Cost and Benefit Parameters'!$C$41)^U$6</f>
        <v>2199396.3065131996</v>
      </c>
      <c r="V333" s="1">
        <f>Cohort_CF!V331*Mincers!J$59*(1+'Cost and Benefit Parameters'!$C$41)^V$6</f>
        <v>2275140.2954227612</v>
      </c>
      <c r="W333" s="1">
        <f>Cohort_CF!W331*Mincers!K$59*(1+'Cost and Benefit Parameters'!$C$41)^W$6</f>
        <v>2352081.1242883224</v>
      </c>
      <c r="X333" s="1">
        <f>Cohort_CF!X331*Mincers!L$59*(1+'Cost and Benefit Parameters'!$C$41)^X$6</f>
        <v>2430165.4058872778</v>
      </c>
      <c r="Y333" s="1">
        <f>Cohort_CF!Y331*Mincers!M$59*(1+'Cost and Benefit Parameters'!$C$41)^Y$6</f>
        <v>2509335.872601443</v>
      </c>
      <c r="Z333" s="1">
        <f>Cohort_CF!Z331*Mincers!N$59*(1+'Cost and Benefit Parameters'!$C$41)^Z$6</f>
        <v>2589531.3872700087</v>
      </c>
      <c r="AA333" s="1">
        <f>Cohort_CF!AA331*Mincers!O$59*(1+'Cost and Benefit Parameters'!$C$41)^AA$6</f>
        <v>2670686.9661912662</v>
      </c>
      <c r="AB333" s="1">
        <f>Cohort_CF!AB331*Mincers!P$59*(1+'Cost and Benefit Parameters'!$C$41)^AB$6</f>
        <v>2752733.8145847712</v>
      </c>
      <c r="AC333" s="1">
        <f>Cohort_CF!AC331*Mincers!Q$59*(1+'Cost and Benefit Parameters'!$C$41)^AC$6</f>
        <v>2835599.3747822628</v>
      </c>
      <c r="AD333" s="1">
        <f>Cohort_CF!AD331*Mincers!R$59*(1+'Cost and Benefit Parameters'!$C$41)^AD$6</f>
        <v>2919207.3873703009</v>
      </c>
      <c r="AE333" s="1">
        <f>Cohort_CF!AE331*Mincers!S$59*(1+'Cost and Benefit Parameters'!$C$41)^AE$6</f>
        <v>3003477.9654587782</v>
      </c>
      <c r="AF333" s="1">
        <f>Cohort_CF!AF331*Mincers!T$59*(1+'Cost and Benefit Parameters'!$C$41)^AF$6</f>
        <v>3088327.6821994027</v>
      </c>
      <c r="AG333" s="1">
        <f>Cohort_CF!AG331*Mincers!U$59*(1+'Cost and Benefit Parameters'!$C$41)^AG$6</f>
        <v>3173669.6716249902</v>
      </c>
      <c r="AH333" s="1">
        <f>Cohort_CF!AH331*Mincers!V$59*(1+'Cost and Benefit Parameters'!$C$41)^AH$6</f>
        <v>3259413.7428261754</v>
      </c>
      <c r="AI333" s="1">
        <f>Cohort_CF!AI331*Mincers!W$59*(1+'Cost and Benefit Parameters'!$C$41)^AI$6</f>
        <v>3345466.5074255257</v>
      </c>
      <c r="AJ333" s="1">
        <f>Cohort_CF!AJ331*Mincers!X$59*(1+'Cost and Benefit Parameters'!$C$41)^AJ$6</f>
        <v>3431731.5202516736</v>
      </c>
      <c r="AK333" s="1">
        <f>Cohort_CF!AK331*Mincers!Y$59*(1+'Cost and Benefit Parameters'!$C$41)^AK$6</f>
        <v>3518109.4330567946</v>
      </c>
      <c r="AL333" s="1">
        <f>Cohort_CF!AL331*Mincers!Z$59*(1+'Cost and Benefit Parameters'!$C$41)^AL$6</f>
        <v>3604498.1610617484</v>
      </c>
      <c r="AM333" s="1">
        <f>Cohort_CF!AM331*Mincers!AA$59*(1+'Cost and Benefit Parameters'!$C$41)^AM$6</f>
        <v>3690793.0620524557</v>
      </c>
      <c r="AN333" s="1">
        <f>Cohort_CF!AN331*Mincers!AB$59*(1+'Cost and Benefit Parameters'!$C$41)^AN$6</f>
        <v>3776887.1276909094</v>
      </c>
      <c r="AO333" s="1">
        <f>Cohort_CF!AO331*Mincers!AC$59*(1+'Cost and Benefit Parameters'!$C$41)^AO$6</f>
        <v>3862671.1866442189</v>
      </c>
      <c r="AP333" s="1">
        <f>Cohort_CF!AP331*Mincers!AD$59*(1+'Cost and Benefit Parameters'!$C$41)^AP$6</f>
        <v>3948034.1190747293</v>
      </c>
      <c r="AQ333" s="1">
        <f>Cohort_CF!AQ331*Mincers!AE$59*(1+'Cost and Benefit Parameters'!$C$41)^AQ$6</f>
        <v>4032863.0819758098</v>
      </c>
      <c r="AR333" s="1">
        <f>Cohort_CF!AR331*Mincers!AF$59*(1+'Cost and Benefit Parameters'!$C$41)^AR$6</f>
        <v>4117043.7447794434</v>
      </c>
      <c r="AS333" s="1">
        <f>Cohort_CF!AS331*Mincers!AG$59*(1+'Cost and Benefit Parameters'!$C$41)^AS$6</f>
        <v>4200460.5346058868</v>
      </c>
      <c r="AT333" s="1">
        <f>Cohort_CF!AT331*Mincers!AH$59*(1+'Cost and Benefit Parameters'!$C$41)^AT$6</f>
        <v>4282996.8904704424</v>
      </c>
      <c r="AU333" s="1">
        <f>Cohort_CF!AU331*Mincers!AI$59*(1+'Cost and Benefit Parameters'!$C$41)^AU$6</f>
        <v>4364535.52571047</v>
      </c>
      <c r="AV333" s="1">
        <f>Cohort_CF!AV331*Mincers!AJ$59*(1+'Cost and Benefit Parameters'!$C$41)^AV$6</f>
        <v>4444958.6978452308</v>
      </c>
      <c r="AW333" s="1">
        <f>Cohort_CF!AW331*Mincers!AK$59*(1+'Cost and Benefit Parameters'!$C$41)^AW$6</f>
        <v>4524148.4850343997</v>
      </c>
      <c r="AX333" s="1">
        <f>Cohort_CF!AX331*Mincers!AL$59*(1+'Cost and Benefit Parameters'!$C$41)^AX$6</f>
        <v>4601987.0682567405</v>
      </c>
      <c r="AY333" s="1">
        <f>Cohort_CF!AY331*Mincers!AM$59*(1+'Cost and Benefit Parameters'!$C$41)^AY$6</f>
        <v>4678357.0182896964</v>
      </c>
      <c r="AZ333" s="1">
        <f>Cohort_CF!AZ331*Mincers!AN$59*(1+'Cost and Benefit Parameters'!$C$41)^AZ$6</f>
        <v>4753141.5865339907</v>
      </c>
      <c r="BA333" s="1">
        <f>Cohort_CF!BA331*Mincers!AO$59*(1+'Cost and Benefit Parameters'!$C$41)^BA$6</f>
        <v>4826224.9986938359</v>
      </c>
      <c r="BB333" s="1">
        <f>Cohort_CF!BB331*Mincers!AP$59*(1+'Cost and Benefit Parameters'!$C$41)^BB$6</f>
        <v>4897492.7502951799</v>
      </c>
      <c r="BC333" s="1" t="str">
        <f>IF(AY310="","",'Cost and Benefit Parameters'!$N$32)</f>
        <v/>
      </c>
      <c r="BD333" s="1" t="str">
        <f>IF(AZ310="","",'Cost and Benefit Parameters'!$N$32)</f>
        <v/>
      </c>
      <c r="BE333" s="1" t="str">
        <f>IF(BA310="","",'Cost and Benefit Parameters'!$N$32)</f>
        <v/>
      </c>
      <c r="BF333" s="1" t="str">
        <f>IF(BB310="","",'Cost and Benefit Parameters'!$N$32)</f>
        <v/>
      </c>
      <c r="BG333" s="1" t="str">
        <f>IF(BC310="","",'Cost and Benefit Parameters'!$N$32)</f>
        <v/>
      </c>
      <c r="BH333" s="1" t="str">
        <f>IF(BD310="","",'Cost and Benefit Parameters'!$N$32)</f>
        <v/>
      </c>
      <c r="BI333" s="1" t="str">
        <f>IF(BE310="","",'Cost and Benefit Parameters'!$N$32)</f>
        <v/>
      </c>
      <c r="BJ333" s="1" t="str">
        <f>IF(BF310="","",'Cost and Benefit Parameters'!$N$32)</f>
        <v/>
      </c>
      <c r="BK333" s="1" t="str">
        <f>IF(BG310="","",'Cost and Benefit Parameters'!$N$32)</f>
        <v/>
      </c>
      <c r="BL333" s="1" t="str">
        <f>IF(BH310="","",'Cost and Benefit Parameters'!$N$32)</f>
        <v/>
      </c>
      <c r="BM333" s="1" t="str">
        <f>IF(BI310="","",'Cost and Benefit Parameters'!$N$32)</f>
        <v/>
      </c>
      <c r="BN333" s="1" t="str">
        <f>IF(BJ310="","",'Cost and Benefit Parameters'!$N$32)</f>
        <v/>
      </c>
      <c r="BO333" s="1" t="str">
        <f>IF(BK310="","",'Cost and Benefit Parameters'!$N$32)</f>
        <v/>
      </c>
      <c r="BP333" s="1" t="str">
        <f>IF(BL310="","",'Cost and Benefit Parameters'!$N$32)</f>
        <v/>
      </c>
      <c r="BQ333" s="1" t="str">
        <f>IF(BM310="","",'Cost and Benefit Parameters'!$N$32)</f>
        <v/>
      </c>
      <c r="BR333" s="1" t="str">
        <f>IF(BN310="","",'Cost and Benefit Parameters'!$N$32)</f>
        <v/>
      </c>
      <c r="BS333" s="1" t="str">
        <f>IF(BO310="","",'Cost and Benefit Parameters'!$N$32)</f>
        <v/>
      </c>
      <c r="BT333" s="1" t="str">
        <f>IF(BP310="","",'Cost and Benefit Parameters'!$N$32)</f>
        <v/>
      </c>
    </row>
    <row r="334" spans="1:72" x14ac:dyDescent="0.55000000000000004">
      <c r="A334" s="642"/>
      <c r="B334" t="s">
        <v>469</v>
      </c>
      <c r="N334" s="1" t="str">
        <f>IF(J311="","",'Cost and Benefit Parameters'!$N$32)</f>
        <v/>
      </c>
      <c r="O334" s="1" t="str">
        <f>IF(K311="","",'Cost and Benefit Parameters'!$N$32)</f>
        <v/>
      </c>
      <c r="P334" s="1">
        <f>Cohort_CF!P332*Mincers!C$59*(1+'Cost and Benefit Parameters'!$C$41)^P$6</f>
        <v>1810293.3525366061</v>
      </c>
      <c r="Q334" s="1">
        <f>Cohort_CF!Q332*Mincers!D$59*(1+'Cost and Benefit Parameters'!$C$41)^Q$6</f>
        <v>1880518.8214229918</v>
      </c>
      <c r="R334" s="1">
        <f>Cohort_CF!R332*Mincers!E$59*(1+'Cost and Benefit Parameters'!$C$41)^R$6</f>
        <v>1952296.7692319911</v>
      </c>
      <c r="S334" s="1">
        <f>Cohort_CF!S332*Mincers!F$59*(1+'Cost and Benefit Parameters'!$C$41)^S$6</f>
        <v>2025598.7018477537</v>
      </c>
      <c r="T334" s="1">
        <f>Cohort_CF!T332*Mincers!G$59*(1+'Cost and Benefit Parameters'!$C$41)^T$6</f>
        <v>2113243.802922925</v>
      </c>
      <c r="U334" s="1">
        <f>Cohort_CF!U332*Mincers!H$59*(1+'Cost and Benefit Parameters'!$C$41)^U$6</f>
        <v>2188645.6252905908</v>
      </c>
      <c r="V334" s="1">
        <f>Cohort_CF!V332*Mincers!I$59*(1+'Cost and Benefit Parameters'!$C$41)^V$6</f>
        <v>2265378.1957085952</v>
      </c>
      <c r="W334" s="1">
        <f>Cohort_CF!W332*Mincers!J$59*(1+'Cost and Benefit Parameters'!$C$41)^W$6</f>
        <v>2343394.504285444</v>
      </c>
      <c r="X334" s="1">
        <f>Cohort_CF!X332*Mincers!K$59*(1+'Cost and Benefit Parameters'!$C$41)^X$6</f>
        <v>2422643.5580169722</v>
      </c>
      <c r="Y334" s="1">
        <f>Cohort_CF!Y332*Mincers!L$59*(1+'Cost and Benefit Parameters'!$C$41)^Y$6</f>
        <v>2503070.368063896</v>
      </c>
      <c r="Z334" s="1">
        <f>Cohort_CF!Z332*Mincers!M$59*(1+'Cost and Benefit Parameters'!$C$41)^Z$6</f>
        <v>2584615.9487794861</v>
      </c>
      <c r="AA334" s="1">
        <f>Cohort_CF!AA332*Mincers!N$59*(1+'Cost and Benefit Parameters'!$C$41)^AA$6</f>
        <v>2667217.3288881085</v>
      </c>
      <c r="AB334" s="1">
        <f>Cohort_CF!AB332*Mincers!O$59*(1+'Cost and Benefit Parameters'!$C$41)^AB$6</f>
        <v>2750807.5751770046</v>
      </c>
      <c r="AC334" s="1">
        <f>Cohort_CF!AC332*Mincers!P$59*(1+'Cost and Benefit Parameters'!$C$41)^AC$6</f>
        <v>2835315.8290223144</v>
      </c>
      <c r="AD334" s="1">
        <f>Cohort_CF!AD332*Mincers!Q$59*(1+'Cost and Benefit Parameters'!$C$41)^AD$6</f>
        <v>2920667.3560257303</v>
      </c>
      <c r="AE334" s="1">
        <f>Cohort_CF!AE332*Mincers!R$59*(1+'Cost and Benefit Parameters'!$C$41)^AE$6</f>
        <v>3006783.6089914101</v>
      </c>
      <c r="AF334" s="1">
        <f>Cohort_CF!AF332*Mincers!S$59*(1+'Cost and Benefit Parameters'!$C$41)^AF$6</f>
        <v>3093582.304422542</v>
      </c>
      <c r="AG334" s="1">
        <f>Cohort_CF!AG332*Mincers!T$59*(1+'Cost and Benefit Parameters'!$C$41)^AG$6</f>
        <v>3180977.5126653844</v>
      </c>
      <c r="AH334" s="1">
        <f>Cohort_CF!AH332*Mincers!U$59*(1+'Cost and Benefit Parameters'!$C$41)^AH$6</f>
        <v>3268879.7617737399</v>
      </c>
      <c r="AI334" s="1">
        <f>Cohort_CF!AI332*Mincers!V$59*(1+'Cost and Benefit Parameters'!$C$41)^AI$6</f>
        <v>3357196.1551109604</v>
      </c>
      <c r="AJ334" s="1">
        <f>Cohort_CF!AJ332*Mincers!W$59*(1+'Cost and Benefit Parameters'!$C$41)^AJ$6</f>
        <v>3445830.5026482916</v>
      </c>
      <c r="AK334" s="1">
        <f>Cohort_CF!AK332*Mincers!X$59*(1+'Cost and Benefit Parameters'!$C$41)^AK$6</f>
        <v>3534683.4658592246</v>
      </c>
      <c r="AL334" s="1">
        <f>Cohort_CF!AL332*Mincers!Y$59*(1+'Cost and Benefit Parameters'!$C$41)^AL$6</f>
        <v>3623652.7160484977</v>
      </c>
      <c r="AM334" s="1">
        <f>Cohort_CF!AM332*Mincers!Z$59*(1+'Cost and Benefit Parameters'!$C$41)^AM$6</f>
        <v>3712633.1058936007</v>
      </c>
      <c r="AN334" s="1">
        <f>Cohort_CF!AN332*Mincers!AA$59*(1+'Cost and Benefit Parameters'!$C$41)^AN$6</f>
        <v>3801516.853914029</v>
      </c>
      <c r="AO334" s="1">
        <f>Cohort_CF!AO332*Mincers!AB$59*(1+'Cost and Benefit Parameters'!$C$41)^AO$6</f>
        <v>3890193.7415216374</v>
      </c>
      <c r="AP334" s="1">
        <f>Cohort_CF!AP332*Mincers!AC$59*(1+'Cost and Benefit Parameters'!$C$41)^AP$6</f>
        <v>3978551.3222435452</v>
      </c>
      <c r="AQ334" s="1">
        <f>Cohort_CF!AQ332*Mincers!AD$59*(1+'Cost and Benefit Parameters'!$C$41)^AQ$6</f>
        <v>4066475.1426469707</v>
      </c>
      <c r="AR334" s="1">
        <f>Cohort_CF!AR332*Mincers!AE$59*(1+'Cost and Benefit Parameters'!$C$41)^AR$6</f>
        <v>4153848.974435084</v>
      </c>
      <c r="AS334" s="1">
        <f>Cohort_CF!AS332*Mincers!AF$59*(1+'Cost and Benefit Parameters'!$C$41)^AS$6</f>
        <v>4240555.0571228275</v>
      </c>
      <c r="AT334" s="1">
        <f>Cohort_CF!AT332*Mincers!AG$59*(1+'Cost and Benefit Parameters'!$C$41)^AT$6</f>
        <v>4326474.3506440632</v>
      </c>
      <c r="AU334" s="1">
        <f>Cohort_CF!AU332*Mincers!AH$59*(1+'Cost and Benefit Parameters'!$C$41)^AU$6</f>
        <v>4411486.7971845558</v>
      </c>
      <c r="AV334" s="1">
        <f>Cohort_CF!AV332*Mincers!AI$59*(1+'Cost and Benefit Parameters'!$C$41)^AV$6</f>
        <v>4495471.5914817844</v>
      </c>
      <c r="AW334" s="1">
        <f>Cohort_CF!AW332*Mincers!AJ$59*(1+'Cost and Benefit Parameters'!$C$41)^AW$6</f>
        <v>4578307.4587805877</v>
      </c>
      <c r="AX334" s="1">
        <f>Cohort_CF!AX332*Mincers!AK$59*(1+'Cost and Benefit Parameters'!$C$41)^AX$6</f>
        <v>4659872.9395854315</v>
      </c>
      <c r="AY334" s="1">
        <f>Cohort_CF!AY332*Mincers!AL$59*(1+'Cost and Benefit Parameters'!$C$41)^AY$6</f>
        <v>4740046.6803044435</v>
      </c>
      <c r="AZ334" s="1">
        <f>Cohort_CF!AZ332*Mincers!AM$59*(1+'Cost and Benefit Parameters'!$C$41)^AZ$6</f>
        <v>4818707.7288383869</v>
      </c>
      <c r="BA334" s="1">
        <f>Cohort_CF!BA332*Mincers!AN$59*(1+'Cost and Benefit Parameters'!$C$41)^BA$6</f>
        <v>4895735.8341300115</v>
      </c>
      <c r="BB334" s="1">
        <f>Cohort_CF!BB332*Mincers!AO$59*(1+'Cost and Benefit Parameters'!$C$41)^BB$6</f>
        <v>4971011.7486546496</v>
      </c>
      <c r="BC334" s="1">
        <f>Cohort_CF!BC332*Mincers!AP$59*(1+'Cost and Benefit Parameters'!$C$41)^BC$6</f>
        <v>5044417.5328040347</v>
      </c>
      <c r="BD334" s="1" t="str">
        <f>IF(AZ311="","",'Cost and Benefit Parameters'!$N$32)</f>
        <v/>
      </c>
      <c r="BE334" s="1" t="str">
        <f>IF(BA311="","",'Cost and Benefit Parameters'!$N$32)</f>
        <v/>
      </c>
      <c r="BF334" s="1" t="str">
        <f>IF(BB311="","",'Cost and Benefit Parameters'!$N$32)</f>
        <v/>
      </c>
      <c r="BG334" s="1" t="str">
        <f>IF(BC311="","",'Cost and Benefit Parameters'!$N$32)</f>
        <v/>
      </c>
      <c r="BH334" s="1" t="str">
        <f>IF(BD311="","",'Cost and Benefit Parameters'!$N$32)</f>
        <v/>
      </c>
      <c r="BI334" s="1" t="str">
        <f>IF(BE311="","",'Cost and Benefit Parameters'!$N$32)</f>
        <v/>
      </c>
      <c r="BJ334" s="1" t="str">
        <f>IF(BF311="","",'Cost and Benefit Parameters'!$N$32)</f>
        <v/>
      </c>
      <c r="BK334" s="1" t="str">
        <f>IF(BG311="","",'Cost and Benefit Parameters'!$N$32)</f>
        <v/>
      </c>
      <c r="BL334" s="1" t="str">
        <f>IF(BH311="","",'Cost and Benefit Parameters'!$N$32)</f>
        <v/>
      </c>
      <c r="BM334" s="1" t="str">
        <f>IF(BI311="","",'Cost and Benefit Parameters'!$N$32)</f>
        <v/>
      </c>
      <c r="BN334" s="1" t="str">
        <f>IF(BJ311="","",'Cost and Benefit Parameters'!$N$32)</f>
        <v/>
      </c>
      <c r="BO334" s="1" t="str">
        <f>IF(BK311="","",'Cost and Benefit Parameters'!$N$32)</f>
        <v/>
      </c>
      <c r="BP334" s="1" t="str">
        <f>IF(BL311="","",'Cost and Benefit Parameters'!$N$32)</f>
        <v/>
      </c>
      <c r="BQ334" s="1" t="str">
        <f>IF(BM311="","",'Cost and Benefit Parameters'!$N$32)</f>
        <v/>
      </c>
      <c r="BR334" s="1" t="str">
        <f>IF(BN311="","",'Cost and Benefit Parameters'!$N$32)</f>
        <v/>
      </c>
      <c r="BS334" s="1" t="str">
        <f>IF(BO311="","",'Cost and Benefit Parameters'!$N$32)</f>
        <v/>
      </c>
      <c r="BT334" s="1" t="str">
        <f>IF(BP311="","",'Cost and Benefit Parameters'!$N$32)</f>
        <v/>
      </c>
    </row>
    <row r="335" spans="1:72" x14ac:dyDescent="0.55000000000000004">
      <c r="A335" s="642"/>
      <c r="B335" t="s">
        <v>470</v>
      </c>
      <c r="N335" s="1" t="str">
        <f>IF(J312="","",'Cost and Benefit Parameters'!$N$32)</f>
        <v/>
      </c>
      <c r="O335" s="1" t="str">
        <f>IF(K312="","",'Cost and Benefit Parameters'!$N$32)</f>
        <v/>
      </c>
      <c r="P335" s="1" t="str">
        <f>IF(L312="","",'Cost and Benefit Parameters'!$N$32)</f>
        <v/>
      </c>
      <c r="Q335" s="1">
        <f>Cohort_CF!Q333*Mincers!C$59*(1+'Cost and Benefit Parameters'!$C$41)^Q$6</f>
        <v>1864602.1531127044</v>
      </c>
      <c r="R335" s="1">
        <f>Cohort_CF!R333*Mincers!D$59*(1+'Cost and Benefit Parameters'!$C$41)^R$6</f>
        <v>1936934.3860656812</v>
      </c>
      <c r="S335" s="1">
        <f>Cohort_CF!S333*Mincers!E$59*(1+'Cost and Benefit Parameters'!$C$41)^S$6</f>
        <v>2010865.6723089507</v>
      </c>
      <c r="T335" s="1">
        <f>Cohort_CF!T333*Mincers!F$59*(1+'Cost and Benefit Parameters'!$C$41)^T$6</f>
        <v>2086366.6629031866</v>
      </c>
      <c r="U335" s="1">
        <f>Cohort_CF!U333*Mincers!G$59*(1+'Cost and Benefit Parameters'!$C$41)^U$6</f>
        <v>2176641.1170106125</v>
      </c>
      <c r="V335" s="1">
        <f>Cohort_CF!V333*Mincers!H$59*(1+'Cost and Benefit Parameters'!$C$41)^V$6</f>
        <v>2254304.9940493084</v>
      </c>
      <c r="W335" s="1">
        <f>Cohort_CF!W333*Mincers!I$59*(1+'Cost and Benefit Parameters'!$C$41)^W$6</f>
        <v>2333339.5415798528</v>
      </c>
      <c r="X335" s="1">
        <f>Cohort_CF!X333*Mincers!J$59*(1+'Cost and Benefit Parameters'!$C$41)^X$6</f>
        <v>2413696.339414007</v>
      </c>
      <c r="Y335" s="1">
        <f>Cohort_CF!Y333*Mincers!K$59*(1+'Cost and Benefit Parameters'!$C$41)^Y$6</f>
        <v>2495322.864757481</v>
      </c>
      <c r="Z335" s="1">
        <f>Cohort_CF!Z333*Mincers!L$59*(1+'Cost and Benefit Parameters'!$C$41)^Z$6</f>
        <v>2578162.479105813</v>
      </c>
      <c r="AA335" s="1">
        <f>Cohort_CF!AA333*Mincers!M$59*(1+'Cost and Benefit Parameters'!$C$41)^AA$6</f>
        <v>2662154.4272428704</v>
      </c>
      <c r="AB335" s="1">
        <f>Cohort_CF!AB333*Mincers!N$59*(1+'Cost and Benefit Parameters'!$C$41)^AB$6</f>
        <v>2747233.8487547524</v>
      </c>
      <c r="AC335" s="1">
        <f>Cohort_CF!AC333*Mincers!O$59*(1+'Cost and Benefit Parameters'!$C$41)^AC$6</f>
        <v>2833331.802432315</v>
      </c>
      <c r="AD335" s="1">
        <f>Cohort_CF!AD333*Mincers!P$59*(1+'Cost and Benefit Parameters'!$C$41)^AD$6</f>
        <v>2920375.3038929836</v>
      </c>
      <c r="AE335" s="1">
        <f>Cohort_CF!AE333*Mincers!Q$59*(1+'Cost and Benefit Parameters'!$C$41)^AE$6</f>
        <v>3008287.3767065024</v>
      </c>
      <c r="AF335" s="1">
        <f>Cohort_CF!AF333*Mincers!R$59*(1+'Cost and Benefit Parameters'!$C$41)^AF$6</f>
        <v>3096987.1172611527</v>
      </c>
      <c r="AG335" s="1">
        <f>Cohort_CF!AG333*Mincers!S$59*(1+'Cost and Benefit Parameters'!$C$41)^AG$6</f>
        <v>3186389.7735552182</v>
      </c>
      <c r="AH335" s="1">
        <f>Cohort_CF!AH333*Mincers!T$59*(1+'Cost and Benefit Parameters'!$C$41)^AH$6</f>
        <v>3276406.8380453461</v>
      </c>
      <c r="AI335" s="1">
        <f>Cohort_CF!AI333*Mincers!U$59*(1+'Cost and Benefit Parameters'!$C$41)^AI$6</f>
        <v>3366946.1546269516</v>
      </c>
      <c r="AJ335" s="1">
        <f>Cohort_CF!AJ333*Mincers!V$59*(1+'Cost and Benefit Parameters'!$C$41)^AJ$6</f>
        <v>3457912.0397642893</v>
      </c>
      <c r="AK335" s="1">
        <f>Cohort_CF!AK333*Mincers!W$59*(1+'Cost and Benefit Parameters'!$C$41)^AK$6</f>
        <v>3549205.4177277409</v>
      </c>
      <c r="AL335" s="1">
        <f>Cohort_CF!AL333*Mincers!X$59*(1+'Cost and Benefit Parameters'!$C$41)^AL$6</f>
        <v>3640723.9698350006</v>
      </c>
      <c r="AM335" s="1">
        <f>Cohort_CF!AM333*Mincers!Y$59*(1+'Cost and Benefit Parameters'!$C$41)^AM$6</f>
        <v>3732362.2975299526</v>
      </c>
      <c r="AN335" s="1">
        <f>Cohort_CF!AN333*Mincers!Z$59*(1+'Cost and Benefit Parameters'!$C$41)^AN$6</f>
        <v>3824012.0990704084</v>
      </c>
      <c r="AO335" s="1">
        <f>Cohort_CF!AO333*Mincers!AA$59*(1+'Cost and Benefit Parameters'!$C$41)^AO$6</f>
        <v>3915562.3595314506</v>
      </c>
      <c r="AP335" s="1">
        <f>Cohort_CF!AP333*Mincers!AB$59*(1+'Cost and Benefit Parameters'!$C$41)^AP$6</f>
        <v>4006899.5537672862</v>
      </c>
      <c r="AQ335" s="1">
        <f>Cohort_CF!AQ333*Mincers!AC$59*(1+'Cost and Benefit Parameters'!$C$41)^AQ$6</f>
        <v>4097907.8619108512</v>
      </c>
      <c r="AR335" s="1">
        <f>Cohort_CF!AR333*Mincers!AD$59*(1+'Cost and Benefit Parameters'!$C$41)^AR$6</f>
        <v>4188469.3969263798</v>
      </c>
      <c r="AS335" s="1">
        <f>Cohort_CF!AS333*Mincers!AE$59*(1+'Cost and Benefit Parameters'!$C$41)^AS$6</f>
        <v>4278464.4436681373</v>
      </c>
      <c r="AT335" s="1">
        <f>Cohort_CF!AT333*Mincers!AF$59*(1+'Cost and Benefit Parameters'!$C$41)^AT$6</f>
        <v>4367771.7088365108</v>
      </c>
      <c r="AU335" s="1">
        <f>Cohort_CF!AU333*Mincers!AG$59*(1+'Cost and Benefit Parameters'!$C$41)^AU$6</f>
        <v>4456268.581163385</v>
      </c>
      <c r="AV335" s="1">
        <f>Cohort_CF!AV333*Mincers!AH$59*(1+'Cost and Benefit Parameters'!$C$41)^AV$6</f>
        <v>4543831.4011000935</v>
      </c>
      <c r="AW335" s="1">
        <f>Cohort_CF!AW333*Mincers!AI$59*(1+'Cost and Benefit Parameters'!$C$41)^AW$6</f>
        <v>4630335.7392262379</v>
      </c>
      <c r="AX335" s="1">
        <f>Cohort_CF!AX333*Mincers!AJ$59*(1+'Cost and Benefit Parameters'!$C$41)^AX$6</f>
        <v>4715656.6825440051</v>
      </c>
      <c r="AY335" s="1">
        <f>Cohort_CF!AY333*Mincers!AK$59*(1+'Cost and Benefit Parameters'!$C$41)^AY$6</f>
        <v>4799669.1277729943</v>
      </c>
      <c r="AZ335" s="1">
        <f>Cohort_CF!AZ333*Mincers!AL$59*(1+'Cost and Benefit Parameters'!$C$41)^AZ$6</f>
        <v>4882248.0807135766</v>
      </c>
      <c r="BA335" s="1">
        <f>Cohort_CF!BA333*Mincers!AM$59*(1+'Cost and Benefit Parameters'!$C$41)^BA$6</f>
        <v>4963268.9607035397</v>
      </c>
      <c r="BB335" s="1">
        <f>Cohort_CF!BB333*Mincers!AN$59*(1+'Cost and Benefit Parameters'!$C$41)^BB$6</f>
        <v>5042607.9091539113</v>
      </c>
      <c r="BC335" s="1">
        <f>Cohort_CF!BC333*Mincers!AO$59*(1+'Cost and Benefit Parameters'!$C$41)^BC$6</f>
        <v>5120142.1011142889</v>
      </c>
      <c r="BD335" s="1">
        <f>Cohort_CF!BD333*Mincers!AP$59*(1+'Cost and Benefit Parameters'!$C$41)^BD$6</f>
        <v>5195750.0587881561</v>
      </c>
      <c r="BE335" s="1" t="str">
        <f>IF(BA312="","",'Cost and Benefit Parameters'!$N$32)</f>
        <v/>
      </c>
      <c r="BF335" s="1" t="str">
        <f>IF(BB312="","",'Cost and Benefit Parameters'!$N$32)</f>
        <v/>
      </c>
      <c r="BG335" s="1" t="str">
        <f>IF(BC312="","",'Cost and Benefit Parameters'!$N$32)</f>
        <v/>
      </c>
      <c r="BH335" s="1" t="str">
        <f>IF(BD312="","",'Cost and Benefit Parameters'!$N$32)</f>
        <v/>
      </c>
      <c r="BI335" s="1" t="str">
        <f>IF(BE312="","",'Cost and Benefit Parameters'!$N$32)</f>
        <v/>
      </c>
      <c r="BJ335" s="1" t="str">
        <f>IF(BF312="","",'Cost and Benefit Parameters'!$N$32)</f>
        <v/>
      </c>
      <c r="BK335" s="1" t="str">
        <f>IF(BG312="","",'Cost and Benefit Parameters'!$N$32)</f>
        <v/>
      </c>
      <c r="BL335" s="1" t="str">
        <f>IF(BH312="","",'Cost and Benefit Parameters'!$N$32)</f>
        <v/>
      </c>
      <c r="BM335" s="1" t="str">
        <f>IF(BI312="","",'Cost and Benefit Parameters'!$N$32)</f>
        <v/>
      </c>
      <c r="BN335" s="1" t="str">
        <f>IF(BJ312="","",'Cost and Benefit Parameters'!$N$32)</f>
        <v/>
      </c>
      <c r="BO335" s="1" t="str">
        <f>IF(BK312="","",'Cost and Benefit Parameters'!$N$32)</f>
        <v/>
      </c>
      <c r="BP335" s="1" t="str">
        <f>IF(BL312="","",'Cost and Benefit Parameters'!$N$32)</f>
        <v/>
      </c>
      <c r="BQ335" s="1" t="str">
        <f>IF(BM312="","",'Cost and Benefit Parameters'!$N$32)</f>
        <v/>
      </c>
      <c r="BR335" s="1" t="str">
        <f>IF(BN312="","",'Cost and Benefit Parameters'!$N$32)</f>
        <v/>
      </c>
      <c r="BS335" s="1" t="str">
        <f>IF(BO312="","",'Cost and Benefit Parameters'!$N$32)</f>
        <v/>
      </c>
      <c r="BT335" s="1" t="str">
        <f>IF(BP312="","",'Cost and Benefit Parameters'!$N$32)</f>
        <v/>
      </c>
    </row>
    <row r="336" spans="1:72" x14ac:dyDescent="0.55000000000000004">
      <c r="A336" s="642"/>
      <c r="B336" t="s">
        <v>471</v>
      </c>
      <c r="N336" s="1" t="str">
        <f>IF(J313="","",'Cost and Benefit Parameters'!$N$32)</f>
        <v/>
      </c>
      <c r="O336" s="1" t="str">
        <f>IF(K313="","",'Cost and Benefit Parameters'!$N$32)</f>
        <v/>
      </c>
      <c r="P336" s="1" t="str">
        <f>IF(L313="","",'Cost and Benefit Parameters'!$N$32)</f>
        <v/>
      </c>
      <c r="Q336" s="1" t="str">
        <f>IF(M313="","",'Cost and Benefit Parameters'!$N$32)</f>
        <v/>
      </c>
      <c r="R336" s="1">
        <f>Cohort_CF!R334*Mincers!C$59*(1+'Cost and Benefit Parameters'!$C$41)^R$6</f>
        <v>1920540.2177060854</v>
      </c>
      <c r="S336" s="1">
        <f>Cohort_CF!S334*Mincers!D$59*(1+'Cost and Benefit Parameters'!$C$41)^S$6</f>
        <v>1995042.4176476516</v>
      </c>
      <c r="T336" s="1">
        <f>Cohort_CF!T334*Mincers!E$59*(1+'Cost and Benefit Parameters'!$C$41)^T$6</f>
        <v>2071191.6424782195</v>
      </c>
      <c r="U336" s="1">
        <f>Cohort_CF!U334*Mincers!F$59*(1+'Cost and Benefit Parameters'!$C$41)^U$6</f>
        <v>2148957.6627902822</v>
      </c>
      <c r="V336" s="1">
        <f>Cohort_CF!V334*Mincers!G$59*(1+'Cost and Benefit Parameters'!$C$41)^V$6</f>
        <v>2241940.3505209307</v>
      </c>
      <c r="W336" s="1">
        <f>Cohort_CF!W334*Mincers!H$59*(1+'Cost and Benefit Parameters'!$C$41)^W$6</f>
        <v>2321934.1438707877</v>
      </c>
      <c r="X336" s="1">
        <f>Cohort_CF!X334*Mincers!I$59*(1+'Cost and Benefit Parameters'!$C$41)^X$6</f>
        <v>2403339.7278272486</v>
      </c>
      <c r="Y336" s="1">
        <f>Cohort_CF!Y334*Mincers!J$59*(1+'Cost and Benefit Parameters'!$C$41)^Y$6</f>
        <v>2486107.2295964272</v>
      </c>
      <c r="Z336" s="1">
        <f>Cohort_CF!Z334*Mincers!K$59*(1+'Cost and Benefit Parameters'!$C$41)^Z$6</f>
        <v>2570182.5507002054</v>
      </c>
      <c r="AA336" s="1">
        <f>Cohort_CF!AA334*Mincers!L$59*(1+'Cost and Benefit Parameters'!$C$41)^AA$6</f>
        <v>2655507.3534789872</v>
      </c>
      <c r="AB336" s="1">
        <f>Cohort_CF!AB334*Mincers!M$59*(1+'Cost and Benefit Parameters'!$C$41)^AB$6</f>
        <v>2742019.060060157</v>
      </c>
      <c r="AC336" s="1">
        <f>Cohort_CF!AC334*Mincers!N$59*(1+'Cost and Benefit Parameters'!$C$41)^AC$6</f>
        <v>2829650.864217395</v>
      </c>
      <c r="AD336" s="1">
        <f>Cohort_CF!AD334*Mincers!O$59*(1+'Cost and Benefit Parameters'!$C$41)^AD$6</f>
        <v>2918331.756505284</v>
      </c>
      <c r="AE336" s="1">
        <f>Cohort_CF!AE334*Mincers!P$59*(1+'Cost and Benefit Parameters'!$C$41)^AE$6</f>
        <v>3007986.5630097729</v>
      </c>
      <c r="AF336" s="1">
        <f>Cohort_CF!AF334*Mincers!Q$59*(1+'Cost and Benefit Parameters'!$C$41)^AF$6</f>
        <v>3098535.9980076975</v>
      </c>
      <c r="AG336" s="1">
        <f>Cohort_CF!AG334*Mincers!R$59*(1+'Cost and Benefit Parameters'!$C$41)^AG$6</f>
        <v>3189896.7307789871</v>
      </c>
      <c r="AH336" s="1">
        <f>Cohort_CF!AH334*Mincers!S$59*(1+'Cost and Benefit Parameters'!$C$41)^AH$6</f>
        <v>3281981.4667618745</v>
      </c>
      <c r="AI336" s="1">
        <f>Cohort_CF!AI334*Mincers!T$59*(1+'Cost and Benefit Parameters'!$C$41)^AI$6</f>
        <v>3374699.043186706</v>
      </c>
      <c r="AJ336" s="1">
        <f>Cohort_CF!AJ334*Mincers!U$59*(1+'Cost and Benefit Parameters'!$C$41)^AJ$6</f>
        <v>3467954.5392657602</v>
      </c>
      <c r="AK336" s="1">
        <f>Cohort_CF!AK334*Mincers!V$59*(1+'Cost and Benefit Parameters'!$C$41)^AK$6</f>
        <v>3561649.4009572184</v>
      </c>
      <c r="AL336" s="1">
        <f>Cohort_CF!AL334*Mincers!W$59*(1+'Cost and Benefit Parameters'!$C$41)^AL$6</f>
        <v>3655681.5802595722</v>
      </c>
      <c r="AM336" s="1">
        <f>Cohort_CF!AM334*Mincers!X$59*(1+'Cost and Benefit Parameters'!$C$41)^AM$6</f>
        <v>3749945.6889300509</v>
      </c>
      <c r="AN336" s="1">
        <f>Cohort_CF!AN334*Mincers!Y$59*(1+'Cost and Benefit Parameters'!$C$41)^AN$6</f>
        <v>3844333.1664558509</v>
      </c>
      <c r="AO336" s="1">
        <f>Cohort_CF!AO334*Mincers!Z$59*(1+'Cost and Benefit Parameters'!$C$41)^AO$6</f>
        <v>3938732.4620425212</v>
      </c>
      <c r="AP336" s="1">
        <f>Cohort_CF!AP334*Mincers!AA$59*(1+'Cost and Benefit Parameters'!$C$41)^AP$6</f>
        <v>4033029.2303173938</v>
      </c>
      <c r="AQ336" s="1">
        <f>Cohort_CF!AQ334*Mincers!AB$59*(1+'Cost and Benefit Parameters'!$C$41)^AQ$6</f>
        <v>4127106.5403803042</v>
      </c>
      <c r="AR336" s="1">
        <f>Cohort_CF!AR334*Mincers!AC$59*(1+'Cost and Benefit Parameters'!$C$41)^AR$6</f>
        <v>4220845.0977681763</v>
      </c>
      <c r="AS336" s="1">
        <f>Cohort_CF!AS334*Mincers!AD$59*(1+'Cost and Benefit Parameters'!$C$41)^AS$6</f>
        <v>4314123.4788341718</v>
      </c>
      <c r="AT336" s="1">
        <f>Cohort_CF!AT334*Mincers!AE$59*(1+'Cost and Benefit Parameters'!$C$41)^AT$6</f>
        <v>4406818.3769781804</v>
      </c>
      <c r="AU336" s="1">
        <f>Cohort_CF!AU334*Mincers!AF$59*(1+'Cost and Benefit Parameters'!$C$41)^AU$6</f>
        <v>4498804.8601016067</v>
      </c>
      <c r="AV336" s="1">
        <f>Cohort_CF!AV334*Mincers!AG$59*(1+'Cost and Benefit Parameters'!$C$41)^AV$6</f>
        <v>4589956.6385982865</v>
      </c>
      <c r="AW336" s="1">
        <f>Cohort_CF!AW334*Mincers!AH$59*(1+'Cost and Benefit Parameters'!$C$41)^AW$6</f>
        <v>4680146.3431330957</v>
      </c>
      <c r="AX336" s="1">
        <f>Cohort_CF!AX334*Mincers!AI$59*(1+'Cost and Benefit Parameters'!$C$41)^AX$6</f>
        <v>4769245.811403024</v>
      </c>
      <c r="AY336" s="1">
        <f>Cohort_CF!AY334*Mincers!AJ$59*(1+'Cost and Benefit Parameters'!$C$41)^AY$6</f>
        <v>4857126.3830203256</v>
      </c>
      <c r="AZ336" s="1">
        <f>Cohort_CF!AZ334*Mincers!AK$59*(1+'Cost and Benefit Parameters'!$C$41)^AZ$6</f>
        <v>4943659.2016061842</v>
      </c>
      <c r="BA336" s="1">
        <f>Cohort_CF!BA334*Mincers!AL$59*(1+'Cost and Benefit Parameters'!$C$41)^BA$6</f>
        <v>5028715.5231349841</v>
      </c>
      <c r="BB336" s="1">
        <f>Cohort_CF!BB334*Mincers!AM$59*(1+'Cost and Benefit Parameters'!$C$41)^BB$6</f>
        <v>5112167.0295246448</v>
      </c>
      <c r="BC336" s="1">
        <f>Cohort_CF!BC334*Mincers!AN$59*(1+'Cost and Benefit Parameters'!$C$41)^BC$6</f>
        <v>5193886.1464285273</v>
      </c>
      <c r="BD336" s="1">
        <f>Cohort_CF!BD334*Mincers!AO$59*(1+'Cost and Benefit Parameters'!$C$41)^BD$6</f>
        <v>5273746.3641477181</v>
      </c>
      <c r="BE336" s="1">
        <f>Cohort_CF!BE334*Mincers!AP$59*(1+'Cost and Benefit Parameters'!$C$41)^BE$6</f>
        <v>5351622.5605518008</v>
      </c>
      <c r="BF336" s="1" t="str">
        <f>IF(BB313="","",'Cost and Benefit Parameters'!$N$32)</f>
        <v/>
      </c>
      <c r="BG336" s="1" t="str">
        <f>IF(BC313="","",'Cost and Benefit Parameters'!$N$32)</f>
        <v/>
      </c>
      <c r="BH336" s="1" t="str">
        <f>IF(BD313="","",'Cost and Benefit Parameters'!$N$32)</f>
        <v/>
      </c>
      <c r="BI336" s="1" t="str">
        <f>IF(BE313="","",'Cost and Benefit Parameters'!$N$32)</f>
        <v/>
      </c>
      <c r="BJ336" s="1" t="str">
        <f>IF(BF313="","",'Cost and Benefit Parameters'!$N$32)</f>
        <v/>
      </c>
      <c r="BK336" s="1" t="str">
        <f>IF(BG313="","",'Cost and Benefit Parameters'!$N$32)</f>
        <v/>
      </c>
      <c r="BL336" s="1" t="str">
        <f>IF(BH313="","",'Cost and Benefit Parameters'!$N$32)</f>
        <v/>
      </c>
      <c r="BM336" s="1" t="str">
        <f>IF(BI313="","",'Cost and Benefit Parameters'!$N$32)</f>
        <v/>
      </c>
      <c r="BN336" s="1" t="str">
        <f>IF(BJ313="","",'Cost and Benefit Parameters'!$N$32)</f>
        <v/>
      </c>
      <c r="BO336" s="1" t="str">
        <f>IF(BK313="","",'Cost and Benefit Parameters'!$N$32)</f>
        <v/>
      </c>
      <c r="BP336" s="1" t="str">
        <f>IF(BL313="","",'Cost and Benefit Parameters'!$N$32)</f>
        <v/>
      </c>
      <c r="BQ336" s="1" t="str">
        <f>IF(BM313="","",'Cost and Benefit Parameters'!$N$32)</f>
        <v/>
      </c>
      <c r="BR336" s="1" t="str">
        <f>IF(BN313="","",'Cost and Benefit Parameters'!$N$32)</f>
        <v/>
      </c>
      <c r="BS336" s="1" t="str">
        <f>IF(BO313="","",'Cost and Benefit Parameters'!$N$32)</f>
        <v/>
      </c>
      <c r="BT336" s="1" t="str">
        <f>IF(BP313="","",'Cost and Benefit Parameters'!$N$32)</f>
        <v/>
      </c>
    </row>
    <row r="337" spans="1:72" x14ac:dyDescent="0.55000000000000004">
      <c r="A337" s="642"/>
      <c r="B337" t="s">
        <v>472</v>
      </c>
      <c r="N337" s="1" t="str">
        <f>IF(J314="","",'Cost and Benefit Parameters'!$N$32)</f>
        <v/>
      </c>
      <c r="O337" s="1" t="str">
        <f>IF(K314="","",'Cost and Benefit Parameters'!$N$32)</f>
        <v/>
      </c>
      <c r="P337" s="1" t="str">
        <f>IF(L314="","",'Cost and Benefit Parameters'!$N$32)</f>
        <v/>
      </c>
      <c r="Q337" s="1" t="str">
        <f>IF(M314="","",'Cost and Benefit Parameters'!$N$32)</f>
        <v/>
      </c>
      <c r="R337" s="1" t="str">
        <f>IF(N314="","",'Cost and Benefit Parameters'!$N$32)</f>
        <v/>
      </c>
      <c r="S337" s="1">
        <f>Cohort_CF!S335*Mincers!C$59*(1+'Cost and Benefit Parameters'!$C$41)^S$6</f>
        <v>1978156.4242372678</v>
      </c>
      <c r="T337" s="1">
        <f>Cohort_CF!T335*Mincers!D$59*(1+'Cost and Benefit Parameters'!$C$41)^T$6</f>
        <v>2054893.6901770814</v>
      </c>
      <c r="U337" s="1">
        <f>Cohort_CF!U335*Mincers!E$59*(1+'Cost and Benefit Parameters'!$C$41)^U$6</f>
        <v>2133327.3917525662</v>
      </c>
      <c r="V337" s="1">
        <f>Cohort_CF!V335*Mincers!F$59*(1+'Cost and Benefit Parameters'!$C$41)^V$6</f>
        <v>2213426.3926739902</v>
      </c>
      <c r="W337" s="1">
        <f>Cohort_CF!W335*Mincers!G$59*(1+'Cost and Benefit Parameters'!$C$41)^W$6</f>
        <v>2309198.5610365588</v>
      </c>
      <c r="X337" s="1">
        <f>Cohort_CF!X335*Mincers!H$59*(1+'Cost and Benefit Parameters'!$C$41)^X$6</f>
        <v>2391592.1681869114</v>
      </c>
      <c r="Y337" s="1">
        <f>Cohort_CF!Y335*Mincers!I$59*(1+'Cost and Benefit Parameters'!$C$41)^Y$6</f>
        <v>2475439.9196620658</v>
      </c>
      <c r="Z337" s="1">
        <f>Cohort_CF!Z335*Mincers!J$59*(1+'Cost and Benefit Parameters'!$C$41)^Z$6</f>
        <v>2560690.4464843203</v>
      </c>
      <c r="AA337" s="1">
        <f>Cohort_CF!AA335*Mincers!K$59*(1+'Cost and Benefit Parameters'!$C$41)^AA$6</f>
        <v>2647288.0272212112</v>
      </c>
      <c r="AB337" s="1">
        <f>Cohort_CF!AB335*Mincers!L$59*(1+'Cost and Benefit Parameters'!$C$41)^AB$6</f>
        <v>2735172.5740833571</v>
      </c>
      <c r="AC337" s="1">
        <f>Cohort_CF!AC335*Mincers!M$59*(1+'Cost and Benefit Parameters'!$C$41)^AC$6</f>
        <v>2824279.6318619619</v>
      </c>
      <c r="AD337" s="1">
        <f>Cohort_CF!AD335*Mincers!N$59*(1+'Cost and Benefit Parameters'!$C$41)^AD$6</f>
        <v>2914540.3901439165</v>
      </c>
      <c r="AE337" s="1">
        <f>Cohort_CF!AE335*Mincers!O$59*(1+'Cost and Benefit Parameters'!$C$41)^AE$6</f>
        <v>3005881.7092004423</v>
      </c>
      <c r="AF337" s="1">
        <f>Cohort_CF!AF335*Mincers!P$59*(1+'Cost and Benefit Parameters'!$C$41)^AF$6</f>
        <v>3098226.1599000664</v>
      </c>
      <c r="AG337" s="1">
        <f>Cohort_CF!AG335*Mincers!Q$59*(1+'Cost and Benefit Parameters'!$C$41)^AG$6</f>
        <v>3191492.0779479281</v>
      </c>
      <c r="AH337" s="1">
        <f>Cohort_CF!AH335*Mincers!R$59*(1+'Cost and Benefit Parameters'!$C$41)^AH$6</f>
        <v>3285593.6327023567</v>
      </c>
      <c r="AI337" s="1">
        <f>Cohort_CF!AI335*Mincers!S$59*(1+'Cost and Benefit Parameters'!$C$41)^AI$6</f>
        <v>3380440.9107647305</v>
      </c>
      <c r="AJ337" s="1">
        <f>Cohort_CF!AJ335*Mincers!T$59*(1+'Cost and Benefit Parameters'!$C$41)^AJ$6</f>
        <v>3475940.0144823072</v>
      </c>
      <c r="AK337" s="1">
        <f>Cohort_CF!AK335*Mincers!U$59*(1+'Cost and Benefit Parameters'!$C$41)^AK$6</f>
        <v>3571993.1754437336</v>
      </c>
      <c r="AL337" s="1">
        <f>Cohort_CF!AL335*Mincers!V$59*(1+'Cost and Benefit Parameters'!$C$41)^AL$6</f>
        <v>3668498.8829859341</v>
      </c>
      <c r="AM337" s="1">
        <f>Cohort_CF!AM335*Mincers!W$59*(1+'Cost and Benefit Parameters'!$C$41)^AM$6</f>
        <v>3765352.0276673599</v>
      </c>
      <c r="AN337" s="1">
        <f>Cohort_CF!AN335*Mincers!X$59*(1+'Cost and Benefit Parameters'!$C$41)^AN$6</f>
        <v>3862444.0595979518</v>
      </c>
      <c r="AO337" s="1">
        <f>Cohort_CF!AO335*Mincers!Y$59*(1+'Cost and Benefit Parameters'!$C$41)^AO$6</f>
        <v>3959663.1614495269</v>
      </c>
      <c r="AP337" s="1">
        <f>Cohort_CF!AP335*Mincers!Z$59*(1+'Cost and Benefit Parameters'!$C$41)^AP$6</f>
        <v>4056894.4359037969</v>
      </c>
      <c r="AQ337" s="1">
        <f>Cohort_CF!AQ335*Mincers!AA$59*(1+'Cost and Benefit Parameters'!$C$41)^AQ$6</f>
        <v>4154020.1072269147</v>
      </c>
      <c r="AR337" s="1">
        <f>Cohort_CF!AR335*Mincers!AB$59*(1+'Cost and Benefit Parameters'!$C$41)^AR$6</f>
        <v>4250919.7365917135</v>
      </c>
      <c r="AS337" s="1">
        <f>Cohort_CF!AS335*Mincers!AC$59*(1+'Cost and Benefit Parameters'!$C$41)^AS$6</f>
        <v>4347470.4507012228</v>
      </c>
      <c r="AT337" s="1">
        <f>Cohort_CF!AT335*Mincers!AD$59*(1+'Cost and Benefit Parameters'!$C$41)^AT$6</f>
        <v>4443547.1831991961</v>
      </c>
      <c r="AU337" s="1">
        <f>Cohort_CF!AU335*Mincers!AE$59*(1+'Cost and Benefit Parameters'!$C$41)^AU$6</f>
        <v>4539022.9282875266</v>
      </c>
      <c r="AV337" s="1">
        <f>Cohort_CF!AV335*Mincers!AF$59*(1+'Cost and Benefit Parameters'!$C$41)^AV$6</f>
        <v>4633769.005904655</v>
      </c>
      <c r="AW337" s="1">
        <f>Cohort_CF!AW335*Mincers!AG$59*(1+'Cost and Benefit Parameters'!$C$41)^AW$6</f>
        <v>4727655.3377562352</v>
      </c>
      <c r="AX337" s="1">
        <f>Cohort_CF!AX335*Mincers!AH$59*(1+'Cost and Benefit Parameters'!$C$41)^AX$6</f>
        <v>4820550.7334270878</v>
      </c>
      <c r="AY337" s="1">
        <f>Cohort_CF!AY335*Mincers!AI$59*(1+'Cost and Benefit Parameters'!$C$41)^AY$6</f>
        <v>4912323.1857451154</v>
      </c>
      <c r="AZ337" s="1">
        <f>Cohort_CF!AZ335*Mincers!AJ$59*(1+'Cost and Benefit Parameters'!$C$41)^AZ$6</f>
        <v>5002840.1745109353</v>
      </c>
      <c r="BA337" s="1">
        <f>Cohort_CF!BA335*Mincers!AK$59*(1+'Cost and Benefit Parameters'!$C$41)^BA$6</f>
        <v>5091968.9776543705</v>
      </c>
      <c r="BB337" s="1">
        <f>Cohort_CF!BB335*Mincers!AL$59*(1+'Cost and Benefit Parameters'!$C$41)^BB$6</f>
        <v>5179576.9888290334</v>
      </c>
      <c r="BC337" s="1">
        <f>Cohort_CF!BC335*Mincers!AM$59*(1+'Cost and Benefit Parameters'!$C$41)^BC$6</f>
        <v>5265532.0404103836</v>
      </c>
      <c r="BD337" s="1">
        <f>Cohort_CF!BD335*Mincers!AN$59*(1+'Cost and Benefit Parameters'!$C$41)^BD$6</f>
        <v>5349702.7308213832</v>
      </c>
      <c r="BE337" s="1">
        <f>Cohort_CF!BE335*Mincers!AO$59*(1+'Cost and Benefit Parameters'!$C$41)^BE$6</f>
        <v>5431958.7550721494</v>
      </c>
      <c r="BF337" s="1">
        <f>Cohort_CF!BF335*Mincers!AP$59*(1+'Cost and Benefit Parameters'!$C$41)^BF$6</f>
        <v>5512171.2373683555</v>
      </c>
      <c r="BG337" s="1" t="str">
        <f>IF(BC314="","",'Cost and Benefit Parameters'!$N$32)</f>
        <v/>
      </c>
      <c r="BH337" s="1" t="str">
        <f>IF(BD314="","",'Cost and Benefit Parameters'!$N$32)</f>
        <v/>
      </c>
      <c r="BI337" s="1" t="str">
        <f>IF(BE314="","",'Cost and Benefit Parameters'!$N$32)</f>
        <v/>
      </c>
      <c r="BJ337" s="1" t="str">
        <f>IF(BF314="","",'Cost and Benefit Parameters'!$N$32)</f>
        <v/>
      </c>
      <c r="BK337" s="1" t="str">
        <f>IF(BG314="","",'Cost and Benefit Parameters'!$N$32)</f>
        <v/>
      </c>
      <c r="BL337" s="1" t="str">
        <f>IF(BH314="","",'Cost and Benefit Parameters'!$N$32)</f>
        <v/>
      </c>
      <c r="BM337" s="1" t="str">
        <f>IF(BI314="","",'Cost and Benefit Parameters'!$N$32)</f>
        <v/>
      </c>
      <c r="BN337" s="1" t="str">
        <f>IF(BJ314="","",'Cost and Benefit Parameters'!$N$32)</f>
        <v/>
      </c>
      <c r="BO337" s="1" t="str">
        <f>IF(BK314="","",'Cost and Benefit Parameters'!$N$32)</f>
        <v/>
      </c>
      <c r="BP337" s="1" t="str">
        <f>IF(BL314="","",'Cost and Benefit Parameters'!$N$32)</f>
        <v/>
      </c>
      <c r="BQ337" s="1" t="str">
        <f>IF(BM314="","",'Cost and Benefit Parameters'!$N$32)</f>
        <v/>
      </c>
      <c r="BR337" s="1" t="str">
        <f>IF(BN314="","",'Cost and Benefit Parameters'!$N$32)</f>
        <v/>
      </c>
      <c r="BS337" s="1" t="str">
        <f>IF(BO314="","",'Cost and Benefit Parameters'!$N$32)</f>
        <v/>
      </c>
      <c r="BT337" s="1" t="str">
        <f>IF(BP314="","",'Cost and Benefit Parameters'!$N$32)</f>
        <v/>
      </c>
    </row>
    <row r="338" spans="1:72" x14ac:dyDescent="0.55000000000000004">
      <c r="A338" s="642"/>
      <c r="B338" t="s">
        <v>473</v>
      </c>
      <c r="N338" s="1" t="str">
        <f>IF(J315="","",'Cost and Benefit Parameters'!$N$32)</f>
        <v/>
      </c>
      <c r="O338" s="1" t="str">
        <f>IF(K315="","",'Cost and Benefit Parameters'!$N$32)</f>
        <v/>
      </c>
      <c r="P338" s="1" t="str">
        <f>IF(L315="","",'Cost and Benefit Parameters'!$N$32)</f>
        <v/>
      </c>
      <c r="Q338" s="1" t="str">
        <f>IF(M315="","",'Cost and Benefit Parameters'!$N$32)</f>
        <v/>
      </c>
      <c r="R338" s="1" t="str">
        <f>IF(N315="","",'Cost and Benefit Parameters'!$N$32)</f>
        <v/>
      </c>
      <c r="S338" s="1" t="str">
        <f>IF(O315="","",'Cost and Benefit Parameters'!$N$32)</f>
        <v/>
      </c>
      <c r="T338" s="1">
        <f>Cohort_CF!T336*Mincers!C$59*(1+'Cost and Benefit Parameters'!$C$41)^T$6</f>
        <v>2037501.1169643861</v>
      </c>
      <c r="U338" s="1">
        <f>Cohort_CF!U336*Mincers!D$59*(1+'Cost and Benefit Parameters'!$C$41)^U$6</f>
        <v>2116540.5008823941</v>
      </c>
      <c r="V338" s="1">
        <f>Cohort_CF!V336*Mincers!E$59*(1+'Cost and Benefit Parameters'!$C$41)^V$6</f>
        <v>2197327.2135051428</v>
      </c>
      <c r="W338" s="1">
        <f>Cohort_CF!W336*Mincers!F$59*(1+'Cost and Benefit Parameters'!$C$41)^W$6</f>
        <v>2279829.1844542101</v>
      </c>
      <c r="X338" s="1">
        <f>Cohort_CF!X336*Mincers!G$59*(1+'Cost and Benefit Parameters'!$C$41)^X$6</f>
        <v>2378474.5178676555</v>
      </c>
      <c r="Y338" s="1">
        <f>Cohort_CF!Y336*Mincers!H$59*(1+'Cost and Benefit Parameters'!$C$41)^Y$6</f>
        <v>2463339.9332325184</v>
      </c>
      <c r="Z338" s="1">
        <f>Cohort_CF!Z336*Mincers!I$59*(1+'Cost and Benefit Parameters'!$C$41)^Z$6</f>
        <v>2549703.117251928</v>
      </c>
      <c r="AA338" s="1">
        <f>Cohort_CF!AA336*Mincers!J$59*(1+'Cost and Benefit Parameters'!$C$41)^AA$6</f>
        <v>2637511.1598788495</v>
      </c>
      <c r="AB338" s="1">
        <f>Cohort_CF!AB336*Mincers!K$59*(1+'Cost and Benefit Parameters'!$C$41)^AB$6</f>
        <v>2726706.6680378481</v>
      </c>
      <c r="AC338" s="1">
        <f>Cohort_CF!AC336*Mincers!L$59*(1+'Cost and Benefit Parameters'!$C$41)^AC$6</f>
        <v>2817227.7513058577</v>
      </c>
      <c r="AD338" s="1">
        <f>Cohort_CF!AD336*Mincers!M$59*(1+'Cost and Benefit Parameters'!$C$41)^AD$6</f>
        <v>2909008.0208178204</v>
      </c>
      <c r="AE338" s="1">
        <f>Cohort_CF!AE336*Mincers!N$59*(1+'Cost and Benefit Parameters'!$C$41)^AE$6</f>
        <v>3001976.601848234</v>
      </c>
      <c r="AF338" s="1">
        <f>Cohort_CF!AF336*Mincers!O$59*(1+'Cost and Benefit Parameters'!$C$41)^AF$6</f>
        <v>3096058.1604764559</v>
      </c>
      <c r="AG338" s="1">
        <f>Cohort_CF!AG336*Mincers!P$59*(1+'Cost and Benefit Parameters'!$C$41)^AG$6</f>
        <v>3191172.9446970681</v>
      </c>
      <c r="AH338" s="1">
        <f>Cohort_CF!AH336*Mincers!Q$59*(1+'Cost and Benefit Parameters'!$C$41)^AH$6</f>
        <v>3287236.8402863662</v>
      </c>
      <c r="AI338" s="1">
        <f>Cohort_CF!AI336*Mincers!R$59*(1+'Cost and Benefit Parameters'!$C$41)^AI$6</f>
        <v>3384161.441683427</v>
      </c>
      <c r="AJ338" s="1">
        <f>Cohort_CF!AJ336*Mincers!S$59*(1+'Cost and Benefit Parameters'!$C$41)^AJ$6</f>
        <v>3481854.1380876726</v>
      </c>
      <c r="AK338" s="1">
        <f>Cohort_CF!AK336*Mincers!T$59*(1+'Cost and Benefit Parameters'!$C$41)^AK$6</f>
        <v>3580218.2149167769</v>
      </c>
      <c r="AL338" s="1">
        <f>Cohort_CF!AL336*Mincers!U$59*(1+'Cost and Benefit Parameters'!$C$41)^AL$6</f>
        <v>3679152.9707070449</v>
      </c>
      <c r="AM338" s="1">
        <f>Cohort_CF!AM336*Mincers!V$59*(1+'Cost and Benefit Parameters'!$C$41)^AM$6</f>
        <v>3778553.8494755127</v>
      </c>
      <c r="AN338" s="1">
        <f>Cohort_CF!AN336*Mincers!W$59*(1+'Cost and Benefit Parameters'!$C$41)^AN$6</f>
        <v>3878312.5884973798</v>
      </c>
      <c r="AO338" s="1">
        <f>Cohort_CF!AO336*Mincers!X$59*(1+'Cost and Benefit Parameters'!$C$41)^AO$6</f>
        <v>3978317.3813858908</v>
      </c>
      <c r="AP338" s="1">
        <f>Cohort_CF!AP336*Mincers!Y$59*(1+'Cost and Benefit Parameters'!$C$41)^AP$6</f>
        <v>4078453.0562930126</v>
      </c>
      <c r="AQ338" s="1">
        <f>Cohort_CF!AQ336*Mincers!Z$59*(1+'Cost and Benefit Parameters'!$C$41)^AQ$6</f>
        <v>4178601.2689809101</v>
      </c>
      <c r="AR338" s="1">
        <f>Cohort_CF!AR336*Mincers!AA$59*(1+'Cost and Benefit Parameters'!$C$41)^AR$6</f>
        <v>4278640.7104437221</v>
      </c>
      <c r="AS338" s="1">
        <f>Cohort_CF!AS336*Mincers!AB$59*(1+'Cost and Benefit Parameters'!$C$41)^AS$6</f>
        <v>4378447.3286894653</v>
      </c>
      <c r="AT338" s="1">
        <f>Cohort_CF!AT336*Mincers!AC$59*(1+'Cost and Benefit Parameters'!$C$41)^AT$6</f>
        <v>4477894.5642222585</v>
      </c>
      <c r="AU338" s="1">
        <f>Cohort_CF!AU336*Mincers!AD$59*(1+'Cost and Benefit Parameters'!$C$41)^AU$6</f>
        <v>4576853.598695172</v>
      </c>
      <c r="AV338" s="1">
        <f>Cohort_CF!AV336*Mincers!AE$59*(1+'Cost and Benefit Parameters'!$C$41)^AV$6</f>
        <v>4675193.6161361523</v>
      </c>
      <c r="AW338" s="1">
        <f>Cohort_CF!AW336*Mincers!AF$59*(1+'Cost and Benefit Parameters'!$C$41)^AW$6</f>
        <v>4772782.0760817947</v>
      </c>
      <c r="AX338" s="1">
        <f>Cohort_CF!AX336*Mincers!AG$59*(1+'Cost and Benefit Parameters'!$C$41)^AX$6</f>
        <v>4869484.9978889218</v>
      </c>
      <c r="AY338" s="1">
        <f>Cohort_CF!AY336*Mincers!AH$59*(1+'Cost and Benefit Parameters'!$C$41)^AY$6</f>
        <v>4965167.2554299003</v>
      </c>
      <c r="AZ338" s="1">
        <f>Cohort_CF!AZ336*Mincers!AI$59*(1+'Cost and Benefit Parameters'!$C$41)^AZ$6</f>
        <v>5059692.8813174684</v>
      </c>
      <c r="BA338" s="1">
        <f>Cohort_CF!BA336*Mincers!AJ$59*(1+'Cost and Benefit Parameters'!$C$41)^BA$6</f>
        <v>5152925.3797462638</v>
      </c>
      <c r="BB338" s="1">
        <f>Cohort_CF!BB336*Mincers!AK$59*(1+'Cost and Benefit Parameters'!$C$41)^BB$6</f>
        <v>5244728.0469840011</v>
      </c>
      <c r="BC338" s="1">
        <f>Cohort_CF!BC336*Mincers!AL$59*(1+'Cost and Benefit Parameters'!$C$41)^BC$6</f>
        <v>5334964.2984939041</v>
      </c>
      <c r="BD338" s="1">
        <f>Cohort_CF!BD336*Mincers!AM$59*(1+'Cost and Benefit Parameters'!$C$41)^BD$6</f>
        <v>5423498.0016226955</v>
      </c>
      <c r="BE338" s="1">
        <f>Cohort_CF!BE336*Mincers!AN$59*(1+'Cost and Benefit Parameters'!$C$41)^BE$6</f>
        <v>5510193.8127460256</v>
      </c>
      <c r="BF338" s="1">
        <f>Cohort_CF!BF336*Mincers!AO$59*(1+'Cost and Benefit Parameters'!$C$41)^BF$6</f>
        <v>5594917.5177243138</v>
      </c>
      <c r="BG338" s="1">
        <f>Cohort_CF!BG336*Mincers!AP$59*(1+'Cost and Benefit Parameters'!$C$41)^BG$6</f>
        <v>5677536.3744894043</v>
      </c>
      <c r="BH338" s="1" t="str">
        <f>IF(BD315="","",'Cost and Benefit Parameters'!$N$32)</f>
        <v/>
      </c>
      <c r="BI338" s="1" t="str">
        <f>IF(BE315="","",'Cost and Benefit Parameters'!$N$32)</f>
        <v/>
      </c>
      <c r="BJ338" s="1" t="str">
        <f>IF(BF315="","",'Cost and Benefit Parameters'!$N$32)</f>
        <v/>
      </c>
      <c r="BK338" s="1" t="str">
        <f>IF(BG315="","",'Cost and Benefit Parameters'!$N$32)</f>
        <v/>
      </c>
      <c r="BL338" s="1" t="str">
        <f>IF(BH315="","",'Cost and Benefit Parameters'!$N$32)</f>
        <v/>
      </c>
      <c r="BM338" s="1" t="str">
        <f>IF(BI315="","",'Cost and Benefit Parameters'!$N$32)</f>
        <v/>
      </c>
      <c r="BN338" s="1" t="str">
        <f>IF(BJ315="","",'Cost and Benefit Parameters'!$N$32)</f>
        <v/>
      </c>
      <c r="BO338" s="1" t="str">
        <f>IF(BK315="","",'Cost and Benefit Parameters'!$N$32)</f>
        <v/>
      </c>
      <c r="BP338" s="1" t="str">
        <f>IF(BL315="","",'Cost and Benefit Parameters'!$N$32)</f>
        <v/>
      </c>
      <c r="BQ338" s="1" t="str">
        <f>IF(BM315="","",'Cost and Benefit Parameters'!$N$32)</f>
        <v/>
      </c>
      <c r="BR338" s="1" t="str">
        <f>IF(BN315="","",'Cost and Benefit Parameters'!$N$32)</f>
        <v/>
      </c>
      <c r="BS338" s="1" t="str">
        <f>IF(BO315="","",'Cost and Benefit Parameters'!$N$32)</f>
        <v/>
      </c>
      <c r="BT338" s="1" t="str">
        <f>IF(BP315="","",'Cost and Benefit Parameters'!$N$32)</f>
        <v/>
      </c>
    </row>
    <row r="339" spans="1:72" x14ac:dyDescent="0.55000000000000004">
      <c r="A339" s="642"/>
      <c r="B339" t="s">
        <v>474</v>
      </c>
      <c r="N339" s="1" t="str">
        <f>IF(J316="","",'Cost and Benefit Parameters'!$N$32)</f>
        <v/>
      </c>
      <c r="O339" s="1" t="str">
        <f>IF(K316="","",'Cost and Benefit Parameters'!$N$32)</f>
        <v/>
      </c>
      <c r="P339" s="1" t="str">
        <f>IF(L316="","",'Cost and Benefit Parameters'!$N$32)</f>
        <v/>
      </c>
      <c r="Q339" s="1" t="str">
        <f>IF(M316="","",'Cost and Benefit Parameters'!$N$32)</f>
        <v/>
      </c>
      <c r="R339" s="1" t="str">
        <f>IF(N316="","",'Cost and Benefit Parameters'!$N$32)</f>
        <v/>
      </c>
      <c r="S339" s="1" t="str">
        <f>IF(O316="","",'Cost and Benefit Parameters'!$N$32)</f>
        <v/>
      </c>
      <c r="T339" s="1" t="str">
        <f>IF(P316="","",'Cost and Benefit Parameters'!$N$32)</f>
        <v/>
      </c>
      <c r="U339" s="1">
        <f>Cohort_CF!U337*Mincers!C$59*(1+'Cost and Benefit Parameters'!$C$41)^U$6</f>
        <v>2098626.1504733176</v>
      </c>
      <c r="V339" s="1">
        <f>Cohort_CF!V337*Mincers!D$59*(1+'Cost and Benefit Parameters'!$C$41)^V$6</f>
        <v>2180036.7159088654</v>
      </c>
      <c r="W339" s="1">
        <f>Cohort_CF!W337*Mincers!E$59*(1+'Cost and Benefit Parameters'!$C$41)^W$6</f>
        <v>2263247.0299102971</v>
      </c>
      <c r="X339" s="1">
        <f>Cohort_CF!X337*Mincers!F$59*(1+'Cost and Benefit Parameters'!$C$41)^X$6</f>
        <v>2348224.0599878365</v>
      </c>
      <c r="Y339" s="1">
        <f>Cohort_CF!Y337*Mincers!G$59*(1+'Cost and Benefit Parameters'!$C$41)^Y$6</f>
        <v>2449828.7534036851</v>
      </c>
      <c r="Z339" s="1">
        <f>Cohort_CF!Z337*Mincers!H$59*(1+'Cost and Benefit Parameters'!$C$41)^Z$6</f>
        <v>2537240.1312294938</v>
      </c>
      <c r="AA339" s="1">
        <f>Cohort_CF!AA337*Mincers!I$59*(1+'Cost and Benefit Parameters'!$C$41)^AA$6</f>
        <v>2626194.2107694852</v>
      </c>
      <c r="AB339" s="1">
        <f>Cohort_CF!AB337*Mincers!J$59*(1+'Cost and Benefit Parameters'!$C$41)^AB$6</f>
        <v>2716636.4946752153</v>
      </c>
      <c r="AC339" s="1">
        <f>Cohort_CF!AC337*Mincers!K$59*(1+'Cost and Benefit Parameters'!$C$41)^AC$6</f>
        <v>2808507.8680789834</v>
      </c>
      <c r="AD339" s="1">
        <f>Cohort_CF!AD337*Mincers!L$59*(1+'Cost and Benefit Parameters'!$C$41)^AD$6</f>
        <v>2901744.5838450333</v>
      </c>
      <c r="AE339" s="1">
        <f>Cohort_CF!AE337*Mincers!M$59*(1+'Cost and Benefit Parameters'!$C$41)^AE$6</f>
        <v>2996278.2614423549</v>
      </c>
      <c r="AF339" s="1">
        <f>Cohort_CF!AF337*Mincers!N$59*(1+'Cost and Benefit Parameters'!$C$41)^AF$6</f>
        <v>3092035.8999036811</v>
      </c>
      <c r="AG339" s="1">
        <f>Cohort_CF!AG337*Mincers!O$59*(1+'Cost and Benefit Parameters'!$C$41)^AG$6</f>
        <v>3188939.9052907494</v>
      </c>
      <c r="AH339" s="1">
        <f>Cohort_CF!AH337*Mincers!P$59*(1+'Cost and Benefit Parameters'!$C$41)^AH$6</f>
        <v>3286908.1330379802</v>
      </c>
      <c r="AI339" s="1">
        <f>Cohort_CF!AI337*Mincers!Q$59*(1+'Cost and Benefit Parameters'!$C$41)^AI$6</f>
        <v>3385853.9454949568</v>
      </c>
      <c r="AJ339" s="1">
        <f>Cohort_CF!AJ337*Mincers!R$59*(1+'Cost and Benefit Parameters'!$C$41)^AJ$6</f>
        <v>3485686.2849339298</v>
      </c>
      <c r="AK339" s="1">
        <f>Cohort_CF!AK337*Mincers!S$59*(1+'Cost and Benefit Parameters'!$C$41)^AK$6</f>
        <v>3586309.7622303031</v>
      </c>
      <c r="AL339" s="1">
        <f>Cohort_CF!AL337*Mincers!T$59*(1+'Cost and Benefit Parameters'!$C$41)^AL$6</f>
        <v>3687624.7613642793</v>
      </c>
      <c r="AM339" s="1">
        <f>Cohort_CF!AM337*Mincers!U$59*(1+'Cost and Benefit Parameters'!$C$41)^AM$6</f>
        <v>3789527.5598282563</v>
      </c>
      <c r="AN339" s="1">
        <f>Cohort_CF!AN337*Mincers!V$59*(1+'Cost and Benefit Parameters'!$C$41)^AN$6</f>
        <v>3891910.4649597774</v>
      </c>
      <c r="AO339" s="1">
        <f>Cohort_CF!AO337*Mincers!W$59*(1+'Cost and Benefit Parameters'!$C$41)^AO$6</f>
        <v>3994661.966152302</v>
      </c>
      <c r="AP339" s="1">
        <f>Cohort_CF!AP337*Mincers!X$59*(1+'Cost and Benefit Parameters'!$C$41)^AP$6</f>
        <v>4097666.9028274673</v>
      </c>
      <c r="AQ339" s="1">
        <f>Cohort_CF!AQ337*Mincers!Y$59*(1+'Cost and Benefit Parameters'!$C$41)^AQ$6</f>
        <v>4200806.647981802</v>
      </c>
      <c r="AR339" s="1">
        <f>Cohort_CF!AR337*Mincers!Z$59*(1+'Cost and Benefit Parameters'!$C$41)^AR$6</f>
        <v>4303959.3070503371</v>
      </c>
      <c r="AS339" s="1">
        <f>Cohort_CF!AS337*Mincers!AA$59*(1+'Cost and Benefit Parameters'!$C$41)^AS$6</f>
        <v>4406999.9317570347</v>
      </c>
      <c r="AT339" s="1">
        <f>Cohort_CF!AT337*Mincers!AB$59*(1+'Cost and Benefit Parameters'!$C$41)^AT$6</f>
        <v>4509800.7485501487</v>
      </c>
      <c r="AU339" s="1">
        <f>Cohort_CF!AU337*Mincers!AC$59*(1+'Cost and Benefit Parameters'!$C$41)^AU$6</f>
        <v>4612231.4011489265</v>
      </c>
      <c r="AV339" s="1">
        <f>Cohort_CF!AV337*Mincers!AD$59*(1+'Cost and Benefit Parameters'!$C$41)^AV$6</f>
        <v>4714159.2066560276</v>
      </c>
      <c r="AW339" s="1">
        <f>Cohort_CF!AW337*Mincers!AE$59*(1+'Cost and Benefit Parameters'!$C$41)^AW$6</f>
        <v>4815449.4246202372</v>
      </c>
      <c r="AX339" s="1">
        <f>Cohort_CF!AX337*Mincers!AF$59*(1+'Cost and Benefit Parameters'!$C$41)^AX$6</f>
        <v>4915965.5383642484</v>
      </c>
      <c r="AY339" s="1">
        <f>Cohort_CF!AY337*Mincers!AG$59*(1+'Cost and Benefit Parameters'!$C$41)^AY$6</f>
        <v>5015569.5478255898</v>
      </c>
      <c r="AZ339" s="1">
        <f>Cohort_CF!AZ337*Mincers!AH$59*(1+'Cost and Benefit Parameters'!$C$41)^AZ$6</f>
        <v>5114122.273092798</v>
      </c>
      <c r="BA339" s="1">
        <f>Cohort_CF!BA337*Mincers!AI$59*(1+'Cost and Benefit Parameters'!$C$41)^BA$6</f>
        <v>5211483.6677569933</v>
      </c>
      <c r="BB339" s="1">
        <f>Cohort_CF!BB337*Mincers!AJ$59*(1+'Cost and Benefit Parameters'!$C$41)^BB$6</f>
        <v>5307513.1411386514</v>
      </c>
      <c r="BC339" s="1">
        <f>Cohort_CF!BC337*Mincers!AK$59*(1+'Cost and Benefit Parameters'!$C$41)^BC$6</f>
        <v>5402069.8883935204</v>
      </c>
      <c r="BD339" s="1">
        <f>Cohort_CF!BD337*Mincers!AL$59*(1+'Cost and Benefit Parameters'!$C$41)^BD$6</f>
        <v>5495013.2274487205</v>
      </c>
      <c r="BE339" s="1">
        <f>Cohort_CF!BE337*Mincers!AM$59*(1+'Cost and Benefit Parameters'!$C$41)^BE$6</f>
        <v>5586202.9416713761</v>
      </c>
      <c r="BF339" s="1">
        <f>Cohort_CF!BF337*Mincers!AN$59*(1+'Cost and Benefit Parameters'!$C$41)^BF$6</f>
        <v>5675499.6271284064</v>
      </c>
      <c r="BG339" s="1">
        <f>Cohort_CF!BG337*Mincers!AO$59*(1+'Cost and Benefit Parameters'!$C$41)^BG$6</f>
        <v>5762765.0432560416</v>
      </c>
      <c r="BH339" s="1">
        <f>Cohort_CF!BH337*Mincers!AP$59*(1+'Cost and Benefit Parameters'!$C$41)^BH$6</f>
        <v>5847862.4657240873</v>
      </c>
      <c r="BI339" s="1" t="str">
        <f>IF(BE316="","",'Cost and Benefit Parameters'!$N$32)</f>
        <v/>
      </c>
      <c r="BJ339" s="1" t="str">
        <f>IF(BF316="","",'Cost and Benefit Parameters'!$N$32)</f>
        <v/>
      </c>
      <c r="BK339" s="1" t="str">
        <f>IF(BG316="","",'Cost and Benefit Parameters'!$N$32)</f>
        <v/>
      </c>
      <c r="BL339" s="1" t="str">
        <f>IF(BH316="","",'Cost and Benefit Parameters'!$N$32)</f>
        <v/>
      </c>
      <c r="BM339" s="1" t="str">
        <f>IF(BI316="","",'Cost and Benefit Parameters'!$N$32)</f>
        <v/>
      </c>
      <c r="BN339" s="1" t="str">
        <f>IF(BJ316="","",'Cost and Benefit Parameters'!$N$32)</f>
        <v/>
      </c>
      <c r="BO339" s="1" t="str">
        <f>IF(BK316="","",'Cost and Benefit Parameters'!$N$32)</f>
        <v/>
      </c>
      <c r="BP339" s="1" t="str">
        <f>IF(BL316="","",'Cost and Benefit Parameters'!$N$32)</f>
        <v/>
      </c>
      <c r="BQ339" s="1" t="str">
        <f>IF(BM316="","",'Cost and Benefit Parameters'!$N$32)</f>
        <v/>
      </c>
      <c r="BR339" s="1" t="str">
        <f>IF(BN316="","",'Cost and Benefit Parameters'!$N$32)</f>
        <v/>
      </c>
      <c r="BS339" s="1" t="str">
        <f>IF(BO316="","",'Cost and Benefit Parameters'!$N$32)</f>
        <v/>
      </c>
      <c r="BT339" s="1" t="str">
        <f>IF(BP316="","",'Cost and Benefit Parameters'!$N$32)</f>
        <v/>
      </c>
    </row>
    <row r="340" spans="1:72" x14ac:dyDescent="0.55000000000000004">
      <c r="A340" s="642"/>
      <c r="B340" t="s">
        <v>475</v>
      </c>
      <c r="N340" s="1" t="str">
        <f>IF(J317="","",'Cost and Benefit Parameters'!$N$32)</f>
        <v/>
      </c>
      <c r="O340" s="1" t="str">
        <f>IF(K317="","",'Cost and Benefit Parameters'!$N$32)</f>
        <v/>
      </c>
      <c r="P340" s="1" t="str">
        <f>IF(L317="","",'Cost and Benefit Parameters'!$N$32)</f>
        <v/>
      </c>
      <c r="Q340" s="1" t="str">
        <f>IF(M317="","",'Cost and Benefit Parameters'!$N$32)</f>
        <v/>
      </c>
      <c r="R340" s="1" t="str">
        <f>IF(N317="","",'Cost and Benefit Parameters'!$N$32)</f>
        <v/>
      </c>
      <c r="S340" s="1" t="str">
        <f>IF(O317="","",'Cost and Benefit Parameters'!$N$32)</f>
        <v/>
      </c>
      <c r="T340" s="1" t="str">
        <f>IF(P317="","",'Cost and Benefit Parameters'!$N$32)</f>
        <v/>
      </c>
      <c r="U340" s="1" t="str">
        <f>IF(Q317="","",'Cost and Benefit Parameters'!$N$32)</f>
        <v/>
      </c>
      <c r="V340" s="1">
        <f>Cohort_CF!V338*Mincers!C$59*(1+'Cost and Benefit Parameters'!$C$41)^V$6</f>
        <v>2161584.9349875171</v>
      </c>
      <c r="W340" s="1">
        <f>Cohort_CF!W338*Mincers!D$59*(1+'Cost and Benefit Parameters'!$C$41)^W$6</f>
        <v>2245437.8173861313</v>
      </c>
      <c r="X340" s="1">
        <f>Cohort_CF!X338*Mincers!E$59*(1+'Cost and Benefit Parameters'!$C$41)^X$6</f>
        <v>2331144.4408076061</v>
      </c>
      <c r="Y340" s="1">
        <f>Cohort_CF!Y338*Mincers!F$59*(1+'Cost and Benefit Parameters'!$C$41)^Y$6</f>
        <v>2418670.7817874714</v>
      </c>
      <c r="Z340" s="1">
        <f>Cohort_CF!Z338*Mincers!G$59*(1+'Cost and Benefit Parameters'!$C$41)^Z$6</f>
        <v>2523323.6160057955</v>
      </c>
      <c r="AA340" s="1">
        <f>Cohort_CF!AA338*Mincers!H$59*(1+'Cost and Benefit Parameters'!$C$41)^AA$6</f>
        <v>2613357.3351663784</v>
      </c>
      <c r="AB340" s="1">
        <f>Cohort_CF!AB338*Mincers!I$59*(1+'Cost and Benefit Parameters'!$C$41)^AB$6</f>
        <v>2704980.0370925702</v>
      </c>
      <c r="AC340" s="1">
        <f>Cohort_CF!AC338*Mincers!J$59*(1+'Cost and Benefit Parameters'!$C$41)^AC$6</f>
        <v>2798135.5895154718</v>
      </c>
      <c r="AD340" s="1">
        <f>Cohort_CF!AD338*Mincers!K$59*(1+'Cost and Benefit Parameters'!$C$41)^AD$6</f>
        <v>2892763.1041213525</v>
      </c>
      <c r="AE340" s="1">
        <f>Cohort_CF!AE338*Mincers!L$59*(1+'Cost and Benefit Parameters'!$C$41)^AE$6</f>
        <v>2988796.9213603842</v>
      </c>
      <c r="AF340" s="1">
        <f>Cohort_CF!AF338*Mincers!M$59*(1+'Cost and Benefit Parameters'!$C$41)^AF$6</f>
        <v>3086166.6092856261</v>
      </c>
      <c r="AG340" s="1">
        <f>Cohort_CF!AG338*Mincers!N$59*(1+'Cost and Benefit Parameters'!$C$41)^AG$6</f>
        <v>3184796.9769007913</v>
      </c>
      <c r="AH340" s="1">
        <f>Cohort_CF!AH338*Mincers!O$59*(1+'Cost and Benefit Parameters'!$C$41)^AH$6</f>
        <v>3284608.1024494721</v>
      </c>
      <c r="AI340" s="1">
        <f>Cohort_CF!AI338*Mincers!P$59*(1+'Cost and Benefit Parameters'!$C$41)^AI$6</f>
        <v>3385515.3770291195</v>
      </c>
      <c r="AJ340" s="1">
        <f>Cohort_CF!AJ338*Mincers!Q$59*(1+'Cost and Benefit Parameters'!$C$41)^AJ$6</f>
        <v>3487429.5638598055</v>
      </c>
      <c r="AK340" s="1">
        <f>Cohort_CF!AK338*Mincers!R$59*(1+'Cost and Benefit Parameters'!$C$41)^AK$6</f>
        <v>3590256.8734819479</v>
      </c>
      <c r="AL340" s="1">
        <f>Cohort_CF!AL338*Mincers!S$59*(1+'Cost and Benefit Parameters'!$C$41)^AL$6</f>
        <v>3693899.0550972116</v>
      </c>
      <c r="AM340" s="1">
        <f>Cohort_CF!AM338*Mincers!T$59*(1+'Cost and Benefit Parameters'!$C$41)^AM$6</f>
        <v>3798253.5042052083</v>
      </c>
      <c r="AN340" s="1">
        <f>Cohort_CF!AN338*Mincers!U$59*(1+'Cost and Benefit Parameters'!$C$41)^AN$6</f>
        <v>3903213.3866231036</v>
      </c>
      <c r="AO340" s="1">
        <f>Cohort_CF!AO338*Mincers!V$59*(1+'Cost and Benefit Parameters'!$C$41)^AO$6</f>
        <v>4008667.7789085712</v>
      </c>
      <c r="AP340" s="1">
        <f>Cohort_CF!AP338*Mincers!W$59*(1+'Cost and Benefit Parameters'!$C$41)^AP$6</f>
        <v>4114501.8251368706</v>
      </c>
      <c r="AQ340" s="1">
        <f>Cohort_CF!AQ338*Mincers!X$59*(1+'Cost and Benefit Parameters'!$C$41)^AQ$6</f>
        <v>4220596.909912291</v>
      </c>
      <c r="AR340" s="1">
        <f>Cohort_CF!AR338*Mincers!Y$59*(1+'Cost and Benefit Parameters'!$C$41)^AR$6</f>
        <v>4326830.8474212568</v>
      </c>
      <c r="AS340" s="1">
        <f>Cohort_CF!AS338*Mincers!Z$59*(1+'Cost and Benefit Parameters'!$C$41)^AS$6</f>
        <v>4433078.086261848</v>
      </c>
      <c r="AT340" s="1">
        <f>Cohort_CF!AT338*Mincers!AA$59*(1+'Cost and Benefit Parameters'!$C$41)^AT$6</f>
        <v>4539209.9297097446</v>
      </c>
      <c r="AU340" s="1">
        <f>Cohort_CF!AU338*Mincers!AB$59*(1+'Cost and Benefit Parameters'!$C$41)^AU$6</f>
        <v>4645094.7710066531</v>
      </c>
      <c r="AV340" s="1">
        <f>Cohort_CF!AV338*Mincers!AC$59*(1+'Cost and Benefit Parameters'!$C$41)^AV$6</f>
        <v>4750598.3431833945</v>
      </c>
      <c r="AW340" s="1">
        <f>Cohort_CF!AW338*Mincers!AD$59*(1+'Cost and Benefit Parameters'!$C$41)^AW$6</f>
        <v>4855583.9828557083</v>
      </c>
      <c r="AX340" s="1">
        <f>Cohort_CF!AX338*Mincers!AE$59*(1+'Cost and Benefit Parameters'!$C$41)^AX$6</f>
        <v>4959912.9073588438</v>
      </c>
      <c r="AY340" s="1">
        <f>Cohort_CF!AY338*Mincers!AF$59*(1+'Cost and Benefit Parameters'!$C$41)^AY$6</f>
        <v>5063444.5045151757</v>
      </c>
      <c r="AZ340" s="1">
        <f>Cohort_CF!AZ338*Mincers!AG$59*(1+'Cost and Benefit Parameters'!$C$41)^AZ$6</f>
        <v>5166036.6342603574</v>
      </c>
      <c r="BA340" s="1">
        <f>Cohort_CF!BA338*Mincers!AH$59*(1+'Cost and Benefit Parameters'!$C$41)^BA$6</f>
        <v>5267545.9412855823</v>
      </c>
      <c r="BB340" s="1">
        <f>Cohort_CF!BB338*Mincers!AI$59*(1+'Cost and Benefit Parameters'!$C$41)^BB$6</f>
        <v>5367828.1777897021</v>
      </c>
      <c r="BC340" s="1">
        <f>Cohort_CF!BC338*Mincers!AJ$59*(1+'Cost and Benefit Parameters'!$C$41)^BC$6</f>
        <v>5466738.5353728095</v>
      </c>
      <c r="BD340" s="1">
        <f>Cohort_CF!BD338*Mincers!AK$59*(1+'Cost and Benefit Parameters'!$C$41)^BD$6</f>
        <v>5564131.9850453259</v>
      </c>
      <c r="BE340" s="1">
        <f>Cohort_CF!BE338*Mincers!AL$59*(1+'Cost and Benefit Parameters'!$C$41)^BE$6</f>
        <v>5659863.6242721826</v>
      </c>
      <c r="BF340" s="1">
        <f>Cohort_CF!BF338*Mincers!AM$59*(1+'Cost and Benefit Parameters'!$C$41)^BF$6</f>
        <v>5753789.0299215177</v>
      </c>
      <c r="BG340" s="1">
        <f>Cohort_CF!BG338*Mincers!AN$59*(1+'Cost and Benefit Parameters'!$C$41)^BG$6</f>
        <v>5845764.6159422575</v>
      </c>
      <c r="BH340" s="1">
        <f>Cohort_CF!BH338*Mincers!AO$59*(1+'Cost and Benefit Parameters'!$C$41)^BH$6</f>
        <v>5935647.9945537243</v>
      </c>
      <c r="BI340" s="1">
        <f>Cohort_CF!BI338*Mincers!AP$59*(1+'Cost and Benefit Parameters'!$C$41)^BI$6</f>
        <v>6023298.3396958103</v>
      </c>
      <c r="BJ340" s="1" t="str">
        <f>IF(BF317="","",'Cost and Benefit Parameters'!$N$32)</f>
        <v/>
      </c>
      <c r="BK340" s="1" t="str">
        <f>IF(BG317="","",'Cost and Benefit Parameters'!$N$32)</f>
        <v/>
      </c>
      <c r="BL340" s="1" t="str">
        <f>IF(BH317="","",'Cost and Benefit Parameters'!$N$32)</f>
        <v/>
      </c>
      <c r="BM340" s="1" t="str">
        <f>IF(BI317="","",'Cost and Benefit Parameters'!$N$32)</f>
        <v/>
      </c>
      <c r="BN340" s="1" t="str">
        <f>IF(BJ317="","",'Cost and Benefit Parameters'!$N$32)</f>
        <v/>
      </c>
      <c r="BO340" s="1" t="str">
        <f>IF(BK317="","",'Cost and Benefit Parameters'!$N$32)</f>
        <v/>
      </c>
      <c r="BP340" s="1" t="str">
        <f>IF(BL317="","",'Cost and Benefit Parameters'!$N$32)</f>
        <v/>
      </c>
      <c r="BQ340" s="1" t="str">
        <f>IF(BM317="","",'Cost and Benefit Parameters'!$N$32)</f>
        <v/>
      </c>
      <c r="BR340" s="1" t="str">
        <f>IF(BN317="","",'Cost and Benefit Parameters'!$N$32)</f>
        <v/>
      </c>
      <c r="BS340" s="1" t="str">
        <f>IF(BO317="","",'Cost and Benefit Parameters'!$N$32)</f>
        <v/>
      </c>
      <c r="BT340" s="1" t="str">
        <f>IF(BP317="","",'Cost and Benefit Parameters'!$N$32)</f>
        <v/>
      </c>
    </row>
    <row r="341" spans="1:72" x14ac:dyDescent="0.55000000000000004">
      <c r="A341" s="642"/>
      <c r="B341" t="s">
        <v>476</v>
      </c>
      <c r="N341" s="1" t="str">
        <f>IF(J318="","",'Cost and Benefit Parameters'!$N$32)</f>
        <v/>
      </c>
      <c r="O341" s="1" t="str">
        <f>IF(K318="","",'Cost and Benefit Parameters'!$N$32)</f>
        <v/>
      </c>
      <c r="P341" s="1" t="str">
        <f>IF(L318="","",'Cost and Benefit Parameters'!$N$32)</f>
        <v/>
      </c>
      <c r="Q341" s="1" t="str">
        <f>IF(M318="","",'Cost and Benefit Parameters'!$N$32)</f>
        <v/>
      </c>
      <c r="R341" s="1" t="str">
        <f>IF(N318="","",'Cost and Benefit Parameters'!$N$32)</f>
        <v/>
      </c>
      <c r="S341" s="1" t="str">
        <f>IF(O318="","",'Cost and Benefit Parameters'!$N$32)</f>
        <v/>
      </c>
      <c r="T341" s="1" t="str">
        <f>IF(P318="","",'Cost and Benefit Parameters'!$N$32)</f>
        <v/>
      </c>
      <c r="U341" s="1" t="str">
        <f>IF(Q318="","",'Cost and Benefit Parameters'!$N$32)</f>
        <v/>
      </c>
      <c r="V341" s="1" t="str">
        <f>IF(R318="","",'Cost and Benefit Parameters'!$N$32)</f>
        <v/>
      </c>
      <c r="W341" s="1">
        <f>Cohort_CF!W339*Mincers!C$59*(1+'Cost and Benefit Parameters'!$C$41)^W$6</f>
        <v>2226432.4830371425</v>
      </c>
      <c r="X341" s="1">
        <f>Cohort_CF!X339*Mincers!D$59*(1+'Cost and Benefit Parameters'!$C$41)^X$6</f>
        <v>2312800.9519077153</v>
      </c>
      <c r="Y341" s="1">
        <f>Cohort_CF!Y339*Mincers!E$59*(1+'Cost and Benefit Parameters'!$C$41)^Y$6</f>
        <v>2401078.7740318342</v>
      </c>
      <c r="Z341" s="1">
        <f>Cohort_CF!Z339*Mincers!F$59*(1+'Cost and Benefit Parameters'!$C$41)^Z$6</f>
        <v>2491230.9052410955</v>
      </c>
      <c r="AA341" s="1">
        <f>Cohort_CF!AA339*Mincers!G$59*(1+'Cost and Benefit Parameters'!$C$41)^AA$6</f>
        <v>2599023.3244859693</v>
      </c>
      <c r="AB341" s="1">
        <f>Cohort_CF!AB339*Mincers!H$59*(1+'Cost and Benefit Parameters'!$C$41)^AB$6</f>
        <v>2691758.05522137</v>
      </c>
      <c r="AC341" s="1">
        <f>Cohort_CF!AC339*Mincers!I$59*(1+'Cost and Benefit Parameters'!$C$41)^AC$6</f>
        <v>2786129.4382053474</v>
      </c>
      <c r="AD341" s="1">
        <f>Cohort_CF!AD339*Mincers!J$59*(1+'Cost and Benefit Parameters'!$C$41)^AD$6</f>
        <v>2882079.6572009358</v>
      </c>
      <c r="AE341" s="1">
        <f>Cohort_CF!AE339*Mincers!K$59*(1+'Cost and Benefit Parameters'!$C$41)^AE$6</f>
        <v>2979545.9972449932</v>
      </c>
      <c r="AF341" s="1">
        <f>Cohort_CF!AF339*Mincers!L$59*(1+'Cost and Benefit Parameters'!$C$41)^AF$6</f>
        <v>3078460.8290011962</v>
      </c>
      <c r="AG341" s="1">
        <f>Cohort_CF!AG339*Mincers!M$59*(1+'Cost and Benefit Parameters'!$C$41)^AG$6</f>
        <v>3178751.6075641941</v>
      </c>
      <c r="AH341" s="1">
        <f>Cohort_CF!AH339*Mincers!N$59*(1+'Cost and Benefit Parameters'!$C$41)^AH$6</f>
        <v>3280340.8862078153</v>
      </c>
      <c r="AI341" s="1">
        <f>Cohort_CF!AI339*Mincers!O$59*(1+'Cost and Benefit Parameters'!$C$41)^AI$6</f>
        <v>3383146.3455229555</v>
      </c>
      <c r="AJ341" s="1">
        <f>Cohort_CF!AJ339*Mincers!P$59*(1+'Cost and Benefit Parameters'!$C$41)^AJ$6</f>
        <v>3487080.8383399928</v>
      </c>
      <c r="AK341" s="1">
        <f>Cohort_CF!AK339*Mincers!Q$59*(1+'Cost and Benefit Parameters'!$C$41)^AK$6</f>
        <v>3592052.4507756005</v>
      </c>
      <c r="AL341" s="1">
        <f>Cohort_CF!AL339*Mincers!R$59*(1+'Cost and Benefit Parameters'!$C$41)^AL$6</f>
        <v>3697964.5796864061</v>
      </c>
      <c r="AM341" s="1">
        <f>Cohort_CF!AM339*Mincers!S$59*(1+'Cost and Benefit Parameters'!$C$41)^AM$6</f>
        <v>3804716.0267501283</v>
      </c>
      <c r="AN341" s="1">
        <f>Cohort_CF!AN339*Mincers!T$59*(1+'Cost and Benefit Parameters'!$C$41)^AN$6</f>
        <v>3912201.1093313638</v>
      </c>
      <c r="AO341" s="1">
        <f>Cohort_CF!AO339*Mincers!U$59*(1+'Cost and Benefit Parameters'!$C$41)^AO$6</f>
        <v>4020309.7882217974</v>
      </c>
      <c r="AP341" s="1">
        <f>Cohort_CF!AP339*Mincers!V$59*(1+'Cost and Benefit Parameters'!$C$41)^AP$6</f>
        <v>4128927.8122758283</v>
      </c>
      <c r="AQ341" s="1">
        <f>Cohort_CF!AQ339*Mincers!W$59*(1+'Cost and Benefit Parameters'!$C$41)^AQ$6</f>
        <v>4237936.8798909765</v>
      </c>
      <c r="AR341" s="1">
        <f>Cohort_CF!AR339*Mincers!X$59*(1+'Cost and Benefit Parameters'!$C$41)^AR$6</f>
        <v>4347214.8172096601</v>
      </c>
      <c r="AS341" s="1">
        <f>Cohort_CF!AS339*Mincers!Y$59*(1+'Cost and Benefit Parameters'!$C$41)^AS$6</f>
        <v>4456635.7728438945</v>
      </c>
      <c r="AT341" s="1">
        <f>Cohort_CF!AT339*Mincers!Z$59*(1+'Cost and Benefit Parameters'!$C$41)^AT$6</f>
        <v>4566070.4288497027</v>
      </c>
      <c r="AU341" s="1">
        <f>Cohort_CF!AU339*Mincers!AA$59*(1+'Cost and Benefit Parameters'!$C$41)^AU$6</f>
        <v>4675386.2276010374</v>
      </c>
      <c r="AV341" s="1">
        <f>Cohort_CF!AV339*Mincers!AB$59*(1+'Cost and Benefit Parameters'!$C$41)^AV$6</f>
        <v>4784447.6141368533</v>
      </c>
      <c r="AW341" s="1">
        <f>Cohort_CF!AW339*Mincers!AC$59*(1+'Cost and Benefit Parameters'!$C$41)^AW$6</f>
        <v>4893116.2934788959</v>
      </c>
      <c r="AX341" s="1">
        <f>Cohort_CF!AX339*Mincers!AD$59*(1+'Cost and Benefit Parameters'!$C$41)^AX$6</f>
        <v>5001251.5023413794</v>
      </c>
      <c r="AY341" s="1">
        <f>Cohort_CF!AY339*Mincers!AE$59*(1+'Cost and Benefit Parameters'!$C$41)^AY$6</f>
        <v>5108710.2945796084</v>
      </c>
      <c r="AZ341" s="1">
        <f>Cohort_CF!AZ339*Mincers!AF$59*(1+'Cost and Benefit Parameters'!$C$41)^AZ$6</f>
        <v>5215347.839650631</v>
      </c>
      <c r="BA341" s="1">
        <f>Cohort_CF!BA339*Mincers!AG$59*(1+'Cost and Benefit Parameters'!$C$41)^BA$6</f>
        <v>5321017.7332881689</v>
      </c>
      <c r="BB341" s="1">
        <f>Cohort_CF!BB339*Mincers!AH$59*(1+'Cost and Benefit Parameters'!$C$41)^BB$6</f>
        <v>5425572.3195241494</v>
      </c>
      <c r="BC341" s="1">
        <f>Cohort_CF!BC339*Mincers!AI$59*(1+'Cost and Benefit Parameters'!$C$41)^BC$6</f>
        <v>5528863.0231233928</v>
      </c>
      <c r="BD341" s="1">
        <f>Cohort_CF!BD339*Mincers!AJ$59*(1+'Cost and Benefit Parameters'!$C$41)^BD$6</f>
        <v>5630740.6914339941</v>
      </c>
      <c r="BE341" s="1">
        <f>Cohort_CF!BE339*Mincers!AK$59*(1+'Cost and Benefit Parameters'!$C$41)^BE$6</f>
        <v>5731055.9445966864</v>
      </c>
      <c r="BF341" s="1">
        <f>Cohort_CF!BF339*Mincers!AL$59*(1+'Cost and Benefit Parameters'!$C$41)^BF$6</f>
        <v>5829659.5330003481</v>
      </c>
      <c r="BG341" s="1">
        <f>Cohort_CF!BG339*Mincers!AM$59*(1+'Cost and Benefit Parameters'!$C$41)^BG$6</f>
        <v>5926402.7008191617</v>
      </c>
      <c r="BH341" s="1">
        <f>Cohort_CF!BH339*Mincers!AN$59*(1+'Cost and Benefit Parameters'!$C$41)^BH$6</f>
        <v>6021137.5544205252</v>
      </c>
      <c r="BI341" s="1">
        <f>Cohort_CF!BI339*Mincers!AO$59*(1+'Cost and Benefit Parameters'!$C$41)^BI$6</f>
        <v>6113717.4343903363</v>
      </c>
      <c r="BJ341" s="1">
        <f>Cohort_CF!BJ339*Mincers!AP$59*(1+'Cost and Benefit Parameters'!$C$41)^BJ$6</f>
        <v>6203997.2898866832</v>
      </c>
      <c r="BK341" s="1" t="str">
        <f>IF(BG318="","",'Cost and Benefit Parameters'!$N$32)</f>
        <v/>
      </c>
      <c r="BL341" s="1" t="str">
        <f>IF(BH318="","",'Cost and Benefit Parameters'!$N$32)</f>
        <v/>
      </c>
      <c r="BM341" s="1" t="str">
        <f>IF(BI318="","",'Cost and Benefit Parameters'!$N$32)</f>
        <v/>
      </c>
      <c r="BN341" s="1" t="str">
        <f>IF(BJ318="","",'Cost and Benefit Parameters'!$N$32)</f>
        <v/>
      </c>
      <c r="BO341" s="1" t="str">
        <f>IF(BK318="","",'Cost and Benefit Parameters'!$N$32)</f>
        <v/>
      </c>
      <c r="BP341" s="1" t="str">
        <f>IF(BL318="","",'Cost and Benefit Parameters'!$N$32)</f>
        <v/>
      </c>
      <c r="BQ341" s="1" t="str">
        <f>IF(BM318="","",'Cost and Benefit Parameters'!$N$32)</f>
        <v/>
      </c>
      <c r="BR341" s="1" t="str">
        <f>IF(BN318="","",'Cost and Benefit Parameters'!$N$32)</f>
        <v/>
      </c>
      <c r="BS341" s="1" t="str">
        <f>IF(BO318="","",'Cost and Benefit Parameters'!$N$32)</f>
        <v/>
      </c>
      <c r="BT341" s="1" t="str">
        <f>IF(BP318="","",'Cost and Benefit Parameters'!$N$32)</f>
        <v/>
      </c>
    </row>
    <row r="342" spans="1:72" x14ac:dyDescent="0.55000000000000004">
      <c r="A342" s="642"/>
      <c r="B342" t="s">
        <v>477</v>
      </c>
      <c r="N342" s="1" t="str">
        <f>IF(J319="","",'Cost and Benefit Parameters'!$N$32)</f>
        <v/>
      </c>
      <c r="O342" s="1" t="str">
        <f>IF(K319="","",'Cost and Benefit Parameters'!$N$32)</f>
        <v/>
      </c>
      <c r="P342" s="1" t="str">
        <f>IF(L319="","",'Cost and Benefit Parameters'!$N$32)</f>
        <v/>
      </c>
      <c r="Q342" s="1" t="str">
        <f>IF(M319="","",'Cost and Benefit Parameters'!$N$32)</f>
        <v/>
      </c>
      <c r="R342" s="1" t="str">
        <f>IF(N319="","",'Cost and Benefit Parameters'!$N$32)</f>
        <v/>
      </c>
      <c r="S342" s="1" t="str">
        <f>IF(O319="","",'Cost and Benefit Parameters'!$N$32)</f>
        <v/>
      </c>
      <c r="T342" s="1" t="str">
        <f>IF(P319="","",'Cost and Benefit Parameters'!$N$32)</f>
        <v/>
      </c>
      <c r="U342" s="1" t="str">
        <f>IF(Q319="","",'Cost and Benefit Parameters'!$N$32)</f>
        <v/>
      </c>
      <c r="V342" s="1" t="str">
        <f>IF(R319="","",'Cost and Benefit Parameters'!$N$32)</f>
        <v/>
      </c>
      <c r="W342" s="1" t="str">
        <f>IF(S319="","",'Cost and Benefit Parameters'!$N$32)</f>
        <v/>
      </c>
      <c r="X342" s="1">
        <f>Cohort_CF!X340*Mincers!C$59*(1+'Cost and Benefit Parameters'!$C$41)^X$6</f>
        <v>2293225.4575282568</v>
      </c>
      <c r="Y342" s="1">
        <f>Cohort_CF!Y340*Mincers!D$59*(1+'Cost and Benefit Parameters'!$C$41)^Y$6</f>
        <v>2382184.9804649469</v>
      </c>
      <c r="Z342" s="1">
        <f>Cohort_CF!Z340*Mincers!E$59*(1+'Cost and Benefit Parameters'!$C$41)^Z$6</f>
        <v>2473111.137252789</v>
      </c>
      <c r="AA342" s="1">
        <f>Cohort_CF!AA340*Mincers!F$59*(1+'Cost and Benefit Parameters'!$C$41)^AA$6</f>
        <v>2565967.832398328</v>
      </c>
      <c r="AB342" s="1">
        <f>Cohort_CF!AB340*Mincers!G$59*(1+'Cost and Benefit Parameters'!$C$41)^AB$6</f>
        <v>2676994.0242205486</v>
      </c>
      <c r="AC342" s="1">
        <f>Cohort_CF!AC340*Mincers!H$59*(1+'Cost and Benefit Parameters'!$C$41)^AC$6</f>
        <v>2772510.7968780114</v>
      </c>
      <c r="AD342" s="1">
        <f>Cohort_CF!AD340*Mincers!I$59*(1+'Cost and Benefit Parameters'!$C$41)^AD$6</f>
        <v>2869713.3213515077</v>
      </c>
      <c r="AE342" s="1">
        <f>Cohort_CF!AE340*Mincers!J$59*(1+'Cost and Benefit Parameters'!$C$41)^AE$6</f>
        <v>2968542.0469169635</v>
      </c>
      <c r="AF342" s="1">
        <f>Cohort_CF!AF340*Mincers!K$59*(1+'Cost and Benefit Parameters'!$C$41)^AF$6</f>
        <v>3068932.3771623434</v>
      </c>
      <c r="AG342" s="1">
        <f>Cohort_CF!AG340*Mincers!L$59*(1+'Cost and Benefit Parameters'!$C$41)^AG$6</f>
        <v>3170814.6538712317</v>
      </c>
      <c r="AH342" s="1">
        <f>Cohort_CF!AH340*Mincers!M$59*(1+'Cost and Benefit Parameters'!$C$41)^AH$6</f>
        <v>3274114.1557911201</v>
      </c>
      <c r="AI342" s="1">
        <f>Cohort_CF!AI340*Mincers!N$59*(1+'Cost and Benefit Parameters'!$C$41)^AI$6</f>
        <v>3378751.1127940491</v>
      </c>
      <c r="AJ342" s="1">
        <f>Cohort_CF!AJ340*Mincers!O$59*(1+'Cost and Benefit Parameters'!$C$41)^AJ$6</f>
        <v>3484640.7358886446</v>
      </c>
      <c r="AK342" s="1">
        <f>Cohort_CF!AK340*Mincers!P$59*(1+'Cost and Benefit Parameters'!$C$41)^AK$6</f>
        <v>3591693.2634901935</v>
      </c>
      <c r="AL342" s="1">
        <f>Cohort_CF!AL340*Mincers!Q$59*(1+'Cost and Benefit Parameters'!$C$41)^AL$6</f>
        <v>3699814.0242988677</v>
      </c>
      <c r="AM342" s="1">
        <f>Cohort_CF!AM340*Mincers!R$59*(1+'Cost and Benefit Parameters'!$C$41)^AM$6</f>
        <v>3808903.517076998</v>
      </c>
      <c r="AN342" s="1">
        <f>Cohort_CF!AN340*Mincers!S$59*(1+'Cost and Benefit Parameters'!$C$41)^AN$6</f>
        <v>3918857.5075526312</v>
      </c>
      <c r="AO342" s="1">
        <f>Cohort_CF!AO340*Mincers!T$59*(1+'Cost and Benefit Parameters'!$C$41)^AO$6</f>
        <v>4029567.1426113052</v>
      </c>
      <c r="AP342" s="1">
        <f>Cohort_CF!AP340*Mincers!U$59*(1+'Cost and Benefit Parameters'!$C$41)^AP$6</f>
        <v>4140919.0818684511</v>
      </c>
      <c r="AQ342" s="1">
        <f>Cohort_CF!AQ340*Mincers!V$59*(1+'Cost and Benefit Parameters'!$C$41)^AQ$6</f>
        <v>4252795.6466441024</v>
      </c>
      <c r="AR342" s="1">
        <f>Cohort_CF!AR340*Mincers!W$59*(1+'Cost and Benefit Parameters'!$C$41)^AR$6</f>
        <v>4365074.9862877056</v>
      </c>
      <c r="AS342" s="1">
        <f>Cohort_CF!AS340*Mincers!X$59*(1+'Cost and Benefit Parameters'!$C$41)^AS$6</f>
        <v>4477631.2617259501</v>
      </c>
      <c r="AT342" s="1">
        <f>Cohort_CF!AT340*Mincers!Y$59*(1+'Cost and Benefit Parameters'!$C$41)^AT$6</f>
        <v>4590334.8460292108</v>
      </c>
      <c r="AU342" s="1">
        <f>Cohort_CF!AU340*Mincers!Z$59*(1+'Cost and Benefit Parameters'!$C$41)^AU$6</f>
        <v>4703052.5417151945</v>
      </c>
      <c r="AV342" s="1">
        <f>Cohort_CF!AV340*Mincers!AA$59*(1+'Cost and Benefit Parameters'!$C$41)^AV$6</f>
        <v>4815647.8144290689</v>
      </c>
      <c r="AW342" s="1">
        <f>Cohort_CF!AW340*Mincers!AB$59*(1+'Cost and Benefit Parameters'!$C$41)^AW$6</f>
        <v>4927981.0425609583</v>
      </c>
      <c r="AX342" s="1">
        <f>Cohort_CF!AX340*Mincers!AC$59*(1+'Cost and Benefit Parameters'!$C$41)^AX$6</f>
        <v>5039909.7822832623</v>
      </c>
      <c r="AY342" s="1">
        <f>Cohort_CF!AY340*Mincers!AD$59*(1+'Cost and Benefit Parameters'!$C$41)^AY$6</f>
        <v>5151289.0474116206</v>
      </c>
      <c r="AZ342" s="1">
        <f>Cohort_CF!AZ340*Mincers!AE$59*(1+'Cost and Benefit Parameters'!$C$41)^AZ$6</f>
        <v>5261971.603416997</v>
      </c>
      <c r="BA342" s="1">
        <f>Cohort_CF!BA340*Mincers!AF$59*(1+'Cost and Benefit Parameters'!$C$41)^BA$6</f>
        <v>5371808.27484015</v>
      </c>
      <c r="BB342" s="1">
        <f>Cohort_CF!BB340*Mincers!AG$59*(1+'Cost and Benefit Parameters'!$C$41)^BB$6</f>
        <v>5480648.2652868126</v>
      </c>
      <c r="BC342" s="1">
        <f>Cohort_CF!BC340*Mincers!AH$59*(1+'Cost and Benefit Parameters'!$C$41)^BC$6</f>
        <v>5588339.4891098728</v>
      </c>
      <c r="BD342" s="1">
        <f>Cohort_CF!BD340*Mincers!AI$59*(1+'Cost and Benefit Parameters'!$C$41)^BD$6</f>
        <v>5694728.9138170946</v>
      </c>
      <c r="BE342" s="1">
        <f>Cohort_CF!BE340*Mincers!AJ$59*(1+'Cost and Benefit Parameters'!$C$41)^BE$6</f>
        <v>5799662.9121770142</v>
      </c>
      <c r="BF342" s="1">
        <f>Cohort_CF!BF340*Mincers!AK$59*(1+'Cost and Benefit Parameters'!$C$41)^BF$6</f>
        <v>5902987.6229345864</v>
      </c>
      <c r="BG342" s="1">
        <f>Cohort_CF!BG340*Mincers!AL$59*(1+'Cost and Benefit Parameters'!$C$41)^BG$6</f>
        <v>6004549.3189903572</v>
      </c>
      <c r="BH342" s="1">
        <f>Cohort_CF!BH340*Mincers!AM$59*(1+'Cost and Benefit Parameters'!$C$41)^BH$6</f>
        <v>6104194.7818437377</v>
      </c>
      <c r="BI342" s="1">
        <f>Cohort_CF!BI340*Mincers!AN$59*(1+'Cost and Benefit Parameters'!$C$41)^BI$6</f>
        <v>6201771.6810531421</v>
      </c>
      <c r="BJ342" s="1">
        <f>Cohort_CF!BJ340*Mincers!AO$59*(1+'Cost and Benefit Parameters'!$C$41)^BJ$6</f>
        <v>6297128.9574220451</v>
      </c>
      <c r="BK342" s="1">
        <f>Cohort_CF!BK340*Mincers!AP$59*(1+'Cost and Benefit Parameters'!$C$41)^BK$6</f>
        <v>6390117.2085832842</v>
      </c>
      <c r="BL342" s="1" t="str">
        <f>IF(BH319="","",'Cost and Benefit Parameters'!$N$32)</f>
        <v/>
      </c>
      <c r="BM342" s="1" t="str">
        <f>IF(BI319="","",'Cost and Benefit Parameters'!$N$32)</f>
        <v/>
      </c>
      <c r="BN342" s="1" t="str">
        <f>IF(BJ319="","",'Cost and Benefit Parameters'!$N$32)</f>
        <v/>
      </c>
      <c r="BO342" s="1" t="str">
        <f>IF(BK319="","",'Cost and Benefit Parameters'!$N$32)</f>
        <v/>
      </c>
      <c r="BP342" s="1" t="str">
        <f>IF(BL319="","",'Cost and Benefit Parameters'!$N$32)</f>
        <v/>
      </c>
      <c r="BQ342" s="1" t="str">
        <f>IF(BM319="","",'Cost and Benefit Parameters'!$N$32)</f>
        <v/>
      </c>
      <c r="BR342" s="1" t="str">
        <f>IF(BN319="","",'Cost and Benefit Parameters'!$N$32)</f>
        <v/>
      </c>
      <c r="BS342" s="1" t="str">
        <f>IF(BO319="","",'Cost and Benefit Parameters'!$N$32)</f>
        <v/>
      </c>
      <c r="BT342" s="1" t="str">
        <f>IF(BP319="","",'Cost and Benefit Parameters'!$N$32)</f>
        <v/>
      </c>
    </row>
    <row r="343" spans="1:72" x14ac:dyDescent="0.55000000000000004">
      <c r="A343" s="642"/>
      <c r="B343" t="s">
        <v>478</v>
      </c>
      <c r="N343" s="1" t="str">
        <f>IF(J320="","",'Cost and Benefit Parameters'!$N$32)</f>
        <v/>
      </c>
      <c r="O343" s="1" t="str">
        <f>IF(K320="","",'Cost and Benefit Parameters'!$N$32)</f>
        <v/>
      </c>
      <c r="P343" s="1" t="str">
        <f>IF(L320="","",'Cost and Benefit Parameters'!$N$32)</f>
        <v/>
      </c>
      <c r="Q343" s="1" t="str">
        <f>IF(M320="","",'Cost and Benefit Parameters'!$N$32)</f>
        <v/>
      </c>
      <c r="R343" s="1" t="str">
        <f>IF(N320="","",'Cost and Benefit Parameters'!$N$32)</f>
        <v/>
      </c>
      <c r="S343" s="1" t="str">
        <f>IF(O320="","",'Cost and Benefit Parameters'!$N$32)</f>
        <v/>
      </c>
      <c r="T343" s="1" t="str">
        <f>IF(P320="","",'Cost and Benefit Parameters'!$N$32)</f>
        <v/>
      </c>
      <c r="U343" s="1" t="str">
        <f>IF(Q320="","",'Cost and Benefit Parameters'!$N$32)</f>
        <v/>
      </c>
      <c r="V343" s="1" t="str">
        <f>IF(R320="","",'Cost and Benefit Parameters'!$N$32)</f>
        <v/>
      </c>
      <c r="W343" s="1" t="str">
        <f>IF(S320="","",'Cost and Benefit Parameters'!$N$32)</f>
        <v/>
      </c>
      <c r="X343" s="1" t="str">
        <f>IF(T320="","",'Cost and Benefit Parameters'!$N$32)</f>
        <v/>
      </c>
      <c r="Y343" s="1">
        <f>Cohort_CF!Y341*Mincers!C$59*(1+'Cost and Benefit Parameters'!$C$41)^Y$6</f>
        <v>2362022.2212541043</v>
      </c>
      <c r="Z343" s="1">
        <f>Cohort_CF!Z341*Mincers!D$59*(1+'Cost and Benefit Parameters'!$C$41)^Z$6</f>
        <v>2453650.5298788953</v>
      </c>
      <c r="AA343" s="1">
        <f>Cohort_CF!AA341*Mincers!E$59*(1+'Cost and Benefit Parameters'!$C$41)^AA$6</f>
        <v>2547304.4713703725</v>
      </c>
      <c r="AB343" s="1">
        <f>Cohort_CF!AB341*Mincers!F$59*(1+'Cost and Benefit Parameters'!$C$41)^AB$6</f>
        <v>2642946.8673702781</v>
      </c>
      <c r="AC343" s="1">
        <f>Cohort_CF!AC341*Mincers!G$59*(1+'Cost and Benefit Parameters'!$C$41)^AC$6</f>
        <v>2757303.8449471649</v>
      </c>
      <c r="AD343" s="1">
        <f>Cohort_CF!AD341*Mincers!H$59*(1+'Cost and Benefit Parameters'!$C$41)^AD$6</f>
        <v>2855686.1207843511</v>
      </c>
      <c r="AE343" s="1">
        <f>Cohort_CF!AE341*Mincers!I$59*(1+'Cost and Benefit Parameters'!$C$41)^AE$6</f>
        <v>2955804.7209920525</v>
      </c>
      <c r="AF343" s="1">
        <f>Cohort_CF!AF341*Mincers!J$59*(1+'Cost and Benefit Parameters'!$C$41)^AF$6</f>
        <v>3057598.308324473</v>
      </c>
      <c r="AG343" s="1">
        <f>Cohort_CF!AG341*Mincers!K$59*(1+'Cost and Benefit Parameters'!$C$41)^AG$6</f>
        <v>3161000.3484772132</v>
      </c>
      <c r="AH343" s="1">
        <f>Cohort_CF!AH341*Mincers!L$59*(1+'Cost and Benefit Parameters'!$C$41)^AH$6</f>
        <v>3265939.0934873684</v>
      </c>
      <c r="AI343" s="1">
        <f>Cohort_CF!AI341*Mincers!M$59*(1+'Cost and Benefit Parameters'!$C$41)^AI$6</f>
        <v>3372337.5804648534</v>
      </c>
      <c r="AJ343" s="1">
        <f>Cohort_CF!AJ341*Mincers!N$59*(1+'Cost and Benefit Parameters'!$C$41)^AJ$6</f>
        <v>3480113.6461778707</v>
      </c>
      <c r="AK343" s="1">
        <f>Cohort_CF!AK341*Mincers!O$59*(1+'Cost and Benefit Parameters'!$C$41)^AK$6</f>
        <v>3589179.9579653041</v>
      </c>
      <c r="AL343" s="1">
        <f>Cohort_CF!AL341*Mincers!P$59*(1+'Cost and Benefit Parameters'!$C$41)^AL$6</f>
        <v>3699444.0613948982</v>
      </c>
      <c r="AM343" s="1">
        <f>Cohort_CF!AM341*Mincers!Q$59*(1+'Cost and Benefit Parameters'!$C$41)^AM$6</f>
        <v>3810808.4450278338</v>
      </c>
      <c r="AN343" s="1">
        <f>Cohort_CF!AN341*Mincers!R$59*(1+'Cost and Benefit Parameters'!$C$41)^AN$6</f>
        <v>3923170.6225893074</v>
      </c>
      <c r="AO343" s="1">
        <f>Cohort_CF!AO341*Mincers!S$59*(1+'Cost and Benefit Parameters'!$C$41)^AO$6</f>
        <v>4036423.2327792109</v>
      </c>
      <c r="AP343" s="1">
        <f>Cohort_CF!AP341*Mincers!T$59*(1+'Cost and Benefit Parameters'!$C$41)^AP$6</f>
        <v>4150454.1568896445</v>
      </c>
      <c r="AQ343" s="1">
        <f>Cohort_CF!AQ341*Mincers!U$59*(1+'Cost and Benefit Parameters'!$C$41)^AQ$6</f>
        <v>4265146.6543245036</v>
      </c>
      <c r="AR343" s="1">
        <f>Cohort_CF!AR341*Mincers!V$59*(1+'Cost and Benefit Parameters'!$C$41)^AR$6</f>
        <v>4380379.5160434255</v>
      </c>
      <c r="AS343" s="1">
        <f>Cohort_CF!AS341*Mincers!W$59*(1+'Cost and Benefit Parameters'!$C$41)^AS$6</f>
        <v>4496027.2358763376</v>
      </c>
      <c r="AT343" s="1">
        <f>Cohort_CF!AT341*Mincers!X$59*(1+'Cost and Benefit Parameters'!$C$41)^AT$6</f>
        <v>4611960.1995777274</v>
      </c>
      <c r="AU343" s="1">
        <f>Cohort_CF!AU341*Mincers!Y$59*(1+'Cost and Benefit Parameters'!$C$41)^AU$6</f>
        <v>4728044.8914100872</v>
      </c>
      <c r="AV343" s="1">
        <f>Cohort_CF!AV341*Mincers!Z$59*(1+'Cost and Benefit Parameters'!$C$41)^AV$6</f>
        <v>4844144.1179666501</v>
      </c>
      <c r="AW343" s="1">
        <f>Cohort_CF!AW341*Mincers!AA$59*(1+'Cost and Benefit Parameters'!$C$41)^AW$6</f>
        <v>4960117.2488619406</v>
      </c>
      <c r="AX343" s="1">
        <f>Cohort_CF!AX341*Mincers!AB$59*(1+'Cost and Benefit Parameters'!$C$41)^AX$6</f>
        <v>5075820.4738377864</v>
      </c>
      <c r="AY343" s="1">
        <f>Cohort_CF!AY341*Mincers!AC$59*(1+'Cost and Benefit Parameters'!$C$41)^AY$6</f>
        <v>5191107.07575176</v>
      </c>
      <c r="AZ343" s="1">
        <f>Cohort_CF!AZ341*Mincers!AD$59*(1+'Cost and Benefit Parameters'!$C$41)^AZ$6</f>
        <v>5305827.718833969</v>
      </c>
      <c r="BA343" s="1">
        <f>Cohort_CF!BA341*Mincers!AE$59*(1+'Cost and Benefit Parameters'!$C$41)^BA$6</f>
        <v>5419830.7515195077</v>
      </c>
      <c r="BB343" s="1">
        <f>Cohort_CF!BB341*Mincers!AF$59*(1+'Cost and Benefit Parameters'!$C$41)^BB$6</f>
        <v>5532962.5230853539</v>
      </c>
      <c r="BC343" s="1">
        <f>Cohort_CF!BC341*Mincers!AG$59*(1+'Cost and Benefit Parameters'!$C$41)^BC$6</f>
        <v>5645067.713245417</v>
      </c>
      <c r="BD343" s="1">
        <f>Cohort_CF!BD341*Mincers!AH$59*(1+'Cost and Benefit Parameters'!$C$41)^BD$6</f>
        <v>5755989.6737831691</v>
      </c>
      <c r="BE343" s="1">
        <f>Cohort_CF!BE341*Mincers!AI$59*(1+'Cost and Benefit Parameters'!$C$41)^BE$6</f>
        <v>5865570.7812316073</v>
      </c>
      <c r="BF343" s="1">
        <f>Cohort_CF!BF341*Mincers!AJ$59*(1+'Cost and Benefit Parameters'!$C$41)^BF$6</f>
        <v>5973652.7995423246</v>
      </c>
      <c r="BG343" s="1">
        <f>Cohort_CF!BG341*Mincers!AK$59*(1+'Cost and Benefit Parameters'!$C$41)^BG$6</f>
        <v>6080077.2516226228</v>
      </c>
      <c r="BH343" s="1">
        <f>Cohort_CF!BH341*Mincers!AL$59*(1+'Cost and Benefit Parameters'!$C$41)^BH$6</f>
        <v>6184685.7985600689</v>
      </c>
      <c r="BI343" s="1">
        <f>Cohort_CF!BI341*Mincers!AM$59*(1+'Cost and Benefit Parameters'!$C$41)^BI$6</f>
        <v>6287320.6252990505</v>
      </c>
      <c r="BJ343" s="1">
        <f>Cohort_CF!BJ341*Mincers!AN$59*(1+'Cost and Benefit Parameters'!$C$41)^BJ$6</f>
        <v>6387824.8314847341</v>
      </c>
      <c r="BK343" s="1">
        <f>Cohort_CF!BK341*Mincers!AO$59*(1+'Cost and Benefit Parameters'!$C$41)^BK$6</f>
        <v>6486042.8261447074</v>
      </c>
      <c r="BL343" s="1">
        <f>Cohort_CF!BL341*Mincers!AP$59*(1+'Cost and Benefit Parameters'!$C$41)^BL$6</f>
        <v>6581820.7248407835</v>
      </c>
      <c r="BM343" s="1" t="str">
        <f>IF(BI320="","",'Cost and Benefit Parameters'!$N$32)</f>
        <v/>
      </c>
      <c r="BN343" s="1" t="str">
        <f>IF(BJ320="","",'Cost and Benefit Parameters'!$N$32)</f>
        <v/>
      </c>
      <c r="BO343" s="1" t="str">
        <f>IF(BK320="","",'Cost and Benefit Parameters'!$N$32)</f>
        <v/>
      </c>
      <c r="BP343" s="1" t="str">
        <f>IF(BL320="","",'Cost and Benefit Parameters'!$N$32)</f>
        <v/>
      </c>
      <c r="BQ343" s="1" t="str">
        <f>IF(BM320="","",'Cost and Benefit Parameters'!$N$32)</f>
        <v/>
      </c>
      <c r="BR343" s="1" t="str">
        <f>IF(BN320="","",'Cost and Benefit Parameters'!$N$32)</f>
        <v/>
      </c>
      <c r="BS343" s="1" t="str">
        <f>IF(BO320="","",'Cost and Benefit Parameters'!$N$32)</f>
        <v/>
      </c>
      <c r="BT343" s="1" t="str">
        <f>IF(BP320="","",'Cost and Benefit Parameters'!$N$32)</f>
        <v/>
      </c>
    </row>
    <row r="344" spans="1:72" x14ac:dyDescent="0.55000000000000004">
      <c r="A344" s="642"/>
      <c r="B344" t="s">
        <v>479</v>
      </c>
      <c r="N344" s="1" t="str">
        <f>IF(J321="","",'Cost and Benefit Parameters'!$N$32)</f>
        <v/>
      </c>
      <c r="O344" s="1" t="str">
        <f>IF(K321="","",'Cost and Benefit Parameters'!$N$32)</f>
        <v/>
      </c>
      <c r="P344" s="1" t="str">
        <f>IF(L321="","",'Cost and Benefit Parameters'!$N$32)</f>
        <v/>
      </c>
      <c r="Q344" s="1" t="str">
        <f>IF(M321="","",'Cost and Benefit Parameters'!$N$32)</f>
        <v/>
      </c>
      <c r="R344" s="1" t="str">
        <f>IF(N321="","",'Cost and Benefit Parameters'!$N$32)</f>
        <v/>
      </c>
      <c r="S344" s="1" t="str">
        <f>IF(O321="","",'Cost and Benefit Parameters'!$N$32)</f>
        <v/>
      </c>
      <c r="T344" s="1" t="str">
        <f>IF(P321="","",'Cost and Benefit Parameters'!$N$32)</f>
        <v/>
      </c>
      <c r="U344" s="1" t="str">
        <f>IF(Q321="","",'Cost and Benefit Parameters'!$N$32)</f>
        <v/>
      </c>
      <c r="V344" s="1" t="str">
        <f>IF(R321="","",'Cost and Benefit Parameters'!$N$32)</f>
        <v/>
      </c>
      <c r="W344" s="1" t="str">
        <f>IF(S321="","",'Cost and Benefit Parameters'!$N$32)</f>
        <v/>
      </c>
      <c r="X344" s="1" t="str">
        <f>IF(T321="","",'Cost and Benefit Parameters'!$N$32)</f>
        <v/>
      </c>
      <c r="Y344" s="1" t="str">
        <f>IF(U321="","",'Cost and Benefit Parameters'!$N$32)</f>
        <v/>
      </c>
      <c r="Z344" s="1">
        <f>Cohort_CF!Z342*Mincers!C$59*(1+'Cost and Benefit Parameters'!$C$41)^Z$6</f>
        <v>2432882.8878917275</v>
      </c>
      <c r="AA344" s="1">
        <f>Cohort_CF!AA342*Mincers!D$59*(1+'Cost and Benefit Parameters'!$C$41)^AA$6</f>
        <v>2527260.0457752617</v>
      </c>
      <c r="AB344" s="1">
        <f>Cohort_CF!AB342*Mincers!E$59*(1+'Cost and Benefit Parameters'!$C$41)^AB$6</f>
        <v>2623723.6055114837</v>
      </c>
      <c r="AC344" s="1">
        <f>Cohort_CF!AC342*Mincers!F$59*(1+'Cost and Benefit Parameters'!$C$41)^AC$6</f>
        <v>2722235.2733913865</v>
      </c>
      <c r="AD344" s="1">
        <f>Cohort_CF!AD342*Mincers!G$59*(1+'Cost and Benefit Parameters'!$C$41)^AD$6</f>
        <v>2840022.9602955794</v>
      </c>
      <c r="AE344" s="1">
        <f>Cohort_CF!AE342*Mincers!H$59*(1+'Cost and Benefit Parameters'!$C$41)^AE$6</f>
        <v>2941356.7044078819</v>
      </c>
      <c r="AF344" s="1">
        <f>Cohort_CF!AF342*Mincers!I$59*(1+'Cost and Benefit Parameters'!$C$41)^AF$6</f>
        <v>3044478.8626218145</v>
      </c>
      <c r="AG344" s="1">
        <f>Cohort_CF!AG342*Mincers!J$59*(1+'Cost and Benefit Parameters'!$C$41)^AG$6</f>
        <v>3149326.2575742067</v>
      </c>
      <c r="AH344" s="1">
        <f>Cohort_CF!AH342*Mincers!K$59*(1+'Cost and Benefit Parameters'!$C$41)^AH$6</f>
        <v>3255830.3589315298</v>
      </c>
      <c r="AI344" s="1">
        <f>Cohort_CF!AI342*Mincers!L$59*(1+'Cost and Benefit Parameters'!$C$41)^AI$6</f>
        <v>3363917.266291989</v>
      </c>
      <c r="AJ344" s="1">
        <f>Cohort_CF!AJ342*Mincers!M$59*(1+'Cost and Benefit Parameters'!$C$41)^AJ$6</f>
        <v>3473507.7078787992</v>
      </c>
      <c r="AK344" s="1">
        <f>Cohort_CF!AK342*Mincers!N$59*(1+'Cost and Benefit Parameters'!$C$41)^AK$6</f>
        <v>3584517.0555632073</v>
      </c>
      <c r="AL344" s="1">
        <f>Cohort_CF!AL342*Mincers!O$59*(1+'Cost and Benefit Parameters'!$C$41)^AL$6</f>
        <v>3696855.3567042626</v>
      </c>
      <c r="AM344" s="1">
        <f>Cohort_CF!AM342*Mincers!P$59*(1+'Cost and Benefit Parameters'!$C$41)^AM$6</f>
        <v>3810427.3832367454</v>
      </c>
      <c r="AN344" s="1">
        <f>Cohort_CF!AN342*Mincers!Q$59*(1+'Cost and Benefit Parameters'!$C$41)^AN$6</f>
        <v>3925132.6983786682</v>
      </c>
      <c r="AO344" s="1">
        <f>Cohort_CF!AO342*Mincers!R$59*(1+'Cost and Benefit Parameters'!$C$41)^AO$6</f>
        <v>4040865.7412669873</v>
      </c>
      <c r="AP344" s="1">
        <f>Cohort_CF!AP342*Mincers!S$59*(1+'Cost and Benefit Parameters'!$C$41)^AP$6</f>
        <v>4157515.929762587</v>
      </c>
      <c r="AQ344" s="1">
        <f>Cohort_CF!AQ342*Mincers!T$59*(1+'Cost and Benefit Parameters'!$C$41)^AQ$6</f>
        <v>4274967.7815963328</v>
      </c>
      <c r="AR344" s="1">
        <f>Cohort_CF!AR342*Mincers!U$59*(1+'Cost and Benefit Parameters'!$C$41)^AR$6</f>
        <v>4393101.053954239</v>
      </c>
      <c r="AS344" s="1">
        <f>Cohort_CF!AS342*Mincers!V$59*(1+'Cost and Benefit Parameters'!$C$41)^AS$6</f>
        <v>4511790.9015247291</v>
      </c>
      <c r="AT344" s="1">
        <f>Cohort_CF!AT342*Mincers!W$59*(1+'Cost and Benefit Parameters'!$C$41)^AT$6</f>
        <v>4630908.0529526267</v>
      </c>
      <c r="AU344" s="1">
        <f>Cohort_CF!AU342*Mincers!X$59*(1+'Cost and Benefit Parameters'!$C$41)^AU$6</f>
        <v>4750319.0055650594</v>
      </c>
      <c r="AV344" s="1">
        <f>Cohort_CF!AV342*Mincers!Y$59*(1+'Cost and Benefit Parameters'!$C$41)^AV$6</f>
        <v>4869886.2381523903</v>
      </c>
      <c r="AW344" s="1">
        <f>Cohort_CF!AW342*Mincers!Z$59*(1+'Cost and Benefit Parameters'!$C$41)^AW$6</f>
        <v>4989468.4415056491</v>
      </c>
      <c r="AX344" s="1">
        <f>Cohort_CF!AX342*Mincers!AA$59*(1+'Cost and Benefit Parameters'!$C$41)^AX$6</f>
        <v>5108920.7663277984</v>
      </c>
      <c r="AY344" s="1">
        <f>Cohort_CF!AY342*Mincers!AB$59*(1+'Cost and Benefit Parameters'!$C$41)^AY$6</f>
        <v>5228095.0880529201</v>
      </c>
      <c r="AZ344" s="1">
        <f>Cohort_CF!AZ342*Mincers!AC$59*(1+'Cost and Benefit Parameters'!$C$41)^AZ$6</f>
        <v>5346840.2880243137</v>
      </c>
      <c r="BA344" s="1">
        <f>Cohort_CF!BA342*Mincers!AD$59*(1+'Cost and Benefit Parameters'!$C$41)^BA$6</f>
        <v>5465002.5503989886</v>
      </c>
      <c r="BB344" s="1">
        <f>Cohort_CF!BB342*Mincers!AE$59*(1+'Cost and Benefit Parameters'!$C$41)^BB$6</f>
        <v>5582425.6740650926</v>
      </c>
      <c r="BC344" s="1">
        <f>Cohort_CF!BC342*Mincers!AF$59*(1+'Cost and Benefit Parameters'!$C$41)^BC$6</f>
        <v>5698951.3987779142</v>
      </c>
      <c r="BD344" s="1">
        <f>Cohort_CF!BD342*Mincers!AG$59*(1+'Cost and Benefit Parameters'!$C$41)^BD$6</f>
        <v>5814419.7446427792</v>
      </c>
      <c r="BE344" s="1">
        <f>Cohort_CF!BE342*Mincers!AH$59*(1+'Cost and Benefit Parameters'!$C$41)^BE$6</f>
        <v>5928669.3639966641</v>
      </c>
      <c r="BF344" s="1">
        <f>Cohort_CF!BF342*Mincers!AI$59*(1+'Cost and Benefit Parameters'!$C$41)^BF$6</f>
        <v>6041537.9046685556</v>
      </c>
      <c r="BG344" s="1">
        <f>Cohort_CF!BG342*Mincers!AJ$59*(1+'Cost and Benefit Parameters'!$C$41)^BG$6</f>
        <v>6152862.383528593</v>
      </c>
      <c r="BH344" s="1">
        <f>Cohort_CF!BH342*Mincers!AK$59*(1+'Cost and Benefit Parameters'!$C$41)^BH$6</f>
        <v>6262479.569171303</v>
      </c>
      <c r="BI344" s="1">
        <f>Cohort_CF!BI342*Mincers!AL$59*(1+'Cost and Benefit Parameters'!$C$41)^BI$6</f>
        <v>6370226.3725168714</v>
      </c>
      <c r="BJ344" s="1">
        <f>Cohort_CF!BJ342*Mincers!AM$59*(1+'Cost and Benefit Parameters'!$C$41)^BJ$6</f>
        <v>6475940.2440580204</v>
      </c>
      <c r="BK344" s="1">
        <f>Cohort_CF!BK342*Mincers!AN$59*(1+'Cost and Benefit Parameters'!$C$41)^BK$6</f>
        <v>6579459.5764292777</v>
      </c>
      <c r="BL344" s="1">
        <f>Cohort_CF!BL342*Mincers!AO$59*(1+'Cost and Benefit Parameters'!$C$41)^BL$6</f>
        <v>6680624.1109290486</v>
      </c>
      <c r="BM344" s="1">
        <f>Cohort_CF!BM342*Mincers!AP$59*(1+'Cost and Benefit Parameters'!$C$41)^BM$6</f>
        <v>6779275.3465860067</v>
      </c>
      <c r="BN344" s="1" t="str">
        <f>IF(BJ321="","",'Cost and Benefit Parameters'!$N$32)</f>
        <v/>
      </c>
      <c r="BO344" s="1" t="str">
        <f>IF(BK321="","",'Cost and Benefit Parameters'!$N$32)</f>
        <v/>
      </c>
      <c r="BP344" s="1" t="str">
        <f>IF(BL321="","",'Cost and Benefit Parameters'!$N$32)</f>
        <v/>
      </c>
      <c r="BQ344" s="1" t="str">
        <f>IF(BM321="","",'Cost and Benefit Parameters'!$N$32)</f>
        <v/>
      </c>
      <c r="BR344" s="1" t="str">
        <f>IF(BN321="","",'Cost and Benefit Parameters'!$N$32)</f>
        <v/>
      </c>
      <c r="BS344" s="1" t="str">
        <f>IF(BO321="","",'Cost and Benefit Parameters'!$N$32)</f>
        <v/>
      </c>
      <c r="BT344" s="1" t="str">
        <f>IF(BP321="","",'Cost and Benefit Parameters'!$N$32)</f>
        <v/>
      </c>
    </row>
    <row r="345" spans="1:72" x14ac:dyDescent="0.55000000000000004">
      <c r="A345" s="642"/>
      <c r="B345" t="s">
        <v>480</v>
      </c>
      <c r="N345" s="1" t="str">
        <f>IF(J322="","",'Cost and Benefit Parameters'!$N$32)</f>
        <v/>
      </c>
      <c r="O345" s="1" t="str">
        <f>IF(K322="","",'Cost and Benefit Parameters'!$N$32)</f>
        <v/>
      </c>
      <c r="P345" s="1" t="str">
        <f>IF(L322="","",'Cost and Benefit Parameters'!$N$32)</f>
        <v/>
      </c>
      <c r="Q345" s="1" t="str">
        <f>IF(M322="","",'Cost and Benefit Parameters'!$N$32)</f>
        <v/>
      </c>
      <c r="R345" s="1" t="str">
        <f>IF(N322="","",'Cost and Benefit Parameters'!$N$32)</f>
        <v/>
      </c>
      <c r="S345" s="1" t="str">
        <f>IF(O322="","",'Cost and Benefit Parameters'!$N$32)</f>
        <v/>
      </c>
      <c r="T345" s="1" t="str">
        <f>IF(P322="","",'Cost and Benefit Parameters'!$N$32)</f>
        <v/>
      </c>
      <c r="U345" s="1" t="str">
        <f>IF(Q322="","",'Cost and Benefit Parameters'!$N$32)</f>
        <v/>
      </c>
      <c r="V345" s="1" t="str">
        <f>IF(R322="","",'Cost and Benefit Parameters'!$N$32)</f>
        <v/>
      </c>
      <c r="W345" s="1" t="str">
        <f>IF(S322="","",'Cost and Benefit Parameters'!$N$32)</f>
        <v/>
      </c>
      <c r="X345" s="1" t="str">
        <f>IF(T322="","",'Cost and Benefit Parameters'!$N$32)</f>
        <v/>
      </c>
      <c r="Y345" s="1" t="str">
        <f>IF(U322="","",'Cost and Benefit Parameters'!$N$32)</f>
        <v/>
      </c>
      <c r="Z345" s="1" t="str">
        <f>IF(V322="","",'Cost and Benefit Parameters'!$N$32)</f>
        <v/>
      </c>
      <c r="AA345" s="1">
        <f>Cohort_CF!AA343*Mincers!C$59*(1+'Cost and Benefit Parameters'!$C$41)^AA$6</f>
        <v>2505869.3745284788</v>
      </c>
      <c r="AB345" s="1">
        <f>Cohort_CF!AB343*Mincers!D$59*(1+'Cost and Benefit Parameters'!$C$41)^AB$6</f>
        <v>2603077.8471485199</v>
      </c>
      <c r="AC345" s="1">
        <f>Cohort_CF!AC343*Mincers!E$59*(1+'Cost and Benefit Parameters'!$C$41)^AC$6</f>
        <v>2702435.3136768285</v>
      </c>
      <c r="AD345" s="1">
        <f>Cohort_CF!AD343*Mincers!F$59*(1+'Cost and Benefit Parameters'!$C$41)^AD$6</f>
        <v>2803902.3315931279</v>
      </c>
      <c r="AE345" s="1">
        <f>Cohort_CF!AE343*Mincers!G$59*(1+'Cost and Benefit Parameters'!$C$41)^AE$6</f>
        <v>2925223.6491044466</v>
      </c>
      <c r="AF345" s="1">
        <f>Cohort_CF!AF343*Mincers!H$59*(1+'Cost and Benefit Parameters'!$C$41)^AF$6</f>
        <v>3029597.4055401185</v>
      </c>
      <c r="AG345" s="1">
        <f>Cohort_CF!AG343*Mincers!I$59*(1+'Cost and Benefit Parameters'!$C$41)^AG$6</f>
        <v>3135813.2285004687</v>
      </c>
      <c r="AH345" s="1">
        <f>Cohort_CF!AH343*Mincers!J$59*(1+'Cost and Benefit Parameters'!$C$41)^AH$6</f>
        <v>3243806.0453014327</v>
      </c>
      <c r="AI345" s="1">
        <f>Cohort_CF!AI343*Mincers!K$59*(1+'Cost and Benefit Parameters'!$C$41)^AI$6</f>
        <v>3353505.2696994753</v>
      </c>
      <c r="AJ345" s="1">
        <f>Cohort_CF!AJ343*Mincers!L$59*(1+'Cost and Benefit Parameters'!$C$41)^AJ$6</f>
        <v>3464834.784280749</v>
      </c>
      <c r="AK345" s="1">
        <f>Cohort_CF!AK343*Mincers!M$59*(1+'Cost and Benefit Parameters'!$C$41)^AK$6</f>
        <v>3577712.9391151634</v>
      </c>
      <c r="AL345" s="1">
        <f>Cohort_CF!AL343*Mincers!N$59*(1+'Cost and Benefit Parameters'!$C$41)^AL$6</f>
        <v>3692052.5672301031</v>
      </c>
      <c r="AM345" s="1">
        <f>Cohort_CF!AM343*Mincers!O$59*(1+'Cost and Benefit Parameters'!$C$41)^AM$6</f>
        <v>3807761.0174053907</v>
      </c>
      <c r="AN345" s="1">
        <f>Cohort_CF!AN343*Mincers!P$59*(1+'Cost and Benefit Parameters'!$C$41)^AN$6</f>
        <v>3924740.2047338472</v>
      </c>
      <c r="AO345" s="1">
        <f>Cohort_CF!AO343*Mincers!Q$59*(1+'Cost and Benefit Parameters'!$C$41)^AO$6</f>
        <v>4042886.6793300286</v>
      </c>
      <c r="AP345" s="1">
        <f>Cohort_CF!AP343*Mincers!R$59*(1+'Cost and Benefit Parameters'!$C$41)^AP$6</f>
        <v>4162091.7135049966</v>
      </c>
      <c r="AQ345" s="1">
        <f>Cohort_CF!AQ343*Mincers!S$59*(1+'Cost and Benefit Parameters'!$C$41)^AQ$6</f>
        <v>4282241.4076554636</v>
      </c>
      <c r="AR345" s="1">
        <f>Cohort_CF!AR343*Mincers!T$59*(1+'Cost and Benefit Parameters'!$C$41)^AR$6</f>
        <v>4403216.8150442233</v>
      </c>
      <c r="AS345" s="1">
        <f>Cohort_CF!AS343*Mincers!U$59*(1+'Cost and Benefit Parameters'!$C$41)^AS$6</f>
        <v>4524894.0855728667</v>
      </c>
      <c r="AT345" s="1">
        <f>Cohort_CF!AT343*Mincers!V$59*(1+'Cost and Benefit Parameters'!$C$41)^AT$6</f>
        <v>4647144.62857047</v>
      </c>
      <c r="AU345" s="1">
        <f>Cohort_CF!AU343*Mincers!W$59*(1+'Cost and Benefit Parameters'!$C$41)^AU$6</f>
        <v>4769835.2945412062</v>
      </c>
      <c r="AV345" s="1">
        <f>Cohort_CF!AV343*Mincers!X$59*(1+'Cost and Benefit Parameters'!$C$41)^AV$6</f>
        <v>4892828.5757320123</v>
      </c>
      <c r="AW345" s="1">
        <f>Cohort_CF!AW343*Mincers!Y$59*(1+'Cost and Benefit Parameters'!$C$41)^AW$6</f>
        <v>5015982.8252969617</v>
      </c>
      <c r="AX345" s="1">
        <f>Cohort_CF!AX343*Mincers!Z$59*(1+'Cost and Benefit Parameters'!$C$41)^AX$6</f>
        <v>5139152.4947508182</v>
      </c>
      <c r="AY345" s="1">
        <f>Cohort_CF!AY343*Mincers!AA$59*(1+'Cost and Benefit Parameters'!$C$41)^AY$6</f>
        <v>5262188.3893176327</v>
      </c>
      <c r="AZ345" s="1">
        <f>Cohort_CF!AZ343*Mincers!AB$59*(1+'Cost and Benefit Parameters'!$C$41)^AZ$6</f>
        <v>5384937.9406945081</v>
      </c>
      <c r="BA345" s="1">
        <f>Cohort_CF!BA343*Mincers!AC$59*(1+'Cost and Benefit Parameters'!$C$41)^BA$6</f>
        <v>5507245.4966650438</v>
      </c>
      <c r="BB345" s="1">
        <f>Cohort_CF!BB343*Mincers!AD$59*(1+'Cost and Benefit Parameters'!$C$41)^BB$6</f>
        <v>5628952.6269109584</v>
      </c>
      <c r="BC345" s="1">
        <f>Cohort_CF!BC343*Mincers!AE$59*(1+'Cost and Benefit Parameters'!$C$41)^BC$6</f>
        <v>5749898.444287044</v>
      </c>
      <c r="BD345" s="1">
        <f>Cohort_CF!BD343*Mincers!AF$59*(1+'Cost and Benefit Parameters'!$C$41)^BD$6</f>
        <v>5869919.9407412512</v>
      </c>
      <c r="BE345" s="1">
        <f>Cohort_CF!BE343*Mincers!AG$59*(1+'Cost and Benefit Parameters'!$C$41)^BE$6</f>
        <v>5988852.336982063</v>
      </c>
      <c r="BF345" s="1">
        <f>Cohort_CF!BF343*Mincers!AH$59*(1+'Cost and Benefit Parameters'!$C$41)^BF$6</f>
        <v>6106529.444916564</v>
      </c>
      <c r="BG345" s="1">
        <f>Cohort_CF!BG343*Mincers!AI$59*(1+'Cost and Benefit Parameters'!$C$41)^BG$6</f>
        <v>6222784.0418086117</v>
      </c>
      <c r="BH345" s="1">
        <f>Cohort_CF!BH343*Mincers!AJ$59*(1+'Cost and Benefit Parameters'!$C$41)^BH$6</f>
        <v>6337448.2550344514</v>
      </c>
      <c r="BI345" s="1">
        <f>Cohort_CF!BI343*Mincers!AK$59*(1+'Cost and Benefit Parameters'!$C$41)^BI$6</f>
        <v>6450353.9562464422</v>
      </c>
      <c r="BJ345" s="1">
        <f>Cohort_CF!BJ343*Mincers!AL$59*(1+'Cost and Benefit Parameters'!$C$41)^BJ$6</f>
        <v>6561333.1636923756</v>
      </c>
      <c r="BK345" s="1">
        <f>Cohort_CF!BK343*Mincers!AM$59*(1+'Cost and Benefit Parameters'!$C$41)^BK$6</f>
        <v>6670218.4513797611</v>
      </c>
      <c r="BL345" s="1">
        <f>Cohort_CF!BL343*Mincers!AN$59*(1+'Cost and Benefit Parameters'!$C$41)^BL$6</f>
        <v>6776843.3637221558</v>
      </c>
      <c r="BM345" s="1">
        <f>Cohort_CF!BM343*Mincers!AO$59*(1+'Cost and Benefit Parameters'!$C$41)^BM$6</f>
        <v>6881042.83425692</v>
      </c>
      <c r="BN345" s="1">
        <f>Cohort_CF!BN343*Mincers!AP$59*(1+'Cost and Benefit Parameters'!$C$41)^BN$6</f>
        <v>6982653.6069835871</v>
      </c>
      <c r="BO345" s="1" t="str">
        <f>IF(BK322="","",'Cost and Benefit Parameters'!$N$32)</f>
        <v/>
      </c>
      <c r="BP345" s="1" t="str">
        <f>IF(BL322="","",'Cost and Benefit Parameters'!$N$32)</f>
        <v/>
      </c>
      <c r="BQ345" s="1" t="str">
        <f>IF(BM322="","",'Cost and Benefit Parameters'!$N$32)</f>
        <v/>
      </c>
      <c r="BR345" s="1" t="str">
        <f>IF(BN322="","",'Cost and Benefit Parameters'!$N$32)</f>
        <v/>
      </c>
      <c r="BS345" s="1" t="str">
        <f>IF(BO322="","",'Cost and Benefit Parameters'!$N$32)</f>
        <v/>
      </c>
      <c r="BT345" s="1" t="str">
        <f>IF(BP322="","",'Cost and Benefit Parameters'!$N$32)</f>
        <v/>
      </c>
    </row>
    <row r="346" spans="1:72" x14ac:dyDescent="0.55000000000000004">
      <c r="A346" s="642"/>
      <c r="B346" t="s">
        <v>481</v>
      </c>
      <c r="N346" s="1" t="str">
        <f>IF(J323="","",'Cost and Benefit Parameters'!$N$32)</f>
        <v/>
      </c>
      <c r="O346" s="1" t="str">
        <f>IF(K323="","",'Cost and Benefit Parameters'!$N$32)</f>
        <v/>
      </c>
      <c r="P346" s="1" t="str">
        <f>IF(L323="","",'Cost and Benefit Parameters'!$N$32)</f>
        <v/>
      </c>
      <c r="Q346" s="1" t="str">
        <f>IF(M323="","",'Cost and Benefit Parameters'!$N$32)</f>
        <v/>
      </c>
      <c r="R346" s="1" t="str">
        <f>IF(N323="","",'Cost and Benefit Parameters'!$N$32)</f>
        <v/>
      </c>
      <c r="S346" s="1" t="str">
        <f>IF(O323="","",'Cost and Benefit Parameters'!$N$32)</f>
        <v/>
      </c>
      <c r="T346" s="1" t="str">
        <f>IF(P323="","",'Cost and Benefit Parameters'!$N$32)</f>
        <v/>
      </c>
      <c r="U346" s="1" t="str">
        <f>IF(Q323="","",'Cost and Benefit Parameters'!$N$32)</f>
        <v/>
      </c>
      <c r="V346" s="1" t="str">
        <f>IF(R323="","",'Cost and Benefit Parameters'!$N$32)</f>
        <v/>
      </c>
      <c r="W346" s="1" t="str">
        <f>IF(S323="","",'Cost and Benefit Parameters'!$N$32)</f>
        <v/>
      </c>
      <c r="X346" s="1" t="str">
        <f>IF(T323="","",'Cost and Benefit Parameters'!$N$32)</f>
        <v/>
      </c>
      <c r="Y346" s="1" t="str">
        <f>IF(U323="","",'Cost and Benefit Parameters'!$N$32)</f>
        <v/>
      </c>
      <c r="Z346" s="1" t="str">
        <f>IF(V323="","",'Cost and Benefit Parameters'!$N$32)</f>
        <v/>
      </c>
      <c r="AA346" s="1" t="str">
        <f>IF(W323="","",'Cost and Benefit Parameters'!$N$32)</f>
        <v/>
      </c>
      <c r="AB346" s="1">
        <f>Cohort_CF!AB344*Mincers!C$59*(1+'Cost and Benefit Parameters'!$C$41)^AB$6</f>
        <v>2581045.4557643337</v>
      </c>
      <c r="AC346" s="1">
        <f>Cohort_CF!AC344*Mincers!D$59*(1+'Cost and Benefit Parameters'!$C$41)^AC$6</f>
        <v>2681170.1825629757</v>
      </c>
      <c r="AD346" s="1">
        <f>Cohort_CF!AD344*Mincers!E$59*(1+'Cost and Benefit Parameters'!$C$41)^AD$6</f>
        <v>2783508.3730871333</v>
      </c>
      <c r="AE346" s="1">
        <f>Cohort_CF!AE344*Mincers!F$59*(1+'Cost and Benefit Parameters'!$C$41)^AE$6</f>
        <v>2888019.4015409215</v>
      </c>
      <c r="AF346" s="1">
        <f>Cohort_CF!AF344*Mincers!G$59*(1+'Cost and Benefit Parameters'!$C$41)^AF$6</f>
        <v>3012980.3585775807</v>
      </c>
      <c r="AG346" s="1">
        <f>Cohort_CF!AG344*Mincers!H$59*(1+'Cost and Benefit Parameters'!$C$41)^AG$6</f>
        <v>3120485.3277063216</v>
      </c>
      <c r="AH346" s="1">
        <f>Cohort_CF!AH344*Mincers!I$59*(1+'Cost and Benefit Parameters'!$C$41)^AH$6</f>
        <v>3229887.625355483</v>
      </c>
      <c r="AI346" s="1">
        <f>Cohort_CF!AI344*Mincers!J$59*(1+'Cost and Benefit Parameters'!$C$41)^AI$6</f>
        <v>3341120.2266604756</v>
      </c>
      <c r="AJ346" s="1">
        <f>Cohort_CF!AJ344*Mincers!K$59*(1+'Cost and Benefit Parameters'!$C$41)^AJ$6</f>
        <v>3454110.4277904597</v>
      </c>
      <c r="AK346" s="1">
        <f>Cohort_CF!AK344*Mincers!L$59*(1+'Cost and Benefit Parameters'!$C$41)^AK$6</f>
        <v>3568779.8278091718</v>
      </c>
      <c r="AL346" s="1">
        <f>Cohort_CF!AL344*Mincers!M$59*(1+'Cost and Benefit Parameters'!$C$41)^AL$6</f>
        <v>3685044.3272886178</v>
      </c>
      <c r="AM346" s="1">
        <f>Cohort_CF!AM344*Mincers!N$59*(1+'Cost and Benefit Parameters'!$C$41)^AM$6</f>
        <v>3802814.1442470062</v>
      </c>
      <c r="AN346" s="1">
        <f>Cohort_CF!AN344*Mincers!O$59*(1+'Cost and Benefit Parameters'!$C$41)^AN$6</f>
        <v>3921993.8479275517</v>
      </c>
      <c r="AO346" s="1">
        <f>Cohort_CF!AO344*Mincers!P$59*(1+'Cost and Benefit Parameters'!$C$41)^AO$6</f>
        <v>4042482.4108758634</v>
      </c>
      <c r="AP346" s="1">
        <f>Cohort_CF!AP344*Mincers!Q$59*(1+'Cost and Benefit Parameters'!$C$41)^AP$6</f>
        <v>4164173.2797099296</v>
      </c>
      <c r="AQ346" s="1">
        <f>Cohort_CF!AQ344*Mincers!R$59*(1+'Cost and Benefit Parameters'!$C$41)^AQ$6</f>
        <v>4286954.4649101458</v>
      </c>
      <c r="AR346" s="1">
        <f>Cohort_CF!AR344*Mincers!S$59*(1+'Cost and Benefit Parameters'!$C$41)^AR$6</f>
        <v>4410708.6498851283</v>
      </c>
      <c r="AS346" s="1">
        <f>Cohort_CF!AS344*Mincers!T$59*(1+'Cost and Benefit Parameters'!$C$41)^AS$6</f>
        <v>4535313.3194955504</v>
      </c>
      <c r="AT346" s="1">
        <f>Cohort_CF!AT344*Mincers!U$59*(1+'Cost and Benefit Parameters'!$C$41)^AT$6</f>
        <v>4660640.9081400521</v>
      </c>
      <c r="AU346" s="1">
        <f>Cohort_CF!AU344*Mincers!V$59*(1+'Cost and Benefit Parameters'!$C$41)^AU$6</f>
        <v>4786558.9674275843</v>
      </c>
      <c r="AV346" s="1">
        <f>Cohort_CF!AV344*Mincers!W$59*(1+'Cost and Benefit Parameters'!$C$41)^AV$6</f>
        <v>4912930.3533774428</v>
      </c>
      <c r="AW346" s="1">
        <f>Cohort_CF!AW344*Mincers!X$59*(1+'Cost and Benefit Parameters'!$C$41)^AW$6</f>
        <v>5039613.4330039723</v>
      </c>
      <c r="AX346" s="1">
        <f>Cohort_CF!AX344*Mincers!Y$59*(1+'Cost and Benefit Parameters'!$C$41)^AX$6</f>
        <v>5166462.3100558696</v>
      </c>
      <c r="AY346" s="1">
        <f>Cohort_CF!AY344*Mincers!Z$59*(1+'Cost and Benefit Parameters'!$C$41)^AY$6</f>
        <v>5293327.069593343</v>
      </c>
      <c r="AZ346" s="1">
        <f>Cohort_CF!AZ344*Mincers!AA$59*(1+'Cost and Benefit Parameters'!$C$41)^AZ$6</f>
        <v>5420054.0409971615</v>
      </c>
      <c r="BA346" s="1">
        <f>Cohort_CF!BA344*Mincers!AB$59*(1+'Cost and Benefit Parameters'!$C$41)^BA$6</f>
        <v>5546486.0789153436</v>
      </c>
      <c r="BB346" s="1">
        <f>Cohort_CF!BB344*Mincers!AC$59*(1+'Cost and Benefit Parameters'!$C$41)^BB$6</f>
        <v>5672462.8615649939</v>
      </c>
      <c r="BC346" s="1">
        <f>Cohort_CF!BC344*Mincers!AD$59*(1+'Cost and Benefit Parameters'!$C$41)^BC$6</f>
        <v>5797821.2057182863</v>
      </c>
      <c r="BD346" s="1">
        <f>Cohort_CF!BD344*Mincers!AE$59*(1+'Cost and Benefit Parameters'!$C$41)^BD$6</f>
        <v>5922395.3976156553</v>
      </c>
      <c r="BE346" s="1">
        <f>Cohort_CF!BE344*Mincers!AF$59*(1+'Cost and Benefit Parameters'!$C$41)^BE$6</f>
        <v>6046017.5389634892</v>
      </c>
      <c r="BF346" s="1">
        <f>Cohort_CF!BF344*Mincers!AG$59*(1+'Cost and Benefit Parameters'!$C$41)^BF$6</f>
        <v>6168517.9070915245</v>
      </c>
      <c r="BG346" s="1">
        <f>Cohort_CF!BG344*Mincers!AH$59*(1+'Cost and Benefit Parameters'!$C$41)^BG$6</f>
        <v>6289725.3282640595</v>
      </c>
      <c r="BH346" s="1">
        <f>Cohort_CF!BH344*Mincers!AI$59*(1+'Cost and Benefit Parameters'!$C$41)^BH$6</f>
        <v>6409467.5630628709</v>
      </c>
      <c r="BI346" s="1">
        <f>Cohort_CF!BI344*Mincers!AJ$59*(1+'Cost and Benefit Parameters'!$C$41)^BI$6</f>
        <v>6527571.7026854856</v>
      </c>
      <c r="BJ346" s="1">
        <f>Cohort_CF!BJ344*Mincers!AK$59*(1+'Cost and Benefit Parameters'!$C$41)^BJ$6</f>
        <v>6643864.5749338334</v>
      </c>
      <c r="BK346" s="1">
        <f>Cohort_CF!BK344*Mincers!AL$59*(1+'Cost and Benefit Parameters'!$C$41)^BK$6</f>
        <v>6758173.1586031476</v>
      </c>
      <c r="BL346" s="1">
        <f>Cohort_CF!BL344*Mincers!AM$59*(1+'Cost and Benefit Parameters'!$C$41)^BL$6</f>
        <v>6870325.0049211541</v>
      </c>
      <c r="BM346" s="1">
        <f>Cohort_CF!BM344*Mincers!AN$59*(1+'Cost and Benefit Parameters'!$C$41)^BM$6</f>
        <v>6980148.6646338208</v>
      </c>
      <c r="BN346" s="1">
        <f>Cohort_CF!BN344*Mincers!AO$59*(1+'Cost and Benefit Parameters'!$C$41)^BN$6</f>
        <v>7087474.119284627</v>
      </c>
      <c r="BO346" s="1">
        <f>Cohort_CF!BO344*Mincers!AP$59*(1+'Cost and Benefit Parameters'!$C$41)^BO$6</f>
        <v>7192133.2151930928</v>
      </c>
      <c r="BP346" s="1" t="str">
        <f>IF(BL323="","",'Cost and Benefit Parameters'!$N$32)</f>
        <v/>
      </c>
      <c r="BQ346" s="1" t="str">
        <f>IF(BM323="","",'Cost and Benefit Parameters'!$N$32)</f>
        <v/>
      </c>
      <c r="BR346" s="1" t="str">
        <f>IF(BN323="","",'Cost and Benefit Parameters'!$N$32)</f>
        <v/>
      </c>
      <c r="BS346" s="1" t="str">
        <f>IF(BO323="","",'Cost and Benefit Parameters'!$N$32)</f>
        <v/>
      </c>
      <c r="BT346" s="1" t="str">
        <f>IF(BP323="","",'Cost and Benefit Parameters'!$N$32)</f>
        <v/>
      </c>
    </row>
    <row r="347" spans="1:72" x14ac:dyDescent="0.55000000000000004">
      <c r="A347" s="642"/>
      <c r="B347" t="s">
        <v>482</v>
      </c>
      <c r="N347" s="1" t="str">
        <f>IF(J324="","",'Cost and Benefit Parameters'!$N$32)</f>
        <v/>
      </c>
      <c r="O347" s="1" t="str">
        <f>IF(K324="","",'Cost and Benefit Parameters'!$N$32)</f>
        <v/>
      </c>
      <c r="P347" s="1" t="str">
        <f>IF(L324="","",'Cost and Benefit Parameters'!$N$32)</f>
        <v/>
      </c>
      <c r="Q347" s="1" t="str">
        <f>IF(M324="","",'Cost and Benefit Parameters'!$N$32)</f>
        <v/>
      </c>
      <c r="R347" s="1" t="str">
        <f>IF(N324="","",'Cost and Benefit Parameters'!$N$32)</f>
        <v/>
      </c>
      <c r="S347" s="1" t="str">
        <f>IF(O324="","",'Cost and Benefit Parameters'!$N$32)</f>
        <v/>
      </c>
      <c r="T347" s="1" t="str">
        <f>IF(P324="","",'Cost and Benefit Parameters'!$N$32)</f>
        <v/>
      </c>
      <c r="U347" s="1" t="str">
        <f>IF(Q324="","",'Cost and Benefit Parameters'!$N$32)</f>
        <v/>
      </c>
      <c r="V347" s="1" t="str">
        <f>IF(R324="","",'Cost and Benefit Parameters'!$N$32)</f>
        <v/>
      </c>
      <c r="W347" s="1" t="str">
        <f>IF(S324="","",'Cost and Benefit Parameters'!$N$32)</f>
        <v/>
      </c>
      <c r="X347" s="1" t="str">
        <f>IF(T324="","",'Cost and Benefit Parameters'!$N$32)</f>
        <v/>
      </c>
      <c r="Y347" s="1" t="str">
        <f>IF(U324="","",'Cost and Benefit Parameters'!$N$32)</f>
        <v/>
      </c>
      <c r="Z347" s="1" t="str">
        <f>IF(V324="","",'Cost and Benefit Parameters'!$N$32)</f>
        <v/>
      </c>
      <c r="AA347" s="1" t="str">
        <f>IF(W324="","",'Cost and Benefit Parameters'!$N$32)</f>
        <v/>
      </c>
      <c r="AB347" s="1" t="str">
        <f>IF(X324="","",'Cost and Benefit Parameters'!$N$32)</f>
        <v/>
      </c>
      <c r="AC347" s="1">
        <f>Cohort_CF!AC345*Mincers!C$59*(1+'Cost and Benefit Parameters'!$C$41)^AC$6</f>
        <v>2658476.8194372635</v>
      </c>
      <c r="AD347" s="1">
        <f>Cohort_CF!AD345*Mincers!D$59*(1+'Cost and Benefit Parameters'!$C$41)^AD$6</f>
        <v>2761605.2880398645</v>
      </c>
      <c r="AE347" s="1">
        <f>Cohort_CF!AE345*Mincers!E$59*(1+'Cost and Benefit Parameters'!$C$41)^AE$6</f>
        <v>2867013.6242797473</v>
      </c>
      <c r="AF347" s="1">
        <f>Cohort_CF!AF345*Mincers!F$59*(1+'Cost and Benefit Parameters'!$C$41)^AF$6</f>
        <v>2974659.98358715</v>
      </c>
      <c r="AG347" s="1">
        <f>Cohort_CF!AG345*Mincers!G$59*(1+'Cost and Benefit Parameters'!$C$41)^AG$6</f>
        <v>3103369.7693349076</v>
      </c>
      <c r="AH347" s="1">
        <f>Cohort_CF!AH345*Mincers!H$59*(1+'Cost and Benefit Parameters'!$C$41)^AH$6</f>
        <v>3214099.8875375115</v>
      </c>
      <c r="AI347" s="1">
        <f>Cohort_CF!AI345*Mincers!I$59*(1+'Cost and Benefit Parameters'!$C$41)^AI$6</f>
        <v>3326784.2541161468</v>
      </c>
      <c r="AJ347" s="1">
        <f>Cohort_CF!AJ345*Mincers!J$59*(1+'Cost and Benefit Parameters'!$C$41)^AJ$6</f>
        <v>3441353.83346029</v>
      </c>
      <c r="AK347" s="1">
        <f>Cohort_CF!AK345*Mincers!K$59*(1+'Cost and Benefit Parameters'!$C$41)^AK$6</f>
        <v>3557733.740624174</v>
      </c>
      <c r="AL347" s="1">
        <f>Cohort_CF!AL345*Mincers!L$59*(1+'Cost and Benefit Parameters'!$C$41)^AL$6</f>
        <v>3675843.2226434462</v>
      </c>
      <c r="AM347" s="1">
        <f>Cohort_CF!AM345*Mincers!M$59*(1+'Cost and Benefit Parameters'!$C$41)^AM$6</f>
        <v>3795595.6571072764</v>
      </c>
      <c r="AN347" s="1">
        <f>Cohort_CF!AN345*Mincers!N$59*(1+'Cost and Benefit Parameters'!$C$41)^AN$6</f>
        <v>3916898.5685744155</v>
      </c>
      <c r="AO347" s="1">
        <f>Cohort_CF!AO345*Mincers!O$59*(1+'Cost and Benefit Parameters'!$C$41)^AO$6</f>
        <v>4039653.663365379</v>
      </c>
      <c r="AP347" s="1">
        <f>Cohort_CF!AP345*Mincers!P$59*(1+'Cost and Benefit Parameters'!$C$41)^AP$6</f>
        <v>4163756.8832021388</v>
      </c>
      <c r="AQ347" s="1">
        <f>Cohort_CF!AQ345*Mincers!Q$59*(1+'Cost and Benefit Parameters'!$C$41)^AQ$6</f>
        <v>4289098.4781012265</v>
      </c>
      <c r="AR347" s="1">
        <f>Cohort_CF!AR345*Mincers!R$59*(1+'Cost and Benefit Parameters'!$C$41)^AR$6</f>
        <v>4415563.0988574503</v>
      </c>
      <c r="AS347" s="1">
        <f>Cohort_CF!AS345*Mincers!S$59*(1+'Cost and Benefit Parameters'!$C$41)^AS$6</f>
        <v>4543029.9093816821</v>
      </c>
      <c r="AT347" s="1">
        <f>Cohort_CF!AT345*Mincers!T$59*(1+'Cost and Benefit Parameters'!$C$41)^AT$6</f>
        <v>4671372.7190804156</v>
      </c>
      <c r="AU347" s="1">
        <f>Cohort_CF!AU345*Mincers!U$59*(1+'Cost and Benefit Parameters'!$C$41)^AU$6</f>
        <v>4800460.1353842542</v>
      </c>
      <c r="AV347" s="1">
        <f>Cohort_CF!AV345*Mincers!V$59*(1+'Cost and Benefit Parameters'!$C$41)^AV$6</f>
        <v>4930155.7364504123</v>
      </c>
      <c r="AW347" s="1">
        <f>Cohort_CF!AW345*Mincers!W$59*(1+'Cost and Benefit Parameters'!$C$41)^AW$6</f>
        <v>5060318.2639787653</v>
      </c>
      <c r="AX347" s="1">
        <f>Cohort_CF!AX345*Mincers!X$59*(1+'Cost and Benefit Parameters'!$C$41)^AX$6</f>
        <v>5190801.8359940909</v>
      </c>
      <c r="AY347" s="1">
        <f>Cohort_CF!AY345*Mincers!Y$59*(1+'Cost and Benefit Parameters'!$C$41)^AY$6</f>
        <v>5321456.1793575464</v>
      </c>
      <c r="AZ347" s="1">
        <f>Cohort_CF!AZ345*Mincers!Z$59*(1+'Cost and Benefit Parameters'!$C$41)^AZ$6</f>
        <v>5452126.8816811433</v>
      </c>
      <c r="BA347" s="1">
        <f>Cohort_CF!BA345*Mincers!AA$59*(1+'Cost and Benefit Parameters'!$C$41)^BA$6</f>
        <v>5582655.6622270774</v>
      </c>
      <c r="BB347" s="1">
        <f>Cohort_CF!BB345*Mincers!AB$59*(1+'Cost and Benefit Parameters'!$C$41)^BB$6</f>
        <v>5712880.6612828039</v>
      </c>
      <c r="BC347" s="1">
        <f>Cohort_CF!BC345*Mincers!AC$59*(1+'Cost and Benefit Parameters'!$C$41)^BC$6</f>
        <v>5842636.747411943</v>
      </c>
      <c r="BD347" s="1">
        <f>Cohort_CF!BD345*Mincers!AD$59*(1+'Cost and Benefit Parameters'!$C$41)^BD$6</f>
        <v>5971755.841889835</v>
      </c>
      <c r="BE347" s="1">
        <f>Cohort_CF!BE345*Mincers!AE$59*(1+'Cost and Benefit Parameters'!$C$41)^BE$6</f>
        <v>6100067.2595441258</v>
      </c>
      <c r="BF347" s="1">
        <f>Cohort_CF!BF345*Mincers!AF$59*(1+'Cost and Benefit Parameters'!$C$41)^BF$6</f>
        <v>6227398.0651323944</v>
      </c>
      <c r="BG347" s="1">
        <f>Cohort_CF!BG345*Mincers!AG$59*(1+'Cost and Benefit Parameters'!$C$41)^BG$6</f>
        <v>6353573.4443042688</v>
      </c>
      <c r="BH347" s="1">
        <f>Cohort_CF!BH345*Mincers!AH$59*(1+'Cost and Benefit Parameters'!$C$41)^BH$6</f>
        <v>6478417.0881119827</v>
      </c>
      <c r="BI347" s="1">
        <f>Cohort_CF!BI345*Mincers!AI$59*(1+'Cost and Benefit Parameters'!$C$41)^BI$6</f>
        <v>6601751.5899547571</v>
      </c>
      <c r="BJ347" s="1">
        <f>Cohort_CF!BJ345*Mincers!AJ$59*(1+'Cost and Benefit Parameters'!$C$41)^BJ$6</f>
        <v>6723398.8537660493</v>
      </c>
      <c r="BK347" s="1">
        <f>Cohort_CF!BK345*Mincers!AK$59*(1+'Cost and Benefit Parameters'!$C$41)^BK$6</f>
        <v>6843180.5121818492</v>
      </c>
      <c r="BL347" s="1">
        <f>Cohort_CF!BL345*Mincers!AL$59*(1+'Cost and Benefit Parameters'!$C$41)^BL$6</f>
        <v>6960918.3533612425</v>
      </c>
      <c r="BM347" s="1">
        <f>Cohort_CF!BM345*Mincers!AM$59*(1+'Cost and Benefit Parameters'!$C$41)^BM$6</f>
        <v>7076434.7550687892</v>
      </c>
      <c r="BN347" s="1">
        <f>Cohort_CF!BN345*Mincers!AN$59*(1+'Cost and Benefit Parameters'!$C$41)^BN$6</f>
        <v>7189553.1245728349</v>
      </c>
      <c r="BO347" s="1">
        <f>Cohort_CF!BO345*Mincers!AO$59*(1+'Cost and Benefit Parameters'!$C$41)^BO$6</f>
        <v>7300098.3428631648</v>
      </c>
      <c r="BP347" s="1">
        <f>Cohort_CF!BP345*Mincers!AP$59*(1+'Cost and Benefit Parameters'!$C$41)^BP$6</f>
        <v>7407897.2116488861</v>
      </c>
      <c r="BQ347" s="1" t="str">
        <f>IF(BM324="","",'Cost and Benefit Parameters'!$N$32)</f>
        <v/>
      </c>
      <c r="BR347" s="1" t="str">
        <f>IF(BN324="","",'Cost and Benefit Parameters'!$N$32)</f>
        <v/>
      </c>
      <c r="BS347" s="1" t="str">
        <f>IF(BO324="","",'Cost and Benefit Parameters'!$N$32)</f>
        <v/>
      </c>
      <c r="BT347" s="1" t="str">
        <f>IF(BP324="","",'Cost and Benefit Parameters'!$N$32)</f>
        <v/>
      </c>
    </row>
    <row r="348" spans="1:72" x14ac:dyDescent="0.55000000000000004">
      <c r="A348" s="642"/>
      <c r="B348" t="s">
        <v>483</v>
      </c>
      <c r="N348" s="1" t="str">
        <f>IF(J325="","",'Cost and Benefit Parameters'!$N$32)</f>
        <v/>
      </c>
      <c r="O348" s="1" t="str">
        <f>IF(K325="","",'Cost and Benefit Parameters'!$N$32)</f>
        <v/>
      </c>
      <c r="P348" s="1" t="str">
        <f>IF(L325="","",'Cost and Benefit Parameters'!$N$32)</f>
        <v/>
      </c>
      <c r="Q348" s="1" t="str">
        <f>IF(M325="","",'Cost and Benefit Parameters'!$N$32)</f>
        <v/>
      </c>
      <c r="R348" s="1" t="str">
        <f>IF(N325="","",'Cost and Benefit Parameters'!$N$32)</f>
        <v/>
      </c>
      <c r="S348" s="1" t="str">
        <f>IF(O325="","",'Cost and Benefit Parameters'!$N$32)</f>
        <v/>
      </c>
      <c r="T348" s="1" t="str">
        <f>IF(P325="","",'Cost and Benefit Parameters'!$N$32)</f>
        <v/>
      </c>
      <c r="U348" s="1" t="str">
        <f>IF(Q325="","",'Cost and Benefit Parameters'!$N$32)</f>
        <v/>
      </c>
      <c r="V348" s="1" t="str">
        <f>IF(R325="","",'Cost and Benefit Parameters'!$N$32)</f>
        <v/>
      </c>
      <c r="W348" s="1" t="str">
        <f>IF(S325="","",'Cost and Benefit Parameters'!$N$32)</f>
        <v/>
      </c>
      <c r="X348" s="1" t="str">
        <f>IF(T325="","",'Cost and Benefit Parameters'!$N$32)</f>
        <v/>
      </c>
      <c r="Y348" s="1" t="str">
        <f>IF(U325="","",'Cost and Benefit Parameters'!$N$32)</f>
        <v/>
      </c>
      <c r="Z348" s="1" t="str">
        <f>IF(V325="","",'Cost and Benefit Parameters'!$N$32)</f>
        <v/>
      </c>
      <c r="AA348" s="1" t="str">
        <f>IF(W325="","",'Cost and Benefit Parameters'!$N$32)</f>
        <v/>
      </c>
      <c r="AB348" s="1" t="str">
        <f>IF(X325="","",'Cost and Benefit Parameters'!$N$32)</f>
        <v/>
      </c>
      <c r="AC348" s="1" t="str">
        <f>IF(Y325="","",'Cost and Benefit Parameters'!$N$32)</f>
        <v/>
      </c>
      <c r="AD348" s="1">
        <f>Cohort_CF!AD346*Mincers!C$59*(1+'Cost and Benefit Parameters'!$C$41)^AD$6</f>
        <v>2738231.1240203814</v>
      </c>
      <c r="AE348" s="1">
        <f>Cohort_CF!AE346*Mincers!D$59*(1+'Cost and Benefit Parameters'!$C$41)^AE$6</f>
        <v>2844453.4466810604</v>
      </c>
      <c r="AF348" s="1">
        <f>Cohort_CF!AF346*Mincers!E$59*(1+'Cost and Benefit Parameters'!$C$41)^AF$6</f>
        <v>2953024.03300814</v>
      </c>
      <c r="AG348" s="1">
        <f>Cohort_CF!AG346*Mincers!F$59*(1+'Cost and Benefit Parameters'!$C$41)^AG$6</f>
        <v>3063899.7830947638</v>
      </c>
      <c r="AH348" s="1">
        <f>Cohort_CF!AH346*Mincers!G$59*(1+'Cost and Benefit Parameters'!$C$41)^AH$6</f>
        <v>3196470.8624149552</v>
      </c>
      <c r="AI348" s="1">
        <f>Cohort_CF!AI346*Mincers!H$59*(1+'Cost and Benefit Parameters'!$C$41)^AI$6</f>
        <v>3310522.8841636367</v>
      </c>
      <c r="AJ348" s="1">
        <f>Cohort_CF!AJ346*Mincers!I$59*(1+'Cost and Benefit Parameters'!$C$41)^AJ$6</f>
        <v>3426587.7817396312</v>
      </c>
      <c r="AK348" s="1">
        <f>Cohort_CF!AK346*Mincers!J$59*(1+'Cost and Benefit Parameters'!$C$41)^AK$6</f>
        <v>3544594.4484640993</v>
      </c>
      <c r="AL348" s="1">
        <f>Cohort_CF!AL346*Mincers!K$59*(1+'Cost and Benefit Parameters'!$C$41)^AL$6</f>
        <v>3664465.7528428985</v>
      </c>
      <c r="AM348" s="1">
        <f>Cohort_CF!AM346*Mincers!L$59*(1+'Cost and Benefit Parameters'!$C$41)^AM$6</f>
        <v>3786118.5193227502</v>
      </c>
      <c r="AN348" s="1">
        <f>Cohort_CF!AN346*Mincers!M$59*(1+'Cost and Benefit Parameters'!$C$41)^AN$6</f>
        <v>3909463.5268204943</v>
      </c>
      <c r="AO348" s="1">
        <f>Cohort_CF!AO346*Mincers!N$59*(1+'Cost and Benefit Parameters'!$C$41)^AO$6</f>
        <v>4034405.525631649</v>
      </c>
      <c r="AP348" s="1">
        <f>Cohort_CF!AP346*Mincers!O$59*(1+'Cost and Benefit Parameters'!$C$41)^AP$6</f>
        <v>4160843.2732663401</v>
      </c>
      <c r="AQ348" s="1">
        <f>Cohort_CF!AQ346*Mincers!P$59*(1+'Cost and Benefit Parameters'!$C$41)^AQ$6</f>
        <v>4288669.5896982029</v>
      </c>
      <c r="AR348" s="1">
        <f>Cohort_CF!AR346*Mincers!Q$59*(1+'Cost and Benefit Parameters'!$C$41)^AR$6</f>
        <v>4417771.4324442632</v>
      </c>
      <c r="AS348" s="1">
        <f>Cohort_CF!AS346*Mincers!R$59*(1+'Cost and Benefit Parameters'!$C$41)^AS$6</f>
        <v>4548029.991823175</v>
      </c>
      <c r="AT348" s="1">
        <f>Cohort_CF!AT346*Mincers!S$59*(1+'Cost and Benefit Parameters'!$C$41)^AT$6</f>
        <v>4679320.8066631323</v>
      </c>
      <c r="AU348" s="1">
        <f>Cohort_CF!AU346*Mincers!T$59*(1+'Cost and Benefit Parameters'!$C$41)^AU$6</f>
        <v>4811513.9006528286</v>
      </c>
      <c r="AV348" s="1">
        <f>Cohort_CF!AV346*Mincers!U$59*(1+'Cost and Benefit Parameters'!$C$41)^AV$6</f>
        <v>4944473.9394457815</v>
      </c>
      <c r="AW348" s="1">
        <f>Cohort_CF!AW346*Mincers!V$59*(1+'Cost and Benefit Parameters'!$C$41)^AW$6</f>
        <v>5078060.4085439248</v>
      </c>
      <c r="AX348" s="1">
        <f>Cohort_CF!AX346*Mincers!W$59*(1+'Cost and Benefit Parameters'!$C$41)^AX$6</f>
        <v>5212127.8118981281</v>
      </c>
      <c r="AY348" s="1">
        <f>Cohort_CF!AY346*Mincers!X$59*(1+'Cost and Benefit Parameters'!$C$41)^AY$6</f>
        <v>5346525.8910739133</v>
      </c>
      <c r="AZ348" s="1">
        <f>Cohort_CF!AZ346*Mincers!Y$59*(1+'Cost and Benefit Parameters'!$C$41)^AZ$6</f>
        <v>5481099.8647382725</v>
      </c>
      <c r="BA348" s="1">
        <f>Cohort_CF!BA346*Mincers!Z$59*(1+'Cost and Benefit Parameters'!$C$41)^BA$6</f>
        <v>5615690.6881315783</v>
      </c>
      <c r="BB348" s="1">
        <f>Cohort_CF!BB346*Mincers!AA$59*(1+'Cost and Benefit Parameters'!$C$41)^BB$6</f>
        <v>5750135.3320938889</v>
      </c>
      <c r="BC348" s="1">
        <f>Cohort_CF!BC346*Mincers!AB$59*(1+'Cost and Benefit Parameters'!$C$41)^BC$6</f>
        <v>5884267.0811212873</v>
      </c>
      <c r="BD348" s="1">
        <f>Cohort_CF!BD346*Mincers!AC$59*(1+'Cost and Benefit Parameters'!$C$41)^BD$6</f>
        <v>6017915.8498343015</v>
      </c>
      <c r="BE348" s="1">
        <f>Cohort_CF!BE346*Mincers!AD$59*(1+'Cost and Benefit Parameters'!$C$41)^BE$6</f>
        <v>6150908.5171465296</v>
      </c>
      <c r="BF348" s="1">
        <f>Cohort_CF!BF346*Mincers!AE$59*(1+'Cost and Benefit Parameters'!$C$41)^BF$6</f>
        <v>6283069.2773304489</v>
      </c>
      <c r="BG348" s="1">
        <f>Cohort_CF!BG346*Mincers!AF$59*(1+'Cost and Benefit Parameters'!$C$41)^BG$6</f>
        <v>6414220.0070863646</v>
      </c>
      <c r="BH348" s="1">
        <f>Cohort_CF!BH346*Mincers!AG$59*(1+'Cost and Benefit Parameters'!$C$41)^BH$6</f>
        <v>6544180.647633398</v>
      </c>
      <c r="BI348" s="1">
        <f>Cohort_CF!BI346*Mincers!AH$59*(1+'Cost and Benefit Parameters'!$C$41)^BI$6</f>
        <v>6672769.6007553423</v>
      </c>
      <c r="BJ348" s="1">
        <f>Cohort_CF!BJ346*Mincers!AI$59*(1+'Cost and Benefit Parameters'!$C$41)^BJ$6</f>
        <v>6799804.1376533983</v>
      </c>
      <c r="BK348" s="1">
        <f>Cohort_CF!BK346*Mincers!AJ$59*(1+'Cost and Benefit Parameters'!$C$41)^BK$6</f>
        <v>6925100.8193790307</v>
      </c>
      <c r="BL348" s="1">
        <f>Cohort_CF!BL346*Mincers!AK$59*(1+'Cost and Benefit Parameters'!$C$41)^BL$6</f>
        <v>7048475.9275473049</v>
      </c>
      <c r="BM348" s="1">
        <f>Cohort_CF!BM346*Mincers!AL$59*(1+'Cost and Benefit Parameters'!$C$41)^BM$6</f>
        <v>7169745.9039620804</v>
      </c>
      <c r="BN348" s="1">
        <f>Cohort_CF!BN346*Mincers!AM$59*(1+'Cost and Benefit Parameters'!$C$41)^BN$6</f>
        <v>7288727.7977208523</v>
      </c>
      <c r="BO348" s="1">
        <f>Cohort_CF!BO346*Mincers!AN$59*(1+'Cost and Benefit Parameters'!$C$41)^BO$6</f>
        <v>7405239.718310019</v>
      </c>
      <c r="BP348" s="1">
        <f>Cohort_CF!BP346*Mincers!AO$59*(1+'Cost and Benefit Parameters'!$C$41)^BP$6</f>
        <v>7519101.2931490596</v>
      </c>
      <c r="BQ348" s="1">
        <f>Cohort_CF!BQ346*Mincers!AP$59*(1+'Cost and Benefit Parameters'!$C$41)^BQ$6</f>
        <v>7630134.1279983539</v>
      </c>
      <c r="BR348" s="1" t="str">
        <f>IF(BN325="","",'Cost and Benefit Parameters'!$N$32)</f>
        <v/>
      </c>
      <c r="BS348" s="1" t="str">
        <f>IF(BO325="","",'Cost and Benefit Parameters'!$N$32)</f>
        <v/>
      </c>
      <c r="BT348" s="1" t="str">
        <f>IF(BP325="","",'Cost and Benefit Parameters'!$N$32)</f>
        <v/>
      </c>
    </row>
    <row r="349" spans="1:72" x14ac:dyDescent="0.55000000000000004">
      <c r="A349" s="642"/>
      <c r="B349" t="s">
        <v>484</v>
      </c>
      <c r="N349" s="1" t="str">
        <f>IF(J326="","",'Cost and Benefit Parameters'!$N$32)</f>
        <v/>
      </c>
      <c r="O349" s="1" t="str">
        <f>IF(K326="","",'Cost and Benefit Parameters'!$N$32)</f>
        <v/>
      </c>
      <c r="P349" s="1" t="str">
        <f>IF(L326="","",'Cost and Benefit Parameters'!$N$32)</f>
        <v/>
      </c>
      <c r="Q349" s="1" t="str">
        <f>IF(M326="","",'Cost and Benefit Parameters'!$N$32)</f>
        <v/>
      </c>
      <c r="R349" s="1" t="str">
        <f>IF(N326="","",'Cost and Benefit Parameters'!$N$32)</f>
        <v/>
      </c>
      <c r="S349" s="1" t="str">
        <f>IF(O326="","",'Cost and Benefit Parameters'!$N$32)</f>
        <v/>
      </c>
      <c r="T349" s="1" t="str">
        <f>IF(P326="","",'Cost and Benefit Parameters'!$N$32)</f>
        <v/>
      </c>
      <c r="U349" s="1" t="str">
        <f>IF(Q326="","",'Cost and Benefit Parameters'!$N$32)</f>
        <v/>
      </c>
      <c r="V349" s="1" t="str">
        <f>IF(R326="","",'Cost and Benefit Parameters'!$N$32)</f>
        <v/>
      </c>
      <c r="W349" s="1" t="str">
        <f>IF(S326="","",'Cost and Benefit Parameters'!$N$32)</f>
        <v/>
      </c>
      <c r="X349" s="1" t="str">
        <f>IF(T326="","",'Cost and Benefit Parameters'!$N$32)</f>
        <v/>
      </c>
      <c r="Y349" s="1" t="str">
        <f>IF(U326="","",'Cost and Benefit Parameters'!$N$32)</f>
        <v/>
      </c>
      <c r="Z349" s="1" t="str">
        <f>IF(V326="","",'Cost and Benefit Parameters'!$N$32)</f>
        <v/>
      </c>
      <c r="AA349" s="1" t="str">
        <f>IF(W326="","",'Cost and Benefit Parameters'!$N$32)</f>
        <v/>
      </c>
      <c r="AB349" s="1" t="str">
        <f>IF(X326="","",'Cost and Benefit Parameters'!$N$32)</f>
        <v/>
      </c>
      <c r="AC349" s="1" t="str">
        <f>IF(Y326="","",'Cost and Benefit Parameters'!$N$32)</f>
        <v/>
      </c>
      <c r="AD349" s="1" t="str">
        <f>IF(Z326="","",'Cost and Benefit Parameters'!$N$32)</f>
        <v/>
      </c>
      <c r="AE349" s="1">
        <f>Cohort_CF!AE347*Mincers!C$59*(1+'Cost and Benefit Parameters'!$C$41)^AE$6</f>
        <v>2820378.0577409929</v>
      </c>
      <c r="AF349" s="1">
        <f>Cohort_CF!AF347*Mincers!D$59*(1+'Cost and Benefit Parameters'!$C$41)^AF$6</f>
        <v>2929787.0500814924</v>
      </c>
      <c r="AG349" s="1">
        <f>Cohort_CF!AG347*Mincers!E$59*(1+'Cost and Benefit Parameters'!$C$41)^AG$6</f>
        <v>3041614.7539983839</v>
      </c>
      <c r="AH349" s="1">
        <f>Cohort_CF!AH347*Mincers!F$59*(1+'Cost and Benefit Parameters'!$C$41)^AH$6</f>
        <v>3155816.7765876069</v>
      </c>
      <c r="AI349" s="1">
        <f>Cohort_CF!AI347*Mincers!G$59*(1+'Cost and Benefit Parameters'!$C$41)^AI$6</f>
        <v>3292364.9882874032</v>
      </c>
      <c r="AJ349" s="1">
        <f>Cohort_CF!AJ347*Mincers!H$59*(1+'Cost and Benefit Parameters'!$C$41)^AJ$6</f>
        <v>3409838.5706885457</v>
      </c>
      <c r="AK349" s="1">
        <f>Cohort_CF!AK347*Mincers!I$59*(1+'Cost and Benefit Parameters'!$C$41)^AK$6</f>
        <v>3529385.4151918208</v>
      </c>
      <c r="AL349" s="1">
        <f>Cohort_CF!AL347*Mincers!J$59*(1+'Cost and Benefit Parameters'!$C$41)^AL$6</f>
        <v>3650932.2819180214</v>
      </c>
      <c r="AM349" s="1">
        <f>Cohort_CF!AM347*Mincers!K$59*(1+'Cost and Benefit Parameters'!$C$41)^AM$6</f>
        <v>3774399.7254281854</v>
      </c>
      <c r="AN349" s="1">
        <f>Cohort_CF!AN347*Mincers!L$59*(1+'Cost and Benefit Parameters'!$C$41)^AN$6</f>
        <v>3899702.074902432</v>
      </c>
      <c r="AO349" s="1">
        <f>Cohort_CF!AO347*Mincers!M$59*(1+'Cost and Benefit Parameters'!$C$41)^AO$6</f>
        <v>4026747.4326251098</v>
      </c>
      <c r="AP349" s="1">
        <f>Cohort_CF!AP347*Mincers!N$59*(1+'Cost and Benefit Parameters'!$C$41)^AP$6</f>
        <v>4155437.6914005983</v>
      </c>
      <c r="AQ349" s="1">
        <f>Cohort_CF!AQ347*Mincers!O$59*(1+'Cost and Benefit Parameters'!$C$41)^AQ$6</f>
        <v>4285668.57146433</v>
      </c>
      <c r="AR349" s="1">
        <f>Cohort_CF!AR347*Mincers!P$59*(1+'Cost and Benefit Parameters'!$C$41)^AR$6</f>
        <v>4417329.6773891486</v>
      </c>
      <c r="AS349" s="1">
        <f>Cohort_CF!AS347*Mincers!Q$59*(1+'Cost and Benefit Parameters'!$C$41)^AS$6</f>
        <v>4550304.5754175922</v>
      </c>
      <c r="AT349" s="1">
        <f>Cohort_CF!AT347*Mincers!R$59*(1+'Cost and Benefit Parameters'!$C$41)^AT$6</f>
        <v>4684470.8915778687</v>
      </c>
      <c r="AU349" s="1">
        <f>Cohort_CF!AU347*Mincers!S$59*(1+'Cost and Benefit Parameters'!$C$41)^AU$6</f>
        <v>4819700.4308630265</v>
      </c>
      <c r="AV349" s="1">
        <f>Cohort_CF!AV347*Mincers!T$59*(1+'Cost and Benefit Parameters'!$C$41)^AV$6</f>
        <v>4955859.3176724138</v>
      </c>
      <c r="AW349" s="1">
        <f>Cohort_CF!AW347*Mincers!U$59*(1+'Cost and Benefit Parameters'!$C$41)^AW$6</f>
        <v>5092808.1576291556</v>
      </c>
      <c r="AX349" s="1">
        <f>Cohort_CF!AX347*Mincers!V$59*(1+'Cost and Benefit Parameters'!$C$41)^AX$6</f>
        <v>5230402.2208002415</v>
      </c>
      <c r="AY349" s="1">
        <f>Cohort_CF!AY347*Mincers!W$59*(1+'Cost and Benefit Parameters'!$C$41)^AY$6</f>
        <v>5368491.6462550713</v>
      </c>
      <c r="AZ349" s="1">
        <f>Cohort_CF!AZ347*Mincers!X$59*(1+'Cost and Benefit Parameters'!$C$41)^AZ$6</f>
        <v>5506921.6678061308</v>
      </c>
      <c r="BA349" s="1">
        <f>Cohort_CF!BA347*Mincers!Y$59*(1+'Cost and Benefit Parameters'!$C$41)^BA$6</f>
        <v>5645532.8606804218</v>
      </c>
      <c r="BB349" s="1">
        <f>Cohort_CF!BB347*Mincers!Z$59*(1+'Cost and Benefit Parameters'!$C$41)^BB$6</f>
        <v>5784161.4087755252</v>
      </c>
      <c r="BC349" s="1">
        <f>Cohort_CF!BC347*Mincers!AA$59*(1+'Cost and Benefit Parameters'!$C$41)^BC$6</f>
        <v>5922639.3920567045</v>
      </c>
      <c r="BD349" s="1">
        <f>Cohort_CF!BD347*Mincers!AB$59*(1+'Cost and Benefit Parameters'!$C$41)^BD$6</f>
        <v>6060795.0935549261</v>
      </c>
      <c r="BE349" s="1">
        <f>Cohort_CF!BE347*Mincers!AC$59*(1+'Cost and Benefit Parameters'!$C$41)^BE$6</f>
        <v>6198453.3253293307</v>
      </c>
      <c r="BF349" s="1">
        <f>Cohort_CF!BF347*Mincers!AD$59*(1+'Cost and Benefit Parameters'!$C$41)^BF$6</f>
        <v>6335435.772660926</v>
      </c>
      <c r="BG349" s="1">
        <f>Cohort_CF!BG347*Mincers!AE$59*(1+'Cost and Benefit Parameters'!$C$41)^BG$6</f>
        <v>6471561.3556503616</v>
      </c>
      <c r="BH349" s="1">
        <f>Cohort_CF!BH347*Mincers!AF$59*(1+'Cost and Benefit Parameters'!$C$41)^BH$6</f>
        <v>6606646.6072989563</v>
      </c>
      <c r="BI349" s="1">
        <f>Cohort_CF!BI347*Mincers!AG$59*(1+'Cost and Benefit Parameters'!$C$41)^BI$6</f>
        <v>6740506.0670624003</v>
      </c>
      <c r="BJ349" s="1">
        <f>Cohort_CF!BJ347*Mincers!AH$59*(1+'Cost and Benefit Parameters'!$C$41)^BJ$6</f>
        <v>6872952.6887780009</v>
      </c>
      <c r="BK349" s="1">
        <f>Cohort_CF!BK347*Mincers!AI$59*(1+'Cost and Benefit Parameters'!$C$41)^BK$6</f>
        <v>7003798.261783001</v>
      </c>
      <c r="BL349" s="1">
        <f>Cohort_CF!BL347*Mincers!AJ$59*(1+'Cost and Benefit Parameters'!$C$41)^BL$6</f>
        <v>7132853.8439604025</v>
      </c>
      <c r="BM349" s="1">
        <f>Cohort_CF!BM347*Mincers!AK$59*(1+'Cost and Benefit Parameters'!$C$41)^BM$6</f>
        <v>7259930.2053737249</v>
      </c>
      <c r="BN349" s="1">
        <f>Cohort_CF!BN347*Mincers!AL$59*(1+'Cost and Benefit Parameters'!$C$41)^BN$6</f>
        <v>7384838.2810809417</v>
      </c>
      <c r="BO349" s="1">
        <f>Cohort_CF!BO347*Mincers!AM$59*(1+'Cost and Benefit Parameters'!$C$41)^BO$6</f>
        <v>7507389.6316524772</v>
      </c>
      <c r="BP349" s="1">
        <f>Cohort_CF!BP347*Mincers!AN$59*(1+'Cost and Benefit Parameters'!$C$41)^BP$6</f>
        <v>7627396.9098593192</v>
      </c>
      <c r="BQ349" s="1">
        <f>Cohort_CF!BQ347*Mincers!AO$59*(1+'Cost and Benefit Parameters'!$C$41)^BQ$6</f>
        <v>7744674.3319435325</v>
      </c>
      <c r="BR349" s="1">
        <f>Cohort_CF!BR347*Mincers!AP$59*(1+'Cost and Benefit Parameters'!$C$41)^BR$6</f>
        <v>7859038.1518383026</v>
      </c>
      <c r="BS349" s="1" t="str">
        <f>IF(BO326="","",'Cost and Benefit Parameters'!$N$32)</f>
        <v/>
      </c>
      <c r="BT349" s="1" t="str">
        <f>IF(BP326="","",'Cost and Benefit Parameters'!$N$32)</f>
        <v/>
      </c>
    </row>
    <row r="350" spans="1:72" x14ac:dyDescent="0.55000000000000004">
      <c r="A350" s="642"/>
      <c r="B350" t="s">
        <v>485</v>
      </c>
      <c r="N350" s="1" t="str">
        <f>IF(J327="","",'Cost and Benefit Parameters'!$N$32)</f>
        <v/>
      </c>
      <c r="O350" s="1" t="str">
        <f>IF(K327="","",'Cost and Benefit Parameters'!$N$32)</f>
        <v/>
      </c>
      <c r="P350" s="1" t="str">
        <f>IF(L327="","",'Cost and Benefit Parameters'!$N$32)</f>
        <v/>
      </c>
      <c r="Q350" s="1" t="str">
        <f>IF(M327="","",'Cost and Benefit Parameters'!$N$32)</f>
        <v/>
      </c>
      <c r="R350" s="1" t="str">
        <f>IF(N327="","",'Cost and Benefit Parameters'!$N$32)</f>
        <v/>
      </c>
      <c r="S350" s="1" t="str">
        <f>IF(O327="","",'Cost and Benefit Parameters'!$N$32)</f>
        <v/>
      </c>
      <c r="T350" s="1" t="str">
        <f>IF(P327="","",'Cost and Benefit Parameters'!$N$32)</f>
        <v/>
      </c>
      <c r="U350" s="1" t="str">
        <f>IF(Q327="","",'Cost and Benefit Parameters'!$N$32)</f>
        <v/>
      </c>
      <c r="V350" s="1" t="str">
        <f>IF(R327="","",'Cost and Benefit Parameters'!$N$32)</f>
        <v/>
      </c>
      <c r="W350" s="1" t="str">
        <f>IF(S327="","",'Cost and Benefit Parameters'!$N$32)</f>
        <v/>
      </c>
      <c r="X350" s="1" t="str">
        <f>IF(T327="","",'Cost and Benefit Parameters'!$N$32)</f>
        <v/>
      </c>
      <c r="Y350" s="1" t="str">
        <f>IF(U327="","",'Cost and Benefit Parameters'!$N$32)</f>
        <v/>
      </c>
      <c r="Z350" s="1" t="str">
        <f>IF(V327="","",'Cost and Benefit Parameters'!$N$32)</f>
        <v/>
      </c>
      <c r="AA350" s="1" t="str">
        <f>IF(W327="","",'Cost and Benefit Parameters'!$N$32)</f>
        <v/>
      </c>
      <c r="AB350" s="1" t="str">
        <f>IF(X327="","",'Cost and Benefit Parameters'!$N$32)</f>
        <v/>
      </c>
      <c r="AC350" s="1" t="str">
        <f>IF(Y327="","",'Cost and Benefit Parameters'!$N$32)</f>
        <v/>
      </c>
      <c r="AD350" s="1" t="str">
        <f>IF(Z327="","",'Cost and Benefit Parameters'!$N$32)</f>
        <v/>
      </c>
      <c r="AE350" s="1" t="str">
        <f>IF(AA327="","",'Cost and Benefit Parameters'!$N$32)</f>
        <v/>
      </c>
      <c r="AF350" s="1">
        <f>Cohort_CF!AF348*Mincers!C$59*(1+'Cost and Benefit Parameters'!$C$41)^AF$6</f>
        <v>2904989.3994732229</v>
      </c>
      <c r="AG350" s="1">
        <f>Cohort_CF!AG348*Mincers!D$59*(1+'Cost and Benefit Parameters'!$C$41)^AG$6</f>
        <v>3017680.6615839368</v>
      </c>
      <c r="AH350" s="1">
        <f>Cohort_CF!AH348*Mincers!E$59*(1+'Cost and Benefit Parameters'!$C$41)^AH$6</f>
        <v>3132863.1966183353</v>
      </c>
      <c r="AI350" s="1">
        <f>Cohort_CF!AI348*Mincers!F$59*(1+'Cost and Benefit Parameters'!$C$41)^AI$6</f>
        <v>3250491.2798852348</v>
      </c>
      <c r="AJ350" s="1">
        <f>Cohort_CF!AJ348*Mincers!G$59*(1+'Cost and Benefit Parameters'!$C$41)^AJ$6</f>
        <v>3391135.9379360252</v>
      </c>
      <c r="AK350" s="1">
        <f>Cohort_CF!AK348*Mincers!H$59*(1+'Cost and Benefit Parameters'!$C$41)^AK$6</f>
        <v>3512133.7278092024</v>
      </c>
      <c r="AL350" s="1">
        <f>Cohort_CF!AL348*Mincers!I$59*(1+'Cost and Benefit Parameters'!$C$41)^AL$6</f>
        <v>3635266.9776475751</v>
      </c>
      <c r="AM350" s="1">
        <f>Cohort_CF!AM348*Mincers!J$59*(1+'Cost and Benefit Parameters'!$C$41)^AM$6</f>
        <v>3760460.2503755623</v>
      </c>
      <c r="AN350" s="1">
        <f>Cohort_CF!AN348*Mincers!K$59*(1+'Cost and Benefit Parameters'!$C$41)^AN$6</f>
        <v>3887631.7171910307</v>
      </c>
      <c r="AO350" s="1">
        <f>Cohort_CF!AO348*Mincers!L$59*(1+'Cost and Benefit Parameters'!$C$41)^AO$6</f>
        <v>4016693.1371495053</v>
      </c>
      <c r="AP350" s="1">
        <f>Cohort_CF!AP348*Mincers!M$59*(1+'Cost and Benefit Parameters'!$C$41)^AP$6</f>
        <v>4147549.8556038626</v>
      </c>
      <c r="AQ350" s="1">
        <f>Cohort_CF!AQ348*Mincers!N$59*(1+'Cost and Benefit Parameters'!$C$41)^AQ$6</f>
        <v>4280100.822142615</v>
      </c>
      <c r="AR350" s="1">
        <f>Cohort_CF!AR348*Mincers!O$59*(1+'Cost and Benefit Parameters'!$C$41)^AR$6</f>
        <v>4414238.6286082594</v>
      </c>
      <c r="AS350" s="1">
        <f>Cohort_CF!AS348*Mincers!P$59*(1+'Cost and Benefit Parameters'!$C$41)^AS$6</f>
        <v>4549849.5677108234</v>
      </c>
      <c r="AT350" s="1">
        <f>Cohort_CF!AT348*Mincers!Q$59*(1+'Cost and Benefit Parameters'!$C$41)^AT$6</f>
        <v>4686813.7126801191</v>
      </c>
      <c r="AU350" s="1">
        <f>Cohort_CF!AU348*Mincers!R$59*(1+'Cost and Benefit Parameters'!$C$41)^AU$6</f>
        <v>4825005.018325205</v>
      </c>
      <c r="AV350" s="1">
        <f>Cohort_CF!AV348*Mincers!S$59*(1+'Cost and Benefit Parameters'!$C$41)^AV$6</f>
        <v>4964291.4437889177</v>
      </c>
      <c r="AW350" s="1">
        <f>Cohort_CF!AW348*Mincers!T$59*(1+'Cost and Benefit Parameters'!$C$41)^AW$6</f>
        <v>5104535.097202586</v>
      </c>
      <c r="AX350" s="1">
        <f>Cohort_CF!AX348*Mincers!U$59*(1+'Cost and Benefit Parameters'!$C$41)^AX$6</f>
        <v>5245592.402358029</v>
      </c>
      <c r="AY350" s="1">
        <f>Cohort_CF!AY348*Mincers!V$59*(1+'Cost and Benefit Parameters'!$C$41)^AY$6</f>
        <v>5387314.2874242486</v>
      </c>
      <c r="AZ350" s="1">
        <f>Cohort_CF!AZ348*Mincers!W$59*(1+'Cost and Benefit Parameters'!$C$41)^AZ$6</f>
        <v>5529546.3956427239</v>
      </c>
      <c r="BA350" s="1">
        <f>Cohort_CF!BA348*Mincers!X$59*(1+'Cost and Benefit Parameters'!$C$41)^BA$6</f>
        <v>5672129.3178403154</v>
      </c>
      <c r="BB350" s="1">
        <f>Cohort_CF!BB348*Mincers!Y$59*(1+'Cost and Benefit Parameters'!$C$41)^BB$6</f>
        <v>5814898.8465008335</v>
      </c>
      <c r="BC350" s="1">
        <f>Cohort_CF!BC348*Mincers!Z$59*(1+'Cost and Benefit Parameters'!$C$41)^BC$6</f>
        <v>5957686.2510387897</v>
      </c>
      <c r="BD350" s="1">
        <f>Cohort_CF!BD348*Mincers!AA$59*(1+'Cost and Benefit Parameters'!$C$41)^BD$6</f>
        <v>6100318.5738184061</v>
      </c>
      <c r="BE350" s="1">
        <f>Cohort_CF!BE348*Mincers!AB$59*(1+'Cost and Benefit Parameters'!$C$41)^BE$6</f>
        <v>6242618.9463615734</v>
      </c>
      <c r="BF350" s="1">
        <f>Cohort_CF!BF348*Mincers!AC$59*(1+'Cost and Benefit Parameters'!$C$41)^BF$6</f>
        <v>6384406.9250892112</v>
      </c>
      <c r="BG350" s="1">
        <f>Cohort_CF!BG348*Mincers!AD$59*(1+'Cost and Benefit Parameters'!$C$41)^BG$6</f>
        <v>6525498.8458407521</v>
      </c>
      <c r="BH350" s="1">
        <f>Cohort_CF!BH348*Mincers!AE$59*(1+'Cost and Benefit Parameters'!$C$41)^BH$6</f>
        <v>6665708.1963198734</v>
      </c>
      <c r="BI350" s="1">
        <f>Cohort_CF!BI348*Mincers!AF$59*(1+'Cost and Benefit Parameters'!$C$41)^BI$6</f>
        <v>6804846.0055179251</v>
      </c>
      <c r="BJ350" s="1">
        <f>Cohort_CF!BJ348*Mincers!AG$59*(1+'Cost and Benefit Parameters'!$C$41)^BJ$6</f>
        <v>6942721.2490742709</v>
      </c>
      <c r="BK350" s="1">
        <f>Cohort_CF!BK348*Mincers!AH$59*(1+'Cost and Benefit Parameters'!$C$41)^BK$6</f>
        <v>7079141.269441342</v>
      </c>
      <c r="BL350" s="1">
        <f>Cohort_CF!BL348*Mincers!AI$59*(1+'Cost and Benefit Parameters'!$C$41)^BL$6</f>
        <v>7213912.2096364908</v>
      </c>
      <c r="BM350" s="1">
        <f>Cohort_CF!BM348*Mincers!AJ$59*(1+'Cost and Benefit Parameters'!$C$41)^BM$6</f>
        <v>7346839.459279214</v>
      </c>
      <c r="BN350" s="1">
        <f>Cohort_CF!BN348*Mincers!AK$59*(1+'Cost and Benefit Parameters'!$C$41)^BN$6</f>
        <v>7477728.1115349354</v>
      </c>
      <c r="BO350" s="1">
        <f>Cohort_CF!BO348*Mincers!AL$59*(1+'Cost and Benefit Parameters'!$C$41)^BO$6</f>
        <v>7606383.4295133688</v>
      </c>
      <c r="BP350" s="1">
        <f>Cohort_CF!BP348*Mincers!AM$59*(1+'Cost and Benefit Parameters'!$C$41)^BP$6</f>
        <v>7732611.320602051</v>
      </c>
      <c r="BQ350" s="1">
        <f>Cohort_CF!BQ348*Mincers!AN$59*(1+'Cost and Benefit Parameters'!$C$41)^BQ$6</f>
        <v>7856218.8171551004</v>
      </c>
      <c r="BR350" s="1">
        <f>Cohort_CF!BR348*Mincers!AO$59*(1+'Cost and Benefit Parameters'!$C$41)^BR$6</f>
        <v>7977014.5619018376</v>
      </c>
      <c r="BS350" s="1">
        <f>Cohort_CF!BS348*Mincers!AP$59*(1+'Cost and Benefit Parameters'!$C$41)^BS$6</f>
        <v>8094809.2963934522</v>
      </c>
      <c r="BT350" s="1" t="str">
        <f>IF(BP327="","",'Cost and Benefit Parameters'!$N$32)</f>
        <v/>
      </c>
    </row>
    <row r="351" spans="1:72" x14ac:dyDescent="0.55000000000000004">
      <c r="A351" s="642"/>
      <c r="B351" t="s">
        <v>486</v>
      </c>
      <c r="N351" s="1" t="str">
        <f>IF(J328="","",'Cost and Benefit Parameters'!$N$32)</f>
        <v/>
      </c>
      <c r="O351" s="1" t="str">
        <f>IF(K328="","",'Cost and Benefit Parameters'!$N$32)</f>
        <v/>
      </c>
      <c r="P351" s="1" t="str">
        <f>IF(L328="","",'Cost and Benefit Parameters'!$N$32)</f>
        <v/>
      </c>
      <c r="Q351" s="1" t="str">
        <f>IF(M328="","",'Cost and Benefit Parameters'!$N$32)</f>
        <v/>
      </c>
      <c r="R351" s="1" t="str">
        <f>IF(N328="","",'Cost and Benefit Parameters'!$N$32)</f>
        <v/>
      </c>
      <c r="S351" s="1" t="str">
        <f>IF(O328="","",'Cost and Benefit Parameters'!$N$32)</f>
        <v/>
      </c>
      <c r="T351" s="1" t="str">
        <f>IF(P328="","",'Cost and Benefit Parameters'!$N$32)</f>
        <v/>
      </c>
      <c r="U351" s="1" t="str">
        <f>IF(Q328="","",'Cost and Benefit Parameters'!$N$32)</f>
        <v/>
      </c>
      <c r="V351" s="1" t="str">
        <f>IF(R328="","",'Cost and Benefit Parameters'!$N$32)</f>
        <v/>
      </c>
      <c r="W351" s="1" t="str">
        <f>IF(S328="","",'Cost and Benefit Parameters'!$N$32)</f>
        <v/>
      </c>
      <c r="X351" s="1" t="str">
        <f>IF(T328="","",'Cost and Benefit Parameters'!$N$32)</f>
        <v/>
      </c>
      <c r="Y351" s="1" t="str">
        <f>IF(U328="","",'Cost and Benefit Parameters'!$N$32)</f>
        <v/>
      </c>
      <c r="Z351" s="1" t="str">
        <f>IF(V328="","",'Cost and Benefit Parameters'!$N$32)</f>
        <v/>
      </c>
      <c r="AA351" s="1" t="str">
        <f>IF(W328="","",'Cost and Benefit Parameters'!$N$32)</f>
        <v/>
      </c>
      <c r="AB351" s="1" t="str">
        <f>IF(X328="","",'Cost and Benefit Parameters'!$N$32)</f>
        <v/>
      </c>
      <c r="AC351" s="1" t="str">
        <f>IF(Y328="","",'Cost and Benefit Parameters'!$N$32)</f>
        <v/>
      </c>
      <c r="AD351" s="1" t="str">
        <f>IF(Z328="","",'Cost and Benefit Parameters'!$N$32)</f>
        <v/>
      </c>
      <c r="AE351" s="1" t="str">
        <f>IF(AA328="","",'Cost and Benefit Parameters'!$N$32)</f>
        <v/>
      </c>
      <c r="AF351" s="1" t="str">
        <f>IF(AB328="","",'Cost and Benefit Parameters'!$N$32)</f>
        <v/>
      </c>
      <c r="AG351" s="1">
        <f>Cohort_CF!AG349*Mincers!C$59*(1+'Cost and Benefit Parameters'!$C$41)^AG$6</f>
        <v>2992139.0814574193</v>
      </c>
      <c r="AH351" s="1">
        <f>Cohort_CF!AH349*Mincers!D$59*(1+'Cost and Benefit Parameters'!$C$41)^AH$6</f>
        <v>3108211.081431455</v>
      </c>
      <c r="AI351" s="1">
        <f>Cohort_CF!AI349*Mincers!E$59*(1+'Cost and Benefit Parameters'!$C$41)^AI$6</f>
        <v>3226849.0925168851</v>
      </c>
      <c r="AJ351" s="1">
        <f>Cohort_CF!AJ349*Mincers!F$59*(1+'Cost and Benefit Parameters'!$C$41)^AJ$6</f>
        <v>3348006.0182817918</v>
      </c>
      <c r="AK351" s="1">
        <f>Cohort_CF!AK349*Mincers!G$59*(1+'Cost and Benefit Parameters'!$C$41)^AK$6</f>
        <v>3492870.0160741066</v>
      </c>
      <c r="AL351" s="1">
        <f>Cohort_CF!AL349*Mincers!H$59*(1+'Cost and Benefit Parameters'!$C$41)^AL$6</f>
        <v>3617497.7396434778</v>
      </c>
      <c r="AM351" s="1">
        <f>Cohort_CF!AM349*Mincers!I$59*(1+'Cost and Benefit Parameters'!$C$41)^AM$6</f>
        <v>3744324.9869770021</v>
      </c>
      <c r="AN351" s="1">
        <f>Cohort_CF!AN349*Mincers!J$59*(1+'Cost and Benefit Parameters'!$C$41)^AN$6</f>
        <v>3873274.0578868287</v>
      </c>
      <c r="AO351" s="1">
        <f>Cohort_CF!AO349*Mincers!K$59*(1+'Cost and Benefit Parameters'!$C$41)^AO$6</f>
        <v>4004260.6687067621</v>
      </c>
      <c r="AP351" s="1">
        <f>Cohort_CF!AP349*Mincers!L$59*(1+'Cost and Benefit Parameters'!$C$41)^AP$6</f>
        <v>4137193.9312639902</v>
      </c>
      <c r="AQ351" s="1">
        <f>Cohort_CF!AQ349*Mincers!M$59*(1+'Cost and Benefit Parameters'!$C$41)^AQ$6</f>
        <v>4271976.3512719776</v>
      </c>
      <c r="AR351" s="1">
        <f>Cohort_CF!AR349*Mincers!N$59*(1+'Cost and Benefit Parameters'!$C$41)^AR$6</f>
        <v>4408503.8468068941</v>
      </c>
      <c r="AS351" s="1">
        <f>Cohort_CF!AS349*Mincers!O$59*(1+'Cost and Benefit Parameters'!$C$41)^AS$6</f>
        <v>4546665.7874665083</v>
      </c>
      <c r="AT351" s="1">
        <f>Cohort_CF!AT349*Mincers!P$59*(1+'Cost and Benefit Parameters'!$C$41)^AT$6</f>
        <v>4686345.0547421472</v>
      </c>
      <c r="AU351" s="1">
        <f>Cohort_CF!AU349*Mincers!Q$59*(1+'Cost and Benefit Parameters'!$C$41)^AU$6</f>
        <v>4827418.1240605228</v>
      </c>
      <c r="AV351" s="1">
        <f>Cohort_CF!AV349*Mincers!R$59*(1+'Cost and Benefit Parameters'!$C$41)^AV$6</f>
        <v>4969755.1688749623</v>
      </c>
      <c r="AW351" s="1">
        <f>Cohort_CF!AW349*Mincers!S$59*(1+'Cost and Benefit Parameters'!$C$41)^AW$6</f>
        <v>5113220.1871025851</v>
      </c>
      <c r="AX351" s="1">
        <f>Cohort_CF!AX349*Mincers!T$59*(1+'Cost and Benefit Parameters'!$C$41)^AX$6</f>
        <v>5257671.150118663</v>
      </c>
      <c r="AY351" s="1">
        <f>Cohort_CF!AY349*Mincers!U$59*(1+'Cost and Benefit Parameters'!$C$41)^AY$6</f>
        <v>5402960.1744287703</v>
      </c>
      <c r="AZ351" s="1">
        <f>Cohort_CF!AZ349*Mincers!V$59*(1+'Cost and Benefit Parameters'!$C$41)^AZ$6</f>
        <v>5548933.7160469759</v>
      </c>
      <c r="BA351" s="1">
        <f>Cohort_CF!BA349*Mincers!W$59*(1+'Cost and Benefit Parameters'!$C$41)^BA$6</f>
        <v>5695432.7875120062</v>
      </c>
      <c r="BB351" s="1">
        <f>Cohort_CF!BB349*Mincers!X$59*(1+'Cost and Benefit Parameters'!$C$41)^BB$6</f>
        <v>5842293.1973755239</v>
      </c>
      <c r="BC351" s="1">
        <f>Cohort_CF!BC349*Mincers!Y$59*(1+'Cost and Benefit Parameters'!$C$41)^BC$6</f>
        <v>5989345.8118958576</v>
      </c>
      <c r="BD351" s="1">
        <f>Cohort_CF!BD349*Mincers!Z$59*(1+'Cost and Benefit Parameters'!$C$41)^BD$6</f>
        <v>6136416.838569954</v>
      </c>
      <c r="BE351" s="1">
        <f>Cohort_CF!BE349*Mincers!AA$59*(1+'Cost and Benefit Parameters'!$C$41)^BE$6</f>
        <v>6283328.1310329586</v>
      </c>
      <c r="BF351" s="1">
        <f>Cohort_CF!BF349*Mincers!AB$59*(1+'Cost and Benefit Parameters'!$C$41)^BF$6</f>
        <v>6429897.5147524206</v>
      </c>
      <c r="BG351" s="1">
        <f>Cohort_CF!BG349*Mincers!AC$59*(1+'Cost and Benefit Parameters'!$C$41)^BG$6</f>
        <v>6575939.132841886</v>
      </c>
      <c r="BH351" s="1">
        <f>Cohort_CF!BH349*Mincers!AD$59*(1+'Cost and Benefit Parameters'!$C$41)^BH$6</f>
        <v>6721263.8112159753</v>
      </c>
      <c r="BI351" s="1">
        <f>Cohort_CF!BI349*Mincers!AE$59*(1+'Cost and Benefit Parameters'!$C$41)^BI$6</f>
        <v>6865679.4422094701</v>
      </c>
      <c r="BJ351" s="1">
        <f>Cohort_CF!BJ349*Mincers!AF$59*(1+'Cost and Benefit Parameters'!$C$41)^BJ$6</f>
        <v>7008991.385683462</v>
      </c>
      <c r="BK351" s="1">
        <f>Cohort_CF!BK349*Mincers!AG$59*(1+'Cost and Benefit Parameters'!$C$41)^BK$6</f>
        <v>7151002.8865465</v>
      </c>
      <c r="BL351" s="1">
        <f>Cohort_CF!BL349*Mincers!AH$59*(1+'Cost and Benefit Parameters'!$C$41)^BL$6</f>
        <v>7291515.5075245826</v>
      </c>
      <c r="BM351" s="1">
        <f>Cohort_CF!BM349*Mincers!AI$59*(1+'Cost and Benefit Parameters'!$C$41)^BM$6</f>
        <v>7430329.5759255858</v>
      </c>
      <c r="BN351" s="1">
        <f>Cohort_CF!BN349*Mincers!AJ$59*(1+'Cost and Benefit Parameters'!$C$41)^BN$6</f>
        <v>7567244.6430575904</v>
      </c>
      <c r="BO351" s="1">
        <f>Cohort_CF!BO349*Mincers!AK$59*(1+'Cost and Benefit Parameters'!$C$41)^BO$6</f>
        <v>7702059.9548809826</v>
      </c>
      <c r="BP351" s="1">
        <f>Cohort_CF!BP349*Mincers!AL$59*(1+'Cost and Benefit Parameters'!$C$41)^BP$6</f>
        <v>7834574.93239877</v>
      </c>
      <c r="BQ351" s="1">
        <f>Cohort_CF!BQ349*Mincers!AM$59*(1+'Cost and Benefit Parameters'!$C$41)^BQ$6</f>
        <v>7964589.6602201136</v>
      </c>
      <c r="BR351" s="1">
        <f>Cohort_CF!BR349*Mincers!AN$59*(1+'Cost and Benefit Parameters'!$C$41)^BR$6</f>
        <v>8091905.3816697514</v>
      </c>
      <c r="BS351" s="1">
        <f>Cohort_CF!BS349*Mincers!AO$59*(1+'Cost and Benefit Parameters'!$C$41)^BS$6</f>
        <v>8216324.9987588925</v>
      </c>
      <c r="BT351" s="1">
        <f>Cohort_CF!BT349*Mincers!AP$59*(1+'Cost and Benefit Parameters'!$C$41)^BT$6</f>
        <v>8337653.575285255</v>
      </c>
    </row>
    <row r="352" spans="1:72" x14ac:dyDescent="0.55000000000000004">
      <c r="A352" s="643"/>
      <c r="B352" s="329" t="s">
        <v>525</v>
      </c>
      <c r="C352" s="329"/>
      <c r="D352" s="329"/>
      <c r="E352" s="329"/>
      <c r="F352" s="329"/>
      <c r="G352" s="329"/>
      <c r="H352" s="329"/>
      <c r="I352" s="329"/>
      <c r="J352" s="329"/>
      <c r="K352" s="329"/>
      <c r="L352" s="329"/>
      <c r="M352" s="329"/>
      <c r="N352" s="330">
        <f>SUM(N332:N351)</f>
        <v>1706375.1084330345</v>
      </c>
      <c r="O352" s="330">
        <f>SUM(O332:O351)</f>
        <v>3530135.7098083668</v>
      </c>
      <c r="P352" s="330">
        <f t="shared" ref="P352:BT352" si="83">SUM(P332:P351)</f>
        <v>5476266.7291957382</v>
      </c>
      <c r="Q352" s="330">
        <f t="shared" si="83"/>
        <v>7549875.7809799463</v>
      </c>
      <c r="R352" s="330">
        <f t="shared" si="83"/>
        <v>9768307.0180467516</v>
      </c>
      <c r="S352" s="330">
        <f t="shared" si="83"/>
        <v>12124364.641530551</v>
      </c>
      <c r="T352" s="330">
        <f t="shared" si="83"/>
        <v>14623431.800692197</v>
      </c>
      <c r="U352" s="330">
        <f t="shared" si="83"/>
        <v>17271008.827938948</v>
      </c>
      <c r="V352" s="330">
        <f t="shared" si="83"/>
        <v>20072712.999853157</v>
      </c>
      <c r="W352" s="330">
        <f t="shared" si="83"/>
        <v>23034278.279059697</v>
      </c>
      <c r="X352" s="330">
        <f t="shared" si="83"/>
        <v>26161555.047432888</v>
      </c>
      <c r="Y352" s="330">
        <f t="shared" si="83"/>
        <v>29460509.84183646</v>
      </c>
      <c r="Z352" s="330">
        <f t="shared" si="83"/>
        <v>32937225.104267549</v>
      </c>
      <c r="AA352" s="330">
        <f t="shared" si="83"/>
        <v>36597898.958934188</v>
      </c>
      <c r="AB352" s="330">
        <f t="shared" si="83"/>
        <v>40448845.029432565</v>
      </c>
      <c r="AC352" s="330">
        <f t="shared" si="83"/>
        <v>44496492.309801273</v>
      </c>
      <c r="AD352" s="330">
        <f t="shared" si="83"/>
        <v>48747385.10381256</v>
      </c>
      <c r="AE352" s="330">
        <f t="shared" si="83"/>
        <v>53208183.047411792</v>
      </c>
      <c r="AF352" s="330">
        <f t="shared" si="83"/>
        <v>57885661.229732201</v>
      </c>
      <c r="AG352" s="330">
        <f t="shared" si="83"/>
        <v>62786710.428591326</v>
      </c>
      <c r="AH352" s="330">
        <f t="shared" si="83"/>
        <v>64836434.222912505</v>
      </c>
      <c r="AI352" s="330">
        <f t="shared" si="83"/>
        <v>66911848.010727108</v>
      </c>
      <c r="AJ352" s="330">
        <f t="shared" si="83"/>
        <v>69011189.112025261</v>
      </c>
      <c r="AK352" s="330">
        <f t="shared" si="83"/>
        <v>71132591.364285633</v>
      </c>
      <c r="AL352" s="330">
        <f t="shared" si="83"/>
        <v>73252207.22366026</v>
      </c>
      <c r="AM352" s="330">
        <f t="shared" si="83"/>
        <v>75390631.475033298</v>
      </c>
      <c r="AN352" s="330">
        <f t="shared" si="83"/>
        <v>77545861.883323416</v>
      </c>
      <c r="AO352" s="330">
        <f t="shared" si="83"/>
        <v>79715808.294252858</v>
      </c>
      <c r="AP352" s="330">
        <f t="shared" si="83"/>
        <v>81898295.104774415</v>
      </c>
      <c r="AQ352" s="330">
        <f t="shared" si="83"/>
        <v>84091064.058016151</v>
      </c>
      <c r="AR352" s="330">
        <f t="shared" si="83"/>
        <v>86291777.361835718</v>
      </c>
      <c r="AS352" s="330">
        <f t="shared" si="83"/>
        <v>88498021.128703445</v>
      </c>
      <c r="AT352" s="330">
        <f t="shared" si="83"/>
        <v>90707309.133231744</v>
      </c>
      <c r="AU352" s="330">
        <f t="shared" si="83"/>
        <v>92917086.882247433</v>
      </c>
      <c r="AV352" s="330">
        <f t="shared" si="83"/>
        <v>95124735.990868852</v>
      </c>
      <c r="AW352" s="330">
        <f t="shared" si="83"/>
        <v>97327578.856611699</v>
      </c>
      <c r="AX352" s="330">
        <f t="shared" si="83"/>
        <v>99522883.622108623</v>
      </c>
      <c r="AY352" s="330">
        <f t="shared" si="83"/>
        <v>101707869.41560017</v>
      </c>
      <c r="AZ352" s="330">
        <f t="shared" si="83"/>
        <v>103879711.85694423</v>
      </c>
      <c r="BA352" s="330">
        <f t="shared" si="83"/>
        <v>106035548.81550786</v>
      </c>
      <c r="BB352" s="330">
        <f t="shared" si="83"/>
        <v>103350319.5088357</v>
      </c>
      <c r="BC352" s="330">
        <f t="shared" si="83"/>
        <v>100433267.10080397</v>
      </c>
      <c r="BD352" s="330">
        <f t="shared" si="83"/>
        <v>97277238.927575365</v>
      </c>
      <c r="BE352" s="330">
        <f t="shared" si="83"/>
        <v>93875046.751675561</v>
      </c>
      <c r="BF352" s="330">
        <f t="shared" si="83"/>
        <v>90219470.179261878</v>
      </c>
      <c r="BG352" s="330">
        <f t="shared" si="83"/>
        <v>86303259.844444737</v>
      </c>
      <c r="BH352" s="330">
        <f t="shared" si="83"/>
        <v>82119140.332950965</v>
      </c>
      <c r="BI352" s="330">
        <f t="shared" si="83"/>
        <v>77659812.81738703</v>
      </c>
      <c r="BJ352" s="330">
        <f t="shared" si="83"/>
        <v>72917957.376432866</v>
      </c>
      <c r="BK352" s="330">
        <f t="shared" si="83"/>
        <v>67886234.970471904</v>
      </c>
      <c r="BL352" s="330">
        <f t="shared" si="83"/>
        <v>62557289.046443164</v>
      </c>
      <c r="BM352" s="330">
        <f t="shared" si="83"/>
        <v>56923746.745086148</v>
      </c>
      <c r="BN352" s="330">
        <f t="shared" si="83"/>
        <v>50978219.684235372</v>
      </c>
      <c r="BO352" s="330">
        <f t="shared" si="83"/>
        <v>44713304.292413108</v>
      </c>
      <c r="BP352" s="330">
        <f t="shared" si="83"/>
        <v>38121581.667658091</v>
      </c>
      <c r="BQ352" s="330">
        <f t="shared" si="83"/>
        <v>31195616.937317099</v>
      </c>
      <c r="BR352" s="330">
        <f t="shared" si="83"/>
        <v>23927958.095409892</v>
      </c>
      <c r="BS352" s="330">
        <f t="shared" si="83"/>
        <v>16311134.295152344</v>
      </c>
      <c r="BT352" s="330">
        <f t="shared" si="83"/>
        <v>8337653.575285255</v>
      </c>
    </row>
    <row r="353" spans="1:72" s="14" customFormat="1" x14ac:dyDescent="0.55000000000000004">
      <c r="B353" s="329" t="s">
        <v>526</v>
      </c>
      <c r="C353" s="329"/>
      <c r="D353" s="329"/>
      <c r="E353" s="329"/>
      <c r="F353" s="329"/>
      <c r="G353" s="329"/>
      <c r="H353" s="329"/>
      <c r="I353" s="329"/>
      <c r="J353" s="329"/>
      <c r="K353" s="329"/>
      <c r="L353" s="329"/>
      <c r="M353" s="329"/>
      <c r="N353" s="329">
        <f>'Cost and Benefit Parameters'!$C$47*Income_CF!N352</f>
        <v>1209819.9518790215</v>
      </c>
      <c r="O353" s="329">
        <f>'Cost and Benefit Parameters'!$C$47*Income_CF!O352</f>
        <v>2502866.2182541317</v>
      </c>
      <c r="P353" s="329">
        <f>'Cost and Benefit Parameters'!$C$47*Income_CF!P352</f>
        <v>3882673.1109997784</v>
      </c>
      <c r="Q353" s="329">
        <f>'Cost and Benefit Parameters'!$C$47*Income_CF!Q352</f>
        <v>5352861.928714782</v>
      </c>
      <c r="R353" s="329">
        <f>'Cost and Benefit Parameters'!$C$47*Income_CF!R352</f>
        <v>6925729.6757951463</v>
      </c>
      <c r="S353" s="329">
        <f>'Cost and Benefit Parameters'!$C$47*Income_CF!S352</f>
        <v>8596174.5308451597</v>
      </c>
      <c r="T353" s="329">
        <f>'Cost and Benefit Parameters'!$C$47*Income_CF!T352</f>
        <v>10368013.146690767</v>
      </c>
      <c r="U353" s="329">
        <f>'Cost and Benefit Parameters'!$C$47*Income_CF!U352</f>
        <v>12245145.259008713</v>
      </c>
      <c r="V353" s="329">
        <f>'Cost and Benefit Parameters'!$C$47*Income_CF!V352</f>
        <v>14231553.516895887</v>
      </c>
      <c r="W353" s="329">
        <f>'Cost and Benefit Parameters'!$C$47*Income_CF!W352</f>
        <v>16331303.299853325</v>
      </c>
      <c r="X353" s="329">
        <f>'Cost and Benefit Parameters'!$C$47*Income_CF!X352</f>
        <v>18548542.528629918</v>
      </c>
      <c r="Y353" s="329">
        <f>'Cost and Benefit Parameters'!$C$47*Income_CF!Y352</f>
        <v>20887501.477862049</v>
      </c>
      <c r="Z353" s="329">
        <f>'Cost and Benefit Parameters'!$C$47*Income_CF!Z352</f>
        <v>23352492.598925691</v>
      </c>
      <c r="AA353" s="329">
        <f>'Cost and Benefit Parameters'!$C$47*Income_CF!AA352</f>
        <v>25947910.361884337</v>
      </c>
      <c r="AB353" s="329">
        <f>'Cost and Benefit Parameters'!$C$47*Income_CF!AB352</f>
        <v>28678231.125867687</v>
      </c>
      <c r="AC353" s="329">
        <f>'Cost and Benefit Parameters'!$C$47*Income_CF!AC352</f>
        <v>31548013.0476491</v>
      </c>
      <c r="AD353" s="329">
        <f>'Cost and Benefit Parameters'!$C$47*Income_CF!AD352</f>
        <v>34561896.038603105</v>
      </c>
      <c r="AE353" s="329">
        <f>'Cost and Benefit Parameters'!$C$47*Income_CF!AE352</f>
        <v>37724601.780614957</v>
      </c>
      <c r="AF353" s="329">
        <f>'Cost and Benefit Parameters'!$C$47*Income_CF!AF352</f>
        <v>41040933.811880127</v>
      </c>
      <c r="AG353" s="329">
        <f>'Cost and Benefit Parameters'!$C$47*Income_CF!AG352</f>
        <v>44515777.693871245</v>
      </c>
      <c r="AH353" s="329">
        <f>'Cost and Benefit Parameters'!$C$47*Income_CF!AH352</f>
        <v>45969031.864044964</v>
      </c>
      <c r="AI353" s="329">
        <f>'Cost and Benefit Parameters'!$C$47*Income_CF!AI352</f>
        <v>47440500.239605516</v>
      </c>
      <c r="AJ353" s="329">
        <f>'Cost and Benefit Parameters'!$C$47*Income_CF!AJ352</f>
        <v>48928933.080425911</v>
      </c>
      <c r="AK353" s="329">
        <f>'Cost and Benefit Parameters'!$C$47*Income_CF!AK352</f>
        <v>50433007.277278513</v>
      </c>
      <c r="AL353" s="329">
        <f>'Cost and Benefit Parameters'!$C$47*Income_CF!AL352</f>
        <v>51935814.921575122</v>
      </c>
      <c r="AM353" s="329">
        <f>'Cost and Benefit Parameters'!$C$47*Income_CF!AM352</f>
        <v>53451957.715798609</v>
      </c>
      <c r="AN353" s="329">
        <f>'Cost and Benefit Parameters'!$C$47*Income_CF!AN352</f>
        <v>54980016.0752763</v>
      </c>
      <c r="AO353" s="329">
        <f>'Cost and Benefit Parameters'!$C$47*Income_CF!AO352</f>
        <v>56518508.080625273</v>
      </c>
      <c r="AP353" s="329">
        <f>'Cost and Benefit Parameters'!$C$47*Income_CF!AP352</f>
        <v>58065891.229285054</v>
      </c>
      <c r="AQ353" s="329">
        <f>'Cost and Benefit Parameters'!$C$47*Income_CF!AQ352</f>
        <v>59620564.417133451</v>
      </c>
      <c r="AR353" s="329">
        <f>'Cost and Benefit Parameters'!$C$47*Income_CF!AR352</f>
        <v>61180870.14954152</v>
      </c>
      <c r="AS353" s="329">
        <f>'Cost and Benefit Parameters'!$C$47*Income_CF!AS352</f>
        <v>62745096.980250739</v>
      </c>
      <c r="AT353" s="329">
        <f>'Cost and Benefit Parameters'!$C$47*Income_CF!AT352</f>
        <v>64311482.1754613</v>
      </c>
      <c r="AU353" s="329">
        <f>'Cost and Benefit Parameters'!$C$47*Income_CF!AU352</f>
        <v>65878214.599513426</v>
      </c>
      <c r="AV353" s="329">
        <f>'Cost and Benefit Parameters'!$C$47*Income_CF!AV352</f>
        <v>67443437.817526013</v>
      </c>
      <c r="AW353" s="329">
        <f>'Cost and Benefit Parameters'!$C$47*Income_CF!AW352</f>
        <v>69005253.409337685</v>
      </c>
      <c r="AX353" s="329">
        <f>'Cost and Benefit Parameters'!$C$47*Income_CF!AX352</f>
        <v>70561724.488075003</v>
      </c>
      <c r="AY353" s="329">
        <f>'Cost and Benefit Parameters'!$C$47*Income_CF!AY352</f>
        <v>72110879.415660515</v>
      </c>
      <c r="AZ353" s="329">
        <f>'Cost and Benefit Parameters'!$C$47*Income_CF!AZ352</f>
        <v>73650715.706573457</v>
      </c>
      <c r="BA353" s="329">
        <f>'Cost and Benefit Parameters'!$C$47*Income_CF!BA352</f>
        <v>75179204.110195071</v>
      </c>
      <c r="BB353" s="329">
        <f>'Cost and Benefit Parameters'!$C$47*Income_CF!BB352</f>
        <v>73275376.531764507</v>
      </c>
      <c r="BC353" s="329">
        <f>'Cost and Benefit Parameters'!$C$47*Income_CF!BC352</f>
        <v>71207186.37447001</v>
      </c>
      <c r="BD353" s="329">
        <f>'Cost and Benefit Parameters'!$C$47*Income_CF!BD352</f>
        <v>68969562.399650931</v>
      </c>
      <c r="BE353" s="329">
        <f>'Cost and Benefit Parameters'!$C$47*Income_CF!BE352</f>
        <v>66557408.146937966</v>
      </c>
      <c r="BF353" s="329">
        <f>'Cost and Benefit Parameters'!$C$47*Income_CF!BF352</f>
        <v>63965604.357096665</v>
      </c>
      <c r="BG353" s="329">
        <f>'Cost and Benefit Parameters'!$C$47*Income_CF!BG352</f>
        <v>61189011.229711317</v>
      </c>
      <c r="BH353" s="329">
        <f>'Cost and Benefit Parameters'!$C$47*Income_CF!BH352</f>
        <v>58222470.496062234</v>
      </c>
      <c r="BI353" s="329">
        <f>'Cost and Benefit Parameters'!$C$47*Income_CF!BI352</f>
        <v>55060807.287527405</v>
      </c>
      <c r="BJ353" s="329">
        <f>'Cost and Benefit Parameters'!$C$47*Income_CF!BJ352</f>
        <v>51698831.779890902</v>
      </c>
      <c r="BK353" s="329">
        <f>'Cost and Benefit Parameters'!$C$47*Income_CF!BK352</f>
        <v>48131340.594064578</v>
      </c>
      <c r="BL353" s="329">
        <f>'Cost and Benefit Parameters'!$C$47*Income_CF!BL352</f>
        <v>44353117.933928199</v>
      </c>
      <c r="BM353" s="329">
        <f>'Cost and Benefit Parameters'!$C$47*Income_CF!BM352</f>
        <v>40358936.442266077</v>
      </c>
      <c r="BN353" s="329">
        <f>'Cost and Benefit Parameters'!$C$47*Income_CF!BN352</f>
        <v>36143557.75612288</v>
      </c>
      <c r="BO353" s="329">
        <f>'Cost and Benefit Parameters'!$C$47*Income_CF!BO352</f>
        <v>31701732.743320893</v>
      </c>
      <c r="BP353" s="329">
        <f>'Cost and Benefit Parameters'!$C$47*Income_CF!BP352</f>
        <v>27028201.402369585</v>
      </c>
      <c r="BQ353" s="329">
        <f>'Cost and Benefit Parameters'!$C$47*Income_CF!BQ352</f>
        <v>22117692.408557821</v>
      </c>
      <c r="BR353" s="329">
        <f>'Cost and Benefit Parameters'!$C$47*Income_CF!BR352</f>
        <v>16964922.289645612</v>
      </c>
      <c r="BS353" s="329">
        <f>'Cost and Benefit Parameters'!$C$47*Income_CF!BS352</f>
        <v>11564594.215263011</v>
      </c>
      <c r="BT353" s="329">
        <f>'Cost and Benefit Parameters'!$C$47*Income_CF!BT352</f>
        <v>5911396.3848772459</v>
      </c>
    </row>
    <row r="354" spans="1:72" s="14" customFormat="1" x14ac:dyDescent="0.55000000000000004"/>
    <row r="355" spans="1:72" x14ac:dyDescent="0.55000000000000004">
      <c r="B355" s="336" t="s">
        <v>529</v>
      </c>
      <c r="C355" s="336"/>
      <c r="D355" s="336"/>
      <c r="E355" s="336"/>
      <c r="F355" s="337">
        <f>SUM(F52,F75,F98,F121,F168,F191,F214,F237,F284,F307,F330,F353)</f>
        <v>1219699.2977635285</v>
      </c>
      <c r="G355" s="337">
        <f t="shared" ref="G355:BR355" si="84">SUM(G52,G75,G98,G121,G168,G191,G214,G237,G284,G307,G330,G353)</f>
        <v>3821471.1523442743</v>
      </c>
      <c r="H355" s="337">
        <f t="shared" si="84"/>
        <v>8319283.4957037494</v>
      </c>
      <c r="I355" s="337">
        <f t="shared" si="84"/>
        <v>13572233.233704235</v>
      </c>
      <c r="J355" s="337">
        <f t="shared" si="84"/>
        <v>19631304.715381674</v>
      </c>
      <c r="K355" s="337">
        <f t="shared" si="84"/>
        <v>26090867.727658741</v>
      </c>
      <c r="L355" s="337">
        <f t="shared" si="84"/>
        <v>34109815.216725543</v>
      </c>
      <c r="M355" s="337">
        <f t="shared" si="84"/>
        <v>43846688.024061009</v>
      </c>
      <c r="N355" s="337">
        <f t="shared" si="84"/>
        <v>55400698.667023093</v>
      </c>
      <c r="O355" s="337">
        <f t="shared" si="84"/>
        <v>67665651.94426088</v>
      </c>
      <c r="P355" s="337">
        <f t="shared" si="84"/>
        <v>80677392.499986544</v>
      </c>
      <c r="Q355" s="337">
        <f t="shared" si="84"/>
        <v>94464506.854959875</v>
      </c>
      <c r="R355" s="337">
        <f t="shared" si="84"/>
        <v>109055559.00959948</v>
      </c>
      <c r="S355" s="337">
        <f t="shared" si="84"/>
        <v>124471089.42319196</v>
      </c>
      <c r="T355" s="337">
        <f t="shared" si="84"/>
        <v>140741067.47666937</v>
      </c>
      <c r="U355" s="337">
        <f t="shared" si="84"/>
        <v>157896055.14673328</v>
      </c>
      <c r="V355" s="337">
        <f t="shared" si="84"/>
        <v>175967206.02362135</v>
      </c>
      <c r="W355" s="337">
        <f t="shared" si="84"/>
        <v>194986264.49421108</v>
      </c>
      <c r="X355" s="337">
        <f t="shared" si="84"/>
        <v>214985565.15777546</v>
      </c>
      <c r="Y355" s="337">
        <f t="shared" si="84"/>
        <v>235998032.5447275</v>
      </c>
      <c r="Z355" s="337">
        <f t="shared" si="84"/>
        <v>255854268.60695174</v>
      </c>
      <c r="AA355" s="337">
        <f t="shared" si="84"/>
        <v>274295114.30669057</v>
      </c>
      <c r="AB355" s="337">
        <f t="shared" si="84"/>
        <v>290426983.1681509</v>
      </c>
      <c r="AC355" s="337">
        <f t="shared" si="84"/>
        <v>306345763.20743251</v>
      </c>
      <c r="AD355" s="337">
        <f t="shared" si="84"/>
        <v>321995256.86203665</v>
      </c>
      <c r="AE355" s="337">
        <f t="shared" si="84"/>
        <v>338144562.1453675</v>
      </c>
      <c r="AF355" s="337">
        <f t="shared" si="84"/>
        <v>352737677.12937123</v>
      </c>
      <c r="AG355" s="337">
        <f t="shared" si="84"/>
        <v>365525954.95601571</v>
      </c>
      <c r="AH355" s="337">
        <f t="shared" si="84"/>
        <v>376368516.23959219</v>
      </c>
      <c r="AI355" s="337">
        <f t="shared" si="84"/>
        <v>387302203.09458637</v>
      </c>
      <c r="AJ355" s="337">
        <f t="shared" si="84"/>
        <v>398301836.09831446</v>
      </c>
      <c r="AK355" s="337">
        <f t="shared" si="84"/>
        <v>409355983.96102691</v>
      </c>
      <c r="AL355" s="337">
        <f t="shared" si="84"/>
        <v>420453906.32451034</v>
      </c>
      <c r="AM355" s="337">
        <f t="shared" si="84"/>
        <v>431600017.09593391</v>
      </c>
      <c r="AN355" s="337">
        <f t="shared" si="84"/>
        <v>442782377.54753315</v>
      </c>
      <c r="AO355" s="337">
        <f t="shared" si="84"/>
        <v>453988671.57146257</v>
      </c>
      <c r="AP355" s="337">
        <f t="shared" si="84"/>
        <v>465206225.08907491</v>
      </c>
      <c r="AQ355" s="337">
        <f t="shared" si="84"/>
        <v>476422027.01742446</v>
      </c>
      <c r="AR355" s="337">
        <f t="shared" si="84"/>
        <v>487622751.75792533</v>
      </c>
      <c r="AS355" s="337">
        <f t="shared" si="84"/>
        <v>498794783.16492176</v>
      </c>
      <c r="AT355" s="337">
        <f t="shared" si="84"/>
        <v>506477404.86856365</v>
      </c>
      <c r="AU355" s="337">
        <f t="shared" si="84"/>
        <v>510284641.90243256</v>
      </c>
      <c r="AV355" s="337">
        <f t="shared" si="84"/>
        <v>508849367.25142646</v>
      </c>
      <c r="AW355" s="337">
        <f t="shared" si="84"/>
        <v>505518672.45299536</v>
      </c>
      <c r="AX355" s="337">
        <f t="shared" si="84"/>
        <v>500215797.74584335</v>
      </c>
      <c r="AY355" s="337">
        <f t="shared" si="84"/>
        <v>494133780.98619795</v>
      </c>
      <c r="AZ355" s="337">
        <f t="shared" si="84"/>
        <v>484022204.79033494</v>
      </c>
      <c r="BA355" s="337">
        <f t="shared" si="84"/>
        <v>469505487.99918258</v>
      </c>
      <c r="BB355" s="337">
        <f t="shared" si="84"/>
        <v>450414464.14173114</v>
      </c>
      <c r="BC355" s="337">
        <f t="shared" si="84"/>
        <v>429985179.64270347</v>
      </c>
      <c r="BD355" s="337">
        <f t="shared" si="84"/>
        <v>408180548.07676011</v>
      </c>
      <c r="BE355" s="337">
        <f t="shared" si="84"/>
        <v>384963359.53383082</v>
      </c>
      <c r="BF355" s="337">
        <f t="shared" si="84"/>
        <v>360296291.49344307</v>
      </c>
      <c r="BG355" s="337">
        <f t="shared" si="84"/>
        <v>334141917.92196578</v>
      </c>
      <c r="BH355" s="337">
        <f t="shared" si="84"/>
        <v>306462716.45653635</v>
      </c>
      <c r="BI355" s="337">
        <f t="shared" si="84"/>
        <v>277221073.54150128</v>
      </c>
      <c r="BJ355" s="337">
        <f t="shared" si="84"/>
        <v>246379287.38577709</v>
      </c>
      <c r="BK355" s="337">
        <f t="shared" si="84"/>
        <v>213899568.61261952</v>
      </c>
      <c r="BL355" s="337">
        <f t="shared" si="84"/>
        <v>179744038.47687018</v>
      </c>
      <c r="BM355" s="337">
        <f t="shared" si="84"/>
        <v>143874724.5288156</v>
      </c>
      <c r="BN355" s="337">
        <f t="shared" si="84"/>
        <v>112478921.1634903</v>
      </c>
      <c r="BO355" s="337">
        <f t="shared" si="84"/>
        <v>86190056.754482627</v>
      </c>
      <c r="BP355" s="337">
        <f t="shared" si="84"/>
        <v>67413126.432473108</v>
      </c>
      <c r="BQ355" s="337">
        <f t="shared" si="84"/>
        <v>50038256.557433769</v>
      </c>
      <c r="BR355" s="337">
        <f t="shared" si="84"/>
        <v>34139000.425808787</v>
      </c>
      <c r="BS355" s="337">
        <f t="shared" ref="BS355:BT355" si="85">SUM(BS52,BS75,BS98,BS121,BS168,BS191,BS214,BS237,BS284,BS307,BS330,BS353)</f>
        <v>17495121.3327774</v>
      </c>
      <c r="BT355" s="337">
        <f t="shared" si="85"/>
        <v>5911396.3848772459</v>
      </c>
    </row>
    <row r="357" spans="1:72" x14ac:dyDescent="0.55000000000000004">
      <c r="A357" t="s">
        <v>557</v>
      </c>
    </row>
  </sheetData>
  <mergeCells count="15">
    <mergeCell ref="A285:A306"/>
    <mergeCell ref="A308:A329"/>
    <mergeCell ref="A331:A352"/>
    <mergeCell ref="A146:A167"/>
    <mergeCell ref="A169:A190"/>
    <mergeCell ref="A192:A213"/>
    <mergeCell ref="A215:A236"/>
    <mergeCell ref="A239:A260"/>
    <mergeCell ref="A262:A283"/>
    <mergeCell ref="A123:A144"/>
    <mergeCell ref="A7:A28"/>
    <mergeCell ref="A30:A51"/>
    <mergeCell ref="A53:A74"/>
    <mergeCell ref="A76:A97"/>
    <mergeCell ref="A99:A120"/>
  </mergeCells>
  <pageMargins left="0.7" right="0.7" top="0.75" bottom="0.75" header="0.3" footer="0.3"/>
  <pageSetup orientation="portrait" horizontalDpi="1200" verticalDpi="1200" r:id="rId1"/>
  <headerFooter>
    <oddHeader>&amp;C&amp;"Calibri"&amp;12&amp;K008000 UNCLASSIFIED&amp;1#_x000D_</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U357"/>
  <sheetViews>
    <sheetView zoomScale="80" zoomScaleNormal="80" workbookViewId="0"/>
  </sheetViews>
  <sheetFormatPr defaultColWidth="8.734375" defaultRowHeight="14.4" x14ac:dyDescent="0.55000000000000004"/>
  <cols>
    <col min="2" max="2" width="57.734375" bestFit="1" customWidth="1"/>
    <col min="3" max="5" width="5.734375" bestFit="1" customWidth="1"/>
    <col min="6" max="6" width="15.26171875" customWidth="1"/>
    <col min="7" max="7" width="11.734375" bestFit="1" customWidth="1"/>
    <col min="8" max="8" width="10.26171875" bestFit="1" customWidth="1"/>
    <col min="9" max="9" width="11.26171875" bestFit="1" customWidth="1"/>
    <col min="10" max="10" width="10.47265625" bestFit="1" customWidth="1"/>
    <col min="11" max="11" width="10.734375" bestFit="1" customWidth="1"/>
    <col min="12" max="13" width="11.26171875" bestFit="1" customWidth="1"/>
    <col min="14" max="15" width="10.734375" bestFit="1" customWidth="1"/>
    <col min="16" max="17" width="11.734375" bestFit="1" customWidth="1"/>
    <col min="18" max="18" width="12" bestFit="1" customWidth="1"/>
    <col min="19" max="21" width="11.734375" bestFit="1" customWidth="1"/>
    <col min="22" max="22" width="12.734375" bestFit="1" customWidth="1"/>
    <col min="23" max="23" width="12.26171875" bestFit="1" customWidth="1"/>
    <col min="24" max="24" width="12.734375" bestFit="1" customWidth="1"/>
    <col min="25" max="25" width="11.734375" bestFit="1" customWidth="1"/>
    <col min="26" max="26" width="12.47265625" bestFit="1" customWidth="1"/>
    <col min="27" max="27" width="12.26171875" bestFit="1" customWidth="1"/>
    <col min="28" max="30" width="11.734375" bestFit="1" customWidth="1"/>
    <col min="31" max="31" width="12.5234375" bestFit="1" customWidth="1"/>
    <col min="32" max="32" width="12" bestFit="1" customWidth="1"/>
    <col min="33" max="35" width="11.734375" bestFit="1" customWidth="1"/>
    <col min="36" max="36" width="12.26171875" bestFit="1" customWidth="1"/>
    <col min="37" max="37" width="12.47265625" bestFit="1" customWidth="1"/>
    <col min="38" max="38" width="12.5234375" bestFit="1" customWidth="1"/>
    <col min="39" max="39" width="12.26171875" bestFit="1" customWidth="1"/>
    <col min="40" max="41" width="11.734375" bestFit="1" customWidth="1"/>
    <col min="42" max="42" width="12.5234375" bestFit="1" customWidth="1"/>
    <col min="43" max="47" width="11.734375" bestFit="1" customWidth="1"/>
    <col min="48" max="48" width="12.734375" bestFit="1" customWidth="1"/>
    <col min="49" max="54" width="12.26171875" bestFit="1" customWidth="1"/>
    <col min="55" max="57" width="11.734375" bestFit="1" customWidth="1"/>
    <col min="58" max="58" width="12.26171875" bestFit="1" customWidth="1"/>
    <col min="59" max="59" width="12.734375" bestFit="1" customWidth="1"/>
    <col min="60" max="60" width="11.734375" bestFit="1" customWidth="1"/>
    <col min="61" max="61" width="12.734375" bestFit="1" customWidth="1"/>
    <col min="62" max="62" width="12.5234375" bestFit="1" customWidth="1"/>
    <col min="63" max="63" width="11.734375" bestFit="1" customWidth="1"/>
    <col min="64" max="65" width="12.26171875" bestFit="1" customWidth="1"/>
    <col min="66" max="67" width="11.734375" bestFit="1" customWidth="1"/>
    <col min="68" max="68" width="12" bestFit="1" customWidth="1"/>
    <col min="69" max="69" width="11" bestFit="1" customWidth="1"/>
    <col min="70" max="71" width="10.734375" bestFit="1" customWidth="1"/>
    <col min="72" max="72" width="9.734375" bestFit="1" customWidth="1"/>
  </cols>
  <sheetData>
    <row r="1" spans="1:73" ht="20.399999999999999" x14ac:dyDescent="0.75">
      <c r="B1" s="167" t="s">
        <v>558</v>
      </c>
    </row>
    <row r="2" spans="1:73" ht="20.399999999999999" x14ac:dyDescent="0.75">
      <c r="B2" s="167" t="s">
        <v>4</v>
      </c>
    </row>
    <row r="3" spans="1:73" x14ac:dyDescent="0.55000000000000004">
      <c r="B3" s="168" t="s">
        <v>553</v>
      </c>
    </row>
    <row r="4" spans="1:73" x14ac:dyDescent="0.55000000000000004">
      <c r="B4" s="168"/>
    </row>
    <row r="5" spans="1:73" ht="15.6" x14ac:dyDescent="0.6">
      <c r="A5" s="5"/>
      <c r="B5" s="16" t="s">
        <v>559</v>
      </c>
      <c r="C5" s="138">
        <v>2014</v>
      </c>
      <c r="D5" s="138">
        <v>2015</v>
      </c>
      <c r="E5" s="138">
        <v>2016</v>
      </c>
      <c r="F5" s="138">
        <v>2017</v>
      </c>
      <c r="G5" s="138">
        <v>2018</v>
      </c>
      <c r="H5" s="138">
        <v>2019</v>
      </c>
      <c r="I5" s="138">
        <v>2020</v>
      </c>
      <c r="J5" s="138">
        <v>2021</v>
      </c>
      <c r="K5" s="138">
        <v>2022</v>
      </c>
      <c r="L5" s="138">
        <v>2023</v>
      </c>
      <c r="M5" s="138">
        <v>2024</v>
      </c>
      <c r="N5" s="138">
        <v>2025</v>
      </c>
      <c r="O5" s="138">
        <v>2026</v>
      </c>
      <c r="P5" s="138">
        <v>2027</v>
      </c>
      <c r="Q5" s="138">
        <v>2028</v>
      </c>
      <c r="R5" s="138">
        <v>2029</v>
      </c>
      <c r="S5" s="138">
        <v>2030</v>
      </c>
      <c r="T5" s="138">
        <v>2031</v>
      </c>
      <c r="U5" s="138">
        <v>2032</v>
      </c>
      <c r="V5" s="138">
        <v>2033</v>
      </c>
      <c r="W5" s="138">
        <v>2034</v>
      </c>
      <c r="X5" s="138">
        <v>2035</v>
      </c>
      <c r="Y5" s="138">
        <v>2036</v>
      </c>
      <c r="Z5" s="138">
        <v>2037</v>
      </c>
      <c r="AA5" s="138">
        <v>2038</v>
      </c>
      <c r="AB5" s="138">
        <v>2039</v>
      </c>
      <c r="AC5" s="138">
        <v>2040</v>
      </c>
      <c r="AD5" s="138">
        <v>2041</v>
      </c>
      <c r="AE5" s="138">
        <v>2042</v>
      </c>
      <c r="AF5" s="138">
        <v>2043</v>
      </c>
      <c r="AG5" s="138">
        <v>2044</v>
      </c>
      <c r="AH5" s="138">
        <v>2045</v>
      </c>
      <c r="AI5" s="138">
        <v>2046</v>
      </c>
      <c r="AJ5" s="138">
        <v>2047</v>
      </c>
      <c r="AK5" s="138">
        <v>2048</v>
      </c>
      <c r="AL5" s="138">
        <v>2049</v>
      </c>
      <c r="AM5" s="138">
        <v>2050</v>
      </c>
      <c r="AN5" s="138">
        <v>2051</v>
      </c>
      <c r="AO5" s="138">
        <v>2052</v>
      </c>
      <c r="AP5" s="138">
        <v>2053</v>
      </c>
      <c r="AQ5" s="138">
        <v>2054</v>
      </c>
      <c r="AR5" s="138">
        <v>2055</v>
      </c>
      <c r="AS5" s="138">
        <v>2056</v>
      </c>
      <c r="AT5" s="138">
        <v>2057</v>
      </c>
      <c r="AU5" s="138">
        <v>2058</v>
      </c>
      <c r="AV5" s="138">
        <v>2059</v>
      </c>
      <c r="AW5" s="138">
        <v>2060</v>
      </c>
      <c r="AX5" s="138">
        <v>2061</v>
      </c>
      <c r="AY5" s="138">
        <v>2062</v>
      </c>
      <c r="AZ5" s="138">
        <v>2063</v>
      </c>
      <c r="BA5" s="138">
        <v>2064</v>
      </c>
      <c r="BB5" s="138">
        <v>2065</v>
      </c>
      <c r="BC5" s="138">
        <v>2066</v>
      </c>
      <c r="BD5" s="138">
        <v>2067</v>
      </c>
      <c r="BE5" s="138">
        <v>2068</v>
      </c>
      <c r="BF5" s="138">
        <v>2069</v>
      </c>
      <c r="BG5" s="138">
        <v>2070</v>
      </c>
      <c r="BH5" s="138">
        <v>2071</v>
      </c>
      <c r="BI5" s="138">
        <v>2072</v>
      </c>
      <c r="BJ5" s="138">
        <v>2073</v>
      </c>
      <c r="BK5" s="138">
        <v>2074</v>
      </c>
      <c r="BL5" s="138">
        <v>2075</v>
      </c>
      <c r="BM5" s="138">
        <v>2076</v>
      </c>
      <c r="BN5" s="138">
        <v>2077</v>
      </c>
      <c r="BO5" s="138">
        <v>2078</v>
      </c>
      <c r="BP5" s="138">
        <v>2079</v>
      </c>
      <c r="BQ5" s="138">
        <v>2080</v>
      </c>
      <c r="BR5" s="138">
        <v>2081</v>
      </c>
      <c r="BS5" s="138">
        <v>2082</v>
      </c>
      <c r="BT5" s="138">
        <v>2083</v>
      </c>
      <c r="BU5" s="12"/>
    </row>
    <row r="6" spans="1:73" s="135" customFormat="1" hidden="1" x14ac:dyDescent="0.55000000000000004">
      <c r="A6" s="645" t="s">
        <v>555</v>
      </c>
      <c r="B6" s="140" t="s">
        <v>465</v>
      </c>
      <c r="C6" s="140"/>
      <c r="D6" s="140"/>
      <c r="E6" s="140"/>
    </row>
    <row r="7" spans="1:73" s="135" customFormat="1" hidden="1" x14ac:dyDescent="0.55000000000000004">
      <c r="A7" s="646"/>
      <c r="B7" s="135" t="s">
        <v>466</v>
      </c>
      <c r="F7" s="141" t="str">
        <f>IF(Cohort_CF!F6="","","n/a")</f>
        <v>n/a</v>
      </c>
      <c r="G7" s="141" t="str">
        <f>IF(Cohort_CF!G6="","","n/a")</f>
        <v>n/a</v>
      </c>
      <c r="H7" s="141" t="str">
        <f>IF(Cohort_CF!H6="","","n/a")</f>
        <v>n/a</v>
      </c>
      <c r="I7" s="141" t="str">
        <f>IF(Cohort_CF!I6="","","n/a")</f>
        <v>n/a</v>
      </c>
      <c r="J7" s="141" t="str">
        <f>IF(Cohort_CF!J6="","","n/a")</f>
        <v>n/a</v>
      </c>
      <c r="K7" s="141" t="str">
        <f>IF(Cohort_CF!K6="","","n/a")</f>
        <v>n/a</v>
      </c>
      <c r="L7" s="141" t="str">
        <f>IF(Cohort_CF!L6="","","n/a")</f>
        <v>n/a</v>
      </c>
      <c r="M7" s="141" t="str">
        <f>IF(Cohort_CF!M6="","","n/a")</f>
        <v>n/a</v>
      </c>
      <c r="N7" s="141" t="str">
        <f>IF(Cohort_CF!N6="","","n/a")</f>
        <v>n/a</v>
      </c>
      <c r="O7" s="141" t="str">
        <f>IF(Cohort_CF!O6="","","n/a")</f>
        <v>n/a</v>
      </c>
      <c r="P7" s="141" t="str">
        <f>IF(Cohort_CF!P6="","","n/a")</f>
        <v>n/a</v>
      </c>
      <c r="Q7" s="141" t="str">
        <f>IF(Cohort_CF!Q6="","","n/a")</f>
        <v>n/a</v>
      </c>
      <c r="R7" s="141" t="str">
        <f>IF(Cohort_CF!R6="","","n/a")</f>
        <v>n/a</v>
      </c>
      <c r="S7" s="141" t="str">
        <f>IF(Cohort_CF!S6="","","n/a")</f>
        <v>n/a</v>
      </c>
      <c r="T7" s="141" t="str">
        <f>IF(Cohort_CF!T6="","","n/a")</f>
        <v>n/a</v>
      </c>
      <c r="U7" s="141" t="str">
        <f>IF(Cohort_CF!U6="","","n/a")</f>
        <v>n/a</v>
      </c>
      <c r="V7" s="141" t="str">
        <f>IF(Cohort_CF!V6="","","n/a")</f>
        <v>n/a</v>
      </c>
      <c r="W7" s="141" t="str">
        <f>IF(Cohort_CF!W6="","","n/a")</f>
        <v>n/a</v>
      </c>
      <c r="X7" s="141" t="str">
        <f>IF(Cohort_CF!X6="","","n/a")</f>
        <v>n/a</v>
      </c>
      <c r="Y7" s="141" t="str">
        <f>IF(Cohort_CF!Y6="","","n/a")</f>
        <v>n/a</v>
      </c>
      <c r="Z7" s="141" t="str">
        <f>IF(Cohort_CF!Z6="","","n/a")</f>
        <v>n/a</v>
      </c>
      <c r="AA7" s="141" t="str">
        <f>IF(Cohort_CF!AA6="","","n/a")</f>
        <v>n/a</v>
      </c>
      <c r="AB7" s="141" t="str">
        <f>IF(Cohort_CF!AB6="","","n/a")</f>
        <v>n/a</v>
      </c>
      <c r="AC7" s="141" t="str">
        <f>IF(Cohort_CF!AC6="","","n/a")</f>
        <v>n/a</v>
      </c>
      <c r="AD7" s="141" t="str">
        <f>IF(Cohort_CF!AD6="","","n/a")</f>
        <v>n/a</v>
      </c>
      <c r="AE7" s="141" t="str">
        <f>IF(Cohort_CF!AE6="","","n/a")</f>
        <v>n/a</v>
      </c>
      <c r="AF7" s="141" t="str">
        <f>IF(Cohort_CF!AF6="","","n/a")</f>
        <v>n/a</v>
      </c>
      <c r="AG7" s="141" t="str">
        <f>IF(Cohort_CF!AG6="","","n/a")</f>
        <v>n/a</v>
      </c>
      <c r="AH7" s="141" t="str">
        <f>IF(Cohort_CF!AH6="","","n/a")</f>
        <v>n/a</v>
      </c>
      <c r="AI7" s="141" t="str">
        <f>IF(Cohort_CF!AI6="","","n/a")</f>
        <v>n/a</v>
      </c>
      <c r="AJ7" s="141" t="str">
        <f>IF(Cohort_CF!AJ6="","","n/a")</f>
        <v>n/a</v>
      </c>
      <c r="AK7" s="141" t="str">
        <f>IF(Cohort_CF!AK6="","","n/a")</f>
        <v>n/a</v>
      </c>
      <c r="AL7" s="141" t="str">
        <f>IF(Cohort_CF!AL6="","","n/a")</f>
        <v>n/a</v>
      </c>
      <c r="AM7" s="141" t="str">
        <f>IF(Cohort_CF!AM6="","","n/a")</f>
        <v>n/a</v>
      </c>
      <c r="AN7" s="141" t="str">
        <f>IF(Cohort_CF!AN6="","","n/a")</f>
        <v>n/a</v>
      </c>
      <c r="AO7" s="141" t="str">
        <f>IF(Cohort_CF!AO6="","","n/a")</f>
        <v>n/a</v>
      </c>
      <c r="AP7" s="141" t="str">
        <f>IF(Cohort_CF!AP6="","","n/a")</f>
        <v>n/a</v>
      </c>
      <c r="AQ7" s="141" t="str">
        <f>IF(Cohort_CF!AQ6="","","n/a")</f>
        <v>n/a</v>
      </c>
      <c r="AR7" s="141" t="str">
        <f>IF(Cohort_CF!AR6="","","n/a")</f>
        <v>n/a</v>
      </c>
      <c r="AS7" s="141" t="str">
        <f>IF(Cohort_CF!AS6="","","n/a")</f>
        <v>n/a</v>
      </c>
      <c r="AT7" s="141" t="str">
        <f>IF(Cohort_CF!AT6="","","n/a")</f>
        <v/>
      </c>
      <c r="AU7" s="141" t="str">
        <f>IF(Cohort_CF!AU6="","","n/a")</f>
        <v/>
      </c>
      <c r="AV7" s="141" t="str">
        <f>IF(Cohort_CF!AV6="","","n/a")</f>
        <v/>
      </c>
      <c r="AW7" s="141" t="str">
        <f>IF(Cohort_CF!AW6="","","n/a")</f>
        <v/>
      </c>
      <c r="AX7" s="141" t="str">
        <f>IF(Cohort_CF!AX6="","","n/a")</f>
        <v/>
      </c>
      <c r="AY7" s="141" t="str">
        <f>IF(Cohort_CF!AY6="","","n/a")</f>
        <v/>
      </c>
      <c r="AZ7" s="141" t="str">
        <f>IF(Cohort_CF!AZ6="","","n/a")</f>
        <v/>
      </c>
      <c r="BA7" s="141" t="str">
        <f>IF(Cohort_CF!BA6="","","n/a")</f>
        <v/>
      </c>
      <c r="BB7" s="141" t="str">
        <f>IF(Cohort_CF!BB6="","","n/a")</f>
        <v/>
      </c>
      <c r="BC7" s="141" t="str">
        <f>IF(Cohort_CF!BC6="","","n/a")</f>
        <v/>
      </c>
      <c r="BD7" s="141" t="str">
        <f>IF(Cohort_CF!BD6="","","n/a")</f>
        <v/>
      </c>
      <c r="BE7" s="141" t="str">
        <f>IF(Cohort_CF!BE6="","","n/a")</f>
        <v/>
      </c>
      <c r="BF7" s="141" t="str">
        <f>IF(Cohort_CF!BF6="","","n/a")</f>
        <v/>
      </c>
      <c r="BG7" s="141" t="str">
        <f>IF(Cohort_CF!BG6="","","n/a")</f>
        <v/>
      </c>
      <c r="BH7" s="141" t="str">
        <f>IF(Cohort_CF!BH6="","","n/a")</f>
        <v/>
      </c>
      <c r="BI7" s="141" t="str">
        <f>IF(Cohort_CF!BI6="","","n/a")</f>
        <v/>
      </c>
      <c r="BJ7" s="141" t="str">
        <f>IF(Cohort_CF!BJ6="","","n/a")</f>
        <v/>
      </c>
      <c r="BK7" s="141" t="str">
        <f>IF(Cohort_CF!BK6="","","n/a")</f>
        <v/>
      </c>
      <c r="BL7" s="141" t="str">
        <f>IF(Cohort_CF!BL6="","","n/a")</f>
        <v/>
      </c>
    </row>
    <row r="8" spans="1:73" s="135" customFormat="1" hidden="1" x14ac:dyDescent="0.55000000000000004">
      <c r="A8" s="646"/>
      <c r="B8" s="135" t="s">
        <v>468</v>
      </c>
      <c r="F8" s="141" t="str">
        <f>IF(Cohort_CF!F7="","","n/a")</f>
        <v/>
      </c>
      <c r="G8" s="141" t="str">
        <f>IF(Cohort_CF!G7="","","n/a")</f>
        <v>n/a</v>
      </c>
      <c r="H8" s="141" t="str">
        <f>IF(Cohort_CF!H7="","","n/a")</f>
        <v>n/a</v>
      </c>
      <c r="I8" s="141" t="str">
        <f>IF(Cohort_CF!I7="","","n/a")</f>
        <v>n/a</v>
      </c>
      <c r="J8" s="141" t="str">
        <f>IF(Cohort_CF!J7="","","n/a")</f>
        <v>n/a</v>
      </c>
      <c r="K8" s="141" t="str">
        <f>IF(Cohort_CF!K7="","","n/a")</f>
        <v>n/a</v>
      </c>
      <c r="L8" s="141" t="str">
        <f>IF(Cohort_CF!L7="","","n/a")</f>
        <v>n/a</v>
      </c>
      <c r="M8" s="141" t="str">
        <f>IF(Cohort_CF!M7="","","n/a")</f>
        <v>n/a</v>
      </c>
      <c r="N8" s="141" t="str">
        <f>IF(Cohort_CF!N7="","","n/a")</f>
        <v>n/a</v>
      </c>
      <c r="O8" s="141" t="str">
        <f>IF(Cohort_CF!O7="","","n/a")</f>
        <v>n/a</v>
      </c>
      <c r="P8" s="141" t="str">
        <f>IF(Cohort_CF!P7="","","n/a")</f>
        <v>n/a</v>
      </c>
      <c r="Q8" s="141" t="str">
        <f>IF(Cohort_CF!Q7="","","n/a")</f>
        <v>n/a</v>
      </c>
      <c r="R8" s="141" t="str">
        <f>IF(Cohort_CF!R7="","","n/a")</f>
        <v>n/a</v>
      </c>
      <c r="S8" s="141" t="str">
        <f>IF(Cohort_CF!S7="","","n/a")</f>
        <v>n/a</v>
      </c>
      <c r="T8" s="141" t="str">
        <f>IF(Cohort_CF!T7="","","n/a")</f>
        <v>n/a</v>
      </c>
      <c r="U8" s="141" t="str">
        <f>IF(Cohort_CF!U7="","","n/a")</f>
        <v>n/a</v>
      </c>
      <c r="V8" s="141" t="str">
        <f>IF(Cohort_CF!V7="","","n/a")</f>
        <v>n/a</v>
      </c>
      <c r="W8" s="141" t="str">
        <f>IF(Cohort_CF!W7="","","n/a")</f>
        <v>n/a</v>
      </c>
      <c r="X8" s="141" t="str">
        <f>IF(Cohort_CF!X7="","","n/a")</f>
        <v>n/a</v>
      </c>
      <c r="Y8" s="141" t="str">
        <f>IF(Cohort_CF!Y7="","","n/a")</f>
        <v>n/a</v>
      </c>
      <c r="Z8" s="141" t="str">
        <f>IF(Cohort_CF!Z7="","","n/a")</f>
        <v>n/a</v>
      </c>
      <c r="AA8" s="141" t="str">
        <f>IF(Cohort_CF!AA7="","","n/a")</f>
        <v>n/a</v>
      </c>
      <c r="AB8" s="141" t="str">
        <f>IF(Cohort_CF!AB7="","","n/a")</f>
        <v>n/a</v>
      </c>
      <c r="AC8" s="141" t="str">
        <f>IF(Cohort_CF!AC7="","","n/a")</f>
        <v>n/a</v>
      </c>
      <c r="AD8" s="141" t="str">
        <f>IF(Cohort_CF!AD7="","","n/a")</f>
        <v>n/a</v>
      </c>
      <c r="AE8" s="141" t="str">
        <f>IF(Cohort_CF!AE7="","","n/a")</f>
        <v>n/a</v>
      </c>
      <c r="AF8" s="141" t="str">
        <f>IF(Cohort_CF!AF7="","","n/a")</f>
        <v>n/a</v>
      </c>
      <c r="AG8" s="141" t="str">
        <f>IF(Cohort_CF!AG7="","","n/a")</f>
        <v>n/a</v>
      </c>
      <c r="AH8" s="141" t="str">
        <f>IF(Cohort_CF!AH7="","","n/a")</f>
        <v>n/a</v>
      </c>
      <c r="AI8" s="141" t="str">
        <f>IF(Cohort_CF!AI7="","","n/a")</f>
        <v>n/a</v>
      </c>
      <c r="AJ8" s="141" t="str">
        <f>IF(Cohort_CF!AJ7="","","n/a")</f>
        <v>n/a</v>
      </c>
      <c r="AK8" s="141" t="str">
        <f>IF(Cohort_CF!AK7="","","n/a")</f>
        <v>n/a</v>
      </c>
      <c r="AL8" s="141" t="str">
        <f>IF(Cohort_CF!AL7="","","n/a")</f>
        <v>n/a</v>
      </c>
      <c r="AM8" s="141" t="str">
        <f>IF(Cohort_CF!AM7="","","n/a")</f>
        <v>n/a</v>
      </c>
      <c r="AN8" s="141" t="str">
        <f>IF(Cohort_CF!AN7="","","n/a")</f>
        <v>n/a</v>
      </c>
      <c r="AO8" s="141" t="str">
        <f>IF(Cohort_CF!AO7="","","n/a")</f>
        <v>n/a</v>
      </c>
      <c r="AP8" s="141" t="str">
        <f>IF(Cohort_CF!AP7="","","n/a")</f>
        <v>n/a</v>
      </c>
      <c r="AQ8" s="141" t="str">
        <f>IF(Cohort_CF!AQ7="","","n/a")</f>
        <v>n/a</v>
      </c>
      <c r="AR8" s="141" t="str">
        <f>IF(Cohort_CF!AR7="","","n/a")</f>
        <v>n/a</v>
      </c>
      <c r="AS8" s="141" t="str">
        <f>IF(Cohort_CF!AS7="","","n/a")</f>
        <v>n/a</v>
      </c>
      <c r="AT8" s="141" t="str">
        <f>IF(Cohort_CF!AT7="","","n/a")</f>
        <v>n/a</v>
      </c>
      <c r="AU8" s="141" t="str">
        <f>IF(Cohort_CF!AU7="","","n/a")</f>
        <v/>
      </c>
      <c r="AV8" s="141" t="str">
        <f>IF(Cohort_CF!AV7="","","n/a")</f>
        <v/>
      </c>
      <c r="AW8" s="141" t="str">
        <f>IF(Cohort_CF!AW7="","","n/a")</f>
        <v/>
      </c>
      <c r="AX8" s="141" t="str">
        <f>IF(Cohort_CF!AX7="","","n/a")</f>
        <v/>
      </c>
      <c r="AY8" s="141" t="str">
        <f>IF(Cohort_CF!AY7="","","n/a")</f>
        <v/>
      </c>
      <c r="AZ8" s="141" t="str">
        <f>IF(Cohort_CF!AZ7="","","n/a")</f>
        <v/>
      </c>
      <c r="BA8" s="141" t="str">
        <f>IF(Cohort_CF!BA7="","","n/a")</f>
        <v/>
      </c>
      <c r="BB8" s="141" t="str">
        <f>IF(Cohort_CF!BB7="","","n/a")</f>
        <v/>
      </c>
      <c r="BC8" s="141" t="str">
        <f>IF(Cohort_CF!BC7="","","n/a")</f>
        <v/>
      </c>
      <c r="BD8" s="141" t="str">
        <f>IF(Cohort_CF!BD7="","","n/a")</f>
        <v/>
      </c>
      <c r="BE8" s="141" t="str">
        <f>IF(Cohort_CF!BE7="","","n/a")</f>
        <v/>
      </c>
      <c r="BF8" s="141" t="str">
        <f>IF(Cohort_CF!BF7="","","n/a")</f>
        <v/>
      </c>
      <c r="BG8" s="141" t="str">
        <f>IF(Cohort_CF!BG7="","","n/a")</f>
        <v/>
      </c>
      <c r="BH8" s="141" t="str">
        <f>IF(Cohort_CF!BH7="","","n/a")</f>
        <v/>
      </c>
      <c r="BI8" s="141" t="str">
        <f>IF(Cohort_CF!BI7="","","n/a")</f>
        <v/>
      </c>
      <c r="BJ8" s="141" t="str">
        <f>IF(Cohort_CF!BJ7="","","n/a")</f>
        <v/>
      </c>
      <c r="BK8" s="141" t="str">
        <f>IF(Cohort_CF!BK7="","","n/a")</f>
        <v/>
      </c>
      <c r="BL8" s="141" t="str">
        <f>IF(Cohort_CF!BL7="","","n/a")</f>
        <v/>
      </c>
    </row>
    <row r="9" spans="1:73" s="135" customFormat="1" hidden="1" x14ac:dyDescent="0.55000000000000004">
      <c r="A9" s="646"/>
      <c r="B9" s="135" t="s">
        <v>469</v>
      </c>
      <c r="F9" s="141" t="str">
        <f>IF(Cohort_CF!F8="","","n/a")</f>
        <v/>
      </c>
      <c r="G9" s="141" t="str">
        <f>IF(Cohort_CF!G8="","","n/a")</f>
        <v/>
      </c>
      <c r="H9" s="141" t="str">
        <f>IF(Cohort_CF!H8="","","n/a")</f>
        <v>n/a</v>
      </c>
      <c r="I9" s="141" t="str">
        <f>IF(Cohort_CF!I8="","","n/a")</f>
        <v>n/a</v>
      </c>
      <c r="J9" s="141" t="str">
        <f>IF(Cohort_CF!J8="","","n/a")</f>
        <v>n/a</v>
      </c>
      <c r="K9" s="141" t="str">
        <f>IF(Cohort_CF!K8="","","n/a")</f>
        <v>n/a</v>
      </c>
      <c r="L9" s="141" t="str">
        <f>IF(Cohort_CF!L8="","","n/a")</f>
        <v>n/a</v>
      </c>
      <c r="M9" s="141" t="str">
        <f>IF(Cohort_CF!M8="","","n/a")</f>
        <v>n/a</v>
      </c>
      <c r="N9" s="141" t="str">
        <f>IF(Cohort_CF!N8="","","n/a")</f>
        <v>n/a</v>
      </c>
      <c r="O9" s="141" t="str">
        <f>IF(Cohort_CF!O8="","","n/a")</f>
        <v>n/a</v>
      </c>
      <c r="P9" s="141" t="str">
        <f>IF(Cohort_CF!P8="","","n/a")</f>
        <v>n/a</v>
      </c>
      <c r="Q9" s="141" t="str">
        <f>IF(Cohort_CF!Q8="","","n/a")</f>
        <v>n/a</v>
      </c>
      <c r="R9" s="141" t="str">
        <f>IF(Cohort_CF!R8="","","n/a")</f>
        <v>n/a</v>
      </c>
      <c r="S9" s="141" t="str">
        <f>IF(Cohort_CF!S8="","","n/a")</f>
        <v>n/a</v>
      </c>
      <c r="T9" s="141" t="str">
        <f>IF(Cohort_CF!T8="","","n/a")</f>
        <v>n/a</v>
      </c>
      <c r="U9" s="141" t="str">
        <f>IF(Cohort_CF!U8="","","n/a")</f>
        <v>n/a</v>
      </c>
      <c r="V9" s="141" t="str">
        <f>IF(Cohort_CF!V8="","","n/a")</f>
        <v>n/a</v>
      </c>
      <c r="W9" s="141" t="str">
        <f>IF(Cohort_CF!W8="","","n/a")</f>
        <v>n/a</v>
      </c>
      <c r="X9" s="141" t="str">
        <f>IF(Cohort_CF!X8="","","n/a")</f>
        <v>n/a</v>
      </c>
      <c r="Y9" s="141" t="str">
        <f>IF(Cohort_CF!Y8="","","n/a")</f>
        <v>n/a</v>
      </c>
      <c r="Z9" s="141" t="str">
        <f>IF(Cohort_CF!Z8="","","n/a")</f>
        <v>n/a</v>
      </c>
      <c r="AA9" s="141" t="str">
        <f>IF(Cohort_CF!AA8="","","n/a")</f>
        <v>n/a</v>
      </c>
      <c r="AB9" s="141" t="str">
        <f>IF(Cohort_CF!AB8="","","n/a")</f>
        <v>n/a</v>
      </c>
      <c r="AC9" s="141" t="str">
        <f>IF(Cohort_CF!AC8="","","n/a")</f>
        <v>n/a</v>
      </c>
      <c r="AD9" s="141" t="str">
        <f>IF(Cohort_CF!AD8="","","n/a")</f>
        <v>n/a</v>
      </c>
      <c r="AE9" s="141" t="str">
        <f>IF(Cohort_CF!AE8="","","n/a")</f>
        <v>n/a</v>
      </c>
      <c r="AF9" s="141" t="str">
        <f>IF(Cohort_CF!AF8="","","n/a")</f>
        <v>n/a</v>
      </c>
      <c r="AG9" s="141" t="str">
        <f>IF(Cohort_CF!AG8="","","n/a")</f>
        <v>n/a</v>
      </c>
      <c r="AH9" s="141" t="str">
        <f>IF(Cohort_CF!AH8="","","n/a")</f>
        <v>n/a</v>
      </c>
      <c r="AI9" s="141" t="str">
        <f>IF(Cohort_CF!AI8="","","n/a")</f>
        <v>n/a</v>
      </c>
      <c r="AJ9" s="141" t="str">
        <f>IF(Cohort_CF!AJ8="","","n/a")</f>
        <v>n/a</v>
      </c>
      <c r="AK9" s="141" t="str">
        <f>IF(Cohort_CF!AK8="","","n/a")</f>
        <v>n/a</v>
      </c>
      <c r="AL9" s="141" t="str">
        <f>IF(Cohort_CF!AL8="","","n/a")</f>
        <v>n/a</v>
      </c>
      <c r="AM9" s="141" t="str">
        <f>IF(Cohort_CF!AM8="","","n/a")</f>
        <v>n/a</v>
      </c>
      <c r="AN9" s="141" t="str">
        <f>IF(Cohort_CF!AN8="","","n/a")</f>
        <v>n/a</v>
      </c>
      <c r="AO9" s="141" t="str">
        <f>IF(Cohort_CF!AO8="","","n/a")</f>
        <v>n/a</v>
      </c>
      <c r="AP9" s="141" t="str">
        <f>IF(Cohort_CF!AP8="","","n/a")</f>
        <v>n/a</v>
      </c>
      <c r="AQ9" s="141" t="str">
        <f>IF(Cohort_CF!AQ8="","","n/a")</f>
        <v>n/a</v>
      </c>
      <c r="AR9" s="141" t="str">
        <f>IF(Cohort_CF!AR8="","","n/a")</f>
        <v>n/a</v>
      </c>
      <c r="AS9" s="141" t="str">
        <f>IF(Cohort_CF!AS8="","","n/a")</f>
        <v>n/a</v>
      </c>
      <c r="AT9" s="141" t="str">
        <f>IF(Cohort_CF!AT8="","","n/a")</f>
        <v>n/a</v>
      </c>
      <c r="AU9" s="141" t="str">
        <f>IF(Cohort_CF!AU8="","","n/a")</f>
        <v>n/a</v>
      </c>
      <c r="AV9" s="141" t="str">
        <f>IF(Cohort_CF!AV8="","","n/a")</f>
        <v/>
      </c>
      <c r="AW9" s="141" t="str">
        <f>IF(Cohort_CF!AW8="","","n/a")</f>
        <v/>
      </c>
      <c r="AX9" s="141" t="str">
        <f>IF(Cohort_CF!AX8="","","n/a")</f>
        <v/>
      </c>
      <c r="AY9" s="141" t="str">
        <f>IF(Cohort_CF!AY8="","","n/a")</f>
        <v/>
      </c>
      <c r="AZ9" s="141" t="str">
        <f>IF(Cohort_CF!AZ8="","","n/a")</f>
        <v/>
      </c>
      <c r="BA9" s="141" t="str">
        <f>IF(Cohort_CF!BA8="","","n/a")</f>
        <v/>
      </c>
      <c r="BB9" s="141" t="str">
        <f>IF(Cohort_CF!BB8="","","n/a")</f>
        <v/>
      </c>
      <c r="BC9" s="141" t="str">
        <f>IF(Cohort_CF!BC8="","","n/a")</f>
        <v/>
      </c>
      <c r="BD9" s="141" t="str">
        <f>IF(Cohort_CF!BD8="","","n/a")</f>
        <v/>
      </c>
      <c r="BE9" s="141" t="str">
        <f>IF(Cohort_CF!BE8="","","n/a")</f>
        <v/>
      </c>
      <c r="BF9" s="141" t="str">
        <f>IF(Cohort_CF!BF8="","","n/a")</f>
        <v/>
      </c>
      <c r="BG9" s="141" t="str">
        <f>IF(Cohort_CF!BG8="","","n/a")</f>
        <v/>
      </c>
      <c r="BH9" s="141" t="str">
        <f>IF(Cohort_CF!BH8="","","n/a")</f>
        <v/>
      </c>
      <c r="BI9" s="141" t="str">
        <f>IF(Cohort_CF!BI8="","","n/a")</f>
        <v/>
      </c>
      <c r="BJ9" s="141" t="str">
        <f>IF(Cohort_CF!BJ8="","","n/a")</f>
        <v/>
      </c>
      <c r="BK9" s="141" t="str">
        <f>IF(Cohort_CF!BK8="","","n/a")</f>
        <v/>
      </c>
      <c r="BL9" s="141" t="str">
        <f>IF(Cohort_CF!BL8="","","n/a")</f>
        <v/>
      </c>
    </row>
    <row r="10" spans="1:73" s="135" customFormat="1" hidden="1" x14ac:dyDescent="0.55000000000000004">
      <c r="A10" s="646"/>
      <c r="B10" s="135" t="s">
        <v>470</v>
      </c>
      <c r="F10" s="141" t="str">
        <f>IF(Cohort_CF!F9="","","n/a")</f>
        <v/>
      </c>
      <c r="G10" s="141" t="str">
        <f>IF(Cohort_CF!G9="","","n/a")</f>
        <v/>
      </c>
      <c r="H10" s="141" t="str">
        <f>IF(Cohort_CF!H9="","","n/a")</f>
        <v/>
      </c>
      <c r="I10" s="141" t="str">
        <f>IF(Cohort_CF!I9="","","n/a")</f>
        <v>n/a</v>
      </c>
      <c r="J10" s="141" t="str">
        <f>IF(Cohort_CF!J9="","","n/a")</f>
        <v>n/a</v>
      </c>
      <c r="K10" s="141" t="str">
        <f>IF(Cohort_CF!K9="","","n/a")</f>
        <v>n/a</v>
      </c>
      <c r="L10" s="141" t="str">
        <f>IF(Cohort_CF!L9="","","n/a")</f>
        <v>n/a</v>
      </c>
      <c r="M10" s="141" t="str">
        <f>IF(Cohort_CF!M9="","","n/a")</f>
        <v>n/a</v>
      </c>
      <c r="N10" s="141" t="str">
        <f>IF(Cohort_CF!N9="","","n/a")</f>
        <v>n/a</v>
      </c>
      <c r="O10" s="141" t="str">
        <f>IF(Cohort_CF!O9="","","n/a")</f>
        <v>n/a</v>
      </c>
      <c r="P10" s="141" t="str">
        <f>IF(Cohort_CF!P9="","","n/a")</f>
        <v>n/a</v>
      </c>
      <c r="Q10" s="141" t="str">
        <f>IF(Cohort_CF!Q9="","","n/a")</f>
        <v>n/a</v>
      </c>
      <c r="R10" s="141" t="str">
        <f>IF(Cohort_CF!R9="","","n/a")</f>
        <v>n/a</v>
      </c>
      <c r="S10" s="141" t="str">
        <f>IF(Cohort_CF!S9="","","n/a")</f>
        <v>n/a</v>
      </c>
      <c r="T10" s="141" t="str">
        <f>IF(Cohort_CF!T9="","","n/a")</f>
        <v>n/a</v>
      </c>
      <c r="U10" s="141" t="str">
        <f>IF(Cohort_CF!U9="","","n/a")</f>
        <v>n/a</v>
      </c>
      <c r="V10" s="141" t="str">
        <f>IF(Cohort_CF!V9="","","n/a")</f>
        <v>n/a</v>
      </c>
      <c r="W10" s="141" t="str">
        <f>IF(Cohort_CF!W9="","","n/a")</f>
        <v>n/a</v>
      </c>
      <c r="X10" s="141" t="str">
        <f>IF(Cohort_CF!X9="","","n/a")</f>
        <v>n/a</v>
      </c>
      <c r="Y10" s="141" t="str">
        <f>IF(Cohort_CF!Y9="","","n/a")</f>
        <v>n/a</v>
      </c>
      <c r="Z10" s="141" t="str">
        <f>IF(Cohort_CF!Z9="","","n/a")</f>
        <v>n/a</v>
      </c>
      <c r="AA10" s="141" t="str">
        <f>IF(Cohort_CF!AA9="","","n/a")</f>
        <v>n/a</v>
      </c>
      <c r="AB10" s="141" t="str">
        <f>IF(Cohort_CF!AB9="","","n/a")</f>
        <v>n/a</v>
      </c>
      <c r="AC10" s="141" t="str">
        <f>IF(Cohort_CF!AC9="","","n/a")</f>
        <v>n/a</v>
      </c>
      <c r="AD10" s="141" t="str">
        <f>IF(Cohort_CF!AD9="","","n/a")</f>
        <v>n/a</v>
      </c>
      <c r="AE10" s="141" t="str">
        <f>IF(Cohort_CF!AE9="","","n/a")</f>
        <v>n/a</v>
      </c>
      <c r="AF10" s="141" t="str">
        <f>IF(Cohort_CF!AF9="","","n/a")</f>
        <v>n/a</v>
      </c>
      <c r="AG10" s="141" t="str">
        <f>IF(Cohort_CF!AG9="","","n/a")</f>
        <v>n/a</v>
      </c>
      <c r="AH10" s="141" t="str">
        <f>IF(Cohort_CF!AH9="","","n/a")</f>
        <v>n/a</v>
      </c>
      <c r="AI10" s="141" t="str">
        <f>IF(Cohort_CF!AI9="","","n/a")</f>
        <v>n/a</v>
      </c>
      <c r="AJ10" s="141" t="str">
        <f>IF(Cohort_CF!AJ9="","","n/a")</f>
        <v>n/a</v>
      </c>
      <c r="AK10" s="141" t="str">
        <f>IF(Cohort_CF!AK9="","","n/a")</f>
        <v>n/a</v>
      </c>
      <c r="AL10" s="141" t="str">
        <f>IF(Cohort_CF!AL9="","","n/a")</f>
        <v>n/a</v>
      </c>
      <c r="AM10" s="141" t="str">
        <f>IF(Cohort_CF!AM9="","","n/a")</f>
        <v>n/a</v>
      </c>
      <c r="AN10" s="141" t="str">
        <f>IF(Cohort_CF!AN9="","","n/a")</f>
        <v>n/a</v>
      </c>
      <c r="AO10" s="141" t="str">
        <f>IF(Cohort_CF!AO9="","","n/a")</f>
        <v>n/a</v>
      </c>
      <c r="AP10" s="141" t="str">
        <f>IF(Cohort_CF!AP9="","","n/a")</f>
        <v>n/a</v>
      </c>
      <c r="AQ10" s="141" t="str">
        <f>IF(Cohort_CF!AQ9="","","n/a")</f>
        <v>n/a</v>
      </c>
      <c r="AR10" s="141" t="str">
        <f>IF(Cohort_CF!AR9="","","n/a")</f>
        <v>n/a</v>
      </c>
      <c r="AS10" s="141" t="str">
        <f>IF(Cohort_CF!AS9="","","n/a")</f>
        <v>n/a</v>
      </c>
      <c r="AT10" s="141" t="str">
        <f>IF(Cohort_CF!AT9="","","n/a")</f>
        <v>n/a</v>
      </c>
      <c r="AU10" s="141" t="str">
        <f>IF(Cohort_CF!AU9="","","n/a")</f>
        <v>n/a</v>
      </c>
      <c r="AV10" s="141" t="str">
        <f>IF(Cohort_CF!AV9="","","n/a")</f>
        <v>n/a</v>
      </c>
      <c r="AW10" s="141" t="str">
        <f>IF(Cohort_CF!AW9="","","n/a")</f>
        <v/>
      </c>
      <c r="AX10" s="141" t="str">
        <f>IF(Cohort_CF!AX9="","","n/a")</f>
        <v/>
      </c>
      <c r="AY10" s="141" t="str">
        <f>IF(Cohort_CF!AY9="","","n/a")</f>
        <v/>
      </c>
      <c r="AZ10" s="141" t="str">
        <f>IF(Cohort_CF!AZ9="","","n/a")</f>
        <v/>
      </c>
      <c r="BA10" s="141" t="str">
        <f>IF(Cohort_CF!BA9="","","n/a")</f>
        <v/>
      </c>
      <c r="BB10" s="141" t="str">
        <f>IF(Cohort_CF!BB9="","","n/a")</f>
        <v/>
      </c>
      <c r="BC10" s="141" t="str">
        <f>IF(Cohort_CF!BC9="","","n/a")</f>
        <v/>
      </c>
      <c r="BD10" s="141" t="str">
        <f>IF(Cohort_CF!BD9="","","n/a")</f>
        <v/>
      </c>
      <c r="BE10" s="141" t="str">
        <f>IF(Cohort_CF!BE9="","","n/a")</f>
        <v/>
      </c>
      <c r="BF10" s="141" t="str">
        <f>IF(Cohort_CF!BF9="","","n/a")</f>
        <v/>
      </c>
      <c r="BG10" s="141" t="str">
        <f>IF(Cohort_CF!BG9="","","n/a")</f>
        <v/>
      </c>
      <c r="BH10" s="141" t="str">
        <f>IF(Cohort_CF!BH9="","","n/a")</f>
        <v/>
      </c>
      <c r="BI10" s="141" t="str">
        <f>IF(Cohort_CF!BI9="","","n/a")</f>
        <v/>
      </c>
      <c r="BJ10" s="141" t="str">
        <f>IF(Cohort_CF!BJ9="","","n/a")</f>
        <v/>
      </c>
      <c r="BK10" s="141" t="str">
        <f>IF(Cohort_CF!BK9="","","n/a")</f>
        <v/>
      </c>
      <c r="BL10" s="141" t="str">
        <f>IF(Cohort_CF!BL9="","","n/a")</f>
        <v/>
      </c>
    </row>
    <row r="11" spans="1:73" s="135" customFormat="1" hidden="1" x14ac:dyDescent="0.55000000000000004">
      <c r="A11" s="646"/>
      <c r="B11" s="135" t="s">
        <v>471</v>
      </c>
      <c r="F11" s="141" t="str">
        <f>IF(Cohort_CF!F10="","","n/a")</f>
        <v/>
      </c>
      <c r="G11" s="141" t="str">
        <f>IF(Cohort_CF!G10="","","n/a")</f>
        <v/>
      </c>
      <c r="H11" s="141" t="str">
        <f>IF(Cohort_CF!H10="","","n/a")</f>
        <v/>
      </c>
      <c r="I11" s="141" t="str">
        <f>IF(Cohort_CF!I10="","","n/a")</f>
        <v/>
      </c>
      <c r="J11" s="141" t="str">
        <f>IF(Cohort_CF!J10="","","n/a")</f>
        <v>n/a</v>
      </c>
      <c r="K11" s="141" t="str">
        <f>IF(Cohort_CF!K10="","","n/a")</f>
        <v>n/a</v>
      </c>
      <c r="L11" s="141" t="str">
        <f>IF(Cohort_CF!L10="","","n/a")</f>
        <v>n/a</v>
      </c>
      <c r="M11" s="141" t="str">
        <f>IF(Cohort_CF!M10="","","n/a")</f>
        <v>n/a</v>
      </c>
      <c r="N11" s="141" t="str">
        <f>IF(Cohort_CF!N10="","","n/a")</f>
        <v>n/a</v>
      </c>
      <c r="O11" s="141" t="str">
        <f>IF(Cohort_CF!O10="","","n/a")</f>
        <v>n/a</v>
      </c>
      <c r="P11" s="141" t="str">
        <f>IF(Cohort_CF!P10="","","n/a")</f>
        <v>n/a</v>
      </c>
      <c r="Q11" s="141" t="str">
        <f>IF(Cohort_CF!Q10="","","n/a")</f>
        <v>n/a</v>
      </c>
      <c r="R11" s="141" t="str">
        <f>IF(Cohort_CF!R10="","","n/a")</f>
        <v>n/a</v>
      </c>
      <c r="S11" s="141" t="str">
        <f>IF(Cohort_CF!S10="","","n/a")</f>
        <v>n/a</v>
      </c>
      <c r="T11" s="141" t="str">
        <f>IF(Cohort_CF!T10="","","n/a")</f>
        <v>n/a</v>
      </c>
      <c r="U11" s="141" t="str">
        <f>IF(Cohort_CF!U10="","","n/a")</f>
        <v>n/a</v>
      </c>
      <c r="V11" s="141" t="str">
        <f>IF(Cohort_CF!V10="","","n/a")</f>
        <v>n/a</v>
      </c>
      <c r="W11" s="141" t="str">
        <f>IF(Cohort_CF!W10="","","n/a")</f>
        <v>n/a</v>
      </c>
      <c r="X11" s="141" t="str">
        <f>IF(Cohort_CF!X10="","","n/a")</f>
        <v>n/a</v>
      </c>
      <c r="Y11" s="141" t="str">
        <f>IF(Cohort_CF!Y10="","","n/a")</f>
        <v>n/a</v>
      </c>
      <c r="Z11" s="141" t="str">
        <f>IF(Cohort_CF!Z10="","","n/a")</f>
        <v>n/a</v>
      </c>
      <c r="AA11" s="141" t="str">
        <f>IF(Cohort_CF!AA10="","","n/a")</f>
        <v>n/a</v>
      </c>
      <c r="AB11" s="141" t="str">
        <f>IF(Cohort_CF!AB10="","","n/a")</f>
        <v>n/a</v>
      </c>
      <c r="AC11" s="141" t="str">
        <f>IF(Cohort_CF!AC10="","","n/a")</f>
        <v>n/a</v>
      </c>
      <c r="AD11" s="141" t="str">
        <f>IF(Cohort_CF!AD10="","","n/a")</f>
        <v>n/a</v>
      </c>
      <c r="AE11" s="141" t="str">
        <f>IF(Cohort_CF!AE10="","","n/a")</f>
        <v>n/a</v>
      </c>
      <c r="AF11" s="141" t="str">
        <f>IF(Cohort_CF!AF10="","","n/a")</f>
        <v>n/a</v>
      </c>
      <c r="AG11" s="141" t="str">
        <f>IF(Cohort_CF!AG10="","","n/a")</f>
        <v>n/a</v>
      </c>
      <c r="AH11" s="141" t="str">
        <f>IF(Cohort_CF!AH10="","","n/a")</f>
        <v>n/a</v>
      </c>
      <c r="AI11" s="141" t="str">
        <f>IF(Cohort_CF!AI10="","","n/a")</f>
        <v>n/a</v>
      </c>
      <c r="AJ11" s="141" t="str">
        <f>IF(Cohort_CF!AJ10="","","n/a")</f>
        <v>n/a</v>
      </c>
      <c r="AK11" s="141" t="str">
        <f>IF(Cohort_CF!AK10="","","n/a")</f>
        <v>n/a</v>
      </c>
      <c r="AL11" s="141" t="str">
        <f>IF(Cohort_CF!AL10="","","n/a")</f>
        <v>n/a</v>
      </c>
      <c r="AM11" s="141" t="str">
        <f>IF(Cohort_CF!AM10="","","n/a")</f>
        <v>n/a</v>
      </c>
      <c r="AN11" s="141" t="str">
        <f>IF(Cohort_CF!AN10="","","n/a")</f>
        <v>n/a</v>
      </c>
      <c r="AO11" s="141" t="str">
        <f>IF(Cohort_CF!AO10="","","n/a")</f>
        <v>n/a</v>
      </c>
      <c r="AP11" s="141" t="str">
        <f>IF(Cohort_CF!AP10="","","n/a")</f>
        <v>n/a</v>
      </c>
      <c r="AQ11" s="141" t="str">
        <f>IF(Cohort_CF!AQ10="","","n/a")</f>
        <v>n/a</v>
      </c>
      <c r="AR11" s="141" t="str">
        <f>IF(Cohort_CF!AR10="","","n/a")</f>
        <v>n/a</v>
      </c>
      <c r="AS11" s="141" t="str">
        <f>IF(Cohort_CF!AS10="","","n/a")</f>
        <v>n/a</v>
      </c>
      <c r="AT11" s="141" t="str">
        <f>IF(Cohort_CF!AT10="","","n/a")</f>
        <v>n/a</v>
      </c>
      <c r="AU11" s="141" t="str">
        <f>IF(Cohort_CF!AU10="","","n/a")</f>
        <v>n/a</v>
      </c>
      <c r="AV11" s="141" t="str">
        <f>IF(Cohort_CF!AV10="","","n/a")</f>
        <v>n/a</v>
      </c>
      <c r="AW11" s="141" t="str">
        <f>IF(Cohort_CF!AW10="","","n/a")</f>
        <v>n/a</v>
      </c>
      <c r="AX11" s="141" t="str">
        <f>IF(Cohort_CF!AX10="","","n/a")</f>
        <v/>
      </c>
      <c r="AY11" s="141" t="str">
        <f>IF(Cohort_CF!AY10="","","n/a")</f>
        <v/>
      </c>
      <c r="AZ11" s="141" t="str">
        <f>IF(Cohort_CF!AZ10="","","n/a")</f>
        <v/>
      </c>
      <c r="BA11" s="141" t="str">
        <f>IF(Cohort_CF!BA10="","","n/a")</f>
        <v/>
      </c>
      <c r="BB11" s="141" t="str">
        <f>IF(Cohort_CF!BB10="","","n/a")</f>
        <v/>
      </c>
      <c r="BC11" s="141" t="str">
        <f>IF(Cohort_CF!BC10="","","n/a")</f>
        <v/>
      </c>
      <c r="BD11" s="141" t="str">
        <f>IF(Cohort_CF!BD10="","","n/a")</f>
        <v/>
      </c>
      <c r="BE11" s="141" t="str">
        <f>IF(Cohort_CF!BE10="","","n/a")</f>
        <v/>
      </c>
      <c r="BF11" s="141" t="str">
        <f>IF(Cohort_CF!BF10="","","n/a")</f>
        <v/>
      </c>
      <c r="BG11" s="141" t="str">
        <f>IF(Cohort_CF!BG10="","","n/a")</f>
        <v/>
      </c>
      <c r="BH11" s="141" t="str">
        <f>IF(Cohort_CF!BH10="","","n/a")</f>
        <v/>
      </c>
      <c r="BI11" s="141" t="str">
        <f>IF(Cohort_CF!BI10="","","n/a")</f>
        <v/>
      </c>
      <c r="BJ11" s="141" t="str">
        <f>IF(Cohort_CF!BJ10="","","n/a")</f>
        <v/>
      </c>
      <c r="BK11" s="141" t="str">
        <f>IF(Cohort_CF!BK10="","","n/a")</f>
        <v/>
      </c>
      <c r="BL11" s="141" t="str">
        <f>IF(Cohort_CF!BL10="","","n/a")</f>
        <v/>
      </c>
    </row>
    <row r="12" spans="1:73" s="135" customFormat="1" hidden="1" x14ac:dyDescent="0.55000000000000004">
      <c r="A12" s="646"/>
      <c r="B12" s="135" t="s">
        <v>472</v>
      </c>
      <c r="F12" s="141" t="str">
        <f>IF(Cohort_CF!F11="","","n/a")</f>
        <v/>
      </c>
      <c r="G12" s="141" t="str">
        <f>IF(Cohort_CF!G11="","","n/a")</f>
        <v/>
      </c>
      <c r="H12" s="141" t="str">
        <f>IF(Cohort_CF!H11="","","n/a")</f>
        <v/>
      </c>
      <c r="I12" s="141" t="str">
        <f>IF(Cohort_CF!I11="","","n/a")</f>
        <v/>
      </c>
      <c r="J12" s="141" t="str">
        <f>IF(Cohort_CF!J11="","","n/a")</f>
        <v/>
      </c>
      <c r="K12" s="141" t="str">
        <f>IF(Cohort_CF!K11="","","n/a")</f>
        <v>n/a</v>
      </c>
      <c r="L12" s="141" t="str">
        <f>IF(Cohort_CF!L11="","","n/a")</f>
        <v>n/a</v>
      </c>
      <c r="M12" s="141" t="str">
        <f>IF(Cohort_CF!M11="","","n/a")</f>
        <v>n/a</v>
      </c>
      <c r="N12" s="141" t="str">
        <f>IF(Cohort_CF!N11="","","n/a")</f>
        <v>n/a</v>
      </c>
      <c r="O12" s="141" t="str">
        <f>IF(Cohort_CF!O11="","","n/a")</f>
        <v>n/a</v>
      </c>
      <c r="P12" s="141" t="str">
        <f>IF(Cohort_CF!P11="","","n/a")</f>
        <v>n/a</v>
      </c>
      <c r="Q12" s="141" t="str">
        <f>IF(Cohort_CF!Q11="","","n/a")</f>
        <v>n/a</v>
      </c>
      <c r="R12" s="141" t="str">
        <f>IF(Cohort_CF!R11="","","n/a")</f>
        <v>n/a</v>
      </c>
      <c r="S12" s="141" t="str">
        <f>IF(Cohort_CF!S11="","","n/a")</f>
        <v>n/a</v>
      </c>
      <c r="T12" s="141" t="str">
        <f>IF(Cohort_CF!T11="","","n/a")</f>
        <v>n/a</v>
      </c>
      <c r="U12" s="141" t="str">
        <f>IF(Cohort_CF!U11="","","n/a")</f>
        <v>n/a</v>
      </c>
      <c r="V12" s="141" t="str">
        <f>IF(Cohort_CF!V11="","","n/a")</f>
        <v>n/a</v>
      </c>
      <c r="W12" s="141" t="str">
        <f>IF(Cohort_CF!W11="","","n/a")</f>
        <v>n/a</v>
      </c>
      <c r="X12" s="141" t="str">
        <f>IF(Cohort_CF!X11="","","n/a")</f>
        <v>n/a</v>
      </c>
      <c r="Y12" s="141" t="str">
        <f>IF(Cohort_CF!Y11="","","n/a")</f>
        <v>n/a</v>
      </c>
      <c r="Z12" s="141" t="str">
        <f>IF(Cohort_CF!Z11="","","n/a")</f>
        <v>n/a</v>
      </c>
      <c r="AA12" s="141" t="str">
        <f>IF(Cohort_CF!AA11="","","n/a")</f>
        <v>n/a</v>
      </c>
      <c r="AB12" s="141" t="str">
        <f>IF(Cohort_CF!AB11="","","n/a")</f>
        <v>n/a</v>
      </c>
      <c r="AC12" s="141" t="str">
        <f>IF(Cohort_CF!AC11="","","n/a")</f>
        <v>n/a</v>
      </c>
      <c r="AD12" s="141" t="str">
        <f>IF(Cohort_CF!AD11="","","n/a")</f>
        <v>n/a</v>
      </c>
      <c r="AE12" s="141" t="str">
        <f>IF(Cohort_CF!AE11="","","n/a")</f>
        <v>n/a</v>
      </c>
      <c r="AF12" s="141" t="str">
        <f>IF(Cohort_CF!AF11="","","n/a")</f>
        <v>n/a</v>
      </c>
      <c r="AG12" s="141" t="str">
        <f>IF(Cohort_CF!AG11="","","n/a")</f>
        <v>n/a</v>
      </c>
      <c r="AH12" s="141" t="str">
        <f>IF(Cohort_CF!AH11="","","n/a")</f>
        <v>n/a</v>
      </c>
      <c r="AI12" s="141" t="str">
        <f>IF(Cohort_CF!AI11="","","n/a")</f>
        <v>n/a</v>
      </c>
      <c r="AJ12" s="141" t="str">
        <f>IF(Cohort_CF!AJ11="","","n/a")</f>
        <v>n/a</v>
      </c>
      <c r="AK12" s="141" t="str">
        <f>IF(Cohort_CF!AK11="","","n/a")</f>
        <v>n/a</v>
      </c>
      <c r="AL12" s="141" t="str">
        <f>IF(Cohort_CF!AL11="","","n/a")</f>
        <v>n/a</v>
      </c>
      <c r="AM12" s="141" t="str">
        <f>IF(Cohort_CF!AM11="","","n/a")</f>
        <v>n/a</v>
      </c>
      <c r="AN12" s="141" t="str">
        <f>IF(Cohort_CF!AN11="","","n/a")</f>
        <v>n/a</v>
      </c>
      <c r="AO12" s="141" t="str">
        <f>IF(Cohort_CF!AO11="","","n/a")</f>
        <v>n/a</v>
      </c>
      <c r="AP12" s="141" t="str">
        <f>IF(Cohort_CF!AP11="","","n/a")</f>
        <v>n/a</v>
      </c>
      <c r="AQ12" s="141" t="str">
        <f>IF(Cohort_CF!AQ11="","","n/a")</f>
        <v>n/a</v>
      </c>
      <c r="AR12" s="141" t="str">
        <f>IF(Cohort_CF!AR11="","","n/a")</f>
        <v>n/a</v>
      </c>
      <c r="AS12" s="141" t="str">
        <f>IF(Cohort_CF!AS11="","","n/a")</f>
        <v>n/a</v>
      </c>
      <c r="AT12" s="141" t="str">
        <f>IF(Cohort_CF!AT11="","","n/a")</f>
        <v>n/a</v>
      </c>
      <c r="AU12" s="141" t="str">
        <f>IF(Cohort_CF!AU11="","","n/a")</f>
        <v>n/a</v>
      </c>
      <c r="AV12" s="141" t="str">
        <f>IF(Cohort_CF!AV11="","","n/a")</f>
        <v>n/a</v>
      </c>
      <c r="AW12" s="141" t="str">
        <f>IF(Cohort_CF!AW11="","","n/a")</f>
        <v>n/a</v>
      </c>
      <c r="AX12" s="141" t="str">
        <f>IF(Cohort_CF!AX11="","","n/a")</f>
        <v>n/a</v>
      </c>
      <c r="AY12" s="141" t="str">
        <f>IF(Cohort_CF!AY11="","","n/a")</f>
        <v/>
      </c>
      <c r="AZ12" s="141" t="str">
        <f>IF(Cohort_CF!AZ11="","","n/a")</f>
        <v/>
      </c>
      <c r="BA12" s="141" t="str">
        <f>IF(Cohort_CF!BA11="","","n/a")</f>
        <v/>
      </c>
      <c r="BB12" s="141" t="str">
        <f>IF(Cohort_CF!BB11="","","n/a")</f>
        <v/>
      </c>
      <c r="BC12" s="141" t="str">
        <f>IF(Cohort_CF!BC11="","","n/a")</f>
        <v/>
      </c>
      <c r="BD12" s="141" t="str">
        <f>IF(Cohort_CF!BD11="","","n/a")</f>
        <v/>
      </c>
      <c r="BE12" s="141" t="str">
        <f>IF(Cohort_CF!BE11="","","n/a")</f>
        <v/>
      </c>
      <c r="BF12" s="141" t="str">
        <f>IF(Cohort_CF!BF11="","","n/a")</f>
        <v/>
      </c>
      <c r="BG12" s="141" t="str">
        <f>IF(Cohort_CF!BG11="","","n/a")</f>
        <v/>
      </c>
      <c r="BH12" s="141" t="str">
        <f>IF(Cohort_CF!BH11="","","n/a")</f>
        <v/>
      </c>
      <c r="BI12" s="141" t="str">
        <f>IF(Cohort_CF!BI11="","","n/a")</f>
        <v/>
      </c>
      <c r="BJ12" s="141" t="str">
        <f>IF(Cohort_CF!BJ11="","","n/a")</f>
        <v/>
      </c>
      <c r="BK12" s="141" t="str">
        <f>IF(Cohort_CF!BK11="","","n/a")</f>
        <v/>
      </c>
      <c r="BL12" s="141" t="str">
        <f>IF(Cohort_CF!BL11="","","n/a")</f>
        <v/>
      </c>
    </row>
    <row r="13" spans="1:73" s="135" customFormat="1" hidden="1" x14ac:dyDescent="0.55000000000000004">
      <c r="A13" s="646"/>
      <c r="B13" s="135" t="s">
        <v>473</v>
      </c>
      <c r="F13" s="141" t="str">
        <f>IF(Cohort_CF!F12="","","n/a")</f>
        <v/>
      </c>
      <c r="G13" s="141" t="str">
        <f>IF(Cohort_CF!G12="","","n/a")</f>
        <v/>
      </c>
      <c r="H13" s="141" t="str">
        <f>IF(Cohort_CF!H12="","","n/a")</f>
        <v/>
      </c>
      <c r="I13" s="141" t="str">
        <f>IF(Cohort_CF!I12="","","n/a")</f>
        <v/>
      </c>
      <c r="J13" s="141" t="str">
        <f>IF(Cohort_CF!J12="","","n/a")</f>
        <v/>
      </c>
      <c r="K13" s="141" t="str">
        <f>IF(Cohort_CF!K12="","","n/a")</f>
        <v/>
      </c>
      <c r="L13" s="141" t="str">
        <f>IF(Cohort_CF!L12="","","n/a")</f>
        <v>n/a</v>
      </c>
      <c r="M13" s="141" t="str">
        <f>IF(Cohort_CF!M12="","","n/a")</f>
        <v>n/a</v>
      </c>
      <c r="N13" s="141" t="str">
        <f>IF(Cohort_CF!N12="","","n/a")</f>
        <v>n/a</v>
      </c>
      <c r="O13" s="141" t="str">
        <f>IF(Cohort_CF!O12="","","n/a")</f>
        <v>n/a</v>
      </c>
      <c r="P13" s="141" t="str">
        <f>IF(Cohort_CF!P12="","","n/a")</f>
        <v>n/a</v>
      </c>
      <c r="Q13" s="141" t="str">
        <f>IF(Cohort_CF!Q12="","","n/a")</f>
        <v>n/a</v>
      </c>
      <c r="R13" s="141" t="str">
        <f>IF(Cohort_CF!R12="","","n/a")</f>
        <v>n/a</v>
      </c>
      <c r="S13" s="141" t="str">
        <f>IF(Cohort_CF!S12="","","n/a")</f>
        <v>n/a</v>
      </c>
      <c r="T13" s="141" t="str">
        <f>IF(Cohort_CF!T12="","","n/a")</f>
        <v>n/a</v>
      </c>
      <c r="U13" s="141" t="str">
        <f>IF(Cohort_CF!U12="","","n/a")</f>
        <v>n/a</v>
      </c>
      <c r="V13" s="141" t="str">
        <f>IF(Cohort_CF!V12="","","n/a")</f>
        <v>n/a</v>
      </c>
      <c r="W13" s="141" t="str">
        <f>IF(Cohort_CF!W12="","","n/a")</f>
        <v>n/a</v>
      </c>
      <c r="X13" s="141" t="str">
        <f>IF(Cohort_CF!X12="","","n/a")</f>
        <v>n/a</v>
      </c>
      <c r="Y13" s="141" t="str">
        <f>IF(Cohort_CF!Y12="","","n/a")</f>
        <v>n/a</v>
      </c>
      <c r="Z13" s="141" t="str">
        <f>IF(Cohort_CF!Z12="","","n/a")</f>
        <v>n/a</v>
      </c>
      <c r="AA13" s="141" t="str">
        <f>IF(Cohort_CF!AA12="","","n/a")</f>
        <v>n/a</v>
      </c>
      <c r="AB13" s="141" t="str">
        <f>IF(Cohort_CF!AB12="","","n/a")</f>
        <v>n/a</v>
      </c>
      <c r="AC13" s="141" t="str">
        <f>IF(Cohort_CF!AC12="","","n/a")</f>
        <v>n/a</v>
      </c>
      <c r="AD13" s="141" t="str">
        <f>IF(Cohort_CF!AD12="","","n/a")</f>
        <v>n/a</v>
      </c>
      <c r="AE13" s="141" t="str">
        <f>IF(Cohort_CF!AE12="","","n/a")</f>
        <v>n/a</v>
      </c>
      <c r="AF13" s="141" t="str">
        <f>IF(Cohort_CF!AF12="","","n/a")</f>
        <v>n/a</v>
      </c>
      <c r="AG13" s="141" t="str">
        <f>IF(Cohort_CF!AG12="","","n/a")</f>
        <v>n/a</v>
      </c>
      <c r="AH13" s="141" t="str">
        <f>IF(Cohort_CF!AH12="","","n/a")</f>
        <v>n/a</v>
      </c>
      <c r="AI13" s="141" t="str">
        <f>IF(Cohort_CF!AI12="","","n/a")</f>
        <v>n/a</v>
      </c>
      <c r="AJ13" s="141" t="str">
        <f>IF(Cohort_CF!AJ12="","","n/a")</f>
        <v>n/a</v>
      </c>
      <c r="AK13" s="141" t="str">
        <f>IF(Cohort_CF!AK12="","","n/a")</f>
        <v>n/a</v>
      </c>
      <c r="AL13" s="141" t="str">
        <f>IF(Cohort_CF!AL12="","","n/a")</f>
        <v>n/a</v>
      </c>
      <c r="AM13" s="141" t="str">
        <f>IF(Cohort_CF!AM12="","","n/a")</f>
        <v>n/a</v>
      </c>
      <c r="AN13" s="141" t="str">
        <f>IF(Cohort_CF!AN12="","","n/a")</f>
        <v>n/a</v>
      </c>
      <c r="AO13" s="141" t="str">
        <f>IF(Cohort_CF!AO12="","","n/a")</f>
        <v>n/a</v>
      </c>
      <c r="AP13" s="141" t="str">
        <f>IF(Cohort_CF!AP12="","","n/a")</f>
        <v>n/a</v>
      </c>
      <c r="AQ13" s="141" t="str">
        <f>IF(Cohort_CF!AQ12="","","n/a")</f>
        <v>n/a</v>
      </c>
      <c r="AR13" s="141" t="str">
        <f>IF(Cohort_CF!AR12="","","n/a")</f>
        <v>n/a</v>
      </c>
      <c r="AS13" s="141" t="str">
        <f>IF(Cohort_CF!AS12="","","n/a")</f>
        <v>n/a</v>
      </c>
      <c r="AT13" s="141" t="str">
        <f>IF(Cohort_CF!AT12="","","n/a")</f>
        <v>n/a</v>
      </c>
      <c r="AU13" s="141" t="str">
        <f>IF(Cohort_CF!AU12="","","n/a")</f>
        <v>n/a</v>
      </c>
      <c r="AV13" s="141" t="str">
        <f>IF(Cohort_CF!AV12="","","n/a")</f>
        <v>n/a</v>
      </c>
      <c r="AW13" s="141" t="str">
        <f>IF(Cohort_CF!AW12="","","n/a")</f>
        <v>n/a</v>
      </c>
      <c r="AX13" s="141" t="str">
        <f>IF(Cohort_CF!AX12="","","n/a")</f>
        <v>n/a</v>
      </c>
      <c r="AY13" s="141" t="str">
        <f>IF(Cohort_CF!AY12="","","n/a")</f>
        <v>n/a</v>
      </c>
      <c r="AZ13" s="141" t="str">
        <f>IF(Cohort_CF!AZ12="","","n/a")</f>
        <v/>
      </c>
      <c r="BA13" s="141" t="str">
        <f>IF(Cohort_CF!BA12="","","n/a")</f>
        <v/>
      </c>
      <c r="BB13" s="141" t="str">
        <f>IF(Cohort_CF!BB12="","","n/a")</f>
        <v/>
      </c>
      <c r="BC13" s="141" t="str">
        <f>IF(Cohort_CF!BC12="","","n/a")</f>
        <v/>
      </c>
      <c r="BD13" s="141" t="str">
        <f>IF(Cohort_CF!BD12="","","n/a")</f>
        <v/>
      </c>
      <c r="BE13" s="141" t="str">
        <f>IF(Cohort_CF!BE12="","","n/a")</f>
        <v/>
      </c>
      <c r="BF13" s="141" t="str">
        <f>IF(Cohort_CF!BF12="","","n/a")</f>
        <v/>
      </c>
      <c r="BG13" s="141" t="str">
        <f>IF(Cohort_CF!BG12="","","n/a")</f>
        <v/>
      </c>
      <c r="BH13" s="141" t="str">
        <f>IF(Cohort_CF!BH12="","","n/a")</f>
        <v/>
      </c>
      <c r="BI13" s="141" t="str">
        <f>IF(Cohort_CF!BI12="","","n/a")</f>
        <v/>
      </c>
      <c r="BJ13" s="141" t="str">
        <f>IF(Cohort_CF!BJ12="","","n/a")</f>
        <v/>
      </c>
      <c r="BK13" s="141" t="str">
        <f>IF(Cohort_CF!BK12="","","n/a")</f>
        <v/>
      </c>
      <c r="BL13" s="141" t="str">
        <f>IF(Cohort_CF!BL12="","","n/a")</f>
        <v/>
      </c>
    </row>
    <row r="14" spans="1:73" s="135" customFormat="1" hidden="1" x14ac:dyDescent="0.55000000000000004">
      <c r="A14" s="646"/>
      <c r="B14" s="135" t="s">
        <v>474</v>
      </c>
      <c r="F14" s="141" t="str">
        <f>IF(Cohort_CF!F13="","","n/a")</f>
        <v/>
      </c>
      <c r="G14" s="141" t="str">
        <f>IF(Cohort_CF!G13="","","n/a")</f>
        <v/>
      </c>
      <c r="H14" s="141" t="str">
        <f>IF(Cohort_CF!H13="","","n/a")</f>
        <v/>
      </c>
      <c r="I14" s="141" t="str">
        <f>IF(Cohort_CF!I13="","","n/a")</f>
        <v/>
      </c>
      <c r="J14" s="141" t="str">
        <f>IF(Cohort_CF!J13="","","n/a")</f>
        <v/>
      </c>
      <c r="K14" s="141" t="str">
        <f>IF(Cohort_CF!K13="","","n/a")</f>
        <v/>
      </c>
      <c r="L14" s="141" t="str">
        <f>IF(Cohort_CF!L13="","","n/a")</f>
        <v/>
      </c>
      <c r="M14" s="141" t="str">
        <f>IF(Cohort_CF!M13="","","n/a")</f>
        <v>n/a</v>
      </c>
      <c r="N14" s="141" t="str">
        <f>IF(Cohort_CF!N13="","","n/a")</f>
        <v>n/a</v>
      </c>
      <c r="O14" s="141" t="str">
        <f>IF(Cohort_CF!O13="","","n/a")</f>
        <v>n/a</v>
      </c>
      <c r="P14" s="141" t="str">
        <f>IF(Cohort_CF!P13="","","n/a")</f>
        <v>n/a</v>
      </c>
      <c r="Q14" s="141" t="str">
        <f>IF(Cohort_CF!Q13="","","n/a")</f>
        <v>n/a</v>
      </c>
      <c r="R14" s="141" t="str">
        <f>IF(Cohort_CF!R13="","","n/a")</f>
        <v>n/a</v>
      </c>
      <c r="S14" s="141" t="str">
        <f>IF(Cohort_CF!S13="","","n/a")</f>
        <v>n/a</v>
      </c>
      <c r="T14" s="141" t="str">
        <f>IF(Cohort_CF!T13="","","n/a")</f>
        <v>n/a</v>
      </c>
      <c r="U14" s="141" t="str">
        <f>IF(Cohort_CF!U13="","","n/a")</f>
        <v>n/a</v>
      </c>
      <c r="V14" s="141" t="str">
        <f>IF(Cohort_CF!V13="","","n/a")</f>
        <v>n/a</v>
      </c>
      <c r="W14" s="141" t="str">
        <f>IF(Cohort_CF!W13="","","n/a")</f>
        <v>n/a</v>
      </c>
      <c r="X14" s="141" t="str">
        <f>IF(Cohort_CF!X13="","","n/a")</f>
        <v>n/a</v>
      </c>
      <c r="Y14" s="141" t="str">
        <f>IF(Cohort_CF!Y13="","","n/a")</f>
        <v>n/a</v>
      </c>
      <c r="Z14" s="141" t="str">
        <f>IF(Cohort_CF!Z13="","","n/a")</f>
        <v>n/a</v>
      </c>
      <c r="AA14" s="141" t="str">
        <f>IF(Cohort_CF!AA13="","","n/a")</f>
        <v>n/a</v>
      </c>
      <c r="AB14" s="141" t="str">
        <f>IF(Cohort_CF!AB13="","","n/a")</f>
        <v>n/a</v>
      </c>
      <c r="AC14" s="141" t="str">
        <f>IF(Cohort_CF!AC13="","","n/a")</f>
        <v>n/a</v>
      </c>
      <c r="AD14" s="141" t="str">
        <f>IF(Cohort_CF!AD13="","","n/a")</f>
        <v>n/a</v>
      </c>
      <c r="AE14" s="141" t="str">
        <f>IF(Cohort_CF!AE13="","","n/a")</f>
        <v>n/a</v>
      </c>
      <c r="AF14" s="141" t="str">
        <f>IF(Cohort_CF!AF13="","","n/a")</f>
        <v>n/a</v>
      </c>
      <c r="AG14" s="141" t="str">
        <f>IF(Cohort_CF!AG13="","","n/a")</f>
        <v>n/a</v>
      </c>
      <c r="AH14" s="141" t="str">
        <f>IF(Cohort_CF!AH13="","","n/a")</f>
        <v>n/a</v>
      </c>
      <c r="AI14" s="141" t="str">
        <f>IF(Cohort_CF!AI13="","","n/a")</f>
        <v>n/a</v>
      </c>
      <c r="AJ14" s="141" t="str">
        <f>IF(Cohort_CF!AJ13="","","n/a")</f>
        <v>n/a</v>
      </c>
      <c r="AK14" s="141" t="str">
        <f>IF(Cohort_CF!AK13="","","n/a")</f>
        <v>n/a</v>
      </c>
      <c r="AL14" s="141" t="str">
        <f>IF(Cohort_CF!AL13="","","n/a")</f>
        <v>n/a</v>
      </c>
      <c r="AM14" s="141" t="str">
        <f>IF(Cohort_CF!AM13="","","n/a")</f>
        <v>n/a</v>
      </c>
      <c r="AN14" s="141" t="str">
        <f>IF(Cohort_CF!AN13="","","n/a")</f>
        <v>n/a</v>
      </c>
      <c r="AO14" s="141" t="str">
        <f>IF(Cohort_CF!AO13="","","n/a")</f>
        <v>n/a</v>
      </c>
      <c r="AP14" s="141" t="str">
        <f>IF(Cohort_CF!AP13="","","n/a")</f>
        <v>n/a</v>
      </c>
      <c r="AQ14" s="141" t="str">
        <f>IF(Cohort_CF!AQ13="","","n/a")</f>
        <v>n/a</v>
      </c>
      <c r="AR14" s="141" t="str">
        <f>IF(Cohort_CF!AR13="","","n/a")</f>
        <v>n/a</v>
      </c>
      <c r="AS14" s="141" t="str">
        <f>IF(Cohort_CF!AS13="","","n/a")</f>
        <v>n/a</v>
      </c>
      <c r="AT14" s="141" t="str">
        <f>IF(Cohort_CF!AT13="","","n/a")</f>
        <v>n/a</v>
      </c>
      <c r="AU14" s="141" t="str">
        <f>IF(Cohort_CF!AU13="","","n/a")</f>
        <v>n/a</v>
      </c>
      <c r="AV14" s="141" t="str">
        <f>IF(Cohort_CF!AV13="","","n/a")</f>
        <v>n/a</v>
      </c>
      <c r="AW14" s="141" t="str">
        <f>IF(Cohort_CF!AW13="","","n/a")</f>
        <v>n/a</v>
      </c>
      <c r="AX14" s="141" t="str">
        <f>IF(Cohort_CF!AX13="","","n/a")</f>
        <v>n/a</v>
      </c>
      <c r="AY14" s="141" t="str">
        <f>IF(Cohort_CF!AY13="","","n/a")</f>
        <v>n/a</v>
      </c>
      <c r="AZ14" s="141" t="str">
        <f>IF(Cohort_CF!AZ13="","","n/a")</f>
        <v>n/a</v>
      </c>
      <c r="BA14" s="141" t="str">
        <f>IF(Cohort_CF!BA13="","","n/a")</f>
        <v/>
      </c>
      <c r="BB14" s="141" t="str">
        <f>IF(Cohort_CF!BB13="","","n/a")</f>
        <v/>
      </c>
      <c r="BC14" s="141" t="str">
        <f>IF(Cohort_CF!BC13="","","n/a")</f>
        <v/>
      </c>
      <c r="BD14" s="141" t="str">
        <f>IF(Cohort_CF!BD13="","","n/a")</f>
        <v/>
      </c>
      <c r="BE14" s="141" t="str">
        <f>IF(Cohort_CF!BE13="","","n/a")</f>
        <v/>
      </c>
      <c r="BF14" s="141" t="str">
        <f>IF(Cohort_CF!BF13="","","n/a")</f>
        <v/>
      </c>
      <c r="BG14" s="141" t="str">
        <f>IF(Cohort_CF!BG13="","","n/a")</f>
        <v/>
      </c>
      <c r="BH14" s="141" t="str">
        <f>IF(Cohort_CF!BH13="","","n/a")</f>
        <v/>
      </c>
      <c r="BI14" s="141" t="str">
        <f>IF(Cohort_CF!BI13="","","n/a")</f>
        <v/>
      </c>
      <c r="BJ14" s="141" t="str">
        <f>IF(Cohort_CF!BJ13="","","n/a")</f>
        <v/>
      </c>
      <c r="BK14" s="141" t="str">
        <f>IF(Cohort_CF!BK13="","","n/a")</f>
        <v/>
      </c>
      <c r="BL14" s="141" t="str">
        <f>IF(Cohort_CF!BL13="","","n/a")</f>
        <v/>
      </c>
    </row>
    <row r="15" spans="1:73" s="135" customFormat="1" hidden="1" x14ac:dyDescent="0.55000000000000004">
      <c r="A15" s="646"/>
      <c r="B15" s="135" t="s">
        <v>475</v>
      </c>
      <c r="F15" s="141" t="str">
        <f>IF(Cohort_CF!F14="","","n/a")</f>
        <v/>
      </c>
      <c r="G15" s="141" t="str">
        <f>IF(Cohort_CF!G14="","","n/a")</f>
        <v/>
      </c>
      <c r="H15" s="141" t="str">
        <f>IF(Cohort_CF!H14="","","n/a")</f>
        <v/>
      </c>
      <c r="I15" s="141" t="str">
        <f>IF(Cohort_CF!I14="","","n/a")</f>
        <v/>
      </c>
      <c r="J15" s="141" t="str">
        <f>IF(Cohort_CF!J14="","","n/a")</f>
        <v/>
      </c>
      <c r="K15" s="141" t="str">
        <f>IF(Cohort_CF!K14="","","n/a")</f>
        <v/>
      </c>
      <c r="L15" s="141" t="str">
        <f>IF(Cohort_CF!L14="","","n/a")</f>
        <v/>
      </c>
      <c r="M15" s="141" t="str">
        <f>IF(Cohort_CF!M14="","","n/a")</f>
        <v/>
      </c>
      <c r="N15" s="141" t="str">
        <f>IF(Cohort_CF!N14="","","n/a")</f>
        <v>n/a</v>
      </c>
      <c r="O15" s="141" t="str">
        <f>IF(Cohort_CF!O14="","","n/a")</f>
        <v>n/a</v>
      </c>
      <c r="P15" s="141" t="str">
        <f>IF(Cohort_CF!P14="","","n/a")</f>
        <v>n/a</v>
      </c>
      <c r="Q15" s="141" t="str">
        <f>IF(Cohort_CF!Q14="","","n/a")</f>
        <v>n/a</v>
      </c>
      <c r="R15" s="141" t="str">
        <f>IF(Cohort_CF!R14="","","n/a")</f>
        <v>n/a</v>
      </c>
      <c r="S15" s="141" t="str">
        <f>IF(Cohort_CF!S14="","","n/a")</f>
        <v>n/a</v>
      </c>
      <c r="T15" s="141" t="str">
        <f>IF(Cohort_CF!T14="","","n/a")</f>
        <v>n/a</v>
      </c>
      <c r="U15" s="141" t="str">
        <f>IF(Cohort_CF!U14="","","n/a")</f>
        <v>n/a</v>
      </c>
      <c r="V15" s="141" t="str">
        <f>IF(Cohort_CF!V14="","","n/a")</f>
        <v>n/a</v>
      </c>
      <c r="W15" s="141" t="str">
        <f>IF(Cohort_CF!W14="","","n/a")</f>
        <v>n/a</v>
      </c>
      <c r="X15" s="141" t="str">
        <f>IF(Cohort_CF!X14="","","n/a")</f>
        <v>n/a</v>
      </c>
      <c r="Y15" s="141" t="str">
        <f>IF(Cohort_CF!Y14="","","n/a")</f>
        <v>n/a</v>
      </c>
      <c r="Z15" s="141" t="str">
        <f>IF(Cohort_CF!Z14="","","n/a")</f>
        <v>n/a</v>
      </c>
      <c r="AA15" s="141" t="str">
        <f>IF(Cohort_CF!AA14="","","n/a")</f>
        <v>n/a</v>
      </c>
      <c r="AB15" s="141" t="str">
        <f>IF(Cohort_CF!AB14="","","n/a")</f>
        <v>n/a</v>
      </c>
      <c r="AC15" s="141" t="str">
        <f>IF(Cohort_CF!AC14="","","n/a")</f>
        <v>n/a</v>
      </c>
      <c r="AD15" s="141" t="str">
        <f>IF(Cohort_CF!AD14="","","n/a")</f>
        <v>n/a</v>
      </c>
      <c r="AE15" s="141" t="str">
        <f>IF(Cohort_CF!AE14="","","n/a")</f>
        <v>n/a</v>
      </c>
      <c r="AF15" s="141" t="str">
        <f>IF(Cohort_CF!AF14="","","n/a")</f>
        <v>n/a</v>
      </c>
      <c r="AG15" s="141" t="str">
        <f>IF(Cohort_CF!AG14="","","n/a")</f>
        <v>n/a</v>
      </c>
      <c r="AH15" s="141" t="str">
        <f>IF(Cohort_CF!AH14="","","n/a")</f>
        <v>n/a</v>
      </c>
      <c r="AI15" s="141" t="str">
        <f>IF(Cohort_CF!AI14="","","n/a")</f>
        <v>n/a</v>
      </c>
      <c r="AJ15" s="141" t="str">
        <f>IF(Cohort_CF!AJ14="","","n/a")</f>
        <v>n/a</v>
      </c>
      <c r="AK15" s="141" t="str">
        <f>IF(Cohort_CF!AK14="","","n/a")</f>
        <v>n/a</v>
      </c>
      <c r="AL15" s="141" t="str">
        <f>IF(Cohort_CF!AL14="","","n/a")</f>
        <v>n/a</v>
      </c>
      <c r="AM15" s="141" t="str">
        <f>IF(Cohort_CF!AM14="","","n/a")</f>
        <v>n/a</v>
      </c>
      <c r="AN15" s="141" t="str">
        <f>IF(Cohort_CF!AN14="","","n/a")</f>
        <v>n/a</v>
      </c>
      <c r="AO15" s="141" t="str">
        <f>IF(Cohort_CF!AO14="","","n/a")</f>
        <v>n/a</v>
      </c>
      <c r="AP15" s="141" t="str">
        <f>IF(Cohort_CF!AP14="","","n/a")</f>
        <v>n/a</v>
      </c>
      <c r="AQ15" s="141" t="str">
        <f>IF(Cohort_CF!AQ14="","","n/a")</f>
        <v>n/a</v>
      </c>
      <c r="AR15" s="141" t="str">
        <f>IF(Cohort_CF!AR14="","","n/a")</f>
        <v>n/a</v>
      </c>
      <c r="AS15" s="141" t="str">
        <f>IF(Cohort_CF!AS14="","","n/a")</f>
        <v>n/a</v>
      </c>
      <c r="AT15" s="141" t="str">
        <f>IF(Cohort_CF!AT14="","","n/a")</f>
        <v>n/a</v>
      </c>
      <c r="AU15" s="141" t="str">
        <f>IF(Cohort_CF!AU14="","","n/a")</f>
        <v>n/a</v>
      </c>
      <c r="AV15" s="141" t="str">
        <f>IF(Cohort_CF!AV14="","","n/a")</f>
        <v>n/a</v>
      </c>
      <c r="AW15" s="141" t="str">
        <f>IF(Cohort_CF!AW14="","","n/a")</f>
        <v>n/a</v>
      </c>
      <c r="AX15" s="141" t="str">
        <f>IF(Cohort_CF!AX14="","","n/a")</f>
        <v>n/a</v>
      </c>
      <c r="AY15" s="141" t="str">
        <f>IF(Cohort_CF!AY14="","","n/a")</f>
        <v>n/a</v>
      </c>
      <c r="AZ15" s="141" t="str">
        <f>IF(Cohort_CF!AZ14="","","n/a")</f>
        <v>n/a</v>
      </c>
      <c r="BA15" s="141" t="str">
        <f>IF(Cohort_CF!BA14="","","n/a")</f>
        <v>n/a</v>
      </c>
      <c r="BB15" s="141" t="str">
        <f>IF(Cohort_CF!BB14="","","n/a")</f>
        <v/>
      </c>
      <c r="BC15" s="141" t="str">
        <f>IF(Cohort_CF!BC14="","","n/a")</f>
        <v/>
      </c>
      <c r="BD15" s="141" t="str">
        <f>IF(Cohort_CF!BD14="","","n/a")</f>
        <v/>
      </c>
      <c r="BE15" s="141" t="str">
        <f>IF(Cohort_CF!BE14="","","n/a")</f>
        <v/>
      </c>
      <c r="BF15" s="141" t="str">
        <f>IF(Cohort_CF!BF14="","","n/a")</f>
        <v/>
      </c>
      <c r="BG15" s="141" t="str">
        <f>IF(Cohort_CF!BG14="","","n/a")</f>
        <v/>
      </c>
      <c r="BH15" s="141" t="str">
        <f>IF(Cohort_CF!BH14="","","n/a")</f>
        <v/>
      </c>
      <c r="BI15" s="141" t="str">
        <f>IF(Cohort_CF!BI14="","","n/a")</f>
        <v/>
      </c>
      <c r="BJ15" s="141" t="str">
        <f>IF(Cohort_CF!BJ14="","","n/a")</f>
        <v/>
      </c>
      <c r="BK15" s="141" t="str">
        <f>IF(Cohort_CF!BK14="","","n/a")</f>
        <v/>
      </c>
      <c r="BL15" s="141" t="str">
        <f>IF(Cohort_CF!BL14="","","n/a")</f>
        <v/>
      </c>
    </row>
    <row r="16" spans="1:73" s="135" customFormat="1" hidden="1" x14ac:dyDescent="0.55000000000000004">
      <c r="A16" s="646"/>
      <c r="B16" s="135" t="s">
        <v>476</v>
      </c>
      <c r="F16" s="141" t="str">
        <f>IF(Cohort_CF!F15="","","n/a")</f>
        <v/>
      </c>
      <c r="G16" s="141" t="str">
        <f>IF(Cohort_CF!G15="","","n/a")</f>
        <v/>
      </c>
      <c r="H16" s="141" t="str">
        <f>IF(Cohort_CF!H15="","","n/a")</f>
        <v/>
      </c>
      <c r="I16" s="141" t="str">
        <f>IF(Cohort_CF!I15="","","n/a")</f>
        <v/>
      </c>
      <c r="J16" s="141" t="str">
        <f>IF(Cohort_CF!J15="","","n/a")</f>
        <v/>
      </c>
      <c r="K16" s="141" t="str">
        <f>IF(Cohort_CF!K15="","","n/a")</f>
        <v/>
      </c>
      <c r="L16" s="141" t="str">
        <f>IF(Cohort_CF!L15="","","n/a")</f>
        <v/>
      </c>
      <c r="M16" s="141" t="str">
        <f>IF(Cohort_CF!M15="","","n/a")</f>
        <v/>
      </c>
      <c r="N16" s="141" t="str">
        <f>IF(Cohort_CF!N15="","","n/a")</f>
        <v/>
      </c>
      <c r="O16" s="141" t="str">
        <f>IF(Cohort_CF!O15="","","n/a")</f>
        <v>n/a</v>
      </c>
      <c r="P16" s="141" t="str">
        <f>IF(Cohort_CF!P15="","","n/a")</f>
        <v>n/a</v>
      </c>
      <c r="Q16" s="141" t="str">
        <f>IF(Cohort_CF!Q15="","","n/a")</f>
        <v>n/a</v>
      </c>
      <c r="R16" s="141" t="str">
        <f>IF(Cohort_CF!R15="","","n/a")</f>
        <v>n/a</v>
      </c>
      <c r="S16" s="141" t="str">
        <f>IF(Cohort_CF!S15="","","n/a")</f>
        <v>n/a</v>
      </c>
      <c r="T16" s="141" t="str">
        <f>IF(Cohort_CF!T15="","","n/a")</f>
        <v>n/a</v>
      </c>
      <c r="U16" s="141" t="str">
        <f>IF(Cohort_CF!U15="","","n/a")</f>
        <v>n/a</v>
      </c>
      <c r="V16" s="141" t="str">
        <f>IF(Cohort_CF!V15="","","n/a")</f>
        <v>n/a</v>
      </c>
      <c r="W16" s="141" t="str">
        <f>IF(Cohort_CF!W15="","","n/a")</f>
        <v>n/a</v>
      </c>
      <c r="X16" s="141" t="str">
        <f>IF(Cohort_CF!X15="","","n/a")</f>
        <v>n/a</v>
      </c>
      <c r="Y16" s="141" t="str">
        <f>IF(Cohort_CF!Y15="","","n/a")</f>
        <v>n/a</v>
      </c>
      <c r="Z16" s="141" t="str">
        <f>IF(Cohort_CF!Z15="","","n/a")</f>
        <v>n/a</v>
      </c>
      <c r="AA16" s="141" t="str">
        <f>IF(Cohort_CF!AA15="","","n/a")</f>
        <v>n/a</v>
      </c>
      <c r="AB16" s="141" t="str">
        <f>IF(Cohort_CF!AB15="","","n/a")</f>
        <v>n/a</v>
      </c>
      <c r="AC16" s="141" t="str">
        <f>IF(Cohort_CF!AC15="","","n/a")</f>
        <v>n/a</v>
      </c>
      <c r="AD16" s="141" t="str">
        <f>IF(Cohort_CF!AD15="","","n/a")</f>
        <v>n/a</v>
      </c>
      <c r="AE16" s="141" t="str">
        <f>IF(Cohort_CF!AE15="","","n/a")</f>
        <v>n/a</v>
      </c>
      <c r="AF16" s="141" t="str">
        <f>IF(Cohort_CF!AF15="","","n/a")</f>
        <v>n/a</v>
      </c>
      <c r="AG16" s="141" t="str">
        <f>IF(Cohort_CF!AG15="","","n/a")</f>
        <v>n/a</v>
      </c>
      <c r="AH16" s="141" t="str">
        <f>IF(Cohort_CF!AH15="","","n/a")</f>
        <v>n/a</v>
      </c>
      <c r="AI16" s="141" t="str">
        <f>IF(Cohort_CF!AI15="","","n/a")</f>
        <v>n/a</v>
      </c>
      <c r="AJ16" s="141" t="str">
        <f>IF(Cohort_CF!AJ15="","","n/a")</f>
        <v>n/a</v>
      </c>
      <c r="AK16" s="141" t="str">
        <f>IF(Cohort_CF!AK15="","","n/a")</f>
        <v>n/a</v>
      </c>
      <c r="AL16" s="141" t="str">
        <f>IF(Cohort_CF!AL15="","","n/a")</f>
        <v>n/a</v>
      </c>
      <c r="AM16" s="141" t="str">
        <f>IF(Cohort_CF!AM15="","","n/a")</f>
        <v>n/a</v>
      </c>
      <c r="AN16" s="141" t="str">
        <f>IF(Cohort_CF!AN15="","","n/a")</f>
        <v>n/a</v>
      </c>
      <c r="AO16" s="141" t="str">
        <f>IF(Cohort_CF!AO15="","","n/a")</f>
        <v>n/a</v>
      </c>
      <c r="AP16" s="141" t="str">
        <f>IF(Cohort_CF!AP15="","","n/a")</f>
        <v>n/a</v>
      </c>
      <c r="AQ16" s="141" t="str">
        <f>IF(Cohort_CF!AQ15="","","n/a")</f>
        <v>n/a</v>
      </c>
      <c r="AR16" s="141" t="str">
        <f>IF(Cohort_CF!AR15="","","n/a")</f>
        <v>n/a</v>
      </c>
      <c r="AS16" s="141" t="str">
        <f>IF(Cohort_CF!AS15="","","n/a")</f>
        <v>n/a</v>
      </c>
      <c r="AT16" s="141" t="str">
        <f>IF(Cohort_CF!AT15="","","n/a")</f>
        <v>n/a</v>
      </c>
      <c r="AU16" s="141" t="str">
        <f>IF(Cohort_CF!AU15="","","n/a")</f>
        <v>n/a</v>
      </c>
      <c r="AV16" s="141" t="str">
        <f>IF(Cohort_CF!AV15="","","n/a")</f>
        <v>n/a</v>
      </c>
      <c r="AW16" s="141" t="str">
        <f>IF(Cohort_CF!AW15="","","n/a")</f>
        <v>n/a</v>
      </c>
      <c r="AX16" s="141" t="str">
        <f>IF(Cohort_CF!AX15="","","n/a")</f>
        <v>n/a</v>
      </c>
      <c r="AY16" s="141" t="str">
        <f>IF(Cohort_CF!AY15="","","n/a")</f>
        <v>n/a</v>
      </c>
      <c r="AZ16" s="141" t="str">
        <f>IF(Cohort_CF!AZ15="","","n/a")</f>
        <v>n/a</v>
      </c>
      <c r="BA16" s="141" t="str">
        <f>IF(Cohort_CF!BA15="","","n/a")</f>
        <v>n/a</v>
      </c>
      <c r="BB16" s="141" t="str">
        <f>IF(Cohort_CF!BB15="","","n/a")</f>
        <v>n/a</v>
      </c>
      <c r="BC16" s="141" t="str">
        <f>IF(Cohort_CF!BC15="","","n/a")</f>
        <v/>
      </c>
      <c r="BD16" s="141" t="str">
        <f>IF(Cohort_CF!BD15="","","n/a")</f>
        <v/>
      </c>
      <c r="BE16" s="141" t="str">
        <f>IF(Cohort_CF!BE15="","","n/a")</f>
        <v/>
      </c>
      <c r="BF16" s="141" t="str">
        <f>IF(Cohort_CF!BF15="","","n/a")</f>
        <v/>
      </c>
      <c r="BG16" s="141" t="str">
        <f>IF(Cohort_CF!BG15="","","n/a")</f>
        <v/>
      </c>
      <c r="BH16" s="141" t="str">
        <f>IF(Cohort_CF!BH15="","","n/a")</f>
        <v/>
      </c>
      <c r="BI16" s="141" t="str">
        <f>IF(Cohort_CF!BI15="","","n/a")</f>
        <v/>
      </c>
      <c r="BJ16" s="141" t="str">
        <f>IF(Cohort_CF!BJ15="","","n/a")</f>
        <v/>
      </c>
      <c r="BK16" s="141" t="str">
        <f>IF(Cohort_CF!BK15="","","n/a")</f>
        <v/>
      </c>
      <c r="BL16" s="141" t="str">
        <f>IF(Cohort_CF!BL15="","","n/a")</f>
        <v/>
      </c>
    </row>
    <row r="17" spans="1:72" s="135" customFormat="1" hidden="1" x14ac:dyDescent="0.55000000000000004">
      <c r="A17" s="646"/>
      <c r="B17" s="135" t="s">
        <v>477</v>
      </c>
      <c r="F17" s="141" t="str">
        <f>IF(Cohort_CF!F16="","","n/a")</f>
        <v/>
      </c>
      <c r="G17" s="141" t="str">
        <f>IF(Cohort_CF!G16="","","n/a")</f>
        <v/>
      </c>
      <c r="H17" s="141" t="str">
        <f>IF(Cohort_CF!H16="","","n/a")</f>
        <v/>
      </c>
      <c r="I17" s="141" t="str">
        <f>IF(Cohort_CF!I16="","","n/a")</f>
        <v/>
      </c>
      <c r="J17" s="141" t="str">
        <f>IF(Cohort_CF!J16="","","n/a")</f>
        <v/>
      </c>
      <c r="K17" s="141" t="str">
        <f>IF(Cohort_CF!K16="","","n/a")</f>
        <v/>
      </c>
      <c r="L17" s="141" t="str">
        <f>IF(Cohort_CF!L16="","","n/a")</f>
        <v/>
      </c>
      <c r="M17" s="141" t="str">
        <f>IF(Cohort_CF!M16="","","n/a")</f>
        <v/>
      </c>
      <c r="N17" s="141" t="str">
        <f>IF(Cohort_CF!N16="","","n/a")</f>
        <v/>
      </c>
      <c r="O17" s="141" t="str">
        <f>IF(Cohort_CF!O16="","","n/a")</f>
        <v/>
      </c>
      <c r="P17" s="141" t="str">
        <f>IF(Cohort_CF!P16="","","n/a")</f>
        <v>n/a</v>
      </c>
      <c r="Q17" s="141" t="str">
        <f>IF(Cohort_CF!Q16="","","n/a")</f>
        <v>n/a</v>
      </c>
      <c r="R17" s="141" t="str">
        <f>IF(Cohort_CF!R16="","","n/a")</f>
        <v>n/a</v>
      </c>
      <c r="S17" s="141" t="str">
        <f>IF(Cohort_CF!S16="","","n/a")</f>
        <v>n/a</v>
      </c>
      <c r="T17" s="141" t="str">
        <f>IF(Cohort_CF!T16="","","n/a")</f>
        <v>n/a</v>
      </c>
      <c r="U17" s="141" t="str">
        <f>IF(Cohort_CF!U16="","","n/a")</f>
        <v>n/a</v>
      </c>
      <c r="V17" s="141" t="str">
        <f>IF(Cohort_CF!V16="","","n/a")</f>
        <v>n/a</v>
      </c>
      <c r="W17" s="141" t="str">
        <f>IF(Cohort_CF!W16="","","n/a")</f>
        <v>n/a</v>
      </c>
      <c r="X17" s="141" t="str">
        <f>IF(Cohort_CF!X16="","","n/a")</f>
        <v>n/a</v>
      </c>
      <c r="Y17" s="141" t="str">
        <f>IF(Cohort_CF!Y16="","","n/a")</f>
        <v>n/a</v>
      </c>
      <c r="Z17" s="141" t="str">
        <f>IF(Cohort_CF!Z16="","","n/a")</f>
        <v>n/a</v>
      </c>
      <c r="AA17" s="141" t="str">
        <f>IF(Cohort_CF!AA16="","","n/a")</f>
        <v>n/a</v>
      </c>
      <c r="AB17" s="141" t="str">
        <f>IF(Cohort_CF!AB16="","","n/a")</f>
        <v>n/a</v>
      </c>
      <c r="AC17" s="141" t="str">
        <f>IF(Cohort_CF!AC16="","","n/a")</f>
        <v>n/a</v>
      </c>
      <c r="AD17" s="141" t="str">
        <f>IF(Cohort_CF!AD16="","","n/a")</f>
        <v>n/a</v>
      </c>
      <c r="AE17" s="141" t="str">
        <f>IF(Cohort_CF!AE16="","","n/a")</f>
        <v>n/a</v>
      </c>
      <c r="AF17" s="141" t="str">
        <f>IF(Cohort_CF!AF16="","","n/a")</f>
        <v>n/a</v>
      </c>
      <c r="AG17" s="141" t="str">
        <f>IF(Cohort_CF!AG16="","","n/a")</f>
        <v>n/a</v>
      </c>
      <c r="AH17" s="141" t="str">
        <f>IF(Cohort_CF!AH16="","","n/a")</f>
        <v>n/a</v>
      </c>
      <c r="AI17" s="141" t="str">
        <f>IF(Cohort_CF!AI16="","","n/a")</f>
        <v>n/a</v>
      </c>
      <c r="AJ17" s="141" t="str">
        <f>IF(Cohort_CF!AJ16="","","n/a")</f>
        <v>n/a</v>
      </c>
      <c r="AK17" s="141" t="str">
        <f>IF(Cohort_CF!AK16="","","n/a")</f>
        <v>n/a</v>
      </c>
      <c r="AL17" s="141" t="str">
        <f>IF(Cohort_CF!AL16="","","n/a")</f>
        <v>n/a</v>
      </c>
      <c r="AM17" s="141" t="str">
        <f>IF(Cohort_CF!AM16="","","n/a")</f>
        <v>n/a</v>
      </c>
      <c r="AN17" s="141" t="str">
        <f>IF(Cohort_CF!AN16="","","n/a")</f>
        <v>n/a</v>
      </c>
      <c r="AO17" s="141" t="str">
        <f>IF(Cohort_CF!AO16="","","n/a")</f>
        <v>n/a</v>
      </c>
      <c r="AP17" s="141" t="str">
        <f>IF(Cohort_CF!AP16="","","n/a")</f>
        <v>n/a</v>
      </c>
      <c r="AQ17" s="141" t="str">
        <f>IF(Cohort_CF!AQ16="","","n/a")</f>
        <v>n/a</v>
      </c>
      <c r="AR17" s="141" t="str">
        <f>IF(Cohort_CF!AR16="","","n/a")</f>
        <v>n/a</v>
      </c>
      <c r="AS17" s="141" t="str">
        <f>IF(Cohort_CF!AS16="","","n/a")</f>
        <v>n/a</v>
      </c>
      <c r="AT17" s="141" t="str">
        <f>IF(Cohort_CF!AT16="","","n/a")</f>
        <v>n/a</v>
      </c>
      <c r="AU17" s="141" t="str">
        <f>IF(Cohort_CF!AU16="","","n/a")</f>
        <v>n/a</v>
      </c>
      <c r="AV17" s="141" t="str">
        <f>IF(Cohort_CF!AV16="","","n/a")</f>
        <v>n/a</v>
      </c>
      <c r="AW17" s="141" t="str">
        <f>IF(Cohort_CF!AW16="","","n/a")</f>
        <v>n/a</v>
      </c>
      <c r="AX17" s="141" t="str">
        <f>IF(Cohort_CF!AX16="","","n/a")</f>
        <v>n/a</v>
      </c>
      <c r="AY17" s="141" t="str">
        <f>IF(Cohort_CF!AY16="","","n/a")</f>
        <v>n/a</v>
      </c>
      <c r="AZ17" s="141" t="str">
        <f>IF(Cohort_CF!AZ16="","","n/a")</f>
        <v>n/a</v>
      </c>
      <c r="BA17" s="141" t="str">
        <f>IF(Cohort_CF!BA16="","","n/a")</f>
        <v>n/a</v>
      </c>
      <c r="BB17" s="141" t="str">
        <f>IF(Cohort_CF!BB16="","","n/a")</f>
        <v>n/a</v>
      </c>
      <c r="BC17" s="141" t="str">
        <f>IF(Cohort_CF!BC16="","","n/a")</f>
        <v>n/a</v>
      </c>
      <c r="BD17" s="141" t="str">
        <f>IF(Cohort_CF!BD16="","","n/a")</f>
        <v/>
      </c>
      <c r="BE17" s="141" t="str">
        <f>IF(Cohort_CF!BE16="","","n/a")</f>
        <v/>
      </c>
      <c r="BF17" s="141" t="str">
        <f>IF(Cohort_CF!BF16="","","n/a")</f>
        <v/>
      </c>
      <c r="BG17" s="141" t="str">
        <f>IF(Cohort_CF!BG16="","","n/a")</f>
        <v/>
      </c>
      <c r="BH17" s="141" t="str">
        <f>IF(Cohort_CF!BH16="","","n/a")</f>
        <v/>
      </c>
      <c r="BI17" s="141" t="str">
        <f>IF(Cohort_CF!BI16="","","n/a")</f>
        <v/>
      </c>
      <c r="BJ17" s="141" t="str">
        <f>IF(Cohort_CF!BJ16="","","n/a")</f>
        <v/>
      </c>
      <c r="BK17" s="141" t="str">
        <f>IF(Cohort_CF!BK16="","","n/a")</f>
        <v/>
      </c>
      <c r="BL17" s="141" t="str">
        <f>IF(Cohort_CF!BL16="","","n/a")</f>
        <v/>
      </c>
    </row>
    <row r="18" spans="1:72" s="135" customFormat="1" hidden="1" x14ac:dyDescent="0.55000000000000004">
      <c r="A18" s="646"/>
      <c r="B18" s="135" t="s">
        <v>478</v>
      </c>
      <c r="F18" s="141" t="str">
        <f>IF(Cohort_CF!F17="","","n/a")</f>
        <v/>
      </c>
      <c r="G18" s="141" t="str">
        <f>IF(Cohort_CF!G17="","","n/a")</f>
        <v/>
      </c>
      <c r="H18" s="141" t="str">
        <f>IF(Cohort_CF!H17="","","n/a")</f>
        <v/>
      </c>
      <c r="I18" s="141" t="str">
        <f>IF(Cohort_CF!I17="","","n/a")</f>
        <v/>
      </c>
      <c r="J18" s="141" t="str">
        <f>IF(Cohort_CF!J17="","","n/a")</f>
        <v/>
      </c>
      <c r="K18" s="141" t="str">
        <f>IF(Cohort_CF!K17="","","n/a")</f>
        <v/>
      </c>
      <c r="L18" s="141" t="str">
        <f>IF(Cohort_CF!L17="","","n/a")</f>
        <v/>
      </c>
      <c r="M18" s="141" t="str">
        <f>IF(Cohort_CF!M17="","","n/a")</f>
        <v/>
      </c>
      <c r="N18" s="141" t="str">
        <f>IF(Cohort_CF!N17="","","n/a")</f>
        <v/>
      </c>
      <c r="O18" s="141" t="str">
        <f>IF(Cohort_CF!O17="","","n/a")</f>
        <v/>
      </c>
      <c r="P18" s="141" t="str">
        <f>IF(Cohort_CF!P17="","","n/a")</f>
        <v/>
      </c>
      <c r="Q18" s="141" t="str">
        <f>IF(Cohort_CF!Q17="","","n/a")</f>
        <v>n/a</v>
      </c>
      <c r="R18" s="141" t="str">
        <f>IF(Cohort_CF!R17="","","n/a")</f>
        <v>n/a</v>
      </c>
      <c r="S18" s="141" t="str">
        <f>IF(Cohort_CF!S17="","","n/a")</f>
        <v>n/a</v>
      </c>
      <c r="T18" s="141" t="str">
        <f>IF(Cohort_CF!T17="","","n/a")</f>
        <v>n/a</v>
      </c>
      <c r="U18" s="141" t="str">
        <f>IF(Cohort_CF!U17="","","n/a")</f>
        <v>n/a</v>
      </c>
      <c r="V18" s="141" t="str">
        <f>IF(Cohort_CF!V17="","","n/a")</f>
        <v>n/a</v>
      </c>
      <c r="W18" s="141" t="str">
        <f>IF(Cohort_CF!W17="","","n/a")</f>
        <v>n/a</v>
      </c>
      <c r="X18" s="141" t="str">
        <f>IF(Cohort_CF!X17="","","n/a")</f>
        <v>n/a</v>
      </c>
      <c r="Y18" s="141" t="str">
        <f>IF(Cohort_CF!Y17="","","n/a")</f>
        <v>n/a</v>
      </c>
      <c r="Z18" s="141" t="str">
        <f>IF(Cohort_CF!Z17="","","n/a")</f>
        <v>n/a</v>
      </c>
      <c r="AA18" s="141" t="str">
        <f>IF(Cohort_CF!AA17="","","n/a")</f>
        <v>n/a</v>
      </c>
      <c r="AB18" s="141" t="str">
        <f>IF(Cohort_CF!AB17="","","n/a")</f>
        <v>n/a</v>
      </c>
      <c r="AC18" s="141" t="str">
        <f>IF(Cohort_CF!AC17="","","n/a")</f>
        <v>n/a</v>
      </c>
      <c r="AD18" s="141" t="str">
        <f>IF(Cohort_CF!AD17="","","n/a")</f>
        <v>n/a</v>
      </c>
      <c r="AE18" s="141" t="str">
        <f>IF(Cohort_CF!AE17="","","n/a")</f>
        <v>n/a</v>
      </c>
      <c r="AF18" s="141" t="str">
        <f>IF(Cohort_CF!AF17="","","n/a")</f>
        <v>n/a</v>
      </c>
      <c r="AG18" s="141" t="str">
        <f>IF(Cohort_CF!AG17="","","n/a")</f>
        <v>n/a</v>
      </c>
      <c r="AH18" s="141" t="str">
        <f>IF(Cohort_CF!AH17="","","n/a")</f>
        <v>n/a</v>
      </c>
      <c r="AI18" s="141" t="str">
        <f>IF(Cohort_CF!AI17="","","n/a")</f>
        <v>n/a</v>
      </c>
      <c r="AJ18" s="141" t="str">
        <f>IF(Cohort_CF!AJ17="","","n/a")</f>
        <v>n/a</v>
      </c>
      <c r="AK18" s="141" t="str">
        <f>IF(Cohort_CF!AK17="","","n/a")</f>
        <v>n/a</v>
      </c>
      <c r="AL18" s="141" t="str">
        <f>IF(Cohort_CF!AL17="","","n/a")</f>
        <v>n/a</v>
      </c>
      <c r="AM18" s="141" t="str">
        <f>IF(Cohort_CF!AM17="","","n/a")</f>
        <v>n/a</v>
      </c>
      <c r="AN18" s="141" t="str">
        <f>IF(Cohort_CF!AN17="","","n/a")</f>
        <v>n/a</v>
      </c>
      <c r="AO18" s="141" t="str">
        <f>IF(Cohort_CF!AO17="","","n/a")</f>
        <v>n/a</v>
      </c>
      <c r="AP18" s="141" t="str">
        <f>IF(Cohort_CF!AP17="","","n/a")</f>
        <v>n/a</v>
      </c>
      <c r="AQ18" s="141" t="str">
        <f>IF(Cohort_CF!AQ17="","","n/a")</f>
        <v>n/a</v>
      </c>
      <c r="AR18" s="141" t="str">
        <f>IF(Cohort_CF!AR17="","","n/a")</f>
        <v>n/a</v>
      </c>
      <c r="AS18" s="141" t="str">
        <f>IF(Cohort_CF!AS17="","","n/a")</f>
        <v>n/a</v>
      </c>
      <c r="AT18" s="141" t="str">
        <f>IF(Cohort_CF!AT17="","","n/a")</f>
        <v>n/a</v>
      </c>
      <c r="AU18" s="141" t="str">
        <f>IF(Cohort_CF!AU17="","","n/a")</f>
        <v>n/a</v>
      </c>
      <c r="AV18" s="141" t="str">
        <f>IF(Cohort_CF!AV17="","","n/a")</f>
        <v>n/a</v>
      </c>
      <c r="AW18" s="141" t="str">
        <f>IF(Cohort_CF!AW17="","","n/a")</f>
        <v>n/a</v>
      </c>
      <c r="AX18" s="141" t="str">
        <f>IF(Cohort_CF!AX17="","","n/a")</f>
        <v>n/a</v>
      </c>
      <c r="AY18" s="141" t="str">
        <f>IF(Cohort_CF!AY17="","","n/a")</f>
        <v>n/a</v>
      </c>
      <c r="AZ18" s="141" t="str">
        <f>IF(Cohort_CF!AZ17="","","n/a")</f>
        <v>n/a</v>
      </c>
      <c r="BA18" s="141" t="str">
        <f>IF(Cohort_CF!BA17="","","n/a")</f>
        <v>n/a</v>
      </c>
      <c r="BB18" s="141" t="str">
        <f>IF(Cohort_CF!BB17="","","n/a")</f>
        <v>n/a</v>
      </c>
      <c r="BC18" s="141" t="str">
        <f>IF(Cohort_CF!BC17="","","n/a")</f>
        <v>n/a</v>
      </c>
      <c r="BD18" s="141" t="str">
        <f>IF(Cohort_CF!BD17="","","n/a")</f>
        <v>n/a</v>
      </c>
      <c r="BE18" s="141" t="str">
        <f>IF(Cohort_CF!BE17="","","n/a")</f>
        <v/>
      </c>
      <c r="BF18" s="141" t="str">
        <f>IF(Cohort_CF!BF17="","","n/a")</f>
        <v/>
      </c>
      <c r="BG18" s="141" t="str">
        <f>IF(Cohort_CF!BG17="","","n/a")</f>
        <v/>
      </c>
      <c r="BH18" s="141" t="str">
        <f>IF(Cohort_CF!BH17="","","n/a")</f>
        <v/>
      </c>
      <c r="BI18" s="141" t="str">
        <f>IF(Cohort_CF!BI17="","","n/a")</f>
        <v/>
      </c>
      <c r="BJ18" s="141" t="str">
        <f>IF(Cohort_CF!BJ17="","","n/a")</f>
        <v/>
      </c>
      <c r="BK18" s="141" t="str">
        <f>IF(Cohort_CF!BK17="","","n/a")</f>
        <v/>
      </c>
      <c r="BL18" s="141" t="str">
        <f>IF(Cohort_CF!BL17="","","n/a")</f>
        <v/>
      </c>
    </row>
    <row r="19" spans="1:72" s="135" customFormat="1" hidden="1" x14ac:dyDescent="0.55000000000000004">
      <c r="A19" s="646"/>
      <c r="B19" s="135" t="s">
        <v>479</v>
      </c>
      <c r="F19" s="141" t="str">
        <f>IF(Cohort_CF!F18="","","n/a")</f>
        <v/>
      </c>
      <c r="G19" s="141" t="str">
        <f>IF(Cohort_CF!G18="","","n/a")</f>
        <v/>
      </c>
      <c r="H19" s="141" t="str">
        <f>IF(Cohort_CF!H18="","","n/a")</f>
        <v/>
      </c>
      <c r="I19" s="141" t="str">
        <f>IF(Cohort_CF!I18="","","n/a")</f>
        <v/>
      </c>
      <c r="J19" s="141" t="str">
        <f>IF(Cohort_CF!J18="","","n/a")</f>
        <v/>
      </c>
      <c r="K19" s="141" t="str">
        <f>IF(Cohort_CF!K18="","","n/a")</f>
        <v/>
      </c>
      <c r="L19" s="141" t="str">
        <f>IF(Cohort_CF!L18="","","n/a")</f>
        <v/>
      </c>
      <c r="M19" s="141" t="str">
        <f>IF(Cohort_CF!M18="","","n/a")</f>
        <v/>
      </c>
      <c r="N19" s="141" t="str">
        <f>IF(Cohort_CF!N18="","","n/a")</f>
        <v/>
      </c>
      <c r="O19" s="141" t="str">
        <f>IF(Cohort_CF!O18="","","n/a")</f>
        <v/>
      </c>
      <c r="P19" s="141" t="str">
        <f>IF(Cohort_CF!P18="","","n/a")</f>
        <v/>
      </c>
      <c r="Q19" s="141" t="str">
        <f>IF(Cohort_CF!Q18="","","n/a")</f>
        <v/>
      </c>
      <c r="R19" s="141" t="str">
        <f>IF(Cohort_CF!R18="","","n/a")</f>
        <v>n/a</v>
      </c>
      <c r="S19" s="141" t="str">
        <f>IF(Cohort_CF!S18="","","n/a")</f>
        <v>n/a</v>
      </c>
      <c r="T19" s="141" t="str">
        <f>IF(Cohort_CF!T18="","","n/a")</f>
        <v>n/a</v>
      </c>
      <c r="U19" s="141" t="str">
        <f>IF(Cohort_CF!U18="","","n/a")</f>
        <v>n/a</v>
      </c>
      <c r="V19" s="141" t="str">
        <f>IF(Cohort_CF!V18="","","n/a")</f>
        <v>n/a</v>
      </c>
      <c r="W19" s="141" t="str">
        <f>IF(Cohort_CF!W18="","","n/a")</f>
        <v>n/a</v>
      </c>
      <c r="X19" s="141" t="str">
        <f>IF(Cohort_CF!X18="","","n/a")</f>
        <v>n/a</v>
      </c>
      <c r="Y19" s="141" t="str">
        <f>IF(Cohort_CF!Y18="","","n/a")</f>
        <v>n/a</v>
      </c>
      <c r="Z19" s="141" t="str">
        <f>IF(Cohort_CF!Z18="","","n/a")</f>
        <v>n/a</v>
      </c>
      <c r="AA19" s="141" t="str">
        <f>IF(Cohort_CF!AA18="","","n/a")</f>
        <v>n/a</v>
      </c>
      <c r="AB19" s="141" t="str">
        <f>IF(Cohort_CF!AB18="","","n/a")</f>
        <v>n/a</v>
      </c>
      <c r="AC19" s="141" t="str">
        <f>IF(Cohort_CF!AC18="","","n/a")</f>
        <v>n/a</v>
      </c>
      <c r="AD19" s="141" t="str">
        <f>IF(Cohort_CF!AD18="","","n/a")</f>
        <v>n/a</v>
      </c>
      <c r="AE19" s="141" t="str">
        <f>IF(Cohort_CF!AE18="","","n/a")</f>
        <v>n/a</v>
      </c>
      <c r="AF19" s="141" t="str">
        <f>IF(Cohort_CF!AF18="","","n/a")</f>
        <v>n/a</v>
      </c>
      <c r="AG19" s="141" t="str">
        <f>IF(Cohort_CF!AG18="","","n/a")</f>
        <v>n/a</v>
      </c>
      <c r="AH19" s="141" t="str">
        <f>IF(Cohort_CF!AH18="","","n/a")</f>
        <v>n/a</v>
      </c>
      <c r="AI19" s="141" t="str">
        <f>IF(Cohort_CF!AI18="","","n/a")</f>
        <v>n/a</v>
      </c>
      <c r="AJ19" s="141" t="str">
        <f>IF(Cohort_CF!AJ18="","","n/a")</f>
        <v>n/a</v>
      </c>
      <c r="AK19" s="141" t="str">
        <f>IF(Cohort_CF!AK18="","","n/a")</f>
        <v>n/a</v>
      </c>
      <c r="AL19" s="141" t="str">
        <f>IF(Cohort_CF!AL18="","","n/a")</f>
        <v>n/a</v>
      </c>
      <c r="AM19" s="141" t="str">
        <f>IF(Cohort_CF!AM18="","","n/a")</f>
        <v>n/a</v>
      </c>
      <c r="AN19" s="141" t="str">
        <f>IF(Cohort_CF!AN18="","","n/a")</f>
        <v>n/a</v>
      </c>
      <c r="AO19" s="141" t="str">
        <f>IF(Cohort_CF!AO18="","","n/a")</f>
        <v>n/a</v>
      </c>
      <c r="AP19" s="141" t="str">
        <f>IF(Cohort_CF!AP18="","","n/a")</f>
        <v>n/a</v>
      </c>
      <c r="AQ19" s="141" t="str">
        <f>IF(Cohort_CF!AQ18="","","n/a")</f>
        <v>n/a</v>
      </c>
      <c r="AR19" s="141" t="str">
        <f>IF(Cohort_CF!AR18="","","n/a")</f>
        <v>n/a</v>
      </c>
      <c r="AS19" s="141" t="str">
        <f>IF(Cohort_CF!AS18="","","n/a")</f>
        <v>n/a</v>
      </c>
      <c r="AT19" s="141" t="str">
        <f>IF(Cohort_CF!AT18="","","n/a")</f>
        <v>n/a</v>
      </c>
      <c r="AU19" s="141" t="str">
        <f>IF(Cohort_CF!AU18="","","n/a")</f>
        <v>n/a</v>
      </c>
      <c r="AV19" s="141" t="str">
        <f>IF(Cohort_CF!AV18="","","n/a")</f>
        <v>n/a</v>
      </c>
      <c r="AW19" s="141" t="str">
        <f>IF(Cohort_CF!AW18="","","n/a")</f>
        <v>n/a</v>
      </c>
      <c r="AX19" s="141" t="str">
        <f>IF(Cohort_CF!AX18="","","n/a")</f>
        <v>n/a</v>
      </c>
      <c r="AY19" s="141" t="str">
        <f>IF(Cohort_CF!AY18="","","n/a")</f>
        <v>n/a</v>
      </c>
      <c r="AZ19" s="141" t="str">
        <f>IF(Cohort_CF!AZ18="","","n/a")</f>
        <v>n/a</v>
      </c>
      <c r="BA19" s="141" t="str">
        <f>IF(Cohort_CF!BA18="","","n/a")</f>
        <v>n/a</v>
      </c>
      <c r="BB19" s="141" t="str">
        <f>IF(Cohort_CF!BB18="","","n/a")</f>
        <v>n/a</v>
      </c>
      <c r="BC19" s="141" t="str">
        <f>IF(Cohort_CF!BC18="","","n/a")</f>
        <v>n/a</v>
      </c>
      <c r="BD19" s="141" t="str">
        <f>IF(Cohort_CF!BD18="","","n/a")</f>
        <v>n/a</v>
      </c>
      <c r="BE19" s="141" t="str">
        <f>IF(Cohort_CF!BE18="","","n/a")</f>
        <v>n/a</v>
      </c>
      <c r="BF19" s="141" t="str">
        <f>IF(Cohort_CF!BF18="","","n/a")</f>
        <v/>
      </c>
      <c r="BG19" s="141" t="str">
        <f>IF(Cohort_CF!BG18="","","n/a")</f>
        <v/>
      </c>
      <c r="BH19" s="141" t="str">
        <f>IF(Cohort_CF!BH18="","","n/a")</f>
        <v/>
      </c>
      <c r="BI19" s="141" t="str">
        <f>IF(Cohort_CF!BI18="","","n/a")</f>
        <v/>
      </c>
      <c r="BJ19" s="141" t="str">
        <f>IF(Cohort_CF!BJ18="","","n/a")</f>
        <v/>
      </c>
      <c r="BK19" s="141" t="str">
        <f>IF(Cohort_CF!BK18="","","n/a")</f>
        <v/>
      </c>
      <c r="BL19" s="141" t="str">
        <f>IF(Cohort_CF!BL18="","","n/a")</f>
        <v/>
      </c>
    </row>
    <row r="20" spans="1:72" s="135" customFormat="1" hidden="1" x14ac:dyDescent="0.55000000000000004">
      <c r="A20" s="646"/>
      <c r="B20" s="135" t="s">
        <v>480</v>
      </c>
      <c r="F20" s="141" t="str">
        <f>IF(Cohort_CF!F19="","","n/a")</f>
        <v/>
      </c>
      <c r="G20" s="141" t="str">
        <f>IF(Cohort_CF!G19="","","n/a")</f>
        <v/>
      </c>
      <c r="H20" s="141" t="str">
        <f>IF(Cohort_CF!H19="","","n/a")</f>
        <v/>
      </c>
      <c r="I20" s="141" t="str">
        <f>IF(Cohort_CF!I19="","","n/a")</f>
        <v/>
      </c>
      <c r="J20" s="141" t="str">
        <f>IF(Cohort_CF!J19="","","n/a")</f>
        <v/>
      </c>
      <c r="K20" s="141" t="str">
        <f>IF(Cohort_CF!K19="","","n/a")</f>
        <v/>
      </c>
      <c r="L20" s="141" t="str">
        <f>IF(Cohort_CF!L19="","","n/a")</f>
        <v/>
      </c>
      <c r="M20" s="141" t="str">
        <f>IF(Cohort_CF!M19="","","n/a")</f>
        <v/>
      </c>
      <c r="N20" s="141" t="str">
        <f>IF(Cohort_CF!N19="","","n/a")</f>
        <v/>
      </c>
      <c r="O20" s="141" t="str">
        <f>IF(Cohort_CF!O19="","","n/a")</f>
        <v/>
      </c>
      <c r="P20" s="141" t="str">
        <f>IF(Cohort_CF!P19="","","n/a")</f>
        <v/>
      </c>
      <c r="Q20" s="141" t="str">
        <f>IF(Cohort_CF!Q19="","","n/a")</f>
        <v/>
      </c>
      <c r="R20" s="141" t="str">
        <f>IF(Cohort_CF!R19="","","n/a")</f>
        <v/>
      </c>
      <c r="S20" s="141" t="str">
        <f>IF(Cohort_CF!S19="","","n/a")</f>
        <v>n/a</v>
      </c>
      <c r="T20" s="141" t="str">
        <f>IF(Cohort_CF!T19="","","n/a")</f>
        <v>n/a</v>
      </c>
      <c r="U20" s="141" t="str">
        <f>IF(Cohort_CF!U19="","","n/a")</f>
        <v>n/a</v>
      </c>
      <c r="V20" s="141" t="str">
        <f>IF(Cohort_CF!V19="","","n/a")</f>
        <v>n/a</v>
      </c>
      <c r="W20" s="141" t="str">
        <f>IF(Cohort_CF!W19="","","n/a")</f>
        <v>n/a</v>
      </c>
      <c r="X20" s="141" t="str">
        <f>IF(Cohort_CF!X19="","","n/a")</f>
        <v>n/a</v>
      </c>
      <c r="Y20" s="141" t="str">
        <f>IF(Cohort_CF!Y19="","","n/a")</f>
        <v>n/a</v>
      </c>
      <c r="Z20" s="141" t="str">
        <f>IF(Cohort_CF!Z19="","","n/a")</f>
        <v>n/a</v>
      </c>
      <c r="AA20" s="141" t="str">
        <f>IF(Cohort_CF!AA19="","","n/a")</f>
        <v>n/a</v>
      </c>
      <c r="AB20" s="141" t="str">
        <f>IF(Cohort_CF!AB19="","","n/a")</f>
        <v>n/a</v>
      </c>
      <c r="AC20" s="141" t="str">
        <f>IF(Cohort_CF!AC19="","","n/a")</f>
        <v>n/a</v>
      </c>
      <c r="AD20" s="141" t="str">
        <f>IF(Cohort_CF!AD19="","","n/a")</f>
        <v>n/a</v>
      </c>
      <c r="AE20" s="141" t="str">
        <f>IF(Cohort_CF!AE19="","","n/a")</f>
        <v>n/a</v>
      </c>
      <c r="AF20" s="141" t="str">
        <f>IF(Cohort_CF!AF19="","","n/a")</f>
        <v>n/a</v>
      </c>
      <c r="AG20" s="141" t="str">
        <f>IF(Cohort_CF!AG19="","","n/a")</f>
        <v>n/a</v>
      </c>
      <c r="AH20" s="141" t="str">
        <f>IF(Cohort_CF!AH19="","","n/a")</f>
        <v>n/a</v>
      </c>
      <c r="AI20" s="141" t="str">
        <f>IF(Cohort_CF!AI19="","","n/a")</f>
        <v>n/a</v>
      </c>
      <c r="AJ20" s="141" t="str">
        <f>IF(Cohort_CF!AJ19="","","n/a")</f>
        <v>n/a</v>
      </c>
      <c r="AK20" s="141" t="str">
        <f>IF(Cohort_CF!AK19="","","n/a")</f>
        <v>n/a</v>
      </c>
      <c r="AL20" s="141" t="str">
        <f>IF(Cohort_CF!AL19="","","n/a")</f>
        <v>n/a</v>
      </c>
      <c r="AM20" s="141" t="str">
        <f>IF(Cohort_CF!AM19="","","n/a")</f>
        <v>n/a</v>
      </c>
      <c r="AN20" s="141" t="str">
        <f>IF(Cohort_CF!AN19="","","n/a")</f>
        <v>n/a</v>
      </c>
      <c r="AO20" s="141" t="str">
        <f>IF(Cohort_CF!AO19="","","n/a")</f>
        <v>n/a</v>
      </c>
      <c r="AP20" s="141" t="str">
        <f>IF(Cohort_CF!AP19="","","n/a")</f>
        <v>n/a</v>
      </c>
      <c r="AQ20" s="141" t="str">
        <f>IF(Cohort_CF!AQ19="","","n/a")</f>
        <v>n/a</v>
      </c>
      <c r="AR20" s="141" t="str">
        <f>IF(Cohort_CF!AR19="","","n/a")</f>
        <v>n/a</v>
      </c>
      <c r="AS20" s="141" t="str">
        <f>IF(Cohort_CF!AS19="","","n/a")</f>
        <v>n/a</v>
      </c>
      <c r="AT20" s="141" t="str">
        <f>IF(Cohort_CF!AT19="","","n/a")</f>
        <v>n/a</v>
      </c>
      <c r="AU20" s="141" t="str">
        <f>IF(Cohort_CF!AU19="","","n/a")</f>
        <v>n/a</v>
      </c>
      <c r="AV20" s="141" t="str">
        <f>IF(Cohort_CF!AV19="","","n/a")</f>
        <v>n/a</v>
      </c>
      <c r="AW20" s="141" t="str">
        <f>IF(Cohort_CF!AW19="","","n/a")</f>
        <v>n/a</v>
      </c>
      <c r="AX20" s="141" t="str">
        <f>IF(Cohort_CF!AX19="","","n/a")</f>
        <v>n/a</v>
      </c>
      <c r="AY20" s="141" t="str">
        <f>IF(Cohort_CF!AY19="","","n/a")</f>
        <v>n/a</v>
      </c>
      <c r="AZ20" s="141" t="str">
        <f>IF(Cohort_CF!AZ19="","","n/a")</f>
        <v>n/a</v>
      </c>
      <c r="BA20" s="141" t="str">
        <f>IF(Cohort_CF!BA19="","","n/a")</f>
        <v>n/a</v>
      </c>
      <c r="BB20" s="141" t="str">
        <f>IF(Cohort_CF!BB19="","","n/a")</f>
        <v>n/a</v>
      </c>
      <c r="BC20" s="141" t="str">
        <f>IF(Cohort_CF!BC19="","","n/a")</f>
        <v>n/a</v>
      </c>
      <c r="BD20" s="141" t="str">
        <f>IF(Cohort_CF!BD19="","","n/a")</f>
        <v>n/a</v>
      </c>
      <c r="BE20" s="141" t="str">
        <f>IF(Cohort_CF!BE19="","","n/a")</f>
        <v>n/a</v>
      </c>
      <c r="BF20" s="141" t="str">
        <f>IF(Cohort_CF!BF19="","","n/a")</f>
        <v>n/a</v>
      </c>
      <c r="BG20" s="141" t="str">
        <f>IF(Cohort_CF!BG19="","","n/a")</f>
        <v/>
      </c>
      <c r="BH20" s="141" t="str">
        <f>IF(Cohort_CF!BH19="","","n/a")</f>
        <v/>
      </c>
      <c r="BI20" s="141" t="str">
        <f>IF(Cohort_CF!BI19="","","n/a")</f>
        <v/>
      </c>
      <c r="BJ20" s="141" t="str">
        <f>IF(Cohort_CF!BJ19="","","n/a")</f>
        <v/>
      </c>
      <c r="BK20" s="141" t="str">
        <f>IF(Cohort_CF!BK19="","","n/a")</f>
        <v/>
      </c>
      <c r="BL20" s="141" t="str">
        <f>IF(Cohort_CF!BL19="","","n/a")</f>
        <v/>
      </c>
    </row>
    <row r="21" spans="1:72" s="135" customFormat="1" hidden="1" x14ac:dyDescent="0.55000000000000004">
      <c r="A21" s="646"/>
      <c r="B21" s="135" t="s">
        <v>481</v>
      </c>
      <c r="F21" s="141" t="str">
        <f>IF(Cohort_CF!F20="","","n/a")</f>
        <v/>
      </c>
      <c r="G21" s="141" t="str">
        <f>IF(Cohort_CF!G20="","","n/a")</f>
        <v/>
      </c>
      <c r="H21" s="141" t="str">
        <f>IF(Cohort_CF!H20="","","n/a")</f>
        <v/>
      </c>
      <c r="I21" s="141" t="str">
        <f>IF(Cohort_CF!I20="","","n/a")</f>
        <v/>
      </c>
      <c r="J21" s="141" t="str">
        <f>IF(Cohort_CF!J20="","","n/a")</f>
        <v/>
      </c>
      <c r="K21" s="141" t="str">
        <f>IF(Cohort_CF!K20="","","n/a")</f>
        <v/>
      </c>
      <c r="L21" s="141" t="str">
        <f>IF(Cohort_CF!L20="","","n/a")</f>
        <v/>
      </c>
      <c r="M21" s="141" t="str">
        <f>IF(Cohort_CF!M20="","","n/a")</f>
        <v/>
      </c>
      <c r="N21" s="141" t="str">
        <f>IF(Cohort_CF!N20="","","n/a")</f>
        <v/>
      </c>
      <c r="O21" s="141" t="str">
        <f>IF(Cohort_CF!O20="","","n/a")</f>
        <v/>
      </c>
      <c r="P21" s="141" t="str">
        <f>IF(Cohort_CF!P20="","","n/a")</f>
        <v/>
      </c>
      <c r="Q21" s="141" t="str">
        <f>IF(Cohort_CF!Q20="","","n/a")</f>
        <v/>
      </c>
      <c r="R21" s="141" t="str">
        <f>IF(Cohort_CF!R20="","","n/a")</f>
        <v/>
      </c>
      <c r="S21" s="141" t="str">
        <f>IF(Cohort_CF!S20="","","n/a")</f>
        <v/>
      </c>
      <c r="T21" s="141" t="str">
        <f>IF(Cohort_CF!T20="","","n/a")</f>
        <v>n/a</v>
      </c>
      <c r="U21" s="141" t="str">
        <f>IF(Cohort_CF!U20="","","n/a")</f>
        <v>n/a</v>
      </c>
      <c r="V21" s="141" t="str">
        <f>IF(Cohort_CF!V20="","","n/a")</f>
        <v>n/a</v>
      </c>
      <c r="W21" s="141" t="str">
        <f>IF(Cohort_CF!W20="","","n/a")</f>
        <v>n/a</v>
      </c>
      <c r="X21" s="141" t="str">
        <f>IF(Cohort_CF!X20="","","n/a")</f>
        <v>n/a</v>
      </c>
      <c r="Y21" s="141" t="str">
        <f>IF(Cohort_CF!Y20="","","n/a")</f>
        <v>n/a</v>
      </c>
      <c r="Z21" s="141" t="str">
        <f>IF(Cohort_CF!Z20="","","n/a")</f>
        <v>n/a</v>
      </c>
      <c r="AA21" s="141" t="str">
        <f>IF(Cohort_CF!AA20="","","n/a")</f>
        <v>n/a</v>
      </c>
      <c r="AB21" s="141" t="str">
        <f>IF(Cohort_CF!AB20="","","n/a")</f>
        <v>n/a</v>
      </c>
      <c r="AC21" s="141" t="str">
        <f>IF(Cohort_CF!AC20="","","n/a")</f>
        <v>n/a</v>
      </c>
      <c r="AD21" s="141" t="str">
        <f>IF(Cohort_CF!AD20="","","n/a")</f>
        <v>n/a</v>
      </c>
      <c r="AE21" s="141" t="str">
        <f>IF(Cohort_CF!AE20="","","n/a")</f>
        <v>n/a</v>
      </c>
      <c r="AF21" s="141" t="str">
        <f>IF(Cohort_CF!AF20="","","n/a")</f>
        <v>n/a</v>
      </c>
      <c r="AG21" s="141" t="str">
        <f>IF(Cohort_CF!AG20="","","n/a")</f>
        <v>n/a</v>
      </c>
      <c r="AH21" s="141" t="str">
        <f>IF(Cohort_CF!AH20="","","n/a")</f>
        <v>n/a</v>
      </c>
      <c r="AI21" s="141" t="str">
        <f>IF(Cohort_CF!AI20="","","n/a")</f>
        <v>n/a</v>
      </c>
      <c r="AJ21" s="141" t="str">
        <f>IF(Cohort_CF!AJ20="","","n/a")</f>
        <v>n/a</v>
      </c>
      <c r="AK21" s="141" t="str">
        <f>IF(Cohort_CF!AK20="","","n/a")</f>
        <v>n/a</v>
      </c>
      <c r="AL21" s="141" t="str">
        <f>IF(Cohort_CF!AL20="","","n/a")</f>
        <v>n/a</v>
      </c>
      <c r="AM21" s="141" t="str">
        <f>IF(Cohort_CF!AM20="","","n/a")</f>
        <v>n/a</v>
      </c>
      <c r="AN21" s="141" t="str">
        <f>IF(Cohort_CF!AN20="","","n/a")</f>
        <v>n/a</v>
      </c>
      <c r="AO21" s="141" t="str">
        <f>IF(Cohort_CF!AO20="","","n/a")</f>
        <v>n/a</v>
      </c>
      <c r="AP21" s="141" t="str">
        <f>IF(Cohort_CF!AP20="","","n/a")</f>
        <v>n/a</v>
      </c>
      <c r="AQ21" s="141" t="str">
        <f>IF(Cohort_CF!AQ20="","","n/a")</f>
        <v>n/a</v>
      </c>
      <c r="AR21" s="141" t="str">
        <f>IF(Cohort_CF!AR20="","","n/a")</f>
        <v>n/a</v>
      </c>
      <c r="AS21" s="141" t="str">
        <f>IF(Cohort_CF!AS20="","","n/a")</f>
        <v>n/a</v>
      </c>
      <c r="AT21" s="141" t="str">
        <f>IF(Cohort_CF!AT20="","","n/a")</f>
        <v>n/a</v>
      </c>
      <c r="AU21" s="141" t="str">
        <f>IF(Cohort_CF!AU20="","","n/a")</f>
        <v>n/a</v>
      </c>
      <c r="AV21" s="141" t="str">
        <f>IF(Cohort_CF!AV20="","","n/a")</f>
        <v>n/a</v>
      </c>
      <c r="AW21" s="141" t="str">
        <f>IF(Cohort_CF!AW20="","","n/a")</f>
        <v>n/a</v>
      </c>
      <c r="AX21" s="141" t="str">
        <f>IF(Cohort_CF!AX20="","","n/a")</f>
        <v>n/a</v>
      </c>
      <c r="AY21" s="141" t="str">
        <f>IF(Cohort_CF!AY20="","","n/a")</f>
        <v>n/a</v>
      </c>
      <c r="AZ21" s="141" t="str">
        <f>IF(Cohort_CF!AZ20="","","n/a")</f>
        <v>n/a</v>
      </c>
      <c r="BA21" s="141" t="str">
        <f>IF(Cohort_CF!BA20="","","n/a")</f>
        <v>n/a</v>
      </c>
      <c r="BB21" s="141" t="str">
        <f>IF(Cohort_CF!BB20="","","n/a")</f>
        <v>n/a</v>
      </c>
      <c r="BC21" s="141" t="str">
        <f>IF(Cohort_CF!BC20="","","n/a")</f>
        <v>n/a</v>
      </c>
      <c r="BD21" s="141" t="str">
        <f>IF(Cohort_CF!BD20="","","n/a")</f>
        <v>n/a</v>
      </c>
      <c r="BE21" s="141" t="str">
        <f>IF(Cohort_CF!BE20="","","n/a")</f>
        <v>n/a</v>
      </c>
      <c r="BF21" s="141" t="str">
        <f>IF(Cohort_CF!BF20="","","n/a")</f>
        <v>n/a</v>
      </c>
      <c r="BG21" s="141" t="str">
        <f>IF(Cohort_CF!BG20="","","n/a")</f>
        <v>n/a</v>
      </c>
      <c r="BH21" s="141" t="str">
        <f>IF(Cohort_CF!BH20="","","n/a")</f>
        <v/>
      </c>
      <c r="BI21" s="141" t="str">
        <f>IF(Cohort_CF!BI20="","","n/a")</f>
        <v/>
      </c>
      <c r="BJ21" s="141" t="str">
        <f>IF(Cohort_CF!BJ20="","","n/a")</f>
        <v/>
      </c>
      <c r="BK21" s="141" t="str">
        <f>IF(Cohort_CF!BK20="","","n/a")</f>
        <v/>
      </c>
      <c r="BL21" s="141" t="str">
        <f>IF(Cohort_CF!BL20="","","n/a")</f>
        <v/>
      </c>
    </row>
    <row r="22" spans="1:72" s="135" customFormat="1" hidden="1" x14ac:dyDescent="0.55000000000000004">
      <c r="A22" s="646"/>
      <c r="B22" s="135" t="s">
        <v>482</v>
      </c>
      <c r="F22" s="141" t="str">
        <f>IF(Cohort_CF!F21="","","n/a")</f>
        <v/>
      </c>
      <c r="G22" s="141" t="str">
        <f>IF(Cohort_CF!G21="","","n/a")</f>
        <v/>
      </c>
      <c r="H22" s="141" t="str">
        <f>IF(Cohort_CF!H21="","","n/a")</f>
        <v/>
      </c>
      <c r="I22" s="141" t="str">
        <f>IF(Cohort_CF!I21="","","n/a")</f>
        <v/>
      </c>
      <c r="J22" s="141" t="str">
        <f>IF(Cohort_CF!J21="","","n/a")</f>
        <v/>
      </c>
      <c r="K22" s="141" t="str">
        <f>IF(Cohort_CF!K21="","","n/a")</f>
        <v/>
      </c>
      <c r="L22" s="141" t="str">
        <f>IF(Cohort_CF!L21="","","n/a")</f>
        <v/>
      </c>
      <c r="M22" s="141" t="str">
        <f>IF(Cohort_CF!M21="","","n/a")</f>
        <v/>
      </c>
      <c r="N22" s="141" t="str">
        <f>IF(Cohort_CF!N21="","","n/a")</f>
        <v/>
      </c>
      <c r="O22" s="141" t="str">
        <f>IF(Cohort_CF!O21="","","n/a")</f>
        <v/>
      </c>
      <c r="P22" s="141" t="str">
        <f>IF(Cohort_CF!P21="","","n/a")</f>
        <v/>
      </c>
      <c r="Q22" s="141" t="str">
        <f>IF(Cohort_CF!Q21="","","n/a")</f>
        <v/>
      </c>
      <c r="R22" s="141" t="str">
        <f>IF(Cohort_CF!R21="","","n/a")</f>
        <v/>
      </c>
      <c r="S22" s="141" t="str">
        <f>IF(Cohort_CF!S21="","","n/a")</f>
        <v/>
      </c>
      <c r="T22" s="141" t="str">
        <f>IF(Cohort_CF!T21="","","n/a")</f>
        <v/>
      </c>
      <c r="U22" s="141" t="str">
        <f>IF(Cohort_CF!U21="","","n/a")</f>
        <v>n/a</v>
      </c>
      <c r="V22" s="141" t="str">
        <f>IF(Cohort_CF!V21="","","n/a")</f>
        <v>n/a</v>
      </c>
      <c r="W22" s="141" t="str">
        <f>IF(Cohort_CF!W21="","","n/a")</f>
        <v>n/a</v>
      </c>
      <c r="X22" s="141" t="str">
        <f>IF(Cohort_CF!X21="","","n/a")</f>
        <v>n/a</v>
      </c>
      <c r="Y22" s="141" t="str">
        <f>IF(Cohort_CF!Y21="","","n/a")</f>
        <v>n/a</v>
      </c>
      <c r="Z22" s="141" t="str">
        <f>IF(Cohort_CF!Z21="","","n/a")</f>
        <v>n/a</v>
      </c>
      <c r="AA22" s="141" t="str">
        <f>IF(Cohort_CF!AA21="","","n/a")</f>
        <v>n/a</v>
      </c>
      <c r="AB22" s="141" t="str">
        <f>IF(Cohort_CF!AB21="","","n/a")</f>
        <v>n/a</v>
      </c>
      <c r="AC22" s="141" t="str">
        <f>IF(Cohort_CF!AC21="","","n/a")</f>
        <v>n/a</v>
      </c>
      <c r="AD22" s="141" t="str">
        <f>IF(Cohort_CF!AD21="","","n/a")</f>
        <v>n/a</v>
      </c>
      <c r="AE22" s="141" t="str">
        <f>IF(Cohort_CF!AE21="","","n/a")</f>
        <v>n/a</v>
      </c>
      <c r="AF22" s="141" t="str">
        <f>IF(Cohort_CF!AF21="","","n/a")</f>
        <v>n/a</v>
      </c>
      <c r="AG22" s="141" t="str">
        <f>IF(Cohort_CF!AG21="","","n/a")</f>
        <v>n/a</v>
      </c>
      <c r="AH22" s="141" t="str">
        <f>IF(Cohort_CF!AH21="","","n/a")</f>
        <v>n/a</v>
      </c>
      <c r="AI22" s="141" t="str">
        <f>IF(Cohort_CF!AI21="","","n/a")</f>
        <v>n/a</v>
      </c>
      <c r="AJ22" s="141" t="str">
        <f>IF(Cohort_CF!AJ21="","","n/a")</f>
        <v>n/a</v>
      </c>
      <c r="AK22" s="141" t="str">
        <f>IF(Cohort_CF!AK21="","","n/a")</f>
        <v>n/a</v>
      </c>
      <c r="AL22" s="141" t="str">
        <f>IF(Cohort_CF!AL21="","","n/a")</f>
        <v>n/a</v>
      </c>
      <c r="AM22" s="141" t="str">
        <f>IF(Cohort_CF!AM21="","","n/a")</f>
        <v>n/a</v>
      </c>
      <c r="AN22" s="141" t="str">
        <f>IF(Cohort_CF!AN21="","","n/a")</f>
        <v>n/a</v>
      </c>
      <c r="AO22" s="141" t="str">
        <f>IF(Cohort_CF!AO21="","","n/a")</f>
        <v>n/a</v>
      </c>
      <c r="AP22" s="141" t="str">
        <f>IF(Cohort_CF!AP21="","","n/a")</f>
        <v>n/a</v>
      </c>
      <c r="AQ22" s="141" t="str">
        <f>IF(Cohort_CF!AQ21="","","n/a")</f>
        <v>n/a</v>
      </c>
      <c r="AR22" s="141" t="str">
        <f>IF(Cohort_CF!AR21="","","n/a")</f>
        <v>n/a</v>
      </c>
      <c r="AS22" s="141" t="str">
        <f>IF(Cohort_CF!AS21="","","n/a")</f>
        <v>n/a</v>
      </c>
      <c r="AT22" s="141" t="str">
        <f>IF(Cohort_CF!AT21="","","n/a")</f>
        <v>n/a</v>
      </c>
      <c r="AU22" s="141" t="str">
        <f>IF(Cohort_CF!AU21="","","n/a")</f>
        <v>n/a</v>
      </c>
      <c r="AV22" s="141" t="str">
        <f>IF(Cohort_CF!AV21="","","n/a")</f>
        <v>n/a</v>
      </c>
      <c r="AW22" s="141" t="str">
        <f>IF(Cohort_CF!AW21="","","n/a")</f>
        <v>n/a</v>
      </c>
      <c r="AX22" s="141" t="str">
        <f>IF(Cohort_CF!AX21="","","n/a")</f>
        <v>n/a</v>
      </c>
      <c r="AY22" s="141" t="str">
        <f>IF(Cohort_CF!AY21="","","n/a")</f>
        <v>n/a</v>
      </c>
      <c r="AZ22" s="141" t="str">
        <f>IF(Cohort_CF!AZ21="","","n/a")</f>
        <v>n/a</v>
      </c>
      <c r="BA22" s="141" t="str">
        <f>IF(Cohort_CF!BA21="","","n/a")</f>
        <v>n/a</v>
      </c>
      <c r="BB22" s="141" t="str">
        <f>IF(Cohort_CF!BB21="","","n/a")</f>
        <v>n/a</v>
      </c>
      <c r="BC22" s="141" t="str">
        <f>IF(Cohort_CF!BC21="","","n/a")</f>
        <v>n/a</v>
      </c>
      <c r="BD22" s="141" t="str">
        <f>IF(Cohort_CF!BD21="","","n/a")</f>
        <v>n/a</v>
      </c>
      <c r="BE22" s="141" t="str">
        <f>IF(Cohort_CF!BE21="","","n/a")</f>
        <v>n/a</v>
      </c>
      <c r="BF22" s="141" t="str">
        <f>IF(Cohort_CF!BF21="","","n/a")</f>
        <v>n/a</v>
      </c>
      <c r="BG22" s="141" t="str">
        <f>IF(Cohort_CF!BG21="","","n/a")</f>
        <v>n/a</v>
      </c>
      <c r="BH22" s="141" t="str">
        <f>IF(Cohort_CF!BH21="","","n/a")</f>
        <v>n/a</v>
      </c>
      <c r="BI22" s="141" t="str">
        <f>IF(Cohort_CF!BI21="","","n/a")</f>
        <v/>
      </c>
      <c r="BJ22" s="141" t="str">
        <f>IF(Cohort_CF!BJ21="","","n/a")</f>
        <v/>
      </c>
      <c r="BK22" s="141" t="str">
        <f>IF(Cohort_CF!BK21="","","n/a")</f>
        <v/>
      </c>
      <c r="BL22" s="141" t="str">
        <f>IF(Cohort_CF!BL21="","","n/a")</f>
        <v/>
      </c>
    </row>
    <row r="23" spans="1:72" s="135" customFormat="1" hidden="1" x14ac:dyDescent="0.55000000000000004">
      <c r="A23" s="646"/>
      <c r="B23" s="135" t="s">
        <v>483</v>
      </c>
      <c r="F23" s="141" t="str">
        <f>IF(Cohort_CF!F22="","","n/a")</f>
        <v/>
      </c>
      <c r="G23" s="141" t="str">
        <f>IF(Cohort_CF!G22="","","n/a")</f>
        <v/>
      </c>
      <c r="H23" s="141" t="str">
        <f>IF(Cohort_CF!H22="","","n/a")</f>
        <v/>
      </c>
      <c r="I23" s="141" t="str">
        <f>IF(Cohort_CF!I22="","","n/a")</f>
        <v/>
      </c>
      <c r="J23" s="141" t="str">
        <f>IF(Cohort_CF!J22="","","n/a")</f>
        <v/>
      </c>
      <c r="K23" s="141" t="str">
        <f>IF(Cohort_CF!K22="","","n/a")</f>
        <v/>
      </c>
      <c r="L23" s="141" t="str">
        <f>IF(Cohort_CF!L22="","","n/a")</f>
        <v/>
      </c>
      <c r="M23" s="141" t="str">
        <f>IF(Cohort_CF!M22="","","n/a")</f>
        <v/>
      </c>
      <c r="N23" s="141" t="str">
        <f>IF(Cohort_CF!N22="","","n/a")</f>
        <v/>
      </c>
      <c r="O23" s="141" t="str">
        <f>IF(Cohort_CF!O22="","","n/a")</f>
        <v/>
      </c>
      <c r="P23" s="141" t="str">
        <f>IF(Cohort_CF!P22="","","n/a")</f>
        <v/>
      </c>
      <c r="Q23" s="141" t="str">
        <f>IF(Cohort_CF!Q22="","","n/a")</f>
        <v/>
      </c>
      <c r="R23" s="141" t="str">
        <f>IF(Cohort_CF!R22="","","n/a")</f>
        <v/>
      </c>
      <c r="S23" s="141" t="str">
        <f>IF(Cohort_CF!S22="","","n/a")</f>
        <v/>
      </c>
      <c r="T23" s="141" t="str">
        <f>IF(Cohort_CF!T22="","","n/a")</f>
        <v/>
      </c>
      <c r="U23" s="141" t="str">
        <f>IF(Cohort_CF!U22="","","n/a")</f>
        <v/>
      </c>
      <c r="V23" s="141" t="str">
        <f>IF(Cohort_CF!V22="","","n/a")</f>
        <v>n/a</v>
      </c>
      <c r="W23" s="141" t="str">
        <f>IF(Cohort_CF!W22="","","n/a")</f>
        <v>n/a</v>
      </c>
      <c r="X23" s="141" t="str">
        <f>IF(Cohort_CF!X22="","","n/a")</f>
        <v>n/a</v>
      </c>
      <c r="Y23" s="141" t="str">
        <f>IF(Cohort_CF!Y22="","","n/a")</f>
        <v>n/a</v>
      </c>
      <c r="Z23" s="141" t="str">
        <f>IF(Cohort_CF!Z22="","","n/a")</f>
        <v>n/a</v>
      </c>
      <c r="AA23" s="141" t="str">
        <f>IF(Cohort_CF!AA22="","","n/a")</f>
        <v>n/a</v>
      </c>
      <c r="AB23" s="141" t="str">
        <f>IF(Cohort_CF!AB22="","","n/a")</f>
        <v>n/a</v>
      </c>
      <c r="AC23" s="141" t="str">
        <f>IF(Cohort_CF!AC22="","","n/a")</f>
        <v>n/a</v>
      </c>
      <c r="AD23" s="141" t="str">
        <f>IF(Cohort_CF!AD22="","","n/a")</f>
        <v>n/a</v>
      </c>
      <c r="AE23" s="141" t="str">
        <f>IF(Cohort_CF!AE22="","","n/a")</f>
        <v>n/a</v>
      </c>
      <c r="AF23" s="141" t="str">
        <f>IF(Cohort_CF!AF22="","","n/a")</f>
        <v>n/a</v>
      </c>
      <c r="AG23" s="141" t="str">
        <f>IF(Cohort_CF!AG22="","","n/a")</f>
        <v>n/a</v>
      </c>
      <c r="AH23" s="141" t="str">
        <f>IF(Cohort_CF!AH22="","","n/a")</f>
        <v>n/a</v>
      </c>
      <c r="AI23" s="141" t="str">
        <f>IF(Cohort_CF!AI22="","","n/a")</f>
        <v>n/a</v>
      </c>
      <c r="AJ23" s="141" t="str">
        <f>IF(Cohort_CF!AJ22="","","n/a")</f>
        <v>n/a</v>
      </c>
      <c r="AK23" s="141" t="str">
        <f>IF(Cohort_CF!AK22="","","n/a")</f>
        <v>n/a</v>
      </c>
      <c r="AL23" s="141" t="str">
        <f>IF(Cohort_CF!AL22="","","n/a")</f>
        <v>n/a</v>
      </c>
      <c r="AM23" s="141" t="str">
        <f>IF(Cohort_CF!AM22="","","n/a")</f>
        <v>n/a</v>
      </c>
      <c r="AN23" s="141" t="str">
        <f>IF(Cohort_CF!AN22="","","n/a")</f>
        <v>n/a</v>
      </c>
      <c r="AO23" s="141" t="str">
        <f>IF(Cohort_CF!AO22="","","n/a")</f>
        <v>n/a</v>
      </c>
      <c r="AP23" s="141" t="str">
        <f>IF(Cohort_CF!AP22="","","n/a")</f>
        <v>n/a</v>
      </c>
      <c r="AQ23" s="141" t="str">
        <f>IF(Cohort_CF!AQ22="","","n/a")</f>
        <v>n/a</v>
      </c>
      <c r="AR23" s="141" t="str">
        <f>IF(Cohort_CF!AR22="","","n/a")</f>
        <v>n/a</v>
      </c>
      <c r="AS23" s="141" t="str">
        <f>IF(Cohort_CF!AS22="","","n/a")</f>
        <v>n/a</v>
      </c>
      <c r="AT23" s="141" t="str">
        <f>IF(Cohort_CF!AT22="","","n/a")</f>
        <v>n/a</v>
      </c>
      <c r="AU23" s="141" t="str">
        <f>IF(Cohort_CF!AU22="","","n/a")</f>
        <v>n/a</v>
      </c>
      <c r="AV23" s="141" t="str">
        <f>IF(Cohort_CF!AV22="","","n/a")</f>
        <v>n/a</v>
      </c>
      <c r="AW23" s="141" t="str">
        <f>IF(Cohort_CF!AW22="","","n/a")</f>
        <v>n/a</v>
      </c>
      <c r="AX23" s="141" t="str">
        <f>IF(Cohort_CF!AX22="","","n/a")</f>
        <v>n/a</v>
      </c>
      <c r="AY23" s="141" t="str">
        <f>IF(Cohort_CF!AY22="","","n/a")</f>
        <v>n/a</v>
      </c>
      <c r="AZ23" s="141" t="str">
        <f>IF(Cohort_CF!AZ22="","","n/a")</f>
        <v>n/a</v>
      </c>
      <c r="BA23" s="141" t="str">
        <f>IF(Cohort_CF!BA22="","","n/a")</f>
        <v>n/a</v>
      </c>
      <c r="BB23" s="141" t="str">
        <f>IF(Cohort_CF!BB22="","","n/a")</f>
        <v>n/a</v>
      </c>
      <c r="BC23" s="141" t="str">
        <f>IF(Cohort_CF!BC22="","","n/a")</f>
        <v>n/a</v>
      </c>
      <c r="BD23" s="141" t="str">
        <f>IF(Cohort_CF!BD22="","","n/a")</f>
        <v>n/a</v>
      </c>
      <c r="BE23" s="141" t="str">
        <f>IF(Cohort_CF!BE22="","","n/a")</f>
        <v>n/a</v>
      </c>
      <c r="BF23" s="141" t="str">
        <f>IF(Cohort_CF!BF22="","","n/a")</f>
        <v>n/a</v>
      </c>
      <c r="BG23" s="141" t="str">
        <f>IF(Cohort_CF!BG22="","","n/a")</f>
        <v>n/a</v>
      </c>
      <c r="BH23" s="141" t="str">
        <f>IF(Cohort_CF!BH22="","","n/a")</f>
        <v>n/a</v>
      </c>
      <c r="BI23" s="141" t="str">
        <f>IF(Cohort_CF!BI22="","","n/a")</f>
        <v>n/a</v>
      </c>
      <c r="BJ23" s="141" t="str">
        <f>IF(Cohort_CF!BJ22="","","n/a")</f>
        <v/>
      </c>
      <c r="BK23" s="141" t="str">
        <f>IF(Cohort_CF!BK22="","","n/a")</f>
        <v/>
      </c>
      <c r="BL23" s="141" t="str">
        <f>IF(Cohort_CF!BL22="","","n/a")</f>
        <v/>
      </c>
    </row>
    <row r="24" spans="1:72" s="135" customFormat="1" hidden="1" x14ac:dyDescent="0.55000000000000004">
      <c r="A24" s="646"/>
      <c r="B24" s="135" t="s">
        <v>484</v>
      </c>
      <c r="F24" s="141" t="str">
        <f>IF(Cohort_CF!F23="","","n/a")</f>
        <v/>
      </c>
      <c r="G24" s="141" t="str">
        <f>IF(Cohort_CF!G23="","","n/a")</f>
        <v/>
      </c>
      <c r="H24" s="141" t="str">
        <f>IF(Cohort_CF!H23="","","n/a")</f>
        <v/>
      </c>
      <c r="I24" s="141" t="str">
        <f>IF(Cohort_CF!I23="","","n/a")</f>
        <v/>
      </c>
      <c r="J24" s="141" t="str">
        <f>IF(Cohort_CF!J23="","","n/a")</f>
        <v/>
      </c>
      <c r="K24" s="141" t="str">
        <f>IF(Cohort_CF!K23="","","n/a")</f>
        <v/>
      </c>
      <c r="L24" s="141" t="str">
        <f>IF(Cohort_CF!L23="","","n/a")</f>
        <v/>
      </c>
      <c r="M24" s="141" t="str">
        <f>IF(Cohort_CF!M23="","","n/a")</f>
        <v/>
      </c>
      <c r="N24" s="141" t="str">
        <f>IF(Cohort_CF!N23="","","n/a")</f>
        <v/>
      </c>
      <c r="O24" s="141" t="str">
        <f>IF(Cohort_CF!O23="","","n/a")</f>
        <v/>
      </c>
      <c r="P24" s="141" t="str">
        <f>IF(Cohort_CF!P23="","","n/a")</f>
        <v/>
      </c>
      <c r="Q24" s="141" t="str">
        <f>IF(Cohort_CF!Q23="","","n/a")</f>
        <v/>
      </c>
      <c r="R24" s="141" t="str">
        <f>IF(Cohort_CF!R23="","","n/a")</f>
        <v/>
      </c>
      <c r="S24" s="141" t="str">
        <f>IF(Cohort_CF!S23="","","n/a")</f>
        <v/>
      </c>
      <c r="T24" s="141" t="str">
        <f>IF(Cohort_CF!T23="","","n/a")</f>
        <v/>
      </c>
      <c r="U24" s="141" t="str">
        <f>IF(Cohort_CF!U23="","","n/a")</f>
        <v/>
      </c>
      <c r="V24" s="141" t="str">
        <f>IF(Cohort_CF!V23="","","n/a")</f>
        <v/>
      </c>
      <c r="W24" s="141" t="str">
        <f>IF(Cohort_CF!W23="","","n/a")</f>
        <v>n/a</v>
      </c>
      <c r="X24" s="141" t="str">
        <f>IF(Cohort_CF!X23="","","n/a")</f>
        <v>n/a</v>
      </c>
      <c r="Y24" s="141" t="str">
        <f>IF(Cohort_CF!Y23="","","n/a")</f>
        <v>n/a</v>
      </c>
      <c r="Z24" s="141" t="str">
        <f>IF(Cohort_CF!Z23="","","n/a")</f>
        <v>n/a</v>
      </c>
      <c r="AA24" s="141" t="str">
        <f>IF(Cohort_CF!AA23="","","n/a")</f>
        <v>n/a</v>
      </c>
      <c r="AB24" s="141" t="str">
        <f>IF(Cohort_CF!AB23="","","n/a")</f>
        <v>n/a</v>
      </c>
      <c r="AC24" s="141" t="str">
        <f>IF(Cohort_CF!AC23="","","n/a")</f>
        <v>n/a</v>
      </c>
      <c r="AD24" s="141" t="str">
        <f>IF(Cohort_CF!AD23="","","n/a")</f>
        <v>n/a</v>
      </c>
      <c r="AE24" s="141" t="str">
        <f>IF(Cohort_CF!AE23="","","n/a")</f>
        <v>n/a</v>
      </c>
      <c r="AF24" s="141" t="str">
        <f>IF(Cohort_CF!AF23="","","n/a")</f>
        <v>n/a</v>
      </c>
      <c r="AG24" s="141" t="str">
        <f>IF(Cohort_CF!AG23="","","n/a")</f>
        <v>n/a</v>
      </c>
      <c r="AH24" s="141" t="str">
        <f>IF(Cohort_CF!AH23="","","n/a")</f>
        <v>n/a</v>
      </c>
      <c r="AI24" s="141" t="str">
        <f>IF(Cohort_CF!AI23="","","n/a")</f>
        <v>n/a</v>
      </c>
      <c r="AJ24" s="141" t="str">
        <f>IF(Cohort_CF!AJ23="","","n/a")</f>
        <v>n/a</v>
      </c>
      <c r="AK24" s="141" t="str">
        <f>IF(Cohort_CF!AK23="","","n/a")</f>
        <v>n/a</v>
      </c>
      <c r="AL24" s="141" t="str">
        <f>IF(Cohort_CF!AL23="","","n/a")</f>
        <v>n/a</v>
      </c>
      <c r="AM24" s="141" t="str">
        <f>IF(Cohort_CF!AM23="","","n/a")</f>
        <v>n/a</v>
      </c>
      <c r="AN24" s="141" t="str">
        <f>IF(Cohort_CF!AN23="","","n/a")</f>
        <v>n/a</v>
      </c>
      <c r="AO24" s="141" t="str">
        <f>IF(Cohort_CF!AO23="","","n/a")</f>
        <v>n/a</v>
      </c>
      <c r="AP24" s="141" t="str">
        <f>IF(Cohort_CF!AP23="","","n/a")</f>
        <v>n/a</v>
      </c>
      <c r="AQ24" s="141" t="str">
        <f>IF(Cohort_CF!AQ23="","","n/a")</f>
        <v>n/a</v>
      </c>
      <c r="AR24" s="141" t="str">
        <f>IF(Cohort_CF!AR23="","","n/a")</f>
        <v>n/a</v>
      </c>
      <c r="AS24" s="141" t="str">
        <f>IF(Cohort_CF!AS23="","","n/a")</f>
        <v>n/a</v>
      </c>
      <c r="AT24" s="141" t="str">
        <f>IF(Cohort_CF!AT23="","","n/a")</f>
        <v>n/a</v>
      </c>
      <c r="AU24" s="141" t="str">
        <f>IF(Cohort_CF!AU23="","","n/a")</f>
        <v>n/a</v>
      </c>
      <c r="AV24" s="141" t="str">
        <f>IF(Cohort_CF!AV23="","","n/a")</f>
        <v>n/a</v>
      </c>
      <c r="AW24" s="141" t="str">
        <f>IF(Cohort_CF!AW23="","","n/a")</f>
        <v>n/a</v>
      </c>
      <c r="AX24" s="141" t="str">
        <f>IF(Cohort_CF!AX23="","","n/a")</f>
        <v>n/a</v>
      </c>
      <c r="AY24" s="141" t="str">
        <f>IF(Cohort_CF!AY23="","","n/a")</f>
        <v>n/a</v>
      </c>
      <c r="AZ24" s="141" t="str">
        <f>IF(Cohort_CF!AZ23="","","n/a")</f>
        <v>n/a</v>
      </c>
      <c r="BA24" s="141" t="str">
        <f>IF(Cohort_CF!BA23="","","n/a")</f>
        <v>n/a</v>
      </c>
      <c r="BB24" s="141" t="str">
        <f>IF(Cohort_CF!BB23="","","n/a")</f>
        <v>n/a</v>
      </c>
      <c r="BC24" s="141" t="str">
        <f>IF(Cohort_CF!BC23="","","n/a")</f>
        <v>n/a</v>
      </c>
      <c r="BD24" s="141" t="str">
        <f>IF(Cohort_CF!BD23="","","n/a")</f>
        <v>n/a</v>
      </c>
      <c r="BE24" s="141" t="str">
        <f>IF(Cohort_CF!BE23="","","n/a")</f>
        <v>n/a</v>
      </c>
      <c r="BF24" s="141" t="str">
        <f>IF(Cohort_CF!BF23="","","n/a")</f>
        <v>n/a</v>
      </c>
      <c r="BG24" s="141" t="str">
        <f>IF(Cohort_CF!BG23="","","n/a")</f>
        <v>n/a</v>
      </c>
      <c r="BH24" s="141" t="str">
        <f>IF(Cohort_CF!BH23="","","n/a")</f>
        <v>n/a</v>
      </c>
      <c r="BI24" s="141" t="str">
        <f>IF(Cohort_CF!BI23="","","n/a")</f>
        <v>n/a</v>
      </c>
      <c r="BJ24" s="141" t="str">
        <f>IF(Cohort_CF!BJ23="","","n/a")</f>
        <v>n/a</v>
      </c>
      <c r="BK24" s="141" t="str">
        <f>IF(Cohort_CF!BK23="","","n/a")</f>
        <v/>
      </c>
      <c r="BL24" s="141" t="str">
        <f>IF(Cohort_CF!BL23="","","n/a")</f>
        <v/>
      </c>
    </row>
    <row r="25" spans="1:72" s="135" customFormat="1" hidden="1" x14ac:dyDescent="0.55000000000000004">
      <c r="A25" s="646"/>
      <c r="B25" s="135" t="s">
        <v>485</v>
      </c>
      <c r="F25" s="141" t="str">
        <f>IF(Cohort_CF!F24="","","n/a")</f>
        <v/>
      </c>
      <c r="G25" s="141" t="str">
        <f>IF(Cohort_CF!G24="","","n/a")</f>
        <v/>
      </c>
      <c r="H25" s="141" t="str">
        <f>IF(Cohort_CF!H24="","","n/a")</f>
        <v/>
      </c>
      <c r="I25" s="141" t="str">
        <f>IF(Cohort_CF!I24="","","n/a")</f>
        <v/>
      </c>
      <c r="J25" s="141" t="str">
        <f>IF(Cohort_CF!J24="","","n/a")</f>
        <v/>
      </c>
      <c r="K25" s="141" t="str">
        <f>IF(Cohort_CF!K24="","","n/a")</f>
        <v/>
      </c>
      <c r="L25" s="141" t="str">
        <f>IF(Cohort_CF!L24="","","n/a")</f>
        <v/>
      </c>
      <c r="M25" s="141" t="str">
        <f>IF(Cohort_CF!M24="","","n/a")</f>
        <v/>
      </c>
      <c r="N25" s="141" t="str">
        <f>IF(Cohort_CF!N24="","","n/a")</f>
        <v/>
      </c>
      <c r="O25" s="141" t="str">
        <f>IF(Cohort_CF!O24="","","n/a")</f>
        <v/>
      </c>
      <c r="P25" s="141" t="str">
        <f>IF(Cohort_CF!P24="","","n/a")</f>
        <v/>
      </c>
      <c r="Q25" s="141" t="str">
        <f>IF(Cohort_CF!Q24="","","n/a")</f>
        <v/>
      </c>
      <c r="R25" s="141" t="str">
        <f>IF(Cohort_CF!R24="","","n/a")</f>
        <v/>
      </c>
      <c r="S25" s="141" t="str">
        <f>IF(Cohort_CF!S24="","","n/a")</f>
        <v/>
      </c>
      <c r="T25" s="141" t="str">
        <f>IF(Cohort_CF!T24="","","n/a")</f>
        <v/>
      </c>
      <c r="U25" s="141" t="str">
        <f>IF(Cohort_CF!U24="","","n/a")</f>
        <v/>
      </c>
      <c r="V25" s="141" t="str">
        <f>IF(Cohort_CF!V24="","","n/a")</f>
        <v/>
      </c>
      <c r="W25" s="141" t="str">
        <f>IF(Cohort_CF!W24="","","n/a")</f>
        <v/>
      </c>
      <c r="X25" s="141" t="str">
        <f>IF(Cohort_CF!X24="","","n/a")</f>
        <v>n/a</v>
      </c>
      <c r="Y25" s="141" t="str">
        <f>IF(Cohort_CF!Y24="","","n/a")</f>
        <v>n/a</v>
      </c>
      <c r="Z25" s="141" t="str">
        <f>IF(Cohort_CF!Z24="","","n/a")</f>
        <v>n/a</v>
      </c>
      <c r="AA25" s="141" t="str">
        <f>IF(Cohort_CF!AA24="","","n/a")</f>
        <v>n/a</v>
      </c>
      <c r="AB25" s="141" t="str">
        <f>IF(Cohort_CF!AB24="","","n/a")</f>
        <v>n/a</v>
      </c>
      <c r="AC25" s="141" t="str">
        <f>IF(Cohort_CF!AC24="","","n/a")</f>
        <v>n/a</v>
      </c>
      <c r="AD25" s="141" t="str">
        <f>IF(Cohort_CF!AD24="","","n/a")</f>
        <v>n/a</v>
      </c>
      <c r="AE25" s="141" t="str">
        <f>IF(Cohort_CF!AE24="","","n/a")</f>
        <v>n/a</v>
      </c>
      <c r="AF25" s="141" t="str">
        <f>IF(Cohort_CF!AF24="","","n/a")</f>
        <v>n/a</v>
      </c>
      <c r="AG25" s="141" t="str">
        <f>IF(Cohort_CF!AG24="","","n/a")</f>
        <v>n/a</v>
      </c>
      <c r="AH25" s="141" t="str">
        <f>IF(Cohort_CF!AH24="","","n/a")</f>
        <v>n/a</v>
      </c>
      <c r="AI25" s="141" t="str">
        <f>IF(Cohort_CF!AI24="","","n/a")</f>
        <v>n/a</v>
      </c>
      <c r="AJ25" s="141" t="str">
        <f>IF(Cohort_CF!AJ24="","","n/a")</f>
        <v>n/a</v>
      </c>
      <c r="AK25" s="141" t="str">
        <f>IF(Cohort_CF!AK24="","","n/a")</f>
        <v>n/a</v>
      </c>
      <c r="AL25" s="141" t="str">
        <f>IF(Cohort_CF!AL24="","","n/a")</f>
        <v>n/a</v>
      </c>
      <c r="AM25" s="141" t="str">
        <f>IF(Cohort_CF!AM24="","","n/a")</f>
        <v>n/a</v>
      </c>
      <c r="AN25" s="141" t="str">
        <f>IF(Cohort_CF!AN24="","","n/a")</f>
        <v>n/a</v>
      </c>
      <c r="AO25" s="141" t="str">
        <f>IF(Cohort_CF!AO24="","","n/a")</f>
        <v>n/a</v>
      </c>
      <c r="AP25" s="141" t="str">
        <f>IF(Cohort_CF!AP24="","","n/a")</f>
        <v>n/a</v>
      </c>
      <c r="AQ25" s="141" t="str">
        <f>IF(Cohort_CF!AQ24="","","n/a")</f>
        <v>n/a</v>
      </c>
      <c r="AR25" s="141" t="str">
        <f>IF(Cohort_CF!AR24="","","n/a")</f>
        <v>n/a</v>
      </c>
      <c r="AS25" s="141" t="str">
        <f>IF(Cohort_CF!AS24="","","n/a")</f>
        <v>n/a</v>
      </c>
      <c r="AT25" s="141" t="str">
        <f>IF(Cohort_CF!AT24="","","n/a")</f>
        <v>n/a</v>
      </c>
      <c r="AU25" s="141" t="str">
        <f>IF(Cohort_CF!AU24="","","n/a")</f>
        <v>n/a</v>
      </c>
      <c r="AV25" s="141" t="str">
        <f>IF(Cohort_CF!AV24="","","n/a")</f>
        <v>n/a</v>
      </c>
      <c r="AW25" s="141" t="str">
        <f>IF(Cohort_CF!AW24="","","n/a")</f>
        <v>n/a</v>
      </c>
      <c r="AX25" s="141" t="str">
        <f>IF(Cohort_CF!AX24="","","n/a")</f>
        <v>n/a</v>
      </c>
      <c r="AY25" s="141" t="str">
        <f>IF(Cohort_CF!AY24="","","n/a")</f>
        <v>n/a</v>
      </c>
      <c r="AZ25" s="141" t="str">
        <f>IF(Cohort_CF!AZ24="","","n/a")</f>
        <v>n/a</v>
      </c>
      <c r="BA25" s="141" t="str">
        <f>IF(Cohort_CF!BA24="","","n/a")</f>
        <v>n/a</v>
      </c>
      <c r="BB25" s="141" t="str">
        <f>IF(Cohort_CF!BB24="","","n/a")</f>
        <v>n/a</v>
      </c>
      <c r="BC25" s="141" t="str">
        <f>IF(Cohort_CF!BC24="","","n/a")</f>
        <v>n/a</v>
      </c>
      <c r="BD25" s="141" t="str">
        <f>IF(Cohort_CF!BD24="","","n/a")</f>
        <v>n/a</v>
      </c>
      <c r="BE25" s="141" t="str">
        <f>IF(Cohort_CF!BE24="","","n/a")</f>
        <v>n/a</v>
      </c>
      <c r="BF25" s="141" t="str">
        <f>IF(Cohort_CF!BF24="","","n/a")</f>
        <v>n/a</v>
      </c>
      <c r="BG25" s="141" t="str">
        <f>IF(Cohort_CF!BG24="","","n/a")</f>
        <v>n/a</v>
      </c>
      <c r="BH25" s="141" t="str">
        <f>IF(Cohort_CF!BH24="","","n/a")</f>
        <v>n/a</v>
      </c>
      <c r="BI25" s="141" t="str">
        <f>IF(Cohort_CF!BI24="","","n/a")</f>
        <v>n/a</v>
      </c>
      <c r="BJ25" s="141" t="str">
        <f>IF(Cohort_CF!BJ24="","","n/a")</f>
        <v>n/a</v>
      </c>
      <c r="BK25" s="141" t="str">
        <f>IF(Cohort_CF!BK24="","","n/a")</f>
        <v>n/a</v>
      </c>
      <c r="BL25" s="141" t="str">
        <f>IF(Cohort_CF!BL24="","","n/a")</f>
        <v/>
      </c>
    </row>
    <row r="26" spans="1:72" s="135" customFormat="1" hidden="1" x14ac:dyDescent="0.55000000000000004">
      <c r="A26" s="646"/>
      <c r="B26" s="135" t="s">
        <v>486</v>
      </c>
      <c r="F26" s="141" t="str">
        <f>IF(Cohort_CF!F25="","","n/a")</f>
        <v/>
      </c>
      <c r="G26" s="141" t="str">
        <f>IF(Cohort_CF!G25="","","n/a")</f>
        <v/>
      </c>
      <c r="H26" s="141" t="str">
        <f>IF(Cohort_CF!H25="","","n/a")</f>
        <v/>
      </c>
      <c r="I26" s="141" t="str">
        <f>IF(Cohort_CF!I25="","","n/a")</f>
        <v/>
      </c>
      <c r="J26" s="141" t="str">
        <f>IF(Cohort_CF!J25="","","n/a")</f>
        <v/>
      </c>
      <c r="K26" s="141" t="str">
        <f>IF(Cohort_CF!K25="","","n/a")</f>
        <v/>
      </c>
      <c r="L26" s="141" t="str">
        <f>IF(Cohort_CF!L25="","","n/a")</f>
        <v/>
      </c>
      <c r="M26" s="141" t="str">
        <f>IF(Cohort_CF!M25="","","n/a")</f>
        <v/>
      </c>
      <c r="N26" s="141" t="str">
        <f>IF(Cohort_CF!N25="","","n/a")</f>
        <v/>
      </c>
      <c r="O26" s="141" t="str">
        <f>IF(Cohort_CF!O25="","","n/a")</f>
        <v/>
      </c>
      <c r="P26" s="141" t="str">
        <f>IF(Cohort_CF!P25="","","n/a")</f>
        <v/>
      </c>
      <c r="Q26" s="141" t="str">
        <f>IF(Cohort_CF!Q25="","","n/a")</f>
        <v/>
      </c>
      <c r="R26" s="141" t="str">
        <f>IF(Cohort_CF!R25="","","n/a")</f>
        <v/>
      </c>
      <c r="S26" s="141" t="str">
        <f>IF(Cohort_CF!S25="","","n/a")</f>
        <v/>
      </c>
      <c r="T26" s="141" t="str">
        <f>IF(Cohort_CF!T25="","","n/a")</f>
        <v/>
      </c>
      <c r="U26" s="141" t="str">
        <f>IF(Cohort_CF!U25="","","n/a")</f>
        <v/>
      </c>
      <c r="V26" s="141" t="str">
        <f>IF(Cohort_CF!V25="","","n/a")</f>
        <v/>
      </c>
      <c r="W26" s="141" t="str">
        <f>IF(Cohort_CF!W25="","","n/a")</f>
        <v/>
      </c>
      <c r="X26" s="141" t="str">
        <f>IF(Cohort_CF!X25="","","n/a")</f>
        <v/>
      </c>
      <c r="Y26" s="141" t="str">
        <f>IF(Cohort_CF!Y25="","","n/a")</f>
        <v>n/a</v>
      </c>
      <c r="Z26" s="141" t="str">
        <f>IF(Cohort_CF!Z25="","","n/a")</f>
        <v>n/a</v>
      </c>
      <c r="AA26" s="141" t="str">
        <f>IF(Cohort_CF!AA25="","","n/a")</f>
        <v>n/a</v>
      </c>
      <c r="AB26" s="141" t="str">
        <f>IF(Cohort_CF!AB25="","","n/a")</f>
        <v>n/a</v>
      </c>
      <c r="AC26" s="141" t="str">
        <f>IF(Cohort_CF!AC25="","","n/a")</f>
        <v>n/a</v>
      </c>
      <c r="AD26" s="141" t="str">
        <f>IF(Cohort_CF!AD25="","","n/a")</f>
        <v>n/a</v>
      </c>
      <c r="AE26" s="141" t="str">
        <f>IF(Cohort_CF!AE25="","","n/a")</f>
        <v>n/a</v>
      </c>
      <c r="AF26" s="141" t="str">
        <f>IF(Cohort_CF!AF25="","","n/a")</f>
        <v>n/a</v>
      </c>
      <c r="AG26" s="141" t="str">
        <f>IF(Cohort_CF!AG25="","","n/a")</f>
        <v>n/a</v>
      </c>
      <c r="AH26" s="141" t="str">
        <f>IF(Cohort_CF!AH25="","","n/a")</f>
        <v>n/a</v>
      </c>
      <c r="AI26" s="141" t="str">
        <f>IF(Cohort_CF!AI25="","","n/a")</f>
        <v>n/a</v>
      </c>
      <c r="AJ26" s="141" t="str">
        <f>IF(Cohort_CF!AJ25="","","n/a")</f>
        <v>n/a</v>
      </c>
      <c r="AK26" s="141" t="str">
        <f>IF(Cohort_CF!AK25="","","n/a")</f>
        <v>n/a</v>
      </c>
      <c r="AL26" s="141" t="str">
        <f>IF(Cohort_CF!AL25="","","n/a")</f>
        <v>n/a</v>
      </c>
      <c r="AM26" s="141" t="str">
        <f>IF(Cohort_CF!AM25="","","n/a")</f>
        <v>n/a</v>
      </c>
      <c r="AN26" s="141" t="str">
        <f>IF(Cohort_CF!AN25="","","n/a")</f>
        <v>n/a</v>
      </c>
      <c r="AO26" s="141" t="str">
        <f>IF(Cohort_CF!AO25="","","n/a")</f>
        <v>n/a</v>
      </c>
      <c r="AP26" s="141" t="str">
        <f>IF(Cohort_CF!AP25="","","n/a")</f>
        <v>n/a</v>
      </c>
      <c r="AQ26" s="141" t="str">
        <f>IF(Cohort_CF!AQ25="","","n/a")</f>
        <v>n/a</v>
      </c>
      <c r="AR26" s="141" t="str">
        <f>IF(Cohort_CF!AR25="","","n/a")</f>
        <v>n/a</v>
      </c>
      <c r="AS26" s="141" t="str">
        <f>IF(Cohort_CF!AS25="","","n/a")</f>
        <v>n/a</v>
      </c>
      <c r="AT26" s="141" t="str">
        <f>IF(Cohort_CF!AT25="","","n/a")</f>
        <v>n/a</v>
      </c>
      <c r="AU26" s="141" t="str">
        <f>IF(Cohort_CF!AU25="","","n/a")</f>
        <v>n/a</v>
      </c>
      <c r="AV26" s="141" t="str">
        <f>IF(Cohort_CF!AV25="","","n/a")</f>
        <v>n/a</v>
      </c>
      <c r="AW26" s="141" t="str">
        <f>IF(Cohort_CF!AW25="","","n/a")</f>
        <v>n/a</v>
      </c>
      <c r="AX26" s="141" t="str">
        <f>IF(Cohort_CF!AX25="","","n/a")</f>
        <v>n/a</v>
      </c>
      <c r="AY26" s="141" t="str">
        <f>IF(Cohort_CF!AY25="","","n/a")</f>
        <v>n/a</v>
      </c>
      <c r="AZ26" s="141" t="str">
        <f>IF(Cohort_CF!AZ25="","","n/a")</f>
        <v>n/a</v>
      </c>
      <c r="BA26" s="141" t="str">
        <f>IF(Cohort_CF!BA25="","","n/a")</f>
        <v>n/a</v>
      </c>
      <c r="BB26" s="141" t="str">
        <f>IF(Cohort_CF!BB25="","","n/a")</f>
        <v>n/a</v>
      </c>
      <c r="BC26" s="141" t="str">
        <f>IF(Cohort_CF!BC25="","","n/a")</f>
        <v>n/a</v>
      </c>
      <c r="BD26" s="141" t="str">
        <f>IF(Cohort_CF!BD25="","","n/a")</f>
        <v>n/a</v>
      </c>
      <c r="BE26" s="141" t="str">
        <f>IF(Cohort_CF!BE25="","","n/a")</f>
        <v>n/a</v>
      </c>
      <c r="BF26" s="141" t="str">
        <f>IF(Cohort_CF!BF25="","","n/a")</f>
        <v>n/a</v>
      </c>
      <c r="BG26" s="141" t="str">
        <f>IF(Cohort_CF!BG25="","","n/a")</f>
        <v>n/a</v>
      </c>
      <c r="BH26" s="141" t="str">
        <f>IF(Cohort_CF!BH25="","","n/a")</f>
        <v>n/a</v>
      </c>
      <c r="BI26" s="141" t="str">
        <f>IF(Cohort_CF!BI25="","","n/a")</f>
        <v>n/a</v>
      </c>
      <c r="BJ26" s="141" t="str">
        <f>IF(Cohort_CF!BJ25="","","n/a")</f>
        <v>n/a</v>
      </c>
      <c r="BK26" s="141" t="str">
        <f>IF(Cohort_CF!BK25="","","n/a")</f>
        <v>n/a</v>
      </c>
      <c r="BL26" s="141" t="str">
        <f>IF(Cohort_CF!BL25="","","n/a")</f>
        <v>n/a</v>
      </c>
    </row>
    <row r="27" spans="1:72" s="135" customFormat="1" hidden="1" x14ac:dyDescent="0.55000000000000004">
      <c r="A27" s="646"/>
      <c r="B27" s="142" t="s">
        <v>487</v>
      </c>
      <c r="C27" s="142"/>
      <c r="D27" s="142"/>
      <c r="E27" s="142"/>
      <c r="F27" s="141" t="str">
        <f>IF(Cohort_CF!F26="","","n/a")</f>
        <v>n/a</v>
      </c>
      <c r="G27" s="141" t="str">
        <f>IF(Cohort_CF!G26="","","n/a")</f>
        <v>n/a</v>
      </c>
      <c r="H27" s="141" t="str">
        <f>IF(Cohort_CF!H26="","","n/a")</f>
        <v>n/a</v>
      </c>
      <c r="I27" s="141" t="str">
        <f>IF(Cohort_CF!I26="","","n/a")</f>
        <v>n/a</v>
      </c>
      <c r="J27" s="141" t="str">
        <f>IF(Cohort_CF!J26="","","n/a")</f>
        <v>n/a</v>
      </c>
      <c r="K27" s="141" t="str">
        <f>IF(Cohort_CF!K26="","","n/a")</f>
        <v>n/a</v>
      </c>
      <c r="L27" s="141" t="str">
        <f>IF(Cohort_CF!L26="","","n/a")</f>
        <v>n/a</v>
      </c>
      <c r="M27" s="141" t="str">
        <f>IF(Cohort_CF!M26="","","n/a")</f>
        <v>n/a</v>
      </c>
      <c r="N27" s="141" t="str">
        <f>IF(Cohort_CF!N26="","","n/a")</f>
        <v>n/a</v>
      </c>
      <c r="O27" s="141" t="str">
        <f>IF(Cohort_CF!O26="","","n/a")</f>
        <v>n/a</v>
      </c>
      <c r="P27" s="141" t="str">
        <f>IF(Cohort_CF!P26="","","n/a")</f>
        <v>n/a</v>
      </c>
      <c r="Q27" s="141" t="str">
        <f>IF(Cohort_CF!Q26="","","n/a")</f>
        <v>n/a</v>
      </c>
      <c r="R27" s="141" t="str">
        <f>IF(Cohort_CF!R26="","","n/a")</f>
        <v>n/a</v>
      </c>
      <c r="S27" s="141" t="str">
        <f>IF(Cohort_CF!S26="","","n/a")</f>
        <v>n/a</v>
      </c>
      <c r="T27" s="141" t="str">
        <f>IF(Cohort_CF!T26="","","n/a")</f>
        <v>n/a</v>
      </c>
      <c r="U27" s="141" t="str">
        <f>IF(Cohort_CF!U26="","","n/a")</f>
        <v>n/a</v>
      </c>
      <c r="V27" s="141" t="str">
        <f>IF(Cohort_CF!V26="","","n/a")</f>
        <v>n/a</v>
      </c>
      <c r="W27" s="141" t="str">
        <f>IF(Cohort_CF!W26="","","n/a")</f>
        <v>n/a</v>
      </c>
      <c r="X27" s="141" t="str">
        <f>IF(Cohort_CF!X26="","","n/a")</f>
        <v>n/a</v>
      </c>
      <c r="Y27" s="141" t="str">
        <f>IF(Cohort_CF!Y26="","","n/a")</f>
        <v>n/a</v>
      </c>
      <c r="Z27" s="141" t="str">
        <f>IF(Cohort_CF!Z26="","","n/a")</f>
        <v>n/a</v>
      </c>
      <c r="AA27" s="141" t="str">
        <f>IF(Cohort_CF!AA26="","","n/a")</f>
        <v>n/a</v>
      </c>
      <c r="AB27" s="141" t="str">
        <f>IF(Cohort_CF!AB26="","","n/a")</f>
        <v>n/a</v>
      </c>
      <c r="AC27" s="141" t="str">
        <f>IF(Cohort_CF!AC26="","","n/a")</f>
        <v>n/a</v>
      </c>
      <c r="AD27" s="141" t="str">
        <f>IF(Cohort_CF!AD26="","","n/a")</f>
        <v>n/a</v>
      </c>
      <c r="AE27" s="141" t="str">
        <f>IF(Cohort_CF!AE26="","","n/a")</f>
        <v>n/a</v>
      </c>
      <c r="AF27" s="141" t="str">
        <f>IF(Cohort_CF!AF26="","","n/a")</f>
        <v>n/a</v>
      </c>
      <c r="AG27" s="141" t="str">
        <f>IF(Cohort_CF!AG26="","","n/a")</f>
        <v>n/a</v>
      </c>
      <c r="AH27" s="141" t="str">
        <f>IF(Cohort_CF!AH26="","","n/a")</f>
        <v>n/a</v>
      </c>
      <c r="AI27" s="141" t="str">
        <f>IF(Cohort_CF!AI26="","","n/a")</f>
        <v>n/a</v>
      </c>
      <c r="AJ27" s="141" t="str">
        <f>IF(Cohort_CF!AJ26="","","n/a")</f>
        <v>n/a</v>
      </c>
      <c r="AK27" s="141" t="str">
        <f>IF(Cohort_CF!AK26="","","n/a")</f>
        <v>n/a</v>
      </c>
      <c r="AL27" s="141" t="str">
        <f>IF(Cohort_CF!AL26="","","n/a")</f>
        <v>n/a</v>
      </c>
      <c r="AM27" s="141" t="str">
        <f>IF(Cohort_CF!AM26="","","n/a")</f>
        <v>n/a</v>
      </c>
      <c r="AN27" s="141" t="str">
        <f>IF(Cohort_CF!AN26="","","n/a")</f>
        <v>n/a</v>
      </c>
      <c r="AO27" s="141" t="str">
        <f>IF(Cohort_CF!AO26="","","n/a")</f>
        <v>n/a</v>
      </c>
      <c r="AP27" s="141" t="str">
        <f>IF(Cohort_CF!AP26="","","n/a")</f>
        <v>n/a</v>
      </c>
      <c r="AQ27" s="141" t="str">
        <f>IF(Cohort_CF!AQ26="","","n/a")</f>
        <v>n/a</v>
      </c>
      <c r="AR27" s="141" t="str">
        <f>IF(Cohort_CF!AR26="","","n/a")</f>
        <v>n/a</v>
      </c>
      <c r="AS27" s="141" t="str">
        <f>IF(Cohort_CF!AS26="","","n/a")</f>
        <v>n/a</v>
      </c>
      <c r="AT27" s="141" t="str">
        <f>IF(Cohort_CF!AT26="","","n/a")</f>
        <v>n/a</v>
      </c>
      <c r="AU27" s="141" t="str">
        <f>IF(Cohort_CF!AU26="","","n/a")</f>
        <v>n/a</v>
      </c>
      <c r="AV27" s="141" t="str">
        <f>IF(Cohort_CF!AV26="","","n/a")</f>
        <v>n/a</v>
      </c>
      <c r="AW27" s="141" t="str">
        <f>IF(Cohort_CF!AW26="","","n/a")</f>
        <v>n/a</v>
      </c>
      <c r="AX27" s="141" t="str">
        <f>IF(Cohort_CF!AX26="","","n/a")</f>
        <v>n/a</v>
      </c>
      <c r="AY27" s="141" t="str">
        <f>IF(Cohort_CF!AY26="","","n/a")</f>
        <v>n/a</v>
      </c>
      <c r="AZ27" s="141" t="str">
        <f>IF(Cohort_CF!AZ26="","","n/a")</f>
        <v>n/a</v>
      </c>
      <c r="BA27" s="141" t="str">
        <f>IF(Cohort_CF!BA26="","","n/a")</f>
        <v>n/a</v>
      </c>
      <c r="BB27" s="141" t="str">
        <f>IF(Cohort_CF!BB26="","","n/a")</f>
        <v>n/a</v>
      </c>
      <c r="BC27" s="141" t="str">
        <f>IF(Cohort_CF!BC26="","","n/a")</f>
        <v>n/a</v>
      </c>
      <c r="BD27" s="141" t="str">
        <f>IF(Cohort_CF!BD26="","","n/a")</f>
        <v>n/a</v>
      </c>
      <c r="BE27" s="141" t="str">
        <f>IF(Cohort_CF!BE26="","","n/a")</f>
        <v>n/a</v>
      </c>
      <c r="BF27" s="141" t="str">
        <f>IF(Cohort_CF!BF26="","","n/a")</f>
        <v>n/a</v>
      </c>
      <c r="BG27" s="141" t="str">
        <f>IF(Cohort_CF!BG26="","","n/a")</f>
        <v>n/a</v>
      </c>
      <c r="BH27" s="141" t="str">
        <f>IF(Cohort_CF!BH26="","","n/a")</f>
        <v>n/a</v>
      </c>
      <c r="BI27" s="141" t="str">
        <f>IF(Cohort_CF!BI26="","","n/a")</f>
        <v>n/a</v>
      </c>
      <c r="BJ27" s="141" t="str">
        <f>IF(Cohort_CF!BJ26="","","n/a")</f>
        <v>n/a</v>
      </c>
      <c r="BK27" s="141" t="str">
        <f>IF(Cohort_CF!BK26="","","n/a")</f>
        <v>n/a</v>
      </c>
      <c r="BL27" s="141" t="str">
        <f>IF(Cohort_CF!BL26="","","n/a")</f>
        <v>n/a</v>
      </c>
    </row>
    <row r="29" spans="1:72" x14ac:dyDescent="0.55000000000000004">
      <c r="A29" s="638" t="s">
        <v>488</v>
      </c>
      <c r="B29" s="128" t="s">
        <v>489</v>
      </c>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row>
    <row r="30" spans="1:72" x14ac:dyDescent="0.55000000000000004">
      <c r="A30" s="639"/>
      <c r="B30" t="s">
        <v>466</v>
      </c>
      <c r="F30" s="1">
        <f>IF(Income_CF!F31="","",Income_CF!F31*(Cohort_WP!F29/Cohort_CF!F29))</f>
        <v>317915.44231290056</v>
      </c>
      <c r="G30" s="1">
        <f>IF(Income_CF!G31="","",Income_CF!G31*(Cohort_WP!G29/Cohort_CF!G29))</f>
        <v>330248.11810346402</v>
      </c>
      <c r="H30" s="1">
        <f>IF(Income_CF!H31="","",Income_CF!H31*(Cohort_WP!H29/Cohort_CF!H29))</f>
        <v>342853.43314482766</v>
      </c>
      <c r="I30" s="1">
        <f>IF(Income_CF!I31="","",Income_CF!I31*(Cohort_WP!I29/Cohort_CF!I29))</f>
        <v>355726.3834306348</v>
      </c>
      <c r="J30" s="1">
        <f>IF(Income_CF!J31="","",Income_CF!J31*(Cohort_WP!J29/Cohort_CF!J29))</f>
        <v>371118.2153874989</v>
      </c>
      <c r="K30" s="1">
        <f>IF(Income_CF!K31="","",Income_CF!K31*(Cohort_WP!K29/Cohort_CF!K29))</f>
        <v>384359.93871130497</v>
      </c>
      <c r="L30" s="1">
        <f>IF(Income_CF!L31="","",Income_CF!L31*(Cohort_WP!L29/Cohort_CF!L29))</f>
        <v>397835.36192382692</v>
      </c>
      <c r="M30" s="1">
        <f>IF(Income_CF!M31="","",Income_CF!M31*(Cohort_WP!M29/Cohort_CF!M29))</f>
        <v>411536.2293628389</v>
      </c>
      <c r="N30" s="1">
        <f>IF(Income_CF!N31="","",Income_CF!N31*(Cohort_WP!N29/Cohort_CF!N29))</f>
        <v>425453.5858700783</v>
      </c>
      <c r="O30" s="1">
        <f>IF(Income_CF!O31="","",Income_CF!O31*(Cohort_WP!O29/Cohort_CF!O29))</f>
        <v>439577.77455698705</v>
      </c>
      <c r="P30" s="1">
        <f>IF(Income_CF!P31="","",Income_CF!P31*(Cohort_WP!P29/Cohort_CF!P29))</f>
        <v>453898.43663395557</v>
      </c>
      <c r="Q30" s="1">
        <f>IF(Income_CF!Q31="","",Income_CF!Q31*(Cohort_WP!Q29/Cohort_CF!Q29))</f>
        <v>468404.5133734477</v>
      </c>
      <c r="R30" s="1">
        <f>IF(Income_CF!R31="","",Income_CF!R31*(Cohort_WP!R29/Cohort_CF!R29))</f>
        <v>483084.25027064281</v>
      </c>
      <c r="S30" s="1">
        <f>IF(Income_CF!S31="","",Income_CF!S31*(Cohort_WP!S29/Cohort_CF!S29))</f>
        <v>497925.20345796854</v>
      </c>
      <c r="T30" s="1">
        <f>IF(Income_CF!T31="","",Income_CF!T31*(Cohort_WP!T29/Cohort_CF!T29))</f>
        <v>512914.24842206301</v>
      </c>
      <c r="U30" s="1">
        <f>IF(Income_CF!U31="","",Income_CF!U31*(Cohort_WP!U29/Cohort_CF!U29))</f>
        <v>528037.5910634927</v>
      </c>
      <c r="V30" s="1">
        <f>IF(Income_CF!V31="","",Income_CF!V31*(Cohort_WP!V29/Cohort_CF!V29))</f>
        <v>543280.78113072959</v>
      </c>
      <c r="W30" s="1">
        <f>IF(Income_CF!W31="","",Income_CF!W31*(Cohort_WP!W29/Cohort_CF!W29))</f>
        <v>558628.72805083496</v>
      </c>
      <c r="X30" s="1">
        <f>IF(Income_CF!X31="","",Income_CF!X31*(Cohort_WP!X29/Cohort_CF!X29))</f>
        <v>574065.71916966338</v>
      </c>
      <c r="Y30" s="1">
        <f>IF(Income_CF!Y31="","",Income_CF!Y31*(Cohort_WP!Y29/Cohort_CF!Y29))</f>
        <v>589575.44040458929</v>
      </c>
      <c r="Z30" s="1">
        <f>IF(Income_CF!Z31="","",Income_CF!Z31*(Cohort_WP!Z29/Cohort_CF!Z29))</f>
        <v>605140.99930252286</v>
      </c>
      <c r="AA30" s="1">
        <f>IF(Income_CF!AA31="","",Income_CF!AA31*(Cohort_WP!AA29/Cohort_CF!AA29))</f>
        <v>620744.95048559085</v>
      </c>
      <c r="AB30" s="1">
        <f>IF(Income_CF!AB31="","",Income_CF!AB31*(Cohort_WP!AB29/Cohort_CF!AB29))</f>
        <v>636369.32345615875</v>
      </c>
      <c r="AC30" s="1">
        <f>IF(Income_CF!AC31="","",Income_CF!AC31*(Cohort_WP!AC29/Cohort_CF!AC29))</f>
        <v>651995.65272215463</v>
      </c>
      <c r="AD30" s="1">
        <f>IF(Income_CF!AD31="","",Income_CF!AD31*(Cohort_WP!AD29/Cohort_CF!AD29))</f>
        <v>667605.01019272592</v>
      </c>
      <c r="AE30" s="1">
        <f>IF(Income_CF!AE31="","",Income_CF!AE31*(Cohort_WP!AE29/Cohort_CF!AE29))</f>
        <v>683178.0397833176</v>
      </c>
      <c r="AF30" s="1">
        <f>IF(Income_CF!AF31="","",Income_CF!AF31*(Cohort_WP!AF29/Cohort_CF!AF29))</f>
        <v>698694.99415844318</v>
      </c>
      <c r="AG30" s="1">
        <f>IF(Income_CF!AG31="","",Income_CF!AG31*(Cohort_WP!AG29/Cohort_CF!AG29))</f>
        <v>714135.77352949244</v>
      </c>
      <c r="AH30" s="1">
        <f>IF(Income_CF!AH31="","",Income_CF!AH31*(Cohort_WP!AH29/Cohort_CF!AH29))</f>
        <v>729479.96641434648</v>
      </c>
      <c r="AI30" s="1">
        <f>IF(Income_CF!AI31="","",Income_CF!AI31*(Cohort_WP!AI29/Cohort_CF!AI29))</f>
        <v>744706.89225499425</v>
      </c>
      <c r="AJ30" s="1">
        <f>IF(Income_CF!AJ31="","",Income_CF!AJ31*(Cohort_WP!AJ29/Cohort_CF!AJ29))</f>
        <v>759795.64577924577</v>
      </c>
      <c r="AK30" s="1">
        <f>IF(Income_CF!AK31="","",Income_CF!AK31*(Cohort_WP!AK29/Cohort_CF!AK29))</f>
        <v>774725.14298264263</v>
      </c>
      <c r="AL30" s="1">
        <f>IF(Income_CF!AL31="","",Income_CF!AL31*(Cohort_WP!AL29/Cohort_CF!AL29))</f>
        <v>789474.16859727469</v>
      </c>
      <c r="AM30" s="1">
        <f>IF(Income_CF!AM31="","",Income_CF!AM31*(Cohort_WP!AM29/Cohort_CF!AM29))</f>
        <v>804021.42490508338</v>
      </c>
      <c r="AN30" s="1">
        <f>IF(Income_CF!AN31="","",Income_CF!AN31*(Cohort_WP!AN29/Cohort_CF!AN29))</f>
        <v>818345.5817447477</v>
      </c>
      <c r="AO30" s="1">
        <f>IF(Income_CF!AO31="","",Income_CF!AO31*(Cohort_WP!AO29/Cohort_CF!AO29))</f>
        <v>832425.32755326538</v>
      </c>
      <c r="AP30" s="1">
        <f>IF(Income_CF!AP31="","",Income_CF!AP31*(Cohort_WP!AP29/Cohort_CF!AP29))</f>
        <v>846239.42127593444</v>
      </c>
      <c r="AQ30" s="1">
        <f>IF(Income_CF!AQ31="","",Income_CF!AQ31*(Cohort_WP!AQ29/Cohort_CF!AQ29))</f>
        <v>859766.74497184111</v>
      </c>
      <c r="AR30" s="1">
        <f>IF(Income_CF!AR31="","",Income_CF!AR31*(Cohort_WP!AR29/Cohort_CF!AR29))</f>
        <v>872986.35693587828</v>
      </c>
      <c r="AS30" s="1">
        <f>IF(Income_CF!AS31="","",Income_CF!AS31*(Cohort_WP!AS29/Cohort_CF!AS29))</f>
        <v>885877.54515323357</v>
      </c>
      <c r="AT30" s="1" t="str">
        <f>IF(Income_CF!AT31="","",Income_CF!AT31*(Cohort_WP!AT29/Cohort_CF!AT29))</f>
        <v/>
      </c>
      <c r="AU30" s="1" t="str">
        <f>IF(Income_CF!AU31="","",Income_CF!AU31*(Cohort_WP!AU29/Cohort_CF!AU29))</f>
        <v/>
      </c>
      <c r="AV30" s="1" t="str">
        <f>IF(Income_CF!AV31="","",Income_CF!AV31*(Cohort_WP!AV29/Cohort_CF!AV29))</f>
        <v/>
      </c>
      <c r="AW30" s="1" t="str">
        <f>IF(Income_CF!AW31="","",Income_CF!AW31*(Cohort_WP!AW29/Cohort_CF!AW29))</f>
        <v/>
      </c>
      <c r="AX30" s="1" t="str">
        <f>IF(Income_CF!AX31="","",Income_CF!AX31*(Cohort_WP!AX29/Cohort_CF!AX29))</f>
        <v/>
      </c>
      <c r="AY30" s="1" t="str">
        <f>IF(Income_CF!AY31="","",Income_CF!AY31*(Cohort_WP!AY29/Cohort_CF!AY29))</f>
        <v/>
      </c>
      <c r="AZ30" s="1" t="str">
        <f>IF(Income_CF!AZ31="","",Income_CF!AZ31*(Cohort_WP!AZ29/Cohort_CF!AZ29))</f>
        <v/>
      </c>
      <c r="BA30" s="1" t="str">
        <f>IF(Income_CF!BA31="","",Income_CF!BA31*(Cohort_WP!BA29/Cohort_CF!BA29))</f>
        <v/>
      </c>
      <c r="BB30" s="1" t="str">
        <f>IF(Income_CF!BB31="","",Income_CF!BB31*(Cohort_WP!BB29/Cohort_CF!BB29))</f>
        <v/>
      </c>
      <c r="BC30" s="1" t="str">
        <f>IF(Income_CF!BC31="","",Income_CF!BC31*(Cohort_WP!BC29/Cohort_CF!BC29))</f>
        <v/>
      </c>
      <c r="BD30" s="1" t="str">
        <f>IF(Income_CF!BD31="","",Income_CF!BD31*(Cohort_WP!BD29/Cohort_CF!BD29))</f>
        <v/>
      </c>
      <c r="BE30" s="1" t="str">
        <f>IF(Income_CF!BE31="","",Income_CF!BE31*(Cohort_WP!BE29/Cohort_CF!BE29))</f>
        <v/>
      </c>
      <c r="BF30" s="1" t="str">
        <f>IF(Income_CF!BF31="","",Income_CF!BF31*(Cohort_WP!BF29/Cohort_CF!BF29))</f>
        <v/>
      </c>
      <c r="BG30" s="1" t="str">
        <f>IF(Income_CF!BG31="","",Income_CF!BG31*(Cohort_WP!BG29/Cohort_CF!BG29))</f>
        <v/>
      </c>
      <c r="BH30" s="1" t="str">
        <f>IF(Income_CF!BH31="","",Income_CF!BH31*(Cohort_WP!BH29/Cohort_CF!BH29))</f>
        <v/>
      </c>
      <c r="BI30" s="1" t="str">
        <f>IF(Income_CF!BI31="","",Income_CF!BI31*(Cohort_WP!BI29/Cohort_CF!BI29))</f>
        <v/>
      </c>
      <c r="BJ30" s="1" t="str">
        <f>IF(Income_CF!BJ31="","",Income_CF!BJ31*(Cohort_WP!BJ29/Cohort_CF!BJ29))</f>
        <v/>
      </c>
      <c r="BK30" s="1" t="str">
        <f>IF(Income_CF!BK31="","",Income_CF!BK31*(Cohort_WP!BK29/Cohort_CF!BK29))</f>
        <v/>
      </c>
      <c r="BL30" s="1" t="str">
        <f>IF(Income_CF!BL31="","",Income_CF!BL31*(Cohort_WP!BL29/Cohort_CF!BL29))</f>
        <v/>
      </c>
    </row>
    <row r="31" spans="1:72" x14ac:dyDescent="0.55000000000000004">
      <c r="A31" s="639"/>
      <c r="B31" t="s">
        <v>468</v>
      </c>
      <c r="F31" s="1" t="str">
        <f>IF(Income_CF!F32="","",Income_CF!F32*(Cohort_WP!F30/Cohort_CF!F30))</f>
        <v/>
      </c>
      <c r="G31" s="1">
        <f>IF(Income_CF!G32="","",Income_CF!G32*(Cohort_WP!G30/Cohort_CF!G30))</f>
        <v>327452.90558228758</v>
      </c>
      <c r="H31" s="1">
        <f>IF(Income_CF!H32="","",Income_CF!H32*(Cohort_WP!H30/Cohort_CF!H30))</f>
        <v>340155.56164656789</v>
      </c>
      <c r="I31" s="1">
        <f>IF(Income_CF!I32="","",Income_CF!I32*(Cohort_WP!I30/Cohort_CF!I30))</f>
        <v>353139.03613917256</v>
      </c>
      <c r="J31" s="1">
        <f>IF(Income_CF!J32="","",Income_CF!J32*(Cohort_WP!J30/Cohort_CF!J30))</f>
        <v>366398.17493355379</v>
      </c>
      <c r="K31" s="1">
        <f>IF(Income_CF!K32="","",Income_CF!K32*(Cohort_WP!K30/Cohort_CF!K30))</f>
        <v>382251.76184912387</v>
      </c>
      <c r="L31" s="1">
        <f>IF(Income_CF!L32="","",Income_CF!L32*(Cohort_WP!L30/Cohort_CF!L30))</f>
        <v>395890.73687264416</v>
      </c>
      <c r="M31" s="1">
        <f>IF(Income_CF!M32="","",Income_CF!M32*(Cohort_WP!M30/Cohort_CF!M30))</f>
        <v>409770.42278154177</v>
      </c>
      <c r="N31" s="1">
        <f>IF(Income_CF!N32="","",Income_CF!N32*(Cohort_WP!N30/Cohort_CF!N30))</f>
        <v>423882.31624372402</v>
      </c>
      <c r="O31" s="1">
        <f>IF(Income_CF!O32="","",Income_CF!O32*(Cohort_WP!O30/Cohort_CF!O30))</f>
        <v>438217.19344618067</v>
      </c>
      <c r="P31" s="1">
        <f>IF(Income_CF!P32="","",Income_CF!P32*(Cohort_WP!P30/Cohort_CF!P30))</f>
        <v>452765.10779369663</v>
      </c>
      <c r="Q31" s="1">
        <f>IF(Income_CF!Q32="","",Income_CF!Q32*(Cohort_WP!Q30/Cohort_CF!Q30))</f>
        <v>467515.38973297423</v>
      </c>
      <c r="R31" s="1">
        <f>IF(Income_CF!R32="","",Income_CF!R32*(Cohort_WP!R30/Cohort_CF!R30))</f>
        <v>482456.64877465111</v>
      </c>
      <c r="S31" s="1">
        <f>IF(Income_CF!S32="","",Income_CF!S32*(Cohort_WP!S30/Cohort_CF!S30))</f>
        <v>497576.77777876204</v>
      </c>
      <c r="T31" s="1">
        <f>IF(Income_CF!T32="","",Income_CF!T32*(Cohort_WP!T30/Cohort_CF!T30))</f>
        <v>512862.95956170763</v>
      </c>
      <c r="U31" s="1">
        <f>IF(Income_CF!U32="","",Income_CF!U32*(Cohort_WP!U30/Cohort_CF!U30))</f>
        <v>528301.67587472487</v>
      </c>
      <c r="V31" s="1">
        <f>IF(Income_CF!V32="","",Income_CF!V32*(Cohort_WP!V30/Cohort_CF!V30))</f>
        <v>543878.71879539732</v>
      </c>
      <c r="W31" s="1">
        <f>IF(Income_CF!W32="","",Income_CF!W32*(Cohort_WP!W30/Cohort_CF!W30))</f>
        <v>559579.20456465147</v>
      </c>
      <c r="X31" s="1">
        <f>IF(Income_CF!X32="","",Income_CF!X32*(Cohort_WP!X30/Cohort_CF!X30))</f>
        <v>575387.58989235992</v>
      </c>
      <c r="Y31" s="1">
        <f>IF(Income_CF!Y32="","",Income_CF!Y32*(Cohort_WP!Y30/Cohort_CF!Y30))</f>
        <v>591287.69074475311</v>
      </c>
      <c r="Z31" s="1">
        <f>IF(Income_CF!Z32="","",Income_CF!Z32*(Cohort_WP!Z30/Cohort_CF!Z30))</f>
        <v>607262.70361672691</v>
      </c>
      <c r="AA31" s="1">
        <f>IF(Income_CF!AA32="","",Income_CF!AA32*(Cohort_WP!AA30/Cohort_CF!AA30))</f>
        <v>623295.22928159847</v>
      </c>
      <c r="AB31" s="1">
        <f>IF(Income_CF!AB32="","",Income_CF!AB32*(Cohort_WP!AB30/Cohort_CF!AB30))</f>
        <v>639367.29900015867</v>
      </c>
      <c r="AC31" s="1">
        <f>IF(Income_CF!AC32="","",Income_CF!AC32*(Cohort_WP!AC30/Cohort_CF!AC30))</f>
        <v>655460.40315984364</v>
      </c>
      <c r="AD31" s="1">
        <f>IF(Income_CF!AD32="","",Income_CF!AD32*(Cohort_WP!AD30/Cohort_CF!AD30))</f>
        <v>671555.52230381919</v>
      </c>
      <c r="AE31" s="1">
        <f>IF(Income_CF!AE32="","",Income_CF!AE32*(Cohort_WP!AE30/Cohort_CF!AE30))</f>
        <v>687633.16049850767</v>
      </c>
      <c r="AF31" s="1">
        <f>IF(Income_CF!AF32="","",Income_CF!AF32*(Cohort_WP!AF30/Cohort_CF!AF30))</f>
        <v>703673.38097681722</v>
      </c>
      <c r="AG31" s="1">
        <f>IF(Income_CF!AG32="","",Income_CF!AG32*(Cohort_WP!AG30/Cohort_CF!AG30))</f>
        <v>719655.8439831963</v>
      </c>
      <c r="AH31" s="1">
        <f>IF(Income_CF!AH32="","",Income_CF!AH32*(Cohort_WP!AH30/Cohort_CF!AH30))</f>
        <v>735559.84673537721</v>
      </c>
      <c r="AI31" s="1">
        <f>IF(Income_CF!AI32="","",Income_CF!AI32*(Cohort_WP!AI30/Cohort_CF!AI30))</f>
        <v>751364.36540677689</v>
      </c>
      <c r="AJ31" s="1">
        <f>IF(Income_CF!AJ32="","",Income_CF!AJ32*(Cohort_WP!AJ30/Cohort_CF!AJ30))</f>
        <v>767048.09902264399</v>
      </c>
      <c r="AK31" s="1">
        <f>IF(Income_CF!AK32="","",Income_CF!AK32*(Cohort_WP!AK30/Cohort_CF!AK30))</f>
        <v>782589.51515262318</v>
      </c>
      <c r="AL31" s="1">
        <f>IF(Income_CF!AL32="","",Income_CF!AL32*(Cohort_WP!AL30/Cohort_CF!AL30))</f>
        <v>797966.89727212163</v>
      </c>
      <c r="AM31" s="1">
        <f>IF(Income_CF!AM32="","",Income_CF!AM32*(Cohort_WP!AM30/Cohort_CF!AM30))</f>
        <v>813158.39365519281</v>
      </c>
      <c r="AN31" s="1">
        <f>IF(Income_CF!AN32="","",Income_CF!AN32*(Cohort_WP!AN30/Cohort_CF!AN30))</f>
        <v>828142.06765223574</v>
      </c>
      <c r="AO31" s="1">
        <f>IF(Income_CF!AO32="","",Income_CF!AO32*(Cohort_WP!AO30/Cohort_CF!AO30))</f>
        <v>842895.94919709035</v>
      </c>
      <c r="AP31" s="1">
        <f>IF(Income_CF!AP32="","",Income_CF!AP32*(Cohort_WP!AP30/Cohort_CF!AP30))</f>
        <v>857398.08737986337</v>
      </c>
      <c r="AQ31" s="1">
        <f>IF(Income_CF!AQ32="","",Income_CF!AQ32*(Cohort_WP!AQ30/Cohort_CF!AQ30))</f>
        <v>871626.6039142122</v>
      </c>
      <c r="AR31" s="1">
        <f>IF(Income_CF!AR32="","",Income_CF!AR32*(Cohort_WP!AR30/Cohort_CF!AR30))</f>
        <v>885559.74732099636</v>
      </c>
      <c r="AS31" s="1">
        <f>IF(Income_CF!AS32="","",Income_CF!AS32*(Cohort_WP!AS30/Cohort_CF!AS30))</f>
        <v>899175.94764395477</v>
      </c>
      <c r="AT31" s="1">
        <f>IF(Income_CF!AT32="","",Income_CF!AT32*(Cohort_WP!AT30/Cohort_CF!AT30))</f>
        <v>912453.87150783045</v>
      </c>
      <c r="AU31" s="1" t="str">
        <f>IF(Income_CF!AU32="","",Income_CF!AU32*(Cohort_WP!AU30/Cohort_CF!AU30))</f>
        <v/>
      </c>
      <c r="AV31" s="1" t="str">
        <f>IF(Income_CF!AV32="","",Income_CF!AV32*(Cohort_WP!AV30/Cohort_CF!AV30))</f>
        <v/>
      </c>
      <c r="AW31" s="1" t="str">
        <f>IF(Income_CF!AW32="","",Income_CF!AW32*(Cohort_WP!AW30/Cohort_CF!AW30))</f>
        <v/>
      </c>
      <c r="AX31" s="1" t="str">
        <f>IF(Income_CF!AX32="","",Income_CF!AX32*(Cohort_WP!AX30/Cohort_CF!AX30))</f>
        <v/>
      </c>
      <c r="AY31" s="1" t="str">
        <f>IF(Income_CF!AY32="","",Income_CF!AY32*(Cohort_WP!AY30/Cohort_CF!AY30))</f>
        <v/>
      </c>
      <c r="AZ31" s="1" t="str">
        <f>IF(Income_CF!AZ32="","",Income_CF!AZ32*(Cohort_WP!AZ30/Cohort_CF!AZ30))</f>
        <v/>
      </c>
      <c r="BA31" s="1" t="str">
        <f>IF(Income_CF!BA32="","",Income_CF!BA32*(Cohort_WP!BA30/Cohort_CF!BA30))</f>
        <v/>
      </c>
      <c r="BB31" s="1" t="str">
        <f>IF(Income_CF!BB32="","",Income_CF!BB32*(Cohort_WP!BB30/Cohort_CF!BB30))</f>
        <v/>
      </c>
      <c r="BC31" s="1" t="str">
        <f>IF(Income_CF!BC32="","",Income_CF!BC32*(Cohort_WP!BC30/Cohort_CF!BC30))</f>
        <v/>
      </c>
      <c r="BD31" s="1" t="str">
        <f>IF(Income_CF!BD32="","",Income_CF!BD32*(Cohort_WP!BD30/Cohort_CF!BD30))</f>
        <v/>
      </c>
      <c r="BE31" s="1" t="str">
        <f>IF(Income_CF!BE32="","",Income_CF!BE32*(Cohort_WP!BE30/Cohort_CF!BE30))</f>
        <v/>
      </c>
      <c r="BF31" s="1" t="str">
        <f>IF(Income_CF!BF32="","",Income_CF!BF32*(Cohort_WP!BF30/Cohort_CF!BF30))</f>
        <v/>
      </c>
      <c r="BG31" s="1" t="str">
        <f>IF(Income_CF!BG32="","",Income_CF!BG32*(Cohort_WP!BG30/Cohort_CF!BG30))</f>
        <v/>
      </c>
      <c r="BH31" s="1" t="str">
        <f>IF(Income_CF!BH32="","",Income_CF!BH32*(Cohort_WP!BH30/Cohort_CF!BH30))</f>
        <v/>
      </c>
      <c r="BI31" s="1" t="str">
        <f>IF(Income_CF!BI32="","",Income_CF!BI32*(Cohort_WP!BI30/Cohort_CF!BI30))</f>
        <v/>
      </c>
      <c r="BJ31" s="1" t="str">
        <f>IF(Income_CF!BJ32="","",Income_CF!BJ32*(Cohort_WP!BJ30/Cohort_CF!BJ30))</f>
        <v/>
      </c>
      <c r="BK31" s="1" t="str">
        <f>IF(Income_CF!BK32="","",Income_CF!BK32*(Cohort_WP!BK30/Cohort_CF!BK30))</f>
        <v/>
      </c>
      <c r="BL31" s="1" t="str">
        <f>IF(Income_CF!BL32="","",Income_CF!BL32*(Cohort_WP!BL30/Cohort_CF!BL30))</f>
        <v/>
      </c>
    </row>
    <row r="32" spans="1:72" x14ac:dyDescent="0.55000000000000004">
      <c r="A32" s="639"/>
      <c r="B32" t="s">
        <v>469</v>
      </c>
      <c r="F32" s="1" t="str">
        <f>IF(Income_CF!F33="","",Income_CF!F33*(Cohort_WP!F31/Cohort_CF!F31))</f>
        <v/>
      </c>
      <c r="G32" s="1" t="str">
        <f>IF(Income_CF!G33="","",Income_CF!G33*(Cohort_WP!G31/Cohort_CF!G31))</f>
        <v/>
      </c>
      <c r="H32" s="1">
        <f>IF(Income_CF!H33="","",Income_CF!H33*(Cohort_WP!H31/Cohort_CF!H31))</f>
        <v>337276.49274975614</v>
      </c>
      <c r="I32" s="1">
        <f>IF(Income_CF!I33="","",Income_CF!I33*(Cohort_WP!I31/Cohort_CF!I31))</f>
        <v>350360.22849596501</v>
      </c>
      <c r="J32" s="1">
        <f>IF(Income_CF!J33="","",Income_CF!J33*(Cohort_WP!J31/Cohort_CF!J31))</f>
        <v>363733.20722334768</v>
      </c>
      <c r="K32" s="1">
        <f>IF(Income_CF!K33="","",Income_CF!K33*(Cohort_WP!K31/Cohort_CF!K31))</f>
        <v>377390.1201815604</v>
      </c>
      <c r="L32" s="1">
        <f>IF(Income_CF!L33="","",Income_CF!L33*(Cohort_WP!L31/Cohort_CF!L31))</f>
        <v>393719.31470459764</v>
      </c>
      <c r="M32" s="1">
        <f>IF(Income_CF!M33="","",Income_CF!M33*(Cohort_WP!M31/Cohort_CF!M31))</f>
        <v>407767.45897882356</v>
      </c>
      <c r="N32" s="1">
        <f>IF(Income_CF!N33="","",Income_CF!N33*(Cohort_WP!N31/Cohort_CF!N31))</f>
        <v>422063.53546498797</v>
      </c>
      <c r="O32" s="1">
        <f>IF(Income_CF!O33="","",Income_CF!O33*(Cohort_WP!O31/Cohort_CF!O31))</f>
        <v>436598.78573103575</v>
      </c>
      <c r="P32" s="1">
        <f>IF(Income_CF!P33="","",Income_CF!P33*(Cohort_WP!P31/Cohort_CF!P31))</f>
        <v>451363.70924956608</v>
      </c>
      <c r="Q32" s="1">
        <f>IF(Income_CF!Q33="","",Income_CF!Q33*(Cohort_WP!Q31/Cohort_CF!Q31))</f>
        <v>466348.06102750753</v>
      </c>
      <c r="R32" s="1">
        <f>IF(Income_CF!R33="","",Income_CF!R33*(Cohort_WP!R31/Cohort_CF!R31))</f>
        <v>481540.85142496339</v>
      </c>
      <c r="S32" s="1">
        <f>IF(Income_CF!S33="","",Income_CF!S33*(Cohort_WP!S31/Cohort_CF!S31))</f>
        <v>496930.34823789063</v>
      </c>
      <c r="T32" s="1">
        <f>IF(Income_CF!T33="","",Income_CF!T33*(Cohort_WP!T31/Cohort_CF!T31))</f>
        <v>512504.08111212496</v>
      </c>
      <c r="U32" s="1">
        <f>IF(Income_CF!U33="","",Income_CF!U33*(Cohort_WP!U31/Cohort_CF!U31))</f>
        <v>528248.84834855888</v>
      </c>
      <c r="V32" s="1">
        <f>IF(Income_CF!V33="","",Income_CF!V33*(Cohort_WP!V31/Cohort_CF!V31))</f>
        <v>544150.72615096648</v>
      </c>
      <c r="W32" s="1">
        <f>IF(Income_CF!W33="","",Income_CF!W33*(Cohort_WP!W31/Cohort_CF!W31))</f>
        <v>560195.08035925927</v>
      </c>
      <c r="X32" s="1">
        <f>IF(Income_CF!X33="","",Income_CF!X33*(Cohort_WP!X31/Cohort_CF!X31))</f>
        <v>576366.58070159098</v>
      </c>
      <c r="Y32" s="1">
        <f>IF(Income_CF!Y33="","",Income_CF!Y33*(Cohort_WP!Y31/Cohort_CF!Y31))</f>
        <v>592649.21758913074</v>
      </c>
      <c r="Z32" s="1">
        <f>IF(Income_CF!Z33="","",Income_CF!Z33*(Cohort_WP!Z31/Cohort_CF!Z31))</f>
        <v>609026.32146709575</v>
      </c>
      <c r="AA32" s="1">
        <f>IF(Income_CF!AA33="","",Income_CF!AA33*(Cohort_WP!AA31/Cohort_CF!AA31))</f>
        <v>625480.58472522872</v>
      </c>
      <c r="AB32" s="1">
        <f>IF(Income_CF!AB33="","",Income_CF!AB33*(Cohort_WP!AB31/Cohort_CF!AB31))</f>
        <v>641994.08616004651</v>
      </c>
      <c r="AC32" s="1">
        <f>IF(Income_CF!AC33="","",Income_CF!AC33*(Cohort_WP!AC31/Cohort_CF!AC31))</f>
        <v>658548.31797016342</v>
      </c>
      <c r="AD32" s="1">
        <f>IF(Income_CF!AD33="","",Income_CF!AD33*(Cohort_WP!AD31/Cohort_CF!AD31))</f>
        <v>675124.21525463881</v>
      </c>
      <c r="AE32" s="1">
        <f>IF(Income_CF!AE33="","",Income_CF!AE33*(Cohort_WP!AE31/Cohort_CF!AE31))</f>
        <v>691702.18797293375</v>
      </c>
      <c r="AF32" s="1">
        <f>IF(Income_CF!AF33="","",Income_CF!AF33*(Cohort_WP!AF31/Cohort_CF!AF31))</f>
        <v>708262.15531346295</v>
      </c>
      <c r="AG32" s="1">
        <f>IF(Income_CF!AG33="","",Income_CF!AG33*(Cohort_WP!AG31/Cohort_CF!AG31))</f>
        <v>724783.58240612166</v>
      </c>
      <c r="AH32" s="1">
        <f>IF(Income_CF!AH33="","",Income_CF!AH33*(Cohort_WP!AH31/Cohort_CF!AH31))</f>
        <v>741245.51930269226</v>
      </c>
      <c r="AI32" s="1">
        <f>IF(Income_CF!AI33="","",Income_CF!AI33*(Cohort_WP!AI31/Cohort_CF!AI31))</f>
        <v>757626.64213743841</v>
      </c>
      <c r="AJ32" s="1">
        <f>IF(Income_CF!AJ33="","",Income_CF!AJ33*(Cohort_WP!AJ31/Cohort_CF!AJ31))</f>
        <v>773905.29636898008</v>
      </c>
      <c r="AK32" s="1">
        <f>IF(Income_CF!AK33="","",Income_CF!AK33*(Cohort_WP!AK31/Cohort_CF!AK31))</f>
        <v>790059.54199332348</v>
      </c>
      <c r="AL32" s="1">
        <f>IF(Income_CF!AL33="","",Income_CF!AL33*(Cohort_WP!AL31/Cohort_CF!AL31))</f>
        <v>806067.20060720178</v>
      </c>
      <c r="AM32" s="1">
        <f>IF(Income_CF!AM33="","",Income_CF!AM33*(Cohort_WP!AM31/Cohort_CF!AM31))</f>
        <v>821905.90419028536</v>
      </c>
      <c r="AN32" s="1">
        <f>IF(Income_CF!AN33="","",Income_CF!AN33*(Cohort_WP!AN31/Cohort_CF!AN31))</f>
        <v>837553.14546484849</v>
      </c>
      <c r="AO32" s="1">
        <f>IF(Income_CF!AO33="","",Income_CF!AO33*(Cohort_WP!AO31/Cohort_CF!AO31))</f>
        <v>852986.32968180301</v>
      </c>
      <c r="AP32" s="1">
        <f>IF(Income_CF!AP33="","",Income_CF!AP33*(Cohort_WP!AP31/Cohort_CF!AP31))</f>
        <v>868182.82767300308</v>
      </c>
      <c r="AQ32" s="1">
        <f>IF(Income_CF!AQ33="","",Income_CF!AQ33*(Cohort_WP!AQ31/Cohort_CF!AQ31))</f>
        <v>883120.03000125906</v>
      </c>
      <c r="AR32" s="1">
        <f>IF(Income_CF!AR33="","",Income_CF!AR33*(Cohort_WP!AR31/Cohort_CF!AR31))</f>
        <v>897775.40203163866</v>
      </c>
      <c r="AS32" s="1">
        <f>IF(Income_CF!AS33="","",Income_CF!AS33*(Cohort_WP!AS31/Cohort_CF!AS31))</f>
        <v>912126.53974062635</v>
      </c>
      <c r="AT32" s="1">
        <f>IF(Income_CF!AT33="","",Income_CF!AT33*(Cohort_WP!AT31/Cohort_CF!AT31))</f>
        <v>926151.22607327334</v>
      </c>
      <c r="AU32" s="1">
        <f>IF(Income_CF!AU33="","",Income_CF!AU33*(Cohort_WP!AU31/Cohort_CF!AU31))</f>
        <v>939827.48765306536</v>
      </c>
      <c r="AV32" s="1" t="str">
        <f>IF(Income_CF!AV33="","",Income_CF!AV33*(Cohort_WP!AV31/Cohort_CF!AV31))</f>
        <v/>
      </c>
      <c r="AW32" s="1" t="str">
        <f>IF(Income_CF!AW33="","",Income_CF!AW33*(Cohort_WP!AW31/Cohort_CF!AW31))</f>
        <v/>
      </c>
      <c r="AX32" s="1" t="str">
        <f>IF(Income_CF!AX33="","",Income_CF!AX33*(Cohort_WP!AX31/Cohort_CF!AX31))</f>
        <v/>
      </c>
      <c r="AY32" s="1" t="str">
        <f>IF(Income_CF!AY33="","",Income_CF!AY33*(Cohort_WP!AY31/Cohort_CF!AY31))</f>
        <v/>
      </c>
      <c r="AZ32" s="1" t="str">
        <f>IF(Income_CF!AZ33="","",Income_CF!AZ33*(Cohort_WP!AZ31/Cohort_CF!AZ31))</f>
        <v/>
      </c>
      <c r="BA32" s="1" t="str">
        <f>IF(Income_CF!BA33="","",Income_CF!BA33*(Cohort_WP!BA31/Cohort_CF!BA31))</f>
        <v/>
      </c>
      <c r="BB32" s="1" t="str">
        <f>IF(Income_CF!BB33="","",Income_CF!BB33*(Cohort_WP!BB31/Cohort_CF!BB31))</f>
        <v/>
      </c>
      <c r="BC32" s="1" t="str">
        <f>IF(Income_CF!BC33="","",Income_CF!BC33*(Cohort_WP!BC31/Cohort_CF!BC31))</f>
        <v/>
      </c>
      <c r="BD32" s="1" t="str">
        <f>IF(Income_CF!BD33="","",Income_CF!BD33*(Cohort_WP!BD31/Cohort_CF!BD31))</f>
        <v/>
      </c>
      <c r="BE32" s="1" t="str">
        <f>IF(Income_CF!BE33="","",Income_CF!BE33*(Cohort_WP!BE31/Cohort_CF!BE31))</f>
        <v/>
      </c>
      <c r="BF32" s="1" t="str">
        <f>IF(Income_CF!BF33="","",Income_CF!BF33*(Cohort_WP!BF31/Cohort_CF!BF31))</f>
        <v/>
      </c>
      <c r="BG32" s="1" t="str">
        <f>IF(Income_CF!BG33="","",Income_CF!BG33*(Cohort_WP!BG31/Cohort_CF!BG31))</f>
        <v/>
      </c>
      <c r="BH32" s="1" t="str">
        <f>IF(Income_CF!BH33="","",Income_CF!BH33*(Cohort_WP!BH31/Cohort_CF!BH31))</f>
        <v/>
      </c>
      <c r="BI32" s="1" t="str">
        <f>IF(Income_CF!BI33="","",Income_CF!BI33*(Cohort_WP!BI31/Cohort_CF!BI31))</f>
        <v/>
      </c>
      <c r="BJ32" s="1" t="str">
        <f>IF(Income_CF!BJ33="","",Income_CF!BJ33*(Cohort_WP!BJ31/Cohort_CF!BJ31))</f>
        <v/>
      </c>
      <c r="BK32" s="1" t="str">
        <f>IF(Income_CF!BK33="","",Income_CF!BK33*(Cohort_WP!BK31/Cohort_CF!BK31))</f>
        <v/>
      </c>
      <c r="BL32" s="1" t="str">
        <f>IF(Income_CF!BL33="","",Income_CF!BL33*(Cohort_WP!BL31/Cohort_CF!BL31))</f>
        <v/>
      </c>
    </row>
    <row r="33" spans="1:64" x14ac:dyDescent="0.55000000000000004">
      <c r="A33" s="639"/>
      <c r="B33" t="s">
        <v>470</v>
      </c>
      <c r="F33" s="1" t="str">
        <f>IF(Income_CF!F34="","",Income_CF!F34*(Cohort_WP!F32/Cohort_CF!F32))</f>
        <v/>
      </c>
      <c r="G33" s="1" t="str">
        <f>IF(Income_CF!G34="","",Income_CF!G34*(Cohort_WP!G32/Cohort_CF!G32))</f>
        <v/>
      </c>
      <c r="H33" s="1" t="str">
        <f>IF(Income_CF!H34="","",Income_CF!H34*(Cohort_WP!H32/Cohort_CF!H32))</f>
        <v/>
      </c>
      <c r="I33" s="1">
        <f>IF(Income_CF!I34="","",Income_CF!I34*(Cohort_WP!I32/Cohort_CF!I32))</f>
        <v>347394.78753224888</v>
      </c>
      <c r="J33" s="1">
        <f>IF(Income_CF!J34="","",Income_CF!J34*(Cohort_WP!J32/Cohort_CF!J32))</f>
        <v>360871.03535084391</v>
      </c>
      <c r="K33" s="1">
        <f>IF(Income_CF!K34="","",Income_CF!K34*(Cohort_WP!K32/Cohort_CF!K32))</f>
        <v>374645.20344004803</v>
      </c>
      <c r="L33" s="1">
        <f>IF(Income_CF!L34="","",Income_CF!L34*(Cohort_WP!L32/Cohort_CF!L32))</f>
        <v>388711.82378700719</v>
      </c>
      <c r="M33" s="1">
        <f>IF(Income_CF!M34="","",Income_CF!M34*(Cohort_WP!M32/Cohort_CF!M32))</f>
        <v>405530.8941457356</v>
      </c>
      <c r="N33" s="1">
        <f>IF(Income_CF!N34="","",Income_CF!N34*(Cohort_WP!N32/Cohort_CF!N32))</f>
        <v>420000.48274818819</v>
      </c>
      <c r="O33" s="1">
        <f>IF(Income_CF!O34="","",Income_CF!O34*(Cohort_WP!O32/Cohort_CF!O32))</f>
        <v>434725.4415289376</v>
      </c>
      <c r="P33" s="1">
        <f>IF(Income_CF!P34="","",Income_CF!P34*(Cohort_WP!P32/Cohort_CF!P32))</f>
        <v>449696.74930296681</v>
      </c>
      <c r="Q33" s="1">
        <f>IF(Income_CF!Q34="","",Income_CF!Q34*(Cohort_WP!Q32/Cohort_CF!Q32))</f>
        <v>464904.62052705314</v>
      </c>
      <c r="R33" s="1">
        <f>IF(Income_CF!R34="","",Income_CF!R34*(Cohort_WP!R32/Cohort_CF!R32))</f>
        <v>480338.50285833271</v>
      </c>
      <c r="S33" s="1">
        <f>IF(Income_CF!S34="","",Income_CF!S34*(Cohort_WP!S32/Cohort_CF!S32))</f>
        <v>495987.0769677122</v>
      </c>
      <c r="T33" s="1">
        <f>IF(Income_CF!T34="","",Income_CF!T34*(Cohort_WP!T32/Cohort_CF!T32))</f>
        <v>511838.25868502737</v>
      </c>
      <c r="U33" s="1">
        <f>IF(Income_CF!U34="","",Income_CF!U34*(Cohort_WP!U32/Cohort_CF!U32))</f>
        <v>527879.20354548877</v>
      </c>
      <c r="V33" s="1">
        <f>IF(Income_CF!V34="","",Income_CF!V34*(Cohort_WP!V32/Cohort_CF!V32))</f>
        <v>544096.3137990156</v>
      </c>
      <c r="W33" s="1">
        <f>IF(Income_CF!W34="","",Income_CF!W34*(Cohort_WP!W32/Cohort_CF!W32))</f>
        <v>560475.24793549557</v>
      </c>
      <c r="X33" s="1">
        <f>IF(Income_CF!X34="","",Income_CF!X34*(Cohort_WP!X32/Cohort_CF!X32))</f>
        <v>577000.93277003709</v>
      </c>
      <c r="Y33" s="1">
        <f>IF(Income_CF!Y34="","",Income_CF!Y34*(Cohort_WP!Y32/Cohort_CF!Y32))</f>
        <v>593657.57812263875</v>
      </c>
      <c r="Z33" s="1">
        <f>IF(Income_CF!Z34="","",Income_CF!Z34*(Cohort_WP!Z32/Cohort_CF!Z32))</f>
        <v>610428.69411680463</v>
      </c>
      <c r="AA33" s="1">
        <f>IF(Income_CF!AA34="","",Income_CF!AA34*(Cohort_WP!AA32/Cohort_CF!AA32))</f>
        <v>627297.11111110856</v>
      </c>
      <c r="AB33" s="1">
        <f>IF(Income_CF!AB34="","",Income_CF!AB34*(Cohort_WP!AB32/Cohort_CF!AB32))</f>
        <v>644245.0022669856</v>
      </c>
      <c r="AC33" s="1">
        <f>IF(Income_CF!AC34="","",Income_CF!AC34*(Cohort_WP!AC32/Cohort_CF!AC32))</f>
        <v>661253.90874484798</v>
      </c>
      <c r="AD33" s="1">
        <f>IF(Income_CF!AD34="","",Income_CF!AD34*(Cohort_WP!AD32/Cohort_CF!AD32))</f>
        <v>678304.76750926813</v>
      </c>
      <c r="AE33" s="1">
        <f>IF(Income_CF!AE34="","",Income_CF!AE34*(Cohort_WP!AE32/Cohort_CF!AE32))</f>
        <v>695377.94171227794</v>
      </c>
      <c r="AF33" s="1">
        <f>IF(Income_CF!AF34="","",Income_CF!AF34*(Cohort_WP!AF32/Cohort_CF!AF32))</f>
        <v>712453.2536121218</v>
      </c>
      <c r="AG33" s="1">
        <f>IF(Income_CF!AG34="","",Income_CF!AG34*(Cohort_WP!AG32/Cohort_CF!AG32))</f>
        <v>729510.01997286687</v>
      </c>
      <c r="AH33" s="1">
        <f>IF(Income_CF!AH34="","",Income_CF!AH34*(Cohort_WP!AH32/Cohort_CF!AH32))</f>
        <v>746527.08987830521</v>
      </c>
      <c r="AI33" s="1">
        <f>IF(Income_CF!AI34="","",Income_CF!AI34*(Cohort_WP!AI32/Cohort_CF!AI32))</f>
        <v>763482.88488177303</v>
      </c>
      <c r="AJ33" s="1">
        <f>IF(Income_CF!AJ34="","",Income_CF!AJ34*(Cohort_WP!AJ32/Cohort_CF!AJ32))</f>
        <v>780355.44140156161</v>
      </c>
      <c r="AK33" s="1">
        <f>IF(Income_CF!AK34="","",Income_CF!AK34*(Cohort_WP!AK32/Cohort_CF!AK32))</f>
        <v>797122.45526004967</v>
      </c>
      <c r="AL33" s="1">
        <f>IF(Income_CF!AL34="","",Income_CF!AL34*(Cohort_WP!AL32/Cohort_CF!AL32))</f>
        <v>813761.32825312298</v>
      </c>
      <c r="AM33" s="1">
        <f>IF(Income_CF!AM34="","",Income_CF!AM34*(Cohort_WP!AM32/Cohort_CF!AM32))</f>
        <v>830249.21662541793</v>
      </c>
      <c r="AN33" s="1">
        <f>IF(Income_CF!AN34="","",Income_CF!AN34*(Cohort_WP!AN32/Cohort_CF!AN32))</f>
        <v>846563.08131599391</v>
      </c>
      <c r="AO33" s="1">
        <f>IF(Income_CF!AO34="","",Income_CF!AO34*(Cohort_WP!AO32/Cohort_CF!AO32))</f>
        <v>862679.73982879415</v>
      </c>
      <c r="AP33" s="1">
        <f>IF(Income_CF!AP34="","",Income_CF!AP34*(Cohort_WP!AP32/Cohort_CF!AP32))</f>
        <v>878575.91957225697</v>
      </c>
      <c r="AQ33" s="1">
        <f>IF(Income_CF!AQ34="","",Income_CF!AQ34*(Cohort_WP!AQ32/Cohort_CF!AQ32))</f>
        <v>894228.31250319304</v>
      </c>
      <c r="AR33" s="1">
        <f>IF(Income_CF!AR34="","",Income_CF!AR34*(Cohort_WP!AR32/Cohort_CF!AR32))</f>
        <v>909613.63090129686</v>
      </c>
      <c r="AS33" s="1">
        <f>IF(Income_CF!AS34="","",Income_CF!AS34*(Cohort_WP!AS32/Cohort_CF!AS32))</f>
        <v>924708.66409258789</v>
      </c>
      <c r="AT33" s="1">
        <f>IF(Income_CF!AT34="","",Income_CF!AT34*(Cohort_WP!AT32/Cohort_CF!AT32))</f>
        <v>939490.33593284502</v>
      </c>
      <c r="AU33" s="1">
        <f>IF(Income_CF!AU34="","",Income_CF!AU34*(Cohort_WP!AU32/Cohort_CF!AU32))</f>
        <v>953935.76285547158</v>
      </c>
      <c r="AV33" s="1">
        <f>IF(Income_CF!AV34="","",Income_CF!AV34*(Cohort_WP!AV32/Cohort_CF!AV32))</f>
        <v>968022.31228265737</v>
      </c>
      <c r="AW33" s="1" t="str">
        <f>IF(Income_CF!AW34="","",Income_CF!AW34*(Cohort_WP!AW32/Cohort_CF!AW32))</f>
        <v/>
      </c>
      <c r="AX33" s="1" t="str">
        <f>IF(Income_CF!AX34="","",Income_CF!AX34*(Cohort_WP!AX32/Cohort_CF!AX32))</f>
        <v/>
      </c>
      <c r="AY33" s="1" t="str">
        <f>IF(Income_CF!AY34="","",Income_CF!AY34*(Cohort_WP!AY32/Cohort_CF!AY32))</f>
        <v/>
      </c>
      <c r="AZ33" s="1" t="str">
        <f>IF(Income_CF!AZ34="","",Income_CF!AZ34*(Cohort_WP!AZ32/Cohort_CF!AZ32))</f>
        <v/>
      </c>
      <c r="BA33" s="1" t="str">
        <f>IF(Income_CF!BA34="","",Income_CF!BA34*(Cohort_WP!BA32/Cohort_CF!BA32))</f>
        <v/>
      </c>
      <c r="BB33" s="1" t="str">
        <f>IF(Income_CF!BB34="","",Income_CF!BB34*(Cohort_WP!BB32/Cohort_CF!BB32))</f>
        <v/>
      </c>
      <c r="BC33" s="1" t="str">
        <f>IF(Income_CF!BC34="","",Income_CF!BC34*(Cohort_WP!BC32/Cohort_CF!BC32))</f>
        <v/>
      </c>
      <c r="BD33" s="1" t="str">
        <f>IF(Income_CF!BD34="","",Income_CF!BD34*(Cohort_WP!BD32/Cohort_CF!BD32))</f>
        <v/>
      </c>
      <c r="BE33" s="1" t="str">
        <f>IF(Income_CF!BE34="","",Income_CF!BE34*(Cohort_WP!BE32/Cohort_CF!BE32))</f>
        <v/>
      </c>
      <c r="BF33" s="1" t="str">
        <f>IF(Income_CF!BF34="","",Income_CF!BF34*(Cohort_WP!BF32/Cohort_CF!BF32))</f>
        <v/>
      </c>
      <c r="BG33" s="1" t="str">
        <f>IF(Income_CF!BG34="","",Income_CF!BG34*(Cohort_WP!BG32/Cohort_CF!BG32))</f>
        <v/>
      </c>
      <c r="BH33" s="1" t="str">
        <f>IF(Income_CF!BH34="","",Income_CF!BH34*(Cohort_WP!BH32/Cohort_CF!BH32))</f>
        <v/>
      </c>
      <c r="BI33" s="1" t="str">
        <f>IF(Income_CF!BI34="","",Income_CF!BI34*(Cohort_WP!BI32/Cohort_CF!BI32))</f>
        <v/>
      </c>
      <c r="BJ33" s="1" t="str">
        <f>IF(Income_CF!BJ34="","",Income_CF!BJ34*(Cohort_WP!BJ32/Cohort_CF!BJ32))</f>
        <v/>
      </c>
      <c r="BK33" s="1" t="str">
        <f>IF(Income_CF!BK34="","",Income_CF!BK34*(Cohort_WP!BK32/Cohort_CF!BK32))</f>
        <v/>
      </c>
      <c r="BL33" s="1" t="str">
        <f>IF(Income_CF!BL34="","",Income_CF!BL34*(Cohort_WP!BL32/Cohort_CF!BL32))</f>
        <v/>
      </c>
    </row>
    <row r="34" spans="1:64" x14ac:dyDescent="0.55000000000000004">
      <c r="A34" s="639"/>
      <c r="B34" t="s">
        <v>471</v>
      </c>
      <c r="F34" s="1" t="str">
        <f>IF(Income_CF!F35="","",Income_CF!F35*(Cohort_WP!F33/Cohort_CF!F33))</f>
        <v/>
      </c>
      <c r="G34" s="1" t="str">
        <f>IF(Income_CF!G35="","",Income_CF!G35*(Cohort_WP!G33/Cohort_CF!G33))</f>
        <v/>
      </c>
      <c r="H34" s="1" t="str">
        <f>IF(Income_CF!H35="","",Income_CF!H35*(Cohort_WP!H33/Cohort_CF!H33))</f>
        <v/>
      </c>
      <c r="I34" s="1" t="str">
        <f>IF(Income_CF!I35="","",Income_CF!I35*(Cohort_WP!I33/Cohort_CF!I33))</f>
        <v/>
      </c>
      <c r="J34" s="1">
        <f>IF(Income_CF!J35="","",Income_CF!J35*(Cohort_WP!J33/Cohort_CF!J33))</f>
        <v>357816.63115821627</v>
      </c>
      <c r="K34" s="1">
        <f>IF(Income_CF!K35="","",Income_CF!K35*(Cohort_WP!K33/Cohort_CF!K33))</f>
        <v>371697.16641136922</v>
      </c>
      <c r="L34" s="1">
        <f>IF(Income_CF!L35="","",Income_CF!L35*(Cohort_WP!L33/Cohort_CF!L33))</f>
        <v>385884.55954324955</v>
      </c>
      <c r="M34" s="1">
        <f>IF(Income_CF!M35="","",Income_CF!M35*(Cohort_WP!M33/Cohort_CF!M33))</f>
        <v>400373.17850061751</v>
      </c>
      <c r="N34" s="1">
        <f>IF(Income_CF!N35="","",Income_CF!N35*(Cohort_WP!N33/Cohort_CF!N33))</f>
        <v>417696.82097010757</v>
      </c>
      <c r="O34" s="1">
        <f>IF(Income_CF!O35="","",Income_CF!O35*(Cohort_WP!O33/Cohort_CF!O33))</f>
        <v>432600.49723063386</v>
      </c>
      <c r="P34" s="1">
        <f>IF(Income_CF!P35="","",Income_CF!P35*(Cohort_WP!P33/Cohort_CF!P33))</f>
        <v>447767.20477480575</v>
      </c>
      <c r="Q34" s="1">
        <f>IF(Income_CF!Q35="","",Income_CF!Q35*(Cohort_WP!Q33/Cohort_CF!Q33))</f>
        <v>463187.65178205585</v>
      </c>
      <c r="R34" s="1">
        <f>IF(Income_CF!R35="","",Income_CF!R35*(Cohort_WP!R33/Cohort_CF!R33))</f>
        <v>478851.75914286461</v>
      </c>
      <c r="S34" s="1">
        <f>IF(Income_CF!S35="","",Income_CF!S35*(Cohort_WP!S33/Cohort_CF!S33))</f>
        <v>494748.65794408269</v>
      </c>
      <c r="T34" s="1">
        <f>IF(Income_CF!T35="","",Income_CF!T35*(Cohort_WP!T33/Cohort_CF!T33))</f>
        <v>510866.68927674368</v>
      </c>
      <c r="U34" s="1">
        <f>IF(Income_CF!U35="","",Income_CF!U35*(Cohort_WP!U33/Cohort_CF!U33))</f>
        <v>527193.40644557821</v>
      </c>
      <c r="V34" s="1">
        <f>IF(Income_CF!V35="","",Income_CF!V35*(Cohort_WP!V33/Cohort_CF!V33))</f>
        <v>543715.5796518533</v>
      </c>
      <c r="W34" s="1">
        <f>IF(Income_CF!W35="","",Income_CF!W35*(Cohort_WP!W33/Cohort_CF!W33))</f>
        <v>560419.203212986</v>
      </c>
      <c r="X34" s="1">
        <f>IF(Income_CF!X35="","",Income_CF!X35*(Cohort_WP!X33/Cohort_CF!X33))</f>
        <v>577289.50537356047</v>
      </c>
      <c r="Y34" s="1">
        <f>IF(Income_CF!Y35="","",Income_CF!Y35*(Cohort_WP!Y33/Cohort_CF!Y33))</f>
        <v>594310.96075313818</v>
      </c>
      <c r="Z34" s="1">
        <f>IF(Income_CF!Z35="","",Income_CF!Z35*(Cohort_WP!Z33/Cohort_CF!Z33))</f>
        <v>611467.30546631792</v>
      </c>
      <c r="AA34" s="1">
        <f>IF(Income_CF!AA35="","",Income_CF!AA35*(Cohort_WP!AA33/Cohort_CF!AA33))</f>
        <v>628741.55494030868</v>
      </c>
      <c r="AB34" s="1">
        <f>IF(Income_CF!AB35="","",Income_CF!AB35*(Cohort_WP!AB33/Cohort_CF!AB33))</f>
        <v>646116.02444444178</v>
      </c>
      <c r="AC34" s="1">
        <f>IF(Income_CF!AC35="","",Income_CF!AC35*(Cohort_WP!AC33/Cohort_CF!AC33))</f>
        <v>663572.35233499529</v>
      </c>
      <c r="AD34" s="1">
        <f>IF(Income_CF!AD35="","",Income_CF!AD35*(Cohort_WP!AD33/Cohort_CF!AD33))</f>
        <v>681091.52600719337</v>
      </c>
      <c r="AE34" s="1">
        <f>IF(Income_CF!AE35="","",Income_CF!AE35*(Cohort_WP!AE33/Cohort_CF!AE33))</f>
        <v>698653.91053454624</v>
      </c>
      <c r="AF34" s="1">
        <f>IF(Income_CF!AF35="","",Income_CF!AF35*(Cohort_WP!AF33/Cohort_CF!AF33))</f>
        <v>716239.27996364643</v>
      </c>
      <c r="AG34" s="1">
        <f>IF(Income_CF!AG35="","",Income_CF!AG35*(Cohort_WP!AG33/Cohort_CF!AG33))</f>
        <v>733826.85122048541</v>
      </c>
      <c r="AH34" s="1">
        <f>IF(Income_CF!AH35="","",Income_CF!AH35*(Cohort_WP!AH33/Cohort_CF!AH33))</f>
        <v>751395.32057205285</v>
      </c>
      <c r="AI34" s="1">
        <f>IF(Income_CF!AI35="","",Income_CF!AI35*(Cohort_WP!AI33/Cohort_CF!AI33))</f>
        <v>768922.90257465432</v>
      </c>
      <c r="AJ34" s="1">
        <f>IF(Income_CF!AJ35="","",Income_CF!AJ35*(Cohort_WP!AJ33/Cohort_CF!AJ33))</f>
        <v>786387.37142822612</v>
      </c>
      <c r="AK34" s="1">
        <f>IF(Income_CF!AK35="","",Income_CF!AK35*(Cohort_WP!AK33/Cohort_CF!AK33))</f>
        <v>803766.10464360856</v>
      </c>
      <c r="AL34" s="1">
        <f>IF(Income_CF!AL35="","",Income_CF!AL35*(Cohort_WP!AL33/Cohort_CF!AL33))</f>
        <v>821036.12891785102</v>
      </c>
      <c r="AM34" s="1">
        <f>IF(Income_CF!AM35="","",Income_CF!AM35*(Cohort_WP!AM33/Cohort_CF!AM33))</f>
        <v>838174.16810071666</v>
      </c>
      <c r="AN34" s="1">
        <f>IF(Income_CF!AN35="","",Income_CF!AN35*(Cohort_WP!AN33/Cohort_CF!AN33))</f>
        <v>855156.69312418043</v>
      </c>
      <c r="AO34" s="1">
        <f>IF(Income_CF!AO35="","",Income_CF!AO35*(Cohort_WP!AO33/Cohort_CF!AO33))</f>
        <v>871959.97375547385</v>
      </c>
      <c r="AP34" s="1">
        <f>IF(Income_CF!AP35="","",Income_CF!AP35*(Cohort_WP!AP33/Cohort_CF!AP33))</f>
        <v>888560.1320236579</v>
      </c>
      <c r="AQ34" s="1">
        <f>IF(Income_CF!AQ35="","",Income_CF!AQ35*(Cohort_WP!AQ33/Cohort_CF!AQ33))</f>
        <v>904933.19715942466</v>
      </c>
      <c r="AR34" s="1">
        <f>IF(Income_CF!AR35="","",Income_CF!AR35*(Cohort_WP!AR33/Cohort_CF!AR33))</f>
        <v>921055.16187828884</v>
      </c>
      <c r="AS34" s="1">
        <f>IF(Income_CF!AS35="","",Income_CF!AS35*(Cohort_WP!AS33/Cohort_CF!AS33))</f>
        <v>936902.03982833598</v>
      </c>
      <c r="AT34" s="1">
        <f>IF(Income_CF!AT35="","",Income_CF!AT35*(Cohort_WP!AT33/Cohort_CF!AT33))</f>
        <v>952449.92401536531</v>
      </c>
      <c r="AU34" s="1">
        <f>IF(Income_CF!AU35="","",Income_CF!AU35*(Cohort_WP!AU33/Cohort_CF!AU33))</f>
        <v>967675.04601083032</v>
      </c>
      <c r="AV34" s="1">
        <f>IF(Income_CF!AV35="","",Income_CF!AV35*(Cohort_WP!AV33/Cohort_CF!AV33))</f>
        <v>982553.83574113576</v>
      </c>
      <c r="AW34" s="1">
        <f>IF(Income_CF!AW35="","",Income_CF!AW35*(Cohort_WP!AW33/Cohort_CF!AW33))</f>
        <v>997062.98165113712</v>
      </c>
      <c r="AX34" s="1" t="str">
        <f>IF(Income_CF!AX35="","",Income_CF!AX35*(Cohort_WP!AX33/Cohort_CF!AX33))</f>
        <v/>
      </c>
      <c r="AY34" s="1" t="str">
        <f>IF(Income_CF!AY35="","",Income_CF!AY35*(Cohort_WP!AY33/Cohort_CF!AY33))</f>
        <v/>
      </c>
      <c r="AZ34" s="1" t="str">
        <f>IF(Income_CF!AZ35="","",Income_CF!AZ35*(Cohort_WP!AZ33/Cohort_CF!AZ33))</f>
        <v/>
      </c>
      <c r="BA34" s="1" t="str">
        <f>IF(Income_CF!BA35="","",Income_CF!BA35*(Cohort_WP!BA33/Cohort_CF!BA33))</f>
        <v/>
      </c>
      <c r="BB34" s="1" t="str">
        <f>IF(Income_CF!BB35="","",Income_CF!BB35*(Cohort_WP!BB33/Cohort_CF!BB33))</f>
        <v/>
      </c>
      <c r="BC34" s="1" t="str">
        <f>IF(Income_CF!BC35="","",Income_CF!BC35*(Cohort_WP!BC33/Cohort_CF!BC33))</f>
        <v/>
      </c>
      <c r="BD34" s="1" t="str">
        <f>IF(Income_CF!BD35="","",Income_CF!BD35*(Cohort_WP!BD33/Cohort_CF!BD33))</f>
        <v/>
      </c>
      <c r="BE34" s="1" t="str">
        <f>IF(Income_CF!BE35="","",Income_CF!BE35*(Cohort_WP!BE33/Cohort_CF!BE33))</f>
        <v/>
      </c>
      <c r="BF34" s="1" t="str">
        <f>IF(Income_CF!BF35="","",Income_CF!BF35*(Cohort_WP!BF33/Cohort_CF!BF33))</f>
        <v/>
      </c>
      <c r="BG34" s="1" t="str">
        <f>IF(Income_CF!BG35="","",Income_CF!BG35*(Cohort_WP!BG33/Cohort_CF!BG33))</f>
        <v/>
      </c>
      <c r="BH34" s="1" t="str">
        <f>IF(Income_CF!BH35="","",Income_CF!BH35*(Cohort_WP!BH33/Cohort_CF!BH33))</f>
        <v/>
      </c>
      <c r="BI34" s="1" t="str">
        <f>IF(Income_CF!BI35="","",Income_CF!BI35*(Cohort_WP!BI33/Cohort_CF!BI33))</f>
        <v/>
      </c>
      <c r="BJ34" s="1" t="str">
        <f>IF(Income_CF!BJ35="","",Income_CF!BJ35*(Cohort_WP!BJ33/Cohort_CF!BJ33))</f>
        <v/>
      </c>
      <c r="BK34" s="1" t="str">
        <f>IF(Income_CF!BK35="","",Income_CF!BK35*(Cohort_WP!BK33/Cohort_CF!BK33))</f>
        <v/>
      </c>
      <c r="BL34" s="1" t="str">
        <f>IF(Income_CF!BL35="","",Income_CF!BL35*(Cohort_WP!BL33/Cohort_CF!BL33))</f>
        <v/>
      </c>
    </row>
    <row r="35" spans="1:64" x14ac:dyDescent="0.55000000000000004">
      <c r="A35" s="639"/>
      <c r="B35" t="s">
        <v>472</v>
      </c>
      <c r="F35" s="1" t="str">
        <f>IF(Income_CF!F36="","",Income_CF!F36*(Cohort_WP!F34/Cohort_CF!F34))</f>
        <v/>
      </c>
      <c r="G35" s="1" t="str">
        <f>IF(Income_CF!G36="","",Income_CF!G36*(Cohort_WP!G34/Cohort_CF!G34))</f>
        <v/>
      </c>
      <c r="H35" s="1" t="str">
        <f>IF(Income_CF!H36="","",Income_CF!H36*(Cohort_WP!H34/Cohort_CF!H34))</f>
        <v/>
      </c>
      <c r="I35" s="1" t="str">
        <f>IF(Income_CF!I36="","",Income_CF!I36*(Cohort_WP!I34/Cohort_CF!I34))</f>
        <v/>
      </c>
      <c r="J35" s="1" t="str">
        <f>IF(Income_CF!J36="","",Income_CF!J36*(Cohort_WP!J34/Cohort_CF!J34))</f>
        <v/>
      </c>
      <c r="K35" s="1">
        <f>IF(Income_CF!K36="","",Income_CF!K36*(Cohort_WP!K34/Cohort_CF!K34))</f>
        <v>368551.13009296276</v>
      </c>
      <c r="L35" s="1">
        <f>IF(Income_CF!L36="","",Income_CF!L36*(Cohort_WP!L34/Cohort_CF!L34))</f>
        <v>382848.08140371036</v>
      </c>
      <c r="M35" s="1">
        <f>IF(Income_CF!M36="","",Income_CF!M36*(Cohort_WP!M34/Cohort_CF!M34))</f>
        <v>397461.09632954706</v>
      </c>
      <c r="N35" s="1">
        <f>IF(Income_CF!N36="","",Income_CF!N36*(Cohort_WP!N34/Cohort_CF!N34))</f>
        <v>412384.37385563593</v>
      </c>
      <c r="O35" s="1">
        <f>IF(Income_CF!O36="","",Income_CF!O36*(Cohort_WP!O34/Cohort_CF!O34))</f>
        <v>430227.72559921083</v>
      </c>
      <c r="P35" s="1">
        <f>IF(Income_CF!P36="","",Income_CF!P36*(Cohort_WP!P34/Cohort_CF!P34))</f>
        <v>445578.51214755286</v>
      </c>
      <c r="Q35" s="1">
        <f>IF(Income_CF!Q36="","",Income_CF!Q36*(Cohort_WP!Q34/Cohort_CF!Q34))</f>
        <v>461200.22091804992</v>
      </c>
      <c r="R35" s="1">
        <f>IF(Income_CF!R36="","",Income_CF!R36*(Cohort_WP!R34/Cohort_CF!R34))</f>
        <v>477083.28133551747</v>
      </c>
      <c r="S35" s="1">
        <f>IF(Income_CF!S36="","",Income_CF!S36*(Cohort_WP!S34/Cohort_CF!S34))</f>
        <v>493217.31191715057</v>
      </c>
      <c r="T35" s="1">
        <f>IF(Income_CF!T36="","",Income_CF!T36*(Cohort_WP!T34/Cohort_CF!T34))</f>
        <v>509591.11768240522</v>
      </c>
      <c r="U35" s="1">
        <f>IF(Income_CF!U36="","",Income_CF!U36*(Cohort_WP!U34/Cohort_CF!U34))</f>
        <v>526192.68995504605</v>
      </c>
      <c r="V35" s="1">
        <f>IF(Income_CF!V36="","",Income_CF!V36*(Cohort_WP!V34/Cohort_CF!V34))</f>
        <v>543009.20863894548</v>
      </c>
      <c r="W35" s="1">
        <f>IF(Income_CF!W36="","",Income_CF!W36*(Cohort_WP!W34/Cohort_CF!W34))</f>
        <v>560027.04704140895</v>
      </c>
      <c r="X35" s="1">
        <f>IF(Income_CF!X36="","",Income_CF!X36*(Cohort_WP!X34/Cohort_CF!X34))</f>
        <v>577231.77930937568</v>
      </c>
      <c r="Y35" s="1">
        <f>IF(Income_CF!Y36="","",Income_CF!Y36*(Cohort_WP!Y34/Cohort_CF!Y34))</f>
        <v>594608.19053476723</v>
      </c>
      <c r="Z35" s="1">
        <f>IF(Income_CF!Z36="","",Income_CF!Z36*(Cohort_WP!Z34/Cohort_CF!Z34))</f>
        <v>612140.2895757322</v>
      </c>
      <c r="AA35" s="1">
        <f>IF(Income_CF!AA36="","",Income_CF!AA36*(Cohort_WP!AA34/Cohort_CF!AA34))</f>
        <v>629811.32463030727</v>
      </c>
      <c r="AB35" s="1">
        <f>IF(Income_CF!AB36="","",Income_CF!AB36*(Cohort_WP!AB34/Cohort_CF!AB34))</f>
        <v>647603.80158851796</v>
      </c>
      <c r="AC35" s="1">
        <f>IF(Income_CF!AC36="","",Income_CF!AC36*(Cohort_WP!AC34/Cohort_CF!AC34))</f>
        <v>665499.50517777517</v>
      </c>
      <c r="AD35" s="1">
        <f>IF(Income_CF!AD36="","",Income_CF!AD36*(Cohort_WP!AD34/Cohort_CF!AD34))</f>
        <v>683479.52290504496</v>
      </c>
      <c r="AE35" s="1">
        <f>IF(Income_CF!AE36="","",Income_CF!AE36*(Cohort_WP!AE34/Cohort_CF!AE34))</f>
        <v>701524.27178740909</v>
      </c>
      <c r="AF35" s="1">
        <f>IF(Income_CF!AF36="","",Income_CF!AF36*(Cohort_WP!AF34/Cohort_CF!AF34))</f>
        <v>719613.52785058273</v>
      </c>
      <c r="AG35" s="1">
        <f>IF(Income_CF!AG36="","",Income_CF!AG36*(Cohort_WP!AG34/Cohort_CF!AG34))</f>
        <v>737726.45836255583</v>
      </c>
      <c r="AH35" s="1">
        <f>IF(Income_CF!AH36="","",Income_CF!AH36*(Cohort_WP!AH34/Cohort_CF!AH34))</f>
        <v>755841.6567570999</v>
      </c>
      <c r="AI35" s="1">
        <f>IF(Income_CF!AI36="","",Income_CF!AI36*(Cohort_WP!AI34/Cohort_CF!AI34))</f>
        <v>773937.1801892143</v>
      </c>
      <c r="AJ35" s="1">
        <f>IF(Income_CF!AJ36="","",Income_CF!AJ36*(Cohort_WP!AJ34/Cohort_CF!AJ34))</f>
        <v>791990.58965189394</v>
      </c>
      <c r="AK35" s="1">
        <f>IF(Income_CF!AK36="","",Income_CF!AK36*(Cohort_WP!AK34/Cohort_CF!AK34))</f>
        <v>809978.992571073</v>
      </c>
      <c r="AL35" s="1">
        <f>IF(Income_CF!AL36="","",Income_CF!AL36*(Cohort_WP!AL34/Cohort_CF!AL34))</f>
        <v>827879.08778291673</v>
      </c>
      <c r="AM35" s="1">
        <f>IF(Income_CF!AM36="","",Income_CF!AM36*(Cohort_WP!AM34/Cohort_CF!AM34))</f>
        <v>845667.2127853866</v>
      </c>
      <c r="AN35" s="1">
        <f>IF(Income_CF!AN36="","",Income_CF!AN36*(Cohort_WP!AN34/Cohort_CF!AN34))</f>
        <v>863319.39314373804</v>
      </c>
      <c r="AO35" s="1">
        <f>IF(Income_CF!AO36="","",Income_CF!AO36*(Cohort_WP!AO34/Cohort_CF!AO34))</f>
        <v>880811.39391790587</v>
      </c>
      <c r="AP35" s="1">
        <f>IF(Income_CF!AP36="","",Income_CF!AP36*(Cohort_WP!AP34/Cohort_CF!AP34))</f>
        <v>898118.77296813787</v>
      </c>
      <c r="AQ35" s="1">
        <f>IF(Income_CF!AQ36="","",Income_CF!AQ36*(Cohort_WP!AQ34/Cohort_CF!AQ34))</f>
        <v>915216.9359843675</v>
      </c>
      <c r="AR35" s="1">
        <f>IF(Income_CF!AR36="","",Income_CF!AR36*(Cohort_WP!AR34/Cohort_CF!AR34))</f>
        <v>932081.19307420729</v>
      </c>
      <c r="AS35" s="1">
        <f>IF(Income_CF!AS36="","",Income_CF!AS36*(Cohort_WP!AS34/Cohort_CF!AS34))</f>
        <v>948686.8167346376</v>
      </c>
      <c r="AT35" s="1">
        <f>IF(Income_CF!AT36="","",Income_CF!AT36*(Cohort_WP!AT34/Cohort_CF!AT34))</f>
        <v>965009.10102318577</v>
      </c>
      <c r="AU35" s="1">
        <f>IF(Income_CF!AU36="","",Income_CF!AU36*(Cohort_WP!AU34/Cohort_CF!AU34))</f>
        <v>981023.4217358263</v>
      </c>
      <c r="AV35" s="1">
        <f>IF(Income_CF!AV36="","",Income_CF!AV36*(Cohort_WP!AV34/Cohort_CF!AV34))</f>
        <v>996705.29739115539</v>
      </c>
      <c r="AW35" s="1">
        <f>IF(Income_CF!AW36="","",Income_CF!AW36*(Cohort_WP!AW34/Cohort_CF!AW34))</f>
        <v>1012030.4508133698</v>
      </c>
      <c r="AX35" s="1">
        <f>IF(Income_CF!AX36="","",Income_CF!AX36*(Cohort_WP!AX34/Cohort_CF!AX34))</f>
        <v>1026974.8711006711</v>
      </c>
      <c r="AY35" s="1" t="str">
        <f>IF(Income_CF!AY36="","",Income_CF!AY36*(Cohort_WP!AY34/Cohort_CF!AY34))</f>
        <v/>
      </c>
      <c r="AZ35" s="1" t="str">
        <f>IF(Income_CF!AZ36="","",Income_CF!AZ36*(Cohort_WP!AZ34/Cohort_CF!AZ34))</f>
        <v/>
      </c>
      <c r="BA35" s="1" t="str">
        <f>IF(Income_CF!BA36="","",Income_CF!BA36*(Cohort_WP!BA34/Cohort_CF!BA34))</f>
        <v/>
      </c>
      <c r="BB35" s="1" t="str">
        <f>IF(Income_CF!BB36="","",Income_CF!BB36*(Cohort_WP!BB34/Cohort_CF!BB34))</f>
        <v/>
      </c>
      <c r="BC35" s="1" t="str">
        <f>IF(Income_CF!BC36="","",Income_CF!BC36*(Cohort_WP!BC34/Cohort_CF!BC34))</f>
        <v/>
      </c>
      <c r="BD35" s="1" t="str">
        <f>IF(Income_CF!BD36="","",Income_CF!BD36*(Cohort_WP!BD34/Cohort_CF!BD34))</f>
        <v/>
      </c>
      <c r="BE35" s="1" t="str">
        <f>IF(Income_CF!BE36="","",Income_CF!BE36*(Cohort_WP!BE34/Cohort_CF!BE34))</f>
        <v/>
      </c>
      <c r="BF35" s="1" t="str">
        <f>IF(Income_CF!BF36="","",Income_CF!BF36*(Cohort_WP!BF34/Cohort_CF!BF34))</f>
        <v/>
      </c>
      <c r="BG35" s="1" t="str">
        <f>IF(Income_CF!BG36="","",Income_CF!BG36*(Cohort_WP!BG34/Cohort_CF!BG34))</f>
        <v/>
      </c>
      <c r="BH35" s="1" t="str">
        <f>IF(Income_CF!BH36="","",Income_CF!BH36*(Cohort_WP!BH34/Cohort_CF!BH34))</f>
        <v/>
      </c>
      <c r="BI35" s="1" t="str">
        <f>IF(Income_CF!BI36="","",Income_CF!BI36*(Cohort_WP!BI34/Cohort_CF!BI34))</f>
        <v/>
      </c>
      <c r="BJ35" s="1" t="str">
        <f>IF(Income_CF!BJ36="","",Income_CF!BJ36*(Cohort_WP!BJ34/Cohort_CF!BJ34))</f>
        <v/>
      </c>
      <c r="BK35" s="1" t="str">
        <f>IF(Income_CF!BK36="","",Income_CF!BK36*(Cohort_WP!BK34/Cohort_CF!BK34))</f>
        <v/>
      </c>
      <c r="BL35" s="1" t="str">
        <f>IF(Income_CF!BL36="","",Income_CF!BL36*(Cohort_WP!BL34/Cohort_CF!BL34))</f>
        <v/>
      </c>
    </row>
    <row r="36" spans="1:64" x14ac:dyDescent="0.55000000000000004">
      <c r="A36" s="639"/>
      <c r="B36" t="s">
        <v>473</v>
      </c>
      <c r="F36" s="1" t="str">
        <f>IF(Income_CF!F37="","",Income_CF!F37*(Cohort_WP!F35/Cohort_CF!F35))</f>
        <v/>
      </c>
      <c r="G36" s="1" t="str">
        <f>IF(Income_CF!G37="","",Income_CF!G37*(Cohort_WP!G35/Cohort_CF!G35))</f>
        <v/>
      </c>
      <c r="H36" s="1" t="str">
        <f>IF(Income_CF!H37="","",Income_CF!H37*(Cohort_WP!H35/Cohort_CF!H35))</f>
        <v/>
      </c>
      <c r="I36" s="1" t="str">
        <f>IF(Income_CF!I37="","",Income_CF!I37*(Cohort_WP!I35/Cohort_CF!I35))</f>
        <v/>
      </c>
      <c r="J36" s="1" t="str">
        <f>IF(Income_CF!J37="","",Income_CF!J37*(Cohort_WP!J35/Cohort_CF!J35))</f>
        <v/>
      </c>
      <c r="K36" s="1" t="str">
        <f>IF(Income_CF!K37="","",Income_CF!K37*(Cohort_WP!K35/Cohort_CF!K35))</f>
        <v/>
      </c>
      <c r="L36" s="1">
        <f>IF(Income_CF!L37="","",Income_CF!L37*(Cohort_WP!L35/Cohort_CF!L35))</f>
        <v>379607.66399575165</v>
      </c>
      <c r="M36" s="1">
        <f>IF(Income_CF!M37="","",Income_CF!M37*(Cohort_WP!M35/Cohort_CF!M35))</f>
        <v>394333.52384582162</v>
      </c>
      <c r="N36" s="1">
        <f>IF(Income_CF!N37="","",Income_CF!N37*(Cohort_WP!N35/Cohort_CF!N35))</f>
        <v>409384.9292194334</v>
      </c>
      <c r="O36" s="1">
        <f>IF(Income_CF!O37="","",Income_CF!O37*(Cohort_WP!O35/Cohort_CF!O35))</f>
        <v>424755.90507130499</v>
      </c>
      <c r="P36" s="1">
        <f>IF(Income_CF!P37="","",Income_CF!P37*(Cohort_WP!P35/Cohort_CF!P35))</f>
        <v>443134.55736718717</v>
      </c>
      <c r="Q36" s="1">
        <f>IF(Income_CF!Q37="","",Income_CF!Q37*(Cohort_WP!Q35/Cohort_CF!Q35))</f>
        <v>458945.86751197948</v>
      </c>
      <c r="R36" s="1">
        <f>IF(Income_CF!R37="","",Income_CF!R37*(Cohort_WP!R35/Cohort_CF!R35))</f>
        <v>475036.2275455913</v>
      </c>
      <c r="S36" s="1">
        <f>IF(Income_CF!S37="","",Income_CF!S37*(Cohort_WP!S35/Cohort_CF!S35))</f>
        <v>491395.77977558295</v>
      </c>
      <c r="T36" s="1">
        <f>IF(Income_CF!T37="","",Income_CF!T37*(Cohort_WP!T35/Cohort_CF!T35))</f>
        <v>508013.83127466514</v>
      </c>
      <c r="U36" s="1">
        <f>IF(Income_CF!U37="","",Income_CF!U37*(Cohort_WP!U35/Cohort_CF!U35))</f>
        <v>524878.85121287743</v>
      </c>
      <c r="V36" s="1">
        <f>IF(Income_CF!V37="","",Income_CF!V37*(Cohort_WP!V35/Cohort_CF!V35))</f>
        <v>541978.47065369738</v>
      </c>
      <c r="W36" s="1">
        <f>IF(Income_CF!W37="","",Income_CF!W37*(Cohort_WP!W35/Cohort_CF!W35))</f>
        <v>559299.48489811388</v>
      </c>
      <c r="X36" s="1">
        <f>IF(Income_CF!X37="","",Income_CF!X37*(Cohort_WP!X35/Cohort_CF!X35))</f>
        <v>576827.85845265118</v>
      </c>
      <c r="Y36" s="1">
        <f>IF(Income_CF!Y37="","",Income_CF!Y37*(Cohort_WP!Y35/Cohort_CF!Y35))</f>
        <v>594548.73268865689</v>
      </c>
      <c r="Z36" s="1">
        <f>IF(Income_CF!Z37="","",Income_CF!Z37*(Cohort_WP!Z35/Cohort_CF!Z35))</f>
        <v>612446.43625081028</v>
      </c>
      <c r="AA36" s="1">
        <f>IF(Income_CF!AA37="","",Income_CF!AA37*(Cohort_WP!AA35/Cohort_CF!AA35))</f>
        <v>630504.49826300412</v>
      </c>
      <c r="AB36" s="1">
        <f>IF(Income_CF!AB37="","",Income_CF!AB37*(Cohort_WP!AB35/Cohort_CF!AB35))</f>
        <v>648705.66436921665</v>
      </c>
      <c r="AC36" s="1">
        <f>IF(Income_CF!AC37="","",Income_CF!AC37*(Cohort_WP!AC35/Cohort_CF!AC35))</f>
        <v>667031.91563617357</v>
      </c>
      <c r="AD36" s="1">
        <f>IF(Income_CF!AD37="","",Income_CF!AD37*(Cohort_WP!AD35/Cohort_CF!AD35))</f>
        <v>685464.49033310835</v>
      </c>
      <c r="AE36" s="1">
        <f>IF(Income_CF!AE37="","",Income_CF!AE37*(Cohort_WP!AE35/Cohort_CF!AE35))</f>
        <v>703983.9085921963</v>
      </c>
      <c r="AF36" s="1">
        <f>IF(Income_CF!AF37="","",Income_CF!AF37*(Cohort_WP!AF35/Cohort_CF!AF35))</f>
        <v>722569.99994103156</v>
      </c>
      <c r="AG36" s="1">
        <f>IF(Income_CF!AG37="","",Income_CF!AG37*(Cohort_WP!AG35/Cohort_CF!AG35))</f>
        <v>741201.93368610006</v>
      </c>
      <c r="AH36" s="1">
        <f>IF(Income_CF!AH37="","",Income_CF!AH37*(Cohort_WP!AH35/Cohort_CF!AH35))</f>
        <v>759858.25211343251</v>
      </c>
      <c r="AI36" s="1">
        <f>IF(Income_CF!AI37="","",Income_CF!AI37*(Cohort_WP!AI35/Cohort_CF!AI35))</f>
        <v>778516.90645981301</v>
      </c>
      <c r="AJ36" s="1">
        <f>IF(Income_CF!AJ37="","",Income_CF!AJ37*(Cohort_WP!AJ35/Cohort_CF!AJ35))</f>
        <v>797155.29559489072</v>
      </c>
      <c r="AK36" s="1">
        <f>IF(Income_CF!AK37="","",Income_CF!AK37*(Cohort_WP!AK35/Cohort_CF!AK35))</f>
        <v>815750.30734145094</v>
      </c>
      <c r="AL36" s="1">
        <f>IF(Income_CF!AL37="","",Income_CF!AL37*(Cohort_WP!AL35/Cohort_CF!AL35))</f>
        <v>834278.36234820506</v>
      </c>
      <c r="AM36" s="1">
        <f>IF(Income_CF!AM37="","",Income_CF!AM37*(Cohort_WP!AM35/Cohort_CF!AM35))</f>
        <v>852715.46041640418</v>
      </c>
      <c r="AN36" s="1">
        <f>IF(Income_CF!AN37="","",Income_CF!AN37*(Cohort_WP!AN35/Cohort_CF!AN35))</f>
        <v>871037.22916894814</v>
      </c>
      <c r="AO36" s="1">
        <f>IF(Income_CF!AO37="","",Income_CF!AO37*(Cohort_WP!AO35/Cohort_CF!AO35))</f>
        <v>889218.97493805038</v>
      </c>
      <c r="AP36" s="1">
        <f>IF(Income_CF!AP37="","",Income_CF!AP37*(Cohort_WP!AP35/Cohort_CF!AP35))</f>
        <v>907235.73573544296</v>
      </c>
      <c r="AQ36" s="1">
        <f>IF(Income_CF!AQ37="","",Income_CF!AQ37*(Cohort_WP!AQ35/Cohort_CF!AQ35))</f>
        <v>925062.336157182</v>
      </c>
      <c r="AR36" s="1">
        <f>IF(Income_CF!AR37="","",Income_CF!AR37*(Cohort_WP!AR35/Cohort_CF!AR35))</f>
        <v>942673.44406389864</v>
      </c>
      <c r="AS36" s="1">
        <f>IF(Income_CF!AS37="","",Income_CF!AS37*(Cohort_WP!AS35/Cohort_CF!AS35))</f>
        <v>960043.62886643363</v>
      </c>
      <c r="AT36" s="1">
        <f>IF(Income_CF!AT37="","",Income_CF!AT37*(Cohort_WP!AT35/Cohort_CF!AT35))</f>
        <v>977147.42123667651</v>
      </c>
      <c r="AU36" s="1">
        <f>IF(Income_CF!AU37="","",Income_CF!AU37*(Cohort_WP!AU35/Cohort_CF!AU35))</f>
        <v>993959.3740538815</v>
      </c>
      <c r="AV36" s="1">
        <f>IF(Income_CF!AV37="","",Income_CF!AV37*(Cohort_WP!AV35/Cohort_CF!AV35))</f>
        <v>1010454.1243879013</v>
      </c>
      <c r="AW36" s="1">
        <f>IF(Income_CF!AW37="","",Income_CF!AW37*(Cohort_WP!AW35/Cohort_CF!AW35))</f>
        <v>1026606.4563128899</v>
      </c>
      <c r="AX36" s="1">
        <f>IF(Income_CF!AX37="","",Income_CF!AX37*(Cohort_WP!AX35/Cohort_CF!AX35))</f>
        <v>1042391.3643377707</v>
      </c>
      <c r="AY36" s="1">
        <f>IF(Income_CF!AY37="","",Income_CF!AY37*(Cohort_WP!AY35/Cohort_CF!AY35))</f>
        <v>1057784.1172336913</v>
      </c>
      <c r="AZ36" s="1" t="str">
        <f>IF(Income_CF!AZ37="","",Income_CF!AZ37*(Cohort_WP!AZ35/Cohort_CF!AZ35))</f>
        <v/>
      </c>
      <c r="BA36" s="1" t="str">
        <f>IF(Income_CF!BA37="","",Income_CF!BA37*(Cohort_WP!BA35/Cohort_CF!BA35))</f>
        <v/>
      </c>
      <c r="BB36" s="1" t="str">
        <f>IF(Income_CF!BB37="","",Income_CF!BB37*(Cohort_WP!BB35/Cohort_CF!BB35))</f>
        <v/>
      </c>
      <c r="BC36" s="1" t="str">
        <f>IF(Income_CF!BC37="","",Income_CF!BC37*(Cohort_WP!BC35/Cohort_CF!BC35))</f>
        <v/>
      </c>
      <c r="BD36" s="1" t="str">
        <f>IF(Income_CF!BD37="","",Income_CF!BD37*(Cohort_WP!BD35/Cohort_CF!BD35))</f>
        <v/>
      </c>
      <c r="BE36" s="1" t="str">
        <f>IF(Income_CF!BE37="","",Income_CF!BE37*(Cohort_WP!BE35/Cohort_CF!BE35))</f>
        <v/>
      </c>
      <c r="BF36" s="1" t="str">
        <f>IF(Income_CF!BF37="","",Income_CF!BF37*(Cohort_WP!BF35/Cohort_CF!BF35))</f>
        <v/>
      </c>
      <c r="BG36" s="1" t="str">
        <f>IF(Income_CF!BG37="","",Income_CF!BG37*(Cohort_WP!BG35/Cohort_CF!BG35))</f>
        <v/>
      </c>
      <c r="BH36" s="1" t="str">
        <f>IF(Income_CF!BH37="","",Income_CF!BH37*(Cohort_WP!BH35/Cohort_CF!BH35))</f>
        <v/>
      </c>
      <c r="BI36" s="1" t="str">
        <f>IF(Income_CF!BI37="","",Income_CF!BI37*(Cohort_WP!BI35/Cohort_CF!BI35))</f>
        <v/>
      </c>
      <c r="BJ36" s="1" t="str">
        <f>IF(Income_CF!BJ37="","",Income_CF!BJ37*(Cohort_WP!BJ35/Cohort_CF!BJ35))</f>
        <v/>
      </c>
      <c r="BK36" s="1" t="str">
        <f>IF(Income_CF!BK37="","",Income_CF!BK37*(Cohort_WP!BK35/Cohort_CF!BK35))</f>
        <v/>
      </c>
      <c r="BL36" s="1" t="str">
        <f>IF(Income_CF!BL37="","",Income_CF!BL37*(Cohort_WP!BL35/Cohort_CF!BL35))</f>
        <v/>
      </c>
    </row>
    <row r="37" spans="1:64" x14ac:dyDescent="0.55000000000000004">
      <c r="A37" s="639"/>
      <c r="B37" t="s">
        <v>474</v>
      </c>
      <c r="F37" s="1" t="str">
        <f>IF(Income_CF!F38="","",Income_CF!F38*(Cohort_WP!F36/Cohort_CF!F36))</f>
        <v/>
      </c>
      <c r="G37" s="1" t="str">
        <f>IF(Income_CF!G38="","",Income_CF!G38*(Cohort_WP!G36/Cohort_CF!G36))</f>
        <v/>
      </c>
      <c r="H37" s="1" t="str">
        <f>IF(Income_CF!H38="","",Income_CF!H38*(Cohort_WP!H36/Cohort_CF!H36))</f>
        <v/>
      </c>
      <c r="I37" s="1" t="str">
        <f>IF(Income_CF!I38="","",Income_CF!I38*(Cohort_WP!I36/Cohort_CF!I36))</f>
        <v/>
      </c>
      <c r="J37" s="1" t="str">
        <f>IF(Income_CF!J38="","",Income_CF!J38*(Cohort_WP!J36/Cohort_CF!J36))</f>
        <v/>
      </c>
      <c r="K37" s="1" t="str">
        <f>IF(Income_CF!K38="","",Income_CF!K38*(Cohort_WP!K36/Cohort_CF!K36))</f>
        <v/>
      </c>
      <c r="L37" s="1" t="str">
        <f>IF(Income_CF!L38="","",Income_CF!L38*(Cohort_WP!L36/Cohort_CF!L36))</f>
        <v/>
      </c>
      <c r="M37" s="1">
        <f>IF(Income_CF!M38="","",Income_CF!M38*(Cohort_WP!M36/Cohort_CF!M36))</f>
        <v>390995.8939156243</v>
      </c>
      <c r="N37" s="1">
        <f>IF(Income_CF!N38="","",Income_CF!N38*(Cohort_WP!N36/Cohort_CF!N36))</f>
        <v>406163.52956119628</v>
      </c>
      <c r="O37" s="1">
        <f>IF(Income_CF!O38="","",Income_CF!O38*(Cohort_WP!O36/Cohort_CF!O36))</f>
        <v>421666.47709601646</v>
      </c>
      <c r="P37" s="1">
        <f>IF(Income_CF!P38="","",Income_CF!P38*(Cohort_WP!P36/Cohort_CF!P36))</f>
        <v>437498.58222344419</v>
      </c>
      <c r="Q37" s="1">
        <f>IF(Income_CF!Q38="","",Income_CF!Q38*(Cohort_WP!Q36/Cohort_CF!Q36))</f>
        <v>456428.59408820281</v>
      </c>
      <c r="R37" s="1">
        <f>IF(Income_CF!R38="","",Income_CF!R38*(Cohort_WP!R36/Cohort_CF!R36))</f>
        <v>472714.2435373388</v>
      </c>
      <c r="S37" s="1">
        <f>IF(Income_CF!S38="","",Income_CF!S38*(Cohort_WP!S36/Cohort_CF!S36))</f>
        <v>489287.31437195902</v>
      </c>
      <c r="T37" s="1">
        <f>IF(Income_CF!T38="","",Income_CF!T38*(Cohort_WP!T36/Cohort_CF!T36))</f>
        <v>506137.65316885052</v>
      </c>
      <c r="U37" s="1">
        <f>IF(Income_CF!U38="","",Income_CF!U38*(Cohort_WP!U36/Cohort_CF!U36))</f>
        <v>523254.2462129051</v>
      </c>
      <c r="V37" s="1">
        <f>IF(Income_CF!V38="","",Income_CF!V38*(Cohort_WP!V36/Cohort_CF!V36))</f>
        <v>540625.21674926358</v>
      </c>
      <c r="W37" s="1">
        <f>IF(Income_CF!W38="","",Income_CF!W38*(Cohort_WP!W36/Cohort_CF!W36))</f>
        <v>558237.82477330824</v>
      </c>
      <c r="X37" s="1">
        <f>IF(Income_CF!X38="","",Income_CF!X38*(Cohort_WP!X36/Cohort_CF!X36))</f>
        <v>576078.46944505733</v>
      </c>
      <c r="Y37" s="1">
        <f>IF(Income_CF!Y38="","",Income_CF!Y38*(Cohort_WP!Y36/Cohort_CF!Y36))</f>
        <v>594132.69420623069</v>
      </c>
      <c r="Z37" s="1">
        <f>IF(Income_CF!Z38="","",Income_CF!Z38*(Cohort_WP!Z36/Cohort_CF!Z36))</f>
        <v>612385.19466931652</v>
      </c>
      <c r="AA37" s="1">
        <f>IF(Income_CF!AA38="","",Income_CF!AA38*(Cohort_WP!AA36/Cohort_CF!AA36))</f>
        <v>630819.82933833438</v>
      </c>
      <c r="AB37" s="1">
        <f>IF(Income_CF!AB38="","",Income_CF!AB38*(Cohort_WP!AB36/Cohort_CF!AB36))</f>
        <v>649419.6332108943</v>
      </c>
      <c r="AC37" s="1">
        <f>IF(Income_CF!AC38="","",Income_CF!AC38*(Cohort_WP!AC36/Cohort_CF!AC36))</f>
        <v>668166.83430029312</v>
      </c>
      <c r="AD37" s="1">
        <f>IF(Income_CF!AD38="","",Income_CF!AD38*(Cohort_WP!AD36/Cohort_CF!AD36))</f>
        <v>687042.8731052588</v>
      </c>
      <c r="AE37" s="1">
        <f>IF(Income_CF!AE38="","",Income_CF!AE38*(Cohort_WP!AE36/Cohort_CF!AE36))</f>
        <v>706028.42504310154</v>
      </c>
      <c r="AF37" s="1">
        <f>IF(Income_CF!AF38="","",Income_CF!AF38*(Cohort_WP!AF36/Cohort_CF!AF36))</f>
        <v>725103.4258499624</v>
      </c>
      <c r="AG37" s="1">
        <f>IF(Income_CF!AG38="","",Income_CF!AG38*(Cohort_WP!AG36/Cohort_CF!AG36))</f>
        <v>744247.09993926238</v>
      </c>
      <c r="AH37" s="1">
        <f>IF(Income_CF!AH38="","",Income_CF!AH38*(Cohort_WP!AH36/Cohort_CF!AH36))</f>
        <v>763437.99169668311</v>
      </c>
      <c r="AI37" s="1">
        <f>IF(Income_CF!AI38="","",Income_CF!AI38*(Cohort_WP!AI36/Cohort_CF!AI36))</f>
        <v>782653.99967683537</v>
      </c>
      <c r="AJ37" s="1">
        <f>IF(Income_CF!AJ38="","",Income_CF!AJ38*(Cohort_WP!AJ36/Cohort_CF!AJ36))</f>
        <v>801872.41365360725</v>
      </c>
      <c r="AK37" s="1">
        <f>IF(Income_CF!AK38="","",Income_CF!AK38*(Cohort_WP!AK36/Cohort_CF!AK36))</f>
        <v>821069.95446273754</v>
      </c>
      <c r="AL37" s="1">
        <f>IF(Income_CF!AL38="","",Income_CF!AL38*(Cohort_WP!AL36/Cohort_CF!AL36))</f>
        <v>840222.81656169426</v>
      </c>
      <c r="AM37" s="1">
        <f>IF(Income_CF!AM38="","",Income_CF!AM38*(Cohort_WP!AM36/Cohort_CF!AM36))</f>
        <v>859306.71321865125</v>
      </c>
      <c r="AN37" s="1">
        <f>IF(Income_CF!AN38="","",Income_CF!AN38*(Cohort_WP!AN36/Cohort_CF!AN36))</f>
        <v>878296.92422889615</v>
      </c>
      <c r="AO37" s="1">
        <f>IF(Income_CF!AO38="","",Income_CF!AO38*(Cohort_WP!AO36/Cohort_CF!AO36))</f>
        <v>897168.34604401665</v>
      </c>
      <c r="AP37" s="1">
        <f>IF(Income_CF!AP38="","",Income_CF!AP38*(Cohort_WP!AP36/Cohort_CF!AP36))</f>
        <v>915895.54418619175</v>
      </c>
      <c r="AQ37" s="1">
        <f>IF(Income_CF!AQ38="","",Income_CF!AQ38*(Cohort_WP!AQ36/Cohort_CF!AQ36))</f>
        <v>934452.80780750618</v>
      </c>
      <c r="AR37" s="1">
        <f>IF(Income_CF!AR38="","",Income_CF!AR38*(Cohort_WP!AR36/Cohort_CF!AR36))</f>
        <v>952814.20624189742</v>
      </c>
      <c r="AS37" s="1">
        <f>IF(Income_CF!AS38="","",Income_CF!AS38*(Cohort_WP!AS36/Cohort_CF!AS36))</f>
        <v>970953.64738581574</v>
      </c>
      <c r="AT37" s="1">
        <f>IF(Income_CF!AT38="","",Income_CF!AT38*(Cohort_WP!AT36/Cohort_CF!AT36))</f>
        <v>988844.93773242645</v>
      </c>
      <c r="AU37" s="1">
        <f>IF(Income_CF!AU38="","",Income_CF!AU38*(Cohort_WP!AU36/Cohort_CF!AU36))</f>
        <v>1006461.843873777</v>
      </c>
      <c r="AV37" s="1">
        <f>IF(Income_CF!AV38="","",Income_CF!AV38*(Cohort_WP!AV36/Cohort_CF!AV36))</f>
        <v>1023778.1552754979</v>
      </c>
      <c r="AW37" s="1">
        <f>IF(Income_CF!AW38="","",Income_CF!AW38*(Cohort_WP!AW36/Cohort_CF!AW36))</f>
        <v>1040767.7481195383</v>
      </c>
      <c r="AX37" s="1">
        <f>IF(Income_CF!AX38="","",Income_CF!AX38*(Cohort_WP!AX36/Cohort_CF!AX36))</f>
        <v>1057404.6500022765</v>
      </c>
      <c r="AY37" s="1">
        <f>IF(Income_CF!AY38="","",Income_CF!AY38*(Cohort_WP!AY36/Cohort_CF!AY36))</f>
        <v>1073663.1052679038</v>
      </c>
      <c r="AZ37" s="1">
        <f>IF(Income_CF!AZ38="","",Income_CF!AZ38*(Cohort_WP!AZ36/Cohort_CF!AZ36))</f>
        <v>1089517.640750702</v>
      </c>
      <c r="BA37" s="1" t="str">
        <f>IF(Income_CF!BA38="","",Income_CF!BA38*(Cohort_WP!BA36/Cohort_CF!BA36))</f>
        <v/>
      </c>
      <c r="BB37" s="1" t="str">
        <f>IF(Income_CF!BB38="","",Income_CF!BB38*(Cohort_WP!BB36/Cohort_CF!BB36))</f>
        <v/>
      </c>
      <c r="BC37" s="1" t="str">
        <f>IF(Income_CF!BC38="","",Income_CF!BC38*(Cohort_WP!BC36/Cohort_CF!BC36))</f>
        <v/>
      </c>
      <c r="BD37" s="1" t="str">
        <f>IF(Income_CF!BD38="","",Income_CF!BD38*(Cohort_WP!BD36/Cohort_CF!BD36))</f>
        <v/>
      </c>
      <c r="BE37" s="1" t="str">
        <f>IF(Income_CF!BE38="","",Income_CF!BE38*(Cohort_WP!BE36/Cohort_CF!BE36))</f>
        <v/>
      </c>
      <c r="BF37" s="1" t="str">
        <f>IF(Income_CF!BF38="","",Income_CF!BF38*(Cohort_WP!BF36/Cohort_CF!BF36))</f>
        <v/>
      </c>
      <c r="BG37" s="1" t="str">
        <f>IF(Income_CF!BG38="","",Income_CF!BG38*(Cohort_WP!BG36/Cohort_CF!BG36))</f>
        <v/>
      </c>
      <c r="BH37" s="1" t="str">
        <f>IF(Income_CF!BH38="","",Income_CF!BH38*(Cohort_WP!BH36/Cohort_CF!BH36))</f>
        <v/>
      </c>
      <c r="BI37" s="1" t="str">
        <f>IF(Income_CF!BI38="","",Income_CF!BI38*(Cohort_WP!BI36/Cohort_CF!BI36))</f>
        <v/>
      </c>
      <c r="BJ37" s="1" t="str">
        <f>IF(Income_CF!BJ38="","",Income_CF!BJ38*(Cohort_WP!BJ36/Cohort_CF!BJ36))</f>
        <v/>
      </c>
      <c r="BK37" s="1" t="str">
        <f>IF(Income_CF!BK38="","",Income_CF!BK38*(Cohort_WP!BK36/Cohort_CF!BK36))</f>
        <v/>
      </c>
      <c r="BL37" s="1" t="str">
        <f>IF(Income_CF!BL38="","",Income_CF!BL38*(Cohort_WP!BL36/Cohort_CF!BL36))</f>
        <v/>
      </c>
    </row>
    <row r="38" spans="1:64" x14ac:dyDescent="0.55000000000000004">
      <c r="A38" s="639"/>
      <c r="B38" t="s">
        <v>475</v>
      </c>
      <c r="F38" s="1" t="str">
        <f>IF(Income_CF!F39="","",Income_CF!F39*(Cohort_WP!F37/Cohort_CF!F37))</f>
        <v/>
      </c>
      <c r="G38" s="1" t="str">
        <f>IF(Income_CF!G39="","",Income_CF!G39*(Cohort_WP!G37/Cohort_CF!G37))</f>
        <v/>
      </c>
      <c r="H38" s="1" t="str">
        <f>IF(Income_CF!H39="","",Income_CF!H39*(Cohort_WP!H37/Cohort_CF!H37))</f>
        <v/>
      </c>
      <c r="I38" s="1" t="str">
        <f>IF(Income_CF!I39="","",Income_CF!I39*(Cohort_WP!I37/Cohort_CF!I37))</f>
        <v/>
      </c>
      <c r="J38" s="1" t="str">
        <f>IF(Income_CF!J39="","",Income_CF!J39*(Cohort_WP!J37/Cohort_CF!J37))</f>
        <v/>
      </c>
      <c r="K38" s="1" t="str">
        <f>IF(Income_CF!K39="","",Income_CF!K39*(Cohort_WP!K37/Cohort_CF!K37))</f>
        <v/>
      </c>
      <c r="L38" s="1" t="str">
        <f>IF(Income_CF!L39="","",Income_CF!L39*(Cohort_WP!L37/Cohort_CF!L37))</f>
        <v/>
      </c>
      <c r="M38" s="1" t="str">
        <f>IF(Income_CF!M39="","",Income_CF!M39*(Cohort_WP!M37/Cohort_CF!M37))</f>
        <v/>
      </c>
      <c r="N38" s="1">
        <f>IF(Income_CF!N39="","",Income_CF!N39*(Cohort_WP!N37/Cohort_CF!N37))</f>
        <v>402725.77073309297</v>
      </c>
      <c r="O38" s="1">
        <f>IF(Income_CF!O39="","",Income_CF!O39*(Cohort_WP!O37/Cohort_CF!O37))</f>
        <v>418348.43544803211</v>
      </c>
      <c r="P38" s="1">
        <f>IF(Income_CF!P39="","",Income_CF!P39*(Cohort_WP!P37/Cohort_CF!P37))</f>
        <v>434316.4714088969</v>
      </c>
      <c r="Q38" s="1">
        <f>IF(Income_CF!Q39="","",Income_CF!Q39*(Cohort_WP!Q37/Cohort_CF!Q37))</f>
        <v>450623.5396901475</v>
      </c>
      <c r="R38" s="1">
        <f>IF(Income_CF!R39="","",Income_CF!R39*(Cohort_WP!R37/Cohort_CF!R37))</f>
        <v>470121.45191084885</v>
      </c>
      <c r="S38" s="1">
        <f>IF(Income_CF!S39="","",Income_CF!S39*(Cohort_WP!S37/Cohort_CF!S37))</f>
        <v>486895.67084345891</v>
      </c>
      <c r="T38" s="1">
        <f>IF(Income_CF!T39="","",Income_CF!T39*(Cohort_WP!T37/Cohort_CF!T37))</f>
        <v>503965.93380311783</v>
      </c>
      <c r="U38" s="1">
        <f>IF(Income_CF!U39="","",Income_CF!U39*(Cohort_WP!U37/Cohort_CF!U37))</f>
        <v>521321.78276391607</v>
      </c>
      <c r="V38" s="1">
        <f>IF(Income_CF!V39="","",Income_CF!V39*(Cohort_WP!V37/Cohort_CF!V37))</f>
        <v>538951.87359929213</v>
      </c>
      <c r="W38" s="1">
        <f>IF(Income_CF!W39="","",Income_CF!W39*(Cohort_WP!W37/Cohort_CF!W37))</f>
        <v>556843.9732517415</v>
      </c>
      <c r="X38" s="1">
        <f>IF(Income_CF!X39="","",Income_CF!X39*(Cohort_WP!X37/Cohort_CF!X37))</f>
        <v>574984.95951650746</v>
      </c>
      <c r="Y38" s="1">
        <f>IF(Income_CF!Y39="","",Income_CF!Y39*(Cohort_WP!Y37/Cohort_CF!Y37))</f>
        <v>593360.823528409</v>
      </c>
      <c r="Z38" s="1">
        <f>IF(Income_CF!Z39="","",Income_CF!Z39*(Cohort_WP!Z37/Cohort_CF!Z37))</f>
        <v>611956.67503241764</v>
      </c>
      <c r="AA38" s="1">
        <f>IF(Income_CF!AA39="","",Income_CF!AA39*(Cohort_WP!AA37/Cohort_CF!AA37))</f>
        <v>630756.75050939596</v>
      </c>
      <c r="AB38" s="1">
        <f>IF(Income_CF!AB39="","",Income_CF!AB39*(Cohort_WP!AB37/Cohort_CF!AB37))</f>
        <v>649744.42421848443</v>
      </c>
      <c r="AC38" s="1">
        <f>IF(Income_CF!AC39="","",Income_CF!AC39*(Cohort_WP!AC37/Cohort_CF!AC37))</f>
        <v>668902.22220722132</v>
      </c>
      <c r="AD38" s="1">
        <f>IF(Income_CF!AD39="","",Income_CF!AD39*(Cohort_WP!AD37/Cohort_CF!AD37))</f>
        <v>688211.83932930196</v>
      </c>
      <c r="AE38" s="1">
        <f>IF(Income_CF!AE39="","",Income_CF!AE39*(Cohort_WP!AE37/Cohort_CF!AE37))</f>
        <v>707654.15929841646</v>
      </c>
      <c r="AF38" s="1">
        <f>IF(Income_CF!AF39="","",Income_CF!AF39*(Cohort_WP!AF37/Cohort_CF!AF37))</f>
        <v>727209.27779439476</v>
      </c>
      <c r="AG38" s="1">
        <f>IF(Income_CF!AG39="","",Income_CF!AG39*(Cohort_WP!AG37/Cohort_CF!AG37))</f>
        <v>746856.52862546116</v>
      </c>
      <c r="AH38" s="1">
        <f>IF(Income_CF!AH39="","",Income_CF!AH39*(Cohort_WP!AH37/Cohort_CF!AH37))</f>
        <v>766574.5129374403</v>
      </c>
      <c r="AI38" s="1">
        <f>IF(Income_CF!AI39="","",Income_CF!AI39*(Cohort_WP!AI37/Cohort_CF!AI37))</f>
        <v>786341.13144758355</v>
      </c>
      <c r="AJ38" s="1">
        <f>IF(Income_CF!AJ39="","",Income_CF!AJ39*(Cohort_WP!AJ37/Cohort_CF!AJ37))</f>
        <v>806133.61966714042</v>
      </c>
      <c r="AK38" s="1">
        <f>IF(Income_CF!AK39="","",Income_CF!AK39*(Cohort_WP!AK37/Cohort_CF!AK37))</f>
        <v>825928.58606321563</v>
      </c>
      <c r="AL38" s="1">
        <f>IF(Income_CF!AL39="","",Income_CF!AL39*(Cohort_WP!AL37/Cohort_CF!AL37))</f>
        <v>845702.05309661955</v>
      </c>
      <c r="AM38" s="1">
        <f>IF(Income_CF!AM39="","",Income_CF!AM39*(Cohort_WP!AM37/Cohort_CF!AM37))</f>
        <v>865429.5010585452</v>
      </c>
      <c r="AN38" s="1">
        <f>IF(Income_CF!AN39="","",Income_CF!AN39*(Cohort_WP!AN37/Cohort_CF!AN37))</f>
        <v>885085.91461521061</v>
      </c>
      <c r="AO38" s="1">
        <f>IF(Income_CF!AO39="","",Income_CF!AO39*(Cohort_WP!AO37/Cohort_CF!AO37))</f>
        <v>904645.83195576328</v>
      </c>
      <c r="AP38" s="1">
        <f>IF(Income_CF!AP39="","",Income_CF!AP39*(Cohort_WP!AP37/Cohort_CF!AP37))</f>
        <v>924083.39642533707</v>
      </c>
      <c r="AQ38" s="1">
        <f>IF(Income_CF!AQ39="","",Income_CF!AQ39*(Cohort_WP!AQ37/Cohort_CF!AQ37))</f>
        <v>943372.41051177739</v>
      </c>
      <c r="AR38" s="1">
        <f>IF(Income_CF!AR39="","",Income_CF!AR39*(Cohort_WP!AR37/Cohort_CF!AR37))</f>
        <v>962486.39204173139</v>
      </c>
      <c r="AS38" s="1">
        <f>IF(Income_CF!AS39="","",Income_CF!AS39*(Cohort_WP!AS37/Cohort_CF!AS37))</f>
        <v>981398.63242915447</v>
      </c>
      <c r="AT38" s="1">
        <f>IF(Income_CF!AT39="","",Income_CF!AT39*(Cohort_WP!AT37/Cohort_CF!AT37))</f>
        <v>1000082.25680739</v>
      </c>
      <c r="AU38" s="1">
        <f>IF(Income_CF!AU39="","",Income_CF!AU39*(Cohort_WP!AU37/Cohort_CF!AU37))</f>
        <v>1018510.2858643993</v>
      </c>
      <c r="AV38" s="1">
        <f>IF(Income_CF!AV39="","",Income_CF!AV39*(Cohort_WP!AV37/Cohort_CF!AV37))</f>
        <v>1036655.6991899903</v>
      </c>
      <c r="AW38" s="1">
        <f>IF(Income_CF!AW39="","",Income_CF!AW39*(Cohort_WP!AW37/Cohort_CF!AW37))</f>
        <v>1054491.4999337629</v>
      </c>
      <c r="AX38" s="1">
        <f>IF(Income_CF!AX39="","",Income_CF!AX39*(Cohort_WP!AX37/Cohort_CF!AX37))</f>
        <v>1071990.7805631242</v>
      </c>
      <c r="AY38" s="1">
        <f>IF(Income_CF!AY39="","",Income_CF!AY39*(Cohort_WP!AY37/Cohort_CF!AY37))</f>
        <v>1089126.789502345</v>
      </c>
      <c r="AZ38" s="1">
        <f>IF(Income_CF!AZ39="","",Income_CF!AZ39*(Cohort_WP!AZ37/Cohort_CF!AZ37))</f>
        <v>1105872.998425941</v>
      </c>
      <c r="BA38" s="1">
        <f>IF(Income_CF!BA39="","",Income_CF!BA39*(Cohort_WP!BA37/Cohort_CF!BA37))</f>
        <v>1122203.1699732232</v>
      </c>
      <c r="BB38" s="1" t="str">
        <f>IF(Income_CF!BB39="","",Income_CF!BB39*(Cohort_WP!BB37/Cohort_CF!BB37))</f>
        <v/>
      </c>
      <c r="BC38" s="1" t="str">
        <f>IF(Income_CF!BC39="","",Income_CF!BC39*(Cohort_WP!BC37/Cohort_CF!BC37))</f>
        <v/>
      </c>
      <c r="BD38" s="1" t="str">
        <f>IF(Income_CF!BD39="","",Income_CF!BD39*(Cohort_WP!BD37/Cohort_CF!BD37))</f>
        <v/>
      </c>
      <c r="BE38" s="1" t="str">
        <f>IF(Income_CF!BE39="","",Income_CF!BE39*(Cohort_WP!BE37/Cohort_CF!BE37))</f>
        <v/>
      </c>
      <c r="BF38" s="1" t="str">
        <f>IF(Income_CF!BF39="","",Income_CF!BF39*(Cohort_WP!BF37/Cohort_CF!BF37))</f>
        <v/>
      </c>
      <c r="BG38" s="1" t="str">
        <f>IF(Income_CF!BG39="","",Income_CF!BG39*(Cohort_WP!BG37/Cohort_CF!BG37))</f>
        <v/>
      </c>
      <c r="BH38" s="1" t="str">
        <f>IF(Income_CF!BH39="","",Income_CF!BH39*(Cohort_WP!BH37/Cohort_CF!BH37))</f>
        <v/>
      </c>
      <c r="BI38" s="1" t="str">
        <f>IF(Income_CF!BI39="","",Income_CF!BI39*(Cohort_WP!BI37/Cohort_CF!BI37))</f>
        <v/>
      </c>
      <c r="BJ38" s="1" t="str">
        <f>IF(Income_CF!BJ39="","",Income_CF!BJ39*(Cohort_WP!BJ37/Cohort_CF!BJ37))</f>
        <v/>
      </c>
      <c r="BK38" s="1" t="str">
        <f>IF(Income_CF!BK39="","",Income_CF!BK39*(Cohort_WP!BK37/Cohort_CF!BK37))</f>
        <v/>
      </c>
      <c r="BL38" s="1" t="str">
        <f>IF(Income_CF!BL39="","",Income_CF!BL39*(Cohort_WP!BL37/Cohort_CF!BL37))</f>
        <v/>
      </c>
    </row>
    <row r="39" spans="1:64" x14ac:dyDescent="0.55000000000000004">
      <c r="A39" s="639"/>
      <c r="B39" t="s">
        <v>476</v>
      </c>
      <c r="F39" s="1" t="str">
        <f>IF(Income_CF!F40="","",Income_CF!F40*(Cohort_WP!F38/Cohort_CF!F38))</f>
        <v/>
      </c>
      <c r="G39" s="1" t="str">
        <f>IF(Income_CF!G40="","",Income_CF!G40*(Cohort_WP!G38/Cohort_CF!G38))</f>
        <v/>
      </c>
      <c r="H39" s="1" t="str">
        <f>IF(Income_CF!H40="","",Income_CF!H40*(Cohort_WP!H38/Cohort_CF!H38))</f>
        <v/>
      </c>
      <c r="I39" s="1" t="str">
        <f>IF(Income_CF!I40="","",Income_CF!I40*(Cohort_WP!I38/Cohort_CF!I38))</f>
        <v/>
      </c>
      <c r="J39" s="1" t="str">
        <f>IF(Income_CF!J40="","",Income_CF!J40*(Cohort_WP!J38/Cohort_CF!J38))</f>
        <v/>
      </c>
      <c r="K39" s="1" t="str">
        <f>IF(Income_CF!K40="","",Income_CF!K40*(Cohort_WP!K38/Cohort_CF!K38))</f>
        <v/>
      </c>
      <c r="L39" s="1" t="str">
        <f>IF(Income_CF!L40="","",Income_CF!L40*(Cohort_WP!L38/Cohort_CF!L38))</f>
        <v/>
      </c>
      <c r="M39" s="1" t="str">
        <f>IF(Income_CF!M40="","",Income_CF!M40*(Cohort_WP!M38/Cohort_CF!M38))</f>
        <v/>
      </c>
      <c r="N39" s="1" t="str">
        <f>IF(Income_CF!N40="","",Income_CF!N40*(Cohort_WP!N38/Cohort_CF!N38))</f>
        <v/>
      </c>
      <c r="O39" s="1">
        <f>IF(Income_CF!O40="","",Income_CF!O40*(Cohort_WP!O38/Cohort_CF!O38))</f>
        <v>414807.54385508574</v>
      </c>
      <c r="P39" s="1">
        <f>IF(Income_CF!P40="","",Income_CF!P40*(Cohort_WP!P38/Cohort_CF!P38))</f>
        <v>430898.88851147314</v>
      </c>
      <c r="Q39" s="1">
        <f>IF(Income_CF!Q40="","",Income_CF!Q40*(Cohort_WP!Q38/Cohort_CF!Q38))</f>
        <v>447345.96555116388</v>
      </c>
      <c r="R39" s="1">
        <f>IF(Income_CF!R40="","",Income_CF!R40*(Cohort_WP!R38/Cohort_CF!R38))</f>
        <v>464142.24588085187</v>
      </c>
      <c r="S39" s="1">
        <f>IF(Income_CF!S40="","",Income_CF!S40*(Cohort_WP!S38/Cohort_CF!S38))</f>
        <v>484225.09546817426</v>
      </c>
      <c r="T39" s="1">
        <f>IF(Income_CF!T40="","",Income_CF!T40*(Cohort_WP!T38/Cohort_CF!T38))</f>
        <v>501502.54096876277</v>
      </c>
      <c r="U39" s="1">
        <f>IF(Income_CF!U40="","",Income_CF!U40*(Cohort_WP!U38/Cohort_CF!U38))</f>
        <v>519084.91181721142</v>
      </c>
      <c r="V39" s="1">
        <f>IF(Income_CF!V40="","",Income_CF!V40*(Cohort_WP!V38/Cohort_CF!V38))</f>
        <v>536961.43624683341</v>
      </c>
      <c r="W39" s="1">
        <f>IF(Income_CF!W40="","",Income_CF!W40*(Cohort_WP!W38/Cohort_CF!W38))</f>
        <v>555120.42980727088</v>
      </c>
      <c r="X39" s="1">
        <f>IF(Income_CF!X40="","",Income_CF!X40*(Cohort_WP!X38/Cohort_CF!X38))</f>
        <v>573549.29244929377</v>
      </c>
      <c r="Y39" s="1">
        <f>IF(Income_CF!Y40="","",Income_CF!Y40*(Cohort_WP!Y38/Cohort_CF!Y38))</f>
        <v>592234.50830200268</v>
      </c>
      <c r="Z39" s="1">
        <f>IF(Income_CF!Z40="","",Income_CF!Z40*(Cohort_WP!Z38/Cohort_CF!Z38))</f>
        <v>611161.6482342612</v>
      </c>
      <c r="AA39" s="1">
        <f>IF(Income_CF!AA40="","",Income_CF!AA40*(Cohort_WP!AA38/Cohort_CF!AA38))</f>
        <v>630315.37528339005</v>
      </c>
      <c r="AB39" s="1">
        <f>IF(Income_CF!AB40="","",Income_CF!AB40*(Cohort_WP!AB38/Cohort_CF!AB38))</f>
        <v>649679.45302467793</v>
      </c>
      <c r="AC39" s="1">
        <f>IF(Income_CF!AC40="","",Income_CF!AC40*(Cohort_WP!AC38/Cohort_CF!AC38))</f>
        <v>669236.75694503915</v>
      </c>
      <c r="AD39" s="1">
        <f>IF(Income_CF!AD40="","",Income_CF!AD40*(Cohort_WP!AD38/Cohort_CF!AD38))</f>
        <v>688969.28887343779</v>
      </c>
      <c r="AE39" s="1">
        <f>IF(Income_CF!AE40="","",Income_CF!AE40*(Cohort_WP!AE38/Cohort_CF!AE38))</f>
        <v>708858.19450918096</v>
      </c>
      <c r="AF39" s="1">
        <f>IF(Income_CF!AF40="","",Income_CF!AF40*(Cohort_WP!AF38/Cohort_CF!AF38))</f>
        <v>728883.78407736903</v>
      </c>
      <c r="AG39" s="1">
        <f>IF(Income_CF!AG40="","",Income_CF!AG40*(Cohort_WP!AG38/Cohort_CF!AG38))</f>
        <v>749025.55612822645</v>
      </c>
      <c r="AH39" s="1">
        <f>IF(Income_CF!AH40="","",Income_CF!AH40*(Cohort_WP!AH38/Cohort_CF!AH38))</f>
        <v>769262.22448422492</v>
      </c>
      <c r="AI39" s="1">
        <f>IF(Income_CF!AI40="","",Income_CF!AI40*(Cohort_WP!AI38/Cohort_CF!AI38))</f>
        <v>789571.74832556339</v>
      </c>
      <c r="AJ39" s="1">
        <f>IF(Income_CF!AJ40="","",Income_CF!AJ40*(Cohort_WP!AJ38/Cohort_CF!AJ38))</f>
        <v>809931.365391011</v>
      </c>
      <c r="AK39" s="1">
        <f>IF(Income_CF!AK40="","",Income_CF!AK40*(Cohort_WP!AK38/Cohort_CF!AK38))</f>
        <v>830317.62825715484</v>
      </c>
      <c r="AL39" s="1">
        <f>IF(Income_CF!AL40="","",Income_CF!AL40*(Cohort_WP!AL38/Cohort_CF!AL38))</f>
        <v>850706.44364511198</v>
      </c>
      <c r="AM39" s="1">
        <f>IF(Income_CF!AM40="","",Income_CF!AM40*(Cohort_WP!AM38/Cohort_CF!AM38))</f>
        <v>871073.11468951823</v>
      </c>
      <c r="AN39" s="1">
        <f>IF(Income_CF!AN40="","",Income_CF!AN40*(Cohort_WP!AN38/Cohort_CF!AN38))</f>
        <v>891392.38609030144</v>
      </c>
      <c r="AO39" s="1">
        <f>IF(Income_CF!AO40="","",Income_CF!AO40*(Cohort_WP!AO38/Cohort_CF!AO38))</f>
        <v>911638.49205366708</v>
      </c>
      <c r="AP39" s="1">
        <f>IF(Income_CF!AP40="","",Income_CF!AP40*(Cohort_WP!AP38/Cohort_CF!AP38))</f>
        <v>931785.20691443619</v>
      </c>
      <c r="AQ39" s="1">
        <f>IF(Income_CF!AQ40="","",Income_CF!AQ40*(Cohort_WP!AQ38/Cohort_CF!AQ38))</f>
        <v>951805.89831809711</v>
      </c>
      <c r="AR39" s="1">
        <f>IF(Income_CF!AR40="","",Income_CF!AR40*(Cohort_WP!AR38/Cohort_CF!AR38))</f>
        <v>971673.5828271308</v>
      </c>
      <c r="AS39" s="1">
        <f>IF(Income_CF!AS40="","",Income_CF!AS40*(Cohort_WP!AS38/Cohort_CF!AS38))</f>
        <v>991360.98380298342</v>
      </c>
      <c r="AT39" s="1">
        <f>IF(Income_CF!AT40="","",Income_CF!AT40*(Cohort_WP!AT38/Cohort_CF!AT38))</f>
        <v>1010840.5914020289</v>
      </c>
      <c r="AU39" s="1">
        <f>IF(Income_CF!AU40="","",Income_CF!AU40*(Cohort_WP!AU38/Cohort_CF!AU38))</f>
        <v>1030084.7245116117</v>
      </c>
      <c r="AV39" s="1">
        <f>IF(Income_CF!AV40="","",Income_CF!AV40*(Cohort_WP!AV38/Cohort_CF!AV38))</f>
        <v>1049065.5944403314</v>
      </c>
      <c r="AW39" s="1">
        <f>IF(Income_CF!AW40="","",Income_CF!AW40*(Cohort_WP!AW38/Cohort_CF!AW38))</f>
        <v>1067755.3701656898</v>
      </c>
      <c r="AX39" s="1">
        <f>IF(Income_CF!AX40="","",Income_CF!AX40*(Cohort_WP!AX38/Cohort_CF!AX38))</f>
        <v>1086126.2449317756</v>
      </c>
      <c r="AY39" s="1">
        <f>IF(Income_CF!AY40="","",Income_CF!AY40*(Cohort_WP!AY38/Cohort_CF!AY38))</f>
        <v>1104150.503980018</v>
      </c>
      <c r="AZ39" s="1">
        <f>IF(Income_CF!AZ40="","",Income_CF!AZ40*(Cohort_WP!AZ38/Cohort_CF!AZ38))</f>
        <v>1121800.5931874153</v>
      </c>
      <c r="BA39" s="1">
        <f>IF(Income_CF!BA40="","",Income_CF!BA40*(Cohort_WP!BA38/Cohort_CF!BA38))</f>
        <v>1139049.1883787194</v>
      </c>
      <c r="BB39" s="1">
        <f>IF(Income_CF!BB40="","",Income_CF!BB40*(Cohort_WP!BB38/Cohort_CF!BB38))</f>
        <v>1155869.2650724198</v>
      </c>
      <c r="BC39" s="1" t="str">
        <f>IF(Income_CF!BC40="","",Income_CF!BC40*(Cohort_WP!BC38/Cohort_CF!BC38))</f>
        <v/>
      </c>
      <c r="BD39" s="1" t="str">
        <f>IF(Income_CF!BD40="","",Income_CF!BD40*(Cohort_WP!BD38/Cohort_CF!BD38))</f>
        <v/>
      </c>
      <c r="BE39" s="1" t="str">
        <f>IF(Income_CF!BE40="","",Income_CF!BE40*(Cohort_WP!BE38/Cohort_CF!BE38))</f>
        <v/>
      </c>
      <c r="BF39" s="1" t="str">
        <f>IF(Income_CF!BF40="","",Income_CF!BF40*(Cohort_WP!BF38/Cohort_CF!BF38))</f>
        <v/>
      </c>
      <c r="BG39" s="1" t="str">
        <f>IF(Income_CF!BG40="","",Income_CF!BG40*(Cohort_WP!BG38/Cohort_CF!BG38))</f>
        <v/>
      </c>
      <c r="BH39" s="1" t="str">
        <f>IF(Income_CF!BH40="","",Income_CF!BH40*(Cohort_WP!BH38/Cohort_CF!BH38))</f>
        <v/>
      </c>
      <c r="BI39" s="1" t="str">
        <f>IF(Income_CF!BI40="","",Income_CF!BI40*(Cohort_WP!BI38/Cohort_CF!BI38))</f>
        <v/>
      </c>
      <c r="BJ39" s="1" t="str">
        <f>IF(Income_CF!BJ40="","",Income_CF!BJ40*(Cohort_WP!BJ38/Cohort_CF!BJ38))</f>
        <v/>
      </c>
      <c r="BK39" s="1" t="str">
        <f>IF(Income_CF!BK40="","",Income_CF!BK40*(Cohort_WP!BK38/Cohort_CF!BK38))</f>
        <v/>
      </c>
      <c r="BL39" s="1" t="str">
        <f>IF(Income_CF!BL40="","",Income_CF!BL40*(Cohort_WP!BL38/Cohort_CF!BL38))</f>
        <v/>
      </c>
    </row>
    <row r="40" spans="1:64" x14ac:dyDescent="0.55000000000000004">
      <c r="A40" s="639"/>
      <c r="B40" t="s">
        <v>477</v>
      </c>
      <c r="F40" s="1" t="str">
        <f>IF(Income_CF!F41="","",Income_CF!F41*(Cohort_WP!F39/Cohort_CF!F39))</f>
        <v/>
      </c>
      <c r="G40" s="1" t="str">
        <f>IF(Income_CF!G41="","",Income_CF!G41*(Cohort_WP!G39/Cohort_CF!G39))</f>
        <v/>
      </c>
      <c r="H40" s="1" t="str">
        <f>IF(Income_CF!H41="","",Income_CF!H41*(Cohort_WP!H39/Cohort_CF!H39))</f>
        <v/>
      </c>
      <c r="I40" s="1" t="str">
        <f>IF(Income_CF!I41="","",Income_CF!I41*(Cohort_WP!I39/Cohort_CF!I39))</f>
        <v/>
      </c>
      <c r="J40" s="1" t="str">
        <f>IF(Income_CF!J41="","",Income_CF!J41*(Cohort_WP!J39/Cohort_CF!J39))</f>
        <v/>
      </c>
      <c r="K40" s="1" t="str">
        <f>IF(Income_CF!K41="","",Income_CF!K41*(Cohort_WP!K39/Cohort_CF!K39))</f>
        <v/>
      </c>
      <c r="L40" s="1" t="str">
        <f>IF(Income_CF!L41="","",Income_CF!L41*(Cohort_WP!L39/Cohort_CF!L39))</f>
        <v/>
      </c>
      <c r="M40" s="1" t="str">
        <f>IF(Income_CF!M41="","",Income_CF!M41*(Cohort_WP!M39/Cohort_CF!M39))</f>
        <v/>
      </c>
      <c r="N40" s="1" t="str">
        <f>IF(Income_CF!N41="","",Income_CF!N41*(Cohort_WP!N39/Cohort_CF!N39))</f>
        <v/>
      </c>
      <c r="O40" s="1" t="str">
        <f>IF(Income_CF!O41="","",Income_CF!O41*(Cohort_WP!O39/Cohort_CF!O39))</f>
        <v/>
      </c>
      <c r="P40" s="1">
        <f>IF(Income_CF!P41="","",Income_CF!P41*(Cohort_WP!P39/Cohort_CF!P39))</f>
        <v>427251.77017073828</v>
      </c>
      <c r="Q40" s="1">
        <f>IF(Income_CF!Q41="","",Income_CF!Q41*(Cohort_WP!Q39/Cohort_CF!Q39))</f>
        <v>443825.85516681732</v>
      </c>
      <c r="R40" s="1">
        <f>IF(Income_CF!R41="","",Income_CF!R41*(Cohort_WP!R39/Cohort_CF!R39))</f>
        <v>460766.34451769874</v>
      </c>
      <c r="S40" s="1">
        <f>IF(Income_CF!S41="","",Income_CF!S41*(Cohort_WP!S39/Cohort_CF!S39))</f>
        <v>478066.51325727737</v>
      </c>
      <c r="T40" s="1">
        <f>IF(Income_CF!T41="","",Income_CF!T41*(Cohort_WP!T39/Cohort_CF!T39))</f>
        <v>498751.84833221952</v>
      </c>
      <c r="U40" s="1">
        <f>IF(Income_CF!U41="","",Income_CF!U41*(Cohort_WP!U39/Cohort_CF!U39))</f>
        <v>516547.61719782563</v>
      </c>
      <c r="V40" s="1">
        <f>IF(Income_CF!V41="","",Income_CF!V41*(Cohort_WP!V39/Cohort_CF!V39))</f>
        <v>534657.45917172765</v>
      </c>
      <c r="W40" s="1">
        <f>IF(Income_CF!W41="","",Income_CF!W41*(Cohort_WP!W39/Cohort_CF!W39))</f>
        <v>553070.27933423838</v>
      </c>
      <c r="X40" s="1">
        <f>IF(Income_CF!X41="","",Income_CF!X41*(Cohort_WP!X39/Cohort_CF!X39))</f>
        <v>571774.04270148906</v>
      </c>
      <c r="Y40" s="1">
        <f>IF(Income_CF!Y41="","",Income_CF!Y41*(Cohort_WP!Y39/Cohort_CF!Y39))</f>
        <v>590755.77122277254</v>
      </c>
      <c r="Z40" s="1">
        <f>IF(Income_CF!Z41="","",Income_CF!Z41*(Cohort_WP!Z39/Cohort_CF!Z39))</f>
        <v>610001.54355106282</v>
      </c>
      <c r="AA40" s="1">
        <f>IF(Income_CF!AA41="","",Income_CF!AA41*(Cohort_WP!AA39/Cohort_CF!AA39))</f>
        <v>629496.49768128898</v>
      </c>
      <c r="AB40" s="1">
        <f>IF(Income_CF!AB41="","",Income_CF!AB41*(Cohort_WP!AB39/Cohort_CF!AB39))</f>
        <v>649224.8365418918</v>
      </c>
      <c r="AC40" s="1">
        <f>IF(Income_CF!AC41="","",Income_CF!AC41*(Cohort_WP!AC39/Cohort_CF!AC39))</f>
        <v>669169.83661541832</v>
      </c>
      <c r="AD40" s="1">
        <f>IF(Income_CF!AD41="","",Income_CF!AD41*(Cohort_WP!AD39/Cohort_CF!AD39))</f>
        <v>689313.85965339025</v>
      </c>
      <c r="AE40" s="1">
        <f>IF(Income_CF!AE41="","",Income_CF!AE41*(Cohort_WP!AE39/Cohort_CF!AE39))</f>
        <v>709638.36753964098</v>
      </c>
      <c r="AF40" s="1">
        <f>IF(Income_CF!AF41="","",Income_CF!AF41*(Cohort_WP!AF39/Cohort_CF!AF39))</f>
        <v>730123.94034445647</v>
      </c>
      <c r="AG40" s="1">
        <f>IF(Income_CF!AG41="","",Income_CF!AG41*(Cohort_WP!AG39/Cohort_CF!AG39))</f>
        <v>750750.29759969015</v>
      </c>
      <c r="AH40" s="1">
        <f>IF(Income_CF!AH41="","",Income_CF!AH41*(Cohort_WP!AH39/Cohort_CF!AH39))</f>
        <v>771496.32281207328</v>
      </c>
      <c r="AI40" s="1">
        <f>IF(Income_CF!AI41="","",Income_CF!AI41*(Cohort_WP!AI39/Cohort_CF!AI39))</f>
        <v>792340.09121875151</v>
      </c>
      <c r="AJ40" s="1">
        <f>IF(Income_CF!AJ41="","",Income_CF!AJ41*(Cohort_WP!AJ39/Cohort_CF!AJ39))</f>
        <v>813258.90077533014</v>
      </c>
      <c r="AK40" s="1">
        <f>IF(Income_CF!AK41="","",Income_CF!AK41*(Cohort_WP!AK39/Cohort_CF!AK39))</f>
        <v>834229.30635274155</v>
      </c>
      <c r="AL40" s="1">
        <f>IF(Income_CF!AL41="","",Income_CF!AL41*(Cohort_WP!AL39/Cohort_CF!AL39))</f>
        <v>855227.15710486914</v>
      </c>
      <c r="AM40" s="1">
        <f>IF(Income_CF!AM41="","",Income_CF!AM41*(Cohort_WP!AM39/Cohort_CF!AM39))</f>
        <v>876227.63695446542</v>
      </c>
      <c r="AN40" s="1">
        <f>IF(Income_CF!AN41="","",Income_CF!AN41*(Cohort_WP!AN39/Cohort_CF!AN39))</f>
        <v>897205.30813020363</v>
      </c>
      <c r="AO40" s="1">
        <f>IF(Income_CF!AO41="","",Income_CF!AO41*(Cohort_WP!AO39/Cohort_CF!AO39))</f>
        <v>918134.1576730106</v>
      </c>
      <c r="AP40" s="1">
        <f>IF(Income_CF!AP41="","",Income_CF!AP41*(Cohort_WP!AP39/Cohort_CF!AP39))</f>
        <v>938987.64681527717</v>
      </c>
      <c r="AQ40" s="1">
        <f>IF(Income_CF!AQ41="","",Income_CF!AQ41*(Cohort_WP!AQ39/Cohort_CF!AQ39))</f>
        <v>959738.76312186907</v>
      </c>
      <c r="AR40" s="1">
        <f>IF(Income_CF!AR41="","",Income_CF!AR41*(Cohort_WP!AR39/Cohort_CF!AR39))</f>
        <v>980360.07526763994</v>
      </c>
      <c r="AS40" s="1">
        <f>IF(Income_CF!AS41="","",Income_CF!AS41*(Cohort_WP!AS39/Cohort_CF!AS39))</f>
        <v>1000823.7903119448</v>
      </c>
      <c r="AT40" s="1">
        <f>IF(Income_CF!AT41="","",Income_CF!AT41*(Cohort_WP!AT39/Cohort_CF!AT39))</f>
        <v>1021101.8133170728</v>
      </c>
      <c r="AU40" s="1">
        <f>IF(Income_CF!AU41="","",Income_CF!AU41*(Cohort_WP!AU39/Cohort_CF!AU39))</f>
        <v>1041165.8091440899</v>
      </c>
      <c r="AV40" s="1">
        <f>IF(Income_CF!AV41="","",Income_CF!AV41*(Cohort_WP!AV39/Cohort_CF!AV39))</f>
        <v>1060987.26624696</v>
      </c>
      <c r="AW40" s="1">
        <f>IF(Income_CF!AW41="","",Income_CF!AW41*(Cohort_WP!AW39/Cohort_CF!AW39))</f>
        <v>1080537.5622735412</v>
      </c>
      <c r="AX40" s="1">
        <f>IF(Income_CF!AX41="","",Income_CF!AX41*(Cohort_WP!AX39/Cohort_CF!AX39))</f>
        <v>1099788.0312706605</v>
      </c>
      <c r="AY40" s="1">
        <f>IF(Income_CF!AY41="","",Income_CF!AY41*(Cohort_WP!AY39/Cohort_CF!AY39))</f>
        <v>1118710.0322797289</v>
      </c>
      <c r="AZ40" s="1">
        <f>IF(Income_CF!AZ41="","",Income_CF!AZ41*(Cohort_WP!AZ39/Cohort_CF!AZ39))</f>
        <v>1137275.0190994185</v>
      </c>
      <c r="BA40" s="1">
        <f>IF(Income_CF!BA41="","",Income_CF!BA41*(Cohort_WP!BA39/Cohort_CF!BA39))</f>
        <v>1155454.6109830379</v>
      </c>
      <c r="BB40" s="1">
        <f>IF(Income_CF!BB41="","",Income_CF!BB41*(Cohort_WP!BB39/Cohort_CF!BB39))</f>
        <v>1173220.6640300809</v>
      </c>
      <c r="BC40" s="1">
        <f>IF(Income_CF!BC41="","",Income_CF!BC41*(Cohort_WP!BC39/Cohort_CF!BC39))</f>
        <v>1190545.3430245921</v>
      </c>
      <c r="BD40" s="1" t="str">
        <f>IF(Income_CF!BD41="","",Income_CF!BD41*(Cohort_WP!BD39/Cohort_CF!BD39))</f>
        <v/>
      </c>
      <c r="BE40" s="1" t="str">
        <f>IF(Income_CF!BE41="","",Income_CF!BE41*(Cohort_WP!BE39/Cohort_CF!BE39))</f>
        <v/>
      </c>
      <c r="BF40" s="1" t="str">
        <f>IF(Income_CF!BF41="","",Income_CF!BF41*(Cohort_WP!BF39/Cohort_CF!BF39))</f>
        <v/>
      </c>
      <c r="BG40" s="1" t="str">
        <f>IF(Income_CF!BG41="","",Income_CF!BG41*(Cohort_WP!BG39/Cohort_CF!BG39))</f>
        <v/>
      </c>
      <c r="BH40" s="1" t="str">
        <f>IF(Income_CF!BH41="","",Income_CF!BH41*(Cohort_WP!BH39/Cohort_CF!BH39))</f>
        <v/>
      </c>
      <c r="BI40" s="1" t="str">
        <f>IF(Income_CF!BI41="","",Income_CF!BI41*(Cohort_WP!BI39/Cohort_CF!BI39))</f>
        <v/>
      </c>
      <c r="BJ40" s="1" t="str">
        <f>IF(Income_CF!BJ41="","",Income_CF!BJ41*(Cohort_WP!BJ39/Cohort_CF!BJ39))</f>
        <v/>
      </c>
      <c r="BK40" s="1" t="str">
        <f>IF(Income_CF!BK41="","",Income_CF!BK41*(Cohort_WP!BK39/Cohort_CF!BK39))</f>
        <v/>
      </c>
      <c r="BL40" s="1" t="str">
        <f>IF(Income_CF!BL41="","",Income_CF!BL41*(Cohort_WP!BL39/Cohort_CF!BL39))</f>
        <v/>
      </c>
    </row>
    <row r="41" spans="1:64" x14ac:dyDescent="0.55000000000000004">
      <c r="A41" s="639"/>
      <c r="B41" t="s">
        <v>478</v>
      </c>
      <c r="F41" s="1" t="str">
        <f>IF(Income_CF!F42="","",Income_CF!F42*(Cohort_WP!F40/Cohort_CF!F40))</f>
        <v/>
      </c>
      <c r="G41" s="1" t="str">
        <f>IF(Income_CF!G42="","",Income_CF!G42*(Cohort_WP!G40/Cohort_CF!G40))</f>
        <v/>
      </c>
      <c r="H41" s="1" t="str">
        <f>IF(Income_CF!H42="","",Income_CF!H42*(Cohort_WP!H40/Cohort_CF!H40))</f>
        <v/>
      </c>
      <c r="I41" s="1" t="str">
        <f>IF(Income_CF!I42="","",Income_CF!I42*(Cohort_WP!I40/Cohort_CF!I40))</f>
        <v/>
      </c>
      <c r="J41" s="1" t="str">
        <f>IF(Income_CF!J42="","",Income_CF!J42*(Cohort_WP!J40/Cohort_CF!J40))</f>
        <v/>
      </c>
      <c r="K41" s="1" t="str">
        <f>IF(Income_CF!K42="","",Income_CF!K42*(Cohort_WP!K40/Cohort_CF!K40))</f>
        <v/>
      </c>
      <c r="L41" s="1" t="str">
        <f>IF(Income_CF!L42="","",Income_CF!L42*(Cohort_WP!L40/Cohort_CF!L40))</f>
        <v/>
      </c>
      <c r="M41" s="1" t="str">
        <f>IF(Income_CF!M42="","",Income_CF!M42*(Cohort_WP!M40/Cohort_CF!M40))</f>
        <v/>
      </c>
      <c r="N41" s="1" t="str">
        <f>IF(Income_CF!N42="","",Income_CF!N42*(Cohort_WP!N40/Cohort_CF!N40))</f>
        <v/>
      </c>
      <c r="O41" s="1" t="str">
        <f>IF(Income_CF!O42="","",Income_CF!O42*(Cohort_WP!O40/Cohort_CF!O40))</f>
        <v/>
      </c>
      <c r="P41" s="1" t="str">
        <f>IF(Income_CF!P42="","",Income_CF!P42*(Cohort_WP!P40/Cohort_CF!P40))</f>
        <v/>
      </c>
      <c r="Q41" s="1">
        <f>IF(Income_CF!Q42="","",Income_CF!Q42*(Cohort_WP!Q40/Cohort_CF!Q40))</f>
        <v>440069.32327586046</v>
      </c>
      <c r="R41" s="1">
        <f>IF(Income_CF!R42="","",Income_CF!R42*(Cohort_WP!R40/Cohort_CF!R40))</f>
        <v>457140.6308218218</v>
      </c>
      <c r="S41" s="1">
        <f>IF(Income_CF!S42="","",Income_CF!S42*(Cohort_WP!S40/Cohort_CF!S40))</f>
        <v>474589.33485322964</v>
      </c>
      <c r="T41" s="1">
        <f>IF(Income_CF!T42="","",Income_CF!T42*(Cohort_WP!T40/Cohort_CF!T40))</f>
        <v>492408.50865499576</v>
      </c>
      <c r="U41" s="1">
        <f>IF(Income_CF!U42="","",Income_CF!U42*(Cohort_WP!U40/Cohort_CF!U40))</f>
        <v>513714.4037821861</v>
      </c>
      <c r="V41" s="1">
        <f>IF(Income_CF!V42="","",Income_CF!V42*(Cohort_WP!V40/Cohort_CF!V40))</f>
        <v>532044.04571376031</v>
      </c>
      <c r="W41" s="1">
        <f>IF(Income_CF!W42="","",Income_CF!W42*(Cohort_WP!W40/Cohort_CF!W40))</f>
        <v>550697.18294687953</v>
      </c>
      <c r="X41" s="1">
        <f>IF(Income_CF!X42="","",Income_CF!X42*(Cohort_WP!X40/Cohort_CF!X40))</f>
        <v>569662.38771426561</v>
      </c>
      <c r="Y41" s="1">
        <f>IF(Income_CF!Y42="","",Income_CF!Y42*(Cohort_WP!Y40/Cohort_CF!Y40))</f>
        <v>588927.26398253371</v>
      </c>
      <c r="Z41" s="1">
        <f>IF(Income_CF!Z42="","",Income_CF!Z42*(Cohort_WP!Z40/Cohort_CF!Z40))</f>
        <v>608478.44435945572</v>
      </c>
      <c r="AA41" s="1">
        <f>IF(Income_CF!AA42="","",Income_CF!AA42*(Cohort_WP!AA40/Cohort_CF!AA40))</f>
        <v>628301.58985759458</v>
      </c>
      <c r="AB41" s="1">
        <f>IF(Income_CF!AB42="","",Income_CF!AB42*(Cohort_WP!AB40/Cohort_CF!AB40))</f>
        <v>648381.3926117277</v>
      </c>
      <c r="AC41" s="1">
        <f>IF(Income_CF!AC42="","",Income_CF!AC42*(Cohort_WP!AC40/Cohort_CF!AC40))</f>
        <v>668701.58163814864</v>
      </c>
      <c r="AD41" s="1">
        <f>IF(Income_CF!AD42="","",Income_CF!AD42*(Cohort_WP!AD40/Cohort_CF!AD40))</f>
        <v>689244.93171388085</v>
      </c>
      <c r="AE41" s="1">
        <f>IF(Income_CF!AE42="","",Income_CF!AE42*(Cohort_WP!AE40/Cohort_CF!AE40))</f>
        <v>709993.27544299187</v>
      </c>
      <c r="AF41" s="1">
        <f>IF(Income_CF!AF42="","",Income_CF!AF42*(Cohort_WP!AF40/Cohort_CF!AF40))</f>
        <v>730927.51856583019</v>
      </c>
      <c r="AG41" s="1">
        <f>IF(Income_CF!AG42="","",Income_CF!AG42*(Cohort_WP!AG40/Cohort_CF!AG40))</f>
        <v>752027.65855478996</v>
      </c>
      <c r="AH41" s="1">
        <f>IF(Income_CF!AH42="","",Income_CF!AH42*(Cohort_WP!AH40/Cohort_CF!AH40))</f>
        <v>773272.80652768072</v>
      </c>
      <c r="AI41" s="1">
        <f>IF(Income_CF!AI42="","",Income_CF!AI42*(Cohort_WP!AI40/Cohort_CF!AI40))</f>
        <v>794641.21249643539</v>
      </c>
      <c r="AJ41" s="1">
        <f>IF(Income_CF!AJ42="","",Income_CF!AJ42*(Cohort_WP!AJ40/Cohort_CF!AJ40))</f>
        <v>816110.29395531421</v>
      </c>
      <c r="AK41" s="1">
        <f>IF(Income_CF!AK42="","",Income_CF!AK42*(Cohort_WP!AK40/Cohort_CF!AK40))</f>
        <v>837656.66779859026</v>
      </c>
      <c r="AL41" s="1">
        <f>IF(Income_CF!AL42="","",Income_CF!AL42*(Cohort_WP!AL40/Cohort_CF!AL40))</f>
        <v>859256.18554332363</v>
      </c>
      <c r="AM41" s="1">
        <f>IF(Income_CF!AM42="","",Income_CF!AM42*(Cohort_WP!AM40/Cohort_CF!AM40))</f>
        <v>880883.97181801545</v>
      </c>
      <c r="AN41" s="1">
        <f>IF(Income_CF!AN42="","",Income_CF!AN42*(Cohort_WP!AN40/Cohort_CF!AN40))</f>
        <v>902514.4660630991</v>
      </c>
      <c r="AO41" s="1">
        <f>IF(Income_CF!AO42="","",Income_CF!AO42*(Cohort_WP!AO40/Cohort_CF!AO40))</f>
        <v>924121.4673741099</v>
      </c>
      <c r="AP41" s="1">
        <f>IF(Income_CF!AP42="","",Income_CF!AP42*(Cohort_WP!AP40/Cohort_CF!AP40))</f>
        <v>945678.18240320077</v>
      </c>
      <c r="AQ41" s="1">
        <f>IF(Income_CF!AQ42="","",Income_CF!AQ42*(Cohort_WP!AQ40/Cohort_CF!AQ40))</f>
        <v>967157.27621973527</v>
      </c>
      <c r="AR41" s="1">
        <f>IF(Income_CF!AR42="","",Income_CF!AR42*(Cohort_WP!AR40/Cohort_CF!AR40))</f>
        <v>988530.92601552512</v>
      </c>
      <c r="AS41" s="1">
        <f>IF(Income_CF!AS42="","",Income_CF!AS42*(Cohort_WP!AS40/Cohort_CF!AS40))</f>
        <v>1009770.8775256693</v>
      </c>
      <c r="AT41" s="1">
        <f>IF(Income_CF!AT42="","",Income_CF!AT42*(Cohort_WP!AT40/Cohort_CF!AT40))</f>
        <v>1030848.504021303</v>
      </c>
      <c r="AU41" s="1">
        <f>IF(Income_CF!AU42="","",Income_CF!AU42*(Cohort_WP!AU40/Cohort_CF!AU40))</f>
        <v>1051734.8677165848</v>
      </c>
      <c r="AV41" s="1">
        <f>IF(Income_CF!AV42="","",Income_CF!AV42*(Cohort_WP!AV40/Cohort_CF!AV40))</f>
        <v>1072400.7834184126</v>
      </c>
      <c r="AW41" s="1">
        <f>IF(Income_CF!AW42="","",Income_CF!AW42*(Cohort_WP!AW40/Cohort_CF!AW40))</f>
        <v>1092816.884234369</v>
      </c>
      <c r="AX41" s="1">
        <f>IF(Income_CF!AX42="","",Income_CF!AX42*(Cohort_WP!AX40/Cohort_CF!AX40))</f>
        <v>1112953.6891417473</v>
      </c>
      <c r="AY41" s="1">
        <f>IF(Income_CF!AY42="","",Income_CF!AY42*(Cohort_WP!AY40/Cohort_CF!AY40))</f>
        <v>1132781.6722087802</v>
      </c>
      <c r="AZ41" s="1">
        <f>IF(Income_CF!AZ42="","",Income_CF!AZ42*(Cohort_WP!AZ40/Cohort_CF!AZ40))</f>
        <v>1152271.3332481207</v>
      </c>
      <c r="BA41" s="1">
        <f>IF(Income_CF!BA42="","",Income_CF!BA42*(Cohort_WP!BA40/Cohort_CF!BA40))</f>
        <v>1171393.2696724012</v>
      </c>
      <c r="BB41" s="1">
        <f>IF(Income_CF!BB42="","",Income_CF!BB42*(Cohort_WP!BB40/Cohort_CF!BB40))</f>
        <v>1190118.2493125289</v>
      </c>
      <c r="BC41" s="1">
        <f>IF(Income_CF!BC42="","",Income_CF!BC42*(Cohort_WP!BC40/Cohort_CF!BC40))</f>
        <v>1208417.2839509831</v>
      </c>
      <c r="BD41" s="1">
        <f>IF(Income_CF!BD42="","",Income_CF!BD42*(Cohort_WP!BD40/Cohort_CF!BD40))</f>
        <v>1226261.70331533</v>
      </c>
      <c r="BE41" s="1" t="str">
        <f>IF(Income_CF!BE42="","",Income_CF!BE42*(Cohort_WP!BE40/Cohort_CF!BE40))</f>
        <v/>
      </c>
      <c r="BF41" s="1" t="str">
        <f>IF(Income_CF!BF42="","",Income_CF!BF42*(Cohort_WP!BF40/Cohort_CF!BF40))</f>
        <v/>
      </c>
      <c r="BG41" s="1" t="str">
        <f>IF(Income_CF!BG42="","",Income_CF!BG42*(Cohort_WP!BG40/Cohort_CF!BG40))</f>
        <v/>
      </c>
      <c r="BH41" s="1" t="str">
        <f>IF(Income_CF!BH42="","",Income_CF!BH42*(Cohort_WP!BH40/Cohort_CF!BH40))</f>
        <v/>
      </c>
      <c r="BI41" s="1" t="str">
        <f>IF(Income_CF!BI42="","",Income_CF!BI42*(Cohort_WP!BI40/Cohort_CF!BI40))</f>
        <v/>
      </c>
      <c r="BJ41" s="1" t="str">
        <f>IF(Income_CF!BJ42="","",Income_CF!BJ42*(Cohort_WP!BJ40/Cohort_CF!BJ40))</f>
        <v/>
      </c>
      <c r="BK41" s="1" t="str">
        <f>IF(Income_CF!BK42="","",Income_CF!BK42*(Cohort_WP!BK40/Cohort_CF!BK40))</f>
        <v/>
      </c>
      <c r="BL41" s="1" t="str">
        <f>IF(Income_CF!BL42="","",Income_CF!BL42*(Cohort_WP!BL40/Cohort_CF!BL40))</f>
        <v/>
      </c>
    </row>
    <row r="42" spans="1:64" x14ac:dyDescent="0.55000000000000004">
      <c r="A42" s="639"/>
      <c r="B42" t="s">
        <v>479</v>
      </c>
      <c r="F42" s="1" t="str">
        <f>IF(Income_CF!F43="","",Income_CF!F43*(Cohort_WP!F41/Cohort_CF!F41))</f>
        <v/>
      </c>
      <c r="G42" s="1" t="str">
        <f>IF(Income_CF!G43="","",Income_CF!G43*(Cohort_WP!G41/Cohort_CF!G41))</f>
        <v/>
      </c>
      <c r="H42" s="1" t="str">
        <f>IF(Income_CF!H43="","",Income_CF!H43*(Cohort_WP!H41/Cohort_CF!H41))</f>
        <v/>
      </c>
      <c r="I42" s="1" t="str">
        <f>IF(Income_CF!I43="","",Income_CF!I43*(Cohort_WP!I41/Cohort_CF!I41))</f>
        <v/>
      </c>
      <c r="J42" s="1" t="str">
        <f>IF(Income_CF!J43="","",Income_CF!J43*(Cohort_WP!J41/Cohort_CF!J41))</f>
        <v/>
      </c>
      <c r="K42" s="1" t="str">
        <f>IF(Income_CF!K43="","",Income_CF!K43*(Cohort_WP!K41/Cohort_CF!K41))</f>
        <v/>
      </c>
      <c r="L42" s="1" t="str">
        <f>IF(Income_CF!L43="","",Income_CF!L43*(Cohort_WP!L41/Cohort_CF!L41))</f>
        <v/>
      </c>
      <c r="M42" s="1" t="str">
        <f>IF(Income_CF!M43="","",Income_CF!M43*(Cohort_WP!M41/Cohort_CF!M41))</f>
        <v/>
      </c>
      <c r="N42" s="1" t="str">
        <f>IF(Income_CF!N43="","",Income_CF!N43*(Cohort_WP!N41/Cohort_CF!N41))</f>
        <v/>
      </c>
      <c r="O42" s="1" t="str">
        <f>IF(Income_CF!O43="","",Income_CF!O43*(Cohort_WP!O41/Cohort_CF!O41))</f>
        <v/>
      </c>
      <c r="P42" s="1" t="str">
        <f>IF(Income_CF!P43="","",Income_CF!P43*(Cohort_WP!P41/Cohort_CF!P41))</f>
        <v/>
      </c>
      <c r="Q42" s="1" t="str">
        <f>IF(Income_CF!Q43="","",Income_CF!Q43*(Cohort_WP!Q41/Cohort_CF!Q41))</f>
        <v/>
      </c>
      <c r="R42" s="1">
        <f>IF(Income_CF!R43="","",Income_CF!R43*(Cohort_WP!R41/Cohort_CF!R41))</f>
        <v>453271.40297413623</v>
      </c>
      <c r="S42" s="1">
        <f>IF(Income_CF!S43="","",Income_CF!S43*(Cohort_WP!S41/Cohort_CF!S41))</f>
        <v>470854.84974647639</v>
      </c>
      <c r="T42" s="1">
        <f>IF(Income_CF!T43="","",Income_CF!T43*(Cohort_WP!T41/Cohort_CF!T41))</f>
        <v>488827.0148988266</v>
      </c>
      <c r="U42" s="1">
        <f>IF(Income_CF!U43="","",Income_CF!U43*(Cohort_WP!U41/Cohort_CF!U41))</f>
        <v>507180.76391464571</v>
      </c>
      <c r="V42" s="1">
        <f>IF(Income_CF!V43="","",Income_CF!V43*(Cohort_WP!V41/Cohort_CF!V41))</f>
        <v>529125.8358956516</v>
      </c>
      <c r="W42" s="1">
        <f>IF(Income_CF!W43="","",Income_CF!W43*(Cohort_WP!W41/Cohort_CF!W41))</f>
        <v>548005.36708517314</v>
      </c>
      <c r="X42" s="1">
        <f>IF(Income_CF!X43="","",Income_CF!X43*(Cohort_WP!X41/Cohort_CF!X41))</f>
        <v>567218.09843528585</v>
      </c>
      <c r="Y42" s="1">
        <f>IF(Income_CF!Y43="","",Income_CF!Y43*(Cohort_WP!Y41/Cohort_CF!Y41))</f>
        <v>586752.25934569351</v>
      </c>
      <c r="Z42" s="1">
        <f>IF(Income_CF!Z43="","",Income_CF!Z43*(Cohort_WP!Z41/Cohort_CF!Z41))</f>
        <v>606595.08190200967</v>
      </c>
      <c r="AA42" s="1">
        <f>IF(Income_CF!AA43="","",Income_CF!AA43*(Cohort_WP!AA41/Cohort_CF!AA41))</f>
        <v>626732.79769023927</v>
      </c>
      <c r="AB42" s="1">
        <f>IF(Income_CF!AB43="","",Income_CF!AB43*(Cohort_WP!AB41/Cohort_CF!AB41))</f>
        <v>647150.63755332248</v>
      </c>
      <c r="AC42" s="1">
        <f>IF(Income_CF!AC43="","",Income_CF!AC43*(Cohort_WP!AC41/Cohort_CF!AC41))</f>
        <v>667832.8343900796</v>
      </c>
      <c r="AD42" s="1">
        <f>IF(Income_CF!AD43="","",Income_CF!AD43*(Cohort_WP!AD41/Cohort_CF!AD41))</f>
        <v>688762.62908729305</v>
      </c>
      <c r="AE42" s="1">
        <f>IF(Income_CF!AE43="","",Income_CF!AE43*(Cohort_WP!AE41/Cohort_CF!AE41))</f>
        <v>709922.27966529713</v>
      </c>
      <c r="AF42" s="1">
        <f>IF(Income_CF!AF43="","",Income_CF!AF43*(Cohort_WP!AF41/Cohort_CF!AF41))</f>
        <v>731293.07370628172</v>
      </c>
      <c r="AG42" s="1">
        <f>IF(Income_CF!AG43="","",Income_CF!AG43*(Cohort_WP!AG41/Cohort_CF!AG41))</f>
        <v>752855.34412280505</v>
      </c>
      <c r="AH42" s="1">
        <f>IF(Income_CF!AH43="","",Income_CF!AH43*(Cohort_WP!AH41/Cohort_CF!AH41))</f>
        <v>774588.48831143382</v>
      </c>
      <c r="AI42" s="1">
        <f>IF(Income_CF!AI43="","",Income_CF!AI43*(Cohort_WP!AI41/Cohort_CF!AI41))</f>
        <v>796470.99072351109</v>
      </c>
      <c r="AJ42" s="1">
        <f>IF(Income_CF!AJ43="","",Income_CF!AJ43*(Cohort_WP!AJ41/Cohort_CF!AJ41))</f>
        <v>818480.4488713285</v>
      </c>
      <c r="AK42" s="1">
        <f>IF(Income_CF!AK43="","",Income_CF!AK43*(Cohort_WP!AK41/Cohort_CF!AK41))</f>
        <v>840593.60277397372</v>
      </c>
      <c r="AL42" s="1">
        <f>IF(Income_CF!AL43="","",Income_CF!AL43*(Cohort_WP!AL41/Cohort_CF!AL41))</f>
        <v>862786.36783254787</v>
      </c>
      <c r="AM42" s="1">
        <f>IF(Income_CF!AM43="","",Income_CF!AM43*(Cohort_WP!AM41/Cohort_CF!AM41))</f>
        <v>885033.87110962335</v>
      </c>
      <c r="AN42" s="1">
        <f>IF(Income_CF!AN43="","",Income_CF!AN43*(Cohort_WP!AN41/Cohort_CF!AN41))</f>
        <v>907310.49097255559</v>
      </c>
      <c r="AO42" s="1">
        <f>IF(Income_CF!AO43="","",Income_CF!AO43*(Cohort_WP!AO41/Cohort_CF!AO41))</f>
        <v>929589.90004499222</v>
      </c>
      <c r="AP42" s="1">
        <f>IF(Income_CF!AP43="","",Income_CF!AP43*(Cohort_WP!AP41/Cohort_CF!AP41))</f>
        <v>951845.1113953332</v>
      </c>
      <c r="AQ42" s="1">
        <f>IF(Income_CF!AQ43="","",Income_CF!AQ43*(Cohort_WP!AQ41/Cohort_CF!AQ41))</f>
        <v>974048.52787529677</v>
      </c>
      <c r="AR42" s="1">
        <f>IF(Income_CF!AR43="","",Income_CF!AR43*(Cohort_WP!AR41/Cohort_CF!AR41))</f>
        <v>996171.99450632732</v>
      </c>
      <c r="AS42" s="1">
        <f>IF(Income_CF!AS43="","",Income_CF!AS43*(Cohort_WP!AS41/Cohort_CF!AS41))</f>
        <v>1018186.853795991</v>
      </c>
      <c r="AT42" s="1">
        <f>IF(Income_CF!AT43="","",Income_CF!AT43*(Cohort_WP!AT41/Cohort_CF!AT41))</f>
        <v>1040064.0038514392</v>
      </c>
      <c r="AU42" s="1">
        <f>IF(Income_CF!AU43="","",Income_CF!AU43*(Cohort_WP!AU41/Cohort_CF!AU41))</f>
        <v>1061773.9591419422</v>
      </c>
      <c r="AV42" s="1">
        <f>IF(Income_CF!AV43="","",Income_CF!AV43*(Cohort_WP!AV41/Cohort_CF!AV41))</f>
        <v>1083286.9137480827</v>
      </c>
      <c r="AW42" s="1">
        <f>IF(Income_CF!AW43="","",Income_CF!AW43*(Cohort_WP!AW41/Cohort_CF!AW41))</f>
        <v>1104572.806920965</v>
      </c>
      <c r="AX42" s="1">
        <f>IF(Income_CF!AX43="","",Income_CF!AX43*(Cohort_WP!AX41/Cohort_CF!AX41))</f>
        <v>1125601.3907613999</v>
      </c>
      <c r="AY42" s="1">
        <f>IF(Income_CF!AY43="","",Income_CF!AY43*(Cohort_WP!AY41/Cohort_CF!AY41))</f>
        <v>1146342.2998159998</v>
      </c>
      <c r="AZ42" s="1">
        <f>IF(Income_CF!AZ43="","",Income_CF!AZ43*(Cohort_WP!AZ41/Cohort_CF!AZ41))</f>
        <v>1166765.1223750438</v>
      </c>
      <c r="BA42" s="1">
        <f>IF(Income_CF!BA43="","",Income_CF!BA43*(Cohort_WP!BA41/Cohort_CF!BA41))</f>
        <v>1186839.4732455646</v>
      </c>
      <c r="BB42" s="1">
        <f>IF(Income_CF!BB43="","",Income_CF!BB43*(Cohort_WP!BB41/Cohort_CF!BB41))</f>
        <v>1206535.0677625732</v>
      </c>
      <c r="BC42" s="1">
        <f>IF(Income_CF!BC43="","",Income_CF!BC43*(Cohort_WP!BC41/Cohort_CF!BC41))</f>
        <v>1225821.7967919046</v>
      </c>
      <c r="BD42" s="1">
        <f>IF(Income_CF!BD43="","",Income_CF!BD43*(Cohort_WP!BD41/Cohort_CF!BD41))</f>
        <v>1244669.8024695127</v>
      </c>
      <c r="BE42" s="1">
        <f>IF(Income_CF!BE43="","",Income_CF!BE43*(Cohort_WP!BE41/Cohort_CF!BE41))</f>
        <v>1263049.5544147899</v>
      </c>
      <c r="BF42" s="1" t="str">
        <f>IF(Income_CF!BF43="","",Income_CF!BF43*(Cohort_WP!BF41/Cohort_CF!BF41))</f>
        <v/>
      </c>
      <c r="BG42" s="1" t="str">
        <f>IF(Income_CF!BG43="","",Income_CF!BG43*(Cohort_WP!BG41/Cohort_CF!BG41))</f>
        <v/>
      </c>
      <c r="BH42" s="1" t="str">
        <f>IF(Income_CF!BH43="","",Income_CF!BH43*(Cohort_WP!BH41/Cohort_CF!BH41))</f>
        <v/>
      </c>
      <c r="BI42" s="1" t="str">
        <f>IF(Income_CF!BI43="","",Income_CF!BI43*(Cohort_WP!BI41/Cohort_CF!BI41))</f>
        <v/>
      </c>
      <c r="BJ42" s="1" t="str">
        <f>IF(Income_CF!BJ43="","",Income_CF!BJ43*(Cohort_WP!BJ41/Cohort_CF!BJ41))</f>
        <v/>
      </c>
      <c r="BK42" s="1" t="str">
        <f>IF(Income_CF!BK43="","",Income_CF!BK43*(Cohort_WP!BK41/Cohort_CF!BK41))</f>
        <v/>
      </c>
      <c r="BL42" s="1" t="str">
        <f>IF(Income_CF!BL43="","",Income_CF!BL43*(Cohort_WP!BL41/Cohort_CF!BL41))</f>
        <v/>
      </c>
    </row>
    <row r="43" spans="1:64" x14ac:dyDescent="0.55000000000000004">
      <c r="A43" s="639"/>
      <c r="B43" t="s">
        <v>480</v>
      </c>
      <c r="F43" s="1" t="str">
        <f>IF(Income_CF!F44="","",Income_CF!F44*(Cohort_WP!F42/Cohort_CF!F42))</f>
        <v/>
      </c>
      <c r="G43" s="1" t="str">
        <f>IF(Income_CF!G44="","",Income_CF!G44*(Cohort_WP!G42/Cohort_CF!G42))</f>
        <v/>
      </c>
      <c r="H43" s="1" t="str">
        <f>IF(Income_CF!H44="","",Income_CF!H44*(Cohort_WP!H42/Cohort_CF!H42))</f>
        <v/>
      </c>
      <c r="I43" s="1" t="str">
        <f>IF(Income_CF!I44="","",Income_CF!I44*(Cohort_WP!I42/Cohort_CF!I42))</f>
        <v/>
      </c>
      <c r="J43" s="1" t="str">
        <f>IF(Income_CF!J44="","",Income_CF!J44*(Cohort_WP!J42/Cohort_CF!J42))</f>
        <v/>
      </c>
      <c r="K43" s="1" t="str">
        <f>IF(Income_CF!K44="","",Income_CF!K44*(Cohort_WP!K42/Cohort_CF!K42))</f>
        <v/>
      </c>
      <c r="L43" s="1" t="str">
        <f>IF(Income_CF!L44="","",Income_CF!L44*(Cohort_WP!L42/Cohort_CF!L42))</f>
        <v/>
      </c>
      <c r="M43" s="1" t="str">
        <f>IF(Income_CF!M44="","",Income_CF!M44*(Cohort_WP!M42/Cohort_CF!M42))</f>
        <v/>
      </c>
      <c r="N43" s="1" t="str">
        <f>IF(Income_CF!N44="","",Income_CF!N44*(Cohort_WP!N42/Cohort_CF!N42))</f>
        <v/>
      </c>
      <c r="O43" s="1" t="str">
        <f>IF(Income_CF!O44="","",Income_CF!O44*(Cohort_WP!O42/Cohort_CF!O42))</f>
        <v/>
      </c>
      <c r="P43" s="1" t="str">
        <f>IF(Income_CF!P44="","",Income_CF!P44*(Cohort_WP!P42/Cohort_CF!P42))</f>
        <v/>
      </c>
      <c r="Q43" s="1" t="str">
        <f>IF(Income_CF!Q44="","",Income_CF!Q44*(Cohort_WP!Q42/Cohort_CF!Q42))</f>
        <v/>
      </c>
      <c r="R43" s="1" t="str">
        <f>IF(Income_CF!R44="","",Income_CF!R44*(Cohort_WP!R42/Cohort_CF!R42))</f>
        <v/>
      </c>
      <c r="S43" s="1">
        <f>IF(Income_CF!S44="","",Income_CF!S44*(Cohort_WP!S42/Cohort_CF!S42))</f>
        <v>466869.54506336024</v>
      </c>
      <c r="T43" s="1">
        <f>IF(Income_CF!T44="","",Income_CF!T44*(Cohort_WP!T42/Cohort_CF!T42))</f>
        <v>484980.49523887079</v>
      </c>
      <c r="U43" s="1">
        <f>IF(Income_CF!U44="","",Income_CF!U44*(Cohort_WP!U42/Cohort_CF!U42))</f>
        <v>503491.82534579141</v>
      </c>
      <c r="V43" s="1">
        <f>IF(Income_CF!V44="","",Income_CF!V44*(Cohort_WP!V42/Cohort_CF!V42))</f>
        <v>522396.18683208496</v>
      </c>
      <c r="W43" s="1">
        <f>IF(Income_CF!W44="","",Income_CF!W44*(Cohort_WP!W42/Cohort_CF!W42))</f>
        <v>544999.61097252113</v>
      </c>
      <c r="X43" s="1">
        <f>IF(Income_CF!X44="","",Income_CF!X44*(Cohort_WP!X42/Cohort_CF!X42))</f>
        <v>564445.52809772827</v>
      </c>
      <c r="Y43" s="1">
        <f>IF(Income_CF!Y44="","",Income_CF!Y44*(Cohort_WP!Y42/Cohort_CF!Y42))</f>
        <v>584234.64138834446</v>
      </c>
      <c r="Z43" s="1">
        <f>IF(Income_CF!Z44="","",Income_CF!Z44*(Cohort_WP!Z42/Cohort_CF!Z42))</f>
        <v>604354.82712606434</v>
      </c>
      <c r="AA43" s="1">
        <f>IF(Income_CF!AA44="","",Income_CF!AA44*(Cohort_WP!AA42/Cohort_CF!AA42))</f>
        <v>624792.93435906991</v>
      </c>
      <c r="AB43" s="1">
        <f>IF(Income_CF!AB44="","",Income_CF!AB44*(Cohort_WP!AB42/Cohort_CF!AB42))</f>
        <v>645534.7816209466</v>
      </c>
      <c r="AC43" s="1">
        <f>IF(Income_CF!AC44="","",Income_CF!AC44*(Cohort_WP!AC42/Cohort_CF!AC42))</f>
        <v>666565.15667992213</v>
      </c>
      <c r="AD43" s="1">
        <f>IF(Income_CF!AD44="","",Income_CF!AD44*(Cohort_WP!AD42/Cohort_CF!AD42))</f>
        <v>687867.81942178193</v>
      </c>
      <c r="AE43" s="1">
        <f>IF(Income_CF!AE44="","",Income_CF!AE44*(Cohort_WP!AE42/Cohort_CF!AE42))</f>
        <v>709425.50795991183</v>
      </c>
      <c r="AF43" s="1">
        <f>IF(Income_CF!AF44="","",Income_CF!AF44*(Cohort_WP!AF42/Cohort_CF!AF42))</f>
        <v>731219.94805525616</v>
      </c>
      <c r="AG43" s="1">
        <f>IF(Income_CF!AG44="","",Income_CF!AG44*(Cohort_WP!AG42/Cohort_CF!AG42))</f>
        <v>753231.86591747007</v>
      </c>
      <c r="AH43" s="1">
        <f>IF(Income_CF!AH44="","",Income_CF!AH44*(Cohort_WP!AH42/Cohort_CF!AH42))</f>
        <v>775441.00444648915</v>
      </c>
      <c r="AI43" s="1">
        <f>IF(Income_CF!AI44="","",Income_CF!AI44*(Cohort_WP!AI42/Cohort_CF!AI42))</f>
        <v>797826.14296077669</v>
      </c>
      <c r="AJ43" s="1">
        <f>IF(Income_CF!AJ44="","",Income_CF!AJ44*(Cohort_WP!AJ42/Cohort_CF!AJ42))</f>
        <v>820365.12044521642</v>
      </c>
      <c r="AK43" s="1">
        <f>IF(Income_CF!AK44="","",Income_CF!AK44*(Cohort_WP!AK42/Cohort_CF!AK42))</f>
        <v>843034.86233746842</v>
      </c>
      <c r="AL43" s="1">
        <f>IF(Income_CF!AL44="","",Income_CF!AL44*(Cohort_WP!AL42/Cohort_CF!AL42))</f>
        <v>865811.41085719282</v>
      </c>
      <c r="AM43" s="1">
        <f>IF(Income_CF!AM44="","",Income_CF!AM44*(Cohort_WP!AM42/Cohort_CF!AM42))</f>
        <v>888669.95886752428</v>
      </c>
      <c r="AN43" s="1">
        <f>IF(Income_CF!AN44="","",Income_CF!AN44*(Cohort_WP!AN42/Cohort_CF!AN42))</f>
        <v>911584.88724291197</v>
      </c>
      <c r="AO43" s="1">
        <f>IF(Income_CF!AO44="","",Income_CF!AO44*(Cohort_WP!AO42/Cohort_CF!AO42))</f>
        <v>934529.8057017324</v>
      </c>
      <c r="AP43" s="1">
        <f>IF(Income_CF!AP44="","",Income_CF!AP44*(Cohort_WP!AP42/Cohort_CF!AP42))</f>
        <v>957477.59704634198</v>
      </c>
      <c r="AQ43" s="1">
        <f>IF(Income_CF!AQ44="","",Income_CF!AQ44*(Cohort_WP!AQ42/Cohort_CF!AQ42))</f>
        <v>980400.46473719296</v>
      </c>
      <c r="AR43" s="1">
        <f>IF(Income_CF!AR44="","",Income_CF!AR44*(Cohort_WP!AR42/Cohort_CF!AR42))</f>
        <v>1003269.9837115557</v>
      </c>
      <c r="AS43" s="1">
        <f>IF(Income_CF!AS44="","",Income_CF!AS44*(Cohort_WP!AS42/Cohort_CF!AS42))</f>
        <v>1026057.1543415172</v>
      </c>
      <c r="AT43" s="1">
        <f>IF(Income_CF!AT44="","",Income_CF!AT44*(Cohort_WP!AT42/Cohort_CF!AT42))</f>
        <v>1048732.4594098704</v>
      </c>
      <c r="AU43" s="1">
        <f>IF(Income_CF!AU44="","",Income_CF!AU44*(Cohort_WP!AU42/Cohort_CF!AU42))</f>
        <v>1071265.9239669824</v>
      </c>
      <c r="AV43" s="1">
        <f>IF(Income_CF!AV44="","",Income_CF!AV44*(Cohort_WP!AV42/Cohort_CF!AV42))</f>
        <v>1093627.1779162006</v>
      </c>
      <c r="AW43" s="1">
        <f>IF(Income_CF!AW44="","",Income_CF!AW44*(Cohort_WP!AW42/Cohort_CF!AW42))</f>
        <v>1115785.521160525</v>
      </c>
      <c r="AX43" s="1">
        <f>IF(Income_CF!AX44="","",Income_CF!AX44*(Cohort_WP!AX42/Cohort_CF!AX42))</f>
        <v>1137709.9911285939</v>
      </c>
      <c r="AY43" s="1">
        <f>IF(Income_CF!AY44="","",Income_CF!AY44*(Cohort_WP!AY42/Cohort_CF!AY42))</f>
        <v>1159369.4324842417</v>
      </c>
      <c r="AZ43" s="1">
        <f>IF(Income_CF!AZ44="","",Income_CF!AZ44*(Cohort_WP!AZ42/Cohort_CF!AZ42))</f>
        <v>1180732.5688104799</v>
      </c>
      <c r="BA43" s="1">
        <f>IF(Income_CF!BA44="","",Income_CF!BA44*(Cohort_WP!BA42/Cohort_CF!BA42))</f>
        <v>1201768.0760462952</v>
      </c>
      <c r="BB43" s="1">
        <f>IF(Income_CF!BB44="","",Income_CF!BB44*(Cohort_WP!BB42/Cohort_CF!BB42))</f>
        <v>1222444.6574429313</v>
      </c>
      <c r="BC43" s="1">
        <f>IF(Income_CF!BC44="","",Income_CF!BC44*(Cohort_WP!BC42/Cohort_CF!BC42))</f>
        <v>1242731.11979545</v>
      </c>
      <c r="BD43" s="1">
        <f>IF(Income_CF!BD44="","",Income_CF!BD44*(Cohort_WP!BD42/Cohort_CF!BD42))</f>
        <v>1262596.4506956616</v>
      </c>
      <c r="BE43" s="1">
        <f>IF(Income_CF!BE44="","",Income_CF!BE44*(Cohort_WP!BE42/Cohort_CF!BE42))</f>
        <v>1282009.896543598</v>
      </c>
      <c r="BF43" s="1">
        <f>IF(Income_CF!BF44="","",Income_CF!BF44*(Cohort_WP!BF42/Cohort_CF!BF42))</f>
        <v>1300941.0410472336</v>
      </c>
      <c r="BG43" s="1" t="str">
        <f>IF(Income_CF!BG44="","",Income_CF!BG44*(Cohort_WP!BG42/Cohort_CF!BG42))</f>
        <v/>
      </c>
      <c r="BH43" s="1" t="str">
        <f>IF(Income_CF!BH44="","",Income_CF!BH44*(Cohort_WP!BH42/Cohort_CF!BH42))</f>
        <v/>
      </c>
      <c r="BI43" s="1" t="str">
        <f>IF(Income_CF!BI44="","",Income_CF!BI44*(Cohort_WP!BI42/Cohort_CF!BI42))</f>
        <v/>
      </c>
      <c r="BJ43" s="1" t="str">
        <f>IF(Income_CF!BJ44="","",Income_CF!BJ44*(Cohort_WP!BJ42/Cohort_CF!BJ42))</f>
        <v/>
      </c>
      <c r="BK43" s="1" t="str">
        <f>IF(Income_CF!BK44="","",Income_CF!BK44*(Cohort_WP!BK42/Cohort_CF!BK42))</f>
        <v/>
      </c>
      <c r="BL43" s="1" t="str">
        <f>IF(Income_CF!BL44="","",Income_CF!BL44*(Cohort_WP!BL42/Cohort_CF!BL42))</f>
        <v/>
      </c>
    </row>
    <row r="44" spans="1:64" x14ac:dyDescent="0.55000000000000004">
      <c r="A44" s="639"/>
      <c r="B44" t="s">
        <v>481</v>
      </c>
      <c r="F44" s="1" t="str">
        <f>IF(Income_CF!F45="","",Income_CF!F45*(Cohort_WP!F43/Cohort_CF!F43))</f>
        <v/>
      </c>
      <c r="G44" s="1" t="str">
        <f>IF(Income_CF!G45="","",Income_CF!G45*(Cohort_WP!G43/Cohort_CF!G43))</f>
        <v/>
      </c>
      <c r="H44" s="1" t="str">
        <f>IF(Income_CF!H45="","",Income_CF!H45*(Cohort_WP!H43/Cohort_CF!H43))</f>
        <v/>
      </c>
      <c r="I44" s="1" t="str">
        <f>IF(Income_CF!I45="","",Income_CF!I45*(Cohort_WP!I43/Cohort_CF!I43))</f>
        <v/>
      </c>
      <c r="J44" s="1" t="str">
        <f>IF(Income_CF!J45="","",Income_CF!J45*(Cohort_WP!J43/Cohort_CF!J43))</f>
        <v/>
      </c>
      <c r="K44" s="1" t="str">
        <f>IF(Income_CF!K45="","",Income_CF!K45*(Cohort_WP!K43/Cohort_CF!K43))</f>
        <v/>
      </c>
      <c r="L44" s="1" t="str">
        <f>IF(Income_CF!L45="","",Income_CF!L45*(Cohort_WP!L43/Cohort_CF!L43))</f>
        <v/>
      </c>
      <c r="M44" s="1" t="str">
        <f>IF(Income_CF!M45="","",Income_CF!M45*(Cohort_WP!M43/Cohort_CF!M43))</f>
        <v/>
      </c>
      <c r="N44" s="1" t="str">
        <f>IF(Income_CF!N45="","",Income_CF!N45*(Cohort_WP!N43/Cohort_CF!N43))</f>
        <v/>
      </c>
      <c r="O44" s="1" t="str">
        <f>IF(Income_CF!O45="","",Income_CF!O45*(Cohort_WP!O43/Cohort_CF!O43))</f>
        <v/>
      </c>
      <c r="P44" s="1" t="str">
        <f>IF(Income_CF!P45="","",Income_CF!P45*(Cohort_WP!P43/Cohort_CF!P43))</f>
        <v/>
      </c>
      <c r="Q44" s="1" t="str">
        <f>IF(Income_CF!Q45="","",Income_CF!Q45*(Cohort_WP!Q43/Cohort_CF!Q43))</f>
        <v/>
      </c>
      <c r="R44" s="1" t="str">
        <f>IF(Income_CF!R45="","",Income_CF!R45*(Cohort_WP!R43/Cohort_CF!R43))</f>
        <v/>
      </c>
      <c r="S44" s="1" t="str">
        <f>IF(Income_CF!S45="","",Income_CF!S45*(Cohort_WP!S43/Cohort_CF!S43))</f>
        <v/>
      </c>
      <c r="T44" s="1">
        <f>IF(Income_CF!T45="","",Income_CF!T45*(Cohort_WP!T43/Cohort_CF!T43))</f>
        <v>480875.63141526119</v>
      </c>
      <c r="U44" s="1">
        <f>IF(Income_CF!U45="","",Income_CF!U45*(Cohort_WP!U43/Cohort_CF!U43))</f>
        <v>499529.91009603685</v>
      </c>
      <c r="V44" s="1">
        <f>IF(Income_CF!V45="","",Income_CF!V45*(Cohort_WP!V43/Cohort_CF!V43))</f>
        <v>518596.58010616503</v>
      </c>
      <c r="W44" s="1">
        <f>IF(Income_CF!W45="","",Income_CF!W45*(Cohort_WP!W43/Cohort_CF!W43))</f>
        <v>538068.07243704749</v>
      </c>
      <c r="X44" s="1">
        <f>IF(Income_CF!X45="","",Income_CF!X45*(Cohort_WP!X43/Cohort_CF!X43))</f>
        <v>561349.59930169687</v>
      </c>
      <c r="Y44" s="1">
        <f>IF(Income_CF!Y45="","",Income_CF!Y45*(Cohort_WP!Y43/Cohort_CF!Y43))</f>
        <v>581378.89394066017</v>
      </c>
      <c r="Z44" s="1">
        <f>IF(Income_CF!Z45="","",Income_CF!Z45*(Cohort_WP!Z43/Cohort_CF!Z43))</f>
        <v>601761.68062999472</v>
      </c>
      <c r="AA44" s="1">
        <f>IF(Income_CF!AA45="","",Income_CF!AA45*(Cohort_WP!AA43/Cohort_CF!AA43))</f>
        <v>622485.47193984617</v>
      </c>
      <c r="AB44" s="1">
        <f>IF(Income_CF!AB45="","",Income_CF!AB45*(Cohort_WP!AB43/Cohort_CF!AB43))</f>
        <v>643536.72238984215</v>
      </c>
      <c r="AC44" s="1">
        <f>IF(Income_CF!AC45="","",Income_CF!AC45*(Cohort_WP!AC43/Cohort_CF!AC43))</f>
        <v>664900.82506957499</v>
      </c>
      <c r="AD44" s="1">
        <f>IF(Income_CF!AD45="","",Income_CF!AD45*(Cohort_WP!AD43/Cohort_CF!AD43))</f>
        <v>686562.11138031969</v>
      </c>
      <c r="AE44" s="1">
        <f>IF(Income_CF!AE45="","",Income_CF!AE45*(Cohort_WP!AE43/Cohort_CF!AE43))</f>
        <v>708503.85400443536</v>
      </c>
      <c r="AF44" s="1">
        <f>IF(Income_CF!AF45="","",Income_CF!AF45*(Cohort_WP!AF43/Cohort_CF!AF43))</f>
        <v>730708.27319870924</v>
      </c>
      <c r="AG44" s="1">
        <f>IF(Income_CF!AG45="","",Income_CF!AG45*(Cohort_WP!AG43/Cohort_CF!AG43))</f>
        <v>753156.54649691377</v>
      </c>
      <c r="AH44" s="1">
        <f>IF(Income_CF!AH45="","",Income_CF!AH45*(Cohort_WP!AH43/Cohort_CF!AH43))</f>
        <v>775828.82189499412</v>
      </c>
      <c r="AI44" s="1">
        <f>IF(Income_CF!AI45="","",Income_CF!AI45*(Cohort_WP!AI43/Cohort_CF!AI43))</f>
        <v>798704.23457988375</v>
      </c>
      <c r="AJ44" s="1">
        <f>IF(Income_CF!AJ45="","",Income_CF!AJ45*(Cohort_WP!AJ43/Cohort_CF!AJ43))</f>
        <v>821760.92724959995</v>
      </c>
      <c r="AK44" s="1">
        <f>IF(Income_CF!AK45="","",Income_CF!AK45*(Cohort_WP!AK43/Cohort_CF!AK43))</f>
        <v>844976.07405857311</v>
      </c>
      <c r="AL44" s="1">
        <f>IF(Income_CF!AL45="","",Income_CF!AL45*(Cohort_WP!AL43/Cohort_CF!AL43))</f>
        <v>868325.90820759232</v>
      </c>
      <c r="AM44" s="1">
        <f>IF(Income_CF!AM45="","",Income_CF!AM45*(Cohort_WP!AM43/Cohort_CF!AM43))</f>
        <v>891785.75318290852</v>
      </c>
      <c r="AN44" s="1">
        <f>IF(Income_CF!AN45="","",Income_CF!AN45*(Cohort_WP!AN43/Cohort_CF!AN43))</f>
        <v>915330.05763354979</v>
      </c>
      <c r="AO44" s="1">
        <f>IF(Income_CF!AO45="","",Income_CF!AO45*(Cohort_WP!AO43/Cohort_CF!AO43))</f>
        <v>938932.43386019941</v>
      </c>
      <c r="AP44" s="1">
        <f>IF(Income_CF!AP45="","",Income_CF!AP45*(Cohort_WP!AP43/Cohort_CF!AP43))</f>
        <v>962565.69987278443</v>
      </c>
      <c r="AQ44" s="1">
        <f>IF(Income_CF!AQ45="","",Income_CF!AQ45*(Cohort_WP!AQ43/Cohort_CF!AQ43))</f>
        <v>986201.92495773209</v>
      </c>
      <c r="AR44" s="1">
        <f>IF(Income_CF!AR45="","",Income_CF!AR45*(Cohort_WP!AR43/Cohort_CF!AR43))</f>
        <v>1009812.4786793087</v>
      </c>
      <c r="AS44" s="1">
        <f>IF(Income_CF!AS45="","",Income_CF!AS45*(Cohort_WP!AS43/Cohort_CF!AS43))</f>
        <v>1033368.0832229024</v>
      </c>
      <c r="AT44" s="1">
        <f>IF(Income_CF!AT45="","",Income_CF!AT45*(Cohort_WP!AT43/Cohort_CF!AT43))</f>
        <v>1056838.8689717627</v>
      </c>
      <c r="AU44" s="1">
        <f>IF(Income_CF!AU45="","",Income_CF!AU45*(Cohort_WP!AU43/Cohort_CF!AU43))</f>
        <v>1080194.4331921667</v>
      </c>
      <c r="AV44" s="1">
        <f>IF(Income_CF!AV45="","",Income_CF!AV45*(Cohort_WP!AV43/Cohort_CF!AV43))</f>
        <v>1103403.901685992</v>
      </c>
      <c r="AW44" s="1">
        <f>IF(Income_CF!AW45="","",Income_CF!AW45*(Cohort_WP!AW43/Cohort_CF!AW43))</f>
        <v>1126435.9932536865</v>
      </c>
      <c r="AX44" s="1">
        <f>IF(Income_CF!AX45="","",Income_CF!AX45*(Cohort_WP!AX43/Cohort_CF!AX43))</f>
        <v>1149259.0867953408</v>
      </c>
      <c r="AY44" s="1">
        <f>IF(Income_CF!AY45="","",Income_CF!AY45*(Cohort_WP!AY43/Cohort_CF!AY43))</f>
        <v>1171841.2908624518</v>
      </c>
      <c r="AZ44" s="1">
        <f>IF(Income_CF!AZ45="","",Income_CF!AZ45*(Cohort_WP!AZ43/Cohort_CF!AZ43))</f>
        <v>1194150.5154587692</v>
      </c>
      <c r="BA44" s="1">
        <f>IF(Income_CF!BA45="","",Income_CF!BA45*(Cohort_WP!BA43/Cohort_CF!BA43))</f>
        <v>1216154.5458747945</v>
      </c>
      <c r="BB44" s="1">
        <f>IF(Income_CF!BB45="","",Income_CF!BB45*(Cohort_WP!BB43/Cohort_CF!BB43))</f>
        <v>1237821.118327684</v>
      </c>
      <c r="BC44" s="1">
        <f>IF(Income_CF!BC45="","",Income_CF!BC45*(Cohort_WP!BC43/Cohort_CF!BC43))</f>
        <v>1259117.9971662192</v>
      </c>
      <c r="BD44" s="1">
        <f>IF(Income_CF!BD45="","",Income_CF!BD45*(Cohort_WP!BD43/Cohort_CF!BD43))</f>
        <v>1280013.0533893139</v>
      </c>
      <c r="BE44" s="1">
        <f>IF(Income_CF!BE45="","",Income_CF!BE45*(Cohort_WP!BE43/Cohort_CF!BE43))</f>
        <v>1300474.3442165316</v>
      </c>
      <c r="BF44" s="1">
        <f>IF(Income_CF!BF45="","",Income_CF!BF45*(Cohort_WP!BF43/Cohort_CF!BF43))</f>
        <v>1320470.193439906</v>
      </c>
      <c r="BG44" s="1">
        <f>IF(Income_CF!BG45="","",Income_CF!BG45*(Cohort_WP!BG43/Cohort_CF!BG43))</f>
        <v>1339969.2722786504</v>
      </c>
      <c r="BH44" s="1" t="str">
        <f>IF(Income_CF!BH45="","",Income_CF!BH45*(Cohort_WP!BH43/Cohort_CF!BH43))</f>
        <v/>
      </c>
      <c r="BI44" s="1" t="str">
        <f>IF(Income_CF!BI45="","",Income_CF!BI45*(Cohort_WP!BI43/Cohort_CF!BI43))</f>
        <v/>
      </c>
      <c r="BJ44" s="1" t="str">
        <f>IF(Income_CF!BJ45="","",Income_CF!BJ45*(Cohort_WP!BJ43/Cohort_CF!BJ43))</f>
        <v/>
      </c>
      <c r="BK44" s="1" t="str">
        <f>IF(Income_CF!BK45="","",Income_CF!BK45*(Cohort_WP!BK43/Cohort_CF!BK43))</f>
        <v/>
      </c>
      <c r="BL44" s="1" t="str">
        <f>IF(Income_CF!BL45="","",Income_CF!BL45*(Cohort_WP!BL43/Cohort_CF!BL43))</f>
        <v/>
      </c>
    </row>
    <row r="45" spans="1:64" x14ac:dyDescent="0.55000000000000004">
      <c r="A45" s="639"/>
      <c r="B45" t="s">
        <v>482</v>
      </c>
      <c r="F45" s="1" t="str">
        <f>IF(Income_CF!F46="","",Income_CF!F46*(Cohort_WP!F44/Cohort_CF!F44))</f>
        <v/>
      </c>
      <c r="G45" s="1" t="str">
        <f>IF(Income_CF!G46="","",Income_CF!G46*(Cohort_WP!G44/Cohort_CF!G44))</f>
        <v/>
      </c>
      <c r="H45" s="1" t="str">
        <f>IF(Income_CF!H46="","",Income_CF!H46*(Cohort_WP!H44/Cohort_CF!H44))</f>
        <v/>
      </c>
      <c r="I45" s="1" t="str">
        <f>IF(Income_CF!I46="","",Income_CF!I46*(Cohort_WP!I44/Cohort_CF!I44))</f>
        <v/>
      </c>
      <c r="J45" s="1" t="str">
        <f>IF(Income_CF!J46="","",Income_CF!J46*(Cohort_WP!J44/Cohort_CF!J44))</f>
        <v/>
      </c>
      <c r="K45" s="1" t="str">
        <f>IF(Income_CF!K46="","",Income_CF!K46*(Cohort_WP!K44/Cohort_CF!K44))</f>
        <v/>
      </c>
      <c r="L45" s="1" t="str">
        <f>IF(Income_CF!L46="","",Income_CF!L46*(Cohort_WP!L44/Cohort_CF!L44))</f>
        <v/>
      </c>
      <c r="M45" s="1" t="str">
        <f>IF(Income_CF!M46="","",Income_CF!M46*(Cohort_WP!M44/Cohort_CF!M44))</f>
        <v/>
      </c>
      <c r="N45" s="1" t="str">
        <f>IF(Income_CF!N46="","",Income_CF!N46*(Cohort_WP!N44/Cohort_CF!N44))</f>
        <v/>
      </c>
      <c r="O45" s="1" t="str">
        <f>IF(Income_CF!O46="","",Income_CF!O46*(Cohort_WP!O44/Cohort_CF!O44))</f>
        <v/>
      </c>
      <c r="P45" s="1" t="str">
        <f>IF(Income_CF!P46="","",Income_CF!P46*(Cohort_WP!P44/Cohort_CF!P44))</f>
        <v/>
      </c>
      <c r="Q45" s="1" t="str">
        <f>IF(Income_CF!Q46="","",Income_CF!Q46*(Cohort_WP!Q44/Cohort_CF!Q44))</f>
        <v/>
      </c>
      <c r="R45" s="1" t="str">
        <f>IF(Income_CF!R46="","",Income_CF!R46*(Cohort_WP!R44/Cohort_CF!R44))</f>
        <v/>
      </c>
      <c r="S45" s="1" t="str">
        <f>IF(Income_CF!S46="","",Income_CF!S46*(Cohort_WP!S44/Cohort_CF!S44))</f>
        <v/>
      </c>
      <c r="T45" s="1" t="str">
        <f>IF(Income_CF!T46="","",Income_CF!T46*(Cohort_WP!T44/Cohort_CF!T44))</f>
        <v/>
      </c>
      <c r="U45" s="1">
        <f>IF(Income_CF!U46="","",Income_CF!U46*(Cohort_WP!U44/Cohort_CF!U44))</f>
        <v>495301.90035771905</v>
      </c>
      <c r="V45" s="1">
        <f>IF(Income_CF!V46="","",Income_CF!V46*(Cohort_WP!V44/Cohort_CF!V44))</f>
        <v>514515.80739891791</v>
      </c>
      <c r="W45" s="1">
        <f>IF(Income_CF!W46="","",Income_CF!W46*(Cohort_WP!W44/Cohort_CF!W44))</f>
        <v>534154.47750935005</v>
      </c>
      <c r="X45" s="1">
        <f>IF(Income_CF!X46="","",Income_CF!X46*(Cohort_WP!X44/Cohort_CF!X44))</f>
        <v>554210.11461015895</v>
      </c>
      <c r="Y45" s="1">
        <f>IF(Income_CF!Y46="","",Income_CF!Y46*(Cohort_WP!Y44/Cohort_CF!Y44))</f>
        <v>578190.08728074771</v>
      </c>
      <c r="Z45" s="1">
        <f>IF(Income_CF!Z46="","",Income_CF!Z46*(Cohort_WP!Z44/Cohort_CF!Z44))</f>
        <v>598820.26075887994</v>
      </c>
      <c r="AA45" s="1">
        <f>IF(Income_CF!AA46="","",Income_CF!AA46*(Cohort_WP!AA44/Cohort_CF!AA44))</f>
        <v>619814.53104889451</v>
      </c>
      <c r="AB45" s="1">
        <f>IF(Income_CF!AB46="","",Income_CF!AB46*(Cohort_WP!AB44/Cohort_CF!AB44))</f>
        <v>641160.03609804169</v>
      </c>
      <c r="AC45" s="1">
        <f>IF(Income_CF!AC46="","",Income_CF!AC46*(Cohort_WP!AC44/Cohort_CF!AC44))</f>
        <v>662842.82406153739</v>
      </c>
      <c r="AD45" s="1">
        <f>IF(Income_CF!AD46="","",Income_CF!AD46*(Cohort_WP!AD44/Cohort_CF!AD44))</f>
        <v>684847.84982166218</v>
      </c>
      <c r="AE45" s="1">
        <f>IF(Income_CF!AE46="","",Income_CF!AE46*(Cohort_WP!AE44/Cohort_CF!AE44))</f>
        <v>707158.97472172941</v>
      </c>
      <c r="AF45" s="1">
        <f>IF(Income_CF!AF46="","",Income_CF!AF46*(Cohort_WP!AF44/Cohort_CF!AF44))</f>
        <v>729758.96962456848</v>
      </c>
      <c r="AG45" s="1">
        <f>IF(Income_CF!AG46="","",Income_CF!AG46*(Cohort_WP!AG44/Cohort_CF!AG44))</f>
        <v>752629.52139467048</v>
      </c>
      <c r="AH45" s="1">
        <f>IF(Income_CF!AH46="","",Income_CF!AH46*(Cohort_WP!AH44/Cohort_CF!AH44))</f>
        <v>775751.2428918212</v>
      </c>
      <c r="AI45" s="1">
        <f>IF(Income_CF!AI46="","",Income_CF!AI46*(Cohort_WP!AI44/Cohort_CF!AI44))</f>
        <v>799103.68655184389</v>
      </c>
      <c r="AJ45" s="1">
        <f>IF(Income_CF!AJ46="","",Income_CF!AJ46*(Cohort_WP!AJ44/Cohort_CF!AJ44))</f>
        <v>822665.3616172804</v>
      </c>
      <c r="AK45" s="1">
        <f>IF(Income_CF!AK46="","",Income_CF!AK46*(Cohort_WP!AK44/Cohort_CF!AK44))</f>
        <v>846413.75506708818</v>
      </c>
      <c r="AL45" s="1">
        <f>IF(Income_CF!AL46="","",Income_CF!AL46*(Cohort_WP!AL44/Cohort_CF!AL44))</f>
        <v>870325.3562803301</v>
      </c>
      <c r="AM45" s="1">
        <f>IF(Income_CF!AM46="","",Income_CF!AM46*(Cohort_WP!AM44/Cohort_CF!AM44))</f>
        <v>894375.68545382016</v>
      </c>
      <c r="AN45" s="1">
        <f>IF(Income_CF!AN46="","",Income_CF!AN46*(Cohort_WP!AN44/Cohort_CF!AN44))</f>
        <v>918539.32577839575</v>
      </c>
      <c r="AO45" s="1">
        <f>IF(Income_CF!AO46="","",Income_CF!AO46*(Cohort_WP!AO44/Cohort_CF!AO44))</f>
        <v>942789.95936255646</v>
      </c>
      <c r="AP45" s="1">
        <f>IF(Income_CF!AP46="","",Income_CF!AP46*(Cohort_WP!AP44/Cohort_CF!AP44))</f>
        <v>967100.40687600535</v>
      </c>
      <c r="AQ45" s="1">
        <f>IF(Income_CF!AQ46="","",Income_CF!AQ46*(Cohort_WP!AQ44/Cohort_CF!AQ44))</f>
        <v>991442.67086896778</v>
      </c>
      <c r="AR45" s="1">
        <f>IF(Income_CF!AR46="","",Income_CF!AR46*(Cohort_WP!AR44/Cohort_CF!AR44))</f>
        <v>1015787.9827064641</v>
      </c>
      <c r="AS45" s="1">
        <f>IF(Income_CF!AS46="","",Income_CF!AS46*(Cohort_WP!AS44/Cohort_CF!AS44))</f>
        <v>1040106.8530396882</v>
      </c>
      <c r="AT45" s="1">
        <f>IF(Income_CF!AT46="","",Income_CF!AT46*(Cohort_WP!AT44/Cohort_CF!AT44))</f>
        <v>1064369.1257195894</v>
      </c>
      <c r="AU45" s="1">
        <f>IF(Income_CF!AU46="","",Income_CF!AU46*(Cohort_WP!AU44/Cohort_CF!AU44))</f>
        <v>1088544.0350409155</v>
      </c>
      <c r="AV45" s="1">
        <f>IF(Income_CF!AV46="","",Income_CF!AV46*(Cohort_WP!AV44/Cohort_CF!AV44))</f>
        <v>1112600.2661879319</v>
      </c>
      <c r="AW45" s="1">
        <f>IF(Income_CF!AW46="","",Income_CF!AW46*(Cohort_WP!AW44/Cohort_CF!AW44))</f>
        <v>1136506.0187365718</v>
      </c>
      <c r="AX45" s="1">
        <f>IF(Income_CF!AX46="","",Income_CF!AX46*(Cohort_WP!AX44/Cohort_CF!AX44))</f>
        <v>1160229.0730512969</v>
      </c>
      <c r="AY45" s="1">
        <f>IF(Income_CF!AY46="","",Income_CF!AY46*(Cohort_WP!AY44/Cohort_CF!AY44))</f>
        <v>1183736.8593992009</v>
      </c>
      <c r="AZ45" s="1">
        <f>IF(Income_CF!AZ46="","",Income_CF!AZ46*(Cohort_WP!AZ44/Cohort_CF!AZ44))</f>
        <v>1206996.5295883252</v>
      </c>
      <c r="BA45" s="1">
        <f>IF(Income_CF!BA46="","",Income_CF!BA46*(Cohort_WP!BA44/Cohort_CF!BA44))</f>
        <v>1229975.0309225323</v>
      </c>
      <c r="BB45" s="1">
        <f>IF(Income_CF!BB46="","",Income_CF!BB46*(Cohort_WP!BB44/Cohort_CF!BB44))</f>
        <v>1252639.182251038</v>
      </c>
      <c r="BC45" s="1">
        <f>IF(Income_CF!BC46="","",Income_CF!BC46*(Cohort_WP!BC44/Cohort_CF!BC44))</f>
        <v>1274955.7518775142</v>
      </c>
      <c r="BD45" s="1">
        <f>IF(Income_CF!BD46="","",Income_CF!BD46*(Cohort_WP!BD44/Cohort_CF!BD44))</f>
        <v>1296891.5370812058</v>
      </c>
      <c r="BE45" s="1">
        <f>IF(Income_CF!BE46="","",Income_CF!BE46*(Cohort_WP!BE44/Cohort_CF!BE44))</f>
        <v>1318413.444990993</v>
      </c>
      <c r="BF45" s="1">
        <f>IF(Income_CF!BF46="","",Income_CF!BF46*(Cohort_WP!BF44/Cohort_CF!BF44))</f>
        <v>1339488.5745430277</v>
      </c>
      <c r="BG45" s="1">
        <f>IF(Income_CF!BG46="","",Income_CF!BG46*(Cohort_WP!BG44/Cohort_CF!BG44))</f>
        <v>1360084.2992431028</v>
      </c>
      <c r="BH45" s="1">
        <f>IF(Income_CF!BH46="","",Income_CF!BH46*(Cohort_WP!BH44/Cohort_CF!BH44))</f>
        <v>1380168.35044701</v>
      </c>
      <c r="BI45" s="1" t="str">
        <f>IF(Income_CF!BI46="","",Income_CF!BI46*(Cohort_WP!BI44/Cohort_CF!BI44))</f>
        <v/>
      </c>
      <c r="BJ45" s="1" t="str">
        <f>IF(Income_CF!BJ46="","",Income_CF!BJ46*(Cohort_WP!BJ44/Cohort_CF!BJ44))</f>
        <v/>
      </c>
      <c r="BK45" s="1" t="str">
        <f>IF(Income_CF!BK46="","",Income_CF!BK46*(Cohort_WP!BK44/Cohort_CF!BK44))</f>
        <v/>
      </c>
      <c r="BL45" s="1" t="str">
        <f>IF(Income_CF!BL46="","",Income_CF!BL46*(Cohort_WP!BL44/Cohort_CF!BL44))</f>
        <v/>
      </c>
    </row>
    <row r="46" spans="1:64" x14ac:dyDescent="0.55000000000000004">
      <c r="A46" s="639"/>
      <c r="B46" t="s">
        <v>483</v>
      </c>
      <c r="F46" s="1" t="str">
        <f>IF(Income_CF!F47="","",Income_CF!F47*(Cohort_WP!F45/Cohort_CF!F45))</f>
        <v/>
      </c>
      <c r="G46" s="1" t="str">
        <f>IF(Income_CF!G47="","",Income_CF!G47*(Cohort_WP!G45/Cohort_CF!G45))</f>
        <v/>
      </c>
      <c r="H46" s="1" t="str">
        <f>IF(Income_CF!H47="","",Income_CF!H47*(Cohort_WP!H45/Cohort_CF!H45))</f>
        <v/>
      </c>
      <c r="I46" s="1" t="str">
        <f>IF(Income_CF!I47="","",Income_CF!I47*(Cohort_WP!I45/Cohort_CF!I45))</f>
        <v/>
      </c>
      <c r="J46" s="1" t="str">
        <f>IF(Income_CF!J47="","",Income_CF!J47*(Cohort_WP!J45/Cohort_CF!J45))</f>
        <v/>
      </c>
      <c r="K46" s="1" t="str">
        <f>IF(Income_CF!K47="","",Income_CF!K47*(Cohort_WP!K45/Cohort_CF!K45))</f>
        <v/>
      </c>
      <c r="L46" s="1" t="str">
        <f>IF(Income_CF!L47="","",Income_CF!L47*(Cohort_WP!L45/Cohort_CF!L45))</f>
        <v/>
      </c>
      <c r="M46" s="1" t="str">
        <f>IF(Income_CF!M47="","",Income_CF!M47*(Cohort_WP!M45/Cohort_CF!M45))</f>
        <v/>
      </c>
      <c r="N46" s="1" t="str">
        <f>IF(Income_CF!N47="","",Income_CF!N47*(Cohort_WP!N45/Cohort_CF!N45))</f>
        <v/>
      </c>
      <c r="O46" s="1" t="str">
        <f>IF(Income_CF!O47="","",Income_CF!O47*(Cohort_WP!O45/Cohort_CF!O45))</f>
        <v/>
      </c>
      <c r="P46" s="1" t="str">
        <f>IF(Income_CF!P47="","",Income_CF!P47*(Cohort_WP!P45/Cohort_CF!P45))</f>
        <v/>
      </c>
      <c r="Q46" s="1" t="str">
        <f>IF(Income_CF!Q47="","",Income_CF!Q47*(Cohort_WP!Q45/Cohort_CF!Q45))</f>
        <v/>
      </c>
      <c r="R46" s="1" t="str">
        <f>IF(Income_CF!R47="","",Income_CF!R47*(Cohort_WP!R45/Cohort_CF!R45))</f>
        <v/>
      </c>
      <c r="S46" s="1" t="str">
        <f>IF(Income_CF!S47="","",Income_CF!S47*(Cohort_WP!S45/Cohort_CF!S45))</f>
        <v/>
      </c>
      <c r="T46" s="1" t="str">
        <f>IF(Income_CF!T47="","",Income_CF!T47*(Cohort_WP!T45/Cohort_CF!T45))</f>
        <v/>
      </c>
      <c r="U46" s="1" t="str">
        <f>IF(Income_CF!U47="","",Income_CF!U47*(Cohort_WP!U45/Cohort_CF!U45))</f>
        <v/>
      </c>
      <c r="V46" s="1">
        <f>IF(Income_CF!V47="","",Income_CF!V47*(Cohort_WP!V45/Cohort_CF!V45))</f>
        <v>510160.95736845047</v>
      </c>
      <c r="W46" s="1">
        <f>IF(Income_CF!W47="","",Income_CF!W47*(Cohort_WP!W45/Cohort_CF!W45))</f>
        <v>529951.28162088536</v>
      </c>
      <c r="X46" s="1">
        <f>IF(Income_CF!X47="","",Income_CF!X47*(Cohort_WP!X45/Cohort_CF!X45))</f>
        <v>550179.11183463049</v>
      </c>
      <c r="Y46" s="1">
        <f>IF(Income_CF!Y47="","",Income_CF!Y47*(Cohort_WP!Y45/Cohort_CF!Y45))</f>
        <v>570836.41804846365</v>
      </c>
      <c r="Z46" s="1">
        <f>IF(Income_CF!Z47="","",Income_CF!Z47*(Cohort_WP!Z45/Cohort_CF!Z45))</f>
        <v>595535.78989917017</v>
      </c>
      <c r="AA46" s="1">
        <f>IF(Income_CF!AA47="","",Income_CF!AA47*(Cohort_WP!AA45/Cohort_CF!AA45))</f>
        <v>616784.86858164624</v>
      </c>
      <c r="AB46" s="1">
        <f>IF(Income_CF!AB47="","",Income_CF!AB47*(Cohort_WP!AB45/Cohort_CF!AB45))</f>
        <v>638408.96698036138</v>
      </c>
      <c r="AC46" s="1">
        <f>IF(Income_CF!AC47="","",Income_CF!AC47*(Cohort_WP!AC45/Cohort_CF!AC45))</f>
        <v>660394.83718098293</v>
      </c>
      <c r="AD46" s="1">
        <f>IF(Income_CF!AD47="","",Income_CF!AD47*(Cohort_WP!AD45/Cohort_CF!AD45))</f>
        <v>682728.10878338339</v>
      </c>
      <c r="AE46" s="1">
        <f>IF(Income_CF!AE47="","",Income_CF!AE47*(Cohort_WP!AE45/Cohort_CF!AE45))</f>
        <v>705393.28531631199</v>
      </c>
      <c r="AF46" s="1">
        <f>IF(Income_CF!AF47="","",Income_CF!AF47*(Cohort_WP!AF45/Cohort_CF!AF45))</f>
        <v>728373.74396338128</v>
      </c>
      <c r="AG46" s="1">
        <f>IF(Income_CF!AG47="","",Income_CF!AG47*(Cohort_WP!AG45/Cohort_CF!AG45))</f>
        <v>751651.73871330544</v>
      </c>
      <c r="AH46" s="1">
        <f>IF(Income_CF!AH47="","",Income_CF!AH47*(Cohort_WP!AH45/Cohort_CF!AH45))</f>
        <v>775208.40703651053</v>
      </c>
      <c r="AI46" s="1">
        <f>IF(Income_CF!AI47="","",Income_CF!AI47*(Cohort_WP!AI45/Cohort_CF!AI45))</f>
        <v>799023.78017857578</v>
      </c>
      <c r="AJ46" s="1">
        <f>IF(Income_CF!AJ47="","",Income_CF!AJ47*(Cohort_WP!AJ45/Cohort_CF!AJ45))</f>
        <v>823076.79714839929</v>
      </c>
      <c r="AK46" s="1">
        <f>IF(Income_CF!AK47="","",Income_CF!AK47*(Cohort_WP!AK45/Cohort_CF!AK45))</f>
        <v>847345.32246579882</v>
      </c>
      <c r="AL46" s="1">
        <f>IF(Income_CF!AL47="","",Income_CF!AL47*(Cohort_WP!AL45/Cohort_CF!AL45))</f>
        <v>871806.16771910072</v>
      </c>
      <c r="AM46" s="1">
        <f>IF(Income_CF!AM47="","",Income_CF!AM47*(Cohort_WP!AM45/Cohort_CF!AM45))</f>
        <v>896435.11696874001</v>
      </c>
      <c r="AN46" s="1">
        <f>IF(Income_CF!AN47="","",Income_CF!AN47*(Cohort_WP!AN45/Cohort_CF!AN45))</f>
        <v>921206.9560174346</v>
      </c>
      <c r="AO46" s="1">
        <f>IF(Income_CF!AO47="","",Income_CF!AO47*(Cohort_WP!AO45/Cohort_CF!AO45))</f>
        <v>946095.50555174774</v>
      </c>
      <c r="AP46" s="1">
        <f>IF(Income_CF!AP47="","",Income_CF!AP47*(Cohort_WP!AP45/Cohort_CF!AP45))</f>
        <v>971073.65814343316</v>
      </c>
      <c r="AQ46" s="1">
        <f>IF(Income_CF!AQ47="","",Income_CF!AQ47*(Cohort_WP!AQ45/Cohort_CF!AQ45))</f>
        <v>996113.41908228537</v>
      </c>
      <c r="AR46" s="1">
        <f>IF(Income_CF!AR47="","",Income_CF!AR47*(Cohort_WP!AR45/Cohort_CF!AR45))</f>
        <v>1021185.9509950369</v>
      </c>
      <c r="AS46" s="1">
        <f>IF(Income_CF!AS47="","",Income_CF!AS47*(Cohort_WP!AS45/Cohort_CF!AS45))</f>
        <v>1046261.6221876581</v>
      </c>
      <c r="AT46" s="1">
        <f>IF(Income_CF!AT47="","",Income_CF!AT47*(Cohort_WP!AT45/Cohort_CF!AT45))</f>
        <v>1071310.0586308786</v>
      </c>
      <c r="AU46" s="1">
        <f>IF(Income_CF!AU47="","",Income_CF!AU47*(Cohort_WP!AU45/Cohort_CF!AU45))</f>
        <v>1096300.199491177</v>
      </c>
      <c r="AV46" s="1">
        <f>IF(Income_CF!AV47="","",Income_CF!AV47*(Cohort_WP!AV45/Cohort_CF!AV45))</f>
        <v>1121200.3560921431</v>
      </c>
      <c r="AW46" s="1">
        <f>IF(Income_CF!AW47="","",Income_CF!AW47*(Cohort_WP!AW45/Cohort_CF!AW45))</f>
        <v>1145978.2741735696</v>
      </c>
      <c r="AX46" s="1">
        <f>IF(Income_CF!AX47="","",Income_CF!AX47*(Cohort_WP!AX45/Cohort_CF!AX45))</f>
        <v>1170601.1992986689</v>
      </c>
      <c r="AY46" s="1">
        <f>IF(Income_CF!AY47="","",Income_CF!AY47*(Cohort_WP!AY45/Cohort_CF!AY45))</f>
        <v>1195035.9452428359</v>
      </c>
      <c r="AZ46" s="1">
        <f>IF(Income_CF!AZ47="","",Income_CF!AZ47*(Cohort_WP!AZ45/Cohort_CF!AZ45))</f>
        <v>1219248.965181177</v>
      </c>
      <c r="BA46" s="1">
        <f>IF(Income_CF!BA47="","",Income_CF!BA47*(Cohort_WP!BA45/Cohort_CF!BA45))</f>
        <v>1243206.425475975</v>
      </c>
      <c r="BB46" s="1">
        <f>IF(Income_CF!BB47="","",Income_CF!BB47*(Cohort_WP!BB45/Cohort_CF!BB45))</f>
        <v>1266874.2818502081</v>
      </c>
      <c r="BC46" s="1">
        <f>IF(Income_CF!BC47="","",Income_CF!BC47*(Cohort_WP!BC45/Cohort_CF!BC45))</f>
        <v>1290218.3577185692</v>
      </c>
      <c r="BD46" s="1">
        <f>IF(Income_CF!BD47="","",Income_CF!BD47*(Cohort_WP!BD45/Cohort_CF!BD45))</f>
        <v>1313204.4244338397</v>
      </c>
      <c r="BE46" s="1">
        <f>IF(Income_CF!BE47="","",Income_CF!BE47*(Cohort_WP!BE45/Cohort_CF!BE45))</f>
        <v>1335798.2831936418</v>
      </c>
      <c r="BF46" s="1">
        <f>IF(Income_CF!BF47="","",Income_CF!BF47*(Cohort_WP!BF45/Cohort_CF!BF45))</f>
        <v>1357965.848340723</v>
      </c>
      <c r="BG46" s="1">
        <f>IF(Income_CF!BG47="","",Income_CF!BG47*(Cohort_WP!BG45/Cohort_CF!BG45))</f>
        <v>1379673.2317793178</v>
      </c>
      <c r="BH46" s="1">
        <f>IF(Income_CF!BH47="","",Income_CF!BH47*(Cohort_WP!BH45/Cohort_CF!BH45))</f>
        <v>1400886.8282203961</v>
      </c>
      <c r="BI46" s="1">
        <f>IF(Income_CF!BI47="","",Income_CF!BI47*(Cohort_WP!BI45/Cohort_CF!BI45))</f>
        <v>1421573.4009604203</v>
      </c>
      <c r="BJ46" s="1" t="str">
        <f>IF(Income_CF!BJ47="","",Income_CF!BJ47*(Cohort_WP!BJ45/Cohort_CF!BJ45))</f>
        <v/>
      </c>
      <c r="BK46" s="1" t="str">
        <f>IF(Income_CF!BK47="","",Income_CF!BK47*(Cohort_WP!BK45/Cohort_CF!BK45))</f>
        <v/>
      </c>
      <c r="BL46" s="1" t="str">
        <f>IF(Income_CF!BL47="","",Income_CF!BL47*(Cohort_WP!BL45/Cohort_CF!BL45))</f>
        <v/>
      </c>
    </row>
    <row r="47" spans="1:64" x14ac:dyDescent="0.55000000000000004">
      <c r="A47" s="639"/>
      <c r="B47" t="s">
        <v>484</v>
      </c>
      <c r="F47" s="1" t="str">
        <f>IF(Income_CF!F48="","",Income_CF!F48*(Cohort_WP!F46/Cohort_CF!F46))</f>
        <v/>
      </c>
      <c r="G47" s="1" t="str">
        <f>IF(Income_CF!G48="","",Income_CF!G48*(Cohort_WP!G46/Cohort_CF!G46))</f>
        <v/>
      </c>
      <c r="H47" s="1" t="str">
        <f>IF(Income_CF!H48="","",Income_CF!H48*(Cohort_WP!H46/Cohort_CF!H46))</f>
        <v/>
      </c>
      <c r="I47" s="1" t="str">
        <f>IF(Income_CF!I48="","",Income_CF!I48*(Cohort_WP!I46/Cohort_CF!I46))</f>
        <v/>
      </c>
      <c r="J47" s="1" t="str">
        <f>IF(Income_CF!J48="","",Income_CF!J48*(Cohort_WP!J46/Cohort_CF!J46))</f>
        <v/>
      </c>
      <c r="K47" s="1" t="str">
        <f>IF(Income_CF!K48="","",Income_CF!K48*(Cohort_WP!K46/Cohort_CF!K46))</f>
        <v/>
      </c>
      <c r="L47" s="1" t="str">
        <f>IF(Income_CF!L48="","",Income_CF!L48*(Cohort_WP!L46/Cohort_CF!L46))</f>
        <v/>
      </c>
      <c r="M47" s="1" t="str">
        <f>IF(Income_CF!M48="","",Income_CF!M48*(Cohort_WP!M46/Cohort_CF!M46))</f>
        <v/>
      </c>
      <c r="N47" s="1" t="str">
        <f>IF(Income_CF!N48="","",Income_CF!N48*(Cohort_WP!N46/Cohort_CF!N46))</f>
        <v/>
      </c>
      <c r="O47" s="1" t="str">
        <f>IF(Income_CF!O48="","",Income_CF!O48*(Cohort_WP!O46/Cohort_CF!O46))</f>
        <v/>
      </c>
      <c r="P47" s="1" t="str">
        <f>IF(Income_CF!P48="","",Income_CF!P48*(Cohort_WP!P46/Cohort_CF!P46))</f>
        <v/>
      </c>
      <c r="Q47" s="1" t="str">
        <f>IF(Income_CF!Q48="","",Income_CF!Q48*(Cohort_WP!Q46/Cohort_CF!Q46))</f>
        <v/>
      </c>
      <c r="R47" s="1" t="str">
        <f>IF(Income_CF!R48="","",Income_CF!R48*(Cohort_WP!R46/Cohort_CF!R46))</f>
        <v/>
      </c>
      <c r="S47" s="1" t="str">
        <f>IF(Income_CF!S48="","",Income_CF!S48*(Cohort_WP!S46/Cohort_CF!S46))</f>
        <v/>
      </c>
      <c r="T47" s="1" t="str">
        <f>IF(Income_CF!T48="","",Income_CF!T48*(Cohort_WP!T46/Cohort_CF!T46))</f>
        <v/>
      </c>
      <c r="U47" s="1" t="str">
        <f>IF(Income_CF!U48="","",Income_CF!U48*(Cohort_WP!U46/Cohort_CF!U46))</f>
        <v/>
      </c>
      <c r="V47" s="1" t="str">
        <f>IF(Income_CF!V48="","",Income_CF!V48*(Cohort_WP!V46/Cohort_CF!V46))</f>
        <v/>
      </c>
      <c r="W47" s="1">
        <f>IF(Income_CF!W48="","",Income_CF!W48*(Cohort_WP!W46/Cohort_CF!W46))</f>
        <v>525465.78608950402</v>
      </c>
      <c r="X47" s="1">
        <f>IF(Income_CF!X48="","",Income_CF!X48*(Cohort_WP!X46/Cohort_CF!X46))</f>
        <v>545849.820069512</v>
      </c>
      <c r="Y47" s="1">
        <f>IF(Income_CF!Y48="","",Income_CF!Y48*(Cohort_WP!Y46/Cohort_CF!Y46))</f>
        <v>566684.48518966942</v>
      </c>
      <c r="Z47" s="1">
        <f>IF(Income_CF!Z48="","",Income_CF!Z48*(Cohort_WP!Z46/Cohort_CF!Z46))</f>
        <v>587961.51058991754</v>
      </c>
      <c r="AA47" s="1">
        <f>IF(Income_CF!AA48="","",Income_CF!AA48*(Cohort_WP!AA46/Cohort_CF!AA46))</f>
        <v>613401.86359614518</v>
      </c>
      <c r="AB47" s="1">
        <f>IF(Income_CF!AB48="","",Income_CF!AB48*(Cohort_WP!AB46/Cohort_CF!AB46))</f>
        <v>635288.41463909578</v>
      </c>
      <c r="AC47" s="1">
        <f>IF(Income_CF!AC48="","",Income_CF!AC48*(Cohort_WP!AC46/Cohort_CF!AC46))</f>
        <v>657561.23598977237</v>
      </c>
      <c r="AD47" s="1">
        <f>IF(Income_CF!AD48="","",Income_CF!AD48*(Cohort_WP!AD46/Cohort_CF!AD46))</f>
        <v>680206.6822964123</v>
      </c>
      <c r="AE47" s="1">
        <f>IF(Income_CF!AE48="","",Income_CF!AE48*(Cohort_WP!AE46/Cohort_CF!AE46))</f>
        <v>703209.95204688492</v>
      </c>
      <c r="AF47" s="1">
        <f>IF(Income_CF!AF48="","",Income_CF!AF48*(Cohort_WP!AF46/Cohort_CF!AF46))</f>
        <v>726555.08387580141</v>
      </c>
      <c r="AG47" s="1">
        <f>IF(Income_CF!AG48="","",Income_CF!AG48*(Cohort_WP!AG46/Cohort_CF!AG46))</f>
        <v>750224.9562822826</v>
      </c>
      <c r="AH47" s="1">
        <f>IF(Income_CF!AH48="","",Income_CF!AH48*(Cohort_WP!AH46/Cohort_CF!AH46))</f>
        <v>774201.2908747046</v>
      </c>
      <c r="AI47" s="1">
        <f>IF(Income_CF!AI48="","",Income_CF!AI48*(Cohort_WP!AI46/Cohort_CF!AI46))</f>
        <v>798464.65924760583</v>
      </c>
      <c r="AJ47" s="1">
        <f>IF(Income_CF!AJ48="","",Income_CF!AJ48*(Cohort_WP!AJ46/Cohort_CF!AJ46))</f>
        <v>822994.4935839331</v>
      </c>
      <c r="AK47" s="1">
        <f>IF(Income_CF!AK48="","",Income_CF!AK48*(Cohort_WP!AK46/Cohort_CF!AK46))</f>
        <v>847769.10106285138</v>
      </c>
      <c r="AL47" s="1">
        <f>IF(Income_CF!AL48="","",Income_CF!AL48*(Cohort_WP!AL46/Cohort_CF!AL46))</f>
        <v>872765.68213977269</v>
      </c>
      <c r="AM47" s="1">
        <f>IF(Income_CF!AM48="","",Income_CF!AM48*(Cohort_WP!AM46/Cohort_CF!AM46))</f>
        <v>897960.35275067366</v>
      </c>
      <c r="AN47" s="1">
        <f>IF(Income_CF!AN48="","",Income_CF!AN48*(Cohort_WP!AN46/Cohort_CF!AN46))</f>
        <v>923328.17047780205</v>
      </c>
      <c r="AO47" s="1">
        <f>IF(Income_CF!AO48="","",Income_CF!AO48*(Cohort_WP!AO46/Cohort_CF!AO46))</f>
        <v>948843.16469795781</v>
      </c>
      <c r="AP47" s="1">
        <f>IF(Income_CF!AP48="","",Income_CF!AP48*(Cohort_WP!AP46/Cohort_CF!AP46))</f>
        <v>974478.37071830011</v>
      </c>
      <c r="AQ47" s="1">
        <f>IF(Income_CF!AQ48="","",Income_CF!AQ48*(Cohort_WP!AQ46/Cohort_CF!AQ46))</f>
        <v>1000205.8678877359</v>
      </c>
      <c r="AR47" s="1">
        <f>IF(Income_CF!AR48="","",Income_CF!AR48*(Cohort_WP!AR46/Cohort_CF!AR46))</f>
        <v>1025996.8216547539</v>
      </c>
      <c r="AS47" s="1">
        <f>IF(Income_CF!AS48="","",Income_CF!AS48*(Cohort_WP!AS46/Cohort_CF!AS46))</f>
        <v>1051821.5295248881</v>
      </c>
      <c r="AT47" s="1">
        <f>IF(Income_CF!AT48="","",Income_CF!AT48*(Cohort_WP!AT46/Cohort_CF!AT46))</f>
        <v>1077649.4708532877</v>
      </c>
      <c r="AU47" s="1">
        <f>IF(Income_CF!AU48="","",Income_CF!AU48*(Cohort_WP!AU46/Cohort_CF!AU46))</f>
        <v>1103449.3603898052</v>
      </c>
      <c r="AV47" s="1">
        <f>IF(Income_CF!AV48="","",Income_CF!AV48*(Cohort_WP!AV46/Cohort_CF!AV46))</f>
        <v>1129189.2054759124</v>
      </c>
      <c r="AW47" s="1">
        <f>IF(Income_CF!AW48="","",Income_CF!AW48*(Cohort_WP!AW46/Cohort_CF!AW46))</f>
        <v>1154836.3667749073</v>
      </c>
      <c r="AX47" s="1">
        <f>IF(Income_CF!AX48="","",Income_CF!AX48*(Cohort_WP!AX46/Cohort_CF!AX46))</f>
        <v>1180357.6223987767</v>
      </c>
      <c r="AY47" s="1">
        <f>IF(Income_CF!AY48="","",Income_CF!AY48*(Cohort_WP!AY46/Cohort_CF!AY46))</f>
        <v>1205719.2352776288</v>
      </c>
      <c r="AZ47" s="1">
        <f>IF(Income_CF!AZ48="","",Income_CF!AZ48*(Cohort_WP!AZ46/Cohort_CF!AZ46))</f>
        <v>1230887.023600121</v>
      </c>
      <c r="BA47" s="1">
        <f>IF(Income_CF!BA48="","",Income_CF!BA48*(Cohort_WP!BA46/Cohort_CF!BA46))</f>
        <v>1255826.4341366123</v>
      </c>
      <c r="BB47" s="1">
        <f>IF(Income_CF!BB48="","",Income_CF!BB48*(Cohort_WP!BB46/Cohort_CF!BB46))</f>
        <v>1280502.6182402542</v>
      </c>
      <c r="BC47" s="1">
        <f>IF(Income_CF!BC48="","",Income_CF!BC48*(Cohort_WP!BC46/Cohort_CF!BC46))</f>
        <v>1304880.5103057141</v>
      </c>
      <c r="BD47" s="1">
        <f>IF(Income_CF!BD48="","",Income_CF!BD48*(Cohort_WP!BD46/Cohort_CF!BD46))</f>
        <v>1328924.9084501262</v>
      </c>
      <c r="BE47" s="1">
        <f>IF(Income_CF!BE48="","",Income_CF!BE48*(Cohort_WP!BE46/Cohort_CF!BE46))</f>
        <v>1352600.5571668551</v>
      </c>
      <c r="BF47" s="1">
        <f>IF(Income_CF!BF48="","",Income_CF!BF48*(Cohort_WP!BF46/Cohort_CF!BF46))</f>
        <v>1375872.2316894513</v>
      </c>
      <c r="BG47" s="1">
        <f>IF(Income_CF!BG48="","",Income_CF!BG48*(Cohort_WP!BG46/Cohort_CF!BG46))</f>
        <v>1398704.8237909444</v>
      </c>
      <c r="BH47" s="1">
        <f>IF(Income_CF!BH48="","",Income_CF!BH48*(Cohort_WP!BH46/Cohort_CF!BH46))</f>
        <v>1421063.4287326979</v>
      </c>
      <c r="BI47" s="1">
        <f>IF(Income_CF!BI48="","",Income_CF!BI48*(Cohort_WP!BI46/Cohort_CF!BI46))</f>
        <v>1442913.4330670079</v>
      </c>
      <c r="BJ47" s="1">
        <f>IF(Income_CF!BJ48="","",Income_CF!BJ48*(Cohort_WP!BJ46/Cohort_CF!BJ46))</f>
        <v>1464220.6029892326</v>
      </c>
      <c r="BK47" s="1" t="str">
        <f>IF(Income_CF!BK48="","",Income_CF!BK48*(Cohort_WP!BK46/Cohort_CF!BK46))</f>
        <v/>
      </c>
      <c r="BL47" s="1" t="str">
        <f>IF(Income_CF!BL48="","",Income_CF!BL48*(Cohort_WP!BL46/Cohort_CF!BL46))</f>
        <v/>
      </c>
    </row>
    <row r="48" spans="1:64" x14ac:dyDescent="0.55000000000000004">
      <c r="A48" s="639"/>
      <c r="B48" t="s">
        <v>485</v>
      </c>
      <c r="F48" s="1" t="str">
        <f>IF(Income_CF!F49="","",Income_CF!F49*(Cohort_WP!F47/Cohort_CF!F47))</f>
        <v/>
      </c>
      <c r="G48" s="1" t="str">
        <f>IF(Income_CF!G49="","",Income_CF!G49*(Cohort_WP!G47/Cohort_CF!G47))</f>
        <v/>
      </c>
      <c r="H48" s="1" t="str">
        <f>IF(Income_CF!H49="","",Income_CF!H49*(Cohort_WP!H47/Cohort_CF!H47))</f>
        <v/>
      </c>
      <c r="I48" s="1" t="str">
        <f>IF(Income_CF!I49="","",Income_CF!I49*(Cohort_WP!I47/Cohort_CF!I47))</f>
        <v/>
      </c>
      <c r="J48" s="1" t="str">
        <f>IF(Income_CF!J49="","",Income_CF!J49*(Cohort_WP!J47/Cohort_CF!J47))</f>
        <v/>
      </c>
      <c r="K48" s="1" t="str">
        <f>IF(Income_CF!K49="","",Income_CF!K49*(Cohort_WP!K47/Cohort_CF!K47))</f>
        <v/>
      </c>
      <c r="L48" s="1" t="str">
        <f>IF(Income_CF!L49="","",Income_CF!L49*(Cohort_WP!L47/Cohort_CF!L47))</f>
        <v/>
      </c>
      <c r="M48" s="1" t="str">
        <f>IF(Income_CF!M49="","",Income_CF!M49*(Cohort_WP!M47/Cohort_CF!M47))</f>
        <v/>
      </c>
      <c r="N48" s="1" t="str">
        <f>IF(Income_CF!N49="","",Income_CF!N49*(Cohort_WP!N47/Cohort_CF!N47))</f>
        <v/>
      </c>
      <c r="O48" s="1" t="str">
        <f>IF(Income_CF!O49="","",Income_CF!O49*(Cohort_WP!O47/Cohort_CF!O47))</f>
        <v/>
      </c>
      <c r="P48" s="1" t="str">
        <f>IF(Income_CF!P49="","",Income_CF!P49*(Cohort_WP!P47/Cohort_CF!P47))</f>
        <v/>
      </c>
      <c r="Q48" s="1" t="str">
        <f>IF(Income_CF!Q49="","",Income_CF!Q49*(Cohort_WP!Q47/Cohort_CF!Q47))</f>
        <v/>
      </c>
      <c r="R48" s="1" t="str">
        <f>IF(Income_CF!R49="","",Income_CF!R49*(Cohort_WP!R47/Cohort_CF!R47))</f>
        <v/>
      </c>
      <c r="S48" s="1" t="str">
        <f>IF(Income_CF!S49="","",Income_CF!S49*(Cohort_WP!S47/Cohort_CF!S47))</f>
        <v/>
      </c>
      <c r="T48" s="1" t="str">
        <f>IF(Income_CF!T49="","",Income_CF!T49*(Cohort_WP!T47/Cohort_CF!T47))</f>
        <v/>
      </c>
      <c r="U48" s="1" t="str">
        <f>IF(Income_CF!U49="","",Income_CF!U49*(Cohort_WP!U47/Cohort_CF!U47))</f>
        <v/>
      </c>
      <c r="V48" s="1" t="str">
        <f>IF(Income_CF!V49="","",Income_CF!V49*(Cohort_WP!V47/Cohort_CF!V47))</f>
        <v/>
      </c>
      <c r="W48" s="1" t="str">
        <f>IF(Income_CF!W49="","",Income_CF!W49*(Cohort_WP!W47/Cohort_CF!W47))</f>
        <v/>
      </c>
      <c r="X48" s="1">
        <f>IF(Income_CF!X49="","",Income_CF!X49*(Cohort_WP!X47/Cohort_CF!X47))</f>
        <v>541229.75967218913</v>
      </c>
      <c r="Y48" s="1">
        <f>IF(Income_CF!Y49="","",Income_CF!Y49*(Cohort_WP!Y47/Cohort_CF!Y47))</f>
        <v>562225.31467159744</v>
      </c>
      <c r="Z48" s="1">
        <f>IF(Income_CF!Z49="","",Income_CF!Z49*(Cohort_WP!Z47/Cohort_CF!Z47))</f>
        <v>583685.01974535943</v>
      </c>
      <c r="AA48" s="1">
        <f>IF(Income_CF!AA49="","",Income_CF!AA49*(Cohort_WP!AA47/Cohort_CF!AA47))</f>
        <v>605600.35590761504</v>
      </c>
      <c r="AB48" s="1">
        <f>IF(Income_CF!AB49="","",Income_CF!AB49*(Cohort_WP!AB47/Cohort_CF!AB47))</f>
        <v>631803.91950402956</v>
      </c>
      <c r="AC48" s="1">
        <f>IF(Income_CF!AC49="","",Income_CF!AC49*(Cohort_WP!AC47/Cohort_CF!AC47))</f>
        <v>654347.06707826874</v>
      </c>
      <c r="AD48" s="1">
        <f>IF(Income_CF!AD49="","",Income_CF!AD49*(Cohort_WP!AD47/Cohort_CF!AD47))</f>
        <v>677288.07306946535</v>
      </c>
      <c r="AE48" s="1">
        <f>IF(Income_CF!AE49="","",Income_CF!AE49*(Cohort_WP!AE47/Cohort_CF!AE47))</f>
        <v>700612.88276530476</v>
      </c>
      <c r="AF48" s="1">
        <f>IF(Income_CF!AF49="","",Income_CF!AF49*(Cohort_WP!AF47/Cohort_CF!AF47))</f>
        <v>724306.25060829148</v>
      </c>
      <c r="AG48" s="1">
        <f>IF(Income_CF!AG49="","",Income_CF!AG49*(Cohort_WP!AG47/Cohort_CF!AG47))</f>
        <v>748351.73639207543</v>
      </c>
      <c r="AH48" s="1">
        <f>IF(Income_CF!AH49="","",Income_CF!AH49*(Cohort_WP!AH47/Cohort_CF!AH47))</f>
        <v>772731.70497075119</v>
      </c>
      <c r="AI48" s="1">
        <f>IF(Income_CF!AI49="","",Income_CF!AI49*(Cohort_WP!AI47/Cohort_CF!AI47))</f>
        <v>797427.3296009457</v>
      </c>
      <c r="AJ48" s="1">
        <f>IF(Income_CF!AJ49="","",Income_CF!AJ49*(Cohort_WP!AJ47/Cohort_CF!AJ47))</f>
        <v>822418.59902503388</v>
      </c>
      <c r="AK48" s="1">
        <f>IF(Income_CF!AK49="","",Income_CF!AK49*(Cohort_WP!AK47/Cohort_CF!AK47))</f>
        <v>847684.32839145127</v>
      </c>
      <c r="AL48" s="1">
        <f>IF(Income_CF!AL49="","",Income_CF!AL49*(Cohort_WP!AL47/Cohort_CF!AL47))</f>
        <v>873202.17409473669</v>
      </c>
      <c r="AM48" s="1">
        <f>IF(Income_CF!AM49="","",Income_CF!AM49*(Cohort_WP!AM47/Cohort_CF!AM47))</f>
        <v>898948.65260396583</v>
      </c>
      <c r="AN48" s="1">
        <f>IF(Income_CF!AN49="","",Income_CF!AN49*(Cohort_WP!AN47/Cohort_CF!AN47))</f>
        <v>924899.16333319375</v>
      </c>
      <c r="AO48" s="1">
        <f>IF(Income_CF!AO49="","",Income_CF!AO49*(Cohort_WP!AO47/Cohort_CF!AO47))</f>
        <v>951028.0155921363</v>
      </c>
      <c r="AP48" s="1">
        <f>IF(Income_CF!AP49="","",Income_CF!AP49*(Cohort_WP!AP47/Cohort_CF!AP47))</f>
        <v>977308.4596388964</v>
      </c>
      <c r="AQ48" s="1">
        <f>IF(Income_CF!AQ49="","",Income_CF!AQ49*(Cohort_WP!AQ47/Cohort_CF!AQ47))</f>
        <v>1003712.721839849</v>
      </c>
      <c r="AR48" s="1">
        <f>IF(Income_CF!AR49="","",Income_CF!AR49*(Cohort_WP!AR47/Cohort_CF!AR47))</f>
        <v>1030212.0439243681</v>
      </c>
      <c r="AS48" s="1">
        <f>IF(Income_CF!AS49="","",Income_CF!AS49*(Cohort_WP!AS47/Cohort_CF!AS47))</f>
        <v>1056776.7263043968</v>
      </c>
      <c r="AT48" s="1">
        <f>IF(Income_CF!AT49="","",Income_CF!AT49*(Cohort_WP!AT47/Cohort_CF!AT47))</f>
        <v>1083376.1754106344</v>
      </c>
      <c r="AU48" s="1">
        <f>IF(Income_CF!AU49="","",Income_CF!AU49*(Cohort_WP!AU47/Cohort_CF!AU47))</f>
        <v>1109978.9549788863</v>
      </c>
      <c r="AV48" s="1">
        <f>IF(Income_CF!AV49="","",Income_CF!AV49*(Cohort_WP!AV47/Cohort_CF!AV47))</f>
        <v>1136552.8412014993</v>
      </c>
      <c r="AW48" s="1">
        <f>IF(Income_CF!AW49="","",Income_CF!AW49*(Cohort_WP!AW47/Cohort_CF!AW47))</f>
        <v>1163064.8816401898</v>
      </c>
      <c r="AX48" s="1">
        <f>IF(Income_CF!AX49="","",Income_CF!AX49*(Cohort_WP!AX47/Cohort_CF!AX47))</f>
        <v>1189481.4577781544</v>
      </c>
      <c r="AY48" s="1">
        <f>IF(Income_CF!AY49="","",Income_CF!AY49*(Cohort_WP!AY47/Cohort_CF!AY47))</f>
        <v>1215768.35107074</v>
      </c>
      <c r="AZ48" s="1">
        <f>IF(Income_CF!AZ49="","",Income_CF!AZ49*(Cohort_WP!AZ47/Cohort_CF!AZ47))</f>
        <v>1241890.8123359575</v>
      </c>
      <c r="BA48" s="1">
        <f>IF(Income_CF!BA49="","",Income_CF!BA49*(Cohort_WP!BA47/Cohort_CF!BA47))</f>
        <v>1267813.6343081247</v>
      </c>
      <c r="BB48" s="1">
        <f>IF(Income_CF!BB49="","",Income_CF!BB49*(Cohort_WP!BB47/Cohort_CF!BB47))</f>
        <v>1293501.2271607106</v>
      </c>
      <c r="BC48" s="1">
        <f>IF(Income_CF!BC49="","",Income_CF!BC49*(Cohort_WP!BC47/Cohort_CF!BC47))</f>
        <v>1318917.6967874619</v>
      </c>
      <c r="BD48" s="1">
        <f>IF(Income_CF!BD49="","",Income_CF!BD49*(Cohort_WP!BD47/Cohort_CF!BD47))</f>
        <v>1344026.9256148858</v>
      </c>
      <c r="BE48" s="1">
        <f>IF(Income_CF!BE49="","",Income_CF!BE49*(Cohort_WP!BE47/Cohort_CF!BE47))</f>
        <v>1368792.6557036301</v>
      </c>
      <c r="BF48" s="1">
        <f>IF(Income_CF!BF49="","",Income_CF!BF49*(Cohort_WP!BF47/Cohort_CF!BF47))</f>
        <v>1393178.5738818606</v>
      </c>
      <c r="BG48" s="1">
        <f>IF(Income_CF!BG49="","",Income_CF!BG49*(Cohort_WP!BG47/Cohort_CF!BG47))</f>
        <v>1417148.3986401344</v>
      </c>
      <c r="BH48" s="1">
        <f>IF(Income_CF!BH49="","",Income_CF!BH49*(Cohort_WP!BH47/Cohort_CF!BH47))</f>
        <v>1440665.9685046729</v>
      </c>
      <c r="BI48" s="1">
        <f>IF(Income_CF!BI49="","",Income_CF!BI49*(Cohort_WP!BI47/Cohort_CF!BI47))</f>
        <v>1463695.3315946788</v>
      </c>
      <c r="BJ48" s="1">
        <f>IF(Income_CF!BJ49="","",Income_CF!BJ49*(Cohort_WP!BJ47/Cohort_CF!BJ47))</f>
        <v>1486200.836059018</v>
      </c>
      <c r="BK48" s="1">
        <f>IF(Income_CF!BK49="","",Income_CF!BK49*(Cohort_WP!BK47/Cohort_CF!BK47))</f>
        <v>1508147.2210789097</v>
      </c>
      <c r="BL48" s="1" t="str">
        <f>IF(Income_CF!BL49="","",Income_CF!BL49*(Cohort_WP!BL47/Cohort_CF!BL47))</f>
        <v/>
      </c>
    </row>
    <row r="49" spans="1:72" x14ac:dyDescent="0.55000000000000004">
      <c r="A49" s="639"/>
      <c r="B49" t="s">
        <v>486</v>
      </c>
      <c r="F49" s="1" t="str">
        <f>IF(Income_CF!F50="","",Income_CF!F50*(Cohort_WP!F48/Cohort_CF!F48))</f>
        <v/>
      </c>
      <c r="G49" s="1" t="str">
        <f>IF(Income_CF!G50="","",Income_CF!G50*(Cohort_WP!G48/Cohort_CF!G48))</f>
        <v/>
      </c>
      <c r="H49" s="1" t="str">
        <f>IF(Income_CF!H50="","",Income_CF!H50*(Cohort_WP!H48/Cohort_CF!H48))</f>
        <v/>
      </c>
      <c r="I49" s="1" t="str">
        <f>IF(Income_CF!I50="","",Income_CF!I50*(Cohort_WP!I48/Cohort_CF!I48))</f>
        <v/>
      </c>
      <c r="J49" s="1" t="str">
        <f>IF(Income_CF!J50="","",Income_CF!J50*(Cohort_WP!J48/Cohort_CF!J48))</f>
        <v/>
      </c>
      <c r="K49" s="1" t="str">
        <f>IF(Income_CF!K50="","",Income_CF!K50*(Cohort_WP!K48/Cohort_CF!K48))</f>
        <v/>
      </c>
      <c r="L49" s="1" t="str">
        <f>IF(Income_CF!L50="","",Income_CF!L50*(Cohort_WP!L48/Cohort_CF!L48))</f>
        <v/>
      </c>
      <c r="M49" s="1" t="str">
        <f>IF(Income_CF!M50="","",Income_CF!M50*(Cohort_WP!M48/Cohort_CF!M48))</f>
        <v/>
      </c>
      <c r="N49" s="1" t="str">
        <f>IF(Income_CF!N50="","",Income_CF!N50*(Cohort_WP!N48/Cohort_CF!N48))</f>
        <v/>
      </c>
      <c r="O49" s="1" t="str">
        <f>IF(Income_CF!O50="","",Income_CF!O50*(Cohort_WP!O48/Cohort_CF!O48))</f>
        <v/>
      </c>
      <c r="P49" s="1" t="str">
        <f>IF(Income_CF!P50="","",Income_CF!P50*(Cohort_WP!P48/Cohort_CF!P48))</f>
        <v/>
      </c>
      <c r="Q49" s="1" t="str">
        <f>IF(Income_CF!Q50="","",Income_CF!Q50*(Cohort_WP!Q48/Cohort_CF!Q48))</f>
        <v/>
      </c>
      <c r="R49" s="1" t="str">
        <f>IF(Income_CF!R50="","",Income_CF!R50*(Cohort_WP!R48/Cohort_CF!R48))</f>
        <v/>
      </c>
      <c r="S49" s="1" t="str">
        <f>IF(Income_CF!S50="","",Income_CF!S50*(Cohort_WP!S48/Cohort_CF!S48))</f>
        <v/>
      </c>
      <c r="T49" s="1" t="str">
        <f>IF(Income_CF!T50="","",Income_CF!T50*(Cohort_WP!T48/Cohort_CF!T48))</f>
        <v/>
      </c>
      <c r="U49" s="1" t="str">
        <f>IF(Income_CF!U50="","",Income_CF!U50*(Cohort_WP!U48/Cohort_CF!U48))</f>
        <v/>
      </c>
      <c r="V49" s="1" t="str">
        <f>IF(Income_CF!V50="","",Income_CF!V50*(Cohort_WP!V48/Cohort_CF!V48))</f>
        <v/>
      </c>
      <c r="W49" s="1" t="str">
        <f>IF(Income_CF!W50="","",Income_CF!W50*(Cohort_WP!W48/Cohort_CF!W48))</f>
        <v/>
      </c>
      <c r="X49" s="1" t="str">
        <f>IF(Income_CF!X50="","",Income_CF!X50*(Cohort_WP!X48/Cohort_CF!X48))</f>
        <v/>
      </c>
      <c r="Y49" s="1">
        <f>IF(Income_CF!Y50="","",Income_CF!Y50*(Cohort_WP!Y48/Cohort_CF!Y48))</f>
        <v>557466.65246235474</v>
      </c>
      <c r="Z49" s="1">
        <f>IF(Income_CF!Z50="","",Income_CF!Z50*(Cohort_WP!Z48/Cohort_CF!Z48))</f>
        <v>579092.07411174523</v>
      </c>
      <c r="AA49" s="1">
        <f>IF(Income_CF!AA50="","",Income_CF!AA50*(Cohort_WP!AA48/Cohort_CF!AA48))</f>
        <v>601195.57033772022</v>
      </c>
      <c r="AB49" s="1">
        <f>IF(Income_CF!AB50="","",Income_CF!AB50*(Cohort_WP!AB48/Cohort_CF!AB48))</f>
        <v>623768.36658484361</v>
      </c>
      <c r="AC49" s="1">
        <f>IF(Income_CF!AC50="","",Income_CF!AC50*(Cohort_WP!AC48/Cohort_CF!AC48))</f>
        <v>650758.03708915052</v>
      </c>
      <c r="AD49" s="1">
        <f>IF(Income_CF!AD50="","",Income_CF!AD50*(Cohort_WP!AD48/Cohort_CF!AD48))</f>
        <v>673977.47909061657</v>
      </c>
      <c r="AE49" s="1">
        <f>IF(Income_CF!AE50="","",Income_CF!AE50*(Cohort_WP!AE48/Cohort_CF!AE48))</f>
        <v>697606.71526154934</v>
      </c>
      <c r="AF49" s="1">
        <f>IF(Income_CF!AF50="","",Income_CF!AF50*(Cohort_WP!AF48/Cohort_CF!AF48))</f>
        <v>721631.26924826391</v>
      </c>
      <c r="AG49" s="1">
        <f>IF(Income_CF!AG50="","",Income_CF!AG50*(Cohort_WP!AG48/Cohort_CF!AG48))</f>
        <v>746035.43812654028</v>
      </c>
      <c r="AH49" s="1">
        <f>IF(Income_CF!AH50="","",Income_CF!AH50*(Cohort_WP!AH48/Cohort_CF!AH48))</f>
        <v>770802.28848383774</v>
      </c>
      <c r="AI49" s="1">
        <f>IF(Income_CF!AI50="","",Income_CF!AI50*(Cohort_WP!AI48/Cohort_CF!AI48))</f>
        <v>795913.65611987363</v>
      </c>
      <c r="AJ49" s="1">
        <f>IF(Income_CF!AJ50="","",Income_CF!AJ50*(Cohort_WP!AJ48/Cohort_CF!AJ48))</f>
        <v>821350.14948897401</v>
      </c>
      <c r="AK49" s="1">
        <f>IF(Income_CF!AK50="","",Income_CF!AK50*(Cohort_WP!AK48/Cohort_CF!AK48))</f>
        <v>847091.15699578507</v>
      </c>
      <c r="AL49" s="1">
        <f>IF(Income_CF!AL50="","",Income_CF!AL50*(Cohort_WP!AL48/Cohort_CF!AL48))</f>
        <v>873114.85824319464</v>
      </c>
      <c r="AM49" s="1">
        <f>IF(Income_CF!AM50="","",Income_CF!AM50*(Cohort_WP!AM48/Cohort_CF!AM48))</f>
        <v>899398.23931757896</v>
      </c>
      <c r="AN49" s="1">
        <f>IF(Income_CF!AN50="","",Income_CF!AN50*(Cohort_WP!AN48/Cohort_CF!AN48))</f>
        <v>925917.1121820847</v>
      </c>
      <c r="AO49" s="1">
        <f>IF(Income_CF!AO50="","",Income_CF!AO50*(Cohort_WP!AO48/Cohort_CF!AO48))</f>
        <v>952646.1382331897</v>
      </c>
      <c r="AP49" s="1">
        <f>IF(Income_CF!AP50="","",Income_CF!AP50*(Cohort_WP!AP48/Cohort_CF!AP48))</f>
        <v>979558.85605990037</v>
      </c>
      <c r="AQ49" s="1">
        <f>IF(Income_CF!AQ50="","",Income_CF!AQ50*(Cohort_WP!AQ48/Cohort_CF!AQ48))</f>
        <v>1006627.7134280632</v>
      </c>
      <c r="AR49" s="1">
        <f>IF(Income_CF!AR50="","",Income_CF!AR50*(Cohort_WP!AR48/Cohort_CF!AR48))</f>
        <v>1033824.1034950445</v>
      </c>
      <c r="AS49" s="1">
        <f>IF(Income_CF!AS50="","",Income_CF!AS50*(Cohort_WP!AS48/Cohort_CF!AS48))</f>
        <v>1061118.4052420992</v>
      </c>
      <c r="AT49" s="1">
        <f>IF(Income_CF!AT50="","",Income_CF!AT50*(Cohort_WP!AT48/Cohort_CF!AT48))</f>
        <v>1088480.0280935282</v>
      </c>
      <c r="AU49" s="1">
        <f>IF(Income_CF!AU50="","",Income_CF!AU50*(Cohort_WP!AU48/Cohort_CF!AU48))</f>
        <v>1115877.4606729536</v>
      </c>
      <c r="AV49" s="1">
        <f>IF(Income_CF!AV50="","",Income_CF!AV50*(Cohort_WP!AV48/Cohort_CF!AV48))</f>
        <v>1143278.3236282531</v>
      </c>
      <c r="AW49" s="1">
        <f>IF(Income_CF!AW50="","",Income_CF!AW50*(Cohort_WP!AW48/Cohort_CF!AW48))</f>
        <v>1170649.4264375442</v>
      </c>
      <c r="AX49" s="1">
        <f>IF(Income_CF!AX50="","",Income_CF!AX50*(Cohort_WP!AX48/Cohort_CF!AX48))</f>
        <v>1197956.8280893953</v>
      </c>
      <c r="AY49" s="1">
        <f>IF(Income_CF!AY50="","",Income_CF!AY50*(Cohort_WP!AY48/Cohort_CF!AY48))</f>
        <v>1225165.901511499</v>
      </c>
      <c r="AZ49" s="1">
        <f>IF(Income_CF!AZ50="","",Income_CF!AZ50*(Cohort_WP!AZ48/Cohort_CF!AZ48))</f>
        <v>1252241.4016028622</v>
      </c>
      <c r="BA49" s="1">
        <f>IF(Income_CF!BA50="","",Income_CF!BA50*(Cohort_WP!BA48/Cohort_CF!BA48))</f>
        <v>1279147.5367060367</v>
      </c>
      <c r="BB49" s="1">
        <f>IF(Income_CF!BB50="","",Income_CF!BB50*(Cohort_WP!BB48/Cohort_CF!BB48))</f>
        <v>1305848.0433373684</v>
      </c>
      <c r="BC49" s="1">
        <f>IF(Income_CF!BC50="","",Income_CF!BC50*(Cohort_WP!BC48/Cohort_CF!BC48))</f>
        <v>1332306.2639755318</v>
      </c>
      <c r="BD49" s="1">
        <f>IF(Income_CF!BD50="","",Income_CF!BD50*(Cohort_WP!BD48/Cohort_CF!BD48))</f>
        <v>1358485.2276910855</v>
      </c>
      <c r="BE49" s="1">
        <f>IF(Income_CF!BE50="","",Income_CF!BE50*(Cohort_WP!BE48/Cohort_CF!BE48))</f>
        <v>1384347.7333833324</v>
      </c>
      <c r="BF49" s="1">
        <f>IF(Income_CF!BF50="","",Income_CF!BF50*(Cohort_WP!BF48/Cohort_CF!BF48))</f>
        <v>1409856.4353747389</v>
      </c>
      <c r="BG49" s="1">
        <f>IF(Income_CF!BG50="","",Income_CF!BG50*(Cohort_WP!BG48/Cohort_CF!BG48))</f>
        <v>1434973.9310983161</v>
      </c>
      <c r="BH49" s="1">
        <f>IF(Income_CF!BH50="","",Income_CF!BH50*(Cohort_WP!BH48/Cohort_CF!BH48))</f>
        <v>1459662.8505993388</v>
      </c>
      <c r="BI49" s="1">
        <f>IF(Income_CF!BI50="","",Income_CF!BI50*(Cohort_WP!BI48/Cohort_CF!BI48))</f>
        <v>1483885.9475598133</v>
      </c>
      <c r="BJ49" s="1">
        <f>IF(Income_CF!BJ50="","",Income_CF!BJ50*(Cohort_WP!BJ48/Cohort_CF!BJ48))</f>
        <v>1507606.1915425188</v>
      </c>
      <c r="BK49" s="1">
        <f>IF(Income_CF!BK50="","",Income_CF!BK50*(Cohort_WP!BK48/Cohort_CF!BK48))</f>
        <v>1530786.8611407885</v>
      </c>
      <c r="BL49" s="1">
        <f>IF(Income_CF!BL50="","",Income_CF!BL50*(Cohort_WP!BL48/Cohort_CF!BL48))</f>
        <v>1553391.637711277</v>
      </c>
    </row>
    <row r="50" spans="1:72" x14ac:dyDescent="0.55000000000000004">
      <c r="A50" s="640"/>
      <c r="B50" s="329" t="s">
        <v>525</v>
      </c>
      <c r="C50" s="329"/>
      <c r="D50" s="329"/>
      <c r="E50" s="329"/>
      <c r="F50" s="330">
        <f>SUM(F30:F49)</f>
        <v>317915.44231290056</v>
      </c>
      <c r="G50" s="330">
        <f t="shared" ref="G50:BL50" si="0">SUM(G30:G49)</f>
        <v>657701.0236857516</v>
      </c>
      <c r="H50" s="330">
        <f t="shared" si="0"/>
        <v>1020285.4875411517</v>
      </c>
      <c r="I50" s="330">
        <f t="shared" si="0"/>
        <v>1406620.4355980214</v>
      </c>
      <c r="J50" s="330">
        <f t="shared" si="0"/>
        <v>1819937.2640534607</v>
      </c>
      <c r="K50" s="330">
        <f t="shared" si="0"/>
        <v>2258895.3206863692</v>
      </c>
      <c r="L50" s="330">
        <f t="shared" si="0"/>
        <v>2724497.5422307877</v>
      </c>
      <c r="M50" s="330">
        <f t="shared" si="0"/>
        <v>3217768.6978605501</v>
      </c>
      <c r="N50" s="330">
        <f t="shared" si="0"/>
        <v>3739755.3446664447</v>
      </c>
      <c r="O50" s="330">
        <f t="shared" si="0"/>
        <v>4291525.7795634251</v>
      </c>
      <c r="P50" s="330">
        <f t="shared" si="0"/>
        <v>4874169.989584283</v>
      </c>
      <c r="Q50" s="330">
        <f t="shared" si="0"/>
        <v>5488799.6026452594</v>
      </c>
      <c r="R50" s="330">
        <f t="shared" si="0"/>
        <v>6136547.8409952596</v>
      </c>
      <c r="S50" s="330">
        <f t="shared" si="0"/>
        <v>6818569.4796830872</v>
      </c>
      <c r="T50" s="330">
        <f t="shared" si="0"/>
        <v>7536040.8124956414</v>
      </c>
      <c r="U50" s="330">
        <f t="shared" si="0"/>
        <v>8290159.6279340032</v>
      </c>
      <c r="V50" s="330">
        <f t="shared" si="0"/>
        <v>9082145.1979027521</v>
      </c>
      <c r="W50" s="330">
        <f t="shared" si="0"/>
        <v>9913238.281890668</v>
      </c>
      <c r="X50" s="330">
        <f t="shared" si="0"/>
        <v>10784701.149517056</v>
      </c>
      <c r="Y50" s="330">
        <f t="shared" si="0"/>
        <v>11697817.624407152</v>
      </c>
      <c r="Z50" s="330">
        <f t="shared" si="0"/>
        <v>12079702.500405665</v>
      </c>
      <c r="AA50" s="330">
        <f t="shared" si="0"/>
        <v>12466373.689568328</v>
      </c>
      <c r="AB50" s="330">
        <f t="shared" si="0"/>
        <v>12857502.786263686</v>
      </c>
      <c r="AC50" s="330">
        <f t="shared" si="0"/>
        <v>13252742.104991361</v>
      </c>
      <c r="AD50" s="330">
        <f t="shared" si="0"/>
        <v>13647648.600132003</v>
      </c>
      <c r="AE50" s="330">
        <f t="shared" si="0"/>
        <v>14046059.294455944</v>
      </c>
      <c r="AF50" s="330">
        <f t="shared" si="0"/>
        <v>14447601.150728671</v>
      </c>
      <c r="AG50" s="330">
        <f t="shared" si="0"/>
        <v>14851884.75145431</v>
      </c>
      <c r="AH50" s="330">
        <f t="shared" si="0"/>
        <v>15258504.759141954</v>
      </c>
      <c r="AI50" s="330">
        <f t="shared" si="0"/>
        <v>15667040.437032849</v>
      </c>
      <c r="AJ50" s="330">
        <f t="shared" si="0"/>
        <v>16077056.230119612</v>
      </c>
      <c r="AK50" s="330">
        <f t="shared" si="0"/>
        <v>16488102.406032199</v>
      </c>
      <c r="AL50" s="330">
        <f t="shared" si="0"/>
        <v>16899715.75510478</v>
      </c>
      <c r="AM50" s="330">
        <f t="shared" si="0"/>
        <v>17311420.348672517</v>
      </c>
      <c r="AN50" s="330">
        <f t="shared" si="0"/>
        <v>17722728.354380328</v>
      </c>
      <c r="AO50" s="330">
        <f t="shared" si="0"/>
        <v>18133140.907017466</v>
      </c>
      <c r="AP50" s="330">
        <f t="shared" si="0"/>
        <v>18542149.033123735</v>
      </c>
      <c r="AQ50" s="330">
        <f t="shared" si="0"/>
        <v>18949234.627347589</v>
      </c>
      <c r="AR50" s="330">
        <f t="shared" si="0"/>
        <v>19353871.478272989</v>
      </c>
      <c r="AS50" s="330">
        <f t="shared" si="0"/>
        <v>19755526.341174517</v>
      </c>
      <c r="AT50" s="330">
        <f t="shared" si="0"/>
        <v>19255240.174010392</v>
      </c>
      <c r="AU50" s="330">
        <f t="shared" si="0"/>
        <v>18711762.950294364</v>
      </c>
      <c r="AV50" s="330">
        <f t="shared" si="0"/>
        <v>18123762.054310057</v>
      </c>
      <c r="AW50" s="330">
        <f t="shared" si="0"/>
        <v>17489898.242602255</v>
      </c>
      <c r="AX50" s="330">
        <f t="shared" si="0"/>
        <v>16808826.280649651</v>
      </c>
      <c r="AY50" s="330">
        <f t="shared" si="0"/>
        <v>16079195.536137065</v>
      </c>
      <c r="AZ50" s="330">
        <f t="shared" si="0"/>
        <v>15299650.523664331</v>
      </c>
      <c r="BA50" s="330">
        <f t="shared" si="0"/>
        <v>14468831.395723317</v>
      </c>
      <c r="BB50" s="330">
        <f t="shared" si="0"/>
        <v>13585374.374787796</v>
      </c>
      <c r="BC50" s="330">
        <f t="shared" si="0"/>
        <v>12647912.121393938</v>
      </c>
      <c r="BD50" s="330">
        <f t="shared" si="0"/>
        <v>11655074.033140961</v>
      </c>
      <c r="BE50" s="330">
        <f t="shared" si="0"/>
        <v>10605486.46961337</v>
      </c>
      <c r="BF50" s="330">
        <f t="shared" si="0"/>
        <v>9497772.8983169422</v>
      </c>
      <c r="BG50" s="330">
        <f t="shared" si="0"/>
        <v>8330553.9568304662</v>
      </c>
      <c r="BH50" s="330">
        <f t="shared" si="0"/>
        <v>7102447.4265041165</v>
      </c>
      <c r="BI50" s="330">
        <f t="shared" si="0"/>
        <v>5812068.1131819198</v>
      </c>
      <c r="BJ50" s="330">
        <f t="shared" si="0"/>
        <v>4458027.6305907695</v>
      </c>
      <c r="BK50" s="330">
        <f t="shared" si="0"/>
        <v>3038934.0822196985</v>
      </c>
      <c r="BL50" s="330">
        <f t="shared" si="0"/>
        <v>1553391.637711277</v>
      </c>
      <c r="BM50" s="329"/>
      <c r="BN50" s="329"/>
      <c r="BO50" s="329"/>
      <c r="BP50" s="329"/>
      <c r="BQ50" s="329"/>
      <c r="BR50" s="329"/>
      <c r="BS50" s="329"/>
      <c r="BT50" s="329"/>
    </row>
    <row r="51" spans="1:72" x14ac:dyDescent="0.55000000000000004">
      <c r="B51" s="329" t="s">
        <v>526</v>
      </c>
      <c r="C51" s="329"/>
      <c r="D51" s="329"/>
      <c r="E51" s="329"/>
      <c r="F51" s="329">
        <f>'Cost and Benefit Parameters'!$C$44*Income_WP!F50</f>
        <v>125576.59971359573</v>
      </c>
      <c r="G51" s="329">
        <f>'Cost and Benefit Parameters'!$C$44*Income_WP!G50</f>
        <v>259791.9043558719</v>
      </c>
      <c r="H51" s="329">
        <f>'Cost and Benefit Parameters'!$C$44*Income_WP!H50</f>
        <v>403012.76757875492</v>
      </c>
      <c r="I51" s="329">
        <f>'Cost and Benefit Parameters'!$C$44*Income_WP!I50</f>
        <v>555615.07206121844</v>
      </c>
      <c r="J51" s="329">
        <f>'Cost and Benefit Parameters'!$C$44*Income_WP!J50</f>
        <v>718875.219301117</v>
      </c>
      <c r="K51" s="329">
        <f>'Cost and Benefit Parameters'!$C$44*Income_WP!K50</f>
        <v>892263.65167111589</v>
      </c>
      <c r="L51" s="329">
        <f>'Cost and Benefit Parameters'!$C$44*Income_WP!L50</f>
        <v>1076176.5291811612</v>
      </c>
      <c r="M51" s="329">
        <f>'Cost and Benefit Parameters'!$C$44*Income_WP!M50</f>
        <v>1271018.6356549175</v>
      </c>
      <c r="N51" s="329">
        <f>'Cost and Benefit Parameters'!$C$44*Income_WP!N50</f>
        <v>1477203.3611432458</v>
      </c>
      <c r="O51" s="329">
        <f>'Cost and Benefit Parameters'!$C$44*Income_WP!O50</f>
        <v>1695152.6829275531</v>
      </c>
      <c r="P51" s="329">
        <f>'Cost and Benefit Parameters'!$C$44*Income_WP!P50</f>
        <v>1925297.1458857919</v>
      </c>
      <c r="Q51" s="329">
        <f>'Cost and Benefit Parameters'!$C$44*Income_WP!Q50</f>
        <v>2168075.8430448775</v>
      </c>
      <c r="R51" s="329">
        <f>'Cost and Benefit Parameters'!$C$44*Income_WP!R50</f>
        <v>2423936.3971931278</v>
      </c>
      <c r="S51" s="329">
        <f>'Cost and Benefit Parameters'!$C$44*Income_WP!S50</f>
        <v>2693334.9444748196</v>
      </c>
      <c r="T51" s="329">
        <f>'Cost and Benefit Parameters'!$C$44*Income_WP!T50</f>
        <v>2976736.1209357786</v>
      </c>
      <c r="U51" s="329">
        <f>'Cost and Benefit Parameters'!$C$44*Income_WP!U50</f>
        <v>3274613.0530339316</v>
      </c>
      <c r="V51" s="329">
        <f>'Cost and Benefit Parameters'!$C$44*Income_WP!V50</f>
        <v>3587447.3531715875</v>
      </c>
      <c r="W51" s="329">
        <f>'Cost and Benefit Parameters'!$C$44*Income_WP!W50</f>
        <v>3915729.1213468141</v>
      </c>
      <c r="X51" s="329">
        <f>'Cost and Benefit Parameters'!$C$44*Income_WP!X50</f>
        <v>4259956.9540592376</v>
      </c>
      <c r="Y51" s="329">
        <f>'Cost and Benefit Parameters'!$C$44*Income_WP!Y50</f>
        <v>4620637.9616408255</v>
      </c>
      <c r="Z51" s="329">
        <f>'Cost and Benefit Parameters'!$C$44*Income_WP!Z50</f>
        <v>4771482.4876602385</v>
      </c>
      <c r="AA51" s="329">
        <f>'Cost and Benefit Parameters'!$C$44*Income_WP!AA50</f>
        <v>4924217.6073794896</v>
      </c>
      <c r="AB51" s="329">
        <f>'Cost and Benefit Parameters'!$C$44*Income_WP!AB50</f>
        <v>5078713.6005741563</v>
      </c>
      <c r="AC51" s="329">
        <f>'Cost and Benefit Parameters'!$C$44*Income_WP!AC50</f>
        <v>5234833.1314715883</v>
      </c>
      <c r="AD51" s="329">
        <f>'Cost and Benefit Parameters'!$C$44*Income_WP!AD50</f>
        <v>5390821.1970521417</v>
      </c>
      <c r="AE51" s="329">
        <f>'Cost and Benefit Parameters'!$C$44*Income_WP!AE50</f>
        <v>5548193.4213100979</v>
      </c>
      <c r="AF51" s="329">
        <f>'Cost and Benefit Parameters'!$C$44*Income_WP!AF50</f>
        <v>5706802.4545378257</v>
      </c>
      <c r="AG51" s="329">
        <f>'Cost and Benefit Parameters'!$C$44*Income_WP!AG50</f>
        <v>5866494.4768244531</v>
      </c>
      <c r="AH51" s="329">
        <f>'Cost and Benefit Parameters'!$C$44*Income_WP!AH50</f>
        <v>6027109.3798610717</v>
      </c>
      <c r="AI51" s="329">
        <f>'Cost and Benefit Parameters'!$C$44*Income_WP!AI50</f>
        <v>6188480.972627975</v>
      </c>
      <c r="AJ51" s="329">
        <f>'Cost and Benefit Parameters'!$C$44*Income_WP!AJ50</f>
        <v>6350437.2108972473</v>
      </c>
      <c r="AK51" s="329">
        <f>'Cost and Benefit Parameters'!$C$44*Income_WP!AK50</f>
        <v>6512800.4503827188</v>
      </c>
      <c r="AL51" s="329">
        <f>'Cost and Benefit Parameters'!$C$44*Income_WP!AL50</f>
        <v>6675387.7232663883</v>
      </c>
      <c r="AM51" s="329">
        <f>'Cost and Benefit Parameters'!$C$44*Income_WP!AM50</f>
        <v>6838011.0377256442</v>
      </c>
      <c r="AN51" s="329">
        <f>'Cost and Benefit Parameters'!$C$44*Income_WP!AN50</f>
        <v>7000477.6999802301</v>
      </c>
      <c r="AO51" s="329">
        <f>'Cost and Benefit Parameters'!$C$44*Income_WP!AO50</f>
        <v>7162590.6582718994</v>
      </c>
      <c r="AP51" s="329">
        <f>'Cost and Benefit Parameters'!$C$44*Income_WP!AP50</f>
        <v>7324148.8680838756</v>
      </c>
      <c r="AQ51" s="329">
        <f>'Cost and Benefit Parameters'!$C$44*Income_WP!AQ50</f>
        <v>7484947.6778022982</v>
      </c>
      <c r="AR51" s="329">
        <f>'Cost and Benefit Parameters'!$C$44*Income_WP!AR50</f>
        <v>7644779.2339178314</v>
      </c>
      <c r="AS51" s="329">
        <f>'Cost and Benefit Parameters'!$C$44*Income_WP!AS50</f>
        <v>7803432.9047639342</v>
      </c>
      <c r="AT51" s="329">
        <f>'Cost and Benefit Parameters'!$C$44*Income_WP!AT50</f>
        <v>7605819.8687341055</v>
      </c>
      <c r="AU51" s="329">
        <f>'Cost and Benefit Parameters'!$C$44*Income_WP!AU50</f>
        <v>7391146.3653662745</v>
      </c>
      <c r="AV51" s="329">
        <f>'Cost and Benefit Parameters'!$C$44*Income_WP!AV50</f>
        <v>7158886.0114524728</v>
      </c>
      <c r="AW51" s="329">
        <f>'Cost and Benefit Parameters'!$C$44*Income_WP!AW50</f>
        <v>6908509.8058278915</v>
      </c>
      <c r="AX51" s="329">
        <f>'Cost and Benefit Parameters'!$C$44*Income_WP!AX50</f>
        <v>6639486.3808566127</v>
      </c>
      <c r="AY51" s="329">
        <f>'Cost and Benefit Parameters'!$C$44*Income_WP!AY50</f>
        <v>6351282.236774141</v>
      </c>
      <c r="AZ51" s="329">
        <f>'Cost and Benefit Parameters'!$C$44*Income_WP!AZ50</f>
        <v>6043361.9568474106</v>
      </c>
      <c r="BA51" s="329">
        <f>'Cost and Benefit Parameters'!$C$44*Income_WP!BA50</f>
        <v>5715188.4013107102</v>
      </c>
      <c r="BB51" s="329">
        <f>'Cost and Benefit Parameters'!$C$44*Income_WP!BB50</f>
        <v>5366222.8780411799</v>
      </c>
      <c r="BC51" s="329">
        <f>'Cost and Benefit Parameters'!$C$44*Income_WP!BC50</f>
        <v>4995925.2879506052</v>
      </c>
      <c r="BD51" s="329">
        <f>'Cost and Benefit Parameters'!$C$44*Income_WP!BD50</f>
        <v>4603754.2430906799</v>
      </c>
      <c r="BE51" s="329">
        <f>'Cost and Benefit Parameters'!$C$44*Income_WP!BE50</f>
        <v>4189167.1554972813</v>
      </c>
      <c r="BF51" s="329">
        <f>'Cost and Benefit Parameters'!$C$44*Income_WP!BF50</f>
        <v>3751620.2948351922</v>
      </c>
      <c r="BG51" s="329">
        <f>'Cost and Benefit Parameters'!$C$44*Income_WP!BG50</f>
        <v>3290568.8129480341</v>
      </c>
      <c r="BH51" s="329">
        <f>'Cost and Benefit Parameters'!$C$44*Income_WP!BH50</f>
        <v>2805466.7334691263</v>
      </c>
      <c r="BI51" s="329">
        <f>'Cost and Benefit Parameters'!$C$44*Income_WP!BI50</f>
        <v>2295766.9047068586</v>
      </c>
      <c r="BJ51" s="329">
        <f>'Cost and Benefit Parameters'!$C$44*Income_WP!BJ50</f>
        <v>1760920.9140833539</v>
      </c>
      <c r="BK51" s="329">
        <f>'Cost and Benefit Parameters'!$C$44*Income_WP!BK50</f>
        <v>1200378.9624767809</v>
      </c>
      <c r="BL51" s="329">
        <f>'Cost and Benefit Parameters'!$C$44*Income_WP!BL50</f>
        <v>613589.69689595443</v>
      </c>
      <c r="BM51" s="329"/>
      <c r="BN51" s="329"/>
      <c r="BO51" s="329"/>
      <c r="BP51" s="329"/>
      <c r="BQ51" s="329"/>
      <c r="BR51" s="329"/>
      <c r="BS51" s="329"/>
      <c r="BT51" s="329"/>
    </row>
    <row r="52" spans="1:72" x14ac:dyDescent="0.55000000000000004">
      <c r="A52" s="638" t="s">
        <v>488</v>
      </c>
      <c r="B52" s="128" t="s">
        <v>490</v>
      </c>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row>
    <row r="53" spans="1:72" x14ac:dyDescent="0.55000000000000004">
      <c r="A53" s="639"/>
      <c r="B53" t="s">
        <v>466</v>
      </c>
      <c r="F53" s="1">
        <f>IF(Income_CF!F54="","",Income_CF!F54*(Cohort_WP!F52/Cohort_CF!F52))</f>
        <v>1091060.7636606828</v>
      </c>
      <c r="G53" s="1">
        <f>IF(Income_CF!G54="","",Income_CF!G54*(Cohort_WP!G52/Cohort_CF!G52))</f>
        <v>1133385.5358332419</v>
      </c>
      <c r="H53" s="1">
        <f>IF(Income_CF!H54="","",Income_CF!H54*(Cohort_WP!H52/Cohort_CF!H52))</f>
        <v>1176645.9844454783</v>
      </c>
      <c r="I53" s="1">
        <f>IF(Income_CF!I54="","",Income_CF!I54*(Cohort_WP!I52/Cohort_CF!I52))</f>
        <v>1220824.9361416185</v>
      </c>
      <c r="J53" s="1">
        <f>IF(Income_CF!J54="","",Income_CF!J54*(Cohort_WP!J52/Cohort_CF!J52))</f>
        <v>1273648.4913826522</v>
      </c>
      <c r="K53" s="1">
        <f>IF(Income_CF!K54="","",Income_CF!K54*(Cohort_WP!K52/Cohort_CF!K52))</f>
        <v>1319093.04310605</v>
      </c>
      <c r="L53" s="1">
        <f>IF(Income_CF!L54="","",Income_CF!L54*(Cohort_WP!L52/Cohort_CF!L52))</f>
        <v>1365339.6344447441</v>
      </c>
      <c r="M53" s="1">
        <f>IF(Income_CF!M54="","",Income_CF!M54*(Cohort_WP!M52/Cohort_CF!M52))</f>
        <v>1412359.9326160722</v>
      </c>
      <c r="N53" s="1">
        <f>IF(Income_CF!N54="","",Income_CF!N54*(Cohort_WP!N52/Cohort_CF!N52))</f>
        <v>1460123.2042220528</v>
      </c>
      <c r="O53" s="1">
        <f>IF(Income_CF!O54="","",Income_CF!O54*(Cohort_WP!O52/Cohort_CF!O52))</f>
        <v>1508596.3075815898</v>
      </c>
      <c r="P53" s="1">
        <f>IF(Income_CF!P54="","",Income_CF!P54*(Cohort_WP!P52/Cohort_CF!P52))</f>
        <v>1557743.6921444505</v>
      </c>
      <c r="Q53" s="1">
        <f>IF(Income_CF!Q54="","",Income_CF!Q54*(Cohort_WP!Q52/Cohort_CF!Q52))</f>
        <v>1607527.4052285522</v>
      </c>
      <c r="R53" s="1">
        <f>IF(Income_CF!R54="","",Income_CF!R54*(Cohort_WP!R52/Cohort_CF!R52))</f>
        <v>1657907.1062989633</v>
      </c>
      <c r="S53" s="1">
        <f>IF(Income_CF!S54="","",Income_CF!S54*(Cohort_WP!S52/Cohort_CF!S52))</f>
        <v>1708840.0889820727</v>
      </c>
      <c r="T53" s="1">
        <f>IF(Income_CF!T54="","",Income_CF!T54*(Cohort_WP!T52/Cohort_CF!T52))</f>
        <v>1760281.3109815165</v>
      </c>
      <c r="U53" s="1">
        <f>IF(Income_CF!U54="","",Income_CF!U54*(Cohort_WP!U52/Cohort_CF!U52))</f>
        <v>1812183.4320342599</v>
      </c>
      <c r="V53" s="1">
        <f>IF(Income_CF!V54="","",Income_CF!V54*(Cohort_WP!V52/Cohort_CF!V52))</f>
        <v>1864496.8600149469</v>
      </c>
      <c r="W53" s="1">
        <f>IF(Income_CF!W54="","",Income_CF!W54*(Cohort_WP!W52/Cohort_CF!W52))</f>
        <v>1917169.8052655663</v>
      </c>
      <c r="X53" s="1">
        <f>IF(Income_CF!X54="","",Income_CF!X54*(Cohort_WP!X52/Cohort_CF!X52))</f>
        <v>1970148.3431943879</v>
      </c>
      <c r="Y53" s="1">
        <f>IF(Income_CF!Y54="","",Income_CF!Y54*(Cohort_WP!Y52/Cohort_CF!Y52))</f>
        <v>2023376.4851544995</v>
      </c>
      <c r="Z53" s="1">
        <f>IF(Income_CF!Z54="","",Income_CF!Z54*(Cohort_WP!Z52/Cohort_CF!Z52))</f>
        <v>2076796.2575770973</v>
      </c>
      <c r="AA53" s="1">
        <f>IF(Income_CF!AA54="","",Income_CF!AA54*(Cohort_WP!AA52/Cohort_CF!AA52))</f>
        <v>2130347.7892990634</v>
      </c>
      <c r="AB53" s="1">
        <f>IF(Income_CF!AB54="","",Income_CF!AB54*(Cohort_WP!AB52/Cohort_CF!AB52))</f>
        <v>2183969.4069876089</v>
      </c>
      <c r="AC53" s="1">
        <f>IF(Income_CF!AC54="","",Income_CF!AC54*(Cohort_WP!AC52/Cohort_CF!AC52))</f>
        <v>2237597.7385280137</v>
      </c>
      <c r="AD53" s="1">
        <f>IF(Income_CF!AD54="","",Income_CF!AD54*(Cohort_WP!AD52/Cohort_CF!AD52))</f>
        <v>2291167.8242029711</v>
      </c>
      <c r="AE53" s="1">
        <f>IF(Income_CF!AE54="","",Income_CF!AE54*(Cohort_WP!AE52/Cohort_CF!AE52))</f>
        <v>2344613.2354544895</v>
      </c>
      <c r="AF53" s="1">
        <f>IF(Income_CF!AF54="","",Income_CF!AF54*(Cohort_WP!AF52/Cohort_CF!AF52))</f>
        <v>2397866.2009821902</v>
      </c>
      <c r="AG53" s="1">
        <f>IF(Income_CF!AG54="","",Income_CF!AG54*(Cohort_WP!AG52/Cohort_CF!AG52))</f>
        <v>2450857.7398943263</v>
      </c>
      <c r="AH53" s="1">
        <f>IF(Income_CF!AH54="","",Income_CF!AH54*(Cohort_WP!AH52/Cohort_CF!AH52))</f>
        <v>2503517.8015915765</v>
      </c>
      <c r="AI53" s="1">
        <f>IF(Income_CF!AI54="","",Income_CF!AI54*(Cohort_WP!AI52/Cohort_CF!AI52))</f>
        <v>2555775.4120273418</v>
      </c>
      <c r="AJ53" s="1">
        <f>IF(Income_CF!AJ54="","",Income_CF!AJ54*(Cohort_WP!AJ52/Cohort_CF!AJ52))</f>
        <v>2607558.8259536605</v>
      </c>
      <c r="AK53" s="1">
        <f>IF(Income_CF!AK54="","",Income_CF!AK54*(Cohort_WP!AK52/Cohort_CF!AK52))</f>
        <v>2658795.6847274983</v>
      </c>
      <c r="AL53" s="1">
        <f>IF(Income_CF!AL54="","",Income_CF!AL54*(Cohort_WP!AL52/Cohort_CF!AL52))</f>
        <v>2709413.17921999</v>
      </c>
      <c r="AM53" s="1">
        <f>IF(Income_CF!AM54="","",Income_CF!AM54*(Cohort_WP!AM52/Cohort_CF!AM52))</f>
        <v>2759338.2173398552</v>
      </c>
      <c r="AN53" s="1">
        <f>IF(Income_CF!AN54="","",Income_CF!AN54*(Cohort_WP!AN52/Cohort_CF!AN52))</f>
        <v>2808497.5956530916</v>
      </c>
      <c r="AO53" s="1">
        <f>IF(Income_CF!AO54="","",Income_CF!AO54*(Cohort_WP!AO52/Cohort_CF!AO52))</f>
        <v>2856818.1745536597</v>
      </c>
      <c r="AP53" s="1">
        <f>IF(Income_CF!AP54="","",Income_CF!AP54*(Cohort_WP!AP52/Cohort_CF!AP52))</f>
        <v>2904227.056414457</v>
      </c>
      <c r="AQ53" s="1">
        <f>IF(Income_CF!AQ54="","",Income_CF!AQ54*(Cohort_WP!AQ52/Cohort_CF!AQ52))</f>
        <v>2950651.7661252073</v>
      </c>
      <c r="AR53" s="1">
        <f>IF(Income_CF!AR54="","",Income_CF!AR54*(Cohort_WP!AR52/Cohort_CF!AR52))</f>
        <v>2996020.4334030421</v>
      </c>
      <c r="AS53" s="1">
        <f>IF(Income_CF!AS54="","",Income_CF!AS54*(Cohort_WP!AS52/Cohort_CF!AS52))</f>
        <v>3040261.976244106</v>
      </c>
      <c r="AT53" s="1" t="str">
        <f>IF(Income_CF!AT54="","",Income_CF!AT54*(Cohort_WP!AT52/Cohort_CF!AT52))</f>
        <v/>
      </c>
      <c r="AU53" s="1" t="str">
        <f>IF(Income_CF!AU54="","",Income_CF!AU54*(Cohort_WP!AU52/Cohort_CF!AU52))</f>
        <v/>
      </c>
      <c r="AV53" s="1" t="str">
        <f>IF(Income_CF!AV54="","",Income_CF!AV54*(Cohort_WP!AV52/Cohort_CF!AV52))</f>
        <v/>
      </c>
      <c r="AW53" s="1" t="str">
        <f>IF(Income_CF!AW54="","",Income_CF!AW54*(Cohort_WP!AW52/Cohort_CF!AW52))</f>
        <v/>
      </c>
      <c r="AX53" s="1" t="str">
        <f>IF(Income_CF!AX54="","",Income_CF!AX54*(Cohort_WP!AX52/Cohort_CF!AX52))</f>
        <v/>
      </c>
      <c r="AY53" s="1" t="str">
        <f>IF(Income_CF!AY54="","",Income_CF!AY54*(Cohort_WP!AY52/Cohort_CF!AY52))</f>
        <v/>
      </c>
      <c r="AZ53" s="1" t="str">
        <f>IF(Income_CF!AZ54="","",Income_CF!AZ54*(Cohort_WP!AZ52/Cohort_CF!AZ52))</f>
        <v/>
      </c>
      <c r="BA53" s="1" t="str">
        <f>IF(Income_CF!BA54="","",Income_CF!BA54*(Cohort_WP!BA52/Cohort_CF!BA52))</f>
        <v/>
      </c>
      <c r="BB53" s="1" t="str">
        <f>IF(Income_CF!BB54="","",Income_CF!BB54*(Cohort_WP!BB52/Cohort_CF!BB52))</f>
        <v/>
      </c>
      <c r="BC53" s="1" t="str">
        <f>IF(Income_CF!BC54="","",Income_CF!BC54*(Cohort_WP!BC52/Cohort_CF!BC52))</f>
        <v/>
      </c>
      <c r="BD53" s="1" t="str">
        <f>IF(Income_CF!BD54="","",Income_CF!BD54*(Cohort_WP!BD52/Cohort_CF!BD52))</f>
        <v/>
      </c>
      <c r="BE53" s="1" t="str">
        <f>IF(Income_CF!BE54="","",Income_CF!BE54*(Cohort_WP!BE52/Cohort_CF!BE52))</f>
        <v/>
      </c>
      <c r="BF53" s="1" t="str">
        <f>IF(Income_CF!BF54="","",Income_CF!BF54*(Cohort_WP!BF52/Cohort_CF!BF52))</f>
        <v/>
      </c>
      <c r="BG53" s="1" t="str">
        <f>IF(Income_CF!BG54="","",Income_CF!BG54*(Cohort_WP!BG52/Cohort_CF!BG52))</f>
        <v/>
      </c>
      <c r="BH53" s="1" t="str">
        <f>IF(Income_CF!BH54="","",Income_CF!BH54*(Cohort_WP!BH52/Cohort_CF!BH52))</f>
        <v/>
      </c>
      <c r="BI53" s="1" t="str">
        <f>IF(Income_CF!BI54="","",Income_CF!BI54*(Cohort_WP!BI52/Cohort_CF!BI52))</f>
        <v/>
      </c>
      <c r="BJ53" s="1" t="str">
        <f>IF(Income_CF!BJ54="","",Income_CF!BJ54*(Cohort_WP!BJ52/Cohort_CF!BJ52))</f>
        <v/>
      </c>
      <c r="BK53" s="1" t="str">
        <f>IF(Income_CF!BK54="","",Income_CF!BK54*(Cohort_WP!BK52/Cohort_CF!BK52))</f>
        <v/>
      </c>
      <c r="BL53" s="1" t="str">
        <f>IF(Income_CF!BL54="","",Income_CF!BL54*(Cohort_WP!BL52/Cohort_CF!BL52))</f>
        <v/>
      </c>
    </row>
    <row r="54" spans="1:72" x14ac:dyDescent="0.55000000000000004">
      <c r="A54" s="639"/>
      <c r="B54" t="s">
        <v>468</v>
      </c>
      <c r="F54" s="1" t="str">
        <f>IF(Income_CF!F55="","",Income_CF!F55*(Cohort_WP!F53/Cohort_CF!F53))</f>
        <v/>
      </c>
      <c r="G54" s="1">
        <f>IF(Income_CF!G55="","",Income_CF!G55*(Cohort_WP!G53/Cohort_CF!G53))</f>
        <v>1123792.5865705034</v>
      </c>
      <c r="H54" s="1">
        <f>IF(Income_CF!H55="","",Income_CF!H55*(Cohort_WP!H53/Cohort_CF!H53))</f>
        <v>1167387.1019082391</v>
      </c>
      <c r="I54" s="1">
        <f>IF(Income_CF!I55="","",Income_CF!I55*(Cohort_WP!I53/Cohort_CF!I53))</f>
        <v>1211945.3639788427</v>
      </c>
      <c r="J54" s="1">
        <f>IF(Income_CF!J55="","",Income_CF!J55*(Cohort_WP!J53/Cohort_CF!J53))</f>
        <v>1257449.684225867</v>
      </c>
      <c r="K54" s="1">
        <f>IF(Income_CF!K55="","",Income_CF!K55*(Cohort_WP!K53/Cohort_CF!K53))</f>
        <v>1311857.9461241318</v>
      </c>
      <c r="L54" s="1">
        <f>IF(Income_CF!L55="","",Income_CF!L55*(Cohort_WP!L53/Cohort_CF!L53))</f>
        <v>1358665.8343992315</v>
      </c>
      <c r="M54" s="1">
        <f>IF(Income_CF!M55="","",Income_CF!M55*(Cohort_WP!M53/Cohort_CF!M53))</f>
        <v>1406299.8234780869</v>
      </c>
      <c r="N54" s="1">
        <f>IF(Income_CF!N55="","",Income_CF!N55*(Cohort_WP!N53/Cohort_CF!N53))</f>
        <v>1454730.7305945542</v>
      </c>
      <c r="O54" s="1">
        <f>IF(Income_CF!O55="","",Income_CF!O55*(Cohort_WP!O53/Cohort_CF!O53))</f>
        <v>1503926.9003487143</v>
      </c>
      <c r="P54" s="1">
        <f>IF(Income_CF!P55="","",Income_CF!P55*(Cohort_WP!P53/Cohort_CF!P53))</f>
        <v>1553854.1968090376</v>
      </c>
      <c r="Q54" s="1">
        <f>IF(Income_CF!Q55="","",Income_CF!Q55*(Cohort_WP!Q53/Cohort_CF!Q53))</f>
        <v>1604476.002908784</v>
      </c>
      <c r="R54" s="1">
        <f>IF(Income_CF!R55="","",Income_CF!R55*(Cohort_WP!R53/Cohort_CF!R53))</f>
        <v>1655753.2273854085</v>
      </c>
      <c r="S54" s="1">
        <f>IF(Income_CF!S55="","",Income_CF!S55*(Cohort_WP!S53/Cohort_CF!S53))</f>
        <v>1707644.3194879321</v>
      </c>
      <c r="T54" s="1">
        <f>IF(Income_CF!T55="","",Income_CF!T55*(Cohort_WP!T53/Cohort_CF!T53))</f>
        <v>1760105.2916515353</v>
      </c>
      <c r="U54" s="1">
        <f>IF(Income_CF!U55="","",Income_CF!U55*(Cohort_WP!U53/Cohort_CF!U53))</f>
        <v>1813089.7503109623</v>
      </c>
      <c r="V54" s="1">
        <f>IF(Income_CF!V55="","",Income_CF!V55*(Cohort_WP!V53/Cohort_CF!V53))</f>
        <v>1866548.9349952873</v>
      </c>
      <c r="W54" s="1">
        <f>IF(Income_CF!W55="","",Income_CF!W55*(Cohort_WP!W53/Cohort_CF!W53))</f>
        <v>1920431.7658153952</v>
      </c>
      <c r="X54" s="1">
        <f>IF(Income_CF!X55="","",Income_CF!X55*(Cohort_WP!X53/Cohort_CF!X53))</f>
        <v>1974684.8994235334</v>
      </c>
      <c r="Y54" s="1">
        <f>IF(Income_CF!Y55="","",Income_CF!Y55*(Cohort_WP!Y53/Cohort_CF!Y53))</f>
        <v>2029252.7934902192</v>
      </c>
      <c r="Z54" s="1">
        <f>IF(Income_CF!Z55="","",Income_CF!Z55*(Cohort_WP!Z53/Cohort_CF!Z53))</f>
        <v>2084077.7797091345</v>
      </c>
      <c r="AA54" s="1">
        <f>IF(Income_CF!AA55="","",Income_CF!AA55*(Cohort_WP!AA53/Cohort_CF!AA53))</f>
        <v>2139100.1453044098</v>
      </c>
      <c r="AB54" s="1">
        <f>IF(Income_CF!AB55="","",Income_CF!AB55*(Cohort_WP!AB53/Cohort_CF!AB53))</f>
        <v>2194258.222978035</v>
      </c>
      <c r="AC54" s="1">
        <f>IF(Income_CF!AC55="","",Income_CF!AC55*(Cohort_WP!AC53/Cohort_CF!AC53))</f>
        <v>2249488.4891972374</v>
      </c>
      <c r="AD54" s="1">
        <f>IF(Income_CF!AD55="","",Income_CF!AD55*(Cohort_WP!AD53/Cohort_CF!AD53))</f>
        <v>2304725.6706838538</v>
      </c>
      <c r="AE54" s="1">
        <f>IF(Income_CF!AE55="","",Income_CF!AE55*(Cohort_WP!AE53/Cohort_CF!AE53))</f>
        <v>2359902.8589290599</v>
      </c>
      <c r="AF54" s="1">
        <f>IF(Income_CF!AF55="","",Income_CF!AF55*(Cohort_WP!AF53/Cohort_CF!AF53))</f>
        <v>2414951.6325181243</v>
      </c>
      <c r="AG54" s="1">
        <f>IF(Income_CF!AG55="","",Income_CF!AG55*(Cohort_WP!AG53/Cohort_CF!AG53))</f>
        <v>2469802.1870116554</v>
      </c>
      <c r="AH54" s="1">
        <f>IF(Income_CF!AH55="","",Income_CF!AH55*(Cohort_WP!AH53/Cohort_CF!AH53))</f>
        <v>2524383.4720911561</v>
      </c>
      <c r="AI54" s="1">
        <f>IF(Income_CF!AI55="","",Income_CF!AI55*(Cohort_WP!AI53/Cohort_CF!AI53))</f>
        <v>2578623.3356393236</v>
      </c>
      <c r="AJ54" s="1">
        <f>IF(Income_CF!AJ55="","",Income_CF!AJ55*(Cohort_WP!AJ53/Cohort_CF!AJ53))</f>
        <v>2632448.6743881619</v>
      </c>
      <c r="AK54" s="1">
        <f>IF(Income_CF!AK55="","",Income_CF!AK55*(Cohort_WP!AK53/Cohort_CF!AK53))</f>
        <v>2685785.5907322713</v>
      </c>
      <c r="AL54" s="1">
        <f>IF(Income_CF!AL55="","",Income_CF!AL55*(Cohort_WP!AL53/Cohort_CF!AL53))</f>
        <v>2738559.5552693228</v>
      </c>
      <c r="AM54" s="1">
        <f>IF(Income_CF!AM55="","",Income_CF!AM55*(Cohort_WP!AM53/Cohort_CF!AM53))</f>
        <v>2790695.5745965904</v>
      </c>
      <c r="AN54" s="1">
        <f>IF(Income_CF!AN55="","",Income_CF!AN55*(Cohort_WP!AN53/Cohort_CF!AN53))</f>
        <v>2842118.3638600507</v>
      </c>
      <c r="AO54" s="1">
        <f>IF(Income_CF!AO55="","",Income_CF!AO55*(Cohort_WP!AO53/Cohort_CF!AO53))</f>
        <v>2892752.5235226844</v>
      </c>
      <c r="AP54" s="1">
        <f>IF(Income_CF!AP55="","",Income_CF!AP55*(Cohort_WP!AP53/Cohort_CF!AP53))</f>
        <v>2942522.7197902696</v>
      </c>
      <c r="AQ54" s="1">
        <f>IF(Income_CF!AQ55="","",Income_CF!AQ55*(Cohort_WP!AQ53/Cohort_CF!AQ53))</f>
        <v>2991353.8681068905</v>
      </c>
      <c r="AR54" s="1">
        <f>IF(Income_CF!AR55="","",Income_CF!AR55*(Cohort_WP!AR53/Cohort_CF!AR53))</f>
        <v>3039171.3191089635</v>
      </c>
      <c r="AS54" s="1">
        <f>IF(Income_CF!AS55="","",Income_CF!AS55*(Cohort_WP!AS53/Cohort_CF!AS53))</f>
        <v>3085901.0464051333</v>
      </c>
      <c r="AT54" s="1">
        <f>IF(Income_CF!AT55="","",Income_CF!AT55*(Cohort_WP!AT53/Cohort_CF!AT53))</f>
        <v>3131469.835531428</v>
      </c>
      <c r="AU54" s="1" t="str">
        <f>IF(Income_CF!AU55="","",Income_CF!AU55*(Cohort_WP!AU53/Cohort_CF!AU53))</f>
        <v/>
      </c>
      <c r="AV54" s="1" t="str">
        <f>IF(Income_CF!AV55="","",Income_CF!AV55*(Cohort_WP!AV53/Cohort_CF!AV53))</f>
        <v/>
      </c>
      <c r="AW54" s="1" t="str">
        <f>IF(Income_CF!AW55="","",Income_CF!AW55*(Cohort_WP!AW53/Cohort_CF!AW53))</f>
        <v/>
      </c>
      <c r="AX54" s="1" t="str">
        <f>IF(Income_CF!AX55="","",Income_CF!AX55*(Cohort_WP!AX53/Cohort_CF!AX53))</f>
        <v/>
      </c>
      <c r="AY54" s="1" t="str">
        <f>IF(Income_CF!AY55="","",Income_CF!AY55*(Cohort_WP!AY53/Cohort_CF!AY53))</f>
        <v/>
      </c>
      <c r="AZ54" s="1" t="str">
        <f>IF(Income_CF!AZ55="","",Income_CF!AZ55*(Cohort_WP!AZ53/Cohort_CF!AZ53))</f>
        <v/>
      </c>
      <c r="BA54" s="1" t="str">
        <f>IF(Income_CF!BA55="","",Income_CF!BA55*(Cohort_WP!BA53/Cohort_CF!BA53))</f>
        <v/>
      </c>
      <c r="BB54" s="1" t="str">
        <f>IF(Income_CF!BB55="","",Income_CF!BB55*(Cohort_WP!BB53/Cohort_CF!BB53))</f>
        <v/>
      </c>
      <c r="BC54" s="1" t="str">
        <f>IF(Income_CF!BC55="","",Income_CF!BC55*(Cohort_WP!BC53/Cohort_CF!BC53))</f>
        <v/>
      </c>
      <c r="BD54" s="1" t="str">
        <f>IF(Income_CF!BD55="","",Income_CF!BD55*(Cohort_WP!BD53/Cohort_CF!BD53))</f>
        <v/>
      </c>
      <c r="BE54" s="1" t="str">
        <f>IF(Income_CF!BE55="","",Income_CF!BE55*(Cohort_WP!BE53/Cohort_CF!BE53))</f>
        <v/>
      </c>
      <c r="BF54" s="1" t="str">
        <f>IF(Income_CF!BF55="","",Income_CF!BF55*(Cohort_WP!BF53/Cohort_CF!BF53))</f>
        <v/>
      </c>
      <c r="BG54" s="1" t="str">
        <f>IF(Income_CF!BG55="","",Income_CF!BG55*(Cohort_WP!BG53/Cohort_CF!BG53))</f>
        <v/>
      </c>
      <c r="BH54" s="1" t="str">
        <f>IF(Income_CF!BH55="","",Income_CF!BH55*(Cohort_WP!BH53/Cohort_CF!BH53))</f>
        <v/>
      </c>
      <c r="BI54" s="1" t="str">
        <f>IF(Income_CF!BI55="","",Income_CF!BI55*(Cohort_WP!BI53/Cohort_CF!BI53))</f>
        <v/>
      </c>
      <c r="BJ54" s="1" t="str">
        <f>IF(Income_CF!BJ55="","",Income_CF!BJ55*(Cohort_WP!BJ53/Cohort_CF!BJ53))</f>
        <v/>
      </c>
      <c r="BK54" s="1" t="str">
        <f>IF(Income_CF!BK55="","",Income_CF!BK55*(Cohort_WP!BK53/Cohort_CF!BK53))</f>
        <v/>
      </c>
      <c r="BL54" s="1" t="str">
        <f>IF(Income_CF!BL55="","",Income_CF!BL55*(Cohort_WP!BL53/Cohort_CF!BL53))</f>
        <v/>
      </c>
    </row>
    <row r="55" spans="1:72" x14ac:dyDescent="0.55000000000000004">
      <c r="A55" s="639"/>
      <c r="B55" t="s">
        <v>469</v>
      </c>
      <c r="F55" s="1" t="str">
        <f>IF(Income_CF!F56="","",Income_CF!F56*(Cohort_WP!F54/Cohort_CF!F54))</f>
        <v/>
      </c>
      <c r="G55" s="1" t="str">
        <f>IF(Income_CF!G56="","",Income_CF!G56*(Cohort_WP!G54/Cohort_CF!G54))</f>
        <v/>
      </c>
      <c r="H55" s="1">
        <f>IF(Income_CF!H56="","",Income_CF!H56*(Cohort_WP!H54/Cohort_CF!H54))</f>
        <v>1157506.3641676183</v>
      </c>
      <c r="I55" s="1">
        <f>IF(Income_CF!I56="","",Income_CF!I56*(Cohort_WP!I54/Cohort_CF!I54))</f>
        <v>1202408.7149654862</v>
      </c>
      <c r="J55" s="1">
        <f>IF(Income_CF!J56="","",Income_CF!J56*(Cohort_WP!J54/Cohort_CF!J54))</f>
        <v>1248303.7248982079</v>
      </c>
      <c r="K55" s="1">
        <f>IF(Income_CF!K56="","",Income_CF!K56*(Cohort_WP!K54/Cohort_CF!K54))</f>
        <v>1295173.1747526429</v>
      </c>
      <c r="L55" s="1">
        <f>IF(Income_CF!L56="","",Income_CF!L56*(Cohort_WP!L54/Cohort_CF!L54))</f>
        <v>1351213.6845078559</v>
      </c>
      <c r="M55" s="1">
        <f>IF(Income_CF!M56="","",Income_CF!M56*(Cohort_WP!M54/Cohort_CF!M54))</f>
        <v>1399425.8094312085</v>
      </c>
      <c r="N55" s="1">
        <f>IF(Income_CF!N56="","",Income_CF!N56*(Cohort_WP!N54/Cohort_CF!N54))</f>
        <v>1448488.8181824291</v>
      </c>
      <c r="O55" s="1">
        <f>IF(Income_CF!O56="","",Income_CF!O56*(Cohort_WP!O54/Cohort_CF!O54))</f>
        <v>1498372.6525123909</v>
      </c>
      <c r="P55" s="1">
        <f>IF(Income_CF!P56="","",Income_CF!P56*(Cohort_WP!P54/Cohort_CF!P54))</f>
        <v>1549044.7073591759</v>
      </c>
      <c r="Q55" s="1">
        <f>IF(Income_CF!Q56="","",Income_CF!Q56*(Cohort_WP!Q54/Cohort_CF!Q54))</f>
        <v>1600469.8227133087</v>
      </c>
      <c r="R55" s="1">
        <f>IF(Income_CF!R56="","",Income_CF!R56*(Cohort_WP!R54/Cohort_CF!R54))</f>
        <v>1652610.2829960473</v>
      </c>
      <c r="S55" s="1">
        <f>IF(Income_CF!S56="","",Income_CF!S56*(Cohort_WP!S54/Cohort_CF!S54))</f>
        <v>1705425.8242069704</v>
      </c>
      <c r="T55" s="1">
        <f>IF(Income_CF!T56="","",Income_CF!T56*(Cohort_WP!T54/Cohort_CF!T54))</f>
        <v>1758873.6490725703</v>
      </c>
      <c r="U55" s="1">
        <f>IF(Income_CF!U56="","",Income_CF!U56*(Cohort_WP!U54/Cohort_CF!U54))</f>
        <v>1812908.4504010815</v>
      </c>
      <c r="V55" s="1">
        <f>IF(Income_CF!V56="","",Income_CF!V56*(Cohort_WP!V54/Cohort_CF!V54))</f>
        <v>1867482.4428202908</v>
      </c>
      <c r="W55" s="1">
        <f>IF(Income_CF!W56="","",Income_CF!W56*(Cohort_WP!W54/Cohort_CF!W54))</f>
        <v>1922545.4030451458</v>
      </c>
      <c r="X55" s="1">
        <f>IF(Income_CF!X56="","",Income_CF!X56*(Cohort_WP!X54/Cohort_CF!X54))</f>
        <v>1978044.7187898571</v>
      </c>
      <c r="Y55" s="1">
        <f>IF(Income_CF!Y56="","",Income_CF!Y56*(Cohort_WP!Y54/Cohort_CF!Y54))</f>
        <v>2033925.4464062392</v>
      </c>
      <c r="Z55" s="1">
        <f>IF(Income_CF!Z56="","",Income_CF!Z56*(Cohort_WP!Z54/Cohort_CF!Z54))</f>
        <v>2090130.3772949257</v>
      </c>
      <c r="AA55" s="1">
        <f>IF(Income_CF!AA56="","",Income_CF!AA56*(Cohort_WP!AA54/Cohort_CF!AA54))</f>
        <v>2146600.1131004081</v>
      </c>
      <c r="AB55" s="1">
        <f>IF(Income_CF!AB56="","",Income_CF!AB56*(Cohort_WP!AB54/Cohort_CF!AB54))</f>
        <v>2203273.1496635424</v>
      </c>
      <c r="AC55" s="1">
        <f>IF(Income_CF!AC56="","",Income_CF!AC56*(Cohort_WP!AC54/Cohort_CF!AC54))</f>
        <v>2260085.969667376</v>
      </c>
      <c r="AD55" s="1">
        <f>IF(Income_CF!AD56="","",Income_CF!AD56*(Cohort_WP!AD54/Cohort_CF!AD54))</f>
        <v>2316973.1438731542</v>
      </c>
      <c r="AE55" s="1">
        <f>IF(Income_CF!AE56="","",Income_CF!AE56*(Cohort_WP!AE54/Cohort_CF!AE54))</f>
        <v>2373867.4408043693</v>
      </c>
      <c r="AF55" s="1">
        <f>IF(Income_CF!AF56="","",Income_CF!AF56*(Cohort_WP!AF54/Cohort_CF!AF54))</f>
        <v>2430699.9446969321</v>
      </c>
      <c r="AG55" s="1">
        <f>IF(Income_CF!AG56="","",Income_CF!AG56*(Cohort_WP!AG54/Cohort_CF!AG54))</f>
        <v>2487400.1814936679</v>
      </c>
      <c r="AH55" s="1">
        <f>IF(Income_CF!AH56="","",Income_CF!AH56*(Cohort_WP!AH54/Cohort_CF!AH54))</f>
        <v>2543896.2526220051</v>
      </c>
      <c r="AI55" s="1">
        <f>IF(Income_CF!AI56="","",Income_CF!AI56*(Cohort_WP!AI54/Cohort_CF!AI54))</f>
        <v>2600114.9762538904</v>
      </c>
      <c r="AJ55" s="1">
        <f>IF(Income_CF!AJ56="","",Income_CF!AJ56*(Cohort_WP!AJ54/Cohort_CF!AJ54))</f>
        <v>2655982.0357085033</v>
      </c>
      <c r="AK55" s="1">
        <f>IF(Income_CF!AK56="","",Income_CF!AK56*(Cohort_WP!AK54/Cohort_CF!AK54))</f>
        <v>2711422.1346198074</v>
      </c>
      <c r="AL55" s="1">
        <f>IF(Income_CF!AL56="","",Income_CF!AL56*(Cohort_WP!AL54/Cohort_CF!AL54))</f>
        <v>2766359.1584542384</v>
      </c>
      <c r="AM55" s="1">
        <f>IF(Income_CF!AM56="","",Income_CF!AM56*(Cohort_WP!AM54/Cohort_CF!AM54))</f>
        <v>2820716.3419274027</v>
      </c>
      <c r="AN55" s="1">
        <f>IF(Income_CF!AN56="","",Income_CF!AN56*(Cohort_WP!AN54/Cohort_CF!AN54))</f>
        <v>2874416.441834487</v>
      </c>
      <c r="AO55" s="1">
        <f>IF(Income_CF!AO56="","",Income_CF!AO56*(Cohort_WP!AO54/Cohort_CF!AO54))</f>
        <v>2927381.9147758526</v>
      </c>
      <c r="AP55" s="1">
        <f>IF(Income_CF!AP56="","",Income_CF!AP56*(Cohort_WP!AP54/Cohort_CF!AP54))</f>
        <v>2979535.0992283649</v>
      </c>
      <c r="AQ55" s="1">
        <f>IF(Income_CF!AQ56="","",Income_CF!AQ56*(Cohort_WP!AQ54/Cohort_CF!AQ54))</f>
        <v>3030798.4013839769</v>
      </c>
      <c r="AR55" s="1">
        <f>IF(Income_CF!AR56="","",Income_CF!AR56*(Cohort_WP!AR54/Cohort_CF!AR54))</f>
        <v>3081094.4841500972</v>
      </c>
      <c r="AS55" s="1">
        <f>IF(Income_CF!AS56="","",Income_CF!AS56*(Cohort_WP!AS54/Cohort_CF!AS54))</f>
        <v>3130346.4586822335</v>
      </c>
      <c r="AT55" s="1">
        <f>IF(Income_CF!AT56="","",Income_CF!AT56*(Cohort_WP!AT54/Cohort_CF!AT54))</f>
        <v>3178478.0777972871</v>
      </c>
      <c r="AU55" s="1">
        <f>IF(Income_CF!AU56="","",Income_CF!AU56*(Cohort_WP!AU54/Cohort_CF!AU54))</f>
        <v>3225413.9305973714</v>
      </c>
      <c r="AV55" s="1" t="str">
        <f>IF(Income_CF!AV56="","",Income_CF!AV56*(Cohort_WP!AV54/Cohort_CF!AV54))</f>
        <v/>
      </c>
      <c r="AW55" s="1" t="str">
        <f>IF(Income_CF!AW56="","",Income_CF!AW56*(Cohort_WP!AW54/Cohort_CF!AW54))</f>
        <v/>
      </c>
      <c r="AX55" s="1" t="str">
        <f>IF(Income_CF!AX56="","",Income_CF!AX56*(Cohort_WP!AX54/Cohort_CF!AX54))</f>
        <v/>
      </c>
      <c r="AY55" s="1" t="str">
        <f>IF(Income_CF!AY56="","",Income_CF!AY56*(Cohort_WP!AY54/Cohort_CF!AY54))</f>
        <v/>
      </c>
      <c r="AZ55" s="1" t="str">
        <f>IF(Income_CF!AZ56="","",Income_CF!AZ56*(Cohort_WP!AZ54/Cohort_CF!AZ54))</f>
        <v/>
      </c>
      <c r="BA55" s="1" t="str">
        <f>IF(Income_CF!BA56="","",Income_CF!BA56*(Cohort_WP!BA54/Cohort_CF!BA54))</f>
        <v/>
      </c>
      <c r="BB55" s="1" t="str">
        <f>IF(Income_CF!BB56="","",Income_CF!BB56*(Cohort_WP!BB54/Cohort_CF!BB54))</f>
        <v/>
      </c>
      <c r="BC55" s="1" t="str">
        <f>IF(Income_CF!BC56="","",Income_CF!BC56*(Cohort_WP!BC54/Cohort_CF!BC54))</f>
        <v/>
      </c>
      <c r="BD55" s="1" t="str">
        <f>IF(Income_CF!BD56="","",Income_CF!BD56*(Cohort_WP!BD54/Cohort_CF!BD54))</f>
        <v/>
      </c>
      <c r="BE55" s="1" t="str">
        <f>IF(Income_CF!BE56="","",Income_CF!BE56*(Cohort_WP!BE54/Cohort_CF!BE54))</f>
        <v/>
      </c>
      <c r="BF55" s="1" t="str">
        <f>IF(Income_CF!BF56="","",Income_CF!BF56*(Cohort_WP!BF54/Cohort_CF!BF54))</f>
        <v/>
      </c>
      <c r="BG55" s="1" t="str">
        <f>IF(Income_CF!BG56="","",Income_CF!BG56*(Cohort_WP!BG54/Cohort_CF!BG54))</f>
        <v/>
      </c>
      <c r="BH55" s="1" t="str">
        <f>IF(Income_CF!BH56="","",Income_CF!BH56*(Cohort_WP!BH54/Cohort_CF!BH54))</f>
        <v/>
      </c>
      <c r="BI55" s="1" t="str">
        <f>IF(Income_CF!BI56="","",Income_CF!BI56*(Cohort_WP!BI54/Cohort_CF!BI54))</f>
        <v/>
      </c>
      <c r="BJ55" s="1" t="str">
        <f>IF(Income_CF!BJ56="","",Income_CF!BJ56*(Cohort_WP!BJ54/Cohort_CF!BJ54))</f>
        <v/>
      </c>
      <c r="BK55" s="1" t="str">
        <f>IF(Income_CF!BK56="","",Income_CF!BK56*(Cohort_WP!BK54/Cohort_CF!BK54))</f>
        <v/>
      </c>
      <c r="BL55" s="1" t="str">
        <f>IF(Income_CF!BL56="","",Income_CF!BL56*(Cohort_WP!BL54/Cohort_CF!BL54))</f>
        <v/>
      </c>
    </row>
    <row r="56" spans="1:72" x14ac:dyDescent="0.55000000000000004">
      <c r="A56" s="639"/>
      <c r="B56" t="s">
        <v>470</v>
      </c>
      <c r="F56" s="1" t="str">
        <f>IF(Income_CF!F57="","",Income_CF!F57*(Cohort_WP!F55/Cohort_CF!F55))</f>
        <v/>
      </c>
      <c r="G56" s="1" t="str">
        <f>IF(Income_CF!G57="","",Income_CF!G57*(Cohort_WP!G55/Cohort_CF!G55))</f>
        <v/>
      </c>
      <c r="H56" s="1" t="str">
        <f>IF(Income_CF!H57="","",Income_CF!H57*(Cohort_WP!H55/Cohort_CF!H55))</f>
        <v/>
      </c>
      <c r="I56" s="1">
        <f>IF(Income_CF!I57="","",Income_CF!I57*(Cohort_WP!I55/Cohort_CF!I55))</f>
        <v>1192231.555092647</v>
      </c>
      <c r="J56" s="1">
        <f>IF(Income_CF!J57="","",Income_CF!J57*(Cohort_WP!J55/Cohort_CF!J55))</f>
        <v>1238480.9764144509</v>
      </c>
      <c r="K56" s="1">
        <f>IF(Income_CF!K57="","",Income_CF!K57*(Cohort_WP!K55/Cohort_CF!K55))</f>
        <v>1285752.836645154</v>
      </c>
      <c r="L56" s="1">
        <f>IF(Income_CF!L57="","",Income_CF!L57*(Cohort_WP!L55/Cohort_CF!L55))</f>
        <v>1334028.3699952222</v>
      </c>
      <c r="M56" s="1">
        <f>IF(Income_CF!M57="","",Income_CF!M57*(Cohort_WP!M55/Cohort_CF!M55))</f>
        <v>1391750.0950430916</v>
      </c>
      <c r="N56" s="1">
        <f>IF(Income_CF!N57="","",Income_CF!N57*(Cohort_WP!N55/Cohort_CF!N55))</f>
        <v>1441408.5837141448</v>
      </c>
      <c r="O56" s="1">
        <f>IF(Income_CF!O57="","",Income_CF!O57*(Cohort_WP!O55/Cohort_CF!O55))</f>
        <v>1491943.482727902</v>
      </c>
      <c r="P56" s="1">
        <f>IF(Income_CF!P57="","",Income_CF!P57*(Cohort_WP!P55/Cohort_CF!P55))</f>
        <v>1543323.8320877627</v>
      </c>
      <c r="Q56" s="1">
        <f>IF(Income_CF!Q57="","",Income_CF!Q57*(Cohort_WP!Q55/Cohort_CF!Q55))</f>
        <v>1595516.0485799513</v>
      </c>
      <c r="R56" s="1">
        <f>IF(Income_CF!R57="","",Income_CF!R57*(Cohort_WP!R55/Cohort_CF!R55))</f>
        <v>1648483.9173947079</v>
      </c>
      <c r="S56" s="1">
        <f>IF(Income_CF!S57="","",Income_CF!S57*(Cohort_WP!S55/Cohort_CF!S55))</f>
        <v>1702188.5914859285</v>
      </c>
      <c r="T56" s="1">
        <f>IF(Income_CF!T57="","",Income_CF!T57*(Cohort_WP!T55/Cohort_CF!T55))</f>
        <v>1756588.5989331801</v>
      </c>
      <c r="U56" s="1">
        <f>IF(Income_CF!U57="","",Income_CF!U57*(Cohort_WP!U55/Cohort_CF!U55))</f>
        <v>1811639.8585447476</v>
      </c>
      <c r="V56" s="1">
        <f>IF(Income_CF!V57="","",Income_CF!V57*(Cohort_WP!V55/Cohort_CF!V55))</f>
        <v>1867295.7039131136</v>
      </c>
      <c r="W56" s="1">
        <f>IF(Income_CF!W57="","",Income_CF!W57*(Cohort_WP!W55/Cohort_CF!W55))</f>
        <v>1923506.9161048995</v>
      </c>
      <c r="X56" s="1">
        <f>IF(Income_CF!X57="","",Income_CF!X57*(Cohort_WP!X55/Cohort_CF!X55))</f>
        <v>1980221.7651365004</v>
      </c>
      <c r="Y56" s="1">
        <f>IF(Income_CF!Y57="","",Income_CF!Y57*(Cohort_WP!Y55/Cohort_CF!Y55))</f>
        <v>2037386.0603535529</v>
      </c>
      <c r="Z56" s="1">
        <f>IF(Income_CF!Z57="","",Income_CF!Z57*(Cohort_WP!Z55/Cohort_CF!Z55))</f>
        <v>2094943.2097984261</v>
      </c>
      <c r="AA56" s="1">
        <f>IF(Income_CF!AA57="","",Income_CF!AA57*(Cohort_WP!AA55/Cohort_CF!AA55))</f>
        <v>2152834.2886137734</v>
      </c>
      <c r="AB56" s="1">
        <f>IF(Income_CF!AB57="","",Income_CF!AB57*(Cohort_WP!AB55/Cohort_CF!AB55))</f>
        <v>2210998.1164934207</v>
      </c>
      <c r="AC56" s="1">
        <f>IF(Income_CF!AC57="","",Income_CF!AC57*(Cohort_WP!AC55/Cohort_CF!AC55))</f>
        <v>2269371.3441534485</v>
      </c>
      <c r="AD56" s="1">
        <f>IF(Income_CF!AD57="","",Income_CF!AD57*(Cohort_WP!AD55/Cohort_CF!AD55))</f>
        <v>2327888.5487573976</v>
      </c>
      <c r="AE56" s="1">
        <f>IF(Income_CF!AE57="","",Income_CF!AE57*(Cohort_WP!AE55/Cohort_CF!AE55))</f>
        <v>2386482.3381893486</v>
      </c>
      <c r="AF56" s="1">
        <f>IF(Income_CF!AF57="","",Income_CF!AF57*(Cohort_WP!AF55/Cohort_CF!AF55))</f>
        <v>2445083.464028501</v>
      </c>
      <c r="AG56" s="1">
        <f>IF(Income_CF!AG57="","",Income_CF!AG57*(Cohort_WP!AG55/Cohort_CF!AG55))</f>
        <v>2503620.9430378396</v>
      </c>
      <c r="AH56" s="1">
        <f>IF(Income_CF!AH57="","",Income_CF!AH57*(Cohort_WP!AH55/Cohort_CF!AH55))</f>
        <v>2562022.1869384781</v>
      </c>
      <c r="AI56" s="1">
        <f>IF(Income_CF!AI57="","",Income_CF!AI57*(Cohort_WP!AI55/Cohort_CF!AI55))</f>
        <v>2620213.1402006648</v>
      </c>
      <c r="AJ56" s="1">
        <f>IF(Income_CF!AJ57="","",Income_CF!AJ57*(Cohort_WP!AJ55/Cohort_CF!AJ55))</f>
        <v>2678118.4255415071</v>
      </c>
      <c r="AK56" s="1">
        <f>IF(Income_CF!AK57="","",Income_CF!AK57*(Cohort_WP!AK55/Cohort_CF!AK55))</f>
        <v>2735661.4967797585</v>
      </c>
      <c r="AL56" s="1">
        <f>IF(Income_CF!AL57="","",Income_CF!AL57*(Cohort_WP!AL55/Cohort_CF!AL55))</f>
        <v>2792764.7986584012</v>
      </c>
      <c r="AM56" s="1">
        <f>IF(Income_CF!AM57="","",Income_CF!AM57*(Cohort_WP!AM55/Cohort_CF!AM55))</f>
        <v>2849349.9332078658</v>
      </c>
      <c r="AN56" s="1">
        <f>IF(Income_CF!AN57="","",Income_CF!AN57*(Cohort_WP!AN55/Cohort_CF!AN55))</f>
        <v>2905337.8321852242</v>
      </c>
      <c r="AO56" s="1">
        <f>IF(Income_CF!AO57="","",Income_CF!AO57*(Cohort_WP!AO55/Cohort_CF!AO55))</f>
        <v>2960648.935089522</v>
      </c>
      <c r="AP56" s="1">
        <f>IF(Income_CF!AP57="","",Income_CF!AP57*(Cohort_WP!AP55/Cohort_CF!AP55))</f>
        <v>3015203.3722191281</v>
      </c>
      <c r="AQ56" s="1">
        <f>IF(Income_CF!AQ57="","",Income_CF!AQ57*(Cohort_WP!AQ55/Cohort_CF!AQ55))</f>
        <v>3068921.1522052153</v>
      </c>
      <c r="AR56" s="1">
        <f>IF(Income_CF!AR57="","",Income_CF!AR57*(Cohort_WP!AR55/Cohort_CF!AR55))</f>
        <v>3121722.3534254967</v>
      </c>
      <c r="AS56" s="1">
        <f>IF(Income_CF!AS57="","",Income_CF!AS57*(Cohort_WP!AS55/Cohort_CF!AS55))</f>
        <v>3173527.3186746007</v>
      </c>
      <c r="AT56" s="1">
        <f>IF(Income_CF!AT57="","",Income_CF!AT57*(Cohort_WP!AT55/Cohort_CF!AT55))</f>
        <v>3224256.8524427</v>
      </c>
      <c r="AU56" s="1">
        <f>IF(Income_CF!AU57="","",Income_CF!AU57*(Cohort_WP!AU55/Cohort_CF!AU55))</f>
        <v>3273832.420131206</v>
      </c>
      <c r="AV56" s="1">
        <f>IF(Income_CF!AV57="","",Income_CF!AV57*(Cohort_WP!AV55/Cohort_CF!AV55))</f>
        <v>3322176.3485152931</v>
      </c>
      <c r="AW56" s="1" t="str">
        <f>IF(Income_CF!AW57="","",Income_CF!AW57*(Cohort_WP!AW55/Cohort_CF!AW55))</f>
        <v/>
      </c>
      <c r="AX56" s="1" t="str">
        <f>IF(Income_CF!AX57="","",Income_CF!AX57*(Cohort_WP!AX55/Cohort_CF!AX55))</f>
        <v/>
      </c>
      <c r="AY56" s="1" t="str">
        <f>IF(Income_CF!AY57="","",Income_CF!AY57*(Cohort_WP!AY55/Cohort_CF!AY55))</f>
        <v/>
      </c>
      <c r="AZ56" s="1" t="str">
        <f>IF(Income_CF!AZ57="","",Income_CF!AZ57*(Cohort_WP!AZ55/Cohort_CF!AZ55))</f>
        <v/>
      </c>
      <c r="BA56" s="1" t="str">
        <f>IF(Income_CF!BA57="","",Income_CF!BA57*(Cohort_WP!BA55/Cohort_CF!BA55))</f>
        <v/>
      </c>
      <c r="BB56" s="1" t="str">
        <f>IF(Income_CF!BB57="","",Income_CF!BB57*(Cohort_WP!BB55/Cohort_CF!BB55))</f>
        <v/>
      </c>
      <c r="BC56" s="1" t="str">
        <f>IF(Income_CF!BC57="","",Income_CF!BC57*(Cohort_WP!BC55/Cohort_CF!BC55))</f>
        <v/>
      </c>
      <c r="BD56" s="1" t="str">
        <f>IF(Income_CF!BD57="","",Income_CF!BD57*(Cohort_WP!BD55/Cohort_CF!BD55))</f>
        <v/>
      </c>
      <c r="BE56" s="1" t="str">
        <f>IF(Income_CF!BE57="","",Income_CF!BE57*(Cohort_WP!BE55/Cohort_CF!BE55))</f>
        <v/>
      </c>
      <c r="BF56" s="1" t="str">
        <f>IF(Income_CF!BF57="","",Income_CF!BF57*(Cohort_WP!BF55/Cohort_CF!BF55))</f>
        <v/>
      </c>
      <c r="BG56" s="1" t="str">
        <f>IF(Income_CF!BG57="","",Income_CF!BG57*(Cohort_WP!BG55/Cohort_CF!BG55))</f>
        <v/>
      </c>
      <c r="BH56" s="1" t="str">
        <f>IF(Income_CF!BH57="","",Income_CF!BH57*(Cohort_WP!BH55/Cohort_CF!BH55))</f>
        <v/>
      </c>
      <c r="BI56" s="1" t="str">
        <f>IF(Income_CF!BI57="","",Income_CF!BI57*(Cohort_WP!BI55/Cohort_CF!BI55))</f>
        <v/>
      </c>
      <c r="BJ56" s="1" t="str">
        <f>IF(Income_CF!BJ57="","",Income_CF!BJ57*(Cohort_WP!BJ55/Cohort_CF!BJ55))</f>
        <v/>
      </c>
      <c r="BK56" s="1" t="str">
        <f>IF(Income_CF!BK57="","",Income_CF!BK57*(Cohort_WP!BK55/Cohort_CF!BK55))</f>
        <v/>
      </c>
      <c r="BL56" s="1" t="str">
        <f>IF(Income_CF!BL57="","",Income_CF!BL57*(Cohort_WP!BL55/Cohort_CF!BL55))</f>
        <v/>
      </c>
    </row>
    <row r="57" spans="1:72" x14ac:dyDescent="0.55000000000000004">
      <c r="A57" s="639"/>
      <c r="B57" t="s">
        <v>471</v>
      </c>
      <c r="F57" s="1" t="str">
        <f>IF(Income_CF!F58="","",Income_CF!F58*(Cohort_WP!F56/Cohort_CF!F56))</f>
        <v/>
      </c>
      <c r="G57" s="1" t="str">
        <f>IF(Income_CF!G58="","",Income_CF!G58*(Cohort_WP!G56/Cohort_CF!G56))</f>
        <v/>
      </c>
      <c r="H57" s="1" t="str">
        <f>IF(Income_CF!H58="","",Income_CF!H58*(Cohort_WP!H56/Cohort_CF!H56))</f>
        <v/>
      </c>
      <c r="I57" s="1" t="str">
        <f>IF(Income_CF!I58="","",Income_CF!I58*(Cohort_WP!I56/Cohort_CF!I56))</f>
        <v/>
      </c>
      <c r="J57" s="1">
        <f>IF(Income_CF!J58="","",Income_CF!J58*(Cohort_WP!J56/Cohort_CF!J56))</f>
        <v>1227998.5017454263</v>
      </c>
      <c r="K57" s="1">
        <f>IF(Income_CF!K58="","",Income_CF!K58*(Cohort_WP!K56/Cohort_CF!K56))</f>
        <v>1275635.4057068843</v>
      </c>
      <c r="L57" s="1">
        <f>IF(Income_CF!L58="","",Income_CF!L58*(Cohort_WP!L56/Cohort_CF!L56))</f>
        <v>1324325.4217445087</v>
      </c>
      <c r="M57" s="1">
        <f>IF(Income_CF!M58="","",Income_CF!M58*(Cohort_WP!M56/Cohort_CF!M56))</f>
        <v>1374049.2210950791</v>
      </c>
      <c r="N57" s="1">
        <f>IF(Income_CF!N58="","",Income_CF!N58*(Cohort_WP!N56/Cohort_CF!N56))</f>
        <v>1433502.5978943843</v>
      </c>
      <c r="O57" s="1">
        <f>IF(Income_CF!O58="","",Income_CF!O58*(Cohort_WP!O56/Cohort_CF!O56))</f>
        <v>1484650.8412255691</v>
      </c>
      <c r="P57" s="1">
        <f>IF(Income_CF!P58="","",Income_CF!P58*(Cohort_WP!P56/Cohort_CF!P56))</f>
        <v>1536701.787209739</v>
      </c>
      <c r="Q57" s="1">
        <f>IF(Income_CF!Q58="","",Income_CF!Q58*(Cohort_WP!Q56/Cohort_CF!Q56))</f>
        <v>1589623.5470503955</v>
      </c>
      <c r="R57" s="1">
        <f>IF(Income_CF!R58="","",Income_CF!R58*(Cohort_WP!R56/Cohort_CF!R56))</f>
        <v>1643381.5300373496</v>
      </c>
      <c r="S57" s="1">
        <f>IF(Income_CF!S58="","",Income_CF!S58*(Cohort_WP!S56/Cohort_CF!S56))</f>
        <v>1697938.4349165491</v>
      </c>
      <c r="T57" s="1">
        <f>IF(Income_CF!T58="","",Income_CF!T58*(Cohort_WP!T56/Cohort_CF!T56))</f>
        <v>1753254.2492305066</v>
      </c>
      <c r="U57" s="1">
        <f>IF(Income_CF!U58="","",Income_CF!U58*(Cohort_WP!U56/Cohort_CF!U56))</f>
        <v>1809286.2569011752</v>
      </c>
      <c r="V57" s="1">
        <f>IF(Income_CF!V58="","",Income_CF!V58*(Cohort_WP!V56/Cohort_CF!V56))</f>
        <v>1865989.0543010896</v>
      </c>
      <c r="W57" s="1">
        <f>IF(Income_CF!W58="","",Income_CF!W58*(Cohort_WP!W56/Cohort_CF!W56))</f>
        <v>1923314.5750305071</v>
      </c>
      <c r="X57" s="1">
        <f>IF(Income_CF!X58="","",Income_CF!X58*(Cohort_WP!X56/Cohort_CF!X56))</f>
        <v>1981212.1235880465</v>
      </c>
      <c r="Y57" s="1">
        <f>IF(Income_CF!Y58="","",Income_CF!Y58*(Cohort_WP!Y56/Cohort_CF!Y56))</f>
        <v>2039628.4180905954</v>
      </c>
      <c r="Z57" s="1">
        <f>IF(Income_CF!Z58="","",Income_CF!Z58*(Cohort_WP!Z56/Cohort_CF!Z56))</f>
        <v>2098507.6421641596</v>
      </c>
      <c r="AA57" s="1">
        <f>IF(Income_CF!AA58="","",Income_CF!AA58*(Cohort_WP!AA56/Cohort_CF!AA56))</f>
        <v>2157791.5060923789</v>
      </c>
      <c r="AB57" s="1">
        <f>IF(Income_CF!AB58="","",Income_CF!AB58*(Cohort_WP!AB56/Cohort_CF!AB56))</f>
        <v>2217419.3172721867</v>
      </c>
      <c r="AC57" s="1">
        <f>IF(Income_CF!AC58="","",Income_CF!AC58*(Cohort_WP!AC56/Cohort_CF!AC56))</f>
        <v>2277328.0599882235</v>
      </c>
      <c r="AD57" s="1">
        <f>IF(Income_CF!AD58="","",Income_CF!AD58*(Cohort_WP!AD56/Cohort_CF!AD56))</f>
        <v>2337452.4844780518</v>
      </c>
      <c r="AE57" s="1">
        <f>IF(Income_CF!AE58="","",Income_CF!AE58*(Cohort_WP!AE56/Cohort_CF!AE56))</f>
        <v>2397725.2052201191</v>
      </c>
      <c r="AF57" s="1">
        <f>IF(Income_CF!AF58="","",Income_CF!AF58*(Cohort_WP!AF56/Cohort_CF!AF56))</f>
        <v>2458076.8083350295</v>
      </c>
      <c r="AG57" s="1">
        <f>IF(Income_CF!AG58="","",Income_CF!AG58*(Cohort_WP!AG56/Cohort_CF!AG56))</f>
        <v>2518435.9679493555</v>
      </c>
      <c r="AH57" s="1">
        <f>IF(Income_CF!AH58="","",Income_CF!AH58*(Cohort_WP!AH56/Cohort_CF!AH56))</f>
        <v>2578729.5713289748</v>
      </c>
      <c r="AI57" s="1">
        <f>IF(Income_CF!AI58="","",Income_CF!AI58*(Cohort_WP!AI56/Cohort_CF!AI56))</f>
        <v>2638882.8525466318</v>
      </c>
      <c r="AJ57" s="1">
        <f>IF(Income_CF!AJ58="","",Income_CF!AJ58*(Cohort_WP!AJ56/Cohort_CF!AJ56))</f>
        <v>2698819.5344066848</v>
      </c>
      <c r="AK57" s="1">
        <f>IF(Income_CF!AK58="","",Income_CF!AK58*(Cohort_WP!AK56/Cohort_CF!AK56))</f>
        <v>2758461.9783077529</v>
      </c>
      <c r="AL57" s="1">
        <f>IF(Income_CF!AL58="","",Income_CF!AL58*(Cohort_WP!AL56/Cohort_CF!AL56))</f>
        <v>2817731.3416831512</v>
      </c>
      <c r="AM57" s="1">
        <f>IF(Income_CF!AM58="","",Income_CF!AM58*(Cohort_WP!AM56/Cohort_CF!AM56))</f>
        <v>2876547.7426181529</v>
      </c>
      <c r="AN57" s="1">
        <f>IF(Income_CF!AN58="","",Income_CF!AN58*(Cohort_WP!AN56/Cohort_CF!AN56))</f>
        <v>2934830.4312041015</v>
      </c>
      <c r="AO57" s="1">
        <f>IF(Income_CF!AO58="","",Income_CF!AO58*(Cohort_WP!AO56/Cohort_CF!AO56))</f>
        <v>2992497.9671507813</v>
      </c>
      <c r="AP57" s="1">
        <f>IF(Income_CF!AP58="","",Income_CF!AP58*(Cohort_WP!AP56/Cohort_CF!AP56))</f>
        <v>3049468.4031422078</v>
      </c>
      <c r="AQ57" s="1">
        <f>IF(Income_CF!AQ58="","",Income_CF!AQ58*(Cohort_WP!AQ56/Cohort_CF!AQ56))</f>
        <v>3105659.4733857014</v>
      </c>
      <c r="AR57" s="1">
        <f>IF(Income_CF!AR58="","",Income_CF!AR58*(Cohort_WP!AR56/Cohort_CF!AR56))</f>
        <v>3160988.786771372</v>
      </c>
      <c r="AS57" s="1">
        <f>IF(Income_CF!AS58="","",Income_CF!AS58*(Cohort_WP!AS56/Cohort_CF!AS56))</f>
        <v>3215374.0240282617</v>
      </c>
      <c r="AT57" s="1">
        <f>IF(Income_CF!AT58="","",Income_CF!AT58*(Cohort_WP!AT56/Cohort_CF!AT56))</f>
        <v>3268733.1382348379</v>
      </c>
      <c r="AU57" s="1">
        <f>IF(Income_CF!AU58="","",Income_CF!AU58*(Cohort_WP!AU56/Cohort_CF!AU56))</f>
        <v>3320984.5580159803</v>
      </c>
      <c r="AV57" s="1">
        <f>IF(Income_CF!AV58="","",Income_CF!AV58*(Cohort_WP!AV56/Cohort_CF!AV56))</f>
        <v>3372047.3927351423</v>
      </c>
      <c r="AW57" s="1">
        <f>IF(Income_CF!AW58="","",Income_CF!AW58*(Cohort_WP!AW56/Cohort_CF!AW56))</f>
        <v>3421841.6389707513</v>
      </c>
      <c r="AX57" s="1" t="str">
        <f>IF(Income_CF!AX58="","",Income_CF!AX58*(Cohort_WP!AX56/Cohort_CF!AX56))</f>
        <v/>
      </c>
      <c r="AY57" s="1" t="str">
        <f>IF(Income_CF!AY58="","",Income_CF!AY58*(Cohort_WP!AY56/Cohort_CF!AY56))</f>
        <v/>
      </c>
      <c r="AZ57" s="1" t="str">
        <f>IF(Income_CF!AZ58="","",Income_CF!AZ58*(Cohort_WP!AZ56/Cohort_CF!AZ56))</f>
        <v/>
      </c>
      <c r="BA57" s="1" t="str">
        <f>IF(Income_CF!BA58="","",Income_CF!BA58*(Cohort_WP!BA56/Cohort_CF!BA56))</f>
        <v/>
      </c>
      <c r="BB57" s="1" t="str">
        <f>IF(Income_CF!BB58="","",Income_CF!BB58*(Cohort_WP!BB56/Cohort_CF!BB56))</f>
        <v/>
      </c>
      <c r="BC57" s="1" t="str">
        <f>IF(Income_CF!BC58="","",Income_CF!BC58*(Cohort_WP!BC56/Cohort_CF!BC56))</f>
        <v/>
      </c>
      <c r="BD57" s="1" t="str">
        <f>IF(Income_CF!BD58="","",Income_CF!BD58*(Cohort_WP!BD56/Cohort_CF!BD56))</f>
        <v/>
      </c>
      <c r="BE57" s="1" t="str">
        <f>IF(Income_CF!BE58="","",Income_CF!BE58*(Cohort_WP!BE56/Cohort_CF!BE56))</f>
        <v/>
      </c>
      <c r="BF57" s="1" t="str">
        <f>IF(Income_CF!BF58="","",Income_CF!BF58*(Cohort_WP!BF56/Cohort_CF!BF56))</f>
        <v/>
      </c>
      <c r="BG57" s="1" t="str">
        <f>IF(Income_CF!BG58="","",Income_CF!BG58*(Cohort_WP!BG56/Cohort_CF!BG56))</f>
        <v/>
      </c>
      <c r="BH57" s="1" t="str">
        <f>IF(Income_CF!BH58="","",Income_CF!BH58*(Cohort_WP!BH56/Cohort_CF!BH56))</f>
        <v/>
      </c>
      <c r="BI57" s="1" t="str">
        <f>IF(Income_CF!BI58="","",Income_CF!BI58*(Cohort_WP!BI56/Cohort_CF!BI56))</f>
        <v/>
      </c>
      <c r="BJ57" s="1" t="str">
        <f>IF(Income_CF!BJ58="","",Income_CF!BJ58*(Cohort_WP!BJ56/Cohort_CF!BJ56))</f>
        <v/>
      </c>
      <c r="BK57" s="1" t="str">
        <f>IF(Income_CF!BK58="","",Income_CF!BK58*(Cohort_WP!BK56/Cohort_CF!BK56))</f>
        <v/>
      </c>
      <c r="BL57" s="1" t="str">
        <f>IF(Income_CF!BL58="","",Income_CF!BL58*(Cohort_WP!BL56/Cohort_CF!BL56))</f>
        <v/>
      </c>
    </row>
    <row r="58" spans="1:72" x14ac:dyDescent="0.55000000000000004">
      <c r="A58" s="639"/>
      <c r="B58" t="s">
        <v>472</v>
      </c>
      <c r="F58" s="1" t="str">
        <f>IF(Income_CF!F59="","",Income_CF!F59*(Cohort_WP!F57/Cohort_CF!F57))</f>
        <v/>
      </c>
      <c r="G58" s="1" t="str">
        <f>IF(Income_CF!G59="","",Income_CF!G59*(Cohort_WP!G57/Cohort_CF!G57))</f>
        <v/>
      </c>
      <c r="H58" s="1" t="str">
        <f>IF(Income_CF!H59="","",Income_CF!H59*(Cohort_WP!H57/Cohort_CF!H57))</f>
        <v/>
      </c>
      <c r="I58" s="1" t="str">
        <f>IF(Income_CF!I59="","",Income_CF!I59*(Cohort_WP!I57/Cohort_CF!I57))</f>
        <v/>
      </c>
      <c r="J58" s="1" t="str">
        <f>IF(Income_CF!J59="","",Income_CF!J59*(Cohort_WP!J57/Cohort_CF!J57))</f>
        <v/>
      </c>
      <c r="K58" s="1">
        <f>IF(Income_CF!K59="","",Income_CF!K59*(Cohort_WP!K57/Cohort_CF!K57))</f>
        <v>1264838.4567977889</v>
      </c>
      <c r="L58" s="1">
        <f>IF(Income_CF!L59="","",Income_CF!L59*(Cohort_WP!L57/Cohort_CF!L57))</f>
        <v>1313904.4678780909</v>
      </c>
      <c r="M58" s="1">
        <f>IF(Income_CF!M59="","",Income_CF!M59*(Cohort_WP!M57/Cohort_CF!M57))</f>
        <v>1364055.1843968444</v>
      </c>
      <c r="N58" s="1">
        <f>IF(Income_CF!N59="","",Income_CF!N59*(Cohort_WP!N57/Cohort_CF!N57))</f>
        <v>1415270.6977279314</v>
      </c>
      <c r="O58" s="1">
        <f>IF(Income_CF!O59="","",Income_CF!O59*(Cohort_WP!O57/Cohort_CF!O57))</f>
        <v>1476507.6758312157</v>
      </c>
      <c r="P58" s="1">
        <f>IF(Income_CF!P59="","",Income_CF!P59*(Cohort_WP!P57/Cohort_CF!P57))</f>
        <v>1529190.3664623364</v>
      </c>
      <c r="Q58" s="1">
        <f>IF(Income_CF!Q59="","",Income_CF!Q59*(Cohort_WP!Q57/Cohort_CF!Q57))</f>
        <v>1582802.8408260315</v>
      </c>
      <c r="R58" s="1">
        <f>IF(Income_CF!R59="","",Income_CF!R59*(Cohort_WP!R57/Cohort_CF!R57))</f>
        <v>1637312.2534619072</v>
      </c>
      <c r="S58" s="1">
        <f>IF(Income_CF!S59="","",Income_CF!S59*(Cohort_WP!S57/Cohort_CF!S57))</f>
        <v>1692682.9759384701</v>
      </c>
      <c r="T58" s="1">
        <f>IF(Income_CF!T59="","",Income_CF!T59*(Cohort_WP!T57/Cohort_CF!T57))</f>
        <v>1748876.5879640456</v>
      </c>
      <c r="U58" s="1">
        <f>IF(Income_CF!U59="","",Income_CF!U59*(Cohort_WP!U57/Cohort_CF!U57))</f>
        <v>1805851.8767074218</v>
      </c>
      <c r="V58" s="1">
        <f>IF(Income_CF!V59="","",Income_CF!V59*(Cohort_WP!V57/Cohort_CF!V57))</f>
        <v>1863564.8446082103</v>
      </c>
      <c r="W58" s="1">
        <f>IF(Income_CF!W59="","",Income_CF!W59*(Cohort_WP!W57/Cohort_CF!W57))</f>
        <v>1921968.7259301222</v>
      </c>
      <c r="X58" s="1">
        <f>IF(Income_CF!X59="","",Income_CF!X59*(Cohort_WP!X57/Cohort_CF!X57))</f>
        <v>1981014.0122814223</v>
      </c>
      <c r="Y58" s="1">
        <f>IF(Income_CF!Y59="","",Income_CF!Y59*(Cohort_WP!Y57/Cohort_CF!Y57))</f>
        <v>2040648.4872956879</v>
      </c>
      <c r="Z58" s="1">
        <f>IF(Income_CF!Z59="","",Income_CF!Z59*(Cohort_WP!Z57/Cohort_CF!Z57))</f>
        <v>2100817.2706333129</v>
      </c>
      <c r="AA58" s="1">
        <f>IF(Income_CF!AA59="","",Income_CF!AA59*(Cohort_WP!AA57/Cohort_CF!AA57))</f>
        <v>2161462.8714290839</v>
      </c>
      <c r="AB58" s="1">
        <f>IF(Income_CF!AB59="","",Income_CF!AB59*(Cohort_WP!AB57/Cohort_CF!AB57))</f>
        <v>2222525.2512751506</v>
      </c>
      <c r="AC58" s="1">
        <f>IF(Income_CF!AC59="","",Income_CF!AC59*(Cohort_WP!AC57/Cohort_CF!AC57))</f>
        <v>2283941.8967903526</v>
      </c>
      <c r="AD58" s="1">
        <f>IF(Income_CF!AD59="","",Income_CF!AD59*(Cohort_WP!AD57/Cohort_CF!AD57))</f>
        <v>2345647.9017878696</v>
      </c>
      <c r="AE58" s="1">
        <f>IF(Income_CF!AE59="","",Income_CF!AE59*(Cohort_WP!AE57/Cohort_CF!AE57))</f>
        <v>2407576.0590123935</v>
      </c>
      <c r="AF58" s="1">
        <f>IF(Income_CF!AF59="","",Income_CF!AF59*(Cohort_WP!AF57/Cohort_CF!AF57))</f>
        <v>2469656.9613767234</v>
      </c>
      <c r="AG58" s="1">
        <f>IF(Income_CF!AG59="","",Income_CF!AG59*(Cohort_WP!AG57/Cohort_CF!AG57))</f>
        <v>2531819.1125850803</v>
      </c>
      <c r="AH58" s="1">
        <f>IF(Income_CF!AH59="","",Income_CF!AH59*(Cohort_WP!AH57/Cohort_CF!AH57))</f>
        <v>2593989.0469878362</v>
      </c>
      <c r="AI58" s="1">
        <f>IF(Income_CF!AI59="","",Income_CF!AI59*(Cohort_WP!AI57/Cohort_CF!AI57))</f>
        <v>2656091.4584688437</v>
      </c>
      <c r="AJ58" s="1">
        <f>IF(Income_CF!AJ59="","",Income_CF!AJ59*(Cohort_WP!AJ57/Cohort_CF!AJ57))</f>
        <v>2718049.338123031</v>
      </c>
      <c r="AK58" s="1">
        <f>IF(Income_CF!AK59="","",Income_CF!AK59*(Cohort_WP!AK57/Cohort_CF!AK57))</f>
        <v>2779784.1204388859</v>
      </c>
      <c r="AL58" s="1">
        <f>IF(Income_CF!AL59="","",Income_CF!AL59*(Cohort_WP!AL57/Cohort_CF!AL57))</f>
        <v>2841215.8376569846</v>
      </c>
      <c r="AM58" s="1">
        <f>IF(Income_CF!AM59="","",Income_CF!AM59*(Cohort_WP!AM57/Cohort_CF!AM57))</f>
        <v>2902263.2819336457</v>
      </c>
      <c r="AN58" s="1">
        <f>IF(Income_CF!AN59="","",Income_CF!AN59*(Cohort_WP!AN57/Cohort_CF!AN57))</f>
        <v>2962844.174896697</v>
      </c>
      <c r="AO58" s="1">
        <f>IF(Income_CF!AO59="","",Income_CF!AO59*(Cohort_WP!AO57/Cohort_CF!AO57))</f>
        <v>3022875.3441402246</v>
      </c>
      <c r="AP58" s="1">
        <f>IF(Income_CF!AP59="","",Income_CF!AP59*(Cohort_WP!AP57/Cohort_CF!AP57))</f>
        <v>3082272.9061653046</v>
      </c>
      <c r="AQ58" s="1">
        <f>IF(Income_CF!AQ59="","",Income_CF!AQ59*(Cohort_WP!AQ57/Cohort_CF!AQ57))</f>
        <v>3140952.4552364736</v>
      </c>
      <c r="AR58" s="1">
        <f>IF(Income_CF!AR59="","",Income_CF!AR59*(Cohort_WP!AR57/Cohort_CF!AR57))</f>
        <v>3198829.2575872722</v>
      </c>
      <c r="AS58" s="1">
        <f>IF(Income_CF!AS59="","",Income_CF!AS59*(Cohort_WP!AS57/Cohort_CF!AS57))</f>
        <v>3255818.4503745134</v>
      </c>
      <c r="AT58" s="1">
        <f>IF(Income_CF!AT59="","",Income_CF!AT59*(Cohort_WP!AT57/Cohort_CF!AT57))</f>
        <v>3311835.2447491088</v>
      </c>
      <c r="AU58" s="1">
        <f>IF(Income_CF!AU59="","",Income_CF!AU59*(Cohort_WP!AU57/Cohort_CF!AU57))</f>
        <v>3366795.1323818834</v>
      </c>
      <c r="AV58" s="1">
        <f>IF(Income_CF!AV59="","",Income_CF!AV59*(Cohort_WP!AV57/Cohort_CF!AV57))</f>
        <v>3420614.0947564603</v>
      </c>
      <c r="AW58" s="1">
        <f>IF(Income_CF!AW59="","",Income_CF!AW59*(Cohort_WP!AW57/Cohort_CF!AW57))</f>
        <v>3473208.8145171967</v>
      </c>
      <c r="AX58" s="1">
        <f>IF(Income_CF!AX59="","",Income_CF!AX59*(Cohort_WP!AX57/Cohort_CF!AX57))</f>
        <v>3524496.8881398737</v>
      </c>
      <c r="AY58" s="1" t="str">
        <f>IF(Income_CF!AY59="","",Income_CF!AY59*(Cohort_WP!AY57/Cohort_CF!AY57))</f>
        <v/>
      </c>
      <c r="AZ58" s="1" t="str">
        <f>IF(Income_CF!AZ59="","",Income_CF!AZ59*(Cohort_WP!AZ57/Cohort_CF!AZ57))</f>
        <v/>
      </c>
      <c r="BA58" s="1" t="str">
        <f>IF(Income_CF!BA59="","",Income_CF!BA59*(Cohort_WP!BA57/Cohort_CF!BA57))</f>
        <v/>
      </c>
      <c r="BB58" s="1" t="str">
        <f>IF(Income_CF!BB59="","",Income_CF!BB59*(Cohort_WP!BB57/Cohort_CF!BB57))</f>
        <v/>
      </c>
      <c r="BC58" s="1" t="str">
        <f>IF(Income_CF!BC59="","",Income_CF!BC59*(Cohort_WP!BC57/Cohort_CF!BC57))</f>
        <v/>
      </c>
      <c r="BD58" s="1" t="str">
        <f>IF(Income_CF!BD59="","",Income_CF!BD59*(Cohort_WP!BD57/Cohort_CF!BD57))</f>
        <v/>
      </c>
      <c r="BE58" s="1" t="str">
        <f>IF(Income_CF!BE59="","",Income_CF!BE59*(Cohort_WP!BE57/Cohort_CF!BE57))</f>
        <v/>
      </c>
      <c r="BF58" s="1" t="str">
        <f>IF(Income_CF!BF59="","",Income_CF!BF59*(Cohort_WP!BF57/Cohort_CF!BF57))</f>
        <v/>
      </c>
      <c r="BG58" s="1" t="str">
        <f>IF(Income_CF!BG59="","",Income_CF!BG59*(Cohort_WP!BG57/Cohort_CF!BG57))</f>
        <v/>
      </c>
      <c r="BH58" s="1" t="str">
        <f>IF(Income_CF!BH59="","",Income_CF!BH59*(Cohort_WP!BH57/Cohort_CF!BH57))</f>
        <v/>
      </c>
      <c r="BI58" s="1" t="str">
        <f>IF(Income_CF!BI59="","",Income_CF!BI59*(Cohort_WP!BI57/Cohort_CF!BI57))</f>
        <v/>
      </c>
      <c r="BJ58" s="1" t="str">
        <f>IF(Income_CF!BJ59="","",Income_CF!BJ59*(Cohort_WP!BJ57/Cohort_CF!BJ57))</f>
        <v/>
      </c>
      <c r="BK58" s="1" t="str">
        <f>IF(Income_CF!BK59="","",Income_CF!BK59*(Cohort_WP!BK57/Cohort_CF!BK57))</f>
        <v/>
      </c>
      <c r="BL58" s="1" t="str">
        <f>IF(Income_CF!BL59="","",Income_CF!BL59*(Cohort_WP!BL57/Cohort_CF!BL57))</f>
        <v/>
      </c>
    </row>
    <row r="59" spans="1:72" x14ac:dyDescent="0.55000000000000004">
      <c r="A59" s="639"/>
      <c r="B59" t="s">
        <v>473</v>
      </c>
      <c r="F59" s="1" t="str">
        <f>IF(Income_CF!F60="","",Income_CF!F60*(Cohort_WP!F58/Cohort_CF!F58))</f>
        <v/>
      </c>
      <c r="G59" s="1" t="str">
        <f>IF(Income_CF!G60="","",Income_CF!G60*(Cohort_WP!G58/Cohort_CF!G58))</f>
        <v/>
      </c>
      <c r="H59" s="1" t="str">
        <f>IF(Income_CF!H60="","",Income_CF!H60*(Cohort_WP!H58/Cohort_CF!H58))</f>
        <v/>
      </c>
      <c r="I59" s="1" t="str">
        <f>IF(Income_CF!I60="","",Income_CF!I60*(Cohort_WP!I58/Cohort_CF!I58))</f>
        <v/>
      </c>
      <c r="J59" s="1" t="str">
        <f>IF(Income_CF!J60="","",Income_CF!J60*(Cohort_WP!J58/Cohort_CF!J58))</f>
        <v/>
      </c>
      <c r="K59" s="1" t="str">
        <f>IF(Income_CF!K60="","",Income_CF!K60*(Cohort_WP!K58/Cohort_CF!K58))</f>
        <v/>
      </c>
      <c r="L59" s="1">
        <f>IF(Income_CF!L60="","",Income_CF!L60*(Cohort_WP!L58/Cohort_CF!L58))</f>
        <v>1302783.6105017229</v>
      </c>
      <c r="M59" s="1">
        <f>IF(Income_CF!M60="","",Income_CF!M60*(Cohort_WP!M58/Cohort_CF!M58))</f>
        <v>1353321.6019144335</v>
      </c>
      <c r="N59" s="1">
        <f>IF(Income_CF!N60="","",Income_CF!N60*(Cohort_WP!N58/Cohort_CF!N58))</f>
        <v>1404976.8399287493</v>
      </c>
      <c r="O59" s="1">
        <f>IF(Income_CF!O60="","",Income_CF!O60*(Cohort_WP!O58/Cohort_CF!O58))</f>
        <v>1457728.8186597694</v>
      </c>
      <c r="P59" s="1">
        <f>IF(Income_CF!P60="","",Income_CF!P60*(Cohort_WP!P58/Cohort_CF!P58))</f>
        <v>1520802.9061061523</v>
      </c>
      <c r="Q59" s="1">
        <f>IF(Income_CF!Q60="","",Income_CF!Q60*(Cohort_WP!Q58/Cohort_CF!Q58))</f>
        <v>1575066.0774562063</v>
      </c>
      <c r="R59" s="1">
        <f>IF(Income_CF!R60="","",Income_CF!R60*(Cohort_WP!R58/Cohort_CF!R58))</f>
        <v>1630286.926050812</v>
      </c>
      <c r="S59" s="1">
        <f>IF(Income_CF!S60="","",Income_CF!S60*(Cohort_WP!S58/Cohort_CF!S58))</f>
        <v>1686431.6210657642</v>
      </c>
      <c r="T59" s="1">
        <f>IF(Income_CF!T60="","",Income_CF!T60*(Cohort_WP!T58/Cohort_CF!T58))</f>
        <v>1743463.4652166241</v>
      </c>
      <c r="U59" s="1">
        <f>IF(Income_CF!U60="","",Income_CF!U60*(Cohort_WP!U58/Cohort_CF!U58))</f>
        <v>1801342.8856029669</v>
      </c>
      <c r="V59" s="1">
        <f>IF(Income_CF!V60="","",Income_CF!V60*(Cohort_WP!V58/Cohort_CF!V58))</f>
        <v>1860027.433008644</v>
      </c>
      <c r="W59" s="1">
        <f>IF(Income_CF!W60="","",Income_CF!W60*(Cohort_WP!W58/Cohort_CF!W58))</f>
        <v>1919471.7899464567</v>
      </c>
      <c r="X59" s="1">
        <f>IF(Income_CF!X60="","",Income_CF!X60*(Cohort_WP!X58/Cohort_CF!X58))</f>
        <v>1979627.7877080261</v>
      </c>
      <c r="Y59" s="1">
        <f>IF(Income_CF!Y60="","",Income_CF!Y60*(Cohort_WP!Y58/Cohort_CF!Y58))</f>
        <v>2040444.4326498648</v>
      </c>
      <c r="Z59" s="1">
        <f>IF(Income_CF!Z60="","",Income_CF!Z60*(Cohort_WP!Z58/Cohort_CF!Z58))</f>
        <v>2101867.9419145584</v>
      </c>
      <c r="AA59" s="1">
        <f>IF(Income_CF!AA60="","",Income_CF!AA60*(Cohort_WP!AA58/Cohort_CF!AA58))</f>
        <v>2163841.7887523123</v>
      </c>
      <c r="AB59" s="1">
        <f>IF(Income_CF!AB60="","",Income_CF!AB60*(Cohort_WP!AB58/Cohort_CF!AB58))</f>
        <v>2226306.7575719566</v>
      </c>
      <c r="AC59" s="1">
        <f>IF(Income_CF!AC60="","",Income_CF!AC60*(Cohort_WP!AC58/Cohort_CF!AC58))</f>
        <v>2289201.0088134049</v>
      </c>
      <c r="AD59" s="1">
        <f>IF(Income_CF!AD60="","",Income_CF!AD60*(Cohort_WP!AD58/Cohort_CF!AD58))</f>
        <v>2352460.153694063</v>
      </c>
      <c r="AE59" s="1">
        <f>IF(Income_CF!AE60="","",Income_CF!AE60*(Cohort_WP!AE58/Cohort_CF!AE58))</f>
        <v>2416017.3388415058</v>
      </c>
      <c r="AF59" s="1">
        <f>IF(Income_CF!AF60="","",Income_CF!AF60*(Cohort_WP!AF58/Cohort_CF!AF58))</f>
        <v>2479803.3407827658</v>
      </c>
      <c r="AG59" s="1">
        <f>IF(Income_CF!AG60="","",Income_CF!AG60*(Cohort_WP!AG58/Cohort_CF!AG58))</f>
        <v>2543746.6702180244</v>
      </c>
      <c r="AH59" s="1">
        <f>IF(Income_CF!AH60="","",Income_CF!AH60*(Cohort_WP!AH58/Cohort_CF!AH58))</f>
        <v>2607773.6859626323</v>
      </c>
      <c r="AI59" s="1">
        <f>IF(Income_CF!AI60="","",Income_CF!AI60*(Cohort_WP!AI58/Cohort_CF!AI58))</f>
        <v>2671808.7183974711</v>
      </c>
      <c r="AJ59" s="1">
        <f>IF(Income_CF!AJ60="","",Income_CF!AJ60*(Cohort_WP!AJ58/Cohort_CF!AJ58))</f>
        <v>2735774.2022229093</v>
      </c>
      <c r="AK59" s="1">
        <f>IF(Income_CF!AK60="","",Income_CF!AK60*(Cohort_WP!AK58/Cohort_CF!AK58))</f>
        <v>2799590.8182667224</v>
      </c>
      <c r="AL59" s="1">
        <f>IF(Income_CF!AL60="","",Income_CF!AL60*(Cohort_WP!AL58/Cohort_CF!AL58))</f>
        <v>2863177.6440520519</v>
      </c>
      <c r="AM59" s="1">
        <f>IF(Income_CF!AM60="","",Income_CF!AM60*(Cohort_WP!AM58/Cohort_CF!AM58))</f>
        <v>2926452.3127866946</v>
      </c>
      <c r="AN59" s="1">
        <f>IF(Income_CF!AN60="","",Income_CF!AN60*(Cohort_WP!AN58/Cohort_CF!AN58))</f>
        <v>2989331.1803916544</v>
      </c>
      <c r="AO59" s="1">
        <f>IF(Income_CF!AO60="","",Income_CF!AO60*(Cohort_WP!AO58/Cohort_CF!AO58))</f>
        <v>3051729.5001435988</v>
      </c>
      <c r="AP59" s="1">
        <f>IF(Income_CF!AP60="","",Income_CF!AP60*(Cohort_WP!AP58/Cohort_CF!AP58))</f>
        <v>3113561.6044644313</v>
      </c>
      <c r="AQ59" s="1">
        <f>IF(Income_CF!AQ60="","",Income_CF!AQ60*(Cohort_WP!AQ58/Cohort_CF!AQ58))</f>
        <v>3174741.0933502633</v>
      </c>
      <c r="AR59" s="1">
        <f>IF(Income_CF!AR60="","",Income_CF!AR60*(Cohort_WP!AR58/Cohort_CF!AR58))</f>
        <v>3235181.0288935676</v>
      </c>
      <c r="AS59" s="1">
        <f>IF(Income_CF!AS60="","",Income_CF!AS60*(Cohort_WP!AS58/Cohort_CF!AS58))</f>
        <v>3294794.1353148916</v>
      </c>
      <c r="AT59" s="1">
        <f>IF(Income_CF!AT60="","",Income_CF!AT60*(Cohort_WP!AT58/Cohort_CF!AT58))</f>
        <v>3353493.0038857483</v>
      </c>
      <c r="AU59" s="1">
        <f>IF(Income_CF!AU60="","",Income_CF!AU60*(Cohort_WP!AU58/Cohort_CF!AU58))</f>
        <v>3411190.3020915822</v>
      </c>
      <c r="AV59" s="1">
        <f>IF(Income_CF!AV60="","",Income_CF!AV60*(Cohort_WP!AV58/Cohort_CF!AV58))</f>
        <v>3467798.9863533396</v>
      </c>
      <c r="AW59" s="1">
        <f>IF(Income_CF!AW60="","",Income_CF!AW60*(Cohort_WP!AW58/Cohort_CF!AW58))</f>
        <v>3523232.5175991543</v>
      </c>
      <c r="AX59" s="1">
        <f>IF(Income_CF!AX60="","",Income_CF!AX60*(Cohort_WP!AX58/Cohort_CF!AX58))</f>
        <v>3577405.078952712</v>
      </c>
      <c r="AY59" s="1">
        <f>IF(Income_CF!AY60="","",Income_CF!AY60*(Cohort_WP!AY58/Cohort_CF!AY58))</f>
        <v>3630231.7947840695</v>
      </c>
      <c r="AZ59" s="1" t="str">
        <f>IF(Income_CF!AZ60="","",Income_CF!AZ60*(Cohort_WP!AZ58/Cohort_CF!AZ58))</f>
        <v/>
      </c>
      <c r="BA59" s="1" t="str">
        <f>IF(Income_CF!BA60="","",Income_CF!BA60*(Cohort_WP!BA58/Cohort_CF!BA58))</f>
        <v/>
      </c>
      <c r="BB59" s="1" t="str">
        <f>IF(Income_CF!BB60="","",Income_CF!BB60*(Cohort_WP!BB58/Cohort_CF!BB58))</f>
        <v/>
      </c>
      <c r="BC59" s="1" t="str">
        <f>IF(Income_CF!BC60="","",Income_CF!BC60*(Cohort_WP!BC58/Cohort_CF!BC58))</f>
        <v/>
      </c>
      <c r="BD59" s="1" t="str">
        <f>IF(Income_CF!BD60="","",Income_CF!BD60*(Cohort_WP!BD58/Cohort_CF!BD58))</f>
        <v/>
      </c>
      <c r="BE59" s="1" t="str">
        <f>IF(Income_CF!BE60="","",Income_CF!BE60*(Cohort_WP!BE58/Cohort_CF!BE58))</f>
        <v/>
      </c>
      <c r="BF59" s="1" t="str">
        <f>IF(Income_CF!BF60="","",Income_CF!BF60*(Cohort_WP!BF58/Cohort_CF!BF58))</f>
        <v/>
      </c>
      <c r="BG59" s="1" t="str">
        <f>IF(Income_CF!BG60="","",Income_CF!BG60*(Cohort_WP!BG58/Cohort_CF!BG58))</f>
        <v/>
      </c>
      <c r="BH59" s="1" t="str">
        <f>IF(Income_CF!BH60="","",Income_CF!BH60*(Cohort_WP!BH58/Cohort_CF!BH58))</f>
        <v/>
      </c>
      <c r="BI59" s="1" t="str">
        <f>IF(Income_CF!BI60="","",Income_CF!BI60*(Cohort_WP!BI58/Cohort_CF!BI58))</f>
        <v/>
      </c>
      <c r="BJ59" s="1" t="str">
        <f>IF(Income_CF!BJ60="","",Income_CF!BJ60*(Cohort_WP!BJ58/Cohort_CF!BJ58))</f>
        <v/>
      </c>
      <c r="BK59" s="1" t="str">
        <f>IF(Income_CF!BK60="","",Income_CF!BK60*(Cohort_WP!BK58/Cohort_CF!BK58))</f>
        <v/>
      </c>
      <c r="BL59" s="1" t="str">
        <f>IF(Income_CF!BL60="","",Income_CF!BL60*(Cohort_WP!BL58/Cohort_CF!BL58))</f>
        <v/>
      </c>
    </row>
    <row r="60" spans="1:72" x14ac:dyDescent="0.55000000000000004">
      <c r="A60" s="639"/>
      <c r="B60" t="s">
        <v>474</v>
      </c>
      <c r="F60" s="1" t="str">
        <f>IF(Income_CF!F61="","",Income_CF!F61*(Cohort_WP!F59/Cohort_CF!F59))</f>
        <v/>
      </c>
      <c r="G60" s="1" t="str">
        <f>IF(Income_CF!G61="","",Income_CF!G61*(Cohort_WP!G59/Cohort_CF!G59))</f>
        <v/>
      </c>
      <c r="H60" s="1" t="str">
        <f>IF(Income_CF!H61="","",Income_CF!H61*(Cohort_WP!H59/Cohort_CF!H59))</f>
        <v/>
      </c>
      <c r="I60" s="1" t="str">
        <f>IF(Income_CF!I61="","",Income_CF!I61*(Cohort_WP!I59/Cohort_CF!I59))</f>
        <v/>
      </c>
      <c r="J60" s="1" t="str">
        <f>IF(Income_CF!J61="","",Income_CF!J61*(Cohort_WP!J59/Cohort_CF!J59))</f>
        <v/>
      </c>
      <c r="K60" s="1" t="str">
        <f>IF(Income_CF!K61="","",Income_CF!K61*(Cohort_WP!K59/Cohort_CF!K59))</f>
        <v/>
      </c>
      <c r="L60" s="1" t="str">
        <f>IF(Income_CF!L61="","",Income_CF!L61*(Cohort_WP!L59/Cohort_CF!L59))</f>
        <v/>
      </c>
      <c r="M60" s="1">
        <f>IF(Income_CF!M61="","",Income_CF!M61*(Cohort_WP!M59/Cohort_CF!M59))</f>
        <v>1341867.1188167746</v>
      </c>
      <c r="N60" s="1">
        <f>IF(Income_CF!N61="","",Income_CF!N61*(Cohort_WP!N59/Cohort_CF!N59))</f>
        <v>1393921.2499718666</v>
      </c>
      <c r="O60" s="1">
        <f>IF(Income_CF!O61="","",Income_CF!O61*(Cohort_WP!O59/Cohort_CF!O59))</f>
        <v>1447126.1451266119</v>
      </c>
      <c r="P60" s="1">
        <f>IF(Income_CF!P61="","",Income_CF!P61*(Cohort_WP!P59/Cohort_CF!P59))</f>
        <v>1501460.6832195623</v>
      </c>
      <c r="Q60" s="1">
        <f>IF(Income_CF!Q61="","",Income_CF!Q61*(Cohort_WP!Q59/Cohort_CF!Q59))</f>
        <v>1566426.993289337</v>
      </c>
      <c r="R60" s="1">
        <f>IF(Income_CF!R61="","",Income_CF!R61*(Cohort_WP!R59/Cohort_CF!R59))</f>
        <v>1622318.0597798922</v>
      </c>
      <c r="S60" s="1">
        <f>IF(Income_CF!S61="","",Income_CF!S61*(Cohort_WP!S59/Cohort_CF!S59))</f>
        <v>1679195.5338323363</v>
      </c>
      <c r="T60" s="1">
        <f>IF(Income_CF!T61="","",Income_CF!T61*(Cohort_WP!T59/Cohort_CF!T59))</f>
        <v>1737024.5696977377</v>
      </c>
      <c r="U60" s="1">
        <f>IF(Income_CF!U61="","",Income_CF!U61*(Cohort_WP!U59/Cohort_CF!U59))</f>
        <v>1795767.369173123</v>
      </c>
      <c r="V60" s="1">
        <f>IF(Income_CF!V61="","",Income_CF!V61*(Cohort_WP!V59/Cohort_CF!V59))</f>
        <v>1855383.1721710558</v>
      </c>
      <c r="W60" s="1">
        <f>IF(Income_CF!W61="","",Income_CF!W61*(Cohort_WP!W59/Cohort_CF!W59))</f>
        <v>1915828.2559989034</v>
      </c>
      <c r="X60" s="1">
        <f>IF(Income_CF!X61="","",Income_CF!X61*(Cohort_WP!X59/Cohort_CF!X59))</f>
        <v>1977055.9436448503</v>
      </c>
      <c r="Y60" s="1">
        <f>IF(Income_CF!Y61="","",Income_CF!Y61*(Cohort_WP!Y59/Cohort_CF!Y59))</f>
        <v>2039016.6213392669</v>
      </c>
      <c r="Z60" s="1">
        <f>IF(Income_CF!Z61="","",Income_CF!Z61*(Cohort_WP!Z59/Cohort_CF!Z59))</f>
        <v>2101657.7656293605</v>
      </c>
      <c r="AA60" s="1">
        <f>IF(Income_CF!AA61="","",Income_CF!AA61*(Cohort_WP!AA59/Cohort_CF!AA59))</f>
        <v>2164923.9801719948</v>
      </c>
      <c r="AB60" s="1">
        <f>IF(Income_CF!AB61="","",Income_CF!AB61*(Cohort_WP!AB59/Cohort_CF!AB59))</f>
        <v>2228757.0424148818</v>
      </c>
      <c r="AC60" s="1">
        <f>IF(Income_CF!AC61="","",Income_CF!AC61*(Cohort_WP!AC59/Cohort_CF!AC59))</f>
        <v>2293095.9602991156</v>
      </c>
      <c r="AD60" s="1">
        <f>IF(Income_CF!AD61="","",Income_CF!AD61*(Cohort_WP!AD59/Cohort_CF!AD59))</f>
        <v>2357877.0390778072</v>
      </c>
      <c r="AE60" s="1">
        <f>IF(Income_CF!AE61="","",Income_CF!AE61*(Cohort_WP!AE59/Cohort_CF!AE59))</f>
        <v>2423033.9583048848</v>
      </c>
      <c r="AF60" s="1">
        <f>IF(Income_CF!AF61="","",Income_CF!AF61*(Cohort_WP!AF59/Cohort_CF!AF59))</f>
        <v>2488497.8590067513</v>
      </c>
      <c r="AG60" s="1">
        <f>IF(Income_CF!AG61="","",Income_CF!AG61*(Cohort_WP!AG59/Cohort_CF!AG59))</f>
        <v>2554197.4410062484</v>
      </c>
      <c r="AH60" s="1">
        <f>IF(Income_CF!AH61="","",Income_CF!AH61*(Cohort_WP!AH59/Cohort_CF!AH59))</f>
        <v>2620059.0703245653</v>
      </c>
      <c r="AI60" s="1">
        <f>IF(Income_CF!AI61="","",Income_CF!AI61*(Cohort_WP!AI59/Cohort_CF!AI59))</f>
        <v>2686006.8965415112</v>
      </c>
      <c r="AJ60" s="1">
        <f>IF(Income_CF!AJ61="","",Income_CF!AJ61*(Cohort_WP!AJ59/Cohort_CF!AJ59))</f>
        <v>2751962.9799493952</v>
      </c>
      <c r="AK60" s="1">
        <f>IF(Income_CF!AK61="","",Income_CF!AK61*(Cohort_WP!AK59/Cohort_CF!AK59))</f>
        <v>2817847.4282895974</v>
      </c>
      <c r="AL60" s="1">
        <f>IF(Income_CF!AL61="","",Income_CF!AL61*(Cohort_WP!AL59/Cohort_CF!AL59))</f>
        <v>2883578.5428147237</v>
      </c>
      <c r="AM60" s="1">
        <f>IF(Income_CF!AM61="","",Income_CF!AM61*(Cohort_WP!AM59/Cohort_CF!AM59))</f>
        <v>2949072.9733736133</v>
      </c>
      <c r="AN60" s="1">
        <f>IF(Income_CF!AN61="","",Income_CF!AN61*(Cohort_WP!AN59/Cohort_CF!AN59))</f>
        <v>3014245.8821702949</v>
      </c>
      <c r="AO60" s="1">
        <f>IF(Income_CF!AO61="","",Income_CF!AO61*(Cohort_WP!AO59/Cohort_CF!AO59))</f>
        <v>3079011.1158034047</v>
      </c>
      <c r="AP60" s="1">
        <f>IF(Income_CF!AP61="","",Income_CF!AP61*(Cohort_WP!AP59/Cohort_CF!AP59))</f>
        <v>3143281.3851479064</v>
      </c>
      <c r="AQ60" s="1">
        <f>IF(Income_CF!AQ61="","",Income_CF!AQ61*(Cohort_WP!AQ59/Cohort_CF!AQ59))</f>
        <v>3206968.4525983636</v>
      </c>
      <c r="AR60" s="1">
        <f>IF(Income_CF!AR61="","",Income_CF!AR61*(Cohort_WP!AR59/Cohort_CF!AR59))</f>
        <v>3269983.3261507717</v>
      </c>
      <c r="AS60" s="1">
        <f>IF(Income_CF!AS61="","",Income_CF!AS61*(Cohort_WP!AS59/Cohort_CF!AS59))</f>
        <v>3332236.4597603749</v>
      </c>
      <c r="AT60" s="1">
        <f>IF(Income_CF!AT61="","",Income_CF!AT61*(Cohort_WP!AT59/Cohort_CF!AT59))</f>
        <v>3393637.959374337</v>
      </c>
      <c r="AU60" s="1">
        <f>IF(Income_CF!AU61="","",Income_CF!AU61*(Cohort_WP!AU59/Cohort_CF!AU59))</f>
        <v>3454097.7940023211</v>
      </c>
      <c r="AV60" s="1">
        <f>IF(Income_CF!AV61="","",Income_CF!AV61*(Cohort_WP!AV59/Cohort_CF!AV59))</f>
        <v>3513526.0111543303</v>
      </c>
      <c r="AW60" s="1">
        <f>IF(Income_CF!AW61="","",Income_CF!AW61*(Cohort_WP!AW59/Cohort_CF!AW59))</f>
        <v>3571832.9559439397</v>
      </c>
      <c r="AX60" s="1">
        <f>IF(Income_CF!AX61="","",Income_CF!AX61*(Cohort_WP!AX59/Cohort_CF!AX59))</f>
        <v>3628929.4931271281</v>
      </c>
      <c r="AY60" s="1">
        <f>IF(Income_CF!AY61="","",Income_CF!AY61*(Cohort_WP!AY59/Cohort_CF!AY59))</f>
        <v>3684727.2313212934</v>
      </c>
      <c r="AZ60" s="1">
        <f>IF(Income_CF!AZ61="","",Income_CF!AZ61*(Cohort_WP!AZ59/Cohort_CF!AZ59))</f>
        <v>3739138.7486275919</v>
      </c>
      <c r="BA60" s="1" t="str">
        <f>IF(Income_CF!BA61="","",Income_CF!BA61*(Cohort_WP!BA59/Cohort_CF!BA59))</f>
        <v/>
      </c>
      <c r="BB60" s="1" t="str">
        <f>IF(Income_CF!BB61="","",Income_CF!BB61*(Cohort_WP!BB59/Cohort_CF!BB59))</f>
        <v/>
      </c>
      <c r="BC60" s="1" t="str">
        <f>IF(Income_CF!BC61="","",Income_CF!BC61*(Cohort_WP!BC59/Cohort_CF!BC59))</f>
        <v/>
      </c>
      <c r="BD60" s="1" t="str">
        <f>IF(Income_CF!BD61="","",Income_CF!BD61*(Cohort_WP!BD59/Cohort_CF!BD59))</f>
        <v/>
      </c>
      <c r="BE60" s="1" t="str">
        <f>IF(Income_CF!BE61="","",Income_CF!BE61*(Cohort_WP!BE59/Cohort_CF!BE59))</f>
        <v/>
      </c>
      <c r="BF60" s="1" t="str">
        <f>IF(Income_CF!BF61="","",Income_CF!BF61*(Cohort_WP!BF59/Cohort_CF!BF59))</f>
        <v/>
      </c>
      <c r="BG60" s="1" t="str">
        <f>IF(Income_CF!BG61="","",Income_CF!BG61*(Cohort_WP!BG59/Cohort_CF!BG59))</f>
        <v/>
      </c>
      <c r="BH60" s="1" t="str">
        <f>IF(Income_CF!BH61="","",Income_CF!BH61*(Cohort_WP!BH59/Cohort_CF!BH59))</f>
        <v/>
      </c>
      <c r="BI60" s="1" t="str">
        <f>IF(Income_CF!BI61="","",Income_CF!BI61*(Cohort_WP!BI59/Cohort_CF!BI59))</f>
        <v/>
      </c>
      <c r="BJ60" s="1" t="str">
        <f>IF(Income_CF!BJ61="","",Income_CF!BJ61*(Cohort_WP!BJ59/Cohort_CF!BJ59))</f>
        <v/>
      </c>
      <c r="BK60" s="1" t="str">
        <f>IF(Income_CF!BK61="","",Income_CF!BK61*(Cohort_WP!BK59/Cohort_CF!BK59))</f>
        <v/>
      </c>
      <c r="BL60" s="1" t="str">
        <f>IF(Income_CF!BL61="","",Income_CF!BL61*(Cohort_WP!BL59/Cohort_CF!BL59))</f>
        <v/>
      </c>
    </row>
    <row r="61" spans="1:72" x14ac:dyDescent="0.55000000000000004">
      <c r="A61" s="639"/>
      <c r="B61" t="s">
        <v>475</v>
      </c>
      <c r="F61" s="1" t="str">
        <f>IF(Income_CF!F62="","",Income_CF!F62*(Cohort_WP!F60/Cohort_CF!F60))</f>
        <v/>
      </c>
      <c r="G61" s="1" t="str">
        <f>IF(Income_CF!G62="","",Income_CF!G62*(Cohort_WP!G60/Cohort_CF!G60))</f>
        <v/>
      </c>
      <c r="H61" s="1" t="str">
        <f>IF(Income_CF!H62="","",Income_CF!H62*(Cohort_WP!H60/Cohort_CF!H60))</f>
        <v/>
      </c>
      <c r="I61" s="1" t="str">
        <f>IF(Income_CF!I62="","",Income_CF!I62*(Cohort_WP!I60/Cohort_CF!I60))</f>
        <v/>
      </c>
      <c r="J61" s="1" t="str">
        <f>IF(Income_CF!J62="","",Income_CF!J62*(Cohort_WP!J60/Cohort_CF!J60))</f>
        <v/>
      </c>
      <c r="K61" s="1" t="str">
        <f>IF(Income_CF!K62="","",Income_CF!K62*(Cohort_WP!K60/Cohort_CF!K60))</f>
        <v/>
      </c>
      <c r="L61" s="1" t="str">
        <f>IF(Income_CF!L62="","",Income_CF!L62*(Cohort_WP!L60/Cohort_CF!L60))</f>
        <v/>
      </c>
      <c r="M61" s="1" t="str">
        <f>IF(Income_CF!M62="","",Income_CF!M62*(Cohort_WP!M60/Cohort_CF!M60))</f>
        <v/>
      </c>
      <c r="N61" s="1">
        <f>IF(Income_CF!N62="","",Income_CF!N62*(Cohort_WP!N60/Cohort_CF!N60))</f>
        <v>1382123.1323812774</v>
      </c>
      <c r="O61" s="1">
        <f>IF(Income_CF!O62="","",Income_CF!O62*(Cohort_WP!O60/Cohort_CF!O60))</f>
        <v>1435738.8874710226</v>
      </c>
      <c r="P61" s="1">
        <f>IF(Income_CF!P62="","",Income_CF!P62*(Cohort_WP!P60/Cohort_CF!P60))</f>
        <v>1490539.9294804102</v>
      </c>
      <c r="Q61" s="1">
        <f>IF(Income_CF!Q62="","",Income_CF!Q62*(Cohort_WP!Q60/Cohort_CF!Q60))</f>
        <v>1546504.5037161491</v>
      </c>
      <c r="R61" s="1">
        <f>IF(Income_CF!R62="","",Income_CF!R62*(Cohort_WP!R60/Cohort_CF!R60))</f>
        <v>1613419.8030880168</v>
      </c>
      <c r="S61" s="1">
        <f>IF(Income_CF!S62="","",Income_CF!S62*(Cohort_WP!S60/Cohort_CF!S60))</f>
        <v>1670987.6015732889</v>
      </c>
      <c r="T61" s="1">
        <f>IF(Income_CF!T62="","",Income_CF!T62*(Cohort_WP!T60/Cohort_CF!T60))</f>
        <v>1729571.3998473065</v>
      </c>
      <c r="U61" s="1">
        <f>IF(Income_CF!U62="","",Income_CF!U62*(Cohort_WP!U60/Cohort_CF!U60))</f>
        <v>1789135.3067886697</v>
      </c>
      <c r="V61" s="1">
        <f>IF(Income_CF!V62="","",Income_CF!V62*(Cohort_WP!V60/Cohort_CF!V60))</f>
        <v>1849640.3902483163</v>
      </c>
      <c r="W61" s="1">
        <f>IF(Income_CF!W62="","",Income_CF!W62*(Cohort_WP!W60/Cohort_CF!W60))</f>
        <v>1911044.6673361873</v>
      </c>
      <c r="X61" s="1">
        <f>IF(Income_CF!X62="","",Income_CF!X62*(Cohort_WP!X60/Cohort_CF!X60))</f>
        <v>1973303.1036788707</v>
      </c>
      <c r="Y61" s="1">
        <f>IF(Income_CF!Y62="","",Income_CF!Y62*(Cohort_WP!Y60/Cohort_CF!Y60))</f>
        <v>2036367.6219541957</v>
      </c>
      <c r="Z61" s="1">
        <f>IF(Income_CF!Z62="","",Income_CF!Z62*(Cohort_WP!Z60/Cohort_CF!Z60))</f>
        <v>2100187.1199794444</v>
      </c>
      <c r="AA61" s="1">
        <f>IF(Income_CF!AA62="","",Income_CF!AA62*(Cohort_WP!AA60/Cohort_CF!AA60))</f>
        <v>2164707.4985982412</v>
      </c>
      <c r="AB61" s="1">
        <f>IF(Income_CF!AB62="","",Income_CF!AB62*(Cohort_WP!AB60/Cohort_CF!AB60))</f>
        <v>2229871.6995771551</v>
      </c>
      <c r="AC61" s="1">
        <f>IF(Income_CF!AC62="","",Income_CF!AC62*(Cohort_WP!AC60/Cohort_CF!AC60))</f>
        <v>2295619.7536873282</v>
      </c>
      <c r="AD61" s="1">
        <f>IF(Income_CF!AD62="","",Income_CF!AD62*(Cohort_WP!AD60/Cohort_CF!AD60))</f>
        <v>2361888.8391080885</v>
      </c>
      <c r="AE61" s="1">
        <f>IF(Income_CF!AE62="","",Income_CF!AE62*(Cohort_WP!AE60/Cohort_CF!AE60))</f>
        <v>2428613.3502501408</v>
      </c>
      <c r="AF61" s="1">
        <f>IF(Income_CF!AF62="","",Income_CF!AF62*(Cohort_WP!AF60/Cohort_CF!AF60))</f>
        <v>2495724.9770540316</v>
      </c>
      <c r="AG61" s="1">
        <f>IF(Income_CF!AG62="","",Income_CF!AG62*(Cohort_WP!AG60/Cohort_CF!AG60))</f>
        <v>2563152.7947769538</v>
      </c>
      <c r="AH61" s="1">
        <f>IF(Income_CF!AH62="","",Income_CF!AH62*(Cohort_WP!AH60/Cohort_CF!AH60))</f>
        <v>2630823.3642364359</v>
      </c>
      <c r="AI61" s="1">
        <f>IF(Income_CF!AI62="","",Income_CF!AI62*(Cohort_WP!AI60/Cohort_CF!AI60))</f>
        <v>2698660.842434302</v>
      </c>
      <c r="AJ61" s="1">
        <f>IF(Income_CF!AJ62="","",Income_CF!AJ62*(Cohort_WP!AJ60/Cohort_CF!AJ60))</f>
        <v>2766587.1034377567</v>
      </c>
      <c r="AK61" s="1">
        <f>IF(Income_CF!AK62="","",Income_CF!AK62*(Cohort_WP!AK60/Cohort_CF!AK60))</f>
        <v>2834521.8693478773</v>
      </c>
      <c r="AL61" s="1">
        <f>IF(Income_CF!AL62="","",Income_CF!AL62*(Cohort_WP!AL60/Cohort_CF!AL60))</f>
        <v>2902382.8511382844</v>
      </c>
      <c r="AM61" s="1">
        <f>IF(Income_CF!AM62="","",Income_CF!AM62*(Cohort_WP!AM60/Cohort_CF!AM60))</f>
        <v>2970085.8990991656</v>
      </c>
      <c r="AN61" s="1">
        <f>IF(Income_CF!AN62="","",Income_CF!AN62*(Cohort_WP!AN60/Cohort_CF!AN60))</f>
        <v>3037545.1625748216</v>
      </c>
      <c r="AO61" s="1">
        <f>IF(Income_CF!AO62="","",Income_CF!AO62*(Cohort_WP!AO60/Cohort_CF!AO60))</f>
        <v>3104673.2586354045</v>
      </c>
      <c r="AP61" s="1">
        <f>IF(Income_CF!AP62="","",Income_CF!AP62*(Cohort_WP!AP60/Cohort_CF!AP60))</f>
        <v>3171381.4492775067</v>
      </c>
      <c r="AQ61" s="1">
        <f>IF(Income_CF!AQ62="","",Income_CF!AQ62*(Cohort_WP!AQ60/Cohort_CF!AQ60))</f>
        <v>3237579.8267023433</v>
      </c>
      <c r="AR61" s="1">
        <f>IF(Income_CF!AR62="","",Income_CF!AR62*(Cohort_WP!AR60/Cohort_CF!AR60))</f>
        <v>3303177.5061763152</v>
      </c>
      <c r="AS61" s="1">
        <f>IF(Income_CF!AS62="","",Income_CF!AS62*(Cohort_WP!AS60/Cohort_CF!AS60))</f>
        <v>3368082.8259352953</v>
      </c>
      <c r="AT61" s="1">
        <f>IF(Income_CF!AT62="","",Income_CF!AT62*(Cohort_WP!AT60/Cohort_CF!AT60))</f>
        <v>3432203.5535531854</v>
      </c>
      <c r="AU61" s="1">
        <f>IF(Income_CF!AU62="","",Income_CF!AU62*(Cohort_WP!AU60/Cohort_CF!AU60))</f>
        <v>3495447.0981555679</v>
      </c>
      <c r="AV61" s="1">
        <f>IF(Income_CF!AV62="","",Income_CF!AV62*(Cohort_WP!AV60/Cohort_CF!AV60))</f>
        <v>3557720.7278223904</v>
      </c>
      <c r="AW61" s="1">
        <f>IF(Income_CF!AW62="","",Income_CF!AW62*(Cohort_WP!AW60/Cohort_CF!AW60))</f>
        <v>3618931.7914889599</v>
      </c>
      <c r="AX61" s="1">
        <f>IF(Income_CF!AX62="","",Income_CF!AX62*(Cohort_WP!AX60/Cohort_CF!AX60))</f>
        <v>3678987.9446222577</v>
      </c>
      <c r="AY61" s="1">
        <f>IF(Income_CF!AY62="","",Income_CF!AY62*(Cohort_WP!AY60/Cohort_CF!AY60))</f>
        <v>3737797.3779209419</v>
      </c>
      <c r="AZ61" s="1">
        <f>IF(Income_CF!AZ62="","",Income_CF!AZ62*(Cohort_WP!AZ60/Cohort_CF!AZ60))</f>
        <v>3795269.0482609323</v>
      </c>
      <c r="BA61" s="1">
        <f>IF(Income_CF!BA62="","",Income_CF!BA62*(Cohort_WP!BA60/Cohort_CF!BA60))</f>
        <v>3851312.9110864201</v>
      </c>
      <c r="BB61" s="1" t="str">
        <f>IF(Income_CF!BB62="","",Income_CF!BB62*(Cohort_WP!BB60/Cohort_CF!BB60))</f>
        <v/>
      </c>
      <c r="BC61" s="1" t="str">
        <f>IF(Income_CF!BC62="","",Income_CF!BC62*(Cohort_WP!BC60/Cohort_CF!BC60))</f>
        <v/>
      </c>
      <c r="BD61" s="1" t="str">
        <f>IF(Income_CF!BD62="","",Income_CF!BD62*(Cohort_WP!BD60/Cohort_CF!BD60))</f>
        <v/>
      </c>
      <c r="BE61" s="1" t="str">
        <f>IF(Income_CF!BE62="","",Income_CF!BE62*(Cohort_WP!BE60/Cohort_CF!BE60))</f>
        <v/>
      </c>
      <c r="BF61" s="1" t="str">
        <f>IF(Income_CF!BF62="","",Income_CF!BF62*(Cohort_WP!BF60/Cohort_CF!BF60))</f>
        <v/>
      </c>
      <c r="BG61" s="1" t="str">
        <f>IF(Income_CF!BG62="","",Income_CF!BG62*(Cohort_WP!BG60/Cohort_CF!BG60))</f>
        <v/>
      </c>
      <c r="BH61" s="1" t="str">
        <f>IF(Income_CF!BH62="","",Income_CF!BH62*(Cohort_WP!BH60/Cohort_CF!BH60))</f>
        <v/>
      </c>
      <c r="BI61" s="1" t="str">
        <f>IF(Income_CF!BI62="","",Income_CF!BI62*(Cohort_WP!BI60/Cohort_CF!BI60))</f>
        <v/>
      </c>
      <c r="BJ61" s="1" t="str">
        <f>IF(Income_CF!BJ62="","",Income_CF!BJ62*(Cohort_WP!BJ60/Cohort_CF!BJ60))</f>
        <v/>
      </c>
      <c r="BK61" s="1" t="str">
        <f>IF(Income_CF!BK62="","",Income_CF!BK62*(Cohort_WP!BK60/Cohort_CF!BK60))</f>
        <v/>
      </c>
      <c r="BL61" s="1" t="str">
        <f>IF(Income_CF!BL62="","",Income_CF!BL62*(Cohort_WP!BL60/Cohort_CF!BL60))</f>
        <v/>
      </c>
    </row>
    <row r="62" spans="1:72" x14ac:dyDescent="0.55000000000000004">
      <c r="A62" s="639"/>
      <c r="B62" t="s">
        <v>476</v>
      </c>
      <c r="F62" s="1" t="str">
        <f>IF(Income_CF!F63="","",Income_CF!F63*(Cohort_WP!F61/Cohort_CF!F61))</f>
        <v/>
      </c>
      <c r="G62" s="1" t="str">
        <f>IF(Income_CF!G63="","",Income_CF!G63*(Cohort_WP!G61/Cohort_CF!G61))</f>
        <v/>
      </c>
      <c r="H62" s="1" t="str">
        <f>IF(Income_CF!H63="","",Income_CF!H63*(Cohort_WP!H61/Cohort_CF!H61))</f>
        <v/>
      </c>
      <c r="I62" s="1" t="str">
        <f>IF(Income_CF!I63="","",Income_CF!I63*(Cohort_WP!I61/Cohort_CF!I61))</f>
        <v/>
      </c>
      <c r="J62" s="1" t="str">
        <f>IF(Income_CF!J63="","",Income_CF!J63*(Cohort_WP!J61/Cohort_CF!J61))</f>
        <v/>
      </c>
      <c r="K62" s="1" t="str">
        <f>IF(Income_CF!K63="","",Income_CF!K63*(Cohort_WP!K61/Cohort_CF!K61))</f>
        <v/>
      </c>
      <c r="L62" s="1" t="str">
        <f>IF(Income_CF!L63="","",Income_CF!L63*(Cohort_WP!L61/Cohort_CF!L61))</f>
        <v/>
      </c>
      <c r="M62" s="1" t="str">
        <f>IF(Income_CF!M63="","",Income_CF!M63*(Cohort_WP!M61/Cohort_CF!M61))</f>
        <v/>
      </c>
      <c r="N62" s="1" t="str">
        <f>IF(Income_CF!N63="","",Income_CF!N63*(Cohort_WP!N61/Cohort_CF!N61))</f>
        <v/>
      </c>
      <c r="O62" s="1">
        <f>IF(Income_CF!O63="","",Income_CF!O63*(Cohort_WP!O61/Cohort_CF!O61))</f>
        <v>1423586.826352716</v>
      </c>
      <c r="P62" s="1">
        <f>IF(Income_CF!P63="","",Income_CF!P63*(Cohort_WP!P61/Cohort_CF!P61))</f>
        <v>1478811.054095153</v>
      </c>
      <c r="Q62" s="1">
        <f>IF(Income_CF!Q63="","",Income_CF!Q63*(Cohort_WP!Q61/Cohort_CF!Q61))</f>
        <v>1535256.1273648227</v>
      </c>
      <c r="R62" s="1">
        <f>IF(Income_CF!R63="","",Income_CF!R63*(Cohort_WP!R61/Cohort_CF!R61))</f>
        <v>1592899.6388276333</v>
      </c>
      <c r="S62" s="1">
        <f>IF(Income_CF!S63="","",Income_CF!S63*(Cohort_WP!S61/Cohort_CF!S61))</f>
        <v>1661822.3971806569</v>
      </c>
      <c r="T62" s="1">
        <f>IF(Income_CF!T63="","",Income_CF!T63*(Cohort_WP!T61/Cohort_CF!T61))</f>
        <v>1721117.2296204877</v>
      </c>
      <c r="U62" s="1">
        <f>IF(Income_CF!U63="","",Income_CF!U63*(Cohort_WP!U61/Cohort_CF!U61))</f>
        <v>1781458.5418427261</v>
      </c>
      <c r="V62" s="1">
        <f>IF(Income_CF!V63="","",Income_CF!V63*(Cohort_WP!V61/Cohort_CF!V61))</f>
        <v>1842809.3659923293</v>
      </c>
      <c r="W62" s="1">
        <f>IF(Income_CF!W63="","",Income_CF!W63*(Cohort_WP!W61/Cohort_CF!W61))</f>
        <v>1905129.6019557659</v>
      </c>
      <c r="X62" s="1">
        <f>IF(Income_CF!X63="","",Income_CF!X63*(Cohort_WP!X61/Cohort_CF!X61))</f>
        <v>1968376.007356273</v>
      </c>
      <c r="Y62" s="1">
        <f>IF(Income_CF!Y63="","",Income_CF!Y63*(Cohort_WP!Y61/Cohort_CF!Y61))</f>
        <v>2032502.1967892367</v>
      </c>
      <c r="Z62" s="1">
        <f>IF(Income_CF!Z63="","",Income_CF!Z63*(Cohort_WP!Z61/Cohort_CF!Z61))</f>
        <v>2097458.6506128218</v>
      </c>
      <c r="AA62" s="1">
        <f>IF(Income_CF!AA63="","",Income_CF!AA63*(Cohort_WP!AA61/Cohort_CF!AA61))</f>
        <v>2163192.7335788277</v>
      </c>
      <c r="AB62" s="1">
        <f>IF(Income_CF!AB63="","",Income_CF!AB63*(Cohort_WP!AB61/Cohort_CF!AB61))</f>
        <v>2229648.7235561884</v>
      </c>
      <c r="AC62" s="1">
        <f>IF(Income_CF!AC63="","",Income_CF!AC63*(Cohort_WP!AC61/Cohort_CF!AC61))</f>
        <v>2296767.8505644696</v>
      </c>
      <c r="AD62" s="1">
        <f>IF(Income_CF!AD63="","",Income_CF!AD63*(Cohort_WP!AD61/Cohort_CF!AD61))</f>
        <v>2364488.3462979477</v>
      </c>
      <c r="AE62" s="1">
        <f>IF(Income_CF!AE63="","",Income_CF!AE63*(Cohort_WP!AE61/Cohort_CF!AE61))</f>
        <v>2432745.5042813313</v>
      </c>
      <c r="AF62" s="1">
        <f>IF(Income_CF!AF63="","",Income_CF!AF63*(Cohort_WP!AF61/Cohort_CF!AF61))</f>
        <v>2501471.7507576458</v>
      </c>
      <c r="AG62" s="1">
        <f>IF(Income_CF!AG63="","",Income_CF!AG63*(Cohort_WP!AG61/Cohort_CF!AG61))</f>
        <v>2570596.7263656519</v>
      </c>
      <c r="AH62" s="1">
        <f>IF(Income_CF!AH63="","",Income_CF!AH63*(Cohort_WP!AH61/Cohort_CF!AH61))</f>
        <v>2640047.3786202623</v>
      </c>
      <c r="AI62" s="1">
        <f>IF(Income_CF!AI63="","",Income_CF!AI63*(Cohort_WP!AI61/Cohort_CF!AI61))</f>
        <v>2709748.0651635285</v>
      </c>
      <c r="AJ62" s="1">
        <f>IF(Income_CF!AJ63="","",Income_CF!AJ63*(Cohort_WP!AJ61/Cohort_CF!AJ61))</f>
        <v>2779620.667707331</v>
      </c>
      <c r="AK62" s="1">
        <f>IF(Income_CF!AK63="","",Income_CF!AK63*(Cohort_WP!AK61/Cohort_CF!AK61))</f>
        <v>2849584.7165408898</v>
      </c>
      <c r="AL62" s="1">
        <f>IF(Income_CF!AL63="","",Income_CF!AL63*(Cohort_WP!AL61/Cohort_CF!AL61))</f>
        <v>2919557.5254283133</v>
      </c>
      <c r="AM62" s="1">
        <f>IF(Income_CF!AM63="","",Income_CF!AM63*(Cohort_WP!AM61/Cohort_CF!AM61))</f>
        <v>2989454.3366724332</v>
      </c>
      <c r="AN62" s="1">
        <f>IF(Income_CF!AN63="","",Income_CF!AN63*(Cohort_WP!AN61/Cohort_CF!AN61))</f>
        <v>3059188.47607214</v>
      </c>
      <c r="AO62" s="1">
        <f>IF(Income_CF!AO63="","",Income_CF!AO63*(Cohort_WP!AO61/Cohort_CF!AO61))</f>
        <v>3128671.5174520668</v>
      </c>
      <c r="AP62" s="1">
        <f>IF(Income_CF!AP63="","",Income_CF!AP63*(Cohort_WP!AP61/Cohort_CF!AP61))</f>
        <v>3197813.4563944661</v>
      </c>
      <c r="AQ62" s="1">
        <f>IF(Income_CF!AQ63="","",Income_CF!AQ63*(Cohort_WP!AQ61/Cohort_CF!AQ61))</f>
        <v>3266522.8927558311</v>
      </c>
      <c r="AR62" s="1">
        <f>IF(Income_CF!AR63="","",Income_CF!AR63*(Cohort_WP!AR61/Cohort_CF!AR61))</f>
        <v>3334707.2215034137</v>
      </c>
      <c r="AS62" s="1">
        <f>IF(Income_CF!AS63="","",Income_CF!AS63*(Cohort_WP!AS61/Cohort_CF!AS61))</f>
        <v>3402272.8313616053</v>
      </c>
      <c r="AT62" s="1">
        <f>IF(Income_CF!AT63="","",Income_CF!AT63*(Cohort_WP!AT61/Cohort_CF!AT61))</f>
        <v>3469125.3107133531</v>
      </c>
      <c r="AU62" s="1">
        <f>IF(Income_CF!AU63="","",Income_CF!AU63*(Cohort_WP!AU61/Cohort_CF!AU61))</f>
        <v>3535169.660159782</v>
      </c>
      <c r="AV62" s="1">
        <f>IF(Income_CF!AV63="","",Income_CF!AV63*(Cohort_WP!AV61/Cohort_CF!AV61))</f>
        <v>3600310.5111002345</v>
      </c>
      <c r="AW62" s="1">
        <f>IF(Income_CF!AW63="","",Income_CF!AW63*(Cohort_WP!AW61/Cohort_CF!AW61))</f>
        <v>3664452.3496570624</v>
      </c>
      <c r="AX62" s="1">
        <f>IF(Income_CF!AX63="","",Income_CF!AX63*(Cohort_WP!AX61/Cohort_CF!AX61))</f>
        <v>3727499.7452336284</v>
      </c>
      <c r="AY62" s="1">
        <f>IF(Income_CF!AY63="","",Income_CF!AY63*(Cohort_WP!AY61/Cohort_CF!AY61))</f>
        <v>3789357.5829609251</v>
      </c>
      <c r="AZ62" s="1">
        <f>IF(Income_CF!AZ63="","",Income_CF!AZ63*(Cohort_WP!AZ61/Cohort_CF!AZ61))</f>
        <v>3849931.2992585707</v>
      </c>
      <c r="BA62" s="1">
        <f>IF(Income_CF!BA63="","",Income_CF!BA63*(Cohort_WP!BA61/Cohort_CF!BA61))</f>
        <v>3909127.1197087606</v>
      </c>
      <c r="BB62" s="1">
        <f>IF(Income_CF!BB63="","",Income_CF!BB63*(Cohort_WP!BB61/Cohort_CF!BB61))</f>
        <v>3966852.2984190122</v>
      </c>
      <c r="BC62" s="1" t="str">
        <f>IF(Income_CF!BC63="","",Income_CF!BC63*(Cohort_WP!BC61/Cohort_CF!BC61))</f>
        <v/>
      </c>
      <c r="BD62" s="1" t="str">
        <f>IF(Income_CF!BD63="","",Income_CF!BD63*(Cohort_WP!BD61/Cohort_CF!BD61))</f>
        <v/>
      </c>
      <c r="BE62" s="1" t="str">
        <f>IF(Income_CF!BE63="","",Income_CF!BE63*(Cohort_WP!BE61/Cohort_CF!BE61))</f>
        <v/>
      </c>
      <c r="BF62" s="1" t="str">
        <f>IF(Income_CF!BF63="","",Income_CF!BF63*(Cohort_WP!BF61/Cohort_CF!BF61))</f>
        <v/>
      </c>
      <c r="BG62" s="1" t="str">
        <f>IF(Income_CF!BG63="","",Income_CF!BG63*(Cohort_WP!BG61/Cohort_CF!BG61))</f>
        <v/>
      </c>
      <c r="BH62" s="1" t="str">
        <f>IF(Income_CF!BH63="","",Income_CF!BH63*(Cohort_WP!BH61/Cohort_CF!BH61))</f>
        <v/>
      </c>
      <c r="BI62" s="1" t="str">
        <f>IF(Income_CF!BI63="","",Income_CF!BI63*(Cohort_WP!BI61/Cohort_CF!BI61))</f>
        <v/>
      </c>
      <c r="BJ62" s="1" t="str">
        <f>IF(Income_CF!BJ63="","",Income_CF!BJ63*(Cohort_WP!BJ61/Cohort_CF!BJ61))</f>
        <v/>
      </c>
      <c r="BK62" s="1" t="str">
        <f>IF(Income_CF!BK63="","",Income_CF!BK63*(Cohort_WP!BK61/Cohort_CF!BK61))</f>
        <v/>
      </c>
      <c r="BL62" s="1" t="str">
        <f>IF(Income_CF!BL63="","",Income_CF!BL63*(Cohort_WP!BL61/Cohort_CF!BL61))</f>
        <v/>
      </c>
    </row>
    <row r="63" spans="1:72" x14ac:dyDescent="0.55000000000000004">
      <c r="A63" s="639"/>
      <c r="B63" t="s">
        <v>477</v>
      </c>
      <c r="F63" s="1" t="str">
        <f>IF(Income_CF!F64="","",Income_CF!F64*(Cohort_WP!F62/Cohort_CF!F62))</f>
        <v/>
      </c>
      <c r="G63" s="1" t="str">
        <f>IF(Income_CF!G64="","",Income_CF!G64*(Cohort_WP!G62/Cohort_CF!G62))</f>
        <v/>
      </c>
      <c r="H63" s="1" t="str">
        <f>IF(Income_CF!H64="","",Income_CF!H64*(Cohort_WP!H62/Cohort_CF!H62))</f>
        <v/>
      </c>
      <c r="I63" s="1" t="str">
        <f>IF(Income_CF!I64="","",Income_CF!I64*(Cohort_WP!I62/Cohort_CF!I62))</f>
        <v/>
      </c>
      <c r="J63" s="1" t="str">
        <f>IF(Income_CF!J64="","",Income_CF!J64*(Cohort_WP!J62/Cohort_CF!J62))</f>
        <v/>
      </c>
      <c r="K63" s="1" t="str">
        <f>IF(Income_CF!K64="","",Income_CF!K64*(Cohort_WP!K62/Cohort_CF!K62))</f>
        <v/>
      </c>
      <c r="L63" s="1" t="str">
        <f>IF(Income_CF!L64="","",Income_CF!L64*(Cohort_WP!L62/Cohort_CF!L62))</f>
        <v/>
      </c>
      <c r="M63" s="1" t="str">
        <f>IF(Income_CF!M64="","",Income_CF!M64*(Cohort_WP!M62/Cohort_CF!M62))</f>
        <v/>
      </c>
      <c r="N63" s="1" t="str">
        <f>IF(Income_CF!N64="","",Income_CF!N64*(Cohort_WP!N62/Cohort_CF!N62))</f>
        <v/>
      </c>
      <c r="O63" s="1" t="str">
        <f>IF(Income_CF!O64="","",Income_CF!O64*(Cohort_WP!O62/Cohort_CF!O62))</f>
        <v/>
      </c>
      <c r="P63" s="1">
        <f>IF(Income_CF!P64="","",Income_CF!P64*(Cohort_WP!P62/Cohort_CF!P62))</f>
        <v>1466294.4311432976</v>
      </c>
      <c r="Q63" s="1">
        <f>IF(Income_CF!Q64="","",Income_CF!Q64*(Cohort_WP!Q62/Cohort_CF!Q62))</f>
        <v>1523175.3857180078</v>
      </c>
      <c r="R63" s="1">
        <f>IF(Income_CF!R64="","",Income_CF!R64*(Cohort_WP!R62/Cohort_CF!R62))</f>
        <v>1581313.8111857669</v>
      </c>
      <c r="S63" s="1">
        <f>IF(Income_CF!S64="","",Income_CF!S64*(Cohort_WP!S62/Cohort_CF!S62))</f>
        <v>1640686.6279924624</v>
      </c>
      <c r="T63" s="1">
        <f>IF(Income_CF!T64="","",Income_CF!T64*(Cohort_WP!T62/Cohort_CF!T62))</f>
        <v>1711677.0690960768</v>
      </c>
      <c r="U63" s="1">
        <f>IF(Income_CF!U64="","",Income_CF!U64*(Cohort_WP!U62/Cohort_CF!U62))</f>
        <v>1772750.7465091026</v>
      </c>
      <c r="V63" s="1">
        <f>IF(Income_CF!V64="","",Income_CF!V64*(Cohort_WP!V62/Cohort_CF!V62))</f>
        <v>1834902.2980980074</v>
      </c>
      <c r="W63" s="1">
        <f>IF(Income_CF!W64="","",Income_CF!W64*(Cohort_WP!W62/Cohort_CF!W62))</f>
        <v>1898093.6469720996</v>
      </c>
      <c r="X63" s="1">
        <f>IF(Income_CF!X64="","",Income_CF!X64*(Cohort_WP!X62/Cohort_CF!X62))</f>
        <v>1962283.490014439</v>
      </c>
      <c r="Y63" s="1">
        <f>IF(Income_CF!Y64="","",Income_CF!Y64*(Cohort_WP!Y62/Cohort_CF!Y62))</f>
        <v>2027427.2875769611</v>
      </c>
      <c r="Z63" s="1">
        <f>IF(Income_CF!Z64="","",Income_CF!Z64*(Cohort_WP!Z62/Cohort_CF!Z62))</f>
        <v>2093477.2626929139</v>
      </c>
      <c r="AA63" s="1">
        <f>IF(Income_CF!AA64="","",Income_CF!AA64*(Cohort_WP!AA62/Cohort_CF!AA62))</f>
        <v>2160382.4101312063</v>
      </c>
      <c r="AB63" s="1">
        <f>IF(Income_CF!AB64="","",Income_CF!AB64*(Cohort_WP!AB62/Cohort_CF!AB62))</f>
        <v>2228088.5155861927</v>
      </c>
      <c r="AC63" s="1">
        <f>IF(Income_CF!AC64="","",Income_CF!AC64*(Cohort_WP!AC62/Cohort_CF!AC62))</f>
        <v>2296538.1852628747</v>
      </c>
      <c r="AD63" s="1">
        <f>IF(Income_CF!AD64="","",Income_CF!AD64*(Cohort_WP!AD62/Cohort_CF!AD62))</f>
        <v>2365670.8860814036</v>
      </c>
      <c r="AE63" s="1">
        <f>IF(Income_CF!AE64="","",Income_CF!AE64*(Cohort_WP!AE62/Cohort_CF!AE62))</f>
        <v>2435422.9966868861</v>
      </c>
      <c r="AF63" s="1">
        <f>IF(Income_CF!AF64="","",Income_CF!AF64*(Cohort_WP!AF62/Cohort_CF!AF62))</f>
        <v>2505727.8694097712</v>
      </c>
      <c r="AG63" s="1">
        <f>IF(Income_CF!AG64="","",Income_CF!AG64*(Cohort_WP!AG62/Cohort_CF!AG62))</f>
        <v>2576515.9032803746</v>
      </c>
      <c r="AH63" s="1">
        <f>IF(Income_CF!AH64="","",Income_CF!AH64*(Cohort_WP!AH62/Cohort_CF!AH62))</f>
        <v>2647714.6281566215</v>
      </c>
      <c r="AI63" s="1">
        <f>IF(Income_CF!AI64="","",Income_CF!AI64*(Cohort_WP!AI62/Cohort_CF!AI62))</f>
        <v>2719248.79997887</v>
      </c>
      <c r="AJ63" s="1">
        <f>IF(Income_CF!AJ64="","",Income_CF!AJ64*(Cohort_WP!AJ62/Cohort_CF!AJ62))</f>
        <v>2791040.5071184346</v>
      </c>
      <c r="AK63" s="1">
        <f>IF(Income_CF!AK64="","",Income_CF!AK64*(Cohort_WP!AK62/Cohort_CF!AK62))</f>
        <v>2863009.2877385514</v>
      </c>
      <c r="AL63" s="1">
        <f>IF(Income_CF!AL64="","",Income_CF!AL64*(Cohort_WP!AL62/Cohort_CF!AL62))</f>
        <v>2935072.2580371159</v>
      </c>
      <c r="AM63" s="1">
        <f>IF(Income_CF!AM64="","",Income_CF!AM64*(Cohort_WP!AM62/Cohort_CF!AM62))</f>
        <v>3007144.2511911625</v>
      </c>
      <c r="AN63" s="1">
        <f>IF(Income_CF!AN64="","",Income_CF!AN64*(Cohort_WP!AN62/Cohort_CF!AN62))</f>
        <v>3079137.9667726057</v>
      </c>
      <c r="AO63" s="1">
        <f>IF(Income_CF!AO64="","",Income_CF!AO64*(Cohort_WP!AO62/Cohort_CF!AO62))</f>
        <v>3150964.1303543048</v>
      </c>
      <c r="AP63" s="1">
        <f>IF(Income_CF!AP64="","",Income_CF!AP64*(Cohort_WP!AP62/Cohort_CF!AP62))</f>
        <v>3222531.6629756289</v>
      </c>
      <c r="AQ63" s="1">
        <f>IF(Income_CF!AQ64="","",Income_CF!AQ64*(Cohort_WP!AQ62/Cohort_CF!AQ62))</f>
        <v>3293747.8600862999</v>
      </c>
      <c r="AR63" s="1">
        <f>IF(Income_CF!AR64="","",Income_CF!AR64*(Cohort_WP!AR62/Cohort_CF!AR62))</f>
        <v>3364518.5795385065</v>
      </c>
      <c r="AS63" s="1">
        <f>IF(Income_CF!AS64="","",Income_CF!AS64*(Cohort_WP!AS62/Cohort_CF!AS62))</f>
        <v>3434748.4381485162</v>
      </c>
      <c r="AT63" s="1">
        <f>IF(Income_CF!AT64="","",Income_CF!AT64*(Cohort_WP!AT62/Cohort_CF!AT62))</f>
        <v>3504341.016302452</v>
      </c>
      <c r="AU63" s="1">
        <f>IF(Income_CF!AU64="","",Income_CF!AU64*(Cohort_WP!AU62/Cohort_CF!AU62))</f>
        <v>3573199.0700347535</v>
      </c>
      <c r="AV63" s="1">
        <f>IF(Income_CF!AV64="","",Income_CF!AV64*(Cohort_WP!AV62/Cohort_CF!AV62))</f>
        <v>3641224.7499645753</v>
      </c>
      <c r="AW63" s="1">
        <f>IF(Income_CF!AW64="","",Income_CF!AW64*(Cohort_WP!AW62/Cohort_CF!AW62))</f>
        <v>3708319.8264332418</v>
      </c>
      <c r="AX63" s="1">
        <f>IF(Income_CF!AX64="","",Income_CF!AX64*(Cohort_WP!AX62/Cohort_CF!AX62))</f>
        <v>3774385.920146774</v>
      </c>
      <c r="AY63" s="1">
        <f>IF(Income_CF!AY64="","",Income_CF!AY64*(Cohort_WP!AY62/Cohort_CF!AY62))</f>
        <v>3839324.7375906371</v>
      </c>
      <c r="AZ63" s="1">
        <f>IF(Income_CF!AZ64="","",Income_CF!AZ64*(Cohort_WP!AZ62/Cohort_CF!AZ62))</f>
        <v>3903038.310449753</v>
      </c>
      <c r="BA63" s="1">
        <f>IF(Income_CF!BA64="","",Income_CF!BA64*(Cohort_WP!BA62/Cohort_CF!BA62))</f>
        <v>3965429.2382363281</v>
      </c>
      <c r="BB63" s="1">
        <f>IF(Income_CF!BB64="","",Income_CF!BB64*(Cohort_WP!BB62/Cohort_CF!BB62))</f>
        <v>4026400.933300023</v>
      </c>
      <c r="BC63" s="1">
        <f>IF(Income_CF!BC64="","",Income_CF!BC64*(Cohort_WP!BC62/Cohort_CF!BC62))</f>
        <v>4085857.867371582</v>
      </c>
      <c r="BD63" s="1" t="str">
        <f>IF(Income_CF!BD64="","",Income_CF!BD64*(Cohort_WP!BD62/Cohort_CF!BD62))</f>
        <v/>
      </c>
      <c r="BE63" s="1" t="str">
        <f>IF(Income_CF!BE64="","",Income_CF!BE64*(Cohort_WP!BE62/Cohort_CF!BE62))</f>
        <v/>
      </c>
      <c r="BF63" s="1" t="str">
        <f>IF(Income_CF!BF64="","",Income_CF!BF64*(Cohort_WP!BF62/Cohort_CF!BF62))</f>
        <v/>
      </c>
      <c r="BG63" s="1" t="str">
        <f>IF(Income_CF!BG64="","",Income_CF!BG64*(Cohort_WP!BG62/Cohort_CF!BG62))</f>
        <v/>
      </c>
      <c r="BH63" s="1" t="str">
        <f>IF(Income_CF!BH64="","",Income_CF!BH64*(Cohort_WP!BH62/Cohort_CF!BH62))</f>
        <v/>
      </c>
      <c r="BI63" s="1" t="str">
        <f>IF(Income_CF!BI64="","",Income_CF!BI64*(Cohort_WP!BI62/Cohort_CF!BI62))</f>
        <v/>
      </c>
      <c r="BJ63" s="1" t="str">
        <f>IF(Income_CF!BJ64="","",Income_CF!BJ64*(Cohort_WP!BJ62/Cohort_CF!BJ62))</f>
        <v/>
      </c>
      <c r="BK63" s="1" t="str">
        <f>IF(Income_CF!BK64="","",Income_CF!BK64*(Cohort_WP!BK62/Cohort_CF!BK62))</f>
        <v/>
      </c>
      <c r="BL63" s="1" t="str">
        <f>IF(Income_CF!BL64="","",Income_CF!BL64*(Cohort_WP!BL62/Cohort_CF!BL62))</f>
        <v/>
      </c>
    </row>
    <row r="64" spans="1:72" x14ac:dyDescent="0.55000000000000004">
      <c r="A64" s="639"/>
      <c r="B64" t="s">
        <v>478</v>
      </c>
      <c r="F64" s="1" t="str">
        <f>IF(Income_CF!F65="","",Income_CF!F65*(Cohort_WP!F63/Cohort_CF!F63))</f>
        <v/>
      </c>
      <c r="G64" s="1" t="str">
        <f>IF(Income_CF!G65="","",Income_CF!G65*(Cohort_WP!G63/Cohort_CF!G63))</f>
        <v/>
      </c>
      <c r="H64" s="1" t="str">
        <f>IF(Income_CF!H65="","",Income_CF!H65*(Cohort_WP!H63/Cohort_CF!H63))</f>
        <v/>
      </c>
      <c r="I64" s="1" t="str">
        <f>IF(Income_CF!I65="","",Income_CF!I65*(Cohort_WP!I63/Cohort_CF!I63))</f>
        <v/>
      </c>
      <c r="J64" s="1" t="str">
        <f>IF(Income_CF!J65="","",Income_CF!J65*(Cohort_WP!J63/Cohort_CF!J63))</f>
        <v/>
      </c>
      <c r="K64" s="1" t="str">
        <f>IF(Income_CF!K65="","",Income_CF!K65*(Cohort_WP!K63/Cohort_CF!K63))</f>
        <v/>
      </c>
      <c r="L64" s="1" t="str">
        <f>IF(Income_CF!L65="","",Income_CF!L65*(Cohort_WP!L63/Cohort_CF!L63))</f>
        <v/>
      </c>
      <c r="M64" s="1" t="str">
        <f>IF(Income_CF!M65="","",Income_CF!M65*(Cohort_WP!M63/Cohort_CF!M63))</f>
        <v/>
      </c>
      <c r="N64" s="1" t="str">
        <f>IF(Income_CF!N65="","",Income_CF!N65*(Cohort_WP!N63/Cohort_CF!N63))</f>
        <v/>
      </c>
      <c r="O64" s="1" t="str">
        <f>IF(Income_CF!O65="","",Income_CF!O65*(Cohort_WP!O63/Cohort_CF!O63))</f>
        <v/>
      </c>
      <c r="P64" s="1" t="str">
        <f>IF(Income_CF!P65="","",Income_CF!P65*(Cohort_WP!P63/Cohort_CF!P63))</f>
        <v/>
      </c>
      <c r="Q64" s="1">
        <f>IF(Income_CF!Q65="","",Income_CF!Q65*(Cohort_WP!Q63/Cohort_CF!Q63))</f>
        <v>1510283.2640775964</v>
      </c>
      <c r="R64" s="1">
        <f>IF(Income_CF!R65="","",Income_CF!R65*(Cohort_WP!R63/Cohort_CF!R63))</f>
        <v>1568870.6472895478</v>
      </c>
      <c r="S64" s="1">
        <f>IF(Income_CF!S65="","",Income_CF!S65*(Cohort_WP!S63/Cohort_CF!S63))</f>
        <v>1628753.2255213398</v>
      </c>
      <c r="T64" s="1">
        <f>IF(Income_CF!T65="","",Income_CF!T65*(Cohort_WP!T63/Cohort_CF!T63))</f>
        <v>1689907.2268322364</v>
      </c>
      <c r="U64" s="1">
        <f>IF(Income_CF!U65="","",Income_CF!U65*(Cohort_WP!U63/Cohort_CF!U63))</f>
        <v>1763027.3811689592</v>
      </c>
      <c r="V64" s="1">
        <f>IF(Income_CF!V65="","",Income_CF!V65*(Cohort_WP!V63/Cohort_CF!V63))</f>
        <v>1825933.2689043754</v>
      </c>
      <c r="W64" s="1">
        <f>IF(Income_CF!W65="","",Income_CF!W65*(Cohort_WP!W63/Cohort_CF!W63))</f>
        <v>1889949.3670409475</v>
      </c>
      <c r="X64" s="1">
        <f>IF(Income_CF!X65="","",Income_CF!X65*(Cohort_WP!X63/Cohort_CF!X63))</f>
        <v>1955036.4563812625</v>
      </c>
      <c r="Y64" s="1">
        <f>IF(Income_CF!Y65="","",Income_CF!Y65*(Cohort_WP!Y63/Cohort_CF!Y63))</f>
        <v>2021151.994714872</v>
      </c>
      <c r="Z64" s="1">
        <f>IF(Income_CF!Z65="","",Income_CF!Z65*(Cohort_WP!Z63/Cohort_CF!Z63))</f>
        <v>2088250.1062042702</v>
      </c>
      <c r="AA64" s="1">
        <f>IF(Income_CF!AA65="","",Income_CF!AA65*(Cohort_WP!AA63/Cohort_CF!AA63))</f>
        <v>2156281.5805737008</v>
      </c>
      <c r="AB64" s="1">
        <f>IF(Income_CF!AB65="","",Income_CF!AB65*(Cohort_WP!AB63/Cohort_CF!AB63))</f>
        <v>2225193.8824351425</v>
      </c>
      <c r="AC64" s="1">
        <f>IF(Income_CF!AC65="","",Income_CF!AC65*(Cohort_WP!AC63/Cohort_CF!AC63))</f>
        <v>2294931.1710537788</v>
      </c>
      <c r="AD64" s="1">
        <f>IF(Income_CF!AD65="","",Income_CF!AD65*(Cohort_WP!AD63/Cohort_CF!AD63))</f>
        <v>2365434.3308207602</v>
      </c>
      <c r="AE64" s="1">
        <f>IF(Income_CF!AE65="","",Income_CF!AE65*(Cohort_WP!AE63/Cohort_CF!AE63))</f>
        <v>2436641.0126638454</v>
      </c>
      <c r="AF64" s="1">
        <f>IF(Income_CF!AF65="","",Income_CF!AF65*(Cohort_WP!AF63/Cohort_CF!AF63))</f>
        <v>2508485.6865874929</v>
      </c>
      <c r="AG64" s="1">
        <f>IF(Income_CF!AG65="","",Income_CF!AG65*(Cohort_WP!AG63/Cohort_CF!AG63))</f>
        <v>2580899.7054920639</v>
      </c>
      <c r="AH64" s="1">
        <f>IF(Income_CF!AH65="","",Income_CF!AH65*(Cohort_WP!AH63/Cohort_CF!AH63))</f>
        <v>2653811.380378786</v>
      </c>
      <c r="AI64" s="1">
        <f>IF(Income_CF!AI65="","",Income_CF!AI65*(Cohort_WP!AI63/Cohort_CF!AI63))</f>
        <v>2727146.06700132</v>
      </c>
      <c r="AJ64" s="1">
        <f>IF(Income_CF!AJ65="","",Income_CF!AJ65*(Cohort_WP!AJ63/Cohort_CF!AJ63))</f>
        <v>2800826.2639782359</v>
      </c>
      <c r="AK64" s="1">
        <f>IF(Income_CF!AK65="","",Income_CF!AK65*(Cohort_WP!AK63/Cohort_CF!AK63))</f>
        <v>2874771.7223319877</v>
      </c>
      <c r="AL64" s="1">
        <f>IF(Income_CF!AL65="","",Income_CF!AL65*(Cohort_WP!AL63/Cohort_CF!AL63))</f>
        <v>2948899.566370707</v>
      </c>
      <c r="AM64" s="1">
        <f>IF(Income_CF!AM65="","",Income_CF!AM65*(Cohort_WP!AM63/Cohort_CF!AM63))</f>
        <v>3023124.4257782293</v>
      </c>
      <c r="AN64" s="1">
        <f>IF(Income_CF!AN65="","",Income_CF!AN65*(Cohort_WP!AN63/Cohort_CF!AN63))</f>
        <v>3097358.5787268975</v>
      </c>
      <c r="AO64" s="1">
        <f>IF(Income_CF!AO65="","",Income_CF!AO65*(Cohort_WP!AO63/Cohort_CF!AO63))</f>
        <v>3171512.1057757838</v>
      </c>
      <c r="AP64" s="1">
        <f>IF(Income_CF!AP65="","",Income_CF!AP65*(Cohort_WP!AP63/Cohort_CF!AP63))</f>
        <v>3245493.0542649338</v>
      </c>
      <c r="AQ64" s="1">
        <f>IF(Income_CF!AQ65="","",Income_CF!AQ65*(Cohort_WP!AQ63/Cohort_CF!AQ63))</f>
        <v>3319207.6128648967</v>
      </c>
      <c r="AR64" s="1">
        <f>IF(Income_CF!AR65="","",Income_CF!AR65*(Cohort_WP!AR63/Cohort_CF!AR63))</f>
        <v>3392560.2958888886</v>
      </c>
      <c r="AS64" s="1">
        <f>IF(Income_CF!AS65="","",Income_CF!AS65*(Cohort_WP!AS63/Cohort_CF!AS63))</f>
        <v>3465454.1369246622</v>
      </c>
      <c r="AT64" s="1">
        <f>IF(Income_CF!AT65="","",Income_CF!AT65*(Cohort_WP!AT63/Cohort_CF!AT63))</f>
        <v>3537790.8912929711</v>
      </c>
      <c r="AU64" s="1">
        <f>IF(Income_CF!AU65="","",Income_CF!AU65*(Cohort_WP!AU63/Cohort_CF!AU63))</f>
        <v>3609471.2467915262</v>
      </c>
      <c r="AV64" s="1">
        <f>IF(Income_CF!AV65="","",Income_CF!AV65*(Cohort_WP!AV63/Cohort_CF!AV63))</f>
        <v>3680395.042135797</v>
      </c>
      <c r="AW64" s="1">
        <f>IF(Income_CF!AW65="","",Income_CF!AW65*(Cohort_WP!AW63/Cohort_CF!AW63))</f>
        <v>3750461.4924635123</v>
      </c>
      <c r="AX64" s="1">
        <f>IF(Income_CF!AX65="","",Income_CF!AX65*(Cohort_WP!AX63/Cohort_CF!AX63))</f>
        <v>3819569.4212262388</v>
      </c>
      <c r="AY64" s="1">
        <f>IF(Income_CF!AY65="","",Income_CF!AY65*(Cohort_WP!AY63/Cohort_CF!AY63))</f>
        <v>3887617.4977511773</v>
      </c>
      <c r="AZ64" s="1">
        <f>IF(Income_CF!AZ65="","",Income_CF!AZ65*(Cohort_WP!AZ63/Cohort_CF!AZ63))</f>
        <v>3954504.4797183559</v>
      </c>
      <c r="BA64" s="1">
        <f>IF(Income_CF!BA65="","",Income_CF!BA65*(Cohort_WP!BA63/Cohort_CF!BA63))</f>
        <v>4020129.4597632461</v>
      </c>
      <c r="BB64" s="1">
        <f>IF(Income_CF!BB65="","",Income_CF!BB65*(Cohort_WP!BB63/Cohort_CF!BB63))</f>
        <v>4084392.1153834173</v>
      </c>
      <c r="BC64" s="1">
        <f>IF(Income_CF!BC65="","",Income_CF!BC65*(Cohort_WP!BC63/Cohort_CF!BC63))</f>
        <v>4147192.9612990231</v>
      </c>
      <c r="BD64" s="1">
        <f>IF(Income_CF!BD65="","",Income_CF!BD65*(Cohort_WP!BD63/Cohort_CF!BD63))</f>
        <v>4208433.6033927295</v>
      </c>
      <c r="BE64" s="1" t="str">
        <f>IF(Income_CF!BE65="","",Income_CF!BE65*(Cohort_WP!BE63/Cohort_CF!BE63))</f>
        <v/>
      </c>
      <c r="BF64" s="1" t="str">
        <f>IF(Income_CF!BF65="","",Income_CF!BF65*(Cohort_WP!BF63/Cohort_CF!BF63))</f>
        <v/>
      </c>
      <c r="BG64" s="1" t="str">
        <f>IF(Income_CF!BG65="","",Income_CF!BG65*(Cohort_WP!BG63/Cohort_CF!BG63))</f>
        <v/>
      </c>
      <c r="BH64" s="1" t="str">
        <f>IF(Income_CF!BH65="","",Income_CF!BH65*(Cohort_WP!BH63/Cohort_CF!BH63))</f>
        <v/>
      </c>
      <c r="BI64" s="1" t="str">
        <f>IF(Income_CF!BI65="","",Income_CF!BI65*(Cohort_WP!BI63/Cohort_CF!BI63))</f>
        <v/>
      </c>
      <c r="BJ64" s="1" t="str">
        <f>IF(Income_CF!BJ65="","",Income_CF!BJ65*(Cohort_WP!BJ63/Cohort_CF!BJ63))</f>
        <v/>
      </c>
      <c r="BK64" s="1" t="str">
        <f>IF(Income_CF!BK65="","",Income_CF!BK65*(Cohort_WP!BK63/Cohort_CF!BK63))</f>
        <v/>
      </c>
      <c r="BL64" s="1" t="str">
        <f>IF(Income_CF!BL65="","",Income_CF!BL65*(Cohort_WP!BL63/Cohort_CF!BL63))</f>
        <v/>
      </c>
    </row>
    <row r="65" spans="1:72" x14ac:dyDescent="0.55000000000000004">
      <c r="A65" s="639"/>
      <c r="B65" t="s">
        <v>479</v>
      </c>
      <c r="F65" s="1" t="str">
        <f>IF(Income_CF!F66="","",Income_CF!F66*(Cohort_WP!F64/Cohort_CF!F64))</f>
        <v/>
      </c>
      <c r="G65" s="1" t="str">
        <f>IF(Income_CF!G66="","",Income_CF!G66*(Cohort_WP!G64/Cohort_CF!G64))</f>
        <v/>
      </c>
      <c r="H65" s="1" t="str">
        <f>IF(Income_CF!H66="","",Income_CF!H66*(Cohort_WP!H64/Cohort_CF!H64))</f>
        <v/>
      </c>
      <c r="I65" s="1" t="str">
        <f>IF(Income_CF!I66="","",Income_CF!I66*(Cohort_WP!I64/Cohort_CF!I64))</f>
        <v/>
      </c>
      <c r="J65" s="1" t="str">
        <f>IF(Income_CF!J66="","",Income_CF!J66*(Cohort_WP!J64/Cohort_CF!J64))</f>
        <v/>
      </c>
      <c r="K65" s="1" t="str">
        <f>IF(Income_CF!K66="","",Income_CF!K66*(Cohort_WP!K64/Cohort_CF!K64))</f>
        <v/>
      </c>
      <c r="L65" s="1" t="str">
        <f>IF(Income_CF!L66="","",Income_CF!L66*(Cohort_WP!L64/Cohort_CF!L64))</f>
        <v/>
      </c>
      <c r="M65" s="1" t="str">
        <f>IF(Income_CF!M66="","",Income_CF!M66*(Cohort_WP!M64/Cohort_CF!M64))</f>
        <v/>
      </c>
      <c r="N65" s="1" t="str">
        <f>IF(Income_CF!N66="","",Income_CF!N66*(Cohort_WP!N64/Cohort_CF!N64))</f>
        <v/>
      </c>
      <c r="O65" s="1" t="str">
        <f>IF(Income_CF!O66="","",Income_CF!O66*(Cohort_WP!O64/Cohort_CF!O64))</f>
        <v/>
      </c>
      <c r="P65" s="1" t="str">
        <f>IF(Income_CF!P66="","",Income_CF!P66*(Cohort_WP!P64/Cohort_CF!P64))</f>
        <v/>
      </c>
      <c r="Q65" s="1" t="str">
        <f>IF(Income_CF!Q66="","",Income_CF!Q66*(Cohort_WP!Q64/Cohort_CF!Q64))</f>
        <v/>
      </c>
      <c r="R65" s="1">
        <f>IF(Income_CF!R66="","",Income_CF!R66*(Cohort_WP!R64/Cohort_CF!R64))</f>
        <v>1555591.7619999242</v>
      </c>
      <c r="S65" s="1">
        <f>IF(Income_CF!S66="","",Income_CF!S66*(Cohort_WP!S64/Cohort_CF!S64))</f>
        <v>1615936.7667082341</v>
      </c>
      <c r="T65" s="1">
        <f>IF(Income_CF!T66="","",Income_CF!T66*(Cohort_WP!T64/Cohort_CF!T64))</f>
        <v>1677615.8222869802</v>
      </c>
      <c r="U65" s="1">
        <f>IF(Income_CF!U66="","",Income_CF!U66*(Cohort_WP!U64/Cohort_CF!U64))</f>
        <v>1740604.4436372034</v>
      </c>
      <c r="V65" s="1">
        <f>IF(Income_CF!V66="","",Income_CF!V66*(Cohort_WP!V64/Cohort_CF!V64))</f>
        <v>1815918.2026040279</v>
      </c>
      <c r="W65" s="1">
        <f>IF(Income_CF!W66="","",Income_CF!W66*(Cohort_WP!W64/Cohort_CF!W64))</f>
        <v>1880711.2669715064</v>
      </c>
      <c r="X65" s="1">
        <f>IF(Income_CF!X66="","",Income_CF!X66*(Cohort_WP!X64/Cohort_CF!X64))</f>
        <v>1946647.8480521759</v>
      </c>
      <c r="Y65" s="1">
        <f>IF(Income_CF!Y66="","",Income_CF!Y66*(Cohort_WP!Y64/Cohort_CF!Y64))</f>
        <v>2013687.5500727003</v>
      </c>
      <c r="Z65" s="1">
        <f>IF(Income_CF!Z66="","",Income_CF!Z66*(Cohort_WP!Z64/Cohort_CF!Z64))</f>
        <v>2081786.5545563181</v>
      </c>
      <c r="AA65" s="1">
        <f>IF(Income_CF!AA66="","",Income_CF!AA66*(Cohort_WP!AA64/Cohort_CF!AA64))</f>
        <v>2150897.609390398</v>
      </c>
      <c r="AB65" s="1">
        <f>IF(Income_CF!AB66="","",Income_CF!AB66*(Cohort_WP!AB64/Cohort_CF!AB64))</f>
        <v>2220970.0279909121</v>
      </c>
      <c r="AC65" s="1">
        <f>IF(Income_CF!AC66="","",Income_CF!AC66*(Cohort_WP!AC64/Cohort_CF!AC64))</f>
        <v>2291949.6989081968</v>
      </c>
      <c r="AD65" s="1">
        <f>IF(Income_CF!AD66="","",Income_CF!AD66*(Cohort_WP!AD64/Cohort_CF!AD64))</f>
        <v>2363779.1061853915</v>
      </c>
      <c r="AE65" s="1">
        <f>IF(Income_CF!AE66="","",Income_CF!AE66*(Cohort_WP!AE64/Cohort_CF!AE64))</f>
        <v>2436397.3607453834</v>
      </c>
      <c r="AF65" s="1">
        <f>IF(Income_CF!AF66="","",Income_CF!AF66*(Cohort_WP!AF64/Cohort_CF!AF64))</f>
        <v>2509740.2430437612</v>
      </c>
      <c r="AG65" s="1">
        <f>IF(Income_CF!AG66="","",Income_CF!AG66*(Cohort_WP!AG64/Cohort_CF!AG64))</f>
        <v>2583740.2571851178</v>
      </c>
      <c r="AH65" s="1">
        <f>IF(Income_CF!AH66="","",Income_CF!AH66*(Cohort_WP!AH64/Cohort_CF!AH64))</f>
        <v>2658326.696656826</v>
      </c>
      <c r="AI65" s="1">
        <f>IF(Income_CF!AI66="","",Income_CF!AI66*(Cohort_WP!AI64/Cohort_CF!AI64))</f>
        <v>2733425.7217901493</v>
      </c>
      <c r="AJ65" s="1">
        <f>IF(Income_CF!AJ66="","",Income_CF!AJ66*(Cohort_WP!AJ64/Cohort_CF!AJ64))</f>
        <v>2808960.4490113594</v>
      </c>
      <c r="AK65" s="1">
        <f>IF(Income_CF!AK66="","",Income_CF!AK66*(Cohort_WP!AK64/Cohort_CF!AK64))</f>
        <v>2884851.0518975835</v>
      </c>
      <c r="AL65" s="1">
        <f>IF(Income_CF!AL66="","",Income_CF!AL66*(Cohort_WP!AL64/Cohort_CF!AL64))</f>
        <v>2961014.8740019468</v>
      </c>
      <c r="AM65" s="1">
        <f>IF(Income_CF!AM66="","",Income_CF!AM66*(Cohort_WP!AM64/Cohort_CF!AM64))</f>
        <v>3037366.5533618289</v>
      </c>
      <c r="AN65" s="1">
        <f>IF(Income_CF!AN66="","",Income_CF!AN66*(Cohort_WP!AN64/Cohort_CF!AN64))</f>
        <v>3113818.1585515761</v>
      </c>
      <c r="AO65" s="1">
        <f>IF(Income_CF!AO66="","",Income_CF!AO66*(Cohort_WP!AO64/Cohort_CF!AO64))</f>
        <v>3190279.3360887049</v>
      </c>
      <c r="AP65" s="1">
        <f>IF(Income_CF!AP66="","",Income_CF!AP66*(Cohort_WP!AP64/Cohort_CF!AP64))</f>
        <v>3266657.4689490581</v>
      </c>
      <c r="AQ65" s="1">
        <f>IF(Income_CF!AQ66="","",Income_CF!AQ66*(Cohort_WP!AQ64/Cohort_CF!AQ64))</f>
        <v>3342857.845892881</v>
      </c>
      <c r="AR65" s="1">
        <f>IF(Income_CF!AR66="","",Income_CF!AR66*(Cohort_WP!AR64/Cohort_CF!AR64))</f>
        <v>3418783.8412508438</v>
      </c>
      <c r="AS65" s="1">
        <f>IF(Income_CF!AS66="","",Income_CF!AS66*(Cohort_WP!AS64/Cohort_CF!AS64))</f>
        <v>3494337.1047655563</v>
      </c>
      <c r="AT65" s="1">
        <f>IF(Income_CF!AT66="","",Income_CF!AT66*(Cohort_WP!AT64/Cohort_CF!AT64))</f>
        <v>3569417.7610324011</v>
      </c>
      <c r="AU65" s="1">
        <f>IF(Income_CF!AU66="","",Income_CF!AU66*(Cohort_WP!AU64/Cohort_CF!AU64))</f>
        <v>3643924.6180317602</v>
      </c>
      <c r="AV65" s="1">
        <f>IF(Income_CF!AV66="","",Income_CF!AV66*(Cohort_WP!AV64/Cohort_CF!AV64))</f>
        <v>3717755.3841952723</v>
      </c>
      <c r="AW65" s="1">
        <f>IF(Income_CF!AW66="","",Income_CF!AW66*(Cohort_WP!AW64/Cohort_CF!AW64))</f>
        <v>3790806.893399871</v>
      </c>
      <c r="AX65" s="1">
        <f>IF(Income_CF!AX66="","",Income_CF!AX66*(Cohort_WP!AX64/Cohort_CF!AX64))</f>
        <v>3862975.3372374177</v>
      </c>
      <c r="AY65" s="1">
        <f>IF(Income_CF!AY66="","",Income_CF!AY66*(Cohort_WP!AY64/Cohort_CF!AY64))</f>
        <v>3934156.5038630259</v>
      </c>
      <c r="AZ65" s="1">
        <f>IF(Income_CF!AZ66="","",Income_CF!AZ66*(Cohort_WP!AZ64/Cohort_CF!AZ64))</f>
        <v>4004246.0226837122</v>
      </c>
      <c r="BA65" s="1">
        <f>IF(Income_CF!BA66="","",Income_CF!BA66*(Cohort_WP!BA64/Cohort_CF!BA64))</f>
        <v>4073139.6141099073</v>
      </c>
      <c r="BB65" s="1">
        <f>IF(Income_CF!BB66="","",Income_CF!BB66*(Cohort_WP!BB64/Cohort_CF!BB64))</f>
        <v>4140733.3435561429</v>
      </c>
      <c r="BC65" s="1">
        <f>IF(Income_CF!BC66="","",Income_CF!BC66*(Cohort_WP!BC64/Cohort_CF!BC64))</f>
        <v>4206923.8788449187</v>
      </c>
      <c r="BD65" s="1">
        <f>IF(Income_CF!BD66="","",Income_CF!BD66*(Cohort_WP!BD64/Cohort_CF!BD64))</f>
        <v>4271608.7501379941</v>
      </c>
      <c r="BE65" s="1">
        <f>IF(Income_CF!BE66="","",Income_CF!BE66*(Cohort_WP!BE64/Cohort_CF!BE64))</f>
        <v>4334686.6114945114</v>
      </c>
      <c r="BF65" s="1" t="str">
        <f>IF(Income_CF!BF66="","",Income_CF!BF66*(Cohort_WP!BF64/Cohort_CF!BF64))</f>
        <v/>
      </c>
      <c r="BG65" s="1" t="str">
        <f>IF(Income_CF!BG66="","",Income_CF!BG66*(Cohort_WP!BG64/Cohort_CF!BG64))</f>
        <v/>
      </c>
      <c r="BH65" s="1" t="str">
        <f>IF(Income_CF!BH66="","",Income_CF!BH66*(Cohort_WP!BH64/Cohort_CF!BH64))</f>
        <v/>
      </c>
      <c r="BI65" s="1" t="str">
        <f>IF(Income_CF!BI66="","",Income_CF!BI66*(Cohort_WP!BI64/Cohort_CF!BI64))</f>
        <v/>
      </c>
      <c r="BJ65" s="1" t="str">
        <f>IF(Income_CF!BJ66="","",Income_CF!BJ66*(Cohort_WP!BJ64/Cohort_CF!BJ64))</f>
        <v/>
      </c>
      <c r="BK65" s="1" t="str">
        <f>IF(Income_CF!BK66="","",Income_CF!BK66*(Cohort_WP!BK64/Cohort_CF!BK64))</f>
        <v/>
      </c>
      <c r="BL65" s="1" t="str">
        <f>IF(Income_CF!BL66="","",Income_CF!BL66*(Cohort_WP!BL64/Cohort_CF!BL64))</f>
        <v/>
      </c>
    </row>
    <row r="66" spans="1:72" x14ac:dyDescent="0.55000000000000004">
      <c r="A66" s="639"/>
      <c r="B66" t="s">
        <v>480</v>
      </c>
      <c r="F66" s="1" t="str">
        <f>IF(Income_CF!F67="","",Income_CF!F67*(Cohort_WP!F65/Cohort_CF!F65))</f>
        <v/>
      </c>
      <c r="G66" s="1" t="str">
        <f>IF(Income_CF!G67="","",Income_CF!G67*(Cohort_WP!G65/Cohort_CF!G65))</f>
        <v/>
      </c>
      <c r="H66" s="1" t="str">
        <f>IF(Income_CF!H67="","",Income_CF!H67*(Cohort_WP!H65/Cohort_CF!H65))</f>
        <v/>
      </c>
      <c r="I66" s="1" t="str">
        <f>IF(Income_CF!I67="","",Income_CF!I67*(Cohort_WP!I65/Cohort_CF!I65))</f>
        <v/>
      </c>
      <c r="J66" s="1" t="str">
        <f>IF(Income_CF!J67="","",Income_CF!J67*(Cohort_WP!J65/Cohort_CF!J65))</f>
        <v/>
      </c>
      <c r="K66" s="1" t="str">
        <f>IF(Income_CF!K67="","",Income_CF!K67*(Cohort_WP!K65/Cohort_CF!K65))</f>
        <v/>
      </c>
      <c r="L66" s="1" t="str">
        <f>IF(Income_CF!L67="","",Income_CF!L67*(Cohort_WP!L65/Cohort_CF!L65))</f>
        <v/>
      </c>
      <c r="M66" s="1" t="str">
        <f>IF(Income_CF!M67="","",Income_CF!M67*(Cohort_WP!M65/Cohort_CF!M65))</f>
        <v/>
      </c>
      <c r="N66" s="1" t="str">
        <f>IF(Income_CF!N67="","",Income_CF!N67*(Cohort_WP!N65/Cohort_CF!N65))</f>
        <v/>
      </c>
      <c r="O66" s="1" t="str">
        <f>IF(Income_CF!O67="","",Income_CF!O67*(Cohort_WP!O65/Cohort_CF!O65))</f>
        <v/>
      </c>
      <c r="P66" s="1" t="str">
        <f>IF(Income_CF!P67="","",Income_CF!P67*(Cohort_WP!P65/Cohort_CF!P65))</f>
        <v/>
      </c>
      <c r="Q66" s="1" t="str">
        <f>IF(Income_CF!Q67="","",Income_CF!Q67*(Cohort_WP!Q65/Cohort_CF!Q65))</f>
        <v/>
      </c>
      <c r="R66" s="1" t="str">
        <f>IF(Income_CF!R67="","",Income_CF!R67*(Cohort_WP!R65/Cohort_CF!R65))</f>
        <v/>
      </c>
      <c r="S66" s="1">
        <f>IF(Income_CF!S67="","",Income_CF!S67*(Cohort_WP!S65/Cohort_CF!S65))</f>
        <v>1602259.5148599218</v>
      </c>
      <c r="T66" s="1">
        <f>IF(Income_CF!T67="","",Income_CF!T67*(Cohort_WP!T65/Cohort_CF!T65))</f>
        <v>1664414.8697094815</v>
      </c>
      <c r="U66" s="1">
        <f>IF(Income_CF!U67="","",Income_CF!U67*(Cohort_WP!U65/Cohort_CF!U65))</f>
        <v>1727944.2969555899</v>
      </c>
      <c r="V66" s="1">
        <f>IF(Income_CF!V67="","",Income_CF!V67*(Cohort_WP!V65/Cohort_CF!V65))</f>
        <v>1792822.5769463193</v>
      </c>
      <c r="W66" s="1">
        <f>IF(Income_CF!W67="","",Income_CF!W67*(Cohort_WP!W65/Cohort_CF!W65))</f>
        <v>1870395.7486821488</v>
      </c>
      <c r="X66" s="1">
        <f>IF(Income_CF!X67="","",Income_CF!X67*(Cohort_WP!X65/Cohort_CF!X65))</f>
        <v>1937132.6049806515</v>
      </c>
      <c r="Y66" s="1">
        <f>IF(Income_CF!Y67="","",Income_CF!Y67*(Cohort_WP!Y65/Cohort_CF!Y65))</f>
        <v>2005047.2834937412</v>
      </c>
      <c r="Z66" s="1">
        <f>IF(Income_CF!Z67="","",Income_CF!Z67*(Cohort_WP!Z65/Cohort_CF!Z65))</f>
        <v>2074098.176574881</v>
      </c>
      <c r="AA66" s="1">
        <f>IF(Income_CF!AA67="","",Income_CF!AA67*(Cohort_WP!AA65/Cohort_CF!AA65))</f>
        <v>2144240.1511930074</v>
      </c>
      <c r="AB66" s="1">
        <f>IF(Income_CF!AB67="","",Income_CF!AB67*(Cohort_WP!AB65/Cohort_CF!AB65))</f>
        <v>2215424.5376721099</v>
      </c>
      <c r="AC66" s="1">
        <f>IF(Income_CF!AC67="","",Income_CF!AC67*(Cohort_WP!AC65/Cohort_CF!AC65))</f>
        <v>2287599.1288306396</v>
      </c>
      <c r="AD66" s="1">
        <f>IF(Income_CF!AD67="","",Income_CF!AD67*(Cohort_WP!AD65/Cohort_CF!AD65))</f>
        <v>2360708.1898754425</v>
      </c>
      <c r="AE66" s="1">
        <f>IF(Income_CF!AE67="","",Income_CF!AE67*(Cohort_WP!AE65/Cohort_CF!AE65))</f>
        <v>2434692.479370953</v>
      </c>
      <c r="AF66" s="1">
        <f>IF(Income_CF!AF67="","",Income_CF!AF67*(Cohort_WP!AF65/Cohort_CF!AF65))</f>
        <v>2509489.2815677449</v>
      </c>
      <c r="AG66" s="1">
        <f>IF(Income_CF!AG67="","",Income_CF!AG67*(Cohort_WP!AG65/Cohort_CF!AG65))</f>
        <v>2585032.4503350738</v>
      </c>
      <c r="AH66" s="1">
        <f>IF(Income_CF!AH67="","",Income_CF!AH67*(Cohort_WP!AH65/Cohort_CF!AH65))</f>
        <v>2661252.464900671</v>
      </c>
      <c r="AI66" s="1">
        <f>IF(Income_CF!AI67="","",Income_CF!AI67*(Cohort_WP!AI65/Cohort_CF!AI65))</f>
        <v>2738076.4975565304</v>
      </c>
      <c r="AJ66" s="1">
        <f>IF(Income_CF!AJ67="","",Income_CF!AJ67*(Cohort_WP!AJ65/Cohort_CF!AJ65))</f>
        <v>2815428.4934438537</v>
      </c>
      <c r="AK66" s="1">
        <f>IF(Income_CF!AK67="","",Income_CF!AK67*(Cohort_WP!AK65/Cohort_CF!AK65))</f>
        <v>2893229.2624817011</v>
      </c>
      <c r="AL66" s="1">
        <f>IF(Income_CF!AL67="","",Income_CF!AL67*(Cohort_WP!AL65/Cohort_CF!AL65))</f>
        <v>2971396.5834545102</v>
      </c>
      <c r="AM66" s="1">
        <f>IF(Income_CF!AM67="","",Income_CF!AM67*(Cohort_WP!AM65/Cohort_CF!AM65))</f>
        <v>3049845.3202220052</v>
      </c>
      <c r="AN66" s="1">
        <f>IF(Income_CF!AN67="","",Income_CF!AN67*(Cohort_WP!AN65/Cohort_CF!AN65))</f>
        <v>3128487.5499626826</v>
      </c>
      <c r="AO66" s="1">
        <f>IF(Income_CF!AO67="","",Income_CF!AO67*(Cohort_WP!AO65/Cohort_CF!AO65))</f>
        <v>3207232.7033081232</v>
      </c>
      <c r="AP66" s="1">
        <f>IF(Income_CF!AP67="","",Income_CF!AP67*(Cohort_WP!AP65/Cohort_CF!AP65))</f>
        <v>3285987.7161713657</v>
      </c>
      <c r="AQ66" s="1">
        <f>IF(Income_CF!AQ67="","",Income_CF!AQ67*(Cohort_WP!AQ65/Cohort_CF!AQ65))</f>
        <v>3364657.1930175289</v>
      </c>
      <c r="AR66" s="1">
        <f>IF(Income_CF!AR67="","",Income_CF!AR67*(Cohort_WP!AR65/Cohort_CF!AR65))</f>
        <v>3443143.5812696675</v>
      </c>
      <c r="AS66" s="1">
        <f>IF(Income_CF!AS67="","",Income_CF!AS67*(Cohort_WP!AS65/Cohort_CF!AS65))</f>
        <v>3521347.3564883694</v>
      </c>
      <c r="AT66" s="1">
        <f>IF(Income_CF!AT67="","",Income_CF!AT67*(Cohort_WP!AT65/Cohort_CF!AT65))</f>
        <v>3599167.2179085216</v>
      </c>
      <c r="AU66" s="1">
        <f>IF(Income_CF!AU67="","",Income_CF!AU67*(Cohort_WP!AU65/Cohort_CF!AU65))</f>
        <v>3676500.2938633733</v>
      </c>
      <c r="AV66" s="1">
        <f>IF(Income_CF!AV67="","",Income_CF!AV67*(Cohort_WP!AV65/Cohort_CF!AV65))</f>
        <v>3753242.3565727137</v>
      </c>
      <c r="AW66" s="1">
        <f>IF(Income_CF!AW67="","",Income_CF!AW67*(Cohort_WP!AW65/Cohort_CF!AW65))</f>
        <v>3829288.04572113</v>
      </c>
      <c r="AX66" s="1">
        <f>IF(Income_CF!AX67="","",Income_CF!AX67*(Cohort_WP!AX65/Cohort_CF!AX65))</f>
        <v>3904531.1002018661</v>
      </c>
      <c r="AY66" s="1">
        <f>IF(Income_CF!AY67="","",Income_CF!AY67*(Cohort_WP!AY65/Cohort_CF!AY65))</f>
        <v>3978864.5973545401</v>
      </c>
      <c r="AZ66" s="1">
        <f>IF(Income_CF!AZ67="","",Income_CF!AZ67*(Cohort_WP!AZ65/Cohort_CF!AZ65))</f>
        <v>4052181.1989789163</v>
      </c>
      <c r="BA66" s="1">
        <f>IF(Income_CF!BA67="","",Income_CF!BA67*(Cohort_WP!BA65/Cohort_CF!BA65))</f>
        <v>4124373.4033642244</v>
      </c>
      <c r="BB66" s="1">
        <f>IF(Income_CF!BB67="","",Income_CF!BB67*(Cohort_WP!BB65/Cohort_CF!BB65))</f>
        <v>4195333.8025332047</v>
      </c>
      <c r="BC66" s="1">
        <f>IF(Income_CF!BC67="","",Income_CF!BC67*(Cohort_WP!BC65/Cohort_CF!BC65))</f>
        <v>4264955.3438628269</v>
      </c>
      <c r="BD66" s="1">
        <f>IF(Income_CF!BD67="","",Income_CF!BD67*(Cohort_WP!BD65/Cohort_CF!BD65))</f>
        <v>4333131.5952102672</v>
      </c>
      <c r="BE66" s="1">
        <f>IF(Income_CF!BE67="","",Income_CF!BE67*(Cohort_WP!BE65/Cohort_CF!BE65))</f>
        <v>4399757.012642134</v>
      </c>
      <c r="BF66" s="1">
        <f>IF(Income_CF!BF67="","",Income_CF!BF67*(Cohort_WP!BF65/Cohort_CF!BF65))</f>
        <v>4464727.2098393477</v>
      </c>
      <c r="BG66" s="1" t="str">
        <f>IF(Income_CF!BG67="","",Income_CF!BG67*(Cohort_WP!BG65/Cohort_CF!BG65))</f>
        <v/>
      </c>
      <c r="BH66" s="1" t="str">
        <f>IF(Income_CF!BH67="","",Income_CF!BH67*(Cohort_WP!BH65/Cohort_CF!BH65))</f>
        <v/>
      </c>
      <c r="BI66" s="1" t="str">
        <f>IF(Income_CF!BI67="","",Income_CF!BI67*(Cohort_WP!BI65/Cohort_CF!BI65))</f>
        <v/>
      </c>
      <c r="BJ66" s="1" t="str">
        <f>IF(Income_CF!BJ67="","",Income_CF!BJ67*(Cohort_WP!BJ65/Cohort_CF!BJ65))</f>
        <v/>
      </c>
      <c r="BK66" s="1" t="str">
        <f>IF(Income_CF!BK67="","",Income_CF!BK67*(Cohort_WP!BK65/Cohort_CF!BK65))</f>
        <v/>
      </c>
      <c r="BL66" s="1" t="str">
        <f>IF(Income_CF!BL67="","",Income_CF!BL67*(Cohort_WP!BL65/Cohort_CF!BL65))</f>
        <v/>
      </c>
    </row>
    <row r="67" spans="1:72" x14ac:dyDescent="0.55000000000000004">
      <c r="A67" s="639"/>
      <c r="B67" t="s">
        <v>481</v>
      </c>
      <c r="F67" s="1" t="str">
        <f>IF(Income_CF!F68="","",Income_CF!F68*(Cohort_WP!F66/Cohort_CF!F66))</f>
        <v/>
      </c>
      <c r="G67" s="1" t="str">
        <f>IF(Income_CF!G68="","",Income_CF!G68*(Cohort_WP!G66/Cohort_CF!G66))</f>
        <v/>
      </c>
      <c r="H67" s="1" t="str">
        <f>IF(Income_CF!H68="","",Income_CF!H68*(Cohort_WP!H66/Cohort_CF!H66))</f>
        <v/>
      </c>
      <c r="I67" s="1" t="str">
        <f>IF(Income_CF!I68="","",Income_CF!I68*(Cohort_WP!I66/Cohort_CF!I66))</f>
        <v/>
      </c>
      <c r="J67" s="1" t="str">
        <f>IF(Income_CF!J68="","",Income_CF!J68*(Cohort_WP!J66/Cohort_CF!J66))</f>
        <v/>
      </c>
      <c r="K67" s="1" t="str">
        <f>IF(Income_CF!K68="","",Income_CF!K68*(Cohort_WP!K66/Cohort_CF!K66))</f>
        <v/>
      </c>
      <c r="L67" s="1" t="str">
        <f>IF(Income_CF!L68="","",Income_CF!L68*(Cohort_WP!L66/Cohort_CF!L66))</f>
        <v/>
      </c>
      <c r="M67" s="1" t="str">
        <f>IF(Income_CF!M68="","",Income_CF!M68*(Cohort_WP!M66/Cohort_CF!M66))</f>
        <v/>
      </c>
      <c r="N67" s="1" t="str">
        <f>IF(Income_CF!N68="","",Income_CF!N68*(Cohort_WP!N66/Cohort_CF!N66))</f>
        <v/>
      </c>
      <c r="O67" s="1" t="str">
        <f>IF(Income_CF!O68="","",Income_CF!O68*(Cohort_WP!O66/Cohort_CF!O66))</f>
        <v/>
      </c>
      <c r="P67" s="1" t="str">
        <f>IF(Income_CF!P68="","",Income_CF!P68*(Cohort_WP!P66/Cohort_CF!P66))</f>
        <v/>
      </c>
      <c r="Q67" s="1" t="str">
        <f>IF(Income_CF!Q68="","",Income_CF!Q68*(Cohort_WP!Q66/Cohort_CF!Q66))</f>
        <v/>
      </c>
      <c r="R67" s="1" t="str">
        <f>IF(Income_CF!R68="","",Income_CF!R68*(Cohort_WP!R66/Cohort_CF!R66))</f>
        <v/>
      </c>
      <c r="S67" s="1" t="str">
        <f>IF(Income_CF!S68="","",Income_CF!S68*(Cohort_WP!S66/Cohort_CF!S66))</f>
        <v/>
      </c>
      <c r="T67" s="1">
        <f>IF(Income_CF!T68="","",Income_CF!T68*(Cohort_WP!T66/Cohort_CF!T66))</f>
        <v>1650327.3003057195</v>
      </c>
      <c r="U67" s="1">
        <f>IF(Income_CF!U68="","",Income_CF!U68*(Cohort_WP!U66/Cohort_CF!U66))</f>
        <v>1714347.315800766</v>
      </c>
      <c r="V67" s="1">
        <f>IF(Income_CF!V68="","",Income_CF!V68*(Cohort_WP!V66/Cohort_CF!V66))</f>
        <v>1779782.6258642571</v>
      </c>
      <c r="W67" s="1">
        <f>IF(Income_CF!W68="","",Income_CF!W68*(Cohort_WP!W66/Cohort_CF!W66))</f>
        <v>1846607.2542547092</v>
      </c>
      <c r="X67" s="1">
        <f>IF(Income_CF!X68="","",Income_CF!X68*(Cohort_WP!X66/Cohort_CF!X66))</f>
        <v>1926507.6211426132</v>
      </c>
      <c r="Y67" s="1">
        <f>IF(Income_CF!Y68="","",Income_CF!Y68*(Cohort_WP!Y66/Cohort_CF!Y66))</f>
        <v>1995246.5831300712</v>
      </c>
      <c r="Z67" s="1">
        <f>IF(Income_CF!Z68="","",Income_CF!Z68*(Cohort_WP!Z66/Cohort_CF!Z66))</f>
        <v>2065198.7019985535</v>
      </c>
      <c r="AA67" s="1">
        <f>IF(Income_CF!AA68="","",Income_CF!AA68*(Cohort_WP!AA66/Cohort_CF!AA66))</f>
        <v>2136321.1218721275</v>
      </c>
      <c r="AB67" s="1">
        <f>IF(Income_CF!AB68="","",Income_CF!AB68*(Cohort_WP!AB66/Cohort_CF!AB66))</f>
        <v>2208567.3557287981</v>
      </c>
      <c r="AC67" s="1">
        <f>IF(Income_CF!AC68="","",Income_CF!AC68*(Cohort_WP!AC66/Cohort_CF!AC66))</f>
        <v>2281887.2738022734</v>
      </c>
      <c r="AD67" s="1">
        <f>IF(Income_CF!AD68="","",Income_CF!AD68*(Cohort_WP!AD66/Cohort_CF!AD66))</f>
        <v>2356227.1026955587</v>
      </c>
      <c r="AE67" s="1">
        <f>IF(Income_CF!AE68="","",Income_CF!AE68*(Cohort_WP!AE66/Cohort_CF!AE66))</f>
        <v>2431529.4355717055</v>
      </c>
      <c r="AF67" s="1">
        <f>IF(Income_CF!AF68="","",Income_CF!AF68*(Cohort_WP!AF66/Cohort_CF!AF66))</f>
        <v>2507733.2537520821</v>
      </c>
      <c r="AG67" s="1">
        <f>IF(Income_CF!AG68="","",Income_CF!AG68*(Cohort_WP!AG66/Cohort_CF!AG66))</f>
        <v>2584773.9600147773</v>
      </c>
      <c r="AH67" s="1">
        <f>IF(Income_CF!AH68="","",Income_CF!AH68*(Cohort_WP!AH66/Cohort_CF!AH66))</f>
        <v>2662583.4238451258</v>
      </c>
      <c r="AI67" s="1">
        <f>IF(Income_CF!AI68="","",Income_CF!AI68*(Cohort_WP!AI66/Cohort_CF!AI66))</f>
        <v>2741090.0388476909</v>
      </c>
      <c r="AJ67" s="1">
        <f>IF(Income_CF!AJ68="","",Income_CF!AJ68*(Cohort_WP!AJ66/Cohort_CF!AJ66))</f>
        <v>2820218.7924832269</v>
      </c>
      <c r="AK67" s="1">
        <f>IF(Income_CF!AK68="","",Income_CF!AK68*(Cohort_WP!AK66/Cohort_CF!AK66))</f>
        <v>2899891.34824717</v>
      </c>
      <c r="AL67" s="1">
        <f>IF(Income_CF!AL68="","",Income_CF!AL68*(Cohort_WP!AL66/Cohort_CF!AL66))</f>
        <v>2980026.1403561514</v>
      </c>
      <c r="AM67" s="1">
        <f>IF(Income_CF!AM68="","",Income_CF!AM68*(Cohort_WP!AM66/Cohort_CF!AM66))</f>
        <v>3060538.4809581456</v>
      </c>
      <c r="AN67" s="1">
        <f>IF(Income_CF!AN68="","",Income_CF!AN68*(Cohort_WP!AN66/Cohort_CF!AN66))</f>
        <v>3141340.6798286652</v>
      </c>
      <c r="AO67" s="1">
        <f>IF(Income_CF!AO68="","",Income_CF!AO68*(Cohort_WP!AO66/Cohort_CF!AO66))</f>
        <v>3222342.1764615639</v>
      </c>
      <c r="AP67" s="1">
        <f>IF(Income_CF!AP68="","",Income_CF!AP68*(Cohort_WP!AP66/Cohort_CF!AP66))</f>
        <v>3303449.6844073669</v>
      </c>
      <c r="AQ67" s="1">
        <f>IF(Income_CF!AQ68="","",Income_CF!AQ68*(Cohort_WP!AQ66/Cohort_CF!AQ66))</f>
        <v>3384567.3476565056</v>
      </c>
      <c r="AR67" s="1">
        <f>IF(Income_CF!AR68="","",Income_CF!AR68*(Cohort_WP!AR66/Cohort_CF!AR66))</f>
        <v>3465596.9088080549</v>
      </c>
      <c r="AS67" s="1">
        <f>IF(Income_CF!AS68="","",Income_CF!AS68*(Cohort_WP!AS66/Cohort_CF!AS66))</f>
        <v>3546437.8887077584</v>
      </c>
      <c r="AT67" s="1">
        <f>IF(Income_CF!AT68="","",Income_CF!AT68*(Cohort_WP!AT66/Cohort_CF!AT66))</f>
        <v>3626987.77718302</v>
      </c>
      <c r="AU67" s="1">
        <f>IF(Income_CF!AU68="","",Income_CF!AU68*(Cohort_WP!AU66/Cohort_CF!AU66))</f>
        <v>3707142.2344457777</v>
      </c>
      <c r="AV67" s="1">
        <f>IF(Income_CF!AV68="","",Income_CF!AV68*(Cohort_WP!AV66/Cohort_CF!AV66))</f>
        <v>3786795.3026792747</v>
      </c>
      <c r="AW67" s="1">
        <f>IF(Income_CF!AW68="","",Income_CF!AW68*(Cohort_WP!AW66/Cohort_CF!AW66))</f>
        <v>3865839.6272698953</v>
      </c>
      <c r="AX67" s="1">
        <f>IF(Income_CF!AX68="","",Income_CF!AX68*(Cohort_WP!AX66/Cohort_CF!AX66))</f>
        <v>3944166.6870927638</v>
      </c>
      <c r="AY67" s="1">
        <f>IF(Income_CF!AY68="","",Income_CF!AY68*(Cohort_WP!AY66/Cohort_CF!AY66))</f>
        <v>4021667.0332079222</v>
      </c>
      <c r="AZ67" s="1">
        <f>IF(Income_CF!AZ68="","",Income_CF!AZ68*(Cohort_WP!AZ66/Cohort_CF!AZ66))</f>
        <v>4098230.5352751762</v>
      </c>
      <c r="BA67" s="1">
        <f>IF(Income_CF!BA68="","",Income_CF!BA68*(Cohort_WP!BA66/Cohort_CF!BA66))</f>
        <v>4173746.6349482844</v>
      </c>
      <c r="BB67" s="1">
        <f>IF(Income_CF!BB68="","",Income_CF!BB68*(Cohort_WP!BB66/Cohort_CF!BB66))</f>
        <v>4248104.6054651504</v>
      </c>
      <c r="BC67" s="1">
        <f>IF(Income_CF!BC68="","",Income_CF!BC68*(Cohort_WP!BC66/Cohort_CF!BC66))</f>
        <v>4321193.8166092001</v>
      </c>
      <c r="BD67" s="1">
        <f>IF(Income_CF!BD68="","",Income_CF!BD68*(Cohort_WP!BD66/Cohort_CF!BD66))</f>
        <v>4392904.0041787121</v>
      </c>
      <c r="BE67" s="1">
        <f>IF(Income_CF!BE68="","",Income_CF!BE68*(Cohort_WP!BE66/Cohort_CF!BE66))</f>
        <v>4463125.5430665752</v>
      </c>
      <c r="BF67" s="1">
        <f>IF(Income_CF!BF68="","",Income_CF!BF68*(Cohort_WP!BF66/Cohort_CF!BF66))</f>
        <v>4531749.7230213983</v>
      </c>
      <c r="BG67" s="1">
        <f>IF(Income_CF!BG68="","",Income_CF!BG68*(Cohort_WP!BG66/Cohort_CF!BG66))</f>
        <v>4598669.0261345264</v>
      </c>
      <c r="BH67" s="1" t="str">
        <f>IF(Income_CF!BH68="","",Income_CF!BH68*(Cohort_WP!BH66/Cohort_CF!BH66))</f>
        <v/>
      </c>
      <c r="BI67" s="1" t="str">
        <f>IF(Income_CF!BI68="","",Income_CF!BI68*(Cohort_WP!BI66/Cohort_CF!BI66))</f>
        <v/>
      </c>
      <c r="BJ67" s="1" t="str">
        <f>IF(Income_CF!BJ68="","",Income_CF!BJ68*(Cohort_WP!BJ66/Cohort_CF!BJ66))</f>
        <v/>
      </c>
      <c r="BK67" s="1" t="str">
        <f>IF(Income_CF!BK68="","",Income_CF!BK68*(Cohort_WP!BK66/Cohort_CF!BK66))</f>
        <v/>
      </c>
      <c r="BL67" s="1" t="str">
        <f>IF(Income_CF!BL68="","",Income_CF!BL68*(Cohort_WP!BL66/Cohort_CF!BL66))</f>
        <v/>
      </c>
    </row>
    <row r="68" spans="1:72" x14ac:dyDescent="0.55000000000000004">
      <c r="A68" s="639"/>
      <c r="B68" t="s">
        <v>482</v>
      </c>
      <c r="F68" s="1" t="str">
        <f>IF(Income_CF!F69="","",Income_CF!F69*(Cohort_WP!F67/Cohort_CF!F67))</f>
        <v/>
      </c>
      <c r="G68" s="1" t="str">
        <f>IF(Income_CF!G69="","",Income_CF!G69*(Cohort_WP!G67/Cohort_CF!G67))</f>
        <v/>
      </c>
      <c r="H68" s="1" t="str">
        <f>IF(Income_CF!H69="","",Income_CF!H69*(Cohort_WP!H67/Cohort_CF!H67))</f>
        <v/>
      </c>
      <c r="I68" s="1" t="str">
        <f>IF(Income_CF!I69="","",Income_CF!I69*(Cohort_WP!I67/Cohort_CF!I67))</f>
        <v/>
      </c>
      <c r="J68" s="1" t="str">
        <f>IF(Income_CF!J69="","",Income_CF!J69*(Cohort_WP!J67/Cohort_CF!J67))</f>
        <v/>
      </c>
      <c r="K68" s="1" t="str">
        <f>IF(Income_CF!K69="","",Income_CF!K69*(Cohort_WP!K67/Cohort_CF!K67))</f>
        <v/>
      </c>
      <c r="L68" s="1" t="str">
        <f>IF(Income_CF!L69="","",Income_CF!L69*(Cohort_WP!L67/Cohort_CF!L67))</f>
        <v/>
      </c>
      <c r="M68" s="1" t="str">
        <f>IF(Income_CF!M69="","",Income_CF!M69*(Cohort_WP!M67/Cohort_CF!M67))</f>
        <v/>
      </c>
      <c r="N68" s="1" t="str">
        <f>IF(Income_CF!N69="","",Income_CF!N69*(Cohort_WP!N67/Cohort_CF!N67))</f>
        <v/>
      </c>
      <c r="O68" s="1" t="str">
        <f>IF(Income_CF!O69="","",Income_CF!O69*(Cohort_WP!O67/Cohort_CF!O67))</f>
        <v/>
      </c>
      <c r="P68" s="1" t="str">
        <f>IF(Income_CF!P69="","",Income_CF!P69*(Cohort_WP!P67/Cohort_CF!P67))</f>
        <v/>
      </c>
      <c r="Q68" s="1" t="str">
        <f>IF(Income_CF!Q69="","",Income_CF!Q69*(Cohort_WP!Q67/Cohort_CF!Q67))</f>
        <v/>
      </c>
      <c r="R68" s="1" t="str">
        <f>IF(Income_CF!R69="","",Income_CF!R69*(Cohort_WP!R67/Cohort_CF!R67))</f>
        <v/>
      </c>
      <c r="S68" s="1" t="str">
        <f>IF(Income_CF!S69="","",Income_CF!S69*(Cohort_WP!S67/Cohort_CF!S67))</f>
        <v/>
      </c>
      <c r="T68" s="1" t="str">
        <f>IF(Income_CF!T69="","",Income_CF!T69*(Cohort_WP!T67/Cohort_CF!T67))</f>
        <v/>
      </c>
      <c r="U68" s="1">
        <f>IF(Income_CF!U69="","",Income_CF!U69*(Cohort_WP!U67/Cohort_CF!U67))</f>
        <v>1699837.1193148913</v>
      </c>
      <c r="V68" s="1">
        <f>IF(Income_CF!V69="","",Income_CF!V69*(Cohort_WP!V67/Cohort_CF!V67))</f>
        <v>1765777.7352747885</v>
      </c>
      <c r="W68" s="1">
        <f>IF(Income_CF!W69="","",Income_CF!W69*(Cohort_WP!W67/Cohort_CF!W67))</f>
        <v>1833176.1046401851</v>
      </c>
      <c r="X68" s="1">
        <f>IF(Income_CF!X69="","",Income_CF!X69*(Cohort_WP!X67/Cohort_CF!X67))</f>
        <v>1902005.4718823503</v>
      </c>
      <c r="Y68" s="1">
        <f>IF(Income_CF!Y69="","",Income_CF!Y69*(Cohort_WP!Y67/Cohort_CF!Y67))</f>
        <v>1984302.8497768915</v>
      </c>
      <c r="Z68" s="1">
        <f>IF(Income_CF!Z69="","",Income_CF!Z69*(Cohort_WP!Z67/Cohort_CF!Z67))</f>
        <v>2055103.9806239735</v>
      </c>
      <c r="AA68" s="1">
        <f>IF(Income_CF!AA69="","",Income_CF!AA69*(Cohort_WP!AA67/Cohort_CF!AA67))</f>
        <v>2127154.6630585096</v>
      </c>
      <c r="AB68" s="1">
        <f>IF(Income_CF!AB69="","",Income_CF!AB69*(Cohort_WP!AB67/Cohort_CF!AB67))</f>
        <v>2200410.7555282912</v>
      </c>
      <c r="AC68" s="1">
        <f>IF(Income_CF!AC69="","",Income_CF!AC69*(Cohort_WP!AC67/Cohort_CF!AC67))</f>
        <v>2274824.3764006621</v>
      </c>
      <c r="AD68" s="1">
        <f>IF(Income_CF!AD69="","",Income_CF!AD69*(Cohort_WP!AD67/Cohort_CF!AD67))</f>
        <v>2350343.892016341</v>
      </c>
      <c r="AE68" s="1">
        <f>IF(Income_CF!AE69="","",Income_CF!AE69*(Cohort_WP!AE67/Cohort_CF!AE67))</f>
        <v>2426913.915776425</v>
      </c>
      <c r="AF68" s="1">
        <f>IF(Income_CF!AF69="","",Income_CF!AF69*(Cohort_WP!AF67/Cohort_CF!AF67))</f>
        <v>2504475.3186388575</v>
      </c>
      <c r="AG68" s="1">
        <f>IF(Income_CF!AG69="","",Income_CF!AG69*(Cohort_WP!AG67/Cohort_CF!AG67))</f>
        <v>2582965.2513646446</v>
      </c>
      <c r="AH68" s="1">
        <f>IF(Income_CF!AH69="","",Income_CF!AH69*(Cohort_WP!AH67/Cohort_CF!AH67))</f>
        <v>2662317.1788152205</v>
      </c>
      <c r="AI68" s="1">
        <f>IF(Income_CF!AI69="","",Income_CF!AI69*(Cohort_WP!AI67/Cohort_CF!AI67))</f>
        <v>2742460.9265604792</v>
      </c>
      <c r="AJ68" s="1">
        <f>IF(Income_CF!AJ69="","",Income_CF!AJ69*(Cohort_WP!AJ67/Cohort_CF!AJ67))</f>
        <v>2823322.7400131221</v>
      </c>
      <c r="AK68" s="1">
        <f>IF(Income_CF!AK69="","",Income_CF!AK69*(Cohort_WP!AK67/Cohort_CF!AK67))</f>
        <v>2904825.3562577236</v>
      </c>
      <c r="AL68" s="1">
        <f>IF(Income_CF!AL69="","",Income_CF!AL69*(Cohort_WP!AL67/Cohort_CF!AL67))</f>
        <v>2986888.0886945846</v>
      </c>
      <c r="AM68" s="1">
        <f>IF(Income_CF!AM69="","",Income_CF!AM69*(Cohort_WP!AM67/Cohort_CF!AM67))</f>
        <v>3069426.9245668361</v>
      </c>
      <c r="AN68" s="1">
        <f>IF(Income_CF!AN69="","",Income_CF!AN69*(Cohort_WP!AN67/Cohort_CF!AN67))</f>
        <v>3152354.6353868898</v>
      </c>
      <c r="AO68" s="1">
        <f>IF(Income_CF!AO69="","",Income_CF!AO69*(Cohort_WP!AO67/Cohort_CF!AO67))</f>
        <v>3235580.9002235257</v>
      </c>
      <c r="AP68" s="1">
        <f>IF(Income_CF!AP69="","",Income_CF!AP69*(Cohort_WP!AP67/Cohort_CF!AP67))</f>
        <v>3319012.4417554112</v>
      </c>
      <c r="AQ68" s="1">
        <f>IF(Income_CF!AQ69="","",Income_CF!AQ69*(Cohort_WP!AQ67/Cohort_CF!AQ67))</f>
        <v>3402553.1749395872</v>
      </c>
      <c r="AR68" s="1">
        <f>IF(Income_CF!AR69="","",Income_CF!AR69*(Cohort_WP!AR67/Cohort_CF!AR67))</f>
        <v>3486104.3680862011</v>
      </c>
      <c r="AS68" s="1">
        <f>IF(Income_CF!AS69="","",Income_CF!AS69*(Cohort_WP!AS67/Cohort_CF!AS67))</f>
        <v>3569564.8160722973</v>
      </c>
      <c r="AT68" s="1">
        <f>IF(Income_CF!AT69="","",Income_CF!AT69*(Cohort_WP!AT67/Cohort_CF!AT67))</f>
        <v>3652831.0253689899</v>
      </c>
      <c r="AU68" s="1">
        <f>IF(Income_CF!AU69="","",Income_CF!AU69*(Cohort_WP!AU67/Cohort_CF!AU67))</f>
        <v>3735797.4104985106</v>
      </c>
      <c r="AV68" s="1">
        <f>IF(Income_CF!AV69="","",Income_CF!AV69*(Cohort_WP!AV67/Cohort_CF!AV67))</f>
        <v>3818356.5014791517</v>
      </c>
      <c r="AW68" s="1">
        <f>IF(Income_CF!AW69="","",Income_CF!AW69*(Cohort_WP!AW67/Cohort_CF!AW67))</f>
        <v>3900399.1617596527</v>
      </c>
      <c r="AX68" s="1">
        <f>IF(Income_CF!AX69="","",Income_CF!AX69*(Cohort_WP!AX67/Cohort_CF!AX67))</f>
        <v>3981814.816087991</v>
      </c>
      <c r="AY68" s="1">
        <f>IF(Income_CF!AY69="","",Income_CF!AY69*(Cohort_WP!AY67/Cohort_CF!AY67))</f>
        <v>4062491.6877055471</v>
      </c>
      <c r="AZ68" s="1">
        <f>IF(Income_CF!AZ69="","",Income_CF!AZ69*(Cohort_WP!AZ67/Cohort_CF!AZ67))</f>
        <v>4142317.0442041596</v>
      </c>
      <c r="BA68" s="1">
        <f>IF(Income_CF!BA69="","",Income_CF!BA69*(Cohort_WP!BA67/Cohort_CF!BA67))</f>
        <v>4221177.4513334325</v>
      </c>
      <c r="BB68" s="1">
        <f>IF(Income_CF!BB69="","",Income_CF!BB69*(Cohort_WP!BB67/Cohort_CF!BB67))</f>
        <v>4298959.0339967329</v>
      </c>
      <c r="BC68" s="1">
        <f>IF(Income_CF!BC69="","",Income_CF!BC69*(Cohort_WP!BC67/Cohort_CF!BC67))</f>
        <v>4375547.7436291045</v>
      </c>
      <c r="BD68" s="1">
        <f>IF(Income_CF!BD69="","",Income_CF!BD69*(Cohort_WP!BD67/Cohort_CF!BD67))</f>
        <v>4450829.6311074756</v>
      </c>
      <c r="BE68" s="1">
        <f>IF(Income_CF!BE69="","",Income_CF!BE69*(Cohort_WP!BE67/Cohort_CF!BE67))</f>
        <v>4524691.1243040729</v>
      </c>
      <c r="BF68" s="1">
        <f>IF(Income_CF!BF69="","",Income_CF!BF69*(Cohort_WP!BF67/Cohort_CF!BF67))</f>
        <v>4597019.3093585726</v>
      </c>
      <c r="BG68" s="1">
        <f>IF(Income_CF!BG69="","",Income_CF!BG69*(Cohort_WP!BG67/Cohort_CF!BG67))</f>
        <v>4667702.2147120386</v>
      </c>
      <c r="BH68" s="1">
        <f>IF(Income_CF!BH69="","",Income_CF!BH69*(Cohort_WP!BH67/Cohort_CF!BH67))</f>
        <v>4736629.0969185634</v>
      </c>
      <c r="BI68" s="1" t="str">
        <f>IF(Income_CF!BI69="","",Income_CF!BI69*(Cohort_WP!BI67/Cohort_CF!BI67))</f>
        <v/>
      </c>
      <c r="BJ68" s="1" t="str">
        <f>IF(Income_CF!BJ69="","",Income_CF!BJ69*(Cohort_WP!BJ67/Cohort_CF!BJ67))</f>
        <v/>
      </c>
      <c r="BK68" s="1" t="str">
        <f>IF(Income_CF!BK69="","",Income_CF!BK69*(Cohort_WP!BK67/Cohort_CF!BK67))</f>
        <v/>
      </c>
      <c r="BL68" s="1" t="str">
        <f>IF(Income_CF!BL69="","",Income_CF!BL69*(Cohort_WP!BL67/Cohort_CF!BL67))</f>
        <v/>
      </c>
    </row>
    <row r="69" spans="1:72" x14ac:dyDescent="0.55000000000000004">
      <c r="A69" s="639"/>
      <c r="B69" t="s">
        <v>483</v>
      </c>
      <c r="F69" s="1" t="str">
        <f>IF(Income_CF!F70="","",Income_CF!F70*(Cohort_WP!F68/Cohort_CF!F68))</f>
        <v/>
      </c>
      <c r="G69" s="1" t="str">
        <f>IF(Income_CF!G70="","",Income_CF!G70*(Cohort_WP!G68/Cohort_CF!G68))</f>
        <v/>
      </c>
      <c r="H69" s="1" t="str">
        <f>IF(Income_CF!H70="","",Income_CF!H70*(Cohort_WP!H68/Cohort_CF!H68))</f>
        <v/>
      </c>
      <c r="I69" s="1" t="str">
        <f>IF(Income_CF!I70="","",Income_CF!I70*(Cohort_WP!I68/Cohort_CF!I68))</f>
        <v/>
      </c>
      <c r="J69" s="1" t="str">
        <f>IF(Income_CF!J70="","",Income_CF!J70*(Cohort_WP!J68/Cohort_CF!J68))</f>
        <v/>
      </c>
      <c r="K69" s="1" t="str">
        <f>IF(Income_CF!K70="","",Income_CF!K70*(Cohort_WP!K68/Cohort_CF!K68))</f>
        <v/>
      </c>
      <c r="L69" s="1" t="str">
        <f>IF(Income_CF!L70="","",Income_CF!L70*(Cohort_WP!L68/Cohort_CF!L68))</f>
        <v/>
      </c>
      <c r="M69" s="1" t="str">
        <f>IF(Income_CF!M70="","",Income_CF!M70*(Cohort_WP!M68/Cohort_CF!M68))</f>
        <v/>
      </c>
      <c r="N69" s="1" t="str">
        <f>IF(Income_CF!N70="","",Income_CF!N70*(Cohort_WP!N68/Cohort_CF!N68))</f>
        <v/>
      </c>
      <c r="O69" s="1" t="str">
        <f>IF(Income_CF!O70="","",Income_CF!O70*(Cohort_WP!O68/Cohort_CF!O68))</f>
        <v/>
      </c>
      <c r="P69" s="1" t="str">
        <f>IF(Income_CF!P70="","",Income_CF!P70*(Cohort_WP!P68/Cohort_CF!P68))</f>
        <v/>
      </c>
      <c r="Q69" s="1" t="str">
        <f>IF(Income_CF!Q70="","",Income_CF!Q70*(Cohort_WP!Q68/Cohort_CF!Q68))</f>
        <v/>
      </c>
      <c r="R69" s="1" t="str">
        <f>IF(Income_CF!R70="","",Income_CF!R70*(Cohort_WP!R68/Cohort_CF!R68))</f>
        <v/>
      </c>
      <c r="S69" s="1" t="str">
        <f>IF(Income_CF!S70="","",Income_CF!S70*(Cohort_WP!S68/Cohort_CF!S68))</f>
        <v/>
      </c>
      <c r="T69" s="1" t="str">
        <f>IF(Income_CF!T70="","",Income_CF!T70*(Cohort_WP!T68/Cohort_CF!T68))</f>
        <v/>
      </c>
      <c r="U69" s="1" t="str">
        <f>IF(Income_CF!U70="","",Income_CF!U70*(Cohort_WP!U68/Cohort_CF!U68))</f>
        <v/>
      </c>
      <c r="V69" s="1">
        <f>IF(Income_CF!V70="","",Income_CF!V70*(Cohort_WP!V68/Cohort_CF!V68))</f>
        <v>1750832.2328943377</v>
      </c>
      <c r="W69" s="1">
        <f>IF(Income_CF!W70="","",Income_CF!W70*(Cohort_WP!W68/Cohort_CF!W68))</f>
        <v>1818751.0673330324</v>
      </c>
      <c r="X69" s="1">
        <f>IF(Income_CF!X70="","",Income_CF!X70*(Cohort_WP!X68/Cohort_CF!X68))</f>
        <v>1888171.3877793904</v>
      </c>
      <c r="Y69" s="1">
        <f>IF(Income_CF!Y70="","",Income_CF!Y70*(Cohort_WP!Y68/Cohort_CF!Y68))</f>
        <v>1959065.6360388207</v>
      </c>
      <c r="Z69" s="1">
        <f>IF(Income_CF!Z70="","",Income_CF!Z70*(Cohort_WP!Z68/Cohort_CF!Z68))</f>
        <v>2043831.9352701982</v>
      </c>
      <c r="AA69" s="1">
        <f>IF(Income_CF!AA70="","",Income_CF!AA70*(Cohort_WP!AA68/Cohort_CF!AA68))</f>
        <v>2116757.1000426924</v>
      </c>
      <c r="AB69" s="1">
        <f>IF(Income_CF!AB70="","",Income_CF!AB70*(Cohort_WP!AB68/Cohort_CF!AB68))</f>
        <v>2190969.3029502654</v>
      </c>
      <c r="AC69" s="1">
        <f>IF(Income_CF!AC70="","",Income_CF!AC70*(Cohort_WP!AC68/Cohort_CF!AC68))</f>
        <v>2266423.0781941405</v>
      </c>
      <c r="AD69" s="1">
        <f>IF(Income_CF!AD70="","",Income_CF!AD70*(Cohort_WP!AD68/Cohort_CF!AD68))</f>
        <v>2343069.1076926813</v>
      </c>
      <c r="AE69" s="1">
        <f>IF(Income_CF!AE70="","",Income_CF!AE70*(Cohort_WP!AE68/Cohort_CF!AE68))</f>
        <v>2420854.2087768316</v>
      </c>
      <c r="AF69" s="1">
        <f>IF(Income_CF!AF70="","",Income_CF!AF70*(Cohort_WP!AF68/Cohort_CF!AF68))</f>
        <v>2499721.3332497184</v>
      </c>
      <c r="AG69" s="1">
        <f>IF(Income_CF!AG70="","",Income_CF!AG70*(Cohort_WP!AG68/Cohort_CF!AG68))</f>
        <v>2579609.5781980227</v>
      </c>
      <c r="AH69" s="1">
        <f>IF(Income_CF!AH70="","",Income_CF!AH70*(Cohort_WP!AH68/Cohort_CF!AH68))</f>
        <v>2660454.2089055837</v>
      </c>
      <c r="AI69" s="1">
        <f>IF(Income_CF!AI70="","",Income_CF!AI70*(Cohort_WP!AI68/Cohort_CF!AI68))</f>
        <v>2742186.6941796765</v>
      </c>
      <c r="AJ69" s="1">
        <f>IF(Income_CF!AJ70="","",Income_CF!AJ70*(Cohort_WP!AJ68/Cohort_CF!AJ68))</f>
        <v>2824734.7543572942</v>
      </c>
      <c r="AK69" s="1">
        <f>IF(Income_CF!AK70="","",Income_CF!AK70*(Cohort_WP!AK68/Cohort_CF!AK68))</f>
        <v>2908022.4222135157</v>
      </c>
      <c r="AL69" s="1">
        <f>IF(Income_CF!AL70="","",Income_CF!AL70*(Cohort_WP!AL68/Cohort_CF!AL68))</f>
        <v>2991970.1169454549</v>
      </c>
      <c r="AM69" s="1">
        <f>IF(Income_CF!AM70="","",Income_CF!AM70*(Cohort_WP!AM68/Cohort_CF!AM68))</f>
        <v>3076494.7313554217</v>
      </c>
      <c r="AN69" s="1">
        <f>IF(Income_CF!AN70="","",Income_CF!AN70*(Cohort_WP!AN68/Cohort_CF!AN68))</f>
        <v>3161509.7323038406</v>
      </c>
      <c r="AO69" s="1">
        <f>IF(Income_CF!AO70="","",Income_CF!AO70*(Cohort_WP!AO68/Cohort_CF!AO68))</f>
        <v>3246925.2744484968</v>
      </c>
      <c r="AP69" s="1">
        <f>IF(Income_CF!AP70="","",Income_CF!AP70*(Cohort_WP!AP68/Cohort_CF!AP68))</f>
        <v>3332648.3272302314</v>
      </c>
      <c r="AQ69" s="1">
        <f>IF(Income_CF!AQ70="","",Income_CF!AQ70*(Cohort_WP!AQ68/Cohort_CF!AQ68))</f>
        <v>3418582.8150080726</v>
      </c>
      <c r="AR69" s="1">
        <f>IF(Income_CF!AR70="","",Income_CF!AR70*(Cohort_WP!AR68/Cohort_CF!AR68))</f>
        <v>3504629.7701877751</v>
      </c>
      <c r="AS69" s="1">
        <f>IF(Income_CF!AS70="","",Income_CF!AS70*(Cohort_WP!AS68/Cohort_CF!AS68))</f>
        <v>3590687.4991287878</v>
      </c>
      <c r="AT69" s="1">
        <f>IF(Income_CF!AT70="","",Income_CF!AT70*(Cohort_WP!AT68/Cohort_CF!AT68))</f>
        <v>3676651.7605544655</v>
      </c>
      <c r="AU69" s="1">
        <f>IF(Income_CF!AU70="","",Income_CF!AU70*(Cohort_WP!AU68/Cohort_CF!AU68))</f>
        <v>3762415.9561300599</v>
      </c>
      <c r="AV69" s="1">
        <f>IF(Income_CF!AV70="","",Income_CF!AV70*(Cohort_WP!AV68/Cohort_CF!AV68))</f>
        <v>3847871.3328134664</v>
      </c>
      <c r="AW69" s="1">
        <f>IF(Income_CF!AW70="","",Income_CF!AW70*(Cohort_WP!AW68/Cohort_CF!AW68))</f>
        <v>3932907.1965235258</v>
      </c>
      <c r="AX69" s="1">
        <f>IF(Income_CF!AX70="","",Income_CF!AX70*(Cohort_WP!AX68/Cohort_CF!AX68))</f>
        <v>4017411.1366124423</v>
      </c>
      <c r="AY69" s="1">
        <f>IF(Income_CF!AY70="","",Income_CF!AY70*(Cohort_WP!AY68/Cohort_CF!AY68))</f>
        <v>4101269.2605706309</v>
      </c>
      <c r="AZ69" s="1">
        <f>IF(Income_CF!AZ70="","",Income_CF!AZ70*(Cohort_WP!AZ68/Cohort_CF!AZ68))</f>
        <v>4184366.4383367128</v>
      </c>
      <c r="BA69" s="1">
        <f>IF(Income_CF!BA70="","",Income_CF!BA70*(Cohort_WP!BA68/Cohort_CF!BA68))</f>
        <v>4266586.5555302855</v>
      </c>
      <c r="BB69" s="1">
        <f>IF(Income_CF!BB70="","",Income_CF!BB70*(Cohort_WP!BB68/Cohort_CF!BB68))</f>
        <v>4347812.7748734346</v>
      </c>
      <c r="BC69" s="1">
        <f>IF(Income_CF!BC70="","",Income_CF!BC70*(Cohort_WP!BC68/Cohort_CF!BC68))</f>
        <v>4427927.8050166341</v>
      </c>
      <c r="BD69" s="1">
        <f>IF(Income_CF!BD70="","",Income_CF!BD70*(Cohort_WP!BD68/Cohort_CF!BD68))</f>
        <v>4506814.1759379776</v>
      </c>
      <c r="BE69" s="1">
        <f>IF(Income_CF!BE70="","",Income_CF!BE70*(Cohort_WP!BE68/Cohort_CF!BE68))</f>
        <v>4584354.5200407002</v>
      </c>
      <c r="BF69" s="1">
        <f>IF(Income_CF!BF70="","",Income_CF!BF70*(Cohort_WP!BF68/Cohort_CF!BF68))</f>
        <v>4660431.8580331961</v>
      </c>
      <c r="BG69" s="1">
        <f>IF(Income_CF!BG70="","",Income_CF!BG70*(Cohort_WP!BG68/Cohort_CF!BG68))</f>
        <v>4734929.888639329</v>
      </c>
      <c r="BH69" s="1">
        <f>IF(Income_CF!BH70="","",Income_CF!BH70*(Cohort_WP!BH68/Cohort_CF!BH68))</f>
        <v>4807733.2811534004</v>
      </c>
      <c r="BI69" s="1">
        <f>IF(Income_CF!BI70="","",Income_CF!BI70*(Cohort_WP!BI68/Cohort_CF!BI68))</f>
        <v>4878727.96982612</v>
      </c>
      <c r="BJ69" s="1" t="str">
        <f>IF(Income_CF!BJ70="","",Income_CF!BJ70*(Cohort_WP!BJ68/Cohort_CF!BJ68))</f>
        <v/>
      </c>
      <c r="BK69" s="1" t="str">
        <f>IF(Income_CF!BK70="","",Income_CF!BK70*(Cohort_WP!BK68/Cohort_CF!BK68))</f>
        <v/>
      </c>
      <c r="BL69" s="1" t="str">
        <f>IF(Income_CF!BL70="","",Income_CF!BL70*(Cohort_WP!BL68/Cohort_CF!BL68))</f>
        <v/>
      </c>
    </row>
    <row r="70" spans="1:72" x14ac:dyDescent="0.55000000000000004">
      <c r="A70" s="639"/>
      <c r="B70" t="s">
        <v>484</v>
      </c>
      <c r="F70" s="1" t="str">
        <f>IF(Income_CF!F71="","",Income_CF!F71*(Cohort_WP!F69/Cohort_CF!F69))</f>
        <v/>
      </c>
      <c r="G70" s="1" t="str">
        <f>IF(Income_CF!G71="","",Income_CF!G71*(Cohort_WP!G69/Cohort_CF!G69))</f>
        <v/>
      </c>
      <c r="H70" s="1" t="str">
        <f>IF(Income_CF!H71="","",Income_CF!H71*(Cohort_WP!H69/Cohort_CF!H69))</f>
        <v/>
      </c>
      <c r="I70" s="1" t="str">
        <f>IF(Income_CF!I71="","",Income_CF!I71*(Cohort_WP!I69/Cohort_CF!I69))</f>
        <v/>
      </c>
      <c r="J70" s="1" t="str">
        <f>IF(Income_CF!J71="","",Income_CF!J71*(Cohort_WP!J69/Cohort_CF!J69))</f>
        <v/>
      </c>
      <c r="K70" s="1" t="str">
        <f>IF(Income_CF!K71="","",Income_CF!K71*(Cohort_WP!K69/Cohort_CF!K69))</f>
        <v/>
      </c>
      <c r="L70" s="1" t="str">
        <f>IF(Income_CF!L71="","",Income_CF!L71*(Cohort_WP!L69/Cohort_CF!L69))</f>
        <v/>
      </c>
      <c r="M70" s="1" t="str">
        <f>IF(Income_CF!M71="","",Income_CF!M71*(Cohort_WP!M69/Cohort_CF!M69))</f>
        <v/>
      </c>
      <c r="N70" s="1" t="str">
        <f>IF(Income_CF!N71="","",Income_CF!N71*(Cohort_WP!N69/Cohort_CF!N69))</f>
        <v/>
      </c>
      <c r="O70" s="1" t="str">
        <f>IF(Income_CF!O71="","",Income_CF!O71*(Cohort_WP!O69/Cohort_CF!O69))</f>
        <v/>
      </c>
      <c r="P70" s="1" t="str">
        <f>IF(Income_CF!P71="","",Income_CF!P71*(Cohort_WP!P69/Cohort_CF!P69))</f>
        <v/>
      </c>
      <c r="Q70" s="1" t="str">
        <f>IF(Income_CF!Q71="","",Income_CF!Q71*(Cohort_WP!Q69/Cohort_CF!Q69))</f>
        <v/>
      </c>
      <c r="R70" s="1" t="str">
        <f>IF(Income_CF!R71="","",Income_CF!R71*(Cohort_WP!R69/Cohort_CF!R69))</f>
        <v/>
      </c>
      <c r="S70" s="1" t="str">
        <f>IF(Income_CF!S71="","",Income_CF!S71*(Cohort_WP!S69/Cohort_CF!S69))</f>
        <v/>
      </c>
      <c r="T70" s="1" t="str">
        <f>IF(Income_CF!T71="","",Income_CF!T71*(Cohort_WP!T69/Cohort_CF!T69))</f>
        <v/>
      </c>
      <c r="U70" s="1" t="str">
        <f>IF(Income_CF!U71="","",Income_CF!U71*(Cohort_WP!U69/Cohort_CF!U69))</f>
        <v/>
      </c>
      <c r="V70" s="1" t="str">
        <f>IF(Income_CF!V71="","",Income_CF!V71*(Cohort_WP!V69/Cohort_CF!V69))</f>
        <v/>
      </c>
      <c r="W70" s="1">
        <f>IF(Income_CF!W71="","",Income_CF!W71*(Cohort_WP!W69/Cohort_CF!W69))</f>
        <v>1803357.1998811678</v>
      </c>
      <c r="X70" s="1">
        <f>IF(Income_CF!X71="","",Income_CF!X71*(Cohort_WP!X69/Cohort_CF!X69))</f>
        <v>1873313.5993530231</v>
      </c>
      <c r="Y70" s="1">
        <f>IF(Income_CF!Y71="","",Income_CF!Y71*(Cohort_WP!Y69/Cohort_CF!Y69))</f>
        <v>1944816.529412772</v>
      </c>
      <c r="Z70" s="1">
        <f>IF(Income_CF!Z71="","",Income_CF!Z71*(Cohort_WP!Z69/Cohort_CF!Z69))</f>
        <v>2017837.6051199853</v>
      </c>
      <c r="AA70" s="1">
        <f>IF(Income_CF!AA71="","",Income_CF!AA71*(Cohort_WP!AA69/Cohort_CF!AA69))</f>
        <v>2105146.8933283039</v>
      </c>
      <c r="AB70" s="1">
        <f>IF(Income_CF!AB71="","",Income_CF!AB71*(Cohort_WP!AB69/Cohort_CF!AB69))</f>
        <v>2180259.8130439729</v>
      </c>
      <c r="AC70" s="1">
        <f>IF(Income_CF!AC71="","",Income_CF!AC71*(Cohort_WP!AC69/Cohort_CF!AC69))</f>
        <v>2256698.382038773</v>
      </c>
      <c r="AD70" s="1">
        <f>IF(Income_CF!AD71="","",Income_CF!AD71*(Cohort_WP!AD69/Cohort_CF!AD69))</f>
        <v>2334415.7705399641</v>
      </c>
      <c r="AE70" s="1">
        <f>IF(Income_CF!AE71="","",Income_CF!AE71*(Cohort_WP!AE69/Cohort_CF!AE69))</f>
        <v>2413361.1809234619</v>
      </c>
      <c r="AF70" s="1">
        <f>IF(Income_CF!AF71="","",Income_CF!AF71*(Cohort_WP!AF69/Cohort_CF!AF69))</f>
        <v>2493479.8350401367</v>
      </c>
      <c r="AG70" s="1">
        <f>IF(Income_CF!AG71="","",Income_CF!AG71*(Cohort_WP!AG69/Cohort_CF!AG69))</f>
        <v>2574712.9732472096</v>
      </c>
      <c r="AH70" s="1">
        <f>IF(Income_CF!AH71="","",Income_CF!AH71*(Cohort_WP!AH69/Cohort_CF!AH69))</f>
        <v>2656997.8655439629</v>
      </c>
      <c r="AI70" s="1">
        <f>IF(Income_CF!AI71="","",Income_CF!AI71*(Cohort_WP!AI69/Cohort_CF!AI69))</f>
        <v>2740267.835172751</v>
      </c>
      <c r="AJ70" s="1">
        <f>IF(Income_CF!AJ71="","",Income_CF!AJ71*(Cohort_WP!AJ69/Cohort_CF!AJ69))</f>
        <v>2824452.2950050673</v>
      </c>
      <c r="AK70" s="1">
        <f>IF(Income_CF!AK71="","",Income_CF!AK71*(Cohort_WP!AK69/Cohort_CF!AK69))</f>
        <v>2909476.7969880132</v>
      </c>
      <c r="AL70" s="1">
        <f>IF(Income_CF!AL71="","",Income_CF!AL71*(Cohort_WP!AL69/Cohort_CF!AL69))</f>
        <v>2995263.0948799206</v>
      </c>
      <c r="AM70" s="1">
        <f>IF(Income_CF!AM71="","",Income_CF!AM71*(Cohort_WP!AM69/Cohort_CF!AM69))</f>
        <v>3081729.2204538188</v>
      </c>
      <c r="AN70" s="1">
        <f>IF(Income_CF!AN71="","",Income_CF!AN71*(Cohort_WP!AN69/Cohort_CF!AN69))</f>
        <v>3168789.5732960841</v>
      </c>
      <c r="AO70" s="1">
        <f>IF(Income_CF!AO71="","",Income_CF!AO71*(Cohort_WP!AO69/Cohort_CF!AO69))</f>
        <v>3256355.024272956</v>
      </c>
      <c r="AP70" s="1">
        <f>IF(Income_CF!AP71="","",Income_CF!AP71*(Cohort_WP!AP69/Cohort_CF!AP69))</f>
        <v>3344333.0326819518</v>
      </c>
      <c r="AQ70" s="1">
        <f>IF(Income_CF!AQ71="","",Income_CF!AQ71*(Cohort_WP!AQ69/Cohort_CF!AQ69))</f>
        <v>3432627.7770471377</v>
      </c>
      <c r="AR70" s="1">
        <f>IF(Income_CF!AR71="","",Income_CF!AR71*(Cohort_WP!AR69/Cohort_CF!AR69))</f>
        <v>3521140.2994583147</v>
      </c>
      <c r="AS70" s="1">
        <f>IF(Income_CF!AS71="","",Income_CF!AS71*(Cohort_WP!AS69/Cohort_CF!AS69))</f>
        <v>3609768.6632934092</v>
      </c>
      <c r="AT70" s="1">
        <f>IF(Income_CF!AT71="","",Income_CF!AT71*(Cohort_WP!AT69/Cohort_CF!AT69))</f>
        <v>3698408.1241026511</v>
      </c>
      <c r="AU70" s="1">
        <f>IF(Income_CF!AU71="","",Income_CF!AU71*(Cohort_WP!AU69/Cohort_CF!AU69))</f>
        <v>3786951.3133710995</v>
      </c>
      <c r="AV70" s="1">
        <f>IF(Income_CF!AV71="","",Income_CF!AV71*(Cohort_WP!AV69/Cohort_CF!AV69))</f>
        <v>3875288.4348139623</v>
      </c>
      <c r="AW70" s="1">
        <f>IF(Income_CF!AW71="","",Income_CF!AW71*(Cohort_WP!AW69/Cohort_CF!AW69))</f>
        <v>3963307.4727978702</v>
      </c>
      <c r="AX70" s="1">
        <f>IF(Income_CF!AX71="","",Income_CF!AX71*(Cohort_WP!AX69/Cohort_CF!AX69))</f>
        <v>4050894.4124192311</v>
      </c>
      <c r="AY70" s="1">
        <f>IF(Income_CF!AY71="","",Income_CF!AY71*(Cohort_WP!AY69/Cohort_CF!AY69))</f>
        <v>4137933.4707108149</v>
      </c>
      <c r="AZ70" s="1">
        <f>IF(Income_CF!AZ71="","",Income_CF!AZ71*(Cohort_WP!AZ69/Cohort_CF!AZ69))</f>
        <v>4224307.3383877501</v>
      </c>
      <c r="BA70" s="1">
        <f>IF(Income_CF!BA71="","",Income_CF!BA71*(Cohort_WP!BA69/Cohort_CF!BA69))</f>
        <v>4309897.4314868143</v>
      </c>
      <c r="BB70" s="1">
        <f>IF(Income_CF!BB71="","",Income_CF!BB71*(Cohort_WP!BB69/Cohort_CF!BB69))</f>
        <v>4394584.1521961931</v>
      </c>
      <c r="BC70" s="1">
        <f>IF(Income_CF!BC71="","",Income_CF!BC71*(Cohort_WP!BC69/Cohort_CF!BC69))</f>
        <v>4478247.1581196366</v>
      </c>
      <c r="BD70" s="1">
        <f>IF(Income_CF!BD71="","",Income_CF!BD71*(Cohort_WP!BD69/Cohort_CF!BD69))</f>
        <v>4560765.6391671328</v>
      </c>
      <c r="BE70" s="1">
        <f>IF(Income_CF!BE71="","",Income_CF!BE71*(Cohort_WP!BE69/Cohort_CF!BE69))</f>
        <v>4642018.6012161169</v>
      </c>
      <c r="BF70" s="1">
        <f>IF(Income_CF!BF71="","",Income_CF!BF71*(Cohort_WP!BF69/Cohort_CF!BF69))</f>
        <v>4721885.1556419209</v>
      </c>
      <c r="BG70" s="1">
        <f>IF(Income_CF!BG71="","",Income_CF!BG71*(Cohort_WP!BG69/Cohort_CF!BG69))</f>
        <v>4800244.8137741899</v>
      </c>
      <c r="BH70" s="1">
        <f>IF(Income_CF!BH71="","",Income_CF!BH71*(Cohort_WP!BH69/Cohort_CF!BH69))</f>
        <v>4876977.7852985086</v>
      </c>
      <c r="BI70" s="1">
        <f>IF(Income_CF!BI71="","",Income_CF!BI71*(Cohort_WP!BI69/Cohort_CF!BI69))</f>
        <v>4951965.2795880027</v>
      </c>
      <c r="BJ70" s="1">
        <f>IF(Income_CF!BJ71="","",Income_CF!BJ71*(Cohort_WP!BJ69/Cohort_CF!BJ69))</f>
        <v>5025089.8089209031</v>
      </c>
      <c r="BK70" s="1" t="str">
        <f>IF(Income_CF!BK71="","",Income_CF!BK71*(Cohort_WP!BK69/Cohort_CF!BK69))</f>
        <v/>
      </c>
      <c r="BL70" s="1" t="str">
        <f>IF(Income_CF!BL71="","",Income_CF!BL71*(Cohort_WP!BL69/Cohort_CF!BL69))</f>
        <v/>
      </c>
    </row>
    <row r="71" spans="1:72" x14ac:dyDescent="0.55000000000000004">
      <c r="A71" s="639"/>
      <c r="B71" t="s">
        <v>485</v>
      </c>
      <c r="F71" s="1" t="str">
        <f>IF(Income_CF!F72="","",Income_CF!F72*(Cohort_WP!F70/Cohort_CF!F70))</f>
        <v/>
      </c>
      <c r="G71" s="1" t="str">
        <f>IF(Income_CF!G72="","",Income_CF!G72*(Cohort_WP!G70/Cohort_CF!G70))</f>
        <v/>
      </c>
      <c r="H71" s="1" t="str">
        <f>IF(Income_CF!H72="","",Income_CF!H72*(Cohort_WP!H70/Cohort_CF!H70))</f>
        <v/>
      </c>
      <c r="I71" s="1" t="str">
        <f>IF(Income_CF!I72="","",Income_CF!I72*(Cohort_WP!I70/Cohort_CF!I70))</f>
        <v/>
      </c>
      <c r="J71" s="1" t="str">
        <f>IF(Income_CF!J72="","",Income_CF!J72*(Cohort_WP!J70/Cohort_CF!J70))</f>
        <v/>
      </c>
      <c r="K71" s="1" t="str">
        <f>IF(Income_CF!K72="","",Income_CF!K72*(Cohort_WP!K70/Cohort_CF!K70))</f>
        <v/>
      </c>
      <c r="L71" s="1" t="str">
        <f>IF(Income_CF!L72="","",Income_CF!L72*(Cohort_WP!L70/Cohort_CF!L70))</f>
        <v/>
      </c>
      <c r="M71" s="1" t="str">
        <f>IF(Income_CF!M72="","",Income_CF!M72*(Cohort_WP!M70/Cohort_CF!M70))</f>
        <v/>
      </c>
      <c r="N71" s="1" t="str">
        <f>IF(Income_CF!N72="","",Income_CF!N72*(Cohort_WP!N70/Cohort_CF!N70))</f>
        <v/>
      </c>
      <c r="O71" s="1" t="str">
        <f>IF(Income_CF!O72="","",Income_CF!O72*(Cohort_WP!O70/Cohort_CF!O70))</f>
        <v/>
      </c>
      <c r="P71" s="1" t="str">
        <f>IF(Income_CF!P72="","",Income_CF!P72*(Cohort_WP!P70/Cohort_CF!P70))</f>
        <v/>
      </c>
      <c r="Q71" s="1" t="str">
        <f>IF(Income_CF!Q72="","",Income_CF!Q72*(Cohort_WP!Q70/Cohort_CF!Q70))</f>
        <v/>
      </c>
      <c r="R71" s="1" t="str">
        <f>IF(Income_CF!R72="","",Income_CF!R72*(Cohort_WP!R70/Cohort_CF!R70))</f>
        <v/>
      </c>
      <c r="S71" s="1" t="str">
        <f>IF(Income_CF!S72="","",Income_CF!S72*(Cohort_WP!S70/Cohort_CF!S70))</f>
        <v/>
      </c>
      <c r="T71" s="1" t="str">
        <f>IF(Income_CF!T72="","",Income_CF!T72*(Cohort_WP!T70/Cohort_CF!T70))</f>
        <v/>
      </c>
      <c r="U71" s="1" t="str">
        <f>IF(Income_CF!U72="","",Income_CF!U72*(Cohort_WP!U70/Cohort_CF!U70))</f>
        <v/>
      </c>
      <c r="V71" s="1" t="str">
        <f>IF(Income_CF!V72="","",Income_CF!V72*(Cohort_WP!V70/Cohort_CF!V70))</f>
        <v/>
      </c>
      <c r="W71" s="1" t="str">
        <f>IF(Income_CF!W72="","",Income_CF!W72*(Cohort_WP!W70/Cohort_CF!W70))</f>
        <v/>
      </c>
      <c r="X71" s="1">
        <f>IF(Income_CF!X72="","",Income_CF!X72*(Cohort_WP!X70/Cohort_CF!X70))</f>
        <v>1857457.915877603</v>
      </c>
      <c r="Y71" s="1">
        <f>IF(Income_CF!Y72="","",Income_CF!Y72*(Cohort_WP!Y70/Cohort_CF!Y70))</f>
        <v>1929513.0073336139</v>
      </c>
      <c r="Z71" s="1">
        <f>IF(Income_CF!Z72="","",Income_CF!Z72*(Cohort_WP!Z70/Cohort_CF!Z70))</f>
        <v>2003161.0252951551</v>
      </c>
      <c r="AA71" s="1">
        <f>IF(Income_CF!AA72="","",Income_CF!AA72*(Cohort_WP!AA70/Cohort_CF!AA70))</f>
        <v>2078372.7332735846</v>
      </c>
      <c r="AB71" s="1">
        <f>IF(Income_CF!AB72="","",Income_CF!AB72*(Cohort_WP!AB70/Cohort_CF!AB70))</f>
        <v>2168301.3001281531</v>
      </c>
      <c r="AC71" s="1">
        <f>IF(Income_CF!AC72="","",Income_CF!AC72*(Cohort_WP!AC70/Cohort_CF!AC70))</f>
        <v>2245667.6074352926</v>
      </c>
      <c r="AD71" s="1">
        <f>IF(Income_CF!AD72="","",Income_CF!AD72*(Cohort_WP!AD70/Cohort_CF!AD70))</f>
        <v>2324399.3334999364</v>
      </c>
      <c r="AE71" s="1">
        <f>IF(Income_CF!AE72="","",Income_CF!AE72*(Cohort_WP!AE70/Cohort_CF!AE70))</f>
        <v>2404448.2436561626</v>
      </c>
      <c r="AF71" s="1">
        <f>IF(Income_CF!AF72="","",Income_CF!AF72*(Cohort_WP!AF70/Cohort_CF!AF70))</f>
        <v>2485762.0163511662</v>
      </c>
      <c r="AG71" s="1">
        <f>IF(Income_CF!AG72="","",Income_CF!AG72*(Cohort_WP!AG70/Cohort_CF!AG70))</f>
        <v>2568284.2300913408</v>
      </c>
      <c r="AH71" s="1">
        <f>IF(Income_CF!AH72="","",Income_CF!AH72*(Cohort_WP!AH70/Cohort_CF!AH70))</f>
        <v>2651954.3624446262</v>
      </c>
      <c r="AI71" s="1">
        <f>IF(Income_CF!AI72="","",Income_CF!AI72*(Cohort_WP!AI70/Cohort_CF!AI70))</f>
        <v>2736707.8015102819</v>
      </c>
      <c r="AJ71" s="1">
        <f>IF(Income_CF!AJ72="","",Income_CF!AJ72*(Cohort_WP!AJ70/Cohort_CF!AJ70))</f>
        <v>2822475.8702279334</v>
      </c>
      <c r="AK71" s="1">
        <f>IF(Income_CF!AK72="","",Income_CF!AK72*(Cohort_WP!AK70/Cohort_CF!AK70))</f>
        <v>2909185.8638552194</v>
      </c>
      <c r="AL71" s="1">
        <f>IF(Income_CF!AL72="","",Income_CF!AL72*(Cohort_WP!AL70/Cohort_CF!AL70))</f>
        <v>2996761.100897653</v>
      </c>
      <c r="AM71" s="1">
        <f>IF(Income_CF!AM72="","",Income_CF!AM72*(Cohort_WP!AM70/Cohort_CF!AM70))</f>
        <v>3085120.9877263186</v>
      </c>
      <c r="AN71" s="1">
        <f>IF(Income_CF!AN72="","",Income_CF!AN72*(Cohort_WP!AN70/Cohort_CF!AN70))</f>
        <v>3174181.0970674325</v>
      </c>
      <c r="AO71" s="1">
        <f>IF(Income_CF!AO72="","",Income_CF!AO72*(Cohort_WP!AO70/Cohort_CF!AO70))</f>
        <v>3263853.260494967</v>
      </c>
      <c r="AP71" s="1">
        <f>IF(Income_CF!AP72="","",Income_CF!AP72*(Cohort_WP!AP70/Cohort_CF!AP70))</f>
        <v>3354045.6750011453</v>
      </c>
      <c r="AQ71" s="1">
        <f>IF(Income_CF!AQ72="","",Income_CF!AQ72*(Cohort_WP!AQ70/Cohort_CF!AQ70))</f>
        <v>3444663.0236624097</v>
      </c>
      <c r="AR71" s="1">
        <f>IF(Income_CF!AR72="","",Income_CF!AR72*(Cohort_WP!AR70/Cohort_CF!AR70))</f>
        <v>3535606.6103585516</v>
      </c>
      <c r="AS71" s="1">
        <f>IF(Income_CF!AS72="","",Income_CF!AS72*(Cohort_WP!AS70/Cohort_CF!AS70))</f>
        <v>3626774.5084420647</v>
      </c>
      <c r="AT71" s="1">
        <f>IF(Income_CF!AT72="","",Income_CF!AT72*(Cohort_WP!AT70/Cohort_CF!AT70))</f>
        <v>3718061.7231922103</v>
      </c>
      <c r="AU71" s="1">
        <f>IF(Income_CF!AU72="","",Income_CF!AU72*(Cohort_WP!AU70/Cohort_CF!AU70))</f>
        <v>3809360.3678257307</v>
      </c>
      <c r="AV71" s="1">
        <f>IF(Income_CF!AV72="","",Income_CF!AV72*(Cohort_WP!AV70/Cohort_CF!AV70))</f>
        <v>3900559.8527722326</v>
      </c>
      <c r="AW71" s="1">
        <f>IF(Income_CF!AW72="","",Income_CF!AW72*(Cohort_WP!AW70/Cohort_CF!AW70))</f>
        <v>3991547.0878583812</v>
      </c>
      <c r="AX71" s="1">
        <f>IF(Income_CF!AX72="","",Income_CF!AX72*(Cohort_WP!AX70/Cohort_CF!AX70))</f>
        <v>4082206.6969818058</v>
      </c>
      <c r="AY71" s="1">
        <f>IF(Income_CF!AY72="","",Income_CF!AY72*(Cohort_WP!AY70/Cohort_CF!AY70))</f>
        <v>4172421.2447918081</v>
      </c>
      <c r="AZ71" s="1">
        <f>IF(Income_CF!AZ72="","",Income_CF!AZ72*(Cohort_WP!AZ70/Cohort_CF!AZ70))</f>
        <v>4262071.4748321399</v>
      </c>
      <c r="BA71" s="1">
        <f>IF(Income_CF!BA72="","",Income_CF!BA72*(Cohort_WP!BA70/Cohort_CF!BA70))</f>
        <v>4351036.5585393831</v>
      </c>
      <c r="BB71" s="1">
        <f>IF(Income_CF!BB72="","",Income_CF!BB72*(Cohort_WP!BB70/Cohort_CF!BB70))</f>
        <v>4439194.3544314187</v>
      </c>
      <c r="BC71" s="1">
        <f>IF(Income_CF!BC72="","",Income_CF!BC72*(Cohort_WP!BC70/Cohort_CF!BC70))</f>
        <v>4526421.6767620789</v>
      </c>
      <c r="BD71" s="1">
        <f>IF(Income_CF!BD72="","",Income_CF!BD72*(Cohort_WP!BD70/Cohort_CF!BD70))</f>
        <v>4612594.5728632258</v>
      </c>
      <c r="BE71" s="1">
        <f>IF(Income_CF!BE72="","",Income_CF!BE72*(Cohort_WP!BE70/Cohort_CF!BE70))</f>
        <v>4697588.6083421474</v>
      </c>
      <c r="BF71" s="1">
        <f>IF(Income_CF!BF72="","",Income_CF!BF72*(Cohort_WP!BF70/Cohort_CF!BF70))</f>
        <v>4781279.1592526007</v>
      </c>
      <c r="BG71" s="1">
        <f>IF(Income_CF!BG72="","",Income_CF!BG72*(Cohort_WP!BG70/Cohort_CF!BG70))</f>
        <v>4863541.7103111781</v>
      </c>
      <c r="BH71" s="1">
        <f>IF(Income_CF!BH72="","",Income_CF!BH72*(Cohort_WP!BH70/Cohort_CF!BH70))</f>
        <v>4944252.1581874164</v>
      </c>
      <c r="BI71" s="1">
        <f>IF(Income_CF!BI72="","",Income_CF!BI72*(Cohort_WP!BI70/Cohort_CF!BI70))</f>
        <v>5023287.1188574648</v>
      </c>
      <c r="BJ71" s="1">
        <f>IF(Income_CF!BJ72="","",Income_CF!BJ72*(Cohort_WP!BJ70/Cohort_CF!BJ70))</f>
        <v>5100524.2379756421</v>
      </c>
      <c r="BK71" s="1">
        <f>IF(Income_CF!BK72="","",Income_CF!BK72*(Cohort_WP!BK70/Cohort_CF!BK70))</f>
        <v>5175842.50318853</v>
      </c>
      <c r="BL71" s="1" t="str">
        <f>IF(Income_CF!BL72="","",Income_CF!BL72*(Cohort_WP!BL70/Cohort_CF!BL70))</f>
        <v/>
      </c>
    </row>
    <row r="72" spans="1:72" x14ac:dyDescent="0.55000000000000004">
      <c r="A72" s="639"/>
      <c r="B72" t="s">
        <v>486</v>
      </c>
      <c r="F72" s="1" t="str">
        <f>IF(Income_CF!F73="","",Income_CF!F73*(Cohort_WP!F71/Cohort_CF!F71))</f>
        <v/>
      </c>
      <c r="G72" s="1" t="str">
        <f>IF(Income_CF!G73="","",Income_CF!G73*(Cohort_WP!G71/Cohort_CF!G71))</f>
        <v/>
      </c>
      <c r="H72" s="1" t="str">
        <f>IF(Income_CF!H73="","",Income_CF!H73*(Cohort_WP!H71/Cohort_CF!H71))</f>
        <v/>
      </c>
      <c r="I72" s="1" t="str">
        <f>IF(Income_CF!I73="","",Income_CF!I73*(Cohort_WP!I71/Cohort_CF!I71))</f>
        <v/>
      </c>
      <c r="J72" s="1" t="str">
        <f>IF(Income_CF!J73="","",Income_CF!J73*(Cohort_WP!J71/Cohort_CF!J71))</f>
        <v/>
      </c>
      <c r="K72" s="1" t="str">
        <f>IF(Income_CF!K73="","",Income_CF!K73*(Cohort_WP!K71/Cohort_CF!K71))</f>
        <v/>
      </c>
      <c r="L72" s="1" t="str">
        <f>IF(Income_CF!L73="","",Income_CF!L73*(Cohort_WP!L71/Cohort_CF!L71))</f>
        <v/>
      </c>
      <c r="M72" s="1" t="str">
        <f>IF(Income_CF!M73="","",Income_CF!M73*(Cohort_WP!M71/Cohort_CF!M71))</f>
        <v/>
      </c>
      <c r="N72" s="1" t="str">
        <f>IF(Income_CF!N73="","",Income_CF!N73*(Cohort_WP!N71/Cohort_CF!N71))</f>
        <v/>
      </c>
      <c r="O72" s="1" t="str">
        <f>IF(Income_CF!O73="","",Income_CF!O73*(Cohort_WP!O71/Cohort_CF!O71))</f>
        <v/>
      </c>
      <c r="P72" s="1" t="str">
        <f>IF(Income_CF!P73="","",Income_CF!P73*(Cohort_WP!P71/Cohort_CF!P71))</f>
        <v/>
      </c>
      <c r="Q72" s="1" t="str">
        <f>IF(Income_CF!Q73="","",Income_CF!Q73*(Cohort_WP!Q71/Cohort_CF!Q71))</f>
        <v/>
      </c>
      <c r="R72" s="1" t="str">
        <f>IF(Income_CF!R73="","",Income_CF!R73*(Cohort_WP!R71/Cohort_CF!R71))</f>
        <v/>
      </c>
      <c r="S72" s="1" t="str">
        <f>IF(Income_CF!S73="","",Income_CF!S73*(Cohort_WP!S71/Cohort_CF!S71))</f>
        <v/>
      </c>
      <c r="T72" s="1" t="str">
        <f>IF(Income_CF!T73="","",Income_CF!T73*(Cohort_WP!T71/Cohort_CF!T71))</f>
        <v/>
      </c>
      <c r="U72" s="1" t="str">
        <f>IF(Income_CF!U73="","",Income_CF!U73*(Cohort_WP!U71/Cohort_CF!U71))</f>
        <v/>
      </c>
      <c r="V72" s="1" t="str">
        <f>IF(Income_CF!V73="","",Income_CF!V73*(Cohort_WP!V71/Cohort_CF!V71))</f>
        <v/>
      </c>
      <c r="W72" s="1" t="str">
        <f>IF(Income_CF!W73="","",Income_CF!W73*(Cohort_WP!W71/Cohort_CF!W71))</f>
        <v/>
      </c>
      <c r="X72" s="1" t="str">
        <f>IF(Income_CF!X73="","",Income_CF!X73*(Cohort_WP!X71/Cohort_CF!X71))</f>
        <v/>
      </c>
      <c r="Y72" s="1">
        <f>IF(Income_CF!Y73="","",Income_CF!Y73*(Cohort_WP!Y71/Cohort_CF!Y71))</f>
        <v>1913181.6533539309</v>
      </c>
      <c r="Z72" s="1">
        <f>IF(Income_CF!Z73="","",Income_CF!Z73*(Cohort_WP!Z71/Cohort_CF!Z71))</f>
        <v>1987398.3975536225</v>
      </c>
      <c r="AA72" s="1">
        <f>IF(Income_CF!AA73="","",Income_CF!AA73*(Cohort_WP!AA71/Cohort_CF!AA71))</f>
        <v>2063255.8560540096</v>
      </c>
      <c r="AB72" s="1">
        <f>IF(Income_CF!AB73="","",Income_CF!AB73*(Cohort_WP!AB71/Cohort_CF!AB71))</f>
        <v>2140723.9152717926</v>
      </c>
      <c r="AC72" s="1">
        <f>IF(Income_CF!AC73="","",Income_CF!AC73*(Cohort_WP!AC71/Cohort_CF!AC71))</f>
        <v>2233350.3391319979</v>
      </c>
      <c r="AD72" s="1">
        <f>IF(Income_CF!AD73="","",Income_CF!AD73*(Cohort_WP!AD71/Cohort_CF!AD71))</f>
        <v>2313037.6356583512</v>
      </c>
      <c r="AE72" s="1">
        <f>IF(Income_CF!AE73="","",Income_CF!AE73*(Cohort_WP!AE71/Cohort_CF!AE71))</f>
        <v>2394131.3135049343</v>
      </c>
      <c r="AF72" s="1">
        <f>IF(Income_CF!AF73="","",Income_CF!AF73*(Cohort_WP!AF71/Cohort_CF!AF71))</f>
        <v>2476581.690965848</v>
      </c>
      <c r="AG72" s="1">
        <f>IF(Income_CF!AG73="","",Income_CF!AG73*(Cohort_WP!AG71/Cohort_CF!AG71))</f>
        <v>2560334.8768417006</v>
      </c>
      <c r="AH72" s="1">
        <f>IF(Income_CF!AH73="","",Income_CF!AH73*(Cohort_WP!AH71/Cohort_CF!AH71))</f>
        <v>2645332.7569940807</v>
      </c>
      <c r="AI72" s="1">
        <f>IF(Income_CF!AI73="","",Income_CF!AI73*(Cohort_WP!AI71/Cohort_CF!AI71))</f>
        <v>2731512.9933179645</v>
      </c>
      <c r="AJ72" s="1">
        <f>IF(Income_CF!AJ73="","",Income_CF!AJ73*(Cohort_WP!AJ71/Cohort_CF!AJ71))</f>
        <v>2818809.0355555904</v>
      </c>
      <c r="AK72" s="1">
        <f>IF(Income_CF!AK73="","",Income_CF!AK73*(Cohort_WP!AK71/Cohort_CF!AK71))</f>
        <v>2907150.1463347725</v>
      </c>
      <c r="AL72" s="1">
        <f>IF(Income_CF!AL73="","",Income_CF!AL73*(Cohort_WP!AL71/Cohort_CF!AL71))</f>
        <v>2996461.4397708755</v>
      </c>
      <c r="AM72" s="1">
        <f>IF(Income_CF!AM73="","",Income_CF!AM73*(Cohort_WP!AM71/Cohort_CF!AM71))</f>
        <v>3086663.9339245828</v>
      </c>
      <c r="AN72" s="1">
        <f>IF(Income_CF!AN73="","",Income_CF!AN73*(Cohort_WP!AN71/Cohort_CF!AN71))</f>
        <v>3177674.6173581076</v>
      </c>
      <c r="AO72" s="1">
        <f>IF(Income_CF!AO73="","",Income_CF!AO73*(Cohort_WP!AO71/Cohort_CF!AO71))</f>
        <v>3269406.5299794567</v>
      </c>
      <c r="AP72" s="1">
        <f>IF(Income_CF!AP73="","",Income_CF!AP73*(Cohort_WP!AP71/Cohort_CF!AP71))</f>
        <v>3361768.8583098161</v>
      </c>
      <c r="AQ72" s="1">
        <f>IF(Income_CF!AQ73="","",Income_CF!AQ73*(Cohort_WP!AQ71/Cohort_CF!AQ71))</f>
        <v>3454667.0452511786</v>
      </c>
      <c r="AR72" s="1">
        <f>IF(Income_CF!AR73="","",Income_CF!AR73*(Cohort_WP!AR71/Cohort_CF!AR71))</f>
        <v>3548002.9143722821</v>
      </c>
      <c r="AS72" s="1">
        <f>IF(Income_CF!AS73="","",Income_CF!AS73*(Cohort_WP!AS71/Cohort_CF!AS71))</f>
        <v>3641674.8086693091</v>
      </c>
      <c r="AT72" s="1">
        <f>IF(Income_CF!AT73="","",Income_CF!AT73*(Cohort_WP!AT71/Cohort_CF!AT71))</f>
        <v>3735577.7436953261</v>
      </c>
      <c r="AU72" s="1">
        <f>IF(Income_CF!AU73="","",Income_CF!AU73*(Cohort_WP!AU71/Cohort_CF!AU71))</f>
        <v>3829603.5748879774</v>
      </c>
      <c r="AV72" s="1">
        <f>IF(Income_CF!AV73="","",Income_CF!AV73*(Cohort_WP!AV71/Cohort_CF!AV71))</f>
        <v>3923641.1788605032</v>
      </c>
      <c r="AW72" s="1">
        <f>IF(Income_CF!AW73="","",Income_CF!AW73*(Cohort_WP!AW71/Cohort_CF!AW71))</f>
        <v>4017576.6483553993</v>
      </c>
      <c r="AX72" s="1">
        <f>IF(Income_CF!AX73="","",Income_CF!AX73*(Cohort_WP!AX71/Cohort_CF!AX71))</f>
        <v>4111293.5004941318</v>
      </c>
      <c r="AY72" s="1">
        <f>IF(Income_CF!AY73="","",Income_CF!AY73*(Cohort_WP!AY71/Cohort_CF!AY71))</f>
        <v>4204672.8978912598</v>
      </c>
      <c r="AZ72" s="1">
        <f>IF(Income_CF!AZ73="","",Income_CF!AZ73*(Cohort_WP!AZ71/Cohort_CF!AZ71))</f>
        <v>4297593.8821355626</v>
      </c>
      <c r="BA72" s="1">
        <f>IF(Income_CF!BA73="","",Income_CF!BA73*(Cohort_WP!BA71/Cohort_CF!BA71))</f>
        <v>4389933.6190771041</v>
      </c>
      <c r="BB72" s="1">
        <f>IF(Income_CF!BB73="","",Income_CF!BB73*(Cohort_WP!BB71/Cohort_CF!BB71))</f>
        <v>4481567.6552955639</v>
      </c>
      <c r="BC72" s="1">
        <f>IF(Income_CF!BC73="","",Income_CF!BC73*(Cohort_WP!BC71/Cohort_CF!BC71))</f>
        <v>4572370.1850643605</v>
      </c>
      <c r="BD72" s="1">
        <f>IF(Income_CF!BD73="","",Income_CF!BD73*(Cohort_WP!BD71/Cohort_CF!BD71))</f>
        <v>4662214.3270649407</v>
      </c>
      <c r="BE72" s="1">
        <f>IF(Income_CF!BE73="","",Income_CF!BE73*(Cohort_WP!BE71/Cohort_CF!BE71))</f>
        <v>4750972.4100491228</v>
      </c>
      <c r="BF72" s="1">
        <f>IF(Income_CF!BF73="","",Income_CF!BF73*(Cohort_WP!BF71/Cohort_CF!BF71))</f>
        <v>4838516.2665924113</v>
      </c>
      <c r="BG72" s="1">
        <f>IF(Income_CF!BG73="","",Income_CF!BG73*(Cohort_WP!BG71/Cohort_CF!BG71))</f>
        <v>4924717.5340301776</v>
      </c>
      <c r="BH72" s="1">
        <f>IF(Income_CF!BH73="","",Income_CF!BH73*(Cohort_WP!BH71/Cohort_CF!BH71))</f>
        <v>5009447.9616205143</v>
      </c>
      <c r="BI72" s="1">
        <f>IF(Income_CF!BI73="","",Income_CF!BI73*(Cohort_WP!BI71/Cohort_CF!BI71))</f>
        <v>5092579.7229330391</v>
      </c>
      <c r="BJ72" s="1">
        <f>IF(Income_CF!BJ73="","",Income_CF!BJ73*(Cohort_WP!BJ71/Cohort_CF!BJ71))</f>
        <v>5173985.7324231872</v>
      </c>
      <c r="BK72" s="1">
        <f>IF(Income_CF!BK73="","",Income_CF!BK73*(Cohort_WP!BK71/Cohort_CF!BK71))</f>
        <v>5253539.965114912</v>
      </c>
      <c r="BL72" s="1">
        <f>IF(Income_CF!BL73="","",Income_CF!BL73*(Cohort_WP!BL71/Cohort_CF!BL71))</f>
        <v>5331117.7782841865</v>
      </c>
    </row>
    <row r="73" spans="1:72" x14ac:dyDescent="0.55000000000000004">
      <c r="A73" s="640"/>
      <c r="B73" s="329" t="s">
        <v>525</v>
      </c>
      <c r="C73" s="329"/>
      <c r="D73" s="329"/>
      <c r="E73" s="329"/>
      <c r="F73" s="330">
        <f>SUM(F53:F72)</f>
        <v>1091060.7636606828</v>
      </c>
      <c r="G73" s="330">
        <f t="shared" ref="G73:BL73" si="1">SUM(G53:G72)</f>
        <v>2257178.1224037455</v>
      </c>
      <c r="H73" s="330">
        <f t="shared" si="1"/>
        <v>3501539.4505213359</v>
      </c>
      <c r="I73" s="330">
        <f t="shared" si="1"/>
        <v>4827410.5701785944</v>
      </c>
      <c r="J73" s="330">
        <f t="shared" si="1"/>
        <v>6245881.3786666049</v>
      </c>
      <c r="K73" s="330">
        <f t="shared" si="1"/>
        <v>7752350.8631326519</v>
      </c>
      <c r="L73" s="330">
        <f t="shared" si="1"/>
        <v>9350261.0234713759</v>
      </c>
      <c r="M73" s="330">
        <f t="shared" si="1"/>
        <v>11043128.786791591</v>
      </c>
      <c r="N73" s="330">
        <f t="shared" si="1"/>
        <v>12834545.854617391</v>
      </c>
      <c r="O73" s="330">
        <f t="shared" si="1"/>
        <v>14728178.5378375</v>
      </c>
      <c r="P73" s="330">
        <f t="shared" si="1"/>
        <v>16727767.586117076</v>
      </c>
      <c r="Q73" s="330">
        <f t="shared" si="1"/>
        <v>18837128.018929139</v>
      </c>
      <c r="R73" s="330">
        <f t="shared" si="1"/>
        <v>21060148.965795975</v>
      </c>
      <c r="S73" s="330">
        <f t="shared" si="1"/>
        <v>23400793.523751926</v>
      </c>
      <c r="T73" s="330">
        <f t="shared" si="1"/>
        <v>25863098.640446007</v>
      </c>
      <c r="U73" s="330">
        <f t="shared" si="1"/>
        <v>28451175.031693641</v>
      </c>
      <c r="V73" s="330">
        <f t="shared" si="1"/>
        <v>31169207.142659403</v>
      </c>
      <c r="W73" s="330">
        <f t="shared" si="1"/>
        <v>34021453.16220475</v>
      </c>
      <c r="X73" s="330">
        <f t="shared" si="1"/>
        <v>37012245.100265272</v>
      </c>
      <c r="Y73" s="330">
        <f t="shared" si="1"/>
        <v>40145988.938427731</v>
      </c>
      <c r="Z73" s="330">
        <f t="shared" si="1"/>
        <v>41456587.76120311</v>
      </c>
      <c r="AA73" s="330">
        <f t="shared" si="1"/>
        <v>42783612.833858028</v>
      </c>
      <c r="AB73" s="330">
        <f t="shared" si="1"/>
        <v>44125937.094125763</v>
      </c>
      <c r="AC73" s="330">
        <f t="shared" si="1"/>
        <v>45482367.312747598</v>
      </c>
      <c r="AD73" s="330">
        <f t="shared" si="1"/>
        <v>46837655.307027042</v>
      </c>
      <c r="AE73" s="330">
        <f t="shared" si="1"/>
        <v>48204969.436964236</v>
      </c>
      <c r="AF73" s="330">
        <f t="shared" si="1"/>
        <v>49583029.468145266</v>
      </c>
      <c r="AG73" s="330">
        <f t="shared" si="1"/>
        <v>50970498.950389117</v>
      </c>
      <c r="AH73" s="330">
        <f t="shared" si="1"/>
        <v>52365986.797345437</v>
      </c>
      <c r="AI73" s="330">
        <f t="shared" si="1"/>
        <v>53768049.073589213</v>
      </c>
      <c r="AJ73" s="330">
        <f t="shared" si="1"/>
        <v>55175190.988633059</v>
      </c>
      <c r="AK73" s="330">
        <f t="shared" si="1"/>
        <v>56585869.096397303</v>
      </c>
      <c r="AL73" s="330">
        <f t="shared" si="1"/>
        <v>57998493.697784387</v>
      </c>
      <c r="AM73" s="330">
        <f t="shared" si="1"/>
        <v>59411431.443093769</v>
      </c>
      <c r="AN73" s="330">
        <f t="shared" si="1"/>
        <v>60823008.130097345</v>
      </c>
      <c r="AO73" s="330">
        <f t="shared" si="1"/>
        <v>62231511.692675084</v>
      </c>
      <c r="AP73" s="330">
        <f t="shared" si="1"/>
        <v>63635195.373990953</v>
      </c>
      <c r="AQ73" s="330">
        <f t="shared" si="1"/>
        <v>65032281.077276766</v>
      </c>
      <c r="AR73" s="330">
        <f t="shared" si="1"/>
        <v>66420962.886389397</v>
      </c>
      <c r="AS73" s="330">
        <f t="shared" si="1"/>
        <v>67799410.747421756</v>
      </c>
      <c r="AT73" s="330">
        <f t="shared" si="1"/>
        <v>66082468.016914994</v>
      </c>
      <c r="AU73" s="330">
        <f t="shared" si="1"/>
        <v>64217296.981416263</v>
      </c>
      <c r="AV73" s="330">
        <f t="shared" si="1"/>
        <v>62199324.208724141</v>
      </c>
      <c r="AW73" s="330">
        <f t="shared" si="1"/>
        <v>60023953.520759538</v>
      </c>
      <c r="AX73" s="330">
        <f t="shared" si="1"/>
        <v>57686568.178576261</v>
      </c>
      <c r="AY73" s="330">
        <f t="shared" si="1"/>
        <v>55182532.918424584</v>
      </c>
      <c r="AZ73" s="330">
        <f t="shared" si="1"/>
        <v>52507195.821149334</v>
      </c>
      <c r="BA73" s="330">
        <f t="shared" si="1"/>
        <v>49655889.997184195</v>
      </c>
      <c r="BB73" s="330">
        <f t="shared" si="1"/>
        <v>46623935.069450296</v>
      </c>
      <c r="BC73" s="330">
        <f t="shared" si="1"/>
        <v>43406638.436579369</v>
      </c>
      <c r="BD73" s="330">
        <f t="shared" si="1"/>
        <v>39999296.299060456</v>
      </c>
      <c r="BE73" s="330">
        <f t="shared" si="1"/>
        <v>36397194.431155384</v>
      </c>
      <c r="BF73" s="330">
        <f t="shared" si="1"/>
        <v>32595608.68173945</v>
      </c>
      <c r="BG73" s="330">
        <f t="shared" si="1"/>
        <v>28589805.18760144</v>
      </c>
      <c r="BH73" s="330">
        <f t="shared" si="1"/>
        <v>24375040.2831784</v>
      </c>
      <c r="BI73" s="330">
        <f t="shared" si="1"/>
        <v>19946560.091204628</v>
      </c>
      <c r="BJ73" s="330">
        <f t="shared" si="1"/>
        <v>15299599.779319733</v>
      </c>
      <c r="BK73" s="330">
        <f t="shared" si="1"/>
        <v>10429382.468303442</v>
      </c>
      <c r="BL73" s="330">
        <f t="shared" si="1"/>
        <v>5331117.7782841865</v>
      </c>
      <c r="BM73" s="329"/>
      <c r="BN73" s="329"/>
      <c r="BO73" s="329"/>
      <c r="BP73" s="329"/>
      <c r="BQ73" s="329"/>
      <c r="BR73" s="329"/>
      <c r="BS73" s="329"/>
      <c r="BT73" s="329"/>
    </row>
    <row r="74" spans="1:72" x14ac:dyDescent="0.55000000000000004">
      <c r="B74" s="329" t="s">
        <v>526</v>
      </c>
      <c r="C74" s="329"/>
      <c r="D74" s="329"/>
      <c r="E74" s="329"/>
      <c r="F74" s="329">
        <f>'Cost and Benefit Parameters'!$C$45*Income_WP!F73</f>
        <v>716826.92172506871</v>
      </c>
      <c r="G74" s="329">
        <f>'Cost and Benefit Parameters'!$C$45*Income_WP!G73</f>
        <v>1482966.0264192608</v>
      </c>
      <c r="H74" s="329">
        <f>'Cost and Benefit Parameters'!$C$45*Income_WP!H73</f>
        <v>2300511.418992518</v>
      </c>
      <c r="I74" s="329">
        <f>'Cost and Benefit Parameters'!$C$45*Income_WP!I73</f>
        <v>3171608.7446073368</v>
      </c>
      <c r="J74" s="329">
        <f>'Cost and Benefit Parameters'!$C$45*Income_WP!J73</f>
        <v>4103544.0657839593</v>
      </c>
      <c r="K74" s="329">
        <f>'Cost and Benefit Parameters'!$C$45*Income_WP!K73</f>
        <v>5093294.5170781529</v>
      </c>
      <c r="L74" s="329">
        <f>'Cost and Benefit Parameters'!$C$45*Income_WP!L73</f>
        <v>6143121.4924206939</v>
      </c>
      <c r="M74" s="329">
        <f>'Cost and Benefit Parameters'!$C$45*Income_WP!M73</f>
        <v>7255335.6129220752</v>
      </c>
      <c r="N74" s="329">
        <f>'Cost and Benefit Parameters'!$C$45*Income_WP!N73</f>
        <v>8432296.6264836267</v>
      </c>
      <c r="O74" s="329">
        <f>'Cost and Benefit Parameters'!$C$45*Income_WP!O73</f>
        <v>9676413.2993592378</v>
      </c>
      <c r="P74" s="329">
        <f>'Cost and Benefit Parameters'!$C$45*Income_WP!P73</f>
        <v>10990143.30407892</v>
      </c>
      <c r="Q74" s="329">
        <f>'Cost and Benefit Parameters'!$C$45*Income_WP!Q73</f>
        <v>12375993.108436445</v>
      </c>
      <c r="R74" s="329">
        <f>'Cost and Benefit Parameters'!$C$45*Income_WP!R73</f>
        <v>13836517.870527957</v>
      </c>
      <c r="S74" s="329">
        <f>'Cost and Benefit Parameters'!$C$45*Income_WP!S73</f>
        <v>15374321.345105017</v>
      </c>
      <c r="T74" s="329">
        <f>'Cost and Benefit Parameters'!$C$45*Income_WP!T73</f>
        <v>16992055.806773029</v>
      </c>
      <c r="U74" s="329">
        <f>'Cost and Benefit Parameters'!$C$45*Income_WP!U73</f>
        <v>18692421.995822724</v>
      </c>
      <c r="V74" s="329">
        <f>'Cost and Benefit Parameters'!$C$45*Income_WP!V73</f>
        <v>20478169.092727229</v>
      </c>
      <c r="W74" s="329">
        <f>'Cost and Benefit Parameters'!$C$45*Income_WP!W73</f>
        <v>22352094.727568522</v>
      </c>
      <c r="X74" s="329">
        <f>'Cost and Benefit Parameters'!$C$45*Income_WP!X73</f>
        <v>24317045.030874286</v>
      </c>
      <c r="Y74" s="329">
        <f>'Cost and Benefit Parameters'!$C$45*Income_WP!Y73</f>
        <v>26375914.732547022</v>
      </c>
      <c r="Z74" s="329">
        <f>'Cost and Benefit Parameters'!$C$45*Income_WP!Z73</f>
        <v>27236978.159110446</v>
      </c>
      <c r="AA74" s="329">
        <f>'Cost and Benefit Parameters'!$C$45*Income_WP!AA73</f>
        <v>28108833.631844725</v>
      </c>
      <c r="AB74" s="329">
        <f>'Cost and Benefit Parameters'!$C$45*Income_WP!AB73</f>
        <v>28990740.670840628</v>
      </c>
      <c r="AC74" s="329">
        <f>'Cost and Benefit Parameters'!$C$45*Income_WP!AC73</f>
        <v>29881915.324475173</v>
      </c>
      <c r="AD74" s="329">
        <f>'Cost and Benefit Parameters'!$C$45*Income_WP!AD73</f>
        <v>30772339.536716767</v>
      </c>
      <c r="AE74" s="329">
        <f>'Cost and Benefit Parameters'!$C$45*Income_WP!AE73</f>
        <v>31670664.920085505</v>
      </c>
      <c r="AF74" s="329">
        <f>'Cost and Benefit Parameters'!$C$45*Income_WP!AF73</f>
        <v>32576050.36057144</v>
      </c>
      <c r="AG74" s="329">
        <f>'Cost and Benefit Parameters'!$C$45*Income_WP!AG73</f>
        <v>33487617.810405653</v>
      </c>
      <c r="AH74" s="329">
        <f>'Cost and Benefit Parameters'!$C$45*Income_WP!AH73</f>
        <v>34404453.325855955</v>
      </c>
      <c r="AI74" s="329">
        <f>'Cost and Benefit Parameters'!$C$45*Income_WP!AI73</f>
        <v>35325608.241348118</v>
      </c>
      <c r="AJ74" s="329">
        <f>'Cost and Benefit Parameters'!$C$45*Income_WP!AJ73</f>
        <v>36250100.479531921</v>
      </c>
      <c r="AK74" s="329">
        <f>'Cost and Benefit Parameters'!$C$45*Income_WP!AK73</f>
        <v>37176915.996333033</v>
      </c>
      <c r="AL74" s="329">
        <f>'Cost and Benefit Parameters'!$C$45*Income_WP!AL73</f>
        <v>38105010.359444343</v>
      </c>
      <c r="AM74" s="329">
        <f>'Cost and Benefit Parameters'!$C$45*Income_WP!AM73</f>
        <v>39033310.458112605</v>
      </c>
      <c r="AN74" s="329">
        <f>'Cost and Benefit Parameters'!$C$45*Income_WP!AN73</f>
        <v>39960716.341473959</v>
      </c>
      <c r="AO74" s="329">
        <f>'Cost and Benefit Parameters'!$C$45*Income_WP!AO73</f>
        <v>40886103.182087533</v>
      </c>
      <c r="AP74" s="329">
        <f>'Cost and Benefit Parameters'!$C$45*Income_WP!AP73</f>
        <v>41808323.360712059</v>
      </c>
      <c r="AQ74" s="329">
        <f>'Cost and Benefit Parameters'!$C$45*Income_WP!AQ73</f>
        <v>42726208.66777084</v>
      </c>
      <c r="AR74" s="329">
        <f>'Cost and Benefit Parameters'!$C$45*Income_WP!AR73</f>
        <v>43638572.616357833</v>
      </c>
      <c r="AS74" s="329">
        <f>'Cost and Benefit Parameters'!$C$45*Income_WP!AS73</f>
        <v>44544212.861056097</v>
      </c>
      <c r="AT74" s="329">
        <f>'Cost and Benefit Parameters'!$C$45*Income_WP!AT73</f>
        <v>43416181.487113155</v>
      </c>
      <c r="AU74" s="329">
        <f>'Cost and Benefit Parameters'!$C$45*Income_WP!AU73</f>
        <v>42190764.116790488</v>
      </c>
      <c r="AV74" s="329">
        <f>'Cost and Benefit Parameters'!$C$45*Income_WP!AV73</f>
        <v>40864956.005131766</v>
      </c>
      <c r="AW74" s="329">
        <f>'Cost and Benefit Parameters'!$C$45*Income_WP!AW73</f>
        <v>39435737.46313902</v>
      </c>
      <c r="AX74" s="329">
        <f>'Cost and Benefit Parameters'!$C$45*Income_WP!AX73</f>
        <v>37900075.293324605</v>
      </c>
      <c r="AY74" s="329">
        <f>'Cost and Benefit Parameters'!$C$45*Income_WP!AY73</f>
        <v>36254924.127404951</v>
      </c>
      <c r="AZ74" s="329">
        <f>'Cost and Benefit Parameters'!$C$45*Income_WP!AZ73</f>
        <v>34497227.654495113</v>
      </c>
      <c r="BA74" s="329">
        <f>'Cost and Benefit Parameters'!$C$45*Income_WP!BA73</f>
        <v>32623919.728150018</v>
      </c>
      <c r="BB74" s="329">
        <f>'Cost and Benefit Parameters'!$C$45*Income_WP!BB73</f>
        <v>30631925.340628847</v>
      </c>
      <c r="BC74" s="329">
        <f>'Cost and Benefit Parameters'!$C$45*Income_WP!BC73</f>
        <v>28518161.452832647</v>
      </c>
      <c r="BD74" s="329">
        <f>'Cost and Benefit Parameters'!$C$45*Income_WP!BD73</f>
        <v>26279537.668482721</v>
      </c>
      <c r="BE74" s="329">
        <f>'Cost and Benefit Parameters'!$C$45*Income_WP!BE73</f>
        <v>23912956.741269089</v>
      </c>
      <c r="BF74" s="329">
        <f>'Cost and Benefit Parameters'!$C$45*Income_WP!BF73</f>
        <v>21415314.903902818</v>
      </c>
      <c r="BG74" s="329">
        <f>'Cost and Benefit Parameters'!$C$45*Income_WP!BG73</f>
        <v>18783502.008254148</v>
      </c>
      <c r="BH74" s="329">
        <f>'Cost and Benefit Parameters'!$C$45*Income_WP!BH73</f>
        <v>16014401.466048209</v>
      </c>
      <c r="BI74" s="329">
        <f>'Cost and Benefit Parameters'!$C$45*Income_WP!BI73</f>
        <v>13104889.979921442</v>
      </c>
      <c r="BJ74" s="329">
        <f>'Cost and Benefit Parameters'!$C$45*Income_WP!BJ73</f>
        <v>10051837.055013066</v>
      </c>
      <c r="BK74" s="329">
        <f>'Cost and Benefit Parameters'!$C$45*Income_WP!BK73</f>
        <v>6852104.281675362</v>
      </c>
      <c r="BL74" s="329">
        <f>'Cost and Benefit Parameters'!$C$45*Income_WP!BL73</f>
        <v>3502544.3803327107</v>
      </c>
      <c r="BM74" s="329"/>
      <c r="BN74" s="329"/>
      <c r="BO74" s="329"/>
      <c r="BP74" s="329"/>
      <c r="BQ74" s="329"/>
      <c r="BR74" s="329"/>
      <c r="BS74" s="329"/>
      <c r="BT74" s="329"/>
    </row>
    <row r="75" spans="1:72" x14ac:dyDescent="0.55000000000000004">
      <c r="A75" s="641" t="s">
        <v>491</v>
      </c>
      <c r="B75" s="128" t="s">
        <v>492</v>
      </c>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row>
    <row r="76" spans="1:72" x14ac:dyDescent="0.55000000000000004">
      <c r="A76" s="642"/>
      <c r="B76" t="s">
        <v>466</v>
      </c>
      <c r="F76" s="1"/>
      <c r="G76" s="1"/>
      <c r="H76" s="1">
        <f>IF(Income_CF!H77="","",Income_CF!H77*(Cohort_WP!H75/Cohort_CF!H75))</f>
        <v>997421.65684205212</v>
      </c>
      <c r="I76" s="1">
        <f>IF(Income_CF!I77="","",Income_CF!I77*(Cohort_WP!I75/Cohort_CF!I75))</f>
        <v>1036113.9513428423</v>
      </c>
      <c r="J76" s="1">
        <f>IF(Income_CF!J77="","",Income_CF!J77*(Cohort_WP!J75/Cohort_CF!J75))</f>
        <v>1075661.6188675878</v>
      </c>
      <c r="K76" s="1">
        <f>IF(Income_CF!K77="","",Income_CF!K77*(Cohort_WP!K75/Cohort_CF!K75))</f>
        <v>1116048.9599451495</v>
      </c>
      <c r="L76" s="1">
        <f>IF(Income_CF!L77="","",Income_CF!L77*(Cohort_WP!L75/Cohort_CF!L75))</f>
        <v>1164338.9908431768</v>
      </c>
      <c r="M76" s="1">
        <f>IF(Income_CF!M77="","",Income_CF!M77*(Cohort_WP!M75/Cohort_CF!M75))</f>
        <v>1205883.3131981618</v>
      </c>
      <c r="N76" s="1">
        <f>IF(Income_CF!N77="","",Income_CF!N77*(Cohort_WP!N75/Cohort_CF!N75))</f>
        <v>1248160.8409882484</v>
      </c>
      <c r="O76" s="1">
        <f>IF(Income_CF!O77="","",Income_CF!O77*(Cohort_WP!O75/Cohort_CF!O75))</f>
        <v>1291145.6730611199</v>
      </c>
      <c r="P76" s="1">
        <f>IF(Income_CF!P77="","",Income_CF!P77*(Cohort_WP!P75/Cohort_CF!P75))</f>
        <v>1334809.7136793474</v>
      </c>
      <c r="Q76" s="1">
        <f>IF(Income_CF!Q77="","",Income_CF!Q77*(Cohort_WP!Q75/Cohort_CF!Q75))</f>
        <v>1379122.6655106731</v>
      </c>
      <c r="R76" s="1">
        <f>IF(Income_CF!R77="","",Income_CF!R77*(Cohort_WP!R75/Cohort_CF!R75))</f>
        <v>1424052.0290922846</v>
      </c>
      <c r="S76" s="1">
        <f>IF(Income_CF!S77="","",Income_CF!S77*(Cohort_WP!S75/Cohort_CF!S75))</f>
        <v>1469563.1089898809</v>
      </c>
      <c r="T76" s="1">
        <f>IF(Income_CF!T77="","",Income_CF!T77*(Cohort_WP!T75/Cohort_CF!T75))</f>
        <v>1515619.0268511935</v>
      </c>
      <c r="U76" s="1">
        <f>IF(Income_CF!U77="","",Income_CF!U77*(Cohort_WP!U75/Cohort_CF!U75))</f>
        <v>1562180.7415308114</v>
      </c>
      <c r="V76" s="1">
        <f>IF(Income_CF!V77="","",Income_CF!V77*(Cohort_WP!V75/Cohort_CF!V75))</f>
        <v>1609207.076438609</v>
      </c>
      <c r="W76" s="1">
        <f>IF(Income_CF!W77="","",Income_CF!W77*(Cohort_WP!W75/Cohort_CF!W75))</f>
        <v>1656654.7542382879</v>
      </c>
      <c r="X76" s="1">
        <f>IF(Income_CF!X77="","",Income_CF!X77*(Cohort_WP!X75/Cohort_CF!X75))</f>
        <v>1704478.4389948708</v>
      </c>
      <c r="Y76" s="1">
        <f>IF(Income_CF!Y77="","",Income_CF!Y77*(Cohort_WP!Y75/Cohort_CF!Y75))</f>
        <v>1752630.7858415786</v>
      </c>
      <c r="Z76" s="1">
        <f>IF(Income_CF!Z77="","",Income_CF!Z77*(Cohort_WP!Z75/Cohort_CF!Z75))</f>
        <v>1801062.4982062886</v>
      </c>
      <c r="AA76" s="1">
        <f>IF(Income_CF!AA77="","",Income_CF!AA77*(Cohort_WP!AA75/Cohort_CF!AA75))</f>
        <v>1849722.3926069904</v>
      </c>
      <c r="AB76" s="1">
        <f>IF(Income_CF!AB77="","",Income_CF!AB77*(Cohort_WP!AB75/Cohort_CF!AB75))</f>
        <v>1898557.4709935542</v>
      </c>
      <c r="AC76" s="1">
        <f>IF(Income_CF!AC77="","",Income_CF!AC77*(Cohort_WP!AC75/Cohort_CF!AC75))</f>
        <v>1947513.0005805059</v>
      </c>
      <c r="AD76" s="1">
        <f>IF(Income_CF!AD77="","",Income_CF!AD77*(Cohort_WP!AD75/Cohort_CF!AD75))</f>
        <v>1996532.6010819622</v>
      </c>
      <c r="AE76" s="1">
        <f>IF(Income_CF!AE77="","",Income_CF!AE77*(Cohort_WP!AE75/Cohort_CF!AE75))</f>
        <v>2045558.3392262217</v>
      </c>
      <c r="AF76" s="1">
        <f>IF(Income_CF!AF77="","",Income_CF!AF77*(Cohort_WP!AF75/Cohort_CF!AF75))</f>
        <v>2094530.8303932713</v>
      </c>
      <c r="AG76" s="1">
        <f>IF(Income_CF!AG77="","",Income_CF!AG77*(Cohort_WP!AG75/Cohort_CF!AG75))</f>
        <v>2143389.3471840676</v>
      </c>
      <c r="AH76" s="1">
        <f>IF(Income_CF!AH77="","",Income_CF!AH77*(Cohort_WP!AH75/Cohort_CF!AH75))</f>
        <v>2192071.9346965901</v>
      </c>
      <c r="AI76" s="1">
        <f>IF(Income_CF!AI77="","",Income_CF!AI77*(Cohort_WP!AI75/Cohort_CF!AI75))</f>
        <v>2240515.5322493217</v>
      </c>
      <c r="AJ76" s="1">
        <f>IF(Income_CF!AJ77="","",Income_CF!AJ77*(Cohort_WP!AJ75/Cohort_CF!AJ75))</f>
        <v>2288656.1012596558</v>
      </c>
      <c r="AK76" s="1">
        <f>IF(Income_CF!AK77="","",Income_CF!AK77*(Cohort_WP!AK75/Cohort_CF!AK75))</f>
        <v>2336428.7589515778</v>
      </c>
      <c r="AL76" s="1">
        <f>IF(Income_CF!AL77="","",Income_CF!AL77*(Cohort_WP!AL75/Cohort_CF!AL75))</f>
        <v>2383767.9175352231</v>
      </c>
      <c r="AM76" s="1">
        <f>IF(Income_CF!AM77="","",Income_CF!AM77*(Cohort_WP!AM75/Cohort_CF!AM75))</f>
        <v>2430607.4284696262</v>
      </c>
      <c r="AN76" s="1">
        <f>IF(Income_CF!AN77="","",Income_CF!AN77*(Cohort_WP!AN75/Cohort_CF!AN75))</f>
        <v>2476880.7313904492</v>
      </c>
      <c r="AO76" s="1">
        <f>IF(Income_CF!AO77="","",Income_CF!AO77*(Cohort_WP!AO75/Cohort_CF!AO75))</f>
        <v>2522521.0072558778</v>
      </c>
      <c r="AP76" s="1">
        <f>IF(Income_CF!AP77="","",Income_CF!AP77*(Cohort_WP!AP75/Cohort_CF!AP75))</f>
        <v>2567461.3352372465</v>
      </c>
      <c r="AQ76" s="1">
        <f>IF(Income_CF!AQ77="","",Income_CF!AQ77*(Cohort_WP!AQ75/Cohort_CF!AQ75))</f>
        <v>2611634.8528558859</v>
      </c>
      <c r="AR76" s="1">
        <f>IF(Income_CF!AR77="","",Income_CF!AR77*(Cohort_WP!AR75/Cohort_CF!AR75))</f>
        <v>2654974.9188444852</v>
      </c>
      <c r="AS76" s="1">
        <f>IF(Income_CF!AS77="","",Income_CF!AS77*(Cohort_WP!AS75/Cohort_CF!AS75))</f>
        <v>2697415.2781905113</v>
      </c>
      <c r="AT76" s="1">
        <f>IF(Income_CF!AT77="","",Income_CF!AT77*(Cohort_WP!AT75/Cohort_CF!AT75))</f>
        <v>2738890.228800178</v>
      </c>
      <c r="AU76" s="1">
        <f>IF(Income_CF!AU77="","",Income_CF!AU77*(Cohort_WP!AU75/Cohort_CF!AU75))</f>
        <v>2779334.7892055293</v>
      </c>
      <c r="AV76" s="1" t="str">
        <f>IF(Income_CF!AV77="","",Income_CF!AV77*(Cohort_WP!AV75/Cohort_CF!AV75))</f>
        <v/>
      </c>
      <c r="AW76" s="1" t="str">
        <f>IF(Income_CF!AW77="","",Income_CF!AW77*(Cohort_WP!AW75/Cohort_CF!AW75))</f>
        <v/>
      </c>
      <c r="AX76" s="1" t="str">
        <f>IF(Income_CF!AX77="","",Income_CF!AX77*(Cohort_WP!AX75/Cohort_CF!AX75))</f>
        <v/>
      </c>
      <c r="AY76" s="1" t="str">
        <f>IF(Income_CF!AY77="","",Income_CF!AY77*(Cohort_WP!AY75/Cohort_CF!AY75))</f>
        <v/>
      </c>
      <c r="AZ76" s="1" t="str">
        <f>IF(Income_CF!AZ77="","",Income_CF!AZ77*(Cohort_WP!AZ75/Cohort_CF!AZ75))</f>
        <v/>
      </c>
      <c r="BA76" s="1" t="str">
        <f>IF(Income_CF!BA77="","",Income_CF!BA77*(Cohort_WP!BA75/Cohort_CF!BA75))</f>
        <v/>
      </c>
      <c r="BB76" s="1" t="str">
        <f>IF(Income_CF!BB77="","",Income_CF!BB77*(Cohort_WP!BB75/Cohort_CF!BB75))</f>
        <v/>
      </c>
      <c r="BC76" s="1" t="str">
        <f>IF(Income_CF!BC77="","",Income_CF!BC77*(Cohort_WP!BC75/Cohort_CF!BC75))</f>
        <v/>
      </c>
      <c r="BD76" s="1" t="str">
        <f>IF(Income_CF!BD77="","",Income_CF!BD77*(Cohort_WP!BD75/Cohort_CF!BD75))</f>
        <v/>
      </c>
      <c r="BE76" s="1" t="str">
        <f>IF(Income_CF!BE77="","",Income_CF!BE77*(Cohort_WP!BE75/Cohort_CF!BE75))</f>
        <v/>
      </c>
      <c r="BF76" s="1" t="str">
        <f>IF(Income_CF!BF77="","",Income_CF!BF77*(Cohort_WP!BF75/Cohort_CF!BF75))</f>
        <v/>
      </c>
      <c r="BG76" s="1" t="str">
        <f>IF(Income_CF!BG77="","",Income_CF!BG77*(Cohort_WP!BG75/Cohort_CF!BG75))</f>
        <v/>
      </c>
      <c r="BH76" s="1" t="str">
        <f>IF(Income_CF!BH77="","",Income_CF!BH77*(Cohort_WP!BH75/Cohort_CF!BH75))</f>
        <v/>
      </c>
      <c r="BI76" s="1" t="str">
        <f>IF(Income_CF!BI77="","",Income_CF!BI77*(Cohort_WP!BI75/Cohort_CF!BI75))</f>
        <v/>
      </c>
      <c r="BJ76" s="1" t="str">
        <f>IF(Income_CF!BJ77="","",Income_CF!BJ77*(Cohort_WP!BJ75/Cohort_CF!BJ75))</f>
        <v/>
      </c>
      <c r="BK76" s="1" t="str">
        <f>IF(Income_CF!BK77="","",Income_CF!BK77*(Cohort_WP!BK75/Cohort_CF!BK75))</f>
        <v/>
      </c>
      <c r="BL76" s="1" t="str">
        <f>IF(Income_CF!BL77="","",Income_CF!BL77*(Cohort_WP!BL75/Cohort_CF!BL75))</f>
        <v/>
      </c>
      <c r="BM76" s="1" t="str">
        <f>IF(Income_CF!BM77="","",Income_CF!BM77*(Cohort_WP!BM75/Cohort_CF!BM75))</f>
        <v/>
      </c>
      <c r="BN76" s="1" t="str">
        <f>IF(Income_CF!BN77="","",Income_CF!BN77*(Cohort_WP!BN75/Cohort_CF!BN75))</f>
        <v/>
      </c>
    </row>
    <row r="77" spans="1:72" x14ac:dyDescent="0.55000000000000004">
      <c r="A77" s="642"/>
      <c r="B77" t="s">
        <v>468</v>
      </c>
      <c r="G77" s="1"/>
      <c r="H77" s="1" t="str">
        <f>IF(Income_CF!H78="","",Income_CF!H78*(Cohort_WP!H76/Cohort_CF!H76))</f>
        <v/>
      </c>
      <c r="I77" s="1">
        <f>IF(Income_CF!I78="","",Income_CF!I78*(Cohort_WP!I76/Cohort_CF!I76))</f>
        <v>1027344.3065473137</v>
      </c>
      <c r="J77" s="1">
        <f>IF(Income_CF!J78="","",Income_CF!J78*(Cohort_WP!J76/Cohort_CF!J76))</f>
        <v>1067197.3698831275</v>
      </c>
      <c r="K77" s="1">
        <f>IF(Income_CF!K78="","",Income_CF!K78*(Cohort_WP!K76/Cohort_CF!K76))</f>
        <v>1107931.4674336151</v>
      </c>
      <c r="L77" s="1">
        <f>IF(Income_CF!L78="","",Income_CF!L78*(Cohort_WP!L76/Cohort_CF!L76))</f>
        <v>1149530.428743504</v>
      </c>
      <c r="M77" s="1">
        <f>IF(Income_CF!M78="","",Income_CF!M78*(Cohort_WP!M76/Cohort_CF!M76))</f>
        <v>1199269.160568472</v>
      </c>
      <c r="N77" s="1">
        <f>IF(Income_CF!N78="","",Income_CF!N78*(Cohort_WP!N76/Cohort_CF!N76))</f>
        <v>1242059.8125941067</v>
      </c>
      <c r="O77" s="1">
        <f>IF(Income_CF!O78="","",Income_CF!O78*(Cohort_WP!O76/Cohort_CF!O76))</f>
        <v>1285605.6662178959</v>
      </c>
      <c r="P77" s="1">
        <f>IF(Income_CF!P78="","",Income_CF!P78*(Cohort_WP!P76/Cohort_CF!P76))</f>
        <v>1329880.0432529533</v>
      </c>
      <c r="Q77" s="1">
        <f>IF(Income_CF!Q78="","",Income_CF!Q78*(Cohort_WP!Q76/Cohort_CF!Q76))</f>
        <v>1374854.0050897277</v>
      </c>
      <c r="R77" s="1">
        <f>IF(Income_CF!R78="","",Income_CF!R78*(Cohort_WP!R76/Cohort_CF!R76))</f>
        <v>1420496.3454759931</v>
      </c>
      <c r="S77" s="1">
        <f>IF(Income_CF!S78="","",Income_CF!S78*(Cohort_WP!S76/Cohort_CF!S76))</f>
        <v>1466773.5899650529</v>
      </c>
      <c r="T77" s="1">
        <f>IF(Income_CF!T78="","",Income_CF!T78*(Cohort_WP!T76/Cohort_CF!T76))</f>
        <v>1513650.0022595776</v>
      </c>
      <c r="U77" s="1">
        <f>IF(Income_CF!U78="","",Income_CF!U78*(Cohort_WP!U76/Cohort_CF!U76))</f>
        <v>1561087.5976567294</v>
      </c>
      <c r="V77" s="1">
        <f>IF(Income_CF!V78="","",Income_CF!V78*(Cohort_WP!V76/Cohort_CF!V76))</f>
        <v>1609046.1637767358</v>
      </c>
      <c r="W77" s="1">
        <f>IF(Income_CF!W78="","",Income_CF!W78*(Cohort_WP!W76/Cohort_CF!W76))</f>
        <v>1657483.2887317673</v>
      </c>
      <c r="X77" s="1">
        <f>IF(Income_CF!X78="","",Income_CF!X78*(Cohort_WP!X76/Cohort_CF!X76))</f>
        <v>1706354.3968654366</v>
      </c>
      <c r="Y77" s="1">
        <f>IF(Income_CF!Y78="","",Income_CF!Y78*(Cohort_WP!Y76/Cohort_CF!Y76))</f>
        <v>1755612.7921647166</v>
      </c>
      <c r="Z77" s="1">
        <f>IF(Income_CF!Z78="","",Income_CF!Z78*(Cohort_WP!Z76/Cohort_CF!Z76))</f>
        <v>1805209.7094168258</v>
      </c>
      <c r="AA77" s="1">
        <f>IF(Income_CF!AA78="","",Income_CF!AA78*(Cohort_WP!AA76/Cohort_CF!AA76))</f>
        <v>1855094.373152477</v>
      </c>
      <c r="AB77" s="1">
        <f>IF(Income_CF!AB78="","",Income_CF!AB78*(Cohort_WP!AB76/Cohort_CF!AB76))</f>
        <v>1905214.0643852004</v>
      </c>
      <c r="AC77" s="1">
        <f>IF(Income_CF!AC78="","",Income_CF!AC78*(Cohort_WP!AC76/Cohort_CF!AC76))</f>
        <v>1955514.1951233607</v>
      </c>
      <c r="AD77" s="1">
        <f>IF(Income_CF!AD78="","",Income_CF!AD78*(Cohort_WP!AD76/Cohort_CF!AD76))</f>
        <v>2005938.3905979209</v>
      </c>
      <c r="AE77" s="1">
        <f>IF(Income_CF!AE78="","",Income_CF!AE78*(Cohort_WP!AE76/Cohort_CF!AE76))</f>
        <v>2056428.5791144208</v>
      </c>
      <c r="AF77" s="1">
        <f>IF(Income_CF!AF78="","",Income_CF!AF78*(Cohort_WP!AF76/Cohort_CF!AF76))</f>
        <v>2106925.0894030086</v>
      </c>
      <c r="AG77" s="1">
        <f>IF(Income_CF!AG78="","",Income_CF!AG78*(Cohort_WP!AG76/Cohort_CF!AG76))</f>
        <v>2157366.7553050695</v>
      </c>
      <c r="AH77" s="1">
        <f>IF(Income_CF!AH78="","",Income_CF!AH78*(Cohort_WP!AH76/Cohort_CF!AH76))</f>
        <v>2207691.0275995894</v>
      </c>
      <c r="AI77" s="1">
        <f>IF(Income_CF!AI78="","",Income_CF!AI78*(Cohort_WP!AI76/Cohort_CF!AI76))</f>
        <v>2257834.0927374875</v>
      </c>
      <c r="AJ77" s="1">
        <f>IF(Income_CF!AJ78="","",Income_CF!AJ78*(Cohort_WP!AJ76/Cohort_CF!AJ76))</f>
        <v>2307730.9982168013</v>
      </c>
      <c r="AK77" s="1">
        <f>IF(Income_CF!AK78="","",Income_CF!AK78*(Cohort_WP!AK76/Cohort_CF!AK76))</f>
        <v>2357315.7842974463</v>
      </c>
      <c r="AL77" s="1">
        <f>IF(Income_CF!AL78="","",Income_CF!AL78*(Cohort_WP!AL76/Cohort_CF!AL76))</f>
        <v>2406521.6217201245</v>
      </c>
      <c r="AM77" s="1">
        <f>IF(Income_CF!AM78="","",Income_CF!AM78*(Cohort_WP!AM76/Cohort_CF!AM76))</f>
        <v>2455280.9550612802</v>
      </c>
      <c r="AN77" s="1">
        <f>IF(Income_CF!AN78="","",Income_CF!AN78*(Cohort_WP!AN76/Cohort_CF!AN76))</f>
        <v>2503525.6513237143</v>
      </c>
      <c r="AO77" s="1">
        <f>IF(Income_CF!AO78="","",Income_CF!AO78*(Cohort_WP!AO76/Cohort_CF!AO76))</f>
        <v>2551187.1533321631</v>
      </c>
      <c r="AP77" s="1">
        <f>IF(Income_CF!AP78="","",Income_CF!AP78*(Cohort_WP!AP76/Cohort_CF!AP76))</f>
        <v>2598196.6374735539</v>
      </c>
      <c r="AQ77" s="1">
        <f>IF(Income_CF!AQ78="","",Income_CF!AQ78*(Cohort_WP!AQ76/Cohort_CF!AQ76))</f>
        <v>2644485.1752943634</v>
      </c>
      <c r="AR77" s="1">
        <f>IF(Income_CF!AR78="","",Income_CF!AR78*(Cohort_WP!AR76/Cohort_CF!AR76))</f>
        <v>2689983.898441562</v>
      </c>
      <c r="AS77" s="1">
        <f>IF(Income_CF!AS78="","",Income_CF!AS78*(Cohort_WP!AS76/Cohort_CF!AS76))</f>
        <v>2734624.1664098203</v>
      </c>
      <c r="AT77" s="1">
        <f>IF(Income_CF!AT78="","",Income_CF!AT78*(Cohort_WP!AT76/Cohort_CF!AT76))</f>
        <v>2778337.7365362258</v>
      </c>
      <c r="AU77" s="1">
        <f>IF(Income_CF!AU78="","",Income_CF!AU78*(Cohort_WP!AU76/Cohort_CF!AU76))</f>
        <v>2821056.9356641839</v>
      </c>
      <c r="AV77" s="1">
        <f>IF(Income_CF!AV78="","",Income_CF!AV78*(Cohort_WP!AV76/Cohort_CF!AV76))</f>
        <v>2862714.8328816956</v>
      </c>
      <c r="AW77" s="1" t="str">
        <f>IF(Income_CF!AW78="","",Income_CF!AW78*(Cohort_WP!AW76/Cohort_CF!AW76))</f>
        <v/>
      </c>
      <c r="AX77" s="1" t="str">
        <f>IF(Income_CF!AX78="","",Income_CF!AX78*(Cohort_WP!AX76/Cohort_CF!AX76))</f>
        <v/>
      </c>
      <c r="AY77" s="1" t="str">
        <f>IF(Income_CF!AY78="","",Income_CF!AY78*(Cohort_WP!AY76/Cohort_CF!AY76))</f>
        <v/>
      </c>
      <c r="AZ77" s="1" t="str">
        <f>IF(Income_CF!AZ78="","",Income_CF!AZ78*(Cohort_WP!AZ76/Cohort_CF!AZ76))</f>
        <v/>
      </c>
      <c r="BA77" s="1" t="str">
        <f>IF(Income_CF!BA78="","",Income_CF!BA78*(Cohort_WP!BA76/Cohort_CF!BA76))</f>
        <v/>
      </c>
      <c r="BB77" s="1" t="str">
        <f>IF(Income_CF!BB78="","",Income_CF!BB78*(Cohort_WP!BB76/Cohort_CF!BB76))</f>
        <v/>
      </c>
      <c r="BC77" s="1" t="str">
        <f>IF(Income_CF!BC78="","",Income_CF!BC78*(Cohort_WP!BC76/Cohort_CF!BC76))</f>
        <v/>
      </c>
      <c r="BD77" s="1" t="str">
        <f>IF(Income_CF!BD78="","",Income_CF!BD78*(Cohort_WP!BD76/Cohort_CF!BD76))</f>
        <v/>
      </c>
      <c r="BE77" s="1" t="str">
        <f>IF(Income_CF!BE78="","",Income_CF!BE78*(Cohort_WP!BE76/Cohort_CF!BE76))</f>
        <v/>
      </c>
      <c r="BF77" s="1" t="str">
        <f>IF(Income_CF!BF78="","",Income_CF!BF78*(Cohort_WP!BF76/Cohort_CF!BF76))</f>
        <v/>
      </c>
      <c r="BG77" s="1" t="str">
        <f>IF(Income_CF!BG78="","",Income_CF!BG78*(Cohort_WP!BG76/Cohort_CF!BG76))</f>
        <v/>
      </c>
      <c r="BH77" s="1" t="str">
        <f>IF(Income_CF!BH78="","",Income_CF!BH78*(Cohort_WP!BH76/Cohort_CF!BH76))</f>
        <v/>
      </c>
      <c r="BI77" s="1" t="str">
        <f>IF(Income_CF!BI78="","",Income_CF!BI78*(Cohort_WP!BI76/Cohort_CF!BI76))</f>
        <v/>
      </c>
      <c r="BJ77" s="1" t="str">
        <f>IF(Income_CF!BJ78="","",Income_CF!BJ78*(Cohort_WP!BJ76/Cohort_CF!BJ76))</f>
        <v/>
      </c>
      <c r="BK77" s="1" t="str">
        <f>IF(Income_CF!BK78="","",Income_CF!BK78*(Cohort_WP!BK76/Cohort_CF!BK76))</f>
        <v/>
      </c>
      <c r="BL77" s="1" t="str">
        <f>IF(Income_CF!BL78="","",Income_CF!BL78*(Cohort_WP!BL76/Cohort_CF!BL76))</f>
        <v/>
      </c>
      <c r="BM77" s="1" t="str">
        <f>IF(Income_CF!BM78="","",Income_CF!BM78*(Cohort_WP!BM76/Cohort_CF!BM76))</f>
        <v/>
      </c>
      <c r="BN77" s="1" t="str">
        <f>IF(Income_CF!BN78="","",Income_CF!BN78*(Cohort_WP!BN76/Cohort_CF!BN76))</f>
        <v/>
      </c>
    </row>
    <row r="78" spans="1:72" x14ac:dyDescent="0.55000000000000004">
      <c r="A78" s="642"/>
      <c r="B78" t="s">
        <v>469</v>
      </c>
      <c r="H78" s="1" t="str">
        <f>IF(Income_CF!H79="","",Income_CF!H79*(Cohort_WP!H77/Cohort_CF!H77))</f>
        <v/>
      </c>
      <c r="I78" s="1" t="str">
        <f>IF(Income_CF!I79="","",Income_CF!I79*(Cohort_WP!I77/Cohort_CF!I77))</f>
        <v/>
      </c>
      <c r="J78" s="1">
        <f>IF(Income_CF!J79="","",Income_CF!J79*(Cohort_WP!J77/Cohort_CF!J77))</f>
        <v>1058164.635743733</v>
      </c>
      <c r="K78" s="1">
        <f>IF(Income_CF!K79="","",Income_CF!K79*(Cohort_WP!K77/Cohort_CF!K77))</f>
        <v>1099213.2909796212</v>
      </c>
      <c r="L78" s="1">
        <f>IF(Income_CF!L79="","",Income_CF!L79*(Cohort_WP!L77/Cohort_CF!L77))</f>
        <v>1141169.4114566238</v>
      </c>
      <c r="M78" s="1">
        <f>IF(Income_CF!M79="","",Income_CF!M79*(Cohort_WP!M77/Cohort_CF!M77))</f>
        <v>1184016.3416058093</v>
      </c>
      <c r="N78" s="1">
        <f>IF(Income_CF!N79="","",Income_CF!N79*(Cohort_WP!N77/Cohort_CF!N77))</f>
        <v>1235247.2353855262</v>
      </c>
      <c r="O78" s="1">
        <f>IF(Income_CF!O79="","",Income_CF!O79*(Cohort_WP!O77/Cohort_CF!O77))</f>
        <v>1279321.6069719298</v>
      </c>
      <c r="P78" s="1">
        <f>IF(Income_CF!P79="","",Income_CF!P79*(Cohort_WP!P77/Cohort_CF!P77))</f>
        <v>1324173.8362044329</v>
      </c>
      <c r="Q78" s="1">
        <f>IF(Income_CF!Q79="","",Income_CF!Q79*(Cohort_WP!Q77/Cohort_CF!Q77))</f>
        <v>1369776.4445505419</v>
      </c>
      <c r="R78" s="1">
        <f>IF(Income_CF!R79="","",Income_CF!R79*(Cohort_WP!R77/Cohort_CF!R77))</f>
        <v>1416099.6252424195</v>
      </c>
      <c r="S78" s="1">
        <f>IF(Income_CF!S79="","",Income_CF!S79*(Cohort_WP!S77/Cohort_CF!S77))</f>
        <v>1463111.2358402729</v>
      </c>
      <c r="T78" s="1">
        <f>IF(Income_CF!T79="","",Income_CF!T79*(Cohort_WP!T77/Cohort_CF!T77))</f>
        <v>1510776.7976640048</v>
      </c>
      <c r="U78" s="1">
        <f>IF(Income_CF!U79="","",Income_CF!U79*(Cohort_WP!U77/Cohort_CF!U77))</f>
        <v>1559059.5023273651</v>
      </c>
      <c r="V78" s="1">
        <f>IF(Income_CF!V79="","",Income_CF!V79*(Cohort_WP!V77/Cohort_CF!V77))</f>
        <v>1607920.2255864311</v>
      </c>
      <c r="W78" s="1">
        <f>IF(Income_CF!W79="","",Income_CF!W79*(Cohort_WP!W77/Cohort_CF!W77))</f>
        <v>1657317.5486900376</v>
      </c>
      <c r="X78" s="1">
        <f>IF(Income_CF!X79="","",Income_CF!X79*(Cohort_WP!X77/Cohort_CF!X77))</f>
        <v>1707207.7873937204</v>
      </c>
      <c r="Y78" s="1">
        <f>IF(Income_CF!Y79="","",Income_CF!Y79*(Cohort_WP!Y77/Cohort_CF!Y77))</f>
        <v>1757545.0287713995</v>
      </c>
      <c r="Z78" s="1">
        <f>IF(Income_CF!Z79="","",Income_CF!Z79*(Cohort_WP!Z77/Cohort_CF!Z77))</f>
        <v>1808281.1759296581</v>
      </c>
      <c r="AA78" s="1">
        <f>IF(Income_CF!AA79="","",Income_CF!AA79*(Cohort_WP!AA77/Cohort_CF!AA77))</f>
        <v>1859366.0006993304</v>
      </c>
      <c r="AB78" s="1">
        <f>IF(Income_CF!AB79="","",Income_CF!AB79*(Cohort_WP!AB77/Cohort_CF!AB77))</f>
        <v>1910747.2043470514</v>
      </c>
      <c r="AC78" s="1">
        <f>IF(Income_CF!AC79="","",Income_CF!AC79*(Cohort_WP!AC77/Cohort_CF!AC77))</f>
        <v>1962370.4863167563</v>
      </c>
      <c r="AD78" s="1">
        <f>IF(Income_CF!AD79="","",Income_CF!AD79*(Cohort_WP!AD77/Cohort_CF!AD77))</f>
        <v>2014179.6209770613</v>
      </c>
      <c r="AE78" s="1">
        <f>IF(Income_CF!AE79="","",Income_CF!AE79*(Cohort_WP!AE77/Cohort_CF!AE77))</f>
        <v>2066116.5423158584</v>
      </c>
      <c r="AF78" s="1">
        <f>IF(Income_CF!AF79="","",Income_CF!AF79*(Cohort_WP!AF77/Cohort_CF!AF77))</f>
        <v>2118121.436487854</v>
      </c>
      <c r="AG78" s="1">
        <f>IF(Income_CF!AG79="","",Income_CF!AG79*(Cohort_WP!AG77/Cohort_CF!AG77))</f>
        <v>2170132.8420850988</v>
      </c>
      <c r="AH78" s="1">
        <f>IF(Income_CF!AH79="","",Income_CF!AH79*(Cohort_WP!AH77/Cohort_CF!AH77))</f>
        <v>2222087.7579642213</v>
      </c>
      <c r="AI78" s="1">
        <f>IF(Income_CF!AI79="","",Income_CF!AI79*(Cohort_WP!AI77/Cohort_CF!AI77))</f>
        <v>2273921.7584275771</v>
      </c>
      <c r="AJ78" s="1">
        <f>IF(Income_CF!AJ79="","",Income_CF!AJ79*(Cohort_WP!AJ77/Cohort_CF!AJ77))</f>
        <v>2325569.1155196121</v>
      </c>
      <c r="AK78" s="1">
        <f>IF(Income_CF!AK79="","",Income_CF!AK79*(Cohort_WP!AK77/Cohort_CF!AK77))</f>
        <v>2376962.9281633059</v>
      </c>
      <c r="AL78" s="1">
        <f>IF(Income_CF!AL79="","",Income_CF!AL79*(Cohort_WP!AL77/Cohort_CF!AL77))</f>
        <v>2428035.2578263688</v>
      </c>
      <c r="AM78" s="1">
        <f>IF(Income_CF!AM79="","",Income_CF!AM79*(Cohort_WP!AM77/Cohort_CF!AM77))</f>
        <v>2478717.2703717281</v>
      </c>
      <c r="AN78" s="1">
        <f>IF(Income_CF!AN79="","",Income_CF!AN79*(Cohort_WP!AN77/Cohort_CF!AN77))</f>
        <v>2528939.3837131183</v>
      </c>
      <c r="AO78" s="1">
        <f>IF(Income_CF!AO79="","",Income_CF!AO79*(Cohort_WP!AO77/Cohort_CF!AO77))</f>
        <v>2578631.4208634263</v>
      </c>
      <c r="AP78" s="1">
        <f>IF(Income_CF!AP79="","",Income_CF!AP79*(Cohort_WP!AP77/Cohort_CF!AP77))</f>
        <v>2627722.7679321282</v>
      </c>
      <c r="AQ78" s="1">
        <f>IF(Income_CF!AQ79="","",Income_CF!AQ79*(Cohort_WP!AQ77/Cohort_CF!AQ77))</f>
        <v>2676142.5365977604</v>
      </c>
      <c r="AR78" s="1">
        <f>IF(Income_CF!AR79="","",Income_CF!AR79*(Cohort_WP!AR77/Cohort_CF!AR77))</f>
        <v>2723819.7305531944</v>
      </c>
      <c r="AS78" s="1">
        <f>IF(Income_CF!AS79="","",Income_CF!AS79*(Cohort_WP!AS77/Cohort_CF!AS77))</f>
        <v>2770683.4153948091</v>
      </c>
      <c r="AT78" s="1">
        <f>IF(Income_CF!AT79="","",Income_CF!AT79*(Cohort_WP!AT77/Cohort_CF!AT77))</f>
        <v>2816662.8914021142</v>
      </c>
      <c r="AU78" s="1">
        <f>IF(Income_CF!AU79="","",Income_CF!AU79*(Cohort_WP!AU77/Cohort_CF!AU77))</f>
        <v>2861687.8686323133</v>
      </c>
      <c r="AV78" s="1">
        <f>IF(Income_CF!AV79="","",Income_CF!AV79*(Cohort_WP!AV77/Cohort_CF!AV77))</f>
        <v>2905688.6437341091</v>
      </c>
      <c r="AW78" s="1">
        <f>IF(Income_CF!AW79="","",Income_CF!AW79*(Cohort_WP!AW77/Cohort_CF!AW77))</f>
        <v>2948596.2778681461</v>
      </c>
      <c r="AX78" s="1" t="str">
        <f>IF(Income_CF!AX79="","",Income_CF!AX79*(Cohort_WP!AX77/Cohort_CF!AX77))</f>
        <v/>
      </c>
      <c r="AY78" s="1" t="str">
        <f>IF(Income_CF!AY79="","",Income_CF!AY79*(Cohort_WP!AY77/Cohort_CF!AY77))</f>
        <v/>
      </c>
      <c r="AZ78" s="1" t="str">
        <f>IF(Income_CF!AZ79="","",Income_CF!AZ79*(Cohort_WP!AZ77/Cohort_CF!AZ77))</f>
        <v/>
      </c>
      <c r="BA78" s="1" t="str">
        <f>IF(Income_CF!BA79="","",Income_CF!BA79*(Cohort_WP!BA77/Cohort_CF!BA77))</f>
        <v/>
      </c>
      <c r="BB78" s="1" t="str">
        <f>IF(Income_CF!BB79="","",Income_CF!BB79*(Cohort_WP!BB77/Cohort_CF!BB77))</f>
        <v/>
      </c>
      <c r="BC78" s="1" t="str">
        <f>IF(Income_CF!BC79="","",Income_CF!BC79*(Cohort_WP!BC77/Cohort_CF!BC77))</f>
        <v/>
      </c>
      <c r="BD78" s="1" t="str">
        <f>IF(Income_CF!BD79="","",Income_CF!BD79*(Cohort_WP!BD77/Cohort_CF!BD77))</f>
        <v/>
      </c>
      <c r="BE78" s="1" t="str">
        <f>IF(Income_CF!BE79="","",Income_CF!BE79*(Cohort_WP!BE77/Cohort_CF!BE77))</f>
        <v/>
      </c>
      <c r="BF78" s="1" t="str">
        <f>IF(Income_CF!BF79="","",Income_CF!BF79*(Cohort_WP!BF77/Cohort_CF!BF77))</f>
        <v/>
      </c>
      <c r="BG78" s="1" t="str">
        <f>IF(Income_CF!BG79="","",Income_CF!BG79*(Cohort_WP!BG77/Cohort_CF!BG77))</f>
        <v/>
      </c>
      <c r="BH78" s="1" t="str">
        <f>IF(Income_CF!BH79="","",Income_CF!BH79*(Cohort_WP!BH77/Cohort_CF!BH77))</f>
        <v/>
      </c>
      <c r="BI78" s="1" t="str">
        <f>IF(Income_CF!BI79="","",Income_CF!BI79*(Cohort_WP!BI77/Cohort_CF!BI77))</f>
        <v/>
      </c>
      <c r="BJ78" s="1" t="str">
        <f>IF(Income_CF!BJ79="","",Income_CF!BJ79*(Cohort_WP!BJ77/Cohort_CF!BJ77))</f>
        <v/>
      </c>
      <c r="BK78" s="1" t="str">
        <f>IF(Income_CF!BK79="","",Income_CF!BK79*(Cohort_WP!BK77/Cohort_CF!BK77))</f>
        <v/>
      </c>
      <c r="BL78" s="1" t="str">
        <f>IF(Income_CF!BL79="","",Income_CF!BL79*(Cohort_WP!BL77/Cohort_CF!BL77))</f>
        <v/>
      </c>
      <c r="BM78" s="1" t="str">
        <f>IF(Income_CF!BM79="","",Income_CF!BM79*(Cohort_WP!BM77/Cohort_CF!BM77))</f>
        <v/>
      </c>
      <c r="BN78" s="1" t="str">
        <f>IF(Income_CF!BN79="","",Income_CF!BN79*(Cohort_WP!BN77/Cohort_CF!BN77))</f>
        <v/>
      </c>
    </row>
    <row r="79" spans="1:72" x14ac:dyDescent="0.55000000000000004">
      <c r="A79" s="642"/>
      <c r="B79" t="s">
        <v>470</v>
      </c>
      <c r="H79" s="1" t="str">
        <f>IF(Income_CF!H80="","",Income_CF!H80*(Cohort_WP!H78/Cohort_CF!H78))</f>
        <v/>
      </c>
      <c r="I79" s="1" t="str">
        <f>IF(Income_CF!I80="","",Income_CF!I80*(Cohort_WP!I78/Cohort_CF!I78))</f>
        <v/>
      </c>
      <c r="J79" s="1" t="str">
        <f>IF(Income_CF!J80="","",Income_CF!J80*(Cohort_WP!J78/Cohort_CF!J78))</f>
        <v/>
      </c>
      <c r="K79" s="1">
        <f>IF(Income_CF!K80="","",Income_CF!K80*(Cohort_WP!K78/Cohort_CF!K78))</f>
        <v>1089909.5748160449</v>
      </c>
      <c r="L79" s="1">
        <f>IF(Income_CF!L80="","",Income_CF!L80*(Cohort_WP!L78/Cohort_CF!L78))</f>
        <v>1132189.6897090098</v>
      </c>
      <c r="M79" s="1">
        <f>IF(Income_CF!M80="","",Income_CF!M80*(Cohort_WP!M78/Cohort_CF!M78))</f>
        <v>1175404.4938003225</v>
      </c>
      <c r="N79" s="1">
        <f>IF(Income_CF!N80="","",Income_CF!N80*(Cohort_WP!N78/Cohort_CF!N78))</f>
        <v>1219536.8318539832</v>
      </c>
      <c r="O79" s="1">
        <f>IF(Income_CF!O80="","",Income_CF!O80*(Cohort_WP!O78/Cohort_CF!O78))</f>
        <v>1272304.6524470919</v>
      </c>
      <c r="P79" s="1">
        <f>IF(Income_CF!P80="","",Income_CF!P80*(Cohort_WP!P78/Cohort_CF!P78))</f>
        <v>1317701.2551810876</v>
      </c>
      <c r="Q79" s="1">
        <f>IF(Income_CF!Q80="","",Income_CF!Q80*(Cohort_WP!Q78/Cohort_CF!Q78))</f>
        <v>1363899.0512905656</v>
      </c>
      <c r="R79" s="1">
        <f>IF(Income_CF!R80="","",Income_CF!R80*(Cohort_WP!R78/Cohort_CF!R78))</f>
        <v>1410869.7378870582</v>
      </c>
      <c r="S79" s="1">
        <f>IF(Income_CF!S80="","",Income_CF!S80*(Cohort_WP!S78/Cohort_CF!S78))</f>
        <v>1458582.613999692</v>
      </c>
      <c r="T79" s="1">
        <f>IF(Income_CF!T80="","",Income_CF!T80*(Cohort_WP!T78/Cohort_CF!T78))</f>
        <v>1507004.5729154812</v>
      </c>
      <c r="U79" s="1">
        <f>IF(Income_CF!U80="","",Income_CF!U80*(Cohort_WP!U78/Cohort_CF!U78))</f>
        <v>1556100.1015939252</v>
      </c>
      <c r="V79" s="1">
        <f>IF(Income_CF!V80="","",Income_CF!V80*(Cohort_WP!V78/Cohort_CF!V78))</f>
        <v>1605831.2873971858</v>
      </c>
      <c r="W79" s="1">
        <f>IF(Income_CF!W80="","",Income_CF!W80*(Cohort_WP!W78/Cohort_CF!W78))</f>
        <v>1656157.8323540241</v>
      </c>
      <c r="X79" s="1">
        <f>IF(Income_CF!X80="","",Income_CF!X80*(Cohort_WP!X78/Cohort_CF!X78))</f>
        <v>1707037.0751507389</v>
      </c>
      <c r="Y79" s="1">
        <f>IF(Income_CF!Y80="","",Income_CF!Y80*(Cohort_WP!Y78/Cohort_CF!Y78))</f>
        <v>1758424.0210155318</v>
      </c>
      <c r="Z79" s="1">
        <f>IF(Income_CF!Z80="","",Income_CF!Z80*(Cohort_WP!Z78/Cohort_CF!Z78))</f>
        <v>1810271.3796345417</v>
      </c>
      <c r="AA79" s="1">
        <f>IF(Income_CF!AA80="","",Income_CF!AA80*(Cohort_WP!AA78/Cohort_CF!AA78))</f>
        <v>1862529.6112075476</v>
      </c>
      <c r="AB79" s="1">
        <f>IF(Income_CF!AB80="","",Income_CF!AB80*(Cohort_WP!AB78/Cohort_CF!AB78))</f>
        <v>1915146.9807203105</v>
      </c>
      <c r="AC79" s="1">
        <f>IF(Income_CF!AC80="","",Income_CF!AC80*(Cohort_WP!AC78/Cohort_CF!AC78))</f>
        <v>1968069.6204774634</v>
      </c>
      <c r="AD79" s="1">
        <f>IF(Income_CF!AD80="","",Income_CF!AD80*(Cohort_WP!AD78/Cohort_CF!AD78))</f>
        <v>2021241.6009062589</v>
      </c>
      <c r="AE79" s="1">
        <f>IF(Income_CF!AE80="","",Income_CF!AE80*(Cohort_WP!AE78/Cohort_CF!AE78))</f>
        <v>2074605.0096063733</v>
      </c>
      <c r="AF79" s="1">
        <f>IF(Income_CF!AF80="","",Income_CF!AF80*(Cohort_WP!AF78/Cohort_CF!AF78))</f>
        <v>2128100.0385853346</v>
      </c>
      <c r="AG79" s="1">
        <f>IF(Income_CF!AG80="","",Income_CF!AG80*(Cohort_WP!AG78/Cohort_CF!AG78))</f>
        <v>2181665.0795824891</v>
      </c>
      <c r="AH79" s="1">
        <f>IF(Income_CF!AH80="","",Income_CF!AH80*(Cohort_WP!AH78/Cohort_CF!AH78))</f>
        <v>2235236.8273476521</v>
      </c>
      <c r="AI79" s="1">
        <f>IF(Income_CF!AI80="","",Income_CF!AI80*(Cohort_WP!AI78/Cohort_CF!AI78))</f>
        <v>2288750.3907031477</v>
      </c>
      <c r="AJ79" s="1">
        <f>IF(Income_CF!AJ80="","",Income_CF!AJ80*(Cohort_WP!AJ78/Cohort_CF!AJ78))</f>
        <v>2342139.4111804045</v>
      </c>
      <c r="AK79" s="1">
        <f>IF(Income_CF!AK80="","",Income_CF!AK80*(Cohort_WP!AK78/Cohort_CF!AK78))</f>
        <v>2395336.1889852011</v>
      </c>
      <c r="AL79" s="1">
        <f>IF(Income_CF!AL80="","",Income_CF!AL80*(Cohort_WP!AL78/Cohort_CF!AL78))</f>
        <v>2448271.8160082046</v>
      </c>
      <c r="AM79" s="1">
        <f>IF(Income_CF!AM80="","",Income_CF!AM80*(Cohort_WP!AM78/Cohort_CF!AM78))</f>
        <v>2500876.3155611604</v>
      </c>
      <c r="AN79" s="1">
        <f>IF(Income_CF!AN80="","",Income_CF!AN80*(Cohort_WP!AN78/Cohort_CF!AN78))</f>
        <v>2553078.7884828802</v>
      </c>
      <c r="AO79" s="1">
        <f>IF(Income_CF!AO80="","",Income_CF!AO80*(Cohort_WP!AO78/Cohort_CF!AO78))</f>
        <v>2604807.565224512</v>
      </c>
      <c r="AP79" s="1">
        <f>IF(Income_CF!AP80="","",Income_CF!AP80*(Cohort_WP!AP78/Cohort_CF!AP78))</f>
        <v>2655990.3634893289</v>
      </c>
      <c r="AQ79" s="1">
        <f>IF(Income_CF!AQ80="","",Income_CF!AQ80*(Cohort_WP!AQ78/Cohort_CF!AQ78))</f>
        <v>2706554.4509700914</v>
      </c>
      <c r="AR79" s="1">
        <f>IF(Income_CF!AR80="","",Income_CF!AR80*(Cohort_WP!AR78/Cohort_CF!AR78))</f>
        <v>2756426.8126956928</v>
      </c>
      <c r="AS79" s="1">
        <f>IF(Income_CF!AS80="","",Income_CF!AS80*(Cohort_WP!AS78/Cohort_CF!AS78))</f>
        <v>2805534.3224697905</v>
      </c>
      <c r="AT79" s="1">
        <f>IF(Income_CF!AT80="","",Income_CF!AT80*(Cohort_WP!AT78/Cohort_CF!AT78))</f>
        <v>2853803.9178566532</v>
      </c>
      <c r="AU79" s="1">
        <f>IF(Income_CF!AU80="","",Income_CF!AU80*(Cohort_WP!AU78/Cohort_CF!AU78))</f>
        <v>2901162.7781441775</v>
      </c>
      <c r="AV79" s="1">
        <f>IF(Income_CF!AV80="","",Income_CF!AV80*(Cohort_WP!AV78/Cohort_CF!AV78))</f>
        <v>2947538.5046912828</v>
      </c>
      <c r="AW79" s="1">
        <f>IF(Income_CF!AW80="","",Income_CF!AW80*(Cohort_WP!AW78/Cohort_CF!AW78))</f>
        <v>2992859.3030461324</v>
      </c>
      <c r="AX79" s="1">
        <f>IF(Income_CF!AX80="","",Income_CF!AX80*(Cohort_WP!AX78/Cohort_CF!AX78))</f>
        <v>3037054.1662041903</v>
      </c>
      <c r="AY79" s="1" t="str">
        <f>IF(Income_CF!AY80="","",Income_CF!AY80*(Cohort_WP!AY78/Cohort_CF!AY78))</f>
        <v/>
      </c>
      <c r="AZ79" s="1" t="str">
        <f>IF(Income_CF!AZ80="","",Income_CF!AZ80*(Cohort_WP!AZ78/Cohort_CF!AZ78))</f>
        <v/>
      </c>
      <c r="BA79" s="1" t="str">
        <f>IF(Income_CF!BA80="","",Income_CF!BA80*(Cohort_WP!BA78/Cohort_CF!BA78))</f>
        <v/>
      </c>
      <c r="BB79" s="1" t="str">
        <f>IF(Income_CF!BB80="","",Income_CF!BB80*(Cohort_WP!BB78/Cohort_CF!BB78))</f>
        <v/>
      </c>
      <c r="BC79" s="1" t="str">
        <f>IF(Income_CF!BC80="","",Income_CF!BC80*(Cohort_WP!BC78/Cohort_CF!BC78))</f>
        <v/>
      </c>
      <c r="BD79" s="1" t="str">
        <f>IF(Income_CF!BD80="","",Income_CF!BD80*(Cohort_WP!BD78/Cohort_CF!BD78))</f>
        <v/>
      </c>
      <c r="BE79" s="1" t="str">
        <f>IF(Income_CF!BE80="","",Income_CF!BE80*(Cohort_WP!BE78/Cohort_CF!BE78))</f>
        <v/>
      </c>
      <c r="BF79" s="1" t="str">
        <f>IF(Income_CF!BF80="","",Income_CF!BF80*(Cohort_WP!BF78/Cohort_CF!BF78))</f>
        <v/>
      </c>
      <c r="BG79" s="1" t="str">
        <f>IF(Income_CF!BG80="","",Income_CF!BG80*(Cohort_WP!BG78/Cohort_CF!BG78))</f>
        <v/>
      </c>
      <c r="BH79" s="1" t="str">
        <f>IF(Income_CF!BH80="","",Income_CF!BH80*(Cohort_WP!BH78/Cohort_CF!BH78))</f>
        <v/>
      </c>
      <c r="BI79" s="1" t="str">
        <f>IF(Income_CF!BI80="","",Income_CF!BI80*(Cohort_WP!BI78/Cohort_CF!BI78))</f>
        <v/>
      </c>
      <c r="BJ79" s="1" t="str">
        <f>IF(Income_CF!BJ80="","",Income_CF!BJ80*(Cohort_WP!BJ78/Cohort_CF!BJ78))</f>
        <v/>
      </c>
      <c r="BK79" s="1" t="str">
        <f>IF(Income_CF!BK80="","",Income_CF!BK80*(Cohort_WP!BK78/Cohort_CF!BK78))</f>
        <v/>
      </c>
      <c r="BL79" s="1" t="str">
        <f>IF(Income_CF!BL80="","",Income_CF!BL80*(Cohort_WP!BL78/Cohort_CF!BL78))</f>
        <v/>
      </c>
      <c r="BM79" s="1" t="str">
        <f>IF(Income_CF!BM80="","",Income_CF!BM80*(Cohort_WP!BM78/Cohort_CF!BM78))</f>
        <v/>
      </c>
      <c r="BN79" s="1" t="str">
        <f>IF(Income_CF!BN80="","",Income_CF!BN80*(Cohort_WP!BN78/Cohort_CF!BN78))</f>
        <v/>
      </c>
    </row>
    <row r="80" spans="1:72" x14ac:dyDescent="0.55000000000000004">
      <c r="A80" s="642"/>
      <c r="B80" t="s">
        <v>471</v>
      </c>
      <c r="H80" s="1" t="str">
        <f>IF(Income_CF!H81="","",Income_CF!H81*(Cohort_WP!H79/Cohort_CF!H79))</f>
        <v/>
      </c>
      <c r="I80" s="1" t="str">
        <f>IF(Income_CF!I81="","",Income_CF!I81*(Cohort_WP!I79/Cohort_CF!I79))</f>
        <v/>
      </c>
      <c r="J80" s="1" t="str">
        <f>IF(Income_CF!J81="","",Income_CF!J81*(Cohort_WP!J79/Cohort_CF!J79))</f>
        <v/>
      </c>
      <c r="K80" s="1" t="str">
        <f>IF(Income_CF!K81="","",Income_CF!K81*(Cohort_WP!K79/Cohort_CF!K79))</f>
        <v/>
      </c>
      <c r="L80" s="1">
        <f>IF(Income_CF!L81="","",Income_CF!L81*(Cohort_WP!L79/Cohort_CF!L79))</f>
        <v>1122606.8620605264</v>
      </c>
      <c r="M80" s="1">
        <f>IF(Income_CF!M81="","",Income_CF!M81*(Cohort_WP!M79/Cohort_CF!M79))</f>
        <v>1166155.3804002805</v>
      </c>
      <c r="N80" s="1">
        <f>IF(Income_CF!N81="","",Income_CF!N81*(Cohort_WP!N79/Cohort_CF!N79))</f>
        <v>1210666.6286143321</v>
      </c>
      <c r="O80" s="1">
        <f>IF(Income_CF!O81="","",Income_CF!O81*(Cohort_WP!O79/Cohort_CF!O79))</f>
        <v>1256122.9368096029</v>
      </c>
      <c r="P80" s="1">
        <f>IF(Income_CF!P81="","",Income_CF!P81*(Cohort_WP!P79/Cohort_CF!P79))</f>
        <v>1310473.7920205046</v>
      </c>
      <c r="Q80" s="1">
        <f>IF(Income_CF!Q81="","",Income_CF!Q81*(Cohort_WP!Q79/Cohort_CF!Q79))</f>
        <v>1357232.2928365204</v>
      </c>
      <c r="R80" s="1">
        <f>IF(Income_CF!R81="","",Income_CF!R81*(Cohort_WP!R79/Cohort_CF!R79))</f>
        <v>1404816.0228292826</v>
      </c>
      <c r="S80" s="1">
        <f>IF(Income_CF!S81="","",Income_CF!S81*(Cohort_WP!S79/Cohort_CF!S79))</f>
        <v>1453195.8300236696</v>
      </c>
      <c r="T80" s="1">
        <f>IF(Income_CF!T81="","",Income_CF!T81*(Cohort_WP!T79/Cohort_CF!T79))</f>
        <v>1502340.092419683</v>
      </c>
      <c r="U80" s="1">
        <f>IF(Income_CF!U81="","",Income_CF!U81*(Cohort_WP!U79/Cohort_CF!U79))</f>
        <v>1552214.7101029458</v>
      </c>
      <c r="V80" s="1">
        <f>IF(Income_CF!V81="","",Income_CF!V81*(Cohort_WP!V79/Cohort_CF!V79))</f>
        <v>1602783.1046417425</v>
      </c>
      <c r="W80" s="1">
        <f>IF(Income_CF!W81="","",Income_CF!W81*(Cohort_WP!W79/Cohort_CF!W79))</f>
        <v>1654006.2260191012</v>
      </c>
      <c r="X80" s="1">
        <f>IF(Income_CF!X81="","",Income_CF!X81*(Cohort_WP!X79/Cohort_CF!X79))</f>
        <v>1705842.5673246449</v>
      </c>
      <c r="Y80" s="1">
        <f>IF(Income_CF!Y81="","",Income_CF!Y81*(Cohort_WP!Y79/Cohort_CF!Y79))</f>
        <v>1758248.187405261</v>
      </c>
      <c r="Z80" s="1">
        <f>IF(Income_CF!Z81="","",Income_CF!Z81*(Cohort_WP!Z79/Cohort_CF!Z79))</f>
        <v>1811176.7416459981</v>
      </c>
      <c r="AA80" s="1">
        <f>IF(Income_CF!AA81="","",Income_CF!AA81*(Cohort_WP!AA79/Cohort_CF!AA79))</f>
        <v>1864579.5210235778</v>
      </c>
      <c r="AB80" s="1">
        <f>IF(Income_CF!AB81="","",Income_CF!AB81*(Cohort_WP!AB79/Cohort_CF!AB79))</f>
        <v>1918405.4995437744</v>
      </c>
      <c r="AC80" s="1">
        <f>IF(Income_CF!AC81="","",Income_CF!AC81*(Cohort_WP!AC79/Cohort_CF!AC79))</f>
        <v>1972601.3901419202</v>
      </c>
      <c r="AD80" s="1">
        <f>IF(Income_CF!AD81="","",Income_CF!AD81*(Cohort_WP!AD79/Cohort_CF!AD79))</f>
        <v>2027111.7090917868</v>
      </c>
      <c r="AE80" s="1">
        <f>IF(Income_CF!AE81="","",Income_CF!AE81*(Cohort_WP!AE79/Cohort_CF!AE79))</f>
        <v>2081878.8489334469</v>
      </c>
      <c r="AF80" s="1">
        <f>IF(Income_CF!AF81="","",Income_CF!AF81*(Cohort_WP!AF79/Cohort_CF!AF79))</f>
        <v>2136843.1598945647</v>
      </c>
      <c r="AG80" s="1">
        <f>IF(Income_CF!AG81="","",Income_CF!AG81*(Cohort_WP!AG79/Cohort_CF!AG79))</f>
        <v>2191943.0397428945</v>
      </c>
      <c r="AH80" s="1">
        <f>IF(Income_CF!AH81="","",Income_CF!AH81*(Cohort_WP!AH79/Cohort_CF!AH79))</f>
        <v>2247115.031969964</v>
      </c>
      <c r="AI80" s="1">
        <f>IF(Income_CF!AI81="","",Income_CF!AI81*(Cohort_WP!AI79/Cohort_CF!AI79))</f>
        <v>2302293.9321680809</v>
      </c>
      <c r="AJ80" s="1">
        <f>IF(Income_CF!AJ81="","",Income_CF!AJ81*(Cohort_WP!AJ79/Cohort_CF!AJ79))</f>
        <v>2357412.9024242423</v>
      </c>
      <c r="AK80" s="1">
        <f>IF(Income_CF!AK81="","",Income_CF!AK81*(Cohort_WP!AK79/Cohort_CF!AK79))</f>
        <v>2412403.5935158171</v>
      </c>
      <c r="AL80" s="1">
        <f>IF(Income_CF!AL81="","",Income_CF!AL81*(Cohort_WP!AL79/Cohort_CF!AL79))</f>
        <v>2467196.2746547568</v>
      </c>
      <c r="AM80" s="1">
        <f>IF(Income_CF!AM81="","",Income_CF!AM81*(Cohort_WP!AM79/Cohort_CF!AM79))</f>
        <v>2521719.970488451</v>
      </c>
      <c r="AN80" s="1">
        <f>IF(Income_CF!AN81="","",Income_CF!AN81*(Cohort_WP!AN79/Cohort_CF!AN79))</f>
        <v>2575902.6050279946</v>
      </c>
      <c r="AO80" s="1">
        <f>IF(Income_CF!AO81="","",Income_CF!AO81*(Cohort_WP!AO79/Cohort_CF!AO79))</f>
        <v>2629671.1521373671</v>
      </c>
      <c r="AP80" s="1">
        <f>IF(Income_CF!AP81="","",Income_CF!AP81*(Cohort_WP!AP79/Cohort_CF!AP79))</f>
        <v>2682951.7921812474</v>
      </c>
      <c r="AQ80" s="1">
        <f>IF(Income_CF!AQ81="","",Income_CF!AQ81*(Cohort_WP!AQ79/Cohort_CF!AQ79))</f>
        <v>2735670.0743940081</v>
      </c>
      <c r="AR80" s="1">
        <f>IF(Income_CF!AR81="","",Income_CF!AR81*(Cohort_WP!AR79/Cohort_CF!AR79))</f>
        <v>2787751.0844991943</v>
      </c>
      <c r="AS80" s="1">
        <f>IF(Income_CF!AS81="","",Income_CF!AS81*(Cohort_WP!AS79/Cohort_CF!AS79))</f>
        <v>2839119.6170765646</v>
      </c>
      <c r="AT80" s="1">
        <f>IF(Income_CF!AT81="","",Income_CF!AT81*(Cohort_WP!AT79/Cohort_CF!AT79))</f>
        <v>2889700.3521438837</v>
      </c>
      <c r="AU80" s="1">
        <f>IF(Income_CF!AU81="","",Income_CF!AU81*(Cohort_WP!AU79/Cohort_CF!AU79))</f>
        <v>2939418.0353923528</v>
      </c>
      <c r="AV80" s="1">
        <f>IF(Income_CF!AV81="","",Income_CF!AV81*(Cohort_WP!AV79/Cohort_CF!AV79))</f>
        <v>2988197.6614885037</v>
      </c>
      <c r="AW80" s="1">
        <f>IF(Income_CF!AW81="","",Income_CF!AW81*(Cohort_WP!AW79/Cohort_CF!AW79))</f>
        <v>3035964.6598320208</v>
      </c>
      <c r="AX80" s="1">
        <f>IF(Income_CF!AX81="","",Income_CF!AX81*(Cohort_WP!AX79/Cohort_CF!AX79))</f>
        <v>3082645.0821375162</v>
      </c>
      <c r="AY80" s="1">
        <f>IF(Income_CF!AY81="","",Income_CF!AY81*(Cohort_WP!AY79/Cohort_CF!AY79))</f>
        <v>3128165.791190316</v>
      </c>
      <c r="AZ80" s="1" t="str">
        <f>IF(Income_CF!AZ81="","",Income_CF!AZ81*(Cohort_WP!AZ79/Cohort_CF!AZ79))</f>
        <v/>
      </c>
      <c r="BA80" s="1" t="str">
        <f>IF(Income_CF!BA81="","",Income_CF!BA81*(Cohort_WP!BA79/Cohort_CF!BA79))</f>
        <v/>
      </c>
      <c r="BB80" s="1" t="str">
        <f>IF(Income_CF!BB81="","",Income_CF!BB81*(Cohort_WP!BB79/Cohort_CF!BB79))</f>
        <v/>
      </c>
      <c r="BC80" s="1" t="str">
        <f>IF(Income_CF!BC81="","",Income_CF!BC81*(Cohort_WP!BC79/Cohort_CF!BC79))</f>
        <v/>
      </c>
      <c r="BD80" s="1" t="str">
        <f>IF(Income_CF!BD81="","",Income_CF!BD81*(Cohort_WP!BD79/Cohort_CF!BD79))</f>
        <v/>
      </c>
      <c r="BE80" s="1" t="str">
        <f>IF(Income_CF!BE81="","",Income_CF!BE81*(Cohort_WP!BE79/Cohort_CF!BE79))</f>
        <v/>
      </c>
      <c r="BF80" s="1" t="str">
        <f>IF(Income_CF!BF81="","",Income_CF!BF81*(Cohort_WP!BF79/Cohort_CF!BF79))</f>
        <v/>
      </c>
      <c r="BG80" s="1" t="str">
        <f>IF(Income_CF!BG81="","",Income_CF!BG81*(Cohort_WP!BG79/Cohort_CF!BG79))</f>
        <v/>
      </c>
      <c r="BH80" s="1" t="str">
        <f>IF(Income_CF!BH81="","",Income_CF!BH81*(Cohort_WP!BH79/Cohort_CF!BH79))</f>
        <v/>
      </c>
      <c r="BI80" s="1" t="str">
        <f>IF(Income_CF!BI81="","",Income_CF!BI81*(Cohort_WP!BI79/Cohort_CF!BI79))</f>
        <v/>
      </c>
      <c r="BJ80" s="1" t="str">
        <f>IF(Income_CF!BJ81="","",Income_CF!BJ81*(Cohort_WP!BJ79/Cohort_CF!BJ79))</f>
        <v/>
      </c>
      <c r="BK80" s="1" t="str">
        <f>IF(Income_CF!BK81="","",Income_CF!BK81*(Cohort_WP!BK79/Cohort_CF!BK79))</f>
        <v/>
      </c>
      <c r="BL80" s="1" t="str">
        <f>IF(Income_CF!BL81="","",Income_CF!BL81*(Cohort_WP!BL79/Cohort_CF!BL79))</f>
        <v/>
      </c>
      <c r="BM80" s="1" t="str">
        <f>IF(Income_CF!BM81="","",Income_CF!BM81*(Cohort_WP!BM79/Cohort_CF!BM79))</f>
        <v/>
      </c>
      <c r="BN80" s="1" t="str">
        <f>IF(Income_CF!BN81="","",Income_CF!BN81*(Cohort_WP!BN79/Cohort_CF!BN79))</f>
        <v/>
      </c>
    </row>
    <row r="81" spans="1:72" x14ac:dyDescent="0.55000000000000004">
      <c r="A81" s="642"/>
      <c r="B81" t="s">
        <v>472</v>
      </c>
      <c r="H81" s="1" t="str">
        <f>IF(Income_CF!H82="","",Income_CF!H82*(Cohort_WP!H80/Cohort_CF!H80))</f>
        <v/>
      </c>
      <c r="I81" s="1" t="str">
        <f>IF(Income_CF!I82="","",Income_CF!I82*(Cohort_WP!I80/Cohort_CF!I80))</f>
        <v/>
      </c>
      <c r="J81" s="1" t="str">
        <f>IF(Income_CF!J82="","",Income_CF!J82*(Cohort_WP!J80/Cohort_CF!J80))</f>
        <v/>
      </c>
      <c r="K81" s="1" t="str">
        <f>IF(Income_CF!K82="","",Income_CF!K82*(Cohort_WP!K80/Cohort_CF!K80))</f>
        <v/>
      </c>
      <c r="L81" s="1" t="str">
        <f>IF(Income_CF!L82="","",Income_CF!L82*(Cohort_WP!L80/Cohort_CF!L80))</f>
        <v/>
      </c>
      <c r="M81" s="1">
        <f>IF(Income_CF!M82="","",Income_CF!M82*(Cohort_WP!M80/Cohort_CF!M80))</f>
        <v>1156285.0679223421</v>
      </c>
      <c r="N81" s="1">
        <f>IF(Income_CF!N82="","",Income_CF!N82*(Cohort_WP!N80/Cohort_CF!N80))</f>
        <v>1201140.0418122886</v>
      </c>
      <c r="O81" s="1">
        <f>IF(Income_CF!O82="","",Income_CF!O82*(Cohort_WP!O80/Cohort_CF!O80))</f>
        <v>1246986.627472762</v>
      </c>
      <c r="P81" s="1">
        <f>IF(Income_CF!P82="","",Income_CF!P82*(Cohort_WP!P80/Cohort_CF!P80))</f>
        <v>1293806.6249138908</v>
      </c>
      <c r="Q81" s="1">
        <f>IF(Income_CF!Q82="","",Income_CF!Q82*(Cohort_WP!Q80/Cohort_CF!Q80))</f>
        <v>1349788.0057811199</v>
      </c>
      <c r="R81" s="1">
        <f>IF(Income_CF!R82="","",Income_CF!R82*(Cohort_WP!R80/Cohort_CF!R80))</f>
        <v>1397949.2616216158</v>
      </c>
      <c r="S81" s="1">
        <f>IF(Income_CF!S82="","",Income_CF!S82*(Cohort_WP!S80/Cohort_CF!S80))</f>
        <v>1446960.5035141609</v>
      </c>
      <c r="T81" s="1">
        <f>IF(Income_CF!T82="","",Income_CF!T82*(Cohort_WP!T80/Cohort_CF!T80))</f>
        <v>1496791.7049243799</v>
      </c>
      <c r="U81" s="1">
        <f>IF(Income_CF!U82="","",Income_CF!U82*(Cohort_WP!U80/Cohort_CF!U80))</f>
        <v>1547410.2951922736</v>
      </c>
      <c r="V81" s="1">
        <f>IF(Income_CF!V82="","",Income_CF!V82*(Cohort_WP!V80/Cohort_CF!V80))</f>
        <v>1598781.1514060339</v>
      </c>
      <c r="W81" s="1">
        <f>IF(Income_CF!W82="","",Income_CF!W82*(Cohort_WP!W80/Cohort_CF!W80))</f>
        <v>1650866.5977809948</v>
      </c>
      <c r="X81" s="1">
        <f>IF(Income_CF!X82="","",Income_CF!X82*(Cohort_WP!X80/Cohort_CF!X80))</f>
        <v>1703626.4127996746</v>
      </c>
      <c r="Y81" s="1">
        <f>IF(Income_CF!Y82="","",Income_CF!Y82*(Cohort_WP!Y80/Cohort_CF!Y80))</f>
        <v>1757017.844344384</v>
      </c>
      <c r="Z81" s="1">
        <f>IF(Income_CF!Z82="","",Income_CF!Z82*(Cohort_WP!Z80/Cohort_CF!Z80))</f>
        <v>1810995.6330274187</v>
      </c>
      <c r="AA81" s="1">
        <f>IF(Income_CF!AA82="","",Income_CF!AA82*(Cohort_WP!AA80/Cohort_CF!AA80))</f>
        <v>1865512.0438953775</v>
      </c>
      <c r="AB81" s="1">
        <f>IF(Income_CF!AB82="","",Income_CF!AB82*(Cohort_WP!AB80/Cohort_CF!AB80))</f>
        <v>1920516.9066542853</v>
      </c>
      <c r="AC81" s="1">
        <f>IF(Income_CF!AC82="","",Income_CF!AC82*(Cohort_WP!AC80/Cohort_CF!AC80))</f>
        <v>1975957.6645300877</v>
      </c>
      <c r="AD81" s="1">
        <f>IF(Income_CF!AD82="","",Income_CF!AD82*(Cohort_WP!AD80/Cohort_CF!AD80))</f>
        <v>2031779.4318461774</v>
      </c>
      <c r="AE81" s="1">
        <f>IF(Income_CF!AE82="","",Income_CF!AE82*(Cohort_WP!AE80/Cohort_CF!AE80))</f>
        <v>2087925.0603645402</v>
      </c>
      <c r="AF81" s="1">
        <f>IF(Income_CF!AF82="","",Income_CF!AF82*(Cohort_WP!AF80/Cohort_CF!AF80))</f>
        <v>2144335.2144014505</v>
      </c>
      <c r="AG81" s="1">
        <f>IF(Income_CF!AG82="","",Income_CF!AG82*(Cohort_WP!AG80/Cohort_CF!AG80))</f>
        <v>2200948.4546914012</v>
      </c>
      <c r="AH81" s="1">
        <f>IF(Income_CF!AH82="","",Income_CF!AH82*(Cohort_WP!AH80/Cohort_CF!AH80))</f>
        <v>2257701.3309351811</v>
      </c>
      <c r="AI81" s="1">
        <f>IF(Income_CF!AI82="","",Income_CF!AI82*(Cohort_WP!AI80/Cohort_CF!AI80))</f>
        <v>2314528.4829290626</v>
      </c>
      <c r="AJ81" s="1">
        <f>IF(Income_CF!AJ82="","",Income_CF!AJ82*(Cohort_WP!AJ80/Cohort_CF!AJ80))</f>
        <v>2371362.7501331237</v>
      </c>
      <c r="AK81" s="1">
        <f>IF(Income_CF!AK82="","",Income_CF!AK82*(Cohort_WP!AK80/Cohort_CF!AK80))</f>
        <v>2428135.2894969699</v>
      </c>
      <c r="AL81" s="1">
        <f>IF(Income_CF!AL82="","",Income_CF!AL82*(Cohort_WP!AL80/Cohort_CF!AL80))</f>
        <v>2484775.7013212913</v>
      </c>
      <c r="AM81" s="1">
        <f>IF(Income_CF!AM82="","",Income_CF!AM82*(Cohort_WP!AM80/Cohort_CF!AM80))</f>
        <v>2541212.1628943994</v>
      </c>
      <c r="AN81" s="1">
        <f>IF(Income_CF!AN82="","",Income_CF!AN82*(Cohort_WP!AN80/Cohort_CF!AN80))</f>
        <v>2597371.5696031041</v>
      </c>
      <c r="AO81" s="1">
        <f>IF(Income_CF!AO82="","",Income_CF!AO82*(Cohort_WP!AO80/Cohort_CF!AO80))</f>
        <v>2653179.6831788346</v>
      </c>
      <c r="AP81" s="1">
        <f>IF(Income_CF!AP82="","",Income_CF!AP82*(Cohort_WP!AP80/Cohort_CF!AP80))</f>
        <v>2708561.2867014874</v>
      </c>
      <c r="AQ81" s="1">
        <f>IF(Income_CF!AQ82="","",Income_CF!AQ82*(Cohort_WP!AQ80/Cohort_CF!AQ80))</f>
        <v>2763440.3459466845</v>
      </c>
      <c r="AR81" s="1">
        <f>IF(Income_CF!AR82="","",Income_CF!AR82*(Cohort_WP!AR80/Cohort_CF!AR80))</f>
        <v>2817740.1766258287</v>
      </c>
      <c r="AS81" s="1">
        <f>IF(Income_CF!AS82="","",Income_CF!AS82*(Cohort_WP!AS80/Cohort_CF!AS80))</f>
        <v>2871383.6170341703</v>
      </c>
      <c r="AT81" s="1">
        <f>IF(Income_CF!AT82="","",Income_CF!AT82*(Cohort_WP!AT80/Cohort_CF!AT80))</f>
        <v>2924293.2055888604</v>
      </c>
      <c r="AU81" s="1">
        <f>IF(Income_CF!AU82="","",Income_CF!AU82*(Cohort_WP!AU80/Cohort_CF!AU80))</f>
        <v>2976391.3627082002</v>
      </c>
      <c r="AV81" s="1">
        <f>IF(Income_CF!AV82="","",Income_CF!AV82*(Cohort_WP!AV80/Cohort_CF!AV80))</f>
        <v>3027600.5764541235</v>
      </c>
      <c r="AW81" s="1">
        <f>IF(Income_CF!AW82="","",Income_CF!AW82*(Cohort_WP!AW80/Cohort_CF!AW80))</f>
        <v>3077843.5913331583</v>
      </c>
      <c r="AX81" s="1">
        <f>IF(Income_CF!AX82="","",Income_CF!AX82*(Cohort_WP!AX80/Cohort_CF!AX80))</f>
        <v>3127043.5996269812</v>
      </c>
      <c r="AY81" s="1">
        <f>IF(Income_CF!AY82="","",Income_CF!AY82*(Cohort_WP!AY80/Cohort_CF!AY80))</f>
        <v>3175124.4346016417</v>
      </c>
      <c r="AZ81" s="1">
        <f>IF(Income_CF!AZ82="","",Income_CF!AZ82*(Cohort_WP!AZ80/Cohort_CF!AZ80))</f>
        <v>3222010.7649260256</v>
      </c>
      <c r="BA81" s="1" t="str">
        <f>IF(Income_CF!BA82="","",Income_CF!BA82*(Cohort_WP!BA80/Cohort_CF!BA80))</f>
        <v/>
      </c>
      <c r="BB81" s="1" t="str">
        <f>IF(Income_CF!BB82="","",Income_CF!BB82*(Cohort_WP!BB80/Cohort_CF!BB80))</f>
        <v/>
      </c>
      <c r="BC81" s="1" t="str">
        <f>IF(Income_CF!BC82="","",Income_CF!BC82*(Cohort_WP!BC80/Cohort_CF!BC80))</f>
        <v/>
      </c>
      <c r="BD81" s="1" t="str">
        <f>IF(Income_CF!BD82="","",Income_CF!BD82*(Cohort_WP!BD80/Cohort_CF!BD80))</f>
        <v/>
      </c>
      <c r="BE81" s="1" t="str">
        <f>IF(Income_CF!BE82="","",Income_CF!BE82*(Cohort_WP!BE80/Cohort_CF!BE80))</f>
        <v/>
      </c>
      <c r="BF81" s="1" t="str">
        <f>IF(Income_CF!BF82="","",Income_CF!BF82*(Cohort_WP!BF80/Cohort_CF!BF80))</f>
        <v/>
      </c>
      <c r="BG81" s="1" t="str">
        <f>IF(Income_CF!BG82="","",Income_CF!BG82*(Cohort_WP!BG80/Cohort_CF!BG80))</f>
        <v/>
      </c>
      <c r="BH81" s="1" t="str">
        <f>IF(Income_CF!BH82="","",Income_CF!BH82*(Cohort_WP!BH80/Cohort_CF!BH80))</f>
        <v/>
      </c>
      <c r="BI81" s="1" t="str">
        <f>IF(Income_CF!BI82="","",Income_CF!BI82*(Cohort_WP!BI80/Cohort_CF!BI80))</f>
        <v/>
      </c>
      <c r="BJ81" s="1" t="str">
        <f>IF(Income_CF!BJ82="","",Income_CF!BJ82*(Cohort_WP!BJ80/Cohort_CF!BJ80))</f>
        <v/>
      </c>
      <c r="BK81" s="1" t="str">
        <f>IF(Income_CF!BK82="","",Income_CF!BK82*(Cohort_WP!BK80/Cohort_CF!BK80))</f>
        <v/>
      </c>
      <c r="BL81" s="1" t="str">
        <f>IF(Income_CF!BL82="","",Income_CF!BL82*(Cohort_WP!BL80/Cohort_CF!BL80))</f>
        <v/>
      </c>
      <c r="BM81" s="1" t="str">
        <f>IF(Income_CF!BM82="","",Income_CF!BM82*(Cohort_WP!BM80/Cohort_CF!BM80))</f>
        <v/>
      </c>
      <c r="BN81" s="1" t="str">
        <f>IF(Income_CF!BN82="","",Income_CF!BN82*(Cohort_WP!BN80/Cohort_CF!BN80))</f>
        <v/>
      </c>
    </row>
    <row r="82" spans="1:72" x14ac:dyDescent="0.55000000000000004">
      <c r="A82" s="642"/>
      <c r="B82" t="s">
        <v>473</v>
      </c>
      <c r="H82" s="1" t="str">
        <f>IF(Income_CF!H83="","",Income_CF!H83*(Cohort_WP!H81/Cohort_CF!H81))</f>
        <v/>
      </c>
      <c r="I82" s="1" t="str">
        <f>IF(Income_CF!I83="","",Income_CF!I83*(Cohort_WP!I81/Cohort_CF!I81))</f>
        <v/>
      </c>
      <c r="J82" s="1" t="str">
        <f>IF(Income_CF!J83="","",Income_CF!J83*(Cohort_WP!J81/Cohort_CF!J81))</f>
        <v/>
      </c>
      <c r="K82" s="1" t="str">
        <f>IF(Income_CF!K83="","",Income_CF!K83*(Cohort_WP!K81/Cohort_CF!K81))</f>
        <v/>
      </c>
      <c r="L82" s="1" t="str">
        <f>IF(Income_CF!L83="","",Income_CF!L83*(Cohort_WP!L81/Cohort_CF!L81))</f>
        <v/>
      </c>
      <c r="M82" s="1" t="str">
        <f>IF(Income_CF!M83="","",Income_CF!M83*(Cohort_WP!M81/Cohort_CF!M81))</f>
        <v/>
      </c>
      <c r="N82" s="1">
        <f>IF(Income_CF!N83="","",Income_CF!N83*(Cohort_WP!N81/Cohort_CF!N81))</f>
        <v>1190973.6199600124</v>
      </c>
      <c r="O82" s="1">
        <f>IF(Income_CF!O83="","",Income_CF!O83*(Cohort_WP!O81/Cohort_CF!O81))</f>
        <v>1237174.2430666573</v>
      </c>
      <c r="P82" s="1">
        <f>IF(Income_CF!P83="","",Income_CF!P83*(Cohort_WP!P81/Cohort_CF!P81))</f>
        <v>1284396.2262969448</v>
      </c>
      <c r="Q82" s="1">
        <f>IF(Income_CF!Q83="","",Income_CF!Q83*(Cohort_WP!Q81/Cohort_CF!Q81))</f>
        <v>1332620.8236613078</v>
      </c>
      <c r="R82" s="1">
        <f>IF(Income_CF!R83="","",Income_CF!R83*(Cohort_WP!R81/Cohort_CF!R81))</f>
        <v>1390281.6459545533</v>
      </c>
      <c r="S82" s="1">
        <f>IF(Income_CF!S83="","",Income_CF!S83*(Cohort_WP!S81/Cohort_CF!S81))</f>
        <v>1439887.7394702642</v>
      </c>
      <c r="T82" s="1">
        <f>IF(Income_CF!T83="","",Income_CF!T83*(Cohort_WP!T81/Cohort_CF!T81))</f>
        <v>1490369.3186195858</v>
      </c>
      <c r="U82" s="1">
        <f>IF(Income_CF!U83="","",Income_CF!U83*(Cohort_WP!U81/Cohort_CF!U81))</f>
        <v>1541695.4560721114</v>
      </c>
      <c r="V82" s="1">
        <f>IF(Income_CF!V83="","",Income_CF!V83*(Cohort_WP!V81/Cohort_CF!V81))</f>
        <v>1593832.6040480414</v>
      </c>
      <c r="W82" s="1">
        <f>IF(Income_CF!W83="","",Income_CF!W83*(Cohort_WP!W81/Cohort_CF!W81))</f>
        <v>1646744.5859482149</v>
      </c>
      <c r="X82" s="1">
        <f>IF(Income_CF!X83="","",Income_CF!X83*(Cohort_WP!X81/Cohort_CF!X81))</f>
        <v>1700392.5957144247</v>
      </c>
      <c r="Y82" s="1">
        <f>IF(Income_CF!Y83="","",Income_CF!Y83*(Cohort_WP!Y81/Cohort_CF!Y81))</f>
        <v>1754735.2051836646</v>
      </c>
      <c r="Z82" s="1">
        <f>IF(Income_CF!Z83="","",Income_CF!Z83*(Cohort_WP!Z81/Cohort_CF!Z81))</f>
        <v>1809728.3796747155</v>
      </c>
      <c r="AA82" s="1">
        <f>IF(Income_CF!AA83="","",Income_CF!AA83*(Cohort_WP!AA81/Cohort_CF!AA81))</f>
        <v>1865325.502018241</v>
      </c>
      <c r="AB82" s="1">
        <f>IF(Income_CF!AB83="","",Income_CF!AB83*(Cohort_WP!AB81/Cohort_CF!AB81))</f>
        <v>1921477.4052122391</v>
      </c>
      <c r="AC82" s="1">
        <f>IF(Income_CF!AC83="","",Income_CF!AC83*(Cohort_WP!AC81/Cohort_CF!AC81))</f>
        <v>1978132.4138539138</v>
      </c>
      <c r="AD82" s="1">
        <f>IF(Income_CF!AD83="","",Income_CF!AD83*(Cohort_WP!AD81/Cohort_CF!AD81))</f>
        <v>2035236.3944659899</v>
      </c>
      <c r="AE82" s="1">
        <f>IF(Income_CF!AE83="","",Income_CF!AE83*(Cohort_WP!AE81/Cohort_CF!AE81))</f>
        <v>2092732.8148015626</v>
      </c>
      <c r="AF82" s="1">
        <f>IF(Income_CF!AF83="","",Income_CF!AF83*(Cohort_WP!AF81/Cohort_CF!AF81))</f>
        <v>2150562.8121754769</v>
      </c>
      <c r="AG82" s="1">
        <f>IF(Income_CF!AG83="","",Income_CF!AG83*(Cohort_WP!AG81/Cohort_CF!AG81))</f>
        <v>2208665.2708334937</v>
      </c>
      <c r="AH82" s="1">
        <f>IF(Income_CF!AH83="","",Income_CF!AH83*(Cohort_WP!AH81/Cohort_CF!AH81))</f>
        <v>2266976.9083321434</v>
      </c>
      <c r="AI82" s="1">
        <f>IF(Income_CF!AI83="","",Income_CF!AI83*(Cohort_WP!AI81/Cohort_CF!AI81))</f>
        <v>2325432.3708632365</v>
      </c>
      <c r="AJ82" s="1">
        <f>IF(Income_CF!AJ83="","",Income_CF!AJ83*(Cohort_WP!AJ81/Cohort_CF!AJ81))</f>
        <v>2383964.3374169343</v>
      </c>
      <c r="AK82" s="1">
        <f>IF(Income_CF!AK83="","",Income_CF!AK83*(Cohort_WP!AK81/Cohort_CF!AK81))</f>
        <v>2442503.6326371175</v>
      </c>
      <c r="AL82" s="1">
        <f>IF(Income_CF!AL83="","",Income_CF!AL83*(Cohort_WP!AL81/Cohort_CF!AL81))</f>
        <v>2500979.3481818787</v>
      </c>
      <c r="AM82" s="1">
        <f>IF(Income_CF!AM83="","",Income_CF!AM83*(Cohort_WP!AM81/Cohort_CF!AM81))</f>
        <v>2559318.9723609299</v>
      </c>
      <c r="AN82" s="1">
        <f>IF(Income_CF!AN83="","",Income_CF!AN83*(Cohort_WP!AN81/Cohort_CF!AN81))</f>
        <v>2617448.5277812309</v>
      </c>
      <c r="AO82" s="1">
        <f>IF(Income_CF!AO83="","",Income_CF!AO83*(Cohort_WP!AO81/Cohort_CF!AO81))</f>
        <v>2675292.7166911974</v>
      </c>
      <c r="AP82" s="1">
        <f>IF(Income_CF!AP83="","",Income_CF!AP83*(Cohort_WP!AP81/Cohort_CF!AP81))</f>
        <v>2732775.0736741996</v>
      </c>
      <c r="AQ82" s="1">
        <f>IF(Income_CF!AQ83="","",Income_CF!AQ83*(Cohort_WP!AQ81/Cohort_CF!AQ81))</f>
        <v>2789818.1253025318</v>
      </c>
      <c r="AR82" s="1">
        <f>IF(Income_CF!AR83="","",Income_CF!AR83*(Cohort_WP!AR81/Cohort_CF!AR81))</f>
        <v>2846343.556325085</v>
      </c>
      <c r="AS82" s="1">
        <f>IF(Income_CF!AS83="","",Income_CF!AS83*(Cohort_WP!AS81/Cohort_CF!AS81))</f>
        <v>2902272.3819246036</v>
      </c>
      <c r="AT82" s="1">
        <f>IF(Income_CF!AT83="","",Income_CF!AT83*(Cohort_WP!AT81/Cohort_CF!AT81))</f>
        <v>2957525.1255451948</v>
      </c>
      <c r="AU82" s="1">
        <f>IF(Income_CF!AU83="","",Income_CF!AU83*(Cohort_WP!AU81/Cohort_CF!AU81))</f>
        <v>3012022.0017565265</v>
      </c>
      <c r="AV82" s="1">
        <f>IF(Income_CF!AV83="","",Income_CF!AV83*(Cohort_WP!AV81/Cohort_CF!AV81))</f>
        <v>3065683.1035894467</v>
      </c>
      <c r="AW82" s="1">
        <f>IF(Income_CF!AW83="","",Income_CF!AW83*(Cohort_WP!AW81/Cohort_CF!AW81))</f>
        <v>3118428.5937477471</v>
      </c>
      <c r="AX82" s="1">
        <f>IF(Income_CF!AX83="","",Income_CF!AX83*(Cohort_WP!AX81/Cohort_CF!AX81))</f>
        <v>3170178.8990731528</v>
      </c>
      <c r="AY82" s="1">
        <f>IF(Income_CF!AY83="","",Income_CF!AY83*(Cohort_WP!AY81/Cohort_CF!AY81))</f>
        <v>3220854.9076157906</v>
      </c>
      <c r="AZ82" s="1">
        <f>IF(Income_CF!AZ83="","",Income_CF!AZ83*(Cohort_WP!AZ81/Cohort_CF!AZ81))</f>
        <v>3270378.1676396909</v>
      </c>
      <c r="BA82" s="1">
        <f>IF(Income_CF!BA83="","",Income_CF!BA83*(Cohort_WP!BA81/Cohort_CF!BA81))</f>
        <v>3318671.0878738067</v>
      </c>
      <c r="BB82" s="1" t="str">
        <f>IF(Income_CF!BB83="","",Income_CF!BB83*(Cohort_WP!BB81/Cohort_CF!BB81))</f>
        <v/>
      </c>
      <c r="BC82" s="1" t="str">
        <f>IF(Income_CF!BC83="","",Income_CF!BC83*(Cohort_WP!BC81/Cohort_CF!BC81))</f>
        <v/>
      </c>
      <c r="BD82" s="1" t="str">
        <f>IF(Income_CF!BD83="","",Income_CF!BD83*(Cohort_WP!BD81/Cohort_CF!BD81))</f>
        <v/>
      </c>
      <c r="BE82" s="1" t="str">
        <f>IF(Income_CF!BE83="","",Income_CF!BE83*(Cohort_WP!BE81/Cohort_CF!BE81))</f>
        <v/>
      </c>
      <c r="BF82" s="1" t="str">
        <f>IF(Income_CF!BF83="","",Income_CF!BF83*(Cohort_WP!BF81/Cohort_CF!BF81))</f>
        <v/>
      </c>
      <c r="BG82" s="1" t="str">
        <f>IF(Income_CF!BG83="","",Income_CF!BG83*(Cohort_WP!BG81/Cohort_CF!BG81))</f>
        <v/>
      </c>
      <c r="BH82" s="1" t="str">
        <f>IF(Income_CF!BH83="","",Income_CF!BH83*(Cohort_WP!BH81/Cohort_CF!BH81))</f>
        <v/>
      </c>
      <c r="BI82" s="1" t="str">
        <f>IF(Income_CF!BI83="","",Income_CF!BI83*(Cohort_WP!BI81/Cohort_CF!BI81))</f>
        <v/>
      </c>
      <c r="BJ82" s="1" t="str">
        <f>IF(Income_CF!BJ83="","",Income_CF!BJ83*(Cohort_WP!BJ81/Cohort_CF!BJ81))</f>
        <v/>
      </c>
      <c r="BK82" s="1" t="str">
        <f>IF(Income_CF!BK83="","",Income_CF!BK83*(Cohort_WP!BK81/Cohort_CF!BK81))</f>
        <v/>
      </c>
      <c r="BL82" s="1" t="str">
        <f>IF(Income_CF!BL83="","",Income_CF!BL83*(Cohort_WP!BL81/Cohort_CF!BL81))</f>
        <v/>
      </c>
      <c r="BM82" s="1" t="str">
        <f>IF(Income_CF!BM83="","",Income_CF!BM83*(Cohort_WP!BM81/Cohort_CF!BM81))</f>
        <v/>
      </c>
      <c r="BN82" s="1" t="str">
        <f>IF(Income_CF!BN83="","",Income_CF!BN83*(Cohort_WP!BN81/Cohort_CF!BN81))</f>
        <v/>
      </c>
    </row>
    <row r="83" spans="1:72" x14ac:dyDescent="0.55000000000000004">
      <c r="A83" s="642"/>
      <c r="B83" t="s">
        <v>474</v>
      </c>
      <c r="H83" s="1" t="str">
        <f>IF(Income_CF!H84="","",Income_CF!H84*(Cohort_WP!H82/Cohort_CF!H82))</f>
        <v/>
      </c>
      <c r="I83" s="1" t="str">
        <f>IF(Income_CF!I84="","",Income_CF!I84*(Cohort_WP!I82/Cohort_CF!I82))</f>
        <v/>
      </c>
      <c r="J83" s="1" t="str">
        <f>IF(Income_CF!J84="","",Income_CF!J84*(Cohort_WP!J82/Cohort_CF!J82))</f>
        <v/>
      </c>
      <c r="K83" s="1" t="str">
        <f>IF(Income_CF!K84="","",Income_CF!K84*(Cohort_WP!K82/Cohort_CF!K82))</f>
        <v/>
      </c>
      <c r="L83" s="1" t="str">
        <f>IF(Income_CF!L84="","",Income_CF!L84*(Cohort_WP!L82/Cohort_CF!L82))</f>
        <v/>
      </c>
      <c r="M83" s="1" t="str">
        <f>IF(Income_CF!M84="","",Income_CF!M84*(Cohort_WP!M82/Cohort_CF!M82))</f>
        <v/>
      </c>
      <c r="N83" s="1" t="str">
        <f>IF(Income_CF!N84="","",Income_CF!N84*(Cohort_WP!N82/Cohort_CF!N82))</f>
        <v/>
      </c>
      <c r="O83" s="1">
        <f>IF(Income_CF!O84="","",Income_CF!O84*(Cohort_WP!O82/Cohort_CF!O82))</f>
        <v>1226702.8285588128</v>
      </c>
      <c r="P83" s="1">
        <f>IF(Income_CF!P84="","",Income_CF!P84*(Cohort_WP!P82/Cohort_CF!P82))</f>
        <v>1274289.470358657</v>
      </c>
      <c r="Q83" s="1">
        <f>IF(Income_CF!Q84="","",Income_CF!Q84*(Cohort_WP!Q82/Cohort_CF!Q82))</f>
        <v>1322928.1130858534</v>
      </c>
      <c r="R83" s="1">
        <f>IF(Income_CF!R84="","",Income_CF!R84*(Cohort_WP!R82/Cohort_CF!R82))</f>
        <v>1372599.4483711468</v>
      </c>
      <c r="S83" s="1">
        <f>IF(Income_CF!S84="","",Income_CF!S84*(Cohort_WP!S82/Cohort_CF!S82))</f>
        <v>1431990.0953331897</v>
      </c>
      <c r="T83" s="1">
        <f>IF(Income_CF!T84="","",Income_CF!T84*(Cohort_WP!T82/Cohort_CF!T82))</f>
        <v>1483084.3716543722</v>
      </c>
      <c r="U83" s="1">
        <f>IF(Income_CF!U84="","",Income_CF!U84*(Cohort_WP!U82/Cohort_CF!U82))</f>
        <v>1535080.3981781735</v>
      </c>
      <c r="V83" s="1">
        <f>IF(Income_CF!V84="","",Income_CF!V84*(Cohort_WP!V82/Cohort_CF!V82))</f>
        <v>1587946.3197542746</v>
      </c>
      <c r="W83" s="1">
        <f>IF(Income_CF!W84="","",Income_CF!W84*(Cohort_WP!W82/Cohort_CF!W82))</f>
        <v>1641647.5821694827</v>
      </c>
      <c r="X83" s="1">
        <f>IF(Income_CF!X84="","",Income_CF!X84*(Cohort_WP!X82/Cohort_CF!X82))</f>
        <v>1696146.9235266612</v>
      </c>
      <c r="Y83" s="1">
        <f>IF(Income_CF!Y84="","",Income_CF!Y84*(Cohort_WP!Y82/Cohort_CF!Y82))</f>
        <v>1751404.3735858572</v>
      </c>
      <c r="Z83" s="1">
        <f>IF(Income_CF!Z84="","",Income_CF!Z84*(Cohort_WP!Z82/Cohort_CF!Z82))</f>
        <v>1807377.2613391746</v>
      </c>
      <c r="AA83" s="1">
        <f>IF(Income_CF!AA84="","",Income_CF!AA84*(Cohort_WP!AA82/Cohort_CF!AA82))</f>
        <v>1864020.2310649566</v>
      </c>
      <c r="AB83" s="1">
        <f>IF(Income_CF!AB84="","",Income_CF!AB84*(Cohort_WP!AB82/Cohort_CF!AB82))</f>
        <v>1921285.2670787885</v>
      </c>
      <c r="AC83" s="1">
        <f>IF(Income_CF!AC84="","",Income_CF!AC84*(Cohort_WP!AC82/Cohort_CF!AC82))</f>
        <v>1979121.7273686063</v>
      </c>
      <c r="AD83" s="1">
        <f>IF(Income_CF!AD84="","",Income_CF!AD84*(Cohort_WP!AD82/Cohort_CF!AD82))</f>
        <v>2037476.386269531</v>
      </c>
      <c r="AE83" s="1">
        <f>IF(Income_CF!AE84="","",Income_CF!AE84*(Cohort_WP!AE82/Cohort_CF!AE82))</f>
        <v>2096293.48629997</v>
      </c>
      <c r="AF83" s="1">
        <f>IF(Income_CF!AF84="","",Income_CF!AF84*(Cohort_WP!AF82/Cohort_CF!AF82))</f>
        <v>2155514.7992456099</v>
      </c>
      <c r="AG83" s="1">
        <f>IF(Income_CF!AG84="","",Income_CF!AG84*(Cohort_WP!AG82/Cohort_CF!AG82))</f>
        <v>2215079.6965407412</v>
      </c>
      <c r="AH83" s="1">
        <f>IF(Income_CF!AH84="","",Income_CF!AH84*(Cohort_WP!AH82/Cohort_CF!AH82))</f>
        <v>2274925.2289584982</v>
      </c>
      <c r="AI83" s="1">
        <f>IF(Income_CF!AI84="","",Income_CF!AI84*(Cohort_WP!AI82/Cohort_CF!AI82))</f>
        <v>2334986.2155821072</v>
      </c>
      <c r="AJ83" s="1">
        <f>IF(Income_CF!AJ84="","",Income_CF!AJ84*(Cohort_WP!AJ82/Cohort_CF!AJ82))</f>
        <v>2395195.3419891335</v>
      </c>
      <c r="AK83" s="1">
        <f>IF(Income_CF!AK84="","",Income_CF!AK84*(Cohort_WP!AK82/Cohort_CF!AK82))</f>
        <v>2455483.267539443</v>
      </c>
      <c r="AL83" s="1">
        <f>IF(Income_CF!AL84="","",Income_CF!AL84*(Cohort_WP!AL82/Cohort_CF!AL82))</f>
        <v>2515778.7416162309</v>
      </c>
      <c r="AM83" s="1">
        <f>IF(Income_CF!AM84="","",Income_CF!AM84*(Cohort_WP!AM82/Cohort_CF!AM82))</f>
        <v>2576008.7286273348</v>
      </c>
      <c r="AN83" s="1">
        <f>IF(Income_CF!AN84="","",Income_CF!AN84*(Cohort_WP!AN82/Cohort_CF!AN82))</f>
        <v>2636098.5415317575</v>
      </c>
      <c r="AO83" s="1">
        <f>IF(Income_CF!AO84="","",Income_CF!AO84*(Cohort_WP!AO82/Cohort_CF!AO82))</f>
        <v>2695971.9836146683</v>
      </c>
      <c r="AP83" s="1">
        <f>IF(Income_CF!AP84="","",Income_CF!AP84*(Cohort_WP!AP82/Cohort_CF!AP82))</f>
        <v>2755551.4981919331</v>
      </c>
      <c r="AQ83" s="1">
        <f>IF(Income_CF!AQ84="","",Income_CF!AQ84*(Cohort_WP!AQ82/Cohort_CF!AQ82))</f>
        <v>2814758.3258844255</v>
      </c>
      <c r="AR83" s="1">
        <f>IF(Income_CF!AR84="","",Income_CF!AR84*(Cohort_WP!AR82/Cohort_CF!AR82))</f>
        <v>2873512.6690616077</v>
      </c>
      <c r="AS83" s="1">
        <f>IF(Income_CF!AS84="","",Income_CF!AS84*(Cohort_WP!AS82/Cohort_CF!AS82))</f>
        <v>2931733.8630148377</v>
      </c>
      <c r="AT83" s="1">
        <f>IF(Income_CF!AT84="","",Income_CF!AT84*(Cohort_WP!AT82/Cohort_CF!AT82))</f>
        <v>2989340.5533823413</v>
      </c>
      <c r="AU83" s="1">
        <f>IF(Income_CF!AU84="","",Income_CF!AU84*(Cohort_WP!AU82/Cohort_CF!AU82))</f>
        <v>3046250.8793115509</v>
      </c>
      <c r="AV83" s="1">
        <f>IF(Income_CF!AV84="","",Income_CF!AV84*(Cohort_WP!AV82/Cohort_CF!AV82))</f>
        <v>3102382.6618092223</v>
      </c>
      <c r="AW83" s="1">
        <f>IF(Income_CF!AW84="","",Income_CF!AW84*(Cohort_WP!AW82/Cohort_CF!AW82))</f>
        <v>3157653.5966971298</v>
      </c>
      <c r="AX83" s="1">
        <f>IF(Income_CF!AX84="","",Income_CF!AX84*(Cohort_WP!AX82/Cohort_CF!AX82))</f>
        <v>3211981.4515601792</v>
      </c>
      <c r="AY83" s="1">
        <f>IF(Income_CF!AY84="","",Income_CF!AY84*(Cohort_WP!AY82/Cohort_CF!AY82))</f>
        <v>3265284.2660453473</v>
      </c>
      <c r="AZ83" s="1">
        <f>IF(Income_CF!AZ84="","",Income_CF!AZ84*(Cohort_WP!AZ82/Cohort_CF!AZ82))</f>
        <v>3317480.5548442644</v>
      </c>
      <c r="BA83" s="1">
        <f>IF(Income_CF!BA84="","",Income_CF!BA84*(Cohort_WP!BA82/Cohort_CF!BA82))</f>
        <v>3368489.512668882</v>
      </c>
      <c r="BB83" s="1">
        <f>IF(Income_CF!BB84="","",Income_CF!BB84*(Cohort_WP!BB82/Cohort_CF!BB82))</f>
        <v>3418231.2205100199</v>
      </c>
      <c r="BC83" s="1" t="str">
        <f>IF(Income_CF!BC84="","",Income_CF!BC84*(Cohort_WP!BC82/Cohort_CF!BC82))</f>
        <v/>
      </c>
      <c r="BD83" s="1" t="str">
        <f>IF(Income_CF!BD84="","",Income_CF!BD84*(Cohort_WP!BD82/Cohort_CF!BD82))</f>
        <v/>
      </c>
      <c r="BE83" s="1" t="str">
        <f>IF(Income_CF!BE84="","",Income_CF!BE84*(Cohort_WP!BE82/Cohort_CF!BE82))</f>
        <v/>
      </c>
      <c r="BF83" s="1" t="str">
        <f>IF(Income_CF!BF84="","",Income_CF!BF84*(Cohort_WP!BF82/Cohort_CF!BF82))</f>
        <v/>
      </c>
      <c r="BG83" s="1" t="str">
        <f>IF(Income_CF!BG84="","",Income_CF!BG84*(Cohort_WP!BG82/Cohort_CF!BG82))</f>
        <v/>
      </c>
      <c r="BH83" s="1" t="str">
        <f>IF(Income_CF!BH84="","",Income_CF!BH84*(Cohort_WP!BH82/Cohort_CF!BH82))</f>
        <v/>
      </c>
      <c r="BI83" s="1" t="str">
        <f>IF(Income_CF!BI84="","",Income_CF!BI84*(Cohort_WP!BI82/Cohort_CF!BI82))</f>
        <v/>
      </c>
      <c r="BJ83" s="1" t="str">
        <f>IF(Income_CF!BJ84="","",Income_CF!BJ84*(Cohort_WP!BJ82/Cohort_CF!BJ82))</f>
        <v/>
      </c>
      <c r="BK83" s="1" t="str">
        <f>IF(Income_CF!BK84="","",Income_CF!BK84*(Cohort_WP!BK82/Cohort_CF!BK82))</f>
        <v/>
      </c>
      <c r="BL83" s="1" t="str">
        <f>IF(Income_CF!BL84="","",Income_CF!BL84*(Cohort_WP!BL82/Cohort_CF!BL82))</f>
        <v/>
      </c>
      <c r="BM83" s="1" t="str">
        <f>IF(Income_CF!BM84="","",Income_CF!BM84*(Cohort_WP!BM82/Cohort_CF!BM82))</f>
        <v/>
      </c>
      <c r="BN83" s="1" t="str">
        <f>IF(Income_CF!BN84="","",Income_CF!BN84*(Cohort_WP!BN82/Cohort_CF!BN82))</f>
        <v/>
      </c>
    </row>
    <row r="84" spans="1:72" x14ac:dyDescent="0.55000000000000004">
      <c r="A84" s="642"/>
      <c r="B84" t="s">
        <v>475</v>
      </c>
      <c r="H84" s="1" t="str">
        <f>IF(Income_CF!H85="","",Income_CF!H85*(Cohort_WP!H83/Cohort_CF!H83))</f>
        <v/>
      </c>
      <c r="I84" s="1" t="str">
        <f>IF(Income_CF!I85="","",Income_CF!I85*(Cohort_WP!I83/Cohort_CF!I83))</f>
        <v/>
      </c>
      <c r="J84" s="1" t="str">
        <f>IF(Income_CF!J85="","",Income_CF!J85*(Cohort_WP!J83/Cohort_CF!J83))</f>
        <v/>
      </c>
      <c r="K84" s="1" t="str">
        <f>IF(Income_CF!K85="","",Income_CF!K85*(Cohort_WP!K83/Cohort_CF!K83))</f>
        <v/>
      </c>
      <c r="L84" s="1" t="str">
        <f>IF(Income_CF!L85="","",Income_CF!L85*(Cohort_WP!L83/Cohort_CF!L83))</f>
        <v/>
      </c>
      <c r="M84" s="1" t="str">
        <f>IF(Income_CF!M85="","",Income_CF!M85*(Cohort_WP!M83/Cohort_CF!M83))</f>
        <v/>
      </c>
      <c r="N84" s="1" t="str">
        <f>IF(Income_CF!N85="","",Income_CF!N85*(Cohort_WP!N83/Cohort_CF!N83))</f>
        <v/>
      </c>
      <c r="O84" s="1" t="str">
        <f>IF(Income_CF!O85="","",Income_CF!O85*(Cohort_WP!O83/Cohort_CF!O83))</f>
        <v/>
      </c>
      <c r="P84" s="1">
        <f>IF(Income_CF!P85="","",Income_CF!P85*(Cohort_WP!P83/Cohort_CF!P83))</f>
        <v>1263503.913415577</v>
      </c>
      <c r="Q84" s="1">
        <f>IF(Income_CF!Q85="","",Income_CF!Q85*(Cohort_WP!Q83/Cohort_CF!Q83))</f>
        <v>1312518.1544694167</v>
      </c>
      <c r="R84" s="1">
        <f>IF(Income_CF!R85="","",Income_CF!R85*(Cohort_WP!R83/Cohort_CF!R83))</f>
        <v>1362615.9564784288</v>
      </c>
      <c r="S84" s="1">
        <f>IF(Income_CF!S85="","",Income_CF!S85*(Cohort_WP!S83/Cohort_CF!S83))</f>
        <v>1413777.4318222811</v>
      </c>
      <c r="T84" s="1">
        <f>IF(Income_CF!T85="","",Income_CF!T85*(Cohort_WP!T83/Cohort_CF!T83))</f>
        <v>1474949.7981931856</v>
      </c>
      <c r="U84" s="1">
        <f>IF(Income_CF!U85="","",Income_CF!U85*(Cohort_WP!U83/Cohort_CF!U83))</f>
        <v>1527576.9028040036</v>
      </c>
      <c r="V84" s="1">
        <f>IF(Income_CF!V85="","",Income_CF!V85*(Cohort_WP!V83/Cohort_CF!V83))</f>
        <v>1581132.8101235183</v>
      </c>
      <c r="W84" s="1">
        <f>IF(Income_CF!W85="","",Income_CF!W85*(Cohort_WP!W83/Cohort_CF!W83))</f>
        <v>1635584.7093469028</v>
      </c>
      <c r="X84" s="1">
        <f>IF(Income_CF!X85="","",Income_CF!X85*(Cohort_WP!X83/Cohort_CF!X83))</f>
        <v>1690897.0096345672</v>
      </c>
      <c r="Y84" s="1">
        <f>IF(Income_CF!Y85="","",Income_CF!Y85*(Cohort_WP!Y83/Cohort_CF!Y83))</f>
        <v>1747031.3312324611</v>
      </c>
      <c r="Z84" s="1">
        <f>IF(Income_CF!Z85="","",Income_CF!Z85*(Cohort_WP!Z83/Cohort_CF!Z83))</f>
        <v>1803946.5047934332</v>
      </c>
      <c r="AA84" s="1">
        <f>IF(Income_CF!AA85="","",Income_CF!AA85*(Cohort_WP!AA83/Cohort_CF!AA83))</f>
        <v>1861598.5791793496</v>
      </c>
      <c r="AB84" s="1">
        <f>IF(Income_CF!AB85="","",Income_CF!AB85*(Cohort_WP!AB83/Cohort_CF!AB83))</f>
        <v>1919940.8379969054</v>
      </c>
      <c r="AC84" s="1">
        <f>IF(Income_CF!AC85="","",Income_CF!AC85*(Cohort_WP!AC83/Cohort_CF!AC83))</f>
        <v>1978923.8250911522</v>
      </c>
      <c r="AD84" s="1">
        <f>IF(Income_CF!AD85="","",Income_CF!AD85*(Cohort_WP!AD83/Cohort_CF!AD83))</f>
        <v>2038495.379189664</v>
      </c>
      <c r="AE84" s="1">
        <f>IF(Income_CF!AE85="","",Income_CF!AE85*(Cohort_WP!AE83/Cohort_CF!AE83))</f>
        <v>2098600.6778576169</v>
      </c>
      <c r="AF84" s="1">
        <f>IF(Income_CF!AF85="","",Income_CF!AF85*(Cohort_WP!AF83/Cohort_CF!AF83))</f>
        <v>2159182.2908889693</v>
      </c>
      <c r="AG84" s="1">
        <f>IF(Income_CF!AG85="","",Income_CF!AG85*(Cohort_WP!AG83/Cohort_CF!AG83))</f>
        <v>2220180.243222978</v>
      </c>
      <c r="AH84" s="1">
        <f>IF(Income_CF!AH85="","",Income_CF!AH85*(Cohort_WP!AH83/Cohort_CF!AH83))</f>
        <v>2281532.0874369633</v>
      </c>
      <c r="AI84" s="1">
        <f>IF(Income_CF!AI85="","",Income_CF!AI85*(Cohort_WP!AI83/Cohort_CF!AI83))</f>
        <v>2343172.9858272532</v>
      </c>
      <c r="AJ84" s="1">
        <f>IF(Income_CF!AJ85="","",Income_CF!AJ85*(Cohort_WP!AJ83/Cohort_CF!AJ83))</f>
        <v>2405035.8020495707</v>
      </c>
      <c r="AK84" s="1">
        <f>IF(Income_CF!AK85="","",Income_CF!AK85*(Cohort_WP!AK83/Cohort_CF!AK83))</f>
        <v>2467051.202248808</v>
      </c>
      <c r="AL84" s="1">
        <f>IF(Income_CF!AL85="","",Income_CF!AL85*(Cohort_WP!AL83/Cohort_CF!AL83))</f>
        <v>2529147.7655656254</v>
      </c>
      <c r="AM84" s="1">
        <f>IF(Income_CF!AM85="","",Income_CF!AM85*(Cohort_WP!AM83/Cohort_CF!AM83))</f>
        <v>2591252.1038647178</v>
      </c>
      <c r="AN84" s="1">
        <f>IF(Income_CF!AN85="","",Income_CF!AN85*(Cohort_WP!AN83/Cohort_CF!AN83))</f>
        <v>2653288.9904861548</v>
      </c>
      <c r="AO84" s="1">
        <f>IF(Income_CF!AO85="","",Income_CF!AO85*(Cohort_WP!AO83/Cohort_CF!AO83))</f>
        <v>2715181.4977777102</v>
      </c>
      <c r="AP84" s="1">
        <f>IF(Income_CF!AP85="","",Income_CF!AP85*(Cohort_WP!AP83/Cohort_CF!AP83))</f>
        <v>2776851.1431231084</v>
      </c>
      <c r="AQ84" s="1">
        <f>IF(Income_CF!AQ85="","",Income_CF!AQ85*(Cohort_WP!AQ83/Cohort_CF!AQ83))</f>
        <v>2838218.0431376905</v>
      </c>
      <c r="AR84" s="1">
        <f>IF(Income_CF!AR85="","",Income_CF!AR85*(Cohort_WP!AR83/Cohort_CF!AR83))</f>
        <v>2899201.0756609584</v>
      </c>
      <c r="AS84" s="1">
        <f>IF(Income_CF!AS85="","",Income_CF!AS85*(Cohort_WP!AS83/Cohort_CF!AS83))</f>
        <v>2959718.0491334568</v>
      </c>
      <c r="AT84" s="1">
        <f>IF(Income_CF!AT85="","",Income_CF!AT85*(Cohort_WP!AT83/Cohort_CF!AT83))</f>
        <v>3019685.8789052824</v>
      </c>
      <c r="AU84" s="1">
        <f>IF(Income_CF!AU85="","",Income_CF!AU85*(Cohort_WP!AU83/Cohort_CF!AU83))</f>
        <v>3079020.7699838118</v>
      </c>
      <c r="AV84" s="1">
        <f>IF(Income_CF!AV85="","",Income_CF!AV85*(Cohort_WP!AV83/Cohort_CF!AV83))</f>
        <v>3137638.4056908977</v>
      </c>
      <c r="AW84" s="1">
        <f>IF(Income_CF!AW85="","",Income_CF!AW85*(Cohort_WP!AW83/Cohort_CF!AW83))</f>
        <v>3195454.1416634992</v>
      </c>
      <c r="AX84" s="1">
        <f>IF(Income_CF!AX85="","",Income_CF!AX85*(Cohort_WP!AX83/Cohort_CF!AX83))</f>
        <v>3252383.2045980436</v>
      </c>
      <c r="AY84" s="1">
        <f>IF(Income_CF!AY85="","",Income_CF!AY85*(Cohort_WP!AY83/Cohort_CF!AY83))</f>
        <v>3308340.8951069848</v>
      </c>
      <c r="AZ84" s="1">
        <f>IF(Income_CF!AZ85="","",Income_CF!AZ85*(Cohort_WP!AZ83/Cohort_CF!AZ83))</f>
        <v>3363242.7940267078</v>
      </c>
      <c r="BA84" s="1">
        <f>IF(Income_CF!BA85="","",Income_CF!BA85*(Cohort_WP!BA83/Cohort_CF!BA83))</f>
        <v>3417004.9714895925</v>
      </c>
      <c r="BB84" s="1">
        <f>IF(Income_CF!BB85="","",Income_CF!BB85*(Cohort_WP!BB83/Cohort_CF!BB83))</f>
        <v>3469544.1980489483</v>
      </c>
      <c r="BC84" s="1">
        <f>IF(Income_CF!BC85="","",Income_CF!BC85*(Cohort_WP!BC83/Cohort_CF!BC83))</f>
        <v>3520778.1571253203</v>
      </c>
      <c r="BD84" s="1" t="str">
        <f>IF(Income_CF!BD85="","",Income_CF!BD85*(Cohort_WP!BD83/Cohort_CF!BD83))</f>
        <v/>
      </c>
      <c r="BE84" s="1" t="str">
        <f>IF(Income_CF!BE85="","",Income_CF!BE85*(Cohort_WP!BE83/Cohort_CF!BE83))</f>
        <v/>
      </c>
      <c r="BF84" s="1" t="str">
        <f>IF(Income_CF!BF85="","",Income_CF!BF85*(Cohort_WP!BF83/Cohort_CF!BF83))</f>
        <v/>
      </c>
      <c r="BG84" s="1" t="str">
        <f>IF(Income_CF!BG85="","",Income_CF!BG85*(Cohort_WP!BG83/Cohort_CF!BG83))</f>
        <v/>
      </c>
      <c r="BH84" s="1" t="str">
        <f>IF(Income_CF!BH85="","",Income_CF!BH85*(Cohort_WP!BH83/Cohort_CF!BH83))</f>
        <v/>
      </c>
      <c r="BI84" s="1" t="str">
        <f>IF(Income_CF!BI85="","",Income_CF!BI85*(Cohort_WP!BI83/Cohort_CF!BI83))</f>
        <v/>
      </c>
      <c r="BJ84" s="1" t="str">
        <f>IF(Income_CF!BJ85="","",Income_CF!BJ85*(Cohort_WP!BJ83/Cohort_CF!BJ83))</f>
        <v/>
      </c>
      <c r="BK84" s="1" t="str">
        <f>IF(Income_CF!BK85="","",Income_CF!BK85*(Cohort_WP!BK83/Cohort_CF!BK83))</f>
        <v/>
      </c>
      <c r="BL84" s="1" t="str">
        <f>IF(Income_CF!BL85="","",Income_CF!BL85*(Cohort_WP!BL83/Cohort_CF!BL83))</f>
        <v/>
      </c>
      <c r="BM84" s="1" t="str">
        <f>IF(Income_CF!BM85="","",Income_CF!BM85*(Cohort_WP!BM83/Cohort_CF!BM83))</f>
        <v/>
      </c>
      <c r="BN84" s="1" t="str">
        <f>IF(Income_CF!BN85="","",Income_CF!BN85*(Cohort_WP!BN83/Cohort_CF!BN83))</f>
        <v/>
      </c>
    </row>
    <row r="85" spans="1:72" x14ac:dyDescent="0.55000000000000004">
      <c r="A85" s="642"/>
      <c r="B85" t="s">
        <v>476</v>
      </c>
      <c r="H85" s="1" t="str">
        <f>IF(Income_CF!H86="","",Income_CF!H86*(Cohort_WP!H84/Cohort_CF!H84))</f>
        <v/>
      </c>
      <c r="I85" s="1" t="str">
        <f>IF(Income_CF!I86="","",Income_CF!I86*(Cohort_WP!I84/Cohort_CF!I84))</f>
        <v/>
      </c>
      <c r="J85" s="1" t="str">
        <f>IF(Income_CF!J86="","",Income_CF!J86*(Cohort_WP!J84/Cohort_CF!J84))</f>
        <v/>
      </c>
      <c r="K85" s="1" t="str">
        <f>IF(Income_CF!K86="","",Income_CF!K86*(Cohort_WP!K84/Cohort_CF!K84))</f>
        <v/>
      </c>
      <c r="L85" s="1" t="str">
        <f>IF(Income_CF!L86="","",Income_CF!L86*(Cohort_WP!L84/Cohort_CF!L84))</f>
        <v/>
      </c>
      <c r="M85" s="1" t="str">
        <f>IF(Income_CF!M86="","",Income_CF!M86*(Cohort_WP!M84/Cohort_CF!M84))</f>
        <v/>
      </c>
      <c r="N85" s="1" t="str">
        <f>IF(Income_CF!N86="","",Income_CF!N86*(Cohort_WP!N84/Cohort_CF!N84))</f>
        <v/>
      </c>
      <c r="O85" s="1" t="str">
        <f>IF(Income_CF!O86="","",Income_CF!O86*(Cohort_WP!O84/Cohort_CF!O84))</f>
        <v/>
      </c>
      <c r="P85" s="1" t="str">
        <f>IF(Income_CF!P86="","",Income_CF!P86*(Cohort_WP!P84/Cohort_CF!P84))</f>
        <v/>
      </c>
      <c r="Q85" s="1">
        <f>IF(Income_CF!Q86="","",Income_CF!Q86*(Cohort_WP!Q84/Cohort_CF!Q84))</f>
        <v>1301409.0308180444</v>
      </c>
      <c r="R85" s="1">
        <f>IF(Income_CF!R86="","",Income_CF!R86*(Cohort_WP!R84/Cohort_CF!R84))</f>
        <v>1351893.6991034991</v>
      </c>
      <c r="S85" s="1">
        <f>IF(Income_CF!S86="","",Income_CF!S86*(Cohort_WP!S84/Cohort_CF!S84))</f>
        <v>1403494.4351727816</v>
      </c>
      <c r="T85" s="1">
        <f>IF(Income_CF!T86="","",Income_CF!T86*(Cohort_WP!T84/Cohort_CF!T84))</f>
        <v>1456190.7547769495</v>
      </c>
      <c r="U85" s="1">
        <f>IF(Income_CF!U86="","",Income_CF!U86*(Cohort_WP!U84/Cohort_CF!U84))</f>
        <v>1519198.2921389812</v>
      </c>
      <c r="V85" s="1">
        <f>IF(Income_CF!V86="","",Income_CF!V86*(Cohort_WP!V84/Cohort_CF!V84))</f>
        <v>1573404.2098881232</v>
      </c>
      <c r="W85" s="1">
        <f>IF(Income_CF!W86="","",Income_CF!W86*(Cohort_WP!W84/Cohort_CF!W84))</f>
        <v>1628566.794427224</v>
      </c>
      <c r="X85" s="1">
        <f>IF(Income_CF!X86="","",Income_CF!X86*(Cohort_WP!X84/Cohort_CF!X84))</f>
        <v>1684652.2506273098</v>
      </c>
      <c r="Y85" s="1">
        <f>IF(Income_CF!Y86="","",Income_CF!Y86*(Cohort_WP!Y84/Cohort_CF!Y84))</f>
        <v>1741623.9199236042</v>
      </c>
      <c r="Z85" s="1">
        <f>IF(Income_CF!Z86="","",Income_CF!Z86*(Cohort_WP!Z84/Cohort_CF!Z84))</f>
        <v>1799442.271169435</v>
      </c>
      <c r="AA85" s="1">
        <f>IF(Income_CF!AA86="","",Income_CF!AA86*(Cohort_WP!AA84/Cohort_CF!AA84))</f>
        <v>1858064.899937236</v>
      </c>
      <c r="AB85" s="1">
        <f>IF(Income_CF!AB86="","",Income_CF!AB86*(Cohort_WP!AB84/Cohort_CF!AB84))</f>
        <v>1917446.53655473</v>
      </c>
      <c r="AC85" s="1">
        <f>IF(Income_CF!AC86="","",Income_CF!AC86*(Cohort_WP!AC84/Cohort_CF!AC84))</f>
        <v>1977539.063136813</v>
      </c>
      <c r="AD85" s="1">
        <f>IF(Income_CF!AD86="","",Income_CF!AD86*(Cohort_WP!AD84/Cohort_CF!AD84))</f>
        <v>2038291.5398438866</v>
      </c>
      <c r="AE85" s="1">
        <f>IF(Income_CF!AE86="","",Income_CF!AE86*(Cohort_WP!AE84/Cohort_CF!AE84))</f>
        <v>2099650.240565354</v>
      </c>
      <c r="AF85" s="1">
        <f>IF(Income_CF!AF86="","",Income_CF!AF86*(Cohort_WP!AF84/Cohort_CF!AF84))</f>
        <v>2161558.6981933457</v>
      </c>
      <c r="AG85" s="1">
        <f>IF(Income_CF!AG86="","",Income_CF!AG86*(Cohort_WP!AG84/Cohort_CF!AG84))</f>
        <v>2223957.7596156378</v>
      </c>
      <c r="AH85" s="1">
        <f>IF(Income_CF!AH86="","",Income_CF!AH86*(Cohort_WP!AH84/Cohort_CF!AH84))</f>
        <v>2286785.6505196672</v>
      </c>
      <c r="AI85" s="1">
        <f>IF(Income_CF!AI86="","",Income_CF!AI86*(Cohort_WP!AI84/Cohort_CF!AI84))</f>
        <v>2349978.050060072</v>
      </c>
      <c r="AJ85" s="1">
        <f>IF(Income_CF!AJ86="","",Income_CF!AJ86*(Cohort_WP!AJ84/Cohort_CF!AJ84))</f>
        <v>2413468.1754020709</v>
      </c>
      <c r="AK85" s="1">
        <f>IF(Income_CF!AK86="","",Income_CF!AK86*(Cohort_WP!AK84/Cohort_CF!AK84))</f>
        <v>2477186.8761110581</v>
      </c>
      <c r="AL85" s="1">
        <f>IF(Income_CF!AL86="","",Income_CF!AL86*(Cohort_WP!AL84/Cohort_CF!AL84))</f>
        <v>2541062.7383162715</v>
      </c>
      <c r="AM85" s="1">
        <f>IF(Income_CF!AM86="","",Income_CF!AM86*(Cohort_WP!AM84/Cohort_CF!AM84))</f>
        <v>2605022.1985325948</v>
      </c>
      <c r="AN85" s="1">
        <f>IF(Income_CF!AN86="","",Income_CF!AN86*(Cohort_WP!AN84/Cohort_CF!AN84))</f>
        <v>2668989.6669806591</v>
      </c>
      <c r="AO85" s="1">
        <f>IF(Income_CF!AO86="","",Income_CF!AO86*(Cohort_WP!AO84/Cohort_CF!AO84))</f>
        <v>2732887.6602007397</v>
      </c>
      <c r="AP85" s="1">
        <f>IF(Income_CF!AP86="","",Income_CF!AP86*(Cohort_WP!AP84/Cohort_CF!AP84))</f>
        <v>2796636.9427110418</v>
      </c>
      <c r="AQ85" s="1">
        <f>IF(Income_CF!AQ86="","",Income_CF!AQ86*(Cohort_WP!AQ84/Cohort_CF!AQ84))</f>
        <v>2860156.677416801</v>
      </c>
      <c r="AR85" s="1">
        <f>IF(Income_CF!AR86="","",Income_CF!AR86*(Cohort_WP!AR84/Cohort_CF!AR84))</f>
        <v>2923364.5844318215</v>
      </c>
      <c r="AS85" s="1">
        <f>IF(Income_CF!AS86="","",Income_CF!AS86*(Cohort_WP!AS84/Cohort_CF!AS84))</f>
        <v>2986177.1079307869</v>
      </c>
      <c r="AT85" s="1">
        <f>IF(Income_CF!AT86="","",Income_CF!AT86*(Cohort_WP!AT84/Cohort_CF!AT84))</f>
        <v>3048509.5906074597</v>
      </c>
      <c r="AU85" s="1">
        <f>IF(Income_CF!AU86="","",Income_CF!AU86*(Cohort_WP!AU84/Cohort_CF!AU84))</f>
        <v>3110276.4552724413</v>
      </c>
      <c r="AV85" s="1">
        <f>IF(Income_CF!AV86="","",Income_CF!AV86*(Cohort_WP!AV84/Cohort_CF!AV84))</f>
        <v>3171391.3930833265</v>
      </c>
      <c r="AW85" s="1">
        <f>IF(Income_CF!AW86="","",Income_CF!AW86*(Cohort_WP!AW84/Cohort_CF!AW84))</f>
        <v>3231767.5578616248</v>
      </c>
      <c r="AX85" s="1">
        <f>IF(Income_CF!AX86="","",Income_CF!AX86*(Cohort_WP!AX84/Cohort_CF!AX84))</f>
        <v>3291317.7659134036</v>
      </c>
      <c r="AY85" s="1">
        <f>IF(Income_CF!AY86="","",Income_CF!AY86*(Cohort_WP!AY84/Cohort_CF!AY84))</f>
        <v>3349954.7007359848</v>
      </c>
      <c r="AZ85" s="1">
        <f>IF(Income_CF!AZ86="","",Income_CF!AZ86*(Cohort_WP!AZ84/Cohort_CF!AZ84))</f>
        <v>3407591.1219601943</v>
      </c>
      <c r="BA85" s="1">
        <f>IF(Income_CF!BA86="","",Income_CF!BA86*(Cohort_WP!BA84/Cohort_CF!BA84))</f>
        <v>3464140.0778475096</v>
      </c>
      <c r="BB85" s="1">
        <f>IF(Income_CF!BB86="","",Income_CF!BB86*(Cohort_WP!BB84/Cohort_CF!BB84))</f>
        <v>3519515.1206342806</v>
      </c>
      <c r="BC85" s="1">
        <f>IF(Income_CF!BC86="","",Income_CF!BC86*(Cohort_WP!BC84/Cohort_CF!BC84))</f>
        <v>3573630.5239904164</v>
      </c>
      <c r="BD85" s="1">
        <f>IF(Income_CF!BD86="","",Income_CF!BD86*(Cohort_WP!BD84/Cohort_CF!BD84))</f>
        <v>3626401.5018390799</v>
      </c>
      <c r="BE85" s="1" t="str">
        <f>IF(Income_CF!BE86="","",Income_CF!BE86*(Cohort_WP!BE84/Cohort_CF!BE84))</f>
        <v/>
      </c>
      <c r="BF85" s="1" t="str">
        <f>IF(Income_CF!BF86="","",Income_CF!BF86*(Cohort_WP!BF84/Cohort_CF!BF84))</f>
        <v/>
      </c>
      <c r="BG85" s="1" t="str">
        <f>IF(Income_CF!BG86="","",Income_CF!BG86*(Cohort_WP!BG84/Cohort_CF!BG84))</f>
        <v/>
      </c>
      <c r="BH85" s="1" t="str">
        <f>IF(Income_CF!BH86="","",Income_CF!BH86*(Cohort_WP!BH84/Cohort_CF!BH84))</f>
        <v/>
      </c>
      <c r="BI85" s="1" t="str">
        <f>IF(Income_CF!BI86="","",Income_CF!BI86*(Cohort_WP!BI84/Cohort_CF!BI84))</f>
        <v/>
      </c>
      <c r="BJ85" s="1" t="str">
        <f>IF(Income_CF!BJ86="","",Income_CF!BJ86*(Cohort_WP!BJ84/Cohort_CF!BJ84))</f>
        <v/>
      </c>
      <c r="BK85" s="1" t="str">
        <f>IF(Income_CF!BK86="","",Income_CF!BK86*(Cohort_WP!BK84/Cohort_CF!BK84))</f>
        <v/>
      </c>
      <c r="BL85" s="1" t="str">
        <f>IF(Income_CF!BL86="","",Income_CF!BL86*(Cohort_WP!BL84/Cohort_CF!BL84))</f>
        <v/>
      </c>
      <c r="BM85" s="1" t="str">
        <f>IF(Income_CF!BM86="","",Income_CF!BM86*(Cohort_WP!BM84/Cohort_CF!BM84))</f>
        <v/>
      </c>
      <c r="BN85" s="1" t="str">
        <f>IF(Income_CF!BN86="","",Income_CF!BN86*(Cohort_WP!BN84/Cohort_CF!BN84))</f>
        <v/>
      </c>
    </row>
    <row r="86" spans="1:72" x14ac:dyDescent="0.55000000000000004">
      <c r="A86" s="642"/>
      <c r="B86" t="s">
        <v>477</v>
      </c>
      <c r="H86" s="1" t="str">
        <f>IF(Income_CF!H87="","",Income_CF!H87*(Cohort_WP!H85/Cohort_CF!H85))</f>
        <v/>
      </c>
      <c r="I86" s="1" t="str">
        <f>IF(Income_CF!I87="","",Income_CF!I87*(Cohort_WP!I85/Cohort_CF!I85))</f>
        <v/>
      </c>
      <c r="J86" s="1" t="str">
        <f>IF(Income_CF!J87="","",Income_CF!J87*(Cohort_WP!J85/Cohort_CF!J85))</f>
        <v/>
      </c>
      <c r="K86" s="1" t="str">
        <f>IF(Income_CF!K87="","",Income_CF!K87*(Cohort_WP!K85/Cohort_CF!K85))</f>
        <v/>
      </c>
      <c r="L86" s="1" t="str">
        <f>IF(Income_CF!L87="","",Income_CF!L87*(Cohort_WP!L85/Cohort_CF!L85))</f>
        <v/>
      </c>
      <c r="M86" s="1" t="str">
        <f>IF(Income_CF!M87="","",Income_CF!M87*(Cohort_WP!M85/Cohort_CF!M85))</f>
        <v/>
      </c>
      <c r="N86" s="1" t="str">
        <f>IF(Income_CF!N87="","",Income_CF!N87*(Cohort_WP!N85/Cohort_CF!N85))</f>
        <v/>
      </c>
      <c r="O86" s="1" t="str">
        <f>IF(Income_CF!O87="","",Income_CF!O87*(Cohort_WP!O85/Cohort_CF!O85))</f>
        <v/>
      </c>
      <c r="P86" s="1" t="str">
        <f>IF(Income_CF!P87="","",Income_CF!P87*(Cohort_WP!P85/Cohort_CF!P85))</f>
        <v/>
      </c>
      <c r="Q86" s="1" t="str">
        <f>IF(Income_CF!Q87="","",Income_CF!Q87*(Cohort_WP!Q85/Cohort_CF!Q85))</f>
        <v/>
      </c>
      <c r="R86" s="1">
        <f>IF(Income_CF!R87="","",Income_CF!R87*(Cohort_WP!R85/Cohort_CF!R85))</f>
        <v>1340451.3017425856</v>
      </c>
      <c r="S86" s="1">
        <f>IF(Income_CF!S87="","",Income_CF!S87*(Cohort_WP!S85/Cohort_CF!S85))</f>
        <v>1392450.5100766039</v>
      </c>
      <c r="T86" s="1">
        <f>IF(Income_CF!T87="","",Income_CF!T87*(Cohort_WP!T85/Cohort_CF!T85))</f>
        <v>1445599.2682279651</v>
      </c>
      <c r="U86" s="1">
        <f>IF(Income_CF!U87="","",Income_CF!U87*(Cohort_WP!U85/Cohort_CF!U85))</f>
        <v>1499876.4774202583</v>
      </c>
      <c r="V86" s="1">
        <f>IF(Income_CF!V87="","",Income_CF!V87*(Cohort_WP!V85/Cohort_CF!V85))</f>
        <v>1564774.2409031505</v>
      </c>
      <c r="W86" s="1">
        <f>IF(Income_CF!W87="","",Income_CF!W87*(Cohort_WP!W85/Cohort_CF!W85))</f>
        <v>1620606.3361847668</v>
      </c>
      <c r="X86" s="1">
        <f>IF(Income_CF!X87="","",Income_CF!X87*(Cohort_WP!X85/Cohort_CF!X85))</f>
        <v>1677423.7982600408</v>
      </c>
      <c r="Y86" s="1">
        <f>IF(Income_CF!Y87="","",Income_CF!Y87*(Cohort_WP!Y85/Cohort_CF!Y85))</f>
        <v>1735191.8181461291</v>
      </c>
      <c r="Z86" s="1">
        <f>IF(Income_CF!Z87="","",Income_CF!Z87*(Cohort_WP!Z85/Cohort_CF!Z85))</f>
        <v>1793872.6375213121</v>
      </c>
      <c r="AA86" s="1">
        <f>IF(Income_CF!AA87="","",Income_CF!AA87*(Cohort_WP!AA85/Cohort_CF!AA85))</f>
        <v>1853425.5393045177</v>
      </c>
      <c r="AB86" s="1">
        <f>IF(Income_CF!AB87="","",Income_CF!AB87*(Cohort_WP!AB85/Cohort_CF!AB85))</f>
        <v>1913806.846935353</v>
      </c>
      <c r="AC86" s="1">
        <f>IF(Income_CF!AC87="","",Income_CF!AC87*(Cohort_WP!AC85/Cohort_CF!AC85))</f>
        <v>1974969.9326513722</v>
      </c>
      <c r="AD86" s="1">
        <f>IF(Income_CF!AD87="","",Income_CF!AD87*(Cohort_WP!AD85/Cohort_CF!AD85))</f>
        <v>2036865.235030917</v>
      </c>
      <c r="AE86" s="1">
        <f>IF(Income_CF!AE87="","",Income_CF!AE87*(Cohort_WP!AE85/Cohort_CF!AE85))</f>
        <v>2099440.2860392029</v>
      </c>
      <c r="AF86" s="1">
        <f>IF(Income_CF!AF87="","",Income_CF!AF87*(Cohort_WP!AF85/Cohort_CF!AF85))</f>
        <v>2162639.7477823151</v>
      </c>
      <c r="AG86" s="1">
        <f>IF(Income_CF!AG87="","",Income_CF!AG87*(Cohort_WP!AG85/Cohort_CF!AG85))</f>
        <v>2226405.4591391454</v>
      </c>
      <c r="AH86" s="1">
        <f>IF(Income_CF!AH87="","",Income_CF!AH87*(Cohort_WP!AH85/Cohort_CF!AH85))</f>
        <v>2290676.492404107</v>
      </c>
      <c r="AI86" s="1">
        <f>IF(Income_CF!AI87="","",Income_CF!AI87*(Cohort_WP!AI85/Cohort_CF!AI85))</f>
        <v>2355389.2200352568</v>
      </c>
      <c r="AJ86" s="1">
        <f>IF(Income_CF!AJ87="","",Income_CF!AJ87*(Cohort_WP!AJ85/Cohort_CF!AJ85))</f>
        <v>2420477.3915618737</v>
      </c>
      <c r="AK86" s="1">
        <f>IF(Income_CF!AK87="","",Income_CF!AK87*(Cohort_WP!AK85/Cohort_CF!AK85))</f>
        <v>2485872.2206641333</v>
      </c>
      <c r="AL86" s="1">
        <f>IF(Income_CF!AL87="","",Income_CF!AL87*(Cohort_WP!AL85/Cohort_CF!AL85))</f>
        <v>2551502.4823943893</v>
      </c>
      <c r="AM86" s="1">
        <f>IF(Income_CF!AM87="","",Income_CF!AM87*(Cohort_WP!AM85/Cohort_CF!AM85))</f>
        <v>2617294.6204657597</v>
      </c>
      <c r="AN86" s="1">
        <f>IF(Income_CF!AN87="","",Income_CF!AN87*(Cohort_WP!AN85/Cohort_CF!AN85))</f>
        <v>2683172.8644885719</v>
      </c>
      <c r="AO86" s="1">
        <f>IF(Income_CF!AO87="","",Income_CF!AO87*(Cohort_WP!AO85/Cohort_CF!AO85))</f>
        <v>2749059.3569900794</v>
      </c>
      <c r="AP86" s="1">
        <f>IF(Income_CF!AP87="","",Income_CF!AP87*(Cohort_WP!AP85/Cohort_CF!AP85))</f>
        <v>2814874.2900067619</v>
      </c>
      <c r="AQ86" s="1">
        <f>IF(Income_CF!AQ87="","",Income_CF!AQ87*(Cohort_WP!AQ85/Cohort_CF!AQ85))</f>
        <v>2880536.0509923724</v>
      </c>
      <c r="AR86" s="1">
        <f>IF(Income_CF!AR87="","",Income_CF!AR87*(Cohort_WP!AR85/Cohort_CF!AR85))</f>
        <v>2945961.3777393051</v>
      </c>
      <c r="AS86" s="1">
        <f>IF(Income_CF!AS87="","",Income_CF!AS87*(Cohort_WP!AS85/Cohort_CF!AS85))</f>
        <v>3011065.5219647768</v>
      </c>
      <c r="AT86" s="1">
        <f>IF(Income_CF!AT87="","",Income_CF!AT87*(Cohort_WP!AT85/Cohort_CF!AT85))</f>
        <v>3075762.4211687106</v>
      </c>
      <c r="AU86" s="1">
        <f>IF(Income_CF!AU87="","",Income_CF!AU87*(Cohort_WP!AU85/Cohort_CF!AU85))</f>
        <v>3139964.8783256835</v>
      </c>
      <c r="AV86" s="1">
        <f>IF(Income_CF!AV87="","",Income_CF!AV87*(Cohort_WP!AV85/Cohort_CF!AV85))</f>
        <v>3203584.7489306144</v>
      </c>
      <c r="AW86" s="1">
        <f>IF(Income_CF!AW87="","",Income_CF!AW87*(Cohort_WP!AW85/Cohort_CF!AW85))</f>
        <v>3266533.1348758261</v>
      </c>
      <c r="AX86" s="1">
        <f>IF(Income_CF!AX87="","",Income_CF!AX87*(Cohort_WP!AX85/Cohort_CF!AX85))</f>
        <v>3328720.5845974726</v>
      </c>
      <c r="AY86" s="1">
        <f>IF(Income_CF!AY87="","",Income_CF!AY87*(Cohort_WP!AY85/Cohort_CF!AY85))</f>
        <v>3390057.2988908058</v>
      </c>
      <c r="AZ86" s="1">
        <f>IF(Income_CF!AZ87="","",Income_CF!AZ87*(Cohort_WP!AZ85/Cohort_CF!AZ85))</f>
        <v>3450453.3417580645</v>
      </c>
      <c r="BA86" s="1">
        <f>IF(Income_CF!BA87="","",Income_CF!BA87*(Cohort_WP!BA85/Cohort_CF!BA85))</f>
        <v>3509818.8556190007</v>
      </c>
      <c r="BB86" s="1">
        <f>IF(Income_CF!BB87="","",Income_CF!BB87*(Cohort_WP!BB85/Cohort_CF!BB85))</f>
        <v>3568064.2801829344</v>
      </c>
      <c r="BC86" s="1">
        <f>IF(Income_CF!BC87="","",Income_CF!BC87*(Cohort_WP!BC85/Cohort_CF!BC85))</f>
        <v>3625100.5742533086</v>
      </c>
      <c r="BD86" s="1">
        <f>IF(Income_CF!BD87="","",Income_CF!BD87*(Cohort_WP!BD85/Cohort_CF!BD85))</f>
        <v>3680839.4397101291</v>
      </c>
      <c r="BE86" s="1">
        <f>IF(Income_CF!BE87="","",Income_CF!BE87*(Cohort_WP!BE85/Cohort_CF!BE85))</f>
        <v>3735193.5468942528</v>
      </c>
      <c r="BF86" s="1" t="str">
        <f>IF(Income_CF!BF87="","",Income_CF!BF87*(Cohort_WP!BF85/Cohort_CF!BF85))</f>
        <v/>
      </c>
      <c r="BG86" s="1" t="str">
        <f>IF(Income_CF!BG87="","",Income_CF!BG87*(Cohort_WP!BG85/Cohort_CF!BG85))</f>
        <v/>
      </c>
      <c r="BH86" s="1" t="str">
        <f>IF(Income_CF!BH87="","",Income_CF!BH87*(Cohort_WP!BH85/Cohort_CF!BH85))</f>
        <v/>
      </c>
      <c r="BI86" s="1" t="str">
        <f>IF(Income_CF!BI87="","",Income_CF!BI87*(Cohort_WP!BI85/Cohort_CF!BI85))</f>
        <v/>
      </c>
      <c r="BJ86" s="1" t="str">
        <f>IF(Income_CF!BJ87="","",Income_CF!BJ87*(Cohort_WP!BJ85/Cohort_CF!BJ85))</f>
        <v/>
      </c>
      <c r="BK86" s="1" t="str">
        <f>IF(Income_CF!BK87="","",Income_CF!BK87*(Cohort_WP!BK85/Cohort_CF!BK85))</f>
        <v/>
      </c>
      <c r="BL86" s="1" t="str">
        <f>IF(Income_CF!BL87="","",Income_CF!BL87*(Cohort_WP!BL85/Cohort_CF!BL85))</f>
        <v/>
      </c>
      <c r="BM86" s="1" t="str">
        <f>IF(Income_CF!BM87="","",Income_CF!BM87*(Cohort_WP!BM85/Cohort_CF!BM85))</f>
        <v/>
      </c>
      <c r="BN86" s="1" t="str">
        <f>IF(Income_CF!BN87="","",Income_CF!BN87*(Cohort_WP!BN85/Cohort_CF!BN85))</f>
        <v/>
      </c>
    </row>
    <row r="87" spans="1:72" x14ac:dyDescent="0.55000000000000004">
      <c r="A87" s="642"/>
      <c r="B87" t="s">
        <v>478</v>
      </c>
      <c r="H87" s="1" t="str">
        <f>IF(Income_CF!H88="","",Income_CF!H88*(Cohort_WP!H86/Cohort_CF!H86))</f>
        <v/>
      </c>
      <c r="I87" s="1" t="str">
        <f>IF(Income_CF!I88="","",Income_CF!I88*(Cohort_WP!I86/Cohort_CF!I86))</f>
        <v/>
      </c>
      <c r="J87" s="1" t="str">
        <f>IF(Income_CF!J88="","",Income_CF!J88*(Cohort_WP!J86/Cohort_CF!J86))</f>
        <v/>
      </c>
      <c r="K87" s="1" t="str">
        <f>IF(Income_CF!K88="","",Income_CF!K88*(Cohort_WP!K86/Cohort_CF!K86))</f>
        <v/>
      </c>
      <c r="L87" s="1" t="str">
        <f>IF(Income_CF!L88="","",Income_CF!L88*(Cohort_WP!L86/Cohort_CF!L86))</f>
        <v/>
      </c>
      <c r="M87" s="1" t="str">
        <f>IF(Income_CF!M88="","",Income_CF!M88*(Cohort_WP!M86/Cohort_CF!M86))</f>
        <v/>
      </c>
      <c r="N87" s="1" t="str">
        <f>IF(Income_CF!N88="","",Income_CF!N88*(Cohort_WP!N86/Cohort_CF!N86))</f>
        <v/>
      </c>
      <c r="O87" s="1" t="str">
        <f>IF(Income_CF!O88="","",Income_CF!O88*(Cohort_WP!O86/Cohort_CF!O86))</f>
        <v/>
      </c>
      <c r="P87" s="1" t="str">
        <f>IF(Income_CF!P88="","",Income_CF!P88*(Cohort_WP!P86/Cohort_CF!P86))</f>
        <v/>
      </c>
      <c r="Q87" s="1" t="str">
        <f>IF(Income_CF!Q88="","",Income_CF!Q88*(Cohort_WP!Q86/Cohort_CF!Q86))</f>
        <v/>
      </c>
      <c r="R87" s="1" t="str">
        <f>IF(Income_CF!R88="","",Income_CF!R88*(Cohort_WP!R86/Cohort_CF!R86))</f>
        <v/>
      </c>
      <c r="S87" s="1">
        <f>IF(Income_CF!S88="","",Income_CF!S88*(Cohort_WP!S86/Cohort_CF!S86))</f>
        <v>1380664.8407948632</v>
      </c>
      <c r="T87" s="1">
        <f>IF(Income_CF!T88="","",Income_CF!T88*(Cohort_WP!T86/Cohort_CF!T86))</f>
        <v>1434224.0253789022</v>
      </c>
      <c r="U87" s="1">
        <f>IF(Income_CF!U88="","",Income_CF!U88*(Cohort_WP!U86/Cohort_CF!U86))</f>
        <v>1488967.2462748042</v>
      </c>
      <c r="V87" s="1">
        <f>IF(Income_CF!V88="","",Income_CF!V88*(Cohort_WP!V86/Cohort_CF!V86))</f>
        <v>1544872.7717428657</v>
      </c>
      <c r="W87" s="1">
        <f>IF(Income_CF!W88="","",Income_CF!W88*(Cohort_WP!W86/Cohort_CF!W86))</f>
        <v>1611717.4681302449</v>
      </c>
      <c r="X87" s="1">
        <f>IF(Income_CF!X88="","",Income_CF!X88*(Cohort_WP!X86/Cohort_CF!X86))</f>
        <v>1669224.5262703102</v>
      </c>
      <c r="Y87" s="1">
        <f>IF(Income_CF!Y88="","",Income_CF!Y88*(Cohort_WP!Y86/Cohort_CF!Y86))</f>
        <v>1727746.5122078422</v>
      </c>
      <c r="Z87" s="1">
        <f>IF(Income_CF!Z88="","",Income_CF!Z88*(Cohort_WP!Z86/Cohort_CF!Z86))</f>
        <v>1787247.572690513</v>
      </c>
      <c r="AA87" s="1">
        <f>IF(Income_CF!AA88="","",Income_CF!AA88*(Cohort_WP!AA86/Cohort_CF!AA86))</f>
        <v>1847688.8166469513</v>
      </c>
      <c r="AB87" s="1">
        <f>IF(Income_CF!AB88="","",Income_CF!AB88*(Cohort_WP!AB86/Cohort_CF!AB86))</f>
        <v>1909028.3054836534</v>
      </c>
      <c r="AC87" s="1">
        <f>IF(Income_CF!AC88="","",Income_CF!AC88*(Cohort_WP!AC86/Cohort_CF!AC86))</f>
        <v>1971221.0523434137</v>
      </c>
      <c r="AD87" s="1">
        <f>IF(Income_CF!AD88="","",Income_CF!AD88*(Cohort_WP!AD86/Cohort_CF!AD86))</f>
        <v>2034219.0306309131</v>
      </c>
      <c r="AE87" s="1">
        <f>IF(Income_CF!AE88="","",Income_CF!AE88*(Cohort_WP!AE86/Cohort_CF!AE86))</f>
        <v>2097971.1920818444</v>
      </c>
      <c r="AF87" s="1">
        <f>IF(Income_CF!AF88="","",Income_CF!AF88*(Cohort_WP!AF86/Cohort_CF!AF86))</f>
        <v>2162423.4946203795</v>
      </c>
      <c r="AG87" s="1">
        <f>IF(Income_CF!AG88="","",Income_CF!AG88*(Cohort_WP!AG86/Cohort_CF!AG86))</f>
        <v>2227518.9402157841</v>
      </c>
      <c r="AH87" s="1">
        <f>IF(Income_CF!AH88="","",Income_CF!AH88*(Cohort_WP!AH86/Cohort_CF!AH86))</f>
        <v>2293197.6229133201</v>
      </c>
      <c r="AI87" s="1">
        <f>IF(Income_CF!AI88="","",Income_CF!AI88*(Cohort_WP!AI86/Cohort_CF!AI86))</f>
        <v>2359396.78717623</v>
      </c>
      <c r="AJ87" s="1">
        <f>IF(Income_CF!AJ88="","",Income_CF!AJ88*(Cohort_WP!AJ86/Cohort_CF!AJ86))</f>
        <v>2426050.8966363147</v>
      </c>
      <c r="AK87" s="1">
        <f>IF(Income_CF!AK88="","",Income_CF!AK88*(Cohort_WP!AK86/Cohort_CF!AK86))</f>
        <v>2493091.7133087306</v>
      </c>
      <c r="AL87" s="1">
        <f>IF(Income_CF!AL88="","",Income_CF!AL88*(Cohort_WP!AL86/Cohort_CF!AL86))</f>
        <v>2560448.3872840567</v>
      </c>
      <c r="AM87" s="1">
        <f>IF(Income_CF!AM88="","",Income_CF!AM88*(Cohort_WP!AM86/Cohort_CF!AM86))</f>
        <v>2628047.5568662211</v>
      </c>
      <c r="AN87" s="1">
        <f>IF(Income_CF!AN88="","",Income_CF!AN88*(Cohort_WP!AN86/Cohort_CF!AN86))</f>
        <v>2695813.4590797322</v>
      </c>
      <c r="AO87" s="1">
        <f>IF(Income_CF!AO88="","",Income_CF!AO88*(Cohort_WP!AO86/Cohort_CF!AO86))</f>
        <v>2763668.0504232296</v>
      </c>
      <c r="AP87" s="1">
        <f>IF(Income_CF!AP88="","",Income_CF!AP88*(Cohort_WP!AP86/Cohort_CF!AP86))</f>
        <v>2831531.1376997815</v>
      </c>
      <c r="AQ87" s="1">
        <f>IF(Income_CF!AQ88="","",Income_CF!AQ88*(Cohort_WP!AQ86/Cohort_CF!AQ86))</f>
        <v>2899320.5187069639</v>
      </c>
      <c r="AR87" s="1">
        <f>IF(Income_CF!AR88="","",Income_CF!AR88*(Cohort_WP!AR86/Cohort_CF!AR86))</f>
        <v>2966952.1325221439</v>
      </c>
      <c r="AS87" s="1">
        <f>IF(Income_CF!AS88="","",Income_CF!AS88*(Cohort_WP!AS86/Cohort_CF!AS86))</f>
        <v>3034340.2190714846</v>
      </c>
      <c r="AT87" s="1">
        <f>IF(Income_CF!AT88="","",Income_CF!AT88*(Cohort_WP!AT86/Cohort_CF!AT86))</f>
        <v>3101397.487623719</v>
      </c>
      <c r="AU87" s="1">
        <f>IF(Income_CF!AU88="","",Income_CF!AU88*(Cohort_WP!AU86/Cohort_CF!AU86))</f>
        <v>3168035.293803772</v>
      </c>
      <c r="AV87" s="1">
        <f>IF(Income_CF!AV88="","",Income_CF!AV88*(Cohort_WP!AV86/Cohort_CF!AV86))</f>
        <v>3234163.8246754543</v>
      </c>
      <c r="AW87" s="1">
        <f>IF(Income_CF!AW88="","",Income_CF!AW88*(Cohort_WP!AW86/Cohort_CF!AW86))</f>
        <v>3299692.2913985327</v>
      </c>
      <c r="AX87" s="1">
        <f>IF(Income_CF!AX88="","",Income_CF!AX88*(Cohort_WP!AX86/Cohort_CF!AX86))</f>
        <v>3364529.1289221002</v>
      </c>
      <c r="AY87" s="1">
        <f>IF(Income_CF!AY88="","",Income_CF!AY88*(Cohort_WP!AY86/Cohort_CF!AY86))</f>
        <v>3428582.2021353971</v>
      </c>
      <c r="AZ87" s="1">
        <f>IF(Income_CF!AZ88="","",Income_CF!AZ88*(Cohort_WP!AZ86/Cohort_CF!AZ86))</f>
        <v>3491759.0178575297</v>
      </c>
      <c r="BA87" s="1">
        <f>IF(Income_CF!BA88="","",Income_CF!BA88*(Cohort_WP!BA86/Cohort_CF!BA86))</f>
        <v>3553966.9420108069</v>
      </c>
      <c r="BB87" s="1">
        <f>IF(Income_CF!BB88="","",Income_CF!BB88*(Cohort_WP!BB86/Cohort_CF!BB86))</f>
        <v>3615113.4212875706</v>
      </c>
      <c r="BC87" s="1">
        <f>IF(Income_CF!BC88="","",Income_CF!BC88*(Cohort_WP!BC86/Cohort_CF!BC86))</f>
        <v>3675106.2085884218</v>
      </c>
      <c r="BD87" s="1">
        <f>IF(Income_CF!BD88="","",Income_CF!BD88*(Cohort_WP!BD86/Cohort_CF!BD86))</f>
        <v>3733853.5914809071</v>
      </c>
      <c r="BE87" s="1">
        <f>IF(Income_CF!BE88="","",Income_CF!BE88*(Cohort_WP!BE86/Cohort_CF!BE86))</f>
        <v>3791264.6229014327</v>
      </c>
      <c r="BF87" s="1">
        <f>IF(Income_CF!BF88="","",Income_CF!BF88*(Cohort_WP!BF86/Cohort_CF!BF86))</f>
        <v>3847249.3533010804</v>
      </c>
      <c r="BG87" s="1" t="str">
        <f>IF(Income_CF!BG88="","",Income_CF!BG88*(Cohort_WP!BG86/Cohort_CF!BG86))</f>
        <v/>
      </c>
      <c r="BH87" s="1" t="str">
        <f>IF(Income_CF!BH88="","",Income_CF!BH88*(Cohort_WP!BH86/Cohort_CF!BH86))</f>
        <v/>
      </c>
      <c r="BI87" s="1" t="str">
        <f>IF(Income_CF!BI88="","",Income_CF!BI88*(Cohort_WP!BI86/Cohort_CF!BI86))</f>
        <v/>
      </c>
      <c r="BJ87" s="1" t="str">
        <f>IF(Income_CF!BJ88="","",Income_CF!BJ88*(Cohort_WP!BJ86/Cohort_CF!BJ86))</f>
        <v/>
      </c>
      <c r="BK87" s="1" t="str">
        <f>IF(Income_CF!BK88="","",Income_CF!BK88*(Cohort_WP!BK86/Cohort_CF!BK86))</f>
        <v/>
      </c>
      <c r="BL87" s="1" t="str">
        <f>IF(Income_CF!BL88="","",Income_CF!BL88*(Cohort_WP!BL86/Cohort_CF!BL86))</f>
        <v/>
      </c>
      <c r="BM87" s="1" t="str">
        <f>IF(Income_CF!BM88="","",Income_CF!BM88*(Cohort_WP!BM86/Cohort_CF!BM86))</f>
        <v/>
      </c>
      <c r="BN87" s="1" t="str">
        <f>IF(Income_CF!BN88="","",Income_CF!BN88*(Cohort_WP!BN86/Cohort_CF!BN86))</f>
        <v/>
      </c>
    </row>
    <row r="88" spans="1:72" x14ac:dyDescent="0.55000000000000004">
      <c r="A88" s="642"/>
      <c r="B88" t="s">
        <v>479</v>
      </c>
      <c r="H88" s="1" t="str">
        <f>IF(Income_CF!H89="","",Income_CF!H89*(Cohort_WP!H87/Cohort_CF!H87))</f>
        <v/>
      </c>
      <c r="I88" s="1" t="str">
        <f>IF(Income_CF!I89="","",Income_CF!I89*(Cohort_WP!I87/Cohort_CF!I87))</f>
        <v/>
      </c>
      <c r="J88" s="1" t="str">
        <f>IF(Income_CF!J89="","",Income_CF!J89*(Cohort_WP!J87/Cohort_CF!J87))</f>
        <v/>
      </c>
      <c r="K88" s="1" t="str">
        <f>IF(Income_CF!K89="","",Income_CF!K89*(Cohort_WP!K87/Cohort_CF!K87))</f>
        <v/>
      </c>
      <c r="L88" s="1" t="str">
        <f>IF(Income_CF!L89="","",Income_CF!L89*(Cohort_WP!L87/Cohort_CF!L87))</f>
        <v/>
      </c>
      <c r="M88" s="1" t="str">
        <f>IF(Income_CF!M89="","",Income_CF!M89*(Cohort_WP!M87/Cohort_CF!M87))</f>
        <v/>
      </c>
      <c r="N88" s="1" t="str">
        <f>IF(Income_CF!N89="","",Income_CF!N89*(Cohort_WP!N87/Cohort_CF!N87))</f>
        <v/>
      </c>
      <c r="O88" s="1" t="str">
        <f>IF(Income_CF!O89="","",Income_CF!O89*(Cohort_WP!O87/Cohort_CF!O87))</f>
        <v/>
      </c>
      <c r="P88" s="1" t="str">
        <f>IF(Income_CF!P89="","",Income_CF!P89*(Cohort_WP!P87/Cohort_CF!P87))</f>
        <v/>
      </c>
      <c r="Q88" s="1" t="str">
        <f>IF(Income_CF!Q89="","",Income_CF!Q89*(Cohort_WP!Q87/Cohort_CF!Q87))</f>
        <v/>
      </c>
      <c r="R88" s="1" t="str">
        <f>IF(Income_CF!R89="","",Income_CF!R89*(Cohort_WP!R87/Cohort_CF!R87))</f>
        <v/>
      </c>
      <c r="S88" s="1" t="str">
        <f>IF(Income_CF!S89="","",Income_CF!S89*(Cohort_WP!S87/Cohort_CF!S87))</f>
        <v/>
      </c>
      <c r="T88" s="1">
        <f>IF(Income_CF!T89="","",Income_CF!T89*(Cohort_WP!T87/Cohort_CF!T87))</f>
        <v>1422084.7860187092</v>
      </c>
      <c r="U88" s="1">
        <f>IF(Income_CF!U89="","",Income_CF!U89*(Cohort_WP!U87/Cohort_CF!U87))</f>
        <v>1477250.7461402693</v>
      </c>
      <c r="V88" s="1">
        <f>IF(Income_CF!V89="","",Income_CF!V89*(Cohort_WP!V87/Cohort_CF!V87))</f>
        <v>1533636.2636630479</v>
      </c>
      <c r="W88" s="1">
        <f>IF(Income_CF!W89="","",Income_CF!W89*(Cohort_WP!W87/Cohort_CF!W87))</f>
        <v>1591218.9548951515</v>
      </c>
      <c r="X88" s="1">
        <f>IF(Income_CF!X89="","",Income_CF!X89*(Cohort_WP!X87/Cohort_CF!X87))</f>
        <v>1660068.9921741523</v>
      </c>
      <c r="Y88" s="1">
        <f>IF(Income_CF!Y89="","",Income_CF!Y89*(Cohort_WP!Y87/Cohort_CF!Y87))</f>
        <v>1719301.2620584192</v>
      </c>
      <c r="Z88" s="1">
        <f>IF(Income_CF!Z89="","",Income_CF!Z89*(Cohort_WP!Z87/Cohort_CF!Z87))</f>
        <v>1779578.9075740774</v>
      </c>
      <c r="AA88" s="1">
        <f>IF(Income_CF!AA89="","",Income_CF!AA89*(Cohort_WP!AA87/Cohort_CF!AA87))</f>
        <v>1840864.9998712281</v>
      </c>
      <c r="AB88" s="1">
        <f>IF(Income_CF!AB89="","",Income_CF!AB89*(Cohort_WP!AB87/Cohort_CF!AB87))</f>
        <v>1903119.4811463603</v>
      </c>
      <c r="AC88" s="1">
        <f>IF(Income_CF!AC89="","",Income_CF!AC89*(Cohort_WP!AC87/Cohort_CF!AC87))</f>
        <v>1966299.1546481631</v>
      </c>
      <c r="AD88" s="1">
        <f>IF(Income_CF!AD89="","",Income_CF!AD89*(Cohort_WP!AD87/Cohort_CF!AD87))</f>
        <v>2030357.6839137156</v>
      </c>
      <c r="AE88" s="1">
        <f>IF(Income_CF!AE89="","",Income_CF!AE89*(Cohort_WP!AE87/Cohort_CF!AE87))</f>
        <v>2095245.6015498405</v>
      </c>
      <c r="AF88" s="1">
        <f>IF(Income_CF!AF89="","",Income_CF!AF89*(Cohort_WP!AF87/Cohort_CF!AF87))</f>
        <v>2160910.3278443003</v>
      </c>
      <c r="AG88" s="1">
        <f>IF(Income_CF!AG89="","",Income_CF!AG89*(Cohort_WP!AG87/Cohort_CF!AG87))</f>
        <v>2227296.1994589907</v>
      </c>
      <c r="AH88" s="1">
        <f>IF(Income_CF!AH89="","",Income_CF!AH89*(Cohort_WP!AH87/Cohort_CF!AH87))</f>
        <v>2294344.5084222578</v>
      </c>
      <c r="AI88" s="1">
        <f>IF(Income_CF!AI89="","",Income_CF!AI89*(Cohort_WP!AI87/Cohort_CF!AI87))</f>
        <v>2361993.5516007193</v>
      </c>
      <c r="AJ88" s="1">
        <f>IF(Income_CF!AJ89="","",Income_CF!AJ89*(Cohort_WP!AJ87/Cohort_CF!AJ87))</f>
        <v>2430178.690791517</v>
      </c>
      <c r="AK88" s="1">
        <f>IF(Income_CF!AK89="","",Income_CF!AK89*(Cohort_WP!AK87/Cohort_CF!AK87))</f>
        <v>2498832.4235354047</v>
      </c>
      <c r="AL88" s="1">
        <f>IF(Income_CF!AL89="","",Income_CF!AL89*(Cohort_WP!AL87/Cohort_CF!AL87))</f>
        <v>2567884.464707992</v>
      </c>
      <c r="AM88" s="1">
        <f>IF(Income_CF!AM89="","",Income_CF!AM89*(Cohort_WP!AM87/Cohort_CF!AM87))</f>
        <v>2637261.8389025787</v>
      </c>
      <c r="AN88" s="1">
        <f>IF(Income_CF!AN89="","",Income_CF!AN89*(Cohort_WP!AN87/Cohort_CF!AN87))</f>
        <v>2706888.9835722074</v>
      </c>
      <c r="AO88" s="1">
        <f>IF(Income_CF!AO89="","",Income_CF!AO89*(Cohort_WP!AO87/Cohort_CF!AO87))</f>
        <v>2776687.8628521245</v>
      </c>
      <c r="AP88" s="1">
        <f>IF(Income_CF!AP89="","",Income_CF!AP89*(Cohort_WP!AP87/Cohort_CF!AP87))</f>
        <v>2846578.0919359266</v>
      </c>
      <c r="AQ88" s="1">
        <f>IF(Income_CF!AQ89="","",Income_CF!AQ89*(Cohort_WP!AQ87/Cohort_CF!AQ87))</f>
        <v>2916477.0718307747</v>
      </c>
      <c r="AR88" s="1">
        <f>IF(Income_CF!AR89="","",Income_CF!AR89*(Cohort_WP!AR87/Cohort_CF!AR87))</f>
        <v>2986300.134268173</v>
      </c>
      <c r="AS88" s="1">
        <f>IF(Income_CF!AS89="","",Income_CF!AS89*(Cohort_WP!AS87/Cohort_CF!AS87))</f>
        <v>3055960.6964978087</v>
      </c>
      <c r="AT88" s="1">
        <f>IF(Income_CF!AT89="","",Income_CF!AT89*(Cohort_WP!AT87/Cohort_CF!AT87))</f>
        <v>3125370.4256436285</v>
      </c>
      <c r="AU88" s="1">
        <f>IF(Income_CF!AU89="","",Income_CF!AU89*(Cohort_WP!AU87/Cohort_CF!AU87))</f>
        <v>3194439.4122524313</v>
      </c>
      <c r="AV88" s="1">
        <f>IF(Income_CF!AV89="","",Income_CF!AV89*(Cohort_WP!AV87/Cohort_CF!AV87))</f>
        <v>3263076.3526178855</v>
      </c>
      <c r="AW88" s="1">
        <f>IF(Income_CF!AW89="","",Income_CF!AW89*(Cohort_WP!AW87/Cohort_CF!AW87))</f>
        <v>3331188.7394157178</v>
      </c>
      <c r="AX88" s="1">
        <f>IF(Income_CF!AX89="","",Income_CF!AX89*(Cohort_WP!AX87/Cohort_CF!AX87))</f>
        <v>3398683.0601404882</v>
      </c>
      <c r="AY88" s="1">
        <f>IF(Income_CF!AY89="","",Income_CF!AY89*(Cohort_WP!AY87/Cohort_CF!AY87))</f>
        <v>3465465.0027897633</v>
      </c>
      <c r="AZ88" s="1">
        <f>IF(Income_CF!AZ89="","",Income_CF!AZ89*(Cohort_WP!AZ87/Cohort_CF!AZ87))</f>
        <v>3531439.6681994586</v>
      </c>
      <c r="BA88" s="1">
        <f>IF(Income_CF!BA89="","",Income_CF!BA89*(Cohort_WP!BA87/Cohort_CF!BA87))</f>
        <v>3596511.7883932563</v>
      </c>
      <c r="BB88" s="1">
        <f>IF(Income_CF!BB89="","",Income_CF!BB89*(Cohort_WP!BB87/Cohort_CF!BB87))</f>
        <v>3660585.9502711305</v>
      </c>
      <c r="BC88" s="1">
        <f>IF(Income_CF!BC89="","",Income_CF!BC89*(Cohort_WP!BC87/Cohort_CF!BC87))</f>
        <v>3723566.8239261974</v>
      </c>
      <c r="BD88" s="1">
        <f>IF(Income_CF!BD89="","",Income_CF!BD89*(Cohort_WP!BD87/Cohort_CF!BD87))</f>
        <v>3785359.3948460747</v>
      </c>
      <c r="BE88" s="1">
        <f>IF(Income_CF!BE89="","",Income_CF!BE89*(Cohort_WP!BE87/Cohort_CF!BE87))</f>
        <v>3845869.1992253345</v>
      </c>
      <c r="BF88" s="1">
        <f>IF(Income_CF!BF89="","",Income_CF!BF89*(Cohort_WP!BF87/Cohort_CF!BF87))</f>
        <v>3905002.5615884759</v>
      </c>
      <c r="BG88" s="1">
        <f>IF(Income_CF!BG89="","",Income_CF!BG89*(Cohort_WP!BG87/Cohort_CF!BG87))</f>
        <v>3962666.8339001122</v>
      </c>
      <c r="BH88" s="1" t="str">
        <f>IF(Income_CF!BH89="","",Income_CF!BH89*(Cohort_WP!BH87/Cohort_CF!BH87))</f>
        <v/>
      </c>
      <c r="BI88" s="1" t="str">
        <f>IF(Income_CF!BI89="","",Income_CF!BI89*(Cohort_WP!BI87/Cohort_CF!BI87))</f>
        <v/>
      </c>
      <c r="BJ88" s="1" t="str">
        <f>IF(Income_CF!BJ89="","",Income_CF!BJ89*(Cohort_WP!BJ87/Cohort_CF!BJ87))</f>
        <v/>
      </c>
      <c r="BK88" s="1" t="str">
        <f>IF(Income_CF!BK89="","",Income_CF!BK89*(Cohort_WP!BK87/Cohort_CF!BK87))</f>
        <v/>
      </c>
      <c r="BL88" s="1" t="str">
        <f>IF(Income_CF!BL89="","",Income_CF!BL89*(Cohort_WP!BL87/Cohort_CF!BL87))</f>
        <v/>
      </c>
      <c r="BM88" s="1" t="str">
        <f>IF(Income_CF!BM89="","",Income_CF!BM89*(Cohort_WP!BM87/Cohort_CF!BM87))</f>
        <v/>
      </c>
      <c r="BN88" s="1" t="str">
        <f>IF(Income_CF!BN89="","",Income_CF!BN89*(Cohort_WP!BN87/Cohort_CF!BN87))</f>
        <v/>
      </c>
    </row>
    <row r="89" spans="1:72" x14ac:dyDescent="0.55000000000000004">
      <c r="A89" s="642"/>
      <c r="B89" t="s">
        <v>480</v>
      </c>
      <c r="H89" s="1" t="str">
        <f>IF(Income_CF!H90="","",Income_CF!H90*(Cohort_WP!H88/Cohort_CF!H88))</f>
        <v/>
      </c>
      <c r="I89" s="1" t="str">
        <f>IF(Income_CF!I90="","",Income_CF!I90*(Cohort_WP!I88/Cohort_CF!I88))</f>
        <v/>
      </c>
      <c r="J89" s="1" t="str">
        <f>IF(Income_CF!J90="","",Income_CF!J90*(Cohort_WP!J88/Cohort_CF!J88))</f>
        <v/>
      </c>
      <c r="K89" s="1" t="str">
        <f>IF(Income_CF!K90="","",Income_CF!K90*(Cohort_WP!K88/Cohort_CF!K88))</f>
        <v/>
      </c>
      <c r="L89" s="1" t="str">
        <f>IF(Income_CF!L90="","",Income_CF!L90*(Cohort_WP!L88/Cohort_CF!L88))</f>
        <v/>
      </c>
      <c r="M89" s="1" t="str">
        <f>IF(Income_CF!M90="","",Income_CF!M90*(Cohort_WP!M88/Cohort_CF!M88))</f>
        <v/>
      </c>
      <c r="N89" s="1" t="str">
        <f>IF(Income_CF!N90="","",Income_CF!N90*(Cohort_WP!N88/Cohort_CF!N88))</f>
        <v/>
      </c>
      <c r="O89" s="1" t="str">
        <f>IF(Income_CF!O90="","",Income_CF!O90*(Cohort_WP!O88/Cohort_CF!O88))</f>
        <v/>
      </c>
      <c r="P89" s="1" t="str">
        <f>IF(Income_CF!P90="","",Income_CF!P90*(Cohort_WP!P88/Cohort_CF!P88))</f>
        <v/>
      </c>
      <c r="Q89" s="1" t="str">
        <f>IF(Income_CF!Q90="","",Income_CF!Q90*(Cohort_WP!Q88/Cohort_CF!Q88))</f>
        <v/>
      </c>
      <c r="R89" s="1" t="str">
        <f>IF(Income_CF!R90="","",Income_CF!R90*(Cohort_WP!R88/Cohort_CF!R88))</f>
        <v/>
      </c>
      <c r="S89" s="1" t="str">
        <f>IF(Income_CF!S90="","",Income_CF!S90*(Cohort_WP!S88/Cohort_CF!S88))</f>
        <v/>
      </c>
      <c r="T89" s="1" t="str">
        <f>IF(Income_CF!T90="","",Income_CF!T90*(Cohort_WP!T88/Cohort_CF!T88))</f>
        <v/>
      </c>
      <c r="U89" s="1">
        <f>IF(Income_CF!U90="","",Income_CF!U90*(Cohort_WP!U88/Cohort_CF!U88))</f>
        <v>1464747.3295992706</v>
      </c>
      <c r="V89" s="1">
        <f>IF(Income_CF!V90="","",Income_CF!V90*(Cohort_WP!V88/Cohort_CF!V88))</f>
        <v>1521568.2685244773</v>
      </c>
      <c r="W89" s="1">
        <f>IF(Income_CF!W90="","",Income_CF!W90*(Cohort_WP!W88/Cohort_CF!W88))</f>
        <v>1579645.3515729394</v>
      </c>
      <c r="X89" s="1">
        <f>IF(Income_CF!X90="","",Income_CF!X90*(Cohort_WP!X88/Cohort_CF!X88))</f>
        <v>1638955.5235420063</v>
      </c>
      <c r="Y89" s="1">
        <f>IF(Income_CF!Y90="","",Income_CF!Y90*(Cohort_WP!Y88/Cohort_CF!Y88))</f>
        <v>1709871.0619393769</v>
      </c>
      <c r="Z89" s="1">
        <f>IF(Income_CF!Z90="","",Income_CF!Z90*(Cohort_WP!Z88/Cohort_CF!Z88))</f>
        <v>1770880.299920172</v>
      </c>
      <c r="AA89" s="1">
        <f>IF(Income_CF!AA90="","",Income_CF!AA90*(Cohort_WP!AA88/Cohort_CF!AA88))</f>
        <v>1832966.2748012994</v>
      </c>
      <c r="AB89" s="1">
        <f>IF(Income_CF!AB90="","",Income_CF!AB90*(Cohort_WP!AB88/Cohort_CF!AB88))</f>
        <v>1896090.9498673652</v>
      </c>
      <c r="AC89" s="1">
        <f>IF(Income_CF!AC90="","",Income_CF!AC90*(Cohort_WP!AC88/Cohort_CF!AC88))</f>
        <v>1960213.0655807508</v>
      </c>
      <c r="AD89" s="1">
        <f>IF(Income_CF!AD90="","",Income_CF!AD90*(Cohort_WP!AD88/Cohort_CF!AD88))</f>
        <v>2025288.1292876077</v>
      </c>
      <c r="AE89" s="1">
        <f>IF(Income_CF!AE90="","",Income_CF!AE90*(Cohort_WP!AE88/Cohort_CF!AE88))</f>
        <v>2091268.4144311275</v>
      </c>
      <c r="AF89" s="1">
        <f>IF(Income_CF!AF90="","",Income_CF!AF90*(Cohort_WP!AF88/Cohort_CF!AF88))</f>
        <v>2158102.9695963361</v>
      </c>
      <c r="AG89" s="1">
        <f>IF(Income_CF!AG90="","",Income_CF!AG90*(Cohort_WP!AG88/Cohort_CF!AG88))</f>
        <v>2225737.637679629</v>
      </c>
      <c r="AH89" s="1">
        <f>IF(Income_CF!AH90="","",Income_CF!AH90*(Cohort_WP!AH88/Cohort_CF!AH88))</f>
        <v>2294115.0854427605</v>
      </c>
      <c r="AI89" s="1">
        <f>IF(Income_CF!AI90="","",Income_CF!AI90*(Cohort_WP!AI88/Cohort_CF!AI88))</f>
        <v>2363174.8436749256</v>
      </c>
      <c r="AJ89" s="1">
        <f>IF(Income_CF!AJ90="","",Income_CF!AJ90*(Cohort_WP!AJ88/Cohort_CF!AJ88))</f>
        <v>2432853.3581487411</v>
      </c>
      <c r="AK89" s="1">
        <f>IF(Income_CF!AK90="","",Income_CF!AK90*(Cohort_WP!AK88/Cohort_CF!AK88))</f>
        <v>2503084.051515263</v>
      </c>
      <c r="AL89" s="1">
        <f>IF(Income_CF!AL90="","",Income_CF!AL90*(Cohort_WP!AL88/Cohort_CF!AL88))</f>
        <v>2573797.396241466</v>
      </c>
      <c r="AM89" s="1">
        <f>IF(Income_CF!AM90="","",Income_CF!AM90*(Cohort_WP!AM88/Cohort_CF!AM88))</f>
        <v>2644920.9986492316</v>
      </c>
      <c r="AN89" s="1">
        <f>IF(Income_CF!AN90="","",Income_CF!AN90*(Cohort_WP!AN88/Cohort_CF!AN88))</f>
        <v>2716379.6940696556</v>
      </c>
      <c r="AO89" s="1">
        <f>IF(Income_CF!AO90="","",Income_CF!AO90*(Cohort_WP!AO88/Cohort_CF!AO88))</f>
        <v>2788095.6530793742</v>
      </c>
      <c r="AP89" s="1">
        <f>IF(Income_CF!AP90="","",Income_CF!AP90*(Cohort_WP!AP88/Cohort_CF!AP88))</f>
        <v>2859988.4987376882</v>
      </c>
      <c r="AQ89" s="1">
        <f>IF(Income_CF!AQ90="","",Income_CF!AQ90*(Cohort_WP!AQ88/Cohort_CF!AQ88))</f>
        <v>2931975.4346940038</v>
      </c>
      <c r="AR89" s="1">
        <f>IF(Income_CF!AR90="","",Income_CF!AR90*(Cohort_WP!AR88/Cohort_CF!AR88))</f>
        <v>3003971.3839856978</v>
      </c>
      <c r="AS89" s="1">
        <f>IF(Income_CF!AS90="","",Income_CF!AS90*(Cohort_WP!AS88/Cohort_CF!AS88))</f>
        <v>3075889.1382962186</v>
      </c>
      <c r="AT89" s="1">
        <f>IF(Income_CF!AT90="","",Income_CF!AT90*(Cohort_WP!AT88/Cohort_CF!AT88))</f>
        <v>3147639.517392742</v>
      </c>
      <c r="AU89" s="1">
        <f>IF(Income_CF!AU90="","",Income_CF!AU90*(Cohort_WP!AU88/Cohort_CF!AU88))</f>
        <v>3219131.5384129374</v>
      </c>
      <c r="AV89" s="1">
        <f>IF(Income_CF!AV90="","",Income_CF!AV90*(Cohort_WP!AV88/Cohort_CF!AV88))</f>
        <v>3290272.5946200043</v>
      </c>
      <c r="AW89" s="1">
        <f>IF(Income_CF!AW90="","",Income_CF!AW90*(Cohort_WP!AW88/Cohort_CF!AW88))</f>
        <v>3360968.6431964217</v>
      </c>
      <c r="AX89" s="1">
        <f>IF(Income_CF!AX90="","",Income_CF!AX90*(Cohort_WP!AX88/Cohort_CF!AX88))</f>
        <v>3431124.401598189</v>
      </c>
      <c r="AY89" s="1">
        <f>IF(Income_CF!AY90="","",Income_CF!AY90*(Cohort_WP!AY88/Cohort_CF!AY88))</f>
        <v>3500643.5519447029</v>
      </c>
      <c r="AZ89" s="1">
        <f>IF(Income_CF!AZ90="","",Income_CF!AZ90*(Cohort_WP!AZ88/Cohort_CF!AZ88))</f>
        <v>3569428.9528734563</v>
      </c>
      <c r="BA89" s="1">
        <f>IF(Income_CF!BA90="","",Income_CF!BA90*(Cohort_WP!BA88/Cohort_CF!BA88))</f>
        <v>3637382.8582454436</v>
      </c>
      <c r="BB89" s="1">
        <f>IF(Income_CF!BB90="","",Income_CF!BB90*(Cohort_WP!BB88/Cohort_CF!BB88))</f>
        <v>3704407.1420450537</v>
      </c>
      <c r="BC89" s="1">
        <f>IF(Income_CF!BC90="","",Income_CF!BC90*(Cohort_WP!BC88/Cohort_CF!BC88))</f>
        <v>3770403.5287792641</v>
      </c>
      <c r="BD89" s="1">
        <f>IF(Income_CF!BD90="","",Income_CF!BD90*(Cohort_WP!BD88/Cohort_CF!BD88))</f>
        <v>3835273.8286439828</v>
      </c>
      <c r="BE89" s="1">
        <f>IF(Income_CF!BE90="","",Income_CF!BE90*(Cohort_WP!BE88/Cohort_CF!BE88))</f>
        <v>3898920.1766914572</v>
      </c>
      <c r="BF89" s="1">
        <f>IF(Income_CF!BF90="","",Income_CF!BF90*(Cohort_WP!BF88/Cohort_CF!BF88))</f>
        <v>3961245.275202095</v>
      </c>
      <c r="BG89" s="1">
        <f>IF(Income_CF!BG90="","",Income_CF!BG90*(Cohort_WP!BG88/Cohort_CF!BG88))</f>
        <v>4022152.6384361289</v>
      </c>
      <c r="BH89" s="1">
        <f>IF(Income_CF!BH90="","",Income_CF!BH90*(Cohort_WP!BH88/Cohort_CF!BH88))</f>
        <v>4081546.8389171157</v>
      </c>
      <c r="BI89" s="1" t="str">
        <f>IF(Income_CF!BI90="","",Income_CF!BI90*(Cohort_WP!BI88/Cohort_CF!BI88))</f>
        <v/>
      </c>
      <c r="BJ89" s="1" t="str">
        <f>IF(Income_CF!BJ90="","",Income_CF!BJ90*(Cohort_WP!BJ88/Cohort_CF!BJ88))</f>
        <v/>
      </c>
      <c r="BK89" s="1" t="str">
        <f>IF(Income_CF!BK90="","",Income_CF!BK90*(Cohort_WP!BK88/Cohort_CF!BK88))</f>
        <v/>
      </c>
      <c r="BL89" s="1" t="str">
        <f>IF(Income_CF!BL90="","",Income_CF!BL90*(Cohort_WP!BL88/Cohort_CF!BL88))</f>
        <v/>
      </c>
      <c r="BM89" s="1" t="str">
        <f>IF(Income_CF!BM90="","",Income_CF!BM90*(Cohort_WP!BM88/Cohort_CF!BM88))</f>
        <v/>
      </c>
      <c r="BN89" s="1" t="str">
        <f>IF(Income_CF!BN90="","",Income_CF!BN90*(Cohort_WP!BN88/Cohort_CF!BN88))</f>
        <v/>
      </c>
    </row>
    <row r="90" spans="1:72" x14ac:dyDescent="0.55000000000000004">
      <c r="A90" s="642"/>
      <c r="B90" t="s">
        <v>481</v>
      </c>
      <c r="H90" s="1" t="str">
        <f>IF(Income_CF!H91="","",Income_CF!H91*(Cohort_WP!H89/Cohort_CF!H89))</f>
        <v/>
      </c>
      <c r="I90" s="1" t="str">
        <f>IF(Income_CF!I91="","",Income_CF!I91*(Cohort_WP!I89/Cohort_CF!I89))</f>
        <v/>
      </c>
      <c r="J90" s="1" t="str">
        <f>IF(Income_CF!J91="","",Income_CF!J91*(Cohort_WP!J89/Cohort_CF!J89))</f>
        <v/>
      </c>
      <c r="K90" s="1" t="str">
        <f>IF(Income_CF!K91="","",Income_CF!K91*(Cohort_WP!K89/Cohort_CF!K89))</f>
        <v/>
      </c>
      <c r="L90" s="1" t="str">
        <f>IF(Income_CF!L91="","",Income_CF!L91*(Cohort_WP!L89/Cohort_CF!L89))</f>
        <v/>
      </c>
      <c r="M90" s="1" t="str">
        <f>IF(Income_CF!M91="","",Income_CF!M91*(Cohort_WP!M89/Cohort_CF!M89))</f>
        <v/>
      </c>
      <c r="N90" s="1" t="str">
        <f>IF(Income_CF!N91="","",Income_CF!N91*(Cohort_WP!N89/Cohort_CF!N89))</f>
        <v/>
      </c>
      <c r="O90" s="1" t="str">
        <f>IF(Income_CF!O91="","",Income_CF!O91*(Cohort_WP!O89/Cohort_CF!O89))</f>
        <v/>
      </c>
      <c r="P90" s="1" t="str">
        <f>IF(Income_CF!P91="","",Income_CF!P91*(Cohort_WP!P89/Cohort_CF!P89))</f>
        <v/>
      </c>
      <c r="Q90" s="1" t="str">
        <f>IF(Income_CF!Q91="","",Income_CF!Q91*(Cohort_WP!Q89/Cohort_CF!Q89))</f>
        <v/>
      </c>
      <c r="R90" s="1" t="str">
        <f>IF(Income_CF!R91="","",Income_CF!R91*(Cohort_WP!R89/Cohort_CF!R89))</f>
        <v/>
      </c>
      <c r="S90" s="1" t="str">
        <f>IF(Income_CF!S91="","",Income_CF!S91*(Cohort_WP!S89/Cohort_CF!S89))</f>
        <v/>
      </c>
      <c r="T90" s="1" t="str">
        <f>IF(Income_CF!T91="","",Income_CF!T91*(Cohort_WP!T89/Cohort_CF!T89))</f>
        <v/>
      </c>
      <c r="U90" s="1" t="str">
        <f>IF(Income_CF!U91="","",Income_CF!U91*(Cohort_WP!U89/Cohort_CF!U89))</f>
        <v/>
      </c>
      <c r="V90" s="1">
        <f>IF(Income_CF!V91="","",Income_CF!V91*(Cohort_WP!V89/Cohort_CF!V89))</f>
        <v>1508689.7494872485</v>
      </c>
      <c r="W90" s="1">
        <f>IF(Income_CF!W91="","",Income_CF!W91*(Cohort_WP!W89/Cohort_CF!W89))</f>
        <v>1567215.3165802115</v>
      </c>
      <c r="X90" s="1">
        <f>IF(Income_CF!X91="","",Income_CF!X91*(Cohort_WP!X89/Cohort_CF!X89))</f>
        <v>1627034.7121201276</v>
      </c>
      <c r="Y90" s="1">
        <f>IF(Income_CF!Y91="","",Income_CF!Y91*(Cohort_WP!Y89/Cohort_CF!Y89))</f>
        <v>1688124.1892482664</v>
      </c>
      <c r="Z90" s="1">
        <f>IF(Income_CF!Z91="","",Income_CF!Z91*(Cohort_WP!Z89/Cohort_CF!Z89))</f>
        <v>1761167.1937975581</v>
      </c>
      <c r="AA90" s="1">
        <f>IF(Income_CF!AA91="","",Income_CF!AA91*(Cohort_WP!AA89/Cohort_CF!AA89))</f>
        <v>1824006.7089177768</v>
      </c>
      <c r="AB90" s="1">
        <f>IF(Income_CF!AB91="","",Income_CF!AB91*(Cohort_WP!AB89/Cohort_CF!AB89))</f>
        <v>1887955.2630453384</v>
      </c>
      <c r="AC90" s="1">
        <f>IF(Income_CF!AC91="","",Income_CF!AC91*(Cohort_WP!AC89/Cohort_CF!AC89))</f>
        <v>1952973.6783633863</v>
      </c>
      <c r="AD90" s="1">
        <f>IF(Income_CF!AD91="","",Income_CF!AD91*(Cohort_WP!AD89/Cohort_CF!AD89))</f>
        <v>2019019.4575481734</v>
      </c>
      <c r="AE90" s="1">
        <f>IF(Income_CF!AE91="","",Income_CF!AE91*(Cohort_WP!AE89/Cohort_CF!AE89))</f>
        <v>2086046.7731662358</v>
      </c>
      <c r="AF90" s="1">
        <f>IF(Income_CF!AF91="","",Income_CF!AF91*(Cohort_WP!AF89/Cohort_CF!AF89))</f>
        <v>2154006.4668640615</v>
      </c>
      <c r="AG90" s="1">
        <f>IF(Income_CF!AG91="","",Income_CF!AG91*(Cohort_WP!AG89/Cohort_CF!AG89))</f>
        <v>2222846.0586842261</v>
      </c>
      <c r="AH90" s="1">
        <f>IF(Income_CF!AH91="","",Income_CF!AH91*(Cohort_WP!AH89/Cohort_CF!AH89))</f>
        <v>2292509.7668100181</v>
      </c>
      <c r="AI90" s="1">
        <f>IF(Income_CF!AI91="","",Income_CF!AI91*(Cohort_WP!AI89/Cohort_CF!AI89))</f>
        <v>2362938.5380060431</v>
      </c>
      <c r="AJ90" s="1">
        <f>IF(Income_CF!AJ91="","",Income_CF!AJ91*(Cohort_WP!AJ89/Cohort_CF!AJ89))</f>
        <v>2434070.088985173</v>
      </c>
      <c r="AK90" s="1">
        <f>IF(Income_CF!AK91="","",Income_CF!AK91*(Cohort_WP!AK89/Cohort_CF!AK89))</f>
        <v>2505838.9588932036</v>
      </c>
      <c r="AL90" s="1">
        <f>IF(Income_CF!AL91="","",Income_CF!AL91*(Cohort_WP!AL89/Cohort_CF!AL89))</f>
        <v>2578176.5730607202</v>
      </c>
      <c r="AM90" s="1">
        <f>IF(Income_CF!AM91="","",Income_CF!AM91*(Cohort_WP!AM89/Cohort_CF!AM89))</f>
        <v>2651011.3181287101</v>
      </c>
      <c r="AN90" s="1">
        <f>IF(Income_CF!AN91="","",Income_CF!AN91*(Cohort_WP!AN89/Cohort_CF!AN89))</f>
        <v>2724268.6286087087</v>
      </c>
      <c r="AO90" s="1">
        <f>IF(Income_CF!AO91="","",Income_CF!AO91*(Cohort_WP!AO89/Cohort_CF!AO89))</f>
        <v>2797871.0848917458</v>
      </c>
      <c r="AP90" s="1">
        <f>IF(Income_CF!AP91="","",Income_CF!AP91*(Cohort_WP!AP89/Cohort_CF!AP89))</f>
        <v>2871738.5226717554</v>
      </c>
      <c r="AQ90" s="1">
        <f>IF(Income_CF!AQ91="","",Income_CF!AQ91*(Cohort_WP!AQ89/Cohort_CF!AQ89))</f>
        <v>2945788.1536998185</v>
      </c>
      <c r="AR90" s="1">
        <f>IF(Income_CF!AR91="","",Income_CF!AR91*(Cohort_WP!AR89/Cohort_CF!AR89))</f>
        <v>3019934.6977348235</v>
      </c>
      <c r="AS90" s="1">
        <f>IF(Income_CF!AS91="","",Income_CF!AS91*(Cohort_WP!AS89/Cohort_CF!AS89))</f>
        <v>3094090.5255052689</v>
      </c>
      <c r="AT90" s="1">
        <f>IF(Income_CF!AT91="","",Income_CF!AT91*(Cohort_WP!AT89/Cohort_CF!AT89))</f>
        <v>3168165.8124451046</v>
      </c>
      <c r="AU90" s="1">
        <f>IF(Income_CF!AU91="","",Income_CF!AU91*(Cohort_WP!AU89/Cohort_CF!AU89))</f>
        <v>3242068.7029145248</v>
      </c>
      <c r="AV90" s="1">
        <f>IF(Income_CF!AV91="","",Income_CF!AV91*(Cohort_WP!AV89/Cohort_CF!AV89))</f>
        <v>3315705.484565326</v>
      </c>
      <c r="AW90" s="1">
        <f>IF(Income_CF!AW91="","",Income_CF!AW91*(Cohort_WP!AW89/Cohort_CF!AW89))</f>
        <v>3388980.7724586041</v>
      </c>
      <c r="AX90" s="1">
        <f>IF(Income_CF!AX91="","",Income_CF!AX91*(Cohort_WP!AX89/Cohort_CF!AX89))</f>
        <v>3461797.7024923139</v>
      </c>
      <c r="AY90" s="1">
        <f>IF(Income_CF!AY91="","",Income_CF!AY91*(Cohort_WP!AY89/Cohort_CF!AY89))</f>
        <v>3534058.1336461348</v>
      </c>
      <c r="AZ90" s="1">
        <f>IF(Income_CF!AZ91="","",Income_CF!AZ91*(Cohort_WP!AZ89/Cohort_CF!AZ89))</f>
        <v>3605662.8585030441</v>
      </c>
      <c r="BA90" s="1">
        <f>IF(Income_CF!BA91="","",Income_CF!BA91*(Cohort_WP!BA89/Cohort_CF!BA89))</f>
        <v>3676511.8214596608</v>
      </c>
      <c r="BB90" s="1">
        <f>IF(Income_CF!BB91="","",Income_CF!BB91*(Cohort_WP!BB89/Cohort_CF!BB89))</f>
        <v>3746504.343992806</v>
      </c>
      <c r="BC90" s="1">
        <f>IF(Income_CF!BC91="","",Income_CF!BC91*(Cohort_WP!BC89/Cohort_CF!BC89))</f>
        <v>3815539.3563064053</v>
      </c>
      <c r="BD90" s="1">
        <f>IF(Income_CF!BD91="","",Income_CF!BD91*(Cohort_WP!BD89/Cohort_CF!BD89))</f>
        <v>3883515.634642642</v>
      </c>
      <c r="BE90" s="1">
        <f>IF(Income_CF!BE91="","",Income_CF!BE91*(Cohort_WP!BE89/Cohort_CF!BE89))</f>
        <v>3950332.0435033021</v>
      </c>
      <c r="BF90" s="1">
        <f>IF(Income_CF!BF91="","",Income_CF!BF91*(Cohort_WP!BF89/Cohort_CF!BF89))</f>
        <v>4015887.7819922003</v>
      </c>
      <c r="BG90" s="1">
        <f>IF(Income_CF!BG91="","",Income_CF!BG91*(Cohort_WP!BG89/Cohort_CF!BG89))</f>
        <v>4080082.6334581571</v>
      </c>
      <c r="BH90" s="1">
        <f>IF(Income_CF!BH91="","",Income_CF!BH91*(Cohort_WP!BH89/Cohort_CF!BH89))</f>
        <v>4142817.217589214</v>
      </c>
      <c r="BI90" s="1">
        <f>IF(Income_CF!BI91="","",Income_CF!BI91*(Cohort_WP!BI89/Cohort_CF!BI89))</f>
        <v>4203993.2440846292</v>
      </c>
      <c r="BJ90" s="1" t="str">
        <f>IF(Income_CF!BJ91="","",Income_CF!BJ91*(Cohort_WP!BJ89/Cohort_CF!BJ89))</f>
        <v/>
      </c>
      <c r="BK90" s="1" t="str">
        <f>IF(Income_CF!BK91="","",Income_CF!BK91*(Cohort_WP!BK89/Cohort_CF!BK89))</f>
        <v/>
      </c>
      <c r="BL90" s="1" t="str">
        <f>IF(Income_CF!BL91="","",Income_CF!BL91*(Cohort_WP!BL89/Cohort_CF!BL89))</f>
        <v/>
      </c>
      <c r="BM90" s="1" t="str">
        <f>IF(Income_CF!BM91="","",Income_CF!BM91*(Cohort_WP!BM89/Cohort_CF!BM89))</f>
        <v/>
      </c>
      <c r="BN90" s="1" t="str">
        <f>IF(Income_CF!BN91="","",Income_CF!BN91*(Cohort_WP!BN89/Cohort_CF!BN89))</f>
        <v/>
      </c>
    </row>
    <row r="91" spans="1:72" x14ac:dyDescent="0.55000000000000004">
      <c r="A91" s="642"/>
      <c r="B91" t="s">
        <v>482</v>
      </c>
      <c r="H91" s="1" t="str">
        <f>IF(Income_CF!H92="","",Income_CF!H92*(Cohort_WP!H90/Cohort_CF!H90))</f>
        <v/>
      </c>
      <c r="I91" s="1" t="str">
        <f>IF(Income_CF!I92="","",Income_CF!I92*(Cohort_WP!I90/Cohort_CF!I90))</f>
        <v/>
      </c>
      <c r="J91" s="1" t="str">
        <f>IF(Income_CF!J92="","",Income_CF!J92*(Cohort_WP!J90/Cohort_CF!J90))</f>
        <v/>
      </c>
      <c r="K91" s="1" t="str">
        <f>IF(Income_CF!K92="","",Income_CF!K92*(Cohort_WP!K90/Cohort_CF!K90))</f>
        <v/>
      </c>
      <c r="L91" s="1" t="str">
        <f>IF(Income_CF!L92="","",Income_CF!L92*(Cohort_WP!L90/Cohort_CF!L90))</f>
        <v/>
      </c>
      <c r="M91" s="1" t="str">
        <f>IF(Income_CF!M92="","",Income_CF!M92*(Cohort_WP!M90/Cohort_CF!M90))</f>
        <v/>
      </c>
      <c r="N91" s="1" t="str">
        <f>IF(Income_CF!N92="","",Income_CF!N92*(Cohort_WP!N90/Cohort_CF!N90))</f>
        <v/>
      </c>
      <c r="O91" s="1" t="str">
        <f>IF(Income_CF!O92="","",Income_CF!O92*(Cohort_WP!O90/Cohort_CF!O90))</f>
        <v/>
      </c>
      <c r="P91" s="1" t="str">
        <f>IF(Income_CF!P92="","",Income_CF!P92*(Cohort_WP!P90/Cohort_CF!P90))</f>
        <v/>
      </c>
      <c r="Q91" s="1" t="str">
        <f>IF(Income_CF!Q92="","",Income_CF!Q92*(Cohort_WP!Q90/Cohort_CF!Q90))</f>
        <v/>
      </c>
      <c r="R91" s="1" t="str">
        <f>IF(Income_CF!R92="","",Income_CF!R92*(Cohort_WP!R90/Cohort_CF!R90))</f>
        <v/>
      </c>
      <c r="S91" s="1" t="str">
        <f>IF(Income_CF!S92="","",Income_CF!S92*(Cohort_WP!S90/Cohort_CF!S90))</f>
        <v/>
      </c>
      <c r="T91" s="1" t="str">
        <f>IF(Income_CF!T92="","",Income_CF!T92*(Cohort_WP!T90/Cohort_CF!T90))</f>
        <v/>
      </c>
      <c r="U91" s="1" t="str">
        <f>IF(Income_CF!U92="","",Income_CF!U92*(Cohort_WP!U90/Cohort_CF!U90))</f>
        <v/>
      </c>
      <c r="V91" s="1" t="str">
        <f>IF(Income_CF!V92="","",Income_CF!V92*(Cohort_WP!V90/Cohort_CF!V90))</f>
        <v/>
      </c>
      <c r="W91" s="1">
        <f>IF(Income_CF!W92="","",Income_CF!W92*(Cohort_WP!W90/Cohort_CF!W90))</f>
        <v>1553950.4419718657</v>
      </c>
      <c r="X91" s="1">
        <f>IF(Income_CF!X92="","",Income_CF!X92*(Cohort_WP!X90/Cohort_CF!X90))</f>
        <v>1614231.7760776179</v>
      </c>
      <c r="Y91" s="1">
        <f>IF(Income_CF!Y92="","",Income_CF!Y92*(Cohort_WP!Y90/Cohort_CF!Y90))</f>
        <v>1675845.7534837315</v>
      </c>
      <c r="Z91" s="1">
        <f>IF(Income_CF!Z92="","",Income_CF!Z92*(Cohort_WP!Z90/Cohort_CF!Z90))</f>
        <v>1738767.9149257143</v>
      </c>
      <c r="AA91" s="1">
        <f>IF(Income_CF!AA92="","",Income_CF!AA92*(Cohort_WP!AA90/Cohort_CF!AA90))</f>
        <v>1814002.2096114845</v>
      </c>
      <c r="AB91" s="1">
        <f>IF(Income_CF!AB92="","",Income_CF!AB92*(Cohort_WP!AB90/Cohort_CF!AB90))</f>
        <v>1878726.9101853103</v>
      </c>
      <c r="AC91" s="1">
        <f>IF(Income_CF!AC92="","",Income_CF!AC92*(Cohort_WP!AC90/Cohort_CF!AC90))</f>
        <v>1944593.9209366988</v>
      </c>
      <c r="AD91" s="1">
        <f>IF(Income_CF!AD92="","",Income_CF!AD92*(Cohort_WP!AD90/Cohort_CF!AD90))</f>
        <v>2011562.8887142872</v>
      </c>
      <c r="AE91" s="1">
        <f>IF(Income_CF!AE92="","",Income_CF!AE92*(Cohort_WP!AE90/Cohort_CF!AE90))</f>
        <v>2079590.0412746184</v>
      </c>
      <c r="AF91" s="1">
        <f>IF(Income_CF!AF92="","",Income_CF!AF92*(Cohort_WP!AF90/Cohort_CF!AF90))</f>
        <v>2148628.1763612232</v>
      </c>
      <c r="AG91" s="1">
        <f>IF(Income_CF!AG92="","",Income_CF!AG92*(Cohort_WP!AG90/Cohort_CF!AG90))</f>
        <v>2218626.660869983</v>
      </c>
      <c r="AH91" s="1">
        <f>IF(Income_CF!AH92="","",Income_CF!AH92*(Cohort_WP!AH90/Cohort_CF!AH90))</f>
        <v>2289531.4404447526</v>
      </c>
      <c r="AI91" s="1">
        <f>IF(Income_CF!AI92="","",Income_CF!AI92*(Cohort_WP!AI90/Cohort_CF!AI90))</f>
        <v>2361285.0598143181</v>
      </c>
      <c r="AJ91" s="1">
        <f>IF(Income_CF!AJ92="","",Income_CF!AJ92*(Cohort_WP!AJ90/Cohort_CF!AJ90))</f>
        <v>2433826.6941462243</v>
      </c>
      <c r="AK91" s="1">
        <f>IF(Income_CF!AK92="","",Income_CF!AK92*(Cohort_WP!AK90/Cohort_CF!AK90))</f>
        <v>2507092.1916547287</v>
      </c>
      <c r="AL91" s="1">
        <f>IF(Income_CF!AL92="","",Income_CF!AL92*(Cohort_WP!AL90/Cohort_CF!AL90))</f>
        <v>2581014.1276599993</v>
      </c>
      <c r="AM91" s="1">
        <f>IF(Income_CF!AM92="","",Income_CF!AM92*(Cohort_WP!AM90/Cohort_CF!AM90))</f>
        <v>2655521.8702525422</v>
      </c>
      <c r="AN91" s="1">
        <f>IF(Income_CF!AN92="","",Income_CF!AN92*(Cohort_WP!AN90/Cohort_CF!AN90))</f>
        <v>2730541.657672571</v>
      </c>
      <c r="AO91" s="1">
        <f>IF(Income_CF!AO92="","",Income_CF!AO92*(Cohort_WP!AO90/Cohort_CF!AO90))</f>
        <v>2805996.6874669702</v>
      </c>
      <c r="AP91" s="1">
        <f>IF(Income_CF!AP92="","",Income_CF!AP92*(Cohort_WP!AP90/Cohort_CF!AP90))</f>
        <v>2881807.217438498</v>
      </c>
      <c r="AQ91" s="1">
        <f>IF(Income_CF!AQ92="","",Income_CF!AQ92*(Cohort_WP!AQ90/Cohort_CF!AQ90))</f>
        <v>2957890.6783519075</v>
      </c>
      <c r="AR91" s="1">
        <f>IF(Income_CF!AR92="","",Income_CF!AR92*(Cohort_WP!AR90/Cohort_CF!AR90))</f>
        <v>3034161.798310813</v>
      </c>
      <c r="AS91" s="1">
        <f>IF(Income_CF!AS92="","",Income_CF!AS92*(Cohort_WP!AS90/Cohort_CF!AS90))</f>
        <v>3110532.7386668692</v>
      </c>
      <c r="AT91" s="1">
        <f>IF(Income_CF!AT92="","",Income_CF!AT92*(Cohort_WP!AT90/Cohort_CF!AT90))</f>
        <v>3186913.2412704267</v>
      </c>
      <c r="AU91" s="1">
        <f>IF(Income_CF!AU92="","",Income_CF!AU92*(Cohort_WP!AU90/Cohort_CF!AU90))</f>
        <v>3263210.7868184582</v>
      </c>
      <c r="AV91" s="1">
        <f>IF(Income_CF!AV92="","",Income_CF!AV92*(Cohort_WP!AV90/Cohort_CF!AV90))</f>
        <v>3339330.7640019609</v>
      </c>
      <c r="AW91" s="1">
        <f>IF(Income_CF!AW92="","",Income_CF!AW92*(Cohort_WP!AW90/Cohort_CF!AW90))</f>
        <v>3415176.6491022855</v>
      </c>
      <c r="AX91" s="1">
        <f>IF(Income_CF!AX92="","",Income_CF!AX92*(Cohort_WP!AX90/Cohort_CF!AX90))</f>
        <v>3490650.1956323618</v>
      </c>
      <c r="AY91" s="1">
        <f>IF(Income_CF!AY92="","",Income_CF!AY92*(Cohort_WP!AY90/Cohort_CF!AY90))</f>
        <v>3565651.6335670832</v>
      </c>
      <c r="AZ91" s="1">
        <f>IF(Income_CF!AZ92="","",Income_CF!AZ92*(Cohort_WP!AZ90/Cohort_CF!AZ90))</f>
        <v>3640079.8776555187</v>
      </c>
      <c r="BA91" s="1">
        <f>IF(Income_CF!BA92="","",Income_CF!BA92*(Cohort_WP!BA90/Cohort_CF!BA90))</f>
        <v>3713832.744258136</v>
      </c>
      <c r="BB91" s="1">
        <f>IF(Income_CF!BB92="","",Income_CF!BB92*(Cohort_WP!BB90/Cohort_CF!BB90))</f>
        <v>3786807.1761034504</v>
      </c>
      <c r="BC91" s="1">
        <f>IF(Income_CF!BC92="","",Income_CF!BC92*(Cohort_WP!BC90/Cohort_CF!BC90))</f>
        <v>3858899.47431259</v>
      </c>
      <c r="BD91" s="1">
        <f>IF(Income_CF!BD92="","",Income_CF!BD92*(Cohort_WP!BD90/Cohort_CF!BD90))</f>
        <v>3930005.5369955972</v>
      </c>
      <c r="BE91" s="1">
        <f>IF(Income_CF!BE92="","",Income_CF!BE92*(Cohort_WP!BE90/Cohort_CF!BE90))</f>
        <v>4000021.1036819215</v>
      </c>
      <c r="BF91" s="1">
        <f>IF(Income_CF!BF92="","",Income_CF!BF92*(Cohort_WP!BF90/Cohort_CF!BF90))</f>
        <v>4068842.0048084017</v>
      </c>
      <c r="BG91" s="1">
        <f>IF(Income_CF!BG92="","",Income_CF!BG92*(Cohort_WP!BG90/Cohort_CF!BG90))</f>
        <v>4136364.4154519653</v>
      </c>
      <c r="BH91" s="1">
        <f>IF(Income_CF!BH92="","",Income_CF!BH92*(Cohort_WP!BH90/Cohort_CF!BH90))</f>
        <v>4202485.1124619022</v>
      </c>
      <c r="BI91" s="1">
        <f>IF(Income_CF!BI92="","",Income_CF!BI92*(Cohort_WP!BI90/Cohort_CF!BI90))</f>
        <v>4267101.7341168905</v>
      </c>
      <c r="BJ91" s="1">
        <f>IF(Income_CF!BJ92="","",Income_CF!BJ92*(Cohort_WP!BJ90/Cohort_CF!BJ90))</f>
        <v>4330113.0414071679</v>
      </c>
      <c r="BK91" s="1" t="str">
        <f>IF(Income_CF!BK92="","",Income_CF!BK92*(Cohort_WP!BK90/Cohort_CF!BK90))</f>
        <v/>
      </c>
      <c r="BL91" s="1" t="str">
        <f>IF(Income_CF!BL92="","",Income_CF!BL92*(Cohort_WP!BL90/Cohort_CF!BL90))</f>
        <v/>
      </c>
      <c r="BM91" s="1" t="str">
        <f>IF(Income_CF!BM92="","",Income_CF!BM92*(Cohort_WP!BM90/Cohort_CF!BM90))</f>
        <v/>
      </c>
      <c r="BN91" s="1" t="str">
        <f>IF(Income_CF!BN92="","",Income_CF!BN92*(Cohort_WP!BN90/Cohort_CF!BN90))</f>
        <v/>
      </c>
    </row>
    <row r="92" spans="1:72" x14ac:dyDescent="0.55000000000000004">
      <c r="A92" s="642"/>
      <c r="B92" t="s">
        <v>483</v>
      </c>
      <c r="H92" s="1" t="str">
        <f>IF(Income_CF!H93="","",Income_CF!H93*(Cohort_WP!H91/Cohort_CF!H91))</f>
        <v/>
      </c>
      <c r="I92" s="1" t="str">
        <f>IF(Income_CF!I93="","",Income_CF!I93*(Cohort_WP!I91/Cohort_CF!I91))</f>
        <v/>
      </c>
      <c r="J92" s="1" t="str">
        <f>IF(Income_CF!J93="","",Income_CF!J93*(Cohort_WP!J91/Cohort_CF!J91))</f>
        <v/>
      </c>
      <c r="K92" s="1" t="str">
        <f>IF(Income_CF!K93="","",Income_CF!K93*(Cohort_WP!K91/Cohort_CF!K91))</f>
        <v/>
      </c>
      <c r="L92" s="1" t="str">
        <f>IF(Income_CF!L93="","",Income_CF!L93*(Cohort_WP!L91/Cohort_CF!L91))</f>
        <v/>
      </c>
      <c r="M92" s="1" t="str">
        <f>IF(Income_CF!M93="","",Income_CF!M93*(Cohort_WP!M91/Cohort_CF!M91))</f>
        <v/>
      </c>
      <c r="N92" s="1" t="str">
        <f>IF(Income_CF!N93="","",Income_CF!N93*(Cohort_WP!N91/Cohort_CF!N91))</f>
        <v/>
      </c>
      <c r="O92" s="1" t="str">
        <f>IF(Income_CF!O93="","",Income_CF!O93*(Cohort_WP!O91/Cohort_CF!O91))</f>
        <v/>
      </c>
      <c r="P92" s="1" t="str">
        <f>IF(Income_CF!P93="","",Income_CF!P93*(Cohort_WP!P91/Cohort_CF!P91))</f>
        <v/>
      </c>
      <c r="Q92" s="1" t="str">
        <f>IF(Income_CF!Q93="","",Income_CF!Q93*(Cohort_WP!Q91/Cohort_CF!Q91))</f>
        <v/>
      </c>
      <c r="R92" s="1" t="str">
        <f>IF(Income_CF!R93="","",Income_CF!R93*(Cohort_WP!R91/Cohort_CF!R91))</f>
        <v/>
      </c>
      <c r="S92" s="1" t="str">
        <f>IF(Income_CF!S93="","",Income_CF!S93*(Cohort_WP!S91/Cohort_CF!S91))</f>
        <v/>
      </c>
      <c r="T92" s="1" t="str">
        <f>IF(Income_CF!T93="","",Income_CF!T93*(Cohort_WP!T91/Cohort_CF!T91))</f>
        <v/>
      </c>
      <c r="U92" s="1" t="str">
        <f>IF(Income_CF!U93="","",Income_CF!U93*(Cohort_WP!U91/Cohort_CF!U91))</f>
        <v/>
      </c>
      <c r="V92" s="1" t="str">
        <f>IF(Income_CF!V93="","",Income_CF!V93*(Cohort_WP!V91/Cohort_CF!V91))</f>
        <v/>
      </c>
      <c r="W92" s="1" t="str">
        <f>IF(Income_CF!W93="","",Income_CF!W93*(Cohort_WP!W91/Cohort_CF!W91))</f>
        <v/>
      </c>
      <c r="X92" s="1">
        <f>IF(Income_CF!X93="","",Income_CF!X93*(Cohort_WP!X91/Cohort_CF!X91))</f>
        <v>1600568.9552310219</v>
      </c>
      <c r="Y92" s="1">
        <f>IF(Income_CF!Y93="","",Income_CF!Y93*(Cohort_WP!Y91/Cohort_CF!Y91))</f>
        <v>1662658.7293599464</v>
      </c>
      <c r="Z92" s="1">
        <f>IF(Income_CF!Z93="","",Income_CF!Z93*(Cohort_WP!Z91/Cohort_CF!Z91))</f>
        <v>1726121.1260882434</v>
      </c>
      <c r="AA92" s="1">
        <f>IF(Income_CF!AA93="","",Income_CF!AA93*(Cohort_WP!AA91/Cohort_CF!AA91))</f>
        <v>1790930.9523734855</v>
      </c>
      <c r="AB92" s="1">
        <f>IF(Income_CF!AB93="","",Income_CF!AB93*(Cohort_WP!AB91/Cohort_CF!AB91))</f>
        <v>1868422.2758998293</v>
      </c>
      <c r="AC92" s="1">
        <f>IF(Income_CF!AC93="","",Income_CF!AC93*(Cohort_WP!AC91/Cohort_CF!AC91))</f>
        <v>1935088.7174908696</v>
      </c>
      <c r="AD92" s="1">
        <f>IF(Income_CF!AD93="","",Income_CF!AD93*(Cohort_WP!AD91/Cohort_CF!AD91))</f>
        <v>2002931.7385647993</v>
      </c>
      <c r="AE92" s="1">
        <f>IF(Income_CF!AE93="","",Income_CF!AE93*(Cohort_WP!AE91/Cohort_CF!AE91))</f>
        <v>2071909.7753757159</v>
      </c>
      <c r="AF92" s="1">
        <f>IF(Income_CF!AF93="","",Income_CF!AF93*(Cohort_WP!AF91/Cohort_CF!AF91))</f>
        <v>2141977.7425128571</v>
      </c>
      <c r="AG92" s="1">
        <f>IF(Income_CF!AG93="","",Income_CF!AG93*(Cohort_WP!AG91/Cohort_CF!AG91))</f>
        <v>2213087.0216520596</v>
      </c>
      <c r="AH92" s="1">
        <f>IF(Income_CF!AH93="","",Income_CF!AH93*(Cohort_WP!AH91/Cohort_CF!AH91))</f>
        <v>2285185.4606960826</v>
      </c>
      <c r="AI92" s="1">
        <f>IF(Income_CF!AI93="","",Income_CF!AI93*(Cohort_WP!AI91/Cohort_CF!AI91))</f>
        <v>2358217.3836580948</v>
      </c>
      <c r="AJ92" s="1">
        <f>IF(Income_CF!AJ93="","",Income_CF!AJ93*(Cohort_WP!AJ91/Cohort_CF!AJ91))</f>
        <v>2432123.6116087474</v>
      </c>
      <c r="AK92" s="1">
        <f>IF(Income_CF!AK93="","",Income_CF!AK93*(Cohort_WP!AK91/Cohort_CF!AK91))</f>
        <v>2506841.4949706113</v>
      </c>
      <c r="AL92" s="1">
        <f>IF(Income_CF!AL93="","",Income_CF!AL93*(Cohort_WP!AL91/Cohort_CF!AL91))</f>
        <v>2582304.95740437</v>
      </c>
      <c r="AM92" s="1">
        <f>IF(Income_CF!AM93="","",Income_CF!AM93*(Cohort_WP!AM91/Cohort_CF!AM91))</f>
        <v>2658444.5514897993</v>
      </c>
      <c r="AN92" s="1">
        <f>IF(Income_CF!AN93="","",Income_CF!AN93*(Cohort_WP!AN91/Cohort_CF!AN91))</f>
        <v>2735187.5263601178</v>
      </c>
      <c r="AO92" s="1">
        <f>IF(Income_CF!AO93="","",Income_CF!AO93*(Cohort_WP!AO91/Cohort_CF!AO91))</f>
        <v>2812457.9074027487</v>
      </c>
      <c r="AP92" s="1">
        <f>IF(Income_CF!AP93="","",Income_CF!AP93*(Cohort_WP!AP91/Cohort_CF!AP91))</f>
        <v>2890176.588090979</v>
      </c>
      <c r="AQ92" s="1">
        <f>IF(Income_CF!AQ93="","",Income_CF!AQ93*(Cohort_WP!AQ91/Cohort_CF!AQ91))</f>
        <v>2968261.4339616527</v>
      </c>
      <c r="AR92" s="1">
        <f>IF(Income_CF!AR93="","",Income_CF!AR93*(Cohort_WP!AR91/Cohort_CF!AR91))</f>
        <v>3046627.398702465</v>
      </c>
      <c r="AS92" s="1">
        <f>IF(Income_CF!AS93="","",Income_CF!AS93*(Cohort_WP!AS91/Cohort_CF!AS91))</f>
        <v>3125186.6522601377</v>
      </c>
      <c r="AT92" s="1">
        <f>IF(Income_CF!AT93="","",Income_CF!AT93*(Cohort_WP!AT91/Cohort_CF!AT91))</f>
        <v>3203848.7208268745</v>
      </c>
      <c r="AU92" s="1">
        <f>IF(Income_CF!AU93="","",Income_CF!AU93*(Cohort_WP!AU91/Cohort_CF!AU91))</f>
        <v>3282520.6385085396</v>
      </c>
      <c r="AV92" s="1">
        <f>IF(Income_CF!AV93="","",Income_CF!AV93*(Cohort_WP!AV91/Cohort_CF!AV91))</f>
        <v>3361107.1104230117</v>
      </c>
      <c r="AW92" s="1">
        <f>IF(Income_CF!AW93="","",Income_CF!AW93*(Cohort_WP!AW91/Cohort_CF!AW91))</f>
        <v>3439510.6869220193</v>
      </c>
      <c r="AX92" s="1">
        <f>IF(Income_CF!AX93="","",Income_CF!AX93*(Cohort_WP!AX91/Cohort_CF!AX91))</f>
        <v>3517631.9485753537</v>
      </c>
      <c r="AY92" s="1">
        <f>IF(Income_CF!AY93="","",Income_CF!AY93*(Cohort_WP!AY91/Cohort_CF!AY91))</f>
        <v>3595369.7015013327</v>
      </c>
      <c r="AZ92" s="1">
        <f>IF(Income_CF!AZ93="","",Income_CF!AZ93*(Cohort_WP!AZ91/Cohort_CF!AZ91))</f>
        <v>3672621.1825740961</v>
      </c>
      <c r="BA92" s="1">
        <f>IF(Income_CF!BA93="","",Income_CF!BA93*(Cohort_WP!BA91/Cohort_CF!BA91))</f>
        <v>3749282.2739851852</v>
      </c>
      <c r="BB92" s="1">
        <f>IF(Income_CF!BB93="","",Income_CF!BB93*(Cohort_WP!BB91/Cohort_CF!BB91))</f>
        <v>3825247.7265858799</v>
      </c>
      <c r="BC92" s="1">
        <f>IF(Income_CF!BC93="","",Income_CF!BC93*(Cohort_WP!BC91/Cohort_CF!BC91))</f>
        <v>3900411.3913865527</v>
      </c>
      <c r="BD92" s="1">
        <f>IF(Income_CF!BD93="","",Income_CF!BD93*(Cohort_WP!BD91/Cohort_CF!BD91))</f>
        <v>3974666.4585419674</v>
      </c>
      <c r="BE92" s="1">
        <f>IF(Income_CF!BE93="","",Income_CF!BE93*(Cohort_WP!BE91/Cohort_CF!BE91))</f>
        <v>4047905.703105465</v>
      </c>
      <c r="BF92" s="1">
        <f>IF(Income_CF!BF93="","",Income_CF!BF93*(Cohort_WP!BF91/Cohort_CF!BF91))</f>
        <v>4120021.7367923791</v>
      </c>
      <c r="BG92" s="1">
        <f>IF(Income_CF!BG93="","",Income_CF!BG93*(Cohort_WP!BG91/Cohort_CF!BG91))</f>
        <v>4190907.2649526531</v>
      </c>
      <c r="BH92" s="1">
        <f>IF(Income_CF!BH93="","",Income_CF!BH93*(Cohort_WP!BH91/Cohort_CF!BH91))</f>
        <v>4260455.3479155246</v>
      </c>
      <c r="BI92" s="1">
        <f>IF(Income_CF!BI93="","",Income_CF!BI93*(Cohort_WP!BI91/Cohort_CF!BI91))</f>
        <v>4328559.6658357596</v>
      </c>
      <c r="BJ92" s="1">
        <f>IF(Income_CF!BJ93="","",Income_CF!BJ93*(Cohort_WP!BJ91/Cohort_CF!BJ91))</f>
        <v>4395114.7861403963</v>
      </c>
      <c r="BK92" s="1">
        <f>IF(Income_CF!BK93="","",Income_CF!BK93*(Cohort_WP!BK91/Cohort_CF!BK91))</f>
        <v>4460016.4326493833</v>
      </c>
      <c r="BL92" s="1" t="str">
        <f>IF(Income_CF!BL93="","",Income_CF!BL93*(Cohort_WP!BL91/Cohort_CF!BL91))</f>
        <v/>
      </c>
      <c r="BM92" s="1" t="str">
        <f>IF(Income_CF!BM93="","",Income_CF!BM93*(Cohort_WP!BM91/Cohort_CF!BM91))</f>
        <v/>
      </c>
      <c r="BN92" s="1" t="str">
        <f>IF(Income_CF!BN93="","",Income_CF!BN93*(Cohort_WP!BN91/Cohort_CF!BN91))</f>
        <v/>
      </c>
    </row>
    <row r="93" spans="1:72" x14ac:dyDescent="0.55000000000000004">
      <c r="A93" s="642"/>
      <c r="B93" t="s">
        <v>484</v>
      </c>
      <c r="H93" s="1" t="str">
        <f>IF(Income_CF!H94="","",Income_CF!H94*(Cohort_WP!H92/Cohort_CF!H92))</f>
        <v/>
      </c>
      <c r="I93" s="1" t="str">
        <f>IF(Income_CF!I94="","",Income_CF!I94*(Cohort_WP!I92/Cohort_CF!I92))</f>
        <v/>
      </c>
      <c r="J93" s="1" t="str">
        <f>IF(Income_CF!J94="","",Income_CF!J94*(Cohort_WP!J92/Cohort_CF!J92))</f>
        <v/>
      </c>
      <c r="K93" s="1" t="str">
        <f>IF(Income_CF!K94="","",Income_CF!K94*(Cohort_WP!K92/Cohort_CF!K92))</f>
        <v/>
      </c>
      <c r="L93" s="1" t="str">
        <f>IF(Income_CF!L94="","",Income_CF!L94*(Cohort_WP!L92/Cohort_CF!L92))</f>
        <v/>
      </c>
      <c r="M93" s="1" t="str">
        <f>IF(Income_CF!M94="","",Income_CF!M94*(Cohort_WP!M92/Cohort_CF!M92))</f>
        <v/>
      </c>
      <c r="N93" s="1" t="str">
        <f>IF(Income_CF!N94="","",Income_CF!N94*(Cohort_WP!N92/Cohort_CF!N92))</f>
        <v/>
      </c>
      <c r="O93" s="1" t="str">
        <f>IF(Income_CF!O94="","",Income_CF!O94*(Cohort_WP!O92/Cohort_CF!O92))</f>
        <v/>
      </c>
      <c r="P93" s="1" t="str">
        <f>IF(Income_CF!P94="","",Income_CF!P94*(Cohort_WP!P92/Cohort_CF!P92))</f>
        <v/>
      </c>
      <c r="Q93" s="1" t="str">
        <f>IF(Income_CF!Q94="","",Income_CF!Q94*(Cohort_WP!Q92/Cohort_CF!Q92))</f>
        <v/>
      </c>
      <c r="R93" s="1" t="str">
        <f>IF(Income_CF!R94="","",Income_CF!R94*(Cohort_WP!R92/Cohort_CF!R92))</f>
        <v/>
      </c>
      <c r="S93" s="1" t="str">
        <f>IF(Income_CF!S94="","",Income_CF!S94*(Cohort_WP!S92/Cohort_CF!S92))</f>
        <v/>
      </c>
      <c r="T93" s="1" t="str">
        <f>IF(Income_CF!T94="","",Income_CF!T94*(Cohort_WP!T92/Cohort_CF!T92))</f>
        <v/>
      </c>
      <c r="U93" s="1" t="str">
        <f>IF(Income_CF!U94="","",Income_CF!U94*(Cohort_WP!U92/Cohort_CF!U92))</f>
        <v/>
      </c>
      <c r="V93" s="1" t="str">
        <f>IF(Income_CF!V94="","",Income_CF!V94*(Cohort_WP!V92/Cohort_CF!V92))</f>
        <v/>
      </c>
      <c r="W93" s="1" t="str">
        <f>IF(Income_CF!W94="","",Income_CF!W94*(Cohort_WP!W92/Cohort_CF!W92))</f>
        <v/>
      </c>
      <c r="X93" s="1" t="str">
        <f>IF(Income_CF!X94="","",Income_CF!X94*(Cohort_WP!X92/Cohort_CF!X92))</f>
        <v/>
      </c>
      <c r="Y93" s="1">
        <f>IF(Income_CF!Y94="","",Income_CF!Y94*(Cohort_WP!Y92/Cohort_CF!Y92))</f>
        <v>1648586.0238879523</v>
      </c>
      <c r="Z93" s="1">
        <f>IF(Income_CF!Z94="","",Income_CF!Z94*(Cohort_WP!Z92/Cohort_CF!Z92))</f>
        <v>1712538.4912407447</v>
      </c>
      <c r="AA93" s="1">
        <f>IF(Income_CF!AA94="","",Income_CF!AA94*(Cohort_WP!AA92/Cohort_CF!AA92))</f>
        <v>1777904.7598708903</v>
      </c>
      <c r="AB93" s="1">
        <f>IF(Income_CF!AB94="","",Income_CF!AB94*(Cohort_WP!AB92/Cohort_CF!AB92))</f>
        <v>1844658.8809446904</v>
      </c>
      <c r="AC93" s="1">
        <f>IF(Income_CF!AC94="","",Income_CF!AC94*(Cohort_WP!AC92/Cohort_CF!AC92))</f>
        <v>1924474.9441768243</v>
      </c>
      <c r="AD93" s="1">
        <f>IF(Income_CF!AD94="","",Income_CF!AD94*(Cohort_WP!AD92/Cohort_CF!AD92))</f>
        <v>1993141.3790155954</v>
      </c>
      <c r="AE93" s="1">
        <f>IF(Income_CF!AE94="","",Income_CF!AE94*(Cohort_WP!AE92/Cohort_CF!AE92))</f>
        <v>2063019.6907217433</v>
      </c>
      <c r="AF93" s="1">
        <f>IF(Income_CF!AF94="","",Income_CF!AF94*(Cohort_WP!AF92/Cohort_CF!AF92))</f>
        <v>2134067.0686369878</v>
      </c>
      <c r="AG93" s="1">
        <f>IF(Income_CF!AG94="","",Income_CF!AG94*(Cohort_WP!AG92/Cohort_CF!AG92))</f>
        <v>2206237.074788243</v>
      </c>
      <c r="AH93" s="1">
        <f>IF(Income_CF!AH94="","",Income_CF!AH94*(Cohort_WP!AH92/Cohort_CF!AH92))</f>
        <v>2279479.6323016216</v>
      </c>
      <c r="AI93" s="1">
        <f>IF(Income_CF!AI94="","",Income_CF!AI94*(Cohort_WP!AI92/Cohort_CF!AI92))</f>
        <v>2353741.0245169648</v>
      </c>
      <c r="AJ93" s="1">
        <f>IF(Income_CF!AJ94="","",Income_CF!AJ94*(Cohort_WP!AJ92/Cohort_CF!AJ92))</f>
        <v>2428963.9051678376</v>
      </c>
      <c r="AK93" s="1">
        <f>IF(Income_CF!AK94="","",Income_CF!AK94*(Cohort_WP!AK92/Cohort_CF!AK92))</f>
        <v>2505087.3199570104</v>
      </c>
      <c r="AL93" s="1">
        <f>IF(Income_CF!AL94="","",Income_CF!AL94*(Cohort_WP!AL92/Cohort_CF!AL92))</f>
        <v>2582046.7398197292</v>
      </c>
      <c r="AM93" s="1">
        <f>IF(Income_CF!AM94="","",Income_CF!AM94*(Cohort_WP!AM92/Cohort_CF!AM92))</f>
        <v>2659774.1061265012</v>
      </c>
      <c r="AN93" s="1">
        <f>IF(Income_CF!AN94="","",Income_CF!AN94*(Cohort_WP!AN92/Cohort_CF!AN92))</f>
        <v>2738197.8880344927</v>
      </c>
      <c r="AO93" s="1">
        <f>IF(Income_CF!AO94="","",Income_CF!AO94*(Cohort_WP!AO92/Cohort_CF!AO92))</f>
        <v>2817243.1521509215</v>
      </c>
      <c r="AP93" s="1">
        <f>IF(Income_CF!AP94="","",Income_CF!AP94*(Cohort_WP!AP92/Cohort_CF!AP92))</f>
        <v>2896831.6446248312</v>
      </c>
      <c r="AQ93" s="1">
        <f>IF(Income_CF!AQ94="","",Income_CF!AQ94*(Cohort_WP!AQ92/Cohort_CF!AQ92))</f>
        <v>2976881.8857337083</v>
      </c>
      <c r="AR93" s="1">
        <f>IF(Income_CF!AR94="","",Income_CF!AR94*(Cohort_WP!AR92/Cohort_CF!AR92))</f>
        <v>3057309.2769805021</v>
      </c>
      <c r="AS93" s="1">
        <f>IF(Income_CF!AS94="","",Income_CF!AS94*(Cohort_WP!AS92/Cohort_CF!AS92))</f>
        <v>3138026.2206635391</v>
      </c>
      <c r="AT93" s="1">
        <f>IF(Income_CF!AT94="","",Income_CF!AT94*(Cohort_WP!AT92/Cohort_CF!AT92))</f>
        <v>3218942.2518279413</v>
      </c>
      <c r="AU93" s="1">
        <f>IF(Income_CF!AU94="","",Income_CF!AU94*(Cohort_WP!AU92/Cohort_CF!AU92))</f>
        <v>3299964.1824516808</v>
      </c>
      <c r="AV93" s="1">
        <f>IF(Income_CF!AV94="","",Income_CF!AV94*(Cohort_WP!AV92/Cohort_CF!AV92))</f>
        <v>3380996.2576637957</v>
      </c>
      <c r="AW93" s="1">
        <f>IF(Income_CF!AW94="","",Income_CF!AW94*(Cohort_WP!AW92/Cohort_CF!AW92))</f>
        <v>3461940.3237357023</v>
      </c>
      <c r="AX93" s="1">
        <f>IF(Income_CF!AX94="","",Income_CF!AX94*(Cohort_WP!AX92/Cohort_CF!AX92))</f>
        <v>3542696.0075296792</v>
      </c>
      <c r="AY93" s="1">
        <f>IF(Income_CF!AY94="","",Income_CF!AY94*(Cohort_WP!AY92/Cohort_CF!AY92))</f>
        <v>3623160.9070326141</v>
      </c>
      <c r="AZ93" s="1">
        <f>IF(Income_CF!AZ94="","",Income_CF!AZ94*(Cohort_WP!AZ92/Cohort_CF!AZ92))</f>
        <v>3703230.7925463729</v>
      </c>
      <c r="BA93" s="1">
        <f>IF(Income_CF!BA94="","",Income_CF!BA94*(Cohort_WP!BA92/Cohort_CF!BA92))</f>
        <v>3782799.8180513191</v>
      </c>
      <c r="BB93" s="1">
        <f>IF(Income_CF!BB94="","",Income_CF!BB94*(Cohort_WP!BB92/Cohort_CF!BB92))</f>
        <v>3861760.7422047397</v>
      </c>
      <c r="BC93" s="1">
        <f>IF(Income_CF!BC94="","",Income_CF!BC94*(Cohort_WP!BC92/Cohort_CF!BC92))</f>
        <v>3940005.1583834551</v>
      </c>
      <c r="BD93" s="1">
        <f>IF(Income_CF!BD94="","",Income_CF!BD94*(Cohort_WP!BD92/Cohort_CF!BD92))</f>
        <v>4017423.7331281495</v>
      </c>
      <c r="BE93" s="1">
        <f>IF(Income_CF!BE94="","",Income_CF!BE94*(Cohort_WP!BE92/Cohort_CF!BE92))</f>
        <v>4093906.4522982268</v>
      </c>
      <c r="BF93" s="1">
        <f>IF(Income_CF!BF94="","",Income_CF!BF94*(Cohort_WP!BF92/Cohort_CF!BF92))</f>
        <v>4169342.8741986286</v>
      </c>
      <c r="BG93" s="1">
        <f>IF(Income_CF!BG94="","",Income_CF!BG94*(Cohort_WP!BG92/Cohort_CF!BG92))</f>
        <v>4243622.3888961496</v>
      </c>
      <c r="BH93" s="1">
        <f>IF(Income_CF!BH94="","",Income_CF!BH94*(Cohort_WP!BH92/Cohort_CF!BH92))</f>
        <v>4316634.4829012332</v>
      </c>
      <c r="BI93" s="1">
        <f>IF(Income_CF!BI94="","",Income_CF!BI94*(Cohort_WP!BI92/Cohort_CF!BI92))</f>
        <v>4388269.0083529912</v>
      </c>
      <c r="BJ93" s="1">
        <f>IF(Income_CF!BJ94="","",Income_CF!BJ94*(Cohort_WP!BJ92/Cohort_CF!BJ92))</f>
        <v>4458416.4558108319</v>
      </c>
      <c r="BK93" s="1">
        <f>IF(Income_CF!BK94="","",Income_CF!BK94*(Cohort_WP!BK92/Cohort_CF!BK92))</f>
        <v>4526968.2297246084</v>
      </c>
      <c r="BL93" s="1">
        <f>IF(Income_CF!BL94="","",Income_CF!BL94*(Cohort_WP!BL92/Cohort_CF!BL92))</f>
        <v>4593816.9256288642</v>
      </c>
      <c r="BM93" s="1" t="str">
        <f>IF(Income_CF!BM94="","",Income_CF!BM94*(Cohort_WP!BM92/Cohort_CF!BM92))</f>
        <v/>
      </c>
      <c r="BN93" s="1" t="str">
        <f>IF(Income_CF!BN94="","",Income_CF!BN94*(Cohort_WP!BN92/Cohort_CF!BN92))</f>
        <v/>
      </c>
    </row>
    <row r="94" spans="1:72" x14ac:dyDescent="0.55000000000000004">
      <c r="A94" s="642"/>
      <c r="B94" t="s">
        <v>485</v>
      </c>
      <c r="H94" s="1" t="str">
        <f>IF(Income_CF!H95="","",Income_CF!H95*(Cohort_WP!H93/Cohort_CF!H93))</f>
        <v/>
      </c>
      <c r="I94" s="1" t="str">
        <f>IF(Income_CF!I95="","",Income_CF!I95*(Cohort_WP!I93/Cohort_CF!I93))</f>
        <v/>
      </c>
      <c r="J94" s="1" t="str">
        <f>IF(Income_CF!J95="","",Income_CF!J95*(Cohort_WP!J93/Cohort_CF!J93))</f>
        <v/>
      </c>
      <c r="K94" s="1" t="str">
        <f>IF(Income_CF!K95="","",Income_CF!K95*(Cohort_WP!K93/Cohort_CF!K93))</f>
        <v/>
      </c>
      <c r="L94" s="1" t="str">
        <f>IF(Income_CF!L95="","",Income_CF!L95*(Cohort_WP!L93/Cohort_CF!L93))</f>
        <v/>
      </c>
      <c r="M94" s="1" t="str">
        <f>IF(Income_CF!M95="","",Income_CF!M95*(Cohort_WP!M93/Cohort_CF!M93))</f>
        <v/>
      </c>
      <c r="N94" s="1" t="str">
        <f>IF(Income_CF!N95="","",Income_CF!N95*(Cohort_WP!N93/Cohort_CF!N93))</f>
        <v/>
      </c>
      <c r="O94" s="1" t="str">
        <f>IF(Income_CF!O95="","",Income_CF!O95*(Cohort_WP!O93/Cohort_CF!O93))</f>
        <v/>
      </c>
      <c r="P94" s="1" t="str">
        <f>IF(Income_CF!P95="","",Income_CF!P95*(Cohort_WP!P93/Cohort_CF!P93))</f>
        <v/>
      </c>
      <c r="Q94" s="1" t="str">
        <f>IF(Income_CF!Q95="","",Income_CF!Q95*(Cohort_WP!Q93/Cohort_CF!Q93))</f>
        <v/>
      </c>
      <c r="R94" s="1" t="str">
        <f>IF(Income_CF!R95="","",Income_CF!R95*(Cohort_WP!R93/Cohort_CF!R93))</f>
        <v/>
      </c>
      <c r="S94" s="1" t="str">
        <f>IF(Income_CF!S95="","",Income_CF!S95*(Cohort_WP!S93/Cohort_CF!S93))</f>
        <v/>
      </c>
      <c r="T94" s="1" t="str">
        <f>IF(Income_CF!T95="","",Income_CF!T95*(Cohort_WP!T93/Cohort_CF!T93))</f>
        <v/>
      </c>
      <c r="U94" s="1" t="str">
        <f>IF(Income_CF!U95="","",Income_CF!U95*(Cohort_WP!U93/Cohort_CF!U93))</f>
        <v/>
      </c>
      <c r="V94" s="1" t="str">
        <f>IF(Income_CF!V95="","",Income_CF!V95*(Cohort_WP!V93/Cohort_CF!V93))</f>
        <v/>
      </c>
      <c r="W94" s="1" t="str">
        <f>IF(Income_CF!W95="","",Income_CF!W95*(Cohort_WP!W93/Cohort_CF!W93))</f>
        <v/>
      </c>
      <c r="X94" s="1" t="str">
        <f>IF(Income_CF!X95="","",Income_CF!X95*(Cohort_WP!X93/Cohort_CF!X93))</f>
        <v/>
      </c>
      <c r="Y94" s="1" t="str">
        <f>IF(Income_CF!Y95="","",Income_CF!Y95*(Cohort_WP!Y93/Cohort_CF!Y93))</f>
        <v/>
      </c>
      <c r="Z94" s="1">
        <f>IF(Income_CF!Z95="","",Income_CF!Z95*(Cohort_WP!Z93/Cohort_CF!Z93))</f>
        <v>1698043.6046045909</v>
      </c>
      <c r="AA94" s="1">
        <f>IF(Income_CF!AA95="","",Income_CF!AA95*(Cohort_WP!AA93/Cohort_CF!AA93))</f>
        <v>1763914.645977967</v>
      </c>
      <c r="AB94" s="1">
        <f>IF(Income_CF!AB95="","",Income_CF!AB95*(Cohort_WP!AB93/Cohort_CF!AB93))</f>
        <v>1831241.9026670172</v>
      </c>
      <c r="AC94" s="1">
        <f>IF(Income_CF!AC95="","",Income_CF!AC95*(Cohort_WP!AC93/Cohort_CF!AC93))</f>
        <v>1899998.6473730314</v>
      </c>
      <c r="AD94" s="1">
        <f>IF(Income_CF!AD95="","",Income_CF!AD95*(Cohort_WP!AD93/Cohort_CF!AD93))</f>
        <v>1982209.1925021287</v>
      </c>
      <c r="AE94" s="1">
        <f>IF(Income_CF!AE95="","",Income_CF!AE95*(Cohort_WP!AE93/Cohort_CF!AE93))</f>
        <v>2052935.6203860634</v>
      </c>
      <c r="AF94" s="1">
        <f>IF(Income_CF!AF95="","",Income_CF!AF95*(Cohort_WP!AF93/Cohort_CF!AF93))</f>
        <v>2124910.2814433957</v>
      </c>
      <c r="AG94" s="1">
        <f>IF(Income_CF!AG95="","",Income_CF!AG95*(Cohort_WP!AG93/Cohort_CF!AG93))</f>
        <v>2198089.0806960971</v>
      </c>
      <c r="AH94" s="1">
        <f>IF(Income_CF!AH95="","",Income_CF!AH95*(Cohort_WP!AH93/Cohort_CF!AH93))</f>
        <v>2272424.1870318903</v>
      </c>
      <c r="AI94" s="1">
        <f>IF(Income_CF!AI95="","",Income_CF!AI95*(Cohort_WP!AI93/Cohort_CF!AI93))</f>
        <v>2347864.02127067</v>
      </c>
      <c r="AJ94" s="1">
        <f>IF(Income_CF!AJ95="","",Income_CF!AJ95*(Cohort_WP!AJ93/Cohort_CF!AJ93))</f>
        <v>2424353.255252474</v>
      </c>
      <c r="AK94" s="1">
        <f>IF(Income_CF!AK95="","",Income_CF!AK95*(Cohort_WP!AK93/Cohort_CF!AK93))</f>
        <v>2501832.8223228729</v>
      </c>
      <c r="AL94" s="1">
        <f>IF(Income_CF!AL95="","",Income_CF!AL95*(Cohort_WP!AL93/Cohort_CF!AL93))</f>
        <v>2580239.9395557204</v>
      </c>
      <c r="AM94" s="1">
        <f>IF(Income_CF!AM95="","",Income_CF!AM95*(Cohort_WP!AM93/Cohort_CF!AM93))</f>
        <v>2659508.1420143214</v>
      </c>
      <c r="AN94" s="1">
        <f>IF(Income_CF!AN95="","",Income_CF!AN95*(Cohort_WP!AN93/Cohort_CF!AN93))</f>
        <v>2739567.3293102956</v>
      </c>
      <c r="AO94" s="1">
        <f>IF(Income_CF!AO95="","",Income_CF!AO95*(Cohort_WP!AO93/Cohort_CF!AO93))</f>
        <v>2820343.8246755283</v>
      </c>
      <c r="AP94" s="1">
        <f>IF(Income_CF!AP95="","",Income_CF!AP95*(Cohort_WP!AP93/Cohort_CF!AP93))</f>
        <v>2901760.446715449</v>
      </c>
      <c r="AQ94" s="1">
        <f>IF(Income_CF!AQ95="","",Income_CF!AQ95*(Cohort_WP!AQ93/Cohort_CF!AQ93))</f>
        <v>2983736.5939635755</v>
      </c>
      <c r="AR94" s="1">
        <f>IF(Income_CF!AR95="","",Income_CF!AR95*(Cohort_WP!AR93/Cohort_CF!AR93))</f>
        <v>3066188.3423057194</v>
      </c>
      <c r="AS94" s="1">
        <f>IF(Income_CF!AS95="","",Income_CF!AS95*(Cohort_WP!AS93/Cohort_CF!AS93))</f>
        <v>3149028.5552899176</v>
      </c>
      <c r="AT94" s="1">
        <f>IF(Income_CF!AT95="","",Income_CF!AT95*(Cohort_WP!AT93/Cohort_CF!AT93))</f>
        <v>3232167.0072834445</v>
      </c>
      <c r="AU94" s="1">
        <f>IF(Income_CF!AU95="","",Income_CF!AU95*(Cohort_WP!AU93/Cohort_CF!AU93))</f>
        <v>3315510.51938278</v>
      </c>
      <c r="AV94" s="1">
        <f>IF(Income_CF!AV95="","",Income_CF!AV95*(Cohort_WP!AV93/Cohort_CF!AV93))</f>
        <v>3398963.1079252316</v>
      </c>
      <c r="AW94" s="1">
        <f>IF(Income_CF!AW95="","",Income_CF!AW95*(Cohort_WP!AW93/Cohort_CF!AW93))</f>
        <v>3482426.1453937097</v>
      </c>
      <c r="AX94" s="1">
        <f>IF(Income_CF!AX95="","",Income_CF!AX95*(Cohort_WP!AX93/Cohort_CF!AX93))</f>
        <v>3565798.5334477727</v>
      </c>
      <c r="AY94" s="1">
        <f>IF(Income_CF!AY95="","",Income_CF!AY95*(Cohort_WP!AY93/Cohort_CF!AY93))</f>
        <v>3648976.8877555695</v>
      </c>
      <c r="AZ94" s="1">
        <f>IF(Income_CF!AZ95="","",Income_CF!AZ95*(Cohort_WP!AZ93/Cohort_CF!AZ93))</f>
        <v>3731855.7342435927</v>
      </c>
      <c r="BA94" s="1">
        <f>IF(Income_CF!BA95="","",Income_CF!BA95*(Cohort_WP!BA93/Cohort_CF!BA93))</f>
        <v>3814327.7163227643</v>
      </c>
      <c r="BB94" s="1">
        <f>IF(Income_CF!BB95="","",Income_CF!BB95*(Cohort_WP!BB93/Cohort_CF!BB93))</f>
        <v>3896283.812592858</v>
      </c>
      <c r="BC94" s="1">
        <f>IF(Income_CF!BC95="","",Income_CF!BC95*(Cohort_WP!BC93/Cohort_CF!BC93))</f>
        <v>3977613.5644708811</v>
      </c>
      <c r="BD94" s="1">
        <f>IF(Income_CF!BD95="","",Income_CF!BD95*(Cohort_WP!BD93/Cohort_CF!BD93))</f>
        <v>4058205.313134959</v>
      </c>
      <c r="BE94" s="1">
        <f>IF(Income_CF!BE95="","",Income_CF!BE95*(Cohort_WP!BE93/Cohort_CF!BE93))</f>
        <v>4137946.4451219942</v>
      </c>
      <c r="BF94" s="1">
        <f>IF(Income_CF!BF95="","",Income_CF!BF95*(Cohort_WP!BF93/Cohort_CF!BF93))</f>
        <v>4216723.6458671736</v>
      </c>
      <c r="BG94" s="1">
        <f>IF(Income_CF!BG95="","",Income_CF!BG95*(Cohort_WP!BG93/Cohort_CF!BG93))</f>
        <v>4294423.1604245873</v>
      </c>
      <c r="BH94" s="1">
        <f>IF(Income_CF!BH95="","",Income_CF!BH95*(Cohort_WP!BH93/Cohort_CF!BH93))</f>
        <v>4370931.0605630344</v>
      </c>
      <c r="BI94" s="1">
        <f>IF(Income_CF!BI95="","",Income_CF!BI95*(Cohort_WP!BI93/Cohort_CF!BI93))</f>
        <v>4446133.5173882702</v>
      </c>
      <c r="BJ94" s="1">
        <f>IF(Income_CF!BJ95="","",Income_CF!BJ95*(Cohort_WP!BJ93/Cohort_CF!BJ93))</f>
        <v>4519917.0786035797</v>
      </c>
      <c r="BK94" s="1">
        <f>IF(Income_CF!BK95="","",Income_CF!BK95*(Cohort_WP!BK93/Cohort_CF!BK93))</f>
        <v>4592168.9494851567</v>
      </c>
      <c r="BL94" s="1">
        <f>IF(Income_CF!BL95="","",Income_CF!BL95*(Cohort_WP!BL93/Cohort_CF!BL93))</f>
        <v>4662777.2766163461</v>
      </c>
      <c r="BM94" s="1">
        <f>IF(Income_CF!BM95="","",Income_CF!BM95*(Cohort_WP!BM93/Cohort_CF!BM93))</f>
        <v>4731631.4333977308</v>
      </c>
      <c r="BN94" s="1" t="str">
        <f>IF(Income_CF!BN95="","",Income_CF!BN95*(Cohort_WP!BN93/Cohort_CF!BN93))</f>
        <v/>
      </c>
    </row>
    <row r="95" spans="1:72" x14ac:dyDescent="0.55000000000000004">
      <c r="A95" s="642"/>
      <c r="B95" t="s">
        <v>486</v>
      </c>
      <c r="H95" s="1" t="str">
        <f>IF(Income_CF!H96="","",Income_CF!H96*(Cohort_WP!H94/Cohort_CF!H94))</f>
        <v/>
      </c>
      <c r="I95" s="1" t="str">
        <f>IF(Income_CF!I96="","",Income_CF!I96*(Cohort_WP!I94/Cohort_CF!I94))</f>
        <v/>
      </c>
      <c r="J95" s="1" t="str">
        <f>IF(Income_CF!J96="","",Income_CF!J96*(Cohort_WP!J94/Cohort_CF!J94))</f>
        <v/>
      </c>
      <c r="K95" s="1" t="str">
        <f>IF(Income_CF!K96="","",Income_CF!K96*(Cohort_WP!K94/Cohort_CF!K94))</f>
        <v/>
      </c>
      <c r="L95" s="1" t="str">
        <f>IF(Income_CF!L96="","",Income_CF!L96*(Cohort_WP!L94/Cohort_CF!L94))</f>
        <v/>
      </c>
      <c r="M95" s="1" t="str">
        <f>IF(Income_CF!M96="","",Income_CF!M96*(Cohort_WP!M94/Cohort_CF!M94))</f>
        <v/>
      </c>
      <c r="N95" s="1" t="str">
        <f>IF(Income_CF!N96="","",Income_CF!N96*(Cohort_WP!N94/Cohort_CF!N94))</f>
        <v/>
      </c>
      <c r="O95" s="1" t="str">
        <f>IF(Income_CF!O96="","",Income_CF!O96*(Cohort_WP!O94/Cohort_CF!O94))</f>
        <v/>
      </c>
      <c r="P95" s="1" t="str">
        <f>IF(Income_CF!P96="","",Income_CF!P96*(Cohort_WP!P94/Cohort_CF!P94))</f>
        <v/>
      </c>
      <c r="Q95" s="1" t="str">
        <f>IF(Income_CF!Q96="","",Income_CF!Q96*(Cohort_WP!Q94/Cohort_CF!Q94))</f>
        <v/>
      </c>
      <c r="R95" s="1" t="str">
        <f>IF(Income_CF!R96="","",Income_CF!R96*(Cohort_WP!R94/Cohort_CF!R94))</f>
        <v/>
      </c>
      <c r="S95" s="1" t="str">
        <f>IF(Income_CF!S96="","",Income_CF!S96*(Cohort_WP!S94/Cohort_CF!S94))</f>
        <v/>
      </c>
      <c r="T95" s="1" t="str">
        <f>IF(Income_CF!T96="","",Income_CF!T96*(Cohort_WP!T94/Cohort_CF!T94))</f>
        <v/>
      </c>
      <c r="U95" s="1" t="str">
        <f>IF(Income_CF!U96="","",Income_CF!U96*(Cohort_WP!U94/Cohort_CF!U94))</f>
        <v/>
      </c>
      <c r="V95" s="1" t="str">
        <f>IF(Income_CF!V96="","",Income_CF!V96*(Cohort_WP!V94/Cohort_CF!V94))</f>
        <v/>
      </c>
      <c r="W95" s="1" t="str">
        <f>IF(Income_CF!W96="","",Income_CF!W96*(Cohort_WP!W94/Cohort_CF!W94))</f>
        <v/>
      </c>
      <c r="X95" s="1" t="str">
        <f>IF(Income_CF!X96="","",Income_CF!X96*(Cohort_WP!X94/Cohort_CF!X94))</f>
        <v/>
      </c>
      <c r="Y95" s="1" t="str">
        <f>IF(Income_CF!Y96="","",Income_CF!Y96*(Cohort_WP!Y94/Cohort_CF!Y94))</f>
        <v/>
      </c>
      <c r="Z95" s="1" t="str">
        <f>IF(Income_CF!Z96="","",Income_CF!Z96*(Cohort_WP!Z94/Cohort_CF!Z94))</f>
        <v/>
      </c>
      <c r="AA95" s="1">
        <f>IF(Income_CF!AA96="","",Income_CF!AA96*(Cohort_WP!AA94/Cohort_CF!AA94))</f>
        <v>1748984.9127427284</v>
      </c>
      <c r="AB95" s="1">
        <f>IF(Income_CF!AB96="","",Income_CF!AB96*(Cohort_WP!AB94/Cohort_CF!AB94))</f>
        <v>1816832.0853573058</v>
      </c>
      <c r="AC95" s="1">
        <f>IF(Income_CF!AC96="","",Income_CF!AC96*(Cohort_WP!AC94/Cohort_CF!AC94))</f>
        <v>1886179.1597470278</v>
      </c>
      <c r="AD95" s="1">
        <f>IF(Income_CF!AD96="","",Income_CF!AD96*(Cohort_WP!AD94/Cohort_CF!AD94))</f>
        <v>1956998.6067942218</v>
      </c>
      <c r="AE95" s="1">
        <f>IF(Income_CF!AE96="","",Income_CF!AE96*(Cohort_WP!AE94/Cohort_CF!AE94))</f>
        <v>2041675.4682771927</v>
      </c>
      <c r="AF95" s="1">
        <f>IF(Income_CF!AF96="","",Income_CF!AF96*(Cohort_WP!AF94/Cohort_CF!AF94))</f>
        <v>2114523.6889976454</v>
      </c>
      <c r="AG95" s="1">
        <f>IF(Income_CF!AG96="","",Income_CF!AG96*(Cohort_WP!AG94/Cohort_CF!AG94))</f>
        <v>2188657.5898866979</v>
      </c>
      <c r="AH95" s="1">
        <f>IF(Income_CF!AH96="","",Income_CF!AH96*(Cohort_WP!AH94/Cohort_CF!AH94))</f>
        <v>2264031.7531169802</v>
      </c>
      <c r="AI95" s="1">
        <f>IF(Income_CF!AI96="","",Income_CF!AI96*(Cohort_WP!AI94/Cohort_CF!AI94))</f>
        <v>2340596.9126428463</v>
      </c>
      <c r="AJ95" s="1">
        <f>IF(Income_CF!AJ96="","",Income_CF!AJ96*(Cohort_WP!AJ94/Cohort_CF!AJ94))</f>
        <v>2418299.9419087898</v>
      </c>
      <c r="AK95" s="1">
        <f>IF(Income_CF!AK96="","",Income_CF!AK96*(Cohort_WP!AK94/Cohort_CF!AK94))</f>
        <v>2497083.8529100483</v>
      </c>
      <c r="AL95" s="1">
        <f>IF(Income_CF!AL96="","",Income_CF!AL96*(Cohort_WP!AL94/Cohort_CF!AL94))</f>
        <v>2576887.8069925588</v>
      </c>
      <c r="AM95" s="1">
        <f>IF(Income_CF!AM96="","",Income_CF!AM96*(Cohort_WP!AM94/Cohort_CF!AM94))</f>
        <v>2657647.1377423923</v>
      </c>
      <c r="AN95" s="1">
        <f>IF(Income_CF!AN96="","",Income_CF!AN96*(Cohort_WP!AN94/Cohort_CF!AN94))</f>
        <v>2739293.3862747503</v>
      </c>
      <c r="AO95" s="1">
        <f>IF(Income_CF!AO96="","",Income_CF!AO96*(Cohort_WP!AO94/Cohort_CF!AO94))</f>
        <v>2821754.3491896051</v>
      </c>
      <c r="AP95" s="1">
        <f>IF(Income_CF!AP96="","",Income_CF!AP96*(Cohort_WP!AP94/Cohort_CF!AP94))</f>
        <v>2904954.1394157936</v>
      </c>
      <c r="AQ95" s="1">
        <f>IF(Income_CF!AQ96="","",Income_CF!AQ96*(Cohort_WP!AQ94/Cohort_CF!AQ94))</f>
        <v>2988813.2601169124</v>
      </c>
      <c r="AR95" s="1">
        <f>IF(Income_CF!AR96="","",Income_CF!AR96*(Cohort_WP!AR94/Cohort_CF!AR94))</f>
        <v>3073248.6917824829</v>
      </c>
      <c r="AS95" s="1">
        <f>IF(Income_CF!AS96="","",Income_CF!AS96*(Cohort_WP!AS94/Cohort_CF!AS94))</f>
        <v>3158173.9925748915</v>
      </c>
      <c r="AT95" s="1">
        <f>IF(Income_CF!AT96="","",Income_CF!AT96*(Cohort_WP!AT94/Cohort_CF!AT94))</f>
        <v>3243499.4119486148</v>
      </c>
      <c r="AU95" s="1">
        <f>IF(Income_CF!AU96="","",Income_CF!AU96*(Cohort_WP!AU94/Cohort_CF!AU94))</f>
        <v>3329132.0175019479</v>
      </c>
      <c r="AV95" s="1">
        <f>IF(Income_CF!AV96="","",Income_CF!AV96*(Cohort_WP!AV94/Cohort_CF!AV94))</f>
        <v>3414975.8349642637</v>
      </c>
      <c r="AW95" s="1">
        <f>IF(Income_CF!AW96="","",Income_CF!AW96*(Cohort_WP!AW94/Cohort_CF!AW94))</f>
        <v>3500932.0011629881</v>
      </c>
      <c r="AX95" s="1">
        <f>IF(Income_CF!AX96="","",Income_CF!AX96*(Cohort_WP!AX94/Cohort_CF!AX94))</f>
        <v>3586898.9297555205</v>
      </c>
      <c r="AY95" s="1">
        <f>IF(Income_CF!AY96="","",Income_CF!AY96*(Cohort_WP!AY94/Cohort_CF!AY94))</f>
        <v>3672772.4894512063</v>
      </c>
      <c r="AZ95" s="1">
        <f>IF(Income_CF!AZ96="","",Income_CF!AZ96*(Cohort_WP!AZ94/Cohort_CF!AZ94))</f>
        <v>3758446.1943882369</v>
      </c>
      <c r="BA95" s="1">
        <f>IF(Income_CF!BA96="","",Income_CF!BA96*(Cohort_WP!BA94/Cohort_CF!BA94))</f>
        <v>3843811.4062709007</v>
      </c>
      <c r="BB95" s="1">
        <f>IF(Income_CF!BB96="","",Income_CF!BB96*(Cohort_WP!BB94/Cohort_CF!BB94))</f>
        <v>3928757.5478124465</v>
      </c>
      <c r="BC95" s="1">
        <f>IF(Income_CF!BC96="","",Income_CF!BC96*(Cohort_WP!BC94/Cohort_CF!BC94))</f>
        <v>4013172.3269706438</v>
      </c>
      <c r="BD95" s="1">
        <f>IF(Income_CF!BD96="","",Income_CF!BD96*(Cohort_WP!BD94/Cohort_CF!BD94))</f>
        <v>4096941.9714050079</v>
      </c>
      <c r="BE95" s="1">
        <f>IF(Income_CF!BE96="","",Income_CF!BE96*(Cohort_WP!BE94/Cohort_CF!BE94))</f>
        <v>4179951.4725290081</v>
      </c>
      <c r="BF95" s="1">
        <f>IF(Income_CF!BF96="","",Income_CF!BF96*(Cohort_WP!BF94/Cohort_CF!BF94))</f>
        <v>4262084.8384756539</v>
      </c>
      <c r="BG95" s="1">
        <f>IF(Income_CF!BG96="","",Income_CF!BG96*(Cohort_WP!BG94/Cohort_CF!BG94))</f>
        <v>4343225.3552431883</v>
      </c>
      <c r="BH95" s="1">
        <f>IF(Income_CF!BH96="","",Income_CF!BH96*(Cohort_WP!BH94/Cohort_CF!BH94))</f>
        <v>4423255.8552373247</v>
      </c>
      <c r="BI95" s="1">
        <f>IF(Income_CF!BI96="","",Income_CF!BI96*(Cohort_WP!BI94/Cohort_CF!BI94))</f>
        <v>4502058.9923799261</v>
      </c>
      <c r="BJ95" s="1">
        <f>IF(Income_CF!BJ96="","",Income_CF!BJ96*(Cohort_WP!BJ94/Cohort_CF!BJ94))</f>
        <v>4579517.5229099169</v>
      </c>
      <c r="BK95" s="1">
        <f>IF(Income_CF!BK96="","",Income_CF!BK96*(Cohort_WP!BK94/Cohort_CF!BK94))</f>
        <v>4655514.5909616873</v>
      </c>
      <c r="BL95" s="1">
        <f>IF(Income_CF!BL96="","",Income_CF!BL96*(Cohort_WP!BL94/Cohort_CF!BL94))</f>
        <v>4729934.0179697117</v>
      </c>
      <c r="BM95" s="1">
        <f>IF(Income_CF!BM96="","",Income_CF!BM96*(Cohort_WP!BM94/Cohort_CF!BM94))</f>
        <v>4802660.5949148368</v>
      </c>
      <c r="BN95" s="1">
        <f>IF(Income_CF!BN96="","",Income_CF!BN96*(Cohort_WP!BN94/Cohort_CF!BN94))</f>
        <v>4873580.3763996623</v>
      </c>
    </row>
    <row r="96" spans="1:72" x14ac:dyDescent="0.55000000000000004">
      <c r="A96" s="643"/>
      <c r="B96" s="329" t="s">
        <v>525</v>
      </c>
      <c r="C96" s="329"/>
      <c r="D96" s="329"/>
      <c r="E96" s="329"/>
      <c r="F96" s="330"/>
      <c r="G96" s="330"/>
      <c r="H96" s="330">
        <f t="shared" ref="H96:BN96" si="2">SUM(H76:H95)</f>
        <v>997421.65684205212</v>
      </c>
      <c r="I96" s="330">
        <f t="shared" si="2"/>
        <v>2063458.257890156</v>
      </c>
      <c r="J96" s="330">
        <f t="shared" si="2"/>
        <v>3201023.6244944483</v>
      </c>
      <c r="K96" s="330">
        <f t="shared" si="2"/>
        <v>4413103.2931744307</v>
      </c>
      <c r="L96" s="330">
        <f t="shared" si="2"/>
        <v>5709835.3828128409</v>
      </c>
      <c r="M96" s="330">
        <f t="shared" si="2"/>
        <v>7087013.7574953884</v>
      </c>
      <c r="N96" s="330">
        <f t="shared" si="2"/>
        <v>8547785.011208497</v>
      </c>
      <c r="O96" s="330">
        <f t="shared" si="2"/>
        <v>10095364.234605871</v>
      </c>
      <c r="P96" s="330">
        <f t="shared" si="2"/>
        <v>11733034.875323394</v>
      </c>
      <c r="Q96" s="330">
        <f t="shared" si="2"/>
        <v>13464148.587093771</v>
      </c>
      <c r="R96" s="330">
        <f t="shared" si="2"/>
        <v>15292125.073798865</v>
      </c>
      <c r="S96" s="330">
        <f t="shared" si="2"/>
        <v>17220451.935002714</v>
      </c>
      <c r="T96" s="330">
        <f t="shared" si="2"/>
        <v>19252684.519903991</v>
      </c>
      <c r="U96" s="330">
        <f t="shared" si="2"/>
        <v>21392445.797031917</v>
      </c>
      <c r="V96" s="330">
        <f t="shared" si="2"/>
        <v>23643426.247381482</v>
      </c>
      <c r="W96" s="330">
        <f t="shared" si="2"/>
        <v>26009383.78904121</v>
      </c>
      <c r="X96" s="330">
        <f t="shared" si="2"/>
        <v>28494143.741707325</v>
      </c>
      <c r="Y96" s="330">
        <f t="shared" si="2"/>
        <v>31101598.839800119</v>
      </c>
      <c r="Z96" s="330">
        <f t="shared" si="2"/>
        <v>33835709.303200416</v>
      </c>
      <c r="AA96" s="330">
        <f t="shared" si="2"/>
        <v>36700502.974903412</v>
      </c>
      <c r="AB96" s="330">
        <f t="shared" si="2"/>
        <v>37898621.075019069</v>
      </c>
      <c r="AC96" s="330">
        <f t="shared" si="2"/>
        <v>39111755.659932114</v>
      </c>
      <c r="AD96" s="330">
        <f t="shared" si="2"/>
        <v>40338876.396272592</v>
      </c>
      <c r="AE96" s="330">
        <f t="shared" si="2"/>
        <v>41578892.462388948</v>
      </c>
      <c r="AF96" s="330">
        <f t="shared" si="2"/>
        <v>42817864.334328398</v>
      </c>
      <c r="AG96" s="330">
        <f t="shared" si="2"/>
        <v>44067830.211874723</v>
      </c>
      <c r="AH96" s="330">
        <f t="shared" si="2"/>
        <v>45327619.735344261</v>
      </c>
      <c r="AI96" s="330">
        <f t="shared" si="2"/>
        <v>46596011.153943412</v>
      </c>
      <c r="AJ96" s="330">
        <f t="shared" si="2"/>
        <v>47871732.769799247</v>
      </c>
      <c r="AK96" s="330">
        <f t="shared" si="2"/>
        <v>49153464.57167875</v>
      </c>
      <c r="AL96" s="330">
        <f t="shared" si="2"/>
        <v>50439840.057866976</v>
      </c>
      <c r="AM96" s="330">
        <f t="shared" si="2"/>
        <v>51729448.246870287</v>
      </c>
      <c r="AN96" s="330">
        <f t="shared" si="2"/>
        <v>53020835.873792164</v>
      </c>
      <c r="AO96" s="330">
        <f t="shared" si="2"/>
        <v>54312509.769398823</v>
      </c>
      <c r="AP96" s="330">
        <f t="shared" si="2"/>
        <v>55602939.418052733</v>
      </c>
      <c r="AQ96" s="330">
        <f t="shared" si="2"/>
        <v>56890559.689851932</v>
      </c>
      <c r="AR96" s="330">
        <f t="shared" si="2"/>
        <v>58173773.741471566</v>
      </c>
      <c r="AS96" s="330">
        <f t="shared" si="2"/>
        <v>59450956.07937026</v>
      </c>
      <c r="AT96" s="330">
        <f t="shared" si="2"/>
        <v>60720455.778199397</v>
      </c>
      <c r="AU96" s="330">
        <f t="shared" si="2"/>
        <v>61980599.846443854</v>
      </c>
      <c r="AV96" s="330">
        <f t="shared" si="2"/>
        <v>60411011.863810137</v>
      </c>
      <c r="AW96" s="330">
        <f t="shared" si="2"/>
        <v>58705917.109711267</v>
      </c>
      <c r="AX96" s="330">
        <f t="shared" si="2"/>
        <v>56861134.661804721</v>
      </c>
      <c r="AY96" s="330">
        <f t="shared" si="2"/>
        <v>54872462.804010674</v>
      </c>
      <c r="AZ96" s="330">
        <f t="shared" si="2"/>
        <v>52735681.023996249</v>
      </c>
      <c r="BA96" s="330">
        <f t="shared" si="2"/>
        <v>50446551.874496266</v>
      </c>
      <c r="BB96" s="330">
        <f t="shared" si="2"/>
        <v>48000822.682272114</v>
      </c>
      <c r="BC96" s="330">
        <f t="shared" si="2"/>
        <v>45394227.088493451</v>
      </c>
      <c r="BD96" s="330">
        <f t="shared" si="2"/>
        <v>42622486.404368497</v>
      </c>
      <c r="BE96" s="330">
        <f t="shared" si="2"/>
        <v>39681310.765952401</v>
      </c>
      <c r="BF96" s="330">
        <f t="shared" si="2"/>
        <v>36566400.072226092</v>
      </c>
      <c r="BG96" s="330">
        <f t="shared" si="2"/>
        <v>33273444.690762937</v>
      </c>
      <c r="BH96" s="330">
        <f t="shared" si="2"/>
        <v>29798125.91558535</v>
      </c>
      <c r="BI96" s="330">
        <f t="shared" si="2"/>
        <v>26136116.162158467</v>
      </c>
      <c r="BJ96" s="330">
        <f t="shared" si="2"/>
        <v>22283078.884871893</v>
      </c>
      <c r="BK96" s="330">
        <f t="shared" si="2"/>
        <v>18234668.202820837</v>
      </c>
      <c r="BL96" s="330">
        <f t="shared" si="2"/>
        <v>13986528.220214922</v>
      </c>
      <c r="BM96" s="330">
        <f t="shared" si="2"/>
        <v>9534292.0283125676</v>
      </c>
      <c r="BN96" s="330">
        <f t="shared" si="2"/>
        <v>4873580.3763996623</v>
      </c>
      <c r="BO96" s="329"/>
      <c r="BP96" s="329"/>
      <c r="BQ96" s="329"/>
      <c r="BR96" s="329"/>
      <c r="BS96" s="329"/>
      <c r="BT96" s="329"/>
    </row>
    <row r="97" spans="1:72" x14ac:dyDescent="0.55000000000000004">
      <c r="B97" s="329" t="s">
        <v>526</v>
      </c>
      <c r="C97" s="329"/>
      <c r="D97" s="329"/>
      <c r="E97" s="329"/>
      <c r="F97" s="329"/>
      <c r="G97" s="329"/>
      <c r="H97" s="329">
        <f>'Cost and Benefit Parameters'!$C$46*Income_WP!H96</f>
        <v>690215.78653469996</v>
      </c>
      <c r="I97" s="329">
        <f>'Cost and Benefit Parameters'!$C$46*Income_WP!I96</f>
        <v>1427913.114459988</v>
      </c>
      <c r="J97" s="329">
        <f>'Cost and Benefit Parameters'!$C$46*Income_WP!J96</f>
        <v>2215108.3481501578</v>
      </c>
      <c r="K97" s="329">
        <f>'Cost and Benefit Parameters'!$C$46*Income_WP!K96</f>
        <v>3053867.4788767057</v>
      </c>
      <c r="L97" s="329">
        <f>'Cost and Benefit Parameters'!$C$46*Income_WP!L96</f>
        <v>3951206.0849064854</v>
      </c>
      <c r="M97" s="329">
        <f>'Cost and Benefit Parameters'!$C$46*Income_WP!M96</f>
        <v>4904213.520186808</v>
      </c>
      <c r="N97" s="329">
        <f>'Cost and Benefit Parameters'!$C$46*Income_WP!N96</f>
        <v>5915067.2277562795</v>
      </c>
      <c r="O97" s="329">
        <f>'Cost and Benefit Parameters'!$C$46*Income_WP!O96</f>
        <v>6985992.0503472621</v>
      </c>
      <c r="P97" s="329">
        <f>'Cost and Benefit Parameters'!$C$46*Income_WP!P96</f>
        <v>8119260.133723788</v>
      </c>
      <c r="Q97" s="329">
        <f>'Cost and Benefit Parameters'!$C$46*Income_WP!Q96</f>
        <v>9317190.8222688884</v>
      </c>
      <c r="R97" s="329">
        <f>'Cost and Benefit Parameters'!$C$46*Income_WP!R96</f>
        <v>10582150.551068814</v>
      </c>
      <c r="S97" s="329">
        <f>'Cost and Benefit Parameters'!$C$46*Income_WP!S96</f>
        <v>11916552.739021877</v>
      </c>
      <c r="T97" s="329">
        <f>'Cost and Benefit Parameters'!$C$46*Income_WP!T96</f>
        <v>13322857.687773561</v>
      </c>
      <c r="U97" s="329">
        <f>'Cost and Benefit Parameters'!$C$46*Income_WP!U96</f>
        <v>14803572.491546085</v>
      </c>
      <c r="V97" s="329">
        <f>'Cost and Benefit Parameters'!$C$46*Income_WP!V96</f>
        <v>16361250.963187985</v>
      </c>
      <c r="W97" s="329">
        <f>'Cost and Benefit Parameters'!$C$46*Income_WP!W96</f>
        <v>17998493.582016516</v>
      </c>
      <c r="X97" s="329">
        <f>'Cost and Benefit Parameters'!$C$46*Income_WP!X96</f>
        <v>19717947.469261467</v>
      </c>
      <c r="Y97" s="329">
        <f>'Cost and Benefit Parameters'!$C$46*Income_WP!Y96</f>
        <v>21522306.39714168</v>
      </c>
      <c r="Z97" s="329">
        <f>'Cost and Benefit Parameters'!$C$46*Income_WP!Z96</f>
        <v>23414310.837814685</v>
      </c>
      <c r="AA97" s="329">
        <f>'Cost and Benefit Parameters'!$C$46*Income_WP!AA96</f>
        <v>25396748.05863316</v>
      </c>
      <c r="AB97" s="329">
        <f>'Cost and Benefit Parameters'!$C$46*Income_WP!AB96</f>
        <v>26225845.783913195</v>
      </c>
      <c r="AC97" s="329">
        <f>'Cost and Benefit Parameters'!$C$46*Income_WP!AC96</f>
        <v>27065334.91667302</v>
      </c>
      <c r="AD97" s="329">
        <f>'Cost and Benefit Parameters'!$C$46*Income_WP!AD96</f>
        <v>27914502.466220632</v>
      </c>
      <c r="AE97" s="329">
        <f>'Cost and Benefit Parameters'!$C$46*Income_WP!AE96</f>
        <v>28772593.583973151</v>
      </c>
      <c r="AF97" s="329">
        <f>'Cost and Benefit Parameters'!$C$46*Income_WP!AF96</f>
        <v>29629962.11935525</v>
      </c>
      <c r="AG97" s="329">
        <f>'Cost and Benefit Parameters'!$C$46*Income_WP!AG96</f>
        <v>30494938.506617308</v>
      </c>
      <c r="AH97" s="329">
        <f>'Cost and Benefit Parameters'!$C$46*Income_WP!AH96</f>
        <v>31366712.856858227</v>
      </c>
      <c r="AI97" s="329">
        <f>'Cost and Benefit Parameters'!$C$46*Income_WP!AI96</f>
        <v>32244439.718528837</v>
      </c>
      <c r="AJ97" s="329">
        <f>'Cost and Benefit Parameters'!$C$46*Income_WP!AJ96</f>
        <v>33127239.076701079</v>
      </c>
      <c r="AK97" s="329">
        <f>'Cost and Benefit Parameters'!$C$46*Income_WP!AK96</f>
        <v>34014197.483601689</v>
      </c>
      <c r="AL97" s="329">
        <f>'Cost and Benefit Parameters'!$C$46*Income_WP!AL96</f>
        <v>34904369.320043944</v>
      </c>
      <c r="AM97" s="329">
        <f>'Cost and Benefit Parameters'!$C$46*Income_WP!AM96</f>
        <v>35796778.186834238</v>
      </c>
      <c r="AN97" s="329">
        <f>'Cost and Benefit Parameters'!$C$46*Income_WP!AN96</f>
        <v>36690418.424664177</v>
      </c>
      <c r="AO97" s="329">
        <f>'Cost and Benefit Parameters'!$C$46*Income_WP!AO96</f>
        <v>37584256.760423981</v>
      </c>
      <c r="AP97" s="329">
        <f>'Cost and Benefit Parameters'!$C$46*Income_WP!AP96</f>
        <v>38477234.077292487</v>
      </c>
      <c r="AQ97" s="329">
        <f>'Cost and Benefit Parameters'!$C$46*Income_WP!AQ96</f>
        <v>39368267.305377536</v>
      </c>
      <c r="AR97" s="329">
        <f>'Cost and Benefit Parameters'!$C$46*Income_WP!AR96</f>
        <v>40256251.429098323</v>
      </c>
      <c r="AS97" s="329">
        <f>'Cost and Benefit Parameters'!$C$46*Income_WP!AS96</f>
        <v>41140061.606924213</v>
      </c>
      <c r="AT97" s="329">
        <f>'Cost and Benefit Parameters'!$C$46*Income_WP!AT96</f>
        <v>42018555.39851398</v>
      </c>
      <c r="AU97" s="329">
        <f>'Cost and Benefit Parameters'!$C$46*Income_WP!AU96</f>
        <v>42890575.093739145</v>
      </c>
      <c r="AV97" s="329">
        <f>'Cost and Benefit Parameters'!$C$46*Income_WP!AV96</f>
        <v>41804420.209756613</v>
      </c>
      <c r="AW97" s="329">
        <f>'Cost and Benefit Parameters'!$C$46*Income_WP!AW96</f>
        <v>40624494.639920197</v>
      </c>
      <c r="AX97" s="329">
        <f>'Cost and Benefit Parameters'!$C$46*Income_WP!AX96</f>
        <v>39347905.185968861</v>
      </c>
      <c r="AY97" s="329">
        <f>'Cost and Benefit Parameters'!$C$46*Income_WP!AY96</f>
        <v>37971744.260375381</v>
      </c>
      <c r="AZ97" s="329">
        <f>'Cost and Benefit Parameters'!$C$46*Income_WP!AZ96</f>
        <v>36493091.268605404</v>
      </c>
      <c r="BA97" s="329">
        <f>'Cost and Benefit Parameters'!$C$46*Income_WP!BA96</f>
        <v>34909013.897151411</v>
      </c>
      <c r="BB97" s="329">
        <f>'Cost and Benefit Parameters'!$C$46*Income_WP!BB96</f>
        <v>33216569.2961323</v>
      </c>
      <c r="BC97" s="329">
        <f>'Cost and Benefit Parameters'!$C$46*Income_WP!BC96</f>
        <v>31412805.145237464</v>
      </c>
      <c r="BD97" s="329">
        <f>'Cost and Benefit Parameters'!$C$46*Income_WP!BD96</f>
        <v>29494760.591822997</v>
      </c>
      <c r="BE97" s="329">
        <f>'Cost and Benefit Parameters'!$C$46*Income_WP!BE96</f>
        <v>27459467.05003906</v>
      </c>
      <c r="BF97" s="329">
        <f>'Cost and Benefit Parameters'!$C$46*Income_WP!BF96</f>
        <v>25303948.849980455</v>
      </c>
      <c r="BG97" s="329">
        <f>'Cost and Benefit Parameters'!$C$46*Income_WP!BG96</f>
        <v>23025223.72600795</v>
      </c>
      <c r="BH97" s="329">
        <f>'Cost and Benefit Parameters'!$C$46*Income_WP!BH96</f>
        <v>20620303.133585062</v>
      </c>
      <c r="BI97" s="329">
        <f>'Cost and Benefit Parameters'!$C$46*Income_WP!BI96</f>
        <v>18086192.384213656</v>
      </c>
      <c r="BJ97" s="329">
        <f>'Cost and Benefit Parameters'!$C$46*Income_WP!BJ96</f>
        <v>15419890.588331349</v>
      </c>
      <c r="BK97" s="329">
        <f>'Cost and Benefit Parameters'!$C$46*Income_WP!BK96</f>
        <v>12618390.396352019</v>
      </c>
      <c r="BL97" s="329">
        <f>'Cost and Benefit Parameters'!$C$46*Income_WP!BL96</f>
        <v>9678677.5283887256</v>
      </c>
      <c r="BM97" s="329">
        <f>'Cost and Benefit Parameters'!$C$46*Income_WP!BM96</f>
        <v>6597730.0835922966</v>
      </c>
      <c r="BN97" s="329">
        <f>'Cost and Benefit Parameters'!$C$46*Income_WP!BN96</f>
        <v>3372517.6204685662</v>
      </c>
      <c r="BO97" s="329"/>
      <c r="BP97" s="329"/>
      <c r="BQ97" s="329"/>
      <c r="BR97" s="329"/>
      <c r="BS97" s="329"/>
      <c r="BT97" s="329"/>
    </row>
    <row r="98" spans="1:72" x14ac:dyDescent="0.55000000000000004">
      <c r="A98" s="641" t="s">
        <v>493</v>
      </c>
      <c r="B98" s="128" t="s">
        <v>494</v>
      </c>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row>
    <row r="99" spans="1:72" x14ac:dyDescent="0.55000000000000004">
      <c r="A99" s="642"/>
      <c r="B99" t="s">
        <v>466</v>
      </c>
      <c r="F99" s="1"/>
      <c r="G99" s="1"/>
      <c r="H99" s="1"/>
      <c r="I99" s="1"/>
      <c r="J99" s="1"/>
      <c r="K99" s="1"/>
      <c r="L99" s="1">
        <f>IF(Income_CF!L100="","",Income_CF!L100*(Cohort_WP!L98/Cohort_CF!L98))</f>
        <v>2290485.8821328431</v>
      </c>
      <c r="M99" s="1">
        <f>IF(Income_CF!M100="","",Income_CF!M100*(Cohort_WP!M98/Cohort_CF!M98))</f>
        <v>2379339.1305994741</v>
      </c>
      <c r="N99" s="1">
        <f>IF(Income_CF!N100="","",Income_CF!N100*(Cohort_WP!N98/Cohort_CF!N98))</f>
        <v>2470156.6635007644</v>
      </c>
      <c r="O99" s="1">
        <f>IF(Income_CF!O100="","",Income_CF!O100*(Cohort_WP!O98/Cohort_CF!O98))</f>
        <v>2562902.4284643261</v>
      </c>
      <c r="P99" s="1">
        <f>IF(Income_CF!P100="","",Income_CF!P100*(Cohort_WP!P98/Cohort_CF!P98))</f>
        <v>2673795.9841245133</v>
      </c>
      <c r="Q99" s="1">
        <f>IF(Income_CF!Q100="","",Income_CF!Q100*(Cohort_WP!Q98/Cohort_CF!Q98))</f>
        <v>2769198.6487690187</v>
      </c>
      <c r="R99" s="1">
        <f>IF(Income_CF!R100="","",Income_CF!R100*(Cohort_WP!R98/Cohort_CF!R98))</f>
        <v>2866285.0513655553</v>
      </c>
      <c r="S99" s="1">
        <f>IF(Income_CF!S100="","",Income_CF!S100*(Cohort_WP!S98/Cohort_CF!S98))</f>
        <v>2964995.7123316363</v>
      </c>
      <c r="T99" s="1">
        <f>IF(Income_CF!T100="","",Income_CF!T100*(Cohort_WP!T98/Cohort_CF!T98))</f>
        <v>3065266.112424586</v>
      </c>
      <c r="U99" s="1">
        <f>IF(Income_CF!U100="","",Income_CF!U100*(Cohort_WP!U98/Cohort_CF!U98))</f>
        <v>3167026.6766443765</v>
      </c>
      <c r="V99" s="1">
        <f>IF(Income_CF!V100="","",Income_CF!V100*(Cohort_WP!V98/Cohort_CF!V98))</f>
        <v>3270202.7730033807</v>
      </c>
      <c r="W99" s="1">
        <f>IF(Income_CF!W100="","",Income_CF!W100*(Cohort_WP!W98/Cohort_CF!W98))</f>
        <v>3374714.7266701078</v>
      </c>
      <c r="X99" s="1">
        <f>IF(Income_CF!X100="","",Income_CF!X100*(Cohort_WP!X98/Cohort_CF!X98))</f>
        <v>3480477.8499453734</v>
      </c>
      <c r="Y99" s="1">
        <f>IF(Income_CF!Y100="","",Income_CF!Y100*(Cohort_WP!Y98/Cohort_CF!Y98))</f>
        <v>3587402.4884771085</v>
      </c>
      <c r="Z99" s="1">
        <f>IF(Income_CF!Z100="","",Income_CF!Z100*(Cohort_WP!Z98/Cohort_CF!Z98))</f>
        <v>3695394.0840634666</v>
      </c>
      <c r="AA99" s="1">
        <f>IF(Income_CF!AA100="","",Income_CF!AA100*(Cohort_WP!AA98/Cohort_CF!AA98))</f>
        <v>3804353.2543347832</v>
      </c>
      <c r="AB99" s="1">
        <f>IF(Income_CF!AB100="","",Income_CF!AB100*(Cohort_WP!AB98/Cohort_CF!AB98))</f>
        <v>3914175.8895413806</v>
      </c>
      <c r="AC99" s="1">
        <f>IF(Income_CF!AC100="","",Income_CF!AC100*(Cohort_WP!AC98/Cohort_CF!AC98))</f>
        <v>4024753.2666089153</v>
      </c>
      <c r="AD99" s="1">
        <f>IF(Income_CF!AD100="","",Income_CF!AD100*(Cohort_WP!AD98/Cohort_CF!AD98))</f>
        <v>4135972.1805536044</v>
      </c>
      <c r="AE99" s="1">
        <f>IF(Income_CF!AE100="","",Income_CF!AE100*(Cohort_WP!AE98/Cohort_CF!AE98))</f>
        <v>4247715.0932789631</v>
      </c>
      <c r="AF99" s="1">
        <f>IF(Income_CF!AF100="","",Income_CF!AF100*(Cohort_WP!AF98/Cohort_CF!AF98))</f>
        <v>4359860.2997019142</v>
      </c>
      <c r="AG99" s="1">
        <f>IF(Income_CF!AG100="","",Income_CF!AG100*(Cohort_WP!AG98/Cohort_CF!AG98))</f>
        <v>4472282.1110813459</v>
      </c>
      <c r="AH99" s="1">
        <f>IF(Income_CF!AH100="","",Income_CF!AH100*(Cohort_WP!AH98/Cohort_CF!AH98))</f>
        <v>4584851.0553449551</v>
      </c>
      <c r="AI99" s="1">
        <f>IF(Income_CF!AI100="","",Income_CF!AI100*(Cohort_WP!AI98/Cohort_CF!AI98))</f>
        <v>4697434.0941332849</v>
      </c>
      <c r="AJ99" s="1">
        <f>IF(Income_CF!AJ100="","",Income_CF!AJ100*(Cohort_WP!AJ98/Cohort_CF!AJ98))</f>
        <v>4809894.8562007016</v>
      </c>
      <c r="AK99" s="1">
        <f>IF(Income_CF!AK100="","",Income_CF!AK100*(Cohort_WP!AK98/Cohort_CF!AK98))</f>
        <v>4922093.8867346775</v>
      </c>
      <c r="AL99" s="1">
        <f>IF(Income_CF!AL100="","",Income_CF!AL100*(Cohort_WP!AL98/Cohort_CF!AL98))</f>
        <v>5033888.9120764881</v>
      </c>
      <c r="AM99" s="1">
        <f>IF(Income_CF!AM100="","",Income_CF!AM100*(Cohort_WP!AM98/Cohort_CF!AM98))</f>
        <v>5145135.1192478528</v>
      </c>
      <c r="AN99" s="1">
        <f>IF(Income_CF!AN100="","",Income_CF!AN100*(Cohort_WP!AN98/Cohort_CF!AN98))</f>
        <v>5255685.4496117681</v>
      </c>
      <c r="AO99" s="1">
        <f>IF(Income_CF!AO100="","",Income_CF!AO100*(Cohort_WP!AO98/Cohort_CF!AO98))</f>
        <v>5365390.9059197418</v>
      </c>
      <c r="AP99" s="1">
        <f>IF(Income_CF!AP100="","",Income_CF!AP100*(Cohort_WP!AP98/Cohort_CF!AP98))</f>
        <v>5474100.8719246788</v>
      </c>
      <c r="AQ99" s="1">
        <f>IF(Income_CF!AQ100="","",Income_CF!AQ100*(Cohort_WP!AQ98/Cohort_CF!AQ98))</f>
        <v>5581663.4436668372</v>
      </c>
      <c r="AR99" s="1">
        <f>IF(Income_CF!AR100="","",Income_CF!AR100*(Cohort_WP!AR98/Cohort_CF!AR98))</f>
        <v>5687925.7714724857</v>
      </c>
      <c r="AS99" s="1">
        <f>IF(Income_CF!AS100="","",Income_CF!AS100*(Cohort_WP!AS98/Cohort_CF!AS98))</f>
        <v>5792734.4116391661</v>
      </c>
      <c r="AT99" s="1">
        <f>IF(Income_CF!AT100="","",Income_CF!AT100*(Cohort_WP!AT98/Cohort_CF!AT98))</f>
        <v>5895935.6867204057</v>
      </c>
      <c r="AU99" s="1">
        <f>IF(Income_CF!AU100="","",Income_CF!AU100*(Cohort_WP!AU98/Cohort_CF!AU98))</f>
        <v>5997376.0532650668</v>
      </c>
      <c r="AV99" s="1">
        <f>IF(Income_CF!AV100="","",Income_CF!AV100*(Cohort_WP!AV98/Cohort_CF!AV98))</f>
        <v>6096902.4758132724</v>
      </c>
      <c r="AW99" s="1">
        <f>IF(Income_CF!AW100="","",Income_CF!AW100*(Cohort_WP!AW98/Cohort_CF!AW98))</f>
        <v>6194362.8059032466</v>
      </c>
      <c r="AX99" s="1">
        <f>IF(Income_CF!AX100="","",Income_CF!AX100*(Cohort_WP!AX98/Cohort_CF!AX98))</f>
        <v>6289606.164799599</v>
      </c>
      <c r="AY99" s="1">
        <f>IF(Income_CF!AY100="","",Income_CF!AY100*(Cohort_WP!AY98/Cohort_CF!AY98))</f>
        <v>6382483.3286169795</v>
      </c>
      <c r="AZ99" s="1" t="str">
        <f>IF(Income_CF!AZ100="","",Income_CF!AZ100*(Cohort_WP!AZ98/Cohort_CF!AZ98))</f>
        <v/>
      </c>
      <c r="BA99" s="1" t="str">
        <f>IF(Income_CF!BA100="","",Income_CF!BA100*(Cohort_WP!BA98/Cohort_CF!BA98))</f>
        <v/>
      </c>
      <c r="BB99" s="1" t="str">
        <f>IF(Income_CF!BB100="","",Income_CF!BB100*(Cohort_WP!BB98/Cohort_CF!BB98))</f>
        <v/>
      </c>
      <c r="BC99" s="1" t="str">
        <f>IF(Income_CF!BC100="","",Income_CF!BC100*(Cohort_WP!BC98/Cohort_CF!BC98))</f>
        <v/>
      </c>
      <c r="BD99" s="1" t="str">
        <f>IF(Income_CF!BD100="","",Income_CF!BD100*(Cohort_WP!BD98/Cohort_CF!BD98))</f>
        <v/>
      </c>
      <c r="BE99" s="1" t="str">
        <f>IF(Income_CF!BE100="","",Income_CF!BE100*(Cohort_WP!BE98/Cohort_CF!BE98))</f>
        <v/>
      </c>
      <c r="BF99" s="1" t="str">
        <f>IF(Income_CF!BF100="","",Income_CF!BF100*(Cohort_WP!BF98/Cohort_CF!BF98))</f>
        <v/>
      </c>
      <c r="BG99" s="1" t="str">
        <f>IF(Income_CF!BG100="","",Income_CF!BG100*(Cohort_WP!BG98/Cohort_CF!BG98))</f>
        <v/>
      </c>
      <c r="BH99" s="1" t="str">
        <f>IF(Income_CF!BH100="","",Income_CF!BH100*(Cohort_WP!BH98/Cohort_CF!BH98))</f>
        <v/>
      </c>
      <c r="BI99" s="1" t="str">
        <f>IF(Income_CF!BI100="","",Income_CF!BI100*(Cohort_WP!BI98/Cohort_CF!BI98))</f>
        <v/>
      </c>
      <c r="BJ99" s="1" t="str">
        <f>IF(Income_CF!BJ100="","",Income_CF!BJ100*(Cohort_WP!BJ98/Cohort_CF!BJ98))</f>
        <v/>
      </c>
      <c r="BK99" s="1" t="str">
        <f>IF(Income_CF!BK100="","",Income_CF!BK100*(Cohort_WP!BK98/Cohort_CF!BK98))</f>
        <v/>
      </c>
      <c r="BL99" s="1" t="str">
        <f>IF(Income_CF!BL100="","",Income_CF!BL100*(Cohort_WP!BL98/Cohort_CF!BL98))</f>
        <v/>
      </c>
      <c r="BM99" s="1" t="str">
        <f>IF(Income_CF!BM100="","",Income_CF!BM100*(Cohort_WP!BM98/Cohort_CF!BM98))</f>
        <v/>
      </c>
      <c r="BN99" s="1" t="str">
        <f>IF(Income_CF!BN100="","",Income_CF!BN100*(Cohort_WP!BN98/Cohort_CF!BN98))</f>
        <v/>
      </c>
      <c r="BO99" s="1" t="str">
        <f>IF(Income_CF!BO100="","",Income_CF!BO100*(Cohort_WP!BO98/Cohort_CF!BO98))</f>
        <v/>
      </c>
      <c r="BP99" s="1" t="str">
        <f>IF(Income_CF!BP100="","",Income_CF!BP100*(Cohort_WP!BP98/Cohort_CF!BP98))</f>
        <v/>
      </c>
      <c r="BQ99" s="1" t="str">
        <f>IF(Income_CF!BQ100="","",Income_CF!BQ100*(Cohort_WP!BQ98/Cohort_CF!BQ98))</f>
        <v/>
      </c>
      <c r="BR99" s="1" t="str">
        <f>IF(Income_CF!BR100="","",Income_CF!BR100*(Cohort_WP!BR98/Cohort_CF!BR98))</f>
        <v/>
      </c>
    </row>
    <row r="100" spans="1:72" x14ac:dyDescent="0.55000000000000004">
      <c r="A100" s="642"/>
      <c r="B100" t="s">
        <v>468</v>
      </c>
      <c r="G100" s="1"/>
      <c r="H100" s="1"/>
      <c r="I100" s="1"/>
      <c r="J100" s="1"/>
      <c r="K100" s="1"/>
      <c r="L100" s="1" t="str">
        <f>IF(Income_CF!L101="","",Income_CF!L101*(Cohort_WP!L99/Cohort_CF!L99))</f>
        <v/>
      </c>
      <c r="M100" s="1">
        <f>IF(Income_CF!M101="","",Income_CF!M101*(Cohort_WP!M99/Cohort_CF!M99))</f>
        <v>2359200.4585968284</v>
      </c>
      <c r="N100" s="1">
        <f>IF(Income_CF!N101="","",Income_CF!N101*(Cohort_WP!N99/Cohort_CF!N99))</f>
        <v>2450719.3045174582</v>
      </c>
      <c r="O100" s="1">
        <f>IF(Income_CF!O101="","",Income_CF!O101*(Cohort_WP!O99/Cohort_CF!O99))</f>
        <v>2544261.3634057879</v>
      </c>
      <c r="P100" s="1">
        <f>IF(Income_CF!P101="","",Income_CF!P101*(Cohort_WP!P99/Cohort_CF!P99))</f>
        <v>2639789.5013182559</v>
      </c>
      <c r="Q100" s="1">
        <f>IF(Income_CF!Q101="","",Income_CF!Q101*(Cohort_WP!Q99/Cohort_CF!Q99))</f>
        <v>2754009.8636482488</v>
      </c>
      <c r="R100" s="1">
        <f>IF(Income_CF!R101="","",Income_CF!R101*(Cohort_WP!R99/Cohort_CF!R99))</f>
        <v>2852274.6082320889</v>
      </c>
      <c r="S100" s="1">
        <f>IF(Income_CF!S101="","",Income_CF!S101*(Cohort_WP!S99/Cohort_CF!S99))</f>
        <v>2952273.6029065219</v>
      </c>
      <c r="T100" s="1">
        <f>IF(Income_CF!T101="","",Income_CF!T101*(Cohort_WP!T99/Cohort_CF!T99))</f>
        <v>3053945.5837015859</v>
      </c>
      <c r="U100" s="1">
        <f>IF(Income_CF!U101="","",Income_CF!U101*(Cohort_WP!U99/Cohort_CF!U99))</f>
        <v>3157224.0957973241</v>
      </c>
      <c r="V100" s="1">
        <f>IF(Income_CF!V101="","",Income_CF!V101*(Cohort_WP!V99/Cohort_CF!V99))</f>
        <v>3262037.4769437071</v>
      </c>
      <c r="W100" s="1">
        <f>IF(Income_CF!W101="","",Income_CF!W101*(Cohort_WP!W99/Cohort_CF!W99))</f>
        <v>3368308.8561934824</v>
      </c>
      <c r="X100" s="1">
        <f>IF(Income_CF!X101="","",Income_CF!X101*(Cohort_WP!X99/Cohort_CF!X99))</f>
        <v>3475956.1684702109</v>
      </c>
      <c r="Y100" s="1">
        <f>IF(Income_CF!Y101="","",Income_CF!Y101*(Cohort_WP!Y99/Cohort_CF!Y99))</f>
        <v>3584892.1854437343</v>
      </c>
      <c r="Z100" s="1">
        <f>IF(Income_CF!Z101="","",Income_CF!Z101*(Cohort_WP!Z99/Cohort_CF!Z99))</f>
        <v>3695024.5631314218</v>
      </c>
      <c r="AA100" s="1">
        <f>IF(Income_CF!AA101="","",Income_CF!AA101*(Cohort_WP!AA99/Cohort_CF!AA99))</f>
        <v>3806255.9065853697</v>
      </c>
      <c r="AB100" s="1">
        <f>IF(Income_CF!AB101="","",Income_CF!AB101*(Cohort_WP!AB99/Cohort_CF!AB99))</f>
        <v>3918483.8519648272</v>
      </c>
      <c r="AC100" s="1">
        <f>IF(Income_CF!AC101="","",Income_CF!AC101*(Cohort_WP!AC99/Cohort_CF!AC99))</f>
        <v>4031601.1662276229</v>
      </c>
      <c r="AD100" s="1">
        <f>IF(Income_CF!AD101="","",Income_CF!AD101*(Cohort_WP!AD99/Cohort_CF!AD99))</f>
        <v>4145495.8646071819</v>
      </c>
      <c r="AE100" s="1">
        <f>IF(Income_CF!AE101="","",Income_CF!AE101*(Cohort_WP!AE99/Cohort_CF!AE99))</f>
        <v>4260051.3459702125</v>
      </c>
      <c r="AF100" s="1">
        <f>IF(Income_CF!AF101="","",Income_CF!AF101*(Cohort_WP!AF99/Cohort_CF!AF99))</f>
        <v>4375146.5460773325</v>
      </c>
      <c r="AG100" s="1">
        <f>IF(Income_CF!AG101="","",Income_CF!AG101*(Cohort_WP!AG99/Cohort_CF!AG99))</f>
        <v>4490656.1086929711</v>
      </c>
      <c r="AH100" s="1">
        <f>IF(Income_CF!AH101="","",Income_CF!AH101*(Cohort_WP!AH99/Cohort_CF!AH99))</f>
        <v>4606450.5744137857</v>
      </c>
      <c r="AI100" s="1">
        <f>IF(Income_CF!AI101="","",Income_CF!AI101*(Cohort_WP!AI99/Cohort_CF!AI99))</f>
        <v>4722396.5870053032</v>
      </c>
      <c r="AJ100" s="1">
        <f>IF(Income_CF!AJ101="","",Income_CF!AJ101*(Cohort_WP!AJ99/Cohort_CF!AJ99))</f>
        <v>4838357.1169572836</v>
      </c>
      <c r="AK100" s="1">
        <f>IF(Income_CF!AK101="","",Income_CF!AK101*(Cohort_WP!AK99/Cohort_CF!AK99))</f>
        <v>4954191.7018867228</v>
      </c>
      <c r="AL100" s="1">
        <f>IF(Income_CF!AL101="","",Income_CF!AL101*(Cohort_WP!AL99/Cohort_CF!AL99))</f>
        <v>5069756.7033367166</v>
      </c>
      <c r="AM100" s="1">
        <f>IF(Income_CF!AM101="","",Income_CF!AM101*(Cohort_WP!AM99/Cohort_CF!AM99))</f>
        <v>5184905.5794387832</v>
      </c>
      <c r="AN100" s="1">
        <f>IF(Income_CF!AN101="","",Income_CF!AN101*(Cohort_WP!AN99/Cohort_CF!AN99))</f>
        <v>5299489.1728252871</v>
      </c>
      <c r="AO100" s="1">
        <f>IF(Income_CF!AO101="","",Income_CF!AO101*(Cohort_WP!AO99/Cohort_CF!AO99))</f>
        <v>5413356.013100123</v>
      </c>
      <c r="AP100" s="1">
        <f>IF(Income_CF!AP101="","",Income_CF!AP101*(Cohort_WP!AP99/Cohort_CF!AP99))</f>
        <v>5526352.6330973338</v>
      </c>
      <c r="AQ100" s="1">
        <f>IF(Income_CF!AQ101="","",Income_CF!AQ101*(Cohort_WP!AQ99/Cohort_CF!AQ99))</f>
        <v>5638323.8980824184</v>
      </c>
      <c r="AR100" s="1">
        <f>IF(Income_CF!AR101="","",Income_CF!AR101*(Cohort_WP!AR99/Cohort_CF!AR99))</f>
        <v>5749113.3469768427</v>
      </c>
      <c r="AS100" s="1">
        <f>IF(Income_CF!AS101="","",Income_CF!AS101*(Cohort_WP!AS99/Cohort_CF!AS99))</f>
        <v>5858563.544616662</v>
      </c>
      <c r="AT100" s="1">
        <f>IF(Income_CF!AT101="","",Income_CF!AT101*(Cohort_WP!AT99/Cohort_CF!AT99))</f>
        <v>5966516.44398834</v>
      </c>
      <c r="AU100" s="1">
        <f>IF(Income_CF!AU101="","",Income_CF!AU101*(Cohort_WP!AU99/Cohort_CF!AU99))</f>
        <v>6072813.757322018</v>
      </c>
      <c r="AV100" s="1">
        <f>IF(Income_CF!AV101="","",Income_CF!AV101*(Cohort_WP!AV99/Cohort_CF!AV99))</f>
        <v>6177297.3348630182</v>
      </c>
      <c r="AW100" s="1">
        <f>IF(Income_CF!AW101="","",Income_CF!AW101*(Cohort_WP!AW99/Cohort_CF!AW99))</f>
        <v>6279809.5500876699</v>
      </c>
      <c r="AX100" s="1">
        <f>IF(Income_CF!AX101="","",Income_CF!AX101*(Cohort_WP!AX99/Cohort_CF!AX99))</f>
        <v>6380193.6900803428</v>
      </c>
      <c r="AY100" s="1">
        <f>IF(Income_CF!AY101="","",Income_CF!AY101*(Cohort_WP!AY99/Cohort_CF!AY99))</f>
        <v>6478294.349743587</v>
      </c>
      <c r="AZ100" s="1">
        <f>IF(Income_CF!AZ101="","",Income_CF!AZ101*(Cohort_WP!AZ99/Cohort_CF!AZ99))</f>
        <v>6573957.8284754883</v>
      </c>
      <c r="BA100" s="1" t="str">
        <f>IF(Income_CF!BA101="","",Income_CF!BA101*(Cohort_WP!BA99/Cohort_CF!BA99))</f>
        <v/>
      </c>
      <c r="BB100" s="1" t="str">
        <f>IF(Income_CF!BB101="","",Income_CF!BB101*(Cohort_WP!BB99/Cohort_CF!BB99))</f>
        <v/>
      </c>
      <c r="BC100" s="1" t="str">
        <f>IF(Income_CF!BC101="","",Income_CF!BC101*(Cohort_WP!BC99/Cohort_CF!BC99))</f>
        <v/>
      </c>
      <c r="BD100" s="1" t="str">
        <f>IF(Income_CF!BD101="","",Income_CF!BD101*(Cohort_WP!BD99/Cohort_CF!BD99))</f>
        <v/>
      </c>
      <c r="BE100" s="1" t="str">
        <f>IF(Income_CF!BE101="","",Income_CF!BE101*(Cohort_WP!BE99/Cohort_CF!BE99))</f>
        <v/>
      </c>
      <c r="BF100" s="1" t="str">
        <f>IF(Income_CF!BF101="","",Income_CF!BF101*(Cohort_WP!BF99/Cohort_CF!BF99))</f>
        <v/>
      </c>
      <c r="BG100" s="1" t="str">
        <f>IF(Income_CF!BG101="","",Income_CF!BG101*(Cohort_WP!BG99/Cohort_CF!BG99))</f>
        <v/>
      </c>
      <c r="BH100" s="1" t="str">
        <f>IF(Income_CF!BH101="","",Income_CF!BH101*(Cohort_WP!BH99/Cohort_CF!BH99))</f>
        <v/>
      </c>
      <c r="BI100" s="1" t="str">
        <f>IF(Income_CF!BI101="","",Income_CF!BI101*(Cohort_WP!BI99/Cohort_CF!BI99))</f>
        <v/>
      </c>
      <c r="BJ100" s="1" t="str">
        <f>IF(Income_CF!BJ101="","",Income_CF!BJ101*(Cohort_WP!BJ99/Cohort_CF!BJ99))</f>
        <v/>
      </c>
      <c r="BK100" s="1" t="str">
        <f>IF(Income_CF!BK101="","",Income_CF!BK101*(Cohort_WP!BK99/Cohort_CF!BK99))</f>
        <v/>
      </c>
      <c r="BL100" s="1" t="str">
        <f>IF(Income_CF!BL101="","",Income_CF!BL101*(Cohort_WP!BL99/Cohort_CF!BL99))</f>
        <v/>
      </c>
      <c r="BM100" s="1" t="str">
        <f>IF(Income_CF!BM101="","",Income_CF!BM101*(Cohort_WP!BM99/Cohort_CF!BM99))</f>
        <v/>
      </c>
      <c r="BN100" s="1" t="str">
        <f>IF(Income_CF!BN101="","",Income_CF!BN101*(Cohort_WP!BN99/Cohort_CF!BN99))</f>
        <v/>
      </c>
      <c r="BO100" s="1" t="str">
        <f>IF(Income_CF!BO101="","",Income_CF!BO101*(Cohort_WP!BO99/Cohort_CF!BO99))</f>
        <v/>
      </c>
      <c r="BP100" s="1" t="str">
        <f>IF(Income_CF!BP101="","",Income_CF!BP101*(Cohort_WP!BP99/Cohort_CF!BP99))</f>
        <v/>
      </c>
      <c r="BQ100" s="1" t="str">
        <f>IF(Income_CF!BQ101="","",Income_CF!BQ101*(Cohort_WP!BQ99/Cohort_CF!BQ99))</f>
        <v/>
      </c>
      <c r="BR100" s="1" t="str">
        <f>IF(Income_CF!BR101="","",Income_CF!BR101*(Cohort_WP!BR99/Cohort_CF!BR99))</f>
        <v/>
      </c>
    </row>
    <row r="101" spans="1:72" x14ac:dyDescent="0.55000000000000004">
      <c r="A101" s="642"/>
      <c r="B101" t="s">
        <v>469</v>
      </c>
      <c r="H101" s="1"/>
      <c r="I101" s="1"/>
      <c r="J101" s="1"/>
      <c r="K101" s="1"/>
      <c r="L101" s="1" t="str">
        <f>IF(Income_CF!L102="","",Income_CF!L102*(Cohort_WP!L100/Cohort_CF!L100))</f>
        <v/>
      </c>
      <c r="M101" s="1" t="str">
        <f>IF(Income_CF!M102="","",Income_CF!M102*(Cohort_WP!M100/Cohort_CF!M100))</f>
        <v/>
      </c>
      <c r="N101" s="1">
        <f>IF(Income_CF!N102="","",Income_CF!N102*(Cohort_WP!N100/Cohort_CF!N100))</f>
        <v>2429976.4723547329</v>
      </c>
      <c r="O101" s="1">
        <f>IF(Income_CF!O102="","",Income_CF!O102*(Cohort_WP!O100/Cohort_CF!O100))</f>
        <v>2524240.8836529818</v>
      </c>
      <c r="P101" s="1">
        <f>IF(Income_CF!P102="","",Income_CF!P102*(Cohort_WP!P100/Cohort_CF!P100))</f>
        <v>2620589.2043079613</v>
      </c>
      <c r="Q101" s="1">
        <f>IF(Income_CF!Q102="","",Income_CF!Q102*(Cohort_WP!Q100/Cohort_CF!Q100))</f>
        <v>2718983.1863578036</v>
      </c>
      <c r="R101" s="1">
        <f>IF(Income_CF!R102="","",Income_CF!R102*(Cohort_WP!R100/Cohort_CF!R100))</f>
        <v>2836630.159557696</v>
      </c>
      <c r="S101" s="1">
        <f>IF(Income_CF!S102="","",Income_CF!S102*(Cohort_WP!S100/Cohort_CF!S100))</f>
        <v>2937842.8464790513</v>
      </c>
      <c r="T101" s="1">
        <f>IF(Income_CF!T102="","",Income_CF!T102*(Cohort_WP!T100/Cohort_CF!T100))</f>
        <v>3040841.810993718</v>
      </c>
      <c r="U101" s="1">
        <f>IF(Income_CF!U102="","",Income_CF!U102*(Cohort_WP!U100/Cohort_CF!U100))</f>
        <v>3145563.9512126339</v>
      </c>
      <c r="V101" s="1">
        <f>IF(Income_CF!V102="","",Income_CF!V102*(Cohort_WP!V100/Cohort_CF!V100))</f>
        <v>3251940.8186712433</v>
      </c>
      <c r="W101" s="1">
        <f>IF(Income_CF!W102="","",Income_CF!W102*(Cohort_WP!W100/Cohort_CF!W100))</f>
        <v>3359898.601252018</v>
      </c>
      <c r="X101" s="1">
        <f>IF(Income_CF!X102="","",Income_CF!X102*(Cohort_WP!X100/Cohort_CF!X100))</f>
        <v>3469358.1218792866</v>
      </c>
      <c r="Y101" s="1">
        <f>IF(Income_CF!Y102="","",Income_CF!Y102*(Cohort_WP!Y100/Cohort_CF!Y100))</f>
        <v>3580234.8535243166</v>
      </c>
      <c r="Z101" s="1">
        <f>IF(Income_CF!Z102="","",Income_CF!Z102*(Cohort_WP!Z100/Cohort_CF!Z100))</f>
        <v>3692438.9510070463</v>
      </c>
      <c r="AA101" s="1">
        <f>IF(Income_CF!AA102="","",Income_CF!AA102*(Cohort_WP!AA100/Cohort_CF!AA100))</f>
        <v>3805875.3000253639</v>
      </c>
      <c r="AB101" s="1">
        <f>IF(Income_CF!AB102="","",Income_CF!AB102*(Cohort_WP!AB100/Cohort_CF!AB100))</f>
        <v>3920443.5837829313</v>
      </c>
      <c r="AC101" s="1">
        <f>IF(Income_CF!AC102="","",Income_CF!AC102*(Cohort_WP!AC100/Cohort_CF!AC100))</f>
        <v>4036038.3675237717</v>
      </c>
      <c r="AD101" s="1">
        <f>IF(Income_CF!AD102="","",Income_CF!AD102*(Cohort_WP!AD100/Cohort_CF!AD100))</f>
        <v>4152549.2012144504</v>
      </c>
      <c r="AE101" s="1">
        <f>IF(Income_CF!AE102="","",Income_CF!AE102*(Cohort_WP!AE100/Cohort_CF!AE100))</f>
        <v>4269860.7405453976</v>
      </c>
      <c r="AF101" s="1">
        <f>IF(Income_CF!AF102="","",Income_CF!AF102*(Cohort_WP!AF100/Cohort_CF!AF100))</f>
        <v>4387852.8863493195</v>
      </c>
      <c r="AG101" s="1">
        <f>IF(Income_CF!AG102="","",Income_CF!AG102*(Cohort_WP!AG100/Cohort_CF!AG100))</f>
        <v>4506400.9424596522</v>
      </c>
      <c r="AH101" s="1">
        <f>IF(Income_CF!AH102="","",Income_CF!AH102*(Cohort_WP!AH100/Cohort_CF!AH100))</f>
        <v>4625375.7919537602</v>
      </c>
      <c r="AI101" s="1">
        <f>IF(Income_CF!AI102="","",Income_CF!AI102*(Cohort_WP!AI100/Cohort_CF!AI100))</f>
        <v>4744644.0916461991</v>
      </c>
      <c r="AJ101" s="1">
        <f>IF(Income_CF!AJ102="","",Income_CF!AJ102*(Cohort_WP!AJ100/Cohort_CF!AJ100))</f>
        <v>4864068.4846154628</v>
      </c>
      <c r="AK101" s="1">
        <f>IF(Income_CF!AK102="","",Income_CF!AK102*(Cohort_WP!AK100/Cohort_CF!AK100))</f>
        <v>4983507.8304660032</v>
      </c>
      <c r="AL101" s="1">
        <f>IF(Income_CF!AL102="","",Income_CF!AL102*(Cohort_WP!AL100/Cohort_CF!AL100))</f>
        <v>5102817.4529433241</v>
      </c>
      <c r="AM101" s="1">
        <f>IF(Income_CF!AM102="","",Income_CF!AM102*(Cohort_WP!AM100/Cohort_CF!AM100))</f>
        <v>5221849.4044368183</v>
      </c>
      <c r="AN101" s="1">
        <f>IF(Income_CF!AN102="","",Income_CF!AN102*(Cohort_WP!AN100/Cohort_CF!AN100))</f>
        <v>5340452.7468219465</v>
      </c>
      <c r="AO101" s="1">
        <f>IF(Income_CF!AO102="","",Income_CF!AO102*(Cohort_WP!AO100/Cohort_CF!AO100))</f>
        <v>5458473.8480100473</v>
      </c>
      <c r="AP101" s="1">
        <f>IF(Income_CF!AP102="","",Income_CF!AP102*(Cohort_WP!AP100/Cohort_CF!AP100))</f>
        <v>5575756.693493126</v>
      </c>
      <c r="AQ101" s="1">
        <f>IF(Income_CF!AQ102="","",Income_CF!AQ102*(Cohort_WP!AQ100/Cohort_CF!AQ100))</f>
        <v>5692143.212090252</v>
      </c>
      <c r="AR101" s="1">
        <f>IF(Income_CF!AR102="","",Income_CF!AR102*(Cohort_WP!AR100/Cohort_CF!AR100))</f>
        <v>5807473.6150248917</v>
      </c>
      <c r="AS101" s="1">
        <f>IF(Income_CF!AS102="","",Income_CF!AS102*(Cohort_WP!AS100/Cohort_CF!AS100))</f>
        <v>5921586.7473861491</v>
      </c>
      <c r="AT101" s="1">
        <f>IF(Income_CF!AT102="","",Income_CF!AT102*(Cohort_WP!AT100/Cohort_CF!AT100))</f>
        <v>6034320.45095516</v>
      </c>
      <c r="AU101" s="1">
        <f>IF(Income_CF!AU102="","",Income_CF!AU102*(Cohort_WP!AU100/Cohort_CF!AU100))</f>
        <v>6145511.9373079902</v>
      </c>
      <c r="AV101" s="1">
        <f>IF(Income_CF!AV102="","",Income_CF!AV102*(Cohort_WP!AV100/Cohort_CF!AV100))</f>
        <v>6254998.1700416803</v>
      </c>
      <c r="AW101" s="1">
        <f>IF(Income_CF!AW102="","",Income_CF!AW102*(Cohort_WP!AW100/Cohort_CF!AW100))</f>
        <v>6362616.2549089091</v>
      </c>
      <c r="AX101" s="1">
        <f>IF(Income_CF!AX102="","",Income_CF!AX102*(Cohort_WP!AX100/Cohort_CF!AX100))</f>
        <v>6468203.8365902985</v>
      </c>
      <c r="AY101" s="1">
        <f>IF(Income_CF!AY102="","",Income_CF!AY102*(Cohort_WP!AY100/Cohort_CF!AY100))</f>
        <v>6571599.5007827533</v>
      </c>
      <c r="AZ101" s="1">
        <f>IF(Income_CF!AZ102="","",Income_CF!AZ102*(Cohort_WP!AZ100/Cohort_CF!AZ100))</f>
        <v>6672643.1802358944</v>
      </c>
      <c r="BA101" s="1">
        <f>IF(Income_CF!BA102="","",Income_CF!BA102*(Cohort_WP!BA100/Cohort_CF!BA100))</f>
        <v>6771176.5633297544</v>
      </c>
      <c r="BB101" s="1" t="str">
        <f>IF(Income_CF!BB102="","",Income_CF!BB102*(Cohort_WP!BB100/Cohort_CF!BB100))</f>
        <v/>
      </c>
      <c r="BC101" s="1" t="str">
        <f>IF(Income_CF!BC102="","",Income_CF!BC102*(Cohort_WP!BC100/Cohort_CF!BC100))</f>
        <v/>
      </c>
      <c r="BD101" s="1" t="str">
        <f>IF(Income_CF!BD102="","",Income_CF!BD102*(Cohort_WP!BD100/Cohort_CF!BD100))</f>
        <v/>
      </c>
      <c r="BE101" s="1" t="str">
        <f>IF(Income_CF!BE102="","",Income_CF!BE102*(Cohort_WP!BE100/Cohort_CF!BE100))</f>
        <v/>
      </c>
      <c r="BF101" s="1" t="str">
        <f>IF(Income_CF!BF102="","",Income_CF!BF102*(Cohort_WP!BF100/Cohort_CF!BF100))</f>
        <v/>
      </c>
      <c r="BG101" s="1" t="str">
        <f>IF(Income_CF!BG102="","",Income_CF!BG102*(Cohort_WP!BG100/Cohort_CF!BG100))</f>
        <v/>
      </c>
      <c r="BH101" s="1" t="str">
        <f>IF(Income_CF!BH102="","",Income_CF!BH102*(Cohort_WP!BH100/Cohort_CF!BH100))</f>
        <v/>
      </c>
      <c r="BI101" s="1" t="str">
        <f>IF(Income_CF!BI102="","",Income_CF!BI102*(Cohort_WP!BI100/Cohort_CF!BI100))</f>
        <v/>
      </c>
      <c r="BJ101" s="1" t="str">
        <f>IF(Income_CF!BJ102="","",Income_CF!BJ102*(Cohort_WP!BJ100/Cohort_CF!BJ100))</f>
        <v/>
      </c>
      <c r="BK101" s="1" t="str">
        <f>IF(Income_CF!BK102="","",Income_CF!BK102*(Cohort_WP!BK100/Cohort_CF!BK100))</f>
        <v/>
      </c>
      <c r="BL101" s="1" t="str">
        <f>IF(Income_CF!BL102="","",Income_CF!BL102*(Cohort_WP!BL100/Cohort_CF!BL100))</f>
        <v/>
      </c>
      <c r="BM101" s="1" t="str">
        <f>IF(Income_CF!BM102="","",Income_CF!BM102*(Cohort_WP!BM100/Cohort_CF!BM100))</f>
        <v/>
      </c>
      <c r="BN101" s="1" t="str">
        <f>IF(Income_CF!BN102="","",Income_CF!BN102*(Cohort_WP!BN100/Cohort_CF!BN100))</f>
        <v/>
      </c>
      <c r="BO101" s="1" t="str">
        <f>IF(Income_CF!BO102="","",Income_CF!BO102*(Cohort_WP!BO100/Cohort_CF!BO100))</f>
        <v/>
      </c>
      <c r="BP101" s="1" t="str">
        <f>IF(Income_CF!BP102="","",Income_CF!BP102*(Cohort_WP!BP100/Cohort_CF!BP100))</f>
        <v/>
      </c>
      <c r="BQ101" s="1" t="str">
        <f>IF(Income_CF!BQ102="","",Income_CF!BQ102*(Cohort_WP!BQ100/Cohort_CF!BQ100))</f>
        <v/>
      </c>
      <c r="BR101" s="1" t="str">
        <f>IF(Income_CF!BR102="","",Income_CF!BR102*(Cohort_WP!BR100/Cohort_CF!BR100))</f>
        <v/>
      </c>
    </row>
    <row r="102" spans="1:72" x14ac:dyDescent="0.55000000000000004">
      <c r="A102" s="642"/>
      <c r="B102" t="s">
        <v>470</v>
      </c>
      <c r="I102" s="1"/>
      <c r="J102" s="1"/>
      <c r="K102" s="1"/>
      <c r="L102" s="1" t="str">
        <f>IF(Income_CF!L103="","",Income_CF!L103*(Cohort_WP!L101/Cohort_CF!L101))</f>
        <v/>
      </c>
      <c r="M102" s="1" t="str">
        <f>IF(Income_CF!M103="","",Income_CF!M103*(Cohort_WP!M101/Cohort_CF!M101))</f>
        <v/>
      </c>
      <c r="N102" s="1" t="str">
        <f>IF(Income_CF!N103="","",Income_CF!N103*(Cohort_WP!N101/Cohort_CF!N101))</f>
        <v/>
      </c>
      <c r="O102" s="1">
        <f>IF(Income_CF!O103="","",Income_CF!O103*(Cohort_WP!O101/Cohort_CF!O101))</f>
        <v>2502875.7665253752</v>
      </c>
      <c r="P102" s="1">
        <f>IF(Income_CF!P103="","",Income_CF!P103*(Cohort_WP!P101/Cohort_CF!P101))</f>
        <v>2599968.1101625711</v>
      </c>
      <c r="Q102" s="1">
        <f>IF(Income_CF!Q103="","",Income_CF!Q103*(Cohort_WP!Q101/Cohort_CF!Q101))</f>
        <v>2699206.8804372004</v>
      </c>
      <c r="R102" s="1">
        <f>IF(Income_CF!R103="","",Income_CF!R103*(Cohort_WP!R101/Cohort_CF!R101))</f>
        <v>2800552.681948537</v>
      </c>
      <c r="S102" s="1">
        <f>IF(Income_CF!S103="","",Income_CF!S103*(Cohort_WP!S101/Cohort_CF!S101))</f>
        <v>2921729.0643444266</v>
      </c>
      <c r="T102" s="1">
        <f>IF(Income_CF!T103="","",Income_CF!T103*(Cohort_WP!T101/Cohort_CF!T101))</f>
        <v>3025978.1318734232</v>
      </c>
      <c r="U102" s="1">
        <f>IF(Income_CF!U103="","",Income_CF!U103*(Cohort_WP!U101/Cohort_CF!U101))</f>
        <v>3132067.0653235298</v>
      </c>
      <c r="V102" s="1">
        <f>IF(Income_CF!V103="","",Income_CF!V103*(Cohort_WP!V101/Cohort_CF!V101))</f>
        <v>3239930.8697490124</v>
      </c>
      <c r="W102" s="1">
        <f>IF(Income_CF!W103="","",Income_CF!W103*(Cohort_WP!W101/Cohort_CF!W101))</f>
        <v>3349499.0432313806</v>
      </c>
      <c r="X102" s="1">
        <f>IF(Income_CF!X103="","",Income_CF!X103*(Cohort_WP!X101/Cohort_CF!X101))</f>
        <v>3460695.5592895783</v>
      </c>
      <c r="Y102" s="1">
        <f>IF(Income_CF!Y103="","",Income_CF!Y103*(Cohort_WP!Y101/Cohort_CF!Y101))</f>
        <v>3573438.8655356653</v>
      </c>
      <c r="Z102" s="1">
        <f>IF(Income_CF!Z103="","",Income_CF!Z103*(Cohort_WP!Z101/Cohort_CF!Z101))</f>
        <v>3687641.8991300464</v>
      </c>
      <c r="AA102" s="1">
        <f>IF(Income_CF!AA103="","",Income_CF!AA103*(Cohort_WP!AA101/Cohort_CF!AA101))</f>
        <v>3803212.1195372567</v>
      </c>
      <c r="AB102" s="1">
        <f>IF(Income_CF!AB103="","",Income_CF!AB103*(Cohort_WP!AB101/Cohort_CF!AB101))</f>
        <v>3920051.5590261254</v>
      </c>
      <c r="AC102" s="1">
        <f>IF(Income_CF!AC103="","",Income_CF!AC103*(Cohort_WP!AC101/Cohort_CF!AC101))</f>
        <v>4038056.8912964193</v>
      </c>
      <c r="AD102" s="1">
        <f>IF(Income_CF!AD103="","",Income_CF!AD103*(Cohort_WP!AD101/Cohort_CF!AD101))</f>
        <v>4157119.5185494847</v>
      </c>
      <c r="AE102" s="1">
        <f>IF(Income_CF!AE103="","",Income_CF!AE103*(Cohort_WP!AE101/Cohort_CF!AE101))</f>
        <v>4277125.6772508835</v>
      </c>
      <c r="AF102" s="1">
        <f>IF(Income_CF!AF103="","",Income_CF!AF103*(Cohort_WP!AF101/Cohort_CF!AF101))</f>
        <v>4397956.5627617603</v>
      </c>
      <c r="AG102" s="1">
        <f>IF(Income_CF!AG103="","",Income_CF!AG103*(Cohort_WP!AG101/Cohort_CF!AG101))</f>
        <v>4519488.4729397986</v>
      </c>
      <c r="AH102" s="1">
        <f>IF(Income_CF!AH103="","",Income_CF!AH103*(Cohort_WP!AH101/Cohort_CF!AH101))</f>
        <v>4641592.9707334414</v>
      </c>
      <c r="AI102" s="1">
        <f>IF(Income_CF!AI103="","",Income_CF!AI103*(Cohort_WP!AI101/Cohort_CF!AI101))</f>
        <v>4764137.0657123728</v>
      </c>
      <c r="AJ102" s="1">
        <f>IF(Income_CF!AJ103="","",Income_CF!AJ103*(Cohort_WP!AJ101/Cohort_CF!AJ101))</f>
        <v>4886983.4143955847</v>
      </c>
      <c r="AK102" s="1">
        <f>IF(Income_CF!AK103="","",Income_CF!AK103*(Cohort_WP!AK101/Cohort_CF!AK101))</f>
        <v>5009990.539153927</v>
      </c>
      <c r="AL102" s="1">
        <f>IF(Income_CF!AL103="","",Income_CF!AL103*(Cohort_WP!AL101/Cohort_CF!AL101))</f>
        <v>5133013.0653799819</v>
      </c>
      <c r="AM102" s="1">
        <f>IF(Income_CF!AM103="","",Income_CF!AM103*(Cohort_WP!AM101/Cohort_CF!AM101))</f>
        <v>5255901.9765316239</v>
      </c>
      <c r="AN102" s="1">
        <f>IF(Income_CF!AN103="","",Income_CF!AN103*(Cohort_WP!AN101/Cohort_CF!AN101))</f>
        <v>5378504.8865699219</v>
      </c>
      <c r="AO102" s="1">
        <f>IF(Income_CF!AO103="","",Income_CF!AO103*(Cohort_WP!AO101/Cohort_CF!AO101))</f>
        <v>5500666.3292266047</v>
      </c>
      <c r="AP102" s="1">
        <f>IF(Income_CF!AP103="","",Income_CF!AP103*(Cohort_WP!AP101/Cohort_CF!AP101))</f>
        <v>5622228.0634503476</v>
      </c>
      <c r="AQ102" s="1">
        <f>IF(Income_CF!AQ103="","",Income_CF!AQ103*(Cohort_WP!AQ101/Cohort_CF!AQ101))</f>
        <v>5743029.3942979183</v>
      </c>
      <c r="AR102" s="1">
        <f>IF(Income_CF!AR103="","",Income_CF!AR103*(Cohort_WP!AR101/Cohort_CF!AR101))</f>
        <v>5862907.5084529603</v>
      </c>
      <c r="AS102" s="1">
        <f>IF(Income_CF!AS103="","",Income_CF!AS103*(Cohort_WP!AS101/Cohort_CF!AS101))</f>
        <v>5981697.8234756384</v>
      </c>
      <c r="AT102" s="1">
        <f>IF(Income_CF!AT103="","",Income_CF!AT103*(Cohort_WP!AT101/Cohort_CF!AT101))</f>
        <v>6099234.3498077318</v>
      </c>
      <c r="AU102" s="1">
        <f>IF(Income_CF!AU103="","",Income_CF!AU103*(Cohort_WP!AU101/Cohort_CF!AU101))</f>
        <v>6215350.0644838158</v>
      </c>
      <c r="AV102" s="1">
        <f>IF(Income_CF!AV103="","",Income_CF!AV103*(Cohort_WP!AV101/Cohort_CF!AV101))</f>
        <v>6329877.2954272293</v>
      </c>
      <c r="AW102" s="1">
        <f>IF(Income_CF!AW103="","",Income_CF!AW103*(Cohort_WP!AW101/Cohort_CF!AW101))</f>
        <v>6442648.1151429284</v>
      </c>
      <c r="AX102" s="1">
        <f>IF(Income_CF!AX103="","",Income_CF!AX103*(Cohort_WP!AX101/Cohort_CF!AX101))</f>
        <v>6553494.7425561752</v>
      </c>
      <c r="AY102" s="1">
        <f>IF(Income_CF!AY103="","",Income_CF!AY103*(Cohort_WP!AY101/Cohort_CF!AY101))</f>
        <v>6662249.9516880084</v>
      </c>
      <c r="AZ102" s="1">
        <f>IF(Income_CF!AZ103="","",Income_CF!AZ103*(Cohort_WP!AZ101/Cohort_CF!AZ101))</f>
        <v>6768747.485806236</v>
      </c>
      <c r="BA102" s="1">
        <f>IF(Income_CF!BA103="","",Income_CF!BA103*(Cohort_WP!BA101/Cohort_CF!BA101))</f>
        <v>6872822.4756429726</v>
      </c>
      <c r="BB102" s="1">
        <f>IF(Income_CF!BB103="","",Income_CF!BB103*(Cohort_WP!BB101/Cohort_CF!BB101))</f>
        <v>6974311.8602296459</v>
      </c>
      <c r="BC102" s="1" t="str">
        <f>IF(Income_CF!BC103="","",Income_CF!BC103*(Cohort_WP!BC101/Cohort_CF!BC101))</f>
        <v/>
      </c>
      <c r="BD102" s="1" t="str">
        <f>IF(Income_CF!BD103="","",Income_CF!BD103*(Cohort_WP!BD101/Cohort_CF!BD101))</f>
        <v/>
      </c>
      <c r="BE102" s="1" t="str">
        <f>IF(Income_CF!BE103="","",Income_CF!BE103*(Cohort_WP!BE101/Cohort_CF!BE101))</f>
        <v/>
      </c>
      <c r="BF102" s="1" t="str">
        <f>IF(Income_CF!BF103="","",Income_CF!BF103*(Cohort_WP!BF101/Cohort_CF!BF101))</f>
        <v/>
      </c>
      <c r="BG102" s="1" t="str">
        <f>IF(Income_CF!BG103="","",Income_CF!BG103*(Cohort_WP!BG101/Cohort_CF!BG101))</f>
        <v/>
      </c>
      <c r="BH102" s="1" t="str">
        <f>IF(Income_CF!BH103="","",Income_CF!BH103*(Cohort_WP!BH101/Cohort_CF!BH101))</f>
        <v/>
      </c>
      <c r="BI102" s="1" t="str">
        <f>IF(Income_CF!BI103="","",Income_CF!BI103*(Cohort_WP!BI101/Cohort_CF!BI101))</f>
        <v/>
      </c>
      <c r="BJ102" s="1" t="str">
        <f>IF(Income_CF!BJ103="","",Income_CF!BJ103*(Cohort_WP!BJ101/Cohort_CF!BJ101))</f>
        <v/>
      </c>
      <c r="BK102" s="1" t="str">
        <f>IF(Income_CF!BK103="","",Income_CF!BK103*(Cohort_WP!BK101/Cohort_CF!BK101))</f>
        <v/>
      </c>
      <c r="BL102" s="1" t="str">
        <f>IF(Income_CF!BL103="","",Income_CF!BL103*(Cohort_WP!BL101/Cohort_CF!BL101))</f>
        <v/>
      </c>
      <c r="BM102" s="1" t="str">
        <f>IF(Income_CF!BM103="","",Income_CF!BM103*(Cohort_WP!BM101/Cohort_CF!BM101))</f>
        <v/>
      </c>
      <c r="BN102" s="1" t="str">
        <f>IF(Income_CF!BN103="","",Income_CF!BN103*(Cohort_WP!BN101/Cohort_CF!BN101))</f>
        <v/>
      </c>
      <c r="BO102" s="1" t="str">
        <f>IF(Income_CF!BO103="","",Income_CF!BO103*(Cohort_WP!BO101/Cohort_CF!BO101))</f>
        <v/>
      </c>
      <c r="BP102" s="1" t="str">
        <f>IF(Income_CF!BP103="","",Income_CF!BP103*(Cohort_WP!BP101/Cohort_CF!BP101))</f>
        <v/>
      </c>
      <c r="BQ102" s="1" t="str">
        <f>IF(Income_CF!BQ103="","",Income_CF!BQ103*(Cohort_WP!BQ101/Cohort_CF!BQ101))</f>
        <v/>
      </c>
      <c r="BR102" s="1" t="str">
        <f>IF(Income_CF!BR103="","",Income_CF!BR103*(Cohort_WP!BR101/Cohort_CF!BR101))</f>
        <v/>
      </c>
    </row>
    <row r="103" spans="1:72" x14ac:dyDescent="0.55000000000000004">
      <c r="A103" s="642"/>
      <c r="B103" t="s">
        <v>471</v>
      </c>
      <c r="J103" s="1"/>
      <c r="K103" s="1"/>
      <c r="L103" s="1" t="str">
        <f>IF(Income_CF!L104="","",Income_CF!L104*(Cohort_WP!L102/Cohort_CF!L102))</f>
        <v/>
      </c>
      <c r="M103" s="1" t="str">
        <f>IF(Income_CF!M104="","",Income_CF!M104*(Cohort_WP!M102/Cohort_CF!M102))</f>
        <v/>
      </c>
      <c r="N103" s="1" t="str">
        <f>IF(Income_CF!N104="","",Income_CF!N104*(Cohort_WP!N102/Cohort_CF!N102))</f>
        <v/>
      </c>
      <c r="O103" s="1" t="str">
        <f>IF(Income_CF!O104="","",Income_CF!O104*(Cohort_WP!O102/Cohort_CF!O102))</f>
        <v/>
      </c>
      <c r="P103" s="1">
        <f>IF(Income_CF!P104="","",Income_CF!P104*(Cohort_WP!P102/Cohort_CF!P102))</f>
        <v>2577962.0395211363</v>
      </c>
      <c r="Q103" s="1">
        <f>IF(Income_CF!Q104="","",Income_CF!Q104*(Cohort_WP!Q102/Cohort_CF!Q102))</f>
        <v>2677967.1534674484</v>
      </c>
      <c r="R103" s="1">
        <f>IF(Income_CF!R104="","",Income_CF!R104*(Cohort_WP!R102/Cohort_CF!R102))</f>
        <v>2780183.0868503158</v>
      </c>
      <c r="S103" s="1">
        <f>IF(Income_CF!S104="","",Income_CF!S104*(Cohort_WP!S102/Cohort_CF!S102))</f>
        <v>2884569.2624069932</v>
      </c>
      <c r="T103" s="1">
        <f>IF(Income_CF!T104="","",Income_CF!T104*(Cohort_WP!T102/Cohort_CF!T102))</f>
        <v>3009380.9362747599</v>
      </c>
      <c r="U103" s="1">
        <f>IF(Income_CF!U104="","",Income_CF!U104*(Cohort_WP!U102/Cohort_CF!U102))</f>
        <v>3116757.475829626</v>
      </c>
      <c r="V103" s="1">
        <f>IF(Income_CF!V104="","",Income_CF!V104*(Cohort_WP!V102/Cohort_CF!V102))</f>
        <v>3226029.0772832353</v>
      </c>
      <c r="W103" s="1">
        <f>IF(Income_CF!W104="","",Income_CF!W104*(Cohort_WP!W102/Cohort_CF!W102))</f>
        <v>3337128.7958414825</v>
      </c>
      <c r="X103" s="1">
        <f>IF(Income_CF!X104="","",Income_CF!X104*(Cohort_WP!X102/Cohort_CF!X102))</f>
        <v>3449984.014528322</v>
      </c>
      <c r="Y103" s="1">
        <f>IF(Income_CF!Y104="","",Income_CF!Y104*(Cohort_WP!Y102/Cohort_CF!Y102))</f>
        <v>3564516.4260682655</v>
      </c>
      <c r="Z103" s="1">
        <f>IF(Income_CF!Z104="","",Income_CF!Z104*(Cohort_WP!Z102/Cohort_CF!Z102))</f>
        <v>3680642.0315017351</v>
      </c>
      <c r="AA103" s="1">
        <f>IF(Income_CF!AA104="","",Income_CF!AA104*(Cohort_WP!AA102/Cohort_CF!AA102))</f>
        <v>3798271.1561039472</v>
      </c>
      <c r="AB103" s="1">
        <f>IF(Income_CF!AB104="","",Income_CF!AB104*(Cohort_WP!AB102/Cohort_CF!AB102))</f>
        <v>3917308.4831233751</v>
      </c>
      <c r="AC103" s="1">
        <f>IF(Income_CF!AC104="","",Income_CF!AC104*(Cohort_WP!AC102/Cohort_CF!AC102))</f>
        <v>4037653.105796909</v>
      </c>
      <c r="AD103" s="1">
        <f>IF(Income_CF!AD104="","",Income_CF!AD104*(Cohort_WP!AD102/Cohort_CF!AD102))</f>
        <v>4159198.5980353113</v>
      </c>
      <c r="AE103" s="1">
        <f>IF(Income_CF!AE104="","",Income_CF!AE104*(Cohort_WP!AE102/Cohort_CF!AE102))</f>
        <v>4281833.104105969</v>
      </c>
      <c r="AF103" s="1">
        <f>IF(Income_CF!AF104="","",Income_CF!AF104*(Cohort_WP!AF102/Cohort_CF!AF102))</f>
        <v>4405439.447568411</v>
      </c>
      <c r="AG103" s="1">
        <f>IF(Income_CF!AG104="","",Income_CF!AG104*(Cohort_WP!AG102/Cohort_CF!AG102))</f>
        <v>4529895.2596446127</v>
      </c>
      <c r="AH103" s="1">
        <f>IF(Income_CF!AH104="","",Income_CF!AH104*(Cohort_WP!AH102/Cohort_CF!AH102))</f>
        <v>4655073.127127992</v>
      </c>
      <c r="AI103" s="1">
        <f>IF(Income_CF!AI104="","",Income_CF!AI104*(Cohort_WP!AI102/Cohort_CF!AI102))</f>
        <v>4780840.7598554445</v>
      </c>
      <c r="AJ103" s="1">
        <f>IF(Income_CF!AJ104="","",Income_CF!AJ104*(Cohort_WP!AJ102/Cohort_CF!AJ102))</f>
        <v>4907061.1776837436</v>
      </c>
      <c r="AK103" s="1">
        <f>IF(Income_CF!AK104="","",Income_CF!AK104*(Cohort_WP!AK102/Cohort_CF!AK102))</f>
        <v>5033592.9168274533</v>
      </c>
      <c r="AL103" s="1">
        <f>IF(Income_CF!AL104="","",Income_CF!AL104*(Cohort_WP!AL102/Cohort_CF!AL102))</f>
        <v>5160290.2553285444</v>
      </c>
      <c r="AM103" s="1">
        <f>IF(Income_CF!AM104="","",Income_CF!AM104*(Cohort_WP!AM102/Cohort_CF!AM102))</f>
        <v>5287003.4573413813</v>
      </c>
      <c r="AN103" s="1">
        <f>IF(Income_CF!AN104="","",Income_CF!AN104*(Cohort_WP!AN102/Cohort_CF!AN102))</f>
        <v>5413579.0358275715</v>
      </c>
      <c r="AO103" s="1">
        <f>IF(Income_CF!AO104="","",Income_CF!AO104*(Cohort_WP!AO102/Cohort_CF!AO102))</f>
        <v>5539860.0331670204</v>
      </c>
      <c r="AP103" s="1">
        <f>IF(Income_CF!AP104="","",Income_CF!AP104*(Cohort_WP!AP102/Cohort_CF!AP102))</f>
        <v>5665686.319103403</v>
      </c>
      <c r="AQ103" s="1">
        <f>IF(Income_CF!AQ104="","",Income_CF!AQ104*(Cohort_WP!AQ102/Cohort_CF!AQ102))</f>
        <v>5790894.9053538581</v>
      </c>
      <c r="AR103" s="1">
        <f>IF(Income_CF!AR104="","",Income_CF!AR104*(Cohort_WP!AR102/Cohort_CF!AR102))</f>
        <v>5915320.276126856</v>
      </c>
      <c r="AS103" s="1">
        <f>IF(Income_CF!AS104="","",Income_CF!AS104*(Cohort_WP!AS102/Cohort_CF!AS102))</f>
        <v>6038794.7337065497</v>
      </c>
      <c r="AT103" s="1">
        <f>IF(Income_CF!AT104="","",Income_CF!AT104*(Cohort_WP!AT102/Cohort_CF!AT102))</f>
        <v>6161148.7581799077</v>
      </c>
      <c r="AU103" s="1">
        <f>IF(Income_CF!AU104="","",Income_CF!AU104*(Cohort_WP!AU102/Cohort_CF!AU102))</f>
        <v>6282211.3803019635</v>
      </c>
      <c r="AV103" s="1">
        <f>IF(Income_CF!AV104="","",Income_CF!AV104*(Cohort_WP!AV102/Cohort_CF!AV102))</f>
        <v>6401810.5664183302</v>
      </c>
      <c r="AW103" s="1">
        <f>IF(Income_CF!AW104="","",Income_CF!AW104*(Cohort_WP!AW102/Cohort_CF!AW102))</f>
        <v>6519773.6142900465</v>
      </c>
      <c r="AX103" s="1">
        <f>IF(Income_CF!AX104="","",Income_CF!AX104*(Cohort_WP!AX102/Cohort_CF!AX102))</f>
        <v>6635927.5585972164</v>
      </c>
      <c r="AY103" s="1">
        <f>IF(Income_CF!AY104="","",Income_CF!AY104*(Cohort_WP!AY102/Cohort_CF!AY102))</f>
        <v>6750099.5848328611</v>
      </c>
      <c r="AZ103" s="1">
        <f>IF(Income_CF!AZ104="","",Income_CF!AZ104*(Cohort_WP!AZ102/Cohort_CF!AZ102))</f>
        <v>6862117.4502386479</v>
      </c>
      <c r="BA103" s="1">
        <f>IF(Income_CF!BA104="","",Income_CF!BA104*(Cohort_WP!BA102/Cohort_CF!BA102))</f>
        <v>6971809.9103804249</v>
      </c>
      <c r="BB103" s="1">
        <f>IF(Income_CF!BB104="","",Income_CF!BB104*(Cohort_WP!BB102/Cohort_CF!BB102))</f>
        <v>7079007.1499122595</v>
      </c>
      <c r="BC103" s="1">
        <f>IF(Income_CF!BC104="","",Income_CF!BC104*(Cohort_WP!BC102/Cohort_CF!BC102))</f>
        <v>7183541.2160365349</v>
      </c>
      <c r="BD103" s="1" t="str">
        <f>IF(Income_CF!BD104="","",Income_CF!BD104*(Cohort_WP!BD102/Cohort_CF!BD102))</f>
        <v/>
      </c>
      <c r="BE103" s="1" t="str">
        <f>IF(Income_CF!BE104="","",Income_CF!BE104*(Cohort_WP!BE102/Cohort_CF!BE102))</f>
        <v/>
      </c>
      <c r="BF103" s="1" t="str">
        <f>IF(Income_CF!BF104="","",Income_CF!BF104*(Cohort_WP!BF102/Cohort_CF!BF102))</f>
        <v/>
      </c>
      <c r="BG103" s="1" t="str">
        <f>IF(Income_CF!BG104="","",Income_CF!BG104*(Cohort_WP!BG102/Cohort_CF!BG102))</f>
        <v/>
      </c>
      <c r="BH103" s="1" t="str">
        <f>IF(Income_CF!BH104="","",Income_CF!BH104*(Cohort_WP!BH102/Cohort_CF!BH102))</f>
        <v/>
      </c>
      <c r="BI103" s="1" t="str">
        <f>IF(Income_CF!BI104="","",Income_CF!BI104*(Cohort_WP!BI102/Cohort_CF!BI102))</f>
        <v/>
      </c>
      <c r="BJ103" s="1" t="str">
        <f>IF(Income_CF!BJ104="","",Income_CF!BJ104*(Cohort_WP!BJ102/Cohort_CF!BJ102))</f>
        <v/>
      </c>
      <c r="BK103" s="1" t="str">
        <f>IF(Income_CF!BK104="","",Income_CF!BK104*(Cohort_WP!BK102/Cohort_CF!BK102))</f>
        <v/>
      </c>
      <c r="BL103" s="1" t="str">
        <f>IF(Income_CF!BL104="","",Income_CF!BL104*(Cohort_WP!BL102/Cohort_CF!BL102))</f>
        <v/>
      </c>
      <c r="BM103" s="1" t="str">
        <f>IF(Income_CF!BM104="","",Income_CF!BM104*(Cohort_WP!BM102/Cohort_CF!BM102))</f>
        <v/>
      </c>
      <c r="BN103" s="1" t="str">
        <f>IF(Income_CF!BN104="","",Income_CF!BN104*(Cohort_WP!BN102/Cohort_CF!BN102))</f>
        <v/>
      </c>
      <c r="BO103" s="1" t="str">
        <f>IF(Income_CF!BO104="","",Income_CF!BO104*(Cohort_WP!BO102/Cohort_CF!BO102))</f>
        <v/>
      </c>
      <c r="BP103" s="1" t="str">
        <f>IF(Income_CF!BP104="","",Income_CF!BP104*(Cohort_WP!BP102/Cohort_CF!BP102))</f>
        <v/>
      </c>
      <c r="BQ103" s="1" t="str">
        <f>IF(Income_CF!BQ104="","",Income_CF!BQ104*(Cohort_WP!BQ102/Cohort_CF!BQ102))</f>
        <v/>
      </c>
      <c r="BR103" s="1" t="str">
        <f>IF(Income_CF!BR104="","",Income_CF!BR104*(Cohort_WP!BR102/Cohort_CF!BR102))</f>
        <v/>
      </c>
    </row>
    <row r="104" spans="1:72" x14ac:dyDescent="0.55000000000000004">
      <c r="A104" s="642"/>
      <c r="B104" t="s">
        <v>472</v>
      </c>
      <c r="K104" s="1"/>
      <c r="L104" s="1" t="str">
        <f>IF(Income_CF!L105="","",Income_CF!L105*(Cohort_WP!L103/Cohort_CF!L103))</f>
        <v/>
      </c>
      <c r="M104" s="1" t="str">
        <f>IF(Income_CF!M105="","",Income_CF!M105*(Cohort_WP!M103/Cohort_CF!M103))</f>
        <v/>
      </c>
      <c r="N104" s="1" t="str">
        <f>IF(Income_CF!N105="","",Income_CF!N105*(Cohort_WP!N103/Cohort_CF!N103))</f>
        <v/>
      </c>
      <c r="O104" s="1" t="str">
        <f>IF(Income_CF!O105="","",Income_CF!O105*(Cohort_WP!O103/Cohort_CF!O103))</f>
        <v/>
      </c>
      <c r="P104" s="1" t="str">
        <f>IF(Income_CF!P105="","",Income_CF!P105*(Cohort_WP!P103/Cohort_CF!P103))</f>
        <v/>
      </c>
      <c r="Q104" s="1">
        <f>IF(Income_CF!Q105="","",Income_CF!Q105*(Cohort_WP!Q103/Cohort_CF!Q103))</f>
        <v>2655300.9007067704</v>
      </c>
      <c r="R104" s="1">
        <f>IF(Income_CF!R105="","",Income_CF!R105*(Cohort_WP!R103/Cohort_CF!R103))</f>
        <v>2758306.1680714712</v>
      </c>
      <c r="S104" s="1">
        <f>IF(Income_CF!S105="","",Income_CF!S105*(Cohort_WP!S103/Cohort_CF!S103))</f>
        <v>2863588.579455825</v>
      </c>
      <c r="T104" s="1">
        <f>IF(Income_CF!T105="","",Income_CF!T105*(Cohort_WP!T103/Cohort_CF!T103))</f>
        <v>2971106.3402792034</v>
      </c>
      <c r="U104" s="1">
        <f>IF(Income_CF!U105="","",Income_CF!U105*(Cohort_WP!U103/Cohort_CF!U103))</f>
        <v>3099662.3643630021</v>
      </c>
      <c r="V104" s="1">
        <f>IF(Income_CF!V105="","",Income_CF!V105*(Cohort_WP!V103/Cohort_CF!V103))</f>
        <v>3210260.2001045146</v>
      </c>
      <c r="W104" s="1">
        <f>IF(Income_CF!W105="","",Income_CF!W105*(Cohort_WP!W103/Cohort_CF!W103))</f>
        <v>3322809.9496017317</v>
      </c>
      <c r="X104" s="1">
        <f>IF(Income_CF!X105="","",Income_CF!X105*(Cohort_WP!X103/Cohort_CF!X103))</f>
        <v>3437242.6597167267</v>
      </c>
      <c r="Y104" s="1">
        <f>IF(Income_CF!Y105="","",Income_CF!Y105*(Cohort_WP!Y103/Cohort_CF!Y103))</f>
        <v>3553483.5349641712</v>
      </c>
      <c r="Z104" s="1">
        <f>IF(Income_CF!Z105="","",Income_CF!Z105*(Cohort_WP!Z103/Cohort_CF!Z103))</f>
        <v>3671451.9188503139</v>
      </c>
      <c r="AA104" s="1">
        <f>IF(Income_CF!AA105="","",Income_CF!AA105*(Cohort_WP!AA103/Cohort_CF!AA103))</f>
        <v>3791061.2924467865</v>
      </c>
      <c r="AB104" s="1">
        <f>IF(Income_CF!AB105="","",Income_CF!AB105*(Cohort_WP!AB103/Cohort_CF!AB103))</f>
        <v>3912219.2907870663</v>
      </c>
      <c r="AC104" s="1">
        <f>IF(Income_CF!AC105="","",Income_CF!AC105*(Cohort_WP!AC103/Cohort_CF!AC103))</f>
        <v>4034827.7376170764</v>
      </c>
      <c r="AD104" s="1">
        <f>IF(Income_CF!AD105="","",Income_CF!AD105*(Cohort_WP!AD103/Cohort_CF!AD103))</f>
        <v>4158782.6989708161</v>
      </c>
      <c r="AE104" s="1">
        <f>IF(Income_CF!AE105="","",Income_CF!AE105*(Cohort_WP!AE103/Cohort_CF!AE103))</f>
        <v>4283974.5559763713</v>
      </c>
      <c r="AF104" s="1">
        <f>IF(Income_CF!AF105="","",Income_CF!AF105*(Cohort_WP!AF103/Cohort_CF!AF103))</f>
        <v>4410288.0972291492</v>
      </c>
      <c r="AG104" s="1">
        <f>IF(Income_CF!AG105="","",Income_CF!AG105*(Cohort_WP!AG103/Cohort_CF!AG103))</f>
        <v>4537602.6309954636</v>
      </c>
      <c r="AH104" s="1">
        <f>IF(Income_CF!AH105="","",Income_CF!AH105*(Cohort_WP!AH103/Cohort_CF!AH103))</f>
        <v>4665792.1174339512</v>
      </c>
      <c r="AI104" s="1">
        <f>IF(Income_CF!AI105="","",Income_CF!AI105*(Cohort_WP!AI103/Cohort_CF!AI103))</f>
        <v>4794725.320941831</v>
      </c>
      <c r="AJ104" s="1">
        <f>IF(Income_CF!AJ105="","",Income_CF!AJ105*(Cohort_WP!AJ103/Cohort_CF!AJ103))</f>
        <v>4924265.9826511079</v>
      </c>
      <c r="AK104" s="1">
        <f>IF(Income_CF!AK105="","",Income_CF!AK105*(Cohort_WP!AK103/Cohort_CF!AK103))</f>
        <v>5054273.013014257</v>
      </c>
      <c r="AL104" s="1">
        <f>IF(Income_CF!AL105="","",Income_CF!AL105*(Cohort_WP!AL103/Cohort_CF!AL103))</f>
        <v>5184600.7043322762</v>
      </c>
      <c r="AM104" s="1">
        <f>IF(Income_CF!AM105="","",Income_CF!AM105*(Cohort_WP!AM103/Cohort_CF!AM103))</f>
        <v>5315098.9629884008</v>
      </c>
      <c r="AN104" s="1">
        <f>IF(Income_CF!AN105="","",Income_CF!AN105*(Cohort_WP!AN103/Cohort_CF!AN103))</f>
        <v>5445613.5610616226</v>
      </c>
      <c r="AO104" s="1">
        <f>IF(Income_CF!AO105="","",Income_CF!AO105*(Cohort_WP!AO103/Cohort_CF!AO103))</f>
        <v>5575986.4069023998</v>
      </c>
      <c r="AP104" s="1">
        <f>IF(Income_CF!AP105="","",Income_CF!AP105*(Cohort_WP!AP103/Cohort_CF!AP103))</f>
        <v>5706055.8341620313</v>
      </c>
      <c r="AQ104" s="1">
        <f>IF(Income_CF!AQ105="","",Income_CF!AQ105*(Cohort_WP!AQ103/Cohort_CF!AQ103))</f>
        <v>5835656.9086765042</v>
      </c>
      <c r="AR104" s="1">
        <f>IF(Income_CF!AR105="","",Income_CF!AR105*(Cohort_WP!AR103/Cohort_CF!AR103))</f>
        <v>5964621.7525144732</v>
      </c>
      <c r="AS104" s="1">
        <f>IF(Income_CF!AS105="","",Income_CF!AS105*(Cohort_WP!AS103/Cohort_CF!AS103))</f>
        <v>6092779.8844106626</v>
      </c>
      <c r="AT104" s="1">
        <f>IF(Income_CF!AT105="","",Income_CF!AT105*(Cohort_WP!AT103/Cohort_CF!AT103))</f>
        <v>6219958.5757177444</v>
      </c>
      <c r="AU104" s="1">
        <f>IF(Income_CF!AU105="","",Income_CF!AU105*(Cohort_WP!AU103/Cohort_CF!AU103))</f>
        <v>6345983.2209253041</v>
      </c>
      <c r="AV104" s="1">
        <f>IF(Income_CF!AV105="","",Income_CF!AV105*(Cohort_WP!AV103/Cohort_CF!AV103))</f>
        <v>6470677.7217110246</v>
      </c>
      <c r="AW104" s="1">
        <f>IF(Income_CF!AW105="","",Income_CF!AW105*(Cohort_WP!AW103/Cohort_CF!AW103))</f>
        <v>6593864.8834108803</v>
      </c>
      <c r="AX104" s="1">
        <f>IF(Income_CF!AX105="","",Income_CF!AX105*(Cohort_WP!AX103/Cohort_CF!AX103))</f>
        <v>6715366.8227187479</v>
      </c>
      <c r="AY104" s="1">
        <f>IF(Income_CF!AY105="","",Income_CF!AY105*(Cohort_WP!AY103/Cohort_CF!AY103))</f>
        <v>6835005.3853551326</v>
      </c>
      <c r="AZ104" s="1">
        <f>IF(Income_CF!AZ105="","",Income_CF!AZ105*(Cohort_WP!AZ103/Cohort_CF!AZ103))</f>
        <v>6952602.5723778466</v>
      </c>
      <c r="BA104" s="1">
        <f>IF(Income_CF!BA105="","",Income_CF!BA105*(Cohort_WP!BA103/Cohort_CF!BA103))</f>
        <v>7067980.9737458089</v>
      </c>
      <c r="BB104" s="1">
        <f>IF(Income_CF!BB105="","",Income_CF!BB105*(Cohort_WP!BB103/Cohort_CF!BB103))</f>
        <v>7180964.2076918371</v>
      </c>
      <c r="BC104" s="1">
        <f>IF(Income_CF!BC105="","",Income_CF!BC105*(Cohort_WP!BC103/Cohort_CF!BC103))</f>
        <v>7291377.3644096274</v>
      </c>
      <c r="BD104" s="1">
        <f>IF(Income_CF!BD105="","",Income_CF!BD105*(Cohort_WP!BD103/Cohort_CF!BD103))</f>
        <v>7399047.4525176315</v>
      </c>
      <c r="BE104" s="1" t="str">
        <f>IF(Income_CF!BE105="","",Income_CF!BE105*(Cohort_WP!BE103/Cohort_CF!BE103))</f>
        <v/>
      </c>
      <c r="BF104" s="1" t="str">
        <f>IF(Income_CF!BF105="","",Income_CF!BF105*(Cohort_WP!BF103/Cohort_CF!BF103))</f>
        <v/>
      </c>
      <c r="BG104" s="1" t="str">
        <f>IF(Income_CF!BG105="","",Income_CF!BG105*(Cohort_WP!BG103/Cohort_CF!BG103))</f>
        <v/>
      </c>
      <c r="BH104" s="1" t="str">
        <f>IF(Income_CF!BH105="","",Income_CF!BH105*(Cohort_WP!BH103/Cohort_CF!BH103))</f>
        <v/>
      </c>
      <c r="BI104" s="1" t="str">
        <f>IF(Income_CF!BI105="","",Income_CF!BI105*(Cohort_WP!BI103/Cohort_CF!BI103))</f>
        <v/>
      </c>
      <c r="BJ104" s="1" t="str">
        <f>IF(Income_CF!BJ105="","",Income_CF!BJ105*(Cohort_WP!BJ103/Cohort_CF!BJ103))</f>
        <v/>
      </c>
      <c r="BK104" s="1" t="str">
        <f>IF(Income_CF!BK105="","",Income_CF!BK105*(Cohort_WP!BK103/Cohort_CF!BK103))</f>
        <v/>
      </c>
      <c r="BL104" s="1" t="str">
        <f>IF(Income_CF!BL105="","",Income_CF!BL105*(Cohort_WP!BL103/Cohort_CF!BL103))</f>
        <v/>
      </c>
      <c r="BM104" s="1" t="str">
        <f>IF(Income_CF!BM105="","",Income_CF!BM105*(Cohort_WP!BM103/Cohort_CF!BM103))</f>
        <v/>
      </c>
      <c r="BN104" s="1" t="str">
        <f>IF(Income_CF!BN105="","",Income_CF!BN105*(Cohort_WP!BN103/Cohort_CF!BN103))</f>
        <v/>
      </c>
      <c r="BO104" s="1" t="str">
        <f>IF(Income_CF!BO105="","",Income_CF!BO105*(Cohort_WP!BO103/Cohort_CF!BO103))</f>
        <v/>
      </c>
      <c r="BP104" s="1" t="str">
        <f>IF(Income_CF!BP105="","",Income_CF!BP105*(Cohort_WP!BP103/Cohort_CF!BP103))</f>
        <v/>
      </c>
      <c r="BQ104" s="1" t="str">
        <f>IF(Income_CF!BQ105="","",Income_CF!BQ105*(Cohort_WP!BQ103/Cohort_CF!BQ103))</f>
        <v/>
      </c>
      <c r="BR104" s="1" t="str">
        <f>IF(Income_CF!BR105="","",Income_CF!BR105*(Cohort_WP!BR103/Cohort_CF!BR103))</f>
        <v/>
      </c>
    </row>
    <row r="105" spans="1:72" x14ac:dyDescent="0.55000000000000004">
      <c r="A105" s="642"/>
      <c r="B105" t="s">
        <v>473</v>
      </c>
      <c r="L105" s="1" t="str">
        <f>IF(Income_CF!L106="","",Income_CF!L106*(Cohort_WP!L104/Cohort_CF!L104))</f>
        <v/>
      </c>
      <c r="M105" s="1" t="str">
        <f>IF(Income_CF!M106="","",Income_CF!M106*(Cohort_WP!M104/Cohort_CF!M104))</f>
        <v/>
      </c>
      <c r="N105" s="1" t="str">
        <f>IF(Income_CF!N106="","",Income_CF!N106*(Cohort_WP!N104/Cohort_CF!N104))</f>
        <v/>
      </c>
      <c r="O105" s="1" t="str">
        <f>IF(Income_CF!O106="","",Income_CF!O106*(Cohort_WP!O104/Cohort_CF!O104))</f>
        <v/>
      </c>
      <c r="P105" s="1" t="str">
        <f>IF(Income_CF!P106="","",Income_CF!P106*(Cohort_WP!P104/Cohort_CF!P104))</f>
        <v/>
      </c>
      <c r="Q105" s="1" t="str">
        <f>IF(Income_CF!Q106="","",Income_CF!Q106*(Cohort_WP!Q104/Cohort_CF!Q104))</f>
        <v/>
      </c>
      <c r="R105" s="1">
        <f>IF(Income_CF!R106="","",Income_CF!R106*(Cohort_WP!R104/Cohort_CF!R104))</f>
        <v>2734959.9277279731</v>
      </c>
      <c r="S105" s="1">
        <f>IF(Income_CF!S106="","",Income_CF!S106*(Cohort_WP!S104/Cohort_CF!S104))</f>
        <v>2841055.3531136154</v>
      </c>
      <c r="T105" s="1">
        <f>IF(Income_CF!T106="","",Income_CF!T106*(Cohort_WP!T104/Cohort_CF!T104))</f>
        <v>2949496.2368395003</v>
      </c>
      <c r="U105" s="1">
        <f>IF(Income_CF!U106="","",Income_CF!U106*(Cohort_WP!U104/Cohort_CF!U104))</f>
        <v>3060239.5304875793</v>
      </c>
      <c r="V105" s="1">
        <f>IF(Income_CF!V106="","",Income_CF!V106*(Cohort_WP!V104/Cohort_CF!V104))</f>
        <v>3192652.2352938922</v>
      </c>
      <c r="W105" s="1">
        <f>IF(Income_CF!W106="","",Income_CF!W106*(Cohort_WP!W104/Cohort_CF!W104))</f>
        <v>3306568.0061076502</v>
      </c>
      <c r="X105" s="1">
        <f>IF(Income_CF!X106="","",Income_CF!X106*(Cohort_WP!X104/Cohort_CF!X104))</f>
        <v>3422494.2480897838</v>
      </c>
      <c r="Y105" s="1">
        <f>IF(Income_CF!Y106="","",Income_CF!Y106*(Cohort_WP!Y104/Cohort_CF!Y104))</f>
        <v>3540359.9395082286</v>
      </c>
      <c r="Z105" s="1">
        <f>IF(Income_CF!Z106="","",Income_CF!Z106*(Cohort_WP!Z104/Cohort_CF!Z104))</f>
        <v>3660088.0410130965</v>
      </c>
      <c r="AA105" s="1">
        <f>IF(Income_CF!AA106="","",Income_CF!AA106*(Cohort_WP!AA104/Cohort_CF!AA104))</f>
        <v>3781595.4764158232</v>
      </c>
      <c r="AB105" s="1">
        <f>IF(Income_CF!AB106="","",Income_CF!AB106*(Cohort_WP!AB104/Cohort_CF!AB104))</f>
        <v>3904793.1312201908</v>
      </c>
      <c r="AC105" s="1">
        <f>IF(Income_CF!AC106="","",Income_CF!AC106*(Cohort_WP!AC104/Cohort_CF!AC104))</f>
        <v>4029585.8695106781</v>
      </c>
      <c r="AD105" s="1">
        <f>IF(Income_CF!AD106="","",Income_CF!AD106*(Cohort_WP!AD104/Cohort_CF!AD104))</f>
        <v>4155872.5697455881</v>
      </c>
      <c r="AE105" s="1">
        <f>IF(Income_CF!AE106="","",Income_CF!AE106*(Cohort_WP!AE104/Cohort_CF!AE104))</f>
        <v>4283546.1799399406</v>
      </c>
      <c r="AF105" s="1">
        <f>IF(Income_CF!AF106="","",Income_CF!AF106*(Cohort_WP!AF104/Cohort_CF!AF104))</f>
        <v>4412493.7926556626</v>
      </c>
      <c r="AG105" s="1">
        <f>IF(Income_CF!AG106="","",Income_CF!AG106*(Cohort_WP!AG104/Cohort_CF!AG104))</f>
        <v>4542596.7401460232</v>
      </c>
      <c r="AH105" s="1">
        <f>IF(Income_CF!AH106="","",Income_CF!AH106*(Cohort_WP!AH104/Cohort_CF!AH104))</f>
        <v>4673730.7099253265</v>
      </c>
      <c r="AI105" s="1">
        <f>IF(Income_CF!AI106="","",Income_CF!AI106*(Cohort_WP!AI104/Cohort_CF!AI104))</f>
        <v>4805765.8809569683</v>
      </c>
      <c r="AJ105" s="1">
        <f>IF(Income_CF!AJ106="","",Income_CF!AJ106*(Cohort_WP!AJ104/Cohort_CF!AJ104))</f>
        <v>4938567.0805700868</v>
      </c>
      <c r="AK105" s="1">
        <f>IF(Income_CF!AK106="","",Income_CF!AK106*(Cohort_WP!AK104/Cohort_CF!AK104))</f>
        <v>5071993.9621306416</v>
      </c>
      <c r="AL105" s="1">
        <f>IF(Income_CF!AL106="","",Income_CF!AL106*(Cohort_WP!AL104/Cohort_CF!AL104))</f>
        <v>5205901.2034046836</v>
      </c>
      <c r="AM105" s="1">
        <f>IF(Income_CF!AM106="","",Income_CF!AM106*(Cohort_WP!AM104/Cohort_CF!AM104))</f>
        <v>5340138.7254622448</v>
      </c>
      <c r="AN105" s="1">
        <f>IF(Income_CF!AN106="","",Income_CF!AN106*(Cohort_WP!AN104/Cohort_CF!AN104))</f>
        <v>5474551.9318780517</v>
      </c>
      <c r="AO105" s="1">
        <f>IF(Income_CF!AO106="","",Income_CF!AO106*(Cohort_WP!AO104/Cohort_CF!AO104))</f>
        <v>5608981.9678934719</v>
      </c>
      <c r="AP105" s="1">
        <f>IF(Income_CF!AP106="","",Income_CF!AP106*(Cohort_WP!AP104/Cohort_CF!AP104))</f>
        <v>5743265.9991094721</v>
      </c>
      <c r="AQ105" s="1">
        <f>IF(Income_CF!AQ106="","",Income_CF!AQ106*(Cohort_WP!AQ104/Cohort_CF!AQ104))</f>
        <v>5877237.5091868909</v>
      </c>
      <c r="AR105" s="1">
        <f>IF(Income_CF!AR106="","",Income_CF!AR106*(Cohort_WP!AR104/Cohort_CF!AR104))</f>
        <v>6010726.615936799</v>
      </c>
      <c r="AS105" s="1">
        <f>IF(Income_CF!AS106="","",Income_CF!AS106*(Cohort_WP!AS104/Cohort_CF!AS104))</f>
        <v>6143560.4050899083</v>
      </c>
      <c r="AT105" s="1">
        <f>IF(Income_CF!AT106="","",Income_CF!AT106*(Cohort_WP!AT104/Cohort_CF!AT104))</f>
        <v>6275563.2809429811</v>
      </c>
      <c r="AU105" s="1">
        <f>IF(Income_CF!AU106="","",Income_CF!AU106*(Cohort_WP!AU104/Cohort_CF!AU104))</f>
        <v>6406557.3329892773</v>
      </c>
      <c r="AV105" s="1">
        <f>IF(Income_CF!AV106="","",Income_CF!AV106*(Cohort_WP!AV104/Cohort_CF!AV104))</f>
        <v>6536362.7175530633</v>
      </c>
      <c r="AW105" s="1">
        <f>IF(Income_CF!AW106="","",Income_CF!AW106*(Cohort_WP!AW104/Cohort_CF!AW104))</f>
        <v>6664798.0533623537</v>
      </c>
      <c r="AX105" s="1">
        <f>IF(Income_CF!AX106="","",Income_CF!AX106*(Cohort_WP!AX104/Cohort_CF!AX104))</f>
        <v>6791680.8299132055</v>
      </c>
      <c r="AY105" s="1">
        <f>IF(Income_CF!AY106="","",Income_CF!AY106*(Cohort_WP!AY104/Cohort_CF!AY104))</f>
        <v>6916827.82740031</v>
      </c>
      <c r="AZ105" s="1">
        <f>IF(Income_CF!AZ106="","",Income_CF!AZ106*(Cohort_WP!AZ104/Cohort_CF!AZ104))</f>
        <v>7040055.5469157873</v>
      </c>
      <c r="BA105" s="1">
        <f>IF(Income_CF!BA106="","",Income_CF!BA106*(Cohort_WP!BA104/Cohort_CF!BA104))</f>
        <v>7161180.6495491825</v>
      </c>
      <c r="BB105" s="1">
        <f>IF(Income_CF!BB106="","",Income_CF!BB106*(Cohort_WP!BB104/Cohort_CF!BB104))</f>
        <v>7280020.4029581817</v>
      </c>
      <c r="BC105" s="1">
        <f>IF(Income_CF!BC106="","",Income_CF!BC106*(Cohort_WP!BC104/Cohort_CF!BC104))</f>
        <v>7396393.1339225899</v>
      </c>
      <c r="BD105" s="1">
        <f>IF(Income_CF!BD106="","",Income_CF!BD106*(Cohort_WP!BD104/Cohort_CF!BD104))</f>
        <v>7510118.685341917</v>
      </c>
      <c r="BE105" s="1">
        <f>IF(Income_CF!BE106="","",Income_CF!BE106*(Cohort_WP!BE104/Cohort_CF!BE104))</f>
        <v>7621018.8760931604</v>
      </c>
      <c r="BF105" s="1" t="str">
        <f>IF(Income_CF!BF106="","",Income_CF!BF106*(Cohort_WP!BF104/Cohort_CF!BF104))</f>
        <v/>
      </c>
      <c r="BG105" s="1" t="str">
        <f>IF(Income_CF!BG106="","",Income_CF!BG106*(Cohort_WP!BG104/Cohort_CF!BG104))</f>
        <v/>
      </c>
      <c r="BH105" s="1" t="str">
        <f>IF(Income_CF!BH106="","",Income_CF!BH106*(Cohort_WP!BH104/Cohort_CF!BH104))</f>
        <v/>
      </c>
      <c r="BI105" s="1" t="str">
        <f>IF(Income_CF!BI106="","",Income_CF!BI106*(Cohort_WP!BI104/Cohort_CF!BI104))</f>
        <v/>
      </c>
      <c r="BJ105" s="1" t="str">
        <f>IF(Income_CF!BJ106="","",Income_CF!BJ106*(Cohort_WP!BJ104/Cohort_CF!BJ104))</f>
        <v/>
      </c>
      <c r="BK105" s="1" t="str">
        <f>IF(Income_CF!BK106="","",Income_CF!BK106*(Cohort_WP!BK104/Cohort_CF!BK104))</f>
        <v/>
      </c>
      <c r="BL105" s="1" t="str">
        <f>IF(Income_CF!BL106="","",Income_CF!BL106*(Cohort_WP!BL104/Cohort_CF!BL104))</f>
        <v/>
      </c>
      <c r="BM105" s="1" t="str">
        <f>IF(Income_CF!BM106="","",Income_CF!BM106*(Cohort_WP!BM104/Cohort_CF!BM104))</f>
        <v/>
      </c>
      <c r="BN105" s="1" t="str">
        <f>IF(Income_CF!BN106="","",Income_CF!BN106*(Cohort_WP!BN104/Cohort_CF!BN104))</f>
        <v/>
      </c>
      <c r="BO105" s="1" t="str">
        <f>IF(Income_CF!BO106="","",Income_CF!BO106*(Cohort_WP!BO104/Cohort_CF!BO104))</f>
        <v/>
      </c>
      <c r="BP105" s="1" t="str">
        <f>IF(Income_CF!BP106="","",Income_CF!BP106*(Cohort_WP!BP104/Cohort_CF!BP104))</f>
        <v/>
      </c>
      <c r="BQ105" s="1" t="str">
        <f>IF(Income_CF!BQ106="","",Income_CF!BQ106*(Cohort_WP!BQ104/Cohort_CF!BQ104))</f>
        <v/>
      </c>
      <c r="BR105" s="1" t="str">
        <f>IF(Income_CF!BR106="","",Income_CF!BR106*(Cohort_WP!BR104/Cohort_CF!BR104))</f>
        <v/>
      </c>
    </row>
    <row r="106" spans="1:72" x14ac:dyDescent="0.55000000000000004">
      <c r="A106" s="642"/>
      <c r="B106" t="s">
        <v>474</v>
      </c>
      <c r="L106" s="1" t="str">
        <f>IF(Income_CF!L107="","",Income_CF!L107*(Cohort_WP!L105/Cohort_CF!L105))</f>
        <v/>
      </c>
      <c r="M106" s="1" t="str">
        <f>IF(Income_CF!M107="","",Income_CF!M107*(Cohort_WP!M105/Cohort_CF!M105))</f>
        <v/>
      </c>
      <c r="N106" s="1" t="str">
        <f>IF(Income_CF!N107="","",Income_CF!N107*(Cohort_WP!N105/Cohort_CF!N105))</f>
        <v/>
      </c>
      <c r="O106" s="1" t="str">
        <f>IF(Income_CF!O107="","",Income_CF!O107*(Cohort_WP!O105/Cohort_CF!O105))</f>
        <v/>
      </c>
      <c r="P106" s="1" t="str">
        <f>IF(Income_CF!P107="","",Income_CF!P107*(Cohort_WP!P105/Cohort_CF!P105))</f>
        <v/>
      </c>
      <c r="Q106" s="1" t="str">
        <f>IF(Income_CF!Q107="","",Income_CF!Q107*(Cohort_WP!Q105/Cohort_CF!Q105))</f>
        <v/>
      </c>
      <c r="R106" s="1" t="str">
        <f>IF(Income_CF!R107="","",Income_CF!R107*(Cohort_WP!R105/Cohort_CF!R105))</f>
        <v/>
      </c>
      <c r="S106" s="1">
        <f>IF(Income_CF!S107="","",Income_CF!S107*(Cohort_WP!S105/Cohort_CF!S105))</f>
        <v>2817008.725559812</v>
      </c>
      <c r="T106" s="1">
        <f>IF(Income_CF!T107="","",Income_CF!T107*(Cohort_WP!T105/Cohort_CF!T105))</f>
        <v>2926287.013707024</v>
      </c>
      <c r="U106" s="1">
        <f>IF(Income_CF!U107="","",Income_CF!U107*(Cohort_WP!U105/Cohort_CF!U105))</f>
        <v>3037981.1239446853</v>
      </c>
      <c r="V106" s="1">
        <f>IF(Income_CF!V107="","",Income_CF!V107*(Cohort_WP!V105/Cohort_CF!V105))</f>
        <v>3152046.7164022061</v>
      </c>
      <c r="W106" s="1">
        <f>IF(Income_CF!W107="","",Income_CF!W107*(Cohort_WP!W105/Cohort_CF!W105))</f>
        <v>3288431.8023527092</v>
      </c>
      <c r="X106" s="1">
        <f>IF(Income_CF!X107="","",Income_CF!X107*(Cohort_WP!X105/Cohort_CF!X105))</f>
        <v>3405765.0462908796</v>
      </c>
      <c r="Y106" s="1">
        <f>IF(Income_CF!Y107="","",Income_CF!Y107*(Cohort_WP!Y105/Cohort_CF!Y105))</f>
        <v>3525169.0755324773</v>
      </c>
      <c r="Z106" s="1">
        <f>IF(Income_CF!Z107="","",Income_CF!Z107*(Cohort_WP!Z105/Cohort_CF!Z105))</f>
        <v>3646570.7376934756</v>
      </c>
      <c r="AA106" s="1">
        <f>IF(Income_CF!AA107="","",Income_CF!AA107*(Cohort_WP!AA105/Cohort_CF!AA105))</f>
        <v>3769890.6822434887</v>
      </c>
      <c r="AB106" s="1">
        <f>IF(Income_CF!AB107="","",Income_CF!AB107*(Cohort_WP!AB105/Cohort_CF!AB105))</f>
        <v>3895043.3407082981</v>
      </c>
      <c r="AC106" s="1">
        <f>IF(Income_CF!AC107="","",Income_CF!AC107*(Cohort_WP!AC105/Cohort_CF!AC105))</f>
        <v>4021936.9251567968</v>
      </c>
      <c r="AD106" s="1">
        <f>IF(Income_CF!AD107="","",Income_CF!AD107*(Cohort_WP!AD105/Cohort_CF!AD105))</f>
        <v>4150473.4455959983</v>
      </c>
      <c r="AE106" s="1">
        <f>IF(Income_CF!AE107="","",Income_CF!AE107*(Cohort_WP!AE105/Cohort_CF!AE105))</f>
        <v>4280548.7468379559</v>
      </c>
      <c r="AF106" s="1">
        <f>IF(Income_CF!AF107="","",Income_CF!AF107*(Cohort_WP!AF105/Cohort_CF!AF105))</f>
        <v>4412052.5653381385</v>
      </c>
      <c r="AG106" s="1">
        <f>IF(Income_CF!AG107="","",Income_CF!AG107*(Cohort_WP!AG105/Cohort_CF!AG105))</f>
        <v>4544868.6064353315</v>
      </c>
      <c r="AH106" s="1">
        <f>IF(Income_CF!AH107="","",Income_CF!AH107*(Cohort_WP!AH105/Cohort_CF!AH105))</f>
        <v>4678874.6423504036</v>
      </c>
      <c r="AI106" s="1">
        <f>IF(Income_CF!AI107="","",Income_CF!AI107*(Cohort_WP!AI105/Cohort_CF!AI105))</f>
        <v>4813942.6312230863</v>
      </c>
      <c r="AJ106" s="1">
        <f>IF(Income_CF!AJ107="","",Income_CF!AJ107*(Cohort_WP!AJ105/Cohort_CF!AJ105))</f>
        <v>4949938.8573856782</v>
      </c>
      <c r="AK106" s="1">
        <f>IF(Income_CF!AK107="","",Income_CF!AK107*(Cohort_WP!AK105/Cohort_CF!AK105))</f>
        <v>5086724.09298719</v>
      </c>
      <c r="AL106" s="1">
        <f>IF(Income_CF!AL107="","",Income_CF!AL107*(Cohort_WP!AL105/Cohort_CF!AL105))</f>
        <v>5224153.7809945596</v>
      </c>
      <c r="AM106" s="1">
        <f>IF(Income_CF!AM107="","",Income_CF!AM107*(Cohort_WP!AM105/Cohort_CF!AM105))</f>
        <v>5362078.2395068249</v>
      </c>
      <c r="AN106" s="1">
        <f>IF(Income_CF!AN107="","",Income_CF!AN107*(Cohort_WP!AN105/Cohort_CF!AN105))</f>
        <v>5500342.8872261113</v>
      </c>
      <c r="AO106" s="1">
        <f>IF(Income_CF!AO107="","",Income_CF!AO107*(Cohort_WP!AO105/Cohort_CF!AO105))</f>
        <v>5638788.4898343943</v>
      </c>
      <c r="AP106" s="1">
        <f>IF(Income_CF!AP107="","",Income_CF!AP107*(Cohort_WP!AP105/Cohort_CF!AP105))</f>
        <v>5777251.4269302767</v>
      </c>
      <c r="AQ106" s="1">
        <f>IF(Income_CF!AQ107="","",Income_CF!AQ107*(Cohort_WP!AQ105/Cohort_CF!AQ105))</f>
        <v>5915563.9790827548</v>
      </c>
      <c r="AR106" s="1">
        <f>IF(Income_CF!AR107="","",Income_CF!AR107*(Cohort_WP!AR105/Cohort_CF!AR105))</f>
        <v>6053554.6344624981</v>
      </c>
      <c r="AS106" s="1">
        <f>IF(Income_CF!AS107="","",Income_CF!AS107*(Cohort_WP!AS105/Cohort_CF!AS105))</f>
        <v>6191048.4144149041</v>
      </c>
      <c r="AT106" s="1">
        <f>IF(Income_CF!AT107="","",Income_CF!AT107*(Cohort_WP!AT105/Cohort_CF!AT105))</f>
        <v>6327867.2172426041</v>
      </c>
      <c r="AU106" s="1">
        <f>IF(Income_CF!AU107="","",Income_CF!AU107*(Cohort_WP!AU105/Cohort_CF!AU105))</f>
        <v>6463830.1793712713</v>
      </c>
      <c r="AV106" s="1">
        <f>IF(Income_CF!AV107="","",Income_CF!AV107*(Cohort_WP!AV105/Cohort_CF!AV105))</f>
        <v>6598754.0529789561</v>
      </c>
      <c r="AW106" s="1">
        <f>IF(Income_CF!AW107="","",Income_CF!AW107*(Cohort_WP!AW105/Cohort_CF!AW105))</f>
        <v>6732453.5990796555</v>
      </c>
      <c r="AX106" s="1">
        <f>IF(Income_CF!AX107="","",Income_CF!AX107*(Cohort_WP!AX105/Cohort_CF!AX105))</f>
        <v>6864741.994963224</v>
      </c>
      <c r="AY106" s="1">
        <f>IF(Income_CF!AY107="","",Income_CF!AY107*(Cohort_WP!AY105/Cohort_CF!AY105))</f>
        <v>6995431.2548106024</v>
      </c>
      <c r="AZ106" s="1">
        <f>IF(Income_CF!AZ107="","",Income_CF!AZ107*(Cohort_WP!AZ105/Cohort_CF!AZ105))</f>
        <v>7124332.6622223193</v>
      </c>
      <c r="BA106" s="1">
        <f>IF(Income_CF!BA107="","",Income_CF!BA107*(Cohort_WP!BA105/Cohort_CF!BA105))</f>
        <v>7251257.2133232616</v>
      </c>
      <c r="BB106" s="1">
        <f>IF(Income_CF!BB107="","",Income_CF!BB107*(Cohort_WP!BB105/Cohort_CF!BB105))</f>
        <v>7376016.0690356577</v>
      </c>
      <c r="BC106" s="1">
        <f>IF(Income_CF!BC107="","",Income_CF!BC107*(Cohort_WP!BC105/Cohort_CF!BC105))</f>
        <v>7498421.0150469262</v>
      </c>
      <c r="BD106" s="1">
        <f>IF(Income_CF!BD107="","",Income_CF!BD107*(Cohort_WP!BD105/Cohort_CF!BD105))</f>
        <v>7618284.9279402681</v>
      </c>
      <c r="BE106" s="1">
        <f>IF(Income_CF!BE107="","",Income_CF!BE107*(Cohort_WP!BE105/Cohort_CF!BE105))</f>
        <v>7735422.2459021742</v>
      </c>
      <c r="BF106" s="1">
        <f>IF(Income_CF!BF107="","",Income_CF!BF107*(Cohort_WP!BF105/Cohort_CF!BF105))</f>
        <v>7849649.4423759561</v>
      </c>
      <c r="BG106" s="1" t="str">
        <f>IF(Income_CF!BG107="","",Income_CF!BG107*(Cohort_WP!BG105/Cohort_CF!BG105))</f>
        <v/>
      </c>
      <c r="BH106" s="1" t="str">
        <f>IF(Income_CF!BH107="","",Income_CF!BH107*(Cohort_WP!BH105/Cohort_CF!BH105))</f>
        <v/>
      </c>
      <c r="BI106" s="1" t="str">
        <f>IF(Income_CF!BI107="","",Income_CF!BI107*(Cohort_WP!BI105/Cohort_CF!BI105))</f>
        <v/>
      </c>
      <c r="BJ106" s="1" t="str">
        <f>IF(Income_CF!BJ107="","",Income_CF!BJ107*(Cohort_WP!BJ105/Cohort_CF!BJ105))</f>
        <v/>
      </c>
      <c r="BK106" s="1" t="str">
        <f>IF(Income_CF!BK107="","",Income_CF!BK107*(Cohort_WP!BK105/Cohort_CF!BK105))</f>
        <v/>
      </c>
      <c r="BL106" s="1" t="str">
        <f>IF(Income_CF!BL107="","",Income_CF!BL107*(Cohort_WP!BL105/Cohort_CF!BL105))</f>
        <v/>
      </c>
      <c r="BM106" s="1" t="str">
        <f>IF(Income_CF!BM107="","",Income_CF!BM107*(Cohort_WP!BM105/Cohort_CF!BM105))</f>
        <v/>
      </c>
      <c r="BN106" s="1" t="str">
        <f>IF(Income_CF!BN107="","",Income_CF!BN107*(Cohort_WP!BN105/Cohort_CF!BN105))</f>
        <v/>
      </c>
      <c r="BO106" s="1" t="str">
        <f>IF(Income_CF!BO107="","",Income_CF!BO107*(Cohort_WP!BO105/Cohort_CF!BO105))</f>
        <v/>
      </c>
      <c r="BP106" s="1" t="str">
        <f>IF(Income_CF!BP107="","",Income_CF!BP107*(Cohort_WP!BP105/Cohort_CF!BP105))</f>
        <v/>
      </c>
      <c r="BQ106" s="1" t="str">
        <f>IF(Income_CF!BQ107="","",Income_CF!BQ107*(Cohort_WP!BQ105/Cohort_CF!BQ105))</f>
        <v/>
      </c>
      <c r="BR106" s="1" t="str">
        <f>IF(Income_CF!BR107="","",Income_CF!BR107*(Cohort_WP!BR105/Cohort_CF!BR105))</f>
        <v/>
      </c>
    </row>
    <row r="107" spans="1:72" x14ac:dyDescent="0.55000000000000004">
      <c r="A107" s="642"/>
      <c r="B107" t="s">
        <v>475</v>
      </c>
      <c r="L107" s="1" t="str">
        <f>IF(Income_CF!L108="","",Income_CF!L108*(Cohort_WP!L106/Cohort_CF!L106))</f>
        <v/>
      </c>
      <c r="M107" s="1" t="str">
        <f>IF(Income_CF!M108="","",Income_CF!M108*(Cohort_WP!M106/Cohort_CF!M106))</f>
        <v/>
      </c>
      <c r="N107" s="1" t="str">
        <f>IF(Income_CF!N108="","",Income_CF!N108*(Cohort_WP!N106/Cohort_CF!N106))</f>
        <v/>
      </c>
      <c r="O107" s="1" t="str">
        <f>IF(Income_CF!O108="","",Income_CF!O108*(Cohort_WP!O106/Cohort_CF!O106))</f>
        <v/>
      </c>
      <c r="P107" s="1" t="str">
        <f>IF(Income_CF!P108="","",Income_CF!P108*(Cohort_WP!P106/Cohort_CF!P106))</f>
        <v/>
      </c>
      <c r="Q107" s="1" t="str">
        <f>IF(Income_CF!Q108="","",Income_CF!Q108*(Cohort_WP!Q106/Cohort_CF!Q106))</f>
        <v/>
      </c>
      <c r="R107" s="1" t="str">
        <f>IF(Income_CF!R108="","",Income_CF!R108*(Cohort_WP!R106/Cohort_CF!R106))</f>
        <v/>
      </c>
      <c r="S107" s="1" t="str">
        <f>IF(Income_CF!S108="","",Income_CF!S108*(Cohort_WP!S106/Cohort_CF!S106))</f>
        <v/>
      </c>
      <c r="T107" s="1">
        <f>IF(Income_CF!T108="","",Income_CF!T108*(Cohort_WP!T106/Cohort_CF!T106))</f>
        <v>2901518.9873266071</v>
      </c>
      <c r="U107" s="1">
        <f>IF(Income_CF!U108="","",Income_CF!U108*(Cohort_WP!U106/Cohort_CF!U106))</f>
        <v>3014075.6241182354</v>
      </c>
      <c r="V107" s="1">
        <f>IF(Income_CF!V108="","",Income_CF!V108*(Cohort_WP!V106/Cohort_CF!V106))</f>
        <v>3129120.5576630253</v>
      </c>
      <c r="W107" s="1">
        <f>IF(Income_CF!W108="","",Income_CF!W108*(Cohort_WP!W106/Cohort_CF!W106))</f>
        <v>3246608.1178942728</v>
      </c>
      <c r="X107" s="1">
        <f>IF(Income_CF!X108="","",Income_CF!X108*(Cohort_WP!X106/Cohort_CF!X106))</f>
        <v>3387084.7564232904</v>
      </c>
      <c r="Y107" s="1">
        <f>IF(Income_CF!Y108="","",Income_CF!Y108*(Cohort_WP!Y106/Cohort_CF!Y106))</f>
        <v>3507937.9976796056</v>
      </c>
      <c r="Z107" s="1">
        <f>IF(Income_CF!Z108="","",Income_CF!Z108*(Cohort_WP!Z106/Cohort_CF!Z106))</f>
        <v>3630924.1477984516</v>
      </c>
      <c r="AA107" s="1">
        <f>IF(Income_CF!AA108="","",Income_CF!AA108*(Cohort_WP!AA106/Cohort_CF!AA106))</f>
        <v>3755967.8598242793</v>
      </c>
      <c r="AB107" s="1">
        <f>IF(Income_CF!AB108="","",Income_CF!AB108*(Cohort_WP!AB106/Cohort_CF!AB106))</f>
        <v>3882987.402710794</v>
      </c>
      <c r="AC107" s="1">
        <f>IF(Income_CF!AC108="","",Income_CF!AC108*(Cohort_WP!AC106/Cohort_CF!AC106))</f>
        <v>4011894.6409295467</v>
      </c>
      <c r="AD107" s="1">
        <f>IF(Income_CF!AD108="","",Income_CF!AD108*(Cohort_WP!AD106/Cohort_CF!AD106))</f>
        <v>4142595.0329115004</v>
      </c>
      <c r="AE107" s="1">
        <f>IF(Income_CF!AE108="","",Income_CF!AE108*(Cohort_WP!AE106/Cohort_CF!AE106))</f>
        <v>4274987.6489638779</v>
      </c>
      <c r="AF107" s="1">
        <f>IF(Income_CF!AF108="","",Income_CF!AF108*(Cohort_WP!AF106/Cohort_CF!AF106))</f>
        <v>4408965.2092430945</v>
      </c>
      <c r="AG107" s="1">
        <f>IF(Income_CF!AG108="","",Income_CF!AG108*(Cohort_WP!AG106/Cohort_CF!AG106))</f>
        <v>4544414.1422982821</v>
      </c>
      <c r="AH107" s="1">
        <f>IF(Income_CF!AH108="","",Income_CF!AH108*(Cohort_WP!AH106/Cohort_CF!AH106))</f>
        <v>4681214.6646283921</v>
      </c>
      <c r="AI107" s="1">
        <f>IF(Income_CF!AI108="","",Income_CF!AI108*(Cohort_WP!AI106/Cohort_CF!AI106))</f>
        <v>4819240.8816209147</v>
      </c>
      <c r="AJ107" s="1">
        <f>IF(Income_CF!AJ108="","",Income_CF!AJ108*(Cohort_WP!AJ106/Cohort_CF!AJ106))</f>
        <v>4958360.9101597788</v>
      </c>
      <c r="AK107" s="1">
        <f>IF(Income_CF!AK108="","",Income_CF!AK108*(Cohort_WP!AK106/Cohort_CF!AK106))</f>
        <v>5098437.0231072484</v>
      </c>
      <c r="AL107" s="1">
        <f>IF(Income_CF!AL108="","",Income_CF!AL108*(Cohort_WP!AL106/Cohort_CF!AL106))</f>
        <v>5239325.8157768045</v>
      </c>
      <c r="AM107" s="1">
        <f>IF(Income_CF!AM108="","",Income_CF!AM108*(Cohort_WP!AM106/Cohort_CF!AM106))</f>
        <v>5380878.3944243975</v>
      </c>
      <c r="AN107" s="1">
        <f>IF(Income_CF!AN108="","",Income_CF!AN108*(Cohort_WP!AN106/Cohort_CF!AN106))</f>
        <v>5522940.5866920277</v>
      </c>
      <c r="AO107" s="1">
        <f>IF(Income_CF!AO108="","",Income_CF!AO108*(Cohort_WP!AO106/Cohort_CF!AO106))</f>
        <v>5665353.1738428948</v>
      </c>
      <c r="AP107" s="1">
        <f>IF(Income_CF!AP108="","",Income_CF!AP108*(Cohort_WP!AP106/Cohort_CF!AP106))</f>
        <v>5807952.1445294255</v>
      </c>
      <c r="AQ107" s="1">
        <f>IF(Income_CF!AQ108="","",Income_CF!AQ108*(Cohort_WP!AQ106/Cohort_CF!AQ106))</f>
        <v>5950568.9697381835</v>
      </c>
      <c r="AR107" s="1">
        <f>IF(Income_CF!AR108="","",Income_CF!AR108*(Cohort_WP!AR106/Cohort_CF!AR106))</f>
        <v>6093030.898455237</v>
      </c>
      <c r="AS107" s="1">
        <f>IF(Income_CF!AS108="","",Income_CF!AS108*(Cohort_WP!AS106/Cohort_CF!AS106))</f>
        <v>6235161.2734963736</v>
      </c>
      <c r="AT107" s="1">
        <f>IF(Income_CF!AT108="","",Income_CF!AT108*(Cohort_WP!AT106/Cohort_CF!AT106))</f>
        <v>6376779.8668473503</v>
      </c>
      <c r="AU107" s="1">
        <f>IF(Income_CF!AU108="","",Income_CF!AU108*(Cohort_WP!AU106/Cohort_CF!AU106))</f>
        <v>6517703.2337598829</v>
      </c>
      <c r="AV107" s="1">
        <f>IF(Income_CF!AV108="","",Income_CF!AV108*(Cohort_WP!AV106/Cohort_CF!AV106))</f>
        <v>6657745.0847524097</v>
      </c>
      <c r="AW107" s="1">
        <f>IF(Income_CF!AW108="","",Income_CF!AW108*(Cohort_WP!AW106/Cohort_CF!AW106))</f>
        <v>6796716.6745683253</v>
      </c>
      <c r="AX107" s="1">
        <f>IF(Income_CF!AX108="","",Income_CF!AX108*(Cohort_WP!AX106/Cohort_CF!AX106))</f>
        <v>6934427.2070520446</v>
      </c>
      <c r="AY107" s="1">
        <f>IF(Income_CF!AY108="","",Income_CF!AY108*(Cohort_WP!AY106/Cohort_CF!AY106))</f>
        <v>7070684.2548121205</v>
      </c>
      <c r="AZ107" s="1">
        <f>IF(Income_CF!AZ108="","",Income_CF!AZ108*(Cohort_WP!AZ106/Cohort_CF!AZ106))</f>
        <v>7205294.1924549192</v>
      </c>
      <c r="BA107" s="1">
        <f>IF(Income_CF!BA108="","",Income_CF!BA108*(Cohort_WP!BA106/Cohort_CF!BA106))</f>
        <v>7338062.6420889897</v>
      </c>
      <c r="BB107" s="1">
        <f>IF(Income_CF!BB108="","",Income_CF!BB108*(Cohort_WP!BB106/Cohort_CF!BB106))</f>
        <v>7468794.9297229582</v>
      </c>
      <c r="BC107" s="1">
        <f>IF(Income_CF!BC108="","",Income_CF!BC108*(Cohort_WP!BC106/Cohort_CF!BC106))</f>
        <v>7597296.5511067268</v>
      </c>
      <c r="BD107" s="1">
        <f>IF(Income_CF!BD108="","",Income_CF!BD108*(Cohort_WP!BD106/Cohort_CF!BD106))</f>
        <v>7723373.6454983354</v>
      </c>
      <c r="BE107" s="1">
        <f>IF(Income_CF!BE108="","",Income_CF!BE108*(Cohort_WP!BE106/Cohort_CF!BE106))</f>
        <v>7846833.4757784773</v>
      </c>
      <c r="BF107" s="1">
        <f>IF(Income_CF!BF108="","",Income_CF!BF108*(Cohort_WP!BF106/Cohort_CF!BF106))</f>
        <v>7967484.9132792391</v>
      </c>
      <c r="BG107" s="1">
        <f>IF(Income_CF!BG108="","",Income_CF!BG108*(Cohort_WP!BG106/Cohort_CF!BG106))</f>
        <v>8085138.9256472318</v>
      </c>
      <c r="BH107" s="1" t="str">
        <f>IF(Income_CF!BH108="","",Income_CF!BH108*(Cohort_WP!BH106/Cohort_CF!BH106))</f>
        <v/>
      </c>
      <c r="BI107" s="1" t="str">
        <f>IF(Income_CF!BI108="","",Income_CF!BI108*(Cohort_WP!BI106/Cohort_CF!BI106))</f>
        <v/>
      </c>
      <c r="BJ107" s="1" t="str">
        <f>IF(Income_CF!BJ108="","",Income_CF!BJ108*(Cohort_WP!BJ106/Cohort_CF!BJ106))</f>
        <v/>
      </c>
      <c r="BK107" s="1" t="str">
        <f>IF(Income_CF!BK108="","",Income_CF!BK108*(Cohort_WP!BK106/Cohort_CF!BK106))</f>
        <v/>
      </c>
      <c r="BL107" s="1" t="str">
        <f>IF(Income_CF!BL108="","",Income_CF!BL108*(Cohort_WP!BL106/Cohort_CF!BL106))</f>
        <v/>
      </c>
      <c r="BM107" s="1" t="str">
        <f>IF(Income_CF!BM108="","",Income_CF!BM108*(Cohort_WP!BM106/Cohort_CF!BM106))</f>
        <v/>
      </c>
      <c r="BN107" s="1" t="str">
        <f>IF(Income_CF!BN108="","",Income_CF!BN108*(Cohort_WP!BN106/Cohort_CF!BN106))</f>
        <v/>
      </c>
      <c r="BO107" s="1" t="str">
        <f>IF(Income_CF!BO108="","",Income_CF!BO108*(Cohort_WP!BO106/Cohort_CF!BO106))</f>
        <v/>
      </c>
      <c r="BP107" s="1" t="str">
        <f>IF(Income_CF!BP108="","",Income_CF!BP108*(Cohort_WP!BP106/Cohort_CF!BP106))</f>
        <v/>
      </c>
      <c r="BQ107" s="1" t="str">
        <f>IF(Income_CF!BQ108="","",Income_CF!BQ108*(Cohort_WP!BQ106/Cohort_CF!BQ106))</f>
        <v/>
      </c>
      <c r="BR107" s="1" t="str">
        <f>IF(Income_CF!BR108="","",Income_CF!BR108*(Cohort_WP!BR106/Cohort_CF!BR106))</f>
        <v/>
      </c>
    </row>
    <row r="108" spans="1:72" x14ac:dyDescent="0.55000000000000004">
      <c r="A108" s="642"/>
      <c r="B108" t="s">
        <v>476</v>
      </c>
      <c r="L108" s="1" t="str">
        <f>IF(Income_CF!L109="","",Income_CF!L109*(Cohort_WP!L107/Cohort_CF!L107))</f>
        <v/>
      </c>
      <c r="M108" s="1" t="str">
        <f>IF(Income_CF!M109="","",Income_CF!M109*(Cohort_WP!M107/Cohort_CF!M107))</f>
        <v/>
      </c>
      <c r="N108" s="1" t="str">
        <f>IF(Income_CF!N109="","",Income_CF!N109*(Cohort_WP!N107/Cohort_CF!N107))</f>
        <v/>
      </c>
      <c r="O108" s="1" t="str">
        <f>IF(Income_CF!O109="","",Income_CF!O109*(Cohort_WP!O107/Cohort_CF!O107))</f>
        <v/>
      </c>
      <c r="P108" s="1" t="str">
        <f>IF(Income_CF!P109="","",Income_CF!P109*(Cohort_WP!P107/Cohort_CF!P107))</f>
        <v/>
      </c>
      <c r="Q108" s="1" t="str">
        <f>IF(Income_CF!Q109="","",Income_CF!Q109*(Cohort_WP!Q107/Cohort_CF!Q107))</f>
        <v/>
      </c>
      <c r="R108" s="1" t="str">
        <f>IF(Income_CF!R109="","",Income_CF!R109*(Cohort_WP!R107/Cohort_CF!R107))</f>
        <v/>
      </c>
      <c r="S108" s="1" t="str">
        <f>IF(Income_CF!S109="","",Income_CF!S109*(Cohort_WP!S107/Cohort_CF!S107))</f>
        <v/>
      </c>
      <c r="T108" s="1" t="str">
        <f>IF(Income_CF!T109="","",Income_CF!T109*(Cohort_WP!T107/Cohort_CF!T107))</f>
        <v/>
      </c>
      <c r="U108" s="1">
        <f>IF(Income_CF!U109="","",Income_CF!U109*(Cohort_WP!U107/Cohort_CF!U107))</f>
        <v>2988564.5569464052</v>
      </c>
      <c r="V108" s="1">
        <f>IF(Income_CF!V109="","",Income_CF!V109*(Cohort_WP!V107/Cohort_CF!V107))</f>
        <v>3104497.8928417815</v>
      </c>
      <c r="W108" s="1">
        <f>IF(Income_CF!W109="","",Income_CF!W109*(Cohort_WP!W107/Cohort_CF!W107))</f>
        <v>3222994.1743929163</v>
      </c>
      <c r="X108" s="1">
        <f>IF(Income_CF!X109="","",Income_CF!X109*(Cohort_WP!X107/Cohort_CF!X107))</f>
        <v>3344006.3614311009</v>
      </c>
      <c r="Y108" s="1">
        <f>IF(Income_CF!Y109="","",Income_CF!Y109*(Cohort_WP!Y107/Cohort_CF!Y107))</f>
        <v>3488697.2991159889</v>
      </c>
      <c r="Z108" s="1">
        <f>IF(Income_CF!Z109="","",Income_CF!Z109*(Cohort_WP!Z107/Cohort_CF!Z107))</f>
        <v>3613176.1376099936</v>
      </c>
      <c r="AA108" s="1">
        <f>IF(Income_CF!AA109="","",Income_CF!AA109*(Cohort_WP!AA107/Cohort_CF!AA107))</f>
        <v>3739851.8722324045</v>
      </c>
      <c r="AB108" s="1">
        <f>IF(Income_CF!AB109="","",Income_CF!AB109*(Cohort_WP!AB107/Cohort_CF!AB107))</f>
        <v>3868646.8956190082</v>
      </c>
      <c r="AC108" s="1">
        <f>IF(Income_CF!AC109="","",Income_CF!AC109*(Cohort_WP!AC107/Cohort_CF!AC107))</f>
        <v>3999477.024792118</v>
      </c>
      <c r="AD108" s="1">
        <f>IF(Income_CF!AD109="","",Income_CF!AD109*(Cohort_WP!AD107/Cohort_CF!AD107))</f>
        <v>4132251.4801574331</v>
      </c>
      <c r="AE108" s="1">
        <f>IF(Income_CF!AE109="","",Income_CF!AE109*(Cohort_WP!AE107/Cohort_CF!AE107))</f>
        <v>4266872.8838988449</v>
      </c>
      <c r="AF108" s="1">
        <f>IF(Income_CF!AF109="","",Income_CF!AF109*(Cohort_WP!AF107/Cohort_CF!AF107))</f>
        <v>4403237.2784327948</v>
      </c>
      <c r="AG108" s="1">
        <f>IF(Income_CF!AG109="","",Income_CF!AG109*(Cohort_WP!AG107/Cohort_CF!AG107))</f>
        <v>4541234.1655203877</v>
      </c>
      <c r="AH108" s="1">
        <f>IF(Income_CF!AH109="","",Income_CF!AH109*(Cohort_WP!AH107/Cohort_CF!AH107))</f>
        <v>4680746.566567231</v>
      </c>
      <c r="AI108" s="1">
        <f>IF(Income_CF!AI109="","",Income_CF!AI109*(Cohort_WP!AI107/Cohort_CF!AI107))</f>
        <v>4821651.1045672428</v>
      </c>
      <c r="AJ108" s="1">
        <f>IF(Income_CF!AJ109="","",Income_CF!AJ109*(Cohort_WP!AJ107/Cohort_CF!AJ107))</f>
        <v>4963818.1080695428</v>
      </c>
      <c r="AK108" s="1">
        <f>IF(Income_CF!AK109="","",Income_CF!AK109*(Cohort_WP!AK107/Cohort_CF!AK107))</f>
        <v>5107111.7374645732</v>
      </c>
      <c r="AL108" s="1">
        <f>IF(Income_CF!AL109="","",Income_CF!AL109*(Cohort_WP!AL107/Cohort_CF!AL107))</f>
        <v>5251390.1338004647</v>
      </c>
      <c r="AM108" s="1">
        <f>IF(Income_CF!AM109="","",Income_CF!AM109*(Cohort_WP!AM107/Cohort_CF!AM107))</f>
        <v>5396505.5902501084</v>
      </c>
      <c r="AN108" s="1">
        <f>IF(Income_CF!AN109="","",Income_CF!AN109*(Cohort_WP!AN107/Cohort_CF!AN107))</f>
        <v>5542304.7462571282</v>
      </c>
      <c r="AO108" s="1">
        <f>IF(Income_CF!AO109="","",Income_CF!AO109*(Cohort_WP!AO107/Cohort_CF!AO107))</f>
        <v>5688628.8042927897</v>
      </c>
      <c r="AP108" s="1">
        <f>IF(Income_CF!AP109="","",Income_CF!AP109*(Cohort_WP!AP107/Cohort_CF!AP107))</f>
        <v>5835313.7690581819</v>
      </c>
      <c r="AQ108" s="1">
        <f>IF(Income_CF!AQ109="","",Income_CF!AQ109*(Cohort_WP!AQ107/Cohort_CF!AQ107))</f>
        <v>5982190.7088653073</v>
      </c>
      <c r="AR108" s="1">
        <f>IF(Income_CF!AR109="","",Income_CF!AR109*(Cohort_WP!AR107/Cohort_CF!AR107))</f>
        <v>6129086.0388303287</v>
      </c>
      <c r="AS108" s="1">
        <f>IF(Income_CF!AS109="","",Income_CF!AS109*(Cohort_WP!AS107/Cohort_CF!AS107))</f>
        <v>6275821.8254088955</v>
      </c>
      <c r="AT108" s="1">
        <f>IF(Income_CF!AT109="","",Income_CF!AT109*(Cohort_WP!AT107/Cohort_CF!AT107))</f>
        <v>6422216.111701264</v>
      </c>
      <c r="AU108" s="1">
        <f>IF(Income_CF!AU109="","",Income_CF!AU109*(Cohort_WP!AU107/Cohort_CF!AU107))</f>
        <v>6568083.2628527712</v>
      </c>
      <c r="AV108" s="1">
        <f>IF(Income_CF!AV109="","",Income_CF!AV109*(Cohort_WP!AV107/Cohort_CF!AV107))</f>
        <v>6713234.3307726802</v>
      </c>
      <c r="AW108" s="1">
        <f>IF(Income_CF!AW109="","",Income_CF!AW109*(Cohort_WP!AW107/Cohort_CF!AW107))</f>
        <v>6857477.4372949824</v>
      </c>
      <c r="AX108" s="1">
        <f>IF(Income_CF!AX109="","",Income_CF!AX109*(Cohort_WP!AX107/Cohort_CF!AX107))</f>
        <v>7000618.1748053739</v>
      </c>
      <c r="AY108" s="1">
        <f>IF(Income_CF!AY109="","",Income_CF!AY109*(Cohort_WP!AY107/Cohort_CF!AY107))</f>
        <v>7142460.0232636062</v>
      </c>
      <c r="AZ108" s="1">
        <f>IF(Income_CF!AZ109="","",Income_CF!AZ109*(Cohort_WP!AZ107/Cohort_CF!AZ107))</f>
        <v>7282804.7824564846</v>
      </c>
      <c r="BA108" s="1">
        <f>IF(Income_CF!BA109="","",Income_CF!BA109*(Cohort_WP!BA107/Cohort_CF!BA107))</f>
        <v>7421453.0182285681</v>
      </c>
      <c r="BB108" s="1">
        <f>IF(Income_CF!BB109="","",Income_CF!BB109*(Cohort_WP!BB107/Cohort_CF!BB107))</f>
        <v>7558204.5213516587</v>
      </c>
      <c r="BC108" s="1">
        <f>IF(Income_CF!BC109="","",Income_CF!BC109*(Cohort_WP!BC107/Cohort_CF!BC107))</f>
        <v>7692858.7776146466</v>
      </c>
      <c r="BD108" s="1">
        <f>IF(Income_CF!BD109="","",Income_CF!BD109*(Cohort_WP!BD107/Cohort_CF!BD107))</f>
        <v>7825215.4476399282</v>
      </c>
      <c r="BE108" s="1">
        <f>IF(Income_CF!BE109="","",Income_CF!BE109*(Cohort_WP!BE107/Cohort_CF!BE107))</f>
        <v>7955074.8548632851</v>
      </c>
      <c r="BF108" s="1">
        <f>IF(Income_CF!BF109="","",Income_CF!BF109*(Cohort_WP!BF107/Cohort_CF!BF107))</f>
        <v>8082238.4800518313</v>
      </c>
      <c r="BG108" s="1">
        <f>IF(Income_CF!BG109="","",Income_CF!BG109*(Cohort_WP!BG107/Cohort_CF!BG107))</f>
        <v>8206509.4606776135</v>
      </c>
      <c r="BH108" s="1">
        <f>IF(Income_CF!BH109="","",Income_CF!BH109*(Cohort_WP!BH107/Cohort_CF!BH107))</f>
        <v>8327693.0934166498</v>
      </c>
      <c r="BI108" s="1" t="str">
        <f>IF(Income_CF!BI109="","",Income_CF!BI109*(Cohort_WP!BI107/Cohort_CF!BI107))</f>
        <v/>
      </c>
      <c r="BJ108" s="1" t="str">
        <f>IF(Income_CF!BJ109="","",Income_CF!BJ109*(Cohort_WP!BJ107/Cohort_CF!BJ107))</f>
        <v/>
      </c>
      <c r="BK108" s="1" t="str">
        <f>IF(Income_CF!BK109="","",Income_CF!BK109*(Cohort_WP!BK107/Cohort_CF!BK107))</f>
        <v/>
      </c>
      <c r="BL108" s="1" t="str">
        <f>IF(Income_CF!BL109="","",Income_CF!BL109*(Cohort_WP!BL107/Cohort_CF!BL107))</f>
        <v/>
      </c>
      <c r="BM108" s="1" t="str">
        <f>IF(Income_CF!BM109="","",Income_CF!BM109*(Cohort_WP!BM107/Cohort_CF!BM107))</f>
        <v/>
      </c>
      <c r="BN108" s="1" t="str">
        <f>IF(Income_CF!BN109="","",Income_CF!BN109*(Cohort_WP!BN107/Cohort_CF!BN107))</f>
        <v/>
      </c>
      <c r="BO108" s="1" t="str">
        <f>IF(Income_CF!BO109="","",Income_CF!BO109*(Cohort_WP!BO107/Cohort_CF!BO107))</f>
        <v/>
      </c>
      <c r="BP108" s="1" t="str">
        <f>IF(Income_CF!BP109="","",Income_CF!BP109*(Cohort_WP!BP107/Cohort_CF!BP107))</f>
        <v/>
      </c>
      <c r="BQ108" s="1" t="str">
        <f>IF(Income_CF!BQ109="","",Income_CF!BQ109*(Cohort_WP!BQ107/Cohort_CF!BQ107))</f>
        <v/>
      </c>
      <c r="BR108" s="1" t="str">
        <f>IF(Income_CF!BR109="","",Income_CF!BR109*(Cohort_WP!BR107/Cohort_CF!BR107))</f>
        <v/>
      </c>
    </row>
    <row r="109" spans="1:72" x14ac:dyDescent="0.55000000000000004">
      <c r="A109" s="642"/>
      <c r="B109" t="s">
        <v>477</v>
      </c>
      <c r="L109" s="1" t="str">
        <f>IF(Income_CF!L110="","",Income_CF!L110*(Cohort_WP!L108/Cohort_CF!L108))</f>
        <v/>
      </c>
      <c r="M109" s="1" t="str">
        <f>IF(Income_CF!M110="","",Income_CF!M110*(Cohort_WP!M108/Cohort_CF!M108))</f>
        <v/>
      </c>
      <c r="N109" s="1" t="str">
        <f>IF(Income_CF!N110="","",Income_CF!N110*(Cohort_WP!N108/Cohort_CF!N108))</f>
        <v/>
      </c>
      <c r="O109" s="1" t="str">
        <f>IF(Income_CF!O110="","",Income_CF!O110*(Cohort_WP!O108/Cohort_CF!O108))</f>
        <v/>
      </c>
      <c r="P109" s="1" t="str">
        <f>IF(Income_CF!P110="","",Income_CF!P110*(Cohort_WP!P108/Cohort_CF!P108))</f>
        <v/>
      </c>
      <c r="Q109" s="1" t="str">
        <f>IF(Income_CF!Q110="","",Income_CF!Q110*(Cohort_WP!Q108/Cohort_CF!Q108))</f>
        <v/>
      </c>
      <c r="R109" s="1" t="str">
        <f>IF(Income_CF!R110="","",Income_CF!R110*(Cohort_WP!R108/Cohort_CF!R108))</f>
        <v/>
      </c>
      <c r="S109" s="1" t="str">
        <f>IF(Income_CF!S110="","",Income_CF!S110*(Cohort_WP!S108/Cohort_CF!S108))</f>
        <v/>
      </c>
      <c r="T109" s="1" t="str">
        <f>IF(Income_CF!T110="","",Income_CF!T110*(Cohort_WP!T108/Cohort_CF!T108))</f>
        <v/>
      </c>
      <c r="U109" s="1" t="str">
        <f>IF(Income_CF!U110="","",Income_CF!U110*(Cohort_WP!U108/Cohort_CF!U108))</f>
        <v/>
      </c>
      <c r="V109" s="1">
        <f>IF(Income_CF!V110="","",Income_CF!V110*(Cohort_WP!V108/Cohort_CF!V108))</f>
        <v>3078221.4936547973</v>
      </c>
      <c r="W109" s="1">
        <f>IF(Income_CF!W110="","",Income_CF!W110*(Cohort_WP!W108/Cohort_CF!W108))</f>
        <v>3197632.8296270347</v>
      </c>
      <c r="X109" s="1">
        <f>IF(Income_CF!X110="","",Income_CF!X110*(Cohort_WP!X108/Cohort_CF!X108))</f>
        <v>3319683.999624704</v>
      </c>
      <c r="Y109" s="1">
        <f>IF(Income_CF!Y110="","",Income_CF!Y110*(Cohort_WP!Y108/Cohort_CF!Y108))</f>
        <v>3444326.5522740339</v>
      </c>
      <c r="Z109" s="1">
        <f>IF(Income_CF!Z110="","",Income_CF!Z110*(Cohort_WP!Z108/Cohort_CF!Z108))</f>
        <v>3593358.2180894683</v>
      </c>
      <c r="AA109" s="1">
        <f>IF(Income_CF!AA110="","",Income_CF!AA110*(Cohort_WP!AA108/Cohort_CF!AA108))</f>
        <v>3721571.421738293</v>
      </c>
      <c r="AB109" s="1">
        <f>IF(Income_CF!AB110="","",Income_CF!AB110*(Cohort_WP!AB108/Cohort_CF!AB108))</f>
        <v>3852047.428399377</v>
      </c>
      <c r="AC109" s="1">
        <f>IF(Income_CF!AC110="","",Income_CF!AC110*(Cohort_WP!AC108/Cohort_CF!AC108))</f>
        <v>3984706.3024875787</v>
      </c>
      <c r="AD109" s="1">
        <f>IF(Income_CF!AD110="","",Income_CF!AD110*(Cohort_WP!AD108/Cohort_CF!AD108))</f>
        <v>4119461.3355358806</v>
      </c>
      <c r="AE109" s="1">
        <f>IF(Income_CF!AE110="","",Income_CF!AE110*(Cohort_WP!AE108/Cohort_CF!AE108))</f>
        <v>4256219.0245621558</v>
      </c>
      <c r="AF109" s="1">
        <f>IF(Income_CF!AF110="","",Income_CF!AF110*(Cohort_WP!AF108/Cohort_CF!AF108))</f>
        <v>4394879.0704158116</v>
      </c>
      <c r="AG109" s="1">
        <f>IF(Income_CF!AG110="","",Income_CF!AG110*(Cohort_WP!AG108/Cohort_CF!AG108))</f>
        <v>4535334.396785778</v>
      </c>
      <c r="AH109" s="1">
        <f>IF(Income_CF!AH110="","",Income_CF!AH110*(Cohort_WP!AH108/Cohort_CF!AH108))</f>
        <v>4677471.190485999</v>
      </c>
      <c r="AI109" s="1">
        <f>IF(Income_CF!AI110="","",Income_CF!AI110*(Cohort_WP!AI108/Cohort_CF!AI108))</f>
        <v>4821168.9635642478</v>
      </c>
      <c r="AJ109" s="1">
        <f>IF(Income_CF!AJ110="","",Income_CF!AJ110*(Cohort_WP!AJ108/Cohort_CF!AJ108))</f>
        <v>4966300.6377042606</v>
      </c>
      <c r="AK109" s="1">
        <f>IF(Income_CF!AK110="","",Income_CF!AK110*(Cohort_WP!AK108/Cohort_CF!AK108))</f>
        <v>5112732.6513116295</v>
      </c>
      <c r="AL109" s="1">
        <f>IF(Income_CF!AL110="","",Income_CF!AL110*(Cohort_WP!AL108/Cohort_CF!AL108))</f>
        <v>5260325.0895885089</v>
      </c>
      <c r="AM109" s="1">
        <f>IF(Income_CF!AM110="","",Income_CF!AM110*(Cohort_WP!AM108/Cohort_CF!AM108))</f>
        <v>5408931.8378144801</v>
      </c>
      <c r="AN109" s="1">
        <f>IF(Income_CF!AN110="","",Income_CF!AN110*(Cohort_WP!AN108/Cohort_CF!AN108))</f>
        <v>5558400.7579576112</v>
      </c>
      <c r="AO109" s="1">
        <f>IF(Income_CF!AO110="","",Income_CF!AO110*(Cohort_WP!AO108/Cohort_CF!AO108))</f>
        <v>5708573.8886448424</v>
      </c>
      <c r="AP109" s="1">
        <f>IF(Income_CF!AP110="","",Income_CF!AP110*(Cohort_WP!AP108/Cohort_CF!AP108))</f>
        <v>5859287.668421573</v>
      </c>
      <c r="AQ109" s="1">
        <f>IF(Income_CF!AQ110="","",Income_CF!AQ110*(Cohort_WP!AQ108/Cohort_CF!AQ108))</f>
        <v>6010373.182129927</v>
      </c>
      <c r="AR109" s="1">
        <f>IF(Income_CF!AR110="","",Income_CF!AR110*(Cohort_WP!AR108/Cohort_CF!AR108))</f>
        <v>6161656.4301312678</v>
      </c>
      <c r="AS109" s="1">
        <f>IF(Income_CF!AS110="","",Income_CF!AS110*(Cohort_WP!AS108/Cohort_CF!AS108))</f>
        <v>6312958.6199952392</v>
      </c>
      <c r="AT109" s="1">
        <f>IF(Income_CF!AT110="","",Income_CF!AT110*(Cohort_WP!AT108/Cohort_CF!AT108))</f>
        <v>6464096.4801711608</v>
      </c>
      <c r="AU109" s="1">
        <f>IF(Income_CF!AU110="","",Income_CF!AU110*(Cohort_WP!AU108/Cohort_CF!AU108))</f>
        <v>6614882.5950523019</v>
      </c>
      <c r="AV109" s="1">
        <f>IF(Income_CF!AV110="","",Income_CF!AV110*(Cohort_WP!AV108/Cohort_CF!AV108))</f>
        <v>6765125.7607383542</v>
      </c>
      <c r="AW109" s="1">
        <f>IF(Income_CF!AW110="","",Income_CF!AW110*(Cohort_WP!AW108/Cohort_CF!AW108))</f>
        <v>6914631.3606958603</v>
      </c>
      <c r="AX109" s="1">
        <f>IF(Income_CF!AX110="","",Income_CF!AX110*(Cohort_WP!AX108/Cohort_CF!AX108))</f>
        <v>7063201.7604138311</v>
      </c>
      <c r="AY109" s="1">
        <f>IF(Income_CF!AY110="","",Income_CF!AY110*(Cohort_WP!AY108/Cohort_CF!AY108))</f>
        <v>7210636.7200495359</v>
      </c>
      <c r="AZ109" s="1">
        <f>IF(Income_CF!AZ110="","",Income_CF!AZ110*(Cohort_WP!AZ108/Cohort_CF!AZ108))</f>
        <v>7356733.823961514</v>
      </c>
      <c r="BA109" s="1">
        <f>IF(Income_CF!BA110="","",Income_CF!BA110*(Cohort_WP!BA108/Cohort_CF!BA108))</f>
        <v>7501288.9259301797</v>
      </c>
      <c r="BB109" s="1">
        <f>IF(Income_CF!BB110="","",Income_CF!BB110*(Cohort_WP!BB108/Cohort_CF!BB108))</f>
        <v>7644096.6087754238</v>
      </c>
      <c r="BC109" s="1">
        <f>IF(Income_CF!BC110="","",Income_CF!BC110*(Cohort_WP!BC108/Cohort_CF!BC108))</f>
        <v>7784950.6569922073</v>
      </c>
      <c r="BD109" s="1">
        <f>IF(Income_CF!BD110="","",Income_CF!BD110*(Cohort_WP!BD108/Cohort_CF!BD108))</f>
        <v>7923644.5409430861</v>
      </c>
      <c r="BE109" s="1">
        <f>IF(Income_CF!BE110="","",Income_CF!BE110*(Cohort_WP!BE108/Cohort_CF!BE108))</f>
        <v>8059971.9110691268</v>
      </c>
      <c r="BF109" s="1">
        <f>IF(Income_CF!BF110="","",Income_CF!BF110*(Cohort_WP!BF108/Cohort_CF!BF108))</f>
        <v>8193727.1005091835</v>
      </c>
      <c r="BG109" s="1">
        <f>IF(Income_CF!BG110="","",Income_CF!BG110*(Cohort_WP!BG108/Cohort_CF!BG108))</f>
        <v>8324705.6344533851</v>
      </c>
      <c r="BH109" s="1">
        <f>IF(Income_CF!BH110="","",Income_CF!BH110*(Cohort_WP!BH108/Cohort_CF!BH108))</f>
        <v>8452704.7444979437</v>
      </c>
      <c r="BI109" s="1">
        <f>IF(Income_CF!BI110="","",Income_CF!BI110*(Cohort_WP!BI108/Cohort_CF!BI108))</f>
        <v>8577523.8862191495</v>
      </c>
      <c r="BJ109" s="1" t="str">
        <f>IF(Income_CF!BJ110="","",Income_CF!BJ110*(Cohort_WP!BJ108/Cohort_CF!BJ108))</f>
        <v/>
      </c>
      <c r="BK109" s="1" t="str">
        <f>IF(Income_CF!BK110="","",Income_CF!BK110*(Cohort_WP!BK108/Cohort_CF!BK108))</f>
        <v/>
      </c>
      <c r="BL109" s="1" t="str">
        <f>IF(Income_CF!BL110="","",Income_CF!BL110*(Cohort_WP!BL108/Cohort_CF!BL108))</f>
        <v/>
      </c>
      <c r="BM109" s="1" t="str">
        <f>IF(Income_CF!BM110="","",Income_CF!BM110*(Cohort_WP!BM108/Cohort_CF!BM108))</f>
        <v/>
      </c>
      <c r="BN109" s="1" t="str">
        <f>IF(Income_CF!BN110="","",Income_CF!BN110*(Cohort_WP!BN108/Cohort_CF!BN108))</f>
        <v/>
      </c>
      <c r="BO109" s="1" t="str">
        <f>IF(Income_CF!BO110="","",Income_CF!BO110*(Cohort_WP!BO108/Cohort_CF!BO108))</f>
        <v/>
      </c>
      <c r="BP109" s="1" t="str">
        <f>IF(Income_CF!BP110="","",Income_CF!BP110*(Cohort_WP!BP108/Cohort_CF!BP108))</f>
        <v/>
      </c>
      <c r="BQ109" s="1" t="str">
        <f>IF(Income_CF!BQ110="","",Income_CF!BQ110*(Cohort_WP!BQ108/Cohort_CF!BQ108))</f>
        <v/>
      </c>
      <c r="BR109" s="1" t="str">
        <f>IF(Income_CF!BR110="","",Income_CF!BR110*(Cohort_WP!BR108/Cohort_CF!BR108))</f>
        <v/>
      </c>
    </row>
    <row r="110" spans="1:72" x14ac:dyDescent="0.55000000000000004">
      <c r="A110" s="642"/>
      <c r="B110" t="s">
        <v>478</v>
      </c>
      <c r="L110" s="1" t="str">
        <f>IF(Income_CF!L111="","",Income_CF!L111*(Cohort_WP!L109/Cohort_CF!L109))</f>
        <v/>
      </c>
      <c r="M110" s="1" t="str">
        <f>IF(Income_CF!M111="","",Income_CF!M111*(Cohort_WP!M109/Cohort_CF!M109))</f>
        <v/>
      </c>
      <c r="N110" s="1" t="str">
        <f>IF(Income_CF!N111="","",Income_CF!N111*(Cohort_WP!N109/Cohort_CF!N109))</f>
        <v/>
      </c>
      <c r="O110" s="1" t="str">
        <f>IF(Income_CF!O111="","",Income_CF!O111*(Cohort_WP!O109/Cohort_CF!O109))</f>
        <v/>
      </c>
      <c r="P110" s="1" t="str">
        <f>IF(Income_CF!P111="","",Income_CF!P111*(Cohort_WP!P109/Cohort_CF!P109))</f>
        <v/>
      </c>
      <c r="Q110" s="1" t="str">
        <f>IF(Income_CF!Q111="","",Income_CF!Q111*(Cohort_WP!Q109/Cohort_CF!Q109))</f>
        <v/>
      </c>
      <c r="R110" s="1" t="str">
        <f>IF(Income_CF!R111="","",Income_CF!R111*(Cohort_WP!R109/Cohort_CF!R109))</f>
        <v/>
      </c>
      <c r="S110" s="1" t="str">
        <f>IF(Income_CF!S111="","",Income_CF!S111*(Cohort_WP!S109/Cohort_CF!S109))</f>
        <v/>
      </c>
      <c r="T110" s="1" t="str">
        <f>IF(Income_CF!T111="","",Income_CF!T111*(Cohort_WP!T109/Cohort_CF!T109))</f>
        <v/>
      </c>
      <c r="U110" s="1" t="str">
        <f>IF(Income_CF!U111="","",Income_CF!U111*(Cohort_WP!U109/Cohort_CF!U109))</f>
        <v/>
      </c>
      <c r="V110" s="1" t="str">
        <f>IF(Income_CF!V111="","",Income_CF!V111*(Cohort_WP!V109/Cohort_CF!V109))</f>
        <v/>
      </c>
      <c r="W110" s="1">
        <f>IF(Income_CF!W111="","",Income_CF!W111*(Cohort_WP!W109/Cohort_CF!W109))</f>
        <v>3170568.1384644411</v>
      </c>
      <c r="X110" s="1">
        <f>IF(Income_CF!X111="","",Income_CF!X111*(Cohort_WP!X109/Cohort_CF!X109))</f>
        <v>3293561.8145158463</v>
      </c>
      <c r="Y110" s="1">
        <f>IF(Income_CF!Y111="","",Income_CF!Y111*(Cohort_WP!Y109/Cohort_CF!Y109))</f>
        <v>3419274.5196134448</v>
      </c>
      <c r="Z110" s="1">
        <f>IF(Income_CF!Z111="","",Income_CF!Z111*(Cohort_WP!Z109/Cohort_CF!Z109))</f>
        <v>3547656.3488422548</v>
      </c>
      <c r="AA110" s="1">
        <f>IF(Income_CF!AA111="","",Income_CF!AA111*(Cohort_WP!AA109/Cohort_CF!AA109))</f>
        <v>3701158.9646321521</v>
      </c>
      <c r="AB110" s="1">
        <f>IF(Income_CF!AB111="","",Income_CF!AB111*(Cohort_WP!AB109/Cohort_CF!AB109))</f>
        <v>3833218.5643904423</v>
      </c>
      <c r="AC110" s="1">
        <f>IF(Income_CF!AC111="","",Income_CF!AC111*(Cohort_WP!AC109/Cohort_CF!AC109))</f>
        <v>3967608.8512513586</v>
      </c>
      <c r="AD110" s="1">
        <f>IF(Income_CF!AD111="","",Income_CF!AD111*(Cohort_WP!AD109/Cohort_CF!AD109))</f>
        <v>4104247.4915622054</v>
      </c>
      <c r="AE110" s="1">
        <f>IF(Income_CF!AE111="","",Income_CF!AE111*(Cohort_WP!AE109/Cohort_CF!AE109))</f>
        <v>4243045.1756019574</v>
      </c>
      <c r="AF110" s="1">
        <f>IF(Income_CF!AF111="","",Income_CF!AF111*(Cohort_WP!AF109/Cohort_CF!AF109))</f>
        <v>4383905.5952990213</v>
      </c>
      <c r="AG110" s="1">
        <f>IF(Income_CF!AG111="","",Income_CF!AG111*(Cohort_WP!AG109/Cohort_CF!AG109))</f>
        <v>4526725.4425282842</v>
      </c>
      <c r="AH110" s="1">
        <f>IF(Income_CF!AH111="","",Income_CF!AH111*(Cohort_WP!AH109/Cohort_CF!AH109))</f>
        <v>4671394.4286893522</v>
      </c>
      <c r="AI110" s="1">
        <f>IF(Income_CF!AI111="","",Income_CF!AI111*(Cohort_WP!AI109/Cohort_CF!AI109))</f>
        <v>4817795.3262005784</v>
      </c>
      <c r="AJ110" s="1">
        <f>IF(Income_CF!AJ111="","",Income_CF!AJ111*(Cohort_WP!AJ109/Cohort_CF!AJ109))</f>
        <v>4965804.0324711753</v>
      </c>
      <c r="AK110" s="1">
        <f>IF(Income_CF!AK111="","",Income_CF!AK111*(Cohort_WP!AK109/Cohort_CF!AK109))</f>
        <v>5115289.6568353893</v>
      </c>
      <c r="AL110" s="1">
        <f>IF(Income_CF!AL111="","",Income_CF!AL111*(Cohort_WP!AL109/Cohort_CF!AL109))</f>
        <v>5266114.6308509773</v>
      </c>
      <c r="AM110" s="1">
        <f>IF(Income_CF!AM111="","",Income_CF!AM111*(Cohort_WP!AM109/Cohort_CF!AM109))</f>
        <v>5418134.8422761653</v>
      </c>
      <c r="AN110" s="1">
        <f>IF(Income_CF!AN111="","",Income_CF!AN111*(Cohort_WP!AN109/Cohort_CF!AN109))</f>
        <v>5571199.7929489128</v>
      </c>
      <c r="AO110" s="1">
        <f>IF(Income_CF!AO111="","",Income_CF!AO111*(Cohort_WP!AO109/Cohort_CF!AO109))</f>
        <v>5725152.7806963408</v>
      </c>
      <c r="AP110" s="1">
        <f>IF(Income_CF!AP111="","",Income_CF!AP111*(Cohort_WP!AP109/Cohort_CF!AP109))</f>
        <v>5879831.1053041881</v>
      </c>
      <c r="AQ110" s="1">
        <f>IF(Income_CF!AQ111="","",Income_CF!AQ111*(Cohort_WP!AQ109/Cohort_CF!AQ109))</f>
        <v>6035066.2984742196</v>
      </c>
      <c r="AR110" s="1">
        <f>IF(Income_CF!AR111="","",Income_CF!AR111*(Cohort_WP!AR109/Cohort_CF!AR109))</f>
        <v>6190684.3775938246</v>
      </c>
      <c r="AS110" s="1">
        <f>IF(Income_CF!AS111="","",Income_CF!AS111*(Cohort_WP!AS109/Cohort_CF!AS109))</f>
        <v>6346506.1230352055</v>
      </c>
      <c r="AT110" s="1">
        <f>IF(Income_CF!AT111="","",Income_CF!AT111*(Cohort_WP!AT109/Cohort_CF!AT109))</f>
        <v>6502347.3785950961</v>
      </c>
      <c r="AU110" s="1">
        <f>IF(Income_CF!AU111="","",Income_CF!AU111*(Cohort_WP!AU109/Cohort_CF!AU109))</f>
        <v>6658019.3745762967</v>
      </c>
      <c r="AV110" s="1">
        <f>IF(Income_CF!AV111="","",Income_CF!AV111*(Cohort_WP!AV109/Cohort_CF!AV109))</f>
        <v>6813329.0729038715</v>
      </c>
      <c r="AW110" s="1">
        <f>IF(Income_CF!AW111="","",Income_CF!AW111*(Cohort_WP!AW109/Cohort_CF!AW109))</f>
        <v>6968079.5335605042</v>
      </c>
      <c r="AX110" s="1">
        <f>IF(Income_CF!AX111="","",Income_CF!AX111*(Cohort_WP!AX109/Cohort_CF!AX109))</f>
        <v>7122070.3015167359</v>
      </c>
      <c r="AY110" s="1">
        <f>IF(Income_CF!AY111="","",Income_CF!AY111*(Cohort_WP!AY109/Cohort_CF!AY109))</f>
        <v>7275097.8132262453</v>
      </c>
      <c r="AZ110" s="1">
        <f>IF(Income_CF!AZ111="","",Income_CF!AZ111*(Cohort_WP!AZ109/Cohort_CF!AZ109))</f>
        <v>7426955.821651021</v>
      </c>
      <c r="BA110" s="1">
        <f>IF(Income_CF!BA111="","",Income_CF!BA111*(Cohort_WP!BA109/Cohort_CF!BA109))</f>
        <v>7577435.8386803614</v>
      </c>
      <c r="BB110" s="1">
        <f>IF(Income_CF!BB111="","",Income_CF!BB111*(Cohort_WP!BB109/Cohort_CF!BB109))</f>
        <v>7726327.5937080849</v>
      </c>
      <c r="BC110" s="1">
        <f>IF(Income_CF!BC111="","",Income_CF!BC111*(Cohort_WP!BC109/Cohort_CF!BC109))</f>
        <v>7873419.5070386864</v>
      </c>
      <c r="BD110" s="1">
        <f>IF(Income_CF!BD111="","",Income_CF!BD111*(Cohort_WP!BD109/Cohort_CF!BD109))</f>
        <v>8018499.1767019732</v>
      </c>
      <c r="BE110" s="1">
        <f>IF(Income_CF!BE111="","",Income_CF!BE111*(Cohort_WP!BE109/Cohort_CF!BE109))</f>
        <v>8161353.8771713795</v>
      </c>
      <c r="BF110" s="1">
        <f>IF(Income_CF!BF111="","",Income_CF!BF111*(Cohort_WP!BF109/Cohort_CF!BF109))</f>
        <v>8301771.0684012007</v>
      </c>
      <c r="BG110" s="1">
        <f>IF(Income_CF!BG111="","",Income_CF!BG111*(Cohort_WP!BG109/Cohort_CF!BG109))</f>
        <v>8439538.9135244563</v>
      </c>
      <c r="BH110" s="1">
        <f>IF(Income_CF!BH111="","",Income_CF!BH111*(Cohort_WP!BH109/Cohort_CF!BH109))</f>
        <v>8574446.8034869861</v>
      </c>
      <c r="BI110" s="1">
        <f>IF(Income_CF!BI111="","",Income_CF!BI111*(Cohort_WP!BI109/Cohort_CF!BI109))</f>
        <v>8706285.8868328836</v>
      </c>
      <c r="BJ110" s="1">
        <f>IF(Income_CF!BJ111="","",Income_CF!BJ111*(Cohort_WP!BJ109/Cohort_CF!BJ109))</f>
        <v>8834849.6028057225</v>
      </c>
      <c r="BK110" s="1" t="str">
        <f>IF(Income_CF!BK111="","",Income_CF!BK111*(Cohort_WP!BK109/Cohort_CF!BK109))</f>
        <v/>
      </c>
      <c r="BL110" s="1" t="str">
        <f>IF(Income_CF!BL111="","",Income_CF!BL111*(Cohort_WP!BL109/Cohort_CF!BL109))</f>
        <v/>
      </c>
      <c r="BM110" s="1" t="str">
        <f>IF(Income_CF!BM111="","",Income_CF!BM111*(Cohort_WP!BM109/Cohort_CF!BM109))</f>
        <v/>
      </c>
      <c r="BN110" s="1" t="str">
        <f>IF(Income_CF!BN111="","",Income_CF!BN111*(Cohort_WP!BN109/Cohort_CF!BN109))</f>
        <v/>
      </c>
      <c r="BO110" s="1" t="str">
        <f>IF(Income_CF!BO111="","",Income_CF!BO111*(Cohort_WP!BO109/Cohort_CF!BO109))</f>
        <v/>
      </c>
      <c r="BP110" s="1" t="str">
        <f>IF(Income_CF!BP111="","",Income_CF!BP111*(Cohort_WP!BP109/Cohort_CF!BP109))</f>
        <v/>
      </c>
      <c r="BQ110" s="1" t="str">
        <f>IF(Income_CF!BQ111="","",Income_CF!BQ111*(Cohort_WP!BQ109/Cohort_CF!BQ109))</f>
        <v/>
      </c>
      <c r="BR110" s="1" t="str">
        <f>IF(Income_CF!BR111="","",Income_CF!BR111*(Cohort_WP!BR109/Cohort_CF!BR109))</f>
        <v/>
      </c>
    </row>
    <row r="111" spans="1:72" x14ac:dyDescent="0.55000000000000004">
      <c r="A111" s="642"/>
      <c r="B111" t="s">
        <v>479</v>
      </c>
      <c r="L111" s="1" t="str">
        <f>IF(Income_CF!L112="","",Income_CF!L112*(Cohort_WP!L110/Cohort_CF!L110))</f>
        <v/>
      </c>
      <c r="M111" s="1" t="str">
        <f>IF(Income_CF!M112="","",Income_CF!M112*(Cohort_WP!M110/Cohort_CF!M110))</f>
        <v/>
      </c>
      <c r="N111" s="1" t="str">
        <f>IF(Income_CF!N112="","",Income_CF!N112*(Cohort_WP!N110/Cohort_CF!N110))</f>
        <v/>
      </c>
      <c r="O111" s="1" t="str">
        <f>IF(Income_CF!O112="","",Income_CF!O112*(Cohort_WP!O110/Cohort_CF!O110))</f>
        <v/>
      </c>
      <c r="P111" s="1" t="str">
        <f>IF(Income_CF!P112="","",Income_CF!P112*(Cohort_WP!P110/Cohort_CF!P110))</f>
        <v/>
      </c>
      <c r="Q111" s="1" t="str">
        <f>IF(Income_CF!Q112="","",Income_CF!Q112*(Cohort_WP!Q110/Cohort_CF!Q110))</f>
        <v/>
      </c>
      <c r="R111" s="1" t="str">
        <f>IF(Income_CF!R112="","",Income_CF!R112*(Cohort_WP!R110/Cohort_CF!R110))</f>
        <v/>
      </c>
      <c r="S111" s="1" t="str">
        <f>IF(Income_CF!S112="","",Income_CF!S112*(Cohort_WP!S110/Cohort_CF!S110))</f>
        <v/>
      </c>
      <c r="T111" s="1" t="str">
        <f>IF(Income_CF!T112="","",Income_CF!T112*(Cohort_WP!T110/Cohort_CF!T110))</f>
        <v/>
      </c>
      <c r="U111" s="1" t="str">
        <f>IF(Income_CF!U112="","",Income_CF!U112*(Cohort_WP!U110/Cohort_CF!U110))</f>
        <v/>
      </c>
      <c r="V111" s="1" t="str">
        <f>IF(Income_CF!V112="","",Income_CF!V112*(Cohort_WP!V110/Cohort_CF!V110))</f>
        <v/>
      </c>
      <c r="W111" s="1" t="str">
        <f>IF(Income_CF!W112="","",Income_CF!W112*(Cohort_WP!W110/Cohort_CF!W110))</f>
        <v/>
      </c>
      <c r="X111" s="1">
        <f>IF(Income_CF!X112="","",Income_CF!X112*(Cohort_WP!X110/Cohort_CF!X110))</f>
        <v>3265685.182618374</v>
      </c>
      <c r="Y111" s="1">
        <f>IF(Income_CF!Y112="","",Income_CF!Y112*(Cohort_WP!Y110/Cohort_CF!Y110))</f>
        <v>3392368.6689513219</v>
      </c>
      <c r="Z111" s="1">
        <f>IF(Income_CF!Z112="","",Income_CF!Z112*(Cohort_WP!Z110/Cohort_CF!Z110))</f>
        <v>3521852.7552018478</v>
      </c>
      <c r="AA111" s="1">
        <f>IF(Income_CF!AA112="","",Income_CF!AA112*(Cohort_WP!AA110/Cohort_CF!AA110))</f>
        <v>3654086.0393075217</v>
      </c>
      <c r="AB111" s="1">
        <f>IF(Income_CF!AB112="","",Income_CF!AB112*(Cohort_WP!AB110/Cohort_CF!AB110))</f>
        <v>3812193.7335711173</v>
      </c>
      <c r="AC111" s="1">
        <f>IF(Income_CF!AC112="","",Income_CF!AC112*(Cohort_WP!AC110/Cohort_CF!AC110))</f>
        <v>3948215.1213221559</v>
      </c>
      <c r="AD111" s="1">
        <f>IF(Income_CF!AD112="","",Income_CF!AD112*(Cohort_WP!AD110/Cohort_CF!AD110))</f>
        <v>4086637.1167888991</v>
      </c>
      <c r="AE111" s="1">
        <f>IF(Income_CF!AE112="","",Income_CF!AE112*(Cohort_WP!AE110/Cohort_CF!AE110))</f>
        <v>4227374.9163090717</v>
      </c>
      <c r="AF111" s="1">
        <f>IF(Income_CF!AF112="","",Income_CF!AF112*(Cohort_WP!AF110/Cohort_CF!AF110))</f>
        <v>4370336.5308700167</v>
      </c>
      <c r="AG111" s="1">
        <f>IF(Income_CF!AG112="","",Income_CF!AG112*(Cohort_WP!AG110/Cohort_CF!AG110))</f>
        <v>4515422.7631579917</v>
      </c>
      <c r="AH111" s="1">
        <f>IF(Income_CF!AH112="","",Income_CF!AH112*(Cohort_WP!AH110/Cohort_CF!AH110))</f>
        <v>4662527.2058041329</v>
      </c>
      <c r="AI111" s="1">
        <f>IF(Income_CF!AI112="","",Income_CF!AI112*(Cohort_WP!AI110/Cohort_CF!AI110))</f>
        <v>4811536.2615500316</v>
      </c>
      <c r="AJ111" s="1">
        <f>IF(Income_CF!AJ112="","",Income_CF!AJ112*(Cohort_WP!AJ110/Cohort_CF!AJ110))</f>
        <v>4962329.1859865962</v>
      </c>
      <c r="AK111" s="1">
        <f>IF(Income_CF!AK112="","",Income_CF!AK112*(Cohort_WP!AK110/Cohort_CF!AK110))</f>
        <v>5114778.1534453118</v>
      </c>
      <c r="AL111" s="1">
        <f>IF(Income_CF!AL112="","",Income_CF!AL112*(Cohort_WP!AL110/Cohort_CF!AL110))</f>
        <v>5268748.3465404501</v>
      </c>
      <c r="AM111" s="1">
        <f>IF(Income_CF!AM112="","",Income_CF!AM112*(Cohort_WP!AM110/Cohort_CF!AM110))</f>
        <v>5424098.0697765071</v>
      </c>
      <c r="AN111" s="1">
        <f>IF(Income_CF!AN112="","",Income_CF!AN112*(Cohort_WP!AN110/Cohort_CF!AN110))</f>
        <v>5580678.8875444485</v>
      </c>
      <c r="AO111" s="1">
        <f>IF(Income_CF!AO112="","",Income_CF!AO112*(Cohort_WP!AO110/Cohort_CF!AO110))</f>
        <v>5738335.7867373815</v>
      </c>
      <c r="AP111" s="1">
        <f>IF(Income_CF!AP112="","",Income_CF!AP112*(Cohort_WP!AP110/Cohort_CF!AP110))</f>
        <v>5896907.3641172303</v>
      </c>
      <c r="AQ111" s="1">
        <f>IF(Income_CF!AQ112="","",Income_CF!AQ112*(Cohort_WP!AQ110/Cohort_CF!AQ110))</f>
        <v>6056226.0384633122</v>
      </c>
      <c r="AR111" s="1">
        <f>IF(Income_CF!AR112="","",Income_CF!AR112*(Cohort_WP!AR110/Cohort_CF!AR110))</f>
        <v>6216118.2874284461</v>
      </c>
      <c r="AS111" s="1">
        <f>IF(Income_CF!AS112="","",Income_CF!AS112*(Cohort_WP!AS110/Cohort_CF!AS110))</f>
        <v>6376404.9089216404</v>
      </c>
      <c r="AT111" s="1">
        <f>IF(Income_CF!AT112="","",Income_CF!AT112*(Cohort_WP!AT110/Cohort_CF!AT110))</f>
        <v>6536901.306726261</v>
      </c>
      <c r="AU111" s="1">
        <f>IF(Income_CF!AU112="","",Income_CF!AU112*(Cohort_WP!AU110/Cohort_CF!AU110))</f>
        <v>6697417.7999529494</v>
      </c>
      <c r="AV111" s="1">
        <f>IF(Income_CF!AV112="","",Income_CF!AV112*(Cohort_WP!AV110/Cohort_CF!AV110))</f>
        <v>6857759.9558135858</v>
      </c>
      <c r="AW111" s="1">
        <f>IF(Income_CF!AW112="","",Income_CF!AW112*(Cohort_WP!AW110/Cohort_CF!AW110))</f>
        <v>7017728.9450909868</v>
      </c>
      <c r="AX111" s="1">
        <f>IF(Income_CF!AX112="","",Income_CF!AX112*(Cohort_WP!AX110/Cohort_CF!AX110))</f>
        <v>7177121.9195673196</v>
      </c>
      <c r="AY111" s="1">
        <f>IF(Income_CF!AY112="","",Income_CF!AY112*(Cohort_WP!AY110/Cohort_CF!AY110))</f>
        <v>7335732.4105622377</v>
      </c>
      <c r="AZ111" s="1">
        <f>IF(Income_CF!AZ112="","",Income_CF!AZ112*(Cohort_WP!AZ110/Cohort_CF!AZ110))</f>
        <v>7493350.7476230329</v>
      </c>
      <c r="BA111" s="1">
        <f>IF(Income_CF!BA112="","",Income_CF!BA112*(Cohort_WP!BA110/Cohort_CF!BA110))</f>
        <v>7649764.496300552</v>
      </c>
      <c r="BB111" s="1">
        <f>IF(Income_CF!BB112="","",Income_CF!BB112*(Cohort_WP!BB110/Cohort_CF!BB110))</f>
        <v>7804758.9138407698</v>
      </c>
      <c r="BC111" s="1">
        <f>IF(Income_CF!BC112="","",Income_CF!BC112*(Cohort_WP!BC110/Cohort_CF!BC110))</f>
        <v>7958117.421519326</v>
      </c>
      <c r="BD111" s="1">
        <f>IF(Income_CF!BD112="","",Income_CF!BD112*(Cohort_WP!BD110/Cohort_CF!BD110))</f>
        <v>8109622.092249847</v>
      </c>
      <c r="BE111" s="1">
        <f>IF(Income_CF!BE112="","",Income_CF!BE112*(Cohort_WP!BE110/Cohort_CF!BE110))</f>
        <v>8259054.1520030331</v>
      </c>
      <c r="BF111" s="1">
        <f>IF(Income_CF!BF112="","",Income_CF!BF112*(Cohort_WP!BF110/Cohort_CF!BF110))</f>
        <v>8406194.4934865199</v>
      </c>
      <c r="BG111" s="1">
        <f>IF(Income_CF!BG112="","",Income_CF!BG112*(Cohort_WP!BG110/Cohort_CF!BG110))</f>
        <v>8550824.2004532348</v>
      </c>
      <c r="BH111" s="1">
        <f>IF(Income_CF!BH112="","",Income_CF!BH112*(Cohort_WP!BH110/Cohort_CF!BH110))</f>
        <v>8692725.080930192</v>
      </c>
      <c r="BI111" s="1">
        <f>IF(Income_CF!BI112="","",Income_CF!BI112*(Cohort_WP!BI110/Cohort_CF!BI110))</f>
        <v>8831680.207591597</v>
      </c>
      <c r="BJ111" s="1">
        <f>IF(Income_CF!BJ112="","",Income_CF!BJ112*(Cohort_WP!BJ110/Cohort_CF!BJ110))</f>
        <v>8967474.4634378683</v>
      </c>
      <c r="BK111" s="1">
        <f>IF(Income_CF!BK112="","",Income_CF!BK112*(Cohort_WP!BK110/Cohort_CF!BK110))</f>
        <v>9099895.0908898953</v>
      </c>
      <c r="BL111" s="1" t="str">
        <f>IF(Income_CF!BL112="","",Income_CF!BL112*(Cohort_WP!BL110/Cohort_CF!BL110))</f>
        <v/>
      </c>
      <c r="BM111" s="1" t="str">
        <f>IF(Income_CF!BM112="","",Income_CF!BM112*(Cohort_WP!BM110/Cohort_CF!BM110))</f>
        <v/>
      </c>
      <c r="BN111" s="1" t="str">
        <f>IF(Income_CF!BN112="","",Income_CF!BN112*(Cohort_WP!BN110/Cohort_CF!BN110))</f>
        <v/>
      </c>
      <c r="BO111" s="1" t="str">
        <f>IF(Income_CF!BO112="","",Income_CF!BO112*(Cohort_WP!BO110/Cohort_CF!BO110))</f>
        <v/>
      </c>
      <c r="BP111" s="1" t="str">
        <f>IF(Income_CF!BP112="","",Income_CF!BP112*(Cohort_WP!BP110/Cohort_CF!BP110))</f>
        <v/>
      </c>
      <c r="BQ111" s="1" t="str">
        <f>IF(Income_CF!BQ112="","",Income_CF!BQ112*(Cohort_WP!BQ110/Cohort_CF!BQ110))</f>
        <v/>
      </c>
      <c r="BR111" s="1" t="str">
        <f>IF(Income_CF!BR112="","",Income_CF!BR112*(Cohort_WP!BR110/Cohort_CF!BR110))</f>
        <v/>
      </c>
    </row>
    <row r="112" spans="1:72" x14ac:dyDescent="0.55000000000000004">
      <c r="A112" s="642"/>
      <c r="B112" t="s">
        <v>480</v>
      </c>
      <c r="L112" s="1" t="str">
        <f>IF(Income_CF!L113="","",Income_CF!L113*(Cohort_WP!L111/Cohort_CF!L111))</f>
        <v/>
      </c>
      <c r="M112" s="1" t="str">
        <f>IF(Income_CF!M113="","",Income_CF!M113*(Cohort_WP!M111/Cohort_CF!M111))</f>
        <v/>
      </c>
      <c r="N112" s="1" t="str">
        <f>IF(Income_CF!N113="","",Income_CF!N113*(Cohort_WP!N111/Cohort_CF!N111))</f>
        <v/>
      </c>
      <c r="O112" s="1" t="str">
        <f>IF(Income_CF!O113="","",Income_CF!O113*(Cohort_WP!O111/Cohort_CF!O111))</f>
        <v/>
      </c>
      <c r="P112" s="1" t="str">
        <f>IF(Income_CF!P113="","",Income_CF!P113*(Cohort_WP!P111/Cohort_CF!P111))</f>
        <v/>
      </c>
      <c r="Q112" s="1" t="str">
        <f>IF(Income_CF!Q113="","",Income_CF!Q113*(Cohort_WP!Q111/Cohort_CF!Q111))</f>
        <v/>
      </c>
      <c r="R112" s="1" t="str">
        <f>IF(Income_CF!R113="","",Income_CF!R113*(Cohort_WP!R111/Cohort_CF!R111))</f>
        <v/>
      </c>
      <c r="S112" s="1" t="str">
        <f>IF(Income_CF!S113="","",Income_CF!S113*(Cohort_WP!S111/Cohort_CF!S111))</f>
        <v/>
      </c>
      <c r="T112" s="1" t="str">
        <f>IF(Income_CF!T113="","",Income_CF!T113*(Cohort_WP!T111/Cohort_CF!T111))</f>
        <v/>
      </c>
      <c r="U112" s="1" t="str">
        <f>IF(Income_CF!U113="","",Income_CF!U113*(Cohort_WP!U111/Cohort_CF!U111))</f>
        <v/>
      </c>
      <c r="V112" s="1" t="str">
        <f>IF(Income_CF!V113="","",Income_CF!V113*(Cohort_WP!V111/Cohort_CF!V111))</f>
        <v/>
      </c>
      <c r="W112" s="1" t="str">
        <f>IF(Income_CF!W113="","",Income_CF!W113*(Cohort_WP!W111/Cohort_CF!W111))</f>
        <v/>
      </c>
      <c r="X112" s="1" t="str">
        <f>IF(Income_CF!X113="","",Income_CF!X113*(Cohort_WP!X111/Cohort_CF!X111))</f>
        <v/>
      </c>
      <c r="Y112" s="1">
        <f>IF(Income_CF!Y113="","",Income_CF!Y113*(Cohort_WP!Y111/Cohort_CF!Y111))</f>
        <v>3363655.738096925</v>
      </c>
      <c r="Z112" s="1">
        <f>IF(Income_CF!Z113="","",Income_CF!Z113*(Cohort_WP!Z111/Cohort_CF!Z111))</f>
        <v>3494139.7290198612</v>
      </c>
      <c r="AA112" s="1">
        <f>IF(Income_CF!AA113="","",Income_CF!AA113*(Cohort_WP!AA111/Cohort_CF!AA111))</f>
        <v>3627508.337857903</v>
      </c>
      <c r="AB112" s="1">
        <f>IF(Income_CF!AB113="","",Income_CF!AB113*(Cohort_WP!AB111/Cohort_CF!AB111))</f>
        <v>3763708.6204867479</v>
      </c>
      <c r="AC112" s="1">
        <f>IF(Income_CF!AC113="","",Income_CF!AC113*(Cohort_WP!AC111/Cohort_CF!AC111))</f>
        <v>3926559.5455782507</v>
      </c>
      <c r="AD112" s="1">
        <f>IF(Income_CF!AD113="","",Income_CF!AD113*(Cohort_WP!AD111/Cohort_CF!AD111))</f>
        <v>4066661.5749618197</v>
      </c>
      <c r="AE112" s="1">
        <f>IF(Income_CF!AE113="","",Income_CF!AE113*(Cohort_WP!AE111/Cohort_CF!AE111))</f>
        <v>4209236.2302925652</v>
      </c>
      <c r="AF112" s="1">
        <f>IF(Income_CF!AF113="","",Income_CF!AF113*(Cohort_WP!AF111/Cohort_CF!AF111))</f>
        <v>4354196.1637983443</v>
      </c>
      <c r="AG112" s="1">
        <f>IF(Income_CF!AG113="","",Income_CF!AG113*(Cohort_WP!AG111/Cohort_CF!AG111))</f>
        <v>4501446.6267961161</v>
      </c>
      <c r="AH112" s="1">
        <f>IF(Income_CF!AH113="","",Income_CF!AH113*(Cohort_WP!AH111/Cohort_CF!AH111))</f>
        <v>4650885.446052731</v>
      </c>
      <c r="AI112" s="1">
        <f>IF(Income_CF!AI113="","",Income_CF!AI113*(Cohort_WP!AI111/Cohort_CF!AI111))</f>
        <v>4802403.0219782572</v>
      </c>
      <c r="AJ112" s="1">
        <f>IF(Income_CF!AJ113="","",Income_CF!AJ113*(Cohort_WP!AJ111/Cohort_CF!AJ111))</f>
        <v>4955882.3493965324</v>
      </c>
      <c r="AK112" s="1">
        <f>IF(Income_CF!AK113="","",Income_CF!AK113*(Cohort_WP!AK111/Cohort_CF!AK111))</f>
        <v>5111199.0615661945</v>
      </c>
      <c r="AL112" s="1">
        <f>IF(Income_CF!AL113="","",Income_CF!AL113*(Cohort_WP!AL111/Cohort_CF!AL111))</f>
        <v>5268221.4980486697</v>
      </c>
      <c r="AM112" s="1">
        <f>IF(Income_CF!AM113="","",Income_CF!AM113*(Cohort_WP!AM111/Cohort_CF!AM111))</f>
        <v>5426810.7969366638</v>
      </c>
      <c r="AN112" s="1">
        <f>IF(Income_CF!AN113="","",Income_CF!AN113*(Cohort_WP!AN111/Cohort_CF!AN111))</f>
        <v>5586821.0118698012</v>
      </c>
      <c r="AO112" s="1">
        <f>IF(Income_CF!AO113="","",Income_CF!AO113*(Cohort_WP!AO111/Cohort_CF!AO111))</f>
        <v>5748099.2541707829</v>
      </c>
      <c r="AP112" s="1">
        <f>IF(Income_CF!AP113="","",Income_CF!AP113*(Cohort_WP!AP111/Cohort_CF!AP111))</f>
        <v>5910485.8603395028</v>
      </c>
      <c r="AQ112" s="1">
        <f>IF(Income_CF!AQ113="","",Income_CF!AQ113*(Cohort_WP!AQ111/Cohort_CF!AQ111))</f>
        <v>6073814.5850407463</v>
      </c>
      <c r="AR112" s="1">
        <f>IF(Income_CF!AR113="","",Income_CF!AR113*(Cohort_WP!AR111/Cohort_CF!AR111))</f>
        <v>6237912.8196172118</v>
      </c>
      <c r="AS112" s="1">
        <f>IF(Income_CF!AS113="","",Income_CF!AS113*(Cohort_WP!AS111/Cohort_CF!AS111))</f>
        <v>6402601.8360513011</v>
      </c>
      <c r="AT112" s="1">
        <f>IF(Income_CF!AT113="","",Income_CF!AT113*(Cohort_WP!AT111/Cohort_CF!AT111))</f>
        <v>6567697.0561892875</v>
      </c>
      <c r="AU112" s="1">
        <f>IF(Income_CF!AU113="","",Income_CF!AU113*(Cohort_WP!AU111/Cohort_CF!AU111))</f>
        <v>6733008.3459280487</v>
      </c>
      <c r="AV112" s="1">
        <f>IF(Income_CF!AV113="","",Income_CF!AV113*(Cohort_WP!AV111/Cohort_CF!AV111))</f>
        <v>6898340.3339515375</v>
      </c>
      <c r="AW112" s="1">
        <f>IF(Income_CF!AW113="","",Income_CF!AW113*(Cohort_WP!AW111/Cohort_CF!AW111))</f>
        <v>7063492.7544879932</v>
      </c>
      <c r="AX112" s="1">
        <f>IF(Income_CF!AX113="","",Income_CF!AX113*(Cohort_WP!AX111/Cohort_CF!AX111))</f>
        <v>7228260.8134437157</v>
      </c>
      <c r="AY112" s="1">
        <f>IF(Income_CF!AY113="","",Income_CF!AY113*(Cohort_WP!AY111/Cohort_CF!AY111))</f>
        <v>7392435.5771543384</v>
      </c>
      <c r="AZ112" s="1">
        <f>IF(Income_CF!AZ113="","",Income_CF!AZ113*(Cohort_WP!AZ111/Cohort_CF!AZ111))</f>
        <v>7555804.3828791045</v>
      </c>
      <c r="BA112" s="1">
        <f>IF(Income_CF!BA113="","",Income_CF!BA113*(Cohort_WP!BA111/Cohort_CF!BA111))</f>
        <v>7718151.2700517252</v>
      </c>
      <c r="BB112" s="1">
        <f>IF(Income_CF!BB113="","",Income_CF!BB113*(Cohort_WP!BB111/Cohort_CF!BB111))</f>
        <v>7879257.4311895678</v>
      </c>
      <c r="BC112" s="1">
        <f>IF(Income_CF!BC113="","",Income_CF!BC113*(Cohort_WP!BC111/Cohort_CF!BC111))</f>
        <v>8038901.6812559934</v>
      </c>
      <c r="BD112" s="1">
        <f>IF(Income_CF!BD113="","",Income_CF!BD113*(Cohort_WP!BD111/Cohort_CF!BD111))</f>
        <v>8196860.9441649057</v>
      </c>
      <c r="BE112" s="1">
        <f>IF(Income_CF!BE113="","",Income_CF!BE113*(Cohort_WP!BE111/Cohort_CF!BE111))</f>
        <v>8352910.755017342</v>
      </c>
      <c r="BF112" s="1">
        <f>IF(Income_CF!BF113="","",Income_CF!BF113*(Cohort_WP!BF111/Cohort_CF!BF111))</f>
        <v>8506825.7765631247</v>
      </c>
      <c r="BG112" s="1">
        <f>IF(Income_CF!BG113="","",Income_CF!BG113*(Cohort_WP!BG111/Cohort_CF!BG111))</f>
        <v>8658380.3282911144</v>
      </c>
      <c r="BH112" s="1">
        <f>IF(Income_CF!BH113="","",Income_CF!BH113*(Cohort_WP!BH111/Cohort_CF!BH111))</f>
        <v>8807348.9264668338</v>
      </c>
      <c r="BI112" s="1">
        <f>IF(Income_CF!BI113="","",Income_CF!BI113*(Cohort_WP!BI111/Cohort_CF!BI111))</f>
        <v>8953506.8333580997</v>
      </c>
      <c r="BJ112" s="1">
        <f>IF(Income_CF!BJ113="","",Income_CF!BJ113*(Cohort_WP!BJ111/Cohort_CF!BJ111))</f>
        <v>9096630.6138193421</v>
      </c>
      <c r="BK112" s="1">
        <f>IF(Income_CF!BK113="","",Income_CF!BK113*(Cohort_WP!BK111/Cohort_CF!BK111))</f>
        <v>9236498.6973410044</v>
      </c>
      <c r="BL112" s="1">
        <f>IF(Income_CF!BL113="","",Income_CF!BL113*(Cohort_WP!BL111/Cohort_CF!BL111))</f>
        <v>9372891.9436165933</v>
      </c>
      <c r="BM112" s="1" t="str">
        <f>IF(Income_CF!BM113="","",Income_CF!BM113*(Cohort_WP!BM111/Cohort_CF!BM111))</f>
        <v/>
      </c>
      <c r="BN112" s="1" t="str">
        <f>IF(Income_CF!BN113="","",Income_CF!BN113*(Cohort_WP!BN111/Cohort_CF!BN111))</f>
        <v/>
      </c>
      <c r="BO112" s="1" t="str">
        <f>IF(Income_CF!BO113="","",Income_CF!BO113*(Cohort_WP!BO111/Cohort_CF!BO111))</f>
        <v/>
      </c>
      <c r="BP112" s="1" t="str">
        <f>IF(Income_CF!BP113="","",Income_CF!BP113*(Cohort_WP!BP111/Cohort_CF!BP111))</f>
        <v/>
      </c>
      <c r="BQ112" s="1" t="str">
        <f>IF(Income_CF!BQ113="","",Income_CF!BQ113*(Cohort_WP!BQ111/Cohort_CF!BQ111))</f>
        <v/>
      </c>
      <c r="BR112" s="1" t="str">
        <f>IF(Income_CF!BR113="","",Income_CF!BR113*(Cohort_WP!BR111/Cohort_CF!BR111))</f>
        <v/>
      </c>
    </row>
    <row r="113" spans="1:72" x14ac:dyDescent="0.55000000000000004">
      <c r="A113" s="642"/>
      <c r="B113" t="s">
        <v>481</v>
      </c>
      <c r="L113" s="1" t="str">
        <f>IF(Income_CF!L114="","",Income_CF!L114*(Cohort_WP!L112/Cohort_CF!L112))</f>
        <v/>
      </c>
      <c r="M113" s="1" t="str">
        <f>IF(Income_CF!M114="","",Income_CF!M114*(Cohort_WP!M112/Cohort_CF!M112))</f>
        <v/>
      </c>
      <c r="N113" s="1" t="str">
        <f>IF(Income_CF!N114="","",Income_CF!N114*(Cohort_WP!N112/Cohort_CF!N112))</f>
        <v/>
      </c>
      <c r="O113" s="1" t="str">
        <f>IF(Income_CF!O114="","",Income_CF!O114*(Cohort_WP!O112/Cohort_CF!O112))</f>
        <v/>
      </c>
      <c r="P113" s="1" t="str">
        <f>IF(Income_CF!P114="","",Income_CF!P114*(Cohort_WP!P112/Cohort_CF!P112))</f>
        <v/>
      </c>
      <c r="Q113" s="1" t="str">
        <f>IF(Income_CF!Q114="","",Income_CF!Q114*(Cohort_WP!Q112/Cohort_CF!Q112))</f>
        <v/>
      </c>
      <c r="R113" s="1" t="str">
        <f>IF(Income_CF!R114="","",Income_CF!R114*(Cohort_WP!R112/Cohort_CF!R112))</f>
        <v/>
      </c>
      <c r="S113" s="1" t="str">
        <f>IF(Income_CF!S114="","",Income_CF!S114*(Cohort_WP!S112/Cohort_CF!S112))</f>
        <v/>
      </c>
      <c r="T113" s="1" t="str">
        <f>IF(Income_CF!T114="","",Income_CF!T114*(Cohort_WP!T112/Cohort_CF!T112))</f>
        <v/>
      </c>
      <c r="U113" s="1" t="str">
        <f>IF(Income_CF!U114="","",Income_CF!U114*(Cohort_WP!U112/Cohort_CF!U112))</f>
        <v/>
      </c>
      <c r="V113" s="1" t="str">
        <f>IF(Income_CF!V114="","",Income_CF!V114*(Cohort_WP!V112/Cohort_CF!V112))</f>
        <v/>
      </c>
      <c r="W113" s="1" t="str">
        <f>IF(Income_CF!W114="","",Income_CF!W114*(Cohort_WP!W112/Cohort_CF!W112))</f>
        <v/>
      </c>
      <c r="X113" s="1" t="str">
        <f>IF(Income_CF!X114="","",Income_CF!X114*(Cohort_WP!X112/Cohort_CF!X112))</f>
        <v/>
      </c>
      <c r="Y113" s="1" t="str">
        <f>IF(Income_CF!Y114="","",Income_CF!Y114*(Cohort_WP!Y112/Cohort_CF!Y112))</f>
        <v/>
      </c>
      <c r="Z113" s="1">
        <f>IF(Income_CF!Z114="","",Income_CF!Z114*(Cohort_WP!Z112/Cohort_CF!Z112))</f>
        <v>3464565.4102398329</v>
      </c>
      <c r="AA113" s="1">
        <f>IF(Income_CF!AA114="","",Income_CF!AA114*(Cohort_WP!AA112/Cohort_CF!AA112))</f>
        <v>3598963.9208904565</v>
      </c>
      <c r="AB113" s="1">
        <f>IF(Income_CF!AB114="","",Income_CF!AB114*(Cohort_WP!AB112/Cohort_CF!AB112))</f>
        <v>3736333.5879936405</v>
      </c>
      <c r="AC113" s="1">
        <f>IF(Income_CF!AC114="","",Income_CF!AC114*(Cohort_WP!AC112/Cohort_CF!AC112))</f>
        <v>3876619.8791013504</v>
      </c>
      <c r="AD113" s="1">
        <f>IF(Income_CF!AD114="","",Income_CF!AD114*(Cohort_WP!AD112/Cohort_CF!AD112))</f>
        <v>4044356.3319455972</v>
      </c>
      <c r="AE113" s="1">
        <f>IF(Income_CF!AE114="","",Income_CF!AE114*(Cohort_WP!AE112/Cohort_CF!AE112))</f>
        <v>4188661.4222106747</v>
      </c>
      <c r="AF113" s="1">
        <f>IF(Income_CF!AF114="","",Income_CF!AF114*(Cohort_WP!AF112/Cohort_CF!AF112))</f>
        <v>4335513.3172013434</v>
      </c>
      <c r="AG113" s="1">
        <f>IF(Income_CF!AG114="","",Income_CF!AG114*(Cohort_WP!AG112/Cohort_CF!AG112))</f>
        <v>4484822.0487122936</v>
      </c>
      <c r="AH113" s="1">
        <f>IF(Income_CF!AH114="","",Income_CF!AH114*(Cohort_WP!AH112/Cohort_CF!AH112))</f>
        <v>4636490.0256000003</v>
      </c>
      <c r="AI113" s="1">
        <f>IF(Income_CF!AI114="","",Income_CF!AI114*(Cohort_WP!AI112/Cohort_CF!AI112))</f>
        <v>4790412.0094343117</v>
      </c>
      <c r="AJ113" s="1">
        <f>IF(Income_CF!AJ114="","",Income_CF!AJ114*(Cohort_WP!AJ112/Cohort_CF!AJ112))</f>
        <v>4946475.1126376046</v>
      </c>
      <c r="AK113" s="1">
        <f>IF(Income_CF!AK114="","",Income_CF!AK114*(Cohort_WP!AK112/Cohort_CF!AK112))</f>
        <v>5104558.8198784292</v>
      </c>
      <c r="AL113" s="1">
        <f>IF(Income_CF!AL114="","",Income_CF!AL114*(Cohort_WP!AL112/Cohort_CF!AL112))</f>
        <v>5264535.0334131792</v>
      </c>
      <c r="AM113" s="1">
        <f>IF(Income_CF!AM114="","",Income_CF!AM114*(Cohort_WP!AM112/Cohort_CF!AM112))</f>
        <v>5426268.14299013</v>
      </c>
      <c r="AN113" s="1">
        <f>IF(Income_CF!AN114="","",Income_CF!AN114*(Cohort_WP!AN112/Cohort_CF!AN112))</f>
        <v>5589615.1208447628</v>
      </c>
      <c r="AO113" s="1">
        <f>IF(Income_CF!AO114="","",Income_CF!AO114*(Cohort_WP!AO112/Cohort_CF!AO112))</f>
        <v>5754425.642225896</v>
      </c>
      <c r="AP113" s="1">
        <f>IF(Income_CF!AP114="","",Income_CF!AP114*(Cohort_WP!AP112/Cohort_CF!AP112))</f>
        <v>5920542.2317959061</v>
      </c>
      <c r="AQ113" s="1">
        <f>IF(Income_CF!AQ114="","",Income_CF!AQ114*(Cohort_WP!AQ112/Cohort_CF!AQ112))</f>
        <v>6087800.4361496866</v>
      </c>
      <c r="AR113" s="1">
        <f>IF(Income_CF!AR114="","",Income_CF!AR114*(Cohort_WP!AR112/Cohort_CF!AR112))</f>
        <v>6256029.022591969</v>
      </c>
      <c r="AS113" s="1">
        <f>IF(Income_CF!AS114="","",Income_CF!AS114*(Cohort_WP!AS112/Cohort_CF!AS112))</f>
        <v>6425050.20420573</v>
      </c>
      <c r="AT113" s="1">
        <f>IF(Income_CF!AT114="","",Income_CF!AT114*(Cohort_WP!AT112/Cohort_CF!AT112))</f>
        <v>6594679.891132839</v>
      </c>
      <c r="AU113" s="1">
        <f>IF(Income_CF!AU114="","",Income_CF!AU114*(Cohort_WP!AU112/Cohort_CF!AU112))</f>
        <v>6764727.9678749666</v>
      </c>
      <c r="AV113" s="1">
        <f>IF(Income_CF!AV114="","",Income_CF!AV114*(Cohort_WP!AV112/Cohort_CF!AV112))</f>
        <v>6934998.5963058909</v>
      </c>
      <c r="AW113" s="1">
        <f>IF(Income_CF!AW114="","",Income_CF!AW114*(Cohort_WP!AW112/Cohort_CF!AW112))</f>
        <v>7105290.5439700829</v>
      </c>
      <c r="AX113" s="1">
        <f>IF(Income_CF!AX114="","",Income_CF!AX114*(Cohort_WP!AX112/Cohort_CF!AX112))</f>
        <v>7275397.5371226324</v>
      </c>
      <c r="AY113" s="1">
        <f>IF(Income_CF!AY114="","",Income_CF!AY114*(Cohort_WP!AY112/Cohort_CF!AY112))</f>
        <v>7445108.6378470268</v>
      </c>
      <c r="AZ113" s="1">
        <f>IF(Income_CF!AZ114="","",Income_CF!AZ114*(Cohort_WP!AZ112/Cohort_CF!AZ112))</f>
        <v>7614208.6444689697</v>
      </c>
      <c r="BA113" s="1">
        <f>IF(Income_CF!BA114="","",Income_CF!BA114*(Cohort_WP!BA112/Cohort_CF!BA112))</f>
        <v>7782478.5143654784</v>
      </c>
      <c r="BB113" s="1">
        <f>IF(Income_CF!BB114="","",Income_CF!BB114*(Cohort_WP!BB112/Cohort_CF!BB112))</f>
        <v>7949695.8081532763</v>
      </c>
      <c r="BC113" s="1">
        <f>IF(Income_CF!BC114="","",Income_CF!BC114*(Cohort_WP!BC112/Cohort_CF!BC112))</f>
        <v>8115635.1541252546</v>
      </c>
      <c r="BD113" s="1">
        <f>IF(Income_CF!BD114="","",Income_CF!BD114*(Cohort_WP!BD112/Cohort_CF!BD112))</f>
        <v>8280068.7316936729</v>
      </c>
      <c r="BE113" s="1">
        <f>IF(Income_CF!BE114="","",Income_CF!BE114*(Cohort_WP!BE112/Cohort_CF!BE112))</f>
        <v>8442766.7724898532</v>
      </c>
      <c r="BF113" s="1">
        <f>IF(Income_CF!BF114="","",Income_CF!BF114*(Cohort_WP!BF112/Cohort_CF!BF112))</f>
        <v>8603498.0776678622</v>
      </c>
      <c r="BG113" s="1">
        <f>IF(Income_CF!BG114="","",Income_CF!BG114*(Cohort_WP!BG112/Cohort_CF!BG112))</f>
        <v>8762030.5498600155</v>
      </c>
      <c r="BH113" s="1">
        <f>IF(Income_CF!BH114="","",Income_CF!BH114*(Cohort_WP!BH112/Cohort_CF!BH112))</f>
        <v>8918131.7381398492</v>
      </c>
      <c r="BI113" s="1">
        <f>IF(Income_CF!BI114="","",Income_CF!BI114*(Cohort_WP!BI112/Cohort_CF!BI112))</f>
        <v>9071569.3942608386</v>
      </c>
      <c r="BJ113" s="1">
        <f>IF(Income_CF!BJ114="","",Income_CF!BJ114*(Cohort_WP!BJ112/Cohort_CF!BJ112))</f>
        <v>9222112.0383588392</v>
      </c>
      <c r="BK113" s="1">
        <f>IF(Income_CF!BK114="","",Income_CF!BK114*(Cohort_WP!BK112/Cohort_CF!BK112))</f>
        <v>9369529.5322339255</v>
      </c>
      <c r="BL113" s="1">
        <f>IF(Income_CF!BL114="","",Income_CF!BL114*(Cohort_WP!BL112/Cohort_CF!BL112))</f>
        <v>9513593.6582612358</v>
      </c>
      <c r="BM113" s="1">
        <f>IF(Income_CF!BM114="","",Income_CF!BM114*(Cohort_WP!BM112/Cohort_CF!BM112))</f>
        <v>9654078.7019250914</v>
      </c>
      <c r="BN113" s="1" t="str">
        <f>IF(Income_CF!BN114="","",Income_CF!BN114*(Cohort_WP!BN112/Cohort_CF!BN112))</f>
        <v/>
      </c>
      <c r="BO113" s="1" t="str">
        <f>IF(Income_CF!BO114="","",Income_CF!BO114*(Cohort_WP!BO112/Cohort_CF!BO112))</f>
        <v/>
      </c>
      <c r="BP113" s="1" t="str">
        <f>IF(Income_CF!BP114="","",Income_CF!BP114*(Cohort_WP!BP112/Cohort_CF!BP112))</f>
        <v/>
      </c>
      <c r="BQ113" s="1" t="str">
        <f>IF(Income_CF!BQ114="","",Income_CF!BQ114*(Cohort_WP!BQ112/Cohort_CF!BQ112))</f>
        <v/>
      </c>
      <c r="BR113" s="1" t="str">
        <f>IF(Income_CF!BR114="","",Income_CF!BR114*(Cohort_WP!BR112/Cohort_CF!BR112))</f>
        <v/>
      </c>
    </row>
    <row r="114" spans="1:72" x14ac:dyDescent="0.55000000000000004">
      <c r="A114" s="642"/>
      <c r="B114" t="s">
        <v>482</v>
      </c>
      <c r="L114" s="1" t="str">
        <f>IF(Income_CF!L115="","",Income_CF!L115*(Cohort_WP!L113/Cohort_CF!L113))</f>
        <v/>
      </c>
      <c r="M114" s="1" t="str">
        <f>IF(Income_CF!M115="","",Income_CF!M115*(Cohort_WP!M113/Cohort_CF!M113))</f>
        <v/>
      </c>
      <c r="N114" s="1" t="str">
        <f>IF(Income_CF!N115="","",Income_CF!N115*(Cohort_WP!N113/Cohort_CF!N113))</f>
        <v/>
      </c>
      <c r="O114" s="1" t="str">
        <f>IF(Income_CF!O115="","",Income_CF!O115*(Cohort_WP!O113/Cohort_CF!O113))</f>
        <v/>
      </c>
      <c r="P114" s="1" t="str">
        <f>IF(Income_CF!P115="","",Income_CF!P115*(Cohort_WP!P113/Cohort_CF!P113))</f>
        <v/>
      </c>
      <c r="Q114" s="1" t="str">
        <f>IF(Income_CF!Q115="","",Income_CF!Q115*(Cohort_WP!Q113/Cohort_CF!Q113))</f>
        <v/>
      </c>
      <c r="R114" s="1" t="str">
        <f>IF(Income_CF!R115="","",Income_CF!R115*(Cohort_WP!R113/Cohort_CF!R113))</f>
        <v/>
      </c>
      <c r="S114" s="1" t="str">
        <f>IF(Income_CF!S115="","",Income_CF!S115*(Cohort_WP!S113/Cohort_CF!S113))</f>
        <v/>
      </c>
      <c r="T114" s="1" t="str">
        <f>IF(Income_CF!T115="","",Income_CF!T115*(Cohort_WP!T113/Cohort_CF!T113))</f>
        <v/>
      </c>
      <c r="U114" s="1" t="str">
        <f>IF(Income_CF!U115="","",Income_CF!U115*(Cohort_WP!U113/Cohort_CF!U113))</f>
        <v/>
      </c>
      <c r="V114" s="1" t="str">
        <f>IF(Income_CF!V115="","",Income_CF!V115*(Cohort_WP!V113/Cohort_CF!V113))</f>
        <v/>
      </c>
      <c r="W114" s="1" t="str">
        <f>IF(Income_CF!W115="","",Income_CF!W115*(Cohort_WP!W113/Cohort_CF!W113))</f>
        <v/>
      </c>
      <c r="X114" s="1" t="str">
        <f>IF(Income_CF!X115="","",Income_CF!X115*(Cohort_WP!X113/Cohort_CF!X113))</f>
        <v/>
      </c>
      <c r="Y114" s="1" t="str">
        <f>IF(Income_CF!Y115="","",Income_CF!Y115*(Cohort_WP!Y113/Cohort_CF!Y113))</f>
        <v/>
      </c>
      <c r="Z114" s="1" t="str">
        <f>IF(Income_CF!Z115="","",Income_CF!Z115*(Cohort_WP!Z113/Cohort_CF!Z113))</f>
        <v/>
      </c>
      <c r="AA114" s="1">
        <f>IF(Income_CF!AA115="","",Income_CF!AA115*(Cohort_WP!AA113/Cohort_CF!AA113))</f>
        <v>3568502.3725470272</v>
      </c>
      <c r="AB114" s="1">
        <f>IF(Income_CF!AB115="","",Income_CF!AB115*(Cohort_WP!AB113/Cohort_CF!AB113))</f>
        <v>3706932.8385171709</v>
      </c>
      <c r="AC114" s="1">
        <f>IF(Income_CF!AC115="","",Income_CF!AC115*(Cohort_WP!AC113/Cohort_CF!AC113))</f>
        <v>3848423.59563345</v>
      </c>
      <c r="AD114" s="1">
        <f>IF(Income_CF!AD115="","",Income_CF!AD115*(Cohort_WP!AD113/Cohort_CF!AD113))</f>
        <v>3992918.4754743907</v>
      </c>
      <c r="AE114" s="1">
        <f>IF(Income_CF!AE115="","",Income_CF!AE115*(Cohort_WP!AE113/Cohort_CF!AE113))</f>
        <v>4165687.0219039652</v>
      </c>
      <c r="AF114" s="1">
        <f>IF(Income_CF!AF115="","",Income_CF!AF115*(Cohort_WP!AF113/Cohort_CF!AF113))</f>
        <v>4314321.2648769952</v>
      </c>
      <c r="AG114" s="1">
        <f>IF(Income_CF!AG115="","",Income_CF!AG115*(Cohort_WP!AG113/Cohort_CF!AG113))</f>
        <v>4465578.7167173829</v>
      </c>
      <c r="AH114" s="1">
        <f>IF(Income_CF!AH115="","",Income_CF!AH115*(Cohort_WP!AH113/Cohort_CF!AH113))</f>
        <v>4619366.7101736628</v>
      </c>
      <c r="AI114" s="1">
        <f>IF(Income_CF!AI115="","",Income_CF!AI115*(Cohort_WP!AI113/Cohort_CF!AI113))</f>
        <v>4775584.7263679998</v>
      </c>
      <c r="AJ114" s="1">
        <f>IF(Income_CF!AJ115="","",Income_CF!AJ115*(Cohort_WP!AJ113/Cohort_CF!AJ113))</f>
        <v>4934124.3697173418</v>
      </c>
      <c r="AK114" s="1">
        <f>IF(Income_CF!AK115="","",Income_CF!AK115*(Cohort_WP!AK113/Cohort_CF!AK113))</f>
        <v>5094869.3660167335</v>
      </c>
      <c r="AL114" s="1">
        <f>IF(Income_CF!AL115="","",Income_CF!AL115*(Cohort_WP!AL113/Cohort_CF!AL113))</f>
        <v>5257695.5844747815</v>
      </c>
      <c r="AM114" s="1">
        <f>IF(Income_CF!AM115="","",Income_CF!AM115*(Cohort_WP!AM113/Cohort_CF!AM113))</f>
        <v>5422471.0844155746</v>
      </c>
      <c r="AN114" s="1">
        <f>IF(Income_CF!AN115="","",Income_CF!AN115*(Cohort_WP!AN113/Cohort_CF!AN113))</f>
        <v>5589056.1872798325</v>
      </c>
      <c r="AO114" s="1">
        <f>IF(Income_CF!AO115="","",Income_CF!AO115*(Cohort_WP!AO113/Cohort_CF!AO113))</f>
        <v>5757303.5744701056</v>
      </c>
      <c r="AP114" s="1">
        <f>IF(Income_CF!AP115="","",Income_CF!AP115*(Cohort_WP!AP113/Cohort_CF!AP113))</f>
        <v>5927058.4114926727</v>
      </c>
      <c r="AQ114" s="1">
        <f>IF(Income_CF!AQ115="","",Income_CF!AQ115*(Cohort_WP!AQ113/Cohort_CF!AQ113))</f>
        <v>6098158.4987497823</v>
      </c>
      <c r="AR114" s="1">
        <f>IF(Income_CF!AR115="","",Income_CF!AR115*(Cohort_WP!AR113/Cohort_CF!AR113))</f>
        <v>6270434.4492341783</v>
      </c>
      <c r="AS114" s="1">
        <f>IF(Income_CF!AS115="","",Income_CF!AS115*(Cohort_WP!AS113/Cohort_CF!AS113))</f>
        <v>6443709.8932697289</v>
      </c>
      <c r="AT114" s="1">
        <f>IF(Income_CF!AT115="","",Income_CF!AT115*(Cohort_WP!AT113/Cohort_CF!AT113))</f>
        <v>6617801.7103319</v>
      </c>
      <c r="AU114" s="1">
        <f>IF(Income_CF!AU115="","",Income_CF!AU115*(Cohort_WP!AU113/Cohort_CF!AU113))</f>
        <v>6792520.2878668243</v>
      </c>
      <c r="AV114" s="1">
        <f>IF(Income_CF!AV115="","",Income_CF!AV115*(Cohort_WP!AV113/Cohort_CF!AV113))</f>
        <v>6967669.806911217</v>
      </c>
      <c r="AW114" s="1">
        <f>IF(Income_CF!AW115="","",Income_CF!AW115*(Cohort_WP!AW113/Cohort_CF!AW113))</f>
        <v>7143048.5541950678</v>
      </c>
      <c r="AX114" s="1">
        <f>IF(Income_CF!AX115="","",Income_CF!AX115*(Cohort_WP!AX113/Cohort_CF!AX113))</f>
        <v>7318449.2602891847</v>
      </c>
      <c r="AY114" s="1">
        <f>IF(Income_CF!AY115="","",Income_CF!AY115*(Cohort_WP!AY113/Cohort_CF!AY113))</f>
        <v>7493659.4632363115</v>
      </c>
      <c r="AZ114" s="1">
        <f>IF(Income_CF!AZ115="","",Income_CF!AZ115*(Cohort_WP!AZ113/Cohort_CF!AZ113))</f>
        <v>7668461.8969824389</v>
      </c>
      <c r="BA114" s="1">
        <f>IF(Income_CF!BA115="","",Income_CF!BA115*(Cohort_WP!BA113/Cohort_CF!BA113))</f>
        <v>7842634.9038030403</v>
      </c>
      <c r="BB114" s="1">
        <f>IF(Income_CF!BB115="","",Income_CF!BB115*(Cohort_WP!BB113/Cohort_CF!BB113))</f>
        <v>8015952.8697964428</v>
      </c>
      <c r="BC114" s="1">
        <f>IF(Income_CF!BC115="","",Income_CF!BC115*(Cohort_WP!BC113/Cohort_CF!BC113))</f>
        <v>8188186.6823978731</v>
      </c>
      <c r="BD114" s="1">
        <f>IF(Income_CF!BD115="","",Income_CF!BD115*(Cohort_WP!BD113/Cohort_CF!BD113))</f>
        <v>8359104.2087490112</v>
      </c>
      <c r="BE114" s="1">
        <f>IF(Income_CF!BE115="","",Income_CF!BE115*(Cohort_WP!BE113/Cohort_CF!BE113))</f>
        <v>8528470.7936444841</v>
      </c>
      <c r="BF114" s="1">
        <f>IF(Income_CF!BF115="","",Income_CF!BF115*(Cohort_WP!BF113/Cohort_CF!BF113))</f>
        <v>8696049.7756645475</v>
      </c>
      <c r="BG114" s="1">
        <f>IF(Income_CF!BG115="","",Income_CF!BG115*(Cohort_WP!BG113/Cohort_CF!BG113))</f>
        <v>8861603.0199978966</v>
      </c>
      <c r="BH114" s="1">
        <f>IF(Income_CF!BH115="","",Income_CF!BH115*(Cohort_WP!BH113/Cohort_CF!BH113))</f>
        <v>9024891.4663558174</v>
      </c>
      <c r="BI114" s="1">
        <f>IF(Income_CF!BI115="","",Income_CF!BI115*(Cohort_WP!BI113/Cohort_CF!BI113))</f>
        <v>9185675.6902840454</v>
      </c>
      <c r="BJ114" s="1">
        <f>IF(Income_CF!BJ115="","",Income_CF!BJ115*(Cohort_WP!BJ113/Cohort_CF!BJ113))</f>
        <v>9343716.4760886617</v>
      </c>
      <c r="BK114" s="1">
        <f>IF(Income_CF!BK115="","",Income_CF!BK115*(Cohort_WP!BK113/Cohort_CF!BK113))</f>
        <v>9498775.399509605</v>
      </c>
      <c r="BL114" s="1">
        <f>IF(Income_CF!BL115="","",Income_CF!BL115*(Cohort_WP!BL113/Cohort_CF!BL113))</f>
        <v>9650615.4182009418</v>
      </c>
      <c r="BM114" s="1">
        <f>IF(Income_CF!BM115="","",Income_CF!BM115*(Cohort_WP!BM113/Cohort_CF!BM113))</f>
        <v>9799001.4680090733</v>
      </c>
      <c r="BN114" s="1">
        <f>IF(Income_CF!BN115="","",Income_CF!BN115*(Cohort_WP!BN113/Cohort_CF!BN113))</f>
        <v>9943701.0629828442</v>
      </c>
      <c r="BO114" s="1" t="str">
        <f>IF(Income_CF!BO115="","",Income_CF!BO115*(Cohort_WP!BO113/Cohort_CF!BO113))</f>
        <v/>
      </c>
      <c r="BP114" s="1" t="str">
        <f>IF(Income_CF!BP115="","",Income_CF!BP115*(Cohort_WP!BP113/Cohort_CF!BP113))</f>
        <v/>
      </c>
      <c r="BQ114" s="1" t="str">
        <f>IF(Income_CF!BQ115="","",Income_CF!BQ115*(Cohort_WP!BQ113/Cohort_CF!BQ113))</f>
        <v/>
      </c>
      <c r="BR114" s="1" t="str">
        <f>IF(Income_CF!BR115="","",Income_CF!BR115*(Cohort_WP!BR113/Cohort_CF!BR113))</f>
        <v/>
      </c>
    </row>
    <row r="115" spans="1:72" x14ac:dyDescent="0.55000000000000004">
      <c r="A115" s="642"/>
      <c r="B115" t="s">
        <v>483</v>
      </c>
      <c r="L115" s="1" t="str">
        <f>IF(Income_CF!L116="","",Income_CF!L116*(Cohort_WP!L114/Cohort_CF!L114))</f>
        <v/>
      </c>
      <c r="M115" s="1" t="str">
        <f>IF(Income_CF!M116="","",Income_CF!M116*(Cohort_WP!M114/Cohort_CF!M114))</f>
        <v/>
      </c>
      <c r="N115" s="1" t="str">
        <f>IF(Income_CF!N116="","",Income_CF!N116*(Cohort_WP!N114/Cohort_CF!N114))</f>
        <v/>
      </c>
      <c r="O115" s="1" t="str">
        <f>IF(Income_CF!O116="","",Income_CF!O116*(Cohort_WP!O114/Cohort_CF!O114))</f>
        <v/>
      </c>
      <c r="P115" s="1" t="str">
        <f>IF(Income_CF!P116="","",Income_CF!P116*(Cohort_WP!P114/Cohort_CF!P114))</f>
        <v/>
      </c>
      <c r="Q115" s="1" t="str">
        <f>IF(Income_CF!Q116="","",Income_CF!Q116*(Cohort_WP!Q114/Cohort_CF!Q114))</f>
        <v/>
      </c>
      <c r="R115" s="1" t="str">
        <f>IF(Income_CF!R116="","",Income_CF!R116*(Cohort_WP!R114/Cohort_CF!R114))</f>
        <v/>
      </c>
      <c r="S115" s="1" t="str">
        <f>IF(Income_CF!S116="","",Income_CF!S116*(Cohort_WP!S114/Cohort_CF!S114))</f>
        <v/>
      </c>
      <c r="T115" s="1" t="str">
        <f>IF(Income_CF!T116="","",Income_CF!T116*(Cohort_WP!T114/Cohort_CF!T114))</f>
        <v/>
      </c>
      <c r="U115" s="1" t="str">
        <f>IF(Income_CF!U116="","",Income_CF!U116*(Cohort_WP!U114/Cohort_CF!U114))</f>
        <v/>
      </c>
      <c r="V115" s="1" t="str">
        <f>IF(Income_CF!V116="","",Income_CF!V116*(Cohort_WP!V114/Cohort_CF!V114))</f>
        <v/>
      </c>
      <c r="W115" s="1" t="str">
        <f>IF(Income_CF!W116="","",Income_CF!W116*(Cohort_WP!W114/Cohort_CF!W114))</f>
        <v/>
      </c>
      <c r="X115" s="1" t="str">
        <f>IF(Income_CF!X116="","",Income_CF!X116*(Cohort_WP!X114/Cohort_CF!X114))</f>
        <v/>
      </c>
      <c r="Y115" s="1" t="str">
        <f>IF(Income_CF!Y116="","",Income_CF!Y116*(Cohort_WP!Y114/Cohort_CF!Y114))</f>
        <v/>
      </c>
      <c r="Z115" s="1" t="str">
        <f>IF(Income_CF!Z116="","",Income_CF!Z116*(Cohort_WP!Z114/Cohort_CF!Z114))</f>
        <v/>
      </c>
      <c r="AA115" s="1" t="str">
        <f>IF(Income_CF!AA116="","",Income_CF!AA116*(Cohort_WP!AA114/Cohort_CF!AA114))</f>
        <v/>
      </c>
      <c r="AB115" s="1">
        <f>IF(Income_CF!AB116="","",Income_CF!AB116*(Cohort_WP!AB114/Cohort_CF!AB114))</f>
        <v>3675557.4437234388</v>
      </c>
      <c r="AC115" s="1">
        <f>IF(Income_CF!AC116="","",Income_CF!AC116*(Cohort_WP!AC114/Cohort_CF!AC114))</f>
        <v>3818140.8236726862</v>
      </c>
      <c r="AD115" s="1">
        <f>IF(Income_CF!AD116="","",Income_CF!AD116*(Cohort_WP!AD114/Cohort_CF!AD114))</f>
        <v>3963876.303502453</v>
      </c>
      <c r="AE115" s="1">
        <f>IF(Income_CF!AE116="","",Income_CF!AE116*(Cohort_WP!AE114/Cohort_CF!AE114))</f>
        <v>4112706.0297386223</v>
      </c>
      <c r="AF115" s="1">
        <f>IF(Income_CF!AF116="","",Income_CF!AF116*(Cohort_WP!AF114/Cohort_CF!AF114))</f>
        <v>4290657.6325610848</v>
      </c>
      <c r="AG115" s="1">
        <f>IF(Income_CF!AG116="","",Income_CF!AG116*(Cohort_WP!AG114/Cohort_CF!AG114))</f>
        <v>4443750.9028233038</v>
      </c>
      <c r="AH115" s="1">
        <f>IF(Income_CF!AH116="","",Income_CF!AH116*(Cohort_WP!AH114/Cohort_CF!AH114))</f>
        <v>4599546.0782189053</v>
      </c>
      <c r="AI115" s="1">
        <f>IF(Income_CF!AI116="","",Income_CF!AI116*(Cohort_WP!AI114/Cohort_CF!AI114))</f>
        <v>4757947.7114788722</v>
      </c>
      <c r="AJ115" s="1">
        <f>IF(Income_CF!AJ116="","",Income_CF!AJ116*(Cohort_WP!AJ114/Cohort_CF!AJ114))</f>
        <v>4918852.2681590402</v>
      </c>
      <c r="AK115" s="1">
        <f>IF(Income_CF!AK116="","",Income_CF!AK116*(Cohort_WP!AK114/Cohort_CF!AK114))</f>
        <v>5082148.1008088626</v>
      </c>
      <c r="AL115" s="1">
        <f>IF(Income_CF!AL116="","",Income_CF!AL116*(Cohort_WP!AL114/Cohort_CF!AL114))</f>
        <v>5247715.4469972346</v>
      </c>
      <c r="AM115" s="1">
        <f>IF(Income_CF!AM116="","",Income_CF!AM116*(Cohort_WP!AM114/Cohort_CF!AM114))</f>
        <v>5415426.452009025</v>
      </c>
      <c r="AN115" s="1">
        <f>IF(Income_CF!AN116="","",Income_CF!AN116*(Cohort_WP!AN114/Cohort_CF!AN114))</f>
        <v>5585145.2169480408</v>
      </c>
      <c r="AO115" s="1">
        <f>IF(Income_CF!AO116="","",Income_CF!AO116*(Cohort_WP!AO114/Cohort_CF!AO114))</f>
        <v>5756727.8728982285</v>
      </c>
      <c r="AP115" s="1">
        <f>IF(Income_CF!AP116="","",Income_CF!AP116*(Cohort_WP!AP114/Cohort_CF!AP114))</f>
        <v>5930022.6817042092</v>
      </c>
      <c r="AQ115" s="1">
        <f>IF(Income_CF!AQ116="","",Income_CF!AQ116*(Cohort_WP!AQ114/Cohort_CF!AQ114))</f>
        <v>6104870.1638374515</v>
      </c>
      <c r="AR115" s="1">
        <f>IF(Income_CF!AR116="","",Income_CF!AR116*(Cohort_WP!AR114/Cohort_CF!AR114))</f>
        <v>6281103.2537122769</v>
      </c>
      <c r="AS115" s="1">
        <f>IF(Income_CF!AS116="","",Income_CF!AS116*(Cohort_WP!AS114/Cohort_CF!AS114))</f>
        <v>6458547.4827112034</v>
      </c>
      <c r="AT115" s="1">
        <f>IF(Income_CF!AT116="","",Income_CF!AT116*(Cohort_WP!AT114/Cohort_CF!AT114))</f>
        <v>6637021.1900678193</v>
      </c>
      <c r="AU115" s="1">
        <f>IF(Income_CF!AU116="","",Income_CF!AU116*(Cohort_WP!AU114/Cohort_CF!AU114))</f>
        <v>6816335.7616418572</v>
      </c>
      <c r="AV115" s="1">
        <f>IF(Income_CF!AV116="","",Income_CF!AV116*(Cohort_WP!AV114/Cohort_CF!AV114))</f>
        <v>6996295.8965028301</v>
      </c>
      <c r="AW115" s="1">
        <f>IF(Income_CF!AW116="","",Income_CF!AW116*(Cohort_WP!AW114/Cohort_CF!AW114))</f>
        <v>7176699.9011185532</v>
      </c>
      <c r="AX115" s="1">
        <f>IF(Income_CF!AX116="","",Income_CF!AX116*(Cohort_WP!AX114/Cohort_CF!AX114))</f>
        <v>7357340.0108209178</v>
      </c>
      <c r="AY115" s="1">
        <f>IF(Income_CF!AY116="","",Income_CF!AY116*(Cohort_WP!AY114/Cohort_CF!AY114))</f>
        <v>7538002.7380978614</v>
      </c>
      <c r="AZ115" s="1">
        <f>IF(Income_CF!AZ116="","",Income_CF!AZ116*(Cohort_WP!AZ114/Cohort_CF!AZ114))</f>
        <v>7718469.2471334003</v>
      </c>
      <c r="BA115" s="1">
        <f>IF(Income_CF!BA116="","",Income_CF!BA116*(Cohort_WP!BA114/Cohort_CF!BA114))</f>
        <v>7898515.7538919123</v>
      </c>
      <c r="BB115" s="1">
        <f>IF(Income_CF!BB116="","",Income_CF!BB116*(Cohort_WP!BB114/Cohort_CF!BB114))</f>
        <v>8077913.9509171294</v>
      </c>
      <c r="BC115" s="1">
        <f>IF(Income_CF!BC116="","",Income_CF!BC116*(Cohort_WP!BC114/Cohort_CF!BC114))</f>
        <v>8256431.4558903351</v>
      </c>
      <c r="BD115" s="1">
        <f>IF(Income_CF!BD116="","",Income_CF!BD116*(Cohort_WP!BD114/Cohort_CF!BD114))</f>
        <v>8433832.2828698084</v>
      </c>
      <c r="BE115" s="1">
        <f>IF(Income_CF!BE116="","",Income_CF!BE116*(Cohort_WP!BE114/Cohort_CF!BE114))</f>
        <v>8609877.3350114822</v>
      </c>
      <c r="BF115" s="1">
        <f>IF(Income_CF!BF116="","",Income_CF!BF116*(Cohort_WP!BF114/Cohort_CF!BF114))</f>
        <v>8784324.917453818</v>
      </c>
      <c r="BG115" s="1">
        <f>IF(Income_CF!BG116="","",Income_CF!BG116*(Cohort_WP!BG114/Cohort_CF!BG114))</f>
        <v>8956931.2689344827</v>
      </c>
      <c r="BH115" s="1">
        <f>IF(Income_CF!BH116="","",Income_CF!BH116*(Cohort_WP!BH114/Cohort_CF!BH114))</f>
        <v>9127451.1105978359</v>
      </c>
      <c r="BI115" s="1">
        <f>IF(Income_CF!BI116="","",Income_CF!BI116*(Cohort_WP!BI114/Cohort_CF!BI114))</f>
        <v>9295638.210346492</v>
      </c>
      <c r="BJ115" s="1">
        <f>IF(Income_CF!BJ116="","",Income_CF!BJ116*(Cohort_WP!BJ114/Cohort_CF!BJ114))</f>
        <v>9461245.9609925635</v>
      </c>
      <c r="BK115" s="1">
        <f>IF(Income_CF!BK116="","",Income_CF!BK116*(Cohort_WP!BK114/Cohort_CF!BK114))</f>
        <v>9624027.9703713208</v>
      </c>
      <c r="BL115" s="1">
        <f>IF(Income_CF!BL116="","",Income_CF!BL116*(Cohort_WP!BL114/Cohort_CF!BL114))</f>
        <v>9783738.661494894</v>
      </c>
      <c r="BM115" s="1">
        <f>IF(Income_CF!BM116="","",Income_CF!BM116*(Cohort_WP!BM114/Cohort_CF!BM114))</f>
        <v>9940133.8807469718</v>
      </c>
      <c r="BN115" s="1">
        <f>IF(Income_CF!BN116="","",Income_CF!BN116*(Cohort_WP!BN114/Cohort_CF!BN114))</f>
        <v>10092971.512049343</v>
      </c>
      <c r="BO115" s="1">
        <f>IF(Income_CF!BO116="","",Income_CF!BO116*(Cohort_WP!BO114/Cohort_CF!BO114))</f>
        <v>10242012.094872326</v>
      </c>
      <c r="BP115" s="1" t="str">
        <f>IF(Income_CF!BP116="","",Income_CF!BP116*(Cohort_WP!BP114/Cohort_CF!BP114))</f>
        <v/>
      </c>
      <c r="BQ115" s="1" t="str">
        <f>IF(Income_CF!BQ116="","",Income_CF!BQ116*(Cohort_WP!BQ114/Cohort_CF!BQ114))</f>
        <v/>
      </c>
      <c r="BR115" s="1" t="str">
        <f>IF(Income_CF!BR116="","",Income_CF!BR116*(Cohort_WP!BR114/Cohort_CF!BR114))</f>
        <v/>
      </c>
    </row>
    <row r="116" spans="1:72" x14ac:dyDescent="0.55000000000000004">
      <c r="A116" s="642"/>
      <c r="B116" t="s">
        <v>484</v>
      </c>
      <c r="L116" s="1" t="str">
        <f>IF(Income_CF!L117="","",Income_CF!L117*(Cohort_WP!L115/Cohort_CF!L115))</f>
        <v/>
      </c>
      <c r="M116" s="1" t="str">
        <f>IF(Income_CF!M117="","",Income_CF!M117*(Cohort_WP!M115/Cohort_CF!M115))</f>
        <v/>
      </c>
      <c r="N116" s="1" t="str">
        <f>IF(Income_CF!N117="","",Income_CF!N117*(Cohort_WP!N115/Cohort_CF!N115))</f>
        <v/>
      </c>
      <c r="O116" s="1" t="str">
        <f>IF(Income_CF!O117="","",Income_CF!O117*(Cohort_WP!O115/Cohort_CF!O115))</f>
        <v/>
      </c>
      <c r="P116" s="1" t="str">
        <f>IF(Income_CF!P117="","",Income_CF!P117*(Cohort_WP!P115/Cohort_CF!P115))</f>
        <v/>
      </c>
      <c r="Q116" s="1" t="str">
        <f>IF(Income_CF!Q117="","",Income_CF!Q117*(Cohort_WP!Q115/Cohort_CF!Q115))</f>
        <v/>
      </c>
      <c r="R116" s="1" t="str">
        <f>IF(Income_CF!R117="","",Income_CF!R117*(Cohort_WP!R115/Cohort_CF!R115))</f>
        <v/>
      </c>
      <c r="S116" s="1" t="str">
        <f>IF(Income_CF!S117="","",Income_CF!S117*(Cohort_WP!S115/Cohort_CF!S115))</f>
        <v/>
      </c>
      <c r="T116" s="1" t="str">
        <f>IF(Income_CF!T117="","",Income_CF!T117*(Cohort_WP!T115/Cohort_CF!T115))</f>
        <v/>
      </c>
      <c r="U116" s="1" t="str">
        <f>IF(Income_CF!U117="","",Income_CF!U117*(Cohort_WP!U115/Cohort_CF!U115))</f>
        <v/>
      </c>
      <c r="V116" s="1" t="str">
        <f>IF(Income_CF!V117="","",Income_CF!V117*(Cohort_WP!V115/Cohort_CF!V115))</f>
        <v/>
      </c>
      <c r="W116" s="1" t="str">
        <f>IF(Income_CF!W117="","",Income_CF!W117*(Cohort_WP!W115/Cohort_CF!W115))</f>
        <v/>
      </c>
      <c r="X116" s="1" t="str">
        <f>IF(Income_CF!X117="","",Income_CF!X117*(Cohort_WP!X115/Cohort_CF!X115))</f>
        <v/>
      </c>
      <c r="Y116" s="1" t="str">
        <f>IF(Income_CF!Y117="","",Income_CF!Y117*(Cohort_WP!Y115/Cohort_CF!Y115))</f>
        <v/>
      </c>
      <c r="Z116" s="1" t="str">
        <f>IF(Income_CF!Z117="","",Income_CF!Z117*(Cohort_WP!Z115/Cohort_CF!Z115))</f>
        <v/>
      </c>
      <c r="AA116" s="1" t="str">
        <f>IF(Income_CF!AA117="","",Income_CF!AA117*(Cohort_WP!AA115/Cohort_CF!AA115))</f>
        <v/>
      </c>
      <c r="AB116" s="1" t="str">
        <f>IF(Income_CF!AB117="","",Income_CF!AB117*(Cohort_WP!AB115/Cohort_CF!AB115))</f>
        <v/>
      </c>
      <c r="AC116" s="1">
        <f>IF(Income_CF!AC117="","",Income_CF!AC117*(Cohort_WP!AC115/Cohort_CF!AC115))</f>
        <v>3785824.1670351415</v>
      </c>
      <c r="AD116" s="1">
        <f>IF(Income_CF!AD117="","",Income_CF!AD117*(Cohort_WP!AD115/Cohort_CF!AD115))</f>
        <v>3932685.0483828662</v>
      </c>
      <c r="AE116" s="1">
        <f>IF(Income_CF!AE117="","",Income_CF!AE117*(Cohort_WP!AE115/Cohort_CF!AE115))</f>
        <v>4082792.5926075266</v>
      </c>
      <c r="AF116" s="1">
        <f>IF(Income_CF!AF117="","",Income_CF!AF117*(Cohort_WP!AF115/Cohort_CF!AF115))</f>
        <v>4236087.2106307819</v>
      </c>
      <c r="AG116" s="1">
        <f>IF(Income_CF!AG117="","",Income_CF!AG117*(Cohort_WP!AG115/Cohort_CF!AG115))</f>
        <v>4419377.3615379166</v>
      </c>
      <c r="AH116" s="1">
        <f>IF(Income_CF!AH117="","",Income_CF!AH117*(Cohort_WP!AH115/Cohort_CF!AH115))</f>
        <v>4577063.4299080037</v>
      </c>
      <c r="AI116" s="1">
        <f>IF(Income_CF!AI117="","",Income_CF!AI117*(Cohort_WP!AI115/Cohort_CF!AI115))</f>
        <v>4737532.4605654711</v>
      </c>
      <c r="AJ116" s="1">
        <f>IF(Income_CF!AJ117="","",Income_CF!AJ117*(Cohort_WP!AJ115/Cohort_CF!AJ115))</f>
        <v>4900686.1428232389</v>
      </c>
      <c r="AK116" s="1">
        <f>IF(Income_CF!AK117="","",Income_CF!AK117*(Cohort_WP!AK115/Cohort_CF!AK115))</f>
        <v>5066417.8362038117</v>
      </c>
      <c r="AL116" s="1">
        <f>IF(Income_CF!AL117="","",Income_CF!AL117*(Cohort_WP!AL115/Cohort_CF!AL115))</f>
        <v>5234612.5438331272</v>
      </c>
      <c r="AM116" s="1">
        <f>IF(Income_CF!AM117="","",Income_CF!AM117*(Cohort_WP!AM115/Cohort_CF!AM115))</f>
        <v>5405146.910407152</v>
      </c>
      <c r="AN116" s="1">
        <f>IF(Income_CF!AN117="","",Income_CF!AN117*(Cohort_WP!AN115/Cohort_CF!AN115))</f>
        <v>5577889.2455692943</v>
      </c>
      <c r="AO116" s="1">
        <f>IF(Income_CF!AO117="","",Income_CF!AO117*(Cohort_WP!AO115/Cohort_CF!AO115))</f>
        <v>5752699.573456483</v>
      </c>
      <c r="AP116" s="1">
        <f>IF(Income_CF!AP117="","",Income_CF!AP117*(Cohort_WP!AP115/Cohort_CF!AP115))</f>
        <v>5929429.7090851748</v>
      </c>
      <c r="AQ116" s="1">
        <f>IF(Income_CF!AQ117="","",Income_CF!AQ117*(Cohort_WP!AQ115/Cohort_CF!AQ115))</f>
        <v>6107923.3621553341</v>
      </c>
      <c r="AR116" s="1">
        <f>IF(Income_CF!AR117="","",Income_CF!AR117*(Cohort_WP!AR115/Cohort_CF!AR115))</f>
        <v>6288016.2687525749</v>
      </c>
      <c r="AS116" s="1">
        <f>IF(Income_CF!AS117="","",Income_CF!AS117*(Cohort_WP!AS115/Cohort_CF!AS115))</f>
        <v>6469536.3513236446</v>
      </c>
      <c r="AT116" s="1">
        <f>IF(Income_CF!AT117="","",Income_CF!AT117*(Cohort_WP!AT115/Cohort_CF!AT115))</f>
        <v>6652303.9071925376</v>
      </c>
      <c r="AU116" s="1">
        <f>IF(Income_CF!AU117="","",Income_CF!AU117*(Cohort_WP!AU115/Cohort_CF!AU115))</f>
        <v>6836131.8257698547</v>
      </c>
      <c r="AV116" s="1">
        <f>IF(Income_CF!AV117="","",Income_CF!AV117*(Cohort_WP!AV115/Cohort_CF!AV115))</f>
        <v>7020825.8344911141</v>
      </c>
      <c r="AW116" s="1">
        <f>IF(Income_CF!AW117="","",Income_CF!AW117*(Cohort_WP!AW115/Cohort_CF!AW115))</f>
        <v>7206184.7733979141</v>
      </c>
      <c r="AX116" s="1">
        <f>IF(Income_CF!AX117="","",Income_CF!AX117*(Cohort_WP!AX115/Cohort_CF!AX115))</f>
        <v>7392000.8981521083</v>
      </c>
      <c r="AY116" s="1">
        <f>IF(Income_CF!AY117="","",Income_CF!AY117*(Cohort_WP!AY115/Cohort_CF!AY115))</f>
        <v>7578060.2111455463</v>
      </c>
      <c r="AZ116" s="1">
        <f>IF(Income_CF!AZ117="","",Income_CF!AZ117*(Cohort_WP!AZ115/Cohort_CF!AZ115))</f>
        <v>7764142.8202407965</v>
      </c>
      <c r="BA116" s="1">
        <f>IF(Income_CF!BA117="","",Income_CF!BA117*(Cohort_WP!BA115/Cohort_CF!BA115))</f>
        <v>7950023.3245474044</v>
      </c>
      <c r="BB116" s="1">
        <f>IF(Income_CF!BB117="","",Income_CF!BB117*(Cohort_WP!BB115/Cohort_CF!BB115))</f>
        <v>8135471.2265086696</v>
      </c>
      <c r="BC116" s="1">
        <f>IF(Income_CF!BC117="","",Income_CF!BC117*(Cohort_WP!BC115/Cohort_CF!BC115))</f>
        <v>8320251.3694446422</v>
      </c>
      <c r="BD116" s="1">
        <f>IF(Income_CF!BD117="","",Income_CF!BD117*(Cohort_WP!BD115/Cohort_CF!BD115))</f>
        <v>8504124.3995670453</v>
      </c>
      <c r="BE116" s="1">
        <f>IF(Income_CF!BE117="","",Income_CF!BE117*(Cohort_WP!BE115/Cohort_CF!BE115))</f>
        <v>8686847.2513559051</v>
      </c>
      <c r="BF116" s="1">
        <f>IF(Income_CF!BF117="","",Income_CF!BF117*(Cohort_WP!BF115/Cohort_CF!BF115))</f>
        <v>8868173.655061828</v>
      </c>
      <c r="BG116" s="1">
        <f>IF(Income_CF!BG117="","",Income_CF!BG117*(Cohort_WP!BG115/Cohort_CF!BG115))</f>
        <v>9047854.6649774294</v>
      </c>
      <c r="BH116" s="1">
        <f>IF(Income_CF!BH117="","",Income_CF!BH117*(Cohort_WP!BH115/Cohort_CF!BH115))</f>
        <v>9225639.2070025187</v>
      </c>
      <c r="BI116" s="1">
        <f>IF(Income_CF!BI117="","",Income_CF!BI117*(Cohort_WP!BI115/Cohort_CF!BI115))</f>
        <v>9401274.6439157706</v>
      </c>
      <c r="BJ116" s="1">
        <f>IF(Income_CF!BJ117="","",Income_CF!BJ117*(Cohort_WP!BJ115/Cohort_CF!BJ115))</f>
        <v>9574507.3566568866</v>
      </c>
      <c r="BK116" s="1">
        <f>IF(Income_CF!BK117="","",Income_CF!BK117*(Cohort_WP!BK115/Cohort_CF!BK115))</f>
        <v>9745083.3398223408</v>
      </c>
      <c r="BL116" s="1">
        <f>IF(Income_CF!BL117="","",Income_CF!BL117*(Cohort_WP!BL115/Cohort_CF!BL115))</f>
        <v>9912748.8094824627</v>
      </c>
      <c r="BM116" s="1">
        <f>IF(Income_CF!BM117="","",Income_CF!BM117*(Cohort_WP!BM115/Cohort_CF!BM115))</f>
        <v>10077250.821339741</v>
      </c>
      <c r="BN116" s="1">
        <f>IF(Income_CF!BN117="","",Income_CF!BN117*(Cohort_WP!BN115/Cohort_CF!BN115))</f>
        <v>10238337.89716938</v>
      </c>
      <c r="BO116" s="1">
        <f>IF(Income_CF!BO117="","",Income_CF!BO117*(Cohort_WP!BO115/Cohort_CF!BO115))</f>
        <v>10395760.657410823</v>
      </c>
      <c r="BP116" s="1">
        <f>IF(Income_CF!BP117="","",Income_CF!BP117*(Cohort_WP!BP115/Cohort_CF!BP115))</f>
        <v>10549272.457718497</v>
      </c>
      <c r="BQ116" s="1" t="str">
        <f>IF(Income_CF!BQ117="","",Income_CF!BQ117*(Cohort_WP!BQ115/Cohort_CF!BQ115))</f>
        <v/>
      </c>
      <c r="BR116" s="1" t="str">
        <f>IF(Income_CF!BR117="","",Income_CF!BR117*(Cohort_WP!BR115/Cohort_CF!BR115))</f>
        <v/>
      </c>
    </row>
    <row r="117" spans="1:72" x14ac:dyDescent="0.55000000000000004">
      <c r="A117" s="642"/>
      <c r="B117" t="s">
        <v>485</v>
      </c>
      <c r="L117" s="1" t="str">
        <f>IF(Income_CF!L118="","",Income_CF!L118*(Cohort_WP!L116/Cohort_CF!L116))</f>
        <v/>
      </c>
      <c r="M117" s="1" t="str">
        <f>IF(Income_CF!M118="","",Income_CF!M118*(Cohort_WP!M116/Cohort_CF!M116))</f>
        <v/>
      </c>
      <c r="N117" s="1" t="str">
        <f>IF(Income_CF!N118="","",Income_CF!N118*(Cohort_WP!N116/Cohort_CF!N116))</f>
        <v/>
      </c>
      <c r="O117" s="1" t="str">
        <f>IF(Income_CF!O118="","",Income_CF!O118*(Cohort_WP!O116/Cohort_CF!O116))</f>
        <v/>
      </c>
      <c r="P117" s="1" t="str">
        <f>IF(Income_CF!P118="","",Income_CF!P118*(Cohort_WP!P116/Cohort_CF!P116))</f>
        <v/>
      </c>
      <c r="Q117" s="1" t="str">
        <f>IF(Income_CF!Q118="","",Income_CF!Q118*(Cohort_WP!Q116/Cohort_CF!Q116))</f>
        <v/>
      </c>
      <c r="R117" s="1" t="str">
        <f>IF(Income_CF!R118="","",Income_CF!R118*(Cohort_WP!R116/Cohort_CF!R116))</f>
        <v/>
      </c>
      <c r="S117" s="1" t="str">
        <f>IF(Income_CF!S118="","",Income_CF!S118*(Cohort_WP!S116/Cohort_CF!S116))</f>
        <v/>
      </c>
      <c r="T117" s="1" t="str">
        <f>IF(Income_CF!T118="","",Income_CF!T118*(Cohort_WP!T116/Cohort_CF!T116))</f>
        <v/>
      </c>
      <c r="U117" s="1" t="str">
        <f>IF(Income_CF!U118="","",Income_CF!U118*(Cohort_WP!U116/Cohort_CF!U116))</f>
        <v/>
      </c>
      <c r="V117" s="1" t="str">
        <f>IF(Income_CF!V118="","",Income_CF!V118*(Cohort_WP!V116/Cohort_CF!V116))</f>
        <v/>
      </c>
      <c r="W117" s="1" t="str">
        <f>IF(Income_CF!W118="","",Income_CF!W118*(Cohort_WP!W116/Cohort_CF!W116))</f>
        <v/>
      </c>
      <c r="X117" s="1" t="str">
        <f>IF(Income_CF!X118="","",Income_CF!X118*(Cohort_WP!X116/Cohort_CF!X116))</f>
        <v/>
      </c>
      <c r="Y117" s="1" t="str">
        <f>IF(Income_CF!Y118="","",Income_CF!Y118*(Cohort_WP!Y116/Cohort_CF!Y116))</f>
        <v/>
      </c>
      <c r="Z117" s="1" t="str">
        <f>IF(Income_CF!Z118="","",Income_CF!Z118*(Cohort_WP!Z116/Cohort_CF!Z116))</f>
        <v/>
      </c>
      <c r="AA117" s="1" t="str">
        <f>IF(Income_CF!AA118="","",Income_CF!AA118*(Cohort_WP!AA116/Cohort_CF!AA116))</f>
        <v/>
      </c>
      <c r="AB117" s="1" t="str">
        <f>IF(Income_CF!AB118="","",Income_CF!AB118*(Cohort_WP!AB116/Cohort_CF!AB116))</f>
        <v/>
      </c>
      <c r="AC117" s="1" t="str">
        <f>IF(Income_CF!AC118="","",Income_CF!AC118*(Cohort_WP!AC116/Cohort_CF!AC116))</f>
        <v/>
      </c>
      <c r="AD117" s="1">
        <f>IF(Income_CF!AD118="","",Income_CF!AD118*(Cohort_WP!AD116/Cohort_CF!AD116))</f>
        <v>3899398.8920461959</v>
      </c>
      <c r="AE117" s="1">
        <f>IF(Income_CF!AE118="","",Income_CF!AE118*(Cohort_WP!AE116/Cohort_CF!AE116))</f>
        <v>4050665.5998343518</v>
      </c>
      <c r="AF117" s="1">
        <f>IF(Income_CF!AF118="","",Income_CF!AF118*(Cohort_WP!AF116/Cohort_CF!AF116))</f>
        <v>4205276.370385753</v>
      </c>
      <c r="AG117" s="1">
        <f>IF(Income_CF!AG118="","",Income_CF!AG118*(Cohort_WP!AG116/Cohort_CF!AG116))</f>
        <v>4363169.8269497044</v>
      </c>
      <c r="AH117" s="1">
        <f>IF(Income_CF!AH118="","",Income_CF!AH118*(Cohort_WP!AH116/Cohort_CF!AH116))</f>
        <v>4551958.6823840551</v>
      </c>
      <c r="AI117" s="1">
        <f>IF(Income_CF!AI118="","",Income_CF!AI118*(Cohort_WP!AI116/Cohort_CF!AI116))</f>
        <v>4714375.3328052433</v>
      </c>
      <c r="AJ117" s="1">
        <f>IF(Income_CF!AJ118="","",Income_CF!AJ118*(Cohort_WP!AJ116/Cohort_CF!AJ116))</f>
        <v>4879658.4343824349</v>
      </c>
      <c r="AK117" s="1">
        <f>IF(Income_CF!AK118="","",Income_CF!AK118*(Cohort_WP!AK116/Cohort_CF!AK116))</f>
        <v>5047706.7271079365</v>
      </c>
      <c r="AL117" s="1">
        <f>IF(Income_CF!AL118="","",Income_CF!AL118*(Cohort_WP!AL116/Cohort_CF!AL116))</f>
        <v>5218410.3712899247</v>
      </c>
      <c r="AM117" s="1">
        <f>IF(Income_CF!AM118="","",Income_CF!AM118*(Cohort_WP!AM116/Cohort_CF!AM116))</f>
        <v>5391650.9201481221</v>
      </c>
      <c r="AN117" s="1">
        <f>IF(Income_CF!AN118="","",Income_CF!AN118*(Cohort_WP!AN116/Cohort_CF!AN116))</f>
        <v>5567301.3177193655</v>
      </c>
      <c r="AO117" s="1">
        <f>IF(Income_CF!AO118="","",Income_CF!AO118*(Cohort_WP!AO116/Cohort_CF!AO116))</f>
        <v>5745225.9229363743</v>
      </c>
      <c r="AP117" s="1">
        <f>IF(Income_CF!AP118="","",Income_CF!AP118*(Cohort_WP!AP116/Cohort_CF!AP116))</f>
        <v>5925280.5606601778</v>
      </c>
      <c r="AQ117" s="1">
        <f>IF(Income_CF!AQ118="","",Income_CF!AQ118*(Cohort_WP!AQ116/Cohort_CF!AQ116))</f>
        <v>6107312.6003577299</v>
      </c>
      <c r="AR117" s="1">
        <f>IF(Income_CF!AR118="","",Income_CF!AR118*(Cohort_WP!AR116/Cohort_CF!AR116))</f>
        <v>6291161.0630199937</v>
      </c>
      <c r="AS117" s="1">
        <f>IF(Income_CF!AS118="","",Income_CF!AS118*(Cohort_WP!AS116/Cohort_CF!AS116))</f>
        <v>6476656.7568151541</v>
      </c>
      <c r="AT117" s="1">
        <f>IF(Income_CF!AT118="","",Income_CF!AT118*(Cohort_WP!AT116/Cohort_CF!AT116))</f>
        <v>6663622.4418633534</v>
      </c>
      <c r="AU117" s="1">
        <f>IF(Income_CF!AU118="","",Income_CF!AU118*(Cohort_WP!AU116/Cohort_CF!AU116))</f>
        <v>6851873.0244083153</v>
      </c>
      <c r="AV117" s="1">
        <f>IF(Income_CF!AV118="","",Income_CF!AV118*(Cohort_WP!AV116/Cohort_CF!AV116))</f>
        <v>7041215.7805429501</v>
      </c>
      <c r="AW117" s="1">
        <f>IF(Income_CF!AW118="","",Income_CF!AW118*(Cohort_WP!AW116/Cohort_CF!AW116))</f>
        <v>7231450.6095258472</v>
      </c>
      <c r="AX117" s="1">
        <f>IF(Income_CF!AX118="","",Income_CF!AX118*(Cohort_WP!AX116/Cohort_CF!AX116))</f>
        <v>7422370.3165998515</v>
      </c>
      <c r="AY117" s="1">
        <f>IF(Income_CF!AY118="","",Income_CF!AY118*(Cohort_WP!AY116/Cohort_CF!AY116))</f>
        <v>7613760.925096672</v>
      </c>
      <c r="AZ117" s="1">
        <f>IF(Income_CF!AZ118="","",Income_CF!AZ118*(Cohort_WP!AZ116/Cohort_CF!AZ116))</f>
        <v>7805402.0174799124</v>
      </c>
      <c r="BA117" s="1">
        <f>IF(Income_CF!BA118="","",Income_CF!BA118*(Cohort_WP!BA116/Cohort_CF!BA116))</f>
        <v>7997067.1048480216</v>
      </c>
      <c r="BB117" s="1">
        <f>IF(Income_CF!BB118="","",Income_CF!BB118*(Cohort_WP!BB116/Cohort_CF!BB116))</f>
        <v>8188524.0242838254</v>
      </c>
      <c r="BC117" s="1">
        <f>IF(Income_CF!BC118="","",Income_CF!BC118*(Cohort_WP!BC116/Cohort_CF!BC116))</f>
        <v>8379535.3633039286</v>
      </c>
      <c r="BD117" s="1">
        <f>IF(Income_CF!BD118="","",Income_CF!BD118*(Cohort_WP!BD116/Cohort_CF!BD116))</f>
        <v>8569858.9105279818</v>
      </c>
      <c r="BE117" s="1">
        <f>IF(Income_CF!BE118="","",Income_CF!BE118*(Cohort_WP!BE116/Cohort_CF!BE116))</f>
        <v>8759248.131554056</v>
      </c>
      <c r="BF117" s="1">
        <f>IF(Income_CF!BF118="","",Income_CF!BF118*(Cohort_WP!BF116/Cohort_CF!BF116))</f>
        <v>8947452.6688965801</v>
      </c>
      <c r="BG117" s="1">
        <f>IF(Income_CF!BG118="","",Income_CF!BG118*(Cohort_WP!BG116/Cohort_CF!BG116))</f>
        <v>9134218.86471368</v>
      </c>
      <c r="BH117" s="1">
        <f>IF(Income_CF!BH118="","",Income_CF!BH118*(Cohort_WP!BH116/Cohort_CF!BH116))</f>
        <v>9319290.3049267549</v>
      </c>
      <c r="BI117" s="1">
        <f>IF(Income_CF!BI118="","",Income_CF!BI118*(Cohort_WP!BI116/Cohort_CF!BI116))</f>
        <v>9502408.3832125943</v>
      </c>
      <c r="BJ117" s="1">
        <f>IF(Income_CF!BJ118="","",Income_CF!BJ118*(Cohort_WP!BJ116/Cohort_CF!BJ116))</f>
        <v>9683312.8832332417</v>
      </c>
      <c r="BK117" s="1">
        <f>IF(Income_CF!BK118="","",Income_CF!BK118*(Cohort_WP!BK116/Cohort_CF!BK116))</f>
        <v>9861742.5773565918</v>
      </c>
      <c r="BL117" s="1">
        <f>IF(Income_CF!BL118="","",Income_CF!BL118*(Cohort_WP!BL116/Cohort_CF!BL116))</f>
        <v>10037435.840017011</v>
      </c>
      <c r="BM117" s="1">
        <f>IF(Income_CF!BM118="","",Income_CF!BM118*(Cohort_WP!BM116/Cohort_CF!BM116))</f>
        <v>10210131.273766937</v>
      </c>
      <c r="BN117" s="1">
        <f>IF(Income_CF!BN118="","",Income_CF!BN118*(Cohort_WP!BN116/Cohort_CF!BN116))</f>
        <v>10379568.345979933</v>
      </c>
      <c r="BO117" s="1">
        <f>IF(Income_CF!BO118="","",Income_CF!BO118*(Cohort_WP!BO116/Cohort_CF!BO116))</f>
        <v>10545488.03408446</v>
      </c>
      <c r="BP117" s="1">
        <f>IF(Income_CF!BP118="","",Income_CF!BP118*(Cohort_WP!BP116/Cohort_CF!BP116))</f>
        <v>10707633.477133147</v>
      </c>
      <c r="BQ117" s="1">
        <f>IF(Income_CF!BQ118="","",Income_CF!BQ118*(Cohort_WP!BQ116/Cohort_CF!BQ116))</f>
        <v>10865750.631450053</v>
      </c>
      <c r="BR117" s="1" t="str">
        <f>IF(Income_CF!BR118="","",Income_CF!BR118*(Cohort_WP!BR116/Cohort_CF!BR116))</f>
        <v/>
      </c>
    </row>
    <row r="118" spans="1:72" x14ac:dyDescent="0.55000000000000004">
      <c r="A118" s="642"/>
      <c r="B118" t="s">
        <v>486</v>
      </c>
      <c r="L118" s="1" t="str">
        <f>IF(Income_CF!L119="","",Income_CF!L119*(Cohort_WP!L117/Cohort_CF!L117))</f>
        <v/>
      </c>
      <c r="M118" s="1" t="str">
        <f>IF(Income_CF!M119="","",Income_CF!M119*(Cohort_WP!M117/Cohort_CF!M117))</f>
        <v/>
      </c>
      <c r="N118" s="1" t="str">
        <f>IF(Income_CF!N119="","",Income_CF!N119*(Cohort_WP!N117/Cohort_CF!N117))</f>
        <v/>
      </c>
      <c r="O118" s="1" t="str">
        <f>IF(Income_CF!O119="","",Income_CF!O119*(Cohort_WP!O117/Cohort_CF!O117))</f>
        <v/>
      </c>
      <c r="P118" s="1" t="str">
        <f>IF(Income_CF!P119="","",Income_CF!P119*(Cohort_WP!P117/Cohort_CF!P117))</f>
        <v/>
      </c>
      <c r="Q118" s="1" t="str">
        <f>IF(Income_CF!Q119="","",Income_CF!Q119*(Cohort_WP!Q117/Cohort_CF!Q117))</f>
        <v/>
      </c>
      <c r="R118" s="1" t="str">
        <f>IF(Income_CF!R119="","",Income_CF!R119*(Cohort_WP!R117/Cohort_CF!R117))</f>
        <v/>
      </c>
      <c r="S118" s="1" t="str">
        <f>IF(Income_CF!S119="","",Income_CF!S119*(Cohort_WP!S117/Cohort_CF!S117))</f>
        <v/>
      </c>
      <c r="T118" s="1" t="str">
        <f>IF(Income_CF!T119="","",Income_CF!T119*(Cohort_WP!T117/Cohort_CF!T117))</f>
        <v/>
      </c>
      <c r="U118" s="1" t="str">
        <f>IF(Income_CF!U119="","",Income_CF!U119*(Cohort_WP!U117/Cohort_CF!U117))</f>
        <v/>
      </c>
      <c r="V118" s="1" t="str">
        <f>IF(Income_CF!V119="","",Income_CF!V119*(Cohort_WP!V117/Cohort_CF!V117))</f>
        <v/>
      </c>
      <c r="W118" s="1" t="str">
        <f>IF(Income_CF!W119="","",Income_CF!W119*(Cohort_WP!W117/Cohort_CF!W117))</f>
        <v/>
      </c>
      <c r="X118" s="1" t="str">
        <f>IF(Income_CF!X119="","",Income_CF!X119*(Cohort_WP!X117/Cohort_CF!X117))</f>
        <v/>
      </c>
      <c r="Y118" s="1" t="str">
        <f>IF(Income_CF!Y119="","",Income_CF!Y119*(Cohort_WP!Y117/Cohort_CF!Y117))</f>
        <v/>
      </c>
      <c r="Z118" s="1" t="str">
        <f>IF(Income_CF!Z119="","",Income_CF!Z119*(Cohort_WP!Z117/Cohort_CF!Z117))</f>
        <v/>
      </c>
      <c r="AA118" s="1" t="str">
        <f>IF(Income_CF!AA119="","",Income_CF!AA119*(Cohort_WP!AA117/Cohort_CF!AA117))</f>
        <v/>
      </c>
      <c r="AB118" s="1" t="str">
        <f>IF(Income_CF!AB119="","",Income_CF!AB119*(Cohort_WP!AB117/Cohort_CF!AB117))</f>
        <v/>
      </c>
      <c r="AC118" s="1" t="str">
        <f>IF(Income_CF!AC119="","",Income_CF!AC119*(Cohort_WP!AC117/Cohort_CF!AC117))</f>
        <v/>
      </c>
      <c r="AD118" s="1" t="str">
        <f>IF(Income_CF!AD119="","",Income_CF!AD119*(Cohort_WP!AD117/Cohort_CF!AD117))</f>
        <v/>
      </c>
      <c r="AE118" s="1">
        <f>IF(Income_CF!AE119="","",Income_CF!AE119*(Cohort_WP!AE117/Cohort_CF!AE117))</f>
        <v>4016380.8588075819</v>
      </c>
      <c r="AF118" s="1">
        <f>IF(Income_CF!AF119="","",Income_CF!AF119*(Cohort_WP!AF117/Cohort_CF!AF117))</f>
        <v>4172185.5678293826</v>
      </c>
      <c r="AG118" s="1">
        <f>IF(Income_CF!AG119="","",Income_CF!AG119*(Cohort_WP!AG117/Cohort_CF!AG117))</f>
        <v>4331434.6614973247</v>
      </c>
      <c r="AH118" s="1">
        <f>IF(Income_CF!AH119="","",Income_CF!AH119*(Cohort_WP!AH117/Cohort_CF!AH117))</f>
        <v>4494064.9217581954</v>
      </c>
      <c r="AI118" s="1">
        <f>IF(Income_CF!AI119="","",Income_CF!AI119*(Cohort_WP!AI117/Cohort_CF!AI117))</f>
        <v>4688517.4428555751</v>
      </c>
      <c r="AJ118" s="1">
        <f>IF(Income_CF!AJ119="","",Income_CF!AJ119*(Cohort_WP!AJ117/Cohort_CF!AJ117))</f>
        <v>4855806.5927894004</v>
      </c>
      <c r="AK118" s="1">
        <f>IF(Income_CF!AK119="","",Income_CF!AK119*(Cohort_WP!AK117/Cohort_CF!AK117))</f>
        <v>5026048.1874139095</v>
      </c>
      <c r="AL118" s="1">
        <f>IF(Income_CF!AL119="","",Income_CF!AL119*(Cohort_WP!AL117/Cohort_CF!AL117))</f>
        <v>5199137.9289211733</v>
      </c>
      <c r="AM118" s="1">
        <f>IF(Income_CF!AM119="","",Income_CF!AM119*(Cohort_WP!AM117/Cohort_CF!AM117))</f>
        <v>5374962.6824286226</v>
      </c>
      <c r="AN118" s="1">
        <f>IF(Income_CF!AN119="","",Income_CF!AN119*(Cohort_WP!AN117/Cohort_CF!AN117))</f>
        <v>5553400.4477525651</v>
      </c>
      <c r="AO118" s="1">
        <f>IF(Income_CF!AO119="","",Income_CF!AO119*(Cohort_WP!AO117/Cohort_CF!AO117))</f>
        <v>5734320.3572509475</v>
      </c>
      <c r="AP118" s="1">
        <f>IF(Income_CF!AP119="","",Income_CF!AP119*(Cohort_WP!AP117/Cohort_CF!AP117))</f>
        <v>5917582.7006244659</v>
      </c>
      <c r="AQ118" s="1">
        <f>IF(Income_CF!AQ119="","",Income_CF!AQ119*(Cohort_WP!AQ117/Cohort_CF!AQ117))</f>
        <v>6103038.9774799822</v>
      </c>
      <c r="AR118" s="1">
        <f>IF(Income_CF!AR119="","",Income_CF!AR119*(Cohort_WP!AR117/Cohort_CF!AR117))</f>
        <v>6290531.9783684621</v>
      </c>
      <c r="AS118" s="1">
        <f>IF(Income_CF!AS119="","",Income_CF!AS119*(Cohort_WP!AS117/Cohort_CF!AS117))</f>
        <v>6479895.8949105954</v>
      </c>
      <c r="AT118" s="1">
        <f>IF(Income_CF!AT119="","",Income_CF!AT119*(Cohort_WP!AT117/Cohort_CF!AT117))</f>
        <v>6670956.459519607</v>
      </c>
      <c r="AU118" s="1">
        <f>IF(Income_CF!AU119="","",Income_CF!AU119*(Cohort_WP!AU117/Cohort_CF!AU117))</f>
        <v>6863531.1151192551</v>
      </c>
      <c r="AV118" s="1">
        <f>IF(Income_CF!AV119="","",Income_CF!AV119*(Cohort_WP!AV117/Cohort_CF!AV117))</f>
        <v>7057429.2151405644</v>
      </c>
      <c r="AW118" s="1">
        <f>IF(Income_CF!AW119="","",Income_CF!AW119*(Cohort_WP!AW117/Cohort_CF!AW117))</f>
        <v>7252452.2539592395</v>
      </c>
      <c r="AX118" s="1">
        <f>IF(Income_CF!AX119="","",Income_CF!AX119*(Cohort_WP!AX117/Cohort_CF!AX117))</f>
        <v>7448394.1278116209</v>
      </c>
      <c r="AY118" s="1">
        <f>IF(Income_CF!AY119="","",Income_CF!AY119*(Cohort_WP!AY117/Cohort_CF!AY117))</f>
        <v>7645041.4260978457</v>
      </c>
      <c r="AZ118" s="1">
        <f>IF(Income_CF!AZ119="","",Income_CF!AZ119*(Cohort_WP!AZ117/Cohort_CF!AZ117))</f>
        <v>7842173.7528495723</v>
      </c>
      <c r="BA118" s="1">
        <f>IF(Income_CF!BA119="","",Income_CF!BA119*(Cohort_WP!BA117/Cohort_CF!BA117))</f>
        <v>8039564.0780043118</v>
      </c>
      <c r="BB118" s="1">
        <f>IF(Income_CF!BB119="","",Income_CF!BB119*(Cohort_WP!BB117/Cohort_CF!BB117))</f>
        <v>8236979.1179934619</v>
      </c>
      <c r="BC118" s="1">
        <f>IF(Income_CF!BC119="","",Income_CF!BC119*(Cohort_WP!BC117/Cohort_CF!BC117))</f>
        <v>8434179.7450123392</v>
      </c>
      <c r="BD118" s="1">
        <f>IF(Income_CF!BD119="","",Income_CF!BD119*(Cohort_WP!BD117/Cohort_CF!BD117))</f>
        <v>8630921.4242030457</v>
      </c>
      <c r="BE118" s="1">
        <f>IF(Income_CF!BE119="","",Income_CF!BE119*(Cohort_WP!BE117/Cohort_CF!BE117))</f>
        <v>8826954.6778438222</v>
      </c>
      <c r="BF118" s="1">
        <f>IF(Income_CF!BF119="","",Income_CF!BF119*(Cohort_WP!BF117/Cohort_CF!BF117))</f>
        <v>9022025.5755006783</v>
      </c>
      <c r="BG118" s="1">
        <f>IF(Income_CF!BG119="","",Income_CF!BG119*(Cohort_WP!BG117/Cohort_CF!BG117))</f>
        <v>9215876.2489634771</v>
      </c>
      <c r="BH118" s="1">
        <f>IF(Income_CF!BH119="","",Income_CF!BH119*(Cohort_WP!BH117/Cohort_CF!BH117))</f>
        <v>9408245.430655092</v>
      </c>
      <c r="BI118" s="1">
        <f>IF(Income_CF!BI119="","",Income_CF!BI119*(Cohort_WP!BI117/Cohort_CF!BI117))</f>
        <v>9598869.0140745565</v>
      </c>
      <c r="BJ118" s="1">
        <f>IF(Income_CF!BJ119="","",Income_CF!BJ119*(Cohort_WP!BJ117/Cohort_CF!BJ117))</f>
        <v>9787480.6347089708</v>
      </c>
      <c r="BK118" s="1">
        <f>IF(Income_CF!BK119="","",Income_CF!BK119*(Cohort_WP!BK117/Cohort_CF!BK117))</f>
        <v>9973812.2697302401</v>
      </c>
      <c r="BL118" s="1">
        <f>IF(Income_CF!BL119="","",Income_CF!BL119*(Cohort_WP!BL117/Cohort_CF!BL117))</f>
        <v>10157594.854677292</v>
      </c>
      <c r="BM118" s="1">
        <f>IF(Income_CF!BM119="","",Income_CF!BM119*(Cohort_WP!BM117/Cohort_CF!BM117))</f>
        <v>10338558.915217524</v>
      </c>
      <c r="BN118" s="1">
        <f>IF(Income_CF!BN119="","",Income_CF!BN119*(Cohort_WP!BN117/Cohort_CF!BN117))</f>
        <v>10516435.211979942</v>
      </c>
      <c r="BO118" s="1">
        <f>IF(Income_CF!BO119="","",Income_CF!BO119*(Cohort_WP!BO117/Cohort_CF!BO117))</f>
        <v>10690955.39635933</v>
      </c>
      <c r="BP118" s="1">
        <f>IF(Income_CF!BP119="","",Income_CF!BP119*(Cohort_WP!BP117/Cohort_CF!BP117))</f>
        <v>10861852.675106993</v>
      </c>
      <c r="BQ118" s="1">
        <f>IF(Income_CF!BQ119="","",Income_CF!BQ119*(Cohort_WP!BQ117/Cohort_CF!BQ117))</f>
        <v>11028862.481447143</v>
      </c>
      <c r="BR118" s="1">
        <f>IF(Income_CF!BR119="","",Income_CF!BR119*(Cohort_WP!BR117/Cohort_CF!BR117))</f>
        <v>11191723.150393553</v>
      </c>
    </row>
    <row r="119" spans="1:72" x14ac:dyDescent="0.55000000000000004">
      <c r="A119" s="642"/>
      <c r="B119" s="329" t="s">
        <v>525</v>
      </c>
      <c r="C119" s="329"/>
      <c r="D119" s="329"/>
      <c r="E119" s="329"/>
      <c r="F119" s="330"/>
      <c r="G119" s="330"/>
      <c r="H119" s="330"/>
      <c r="I119" s="330"/>
      <c r="J119" s="330"/>
      <c r="K119" s="330"/>
      <c r="L119" s="330">
        <f t="shared" ref="L119:BR119" si="3">SUM(L99:L118)</f>
        <v>2290485.8821328431</v>
      </c>
      <c r="M119" s="330">
        <f t="shared" si="3"/>
        <v>4738539.589196302</v>
      </c>
      <c r="N119" s="330">
        <f t="shared" si="3"/>
        <v>7350852.4403729551</v>
      </c>
      <c r="O119" s="330">
        <f t="shared" si="3"/>
        <v>10134280.44204847</v>
      </c>
      <c r="P119" s="330">
        <f t="shared" si="3"/>
        <v>13112104.839434437</v>
      </c>
      <c r="Q119" s="330">
        <f t="shared" si="3"/>
        <v>16274666.633386491</v>
      </c>
      <c r="R119" s="330">
        <f t="shared" si="3"/>
        <v>19629191.683753639</v>
      </c>
      <c r="S119" s="330">
        <f t="shared" si="3"/>
        <v>23183063.146597881</v>
      </c>
      <c r="T119" s="330">
        <f t="shared" si="3"/>
        <v>26943821.153420407</v>
      </c>
      <c r="U119" s="330">
        <f t="shared" si="3"/>
        <v>30919162.464667395</v>
      </c>
      <c r="V119" s="330">
        <f t="shared" si="3"/>
        <v>35116940.1116108</v>
      </c>
      <c r="W119" s="330">
        <f t="shared" si="3"/>
        <v>39545163.041629232</v>
      </c>
      <c r="X119" s="330">
        <f t="shared" si="3"/>
        <v>44211995.782823473</v>
      </c>
      <c r="Y119" s="330">
        <f t="shared" si="3"/>
        <v>49125758.144785285</v>
      </c>
      <c r="Z119" s="330">
        <f t="shared" si="3"/>
        <v>54294924.973192304</v>
      </c>
      <c r="AA119" s="330">
        <f t="shared" si="3"/>
        <v>59728125.976722859</v>
      </c>
      <c r="AB119" s="330">
        <f t="shared" si="3"/>
        <v>65434145.645565942</v>
      </c>
      <c r="AC119" s="330">
        <f t="shared" si="3"/>
        <v>71421923.281541839</v>
      </c>
      <c r="AD119" s="330">
        <f t="shared" si="3"/>
        <v>77700553.160541683</v>
      </c>
      <c r="AE119" s="330">
        <f t="shared" si="3"/>
        <v>84279284.848636895</v>
      </c>
      <c r="AF119" s="330">
        <f t="shared" si="3"/>
        <v>87030651.40922612</v>
      </c>
      <c r="AG119" s="330">
        <f t="shared" si="3"/>
        <v>89816501.927719951</v>
      </c>
      <c r="AH119" s="330">
        <f t="shared" si="3"/>
        <v>92634470.33955428</v>
      </c>
      <c r="AI119" s="330">
        <f t="shared" si="3"/>
        <v>95482051.674463242</v>
      </c>
      <c r="AJ119" s="330">
        <f t="shared" si="3"/>
        <v>98327235.114756599</v>
      </c>
      <c r="AK119" s="330">
        <f t="shared" si="3"/>
        <v>101197665.2643609</v>
      </c>
      <c r="AL119" s="330">
        <f t="shared" si="3"/>
        <v>104090654.50133185</v>
      </c>
      <c r="AM119" s="330">
        <f t="shared" si="3"/>
        <v>107003397.18883087</v>
      </c>
      <c r="AN119" s="330">
        <f t="shared" si="3"/>
        <v>109932972.99120609</v>
      </c>
      <c r="AO119" s="330">
        <f t="shared" si="3"/>
        <v>112876350.62567684</v>
      </c>
      <c r="AP119" s="330">
        <f t="shared" si="3"/>
        <v>115830392.0484034</v>
      </c>
      <c r="AQ119" s="330">
        <f t="shared" si="3"/>
        <v>118791857.07187909</v>
      </c>
      <c r="AR119" s="330">
        <f t="shared" si="3"/>
        <v>121757408.40870358</v>
      </c>
      <c r="AS119" s="330">
        <f t="shared" si="3"/>
        <v>124723617.13488437</v>
      </c>
      <c r="AT119" s="330">
        <f t="shared" si="3"/>
        <v>127686968.56389338</v>
      </c>
      <c r="AU119" s="330">
        <f t="shared" si="3"/>
        <v>130643868.52077003</v>
      </c>
      <c r="AV119" s="330">
        <f t="shared" si="3"/>
        <v>133590650.0036336</v>
      </c>
      <c r="AW119" s="330">
        <f t="shared" si="3"/>
        <v>136523580.21805102</v>
      </c>
      <c r="AX119" s="330">
        <f t="shared" si="3"/>
        <v>139438867.96781415</v>
      </c>
      <c r="AY119" s="330">
        <f t="shared" si="3"/>
        <v>142332671.38381955</v>
      </c>
      <c r="AZ119" s="330">
        <f t="shared" si="3"/>
        <v>138728258.85645339</v>
      </c>
      <c r="BA119" s="330">
        <f t="shared" si="3"/>
        <v>134812667.65671194</v>
      </c>
      <c r="BB119" s="330">
        <f t="shared" si="3"/>
        <v>130576296.68606882</v>
      </c>
      <c r="BC119" s="330">
        <f t="shared" si="3"/>
        <v>126009497.09511763</v>
      </c>
      <c r="BD119" s="330">
        <f t="shared" si="3"/>
        <v>121102576.87060842</v>
      </c>
      <c r="BE119" s="330">
        <f t="shared" si="3"/>
        <v>115845805.10979758</v>
      </c>
      <c r="BF119" s="330">
        <f t="shared" si="3"/>
        <v>110229415.94491237</v>
      </c>
      <c r="BG119" s="330">
        <f t="shared" si="3"/>
        <v>104243612.08049403</v>
      </c>
      <c r="BH119" s="330">
        <f t="shared" si="3"/>
        <v>97878567.906476483</v>
      </c>
      <c r="BI119" s="330">
        <f t="shared" si="3"/>
        <v>91124432.150096029</v>
      </c>
      <c r="BJ119" s="330">
        <f t="shared" si="3"/>
        <v>83971330.030102089</v>
      </c>
      <c r="BK119" s="330">
        <f t="shared" si="3"/>
        <v>76409364.877254918</v>
      </c>
      <c r="BL119" s="330">
        <f t="shared" si="3"/>
        <v>68428619.18575044</v>
      </c>
      <c r="BM119" s="330">
        <f t="shared" si="3"/>
        <v>60019155.061005339</v>
      </c>
      <c r="BN119" s="330">
        <f t="shared" si="3"/>
        <v>51171014.03016144</v>
      </c>
      <c r="BO119" s="330">
        <f t="shared" si="3"/>
        <v>41874216.182726942</v>
      </c>
      <c r="BP119" s="330">
        <f t="shared" si="3"/>
        <v>32118758.609958641</v>
      </c>
      <c r="BQ119" s="330">
        <f t="shared" si="3"/>
        <v>21894613.112897195</v>
      </c>
      <c r="BR119" s="330">
        <f t="shared" si="3"/>
        <v>11191723.150393553</v>
      </c>
      <c r="BS119" s="329"/>
      <c r="BT119" s="329"/>
    </row>
    <row r="120" spans="1:72" ht="14.7" thickBot="1" x14ac:dyDescent="0.6">
      <c r="A120" s="207"/>
      <c r="B120" s="338" t="s">
        <v>526</v>
      </c>
      <c r="C120" s="338"/>
      <c r="D120" s="338"/>
      <c r="E120" s="338"/>
      <c r="F120" s="338"/>
      <c r="G120" s="338"/>
      <c r="H120" s="338"/>
      <c r="I120" s="338"/>
      <c r="J120" s="338"/>
      <c r="K120" s="338"/>
      <c r="L120" s="338">
        <f>'Cost and Benefit Parameters'!$C$47*Income_WP!L119</f>
        <v>1623954.4904321856</v>
      </c>
      <c r="M120" s="338">
        <f>'Cost and Benefit Parameters'!$C$47*Income_WP!M119</f>
        <v>3359624.5687401779</v>
      </c>
      <c r="N120" s="338">
        <f>'Cost and Benefit Parameters'!$C$47*Income_WP!N119</f>
        <v>5211754.3802244244</v>
      </c>
      <c r="O120" s="338">
        <f>'Cost and Benefit Parameters'!$C$47*Income_WP!O119</f>
        <v>7185204.8334123641</v>
      </c>
      <c r="P120" s="338">
        <f>'Cost and Benefit Parameters'!$C$47*Income_WP!P119</f>
        <v>9296482.3311590161</v>
      </c>
      <c r="Q120" s="338">
        <f>'Cost and Benefit Parameters'!$C$47*Income_WP!Q119</f>
        <v>11538738.643071022</v>
      </c>
      <c r="R120" s="338">
        <f>'Cost and Benefit Parameters'!$C$47*Income_WP!R119</f>
        <v>13917096.90378133</v>
      </c>
      <c r="S120" s="338">
        <f>'Cost and Benefit Parameters'!$C$47*Income_WP!S119</f>
        <v>16436791.770937897</v>
      </c>
      <c r="T120" s="338">
        <f>'Cost and Benefit Parameters'!$C$47*Income_WP!T119</f>
        <v>19103169.19777507</v>
      </c>
      <c r="U120" s="338">
        <f>'Cost and Benefit Parameters'!$C$47*Income_WP!U119</f>
        <v>21921686.187449183</v>
      </c>
      <c r="V120" s="338">
        <f>'Cost and Benefit Parameters'!$C$47*Income_WP!V119</f>
        <v>24897910.539132055</v>
      </c>
      <c r="W120" s="338">
        <f>'Cost and Benefit Parameters'!$C$47*Income_WP!W119</f>
        <v>28037520.596515123</v>
      </c>
      <c r="X120" s="338">
        <f>'Cost and Benefit Parameters'!$C$47*Income_WP!X119</f>
        <v>31346305.010021839</v>
      </c>
      <c r="Y120" s="338">
        <f>'Cost and Benefit Parameters'!$C$47*Income_WP!Y119</f>
        <v>34830162.524652764</v>
      </c>
      <c r="Z120" s="338">
        <f>'Cost and Benefit Parameters'!$C$47*Income_WP!Z119</f>
        <v>38495101.805993341</v>
      </c>
      <c r="AA120" s="338">
        <f>'Cost and Benefit Parameters'!$C$47*Income_WP!AA119</f>
        <v>42347241.317496508</v>
      </c>
      <c r="AB120" s="338">
        <f>'Cost and Benefit Parameters'!$C$47*Income_WP!AB119</f>
        <v>46392809.26270625</v>
      </c>
      <c r="AC120" s="338">
        <f>'Cost and Benefit Parameters'!$C$47*Income_WP!AC119</f>
        <v>50638143.606613159</v>
      </c>
      <c r="AD120" s="338">
        <f>'Cost and Benefit Parameters'!$C$47*Income_WP!AD119</f>
        <v>55089692.190824054</v>
      </c>
      <c r="AE120" s="338">
        <f>'Cost and Benefit Parameters'!$C$47*Income_WP!AE119</f>
        <v>59754012.957683556</v>
      </c>
      <c r="AF120" s="338">
        <f>'Cost and Benefit Parameters'!$C$47*Income_WP!AF119</f>
        <v>61704731.849141315</v>
      </c>
      <c r="AG120" s="338">
        <f>'Cost and Benefit Parameters'!$C$47*Income_WP!AG119</f>
        <v>63679899.866753444</v>
      </c>
      <c r="AH120" s="338">
        <f>'Cost and Benefit Parameters'!$C$47*Income_WP!AH119</f>
        <v>65677839.470743984</v>
      </c>
      <c r="AI120" s="338">
        <f>'Cost and Benefit Parameters'!$C$47*Income_WP!AI119</f>
        <v>67696774.63719444</v>
      </c>
      <c r="AJ120" s="338">
        <f>'Cost and Benefit Parameters'!$C$47*Income_WP!AJ119</f>
        <v>69714009.696362421</v>
      </c>
      <c r="AK120" s="338">
        <f>'Cost and Benefit Parameters'!$C$47*Income_WP!AK119</f>
        <v>71749144.672431871</v>
      </c>
      <c r="AL120" s="338">
        <f>'Cost and Benefit Parameters'!$C$47*Income_WP!AL119</f>
        <v>73800274.041444272</v>
      </c>
      <c r="AM120" s="338">
        <f>'Cost and Benefit Parameters'!$C$47*Income_WP!AM119</f>
        <v>75865408.606881082</v>
      </c>
      <c r="AN120" s="338">
        <f>'Cost and Benefit Parameters'!$C$47*Income_WP!AN119</f>
        <v>77942477.850765124</v>
      </c>
      <c r="AO120" s="338">
        <f>'Cost and Benefit Parameters'!$C$47*Income_WP!AO119</f>
        <v>80029332.593604878</v>
      </c>
      <c r="AP120" s="338">
        <f>'Cost and Benefit Parameters'!$C$47*Income_WP!AP119</f>
        <v>82123747.962318003</v>
      </c>
      <c r="AQ120" s="338">
        <f>'Cost and Benefit Parameters'!$C$47*Income_WP!AQ119</f>
        <v>84223426.663962275</v>
      </c>
      <c r="AR120" s="338">
        <f>'Cost and Benefit Parameters'!$C$47*Income_WP!AR119</f>
        <v>86326002.561770841</v>
      </c>
      <c r="AS120" s="338">
        <f>'Cost and Benefit Parameters'!$C$47*Income_WP!AS119</f>
        <v>88429044.548633009</v>
      </c>
      <c r="AT120" s="338">
        <f>'Cost and Benefit Parameters'!$C$47*Income_WP!AT119</f>
        <v>90530060.711800396</v>
      </c>
      <c r="AU120" s="338">
        <f>'Cost and Benefit Parameters'!$C$47*Income_WP!AU119</f>
        <v>92626502.78122595</v>
      </c>
      <c r="AV120" s="338">
        <f>'Cost and Benefit Parameters'!$C$47*Income_WP!AV119</f>
        <v>94715770.852576226</v>
      </c>
      <c r="AW120" s="338">
        <f>'Cost and Benefit Parameters'!$C$47*Income_WP!AW119</f>
        <v>96795218.37459816</v>
      </c>
      <c r="AX120" s="338">
        <f>'Cost and Benefit Parameters'!$C$47*Income_WP!AX119</f>
        <v>98862157.389180228</v>
      </c>
      <c r="AY120" s="338">
        <f>'Cost and Benefit Parameters'!$C$47*Income_WP!AY119</f>
        <v>100913864.01112805</v>
      </c>
      <c r="AZ120" s="338">
        <f>'Cost and Benefit Parameters'!$C$47*Income_WP!AZ119</f>
        <v>98358335.529225454</v>
      </c>
      <c r="BA120" s="338">
        <f>'Cost and Benefit Parameters'!$C$47*Income_WP!BA119</f>
        <v>95582181.368608758</v>
      </c>
      <c r="BB120" s="338">
        <f>'Cost and Benefit Parameters'!$C$47*Income_WP!BB119</f>
        <v>92578594.350422785</v>
      </c>
      <c r="BC120" s="338">
        <f>'Cost and Benefit Parameters'!$C$47*Income_WP!BC119</f>
        <v>89340733.44043839</v>
      </c>
      <c r="BD120" s="338">
        <f>'Cost and Benefit Parameters'!$C$47*Income_WP!BD119</f>
        <v>85861727.001261368</v>
      </c>
      <c r="BE120" s="338">
        <f>'Cost and Benefit Parameters'!$C$47*Income_WP!BE119</f>
        <v>82134675.822846487</v>
      </c>
      <c r="BF120" s="338">
        <f>'Cost and Benefit Parameters'!$C$47*Income_WP!BF119</f>
        <v>78152655.90494287</v>
      </c>
      <c r="BG120" s="338">
        <f>'Cost and Benefit Parameters'!$C$47*Income_WP!BG119</f>
        <v>73908720.965070263</v>
      </c>
      <c r="BH120" s="338">
        <f>'Cost and Benefit Parameters'!$C$47*Income_WP!BH119</f>
        <v>69395904.645691827</v>
      </c>
      <c r="BI120" s="338">
        <f>'Cost and Benefit Parameters'!$C$47*Income_WP!BI119</f>
        <v>64607222.394418083</v>
      </c>
      <c r="BJ120" s="338">
        <f>'Cost and Benefit Parameters'!$C$47*Income_WP!BJ119</f>
        <v>59535672.991342381</v>
      </c>
      <c r="BK120" s="338">
        <f>'Cost and Benefit Parameters'!$C$47*Income_WP!BK119</f>
        <v>54174239.697973736</v>
      </c>
      <c r="BL120" s="338">
        <f>'Cost and Benefit Parameters'!$C$47*Income_WP!BL119</f>
        <v>48515891.002697058</v>
      </c>
      <c r="BM120" s="338">
        <f>'Cost and Benefit Parameters'!$C$47*Income_WP!BM119</f>
        <v>42553580.938252784</v>
      </c>
      <c r="BN120" s="338">
        <f>'Cost and Benefit Parameters'!$C$47*Income_WP!BN119</f>
        <v>36280248.947384462</v>
      </c>
      <c r="BO120" s="338">
        <f>'Cost and Benefit Parameters'!$C$47*Income_WP!BO119</f>
        <v>29688819.273553401</v>
      </c>
      <c r="BP120" s="338">
        <f>'Cost and Benefit Parameters'!$C$47*Income_WP!BP119</f>
        <v>22772199.854460675</v>
      </c>
      <c r="BQ120" s="338">
        <f>'Cost and Benefit Parameters'!$C$47*Income_WP!BQ119</f>
        <v>15523280.69704411</v>
      </c>
      <c r="BR120" s="338">
        <f>'Cost and Benefit Parameters'!$C$47*Income_WP!BR119</f>
        <v>7934931.7136290288</v>
      </c>
      <c r="BS120" s="338"/>
      <c r="BT120" s="338"/>
    </row>
    <row r="121" spans="1:72" ht="15.6" x14ac:dyDescent="0.6">
      <c r="B121" s="11" t="s">
        <v>560</v>
      </c>
      <c r="C121" s="11"/>
      <c r="D121" s="11"/>
      <c r="E121" s="11"/>
      <c r="F121" s="12">
        <v>2017</v>
      </c>
      <c r="G121" s="12">
        <v>2018</v>
      </c>
      <c r="H121" s="12">
        <v>2019</v>
      </c>
      <c r="I121" s="12">
        <v>2020</v>
      </c>
      <c r="J121" s="12">
        <v>2021</v>
      </c>
      <c r="K121" s="12">
        <v>2022</v>
      </c>
      <c r="L121" s="12">
        <v>2023</v>
      </c>
      <c r="M121" s="12">
        <v>2024</v>
      </c>
      <c r="N121" s="12">
        <v>2025</v>
      </c>
      <c r="O121" s="12">
        <v>2026</v>
      </c>
      <c r="P121" s="12">
        <v>2027</v>
      </c>
      <c r="Q121" s="12">
        <v>2028</v>
      </c>
      <c r="R121" s="12">
        <v>2029</v>
      </c>
      <c r="S121" s="12">
        <v>2030</v>
      </c>
      <c r="T121" s="12">
        <v>2031</v>
      </c>
      <c r="U121" s="12">
        <v>2032</v>
      </c>
      <c r="V121" s="12">
        <v>2033</v>
      </c>
      <c r="W121" s="12">
        <v>2034</v>
      </c>
      <c r="X121" s="12">
        <v>2035</v>
      </c>
      <c r="Y121" s="12">
        <v>2036</v>
      </c>
      <c r="Z121" s="12">
        <v>2037</v>
      </c>
      <c r="AA121" s="12">
        <v>2038</v>
      </c>
      <c r="AB121" s="12">
        <v>2039</v>
      </c>
      <c r="AC121" s="12">
        <v>2040</v>
      </c>
      <c r="AD121" s="12">
        <v>2041</v>
      </c>
      <c r="AE121" s="12">
        <v>2042</v>
      </c>
      <c r="AF121" s="12">
        <v>2043</v>
      </c>
      <c r="AG121" s="12">
        <v>2044</v>
      </c>
      <c r="AH121" s="12">
        <v>2045</v>
      </c>
      <c r="AI121" s="12">
        <v>2046</v>
      </c>
      <c r="AJ121" s="12">
        <v>2047</v>
      </c>
      <c r="AK121" s="12">
        <v>2048</v>
      </c>
      <c r="AL121" s="12">
        <v>2049</v>
      </c>
      <c r="AM121" s="12">
        <v>2050</v>
      </c>
      <c r="AN121" s="12">
        <v>2051</v>
      </c>
      <c r="AO121" s="12">
        <v>2052</v>
      </c>
      <c r="AP121" s="12">
        <v>2053</v>
      </c>
      <c r="AQ121" s="12">
        <v>2054</v>
      </c>
      <c r="AR121" s="12">
        <v>2055</v>
      </c>
      <c r="AS121" s="12">
        <v>2056</v>
      </c>
      <c r="AT121" s="12">
        <v>2057</v>
      </c>
      <c r="AU121" s="12">
        <v>2058</v>
      </c>
      <c r="AV121" s="12">
        <v>2059</v>
      </c>
      <c r="AW121" s="12">
        <v>2060</v>
      </c>
      <c r="AX121" s="12">
        <v>2061</v>
      </c>
      <c r="AY121" s="12">
        <v>2062</v>
      </c>
      <c r="AZ121" s="12">
        <v>2063</v>
      </c>
      <c r="BA121" s="12">
        <v>2064</v>
      </c>
      <c r="BB121" s="12">
        <v>2065</v>
      </c>
      <c r="BC121" s="12">
        <v>2066</v>
      </c>
      <c r="BD121" s="12">
        <v>2067</v>
      </c>
      <c r="BE121" s="12">
        <v>2068</v>
      </c>
      <c r="BF121" s="12">
        <v>2069</v>
      </c>
      <c r="BG121" s="12">
        <v>2070</v>
      </c>
      <c r="BH121" s="12">
        <v>2071</v>
      </c>
      <c r="BI121" s="12">
        <v>2072</v>
      </c>
      <c r="BJ121" s="12">
        <v>2073</v>
      </c>
      <c r="BK121" s="12">
        <v>2074</v>
      </c>
      <c r="BL121" s="12">
        <v>2075</v>
      </c>
      <c r="BM121" s="12">
        <v>2076</v>
      </c>
      <c r="BN121" s="12">
        <v>2077</v>
      </c>
      <c r="BO121" s="12">
        <v>2078</v>
      </c>
      <c r="BP121" s="12">
        <v>2079</v>
      </c>
      <c r="BQ121" s="12">
        <v>2080</v>
      </c>
      <c r="BR121" s="12">
        <v>2081</v>
      </c>
      <c r="BS121" s="12">
        <v>2082</v>
      </c>
      <c r="BT121" s="12">
        <v>2083</v>
      </c>
    </row>
    <row r="122" spans="1:72" s="135" customFormat="1" hidden="1" x14ac:dyDescent="0.55000000000000004">
      <c r="A122" s="644" t="s">
        <v>496</v>
      </c>
      <c r="B122" s="140" t="s">
        <v>497</v>
      </c>
      <c r="C122" s="140"/>
      <c r="D122" s="140"/>
      <c r="E122" s="140"/>
    </row>
    <row r="123" spans="1:72" s="135" customFormat="1" hidden="1" x14ac:dyDescent="0.55000000000000004">
      <c r="A123" s="644"/>
      <c r="B123" s="135" t="s">
        <v>466</v>
      </c>
      <c r="G123" s="141" t="str">
        <f>IF(L99="","","n/a")</f>
        <v>n/a</v>
      </c>
      <c r="H123" s="141" t="str">
        <f t="shared" ref="H123:BM127" si="4">IF(M99="","","n/a")</f>
        <v>n/a</v>
      </c>
      <c r="I123" s="141" t="str">
        <f t="shared" si="4"/>
        <v>n/a</v>
      </c>
      <c r="J123" s="141" t="str">
        <f t="shared" si="4"/>
        <v>n/a</v>
      </c>
      <c r="K123" s="141" t="str">
        <f t="shared" si="4"/>
        <v>n/a</v>
      </c>
      <c r="L123" s="141" t="str">
        <f t="shared" si="4"/>
        <v>n/a</v>
      </c>
      <c r="M123" s="141" t="str">
        <f t="shared" si="4"/>
        <v>n/a</v>
      </c>
      <c r="N123" s="141" t="str">
        <f t="shared" si="4"/>
        <v>n/a</v>
      </c>
      <c r="O123" s="141" t="str">
        <f t="shared" si="4"/>
        <v>n/a</v>
      </c>
      <c r="P123" s="141" t="str">
        <f t="shared" si="4"/>
        <v>n/a</v>
      </c>
      <c r="Q123" s="141" t="str">
        <f t="shared" si="4"/>
        <v>n/a</v>
      </c>
      <c r="R123" s="141" t="str">
        <f t="shared" si="4"/>
        <v>n/a</v>
      </c>
      <c r="S123" s="141" t="str">
        <f t="shared" si="4"/>
        <v>n/a</v>
      </c>
      <c r="T123" s="141" t="str">
        <f t="shared" si="4"/>
        <v>n/a</v>
      </c>
      <c r="U123" s="141" t="str">
        <f t="shared" si="4"/>
        <v>n/a</v>
      </c>
      <c r="V123" s="141" t="str">
        <f t="shared" si="4"/>
        <v>n/a</v>
      </c>
      <c r="W123" s="141" t="str">
        <f t="shared" si="4"/>
        <v>n/a</v>
      </c>
      <c r="X123" s="141" t="str">
        <f t="shared" si="4"/>
        <v>n/a</v>
      </c>
      <c r="Y123" s="141" t="str">
        <f t="shared" si="4"/>
        <v>n/a</v>
      </c>
      <c r="Z123" s="141" t="str">
        <f t="shared" si="4"/>
        <v>n/a</v>
      </c>
      <c r="AA123" s="141" t="str">
        <f t="shared" si="4"/>
        <v>n/a</v>
      </c>
      <c r="AB123" s="141" t="str">
        <f t="shared" si="4"/>
        <v>n/a</v>
      </c>
      <c r="AC123" s="141" t="str">
        <f t="shared" si="4"/>
        <v>n/a</v>
      </c>
      <c r="AD123" s="141" t="str">
        <f t="shared" si="4"/>
        <v>n/a</v>
      </c>
      <c r="AE123" s="141" t="str">
        <f t="shared" si="4"/>
        <v>n/a</v>
      </c>
      <c r="AF123" s="141" t="str">
        <f t="shared" si="4"/>
        <v>n/a</v>
      </c>
      <c r="AG123" s="141" t="str">
        <f t="shared" si="4"/>
        <v>n/a</v>
      </c>
      <c r="AH123" s="141" t="str">
        <f t="shared" si="4"/>
        <v>n/a</v>
      </c>
      <c r="AI123" s="141" t="str">
        <f t="shared" si="4"/>
        <v>n/a</v>
      </c>
      <c r="AJ123" s="141" t="str">
        <f t="shared" si="4"/>
        <v>n/a</v>
      </c>
      <c r="AK123" s="141" t="str">
        <f t="shared" si="4"/>
        <v>n/a</v>
      </c>
      <c r="AL123" s="141" t="str">
        <f t="shared" si="4"/>
        <v>n/a</v>
      </c>
      <c r="AM123" s="141" t="str">
        <f t="shared" si="4"/>
        <v>n/a</v>
      </c>
      <c r="AN123" s="141" t="str">
        <f t="shared" si="4"/>
        <v>n/a</v>
      </c>
      <c r="AO123" s="141" t="str">
        <f t="shared" si="4"/>
        <v>n/a</v>
      </c>
      <c r="AP123" s="141" t="str">
        <f t="shared" si="4"/>
        <v>n/a</v>
      </c>
      <c r="AQ123" s="141" t="str">
        <f t="shared" si="4"/>
        <v>n/a</v>
      </c>
      <c r="AR123" s="141" t="str">
        <f t="shared" si="4"/>
        <v>n/a</v>
      </c>
      <c r="AS123" s="141" t="str">
        <f t="shared" si="4"/>
        <v>n/a</v>
      </c>
      <c r="AT123" s="141" t="str">
        <f t="shared" si="4"/>
        <v>n/a</v>
      </c>
      <c r="AU123" s="141" t="str">
        <f t="shared" si="4"/>
        <v/>
      </c>
      <c r="AV123" s="141" t="str">
        <f t="shared" si="4"/>
        <v/>
      </c>
      <c r="AW123" s="141" t="str">
        <f t="shared" si="4"/>
        <v/>
      </c>
      <c r="AX123" s="141" t="str">
        <f t="shared" si="4"/>
        <v/>
      </c>
      <c r="AY123" s="141" t="str">
        <f t="shared" si="4"/>
        <v/>
      </c>
      <c r="AZ123" s="141" t="str">
        <f t="shared" si="4"/>
        <v/>
      </c>
      <c r="BA123" s="141" t="str">
        <f t="shared" si="4"/>
        <v/>
      </c>
      <c r="BB123" s="141" t="str">
        <f t="shared" si="4"/>
        <v/>
      </c>
      <c r="BC123" s="141" t="str">
        <f t="shared" si="4"/>
        <v/>
      </c>
      <c r="BD123" s="141" t="str">
        <f t="shared" si="4"/>
        <v/>
      </c>
      <c r="BE123" s="141" t="str">
        <f t="shared" si="4"/>
        <v/>
      </c>
      <c r="BF123" s="141" t="str">
        <f t="shared" si="4"/>
        <v/>
      </c>
      <c r="BG123" s="141" t="str">
        <f t="shared" si="4"/>
        <v/>
      </c>
      <c r="BH123" s="141" t="str">
        <f t="shared" si="4"/>
        <v/>
      </c>
      <c r="BI123" s="141" t="str">
        <f t="shared" si="4"/>
        <v/>
      </c>
      <c r="BJ123" s="141" t="str">
        <f t="shared" si="4"/>
        <v/>
      </c>
      <c r="BK123" s="141" t="str">
        <f t="shared" si="4"/>
        <v/>
      </c>
      <c r="BL123" s="141" t="str">
        <f t="shared" si="4"/>
        <v/>
      </c>
      <c r="BM123" s="141" t="str">
        <f t="shared" si="4"/>
        <v/>
      </c>
    </row>
    <row r="124" spans="1:72" s="135" customFormat="1" hidden="1" x14ac:dyDescent="0.55000000000000004">
      <c r="A124" s="644"/>
      <c r="B124" s="135" t="s">
        <v>468</v>
      </c>
      <c r="G124" s="141" t="str">
        <f t="shared" ref="G124:G143" si="5">IF(L100="","","n/a")</f>
        <v/>
      </c>
      <c r="H124" s="141" t="str">
        <f t="shared" si="4"/>
        <v>n/a</v>
      </c>
      <c r="I124" s="141" t="str">
        <f t="shared" si="4"/>
        <v>n/a</v>
      </c>
      <c r="J124" s="141" t="str">
        <f t="shared" si="4"/>
        <v>n/a</v>
      </c>
      <c r="K124" s="141" t="str">
        <f t="shared" si="4"/>
        <v>n/a</v>
      </c>
      <c r="L124" s="141" t="str">
        <f t="shared" si="4"/>
        <v>n/a</v>
      </c>
      <c r="M124" s="141" t="str">
        <f t="shared" si="4"/>
        <v>n/a</v>
      </c>
      <c r="N124" s="141" t="str">
        <f t="shared" si="4"/>
        <v>n/a</v>
      </c>
      <c r="O124" s="141" t="str">
        <f t="shared" si="4"/>
        <v>n/a</v>
      </c>
      <c r="P124" s="141" t="str">
        <f t="shared" si="4"/>
        <v>n/a</v>
      </c>
      <c r="Q124" s="141" t="str">
        <f t="shared" si="4"/>
        <v>n/a</v>
      </c>
      <c r="R124" s="141" t="str">
        <f t="shared" si="4"/>
        <v>n/a</v>
      </c>
      <c r="S124" s="141" t="str">
        <f t="shared" si="4"/>
        <v>n/a</v>
      </c>
      <c r="T124" s="141" t="str">
        <f t="shared" si="4"/>
        <v>n/a</v>
      </c>
      <c r="U124" s="141" t="str">
        <f t="shared" si="4"/>
        <v>n/a</v>
      </c>
      <c r="V124" s="141" t="str">
        <f t="shared" si="4"/>
        <v>n/a</v>
      </c>
      <c r="W124" s="141" t="str">
        <f t="shared" si="4"/>
        <v>n/a</v>
      </c>
      <c r="X124" s="141" t="str">
        <f t="shared" si="4"/>
        <v>n/a</v>
      </c>
      <c r="Y124" s="141" t="str">
        <f t="shared" si="4"/>
        <v>n/a</v>
      </c>
      <c r="Z124" s="141" t="str">
        <f t="shared" si="4"/>
        <v>n/a</v>
      </c>
      <c r="AA124" s="141" t="str">
        <f t="shared" si="4"/>
        <v>n/a</v>
      </c>
      <c r="AB124" s="141" t="str">
        <f t="shared" si="4"/>
        <v>n/a</v>
      </c>
      <c r="AC124" s="141" t="str">
        <f t="shared" si="4"/>
        <v>n/a</v>
      </c>
      <c r="AD124" s="141" t="str">
        <f t="shared" si="4"/>
        <v>n/a</v>
      </c>
      <c r="AE124" s="141" t="str">
        <f t="shared" si="4"/>
        <v>n/a</v>
      </c>
      <c r="AF124" s="141" t="str">
        <f t="shared" si="4"/>
        <v>n/a</v>
      </c>
      <c r="AG124" s="141" t="str">
        <f t="shared" si="4"/>
        <v>n/a</v>
      </c>
      <c r="AH124" s="141" t="str">
        <f t="shared" si="4"/>
        <v>n/a</v>
      </c>
      <c r="AI124" s="141" t="str">
        <f t="shared" si="4"/>
        <v>n/a</v>
      </c>
      <c r="AJ124" s="141" t="str">
        <f t="shared" si="4"/>
        <v>n/a</v>
      </c>
      <c r="AK124" s="141" t="str">
        <f t="shared" si="4"/>
        <v>n/a</v>
      </c>
      <c r="AL124" s="141" t="str">
        <f t="shared" si="4"/>
        <v>n/a</v>
      </c>
      <c r="AM124" s="141" t="str">
        <f t="shared" si="4"/>
        <v>n/a</v>
      </c>
      <c r="AN124" s="141" t="str">
        <f t="shared" si="4"/>
        <v>n/a</v>
      </c>
      <c r="AO124" s="141" t="str">
        <f t="shared" si="4"/>
        <v>n/a</v>
      </c>
      <c r="AP124" s="141" t="str">
        <f t="shared" si="4"/>
        <v>n/a</v>
      </c>
      <c r="AQ124" s="141" t="str">
        <f t="shared" si="4"/>
        <v>n/a</v>
      </c>
      <c r="AR124" s="141" t="str">
        <f t="shared" si="4"/>
        <v>n/a</v>
      </c>
      <c r="AS124" s="141" t="str">
        <f t="shared" si="4"/>
        <v>n/a</v>
      </c>
      <c r="AT124" s="141" t="str">
        <f t="shared" si="4"/>
        <v>n/a</v>
      </c>
      <c r="AU124" s="141" t="str">
        <f t="shared" si="4"/>
        <v>n/a</v>
      </c>
      <c r="AV124" s="141" t="str">
        <f t="shared" si="4"/>
        <v/>
      </c>
      <c r="AW124" s="141" t="str">
        <f t="shared" si="4"/>
        <v/>
      </c>
      <c r="AX124" s="141" t="str">
        <f t="shared" si="4"/>
        <v/>
      </c>
      <c r="AY124" s="141" t="str">
        <f t="shared" si="4"/>
        <v/>
      </c>
      <c r="AZ124" s="141" t="str">
        <f t="shared" si="4"/>
        <v/>
      </c>
      <c r="BA124" s="141" t="str">
        <f t="shared" si="4"/>
        <v/>
      </c>
      <c r="BB124" s="141" t="str">
        <f t="shared" si="4"/>
        <v/>
      </c>
      <c r="BC124" s="141" t="str">
        <f t="shared" si="4"/>
        <v/>
      </c>
      <c r="BD124" s="141" t="str">
        <f t="shared" si="4"/>
        <v/>
      </c>
      <c r="BE124" s="141" t="str">
        <f t="shared" si="4"/>
        <v/>
      </c>
      <c r="BF124" s="141" t="str">
        <f t="shared" si="4"/>
        <v/>
      </c>
      <c r="BG124" s="141" t="str">
        <f t="shared" si="4"/>
        <v/>
      </c>
      <c r="BH124" s="141" t="str">
        <f t="shared" si="4"/>
        <v/>
      </c>
      <c r="BI124" s="141" t="str">
        <f t="shared" si="4"/>
        <v/>
      </c>
      <c r="BJ124" s="141" t="str">
        <f t="shared" si="4"/>
        <v/>
      </c>
      <c r="BK124" s="141" t="str">
        <f t="shared" si="4"/>
        <v/>
      </c>
      <c r="BL124" s="141" t="str">
        <f t="shared" si="4"/>
        <v/>
      </c>
      <c r="BM124" s="141" t="str">
        <f t="shared" si="4"/>
        <v/>
      </c>
    </row>
    <row r="125" spans="1:72" s="135" customFormat="1" hidden="1" x14ac:dyDescent="0.55000000000000004">
      <c r="A125" s="644"/>
      <c r="B125" s="135" t="s">
        <v>469</v>
      </c>
      <c r="G125" s="141" t="str">
        <f t="shared" si="5"/>
        <v/>
      </c>
      <c r="H125" s="141" t="str">
        <f t="shared" si="4"/>
        <v/>
      </c>
      <c r="I125" s="141" t="str">
        <f t="shared" si="4"/>
        <v>n/a</v>
      </c>
      <c r="J125" s="141" t="str">
        <f t="shared" si="4"/>
        <v>n/a</v>
      </c>
      <c r="K125" s="141" t="str">
        <f t="shared" si="4"/>
        <v>n/a</v>
      </c>
      <c r="L125" s="141" t="str">
        <f t="shared" si="4"/>
        <v>n/a</v>
      </c>
      <c r="M125" s="141" t="str">
        <f t="shared" si="4"/>
        <v>n/a</v>
      </c>
      <c r="N125" s="141" t="str">
        <f t="shared" si="4"/>
        <v>n/a</v>
      </c>
      <c r="O125" s="141" t="str">
        <f t="shared" si="4"/>
        <v>n/a</v>
      </c>
      <c r="P125" s="141" t="str">
        <f t="shared" si="4"/>
        <v>n/a</v>
      </c>
      <c r="Q125" s="141" t="str">
        <f t="shared" si="4"/>
        <v>n/a</v>
      </c>
      <c r="R125" s="141" t="str">
        <f t="shared" si="4"/>
        <v>n/a</v>
      </c>
      <c r="S125" s="141" t="str">
        <f t="shared" si="4"/>
        <v>n/a</v>
      </c>
      <c r="T125" s="141" t="str">
        <f t="shared" si="4"/>
        <v>n/a</v>
      </c>
      <c r="U125" s="141" t="str">
        <f t="shared" si="4"/>
        <v>n/a</v>
      </c>
      <c r="V125" s="141" t="str">
        <f t="shared" si="4"/>
        <v>n/a</v>
      </c>
      <c r="W125" s="141" t="str">
        <f t="shared" si="4"/>
        <v>n/a</v>
      </c>
      <c r="X125" s="141" t="str">
        <f t="shared" si="4"/>
        <v>n/a</v>
      </c>
      <c r="Y125" s="141" t="str">
        <f t="shared" si="4"/>
        <v>n/a</v>
      </c>
      <c r="Z125" s="141" t="str">
        <f t="shared" si="4"/>
        <v>n/a</v>
      </c>
      <c r="AA125" s="141" t="str">
        <f t="shared" si="4"/>
        <v>n/a</v>
      </c>
      <c r="AB125" s="141" t="str">
        <f t="shared" si="4"/>
        <v>n/a</v>
      </c>
      <c r="AC125" s="141" t="str">
        <f t="shared" si="4"/>
        <v>n/a</v>
      </c>
      <c r="AD125" s="141" t="str">
        <f t="shared" si="4"/>
        <v>n/a</v>
      </c>
      <c r="AE125" s="141" t="str">
        <f t="shared" si="4"/>
        <v>n/a</v>
      </c>
      <c r="AF125" s="141" t="str">
        <f t="shared" si="4"/>
        <v>n/a</v>
      </c>
      <c r="AG125" s="141" t="str">
        <f t="shared" si="4"/>
        <v>n/a</v>
      </c>
      <c r="AH125" s="141" t="str">
        <f t="shared" si="4"/>
        <v>n/a</v>
      </c>
      <c r="AI125" s="141" t="str">
        <f t="shared" si="4"/>
        <v>n/a</v>
      </c>
      <c r="AJ125" s="141" t="str">
        <f t="shared" si="4"/>
        <v>n/a</v>
      </c>
      <c r="AK125" s="141" t="str">
        <f t="shared" si="4"/>
        <v>n/a</v>
      </c>
      <c r="AL125" s="141" t="str">
        <f t="shared" si="4"/>
        <v>n/a</v>
      </c>
      <c r="AM125" s="141" t="str">
        <f t="shared" si="4"/>
        <v>n/a</v>
      </c>
      <c r="AN125" s="141" t="str">
        <f t="shared" si="4"/>
        <v>n/a</v>
      </c>
      <c r="AO125" s="141" t="str">
        <f t="shared" si="4"/>
        <v>n/a</v>
      </c>
      <c r="AP125" s="141" t="str">
        <f t="shared" si="4"/>
        <v>n/a</v>
      </c>
      <c r="AQ125" s="141" t="str">
        <f t="shared" si="4"/>
        <v>n/a</v>
      </c>
      <c r="AR125" s="141" t="str">
        <f t="shared" si="4"/>
        <v>n/a</v>
      </c>
      <c r="AS125" s="141" t="str">
        <f t="shared" si="4"/>
        <v>n/a</v>
      </c>
      <c r="AT125" s="141" t="str">
        <f t="shared" si="4"/>
        <v>n/a</v>
      </c>
      <c r="AU125" s="141" t="str">
        <f t="shared" si="4"/>
        <v>n/a</v>
      </c>
      <c r="AV125" s="141" t="str">
        <f t="shared" si="4"/>
        <v>n/a</v>
      </c>
      <c r="AW125" s="141" t="str">
        <f t="shared" si="4"/>
        <v/>
      </c>
      <c r="AX125" s="141" t="str">
        <f t="shared" si="4"/>
        <v/>
      </c>
      <c r="AY125" s="141" t="str">
        <f t="shared" si="4"/>
        <v/>
      </c>
      <c r="AZ125" s="141" t="str">
        <f t="shared" si="4"/>
        <v/>
      </c>
      <c r="BA125" s="141" t="str">
        <f t="shared" si="4"/>
        <v/>
      </c>
      <c r="BB125" s="141" t="str">
        <f t="shared" si="4"/>
        <v/>
      </c>
      <c r="BC125" s="141" t="str">
        <f t="shared" si="4"/>
        <v/>
      </c>
      <c r="BD125" s="141" t="str">
        <f t="shared" si="4"/>
        <v/>
      </c>
      <c r="BE125" s="141" t="str">
        <f t="shared" si="4"/>
        <v/>
      </c>
      <c r="BF125" s="141" t="str">
        <f t="shared" si="4"/>
        <v/>
      </c>
      <c r="BG125" s="141" t="str">
        <f t="shared" si="4"/>
        <v/>
      </c>
      <c r="BH125" s="141" t="str">
        <f t="shared" si="4"/>
        <v/>
      </c>
      <c r="BI125" s="141" t="str">
        <f t="shared" si="4"/>
        <v/>
      </c>
      <c r="BJ125" s="141" t="str">
        <f t="shared" si="4"/>
        <v/>
      </c>
      <c r="BK125" s="141" t="str">
        <f t="shared" si="4"/>
        <v/>
      </c>
      <c r="BL125" s="141" t="str">
        <f t="shared" si="4"/>
        <v/>
      </c>
      <c r="BM125" s="141" t="str">
        <f t="shared" si="4"/>
        <v/>
      </c>
    </row>
    <row r="126" spans="1:72" s="135" customFormat="1" hidden="1" x14ac:dyDescent="0.55000000000000004">
      <c r="A126" s="644"/>
      <c r="B126" s="135" t="s">
        <v>470</v>
      </c>
      <c r="G126" s="141" t="str">
        <f t="shared" si="5"/>
        <v/>
      </c>
      <c r="H126" s="141" t="str">
        <f t="shared" si="4"/>
        <v/>
      </c>
      <c r="I126" s="141" t="str">
        <f t="shared" si="4"/>
        <v/>
      </c>
      <c r="J126" s="141" t="str">
        <f t="shared" si="4"/>
        <v>n/a</v>
      </c>
      <c r="K126" s="141" t="str">
        <f t="shared" si="4"/>
        <v>n/a</v>
      </c>
      <c r="L126" s="141" t="str">
        <f t="shared" si="4"/>
        <v>n/a</v>
      </c>
      <c r="M126" s="141" t="str">
        <f t="shared" si="4"/>
        <v>n/a</v>
      </c>
      <c r="N126" s="141" t="str">
        <f t="shared" si="4"/>
        <v>n/a</v>
      </c>
      <c r="O126" s="141" t="str">
        <f t="shared" si="4"/>
        <v>n/a</v>
      </c>
      <c r="P126" s="141" t="str">
        <f t="shared" si="4"/>
        <v>n/a</v>
      </c>
      <c r="Q126" s="141" t="str">
        <f t="shared" si="4"/>
        <v>n/a</v>
      </c>
      <c r="R126" s="141" t="str">
        <f t="shared" si="4"/>
        <v>n/a</v>
      </c>
      <c r="S126" s="141" t="str">
        <f t="shared" si="4"/>
        <v>n/a</v>
      </c>
      <c r="T126" s="141" t="str">
        <f t="shared" si="4"/>
        <v>n/a</v>
      </c>
      <c r="U126" s="141" t="str">
        <f t="shared" si="4"/>
        <v>n/a</v>
      </c>
      <c r="V126" s="141" t="str">
        <f t="shared" si="4"/>
        <v>n/a</v>
      </c>
      <c r="W126" s="141" t="str">
        <f t="shared" si="4"/>
        <v>n/a</v>
      </c>
      <c r="X126" s="141" t="str">
        <f t="shared" si="4"/>
        <v>n/a</v>
      </c>
      <c r="Y126" s="141" t="str">
        <f t="shared" si="4"/>
        <v>n/a</v>
      </c>
      <c r="Z126" s="141" t="str">
        <f t="shared" si="4"/>
        <v>n/a</v>
      </c>
      <c r="AA126" s="141" t="str">
        <f t="shared" si="4"/>
        <v>n/a</v>
      </c>
      <c r="AB126" s="141" t="str">
        <f t="shared" si="4"/>
        <v>n/a</v>
      </c>
      <c r="AC126" s="141" t="str">
        <f t="shared" si="4"/>
        <v>n/a</v>
      </c>
      <c r="AD126" s="141" t="str">
        <f t="shared" si="4"/>
        <v>n/a</v>
      </c>
      <c r="AE126" s="141" t="str">
        <f t="shared" si="4"/>
        <v>n/a</v>
      </c>
      <c r="AF126" s="141" t="str">
        <f t="shared" si="4"/>
        <v>n/a</v>
      </c>
      <c r="AG126" s="141" t="str">
        <f t="shared" si="4"/>
        <v>n/a</v>
      </c>
      <c r="AH126" s="141" t="str">
        <f t="shared" si="4"/>
        <v>n/a</v>
      </c>
      <c r="AI126" s="141" t="str">
        <f t="shared" si="4"/>
        <v>n/a</v>
      </c>
      <c r="AJ126" s="141" t="str">
        <f t="shared" si="4"/>
        <v>n/a</v>
      </c>
      <c r="AK126" s="141" t="str">
        <f t="shared" si="4"/>
        <v>n/a</v>
      </c>
      <c r="AL126" s="141" t="str">
        <f t="shared" si="4"/>
        <v>n/a</v>
      </c>
      <c r="AM126" s="141" t="str">
        <f t="shared" si="4"/>
        <v>n/a</v>
      </c>
      <c r="AN126" s="141" t="str">
        <f t="shared" si="4"/>
        <v>n/a</v>
      </c>
      <c r="AO126" s="141" t="str">
        <f t="shared" si="4"/>
        <v>n/a</v>
      </c>
      <c r="AP126" s="141" t="str">
        <f t="shared" si="4"/>
        <v>n/a</v>
      </c>
      <c r="AQ126" s="141" t="str">
        <f t="shared" si="4"/>
        <v>n/a</v>
      </c>
      <c r="AR126" s="141" t="str">
        <f t="shared" si="4"/>
        <v>n/a</v>
      </c>
      <c r="AS126" s="141" t="str">
        <f t="shared" si="4"/>
        <v>n/a</v>
      </c>
      <c r="AT126" s="141" t="str">
        <f t="shared" si="4"/>
        <v>n/a</v>
      </c>
      <c r="AU126" s="141" t="str">
        <f t="shared" si="4"/>
        <v>n/a</v>
      </c>
      <c r="AV126" s="141" t="str">
        <f t="shared" si="4"/>
        <v>n/a</v>
      </c>
      <c r="AW126" s="141" t="str">
        <f t="shared" si="4"/>
        <v>n/a</v>
      </c>
      <c r="AX126" s="141" t="str">
        <f t="shared" si="4"/>
        <v/>
      </c>
      <c r="AY126" s="141" t="str">
        <f t="shared" si="4"/>
        <v/>
      </c>
      <c r="AZ126" s="141" t="str">
        <f t="shared" si="4"/>
        <v/>
      </c>
      <c r="BA126" s="141" t="str">
        <f t="shared" si="4"/>
        <v/>
      </c>
      <c r="BB126" s="141" t="str">
        <f t="shared" si="4"/>
        <v/>
      </c>
      <c r="BC126" s="141" t="str">
        <f t="shared" si="4"/>
        <v/>
      </c>
      <c r="BD126" s="141" t="str">
        <f t="shared" si="4"/>
        <v/>
      </c>
      <c r="BE126" s="141" t="str">
        <f t="shared" si="4"/>
        <v/>
      </c>
      <c r="BF126" s="141" t="str">
        <f t="shared" si="4"/>
        <v/>
      </c>
      <c r="BG126" s="141" t="str">
        <f t="shared" si="4"/>
        <v/>
      </c>
      <c r="BH126" s="141" t="str">
        <f t="shared" si="4"/>
        <v/>
      </c>
      <c r="BI126" s="141" t="str">
        <f t="shared" si="4"/>
        <v/>
      </c>
      <c r="BJ126" s="141" t="str">
        <f t="shared" si="4"/>
        <v/>
      </c>
      <c r="BK126" s="141" t="str">
        <f t="shared" si="4"/>
        <v/>
      </c>
      <c r="BL126" s="141" t="str">
        <f t="shared" si="4"/>
        <v/>
      </c>
      <c r="BM126" s="141" t="str">
        <f t="shared" si="4"/>
        <v/>
      </c>
    </row>
    <row r="127" spans="1:72" s="135" customFormat="1" hidden="1" x14ac:dyDescent="0.55000000000000004">
      <c r="A127" s="644"/>
      <c r="B127" s="135" t="s">
        <v>471</v>
      </c>
      <c r="G127" s="141" t="str">
        <f t="shared" si="5"/>
        <v/>
      </c>
      <c r="H127" s="141" t="str">
        <f t="shared" si="4"/>
        <v/>
      </c>
      <c r="I127" s="141" t="str">
        <f t="shared" si="4"/>
        <v/>
      </c>
      <c r="J127" s="141" t="str">
        <f t="shared" si="4"/>
        <v/>
      </c>
      <c r="K127" s="141" t="str">
        <f t="shared" si="4"/>
        <v>n/a</v>
      </c>
      <c r="L127" s="141" t="str">
        <f t="shared" si="4"/>
        <v>n/a</v>
      </c>
      <c r="M127" s="141" t="str">
        <f t="shared" si="4"/>
        <v>n/a</v>
      </c>
      <c r="N127" s="141" t="str">
        <f t="shared" si="4"/>
        <v>n/a</v>
      </c>
      <c r="O127" s="141" t="str">
        <f t="shared" si="4"/>
        <v>n/a</v>
      </c>
      <c r="P127" s="141" t="str">
        <f t="shared" si="4"/>
        <v>n/a</v>
      </c>
      <c r="Q127" s="141" t="str">
        <f t="shared" si="4"/>
        <v>n/a</v>
      </c>
      <c r="R127" s="141" t="str">
        <f t="shared" si="4"/>
        <v>n/a</v>
      </c>
      <c r="S127" s="141" t="str">
        <f t="shared" si="4"/>
        <v>n/a</v>
      </c>
      <c r="T127" s="141" t="str">
        <f t="shared" si="4"/>
        <v>n/a</v>
      </c>
      <c r="U127" s="141" t="str">
        <f t="shared" si="4"/>
        <v>n/a</v>
      </c>
      <c r="V127" s="141" t="str">
        <f t="shared" si="4"/>
        <v>n/a</v>
      </c>
      <c r="W127" s="141" t="str">
        <f t="shared" si="4"/>
        <v>n/a</v>
      </c>
      <c r="X127" s="141" t="str">
        <f t="shared" si="4"/>
        <v>n/a</v>
      </c>
      <c r="Y127" s="141" t="str">
        <f t="shared" si="4"/>
        <v>n/a</v>
      </c>
      <c r="Z127" s="141" t="str">
        <f t="shared" si="4"/>
        <v>n/a</v>
      </c>
      <c r="AA127" s="141" t="str">
        <f t="shared" si="4"/>
        <v>n/a</v>
      </c>
      <c r="AB127" s="141" t="str">
        <f t="shared" si="4"/>
        <v>n/a</v>
      </c>
      <c r="AC127" s="141" t="str">
        <f t="shared" si="4"/>
        <v>n/a</v>
      </c>
      <c r="AD127" s="141" t="str">
        <f t="shared" si="4"/>
        <v>n/a</v>
      </c>
      <c r="AE127" s="141" t="str">
        <f t="shared" ref="AE127:AE143" si="6">IF(AJ103="","","n/a")</f>
        <v>n/a</v>
      </c>
      <c r="AF127" s="141" t="str">
        <f t="shared" ref="AF127:AF143" si="7">IF(AK103="","","n/a")</f>
        <v>n/a</v>
      </c>
      <c r="AG127" s="141" t="str">
        <f t="shared" ref="AG127:AG143" si="8">IF(AL103="","","n/a")</f>
        <v>n/a</v>
      </c>
      <c r="AH127" s="141" t="str">
        <f t="shared" ref="AH127:AH143" si="9">IF(AM103="","","n/a")</f>
        <v>n/a</v>
      </c>
      <c r="AI127" s="141" t="str">
        <f t="shared" ref="AI127:AI143" si="10">IF(AN103="","","n/a")</f>
        <v>n/a</v>
      </c>
      <c r="AJ127" s="141" t="str">
        <f t="shared" ref="AJ127:AJ143" si="11">IF(AO103="","","n/a")</f>
        <v>n/a</v>
      </c>
      <c r="AK127" s="141" t="str">
        <f t="shared" ref="AK127:AK143" si="12">IF(AP103="","","n/a")</f>
        <v>n/a</v>
      </c>
      <c r="AL127" s="141" t="str">
        <f t="shared" ref="AL127:AL143" si="13">IF(AQ103="","","n/a")</f>
        <v>n/a</v>
      </c>
      <c r="AM127" s="141" t="str">
        <f t="shared" ref="AM127:AM143" si="14">IF(AR103="","","n/a")</f>
        <v>n/a</v>
      </c>
      <c r="AN127" s="141" t="str">
        <f t="shared" ref="AN127:AN143" si="15">IF(AS103="","","n/a")</f>
        <v>n/a</v>
      </c>
      <c r="AO127" s="141" t="str">
        <f t="shared" ref="AO127:AO143" si="16">IF(AT103="","","n/a")</f>
        <v>n/a</v>
      </c>
      <c r="AP127" s="141" t="str">
        <f t="shared" ref="AP127:AP143" si="17">IF(AU103="","","n/a")</f>
        <v>n/a</v>
      </c>
      <c r="AQ127" s="141" t="str">
        <f t="shared" ref="AQ127:AQ143" si="18">IF(AV103="","","n/a")</f>
        <v>n/a</v>
      </c>
      <c r="AR127" s="141" t="str">
        <f t="shared" ref="AR127:AR143" si="19">IF(AW103="","","n/a")</f>
        <v>n/a</v>
      </c>
      <c r="AS127" s="141" t="str">
        <f t="shared" ref="AS127:AS143" si="20">IF(AX103="","","n/a")</f>
        <v>n/a</v>
      </c>
      <c r="AT127" s="141" t="str">
        <f t="shared" ref="AT127:AT143" si="21">IF(AY103="","","n/a")</f>
        <v>n/a</v>
      </c>
      <c r="AU127" s="141" t="str">
        <f t="shared" ref="AU127:AU143" si="22">IF(AZ103="","","n/a")</f>
        <v>n/a</v>
      </c>
      <c r="AV127" s="141" t="str">
        <f t="shared" ref="AV127:AV143" si="23">IF(BA103="","","n/a")</f>
        <v>n/a</v>
      </c>
      <c r="AW127" s="141" t="str">
        <f t="shared" ref="AW127:AW143" si="24">IF(BB103="","","n/a")</f>
        <v>n/a</v>
      </c>
      <c r="AX127" s="141" t="str">
        <f t="shared" ref="AX127:AX143" si="25">IF(BC103="","","n/a")</f>
        <v>n/a</v>
      </c>
      <c r="AY127" s="141" t="str">
        <f t="shared" ref="AY127:AY143" si="26">IF(BD103="","","n/a")</f>
        <v/>
      </c>
      <c r="AZ127" s="141" t="str">
        <f t="shared" ref="AZ127:AZ143" si="27">IF(BE103="","","n/a")</f>
        <v/>
      </c>
      <c r="BA127" s="141" t="str">
        <f t="shared" ref="BA127:BA143" si="28">IF(BF103="","","n/a")</f>
        <v/>
      </c>
      <c r="BB127" s="141" t="str">
        <f t="shared" ref="BB127:BB143" si="29">IF(BG103="","","n/a")</f>
        <v/>
      </c>
      <c r="BC127" s="141" t="str">
        <f t="shared" ref="BC127:BC143" si="30">IF(BH103="","","n/a")</f>
        <v/>
      </c>
      <c r="BD127" s="141" t="str">
        <f t="shared" ref="BD127:BD143" si="31">IF(BI103="","","n/a")</f>
        <v/>
      </c>
      <c r="BE127" s="141" t="str">
        <f t="shared" ref="BE127:BE143" si="32">IF(BJ103="","","n/a")</f>
        <v/>
      </c>
      <c r="BF127" s="141" t="str">
        <f t="shared" ref="BF127:BF143" si="33">IF(BK103="","","n/a")</f>
        <v/>
      </c>
      <c r="BG127" s="141" t="str">
        <f t="shared" ref="BG127:BG143" si="34">IF(BL103="","","n/a")</f>
        <v/>
      </c>
      <c r="BH127" s="141" t="str">
        <f t="shared" ref="BH127:BH143" si="35">IF(BM103="","","n/a")</f>
        <v/>
      </c>
      <c r="BI127" s="141" t="str">
        <f t="shared" ref="BI127:BI143" si="36">IF(BN103="","","n/a")</f>
        <v/>
      </c>
      <c r="BJ127" s="141" t="str">
        <f t="shared" ref="BJ127:BJ143" si="37">IF(BO103="","","n/a")</f>
        <v/>
      </c>
      <c r="BK127" s="141" t="str">
        <f t="shared" ref="BK127:BK143" si="38">IF(BP103="","","n/a")</f>
        <v/>
      </c>
      <c r="BL127" s="141" t="str">
        <f t="shared" ref="BL127:BL143" si="39">IF(BQ103="","","n/a")</f>
        <v/>
      </c>
      <c r="BM127" s="141" t="str">
        <f t="shared" ref="BM127:BM143" si="40">IF(BR103="","","n/a")</f>
        <v/>
      </c>
    </row>
    <row r="128" spans="1:72" s="135" customFormat="1" hidden="1" x14ac:dyDescent="0.55000000000000004">
      <c r="A128" s="644"/>
      <c r="B128" s="135" t="s">
        <v>472</v>
      </c>
      <c r="G128" s="141" t="str">
        <f t="shared" si="5"/>
        <v/>
      </c>
      <c r="H128" s="141" t="str">
        <f t="shared" ref="H128:H143" si="41">IF(M104="","","n/a")</f>
        <v/>
      </c>
      <c r="I128" s="141" t="str">
        <f t="shared" ref="I128:I143" si="42">IF(N104="","","n/a")</f>
        <v/>
      </c>
      <c r="J128" s="141" t="str">
        <f t="shared" ref="J128:J143" si="43">IF(O104="","","n/a")</f>
        <v/>
      </c>
      <c r="K128" s="141" t="str">
        <f t="shared" ref="K128:K143" si="44">IF(P104="","","n/a")</f>
        <v/>
      </c>
      <c r="L128" s="141" t="str">
        <f t="shared" ref="L128:L143" si="45">IF(Q104="","","n/a")</f>
        <v>n/a</v>
      </c>
      <c r="M128" s="141" t="str">
        <f t="shared" ref="M128:M143" si="46">IF(R104="","","n/a")</f>
        <v>n/a</v>
      </c>
      <c r="N128" s="141" t="str">
        <f t="shared" ref="N128:N143" si="47">IF(S104="","","n/a")</f>
        <v>n/a</v>
      </c>
      <c r="O128" s="141" t="str">
        <f t="shared" ref="O128:O143" si="48">IF(T104="","","n/a")</f>
        <v>n/a</v>
      </c>
      <c r="P128" s="141" t="str">
        <f t="shared" ref="P128:P143" si="49">IF(U104="","","n/a")</f>
        <v>n/a</v>
      </c>
      <c r="Q128" s="141" t="str">
        <f t="shared" ref="Q128:Q143" si="50">IF(V104="","","n/a")</f>
        <v>n/a</v>
      </c>
      <c r="R128" s="141" t="str">
        <f t="shared" ref="R128:R143" si="51">IF(W104="","","n/a")</f>
        <v>n/a</v>
      </c>
      <c r="S128" s="141" t="str">
        <f t="shared" ref="S128:S143" si="52">IF(X104="","","n/a")</f>
        <v>n/a</v>
      </c>
      <c r="T128" s="141" t="str">
        <f t="shared" ref="T128:T143" si="53">IF(Y104="","","n/a")</f>
        <v>n/a</v>
      </c>
      <c r="U128" s="141" t="str">
        <f t="shared" ref="U128:U143" si="54">IF(Z104="","","n/a")</f>
        <v>n/a</v>
      </c>
      <c r="V128" s="141" t="str">
        <f t="shared" ref="V128:V143" si="55">IF(AA104="","","n/a")</f>
        <v>n/a</v>
      </c>
      <c r="W128" s="141" t="str">
        <f t="shared" ref="W128:W143" si="56">IF(AB104="","","n/a")</f>
        <v>n/a</v>
      </c>
      <c r="X128" s="141" t="str">
        <f t="shared" ref="X128:X143" si="57">IF(AC104="","","n/a")</f>
        <v>n/a</v>
      </c>
      <c r="Y128" s="141" t="str">
        <f t="shared" ref="Y128:Y143" si="58">IF(AD104="","","n/a")</f>
        <v>n/a</v>
      </c>
      <c r="Z128" s="141" t="str">
        <f t="shared" ref="Z128:Z143" si="59">IF(AE104="","","n/a")</f>
        <v>n/a</v>
      </c>
      <c r="AA128" s="141" t="str">
        <f t="shared" ref="AA128:AA143" si="60">IF(AF104="","","n/a")</f>
        <v>n/a</v>
      </c>
      <c r="AB128" s="141" t="str">
        <f t="shared" ref="AB128:AB143" si="61">IF(AG104="","","n/a")</f>
        <v>n/a</v>
      </c>
      <c r="AC128" s="141" t="str">
        <f t="shared" ref="AC128:AC143" si="62">IF(AH104="","","n/a")</f>
        <v>n/a</v>
      </c>
      <c r="AD128" s="141" t="str">
        <f t="shared" ref="AD128:AD143" si="63">IF(AI104="","","n/a")</f>
        <v>n/a</v>
      </c>
      <c r="AE128" s="141" t="str">
        <f t="shared" si="6"/>
        <v>n/a</v>
      </c>
      <c r="AF128" s="141" t="str">
        <f t="shared" si="7"/>
        <v>n/a</v>
      </c>
      <c r="AG128" s="141" t="str">
        <f t="shared" si="8"/>
        <v>n/a</v>
      </c>
      <c r="AH128" s="141" t="str">
        <f t="shared" si="9"/>
        <v>n/a</v>
      </c>
      <c r="AI128" s="141" t="str">
        <f t="shared" si="10"/>
        <v>n/a</v>
      </c>
      <c r="AJ128" s="141" t="str">
        <f t="shared" si="11"/>
        <v>n/a</v>
      </c>
      <c r="AK128" s="141" t="str">
        <f t="shared" si="12"/>
        <v>n/a</v>
      </c>
      <c r="AL128" s="141" t="str">
        <f t="shared" si="13"/>
        <v>n/a</v>
      </c>
      <c r="AM128" s="141" t="str">
        <f t="shared" si="14"/>
        <v>n/a</v>
      </c>
      <c r="AN128" s="141" t="str">
        <f t="shared" si="15"/>
        <v>n/a</v>
      </c>
      <c r="AO128" s="141" t="str">
        <f t="shared" si="16"/>
        <v>n/a</v>
      </c>
      <c r="AP128" s="141" t="str">
        <f t="shared" si="17"/>
        <v>n/a</v>
      </c>
      <c r="AQ128" s="141" t="str">
        <f t="shared" si="18"/>
        <v>n/a</v>
      </c>
      <c r="AR128" s="141" t="str">
        <f t="shared" si="19"/>
        <v>n/a</v>
      </c>
      <c r="AS128" s="141" t="str">
        <f t="shared" si="20"/>
        <v>n/a</v>
      </c>
      <c r="AT128" s="141" t="str">
        <f t="shared" si="21"/>
        <v>n/a</v>
      </c>
      <c r="AU128" s="141" t="str">
        <f t="shared" si="22"/>
        <v>n/a</v>
      </c>
      <c r="AV128" s="141" t="str">
        <f t="shared" si="23"/>
        <v>n/a</v>
      </c>
      <c r="AW128" s="141" t="str">
        <f t="shared" si="24"/>
        <v>n/a</v>
      </c>
      <c r="AX128" s="141" t="str">
        <f t="shared" si="25"/>
        <v>n/a</v>
      </c>
      <c r="AY128" s="141" t="str">
        <f t="shared" si="26"/>
        <v>n/a</v>
      </c>
      <c r="AZ128" s="141" t="str">
        <f t="shared" si="27"/>
        <v/>
      </c>
      <c r="BA128" s="141" t="str">
        <f t="shared" si="28"/>
        <v/>
      </c>
      <c r="BB128" s="141" t="str">
        <f t="shared" si="29"/>
        <v/>
      </c>
      <c r="BC128" s="141" t="str">
        <f t="shared" si="30"/>
        <v/>
      </c>
      <c r="BD128" s="141" t="str">
        <f t="shared" si="31"/>
        <v/>
      </c>
      <c r="BE128" s="141" t="str">
        <f t="shared" si="32"/>
        <v/>
      </c>
      <c r="BF128" s="141" t="str">
        <f t="shared" si="33"/>
        <v/>
      </c>
      <c r="BG128" s="141" t="str">
        <f t="shared" si="34"/>
        <v/>
      </c>
      <c r="BH128" s="141" t="str">
        <f t="shared" si="35"/>
        <v/>
      </c>
      <c r="BI128" s="141" t="str">
        <f t="shared" si="36"/>
        <v/>
      </c>
      <c r="BJ128" s="141" t="str">
        <f t="shared" si="37"/>
        <v/>
      </c>
      <c r="BK128" s="141" t="str">
        <f t="shared" si="38"/>
        <v/>
      </c>
      <c r="BL128" s="141" t="str">
        <f t="shared" si="39"/>
        <v/>
      </c>
      <c r="BM128" s="141" t="str">
        <f t="shared" si="40"/>
        <v/>
      </c>
    </row>
    <row r="129" spans="1:66" s="135" customFormat="1" hidden="1" x14ac:dyDescent="0.55000000000000004">
      <c r="A129" s="644"/>
      <c r="B129" s="135" t="s">
        <v>473</v>
      </c>
      <c r="G129" s="141" t="str">
        <f t="shared" si="5"/>
        <v/>
      </c>
      <c r="H129" s="141" t="str">
        <f t="shared" si="41"/>
        <v/>
      </c>
      <c r="I129" s="141" t="str">
        <f t="shared" si="42"/>
        <v/>
      </c>
      <c r="J129" s="141" t="str">
        <f t="shared" si="43"/>
        <v/>
      </c>
      <c r="K129" s="141" t="str">
        <f t="shared" si="44"/>
        <v/>
      </c>
      <c r="L129" s="141" t="str">
        <f t="shared" si="45"/>
        <v/>
      </c>
      <c r="M129" s="141" t="str">
        <f t="shared" si="46"/>
        <v>n/a</v>
      </c>
      <c r="N129" s="141" t="str">
        <f t="shared" si="47"/>
        <v>n/a</v>
      </c>
      <c r="O129" s="141" t="str">
        <f t="shared" si="48"/>
        <v>n/a</v>
      </c>
      <c r="P129" s="141" t="str">
        <f t="shared" si="49"/>
        <v>n/a</v>
      </c>
      <c r="Q129" s="141" t="str">
        <f t="shared" si="50"/>
        <v>n/a</v>
      </c>
      <c r="R129" s="141" t="str">
        <f t="shared" si="51"/>
        <v>n/a</v>
      </c>
      <c r="S129" s="141" t="str">
        <f t="shared" si="52"/>
        <v>n/a</v>
      </c>
      <c r="T129" s="141" t="str">
        <f t="shared" si="53"/>
        <v>n/a</v>
      </c>
      <c r="U129" s="141" t="str">
        <f t="shared" si="54"/>
        <v>n/a</v>
      </c>
      <c r="V129" s="141" t="str">
        <f t="shared" si="55"/>
        <v>n/a</v>
      </c>
      <c r="W129" s="141" t="str">
        <f t="shared" si="56"/>
        <v>n/a</v>
      </c>
      <c r="X129" s="141" t="str">
        <f t="shared" si="57"/>
        <v>n/a</v>
      </c>
      <c r="Y129" s="141" t="str">
        <f t="shared" si="58"/>
        <v>n/a</v>
      </c>
      <c r="Z129" s="141" t="str">
        <f t="shared" si="59"/>
        <v>n/a</v>
      </c>
      <c r="AA129" s="141" t="str">
        <f t="shared" si="60"/>
        <v>n/a</v>
      </c>
      <c r="AB129" s="141" t="str">
        <f t="shared" si="61"/>
        <v>n/a</v>
      </c>
      <c r="AC129" s="141" t="str">
        <f t="shared" si="62"/>
        <v>n/a</v>
      </c>
      <c r="AD129" s="141" t="str">
        <f t="shared" si="63"/>
        <v>n/a</v>
      </c>
      <c r="AE129" s="141" t="str">
        <f t="shared" si="6"/>
        <v>n/a</v>
      </c>
      <c r="AF129" s="141" t="str">
        <f t="shared" si="7"/>
        <v>n/a</v>
      </c>
      <c r="AG129" s="141" t="str">
        <f t="shared" si="8"/>
        <v>n/a</v>
      </c>
      <c r="AH129" s="141" t="str">
        <f t="shared" si="9"/>
        <v>n/a</v>
      </c>
      <c r="AI129" s="141" t="str">
        <f t="shared" si="10"/>
        <v>n/a</v>
      </c>
      <c r="AJ129" s="141" t="str">
        <f t="shared" si="11"/>
        <v>n/a</v>
      </c>
      <c r="AK129" s="141" t="str">
        <f t="shared" si="12"/>
        <v>n/a</v>
      </c>
      <c r="AL129" s="141" t="str">
        <f t="shared" si="13"/>
        <v>n/a</v>
      </c>
      <c r="AM129" s="141" t="str">
        <f t="shared" si="14"/>
        <v>n/a</v>
      </c>
      <c r="AN129" s="141" t="str">
        <f t="shared" si="15"/>
        <v>n/a</v>
      </c>
      <c r="AO129" s="141" t="str">
        <f t="shared" si="16"/>
        <v>n/a</v>
      </c>
      <c r="AP129" s="141" t="str">
        <f t="shared" si="17"/>
        <v>n/a</v>
      </c>
      <c r="AQ129" s="141" t="str">
        <f t="shared" si="18"/>
        <v>n/a</v>
      </c>
      <c r="AR129" s="141" t="str">
        <f t="shared" si="19"/>
        <v>n/a</v>
      </c>
      <c r="AS129" s="141" t="str">
        <f t="shared" si="20"/>
        <v>n/a</v>
      </c>
      <c r="AT129" s="141" t="str">
        <f t="shared" si="21"/>
        <v>n/a</v>
      </c>
      <c r="AU129" s="141" t="str">
        <f t="shared" si="22"/>
        <v>n/a</v>
      </c>
      <c r="AV129" s="141" t="str">
        <f t="shared" si="23"/>
        <v>n/a</v>
      </c>
      <c r="AW129" s="141" t="str">
        <f t="shared" si="24"/>
        <v>n/a</v>
      </c>
      <c r="AX129" s="141" t="str">
        <f t="shared" si="25"/>
        <v>n/a</v>
      </c>
      <c r="AY129" s="141" t="str">
        <f t="shared" si="26"/>
        <v>n/a</v>
      </c>
      <c r="AZ129" s="141" t="str">
        <f t="shared" si="27"/>
        <v>n/a</v>
      </c>
      <c r="BA129" s="141" t="str">
        <f t="shared" si="28"/>
        <v/>
      </c>
      <c r="BB129" s="141" t="str">
        <f t="shared" si="29"/>
        <v/>
      </c>
      <c r="BC129" s="141" t="str">
        <f t="shared" si="30"/>
        <v/>
      </c>
      <c r="BD129" s="141" t="str">
        <f t="shared" si="31"/>
        <v/>
      </c>
      <c r="BE129" s="141" t="str">
        <f t="shared" si="32"/>
        <v/>
      </c>
      <c r="BF129" s="141" t="str">
        <f t="shared" si="33"/>
        <v/>
      </c>
      <c r="BG129" s="141" t="str">
        <f t="shared" si="34"/>
        <v/>
      </c>
      <c r="BH129" s="141" t="str">
        <f t="shared" si="35"/>
        <v/>
      </c>
      <c r="BI129" s="141" t="str">
        <f t="shared" si="36"/>
        <v/>
      </c>
      <c r="BJ129" s="141" t="str">
        <f t="shared" si="37"/>
        <v/>
      </c>
      <c r="BK129" s="141" t="str">
        <f t="shared" si="38"/>
        <v/>
      </c>
      <c r="BL129" s="141" t="str">
        <f t="shared" si="39"/>
        <v/>
      </c>
      <c r="BM129" s="141" t="str">
        <f t="shared" si="40"/>
        <v/>
      </c>
    </row>
    <row r="130" spans="1:66" s="135" customFormat="1" hidden="1" x14ac:dyDescent="0.55000000000000004">
      <c r="A130" s="644"/>
      <c r="B130" s="135" t="s">
        <v>474</v>
      </c>
      <c r="G130" s="141" t="str">
        <f t="shared" si="5"/>
        <v/>
      </c>
      <c r="H130" s="141" t="str">
        <f t="shared" si="41"/>
        <v/>
      </c>
      <c r="I130" s="141" t="str">
        <f t="shared" si="42"/>
        <v/>
      </c>
      <c r="J130" s="141" t="str">
        <f t="shared" si="43"/>
        <v/>
      </c>
      <c r="K130" s="141" t="str">
        <f t="shared" si="44"/>
        <v/>
      </c>
      <c r="L130" s="141" t="str">
        <f t="shared" si="45"/>
        <v/>
      </c>
      <c r="M130" s="141" t="str">
        <f t="shared" si="46"/>
        <v/>
      </c>
      <c r="N130" s="141" t="str">
        <f t="shared" si="47"/>
        <v>n/a</v>
      </c>
      <c r="O130" s="141" t="str">
        <f t="shared" si="48"/>
        <v>n/a</v>
      </c>
      <c r="P130" s="141" t="str">
        <f t="shared" si="49"/>
        <v>n/a</v>
      </c>
      <c r="Q130" s="141" t="str">
        <f t="shared" si="50"/>
        <v>n/a</v>
      </c>
      <c r="R130" s="141" t="str">
        <f t="shared" si="51"/>
        <v>n/a</v>
      </c>
      <c r="S130" s="141" t="str">
        <f t="shared" si="52"/>
        <v>n/a</v>
      </c>
      <c r="T130" s="141" t="str">
        <f t="shared" si="53"/>
        <v>n/a</v>
      </c>
      <c r="U130" s="141" t="str">
        <f t="shared" si="54"/>
        <v>n/a</v>
      </c>
      <c r="V130" s="141" t="str">
        <f t="shared" si="55"/>
        <v>n/a</v>
      </c>
      <c r="W130" s="141" t="str">
        <f t="shared" si="56"/>
        <v>n/a</v>
      </c>
      <c r="X130" s="141" t="str">
        <f t="shared" si="57"/>
        <v>n/a</v>
      </c>
      <c r="Y130" s="141" t="str">
        <f t="shared" si="58"/>
        <v>n/a</v>
      </c>
      <c r="Z130" s="141" t="str">
        <f t="shared" si="59"/>
        <v>n/a</v>
      </c>
      <c r="AA130" s="141" t="str">
        <f t="shared" si="60"/>
        <v>n/a</v>
      </c>
      <c r="AB130" s="141" t="str">
        <f t="shared" si="61"/>
        <v>n/a</v>
      </c>
      <c r="AC130" s="141" t="str">
        <f t="shared" si="62"/>
        <v>n/a</v>
      </c>
      <c r="AD130" s="141" t="str">
        <f t="shared" si="63"/>
        <v>n/a</v>
      </c>
      <c r="AE130" s="141" t="str">
        <f t="shared" si="6"/>
        <v>n/a</v>
      </c>
      <c r="AF130" s="141" t="str">
        <f t="shared" si="7"/>
        <v>n/a</v>
      </c>
      <c r="AG130" s="141" t="str">
        <f t="shared" si="8"/>
        <v>n/a</v>
      </c>
      <c r="AH130" s="141" t="str">
        <f t="shared" si="9"/>
        <v>n/a</v>
      </c>
      <c r="AI130" s="141" t="str">
        <f t="shared" si="10"/>
        <v>n/a</v>
      </c>
      <c r="AJ130" s="141" t="str">
        <f t="shared" si="11"/>
        <v>n/a</v>
      </c>
      <c r="AK130" s="141" t="str">
        <f t="shared" si="12"/>
        <v>n/a</v>
      </c>
      <c r="AL130" s="141" t="str">
        <f t="shared" si="13"/>
        <v>n/a</v>
      </c>
      <c r="AM130" s="141" t="str">
        <f t="shared" si="14"/>
        <v>n/a</v>
      </c>
      <c r="AN130" s="141" t="str">
        <f t="shared" si="15"/>
        <v>n/a</v>
      </c>
      <c r="AO130" s="141" t="str">
        <f t="shared" si="16"/>
        <v>n/a</v>
      </c>
      <c r="AP130" s="141" t="str">
        <f t="shared" si="17"/>
        <v>n/a</v>
      </c>
      <c r="AQ130" s="141" t="str">
        <f t="shared" si="18"/>
        <v>n/a</v>
      </c>
      <c r="AR130" s="141" t="str">
        <f t="shared" si="19"/>
        <v>n/a</v>
      </c>
      <c r="AS130" s="141" t="str">
        <f t="shared" si="20"/>
        <v>n/a</v>
      </c>
      <c r="AT130" s="141" t="str">
        <f t="shared" si="21"/>
        <v>n/a</v>
      </c>
      <c r="AU130" s="141" t="str">
        <f t="shared" si="22"/>
        <v>n/a</v>
      </c>
      <c r="AV130" s="141" t="str">
        <f t="shared" si="23"/>
        <v>n/a</v>
      </c>
      <c r="AW130" s="141" t="str">
        <f t="shared" si="24"/>
        <v>n/a</v>
      </c>
      <c r="AX130" s="141" t="str">
        <f t="shared" si="25"/>
        <v>n/a</v>
      </c>
      <c r="AY130" s="141" t="str">
        <f t="shared" si="26"/>
        <v>n/a</v>
      </c>
      <c r="AZ130" s="141" t="str">
        <f t="shared" si="27"/>
        <v>n/a</v>
      </c>
      <c r="BA130" s="141" t="str">
        <f t="shared" si="28"/>
        <v>n/a</v>
      </c>
      <c r="BB130" s="141" t="str">
        <f t="shared" si="29"/>
        <v/>
      </c>
      <c r="BC130" s="141" t="str">
        <f t="shared" si="30"/>
        <v/>
      </c>
      <c r="BD130" s="141" t="str">
        <f t="shared" si="31"/>
        <v/>
      </c>
      <c r="BE130" s="141" t="str">
        <f t="shared" si="32"/>
        <v/>
      </c>
      <c r="BF130" s="141" t="str">
        <f t="shared" si="33"/>
        <v/>
      </c>
      <c r="BG130" s="141" t="str">
        <f t="shared" si="34"/>
        <v/>
      </c>
      <c r="BH130" s="141" t="str">
        <f t="shared" si="35"/>
        <v/>
      </c>
      <c r="BI130" s="141" t="str">
        <f t="shared" si="36"/>
        <v/>
      </c>
      <c r="BJ130" s="141" t="str">
        <f t="shared" si="37"/>
        <v/>
      </c>
      <c r="BK130" s="141" t="str">
        <f t="shared" si="38"/>
        <v/>
      </c>
      <c r="BL130" s="141" t="str">
        <f t="shared" si="39"/>
        <v/>
      </c>
      <c r="BM130" s="141" t="str">
        <f t="shared" si="40"/>
        <v/>
      </c>
    </row>
    <row r="131" spans="1:66" s="135" customFormat="1" hidden="1" x14ac:dyDescent="0.55000000000000004">
      <c r="A131" s="644"/>
      <c r="B131" s="135" t="s">
        <v>475</v>
      </c>
      <c r="G131" s="141" t="str">
        <f t="shared" si="5"/>
        <v/>
      </c>
      <c r="H131" s="141" t="str">
        <f t="shared" si="41"/>
        <v/>
      </c>
      <c r="I131" s="141" t="str">
        <f t="shared" si="42"/>
        <v/>
      </c>
      <c r="J131" s="141" t="str">
        <f t="shared" si="43"/>
        <v/>
      </c>
      <c r="K131" s="141" t="str">
        <f t="shared" si="44"/>
        <v/>
      </c>
      <c r="L131" s="141" t="str">
        <f t="shared" si="45"/>
        <v/>
      </c>
      <c r="M131" s="141" t="str">
        <f t="shared" si="46"/>
        <v/>
      </c>
      <c r="N131" s="141" t="str">
        <f t="shared" si="47"/>
        <v/>
      </c>
      <c r="O131" s="141" t="str">
        <f t="shared" si="48"/>
        <v>n/a</v>
      </c>
      <c r="P131" s="141" t="str">
        <f t="shared" si="49"/>
        <v>n/a</v>
      </c>
      <c r="Q131" s="141" t="str">
        <f t="shared" si="50"/>
        <v>n/a</v>
      </c>
      <c r="R131" s="141" t="str">
        <f t="shared" si="51"/>
        <v>n/a</v>
      </c>
      <c r="S131" s="141" t="str">
        <f t="shared" si="52"/>
        <v>n/a</v>
      </c>
      <c r="T131" s="141" t="str">
        <f t="shared" si="53"/>
        <v>n/a</v>
      </c>
      <c r="U131" s="141" t="str">
        <f t="shared" si="54"/>
        <v>n/a</v>
      </c>
      <c r="V131" s="141" t="str">
        <f t="shared" si="55"/>
        <v>n/a</v>
      </c>
      <c r="W131" s="141" t="str">
        <f t="shared" si="56"/>
        <v>n/a</v>
      </c>
      <c r="X131" s="141" t="str">
        <f t="shared" si="57"/>
        <v>n/a</v>
      </c>
      <c r="Y131" s="141" t="str">
        <f t="shared" si="58"/>
        <v>n/a</v>
      </c>
      <c r="Z131" s="141" t="str">
        <f t="shared" si="59"/>
        <v>n/a</v>
      </c>
      <c r="AA131" s="141" t="str">
        <f t="shared" si="60"/>
        <v>n/a</v>
      </c>
      <c r="AB131" s="141" t="str">
        <f t="shared" si="61"/>
        <v>n/a</v>
      </c>
      <c r="AC131" s="141" t="str">
        <f t="shared" si="62"/>
        <v>n/a</v>
      </c>
      <c r="AD131" s="141" t="str">
        <f t="shared" si="63"/>
        <v>n/a</v>
      </c>
      <c r="AE131" s="141" t="str">
        <f t="shared" si="6"/>
        <v>n/a</v>
      </c>
      <c r="AF131" s="141" t="str">
        <f t="shared" si="7"/>
        <v>n/a</v>
      </c>
      <c r="AG131" s="141" t="str">
        <f t="shared" si="8"/>
        <v>n/a</v>
      </c>
      <c r="AH131" s="141" t="str">
        <f t="shared" si="9"/>
        <v>n/a</v>
      </c>
      <c r="AI131" s="141" t="str">
        <f t="shared" si="10"/>
        <v>n/a</v>
      </c>
      <c r="AJ131" s="141" t="str">
        <f t="shared" si="11"/>
        <v>n/a</v>
      </c>
      <c r="AK131" s="141" t="str">
        <f t="shared" si="12"/>
        <v>n/a</v>
      </c>
      <c r="AL131" s="141" t="str">
        <f t="shared" si="13"/>
        <v>n/a</v>
      </c>
      <c r="AM131" s="141" t="str">
        <f t="shared" si="14"/>
        <v>n/a</v>
      </c>
      <c r="AN131" s="141" t="str">
        <f t="shared" si="15"/>
        <v>n/a</v>
      </c>
      <c r="AO131" s="141" t="str">
        <f t="shared" si="16"/>
        <v>n/a</v>
      </c>
      <c r="AP131" s="141" t="str">
        <f t="shared" si="17"/>
        <v>n/a</v>
      </c>
      <c r="AQ131" s="141" t="str">
        <f t="shared" si="18"/>
        <v>n/a</v>
      </c>
      <c r="AR131" s="141" t="str">
        <f t="shared" si="19"/>
        <v>n/a</v>
      </c>
      <c r="AS131" s="141" t="str">
        <f t="shared" si="20"/>
        <v>n/a</v>
      </c>
      <c r="AT131" s="141" t="str">
        <f t="shared" si="21"/>
        <v>n/a</v>
      </c>
      <c r="AU131" s="141" t="str">
        <f t="shared" si="22"/>
        <v>n/a</v>
      </c>
      <c r="AV131" s="141" t="str">
        <f t="shared" si="23"/>
        <v>n/a</v>
      </c>
      <c r="AW131" s="141" t="str">
        <f t="shared" si="24"/>
        <v>n/a</v>
      </c>
      <c r="AX131" s="141" t="str">
        <f t="shared" si="25"/>
        <v>n/a</v>
      </c>
      <c r="AY131" s="141" t="str">
        <f t="shared" si="26"/>
        <v>n/a</v>
      </c>
      <c r="AZ131" s="141" t="str">
        <f t="shared" si="27"/>
        <v>n/a</v>
      </c>
      <c r="BA131" s="141" t="str">
        <f t="shared" si="28"/>
        <v>n/a</v>
      </c>
      <c r="BB131" s="141" t="str">
        <f t="shared" si="29"/>
        <v>n/a</v>
      </c>
      <c r="BC131" s="141" t="str">
        <f t="shared" si="30"/>
        <v/>
      </c>
      <c r="BD131" s="141" t="str">
        <f t="shared" si="31"/>
        <v/>
      </c>
      <c r="BE131" s="141" t="str">
        <f t="shared" si="32"/>
        <v/>
      </c>
      <c r="BF131" s="141" t="str">
        <f t="shared" si="33"/>
        <v/>
      </c>
      <c r="BG131" s="141" t="str">
        <f t="shared" si="34"/>
        <v/>
      </c>
      <c r="BH131" s="141" t="str">
        <f t="shared" si="35"/>
        <v/>
      </c>
      <c r="BI131" s="141" t="str">
        <f t="shared" si="36"/>
        <v/>
      </c>
      <c r="BJ131" s="141" t="str">
        <f t="shared" si="37"/>
        <v/>
      </c>
      <c r="BK131" s="141" t="str">
        <f t="shared" si="38"/>
        <v/>
      </c>
      <c r="BL131" s="141" t="str">
        <f t="shared" si="39"/>
        <v/>
      </c>
      <c r="BM131" s="141" t="str">
        <f t="shared" si="40"/>
        <v/>
      </c>
    </row>
    <row r="132" spans="1:66" s="135" customFormat="1" hidden="1" x14ac:dyDescent="0.55000000000000004">
      <c r="A132" s="644"/>
      <c r="B132" s="135" t="s">
        <v>476</v>
      </c>
      <c r="G132" s="141" t="str">
        <f t="shared" si="5"/>
        <v/>
      </c>
      <c r="H132" s="141" t="str">
        <f t="shared" si="41"/>
        <v/>
      </c>
      <c r="I132" s="141" t="str">
        <f t="shared" si="42"/>
        <v/>
      </c>
      <c r="J132" s="141" t="str">
        <f t="shared" si="43"/>
        <v/>
      </c>
      <c r="K132" s="141" t="str">
        <f t="shared" si="44"/>
        <v/>
      </c>
      <c r="L132" s="141" t="str">
        <f t="shared" si="45"/>
        <v/>
      </c>
      <c r="M132" s="141" t="str">
        <f t="shared" si="46"/>
        <v/>
      </c>
      <c r="N132" s="141" t="str">
        <f t="shared" si="47"/>
        <v/>
      </c>
      <c r="O132" s="141" t="str">
        <f t="shared" si="48"/>
        <v/>
      </c>
      <c r="P132" s="141" t="str">
        <f t="shared" si="49"/>
        <v>n/a</v>
      </c>
      <c r="Q132" s="141" t="str">
        <f t="shared" si="50"/>
        <v>n/a</v>
      </c>
      <c r="R132" s="141" t="str">
        <f t="shared" si="51"/>
        <v>n/a</v>
      </c>
      <c r="S132" s="141" t="str">
        <f t="shared" si="52"/>
        <v>n/a</v>
      </c>
      <c r="T132" s="141" t="str">
        <f t="shared" si="53"/>
        <v>n/a</v>
      </c>
      <c r="U132" s="141" t="str">
        <f t="shared" si="54"/>
        <v>n/a</v>
      </c>
      <c r="V132" s="141" t="str">
        <f t="shared" si="55"/>
        <v>n/a</v>
      </c>
      <c r="W132" s="141" t="str">
        <f t="shared" si="56"/>
        <v>n/a</v>
      </c>
      <c r="X132" s="141" t="str">
        <f t="shared" si="57"/>
        <v>n/a</v>
      </c>
      <c r="Y132" s="141" t="str">
        <f t="shared" si="58"/>
        <v>n/a</v>
      </c>
      <c r="Z132" s="141" t="str">
        <f t="shared" si="59"/>
        <v>n/a</v>
      </c>
      <c r="AA132" s="141" t="str">
        <f t="shared" si="60"/>
        <v>n/a</v>
      </c>
      <c r="AB132" s="141" t="str">
        <f t="shared" si="61"/>
        <v>n/a</v>
      </c>
      <c r="AC132" s="141" t="str">
        <f t="shared" si="62"/>
        <v>n/a</v>
      </c>
      <c r="AD132" s="141" t="str">
        <f t="shared" si="63"/>
        <v>n/a</v>
      </c>
      <c r="AE132" s="141" t="str">
        <f t="shared" si="6"/>
        <v>n/a</v>
      </c>
      <c r="AF132" s="141" t="str">
        <f t="shared" si="7"/>
        <v>n/a</v>
      </c>
      <c r="AG132" s="141" t="str">
        <f t="shared" si="8"/>
        <v>n/a</v>
      </c>
      <c r="AH132" s="141" t="str">
        <f t="shared" si="9"/>
        <v>n/a</v>
      </c>
      <c r="AI132" s="141" t="str">
        <f t="shared" si="10"/>
        <v>n/a</v>
      </c>
      <c r="AJ132" s="141" t="str">
        <f t="shared" si="11"/>
        <v>n/a</v>
      </c>
      <c r="AK132" s="141" t="str">
        <f t="shared" si="12"/>
        <v>n/a</v>
      </c>
      <c r="AL132" s="141" t="str">
        <f t="shared" si="13"/>
        <v>n/a</v>
      </c>
      <c r="AM132" s="141" t="str">
        <f t="shared" si="14"/>
        <v>n/a</v>
      </c>
      <c r="AN132" s="141" t="str">
        <f t="shared" si="15"/>
        <v>n/a</v>
      </c>
      <c r="AO132" s="141" t="str">
        <f t="shared" si="16"/>
        <v>n/a</v>
      </c>
      <c r="AP132" s="141" t="str">
        <f t="shared" si="17"/>
        <v>n/a</v>
      </c>
      <c r="AQ132" s="141" t="str">
        <f t="shared" si="18"/>
        <v>n/a</v>
      </c>
      <c r="AR132" s="141" t="str">
        <f t="shared" si="19"/>
        <v>n/a</v>
      </c>
      <c r="AS132" s="141" t="str">
        <f t="shared" si="20"/>
        <v>n/a</v>
      </c>
      <c r="AT132" s="141" t="str">
        <f t="shared" si="21"/>
        <v>n/a</v>
      </c>
      <c r="AU132" s="141" t="str">
        <f t="shared" si="22"/>
        <v>n/a</v>
      </c>
      <c r="AV132" s="141" t="str">
        <f t="shared" si="23"/>
        <v>n/a</v>
      </c>
      <c r="AW132" s="141" t="str">
        <f t="shared" si="24"/>
        <v>n/a</v>
      </c>
      <c r="AX132" s="141" t="str">
        <f t="shared" si="25"/>
        <v>n/a</v>
      </c>
      <c r="AY132" s="141" t="str">
        <f t="shared" si="26"/>
        <v>n/a</v>
      </c>
      <c r="AZ132" s="141" t="str">
        <f t="shared" si="27"/>
        <v>n/a</v>
      </c>
      <c r="BA132" s="141" t="str">
        <f t="shared" si="28"/>
        <v>n/a</v>
      </c>
      <c r="BB132" s="141" t="str">
        <f t="shared" si="29"/>
        <v>n/a</v>
      </c>
      <c r="BC132" s="141" t="str">
        <f t="shared" si="30"/>
        <v>n/a</v>
      </c>
      <c r="BD132" s="141" t="str">
        <f t="shared" si="31"/>
        <v/>
      </c>
      <c r="BE132" s="141" t="str">
        <f t="shared" si="32"/>
        <v/>
      </c>
      <c r="BF132" s="141" t="str">
        <f t="shared" si="33"/>
        <v/>
      </c>
      <c r="BG132" s="141" t="str">
        <f t="shared" si="34"/>
        <v/>
      </c>
      <c r="BH132" s="141" t="str">
        <f t="shared" si="35"/>
        <v/>
      </c>
      <c r="BI132" s="141" t="str">
        <f t="shared" si="36"/>
        <v/>
      </c>
      <c r="BJ132" s="141" t="str">
        <f t="shared" si="37"/>
        <v/>
      </c>
      <c r="BK132" s="141" t="str">
        <f t="shared" si="38"/>
        <v/>
      </c>
      <c r="BL132" s="141" t="str">
        <f t="shared" si="39"/>
        <v/>
      </c>
      <c r="BM132" s="141" t="str">
        <f t="shared" si="40"/>
        <v/>
      </c>
    </row>
    <row r="133" spans="1:66" s="135" customFormat="1" hidden="1" x14ac:dyDescent="0.55000000000000004">
      <c r="A133" s="644"/>
      <c r="B133" s="135" t="s">
        <v>477</v>
      </c>
      <c r="G133" s="141" t="str">
        <f t="shared" si="5"/>
        <v/>
      </c>
      <c r="H133" s="141" t="str">
        <f t="shared" si="41"/>
        <v/>
      </c>
      <c r="I133" s="141" t="str">
        <f t="shared" si="42"/>
        <v/>
      </c>
      <c r="J133" s="141" t="str">
        <f t="shared" si="43"/>
        <v/>
      </c>
      <c r="K133" s="141" t="str">
        <f t="shared" si="44"/>
        <v/>
      </c>
      <c r="L133" s="141" t="str">
        <f t="shared" si="45"/>
        <v/>
      </c>
      <c r="M133" s="141" t="str">
        <f t="shared" si="46"/>
        <v/>
      </c>
      <c r="N133" s="141" t="str">
        <f t="shared" si="47"/>
        <v/>
      </c>
      <c r="O133" s="141" t="str">
        <f t="shared" si="48"/>
        <v/>
      </c>
      <c r="P133" s="141" t="str">
        <f t="shared" si="49"/>
        <v/>
      </c>
      <c r="Q133" s="141" t="str">
        <f t="shared" si="50"/>
        <v>n/a</v>
      </c>
      <c r="R133" s="141" t="str">
        <f t="shared" si="51"/>
        <v>n/a</v>
      </c>
      <c r="S133" s="141" t="str">
        <f t="shared" si="52"/>
        <v>n/a</v>
      </c>
      <c r="T133" s="141" t="str">
        <f t="shared" si="53"/>
        <v>n/a</v>
      </c>
      <c r="U133" s="141" t="str">
        <f t="shared" si="54"/>
        <v>n/a</v>
      </c>
      <c r="V133" s="141" t="str">
        <f t="shared" si="55"/>
        <v>n/a</v>
      </c>
      <c r="W133" s="141" t="str">
        <f t="shared" si="56"/>
        <v>n/a</v>
      </c>
      <c r="X133" s="141" t="str">
        <f t="shared" si="57"/>
        <v>n/a</v>
      </c>
      <c r="Y133" s="141" t="str">
        <f t="shared" si="58"/>
        <v>n/a</v>
      </c>
      <c r="Z133" s="141" t="str">
        <f t="shared" si="59"/>
        <v>n/a</v>
      </c>
      <c r="AA133" s="141" t="str">
        <f t="shared" si="60"/>
        <v>n/a</v>
      </c>
      <c r="AB133" s="141" t="str">
        <f t="shared" si="61"/>
        <v>n/a</v>
      </c>
      <c r="AC133" s="141" t="str">
        <f t="shared" si="62"/>
        <v>n/a</v>
      </c>
      <c r="AD133" s="141" t="str">
        <f t="shared" si="63"/>
        <v>n/a</v>
      </c>
      <c r="AE133" s="141" t="str">
        <f t="shared" si="6"/>
        <v>n/a</v>
      </c>
      <c r="AF133" s="141" t="str">
        <f t="shared" si="7"/>
        <v>n/a</v>
      </c>
      <c r="AG133" s="141" t="str">
        <f t="shared" si="8"/>
        <v>n/a</v>
      </c>
      <c r="AH133" s="141" t="str">
        <f t="shared" si="9"/>
        <v>n/a</v>
      </c>
      <c r="AI133" s="141" t="str">
        <f t="shared" si="10"/>
        <v>n/a</v>
      </c>
      <c r="AJ133" s="141" t="str">
        <f t="shared" si="11"/>
        <v>n/a</v>
      </c>
      <c r="AK133" s="141" t="str">
        <f t="shared" si="12"/>
        <v>n/a</v>
      </c>
      <c r="AL133" s="141" t="str">
        <f t="shared" si="13"/>
        <v>n/a</v>
      </c>
      <c r="AM133" s="141" t="str">
        <f t="shared" si="14"/>
        <v>n/a</v>
      </c>
      <c r="AN133" s="141" t="str">
        <f t="shared" si="15"/>
        <v>n/a</v>
      </c>
      <c r="AO133" s="141" t="str">
        <f t="shared" si="16"/>
        <v>n/a</v>
      </c>
      <c r="AP133" s="141" t="str">
        <f t="shared" si="17"/>
        <v>n/a</v>
      </c>
      <c r="AQ133" s="141" t="str">
        <f t="shared" si="18"/>
        <v>n/a</v>
      </c>
      <c r="AR133" s="141" t="str">
        <f t="shared" si="19"/>
        <v>n/a</v>
      </c>
      <c r="AS133" s="141" t="str">
        <f t="shared" si="20"/>
        <v>n/a</v>
      </c>
      <c r="AT133" s="141" t="str">
        <f t="shared" si="21"/>
        <v>n/a</v>
      </c>
      <c r="AU133" s="141" t="str">
        <f t="shared" si="22"/>
        <v>n/a</v>
      </c>
      <c r="AV133" s="141" t="str">
        <f t="shared" si="23"/>
        <v>n/a</v>
      </c>
      <c r="AW133" s="141" t="str">
        <f t="shared" si="24"/>
        <v>n/a</v>
      </c>
      <c r="AX133" s="141" t="str">
        <f t="shared" si="25"/>
        <v>n/a</v>
      </c>
      <c r="AY133" s="141" t="str">
        <f t="shared" si="26"/>
        <v>n/a</v>
      </c>
      <c r="AZ133" s="141" t="str">
        <f t="shared" si="27"/>
        <v>n/a</v>
      </c>
      <c r="BA133" s="141" t="str">
        <f t="shared" si="28"/>
        <v>n/a</v>
      </c>
      <c r="BB133" s="141" t="str">
        <f t="shared" si="29"/>
        <v>n/a</v>
      </c>
      <c r="BC133" s="141" t="str">
        <f t="shared" si="30"/>
        <v>n/a</v>
      </c>
      <c r="BD133" s="141" t="str">
        <f t="shared" si="31"/>
        <v>n/a</v>
      </c>
      <c r="BE133" s="141" t="str">
        <f t="shared" si="32"/>
        <v/>
      </c>
      <c r="BF133" s="141" t="str">
        <f t="shared" si="33"/>
        <v/>
      </c>
      <c r="BG133" s="141" t="str">
        <f t="shared" si="34"/>
        <v/>
      </c>
      <c r="BH133" s="141" t="str">
        <f t="shared" si="35"/>
        <v/>
      </c>
      <c r="BI133" s="141" t="str">
        <f t="shared" si="36"/>
        <v/>
      </c>
      <c r="BJ133" s="141" t="str">
        <f t="shared" si="37"/>
        <v/>
      </c>
      <c r="BK133" s="141" t="str">
        <f t="shared" si="38"/>
        <v/>
      </c>
      <c r="BL133" s="141" t="str">
        <f t="shared" si="39"/>
        <v/>
      </c>
      <c r="BM133" s="141" t="str">
        <f t="shared" si="40"/>
        <v/>
      </c>
    </row>
    <row r="134" spans="1:66" s="135" customFormat="1" hidden="1" x14ac:dyDescent="0.55000000000000004">
      <c r="A134" s="644"/>
      <c r="B134" s="135" t="s">
        <v>478</v>
      </c>
      <c r="G134" s="141" t="str">
        <f t="shared" si="5"/>
        <v/>
      </c>
      <c r="H134" s="141" t="str">
        <f t="shared" si="41"/>
        <v/>
      </c>
      <c r="I134" s="141" t="str">
        <f t="shared" si="42"/>
        <v/>
      </c>
      <c r="J134" s="141" t="str">
        <f t="shared" si="43"/>
        <v/>
      </c>
      <c r="K134" s="141" t="str">
        <f t="shared" si="44"/>
        <v/>
      </c>
      <c r="L134" s="141" t="str">
        <f t="shared" si="45"/>
        <v/>
      </c>
      <c r="M134" s="141" t="str">
        <f t="shared" si="46"/>
        <v/>
      </c>
      <c r="N134" s="141" t="str">
        <f t="shared" si="47"/>
        <v/>
      </c>
      <c r="O134" s="141" t="str">
        <f t="shared" si="48"/>
        <v/>
      </c>
      <c r="P134" s="141" t="str">
        <f t="shared" si="49"/>
        <v/>
      </c>
      <c r="Q134" s="141" t="str">
        <f t="shared" si="50"/>
        <v/>
      </c>
      <c r="R134" s="141" t="str">
        <f t="shared" si="51"/>
        <v>n/a</v>
      </c>
      <c r="S134" s="141" t="str">
        <f t="shared" si="52"/>
        <v>n/a</v>
      </c>
      <c r="T134" s="141" t="str">
        <f t="shared" si="53"/>
        <v>n/a</v>
      </c>
      <c r="U134" s="141" t="str">
        <f t="shared" si="54"/>
        <v>n/a</v>
      </c>
      <c r="V134" s="141" t="str">
        <f t="shared" si="55"/>
        <v>n/a</v>
      </c>
      <c r="W134" s="141" t="str">
        <f t="shared" si="56"/>
        <v>n/a</v>
      </c>
      <c r="X134" s="141" t="str">
        <f t="shared" si="57"/>
        <v>n/a</v>
      </c>
      <c r="Y134" s="141" t="str">
        <f t="shared" si="58"/>
        <v>n/a</v>
      </c>
      <c r="Z134" s="141" t="str">
        <f t="shared" si="59"/>
        <v>n/a</v>
      </c>
      <c r="AA134" s="141" t="str">
        <f t="shared" si="60"/>
        <v>n/a</v>
      </c>
      <c r="AB134" s="141" t="str">
        <f t="shared" si="61"/>
        <v>n/a</v>
      </c>
      <c r="AC134" s="141" t="str">
        <f t="shared" si="62"/>
        <v>n/a</v>
      </c>
      <c r="AD134" s="141" t="str">
        <f t="shared" si="63"/>
        <v>n/a</v>
      </c>
      <c r="AE134" s="141" t="str">
        <f t="shared" si="6"/>
        <v>n/a</v>
      </c>
      <c r="AF134" s="141" t="str">
        <f t="shared" si="7"/>
        <v>n/a</v>
      </c>
      <c r="AG134" s="141" t="str">
        <f t="shared" si="8"/>
        <v>n/a</v>
      </c>
      <c r="AH134" s="141" t="str">
        <f t="shared" si="9"/>
        <v>n/a</v>
      </c>
      <c r="AI134" s="141" t="str">
        <f t="shared" si="10"/>
        <v>n/a</v>
      </c>
      <c r="AJ134" s="141" t="str">
        <f t="shared" si="11"/>
        <v>n/a</v>
      </c>
      <c r="AK134" s="141" t="str">
        <f t="shared" si="12"/>
        <v>n/a</v>
      </c>
      <c r="AL134" s="141" t="str">
        <f t="shared" si="13"/>
        <v>n/a</v>
      </c>
      <c r="AM134" s="141" t="str">
        <f t="shared" si="14"/>
        <v>n/a</v>
      </c>
      <c r="AN134" s="141" t="str">
        <f t="shared" si="15"/>
        <v>n/a</v>
      </c>
      <c r="AO134" s="141" t="str">
        <f t="shared" si="16"/>
        <v>n/a</v>
      </c>
      <c r="AP134" s="141" t="str">
        <f t="shared" si="17"/>
        <v>n/a</v>
      </c>
      <c r="AQ134" s="141" t="str">
        <f t="shared" si="18"/>
        <v>n/a</v>
      </c>
      <c r="AR134" s="141" t="str">
        <f t="shared" si="19"/>
        <v>n/a</v>
      </c>
      <c r="AS134" s="141" t="str">
        <f t="shared" si="20"/>
        <v>n/a</v>
      </c>
      <c r="AT134" s="141" t="str">
        <f t="shared" si="21"/>
        <v>n/a</v>
      </c>
      <c r="AU134" s="141" t="str">
        <f t="shared" si="22"/>
        <v>n/a</v>
      </c>
      <c r="AV134" s="141" t="str">
        <f t="shared" si="23"/>
        <v>n/a</v>
      </c>
      <c r="AW134" s="141" t="str">
        <f t="shared" si="24"/>
        <v>n/a</v>
      </c>
      <c r="AX134" s="141" t="str">
        <f t="shared" si="25"/>
        <v>n/a</v>
      </c>
      <c r="AY134" s="141" t="str">
        <f t="shared" si="26"/>
        <v>n/a</v>
      </c>
      <c r="AZ134" s="141" t="str">
        <f t="shared" si="27"/>
        <v>n/a</v>
      </c>
      <c r="BA134" s="141" t="str">
        <f t="shared" si="28"/>
        <v>n/a</v>
      </c>
      <c r="BB134" s="141" t="str">
        <f t="shared" si="29"/>
        <v>n/a</v>
      </c>
      <c r="BC134" s="141" t="str">
        <f t="shared" si="30"/>
        <v>n/a</v>
      </c>
      <c r="BD134" s="141" t="str">
        <f t="shared" si="31"/>
        <v>n/a</v>
      </c>
      <c r="BE134" s="141" t="str">
        <f t="shared" si="32"/>
        <v>n/a</v>
      </c>
      <c r="BF134" s="141" t="str">
        <f t="shared" si="33"/>
        <v/>
      </c>
      <c r="BG134" s="141" t="str">
        <f t="shared" si="34"/>
        <v/>
      </c>
      <c r="BH134" s="141" t="str">
        <f t="shared" si="35"/>
        <v/>
      </c>
      <c r="BI134" s="141" t="str">
        <f t="shared" si="36"/>
        <v/>
      </c>
      <c r="BJ134" s="141" t="str">
        <f t="shared" si="37"/>
        <v/>
      </c>
      <c r="BK134" s="141" t="str">
        <f t="shared" si="38"/>
        <v/>
      </c>
      <c r="BL134" s="141" t="str">
        <f t="shared" si="39"/>
        <v/>
      </c>
      <c r="BM134" s="141" t="str">
        <f t="shared" si="40"/>
        <v/>
      </c>
    </row>
    <row r="135" spans="1:66" s="135" customFormat="1" hidden="1" x14ac:dyDescent="0.55000000000000004">
      <c r="A135" s="644"/>
      <c r="B135" s="135" t="s">
        <v>479</v>
      </c>
      <c r="G135" s="141" t="str">
        <f t="shared" si="5"/>
        <v/>
      </c>
      <c r="H135" s="141" t="str">
        <f t="shared" si="41"/>
        <v/>
      </c>
      <c r="I135" s="141" t="str">
        <f t="shared" si="42"/>
        <v/>
      </c>
      <c r="J135" s="141" t="str">
        <f t="shared" si="43"/>
        <v/>
      </c>
      <c r="K135" s="141" t="str">
        <f t="shared" si="44"/>
        <v/>
      </c>
      <c r="L135" s="141" t="str">
        <f t="shared" si="45"/>
        <v/>
      </c>
      <c r="M135" s="141" t="str">
        <f t="shared" si="46"/>
        <v/>
      </c>
      <c r="N135" s="141" t="str">
        <f t="shared" si="47"/>
        <v/>
      </c>
      <c r="O135" s="141" t="str">
        <f t="shared" si="48"/>
        <v/>
      </c>
      <c r="P135" s="141" t="str">
        <f t="shared" si="49"/>
        <v/>
      </c>
      <c r="Q135" s="141" t="str">
        <f t="shared" si="50"/>
        <v/>
      </c>
      <c r="R135" s="141" t="str">
        <f t="shared" si="51"/>
        <v/>
      </c>
      <c r="S135" s="141" t="str">
        <f t="shared" si="52"/>
        <v>n/a</v>
      </c>
      <c r="T135" s="141" t="str">
        <f t="shared" si="53"/>
        <v>n/a</v>
      </c>
      <c r="U135" s="141" t="str">
        <f t="shared" si="54"/>
        <v>n/a</v>
      </c>
      <c r="V135" s="141" t="str">
        <f t="shared" si="55"/>
        <v>n/a</v>
      </c>
      <c r="W135" s="141" t="str">
        <f t="shared" si="56"/>
        <v>n/a</v>
      </c>
      <c r="X135" s="141" t="str">
        <f t="shared" si="57"/>
        <v>n/a</v>
      </c>
      <c r="Y135" s="141" t="str">
        <f t="shared" si="58"/>
        <v>n/a</v>
      </c>
      <c r="Z135" s="141" t="str">
        <f t="shared" si="59"/>
        <v>n/a</v>
      </c>
      <c r="AA135" s="141" t="str">
        <f t="shared" si="60"/>
        <v>n/a</v>
      </c>
      <c r="AB135" s="141" t="str">
        <f t="shared" si="61"/>
        <v>n/a</v>
      </c>
      <c r="AC135" s="141" t="str">
        <f t="shared" si="62"/>
        <v>n/a</v>
      </c>
      <c r="AD135" s="141" t="str">
        <f t="shared" si="63"/>
        <v>n/a</v>
      </c>
      <c r="AE135" s="141" t="str">
        <f t="shared" si="6"/>
        <v>n/a</v>
      </c>
      <c r="AF135" s="141" t="str">
        <f t="shared" si="7"/>
        <v>n/a</v>
      </c>
      <c r="AG135" s="141" t="str">
        <f t="shared" si="8"/>
        <v>n/a</v>
      </c>
      <c r="AH135" s="141" t="str">
        <f t="shared" si="9"/>
        <v>n/a</v>
      </c>
      <c r="AI135" s="141" t="str">
        <f t="shared" si="10"/>
        <v>n/a</v>
      </c>
      <c r="AJ135" s="141" t="str">
        <f t="shared" si="11"/>
        <v>n/a</v>
      </c>
      <c r="AK135" s="141" t="str">
        <f t="shared" si="12"/>
        <v>n/a</v>
      </c>
      <c r="AL135" s="141" t="str">
        <f t="shared" si="13"/>
        <v>n/a</v>
      </c>
      <c r="AM135" s="141" t="str">
        <f t="shared" si="14"/>
        <v>n/a</v>
      </c>
      <c r="AN135" s="141" t="str">
        <f t="shared" si="15"/>
        <v>n/a</v>
      </c>
      <c r="AO135" s="141" t="str">
        <f t="shared" si="16"/>
        <v>n/a</v>
      </c>
      <c r="AP135" s="141" t="str">
        <f t="shared" si="17"/>
        <v>n/a</v>
      </c>
      <c r="AQ135" s="141" t="str">
        <f t="shared" si="18"/>
        <v>n/a</v>
      </c>
      <c r="AR135" s="141" t="str">
        <f t="shared" si="19"/>
        <v>n/a</v>
      </c>
      <c r="AS135" s="141" t="str">
        <f t="shared" si="20"/>
        <v>n/a</v>
      </c>
      <c r="AT135" s="141" t="str">
        <f t="shared" si="21"/>
        <v>n/a</v>
      </c>
      <c r="AU135" s="141" t="str">
        <f t="shared" si="22"/>
        <v>n/a</v>
      </c>
      <c r="AV135" s="141" t="str">
        <f t="shared" si="23"/>
        <v>n/a</v>
      </c>
      <c r="AW135" s="141" t="str">
        <f t="shared" si="24"/>
        <v>n/a</v>
      </c>
      <c r="AX135" s="141" t="str">
        <f t="shared" si="25"/>
        <v>n/a</v>
      </c>
      <c r="AY135" s="141" t="str">
        <f t="shared" si="26"/>
        <v>n/a</v>
      </c>
      <c r="AZ135" s="141" t="str">
        <f t="shared" si="27"/>
        <v>n/a</v>
      </c>
      <c r="BA135" s="141" t="str">
        <f t="shared" si="28"/>
        <v>n/a</v>
      </c>
      <c r="BB135" s="141" t="str">
        <f t="shared" si="29"/>
        <v>n/a</v>
      </c>
      <c r="BC135" s="141" t="str">
        <f t="shared" si="30"/>
        <v>n/a</v>
      </c>
      <c r="BD135" s="141" t="str">
        <f t="shared" si="31"/>
        <v>n/a</v>
      </c>
      <c r="BE135" s="141" t="str">
        <f t="shared" si="32"/>
        <v>n/a</v>
      </c>
      <c r="BF135" s="141" t="str">
        <f t="shared" si="33"/>
        <v>n/a</v>
      </c>
      <c r="BG135" s="141" t="str">
        <f t="shared" si="34"/>
        <v/>
      </c>
      <c r="BH135" s="141" t="str">
        <f t="shared" si="35"/>
        <v/>
      </c>
      <c r="BI135" s="141" t="str">
        <f t="shared" si="36"/>
        <v/>
      </c>
      <c r="BJ135" s="141" t="str">
        <f t="shared" si="37"/>
        <v/>
      </c>
      <c r="BK135" s="141" t="str">
        <f t="shared" si="38"/>
        <v/>
      </c>
      <c r="BL135" s="141" t="str">
        <f t="shared" si="39"/>
        <v/>
      </c>
      <c r="BM135" s="141" t="str">
        <f t="shared" si="40"/>
        <v/>
      </c>
    </row>
    <row r="136" spans="1:66" s="135" customFormat="1" hidden="1" x14ac:dyDescent="0.55000000000000004">
      <c r="A136" s="644"/>
      <c r="B136" s="135" t="s">
        <v>480</v>
      </c>
      <c r="G136" s="141" t="str">
        <f t="shared" si="5"/>
        <v/>
      </c>
      <c r="H136" s="141" t="str">
        <f t="shared" si="41"/>
        <v/>
      </c>
      <c r="I136" s="141" t="str">
        <f t="shared" si="42"/>
        <v/>
      </c>
      <c r="J136" s="141" t="str">
        <f t="shared" si="43"/>
        <v/>
      </c>
      <c r="K136" s="141" t="str">
        <f t="shared" si="44"/>
        <v/>
      </c>
      <c r="L136" s="141" t="str">
        <f t="shared" si="45"/>
        <v/>
      </c>
      <c r="M136" s="141" t="str">
        <f t="shared" si="46"/>
        <v/>
      </c>
      <c r="N136" s="141" t="str">
        <f t="shared" si="47"/>
        <v/>
      </c>
      <c r="O136" s="141" t="str">
        <f t="shared" si="48"/>
        <v/>
      </c>
      <c r="P136" s="141" t="str">
        <f t="shared" si="49"/>
        <v/>
      </c>
      <c r="Q136" s="141" t="str">
        <f t="shared" si="50"/>
        <v/>
      </c>
      <c r="R136" s="141" t="str">
        <f t="shared" si="51"/>
        <v/>
      </c>
      <c r="S136" s="141" t="str">
        <f t="shared" si="52"/>
        <v/>
      </c>
      <c r="T136" s="141" t="str">
        <f t="shared" si="53"/>
        <v>n/a</v>
      </c>
      <c r="U136" s="141" t="str">
        <f t="shared" si="54"/>
        <v>n/a</v>
      </c>
      <c r="V136" s="141" t="str">
        <f t="shared" si="55"/>
        <v>n/a</v>
      </c>
      <c r="W136" s="141" t="str">
        <f t="shared" si="56"/>
        <v>n/a</v>
      </c>
      <c r="X136" s="141" t="str">
        <f t="shared" si="57"/>
        <v>n/a</v>
      </c>
      <c r="Y136" s="141" t="str">
        <f t="shared" si="58"/>
        <v>n/a</v>
      </c>
      <c r="Z136" s="141" t="str">
        <f t="shared" si="59"/>
        <v>n/a</v>
      </c>
      <c r="AA136" s="141" t="str">
        <f t="shared" si="60"/>
        <v>n/a</v>
      </c>
      <c r="AB136" s="141" t="str">
        <f t="shared" si="61"/>
        <v>n/a</v>
      </c>
      <c r="AC136" s="141" t="str">
        <f t="shared" si="62"/>
        <v>n/a</v>
      </c>
      <c r="AD136" s="141" t="str">
        <f t="shared" si="63"/>
        <v>n/a</v>
      </c>
      <c r="AE136" s="141" t="str">
        <f t="shared" si="6"/>
        <v>n/a</v>
      </c>
      <c r="AF136" s="141" t="str">
        <f t="shared" si="7"/>
        <v>n/a</v>
      </c>
      <c r="AG136" s="141" t="str">
        <f t="shared" si="8"/>
        <v>n/a</v>
      </c>
      <c r="AH136" s="141" t="str">
        <f t="shared" si="9"/>
        <v>n/a</v>
      </c>
      <c r="AI136" s="141" t="str">
        <f t="shared" si="10"/>
        <v>n/a</v>
      </c>
      <c r="AJ136" s="141" t="str">
        <f t="shared" si="11"/>
        <v>n/a</v>
      </c>
      <c r="AK136" s="141" t="str">
        <f t="shared" si="12"/>
        <v>n/a</v>
      </c>
      <c r="AL136" s="141" t="str">
        <f t="shared" si="13"/>
        <v>n/a</v>
      </c>
      <c r="AM136" s="141" t="str">
        <f t="shared" si="14"/>
        <v>n/a</v>
      </c>
      <c r="AN136" s="141" t="str">
        <f t="shared" si="15"/>
        <v>n/a</v>
      </c>
      <c r="AO136" s="141" t="str">
        <f t="shared" si="16"/>
        <v>n/a</v>
      </c>
      <c r="AP136" s="141" t="str">
        <f t="shared" si="17"/>
        <v>n/a</v>
      </c>
      <c r="AQ136" s="141" t="str">
        <f t="shared" si="18"/>
        <v>n/a</v>
      </c>
      <c r="AR136" s="141" t="str">
        <f t="shared" si="19"/>
        <v>n/a</v>
      </c>
      <c r="AS136" s="141" t="str">
        <f t="shared" si="20"/>
        <v>n/a</v>
      </c>
      <c r="AT136" s="141" t="str">
        <f t="shared" si="21"/>
        <v>n/a</v>
      </c>
      <c r="AU136" s="141" t="str">
        <f t="shared" si="22"/>
        <v>n/a</v>
      </c>
      <c r="AV136" s="141" t="str">
        <f t="shared" si="23"/>
        <v>n/a</v>
      </c>
      <c r="AW136" s="141" t="str">
        <f t="shared" si="24"/>
        <v>n/a</v>
      </c>
      <c r="AX136" s="141" t="str">
        <f t="shared" si="25"/>
        <v>n/a</v>
      </c>
      <c r="AY136" s="141" t="str">
        <f t="shared" si="26"/>
        <v>n/a</v>
      </c>
      <c r="AZ136" s="141" t="str">
        <f t="shared" si="27"/>
        <v>n/a</v>
      </c>
      <c r="BA136" s="141" t="str">
        <f t="shared" si="28"/>
        <v>n/a</v>
      </c>
      <c r="BB136" s="141" t="str">
        <f t="shared" si="29"/>
        <v>n/a</v>
      </c>
      <c r="BC136" s="141" t="str">
        <f t="shared" si="30"/>
        <v>n/a</v>
      </c>
      <c r="BD136" s="141" t="str">
        <f t="shared" si="31"/>
        <v>n/a</v>
      </c>
      <c r="BE136" s="141" t="str">
        <f t="shared" si="32"/>
        <v>n/a</v>
      </c>
      <c r="BF136" s="141" t="str">
        <f t="shared" si="33"/>
        <v>n/a</v>
      </c>
      <c r="BG136" s="141" t="str">
        <f t="shared" si="34"/>
        <v>n/a</v>
      </c>
      <c r="BH136" s="141" t="str">
        <f t="shared" si="35"/>
        <v/>
      </c>
      <c r="BI136" s="141" t="str">
        <f t="shared" si="36"/>
        <v/>
      </c>
      <c r="BJ136" s="141" t="str">
        <f t="shared" si="37"/>
        <v/>
      </c>
      <c r="BK136" s="141" t="str">
        <f t="shared" si="38"/>
        <v/>
      </c>
      <c r="BL136" s="141" t="str">
        <f t="shared" si="39"/>
        <v/>
      </c>
      <c r="BM136" s="141" t="str">
        <f t="shared" si="40"/>
        <v/>
      </c>
    </row>
    <row r="137" spans="1:66" s="135" customFormat="1" hidden="1" x14ac:dyDescent="0.55000000000000004">
      <c r="A137" s="644"/>
      <c r="B137" s="135" t="s">
        <v>481</v>
      </c>
      <c r="G137" s="141" t="str">
        <f t="shared" si="5"/>
        <v/>
      </c>
      <c r="H137" s="141" t="str">
        <f t="shared" si="41"/>
        <v/>
      </c>
      <c r="I137" s="141" t="str">
        <f t="shared" si="42"/>
        <v/>
      </c>
      <c r="J137" s="141" t="str">
        <f t="shared" si="43"/>
        <v/>
      </c>
      <c r="K137" s="141" t="str">
        <f t="shared" si="44"/>
        <v/>
      </c>
      <c r="L137" s="141" t="str">
        <f t="shared" si="45"/>
        <v/>
      </c>
      <c r="M137" s="141" t="str">
        <f t="shared" si="46"/>
        <v/>
      </c>
      <c r="N137" s="141" t="str">
        <f t="shared" si="47"/>
        <v/>
      </c>
      <c r="O137" s="141" t="str">
        <f t="shared" si="48"/>
        <v/>
      </c>
      <c r="P137" s="141" t="str">
        <f t="shared" si="49"/>
        <v/>
      </c>
      <c r="Q137" s="141" t="str">
        <f t="shared" si="50"/>
        <v/>
      </c>
      <c r="R137" s="141" t="str">
        <f t="shared" si="51"/>
        <v/>
      </c>
      <c r="S137" s="141" t="str">
        <f t="shared" si="52"/>
        <v/>
      </c>
      <c r="T137" s="141" t="str">
        <f t="shared" si="53"/>
        <v/>
      </c>
      <c r="U137" s="141" t="str">
        <f t="shared" si="54"/>
        <v>n/a</v>
      </c>
      <c r="V137" s="141" t="str">
        <f t="shared" si="55"/>
        <v>n/a</v>
      </c>
      <c r="W137" s="141" t="str">
        <f t="shared" si="56"/>
        <v>n/a</v>
      </c>
      <c r="X137" s="141" t="str">
        <f t="shared" si="57"/>
        <v>n/a</v>
      </c>
      <c r="Y137" s="141" t="str">
        <f t="shared" si="58"/>
        <v>n/a</v>
      </c>
      <c r="Z137" s="141" t="str">
        <f t="shared" si="59"/>
        <v>n/a</v>
      </c>
      <c r="AA137" s="141" t="str">
        <f t="shared" si="60"/>
        <v>n/a</v>
      </c>
      <c r="AB137" s="141" t="str">
        <f t="shared" si="61"/>
        <v>n/a</v>
      </c>
      <c r="AC137" s="141" t="str">
        <f t="shared" si="62"/>
        <v>n/a</v>
      </c>
      <c r="AD137" s="141" t="str">
        <f t="shared" si="63"/>
        <v>n/a</v>
      </c>
      <c r="AE137" s="141" t="str">
        <f t="shared" si="6"/>
        <v>n/a</v>
      </c>
      <c r="AF137" s="141" t="str">
        <f t="shared" si="7"/>
        <v>n/a</v>
      </c>
      <c r="AG137" s="141" t="str">
        <f t="shared" si="8"/>
        <v>n/a</v>
      </c>
      <c r="AH137" s="141" t="str">
        <f t="shared" si="9"/>
        <v>n/a</v>
      </c>
      <c r="AI137" s="141" t="str">
        <f t="shared" si="10"/>
        <v>n/a</v>
      </c>
      <c r="AJ137" s="141" t="str">
        <f t="shared" si="11"/>
        <v>n/a</v>
      </c>
      <c r="AK137" s="141" t="str">
        <f t="shared" si="12"/>
        <v>n/a</v>
      </c>
      <c r="AL137" s="141" t="str">
        <f t="shared" si="13"/>
        <v>n/a</v>
      </c>
      <c r="AM137" s="141" t="str">
        <f t="shared" si="14"/>
        <v>n/a</v>
      </c>
      <c r="AN137" s="141" t="str">
        <f t="shared" si="15"/>
        <v>n/a</v>
      </c>
      <c r="AO137" s="141" t="str">
        <f t="shared" si="16"/>
        <v>n/a</v>
      </c>
      <c r="AP137" s="141" t="str">
        <f t="shared" si="17"/>
        <v>n/a</v>
      </c>
      <c r="AQ137" s="141" t="str">
        <f t="shared" si="18"/>
        <v>n/a</v>
      </c>
      <c r="AR137" s="141" t="str">
        <f t="shared" si="19"/>
        <v>n/a</v>
      </c>
      <c r="AS137" s="141" t="str">
        <f t="shared" si="20"/>
        <v>n/a</v>
      </c>
      <c r="AT137" s="141" t="str">
        <f t="shared" si="21"/>
        <v>n/a</v>
      </c>
      <c r="AU137" s="141" t="str">
        <f t="shared" si="22"/>
        <v>n/a</v>
      </c>
      <c r="AV137" s="141" t="str">
        <f t="shared" si="23"/>
        <v>n/a</v>
      </c>
      <c r="AW137" s="141" t="str">
        <f t="shared" si="24"/>
        <v>n/a</v>
      </c>
      <c r="AX137" s="141" t="str">
        <f t="shared" si="25"/>
        <v>n/a</v>
      </c>
      <c r="AY137" s="141" t="str">
        <f t="shared" si="26"/>
        <v>n/a</v>
      </c>
      <c r="AZ137" s="141" t="str">
        <f t="shared" si="27"/>
        <v>n/a</v>
      </c>
      <c r="BA137" s="141" t="str">
        <f t="shared" si="28"/>
        <v>n/a</v>
      </c>
      <c r="BB137" s="141" t="str">
        <f t="shared" si="29"/>
        <v>n/a</v>
      </c>
      <c r="BC137" s="141" t="str">
        <f t="shared" si="30"/>
        <v>n/a</v>
      </c>
      <c r="BD137" s="141" t="str">
        <f t="shared" si="31"/>
        <v>n/a</v>
      </c>
      <c r="BE137" s="141" t="str">
        <f t="shared" si="32"/>
        <v>n/a</v>
      </c>
      <c r="BF137" s="141" t="str">
        <f t="shared" si="33"/>
        <v>n/a</v>
      </c>
      <c r="BG137" s="141" t="str">
        <f t="shared" si="34"/>
        <v>n/a</v>
      </c>
      <c r="BH137" s="141" t="str">
        <f t="shared" si="35"/>
        <v>n/a</v>
      </c>
      <c r="BI137" s="141" t="str">
        <f t="shared" si="36"/>
        <v/>
      </c>
      <c r="BJ137" s="141" t="str">
        <f t="shared" si="37"/>
        <v/>
      </c>
      <c r="BK137" s="141" t="str">
        <f t="shared" si="38"/>
        <v/>
      </c>
      <c r="BL137" s="141" t="str">
        <f t="shared" si="39"/>
        <v/>
      </c>
      <c r="BM137" s="141" t="str">
        <f t="shared" si="40"/>
        <v/>
      </c>
    </row>
    <row r="138" spans="1:66" s="135" customFormat="1" hidden="1" x14ac:dyDescent="0.55000000000000004">
      <c r="A138" s="644"/>
      <c r="B138" s="135" t="s">
        <v>482</v>
      </c>
      <c r="G138" s="141" t="str">
        <f t="shared" si="5"/>
        <v/>
      </c>
      <c r="H138" s="141" t="str">
        <f t="shared" si="41"/>
        <v/>
      </c>
      <c r="I138" s="141" t="str">
        <f t="shared" si="42"/>
        <v/>
      </c>
      <c r="J138" s="141" t="str">
        <f t="shared" si="43"/>
        <v/>
      </c>
      <c r="K138" s="141" t="str">
        <f t="shared" si="44"/>
        <v/>
      </c>
      <c r="L138" s="141" t="str">
        <f t="shared" si="45"/>
        <v/>
      </c>
      <c r="M138" s="141" t="str">
        <f t="shared" si="46"/>
        <v/>
      </c>
      <c r="N138" s="141" t="str">
        <f t="shared" si="47"/>
        <v/>
      </c>
      <c r="O138" s="141" t="str">
        <f t="shared" si="48"/>
        <v/>
      </c>
      <c r="P138" s="141" t="str">
        <f t="shared" si="49"/>
        <v/>
      </c>
      <c r="Q138" s="141" t="str">
        <f t="shared" si="50"/>
        <v/>
      </c>
      <c r="R138" s="141" t="str">
        <f t="shared" si="51"/>
        <v/>
      </c>
      <c r="S138" s="141" t="str">
        <f t="shared" si="52"/>
        <v/>
      </c>
      <c r="T138" s="141" t="str">
        <f t="shared" si="53"/>
        <v/>
      </c>
      <c r="U138" s="141" t="str">
        <f t="shared" si="54"/>
        <v/>
      </c>
      <c r="V138" s="141" t="str">
        <f t="shared" si="55"/>
        <v>n/a</v>
      </c>
      <c r="W138" s="141" t="str">
        <f t="shared" si="56"/>
        <v>n/a</v>
      </c>
      <c r="X138" s="141" t="str">
        <f t="shared" si="57"/>
        <v>n/a</v>
      </c>
      <c r="Y138" s="141" t="str">
        <f t="shared" si="58"/>
        <v>n/a</v>
      </c>
      <c r="Z138" s="141" t="str">
        <f t="shared" si="59"/>
        <v>n/a</v>
      </c>
      <c r="AA138" s="141" t="str">
        <f t="shared" si="60"/>
        <v>n/a</v>
      </c>
      <c r="AB138" s="141" t="str">
        <f t="shared" si="61"/>
        <v>n/a</v>
      </c>
      <c r="AC138" s="141" t="str">
        <f t="shared" si="62"/>
        <v>n/a</v>
      </c>
      <c r="AD138" s="141" t="str">
        <f t="shared" si="63"/>
        <v>n/a</v>
      </c>
      <c r="AE138" s="141" t="str">
        <f t="shared" si="6"/>
        <v>n/a</v>
      </c>
      <c r="AF138" s="141" t="str">
        <f t="shared" si="7"/>
        <v>n/a</v>
      </c>
      <c r="AG138" s="141" t="str">
        <f t="shared" si="8"/>
        <v>n/a</v>
      </c>
      <c r="AH138" s="141" t="str">
        <f t="shared" si="9"/>
        <v>n/a</v>
      </c>
      <c r="AI138" s="141" t="str">
        <f t="shared" si="10"/>
        <v>n/a</v>
      </c>
      <c r="AJ138" s="141" t="str">
        <f t="shared" si="11"/>
        <v>n/a</v>
      </c>
      <c r="AK138" s="141" t="str">
        <f t="shared" si="12"/>
        <v>n/a</v>
      </c>
      <c r="AL138" s="141" t="str">
        <f t="shared" si="13"/>
        <v>n/a</v>
      </c>
      <c r="AM138" s="141" t="str">
        <f t="shared" si="14"/>
        <v>n/a</v>
      </c>
      <c r="AN138" s="141" t="str">
        <f t="shared" si="15"/>
        <v>n/a</v>
      </c>
      <c r="AO138" s="141" t="str">
        <f t="shared" si="16"/>
        <v>n/a</v>
      </c>
      <c r="AP138" s="141" t="str">
        <f t="shared" si="17"/>
        <v>n/a</v>
      </c>
      <c r="AQ138" s="141" t="str">
        <f t="shared" si="18"/>
        <v>n/a</v>
      </c>
      <c r="AR138" s="141" t="str">
        <f t="shared" si="19"/>
        <v>n/a</v>
      </c>
      <c r="AS138" s="141" t="str">
        <f t="shared" si="20"/>
        <v>n/a</v>
      </c>
      <c r="AT138" s="141" t="str">
        <f t="shared" si="21"/>
        <v>n/a</v>
      </c>
      <c r="AU138" s="141" t="str">
        <f t="shared" si="22"/>
        <v>n/a</v>
      </c>
      <c r="AV138" s="141" t="str">
        <f t="shared" si="23"/>
        <v>n/a</v>
      </c>
      <c r="AW138" s="141" t="str">
        <f t="shared" si="24"/>
        <v>n/a</v>
      </c>
      <c r="AX138" s="141" t="str">
        <f t="shared" si="25"/>
        <v>n/a</v>
      </c>
      <c r="AY138" s="141" t="str">
        <f t="shared" si="26"/>
        <v>n/a</v>
      </c>
      <c r="AZ138" s="141" t="str">
        <f t="shared" si="27"/>
        <v>n/a</v>
      </c>
      <c r="BA138" s="141" t="str">
        <f t="shared" si="28"/>
        <v>n/a</v>
      </c>
      <c r="BB138" s="141" t="str">
        <f t="shared" si="29"/>
        <v>n/a</v>
      </c>
      <c r="BC138" s="141" t="str">
        <f t="shared" si="30"/>
        <v>n/a</v>
      </c>
      <c r="BD138" s="141" t="str">
        <f t="shared" si="31"/>
        <v>n/a</v>
      </c>
      <c r="BE138" s="141" t="str">
        <f t="shared" si="32"/>
        <v>n/a</v>
      </c>
      <c r="BF138" s="141" t="str">
        <f t="shared" si="33"/>
        <v>n/a</v>
      </c>
      <c r="BG138" s="141" t="str">
        <f t="shared" si="34"/>
        <v>n/a</v>
      </c>
      <c r="BH138" s="141" t="str">
        <f t="shared" si="35"/>
        <v>n/a</v>
      </c>
      <c r="BI138" s="141" t="str">
        <f t="shared" si="36"/>
        <v>n/a</v>
      </c>
      <c r="BJ138" s="141" t="str">
        <f t="shared" si="37"/>
        <v/>
      </c>
      <c r="BK138" s="141" t="str">
        <f t="shared" si="38"/>
        <v/>
      </c>
      <c r="BL138" s="141" t="str">
        <f t="shared" si="39"/>
        <v/>
      </c>
      <c r="BM138" s="141" t="str">
        <f t="shared" si="40"/>
        <v/>
      </c>
    </row>
    <row r="139" spans="1:66" s="135" customFormat="1" hidden="1" x14ac:dyDescent="0.55000000000000004">
      <c r="A139" s="644"/>
      <c r="B139" s="135" t="s">
        <v>483</v>
      </c>
      <c r="G139" s="141" t="str">
        <f t="shared" si="5"/>
        <v/>
      </c>
      <c r="H139" s="141" t="str">
        <f t="shared" si="41"/>
        <v/>
      </c>
      <c r="I139" s="141" t="str">
        <f t="shared" si="42"/>
        <v/>
      </c>
      <c r="J139" s="141" t="str">
        <f t="shared" si="43"/>
        <v/>
      </c>
      <c r="K139" s="141" t="str">
        <f t="shared" si="44"/>
        <v/>
      </c>
      <c r="L139" s="141" t="str">
        <f t="shared" si="45"/>
        <v/>
      </c>
      <c r="M139" s="141" t="str">
        <f t="shared" si="46"/>
        <v/>
      </c>
      <c r="N139" s="141" t="str">
        <f t="shared" si="47"/>
        <v/>
      </c>
      <c r="O139" s="141" t="str">
        <f t="shared" si="48"/>
        <v/>
      </c>
      <c r="P139" s="141" t="str">
        <f t="shared" si="49"/>
        <v/>
      </c>
      <c r="Q139" s="141" t="str">
        <f t="shared" si="50"/>
        <v/>
      </c>
      <c r="R139" s="141" t="str">
        <f t="shared" si="51"/>
        <v/>
      </c>
      <c r="S139" s="141" t="str">
        <f t="shared" si="52"/>
        <v/>
      </c>
      <c r="T139" s="141" t="str">
        <f t="shared" si="53"/>
        <v/>
      </c>
      <c r="U139" s="141" t="str">
        <f t="shared" si="54"/>
        <v/>
      </c>
      <c r="V139" s="141" t="str">
        <f t="shared" si="55"/>
        <v/>
      </c>
      <c r="W139" s="141" t="str">
        <f t="shared" si="56"/>
        <v>n/a</v>
      </c>
      <c r="X139" s="141" t="str">
        <f t="shared" si="57"/>
        <v>n/a</v>
      </c>
      <c r="Y139" s="141" t="str">
        <f t="shared" si="58"/>
        <v>n/a</v>
      </c>
      <c r="Z139" s="141" t="str">
        <f t="shared" si="59"/>
        <v>n/a</v>
      </c>
      <c r="AA139" s="141" t="str">
        <f t="shared" si="60"/>
        <v>n/a</v>
      </c>
      <c r="AB139" s="141" t="str">
        <f t="shared" si="61"/>
        <v>n/a</v>
      </c>
      <c r="AC139" s="141" t="str">
        <f t="shared" si="62"/>
        <v>n/a</v>
      </c>
      <c r="AD139" s="141" t="str">
        <f t="shared" si="63"/>
        <v>n/a</v>
      </c>
      <c r="AE139" s="141" t="str">
        <f t="shared" si="6"/>
        <v>n/a</v>
      </c>
      <c r="AF139" s="141" t="str">
        <f t="shared" si="7"/>
        <v>n/a</v>
      </c>
      <c r="AG139" s="141" t="str">
        <f t="shared" si="8"/>
        <v>n/a</v>
      </c>
      <c r="AH139" s="141" t="str">
        <f t="shared" si="9"/>
        <v>n/a</v>
      </c>
      <c r="AI139" s="141" t="str">
        <f t="shared" si="10"/>
        <v>n/a</v>
      </c>
      <c r="AJ139" s="141" t="str">
        <f t="shared" si="11"/>
        <v>n/a</v>
      </c>
      <c r="AK139" s="141" t="str">
        <f t="shared" si="12"/>
        <v>n/a</v>
      </c>
      <c r="AL139" s="141" t="str">
        <f t="shared" si="13"/>
        <v>n/a</v>
      </c>
      <c r="AM139" s="141" t="str">
        <f t="shared" si="14"/>
        <v>n/a</v>
      </c>
      <c r="AN139" s="141" t="str">
        <f t="shared" si="15"/>
        <v>n/a</v>
      </c>
      <c r="AO139" s="141" t="str">
        <f t="shared" si="16"/>
        <v>n/a</v>
      </c>
      <c r="AP139" s="141" t="str">
        <f t="shared" si="17"/>
        <v>n/a</v>
      </c>
      <c r="AQ139" s="141" t="str">
        <f t="shared" si="18"/>
        <v>n/a</v>
      </c>
      <c r="AR139" s="141" t="str">
        <f t="shared" si="19"/>
        <v>n/a</v>
      </c>
      <c r="AS139" s="141" t="str">
        <f t="shared" si="20"/>
        <v>n/a</v>
      </c>
      <c r="AT139" s="141" t="str">
        <f t="shared" si="21"/>
        <v>n/a</v>
      </c>
      <c r="AU139" s="141" t="str">
        <f t="shared" si="22"/>
        <v>n/a</v>
      </c>
      <c r="AV139" s="141" t="str">
        <f t="shared" si="23"/>
        <v>n/a</v>
      </c>
      <c r="AW139" s="141" t="str">
        <f t="shared" si="24"/>
        <v>n/a</v>
      </c>
      <c r="AX139" s="141" t="str">
        <f t="shared" si="25"/>
        <v>n/a</v>
      </c>
      <c r="AY139" s="141" t="str">
        <f t="shared" si="26"/>
        <v>n/a</v>
      </c>
      <c r="AZ139" s="141" t="str">
        <f t="shared" si="27"/>
        <v>n/a</v>
      </c>
      <c r="BA139" s="141" t="str">
        <f t="shared" si="28"/>
        <v>n/a</v>
      </c>
      <c r="BB139" s="141" t="str">
        <f t="shared" si="29"/>
        <v>n/a</v>
      </c>
      <c r="BC139" s="141" t="str">
        <f t="shared" si="30"/>
        <v>n/a</v>
      </c>
      <c r="BD139" s="141" t="str">
        <f t="shared" si="31"/>
        <v>n/a</v>
      </c>
      <c r="BE139" s="141" t="str">
        <f t="shared" si="32"/>
        <v>n/a</v>
      </c>
      <c r="BF139" s="141" t="str">
        <f t="shared" si="33"/>
        <v>n/a</v>
      </c>
      <c r="BG139" s="141" t="str">
        <f t="shared" si="34"/>
        <v>n/a</v>
      </c>
      <c r="BH139" s="141" t="str">
        <f t="shared" si="35"/>
        <v>n/a</v>
      </c>
      <c r="BI139" s="141" t="str">
        <f t="shared" si="36"/>
        <v>n/a</v>
      </c>
      <c r="BJ139" s="141" t="str">
        <f t="shared" si="37"/>
        <v>n/a</v>
      </c>
      <c r="BK139" s="141" t="str">
        <f t="shared" si="38"/>
        <v/>
      </c>
      <c r="BL139" s="141" t="str">
        <f t="shared" si="39"/>
        <v/>
      </c>
      <c r="BM139" s="141" t="str">
        <f t="shared" si="40"/>
        <v/>
      </c>
    </row>
    <row r="140" spans="1:66" s="135" customFormat="1" hidden="1" x14ac:dyDescent="0.55000000000000004">
      <c r="A140" s="644"/>
      <c r="B140" s="135" t="s">
        <v>484</v>
      </c>
      <c r="G140" s="141" t="str">
        <f t="shared" si="5"/>
        <v/>
      </c>
      <c r="H140" s="141" t="str">
        <f t="shared" si="41"/>
        <v/>
      </c>
      <c r="I140" s="141" t="str">
        <f t="shared" si="42"/>
        <v/>
      </c>
      <c r="J140" s="141" t="str">
        <f t="shared" si="43"/>
        <v/>
      </c>
      <c r="K140" s="141" t="str">
        <f t="shared" si="44"/>
        <v/>
      </c>
      <c r="L140" s="141" t="str">
        <f t="shared" si="45"/>
        <v/>
      </c>
      <c r="M140" s="141" t="str">
        <f t="shared" si="46"/>
        <v/>
      </c>
      <c r="N140" s="141" t="str">
        <f t="shared" si="47"/>
        <v/>
      </c>
      <c r="O140" s="141" t="str">
        <f t="shared" si="48"/>
        <v/>
      </c>
      <c r="P140" s="141" t="str">
        <f t="shared" si="49"/>
        <v/>
      </c>
      <c r="Q140" s="141" t="str">
        <f t="shared" si="50"/>
        <v/>
      </c>
      <c r="R140" s="141" t="str">
        <f t="shared" si="51"/>
        <v/>
      </c>
      <c r="S140" s="141" t="str">
        <f t="shared" si="52"/>
        <v/>
      </c>
      <c r="T140" s="141" t="str">
        <f t="shared" si="53"/>
        <v/>
      </c>
      <c r="U140" s="141" t="str">
        <f t="shared" si="54"/>
        <v/>
      </c>
      <c r="V140" s="141" t="str">
        <f t="shared" si="55"/>
        <v/>
      </c>
      <c r="W140" s="141" t="str">
        <f t="shared" si="56"/>
        <v/>
      </c>
      <c r="X140" s="141" t="str">
        <f t="shared" si="57"/>
        <v>n/a</v>
      </c>
      <c r="Y140" s="141" t="str">
        <f t="shared" si="58"/>
        <v>n/a</v>
      </c>
      <c r="Z140" s="141" t="str">
        <f t="shared" si="59"/>
        <v>n/a</v>
      </c>
      <c r="AA140" s="141" t="str">
        <f t="shared" si="60"/>
        <v>n/a</v>
      </c>
      <c r="AB140" s="141" t="str">
        <f t="shared" si="61"/>
        <v>n/a</v>
      </c>
      <c r="AC140" s="141" t="str">
        <f t="shared" si="62"/>
        <v>n/a</v>
      </c>
      <c r="AD140" s="141" t="str">
        <f t="shared" si="63"/>
        <v>n/a</v>
      </c>
      <c r="AE140" s="141" t="str">
        <f t="shared" si="6"/>
        <v>n/a</v>
      </c>
      <c r="AF140" s="141" t="str">
        <f t="shared" si="7"/>
        <v>n/a</v>
      </c>
      <c r="AG140" s="141" t="str">
        <f t="shared" si="8"/>
        <v>n/a</v>
      </c>
      <c r="AH140" s="141" t="str">
        <f t="shared" si="9"/>
        <v>n/a</v>
      </c>
      <c r="AI140" s="141" t="str">
        <f t="shared" si="10"/>
        <v>n/a</v>
      </c>
      <c r="AJ140" s="141" t="str">
        <f t="shared" si="11"/>
        <v>n/a</v>
      </c>
      <c r="AK140" s="141" t="str">
        <f t="shared" si="12"/>
        <v>n/a</v>
      </c>
      <c r="AL140" s="141" t="str">
        <f t="shared" si="13"/>
        <v>n/a</v>
      </c>
      <c r="AM140" s="141" t="str">
        <f t="shared" si="14"/>
        <v>n/a</v>
      </c>
      <c r="AN140" s="141" t="str">
        <f t="shared" si="15"/>
        <v>n/a</v>
      </c>
      <c r="AO140" s="141" t="str">
        <f t="shared" si="16"/>
        <v>n/a</v>
      </c>
      <c r="AP140" s="141" t="str">
        <f t="shared" si="17"/>
        <v>n/a</v>
      </c>
      <c r="AQ140" s="141" t="str">
        <f t="shared" si="18"/>
        <v>n/a</v>
      </c>
      <c r="AR140" s="141" t="str">
        <f t="shared" si="19"/>
        <v>n/a</v>
      </c>
      <c r="AS140" s="141" t="str">
        <f t="shared" si="20"/>
        <v>n/a</v>
      </c>
      <c r="AT140" s="141" t="str">
        <f t="shared" si="21"/>
        <v>n/a</v>
      </c>
      <c r="AU140" s="141" t="str">
        <f t="shared" si="22"/>
        <v>n/a</v>
      </c>
      <c r="AV140" s="141" t="str">
        <f t="shared" si="23"/>
        <v>n/a</v>
      </c>
      <c r="AW140" s="141" t="str">
        <f t="shared" si="24"/>
        <v>n/a</v>
      </c>
      <c r="AX140" s="141" t="str">
        <f t="shared" si="25"/>
        <v>n/a</v>
      </c>
      <c r="AY140" s="141" t="str">
        <f t="shared" si="26"/>
        <v>n/a</v>
      </c>
      <c r="AZ140" s="141" t="str">
        <f t="shared" si="27"/>
        <v>n/a</v>
      </c>
      <c r="BA140" s="141" t="str">
        <f t="shared" si="28"/>
        <v>n/a</v>
      </c>
      <c r="BB140" s="141" t="str">
        <f t="shared" si="29"/>
        <v>n/a</v>
      </c>
      <c r="BC140" s="141" t="str">
        <f t="shared" si="30"/>
        <v>n/a</v>
      </c>
      <c r="BD140" s="141" t="str">
        <f t="shared" si="31"/>
        <v>n/a</v>
      </c>
      <c r="BE140" s="141" t="str">
        <f t="shared" si="32"/>
        <v>n/a</v>
      </c>
      <c r="BF140" s="141" t="str">
        <f t="shared" si="33"/>
        <v>n/a</v>
      </c>
      <c r="BG140" s="141" t="str">
        <f t="shared" si="34"/>
        <v>n/a</v>
      </c>
      <c r="BH140" s="141" t="str">
        <f t="shared" si="35"/>
        <v>n/a</v>
      </c>
      <c r="BI140" s="141" t="str">
        <f t="shared" si="36"/>
        <v>n/a</v>
      </c>
      <c r="BJ140" s="141" t="str">
        <f t="shared" si="37"/>
        <v>n/a</v>
      </c>
      <c r="BK140" s="141" t="str">
        <f t="shared" si="38"/>
        <v>n/a</v>
      </c>
      <c r="BL140" s="141" t="str">
        <f t="shared" si="39"/>
        <v/>
      </c>
      <c r="BM140" s="141" t="str">
        <f t="shared" si="40"/>
        <v/>
      </c>
    </row>
    <row r="141" spans="1:66" s="135" customFormat="1" hidden="1" x14ac:dyDescent="0.55000000000000004">
      <c r="A141" s="644"/>
      <c r="B141" s="135" t="s">
        <v>485</v>
      </c>
      <c r="G141" s="141" t="str">
        <f t="shared" si="5"/>
        <v/>
      </c>
      <c r="H141" s="141" t="str">
        <f t="shared" si="41"/>
        <v/>
      </c>
      <c r="I141" s="141" t="str">
        <f t="shared" si="42"/>
        <v/>
      </c>
      <c r="J141" s="141" t="str">
        <f t="shared" si="43"/>
        <v/>
      </c>
      <c r="K141" s="141" t="str">
        <f t="shared" si="44"/>
        <v/>
      </c>
      <c r="L141" s="141" t="str">
        <f t="shared" si="45"/>
        <v/>
      </c>
      <c r="M141" s="141" t="str">
        <f t="shared" si="46"/>
        <v/>
      </c>
      <c r="N141" s="141" t="str">
        <f t="shared" si="47"/>
        <v/>
      </c>
      <c r="O141" s="141" t="str">
        <f t="shared" si="48"/>
        <v/>
      </c>
      <c r="P141" s="141" t="str">
        <f t="shared" si="49"/>
        <v/>
      </c>
      <c r="Q141" s="141" t="str">
        <f t="shared" si="50"/>
        <v/>
      </c>
      <c r="R141" s="141" t="str">
        <f t="shared" si="51"/>
        <v/>
      </c>
      <c r="S141" s="141" t="str">
        <f t="shared" si="52"/>
        <v/>
      </c>
      <c r="T141" s="141" t="str">
        <f t="shared" si="53"/>
        <v/>
      </c>
      <c r="U141" s="141" t="str">
        <f t="shared" si="54"/>
        <v/>
      </c>
      <c r="V141" s="141" t="str">
        <f t="shared" si="55"/>
        <v/>
      </c>
      <c r="W141" s="141" t="str">
        <f t="shared" si="56"/>
        <v/>
      </c>
      <c r="X141" s="141" t="str">
        <f t="shared" si="57"/>
        <v/>
      </c>
      <c r="Y141" s="141" t="str">
        <f t="shared" si="58"/>
        <v>n/a</v>
      </c>
      <c r="Z141" s="141" t="str">
        <f t="shared" si="59"/>
        <v>n/a</v>
      </c>
      <c r="AA141" s="141" t="str">
        <f t="shared" si="60"/>
        <v>n/a</v>
      </c>
      <c r="AB141" s="141" t="str">
        <f t="shared" si="61"/>
        <v>n/a</v>
      </c>
      <c r="AC141" s="141" t="str">
        <f t="shared" si="62"/>
        <v>n/a</v>
      </c>
      <c r="AD141" s="141" t="str">
        <f t="shared" si="63"/>
        <v>n/a</v>
      </c>
      <c r="AE141" s="141" t="str">
        <f t="shared" si="6"/>
        <v>n/a</v>
      </c>
      <c r="AF141" s="141" t="str">
        <f t="shared" si="7"/>
        <v>n/a</v>
      </c>
      <c r="AG141" s="141" t="str">
        <f t="shared" si="8"/>
        <v>n/a</v>
      </c>
      <c r="AH141" s="141" t="str">
        <f t="shared" si="9"/>
        <v>n/a</v>
      </c>
      <c r="AI141" s="141" t="str">
        <f t="shared" si="10"/>
        <v>n/a</v>
      </c>
      <c r="AJ141" s="141" t="str">
        <f t="shared" si="11"/>
        <v>n/a</v>
      </c>
      <c r="AK141" s="141" t="str">
        <f t="shared" si="12"/>
        <v>n/a</v>
      </c>
      <c r="AL141" s="141" t="str">
        <f t="shared" si="13"/>
        <v>n/a</v>
      </c>
      <c r="AM141" s="141" t="str">
        <f t="shared" si="14"/>
        <v>n/a</v>
      </c>
      <c r="AN141" s="141" t="str">
        <f t="shared" si="15"/>
        <v>n/a</v>
      </c>
      <c r="AO141" s="141" t="str">
        <f t="shared" si="16"/>
        <v>n/a</v>
      </c>
      <c r="AP141" s="141" t="str">
        <f t="shared" si="17"/>
        <v>n/a</v>
      </c>
      <c r="AQ141" s="141" t="str">
        <f t="shared" si="18"/>
        <v>n/a</v>
      </c>
      <c r="AR141" s="141" t="str">
        <f t="shared" si="19"/>
        <v>n/a</v>
      </c>
      <c r="AS141" s="141" t="str">
        <f t="shared" si="20"/>
        <v>n/a</v>
      </c>
      <c r="AT141" s="141" t="str">
        <f t="shared" si="21"/>
        <v>n/a</v>
      </c>
      <c r="AU141" s="141" t="str">
        <f t="shared" si="22"/>
        <v>n/a</v>
      </c>
      <c r="AV141" s="141" t="str">
        <f t="shared" si="23"/>
        <v>n/a</v>
      </c>
      <c r="AW141" s="141" t="str">
        <f t="shared" si="24"/>
        <v>n/a</v>
      </c>
      <c r="AX141" s="141" t="str">
        <f t="shared" si="25"/>
        <v>n/a</v>
      </c>
      <c r="AY141" s="141" t="str">
        <f t="shared" si="26"/>
        <v>n/a</v>
      </c>
      <c r="AZ141" s="141" t="str">
        <f t="shared" si="27"/>
        <v>n/a</v>
      </c>
      <c r="BA141" s="141" t="str">
        <f t="shared" si="28"/>
        <v>n/a</v>
      </c>
      <c r="BB141" s="141" t="str">
        <f t="shared" si="29"/>
        <v>n/a</v>
      </c>
      <c r="BC141" s="141" t="str">
        <f t="shared" si="30"/>
        <v>n/a</v>
      </c>
      <c r="BD141" s="141" t="str">
        <f t="shared" si="31"/>
        <v>n/a</v>
      </c>
      <c r="BE141" s="141" t="str">
        <f t="shared" si="32"/>
        <v>n/a</v>
      </c>
      <c r="BF141" s="141" t="str">
        <f t="shared" si="33"/>
        <v>n/a</v>
      </c>
      <c r="BG141" s="141" t="str">
        <f t="shared" si="34"/>
        <v>n/a</v>
      </c>
      <c r="BH141" s="141" t="str">
        <f t="shared" si="35"/>
        <v>n/a</v>
      </c>
      <c r="BI141" s="141" t="str">
        <f t="shared" si="36"/>
        <v>n/a</v>
      </c>
      <c r="BJ141" s="141" t="str">
        <f t="shared" si="37"/>
        <v>n/a</v>
      </c>
      <c r="BK141" s="141" t="str">
        <f t="shared" si="38"/>
        <v>n/a</v>
      </c>
      <c r="BL141" s="141" t="str">
        <f t="shared" si="39"/>
        <v>n/a</v>
      </c>
      <c r="BM141" s="141" t="str">
        <f t="shared" si="40"/>
        <v/>
      </c>
    </row>
    <row r="142" spans="1:66" s="135" customFormat="1" hidden="1" x14ac:dyDescent="0.55000000000000004">
      <c r="A142" s="644"/>
      <c r="B142" s="135" t="s">
        <v>486</v>
      </c>
      <c r="G142" s="141" t="str">
        <f t="shared" si="5"/>
        <v/>
      </c>
      <c r="H142" s="141" t="str">
        <f t="shared" si="41"/>
        <v/>
      </c>
      <c r="I142" s="141" t="str">
        <f t="shared" si="42"/>
        <v/>
      </c>
      <c r="J142" s="141" t="str">
        <f t="shared" si="43"/>
        <v/>
      </c>
      <c r="K142" s="141" t="str">
        <f t="shared" si="44"/>
        <v/>
      </c>
      <c r="L142" s="141" t="str">
        <f t="shared" si="45"/>
        <v/>
      </c>
      <c r="M142" s="141" t="str">
        <f t="shared" si="46"/>
        <v/>
      </c>
      <c r="N142" s="141" t="str">
        <f t="shared" si="47"/>
        <v/>
      </c>
      <c r="O142" s="141" t="str">
        <f t="shared" si="48"/>
        <v/>
      </c>
      <c r="P142" s="141" t="str">
        <f t="shared" si="49"/>
        <v/>
      </c>
      <c r="Q142" s="141" t="str">
        <f t="shared" si="50"/>
        <v/>
      </c>
      <c r="R142" s="141" t="str">
        <f t="shared" si="51"/>
        <v/>
      </c>
      <c r="S142" s="141" t="str">
        <f t="shared" si="52"/>
        <v/>
      </c>
      <c r="T142" s="141" t="str">
        <f t="shared" si="53"/>
        <v/>
      </c>
      <c r="U142" s="141" t="str">
        <f t="shared" si="54"/>
        <v/>
      </c>
      <c r="V142" s="141" t="str">
        <f t="shared" si="55"/>
        <v/>
      </c>
      <c r="W142" s="141" t="str">
        <f t="shared" si="56"/>
        <v/>
      </c>
      <c r="X142" s="141" t="str">
        <f t="shared" si="57"/>
        <v/>
      </c>
      <c r="Y142" s="141" t="str">
        <f t="shared" si="58"/>
        <v/>
      </c>
      <c r="Z142" s="141" t="str">
        <f t="shared" si="59"/>
        <v>n/a</v>
      </c>
      <c r="AA142" s="141" t="str">
        <f t="shared" si="60"/>
        <v>n/a</v>
      </c>
      <c r="AB142" s="141" t="str">
        <f t="shared" si="61"/>
        <v>n/a</v>
      </c>
      <c r="AC142" s="141" t="str">
        <f t="shared" si="62"/>
        <v>n/a</v>
      </c>
      <c r="AD142" s="141" t="str">
        <f t="shared" si="63"/>
        <v>n/a</v>
      </c>
      <c r="AE142" s="141" t="str">
        <f t="shared" si="6"/>
        <v>n/a</v>
      </c>
      <c r="AF142" s="141" t="str">
        <f t="shared" si="7"/>
        <v>n/a</v>
      </c>
      <c r="AG142" s="141" t="str">
        <f t="shared" si="8"/>
        <v>n/a</v>
      </c>
      <c r="AH142" s="141" t="str">
        <f t="shared" si="9"/>
        <v>n/a</v>
      </c>
      <c r="AI142" s="141" t="str">
        <f t="shared" si="10"/>
        <v>n/a</v>
      </c>
      <c r="AJ142" s="141" t="str">
        <f t="shared" si="11"/>
        <v>n/a</v>
      </c>
      <c r="AK142" s="141" t="str">
        <f t="shared" si="12"/>
        <v>n/a</v>
      </c>
      <c r="AL142" s="141" t="str">
        <f t="shared" si="13"/>
        <v>n/a</v>
      </c>
      <c r="AM142" s="141" t="str">
        <f t="shared" si="14"/>
        <v>n/a</v>
      </c>
      <c r="AN142" s="141" t="str">
        <f t="shared" si="15"/>
        <v>n/a</v>
      </c>
      <c r="AO142" s="141" t="str">
        <f t="shared" si="16"/>
        <v>n/a</v>
      </c>
      <c r="AP142" s="141" t="str">
        <f t="shared" si="17"/>
        <v>n/a</v>
      </c>
      <c r="AQ142" s="141" t="str">
        <f t="shared" si="18"/>
        <v>n/a</v>
      </c>
      <c r="AR142" s="141" t="str">
        <f t="shared" si="19"/>
        <v>n/a</v>
      </c>
      <c r="AS142" s="141" t="str">
        <f t="shared" si="20"/>
        <v>n/a</v>
      </c>
      <c r="AT142" s="141" t="str">
        <f t="shared" si="21"/>
        <v>n/a</v>
      </c>
      <c r="AU142" s="141" t="str">
        <f t="shared" si="22"/>
        <v>n/a</v>
      </c>
      <c r="AV142" s="141" t="str">
        <f t="shared" si="23"/>
        <v>n/a</v>
      </c>
      <c r="AW142" s="141" t="str">
        <f t="shared" si="24"/>
        <v>n/a</v>
      </c>
      <c r="AX142" s="141" t="str">
        <f t="shared" si="25"/>
        <v>n/a</v>
      </c>
      <c r="AY142" s="141" t="str">
        <f t="shared" si="26"/>
        <v>n/a</v>
      </c>
      <c r="AZ142" s="141" t="str">
        <f t="shared" si="27"/>
        <v>n/a</v>
      </c>
      <c r="BA142" s="141" t="str">
        <f t="shared" si="28"/>
        <v>n/a</v>
      </c>
      <c r="BB142" s="141" t="str">
        <f t="shared" si="29"/>
        <v>n/a</v>
      </c>
      <c r="BC142" s="141" t="str">
        <f t="shared" si="30"/>
        <v>n/a</v>
      </c>
      <c r="BD142" s="141" t="str">
        <f t="shared" si="31"/>
        <v>n/a</v>
      </c>
      <c r="BE142" s="141" t="str">
        <f t="shared" si="32"/>
        <v>n/a</v>
      </c>
      <c r="BF142" s="141" t="str">
        <f t="shared" si="33"/>
        <v>n/a</v>
      </c>
      <c r="BG142" s="141" t="str">
        <f t="shared" si="34"/>
        <v>n/a</v>
      </c>
      <c r="BH142" s="141" t="str">
        <f t="shared" si="35"/>
        <v>n/a</v>
      </c>
      <c r="BI142" s="141" t="str">
        <f t="shared" si="36"/>
        <v>n/a</v>
      </c>
      <c r="BJ142" s="141" t="str">
        <f t="shared" si="37"/>
        <v>n/a</v>
      </c>
      <c r="BK142" s="141" t="str">
        <f t="shared" si="38"/>
        <v>n/a</v>
      </c>
      <c r="BL142" s="141" t="str">
        <f t="shared" si="39"/>
        <v>n/a</v>
      </c>
      <c r="BM142" s="141" t="str">
        <f t="shared" si="40"/>
        <v>n/a</v>
      </c>
    </row>
    <row r="143" spans="1:66" s="135" customFormat="1" hidden="1" x14ac:dyDescent="0.55000000000000004">
      <c r="A143" s="644"/>
      <c r="B143" s="142" t="s">
        <v>525</v>
      </c>
      <c r="C143" s="142"/>
      <c r="D143" s="142"/>
      <c r="E143" s="142"/>
      <c r="G143" s="141" t="str">
        <f t="shared" si="5"/>
        <v>n/a</v>
      </c>
      <c r="H143" s="141" t="str">
        <f t="shared" si="41"/>
        <v>n/a</v>
      </c>
      <c r="I143" s="141" t="str">
        <f t="shared" si="42"/>
        <v>n/a</v>
      </c>
      <c r="J143" s="141" t="str">
        <f t="shared" si="43"/>
        <v>n/a</v>
      </c>
      <c r="K143" s="141" t="str">
        <f t="shared" si="44"/>
        <v>n/a</v>
      </c>
      <c r="L143" s="141" t="str">
        <f t="shared" si="45"/>
        <v>n/a</v>
      </c>
      <c r="M143" s="141" t="str">
        <f t="shared" si="46"/>
        <v>n/a</v>
      </c>
      <c r="N143" s="141" t="str">
        <f t="shared" si="47"/>
        <v>n/a</v>
      </c>
      <c r="O143" s="141" t="str">
        <f t="shared" si="48"/>
        <v>n/a</v>
      </c>
      <c r="P143" s="141" t="str">
        <f t="shared" si="49"/>
        <v>n/a</v>
      </c>
      <c r="Q143" s="141" t="str">
        <f t="shared" si="50"/>
        <v>n/a</v>
      </c>
      <c r="R143" s="141" t="str">
        <f t="shared" si="51"/>
        <v>n/a</v>
      </c>
      <c r="S143" s="141" t="str">
        <f t="shared" si="52"/>
        <v>n/a</v>
      </c>
      <c r="T143" s="141" t="str">
        <f t="shared" si="53"/>
        <v>n/a</v>
      </c>
      <c r="U143" s="141" t="str">
        <f t="shared" si="54"/>
        <v>n/a</v>
      </c>
      <c r="V143" s="141" t="str">
        <f t="shared" si="55"/>
        <v>n/a</v>
      </c>
      <c r="W143" s="141" t="str">
        <f t="shared" si="56"/>
        <v>n/a</v>
      </c>
      <c r="X143" s="141" t="str">
        <f t="shared" si="57"/>
        <v>n/a</v>
      </c>
      <c r="Y143" s="141" t="str">
        <f t="shared" si="58"/>
        <v>n/a</v>
      </c>
      <c r="Z143" s="141" t="str">
        <f t="shared" si="59"/>
        <v>n/a</v>
      </c>
      <c r="AA143" s="141" t="str">
        <f t="shared" si="60"/>
        <v>n/a</v>
      </c>
      <c r="AB143" s="141" t="str">
        <f t="shared" si="61"/>
        <v>n/a</v>
      </c>
      <c r="AC143" s="141" t="str">
        <f t="shared" si="62"/>
        <v>n/a</v>
      </c>
      <c r="AD143" s="141" t="str">
        <f t="shared" si="63"/>
        <v>n/a</v>
      </c>
      <c r="AE143" s="141" t="str">
        <f t="shared" si="6"/>
        <v>n/a</v>
      </c>
      <c r="AF143" s="141" t="str">
        <f t="shared" si="7"/>
        <v>n/a</v>
      </c>
      <c r="AG143" s="141" t="str">
        <f t="shared" si="8"/>
        <v>n/a</v>
      </c>
      <c r="AH143" s="141" t="str">
        <f t="shared" si="9"/>
        <v>n/a</v>
      </c>
      <c r="AI143" s="141" t="str">
        <f t="shared" si="10"/>
        <v>n/a</v>
      </c>
      <c r="AJ143" s="141" t="str">
        <f t="shared" si="11"/>
        <v>n/a</v>
      </c>
      <c r="AK143" s="141" t="str">
        <f t="shared" si="12"/>
        <v>n/a</v>
      </c>
      <c r="AL143" s="141" t="str">
        <f t="shared" si="13"/>
        <v>n/a</v>
      </c>
      <c r="AM143" s="141" t="str">
        <f t="shared" si="14"/>
        <v>n/a</v>
      </c>
      <c r="AN143" s="141" t="str">
        <f t="shared" si="15"/>
        <v>n/a</v>
      </c>
      <c r="AO143" s="141" t="str">
        <f t="shared" si="16"/>
        <v>n/a</v>
      </c>
      <c r="AP143" s="141" t="str">
        <f t="shared" si="17"/>
        <v>n/a</v>
      </c>
      <c r="AQ143" s="141" t="str">
        <f t="shared" si="18"/>
        <v>n/a</v>
      </c>
      <c r="AR143" s="141" t="str">
        <f t="shared" si="19"/>
        <v>n/a</v>
      </c>
      <c r="AS143" s="141" t="str">
        <f t="shared" si="20"/>
        <v>n/a</v>
      </c>
      <c r="AT143" s="141" t="str">
        <f t="shared" si="21"/>
        <v>n/a</v>
      </c>
      <c r="AU143" s="141" t="str">
        <f t="shared" si="22"/>
        <v>n/a</v>
      </c>
      <c r="AV143" s="141" t="str">
        <f t="shared" si="23"/>
        <v>n/a</v>
      </c>
      <c r="AW143" s="141" t="str">
        <f t="shared" si="24"/>
        <v>n/a</v>
      </c>
      <c r="AX143" s="141" t="str">
        <f t="shared" si="25"/>
        <v>n/a</v>
      </c>
      <c r="AY143" s="141" t="str">
        <f t="shared" si="26"/>
        <v>n/a</v>
      </c>
      <c r="AZ143" s="141" t="str">
        <f t="shared" si="27"/>
        <v>n/a</v>
      </c>
      <c r="BA143" s="141" t="str">
        <f t="shared" si="28"/>
        <v>n/a</v>
      </c>
      <c r="BB143" s="141" t="str">
        <f t="shared" si="29"/>
        <v>n/a</v>
      </c>
      <c r="BC143" s="141" t="str">
        <f t="shared" si="30"/>
        <v>n/a</v>
      </c>
      <c r="BD143" s="141" t="str">
        <f t="shared" si="31"/>
        <v>n/a</v>
      </c>
      <c r="BE143" s="141" t="str">
        <f t="shared" si="32"/>
        <v>n/a</v>
      </c>
      <c r="BF143" s="141" t="str">
        <f t="shared" si="33"/>
        <v>n/a</v>
      </c>
      <c r="BG143" s="141" t="str">
        <f t="shared" si="34"/>
        <v>n/a</v>
      </c>
      <c r="BH143" s="141" t="str">
        <f t="shared" si="35"/>
        <v>n/a</v>
      </c>
      <c r="BI143" s="141" t="str">
        <f t="shared" si="36"/>
        <v>n/a</v>
      </c>
      <c r="BJ143" s="141" t="str">
        <f t="shared" si="37"/>
        <v>n/a</v>
      </c>
      <c r="BK143" s="141" t="str">
        <f t="shared" si="38"/>
        <v>n/a</v>
      </c>
      <c r="BL143" s="141" t="str">
        <f t="shared" si="39"/>
        <v>n/a</v>
      </c>
      <c r="BM143" s="141" t="str">
        <f t="shared" si="40"/>
        <v>n/a</v>
      </c>
      <c r="BN143" s="141"/>
    </row>
    <row r="145" spans="1:72" x14ac:dyDescent="0.55000000000000004">
      <c r="A145" s="638" t="s">
        <v>488</v>
      </c>
      <c r="B145" s="128" t="s">
        <v>517</v>
      </c>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row>
    <row r="146" spans="1:72" x14ac:dyDescent="0.55000000000000004">
      <c r="A146" s="639"/>
      <c r="B146" t="s">
        <v>466</v>
      </c>
      <c r="G146" s="1">
        <f>IF(Income_CF!G147="","",Income_CF!G147*(Cohort_WP!G145/Cohort_CF!G145))</f>
        <v>338368.00243503053</v>
      </c>
      <c r="H146" s="1">
        <f>IF(Income_CF!H147="","",Income_CF!H147*(Cohort_WP!H145/Cohort_CF!H145))</f>
        <v>351494.08036812022</v>
      </c>
      <c r="I146" s="1">
        <f>IF(Income_CF!I147="","",Income_CF!I147*(Cohort_WP!I145/Cohort_CF!I145))</f>
        <v>364910.33734381164</v>
      </c>
      <c r="J146" s="1">
        <f>IF(Income_CF!J147="","",Income_CF!J147*(Cohort_WP!J145/Cohort_CF!J145))</f>
        <v>378611.44743133883</v>
      </c>
      <c r="K146" s="1">
        <f>IF(Income_CF!K147="","",Income_CF!K147*(Cohort_WP!K145/Cohort_CF!K145))</f>
        <v>394993.48724409466</v>
      </c>
      <c r="L146" s="1">
        <f>IF(Income_CF!L147="","",Income_CF!L147*(Cohort_WP!L145/Cohort_CF!L145))</f>
        <v>409087.09476839908</v>
      </c>
      <c r="M146" s="1">
        <f>IF(Income_CF!M147="","",Income_CF!M147*(Cohort_WP!M145/Cohort_CF!M145))</f>
        <v>423429.43687425985</v>
      </c>
      <c r="N146" s="1">
        <f>IF(Income_CF!N147="","",Income_CF!N147*(Cohort_WP!N145/Cohort_CF!N145))</f>
        <v>438011.72678518156</v>
      </c>
      <c r="O146" s="1">
        <f>IF(Income_CF!O147="","",Income_CF!O147*(Cohort_WP!O145/Cohort_CF!O145))</f>
        <v>452824.43322772009</v>
      </c>
      <c r="P146" s="1">
        <f>IF(Income_CF!P147="","",Income_CF!P147*(Cohort_WP!P145/Cohort_CF!P145))</f>
        <v>467857.27805348649</v>
      </c>
      <c r="Q146" s="1">
        <f>IF(Income_CF!Q147="","",Income_CF!Q147*(Cohort_WP!Q145/Cohort_CF!Q145))</f>
        <v>483099.23605740676</v>
      </c>
      <c r="R146" s="1">
        <f>IF(Income_CF!R147="","",Income_CF!R147*(Cohort_WP!R145/Cohort_CF!R145))</f>
        <v>498538.53706713952</v>
      </c>
      <c r="S146" s="1">
        <f>IF(Income_CF!S147="","",Income_CF!S147*(Cohort_WP!S145/Cohort_CF!S145))</f>
        <v>514162.6703713875</v>
      </c>
      <c r="T146" s="1">
        <f>IF(Income_CF!T147="","",Income_CF!T147*(Cohort_WP!T145/Cohort_CF!T145))</f>
        <v>529958.39154709782</v>
      </c>
      <c r="U146" s="1">
        <f>IF(Income_CF!U147="","",Income_CF!U147*(Cohort_WP!U145/Cohort_CF!U145))</f>
        <v>545911.73173721589</v>
      </c>
      <c r="V146" s="1">
        <f>IF(Income_CF!V147="","",Income_CF!V147*(Cohort_WP!V145/Cohort_CF!V145))</f>
        <v>562008.00942191074</v>
      </c>
      <c r="W146" s="1">
        <f>IF(Income_CF!W147="","",Income_CF!W147*(Cohort_WP!W145/Cohort_CF!W145))</f>
        <v>578231.84471680655</v>
      </c>
      <c r="X146" s="1">
        <f>IF(Income_CF!X147="","",Income_CF!X147*(Cohort_WP!X145/Cohort_CF!X145))</f>
        <v>594567.17622210528</v>
      </c>
      <c r="Y146" s="1">
        <f>IF(Income_CF!Y147="","",Income_CF!Y147*(Cohort_WP!Y145/Cohort_CF!Y145))</f>
        <v>610997.28043624491</v>
      </c>
      <c r="Z146" s="1">
        <f>IF(Income_CF!Z147="","",Income_CF!Z147*(Cohort_WP!Z145/Cohort_CF!Z145))</f>
        <v>627504.79373728461</v>
      </c>
      <c r="AA146" s="1">
        <f>IF(Income_CF!AA147="","",Income_CF!AA147*(Cohort_WP!AA145/Cohort_CF!AA145))</f>
        <v>644071.73692431848</v>
      </c>
      <c r="AB146" s="1">
        <f>IF(Income_CF!AB147="","",Income_CF!AB147*(Cohort_WP!AB145/Cohort_CF!AB145))</f>
        <v>660679.542300164</v>
      </c>
      <c r="AC146" s="1">
        <f>IF(Income_CF!AC147="","",Income_CF!AC147*(Cohort_WP!AC145/Cohort_CF!AC145))</f>
        <v>677309.08326517174</v>
      </c>
      <c r="AD146" s="1">
        <f>IF(Income_CF!AD147="","",Income_CF!AD147*(Cohort_WP!AD145/Cohort_CF!AD145))</f>
        <v>693940.70638061315</v>
      </c>
      <c r="AE146" s="1">
        <f>IF(Income_CF!AE147="","",Income_CF!AE147*(Cohort_WP!AE145/Cohort_CF!AE145))</f>
        <v>710554.26584845793</v>
      </c>
      <c r="AF146" s="1">
        <f>IF(Income_CF!AF147="","",Income_CF!AF147*(Cohort_WP!AF145/Cohort_CF!AF145))</f>
        <v>727129.16034271102</v>
      </c>
      <c r="AG146" s="1">
        <f>IF(Income_CF!AG147="","",Income_CF!AG147*(Cohort_WP!AG145/Cohort_CF!AG145))</f>
        <v>743644.37211596954</v>
      </c>
      <c r="AH146" s="1">
        <f>IF(Income_CF!AH147="","",Income_CF!AH147*(Cohort_WP!AH145/Cohort_CF!AH145))</f>
        <v>760078.5082932231</v>
      </c>
      <c r="AI146" s="1">
        <f>IF(Income_CF!AI147="","",Income_CF!AI147*(Cohort_WP!AI145/Cohort_CF!AI145))</f>
        <v>776409.84425366938</v>
      </c>
      <c r="AJ146" s="1">
        <f>IF(Income_CF!AJ147="","",Income_CF!AJ147*(Cohort_WP!AJ145/Cohort_CF!AJ145))</f>
        <v>792616.36899006553</v>
      </c>
      <c r="AK146" s="1">
        <f>IF(Income_CF!AK147="","",Income_CF!AK147*(Cohort_WP!AK145/Cohort_CF!AK145))</f>
        <v>808675.83232437738</v>
      </c>
      <c r="AL146" s="1">
        <f>IF(Income_CF!AL147="","",Income_CF!AL147*(Cohort_WP!AL145/Cohort_CF!AL145))</f>
        <v>824565.79384785926</v>
      </c>
      <c r="AM146" s="1">
        <f>IF(Income_CF!AM147="","",Income_CF!AM147*(Cohort_WP!AM145/Cohort_CF!AM145))</f>
        <v>840263.67344369926</v>
      </c>
      <c r="AN146" s="1">
        <f>IF(Income_CF!AN147="","",Income_CF!AN147*(Cohort_WP!AN145/Cohort_CF!AN145))</f>
        <v>855746.8032406437</v>
      </c>
      <c r="AO146" s="1">
        <f>IF(Income_CF!AO147="","",Income_CF!AO147*(Cohort_WP!AO145/Cohort_CF!AO145))</f>
        <v>870992.4808369932</v>
      </c>
      <c r="AP146" s="1">
        <f>IF(Income_CF!AP147="","",Income_CF!AP147*(Cohort_WP!AP145/Cohort_CF!AP145))</f>
        <v>885978.02362585883</v>
      </c>
      <c r="AQ146" s="1">
        <f>IF(Income_CF!AQ147="","",Income_CF!AQ147*(Cohort_WP!AQ145/Cohort_CF!AQ145))</f>
        <v>900680.82404468604</v>
      </c>
      <c r="AR146" s="1">
        <f>IF(Income_CF!AR147="","",Income_CF!AR147*(Cohort_WP!AR145/Cohort_CF!AR145))</f>
        <v>915078.40556502971</v>
      </c>
      <c r="AS146" s="1">
        <f>IF(Income_CF!AS147="","",Income_CF!AS147*(Cohort_WP!AS145/Cohort_CF!AS145))</f>
        <v>929148.47923208668</v>
      </c>
      <c r="AT146" s="1">
        <f>IF(Income_CF!AT147="","",Income_CF!AT147*(Cohort_WP!AT145/Cohort_CF!AT145))</f>
        <v>942869.00055809144</v>
      </c>
      <c r="AU146" s="1" t="str">
        <f>IF(Income_CF!AU147="","",Income_CF!AU147*(Cohort_WP!AU145/Cohort_CF!AU145))</f>
        <v/>
      </c>
      <c r="AV146" s="1" t="str">
        <f>IF(Income_CF!AV147="","",Income_CF!AV147*(Cohort_WP!AV145/Cohort_CF!AV145))</f>
        <v/>
      </c>
      <c r="AW146" s="1" t="str">
        <f>IF(Income_CF!AW147="","",Income_CF!AW147*(Cohort_WP!AW145/Cohort_CF!AW145))</f>
        <v/>
      </c>
      <c r="AX146" s="1" t="str">
        <f>IF(Income_CF!AX147="","",Income_CF!AX147*(Cohort_WP!AX145/Cohort_CF!AX145))</f>
        <v/>
      </c>
      <c r="AY146" s="1" t="str">
        <f>IF(Income_CF!AY147="","",Income_CF!AY147*(Cohort_WP!AY145/Cohort_CF!AY145))</f>
        <v/>
      </c>
      <c r="AZ146" s="1" t="str">
        <f>IF(Income_CF!AZ147="","",Income_CF!AZ147*(Cohort_WP!AZ145/Cohort_CF!AZ145))</f>
        <v/>
      </c>
      <c r="BA146" s="1" t="str">
        <f>IF(Income_CF!BA147="","",Income_CF!BA147*(Cohort_WP!BA145/Cohort_CF!BA145))</f>
        <v/>
      </c>
      <c r="BB146" s="1" t="str">
        <f>IF(Income_CF!BB147="","",Income_CF!BB147*(Cohort_WP!BB145/Cohort_CF!BB145))</f>
        <v/>
      </c>
      <c r="BC146" s="1" t="str">
        <f>IF(Income_CF!BC147="","",Income_CF!BC147*(Cohort_WP!BC145/Cohort_CF!BC145))</f>
        <v/>
      </c>
      <c r="BD146" s="1" t="str">
        <f>IF(Income_CF!BD147="","",Income_CF!BD147*(Cohort_WP!BD145/Cohort_CF!BD145))</f>
        <v/>
      </c>
      <c r="BE146" s="1" t="str">
        <f>IF(Income_CF!BE147="","",Income_CF!BE147*(Cohort_WP!BE145/Cohort_CF!BE145))</f>
        <v/>
      </c>
      <c r="BF146" s="1" t="str">
        <f>IF(Income_CF!BF147="","",Income_CF!BF147*(Cohort_WP!BF145/Cohort_CF!BF145))</f>
        <v/>
      </c>
      <c r="BG146" s="1" t="str">
        <f>IF(Income_CF!BG147="","",Income_CF!BG147*(Cohort_WP!BG145/Cohort_CF!BG145))</f>
        <v/>
      </c>
      <c r="BH146" s="1" t="str">
        <f>IF(Income_CF!BH147="","",Income_CF!BH147*(Cohort_WP!BH145/Cohort_CF!BH145))</f>
        <v/>
      </c>
      <c r="BI146" s="1" t="str">
        <f>IF(Income_CF!BI147="","",Income_CF!BI147*(Cohort_WP!BI145/Cohort_CF!BI145))</f>
        <v/>
      </c>
      <c r="BJ146" s="1" t="str">
        <f>IF(Income_CF!BJ147="","",Income_CF!BJ147*(Cohort_WP!BJ145/Cohort_CF!BJ145))</f>
        <v/>
      </c>
      <c r="BK146" s="1" t="str">
        <f>IF(Income_CF!BK147="","",Income_CF!BK147*(Cohort_WP!BK145/Cohort_CF!BK145))</f>
        <v/>
      </c>
      <c r="BL146" s="1" t="str">
        <f>IF(Income_CF!BL147="","",Income_CF!BL147*(Cohort_WP!BL145/Cohort_CF!BL145))</f>
        <v/>
      </c>
      <c r="BM146" s="1" t="str">
        <f>IF(Income_CF!BM147="","",Income_CF!BM147*(Cohort_WP!BM145/Cohort_CF!BM145))</f>
        <v/>
      </c>
    </row>
    <row r="147" spans="1:72" x14ac:dyDescent="0.55000000000000004">
      <c r="A147" s="639"/>
      <c r="B147" t="s">
        <v>468</v>
      </c>
      <c r="G147" s="1" t="str">
        <f>IF(Income_CF!G148="","",Income_CF!G148*(Cohort_WP!G146/Cohort_CF!G146))</f>
        <v/>
      </c>
      <c r="H147" s="1">
        <f>IF(Income_CF!H148="","",Income_CF!H148*(Cohort_WP!H146/Cohort_CF!H146))</f>
        <v>348519.04250808142</v>
      </c>
      <c r="I147" s="1">
        <f>IF(Income_CF!I148="","",Income_CF!I148*(Cohort_WP!I146/Cohort_CF!I146))</f>
        <v>362038.90277916385</v>
      </c>
      <c r="J147" s="1">
        <f>IF(Income_CF!J148="","",Income_CF!J148*(Cohort_WP!J146/Cohort_CF!J146))</f>
        <v>375857.64746412594</v>
      </c>
      <c r="K147" s="1">
        <f>IF(Income_CF!K148="","",Income_CF!K148*(Cohort_WP!K146/Cohort_CF!K146))</f>
        <v>389969.79085427901</v>
      </c>
      <c r="L147" s="1">
        <f>IF(Income_CF!L148="","",Income_CF!L148*(Cohort_WP!L146/Cohort_CF!L146))</f>
        <v>406843.29186141753</v>
      </c>
      <c r="M147" s="1">
        <f>IF(Income_CF!M148="","",Income_CF!M148*(Cohort_WP!M146/Cohort_CF!M146))</f>
        <v>421359.70761145104</v>
      </c>
      <c r="N147" s="1">
        <f>IF(Income_CF!N148="","",Income_CF!N148*(Cohort_WP!N146/Cohort_CF!N146))</f>
        <v>436132.31998048758</v>
      </c>
      <c r="O147" s="1">
        <f>IF(Income_CF!O148="","",Income_CF!O148*(Cohort_WP!O146/Cohort_CF!O146))</f>
        <v>451152.07858873706</v>
      </c>
      <c r="P147" s="1">
        <f>IF(Income_CF!P148="","",Income_CF!P148*(Cohort_WP!P146/Cohort_CF!P146))</f>
        <v>466409.16622455162</v>
      </c>
      <c r="Q147" s="1">
        <f>IF(Income_CF!Q148="","",Income_CF!Q148*(Cohort_WP!Q146/Cohort_CF!Q146))</f>
        <v>481892.99639509112</v>
      </c>
      <c r="R147" s="1">
        <f>IF(Income_CF!R148="","",Income_CF!R148*(Cohort_WP!R146/Cohort_CF!R146))</f>
        <v>497592.21313912887</v>
      </c>
      <c r="S147" s="1">
        <f>IF(Income_CF!S148="","",Income_CF!S148*(Cohort_WP!S146/Cohort_CF!S146))</f>
        <v>513494.69317915366</v>
      </c>
      <c r="T147" s="1">
        <f>IF(Income_CF!T148="","",Income_CF!T148*(Cohort_WP!T146/Cohort_CF!T146))</f>
        <v>529587.55048252922</v>
      </c>
      <c r="U147" s="1">
        <f>IF(Income_CF!U148="","",Income_CF!U148*(Cohort_WP!U146/Cohort_CF!U146))</f>
        <v>545857.14329351089</v>
      </c>
      <c r="V147" s="1">
        <f>IF(Income_CF!V148="","",Income_CF!V148*(Cohort_WP!V146/Cohort_CF!V146))</f>
        <v>562289.08368933224</v>
      </c>
      <c r="W147" s="1">
        <f>IF(Income_CF!W148="","",Income_CF!W148*(Cohort_WP!W146/Cohort_CF!W146))</f>
        <v>578868.24970456806</v>
      </c>
      <c r="X147" s="1">
        <f>IF(Income_CF!X148="","",Income_CF!X148*(Cohort_WP!X146/Cohort_CF!X146))</f>
        <v>595578.80005831074</v>
      </c>
      <c r="Y147" s="1">
        <f>IF(Income_CF!Y148="","",Income_CF!Y148*(Cohort_WP!Y146/Cohort_CF!Y146))</f>
        <v>612404.19150876848</v>
      </c>
      <c r="Z147" s="1">
        <f>IF(Income_CF!Z148="","",Income_CF!Z148*(Cohort_WP!Z146/Cohort_CF!Z146))</f>
        <v>629327.19884933229</v>
      </c>
      <c r="AA147" s="1">
        <f>IF(Income_CF!AA148="","",Income_CF!AA148*(Cohort_WP!AA146/Cohort_CF!AA146))</f>
        <v>646329.93754940305</v>
      </c>
      <c r="AB147" s="1">
        <f>IF(Income_CF!AB148="","",Income_CF!AB148*(Cohort_WP!AB146/Cohort_CF!AB146))</f>
        <v>663393.88903204817</v>
      </c>
      <c r="AC147" s="1">
        <f>IF(Income_CF!AC148="","",Income_CF!AC148*(Cohort_WP!AC146/Cohort_CF!AC146))</f>
        <v>680499.9285691689</v>
      </c>
      <c r="AD147" s="1">
        <f>IF(Income_CF!AD148="","",Income_CF!AD148*(Cohort_WP!AD146/Cohort_CF!AD146))</f>
        <v>697628.35576312686</v>
      </c>
      <c r="AE147" s="1">
        <f>IF(Income_CF!AE148="","",Income_CF!AE148*(Cohort_WP!AE146/Cohort_CF!AE146))</f>
        <v>714758.92757203151</v>
      </c>
      <c r="AF147" s="1">
        <f>IF(Income_CF!AF148="","",Income_CF!AF148*(Cohort_WP!AF146/Cohort_CF!AF146))</f>
        <v>731870.8938239119</v>
      </c>
      <c r="AG147" s="1">
        <f>IF(Income_CF!AG148="","",Income_CF!AG148*(Cohort_WP!AG146/Cohort_CF!AG146))</f>
        <v>748943.03515299235</v>
      </c>
      <c r="AH147" s="1">
        <f>IF(Income_CF!AH148="","",Income_CF!AH148*(Cohort_WP!AH146/Cohort_CF!AH146))</f>
        <v>765953.70327944856</v>
      </c>
      <c r="AI147" s="1">
        <f>IF(Income_CF!AI148="","",Income_CF!AI148*(Cohort_WP!AI146/Cohort_CF!AI146))</f>
        <v>782880.86354201974</v>
      </c>
      <c r="AJ147" s="1">
        <f>IF(Income_CF!AJ148="","",Income_CF!AJ148*(Cohort_WP!AJ146/Cohort_CF!AJ146))</f>
        <v>799702.13958127948</v>
      </c>
      <c r="AK147" s="1">
        <f>IF(Income_CF!AK148="","",Income_CF!AK148*(Cohort_WP!AK146/Cohort_CF!AK146))</f>
        <v>816394.86005976773</v>
      </c>
      <c r="AL147" s="1">
        <f>IF(Income_CF!AL148="","",Income_CF!AL148*(Cohort_WP!AL146/Cohort_CF!AL146))</f>
        <v>832936.10729410837</v>
      </c>
      <c r="AM147" s="1">
        <f>IF(Income_CF!AM148="","",Income_CF!AM148*(Cohort_WP!AM146/Cohort_CF!AM146))</f>
        <v>849302.76766329492</v>
      </c>
      <c r="AN147" s="1">
        <f>IF(Income_CF!AN148="","",Income_CF!AN148*(Cohort_WP!AN146/Cohort_CF!AN146))</f>
        <v>865471.58364701027</v>
      </c>
      <c r="AO147" s="1">
        <f>IF(Income_CF!AO148="","",Income_CF!AO148*(Cohort_WP!AO146/Cohort_CF!AO146))</f>
        <v>881419.20733786316</v>
      </c>
      <c r="AP147" s="1">
        <f>IF(Income_CF!AP148="","",Income_CF!AP148*(Cohort_WP!AP146/Cohort_CF!AP146))</f>
        <v>897122.25526210305</v>
      </c>
      <c r="AQ147" s="1">
        <f>IF(Income_CF!AQ148="","",Income_CF!AQ148*(Cohort_WP!AQ146/Cohort_CF!AQ146))</f>
        <v>912557.36433463451</v>
      </c>
      <c r="AR147" s="1">
        <f>IF(Income_CF!AR148="","",Income_CF!AR148*(Cohort_WP!AR146/Cohort_CF!AR146))</f>
        <v>927701.24876602658</v>
      </c>
      <c r="AS147" s="1">
        <f>IF(Income_CF!AS148="","",Income_CF!AS148*(Cohort_WP!AS146/Cohort_CF!AS146))</f>
        <v>942530.75773198064</v>
      </c>
      <c r="AT147" s="1">
        <f>IF(Income_CF!AT148="","",Income_CF!AT148*(Cohort_WP!AT146/Cohort_CF!AT146))</f>
        <v>957022.93360904907</v>
      </c>
      <c r="AU147" s="1">
        <f>IF(Income_CF!AU148="","",Income_CF!AU148*(Cohort_WP!AU146/Cohort_CF!AU146))</f>
        <v>971155.07057483424</v>
      </c>
      <c r="AV147" s="1" t="str">
        <f>IF(Income_CF!AV148="","",Income_CF!AV148*(Cohort_WP!AV146/Cohort_CF!AV146))</f>
        <v/>
      </c>
      <c r="AW147" s="1" t="str">
        <f>IF(Income_CF!AW148="","",Income_CF!AW148*(Cohort_WP!AW146/Cohort_CF!AW146))</f>
        <v/>
      </c>
      <c r="AX147" s="1" t="str">
        <f>IF(Income_CF!AX148="","",Income_CF!AX148*(Cohort_WP!AX146/Cohort_CF!AX146))</f>
        <v/>
      </c>
      <c r="AY147" s="1" t="str">
        <f>IF(Income_CF!AY148="","",Income_CF!AY148*(Cohort_WP!AY146/Cohort_CF!AY146))</f>
        <v/>
      </c>
      <c r="AZ147" s="1" t="str">
        <f>IF(Income_CF!AZ148="","",Income_CF!AZ148*(Cohort_WP!AZ146/Cohort_CF!AZ146))</f>
        <v/>
      </c>
      <c r="BA147" s="1" t="str">
        <f>IF(Income_CF!BA148="","",Income_CF!BA148*(Cohort_WP!BA146/Cohort_CF!BA146))</f>
        <v/>
      </c>
      <c r="BB147" s="1" t="str">
        <f>IF(Income_CF!BB148="","",Income_CF!BB148*(Cohort_WP!BB146/Cohort_CF!BB146))</f>
        <v/>
      </c>
      <c r="BC147" s="1" t="str">
        <f>IF(Income_CF!BC148="","",Income_CF!BC148*(Cohort_WP!BC146/Cohort_CF!BC146))</f>
        <v/>
      </c>
      <c r="BD147" s="1" t="str">
        <f>IF(Income_CF!BD148="","",Income_CF!BD148*(Cohort_WP!BD146/Cohort_CF!BD146))</f>
        <v/>
      </c>
      <c r="BE147" s="1" t="str">
        <f>IF(Income_CF!BE148="","",Income_CF!BE148*(Cohort_WP!BE146/Cohort_CF!BE146))</f>
        <v/>
      </c>
      <c r="BF147" s="1" t="str">
        <f>IF(Income_CF!BF148="","",Income_CF!BF148*(Cohort_WP!BF146/Cohort_CF!BF146))</f>
        <v/>
      </c>
      <c r="BG147" s="1" t="str">
        <f>IF(Income_CF!BG148="","",Income_CF!BG148*(Cohort_WP!BG146/Cohort_CF!BG146))</f>
        <v/>
      </c>
      <c r="BH147" s="1" t="str">
        <f>IF(Income_CF!BH148="","",Income_CF!BH148*(Cohort_WP!BH146/Cohort_CF!BH146))</f>
        <v/>
      </c>
      <c r="BI147" s="1" t="str">
        <f>IF(Income_CF!BI148="","",Income_CF!BI148*(Cohort_WP!BI146/Cohort_CF!BI146))</f>
        <v/>
      </c>
      <c r="BJ147" s="1" t="str">
        <f>IF(Income_CF!BJ148="","",Income_CF!BJ148*(Cohort_WP!BJ146/Cohort_CF!BJ146))</f>
        <v/>
      </c>
      <c r="BK147" s="1" t="str">
        <f>IF(Income_CF!BK148="","",Income_CF!BK148*(Cohort_WP!BK146/Cohort_CF!BK146))</f>
        <v/>
      </c>
      <c r="BL147" s="1" t="str">
        <f>IF(Income_CF!BL148="","",Income_CF!BL148*(Cohort_WP!BL146/Cohort_CF!BL146))</f>
        <v/>
      </c>
      <c r="BM147" s="1" t="str">
        <f>IF(Income_CF!BM148="","",Income_CF!BM148*(Cohort_WP!BM146/Cohort_CF!BM146))</f>
        <v/>
      </c>
    </row>
    <row r="148" spans="1:72" x14ac:dyDescent="0.55000000000000004">
      <c r="A148" s="639"/>
      <c r="B148" t="s">
        <v>469</v>
      </c>
      <c r="G148" s="1" t="str">
        <f>IF(Income_CF!G149="","",Income_CF!G149*(Cohort_WP!G147/Cohort_CF!G147))</f>
        <v/>
      </c>
      <c r="H148" s="1" t="str">
        <f>IF(Income_CF!H149="","",Income_CF!H149*(Cohort_WP!H147/Cohort_CF!H147))</f>
        <v/>
      </c>
      <c r="I148" s="1">
        <f>IF(Income_CF!I149="","",Income_CF!I149*(Cohort_WP!I147/Cohort_CF!I147))</f>
        <v>358974.61378332385</v>
      </c>
      <c r="J148" s="1">
        <f>IF(Income_CF!J149="","",Income_CF!J149*(Cohort_WP!J147/Cohort_CF!J147))</f>
        <v>372900.06986253872</v>
      </c>
      <c r="K148" s="1">
        <f>IF(Income_CF!K149="","",Income_CF!K149*(Cohort_WP!K147/Cohort_CF!K147))</f>
        <v>387133.37688804971</v>
      </c>
      <c r="L148" s="1">
        <f>IF(Income_CF!L149="","",Income_CF!L149*(Cohort_WP!L147/Cohort_CF!L147))</f>
        <v>401668.8845799074</v>
      </c>
      <c r="M148" s="1">
        <f>IF(Income_CF!M149="","",Income_CF!M149*(Cohort_WP!M147/Cohort_CF!M147))</f>
        <v>419048.59061726014</v>
      </c>
      <c r="N148" s="1">
        <f>IF(Income_CF!N149="","",Income_CF!N149*(Cohort_WP!N147/Cohort_CF!N147))</f>
        <v>434000.49883979448</v>
      </c>
      <c r="O148" s="1">
        <f>IF(Income_CF!O149="","",Income_CF!O149*(Cohort_WP!O147/Cohort_CF!O147))</f>
        <v>449216.28957990219</v>
      </c>
      <c r="P148" s="1">
        <f>IF(Income_CF!P149="","",Income_CF!P149*(Cohort_WP!P147/Cohort_CF!P147))</f>
        <v>464686.64094639913</v>
      </c>
      <c r="Q148" s="1">
        <f>IF(Income_CF!Q149="","",Income_CF!Q149*(Cohort_WP!Q147/Cohort_CF!Q147))</f>
        <v>480401.44121128821</v>
      </c>
      <c r="R148" s="1">
        <f>IF(Income_CF!R149="","",Income_CF!R149*(Cohort_WP!R147/Cohort_CF!R147))</f>
        <v>496349.78628694377</v>
      </c>
      <c r="S148" s="1">
        <f>IF(Income_CF!S149="","",Income_CF!S149*(Cohort_WP!S147/Cohort_CF!S147))</f>
        <v>512519.97953330271</v>
      </c>
      <c r="T148" s="1">
        <f>IF(Income_CF!T149="","",Income_CF!T149*(Cohort_WP!T147/Cohort_CF!T147))</f>
        <v>528899.53397452831</v>
      </c>
      <c r="U148" s="1">
        <f>IF(Income_CF!U149="","",Income_CF!U149*(Cohort_WP!U147/Cohort_CF!U147))</f>
        <v>545475.17699700501</v>
      </c>
      <c r="V148" s="1">
        <f>IF(Income_CF!V149="","",Income_CF!V149*(Cohort_WP!V147/Cohort_CF!V147))</f>
        <v>562232.85759231611</v>
      </c>
      <c r="W148" s="1">
        <f>IF(Income_CF!W149="","",Income_CF!W149*(Cohort_WP!W147/Cohort_CF!W147))</f>
        <v>579157.75620001217</v>
      </c>
      <c r="X148" s="1">
        <f>IF(Income_CF!X149="","",Income_CF!X149*(Cohort_WP!X147/Cohort_CF!X147))</f>
        <v>596234.29719570512</v>
      </c>
      <c r="Y148" s="1">
        <f>IF(Income_CF!Y149="","",Income_CF!Y149*(Cohort_WP!Y147/Cohort_CF!Y147))</f>
        <v>613446.16406006005</v>
      </c>
      <c r="Z148" s="1">
        <f>IF(Income_CF!Z149="","",Income_CF!Z149*(Cohort_WP!Z147/Cohort_CF!Z147))</f>
        <v>630776.31725403143</v>
      </c>
      <c r="AA148" s="1">
        <f>IF(Income_CF!AA149="","",Income_CF!AA149*(Cohort_WP!AA147/Cohort_CF!AA147))</f>
        <v>648207.01481481211</v>
      </c>
      <c r="AB148" s="1">
        <f>IF(Income_CF!AB149="","",Income_CF!AB149*(Cohort_WP!AB147/Cohort_CF!AB147))</f>
        <v>665719.8356758852</v>
      </c>
      <c r="AC148" s="1">
        <f>IF(Income_CF!AC149="","",Income_CF!AC149*(Cohort_WP!AC147/Cohort_CF!AC147))</f>
        <v>683295.70570300962</v>
      </c>
      <c r="AD148" s="1">
        <f>IF(Income_CF!AD149="","",Income_CF!AD149*(Cohort_WP!AD147/Cohort_CF!AD147))</f>
        <v>700914.92642624385</v>
      </c>
      <c r="AE148" s="1">
        <f>IF(Income_CF!AE149="","",Income_CF!AE149*(Cohort_WP!AE147/Cohort_CF!AE147))</f>
        <v>718557.20643602055</v>
      </c>
      <c r="AF148" s="1">
        <f>IF(Income_CF!AF149="","",Income_CF!AF149*(Cohort_WP!AF147/Cohort_CF!AF147))</f>
        <v>736201.69539919263</v>
      </c>
      <c r="AG148" s="1">
        <f>IF(Income_CF!AG149="","",Income_CF!AG149*(Cohort_WP!AG147/Cohort_CF!AG147))</f>
        <v>753827.0206386291</v>
      </c>
      <c r="AH148" s="1">
        <f>IF(Income_CF!AH149="","",Income_CF!AH149*(Cohort_WP!AH147/Cohort_CF!AH147))</f>
        <v>771411.32620758214</v>
      </c>
      <c r="AI148" s="1">
        <f>IF(Income_CF!AI149="","",Income_CF!AI149*(Cohort_WP!AI147/Cohort_CF!AI147))</f>
        <v>788932.31437783211</v>
      </c>
      <c r="AJ148" s="1">
        <f>IF(Income_CF!AJ149="","",Income_CF!AJ149*(Cohort_WP!AJ147/Cohort_CF!AJ147))</f>
        <v>806367.28944828024</v>
      </c>
      <c r="AK148" s="1">
        <f>IF(Income_CF!AK149="","",Income_CF!AK149*(Cohort_WP!AK147/Cohort_CF!AK147))</f>
        <v>823693.20376871806</v>
      </c>
      <c r="AL148" s="1">
        <f>IF(Income_CF!AL149="","",Income_CF!AL149*(Cohort_WP!AL147/Cohort_CF!AL147))</f>
        <v>840886.70586156065</v>
      </c>
      <c r="AM148" s="1">
        <f>IF(Income_CF!AM149="","",Income_CF!AM149*(Cohort_WP!AM147/Cohort_CF!AM147))</f>
        <v>857924.19051293179</v>
      </c>
      <c r="AN148" s="1">
        <f>IF(Income_CF!AN149="","",Income_CF!AN149*(Cohort_WP!AN147/Cohort_CF!AN147))</f>
        <v>874781.85069319373</v>
      </c>
      <c r="AO148" s="1">
        <f>IF(Income_CF!AO149="","",Income_CF!AO149*(Cohort_WP!AO147/Cohort_CF!AO147))</f>
        <v>891435.73115642066</v>
      </c>
      <c r="AP148" s="1">
        <f>IF(Income_CF!AP149="","",Income_CF!AP149*(Cohort_WP!AP147/Cohort_CF!AP147))</f>
        <v>907861.78355799895</v>
      </c>
      <c r="AQ148" s="1">
        <f>IF(Income_CF!AQ149="","",Income_CF!AQ149*(Cohort_WP!AQ147/Cohort_CF!AQ147))</f>
        <v>924035.92291996605</v>
      </c>
      <c r="AR148" s="1">
        <f>IF(Income_CF!AR149="","",Income_CF!AR149*(Cohort_WP!AR147/Cohort_CF!AR147))</f>
        <v>939934.08526467357</v>
      </c>
      <c r="AS148" s="1">
        <f>IF(Income_CF!AS149="","",Income_CF!AS149*(Cohort_WP!AS147/Cohort_CF!AS147))</f>
        <v>955532.28622900753</v>
      </c>
      <c r="AT148" s="1">
        <f>IF(Income_CF!AT149="","",Income_CF!AT149*(Cohort_WP!AT147/Cohort_CF!AT147))</f>
        <v>970806.68046393991</v>
      </c>
      <c r="AU148" s="1">
        <f>IF(Income_CF!AU149="","",Income_CF!AU149*(Cohort_WP!AU147/Cohort_CF!AU147))</f>
        <v>985733.62161732046</v>
      </c>
      <c r="AV148" s="1">
        <f>IF(Income_CF!AV149="","",Income_CF!AV149*(Cohort_WP!AV147/Cohort_CF!AV147))</f>
        <v>1000289.7226920793</v>
      </c>
      <c r="AW148" s="1" t="str">
        <f>IF(Income_CF!AW149="","",Income_CF!AW149*(Cohort_WP!AW147/Cohort_CF!AW147))</f>
        <v/>
      </c>
      <c r="AX148" s="1" t="str">
        <f>IF(Income_CF!AX149="","",Income_CF!AX149*(Cohort_WP!AX147/Cohort_CF!AX147))</f>
        <v/>
      </c>
      <c r="AY148" s="1" t="str">
        <f>IF(Income_CF!AY149="","",Income_CF!AY149*(Cohort_WP!AY147/Cohort_CF!AY147))</f>
        <v/>
      </c>
      <c r="AZ148" s="1" t="str">
        <f>IF(Income_CF!AZ149="","",Income_CF!AZ149*(Cohort_WP!AZ147/Cohort_CF!AZ147))</f>
        <v/>
      </c>
      <c r="BA148" s="1" t="str">
        <f>IF(Income_CF!BA149="","",Income_CF!BA149*(Cohort_WP!BA147/Cohort_CF!BA147))</f>
        <v/>
      </c>
      <c r="BB148" s="1" t="str">
        <f>IF(Income_CF!BB149="","",Income_CF!BB149*(Cohort_WP!BB147/Cohort_CF!BB147))</f>
        <v/>
      </c>
      <c r="BC148" s="1" t="str">
        <f>IF(Income_CF!BC149="","",Income_CF!BC149*(Cohort_WP!BC147/Cohort_CF!BC147))</f>
        <v/>
      </c>
      <c r="BD148" s="1" t="str">
        <f>IF(Income_CF!BD149="","",Income_CF!BD149*(Cohort_WP!BD147/Cohort_CF!BD147))</f>
        <v/>
      </c>
      <c r="BE148" s="1" t="str">
        <f>IF(Income_CF!BE149="","",Income_CF!BE149*(Cohort_WP!BE147/Cohort_CF!BE147))</f>
        <v/>
      </c>
      <c r="BF148" s="1" t="str">
        <f>IF(Income_CF!BF149="","",Income_CF!BF149*(Cohort_WP!BF147/Cohort_CF!BF147))</f>
        <v/>
      </c>
      <c r="BG148" s="1" t="str">
        <f>IF(Income_CF!BG149="","",Income_CF!BG149*(Cohort_WP!BG147/Cohort_CF!BG147))</f>
        <v/>
      </c>
      <c r="BH148" s="1" t="str">
        <f>IF(Income_CF!BH149="","",Income_CF!BH149*(Cohort_WP!BH147/Cohort_CF!BH147))</f>
        <v/>
      </c>
      <c r="BI148" s="1" t="str">
        <f>IF(Income_CF!BI149="","",Income_CF!BI149*(Cohort_WP!BI147/Cohort_CF!BI147))</f>
        <v/>
      </c>
      <c r="BJ148" s="1" t="str">
        <f>IF(Income_CF!BJ149="","",Income_CF!BJ149*(Cohort_WP!BJ147/Cohort_CF!BJ147))</f>
        <v/>
      </c>
      <c r="BK148" s="1" t="str">
        <f>IF(Income_CF!BK149="","",Income_CF!BK149*(Cohort_WP!BK147/Cohort_CF!BK147))</f>
        <v/>
      </c>
      <c r="BL148" s="1" t="str">
        <f>IF(Income_CF!BL149="","",Income_CF!BL149*(Cohort_WP!BL147/Cohort_CF!BL147))</f>
        <v/>
      </c>
      <c r="BM148" s="1" t="str">
        <f>IF(Income_CF!BM149="","",Income_CF!BM149*(Cohort_WP!BM147/Cohort_CF!BM147))</f>
        <v/>
      </c>
    </row>
    <row r="149" spans="1:72" x14ac:dyDescent="0.55000000000000004">
      <c r="A149" s="639"/>
      <c r="B149" t="s">
        <v>470</v>
      </c>
      <c r="G149" s="1" t="str">
        <f>IF(Income_CF!G150="","",Income_CF!G150*(Cohort_WP!G148/Cohort_CF!G148))</f>
        <v/>
      </c>
      <c r="H149" s="1" t="str">
        <f>IF(Income_CF!H150="","",Income_CF!H150*(Cohort_WP!H148/Cohort_CF!H148))</f>
        <v/>
      </c>
      <c r="I149" s="1" t="str">
        <f>IF(Income_CF!I150="","",Income_CF!I150*(Cohort_WP!I148/Cohort_CF!I148))</f>
        <v/>
      </c>
      <c r="J149" s="1">
        <f>IF(Income_CF!J150="","",Income_CF!J150*(Cohort_WP!J148/Cohort_CF!J148))</f>
        <v>369743.85219682351</v>
      </c>
      <c r="K149" s="1">
        <f>IF(Income_CF!K150="","",Income_CF!K150*(Cohort_WP!K148/Cohort_CF!K148))</f>
        <v>384087.07195841486</v>
      </c>
      <c r="L149" s="1">
        <f>IF(Income_CF!L150="","",Income_CF!L150*(Cohort_WP!L148/Cohort_CF!L148))</f>
        <v>398747.37819469121</v>
      </c>
      <c r="M149" s="1">
        <f>IF(Income_CF!M150="","",Income_CF!M150*(Cohort_WP!M148/Cohort_CF!M148))</f>
        <v>413718.95111730462</v>
      </c>
      <c r="N149" s="1">
        <f>IF(Income_CF!N150="","",Income_CF!N150*(Cohort_WP!N148/Cohort_CF!N148))</f>
        <v>431620.04833577789</v>
      </c>
      <c r="O149" s="1">
        <f>IF(Income_CF!O150="","",Income_CF!O150*(Cohort_WP!O148/Cohort_CF!O148))</f>
        <v>447020.51380498835</v>
      </c>
      <c r="P149" s="1">
        <f>IF(Income_CF!P150="","",Income_CF!P150*(Cohort_WP!P148/Cohort_CF!P148))</f>
        <v>462692.77826729929</v>
      </c>
      <c r="Q149" s="1">
        <f>IF(Income_CF!Q150="","",Income_CF!Q150*(Cohort_WP!Q148/Cohort_CF!Q148))</f>
        <v>478627.24017479114</v>
      </c>
      <c r="R149" s="1">
        <f>IF(Income_CF!R150="","",Income_CF!R150*(Cohort_WP!R148/Cohort_CF!R148))</f>
        <v>494813.48444762675</v>
      </c>
      <c r="S149" s="1">
        <f>IF(Income_CF!S150="","",Income_CF!S150*(Cohort_WP!S148/Cohort_CF!S148))</f>
        <v>511240.27987555199</v>
      </c>
      <c r="T149" s="1">
        <f>IF(Income_CF!T150="","",Income_CF!T150*(Cohort_WP!T148/Cohort_CF!T148))</f>
        <v>527895.57891930186</v>
      </c>
      <c r="U149" s="1">
        <f>IF(Income_CF!U150="","",Income_CF!U150*(Cohort_WP!U148/Cohort_CF!U148))</f>
        <v>544766.51999376423</v>
      </c>
      <c r="V149" s="1">
        <f>IF(Income_CF!V150="","",Income_CF!V150*(Cohort_WP!V148/Cohort_CF!V148))</f>
        <v>561839.43230691517</v>
      </c>
      <c r="W149" s="1">
        <f>IF(Income_CF!W150="","",Income_CF!W150*(Cohort_WP!W148/Cohort_CF!W148))</f>
        <v>579099.84332008555</v>
      </c>
      <c r="X149" s="1">
        <f>IF(Income_CF!X150="","",Income_CF!X150*(Cohort_WP!X148/Cohort_CF!X148))</f>
        <v>596532.48888601246</v>
      </c>
      <c r="Y149" s="1">
        <f>IF(Income_CF!Y150="","",Income_CF!Y150*(Cohort_WP!Y148/Cohort_CF!Y148))</f>
        <v>614121.32611157617</v>
      </c>
      <c r="Z149" s="1">
        <f>IF(Income_CF!Z150="","",Income_CF!Z150*(Cohort_WP!Z148/Cohort_CF!Z148))</f>
        <v>631849.54898186191</v>
      </c>
      <c r="AA149" s="1">
        <f>IF(Income_CF!AA150="","",Income_CF!AA150*(Cohort_WP!AA148/Cohort_CF!AA148))</f>
        <v>649699.60677165224</v>
      </c>
      <c r="AB149" s="1">
        <f>IF(Income_CF!AB150="","",Income_CF!AB150*(Cohort_WP!AB148/Cohort_CF!AB148))</f>
        <v>667653.22525925655</v>
      </c>
      <c r="AC149" s="1">
        <f>IF(Income_CF!AC150="","",Income_CF!AC150*(Cohort_WP!AC148/Cohort_CF!AC148))</f>
        <v>685691.43074616173</v>
      </c>
      <c r="AD149" s="1">
        <f>IF(Income_CF!AD150="","",Income_CF!AD150*(Cohort_WP!AD148/Cohort_CF!AD148))</f>
        <v>703794.5768740999</v>
      </c>
      <c r="AE149" s="1">
        <f>IF(Income_CF!AE150="","",Income_CF!AE150*(Cohort_WP!AE148/Cohort_CF!AE148))</f>
        <v>721942.37421903119</v>
      </c>
      <c r="AF149" s="1">
        <f>IF(Income_CF!AF150="","",Income_CF!AF150*(Cohort_WP!AF148/Cohort_CF!AF148))</f>
        <v>740113.92262910143</v>
      </c>
      <c r="AG149" s="1">
        <f>IF(Income_CF!AG150="","",Income_CF!AG150*(Cohort_WP!AG148/Cohort_CF!AG148))</f>
        <v>758287.74626116827</v>
      </c>
      <c r="AH149" s="1">
        <f>IF(Income_CF!AH150="","",Income_CF!AH150*(Cohort_WP!AH148/Cohort_CF!AH148))</f>
        <v>776441.831257788</v>
      </c>
      <c r="AI149" s="1">
        <f>IF(Income_CF!AI150="","",Income_CF!AI150*(Cohort_WP!AI148/Cohort_CF!AI148))</f>
        <v>794553.66599380947</v>
      </c>
      <c r="AJ149" s="1">
        <f>IF(Income_CF!AJ150="","",Income_CF!AJ150*(Cohort_WP!AJ148/Cohort_CF!AJ148))</f>
        <v>812600.2838091671</v>
      </c>
      <c r="AK149" s="1">
        <f>IF(Income_CF!AK150="","",Income_CF!AK150*(Cohort_WP!AK148/Cohort_CF!AK148))</f>
        <v>830558.30813172879</v>
      </c>
      <c r="AL149" s="1">
        <f>IF(Income_CF!AL150="","",Income_CF!AL150*(Cohort_WP!AL148/Cohort_CF!AL148))</f>
        <v>848403.99988177943</v>
      </c>
      <c r="AM149" s="1">
        <f>IF(Income_CF!AM150="","",Income_CF!AM150*(Cohort_WP!AM148/Cohort_CF!AM148))</f>
        <v>866113.30703740742</v>
      </c>
      <c r="AN149" s="1">
        <f>IF(Income_CF!AN150="","",Income_CF!AN150*(Cohort_WP!AN148/Cohort_CF!AN148))</f>
        <v>883661.91622831952</v>
      </c>
      <c r="AO149" s="1">
        <f>IF(Income_CF!AO150="","",Income_CF!AO150*(Cohort_WP!AO148/Cohort_CF!AO148))</f>
        <v>901025.30621398962</v>
      </c>
      <c r="AP149" s="1">
        <f>IF(Income_CF!AP150="","",Income_CF!AP150*(Cohort_WP!AP148/Cohort_CF!AP148))</f>
        <v>918178.80309111322</v>
      </c>
      <c r="AQ149" s="1">
        <f>IF(Income_CF!AQ150="","",Income_CF!AQ150*(Cohort_WP!AQ148/Cohort_CF!AQ148))</f>
        <v>935097.6370647389</v>
      </c>
      <c r="AR149" s="1">
        <f>IF(Income_CF!AR150="","",Income_CF!AR150*(Cohort_WP!AR148/Cohort_CF!AR148))</f>
        <v>951757.00060756505</v>
      </c>
      <c r="AS149" s="1">
        <f>IF(Income_CF!AS150="","",Income_CF!AS150*(Cohort_WP!AS148/Cohort_CF!AS148))</f>
        <v>968132.10782261391</v>
      </c>
      <c r="AT149" s="1">
        <f>IF(Income_CF!AT150="","",Income_CF!AT150*(Cohort_WP!AT148/Cohort_CF!AT148))</f>
        <v>984198.25481587765</v>
      </c>
      <c r="AU149" s="1">
        <f>IF(Income_CF!AU150="","",Income_CF!AU150*(Cohort_WP!AU148/Cohort_CF!AU148))</f>
        <v>999930.88087785814</v>
      </c>
      <c r="AV149" s="1">
        <f>IF(Income_CF!AV150="","",Income_CF!AV150*(Cohort_WP!AV148/Cohort_CF!AV148))</f>
        <v>1015305.6302658401</v>
      </c>
      <c r="AW149" s="1">
        <f>IF(Income_CF!AW150="","",Income_CF!AW150*(Cohort_WP!AW148/Cohort_CF!AW148))</f>
        <v>1030298.4143728417</v>
      </c>
      <c r="AX149" s="1" t="str">
        <f>IF(Income_CF!AX150="","",Income_CF!AX150*(Cohort_WP!AX148/Cohort_CF!AX148))</f>
        <v/>
      </c>
      <c r="AY149" s="1" t="str">
        <f>IF(Income_CF!AY150="","",Income_CF!AY150*(Cohort_WP!AY148/Cohort_CF!AY148))</f>
        <v/>
      </c>
      <c r="AZ149" s="1" t="str">
        <f>IF(Income_CF!AZ150="","",Income_CF!AZ150*(Cohort_WP!AZ148/Cohort_CF!AZ148))</f>
        <v/>
      </c>
      <c r="BA149" s="1" t="str">
        <f>IF(Income_CF!BA150="","",Income_CF!BA150*(Cohort_WP!BA148/Cohort_CF!BA148))</f>
        <v/>
      </c>
      <c r="BB149" s="1" t="str">
        <f>IF(Income_CF!BB150="","",Income_CF!BB150*(Cohort_WP!BB148/Cohort_CF!BB148))</f>
        <v/>
      </c>
      <c r="BC149" s="1" t="str">
        <f>IF(Income_CF!BC150="","",Income_CF!BC150*(Cohort_WP!BC148/Cohort_CF!BC148))</f>
        <v/>
      </c>
      <c r="BD149" s="1" t="str">
        <f>IF(Income_CF!BD150="","",Income_CF!BD150*(Cohort_WP!BD148/Cohort_CF!BD148))</f>
        <v/>
      </c>
      <c r="BE149" s="1" t="str">
        <f>IF(Income_CF!BE150="","",Income_CF!BE150*(Cohort_WP!BE148/Cohort_CF!BE148))</f>
        <v/>
      </c>
      <c r="BF149" s="1" t="str">
        <f>IF(Income_CF!BF150="","",Income_CF!BF150*(Cohort_WP!BF148/Cohort_CF!BF148))</f>
        <v/>
      </c>
      <c r="BG149" s="1" t="str">
        <f>IF(Income_CF!BG150="","",Income_CF!BG150*(Cohort_WP!BG148/Cohort_CF!BG148))</f>
        <v/>
      </c>
      <c r="BH149" s="1" t="str">
        <f>IF(Income_CF!BH150="","",Income_CF!BH150*(Cohort_WP!BH148/Cohort_CF!BH148))</f>
        <v/>
      </c>
      <c r="BI149" s="1" t="str">
        <f>IF(Income_CF!BI150="","",Income_CF!BI150*(Cohort_WP!BI148/Cohort_CF!BI148))</f>
        <v/>
      </c>
      <c r="BJ149" s="1" t="str">
        <f>IF(Income_CF!BJ150="","",Income_CF!BJ150*(Cohort_WP!BJ148/Cohort_CF!BJ148))</f>
        <v/>
      </c>
      <c r="BK149" s="1" t="str">
        <f>IF(Income_CF!BK150="","",Income_CF!BK150*(Cohort_WP!BK148/Cohort_CF!BK148))</f>
        <v/>
      </c>
      <c r="BL149" s="1" t="str">
        <f>IF(Income_CF!BL150="","",Income_CF!BL150*(Cohort_WP!BL148/Cohort_CF!BL148))</f>
        <v/>
      </c>
      <c r="BM149" s="1" t="str">
        <f>IF(Income_CF!BM150="","",Income_CF!BM150*(Cohort_WP!BM148/Cohort_CF!BM148))</f>
        <v/>
      </c>
    </row>
    <row r="150" spans="1:72" x14ac:dyDescent="0.55000000000000004">
      <c r="A150" s="639"/>
      <c r="B150" t="s">
        <v>471</v>
      </c>
      <c r="G150" s="1" t="str">
        <f>IF(Income_CF!G151="","",Income_CF!G151*(Cohort_WP!G149/Cohort_CF!G149))</f>
        <v/>
      </c>
      <c r="H150" s="1" t="str">
        <f>IF(Income_CF!H151="","",Income_CF!H151*(Cohort_WP!H149/Cohort_CF!H149))</f>
        <v/>
      </c>
      <c r="I150" s="1" t="str">
        <f>IF(Income_CF!I151="","",Income_CF!I151*(Cohort_WP!I149/Cohort_CF!I149))</f>
        <v/>
      </c>
      <c r="J150" s="1" t="str">
        <f>IF(Income_CF!J151="","",Income_CF!J151*(Cohort_WP!J149/Cohort_CF!J149))</f>
        <v/>
      </c>
      <c r="K150" s="1">
        <f>IF(Income_CF!K151="","",Income_CF!K151*(Cohort_WP!K149/Cohort_CF!K149))</f>
        <v>380836.16776272823</v>
      </c>
      <c r="L150" s="1">
        <f>IF(Income_CF!L151="","",Income_CF!L151*(Cohort_WP!L149/Cohort_CF!L149))</f>
        <v>395609.68411716731</v>
      </c>
      <c r="M150" s="1">
        <f>IF(Income_CF!M151="","",Income_CF!M151*(Cohort_WP!M149/Cohort_CF!M149))</f>
        <v>410709.799540532</v>
      </c>
      <c r="N150" s="1">
        <f>IF(Income_CF!N151="","",Income_CF!N151*(Cohort_WP!N149/Cohort_CF!N149))</f>
        <v>426130.51965082379</v>
      </c>
      <c r="O150" s="1">
        <f>IF(Income_CF!O151="","",Income_CF!O151*(Cohort_WP!O149/Cohort_CF!O149))</f>
        <v>444568.64978585119</v>
      </c>
      <c r="P150" s="1">
        <f>IF(Income_CF!P151="","",Income_CF!P151*(Cohort_WP!P149/Cohort_CF!P149))</f>
        <v>460431.12921913801</v>
      </c>
      <c r="Q150" s="1">
        <f>IF(Income_CF!Q151="","",Income_CF!Q151*(Cohort_WP!Q149/Cohort_CF!Q149))</f>
        <v>476573.56161531829</v>
      </c>
      <c r="R150" s="1">
        <f>IF(Income_CF!R151="","",Income_CF!R151*(Cohort_WP!R149/Cohort_CF!R149))</f>
        <v>492986.05738003482</v>
      </c>
      <c r="S150" s="1">
        <f>IF(Income_CF!S151="","",Income_CF!S151*(Cohort_WP!S149/Cohort_CF!S149))</f>
        <v>509657.88898105553</v>
      </c>
      <c r="T150" s="1">
        <f>IF(Income_CF!T151="","",Income_CF!T151*(Cohort_WP!T149/Cohort_CF!T149))</f>
        <v>526577.48827181861</v>
      </c>
      <c r="U150" s="1">
        <f>IF(Income_CF!U151="","",Income_CF!U151*(Cohort_WP!U149/Cohort_CF!U149))</f>
        <v>543732.44628688099</v>
      </c>
      <c r="V150" s="1">
        <f>IF(Income_CF!V151="","",Income_CF!V151*(Cohort_WP!V149/Cohort_CF!V149))</f>
        <v>561109.51559357706</v>
      </c>
      <c r="W150" s="1">
        <f>IF(Income_CF!W151="","",Income_CF!W151*(Cohort_WP!W149/Cohort_CF!W149))</f>
        <v>578694.61527612258</v>
      </c>
      <c r="X150" s="1">
        <f>IF(Income_CF!X151="","",Income_CF!X151*(Cohort_WP!X149/Cohort_CF!X149))</f>
        <v>596472.83861968818</v>
      </c>
      <c r="Y150" s="1">
        <f>IF(Income_CF!Y151="","",Income_CF!Y151*(Cohort_WP!Y149/Cohort_CF!Y149))</f>
        <v>614428.4635525929</v>
      </c>
      <c r="Z150" s="1">
        <f>IF(Income_CF!Z151="","",Income_CF!Z151*(Cohort_WP!Z149/Cohort_CF!Z149))</f>
        <v>632544.96589492343</v>
      </c>
      <c r="AA150" s="1">
        <f>IF(Income_CF!AA151="","",Income_CF!AA151*(Cohort_WP!AA149/Cohort_CF!AA149))</f>
        <v>650805.03545131756</v>
      </c>
      <c r="AB150" s="1">
        <f>IF(Income_CF!AB151="","",Income_CF!AB151*(Cohort_WP!AB149/Cohort_CF!AB149))</f>
        <v>669190.59497480199</v>
      </c>
      <c r="AC150" s="1">
        <f>IF(Income_CF!AC151="","",Income_CF!AC151*(Cohort_WP!AC149/Cohort_CF!AC149))</f>
        <v>687682.82201703428</v>
      </c>
      <c r="AD150" s="1">
        <f>IF(Income_CF!AD151="","",Income_CF!AD151*(Cohort_WP!AD149/Cohort_CF!AD149))</f>
        <v>706262.1736685466</v>
      </c>
      <c r="AE150" s="1">
        <f>IF(Income_CF!AE151="","",Income_CF!AE151*(Cohort_WP!AE149/Cohort_CF!AE149))</f>
        <v>724908.4141803229</v>
      </c>
      <c r="AF150" s="1">
        <f>IF(Income_CF!AF151="","",Income_CF!AF151*(Cohort_WP!AF149/Cohort_CF!AF149))</f>
        <v>743600.64544560213</v>
      </c>
      <c r="AG150" s="1">
        <f>IF(Income_CF!AG151="","",Income_CF!AG151*(Cohort_WP!AG149/Cohort_CF!AG149))</f>
        <v>762317.34030797426</v>
      </c>
      <c r="AH150" s="1">
        <f>IF(Income_CF!AH151="","",Income_CF!AH151*(Cohort_WP!AH149/Cohort_CF!AH149))</f>
        <v>781036.37864900334</v>
      </c>
      <c r="AI150" s="1">
        <f>IF(Income_CF!AI151="","",Income_CF!AI151*(Cohort_WP!AI149/Cohort_CF!AI149))</f>
        <v>799735.08619552152</v>
      </c>
      <c r="AJ150" s="1">
        <f>IF(Income_CF!AJ151="","",Income_CF!AJ151*(Cohort_WP!AJ149/Cohort_CF!AJ149))</f>
        <v>818390.27597362362</v>
      </c>
      <c r="AK150" s="1">
        <f>IF(Income_CF!AK151="","",Income_CF!AK151*(Cohort_WP!AK149/Cohort_CF!AK149))</f>
        <v>836978.29232344218</v>
      </c>
      <c r="AL150" s="1">
        <f>IF(Income_CF!AL151="","",Income_CF!AL151*(Cohort_WP!AL149/Cohort_CF!AL149))</f>
        <v>855475.05737568054</v>
      </c>
      <c r="AM150" s="1">
        <f>IF(Income_CF!AM151="","",Income_CF!AM151*(Cohort_WP!AM149/Cohort_CF!AM149))</f>
        <v>873856.11987823283</v>
      </c>
      <c r="AN150" s="1">
        <f>IF(Income_CF!AN151="","",Income_CF!AN151*(Cohort_WP!AN149/Cohort_CF!AN149))</f>
        <v>892096.70624852949</v>
      </c>
      <c r="AO150" s="1">
        <f>IF(Income_CF!AO151="","",Income_CF!AO151*(Cohort_WP!AO149/Cohort_CF!AO149))</f>
        <v>910171.77371516929</v>
      </c>
      <c r="AP150" s="1">
        <f>IF(Income_CF!AP151="","",Income_CF!AP151*(Cohort_WP!AP149/Cohort_CF!AP149))</f>
        <v>928056.06540040928</v>
      </c>
      <c r="AQ150" s="1">
        <f>IF(Income_CF!AQ151="","",Income_CF!AQ151*(Cohort_WP!AQ149/Cohort_CF!AQ149))</f>
        <v>945724.16718384647</v>
      </c>
      <c r="AR150" s="1">
        <f>IF(Income_CF!AR151="","",Income_CF!AR151*(Cohort_WP!AR149/Cohort_CF!AR149))</f>
        <v>963150.56617668096</v>
      </c>
      <c r="AS150" s="1">
        <f>IF(Income_CF!AS151="","",Income_CF!AS151*(Cohort_WP!AS149/Cohort_CF!AS149))</f>
        <v>980309.71062579204</v>
      </c>
      <c r="AT150" s="1">
        <f>IF(Income_CF!AT151="","",Income_CF!AT151*(Cohort_WP!AT149/Cohort_CF!AT149))</f>
        <v>997176.07105729217</v>
      </c>
      <c r="AU150" s="1">
        <f>IF(Income_CF!AU151="","",Income_CF!AU151*(Cohort_WP!AU149/Cohort_CF!AU149))</f>
        <v>1013724.2024603541</v>
      </c>
      <c r="AV150" s="1">
        <f>IF(Income_CF!AV151="","",Income_CF!AV151*(Cohort_WP!AV149/Cohort_CF!AV149))</f>
        <v>1029928.807304194</v>
      </c>
      <c r="AW150" s="1">
        <f>IF(Income_CF!AW151="","",Income_CF!AW151*(Cohort_WP!AW149/Cohort_CF!AW149))</f>
        <v>1045764.7991738154</v>
      </c>
      <c r="AX150" s="1">
        <f>IF(Income_CF!AX151="","",Income_CF!AX151*(Cohort_WP!AX149/Cohort_CF!AX149))</f>
        <v>1061207.3668040268</v>
      </c>
      <c r="AY150" s="1" t="str">
        <f>IF(Income_CF!AY151="","",Income_CF!AY151*(Cohort_WP!AY149/Cohort_CF!AY149))</f>
        <v/>
      </c>
      <c r="AZ150" s="1" t="str">
        <f>IF(Income_CF!AZ151="","",Income_CF!AZ151*(Cohort_WP!AZ149/Cohort_CF!AZ149))</f>
        <v/>
      </c>
      <c r="BA150" s="1" t="str">
        <f>IF(Income_CF!BA151="","",Income_CF!BA151*(Cohort_WP!BA149/Cohort_CF!BA149))</f>
        <v/>
      </c>
      <c r="BB150" s="1" t="str">
        <f>IF(Income_CF!BB151="","",Income_CF!BB151*(Cohort_WP!BB149/Cohort_CF!BB149))</f>
        <v/>
      </c>
      <c r="BC150" s="1" t="str">
        <f>IF(Income_CF!BC151="","",Income_CF!BC151*(Cohort_WP!BC149/Cohort_CF!BC149))</f>
        <v/>
      </c>
      <c r="BD150" s="1" t="str">
        <f>IF(Income_CF!BD151="","",Income_CF!BD151*(Cohort_WP!BD149/Cohort_CF!BD149))</f>
        <v/>
      </c>
      <c r="BE150" s="1" t="str">
        <f>IF(Income_CF!BE151="","",Income_CF!BE151*(Cohort_WP!BE149/Cohort_CF!BE149))</f>
        <v/>
      </c>
      <c r="BF150" s="1" t="str">
        <f>IF(Income_CF!BF151="","",Income_CF!BF151*(Cohort_WP!BF149/Cohort_CF!BF149))</f>
        <v/>
      </c>
      <c r="BG150" s="1" t="str">
        <f>IF(Income_CF!BG151="","",Income_CF!BG151*(Cohort_WP!BG149/Cohort_CF!BG149))</f>
        <v/>
      </c>
      <c r="BH150" s="1" t="str">
        <f>IF(Income_CF!BH151="","",Income_CF!BH151*(Cohort_WP!BH149/Cohort_CF!BH149))</f>
        <v/>
      </c>
      <c r="BI150" s="1" t="str">
        <f>IF(Income_CF!BI151="","",Income_CF!BI151*(Cohort_WP!BI149/Cohort_CF!BI149))</f>
        <v/>
      </c>
      <c r="BJ150" s="1" t="str">
        <f>IF(Income_CF!BJ151="","",Income_CF!BJ151*(Cohort_WP!BJ149/Cohort_CF!BJ149))</f>
        <v/>
      </c>
      <c r="BK150" s="1" t="str">
        <f>IF(Income_CF!BK151="","",Income_CF!BK151*(Cohort_WP!BK149/Cohort_CF!BK149))</f>
        <v/>
      </c>
      <c r="BL150" s="1" t="str">
        <f>IF(Income_CF!BL151="","",Income_CF!BL151*(Cohort_WP!BL149/Cohort_CF!BL149))</f>
        <v/>
      </c>
      <c r="BM150" s="1" t="str">
        <f>IF(Income_CF!BM151="","",Income_CF!BM151*(Cohort_WP!BM149/Cohort_CF!BM149))</f>
        <v/>
      </c>
    </row>
    <row r="151" spans="1:72" x14ac:dyDescent="0.55000000000000004">
      <c r="A151" s="639"/>
      <c r="B151" t="s">
        <v>472</v>
      </c>
      <c r="G151" s="1" t="str">
        <f>IF(Income_CF!G152="","",Income_CF!G152*(Cohort_WP!G150/Cohort_CF!G150))</f>
        <v/>
      </c>
      <c r="H151" s="1" t="str">
        <f>IF(Income_CF!H152="","",Income_CF!H152*(Cohort_WP!H150/Cohort_CF!H150))</f>
        <v/>
      </c>
      <c r="I151" s="1" t="str">
        <f>IF(Income_CF!I152="","",Income_CF!I152*(Cohort_WP!I150/Cohort_CF!I150))</f>
        <v/>
      </c>
      <c r="J151" s="1" t="str">
        <f>IF(Income_CF!J152="","",Income_CF!J152*(Cohort_WP!J150/Cohort_CF!J150))</f>
        <v/>
      </c>
      <c r="K151" s="1" t="str">
        <f>IF(Income_CF!K152="","",Income_CF!K152*(Cohort_WP!K150/Cohort_CF!K150))</f>
        <v/>
      </c>
      <c r="L151" s="1">
        <f>IF(Income_CF!L152="","",Income_CF!L152*(Cohort_WP!L150/Cohort_CF!L150))</f>
        <v>392261.25279561011</v>
      </c>
      <c r="M151" s="1">
        <f>IF(Income_CF!M152="","",Income_CF!M152*(Cohort_WP!M150/Cohort_CF!M150))</f>
        <v>407477.97464068234</v>
      </c>
      <c r="N151" s="1">
        <f>IF(Income_CF!N152="","",Income_CF!N152*(Cohort_WP!N150/Cohort_CF!N150))</f>
        <v>423031.09352674789</v>
      </c>
      <c r="O151" s="1">
        <f>IF(Income_CF!O152="","",Income_CF!O152*(Cohort_WP!O150/Cohort_CF!O150))</f>
        <v>438914.43524034851</v>
      </c>
      <c r="P151" s="1">
        <f>IF(Income_CF!P152="","",Income_CF!P152*(Cohort_WP!P150/Cohort_CF!P150))</f>
        <v>457905.70927942672</v>
      </c>
      <c r="Q151" s="1">
        <f>IF(Income_CF!Q152="","",Income_CF!Q152*(Cohort_WP!Q150/Cohort_CF!Q150))</f>
        <v>474244.06309571222</v>
      </c>
      <c r="R151" s="1">
        <f>IF(Income_CF!R152="","",Income_CF!R152*(Cohort_WP!R150/Cohort_CF!R150))</f>
        <v>490870.76846377779</v>
      </c>
      <c r="S151" s="1">
        <f>IF(Income_CF!S152="","",Income_CF!S152*(Cohort_WP!S150/Cohort_CF!S150))</f>
        <v>507775.63910143578</v>
      </c>
      <c r="T151" s="1">
        <f>IF(Income_CF!T152="","",Income_CF!T152*(Cohort_WP!T150/Cohort_CF!T150))</f>
        <v>524947.62565048726</v>
      </c>
      <c r="U151" s="1">
        <f>IF(Income_CF!U152="","",Income_CF!U152*(Cohort_WP!U150/Cohort_CF!U150))</f>
        <v>542374.81291997328</v>
      </c>
      <c r="V151" s="1">
        <f>IF(Income_CF!V152="","",Income_CF!V152*(Cohort_WP!V150/Cohort_CF!V150))</f>
        <v>560044.41967548733</v>
      </c>
      <c r="W151" s="1">
        <f>IF(Income_CF!W152="","",Income_CF!W152*(Cohort_WP!W150/Cohort_CF!W150))</f>
        <v>577942.80106138438</v>
      </c>
      <c r="X151" s="1">
        <f>IF(Income_CF!X152="","",Income_CF!X152*(Cohort_WP!X150/Cohort_CF!X150))</f>
        <v>596055.45373440627</v>
      </c>
      <c r="Y151" s="1">
        <f>IF(Income_CF!Y152="","",Income_CF!Y152*(Cohort_WP!Y150/Cohort_CF!Y150))</f>
        <v>614367.02377827873</v>
      </c>
      <c r="Z151" s="1">
        <f>IF(Income_CF!Z152="","",Income_CF!Z152*(Cohort_WP!Z150/Cohort_CF!Z150))</f>
        <v>632861.31745917071</v>
      </c>
      <c r="AA151" s="1">
        <f>IF(Income_CF!AA152="","",Income_CF!AA152*(Cohort_WP!AA150/Cohort_CF!AA150))</f>
        <v>651521.31487177114</v>
      </c>
      <c r="AB151" s="1">
        <f>IF(Income_CF!AB152="","",Income_CF!AB152*(Cohort_WP!AB150/Cohort_CF!AB150))</f>
        <v>670329.18651485723</v>
      </c>
      <c r="AC151" s="1">
        <f>IF(Income_CF!AC152="","",Income_CF!AC152*(Cohort_WP!AC150/Cohort_CF!AC150))</f>
        <v>689266.31282404612</v>
      </c>
      <c r="AD151" s="1">
        <f>IF(Income_CF!AD152="","",Income_CF!AD152*(Cohort_WP!AD150/Cohort_CF!AD150))</f>
        <v>708313.30667754519</v>
      </c>
      <c r="AE151" s="1">
        <f>IF(Income_CF!AE152="","",Income_CF!AE152*(Cohort_WP!AE150/Cohort_CF!AE150))</f>
        <v>727450.03887860291</v>
      </c>
      <c r="AF151" s="1">
        <f>IF(Income_CF!AF152="","",Income_CF!AF152*(Cohort_WP!AF150/Cohort_CF!AF150))</f>
        <v>746655.66660573264</v>
      </c>
      <c r="AG151" s="1">
        <f>IF(Income_CF!AG152="","",Income_CF!AG152*(Cohort_WP!AG150/Cohort_CF!AG150))</f>
        <v>765908.66480897006</v>
      </c>
      <c r="AH151" s="1">
        <f>IF(Income_CF!AH152="","",Income_CF!AH152*(Cohort_WP!AH150/Cohort_CF!AH150))</f>
        <v>785186.86051721359</v>
      </c>
      <c r="AI151" s="1">
        <f>IF(Income_CF!AI152="","",Income_CF!AI152*(Cohort_WP!AI150/Cohort_CF!AI150))</f>
        <v>804467.47000847338</v>
      </c>
      <c r="AJ151" s="1">
        <f>IF(Income_CF!AJ152="","",Income_CF!AJ152*(Cohort_WP!AJ150/Cohort_CF!AJ150))</f>
        <v>823727.13878138724</v>
      </c>
      <c r="AK151" s="1">
        <f>IF(Income_CF!AK152="","",Income_CF!AK152*(Cohort_WP!AK150/Cohort_CF!AK150))</f>
        <v>842941.9842528326</v>
      </c>
      <c r="AL151" s="1">
        <f>IF(Income_CF!AL152="","",Income_CF!AL152*(Cohort_WP!AL150/Cohort_CF!AL150))</f>
        <v>862087.64109314524</v>
      </c>
      <c r="AM151" s="1">
        <f>IF(Income_CF!AM152="","",Income_CF!AM152*(Cohort_WP!AM150/Cohort_CF!AM150))</f>
        <v>881139.30909695104</v>
      </c>
      <c r="AN151" s="1">
        <f>IF(Income_CF!AN152="","",Income_CF!AN152*(Cohort_WP!AN150/Cohort_CF!AN150))</f>
        <v>900071.8034745797</v>
      </c>
      <c r="AO151" s="1">
        <f>IF(Income_CF!AO152="","",Income_CF!AO152*(Cohort_WP!AO150/Cohort_CF!AO150))</f>
        <v>918859.60743598558</v>
      </c>
      <c r="AP151" s="1">
        <f>IF(Income_CF!AP152="","",Income_CF!AP152*(Cohort_WP!AP150/Cohort_CF!AP150))</f>
        <v>937476.92692662438</v>
      </c>
      <c r="AQ151" s="1">
        <f>IF(Income_CF!AQ152="","",Income_CF!AQ152*(Cohort_WP!AQ150/Cohort_CF!AQ150))</f>
        <v>955897.74736242148</v>
      </c>
      <c r="AR151" s="1">
        <f>IF(Income_CF!AR152="","",Income_CF!AR152*(Cohort_WP!AR150/Cohort_CF!AR150))</f>
        <v>974095.89219936181</v>
      </c>
      <c r="AS151" s="1">
        <f>IF(Income_CF!AS152="","",Income_CF!AS152*(Cohort_WP!AS150/Cohort_CF!AS150))</f>
        <v>992045.08316198154</v>
      </c>
      <c r="AT151" s="1">
        <f>IF(Income_CF!AT152="","",Income_CF!AT152*(Cohort_WP!AT150/Cohort_CF!AT150))</f>
        <v>1009719.0019445657</v>
      </c>
      <c r="AU151" s="1">
        <f>IF(Income_CF!AU152="","",Income_CF!AU152*(Cohort_WP!AU150/Cohort_CF!AU150))</f>
        <v>1027091.3531890111</v>
      </c>
      <c r="AV151" s="1">
        <f>IF(Income_CF!AV152="","",Income_CF!AV152*(Cohort_WP!AV150/Cohort_CF!AV150))</f>
        <v>1044135.9285341648</v>
      </c>
      <c r="AW151" s="1">
        <f>IF(Income_CF!AW152="","",Income_CF!AW152*(Cohort_WP!AW150/Cohort_CF!AW150))</f>
        <v>1060826.6715233198</v>
      </c>
      <c r="AX151" s="1">
        <f>IF(Income_CF!AX152="","",Income_CF!AX152*(Cohort_WP!AX150/Cohort_CF!AX150))</f>
        <v>1077137.7431490298</v>
      </c>
      <c r="AY151" s="1">
        <f>IF(Income_CF!AY152="","",Income_CF!AY152*(Cohort_WP!AY150/Cohort_CF!AY150))</f>
        <v>1093043.5878081478</v>
      </c>
      <c r="AZ151" s="1" t="str">
        <f>IF(Income_CF!AZ152="","",Income_CF!AZ152*(Cohort_WP!AZ150/Cohort_CF!AZ150))</f>
        <v/>
      </c>
      <c r="BA151" s="1" t="str">
        <f>IF(Income_CF!BA152="","",Income_CF!BA152*(Cohort_WP!BA150/Cohort_CF!BA150))</f>
        <v/>
      </c>
      <c r="BB151" s="1" t="str">
        <f>IF(Income_CF!BB152="","",Income_CF!BB152*(Cohort_WP!BB150/Cohort_CF!BB150))</f>
        <v/>
      </c>
      <c r="BC151" s="1" t="str">
        <f>IF(Income_CF!BC152="","",Income_CF!BC152*(Cohort_WP!BC150/Cohort_CF!BC150))</f>
        <v/>
      </c>
      <c r="BD151" s="1" t="str">
        <f>IF(Income_CF!BD152="","",Income_CF!BD152*(Cohort_WP!BD150/Cohort_CF!BD150))</f>
        <v/>
      </c>
      <c r="BE151" s="1" t="str">
        <f>IF(Income_CF!BE152="","",Income_CF!BE152*(Cohort_WP!BE150/Cohort_CF!BE150))</f>
        <v/>
      </c>
      <c r="BF151" s="1" t="str">
        <f>IF(Income_CF!BF152="","",Income_CF!BF152*(Cohort_WP!BF150/Cohort_CF!BF150))</f>
        <v/>
      </c>
      <c r="BG151" s="1" t="str">
        <f>IF(Income_CF!BG152="","",Income_CF!BG152*(Cohort_WP!BG150/Cohort_CF!BG150))</f>
        <v/>
      </c>
      <c r="BH151" s="1" t="str">
        <f>IF(Income_CF!BH152="","",Income_CF!BH152*(Cohort_WP!BH150/Cohort_CF!BH150))</f>
        <v/>
      </c>
      <c r="BI151" s="1" t="str">
        <f>IF(Income_CF!BI152="","",Income_CF!BI152*(Cohort_WP!BI150/Cohort_CF!BI150))</f>
        <v/>
      </c>
      <c r="BJ151" s="1" t="str">
        <f>IF(Income_CF!BJ152="","",Income_CF!BJ152*(Cohort_WP!BJ150/Cohort_CF!BJ150))</f>
        <v/>
      </c>
      <c r="BK151" s="1" t="str">
        <f>IF(Income_CF!BK152="","",Income_CF!BK152*(Cohort_WP!BK150/Cohort_CF!BK150))</f>
        <v/>
      </c>
      <c r="BL151" s="1" t="str">
        <f>IF(Income_CF!BL152="","",Income_CF!BL152*(Cohort_WP!BL150/Cohort_CF!BL150))</f>
        <v/>
      </c>
      <c r="BM151" s="1" t="str">
        <f>IF(Income_CF!BM152="","",Income_CF!BM152*(Cohort_WP!BM150/Cohort_CF!BM150))</f>
        <v/>
      </c>
    </row>
    <row r="152" spans="1:72" x14ac:dyDescent="0.55000000000000004">
      <c r="A152" s="639"/>
      <c r="B152" t="s">
        <v>473</v>
      </c>
      <c r="G152" s="1" t="str">
        <f>IF(Income_CF!G153="","",Income_CF!G153*(Cohort_WP!G151/Cohort_CF!G151))</f>
        <v/>
      </c>
      <c r="H152" s="1" t="str">
        <f>IF(Income_CF!H153="","",Income_CF!H153*(Cohort_WP!H151/Cohort_CF!H151))</f>
        <v/>
      </c>
      <c r="I152" s="1" t="str">
        <f>IF(Income_CF!I153="","",Income_CF!I153*(Cohort_WP!I151/Cohort_CF!I151))</f>
        <v/>
      </c>
      <c r="J152" s="1" t="str">
        <f>IF(Income_CF!J153="","",Income_CF!J153*(Cohort_WP!J151/Cohort_CF!J151))</f>
        <v/>
      </c>
      <c r="K152" s="1" t="str">
        <f>IF(Income_CF!K153="","",Income_CF!K153*(Cohort_WP!K151/Cohort_CF!K151))</f>
        <v/>
      </c>
      <c r="L152" s="1" t="str">
        <f>IF(Income_CF!L153="","",Income_CF!L153*(Cohort_WP!L151/Cohort_CF!L151))</f>
        <v/>
      </c>
      <c r="M152" s="1">
        <f>IF(Income_CF!M153="","",Income_CF!M153*(Cohort_WP!M151/Cohort_CF!M151))</f>
        <v>404029.09037947847</v>
      </c>
      <c r="N152" s="1">
        <f>IF(Income_CF!N153="","",Income_CF!N153*(Cohort_WP!N151/Cohort_CF!N151))</f>
        <v>419702.31387990277</v>
      </c>
      <c r="O152" s="1">
        <f>IF(Income_CF!O153="","",Income_CF!O153*(Cohort_WP!O151/Cohort_CF!O151))</f>
        <v>435722.02633255033</v>
      </c>
      <c r="P152" s="1">
        <f>IF(Income_CF!P153="","",Income_CF!P153*(Cohort_WP!P151/Cohort_CF!P151))</f>
        <v>452081.86829755892</v>
      </c>
      <c r="Q152" s="1">
        <f>IF(Income_CF!Q153="","",Income_CF!Q153*(Cohort_WP!Q151/Cohort_CF!Q151))</f>
        <v>471642.88055780961</v>
      </c>
      <c r="R152" s="1">
        <f>IF(Income_CF!R153="","",Income_CF!R153*(Cohort_WP!R151/Cohort_CF!R151))</f>
        <v>488471.38498858351</v>
      </c>
      <c r="S152" s="1">
        <f>IF(Income_CF!S153="","",Income_CF!S153*(Cohort_WP!S151/Cohort_CF!S151))</f>
        <v>505596.89151769102</v>
      </c>
      <c r="T152" s="1">
        <f>IF(Income_CF!T153="","",Income_CF!T153*(Cohort_WP!T151/Cohort_CF!T151))</f>
        <v>523008.90827447892</v>
      </c>
      <c r="U152" s="1">
        <f>IF(Income_CF!U153="","",Income_CF!U153*(Cohort_WP!U151/Cohort_CF!U151))</f>
        <v>540696.05442000192</v>
      </c>
      <c r="V152" s="1">
        <f>IF(Income_CF!V153="","",Income_CF!V153*(Cohort_WP!V151/Cohort_CF!V151))</f>
        <v>558646.05730757234</v>
      </c>
      <c r="W152" s="1">
        <f>IF(Income_CF!W153="","",Income_CF!W153*(Cohort_WP!W151/Cohort_CF!W151))</f>
        <v>576845.75226575194</v>
      </c>
      <c r="X152" s="1">
        <f>IF(Income_CF!X153="","",Income_CF!X153*(Cohort_WP!X151/Cohort_CF!X151))</f>
        <v>595281.08509322593</v>
      </c>
      <c r="Y152" s="1">
        <f>IF(Income_CF!Y153="","",Income_CF!Y153*(Cohort_WP!Y151/Cohort_CF!Y151))</f>
        <v>613937.11734643846</v>
      </c>
      <c r="Z152" s="1">
        <f>IF(Income_CF!Z153="","",Income_CF!Z153*(Cohort_WP!Z151/Cohort_CF!Z151))</f>
        <v>632798.03449162713</v>
      </c>
      <c r="AA152" s="1">
        <f>IF(Income_CF!AA153="","",Income_CF!AA153*(Cohort_WP!AA151/Cohort_CF!AA151))</f>
        <v>651847.15698294574</v>
      </c>
      <c r="AB152" s="1">
        <f>IF(Income_CF!AB153="","",Income_CF!AB153*(Cohort_WP!AB151/Cohort_CF!AB151))</f>
        <v>671066.95431792433</v>
      </c>
      <c r="AC152" s="1">
        <f>IF(Income_CF!AC153="","",Income_CF!AC153*(Cohort_WP!AC151/Cohort_CF!AC151))</f>
        <v>690439.06211030297</v>
      </c>
      <c r="AD152" s="1">
        <f>IF(Income_CF!AD153="","",Income_CF!AD153*(Cohort_WP!AD151/Cohort_CF!AD151))</f>
        <v>709944.30220876727</v>
      </c>
      <c r="AE152" s="1">
        <f>IF(Income_CF!AE153="","",Income_CF!AE153*(Cohort_WP!AE151/Cohort_CF!AE151))</f>
        <v>729562.70587787149</v>
      </c>
      <c r="AF152" s="1">
        <f>IF(Income_CF!AF153="","",Income_CF!AF153*(Cohort_WP!AF151/Cohort_CF!AF151))</f>
        <v>749273.54004496115</v>
      </c>
      <c r="AG152" s="1">
        <f>IF(Income_CF!AG153="","",Income_CF!AG153*(Cohort_WP!AG151/Cohort_CF!AG151))</f>
        <v>769055.33660390449</v>
      </c>
      <c r="AH152" s="1">
        <f>IF(Income_CF!AH153="","",Income_CF!AH153*(Cohort_WP!AH151/Cohort_CF!AH151))</f>
        <v>788885.92475323926</v>
      </c>
      <c r="AI152" s="1">
        <f>IF(Income_CF!AI153="","",Income_CF!AI153*(Cohort_WP!AI151/Cohort_CF!AI151))</f>
        <v>808742.46633272979</v>
      </c>
      <c r="AJ152" s="1">
        <f>IF(Income_CF!AJ153="","",Income_CF!AJ153*(Cohort_WP!AJ151/Cohort_CF!AJ151))</f>
        <v>828601.49410872755</v>
      </c>
      <c r="AK152" s="1">
        <f>IF(Income_CF!AK153="","",Income_CF!AK153*(Cohort_WP!AK151/Cohort_CF!AK151))</f>
        <v>848438.9529448289</v>
      </c>
      <c r="AL152" s="1">
        <f>IF(Income_CF!AL153="","",Income_CF!AL153*(Cohort_WP!AL151/Cohort_CF!AL151))</f>
        <v>868230.24378041737</v>
      </c>
      <c r="AM152" s="1">
        <f>IF(Income_CF!AM153="","",Income_CF!AM153*(Cohort_WP!AM151/Cohort_CF!AM151))</f>
        <v>887950.27032593964</v>
      </c>
      <c r="AN152" s="1">
        <f>IF(Income_CF!AN153="","",Income_CF!AN153*(Cohort_WP!AN151/Cohort_CF!AN151))</f>
        <v>907573.48836985941</v>
      </c>
      <c r="AO152" s="1">
        <f>IF(Income_CF!AO153="","",Income_CF!AO153*(Cohort_WP!AO151/Cohort_CF!AO151))</f>
        <v>927073.95757881727</v>
      </c>
      <c r="AP152" s="1">
        <f>IF(Income_CF!AP153="","",Income_CF!AP153*(Cohort_WP!AP151/Cohort_CF!AP151))</f>
        <v>946425.39565906511</v>
      </c>
      <c r="AQ152" s="1">
        <f>IF(Income_CF!AQ153="","",Income_CF!AQ153*(Cohort_WP!AQ151/Cohort_CF!AQ151))</f>
        <v>965601.23473442288</v>
      </c>
      <c r="AR152" s="1">
        <f>IF(Income_CF!AR153="","",Income_CF!AR153*(Cohort_WP!AR151/Cohort_CF!AR151))</f>
        <v>984574.67978329409</v>
      </c>
      <c r="AS152" s="1">
        <f>IF(Income_CF!AS153="","",Income_CF!AS153*(Cohort_WP!AS151/Cohort_CF!AS151))</f>
        <v>1003318.7689653429</v>
      </c>
      <c r="AT152" s="1">
        <f>IF(Income_CF!AT153="","",Income_CF!AT153*(Cohort_WP!AT151/Cohort_CF!AT151))</f>
        <v>1021806.4356568408</v>
      </c>
      <c r="AU152" s="1">
        <f>IF(Income_CF!AU153="","",Income_CF!AU153*(Cohort_WP!AU151/Cohort_CF!AU151))</f>
        <v>1040010.5720029026</v>
      </c>
      <c r="AV152" s="1">
        <f>IF(Income_CF!AV153="","",Income_CF!AV153*(Cohort_WP!AV151/Cohort_CF!AV151))</f>
        <v>1057904.0937846815</v>
      </c>
      <c r="AW152" s="1">
        <f>IF(Income_CF!AW153="","",Income_CF!AW153*(Cohort_WP!AW151/Cohort_CF!AW151))</f>
        <v>1075460.0063901895</v>
      </c>
      <c r="AX152" s="1">
        <f>IF(Income_CF!AX153="","",Income_CF!AX153*(Cohort_WP!AX151/Cohort_CF!AX151))</f>
        <v>1092651.4716690192</v>
      </c>
      <c r="AY152" s="1">
        <f>IF(Income_CF!AY153="","",Income_CF!AY153*(Cohort_WP!AY151/Cohort_CF!AY151))</f>
        <v>1109451.8754435007</v>
      </c>
      <c r="AZ152" s="1">
        <f>IF(Income_CF!AZ153="","",Income_CF!AZ153*(Cohort_WP!AZ151/Cohort_CF!AZ151))</f>
        <v>1125834.8954423922</v>
      </c>
      <c r="BA152" s="1" t="str">
        <f>IF(Income_CF!BA153="","",Income_CF!BA153*(Cohort_WP!BA151/Cohort_CF!BA151))</f>
        <v/>
      </c>
      <c r="BB152" s="1" t="str">
        <f>IF(Income_CF!BB153="","",Income_CF!BB153*(Cohort_WP!BB151/Cohort_CF!BB151))</f>
        <v/>
      </c>
      <c r="BC152" s="1" t="str">
        <f>IF(Income_CF!BC153="","",Income_CF!BC153*(Cohort_WP!BC151/Cohort_CF!BC151))</f>
        <v/>
      </c>
      <c r="BD152" s="1" t="str">
        <f>IF(Income_CF!BD153="","",Income_CF!BD153*(Cohort_WP!BD151/Cohort_CF!BD151))</f>
        <v/>
      </c>
      <c r="BE152" s="1" t="str">
        <f>IF(Income_CF!BE153="","",Income_CF!BE153*(Cohort_WP!BE151/Cohort_CF!BE151))</f>
        <v/>
      </c>
      <c r="BF152" s="1" t="str">
        <f>IF(Income_CF!BF153="","",Income_CF!BF153*(Cohort_WP!BF151/Cohort_CF!BF151))</f>
        <v/>
      </c>
      <c r="BG152" s="1" t="str">
        <f>IF(Income_CF!BG153="","",Income_CF!BG153*(Cohort_WP!BG151/Cohort_CF!BG151))</f>
        <v/>
      </c>
      <c r="BH152" s="1" t="str">
        <f>IF(Income_CF!BH153="","",Income_CF!BH153*(Cohort_WP!BH151/Cohort_CF!BH151))</f>
        <v/>
      </c>
      <c r="BI152" s="1" t="str">
        <f>IF(Income_CF!BI153="","",Income_CF!BI153*(Cohort_WP!BI151/Cohort_CF!BI151))</f>
        <v/>
      </c>
      <c r="BJ152" s="1" t="str">
        <f>IF(Income_CF!BJ153="","",Income_CF!BJ153*(Cohort_WP!BJ151/Cohort_CF!BJ151))</f>
        <v/>
      </c>
      <c r="BK152" s="1" t="str">
        <f>IF(Income_CF!BK153="","",Income_CF!BK153*(Cohort_WP!BK151/Cohort_CF!BK151))</f>
        <v/>
      </c>
      <c r="BL152" s="1" t="str">
        <f>IF(Income_CF!BL153="","",Income_CF!BL153*(Cohort_WP!BL151/Cohort_CF!BL151))</f>
        <v/>
      </c>
      <c r="BM152" s="1" t="str">
        <f>IF(Income_CF!BM153="","",Income_CF!BM153*(Cohort_WP!BM151/Cohort_CF!BM151))</f>
        <v/>
      </c>
    </row>
    <row r="153" spans="1:72" x14ac:dyDescent="0.55000000000000004">
      <c r="A153" s="639"/>
      <c r="B153" t="s">
        <v>474</v>
      </c>
      <c r="G153" s="1" t="str">
        <f>IF(Income_CF!G154="","",Income_CF!G154*(Cohort_WP!G152/Cohort_CF!G152))</f>
        <v/>
      </c>
      <c r="H153" s="1" t="str">
        <f>IF(Income_CF!H154="","",Income_CF!H154*(Cohort_WP!H152/Cohort_CF!H152))</f>
        <v/>
      </c>
      <c r="I153" s="1" t="str">
        <f>IF(Income_CF!I154="","",Income_CF!I154*(Cohort_WP!I152/Cohort_CF!I152))</f>
        <v/>
      </c>
      <c r="J153" s="1" t="str">
        <f>IF(Income_CF!J154="","",Income_CF!J154*(Cohort_WP!J152/Cohort_CF!J152))</f>
        <v/>
      </c>
      <c r="K153" s="1" t="str">
        <f>IF(Income_CF!K154="","",Income_CF!K154*(Cohort_WP!K152/Cohort_CF!K152))</f>
        <v/>
      </c>
      <c r="L153" s="1" t="str">
        <f>IF(Income_CF!L154="","",Income_CF!L154*(Cohort_WP!L152/Cohort_CF!L152))</f>
        <v/>
      </c>
      <c r="M153" s="1" t="str">
        <f>IF(Income_CF!M154="","",Income_CF!M154*(Cohort_WP!M152/Cohort_CF!M152))</f>
        <v/>
      </c>
      <c r="N153" s="1">
        <f>IF(Income_CF!N154="","",Income_CF!N154*(Cohort_WP!N152/Cohort_CF!N152))</f>
        <v>416149.96309086273</v>
      </c>
      <c r="O153" s="1">
        <f>IF(Income_CF!O154="","",Income_CF!O154*(Cohort_WP!O152/Cohort_CF!O152))</f>
        <v>432293.3832962999</v>
      </c>
      <c r="P153" s="1">
        <f>IF(Income_CF!P154="","",Income_CF!P154*(Cohort_WP!P152/Cohort_CF!P152))</f>
        <v>448793.68712252687</v>
      </c>
      <c r="Q153" s="1">
        <f>IF(Income_CF!Q154="","",Income_CF!Q154*(Cohort_WP!Q152/Cohort_CF!Q152))</f>
        <v>465644.32434648566</v>
      </c>
      <c r="R153" s="1">
        <f>IF(Income_CF!R154="","",Income_CF!R154*(Cohort_WP!R152/Cohort_CF!R152))</f>
        <v>485792.16697454377</v>
      </c>
      <c r="S153" s="1">
        <f>IF(Income_CF!S154="","",Income_CF!S154*(Cohort_WP!S152/Cohort_CF!S152))</f>
        <v>503125.52653824096</v>
      </c>
      <c r="T153" s="1">
        <f>IF(Income_CF!T154="","",Income_CF!T154*(Cohort_WP!T152/Cohort_CF!T152))</f>
        <v>520764.79826322186</v>
      </c>
      <c r="U153" s="1">
        <f>IF(Income_CF!U154="","",Income_CF!U154*(Cohort_WP!U152/Cohort_CF!U152))</f>
        <v>538699.17552271334</v>
      </c>
      <c r="V153" s="1">
        <f>IF(Income_CF!V154="","",Income_CF!V154*(Cohort_WP!V152/Cohort_CF!V152))</f>
        <v>556916.9360526019</v>
      </c>
      <c r="W153" s="1">
        <f>IF(Income_CF!W154="","",Income_CF!W154*(Cohort_WP!W152/Cohort_CF!W152))</f>
        <v>575405.43902679952</v>
      </c>
      <c r="X153" s="1">
        <f>IF(Income_CF!X154="","",Income_CF!X154*(Cohort_WP!X152/Cohort_CF!X152))</f>
        <v>594151.12483372446</v>
      </c>
      <c r="Y153" s="1">
        <f>IF(Income_CF!Y154="","",Income_CF!Y154*(Cohort_WP!Y152/Cohort_CF!Y152))</f>
        <v>613139.51764602261</v>
      </c>
      <c r="Z153" s="1">
        <f>IF(Income_CF!Z154="","",Income_CF!Z154*(Cohort_WP!Z152/Cohort_CF!Z152))</f>
        <v>632355.23086683161</v>
      </c>
      <c r="AA153" s="1">
        <f>IF(Income_CF!AA154="","",Income_CF!AA154*(Cohort_WP!AA152/Cohort_CF!AA152))</f>
        <v>651781.97552637581</v>
      </c>
      <c r="AB153" s="1">
        <f>IF(Income_CF!AB154="","",Income_CF!AB154*(Cohort_WP!AB152/Cohort_CF!AB152))</f>
        <v>671402.57169243414</v>
      </c>
      <c r="AC153" s="1">
        <f>IF(Income_CF!AC154="","",Income_CF!AC154*(Cohort_WP!AC152/Cohort_CF!AC152))</f>
        <v>691198.9629474621</v>
      </c>
      <c r="AD153" s="1">
        <f>IF(Income_CF!AD154="","",Income_CF!AD154*(Cohort_WP!AD152/Cohort_CF!AD152))</f>
        <v>711152.23397361196</v>
      </c>
      <c r="AE153" s="1">
        <f>IF(Income_CF!AE154="","",Income_CF!AE154*(Cohort_WP!AE152/Cohort_CF!AE152))</f>
        <v>731242.63127503032</v>
      </c>
      <c r="AF153" s="1">
        <f>IF(Income_CF!AF154="","",Income_CF!AF154*(Cohort_WP!AF152/Cohort_CF!AF152))</f>
        <v>751449.5870542078</v>
      </c>
      <c r="AG153" s="1">
        <f>IF(Income_CF!AG154="","",Income_CF!AG154*(Cohort_WP!AG152/Cohort_CF!AG152))</f>
        <v>771751.74624630995</v>
      </c>
      <c r="AH153" s="1">
        <f>IF(Income_CF!AH154="","",Income_CF!AH154*(Cohort_WP!AH152/Cohort_CF!AH152))</f>
        <v>792126.99670202169</v>
      </c>
      <c r="AI153" s="1">
        <f>IF(Income_CF!AI154="","",Income_CF!AI154*(Cohort_WP!AI152/Cohort_CF!AI152))</f>
        <v>812552.50249583635</v>
      </c>
      <c r="AJ153" s="1">
        <f>IF(Income_CF!AJ154="","",Income_CF!AJ154*(Cohort_WP!AJ152/Cohort_CF!AJ152))</f>
        <v>833004.74032271176</v>
      </c>
      <c r="AK153" s="1">
        <f>IF(Income_CF!AK154="","",Income_CF!AK154*(Cohort_WP!AK152/Cohort_CF!AK152))</f>
        <v>853459.53893198946</v>
      </c>
      <c r="AL153" s="1">
        <f>IF(Income_CF!AL154="","",Income_CF!AL154*(Cohort_WP!AL152/Cohort_CF!AL152))</f>
        <v>873892.1215331736</v>
      </c>
      <c r="AM153" s="1">
        <f>IF(Income_CF!AM154="","",Income_CF!AM154*(Cohort_WP!AM152/Cohort_CF!AM152))</f>
        <v>894277.15109382989</v>
      </c>
      <c r="AN153" s="1">
        <f>IF(Income_CF!AN154="","",Income_CF!AN154*(Cohort_WP!AN152/Cohort_CF!AN152))</f>
        <v>914588.77843571757</v>
      </c>
      <c r="AO153" s="1">
        <f>IF(Income_CF!AO154="","",Income_CF!AO154*(Cohort_WP!AO152/Cohort_CF!AO152))</f>
        <v>934800.69302095531</v>
      </c>
      <c r="AP153" s="1">
        <f>IF(Income_CF!AP154="","",Income_CF!AP154*(Cohort_WP!AP152/Cohort_CF!AP152))</f>
        <v>954886.1763061817</v>
      </c>
      <c r="AQ153" s="1">
        <f>IF(Income_CF!AQ154="","",Income_CF!AQ154*(Cohort_WP!AQ152/Cohort_CF!AQ152))</f>
        <v>974818.15752883686</v>
      </c>
      <c r="AR153" s="1">
        <f>IF(Income_CF!AR154="","",Income_CF!AR154*(Cohort_WP!AR152/Cohort_CF!AR152))</f>
        <v>994569.27177645557</v>
      </c>
      <c r="AS153" s="1">
        <f>IF(Income_CF!AS154="","",Income_CF!AS154*(Cohort_WP!AS152/Cohort_CF!AS152))</f>
        <v>1014111.920176793</v>
      </c>
      <c r="AT153" s="1">
        <f>IF(Income_CF!AT154="","",Income_CF!AT154*(Cohort_WP!AT152/Cohort_CF!AT152))</f>
        <v>1033418.3320343029</v>
      </c>
      <c r="AU153" s="1">
        <f>IF(Income_CF!AU154="","",Income_CF!AU154*(Cohort_WP!AU152/Cohort_CF!AU152))</f>
        <v>1052460.6287265462</v>
      </c>
      <c r="AV153" s="1">
        <f>IF(Income_CF!AV154="","",Income_CF!AV154*(Cohort_WP!AV152/Cohort_CF!AV152))</f>
        <v>1071210.8891629898</v>
      </c>
      <c r="AW153" s="1">
        <f>IF(Income_CF!AW154="","",Income_CF!AW154*(Cohort_WP!AW152/Cohort_CF!AW152))</f>
        <v>1089641.2165982218</v>
      </c>
      <c r="AX153" s="1">
        <f>IF(Income_CF!AX154="","",Income_CF!AX154*(Cohort_WP!AX152/Cohort_CF!AX152))</f>
        <v>1107723.8065818951</v>
      </c>
      <c r="AY153" s="1">
        <f>IF(Income_CF!AY154="","",Income_CF!AY154*(Cohort_WP!AY152/Cohort_CF!AY152))</f>
        <v>1125431.01581909</v>
      </c>
      <c r="AZ153" s="1">
        <f>IF(Income_CF!AZ154="","",Income_CF!AZ154*(Cohort_WP!AZ152/Cohort_CF!AZ152))</f>
        <v>1142735.4317068057</v>
      </c>
      <c r="BA153" s="1">
        <f>IF(Income_CF!BA154="","",Income_CF!BA154*(Cohort_WP!BA152/Cohort_CF!BA152))</f>
        <v>1159609.9423056638</v>
      </c>
      <c r="BB153" s="1" t="str">
        <f>IF(Income_CF!BB154="","",Income_CF!BB154*(Cohort_WP!BB152/Cohort_CF!BB152))</f>
        <v/>
      </c>
      <c r="BC153" s="1" t="str">
        <f>IF(Income_CF!BC154="","",Income_CF!BC154*(Cohort_WP!BC152/Cohort_CF!BC152))</f>
        <v/>
      </c>
      <c r="BD153" s="1" t="str">
        <f>IF(Income_CF!BD154="","",Income_CF!BD154*(Cohort_WP!BD152/Cohort_CF!BD152))</f>
        <v/>
      </c>
      <c r="BE153" s="1" t="str">
        <f>IF(Income_CF!BE154="","",Income_CF!BE154*(Cohort_WP!BE152/Cohort_CF!BE152))</f>
        <v/>
      </c>
      <c r="BF153" s="1" t="str">
        <f>IF(Income_CF!BF154="","",Income_CF!BF154*(Cohort_WP!BF152/Cohort_CF!BF152))</f>
        <v/>
      </c>
      <c r="BG153" s="1" t="str">
        <f>IF(Income_CF!BG154="","",Income_CF!BG154*(Cohort_WP!BG152/Cohort_CF!BG152))</f>
        <v/>
      </c>
      <c r="BH153" s="1" t="str">
        <f>IF(Income_CF!BH154="","",Income_CF!BH154*(Cohort_WP!BH152/Cohort_CF!BH152))</f>
        <v/>
      </c>
      <c r="BI153" s="1" t="str">
        <f>IF(Income_CF!BI154="","",Income_CF!BI154*(Cohort_WP!BI152/Cohort_CF!BI152))</f>
        <v/>
      </c>
      <c r="BJ153" s="1" t="str">
        <f>IF(Income_CF!BJ154="","",Income_CF!BJ154*(Cohort_WP!BJ152/Cohort_CF!BJ152))</f>
        <v/>
      </c>
      <c r="BK153" s="1" t="str">
        <f>IF(Income_CF!BK154="","",Income_CF!BK154*(Cohort_WP!BK152/Cohort_CF!BK152))</f>
        <v/>
      </c>
      <c r="BL153" s="1" t="str">
        <f>IF(Income_CF!BL154="","",Income_CF!BL154*(Cohort_WP!BL152/Cohort_CF!BL152))</f>
        <v/>
      </c>
      <c r="BM153" s="1" t="str">
        <f>IF(Income_CF!BM154="","",Income_CF!BM154*(Cohort_WP!BM152/Cohort_CF!BM152))</f>
        <v/>
      </c>
    </row>
    <row r="154" spans="1:72" x14ac:dyDescent="0.55000000000000004">
      <c r="A154" s="639"/>
      <c r="B154" t="s">
        <v>475</v>
      </c>
      <c r="G154" s="1" t="str">
        <f>IF(Income_CF!G155="","",Income_CF!G155*(Cohort_WP!G153/Cohort_CF!G153))</f>
        <v/>
      </c>
      <c r="H154" s="1" t="str">
        <f>IF(Income_CF!H155="","",Income_CF!H155*(Cohort_WP!H153/Cohort_CF!H153))</f>
        <v/>
      </c>
      <c r="I154" s="1" t="str">
        <f>IF(Income_CF!I155="","",Income_CF!I155*(Cohort_WP!I153/Cohort_CF!I153))</f>
        <v/>
      </c>
      <c r="J154" s="1" t="str">
        <f>IF(Income_CF!J155="","",Income_CF!J155*(Cohort_WP!J153/Cohort_CF!J153))</f>
        <v/>
      </c>
      <c r="K154" s="1" t="str">
        <f>IF(Income_CF!K155="","",Income_CF!K155*(Cohort_WP!K153/Cohort_CF!K153))</f>
        <v/>
      </c>
      <c r="L154" s="1" t="str">
        <f>IF(Income_CF!L155="","",Income_CF!L155*(Cohort_WP!L153/Cohort_CF!L153))</f>
        <v/>
      </c>
      <c r="M154" s="1" t="str">
        <f>IF(Income_CF!M155="","",Income_CF!M155*(Cohort_WP!M153/Cohort_CF!M153))</f>
        <v/>
      </c>
      <c r="N154" s="1" t="str">
        <f>IF(Income_CF!N155="","",Income_CF!N155*(Cohort_WP!N153/Cohort_CF!N153))</f>
        <v/>
      </c>
      <c r="O154" s="1">
        <f>IF(Income_CF!O155="","",Income_CF!O155*(Cohort_WP!O153/Cohort_CF!O153))</f>
        <v>428634.46198358864</v>
      </c>
      <c r="P154" s="1">
        <f>IF(Income_CF!P155="","",Income_CF!P155*(Cohort_WP!P153/Cohort_CF!P153))</f>
        <v>445262.18479518889</v>
      </c>
      <c r="Q154" s="1">
        <f>IF(Income_CF!Q155="","",Income_CF!Q155*(Cohort_WP!Q153/Cohort_CF!Q153))</f>
        <v>462257.49773620267</v>
      </c>
      <c r="R154" s="1">
        <f>IF(Income_CF!R155="","",Income_CF!R155*(Cohort_WP!R153/Cohort_CF!R153))</f>
        <v>479613.65407688019</v>
      </c>
      <c r="S154" s="1">
        <f>IF(Income_CF!S155="","",Income_CF!S155*(Cohort_WP!S153/Cohort_CF!S153))</f>
        <v>500365.93198378006</v>
      </c>
      <c r="T154" s="1">
        <f>IF(Income_CF!T155="","",Income_CF!T155*(Cohort_WP!T153/Cohort_CF!T153))</f>
        <v>518219.29233438824</v>
      </c>
      <c r="U154" s="1">
        <f>IF(Income_CF!U155="","",Income_CF!U155*(Cohort_WP!U153/Cohort_CF!U153))</f>
        <v>536387.74221111846</v>
      </c>
      <c r="V154" s="1">
        <f>IF(Income_CF!V155="","",Income_CF!V155*(Cohort_WP!V153/Cohort_CF!V153))</f>
        <v>554860.15078839462</v>
      </c>
      <c r="W154" s="1">
        <f>IF(Income_CF!W155="","",Income_CF!W155*(Cohort_WP!W153/Cohort_CF!W153))</f>
        <v>573624.44413417997</v>
      </c>
      <c r="X154" s="1">
        <f>IF(Income_CF!X155="","",Income_CF!X155*(Cohort_WP!X153/Cohort_CF!X153))</f>
        <v>592667.60219760344</v>
      </c>
      <c r="Y154" s="1">
        <f>IF(Income_CF!Y155="","",Income_CF!Y155*(Cohort_WP!Y153/Cohort_CF!Y153))</f>
        <v>611975.65857873624</v>
      </c>
      <c r="Z154" s="1">
        <f>IF(Income_CF!Z155="","",Income_CF!Z155*(Cohort_WP!Z153/Cohort_CF!Z153))</f>
        <v>631533.70317540341</v>
      </c>
      <c r="AA154" s="1">
        <f>IF(Income_CF!AA155="","",Income_CF!AA155*(Cohort_WP!AA153/Cohort_CF!AA153))</f>
        <v>651325.88779283653</v>
      </c>
      <c r="AB154" s="1">
        <f>IF(Income_CF!AB155="","",Income_CF!AB155*(Cohort_WP!AB153/Cohort_CF!AB153))</f>
        <v>671335.43479216716</v>
      </c>
      <c r="AC154" s="1">
        <f>IF(Income_CF!AC155="","",Income_CF!AC155*(Cohort_WP!AC153/Cohort_CF!AC153))</f>
        <v>691544.64884320716</v>
      </c>
      <c r="AD154" s="1">
        <f>IF(Income_CF!AD155="","",Income_CF!AD155*(Cohort_WP!AD153/Cohort_CF!AD153))</f>
        <v>711934.93183588574</v>
      </c>
      <c r="AE154" s="1">
        <f>IF(Income_CF!AE155="","",Income_CF!AE155*(Cohort_WP!AE153/Cohort_CF!AE153))</f>
        <v>732486.80099282018</v>
      </c>
      <c r="AF154" s="1">
        <f>IF(Income_CF!AF155="","",Income_CF!AF155*(Cohort_WP!AF153/Cohort_CF!AF153))</f>
        <v>753179.91021328128</v>
      </c>
      <c r="AG154" s="1">
        <f>IF(Income_CF!AG155="","",Income_CF!AG155*(Cohort_WP!AG153/Cohort_CF!AG153))</f>
        <v>773993.07466583396</v>
      </c>
      <c r="AH154" s="1">
        <f>IF(Income_CF!AH155="","",Income_CF!AH155*(Cohort_WP!AH153/Cohort_CF!AH153))</f>
        <v>794904.29863369919</v>
      </c>
      <c r="AI154" s="1">
        <f>IF(Income_CF!AI155="","",Income_CF!AI155*(Cohort_WP!AI153/Cohort_CF!AI153))</f>
        <v>815890.80660308222</v>
      </c>
      <c r="AJ154" s="1">
        <f>IF(Income_CF!AJ155="","",Income_CF!AJ155*(Cohort_WP!AJ153/Cohort_CF!AJ153))</f>
        <v>836929.07757071138</v>
      </c>
      <c r="AK154" s="1">
        <f>IF(Income_CF!AK155="","",Income_CF!AK155*(Cohort_WP!AK153/Cohort_CF!AK153))</f>
        <v>857994.88253239321</v>
      </c>
      <c r="AL154" s="1">
        <f>IF(Income_CF!AL155="","",Income_CF!AL155*(Cohort_WP!AL153/Cohort_CF!AL153))</f>
        <v>879063.32509994914</v>
      </c>
      <c r="AM154" s="1">
        <f>IF(Income_CF!AM155="","",Income_CF!AM155*(Cohort_WP!AM153/Cohort_CF!AM153))</f>
        <v>900108.88517916889</v>
      </c>
      <c r="AN154" s="1">
        <f>IF(Income_CF!AN155="","",Income_CF!AN155*(Cohort_WP!AN153/Cohort_CF!AN153))</f>
        <v>921105.46562664467</v>
      </c>
      <c r="AO154" s="1">
        <f>IF(Income_CF!AO155="","",Income_CF!AO155*(Cohort_WP!AO153/Cohort_CF!AO153))</f>
        <v>942026.44178878935</v>
      </c>
      <c r="AP154" s="1">
        <f>IF(Income_CF!AP155="","",Income_CF!AP155*(Cohort_WP!AP153/Cohort_CF!AP153))</f>
        <v>962844.71381158405</v>
      </c>
      <c r="AQ154" s="1">
        <f>IF(Income_CF!AQ155="","",Income_CF!AQ155*(Cohort_WP!AQ153/Cohort_CF!AQ153))</f>
        <v>983532.76159536699</v>
      </c>
      <c r="AR154" s="1">
        <f>IF(Income_CF!AR155="","",Income_CF!AR155*(Cohort_WP!AR153/Cohort_CF!AR153))</f>
        <v>1004062.702254702</v>
      </c>
      <c r="AS154" s="1">
        <f>IF(Income_CF!AS155="","",Income_CF!AS155*(Cohort_WP!AS153/Cohort_CF!AS153))</f>
        <v>1024406.3499297494</v>
      </c>
      <c r="AT154" s="1">
        <f>IF(Income_CF!AT155="","",Income_CF!AT155*(Cohort_WP!AT153/Cohort_CF!AT153))</f>
        <v>1044535.2777820965</v>
      </c>
      <c r="AU154" s="1">
        <f>IF(Income_CF!AU155="","",Income_CF!AU155*(Cohort_WP!AU153/Cohort_CF!AU153))</f>
        <v>1064420.8819953322</v>
      </c>
      <c r="AV154" s="1">
        <f>IF(Income_CF!AV155="","",Income_CF!AV155*(Cohort_WP!AV153/Cohort_CF!AV153))</f>
        <v>1084034.4475883425</v>
      </c>
      <c r="AW154" s="1">
        <f>IF(Income_CF!AW155="","",Income_CF!AW155*(Cohort_WP!AW153/Cohort_CF!AW153))</f>
        <v>1103347.2158378796</v>
      </c>
      <c r="AX154" s="1">
        <f>IF(Income_CF!AX155="","",Income_CF!AX155*(Cohort_WP!AX153/Cohort_CF!AX153))</f>
        <v>1122330.4530961683</v>
      </c>
      <c r="AY154" s="1">
        <f>IF(Income_CF!AY155="","",Income_CF!AY155*(Cohort_WP!AY153/Cohort_CF!AY153))</f>
        <v>1140955.5207793522</v>
      </c>
      <c r="AZ154" s="1">
        <f>IF(Income_CF!AZ155="","",Income_CF!AZ155*(Cohort_WP!AZ153/Cohort_CF!AZ153))</f>
        <v>1159193.9462936625</v>
      </c>
      <c r="BA154" s="1">
        <f>IF(Income_CF!BA155="","",Income_CF!BA155*(Cohort_WP!BA153/Cohort_CF!BA153))</f>
        <v>1177017.4946580098</v>
      </c>
      <c r="BB154" s="1">
        <f>IF(Income_CF!BB155="","",Income_CF!BB155*(Cohort_WP!BB153/Cohort_CF!BB153))</f>
        <v>1194398.2405748337</v>
      </c>
      <c r="BC154" s="1" t="str">
        <f>IF(Income_CF!BC155="","",Income_CF!BC155*(Cohort_WP!BC153/Cohort_CF!BC153))</f>
        <v/>
      </c>
      <c r="BD154" s="1" t="str">
        <f>IF(Income_CF!BD155="","",Income_CF!BD155*(Cohort_WP!BD153/Cohort_CF!BD153))</f>
        <v/>
      </c>
      <c r="BE154" s="1" t="str">
        <f>IF(Income_CF!BE155="","",Income_CF!BE155*(Cohort_WP!BE153/Cohort_CF!BE153))</f>
        <v/>
      </c>
      <c r="BF154" s="1" t="str">
        <f>IF(Income_CF!BF155="","",Income_CF!BF155*(Cohort_WP!BF153/Cohort_CF!BF153))</f>
        <v/>
      </c>
      <c r="BG154" s="1" t="str">
        <f>IF(Income_CF!BG155="","",Income_CF!BG155*(Cohort_WP!BG153/Cohort_CF!BG153))</f>
        <v/>
      </c>
      <c r="BH154" s="1" t="str">
        <f>IF(Income_CF!BH155="","",Income_CF!BH155*(Cohort_WP!BH153/Cohort_CF!BH153))</f>
        <v/>
      </c>
      <c r="BI154" s="1" t="str">
        <f>IF(Income_CF!BI155="","",Income_CF!BI155*(Cohort_WP!BI153/Cohort_CF!BI153))</f>
        <v/>
      </c>
      <c r="BJ154" s="1" t="str">
        <f>IF(Income_CF!BJ155="","",Income_CF!BJ155*(Cohort_WP!BJ153/Cohort_CF!BJ153))</f>
        <v/>
      </c>
      <c r="BK154" s="1" t="str">
        <f>IF(Income_CF!BK155="","",Income_CF!BK155*(Cohort_WP!BK153/Cohort_CF!BK153))</f>
        <v/>
      </c>
      <c r="BL154" s="1" t="str">
        <f>IF(Income_CF!BL155="","",Income_CF!BL155*(Cohort_WP!BL153/Cohort_CF!BL153))</f>
        <v/>
      </c>
      <c r="BM154" s="1" t="str">
        <f>IF(Income_CF!BM155="","",Income_CF!BM155*(Cohort_WP!BM153/Cohort_CF!BM153))</f>
        <v/>
      </c>
    </row>
    <row r="155" spans="1:72" x14ac:dyDescent="0.55000000000000004">
      <c r="A155" s="639"/>
      <c r="B155" t="s">
        <v>476</v>
      </c>
      <c r="G155" s="1" t="str">
        <f>IF(Income_CF!G156="","",Income_CF!G156*(Cohort_WP!G154/Cohort_CF!G154))</f>
        <v/>
      </c>
      <c r="H155" s="1" t="str">
        <f>IF(Income_CF!H156="","",Income_CF!H156*(Cohort_WP!H154/Cohort_CF!H154))</f>
        <v/>
      </c>
      <c r="I155" s="1" t="str">
        <f>IF(Income_CF!I156="","",Income_CF!I156*(Cohort_WP!I154/Cohort_CF!I154))</f>
        <v/>
      </c>
      <c r="J155" s="1" t="str">
        <f>IF(Income_CF!J156="","",Income_CF!J156*(Cohort_WP!J154/Cohort_CF!J154))</f>
        <v/>
      </c>
      <c r="K155" s="1" t="str">
        <f>IF(Income_CF!K156="","",Income_CF!K156*(Cohort_WP!K154/Cohort_CF!K154))</f>
        <v/>
      </c>
      <c r="L155" s="1" t="str">
        <f>IF(Income_CF!L156="","",Income_CF!L156*(Cohort_WP!L154/Cohort_CF!L154))</f>
        <v/>
      </c>
      <c r="M155" s="1" t="str">
        <f>IF(Income_CF!M156="","",Income_CF!M156*(Cohort_WP!M154/Cohort_CF!M154))</f>
        <v/>
      </c>
      <c r="N155" s="1" t="str">
        <f>IF(Income_CF!N156="","",Income_CF!N156*(Cohort_WP!N154/Cohort_CF!N154))</f>
        <v/>
      </c>
      <c r="O155" s="1" t="str">
        <f>IF(Income_CF!O156="","",Income_CF!O156*(Cohort_WP!O154/Cohort_CF!O154))</f>
        <v/>
      </c>
      <c r="P155" s="1">
        <f>IF(Income_CF!P156="","",Income_CF!P156*(Cohort_WP!P154/Cohort_CF!P154))</f>
        <v>441493.49584309635</v>
      </c>
      <c r="Q155" s="1">
        <f>IF(Income_CF!Q156="","",Income_CF!Q156*(Cohort_WP!Q154/Cohort_CF!Q154))</f>
        <v>458620.05033904454</v>
      </c>
      <c r="R155" s="1">
        <f>IF(Income_CF!R156="","",Income_CF!R156*(Cohort_WP!R154/Cohort_CF!R154))</f>
        <v>476125.22266828868</v>
      </c>
      <c r="S155" s="1">
        <f>IF(Income_CF!S156="","",Income_CF!S156*(Cohort_WP!S154/Cohort_CF!S154))</f>
        <v>494002.0636991866</v>
      </c>
      <c r="T155" s="1">
        <f>IF(Income_CF!T156="","",Income_CF!T156*(Cohort_WP!T154/Cohort_CF!T154))</f>
        <v>515376.90994329355</v>
      </c>
      <c r="U155" s="1">
        <f>IF(Income_CF!U156="","",Income_CF!U156*(Cohort_WP!U154/Cohort_CF!U154))</f>
        <v>533765.87110441993</v>
      </c>
      <c r="V155" s="1">
        <f>IF(Income_CF!V156="","",Income_CF!V156*(Cohort_WP!V154/Cohort_CF!V154))</f>
        <v>552479.37447745202</v>
      </c>
      <c r="W155" s="1">
        <f>IF(Income_CF!W156="","",Income_CF!W156*(Cohort_WP!W154/Cohort_CF!W154))</f>
        <v>571505.95531204646</v>
      </c>
      <c r="X155" s="1">
        <f>IF(Income_CF!X156="","",Income_CF!X156*(Cohort_WP!X154/Cohort_CF!X154))</f>
        <v>590833.17745820538</v>
      </c>
      <c r="Y155" s="1">
        <f>IF(Income_CF!Y156="","",Income_CF!Y156*(Cohort_WP!Y154/Cohort_CF!Y154))</f>
        <v>610447.6302635317</v>
      </c>
      <c r="Z155" s="1">
        <f>IF(Income_CF!Z156="","",Income_CF!Z156*(Cohort_WP!Z154/Cohort_CF!Z154))</f>
        <v>630334.92833609821</v>
      </c>
      <c r="AA155" s="1">
        <f>IF(Income_CF!AA156="","",Income_CF!AA156*(Cohort_WP!AA154/Cohort_CF!AA154))</f>
        <v>650479.71427066543</v>
      </c>
      <c r="AB155" s="1">
        <f>IF(Income_CF!AB156="","",Income_CF!AB156*(Cohort_WP!AB154/Cohort_CF!AB154))</f>
        <v>670865.66442662163</v>
      </c>
      <c r="AC155" s="1">
        <f>IF(Income_CF!AC156="","",Income_CF!AC156*(Cohort_WP!AC154/Cohort_CF!AC154))</f>
        <v>691475.49783593218</v>
      </c>
      <c r="AD155" s="1">
        <f>IF(Income_CF!AD156="","",Income_CF!AD156*(Cohort_WP!AD154/Cohort_CF!AD154))</f>
        <v>712290.98830850329</v>
      </c>
      <c r="AE155" s="1">
        <f>IF(Income_CF!AE156="","",Income_CF!AE156*(Cohort_WP!AE154/Cohort_CF!AE154))</f>
        <v>733292.97979096242</v>
      </c>
      <c r="AF155" s="1">
        <f>IF(Income_CF!AF156="","",Income_CF!AF156*(Cohort_WP!AF154/Cohort_CF!AF154))</f>
        <v>754461.40502260497</v>
      </c>
      <c r="AG155" s="1">
        <f>IF(Income_CF!AG156="","",Income_CF!AG156*(Cohort_WP!AG154/Cohort_CF!AG154))</f>
        <v>775775.30751967977</v>
      </c>
      <c r="AH155" s="1">
        <f>IF(Income_CF!AH156="","",Income_CF!AH156*(Cohort_WP!AH154/Cohort_CF!AH154))</f>
        <v>797212.86690580891</v>
      </c>
      <c r="AI155" s="1">
        <f>IF(Income_CF!AI156="","",Income_CF!AI156*(Cohort_WP!AI154/Cohort_CF!AI154))</f>
        <v>818751.42759271013</v>
      </c>
      <c r="AJ155" s="1">
        <f>IF(Income_CF!AJ156="","",Income_CF!AJ156*(Cohort_WP!AJ154/Cohort_CF!AJ154))</f>
        <v>840367.5308011747</v>
      </c>
      <c r="AK155" s="1">
        <f>IF(Income_CF!AK156="","",Income_CF!AK156*(Cohort_WP!AK154/Cohort_CF!AK154))</f>
        <v>862036.94989783294</v>
      </c>
      <c r="AL155" s="1">
        <f>IF(Income_CF!AL156="","",Income_CF!AL156*(Cohort_WP!AL154/Cohort_CF!AL154))</f>
        <v>883734.72900836496</v>
      </c>
      <c r="AM155" s="1">
        <f>IF(Income_CF!AM156="","",Income_CF!AM156*(Cohort_WP!AM154/Cohort_CF!AM154))</f>
        <v>905435.22485294752</v>
      </c>
      <c r="AN155" s="1">
        <f>IF(Income_CF!AN156="","",Income_CF!AN156*(Cohort_WP!AN154/Cohort_CF!AN154))</f>
        <v>927112.15173454385</v>
      </c>
      <c r="AO155" s="1">
        <f>IF(Income_CF!AO156="","",Income_CF!AO156*(Cohort_WP!AO154/Cohort_CF!AO154))</f>
        <v>948738.62959544419</v>
      </c>
      <c r="AP155" s="1">
        <f>IF(Income_CF!AP156="","",Income_CF!AP156*(Cohort_WP!AP154/Cohort_CF!AP154))</f>
        <v>970287.23504245293</v>
      </c>
      <c r="AQ155" s="1">
        <f>IF(Income_CF!AQ156="","",Income_CF!AQ156*(Cohort_WP!AQ154/Cohort_CF!AQ154))</f>
        <v>991730.05522593134</v>
      </c>
      <c r="AR155" s="1">
        <f>IF(Income_CF!AR156="","",Income_CF!AR156*(Cohort_WP!AR154/Cohort_CF!AR154))</f>
        <v>1013038.744443228</v>
      </c>
      <c r="AS155" s="1">
        <f>IF(Income_CF!AS156="","",Income_CF!AS156*(Cohort_WP!AS154/Cohort_CF!AS154))</f>
        <v>1034184.5833223432</v>
      </c>
      <c r="AT155" s="1">
        <f>IF(Income_CF!AT156="","",Income_CF!AT156*(Cohort_WP!AT154/Cohort_CF!AT154))</f>
        <v>1055138.5404276417</v>
      </c>
      <c r="AU155" s="1">
        <f>IF(Income_CF!AU156="","",Income_CF!AU156*(Cohort_WP!AU154/Cohort_CF!AU154))</f>
        <v>1075871.3361155596</v>
      </c>
      <c r="AV155" s="1">
        <f>IF(Income_CF!AV156="","",Income_CF!AV156*(Cohort_WP!AV154/Cohort_CF!AV154))</f>
        <v>1096353.5084551922</v>
      </c>
      <c r="AW155" s="1">
        <f>IF(Income_CF!AW156="","",Income_CF!AW156*(Cohort_WP!AW154/Cohort_CF!AW154))</f>
        <v>1116555.4810159928</v>
      </c>
      <c r="AX155" s="1">
        <f>IF(Income_CF!AX156="","",Income_CF!AX156*(Cohort_WP!AX154/Cohort_CF!AX154))</f>
        <v>1136447.6323130156</v>
      </c>
      <c r="AY155" s="1">
        <f>IF(Income_CF!AY156="","",Income_CF!AY156*(Cohort_WP!AY154/Cohort_CF!AY154))</f>
        <v>1156000.3666890534</v>
      </c>
      <c r="AZ155" s="1">
        <f>IF(Income_CF!AZ156="","",Income_CF!AZ156*(Cohort_WP!AZ154/Cohort_CF!AZ154))</f>
        <v>1175184.1864027325</v>
      </c>
      <c r="BA155" s="1">
        <f>IF(Income_CF!BA156="","",Income_CF!BA156*(Cohort_WP!BA154/Cohort_CF!BA154))</f>
        <v>1193969.7646824725</v>
      </c>
      <c r="BB155" s="1">
        <f>IF(Income_CF!BB156="","",Income_CF!BB156*(Cohort_WP!BB154/Cohort_CF!BB154))</f>
        <v>1212328.0194977501</v>
      </c>
      <c r="BC155" s="1">
        <f>IF(Income_CF!BC156="","",Income_CF!BC156*(Cohort_WP!BC154/Cohort_CF!BC154))</f>
        <v>1230230.1877920786</v>
      </c>
      <c r="BD155" s="1" t="str">
        <f>IF(Income_CF!BD156="","",Income_CF!BD156*(Cohort_WP!BD154/Cohort_CF!BD154))</f>
        <v/>
      </c>
      <c r="BE155" s="1" t="str">
        <f>IF(Income_CF!BE156="","",Income_CF!BE156*(Cohort_WP!BE154/Cohort_CF!BE154))</f>
        <v/>
      </c>
      <c r="BF155" s="1" t="str">
        <f>IF(Income_CF!BF156="","",Income_CF!BF156*(Cohort_WP!BF154/Cohort_CF!BF154))</f>
        <v/>
      </c>
      <c r="BG155" s="1" t="str">
        <f>IF(Income_CF!BG156="","",Income_CF!BG156*(Cohort_WP!BG154/Cohort_CF!BG154))</f>
        <v/>
      </c>
      <c r="BH155" s="1" t="str">
        <f>IF(Income_CF!BH156="","",Income_CF!BH156*(Cohort_WP!BH154/Cohort_CF!BH154))</f>
        <v/>
      </c>
      <c r="BI155" s="1" t="str">
        <f>IF(Income_CF!BI156="","",Income_CF!BI156*(Cohort_WP!BI154/Cohort_CF!BI154))</f>
        <v/>
      </c>
      <c r="BJ155" s="1" t="str">
        <f>IF(Income_CF!BJ156="","",Income_CF!BJ156*(Cohort_WP!BJ154/Cohort_CF!BJ154))</f>
        <v/>
      </c>
      <c r="BK155" s="1" t="str">
        <f>IF(Income_CF!BK156="","",Income_CF!BK156*(Cohort_WP!BK154/Cohort_CF!BK154))</f>
        <v/>
      </c>
      <c r="BL155" s="1" t="str">
        <f>IF(Income_CF!BL156="","",Income_CF!BL156*(Cohort_WP!BL154/Cohort_CF!BL154))</f>
        <v/>
      </c>
      <c r="BM155" s="1" t="str">
        <f>IF(Income_CF!BM156="","",Income_CF!BM156*(Cohort_WP!BM154/Cohort_CF!BM154))</f>
        <v/>
      </c>
    </row>
    <row r="156" spans="1:72" x14ac:dyDescent="0.55000000000000004">
      <c r="A156" s="639"/>
      <c r="B156" t="s">
        <v>477</v>
      </c>
      <c r="G156" s="1" t="str">
        <f>IF(Income_CF!G157="","",Income_CF!G157*(Cohort_WP!G155/Cohort_CF!G155))</f>
        <v/>
      </c>
      <c r="H156" s="1" t="str">
        <f>IF(Income_CF!H157="","",Income_CF!H157*(Cohort_WP!H155/Cohort_CF!H155))</f>
        <v/>
      </c>
      <c r="I156" s="1" t="str">
        <f>IF(Income_CF!I157="","",Income_CF!I157*(Cohort_WP!I155/Cohort_CF!I155))</f>
        <v/>
      </c>
      <c r="J156" s="1" t="str">
        <f>IF(Income_CF!J157="","",Income_CF!J157*(Cohort_WP!J155/Cohort_CF!J155))</f>
        <v/>
      </c>
      <c r="K156" s="1" t="str">
        <f>IF(Income_CF!K157="","",Income_CF!K157*(Cohort_WP!K155/Cohort_CF!K155))</f>
        <v/>
      </c>
      <c r="L156" s="1" t="str">
        <f>IF(Income_CF!L157="","",Income_CF!L157*(Cohort_WP!L155/Cohort_CF!L155))</f>
        <v/>
      </c>
      <c r="M156" s="1" t="str">
        <f>IF(Income_CF!M157="","",Income_CF!M157*(Cohort_WP!M155/Cohort_CF!M155))</f>
        <v/>
      </c>
      <c r="N156" s="1" t="str">
        <f>IF(Income_CF!N157="","",Income_CF!N157*(Cohort_WP!N155/Cohort_CF!N155))</f>
        <v/>
      </c>
      <c r="O156" s="1" t="str">
        <f>IF(Income_CF!O157="","",Income_CF!O157*(Cohort_WP!O155/Cohort_CF!O155))</f>
        <v/>
      </c>
      <c r="P156" s="1" t="str">
        <f>IF(Income_CF!P157="","",Income_CF!P157*(Cohort_WP!P155/Cohort_CF!P155))</f>
        <v/>
      </c>
      <c r="Q156" s="1">
        <f>IF(Income_CF!Q157="","",Income_CF!Q157*(Cohort_WP!Q155/Cohort_CF!Q155))</f>
        <v>454738.30071838922</v>
      </c>
      <c r="R156" s="1">
        <f>IF(Income_CF!R157="","",Income_CF!R157*(Cohort_WP!R155/Cohort_CF!R155))</f>
        <v>472378.65184921585</v>
      </c>
      <c r="S156" s="1">
        <f>IF(Income_CF!S157="","",Income_CF!S157*(Cohort_WP!S155/Cohort_CF!S155))</f>
        <v>490408.97934833728</v>
      </c>
      <c r="T156" s="1">
        <f>IF(Income_CF!T157="","",Income_CF!T157*(Cohort_WP!T155/Cohort_CF!T155))</f>
        <v>508822.12561016227</v>
      </c>
      <c r="U156" s="1">
        <f>IF(Income_CF!U157="","",Income_CF!U157*(Cohort_WP!U155/Cohort_CF!U155))</f>
        <v>530838.21724159236</v>
      </c>
      <c r="V156" s="1">
        <f>IF(Income_CF!V157="","",Income_CF!V157*(Cohort_WP!V155/Cohort_CF!V155))</f>
        <v>549778.84723755252</v>
      </c>
      <c r="W156" s="1">
        <f>IF(Income_CF!W157="","",Income_CF!W157*(Cohort_WP!W155/Cohort_CF!W155))</f>
        <v>569053.75571177551</v>
      </c>
      <c r="X156" s="1">
        <f>IF(Income_CF!X157="","",Income_CF!X157*(Cohort_WP!X155/Cohort_CF!X155))</f>
        <v>588651.13397140789</v>
      </c>
      <c r="Y156" s="1">
        <f>IF(Income_CF!Y157="","",Income_CF!Y157*(Cohort_WP!Y155/Cohort_CF!Y155))</f>
        <v>608558.17278195161</v>
      </c>
      <c r="Z156" s="1">
        <f>IF(Income_CF!Z157="","",Income_CF!Z157*(Cohort_WP!Z155/Cohort_CF!Z155))</f>
        <v>628761.05917143752</v>
      </c>
      <c r="AA156" s="1">
        <f>IF(Income_CF!AA157="","",Income_CF!AA157*(Cohort_WP!AA155/Cohort_CF!AA155))</f>
        <v>649244.97618618107</v>
      </c>
      <c r="AB156" s="1">
        <f>IF(Income_CF!AB157="","",Income_CF!AB157*(Cohort_WP!AB155/Cohort_CF!AB155))</f>
        <v>669994.1056987854</v>
      </c>
      <c r="AC156" s="1">
        <f>IF(Income_CF!AC157="","",Income_CF!AC157*(Cohort_WP!AC155/Cohort_CF!AC155))</f>
        <v>690991.63435942028</v>
      </c>
      <c r="AD156" s="1">
        <f>IF(Income_CF!AD157="","",Income_CF!AD157*(Cohort_WP!AD155/Cohort_CF!AD155))</f>
        <v>712219.76277101017</v>
      </c>
      <c r="AE156" s="1">
        <f>IF(Income_CF!AE157="","",Income_CF!AE157*(Cohort_WP!AE155/Cohort_CF!AE155))</f>
        <v>733659.71795775846</v>
      </c>
      <c r="AF156" s="1">
        <f>IF(Income_CF!AF157="","",Income_CF!AF157*(Cohort_WP!AF155/Cohort_CF!AF155))</f>
        <v>755291.76918469137</v>
      </c>
      <c r="AG156" s="1">
        <f>IF(Income_CF!AG157="","",Income_CF!AG157*(Cohort_WP!AG155/Cohort_CF!AG155))</f>
        <v>777095.24717328302</v>
      </c>
      <c r="AH156" s="1">
        <f>IF(Income_CF!AH157="","",Income_CF!AH157*(Cohort_WP!AH155/Cohort_CF!AH155))</f>
        <v>799048.56674527016</v>
      </c>
      <c r="AI156" s="1">
        <f>IF(Income_CF!AI157="","",Income_CF!AI157*(Cohort_WP!AI155/Cohort_CF!AI155))</f>
        <v>821129.25291298318</v>
      </c>
      <c r="AJ156" s="1">
        <f>IF(Income_CF!AJ157="","",Income_CF!AJ157*(Cohort_WP!AJ155/Cohort_CF!AJ155))</f>
        <v>843313.97042049142</v>
      </c>
      <c r="AK156" s="1">
        <f>IF(Income_CF!AK157="","",Income_CF!AK157*(Cohort_WP!AK155/Cohort_CF!AK155))</f>
        <v>865578.55672521004</v>
      </c>
      <c r="AL156" s="1">
        <f>IF(Income_CF!AL157="","",Income_CF!AL157*(Cohort_WP!AL155/Cohort_CF!AL155))</f>
        <v>887898.05839476769</v>
      </c>
      <c r="AM156" s="1">
        <f>IF(Income_CF!AM157="","",Income_CF!AM157*(Cohort_WP!AM155/Cohort_CF!AM155))</f>
        <v>910246.77087861579</v>
      </c>
      <c r="AN156" s="1">
        <f>IF(Income_CF!AN157="","",Income_CF!AN157*(Cohort_WP!AN155/Cohort_CF!AN155))</f>
        <v>932598.28159853583</v>
      </c>
      <c r="AO156" s="1">
        <f>IF(Income_CF!AO157="","",Income_CF!AO157*(Cohort_WP!AO155/Cohort_CF!AO155))</f>
        <v>954925.51628658024</v>
      </c>
      <c r="AP156" s="1">
        <f>IF(Income_CF!AP157="","",Income_CF!AP157*(Cohort_WP!AP155/Cohort_CF!AP155))</f>
        <v>977200.78848330746</v>
      </c>
      <c r="AQ156" s="1">
        <f>IF(Income_CF!AQ157="","",Income_CF!AQ157*(Cohort_WP!AQ155/Cohort_CF!AQ155))</f>
        <v>999395.8520937264</v>
      </c>
      <c r="AR156" s="1">
        <f>IF(Income_CF!AR157="","",Income_CF!AR157*(Cohort_WP!AR155/Cohort_CF!AR155))</f>
        <v>1021481.9568827093</v>
      </c>
      <c r="AS156" s="1">
        <f>IF(Income_CF!AS157="","",Income_CF!AS157*(Cohort_WP!AS155/Cohort_CF!AS155))</f>
        <v>1043429.9067765251</v>
      </c>
      <c r="AT156" s="1">
        <f>IF(Income_CF!AT157="","",Income_CF!AT157*(Cohort_WP!AT155/Cohort_CF!AT155))</f>
        <v>1065210.1208220134</v>
      </c>
      <c r="AU156" s="1">
        <f>IF(Income_CF!AU157="","",Income_CF!AU157*(Cohort_WP!AU155/Cohort_CF!AU155))</f>
        <v>1086792.696640471</v>
      </c>
      <c r="AV156" s="1">
        <f>IF(Income_CF!AV157="","",Income_CF!AV157*(Cohort_WP!AV155/Cohort_CF!AV155))</f>
        <v>1108147.4761990265</v>
      </c>
      <c r="AW156" s="1">
        <f>IF(Income_CF!AW157="","",Income_CF!AW157*(Cohort_WP!AW155/Cohort_CF!AW155))</f>
        <v>1129244.1137088479</v>
      </c>
      <c r="AX156" s="1">
        <f>IF(Income_CF!AX157="","",Income_CF!AX157*(Cohort_WP!AX155/Cohort_CF!AX155))</f>
        <v>1150052.1454464723</v>
      </c>
      <c r="AY156" s="1">
        <f>IF(Income_CF!AY157="","",Income_CF!AY157*(Cohort_WP!AY155/Cohort_CF!AY155))</f>
        <v>1170541.0612824063</v>
      </c>
      <c r="AZ156" s="1">
        <f>IF(Income_CF!AZ157="","",Income_CF!AZ157*(Cohort_WP!AZ155/Cohort_CF!AZ155))</f>
        <v>1190680.377689725</v>
      </c>
      <c r="BA156" s="1">
        <f>IF(Income_CF!BA157="","",Income_CF!BA157*(Cohort_WP!BA155/Cohort_CF!BA155))</f>
        <v>1210439.7119948147</v>
      </c>
      <c r="BB156" s="1">
        <f>IF(Income_CF!BB157="","",Income_CF!BB157*(Cohort_WP!BB155/Cohort_CF!BB155))</f>
        <v>1229788.8576229466</v>
      </c>
      <c r="BC156" s="1">
        <f>IF(Income_CF!BC157="","",Income_CF!BC157*(Cohort_WP!BC155/Cohort_CF!BC155))</f>
        <v>1248697.8600826822</v>
      </c>
      <c r="BD156" s="1">
        <f>IF(Income_CF!BD157="","",Income_CF!BD157*(Cohort_WP!BD155/Cohort_CF!BD155))</f>
        <v>1267137.0934258408</v>
      </c>
      <c r="BE156" s="1" t="str">
        <f>IF(Income_CF!BE157="","",Income_CF!BE157*(Cohort_WP!BE155/Cohort_CF!BE155))</f>
        <v/>
      </c>
      <c r="BF156" s="1" t="str">
        <f>IF(Income_CF!BF157="","",Income_CF!BF157*(Cohort_WP!BF155/Cohort_CF!BF155))</f>
        <v/>
      </c>
      <c r="BG156" s="1" t="str">
        <f>IF(Income_CF!BG157="","",Income_CF!BG157*(Cohort_WP!BG155/Cohort_CF!BG155))</f>
        <v/>
      </c>
      <c r="BH156" s="1" t="str">
        <f>IF(Income_CF!BH157="","",Income_CF!BH157*(Cohort_WP!BH155/Cohort_CF!BH155))</f>
        <v/>
      </c>
      <c r="BI156" s="1" t="str">
        <f>IF(Income_CF!BI157="","",Income_CF!BI157*(Cohort_WP!BI155/Cohort_CF!BI155))</f>
        <v/>
      </c>
      <c r="BJ156" s="1" t="str">
        <f>IF(Income_CF!BJ157="","",Income_CF!BJ157*(Cohort_WP!BJ155/Cohort_CF!BJ155))</f>
        <v/>
      </c>
      <c r="BK156" s="1" t="str">
        <f>IF(Income_CF!BK157="","",Income_CF!BK157*(Cohort_WP!BK155/Cohort_CF!BK155))</f>
        <v/>
      </c>
      <c r="BL156" s="1" t="str">
        <f>IF(Income_CF!BL157="","",Income_CF!BL157*(Cohort_WP!BL155/Cohort_CF!BL155))</f>
        <v/>
      </c>
      <c r="BM156" s="1" t="str">
        <f>IF(Income_CF!BM157="","",Income_CF!BM157*(Cohort_WP!BM155/Cohort_CF!BM155))</f>
        <v/>
      </c>
    </row>
    <row r="157" spans="1:72" x14ac:dyDescent="0.55000000000000004">
      <c r="A157" s="639"/>
      <c r="B157" t="s">
        <v>478</v>
      </c>
      <c r="G157" s="1" t="str">
        <f>IF(Income_CF!G158="","",Income_CF!G158*(Cohort_WP!G156/Cohort_CF!G156))</f>
        <v/>
      </c>
      <c r="H157" s="1" t="str">
        <f>IF(Income_CF!H158="","",Income_CF!H158*(Cohort_WP!H156/Cohort_CF!H156))</f>
        <v/>
      </c>
      <c r="I157" s="1" t="str">
        <f>IF(Income_CF!I158="","",Income_CF!I158*(Cohort_WP!I156/Cohort_CF!I156))</f>
        <v/>
      </c>
      <c r="J157" s="1" t="str">
        <f>IF(Income_CF!J158="","",Income_CF!J158*(Cohort_WP!J156/Cohort_CF!J156))</f>
        <v/>
      </c>
      <c r="K157" s="1" t="str">
        <f>IF(Income_CF!K158="","",Income_CF!K158*(Cohort_WP!K156/Cohort_CF!K156))</f>
        <v/>
      </c>
      <c r="L157" s="1" t="str">
        <f>IF(Income_CF!L158="","",Income_CF!L158*(Cohort_WP!L156/Cohort_CF!L156))</f>
        <v/>
      </c>
      <c r="M157" s="1" t="str">
        <f>IF(Income_CF!M158="","",Income_CF!M158*(Cohort_WP!M156/Cohort_CF!M156))</f>
        <v/>
      </c>
      <c r="N157" s="1" t="str">
        <f>IF(Income_CF!N158="","",Income_CF!N158*(Cohort_WP!N156/Cohort_CF!N156))</f>
        <v/>
      </c>
      <c r="O157" s="1" t="str">
        <f>IF(Income_CF!O158="","",Income_CF!O158*(Cohort_WP!O156/Cohort_CF!O156))</f>
        <v/>
      </c>
      <c r="P157" s="1" t="str">
        <f>IF(Income_CF!P158="","",Income_CF!P158*(Cohort_WP!P156/Cohort_CF!P156))</f>
        <v/>
      </c>
      <c r="Q157" s="1" t="str">
        <f>IF(Income_CF!Q158="","",Income_CF!Q158*(Cohort_WP!Q156/Cohort_CF!Q156))</f>
        <v/>
      </c>
      <c r="R157" s="1">
        <f>IF(Income_CF!R158="","",Income_CF!R158*(Cohort_WP!R156/Cohort_CF!R156))</f>
        <v>468380.44973994081</v>
      </c>
      <c r="S157" s="1">
        <f>IF(Income_CF!S158="","",Income_CF!S158*(Cohort_WP!S156/Cohort_CF!S156))</f>
        <v>486550.01140469225</v>
      </c>
      <c r="T157" s="1">
        <f>IF(Income_CF!T158="","",Income_CF!T158*(Cohort_WP!T156/Cohort_CF!T156))</f>
        <v>505121.24872878753</v>
      </c>
      <c r="U157" s="1">
        <f>IF(Income_CF!U158="","",Income_CF!U158*(Cohort_WP!U156/Cohort_CF!U156))</f>
        <v>524086.78937846713</v>
      </c>
      <c r="V157" s="1">
        <f>IF(Income_CF!V158="","",Income_CF!V158*(Cohort_WP!V156/Cohort_CF!V156))</f>
        <v>546763.36375884002</v>
      </c>
      <c r="W157" s="1">
        <f>IF(Income_CF!W158="","",Income_CF!W158*(Cohort_WP!W156/Cohort_CF!W156))</f>
        <v>566272.21265467897</v>
      </c>
      <c r="X157" s="1">
        <f>IF(Income_CF!X158="","",Income_CF!X158*(Cohort_WP!X156/Cohort_CF!X156))</f>
        <v>586125.36838312878</v>
      </c>
      <c r="Y157" s="1">
        <f>IF(Income_CF!Y158="","",Income_CF!Y158*(Cohort_WP!Y156/Cohort_CF!Y156))</f>
        <v>606310.66799055005</v>
      </c>
      <c r="Z157" s="1">
        <f>IF(Income_CF!Z158="","",Income_CF!Z158*(Cohort_WP!Z156/Cohort_CF!Z156))</f>
        <v>626814.91796541004</v>
      </c>
      <c r="AA157" s="1">
        <f>IF(Income_CF!AA158="","",Income_CF!AA158*(Cohort_WP!AA156/Cohort_CF!AA156))</f>
        <v>647623.89094658056</v>
      </c>
      <c r="AB157" s="1">
        <f>IF(Income_CF!AB158="","",Income_CF!AB158*(Cohort_WP!AB156/Cohort_CF!AB156))</f>
        <v>668722.32547176664</v>
      </c>
      <c r="AC157" s="1">
        <f>IF(Income_CF!AC158="","",Income_CF!AC158*(Cohort_WP!AC156/Cohort_CF!AC156))</f>
        <v>690093.92886974895</v>
      </c>
      <c r="AD157" s="1">
        <f>IF(Income_CF!AD158="","",Income_CF!AD158*(Cohort_WP!AD156/Cohort_CF!AD156))</f>
        <v>711721.38339020289</v>
      </c>
      <c r="AE157" s="1">
        <f>IF(Income_CF!AE158="","",Income_CF!AE158*(Cohort_WP!AE156/Cohort_CF!AE156))</f>
        <v>733586.35565414024</v>
      </c>
      <c r="AF157" s="1">
        <f>IF(Income_CF!AF158="","",Income_CF!AF158*(Cohort_WP!AF156/Cohort_CF!AF156))</f>
        <v>755669.50949649117</v>
      </c>
      <c r="AG157" s="1">
        <f>IF(Income_CF!AG158="","",Income_CF!AG158*(Cohort_WP!AG156/Cohort_CF!AG156))</f>
        <v>777950.52226023201</v>
      </c>
      <c r="AH157" s="1">
        <f>IF(Income_CF!AH158="","",Income_CF!AH158*(Cohort_WP!AH156/Cohort_CF!AH156))</f>
        <v>800408.1045884816</v>
      </c>
      <c r="AI157" s="1">
        <f>IF(Income_CF!AI158="","",Income_CF!AI158*(Cohort_WP!AI156/Cohort_CF!AI156))</f>
        <v>823020.02374762821</v>
      </c>
      <c r="AJ157" s="1">
        <f>IF(Income_CF!AJ158="","",Income_CF!AJ158*(Cohort_WP!AJ156/Cohort_CF!AJ156))</f>
        <v>845763.13050037273</v>
      </c>
      <c r="AK157" s="1">
        <f>IF(Income_CF!AK158="","",Income_CF!AK158*(Cohort_WP!AK156/Cohort_CF!AK156))</f>
        <v>868613.38953310624</v>
      </c>
      <c r="AL157" s="1">
        <f>IF(Income_CF!AL158="","",Income_CF!AL158*(Cohort_WP!AL156/Cohort_CF!AL156))</f>
        <v>891545.91342696617</v>
      </c>
      <c r="AM157" s="1">
        <f>IF(Income_CF!AM158="","",Income_CF!AM158*(Cohort_WP!AM156/Cohort_CF!AM156))</f>
        <v>914535.0001466109</v>
      </c>
      <c r="AN157" s="1">
        <f>IF(Income_CF!AN158="","",Income_CF!AN158*(Cohort_WP!AN156/Cohort_CF!AN156))</f>
        <v>937554.17400497419</v>
      </c>
      <c r="AO157" s="1">
        <f>IF(Income_CF!AO158="","",Income_CF!AO158*(Cohort_WP!AO156/Cohort_CF!AO156))</f>
        <v>960576.23004649207</v>
      </c>
      <c r="AP157" s="1">
        <f>IF(Income_CF!AP158="","",Income_CF!AP158*(Cohort_WP!AP156/Cohort_CF!AP156))</f>
        <v>983573.28177517769</v>
      </c>
      <c r="AQ157" s="1">
        <f>IF(Income_CF!AQ158="","",Income_CF!AQ158*(Cohort_WP!AQ156/Cohort_CF!AQ156))</f>
        <v>1006516.8121378064</v>
      </c>
      <c r="AR157" s="1">
        <f>IF(Income_CF!AR158="","",Income_CF!AR158*(Cohort_WP!AR156/Cohort_CF!AR156))</f>
        <v>1029377.7276565382</v>
      </c>
      <c r="AS157" s="1">
        <f>IF(Income_CF!AS158="","",Income_CF!AS158*(Cohort_WP!AS156/Cohort_CF!AS156))</f>
        <v>1052126.4155891908</v>
      </c>
      <c r="AT157" s="1">
        <f>IF(Income_CF!AT158="","",Income_CF!AT158*(Cohort_WP!AT156/Cohort_CF!AT156))</f>
        <v>1074732.8039798206</v>
      </c>
      <c r="AU157" s="1">
        <f>IF(Income_CF!AU158="","",Income_CF!AU158*(Cohort_WP!AU156/Cohort_CF!AU156))</f>
        <v>1097166.4244466738</v>
      </c>
      <c r="AV157" s="1">
        <f>IF(Income_CF!AV158="","",Income_CF!AV158*(Cohort_WP!AV156/Cohort_CF!AV156))</f>
        <v>1119396.4775396853</v>
      </c>
      <c r="AW157" s="1">
        <f>IF(Income_CF!AW158="","",Income_CF!AW158*(Cohort_WP!AW156/Cohort_CF!AW156))</f>
        <v>1141391.9004849973</v>
      </c>
      <c r="AX157" s="1">
        <f>IF(Income_CF!AX158="","",Income_CF!AX158*(Cohort_WP!AX156/Cohort_CF!AX156))</f>
        <v>1163121.4371201133</v>
      </c>
      <c r="AY157" s="1">
        <f>IF(Income_CF!AY158="","",Income_CF!AY158*(Cohort_WP!AY156/Cohort_CF!AY156))</f>
        <v>1184553.7098098667</v>
      </c>
      <c r="AZ157" s="1">
        <f>IF(Income_CF!AZ158="","",Income_CF!AZ158*(Cohort_WP!AZ156/Cohort_CF!AZ156))</f>
        <v>1205657.2931208785</v>
      </c>
      <c r="BA157" s="1">
        <f>IF(Income_CF!BA158="","",Income_CF!BA158*(Cohort_WP!BA156/Cohort_CF!BA156))</f>
        <v>1226400.7890204168</v>
      </c>
      <c r="BB157" s="1">
        <f>IF(Income_CF!BB158="","",Income_CF!BB158*(Cohort_WP!BB156/Cohort_CF!BB156))</f>
        <v>1246752.903354659</v>
      </c>
      <c r="BC157" s="1">
        <f>IF(Income_CF!BC158="","",Income_CF!BC158*(Cohort_WP!BC156/Cohort_CF!BC156))</f>
        <v>1266682.5233516349</v>
      </c>
      <c r="BD157" s="1">
        <f>IF(Income_CF!BD158="","",Income_CF!BD158*(Cohort_WP!BD156/Cohort_CF!BD156))</f>
        <v>1286158.7958851629</v>
      </c>
      <c r="BE157" s="1">
        <f>IF(Income_CF!BE158="","",Income_CF!BE158*(Cohort_WP!BE156/Cohort_CF!BE156))</f>
        <v>1305151.2062286162</v>
      </c>
      <c r="BF157" s="1" t="str">
        <f>IF(Income_CF!BF158="","",Income_CF!BF158*(Cohort_WP!BF156/Cohort_CF!BF156))</f>
        <v/>
      </c>
      <c r="BG157" s="1" t="str">
        <f>IF(Income_CF!BG158="","",Income_CF!BG158*(Cohort_WP!BG156/Cohort_CF!BG156))</f>
        <v/>
      </c>
      <c r="BH157" s="1" t="str">
        <f>IF(Income_CF!BH158="","",Income_CF!BH158*(Cohort_WP!BH156/Cohort_CF!BH156))</f>
        <v/>
      </c>
      <c r="BI157" s="1" t="str">
        <f>IF(Income_CF!BI158="","",Income_CF!BI158*(Cohort_WP!BI156/Cohort_CF!BI156))</f>
        <v/>
      </c>
      <c r="BJ157" s="1" t="str">
        <f>IF(Income_CF!BJ158="","",Income_CF!BJ158*(Cohort_WP!BJ156/Cohort_CF!BJ156))</f>
        <v/>
      </c>
      <c r="BK157" s="1" t="str">
        <f>IF(Income_CF!BK158="","",Income_CF!BK158*(Cohort_WP!BK156/Cohort_CF!BK156))</f>
        <v/>
      </c>
      <c r="BL157" s="1" t="str">
        <f>IF(Income_CF!BL158="","",Income_CF!BL158*(Cohort_WP!BL156/Cohort_CF!BL156))</f>
        <v/>
      </c>
      <c r="BM157" s="1" t="str">
        <f>IF(Income_CF!BM158="","",Income_CF!BM158*(Cohort_WP!BM156/Cohort_CF!BM156))</f>
        <v/>
      </c>
    </row>
    <row r="158" spans="1:72" x14ac:dyDescent="0.55000000000000004">
      <c r="A158" s="639"/>
      <c r="B158" t="s">
        <v>479</v>
      </c>
      <c r="G158" s="1" t="str">
        <f>IF(Income_CF!G159="","",Income_CF!G159*(Cohort_WP!G157/Cohort_CF!G157))</f>
        <v/>
      </c>
      <c r="H158" s="1" t="str">
        <f>IF(Income_CF!H159="","",Income_CF!H159*(Cohort_WP!H157/Cohort_CF!H157))</f>
        <v/>
      </c>
      <c r="I158" s="1" t="str">
        <f>IF(Income_CF!I159="","",Income_CF!I159*(Cohort_WP!I157/Cohort_CF!I157))</f>
        <v/>
      </c>
      <c r="J158" s="1" t="str">
        <f>IF(Income_CF!J159="","",Income_CF!J159*(Cohort_WP!J157/Cohort_CF!J157))</f>
        <v/>
      </c>
      <c r="K158" s="1" t="str">
        <f>IF(Income_CF!K159="","",Income_CF!K159*(Cohort_WP!K157/Cohort_CF!K157))</f>
        <v/>
      </c>
      <c r="L158" s="1" t="str">
        <f>IF(Income_CF!L159="","",Income_CF!L159*(Cohort_WP!L157/Cohort_CF!L157))</f>
        <v/>
      </c>
      <c r="M158" s="1" t="str">
        <f>IF(Income_CF!M159="","",Income_CF!M159*(Cohort_WP!M157/Cohort_CF!M157))</f>
        <v/>
      </c>
      <c r="N158" s="1" t="str">
        <f>IF(Income_CF!N159="","",Income_CF!N159*(Cohort_WP!N157/Cohort_CF!N157))</f>
        <v/>
      </c>
      <c r="O158" s="1" t="str">
        <f>IF(Income_CF!O159="","",Income_CF!O159*(Cohort_WP!O157/Cohort_CF!O157))</f>
        <v/>
      </c>
      <c r="P158" s="1" t="str">
        <f>IF(Income_CF!P159="","",Income_CF!P159*(Cohort_WP!P157/Cohort_CF!P157))</f>
        <v/>
      </c>
      <c r="Q158" s="1" t="str">
        <f>IF(Income_CF!Q159="","",Income_CF!Q159*(Cohort_WP!Q157/Cohort_CF!Q157))</f>
        <v/>
      </c>
      <c r="R158" s="1" t="str">
        <f>IF(Income_CF!R159="","",Income_CF!R159*(Cohort_WP!R157/Cohort_CF!R157))</f>
        <v/>
      </c>
      <c r="S158" s="1">
        <f>IF(Income_CF!S159="","",Income_CF!S159*(Cohort_WP!S157/Cohort_CF!S157))</f>
        <v>482431.86323213903</v>
      </c>
      <c r="T158" s="1">
        <f>IF(Income_CF!T159="","",Income_CF!T159*(Cohort_WP!T157/Cohort_CF!T157))</f>
        <v>501146.5117468331</v>
      </c>
      <c r="U158" s="1">
        <f>IF(Income_CF!U159="","",Income_CF!U159*(Cohort_WP!U157/Cohort_CF!U157))</f>
        <v>520274.88619065116</v>
      </c>
      <c r="V158" s="1">
        <f>IF(Income_CF!V159="","",Income_CF!V159*(Cohort_WP!V157/Cohort_CF!V157))</f>
        <v>539809.39305982098</v>
      </c>
      <c r="W158" s="1">
        <f>IF(Income_CF!W159="","",Income_CF!W159*(Cohort_WP!W157/Cohort_CF!W157))</f>
        <v>563166.2646716052</v>
      </c>
      <c r="X158" s="1">
        <f>IF(Income_CF!X159="","",Income_CF!X159*(Cohort_WP!X157/Cohort_CF!X157))</f>
        <v>583260.37903431931</v>
      </c>
      <c r="Y158" s="1">
        <f>IF(Income_CF!Y159="","",Income_CF!Y159*(Cohort_WP!Y157/Cohort_CF!Y157))</f>
        <v>603709.12943462271</v>
      </c>
      <c r="Z158" s="1">
        <f>IF(Income_CF!Z159="","",Income_CF!Z159*(Cohort_WP!Z157/Cohort_CF!Z157))</f>
        <v>624499.9880302666</v>
      </c>
      <c r="AA158" s="1">
        <f>IF(Income_CF!AA159="","",Income_CF!AA159*(Cohort_WP!AA157/Cohort_CF!AA157))</f>
        <v>645619.36550437228</v>
      </c>
      <c r="AB158" s="1">
        <f>IF(Income_CF!AB159="","",Income_CF!AB159*(Cohort_WP!AB157/Cohort_CF!AB157))</f>
        <v>667052.60767497797</v>
      </c>
      <c r="AC158" s="1">
        <f>IF(Income_CF!AC159="","",Income_CF!AC159*(Cohort_WP!AC157/Cohort_CF!AC157))</f>
        <v>688783.99523591972</v>
      </c>
      <c r="AD158" s="1">
        <f>IF(Income_CF!AD159="","",Income_CF!AD159*(Cohort_WP!AD157/Cohort_CF!AD157))</f>
        <v>710796.74673584139</v>
      </c>
      <c r="AE158" s="1">
        <f>IF(Income_CF!AE159="","",Income_CF!AE159*(Cohort_WP!AE157/Cohort_CF!AE157))</f>
        <v>733073.02489190886</v>
      </c>
      <c r="AF158" s="1">
        <f>IF(Income_CF!AF159="","",Income_CF!AF159*(Cohort_WP!AF157/Cohort_CF!AF157))</f>
        <v>755593.94632376463</v>
      </c>
      <c r="AG158" s="1">
        <f>IF(Income_CF!AG159="","",Income_CF!AG159*(Cohort_WP!AG157/Cohort_CF!AG157))</f>
        <v>778339.59478138585</v>
      </c>
      <c r="AH158" s="1">
        <f>IF(Income_CF!AH159="","",Income_CF!AH159*(Cohort_WP!AH157/Cohort_CF!AH157))</f>
        <v>801289.03792803898</v>
      </c>
      <c r="AI158" s="1">
        <f>IF(Income_CF!AI159="","",Income_CF!AI159*(Cohort_WP!AI157/Cohort_CF!AI157))</f>
        <v>824420.34772613586</v>
      </c>
      <c r="AJ158" s="1">
        <f>IF(Income_CF!AJ159="","",Income_CF!AJ159*(Cohort_WP!AJ157/Cohort_CF!AJ157))</f>
        <v>847710.62446005701</v>
      </c>
      <c r="AK158" s="1">
        <f>IF(Income_CF!AK159="","",Income_CF!AK159*(Cohort_WP!AK157/Cohort_CF!AK157))</f>
        <v>871136.02441538393</v>
      </c>
      <c r="AL158" s="1">
        <f>IF(Income_CF!AL159="","",Income_CF!AL159*(Cohort_WP!AL157/Cohort_CF!AL157))</f>
        <v>894671.79121909931</v>
      </c>
      <c r="AM158" s="1">
        <f>IF(Income_CF!AM159="","",Income_CF!AM159*(Cohort_WP!AM157/Cohort_CF!AM157))</f>
        <v>918292.29082977516</v>
      </c>
      <c r="AN158" s="1">
        <f>IF(Income_CF!AN159="","",Income_CF!AN159*(Cohort_WP!AN157/Cohort_CF!AN157))</f>
        <v>941971.050151009</v>
      </c>
      <c r="AO158" s="1">
        <f>IF(Income_CF!AO159="","",Income_CF!AO159*(Cohort_WP!AO157/Cohort_CF!AO157))</f>
        <v>965680.7992251236</v>
      </c>
      <c r="AP158" s="1">
        <f>IF(Income_CF!AP159="","",Income_CF!AP159*(Cohort_WP!AP157/Cohort_CF!AP157))</f>
        <v>989393.51694788679</v>
      </c>
      <c r="AQ158" s="1">
        <f>IF(Income_CF!AQ159="","",Income_CF!AQ159*(Cohort_WP!AQ157/Cohort_CF!AQ157))</f>
        <v>1013080.4802284328</v>
      </c>
      <c r="AR158" s="1">
        <f>IF(Income_CF!AR159="","",Income_CF!AR159*(Cohort_WP!AR157/Cohort_CF!AR157))</f>
        <v>1036712.3165019407</v>
      </c>
      <c r="AS158" s="1">
        <f>IF(Income_CF!AS159="","",Income_CF!AS159*(Cohort_WP!AS157/Cohort_CF!AS157))</f>
        <v>1060259.0594862346</v>
      </c>
      <c r="AT158" s="1">
        <f>IF(Income_CF!AT159="","",Income_CF!AT159*(Cohort_WP!AT157/Cohort_CF!AT157))</f>
        <v>1083690.2080568662</v>
      </c>
      <c r="AU158" s="1">
        <f>IF(Income_CF!AU159="","",Income_CF!AU159*(Cohort_WP!AU157/Cohort_CF!AU157))</f>
        <v>1106974.7880992151</v>
      </c>
      <c r="AV158" s="1">
        <f>IF(Income_CF!AV159="","",Income_CF!AV159*(Cohort_WP!AV157/Cohort_CF!AV157))</f>
        <v>1130081.4171800741</v>
      </c>
      <c r="AW158" s="1">
        <f>IF(Income_CF!AW159="","",Income_CF!AW159*(Cohort_WP!AW157/Cohort_CF!AW157))</f>
        <v>1152978.3718658758</v>
      </c>
      <c r="AX158" s="1">
        <f>IF(Income_CF!AX159="","",Income_CF!AX159*(Cohort_WP!AX157/Cohort_CF!AX157))</f>
        <v>1175633.6574995469</v>
      </c>
      <c r="AY158" s="1">
        <f>IF(Income_CF!AY159="","",Income_CF!AY159*(Cohort_WP!AY157/Cohort_CF!AY157))</f>
        <v>1198015.0802337164</v>
      </c>
      <c r="AZ158" s="1">
        <f>IF(Income_CF!AZ159="","",Income_CF!AZ159*(Cohort_WP!AZ157/Cohort_CF!AZ157))</f>
        <v>1220090.3211041626</v>
      </c>
      <c r="BA158" s="1">
        <f>IF(Income_CF!BA159="","",Income_CF!BA159*(Cohort_WP!BA157/Cohort_CF!BA157))</f>
        <v>1241827.0119145049</v>
      </c>
      <c r="BB158" s="1">
        <f>IF(Income_CF!BB159="","",Income_CF!BB159*(Cohort_WP!BB157/Cohort_CF!BB157))</f>
        <v>1263192.8126910292</v>
      </c>
      <c r="BC158" s="1">
        <f>IF(Income_CF!BC159="","",Income_CF!BC159*(Cohort_WP!BC157/Cohort_CF!BC157))</f>
        <v>1284155.4904552987</v>
      </c>
      <c r="BD158" s="1">
        <f>IF(Income_CF!BD159="","",Income_CF!BD159*(Cohort_WP!BD157/Cohort_CF!BD157))</f>
        <v>1304682.9990521839</v>
      </c>
      <c r="BE158" s="1">
        <f>IF(Income_CF!BE159="","",Income_CF!BE159*(Cohort_WP!BE157/Cohort_CF!BE157))</f>
        <v>1324743.5597617177</v>
      </c>
      <c r="BF158" s="1">
        <f>IF(Income_CF!BF159="","",Income_CF!BF159*(Cohort_WP!BF157/Cohort_CF!BF157))</f>
        <v>1344305.7424154747</v>
      </c>
      <c r="BG158" s="1" t="str">
        <f>IF(Income_CF!BG159="","",Income_CF!BG159*(Cohort_WP!BG157/Cohort_CF!BG157))</f>
        <v/>
      </c>
      <c r="BH158" s="1" t="str">
        <f>IF(Income_CF!BH159="","",Income_CF!BH159*(Cohort_WP!BH157/Cohort_CF!BH157))</f>
        <v/>
      </c>
      <c r="BI158" s="1" t="str">
        <f>IF(Income_CF!BI159="","",Income_CF!BI159*(Cohort_WP!BI157/Cohort_CF!BI157))</f>
        <v/>
      </c>
      <c r="BJ158" s="1" t="str">
        <f>IF(Income_CF!BJ159="","",Income_CF!BJ159*(Cohort_WP!BJ157/Cohort_CF!BJ157))</f>
        <v/>
      </c>
      <c r="BK158" s="1" t="str">
        <f>IF(Income_CF!BK159="","",Income_CF!BK159*(Cohort_WP!BK157/Cohort_CF!BK157))</f>
        <v/>
      </c>
      <c r="BL158" s="1" t="str">
        <f>IF(Income_CF!BL159="","",Income_CF!BL159*(Cohort_WP!BL157/Cohort_CF!BL157))</f>
        <v/>
      </c>
      <c r="BM158" s="1" t="str">
        <f>IF(Income_CF!BM159="","",Income_CF!BM159*(Cohort_WP!BM157/Cohort_CF!BM157))</f>
        <v/>
      </c>
    </row>
    <row r="159" spans="1:72" x14ac:dyDescent="0.55000000000000004">
      <c r="A159" s="639"/>
      <c r="B159" t="s">
        <v>480</v>
      </c>
      <c r="G159" s="1" t="str">
        <f>IF(Income_CF!G160="","",Income_CF!G160*(Cohort_WP!G158/Cohort_CF!G158))</f>
        <v/>
      </c>
      <c r="H159" s="1" t="str">
        <f>IF(Income_CF!H160="","",Income_CF!H160*(Cohort_WP!H158/Cohort_CF!H158))</f>
        <v/>
      </c>
      <c r="I159" s="1" t="str">
        <f>IF(Income_CF!I160="","",Income_CF!I160*(Cohort_WP!I158/Cohort_CF!I158))</f>
        <v/>
      </c>
      <c r="J159" s="1" t="str">
        <f>IF(Income_CF!J160="","",Income_CF!J160*(Cohort_WP!J158/Cohort_CF!J158))</f>
        <v/>
      </c>
      <c r="K159" s="1" t="str">
        <f>IF(Income_CF!K160="","",Income_CF!K160*(Cohort_WP!K158/Cohort_CF!K158))</f>
        <v/>
      </c>
      <c r="L159" s="1" t="str">
        <f>IF(Income_CF!L160="","",Income_CF!L160*(Cohort_WP!L158/Cohort_CF!L158))</f>
        <v/>
      </c>
      <c r="M159" s="1" t="str">
        <f>IF(Income_CF!M160="","",Income_CF!M160*(Cohort_WP!M158/Cohort_CF!M158))</f>
        <v/>
      </c>
      <c r="N159" s="1" t="str">
        <f>IF(Income_CF!N160="","",Income_CF!N160*(Cohort_WP!N158/Cohort_CF!N158))</f>
        <v/>
      </c>
      <c r="O159" s="1" t="str">
        <f>IF(Income_CF!O160="","",Income_CF!O160*(Cohort_WP!O158/Cohort_CF!O158))</f>
        <v/>
      </c>
      <c r="P159" s="1" t="str">
        <f>IF(Income_CF!P160="","",Income_CF!P160*(Cohort_WP!P158/Cohort_CF!P158))</f>
        <v/>
      </c>
      <c r="Q159" s="1" t="str">
        <f>IF(Income_CF!Q160="","",Income_CF!Q160*(Cohort_WP!Q158/Cohort_CF!Q158))</f>
        <v/>
      </c>
      <c r="R159" s="1" t="str">
        <f>IF(Income_CF!R160="","",Income_CF!R160*(Cohort_WP!R158/Cohort_CF!R158))</f>
        <v/>
      </c>
      <c r="S159" s="1" t="str">
        <f>IF(Income_CF!S160="","",Income_CF!S160*(Cohort_WP!S158/Cohort_CF!S158))</f>
        <v/>
      </c>
      <c r="T159" s="1">
        <f>IF(Income_CF!T160="","",Income_CF!T160*(Cohort_WP!T158/Cohort_CF!T158))</f>
        <v>496904.81912910321</v>
      </c>
      <c r="U159" s="1">
        <f>IF(Income_CF!U160="","",Income_CF!U160*(Cohort_WP!U158/Cohort_CF!U158))</f>
        <v>516180.90709923813</v>
      </c>
      <c r="V159" s="1">
        <f>IF(Income_CF!V160="","",Income_CF!V160*(Cohort_WP!V158/Cohort_CF!V158))</f>
        <v>535883.13277637062</v>
      </c>
      <c r="W159" s="1">
        <f>IF(Income_CF!W160="","",Income_CF!W160*(Cohort_WP!W158/Cohort_CF!W158))</f>
        <v>556003.67485161568</v>
      </c>
      <c r="X159" s="1">
        <f>IF(Income_CF!X160="","",Income_CF!X160*(Cohort_WP!X158/Cohort_CF!X158))</f>
        <v>580061.25261175341</v>
      </c>
      <c r="Y159" s="1">
        <f>IF(Income_CF!Y160="","",Income_CF!Y160*(Cohort_WP!Y158/Cohort_CF!Y158))</f>
        <v>600758.1904053489</v>
      </c>
      <c r="Z159" s="1">
        <f>IF(Income_CF!Z160="","",Income_CF!Z160*(Cohort_WP!Z158/Cohort_CF!Z158))</f>
        <v>621820.40331766126</v>
      </c>
      <c r="AA159" s="1">
        <f>IF(Income_CF!AA160="","",Income_CF!AA160*(Cohort_WP!AA158/Cohort_CF!AA158))</f>
        <v>643234.98767117446</v>
      </c>
      <c r="AB159" s="1">
        <f>IF(Income_CF!AB160="","",Income_CF!AB160*(Cohort_WP!AB158/Cohort_CF!AB158))</f>
        <v>664987.94646950357</v>
      </c>
      <c r="AC159" s="1">
        <f>IF(Income_CF!AC160="","",Income_CF!AC160*(Cohort_WP!AC158/Cohort_CF!AC158))</f>
        <v>687064.18590522744</v>
      </c>
      <c r="AD159" s="1">
        <f>IF(Income_CF!AD160="","",Income_CF!AD160*(Cohort_WP!AD158/Cohort_CF!AD158))</f>
        <v>709447.51509299723</v>
      </c>
      <c r="AE159" s="1">
        <f>IF(Income_CF!AE160="","",Income_CF!AE160*(Cohort_WP!AE158/Cohort_CF!AE158))</f>
        <v>732120.64913791663</v>
      </c>
      <c r="AF159" s="1">
        <f>IF(Income_CF!AF160="","",Income_CF!AF160*(Cohort_WP!AF158/Cohort_CF!AF158))</f>
        <v>755065.21563866618</v>
      </c>
      <c r="AG159" s="1">
        <f>IF(Income_CF!AG160="","",Income_CF!AG160*(Cohort_WP!AG158/Cohort_CF!AG158))</f>
        <v>778261.76471347746</v>
      </c>
      <c r="AH159" s="1">
        <f>IF(Income_CF!AH160="","",Income_CF!AH160*(Cohort_WP!AH158/Cohort_CF!AH158))</f>
        <v>801689.78262482747</v>
      </c>
      <c r="AI159" s="1">
        <f>IF(Income_CF!AI160="","",Income_CF!AI160*(Cohort_WP!AI158/Cohort_CF!AI158))</f>
        <v>825327.70906588004</v>
      </c>
      <c r="AJ159" s="1">
        <f>IF(Income_CF!AJ160="","",Income_CF!AJ160*(Cohort_WP!AJ158/Cohort_CF!AJ158))</f>
        <v>849152.95815792005</v>
      </c>
      <c r="AK159" s="1">
        <f>IF(Income_CF!AK160="","",Income_CF!AK160*(Cohort_WP!AK158/Cohort_CF!AK158))</f>
        <v>873141.94319385884</v>
      </c>
      <c r="AL159" s="1">
        <f>IF(Income_CF!AL160="","",Income_CF!AL160*(Cohort_WP!AL158/Cohort_CF!AL158))</f>
        <v>897270.10514784534</v>
      </c>
      <c r="AM159" s="1">
        <f>IF(Income_CF!AM160="","",Income_CF!AM160*(Cohort_WP!AM158/Cohort_CF!AM158))</f>
        <v>921511.94495567225</v>
      </c>
      <c r="AN159" s="1">
        <f>IF(Income_CF!AN160="","",Income_CF!AN160*(Cohort_WP!AN158/Cohort_CF!AN158))</f>
        <v>945841.05955466826</v>
      </c>
      <c r="AO159" s="1">
        <f>IF(Income_CF!AO160="","",Income_CF!AO160*(Cohort_WP!AO158/Cohort_CF!AO158))</f>
        <v>970230.18165553932</v>
      </c>
      <c r="AP159" s="1">
        <f>IF(Income_CF!AP160="","",Income_CF!AP160*(Cohort_WP!AP158/Cohort_CF!AP158))</f>
        <v>994651.2232018772</v>
      </c>
      <c r="AQ159" s="1">
        <f>IF(Income_CF!AQ160="","",Income_CF!AQ160*(Cohort_WP!AQ158/Cohort_CF!AQ158))</f>
        <v>1019075.3224563232</v>
      </c>
      <c r="AR159" s="1">
        <f>IF(Income_CF!AR160="","",Income_CF!AR160*(Cohort_WP!AR158/Cohort_CF!AR158))</f>
        <v>1043472.8946352858</v>
      </c>
      <c r="AS159" s="1">
        <f>IF(Income_CF!AS160="","",Income_CF!AS160*(Cohort_WP!AS158/Cohort_CF!AS158))</f>
        <v>1067813.685996999</v>
      </c>
      <c r="AT159" s="1">
        <f>IF(Income_CF!AT160="","",Income_CF!AT160*(Cohort_WP!AT158/Cohort_CF!AT158))</f>
        <v>1092066.8312708214</v>
      </c>
      <c r="AU159" s="1">
        <f>IF(Income_CF!AU160="","",Income_CF!AU160*(Cohort_WP!AU158/Cohort_CF!AU158))</f>
        <v>1116200.9142985721</v>
      </c>
      <c r="AV159" s="1">
        <f>IF(Income_CF!AV160="","",Income_CF!AV160*(Cohort_WP!AV158/Cohort_CF!AV158))</f>
        <v>1140184.0317421916</v>
      </c>
      <c r="AW159" s="1">
        <f>IF(Income_CF!AW160="","",Income_CF!AW160*(Cohort_WP!AW158/Cohort_CF!AW158))</f>
        <v>1163983.8596954762</v>
      </c>
      <c r="AX159" s="1">
        <f>IF(Income_CF!AX160="","",Income_CF!AX160*(Cohort_WP!AX158/Cohort_CF!AX158))</f>
        <v>1187567.7230218519</v>
      </c>
      <c r="AY159" s="1">
        <f>IF(Income_CF!AY160="","",Income_CF!AY160*(Cohort_WP!AY158/Cohort_CF!AY158))</f>
        <v>1210902.6672245334</v>
      </c>
      <c r="AZ159" s="1">
        <f>IF(Income_CF!AZ160="","",Income_CF!AZ160*(Cohort_WP!AZ158/Cohort_CF!AZ158))</f>
        <v>1233955.5326407282</v>
      </c>
      <c r="BA159" s="1">
        <f>IF(Income_CF!BA160="","",Income_CF!BA160*(Cohort_WP!BA158/Cohort_CF!BA158))</f>
        <v>1256693.0307372876</v>
      </c>
      <c r="BB159" s="1">
        <f>IF(Income_CF!BB160="","",Income_CF!BB160*(Cohort_WP!BB158/Cohort_CF!BB158))</f>
        <v>1279081.8222719401</v>
      </c>
      <c r="BC159" s="1">
        <f>IF(Income_CF!BC160="","",Income_CF!BC160*(Cohort_WP!BC158/Cohort_CF!BC158))</f>
        <v>1301088.5970717601</v>
      </c>
      <c r="BD159" s="1">
        <f>IF(Income_CF!BD160="","",Income_CF!BD160*(Cohort_WP!BD158/Cohort_CF!BD158))</f>
        <v>1322680.1551689575</v>
      </c>
      <c r="BE159" s="1">
        <f>IF(Income_CF!BE160="","",Income_CF!BE160*(Cohort_WP!BE158/Cohort_CF!BE158))</f>
        <v>1343823.4890237495</v>
      </c>
      <c r="BF159" s="1">
        <f>IF(Income_CF!BF160="","",Income_CF!BF160*(Cohort_WP!BF158/Cohort_CF!BF158))</f>
        <v>1364485.8665545692</v>
      </c>
      <c r="BG159" s="1">
        <f>IF(Income_CF!BG160="","",Income_CF!BG160*(Cohort_WP!BG158/Cohort_CF!BG158))</f>
        <v>1384634.9146879388</v>
      </c>
      <c r="BH159" s="1" t="str">
        <f>IF(Income_CF!BH160="","",Income_CF!BH160*(Cohort_WP!BH158/Cohort_CF!BH158))</f>
        <v/>
      </c>
      <c r="BI159" s="1" t="str">
        <f>IF(Income_CF!BI160="","",Income_CF!BI160*(Cohort_WP!BI158/Cohort_CF!BI158))</f>
        <v/>
      </c>
      <c r="BJ159" s="1" t="str">
        <f>IF(Income_CF!BJ160="","",Income_CF!BJ160*(Cohort_WP!BJ158/Cohort_CF!BJ158))</f>
        <v/>
      </c>
      <c r="BK159" s="1" t="str">
        <f>IF(Income_CF!BK160="","",Income_CF!BK160*(Cohort_WP!BK158/Cohort_CF!BK158))</f>
        <v/>
      </c>
      <c r="BL159" s="1" t="str">
        <f>IF(Income_CF!BL160="","",Income_CF!BL160*(Cohort_WP!BL158/Cohort_CF!BL158))</f>
        <v/>
      </c>
      <c r="BM159" s="1" t="str">
        <f>IF(Income_CF!BM160="","",Income_CF!BM160*(Cohort_WP!BM158/Cohort_CF!BM158))</f>
        <v/>
      </c>
    </row>
    <row r="160" spans="1:72" x14ac:dyDescent="0.55000000000000004">
      <c r="A160" s="639"/>
      <c r="B160" t="s">
        <v>481</v>
      </c>
      <c r="G160" s="1" t="str">
        <f>IF(Income_CF!G161="","",Income_CF!G161*(Cohort_WP!G159/Cohort_CF!G159))</f>
        <v/>
      </c>
      <c r="H160" s="1" t="str">
        <f>IF(Income_CF!H161="","",Income_CF!H161*(Cohort_WP!H159/Cohort_CF!H159))</f>
        <v/>
      </c>
      <c r="I160" s="1" t="str">
        <f>IF(Income_CF!I161="","",Income_CF!I161*(Cohort_WP!I159/Cohort_CF!I159))</f>
        <v/>
      </c>
      <c r="J160" s="1" t="str">
        <f>IF(Income_CF!J161="","",Income_CF!J161*(Cohort_WP!J159/Cohort_CF!J159))</f>
        <v/>
      </c>
      <c r="K160" s="1" t="str">
        <f>IF(Income_CF!K161="","",Income_CF!K161*(Cohort_WP!K159/Cohort_CF!K159))</f>
        <v/>
      </c>
      <c r="L160" s="1" t="str">
        <f>IF(Income_CF!L161="","",Income_CF!L161*(Cohort_WP!L159/Cohort_CF!L159))</f>
        <v/>
      </c>
      <c r="M160" s="1" t="str">
        <f>IF(Income_CF!M161="","",Income_CF!M161*(Cohort_WP!M159/Cohort_CF!M159))</f>
        <v/>
      </c>
      <c r="N160" s="1" t="str">
        <f>IF(Income_CF!N161="","",Income_CF!N161*(Cohort_WP!N159/Cohort_CF!N159))</f>
        <v/>
      </c>
      <c r="O160" s="1" t="str">
        <f>IF(Income_CF!O161="","",Income_CF!O161*(Cohort_WP!O159/Cohort_CF!O159))</f>
        <v/>
      </c>
      <c r="P160" s="1" t="str">
        <f>IF(Income_CF!P161="","",Income_CF!P161*(Cohort_WP!P159/Cohort_CF!P159))</f>
        <v/>
      </c>
      <c r="Q160" s="1" t="str">
        <f>IF(Income_CF!Q161="","",Income_CF!Q161*(Cohort_WP!Q159/Cohort_CF!Q159))</f>
        <v/>
      </c>
      <c r="R160" s="1" t="str">
        <f>IF(Income_CF!R161="","",Income_CF!R161*(Cohort_WP!R159/Cohort_CF!R159))</f>
        <v/>
      </c>
      <c r="S160" s="1" t="str">
        <f>IF(Income_CF!S161="","",Income_CF!S161*(Cohort_WP!S159/Cohort_CF!S159))</f>
        <v/>
      </c>
      <c r="T160" s="1" t="str">
        <f>IF(Income_CF!T161="","",Income_CF!T161*(Cohort_WP!T159/Cohort_CF!T159))</f>
        <v/>
      </c>
      <c r="U160" s="1">
        <f>IF(Income_CF!U161="","",Income_CF!U161*(Cohort_WP!U159/Cohort_CF!U159))</f>
        <v>511811.96370297641</v>
      </c>
      <c r="V160" s="1">
        <f>IF(Income_CF!V161="","",Income_CF!V161*(Cohort_WP!V159/Cohort_CF!V159))</f>
        <v>531666.33431221521</v>
      </c>
      <c r="W160" s="1">
        <f>IF(Income_CF!W161="","",Income_CF!W161*(Cohort_WP!W159/Cohort_CF!W159))</f>
        <v>551959.62675966171</v>
      </c>
      <c r="X160" s="1">
        <f>IF(Income_CF!X161="","",Income_CF!X161*(Cohort_WP!X159/Cohort_CF!X159))</f>
        <v>572683.78509716422</v>
      </c>
      <c r="Y160" s="1">
        <f>IF(Income_CF!Y161="","",Income_CF!Y161*(Cohort_WP!Y159/Cohort_CF!Y159))</f>
        <v>597463.09019010596</v>
      </c>
      <c r="Z160" s="1">
        <f>IF(Income_CF!Z161="","",Income_CF!Z161*(Cohort_WP!Z159/Cohort_CF!Z159))</f>
        <v>618780.93611750938</v>
      </c>
      <c r="AA160" s="1">
        <f>IF(Income_CF!AA161="","",Income_CF!AA161*(Cohort_WP!AA159/Cohort_CF!AA159))</f>
        <v>640475.0154171912</v>
      </c>
      <c r="AB160" s="1">
        <f>IF(Income_CF!AB161="","",Income_CF!AB161*(Cohort_WP!AB159/Cohort_CF!AB159))</f>
        <v>662532.03730130976</v>
      </c>
      <c r="AC160" s="1">
        <f>IF(Income_CF!AC161="","",Income_CF!AC161*(Cohort_WP!AC159/Cohort_CF!AC159))</f>
        <v>684937.58486358868</v>
      </c>
      <c r="AD160" s="1">
        <f>IF(Income_CF!AD161="","",Income_CF!AD161*(Cohort_WP!AD159/Cohort_CF!AD159))</f>
        <v>707676.11148238415</v>
      </c>
      <c r="AE160" s="1">
        <f>IF(Income_CF!AE161="","",Income_CF!AE161*(Cohort_WP!AE159/Cohort_CF!AE159))</f>
        <v>730730.9405457871</v>
      </c>
      <c r="AF160" s="1">
        <f>IF(Income_CF!AF161="","",Income_CF!AF161*(Cohort_WP!AF159/Cohort_CF!AF159))</f>
        <v>754084.26861205418</v>
      </c>
      <c r="AG160" s="1">
        <f>IF(Income_CF!AG161="","",Income_CF!AG161*(Cohort_WP!AG159/Cohort_CF!AG159))</f>
        <v>777717.1721078261</v>
      </c>
      <c r="AH160" s="1">
        <f>IF(Income_CF!AH161="","",Income_CF!AH161*(Cohort_WP!AH159/Cohort_CF!AH159))</f>
        <v>801609.61765488179</v>
      </c>
      <c r="AI160" s="1">
        <f>IF(Income_CF!AI161="","",Income_CF!AI161*(Cohort_WP!AI159/Cohort_CF!AI159))</f>
        <v>825740.47610357229</v>
      </c>
      <c r="AJ160" s="1">
        <f>IF(Income_CF!AJ161="","",Income_CF!AJ161*(Cohort_WP!AJ159/Cohort_CF!AJ159))</f>
        <v>850087.54033785639</v>
      </c>
      <c r="AK160" s="1">
        <f>IF(Income_CF!AK161="","",Income_CF!AK161*(Cohort_WP!AK159/Cohort_CF!AK159))</f>
        <v>874627.54690265772</v>
      </c>
      <c r="AL160" s="1">
        <f>IF(Income_CF!AL161="","",Income_CF!AL161*(Cohort_WP!AL159/Cohort_CF!AL159))</f>
        <v>899336.20148967439</v>
      </c>
      <c r="AM160" s="1">
        <f>IF(Income_CF!AM161="","",Income_CF!AM161*(Cohort_WP!AM159/Cohort_CF!AM159))</f>
        <v>924188.20830228063</v>
      </c>
      <c r="AN160" s="1">
        <f>IF(Income_CF!AN161="","",Income_CF!AN161*(Cohort_WP!AN159/Cohort_CF!AN159))</f>
        <v>949157.30330434232</v>
      </c>
      <c r="AO160" s="1">
        <f>IF(Income_CF!AO161="","",Income_CF!AO161*(Cohort_WP!AO159/Cohort_CF!AO159))</f>
        <v>974216.29134130862</v>
      </c>
      <c r="AP160" s="1">
        <f>IF(Income_CF!AP161="","",Income_CF!AP161*(Cohort_WP!AP159/Cohort_CF!AP159))</f>
        <v>999337.08710520552</v>
      </c>
      <c r="AQ160" s="1">
        <f>IF(Income_CF!AQ161="","",Income_CF!AQ161*(Cohort_WP!AQ159/Cohort_CF!AQ159))</f>
        <v>1024490.7598979335</v>
      </c>
      <c r="AR160" s="1">
        <f>IF(Income_CF!AR161="","",Income_CF!AR161*(Cohort_WP!AR159/Cohort_CF!AR159))</f>
        <v>1049647.582130013</v>
      </c>
      <c r="AS160" s="1">
        <f>IF(Income_CF!AS161="","",Income_CF!AS161*(Cohort_WP!AS159/Cohort_CF!AS159))</f>
        <v>1074777.0814743447</v>
      </c>
      <c r="AT160" s="1">
        <f>IF(Income_CF!AT161="","",Income_CF!AT161*(Cohort_WP!AT159/Cohort_CF!AT159))</f>
        <v>1099848.0965769088</v>
      </c>
      <c r="AU160" s="1">
        <f>IF(Income_CF!AU161="","",Income_CF!AU161*(Cohort_WP!AU159/Cohort_CF!AU159))</f>
        <v>1124828.8362089461</v>
      </c>
      <c r="AV160" s="1">
        <f>IF(Income_CF!AV161="","",Income_CF!AV161*(Cohort_WP!AV159/Cohort_CF!AV159))</f>
        <v>1149686.9417275295</v>
      </c>
      <c r="AW160" s="1">
        <f>IF(Income_CF!AW161="","",Income_CF!AW161*(Cohort_WP!AW159/Cohort_CF!AW159))</f>
        <v>1174389.5526944576</v>
      </c>
      <c r="AX160" s="1">
        <f>IF(Income_CF!AX161="","",Income_CF!AX161*(Cohort_WP!AX159/Cohort_CF!AX159))</f>
        <v>1198903.3754863404</v>
      </c>
      <c r="AY160" s="1">
        <f>IF(Income_CF!AY161="","",Income_CF!AY161*(Cohort_WP!AY159/Cohort_CF!AY159))</f>
        <v>1223194.7547125074</v>
      </c>
      <c r="AZ160" s="1">
        <f>IF(Income_CF!AZ161="","",Income_CF!AZ161*(Cohort_WP!AZ159/Cohort_CF!AZ159))</f>
        <v>1247229.7472412693</v>
      </c>
      <c r="BA160" s="1">
        <f>IF(Income_CF!BA161="","",Income_CF!BA161*(Cohort_WP!BA159/Cohort_CF!BA159))</f>
        <v>1270974.1986199501</v>
      </c>
      <c r="BB160" s="1">
        <f>IF(Income_CF!BB161="","",Income_CF!BB161*(Cohort_WP!BB159/Cohort_CF!BB159))</f>
        <v>1294393.8216594062</v>
      </c>
      <c r="BC160" s="1">
        <f>IF(Income_CF!BC161="","",Income_CF!BC161*(Cohort_WP!BC159/Cohort_CF!BC159))</f>
        <v>1317454.276940098</v>
      </c>
      <c r="BD160" s="1">
        <f>IF(Income_CF!BD161="","",Income_CF!BD161*(Cohort_WP!BD159/Cohort_CF!BD159))</f>
        <v>1340121.2549839129</v>
      </c>
      <c r="BE160" s="1">
        <f>IF(Income_CF!BE161="","",Income_CF!BE161*(Cohort_WP!BE159/Cohort_CF!BE159))</f>
        <v>1362360.5598240264</v>
      </c>
      <c r="BF160" s="1">
        <f>IF(Income_CF!BF161="","",Income_CF!BF161*(Cohort_WP!BF159/Cohort_CF!BF159))</f>
        <v>1384138.1936944618</v>
      </c>
      <c r="BG160" s="1">
        <f>IF(Income_CF!BG161="","",Income_CF!BG161*(Cohort_WP!BG159/Cohort_CF!BG159))</f>
        <v>1405420.4425512061</v>
      </c>
      <c r="BH160" s="1">
        <f>IF(Income_CF!BH161="","",Income_CF!BH161*(Cohort_WP!BH159/Cohort_CF!BH159))</f>
        <v>1426173.9621285768</v>
      </c>
      <c r="BI160" s="1" t="str">
        <f>IF(Income_CF!BI161="","",Income_CF!BI161*(Cohort_WP!BI159/Cohort_CF!BI159))</f>
        <v/>
      </c>
      <c r="BJ160" s="1" t="str">
        <f>IF(Income_CF!BJ161="","",Income_CF!BJ161*(Cohort_WP!BJ159/Cohort_CF!BJ159))</f>
        <v/>
      </c>
      <c r="BK160" s="1" t="str">
        <f>IF(Income_CF!BK161="","",Income_CF!BK161*(Cohort_WP!BK159/Cohort_CF!BK159))</f>
        <v/>
      </c>
      <c r="BL160" s="1" t="str">
        <f>IF(Income_CF!BL161="","",Income_CF!BL161*(Cohort_WP!BL159/Cohort_CF!BL159))</f>
        <v/>
      </c>
      <c r="BM160" s="1" t="str">
        <f>IF(Income_CF!BM161="","",Income_CF!BM161*(Cohort_WP!BM159/Cohort_CF!BM159))</f>
        <v/>
      </c>
    </row>
    <row r="161" spans="1:72" x14ac:dyDescent="0.55000000000000004">
      <c r="A161" s="639"/>
      <c r="B161" t="s">
        <v>482</v>
      </c>
      <c r="G161" s="1" t="str">
        <f>IF(Income_CF!G162="","",Income_CF!G162*(Cohort_WP!G160/Cohort_CF!G160))</f>
        <v/>
      </c>
      <c r="H161" s="1" t="str">
        <f>IF(Income_CF!H162="","",Income_CF!H162*(Cohort_WP!H160/Cohort_CF!H160))</f>
        <v/>
      </c>
      <c r="I161" s="1" t="str">
        <f>IF(Income_CF!I162="","",Income_CF!I162*(Cohort_WP!I160/Cohort_CF!I160))</f>
        <v/>
      </c>
      <c r="J161" s="1" t="str">
        <f>IF(Income_CF!J162="","",Income_CF!J162*(Cohort_WP!J160/Cohort_CF!J160))</f>
        <v/>
      </c>
      <c r="K161" s="1" t="str">
        <f>IF(Income_CF!K162="","",Income_CF!K162*(Cohort_WP!K160/Cohort_CF!K160))</f>
        <v/>
      </c>
      <c r="L161" s="1" t="str">
        <f>IF(Income_CF!L162="","",Income_CF!L162*(Cohort_WP!L160/Cohort_CF!L160))</f>
        <v/>
      </c>
      <c r="M161" s="1" t="str">
        <f>IF(Income_CF!M162="","",Income_CF!M162*(Cohort_WP!M160/Cohort_CF!M160))</f>
        <v/>
      </c>
      <c r="N161" s="1" t="str">
        <f>IF(Income_CF!N162="","",Income_CF!N162*(Cohort_WP!N160/Cohort_CF!N160))</f>
        <v/>
      </c>
      <c r="O161" s="1" t="str">
        <f>IF(Income_CF!O162="","",Income_CF!O162*(Cohort_WP!O160/Cohort_CF!O160))</f>
        <v/>
      </c>
      <c r="P161" s="1" t="str">
        <f>IF(Income_CF!P162="","",Income_CF!P162*(Cohort_WP!P160/Cohort_CF!P160))</f>
        <v/>
      </c>
      <c r="Q161" s="1" t="str">
        <f>IF(Income_CF!Q162="","",Income_CF!Q162*(Cohort_WP!Q160/Cohort_CF!Q160))</f>
        <v/>
      </c>
      <c r="R161" s="1" t="str">
        <f>IF(Income_CF!R162="","",Income_CF!R162*(Cohort_WP!R160/Cohort_CF!R160))</f>
        <v/>
      </c>
      <c r="S161" s="1" t="str">
        <f>IF(Income_CF!S162="","",Income_CF!S162*(Cohort_WP!S160/Cohort_CF!S160))</f>
        <v/>
      </c>
      <c r="T161" s="1" t="str">
        <f>IF(Income_CF!T162="","",Income_CF!T162*(Cohort_WP!T160/Cohort_CF!T160))</f>
        <v/>
      </c>
      <c r="U161" s="1" t="str">
        <f>IF(Income_CF!U162="","",Income_CF!U162*(Cohort_WP!U160/Cohort_CF!U160))</f>
        <v/>
      </c>
      <c r="V161" s="1">
        <f>IF(Income_CF!V162="","",Income_CF!V162*(Cohort_WP!V160/Cohort_CF!V160))</f>
        <v>527166.32261406549</v>
      </c>
      <c r="W161" s="1">
        <f>IF(Income_CF!W162="","",Income_CF!W162*(Cohort_WP!W160/Cohort_CF!W160))</f>
        <v>547616.32434158167</v>
      </c>
      <c r="X161" s="1">
        <f>IF(Income_CF!X162="","",Income_CF!X162*(Cohort_WP!X160/Cohort_CF!X160))</f>
        <v>568518.41556245158</v>
      </c>
      <c r="Y161" s="1">
        <f>IF(Income_CF!Y162="","",Income_CF!Y162*(Cohort_WP!Y160/Cohort_CF!Y160))</f>
        <v>589864.29865007906</v>
      </c>
      <c r="Z161" s="1">
        <f>IF(Income_CF!Z162="","",Income_CF!Z162*(Cohort_WP!Z160/Cohort_CF!Z160))</f>
        <v>615386.98289580911</v>
      </c>
      <c r="AA161" s="1">
        <f>IF(Income_CF!AA162="","",Income_CF!AA162*(Cohort_WP!AA160/Cohort_CF!AA160))</f>
        <v>637344.36420103465</v>
      </c>
      <c r="AB161" s="1">
        <f>IF(Income_CF!AB162="","",Income_CF!AB162*(Cohort_WP!AB160/Cohort_CF!AB160))</f>
        <v>659689.26587970695</v>
      </c>
      <c r="AC161" s="1">
        <f>IF(Income_CF!AC162="","",Income_CF!AC162*(Cohort_WP!AC160/Cohort_CF!AC160))</f>
        <v>682407.99842034909</v>
      </c>
      <c r="AD161" s="1">
        <f>IF(Income_CF!AD162="","",Income_CF!AD162*(Cohort_WP!AD160/Cohort_CF!AD160))</f>
        <v>705485.71240949619</v>
      </c>
      <c r="AE161" s="1">
        <f>IF(Income_CF!AE162="","",Income_CF!AE162*(Cohort_WP!AE160/Cohort_CF!AE160))</f>
        <v>728906.39482685563</v>
      </c>
      <c r="AF161" s="1">
        <f>IF(Income_CF!AF162="","",Income_CF!AF162*(Cohort_WP!AF160/Cohort_CF!AF160))</f>
        <v>752652.86876216088</v>
      </c>
      <c r="AG161" s="1">
        <f>IF(Income_CF!AG162="","",Income_CF!AG162*(Cohort_WP!AG160/Cohort_CF!AG160))</f>
        <v>776706.79667041579</v>
      </c>
      <c r="AH161" s="1">
        <f>IF(Income_CF!AH162="","",Income_CF!AH162*(Cohort_WP!AH160/Cohort_CF!AH160))</f>
        <v>801048.687271061</v>
      </c>
      <c r="AI161" s="1">
        <f>IF(Income_CF!AI162="","",Income_CF!AI162*(Cohort_WP!AI160/Cohort_CF!AI160))</f>
        <v>825657.90618452826</v>
      </c>
      <c r="AJ161" s="1">
        <f>IF(Income_CF!AJ162="","",Income_CF!AJ162*(Cohort_WP!AJ160/Cohort_CF!AJ160))</f>
        <v>850512.69038667937</v>
      </c>
      <c r="AK161" s="1">
        <f>IF(Income_CF!AK162="","",Income_CF!AK162*(Cohort_WP!AK160/Cohort_CF!AK160))</f>
        <v>875590.16654799238</v>
      </c>
      <c r="AL161" s="1">
        <f>IF(Income_CF!AL162="","",Income_CF!AL162*(Cohort_WP!AL160/Cohort_CF!AL160))</f>
        <v>900866.3733097373</v>
      </c>
      <c r="AM161" s="1">
        <f>IF(Income_CF!AM162="","",Income_CF!AM162*(Cohort_WP!AM160/Cohort_CF!AM160))</f>
        <v>926316.28753436473</v>
      </c>
      <c r="AN161" s="1">
        <f>IF(Income_CF!AN162="","",Income_CF!AN162*(Cohort_WP!AN160/Cohort_CF!AN160))</f>
        <v>951913.85455134895</v>
      </c>
      <c r="AO161" s="1">
        <f>IF(Income_CF!AO162="","",Income_CF!AO162*(Cohort_WP!AO160/Cohort_CF!AO160))</f>
        <v>977632.02240347269</v>
      </c>
      <c r="AP161" s="1">
        <f>IF(Income_CF!AP162="","",Income_CF!AP162*(Cohort_WP!AP160/Cohort_CF!AP160))</f>
        <v>1003442.7800815478</v>
      </c>
      <c r="AQ161" s="1">
        <f>IF(Income_CF!AQ162="","",Income_CF!AQ162*(Cohort_WP!AQ160/Cohort_CF!AQ160))</f>
        <v>1029317.1997183615</v>
      </c>
      <c r="AR161" s="1">
        <f>IF(Income_CF!AR162="","",Income_CF!AR162*(Cohort_WP!AR160/Cohort_CF!AR160))</f>
        <v>1055225.4826948715</v>
      </c>
      <c r="AS161" s="1">
        <f>IF(Income_CF!AS162="","",Income_CF!AS162*(Cohort_WP!AS160/Cohort_CF!AS160))</f>
        <v>1081137.0095939136</v>
      </c>
      <c r="AT161" s="1">
        <f>IF(Income_CF!AT162="","",Income_CF!AT162*(Cohort_WP!AT160/Cohort_CF!AT160))</f>
        <v>1107020.3939185746</v>
      </c>
      <c r="AU161" s="1">
        <f>IF(Income_CF!AU162="","",Income_CF!AU162*(Cohort_WP!AU160/Cohort_CF!AU160))</f>
        <v>1132843.5394742163</v>
      </c>
      <c r="AV161" s="1">
        <f>IF(Income_CF!AV162="","",Income_CF!AV162*(Cohort_WP!AV160/Cohort_CF!AV160))</f>
        <v>1158573.7012952145</v>
      </c>
      <c r="AW161" s="1">
        <f>IF(Income_CF!AW162="","",Income_CF!AW162*(Cohort_WP!AW160/Cohort_CF!AW160))</f>
        <v>1184177.5499793554</v>
      </c>
      <c r="AX161" s="1">
        <f>IF(Income_CF!AX162="","",Income_CF!AX162*(Cohort_WP!AX160/Cohort_CF!AX160))</f>
        <v>1209621.2392752911</v>
      </c>
      <c r="AY161" s="1">
        <f>IF(Income_CF!AY162="","",Income_CF!AY162*(Cohort_WP!AY160/Cohort_CF!AY160))</f>
        <v>1234870.4767509305</v>
      </c>
      <c r="AZ161" s="1">
        <f>IF(Income_CF!AZ162="","",Income_CF!AZ162*(Cohort_WP!AZ160/Cohort_CF!AZ160))</f>
        <v>1259890.5973538826</v>
      </c>
      <c r="BA161" s="1">
        <f>IF(Income_CF!BA162="","",Income_CF!BA162*(Cohort_WP!BA160/Cohort_CF!BA160))</f>
        <v>1284646.6396585077</v>
      </c>
      <c r="BB161" s="1">
        <f>IF(Income_CF!BB162="","",Income_CF!BB162*(Cohort_WP!BB160/Cohort_CF!BB160))</f>
        <v>1309103.4245785484</v>
      </c>
      <c r="BC161" s="1">
        <f>IF(Income_CF!BC162="","",Income_CF!BC162*(Cohort_WP!BC160/Cohort_CF!BC160))</f>
        <v>1333225.6363091881</v>
      </c>
      <c r="BD161" s="1">
        <f>IF(Income_CF!BD162="","",Income_CF!BD162*(Cohort_WP!BD160/Cohort_CF!BD160))</f>
        <v>1356977.9052483009</v>
      </c>
      <c r="BE161" s="1">
        <f>IF(Income_CF!BE162="","",Income_CF!BE162*(Cohort_WP!BE160/Cohort_CF!BE160))</f>
        <v>1380324.8926334302</v>
      </c>
      <c r="BF161" s="1">
        <f>IF(Income_CF!BF162="","",Income_CF!BF162*(Cohort_WP!BF160/Cohort_CF!BF160))</f>
        <v>1403231.3766187471</v>
      </c>
      <c r="BG161" s="1">
        <f>IF(Income_CF!BG162="","",Income_CF!BG162*(Cohort_WP!BG160/Cohort_CF!BG160))</f>
        <v>1425662.3395052955</v>
      </c>
      <c r="BH161" s="1">
        <f>IF(Income_CF!BH162="","",Income_CF!BH162*(Cohort_WP!BH160/Cohort_CF!BH160))</f>
        <v>1447583.0558277424</v>
      </c>
      <c r="BI161" s="1">
        <f>IF(Income_CF!BI162="","",Income_CF!BI162*(Cohort_WP!BI160/Cohort_CF!BI160))</f>
        <v>1468959.1809924345</v>
      </c>
      <c r="BJ161" s="1" t="str">
        <f>IF(Income_CF!BJ162="","",Income_CF!BJ162*(Cohort_WP!BJ160/Cohort_CF!BJ160))</f>
        <v/>
      </c>
      <c r="BK161" s="1" t="str">
        <f>IF(Income_CF!BK162="","",Income_CF!BK162*(Cohort_WP!BK160/Cohort_CF!BK160))</f>
        <v/>
      </c>
      <c r="BL161" s="1" t="str">
        <f>IF(Income_CF!BL162="","",Income_CF!BL162*(Cohort_WP!BL160/Cohort_CF!BL160))</f>
        <v/>
      </c>
      <c r="BM161" s="1" t="str">
        <f>IF(Income_CF!BM162="","",Income_CF!BM162*(Cohort_WP!BM160/Cohort_CF!BM160))</f>
        <v/>
      </c>
    </row>
    <row r="162" spans="1:72" x14ac:dyDescent="0.55000000000000004">
      <c r="A162" s="639"/>
      <c r="B162" t="s">
        <v>483</v>
      </c>
      <c r="G162" s="1" t="str">
        <f>IF(Income_CF!G163="","",Income_CF!G163*(Cohort_WP!G161/Cohort_CF!G161))</f>
        <v/>
      </c>
      <c r="H162" s="1" t="str">
        <f>IF(Income_CF!H163="","",Income_CF!H163*(Cohort_WP!H161/Cohort_CF!H161))</f>
        <v/>
      </c>
      <c r="I162" s="1" t="str">
        <f>IF(Income_CF!I163="","",Income_CF!I163*(Cohort_WP!I161/Cohort_CF!I161))</f>
        <v/>
      </c>
      <c r="J162" s="1" t="str">
        <f>IF(Income_CF!J163="","",Income_CF!J163*(Cohort_WP!J161/Cohort_CF!J161))</f>
        <v/>
      </c>
      <c r="K162" s="1" t="str">
        <f>IF(Income_CF!K163="","",Income_CF!K163*(Cohort_WP!K161/Cohort_CF!K161))</f>
        <v/>
      </c>
      <c r="L162" s="1" t="str">
        <f>IF(Income_CF!L163="","",Income_CF!L163*(Cohort_WP!L161/Cohort_CF!L161))</f>
        <v/>
      </c>
      <c r="M162" s="1" t="str">
        <f>IF(Income_CF!M163="","",Income_CF!M163*(Cohort_WP!M161/Cohort_CF!M161))</f>
        <v/>
      </c>
      <c r="N162" s="1" t="str">
        <f>IF(Income_CF!N163="","",Income_CF!N163*(Cohort_WP!N161/Cohort_CF!N161))</f>
        <v/>
      </c>
      <c r="O162" s="1" t="str">
        <f>IF(Income_CF!O163="","",Income_CF!O163*(Cohort_WP!O161/Cohort_CF!O161))</f>
        <v/>
      </c>
      <c r="P162" s="1" t="str">
        <f>IF(Income_CF!P163="","",Income_CF!P163*(Cohort_WP!P161/Cohort_CF!P161))</f>
        <v/>
      </c>
      <c r="Q162" s="1" t="str">
        <f>IF(Income_CF!Q163="","",Income_CF!Q163*(Cohort_WP!Q161/Cohort_CF!Q161))</f>
        <v/>
      </c>
      <c r="R162" s="1" t="str">
        <f>IF(Income_CF!R163="","",Income_CF!R163*(Cohort_WP!R161/Cohort_CF!R161))</f>
        <v/>
      </c>
      <c r="S162" s="1" t="str">
        <f>IF(Income_CF!S163="","",Income_CF!S163*(Cohort_WP!S161/Cohort_CF!S161))</f>
        <v/>
      </c>
      <c r="T162" s="1" t="str">
        <f>IF(Income_CF!T163="","",Income_CF!T163*(Cohort_WP!T161/Cohort_CF!T161))</f>
        <v/>
      </c>
      <c r="U162" s="1" t="str">
        <f>IF(Income_CF!U163="","",Income_CF!U163*(Cohort_WP!U161/Cohort_CF!U161))</f>
        <v/>
      </c>
      <c r="V162" s="1" t="str">
        <f>IF(Income_CF!V163="","",Income_CF!V163*(Cohort_WP!V161/Cohort_CF!V161))</f>
        <v/>
      </c>
      <c r="W162" s="1">
        <f>IF(Income_CF!W163="","",Income_CF!W163*(Cohort_WP!W161/Cohort_CF!W161))</f>
        <v>542981.31229248748</v>
      </c>
      <c r="X162" s="1">
        <f>IF(Income_CF!X163="","",Income_CF!X163*(Cohort_WP!X161/Cohort_CF!X161))</f>
        <v>564044.81407182908</v>
      </c>
      <c r="Y162" s="1">
        <f>IF(Income_CF!Y163="","",Income_CF!Y163*(Cohort_WP!Y161/Cohort_CF!Y161))</f>
        <v>585573.96802932513</v>
      </c>
      <c r="Z162" s="1">
        <f>IF(Income_CF!Z163="","",Income_CF!Z163*(Cohort_WP!Z161/Cohort_CF!Z161))</f>
        <v>607560.22760958155</v>
      </c>
      <c r="AA162" s="1">
        <f>IF(Income_CF!AA163="","",Income_CF!AA163*(Cohort_WP!AA161/Cohort_CF!AA161))</f>
        <v>633848.5923826833</v>
      </c>
      <c r="AB162" s="1">
        <f>IF(Income_CF!AB163="","",Income_CF!AB163*(Cohort_WP!AB161/Cohort_CF!AB161))</f>
        <v>656464.69512706576</v>
      </c>
      <c r="AC162" s="1">
        <f>IF(Income_CF!AC163="","",Income_CF!AC163*(Cohort_WP!AC161/Cohort_CF!AC161))</f>
        <v>679479.94385609822</v>
      </c>
      <c r="AD162" s="1">
        <f>IF(Income_CF!AD163="","",Income_CF!AD163*(Cohort_WP!AD161/Cohort_CF!AD161))</f>
        <v>702880.23837295943</v>
      </c>
      <c r="AE162" s="1">
        <f>IF(Income_CF!AE163="","",Income_CF!AE163*(Cohort_WP!AE161/Cohort_CF!AE161))</f>
        <v>726650.28378178109</v>
      </c>
      <c r="AF162" s="1">
        <f>IF(Income_CF!AF163="","",Income_CF!AF163*(Cohort_WP!AF161/Cohort_CF!AF161))</f>
        <v>750773.58667166147</v>
      </c>
      <c r="AG162" s="1">
        <f>IF(Income_CF!AG163="","",Income_CF!AG163*(Cohort_WP!AG161/Cohort_CF!AG161))</f>
        <v>775232.45482502552</v>
      </c>
      <c r="AH162" s="1">
        <f>IF(Income_CF!AH163="","",Income_CF!AH163*(Cohort_WP!AH161/Cohort_CF!AH161))</f>
        <v>800008.00057052821</v>
      </c>
      <c r="AI162" s="1">
        <f>IF(Income_CF!AI163="","",Income_CF!AI163*(Cohort_WP!AI161/Cohort_CF!AI161))</f>
        <v>825080.14788919268</v>
      </c>
      <c r="AJ162" s="1">
        <f>IF(Income_CF!AJ163="","",Income_CF!AJ163*(Cohort_WP!AJ161/Cohort_CF!AJ161))</f>
        <v>850427.64337006409</v>
      </c>
      <c r="AK162" s="1">
        <f>IF(Income_CF!AK163="","",Income_CF!AK163*(Cohort_WP!AK161/Cohort_CF!AK161))</f>
        <v>876028.07109827991</v>
      </c>
      <c r="AL162" s="1">
        <f>IF(Income_CF!AL163="","",Income_CF!AL163*(Cohort_WP!AL161/Cohort_CF!AL161))</f>
        <v>901857.8715444319</v>
      </c>
      <c r="AM162" s="1">
        <f>IF(Income_CF!AM163="","",Income_CF!AM163*(Cohort_WP!AM161/Cohort_CF!AM161))</f>
        <v>927892.36450902955</v>
      </c>
      <c r="AN162" s="1">
        <f>IF(Income_CF!AN163="","",Income_CF!AN163*(Cohort_WP!AN161/Cohort_CF!AN161))</f>
        <v>954105.77616039559</v>
      </c>
      <c r="AO162" s="1">
        <f>IF(Income_CF!AO163="","",Income_CF!AO163*(Cohort_WP!AO161/Cohort_CF!AO161))</f>
        <v>980471.27018788958</v>
      </c>
      <c r="AP162" s="1">
        <f>IF(Income_CF!AP163="","",Income_CF!AP163*(Cohort_WP!AP161/Cohort_CF!AP161))</f>
        <v>1006960.983075577</v>
      </c>
      <c r="AQ162" s="1">
        <f>IF(Income_CF!AQ163="","",Income_CF!AQ163*(Cohort_WP!AQ161/Cohort_CF!AQ161))</f>
        <v>1033546.0634839941</v>
      </c>
      <c r="AR162" s="1">
        <f>IF(Income_CF!AR163="","",Income_CF!AR163*(Cohort_WP!AR161/Cohort_CF!AR161))</f>
        <v>1060196.7157099126</v>
      </c>
      <c r="AS162" s="1">
        <f>IF(Income_CF!AS163="","",Income_CF!AS163*(Cohort_WP!AS161/Cohort_CF!AS161))</f>
        <v>1086882.2471757177</v>
      </c>
      <c r="AT162" s="1">
        <f>IF(Income_CF!AT163="","",Income_CF!AT163*(Cohort_WP!AT161/Cohort_CF!AT161))</f>
        <v>1113571.1198817305</v>
      </c>
      <c r="AU162" s="1">
        <f>IF(Income_CF!AU163="","",Income_CF!AU163*(Cohort_WP!AU161/Cohort_CF!AU161))</f>
        <v>1140231.0057361319</v>
      </c>
      <c r="AV162" s="1">
        <f>IF(Income_CF!AV163="","",Income_CF!AV163*(Cohort_WP!AV161/Cohort_CF!AV161))</f>
        <v>1166828.8456584427</v>
      </c>
      <c r="AW162" s="1">
        <f>IF(Income_CF!AW163="","",Income_CF!AW163*(Cohort_WP!AW161/Cohort_CF!AW161))</f>
        <v>1193330.912334071</v>
      </c>
      <c r="AX162" s="1">
        <f>IF(Income_CF!AX163="","",Income_CF!AX163*(Cohort_WP!AX161/Cohort_CF!AX161))</f>
        <v>1219702.8764787361</v>
      </c>
      <c r="AY162" s="1">
        <f>IF(Income_CF!AY163="","",Income_CF!AY163*(Cohort_WP!AY161/Cohort_CF!AY161))</f>
        <v>1245909.8764535498</v>
      </c>
      <c r="AZ162" s="1">
        <f>IF(Income_CF!AZ163="","",Income_CF!AZ163*(Cohort_WP!AZ161/Cohort_CF!AZ161))</f>
        <v>1271916.5910534584</v>
      </c>
      <c r="BA162" s="1">
        <f>IF(Income_CF!BA163="","",Income_CF!BA163*(Cohort_WP!BA161/Cohort_CF!BA161))</f>
        <v>1297687.3152744994</v>
      </c>
      <c r="BB162" s="1">
        <f>IF(Income_CF!BB163="","",Income_CF!BB163*(Cohort_WP!BB161/Cohort_CF!BB161))</f>
        <v>1323186.0388482627</v>
      </c>
      <c r="BC162" s="1">
        <f>IF(Income_CF!BC163="","",Income_CF!BC163*(Cohort_WP!BC161/Cohort_CF!BC161))</f>
        <v>1348376.5273159049</v>
      </c>
      <c r="BD162" s="1">
        <f>IF(Income_CF!BD163="","",Income_CF!BD163*(Cohort_WP!BD161/Cohort_CF!BD161))</f>
        <v>1373222.4053984636</v>
      </c>
      <c r="BE162" s="1">
        <f>IF(Income_CF!BE163="","",Income_CF!BE163*(Cohort_WP!BE161/Cohort_CF!BE161))</f>
        <v>1397687.2424057501</v>
      </c>
      <c r="BF162" s="1">
        <f>IF(Income_CF!BF163="","",Income_CF!BF163*(Cohort_WP!BF161/Cohort_CF!BF161))</f>
        <v>1421734.6394124331</v>
      </c>
      <c r="BG162" s="1">
        <f>IF(Income_CF!BG163="","",Income_CF!BG163*(Cohort_WP!BG161/Cohort_CF!BG161))</f>
        <v>1445328.3179173092</v>
      </c>
      <c r="BH162" s="1">
        <f>IF(Income_CF!BH163="","",Income_CF!BH163*(Cohort_WP!BH161/Cohort_CF!BH161))</f>
        <v>1468432.2096904546</v>
      </c>
      <c r="BI162" s="1">
        <f>IF(Income_CF!BI163="","",Income_CF!BI163*(Cohort_WP!BI161/Cohort_CF!BI161))</f>
        <v>1491010.547502575</v>
      </c>
      <c r="BJ162" s="1">
        <f>IF(Income_CF!BJ163="","",Income_CF!BJ163*(Cohort_WP!BJ161/Cohort_CF!BJ161))</f>
        <v>1513027.9564222069</v>
      </c>
      <c r="BK162" s="1" t="str">
        <f>IF(Income_CF!BK163="","",Income_CF!BK163*(Cohort_WP!BK161/Cohort_CF!BK161))</f>
        <v/>
      </c>
      <c r="BL162" s="1" t="str">
        <f>IF(Income_CF!BL163="","",Income_CF!BL163*(Cohort_WP!BL161/Cohort_CF!BL161))</f>
        <v/>
      </c>
      <c r="BM162" s="1" t="str">
        <f>IF(Income_CF!BM163="","",Income_CF!BM163*(Cohort_WP!BM161/Cohort_CF!BM161))</f>
        <v/>
      </c>
    </row>
    <row r="163" spans="1:72" x14ac:dyDescent="0.55000000000000004">
      <c r="A163" s="639"/>
      <c r="B163" t="s">
        <v>484</v>
      </c>
      <c r="G163" s="1" t="str">
        <f>IF(Income_CF!G164="","",Income_CF!G164*(Cohort_WP!G162/Cohort_CF!G162))</f>
        <v/>
      </c>
      <c r="H163" s="1" t="str">
        <f>IF(Income_CF!H164="","",Income_CF!H164*(Cohort_WP!H162/Cohort_CF!H162))</f>
        <v/>
      </c>
      <c r="I163" s="1" t="str">
        <f>IF(Income_CF!I164="","",Income_CF!I164*(Cohort_WP!I162/Cohort_CF!I162))</f>
        <v/>
      </c>
      <c r="J163" s="1" t="str">
        <f>IF(Income_CF!J164="","",Income_CF!J164*(Cohort_WP!J162/Cohort_CF!J162))</f>
        <v/>
      </c>
      <c r="K163" s="1" t="str">
        <f>IF(Income_CF!K164="","",Income_CF!K164*(Cohort_WP!K162/Cohort_CF!K162))</f>
        <v/>
      </c>
      <c r="L163" s="1" t="str">
        <f>IF(Income_CF!L164="","",Income_CF!L164*(Cohort_WP!L162/Cohort_CF!L162))</f>
        <v/>
      </c>
      <c r="M163" s="1" t="str">
        <f>IF(Income_CF!M164="","",Income_CF!M164*(Cohort_WP!M162/Cohort_CF!M162))</f>
        <v/>
      </c>
      <c r="N163" s="1" t="str">
        <f>IF(Income_CF!N164="","",Income_CF!N164*(Cohort_WP!N162/Cohort_CF!N162))</f>
        <v/>
      </c>
      <c r="O163" s="1" t="str">
        <f>IF(Income_CF!O164="","",Income_CF!O164*(Cohort_WP!O162/Cohort_CF!O162))</f>
        <v/>
      </c>
      <c r="P163" s="1" t="str">
        <f>IF(Income_CF!P164="","",Income_CF!P164*(Cohort_WP!P162/Cohort_CF!P162))</f>
        <v/>
      </c>
      <c r="Q163" s="1" t="str">
        <f>IF(Income_CF!Q164="","",Income_CF!Q164*(Cohort_WP!Q162/Cohort_CF!Q162))</f>
        <v/>
      </c>
      <c r="R163" s="1" t="str">
        <f>IF(Income_CF!R164="","",Income_CF!R164*(Cohort_WP!R162/Cohort_CF!R162))</f>
        <v/>
      </c>
      <c r="S163" s="1" t="str">
        <f>IF(Income_CF!S164="","",Income_CF!S164*(Cohort_WP!S162/Cohort_CF!S162))</f>
        <v/>
      </c>
      <c r="T163" s="1" t="str">
        <f>IF(Income_CF!T164="","",Income_CF!T164*(Cohort_WP!T162/Cohort_CF!T162))</f>
        <v/>
      </c>
      <c r="U163" s="1" t="str">
        <f>IF(Income_CF!U164="","",Income_CF!U164*(Cohort_WP!U162/Cohort_CF!U162))</f>
        <v/>
      </c>
      <c r="V163" s="1" t="str">
        <f>IF(Income_CF!V164="","",Income_CF!V164*(Cohort_WP!V162/Cohort_CF!V162))</f>
        <v/>
      </c>
      <c r="W163" s="1" t="str">
        <f>IF(Income_CF!W164="","",Income_CF!W164*(Cohort_WP!W162/Cohort_CF!W162))</f>
        <v/>
      </c>
      <c r="X163" s="1">
        <f>IF(Income_CF!X164="","",Income_CF!X164*(Cohort_WP!X162/Cohort_CF!X162))</f>
        <v>559270.75166126213</v>
      </c>
      <c r="Y163" s="1">
        <f>IF(Income_CF!Y164="","",Income_CF!Y164*(Cohort_WP!Y162/Cohort_CF!Y162))</f>
        <v>580966.15849398391</v>
      </c>
      <c r="Z163" s="1">
        <f>IF(Income_CF!Z164="","",Income_CF!Z164*(Cohort_WP!Z162/Cohort_CF!Z162))</f>
        <v>603141.18707020476</v>
      </c>
      <c r="AA163" s="1">
        <f>IF(Income_CF!AA164="","",Income_CF!AA164*(Cohort_WP!AA162/Cohort_CF!AA162))</f>
        <v>625787.03443786886</v>
      </c>
      <c r="AB163" s="1">
        <f>IF(Income_CF!AB164="","",Income_CF!AB164*(Cohort_WP!AB162/Cohort_CF!AB162))</f>
        <v>652864.05015416397</v>
      </c>
      <c r="AC163" s="1">
        <f>IF(Income_CF!AC164="","",Income_CF!AC164*(Cohort_WP!AC162/Cohort_CF!AC162))</f>
        <v>676158.63598087768</v>
      </c>
      <c r="AD163" s="1">
        <f>IF(Income_CF!AD164="","",Income_CF!AD164*(Cohort_WP!AD162/Cohort_CF!AD162))</f>
        <v>699864.342171781</v>
      </c>
      <c r="AE163" s="1">
        <f>IF(Income_CF!AE164="","",Income_CF!AE164*(Cohort_WP!AE162/Cohort_CF!AE162))</f>
        <v>723966.64552414825</v>
      </c>
      <c r="AF163" s="1">
        <f>IF(Income_CF!AF164="","",Income_CF!AF164*(Cohort_WP!AF162/Cohort_CF!AF162))</f>
        <v>748449.79229523451</v>
      </c>
      <c r="AG163" s="1">
        <f>IF(Income_CF!AG164="","",Income_CF!AG164*(Cohort_WP!AG162/Cohort_CF!AG162))</f>
        <v>773296.79427181114</v>
      </c>
      <c r="AH163" s="1">
        <f>IF(Income_CF!AH164="","",Income_CF!AH164*(Cohort_WP!AH162/Cohort_CF!AH162))</f>
        <v>798489.42846977629</v>
      </c>
      <c r="AI163" s="1">
        <f>IF(Income_CF!AI164="","",Income_CF!AI164*(Cohort_WP!AI162/Cohort_CF!AI162))</f>
        <v>824008.24058764393</v>
      </c>
      <c r="AJ163" s="1">
        <f>IF(Income_CF!AJ164="","",Income_CF!AJ164*(Cohort_WP!AJ162/Cohort_CF!AJ162))</f>
        <v>849832.5523258684</v>
      </c>
      <c r="AK163" s="1">
        <f>IF(Income_CF!AK164="","",Income_CF!AK164*(Cohort_WP!AK162/Cohort_CF!AK162))</f>
        <v>875940.47267116618</v>
      </c>
      <c r="AL163" s="1">
        <f>IF(Income_CF!AL164="","",Income_CF!AL164*(Cohort_WP!AL162/Cohort_CF!AL162))</f>
        <v>902308.91323122813</v>
      </c>
      <c r="AM163" s="1">
        <f>IF(Income_CF!AM164="","",Income_CF!AM164*(Cohort_WP!AM162/Cohort_CF!AM162))</f>
        <v>928913.60769076494</v>
      </c>
      <c r="AN163" s="1">
        <f>IF(Income_CF!AN164="","",Income_CF!AN164*(Cohort_WP!AN162/Cohort_CF!AN162))</f>
        <v>955729.13544430013</v>
      </c>
      <c r="AO163" s="1">
        <f>IF(Income_CF!AO164="","",Income_CF!AO164*(Cohort_WP!AO162/Cohort_CF!AO162))</f>
        <v>982728.9494452076</v>
      </c>
      <c r="AP163" s="1">
        <f>IF(Income_CF!AP164="","",Income_CF!AP164*(Cohort_WP!AP162/Cohort_CF!AP162))</f>
        <v>1009885.4082935263</v>
      </c>
      <c r="AQ163" s="1">
        <f>IF(Income_CF!AQ164="","",Income_CF!AQ164*(Cohort_WP!AQ162/Cohort_CF!AQ162))</f>
        <v>1037169.8125678441</v>
      </c>
      <c r="AR163" s="1">
        <f>IF(Income_CF!AR164="","",Income_CF!AR164*(Cohort_WP!AR162/Cohort_CF!AR162))</f>
        <v>1064552.4453885139</v>
      </c>
      <c r="AS163" s="1">
        <f>IF(Income_CF!AS164="","",Income_CF!AS164*(Cohort_WP!AS162/Cohort_CF!AS162))</f>
        <v>1092002.6171812101</v>
      </c>
      <c r="AT163" s="1">
        <f>IF(Income_CF!AT164="","",Income_CF!AT164*(Cohort_WP!AT162/Cohort_CF!AT162))</f>
        <v>1119488.7145909888</v>
      </c>
      <c r="AU163" s="1">
        <f>IF(Income_CF!AU164="","",Income_CF!AU164*(Cohort_WP!AU162/Cohort_CF!AU162))</f>
        <v>1146978.2534781827</v>
      </c>
      <c r="AV163" s="1">
        <f>IF(Income_CF!AV164="","",Income_CF!AV164*(Cohort_WP!AV162/Cohort_CF!AV162))</f>
        <v>1174437.9359082161</v>
      </c>
      <c r="AW163" s="1">
        <f>IF(Income_CF!AW164="","",Income_CF!AW164*(Cohort_WP!AW162/Cohort_CF!AW162))</f>
        <v>1201833.7110281959</v>
      </c>
      <c r="AX163" s="1">
        <f>IF(Income_CF!AX164="","",Income_CF!AX164*(Cohort_WP!AX162/Cohort_CF!AX162))</f>
        <v>1229130.8397040928</v>
      </c>
      <c r="AY163" s="1">
        <f>IF(Income_CF!AY164="","",Income_CF!AY164*(Cohort_WP!AY162/Cohort_CF!AY162))</f>
        <v>1256293.9627730979</v>
      </c>
      <c r="AZ163" s="1">
        <f>IF(Income_CF!AZ164="","",Income_CF!AZ164*(Cohort_WP!AZ162/Cohort_CF!AZ162))</f>
        <v>1283287.1727471563</v>
      </c>
      <c r="BA163" s="1">
        <f>IF(Income_CF!BA164="","",Income_CF!BA164*(Cohort_WP!BA162/Cohort_CF!BA162))</f>
        <v>1310074.0887850625</v>
      </c>
      <c r="BB163" s="1">
        <f>IF(Income_CF!BB164="","",Income_CF!BB164*(Cohort_WP!BB162/Cohort_CF!BB162))</f>
        <v>1336617.9347327342</v>
      </c>
      <c r="BC163" s="1">
        <f>IF(Income_CF!BC164="","",Income_CF!BC164*(Cohort_WP!BC162/Cohort_CF!BC162))</f>
        <v>1362881.6200137103</v>
      </c>
      <c r="BD163" s="1">
        <f>IF(Income_CF!BD164="","",Income_CF!BD164*(Cohort_WP!BD162/Cohort_CF!BD162))</f>
        <v>1388827.823135382</v>
      </c>
      <c r="BE163" s="1">
        <f>IF(Income_CF!BE164="","",Income_CF!BE164*(Cohort_WP!BE162/Cohort_CF!BE162))</f>
        <v>1414419.0775604178</v>
      </c>
      <c r="BF163" s="1">
        <f>IF(Income_CF!BF164="","",Income_CF!BF164*(Cohort_WP!BF162/Cohort_CF!BF162))</f>
        <v>1439617.8596779227</v>
      </c>
      <c r="BG163" s="1">
        <f>IF(Income_CF!BG164="","",Income_CF!BG164*(Cohort_WP!BG162/Cohort_CF!BG162))</f>
        <v>1464386.678594806</v>
      </c>
      <c r="BH163" s="1">
        <f>IF(Income_CF!BH164="","",Income_CF!BH164*(Cohort_WP!BH162/Cohort_CF!BH162))</f>
        <v>1488688.1674548287</v>
      </c>
      <c r="BI163" s="1">
        <f>IF(Income_CF!BI164="","",Income_CF!BI164*(Cohort_WP!BI162/Cohort_CF!BI162))</f>
        <v>1512485.1759811682</v>
      </c>
      <c r="BJ163" s="1">
        <f>IF(Income_CF!BJ164="","",Income_CF!BJ164*(Cohort_WP!BJ162/Cohort_CF!BJ162))</f>
        <v>1535740.8639276519</v>
      </c>
      <c r="BK163" s="1">
        <f>IF(Income_CF!BK164="","",Income_CF!BK164*(Cohort_WP!BK162/Cohort_CF!BK162))</f>
        <v>1558418.7951148737</v>
      </c>
      <c r="BL163" s="1" t="str">
        <f>IF(Income_CF!BL164="","",Income_CF!BL164*(Cohort_WP!BL162/Cohort_CF!BL162))</f>
        <v/>
      </c>
      <c r="BM163" s="1" t="str">
        <f>IF(Income_CF!BM164="","",Income_CF!BM164*(Cohort_WP!BM162/Cohort_CF!BM162))</f>
        <v/>
      </c>
    </row>
    <row r="164" spans="1:72" x14ac:dyDescent="0.55000000000000004">
      <c r="A164" s="639"/>
      <c r="B164" t="s">
        <v>485</v>
      </c>
      <c r="G164" s="1" t="str">
        <f>IF(Income_CF!G165="","",Income_CF!G165*(Cohort_WP!G163/Cohort_CF!G163))</f>
        <v/>
      </c>
      <c r="H164" s="1" t="str">
        <f>IF(Income_CF!H165="","",Income_CF!H165*(Cohort_WP!H163/Cohort_CF!H163))</f>
        <v/>
      </c>
      <c r="I164" s="1" t="str">
        <f>IF(Income_CF!I165="","",Income_CF!I165*(Cohort_WP!I163/Cohort_CF!I163))</f>
        <v/>
      </c>
      <c r="J164" s="1" t="str">
        <f>IF(Income_CF!J165="","",Income_CF!J165*(Cohort_WP!J163/Cohort_CF!J163))</f>
        <v/>
      </c>
      <c r="K164" s="1" t="str">
        <f>IF(Income_CF!K165="","",Income_CF!K165*(Cohort_WP!K163/Cohort_CF!K163))</f>
        <v/>
      </c>
      <c r="L164" s="1" t="str">
        <f>IF(Income_CF!L165="","",Income_CF!L165*(Cohort_WP!L163/Cohort_CF!L163))</f>
        <v/>
      </c>
      <c r="M164" s="1" t="str">
        <f>IF(Income_CF!M165="","",Income_CF!M165*(Cohort_WP!M163/Cohort_CF!M163))</f>
        <v/>
      </c>
      <c r="N164" s="1" t="str">
        <f>IF(Income_CF!N165="","",Income_CF!N165*(Cohort_WP!N163/Cohort_CF!N163))</f>
        <v/>
      </c>
      <c r="O164" s="1" t="str">
        <f>IF(Income_CF!O165="","",Income_CF!O165*(Cohort_WP!O163/Cohort_CF!O163))</f>
        <v/>
      </c>
      <c r="P164" s="1" t="str">
        <f>IF(Income_CF!P165="","",Income_CF!P165*(Cohort_WP!P163/Cohort_CF!P163))</f>
        <v/>
      </c>
      <c r="Q164" s="1" t="str">
        <f>IF(Income_CF!Q165="","",Income_CF!Q165*(Cohort_WP!Q163/Cohort_CF!Q163))</f>
        <v/>
      </c>
      <c r="R164" s="1" t="str">
        <f>IF(Income_CF!R165="","",Income_CF!R165*(Cohort_WP!R163/Cohort_CF!R163))</f>
        <v/>
      </c>
      <c r="S164" s="1" t="str">
        <f>IF(Income_CF!S165="","",Income_CF!S165*(Cohort_WP!S163/Cohort_CF!S163))</f>
        <v/>
      </c>
      <c r="T164" s="1" t="str">
        <f>IF(Income_CF!T165="","",Income_CF!T165*(Cohort_WP!T163/Cohort_CF!T163))</f>
        <v/>
      </c>
      <c r="U164" s="1" t="str">
        <f>IF(Income_CF!U165="","",Income_CF!U165*(Cohort_WP!U163/Cohort_CF!U163))</f>
        <v/>
      </c>
      <c r="V164" s="1" t="str">
        <f>IF(Income_CF!V165="","",Income_CF!V165*(Cohort_WP!V163/Cohort_CF!V163))</f>
        <v/>
      </c>
      <c r="W164" s="1" t="str">
        <f>IF(Income_CF!W165="","",Income_CF!W165*(Cohort_WP!W163/Cohort_CF!W163))</f>
        <v/>
      </c>
      <c r="X164" s="1" t="str">
        <f>IF(Income_CF!X165="","",Income_CF!X165*(Cohort_WP!X163/Cohort_CF!X163))</f>
        <v/>
      </c>
      <c r="Y164" s="1">
        <f>IF(Income_CF!Y165="","",Income_CF!Y165*(Cohort_WP!Y163/Cohort_CF!Y163))</f>
        <v>576048.87421110005</v>
      </c>
      <c r="Z164" s="1">
        <f>IF(Income_CF!Z165="","",Income_CF!Z165*(Cohort_WP!Z163/Cohort_CF!Z163))</f>
        <v>598395.14324880345</v>
      </c>
      <c r="AA164" s="1">
        <f>IF(Income_CF!AA165="","",Income_CF!AA165*(Cohort_WP!AA163/Cohort_CF!AA163))</f>
        <v>621235.42268231092</v>
      </c>
      <c r="AB164" s="1">
        <f>IF(Income_CF!AB165="","",Income_CF!AB165*(Cohort_WP!AB163/Cohort_CF!AB163))</f>
        <v>644560.645471005</v>
      </c>
      <c r="AC164" s="1">
        <f>IF(Income_CF!AC165="","",Income_CF!AC165*(Cohort_WP!AC163/Cohort_CF!AC163))</f>
        <v>672449.97165878885</v>
      </c>
      <c r="AD164" s="1">
        <f>IF(Income_CF!AD165="","",Income_CF!AD165*(Cohort_WP!AD163/Cohort_CF!AD163))</f>
        <v>696443.39506030385</v>
      </c>
      <c r="AE164" s="1">
        <f>IF(Income_CF!AE165="","",Income_CF!AE165*(Cohort_WP!AE163/Cohort_CF!AE163))</f>
        <v>720860.27243693441</v>
      </c>
      <c r="AF164" s="1">
        <f>IF(Income_CF!AF165="","",Income_CF!AF165*(Cohort_WP!AF163/Cohort_CF!AF163))</f>
        <v>745685.64488987287</v>
      </c>
      <c r="AG164" s="1">
        <f>IF(Income_CF!AG165="","",Income_CF!AG165*(Cohort_WP!AG163/Cohort_CF!AG163))</f>
        <v>770903.28606409149</v>
      </c>
      <c r="AH164" s="1">
        <f>IF(Income_CF!AH165="","",Income_CF!AH165*(Cohort_WP!AH163/Cohort_CF!AH163))</f>
        <v>796495.69809996546</v>
      </c>
      <c r="AI164" s="1">
        <f>IF(Income_CF!AI165="","",Income_CF!AI165*(Cohort_WP!AI163/Cohort_CF!AI163))</f>
        <v>822444.11132386955</v>
      </c>
      <c r="AJ164" s="1">
        <f>IF(Income_CF!AJ165="","",Income_CF!AJ165*(Cohort_WP!AJ163/Cohort_CF!AJ163))</f>
        <v>848728.48780527327</v>
      </c>
      <c r="AK164" s="1">
        <f>IF(Income_CF!AK165="","",Income_CF!AK165*(Cohort_WP!AK163/Cohort_CF!AK163))</f>
        <v>875327.5288956447</v>
      </c>
      <c r="AL164" s="1">
        <f>IF(Income_CF!AL165="","",Income_CF!AL165*(Cohort_WP!AL163/Cohort_CF!AL163))</f>
        <v>902218.68685130088</v>
      </c>
      <c r="AM164" s="1">
        <f>IF(Income_CF!AM165="","",Income_CF!AM165*(Cohort_WP!AM163/Cohort_CF!AM163))</f>
        <v>929378.18062816514</v>
      </c>
      <c r="AN164" s="1">
        <f>IF(Income_CF!AN165="","",Income_CF!AN165*(Cohort_WP!AN163/Cohort_CF!AN163))</f>
        <v>956781.01592148771</v>
      </c>
      <c r="AO164" s="1">
        <f>IF(Income_CF!AO165="","",Income_CF!AO165*(Cohort_WP!AO163/Cohort_CF!AO163))</f>
        <v>984401.00950762932</v>
      </c>
      <c r="AP164" s="1">
        <f>IF(Income_CF!AP165="","",Income_CF!AP165*(Cohort_WP!AP163/Cohort_CF!AP163))</f>
        <v>1012210.8179285637</v>
      </c>
      <c r="AQ164" s="1">
        <f>IF(Income_CF!AQ165="","",Income_CF!AQ165*(Cohort_WP!AQ163/Cohort_CF!AQ163))</f>
        <v>1040181.9705423319</v>
      </c>
      <c r="AR164" s="1">
        <f>IF(Income_CF!AR165="","",Income_CF!AR165*(Cohort_WP!AR163/Cohort_CF!AR163))</f>
        <v>1068284.9069448793</v>
      </c>
      <c r="AS164" s="1">
        <f>IF(Income_CF!AS165="","",Income_CF!AS165*(Cohort_WP!AS163/Cohort_CF!AS163))</f>
        <v>1096489.0187501695</v>
      </c>
      <c r="AT164" s="1">
        <f>IF(Income_CF!AT165="","",Income_CF!AT165*(Cohort_WP!AT163/Cohort_CF!AT163))</f>
        <v>1124762.6956966461</v>
      </c>
      <c r="AU164" s="1">
        <f>IF(Income_CF!AU165="","",Income_CF!AU165*(Cohort_WP!AU163/Cohort_CF!AU163))</f>
        <v>1153073.3760287187</v>
      </c>
      <c r="AV164" s="1">
        <f>IF(Income_CF!AV165="","",Income_CF!AV165*(Cohort_WP!AV163/Cohort_CF!AV163))</f>
        <v>1181387.6010825282</v>
      </c>
      <c r="AW164" s="1">
        <f>IF(Income_CF!AW165="","",Income_CF!AW165*(Cohort_WP!AW163/Cohort_CF!AW163))</f>
        <v>1209671.0739854625</v>
      </c>
      <c r="AX164" s="1">
        <f>IF(Income_CF!AX165="","",Income_CF!AX165*(Cohort_WP!AX163/Cohort_CF!AX163))</f>
        <v>1237888.7223590417</v>
      </c>
      <c r="AY164" s="1">
        <f>IF(Income_CF!AY165="","",Income_CF!AY165*(Cohort_WP!AY163/Cohort_CF!AY163))</f>
        <v>1266004.7648952156</v>
      </c>
      <c r="AZ164" s="1">
        <f>IF(Income_CF!AZ165="","",Income_CF!AZ165*(Cohort_WP!AZ163/Cohort_CF!AZ163))</f>
        <v>1293982.7816562911</v>
      </c>
      <c r="BA164" s="1">
        <f>IF(Income_CF!BA165="","",Income_CF!BA165*(Cohort_WP!BA163/Cohort_CF!BA163))</f>
        <v>1321785.7879295712</v>
      </c>
      <c r="BB164" s="1">
        <f>IF(Income_CF!BB165="","",Income_CF!BB165*(Cohort_WP!BB163/Cohort_CF!BB163))</f>
        <v>1349376.3114486141</v>
      </c>
      <c r="BC164" s="1">
        <f>IF(Income_CF!BC165="","",Income_CF!BC165*(Cohort_WP!BC163/Cohort_CF!BC163))</f>
        <v>1376716.4727747159</v>
      </c>
      <c r="BD164" s="1">
        <f>IF(Income_CF!BD165="","",Income_CF!BD165*(Cohort_WP!BD163/Cohort_CF!BD163))</f>
        <v>1403768.0686141218</v>
      </c>
      <c r="BE164" s="1">
        <f>IF(Income_CF!BE165="","",Income_CF!BE165*(Cohort_WP!BE163/Cohort_CF!BE163))</f>
        <v>1430492.6578294432</v>
      </c>
      <c r="BF164" s="1">
        <f>IF(Income_CF!BF165="","",Income_CF!BF165*(Cohort_WP!BF163/Cohort_CF!BF163))</f>
        <v>1456851.6498872302</v>
      </c>
      <c r="BG164" s="1">
        <f>IF(Income_CF!BG165="","",Income_CF!BG165*(Cohort_WP!BG163/Cohort_CF!BG163))</f>
        <v>1482806.3954682597</v>
      </c>
      <c r="BH164" s="1">
        <f>IF(Income_CF!BH165="","",Income_CF!BH165*(Cohort_WP!BH163/Cohort_CF!BH163))</f>
        <v>1508318.2789526503</v>
      </c>
      <c r="BI164" s="1">
        <f>IF(Income_CF!BI165="","",Income_CF!BI165*(Cohort_WP!BI163/Cohort_CF!BI163))</f>
        <v>1533348.8124784739</v>
      </c>
      <c r="BJ164" s="1">
        <f>IF(Income_CF!BJ165="","",Income_CF!BJ165*(Cohort_WP!BJ163/Cohort_CF!BJ163))</f>
        <v>1557859.7312606028</v>
      </c>
      <c r="BK164" s="1">
        <f>IF(Income_CF!BK165="","",Income_CF!BK165*(Cohort_WP!BK163/Cohort_CF!BK163))</f>
        <v>1581813.0898454816</v>
      </c>
      <c r="BL164" s="1">
        <f>IF(Income_CF!BL165="","",Income_CF!BL165*(Cohort_WP!BL163/Cohort_CF!BL163))</f>
        <v>1605171.3589683196</v>
      </c>
      <c r="BM164" s="1" t="str">
        <f>IF(Income_CF!BM165="","",Income_CF!BM165*(Cohort_WP!BM163/Cohort_CF!BM163))</f>
        <v/>
      </c>
    </row>
    <row r="165" spans="1:72" x14ac:dyDescent="0.55000000000000004">
      <c r="A165" s="639"/>
      <c r="B165" t="s">
        <v>486</v>
      </c>
      <c r="G165" s="1" t="str">
        <f>IF(Income_CF!G166="","",Income_CF!G166*(Cohort_WP!G164/Cohort_CF!G164))</f>
        <v/>
      </c>
      <c r="H165" s="1" t="str">
        <f>IF(Income_CF!H166="","",Income_CF!H166*(Cohort_WP!H164/Cohort_CF!H164))</f>
        <v/>
      </c>
      <c r="I165" s="1" t="str">
        <f>IF(Income_CF!I166="","",Income_CF!I166*(Cohort_WP!I164/Cohort_CF!I164))</f>
        <v/>
      </c>
      <c r="J165" s="1" t="str">
        <f>IF(Income_CF!J166="","",Income_CF!J166*(Cohort_WP!J164/Cohort_CF!J164))</f>
        <v/>
      </c>
      <c r="K165" s="1" t="str">
        <f>IF(Income_CF!K166="","",Income_CF!K166*(Cohort_WP!K164/Cohort_CF!K164))</f>
        <v/>
      </c>
      <c r="L165" s="1" t="str">
        <f>IF(Income_CF!L166="","",Income_CF!L166*(Cohort_WP!L164/Cohort_CF!L164))</f>
        <v/>
      </c>
      <c r="M165" s="1" t="str">
        <f>IF(Income_CF!M166="","",Income_CF!M166*(Cohort_WP!M164/Cohort_CF!M164))</f>
        <v/>
      </c>
      <c r="N165" s="1" t="str">
        <f>IF(Income_CF!N166="","",Income_CF!N166*(Cohort_WP!N164/Cohort_CF!N164))</f>
        <v/>
      </c>
      <c r="O165" s="1" t="str">
        <f>IF(Income_CF!O166="","",Income_CF!O166*(Cohort_WP!O164/Cohort_CF!O164))</f>
        <v/>
      </c>
      <c r="P165" s="1" t="str">
        <f>IF(Income_CF!P166="","",Income_CF!P166*(Cohort_WP!P164/Cohort_CF!P164))</f>
        <v/>
      </c>
      <c r="Q165" s="1" t="str">
        <f>IF(Income_CF!Q166="","",Income_CF!Q166*(Cohort_WP!Q164/Cohort_CF!Q164))</f>
        <v/>
      </c>
      <c r="R165" s="1" t="str">
        <f>IF(Income_CF!R166="","",Income_CF!R166*(Cohort_WP!R164/Cohort_CF!R164))</f>
        <v/>
      </c>
      <c r="S165" s="1" t="str">
        <f>IF(Income_CF!S166="","",Income_CF!S166*(Cohort_WP!S164/Cohort_CF!S164))</f>
        <v/>
      </c>
      <c r="T165" s="1" t="str">
        <f>IF(Income_CF!T166="","",Income_CF!T166*(Cohort_WP!T164/Cohort_CF!T164))</f>
        <v/>
      </c>
      <c r="U165" s="1" t="str">
        <f>IF(Income_CF!U166="","",Income_CF!U166*(Cohort_WP!U164/Cohort_CF!U164))</f>
        <v/>
      </c>
      <c r="V165" s="1" t="str">
        <f>IF(Income_CF!V166="","",Income_CF!V166*(Cohort_WP!V164/Cohort_CF!V164))</f>
        <v/>
      </c>
      <c r="W165" s="1" t="str">
        <f>IF(Income_CF!W166="","",Income_CF!W166*(Cohort_WP!W164/Cohort_CF!W164))</f>
        <v/>
      </c>
      <c r="X165" s="1" t="str">
        <f>IF(Income_CF!X166="","",Income_CF!X166*(Cohort_WP!X164/Cohort_CF!X164))</f>
        <v/>
      </c>
      <c r="Y165" s="1" t="str">
        <f>IF(Income_CF!Y166="","",Income_CF!Y166*(Cohort_WP!Y164/Cohort_CF!Y164))</f>
        <v/>
      </c>
      <c r="Z165" s="1">
        <f>IF(Income_CF!Z166="","",Income_CF!Z166*(Cohort_WP!Z164/Cohort_CF!Z164))</f>
        <v>593330.34043743298</v>
      </c>
      <c r="AA165" s="1">
        <f>IF(Income_CF!AA166="","",Income_CF!AA166*(Cohort_WP!AA164/Cohort_CF!AA164))</f>
        <v>616346.99754626746</v>
      </c>
      <c r="AB165" s="1">
        <f>IF(Income_CF!AB166="","",Income_CF!AB166*(Cohort_WP!AB164/Cohort_CF!AB164))</f>
        <v>639872.48536278028</v>
      </c>
      <c r="AC165" s="1">
        <f>IF(Income_CF!AC166="","",Income_CF!AC166*(Cohort_WP!AC164/Cohort_CF!AC164))</f>
        <v>663897.46483513503</v>
      </c>
      <c r="AD165" s="1">
        <f>IF(Income_CF!AD166="","",Income_CF!AD166*(Cohort_WP!AD164/Cohort_CF!AD164))</f>
        <v>692623.47080855235</v>
      </c>
      <c r="AE165" s="1">
        <f>IF(Income_CF!AE166="","",Income_CF!AE166*(Cohort_WP!AE164/Cohort_CF!AE164))</f>
        <v>717336.696912113</v>
      </c>
      <c r="AF165" s="1">
        <f>IF(Income_CF!AF166="","",Income_CF!AF166*(Cohort_WP!AF164/Cohort_CF!AF164))</f>
        <v>742486.08061004255</v>
      </c>
      <c r="AG165" s="1">
        <f>IF(Income_CF!AG166="","",Income_CF!AG166*(Cohort_WP!AG164/Cohort_CF!AG164))</f>
        <v>768056.21423656901</v>
      </c>
      <c r="AH165" s="1">
        <f>IF(Income_CF!AH166="","",Income_CF!AH166*(Cohort_WP!AH164/Cohort_CF!AH164))</f>
        <v>794030.38464601431</v>
      </c>
      <c r="AI165" s="1">
        <f>IF(Income_CF!AI166="","",Income_CF!AI166*(Cohort_WP!AI164/Cohort_CF!AI164))</f>
        <v>820390.56904296449</v>
      </c>
      <c r="AJ165" s="1">
        <f>IF(Income_CF!AJ166="","",Income_CF!AJ166*(Cohort_WP!AJ164/Cohort_CF!AJ164))</f>
        <v>847117.43466358562</v>
      </c>
      <c r="AK165" s="1">
        <f>IF(Income_CF!AK166="","",Income_CF!AK166*(Cohort_WP!AK164/Cohort_CF!AK164))</f>
        <v>874190.3424394317</v>
      </c>
      <c r="AL165" s="1">
        <f>IF(Income_CF!AL166="","",Income_CF!AL166*(Cohort_WP!AL164/Cohort_CF!AL164))</f>
        <v>901587.35476251377</v>
      </c>
      <c r="AM165" s="1">
        <f>IF(Income_CF!AM166="","",Income_CF!AM166*(Cohort_WP!AM164/Cohort_CF!AM164))</f>
        <v>929285.24745684001</v>
      </c>
      <c r="AN165" s="1">
        <f>IF(Income_CF!AN166="","",Income_CF!AN166*(Cohort_WP!AN164/Cohort_CF!AN164))</f>
        <v>957259.52604700974</v>
      </c>
      <c r="AO165" s="1">
        <f>IF(Income_CF!AO166="","",Income_CF!AO166*(Cohort_WP!AO164/Cohort_CF!AO164))</f>
        <v>985484.44639913249</v>
      </c>
      <c r="AP165" s="1">
        <f>IF(Income_CF!AP166="","",Income_CF!AP166*(Cohort_WP!AP164/Cohort_CF!AP164))</f>
        <v>1013933.0397928582</v>
      </c>
      <c r="AQ165" s="1">
        <f>IF(Income_CF!AQ166="","",Income_CF!AQ166*(Cohort_WP!AQ164/Cohort_CF!AQ164))</f>
        <v>1042577.1424664204</v>
      </c>
      <c r="AR165" s="1">
        <f>IF(Income_CF!AR166="","",Income_CF!AR166*(Cohort_WP!AR164/Cohort_CF!AR164))</f>
        <v>1071387.4296586018</v>
      </c>
      <c r="AS165" s="1">
        <f>IF(Income_CF!AS166="","",Income_CF!AS166*(Cohort_WP!AS164/Cohort_CF!AS164))</f>
        <v>1100333.454153226</v>
      </c>
      <c r="AT165" s="1">
        <f>IF(Income_CF!AT166="","",Income_CF!AT166*(Cohort_WP!AT164/Cohort_CF!AT164))</f>
        <v>1129383.6893126743</v>
      </c>
      <c r="AU165" s="1">
        <f>IF(Income_CF!AU166="","",Income_CF!AU166*(Cohort_WP!AU164/Cohort_CF!AU164))</f>
        <v>1158505.5765675455</v>
      </c>
      <c r="AV165" s="1">
        <f>IF(Income_CF!AV166="","",Income_CF!AV166*(Cohort_WP!AV164/Cohort_CF!AV164))</f>
        <v>1187665.5773095805</v>
      </c>
      <c r="AW165" s="1">
        <f>IF(Income_CF!AW166="","",Income_CF!AW166*(Cohort_WP!AW164/Cohort_CF!AW164))</f>
        <v>1216829.229115004</v>
      </c>
      <c r="AX165" s="1">
        <f>IF(Income_CF!AX166="","",Income_CF!AX166*(Cohort_WP!AX164/Cohort_CF!AX164))</f>
        <v>1245961.206205026</v>
      </c>
      <c r="AY165" s="1">
        <f>IF(Income_CF!AY166="","",Income_CF!AY166*(Cohort_WP!AY164/Cohort_CF!AY164))</f>
        <v>1275025.3840298129</v>
      </c>
      <c r="AZ165" s="1">
        <f>IF(Income_CF!AZ166="","",Income_CF!AZ166*(Cohort_WP!AZ164/Cohort_CF!AZ164))</f>
        <v>1303984.9078420722</v>
      </c>
      <c r="BA165" s="1">
        <f>IF(Income_CF!BA166="","",Income_CF!BA166*(Cohort_WP!BA164/Cohort_CF!BA164))</f>
        <v>1332802.2651059797</v>
      </c>
      <c r="BB165" s="1">
        <f>IF(Income_CF!BB166="","",Income_CF!BB166*(Cohort_WP!BB164/Cohort_CF!BB164))</f>
        <v>1361439.3615674581</v>
      </c>
      <c r="BC165" s="1">
        <f>IF(Income_CF!BC166="","",Income_CF!BC166*(Cohort_WP!BC164/Cohort_CF!BC164))</f>
        <v>1389857.6007920725</v>
      </c>
      <c r="BD165" s="1">
        <f>IF(Income_CF!BD166="","",Income_CF!BD166*(Cohort_WP!BD164/Cohort_CF!BD164))</f>
        <v>1418017.9669579575</v>
      </c>
      <c r="BE165" s="1">
        <f>IF(Income_CF!BE166="","",Income_CF!BE166*(Cohort_WP!BE164/Cohort_CF!BE164))</f>
        <v>1445881.1106725456</v>
      </c>
      <c r="BF165" s="1">
        <f>IF(Income_CF!BF166="","",Income_CF!BF166*(Cohort_WP!BF164/Cohort_CF!BF164))</f>
        <v>1473407.4375643267</v>
      </c>
      <c r="BG165" s="1">
        <f>IF(Income_CF!BG166="","",Income_CF!BG166*(Cohort_WP!BG164/Cohort_CF!BG164))</f>
        <v>1500557.1993838469</v>
      </c>
      <c r="BH165" s="1">
        <f>IF(Income_CF!BH166="","",Income_CF!BH166*(Cohort_WP!BH164/Cohort_CF!BH164))</f>
        <v>1527290.5873323078</v>
      </c>
      <c r="BI165" s="1">
        <f>IF(Income_CF!BI166="","",Income_CF!BI166*(Cohort_WP!BI164/Cohort_CF!BI164))</f>
        <v>1553567.8273212297</v>
      </c>
      <c r="BJ165" s="1">
        <f>IF(Income_CF!BJ166="","",Income_CF!BJ166*(Cohort_WP!BJ164/Cohort_CF!BJ164))</f>
        <v>1579349.2768528275</v>
      </c>
      <c r="BK165" s="1">
        <f>IF(Income_CF!BK166="","",Income_CF!BK166*(Cohort_WP!BK164/Cohort_CF!BK164))</f>
        <v>1604595.5231984211</v>
      </c>
      <c r="BL165" s="1">
        <f>IF(Income_CF!BL166="","",Income_CF!BL166*(Cohort_WP!BL164/Cohort_CF!BL164))</f>
        <v>1629267.4825408461</v>
      </c>
      <c r="BM165" s="1">
        <f>IF(Income_CF!BM166="","",Income_CF!BM166*(Cohort_WP!BM164/Cohort_CF!BM164))</f>
        <v>1653326.4997373696</v>
      </c>
    </row>
    <row r="166" spans="1:72" x14ac:dyDescent="0.55000000000000004">
      <c r="A166" s="640"/>
      <c r="B166" s="329" t="s">
        <v>525</v>
      </c>
      <c r="C166" s="329"/>
      <c r="D166" s="329"/>
      <c r="E166" s="329"/>
      <c r="F166" s="329"/>
      <c r="G166" s="335">
        <f>SUM(G146:G165)</f>
        <v>338368.00243503053</v>
      </c>
      <c r="H166" s="335">
        <f t="shared" ref="H166:BM166" si="64">SUM(H146:H165)</f>
        <v>700013.12287620164</v>
      </c>
      <c r="I166" s="335">
        <f t="shared" si="64"/>
        <v>1085923.8539062995</v>
      </c>
      <c r="J166" s="335">
        <f t="shared" si="64"/>
        <v>1497113.0169548271</v>
      </c>
      <c r="K166" s="335">
        <f t="shared" si="64"/>
        <v>1937019.8947075664</v>
      </c>
      <c r="L166" s="335">
        <f t="shared" si="64"/>
        <v>2404217.5863171928</v>
      </c>
      <c r="M166" s="335">
        <f t="shared" si="64"/>
        <v>2899773.5507809687</v>
      </c>
      <c r="N166" s="335">
        <f t="shared" si="64"/>
        <v>3424778.484089579</v>
      </c>
      <c r="O166" s="335">
        <f t="shared" si="64"/>
        <v>3980346.2718399856</v>
      </c>
      <c r="P166" s="335">
        <f t="shared" si="64"/>
        <v>4567613.9380486719</v>
      </c>
      <c r="Q166" s="335">
        <f t="shared" si="64"/>
        <v>5187741.5922475401</v>
      </c>
      <c r="R166" s="335">
        <f t="shared" si="64"/>
        <v>5841912.3770821039</v>
      </c>
      <c r="S166" s="335">
        <f t="shared" si="64"/>
        <v>6531332.4187659547</v>
      </c>
      <c r="T166" s="335">
        <f t="shared" si="64"/>
        <v>7257230.7828760315</v>
      </c>
      <c r="U166" s="335">
        <f t="shared" si="64"/>
        <v>8020859.4380995296</v>
      </c>
      <c r="V166" s="335">
        <f t="shared" si="64"/>
        <v>8823493.2306644246</v>
      </c>
      <c r="W166" s="335">
        <f t="shared" si="64"/>
        <v>9666429.872301165</v>
      </c>
      <c r="X166" s="335">
        <f t="shared" si="64"/>
        <v>10550989.944692302</v>
      </c>
      <c r="Y166" s="335">
        <f t="shared" si="64"/>
        <v>11478516.923469318</v>
      </c>
      <c r="Z166" s="335">
        <f t="shared" si="64"/>
        <v>12450377.224910682</v>
      </c>
      <c r="AA166" s="335">
        <f t="shared" si="64"/>
        <v>12856830.027931763</v>
      </c>
      <c r="AB166" s="335">
        <f t="shared" si="64"/>
        <v>13268377.063597228</v>
      </c>
      <c r="AC166" s="335">
        <f t="shared" si="64"/>
        <v>13684668.798846649</v>
      </c>
      <c r="AD166" s="335">
        <f t="shared" si="64"/>
        <v>14105335.180412473</v>
      </c>
      <c r="AE166" s="335">
        <f t="shared" si="64"/>
        <v>14525647.326740494</v>
      </c>
      <c r="AF166" s="335">
        <f t="shared" si="64"/>
        <v>14949689.109065946</v>
      </c>
      <c r="AG166" s="335">
        <f t="shared" si="64"/>
        <v>15377063.49142555</v>
      </c>
      <c r="AH166" s="335">
        <f t="shared" si="64"/>
        <v>15807356.003797874</v>
      </c>
      <c r="AI166" s="335">
        <f t="shared" si="64"/>
        <v>16240135.231980084</v>
      </c>
      <c r="AJ166" s="335">
        <f t="shared" si="64"/>
        <v>16674953.371815296</v>
      </c>
      <c r="AK166" s="335">
        <f t="shared" si="64"/>
        <v>17111346.84759064</v>
      </c>
      <c r="AL166" s="335">
        <f t="shared" si="64"/>
        <v>17548836.9941536</v>
      </c>
      <c r="AM166" s="335">
        <f t="shared" si="64"/>
        <v>17986930.802016526</v>
      </c>
      <c r="AN166" s="335">
        <f t="shared" si="64"/>
        <v>18425121.724437114</v>
      </c>
      <c r="AO166" s="335">
        <f t="shared" si="64"/>
        <v>18862890.545178805</v>
      </c>
      <c r="AP166" s="335">
        <f t="shared" si="64"/>
        <v>19299706.305368919</v>
      </c>
      <c r="AQ166" s="335">
        <f t="shared" si="64"/>
        <v>19735027.287588026</v>
      </c>
      <c r="AR166" s="335">
        <f t="shared" si="64"/>
        <v>20168302.055040285</v>
      </c>
      <c r="AS166" s="335">
        <f t="shared" si="64"/>
        <v>20598970.54337522</v>
      </c>
      <c r="AT166" s="335">
        <f t="shared" si="64"/>
        <v>21026465.202456743</v>
      </c>
      <c r="AU166" s="335">
        <f t="shared" si="64"/>
        <v>20493993.958538394</v>
      </c>
      <c r="AV166" s="335">
        <f t="shared" si="64"/>
        <v>19915553.033429973</v>
      </c>
      <c r="AW166" s="335">
        <f t="shared" si="64"/>
        <v>19289724.079804003</v>
      </c>
      <c r="AX166" s="335">
        <f t="shared" si="64"/>
        <v>18615081.696209665</v>
      </c>
      <c r="AY166" s="335">
        <f t="shared" si="64"/>
        <v>17890194.104704782</v>
      </c>
      <c r="AZ166" s="335">
        <f t="shared" si="64"/>
        <v>17113623.78229522</v>
      </c>
      <c r="BA166" s="335">
        <f t="shared" si="64"/>
        <v>16283928.040686743</v>
      </c>
      <c r="BB166" s="335">
        <f t="shared" si="64"/>
        <v>15399659.548848184</v>
      </c>
      <c r="BC166" s="335">
        <f t="shared" si="64"/>
        <v>14459366.792899145</v>
      </c>
      <c r="BD166" s="335">
        <f t="shared" si="64"/>
        <v>13461594.467870284</v>
      </c>
      <c r="BE166" s="335">
        <f t="shared" si="64"/>
        <v>12404883.795939695</v>
      </c>
      <c r="BF166" s="335">
        <f t="shared" si="64"/>
        <v>11287772.765825165</v>
      </c>
      <c r="BG166" s="335">
        <f t="shared" si="64"/>
        <v>10108796.288108664</v>
      </c>
      <c r="BH166" s="335">
        <f t="shared" si="64"/>
        <v>8866486.2613865603</v>
      </c>
      <c r="BI166" s="335">
        <f t="shared" si="64"/>
        <v>7559371.5442758799</v>
      </c>
      <c r="BJ166" s="335">
        <f t="shared" si="64"/>
        <v>6185977.8284632899</v>
      </c>
      <c r="BK166" s="335">
        <f t="shared" si="64"/>
        <v>4744827.4081587764</v>
      </c>
      <c r="BL166" s="335">
        <f t="shared" si="64"/>
        <v>3234438.8415091657</v>
      </c>
      <c r="BM166" s="335">
        <f t="shared" si="64"/>
        <v>1653326.4997373696</v>
      </c>
      <c r="BN166" s="329"/>
      <c r="BO166" s="329"/>
      <c r="BP166" s="329"/>
      <c r="BQ166" s="329"/>
      <c r="BR166" s="329"/>
      <c r="BS166" s="329"/>
      <c r="BT166" s="329"/>
    </row>
    <row r="167" spans="1:72" x14ac:dyDescent="0.55000000000000004">
      <c r="B167" s="329" t="s">
        <v>526</v>
      </c>
      <c r="C167" s="329"/>
      <c r="D167" s="329"/>
      <c r="E167" s="329"/>
      <c r="F167" s="329"/>
      <c r="G167" s="329">
        <f>'Cost and Benefit Parameters'!$C$44*Income_WP!G166</f>
        <v>133655.36096183705</v>
      </c>
      <c r="H167" s="329">
        <f>'Cost and Benefit Parameters'!$C$44*Income_WP!H166</f>
        <v>276505.18353609968</v>
      </c>
      <c r="I167" s="329">
        <f>'Cost and Benefit Parameters'!$C$44*Income_WP!I166</f>
        <v>428939.92229298828</v>
      </c>
      <c r="J167" s="329">
        <f>'Cost and Benefit Parameters'!$C$44*Income_WP!J166</f>
        <v>591359.64169715671</v>
      </c>
      <c r="K167" s="329">
        <f>'Cost and Benefit Parameters'!$C$44*Income_WP!K166</f>
        <v>765122.85840948869</v>
      </c>
      <c r="L167" s="329">
        <f>'Cost and Benefit Parameters'!$C$44*Income_WP!L166</f>
        <v>949665.94659529114</v>
      </c>
      <c r="M167" s="329">
        <f>'Cost and Benefit Parameters'!$C$44*Income_WP!M166</f>
        <v>1145410.5525584826</v>
      </c>
      <c r="N167" s="329">
        <f>'Cost and Benefit Parameters'!$C$44*Income_WP!N166</f>
        <v>1352787.5012153836</v>
      </c>
      <c r="O167" s="329">
        <f>'Cost and Benefit Parameters'!$C$44*Income_WP!O166</f>
        <v>1572236.7773767945</v>
      </c>
      <c r="P167" s="329">
        <f>'Cost and Benefit Parameters'!$C$44*Income_WP!P166</f>
        <v>1804207.5055292256</v>
      </c>
      <c r="Q167" s="329">
        <f>'Cost and Benefit Parameters'!$C$44*Income_WP!Q166</f>
        <v>2049157.9289377783</v>
      </c>
      <c r="R167" s="329">
        <f>'Cost and Benefit Parameters'!$C$44*Income_WP!R166</f>
        <v>2307555.388947431</v>
      </c>
      <c r="S167" s="329">
        <f>'Cost and Benefit Parameters'!$C$44*Income_WP!S166</f>
        <v>2579876.3054125523</v>
      </c>
      <c r="T167" s="329">
        <f>'Cost and Benefit Parameters'!$C$44*Income_WP!T166</f>
        <v>2866606.1592360325</v>
      </c>
      <c r="U167" s="329">
        <f>'Cost and Benefit Parameters'!$C$44*Income_WP!U166</f>
        <v>3168239.4780493141</v>
      </c>
      <c r="V167" s="329">
        <f>'Cost and Benefit Parameters'!$C$44*Income_WP!V166</f>
        <v>3485279.8261124478</v>
      </c>
      <c r="W167" s="329">
        <f>'Cost and Benefit Parameters'!$C$44*Income_WP!W166</f>
        <v>3818239.7995589604</v>
      </c>
      <c r="X167" s="329">
        <f>'Cost and Benefit Parameters'!$C$44*Income_WP!X166</f>
        <v>4167641.0281534595</v>
      </c>
      <c r="Y167" s="329">
        <f>'Cost and Benefit Parameters'!$C$44*Income_WP!Y166</f>
        <v>4534014.1847703811</v>
      </c>
      <c r="Z167" s="329">
        <f>'Cost and Benefit Parameters'!$C$44*Income_WP!Z166</f>
        <v>4917899.00383972</v>
      </c>
      <c r="AA167" s="329">
        <f>'Cost and Benefit Parameters'!$C$44*Income_WP!AA166</f>
        <v>5078447.8610330466</v>
      </c>
      <c r="AB167" s="329">
        <f>'Cost and Benefit Parameters'!$C$44*Income_WP!AB166</f>
        <v>5241008.9401209056</v>
      </c>
      <c r="AC167" s="329">
        <f>'Cost and Benefit Parameters'!$C$44*Income_WP!AC166</f>
        <v>5405444.1755444268</v>
      </c>
      <c r="AD167" s="329">
        <f>'Cost and Benefit Parameters'!$C$44*Income_WP!AD166</f>
        <v>5571607.396262927</v>
      </c>
      <c r="AE167" s="329">
        <f>'Cost and Benefit Parameters'!$C$44*Income_WP!AE166</f>
        <v>5737630.6940624956</v>
      </c>
      <c r="AF167" s="329">
        <f>'Cost and Benefit Parameters'!$C$44*Income_WP!AF166</f>
        <v>5905127.1980810491</v>
      </c>
      <c r="AG167" s="329">
        <f>'Cost and Benefit Parameters'!$C$44*Income_WP!AG166</f>
        <v>6073940.0791130923</v>
      </c>
      <c r="AH167" s="329">
        <f>'Cost and Benefit Parameters'!$C$44*Income_WP!AH166</f>
        <v>6243905.6215001605</v>
      </c>
      <c r="AI167" s="329">
        <f>'Cost and Benefit Parameters'!$C$44*Income_WP!AI166</f>
        <v>6414853.4166321335</v>
      </c>
      <c r="AJ167" s="329">
        <f>'Cost and Benefit Parameters'!$C$44*Income_WP!AJ166</f>
        <v>6586606.581867042</v>
      </c>
      <c r="AK167" s="329">
        <f>'Cost and Benefit Parameters'!$C$44*Income_WP!AK166</f>
        <v>6758982.0047983034</v>
      </c>
      <c r="AL167" s="329">
        <f>'Cost and Benefit Parameters'!$C$44*Income_WP!AL166</f>
        <v>6931790.6126906723</v>
      </c>
      <c r="AM167" s="329">
        <f>'Cost and Benefit Parameters'!$C$44*Income_WP!AM166</f>
        <v>7104837.6667965287</v>
      </c>
      <c r="AN167" s="329">
        <f>'Cost and Benefit Parameters'!$C$44*Income_WP!AN166</f>
        <v>7277923.0811526598</v>
      </c>
      <c r="AO167" s="329">
        <f>'Cost and Benefit Parameters'!$C$44*Income_WP!AO166</f>
        <v>7450841.7653456284</v>
      </c>
      <c r="AP167" s="329">
        <f>'Cost and Benefit Parameters'!$C$44*Income_WP!AP166</f>
        <v>7623383.990620723</v>
      </c>
      <c r="AQ167" s="329">
        <f>'Cost and Benefit Parameters'!$C$44*Income_WP!AQ166</f>
        <v>7795335.7785972711</v>
      </c>
      <c r="AR167" s="329">
        <f>'Cost and Benefit Parameters'!$C$44*Income_WP!AR166</f>
        <v>7966479.3117409125</v>
      </c>
      <c r="AS167" s="329">
        <f>'Cost and Benefit Parameters'!$C$44*Income_WP!AS166</f>
        <v>8136593.3646332119</v>
      </c>
      <c r="AT167" s="329">
        <f>'Cost and Benefit Parameters'!$C$44*Income_WP!AT166</f>
        <v>8305453.7549704136</v>
      </c>
      <c r="AU167" s="329">
        <f>'Cost and Benefit Parameters'!$C$44*Income_WP!AU166</f>
        <v>8095127.6136226663</v>
      </c>
      <c r="AV167" s="329">
        <f>'Cost and Benefit Parameters'!$C$44*Income_WP!AV166</f>
        <v>7866643.4482048396</v>
      </c>
      <c r="AW167" s="329">
        <f>'Cost and Benefit Parameters'!$C$44*Income_WP!AW166</f>
        <v>7619441.0115225818</v>
      </c>
      <c r="AX167" s="329">
        <f>'Cost and Benefit Parameters'!$C$44*Income_WP!AX166</f>
        <v>7352957.2700028177</v>
      </c>
      <c r="AY167" s="329">
        <f>'Cost and Benefit Parameters'!$C$44*Income_WP!AY166</f>
        <v>7066626.6713583898</v>
      </c>
      <c r="AZ167" s="329">
        <f>'Cost and Benefit Parameters'!$C$44*Income_WP!AZ166</f>
        <v>6759881.3940066118</v>
      </c>
      <c r="BA167" s="329">
        <f>'Cost and Benefit Parameters'!$C$44*Income_WP!BA166</f>
        <v>6432151.5760712642</v>
      </c>
      <c r="BB167" s="329">
        <f>'Cost and Benefit Parameters'!$C$44*Income_WP!BB166</f>
        <v>6082865.5217950325</v>
      </c>
      <c r="BC167" s="329">
        <f>'Cost and Benefit Parameters'!$C$44*Income_WP!BC166</f>
        <v>5711449.8831951628</v>
      </c>
      <c r="BD167" s="329">
        <f>'Cost and Benefit Parameters'!$C$44*Income_WP!BD166</f>
        <v>5317329.8148087626</v>
      </c>
      <c r="BE167" s="329">
        <f>'Cost and Benefit Parameters'!$C$44*Income_WP!BE166</f>
        <v>4899929.0993961794</v>
      </c>
      <c r="BF167" s="329">
        <f>'Cost and Benefit Parameters'!$C$44*Income_WP!BF166</f>
        <v>4458670.2425009403</v>
      </c>
      <c r="BG167" s="329">
        <f>'Cost and Benefit Parameters'!$C$44*Income_WP!BG166</f>
        <v>3992974.5338029223</v>
      </c>
      <c r="BH167" s="329">
        <f>'Cost and Benefit Parameters'!$C$44*Income_WP!BH166</f>
        <v>3502262.0732476916</v>
      </c>
      <c r="BI167" s="329">
        <f>'Cost and Benefit Parameters'!$C$44*Income_WP!BI166</f>
        <v>2985951.7599889725</v>
      </c>
      <c r="BJ167" s="329">
        <f>'Cost and Benefit Parameters'!$C$44*Income_WP!BJ166</f>
        <v>2443461.2422429998</v>
      </c>
      <c r="BK167" s="329">
        <f>'Cost and Benefit Parameters'!$C$44*Income_WP!BK166</f>
        <v>1874206.8262227168</v>
      </c>
      <c r="BL167" s="329">
        <f>'Cost and Benefit Parameters'!$C$44*Income_WP!BL166</f>
        <v>1277603.3423961205</v>
      </c>
      <c r="BM167" s="329">
        <f>'Cost and Benefit Parameters'!$C$44*Income_WP!BM166</f>
        <v>653063.96739626105</v>
      </c>
      <c r="BN167" s="329"/>
      <c r="BO167" s="329"/>
      <c r="BP167" s="329"/>
      <c r="BQ167" s="329"/>
      <c r="BR167" s="329"/>
      <c r="BS167" s="329"/>
      <c r="BT167" s="329"/>
    </row>
    <row r="168" spans="1:72" x14ac:dyDescent="0.55000000000000004">
      <c r="A168" s="638" t="s">
        <v>488</v>
      </c>
      <c r="B168" s="128" t="s">
        <v>499</v>
      </c>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row>
    <row r="169" spans="1:72" x14ac:dyDescent="0.55000000000000004">
      <c r="A169" s="639"/>
      <c r="B169" t="s">
        <v>466</v>
      </c>
      <c r="G169" s="1">
        <f>IF(Income_CF!G170="","",Income_CF!G170*(Cohort_WP!G168/Cohort_CF!G168))</f>
        <v>1161252.3394561866</v>
      </c>
      <c r="H169" s="1">
        <f>IF(Income_CF!H170="","",Income_CF!H170*(Cohort_WP!H168/Cohort_CF!H168))</f>
        <v>1206300.0053051803</v>
      </c>
      <c r="I169" s="1">
        <f>IF(Income_CF!I170="","",Income_CF!I170*(Cohort_WP!I168/Cohort_CF!I168))</f>
        <v>1252343.5427781376</v>
      </c>
      <c r="J169" s="1">
        <f>IF(Income_CF!J170="","",Income_CF!J170*(Cohort_WP!J168/Cohort_CF!J168))</f>
        <v>1299364.6737000626</v>
      </c>
      <c r="K169" s="1">
        <f>IF(Income_CF!K170="","",Income_CF!K170*(Cohort_WP!K168/Cohort_CF!K168))</f>
        <v>1355586.5443282695</v>
      </c>
      <c r="L169" s="1">
        <f>IF(Income_CF!L170="","",Income_CF!L170*(Cohort_WP!L168/Cohort_CF!L168))</f>
        <v>1403954.6955458724</v>
      </c>
      <c r="M169" s="1">
        <f>IF(Income_CF!M170="","",Income_CF!M170*(Cohort_WP!M168/Cohort_CF!M168))</f>
        <v>1453176.4842606895</v>
      </c>
      <c r="N169" s="1">
        <f>IF(Income_CF!N170="","",Income_CF!N170*(Cohort_WP!N168/Cohort_CF!N168))</f>
        <v>1503221.7549477061</v>
      </c>
      <c r="O169" s="1">
        <f>IF(Income_CF!O170="","",Income_CF!O170*(Cohort_WP!O168/Cohort_CF!O168))</f>
        <v>1554057.7970270049</v>
      </c>
      <c r="P169" s="1">
        <f>IF(Income_CF!P170="","",Income_CF!P170*(Cohort_WP!P168/Cohort_CF!P168))</f>
        <v>1605649.3367026721</v>
      </c>
      <c r="Q169" s="1">
        <f>IF(Income_CF!Q170="","",Income_CF!Q170*(Cohort_WP!Q168/Cohort_CF!Q168))</f>
        <v>1657958.5363390765</v>
      </c>
      <c r="R169" s="1">
        <f>IF(Income_CF!R170="","",Income_CF!R170*(Cohort_WP!R168/Cohort_CF!R168))</f>
        <v>1710945.0016315887</v>
      </c>
      <c r="S169" s="1">
        <f>IF(Income_CF!S170="","",Income_CF!S170*(Cohort_WP!S168/Cohort_CF!S168))</f>
        <v>1764565.7968041964</v>
      </c>
      <c r="T169" s="1">
        <f>IF(Income_CF!T170="","",Income_CF!T170*(Cohort_WP!T168/Cohort_CF!T168))</f>
        <v>1818775.4680399199</v>
      </c>
      <c r="U169" s="1">
        <f>IF(Income_CF!U170="","",Income_CF!U170*(Cohort_WP!U168/Cohort_CF!U168))</f>
        <v>1873526.0753213274</v>
      </c>
      <c r="V169" s="1">
        <f>IF(Income_CF!V170="","",Income_CF!V170*(Cohort_WP!V168/Cohort_CF!V168))</f>
        <v>1928767.2328284632</v>
      </c>
      <c r="W169" s="1">
        <f>IF(Income_CF!W170="","",Income_CF!W170*(Cohort_WP!W168/Cohort_CF!W168))</f>
        <v>1984446.158009242</v>
      </c>
      <c r="X169" s="1">
        <f>IF(Income_CF!X170="","",Income_CF!X170*(Cohort_WP!X168/Cohort_CF!X168))</f>
        <v>2040507.7294043179</v>
      </c>
      <c r="Y169" s="1">
        <f>IF(Income_CF!Y170="","",Income_CF!Y170*(Cohort_WP!Y168/Cohort_CF!Y168))</f>
        <v>2096894.5532732266</v>
      </c>
      <c r="Z169" s="1">
        <f>IF(Income_CF!Z170="","",Income_CF!Z170*(Cohort_WP!Z168/Cohort_CF!Z168))</f>
        <v>2153547.0390327722</v>
      </c>
      <c r="AA169" s="1">
        <f>IF(Income_CF!AA170="","",Income_CF!AA170*(Cohort_WP!AA168/Cohort_CF!AA168))</f>
        <v>2210403.4834812232</v>
      </c>
      <c r="AB169" s="1">
        <f>IF(Income_CF!AB170="","",Income_CF!AB170*(Cohort_WP!AB168/Cohort_CF!AB168))</f>
        <v>2267400.1637439695</v>
      </c>
      <c r="AC169" s="1">
        <f>IF(Income_CF!AC170="","",Income_CF!AC170*(Cohort_WP!AC168/Cohort_CF!AC168))</f>
        <v>2324471.438837145</v>
      </c>
      <c r="AD169" s="1">
        <f>IF(Income_CF!AD170="","",Income_CF!AD170*(Cohort_WP!AD168/Cohort_CF!AD168))</f>
        <v>2381549.8597066486</v>
      </c>
      <c r="AE169" s="1">
        <f>IF(Income_CF!AE170="","",Income_CF!AE170*(Cohort_WP!AE168/Cohort_CF!AE168))</f>
        <v>2438566.287560029</v>
      </c>
      <c r="AF169" s="1">
        <f>IF(Income_CF!AF170="","",Income_CF!AF170*(Cohort_WP!AF168/Cohort_CF!AF168))</f>
        <v>2495450.0202687285</v>
      </c>
      <c r="AG169" s="1">
        <f>IF(Income_CF!AG170="","",Income_CF!AG170*(Cohort_WP!AG168/Cohort_CF!AG168))</f>
        <v>2552128.9265787103</v>
      </c>
      <c r="AH169" s="1">
        <f>IF(Income_CF!AH170="","",Income_CF!AH170*(Cohort_WP!AH168/Cohort_CF!AH168))</f>
        <v>2608529.5878275279</v>
      </c>
      <c r="AI169" s="1">
        <f>IF(Income_CF!AI170="","",Income_CF!AI170*(Cohort_WP!AI168/Cohort_CF!AI168))</f>
        <v>2664577.4468273008</v>
      </c>
      <c r="AJ169" s="1">
        <f>IF(Income_CF!AJ170="","",Income_CF!AJ170*(Cohort_WP!AJ168/Cohort_CF!AJ168))</f>
        <v>2720196.9635344339</v>
      </c>
      <c r="AK169" s="1">
        <f>IF(Income_CF!AK170="","",Income_CF!AK170*(Cohort_WP!AK168/Cohort_CF!AK168))</f>
        <v>2775311.7770900135</v>
      </c>
      <c r="AL169" s="1">
        <f>IF(Income_CF!AL170="","",Income_CF!AL170*(Cohort_WP!AL168/Cohort_CF!AL168))</f>
        <v>2829844.8737782999</v>
      </c>
      <c r="AM169" s="1">
        <f>IF(Income_CF!AM170="","",Income_CF!AM170*(Cohort_WP!AM168/Cohort_CF!AM168))</f>
        <v>2883718.7604164761</v>
      </c>
      <c r="AN169" s="1">
        <f>IF(Income_CF!AN170="","",Income_CF!AN170*(Cohort_WP!AN168/Cohort_CF!AN168))</f>
        <v>2936855.6426553857</v>
      </c>
      <c r="AO169" s="1">
        <f>IF(Income_CF!AO170="","",Income_CF!AO170*(Cohort_WP!AO168/Cohort_CF!AO168))</f>
        <v>2989177.6076401076</v>
      </c>
      <c r="AP169" s="1">
        <f>IF(Income_CF!AP170="","",Income_CF!AP170*(Cohort_WP!AP168/Cohort_CF!AP168))</f>
        <v>3040606.8104499448</v>
      </c>
      <c r="AQ169" s="1">
        <f>IF(Income_CF!AQ170="","",Income_CF!AQ170*(Cohort_WP!AQ168/Cohort_CF!AQ168))</f>
        <v>3091065.6637104535</v>
      </c>
      <c r="AR169" s="1">
        <f>IF(Income_CF!AR170="","",Income_CF!AR170*(Cohort_WP!AR168/Cohort_CF!AR168))</f>
        <v>3140477.0297459294</v>
      </c>
      <c r="AS169" s="1">
        <f>IF(Income_CF!AS170="","",Income_CF!AS170*(Cohort_WP!AS168/Cohort_CF!AS168))</f>
        <v>3188764.4146186383</v>
      </c>
      <c r="AT169" s="1">
        <f>IF(Income_CF!AT170="","",Income_CF!AT170*(Cohort_WP!AT168/Cohort_CF!AT168))</f>
        <v>3235852.1633824757</v>
      </c>
      <c r="AU169" s="1" t="str">
        <f>IF(Income_CF!AU170="","",Income_CF!AU170*(Cohort_WP!AU168/Cohort_CF!AU168))</f>
        <v/>
      </c>
      <c r="AV169" s="1" t="str">
        <f>IF(Income_CF!AV170="","",Income_CF!AV170*(Cohort_WP!AV168/Cohort_CF!AV168))</f>
        <v/>
      </c>
      <c r="AW169" s="1" t="str">
        <f>IF(Income_CF!AW170="","",Income_CF!AW170*(Cohort_WP!AW168/Cohort_CF!AW168))</f>
        <v/>
      </c>
      <c r="AX169" s="1" t="str">
        <f>IF(Income_CF!AX170="","",Income_CF!AX170*(Cohort_WP!AX168/Cohort_CF!AX168))</f>
        <v/>
      </c>
      <c r="AY169" s="1" t="str">
        <f>IF(Income_CF!AY170="","",Income_CF!AY170*(Cohort_WP!AY168/Cohort_CF!AY168))</f>
        <v/>
      </c>
      <c r="AZ169" s="1" t="str">
        <f>IF(Income_CF!AZ170="","",Income_CF!AZ170*(Cohort_WP!AZ168/Cohort_CF!AZ168))</f>
        <v/>
      </c>
      <c r="BA169" s="1" t="str">
        <f>IF(Income_CF!BA170="","",Income_CF!BA170*(Cohort_WP!BA168/Cohort_CF!BA168))</f>
        <v/>
      </c>
      <c r="BB169" s="1" t="str">
        <f>IF(Income_CF!BB170="","",Income_CF!BB170*(Cohort_WP!BB168/Cohort_CF!BB168))</f>
        <v/>
      </c>
      <c r="BC169" s="1" t="str">
        <f>IF(Income_CF!BC170="","",Income_CF!BC170*(Cohort_WP!BC168/Cohort_CF!BC168))</f>
        <v/>
      </c>
      <c r="BD169" s="1" t="str">
        <f>IF(Income_CF!BD170="","",Income_CF!BD170*(Cohort_WP!BD168/Cohort_CF!BD168))</f>
        <v/>
      </c>
      <c r="BE169" s="1" t="str">
        <f>IF(Income_CF!BE170="","",Income_CF!BE170*(Cohort_WP!BE168/Cohort_CF!BE168))</f>
        <v/>
      </c>
      <c r="BF169" s="1" t="str">
        <f>IF(Income_CF!BF170="","",Income_CF!BF170*(Cohort_WP!BF168/Cohort_CF!BF168))</f>
        <v/>
      </c>
      <c r="BG169" s="1" t="str">
        <f>IF(Income_CF!BG170="","",Income_CF!BG170*(Cohort_WP!BG168/Cohort_CF!BG168))</f>
        <v/>
      </c>
      <c r="BH169" s="1" t="str">
        <f>IF(Income_CF!BH170="","",Income_CF!BH170*(Cohort_WP!BH168/Cohort_CF!BH168))</f>
        <v/>
      </c>
      <c r="BI169" s="1" t="str">
        <f>IF(Income_CF!BI170="","",Income_CF!BI170*(Cohort_WP!BI168/Cohort_CF!BI168))</f>
        <v/>
      </c>
      <c r="BJ169" s="1" t="str">
        <f>IF(Income_CF!BJ170="","",Income_CF!BJ170*(Cohort_WP!BJ168/Cohort_CF!BJ168))</f>
        <v/>
      </c>
      <c r="BK169" s="1" t="str">
        <f>IF(Income_CF!BK170="","",Income_CF!BK170*(Cohort_WP!BK168/Cohort_CF!BK168))</f>
        <v/>
      </c>
      <c r="BL169" s="1" t="str">
        <f>IF(Income_CF!BL170="","",Income_CF!BL170*(Cohort_WP!BL168/Cohort_CF!BL168))</f>
        <v/>
      </c>
      <c r="BM169" s="1" t="str">
        <f>IF(Income_CF!BM170="","",Income_CF!BM170*(Cohort_WP!BM168/Cohort_CF!BM168))</f>
        <v/>
      </c>
    </row>
    <row r="170" spans="1:72" x14ac:dyDescent="0.55000000000000004">
      <c r="A170" s="639"/>
      <c r="B170" t="s">
        <v>468</v>
      </c>
      <c r="G170" s="1" t="str">
        <f>IF(Income_CF!G171="","",Income_CF!G171*(Cohort_WP!G169/Cohort_CF!G169))</f>
        <v/>
      </c>
      <c r="H170" s="1">
        <f>IF(Income_CF!H171="","",Income_CF!H171*(Cohort_WP!H169/Cohort_CF!H169))</f>
        <v>1196089.9096398721</v>
      </c>
      <c r="I170" s="1">
        <f>IF(Income_CF!I171="","",Income_CF!I171*(Cohort_WP!I169/Cohort_CF!I169))</f>
        <v>1242489.0054643357</v>
      </c>
      <c r="J170" s="1">
        <f>IF(Income_CF!J171="","",Income_CF!J171*(Cohort_WP!J169/Cohort_CF!J169))</f>
        <v>1289913.8490614814</v>
      </c>
      <c r="K170" s="1">
        <f>IF(Income_CF!K171="","",Income_CF!K171*(Cohort_WP!K169/Cohort_CF!K169))</f>
        <v>1338345.6139110643</v>
      </c>
      <c r="L170" s="1">
        <f>IF(Income_CF!L171="","",Income_CF!L171*(Cohort_WP!L169/Cohort_CF!L169))</f>
        <v>1396254.1406581176</v>
      </c>
      <c r="M170" s="1">
        <f>IF(Income_CF!M171="","",Income_CF!M171*(Cohort_WP!M169/Cohort_CF!M169))</f>
        <v>1446073.3364122487</v>
      </c>
      <c r="N170" s="1">
        <f>IF(Income_CF!N171="","",Income_CF!N171*(Cohort_WP!N169/Cohort_CF!N169))</f>
        <v>1496771.77878851</v>
      </c>
      <c r="O170" s="1">
        <f>IF(Income_CF!O171="","",Income_CF!O171*(Cohort_WP!O169/Cohort_CF!O169))</f>
        <v>1548318.4075961376</v>
      </c>
      <c r="P170" s="1">
        <f>IF(Income_CF!P171="","",Income_CF!P171*(Cohort_WP!P169/Cohort_CF!P169))</f>
        <v>1600679.5309378151</v>
      </c>
      <c r="Q170" s="1">
        <f>IF(Income_CF!Q171="","",Income_CF!Q171*(Cohort_WP!Q169/Cohort_CF!Q169))</f>
        <v>1653818.8168037522</v>
      </c>
      <c r="R170" s="1">
        <f>IF(Income_CF!R171="","",Income_CF!R171*(Cohort_WP!R169/Cohort_CF!R169))</f>
        <v>1707697.2924292488</v>
      </c>
      <c r="S170" s="1">
        <f>IF(Income_CF!S171="","",Income_CF!S171*(Cohort_WP!S169/Cohort_CF!S169))</f>
        <v>1762273.3516805363</v>
      </c>
      <c r="T170" s="1">
        <f>IF(Income_CF!T171="","",Income_CF!T171*(Cohort_WP!T169/Cohort_CF!T169))</f>
        <v>1817502.7707083223</v>
      </c>
      <c r="U170" s="1">
        <f>IF(Income_CF!U171="","",Income_CF!U171*(Cohort_WP!U169/Cohort_CF!U169))</f>
        <v>1873338.7320811176</v>
      </c>
      <c r="V170" s="1">
        <f>IF(Income_CF!V171="","",Income_CF!V171*(Cohort_WP!V169/Cohort_CF!V169))</f>
        <v>1929731.857580967</v>
      </c>
      <c r="W170" s="1">
        <f>IF(Income_CF!W171="","",Income_CF!W171*(Cohort_WP!W169/Cohort_CF!W169))</f>
        <v>1986630.2498133171</v>
      </c>
      <c r="X170" s="1">
        <f>IF(Income_CF!X171="","",Income_CF!X171*(Cohort_WP!X169/Cohort_CF!X169))</f>
        <v>2043979.5427495192</v>
      </c>
      <c r="Y170" s="1">
        <f>IF(Income_CF!Y171="","",Income_CF!Y171*(Cohort_WP!Y169/Cohort_CF!Y169))</f>
        <v>2101722.9612864475</v>
      </c>
      <c r="Z170" s="1">
        <f>IF(Income_CF!Z171="","",Income_CF!Z171*(Cohort_WP!Z169/Cohort_CF!Z169))</f>
        <v>2159801.3898714231</v>
      </c>
      <c r="AA170" s="1">
        <f>IF(Income_CF!AA171="","",Income_CF!AA171*(Cohort_WP!AA169/Cohort_CF!AA169))</f>
        <v>2218153.4502037549</v>
      </c>
      <c r="AB170" s="1">
        <f>IF(Income_CF!AB171="","",Income_CF!AB171*(Cohort_WP!AB169/Cohort_CF!AB169))</f>
        <v>2276715.5879856604</v>
      </c>
      <c r="AC170" s="1">
        <f>IF(Income_CF!AC171="","",Income_CF!AC171*(Cohort_WP!AC169/Cohort_CF!AC169))</f>
        <v>2335422.1686562886</v>
      </c>
      <c r="AD170" s="1">
        <f>IF(Income_CF!AD171="","",Income_CF!AD171*(Cohort_WP!AD169/Cohort_CF!AD169))</f>
        <v>2394205.5820022589</v>
      </c>
      <c r="AE170" s="1">
        <f>IF(Income_CF!AE171="","",Income_CF!AE171*(Cohort_WP!AE169/Cohort_CF!AE169))</f>
        <v>2452996.3554978482</v>
      </c>
      <c r="AF170" s="1">
        <f>IF(Income_CF!AF171="","",Income_CF!AF171*(Cohort_WP!AF169/Cohort_CF!AF169))</f>
        <v>2511723.2761868299</v>
      </c>
      <c r="AG170" s="1">
        <f>IF(Income_CF!AG171="","",Income_CF!AG171*(Cohort_WP!AG169/Cohort_CF!AG169))</f>
        <v>2570313.5208767899</v>
      </c>
      <c r="AH170" s="1">
        <f>IF(Income_CF!AH171="","",Income_CF!AH171*(Cohort_WP!AH169/Cohort_CF!AH169))</f>
        <v>2628692.794376072</v>
      </c>
      <c r="AI170" s="1">
        <f>IF(Income_CF!AI171="","",Income_CF!AI171*(Cohort_WP!AI169/Cohort_CF!AI169))</f>
        <v>2686785.4754623533</v>
      </c>
      <c r="AJ170" s="1">
        <f>IF(Income_CF!AJ171="","",Income_CF!AJ171*(Cohort_WP!AJ169/Cohort_CF!AJ169))</f>
        <v>2744514.7702321196</v>
      </c>
      <c r="AK170" s="1">
        <f>IF(Income_CF!AK171="","",Income_CF!AK171*(Cohort_WP!AK169/Cohort_CF!AK169))</f>
        <v>2801802.8724404676</v>
      </c>
      <c r="AL170" s="1">
        <f>IF(Income_CF!AL171="","",Income_CF!AL171*(Cohort_WP!AL169/Cohort_CF!AL169))</f>
        <v>2858571.1304027135</v>
      </c>
      <c r="AM170" s="1">
        <f>IF(Income_CF!AM171="","",Income_CF!AM171*(Cohort_WP!AM169/Cohort_CF!AM169))</f>
        <v>2914740.219991649</v>
      </c>
      <c r="AN170" s="1">
        <f>IF(Income_CF!AN171="","",Income_CF!AN171*(Cohort_WP!AN169/Cohort_CF!AN169))</f>
        <v>2970230.3232289702</v>
      </c>
      <c r="AO170" s="1">
        <f>IF(Income_CF!AO171="","",Income_CF!AO171*(Cohort_WP!AO169/Cohort_CF!AO169))</f>
        <v>3024961.3119350476</v>
      </c>
      <c r="AP170" s="1">
        <f>IF(Income_CF!AP171="","",Income_CF!AP171*(Cohort_WP!AP169/Cohort_CF!AP169))</f>
        <v>3078852.935869311</v>
      </c>
      <c r="AQ170" s="1">
        <f>IF(Income_CF!AQ171="","",Income_CF!AQ171*(Cohort_WP!AQ169/Cohort_CF!AQ169))</f>
        <v>3131825.0147634428</v>
      </c>
      <c r="AR170" s="1">
        <f>IF(Income_CF!AR171="","",Income_CF!AR171*(Cohort_WP!AR169/Cohort_CF!AR169))</f>
        <v>3183797.6336217667</v>
      </c>
      <c r="AS170" s="1">
        <f>IF(Income_CF!AS171="","",Income_CF!AS171*(Cohort_WP!AS169/Cohort_CF!AS169))</f>
        <v>3234691.3406383074</v>
      </c>
      <c r="AT170" s="1">
        <f>IF(Income_CF!AT171="","",Income_CF!AT171*(Cohort_WP!AT169/Cohort_CF!AT169))</f>
        <v>3284427.3470571963</v>
      </c>
      <c r="AU170" s="1">
        <f>IF(Income_CF!AU171="","",Income_CF!AU171*(Cohort_WP!AU169/Cohort_CF!AU169))</f>
        <v>3332927.7282839501</v>
      </c>
      <c r="AV170" s="1" t="str">
        <f>IF(Income_CF!AV171="","",Income_CF!AV171*(Cohort_WP!AV169/Cohort_CF!AV169))</f>
        <v/>
      </c>
      <c r="AW170" s="1" t="str">
        <f>IF(Income_CF!AW171="","",Income_CF!AW171*(Cohort_WP!AW169/Cohort_CF!AW169))</f>
        <v/>
      </c>
      <c r="AX170" s="1" t="str">
        <f>IF(Income_CF!AX171="","",Income_CF!AX171*(Cohort_WP!AX169/Cohort_CF!AX169))</f>
        <v/>
      </c>
      <c r="AY170" s="1" t="str">
        <f>IF(Income_CF!AY171="","",Income_CF!AY171*(Cohort_WP!AY169/Cohort_CF!AY169))</f>
        <v/>
      </c>
      <c r="AZ170" s="1" t="str">
        <f>IF(Income_CF!AZ171="","",Income_CF!AZ171*(Cohort_WP!AZ169/Cohort_CF!AZ169))</f>
        <v/>
      </c>
      <c r="BA170" s="1" t="str">
        <f>IF(Income_CF!BA171="","",Income_CF!BA171*(Cohort_WP!BA169/Cohort_CF!BA169))</f>
        <v/>
      </c>
      <c r="BB170" s="1" t="str">
        <f>IF(Income_CF!BB171="","",Income_CF!BB171*(Cohort_WP!BB169/Cohort_CF!BB169))</f>
        <v/>
      </c>
      <c r="BC170" s="1" t="str">
        <f>IF(Income_CF!BC171="","",Income_CF!BC171*(Cohort_WP!BC169/Cohort_CF!BC169))</f>
        <v/>
      </c>
      <c r="BD170" s="1" t="str">
        <f>IF(Income_CF!BD171="","",Income_CF!BD171*(Cohort_WP!BD169/Cohort_CF!BD169))</f>
        <v/>
      </c>
      <c r="BE170" s="1" t="str">
        <f>IF(Income_CF!BE171="","",Income_CF!BE171*(Cohort_WP!BE169/Cohort_CF!BE169))</f>
        <v/>
      </c>
      <c r="BF170" s="1" t="str">
        <f>IF(Income_CF!BF171="","",Income_CF!BF171*(Cohort_WP!BF169/Cohort_CF!BF169))</f>
        <v/>
      </c>
      <c r="BG170" s="1" t="str">
        <f>IF(Income_CF!BG171="","",Income_CF!BG171*(Cohort_WP!BG169/Cohort_CF!BG169))</f>
        <v/>
      </c>
      <c r="BH170" s="1" t="str">
        <f>IF(Income_CF!BH171="","",Income_CF!BH171*(Cohort_WP!BH169/Cohort_CF!BH169))</f>
        <v/>
      </c>
      <c r="BI170" s="1" t="str">
        <f>IF(Income_CF!BI171="","",Income_CF!BI171*(Cohort_WP!BI169/Cohort_CF!BI169))</f>
        <v/>
      </c>
      <c r="BJ170" s="1" t="str">
        <f>IF(Income_CF!BJ171="","",Income_CF!BJ171*(Cohort_WP!BJ169/Cohort_CF!BJ169))</f>
        <v/>
      </c>
      <c r="BK170" s="1" t="str">
        <f>IF(Income_CF!BK171="","",Income_CF!BK171*(Cohort_WP!BK169/Cohort_CF!BK169))</f>
        <v/>
      </c>
      <c r="BL170" s="1" t="str">
        <f>IF(Income_CF!BL171="","",Income_CF!BL171*(Cohort_WP!BL169/Cohort_CF!BL169))</f>
        <v/>
      </c>
      <c r="BM170" s="1" t="str">
        <f>IF(Income_CF!BM171="","",Income_CF!BM171*(Cohort_WP!BM169/Cohort_CF!BM169))</f>
        <v/>
      </c>
    </row>
    <row r="171" spans="1:72" x14ac:dyDescent="0.55000000000000004">
      <c r="A171" s="639"/>
      <c r="B171" t="s">
        <v>469</v>
      </c>
      <c r="G171" s="1" t="str">
        <f>IF(Income_CF!G172="","",Income_CF!G172*(Cohort_WP!G170/Cohort_CF!G170))</f>
        <v/>
      </c>
      <c r="H171" s="1" t="str">
        <f>IF(Income_CF!H172="","",Income_CF!H172*(Cohort_WP!H170/Cohort_CF!H170))</f>
        <v/>
      </c>
      <c r="I171" s="1">
        <f>IF(Income_CF!I172="","",Income_CF!I172*(Cohort_WP!I170/Cohort_CF!I170))</f>
        <v>1231972.6069290685</v>
      </c>
      <c r="J171" s="1">
        <f>IF(Income_CF!J172="","",Income_CF!J172*(Cohort_WP!J170/Cohort_CF!J170))</f>
        <v>1279763.6756282656</v>
      </c>
      <c r="K171" s="1">
        <f>IF(Income_CF!K172="","",Income_CF!K172*(Cohort_WP!K170/Cohort_CF!K170))</f>
        <v>1328611.264533326</v>
      </c>
      <c r="L171" s="1">
        <f>IF(Income_CF!L172="","",Income_CF!L172*(Cohort_WP!L170/Cohort_CF!L170))</f>
        <v>1378495.9823283963</v>
      </c>
      <c r="M171" s="1">
        <f>IF(Income_CF!M172="","",Income_CF!M172*(Cohort_WP!M170/Cohort_CF!M170))</f>
        <v>1438141.7648778611</v>
      </c>
      <c r="N171" s="1">
        <f>IF(Income_CF!N172="","",Income_CF!N172*(Cohort_WP!N170/Cohort_CF!N170))</f>
        <v>1489455.536504616</v>
      </c>
      <c r="O171" s="1">
        <f>IF(Income_CF!O172="","",Income_CF!O172*(Cohort_WP!O170/Cohort_CF!O170))</f>
        <v>1541674.9321521653</v>
      </c>
      <c r="P171" s="1">
        <f>IF(Income_CF!P172="","",Income_CF!P172*(Cohort_WP!P170/Cohort_CF!P170))</f>
        <v>1594767.9598240214</v>
      </c>
      <c r="Q171" s="1">
        <f>IF(Income_CF!Q172="","",Income_CF!Q172*(Cohort_WP!Q170/Cohort_CF!Q170))</f>
        <v>1648699.9168659498</v>
      </c>
      <c r="R171" s="1">
        <f>IF(Income_CF!R172="","",Income_CF!R172*(Cohort_WP!R170/Cohort_CF!R170))</f>
        <v>1703433.3813078646</v>
      </c>
      <c r="S171" s="1">
        <f>IF(Income_CF!S172="","",Income_CF!S172*(Cohort_WP!S170/Cohort_CF!S170))</f>
        <v>1758928.211202126</v>
      </c>
      <c r="T171" s="1">
        <f>IF(Income_CF!T172="","",Income_CF!T172*(Cohort_WP!T170/Cohort_CF!T170))</f>
        <v>1815141.5522309525</v>
      </c>
      <c r="U171" s="1">
        <f>IF(Income_CF!U172="","",Income_CF!U172*(Cohort_WP!U170/Cohort_CF!U170))</f>
        <v>1872027.8538295724</v>
      </c>
      <c r="V171" s="1">
        <f>IF(Income_CF!V172="","",Income_CF!V172*(Cohort_WP!V170/Cohort_CF!V170))</f>
        <v>1929538.8940435508</v>
      </c>
      <c r="W171" s="1">
        <f>IF(Income_CF!W172="","",Income_CF!W172*(Cohort_WP!W170/Cohort_CF!W170))</f>
        <v>1987623.8133083959</v>
      </c>
      <c r="X171" s="1">
        <f>IF(Income_CF!X172="","",Income_CF!X172*(Cohort_WP!X170/Cohort_CF!X170))</f>
        <v>2046229.1573077168</v>
      </c>
      <c r="Y171" s="1">
        <f>IF(Income_CF!Y172="","",Income_CF!Y172*(Cohort_WP!Y170/Cohort_CF!Y170))</f>
        <v>2105298.9290320044</v>
      </c>
      <c r="Z171" s="1">
        <f>IF(Income_CF!Z172="","",Income_CF!Z172*(Cohort_WP!Z170/Cohort_CF!Z170))</f>
        <v>2164774.6501250407</v>
      </c>
      <c r="AA171" s="1">
        <f>IF(Income_CF!AA172="","",Income_CF!AA172*(Cohort_WP!AA170/Cohort_CF!AA170))</f>
        <v>2224595.431567566</v>
      </c>
      <c r="AB171" s="1">
        <f>IF(Income_CF!AB172="","",Income_CF!AB172*(Cohort_WP!AB170/Cohort_CF!AB170))</f>
        <v>2284698.0537098679</v>
      </c>
      <c r="AC171" s="1">
        <f>IF(Income_CF!AC172="","",Income_CF!AC172*(Cohort_WP!AC170/Cohort_CF!AC170))</f>
        <v>2345017.0556252305</v>
      </c>
      <c r="AD171" s="1">
        <f>IF(Income_CF!AD172="","",Income_CF!AD172*(Cohort_WP!AD170/Cohort_CF!AD170))</f>
        <v>2405484.8337159767</v>
      </c>
      <c r="AE171" s="1">
        <f>IF(Income_CF!AE172="","",Income_CF!AE172*(Cohort_WP!AE170/Cohort_CF!AE170))</f>
        <v>2466031.7494623265</v>
      </c>
      <c r="AF171" s="1">
        <f>IF(Income_CF!AF172="","",Income_CF!AF172*(Cohort_WP!AF170/Cohort_CF!AF170))</f>
        <v>2526586.2461627838</v>
      </c>
      <c r="AG171" s="1">
        <f>IF(Income_CF!AG172="","",Income_CF!AG172*(Cohort_WP!AG170/Cohort_CF!AG170))</f>
        <v>2587074.9744724347</v>
      </c>
      <c r="AH171" s="1">
        <f>IF(Income_CF!AH172="","",Income_CF!AH172*(Cohort_WP!AH170/Cohort_CF!AH170))</f>
        <v>2647422.9265030939</v>
      </c>
      <c r="AI171" s="1">
        <f>IF(Income_CF!AI172="","",Income_CF!AI172*(Cohort_WP!AI170/Cohort_CF!AI170))</f>
        <v>2707553.5782073541</v>
      </c>
      <c r="AJ171" s="1">
        <f>IF(Income_CF!AJ172="","",Income_CF!AJ172*(Cohort_WP!AJ170/Cohort_CF!AJ170))</f>
        <v>2767389.0397262243</v>
      </c>
      <c r="AK171" s="1">
        <f>IF(Income_CF!AK172="","",Income_CF!AK172*(Cohort_WP!AK170/Cohort_CF!AK170))</f>
        <v>2826850.2133390838</v>
      </c>
      <c r="AL171" s="1">
        <f>IF(Income_CF!AL172="","",Income_CF!AL172*(Cohort_WP!AL170/Cohort_CF!AL170))</f>
        <v>2885856.9586136807</v>
      </c>
      <c r="AM171" s="1">
        <f>IF(Income_CF!AM172="","",Income_CF!AM172*(Cohort_WP!AM170/Cohort_CF!AM170))</f>
        <v>2944328.2643147949</v>
      </c>
      <c r="AN171" s="1">
        <f>IF(Income_CF!AN172="","",Income_CF!AN172*(Cohort_WP!AN170/Cohort_CF!AN170))</f>
        <v>3002182.4265913982</v>
      </c>
      <c r="AO171" s="1">
        <f>IF(Income_CF!AO172="","",Income_CF!AO172*(Cohort_WP!AO170/Cohort_CF!AO170))</f>
        <v>3059337.2329258393</v>
      </c>
      <c r="AP171" s="1">
        <f>IF(Income_CF!AP172="","",Income_CF!AP172*(Cohort_WP!AP170/Cohort_CF!AP170))</f>
        <v>3115710.1512930985</v>
      </c>
      <c r="AQ171" s="1">
        <f>IF(Income_CF!AQ172="","",Income_CF!AQ172*(Cohort_WP!AQ170/Cohort_CF!AQ170))</f>
        <v>3171218.5239453893</v>
      </c>
      <c r="AR171" s="1">
        <f>IF(Income_CF!AR172="","",Income_CF!AR172*(Cohort_WP!AR170/Cohort_CF!AR170))</f>
        <v>3225779.7652063463</v>
      </c>
      <c r="AS171" s="1">
        <f>IF(Income_CF!AS172="","",Income_CF!AS172*(Cohort_WP!AS170/Cohort_CF!AS170))</f>
        <v>3279311.5626304206</v>
      </c>
      <c r="AT171" s="1">
        <f>IF(Income_CF!AT172="","",Income_CF!AT172*(Cohort_WP!AT170/Cohort_CF!AT170))</f>
        <v>3331732.0808574562</v>
      </c>
      <c r="AU171" s="1">
        <f>IF(Income_CF!AU172="","",Income_CF!AU172*(Cohort_WP!AU170/Cohort_CF!AU170))</f>
        <v>3382960.1674689129</v>
      </c>
      <c r="AV171" s="1">
        <f>IF(Income_CF!AV172="","",Income_CF!AV172*(Cohort_WP!AV170/Cohort_CF!AV170))</f>
        <v>3432915.5601324691</v>
      </c>
      <c r="AW171" s="1" t="str">
        <f>IF(Income_CF!AW172="","",Income_CF!AW172*(Cohort_WP!AW170/Cohort_CF!AW170))</f>
        <v/>
      </c>
      <c r="AX171" s="1" t="str">
        <f>IF(Income_CF!AX172="","",Income_CF!AX172*(Cohort_WP!AX170/Cohort_CF!AX170))</f>
        <v/>
      </c>
      <c r="AY171" s="1" t="str">
        <f>IF(Income_CF!AY172="","",Income_CF!AY172*(Cohort_WP!AY170/Cohort_CF!AY170))</f>
        <v/>
      </c>
      <c r="AZ171" s="1" t="str">
        <f>IF(Income_CF!AZ172="","",Income_CF!AZ172*(Cohort_WP!AZ170/Cohort_CF!AZ170))</f>
        <v/>
      </c>
      <c r="BA171" s="1" t="str">
        <f>IF(Income_CF!BA172="","",Income_CF!BA172*(Cohort_WP!BA170/Cohort_CF!BA170))</f>
        <v/>
      </c>
      <c r="BB171" s="1" t="str">
        <f>IF(Income_CF!BB172="","",Income_CF!BB172*(Cohort_WP!BB170/Cohort_CF!BB170))</f>
        <v/>
      </c>
      <c r="BC171" s="1" t="str">
        <f>IF(Income_CF!BC172="","",Income_CF!BC172*(Cohort_WP!BC170/Cohort_CF!BC170))</f>
        <v/>
      </c>
      <c r="BD171" s="1" t="str">
        <f>IF(Income_CF!BD172="","",Income_CF!BD172*(Cohort_WP!BD170/Cohort_CF!BD170))</f>
        <v/>
      </c>
      <c r="BE171" s="1" t="str">
        <f>IF(Income_CF!BE172="","",Income_CF!BE172*(Cohort_WP!BE170/Cohort_CF!BE170))</f>
        <v/>
      </c>
      <c r="BF171" s="1" t="str">
        <f>IF(Income_CF!BF172="","",Income_CF!BF172*(Cohort_WP!BF170/Cohort_CF!BF170))</f>
        <v/>
      </c>
      <c r="BG171" s="1" t="str">
        <f>IF(Income_CF!BG172="","",Income_CF!BG172*(Cohort_WP!BG170/Cohort_CF!BG170))</f>
        <v/>
      </c>
      <c r="BH171" s="1" t="str">
        <f>IF(Income_CF!BH172="","",Income_CF!BH172*(Cohort_WP!BH170/Cohort_CF!BH170))</f>
        <v/>
      </c>
      <c r="BI171" s="1" t="str">
        <f>IF(Income_CF!BI172="","",Income_CF!BI172*(Cohort_WP!BI170/Cohort_CF!BI170))</f>
        <v/>
      </c>
      <c r="BJ171" s="1" t="str">
        <f>IF(Income_CF!BJ172="","",Income_CF!BJ172*(Cohort_WP!BJ170/Cohort_CF!BJ170))</f>
        <v/>
      </c>
      <c r="BK171" s="1" t="str">
        <f>IF(Income_CF!BK172="","",Income_CF!BK172*(Cohort_WP!BK170/Cohort_CF!BK170))</f>
        <v/>
      </c>
      <c r="BL171" s="1" t="str">
        <f>IF(Income_CF!BL172="","",Income_CF!BL172*(Cohort_WP!BL170/Cohort_CF!BL170))</f>
        <v/>
      </c>
      <c r="BM171" s="1" t="str">
        <f>IF(Income_CF!BM172="","",Income_CF!BM172*(Cohort_WP!BM170/Cohort_CF!BM170))</f>
        <v/>
      </c>
    </row>
    <row r="172" spans="1:72" x14ac:dyDescent="0.55000000000000004">
      <c r="A172" s="639"/>
      <c r="B172" t="s">
        <v>470</v>
      </c>
      <c r="G172" s="1" t="str">
        <f>IF(Income_CF!G173="","",Income_CF!G173*(Cohort_WP!G171/Cohort_CF!G171))</f>
        <v/>
      </c>
      <c r="H172" s="1" t="str">
        <f>IF(Income_CF!H173="","",Income_CF!H173*(Cohort_WP!H171/Cohort_CF!H171))</f>
        <v/>
      </c>
      <c r="I172" s="1" t="str">
        <f>IF(Income_CF!I173="","",Income_CF!I173*(Cohort_WP!I171/Cohort_CF!I171))</f>
        <v/>
      </c>
      <c r="J172" s="1">
        <f>IF(Income_CF!J173="","",Income_CF!J173*(Cohort_WP!J171/Cohort_CF!J171))</f>
        <v>1268931.7851369404</v>
      </c>
      <c r="K172" s="1">
        <f>IF(Income_CF!K173="","",Income_CF!K173*(Cohort_WP!K171/Cohort_CF!K171))</f>
        <v>1318156.5858971137</v>
      </c>
      <c r="L172" s="1">
        <f>IF(Income_CF!L173="","",Income_CF!L173*(Cohort_WP!L171/Cohort_CF!L171))</f>
        <v>1368469.6024693258</v>
      </c>
      <c r="M172" s="1">
        <f>IF(Income_CF!M173="","",Income_CF!M173*(Cohort_WP!M171/Cohort_CF!M171))</f>
        <v>1419850.8617982483</v>
      </c>
      <c r="N172" s="1">
        <f>IF(Income_CF!N173="","",Income_CF!N173*(Cohort_WP!N171/Cohort_CF!N171))</f>
        <v>1481286.017824197</v>
      </c>
      <c r="O172" s="1">
        <f>IF(Income_CF!O173="","",Income_CF!O173*(Cohort_WP!O171/Cohort_CF!O171))</f>
        <v>1534139.2025997548</v>
      </c>
      <c r="P172" s="1">
        <f>IF(Income_CF!P173="","",Income_CF!P173*(Cohort_WP!P171/Cohort_CF!P171))</f>
        <v>1587925.1801167303</v>
      </c>
      <c r="Q172" s="1">
        <f>IF(Income_CF!Q173="","",Income_CF!Q173*(Cohort_WP!Q171/Cohort_CF!Q171))</f>
        <v>1642610.9986187422</v>
      </c>
      <c r="R172" s="1">
        <f>IF(Income_CF!R173="","",Income_CF!R173*(Cohort_WP!R171/Cohort_CF!R171))</f>
        <v>1698160.9143719277</v>
      </c>
      <c r="S172" s="1">
        <f>IF(Income_CF!S173="","",Income_CF!S173*(Cohort_WP!S171/Cohort_CF!S171))</f>
        <v>1754536.3827471004</v>
      </c>
      <c r="T172" s="1">
        <f>IF(Income_CF!T173="","",Income_CF!T173*(Cohort_WP!T171/Cohort_CF!T171))</f>
        <v>1811696.0575381899</v>
      </c>
      <c r="U172" s="1">
        <f>IF(Income_CF!U173="","",Income_CF!U173*(Cohort_WP!U171/Cohort_CF!U171))</f>
        <v>1869595.7987978812</v>
      </c>
      <c r="V172" s="1">
        <f>IF(Income_CF!V173="","",Income_CF!V173*(Cohort_WP!V171/Cohort_CF!V171))</f>
        <v>1928188.689444459</v>
      </c>
      <c r="W172" s="1">
        <f>IF(Income_CF!W173="","",Income_CF!W173*(Cohort_WP!W171/Cohort_CF!W171))</f>
        <v>1987425.0608648574</v>
      </c>
      <c r="X172" s="1">
        <f>IF(Income_CF!X173="","",Income_CF!X173*(Cohort_WP!X171/Cohort_CF!X171))</f>
        <v>2047252.527707648</v>
      </c>
      <c r="Y172" s="1">
        <f>IF(Income_CF!Y173="","",Income_CF!Y173*(Cohort_WP!Y171/Cohort_CF!Y171))</f>
        <v>2107616.0320269484</v>
      </c>
      <c r="Z172" s="1">
        <f>IF(Income_CF!Z173="","",Income_CF!Z173*(Cohort_WP!Z171/Cohort_CF!Z171))</f>
        <v>2168457.8969029649</v>
      </c>
      <c r="AA172" s="1">
        <f>IF(Income_CF!AA173="","",Income_CF!AA173*(Cohort_WP!AA171/Cohort_CF!AA171))</f>
        <v>2229717.8896287917</v>
      </c>
      <c r="AB172" s="1">
        <f>IF(Income_CF!AB173="","",Income_CF!AB173*(Cohort_WP!AB171/Cohort_CF!AB171))</f>
        <v>2291333.2945145932</v>
      </c>
      <c r="AC172" s="1">
        <f>IF(Income_CF!AC173="","",Income_CF!AC173*(Cohort_WP!AC171/Cohort_CF!AC171))</f>
        <v>2353238.9953211644</v>
      </c>
      <c r="AD172" s="1">
        <f>IF(Income_CF!AD173="","",Income_CF!AD173*(Cohort_WP!AD171/Cohort_CF!AD171))</f>
        <v>2415367.5672939867</v>
      </c>
      <c r="AE172" s="1">
        <f>IF(Income_CF!AE173="","",Income_CF!AE173*(Cohort_WP!AE171/Cohort_CF!AE171))</f>
        <v>2477649.3787274561</v>
      </c>
      <c r="AF172" s="1">
        <f>IF(Income_CF!AF173="","",Income_CF!AF173*(Cohort_WP!AF171/Cohort_CF!AF171))</f>
        <v>2540012.7019461971</v>
      </c>
      <c r="AG172" s="1">
        <f>IF(Income_CF!AG173="","",Income_CF!AG173*(Cohort_WP!AG171/Cohort_CF!AG171))</f>
        <v>2602383.8335476671</v>
      </c>
      <c r="AH172" s="1">
        <f>IF(Income_CF!AH173="","",Income_CF!AH173*(Cohort_WP!AH171/Cohort_CF!AH171))</f>
        <v>2664687.2237066077</v>
      </c>
      <c r="AI172" s="1">
        <f>IF(Income_CF!AI173="","",Income_CF!AI173*(Cohort_WP!AI171/Cohort_CF!AI171))</f>
        <v>2726845.6142981863</v>
      </c>
      <c r="AJ172" s="1">
        <f>IF(Income_CF!AJ173="","",Income_CF!AJ173*(Cohort_WP!AJ171/Cohort_CF!AJ171))</f>
        <v>2788780.1855535745</v>
      </c>
      <c r="AK172" s="1">
        <f>IF(Income_CF!AK173="","",Income_CF!AK173*(Cohort_WP!AK171/Cohort_CF!AK171))</f>
        <v>2850410.7109180111</v>
      </c>
      <c r="AL172" s="1">
        <f>IF(Income_CF!AL173="","",Income_CF!AL173*(Cohort_WP!AL171/Cohort_CF!AL171))</f>
        <v>2911655.7197392555</v>
      </c>
      <c r="AM172" s="1">
        <f>IF(Income_CF!AM173="","",Income_CF!AM173*(Cohort_WP!AM171/Cohort_CF!AM171))</f>
        <v>2972432.6673720912</v>
      </c>
      <c r="AN172" s="1">
        <f>IF(Income_CF!AN173="","",Income_CF!AN173*(Cohort_WP!AN171/Cohort_CF!AN171))</f>
        <v>3032658.1122442381</v>
      </c>
      <c r="AO172" s="1">
        <f>IF(Income_CF!AO173="","",Income_CF!AO173*(Cohort_WP!AO171/Cohort_CF!AO171))</f>
        <v>3092247.8993891403</v>
      </c>
      <c r="AP172" s="1">
        <f>IF(Income_CF!AP173="","",Income_CF!AP173*(Cohort_WP!AP171/Cohort_CF!AP171))</f>
        <v>3151117.3499136148</v>
      </c>
      <c r="AQ172" s="1">
        <f>IF(Income_CF!AQ173="","",Income_CF!AQ173*(Cohort_WP!AQ171/Cohort_CF!AQ171))</f>
        <v>3209181.4558318919</v>
      </c>
      <c r="AR172" s="1">
        <f>IF(Income_CF!AR173="","",Income_CF!AR173*(Cohort_WP!AR171/Cohort_CF!AR171))</f>
        <v>3266355.0796637512</v>
      </c>
      <c r="AS172" s="1">
        <f>IF(Income_CF!AS173="","",Income_CF!AS173*(Cohort_WP!AS171/Cohort_CF!AS171))</f>
        <v>3322553.158162537</v>
      </c>
      <c r="AT172" s="1">
        <f>IF(Income_CF!AT173="","",Income_CF!AT173*(Cohort_WP!AT171/Cohort_CF!AT171))</f>
        <v>3377690.9095093324</v>
      </c>
      <c r="AU172" s="1">
        <f>IF(Income_CF!AU173="","",Income_CF!AU173*(Cohort_WP!AU171/Cohort_CF!AU171))</f>
        <v>3431684.0432831799</v>
      </c>
      <c r="AV172" s="1">
        <f>IF(Income_CF!AV173="","",Income_CF!AV173*(Cohort_WP!AV171/Cohort_CF!AV171))</f>
        <v>3484448.9724929808</v>
      </c>
      <c r="AW172" s="1">
        <f>IF(Income_CF!AW173="","",Income_CF!AW173*(Cohort_WP!AW171/Cohort_CF!AW171))</f>
        <v>3535903.0269364431</v>
      </c>
      <c r="AX172" s="1" t="str">
        <f>IF(Income_CF!AX173="","",Income_CF!AX173*(Cohort_WP!AX171/Cohort_CF!AX171))</f>
        <v/>
      </c>
      <c r="AY172" s="1" t="str">
        <f>IF(Income_CF!AY173="","",Income_CF!AY173*(Cohort_WP!AY171/Cohort_CF!AY171))</f>
        <v/>
      </c>
      <c r="AZ172" s="1" t="str">
        <f>IF(Income_CF!AZ173="","",Income_CF!AZ173*(Cohort_WP!AZ171/Cohort_CF!AZ171))</f>
        <v/>
      </c>
      <c r="BA172" s="1" t="str">
        <f>IF(Income_CF!BA173="","",Income_CF!BA173*(Cohort_WP!BA171/Cohort_CF!BA171))</f>
        <v/>
      </c>
      <c r="BB172" s="1" t="str">
        <f>IF(Income_CF!BB173="","",Income_CF!BB173*(Cohort_WP!BB171/Cohort_CF!BB171))</f>
        <v/>
      </c>
      <c r="BC172" s="1" t="str">
        <f>IF(Income_CF!BC173="","",Income_CF!BC173*(Cohort_WP!BC171/Cohort_CF!BC171))</f>
        <v/>
      </c>
      <c r="BD172" s="1" t="str">
        <f>IF(Income_CF!BD173="","",Income_CF!BD173*(Cohort_WP!BD171/Cohort_CF!BD171))</f>
        <v/>
      </c>
      <c r="BE172" s="1" t="str">
        <f>IF(Income_CF!BE173="","",Income_CF!BE173*(Cohort_WP!BE171/Cohort_CF!BE171))</f>
        <v/>
      </c>
      <c r="BF172" s="1" t="str">
        <f>IF(Income_CF!BF173="","",Income_CF!BF173*(Cohort_WP!BF171/Cohort_CF!BF171))</f>
        <v/>
      </c>
      <c r="BG172" s="1" t="str">
        <f>IF(Income_CF!BG173="","",Income_CF!BG173*(Cohort_WP!BG171/Cohort_CF!BG171))</f>
        <v/>
      </c>
      <c r="BH172" s="1" t="str">
        <f>IF(Income_CF!BH173="","",Income_CF!BH173*(Cohort_WP!BH171/Cohort_CF!BH171))</f>
        <v/>
      </c>
      <c r="BI172" s="1" t="str">
        <f>IF(Income_CF!BI173="","",Income_CF!BI173*(Cohort_WP!BI171/Cohort_CF!BI171))</f>
        <v/>
      </c>
      <c r="BJ172" s="1" t="str">
        <f>IF(Income_CF!BJ173="","",Income_CF!BJ173*(Cohort_WP!BJ171/Cohort_CF!BJ171))</f>
        <v/>
      </c>
      <c r="BK172" s="1" t="str">
        <f>IF(Income_CF!BK173="","",Income_CF!BK173*(Cohort_WP!BK171/Cohort_CF!BK171))</f>
        <v/>
      </c>
      <c r="BL172" s="1" t="str">
        <f>IF(Income_CF!BL173="","",Income_CF!BL173*(Cohort_WP!BL171/Cohort_CF!BL171))</f>
        <v/>
      </c>
      <c r="BM172" s="1" t="str">
        <f>IF(Income_CF!BM173="","",Income_CF!BM173*(Cohort_WP!BM171/Cohort_CF!BM171))</f>
        <v/>
      </c>
    </row>
    <row r="173" spans="1:72" x14ac:dyDescent="0.55000000000000004">
      <c r="A173" s="639"/>
      <c r="B173" t="s">
        <v>471</v>
      </c>
      <c r="G173" s="1" t="str">
        <f>IF(Income_CF!G174="","",Income_CF!G174*(Cohort_WP!G172/Cohort_CF!G172))</f>
        <v/>
      </c>
      <c r="H173" s="1" t="str">
        <f>IF(Income_CF!H174="","",Income_CF!H174*(Cohort_WP!H172/Cohort_CF!H172))</f>
        <v/>
      </c>
      <c r="I173" s="1" t="str">
        <f>IF(Income_CF!I174="","",Income_CF!I174*(Cohort_WP!I172/Cohort_CF!I172))</f>
        <v/>
      </c>
      <c r="J173" s="1" t="str">
        <f>IF(Income_CF!J174="","",Income_CF!J174*(Cohort_WP!J172/Cohort_CF!J172))</f>
        <v/>
      </c>
      <c r="K173" s="1">
        <f>IF(Income_CF!K174="","",Income_CF!K174*(Cohort_WP!K172/Cohort_CF!K172))</f>
        <v>1306999.7386910485</v>
      </c>
      <c r="L173" s="1">
        <f>IF(Income_CF!L174="","",Income_CF!L174*(Cohort_WP!L172/Cohort_CF!L172))</f>
        <v>1357701.2834740272</v>
      </c>
      <c r="M173" s="1">
        <f>IF(Income_CF!M174="","",Income_CF!M174*(Cohort_WP!M172/Cohort_CF!M172))</f>
        <v>1409523.6905434057</v>
      </c>
      <c r="N173" s="1">
        <f>IF(Income_CF!N174="","",Income_CF!N174*(Cohort_WP!N172/Cohort_CF!N172))</f>
        <v>1462446.3876521955</v>
      </c>
      <c r="O173" s="1">
        <f>IF(Income_CF!O174="","",Income_CF!O174*(Cohort_WP!O172/Cohort_CF!O172))</f>
        <v>1525724.5983589231</v>
      </c>
      <c r="P173" s="1">
        <f>IF(Income_CF!P174="","",Income_CF!P174*(Cohort_WP!P172/Cohort_CF!P172))</f>
        <v>1580163.378677747</v>
      </c>
      <c r="Q173" s="1">
        <f>IF(Income_CF!Q174="","",Income_CF!Q174*(Cohort_WP!Q172/Cohort_CF!Q172))</f>
        <v>1635562.9355202324</v>
      </c>
      <c r="R173" s="1">
        <f>IF(Income_CF!R174="","",Income_CF!R174*(Cohort_WP!R172/Cohort_CF!R172))</f>
        <v>1691889.328577304</v>
      </c>
      <c r="S173" s="1">
        <f>IF(Income_CF!S174="","",Income_CF!S174*(Cohort_WP!S172/Cohort_CF!S172))</f>
        <v>1749105.7418030854</v>
      </c>
      <c r="T173" s="1">
        <f>IF(Income_CF!T174="","",Income_CF!T174*(Cohort_WP!T172/Cohort_CF!T172))</f>
        <v>1807172.4742295137</v>
      </c>
      <c r="U173" s="1">
        <f>IF(Income_CF!U174="","",Income_CF!U174*(Cohort_WP!U172/Cohort_CF!U172))</f>
        <v>1866046.9392643359</v>
      </c>
      <c r="V173" s="1">
        <f>IF(Income_CF!V174="","",Income_CF!V174*(Cohort_WP!V172/Cohort_CF!V172))</f>
        <v>1925683.6727618175</v>
      </c>
      <c r="W173" s="1">
        <f>IF(Income_CF!W174="","",Income_CF!W174*(Cohort_WP!W172/Cohort_CF!W172))</f>
        <v>1986034.3501277927</v>
      </c>
      <c r="X173" s="1">
        <f>IF(Income_CF!X174="","",Income_CF!X174*(Cohort_WP!X172/Cohort_CF!X172))</f>
        <v>2047047.8126908028</v>
      </c>
      <c r="Y173" s="1">
        <f>IF(Income_CF!Y174="","",Income_CF!Y174*(Cohort_WP!Y172/Cohort_CF!Y172))</f>
        <v>2108670.1035388773</v>
      </c>
      <c r="Z173" s="1">
        <f>IF(Income_CF!Z174="","",Income_CF!Z174*(Cohort_WP!Z172/Cohort_CF!Z172))</f>
        <v>2170844.5129877566</v>
      </c>
      <c r="AA173" s="1">
        <f>IF(Income_CF!AA174="","",Income_CF!AA174*(Cohort_WP!AA172/Cohort_CF!AA172))</f>
        <v>2233511.6338100536</v>
      </c>
      <c r="AB173" s="1">
        <f>IF(Income_CF!AB174="","",Income_CF!AB174*(Cohort_WP!AB172/Cohort_CF!AB172))</f>
        <v>2296609.4263176555</v>
      </c>
      <c r="AC173" s="1">
        <f>IF(Income_CF!AC174="","",Income_CF!AC174*(Cohort_WP!AC172/Cohort_CF!AC172))</f>
        <v>2360073.2933500311</v>
      </c>
      <c r="AD173" s="1">
        <f>IF(Income_CF!AD174="","",Income_CF!AD174*(Cohort_WP!AD172/Cohort_CF!AD172))</f>
        <v>2423836.1651807986</v>
      </c>
      <c r="AE173" s="1">
        <f>IF(Income_CF!AE174="","",Income_CF!AE174*(Cohort_WP!AE172/Cohort_CF!AE172))</f>
        <v>2487828.5943128061</v>
      </c>
      <c r="AF173" s="1">
        <f>IF(Income_CF!AF174="","",Income_CF!AF174*(Cohort_WP!AF172/Cohort_CF!AF172))</f>
        <v>2551978.8600892802</v>
      </c>
      <c r="AG173" s="1">
        <f>IF(Income_CF!AG174="","",Income_CF!AG174*(Cohort_WP!AG172/Cohort_CF!AG172))</f>
        <v>2616213.0830045822</v>
      </c>
      <c r="AH173" s="1">
        <f>IF(Income_CF!AH174="","",Income_CF!AH174*(Cohort_WP!AH172/Cohort_CF!AH172))</f>
        <v>2680455.3485540976</v>
      </c>
      <c r="AI173" s="1">
        <f>IF(Income_CF!AI174="","",Income_CF!AI174*(Cohort_WP!AI172/Cohort_CF!AI172))</f>
        <v>2744627.8404178056</v>
      </c>
      <c r="AJ173" s="1">
        <f>IF(Income_CF!AJ174="","",Income_CF!AJ174*(Cohort_WP!AJ172/Cohort_CF!AJ172))</f>
        <v>2808650.9827271318</v>
      </c>
      <c r="AK173" s="1">
        <f>IF(Income_CF!AK174="","",Income_CF!AK174*(Cohort_WP!AK172/Cohort_CF!AK172))</f>
        <v>2872443.5911201821</v>
      </c>
      <c r="AL173" s="1">
        <f>IF(Income_CF!AL174="","",Income_CF!AL174*(Cohort_WP!AL172/Cohort_CF!AL172))</f>
        <v>2935923.0322455508</v>
      </c>
      <c r="AM173" s="1">
        <f>IF(Income_CF!AM174="","",Income_CF!AM174*(Cohort_WP!AM172/Cohort_CF!AM172))</f>
        <v>2999005.3913314333</v>
      </c>
      <c r="AN173" s="1">
        <f>IF(Income_CF!AN174="","",Income_CF!AN174*(Cohort_WP!AN172/Cohort_CF!AN172))</f>
        <v>3061605.6473932536</v>
      </c>
      <c r="AO173" s="1">
        <f>IF(Income_CF!AO174="","",Income_CF!AO174*(Cohort_WP!AO172/Cohort_CF!AO172))</f>
        <v>3123637.855611566</v>
      </c>
      <c r="AP173" s="1">
        <f>IF(Income_CF!AP174="","",Income_CF!AP174*(Cohort_WP!AP172/Cohort_CF!AP172))</f>
        <v>3185015.3363708151</v>
      </c>
      <c r="AQ173" s="1">
        <f>IF(Income_CF!AQ174="","",Income_CF!AQ174*(Cohort_WP!AQ172/Cohort_CF!AQ172))</f>
        <v>3245650.870411023</v>
      </c>
      <c r="AR173" s="1">
        <f>IF(Income_CF!AR174="","",Income_CF!AR174*(Cohort_WP!AR172/Cohort_CF!AR172))</f>
        <v>3305456.8995068483</v>
      </c>
      <c r="AS173" s="1">
        <f>IF(Income_CF!AS174="","",Income_CF!AS174*(Cohort_WP!AS172/Cohort_CF!AS172))</f>
        <v>3364345.7320536645</v>
      </c>
      <c r="AT173" s="1">
        <f>IF(Income_CF!AT174="","",Income_CF!AT174*(Cohort_WP!AT172/Cohort_CF!AT172))</f>
        <v>3422229.7529074121</v>
      </c>
      <c r="AU173" s="1">
        <f>IF(Income_CF!AU174="","",Income_CF!AU174*(Cohort_WP!AU172/Cohort_CF!AU172))</f>
        <v>3479021.6367946127</v>
      </c>
      <c r="AV173" s="1">
        <f>IF(Income_CF!AV174="","",Income_CF!AV174*(Cohort_WP!AV172/Cohort_CF!AV172))</f>
        <v>3534634.5645816755</v>
      </c>
      <c r="AW173" s="1">
        <f>IF(Income_CF!AW174="","",Income_CF!AW174*(Cohort_WP!AW172/Cohort_CF!AW172))</f>
        <v>3588982.4416677696</v>
      </c>
      <c r="AX173" s="1">
        <f>IF(Income_CF!AX174="","",Income_CF!AX174*(Cohort_WP!AX172/Cohort_CF!AX172))</f>
        <v>3641980.1177445366</v>
      </c>
      <c r="AY173" s="1" t="str">
        <f>IF(Income_CF!AY174="","",Income_CF!AY174*(Cohort_WP!AY172/Cohort_CF!AY172))</f>
        <v/>
      </c>
      <c r="AZ173" s="1" t="str">
        <f>IF(Income_CF!AZ174="","",Income_CF!AZ174*(Cohort_WP!AZ172/Cohort_CF!AZ172))</f>
        <v/>
      </c>
      <c r="BA173" s="1" t="str">
        <f>IF(Income_CF!BA174="","",Income_CF!BA174*(Cohort_WP!BA172/Cohort_CF!BA172))</f>
        <v/>
      </c>
      <c r="BB173" s="1" t="str">
        <f>IF(Income_CF!BB174="","",Income_CF!BB174*(Cohort_WP!BB172/Cohort_CF!BB172))</f>
        <v/>
      </c>
      <c r="BC173" s="1" t="str">
        <f>IF(Income_CF!BC174="","",Income_CF!BC174*(Cohort_WP!BC172/Cohort_CF!BC172))</f>
        <v/>
      </c>
      <c r="BD173" s="1" t="str">
        <f>IF(Income_CF!BD174="","",Income_CF!BD174*(Cohort_WP!BD172/Cohort_CF!BD172))</f>
        <v/>
      </c>
      <c r="BE173" s="1" t="str">
        <f>IF(Income_CF!BE174="","",Income_CF!BE174*(Cohort_WP!BE172/Cohort_CF!BE172))</f>
        <v/>
      </c>
      <c r="BF173" s="1" t="str">
        <f>IF(Income_CF!BF174="","",Income_CF!BF174*(Cohort_WP!BF172/Cohort_CF!BF172))</f>
        <v/>
      </c>
      <c r="BG173" s="1" t="str">
        <f>IF(Income_CF!BG174="","",Income_CF!BG174*(Cohort_WP!BG172/Cohort_CF!BG172))</f>
        <v/>
      </c>
      <c r="BH173" s="1" t="str">
        <f>IF(Income_CF!BH174="","",Income_CF!BH174*(Cohort_WP!BH172/Cohort_CF!BH172))</f>
        <v/>
      </c>
      <c r="BI173" s="1" t="str">
        <f>IF(Income_CF!BI174="","",Income_CF!BI174*(Cohort_WP!BI172/Cohort_CF!BI172))</f>
        <v/>
      </c>
      <c r="BJ173" s="1" t="str">
        <f>IF(Income_CF!BJ174="","",Income_CF!BJ174*(Cohort_WP!BJ172/Cohort_CF!BJ172))</f>
        <v/>
      </c>
      <c r="BK173" s="1" t="str">
        <f>IF(Income_CF!BK174="","",Income_CF!BK174*(Cohort_WP!BK172/Cohort_CF!BK172))</f>
        <v/>
      </c>
      <c r="BL173" s="1" t="str">
        <f>IF(Income_CF!BL174="","",Income_CF!BL174*(Cohort_WP!BL172/Cohort_CF!BL172))</f>
        <v/>
      </c>
      <c r="BM173" s="1" t="str">
        <f>IF(Income_CF!BM174="","",Income_CF!BM174*(Cohort_WP!BM172/Cohort_CF!BM172))</f>
        <v/>
      </c>
    </row>
    <row r="174" spans="1:72" x14ac:dyDescent="0.55000000000000004">
      <c r="A174" s="639"/>
      <c r="B174" t="s">
        <v>472</v>
      </c>
      <c r="G174" s="1" t="str">
        <f>IF(Income_CF!G175="","",Income_CF!G175*(Cohort_WP!G173/Cohort_CF!G173))</f>
        <v/>
      </c>
      <c r="H174" s="1" t="str">
        <f>IF(Income_CF!H175="","",Income_CF!H175*(Cohort_WP!H173/Cohort_CF!H173))</f>
        <v/>
      </c>
      <c r="I174" s="1" t="str">
        <f>IF(Income_CF!I175="","",Income_CF!I175*(Cohort_WP!I173/Cohort_CF!I173))</f>
        <v/>
      </c>
      <c r="J174" s="1" t="str">
        <f>IF(Income_CF!J175="","",Income_CF!J175*(Cohort_WP!J173/Cohort_CF!J173))</f>
        <v/>
      </c>
      <c r="K174" s="1" t="str">
        <f>IF(Income_CF!K175="","",Income_CF!K175*(Cohort_WP!K173/Cohort_CF!K173))</f>
        <v/>
      </c>
      <c r="L174" s="1">
        <f>IF(Income_CF!L175="","",Income_CF!L175*(Cohort_WP!L173/Cohort_CF!L173))</f>
        <v>1346209.7308517802</v>
      </c>
      <c r="M174" s="1">
        <f>IF(Income_CF!M175="","",Income_CF!M175*(Cohort_WP!M173/Cohort_CF!M173))</f>
        <v>1398432.321978248</v>
      </c>
      <c r="N174" s="1">
        <f>IF(Income_CF!N175="","",Income_CF!N175*(Cohort_WP!N173/Cohort_CF!N173))</f>
        <v>1451809.4012597075</v>
      </c>
      <c r="O174" s="1">
        <f>IF(Income_CF!O175="","",Income_CF!O175*(Cohort_WP!O173/Cohort_CF!O173))</f>
        <v>1506319.7792817615</v>
      </c>
      <c r="P174" s="1">
        <f>IF(Income_CF!P175="","",Income_CF!P175*(Cohort_WP!P173/Cohort_CF!P173))</f>
        <v>1571496.3363096907</v>
      </c>
      <c r="Q174" s="1">
        <f>IF(Income_CF!Q175="","",Income_CF!Q175*(Cohort_WP!Q173/Cohort_CF!Q173))</f>
        <v>1627568.2800380795</v>
      </c>
      <c r="R174" s="1">
        <f>IF(Income_CF!R175="","",Income_CF!R175*(Cohort_WP!R173/Cohort_CF!R173))</f>
        <v>1684629.823585839</v>
      </c>
      <c r="S174" s="1">
        <f>IF(Income_CF!S175="","",Income_CF!S175*(Cohort_WP!S173/Cohort_CF!S173))</f>
        <v>1742646.0084346232</v>
      </c>
      <c r="T174" s="1">
        <f>IF(Income_CF!T175="","",Income_CF!T175*(Cohort_WP!T173/Cohort_CF!T173))</f>
        <v>1801578.9140571782</v>
      </c>
      <c r="U174" s="1">
        <f>IF(Income_CF!U175="","",Income_CF!U175*(Cohort_WP!U173/Cohort_CF!U173))</f>
        <v>1861387.6484563993</v>
      </c>
      <c r="V174" s="1">
        <f>IF(Income_CF!V175="","",Income_CF!V175*(Cohort_WP!V173/Cohort_CF!V173))</f>
        <v>1922028.3474422654</v>
      </c>
      <c r="W174" s="1">
        <f>IF(Income_CF!W175="","",Income_CF!W175*(Cohort_WP!W173/Cohort_CF!W173))</f>
        <v>1983454.1829446719</v>
      </c>
      <c r="X174" s="1">
        <f>IF(Income_CF!X175="","",Income_CF!X175*(Cohort_WP!X173/Cohort_CF!X173))</f>
        <v>2045615.3806316268</v>
      </c>
      <c r="Y174" s="1">
        <f>IF(Income_CF!Y175="","",Income_CF!Y175*(Cohort_WP!Y173/Cohort_CF!Y173))</f>
        <v>2108459.2470715269</v>
      </c>
      <c r="Z174" s="1">
        <f>IF(Income_CF!Z175="","",Income_CF!Z175*(Cohort_WP!Z173/Cohort_CF!Z173))</f>
        <v>2171930.2066450436</v>
      </c>
      <c r="AA174" s="1">
        <f>IF(Income_CF!AA175="","",Income_CF!AA175*(Cohort_WP!AA173/Cohort_CF!AA173))</f>
        <v>2235969.8483773889</v>
      </c>
      <c r="AB174" s="1">
        <f>IF(Income_CF!AB175="","",Income_CF!AB175*(Cohort_WP!AB173/Cohort_CF!AB173))</f>
        <v>2300516.9828243554</v>
      </c>
      <c r="AC174" s="1">
        <f>IF(Income_CF!AC175="","",Income_CF!AC175*(Cohort_WP!AC173/Cohort_CF!AC173))</f>
        <v>2365507.7091071857</v>
      </c>
      <c r="AD174" s="1">
        <f>IF(Income_CF!AD175="","",Income_CF!AD175*(Cohort_WP!AD173/Cohort_CF!AD173))</f>
        <v>2430875.4921505316</v>
      </c>
      <c r="AE174" s="1">
        <f>IF(Income_CF!AE175="","",Income_CF!AE175*(Cohort_WP!AE173/Cohort_CF!AE173))</f>
        <v>2496551.2501362227</v>
      </c>
      <c r="AF174" s="1">
        <f>IF(Income_CF!AF175="","",Income_CF!AF175*(Cohort_WP!AF173/Cohort_CF!AF173))</f>
        <v>2562463.4521421911</v>
      </c>
      <c r="AG174" s="1">
        <f>IF(Income_CF!AG175="","",Income_CF!AG175*(Cohort_WP!AG173/Cohort_CF!AG173))</f>
        <v>2628538.2258919585</v>
      </c>
      <c r="AH174" s="1">
        <f>IF(Income_CF!AH175="","",Income_CF!AH175*(Cohort_WP!AH173/Cohort_CF!AH173))</f>
        <v>2694699.47549472</v>
      </c>
      <c r="AI174" s="1">
        <f>IF(Income_CF!AI175="","",Income_CF!AI175*(Cohort_WP!AI173/Cohort_CF!AI173))</f>
        <v>2760869.0090107201</v>
      </c>
      <c r="AJ174" s="1">
        <f>IF(Income_CF!AJ175="","",Income_CF!AJ175*(Cohort_WP!AJ173/Cohort_CF!AJ173))</f>
        <v>2826966.6756303394</v>
      </c>
      <c r="AK174" s="1">
        <f>IF(Income_CF!AK175="","",Income_CF!AK175*(Cohort_WP!AK173/Cohort_CF!AK173))</f>
        <v>2892910.5122089465</v>
      </c>
      <c r="AL174" s="1">
        <f>IF(Income_CF!AL175="","",Income_CF!AL175*(Cohort_WP!AL173/Cohort_CF!AL173))</f>
        <v>2958616.8988537872</v>
      </c>
      <c r="AM174" s="1">
        <f>IF(Income_CF!AM175="","",Income_CF!AM175*(Cohort_WP!AM173/Cohort_CF!AM173))</f>
        <v>3024000.7232129178</v>
      </c>
      <c r="AN174" s="1">
        <f>IF(Income_CF!AN175="","",Income_CF!AN175*(Cohort_WP!AN173/Cohort_CF!AN173))</f>
        <v>3088975.5530713764</v>
      </c>
      <c r="AO174" s="1">
        <f>IF(Income_CF!AO175="","",Income_CF!AO175*(Cohort_WP!AO173/Cohort_CF!AO173))</f>
        <v>3153453.8168150522</v>
      </c>
      <c r="AP174" s="1">
        <f>IF(Income_CF!AP175="","",Income_CF!AP175*(Cohort_WP!AP173/Cohort_CF!AP173))</f>
        <v>3217346.9912799131</v>
      </c>
      <c r="AQ174" s="1">
        <f>IF(Income_CF!AQ175="","",Income_CF!AQ175*(Cohort_WP!AQ173/Cohort_CF!AQ173))</f>
        <v>3280565.7964619384</v>
      </c>
      <c r="AR174" s="1">
        <f>IF(Income_CF!AR175="","",Income_CF!AR175*(Cohort_WP!AR173/Cohort_CF!AR173))</f>
        <v>3343020.3965233536</v>
      </c>
      <c r="AS174" s="1">
        <f>IF(Income_CF!AS175="","",Income_CF!AS175*(Cohort_WP!AS173/Cohort_CF!AS173))</f>
        <v>3404620.6064920542</v>
      </c>
      <c r="AT174" s="1">
        <f>IF(Income_CF!AT175="","",Income_CF!AT175*(Cohort_WP!AT173/Cohort_CF!AT173))</f>
        <v>3465276.1040152735</v>
      </c>
      <c r="AU174" s="1">
        <f>IF(Income_CF!AU175="","",Income_CF!AU175*(Cohort_WP!AU173/Cohort_CF!AU173))</f>
        <v>3524896.6454946348</v>
      </c>
      <c r="AV174" s="1">
        <f>IF(Income_CF!AV175="","",Income_CF!AV175*(Cohort_WP!AV173/Cohort_CF!AV173))</f>
        <v>3583392.2858984512</v>
      </c>
      <c r="AW174" s="1">
        <f>IF(Income_CF!AW175="","",Income_CF!AW175*(Cohort_WP!AW173/Cohort_CF!AW173))</f>
        <v>3640673.6015191264</v>
      </c>
      <c r="AX174" s="1">
        <f>IF(Income_CF!AX175="","",Income_CF!AX175*(Cohort_WP!AX173/Cohort_CF!AX173))</f>
        <v>3696651.914917802</v>
      </c>
      <c r="AY174" s="1">
        <f>IF(Income_CF!AY175="","",Income_CF!AY175*(Cohort_WP!AY173/Cohort_CF!AY173))</f>
        <v>3751239.5212768721</v>
      </c>
      <c r="AZ174" s="1" t="str">
        <f>IF(Income_CF!AZ175="","",Income_CF!AZ175*(Cohort_WP!AZ173/Cohort_CF!AZ173))</f>
        <v/>
      </c>
      <c r="BA174" s="1" t="str">
        <f>IF(Income_CF!BA175="","",Income_CF!BA175*(Cohort_WP!BA173/Cohort_CF!BA173))</f>
        <v/>
      </c>
      <c r="BB174" s="1" t="str">
        <f>IF(Income_CF!BB175="","",Income_CF!BB175*(Cohort_WP!BB173/Cohort_CF!BB173))</f>
        <v/>
      </c>
      <c r="BC174" s="1" t="str">
        <f>IF(Income_CF!BC175="","",Income_CF!BC175*(Cohort_WP!BC173/Cohort_CF!BC173))</f>
        <v/>
      </c>
      <c r="BD174" s="1" t="str">
        <f>IF(Income_CF!BD175="","",Income_CF!BD175*(Cohort_WP!BD173/Cohort_CF!BD173))</f>
        <v/>
      </c>
      <c r="BE174" s="1" t="str">
        <f>IF(Income_CF!BE175="","",Income_CF!BE175*(Cohort_WP!BE173/Cohort_CF!BE173))</f>
        <v/>
      </c>
      <c r="BF174" s="1" t="str">
        <f>IF(Income_CF!BF175="","",Income_CF!BF175*(Cohort_WP!BF173/Cohort_CF!BF173))</f>
        <v/>
      </c>
      <c r="BG174" s="1" t="str">
        <f>IF(Income_CF!BG175="","",Income_CF!BG175*(Cohort_WP!BG173/Cohort_CF!BG173))</f>
        <v/>
      </c>
      <c r="BH174" s="1" t="str">
        <f>IF(Income_CF!BH175="","",Income_CF!BH175*(Cohort_WP!BH173/Cohort_CF!BH173))</f>
        <v/>
      </c>
      <c r="BI174" s="1" t="str">
        <f>IF(Income_CF!BI175="","",Income_CF!BI175*(Cohort_WP!BI173/Cohort_CF!BI173))</f>
        <v/>
      </c>
      <c r="BJ174" s="1" t="str">
        <f>IF(Income_CF!BJ175="","",Income_CF!BJ175*(Cohort_WP!BJ173/Cohort_CF!BJ173))</f>
        <v/>
      </c>
      <c r="BK174" s="1" t="str">
        <f>IF(Income_CF!BK175="","",Income_CF!BK175*(Cohort_WP!BK173/Cohort_CF!BK173))</f>
        <v/>
      </c>
      <c r="BL174" s="1" t="str">
        <f>IF(Income_CF!BL175="","",Income_CF!BL175*(Cohort_WP!BL173/Cohort_CF!BL173))</f>
        <v/>
      </c>
      <c r="BM174" s="1" t="str">
        <f>IF(Income_CF!BM175="","",Income_CF!BM175*(Cohort_WP!BM173/Cohort_CF!BM173))</f>
        <v/>
      </c>
    </row>
    <row r="175" spans="1:72" x14ac:dyDescent="0.55000000000000004">
      <c r="A175" s="639"/>
      <c r="B175" t="s">
        <v>473</v>
      </c>
      <c r="G175" s="1" t="str">
        <f>IF(Income_CF!G176="","",Income_CF!G176*(Cohort_WP!G174/Cohort_CF!G174))</f>
        <v/>
      </c>
      <c r="H175" s="1" t="str">
        <f>IF(Income_CF!H176="","",Income_CF!H176*(Cohort_WP!H174/Cohort_CF!H174))</f>
        <v/>
      </c>
      <c r="I175" s="1" t="str">
        <f>IF(Income_CF!I176="","",Income_CF!I176*(Cohort_WP!I174/Cohort_CF!I174))</f>
        <v/>
      </c>
      <c r="J175" s="1" t="str">
        <f>IF(Income_CF!J176="","",Income_CF!J176*(Cohort_WP!J174/Cohort_CF!J174))</f>
        <v/>
      </c>
      <c r="K175" s="1" t="str">
        <f>IF(Income_CF!K176="","",Income_CF!K176*(Cohort_WP!K174/Cohort_CF!K174))</f>
        <v/>
      </c>
      <c r="L175" s="1" t="str">
        <f>IF(Income_CF!L176="","",Income_CF!L176*(Cohort_WP!L174/Cohort_CF!L174))</f>
        <v/>
      </c>
      <c r="M175" s="1">
        <f>IF(Income_CF!M176="","",Income_CF!M176*(Cohort_WP!M174/Cohort_CF!M174))</f>
        <v>1386596.0227773336</v>
      </c>
      <c r="N175" s="1">
        <f>IF(Income_CF!N176="","",Income_CF!N176*(Cohort_WP!N174/Cohort_CF!N174))</f>
        <v>1440385.2916375953</v>
      </c>
      <c r="O175" s="1">
        <f>IF(Income_CF!O176="","",Income_CF!O176*(Cohort_WP!O174/Cohort_CF!O174))</f>
        <v>1495363.6832974991</v>
      </c>
      <c r="P175" s="1">
        <f>IF(Income_CF!P176="","",Income_CF!P176*(Cohort_WP!P174/Cohort_CF!P174))</f>
        <v>1551509.3726602145</v>
      </c>
      <c r="Q175" s="1">
        <f>IF(Income_CF!Q176="","",Income_CF!Q176*(Cohort_WP!Q174/Cohort_CF!Q174))</f>
        <v>1618641.2263989814</v>
      </c>
      <c r="R175" s="1">
        <f>IF(Income_CF!R176="","",Income_CF!R176*(Cohort_WP!R174/Cohort_CF!R174))</f>
        <v>1676395.3284392217</v>
      </c>
      <c r="S175" s="1">
        <f>IF(Income_CF!S176="","",Income_CF!S176*(Cohort_WP!S174/Cohort_CF!S174))</f>
        <v>1735168.7182934142</v>
      </c>
      <c r="T175" s="1">
        <f>IF(Income_CF!T176="","",Income_CF!T176*(Cohort_WP!T174/Cohort_CF!T174))</f>
        <v>1794925.3886876623</v>
      </c>
      <c r="U175" s="1">
        <f>IF(Income_CF!U176="","",Income_CF!U176*(Cohort_WP!U174/Cohort_CF!U174))</f>
        <v>1855626.2814788935</v>
      </c>
      <c r="V175" s="1">
        <f>IF(Income_CF!V176="","",Income_CF!V176*(Cohort_WP!V174/Cohort_CF!V174))</f>
        <v>1917229.2779100912</v>
      </c>
      <c r="W175" s="1">
        <f>IF(Income_CF!W176="","",Income_CF!W176*(Cohort_WP!W174/Cohort_CF!W174))</f>
        <v>1979689.1978655334</v>
      </c>
      <c r="X175" s="1">
        <f>IF(Income_CF!X176="","",Income_CF!X176*(Cohort_WP!X174/Cohort_CF!X174))</f>
        <v>2042957.8084330121</v>
      </c>
      <c r="Y175" s="1">
        <f>IF(Income_CF!Y176="","",Income_CF!Y176*(Cohort_WP!Y174/Cohort_CF!Y174))</f>
        <v>2106983.8420505757</v>
      </c>
      <c r="Z175" s="1">
        <f>IF(Income_CF!Z176="","",Income_CF!Z176*(Cohort_WP!Z174/Cohort_CF!Z174))</f>
        <v>2171713.0244836728</v>
      </c>
      <c r="AA175" s="1">
        <f>IF(Income_CF!AA176="","",Income_CF!AA176*(Cohort_WP!AA174/Cohort_CF!AA174))</f>
        <v>2237088.1128443945</v>
      </c>
      <c r="AB175" s="1">
        <f>IF(Income_CF!AB176="","",Income_CF!AB176*(Cohort_WP!AB174/Cohort_CF!AB174))</f>
        <v>2303048.9438287113</v>
      </c>
      <c r="AC175" s="1">
        <f>IF(Income_CF!AC176="","",Income_CF!AC176*(Cohort_WP!AC174/Cohort_CF!AC174))</f>
        <v>2369532.492309086</v>
      </c>
      <c r="AD175" s="1">
        <f>IF(Income_CF!AD176="","",Income_CF!AD176*(Cohort_WP!AD174/Cohort_CF!AD174))</f>
        <v>2436472.9403804005</v>
      </c>
      <c r="AE175" s="1">
        <f>IF(Income_CF!AE176="","",Income_CF!AE176*(Cohort_WP!AE174/Cohort_CF!AE174))</f>
        <v>2503801.7569150473</v>
      </c>
      <c r="AF175" s="1">
        <f>IF(Income_CF!AF176="","",Income_CF!AF176*(Cohort_WP!AF174/Cohort_CF!AF174))</f>
        <v>2571447.7876403094</v>
      </c>
      <c r="AG175" s="1">
        <f>IF(Income_CF!AG176="","",Income_CF!AG176*(Cohort_WP!AG174/Cohort_CF!AG174))</f>
        <v>2639337.3557064561</v>
      </c>
      <c r="AH175" s="1">
        <f>IF(Income_CF!AH176="","",Income_CF!AH176*(Cohort_WP!AH174/Cohort_CF!AH174))</f>
        <v>2707394.3726687171</v>
      </c>
      <c r="AI175" s="1">
        <f>IF(Income_CF!AI176="","",Income_CF!AI176*(Cohort_WP!AI174/Cohort_CF!AI174))</f>
        <v>2775540.4597595613</v>
      </c>
      <c r="AJ175" s="1">
        <f>IF(Income_CF!AJ176="","",Income_CF!AJ176*(Cohort_WP!AJ174/Cohort_CF!AJ174))</f>
        <v>2843695.0792810414</v>
      </c>
      <c r="AK175" s="1">
        <f>IF(Income_CF!AK176="","",Income_CF!AK176*(Cohort_WP!AK174/Cohort_CF!AK174))</f>
        <v>2911775.6758992504</v>
      </c>
      <c r="AL175" s="1">
        <f>IF(Income_CF!AL176="","",Income_CF!AL176*(Cohort_WP!AL174/Cohort_CF!AL174))</f>
        <v>2979697.8275752142</v>
      </c>
      <c r="AM175" s="1">
        <f>IF(Income_CF!AM176="","",Income_CF!AM176*(Cohort_WP!AM174/Cohort_CF!AM174))</f>
        <v>3047375.4058194007</v>
      </c>
      <c r="AN175" s="1">
        <f>IF(Income_CF!AN176="","",Income_CF!AN176*(Cohort_WP!AN174/Cohort_CF!AN174))</f>
        <v>3114720.7449093047</v>
      </c>
      <c r="AO175" s="1">
        <f>IF(Income_CF!AO176="","",Income_CF!AO176*(Cohort_WP!AO174/Cohort_CF!AO174))</f>
        <v>3181644.8196635176</v>
      </c>
      <c r="AP175" s="1">
        <f>IF(Income_CF!AP176="","",Income_CF!AP176*(Cohort_WP!AP174/Cohort_CF!AP174))</f>
        <v>3248057.4313195031</v>
      </c>
      <c r="AQ175" s="1">
        <f>IF(Income_CF!AQ176="","",Income_CF!AQ176*(Cohort_WP!AQ174/Cohort_CF!AQ174))</f>
        <v>3313867.4010183094</v>
      </c>
      <c r="AR175" s="1">
        <f>IF(Income_CF!AR176="","",Income_CF!AR176*(Cohort_WP!AR174/Cohort_CF!AR174))</f>
        <v>3378982.7703557964</v>
      </c>
      <c r="AS175" s="1">
        <f>IF(Income_CF!AS176="","",Income_CF!AS176*(Cohort_WP!AS174/Cohort_CF!AS174))</f>
        <v>3443311.0084190546</v>
      </c>
      <c r="AT175" s="1">
        <f>IF(Income_CF!AT176="","",Income_CF!AT176*(Cohort_WP!AT174/Cohort_CF!AT174))</f>
        <v>3506759.2246868149</v>
      </c>
      <c r="AU175" s="1">
        <f>IF(Income_CF!AU176="","",Income_CF!AU176*(Cohort_WP!AU174/Cohort_CF!AU174))</f>
        <v>3569234.387135732</v>
      </c>
      <c r="AV175" s="1">
        <f>IF(Income_CF!AV176="","",Income_CF!AV176*(Cohort_WP!AV174/Cohort_CF!AV174))</f>
        <v>3630643.5448594745</v>
      </c>
      <c r="AW175" s="1">
        <f>IF(Income_CF!AW176="","",Income_CF!AW176*(Cohort_WP!AW174/Cohort_CF!AW174))</f>
        <v>3690894.0544754048</v>
      </c>
      <c r="AX175" s="1">
        <f>IF(Income_CF!AX176="","",Income_CF!AX176*(Cohort_WP!AX174/Cohort_CF!AX174))</f>
        <v>3749893.8095646994</v>
      </c>
      <c r="AY175" s="1">
        <f>IF(Income_CF!AY176="","",Income_CF!AY176*(Cohort_WP!AY174/Cohort_CF!AY174))</f>
        <v>3807551.472365336</v>
      </c>
      <c r="AZ175" s="1">
        <f>IF(Income_CF!AZ176="","",Income_CF!AZ176*(Cohort_WP!AZ174/Cohort_CF!AZ174))</f>
        <v>3863776.7069151783</v>
      </c>
      <c r="BA175" s="1" t="str">
        <f>IF(Income_CF!BA176="","",Income_CF!BA176*(Cohort_WP!BA174/Cohort_CF!BA174))</f>
        <v/>
      </c>
      <c r="BB175" s="1" t="str">
        <f>IF(Income_CF!BB176="","",Income_CF!BB176*(Cohort_WP!BB174/Cohort_CF!BB174))</f>
        <v/>
      </c>
      <c r="BC175" s="1" t="str">
        <f>IF(Income_CF!BC176="","",Income_CF!BC176*(Cohort_WP!BC174/Cohort_CF!BC174))</f>
        <v/>
      </c>
      <c r="BD175" s="1" t="str">
        <f>IF(Income_CF!BD176="","",Income_CF!BD176*(Cohort_WP!BD174/Cohort_CF!BD174))</f>
        <v/>
      </c>
      <c r="BE175" s="1" t="str">
        <f>IF(Income_CF!BE176="","",Income_CF!BE176*(Cohort_WP!BE174/Cohort_CF!BE174))</f>
        <v/>
      </c>
      <c r="BF175" s="1" t="str">
        <f>IF(Income_CF!BF176="","",Income_CF!BF176*(Cohort_WP!BF174/Cohort_CF!BF174))</f>
        <v/>
      </c>
      <c r="BG175" s="1" t="str">
        <f>IF(Income_CF!BG176="","",Income_CF!BG176*(Cohort_WP!BG174/Cohort_CF!BG174))</f>
        <v/>
      </c>
      <c r="BH175" s="1" t="str">
        <f>IF(Income_CF!BH176="","",Income_CF!BH176*(Cohort_WP!BH174/Cohort_CF!BH174))</f>
        <v/>
      </c>
      <c r="BI175" s="1" t="str">
        <f>IF(Income_CF!BI176="","",Income_CF!BI176*(Cohort_WP!BI174/Cohort_CF!BI174))</f>
        <v/>
      </c>
      <c r="BJ175" s="1" t="str">
        <f>IF(Income_CF!BJ176="","",Income_CF!BJ176*(Cohort_WP!BJ174/Cohort_CF!BJ174))</f>
        <v/>
      </c>
      <c r="BK175" s="1" t="str">
        <f>IF(Income_CF!BK176="","",Income_CF!BK176*(Cohort_WP!BK174/Cohort_CF!BK174))</f>
        <v/>
      </c>
      <c r="BL175" s="1" t="str">
        <f>IF(Income_CF!BL176="","",Income_CF!BL176*(Cohort_WP!BL174/Cohort_CF!BL174))</f>
        <v/>
      </c>
      <c r="BM175" s="1" t="str">
        <f>IF(Income_CF!BM176="","",Income_CF!BM176*(Cohort_WP!BM174/Cohort_CF!BM174))</f>
        <v/>
      </c>
    </row>
    <row r="176" spans="1:72" x14ac:dyDescent="0.55000000000000004">
      <c r="A176" s="639"/>
      <c r="B176" t="s">
        <v>474</v>
      </c>
      <c r="G176" s="1" t="str">
        <f>IF(Income_CF!G177="","",Income_CF!G177*(Cohort_WP!G175/Cohort_CF!G175))</f>
        <v/>
      </c>
      <c r="H176" s="1" t="str">
        <f>IF(Income_CF!H177="","",Income_CF!H177*(Cohort_WP!H175/Cohort_CF!H175))</f>
        <v/>
      </c>
      <c r="I176" s="1" t="str">
        <f>IF(Income_CF!I177="","",Income_CF!I177*(Cohort_WP!I175/Cohort_CF!I175))</f>
        <v/>
      </c>
      <c r="J176" s="1" t="str">
        <f>IF(Income_CF!J177="","",Income_CF!J177*(Cohort_WP!J175/Cohort_CF!J175))</f>
        <v/>
      </c>
      <c r="K176" s="1" t="str">
        <f>IF(Income_CF!K177="","",Income_CF!K177*(Cohort_WP!K175/Cohort_CF!K175))</f>
        <v/>
      </c>
      <c r="L176" s="1" t="str">
        <f>IF(Income_CF!L177="","",Income_CF!L177*(Cohort_WP!L175/Cohort_CF!L175))</f>
        <v/>
      </c>
      <c r="M176" s="1" t="str">
        <f>IF(Income_CF!M177="","",Income_CF!M177*(Cohort_WP!M175/Cohort_CF!M175))</f>
        <v/>
      </c>
      <c r="N176" s="1">
        <f>IF(Income_CF!N177="","",Income_CF!N177*(Cohort_WP!N175/Cohort_CF!N175))</f>
        <v>1428193.9034606533</v>
      </c>
      <c r="O176" s="1">
        <f>IF(Income_CF!O177="","",Income_CF!O177*(Cohort_WP!O175/Cohort_CF!O175))</f>
        <v>1483596.8503867232</v>
      </c>
      <c r="P176" s="1">
        <f>IF(Income_CF!P177="","",Income_CF!P177*(Cohort_WP!P175/Cohort_CF!P175))</f>
        <v>1540224.5937964239</v>
      </c>
      <c r="Q176" s="1">
        <f>IF(Income_CF!Q177="","",Income_CF!Q177*(Cohort_WP!Q175/Cohort_CF!Q175))</f>
        <v>1598054.653840021</v>
      </c>
      <c r="R176" s="1">
        <f>IF(Income_CF!R177="","",Income_CF!R177*(Cohort_WP!R175/Cohort_CF!R175))</f>
        <v>1667200.4631909507</v>
      </c>
      <c r="S176" s="1">
        <f>IF(Income_CF!S177="","",Income_CF!S177*(Cohort_WP!S175/Cohort_CF!S175))</f>
        <v>1726687.1882923984</v>
      </c>
      <c r="T176" s="1">
        <f>IF(Income_CF!T177="","",Income_CF!T177*(Cohort_WP!T175/Cohort_CF!T175))</f>
        <v>1787223.7798422168</v>
      </c>
      <c r="U176" s="1">
        <f>IF(Income_CF!U177="","",Income_CF!U177*(Cohort_WP!U175/Cohort_CF!U175))</f>
        <v>1848773.150348292</v>
      </c>
      <c r="V176" s="1">
        <f>IF(Income_CF!V177="","",Income_CF!V177*(Cohort_WP!V175/Cohort_CF!V175))</f>
        <v>1911295.0699232602</v>
      </c>
      <c r="W176" s="1">
        <f>IF(Income_CF!W177="","",Income_CF!W177*(Cohort_WP!W175/Cohort_CF!W175))</f>
        <v>1974746.1562473937</v>
      </c>
      <c r="X176" s="1">
        <f>IF(Income_CF!X177="","",Income_CF!X177*(Cohort_WP!X175/Cohort_CF!X175))</f>
        <v>2039079.8738014996</v>
      </c>
      <c r="Y176" s="1">
        <f>IF(Income_CF!Y177="","",Income_CF!Y177*(Cohort_WP!Y175/Cohort_CF!Y175))</f>
        <v>2104246.5426860023</v>
      </c>
      <c r="Z176" s="1">
        <f>IF(Income_CF!Z177="","",Income_CF!Z177*(Cohort_WP!Z175/Cohort_CF!Z175))</f>
        <v>2170193.3573120926</v>
      </c>
      <c r="AA176" s="1">
        <f>IF(Income_CF!AA177="","",Income_CF!AA177*(Cohort_WP!AA175/Cohort_CF!AA175))</f>
        <v>2236864.4152181828</v>
      </c>
      <c r="AB176" s="1">
        <f>IF(Income_CF!AB177="","",Income_CF!AB177*(Cohort_WP!AB175/Cohort_CF!AB175))</f>
        <v>2304200.7562297266</v>
      </c>
      <c r="AC176" s="1">
        <f>IF(Income_CF!AC177="","",Income_CF!AC177*(Cohort_WP!AC175/Cohort_CF!AC175))</f>
        <v>2372140.4121435722</v>
      </c>
      <c r="AD176" s="1">
        <f>IF(Income_CF!AD177="","",Income_CF!AD177*(Cohort_WP!AD175/Cohort_CF!AD175))</f>
        <v>2440618.4670783584</v>
      </c>
      <c r="AE176" s="1">
        <f>IF(Income_CF!AE177="","",Income_CF!AE177*(Cohort_WP!AE175/Cohort_CF!AE175))</f>
        <v>2509567.1285918127</v>
      </c>
      <c r="AF176" s="1">
        <f>IF(Income_CF!AF177="","",Income_CF!AF177*(Cohort_WP!AF175/Cohort_CF!AF175))</f>
        <v>2578915.8096224992</v>
      </c>
      <c r="AG176" s="1">
        <f>IF(Income_CF!AG177="","",Income_CF!AG177*(Cohort_WP!AG175/Cohort_CF!AG175))</f>
        <v>2648591.2212695186</v>
      </c>
      <c r="AH176" s="1">
        <f>IF(Income_CF!AH177="","",Income_CF!AH177*(Cohort_WP!AH175/Cohort_CF!AH175))</f>
        <v>2718517.4763776502</v>
      </c>
      <c r="AI176" s="1">
        <f>IF(Income_CF!AI177="","",Income_CF!AI177*(Cohort_WP!AI175/Cohort_CF!AI175))</f>
        <v>2788616.2038487783</v>
      </c>
      <c r="AJ176" s="1">
        <f>IF(Income_CF!AJ177="","",Income_CF!AJ177*(Cohort_WP!AJ175/Cohort_CF!AJ175))</f>
        <v>2858806.6735523478</v>
      </c>
      <c r="AK176" s="1">
        <f>IF(Income_CF!AK177="","",Income_CF!AK177*(Cohort_WP!AK175/Cohort_CF!AK175))</f>
        <v>2929005.9316594731</v>
      </c>
      <c r="AL176" s="1">
        <f>IF(Income_CF!AL177="","",Income_CF!AL177*(Cohort_WP!AL175/Cohort_CF!AL175))</f>
        <v>2999128.9461762272</v>
      </c>
      <c r="AM176" s="1">
        <f>IF(Income_CF!AM177="","",Income_CF!AM177*(Cohort_WP!AM175/Cohort_CF!AM175))</f>
        <v>3069088.7624024707</v>
      </c>
      <c r="AN176" s="1">
        <f>IF(Income_CF!AN177="","",Income_CF!AN177*(Cohort_WP!AN175/Cohort_CF!AN175))</f>
        <v>3138796.6679939823</v>
      </c>
      <c r="AO176" s="1">
        <f>IF(Income_CF!AO177="","",Income_CF!AO177*(Cohort_WP!AO175/Cohort_CF!AO175))</f>
        <v>3208162.3672565846</v>
      </c>
      <c r="AP176" s="1">
        <f>IF(Income_CF!AP177="","",Income_CF!AP177*(Cohort_WP!AP175/Cohort_CF!AP175))</f>
        <v>3277094.164253423</v>
      </c>
      <c r="AQ176" s="1">
        <f>IF(Income_CF!AQ177="","",Income_CF!AQ177*(Cohort_WP!AQ175/Cohort_CF!AQ175))</f>
        <v>3345499.154259088</v>
      </c>
      <c r="AR176" s="1">
        <f>IF(Income_CF!AR177="","",Income_CF!AR177*(Cohort_WP!AR175/Cohort_CF!AR175))</f>
        <v>3413283.4230488595</v>
      </c>
      <c r="AS176" s="1">
        <f>IF(Income_CF!AS177="","",Income_CF!AS177*(Cohort_WP!AS175/Cohort_CF!AS175))</f>
        <v>3480352.2534664711</v>
      </c>
      <c r="AT176" s="1">
        <f>IF(Income_CF!AT177="","",Income_CF!AT177*(Cohort_WP!AT175/Cohort_CF!AT175))</f>
        <v>3546610.3386716256</v>
      </c>
      <c r="AU176" s="1">
        <f>IF(Income_CF!AU177="","",Income_CF!AU177*(Cohort_WP!AU175/Cohort_CF!AU175))</f>
        <v>3611962.0014274195</v>
      </c>
      <c r="AV176" s="1">
        <f>IF(Income_CF!AV177="","",Income_CF!AV177*(Cohort_WP!AV175/Cohort_CF!AV175))</f>
        <v>3676311.4187498041</v>
      </c>
      <c r="AW176" s="1">
        <f>IF(Income_CF!AW177="","",Income_CF!AW177*(Cohort_WP!AW175/Cohort_CF!AW175))</f>
        <v>3739562.8512052582</v>
      </c>
      <c r="AX176" s="1">
        <f>IF(Income_CF!AX177="","",Income_CF!AX177*(Cohort_WP!AX175/Cohort_CF!AX175))</f>
        <v>3801620.8761096662</v>
      </c>
      <c r="AY176" s="1">
        <f>IF(Income_CF!AY177="","",Income_CF!AY177*(Cohort_WP!AY175/Cohort_CF!AY175))</f>
        <v>3862390.6238516406</v>
      </c>
      <c r="AZ176" s="1">
        <f>IF(Income_CF!AZ177="","",Income_CF!AZ177*(Cohort_WP!AZ175/Cohort_CF!AZ175))</f>
        <v>3921778.0165362968</v>
      </c>
      <c r="BA176" s="1">
        <f>IF(Income_CF!BA177="","",Income_CF!BA177*(Cohort_WP!BA175/Cohort_CF!BA175))</f>
        <v>3979690.0081226341</v>
      </c>
      <c r="BB176" s="1" t="str">
        <f>IF(Income_CF!BB177="","",Income_CF!BB177*(Cohort_WP!BB175/Cohort_CF!BB175))</f>
        <v/>
      </c>
      <c r="BC176" s="1" t="str">
        <f>IF(Income_CF!BC177="","",Income_CF!BC177*(Cohort_WP!BC175/Cohort_CF!BC175))</f>
        <v/>
      </c>
      <c r="BD176" s="1" t="str">
        <f>IF(Income_CF!BD177="","",Income_CF!BD177*(Cohort_WP!BD175/Cohort_CF!BD175))</f>
        <v/>
      </c>
      <c r="BE176" s="1" t="str">
        <f>IF(Income_CF!BE177="","",Income_CF!BE177*(Cohort_WP!BE175/Cohort_CF!BE175))</f>
        <v/>
      </c>
      <c r="BF176" s="1" t="str">
        <f>IF(Income_CF!BF177="","",Income_CF!BF177*(Cohort_WP!BF175/Cohort_CF!BF175))</f>
        <v/>
      </c>
      <c r="BG176" s="1" t="str">
        <f>IF(Income_CF!BG177="","",Income_CF!BG177*(Cohort_WP!BG175/Cohort_CF!BG175))</f>
        <v/>
      </c>
      <c r="BH176" s="1" t="str">
        <f>IF(Income_CF!BH177="","",Income_CF!BH177*(Cohort_WP!BH175/Cohort_CF!BH175))</f>
        <v/>
      </c>
      <c r="BI176" s="1" t="str">
        <f>IF(Income_CF!BI177="","",Income_CF!BI177*(Cohort_WP!BI175/Cohort_CF!BI175))</f>
        <v/>
      </c>
      <c r="BJ176" s="1" t="str">
        <f>IF(Income_CF!BJ177="","",Income_CF!BJ177*(Cohort_WP!BJ175/Cohort_CF!BJ175))</f>
        <v/>
      </c>
      <c r="BK176" s="1" t="str">
        <f>IF(Income_CF!BK177="","",Income_CF!BK177*(Cohort_WP!BK175/Cohort_CF!BK175))</f>
        <v/>
      </c>
      <c r="BL176" s="1" t="str">
        <f>IF(Income_CF!BL177="","",Income_CF!BL177*(Cohort_WP!BL175/Cohort_CF!BL175))</f>
        <v/>
      </c>
      <c r="BM176" s="1" t="str">
        <f>IF(Income_CF!BM177="","",Income_CF!BM177*(Cohort_WP!BM175/Cohort_CF!BM175))</f>
        <v/>
      </c>
    </row>
    <row r="177" spans="1:72" x14ac:dyDescent="0.55000000000000004">
      <c r="A177" s="639"/>
      <c r="B177" t="s">
        <v>475</v>
      </c>
      <c r="G177" s="1" t="str">
        <f>IF(Income_CF!G178="","",Income_CF!G178*(Cohort_WP!G176/Cohort_CF!G176))</f>
        <v/>
      </c>
      <c r="H177" s="1" t="str">
        <f>IF(Income_CF!H178="","",Income_CF!H178*(Cohort_WP!H176/Cohort_CF!H176))</f>
        <v/>
      </c>
      <c r="I177" s="1" t="str">
        <f>IF(Income_CF!I178="","",Income_CF!I178*(Cohort_WP!I176/Cohort_CF!I176))</f>
        <v/>
      </c>
      <c r="J177" s="1" t="str">
        <f>IF(Income_CF!J178="","",Income_CF!J178*(Cohort_WP!J176/Cohort_CF!J176))</f>
        <v/>
      </c>
      <c r="K177" s="1" t="str">
        <f>IF(Income_CF!K178="","",Income_CF!K178*(Cohort_WP!K176/Cohort_CF!K176))</f>
        <v/>
      </c>
      <c r="L177" s="1" t="str">
        <f>IF(Income_CF!L178="","",Income_CF!L178*(Cohort_WP!L176/Cohort_CF!L176))</f>
        <v/>
      </c>
      <c r="M177" s="1" t="str">
        <f>IF(Income_CF!M178="","",Income_CF!M178*(Cohort_WP!M176/Cohort_CF!M176))</f>
        <v/>
      </c>
      <c r="N177" s="1" t="str">
        <f>IF(Income_CF!N178="","",Income_CF!N178*(Cohort_WP!N176/Cohort_CF!N176))</f>
        <v/>
      </c>
      <c r="O177" s="1">
        <f>IF(Income_CF!O178="","",Income_CF!O178*(Cohort_WP!O176/Cohort_CF!O176))</f>
        <v>1471039.720564473</v>
      </c>
      <c r="P177" s="1">
        <f>IF(Income_CF!P178="","",Income_CF!P178*(Cohort_WP!P176/Cohort_CF!P176))</f>
        <v>1528104.755898325</v>
      </c>
      <c r="Q177" s="1">
        <f>IF(Income_CF!Q178="","",Income_CF!Q178*(Cohort_WP!Q176/Cohort_CF!Q176))</f>
        <v>1586431.3316103166</v>
      </c>
      <c r="R177" s="1">
        <f>IF(Income_CF!R178="","",Income_CF!R178*(Cohort_WP!R176/Cohort_CF!R176))</f>
        <v>1645996.2934552212</v>
      </c>
      <c r="S177" s="1">
        <f>IF(Income_CF!S178="","",Income_CF!S178*(Cohort_WP!S176/Cohort_CF!S176))</f>
        <v>1717216.4770866788</v>
      </c>
      <c r="T177" s="1">
        <f>IF(Income_CF!T178="","",Income_CF!T178*(Cohort_WP!T176/Cohort_CF!T176))</f>
        <v>1778487.8039411705</v>
      </c>
      <c r="U177" s="1">
        <f>IF(Income_CF!U178="","",Income_CF!U178*(Cohort_WP!U176/Cohort_CF!U176))</f>
        <v>1840840.4932374835</v>
      </c>
      <c r="V177" s="1">
        <f>IF(Income_CF!V178="","",Income_CF!V178*(Cohort_WP!V176/Cohort_CF!V176))</f>
        <v>1904236.3448587407</v>
      </c>
      <c r="W177" s="1">
        <f>IF(Income_CF!W178="","",Income_CF!W178*(Cohort_WP!W176/Cohort_CF!W176))</f>
        <v>1968633.9220209578</v>
      </c>
      <c r="X177" s="1">
        <f>IF(Income_CF!X178="","",Income_CF!X178*(Cohort_WP!X176/Cohort_CF!X176))</f>
        <v>2033988.5409348158</v>
      </c>
      <c r="Y177" s="1">
        <f>IF(Income_CF!Y178="","",Income_CF!Y178*(Cohort_WP!Y176/Cohort_CF!Y176))</f>
        <v>2100252.2700155443</v>
      </c>
      <c r="Z177" s="1">
        <f>IF(Income_CF!Z178="","",Income_CF!Z178*(Cohort_WP!Z176/Cohort_CF!Z176))</f>
        <v>2167373.9389665825</v>
      </c>
      <c r="AA177" s="1">
        <f>IF(Income_CF!AA178="","",Income_CF!AA178*(Cohort_WP!AA176/Cohort_CF!AA176))</f>
        <v>2235299.1580314552</v>
      </c>
      <c r="AB177" s="1">
        <f>IF(Income_CF!AB178="","",Income_CF!AB178*(Cohort_WP!AB176/Cohort_CF!AB176))</f>
        <v>2303970.3476747284</v>
      </c>
      <c r="AC177" s="1">
        <f>IF(Income_CF!AC178="","",Income_CF!AC178*(Cohort_WP!AC176/Cohort_CF!AC176))</f>
        <v>2373326.7789166183</v>
      </c>
      <c r="AD177" s="1">
        <f>IF(Income_CF!AD178="","",Income_CF!AD178*(Cohort_WP!AD176/Cohort_CF!AD176))</f>
        <v>2443304.6245078794</v>
      </c>
      <c r="AE177" s="1">
        <f>IF(Income_CF!AE178="","",Income_CF!AE178*(Cohort_WP!AE176/Cohort_CF!AE176))</f>
        <v>2513837.0210907087</v>
      </c>
      <c r="AF177" s="1">
        <f>IF(Income_CF!AF178="","",Income_CF!AF178*(Cohort_WP!AF176/Cohort_CF!AF176))</f>
        <v>2584854.1424495671</v>
      </c>
      <c r="AG177" s="1">
        <f>IF(Income_CF!AG178="","",Income_CF!AG178*(Cohort_WP!AG176/Cohort_CF!AG176))</f>
        <v>2656283.2839111737</v>
      </c>
      <c r="AH177" s="1">
        <f>IF(Income_CF!AH178="","",Income_CF!AH178*(Cohort_WP!AH176/Cohort_CF!AH176))</f>
        <v>2728048.9579076041</v>
      </c>
      <c r="AI177" s="1">
        <f>IF(Income_CF!AI178="","",Income_CF!AI178*(Cohort_WP!AI176/Cohort_CF!AI176))</f>
        <v>2800073.0006689792</v>
      </c>
      <c r="AJ177" s="1">
        <f>IF(Income_CF!AJ178="","",Income_CF!AJ178*(Cohort_WP!AJ176/Cohort_CF!AJ176))</f>
        <v>2872274.6899642413</v>
      </c>
      <c r="AK177" s="1">
        <f>IF(Income_CF!AK178="","",Income_CF!AK178*(Cohort_WP!AK176/Cohort_CF!AK176))</f>
        <v>2944570.8737589191</v>
      </c>
      <c r="AL177" s="1">
        <f>IF(Income_CF!AL178="","",Income_CF!AL178*(Cohort_WP!AL176/Cohort_CF!AL176))</f>
        <v>3016876.1096092565</v>
      </c>
      <c r="AM177" s="1">
        <f>IF(Income_CF!AM178="","",Income_CF!AM178*(Cohort_WP!AM176/Cohort_CF!AM176))</f>
        <v>3089102.8145615146</v>
      </c>
      <c r="AN177" s="1">
        <f>IF(Income_CF!AN178="","",Income_CF!AN178*(Cohort_WP!AN176/Cohort_CF!AN176))</f>
        <v>3161161.4252745444</v>
      </c>
      <c r="AO177" s="1">
        <f>IF(Income_CF!AO178="","",Income_CF!AO178*(Cohort_WP!AO176/Cohort_CF!AO176))</f>
        <v>3232960.5680338023</v>
      </c>
      <c r="AP177" s="1">
        <f>IF(Income_CF!AP178="","",Income_CF!AP178*(Cohort_WP!AP176/Cohort_CF!AP176))</f>
        <v>3304407.2382742814</v>
      </c>
      <c r="AQ177" s="1">
        <f>IF(Income_CF!AQ178="","",Income_CF!AQ178*(Cohort_WP!AQ176/Cohort_CF!AQ176))</f>
        <v>3375406.9891810254</v>
      </c>
      <c r="AR177" s="1">
        <f>IF(Income_CF!AR178="","",Income_CF!AR178*(Cohort_WP!AR176/Cohort_CF!AR176))</f>
        <v>3445864.1288868599</v>
      </c>
      <c r="AS177" s="1">
        <f>IF(Income_CF!AS178="","",Income_CF!AS178*(Cohort_WP!AS176/Cohort_CF!AS176))</f>
        <v>3515681.9257403254</v>
      </c>
      <c r="AT177" s="1">
        <f>IF(Income_CF!AT178="","",Income_CF!AT178*(Cohort_WP!AT176/Cohort_CF!AT176))</f>
        <v>3584762.8210704643</v>
      </c>
      <c r="AU177" s="1">
        <f>IF(Income_CF!AU178="","",Income_CF!AU178*(Cohort_WP!AU176/Cohort_CF!AU176))</f>
        <v>3653008.6488317745</v>
      </c>
      <c r="AV177" s="1">
        <f>IF(Income_CF!AV178="","",Income_CF!AV178*(Cohort_WP!AV176/Cohort_CF!AV176))</f>
        <v>3720320.861470243</v>
      </c>
      <c r="AW177" s="1">
        <f>IF(Income_CF!AW178="","",Income_CF!AW178*(Cohort_WP!AW176/Cohort_CF!AW176))</f>
        <v>3786600.761312298</v>
      </c>
      <c r="AX177" s="1">
        <f>IF(Income_CF!AX178="","",Income_CF!AX178*(Cohort_WP!AX176/Cohort_CF!AX176))</f>
        <v>3851749.7367414157</v>
      </c>
      <c r="AY177" s="1">
        <f>IF(Income_CF!AY178="","",Income_CF!AY178*(Cohort_WP!AY176/Cohort_CF!AY176))</f>
        <v>3915669.5023929561</v>
      </c>
      <c r="AZ177" s="1">
        <f>IF(Income_CF!AZ178="","",Income_CF!AZ178*(Cohort_WP!AZ176/Cohort_CF!AZ176))</f>
        <v>3978262.3425671896</v>
      </c>
      <c r="BA177" s="1">
        <f>IF(Income_CF!BA178="","",Income_CF!BA178*(Cohort_WP!BA176/Cohort_CF!BA176))</f>
        <v>4039431.3570323857</v>
      </c>
      <c r="BB177" s="1">
        <f>IF(Income_CF!BB178="","",Income_CF!BB178*(Cohort_WP!BB176/Cohort_CF!BB176))</f>
        <v>4099080.708366313</v>
      </c>
      <c r="BC177" s="1" t="str">
        <f>IF(Income_CF!BC178="","",Income_CF!BC178*(Cohort_WP!BC176/Cohort_CF!BC176))</f>
        <v/>
      </c>
      <c r="BD177" s="1" t="str">
        <f>IF(Income_CF!BD178="","",Income_CF!BD178*(Cohort_WP!BD176/Cohort_CF!BD176))</f>
        <v/>
      </c>
      <c r="BE177" s="1" t="str">
        <f>IF(Income_CF!BE178="","",Income_CF!BE178*(Cohort_WP!BE176/Cohort_CF!BE176))</f>
        <v/>
      </c>
      <c r="BF177" s="1" t="str">
        <f>IF(Income_CF!BF178="","",Income_CF!BF178*(Cohort_WP!BF176/Cohort_CF!BF176))</f>
        <v/>
      </c>
      <c r="BG177" s="1" t="str">
        <f>IF(Income_CF!BG178="","",Income_CF!BG178*(Cohort_WP!BG176/Cohort_CF!BG176))</f>
        <v/>
      </c>
      <c r="BH177" s="1" t="str">
        <f>IF(Income_CF!BH178="","",Income_CF!BH178*(Cohort_WP!BH176/Cohort_CF!BH176))</f>
        <v/>
      </c>
      <c r="BI177" s="1" t="str">
        <f>IF(Income_CF!BI178="","",Income_CF!BI178*(Cohort_WP!BI176/Cohort_CF!BI176))</f>
        <v/>
      </c>
      <c r="BJ177" s="1" t="str">
        <f>IF(Income_CF!BJ178="","",Income_CF!BJ178*(Cohort_WP!BJ176/Cohort_CF!BJ176))</f>
        <v/>
      </c>
      <c r="BK177" s="1" t="str">
        <f>IF(Income_CF!BK178="","",Income_CF!BK178*(Cohort_WP!BK176/Cohort_CF!BK176))</f>
        <v/>
      </c>
      <c r="BL177" s="1" t="str">
        <f>IF(Income_CF!BL178="","",Income_CF!BL178*(Cohort_WP!BL176/Cohort_CF!BL176))</f>
        <v/>
      </c>
      <c r="BM177" s="1" t="str">
        <f>IF(Income_CF!BM178="","",Income_CF!BM178*(Cohort_WP!BM176/Cohort_CF!BM176))</f>
        <v/>
      </c>
    </row>
    <row r="178" spans="1:72" x14ac:dyDescent="0.55000000000000004">
      <c r="A178" s="639"/>
      <c r="B178" t="s">
        <v>476</v>
      </c>
      <c r="G178" s="1" t="str">
        <f>IF(Income_CF!G179="","",Income_CF!G179*(Cohort_WP!G177/Cohort_CF!G177))</f>
        <v/>
      </c>
      <c r="H178" s="1" t="str">
        <f>IF(Income_CF!H179="","",Income_CF!H179*(Cohort_WP!H177/Cohort_CF!H177))</f>
        <v/>
      </c>
      <c r="I178" s="1" t="str">
        <f>IF(Income_CF!I179="","",Income_CF!I179*(Cohort_WP!I177/Cohort_CF!I177))</f>
        <v/>
      </c>
      <c r="J178" s="1" t="str">
        <f>IF(Income_CF!J179="","",Income_CF!J179*(Cohort_WP!J177/Cohort_CF!J177))</f>
        <v/>
      </c>
      <c r="K178" s="1" t="str">
        <f>IF(Income_CF!K179="","",Income_CF!K179*(Cohort_WP!K177/Cohort_CF!K177))</f>
        <v/>
      </c>
      <c r="L178" s="1" t="str">
        <f>IF(Income_CF!L179="","",Income_CF!L179*(Cohort_WP!L177/Cohort_CF!L177))</f>
        <v/>
      </c>
      <c r="M178" s="1" t="str">
        <f>IF(Income_CF!M179="","",Income_CF!M179*(Cohort_WP!M177/Cohort_CF!M177))</f>
        <v/>
      </c>
      <c r="N178" s="1" t="str">
        <f>IF(Income_CF!N179="","",Income_CF!N179*(Cohort_WP!N177/Cohort_CF!N177))</f>
        <v/>
      </c>
      <c r="O178" s="1" t="str">
        <f>IF(Income_CF!O179="","",Income_CF!O179*(Cohort_WP!O177/Cohort_CF!O177))</f>
        <v/>
      </c>
      <c r="P178" s="1">
        <f>IF(Income_CF!P179="","",Income_CF!P179*(Cohort_WP!P177/Cohort_CF!P177))</f>
        <v>1515170.9121814072</v>
      </c>
      <c r="Q178" s="1">
        <f>IF(Income_CF!Q179="","",Income_CF!Q179*(Cohort_WP!Q177/Cohort_CF!Q177))</f>
        <v>1573947.8985752747</v>
      </c>
      <c r="R178" s="1">
        <f>IF(Income_CF!R179="","",Income_CF!R179*(Cohort_WP!R177/Cohort_CF!R177))</f>
        <v>1634024.2715586259</v>
      </c>
      <c r="S178" s="1">
        <f>IF(Income_CF!S179="","",Income_CF!S179*(Cohort_WP!S177/Cohort_CF!S177))</f>
        <v>1695376.1822588777</v>
      </c>
      <c r="T178" s="1">
        <f>IF(Income_CF!T179="","",Income_CF!T179*(Cohort_WP!T177/Cohort_CF!T177))</f>
        <v>1768732.9713992795</v>
      </c>
      <c r="U178" s="1">
        <f>IF(Income_CF!U179="","",Income_CF!U179*(Cohort_WP!U177/Cohort_CF!U177))</f>
        <v>1831842.4380594057</v>
      </c>
      <c r="V178" s="1">
        <f>IF(Income_CF!V179="","",Income_CF!V179*(Cohort_WP!V177/Cohort_CF!V177))</f>
        <v>1896065.7080346073</v>
      </c>
      <c r="W178" s="1">
        <f>IF(Income_CF!W179="","",Income_CF!W179*(Cohort_WP!W177/Cohort_CF!W177))</f>
        <v>1961363.4352045029</v>
      </c>
      <c r="X178" s="1">
        <f>IF(Income_CF!X179="","",Income_CF!X179*(Cohort_WP!X177/Cohort_CF!X177))</f>
        <v>2027692.9396815868</v>
      </c>
      <c r="Y178" s="1">
        <f>IF(Income_CF!Y179="","",Income_CF!Y179*(Cohort_WP!Y177/Cohort_CF!Y177))</f>
        <v>2095008.1971628601</v>
      </c>
      <c r="Z178" s="1">
        <f>IF(Income_CF!Z179="","",Income_CF!Z179*(Cohort_WP!Z177/Cohort_CF!Z177))</f>
        <v>2163259.8381160111</v>
      </c>
      <c r="AA178" s="1">
        <f>IF(Income_CF!AA179="","",Income_CF!AA179*(Cohort_WP!AA177/Cohort_CF!AA177))</f>
        <v>2232395.1571355797</v>
      </c>
      <c r="AB178" s="1">
        <f>IF(Income_CF!AB179="","",Income_CF!AB179*(Cohort_WP!AB177/Cohort_CF!AB177))</f>
        <v>2302358.1327723991</v>
      </c>
      <c r="AC178" s="1">
        <f>IF(Income_CF!AC179="","",Income_CF!AC179*(Cohort_WP!AC177/Cohort_CF!AC177))</f>
        <v>2373089.4581049704</v>
      </c>
      <c r="AD178" s="1">
        <f>IF(Income_CF!AD179="","",Income_CF!AD179*(Cohort_WP!AD177/Cohort_CF!AD177))</f>
        <v>2444526.5822841167</v>
      </c>
      <c r="AE178" s="1">
        <f>IF(Income_CF!AE179="","",Income_CF!AE179*(Cohort_WP!AE177/Cohort_CF!AE177))</f>
        <v>2516603.7632431155</v>
      </c>
      <c r="AF178" s="1">
        <f>IF(Income_CF!AF179="","",Income_CF!AF179*(Cohort_WP!AF177/Cohort_CF!AF177))</f>
        <v>2589252.1317234309</v>
      </c>
      <c r="AG178" s="1">
        <f>IF(Income_CF!AG179="","",Income_CF!AG179*(Cohort_WP!AG177/Cohort_CF!AG177))</f>
        <v>2662399.766723054</v>
      </c>
      <c r="AH178" s="1">
        <f>IF(Income_CF!AH179="","",Income_CF!AH179*(Cohort_WP!AH177/Cohort_CF!AH177))</f>
        <v>2735971.7824285091</v>
      </c>
      <c r="AI178" s="1">
        <f>IF(Income_CF!AI179="","",Income_CF!AI179*(Cohort_WP!AI177/Cohort_CF!AI177))</f>
        <v>2809890.4266448319</v>
      </c>
      <c r="AJ178" s="1">
        <f>IF(Income_CF!AJ179="","",Income_CF!AJ179*(Cohort_WP!AJ177/Cohort_CF!AJ177))</f>
        <v>2884075.1906890487</v>
      </c>
      <c r="AK178" s="1">
        <f>IF(Income_CF!AK179="","",Income_CF!AK179*(Cohort_WP!AK177/Cohort_CF!AK177))</f>
        <v>2958442.9306631694</v>
      </c>
      <c r="AL178" s="1">
        <f>IF(Income_CF!AL179="","",Income_CF!AL179*(Cohort_WP!AL177/Cohort_CF!AL177))</f>
        <v>3032907.9999716859</v>
      </c>
      <c r="AM178" s="1">
        <f>IF(Income_CF!AM179="","",Income_CF!AM179*(Cohort_WP!AM177/Cohort_CF!AM177))</f>
        <v>3107382.3928975346</v>
      </c>
      <c r="AN178" s="1">
        <f>IF(Income_CF!AN179="","",Income_CF!AN179*(Cohort_WP!AN177/Cohort_CF!AN177))</f>
        <v>3181775.8989983592</v>
      </c>
      <c r="AO178" s="1">
        <f>IF(Income_CF!AO179="","",Income_CF!AO179*(Cohort_WP!AO177/Cohort_CF!AO177))</f>
        <v>3255996.2680327808</v>
      </c>
      <c r="AP178" s="1">
        <f>IF(Income_CF!AP179="","",Income_CF!AP179*(Cohort_WP!AP177/Cohort_CF!AP177))</f>
        <v>3329949.3850748166</v>
      </c>
      <c r="AQ178" s="1">
        <f>IF(Income_CF!AQ179="","",Income_CF!AQ179*(Cohort_WP!AQ177/Cohort_CF!AQ177))</f>
        <v>3403539.4554225095</v>
      </c>
      <c r="AR178" s="1">
        <f>IF(Income_CF!AR179="","",Income_CF!AR179*(Cohort_WP!AR177/Cohort_CF!AR177))</f>
        <v>3476669.1988564562</v>
      </c>
      <c r="AS178" s="1">
        <f>IF(Income_CF!AS179="","",Income_CF!AS179*(Cohort_WP!AS177/Cohort_CF!AS177))</f>
        <v>3549240.0527534671</v>
      </c>
      <c r="AT178" s="1">
        <f>IF(Income_CF!AT179="","",Income_CF!AT179*(Cohort_WP!AT177/Cohort_CF!AT177))</f>
        <v>3621152.3835125347</v>
      </c>
      <c r="AU178" s="1">
        <f>IF(Income_CF!AU179="","",Income_CF!AU179*(Cohort_WP!AU177/Cohort_CF!AU177))</f>
        <v>3692305.7057025791</v>
      </c>
      <c r="AV178" s="1">
        <f>IF(Income_CF!AV179="","",Income_CF!AV179*(Cohort_WP!AV177/Cohort_CF!AV177))</f>
        <v>3762598.908296728</v>
      </c>
      <c r="AW178" s="1">
        <f>IF(Income_CF!AW179="","",Income_CF!AW179*(Cohort_WP!AW177/Cohort_CF!AW177))</f>
        <v>3831930.48731435</v>
      </c>
      <c r="AX178" s="1">
        <f>IF(Income_CF!AX179="","",Income_CF!AX179*(Cohort_WP!AX177/Cohort_CF!AX177))</f>
        <v>3900198.7841516663</v>
      </c>
      <c r="AY178" s="1">
        <f>IF(Income_CF!AY179="","",Income_CF!AY179*(Cohort_WP!AY177/Cohort_CF!AY177))</f>
        <v>3967302.2288436582</v>
      </c>
      <c r="AZ178" s="1">
        <f>IF(Income_CF!AZ179="","",Income_CF!AZ179*(Cohort_WP!AZ177/Cohort_CF!AZ177))</f>
        <v>4033139.5874647452</v>
      </c>
      <c r="BA178" s="1">
        <f>IF(Income_CF!BA179="","",Income_CF!BA179*(Cohort_WP!BA177/Cohort_CF!BA177))</f>
        <v>4097610.212844206</v>
      </c>
      <c r="BB178" s="1">
        <f>IF(Income_CF!BB179="","",Income_CF!BB179*(Cohort_WP!BB177/Cohort_CF!BB177))</f>
        <v>4160614.2977433568</v>
      </c>
      <c r="BC178" s="1">
        <f>IF(Income_CF!BC179="","",Income_CF!BC179*(Cohort_WP!BC177/Cohort_CF!BC177))</f>
        <v>4222053.1296173017</v>
      </c>
      <c r="BD178" s="1" t="str">
        <f>IF(Income_CF!BD179="","",Income_CF!BD179*(Cohort_WP!BD177/Cohort_CF!BD177))</f>
        <v/>
      </c>
      <c r="BE178" s="1" t="str">
        <f>IF(Income_CF!BE179="","",Income_CF!BE179*(Cohort_WP!BE177/Cohort_CF!BE177))</f>
        <v/>
      </c>
      <c r="BF178" s="1" t="str">
        <f>IF(Income_CF!BF179="","",Income_CF!BF179*(Cohort_WP!BF177/Cohort_CF!BF177))</f>
        <v/>
      </c>
      <c r="BG178" s="1" t="str">
        <f>IF(Income_CF!BG179="","",Income_CF!BG179*(Cohort_WP!BG177/Cohort_CF!BG177))</f>
        <v/>
      </c>
      <c r="BH178" s="1" t="str">
        <f>IF(Income_CF!BH179="","",Income_CF!BH179*(Cohort_WP!BH177/Cohort_CF!BH177))</f>
        <v/>
      </c>
      <c r="BI178" s="1" t="str">
        <f>IF(Income_CF!BI179="","",Income_CF!BI179*(Cohort_WP!BI177/Cohort_CF!BI177))</f>
        <v/>
      </c>
      <c r="BJ178" s="1" t="str">
        <f>IF(Income_CF!BJ179="","",Income_CF!BJ179*(Cohort_WP!BJ177/Cohort_CF!BJ177))</f>
        <v/>
      </c>
      <c r="BK178" s="1" t="str">
        <f>IF(Income_CF!BK179="","",Income_CF!BK179*(Cohort_WP!BK177/Cohort_CF!BK177))</f>
        <v/>
      </c>
      <c r="BL178" s="1" t="str">
        <f>IF(Income_CF!BL179="","",Income_CF!BL179*(Cohort_WP!BL177/Cohort_CF!BL177))</f>
        <v/>
      </c>
      <c r="BM178" s="1" t="str">
        <f>IF(Income_CF!BM179="","",Income_CF!BM179*(Cohort_WP!BM177/Cohort_CF!BM177))</f>
        <v/>
      </c>
    </row>
    <row r="179" spans="1:72" x14ac:dyDescent="0.55000000000000004">
      <c r="A179" s="639"/>
      <c r="B179" t="s">
        <v>477</v>
      </c>
      <c r="G179" s="1" t="str">
        <f>IF(Income_CF!G180="","",Income_CF!G180*(Cohort_WP!G178/Cohort_CF!G178))</f>
        <v/>
      </c>
      <c r="H179" s="1" t="str">
        <f>IF(Income_CF!H180="","",Income_CF!H180*(Cohort_WP!H178/Cohort_CF!H178))</f>
        <v/>
      </c>
      <c r="I179" s="1" t="str">
        <f>IF(Income_CF!I180="","",Income_CF!I180*(Cohort_WP!I178/Cohort_CF!I178))</f>
        <v/>
      </c>
      <c r="J179" s="1" t="str">
        <f>IF(Income_CF!J180="","",Income_CF!J180*(Cohort_WP!J178/Cohort_CF!J178))</f>
        <v/>
      </c>
      <c r="K179" s="1" t="str">
        <f>IF(Income_CF!K180="","",Income_CF!K180*(Cohort_WP!K178/Cohort_CF!K178))</f>
        <v/>
      </c>
      <c r="L179" s="1" t="str">
        <f>IF(Income_CF!L180="","",Income_CF!L180*(Cohort_WP!L178/Cohort_CF!L178))</f>
        <v/>
      </c>
      <c r="M179" s="1" t="str">
        <f>IF(Income_CF!M180="","",Income_CF!M180*(Cohort_WP!M178/Cohort_CF!M178))</f>
        <v/>
      </c>
      <c r="N179" s="1" t="str">
        <f>IF(Income_CF!N180="","",Income_CF!N180*(Cohort_WP!N178/Cohort_CF!N178))</f>
        <v/>
      </c>
      <c r="O179" s="1" t="str">
        <f>IF(Income_CF!O180="","",Income_CF!O180*(Cohort_WP!O178/Cohort_CF!O178))</f>
        <v/>
      </c>
      <c r="P179" s="1" t="str">
        <f>IF(Income_CF!P180="","",Income_CF!P180*(Cohort_WP!P178/Cohort_CF!P178))</f>
        <v/>
      </c>
      <c r="Q179" s="1">
        <f>IF(Income_CF!Q180="","",Income_CF!Q180*(Cohort_WP!Q178/Cohort_CF!Q178))</f>
        <v>1560626.0395468497</v>
      </c>
      <c r="R179" s="1">
        <f>IF(Income_CF!R180="","",Income_CF!R180*(Cohort_WP!R178/Cohort_CF!R178))</f>
        <v>1621166.3355325328</v>
      </c>
      <c r="S179" s="1">
        <f>IF(Income_CF!S180="","",Income_CF!S180*(Cohort_WP!S178/Cohort_CF!S178))</f>
        <v>1683044.9997053845</v>
      </c>
      <c r="T179" s="1">
        <f>IF(Income_CF!T180="","",Income_CF!T180*(Cohort_WP!T178/Cohort_CF!T178))</f>
        <v>1746237.4677266444</v>
      </c>
      <c r="U179" s="1">
        <f>IF(Income_CF!U180="","",Income_CF!U180*(Cohort_WP!U178/Cohort_CF!U178))</f>
        <v>1821794.9605412581</v>
      </c>
      <c r="V179" s="1">
        <f>IF(Income_CF!V180="","",Income_CF!V180*(Cohort_WP!V178/Cohort_CF!V178))</f>
        <v>1886797.7112011877</v>
      </c>
      <c r="W179" s="1">
        <f>IF(Income_CF!W180="","",Income_CF!W180*(Cohort_WP!W178/Cohort_CF!W178))</f>
        <v>1952947.6792756456</v>
      </c>
      <c r="X179" s="1">
        <f>IF(Income_CF!X180="","",Income_CF!X180*(Cohort_WP!X178/Cohort_CF!X178))</f>
        <v>2020204.3382606378</v>
      </c>
      <c r="Y179" s="1">
        <f>IF(Income_CF!Y180="","",Income_CF!Y180*(Cohort_WP!Y178/Cohort_CF!Y178))</f>
        <v>2088523.7278720343</v>
      </c>
      <c r="Z179" s="1">
        <f>IF(Income_CF!Z180="","",Income_CF!Z180*(Cohort_WP!Z178/Cohort_CF!Z178))</f>
        <v>2157858.4430777458</v>
      </c>
      <c r="AA179" s="1">
        <f>IF(Income_CF!AA180="","",Income_CF!AA180*(Cohort_WP!AA178/Cohort_CF!AA178))</f>
        <v>2228157.6332594911</v>
      </c>
      <c r="AB179" s="1">
        <f>IF(Income_CF!AB180="","",Income_CF!AB180*(Cohort_WP!AB178/Cohort_CF!AB178))</f>
        <v>2299367.0118496474</v>
      </c>
      <c r="AC179" s="1">
        <f>IF(Income_CF!AC180="","",Income_CF!AC180*(Cohort_WP!AC178/Cohort_CF!AC178))</f>
        <v>2371428.876755571</v>
      </c>
      <c r="AD179" s="1">
        <f>IF(Income_CF!AD180="","",Income_CF!AD180*(Cohort_WP!AD178/Cohort_CF!AD178))</f>
        <v>2444282.141848119</v>
      </c>
      <c r="AE179" s="1">
        <f>IF(Income_CF!AE180="","",Income_CF!AE180*(Cohort_WP!AE178/Cohort_CF!AE178))</f>
        <v>2517862.3797526401</v>
      </c>
      <c r="AF179" s="1">
        <f>IF(Income_CF!AF180="","",Income_CF!AF180*(Cohort_WP!AF178/Cohort_CF!AF178))</f>
        <v>2592101.8761404096</v>
      </c>
      <c r="AG179" s="1">
        <f>IF(Income_CF!AG180="","",Income_CF!AG180*(Cohort_WP!AG178/Cohort_CF!AG178))</f>
        <v>2666929.6956751333</v>
      </c>
      <c r="AH179" s="1">
        <f>IF(Income_CF!AH180="","",Income_CF!AH180*(Cohort_WP!AH178/Cohort_CF!AH178))</f>
        <v>2742271.7597247455</v>
      </c>
      <c r="AI179" s="1">
        <f>IF(Income_CF!AI180="","",Income_CF!AI180*(Cohort_WP!AI178/Cohort_CF!AI178))</f>
        <v>2818050.9359013638</v>
      </c>
      <c r="AJ179" s="1">
        <f>IF(Income_CF!AJ180="","",Income_CF!AJ180*(Cohort_WP!AJ178/Cohort_CF!AJ178))</f>
        <v>2894187.139444177</v>
      </c>
      <c r="AK179" s="1">
        <f>IF(Income_CF!AK180="","",Income_CF!AK180*(Cohort_WP!AK178/Cohort_CF!AK178))</f>
        <v>2970597.4464097205</v>
      </c>
      <c r="AL179" s="1">
        <f>IF(Income_CF!AL180="","",Income_CF!AL180*(Cohort_WP!AL178/Cohort_CF!AL178))</f>
        <v>3047196.2185830642</v>
      </c>
      <c r="AM179" s="1">
        <f>IF(Income_CF!AM180="","",Income_CF!AM180*(Cohort_WP!AM178/Cohort_CF!AM178))</f>
        <v>3123895.2399708368</v>
      </c>
      <c r="AN179" s="1">
        <f>IF(Income_CF!AN180="","",Income_CF!AN180*(Cohort_WP!AN178/Cohort_CF!AN178))</f>
        <v>3200603.8646844602</v>
      </c>
      <c r="AO179" s="1">
        <f>IF(Income_CF!AO180="","",Income_CF!AO180*(Cohort_WP!AO178/Cohort_CF!AO178))</f>
        <v>3277229.1759683103</v>
      </c>
      <c r="AP179" s="1">
        <f>IF(Income_CF!AP180="","",Income_CF!AP180*(Cohort_WP!AP178/Cohort_CF!AP178))</f>
        <v>3353676.1560737644</v>
      </c>
      <c r="AQ179" s="1">
        <f>IF(Income_CF!AQ180="","",Income_CF!AQ180*(Cohort_WP!AQ178/Cohort_CF!AQ178))</f>
        <v>3429847.8666270603</v>
      </c>
      <c r="AR179" s="1">
        <f>IF(Income_CF!AR180="","",Income_CF!AR180*(Cohort_WP!AR178/Cohort_CF!AR178))</f>
        <v>3505645.6390851852</v>
      </c>
      <c r="AS179" s="1">
        <f>IF(Income_CF!AS180="","",Income_CF!AS180*(Cohort_WP!AS178/Cohort_CF!AS178))</f>
        <v>3580969.2748221504</v>
      </c>
      <c r="AT179" s="1">
        <f>IF(Income_CF!AT180="","",Income_CF!AT180*(Cohort_WP!AT178/Cohort_CF!AT178))</f>
        <v>3655717.2543360698</v>
      </c>
      <c r="AU179" s="1">
        <f>IF(Income_CF!AU180="","",Income_CF!AU180*(Cohort_WP!AU178/Cohort_CF!AU178))</f>
        <v>3729786.9550179103</v>
      </c>
      <c r="AV179" s="1">
        <f>IF(Income_CF!AV180="","",Income_CF!AV180*(Cohort_WP!AV178/Cohort_CF!AV178))</f>
        <v>3803074.8768736566</v>
      </c>
      <c r="AW179" s="1">
        <f>IF(Income_CF!AW180="","",Income_CF!AW180*(Cohort_WP!AW178/Cohort_CF!AW178))</f>
        <v>3875476.8755456298</v>
      </c>
      <c r="AX179" s="1">
        <f>IF(Income_CF!AX180="","",Income_CF!AX180*(Cohort_WP!AX178/Cohort_CF!AX178))</f>
        <v>3946888.4019337799</v>
      </c>
      <c r="AY179" s="1">
        <f>IF(Income_CF!AY180="","",Income_CF!AY180*(Cohort_WP!AY178/Cohort_CF!AY178))</f>
        <v>4017204.747676217</v>
      </c>
      <c r="AZ179" s="1">
        <f>IF(Income_CF!AZ180="","",Income_CF!AZ180*(Cohort_WP!AZ178/Cohort_CF!AZ178))</f>
        <v>4086321.2957089683</v>
      </c>
      <c r="BA179" s="1">
        <f>IF(Income_CF!BA180="","",Income_CF!BA180*(Cohort_WP!BA178/Cohort_CF!BA178))</f>
        <v>4154133.7750886879</v>
      </c>
      <c r="BB179" s="1">
        <f>IF(Income_CF!BB180="","",Income_CF!BB180*(Cohort_WP!BB178/Cohort_CF!BB178))</f>
        <v>4220538.5192295322</v>
      </c>
      <c r="BC179" s="1">
        <f>IF(Income_CF!BC180="","",Income_CF!BC180*(Cohort_WP!BC178/Cohort_CF!BC178))</f>
        <v>4285432.7266756576</v>
      </c>
      <c r="BD179" s="1">
        <f>IF(Income_CF!BD180="","",Income_CF!BD180*(Cohort_WP!BD178/Cohort_CF!BD178))</f>
        <v>4348714.7235058201</v>
      </c>
      <c r="BE179" s="1" t="str">
        <f>IF(Income_CF!BE180="","",Income_CF!BE180*(Cohort_WP!BE178/Cohort_CF!BE178))</f>
        <v/>
      </c>
      <c r="BF179" s="1" t="str">
        <f>IF(Income_CF!BF180="","",Income_CF!BF180*(Cohort_WP!BF178/Cohort_CF!BF178))</f>
        <v/>
      </c>
      <c r="BG179" s="1" t="str">
        <f>IF(Income_CF!BG180="","",Income_CF!BG180*(Cohort_WP!BG178/Cohort_CF!BG178))</f>
        <v/>
      </c>
      <c r="BH179" s="1" t="str">
        <f>IF(Income_CF!BH180="","",Income_CF!BH180*(Cohort_WP!BH178/Cohort_CF!BH178))</f>
        <v/>
      </c>
      <c r="BI179" s="1" t="str">
        <f>IF(Income_CF!BI180="","",Income_CF!BI180*(Cohort_WP!BI178/Cohort_CF!BI178))</f>
        <v/>
      </c>
      <c r="BJ179" s="1" t="str">
        <f>IF(Income_CF!BJ180="","",Income_CF!BJ180*(Cohort_WP!BJ178/Cohort_CF!BJ178))</f>
        <v/>
      </c>
      <c r="BK179" s="1" t="str">
        <f>IF(Income_CF!BK180="","",Income_CF!BK180*(Cohort_WP!BK178/Cohort_CF!BK178))</f>
        <v/>
      </c>
      <c r="BL179" s="1" t="str">
        <f>IF(Income_CF!BL180="","",Income_CF!BL180*(Cohort_WP!BL178/Cohort_CF!BL178))</f>
        <v/>
      </c>
      <c r="BM179" s="1" t="str">
        <f>IF(Income_CF!BM180="","",Income_CF!BM180*(Cohort_WP!BM178/Cohort_CF!BM178))</f>
        <v/>
      </c>
    </row>
    <row r="180" spans="1:72" x14ac:dyDescent="0.55000000000000004">
      <c r="A180" s="639"/>
      <c r="B180" t="s">
        <v>478</v>
      </c>
      <c r="G180" s="1" t="str">
        <f>IF(Income_CF!G181="","",Income_CF!G181*(Cohort_WP!G179/Cohort_CF!G179))</f>
        <v/>
      </c>
      <c r="H180" s="1" t="str">
        <f>IF(Income_CF!H181="","",Income_CF!H181*(Cohort_WP!H179/Cohort_CF!H179))</f>
        <v/>
      </c>
      <c r="I180" s="1" t="str">
        <f>IF(Income_CF!I181="","",Income_CF!I181*(Cohort_WP!I179/Cohort_CF!I179))</f>
        <v/>
      </c>
      <c r="J180" s="1" t="str">
        <f>IF(Income_CF!J181="","",Income_CF!J181*(Cohort_WP!J179/Cohort_CF!J179))</f>
        <v/>
      </c>
      <c r="K180" s="1" t="str">
        <f>IF(Income_CF!K181="","",Income_CF!K181*(Cohort_WP!K179/Cohort_CF!K179))</f>
        <v/>
      </c>
      <c r="L180" s="1" t="str">
        <f>IF(Income_CF!L181="","",Income_CF!L181*(Cohort_WP!L179/Cohort_CF!L179))</f>
        <v/>
      </c>
      <c r="M180" s="1" t="str">
        <f>IF(Income_CF!M181="","",Income_CF!M181*(Cohort_WP!M179/Cohort_CF!M179))</f>
        <v/>
      </c>
      <c r="N180" s="1" t="str">
        <f>IF(Income_CF!N181="","",Income_CF!N181*(Cohort_WP!N179/Cohort_CF!N179))</f>
        <v/>
      </c>
      <c r="O180" s="1" t="str">
        <f>IF(Income_CF!O181="","",Income_CF!O181*(Cohort_WP!O179/Cohort_CF!O179))</f>
        <v/>
      </c>
      <c r="P180" s="1" t="str">
        <f>IF(Income_CF!P181="","",Income_CF!P181*(Cohort_WP!P179/Cohort_CF!P179))</f>
        <v/>
      </c>
      <c r="Q180" s="1" t="str">
        <f>IF(Income_CF!Q181="","",Income_CF!Q181*(Cohort_WP!Q179/Cohort_CF!Q179))</f>
        <v/>
      </c>
      <c r="R180" s="1">
        <f>IF(Income_CF!R181="","",Income_CF!R181*(Cohort_WP!R179/Cohort_CF!R179))</f>
        <v>1607444.8207332545</v>
      </c>
      <c r="S180" s="1">
        <f>IF(Income_CF!S181="","",Income_CF!S181*(Cohort_WP!S179/Cohort_CF!S179))</f>
        <v>1669801.3255985084</v>
      </c>
      <c r="T180" s="1">
        <f>IF(Income_CF!T181="","",Income_CF!T181*(Cohort_WP!T179/Cohort_CF!T179))</f>
        <v>1733536.3496965463</v>
      </c>
      <c r="U180" s="1">
        <f>IF(Income_CF!U181="","",Income_CF!U181*(Cohort_WP!U179/Cohort_CF!U179))</f>
        <v>1798624.5917584435</v>
      </c>
      <c r="V180" s="1">
        <f>IF(Income_CF!V181="","",Income_CF!V181*(Cohort_WP!V179/Cohort_CF!V179))</f>
        <v>1876448.8093574955</v>
      </c>
      <c r="W180" s="1">
        <f>IF(Income_CF!W181="","",Income_CF!W181*(Cohort_WP!W179/Cohort_CF!W179))</f>
        <v>1943401.6425372234</v>
      </c>
      <c r="X180" s="1">
        <f>IF(Income_CF!X181="","",Income_CF!X181*(Cohort_WP!X179/Cohort_CF!X179))</f>
        <v>2011536.109653915</v>
      </c>
      <c r="Y180" s="1">
        <f>IF(Income_CF!Y181="","",Income_CF!Y181*(Cohort_WP!Y179/Cohort_CF!Y179))</f>
        <v>2080810.468408457</v>
      </c>
      <c r="Z180" s="1">
        <f>IF(Income_CF!Z181="","",Income_CF!Z181*(Cohort_WP!Z179/Cohort_CF!Z179))</f>
        <v>2151179.4397081952</v>
      </c>
      <c r="AA180" s="1">
        <f>IF(Income_CF!AA181="","",Income_CF!AA181*(Cohort_WP!AA179/Cohort_CF!AA179))</f>
        <v>2222594.1963700778</v>
      </c>
      <c r="AB180" s="1">
        <f>IF(Income_CF!AB181="","",Income_CF!AB181*(Cohort_WP!AB179/Cohort_CF!AB179))</f>
        <v>2295002.3622572757</v>
      </c>
      <c r="AC180" s="1">
        <f>IF(Income_CF!AC181="","",Income_CF!AC181*(Cohort_WP!AC179/Cohort_CF!AC179))</f>
        <v>2368348.0222051367</v>
      </c>
      <c r="AD180" s="1">
        <f>IF(Income_CF!AD181="","",Income_CF!AD181*(Cohort_WP!AD179/Cohort_CF!AD179))</f>
        <v>2442571.7430582382</v>
      </c>
      <c r="AE180" s="1">
        <f>IF(Income_CF!AE181="","",Income_CF!AE181*(Cohort_WP!AE179/Cohort_CF!AE179))</f>
        <v>2517610.6061035623</v>
      </c>
      <c r="AF180" s="1">
        <f>IF(Income_CF!AF181="","",Income_CF!AF181*(Cohort_WP!AF179/Cohort_CF!AF179))</f>
        <v>2593398.2511452199</v>
      </c>
      <c r="AG180" s="1">
        <f>IF(Income_CF!AG181="","",Income_CF!AG181*(Cohort_WP!AG179/Cohort_CF!AG179))</f>
        <v>2669864.9324246212</v>
      </c>
      <c r="AH180" s="1">
        <f>IF(Income_CF!AH181="","",Income_CF!AH181*(Cohort_WP!AH179/Cohort_CF!AH179))</f>
        <v>2746937.5865453873</v>
      </c>
      <c r="AI180" s="1">
        <f>IF(Income_CF!AI181="","",Income_CF!AI181*(Cohort_WP!AI179/Cohort_CF!AI179))</f>
        <v>2824539.9125164878</v>
      </c>
      <c r="AJ180" s="1">
        <f>IF(Income_CF!AJ181="","",Income_CF!AJ181*(Cohort_WP!AJ179/Cohort_CF!AJ179))</f>
        <v>2902592.4639784046</v>
      </c>
      <c r="AK180" s="1">
        <f>IF(Income_CF!AK181="","",Income_CF!AK181*(Cohort_WP!AK179/Cohort_CF!AK179))</f>
        <v>2981012.7536275028</v>
      </c>
      <c r="AL180" s="1">
        <f>IF(Income_CF!AL181="","",Income_CF!AL181*(Cohort_WP!AL179/Cohort_CF!AL179))</f>
        <v>3059715.3698020112</v>
      </c>
      <c r="AM180" s="1">
        <f>IF(Income_CF!AM181="","",Income_CF!AM181*(Cohort_WP!AM179/Cohort_CF!AM179))</f>
        <v>3138612.1051405556</v>
      </c>
      <c r="AN180" s="1">
        <f>IF(Income_CF!AN181="","",Income_CF!AN181*(Cohort_WP!AN179/Cohort_CF!AN179))</f>
        <v>3217612.0971699613</v>
      </c>
      <c r="AO180" s="1">
        <f>IF(Income_CF!AO181="","",Income_CF!AO181*(Cohort_WP!AO179/Cohort_CF!AO179))</f>
        <v>3296621.9806249947</v>
      </c>
      <c r="AP180" s="1">
        <f>IF(Income_CF!AP181="","",Income_CF!AP181*(Cohort_WP!AP179/Cohort_CF!AP179))</f>
        <v>3375546.0512473597</v>
      </c>
      <c r="AQ180" s="1">
        <f>IF(Income_CF!AQ181="","",Income_CF!AQ181*(Cohort_WP!AQ179/Cohort_CF!AQ179))</f>
        <v>3454286.4407559768</v>
      </c>
      <c r="AR180" s="1">
        <f>IF(Income_CF!AR181="","",Income_CF!AR181*(Cohort_WP!AR179/Cohort_CF!AR179))</f>
        <v>3532743.3026258722</v>
      </c>
      <c r="AS180" s="1">
        <f>IF(Income_CF!AS181="","",Income_CF!AS181*(Cohort_WP!AS179/Cohort_CF!AS179))</f>
        <v>3610815.0082577411</v>
      </c>
      <c r="AT180" s="1">
        <f>IF(Income_CF!AT181="","",Income_CF!AT181*(Cohort_WP!AT179/Cohort_CF!AT179))</f>
        <v>3688398.3530668141</v>
      </c>
      <c r="AU180" s="1">
        <f>IF(Income_CF!AU181="","",Income_CF!AU181*(Cohort_WP!AU179/Cohort_CF!AU179))</f>
        <v>3765388.7719661524</v>
      </c>
      <c r="AV180" s="1">
        <f>IF(Income_CF!AV181="","",Income_CF!AV181*(Cohort_WP!AV179/Cohort_CF!AV179))</f>
        <v>3841680.5636684485</v>
      </c>
      <c r="AW180" s="1">
        <f>IF(Income_CF!AW181="","",Income_CF!AW181*(Cohort_WP!AW179/Cohort_CF!AW179))</f>
        <v>3917167.1231798655</v>
      </c>
      <c r="AX180" s="1">
        <f>IF(Income_CF!AX181="","",Income_CF!AX181*(Cohort_WP!AX179/Cohort_CF!AX179))</f>
        <v>3991741.1818119981</v>
      </c>
      <c r="AY180" s="1">
        <f>IF(Income_CF!AY181="","",Income_CF!AY181*(Cohort_WP!AY179/Cohort_CF!AY179))</f>
        <v>4065295.0539917932</v>
      </c>
      <c r="AZ180" s="1">
        <f>IF(Income_CF!AZ181="","",Income_CF!AZ181*(Cohort_WP!AZ179/Cohort_CF!AZ179))</f>
        <v>4137720.8901065029</v>
      </c>
      <c r="BA180" s="1">
        <f>IF(Income_CF!BA181="","",Income_CF!BA181*(Cohort_WP!BA179/Cohort_CF!BA179))</f>
        <v>4208910.9345802376</v>
      </c>
      <c r="BB180" s="1">
        <f>IF(Income_CF!BB181="","",Income_CF!BB181*(Cohort_WP!BB179/Cohort_CF!BB179))</f>
        <v>4278757.7883413481</v>
      </c>
      <c r="BC180" s="1">
        <f>IF(Income_CF!BC181="","",Income_CF!BC181*(Cohort_WP!BC179/Cohort_CF!BC179))</f>
        <v>4347154.674806417</v>
      </c>
      <c r="BD180" s="1">
        <f>IF(Income_CF!BD181="","",Income_CF!BD181*(Cohort_WP!BD179/Cohort_CF!BD179))</f>
        <v>4413995.7084759269</v>
      </c>
      <c r="BE180" s="1">
        <f>IF(Income_CF!BE181="","",Income_CF!BE181*(Cohort_WP!BE179/Cohort_CF!BE179))</f>
        <v>4479176.1652109958</v>
      </c>
      <c r="BF180" s="1" t="str">
        <f>IF(Income_CF!BF181="","",Income_CF!BF181*(Cohort_WP!BF179/Cohort_CF!BF179))</f>
        <v/>
      </c>
      <c r="BG180" s="1" t="str">
        <f>IF(Income_CF!BG181="","",Income_CF!BG181*(Cohort_WP!BG179/Cohort_CF!BG179))</f>
        <v/>
      </c>
      <c r="BH180" s="1" t="str">
        <f>IF(Income_CF!BH181="","",Income_CF!BH181*(Cohort_WP!BH179/Cohort_CF!BH179))</f>
        <v/>
      </c>
      <c r="BI180" s="1" t="str">
        <f>IF(Income_CF!BI181="","",Income_CF!BI181*(Cohort_WP!BI179/Cohort_CF!BI179))</f>
        <v/>
      </c>
      <c r="BJ180" s="1" t="str">
        <f>IF(Income_CF!BJ181="","",Income_CF!BJ181*(Cohort_WP!BJ179/Cohort_CF!BJ179))</f>
        <v/>
      </c>
      <c r="BK180" s="1" t="str">
        <f>IF(Income_CF!BK181="","",Income_CF!BK181*(Cohort_WP!BK179/Cohort_CF!BK179))</f>
        <v/>
      </c>
      <c r="BL180" s="1" t="str">
        <f>IF(Income_CF!BL181="","",Income_CF!BL181*(Cohort_WP!BL179/Cohort_CF!BL179))</f>
        <v/>
      </c>
      <c r="BM180" s="1" t="str">
        <f>IF(Income_CF!BM181="","",Income_CF!BM181*(Cohort_WP!BM179/Cohort_CF!BM179))</f>
        <v/>
      </c>
    </row>
    <row r="181" spans="1:72" x14ac:dyDescent="0.55000000000000004">
      <c r="A181" s="639"/>
      <c r="B181" t="s">
        <v>479</v>
      </c>
      <c r="G181" s="1" t="str">
        <f>IF(Income_CF!G182="","",Income_CF!G182*(Cohort_WP!G180/Cohort_CF!G180))</f>
        <v/>
      </c>
      <c r="H181" s="1" t="str">
        <f>IF(Income_CF!H182="","",Income_CF!H182*(Cohort_WP!H180/Cohort_CF!H180))</f>
        <v/>
      </c>
      <c r="I181" s="1" t="str">
        <f>IF(Income_CF!I182="","",Income_CF!I182*(Cohort_WP!I180/Cohort_CF!I180))</f>
        <v/>
      </c>
      <c r="J181" s="1" t="str">
        <f>IF(Income_CF!J182="","",Income_CF!J182*(Cohort_WP!J180/Cohort_CF!J180))</f>
        <v/>
      </c>
      <c r="K181" s="1" t="str">
        <f>IF(Income_CF!K182="","",Income_CF!K182*(Cohort_WP!K180/Cohort_CF!K180))</f>
        <v/>
      </c>
      <c r="L181" s="1" t="str">
        <f>IF(Income_CF!L182="","",Income_CF!L182*(Cohort_WP!L180/Cohort_CF!L180))</f>
        <v/>
      </c>
      <c r="M181" s="1" t="str">
        <f>IF(Income_CF!M182="","",Income_CF!M182*(Cohort_WP!M180/Cohort_CF!M180))</f>
        <v/>
      </c>
      <c r="N181" s="1" t="str">
        <f>IF(Income_CF!N182="","",Income_CF!N182*(Cohort_WP!N180/Cohort_CF!N180))</f>
        <v/>
      </c>
      <c r="O181" s="1" t="str">
        <f>IF(Income_CF!O182="","",Income_CF!O182*(Cohort_WP!O180/Cohort_CF!O180))</f>
        <v/>
      </c>
      <c r="P181" s="1" t="str">
        <f>IF(Income_CF!P182="","",Income_CF!P182*(Cohort_WP!P180/Cohort_CF!P180))</f>
        <v/>
      </c>
      <c r="Q181" s="1" t="str">
        <f>IF(Income_CF!Q182="","",Income_CF!Q182*(Cohort_WP!Q180/Cohort_CF!Q180))</f>
        <v/>
      </c>
      <c r="R181" s="1" t="str">
        <f>IF(Income_CF!R182="","",Income_CF!R182*(Cohort_WP!R180/Cohort_CF!R180))</f>
        <v/>
      </c>
      <c r="S181" s="1">
        <f>IF(Income_CF!S182="","",Income_CF!S182*(Cohort_WP!S180/Cohort_CF!S180))</f>
        <v>1655668.1653552521</v>
      </c>
      <c r="T181" s="1">
        <f>IF(Income_CF!T182="","",Income_CF!T182*(Cohort_WP!T180/Cohort_CF!T180))</f>
        <v>1719895.365366464</v>
      </c>
      <c r="U181" s="1">
        <f>IF(Income_CF!U182="","",Income_CF!U182*(Cohort_WP!U180/Cohort_CF!U180))</f>
        <v>1785542.440187443</v>
      </c>
      <c r="V181" s="1">
        <f>IF(Income_CF!V182="","",Income_CF!V182*(Cohort_WP!V180/Cohort_CF!V180))</f>
        <v>1852583.3295111968</v>
      </c>
      <c r="W181" s="1">
        <f>IF(Income_CF!W182="","",Income_CF!W182*(Cohort_WP!W180/Cohort_CF!W180))</f>
        <v>1932742.2736382203</v>
      </c>
      <c r="X181" s="1">
        <f>IF(Income_CF!X182="","",Income_CF!X182*(Cohort_WP!X180/Cohort_CF!X180))</f>
        <v>2001703.6918133399</v>
      </c>
      <c r="Y181" s="1">
        <f>IF(Income_CF!Y182="","",Income_CF!Y182*(Cohort_WP!Y180/Cohort_CF!Y180))</f>
        <v>2071882.1929435325</v>
      </c>
      <c r="Z181" s="1">
        <f>IF(Income_CF!Z182="","",Income_CF!Z182*(Cohort_WP!Z180/Cohort_CF!Z180))</f>
        <v>2143234.7824607105</v>
      </c>
      <c r="AA181" s="1">
        <f>IF(Income_CF!AA182="","",Income_CF!AA182*(Cohort_WP!AA180/Cohort_CF!AA180))</f>
        <v>2215714.8228994408</v>
      </c>
      <c r="AB181" s="1">
        <f>IF(Income_CF!AB182="","",Income_CF!AB182*(Cohort_WP!AB180/Cohort_CF!AB180))</f>
        <v>2289272.0222611804</v>
      </c>
      <c r="AC181" s="1">
        <f>IF(Income_CF!AC182="","",Income_CF!AC182*(Cohort_WP!AC180/Cohort_CF!AC180))</f>
        <v>2363852.4331249944</v>
      </c>
      <c r="AD181" s="1">
        <f>IF(Income_CF!AD182="","",Income_CF!AD182*(Cohort_WP!AD180/Cohort_CF!AD180))</f>
        <v>2439398.4628712903</v>
      </c>
      <c r="AE181" s="1">
        <f>IF(Income_CF!AE182="","",Income_CF!AE182*(Cohort_WP!AE180/Cohort_CF!AE180))</f>
        <v>2515848.895349985</v>
      </c>
      <c r="AF181" s="1">
        <f>IF(Income_CF!AF182="","",Income_CF!AF182*(Cohort_WP!AF180/Cohort_CF!AF180))</f>
        <v>2593138.9242866701</v>
      </c>
      <c r="AG181" s="1">
        <f>IF(Income_CF!AG182="","",Income_CF!AG182*(Cohort_WP!AG180/Cohort_CF!AG180))</f>
        <v>2671200.1986795762</v>
      </c>
      <c r="AH181" s="1">
        <f>IF(Income_CF!AH182="","",Income_CF!AH182*(Cohort_WP!AH180/Cohort_CF!AH180))</f>
        <v>2749960.8803973598</v>
      </c>
      <c r="AI181" s="1">
        <f>IF(Income_CF!AI182="","",Income_CF!AI182*(Cohort_WP!AI180/Cohort_CF!AI180))</f>
        <v>2829345.7141417484</v>
      </c>
      <c r="AJ181" s="1">
        <f>IF(Income_CF!AJ182="","",Income_CF!AJ182*(Cohort_WP!AJ180/Cohort_CF!AJ180))</f>
        <v>2909276.1098919823</v>
      </c>
      <c r="AK181" s="1">
        <f>IF(Income_CF!AK182="","",Income_CF!AK182*(Cohort_WP!AK180/Cohort_CF!AK180))</f>
        <v>2989670.2378977574</v>
      </c>
      <c r="AL181" s="1">
        <f>IF(Income_CF!AL182="","",Income_CF!AL182*(Cohort_WP!AL180/Cohort_CF!AL180))</f>
        <v>3070443.1362363277</v>
      </c>
      <c r="AM181" s="1">
        <f>IF(Income_CF!AM182="","",Income_CF!AM182*(Cohort_WP!AM180/Cohort_CF!AM180))</f>
        <v>3151506.8308960721</v>
      </c>
      <c r="AN181" s="1">
        <f>IF(Income_CF!AN182="","",Income_CF!AN182*(Cohort_WP!AN180/Cohort_CF!AN180))</f>
        <v>3232770.4682947723</v>
      </c>
      <c r="AO181" s="1">
        <f>IF(Income_CF!AO182="","",Income_CF!AO182*(Cohort_WP!AO180/Cohort_CF!AO180))</f>
        <v>3314140.4600850604</v>
      </c>
      <c r="AP181" s="1">
        <f>IF(Income_CF!AP182="","",Income_CF!AP182*(Cohort_WP!AP180/Cohort_CF!AP180))</f>
        <v>3395520.6400437444</v>
      </c>
      <c r="AQ181" s="1">
        <f>IF(Income_CF!AQ182="","",Income_CF!AQ182*(Cohort_WP!AQ180/Cohort_CF!AQ180))</f>
        <v>3476812.4327847795</v>
      </c>
      <c r="AR181" s="1">
        <f>IF(Income_CF!AR182="","",Income_CF!AR182*(Cohort_WP!AR180/Cohort_CF!AR180))</f>
        <v>3557915.0339786564</v>
      </c>
      <c r="AS181" s="1">
        <f>IF(Income_CF!AS182="","",Income_CF!AS182*(Cohort_WP!AS180/Cohort_CF!AS180))</f>
        <v>3638725.6017046487</v>
      </c>
      <c r="AT181" s="1">
        <f>IF(Income_CF!AT182="","",Income_CF!AT182*(Cohort_WP!AT180/Cohort_CF!AT180))</f>
        <v>3719139.4585054726</v>
      </c>
      <c r="AU181" s="1">
        <f>IF(Income_CF!AU182="","",Income_CF!AU182*(Cohort_WP!AU180/Cohort_CF!AU180))</f>
        <v>3799050.3036588188</v>
      </c>
      <c r="AV181" s="1">
        <f>IF(Income_CF!AV182="","",Income_CF!AV182*(Cohort_WP!AV180/Cohort_CF!AV180))</f>
        <v>3878350.4351251372</v>
      </c>
      <c r="AW181" s="1">
        <f>IF(Income_CF!AW182="","",Income_CF!AW182*(Cohort_WP!AW180/Cohort_CF!AW180))</f>
        <v>3956930.9805785017</v>
      </c>
      <c r="AX181" s="1">
        <f>IF(Income_CF!AX182="","",Income_CF!AX182*(Cohort_WP!AX180/Cohort_CF!AX180))</f>
        <v>4034682.1368752611</v>
      </c>
      <c r="AY181" s="1">
        <f>IF(Income_CF!AY182="","",Income_CF!AY182*(Cohort_WP!AY180/Cohort_CF!AY180))</f>
        <v>4111493.4172663577</v>
      </c>
      <c r="AZ181" s="1">
        <f>IF(Income_CF!AZ182="","",Income_CF!AZ182*(Cohort_WP!AZ180/Cohort_CF!AZ180))</f>
        <v>4187253.9056115472</v>
      </c>
      <c r="BA181" s="1">
        <f>IF(Income_CF!BA182="","",Income_CF!BA182*(Cohort_WP!BA180/Cohort_CF!BA180))</f>
        <v>4261852.5168096982</v>
      </c>
      <c r="BB181" s="1">
        <f>IF(Income_CF!BB182="","",Income_CF!BB182*(Cohort_WP!BB180/Cohort_CF!BB180))</f>
        <v>4335178.2626176449</v>
      </c>
      <c r="BC181" s="1">
        <f>IF(Income_CF!BC182="","",Income_CF!BC182*(Cohort_WP!BC180/Cohort_CF!BC180))</f>
        <v>4407120.5219915882</v>
      </c>
      <c r="BD181" s="1">
        <f>IF(Income_CF!BD182="","",Income_CF!BD182*(Cohort_WP!BD180/Cohort_CF!BD180))</f>
        <v>4477569.3150506094</v>
      </c>
      <c r="BE181" s="1">
        <f>IF(Income_CF!BE182="","",Income_CF!BE182*(Cohort_WP!BE180/Cohort_CF!BE180))</f>
        <v>4546415.5797302052</v>
      </c>
      <c r="BF181" s="1">
        <f>IF(Income_CF!BF182="","",Income_CF!BF182*(Cohort_WP!BF180/Cohort_CF!BF180))</f>
        <v>4613551.4501673253</v>
      </c>
      <c r="BG181" s="1" t="str">
        <f>IF(Income_CF!BG182="","",Income_CF!BG182*(Cohort_WP!BG180/Cohort_CF!BG180))</f>
        <v/>
      </c>
      <c r="BH181" s="1" t="str">
        <f>IF(Income_CF!BH182="","",Income_CF!BH182*(Cohort_WP!BH180/Cohort_CF!BH180))</f>
        <v/>
      </c>
      <c r="BI181" s="1" t="str">
        <f>IF(Income_CF!BI182="","",Income_CF!BI182*(Cohort_WP!BI180/Cohort_CF!BI180))</f>
        <v/>
      </c>
      <c r="BJ181" s="1" t="str">
        <f>IF(Income_CF!BJ182="","",Income_CF!BJ182*(Cohort_WP!BJ180/Cohort_CF!BJ180))</f>
        <v/>
      </c>
      <c r="BK181" s="1" t="str">
        <f>IF(Income_CF!BK182="","",Income_CF!BK182*(Cohort_WP!BK180/Cohort_CF!BK180))</f>
        <v/>
      </c>
      <c r="BL181" s="1" t="str">
        <f>IF(Income_CF!BL182="","",Income_CF!BL182*(Cohort_WP!BL180/Cohort_CF!BL180))</f>
        <v/>
      </c>
      <c r="BM181" s="1" t="str">
        <f>IF(Income_CF!BM182="","",Income_CF!BM182*(Cohort_WP!BM180/Cohort_CF!BM180))</f>
        <v/>
      </c>
    </row>
    <row r="182" spans="1:72" x14ac:dyDescent="0.55000000000000004">
      <c r="A182" s="639"/>
      <c r="B182" t="s">
        <v>480</v>
      </c>
      <c r="G182" s="1" t="str">
        <f>IF(Income_CF!G183="","",Income_CF!G183*(Cohort_WP!G181/Cohort_CF!G181))</f>
        <v/>
      </c>
      <c r="H182" s="1" t="str">
        <f>IF(Income_CF!H183="","",Income_CF!H183*(Cohort_WP!H181/Cohort_CF!H181))</f>
        <v/>
      </c>
      <c r="I182" s="1" t="str">
        <f>IF(Income_CF!I183="","",Income_CF!I183*(Cohort_WP!I181/Cohort_CF!I181))</f>
        <v/>
      </c>
      <c r="J182" s="1" t="str">
        <f>IF(Income_CF!J183="","",Income_CF!J183*(Cohort_WP!J181/Cohort_CF!J181))</f>
        <v/>
      </c>
      <c r="K182" s="1" t="str">
        <f>IF(Income_CF!K183="","",Income_CF!K183*(Cohort_WP!K181/Cohort_CF!K181))</f>
        <v/>
      </c>
      <c r="L182" s="1" t="str">
        <f>IF(Income_CF!L183="","",Income_CF!L183*(Cohort_WP!L181/Cohort_CF!L181))</f>
        <v/>
      </c>
      <c r="M182" s="1" t="str">
        <f>IF(Income_CF!M183="","",Income_CF!M183*(Cohort_WP!M181/Cohort_CF!M181))</f>
        <v/>
      </c>
      <c r="N182" s="1" t="str">
        <f>IF(Income_CF!N183="","",Income_CF!N183*(Cohort_WP!N181/Cohort_CF!N181))</f>
        <v/>
      </c>
      <c r="O182" s="1" t="str">
        <f>IF(Income_CF!O183="","",Income_CF!O183*(Cohort_WP!O181/Cohort_CF!O181))</f>
        <v/>
      </c>
      <c r="P182" s="1" t="str">
        <f>IF(Income_CF!P183="","",Income_CF!P183*(Cohort_WP!P181/Cohort_CF!P181))</f>
        <v/>
      </c>
      <c r="Q182" s="1" t="str">
        <f>IF(Income_CF!Q183="","",Income_CF!Q183*(Cohort_WP!Q181/Cohort_CF!Q181))</f>
        <v/>
      </c>
      <c r="R182" s="1" t="str">
        <f>IF(Income_CF!R183="","",Income_CF!R183*(Cohort_WP!R181/Cohort_CF!R181))</f>
        <v/>
      </c>
      <c r="S182" s="1" t="str">
        <f>IF(Income_CF!S183="","",Income_CF!S183*(Cohort_WP!S181/Cohort_CF!S181))</f>
        <v/>
      </c>
      <c r="T182" s="1">
        <f>IF(Income_CF!T183="","",Income_CF!T183*(Cohort_WP!T181/Cohort_CF!T181))</f>
        <v>1705338.2103159099</v>
      </c>
      <c r="U182" s="1">
        <f>IF(Income_CF!U183="","",Income_CF!U183*(Cohort_WP!U181/Cohort_CF!U181))</f>
        <v>1771492.2263274579</v>
      </c>
      <c r="V182" s="1">
        <f>IF(Income_CF!V183="","",Income_CF!V183*(Cohort_WP!V181/Cohort_CF!V181))</f>
        <v>1839108.7133930656</v>
      </c>
      <c r="W182" s="1">
        <f>IF(Income_CF!W183="","",Income_CF!W183*(Cohort_WP!W181/Cohort_CF!W181))</f>
        <v>1908160.8293965326</v>
      </c>
      <c r="X182" s="1">
        <f>IF(Income_CF!X183="","",Income_CF!X183*(Cohort_WP!X181/Cohort_CF!X181))</f>
        <v>1990724.5418473668</v>
      </c>
      <c r="Y182" s="1">
        <f>IF(Income_CF!Y183="","",Income_CF!Y183*(Cohort_WP!Y181/Cohort_CF!Y181))</f>
        <v>2061754.80256774</v>
      </c>
      <c r="Z182" s="1">
        <f>IF(Income_CF!Z183="","",Income_CF!Z183*(Cohort_WP!Z181/Cohort_CF!Z181))</f>
        <v>2134038.6587318382</v>
      </c>
      <c r="AA182" s="1">
        <f>IF(Income_CF!AA183="","",Income_CF!AA183*(Cohort_WP!AA181/Cohort_CF!AA181))</f>
        <v>2207531.8259345316</v>
      </c>
      <c r="AB182" s="1">
        <f>IF(Income_CF!AB183="","",Income_CF!AB183*(Cohort_WP!AB181/Cohort_CF!AB181))</f>
        <v>2282186.2675864245</v>
      </c>
      <c r="AC182" s="1">
        <f>IF(Income_CF!AC183="","",Income_CF!AC183*(Cohort_WP!AC181/Cohort_CF!AC181))</f>
        <v>2357950.1829290162</v>
      </c>
      <c r="AD182" s="1">
        <f>IF(Income_CF!AD183="","",Income_CF!AD183*(Cohort_WP!AD181/Cohort_CF!AD181))</f>
        <v>2434768.0061187437</v>
      </c>
      <c r="AE182" s="1">
        <f>IF(Income_CF!AE183="","",Income_CF!AE183*(Cohort_WP!AE181/Cohort_CF!AE181))</f>
        <v>2512580.416757429</v>
      </c>
      <c r="AF182" s="1">
        <f>IF(Income_CF!AF183="","",Income_CF!AF183*(Cohort_WP!AF181/Cohort_CF!AF181))</f>
        <v>2591324.3622104852</v>
      </c>
      <c r="AG182" s="1">
        <f>IF(Income_CF!AG183="","",Income_CF!AG183*(Cohort_WP!AG181/Cohort_CF!AG181))</f>
        <v>2670933.0920152697</v>
      </c>
      <c r="AH182" s="1">
        <f>IF(Income_CF!AH183="","",Income_CF!AH183*(Cohort_WP!AH181/Cohort_CF!AH181))</f>
        <v>2751336.2046399633</v>
      </c>
      <c r="AI182" s="1">
        <f>IF(Income_CF!AI183="","",Income_CF!AI183*(Cohort_WP!AI181/Cohort_CF!AI181))</f>
        <v>2832459.7068092804</v>
      </c>
      <c r="AJ182" s="1">
        <f>IF(Income_CF!AJ183="","",Income_CF!AJ183*(Cohort_WP!AJ181/Cohort_CF!AJ181))</f>
        <v>2914226.085566001</v>
      </c>
      <c r="AK182" s="1">
        <f>IF(Income_CF!AK183="","",Income_CF!AK183*(Cohort_WP!AK181/Cohort_CF!AK181))</f>
        <v>2996554.3931887425</v>
      </c>
      <c r="AL182" s="1">
        <f>IF(Income_CF!AL183="","",Income_CF!AL183*(Cohort_WP!AL181/Cohort_CF!AL181))</f>
        <v>3079360.3450346892</v>
      </c>
      <c r="AM182" s="1">
        <f>IF(Income_CF!AM183="","",Income_CF!AM183*(Cohort_WP!AM181/Cohort_CF!AM181))</f>
        <v>3162556.4303234173</v>
      </c>
      <c r="AN182" s="1">
        <f>IF(Income_CF!AN183="","",Income_CF!AN183*(Cohort_WP!AN181/Cohort_CF!AN181))</f>
        <v>3246052.0358229536</v>
      </c>
      <c r="AO182" s="1">
        <f>IF(Income_CF!AO183="","",Income_CF!AO183*(Cohort_WP!AO181/Cohort_CF!AO181))</f>
        <v>3329753.5823436156</v>
      </c>
      <c r="AP182" s="1">
        <f>IF(Income_CF!AP183="","",Income_CF!AP183*(Cohort_WP!AP181/Cohort_CF!AP181))</f>
        <v>3413564.6738876123</v>
      </c>
      <c r="AQ182" s="1">
        <f>IF(Income_CF!AQ183="","",Income_CF!AQ183*(Cohort_WP!AQ181/Cohort_CF!AQ181))</f>
        <v>3497386.2592450562</v>
      </c>
      <c r="AR182" s="1">
        <f>IF(Income_CF!AR183="","",Income_CF!AR183*(Cohort_WP!AR181/Cohort_CF!AR181))</f>
        <v>3581116.8057683236</v>
      </c>
      <c r="AS182" s="1">
        <f>IF(Income_CF!AS183="","",Income_CF!AS183*(Cohort_WP!AS181/Cohort_CF!AS181))</f>
        <v>3664652.4849980166</v>
      </c>
      <c r="AT182" s="1">
        <f>IF(Income_CF!AT183="","",Income_CF!AT183*(Cohort_WP!AT181/Cohort_CF!AT181))</f>
        <v>3747887.3697557873</v>
      </c>
      <c r="AU182" s="1">
        <f>IF(Income_CF!AU183="","",Income_CF!AU183*(Cohort_WP!AU181/Cohort_CF!AU181))</f>
        <v>3830713.6422606371</v>
      </c>
      <c r="AV182" s="1">
        <f>IF(Income_CF!AV183="","",Income_CF!AV183*(Cohort_WP!AV181/Cohort_CF!AV181))</f>
        <v>3913021.8127685837</v>
      </c>
      <c r="AW182" s="1">
        <f>IF(Income_CF!AW183="","",Income_CF!AW183*(Cohort_WP!AW181/Cohort_CF!AW181))</f>
        <v>3994700.9481788911</v>
      </c>
      <c r="AX182" s="1">
        <f>IF(Income_CF!AX183="","",Income_CF!AX183*(Cohort_WP!AX181/Cohort_CF!AX181))</f>
        <v>4075638.9099958562</v>
      </c>
      <c r="AY182" s="1">
        <f>IF(Income_CF!AY183="","",Income_CF!AY183*(Cohort_WP!AY181/Cohort_CF!AY181))</f>
        <v>4155722.6009815191</v>
      </c>
      <c r="AZ182" s="1">
        <f>IF(Income_CF!AZ183="","",Income_CF!AZ183*(Cohort_WP!AZ181/Cohort_CF!AZ181))</f>
        <v>4234838.2197843483</v>
      </c>
      <c r="BA182" s="1">
        <f>IF(Income_CF!BA183="","",Income_CF!BA183*(Cohort_WP!BA181/Cohort_CF!BA181))</f>
        <v>4312871.5227798941</v>
      </c>
      <c r="BB182" s="1">
        <f>IF(Income_CF!BB183="","",Income_CF!BB183*(Cohort_WP!BB181/Cohort_CF!BB181))</f>
        <v>4389708.0923139891</v>
      </c>
      <c r="BC182" s="1">
        <f>IF(Income_CF!BC183="","",Income_CF!BC183*(Cohort_WP!BC181/Cohort_CF!BC181))</f>
        <v>4465233.6104961727</v>
      </c>
      <c r="BD182" s="1">
        <f>IF(Income_CF!BD183="","",Income_CF!BD183*(Cohort_WP!BD181/Cohort_CF!BD181))</f>
        <v>4539334.1376513354</v>
      </c>
      <c r="BE182" s="1">
        <f>IF(Income_CF!BE183="","",Income_CF!BE183*(Cohort_WP!BE181/Cohort_CF!BE181))</f>
        <v>4611896.3945021285</v>
      </c>
      <c r="BF182" s="1">
        <f>IF(Income_CF!BF183="","",Income_CF!BF183*(Cohort_WP!BF181/Cohort_CF!BF181))</f>
        <v>4682808.0471221106</v>
      </c>
      <c r="BG182" s="1">
        <f>IF(Income_CF!BG183="","",Income_CF!BG183*(Cohort_WP!BG181/Cohort_CF!BG181))</f>
        <v>4751957.9936723439</v>
      </c>
      <c r="BH182" s="1" t="str">
        <f>IF(Income_CF!BH183="","",Income_CF!BH183*(Cohort_WP!BH181/Cohort_CF!BH181))</f>
        <v/>
      </c>
      <c r="BI182" s="1" t="str">
        <f>IF(Income_CF!BI183="","",Income_CF!BI183*(Cohort_WP!BI181/Cohort_CF!BI181))</f>
        <v/>
      </c>
      <c r="BJ182" s="1" t="str">
        <f>IF(Income_CF!BJ183="","",Income_CF!BJ183*(Cohort_WP!BJ181/Cohort_CF!BJ181))</f>
        <v/>
      </c>
      <c r="BK182" s="1" t="str">
        <f>IF(Income_CF!BK183="","",Income_CF!BK183*(Cohort_WP!BK181/Cohort_CF!BK181))</f>
        <v/>
      </c>
      <c r="BL182" s="1" t="str">
        <f>IF(Income_CF!BL183="","",Income_CF!BL183*(Cohort_WP!BL181/Cohort_CF!BL181))</f>
        <v/>
      </c>
      <c r="BM182" s="1" t="str">
        <f>IF(Income_CF!BM183="","",Income_CF!BM183*(Cohort_WP!BM181/Cohort_CF!BM181))</f>
        <v/>
      </c>
    </row>
    <row r="183" spans="1:72" x14ac:dyDescent="0.55000000000000004">
      <c r="A183" s="639"/>
      <c r="B183" t="s">
        <v>481</v>
      </c>
      <c r="G183" s="1" t="str">
        <f>IF(Income_CF!G184="","",Income_CF!G184*(Cohort_WP!G182/Cohort_CF!G182))</f>
        <v/>
      </c>
      <c r="H183" s="1" t="str">
        <f>IF(Income_CF!H184="","",Income_CF!H184*(Cohort_WP!H182/Cohort_CF!H182))</f>
        <v/>
      </c>
      <c r="I183" s="1" t="str">
        <f>IF(Income_CF!I184="","",Income_CF!I184*(Cohort_WP!I182/Cohort_CF!I182))</f>
        <v/>
      </c>
      <c r="J183" s="1" t="str">
        <f>IF(Income_CF!J184="","",Income_CF!J184*(Cohort_WP!J182/Cohort_CF!J182))</f>
        <v/>
      </c>
      <c r="K183" s="1" t="str">
        <f>IF(Income_CF!K184="","",Income_CF!K184*(Cohort_WP!K182/Cohort_CF!K182))</f>
        <v/>
      </c>
      <c r="L183" s="1" t="str">
        <f>IF(Income_CF!L184="","",Income_CF!L184*(Cohort_WP!L182/Cohort_CF!L182))</f>
        <v/>
      </c>
      <c r="M183" s="1" t="str">
        <f>IF(Income_CF!M184="","",Income_CF!M184*(Cohort_WP!M182/Cohort_CF!M182))</f>
        <v/>
      </c>
      <c r="N183" s="1" t="str">
        <f>IF(Income_CF!N184="","",Income_CF!N184*(Cohort_WP!N182/Cohort_CF!N182))</f>
        <v/>
      </c>
      <c r="O183" s="1" t="str">
        <f>IF(Income_CF!O184="","",Income_CF!O184*(Cohort_WP!O182/Cohort_CF!O182))</f>
        <v/>
      </c>
      <c r="P183" s="1" t="str">
        <f>IF(Income_CF!P184="","",Income_CF!P184*(Cohort_WP!P182/Cohort_CF!P182))</f>
        <v/>
      </c>
      <c r="Q183" s="1" t="str">
        <f>IF(Income_CF!Q184="","",Income_CF!Q184*(Cohort_WP!Q182/Cohort_CF!Q182))</f>
        <v/>
      </c>
      <c r="R183" s="1" t="str">
        <f>IF(Income_CF!R184="","",Income_CF!R184*(Cohort_WP!R182/Cohort_CF!R182))</f>
        <v/>
      </c>
      <c r="S183" s="1" t="str">
        <f>IF(Income_CF!S184="","",Income_CF!S184*(Cohort_WP!S182/Cohort_CF!S182))</f>
        <v/>
      </c>
      <c r="T183" s="1" t="str">
        <f>IF(Income_CF!T184="","",Income_CF!T184*(Cohort_WP!T182/Cohort_CF!T182))</f>
        <v/>
      </c>
      <c r="U183" s="1">
        <f>IF(Income_CF!U184="","",Income_CF!U184*(Cohort_WP!U182/Cohort_CF!U182))</f>
        <v>1756498.3566253874</v>
      </c>
      <c r="V183" s="1">
        <f>IF(Income_CF!V184="","",Income_CF!V184*(Cohort_WP!V182/Cohort_CF!V182))</f>
        <v>1824636.9931172812</v>
      </c>
      <c r="W183" s="1">
        <f>IF(Income_CF!W184="","",Income_CF!W184*(Cohort_WP!W182/Cohort_CF!W182))</f>
        <v>1894281.9747948577</v>
      </c>
      <c r="X183" s="1">
        <f>IF(Income_CF!X184="","",Income_CF!X184*(Cohort_WP!X182/Cohort_CF!X182))</f>
        <v>1965405.6542784288</v>
      </c>
      <c r="Y183" s="1">
        <f>IF(Income_CF!Y184="","",Income_CF!Y184*(Cohort_WP!Y182/Cohort_CF!Y182))</f>
        <v>2050446.2781027877</v>
      </c>
      <c r="Z183" s="1">
        <f>IF(Income_CF!Z184="","",Income_CF!Z184*(Cohort_WP!Z182/Cohort_CF!Z182))</f>
        <v>2123607.4466447723</v>
      </c>
      <c r="AA183" s="1">
        <f>IF(Income_CF!AA184="","",Income_CF!AA184*(Cohort_WP!AA182/Cohort_CF!AA182))</f>
        <v>2198059.8184937933</v>
      </c>
      <c r="AB183" s="1">
        <f>IF(Income_CF!AB184="","",Income_CF!AB184*(Cohort_WP!AB182/Cohort_CF!AB182))</f>
        <v>2273757.7807125682</v>
      </c>
      <c r="AC183" s="1">
        <f>IF(Income_CF!AC184="","",Income_CF!AC184*(Cohort_WP!AC182/Cohort_CF!AC182))</f>
        <v>2350651.8556140172</v>
      </c>
      <c r="AD183" s="1">
        <f>IF(Income_CF!AD184="","",Income_CF!AD184*(Cohort_WP!AD182/Cohort_CF!AD182))</f>
        <v>2428688.6884168861</v>
      </c>
      <c r="AE183" s="1">
        <f>IF(Income_CF!AE184="","",Income_CF!AE184*(Cohort_WP!AE182/Cohort_CF!AE182))</f>
        <v>2507811.046302306</v>
      </c>
      <c r="AF183" s="1">
        <f>IF(Income_CF!AF184="","",Income_CF!AF184*(Cohort_WP!AF182/Cohort_CF!AF182))</f>
        <v>2587957.8292601523</v>
      </c>
      <c r="AG183" s="1">
        <f>IF(Income_CF!AG184="","",Income_CF!AG184*(Cohort_WP!AG182/Cohort_CF!AG182))</f>
        <v>2669064.0930767991</v>
      </c>
      <c r="AH183" s="1">
        <f>IF(Income_CF!AH184="","",Income_CF!AH184*(Cohort_WP!AH182/Cohort_CF!AH182))</f>
        <v>2751061.0847757277</v>
      </c>
      <c r="AI183" s="1">
        <f>IF(Income_CF!AI184="","",Income_CF!AI184*(Cohort_WP!AI182/Cohort_CF!AI182))</f>
        <v>2833876.2907791622</v>
      </c>
      <c r="AJ183" s="1">
        <f>IF(Income_CF!AJ184="","",Income_CF!AJ184*(Cohort_WP!AJ182/Cohort_CF!AJ182))</f>
        <v>2917433.4980135588</v>
      </c>
      <c r="AK183" s="1">
        <f>IF(Income_CF!AK184="","",Income_CF!AK184*(Cohort_WP!AK182/Cohort_CF!AK182))</f>
        <v>3001652.8681329815</v>
      </c>
      <c r="AL183" s="1">
        <f>IF(Income_CF!AL184="","",Income_CF!AL184*(Cohort_WP!AL182/Cohort_CF!AL182))</f>
        <v>3086451.024984404</v>
      </c>
      <c r="AM183" s="1">
        <f>IF(Income_CF!AM184="","",Income_CF!AM184*(Cohort_WP!AM182/Cohort_CF!AM182))</f>
        <v>3171741.1553857308</v>
      </c>
      <c r="AN183" s="1">
        <f>IF(Income_CF!AN184="","",Income_CF!AN184*(Cohort_WP!AN182/Cohort_CF!AN182))</f>
        <v>3257433.1232331195</v>
      </c>
      <c r="AO183" s="1">
        <f>IF(Income_CF!AO184="","",Income_CF!AO184*(Cohort_WP!AO182/Cohort_CF!AO182))</f>
        <v>3343433.5968976431</v>
      </c>
      <c r="AP183" s="1">
        <f>IF(Income_CF!AP184="","",Income_CF!AP184*(Cohort_WP!AP182/Cohort_CF!AP182))</f>
        <v>3429646.189813924</v>
      </c>
      <c r="AQ183" s="1">
        <f>IF(Income_CF!AQ184="","",Income_CF!AQ184*(Cohort_WP!AQ182/Cohort_CF!AQ182))</f>
        <v>3515971.6141042397</v>
      </c>
      <c r="AR183" s="1">
        <f>IF(Income_CF!AR184="","",Income_CF!AR184*(Cohort_WP!AR182/Cohort_CF!AR182))</f>
        <v>3602307.8470224077</v>
      </c>
      <c r="AS183" s="1">
        <f>IF(Income_CF!AS184="","",Income_CF!AS184*(Cohort_WP!AS182/Cohort_CF!AS182))</f>
        <v>3688550.3099413738</v>
      </c>
      <c r="AT183" s="1">
        <f>IF(Income_CF!AT184="","",Income_CF!AT184*(Cohort_WP!AT182/Cohort_CF!AT182))</f>
        <v>3774592.0595479566</v>
      </c>
      <c r="AU183" s="1">
        <f>IF(Income_CF!AU184="","",Income_CF!AU184*(Cohort_WP!AU182/Cohort_CF!AU182))</f>
        <v>3860323.9908484616</v>
      </c>
      <c r="AV183" s="1">
        <f>IF(Income_CF!AV184="","",Income_CF!AV184*(Cohort_WP!AV182/Cohort_CF!AV182))</f>
        <v>3945635.0515284562</v>
      </c>
      <c r="AW183" s="1">
        <f>IF(Income_CF!AW184="","",Income_CF!AW184*(Cohort_WP!AW182/Cohort_CF!AW182))</f>
        <v>4030412.4671516409</v>
      </c>
      <c r="AX183" s="1">
        <f>IF(Income_CF!AX184="","",Income_CF!AX184*(Cohort_WP!AX182/Cohort_CF!AX182))</f>
        <v>4114541.9766242579</v>
      </c>
      <c r="AY183" s="1">
        <f>IF(Income_CF!AY184="","",Income_CF!AY184*(Cohort_WP!AY182/Cohort_CF!AY182))</f>
        <v>4197908.0772957318</v>
      </c>
      <c r="AZ183" s="1">
        <f>IF(Income_CF!AZ184="","",Income_CF!AZ184*(Cohort_WP!AZ182/Cohort_CF!AZ182))</f>
        <v>4280394.2790109646</v>
      </c>
      <c r="BA183" s="1">
        <f>IF(Income_CF!BA184="","",Income_CF!BA184*(Cohort_WP!BA182/Cohort_CF!BA182))</f>
        <v>4361883.3663778799</v>
      </c>
      <c r="BB183" s="1">
        <f>IF(Income_CF!BB184="","",Income_CF!BB184*(Cohort_WP!BB182/Cohort_CF!BB182))</f>
        <v>4442257.6684632907</v>
      </c>
      <c r="BC183" s="1">
        <f>IF(Income_CF!BC184="","",Income_CF!BC184*(Cohort_WP!BC182/Cohort_CF!BC182))</f>
        <v>4521399.3350834083</v>
      </c>
      <c r="BD183" s="1">
        <f>IF(Income_CF!BD184="","",Income_CF!BD184*(Cohort_WP!BD182/Cohort_CF!BD182))</f>
        <v>4599190.6188110579</v>
      </c>
      <c r="BE183" s="1">
        <f>IF(Income_CF!BE184="","",Income_CF!BE184*(Cohort_WP!BE182/Cohort_CF!BE182))</f>
        <v>4675514.1617808752</v>
      </c>
      <c r="BF183" s="1">
        <f>IF(Income_CF!BF184="","",Income_CF!BF184*(Cohort_WP!BF182/Cohort_CF!BF182))</f>
        <v>4750253.2863371912</v>
      </c>
      <c r="BG183" s="1">
        <f>IF(Income_CF!BG184="","",Income_CF!BG184*(Cohort_WP!BG182/Cohort_CF!BG182))</f>
        <v>4823292.2885357728</v>
      </c>
      <c r="BH183" s="1">
        <f>IF(Income_CF!BH184="","",Income_CF!BH184*(Cohort_WP!BH182/Cohort_CF!BH182))</f>
        <v>4894516.7334825154</v>
      </c>
      <c r="BI183" s="1" t="str">
        <f>IF(Income_CF!BI184="","",Income_CF!BI184*(Cohort_WP!BI182/Cohort_CF!BI182))</f>
        <v/>
      </c>
      <c r="BJ183" s="1" t="str">
        <f>IF(Income_CF!BJ184="","",Income_CF!BJ184*(Cohort_WP!BJ182/Cohort_CF!BJ182))</f>
        <v/>
      </c>
      <c r="BK183" s="1" t="str">
        <f>IF(Income_CF!BK184="","",Income_CF!BK184*(Cohort_WP!BK182/Cohort_CF!BK182))</f>
        <v/>
      </c>
      <c r="BL183" s="1" t="str">
        <f>IF(Income_CF!BL184="","",Income_CF!BL184*(Cohort_WP!BL182/Cohort_CF!BL182))</f>
        <v/>
      </c>
      <c r="BM183" s="1" t="str">
        <f>IF(Income_CF!BM184="","",Income_CF!BM184*(Cohort_WP!BM182/Cohort_CF!BM182))</f>
        <v/>
      </c>
    </row>
    <row r="184" spans="1:72" x14ac:dyDescent="0.55000000000000004">
      <c r="A184" s="639"/>
      <c r="B184" t="s">
        <v>482</v>
      </c>
      <c r="G184" s="1" t="str">
        <f>IF(Income_CF!G185="","",Income_CF!G185*(Cohort_WP!G183/Cohort_CF!G183))</f>
        <v/>
      </c>
      <c r="H184" s="1" t="str">
        <f>IF(Income_CF!H185="","",Income_CF!H185*(Cohort_WP!H183/Cohort_CF!H183))</f>
        <v/>
      </c>
      <c r="I184" s="1" t="str">
        <f>IF(Income_CF!I185="","",Income_CF!I185*(Cohort_WP!I183/Cohort_CF!I183))</f>
        <v/>
      </c>
      <c r="J184" s="1" t="str">
        <f>IF(Income_CF!J185="","",Income_CF!J185*(Cohort_WP!J183/Cohort_CF!J183))</f>
        <v/>
      </c>
      <c r="K184" s="1" t="str">
        <f>IF(Income_CF!K185="","",Income_CF!K185*(Cohort_WP!K183/Cohort_CF!K183))</f>
        <v/>
      </c>
      <c r="L184" s="1" t="str">
        <f>IF(Income_CF!L185="","",Income_CF!L185*(Cohort_WP!L183/Cohort_CF!L183))</f>
        <v/>
      </c>
      <c r="M184" s="1" t="str">
        <f>IF(Income_CF!M185="","",Income_CF!M185*(Cohort_WP!M183/Cohort_CF!M183))</f>
        <v/>
      </c>
      <c r="N184" s="1" t="str">
        <f>IF(Income_CF!N185="","",Income_CF!N185*(Cohort_WP!N183/Cohort_CF!N183))</f>
        <v/>
      </c>
      <c r="O184" s="1" t="str">
        <f>IF(Income_CF!O185="","",Income_CF!O185*(Cohort_WP!O183/Cohort_CF!O183))</f>
        <v/>
      </c>
      <c r="P184" s="1" t="str">
        <f>IF(Income_CF!P185="","",Income_CF!P185*(Cohort_WP!P183/Cohort_CF!P183))</f>
        <v/>
      </c>
      <c r="Q184" s="1" t="str">
        <f>IF(Income_CF!Q185="","",Income_CF!Q185*(Cohort_WP!Q183/Cohort_CF!Q183))</f>
        <v/>
      </c>
      <c r="R184" s="1" t="str">
        <f>IF(Income_CF!R185="","",Income_CF!R185*(Cohort_WP!R183/Cohort_CF!R183))</f>
        <v/>
      </c>
      <c r="S184" s="1" t="str">
        <f>IF(Income_CF!S185="","",Income_CF!S185*(Cohort_WP!S183/Cohort_CF!S183))</f>
        <v/>
      </c>
      <c r="T184" s="1" t="str">
        <f>IF(Income_CF!T185="","",Income_CF!T185*(Cohort_WP!T183/Cohort_CF!T183))</f>
        <v/>
      </c>
      <c r="U184" s="1" t="str">
        <f>IF(Income_CF!U185="","",Income_CF!U185*(Cohort_WP!U183/Cohort_CF!U183))</f>
        <v/>
      </c>
      <c r="V184" s="1">
        <f>IF(Income_CF!V185="","",Income_CF!V185*(Cohort_WP!V183/Cohort_CF!V183))</f>
        <v>1809193.3073241487</v>
      </c>
      <c r="W184" s="1">
        <f>IF(Income_CF!W185="","",Income_CF!W185*(Cohort_WP!W183/Cohort_CF!W183))</f>
        <v>1879376.1029107999</v>
      </c>
      <c r="X184" s="1">
        <f>IF(Income_CF!X185="","",Income_CF!X185*(Cohort_WP!X183/Cohort_CF!X183))</f>
        <v>1951110.4340387036</v>
      </c>
      <c r="Y184" s="1">
        <f>IF(Income_CF!Y185="","",Income_CF!Y185*(Cohort_WP!Y183/Cohort_CF!Y183))</f>
        <v>2024367.8239067814</v>
      </c>
      <c r="Z184" s="1">
        <f>IF(Income_CF!Z185="","",Income_CF!Z185*(Cohort_WP!Z183/Cohort_CF!Z183))</f>
        <v>2111959.6664458713</v>
      </c>
      <c r="AA184" s="1">
        <f>IF(Income_CF!AA185="","",Income_CF!AA185*(Cohort_WP!AA183/Cohort_CF!AA183))</f>
        <v>2187315.6700441148</v>
      </c>
      <c r="AB184" s="1">
        <f>IF(Income_CF!AB185="","",Income_CF!AB185*(Cohort_WP!AB183/Cohort_CF!AB183))</f>
        <v>2264001.6130486075</v>
      </c>
      <c r="AC184" s="1">
        <f>IF(Income_CF!AC185="","",Income_CF!AC185*(Cohort_WP!AC183/Cohort_CF!AC183))</f>
        <v>2341970.5141339446</v>
      </c>
      <c r="AD184" s="1">
        <f>IF(Income_CF!AD185="","",Income_CF!AD185*(Cohort_WP!AD183/Cohort_CF!AD183))</f>
        <v>2421171.4112824374</v>
      </c>
      <c r="AE184" s="1">
        <f>IF(Income_CF!AE185="","",Income_CF!AE185*(Cohort_WP!AE183/Cohort_CF!AE183))</f>
        <v>2501549.3490693928</v>
      </c>
      <c r="AF184" s="1">
        <f>IF(Income_CF!AF185="","",Income_CF!AF185*(Cohort_WP!AF183/Cohort_CF!AF183))</f>
        <v>2583045.3776913756</v>
      </c>
      <c r="AG184" s="1">
        <f>IF(Income_CF!AG185="","",Income_CF!AG185*(Cohort_WP!AG183/Cohort_CF!AG183))</f>
        <v>2665596.5641379566</v>
      </c>
      <c r="AH184" s="1">
        <f>IF(Income_CF!AH185="","",Income_CF!AH185*(Cohort_WP!AH183/Cohort_CF!AH183))</f>
        <v>2749136.0158691029</v>
      </c>
      <c r="AI184" s="1">
        <f>IF(Income_CF!AI185="","",Income_CF!AI185*(Cohort_WP!AI183/Cohort_CF!AI183))</f>
        <v>2833592.9173189993</v>
      </c>
      <c r="AJ184" s="1">
        <f>IF(Income_CF!AJ185="","",Income_CF!AJ185*(Cohort_WP!AJ183/Cohort_CF!AJ183))</f>
        <v>2918892.5795025369</v>
      </c>
      <c r="AK184" s="1">
        <f>IF(Income_CF!AK185="","",Income_CF!AK185*(Cohort_WP!AK183/Cohort_CF!AK183))</f>
        <v>3004956.5029539661</v>
      </c>
      <c r="AL184" s="1">
        <f>IF(Income_CF!AL185="","",Income_CF!AL185*(Cohort_WP!AL183/Cohort_CF!AL183))</f>
        <v>3091702.4541769703</v>
      </c>
      <c r="AM184" s="1">
        <f>IF(Income_CF!AM185="","",Income_CF!AM185*(Cohort_WP!AM183/Cohort_CF!AM183))</f>
        <v>3179044.5557339359</v>
      </c>
      <c r="AN184" s="1">
        <f>IF(Income_CF!AN185="","",Income_CF!AN185*(Cohort_WP!AN183/Cohort_CF!AN183))</f>
        <v>3266893.390047302</v>
      </c>
      <c r="AO184" s="1">
        <f>IF(Income_CF!AO185="","",Income_CF!AO185*(Cohort_WP!AO183/Cohort_CF!AO183))</f>
        <v>3355156.1169301136</v>
      </c>
      <c r="AP184" s="1">
        <f>IF(Income_CF!AP185="","",Income_CF!AP185*(Cohort_WP!AP183/Cohort_CF!AP183))</f>
        <v>3443736.6048045717</v>
      </c>
      <c r="AQ184" s="1">
        <f>IF(Income_CF!AQ185="","",Income_CF!AQ185*(Cohort_WP!AQ183/Cohort_CF!AQ183))</f>
        <v>3532535.5755083417</v>
      </c>
      <c r="AR184" s="1">
        <f>IF(Income_CF!AR185="","",Income_CF!AR185*(Cohort_WP!AR183/Cohort_CF!AR183))</f>
        <v>3621450.7625273671</v>
      </c>
      <c r="AS184" s="1">
        <f>IF(Income_CF!AS185="","",Income_CF!AS185*(Cohort_WP!AS183/Cohort_CF!AS183))</f>
        <v>3710377.0824330808</v>
      </c>
      <c r="AT184" s="1">
        <f>IF(Income_CF!AT185="","",Income_CF!AT185*(Cohort_WP!AT183/Cohort_CF!AT183))</f>
        <v>3799206.8192396136</v>
      </c>
      <c r="AU184" s="1">
        <f>IF(Income_CF!AU185="","",Income_CF!AU185*(Cohort_WP!AU183/Cohort_CF!AU183))</f>
        <v>3887829.8213343951</v>
      </c>
      <c r="AV184" s="1">
        <f>IF(Income_CF!AV185="","",Income_CF!AV185*(Cohort_WP!AV183/Cohort_CF!AV183))</f>
        <v>3976133.7105739154</v>
      </c>
      <c r="AW184" s="1">
        <f>IF(Income_CF!AW185="","",Income_CF!AW185*(Cohort_WP!AW183/Cohort_CF!AW183))</f>
        <v>4064004.1030743099</v>
      </c>
      <c r="AX184" s="1">
        <f>IF(Income_CF!AX185="","",Income_CF!AX185*(Cohort_WP!AX183/Cohort_CF!AX183))</f>
        <v>4151324.8411661894</v>
      </c>
      <c r="AY184" s="1">
        <f>IF(Income_CF!AY185="","",Income_CF!AY185*(Cohort_WP!AY183/Cohort_CF!AY183))</f>
        <v>4237978.2359229848</v>
      </c>
      <c r="AZ184" s="1">
        <f>IF(Income_CF!AZ185="","",Income_CF!AZ185*(Cohort_WP!AZ183/Cohort_CF!AZ183))</f>
        <v>4323845.3196146041</v>
      </c>
      <c r="BA184" s="1">
        <f>IF(Income_CF!BA185="","",Income_CF!BA185*(Cohort_WP!BA183/Cohort_CF!BA183))</f>
        <v>4408806.1073812945</v>
      </c>
      <c r="BB184" s="1">
        <f>IF(Income_CF!BB185="","",Income_CF!BB185*(Cohort_WP!BB183/Cohort_CF!BB183))</f>
        <v>4492739.8673692159</v>
      </c>
      <c r="BC184" s="1">
        <f>IF(Income_CF!BC185="","",Income_CF!BC185*(Cohort_WP!BC183/Cohort_CF!BC183))</f>
        <v>4575525.3985171886</v>
      </c>
      <c r="BD184" s="1">
        <f>IF(Income_CF!BD185="","",Income_CF!BD185*(Cohort_WP!BD183/Cohort_CF!BD183))</f>
        <v>4657041.3151359111</v>
      </c>
      <c r="BE184" s="1">
        <f>IF(Income_CF!BE185="","",Income_CF!BE185*(Cohort_WP!BE183/Cohort_CF!BE183))</f>
        <v>4737166.3373753903</v>
      </c>
      <c r="BF184" s="1">
        <f>IF(Income_CF!BF185="","",Income_CF!BF185*(Cohort_WP!BF183/Cohort_CF!BF183))</f>
        <v>4815779.5866343016</v>
      </c>
      <c r="BG184" s="1">
        <f>IF(Income_CF!BG185="","",Income_CF!BG185*(Cohort_WP!BG183/Cohort_CF!BG183))</f>
        <v>4892760.8849273063</v>
      </c>
      <c r="BH184" s="1">
        <f>IF(Income_CF!BH185="","",Income_CF!BH185*(Cohort_WP!BH183/Cohort_CF!BH183))</f>
        <v>4967991.0571918469</v>
      </c>
      <c r="BI184" s="1">
        <f>IF(Income_CF!BI185="","",Income_CF!BI185*(Cohort_WP!BI183/Cohort_CF!BI183))</f>
        <v>5041352.2354869908</v>
      </c>
      <c r="BJ184" s="1" t="str">
        <f>IF(Income_CF!BJ185="","",Income_CF!BJ185*(Cohort_WP!BJ183/Cohort_CF!BJ183))</f>
        <v/>
      </c>
      <c r="BK184" s="1" t="str">
        <f>IF(Income_CF!BK185="","",Income_CF!BK185*(Cohort_WP!BK183/Cohort_CF!BK183))</f>
        <v/>
      </c>
      <c r="BL184" s="1" t="str">
        <f>IF(Income_CF!BL185="","",Income_CF!BL185*(Cohort_WP!BL183/Cohort_CF!BL183))</f>
        <v/>
      </c>
      <c r="BM184" s="1" t="str">
        <f>IF(Income_CF!BM185="","",Income_CF!BM185*(Cohort_WP!BM183/Cohort_CF!BM183))</f>
        <v/>
      </c>
    </row>
    <row r="185" spans="1:72" x14ac:dyDescent="0.55000000000000004">
      <c r="A185" s="639"/>
      <c r="B185" t="s">
        <v>483</v>
      </c>
      <c r="G185" s="1" t="str">
        <f>IF(Income_CF!G186="","",Income_CF!G186*(Cohort_WP!G184/Cohort_CF!G184))</f>
        <v/>
      </c>
      <c r="H185" s="1" t="str">
        <f>IF(Income_CF!H186="","",Income_CF!H186*(Cohort_WP!H184/Cohort_CF!H184))</f>
        <v/>
      </c>
      <c r="I185" s="1" t="str">
        <f>IF(Income_CF!I186="","",Income_CF!I186*(Cohort_WP!I184/Cohort_CF!I184))</f>
        <v/>
      </c>
      <c r="J185" s="1" t="str">
        <f>IF(Income_CF!J186="","",Income_CF!J186*(Cohort_WP!J184/Cohort_CF!J184))</f>
        <v/>
      </c>
      <c r="K185" s="1" t="str">
        <f>IF(Income_CF!K186="","",Income_CF!K186*(Cohort_WP!K184/Cohort_CF!K184))</f>
        <v/>
      </c>
      <c r="L185" s="1" t="str">
        <f>IF(Income_CF!L186="","",Income_CF!L186*(Cohort_WP!L184/Cohort_CF!L184))</f>
        <v/>
      </c>
      <c r="M185" s="1" t="str">
        <f>IF(Income_CF!M186="","",Income_CF!M186*(Cohort_WP!M184/Cohort_CF!M184))</f>
        <v/>
      </c>
      <c r="N185" s="1" t="str">
        <f>IF(Income_CF!N186="","",Income_CF!N186*(Cohort_WP!N184/Cohort_CF!N184))</f>
        <v/>
      </c>
      <c r="O185" s="1" t="str">
        <f>IF(Income_CF!O186="","",Income_CF!O186*(Cohort_WP!O184/Cohort_CF!O184))</f>
        <v/>
      </c>
      <c r="P185" s="1" t="str">
        <f>IF(Income_CF!P186="","",Income_CF!P186*(Cohort_WP!P184/Cohort_CF!P184))</f>
        <v/>
      </c>
      <c r="Q185" s="1" t="str">
        <f>IF(Income_CF!Q186="","",Income_CF!Q186*(Cohort_WP!Q184/Cohort_CF!Q184))</f>
        <v/>
      </c>
      <c r="R185" s="1" t="str">
        <f>IF(Income_CF!R186="","",Income_CF!R186*(Cohort_WP!R184/Cohort_CF!R184))</f>
        <v/>
      </c>
      <c r="S185" s="1" t="str">
        <f>IF(Income_CF!S186="","",Income_CF!S186*(Cohort_WP!S184/Cohort_CF!S184))</f>
        <v/>
      </c>
      <c r="T185" s="1" t="str">
        <f>IF(Income_CF!T186="","",Income_CF!T186*(Cohort_WP!T184/Cohort_CF!T184))</f>
        <v/>
      </c>
      <c r="U185" s="1" t="str">
        <f>IF(Income_CF!U186="","",Income_CF!U186*(Cohort_WP!U184/Cohort_CF!U184))</f>
        <v/>
      </c>
      <c r="V185" s="1" t="str">
        <f>IF(Income_CF!V186="","",Income_CF!V186*(Cohort_WP!V184/Cohort_CF!V184))</f>
        <v/>
      </c>
      <c r="W185" s="1">
        <f>IF(Income_CF!W186="","",Income_CF!W186*(Cohort_WP!W184/Cohort_CF!W184))</f>
        <v>1863469.106543873</v>
      </c>
      <c r="X185" s="1">
        <f>IF(Income_CF!X186="","",Income_CF!X186*(Cohort_WP!X184/Cohort_CF!X184))</f>
        <v>1935757.3859981238</v>
      </c>
      <c r="Y185" s="1">
        <f>IF(Income_CF!Y186="","",Income_CF!Y186*(Cohort_WP!Y184/Cohort_CF!Y184))</f>
        <v>2009643.7470598647</v>
      </c>
      <c r="Z185" s="1">
        <f>IF(Income_CF!Z186="","",Income_CF!Z186*(Cohort_WP!Z184/Cohort_CF!Z184))</f>
        <v>2085098.8586239847</v>
      </c>
      <c r="AA185" s="1">
        <f>IF(Income_CF!AA186="","",Income_CF!AA186*(Cohort_WP!AA184/Cohort_CF!AA184))</f>
        <v>2175318.4564392474</v>
      </c>
      <c r="AB185" s="1">
        <f>IF(Income_CF!AB186="","",Income_CF!AB186*(Cohort_WP!AB184/Cohort_CF!AB184))</f>
        <v>2252935.1401454387</v>
      </c>
      <c r="AC185" s="1">
        <f>IF(Income_CF!AC186="","",Income_CF!AC186*(Cohort_WP!AC184/Cohort_CF!AC184))</f>
        <v>2331921.6614400656</v>
      </c>
      <c r="AD185" s="1">
        <f>IF(Income_CF!AD186="","",Income_CF!AD186*(Cohort_WP!AD184/Cohort_CF!AD184))</f>
        <v>2412229.629557963</v>
      </c>
      <c r="AE185" s="1">
        <f>IF(Income_CF!AE186="","",Income_CF!AE186*(Cohort_WP!AE184/Cohort_CF!AE184))</f>
        <v>2493806.5536209103</v>
      </c>
      <c r="AF185" s="1">
        <f>IF(Income_CF!AF186="","",Income_CF!AF186*(Cohort_WP!AF184/Cohort_CF!AF184))</f>
        <v>2576595.8295414746</v>
      </c>
      <c r="AG185" s="1">
        <f>IF(Income_CF!AG186="","",Income_CF!AG186*(Cohort_WP!AG184/Cohort_CF!AG184))</f>
        <v>2660536.7390221166</v>
      </c>
      <c r="AH185" s="1">
        <f>IF(Income_CF!AH186="","",Income_CF!AH186*(Cohort_WP!AH184/Cohort_CF!AH184))</f>
        <v>2745564.4610620956</v>
      </c>
      <c r="AI185" s="1">
        <f>IF(Income_CF!AI186="","",Income_CF!AI186*(Cohort_WP!AI184/Cohort_CF!AI184))</f>
        <v>2831610.096345176</v>
      </c>
      <c r="AJ185" s="1">
        <f>IF(Income_CF!AJ186="","",Income_CF!AJ186*(Cohort_WP!AJ184/Cohort_CF!AJ184))</f>
        <v>2918600.7048385693</v>
      </c>
      <c r="AK185" s="1">
        <f>IF(Income_CF!AK186="","",Income_CF!AK186*(Cohort_WP!AK184/Cohort_CF!AK184))</f>
        <v>3006459.3568876134</v>
      </c>
      <c r="AL185" s="1">
        <f>IF(Income_CF!AL186="","",Income_CF!AL186*(Cohort_WP!AL184/Cohort_CF!AL184))</f>
        <v>3095105.1980425841</v>
      </c>
      <c r="AM185" s="1">
        <f>IF(Income_CF!AM186="","",Income_CF!AM186*(Cohort_WP!AM184/Cohort_CF!AM184))</f>
        <v>3184453.5278022797</v>
      </c>
      <c r="AN185" s="1">
        <f>IF(Income_CF!AN186="","",Income_CF!AN186*(Cohort_WP!AN184/Cohort_CF!AN184))</f>
        <v>3274415.8924059537</v>
      </c>
      <c r="AO185" s="1">
        <f>IF(Income_CF!AO186="","",Income_CF!AO186*(Cohort_WP!AO184/Cohort_CF!AO184))</f>
        <v>3364900.1917487215</v>
      </c>
      <c r="AP185" s="1">
        <f>IF(Income_CF!AP186="","",Income_CF!AP186*(Cohort_WP!AP184/Cohort_CF!AP184))</f>
        <v>3455810.8004380167</v>
      </c>
      <c r="AQ185" s="1">
        <f>IF(Income_CF!AQ186="","",Income_CF!AQ186*(Cohort_WP!AQ184/Cohort_CF!AQ184))</f>
        <v>3547048.7029487086</v>
      </c>
      <c r="AR185" s="1">
        <f>IF(Income_CF!AR186="","",Income_CF!AR186*(Cohort_WP!AR184/Cohort_CF!AR184))</f>
        <v>3638511.6427735919</v>
      </c>
      <c r="AS185" s="1">
        <f>IF(Income_CF!AS186="","",Income_CF!AS186*(Cohort_WP!AS184/Cohort_CF!AS184))</f>
        <v>3730094.2854031888</v>
      </c>
      <c r="AT185" s="1">
        <f>IF(Income_CF!AT186="","",Income_CF!AT186*(Cohort_WP!AT184/Cohort_CF!AT184))</f>
        <v>3821688.3949060724</v>
      </c>
      <c r="AU185" s="1">
        <f>IF(Income_CF!AU186="","",Income_CF!AU186*(Cohort_WP!AU184/Cohort_CF!AU184))</f>
        <v>3913183.0238168025</v>
      </c>
      <c r="AV185" s="1">
        <f>IF(Income_CF!AV186="","",Income_CF!AV186*(Cohort_WP!AV184/Cohort_CF!AV184))</f>
        <v>4004464.7159744273</v>
      </c>
      <c r="AW185" s="1">
        <f>IF(Income_CF!AW186="","",Income_CF!AW186*(Cohort_WP!AW184/Cohort_CF!AW184))</f>
        <v>4095417.7218911326</v>
      </c>
      <c r="AX185" s="1">
        <f>IF(Income_CF!AX186="","",Income_CF!AX186*(Cohort_WP!AX184/Cohort_CF!AX184))</f>
        <v>4185924.2261665384</v>
      </c>
      <c r="AY185" s="1">
        <f>IF(Income_CF!AY186="","",Income_CF!AY186*(Cohort_WP!AY184/Cohort_CF!AY184))</f>
        <v>4275864.5864011748</v>
      </c>
      <c r="AZ185" s="1">
        <f>IF(Income_CF!AZ186="","",Income_CF!AZ186*(Cohort_WP!AZ184/Cohort_CF!AZ184))</f>
        <v>4365117.5830006739</v>
      </c>
      <c r="BA185" s="1">
        <f>IF(Income_CF!BA186="","",Income_CF!BA186*(Cohort_WP!BA184/Cohort_CF!BA184))</f>
        <v>4453560.6792030428</v>
      </c>
      <c r="BB185" s="1">
        <f>IF(Income_CF!BB186="","",Income_CF!BB186*(Cohort_WP!BB184/Cohort_CF!BB184))</f>
        <v>4541070.2906027324</v>
      </c>
      <c r="BC185" s="1">
        <f>IF(Income_CF!BC186="","",Income_CF!BC186*(Cohort_WP!BC184/Cohort_CF!BC184))</f>
        <v>4627522.0633902922</v>
      </c>
      <c r="BD185" s="1">
        <f>IF(Income_CF!BD186="","",Income_CF!BD186*(Cohort_WP!BD184/Cohort_CF!BD184))</f>
        <v>4712791.1604727041</v>
      </c>
      <c r="BE185" s="1">
        <f>IF(Income_CF!BE186="","",Income_CF!BE186*(Cohort_WP!BE184/Cohort_CF!BE184))</f>
        <v>4796752.5545899877</v>
      </c>
      <c r="BF185" s="1">
        <f>IF(Income_CF!BF186="","",Income_CF!BF186*(Cohort_WP!BF184/Cohort_CF!BF184))</f>
        <v>4879281.3274966516</v>
      </c>
      <c r="BG185" s="1">
        <f>IF(Income_CF!BG186="","",Income_CF!BG186*(Cohort_WP!BG184/Cohort_CF!BG184))</f>
        <v>4960252.9742333302</v>
      </c>
      <c r="BH185" s="1">
        <f>IF(Income_CF!BH186="","",Income_CF!BH186*(Cohort_WP!BH184/Cohort_CF!BH184))</f>
        <v>5039543.7114751264</v>
      </c>
      <c r="BI185" s="1">
        <f>IF(Income_CF!BI186="","",Income_CF!BI186*(Cohort_WP!BI184/Cohort_CF!BI184))</f>
        <v>5117030.7889076034</v>
      </c>
      <c r="BJ185" s="1">
        <f>IF(Income_CF!BJ186="","",Income_CF!BJ186*(Cohort_WP!BJ184/Cohort_CF!BJ184))</f>
        <v>5192592.8025516002</v>
      </c>
      <c r="BK185" s="1" t="str">
        <f>IF(Income_CF!BK186="","",Income_CF!BK186*(Cohort_WP!BK184/Cohort_CF!BK184))</f>
        <v/>
      </c>
      <c r="BL185" s="1" t="str">
        <f>IF(Income_CF!BL186="","",Income_CF!BL186*(Cohort_WP!BL184/Cohort_CF!BL184))</f>
        <v/>
      </c>
      <c r="BM185" s="1" t="str">
        <f>IF(Income_CF!BM186="","",Income_CF!BM186*(Cohort_WP!BM184/Cohort_CF!BM184))</f>
        <v/>
      </c>
    </row>
    <row r="186" spans="1:72" x14ac:dyDescent="0.55000000000000004">
      <c r="A186" s="639"/>
      <c r="B186" t="s">
        <v>484</v>
      </c>
      <c r="G186" s="1" t="str">
        <f>IF(Income_CF!G187="","",Income_CF!G187*(Cohort_WP!G185/Cohort_CF!G185))</f>
        <v/>
      </c>
      <c r="H186" s="1" t="str">
        <f>IF(Income_CF!H187="","",Income_CF!H187*(Cohort_WP!H185/Cohort_CF!H185))</f>
        <v/>
      </c>
      <c r="I186" s="1" t="str">
        <f>IF(Income_CF!I187="","",Income_CF!I187*(Cohort_WP!I185/Cohort_CF!I185))</f>
        <v/>
      </c>
      <c r="J186" s="1" t="str">
        <f>IF(Income_CF!J187="","",Income_CF!J187*(Cohort_WP!J185/Cohort_CF!J185))</f>
        <v/>
      </c>
      <c r="K186" s="1" t="str">
        <f>IF(Income_CF!K187="","",Income_CF!K187*(Cohort_WP!K185/Cohort_CF!K185))</f>
        <v/>
      </c>
      <c r="L186" s="1" t="str">
        <f>IF(Income_CF!L187="","",Income_CF!L187*(Cohort_WP!L185/Cohort_CF!L185))</f>
        <v/>
      </c>
      <c r="M186" s="1" t="str">
        <f>IF(Income_CF!M187="","",Income_CF!M187*(Cohort_WP!M185/Cohort_CF!M185))</f>
        <v/>
      </c>
      <c r="N186" s="1" t="str">
        <f>IF(Income_CF!N187="","",Income_CF!N187*(Cohort_WP!N185/Cohort_CF!N185))</f>
        <v/>
      </c>
      <c r="O186" s="1" t="str">
        <f>IF(Income_CF!O187="","",Income_CF!O187*(Cohort_WP!O185/Cohort_CF!O185))</f>
        <v/>
      </c>
      <c r="P186" s="1" t="str">
        <f>IF(Income_CF!P187="","",Income_CF!P187*(Cohort_WP!P185/Cohort_CF!P185))</f>
        <v/>
      </c>
      <c r="Q186" s="1" t="str">
        <f>IF(Income_CF!Q187="","",Income_CF!Q187*(Cohort_WP!Q185/Cohort_CF!Q185))</f>
        <v/>
      </c>
      <c r="R186" s="1" t="str">
        <f>IF(Income_CF!R187="","",Income_CF!R187*(Cohort_WP!R185/Cohort_CF!R185))</f>
        <v/>
      </c>
      <c r="S186" s="1" t="str">
        <f>IF(Income_CF!S187="","",Income_CF!S187*(Cohort_WP!S185/Cohort_CF!S185))</f>
        <v/>
      </c>
      <c r="T186" s="1" t="str">
        <f>IF(Income_CF!T187="","",Income_CF!T187*(Cohort_WP!T185/Cohort_CF!T185))</f>
        <v/>
      </c>
      <c r="U186" s="1" t="str">
        <f>IF(Income_CF!U187="","",Income_CF!U187*(Cohort_WP!U185/Cohort_CF!U185))</f>
        <v/>
      </c>
      <c r="V186" s="1" t="str">
        <f>IF(Income_CF!V187="","",Income_CF!V187*(Cohort_WP!V185/Cohort_CF!V185))</f>
        <v/>
      </c>
      <c r="W186" s="1" t="str">
        <f>IF(Income_CF!W187="","",Income_CF!W187*(Cohort_WP!W185/Cohort_CF!W185))</f>
        <v/>
      </c>
      <c r="X186" s="1">
        <f>IF(Income_CF!X187="","",Income_CF!X187*(Cohort_WP!X185/Cohort_CF!X185))</f>
        <v>1919373.1797401896</v>
      </c>
      <c r="Y186" s="1">
        <f>IF(Income_CF!Y187="","",Income_CF!Y187*(Cohort_WP!Y185/Cohort_CF!Y185))</f>
        <v>1993830.1075780676</v>
      </c>
      <c r="Z186" s="1">
        <f>IF(Income_CF!Z187="","",Income_CF!Z187*(Cohort_WP!Z185/Cohort_CF!Z185))</f>
        <v>2069933.0594716605</v>
      </c>
      <c r="AA186" s="1">
        <f>IF(Income_CF!AA187="","",Income_CF!AA187*(Cohort_WP!AA185/Cohort_CF!AA185))</f>
        <v>2147651.8243827042</v>
      </c>
      <c r="AB186" s="1">
        <f>IF(Income_CF!AB187="","",Income_CF!AB187*(Cohort_WP!AB185/Cohort_CF!AB185))</f>
        <v>2240578.010132425</v>
      </c>
      <c r="AC186" s="1">
        <f>IF(Income_CF!AC187="","",Income_CF!AC187*(Cohort_WP!AC185/Cohort_CF!AC185))</f>
        <v>2320523.1943498021</v>
      </c>
      <c r="AD186" s="1">
        <f>IF(Income_CF!AD187="","",Income_CF!AD187*(Cohort_WP!AD185/Cohort_CF!AD185))</f>
        <v>2401879.3112832671</v>
      </c>
      <c r="AE186" s="1">
        <f>IF(Income_CF!AE187="","",Income_CF!AE187*(Cohort_WP!AE185/Cohort_CF!AE185))</f>
        <v>2484596.5184447016</v>
      </c>
      <c r="AF186" s="1">
        <f>IF(Income_CF!AF187="","",Income_CF!AF187*(Cohort_WP!AF185/Cohort_CF!AF185))</f>
        <v>2568620.750229538</v>
      </c>
      <c r="AG186" s="1">
        <f>IF(Income_CF!AG187="","",Income_CF!AG187*(Cohort_WP!AG185/Cohort_CF!AG185))</f>
        <v>2653893.7044277187</v>
      </c>
      <c r="AH186" s="1">
        <f>IF(Income_CF!AH187="","",Income_CF!AH187*(Cohort_WP!AH185/Cohort_CF!AH185))</f>
        <v>2740352.8411927801</v>
      </c>
      <c r="AI186" s="1">
        <f>IF(Income_CF!AI187="","",Income_CF!AI187*(Cohort_WP!AI185/Cohort_CF!AI185))</f>
        <v>2827931.3948939582</v>
      </c>
      <c r="AJ186" s="1">
        <f>IF(Income_CF!AJ187="","",Income_CF!AJ187*(Cohort_WP!AJ185/Cohort_CF!AJ185))</f>
        <v>2916558.3992355312</v>
      </c>
      <c r="AK186" s="1">
        <f>IF(Income_CF!AK187="","",Income_CF!AK187*(Cohort_WP!AK185/Cohort_CF!AK185))</f>
        <v>3006158.7259837268</v>
      </c>
      <c r="AL186" s="1">
        <f>IF(Income_CF!AL187="","",Income_CF!AL187*(Cohort_WP!AL185/Cohort_CF!AL185))</f>
        <v>3096653.1375942412</v>
      </c>
      <c r="AM186" s="1">
        <f>IF(Income_CF!AM187="","",Income_CF!AM187*(Cohort_WP!AM185/Cohort_CF!AM185))</f>
        <v>3187958.3539838623</v>
      </c>
      <c r="AN186" s="1">
        <f>IF(Income_CF!AN187="","",Income_CF!AN187*(Cohort_WP!AN185/Cohort_CF!AN185))</f>
        <v>3279987.1336363475</v>
      </c>
      <c r="AO186" s="1">
        <f>IF(Income_CF!AO187="","",Income_CF!AO187*(Cohort_WP!AO185/Cohort_CF!AO185))</f>
        <v>3372648.3691781331</v>
      </c>
      <c r="AP186" s="1">
        <f>IF(Income_CF!AP187="","",Income_CF!AP187*(Cohort_WP!AP185/Cohort_CF!AP185))</f>
        <v>3465847.197501183</v>
      </c>
      <c r="AQ186" s="1">
        <f>IF(Income_CF!AQ187="","",Income_CF!AQ187*(Cohort_WP!AQ185/Cohort_CF!AQ185))</f>
        <v>3559485.1244511567</v>
      </c>
      <c r="AR186" s="1">
        <f>IF(Income_CF!AR187="","",Income_CF!AR187*(Cohort_WP!AR185/Cohort_CF!AR185))</f>
        <v>3653460.1640371699</v>
      </c>
      <c r="AS186" s="1">
        <f>IF(Income_CF!AS187="","",Income_CF!AS187*(Cohort_WP!AS185/Cohort_CF!AS185))</f>
        <v>3747666.9920568001</v>
      </c>
      <c r="AT186" s="1">
        <f>IF(Income_CF!AT187="","",Income_CF!AT187*(Cohort_WP!AT185/Cohort_CF!AT185))</f>
        <v>3841997.1139652836</v>
      </c>
      <c r="AU186" s="1">
        <f>IF(Income_CF!AU187="","",Income_CF!AU187*(Cohort_WP!AU185/Cohort_CF!AU185))</f>
        <v>3936339.0467532547</v>
      </c>
      <c r="AV186" s="1">
        <f>IF(Income_CF!AV187="","",Income_CF!AV187*(Cohort_WP!AV185/Cohort_CF!AV185))</f>
        <v>4030578.5145313069</v>
      </c>
      <c r="AW186" s="1">
        <f>IF(Income_CF!AW187="","",Income_CF!AW187*(Cohort_WP!AW185/Cohort_CF!AW185))</f>
        <v>4124598.6574536599</v>
      </c>
      <c r="AX186" s="1">
        <f>IF(Income_CF!AX187="","",Income_CF!AX187*(Cohort_WP!AX185/Cohort_CF!AX185))</f>
        <v>4218280.2535478659</v>
      </c>
      <c r="AY186" s="1">
        <f>IF(Income_CF!AY187="","",Income_CF!AY187*(Cohort_WP!AY185/Cohort_CF!AY185))</f>
        <v>4311501.9529515347</v>
      </c>
      <c r="AZ186" s="1">
        <f>IF(Income_CF!AZ187="","",Income_CF!AZ187*(Cohort_WP!AZ185/Cohort_CF!AZ185))</f>
        <v>4404140.5239932109</v>
      </c>
      <c r="BA186" s="1">
        <f>IF(Income_CF!BA187="","",Income_CF!BA187*(Cohort_WP!BA185/Cohort_CF!BA185))</f>
        <v>4496071.1104906946</v>
      </c>
      <c r="BB186" s="1">
        <f>IF(Income_CF!BB187="","",Income_CF!BB187*(Cohort_WP!BB185/Cohort_CF!BB185))</f>
        <v>4587167.4995791335</v>
      </c>
      <c r="BC186" s="1">
        <f>IF(Income_CF!BC187="","",Income_CF!BC187*(Cohort_WP!BC185/Cohort_CF!BC185))</f>
        <v>4677302.3993208138</v>
      </c>
      <c r="BD186" s="1">
        <f>IF(Income_CF!BD187="","",Income_CF!BD187*(Cohort_WP!BD185/Cohort_CF!BD185))</f>
        <v>4766347.725292</v>
      </c>
      <c r="BE186" s="1">
        <f>IF(Income_CF!BE187="","",Income_CF!BE187*(Cohort_WP!BE185/Cohort_CF!BE185))</f>
        <v>4854174.8952868851</v>
      </c>
      <c r="BF186" s="1">
        <f>IF(Income_CF!BF187="","",Income_CF!BF187*(Cohort_WP!BF185/Cohort_CF!BF185))</f>
        <v>4940655.131227687</v>
      </c>
      <c r="BG186" s="1">
        <f>IF(Income_CF!BG187="","",Income_CF!BG187*(Cohort_WP!BG185/Cohort_CF!BG185))</f>
        <v>5025659.7673215503</v>
      </c>
      <c r="BH186" s="1">
        <f>IF(Income_CF!BH187="","",Income_CF!BH187*(Cohort_WP!BH185/Cohort_CF!BH185))</f>
        <v>5109060.5634603305</v>
      </c>
      <c r="BI186" s="1">
        <f>IF(Income_CF!BI187="","",Income_CF!BI187*(Cohort_WP!BI185/Cohort_CF!BI185))</f>
        <v>5190730.0228193803</v>
      </c>
      <c r="BJ186" s="1">
        <f>IF(Income_CF!BJ187="","",Income_CF!BJ187*(Cohort_WP!BJ185/Cohort_CF!BJ185))</f>
        <v>5270541.7125748303</v>
      </c>
      <c r="BK186" s="1">
        <f>IF(Income_CF!BK187="","",Income_CF!BK187*(Cohort_WP!BK185/Cohort_CF!BK185))</f>
        <v>5348370.5866281483</v>
      </c>
      <c r="BL186" s="1" t="str">
        <f>IF(Income_CF!BL187="","",Income_CF!BL187*(Cohort_WP!BL185/Cohort_CF!BL185))</f>
        <v/>
      </c>
      <c r="BM186" s="1" t="str">
        <f>IF(Income_CF!BM187="","",Income_CF!BM187*(Cohort_WP!BM185/Cohort_CF!BM185))</f>
        <v/>
      </c>
    </row>
    <row r="187" spans="1:72" x14ac:dyDescent="0.55000000000000004">
      <c r="A187" s="639"/>
      <c r="B187" t="s">
        <v>485</v>
      </c>
      <c r="G187" s="1" t="str">
        <f>IF(Income_CF!G188="","",Income_CF!G188*(Cohort_WP!G186/Cohort_CF!G186))</f>
        <v/>
      </c>
      <c r="H187" s="1" t="str">
        <f>IF(Income_CF!H188="","",Income_CF!H188*(Cohort_WP!H186/Cohort_CF!H186))</f>
        <v/>
      </c>
      <c r="I187" s="1" t="str">
        <f>IF(Income_CF!I188="","",Income_CF!I188*(Cohort_WP!I186/Cohort_CF!I186))</f>
        <v/>
      </c>
      <c r="J187" s="1" t="str">
        <f>IF(Income_CF!J188="","",Income_CF!J188*(Cohort_WP!J186/Cohort_CF!J186))</f>
        <v/>
      </c>
      <c r="K187" s="1" t="str">
        <f>IF(Income_CF!K188="","",Income_CF!K188*(Cohort_WP!K186/Cohort_CF!K186))</f>
        <v/>
      </c>
      <c r="L187" s="1" t="str">
        <f>IF(Income_CF!L188="","",Income_CF!L188*(Cohort_WP!L186/Cohort_CF!L186))</f>
        <v/>
      </c>
      <c r="M187" s="1" t="str">
        <f>IF(Income_CF!M188="","",Income_CF!M188*(Cohort_WP!M186/Cohort_CF!M186))</f>
        <v/>
      </c>
      <c r="N187" s="1" t="str">
        <f>IF(Income_CF!N188="","",Income_CF!N188*(Cohort_WP!N186/Cohort_CF!N186))</f>
        <v/>
      </c>
      <c r="O187" s="1" t="str">
        <f>IF(Income_CF!O188="","",Income_CF!O188*(Cohort_WP!O186/Cohort_CF!O186))</f>
        <v/>
      </c>
      <c r="P187" s="1" t="str">
        <f>IF(Income_CF!P188="","",Income_CF!P188*(Cohort_WP!P186/Cohort_CF!P186))</f>
        <v/>
      </c>
      <c r="Q187" s="1" t="str">
        <f>IF(Income_CF!Q188="","",Income_CF!Q188*(Cohort_WP!Q186/Cohort_CF!Q186))</f>
        <v/>
      </c>
      <c r="R187" s="1" t="str">
        <f>IF(Income_CF!R188="","",Income_CF!R188*(Cohort_WP!R186/Cohort_CF!R186))</f>
        <v/>
      </c>
      <c r="S187" s="1" t="str">
        <f>IF(Income_CF!S188="","",Income_CF!S188*(Cohort_WP!S186/Cohort_CF!S186))</f>
        <v/>
      </c>
      <c r="T187" s="1" t="str">
        <f>IF(Income_CF!T188="","",Income_CF!T188*(Cohort_WP!T186/Cohort_CF!T186))</f>
        <v/>
      </c>
      <c r="U187" s="1" t="str">
        <f>IF(Income_CF!U188="","",Income_CF!U188*(Cohort_WP!U186/Cohort_CF!U186))</f>
        <v/>
      </c>
      <c r="V187" s="1" t="str">
        <f>IF(Income_CF!V188="","",Income_CF!V188*(Cohort_WP!V186/Cohort_CF!V186))</f>
        <v/>
      </c>
      <c r="W187" s="1" t="str">
        <f>IF(Income_CF!W188="","",Income_CF!W188*(Cohort_WP!W186/Cohort_CF!W186))</f>
        <v/>
      </c>
      <c r="X187" s="1" t="str">
        <f>IF(Income_CF!X188="","",Income_CF!X188*(Cohort_WP!X186/Cohort_CF!X186))</f>
        <v/>
      </c>
      <c r="Y187" s="1">
        <f>IF(Income_CF!Y188="","",Income_CF!Y188*(Cohort_WP!Y186/Cohort_CF!Y186))</f>
        <v>1976954.375132395</v>
      </c>
      <c r="Z187" s="1">
        <f>IF(Income_CF!Z188="","",Income_CF!Z188*(Cohort_WP!Z186/Cohort_CF!Z186))</f>
        <v>2053645.0108054096</v>
      </c>
      <c r="AA187" s="1">
        <f>IF(Income_CF!AA188="","",Income_CF!AA188*(Cohort_WP!AA186/Cohort_CF!AA186))</f>
        <v>2132031.0512558101</v>
      </c>
      <c r="AB187" s="1">
        <f>IF(Income_CF!AB188="","",Income_CF!AB188*(Cohort_WP!AB186/Cohort_CF!AB186))</f>
        <v>2212081.3791141855</v>
      </c>
      <c r="AC187" s="1">
        <f>IF(Income_CF!AC188="","",Income_CF!AC188*(Cohort_WP!AC186/Cohort_CF!AC186))</f>
        <v>2307795.3504363978</v>
      </c>
      <c r="AD187" s="1">
        <f>IF(Income_CF!AD188="","",Income_CF!AD188*(Cohort_WP!AD186/Cohort_CF!AD186))</f>
        <v>2390138.8901802958</v>
      </c>
      <c r="AE187" s="1">
        <f>IF(Income_CF!AE188="","",Income_CF!AE188*(Cohort_WP!AE186/Cohort_CF!AE186))</f>
        <v>2473935.6906217653</v>
      </c>
      <c r="AF187" s="1">
        <f>IF(Income_CF!AF188="","",Income_CF!AF188*(Cohort_WP!AF186/Cohort_CF!AF186))</f>
        <v>2559134.4139980432</v>
      </c>
      <c r="AG187" s="1">
        <f>IF(Income_CF!AG188="","",Income_CF!AG188*(Cohort_WP!AG186/Cohort_CF!AG186))</f>
        <v>2645679.3727364242</v>
      </c>
      <c r="AH187" s="1">
        <f>IF(Income_CF!AH188="","",Income_CF!AH188*(Cohort_WP!AH186/Cohort_CF!AH186))</f>
        <v>2733510.5155605501</v>
      </c>
      <c r="AI187" s="1">
        <f>IF(Income_CF!AI188="","",Income_CF!AI188*(Cohort_WP!AI186/Cohort_CF!AI186))</f>
        <v>2822563.426428563</v>
      </c>
      <c r="AJ187" s="1">
        <f>IF(Income_CF!AJ188="","",Income_CF!AJ188*(Cohort_WP!AJ186/Cohort_CF!AJ186))</f>
        <v>2912769.3367407769</v>
      </c>
      <c r="AK187" s="1">
        <f>IF(Income_CF!AK188="","",Income_CF!AK188*(Cohort_WP!AK186/Cohort_CF!AK186))</f>
        <v>3004055.1512125977</v>
      </c>
      <c r="AL187" s="1">
        <f>IF(Income_CF!AL188="","",Income_CF!AL188*(Cohort_WP!AL186/Cohort_CF!AL186))</f>
        <v>3096343.4877632381</v>
      </c>
      <c r="AM187" s="1">
        <f>IF(Income_CF!AM188="","",Income_CF!AM188*(Cohort_WP!AM186/Cohort_CF!AM186))</f>
        <v>3189552.7317220685</v>
      </c>
      <c r="AN187" s="1">
        <f>IF(Income_CF!AN188="","",Income_CF!AN188*(Cohort_WP!AN186/Cohort_CF!AN186))</f>
        <v>3283597.1046033776</v>
      </c>
      <c r="AO187" s="1">
        <f>IF(Income_CF!AO188="","",Income_CF!AO188*(Cohort_WP!AO186/Cohort_CF!AO186))</f>
        <v>3378386.7476454386</v>
      </c>
      <c r="AP187" s="1">
        <f>IF(Income_CF!AP188="","",Income_CF!AP188*(Cohort_WP!AP186/Cohort_CF!AP186))</f>
        <v>3473827.8202534765</v>
      </c>
      <c r="AQ187" s="1">
        <f>IF(Income_CF!AQ188="","",Income_CF!AQ188*(Cohort_WP!AQ186/Cohort_CF!AQ186))</f>
        <v>3569822.6134262178</v>
      </c>
      <c r="AR187" s="1">
        <f>IF(Income_CF!AR188="","",Income_CF!AR188*(Cohort_WP!AR186/Cohort_CF!AR186))</f>
        <v>3666269.6781846914</v>
      </c>
      <c r="AS187" s="1">
        <f>IF(Income_CF!AS188="","",Income_CF!AS188*(Cohort_WP!AS186/Cohort_CF!AS186))</f>
        <v>3763063.9689582856</v>
      </c>
      <c r="AT187" s="1">
        <f>IF(Income_CF!AT188="","",Income_CF!AT188*(Cohort_WP!AT186/Cohort_CF!AT186))</f>
        <v>3860097.0018185033</v>
      </c>
      <c r="AU187" s="1">
        <f>IF(Income_CF!AU188="","",Income_CF!AU188*(Cohort_WP!AU186/Cohort_CF!AU186))</f>
        <v>3957257.027384242</v>
      </c>
      <c r="AV187" s="1">
        <f>IF(Income_CF!AV188="","",Income_CF!AV188*(Cohort_WP!AV186/Cohort_CF!AV186))</f>
        <v>4054429.2181558525</v>
      </c>
      <c r="AW187" s="1">
        <f>IF(Income_CF!AW188="","",Income_CF!AW188*(Cohort_WP!AW186/Cohort_CF!AW186))</f>
        <v>4151495.8699672464</v>
      </c>
      <c r="AX187" s="1">
        <f>IF(Income_CF!AX188="","",Income_CF!AX188*(Cohort_WP!AX186/Cohort_CF!AX186))</f>
        <v>4248336.6171772694</v>
      </c>
      <c r="AY187" s="1">
        <f>IF(Income_CF!AY188="","",Income_CF!AY188*(Cohort_WP!AY186/Cohort_CF!AY186))</f>
        <v>4344828.6611543018</v>
      </c>
      <c r="AZ187" s="1">
        <f>IF(Income_CF!AZ188="","",Income_CF!AZ188*(Cohort_WP!AZ186/Cohort_CF!AZ186))</f>
        <v>4440847.0115400804</v>
      </c>
      <c r="BA187" s="1">
        <f>IF(Income_CF!BA188="","",Income_CF!BA188*(Cohort_WP!BA186/Cohort_CF!BA186))</f>
        <v>4536264.7397130076</v>
      </c>
      <c r="BB187" s="1">
        <f>IF(Income_CF!BB188="","",Income_CF!BB188*(Cohort_WP!BB186/Cohort_CF!BB186))</f>
        <v>4630953.2438054159</v>
      </c>
      <c r="BC187" s="1">
        <f>IF(Income_CF!BC188="","",Income_CF!BC188*(Cohort_WP!BC186/Cohort_CF!BC186))</f>
        <v>4724782.524566507</v>
      </c>
      <c r="BD187" s="1">
        <f>IF(Income_CF!BD188="","",Income_CF!BD188*(Cohort_WP!BD186/Cohort_CF!BD186))</f>
        <v>4817621.471300439</v>
      </c>
      <c r="BE187" s="1">
        <f>IF(Income_CF!BE188="","",Income_CF!BE188*(Cohort_WP!BE186/Cohort_CF!BE186))</f>
        <v>4909338.1570507605</v>
      </c>
      <c r="BF187" s="1">
        <f>IF(Income_CF!BF188="","",Income_CF!BF188*(Cohort_WP!BF186/Cohort_CF!BF186))</f>
        <v>4999800.1421454921</v>
      </c>
      <c r="BG187" s="1">
        <f>IF(Income_CF!BG188="","",Income_CF!BG188*(Cohort_WP!BG186/Cohort_CF!BG186))</f>
        <v>5088874.7851645174</v>
      </c>
      <c r="BH187" s="1">
        <f>IF(Income_CF!BH188="","",Income_CF!BH188*(Cohort_WP!BH186/Cohort_CF!BH186))</f>
        <v>5176429.5603411971</v>
      </c>
      <c r="BI187" s="1">
        <f>IF(Income_CF!BI188="","",Income_CF!BI188*(Cohort_WP!BI186/Cohort_CF!BI186))</f>
        <v>5262332.3803641405</v>
      </c>
      <c r="BJ187" s="1">
        <f>IF(Income_CF!BJ188="","",Income_CF!BJ188*(Cohort_WP!BJ186/Cohort_CF!BJ186))</f>
        <v>5346451.9235039605</v>
      </c>
      <c r="BK187" s="1">
        <f>IF(Income_CF!BK188="","",Income_CF!BK188*(Cohort_WP!BK186/Cohort_CF!BK186))</f>
        <v>5428657.9639520757</v>
      </c>
      <c r="BL187" s="1">
        <f>IF(Income_CF!BL188="","",Income_CF!BL188*(Cohort_WP!BL186/Cohort_CF!BL186))</f>
        <v>5508821.704226993</v>
      </c>
      <c r="BM187" s="1" t="str">
        <f>IF(Income_CF!BM188="","",Income_CF!BM188*(Cohort_WP!BM186/Cohort_CF!BM186))</f>
        <v/>
      </c>
    </row>
    <row r="188" spans="1:72" x14ac:dyDescent="0.55000000000000004">
      <c r="A188" s="639"/>
      <c r="B188" t="s">
        <v>486</v>
      </c>
      <c r="G188" s="1" t="str">
        <f>IF(Income_CF!G189="","",Income_CF!G189*(Cohort_WP!G187/Cohort_CF!G187))</f>
        <v/>
      </c>
      <c r="H188" s="1" t="str">
        <f>IF(Income_CF!H189="","",Income_CF!H189*(Cohort_WP!H187/Cohort_CF!H187))</f>
        <v/>
      </c>
      <c r="I188" s="1" t="str">
        <f>IF(Income_CF!I189="","",Income_CF!I189*(Cohort_WP!I187/Cohort_CF!I187))</f>
        <v/>
      </c>
      <c r="J188" s="1" t="str">
        <f>IF(Income_CF!J189="","",Income_CF!J189*(Cohort_WP!J187/Cohort_CF!J187))</f>
        <v/>
      </c>
      <c r="K188" s="1" t="str">
        <f>IF(Income_CF!K189="","",Income_CF!K189*(Cohort_WP!K187/Cohort_CF!K187))</f>
        <v/>
      </c>
      <c r="L188" s="1" t="str">
        <f>IF(Income_CF!L189="","",Income_CF!L189*(Cohort_WP!L187/Cohort_CF!L187))</f>
        <v/>
      </c>
      <c r="M188" s="1" t="str">
        <f>IF(Income_CF!M189="","",Income_CF!M189*(Cohort_WP!M187/Cohort_CF!M187))</f>
        <v/>
      </c>
      <c r="N188" s="1" t="str">
        <f>IF(Income_CF!N189="","",Income_CF!N189*(Cohort_WP!N187/Cohort_CF!N187))</f>
        <v/>
      </c>
      <c r="O188" s="1" t="str">
        <f>IF(Income_CF!O189="","",Income_CF!O189*(Cohort_WP!O187/Cohort_CF!O187))</f>
        <v/>
      </c>
      <c r="P188" s="1" t="str">
        <f>IF(Income_CF!P189="","",Income_CF!P189*(Cohort_WP!P187/Cohort_CF!P187))</f>
        <v/>
      </c>
      <c r="Q188" s="1" t="str">
        <f>IF(Income_CF!Q189="","",Income_CF!Q189*(Cohort_WP!Q187/Cohort_CF!Q187))</f>
        <v/>
      </c>
      <c r="R188" s="1" t="str">
        <f>IF(Income_CF!R189="","",Income_CF!R189*(Cohort_WP!R187/Cohort_CF!R187))</f>
        <v/>
      </c>
      <c r="S188" s="1" t="str">
        <f>IF(Income_CF!S189="","",Income_CF!S189*(Cohort_WP!S187/Cohort_CF!S187))</f>
        <v/>
      </c>
      <c r="T188" s="1" t="str">
        <f>IF(Income_CF!T189="","",Income_CF!T189*(Cohort_WP!T187/Cohort_CF!T187))</f>
        <v/>
      </c>
      <c r="U188" s="1" t="str">
        <f>IF(Income_CF!U189="","",Income_CF!U189*(Cohort_WP!U187/Cohort_CF!U187))</f>
        <v/>
      </c>
      <c r="V188" s="1" t="str">
        <f>IF(Income_CF!V189="","",Income_CF!V189*(Cohort_WP!V187/Cohort_CF!V187))</f>
        <v/>
      </c>
      <c r="W188" s="1" t="str">
        <f>IF(Income_CF!W189="","",Income_CF!W189*(Cohort_WP!W187/Cohort_CF!W187))</f>
        <v/>
      </c>
      <c r="X188" s="1" t="str">
        <f>IF(Income_CF!X189="","",Income_CF!X189*(Cohort_WP!X187/Cohort_CF!X187))</f>
        <v/>
      </c>
      <c r="Y188" s="1" t="str">
        <f>IF(Income_CF!Y189="","",Income_CF!Y189*(Cohort_WP!Y187/Cohort_CF!Y187))</f>
        <v/>
      </c>
      <c r="Z188" s="1">
        <f>IF(Income_CF!Z189="","",Income_CF!Z189*(Cohort_WP!Z187/Cohort_CF!Z187))</f>
        <v>2036263.0063863667</v>
      </c>
      <c r="AA188" s="1">
        <f>IF(Income_CF!AA189="","",Income_CF!AA189*(Cohort_WP!AA187/Cohort_CF!AA187))</f>
        <v>2115254.3611295717</v>
      </c>
      <c r="AB188" s="1">
        <f>IF(Income_CF!AB189="","",Income_CF!AB189*(Cohort_WP!AB187/Cohort_CF!AB187))</f>
        <v>2195991.9827934848</v>
      </c>
      <c r="AC188" s="1">
        <f>IF(Income_CF!AC189="","",Income_CF!AC189*(Cohort_WP!AC187/Cohort_CF!AC187))</f>
        <v>2278443.820487611</v>
      </c>
      <c r="AD188" s="1">
        <f>IF(Income_CF!AD189="","",Income_CF!AD189*(Cohort_WP!AD187/Cohort_CF!AD187))</f>
        <v>2377029.2109494894</v>
      </c>
      <c r="AE188" s="1">
        <f>IF(Income_CF!AE189="","",Income_CF!AE189*(Cohort_WP!AE187/Cohort_CF!AE187))</f>
        <v>2461843.0568857044</v>
      </c>
      <c r="AF188" s="1">
        <f>IF(Income_CF!AF189="","",Income_CF!AF189*(Cohort_WP!AF187/Cohort_CF!AF187))</f>
        <v>2548153.7613404188</v>
      </c>
      <c r="AG188" s="1">
        <f>IF(Income_CF!AG189="","",Income_CF!AG189*(Cohort_WP!AG187/Cohort_CF!AG187))</f>
        <v>2635908.4464179841</v>
      </c>
      <c r="AH188" s="1">
        <f>IF(Income_CF!AH189="","",Income_CF!AH189*(Cohort_WP!AH187/Cohort_CF!AH187))</f>
        <v>2725049.7539185169</v>
      </c>
      <c r="AI188" s="1">
        <f>IF(Income_CF!AI189="","",Income_CF!AI189*(Cohort_WP!AI187/Cohort_CF!AI187))</f>
        <v>2815515.8310273667</v>
      </c>
      <c r="AJ188" s="1">
        <f>IF(Income_CF!AJ189="","",Income_CF!AJ189*(Cohort_WP!AJ187/Cohort_CF!AJ187))</f>
        <v>2907240.32922142</v>
      </c>
      <c r="AK188" s="1">
        <f>IF(Income_CF!AK189="","",Income_CF!AK189*(Cohort_WP!AK187/Cohort_CF!AK187))</f>
        <v>3000152.4168430003</v>
      </c>
      <c r="AL188" s="1">
        <f>IF(Income_CF!AL189="","",Income_CF!AL189*(Cohort_WP!AL187/Cohort_CF!AL187))</f>
        <v>3094176.8057489749</v>
      </c>
      <c r="AM188" s="1">
        <f>IF(Income_CF!AM189="","",Income_CF!AM189*(Cohort_WP!AM187/Cohort_CF!AM187))</f>
        <v>3189233.7923961352</v>
      </c>
      <c r="AN188" s="1">
        <f>IF(Income_CF!AN189="","",Income_CF!AN189*(Cohort_WP!AN187/Cohort_CF!AN187))</f>
        <v>3285239.31367373</v>
      </c>
      <c r="AO188" s="1">
        <f>IF(Income_CF!AO189="","",Income_CF!AO189*(Cohort_WP!AO187/Cohort_CF!AO187))</f>
        <v>3382105.0177414799</v>
      </c>
      <c r="AP188" s="1">
        <f>IF(Income_CF!AP189="","",Income_CF!AP189*(Cohort_WP!AP187/Cohort_CF!AP187))</f>
        <v>3479738.3500748016</v>
      </c>
      <c r="AQ188" s="1">
        <f>IF(Income_CF!AQ189="","",Income_CF!AQ189*(Cohort_WP!AQ187/Cohort_CF!AQ187))</f>
        <v>3578042.6548610805</v>
      </c>
      <c r="AR188" s="1">
        <f>IF(Income_CF!AR189="","",Income_CF!AR189*(Cohort_WP!AR187/Cohort_CF!AR187))</f>
        <v>3676917.2918290044</v>
      </c>
      <c r="AS188" s="1">
        <f>IF(Income_CF!AS189="","",Income_CF!AS189*(Cohort_WP!AS187/Cohort_CF!AS187))</f>
        <v>3776257.7685302328</v>
      </c>
      <c r="AT188" s="1">
        <f>IF(Income_CF!AT189="","",Income_CF!AT189*(Cohort_WP!AT187/Cohort_CF!AT187))</f>
        <v>3875955.8880270333</v>
      </c>
      <c r="AU188" s="1">
        <f>IF(Income_CF!AU189="","",Income_CF!AU189*(Cohort_WP!AU187/Cohort_CF!AU187))</f>
        <v>3975899.9118730584</v>
      </c>
      <c r="AV188" s="1">
        <f>IF(Income_CF!AV189="","",Income_CF!AV189*(Cohort_WP!AV187/Cohort_CF!AV187))</f>
        <v>4075974.7382057705</v>
      </c>
      <c r="AW188" s="1">
        <f>IF(Income_CF!AW189="","",Income_CF!AW189*(Cohort_WP!AW187/Cohort_CF!AW187))</f>
        <v>4176062.0947005278</v>
      </c>
      <c r="AX188" s="1">
        <f>IF(Income_CF!AX189="","",Income_CF!AX189*(Cohort_WP!AX187/Cohort_CF!AX187))</f>
        <v>4276040.7460662629</v>
      </c>
      <c r="AY188" s="1">
        <f>IF(Income_CF!AY189="","",Income_CF!AY189*(Cohort_WP!AY187/Cohort_CF!AY187))</f>
        <v>4375786.7156925872</v>
      </c>
      <c r="AZ188" s="1">
        <f>IF(Income_CF!AZ189="","",Income_CF!AZ189*(Cohort_WP!AZ187/Cohort_CF!AZ187))</f>
        <v>4475173.5209889309</v>
      </c>
      <c r="BA188" s="1">
        <f>IF(Income_CF!BA189="","",Income_CF!BA189*(Cohort_WP!BA187/Cohort_CF!BA187))</f>
        <v>4574072.4218862839</v>
      </c>
      <c r="BB188" s="1">
        <f>IF(Income_CF!BB189="","",Income_CF!BB189*(Cohort_WP!BB187/Cohort_CF!BB187))</f>
        <v>4672352.6819043979</v>
      </c>
      <c r="BC188" s="1">
        <f>IF(Income_CF!BC189="","",Income_CF!BC189*(Cohort_WP!BC187/Cohort_CF!BC187))</f>
        <v>4769881.8411195781</v>
      </c>
      <c r="BD188" s="1">
        <f>IF(Income_CF!BD189="","",Income_CF!BD189*(Cohort_WP!BD187/Cohort_CF!BD187))</f>
        <v>4866526.0003035013</v>
      </c>
      <c r="BE188" s="1">
        <f>IF(Income_CF!BE189="","",Income_CF!BE189*(Cohort_WP!BE187/Cohort_CF!BE187))</f>
        <v>4962150.1154394513</v>
      </c>
      <c r="BF188" s="1">
        <f>IF(Income_CF!BF189="","",Income_CF!BF189*(Cohort_WP!BF187/Cohort_CF!BF187))</f>
        <v>5056618.3017622838</v>
      </c>
      <c r="BG188" s="1">
        <f>IF(Income_CF!BG189="","",Income_CF!BG189*(Cohort_WP!BG187/Cohort_CF!BG187))</f>
        <v>5149794.1464098552</v>
      </c>
      <c r="BH188" s="1">
        <f>IF(Income_CF!BH189="","",Income_CF!BH189*(Cohort_WP!BH187/Cohort_CF!BH187))</f>
        <v>5241541.0287194541</v>
      </c>
      <c r="BI188" s="1">
        <f>IF(Income_CF!BI189="","",Income_CF!BI189*(Cohort_WP!BI187/Cohort_CF!BI187))</f>
        <v>5331722.4471514337</v>
      </c>
      <c r="BJ188" s="1">
        <f>IF(Income_CF!BJ189="","",Income_CF!BJ189*(Cohort_WP!BJ187/Cohort_CF!BJ187))</f>
        <v>5420202.3517750641</v>
      </c>
      <c r="BK188" s="1">
        <f>IF(Income_CF!BK189="","",Income_CF!BK189*(Cohort_WP!BK187/Cohort_CF!BK187))</f>
        <v>5506845.4812090797</v>
      </c>
      <c r="BL188" s="1">
        <f>IF(Income_CF!BL189="","",Income_CF!BL189*(Cohort_WP!BL187/Cohort_CF!BL187))</f>
        <v>5591517.7028706372</v>
      </c>
      <c r="BM188" s="1">
        <f>IF(Income_CF!BM189="","",Income_CF!BM189*(Cohort_WP!BM187/Cohort_CF!BM187))</f>
        <v>5674086.3553538024</v>
      </c>
    </row>
    <row r="189" spans="1:72" x14ac:dyDescent="0.55000000000000004">
      <c r="A189" s="640"/>
      <c r="B189" s="329" t="s">
        <v>525</v>
      </c>
      <c r="C189" s="329"/>
      <c r="D189" s="329"/>
      <c r="E189" s="329"/>
      <c r="F189" s="329"/>
      <c r="G189" s="330">
        <f>SUM(G169:G188)</f>
        <v>1161252.3394561866</v>
      </c>
      <c r="H189" s="330">
        <f t="shared" ref="H189:BM189" si="65">SUM(H169:H188)</f>
        <v>2402389.9149450525</v>
      </c>
      <c r="I189" s="330">
        <f t="shared" si="65"/>
        <v>3726805.1551715415</v>
      </c>
      <c r="J189" s="330">
        <f t="shared" si="65"/>
        <v>5137973.9835267495</v>
      </c>
      <c r="K189" s="330">
        <f t="shared" si="65"/>
        <v>6647699.7473608218</v>
      </c>
      <c r="L189" s="330">
        <f t="shared" si="65"/>
        <v>8251085.4353275187</v>
      </c>
      <c r="M189" s="330">
        <f t="shared" si="65"/>
        <v>9951794.4826480355</v>
      </c>
      <c r="N189" s="330">
        <f t="shared" si="65"/>
        <v>11753570.072075181</v>
      </c>
      <c r="O189" s="330">
        <f t="shared" si="65"/>
        <v>13660234.971264444</v>
      </c>
      <c r="P189" s="330">
        <f t="shared" si="65"/>
        <v>15675691.357105047</v>
      </c>
      <c r="Q189" s="330">
        <f t="shared" si="65"/>
        <v>17803920.634157278</v>
      </c>
      <c r="R189" s="330">
        <f t="shared" si="65"/>
        <v>20048983.254813578</v>
      </c>
      <c r="S189" s="330">
        <f t="shared" si="65"/>
        <v>22415018.549262181</v>
      </c>
      <c r="T189" s="330">
        <f t="shared" si="65"/>
        <v>24906244.57377997</v>
      </c>
      <c r="U189" s="330">
        <f t="shared" si="65"/>
        <v>27526957.986314699</v>
      </c>
      <c r="V189" s="330">
        <f t="shared" si="65"/>
        <v>30281533.958732594</v>
      </c>
      <c r="W189" s="330">
        <f t="shared" si="65"/>
        <v>33174426.135503817</v>
      </c>
      <c r="X189" s="330">
        <f t="shared" si="65"/>
        <v>36210166.648973249</v>
      </c>
      <c r="Y189" s="330">
        <f t="shared" si="65"/>
        <v>39393366.201715678</v>
      </c>
      <c r="Z189" s="330">
        <f t="shared" si="65"/>
        <v>42728714.22679992</v>
      </c>
      <c r="AA189" s="330">
        <f t="shared" si="65"/>
        <v>44123628.240507185</v>
      </c>
      <c r="AB189" s="330">
        <f t="shared" si="65"/>
        <v>45536025.25950291</v>
      </c>
      <c r="AC189" s="330">
        <f t="shared" si="65"/>
        <v>46964705.713847853</v>
      </c>
      <c r="AD189" s="330">
        <f t="shared" si="65"/>
        <v>48408399.609867677</v>
      </c>
      <c r="AE189" s="330">
        <f t="shared" si="65"/>
        <v>49850877.798445769</v>
      </c>
      <c r="AF189" s="330">
        <f t="shared" si="65"/>
        <v>51306155.804075606</v>
      </c>
      <c r="AG189" s="330">
        <f t="shared" si="65"/>
        <v>52772871.030595943</v>
      </c>
      <c r="AH189" s="330">
        <f t="shared" si="65"/>
        <v>54249601.049530827</v>
      </c>
      <c r="AI189" s="330">
        <f t="shared" si="65"/>
        <v>55734865.281307988</v>
      </c>
      <c r="AJ189" s="330">
        <f t="shared" si="65"/>
        <v>57227126.897323459</v>
      </c>
      <c r="AK189" s="330">
        <f t="shared" si="65"/>
        <v>58724794.94223512</v>
      </c>
      <c r="AL189" s="330">
        <f t="shared" si="65"/>
        <v>60226226.674932174</v>
      </c>
      <c r="AM189" s="330">
        <f t="shared" si="65"/>
        <v>61729730.125675187</v>
      </c>
      <c r="AN189" s="330">
        <f t="shared" si="65"/>
        <v>63233566.865932785</v>
      </c>
      <c r="AO189" s="330">
        <f t="shared" si="65"/>
        <v>64735954.986466952</v>
      </c>
      <c r="AP189" s="330">
        <f t="shared" si="65"/>
        <v>66235072.278237164</v>
      </c>
      <c r="AQ189" s="330">
        <f t="shared" si="65"/>
        <v>67729059.609717697</v>
      </c>
      <c r="AR189" s="330">
        <f t="shared" si="65"/>
        <v>69216024.493248239</v>
      </c>
      <c r="AS189" s="330">
        <f t="shared" si="65"/>
        <v>70694044.832080469</v>
      </c>
      <c r="AT189" s="330">
        <f t="shared" si="65"/>
        <v>72161172.838839188</v>
      </c>
      <c r="AU189" s="330">
        <f t="shared" si="65"/>
        <v>70333773.459336534</v>
      </c>
      <c r="AV189" s="330">
        <f t="shared" si="65"/>
        <v>68348609.75388737</v>
      </c>
      <c r="AW189" s="330">
        <f t="shared" si="65"/>
        <v>66200814.066152059</v>
      </c>
      <c r="AX189" s="330">
        <f t="shared" si="65"/>
        <v>63885494.530595064</v>
      </c>
      <c r="AY189" s="330">
        <f t="shared" si="65"/>
        <v>61397737.398064665</v>
      </c>
      <c r="AZ189" s="330">
        <f t="shared" si="65"/>
        <v>58732609.202843241</v>
      </c>
      <c r="BA189" s="330">
        <f t="shared" si="65"/>
        <v>55885158.752309948</v>
      </c>
      <c r="BB189" s="330">
        <f t="shared" si="65"/>
        <v>52850418.920336366</v>
      </c>
      <c r="BC189" s="330">
        <f t="shared" si="65"/>
        <v>49623408.225584924</v>
      </c>
      <c r="BD189" s="330">
        <f t="shared" si="65"/>
        <v>46199132.175999299</v>
      </c>
      <c r="BE189" s="330">
        <f t="shared" si="65"/>
        <v>42572584.360966682</v>
      </c>
      <c r="BF189" s="330">
        <f t="shared" si="65"/>
        <v>38738747.272893041</v>
      </c>
      <c r="BG189" s="330">
        <f t="shared" si="65"/>
        <v>34692592.840264678</v>
      </c>
      <c r="BH189" s="330">
        <f t="shared" si="65"/>
        <v>30429082.654670473</v>
      </c>
      <c r="BI189" s="330">
        <f t="shared" si="65"/>
        <v>25943167.874729548</v>
      </c>
      <c r="BJ189" s="330">
        <f t="shared" si="65"/>
        <v>21229788.790405456</v>
      </c>
      <c r="BK189" s="330">
        <f t="shared" si="65"/>
        <v>16283874.031789303</v>
      </c>
      <c r="BL189" s="330">
        <f t="shared" si="65"/>
        <v>11100339.40709763</v>
      </c>
      <c r="BM189" s="330">
        <f t="shared" si="65"/>
        <v>5674086.3553538024</v>
      </c>
      <c r="BN189" s="329"/>
      <c r="BO189" s="329"/>
      <c r="BP189" s="329"/>
      <c r="BQ189" s="329"/>
      <c r="BR189" s="329"/>
      <c r="BS189" s="329"/>
      <c r="BT189" s="329"/>
    </row>
    <row r="190" spans="1:72" x14ac:dyDescent="0.55000000000000004">
      <c r="B190" s="329" t="s">
        <v>526</v>
      </c>
      <c r="C190" s="329"/>
      <c r="D190" s="329"/>
      <c r="E190" s="329"/>
      <c r="F190" s="329"/>
      <c r="G190" s="329">
        <f>'Cost and Benefit Parameters'!$C$45*Income_WP!G189</f>
        <v>762942.78702271462</v>
      </c>
      <c r="H190" s="329">
        <f>'Cost and Benefit Parameters'!$C$45*Income_WP!H189</f>
        <v>1578370.1741188995</v>
      </c>
      <c r="I190" s="329">
        <f>'Cost and Benefit Parameters'!$C$45*Income_WP!I189</f>
        <v>2448510.9869477027</v>
      </c>
      <c r="J190" s="329">
        <f>'Cost and Benefit Parameters'!$C$45*Income_WP!J189</f>
        <v>3375648.9071770748</v>
      </c>
      <c r="K190" s="329">
        <f>'Cost and Benefit Parameters'!$C$45*Income_WP!K189</f>
        <v>4367538.7340160599</v>
      </c>
      <c r="L190" s="329">
        <f>'Cost and Benefit Parameters'!$C$45*Income_WP!L189</f>
        <v>5420963.1310101803</v>
      </c>
      <c r="M190" s="329">
        <f>'Cost and Benefit Parameters'!$C$45*Income_WP!M189</f>
        <v>6538328.9750997592</v>
      </c>
      <c r="N190" s="329">
        <f>'Cost and Benefit Parameters'!$C$45*Income_WP!N189</f>
        <v>7722095.5373533936</v>
      </c>
      <c r="O190" s="329">
        <f>'Cost and Benefit Parameters'!$C$45*Income_WP!O189</f>
        <v>8974774.3761207405</v>
      </c>
      <c r="P190" s="329">
        <f>'Cost and Benefit Parameters'!$C$45*Income_WP!P189</f>
        <v>10298929.221618015</v>
      </c>
      <c r="Q190" s="329">
        <f>'Cost and Benefit Parameters'!$C$45*Income_WP!Q189</f>
        <v>11697175.856641332</v>
      </c>
      <c r="R190" s="329">
        <f>'Cost and Benefit Parameters'!$C$45*Income_WP!R189</f>
        <v>13172181.998412522</v>
      </c>
      <c r="S190" s="329">
        <f>'Cost and Benefit Parameters'!$C$45*Income_WP!S189</f>
        <v>14726667.186865253</v>
      </c>
      <c r="T190" s="329">
        <f>'Cost and Benefit Parameters'!$C$45*Income_WP!T189</f>
        <v>16363402.684973441</v>
      </c>
      <c r="U190" s="329">
        <f>'Cost and Benefit Parameters'!$C$45*Income_WP!U189</f>
        <v>18085211.397008758</v>
      </c>
      <c r="V190" s="329">
        <f>'Cost and Benefit Parameters'!$C$45*Income_WP!V189</f>
        <v>19894967.810887314</v>
      </c>
      <c r="W190" s="329">
        <f>'Cost and Benefit Parameters'!$C$45*Income_WP!W189</f>
        <v>21795597.971026007</v>
      </c>
      <c r="X190" s="329">
        <f>'Cost and Benefit Parameters'!$C$45*Income_WP!X189</f>
        <v>23790079.488375425</v>
      </c>
      <c r="Y190" s="329">
        <f>'Cost and Benefit Parameters'!$C$45*Income_WP!Y189</f>
        <v>25881441.5945272</v>
      </c>
      <c r="Z190" s="329">
        <f>'Cost and Benefit Parameters'!$C$45*Income_WP!Z189</f>
        <v>28072765.247007549</v>
      </c>
      <c r="AA190" s="329">
        <f>'Cost and Benefit Parameters'!$C$45*Income_WP!AA189</f>
        <v>28989223.754013222</v>
      </c>
      <c r="AB190" s="329">
        <f>'Cost and Benefit Parameters'!$C$45*Income_WP!AB189</f>
        <v>29917168.595493414</v>
      </c>
      <c r="AC190" s="329">
        <f>'Cost and Benefit Parameters'!$C$45*Income_WP!AC189</f>
        <v>30855811.65399804</v>
      </c>
      <c r="AD190" s="329">
        <f>'Cost and Benefit Parameters'!$C$45*Income_WP!AD189</f>
        <v>31804318.543683067</v>
      </c>
      <c r="AE190" s="329">
        <f>'Cost and Benefit Parameters'!$C$45*Income_WP!AE189</f>
        <v>32752026.713578872</v>
      </c>
      <c r="AF190" s="329">
        <f>'Cost and Benefit Parameters'!$C$45*Income_WP!AF189</f>
        <v>33708144.363277674</v>
      </c>
      <c r="AG190" s="329">
        <f>'Cost and Benefit Parameters'!$C$45*Income_WP!AG189</f>
        <v>34671776.267101534</v>
      </c>
      <c r="AH190" s="329">
        <f>'Cost and Benefit Parameters'!$C$45*Income_WP!AH189</f>
        <v>35641987.889541753</v>
      </c>
      <c r="AI190" s="329">
        <f>'Cost and Benefit Parameters'!$C$45*Income_WP!AI189</f>
        <v>36617806.489819348</v>
      </c>
      <c r="AJ190" s="329">
        <f>'Cost and Benefit Parameters'!$C$45*Income_WP!AJ189</f>
        <v>37598222.371541515</v>
      </c>
      <c r="AK190" s="329">
        <f>'Cost and Benefit Parameters'!$C$45*Income_WP!AK189</f>
        <v>38582190.277048476</v>
      </c>
      <c r="AL190" s="329">
        <f>'Cost and Benefit Parameters'!$C$45*Income_WP!AL189</f>
        <v>39568630.925430439</v>
      </c>
      <c r="AM190" s="329">
        <f>'Cost and Benefit Parameters'!$C$45*Income_WP!AM189</f>
        <v>40556432.6925686</v>
      </c>
      <c r="AN190" s="329">
        <f>'Cost and Benefit Parameters'!$C$45*Income_WP!AN189</f>
        <v>41544453.430917844</v>
      </c>
      <c r="AO190" s="329">
        <f>'Cost and Benefit Parameters'!$C$45*Income_WP!AO189</f>
        <v>42531522.426108792</v>
      </c>
      <c r="AP190" s="329">
        <f>'Cost and Benefit Parameters'!$C$45*Income_WP!AP189</f>
        <v>43516442.486801818</v>
      </c>
      <c r="AQ190" s="329">
        <f>'Cost and Benefit Parameters'!$C$45*Income_WP!AQ189</f>
        <v>44497992.16358453</v>
      </c>
      <c r="AR190" s="329">
        <f>'Cost and Benefit Parameters'!$C$45*Income_WP!AR189</f>
        <v>45474928.092064098</v>
      </c>
      <c r="AS190" s="329">
        <f>'Cost and Benefit Parameters'!$C$45*Income_WP!AS189</f>
        <v>46445987.454676867</v>
      </c>
      <c r="AT190" s="329">
        <f>'Cost and Benefit Parameters'!$C$45*Income_WP!AT189</f>
        <v>47409890.555117346</v>
      </c>
      <c r="AU190" s="329">
        <f>'Cost and Benefit Parameters'!$C$45*Income_WP!AU189</f>
        <v>46209289.162784107</v>
      </c>
      <c r="AV190" s="329">
        <f>'Cost and Benefit Parameters'!$C$45*Income_WP!AV189</f>
        <v>44905036.608304001</v>
      </c>
      <c r="AW190" s="329">
        <f>'Cost and Benefit Parameters'!$C$45*Income_WP!AW189</f>
        <v>43493934.841461904</v>
      </c>
      <c r="AX190" s="329">
        <f>'Cost and Benefit Parameters'!$C$45*Income_WP!AX189</f>
        <v>41972769.90660096</v>
      </c>
      <c r="AY190" s="329">
        <f>'Cost and Benefit Parameters'!$C$45*Income_WP!AY189</f>
        <v>40338313.470528483</v>
      </c>
      <c r="AZ190" s="329">
        <f>'Cost and Benefit Parameters'!$C$45*Income_WP!AZ189</f>
        <v>38587324.246268012</v>
      </c>
      <c r="BA190" s="329">
        <f>'Cost and Benefit Parameters'!$C$45*Income_WP!BA189</f>
        <v>36716549.300267637</v>
      </c>
      <c r="BB190" s="329">
        <f>'Cost and Benefit Parameters'!$C$45*Income_WP!BB189</f>
        <v>34722725.230660997</v>
      </c>
      <c r="BC190" s="329">
        <f>'Cost and Benefit Parameters'!$C$45*Income_WP!BC189</f>
        <v>32602579.204209298</v>
      </c>
      <c r="BD190" s="329">
        <f>'Cost and Benefit Parameters'!$C$45*Income_WP!BD189</f>
        <v>30352829.839631539</v>
      </c>
      <c r="BE190" s="329">
        <f>'Cost and Benefit Parameters'!$C$45*Income_WP!BE189</f>
        <v>27970187.925155111</v>
      </c>
      <c r="BF190" s="329">
        <f>'Cost and Benefit Parameters'!$C$45*Income_WP!BF189</f>
        <v>25451356.95829073</v>
      </c>
      <c r="BG190" s="329">
        <f>'Cost and Benefit Parameters'!$C$45*Income_WP!BG189</f>
        <v>22793033.496053893</v>
      </c>
      <c r="BH190" s="329">
        <f>'Cost and Benefit Parameters'!$C$45*Income_WP!BH189</f>
        <v>19991907.304118503</v>
      </c>
      <c r="BI190" s="329">
        <f>'Cost and Benefit Parameters'!$C$45*Income_WP!BI189</f>
        <v>17044661.293697312</v>
      </c>
      <c r="BJ190" s="329">
        <f>'Cost and Benefit Parameters'!$C$45*Income_WP!BJ189</f>
        <v>13947971.235296385</v>
      </c>
      <c r="BK190" s="329">
        <f>'Cost and Benefit Parameters'!$C$45*Income_WP!BK189</f>
        <v>10698505.238885572</v>
      </c>
      <c r="BL190" s="329">
        <f>'Cost and Benefit Parameters'!$C$45*Income_WP!BL189</f>
        <v>7292922.9904631432</v>
      </c>
      <c r="BM190" s="329">
        <f>'Cost and Benefit Parameters'!$C$45*Income_WP!BM189</f>
        <v>3727874.7354674484</v>
      </c>
      <c r="BN190" s="329"/>
      <c r="BO190" s="329"/>
      <c r="BP190" s="329"/>
      <c r="BQ190" s="329"/>
      <c r="BR190" s="329"/>
      <c r="BS190" s="329"/>
      <c r="BT190" s="329"/>
    </row>
    <row r="191" spans="1:72" x14ac:dyDescent="0.55000000000000004">
      <c r="A191" s="641" t="s">
        <v>491</v>
      </c>
      <c r="B191" s="128" t="s">
        <v>500</v>
      </c>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row>
    <row r="192" spans="1:72" x14ac:dyDescent="0.55000000000000004">
      <c r="A192" s="642"/>
      <c r="B192" t="s">
        <v>466</v>
      </c>
      <c r="I192" s="1">
        <f>IF(Income_CF!I193="","",Income_CF!I193*(Cohort_WP!I191/Cohort_CF!I191))</f>
        <v>1061589.1167655576</v>
      </c>
      <c r="J192" s="1">
        <f>IF(Income_CF!J193="","",Income_CF!J193*(Cohort_WP!J191/Cohort_CF!J191))</f>
        <v>1102770.6155458984</v>
      </c>
      <c r="K192" s="1">
        <f>IF(Income_CF!K193="","",Income_CF!K193*(Cohort_WP!K191/Cohort_CF!K191))</f>
        <v>1144862.5163480691</v>
      </c>
      <c r="L192" s="1">
        <f>IF(Income_CF!L193="","",Income_CF!L193*(Cohort_WP!L191/Cohort_CF!L191))</f>
        <v>1187848.1097016206</v>
      </c>
      <c r="M192" s="1">
        <f>IF(Income_CF!M193="","",Income_CF!M193*(Cohort_WP!M191/Cohort_CF!M191))</f>
        <v>1239244.7992540877</v>
      </c>
      <c r="N192" s="1">
        <f>IF(Income_CF!N193="","",Income_CF!N193*(Cohort_WP!N191/Cohort_CF!N191))</f>
        <v>1283461.8063472433</v>
      </c>
      <c r="O192" s="1">
        <f>IF(Income_CF!O193="","",Income_CF!O193*(Cohort_WP!O191/Cohort_CF!O191))</f>
        <v>1328459.1884251593</v>
      </c>
      <c r="P192" s="1">
        <f>IF(Income_CF!P193="","",Income_CF!P193*(Cohort_WP!P191/Cohort_CF!P191))</f>
        <v>1374209.3780280519</v>
      </c>
      <c r="Q192" s="1">
        <f>IF(Income_CF!Q193="","",Income_CF!Q193*(Cohort_WP!Q191/Cohort_CF!Q191))</f>
        <v>1420682.4719260521</v>
      </c>
      <c r="R192" s="1">
        <f>IF(Income_CF!R193="","",Income_CF!R193*(Cohort_WP!R191/Cohort_CF!R191))</f>
        <v>1467846.2236585265</v>
      </c>
      <c r="S192" s="1">
        <f>IF(Income_CF!S193="","",Income_CF!S193*(Cohort_WP!S191/Cohort_CF!S191))</f>
        <v>1515666.0429638883</v>
      </c>
      <c r="T192" s="1">
        <f>IF(Income_CF!T193="","",Income_CF!T193*(Cohort_WP!T191/Cohort_CF!T191))</f>
        <v>1564105.0023348974</v>
      </c>
      <c r="U192" s="1">
        <f>IF(Income_CF!U193="","",Income_CF!U193*(Cohort_WP!U191/Cohort_CF!U191))</f>
        <v>1613123.850911954</v>
      </c>
      <c r="V192" s="1">
        <f>IF(Income_CF!V193="","",Income_CF!V193*(Cohort_WP!V191/Cohort_CF!V191))</f>
        <v>1662681.0359026268</v>
      </c>
      <c r="W192" s="1">
        <f>IF(Income_CF!W193="","",Income_CF!W193*(Cohort_WP!W191/Cohort_CF!W191))</f>
        <v>1712732.7316894929</v>
      </c>
      <c r="X192" s="1">
        <f>IF(Income_CF!X193="","",Income_CF!X193*(Cohort_WP!X191/Cohort_CF!X191))</f>
        <v>1763232.8767609512</v>
      </c>
      <c r="Y192" s="1">
        <f>IF(Income_CF!Y193="","",Income_CF!Y193*(Cohort_WP!Y191/Cohort_CF!Y191))</f>
        <v>1814133.2185702079</v>
      </c>
      <c r="Z192" s="1">
        <f>IF(Income_CF!Z193="","",Income_CF!Z193*(Cohort_WP!Z191/Cohort_CF!Z191))</f>
        <v>1865383.3663973869</v>
      </c>
      <c r="AA192" s="1">
        <f>IF(Income_CF!AA193="","",Income_CF!AA193*(Cohort_WP!AA191/Cohort_CF!AA191))</f>
        <v>1916930.8522575595</v>
      </c>
      <c r="AB192" s="1">
        <f>IF(Income_CF!AB193="","",Income_CF!AB193*(Cohort_WP!AB191/Cohort_CF!AB191))</f>
        <v>1968721.1998647072</v>
      </c>
      <c r="AC192" s="1">
        <f>IF(Income_CF!AC193="","",Income_CF!AC193*(Cohort_WP!AC191/Cohort_CF!AC191))</f>
        <v>2020698.0016274727</v>
      </c>
      <c r="AD192" s="1">
        <f>IF(Income_CF!AD193="","",Income_CF!AD193*(Cohort_WP!AD191/Cohort_CF!AD191))</f>
        <v>2072803.0036178518</v>
      </c>
      <c r="AE192" s="1">
        <f>IF(Income_CF!AE193="","",Income_CF!AE193*(Cohort_WP!AE191/Cohort_CF!AE191))</f>
        <v>2124976.1984182349</v>
      </c>
      <c r="AF192" s="1">
        <f>IF(Income_CF!AF193="","",Income_CF!AF193*(Cohort_WP!AF191/Cohort_CF!AF191))</f>
        <v>2177155.9257164425</v>
      </c>
      <c r="AG192" s="1">
        <f>IF(Income_CF!AG193="","",Income_CF!AG193*(Cohort_WP!AG191/Cohort_CF!AG191))</f>
        <v>2229278.9804819049</v>
      </c>
      <c r="AH192" s="1">
        <f>IF(Income_CF!AH193="","",Income_CF!AH193*(Cohort_WP!AH191/Cohort_CF!AH191))</f>
        <v>2281280.7285195761</v>
      </c>
      <c r="AI192" s="1">
        <f>IF(Income_CF!AI193="","",Income_CF!AI193*(Cohort_WP!AI191/Cohort_CF!AI191))</f>
        <v>2333095.2291620709</v>
      </c>
      <c r="AJ192" s="1">
        <f>IF(Income_CF!AJ193="","",Income_CF!AJ193*(Cohort_WP!AJ191/Cohort_CF!AJ191))</f>
        <v>2384655.3648240278</v>
      </c>
      <c r="AK192" s="1">
        <f>IF(Income_CF!AK193="","",Income_CF!AK193*(Cohort_WP!AK191/Cohort_CF!AK191))</f>
        <v>2435892.9771073614</v>
      </c>
      <c r="AL192" s="1">
        <f>IF(Income_CF!AL193="","",Income_CF!AL193*(Cohort_WP!AL191/Cohort_CF!AL191))</f>
        <v>2486739.0091107958</v>
      </c>
      <c r="AM192" s="1">
        <f>IF(Income_CF!AM193="","",Income_CF!AM193*(Cohort_WP!AM191/Cohort_CF!AM191))</f>
        <v>2537123.653563323</v>
      </c>
      <c r="AN192" s="1">
        <f>IF(Income_CF!AN193="","",Income_CF!AN193*(Cohort_WP!AN191/Cohort_CF!AN191))</f>
        <v>2586976.5063678385</v>
      </c>
      <c r="AO192" s="1">
        <f>IF(Income_CF!AO193="","",Income_CF!AO193*(Cohort_WP!AO191/Cohort_CF!AO191))</f>
        <v>2636226.7251099022</v>
      </c>
      <c r="AP192" s="1">
        <f>IF(Income_CF!AP193="","",Income_CF!AP193*(Cohort_WP!AP191/Cohort_CF!AP191))</f>
        <v>2684803.1920560058</v>
      </c>
      <c r="AQ192" s="1">
        <f>IF(Income_CF!AQ193="","",Income_CF!AQ193*(Cohort_WP!AQ191/Cohort_CF!AQ191))</f>
        <v>2732634.6811375087</v>
      </c>
      <c r="AR192" s="1">
        <f>IF(Income_CF!AR193="","",Income_CF!AR193*(Cohort_WP!AR191/Cohort_CF!AR191))</f>
        <v>2779650.0283896145</v>
      </c>
      <c r="AS192" s="1">
        <f>IF(Income_CF!AS193="","",Income_CF!AS193*(Cohort_WP!AS191/Cohort_CF!AS191))</f>
        <v>2825778.3052901477</v>
      </c>
      <c r="AT192" s="1">
        <f>IF(Income_CF!AT193="","",Income_CF!AT193*(Cohort_WP!AT191/Cohort_CF!AT191))</f>
        <v>2870948.9944207673</v>
      </c>
      <c r="AU192" s="1">
        <f>IF(Income_CF!AU193="","",Income_CF!AU193*(Cohort_WP!AU191/Cohort_CF!AU191))</f>
        <v>2915092.1668529906</v>
      </c>
      <c r="AV192" s="1">
        <f>IF(Income_CF!AV193="","",Income_CF!AV193*(Cohort_WP!AV191/Cohort_CF!AV191))</f>
        <v>2958138.6606444186</v>
      </c>
      <c r="AW192" s="1" t="str">
        <f>IF(Income_CF!AW193="","",Income_CF!AW193*(Cohort_WP!AW191/Cohort_CF!AW191))</f>
        <v/>
      </c>
      <c r="AX192" s="1" t="str">
        <f>IF(Income_CF!AX193="","",Income_CF!AX193*(Cohort_WP!AX191/Cohort_CF!AX191))</f>
        <v/>
      </c>
      <c r="AY192" s="1" t="str">
        <f>IF(Income_CF!AY193="","",Income_CF!AY193*(Cohort_WP!AY191/Cohort_CF!AY191))</f>
        <v/>
      </c>
      <c r="AZ192" s="1" t="str">
        <f>IF(Income_CF!AZ193="","",Income_CF!AZ193*(Cohort_WP!AZ191/Cohort_CF!AZ191))</f>
        <v/>
      </c>
      <c r="BA192" s="1" t="str">
        <f>IF(Income_CF!BA193="","",Income_CF!BA193*(Cohort_WP!BA191/Cohort_CF!BA191))</f>
        <v/>
      </c>
      <c r="BB192" s="1" t="str">
        <f>IF(Income_CF!BB193="","",Income_CF!BB193*(Cohort_WP!BB191/Cohort_CF!BB191))</f>
        <v/>
      </c>
      <c r="BC192" s="1" t="str">
        <f>IF(Income_CF!BC193="","",Income_CF!BC193*(Cohort_WP!BC191/Cohort_CF!BC191))</f>
        <v/>
      </c>
      <c r="BD192" s="1" t="str">
        <f>IF(Income_CF!BD193="","",Income_CF!BD193*(Cohort_WP!BD191/Cohort_CF!BD191))</f>
        <v/>
      </c>
      <c r="BE192" s="1" t="str">
        <f>IF(Income_CF!BE193="","",Income_CF!BE193*(Cohort_WP!BE191/Cohort_CF!BE191))</f>
        <v/>
      </c>
      <c r="BF192" s="1" t="str">
        <f>IF(Income_CF!BF193="","",Income_CF!BF193*(Cohort_WP!BF191/Cohort_CF!BF191))</f>
        <v/>
      </c>
      <c r="BG192" s="1" t="str">
        <f>IF(Income_CF!BG193="","",Income_CF!BG193*(Cohort_WP!BG191/Cohort_CF!BG191))</f>
        <v/>
      </c>
      <c r="BH192" s="1" t="str">
        <f>IF(Income_CF!BH193="","",Income_CF!BH193*(Cohort_WP!BH191/Cohort_CF!BH191))</f>
        <v/>
      </c>
      <c r="BI192" s="1" t="str">
        <f>IF(Income_CF!BI193="","",Income_CF!BI193*(Cohort_WP!BI191/Cohort_CF!BI191))</f>
        <v/>
      </c>
      <c r="BJ192" s="1" t="str">
        <f>IF(Income_CF!BJ193="","",Income_CF!BJ193*(Cohort_WP!BJ191/Cohort_CF!BJ191))</f>
        <v/>
      </c>
      <c r="BK192" s="1" t="str">
        <f>IF(Income_CF!BK193="","",Income_CF!BK193*(Cohort_WP!BK191/Cohort_CF!BK191))</f>
        <v/>
      </c>
      <c r="BL192" s="1" t="str">
        <f>IF(Income_CF!BL193="","",Income_CF!BL193*(Cohort_WP!BL191/Cohort_CF!BL191))</f>
        <v/>
      </c>
      <c r="BM192" s="1" t="str">
        <f>IF(Income_CF!BM193="","",Income_CF!BM193*(Cohort_WP!BM191/Cohort_CF!BM191))</f>
        <v/>
      </c>
      <c r="BN192" s="1" t="str">
        <f>IF(Income_CF!BN193="","",Income_CF!BN193*(Cohort_WP!BN191/Cohort_CF!BN191))</f>
        <v/>
      </c>
      <c r="BO192" s="1" t="str">
        <f>IF(Income_CF!BO193="","",Income_CF!BO193*(Cohort_WP!BO191/Cohort_CF!BO191))</f>
        <v/>
      </c>
    </row>
    <row r="193" spans="1:67" x14ac:dyDescent="0.55000000000000004">
      <c r="A193" s="642"/>
      <c r="B193" t="s">
        <v>468</v>
      </c>
      <c r="I193" s="1" t="str">
        <f>IF(Income_CF!I194="","",Income_CF!I194*(Cohort_WP!I192/Cohort_CF!I192))</f>
        <v/>
      </c>
      <c r="J193" s="1">
        <f>IF(Income_CF!J194="","",Income_CF!J194*(Cohort_WP!J192/Cohort_CF!J192))</f>
        <v>1093436.7902685241</v>
      </c>
      <c r="K193" s="1">
        <f>IF(Income_CF!K194="","",Income_CF!K194*(Cohort_WP!K192/Cohort_CF!K192))</f>
        <v>1135853.7340122755</v>
      </c>
      <c r="L193" s="1">
        <f>IF(Income_CF!L194="","",Income_CF!L194*(Cohort_WP!L192/Cohort_CF!L192))</f>
        <v>1179208.3918385112</v>
      </c>
      <c r="M193" s="1">
        <f>IF(Income_CF!M194="","",Income_CF!M194*(Cohort_WP!M192/Cohort_CF!M192))</f>
        <v>1223483.5529926694</v>
      </c>
      <c r="N193" s="1">
        <f>IF(Income_CF!N194="","",Income_CF!N194*(Cohort_WP!N192/Cohort_CF!N192))</f>
        <v>1276422.1432317104</v>
      </c>
      <c r="O193" s="1">
        <f>IF(Income_CF!O194="","",Income_CF!O194*(Cohort_WP!O192/Cohort_CF!O192))</f>
        <v>1321965.6605376608</v>
      </c>
      <c r="P193" s="1">
        <f>IF(Income_CF!P194="","",Income_CF!P194*(Cohort_WP!P192/Cohort_CF!P192))</f>
        <v>1368312.9640779141</v>
      </c>
      <c r="Q193" s="1">
        <f>IF(Income_CF!Q194="","",Income_CF!Q194*(Cohort_WP!Q192/Cohort_CF!Q192))</f>
        <v>1415435.6593688936</v>
      </c>
      <c r="R193" s="1">
        <f>IF(Income_CF!R194="","",Income_CF!R194*(Cohort_WP!R192/Cohort_CF!R192))</f>
        <v>1463302.9460838335</v>
      </c>
      <c r="S193" s="1">
        <f>IF(Income_CF!S194="","",Income_CF!S194*(Cohort_WP!S192/Cohort_CF!S192))</f>
        <v>1511881.6103682823</v>
      </c>
      <c r="T193" s="1">
        <f>IF(Income_CF!T194="","",Income_CF!T194*(Cohort_WP!T192/Cohort_CF!T192))</f>
        <v>1561136.0242528049</v>
      </c>
      <c r="U193" s="1">
        <f>IF(Income_CF!U194="","",Income_CF!U194*(Cohort_WP!U192/Cohort_CF!U192))</f>
        <v>1611028.1524049442</v>
      </c>
      <c r="V193" s="1">
        <f>IF(Income_CF!V194="","",Income_CF!V194*(Cohort_WP!V192/Cohort_CF!V192))</f>
        <v>1661517.5664393122</v>
      </c>
      <c r="W193" s="1">
        <f>IF(Income_CF!W194="","",Income_CF!W194*(Cohort_WP!W192/Cohort_CF!W192))</f>
        <v>1712561.4669797055</v>
      </c>
      <c r="X193" s="1">
        <f>IF(Income_CF!X194="","",Income_CF!X194*(Cohort_WP!X192/Cohort_CF!X192))</f>
        <v>1764114.7136401776</v>
      </c>
      <c r="Y193" s="1">
        <f>IF(Income_CF!Y194="","",Income_CF!Y194*(Cohort_WP!Y192/Cohort_CF!Y192))</f>
        <v>1816129.8630637797</v>
      </c>
      <c r="Z193" s="1">
        <f>IF(Income_CF!Z194="","",Income_CF!Z194*(Cohort_WP!Z192/Cohort_CF!Z192))</f>
        <v>1868557.2151273142</v>
      </c>
      <c r="AA193" s="1">
        <f>IF(Income_CF!AA194="","",Income_CF!AA194*(Cohort_WP!AA192/Cohort_CF!AA192))</f>
        <v>1921344.8673893085</v>
      </c>
      <c r="AB193" s="1">
        <f>IF(Income_CF!AB194="","",Income_CF!AB194*(Cohort_WP!AB192/Cohort_CF!AB192))</f>
        <v>1974438.7778252866</v>
      </c>
      <c r="AC193" s="1">
        <f>IF(Income_CF!AC194="","",Income_CF!AC194*(Cohort_WP!AC192/Cohort_CF!AC192))</f>
        <v>2027782.8358606487</v>
      </c>
      <c r="AD193" s="1">
        <f>IF(Income_CF!AD194="","",Income_CF!AD194*(Cohort_WP!AD192/Cohort_CF!AD192))</f>
        <v>2081318.9416762968</v>
      </c>
      <c r="AE193" s="1">
        <f>IF(Income_CF!AE194="","",Income_CF!AE194*(Cohort_WP!AE192/Cohort_CF!AE192))</f>
        <v>2134987.0937263872</v>
      </c>
      <c r="AF193" s="1">
        <f>IF(Income_CF!AF194="","",Income_CF!AF194*(Cohort_WP!AF192/Cohort_CF!AF192))</f>
        <v>2188725.484370782</v>
      </c>
      <c r="AG193" s="1">
        <f>IF(Income_CF!AG194="","",Income_CF!AG194*(Cohort_WP!AG192/Cohort_CF!AG192))</f>
        <v>2242470.6034879354</v>
      </c>
      <c r="AH193" s="1">
        <f>IF(Income_CF!AH194="","",Income_CF!AH194*(Cohort_WP!AH192/Cohort_CF!AH192))</f>
        <v>2296157.3498963621</v>
      </c>
      <c r="AI193" s="1">
        <f>IF(Income_CF!AI194="","",Income_CF!AI194*(Cohort_WP!AI192/Cohort_CF!AI192))</f>
        <v>2349719.1503751632</v>
      </c>
      <c r="AJ193" s="1">
        <f>IF(Income_CF!AJ194="","",Income_CF!AJ194*(Cohort_WP!AJ192/Cohort_CF!AJ192))</f>
        <v>2403088.0860369331</v>
      </c>
      <c r="AK193" s="1">
        <f>IF(Income_CF!AK194="","",Income_CF!AK194*(Cohort_WP!AK192/Cohort_CF!AK192))</f>
        <v>2456195.025768749</v>
      </c>
      <c r="AL193" s="1">
        <f>IF(Income_CF!AL194="","",Income_CF!AL194*(Cohort_WP!AL192/Cohort_CF!AL192))</f>
        <v>2508969.7664205818</v>
      </c>
      <c r="AM193" s="1">
        <f>IF(Income_CF!AM194="","",Income_CF!AM194*(Cohort_WP!AM192/Cohort_CF!AM192))</f>
        <v>2561341.1793841203</v>
      </c>
      <c r="AN193" s="1">
        <f>IF(Income_CF!AN194="","",Income_CF!AN194*(Cohort_WP!AN192/Cohort_CF!AN192))</f>
        <v>2613237.3631702219</v>
      </c>
      <c r="AO193" s="1">
        <f>IF(Income_CF!AO194="","",Income_CF!AO194*(Cohort_WP!AO192/Cohort_CF!AO192))</f>
        <v>2664585.8015588741</v>
      </c>
      <c r="AP193" s="1">
        <f>IF(Income_CF!AP194="","",Income_CF!AP194*(Cohort_WP!AP192/Cohort_CF!AP192))</f>
        <v>2715313.5268631992</v>
      </c>
      <c r="AQ193" s="1">
        <f>IF(Income_CF!AQ194="","",Income_CF!AQ194*(Cohort_WP!AQ192/Cohort_CF!AQ192))</f>
        <v>2765347.2878176859</v>
      </c>
      <c r="AR193" s="1">
        <f>IF(Income_CF!AR194="","",Income_CF!AR194*(Cohort_WP!AR192/Cohort_CF!AR192))</f>
        <v>2814613.7215716341</v>
      </c>
      <c r="AS193" s="1">
        <f>IF(Income_CF!AS194="","",Income_CF!AS194*(Cohort_WP!AS192/Cohort_CF!AS192))</f>
        <v>2863039.5292413034</v>
      </c>
      <c r="AT193" s="1">
        <f>IF(Income_CF!AT194="","",Income_CF!AT194*(Cohort_WP!AT192/Cohort_CF!AT192))</f>
        <v>2910551.6544488515</v>
      </c>
      <c r="AU193" s="1">
        <f>IF(Income_CF!AU194="","",Income_CF!AU194*(Cohort_WP!AU192/Cohort_CF!AU192))</f>
        <v>2957077.4642533902</v>
      </c>
      <c r="AV193" s="1">
        <f>IF(Income_CF!AV194="","",Income_CF!AV194*(Cohort_WP!AV192/Cohort_CF!AV192))</f>
        <v>3002544.9318585801</v>
      </c>
      <c r="AW193" s="1">
        <f>IF(Income_CF!AW194="","",Income_CF!AW194*(Cohort_WP!AW192/Cohort_CF!AW192))</f>
        <v>3046882.820463751</v>
      </c>
      <c r="AX193" s="1" t="str">
        <f>IF(Income_CF!AX194="","",Income_CF!AX194*(Cohort_WP!AX192/Cohort_CF!AX192))</f>
        <v/>
      </c>
      <c r="AY193" s="1" t="str">
        <f>IF(Income_CF!AY194="","",Income_CF!AY194*(Cohort_WP!AY192/Cohort_CF!AY192))</f>
        <v/>
      </c>
      <c r="AZ193" s="1" t="str">
        <f>IF(Income_CF!AZ194="","",Income_CF!AZ194*(Cohort_WP!AZ192/Cohort_CF!AZ192))</f>
        <v/>
      </c>
      <c r="BA193" s="1" t="str">
        <f>IF(Income_CF!BA194="","",Income_CF!BA194*(Cohort_WP!BA192/Cohort_CF!BA192))</f>
        <v/>
      </c>
      <c r="BB193" s="1" t="str">
        <f>IF(Income_CF!BB194="","",Income_CF!BB194*(Cohort_WP!BB192/Cohort_CF!BB192))</f>
        <v/>
      </c>
      <c r="BC193" s="1" t="str">
        <f>IF(Income_CF!BC194="","",Income_CF!BC194*(Cohort_WP!BC192/Cohort_CF!BC192))</f>
        <v/>
      </c>
      <c r="BD193" s="1" t="str">
        <f>IF(Income_CF!BD194="","",Income_CF!BD194*(Cohort_WP!BD192/Cohort_CF!BD192))</f>
        <v/>
      </c>
      <c r="BE193" s="1" t="str">
        <f>IF(Income_CF!BE194="","",Income_CF!BE194*(Cohort_WP!BE192/Cohort_CF!BE192))</f>
        <v/>
      </c>
      <c r="BF193" s="1" t="str">
        <f>IF(Income_CF!BF194="","",Income_CF!BF194*(Cohort_WP!BF192/Cohort_CF!BF192))</f>
        <v/>
      </c>
      <c r="BG193" s="1" t="str">
        <f>IF(Income_CF!BG194="","",Income_CF!BG194*(Cohort_WP!BG192/Cohort_CF!BG192))</f>
        <v/>
      </c>
      <c r="BH193" s="1" t="str">
        <f>IF(Income_CF!BH194="","",Income_CF!BH194*(Cohort_WP!BH192/Cohort_CF!BH192))</f>
        <v/>
      </c>
      <c r="BI193" s="1" t="str">
        <f>IF(Income_CF!BI194="","",Income_CF!BI194*(Cohort_WP!BI192/Cohort_CF!BI192))</f>
        <v/>
      </c>
      <c r="BJ193" s="1" t="str">
        <f>IF(Income_CF!BJ194="","",Income_CF!BJ194*(Cohort_WP!BJ192/Cohort_CF!BJ192))</f>
        <v/>
      </c>
      <c r="BK193" s="1" t="str">
        <f>IF(Income_CF!BK194="","",Income_CF!BK194*(Cohort_WP!BK192/Cohort_CF!BK192))</f>
        <v/>
      </c>
      <c r="BL193" s="1" t="str">
        <f>IF(Income_CF!BL194="","",Income_CF!BL194*(Cohort_WP!BL192/Cohort_CF!BL192))</f>
        <v/>
      </c>
      <c r="BM193" s="1" t="str">
        <f>IF(Income_CF!BM194="","",Income_CF!BM194*(Cohort_WP!BM192/Cohort_CF!BM192))</f>
        <v/>
      </c>
      <c r="BN193" s="1" t="str">
        <f>IF(Income_CF!BN194="","",Income_CF!BN194*(Cohort_WP!BN192/Cohort_CF!BN192))</f>
        <v/>
      </c>
      <c r="BO193" s="1" t="str">
        <f>IF(Income_CF!BO194="","",Income_CF!BO194*(Cohort_WP!BO192/Cohort_CF!BO192))</f>
        <v/>
      </c>
    </row>
    <row r="194" spans="1:67" x14ac:dyDescent="0.55000000000000004">
      <c r="A194" s="642"/>
      <c r="B194" t="s">
        <v>469</v>
      </c>
      <c r="I194" s="1" t="str">
        <f>IF(Income_CF!I195="","",Income_CF!I195*(Cohort_WP!I193/Cohort_CF!I193))</f>
        <v/>
      </c>
      <c r="J194" s="1" t="str">
        <f>IF(Income_CF!J195="","",Income_CF!J195*(Cohort_WP!J193/Cohort_CF!J193))</f>
        <v/>
      </c>
      <c r="K194" s="1">
        <f>IF(Income_CF!K195="","",Income_CF!K195*(Cohort_WP!K193/Cohort_CF!K193))</f>
        <v>1126239.8939765799</v>
      </c>
      <c r="L194" s="1">
        <f>IF(Income_CF!L195="","",Income_CF!L195*(Cohort_WP!L193/Cohort_CF!L193))</f>
        <v>1169929.3460326437</v>
      </c>
      <c r="M194" s="1">
        <f>IF(Income_CF!M195="","",Income_CF!M195*(Cohort_WP!M193/Cohort_CF!M193))</f>
        <v>1214584.6435936666</v>
      </c>
      <c r="N194" s="1">
        <f>IF(Income_CF!N195="","",Income_CF!N195*(Cohort_WP!N193/Cohort_CF!N193))</f>
        <v>1260188.0595824493</v>
      </c>
      <c r="O194" s="1">
        <f>IF(Income_CF!O195="","",Income_CF!O195*(Cohort_WP!O193/Cohort_CF!O193))</f>
        <v>1314714.8075286616</v>
      </c>
      <c r="P194" s="1">
        <f>IF(Income_CF!P195="","",Income_CF!P195*(Cohort_WP!P193/Cohort_CF!P193))</f>
        <v>1361624.6303537905</v>
      </c>
      <c r="Q194" s="1">
        <f>IF(Income_CF!Q195="","",Income_CF!Q195*(Cohort_WP!Q193/Cohort_CF!Q193))</f>
        <v>1409362.3530002513</v>
      </c>
      <c r="R194" s="1">
        <f>IF(Income_CF!R195="","",Income_CF!R195*(Cohort_WP!R193/Cohort_CF!R193))</f>
        <v>1457898.72914996</v>
      </c>
      <c r="S194" s="1">
        <f>IF(Income_CF!S195="","",Income_CF!S195*(Cohort_WP!S193/Cohort_CF!S193))</f>
        <v>1507202.0344663484</v>
      </c>
      <c r="T194" s="1">
        <f>IF(Income_CF!T195="","",Income_CF!T195*(Cohort_WP!T193/Cohort_CF!T193))</f>
        <v>1557238.0586793311</v>
      </c>
      <c r="U194" s="1">
        <f>IF(Income_CF!U195="","",Income_CF!U195*(Cohort_WP!U193/Cohort_CF!U193))</f>
        <v>1607970.1049803894</v>
      </c>
      <c r="V194" s="1">
        <f>IF(Income_CF!V195="","",Income_CF!V195*(Cohort_WP!V193/Cohort_CF!V193))</f>
        <v>1659358.9969770925</v>
      </c>
      <c r="W194" s="1">
        <f>IF(Income_CF!W195="","",Income_CF!W195*(Cohort_WP!W193/Cohort_CF!W193))</f>
        <v>1711363.0934324916</v>
      </c>
      <c r="X194" s="1">
        <f>IF(Income_CF!X195="","",Income_CF!X195*(Cohort_WP!X193/Cohort_CF!X193))</f>
        <v>1763938.3109890968</v>
      </c>
      <c r="Y194" s="1">
        <f>IF(Income_CF!Y195="","",Income_CF!Y195*(Cohort_WP!Y193/Cohort_CF!Y193))</f>
        <v>1817038.1550493829</v>
      </c>
      <c r="Z194" s="1">
        <f>IF(Income_CF!Z195="","",Income_CF!Z195*(Cohort_WP!Z193/Cohort_CF!Z193))</f>
        <v>1870613.7589556933</v>
      </c>
      <c r="AA194" s="1">
        <f>IF(Income_CF!AA195="","",Income_CF!AA195*(Cohort_WP!AA193/Cohort_CF!AA193))</f>
        <v>1924613.931581133</v>
      </c>
      <c r="AB194" s="1">
        <f>IF(Income_CF!AB195="","",Income_CF!AB195*(Cohort_WP!AB193/Cohort_CF!AB193))</f>
        <v>1978985.2134109875</v>
      </c>
      <c r="AC194" s="1">
        <f>IF(Income_CF!AC195="","",Income_CF!AC195*(Cohort_WP!AC193/Cohort_CF!AC193))</f>
        <v>2033671.9411600453</v>
      </c>
      <c r="AD194" s="1">
        <f>IF(Income_CF!AD195="","",Income_CF!AD195*(Cohort_WP!AD193/Cohort_CF!AD193))</f>
        <v>2088616.320936468</v>
      </c>
      <c r="AE194" s="1">
        <f>IF(Income_CF!AE195="","",Income_CF!AE195*(Cohort_WP!AE193/Cohort_CF!AE193))</f>
        <v>2143758.5099265855</v>
      </c>
      <c r="AF194" s="1">
        <f>IF(Income_CF!AF195="","",Income_CF!AF195*(Cohort_WP!AF193/Cohort_CF!AF193))</f>
        <v>2199036.7065381794</v>
      </c>
      <c r="AG194" s="1">
        <f>IF(Income_CF!AG195="","",Income_CF!AG195*(Cohort_WP!AG193/Cohort_CF!AG193))</f>
        <v>2254387.2489019055</v>
      </c>
      <c r="AH194" s="1">
        <f>IF(Income_CF!AH195="","",Income_CF!AH195*(Cohort_WP!AH193/Cohort_CF!AH193))</f>
        <v>2309744.7215925739</v>
      </c>
      <c r="AI194" s="1">
        <f>IF(Income_CF!AI195="","",Income_CF!AI195*(Cohort_WP!AI193/Cohort_CF!AI193))</f>
        <v>2365042.0703932527</v>
      </c>
      <c r="AJ194" s="1">
        <f>IF(Income_CF!AJ195="","",Income_CF!AJ195*(Cohort_WP!AJ193/Cohort_CF!AJ193))</f>
        <v>2420210.7248864183</v>
      </c>
      <c r="AK194" s="1">
        <f>IF(Income_CF!AK195="","",Income_CF!AK195*(Cohort_WP!AK193/Cohort_CF!AK193))</f>
        <v>2475180.7286180416</v>
      </c>
      <c r="AL194" s="1">
        <f>IF(Income_CF!AL195="","",Income_CF!AL195*(Cohort_WP!AL193/Cohort_CF!AL193))</f>
        <v>2529880.8765418115</v>
      </c>
      <c r="AM194" s="1">
        <f>IF(Income_CF!AM195="","",Income_CF!AM195*(Cohort_WP!AM193/Cohort_CF!AM193))</f>
        <v>2584238.8594131991</v>
      </c>
      <c r="AN194" s="1">
        <f>IF(Income_CF!AN195="","",Income_CF!AN195*(Cohort_WP!AN193/Cohort_CF!AN193))</f>
        <v>2638181.414765643</v>
      </c>
      <c r="AO194" s="1">
        <f>IF(Income_CF!AO195="","",Income_CF!AO195*(Cohort_WP!AO193/Cohort_CF!AO193))</f>
        <v>2691634.4840653292</v>
      </c>
      <c r="AP194" s="1">
        <f>IF(Income_CF!AP195="","",Income_CF!AP195*(Cohort_WP!AP193/Cohort_CF!AP193))</f>
        <v>2744523.37560564</v>
      </c>
      <c r="AQ194" s="1">
        <f>IF(Income_CF!AQ195="","",Income_CF!AQ195*(Cohort_WP!AQ193/Cohort_CF!AQ193))</f>
        <v>2796772.9326690948</v>
      </c>
      <c r="AR194" s="1">
        <f>IF(Income_CF!AR195="","",Income_CF!AR195*(Cohort_WP!AR193/Cohort_CF!AR193))</f>
        <v>2848307.7064522165</v>
      </c>
      <c r="AS194" s="1">
        <f>IF(Income_CF!AS195="","",Income_CF!AS195*(Cohort_WP!AS193/Cohort_CF!AS193))</f>
        <v>2899052.1332187834</v>
      </c>
      <c r="AT194" s="1">
        <f>IF(Income_CF!AT195="","",Income_CF!AT195*(Cohort_WP!AT193/Cohort_CF!AT193))</f>
        <v>2948930.7151185418</v>
      </c>
      <c r="AU194" s="1">
        <f>IF(Income_CF!AU195="","",Income_CF!AU195*(Cohort_WP!AU193/Cohort_CF!AU193))</f>
        <v>2997868.2040823172</v>
      </c>
      <c r="AV194" s="1">
        <f>IF(Income_CF!AV195="","",Income_CF!AV195*(Cohort_WP!AV193/Cohort_CF!AV193))</f>
        <v>3045789.7881809925</v>
      </c>
      <c r="AW194" s="1">
        <f>IF(Income_CF!AW195="","",Income_CF!AW195*(Cohort_WP!AW193/Cohort_CF!AW193))</f>
        <v>3092621.2798143374</v>
      </c>
      <c r="AX194" s="1">
        <f>IF(Income_CF!AX195="","",Income_CF!AX195*(Cohort_WP!AX193/Cohort_CF!AX193))</f>
        <v>3138289.3050776632</v>
      </c>
      <c r="AY194" s="1" t="str">
        <f>IF(Income_CF!AY195="","",Income_CF!AY195*(Cohort_WP!AY193/Cohort_CF!AY193))</f>
        <v/>
      </c>
      <c r="AZ194" s="1" t="str">
        <f>IF(Income_CF!AZ195="","",Income_CF!AZ195*(Cohort_WP!AZ193/Cohort_CF!AZ193))</f>
        <v/>
      </c>
      <c r="BA194" s="1" t="str">
        <f>IF(Income_CF!BA195="","",Income_CF!BA195*(Cohort_WP!BA193/Cohort_CF!BA193))</f>
        <v/>
      </c>
      <c r="BB194" s="1" t="str">
        <f>IF(Income_CF!BB195="","",Income_CF!BB195*(Cohort_WP!BB193/Cohort_CF!BB193))</f>
        <v/>
      </c>
      <c r="BC194" s="1" t="str">
        <f>IF(Income_CF!BC195="","",Income_CF!BC195*(Cohort_WP!BC193/Cohort_CF!BC193))</f>
        <v/>
      </c>
      <c r="BD194" s="1" t="str">
        <f>IF(Income_CF!BD195="","",Income_CF!BD195*(Cohort_WP!BD193/Cohort_CF!BD193))</f>
        <v/>
      </c>
      <c r="BE194" s="1" t="str">
        <f>IF(Income_CF!BE195="","",Income_CF!BE195*(Cohort_WP!BE193/Cohort_CF!BE193))</f>
        <v/>
      </c>
      <c r="BF194" s="1" t="str">
        <f>IF(Income_CF!BF195="","",Income_CF!BF195*(Cohort_WP!BF193/Cohort_CF!BF193))</f>
        <v/>
      </c>
      <c r="BG194" s="1" t="str">
        <f>IF(Income_CF!BG195="","",Income_CF!BG195*(Cohort_WP!BG193/Cohort_CF!BG193))</f>
        <v/>
      </c>
      <c r="BH194" s="1" t="str">
        <f>IF(Income_CF!BH195="","",Income_CF!BH195*(Cohort_WP!BH193/Cohort_CF!BH193))</f>
        <v/>
      </c>
      <c r="BI194" s="1" t="str">
        <f>IF(Income_CF!BI195="","",Income_CF!BI195*(Cohort_WP!BI193/Cohort_CF!BI193))</f>
        <v/>
      </c>
      <c r="BJ194" s="1" t="str">
        <f>IF(Income_CF!BJ195="","",Income_CF!BJ195*(Cohort_WP!BJ193/Cohort_CF!BJ193))</f>
        <v/>
      </c>
      <c r="BK194" s="1" t="str">
        <f>IF(Income_CF!BK195="","",Income_CF!BK195*(Cohort_WP!BK193/Cohort_CF!BK193))</f>
        <v/>
      </c>
      <c r="BL194" s="1" t="str">
        <f>IF(Income_CF!BL195="","",Income_CF!BL195*(Cohort_WP!BL193/Cohort_CF!BL193))</f>
        <v/>
      </c>
      <c r="BM194" s="1" t="str">
        <f>IF(Income_CF!BM195="","",Income_CF!BM195*(Cohort_WP!BM193/Cohort_CF!BM193))</f>
        <v/>
      </c>
      <c r="BN194" s="1" t="str">
        <f>IF(Income_CF!BN195="","",Income_CF!BN195*(Cohort_WP!BN193/Cohort_CF!BN193))</f>
        <v/>
      </c>
      <c r="BO194" s="1" t="str">
        <f>IF(Income_CF!BO195="","",Income_CF!BO195*(Cohort_WP!BO193/Cohort_CF!BO193))</f>
        <v/>
      </c>
    </row>
    <row r="195" spans="1:67" x14ac:dyDescent="0.55000000000000004">
      <c r="A195" s="642"/>
      <c r="B195" t="s">
        <v>470</v>
      </c>
      <c r="I195" s="1" t="str">
        <f>IF(Income_CF!I196="","",Income_CF!I196*(Cohort_WP!I194/Cohort_CF!I194))</f>
        <v/>
      </c>
      <c r="J195" s="1" t="str">
        <f>IF(Income_CF!J196="","",Income_CF!J196*(Cohort_WP!J194/Cohort_CF!J194))</f>
        <v/>
      </c>
      <c r="K195" s="1" t="str">
        <f>IF(Income_CF!K196="","",Income_CF!K196*(Cohort_WP!K194/Cohort_CF!K194))</f>
        <v/>
      </c>
      <c r="L195" s="1">
        <f>IF(Income_CF!L196="","",Income_CF!L196*(Cohort_WP!L194/Cohort_CF!L194))</f>
        <v>1160027.0907958774</v>
      </c>
      <c r="M195" s="1">
        <f>IF(Income_CF!M196="","",Income_CF!M196*(Cohort_WP!M194/Cohort_CF!M194))</f>
        <v>1205027.226413623</v>
      </c>
      <c r="N195" s="1">
        <f>IF(Income_CF!N196="","",Income_CF!N196*(Cohort_WP!N194/Cohort_CF!N194))</f>
        <v>1251022.1829014765</v>
      </c>
      <c r="O195" s="1">
        <f>IF(Income_CF!O196="","",Income_CF!O196*(Cohort_WP!O194/Cohort_CF!O194))</f>
        <v>1297993.7013699228</v>
      </c>
      <c r="P195" s="1">
        <f>IF(Income_CF!P196="","",Income_CF!P196*(Cohort_WP!P194/Cohort_CF!P194))</f>
        <v>1354156.2517545216</v>
      </c>
      <c r="Q195" s="1">
        <f>IF(Income_CF!Q196="","",Income_CF!Q196*(Cohort_WP!Q194/Cohort_CF!Q194))</f>
        <v>1402473.3692644043</v>
      </c>
      <c r="R195" s="1">
        <f>IF(Income_CF!R196="","",Income_CF!R196*(Cohort_WP!R194/Cohort_CF!R194))</f>
        <v>1451643.2235902587</v>
      </c>
      <c r="S195" s="1">
        <f>IF(Income_CF!S196="","",Income_CF!S196*(Cohort_WP!S194/Cohort_CF!S194))</f>
        <v>1501635.691024459</v>
      </c>
      <c r="T195" s="1">
        <f>IF(Income_CF!T196="","",Income_CF!T196*(Cohort_WP!T194/Cohort_CF!T194))</f>
        <v>1552418.0955003391</v>
      </c>
      <c r="U195" s="1">
        <f>IF(Income_CF!U196="","",Income_CF!U196*(Cohort_WP!U194/Cohort_CF!U194))</f>
        <v>1603955.2004397109</v>
      </c>
      <c r="V195" s="1">
        <f>IF(Income_CF!V196="","",Income_CF!V196*(Cohort_WP!V194/Cohort_CF!V194))</f>
        <v>1656209.2081298006</v>
      </c>
      <c r="W195" s="1">
        <f>IF(Income_CF!W196="","",Income_CF!W196*(Cohort_WP!W194/Cohort_CF!W194))</f>
        <v>1709139.7668864052</v>
      </c>
      <c r="X195" s="1">
        <f>IF(Income_CF!X196="","",Income_CF!X196*(Cohort_WP!X194/Cohort_CF!X194))</f>
        <v>1762703.9862354666</v>
      </c>
      <c r="Y195" s="1">
        <f>IF(Income_CF!Y196="","",Income_CF!Y196*(Cohort_WP!Y194/Cohort_CF!Y194))</f>
        <v>1816856.4603187696</v>
      </c>
      <c r="Z195" s="1">
        <f>IF(Income_CF!Z196="","",Income_CF!Z196*(Cohort_WP!Z194/Cohort_CF!Z194))</f>
        <v>1871549.2997008646</v>
      </c>
      <c r="AA195" s="1">
        <f>IF(Income_CF!AA196="","",Income_CF!AA196*(Cohort_WP!AA194/Cohort_CF!AA194))</f>
        <v>1926732.1717243637</v>
      </c>
      <c r="AB195" s="1">
        <f>IF(Income_CF!AB196="","",Income_CF!AB196*(Cohort_WP!AB194/Cohort_CF!AB194))</f>
        <v>1982352.3495285674</v>
      </c>
      <c r="AC195" s="1">
        <f>IF(Income_CF!AC196="","",Income_CF!AC196*(Cohort_WP!AC194/Cohort_CF!AC194))</f>
        <v>2038354.7698133176</v>
      </c>
      <c r="AD195" s="1">
        <f>IF(Income_CF!AD196="","",Income_CF!AD196*(Cohort_WP!AD194/Cohort_CF!AD194))</f>
        <v>2094682.0993948462</v>
      </c>
      <c r="AE195" s="1">
        <f>IF(Income_CF!AE196="","",Income_CF!AE196*(Cohort_WP!AE194/Cohort_CF!AE194))</f>
        <v>2151274.8105645617</v>
      </c>
      <c r="AF195" s="1">
        <f>IF(Income_CF!AF196="","",Income_CF!AF196*(Cohort_WP!AF194/Cohort_CF!AF194))</f>
        <v>2208071.2652243837</v>
      </c>
      <c r="AG195" s="1">
        <f>IF(Income_CF!AG196="","",Income_CF!AG196*(Cohort_WP!AG194/Cohort_CF!AG194))</f>
        <v>2265007.8077343246</v>
      </c>
      <c r="AH195" s="1">
        <f>IF(Income_CF!AH196="","",Income_CF!AH196*(Cohort_WP!AH194/Cohort_CF!AH194))</f>
        <v>2322018.8663689629</v>
      </c>
      <c r="AI195" s="1">
        <f>IF(Income_CF!AI196="","",Income_CF!AI196*(Cohort_WP!AI194/Cohort_CF!AI194))</f>
        <v>2379037.0632403507</v>
      </c>
      <c r="AJ195" s="1">
        <f>IF(Income_CF!AJ196="","",Income_CF!AJ196*(Cohort_WP!AJ194/Cohort_CF!AJ194))</f>
        <v>2435993.3325050501</v>
      </c>
      <c r="AK195" s="1">
        <f>IF(Income_CF!AK196="","",Income_CF!AK196*(Cohort_WP!AK194/Cohort_CF!AK194))</f>
        <v>2492817.0466330112</v>
      </c>
      <c r="AL195" s="1">
        <f>IF(Income_CF!AL196="","",Income_CF!AL196*(Cohort_WP!AL194/Cohort_CF!AL194))</f>
        <v>2549436.1504765819</v>
      </c>
      <c r="AM195" s="1">
        <f>IF(Income_CF!AM196="","",Income_CF!AM196*(Cohort_WP!AM194/Cohort_CF!AM194))</f>
        <v>2605777.3028380657</v>
      </c>
      <c r="AN195" s="1">
        <f>IF(Income_CF!AN196="","",Income_CF!AN196*(Cohort_WP!AN194/Cohort_CF!AN194))</f>
        <v>2661766.0251955944</v>
      </c>
      <c r="AO195" s="1">
        <f>IF(Income_CF!AO196="","",Income_CF!AO196*(Cohort_WP!AO194/Cohort_CF!AO194))</f>
        <v>2717326.8572086128</v>
      </c>
      <c r="AP195" s="1">
        <f>IF(Income_CF!AP196="","",Income_CF!AP196*(Cohort_WP!AP194/Cohort_CF!AP194))</f>
        <v>2772383.5185872889</v>
      </c>
      <c r="AQ195" s="1">
        <f>IF(Income_CF!AQ196="","",Income_CF!AQ196*(Cohort_WP!AQ194/Cohort_CF!AQ194))</f>
        <v>2826859.0768738086</v>
      </c>
      <c r="AR195" s="1">
        <f>IF(Income_CF!AR196="","",Income_CF!AR196*(Cohort_WP!AR194/Cohort_CF!AR194))</f>
        <v>2880676.1206491673</v>
      </c>
      <c r="AS195" s="1">
        <f>IF(Income_CF!AS196="","",Income_CF!AS196*(Cohort_WP!AS194/Cohort_CF!AS194))</f>
        <v>2933756.9376457832</v>
      </c>
      <c r="AT195" s="1">
        <f>IF(Income_CF!AT196="","",Income_CF!AT196*(Cohort_WP!AT194/Cohort_CF!AT194))</f>
        <v>2986023.6972153466</v>
      </c>
      <c r="AU195" s="1">
        <f>IF(Income_CF!AU196="","",Income_CF!AU196*(Cohort_WP!AU194/Cohort_CF!AU194))</f>
        <v>3037398.6365720984</v>
      </c>
      <c r="AV195" s="1">
        <f>IF(Income_CF!AV196="","",Income_CF!AV196*(Cohort_WP!AV194/Cohort_CF!AV194))</f>
        <v>3087804.2502047871</v>
      </c>
      <c r="AW195" s="1">
        <f>IF(Income_CF!AW196="","",Income_CF!AW196*(Cohort_WP!AW194/Cohort_CF!AW194))</f>
        <v>3137163.4818264223</v>
      </c>
      <c r="AX195" s="1">
        <f>IF(Income_CF!AX196="","",Income_CF!AX196*(Cohort_WP!AX194/Cohort_CF!AX194))</f>
        <v>3185399.9182087672</v>
      </c>
      <c r="AY195" s="1">
        <f>IF(Income_CF!AY196="","",Income_CF!AY196*(Cohort_WP!AY194/Cohort_CF!AY194))</f>
        <v>3232437.9842299931</v>
      </c>
      <c r="AZ195" s="1" t="str">
        <f>IF(Income_CF!AZ196="","",Income_CF!AZ196*(Cohort_WP!AZ194/Cohort_CF!AZ194))</f>
        <v/>
      </c>
      <c r="BA195" s="1" t="str">
        <f>IF(Income_CF!BA196="","",Income_CF!BA196*(Cohort_WP!BA194/Cohort_CF!BA194))</f>
        <v/>
      </c>
      <c r="BB195" s="1" t="str">
        <f>IF(Income_CF!BB196="","",Income_CF!BB196*(Cohort_WP!BB194/Cohort_CF!BB194))</f>
        <v/>
      </c>
      <c r="BC195" s="1" t="str">
        <f>IF(Income_CF!BC196="","",Income_CF!BC196*(Cohort_WP!BC194/Cohort_CF!BC194))</f>
        <v/>
      </c>
      <c r="BD195" s="1" t="str">
        <f>IF(Income_CF!BD196="","",Income_CF!BD196*(Cohort_WP!BD194/Cohort_CF!BD194))</f>
        <v/>
      </c>
      <c r="BE195" s="1" t="str">
        <f>IF(Income_CF!BE196="","",Income_CF!BE196*(Cohort_WP!BE194/Cohort_CF!BE194))</f>
        <v/>
      </c>
      <c r="BF195" s="1" t="str">
        <f>IF(Income_CF!BF196="","",Income_CF!BF196*(Cohort_WP!BF194/Cohort_CF!BF194))</f>
        <v/>
      </c>
      <c r="BG195" s="1" t="str">
        <f>IF(Income_CF!BG196="","",Income_CF!BG196*(Cohort_WP!BG194/Cohort_CF!BG194))</f>
        <v/>
      </c>
      <c r="BH195" s="1" t="str">
        <f>IF(Income_CF!BH196="","",Income_CF!BH196*(Cohort_WP!BH194/Cohort_CF!BH194))</f>
        <v/>
      </c>
      <c r="BI195" s="1" t="str">
        <f>IF(Income_CF!BI196="","",Income_CF!BI196*(Cohort_WP!BI194/Cohort_CF!BI194))</f>
        <v/>
      </c>
      <c r="BJ195" s="1" t="str">
        <f>IF(Income_CF!BJ196="","",Income_CF!BJ196*(Cohort_WP!BJ194/Cohort_CF!BJ194))</f>
        <v/>
      </c>
      <c r="BK195" s="1" t="str">
        <f>IF(Income_CF!BK196="","",Income_CF!BK196*(Cohort_WP!BK194/Cohort_CF!BK194))</f>
        <v/>
      </c>
      <c r="BL195" s="1" t="str">
        <f>IF(Income_CF!BL196="","",Income_CF!BL196*(Cohort_WP!BL194/Cohort_CF!BL194))</f>
        <v/>
      </c>
      <c r="BM195" s="1" t="str">
        <f>IF(Income_CF!BM196="","",Income_CF!BM196*(Cohort_WP!BM194/Cohort_CF!BM194))</f>
        <v/>
      </c>
      <c r="BN195" s="1" t="str">
        <f>IF(Income_CF!BN196="","",Income_CF!BN196*(Cohort_WP!BN194/Cohort_CF!BN194))</f>
        <v/>
      </c>
      <c r="BO195" s="1" t="str">
        <f>IF(Income_CF!BO196="","",Income_CF!BO196*(Cohort_WP!BO194/Cohort_CF!BO194))</f>
        <v/>
      </c>
    </row>
    <row r="196" spans="1:67" x14ac:dyDescent="0.55000000000000004">
      <c r="A196" s="642"/>
      <c r="B196" t="s">
        <v>471</v>
      </c>
      <c r="I196" s="1" t="str">
        <f>IF(Income_CF!I197="","",Income_CF!I197*(Cohort_WP!I195/Cohort_CF!I195))</f>
        <v/>
      </c>
      <c r="J196" s="1" t="str">
        <f>IF(Income_CF!J197="","",Income_CF!J197*(Cohort_WP!J195/Cohort_CF!J195))</f>
        <v/>
      </c>
      <c r="K196" s="1" t="str">
        <f>IF(Income_CF!K197="","",Income_CF!K197*(Cohort_WP!K195/Cohort_CF!K195))</f>
        <v/>
      </c>
      <c r="L196" s="1" t="str">
        <f>IF(Income_CF!L197="","",Income_CF!L197*(Cohort_WP!L195/Cohort_CF!L195))</f>
        <v/>
      </c>
      <c r="M196" s="1">
        <f>IF(Income_CF!M197="","",Income_CF!M197*(Cohort_WP!M195/Cohort_CF!M195))</f>
        <v>1194827.9035197538</v>
      </c>
      <c r="N196" s="1">
        <f>IF(Income_CF!N197="","",Income_CF!N197*(Cohort_WP!N195/Cohort_CF!N195))</f>
        <v>1241178.0432060317</v>
      </c>
      <c r="O196" s="1">
        <f>IF(Income_CF!O197="","",Income_CF!O197*(Cohort_WP!O195/Cohort_CF!O195))</f>
        <v>1288552.8483885208</v>
      </c>
      <c r="P196" s="1">
        <f>IF(Income_CF!P197="","",Income_CF!P197*(Cohort_WP!P195/Cohort_CF!P195))</f>
        <v>1336933.5124110205</v>
      </c>
      <c r="Q196" s="1">
        <f>IF(Income_CF!Q197="","",Income_CF!Q197*(Cohort_WP!Q195/Cohort_CF!Q195))</f>
        <v>1394780.9393071572</v>
      </c>
      <c r="R196" s="1">
        <f>IF(Income_CF!R197="","",Income_CF!R197*(Cohort_WP!R195/Cohort_CF!R195))</f>
        <v>1444547.5703423363</v>
      </c>
      <c r="S196" s="1">
        <f>IF(Income_CF!S197="","",Income_CF!S197*(Cohort_WP!S195/Cohort_CF!S195))</f>
        <v>1495192.5202979664</v>
      </c>
      <c r="T196" s="1">
        <f>IF(Income_CF!T197="","",Income_CF!T197*(Cohort_WP!T195/Cohort_CF!T195))</f>
        <v>1546684.7617551927</v>
      </c>
      <c r="U196" s="1">
        <f>IF(Income_CF!U197="","",Income_CF!U197*(Cohort_WP!U195/Cohort_CF!U195))</f>
        <v>1598990.6383653493</v>
      </c>
      <c r="V196" s="1">
        <f>IF(Income_CF!V197="","",Income_CF!V197*(Cohort_WP!V195/Cohort_CF!V195))</f>
        <v>1652073.8564529021</v>
      </c>
      <c r="W196" s="1">
        <f>IF(Income_CF!W197="","",Income_CF!W197*(Cohort_WP!W195/Cohort_CF!W195))</f>
        <v>1705895.4843736948</v>
      </c>
      <c r="X196" s="1">
        <f>IF(Income_CF!X197="","",Income_CF!X197*(Cohort_WP!X195/Cohort_CF!X195))</f>
        <v>1760413.9598929973</v>
      </c>
      <c r="Y196" s="1">
        <f>IF(Income_CF!Y197="","",Income_CF!Y197*(Cohort_WP!Y195/Cohort_CF!Y195))</f>
        <v>1815585.1058225303</v>
      </c>
      <c r="Z196" s="1">
        <f>IF(Income_CF!Z197="","",Income_CF!Z197*(Cohort_WP!Z195/Cohort_CF!Z195))</f>
        <v>1871362.1541283329</v>
      </c>
      <c r="AA196" s="1">
        <f>IF(Income_CF!AA197="","",Income_CF!AA197*(Cohort_WP!AA195/Cohort_CF!AA195))</f>
        <v>1927695.7786918902</v>
      </c>
      <c r="AB196" s="1">
        <f>IF(Income_CF!AB197="","",Income_CF!AB197*(Cohort_WP!AB195/Cohort_CF!AB195))</f>
        <v>1984534.1368760949</v>
      </c>
      <c r="AC196" s="1">
        <f>IF(Income_CF!AC197="","",Income_CF!AC197*(Cohort_WP!AC195/Cohort_CF!AC195))</f>
        <v>2041822.9200144242</v>
      </c>
      <c r="AD196" s="1">
        <f>IF(Income_CF!AD197="","",Income_CF!AD197*(Cohort_WP!AD195/Cohort_CF!AD195))</f>
        <v>2099505.4129077168</v>
      </c>
      <c r="AE196" s="1">
        <f>IF(Income_CF!AE197="","",Income_CF!AE197*(Cohort_WP!AE195/Cohort_CF!AE195))</f>
        <v>2157522.5623766915</v>
      </c>
      <c r="AF196" s="1">
        <f>IF(Income_CF!AF197="","",Income_CF!AF197*(Cohort_WP!AF195/Cohort_CF!AF195))</f>
        <v>2215813.0548814987</v>
      </c>
      <c r="AG196" s="1">
        <f>IF(Income_CF!AG197="","",Income_CF!AG197*(Cohort_WP!AG195/Cohort_CF!AG195))</f>
        <v>2274313.4031811147</v>
      </c>
      <c r="AH196" s="1">
        <f>IF(Income_CF!AH197="","",Income_CF!AH197*(Cohort_WP!AH195/Cohort_CF!AH195))</f>
        <v>2332958.041966354</v>
      </c>
      <c r="AI196" s="1">
        <f>IF(Income_CF!AI197="","",Income_CF!AI197*(Cohort_WP!AI195/Cohort_CF!AI195))</f>
        <v>2391679.4323600316</v>
      </c>
      <c r="AJ196" s="1">
        <f>IF(Income_CF!AJ197="","",Income_CF!AJ197*(Cohort_WP!AJ195/Cohort_CF!AJ195))</f>
        <v>2450408.1751375613</v>
      </c>
      <c r="AK196" s="1">
        <f>IF(Income_CF!AK197="","",Income_CF!AK197*(Cohort_WP!AK195/Cohort_CF!AK195))</f>
        <v>2509073.1324802022</v>
      </c>
      <c r="AL196" s="1">
        <f>IF(Income_CF!AL197="","",Income_CF!AL197*(Cohort_WP!AL195/Cohort_CF!AL195))</f>
        <v>2567601.5580320009</v>
      </c>
      <c r="AM196" s="1">
        <f>IF(Income_CF!AM197="","",Income_CF!AM197*(Cohort_WP!AM195/Cohort_CF!AM195))</f>
        <v>2625919.2349908799</v>
      </c>
      <c r="AN196" s="1">
        <f>IF(Income_CF!AN197="","",Income_CF!AN197*(Cohort_WP!AN195/Cohort_CF!AN195))</f>
        <v>2683950.6219232073</v>
      </c>
      <c r="AO196" s="1">
        <f>IF(Income_CF!AO197="","",Income_CF!AO197*(Cohort_WP!AO195/Cohort_CF!AO195))</f>
        <v>2741619.0059514628</v>
      </c>
      <c r="AP196" s="1">
        <f>IF(Income_CF!AP197="","",Income_CF!AP197*(Cohort_WP!AP195/Cohort_CF!AP195))</f>
        <v>2798846.6629248713</v>
      </c>
      <c r="AQ196" s="1">
        <f>IF(Income_CF!AQ197="","",Income_CF!AQ197*(Cohort_WP!AQ195/Cohort_CF!AQ195))</f>
        <v>2855555.024144907</v>
      </c>
      <c r="AR196" s="1">
        <f>IF(Income_CF!AR197="","",Income_CF!AR197*(Cohort_WP!AR195/Cohort_CF!AR195))</f>
        <v>2911664.8491800232</v>
      </c>
      <c r="AS196" s="1">
        <f>IF(Income_CF!AS197="","",Income_CF!AS197*(Cohort_WP!AS195/Cohort_CF!AS195))</f>
        <v>2967096.4042686434</v>
      </c>
      <c r="AT196" s="1">
        <f>IF(Income_CF!AT197="","",Income_CF!AT197*(Cohort_WP!AT195/Cohort_CF!AT195))</f>
        <v>3021769.6457751561</v>
      </c>
      <c r="AU196" s="1">
        <f>IF(Income_CF!AU197="","",Income_CF!AU197*(Cohort_WP!AU195/Cohort_CF!AU195))</f>
        <v>3075604.4081318071</v>
      </c>
      <c r="AV196" s="1">
        <f>IF(Income_CF!AV197="","",Income_CF!AV197*(Cohort_WP!AV195/Cohort_CF!AV195))</f>
        <v>3128520.5956692616</v>
      </c>
      <c r="AW196" s="1">
        <f>IF(Income_CF!AW197="","",Income_CF!AW197*(Cohort_WP!AW195/Cohort_CF!AW195))</f>
        <v>3180438.377710931</v>
      </c>
      <c r="AX196" s="1">
        <f>IF(Income_CF!AX197="","",Income_CF!AX197*(Cohort_WP!AX195/Cohort_CF!AX195))</f>
        <v>3231278.3862812142</v>
      </c>
      <c r="AY196" s="1">
        <f>IF(Income_CF!AY197="","",Income_CF!AY197*(Cohort_WP!AY195/Cohort_CF!AY195))</f>
        <v>3280961.9157550298</v>
      </c>
      <c r="AZ196" s="1">
        <f>IF(Income_CF!AZ197="","",Income_CF!AZ197*(Cohort_WP!AZ195/Cohort_CF!AZ195))</f>
        <v>3329411.123756893</v>
      </c>
      <c r="BA196" s="1" t="str">
        <f>IF(Income_CF!BA197="","",Income_CF!BA197*(Cohort_WP!BA195/Cohort_CF!BA195))</f>
        <v/>
      </c>
      <c r="BB196" s="1" t="str">
        <f>IF(Income_CF!BB197="","",Income_CF!BB197*(Cohort_WP!BB195/Cohort_CF!BB195))</f>
        <v/>
      </c>
      <c r="BC196" s="1" t="str">
        <f>IF(Income_CF!BC197="","",Income_CF!BC197*(Cohort_WP!BC195/Cohort_CF!BC195))</f>
        <v/>
      </c>
      <c r="BD196" s="1" t="str">
        <f>IF(Income_CF!BD197="","",Income_CF!BD197*(Cohort_WP!BD195/Cohort_CF!BD195))</f>
        <v/>
      </c>
      <c r="BE196" s="1" t="str">
        <f>IF(Income_CF!BE197="","",Income_CF!BE197*(Cohort_WP!BE195/Cohort_CF!BE195))</f>
        <v/>
      </c>
      <c r="BF196" s="1" t="str">
        <f>IF(Income_CF!BF197="","",Income_CF!BF197*(Cohort_WP!BF195/Cohort_CF!BF195))</f>
        <v/>
      </c>
      <c r="BG196" s="1" t="str">
        <f>IF(Income_CF!BG197="","",Income_CF!BG197*(Cohort_WP!BG195/Cohort_CF!BG195))</f>
        <v/>
      </c>
      <c r="BH196" s="1" t="str">
        <f>IF(Income_CF!BH197="","",Income_CF!BH197*(Cohort_WP!BH195/Cohort_CF!BH195))</f>
        <v/>
      </c>
      <c r="BI196" s="1" t="str">
        <f>IF(Income_CF!BI197="","",Income_CF!BI197*(Cohort_WP!BI195/Cohort_CF!BI195))</f>
        <v/>
      </c>
      <c r="BJ196" s="1" t="str">
        <f>IF(Income_CF!BJ197="","",Income_CF!BJ197*(Cohort_WP!BJ195/Cohort_CF!BJ195))</f>
        <v/>
      </c>
      <c r="BK196" s="1" t="str">
        <f>IF(Income_CF!BK197="","",Income_CF!BK197*(Cohort_WP!BK195/Cohort_CF!BK195))</f>
        <v/>
      </c>
      <c r="BL196" s="1" t="str">
        <f>IF(Income_CF!BL197="","",Income_CF!BL197*(Cohort_WP!BL195/Cohort_CF!BL195))</f>
        <v/>
      </c>
      <c r="BM196" s="1" t="str">
        <f>IF(Income_CF!BM197="","",Income_CF!BM197*(Cohort_WP!BM195/Cohort_CF!BM195))</f>
        <v/>
      </c>
      <c r="BN196" s="1" t="str">
        <f>IF(Income_CF!BN197="","",Income_CF!BN197*(Cohort_WP!BN195/Cohort_CF!BN195))</f>
        <v/>
      </c>
      <c r="BO196" s="1" t="str">
        <f>IF(Income_CF!BO197="","",Income_CF!BO197*(Cohort_WP!BO195/Cohort_CF!BO195))</f>
        <v/>
      </c>
    </row>
    <row r="197" spans="1:67" x14ac:dyDescent="0.55000000000000004">
      <c r="A197" s="642"/>
      <c r="B197" t="s">
        <v>472</v>
      </c>
      <c r="I197" s="1" t="str">
        <f>IF(Income_CF!I198="","",Income_CF!I198*(Cohort_WP!I196/Cohort_CF!I196))</f>
        <v/>
      </c>
      <c r="J197" s="1" t="str">
        <f>IF(Income_CF!J198="","",Income_CF!J198*(Cohort_WP!J196/Cohort_CF!J196))</f>
        <v/>
      </c>
      <c r="K197" s="1" t="str">
        <f>IF(Income_CF!K198="","",Income_CF!K198*(Cohort_WP!K196/Cohort_CF!K196))</f>
        <v/>
      </c>
      <c r="L197" s="1" t="str">
        <f>IF(Income_CF!L198="","",Income_CF!L198*(Cohort_WP!L196/Cohort_CF!L196))</f>
        <v/>
      </c>
      <c r="M197" s="1" t="str">
        <f>IF(Income_CF!M198="","",Income_CF!M198*(Cohort_WP!M196/Cohort_CF!M196))</f>
        <v/>
      </c>
      <c r="N197" s="1">
        <f>IF(Income_CF!N198="","",Income_CF!N198*(Cohort_WP!N196/Cohort_CF!N196))</f>
        <v>1230672.7406253461</v>
      </c>
      <c r="O197" s="1">
        <f>IF(Income_CF!O198="","",Income_CF!O198*(Cohort_WP!O196/Cohort_CF!O196))</f>
        <v>1278413.3845022125</v>
      </c>
      <c r="P197" s="1">
        <f>IF(Income_CF!P198="","",Income_CF!P198*(Cohort_WP!P196/Cohort_CF!P196))</f>
        <v>1327209.4338401763</v>
      </c>
      <c r="Q197" s="1">
        <f>IF(Income_CF!Q198="","",Income_CF!Q198*(Cohort_WP!Q196/Cohort_CF!Q196))</f>
        <v>1377041.5177833512</v>
      </c>
      <c r="R197" s="1">
        <f>IF(Income_CF!R198="","",Income_CF!R198*(Cohort_WP!R196/Cohort_CF!R196))</f>
        <v>1436624.3674863719</v>
      </c>
      <c r="S197" s="1">
        <f>IF(Income_CF!S198="","",Income_CF!S198*(Cohort_WP!S196/Cohort_CF!S196))</f>
        <v>1487883.9974526062</v>
      </c>
      <c r="T197" s="1">
        <f>IF(Income_CF!T198="","",Income_CF!T198*(Cohort_WP!T196/Cohort_CF!T196))</f>
        <v>1540048.2959069056</v>
      </c>
      <c r="U197" s="1">
        <f>IF(Income_CF!U198="","",Income_CF!U198*(Cohort_WP!U196/Cohort_CF!U196))</f>
        <v>1593085.3046078486</v>
      </c>
      <c r="V197" s="1">
        <f>IF(Income_CF!V198="","",Income_CF!V198*(Cohort_WP!V196/Cohort_CF!V196))</f>
        <v>1646960.3575163095</v>
      </c>
      <c r="W197" s="1">
        <f>IF(Income_CF!W198="","",Income_CF!W198*(Cohort_WP!W196/Cohort_CF!W196))</f>
        <v>1701636.0721464891</v>
      </c>
      <c r="X197" s="1">
        <f>IF(Income_CF!X198="","",Income_CF!X198*(Cohort_WP!X196/Cohort_CF!X196))</f>
        <v>1757072.3489049058</v>
      </c>
      <c r="Y197" s="1">
        <f>IF(Income_CF!Y198="","",Income_CF!Y198*(Cohort_WP!Y196/Cohort_CF!Y196))</f>
        <v>1813226.3786897869</v>
      </c>
      <c r="Z197" s="1">
        <f>IF(Income_CF!Z198="","",Income_CF!Z198*(Cohort_WP!Z196/Cohort_CF!Z196))</f>
        <v>1870052.6589972063</v>
      </c>
      <c r="AA197" s="1">
        <f>IF(Income_CF!AA198="","",Income_CF!AA198*(Cohort_WP!AA196/Cohort_CF!AA196))</f>
        <v>1927503.0187521826</v>
      </c>
      <c r="AB197" s="1">
        <f>IF(Income_CF!AB198="","",Income_CF!AB198*(Cohort_WP!AB196/Cohort_CF!AB196))</f>
        <v>1985526.6520526472</v>
      </c>
      <c r="AC197" s="1">
        <f>IF(Income_CF!AC198="","",Income_CF!AC198*(Cohort_WP!AC196/Cohort_CF!AC196))</f>
        <v>2044070.1609823776</v>
      </c>
      <c r="AD197" s="1">
        <f>IF(Income_CF!AD198="","",Income_CF!AD198*(Cohort_WP!AD196/Cohort_CF!AD196))</f>
        <v>2103077.6076148571</v>
      </c>
      <c r="AE197" s="1">
        <f>IF(Income_CF!AE198="","",Income_CF!AE198*(Cohort_WP!AE196/Cohort_CF!AE196))</f>
        <v>2162490.5752949482</v>
      </c>
      <c r="AF197" s="1">
        <f>IF(Income_CF!AF198="","",Income_CF!AF198*(Cohort_WP!AF196/Cohort_CF!AF196))</f>
        <v>2222248.2392479931</v>
      </c>
      <c r="AG197" s="1">
        <f>IF(Income_CF!AG198="","",Income_CF!AG198*(Cohort_WP!AG196/Cohort_CF!AG196))</f>
        <v>2282287.4465279435</v>
      </c>
      <c r="AH197" s="1">
        <f>IF(Income_CF!AH198="","",Income_CF!AH198*(Cohort_WP!AH196/Cohort_CF!AH196))</f>
        <v>2342542.805276548</v>
      </c>
      <c r="AI197" s="1">
        <f>IF(Income_CF!AI198="","",Income_CF!AI198*(Cohort_WP!AI196/Cohort_CF!AI196))</f>
        <v>2402946.783225345</v>
      </c>
      <c r="AJ197" s="1">
        <f>IF(Income_CF!AJ198="","",Income_CF!AJ198*(Cohort_WP!AJ196/Cohort_CF!AJ196))</f>
        <v>2463429.8153308323</v>
      </c>
      <c r="AK197" s="1">
        <f>IF(Income_CF!AK198="","",Income_CF!AK198*(Cohort_WP!AK196/Cohort_CF!AK196))</f>
        <v>2523920.4203916886</v>
      </c>
      <c r="AL197" s="1">
        <f>IF(Income_CF!AL198="","",Income_CF!AL198*(Cohort_WP!AL196/Cohort_CF!AL196))</f>
        <v>2584345.3264546078</v>
      </c>
      <c r="AM197" s="1">
        <f>IF(Income_CF!AM198="","",Income_CF!AM198*(Cohort_WP!AM196/Cohort_CF!AM196))</f>
        <v>2644629.6047729612</v>
      </c>
      <c r="AN197" s="1">
        <f>IF(Income_CF!AN198="","",Income_CF!AN198*(Cohort_WP!AN196/Cohort_CF!AN196))</f>
        <v>2704696.8120406056</v>
      </c>
      <c r="AO197" s="1">
        <f>IF(Income_CF!AO198="","",Income_CF!AO198*(Cohort_WP!AO196/Cohort_CF!AO196))</f>
        <v>2764469.1405809037</v>
      </c>
      <c r="AP197" s="1">
        <f>IF(Income_CF!AP198="","",Income_CF!AP198*(Cohort_WP!AP196/Cohort_CF!AP196))</f>
        <v>2823867.5761300069</v>
      </c>
      <c r="AQ197" s="1">
        <f>IF(Income_CF!AQ198="","",Income_CF!AQ198*(Cohort_WP!AQ196/Cohort_CF!AQ196))</f>
        <v>2882812.0628126166</v>
      </c>
      <c r="AR197" s="1">
        <f>IF(Income_CF!AR198="","",Income_CF!AR198*(Cohort_WP!AR196/Cohort_CF!AR196))</f>
        <v>2941221.6748692542</v>
      </c>
      <c r="AS197" s="1">
        <f>IF(Income_CF!AS198="","",Income_CF!AS198*(Cohort_WP!AS196/Cohort_CF!AS196))</f>
        <v>2999014.7946554245</v>
      </c>
      <c r="AT197" s="1">
        <f>IF(Income_CF!AT198="","",Income_CF!AT198*(Cohort_WP!AT196/Cohort_CF!AT196))</f>
        <v>3056109.2963967016</v>
      </c>
      <c r="AU197" s="1">
        <f>IF(Income_CF!AU198="","",Income_CF!AU198*(Cohort_WP!AU196/Cohort_CF!AU196))</f>
        <v>3112422.7351484108</v>
      </c>
      <c r="AV197" s="1">
        <f>IF(Income_CF!AV198="","",Income_CF!AV198*(Cohort_WP!AV196/Cohort_CF!AV196))</f>
        <v>3167872.5403757617</v>
      </c>
      <c r="AW197" s="1">
        <f>IF(Income_CF!AW198="","",Income_CF!AW198*(Cohort_WP!AW196/Cohort_CF!AW196))</f>
        <v>3222376.2135393391</v>
      </c>
      <c r="AX197" s="1">
        <f>IF(Income_CF!AX198="","",Income_CF!AX198*(Cohort_WP!AX196/Cohort_CF!AX196))</f>
        <v>3275851.5290422579</v>
      </c>
      <c r="AY197" s="1">
        <f>IF(Income_CF!AY198="","",Income_CF!AY198*(Cohort_WP!AY196/Cohort_CF!AY196))</f>
        <v>3328216.7378696506</v>
      </c>
      <c r="AZ197" s="1">
        <f>IF(Income_CF!AZ198="","",Income_CF!AZ198*(Cohort_WP!AZ196/Cohort_CF!AZ196))</f>
        <v>3379390.7732276814</v>
      </c>
      <c r="BA197" s="1">
        <f>IF(Income_CF!BA198="","",Income_CF!BA198*(Cohort_WP!BA196/Cohort_CF!BA196))</f>
        <v>3429293.4574696003</v>
      </c>
      <c r="BB197" s="1" t="str">
        <f>IF(Income_CF!BB198="","",Income_CF!BB198*(Cohort_WP!BB196/Cohort_CF!BB196))</f>
        <v/>
      </c>
      <c r="BC197" s="1" t="str">
        <f>IF(Income_CF!BC198="","",Income_CF!BC198*(Cohort_WP!BC196/Cohort_CF!BC196))</f>
        <v/>
      </c>
      <c r="BD197" s="1" t="str">
        <f>IF(Income_CF!BD198="","",Income_CF!BD198*(Cohort_WP!BD196/Cohort_CF!BD196))</f>
        <v/>
      </c>
      <c r="BE197" s="1" t="str">
        <f>IF(Income_CF!BE198="","",Income_CF!BE198*(Cohort_WP!BE196/Cohort_CF!BE196))</f>
        <v/>
      </c>
      <c r="BF197" s="1" t="str">
        <f>IF(Income_CF!BF198="","",Income_CF!BF198*(Cohort_WP!BF196/Cohort_CF!BF196))</f>
        <v/>
      </c>
      <c r="BG197" s="1" t="str">
        <f>IF(Income_CF!BG198="","",Income_CF!BG198*(Cohort_WP!BG196/Cohort_CF!BG196))</f>
        <v/>
      </c>
      <c r="BH197" s="1" t="str">
        <f>IF(Income_CF!BH198="","",Income_CF!BH198*(Cohort_WP!BH196/Cohort_CF!BH196))</f>
        <v/>
      </c>
      <c r="BI197" s="1" t="str">
        <f>IF(Income_CF!BI198="","",Income_CF!BI198*(Cohort_WP!BI196/Cohort_CF!BI196))</f>
        <v/>
      </c>
      <c r="BJ197" s="1" t="str">
        <f>IF(Income_CF!BJ198="","",Income_CF!BJ198*(Cohort_WP!BJ196/Cohort_CF!BJ196))</f>
        <v/>
      </c>
      <c r="BK197" s="1" t="str">
        <f>IF(Income_CF!BK198="","",Income_CF!BK198*(Cohort_WP!BK196/Cohort_CF!BK196))</f>
        <v/>
      </c>
      <c r="BL197" s="1" t="str">
        <f>IF(Income_CF!BL198="","",Income_CF!BL198*(Cohort_WP!BL196/Cohort_CF!BL196))</f>
        <v/>
      </c>
      <c r="BM197" s="1" t="str">
        <f>IF(Income_CF!BM198="","",Income_CF!BM198*(Cohort_WP!BM196/Cohort_CF!BM196))</f>
        <v/>
      </c>
      <c r="BN197" s="1" t="str">
        <f>IF(Income_CF!BN198="","",Income_CF!BN198*(Cohort_WP!BN196/Cohort_CF!BN196))</f>
        <v/>
      </c>
      <c r="BO197" s="1" t="str">
        <f>IF(Income_CF!BO198="","",Income_CF!BO198*(Cohort_WP!BO196/Cohort_CF!BO196))</f>
        <v/>
      </c>
    </row>
    <row r="198" spans="1:67" x14ac:dyDescent="0.55000000000000004">
      <c r="A198" s="642"/>
      <c r="B198" t="s">
        <v>473</v>
      </c>
      <c r="I198" s="1" t="str">
        <f>IF(Income_CF!I199="","",Income_CF!I199*(Cohort_WP!I197/Cohort_CF!I197))</f>
        <v/>
      </c>
      <c r="J198" s="1" t="str">
        <f>IF(Income_CF!J199="","",Income_CF!J199*(Cohort_WP!J197/Cohort_CF!J197))</f>
        <v/>
      </c>
      <c r="K198" s="1" t="str">
        <f>IF(Income_CF!K199="","",Income_CF!K199*(Cohort_WP!K197/Cohort_CF!K197))</f>
        <v/>
      </c>
      <c r="L198" s="1" t="str">
        <f>IF(Income_CF!L199="","",Income_CF!L199*(Cohort_WP!L197/Cohort_CF!L197))</f>
        <v/>
      </c>
      <c r="M198" s="1" t="str">
        <f>IF(Income_CF!M199="","",Income_CF!M199*(Cohort_WP!M197/Cohort_CF!M197))</f>
        <v/>
      </c>
      <c r="N198" s="1" t="str">
        <f>IF(Income_CF!N199="","",Income_CF!N199*(Cohort_WP!N197/Cohort_CF!N197))</f>
        <v/>
      </c>
      <c r="O198" s="1">
        <f>IF(Income_CF!O199="","",Income_CF!O199*(Cohort_WP!O197/Cohort_CF!O197))</f>
        <v>1267592.9228441066</v>
      </c>
      <c r="P198" s="1">
        <f>IF(Income_CF!P199="","",Income_CF!P199*(Cohort_WP!P197/Cohort_CF!P197))</f>
        <v>1316765.7860372791</v>
      </c>
      <c r="Q198" s="1">
        <f>IF(Income_CF!Q199="","",Income_CF!Q199*(Cohort_WP!Q197/Cohort_CF!Q197))</f>
        <v>1367025.7168553818</v>
      </c>
      <c r="R198" s="1">
        <f>IF(Income_CF!R199="","",Income_CF!R199*(Cohort_WP!R197/Cohort_CF!R197))</f>
        <v>1418352.7633168516</v>
      </c>
      <c r="S198" s="1">
        <f>IF(Income_CF!S199="","",Income_CF!S199*(Cohort_WP!S197/Cohort_CF!S197))</f>
        <v>1479723.0985109629</v>
      </c>
      <c r="T198" s="1">
        <f>IF(Income_CF!T199="","",Income_CF!T199*(Cohort_WP!T197/Cohort_CF!T197))</f>
        <v>1532520.5173761847</v>
      </c>
      <c r="U198" s="1">
        <f>IF(Income_CF!U199="","",Income_CF!U199*(Cohort_WP!U197/Cohort_CF!U197))</f>
        <v>1586249.7447841128</v>
      </c>
      <c r="V198" s="1">
        <f>IF(Income_CF!V199="","",Income_CF!V199*(Cohort_WP!V197/Cohort_CF!V197))</f>
        <v>1640877.8637460838</v>
      </c>
      <c r="W198" s="1">
        <f>IF(Income_CF!W199="","",Income_CF!W199*(Cohort_WP!W197/Cohort_CF!W197))</f>
        <v>1696369.1682417986</v>
      </c>
      <c r="X198" s="1">
        <f>IF(Income_CF!X199="","",Income_CF!X199*(Cohort_WP!X197/Cohort_CF!X197))</f>
        <v>1752685.1543108837</v>
      </c>
      <c r="Y198" s="1">
        <f>IF(Income_CF!Y199="","",Income_CF!Y199*(Cohort_WP!Y197/Cohort_CF!Y197))</f>
        <v>1809784.519372053</v>
      </c>
      <c r="Z198" s="1">
        <f>IF(Income_CF!Z199="","",Income_CF!Z199*(Cohort_WP!Z197/Cohort_CF!Z197))</f>
        <v>1867623.1700504806</v>
      </c>
      <c r="AA198" s="1">
        <f>IF(Income_CF!AA199="","",Income_CF!AA199*(Cohort_WP!AA197/Cohort_CF!AA197))</f>
        <v>1926154.2387671222</v>
      </c>
      <c r="AB198" s="1">
        <f>IF(Income_CF!AB199="","",Income_CF!AB199*(Cohort_WP!AB197/Cohort_CF!AB197))</f>
        <v>1985328.1093147481</v>
      </c>
      <c r="AC198" s="1">
        <f>IF(Income_CF!AC199="","",Income_CF!AC199*(Cohort_WP!AC197/Cohort_CF!AC197))</f>
        <v>2045092.4516142267</v>
      </c>
      <c r="AD198" s="1">
        <f>IF(Income_CF!AD199="","",Income_CF!AD199*(Cohort_WP!AD197/Cohort_CF!AD197))</f>
        <v>2105392.2658118485</v>
      </c>
      <c r="AE198" s="1">
        <f>IF(Income_CF!AE199="","",Income_CF!AE199*(Cohort_WP!AE197/Cohort_CF!AE197))</f>
        <v>2166169.9358433029</v>
      </c>
      <c r="AF198" s="1">
        <f>IF(Income_CF!AF199="","",Income_CF!AF199*(Cohort_WP!AF197/Cohort_CF!AF197))</f>
        <v>2227365.2925537969</v>
      </c>
      <c r="AG198" s="1">
        <f>IF(Income_CF!AG199="","",Income_CF!AG199*(Cohort_WP!AG197/Cohort_CF!AG197))</f>
        <v>2288915.6864254326</v>
      </c>
      <c r="AH198" s="1">
        <f>IF(Income_CF!AH199="","",Income_CF!AH199*(Cohort_WP!AH197/Cohort_CF!AH197))</f>
        <v>2350756.0699237823</v>
      </c>
      <c r="AI198" s="1">
        <f>IF(Income_CF!AI199="","",Income_CF!AI199*(Cohort_WP!AI197/Cohort_CF!AI197))</f>
        <v>2412819.0894348444</v>
      </c>
      <c r="AJ198" s="1">
        <f>IF(Income_CF!AJ199="","",Income_CF!AJ199*(Cohort_WP!AJ197/Cohort_CF!AJ197))</f>
        <v>2475035.1867221049</v>
      </c>
      <c r="AK198" s="1">
        <f>IF(Income_CF!AK199="","",Income_CF!AK199*(Cohort_WP!AK197/Cohort_CF!AK197))</f>
        <v>2537332.7097907579</v>
      </c>
      <c r="AL198" s="1">
        <f>IF(Income_CF!AL199="","",Income_CF!AL199*(Cohort_WP!AL197/Cohort_CF!AL197))</f>
        <v>2599638.0330034387</v>
      </c>
      <c r="AM198" s="1">
        <f>IF(Income_CF!AM199="","",Income_CF!AM199*(Cohort_WP!AM197/Cohort_CF!AM197))</f>
        <v>2661875.6862482456</v>
      </c>
      <c r="AN198" s="1">
        <f>IF(Income_CF!AN199="","",Income_CF!AN199*(Cohort_WP!AN197/Cohort_CF!AN197))</f>
        <v>2723968.4929161496</v>
      </c>
      <c r="AO198" s="1">
        <f>IF(Income_CF!AO199="","",Income_CF!AO199*(Cohort_WP!AO197/Cohort_CF!AO197))</f>
        <v>2785837.7164018243</v>
      </c>
      <c r="AP198" s="1">
        <f>IF(Income_CF!AP199="","",Income_CF!AP199*(Cohort_WP!AP197/Cohort_CF!AP197))</f>
        <v>2847403.2147983308</v>
      </c>
      <c r="AQ198" s="1">
        <f>IF(Income_CF!AQ199="","",Income_CF!AQ199*(Cohort_WP!AQ197/Cohort_CF!AQ197))</f>
        <v>2908583.6034139064</v>
      </c>
      <c r="AR198" s="1">
        <f>IF(Income_CF!AR199="","",Income_CF!AR199*(Cohort_WP!AR197/Cohort_CF!AR197))</f>
        <v>2969296.4246969954</v>
      </c>
      <c r="AS198" s="1">
        <f>IF(Income_CF!AS199="","",Income_CF!AS199*(Cohort_WP!AS197/Cohort_CF!AS197))</f>
        <v>3029458.3251153324</v>
      </c>
      <c r="AT198" s="1">
        <f>IF(Income_CF!AT199="","",Income_CF!AT199*(Cohort_WP!AT197/Cohort_CF!AT197))</f>
        <v>3088985.2384950868</v>
      </c>
      <c r="AU198" s="1">
        <f>IF(Income_CF!AU199="","",Income_CF!AU199*(Cohort_WP!AU197/Cohort_CF!AU197))</f>
        <v>3147792.5752886026</v>
      </c>
      <c r="AV198" s="1">
        <f>IF(Income_CF!AV199="","",Income_CF!AV199*(Cohort_WP!AV197/Cohort_CF!AV197))</f>
        <v>3205795.4172028634</v>
      </c>
      <c r="AW198" s="1">
        <f>IF(Income_CF!AW199="","",Income_CF!AW199*(Cohort_WP!AW197/Cohort_CF!AW197))</f>
        <v>3262908.7165870341</v>
      </c>
      <c r="AX198" s="1">
        <f>IF(Income_CF!AX199="","",Income_CF!AX199*(Cohort_WP!AX197/Cohort_CF!AX197))</f>
        <v>3319047.499945519</v>
      </c>
      <c r="AY198" s="1">
        <f>IF(Income_CF!AY199="","",Income_CF!AY199*(Cohort_WP!AY197/Cohort_CF!AY197))</f>
        <v>3374127.074913526</v>
      </c>
      <c r="AZ198" s="1">
        <f>IF(Income_CF!AZ199="","",Income_CF!AZ199*(Cohort_WP!AZ197/Cohort_CF!AZ197))</f>
        <v>3428063.24000574</v>
      </c>
      <c r="BA198" s="1">
        <f>IF(Income_CF!BA199="","",Income_CF!BA199*(Cohort_WP!BA197/Cohort_CF!BA197))</f>
        <v>3480772.4964245115</v>
      </c>
      <c r="BB198" s="1">
        <f>IF(Income_CF!BB199="","",Income_CF!BB199*(Cohort_WP!BB197/Cohort_CF!BB197))</f>
        <v>3532172.261193688</v>
      </c>
      <c r="BC198" s="1" t="str">
        <f>IF(Income_CF!BC199="","",Income_CF!BC199*(Cohort_WP!BC197/Cohort_CF!BC197))</f>
        <v/>
      </c>
      <c r="BD198" s="1" t="str">
        <f>IF(Income_CF!BD199="","",Income_CF!BD199*(Cohort_WP!BD197/Cohort_CF!BD197))</f>
        <v/>
      </c>
      <c r="BE198" s="1" t="str">
        <f>IF(Income_CF!BE199="","",Income_CF!BE199*(Cohort_WP!BE197/Cohort_CF!BE197))</f>
        <v/>
      </c>
      <c r="BF198" s="1" t="str">
        <f>IF(Income_CF!BF199="","",Income_CF!BF199*(Cohort_WP!BF197/Cohort_CF!BF197))</f>
        <v/>
      </c>
      <c r="BG198" s="1" t="str">
        <f>IF(Income_CF!BG199="","",Income_CF!BG199*(Cohort_WP!BG197/Cohort_CF!BG197))</f>
        <v/>
      </c>
      <c r="BH198" s="1" t="str">
        <f>IF(Income_CF!BH199="","",Income_CF!BH199*(Cohort_WP!BH197/Cohort_CF!BH197))</f>
        <v/>
      </c>
      <c r="BI198" s="1" t="str">
        <f>IF(Income_CF!BI199="","",Income_CF!BI199*(Cohort_WP!BI197/Cohort_CF!BI197))</f>
        <v/>
      </c>
      <c r="BJ198" s="1" t="str">
        <f>IF(Income_CF!BJ199="","",Income_CF!BJ199*(Cohort_WP!BJ197/Cohort_CF!BJ197))</f>
        <v/>
      </c>
      <c r="BK198" s="1" t="str">
        <f>IF(Income_CF!BK199="","",Income_CF!BK199*(Cohort_WP!BK197/Cohort_CF!BK197))</f>
        <v/>
      </c>
      <c r="BL198" s="1" t="str">
        <f>IF(Income_CF!BL199="","",Income_CF!BL199*(Cohort_WP!BL197/Cohort_CF!BL197))</f>
        <v/>
      </c>
      <c r="BM198" s="1" t="str">
        <f>IF(Income_CF!BM199="","",Income_CF!BM199*(Cohort_WP!BM197/Cohort_CF!BM197))</f>
        <v/>
      </c>
      <c r="BN198" s="1" t="str">
        <f>IF(Income_CF!BN199="","",Income_CF!BN199*(Cohort_WP!BN197/Cohort_CF!BN197))</f>
        <v/>
      </c>
      <c r="BO198" s="1" t="str">
        <f>IF(Income_CF!BO199="","",Income_CF!BO199*(Cohort_WP!BO197/Cohort_CF!BO197))</f>
        <v/>
      </c>
    </row>
    <row r="199" spans="1:67" x14ac:dyDescent="0.55000000000000004">
      <c r="A199" s="642"/>
      <c r="B199" t="s">
        <v>474</v>
      </c>
      <c r="I199" s="1" t="str">
        <f>IF(Income_CF!I200="","",Income_CF!I200*(Cohort_WP!I198/Cohort_CF!I198))</f>
        <v/>
      </c>
      <c r="J199" s="1" t="str">
        <f>IF(Income_CF!J200="","",Income_CF!J200*(Cohort_WP!J198/Cohort_CF!J198))</f>
        <v/>
      </c>
      <c r="K199" s="1" t="str">
        <f>IF(Income_CF!K200="","",Income_CF!K200*(Cohort_WP!K198/Cohort_CF!K198))</f>
        <v/>
      </c>
      <c r="L199" s="1" t="str">
        <f>IF(Income_CF!L200="","",Income_CF!L200*(Cohort_WP!L198/Cohort_CF!L198))</f>
        <v/>
      </c>
      <c r="M199" s="1" t="str">
        <f>IF(Income_CF!M200="","",Income_CF!M200*(Cohort_WP!M198/Cohort_CF!M198))</f>
        <v/>
      </c>
      <c r="N199" s="1" t="str">
        <f>IF(Income_CF!N200="","",Income_CF!N200*(Cohort_WP!N198/Cohort_CF!N198))</f>
        <v/>
      </c>
      <c r="O199" s="1" t="str">
        <f>IF(Income_CF!O200="","",Income_CF!O200*(Cohort_WP!O198/Cohort_CF!O198))</f>
        <v/>
      </c>
      <c r="P199" s="1">
        <f>IF(Income_CF!P200="","",Income_CF!P200*(Cohort_WP!P198/Cohort_CF!P198))</f>
        <v>1305620.7105294298</v>
      </c>
      <c r="Q199" s="1">
        <f>IF(Income_CF!Q200="","",Income_CF!Q200*(Cohort_WP!Q198/Cohort_CF!Q198))</f>
        <v>1356268.7596183973</v>
      </c>
      <c r="R199" s="1">
        <f>IF(Income_CF!R200="","",Income_CF!R200*(Cohort_WP!R198/Cohort_CF!R198))</f>
        <v>1408036.4883610432</v>
      </c>
      <c r="S199" s="1">
        <f>IF(Income_CF!S200="","",Income_CF!S200*(Cohort_WP!S198/Cohort_CF!S198))</f>
        <v>1460903.3462163568</v>
      </c>
      <c r="T199" s="1">
        <f>IF(Income_CF!T200="","",Income_CF!T200*(Cohort_WP!T198/Cohort_CF!T198))</f>
        <v>1524114.7914662918</v>
      </c>
      <c r="U199" s="1">
        <f>IF(Income_CF!U200="","",Income_CF!U200*(Cohort_WP!U198/Cohort_CF!U198))</f>
        <v>1578496.1328974701</v>
      </c>
      <c r="V199" s="1">
        <f>IF(Income_CF!V200="","",Income_CF!V200*(Cohort_WP!V198/Cohort_CF!V198))</f>
        <v>1633837.2371276361</v>
      </c>
      <c r="W199" s="1">
        <f>IF(Income_CF!W200="","",Income_CF!W200*(Cohort_WP!W198/Cohort_CF!W198))</f>
        <v>1690104.1996584663</v>
      </c>
      <c r="X199" s="1">
        <f>IF(Income_CF!X200="","",Income_CF!X200*(Cohort_WP!X198/Cohort_CF!X198))</f>
        <v>1747260.2432890527</v>
      </c>
      <c r="Y199" s="1">
        <f>IF(Income_CF!Y200="","",Income_CF!Y200*(Cohort_WP!Y198/Cohort_CF!Y198))</f>
        <v>1805265.7089402103</v>
      </c>
      <c r="Z199" s="1">
        <f>IF(Income_CF!Z200="","",Income_CF!Z200*(Cohort_WP!Z198/Cohort_CF!Z198))</f>
        <v>1864078.0549532142</v>
      </c>
      <c r="AA199" s="1">
        <f>IF(Income_CF!AA200="","",Income_CF!AA200*(Cohort_WP!AA198/Cohort_CF!AA198))</f>
        <v>1923651.8651519949</v>
      </c>
      <c r="AB199" s="1">
        <f>IF(Income_CF!AB200="","",Income_CF!AB200*(Cohort_WP!AB198/Cohort_CF!AB198))</f>
        <v>1983938.8659301358</v>
      </c>
      <c r="AC199" s="1">
        <f>IF(Income_CF!AC200="","",Income_CF!AC200*(Cohort_WP!AC198/Cohort_CF!AC198))</f>
        <v>2044887.9525941908</v>
      </c>
      <c r="AD199" s="1">
        <f>IF(Income_CF!AD200="","",Income_CF!AD200*(Cohort_WP!AD198/Cohort_CF!AD198))</f>
        <v>2106445.2251626533</v>
      </c>
      <c r="AE199" s="1">
        <f>IF(Income_CF!AE200="","",Income_CF!AE200*(Cohort_WP!AE198/Cohort_CF!AE198))</f>
        <v>2168554.0337862042</v>
      </c>
      <c r="AF199" s="1">
        <f>IF(Income_CF!AF200="","",Income_CF!AF200*(Cohort_WP!AF198/Cohort_CF!AF198))</f>
        <v>2231155.0339186019</v>
      </c>
      <c r="AG199" s="1">
        <f>IF(Income_CF!AG200="","",Income_CF!AG200*(Cohort_WP!AG198/Cohort_CF!AG198))</f>
        <v>2294186.2513304106</v>
      </c>
      <c r="AH199" s="1">
        <f>IF(Income_CF!AH200="","",Income_CF!AH200*(Cohort_WP!AH198/Cohort_CF!AH198))</f>
        <v>2357583.1570181954</v>
      </c>
      <c r="AI199" s="1">
        <f>IF(Income_CF!AI200="","",Income_CF!AI200*(Cohort_WP!AI198/Cohort_CF!AI198))</f>
        <v>2421278.7520214953</v>
      </c>
      <c r="AJ199" s="1">
        <f>IF(Income_CF!AJ200="","",Income_CF!AJ200*(Cohort_WP!AJ198/Cohort_CF!AJ198))</f>
        <v>2485203.6621178896</v>
      </c>
      <c r="AK199" s="1">
        <f>IF(Income_CF!AK200="","",Income_CF!AK200*(Cohort_WP!AK198/Cohort_CF!AK198))</f>
        <v>2549286.2423237688</v>
      </c>
      <c r="AL199" s="1">
        <f>IF(Income_CF!AL200="","",Income_CF!AL200*(Cohort_WP!AL198/Cohort_CF!AL198))</f>
        <v>2613452.6910844799</v>
      </c>
      <c r="AM199" s="1">
        <f>IF(Income_CF!AM200="","",Income_CF!AM200*(Cohort_WP!AM198/Cohort_CF!AM198))</f>
        <v>2677627.1739935419</v>
      </c>
      <c r="AN199" s="1">
        <f>IF(Income_CF!AN200="","",Income_CF!AN200*(Cohort_WP!AN198/Cohort_CF!AN198))</f>
        <v>2741731.9568356932</v>
      </c>
      <c r="AO199" s="1">
        <f>IF(Income_CF!AO200="","",Income_CF!AO200*(Cohort_WP!AO198/Cohort_CF!AO198))</f>
        <v>2805687.5477036345</v>
      </c>
      <c r="AP199" s="1">
        <f>IF(Income_CF!AP200="","",Income_CF!AP200*(Cohort_WP!AP198/Cohort_CF!AP198))</f>
        <v>2869412.8478938788</v>
      </c>
      <c r="AQ199" s="1">
        <f>IF(Income_CF!AQ200="","",Income_CF!AQ200*(Cohort_WP!AQ198/Cohort_CF!AQ198))</f>
        <v>2932825.3112422801</v>
      </c>
      <c r="AR199" s="1">
        <f>IF(Income_CF!AR200="","",Income_CF!AR200*(Cohort_WP!AR198/Cohort_CF!AR198))</f>
        <v>2995841.1115163239</v>
      </c>
      <c r="AS199" s="1">
        <f>IF(Income_CF!AS200="","",Income_CF!AS200*(Cohort_WP!AS198/Cohort_CF!AS198))</f>
        <v>3058375.3174379058</v>
      </c>
      <c r="AT199" s="1">
        <f>IF(Income_CF!AT200="","",Income_CF!AT200*(Cohort_WP!AT198/Cohort_CF!AT198))</f>
        <v>3120342.0748687917</v>
      </c>
      <c r="AU199" s="1">
        <f>IF(Income_CF!AU200="","",Income_CF!AU200*(Cohort_WP!AU198/Cohort_CF!AU198))</f>
        <v>3181654.7956499392</v>
      </c>
      <c r="AV199" s="1">
        <f>IF(Income_CF!AV200="","",Income_CF!AV200*(Cohort_WP!AV198/Cohort_CF!AV198))</f>
        <v>3242226.3525472614</v>
      </c>
      <c r="AW199" s="1">
        <f>IF(Income_CF!AW200="","",Income_CF!AW200*(Cohort_WP!AW198/Cohort_CF!AW198))</f>
        <v>3301969.2797189495</v>
      </c>
      <c r="AX199" s="1">
        <f>IF(Income_CF!AX200="","",Income_CF!AX200*(Cohort_WP!AX198/Cohort_CF!AX198))</f>
        <v>3360795.9780846448</v>
      </c>
      <c r="AY199" s="1">
        <f>IF(Income_CF!AY200="","",Income_CF!AY200*(Cohort_WP!AY198/Cohort_CF!AY198))</f>
        <v>3418618.9249438839</v>
      </c>
      <c r="AZ199" s="1">
        <f>IF(Income_CF!AZ200="","",Income_CF!AZ200*(Cohort_WP!AZ198/Cohort_CF!AZ198))</f>
        <v>3475350.8871609322</v>
      </c>
      <c r="BA199" s="1">
        <f>IF(Income_CF!BA200="","",Income_CF!BA200*(Cohort_WP!BA198/Cohort_CF!BA198))</f>
        <v>3530905.1372059127</v>
      </c>
      <c r="BB199" s="1">
        <f>IF(Income_CF!BB200="","",Income_CF!BB200*(Cohort_WP!BB198/Cohort_CF!BB198))</f>
        <v>3585195.6713172472</v>
      </c>
      <c r="BC199" s="1">
        <f>IF(Income_CF!BC200="","",Income_CF!BC200*(Cohort_WP!BC198/Cohort_CF!BC198))</f>
        <v>3638137.4290294982</v>
      </c>
      <c r="BD199" s="1" t="str">
        <f>IF(Income_CF!BD200="","",Income_CF!BD200*(Cohort_WP!BD198/Cohort_CF!BD198))</f>
        <v/>
      </c>
      <c r="BE199" s="1" t="str">
        <f>IF(Income_CF!BE200="","",Income_CF!BE200*(Cohort_WP!BE198/Cohort_CF!BE198))</f>
        <v/>
      </c>
      <c r="BF199" s="1" t="str">
        <f>IF(Income_CF!BF200="","",Income_CF!BF200*(Cohort_WP!BF198/Cohort_CF!BF198))</f>
        <v/>
      </c>
      <c r="BG199" s="1" t="str">
        <f>IF(Income_CF!BG200="","",Income_CF!BG200*(Cohort_WP!BG198/Cohort_CF!BG198))</f>
        <v/>
      </c>
      <c r="BH199" s="1" t="str">
        <f>IF(Income_CF!BH200="","",Income_CF!BH200*(Cohort_WP!BH198/Cohort_CF!BH198))</f>
        <v/>
      </c>
      <c r="BI199" s="1" t="str">
        <f>IF(Income_CF!BI200="","",Income_CF!BI200*(Cohort_WP!BI198/Cohort_CF!BI198))</f>
        <v/>
      </c>
      <c r="BJ199" s="1" t="str">
        <f>IF(Income_CF!BJ200="","",Income_CF!BJ200*(Cohort_WP!BJ198/Cohort_CF!BJ198))</f>
        <v/>
      </c>
      <c r="BK199" s="1" t="str">
        <f>IF(Income_CF!BK200="","",Income_CF!BK200*(Cohort_WP!BK198/Cohort_CF!BK198))</f>
        <v/>
      </c>
      <c r="BL199" s="1" t="str">
        <f>IF(Income_CF!BL200="","",Income_CF!BL200*(Cohort_WP!BL198/Cohort_CF!BL198))</f>
        <v/>
      </c>
      <c r="BM199" s="1" t="str">
        <f>IF(Income_CF!BM200="","",Income_CF!BM200*(Cohort_WP!BM198/Cohort_CF!BM198))</f>
        <v/>
      </c>
      <c r="BN199" s="1" t="str">
        <f>IF(Income_CF!BN200="","",Income_CF!BN200*(Cohort_WP!BN198/Cohort_CF!BN198))</f>
        <v/>
      </c>
      <c r="BO199" s="1" t="str">
        <f>IF(Income_CF!BO200="","",Income_CF!BO200*(Cohort_WP!BO198/Cohort_CF!BO198))</f>
        <v/>
      </c>
    </row>
    <row r="200" spans="1:67" x14ac:dyDescent="0.55000000000000004">
      <c r="A200" s="642"/>
      <c r="B200" t="s">
        <v>475</v>
      </c>
      <c r="I200" s="1" t="str">
        <f>IF(Income_CF!I201="","",Income_CF!I201*(Cohort_WP!I199/Cohort_CF!I199))</f>
        <v/>
      </c>
      <c r="J200" s="1" t="str">
        <f>IF(Income_CF!J201="","",Income_CF!J201*(Cohort_WP!J199/Cohort_CF!J199))</f>
        <v/>
      </c>
      <c r="K200" s="1" t="str">
        <f>IF(Income_CF!K201="","",Income_CF!K201*(Cohort_WP!K199/Cohort_CF!K199))</f>
        <v/>
      </c>
      <c r="L200" s="1" t="str">
        <f>IF(Income_CF!L201="","",Income_CF!L201*(Cohort_WP!L199/Cohort_CF!L199))</f>
        <v/>
      </c>
      <c r="M200" s="1" t="str">
        <f>IF(Income_CF!M201="","",Income_CF!M201*(Cohort_WP!M199/Cohort_CF!M199))</f>
        <v/>
      </c>
      <c r="N200" s="1" t="str">
        <f>IF(Income_CF!N201="","",Income_CF!N201*(Cohort_WP!N199/Cohort_CF!N199))</f>
        <v/>
      </c>
      <c r="O200" s="1" t="str">
        <f>IF(Income_CF!O201="","",Income_CF!O201*(Cohort_WP!O199/Cohort_CF!O199))</f>
        <v/>
      </c>
      <c r="P200" s="1" t="str">
        <f>IF(Income_CF!P201="","",Income_CF!P201*(Cohort_WP!P199/Cohort_CF!P199))</f>
        <v/>
      </c>
      <c r="Q200" s="1">
        <f>IF(Income_CF!Q201="","",Income_CF!Q201*(Cohort_WP!Q199/Cohort_CF!Q199))</f>
        <v>1344789.3318453128</v>
      </c>
      <c r="R200" s="1">
        <f>IF(Income_CF!R201="","",Income_CF!R201*(Cohort_WP!R199/Cohort_CF!R199))</f>
        <v>1396956.822406949</v>
      </c>
      <c r="S200" s="1">
        <f>IF(Income_CF!S201="","",Income_CF!S201*(Cohort_WP!S199/Cohort_CF!S199))</f>
        <v>1450277.5830118742</v>
      </c>
      <c r="T200" s="1">
        <f>IF(Income_CF!T201="","",Income_CF!T201*(Cohort_WP!T199/Cohort_CF!T199))</f>
        <v>1504730.4466028479</v>
      </c>
      <c r="U200" s="1">
        <f>IF(Income_CF!U201="","",Income_CF!U201*(Cohort_WP!U199/Cohort_CF!U199))</f>
        <v>1569838.2352102809</v>
      </c>
      <c r="V200" s="1">
        <f>IF(Income_CF!V201="","",Income_CF!V201*(Cohort_WP!V199/Cohort_CF!V199))</f>
        <v>1625851.016884394</v>
      </c>
      <c r="W200" s="1">
        <f>IF(Income_CF!W201="","",Income_CF!W201*(Cohort_WP!W199/Cohort_CF!W199))</f>
        <v>1682852.354241465</v>
      </c>
      <c r="X200" s="1">
        <f>IF(Income_CF!X201="","",Income_CF!X201*(Cohort_WP!X199/Cohort_CF!X199))</f>
        <v>1740807.3256482203</v>
      </c>
      <c r="Y200" s="1">
        <f>IF(Income_CF!Y201="","",Income_CF!Y201*(Cohort_WP!Y199/Cohort_CF!Y199))</f>
        <v>1799678.0505877242</v>
      </c>
      <c r="Z200" s="1">
        <f>IF(Income_CF!Z201="","",Income_CF!Z201*(Cohort_WP!Z199/Cohort_CF!Z199))</f>
        <v>1859423.6802084167</v>
      </c>
      <c r="AA200" s="1">
        <f>IF(Income_CF!AA201="","",Income_CF!AA201*(Cohort_WP!AA199/Cohort_CF!AA199))</f>
        <v>1920000.3966018106</v>
      </c>
      <c r="AB200" s="1">
        <f>IF(Income_CF!AB201="","",Income_CF!AB201*(Cohort_WP!AB199/Cohort_CF!AB199))</f>
        <v>1981361.4211065548</v>
      </c>
      <c r="AC200" s="1">
        <f>IF(Income_CF!AC201="","",Income_CF!AC201*(Cohort_WP!AC199/Cohort_CF!AC199))</f>
        <v>2043457.0319080402</v>
      </c>
      <c r="AD200" s="1">
        <f>IF(Income_CF!AD201="","",Income_CF!AD201*(Cohort_WP!AD199/Cohort_CF!AD199))</f>
        <v>2106234.5911720162</v>
      </c>
      <c r="AE200" s="1">
        <f>IF(Income_CF!AE201="","",Income_CF!AE201*(Cohort_WP!AE199/Cohort_CF!AE199))</f>
        <v>2169638.5819175327</v>
      </c>
      <c r="AF200" s="1">
        <f>IF(Income_CF!AF201="","",Income_CF!AF201*(Cohort_WP!AF199/Cohort_CF!AF199))</f>
        <v>2233610.6547997906</v>
      </c>
      <c r="AG200" s="1">
        <f>IF(Income_CF!AG201="","",Income_CF!AG201*(Cohort_WP!AG199/Cohort_CF!AG199))</f>
        <v>2298089.6849361598</v>
      </c>
      <c r="AH200" s="1">
        <f>IF(Income_CF!AH201="","",Income_CF!AH201*(Cohort_WP!AH199/Cohort_CF!AH199))</f>
        <v>2363011.8388703228</v>
      </c>
      <c r="AI200" s="1">
        <f>IF(Income_CF!AI201="","",Income_CF!AI201*(Cohort_WP!AI199/Cohort_CF!AI199))</f>
        <v>2428310.6517287409</v>
      </c>
      <c r="AJ200" s="1">
        <f>IF(Income_CF!AJ201="","",Income_CF!AJ201*(Cohort_WP!AJ199/Cohort_CF!AJ199))</f>
        <v>2493917.11458214</v>
      </c>
      <c r="AK200" s="1">
        <f>IF(Income_CF!AK201="","",Income_CF!AK201*(Cohort_WP!AK199/Cohort_CF!AK199))</f>
        <v>2559759.771981427</v>
      </c>
      <c r="AL200" s="1">
        <f>IF(Income_CF!AL201="","",Income_CF!AL201*(Cohort_WP!AL199/Cohort_CF!AL199))</f>
        <v>2625764.829593481</v>
      </c>
      <c r="AM200" s="1">
        <f>IF(Income_CF!AM201="","",Income_CF!AM201*(Cohort_WP!AM199/Cohort_CF!AM199))</f>
        <v>2691856.2718170146</v>
      </c>
      <c r="AN200" s="1">
        <f>IF(Income_CF!AN201="","",Income_CF!AN201*(Cohort_WP!AN199/Cohort_CF!AN199))</f>
        <v>2757955.9892133479</v>
      </c>
      <c r="AO200" s="1">
        <f>IF(Income_CF!AO201="","",Income_CF!AO201*(Cohort_WP!AO199/Cohort_CF!AO199))</f>
        <v>2823983.9155407641</v>
      </c>
      <c r="AP200" s="1">
        <f>IF(Income_CF!AP201="","",Income_CF!AP201*(Cohort_WP!AP199/Cohort_CF!AP199))</f>
        <v>2889858.1741347434</v>
      </c>
      <c r="AQ200" s="1">
        <f>IF(Income_CF!AQ201="","",Income_CF!AQ201*(Cohort_WP!AQ199/Cohort_CF!AQ199))</f>
        <v>2955495.2333306945</v>
      </c>
      <c r="AR200" s="1">
        <f>IF(Income_CF!AR201="","",Income_CF!AR201*(Cohort_WP!AR199/Cohort_CF!AR199))</f>
        <v>3020810.0705795488</v>
      </c>
      <c r="AS200" s="1">
        <f>IF(Income_CF!AS201="","",Income_CF!AS201*(Cohort_WP!AS199/Cohort_CF!AS199))</f>
        <v>3085716.3448618138</v>
      </c>
      <c r="AT200" s="1">
        <f>IF(Income_CF!AT201="","",Income_CF!AT201*(Cohort_WP!AT199/Cohort_CF!AT199))</f>
        <v>3150126.5769610419</v>
      </c>
      <c r="AU200" s="1">
        <f>IF(Income_CF!AU201="","",Income_CF!AU201*(Cohort_WP!AU199/Cohort_CF!AU199))</f>
        <v>3213952.3371148556</v>
      </c>
      <c r="AV200" s="1">
        <f>IF(Income_CF!AV201="","",Income_CF!AV201*(Cohort_WP!AV199/Cohort_CF!AV199))</f>
        <v>3277104.4395194375</v>
      </c>
      <c r="AW200" s="1">
        <f>IF(Income_CF!AW201="","",Income_CF!AW201*(Cohort_WP!AW199/Cohort_CF!AW199))</f>
        <v>3339493.1431236793</v>
      </c>
      <c r="AX200" s="1">
        <f>IF(Income_CF!AX201="","",Income_CF!AX201*(Cohort_WP!AX199/Cohort_CF!AX199))</f>
        <v>3401028.3581105177</v>
      </c>
      <c r="AY200" s="1">
        <f>IF(Income_CF!AY201="","",Income_CF!AY201*(Cohort_WP!AY199/Cohort_CF!AY199))</f>
        <v>3461619.857427184</v>
      </c>
      <c r="AZ200" s="1">
        <f>IF(Income_CF!AZ201="","",Income_CF!AZ201*(Cohort_WP!AZ199/Cohort_CF!AZ199))</f>
        <v>3521177.4926922009</v>
      </c>
      <c r="BA200" s="1">
        <f>IF(Income_CF!BA201="","",Income_CF!BA201*(Cohort_WP!BA199/Cohort_CF!BA199))</f>
        <v>3579611.4137757602</v>
      </c>
      <c r="BB200" s="1">
        <f>IF(Income_CF!BB201="","",Income_CF!BB201*(Cohort_WP!BB199/Cohort_CF!BB199))</f>
        <v>3636832.2913220897</v>
      </c>
      <c r="BC200" s="1">
        <f>IF(Income_CF!BC201="","",Income_CF!BC201*(Cohort_WP!BC199/Cohort_CF!BC199))</f>
        <v>3692751.5414567641</v>
      </c>
      <c r="BD200" s="1">
        <f>IF(Income_CF!BD201="","",Income_CF!BD201*(Cohort_WP!BD199/Cohort_CF!BD199))</f>
        <v>3747281.5519003831</v>
      </c>
      <c r="BE200" s="1" t="str">
        <f>IF(Income_CF!BE201="","",Income_CF!BE201*(Cohort_WP!BE199/Cohort_CF!BE199))</f>
        <v/>
      </c>
      <c r="BF200" s="1" t="str">
        <f>IF(Income_CF!BF201="","",Income_CF!BF201*(Cohort_WP!BF199/Cohort_CF!BF199))</f>
        <v/>
      </c>
      <c r="BG200" s="1" t="str">
        <f>IF(Income_CF!BG201="","",Income_CF!BG201*(Cohort_WP!BG199/Cohort_CF!BG199))</f>
        <v/>
      </c>
      <c r="BH200" s="1" t="str">
        <f>IF(Income_CF!BH201="","",Income_CF!BH201*(Cohort_WP!BH199/Cohort_CF!BH199))</f>
        <v/>
      </c>
      <c r="BI200" s="1" t="str">
        <f>IF(Income_CF!BI201="","",Income_CF!BI201*(Cohort_WP!BI199/Cohort_CF!BI199))</f>
        <v/>
      </c>
      <c r="BJ200" s="1" t="str">
        <f>IF(Income_CF!BJ201="","",Income_CF!BJ201*(Cohort_WP!BJ199/Cohort_CF!BJ199))</f>
        <v/>
      </c>
      <c r="BK200" s="1" t="str">
        <f>IF(Income_CF!BK201="","",Income_CF!BK201*(Cohort_WP!BK199/Cohort_CF!BK199))</f>
        <v/>
      </c>
      <c r="BL200" s="1" t="str">
        <f>IF(Income_CF!BL201="","",Income_CF!BL201*(Cohort_WP!BL199/Cohort_CF!BL199))</f>
        <v/>
      </c>
      <c r="BM200" s="1" t="str">
        <f>IF(Income_CF!BM201="","",Income_CF!BM201*(Cohort_WP!BM199/Cohort_CF!BM199))</f>
        <v/>
      </c>
      <c r="BN200" s="1" t="str">
        <f>IF(Income_CF!BN201="","",Income_CF!BN201*(Cohort_WP!BN199/Cohort_CF!BN199))</f>
        <v/>
      </c>
      <c r="BO200" s="1" t="str">
        <f>IF(Income_CF!BO201="","",Income_CF!BO201*(Cohort_WP!BO199/Cohort_CF!BO199))</f>
        <v/>
      </c>
    </row>
    <row r="201" spans="1:67" x14ac:dyDescent="0.55000000000000004">
      <c r="A201" s="642"/>
      <c r="B201" t="s">
        <v>476</v>
      </c>
      <c r="I201" s="1" t="str">
        <f>IF(Income_CF!I202="","",Income_CF!I202*(Cohort_WP!I200/Cohort_CF!I200))</f>
        <v/>
      </c>
      <c r="J201" s="1" t="str">
        <f>IF(Income_CF!J202="","",Income_CF!J202*(Cohort_WP!J200/Cohort_CF!J200))</f>
        <v/>
      </c>
      <c r="K201" s="1" t="str">
        <f>IF(Income_CF!K202="","",Income_CF!K202*(Cohort_WP!K200/Cohort_CF!K200))</f>
        <v/>
      </c>
      <c r="L201" s="1" t="str">
        <f>IF(Income_CF!L202="","",Income_CF!L202*(Cohort_WP!L200/Cohort_CF!L200))</f>
        <v/>
      </c>
      <c r="M201" s="1" t="str">
        <f>IF(Income_CF!M202="","",Income_CF!M202*(Cohort_WP!M200/Cohort_CF!M200))</f>
        <v/>
      </c>
      <c r="N201" s="1" t="str">
        <f>IF(Income_CF!N202="","",Income_CF!N202*(Cohort_WP!N200/Cohort_CF!N200))</f>
        <v/>
      </c>
      <c r="O201" s="1" t="str">
        <f>IF(Income_CF!O202="","",Income_CF!O202*(Cohort_WP!O200/Cohort_CF!O200))</f>
        <v/>
      </c>
      <c r="P201" s="1" t="str">
        <f>IF(Income_CF!P202="","",Income_CF!P202*(Cohort_WP!P200/Cohort_CF!P200))</f>
        <v/>
      </c>
      <c r="Q201" s="1" t="str">
        <f>IF(Income_CF!Q202="","",Income_CF!Q202*(Cohort_WP!Q200/Cohort_CF!Q200))</f>
        <v/>
      </c>
      <c r="R201" s="1">
        <f>IF(Income_CF!R202="","",Income_CF!R202*(Cohort_WP!R200/Cohort_CF!R200))</f>
        <v>1385133.0118006719</v>
      </c>
      <c r="S201" s="1">
        <f>IF(Income_CF!S202="","",Income_CF!S202*(Cohort_WP!S200/Cohort_CF!S200))</f>
        <v>1438865.5270791575</v>
      </c>
      <c r="T201" s="1">
        <f>IF(Income_CF!T202="","",Income_CF!T202*(Cohort_WP!T200/Cohort_CF!T200))</f>
        <v>1493785.9105022305</v>
      </c>
      <c r="U201" s="1">
        <f>IF(Income_CF!U202="","",Income_CF!U202*(Cohort_WP!U200/Cohort_CF!U200))</f>
        <v>1549872.3600009333</v>
      </c>
      <c r="V201" s="1">
        <f>IF(Income_CF!V202="","",Income_CF!V202*(Cohort_WP!V200/Cohort_CF!V200))</f>
        <v>1616933.382266589</v>
      </c>
      <c r="W201" s="1">
        <f>IF(Income_CF!W202="","",Income_CF!W202*(Cohort_WP!W200/Cohort_CF!W200))</f>
        <v>1674626.5473909259</v>
      </c>
      <c r="X201" s="1">
        <f>IF(Income_CF!X202="","",Income_CF!X202*(Cohort_WP!X200/Cohort_CF!X200))</f>
        <v>1733337.9248687089</v>
      </c>
      <c r="Y201" s="1">
        <f>IF(Income_CF!Y202="","",Income_CF!Y202*(Cohort_WP!Y200/Cohort_CF!Y200))</f>
        <v>1793031.5454176667</v>
      </c>
      <c r="Z201" s="1">
        <f>IF(Income_CF!Z202="","",Income_CF!Z202*(Cohort_WP!Z200/Cohort_CF!Z200))</f>
        <v>1853668.3921053561</v>
      </c>
      <c r="AA201" s="1">
        <f>IF(Income_CF!AA202="","",Income_CF!AA202*(Cohort_WP!AA200/Cohort_CF!AA200))</f>
        <v>1915206.3906146688</v>
      </c>
      <c r="AB201" s="1">
        <f>IF(Income_CF!AB202="","",Income_CF!AB202*(Cohort_WP!AB200/Cohort_CF!AB200))</f>
        <v>1977600.4084998651</v>
      </c>
      <c r="AC201" s="1">
        <f>IF(Income_CF!AC202="","",Income_CF!AC202*(Cohort_WP!AC200/Cohort_CF!AC200))</f>
        <v>2040802.2637397517</v>
      </c>
      <c r="AD201" s="1">
        <f>IF(Income_CF!AD202="","",Income_CF!AD202*(Cohort_WP!AD200/Cohort_CF!AD200))</f>
        <v>2104760.7428652812</v>
      </c>
      <c r="AE201" s="1">
        <f>IF(Income_CF!AE202="","",Income_CF!AE202*(Cohort_WP!AE200/Cohort_CF!AE200))</f>
        <v>2169421.6289071767</v>
      </c>
      <c r="AF201" s="1">
        <f>IF(Income_CF!AF202="","",Income_CF!AF202*(Cohort_WP!AF200/Cohort_CF!AF200))</f>
        <v>2234727.739375059</v>
      </c>
      <c r="AG201" s="1">
        <f>IF(Income_CF!AG202="","",Income_CF!AG202*(Cohort_WP!AG200/Cohort_CF!AG200))</f>
        <v>2300618.974443784</v>
      </c>
      <c r="AH201" s="1">
        <f>IF(Income_CF!AH202="","",Income_CF!AH202*(Cohort_WP!AH200/Cohort_CF!AH200))</f>
        <v>2367032.3754842444</v>
      </c>
      <c r="AI201" s="1">
        <f>IF(Income_CF!AI202="","",Income_CF!AI202*(Cohort_WP!AI200/Cohort_CF!AI200))</f>
        <v>2433902.1940364321</v>
      </c>
      <c r="AJ201" s="1">
        <f>IF(Income_CF!AJ202="","",Income_CF!AJ202*(Cohort_WP!AJ200/Cohort_CF!AJ200))</f>
        <v>2501159.9712806032</v>
      </c>
      <c r="AK201" s="1">
        <f>IF(Income_CF!AK202="","",Income_CF!AK202*(Cohort_WP!AK200/Cohort_CF!AK200))</f>
        <v>2568734.6280196048</v>
      </c>
      <c r="AL201" s="1">
        <f>IF(Income_CF!AL202="","",Income_CF!AL202*(Cohort_WP!AL200/Cohort_CF!AL200))</f>
        <v>2636552.565140869</v>
      </c>
      <c r="AM201" s="1">
        <f>IF(Income_CF!AM202="","",Income_CF!AM202*(Cohort_WP!AM200/Cohort_CF!AM200))</f>
        <v>2704537.7744812858</v>
      </c>
      <c r="AN201" s="1">
        <f>IF(Income_CF!AN202="","",Income_CF!AN202*(Cohort_WP!AN200/Cohort_CF!AN200))</f>
        <v>2772611.9599715248</v>
      </c>
      <c r="AO201" s="1">
        <f>IF(Income_CF!AO202="","",Income_CF!AO202*(Cohort_WP!AO200/Cohort_CF!AO200))</f>
        <v>2840694.6688897489</v>
      </c>
      <c r="AP201" s="1">
        <f>IF(Income_CF!AP202="","",Income_CF!AP202*(Cohort_WP!AP200/Cohort_CF!AP200))</f>
        <v>2908703.433006987</v>
      </c>
      <c r="AQ201" s="1">
        <f>IF(Income_CF!AQ202="","",Income_CF!AQ202*(Cohort_WP!AQ200/Cohort_CF!AQ200))</f>
        <v>2976553.9193587853</v>
      </c>
      <c r="AR201" s="1">
        <f>IF(Income_CF!AR202="","",Income_CF!AR202*(Cohort_WP!AR200/Cohort_CF!AR200))</f>
        <v>3044160.0903306156</v>
      </c>
      <c r="AS201" s="1">
        <f>IF(Income_CF!AS202="","",Income_CF!AS202*(Cohort_WP!AS200/Cohort_CF!AS200))</f>
        <v>3111434.3726969357</v>
      </c>
      <c r="AT201" s="1">
        <f>IF(Income_CF!AT202="","",Income_CF!AT202*(Cohort_WP!AT200/Cohort_CF!AT200))</f>
        <v>3178287.8352076677</v>
      </c>
      <c r="AU201" s="1">
        <f>IF(Income_CF!AU202="","",Income_CF!AU202*(Cohort_WP!AU200/Cohort_CF!AU200))</f>
        <v>3244630.3742698738</v>
      </c>
      <c r="AV201" s="1">
        <f>IF(Income_CF!AV202="","",Income_CF!AV202*(Cohort_WP!AV200/Cohort_CF!AV200))</f>
        <v>3310370.9072283017</v>
      </c>
      <c r="AW201" s="1">
        <f>IF(Income_CF!AW202="","",Income_CF!AW202*(Cohort_WP!AW200/Cohort_CF!AW200))</f>
        <v>3375417.5727050207</v>
      </c>
      <c r="AX201" s="1">
        <f>IF(Income_CF!AX202="","",Income_CF!AX202*(Cohort_WP!AX200/Cohort_CF!AX200))</f>
        <v>3439677.9374173894</v>
      </c>
      <c r="AY201" s="1">
        <f>IF(Income_CF!AY202="","",Income_CF!AY202*(Cohort_WP!AY200/Cohort_CF!AY200))</f>
        <v>3503059.2088538329</v>
      </c>
      <c r="AZ201" s="1">
        <f>IF(Income_CF!AZ202="","",Income_CF!AZ202*(Cohort_WP!AZ200/Cohort_CF!AZ200))</f>
        <v>3565468.45315</v>
      </c>
      <c r="BA201" s="1">
        <f>IF(Income_CF!BA202="","",Income_CF!BA202*(Cohort_WP!BA200/Cohort_CF!BA200))</f>
        <v>3626812.8174729673</v>
      </c>
      <c r="BB201" s="1">
        <f>IF(Income_CF!BB202="","",Income_CF!BB202*(Cohort_WP!BB200/Cohort_CF!BB200))</f>
        <v>3686999.7561890329</v>
      </c>
      <c r="BC201" s="1">
        <f>IF(Income_CF!BC202="","",Income_CF!BC202*(Cohort_WP!BC200/Cohort_CF!BC200))</f>
        <v>3745937.2600617525</v>
      </c>
      <c r="BD201" s="1">
        <f>IF(Income_CF!BD202="","",Income_CF!BD202*(Cohort_WP!BD200/Cohort_CF!BD200))</f>
        <v>3803534.0877004671</v>
      </c>
      <c r="BE201" s="1">
        <f>IF(Income_CF!BE202="","",Income_CF!BE202*(Cohort_WP!BE200/Cohort_CF!BE200))</f>
        <v>3859699.9984573941</v>
      </c>
      <c r="BF201" s="1" t="str">
        <f>IF(Income_CF!BF202="","",Income_CF!BF202*(Cohort_WP!BF200/Cohort_CF!BF200))</f>
        <v/>
      </c>
      <c r="BG201" s="1" t="str">
        <f>IF(Income_CF!BG202="","",Income_CF!BG202*(Cohort_WP!BG200/Cohort_CF!BG200))</f>
        <v/>
      </c>
      <c r="BH201" s="1" t="str">
        <f>IF(Income_CF!BH202="","",Income_CF!BH202*(Cohort_WP!BH200/Cohort_CF!BH200))</f>
        <v/>
      </c>
      <c r="BI201" s="1" t="str">
        <f>IF(Income_CF!BI202="","",Income_CF!BI202*(Cohort_WP!BI200/Cohort_CF!BI200))</f>
        <v/>
      </c>
      <c r="BJ201" s="1" t="str">
        <f>IF(Income_CF!BJ202="","",Income_CF!BJ202*(Cohort_WP!BJ200/Cohort_CF!BJ200))</f>
        <v/>
      </c>
      <c r="BK201" s="1" t="str">
        <f>IF(Income_CF!BK202="","",Income_CF!BK202*(Cohort_WP!BK200/Cohort_CF!BK200))</f>
        <v/>
      </c>
      <c r="BL201" s="1" t="str">
        <f>IF(Income_CF!BL202="","",Income_CF!BL202*(Cohort_WP!BL200/Cohort_CF!BL200))</f>
        <v/>
      </c>
      <c r="BM201" s="1" t="str">
        <f>IF(Income_CF!BM202="","",Income_CF!BM202*(Cohort_WP!BM200/Cohort_CF!BM200))</f>
        <v/>
      </c>
      <c r="BN201" s="1" t="str">
        <f>IF(Income_CF!BN202="","",Income_CF!BN202*(Cohort_WP!BN200/Cohort_CF!BN200))</f>
        <v/>
      </c>
      <c r="BO201" s="1" t="str">
        <f>IF(Income_CF!BO202="","",Income_CF!BO202*(Cohort_WP!BO200/Cohort_CF!BO200))</f>
        <v/>
      </c>
    </row>
    <row r="202" spans="1:67" x14ac:dyDescent="0.55000000000000004">
      <c r="A202" s="642"/>
      <c r="B202" t="s">
        <v>477</v>
      </c>
      <c r="I202" s="1" t="str">
        <f>IF(Income_CF!I203="","",Income_CF!I203*(Cohort_WP!I201/Cohort_CF!I201))</f>
        <v/>
      </c>
      <c r="J202" s="1" t="str">
        <f>IF(Income_CF!J203="","",Income_CF!J203*(Cohort_WP!J201/Cohort_CF!J201))</f>
        <v/>
      </c>
      <c r="K202" s="1" t="str">
        <f>IF(Income_CF!K203="","",Income_CF!K203*(Cohort_WP!K201/Cohort_CF!K201))</f>
        <v/>
      </c>
      <c r="L202" s="1" t="str">
        <f>IF(Income_CF!L203="","",Income_CF!L203*(Cohort_WP!L201/Cohort_CF!L201))</f>
        <v/>
      </c>
      <c r="M202" s="1" t="str">
        <f>IF(Income_CF!M203="","",Income_CF!M203*(Cohort_WP!M201/Cohort_CF!M201))</f>
        <v/>
      </c>
      <c r="N202" s="1" t="str">
        <f>IF(Income_CF!N203="","",Income_CF!N203*(Cohort_WP!N201/Cohort_CF!N201))</f>
        <v/>
      </c>
      <c r="O202" s="1" t="str">
        <f>IF(Income_CF!O203="","",Income_CF!O203*(Cohort_WP!O201/Cohort_CF!O201))</f>
        <v/>
      </c>
      <c r="P202" s="1" t="str">
        <f>IF(Income_CF!P203="","",Income_CF!P203*(Cohort_WP!P201/Cohort_CF!P201))</f>
        <v/>
      </c>
      <c r="Q202" s="1" t="str">
        <f>IF(Income_CF!Q203="","",Income_CF!Q203*(Cohort_WP!Q201/Cohort_CF!Q201))</f>
        <v/>
      </c>
      <c r="R202" s="1" t="str">
        <f>IF(Income_CF!R203="","",Income_CF!R203*(Cohort_WP!R201/Cohort_CF!R201))</f>
        <v/>
      </c>
      <c r="S202" s="1">
        <f>IF(Income_CF!S203="","",Income_CF!S203*(Cohort_WP!S201/Cohort_CF!S201))</f>
        <v>1426687.0021546918</v>
      </c>
      <c r="T202" s="1">
        <f>IF(Income_CF!T203="","",Income_CF!T203*(Cohort_WP!T201/Cohort_CF!T201))</f>
        <v>1482031.4928915324</v>
      </c>
      <c r="U202" s="1">
        <f>IF(Income_CF!U203="","",Income_CF!U203*(Cohort_WP!U201/Cohort_CF!U201))</f>
        <v>1538599.4878172975</v>
      </c>
      <c r="V202" s="1">
        <f>IF(Income_CF!V203="","",Income_CF!V203*(Cohort_WP!V201/Cohort_CF!V201))</f>
        <v>1596368.5308009612</v>
      </c>
      <c r="W202" s="1">
        <f>IF(Income_CF!W203="","",Income_CF!W203*(Cohort_WP!W201/Cohort_CF!W201))</f>
        <v>1665441.3837345866</v>
      </c>
      <c r="X202" s="1">
        <f>IF(Income_CF!X203="","",Income_CF!X203*(Cohort_WP!X201/Cohort_CF!X201))</f>
        <v>1724865.3438126536</v>
      </c>
      <c r="Y202" s="1">
        <f>IF(Income_CF!Y203="","",Income_CF!Y203*(Cohort_WP!Y201/Cohort_CF!Y201))</f>
        <v>1785338.0626147701</v>
      </c>
      <c r="Z202" s="1">
        <f>IF(Income_CF!Z203="","",Income_CF!Z203*(Cohort_WP!Z201/Cohort_CF!Z201))</f>
        <v>1846822.4917801968</v>
      </c>
      <c r="AA202" s="1">
        <f>IF(Income_CF!AA203="","",Income_CF!AA203*(Cohort_WP!AA201/Cohort_CF!AA201))</f>
        <v>1909278.4438685165</v>
      </c>
      <c r="AB202" s="1">
        <f>IF(Income_CF!AB203="","",Income_CF!AB203*(Cohort_WP!AB201/Cohort_CF!AB201))</f>
        <v>1972662.5823331091</v>
      </c>
      <c r="AC202" s="1">
        <f>IF(Income_CF!AC203="","",Income_CF!AC203*(Cohort_WP!AC201/Cohort_CF!AC201))</f>
        <v>2036928.4207548613</v>
      </c>
      <c r="AD202" s="1">
        <f>IF(Income_CF!AD203="","",Income_CF!AD203*(Cohort_WP!AD201/Cohort_CF!AD201))</f>
        <v>2102026.3316519442</v>
      </c>
      <c r="AE202" s="1">
        <f>IF(Income_CF!AE203="","",Income_CF!AE203*(Cohort_WP!AE201/Cohort_CF!AE201))</f>
        <v>2167903.5651512397</v>
      </c>
      <c r="AF202" s="1">
        <f>IF(Income_CF!AF203="","",Income_CF!AF203*(Cohort_WP!AF201/Cohort_CF!AF201))</f>
        <v>2234504.2777743922</v>
      </c>
      <c r="AG202" s="1">
        <f>IF(Income_CF!AG203="","",Income_CF!AG203*(Cohort_WP!AG201/Cohort_CF!AG201))</f>
        <v>2301769.5715563106</v>
      </c>
      <c r="AH202" s="1">
        <f>IF(Income_CF!AH203="","",Income_CF!AH203*(Cohort_WP!AH201/Cohort_CF!AH201))</f>
        <v>2369637.5436770977</v>
      </c>
      <c r="AI202" s="1">
        <f>IF(Income_CF!AI203="","",Income_CF!AI203*(Cohort_WP!AI201/Cohort_CF!AI201))</f>
        <v>2438043.3467487716</v>
      </c>
      <c r="AJ202" s="1">
        <f>IF(Income_CF!AJ203="","",Income_CF!AJ203*(Cohort_WP!AJ201/Cohort_CF!AJ201))</f>
        <v>2506919.2598575256</v>
      </c>
      <c r="AK202" s="1">
        <f>IF(Income_CF!AK203="","",Income_CF!AK203*(Cohort_WP!AK201/Cohort_CF!AK201))</f>
        <v>2576194.7704190221</v>
      </c>
      <c r="AL202" s="1">
        <f>IF(Income_CF!AL203="","",Income_CF!AL203*(Cohort_WP!AL201/Cohort_CF!AL201))</f>
        <v>2645796.6668601925</v>
      </c>
      <c r="AM202" s="1">
        <f>IF(Income_CF!AM203="","",Income_CF!AM203*(Cohort_WP!AM201/Cohort_CF!AM201))</f>
        <v>2715649.1420950955</v>
      </c>
      <c r="AN202" s="1">
        <f>IF(Income_CF!AN203="","",Income_CF!AN203*(Cohort_WP!AN201/Cohort_CF!AN201))</f>
        <v>2785673.9077157238</v>
      </c>
      <c r="AO202" s="1">
        <f>IF(Income_CF!AO203="","",Income_CF!AO203*(Cohort_WP!AO201/Cohort_CF!AO201))</f>
        <v>2855790.3187706703</v>
      </c>
      <c r="AP202" s="1">
        <f>IF(Income_CF!AP203="","",Income_CF!AP203*(Cohort_WP!AP201/Cohort_CF!AP201))</f>
        <v>2925915.5089564412</v>
      </c>
      <c r="AQ202" s="1">
        <f>IF(Income_CF!AQ203="","",Income_CF!AQ203*(Cohort_WP!AQ201/Cohort_CF!AQ201))</f>
        <v>2995964.5359971961</v>
      </c>
      <c r="AR202" s="1">
        <f>IF(Income_CF!AR203="","",Income_CF!AR203*(Cohort_WP!AR201/Cohort_CF!AR201))</f>
        <v>3065850.5369395488</v>
      </c>
      <c r="AS202" s="1">
        <f>IF(Income_CF!AS203="","",Income_CF!AS203*(Cohort_WP!AS201/Cohort_CF!AS201))</f>
        <v>3135484.8930405346</v>
      </c>
      <c r="AT202" s="1">
        <f>IF(Income_CF!AT203="","",Income_CF!AT203*(Cohort_WP!AT201/Cohort_CF!AT201))</f>
        <v>3204777.4038778432</v>
      </c>
      <c r="AU202" s="1">
        <f>IF(Income_CF!AU203="","",Income_CF!AU203*(Cohort_WP!AU201/Cohort_CF!AU201))</f>
        <v>3273636.4702638979</v>
      </c>
      <c r="AV202" s="1">
        <f>IF(Income_CF!AV203="","",Income_CF!AV203*(Cohort_WP!AV201/Cohort_CF!AV201))</f>
        <v>3341969.2854979699</v>
      </c>
      <c r="AW202" s="1">
        <f>IF(Income_CF!AW203="","",Income_CF!AW203*(Cohort_WP!AW201/Cohort_CF!AW201))</f>
        <v>3409682.0344451508</v>
      </c>
      <c r="AX202" s="1">
        <f>IF(Income_CF!AX203="","",Income_CF!AX203*(Cohort_WP!AX201/Cohort_CF!AX201))</f>
        <v>3476680.0998861711</v>
      </c>
      <c r="AY202" s="1">
        <f>IF(Income_CF!AY203="","",Income_CF!AY203*(Cohort_WP!AY201/Cohort_CF!AY201))</f>
        <v>3542868.2755399109</v>
      </c>
      <c r="AZ202" s="1">
        <f>IF(Income_CF!AZ203="","",Income_CF!AZ203*(Cohort_WP!AZ201/Cohort_CF!AZ201))</f>
        <v>3608150.985119448</v>
      </c>
      <c r="BA202" s="1">
        <f>IF(Income_CF!BA203="","",Income_CF!BA203*(Cohort_WP!BA201/Cohort_CF!BA201))</f>
        <v>3672432.5067445002</v>
      </c>
      <c r="BB202" s="1">
        <f>IF(Income_CF!BB203="","",Income_CF!BB203*(Cohort_WP!BB201/Cohort_CF!BB201))</f>
        <v>3735617.2019971563</v>
      </c>
      <c r="BC202" s="1">
        <f>IF(Income_CF!BC203="","",Income_CF!BC203*(Cohort_WP!BC201/Cohort_CF!BC201))</f>
        <v>3797609.7488747034</v>
      </c>
      <c r="BD202" s="1">
        <f>IF(Income_CF!BD203="","",Income_CF!BD203*(Cohort_WP!BD201/Cohort_CF!BD201))</f>
        <v>3858315.3778636046</v>
      </c>
      <c r="BE202" s="1">
        <f>IF(Income_CF!BE203="","",Income_CF!BE203*(Cohort_WP!BE201/Cohort_CF!BE201))</f>
        <v>3917640.1103314809</v>
      </c>
      <c r="BF202" s="1">
        <f>IF(Income_CF!BF203="","",Income_CF!BF203*(Cohort_WP!BF201/Cohort_CF!BF201))</f>
        <v>3975490.9984111167</v>
      </c>
      <c r="BG202" s="1" t="str">
        <f>IF(Income_CF!BG203="","",Income_CF!BG203*(Cohort_WP!BG201/Cohort_CF!BG201))</f>
        <v/>
      </c>
      <c r="BH202" s="1" t="str">
        <f>IF(Income_CF!BH203="","",Income_CF!BH203*(Cohort_WP!BH201/Cohort_CF!BH201))</f>
        <v/>
      </c>
      <c r="BI202" s="1" t="str">
        <f>IF(Income_CF!BI203="","",Income_CF!BI203*(Cohort_WP!BI201/Cohort_CF!BI201))</f>
        <v/>
      </c>
      <c r="BJ202" s="1" t="str">
        <f>IF(Income_CF!BJ203="","",Income_CF!BJ203*(Cohort_WP!BJ201/Cohort_CF!BJ201))</f>
        <v/>
      </c>
      <c r="BK202" s="1" t="str">
        <f>IF(Income_CF!BK203="","",Income_CF!BK203*(Cohort_WP!BK201/Cohort_CF!BK201))</f>
        <v/>
      </c>
      <c r="BL202" s="1" t="str">
        <f>IF(Income_CF!BL203="","",Income_CF!BL203*(Cohort_WP!BL201/Cohort_CF!BL201))</f>
        <v/>
      </c>
      <c r="BM202" s="1" t="str">
        <f>IF(Income_CF!BM203="","",Income_CF!BM203*(Cohort_WP!BM201/Cohort_CF!BM201))</f>
        <v/>
      </c>
      <c r="BN202" s="1" t="str">
        <f>IF(Income_CF!BN203="","",Income_CF!BN203*(Cohort_WP!BN201/Cohort_CF!BN201))</f>
        <v/>
      </c>
      <c r="BO202" s="1" t="str">
        <f>IF(Income_CF!BO203="","",Income_CF!BO203*(Cohort_WP!BO201/Cohort_CF!BO201))</f>
        <v/>
      </c>
    </row>
    <row r="203" spans="1:67" x14ac:dyDescent="0.55000000000000004">
      <c r="A203" s="642"/>
      <c r="B203" t="s">
        <v>478</v>
      </c>
      <c r="I203" s="1" t="str">
        <f>IF(Income_CF!I204="","",Income_CF!I204*(Cohort_WP!I202/Cohort_CF!I202))</f>
        <v/>
      </c>
      <c r="J203" s="1" t="str">
        <f>IF(Income_CF!J204="","",Income_CF!J204*(Cohort_WP!J202/Cohort_CF!J202))</f>
        <v/>
      </c>
      <c r="K203" s="1" t="str">
        <f>IF(Income_CF!K204="","",Income_CF!K204*(Cohort_WP!K202/Cohort_CF!K202))</f>
        <v/>
      </c>
      <c r="L203" s="1" t="str">
        <f>IF(Income_CF!L204="","",Income_CF!L204*(Cohort_WP!L202/Cohort_CF!L202))</f>
        <v/>
      </c>
      <c r="M203" s="1" t="str">
        <f>IF(Income_CF!M204="","",Income_CF!M204*(Cohort_WP!M202/Cohort_CF!M202))</f>
        <v/>
      </c>
      <c r="N203" s="1" t="str">
        <f>IF(Income_CF!N204="","",Income_CF!N204*(Cohort_WP!N202/Cohort_CF!N202))</f>
        <v/>
      </c>
      <c r="O203" s="1" t="str">
        <f>IF(Income_CF!O204="","",Income_CF!O204*(Cohort_WP!O202/Cohort_CF!O202))</f>
        <v/>
      </c>
      <c r="P203" s="1" t="str">
        <f>IF(Income_CF!P204="","",Income_CF!P204*(Cohort_WP!P202/Cohort_CF!P202))</f>
        <v/>
      </c>
      <c r="Q203" s="1" t="str">
        <f>IF(Income_CF!Q204="","",Income_CF!Q204*(Cohort_WP!Q202/Cohort_CF!Q202))</f>
        <v/>
      </c>
      <c r="R203" s="1" t="str">
        <f>IF(Income_CF!R204="","",Income_CF!R204*(Cohort_WP!R202/Cohort_CF!R202))</f>
        <v/>
      </c>
      <c r="S203" s="1" t="str">
        <f>IF(Income_CF!S204="","",Income_CF!S204*(Cohort_WP!S202/Cohort_CF!S202))</f>
        <v/>
      </c>
      <c r="T203" s="1">
        <f>IF(Income_CF!T204="","",Income_CF!T204*(Cohort_WP!T202/Cohort_CF!T202))</f>
        <v>1469487.612219333</v>
      </c>
      <c r="U203" s="1">
        <f>IF(Income_CF!U204="","",Income_CF!U204*(Cohort_WP!U202/Cohort_CF!U202))</f>
        <v>1526492.4376782784</v>
      </c>
      <c r="V203" s="1">
        <f>IF(Income_CF!V204="","",Income_CF!V204*(Cohort_WP!V202/Cohort_CF!V202))</f>
        <v>1584757.4724518163</v>
      </c>
      <c r="W203" s="1">
        <f>IF(Income_CF!W204="","",Income_CF!W204*(Cohort_WP!W202/Cohort_CF!W202))</f>
        <v>1644259.5867249898</v>
      </c>
      <c r="X203" s="1">
        <f>IF(Income_CF!X204="","",Income_CF!X204*(Cohort_WP!X202/Cohort_CF!X202))</f>
        <v>1715404.6252466242</v>
      </c>
      <c r="Y203" s="1">
        <f>IF(Income_CF!Y204="","",Income_CF!Y204*(Cohort_WP!Y202/Cohort_CF!Y202))</f>
        <v>1776611.3041270333</v>
      </c>
      <c r="Z203" s="1">
        <f>IF(Income_CF!Z204="","",Income_CF!Z204*(Cohort_WP!Z202/Cohort_CF!Z202))</f>
        <v>1838898.2044932132</v>
      </c>
      <c r="AA203" s="1">
        <f>IF(Income_CF!AA204="","",Income_CF!AA204*(Cohort_WP!AA202/Cohort_CF!AA202))</f>
        <v>1902227.1665336026</v>
      </c>
      <c r="AB203" s="1">
        <f>IF(Income_CF!AB204="","",Income_CF!AB204*(Cohort_WP!AB202/Cohort_CF!AB202))</f>
        <v>1966556.7971845719</v>
      </c>
      <c r="AC203" s="1">
        <f>IF(Income_CF!AC204="","",Income_CF!AC204*(Cohort_WP!AC202/Cohort_CF!AC202))</f>
        <v>2031842.4598031025</v>
      </c>
      <c r="AD203" s="1">
        <f>IF(Income_CF!AD204="","",Income_CF!AD204*(Cohort_WP!AD202/Cohort_CF!AD202))</f>
        <v>2098036.2733775065</v>
      </c>
      <c r="AE203" s="1">
        <f>IF(Income_CF!AE204="","",Income_CF!AE204*(Cohort_WP!AE202/Cohort_CF!AE202))</f>
        <v>2165087.1216015024</v>
      </c>
      <c r="AF203" s="1">
        <f>IF(Income_CF!AF204="","",Income_CF!AF204*(Cohort_WP!AF202/Cohort_CF!AF202))</f>
        <v>2232940.6721057771</v>
      </c>
      <c r="AG203" s="1">
        <f>IF(Income_CF!AG204="","",Income_CF!AG204*(Cohort_WP!AG202/Cohort_CF!AG202))</f>
        <v>2301539.4061076236</v>
      </c>
      <c r="AH203" s="1">
        <f>IF(Income_CF!AH204="","",Income_CF!AH204*(Cohort_WP!AH202/Cohort_CF!AH202))</f>
        <v>2370822.6587029998</v>
      </c>
      <c r="AI203" s="1">
        <f>IF(Income_CF!AI204="","",Income_CF!AI204*(Cohort_WP!AI202/Cohort_CF!AI202))</f>
        <v>2440726.6699874103</v>
      </c>
      <c r="AJ203" s="1">
        <f>IF(Income_CF!AJ204="","",Income_CF!AJ204*(Cohort_WP!AJ202/Cohort_CF!AJ202))</f>
        <v>2511184.647151235</v>
      </c>
      <c r="AK203" s="1">
        <f>IF(Income_CF!AK204="","",Income_CF!AK204*(Cohort_WP!AK202/Cohort_CF!AK202))</f>
        <v>2582126.8376532514</v>
      </c>
      <c r="AL203" s="1">
        <f>IF(Income_CF!AL204="","",Income_CF!AL204*(Cohort_WP!AL202/Cohort_CF!AL202))</f>
        <v>2653480.6135315923</v>
      </c>
      <c r="AM203" s="1">
        <f>IF(Income_CF!AM204="","",Income_CF!AM204*(Cohort_WP!AM202/Cohort_CF!AM202))</f>
        <v>2725170.5668659983</v>
      </c>
      <c r="AN203" s="1">
        <f>IF(Income_CF!AN204="","",Income_CF!AN204*(Cohort_WP!AN202/Cohort_CF!AN202))</f>
        <v>2797118.6163579477</v>
      </c>
      <c r="AO203" s="1">
        <f>IF(Income_CF!AO204="","",Income_CF!AO204*(Cohort_WP!AO202/Cohort_CF!AO202))</f>
        <v>2869244.1249471959</v>
      </c>
      <c r="AP203" s="1">
        <f>IF(Income_CF!AP204="","",Income_CF!AP204*(Cohort_WP!AP202/Cohort_CF!AP202))</f>
        <v>2941464.0283337906</v>
      </c>
      <c r="AQ203" s="1">
        <f>IF(Income_CF!AQ204="","",Income_CF!AQ204*(Cohort_WP!AQ202/Cohort_CF!AQ202))</f>
        <v>3013692.9742251337</v>
      </c>
      <c r="AR203" s="1">
        <f>IF(Income_CF!AR204="","",Income_CF!AR204*(Cohort_WP!AR202/Cohort_CF!AR202))</f>
        <v>3085843.4720771122</v>
      </c>
      <c r="AS203" s="1">
        <f>IF(Income_CF!AS204="","",Income_CF!AS204*(Cohort_WP!AS202/Cohort_CF!AS202))</f>
        <v>3157826.0530477362</v>
      </c>
      <c r="AT203" s="1">
        <f>IF(Income_CF!AT204="","",Income_CF!AT204*(Cohort_WP!AT202/Cohort_CF!AT202))</f>
        <v>3229549.43983175</v>
      </c>
      <c r="AU203" s="1">
        <f>IF(Income_CF!AU204="","",Income_CF!AU204*(Cohort_WP!AU202/Cohort_CF!AU202))</f>
        <v>3300920.7259941786</v>
      </c>
      <c r="AV203" s="1">
        <f>IF(Income_CF!AV204="","",Income_CF!AV204*(Cohort_WP!AV202/Cohort_CF!AV202))</f>
        <v>3371845.564371815</v>
      </c>
      <c r="AW203" s="1">
        <f>IF(Income_CF!AW204="","",Income_CF!AW204*(Cohort_WP!AW202/Cohort_CF!AW202))</f>
        <v>3442228.364062909</v>
      </c>
      <c r="AX203" s="1">
        <f>IF(Income_CF!AX204="","",Income_CF!AX204*(Cohort_WP!AX202/Cohort_CF!AX202))</f>
        <v>3511972.4954785048</v>
      </c>
      <c r="AY203" s="1">
        <f>IF(Income_CF!AY204="","",Income_CF!AY204*(Cohort_WP!AY202/Cohort_CF!AY202))</f>
        <v>3580980.5028827563</v>
      </c>
      <c r="AZ203" s="1">
        <f>IF(Income_CF!AZ204="","",Income_CF!AZ204*(Cohort_WP!AZ202/Cohort_CF!AZ202))</f>
        <v>3649154.323806108</v>
      </c>
      <c r="BA203" s="1">
        <f>IF(Income_CF!BA204="","",Income_CF!BA204*(Cohort_WP!BA202/Cohort_CF!BA202))</f>
        <v>3716395.5146730323</v>
      </c>
      <c r="BB203" s="1">
        <f>IF(Income_CF!BB204="","",Income_CF!BB204*(Cohort_WP!BB202/Cohort_CF!BB202))</f>
        <v>3782605.4819468353</v>
      </c>
      <c r="BC203" s="1">
        <f>IF(Income_CF!BC204="","",Income_CF!BC204*(Cohort_WP!BC202/Cohort_CF!BC202))</f>
        <v>3847685.7180570699</v>
      </c>
      <c r="BD203" s="1">
        <f>IF(Income_CF!BD204="","",Income_CF!BD204*(Cohort_WP!BD202/Cohort_CF!BD202))</f>
        <v>3911538.0413409444</v>
      </c>
      <c r="BE203" s="1">
        <f>IF(Income_CF!BE204="","",Income_CF!BE204*(Cohort_WP!BE202/Cohort_CF!BE202))</f>
        <v>3974064.8391995132</v>
      </c>
      <c r="BF203" s="1">
        <f>IF(Income_CF!BF204="","",Income_CF!BF204*(Cohort_WP!BF202/Cohort_CF!BF202))</f>
        <v>4035169.3136414257</v>
      </c>
      <c r="BG203" s="1">
        <f>IF(Income_CF!BG204="","",Income_CF!BG204*(Cohort_WP!BG202/Cohort_CF!BG202))</f>
        <v>4094755.7283634488</v>
      </c>
      <c r="BH203" s="1" t="str">
        <f>IF(Income_CF!BH204="","",Income_CF!BH204*(Cohort_WP!BH202/Cohort_CF!BH202))</f>
        <v/>
      </c>
      <c r="BI203" s="1" t="str">
        <f>IF(Income_CF!BI204="","",Income_CF!BI204*(Cohort_WP!BI202/Cohort_CF!BI202))</f>
        <v/>
      </c>
      <c r="BJ203" s="1" t="str">
        <f>IF(Income_CF!BJ204="","",Income_CF!BJ204*(Cohort_WP!BJ202/Cohort_CF!BJ202))</f>
        <v/>
      </c>
      <c r="BK203" s="1" t="str">
        <f>IF(Income_CF!BK204="","",Income_CF!BK204*(Cohort_WP!BK202/Cohort_CF!BK202))</f>
        <v/>
      </c>
      <c r="BL203" s="1" t="str">
        <f>IF(Income_CF!BL204="","",Income_CF!BL204*(Cohort_WP!BL202/Cohort_CF!BL202))</f>
        <v/>
      </c>
      <c r="BM203" s="1" t="str">
        <f>IF(Income_CF!BM204="","",Income_CF!BM204*(Cohort_WP!BM202/Cohort_CF!BM202))</f>
        <v/>
      </c>
      <c r="BN203" s="1" t="str">
        <f>IF(Income_CF!BN204="","",Income_CF!BN204*(Cohort_WP!BN202/Cohort_CF!BN202))</f>
        <v/>
      </c>
      <c r="BO203" s="1" t="str">
        <f>IF(Income_CF!BO204="","",Income_CF!BO204*(Cohort_WP!BO202/Cohort_CF!BO202))</f>
        <v/>
      </c>
    </row>
    <row r="204" spans="1:67" x14ac:dyDescent="0.55000000000000004">
      <c r="A204" s="642"/>
      <c r="B204" t="s">
        <v>479</v>
      </c>
      <c r="I204" s="1" t="str">
        <f>IF(Income_CF!I205="","",Income_CF!I205*(Cohort_WP!I203/Cohort_CF!I203))</f>
        <v/>
      </c>
      <c r="J204" s="1" t="str">
        <f>IF(Income_CF!J205="","",Income_CF!J205*(Cohort_WP!J203/Cohort_CF!J203))</f>
        <v/>
      </c>
      <c r="K204" s="1" t="str">
        <f>IF(Income_CF!K205="","",Income_CF!K205*(Cohort_WP!K203/Cohort_CF!K203))</f>
        <v/>
      </c>
      <c r="L204" s="1" t="str">
        <f>IF(Income_CF!L205="","",Income_CF!L205*(Cohort_WP!L203/Cohort_CF!L203))</f>
        <v/>
      </c>
      <c r="M204" s="1" t="str">
        <f>IF(Income_CF!M205="","",Income_CF!M205*(Cohort_WP!M203/Cohort_CF!M203))</f>
        <v/>
      </c>
      <c r="N204" s="1" t="str">
        <f>IF(Income_CF!N205="","",Income_CF!N205*(Cohort_WP!N203/Cohort_CF!N203))</f>
        <v/>
      </c>
      <c r="O204" s="1" t="str">
        <f>IF(Income_CF!O205="","",Income_CF!O205*(Cohort_WP!O203/Cohort_CF!O203))</f>
        <v/>
      </c>
      <c r="P204" s="1" t="str">
        <f>IF(Income_CF!P205="","",Income_CF!P205*(Cohort_WP!P203/Cohort_CF!P203))</f>
        <v/>
      </c>
      <c r="Q204" s="1" t="str">
        <f>IF(Income_CF!Q205="","",Income_CF!Q205*(Cohort_WP!Q203/Cohort_CF!Q203))</f>
        <v/>
      </c>
      <c r="R204" s="1" t="str">
        <f>IF(Income_CF!R205="","",Income_CF!R205*(Cohort_WP!R203/Cohort_CF!R203))</f>
        <v/>
      </c>
      <c r="S204" s="1" t="str">
        <f>IF(Income_CF!S205="","",Income_CF!S205*(Cohort_WP!S203/Cohort_CF!S203))</f>
        <v/>
      </c>
      <c r="T204" s="1" t="str">
        <f>IF(Income_CF!T205="","",Income_CF!T205*(Cohort_WP!T203/Cohort_CF!T203))</f>
        <v/>
      </c>
      <c r="U204" s="1">
        <f>IF(Income_CF!U205="","",Income_CF!U205*(Cohort_WP!U203/Cohort_CF!U203))</f>
        <v>1513572.240585913</v>
      </c>
      <c r="V204" s="1">
        <f>IF(Income_CF!V205="","",Income_CF!V205*(Cohort_WP!V203/Cohort_CF!V203))</f>
        <v>1572287.2108086264</v>
      </c>
      <c r="W204" s="1">
        <f>IF(Income_CF!W205="","",Income_CF!W205*(Cohort_WP!W203/Cohort_CF!W203))</f>
        <v>1632300.1966253708</v>
      </c>
      <c r="X204" s="1">
        <f>IF(Income_CF!X205="","",Income_CF!X205*(Cohort_WP!X203/Cohort_CF!X203))</f>
        <v>1693587.3743267397</v>
      </c>
      <c r="Y204" s="1">
        <f>IF(Income_CF!Y205="","",Income_CF!Y205*(Cohort_WP!Y203/Cohort_CF!Y203))</f>
        <v>1766866.7640040228</v>
      </c>
      <c r="Z204" s="1">
        <f>IF(Income_CF!Z205="","",Income_CF!Z205*(Cohort_WP!Z203/Cohort_CF!Z203))</f>
        <v>1829909.6432508442</v>
      </c>
      <c r="AA204" s="1">
        <f>IF(Income_CF!AA205="","",Income_CF!AA205*(Cohort_WP!AA203/Cohort_CF!AA203))</f>
        <v>1894065.1506280096</v>
      </c>
      <c r="AB204" s="1">
        <f>IF(Income_CF!AB205="","",Income_CF!AB205*(Cohort_WP!AB203/Cohort_CF!AB203))</f>
        <v>1959293.9815296107</v>
      </c>
      <c r="AC204" s="1">
        <f>IF(Income_CF!AC205="","",Income_CF!AC205*(Cohort_WP!AC203/Cohort_CF!AC203))</f>
        <v>2025553.5011001094</v>
      </c>
      <c r="AD204" s="1">
        <f>IF(Income_CF!AD205="","",Income_CF!AD205*(Cohort_WP!AD203/Cohort_CF!AD203))</f>
        <v>2092797.7335971952</v>
      </c>
      <c r="AE204" s="1">
        <f>IF(Income_CF!AE205="","",Income_CF!AE205*(Cohort_WP!AE203/Cohort_CF!AE203))</f>
        <v>2160977.3615788319</v>
      </c>
      <c r="AF204" s="1">
        <f>IF(Income_CF!AF205="","",Income_CF!AF205*(Cohort_WP!AF203/Cohort_CF!AF203))</f>
        <v>2230039.7352495478</v>
      </c>
      <c r="AG204" s="1">
        <f>IF(Income_CF!AG205="","",Income_CF!AG205*(Cohort_WP!AG203/Cohort_CF!AG203))</f>
        <v>2299928.8922689501</v>
      </c>
      <c r="AH204" s="1">
        <f>IF(Income_CF!AH205="","",Income_CF!AH205*(Cohort_WP!AH203/Cohort_CF!AH203))</f>
        <v>2370585.5882908525</v>
      </c>
      <c r="AI204" s="1">
        <f>IF(Income_CF!AI205="","",Income_CF!AI205*(Cohort_WP!AI203/Cohort_CF!AI203))</f>
        <v>2441947.3384640897</v>
      </c>
      <c r="AJ204" s="1">
        <f>IF(Income_CF!AJ205="","",Income_CF!AJ205*(Cohort_WP!AJ203/Cohort_CF!AJ203))</f>
        <v>2513948.4700870328</v>
      </c>
      <c r="AK204" s="1">
        <f>IF(Income_CF!AK205="","",Income_CF!AK205*(Cohort_WP!AK203/Cohort_CF!AK203))</f>
        <v>2586520.1865657722</v>
      </c>
      <c r="AL204" s="1">
        <f>IF(Income_CF!AL205="","",Income_CF!AL205*(Cohort_WP!AL203/Cohort_CF!AL203))</f>
        <v>2659590.6427828483</v>
      </c>
      <c r="AM204" s="1">
        <f>IF(Income_CF!AM205="","",Income_CF!AM205*(Cohort_WP!AM203/Cohort_CF!AM203))</f>
        <v>2733085.03193754</v>
      </c>
      <c r="AN204" s="1">
        <f>IF(Income_CF!AN205="","",Income_CF!AN205*(Cohort_WP!AN203/Cohort_CF!AN203))</f>
        <v>2806925.6838719775</v>
      </c>
      <c r="AO204" s="1">
        <f>IF(Income_CF!AO205="","",Income_CF!AO205*(Cohort_WP!AO203/Cohort_CF!AO203))</f>
        <v>2881032.1748486869</v>
      </c>
      <c r="AP204" s="1">
        <f>IF(Income_CF!AP205="","",Income_CF!AP205*(Cohort_WP!AP203/Cohort_CF!AP203))</f>
        <v>2955321.4486956117</v>
      </c>
      <c r="AQ204" s="1">
        <f>IF(Income_CF!AQ205="","",Income_CF!AQ205*(Cohort_WP!AQ203/Cohort_CF!AQ203))</f>
        <v>3029707.949183804</v>
      </c>
      <c r="AR204" s="1">
        <f>IF(Income_CF!AR205="","",Income_CF!AR205*(Cohort_WP!AR203/Cohort_CF!AR203))</f>
        <v>3104103.7634518878</v>
      </c>
      <c r="AS204" s="1">
        <f>IF(Income_CF!AS205="","",Income_CF!AS205*(Cohort_WP!AS203/Cohort_CF!AS203))</f>
        <v>3178418.7762394259</v>
      </c>
      <c r="AT204" s="1">
        <f>IF(Income_CF!AT205="","",Income_CF!AT205*(Cohort_WP!AT203/Cohort_CF!AT203))</f>
        <v>3252560.8346391669</v>
      </c>
      <c r="AU204" s="1">
        <f>IF(Income_CF!AU205="","",Income_CF!AU205*(Cohort_WP!AU203/Cohort_CF!AU203))</f>
        <v>3326435.9230267028</v>
      </c>
      <c r="AV204" s="1">
        <f>IF(Income_CF!AV205="","",Income_CF!AV205*(Cohort_WP!AV203/Cohort_CF!AV203))</f>
        <v>3399948.3477740041</v>
      </c>
      <c r="AW204" s="1">
        <f>IF(Income_CF!AW205="","",Income_CF!AW205*(Cohort_WP!AW203/Cohort_CF!AW203))</f>
        <v>3473000.9313029698</v>
      </c>
      <c r="AX204" s="1">
        <f>IF(Income_CF!AX205="","",Income_CF!AX205*(Cohort_WP!AX203/Cohort_CF!AX203))</f>
        <v>3545495.214984796</v>
      </c>
      <c r="AY204" s="1">
        <f>IF(Income_CF!AY205="","",Income_CF!AY205*(Cohort_WP!AY203/Cohort_CF!AY203))</f>
        <v>3617331.6703428598</v>
      </c>
      <c r="AZ204" s="1">
        <f>IF(Income_CF!AZ205="","",Income_CF!AZ205*(Cohort_WP!AZ203/Cohort_CF!AZ203))</f>
        <v>3688409.9179692385</v>
      </c>
      <c r="BA204" s="1">
        <f>IF(Income_CF!BA205="","",Income_CF!BA205*(Cohort_WP!BA203/Cohort_CF!BA203))</f>
        <v>3758628.9535202915</v>
      </c>
      <c r="BB204" s="1">
        <f>IF(Income_CF!BB205="","",Income_CF!BB205*(Cohort_WP!BB203/Cohort_CF!BB203))</f>
        <v>3827887.3801132222</v>
      </c>
      <c r="BC204" s="1">
        <f>IF(Income_CF!BC205="","",Income_CF!BC205*(Cohort_WP!BC203/Cohort_CF!BC203))</f>
        <v>3896083.6464052396</v>
      </c>
      <c r="BD204" s="1">
        <f>IF(Income_CF!BD205="","",Income_CF!BD205*(Cohort_WP!BD203/Cohort_CF!BD203))</f>
        <v>3963116.2895987821</v>
      </c>
      <c r="BE204" s="1">
        <f>IF(Income_CF!BE205="","",Income_CF!BE205*(Cohort_WP!BE203/Cohort_CF!BE203))</f>
        <v>4028884.1825811723</v>
      </c>
      <c r="BF204" s="1">
        <f>IF(Income_CF!BF205="","",Income_CF!BF205*(Cohort_WP!BF203/Cohort_CF!BF203))</f>
        <v>4093286.7843754985</v>
      </c>
      <c r="BG204" s="1">
        <f>IF(Income_CF!BG205="","",Income_CF!BG205*(Cohort_WP!BG203/Cohort_CF!BG203))</f>
        <v>4156224.3930506674</v>
      </c>
      <c r="BH204" s="1">
        <f>IF(Income_CF!BH205="","",Income_CF!BH205*(Cohort_WP!BH203/Cohort_CF!BH203))</f>
        <v>4217598.4002143526</v>
      </c>
      <c r="BI204" s="1" t="str">
        <f>IF(Income_CF!BI205="","",Income_CF!BI205*(Cohort_WP!BI203/Cohort_CF!BI203))</f>
        <v/>
      </c>
      <c r="BJ204" s="1" t="str">
        <f>IF(Income_CF!BJ205="","",Income_CF!BJ205*(Cohort_WP!BJ203/Cohort_CF!BJ203))</f>
        <v/>
      </c>
      <c r="BK204" s="1" t="str">
        <f>IF(Income_CF!BK205="","",Income_CF!BK205*(Cohort_WP!BK203/Cohort_CF!BK203))</f>
        <v/>
      </c>
      <c r="BL204" s="1" t="str">
        <f>IF(Income_CF!BL205="","",Income_CF!BL205*(Cohort_WP!BL203/Cohort_CF!BL203))</f>
        <v/>
      </c>
      <c r="BM204" s="1" t="str">
        <f>IF(Income_CF!BM205="","",Income_CF!BM205*(Cohort_WP!BM203/Cohort_CF!BM203))</f>
        <v/>
      </c>
      <c r="BN204" s="1" t="str">
        <f>IF(Income_CF!BN205="","",Income_CF!BN205*(Cohort_WP!BN203/Cohort_CF!BN203))</f>
        <v/>
      </c>
      <c r="BO204" s="1" t="str">
        <f>IF(Income_CF!BO205="","",Income_CF!BO205*(Cohort_WP!BO203/Cohort_CF!BO203))</f>
        <v/>
      </c>
    </row>
    <row r="205" spans="1:67" x14ac:dyDescent="0.55000000000000004">
      <c r="A205" s="642"/>
      <c r="B205" t="s">
        <v>480</v>
      </c>
      <c r="I205" s="1" t="str">
        <f>IF(Income_CF!I206="","",Income_CF!I206*(Cohort_WP!I204/Cohort_CF!I204))</f>
        <v/>
      </c>
      <c r="J205" s="1" t="str">
        <f>IF(Income_CF!J206="","",Income_CF!J206*(Cohort_WP!J204/Cohort_CF!J204))</f>
        <v/>
      </c>
      <c r="K205" s="1" t="str">
        <f>IF(Income_CF!K206="","",Income_CF!K206*(Cohort_WP!K204/Cohort_CF!K204))</f>
        <v/>
      </c>
      <c r="L205" s="1" t="str">
        <f>IF(Income_CF!L206="","",Income_CF!L206*(Cohort_WP!L204/Cohort_CF!L204))</f>
        <v/>
      </c>
      <c r="M205" s="1" t="str">
        <f>IF(Income_CF!M206="","",Income_CF!M206*(Cohort_WP!M204/Cohort_CF!M204))</f>
        <v/>
      </c>
      <c r="N205" s="1" t="str">
        <f>IF(Income_CF!N206="","",Income_CF!N206*(Cohort_WP!N204/Cohort_CF!N204))</f>
        <v/>
      </c>
      <c r="O205" s="1" t="str">
        <f>IF(Income_CF!O206="","",Income_CF!O206*(Cohort_WP!O204/Cohort_CF!O204))</f>
        <v/>
      </c>
      <c r="P205" s="1" t="str">
        <f>IF(Income_CF!P206="","",Income_CF!P206*(Cohort_WP!P204/Cohort_CF!P204))</f>
        <v/>
      </c>
      <c r="Q205" s="1" t="str">
        <f>IF(Income_CF!Q206="","",Income_CF!Q206*(Cohort_WP!Q204/Cohort_CF!Q204))</f>
        <v/>
      </c>
      <c r="R205" s="1" t="str">
        <f>IF(Income_CF!R206="","",Income_CF!R206*(Cohort_WP!R204/Cohort_CF!R204))</f>
        <v/>
      </c>
      <c r="S205" s="1" t="str">
        <f>IF(Income_CF!S206="","",Income_CF!S206*(Cohort_WP!S204/Cohort_CF!S204))</f>
        <v/>
      </c>
      <c r="T205" s="1" t="str">
        <f>IF(Income_CF!T206="","",Income_CF!T206*(Cohort_WP!T204/Cohort_CF!T204))</f>
        <v/>
      </c>
      <c r="U205" s="1" t="str">
        <f>IF(Income_CF!U206="","",Income_CF!U206*(Cohort_WP!U204/Cohort_CF!U204))</f>
        <v/>
      </c>
      <c r="V205" s="1">
        <f>IF(Income_CF!V206="","",Income_CF!V206*(Cohort_WP!V204/Cohort_CF!V204))</f>
        <v>1558979.4078034903</v>
      </c>
      <c r="W205" s="1">
        <f>IF(Income_CF!W206="","",Income_CF!W206*(Cohort_WP!W204/Cohort_CF!W204))</f>
        <v>1619455.8271328853</v>
      </c>
      <c r="X205" s="1">
        <f>IF(Income_CF!X206="","",Income_CF!X206*(Cohort_WP!X204/Cohort_CF!X204))</f>
        <v>1681269.2025241319</v>
      </c>
      <c r="Y205" s="1">
        <f>IF(Income_CF!Y206="","",Income_CF!Y206*(Cohort_WP!Y204/Cohort_CF!Y204))</f>
        <v>1744394.995556542</v>
      </c>
      <c r="Z205" s="1">
        <f>IF(Income_CF!Z206="","",Income_CF!Z206*(Cohort_WP!Z204/Cohort_CF!Z204))</f>
        <v>1819872.7669241433</v>
      </c>
      <c r="AA205" s="1">
        <f>IF(Income_CF!AA206="","",Income_CF!AA206*(Cohort_WP!AA204/Cohort_CF!AA204))</f>
        <v>1884806.9325483693</v>
      </c>
      <c r="AB205" s="1">
        <f>IF(Income_CF!AB206="","",Income_CF!AB206*(Cohort_WP!AB204/Cohort_CF!AB204))</f>
        <v>1950887.1051468498</v>
      </c>
      <c r="AC205" s="1">
        <f>IF(Income_CF!AC206="","",Income_CF!AC206*(Cohort_WP!AC204/Cohort_CF!AC204))</f>
        <v>2018072.800975499</v>
      </c>
      <c r="AD205" s="1">
        <f>IF(Income_CF!AD206="","",Income_CF!AD206*(Cohort_WP!AD204/Cohort_CF!AD204))</f>
        <v>2086320.1061331122</v>
      </c>
      <c r="AE205" s="1">
        <f>IF(Income_CF!AE206="","",Income_CF!AE206*(Cohort_WP!AE204/Cohort_CF!AE204))</f>
        <v>2155581.665605111</v>
      </c>
      <c r="AF205" s="1">
        <f>IF(Income_CF!AF206="","",Income_CF!AF206*(Cohort_WP!AF204/Cohort_CF!AF204))</f>
        <v>2225806.682426197</v>
      </c>
      <c r="AG205" s="1">
        <f>IF(Income_CF!AG206="","",Income_CF!AG206*(Cohort_WP!AG204/Cohort_CF!AG204))</f>
        <v>2296940.9273070339</v>
      </c>
      <c r="AH205" s="1">
        <f>IF(Income_CF!AH206="","",Income_CF!AH206*(Cohort_WP!AH204/Cohort_CF!AH204))</f>
        <v>2368926.7590370183</v>
      </c>
      <c r="AI205" s="1">
        <f>IF(Income_CF!AI206="","",Income_CF!AI206*(Cohort_WP!AI204/Cohort_CF!AI204))</f>
        <v>2441703.1559395776</v>
      </c>
      <c r="AJ205" s="1">
        <f>IF(Income_CF!AJ206="","",Income_CF!AJ206*(Cohort_WP!AJ204/Cohort_CF!AJ204))</f>
        <v>2515205.7586180125</v>
      </c>
      <c r="AK205" s="1">
        <f>IF(Income_CF!AK206="","",Income_CF!AK206*(Cohort_WP!AK204/Cohort_CF!AK204))</f>
        <v>2589366.9241896439</v>
      </c>
      <c r="AL205" s="1">
        <f>IF(Income_CF!AL206="","",Income_CF!AL206*(Cohort_WP!AL204/Cohort_CF!AL204))</f>
        <v>2664115.7921627448</v>
      </c>
      <c r="AM205" s="1">
        <f>IF(Income_CF!AM206="","",Income_CF!AM206*(Cohort_WP!AM204/Cohort_CF!AM204))</f>
        <v>2739378.3620663341</v>
      </c>
      <c r="AN205" s="1">
        <f>IF(Income_CF!AN206="","",Income_CF!AN206*(Cohort_WP!AN204/Cohort_CF!AN204))</f>
        <v>2815077.5828956654</v>
      </c>
      <c r="AO205" s="1">
        <f>IF(Income_CF!AO206="","",Income_CF!AO206*(Cohort_WP!AO204/Cohort_CF!AO204))</f>
        <v>2891133.4543881374</v>
      </c>
      <c r="AP205" s="1">
        <f>IF(Income_CF!AP206="","",Income_CF!AP206*(Cohort_WP!AP204/Cohort_CF!AP204))</f>
        <v>2967463.1400941471</v>
      </c>
      <c r="AQ205" s="1">
        <f>IF(Income_CF!AQ206="","",Income_CF!AQ206*(Cohort_WP!AQ204/Cohort_CF!AQ204))</f>
        <v>3043981.0921564796</v>
      </c>
      <c r="AR205" s="1">
        <f>IF(Income_CF!AR206="","",Income_CF!AR206*(Cohort_WP!AR204/Cohort_CF!AR204))</f>
        <v>3120599.1876593181</v>
      </c>
      <c r="AS205" s="1">
        <f>IF(Income_CF!AS206="","",Income_CF!AS206*(Cohort_WP!AS204/Cohort_CF!AS204))</f>
        <v>3197226.8763554445</v>
      </c>
      <c r="AT205" s="1">
        <f>IF(Income_CF!AT206="","",Income_CF!AT206*(Cohort_WP!AT204/Cohort_CF!AT204))</f>
        <v>3273771.3395266081</v>
      </c>
      <c r="AU205" s="1">
        <f>IF(Income_CF!AU206="","",Income_CF!AU206*(Cohort_WP!AU204/Cohort_CF!AU204))</f>
        <v>3350137.6596783428</v>
      </c>
      <c r="AV205" s="1">
        <f>IF(Income_CF!AV206="","",Income_CF!AV206*(Cohort_WP!AV204/Cohort_CF!AV204))</f>
        <v>3426229.0007175035</v>
      </c>
      <c r="AW205" s="1">
        <f>IF(Income_CF!AW206="","",Income_CF!AW206*(Cohort_WP!AW204/Cohort_CF!AW204))</f>
        <v>3501946.7982072243</v>
      </c>
      <c r="AX205" s="1">
        <f>IF(Income_CF!AX206="","",Income_CF!AX206*(Cohort_WP!AX204/Cohort_CF!AX204))</f>
        <v>3577190.9592420585</v>
      </c>
      <c r="AY205" s="1">
        <f>IF(Income_CF!AY206="","",Income_CF!AY206*(Cohort_WP!AY204/Cohort_CF!AY204))</f>
        <v>3651860.0714343395</v>
      </c>
      <c r="AZ205" s="1">
        <f>IF(Income_CF!AZ206="","",Income_CF!AZ206*(Cohort_WP!AZ204/Cohort_CF!AZ204))</f>
        <v>3725851.6204531458</v>
      </c>
      <c r="BA205" s="1">
        <f>IF(Income_CF!BA206="","",Income_CF!BA206*(Cohort_WP!BA204/Cohort_CF!BA204))</f>
        <v>3799062.2155083162</v>
      </c>
      <c r="BB205" s="1">
        <f>IF(Income_CF!BB206="","",Income_CF!BB206*(Cohort_WP!BB204/Cohort_CF!BB204))</f>
        <v>3871387.8221259001</v>
      </c>
      <c r="BC205" s="1">
        <f>IF(Income_CF!BC206="","",Income_CF!BC206*(Cohort_WP!BC204/Cohort_CF!BC204))</f>
        <v>3942724.0015166188</v>
      </c>
      <c r="BD205" s="1">
        <f>IF(Income_CF!BD206="","",Income_CF!BD206*(Cohort_WP!BD204/Cohort_CF!BD204))</f>
        <v>4012966.1557973968</v>
      </c>
      <c r="BE205" s="1">
        <f>IF(Income_CF!BE206="","",Income_CF!BE206*(Cohort_WP!BE204/Cohort_CF!BE204))</f>
        <v>4082009.7782867462</v>
      </c>
      <c r="BF205" s="1">
        <f>IF(Income_CF!BF206="","",Income_CF!BF206*(Cohort_WP!BF204/Cohort_CF!BF204))</f>
        <v>4149750.7080586078</v>
      </c>
      <c r="BG205" s="1">
        <f>IF(Income_CF!BG206="","",Income_CF!BG206*(Cohort_WP!BG204/Cohort_CF!BG204))</f>
        <v>4216085.3879067618</v>
      </c>
      <c r="BH205" s="1">
        <f>IF(Income_CF!BH206="","",Income_CF!BH206*(Cohort_WP!BH204/Cohort_CF!BH204))</f>
        <v>4280911.1248421874</v>
      </c>
      <c r="BI205" s="1">
        <f>IF(Income_CF!BI206="","",Income_CF!BI206*(Cohort_WP!BI204/Cohort_CF!BI204))</f>
        <v>4344126.3522207839</v>
      </c>
      <c r="BJ205" s="1" t="str">
        <f>IF(Income_CF!BJ206="","",Income_CF!BJ206*(Cohort_WP!BJ204/Cohort_CF!BJ204))</f>
        <v/>
      </c>
      <c r="BK205" s="1" t="str">
        <f>IF(Income_CF!BK206="","",Income_CF!BK206*(Cohort_WP!BK204/Cohort_CF!BK204))</f>
        <v/>
      </c>
      <c r="BL205" s="1" t="str">
        <f>IF(Income_CF!BL206="","",Income_CF!BL206*(Cohort_WP!BL204/Cohort_CF!BL204))</f>
        <v/>
      </c>
      <c r="BM205" s="1" t="str">
        <f>IF(Income_CF!BM206="","",Income_CF!BM206*(Cohort_WP!BM204/Cohort_CF!BM204))</f>
        <v/>
      </c>
      <c r="BN205" s="1" t="str">
        <f>IF(Income_CF!BN206="","",Income_CF!BN206*(Cohort_WP!BN204/Cohort_CF!BN204))</f>
        <v/>
      </c>
      <c r="BO205" s="1" t="str">
        <f>IF(Income_CF!BO206="","",Income_CF!BO206*(Cohort_WP!BO204/Cohort_CF!BO204))</f>
        <v/>
      </c>
    </row>
    <row r="206" spans="1:67" x14ac:dyDescent="0.55000000000000004">
      <c r="A206" s="642"/>
      <c r="B206" t="s">
        <v>481</v>
      </c>
      <c r="I206" s="1" t="str">
        <f>IF(Income_CF!I207="","",Income_CF!I207*(Cohort_WP!I205/Cohort_CF!I205))</f>
        <v/>
      </c>
      <c r="J206" s="1" t="str">
        <f>IF(Income_CF!J207="","",Income_CF!J207*(Cohort_WP!J205/Cohort_CF!J205))</f>
        <v/>
      </c>
      <c r="K206" s="1" t="str">
        <f>IF(Income_CF!K207="","",Income_CF!K207*(Cohort_WP!K205/Cohort_CF!K205))</f>
        <v/>
      </c>
      <c r="L206" s="1" t="str">
        <f>IF(Income_CF!L207="","",Income_CF!L207*(Cohort_WP!L205/Cohort_CF!L205))</f>
        <v/>
      </c>
      <c r="M206" s="1" t="str">
        <f>IF(Income_CF!M207="","",Income_CF!M207*(Cohort_WP!M205/Cohort_CF!M205))</f>
        <v/>
      </c>
      <c r="N206" s="1" t="str">
        <f>IF(Income_CF!N207="","",Income_CF!N207*(Cohort_WP!N205/Cohort_CF!N205))</f>
        <v/>
      </c>
      <c r="O206" s="1" t="str">
        <f>IF(Income_CF!O207="","",Income_CF!O207*(Cohort_WP!O205/Cohort_CF!O205))</f>
        <v/>
      </c>
      <c r="P206" s="1" t="str">
        <f>IF(Income_CF!P207="","",Income_CF!P207*(Cohort_WP!P205/Cohort_CF!P205))</f>
        <v/>
      </c>
      <c r="Q206" s="1" t="str">
        <f>IF(Income_CF!Q207="","",Income_CF!Q207*(Cohort_WP!Q205/Cohort_CF!Q205))</f>
        <v/>
      </c>
      <c r="R206" s="1" t="str">
        <f>IF(Income_CF!R207="","",Income_CF!R207*(Cohort_WP!R205/Cohort_CF!R205))</f>
        <v/>
      </c>
      <c r="S206" s="1" t="str">
        <f>IF(Income_CF!S207="","",Income_CF!S207*(Cohort_WP!S205/Cohort_CF!S205))</f>
        <v/>
      </c>
      <c r="T206" s="1" t="str">
        <f>IF(Income_CF!T207="","",Income_CF!T207*(Cohort_WP!T205/Cohort_CF!T205))</f>
        <v/>
      </c>
      <c r="U206" s="1" t="str">
        <f>IF(Income_CF!U207="","",Income_CF!U207*(Cohort_WP!U205/Cohort_CF!U205))</f>
        <v/>
      </c>
      <c r="V206" s="1" t="str">
        <f>IF(Income_CF!V207="","",Income_CF!V207*(Cohort_WP!V205/Cohort_CF!V205))</f>
        <v/>
      </c>
      <c r="W206" s="1">
        <f>IF(Income_CF!W207="","",Income_CF!W207*(Cohort_WP!W205/Cohort_CF!W205))</f>
        <v>1605748.790037595</v>
      </c>
      <c r="X206" s="1">
        <f>IF(Income_CF!X207="","",Income_CF!X207*(Cohort_WP!X205/Cohort_CF!X205))</f>
        <v>1668039.5019468719</v>
      </c>
      <c r="Y206" s="1">
        <f>IF(Income_CF!Y207="","",Income_CF!Y207*(Cohort_WP!Y205/Cohort_CF!Y205))</f>
        <v>1731707.2785998557</v>
      </c>
      <c r="Z206" s="1">
        <f>IF(Income_CF!Z207="","",Income_CF!Z207*(Cohort_WP!Z205/Cohort_CF!Z205))</f>
        <v>1796726.8454232381</v>
      </c>
      <c r="AA206" s="1">
        <f>IF(Income_CF!AA207="","",Income_CF!AA207*(Cohort_WP!AA205/Cohort_CF!AA205))</f>
        <v>1874468.9499318674</v>
      </c>
      <c r="AB206" s="1">
        <f>IF(Income_CF!AB207="","",Income_CF!AB207*(Cohort_WP!AB205/Cohort_CF!AB205))</f>
        <v>1941351.1405248204</v>
      </c>
      <c r="AC206" s="1">
        <f>IF(Income_CF!AC207="","",Income_CF!AC207*(Cohort_WP!AC205/Cohort_CF!AC205))</f>
        <v>2009413.7183012557</v>
      </c>
      <c r="AD206" s="1">
        <f>IF(Income_CF!AD207="","",Income_CF!AD207*(Cohort_WP!AD205/Cohort_CF!AD205))</f>
        <v>2078614.9850047638</v>
      </c>
      <c r="AE206" s="1">
        <f>IF(Income_CF!AE207="","",Income_CF!AE207*(Cohort_WP!AE205/Cohort_CF!AE205))</f>
        <v>2148909.7093171058</v>
      </c>
      <c r="AF206" s="1">
        <f>IF(Income_CF!AF207="","",Income_CF!AF207*(Cohort_WP!AF205/Cohort_CF!AF205))</f>
        <v>2220249.1155732647</v>
      </c>
      <c r="AG206" s="1">
        <f>IF(Income_CF!AG207="","",Income_CF!AG207*(Cohort_WP!AG205/Cohort_CF!AG205))</f>
        <v>2292580.8828989826</v>
      </c>
      <c r="AH206" s="1">
        <f>IF(Income_CF!AH207="","",Income_CF!AH207*(Cohort_WP!AH205/Cohort_CF!AH205))</f>
        <v>2365849.1551262448</v>
      </c>
      <c r="AI206" s="1">
        <f>IF(Income_CF!AI207="","",Income_CF!AI207*(Cohort_WP!AI205/Cohort_CF!AI205))</f>
        <v>2439994.5618081288</v>
      </c>
      <c r="AJ206" s="1">
        <f>IF(Income_CF!AJ207="","",Income_CF!AJ207*(Cohort_WP!AJ205/Cohort_CF!AJ205))</f>
        <v>2514954.2506177654</v>
      </c>
      <c r="AK206" s="1">
        <f>IF(Income_CF!AK207="","",Income_CF!AK207*(Cohort_WP!AK205/Cohort_CF!AK205))</f>
        <v>2590661.9313765531</v>
      </c>
      <c r="AL206" s="1">
        <f>IF(Income_CF!AL207="","",Income_CF!AL207*(Cohort_WP!AL205/Cohort_CF!AL205))</f>
        <v>2667047.9319153326</v>
      </c>
      <c r="AM206" s="1">
        <f>IF(Income_CF!AM207="","",Income_CF!AM207*(Cohort_WP!AM205/Cohort_CF!AM205))</f>
        <v>2744039.2659276272</v>
      </c>
      <c r="AN206" s="1">
        <f>IF(Income_CF!AN207="","",Income_CF!AN207*(Cohort_WP!AN205/Cohort_CF!AN205))</f>
        <v>2821559.7129283235</v>
      </c>
      <c r="AO206" s="1">
        <f>IF(Income_CF!AO207="","",Income_CF!AO207*(Cohort_WP!AO205/Cohort_CF!AO205))</f>
        <v>2899529.9103825362</v>
      </c>
      <c r="AP206" s="1">
        <f>IF(Income_CF!AP207="","",Income_CF!AP207*(Cohort_WP!AP205/Cohort_CF!AP205))</f>
        <v>2977867.4580197819</v>
      </c>
      <c r="AQ206" s="1">
        <f>IF(Income_CF!AQ207="","",Income_CF!AQ207*(Cohort_WP!AQ205/Cohort_CF!AQ205))</f>
        <v>3056487.0342969708</v>
      </c>
      <c r="AR206" s="1">
        <f>IF(Income_CF!AR207="","",Income_CF!AR207*(Cohort_WP!AR205/Cohort_CF!AR205))</f>
        <v>3135300.5249211737</v>
      </c>
      <c r="AS206" s="1">
        <f>IF(Income_CF!AS207="","",Income_CF!AS207*(Cohort_WP!AS205/Cohort_CF!AS205))</f>
        <v>3214217.1632890981</v>
      </c>
      <c r="AT206" s="1">
        <f>IF(Income_CF!AT207="","",Income_CF!AT207*(Cohort_WP!AT205/Cohort_CF!AT205))</f>
        <v>3293143.6826461079</v>
      </c>
      <c r="AU206" s="1">
        <f>IF(Income_CF!AU207="","",Income_CF!AU207*(Cohort_WP!AU205/Cohort_CF!AU205))</f>
        <v>3371984.4797124066</v>
      </c>
      <c r="AV206" s="1">
        <f>IF(Income_CF!AV207="","",Income_CF!AV207*(Cohort_WP!AV205/Cohort_CF!AV205))</f>
        <v>3450641.7894686931</v>
      </c>
      <c r="AW206" s="1">
        <f>IF(Income_CF!AW207="","",Income_CF!AW207*(Cohort_WP!AW205/Cohort_CF!AW205))</f>
        <v>3529015.8707390288</v>
      </c>
      <c r="AX206" s="1">
        <f>IF(Income_CF!AX207="","",Income_CF!AX207*(Cohort_WP!AX205/Cohort_CF!AX205))</f>
        <v>3607005.2021534401</v>
      </c>
      <c r="AY206" s="1">
        <f>IF(Income_CF!AY207="","",Income_CF!AY207*(Cohort_WP!AY205/Cohort_CF!AY205))</f>
        <v>3684506.6880193199</v>
      </c>
      <c r="AZ206" s="1">
        <f>IF(Income_CF!AZ207="","",Income_CF!AZ207*(Cohort_WP!AZ205/Cohort_CF!AZ205))</f>
        <v>3761415.8735773703</v>
      </c>
      <c r="BA206" s="1">
        <f>IF(Income_CF!BA207="","",Income_CF!BA207*(Cohort_WP!BA205/Cohort_CF!BA205))</f>
        <v>3837627.1690667407</v>
      </c>
      <c r="BB206" s="1">
        <f>IF(Income_CF!BB207="","",Income_CF!BB207*(Cohort_WP!BB205/Cohort_CF!BB205))</f>
        <v>3913034.0819735653</v>
      </c>
      <c r="BC206" s="1">
        <f>IF(Income_CF!BC207="","",Income_CF!BC207*(Cohort_WP!BC205/Cohort_CF!BC205))</f>
        <v>3987529.4567896766</v>
      </c>
      <c r="BD206" s="1">
        <f>IF(Income_CF!BD207="","",Income_CF!BD207*(Cohort_WP!BD205/Cohort_CF!BD205))</f>
        <v>4061005.7215621173</v>
      </c>
      <c r="BE206" s="1">
        <f>IF(Income_CF!BE207="","",Income_CF!BE207*(Cohort_WP!BE205/Cohort_CF!BE205))</f>
        <v>4133355.1404713187</v>
      </c>
      <c r="BF206" s="1">
        <f>IF(Income_CF!BF207="","",Income_CF!BF207*(Cohort_WP!BF205/Cohort_CF!BF205))</f>
        <v>4204470.0716353487</v>
      </c>
      <c r="BG206" s="1">
        <f>IF(Income_CF!BG207="","",Income_CF!BG207*(Cohort_WP!BG205/Cohort_CF!BG205))</f>
        <v>4274243.2293003649</v>
      </c>
      <c r="BH206" s="1">
        <f>IF(Income_CF!BH207="","",Income_CF!BH207*(Cohort_WP!BH205/Cohort_CF!BH205))</f>
        <v>4342567.949543966</v>
      </c>
      <c r="BI206" s="1">
        <f>IF(Income_CF!BI207="","",Income_CF!BI207*(Cohort_WP!BI205/Cohort_CF!BI205))</f>
        <v>4409338.4585874537</v>
      </c>
      <c r="BJ206" s="1">
        <f>IF(Income_CF!BJ207="","",Income_CF!BJ207*(Cohort_WP!BJ205/Cohort_CF!BJ205))</f>
        <v>4474450.1427874062</v>
      </c>
      <c r="BK206" s="1" t="str">
        <f>IF(Income_CF!BK207="","",Income_CF!BK207*(Cohort_WP!BK205/Cohort_CF!BK205))</f>
        <v/>
      </c>
      <c r="BL206" s="1" t="str">
        <f>IF(Income_CF!BL207="","",Income_CF!BL207*(Cohort_WP!BL205/Cohort_CF!BL205))</f>
        <v/>
      </c>
      <c r="BM206" s="1" t="str">
        <f>IF(Income_CF!BM207="","",Income_CF!BM207*(Cohort_WP!BM205/Cohort_CF!BM205))</f>
        <v/>
      </c>
      <c r="BN206" s="1" t="str">
        <f>IF(Income_CF!BN207="","",Income_CF!BN207*(Cohort_WP!BN205/Cohort_CF!BN205))</f>
        <v/>
      </c>
      <c r="BO206" s="1" t="str">
        <f>IF(Income_CF!BO207="","",Income_CF!BO207*(Cohort_WP!BO205/Cohort_CF!BO205))</f>
        <v/>
      </c>
    </row>
    <row r="207" spans="1:67" x14ac:dyDescent="0.55000000000000004">
      <c r="A207" s="642"/>
      <c r="B207" t="s">
        <v>482</v>
      </c>
      <c r="I207" s="1" t="str">
        <f>IF(Income_CF!I208="","",Income_CF!I208*(Cohort_WP!I206/Cohort_CF!I206))</f>
        <v/>
      </c>
      <c r="J207" s="1" t="str">
        <f>IF(Income_CF!J208="","",Income_CF!J208*(Cohort_WP!J206/Cohort_CF!J206))</f>
        <v/>
      </c>
      <c r="K207" s="1" t="str">
        <f>IF(Income_CF!K208="","",Income_CF!K208*(Cohort_WP!K206/Cohort_CF!K206))</f>
        <v/>
      </c>
      <c r="L207" s="1" t="str">
        <f>IF(Income_CF!L208="","",Income_CF!L208*(Cohort_WP!L206/Cohort_CF!L206))</f>
        <v/>
      </c>
      <c r="M207" s="1" t="str">
        <f>IF(Income_CF!M208="","",Income_CF!M208*(Cohort_WP!M206/Cohort_CF!M206))</f>
        <v/>
      </c>
      <c r="N207" s="1" t="str">
        <f>IF(Income_CF!N208="","",Income_CF!N208*(Cohort_WP!N206/Cohort_CF!N206))</f>
        <v/>
      </c>
      <c r="O207" s="1" t="str">
        <f>IF(Income_CF!O208="","",Income_CF!O208*(Cohort_WP!O206/Cohort_CF!O206))</f>
        <v/>
      </c>
      <c r="P207" s="1" t="str">
        <f>IF(Income_CF!P208="","",Income_CF!P208*(Cohort_WP!P206/Cohort_CF!P206))</f>
        <v/>
      </c>
      <c r="Q207" s="1" t="str">
        <f>IF(Income_CF!Q208="","",Income_CF!Q208*(Cohort_WP!Q206/Cohort_CF!Q206))</f>
        <v/>
      </c>
      <c r="R207" s="1" t="str">
        <f>IF(Income_CF!R208="","",Income_CF!R208*(Cohort_WP!R206/Cohort_CF!R206))</f>
        <v/>
      </c>
      <c r="S207" s="1" t="str">
        <f>IF(Income_CF!S208="","",Income_CF!S208*(Cohort_WP!S206/Cohort_CF!S206))</f>
        <v/>
      </c>
      <c r="T207" s="1" t="str">
        <f>IF(Income_CF!T208="","",Income_CF!T208*(Cohort_WP!T206/Cohort_CF!T206))</f>
        <v/>
      </c>
      <c r="U207" s="1" t="str">
        <f>IF(Income_CF!U208="","",Income_CF!U208*(Cohort_WP!U206/Cohort_CF!U206))</f>
        <v/>
      </c>
      <c r="V207" s="1" t="str">
        <f>IF(Income_CF!V208="","",Income_CF!V208*(Cohort_WP!V206/Cohort_CF!V206))</f>
        <v/>
      </c>
      <c r="W207" s="1" t="str">
        <f>IF(Income_CF!W208="","",Income_CF!W208*(Cohort_WP!W206/Cohort_CF!W206))</f>
        <v/>
      </c>
      <c r="X207" s="1">
        <f>IF(Income_CF!X208="","",Income_CF!X208*(Cohort_WP!X206/Cohort_CF!X206))</f>
        <v>1653921.2537387228</v>
      </c>
      <c r="Y207" s="1">
        <f>IF(Income_CF!Y208="","",Income_CF!Y208*(Cohort_WP!Y206/Cohort_CF!Y206))</f>
        <v>1718080.6870052782</v>
      </c>
      <c r="Z207" s="1">
        <f>IF(Income_CF!Z208="","",Income_CF!Z208*(Cohort_WP!Z206/Cohort_CF!Z206))</f>
        <v>1783658.4969578516</v>
      </c>
      <c r="AA207" s="1">
        <f>IF(Income_CF!AA208="","",Income_CF!AA208*(Cohort_WP!AA206/Cohort_CF!AA206))</f>
        <v>1850628.6507859351</v>
      </c>
      <c r="AB207" s="1">
        <f>IF(Income_CF!AB208="","",Income_CF!AB208*(Cohort_WP!AB206/Cohort_CF!AB206))</f>
        <v>1930703.0184298237</v>
      </c>
      <c r="AC207" s="1">
        <f>IF(Income_CF!AC208="","",Income_CF!AC208*(Cohort_WP!AC206/Cohort_CF!AC206))</f>
        <v>1999591.6747405652</v>
      </c>
      <c r="AD207" s="1">
        <f>IF(Income_CF!AD208="","",Income_CF!AD208*(Cohort_WP!AD206/Cohort_CF!AD206))</f>
        <v>2069696.1298502928</v>
      </c>
      <c r="AE207" s="1">
        <f>IF(Income_CF!AE208="","",Income_CF!AE208*(Cohort_WP!AE206/Cohort_CF!AE206))</f>
        <v>2140973.434554907</v>
      </c>
      <c r="AF207" s="1">
        <f>IF(Income_CF!AF208="","",Income_CF!AF208*(Cohort_WP!AF206/Cohort_CF!AF206))</f>
        <v>2213377.0005966192</v>
      </c>
      <c r="AG207" s="1">
        <f>IF(Income_CF!AG208="","",Income_CF!AG208*(Cohort_WP!AG206/Cohort_CF!AG206))</f>
        <v>2286856.5890404624</v>
      </c>
      <c r="AH207" s="1">
        <f>IF(Income_CF!AH208="","",Income_CF!AH208*(Cohort_WP!AH206/Cohort_CF!AH206))</f>
        <v>2361358.3093859521</v>
      </c>
      <c r="AI207" s="1">
        <f>IF(Income_CF!AI208="","",Income_CF!AI208*(Cohort_WP!AI206/Cohort_CF!AI206))</f>
        <v>2436824.6297800317</v>
      </c>
      <c r="AJ207" s="1">
        <f>IF(Income_CF!AJ208="","",Income_CF!AJ208*(Cohort_WP!AJ206/Cohort_CF!AJ206))</f>
        <v>2513194.398662373</v>
      </c>
      <c r="AK207" s="1">
        <f>IF(Income_CF!AK208="","",Income_CF!AK208*(Cohort_WP!AK206/Cohort_CF!AK206))</f>
        <v>2590402.8781362982</v>
      </c>
      <c r="AL207" s="1">
        <f>IF(Income_CF!AL208="","",Income_CF!AL208*(Cohort_WP!AL206/Cohort_CF!AL206))</f>
        <v>2668381.7893178491</v>
      </c>
      <c r="AM207" s="1">
        <f>IF(Income_CF!AM208="","",Income_CF!AM208*(Cohort_WP!AM206/Cohort_CF!AM206))</f>
        <v>2747059.3698727931</v>
      </c>
      <c r="AN207" s="1">
        <f>IF(Income_CF!AN208="","",Income_CF!AN208*(Cohort_WP!AN206/Cohort_CF!AN206))</f>
        <v>2826360.4439054555</v>
      </c>
      <c r="AO207" s="1">
        <f>IF(Income_CF!AO208="","",Income_CF!AO208*(Cohort_WP!AO206/Cohort_CF!AO206))</f>
        <v>2906206.504316174</v>
      </c>
      <c r="AP207" s="1">
        <f>IF(Income_CF!AP208="","",Income_CF!AP208*(Cohort_WP!AP206/Cohort_CF!AP206))</f>
        <v>2986515.8076940118</v>
      </c>
      <c r="AQ207" s="1">
        <f>IF(Income_CF!AQ208="","",Income_CF!AQ208*(Cohort_WP!AQ206/Cohort_CF!AQ206))</f>
        <v>3067203.4817603747</v>
      </c>
      <c r="AR207" s="1">
        <f>IF(Income_CF!AR208="","",Income_CF!AR208*(Cohort_WP!AR206/Cohort_CF!AR206))</f>
        <v>3148181.64532588</v>
      </c>
      <c r="AS207" s="1">
        <f>IF(Income_CF!AS208="","",Income_CF!AS208*(Cohort_WP!AS206/Cohort_CF!AS206))</f>
        <v>3229359.5406688098</v>
      </c>
      <c r="AT207" s="1">
        <f>IF(Income_CF!AT208="","",Income_CF!AT208*(Cohort_WP!AT206/Cohort_CF!AT206))</f>
        <v>3310643.6781877703</v>
      </c>
      <c r="AU207" s="1">
        <f>IF(Income_CF!AU208="","",Income_CF!AU208*(Cohort_WP!AU206/Cohort_CF!AU206))</f>
        <v>3391937.9931254908</v>
      </c>
      <c r="AV207" s="1">
        <f>IF(Income_CF!AV208="","",Income_CF!AV208*(Cohort_WP!AV206/Cohort_CF!AV206))</f>
        <v>3473144.0141037786</v>
      </c>
      <c r="AW207" s="1">
        <f>IF(Income_CF!AW208="","",Income_CF!AW208*(Cohort_WP!AW206/Cohort_CF!AW206))</f>
        <v>3554161.0431527537</v>
      </c>
      <c r="AX207" s="1">
        <f>IF(Income_CF!AX208="","",Income_CF!AX208*(Cohort_WP!AX206/Cohort_CF!AX206))</f>
        <v>3634886.3468611995</v>
      </c>
      <c r="AY207" s="1">
        <f>IF(Income_CF!AY208="","",Income_CF!AY208*(Cohort_WP!AY206/Cohort_CF!AY206))</f>
        <v>3715215.358218044</v>
      </c>
      <c r="AZ207" s="1">
        <f>IF(Income_CF!AZ208="","",Income_CF!AZ208*(Cohort_WP!AZ206/Cohort_CF!AZ206))</f>
        <v>3795041.8886599001</v>
      </c>
      <c r="BA207" s="1">
        <f>IF(Income_CF!BA208="","",Income_CF!BA208*(Cohort_WP!BA206/Cohort_CF!BA206))</f>
        <v>3874258.3497846918</v>
      </c>
      <c r="BB207" s="1">
        <f>IF(Income_CF!BB208="","",Income_CF!BB208*(Cohort_WP!BB206/Cohort_CF!BB206))</f>
        <v>3952755.9841387421</v>
      </c>
      <c r="BC207" s="1">
        <f>IF(Income_CF!BC208="","",Income_CF!BC208*(Cohort_WP!BC206/Cohort_CF!BC206))</f>
        <v>4030425.1044327719</v>
      </c>
      <c r="BD207" s="1">
        <f>IF(Income_CF!BD208="","",Income_CF!BD208*(Cohort_WP!BD206/Cohort_CF!BD206))</f>
        <v>4107155.3404933671</v>
      </c>
      <c r="BE207" s="1">
        <f>IF(Income_CF!BE208="","",Income_CF!BE208*(Cohort_WP!BE206/Cohort_CF!BE206))</f>
        <v>4182835.893208981</v>
      </c>
      <c r="BF207" s="1">
        <f>IF(Income_CF!BF208="","",Income_CF!BF208*(Cohort_WP!BF206/Cohort_CF!BF206))</f>
        <v>4257355.7946854578</v>
      </c>
      <c r="BG207" s="1">
        <f>IF(Income_CF!BG208="","",Income_CF!BG208*(Cohort_WP!BG206/Cohort_CF!BG206))</f>
        <v>4330604.1737844087</v>
      </c>
      <c r="BH207" s="1">
        <f>IF(Income_CF!BH208="","",Income_CF!BH208*(Cohort_WP!BH206/Cohort_CF!BH206))</f>
        <v>4402470.526179377</v>
      </c>
      <c r="BI207" s="1">
        <f>IF(Income_CF!BI208="","",Income_CF!BI208*(Cohort_WP!BI206/Cohort_CF!BI206))</f>
        <v>4472844.9880302856</v>
      </c>
      <c r="BJ207" s="1">
        <f>IF(Income_CF!BJ208="","",Income_CF!BJ208*(Cohort_WP!BJ206/Cohort_CF!BJ206))</f>
        <v>4541618.6123450762</v>
      </c>
      <c r="BK207" s="1">
        <f>IF(Income_CF!BK208="","",Income_CF!BK208*(Cohort_WP!BK206/Cohort_CF!BK206))</f>
        <v>4608683.6470710291</v>
      </c>
      <c r="BL207" s="1" t="str">
        <f>IF(Income_CF!BL208="","",Income_CF!BL208*(Cohort_WP!BL206/Cohort_CF!BL206))</f>
        <v/>
      </c>
      <c r="BM207" s="1" t="str">
        <f>IF(Income_CF!BM208="","",Income_CF!BM208*(Cohort_WP!BM206/Cohort_CF!BM206))</f>
        <v/>
      </c>
      <c r="BN207" s="1" t="str">
        <f>IF(Income_CF!BN208="","",Income_CF!BN208*(Cohort_WP!BN206/Cohort_CF!BN206))</f>
        <v/>
      </c>
      <c r="BO207" s="1" t="str">
        <f>IF(Income_CF!BO208="","",Income_CF!BO208*(Cohort_WP!BO206/Cohort_CF!BO206))</f>
        <v/>
      </c>
    </row>
    <row r="208" spans="1:67" x14ac:dyDescent="0.55000000000000004">
      <c r="A208" s="642"/>
      <c r="B208" t="s">
        <v>483</v>
      </c>
      <c r="I208" s="1" t="str">
        <f>IF(Income_CF!I209="","",Income_CF!I209*(Cohort_WP!I207/Cohort_CF!I207))</f>
        <v/>
      </c>
      <c r="J208" s="1" t="str">
        <f>IF(Income_CF!J209="","",Income_CF!J209*(Cohort_WP!J207/Cohort_CF!J207))</f>
        <v/>
      </c>
      <c r="K208" s="1" t="str">
        <f>IF(Income_CF!K209="","",Income_CF!K209*(Cohort_WP!K207/Cohort_CF!K207))</f>
        <v/>
      </c>
      <c r="L208" s="1" t="str">
        <f>IF(Income_CF!L209="","",Income_CF!L209*(Cohort_WP!L207/Cohort_CF!L207))</f>
        <v/>
      </c>
      <c r="M208" s="1" t="str">
        <f>IF(Income_CF!M209="","",Income_CF!M209*(Cohort_WP!M207/Cohort_CF!M207))</f>
        <v/>
      </c>
      <c r="N208" s="1" t="str">
        <f>IF(Income_CF!N209="","",Income_CF!N209*(Cohort_WP!N207/Cohort_CF!N207))</f>
        <v/>
      </c>
      <c r="O208" s="1" t="str">
        <f>IF(Income_CF!O209="","",Income_CF!O209*(Cohort_WP!O207/Cohort_CF!O207))</f>
        <v/>
      </c>
      <c r="P208" s="1" t="str">
        <f>IF(Income_CF!P209="","",Income_CF!P209*(Cohort_WP!P207/Cohort_CF!P207))</f>
        <v/>
      </c>
      <c r="Q208" s="1" t="str">
        <f>IF(Income_CF!Q209="","",Income_CF!Q209*(Cohort_WP!Q207/Cohort_CF!Q207))</f>
        <v/>
      </c>
      <c r="R208" s="1" t="str">
        <f>IF(Income_CF!R209="","",Income_CF!R209*(Cohort_WP!R207/Cohort_CF!R207))</f>
        <v/>
      </c>
      <c r="S208" s="1" t="str">
        <f>IF(Income_CF!S209="","",Income_CF!S209*(Cohort_WP!S207/Cohort_CF!S207))</f>
        <v/>
      </c>
      <c r="T208" s="1" t="str">
        <f>IF(Income_CF!T209="","",Income_CF!T209*(Cohort_WP!T207/Cohort_CF!T207))</f>
        <v/>
      </c>
      <c r="U208" s="1" t="str">
        <f>IF(Income_CF!U209="","",Income_CF!U209*(Cohort_WP!U207/Cohort_CF!U207))</f>
        <v/>
      </c>
      <c r="V208" s="1" t="str">
        <f>IF(Income_CF!V209="","",Income_CF!V209*(Cohort_WP!V207/Cohort_CF!V207))</f>
        <v/>
      </c>
      <c r="W208" s="1" t="str">
        <f>IF(Income_CF!W209="","",Income_CF!W209*(Cohort_WP!W207/Cohort_CF!W207))</f>
        <v/>
      </c>
      <c r="X208" s="1" t="str">
        <f>IF(Income_CF!X209="","",Income_CF!X209*(Cohort_WP!X207/Cohort_CF!X207))</f>
        <v/>
      </c>
      <c r="Y208" s="1">
        <f>IF(Income_CF!Y209="","",Income_CF!Y209*(Cohort_WP!Y207/Cohort_CF!Y207))</f>
        <v>1703538.8913508845</v>
      </c>
      <c r="Z208" s="1">
        <f>IF(Income_CF!Z209="","",Income_CF!Z209*(Cohort_WP!Z207/Cohort_CF!Z207))</f>
        <v>1769623.1076154362</v>
      </c>
      <c r="AA208" s="1">
        <f>IF(Income_CF!AA209="","",Income_CF!AA209*(Cohort_WP!AA207/Cohort_CF!AA207))</f>
        <v>1837168.251866587</v>
      </c>
      <c r="AB208" s="1">
        <f>IF(Income_CF!AB209="","",Income_CF!AB209*(Cohort_WP!AB207/Cohort_CF!AB207))</f>
        <v>1906147.510309513</v>
      </c>
      <c r="AC208" s="1">
        <f>IF(Income_CF!AC209="","",Income_CF!AC209*(Cohort_WP!AC207/Cohort_CF!AC207))</f>
        <v>1988624.1089827185</v>
      </c>
      <c r="AD208" s="1">
        <f>IF(Income_CF!AD209="","",Income_CF!AD209*(Cohort_WP!AD207/Cohort_CF!AD207))</f>
        <v>2059579.4249827822</v>
      </c>
      <c r="AE208" s="1">
        <f>IF(Income_CF!AE209="","",Income_CF!AE209*(Cohort_WP!AE207/Cohort_CF!AE207))</f>
        <v>2131787.0137458015</v>
      </c>
      <c r="AF208" s="1">
        <f>IF(Income_CF!AF209="","",Income_CF!AF209*(Cohort_WP!AF207/Cohort_CF!AF207))</f>
        <v>2205202.6375915543</v>
      </c>
      <c r="AG208" s="1">
        <f>IF(Income_CF!AG209="","",Income_CF!AG209*(Cohort_WP!AG207/Cohort_CF!AG207))</f>
        <v>2279778.3106145174</v>
      </c>
      <c r="AH208" s="1">
        <f>IF(Income_CF!AH209="","",Income_CF!AH209*(Cohort_WP!AH207/Cohort_CF!AH207))</f>
        <v>2355462.286711676</v>
      </c>
      <c r="AI208" s="1">
        <f>IF(Income_CF!AI209="","",Income_CF!AI209*(Cohort_WP!AI207/Cohort_CF!AI207))</f>
        <v>2432199.0586675303</v>
      </c>
      <c r="AJ208" s="1">
        <f>IF(Income_CF!AJ209="","",Income_CF!AJ209*(Cohort_WP!AJ207/Cohort_CF!AJ207))</f>
        <v>2509929.3686734331</v>
      </c>
      <c r="AK208" s="1">
        <f>IF(Income_CF!AK209="","",Income_CF!AK209*(Cohort_WP!AK207/Cohort_CF!AK207))</f>
        <v>2588590.2306222445</v>
      </c>
      <c r="AL208" s="1">
        <f>IF(Income_CF!AL209="","",Income_CF!AL209*(Cohort_WP!AL207/Cohort_CF!AL207))</f>
        <v>2668114.9644803866</v>
      </c>
      <c r="AM208" s="1">
        <f>IF(Income_CF!AM209="","",Income_CF!AM209*(Cohort_WP!AM207/Cohort_CF!AM207))</f>
        <v>2748433.2429973846</v>
      </c>
      <c r="AN208" s="1">
        <f>IF(Income_CF!AN209="","",Income_CF!AN209*(Cohort_WP!AN207/Cohort_CF!AN207))</f>
        <v>2829471.1509689763</v>
      </c>
      <c r="AO208" s="1">
        <f>IF(Income_CF!AO209="","",Income_CF!AO209*(Cohort_WP!AO207/Cohort_CF!AO207))</f>
        <v>2911151.2572226198</v>
      </c>
      <c r="AP208" s="1">
        <f>IF(Income_CF!AP209="","",Income_CF!AP209*(Cohort_WP!AP207/Cohort_CF!AP207))</f>
        <v>2993392.6994456588</v>
      </c>
      <c r="AQ208" s="1">
        <f>IF(Income_CF!AQ209="","",Income_CF!AQ209*(Cohort_WP!AQ207/Cohort_CF!AQ207))</f>
        <v>3076111.2819248317</v>
      </c>
      <c r="AR208" s="1">
        <f>IF(Income_CF!AR209="","",Income_CF!AR209*(Cohort_WP!AR207/Cohort_CF!AR207))</f>
        <v>3159219.5862131859</v>
      </c>
      <c r="AS208" s="1">
        <f>IF(Income_CF!AS209="","",Income_CF!AS209*(Cohort_WP!AS207/Cohort_CF!AS207))</f>
        <v>3242627.0946856569</v>
      </c>
      <c r="AT208" s="1">
        <f>IF(Income_CF!AT209="","",Income_CF!AT209*(Cohort_WP!AT207/Cohort_CF!AT207))</f>
        <v>3326240.3268888732</v>
      </c>
      <c r="AU208" s="1">
        <f>IF(Income_CF!AU209="","",Income_CF!AU209*(Cohort_WP!AU207/Cohort_CF!AU207))</f>
        <v>3409962.9885334042</v>
      </c>
      <c r="AV208" s="1">
        <f>IF(Income_CF!AV209="","",Income_CF!AV209*(Cohort_WP!AV207/Cohort_CF!AV207))</f>
        <v>3493696.1329192556</v>
      </c>
      <c r="AW208" s="1">
        <f>IF(Income_CF!AW209="","",Income_CF!AW209*(Cohort_WP!AW207/Cohort_CF!AW207))</f>
        <v>3577338.3345268923</v>
      </c>
      <c r="AX208" s="1">
        <f>IF(Income_CF!AX209="","",Income_CF!AX209*(Cohort_WP!AX207/Cohort_CF!AX207))</f>
        <v>3660785.874447336</v>
      </c>
      <c r="AY208" s="1">
        <f>IF(Income_CF!AY209="","",Income_CF!AY209*(Cohort_WP!AY207/Cohort_CF!AY207))</f>
        <v>3743932.9372670352</v>
      </c>
      <c r="AZ208" s="1">
        <f>IF(Income_CF!AZ209="","",Income_CF!AZ209*(Cohort_WP!AZ207/Cohort_CF!AZ207))</f>
        <v>3826671.8189645852</v>
      </c>
      <c r="BA208" s="1">
        <f>IF(Income_CF!BA209="","",Income_CF!BA209*(Cohort_WP!BA207/Cohort_CF!BA207))</f>
        <v>3908893.145319697</v>
      </c>
      <c r="BB208" s="1">
        <f>IF(Income_CF!BB209="","",Income_CF!BB209*(Cohort_WP!BB207/Cohort_CF!BB207))</f>
        <v>3990486.1002782318</v>
      </c>
      <c r="BC208" s="1">
        <f>IF(Income_CF!BC209="","",Income_CF!BC209*(Cohort_WP!BC207/Cohort_CF!BC207))</f>
        <v>4071338.6636629039</v>
      </c>
      <c r="BD208" s="1">
        <f>IF(Income_CF!BD209="","",Income_CF!BD209*(Cohort_WP!BD207/Cohort_CF!BD207))</f>
        <v>4151337.857565755</v>
      </c>
      <c r="BE208" s="1">
        <f>IF(Income_CF!BE209="","",Income_CF!BE209*(Cohort_WP!BE207/Cohort_CF!BE207))</f>
        <v>4230370.0007081684</v>
      </c>
      <c r="BF208" s="1">
        <f>IF(Income_CF!BF209="","",Income_CF!BF209*(Cohort_WP!BF207/Cohort_CF!BF207))</f>
        <v>4308320.9700052505</v>
      </c>
      <c r="BG208" s="1">
        <f>IF(Income_CF!BG209="","",Income_CF!BG209*(Cohort_WP!BG207/Cohort_CF!BG207))</f>
        <v>4385076.4685260216</v>
      </c>
      <c r="BH208" s="1">
        <f>IF(Income_CF!BH209="","",Income_CF!BH209*(Cohort_WP!BH207/Cohort_CF!BH207))</f>
        <v>4460522.2989979405</v>
      </c>
      <c r="BI208" s="1">
        <f>IF(Income_CF!BI209="","",Income_CF!BI209*(Cohort_WP!BI207/Cohort_CF!BI207))</f>
        <v>4534544.6419647587</v>
      </c>
      <c r="BJ208" s="1">
        <f>IF(Income_CF!BJ209="","",Income_CF!BJ209*(Cohort_WP!BJ207/Cohort_CF!BJ207))</f>
        <v>4607030.3376711924</v>
      </c>
      <c r="BK208" s="1">
        <f>IF(Income_CF!BK209="","",Income_CF!BK209*(Cohort_WP!BK207/Cohort_CF!BK207))</f>
        <v>4677867.1707154289</v>
      </c>
      <c r="BL208" s="1">
        <f>IF(Income_CF!BL209="","",Income_CF!BL209*(Cohort_WP!BL207/Cohort_CF!BL207))</f>
        <v>4746944.1564831603</v>
      </c>
      <c r="BM208" s="1" t="str">
        <f>IF(Income_CF!BM209="","",Income_CF!BM209*(Cohort_WP!BM207/Cohort_CF!BM207))</f>
        <v/>
      </c>
      <c r="BN208" s="1" t="str">
        <f>IF(Income_CF!BN209="","",Income_CF!BN209*(Cohort_WP!BN207/Cohort_CF!BN207))</f>
        <v/>
      </c>
      <c r="BO208" s="1" t="str">
        <f>IF(Income_CF!BO209="","",Income_CF!BO209*(Cohort_WP!BO207/Cohort_CF!BO207))</f>
        <v/>
      </c>
    </row>
    <row r="209" spans="1:72" x14ac:dyDescent="0.55000000000000004">
      <c r="A209" s="642"/>
      <c r="B209" t="s">
        <v>484</v>
      </c>
      <c r="I209" s="1" t="str">
        <f>IF(Income_CF!I210="","",Income_CF!I210*(Cohort_WP!I208/Cohort_CF!I208))</f>
        <v/>
      </c>
      <c r="J209" s="1" t="str">
        <f>IF(Income_CF!J210="","",Income_CF!J210*(Cohort_WP!J208/Cohort_CF!J208))</f>
        <v/>
      </c>
      <c r="K209" s="1" t="str">
        <f>IF(Income_CF!K210="","",Income_CF!K210*(Cohort_WP!K208/Cohort_CF!K208))</f>
        <v/>
      </c>
      <c r="L209" s="1" t="str">
        <f>IF(Income_CF!L210="","",Income_CF!L210*(Cohort_WP!L208/Cohort_CF!L208))</f>
        <v/>
      </c>
      <c r="M209" s="1" t="str">
        <f>IF(Income_CF!M210="","",Income_CF!M210*(Cohort_WP!M208/Cohort_CF!M208))</f>
        <v/>
      </c>
      <c r="N209" s="1" t="str">
        <f>IF(Income_CF!N210="","",Income_CF!N210*(Cohort_WP!N208/Cohort_CF!N208))</f>
        <v/>
      </c>
      <c r="O209" s="1" t="str">
        <f>IF(Income_CF!O210="","",Income_CF!O210*(Cohort_WP!O208/Cohort_CF!O208))</f>
        <v/>
      </c>
      <c r="P209" s="1" t="str">
        <f>IF(Income_CF!P210="","",Income_CF!P210*(Cohort_WP!P208/Cohort_CF!P208))</f>
        <v/>
      </c>
      <c r="Q209" s="1" t="str">
        <f>IF(Income_CF!Q210="","",Income_CF!Q210*(Cohort_WP!Q208/Cohort_CF!Q208))</f>
        <v/>
      </c>
      <c r="R209" s="1" t="str">
        <f>IF(Income_CF!R210="","",Income_CF!R210*(Cohort_WP!R208/Cohort_CF!R208))</f>
        <v/>
      </c>
      <c r="S209" s="1" t="str">
        <f>IF(Income_CF!S210="","",Income_CF!S210*(Cohort_WP!S208/Cohort_CF!S208))</f>
        <v/>
      </c>
      <c r="T209" s="1" t="str">
        <f>IF(Income_CF!T210="","",Income_CF!T210*(Cohort_WP!T208/Cohort_CF!T208))</f>
        <v/>
      </c>
      <c r="U209" s="1" t="str">
        <f>IF(Income_CF!U210="","",Income_CF!U210*(Cohort_WP!U208/Cohort_CF!U208))</f>
        <v/>
      </c>
      <c r="V209" s="1" t="str">
        <f>IF(Income_CF!V210="","",Income_CF!V210*(Cohort_WP!V208/Cohort_CF!V208))</f>
        <v/>
      </c>
      <c r="W209" s="1" t="str">
        <f>IF(Income_CF!W210="","",Income_CF!W210*(Cohort_WP!W208/Cohort_CF!W208))</f>
        <v/>
      </c>
      <c r="X209" s="1" t="str">
        <f>IF(Income_CF!X210="","",Income_CF!X210*(Cohort_WP!X208/Cohort_CF!X208))</f>
        <v/>
      </c>
      <c r="Y209" s="1" t="str">
        <f>IF(Income_CF!Y210="","",Income_CF!Y210*(Cohort_WP!Y208/Cohort_CF!Y208))</f>
        <v/>
      </c>
      <c r="Z209" s="1">
        <f>IF(Income_CF!Z210="","",Income_CF!Z210*(Cohort_WP!Z208/Cohort_CF!Z208))</f>
        <v>1754645.0580914109</v>
      </c>
      <c r="AA209" s="1">
        <f>IF(Income_CF!AA210="","",Income_CF!AA210*(Cohort_WP!AA208/Cohort_CF!AA208))</f>
        <v>1822711.8008438991</v>
      </c>
      <c r="AB209" s="1">
        <f>IF(Income_CF!AB210="","",Income_CF!AB210*(Cohort_WP!AB208/Cohort_CF!AB208))</f>
        <v>1892283.2994225845</v>
      </c>
      <c r="AC209" s="1">
        <f>IF(Income_CF!AC210="","",Income_CF!AC210*(Cohort_WP!AC208/Cohort_CF!AC208))</f>
        <v>1963331.9356187987</v>
      </c>
      <c r="AD209" s="1">
        <f>IF(Income_CF!AD210="","",Income_CF!AD210*(Cohort_WP!AD208/Cohort_CF!AD208))</f>
        <v>2048282.8322522</v>
      </c>
      <c r="AE209" s="1">
        <f>IF(Income_CF!AE210="","",Income_CF!AE210*(Cohort_WP!AE208/Cohort_CF!AE208))</f>
        <v>2121366.8077322654</v>
      </c>
      <c r="AF209" s="1">
        <f>IF(Income_CF!AF210="","",Income_CF!AF210*(Cohort_WP!AF208/Cohort_CF!AF208))</f>
        <v>2195740.6241581761</v>
      </c>
      <c r="AG209" s="1">
        <f>IF(Income_CF!AG210="","",Income_CF!AG210*(Cohort_WP!AG208/Cohort_CF!AG208))</f>
        <v>2271358.7167193005</v>
      </c>
      <c r="AH209" s="1">
        <f>IF(Income_CF!AH210="","",Income_CF!AH210*(Cohort_WP!AH208/Cohort_CF!AH208))</f>
        <v>2348171.6599329528</v>
      </c>
      <c r="AI209" s="1">
        <f>IF(Income_CF!AI210="","",Income_CF!AI210*(Cohort_WP!AI208/Cohort_CF!AI208))</f>
        <v>2426126.1553130262</v>
      </c>
      <c r="AJ209" s="1">
        <f>IF(Income_CF!AJ210="","",Income_CF!AJ210*(Cohort_WP!AJ208/Cohort_CF!AJ208))</f>
        <v>2505165.0304275565</v>
      </c>
      <c r="AK209" s="1">
        <f>IF(Income_CF!AK210="","",Income_CF!AK210*(Cohort_WP!AK208/Cohort_CF!AK208))</f>
        <v>2585227.2497336366</v>
      </c>
      <c r="AL209" s="1">
        <f>IF(Income_CF!AL210="","",Income_CF!AL210*(Cohort_WP!AL208/Cohort_CF!AL208))</f>
        <v>2666247.9375409111</v>
      </c>
      <c r="AM209" s="1">
        <f>IF(Income_CF!AM210="","",Income_CF!AM210*(Cohort_WP!AM208/Cohort_CF!AM208))</f>
        <v>2748158.4134147987</v>
      </c>
      <c r="AN209" s="1">
        <f>IF(Income_CF!AN210="","",Income_CF!AN210*(Cohort_WP!AN208/Cohort_CF!AN208))</f>
        <v>2830886.2402873058</v>
      </c>
      <c r="AO209" s="1">
        <f>IF(Income_CF!AO210="","",Income_CF!AO210*(Cohort_WP!AO208/Cohort_CF!AO208))</f>
        <v>2914355.2854980459</v>
      </c>
      <c r="AP209" s="1">
        <f>IF(Income_CF!AP210="","",Income_CF!AP210*(Cohort_WP!AP208/Cohort_CF!AP208))</f>
        <v>2998485.7949392982</v>
      </c>
      <c r="AQ209" s="1">
        <f>IF(Income_CF!AQ210="","",Income_CF!AQ210*(Cohort_WP!AQ208/Cohort_CF!AQ208))</f>
        <v>3083194.4804290282</v>
      </c>
      <c r="AR209" s="1">
        <f>IF(Income_CF!AR210="","",Income_CF!AR210*(Cohort_WP!AR208/Cohort_CF!AR208))</f>
        <v>3168394.6203825767</v>
      </c>
      <c r="AS209" s="1">
        <f>IF(Income_CF!AS210="","",Income_CF!AS210*(Cohort_WP!AS208/Cohort_CF!AS208))</f>
        <v>3253996.1737995818</v>
      </c>
      <c r="AT209" s="1">
        <f>IF(Income_CF!AT210="","",Income_CF!AT210*(Cohort_WP!AT208/Cohort_CF!AT208))</f>
        <v>3339905.9075262262</v>
      </c>
      <c r="AU209" s="1">
        <f>IF(Income_CF!AU210="","",Income_CF!AU210*(Cohort_WP!AU208/Cohort_CF!AU208))</f>
        <v>3426027.53669554</v>
      </c>
      <c r="AV209" s="1">
        <f>IF(Income_CF!AV210="","",Income_CF!AV210*(Cohort_WP!AV208/Cohort_CF!AV208))</f>
        <v>3512261.8781894064</v>
      </c>
      <c r="AW209" s="1">
        <f>IF(Income_CF!AW210="","",Income_CF!AW210*(Cohort_WP!AW208/Cohort_CF!AW208))</f>
        <v>3598507.0169068337</v>
      </c>
      <c r="AX209" s="1">
        <f>IF(Income_CF!AX210="","",Income_CF!AX210*(Cohort_WP!AX208/Cohort_CF!AX208))</f>
        <v>3684658.4845626988</v>
      </c>
      <c r="AY209" s="1">
        <f>IF(Income_CF!AY210="","",Income_CF!AY210*(Cohort_WP!AY208/Cohort_CF!AY208))</f>
        <v>3770609.4506807565</v>
      </c>
      <c r="AZ209" s="1">
        <f>IF(Income_CF!AZ210="","",Income_CF!AZ210*(Cohort_WP!AZ208/Cohort_CF!AZ208))</f>
        <v>3856250.9253850463</v>
      </c>
      <c r="BA209" s="1">
        <f>IF(Income_CF!BA210="","",Income_CF!BA210*(Cohort_WP!BA208/Cohort_CF!BA208))</f>
        <v>3941471.9735335233</v>
      </c>
      <c r="BB209" s="1">
        <f>IF(Income_CF!BB210="","",Income_CF!BB210*(Cohort_WP!BB208/Cohort_CF!BB208))</f>
        <v>4026159.9396792874</v>
      </c>
      <c r="BC209" s="1">
        <f>IF(Income_CF!BC210="","",Income_CF!BC210*(Cohort_WP!BC208/Cohort_CF!BC208))</f>
        <v>4110200.6832865784</v>
      </c>
      <c r="BD209" s="1">
        <f>IF(Income_CF!BD210="","",Income_CF!BD210*(Cohort_WP!BD208/Cohort_CF!BD208))</f>
        <v>4193478.8235727912</v>
      </c>
      <c r="BE209" s="1">
        <f>IF(Income_CF!BE210="","",Income_CF!BE210*(Cohort_WP!BE208/Cohort_CF!BE208))</f>
        <v>4275877.9932927284</v>
      </c>
      <c r="BF209" s="1">
        <f>IF(Income_CF!BF210="","",Income_CF!BF210*(Cohort_WP!BF208/Cohort_CF!BF208))</f>
        <v>4357281.1007294124</v>
      </c>
      <c r="BG209" s="1">
        <f>IF(Income_CF!BG210="","",Income_CF!BG210*(Cohort_WP!BG208/Cohort_CF!BG208))</f>
        <v>4437570.5991054066</v>
      </c>
      <c r="BH209" s="1">
        <f>IF(Income_CF!BH210="","",Income_CF!BH210*(Cohort_WP!BH208/Cohort_CF!BH208))</f>
        <v>4516628.7625818029</v>
      </c>
      <c r="BI209" s="1">
        <f>IF(Income_CF!BI210="","",Income_CF!BI210*(Cohort_WP!BI208/Cohort_CF!BI208))</f>
        <v>4594337.967967879</v>
      </c>
      <c r="BJ209" s="1">
        <f>IF(Income_CF!BJ210="","",Income_CF!BJ210*(Cohort_WP!BJ208/Cohort_CF!BJ208))</f>
        <v>4670580.9812237006</v>
      </c>
      <c r="BK209" s="1">
        <f>IF(Income_CF!BK210="","",Income_CF!BK210*(Cohort_WP!BK208/Cohort_CF!BK208))</f>
        <v>4745241.247801329</v>
      </c>
      <c r="BL209" s="1">
        <f>IF(Income_CF!BL210="","",Income_CF!BL210*(Cohort_WP!BL208/Cohort_CF!BL208))</f>
        <v>4818203.1858368926</v>
      </c>
      <c r="BM209" s="1">
        <f>IF(Income_CF!BM210="","",Income_CF!BM210*(Cohort_WP!BM208/Cohort_CF!BM208))</f>
        <v>4889352.481177655</v>
      </c>
      <c r="BN209" s="1" t="str">
        <f>IF(Income_CF!BN210="","",Income_CF!BN210*(Cohort_WP!BN208/Cohort_CF!BN208))</f>
        <v/>
      </c>
      <c r="BO209" s="1" t="str">
        <f>IF(Income_CF!BO210="","",Income_CF!BO210*(Cohort_WP!BO208/Cohort_CF!BO208))</f>
        <v/>
      </c>
    </row>
    <row r="210" spans="1:72" x14ac:dyDescent="0.55000000000000004">
      <c r="A210" s="642"/>
      <c r="B210" t="s">
        <v>485</v>
      </c>
      <c r="I210" s="1" t="str">
        <f>IF(Income_CF!I211="","",Income_CF!I211*(Cohort_WP!I209/Cohort_CF!I209))</f>
        <v/>
      </c>
      <c r="J210" s="1" t="str">
        <f>IF(Income_CF!J211="","",Income_CF!J211*(Cohort_WP!J209/Cohort_CF!J209))</f>
        <v/>
      </c>
      <c r="K210" s="1" t="str">
        <f>IF(Income_CF!K211="","",Income_CF!K211*(Cohort_WP!K209/Cohort_CF!K209))</f>
        <v/>
      </c>
      <c r="L210" s="1" t="str">
        <f>IF(Income_CF!L211="","",Income_CF!L211*(Cohort_WP!L209/Cohort_CF!L209))</f>
        <v/>
      </c>
      <c r="M210" s="1" t="str">
        <f>IF(Income_CF!M211="","",Income_CF!M211*(Cohort_WP!M209/Cohort_CF!M209))</f>
        <v/>
      </c>
      <c r="N210" s="1" t="str">
        <f>IF(Income_CF!N211="","",Income_CF!N211*(Cohort_WP!N209/Cohort_CF!N209))</f>
        <v/>
      </c>
      <c r="O210" s="1" t="str">
        <f>IF(Income_CF!O211="","",Income_CF!O211*(Cohort_WP!O209/Cohort_CF!O209))</f>
        <v/>
      </c>
      <c r="P210" s="1" t="str">
        <f>IF(Income_CF!P211="","",Income_CF!P211*(Cohort_WP!P209/Cohort_CF!P209))</f>
        <v/>
      </c>
      <c r="Q210" s="1" t="str">
        <f>IF(Income_CF!Q211="","",Income_CF!Q211*(Cohort_WP!Q209/Cohort_CF!Q209))</f>
        <v/>
      </c>
      <c r="R210" s="1" t="str">
        <f>IF(Income_CF!R211="","",Income_CF!R211*(Cohort_WP!R209/Cohort_CF!R209))</f>
        <v/>
      </c>
      <c r="S210" s="1" t="str">
        <f>IF(Income_CF!S211="","",Income_CF!S211*(Cohort_WP!S209/Cohort_CF!S209))</f>
        <v/>
      </c>
      <c r="T210" s="1" t="str">
        <f>IF(Income_CF!T211="","",Income_CF!T211*(Cohort_WP!T209/Cohort_CF!T209))</f>
        <v/>
      </c>
      <c r="U210" s="1" t="str">
        <f>IF(Income_CF!U211="","",Income_CF!U211*(Cohort_WP!U209/Cohort_CF!U209))</f>
        <v/>
      </c>
      <c r="V210" s="1" t="str">
        <f>IF(Income_CF!V211="","",Income_CF!V211*(Cohort_WP!V209/Cohort_CF!V209))</f>
        <v/>
      </c>
      <c r="W210" s="1" t="str">
        <f>IF(Income_CF!W211="","",Income_CF!W211*(Cohort_WP!W209/Cohort_CF!W209))</f>
        <v/>
      </c>
      <c r="X210" s="1" t="str">
        <f>IF(Income_CF!X211="","",Income_CF!X211*(Cohort_WP!X209/Cohort_CF!X209))</f>
        <v/>
      </c>
      <c r="Y210" s="1" t="str">
        <f>IF(Income_CF!Y211="","",Income_CF!Y211*(Cohort_WP!Y209/Cohort_CF!Y209))</f>
        <v/>
      </c>
      <c r="Z210" s="1" t="str">
        <f>IF(Income_CF!Z211="","",Income_CF!Z211*(Cohort_WP!Z209/Cohort_CF!Z209))</f>
        <v/>
      </c>
      <c r="AA210" s="1">
        <f>IF(Income_CF!AA211="","",Income_CF!AA211*(Cohort_WP!AA209/Cohort_CF!AA209))</f>
        <v>1807284.409834153</v>
      </c>
      <c r="AB210" s="1">
        <f>IF(Income_CF!AB211="","",Income_CF!AB211*(Cohort_WP!AB209/Cohort_CF!AB209))</f>
        <v>1877393.1548692165</v>
      </c>
      <c r="AC210" s="1">
        <f>IF(Income_CF!AC211="","",Income_CF!AC211*(Cohort_WP!AC209/Cohort_CF!AC209))</f>
        <v>1949051.7984052622</v>
      </c>
      <c r="AD210" s="1">
        <f>IF(Income_CF!AD211="","",Income_CF!AD211*(Cohort_WP!AD209/Cohort_CF!AD209))</f>
        <v>2022231.8936873623</v>
      </c>
      <c r="AE210" s="1">
        <f>IF(Income_CF!AE211="","",Income_CF!AE211*(Cohort_WP!AE209/Cohort_CF!AE209))</f>
        <v>2109731.3172197659</v>
      </c>
      <c r="AF210" s="1">
        <f>IF(Income_CF!AF211="","",Income_CF!AF211*(Cohort_WP!AF209/Cohort_CF!AF209))</f>
        <v>2185007.8119642339</v>
      </c>
      <c r="AG210" s="1">
        <f>IF(Income_CF!AG211="","",Income_CF!AG211*(Cohort_WP!AG209/Cohort_CF!AG209))</f>
        <v>2261612.8428829215</v>
      </c>
      <c r="AH210" s="1">
        <f>IF(Income_CF!AH211="","",Income_CF!AH211*(Cohort_WP!AH209/Cohort_CF!AH209))</f>
        <v>2339499.4782208796</v>
      </c>
      <c r="AI210" s="1">
        <f>IF(Income_CF!AI211="","",Income_CF!AI211*(Cohort_WP!AI209/Cohort_CF!AI209))</f>
        <v>2418616.8097309414</v>
      </c>
      <c r="AJ210" s="1">
        <f>IF(Income_CF!AJ211="","",Income_CF!AJ211*(Cohort_WP!AJ209/Cohort_CF!AJ209))</f>
        <v>2498909.939972417</v>
      </c>
      <c r="AK210" s="1">
        <f>IF(Income_CF!AK211="","",Income_CF!AK211*(Cohort_WP!AK209/Cohort_CF!AK209))</f>
        <v>2580319.9813403832</v>
      </c>
      <c r="AL210" s="1">
        <f>IF(Income_CF!AL211="","",Income_CF!AL211*(Cohort_WP!AL209/Cohort_CF!AL209))</f>
        <v>2662784.0672256448</v>
      </c>
      <c r="AM210" s="1">
        <f>IF(Income_CF!AM211="","",Income_CF!AM211*(Cohort_WP!AM209/Cohort_CF!AM209))</f>
        <v>2746235.3756671385</v>
      </c>
      <c r="AN210" s="1">
        <f>IF(Income_CF!AN211="","",Income_CF!AN211*(Cohort_WP!AN209/Cohort_CF!AN209))</f>
        <v>2830603.1658172421</v>
      </c>
      <c r="AO210" s="1">
        <f>IF(Income_CF!AO211="","",Income_CF!AO211*(Cohort_WP!AO209/Cohort_CF!AO209))</f>
        <v>2915812.8274959256</v>
      </c>
      <c r="AP210" s="1">
        <f>IF(Income_CF!AP211="","",Income_CF!AP211*(Cohort_WP!AP209/Cohort_CF!AP209))</f>
        <v>3001785.9440629873</v>
      </c>
      <c r="AQ210" s="1">
        <f>IF(Income_CF!AQ211="","",Income_CF!AQ211*(Cohort_WP!AQ209/Cohort_CF!AQ209))</f>
        <v>3088440.3687874768</v>
      </c>
      <c r="AR210" s="1">
        <f>IF(Income_CF!AR211="","",Income_CF!AR211*(Cohort_WP!AR209/Cohort_CF!AR209))</f>
        <v>3175690.3148418991</v>
      </c>
      <c r="AS210" s="1">
        <f>IF(Income_CF!AS211="","",Income_CF!AS211*(Cohort_WP!AS209/Cohort_CF!AS209))</f>
        <v>3263446.4589940547</v>
      </c>
      <c r="AT210" s="1">
        <f>IF(Income_CF!AT211="","",Income_CF!AT211*(Cohort_WP!AT209/Cohort_CF!AT209))</f>
        <v>3351616.0590135688</v>
      </c>
      <c r="AU210" s="1">
        <f>IF(Income_CF!AU211="","",Income_CF!AU211*(Cohort_WP!AU209/Cohort_CF!AU209))</f>
        <v>3440103.084752013</v>
      </c>
      <c r="AV210" s="1">
        <f>IF(Income_CF!AV211="","",Income_CF!AV211*(Cohort_WP!AV209/Cohort_CF!AV209))</f>
        <v>3528808.3627964063</v>
      </c>
      <c r="AW210" s="1">
        <f>IF(Income_CF!AW211="","",Income_CF!AW211*(Cohort_WP!AW209/Cohort_CF!AW209))</f>
        <v>3617629.7345350878</v>
      </c>
      <c r="AX210" s="1">
        <f>IF(Income_CF!AX211="","",Income_CF!AX211*(Cohort_WP!AX209/Cohort_CF!AX209))</f>
        <v>3706462.227414038</v>
      </c>
      <c r="AY210" s="1">
        <f>IF(Income_CF!AY211="","",Income_CF!AY211*(Cohort_WP!AY209/Cohort_CF!AY209))</f>
        <v>3795198.2390995794</v>
      </c>
      <c r="AZ210" s="1">
        <f>IF(Income_CF!AZ211="","",Income_CF!AZ211*(Cohort_WP!AZ209/Cohort_CF!AZ209))</f>
        <v>3883727.7342011784</v>
      </c>
      <c r="BA210" s="1">
        <f>IF(Income_CF!BA211="","",Income_CF!BA211*(Cohort_WP!BA209/Cohort_CF!BA209))</f>
        <v>3971938.4531465983</v>
      </c>
      <c r="BB210" s="1">
        <f>IF(Income_CF!BB211="","",Income_CF!BB211*(Cohort_WP!BB209/Cohort_CF!BB209))</f>
        <v>4059716.1327395285</v>
      </c>
      <c r="BC210" s="1">
        <f>IF(Income_CF!BC211="","",Income_CF!BC211*(Cohort_WP!BC209/Cohort_CF!BC209))</f>
        <v>4146944.737869666</v>
      </c>
      <c r="BD210" s="1">
        <f>IF(Income_CF!BD211="","",Income_CF!BD211*(Cohort_WP!BD209/Cohort_CF!BD209))</f>
        <v>4233506.7037851755</v>
      </c>
      <c r="BE210" s="1">
        <f>IF(Income_CF!BE211="","",Income_CF!BE211*(Cohort_WP!BE209/Cohort_CF!BE209))</f>
        <v>4319283.1882799752</v>
      </c>
      <c r="BF210" s="1">
        <f>IF(Income_CF!BF211="","",Income_CF!BF211*(Cohort_WP!BF209/Cohort_CF!BF209))</f>
        <v>4404154.3330915095</v>
      </c>
      <c r="BG210" s="1">
        <f>IF(Income_CF!BG211="","",Income_CF!BG211*(Cohort_WP!BG209/Cohort_CF!BG209))</f>
        <v>4487999.5337512949</v>
      </c>
      <c r="BH210" s="1">
        <f>IF(Income_CF!BH211="","",Income_CF!BH211*(Cohort_WP!BH209/Cohort_CF!BH209))</f>
        <v>4570697.7170785693</v>
      </c>
      <c r="BI210" s="1">
        <f>IF(Income_CF!BI211="","",Income_CF!BI211*(Cohort_WP!BI209/Cohort_CF!BI209))</f>
        <v>4652127.6254592566</v>
      </c>
      <c r="BJ210" s="1">
        <f>IF(Income_CF!BJ211="","",Income_CF!BJ211*(Cohort_WP!BJ209/Cohort_CF!BJ209))</f>
        <v>4732168.107006914</v>
      </c>
      <c r="BK210" s="1">
        <f>IF(Income_CF!BK211="","",Income_CF!BK211*(Cohort_WP!BK209/Cohort_CF!BK209))</f>
        <v>4810698.4106604122</v>
      </c>
      <c r="BL210" s="1">
        <f>IF(Income_CF!BL211="","",Income_CF!BL211*(Cohort_WP!BL209/Cohort_CF!BL209))</f>
        <v>4887598.4852353688</v>
      </c>
      <c r="BM210" s="1">
        <f>IF(Income_CF!BM211="","",Income_CF!BM211*(Cohort_WP!BM209/Cohort_CF!BM209))</f>
        <v>4962749.2814119989</v>
      </c>
      <c r="BN210" s="1">
        <f>IF(Income_CF!BN211="","",Income_CF!BN211*(Cohort_WP!BN209/Cohort_CF!BN209))</f>
        <v>5036033.0556129841</v>
      </c>
      <c r="BO210" s="1" t="str">
        <f>IF(Income_CF!BO211="","",Income_CF!BO211*(Cohort_WP!BO209/Cohort_CF!BO209))</f>
        <v/>
      </c>
    </row>
    <row r="211" spans="1:72" x14ac:dyDescent="0.55000000000000004">
      <c r="A211" s="642"/>
      <c r="B211" t="s">
        <v>486</v>
      </c>
      <c r="I211" s="1" t="str">
        <f>IF(Income_CF!I212="","",Income_CF!I212*(Cohort_WP!I210/Cohort_CF!I210))</f>
        <v/>
      </c>
      <c r="J211" s="1" t="str">
        <f>IF(Income_CF!J212="","",Income_CF!J212*(Cohort_WP!J210/Cohort_CF!J210))</f>
        <v/>
      </c>
      <c r="K211" s="1" t="str">
        <f>IF(Income_CF!K212="","",Income_CF!K212*(Cohort_WP!K210/Cohort_CF!K210))</f>
        <v/>
      </c>
      <c r="L211" s="1" t="str">
        <f>IF(Income_CF!L212="","",Income_CF!L212*(Cohort_WP!L210/Cohort_CF!L210))</f>
        <v/>
      </c>
      <c r="M211" s="1" t="str">
        <f>IF(Income_CF!M212="","",Income_CF!M212*(Cohort_WP!M210/Cohort_CF!M210))</f>
        <v/>
      </c>
      <c r="N211" s="1" t="str">
        <f>IF(Income_CF!N212="","",Income_CF!N212*(Cohort_WP!N210/Cohort_CF!N210))</f>
        <v/>
      </c>
      <c r="O211" s="1" t="str">
        <f>IF(Income_CF!O212="","",Income_CF!O212*(Cohort_WP!O210/Cohort_CF!O210))</f>
        <v/>
      </c>
      <c r="P211" s="1" t="str">
        <f>IF(Income_CF!P212="","",Income_CF!P212*(Cohort_WP!P210/Cohort_CF!P210))</f>
        <v/>
      </c>
      <c r="Q211" s="1" t="str">
        <f>IF(Income_CF!Q212="","",Income_CF!Q212*(Cohort_WP!Q210/Cohort_CF!Q210))</f>
        <v/>
      </c>
      <c r="R211" s="1" t="str">
        <f>IF(Income_CF!R212="","",Income_CF!R212*(Cohort_WP!R210/Cohort_CF!R210))</f>
        <v/>
      </c>
      <c r="S211" s="1" t="str">
        <f>IF(Income_CF!S212="","",Income_CF!S212*(Cohort_WP!S210/Cohort_CF!S210))</f>
        <v/>
      </c>
      <c r="T211" s="1" t="str">
        <f>IF(Income_CF!T212="","",Income_CF!T212*(Cohort_WP!T210/Cohort_CF!T210))</f>
        <v/>
      </c>
      <c r="U211" s="1" t="str">
        <f>IF(Income_CF!U212="","",Income_CF!U212*(Cohort_WP!U210/Cohort_CF!U210))</f>
        <v/>
      </c>
      <c r="V211" s="1" t="str">
        <f>IF(Income_CF!V212="","",Income_CF!V212*(Cohort_WP!V210/Cohort_CF!V210))</f>
        <v/>
      </c>
      <c r="W211" s="1" t="str">
        <f>IF(Income_CF!W212="","",Income_CF!W212*(Cohort_WP!W210/Cohort_CF!W210))</f>
        <v/>
      </c>
      <c r="X211" s="1" t="str">
        <f>IF(Income_CF!X212="","",Income_CF!X212*(Cohort_WP!X210/Cohort_CF!X210))</f>
        <v/>
      </c>
      <c r="Y211" s="1" t="str">
        <f>IF(Income_CF!Y212="","",Income_CF!Y212*(Cohort_WP!Y210/Cohort_CF!Y210))</f>
        <v/>
      </c>
      <c r="Z211" s="1" t="str">
        <f>IF(Income_CF!Z212="","",Income_CF!Z212*(Cohort_WP!Z210/Cohort_CF!Z210))</f>
        <v/>
      </c>
      <c r="AA211" s="1" t="str">
        <f>IF(Income_CF!AA212="","",Income_CF!AA212*(Cohort_WP!AA210/Cohort_CF!AA210))</f>
        <v/>
      </c>
      <c r="AB211" s="1">
        <f>IF(Income_CF!AB212="","",Income_CF!AB212*(Cohort_WP!AB210/Cohort_CF!AB210))</f>
        <v>1861502.9421291777</v>
      </c>
      <c r="AC211" s="1">
        <f>IF(Income_CF!AC212="","",Income_CF!AC212*(Cohort_WP!AC210/Cohort_CF!AC210))</f>
        <v>1933714.9495152931</v>
      </c>
      <c r="AD211" s="1">
        <f>IF(Income_CF!AD212="","",Income_CF!AD212*(Cohort_WP!AD210/Cohort_CF!AD210))</f>
        <v>2007523.3523574199</v>
      </c>
      <c r="AE211" s="1">
        <f>IF(Income_CF!AE212="","",Income_CF!AE212*(Cohort_WP!AE210/Cohort_CF!AE210))</f>
        <v>2082898.8504979832</v>
      </c>
      <c r="AF211" s="1">
        <f>IF(Income_CF!AF212="","",Income_CF!AF212*(Cohort_WP!AF210/Cohort_CF!AF210))</f>
        <v>2173023.2567363591</v>
      </c>
      <c r="AG211" s="1">
        <f>IF(Income_CF!AG212="","",Income_CF!AG212*(Cohort_WP!AG210/Cohort_CF!AG210))</f>
        <v>2250558.0463231606</v>
      </c>
      <c r="AH211" s="1">
        <f>IF(Income_CF!AH212="","",Income_CF!AH212*(Cohort_WP!AH210/Cohort_CF!AH210))</f>
        <v>2329461.2281694086</v>
      </c>
      <c r="AI211" s="1">
        <f>IF(Income_CF!AI212="","",Income_CF!AI212*(Cohort_WP!AI210/Cohort_CF!AI210))</f>
        <v>2409684.4625675059</v>
      </c>
      <c r="AJ211" s="1">
        <f>IF(Income_CF!AJ212="","",Income_CF!AJ212*(Cohort_WP!AJ210/Cohort_CF!AJ210))</f>
        <v>2491175.3140228693</v>
      </c>
      <c r="AK211" s="1">
        <f>IF(Income_CF!AK212="","",Income_CF!AK212*(Cohort_WP!AK210/Cohort_CF!AK210))</f>
        <v>2573877.23817159</v>
      </c>
      <c r="AL211" s="1">
        <f>IF(Income_CF!AL212="","",Income_CF!AL212*(Cohort_WP!AL210/Cohort_CF!AL210))</f>
        <v>2657729.5807805946</v>
      </c>
      <c r="AM211" s="1">
        <f>IF(Income_CF!AM212="","",Income_CF!AM212*(Cohort_WP!AM210/Cohort_CF!AM210))</f>
        <v>2742667.5892424141</v>
      </c>
      <c r="AN211" s="1">
        <f>IF(Income_CF!AN212="","",Income_CF!AN212*(Cohort_WP!AN210/Cohort_CF!AN210))</f>
        <v>2828622.4369371524</v>
      </c>
      <c r="AO211" s="1">
        <f>IF(Income_CF!AO212="","",Income_CF!AO212*(Cohort_WP!AO210/Cohort_CF!AO210))</f>
        <v>2915521.2607917599</v>
      </c>
      <c r="AP211" s="1">
        <f>IF(Income_CF!AP212="","",Income_CF!AP212*(Cohort_WP!AP210/Cohort_CF!AP210))</f>
        <v>3003287.2123208032</v>
      </c>
      <c r="AQ211" s="1">
        <f>IF(Income_CF!AQ212="","",Income_CF!AQ212*(Cohort_WP!AQ210/Cohort_CF!AQ210))</f>
        <v>3091839.5223848764</v>
      </c>
      <c r="AR211" s="1">
        <f>IF(Income_CF!AR212="","",Income_CF!AR212*(Cohort_WP!AR210/Cohort_CF!AR210))</f>
        <v>3181093.5798511012</v>
      </c>
      <c r="AS211" s="1">
        <f>IF(Income_CF!AS212="","",Income_CF!AS212*(Cohort_WP!AS210/Cohort_CF!AS210))</f>
        <v>3270961.0242871568</v>
      </c>
      <c r="AT211" s="1">
        <f>IF(Income_CF!AT212="","",Income_CF!AT212*(Cohort_WP!AT210/Cohort_CF!AT210))</f>
        <v>3361349.8527638754</v>
      </c>
      <c r="AU211" s="1">
        <f>IF(Income_CF!AU212="","",Income_CF!AU212*(Cohort_WP!AU210/Cohort_CF!AU210))</f>
        <v>3452164.5407839757</v>
      </c>
      <c r="AV211" s="1">
        <f>IF(Income_CF!AV212="","",Income_CF!AV212*(Cohort_WP!AV210/Cohort_CF!AV210))</f>
        <v>3543306.1772945737</v>
      </c>
      <c r="AW211" s="1">
        <f>IF(Income_CF!AW212="","",Income_CF!AW212*(Cohort_WP!AW210/Cohort_CF!AW210))</f>
        <v>3634672.6136802984</v>
      </c>
      <c r="AX211" s="1">
        <f>IF(Income_CF!AX212="","",Income_CF!AX212*(Cohort_WP!AX210/Cohort_CF!AX210))</f>
        <v>3726158.6265711398</v>
      </c>
      <c r="AY211" s="1">
        <f>IF(Income_CF!AY212="","",Income_CF!AY212*(Cohort_WP!AY210/Cohort_CF!AY210))</f>
        <v>3817656.0942364596</v>
      </c>
      <c r="AZ211" s="1">
        <f>IF(Income_CF!AZ212="","",Income_CF!AZ212*(Cohort_WP!AZ210/Cohort_CF!AZ210))</f>
        <v>3909054.1862725667</v>
      </c>
      <c r="BA211" s="1">
        <f>IF(Income_CF!BA212="","",Income_CF!BA212*(Cohort_WP!BA210/Cohort_CF!BA210))</f>
        <v>4000239.5662272149</v>
      </c>
      <c r="BB211" s="1">
        <f>IF(Income_CF!BB212="","",Income_CF!BB212*(Cohort_WP!BB210/Cohort_CF!BB210))</f>
        <v>4091096.6067409958</v>
      </c>
      <c r="BC211" s="1">
        <f>IF(Income_CF!BC212="","",Income_CF!BC212*(Cohort_WP!BC210/Cohort_CF!BC210))</f>
        <v>4181507.6167217134</v>
      </c>
      <c r="BD211" s="1">
        <f>IF(Income_CF!BD212="","",Income_CF!BD212*(Cohort_WP!BD210/Cohort_CF!BD210))</f>
        <v>4271353.0800057556</v>
      </c>
      <c r="BE211" s="1">
        <f>IF(Income_CF!BE212="","",Income_CF!BE212*(Cohort_WP!BE210/Cohort_CF!BE210))</f>
        <v>4360511.904898731</v>
      </c>
      <c r="BF211" s="1">
        <f>IF(Income_CF!BF212="","",Income_CF!BF212*(Cohort_WP!BF210/Cohort_CF!BF210))</f>
        <v>4448861.6839283751</v>
      </c>
      <c r="BG211" s="1">
        <f>IF(Income_CF!BG212="","",Income_CF!BG212*(Cohort_WP!BG210/Cohort_CF!BG210))</f>
        <v>4536278.9630842544</v>
      </c>
      <c r="BH211" s="1">
        <f>IF(Income_CF!BH212="","",Income_CF!BH212*(Cohort_WP!BH210/Cohort_CF!BH210))</f>
        <v>4622639.5197638338</v>
      </c>
      <c r="BI211" s="1">
        <f>IF(Income_CF!BI212="","",Income_CF!BI212*(Cohort_WP!BI210/Cohort_CF!BI210))</f>
        <v>4707818.648590927</v>
      </c>
      <c r="BJ211" s="1">
        <f>IF(Income_CF!BJ212="","",Income_CF!BJ212*(Cohort_WP!BJ210/Cohort_CF!BJ210))</f>
        <v>4791691.454223033</v>
      </c>
      <c r="BK211" s="1">
        <f>IF(Income_CF!BK212="","",Income_CF!BK212*(Cohort_WP!BK210/Cohort_CF!BK210))</f>
        <v>4874133.1502171224</v>
      </c>
      <c r="BL211" s="1">
        <f>IF(Income_CF!BL212="","",Income_CF!BL212*(Cohort_WP!BL210/Cohort_CF!BL210))</f>
        <v>4955019.3629802242</v>
      </c>
      <c r="BM211" s="1">
        <f>IF(Income_CF!BM212="","",Income_CF!BM212*(Cohort_WP!BM210/Cohort_CF!BM210))</f>
        <v>5034226.43979243</v>
      </c>
      <c r="BN211" s="1">
        <f>IF(Income_CF!BN212="","",Income_CF!BN212*(Cohort_WP!BN210/Cohort_CF!BN210))</f>
        <v>5111631.7598543586</v>
      </c>
      <c r="BO211" s="1">
        <f>IF(Income_CF!BO212="","",Income_CF!BO212*(Cohort_WP!BO210/Cohort_CF!BO210))</f>
        <v>5187114.0472813733</v>
      </c>
    </row>
    <row r="212" spans="1:72" x14ac:dyDescent="0.55000000000000004">
      <c r="A212" s="642"/>
      <c r="B212" s="329" t="s">
        <v>525</v>
      </c>
      <c r="C212" s="329"/>
      <c r="D212" s="329"/>
      <c r="E212" s="329"/>
      <c r="F212" s="329"/>
      <c r="G212" s="329"/>
      <c r="H212" s="329"/>
      <c r="I212" s="330">
        <f>SUM(I192:I211)</f>
        <v>1061589.1167655576</v>
      </c>
      <c r="J212" s="330">
        <f t="shared" ref="J212:BO212" si="66">SUM(J192:J211)</f>
        <v>2196207.4058144223</v>
      </c>
      <c r="K212" s="330">
        <f t="shared" si="66"/>
        <v>3406956.1443369244</v>
      </c>
      <c r="L212" s="330">
        <f t="shared" si="66"/>
        <v>4697012.9383686529</v>
      </c>
      <c r="M212" s="330">
        <f t="shared" si="66"/>
        <v>6077168.1257738005</v>
      </c>
      <c r="N212" s="330">
        <f t="shared" si="66"/>
        <v>7542944.9758942574</v>
      </c>
      <c r="O212" s="330">
        <f t="shared" si="66"/>
        <v>9097692.5135962442</v>
      </c>
      <c r="P212" s="330">
        <f t="shared" si="66"/>
        <v>10744832.667032184</v>
      </c>
      <c r="Q212" s="330">
        <f t="shared" si="66"/>
        <v>12487860.118969204</v>
      </c>
      <c r="R212" s="330">
        <f t="shared" si="66"/>
        <v>14330342.146196805</v>
      </c>
      <c r="S212" s="330">
        <f t="shared" si="66"/>
        <v>16275918.453546593</v>
      </c>
      <c r="T212" s="330">
        <f t="shared" si="66"/>
        <v>18328301.00948789</v>
      </c>
      <c r="U212" s="330">
        <f t="shared" si="66"/>
        <v>20491273.890684478</v>
      </c>
      <c r="V212" s="330">
        <f t="shared" si="66"/>
        <v>22768693.143307645</v>
      </c>
      <c r="W212" s="330">
        <f t="shared" si="66"/>
        <v>25164486.669296362</v>
      </c>
      <c r="X212" s="330">
        <f t="shared" si="66"/>
        <v>27682654.146136206</v>
      </c>
      <c r="Y212" s="330">
        <f t="shared" si="66"/>
        <v>30327266.989090495</v>
      </c>
      <c r="Z212" s="330">
        <f t="shared" si="66"/>
        <v>33102468.365160596</v>
      </c>
      <c r="AA212" s="330">
        <f t="shared" si="66"/>
        <v>36012473.268372975</v>
      </c>
      <c r="AB212" s="330">
        <f t="shared" si="66"/>
        <v>39061568.666288875</v>
      </c>
      <c r="AC212" s="330">
        <f t="shared" si="66"/>
        <v>40336765.697511941</v>
      </c>
      <c r="AD212" s="330">
        <f t="shared" si="66"/>
        <v>41627945.274054408</v>
      </c>
      <c r="AE212" s="330">
        <f t="shared" si="66"/>
        <v>42934010.777766146</v>
      </c>
      <c r="AF212" s="330">
        <f t="shared" si="66"/>
        <v>44253801.210802652</v>
      </c>
      <c r="AG212" s="330">
        <f t="shared" si="66"/>
        <v>45572480.273170173</v>
      </c>
      <c r="AH212" s="330">
        <f t="shared" si="66"/>
        <v>46902860.622172013</v>
      </c>
      <c r="AI212" s="330">
        <f t="shared" si="66"/>
        <v>48243696.604984753</v>
      </c>
      <c r="AJ212" s="330">
        <f t="shared" si="66"/>
        <v>49593687.871513784</v>
      </c>
      <c r="AK212" s="330">
        <f t="shared" si="66"/>
        <v>50951480.911323011</v>
      </c>
      <c r="AL212" s="330">
        <f t="shared" si="66"/>
        <v>52315670.792456739</v>
      </c>
      <c r="AM212" s="330">
        <f t="shared" si="66"/>
        <v>53684803.101589769</v>
      </c>
      <c r="AN212" s="330">
        <f t="shared" si="66"/>
        <v>55057376.084085599</v>
      </c>
      <c r="AO212" s="330">
        <f t="shared" si="66"/>
        <v>56431842.981672809</v>
      </c>
      <c r="AP212" s="330">
        <f t="shared" si="66"/>
        <v>57806614.564563476</v>
      </c>
      <c r="AQ212" s="330">
        <f t="shared" si="66"/>
        <v>59180061.853947446</v>
      </c>
      <c r="AR212" s="330">
        <f t="shared" si="66"/>
        <v>60550519.029899068</v>
      </c>
      <c r="AS212" s="330">
        <f t="shared" si="66"/>
        <v>61916286.518839575</v>
      </c>
      <c r="AT212" s="330">
        <f t="shared" si="66"/>
        <v>63275634.25380975</v>
      </c>
      <c r="AU212" s="330">
        <f t="shared" si="66"/>
        <v>64626805.099930234</v>
      </c>
      <c r="AV212" s="330">
        <f t="shared" si="66"/>
        <v>65968018.436565079</v>
      </c>
      <c r="AW212" s="330">
        <f t="shared" si="66"/>
        <v>64297453.627048612</v>
      </c>
      <c r="AX212" s="330">
        <f t="shared" si="66"/>
        <v>62482664.443769358</v>
      </c>
      <c r="AY212" s="330">
        <f t="shared" si="66"/>
        <v>60519200.991714165</v>
      </c>
      <c r="AZ212" s="330">
        <f t="shared" si="66"/>
        <v>58402591.244402036</v>
      </c>
      <c r="BA212" s="330">
        <f t="shared" si="66"/>
        <v>56128343.169873364</v>
      </c>
      <c r="BB212" s="330">
        <f t="shared" si="66"/>
        <v>53691946.711755522</v>
      </c>
      <c r="BC212" s="330">
        <f t="shared" si="66"/>
        <v>51088875.608164951</v>
      </c>
      <c r="BD212" s="330">
        <f t="shared" si="66"/>
        <v>48314589.031186536</v>
      </c>
      <c r="BE212" s="330">
        <f t="shared" si="66"/>
        <v>45364533.029716209</v>
      </c>
      <c r="BF212" s="330">
        <f t="shared" si="66"/>
        <v>42234141.758562006</v>
      </c>
      <c r="BG212" s="330">
        <f t="shared" si="66"/>
        <v>38918838.476872623</v>
      </c>
      <c r="BH212" s="330">
        <f t="shared" si="66"/>
        <v>35414036.299202025</v>
      </c>
      <c r="BI212" s="330">
        <f t="shared" si="66"/>
        <v>31715138.682821345</v>
      </c>
      <c r="BJ212" s="330">
        <f t="shared" si="66"/>
        <v>27817539.635257322</v>
      </c>
      <c r="BK212" s="330">
        <f t="shared" si="66"/>
        <v>23716623.626465324</v>
      </c>
      <c r="BL212" s="330">
        <f t="shared" si="66"/>
        <v>19407765.190535646</v>
      </c>
      <c r="BM212" s="330">
        <f t="shared" si="66"/>
        <v>14886328.202382084</v>
      </c>
      <c r="BN212" s="330">
        <f t="shared" si="66"/>
        <v>10147664.815467343</v>
      </c>
      <c r="BO212" s="330">
        <f t="shared" si="66"/>
        <v>5187114.0472813733</v>
      </c>
      <c r="BP212" s="329"/>
      <c r="BQ212" s="329"/>
      <c r="BR212" s="329"/>
      <c r="BS212" s="329"/>
      <c r="BT212" s="329"/>
    </row>
    <row r="213" spans="1:72" x14ac:dyDescent="0.55000000000000004">
      <c r="B213" s="329" t="s">
        <v>526</v>
      </c>
      <c r="C213" s="329"/>
      <c r="D213" s="329"/>
      <c r="E213" s="329"/>
      <c r="F213" s="329"/>
      <c r="G213" s="329"/>
      <c r="H213" s="329"/>
      <c r="I213" s="329">
        <f>'Cost and Benefit Parameters'!$C$46*Income_WP!I212</f>
        <v>734619.66880176577</v>
      </c>
      <c r="J213" s="329">
        <f>'Cost and Benefit Parameters'!$C$46*Income_WP!J212</f>
        <v>1519775.5248235802</v>
      </c>
      <c r="K213" s="329">
        <f>'Cost and Benefit Parameters'!$C$46*Income_WP!K212</f>
        <v>2357613.6518811514</v>
      </c>
      <c r="L213" s="329">
        <f>'Cost and Benefit Parameters'!$C$46*Income_WP!L212</f>
        <v>3250332.9533511074</v>
      </c>
      <c r="M213" s="329">
        <f>'Cost and Benefit Parameters'!$C$46*Income_WP!M212</f>
        <v>4205400.3430354698</v>
      </c>
      <c r="N213" s="329">
        <f>'Cost and Benefit Parameters'!$C$46*Income_WP!N212</f>
        <v>5219717.9233188257</v>
      </c>
      <c r="O213" s="329">
        <f>'Cost and Benefit Parameters'!$C$46*Income_WP!O212</f>
        <v>6295603.2194086006</v>
      </c>
      <c r="P213" s="329">
        <f>'Cost and Benefit Parameters'!$C$46*Income_WP!P212</f>
        <v>7435424.2055862704</v>
      </c>
      <c r="Q213" s="329">
        <f>'Cost and Benefit Parameters'!$C$46*Income_WP!Q212</f>
        <v>8641599.2023266889</v>
      </c>
      <c r="R213" s="329">
        <f>'Cost and Benefit Parameters'!$C$46*Income_WP!R212</f>
        <v>9916596.7651681881</v>
      </c>
      <c r="S213" s="329">
        <f>'Cost and Benefit Parameters'!$C$46*Income_WP!S212</f>
        <v>11262935.569854241</v>
      </c>
      <c r="T213" s="329">
        <f>'Cost and Benefit Parameters'!$C$46*Income_WP!T212</f>
        <v>12683184.298565619</v>
      </c>
      <c r="U213" s="329">
        <f>'Cost and Benefit Parameters'!$C$46*Income_WP!U212</f>
        <v>14179961.532353658</v>
      </c>
      <c r="V213" s="329">
        <f>'Cost and Benefit Parameters'!$C$46*Income_WP!V212</f>
        <v>15755935.655168889</v>
      </c>
      <c r="W213" s="329">
        <f>'Cost and Benefit Parameters'!$C$46*Income_WP!W212</f>
        <v>17413824.775153082</v>
      </c>
      <c r="X213" s="329">
        <f>'Cost and Benefit Parameters'!$C$46*Income_WP!X212</f>
        <v>19156396.669126254</v>
      </c>
      <c r="Y213" s="329">
        <f>'Cost and Benefit Parameters'!$C$46*Income_WP!Y212</f>
        <v>20986468.75645062</v>
      </c>
      <c r="Z213" s="329">
        <f>'Cost and Benefit Parameters'!$C$46*Income_WP!Z212</f>
        <v>22906908.10869113</v>
      </c>
      <c r="AA213" s="329">
        <f>'Cost and Benefit Parameters'!$C$46*Income_WP!AA212</f>
        <v>24920631.501714095</v>
      </c>
      <c r="AB213" s="329">
        <f>'Cost and Benefit Parameters'!$C$46*Income_WP!AB212</f>
        <v>27030605.517071899</v>
      </c>
      <c r="AC213" s="329">
        <f>'Cost and Benefit Parameters'!$C$46*Income_WP!AC212</f>
        <v>27913041.86267826</v>
      </c>
      <c r="AD213" s="329">
        <f>'Cost and Benefit Parameters'!$C$46*Income_WP!AD212</f>
        <v>28806538.129645649</v>
      </c>
      <c r="AE213" s="329">
        <f>'Cost and Benefit Parameters'!$C$46*Income_WP!AE212</f>
        <v>29710335.458214171</v>
      </c>
      <c r="AF213" s="329">
        <f>'Cost and Benefit Parameters'!$C$46*Income_WP!AF212</f>
        <v>30623630.437875431</v>
      </c>
      <c r="AG213" s="329">
        <f>'Cost and Benefit Parameters'!$C$46*Income_WP!AG212</f>
        <v>31536156.349033758</v>
      </c>
      <c r="AH213" s="329">
        <f>'Cost and Benefit Parameters'!$C$46*Income_WP!AH212</f>
        <v>32456779.550543029</v>
      </c>
      <c r="AI213" s="329">
        <f>'Cost and Benefit Parameters'!$C$46*Income_WP!AI212</f>
        <v>33384638.050649446</v>
      </c>
      <c r="AJ213" s="329">
        <f>'Cost and Benefit Parameters'!$C$46*Income_WP!AJ212</f>
        <v>34318832.007087536</v>
      </c>
      <c r="AK213" s="329">
        <f>'Cost and Benefit Parameters'!$C$46*Income_WP!AK212</f>
        <v>35258424.790635519</v>
      </c>
      <c r="AL213" s="329">
        <f>'Cost and Benefit Parameters'!$C$46*Income_WP!AL212</f>
        <v>36202444.188380063</v>
      </c>
      <c r="AM213" s="329">
        <f>'Cost and Benefit Parameters'!$C$46*Income_WP!AM212</f>
        <v>37149883.746300116</v>
      </c>
      <c r="AN213" s="329">
        <f>'Cost and Benefit Parameters'!$C$46*Income_WP!AN212</f>
        <v>38099704.250187233</v>
      </c>
      <c r="AO213" s="329">
        <f>'Cost and Benefit Parameters'!$C$46*Income_WP!AO212</f>
        <v>39050835.343317583</v>
      </c>
      <c r="AP213" s="329">
        <f>'Cost and Benefit Parameters'!$C$46*Income_WP!AP212</f>
        <v>40002177.278677925</v>
      </c>
      <c r="AQ213" s="329">
        <f>'Cost and Benefit Parameters'!$C$46*Income_WP!AQ212</f>
        <v>40952602.802931629</v>
      </c>
      <c r="AR213" s="329">
        <f>'Cost and Benefit Parameters'!$C$46*Income_WP!AR212</f>
        <v>41900959.168690152</v>
      </c>
      <c r="AS213" s="329">
        <f>'Cost and Benefit Parameters'!$C$46*Income_WP!AS212</f>
        <v>42846070.271036983</v>
      </c>
      <c r="AT213" s="329">
        <f>'Cost and Benefit Parameters'!$C$46*Income_WP!AT212</f>
        <v>43786738.903636344</v>
      </c>
      <c r="AU213" s="329">
        <f>'Cost and Benefit Parameters'!$C$46*Income_WP!AU212</f>
        <v>44721749.129151717</v>
      </c>
      <c r="AV213" s="329">
        <f>'Cost and Benefit Parameters'!$C$46*Income_WP!AV212</f>
        <v>45649868.758103028</v>
      </c>
      <c r="AW213" s="329">
        <f>'Cost and Benefit Parameters'!$C$46*Income_WP!AW212</f>
        <v>44493837.909917638</v>
      </c>
      <c r="AX213" s="329">
        <f>'Cost and Benefit Parameters'!$C$46*Income_WP!AX212</f>
        <v>43238003.795088395</v>
      </c>
      <c r="AY213" s="329">
        <f>'Cost and Benefit Parameters'!$C$46*Income_WP!AY212</f>
        <v>41879287.086266197</v>
      </c>
      <c r="AZ213" s="329">
        <f>'Cost and Benefit Parameters'!$C$46*Income_WP!AZ212</f>
        <v>40414593.141126208</v>
      </c>
      <c r="BA213" s="329">
        <f>'Cost and Benefit Parameters'!$C$46*Income_WP!BA212</f>
        <v>38840813.473552369</v>
      </c>
      <c r="BB213" s="329">
        <f>'Cost and Benefit Parameters'!$C$46*Income_WP!BB212</f>
        <v>37154827.124534816</v>
      </c>
      <c r="BC213" s="329">
        <f>'Cost and Benefit Parameters'!$C$46*Income_WP!BC212</f>
        <v>35353501.920850143</v>
      </c>
      <c r="BD213" s="329">
        <f>'Cost and Benefit Parameters'!$C$46*Income_WP!BD212</f>
        <v>33433695.609581079</v>
      </c>
      <c r="BE213" s="329">
        <f>'Cost and Benefit Parameters'!$C$46*Income_WP!BE212</f>
        <v>31392256.856563613</v>
      </c>
      <c r="BF213" s="329">
        <f>'Cost and Benefit Parameters'!$C$46*Income_WP!BF212</f>
        <v>29226026.096924905</v>
      </c>
      <c r="BG213" s="329">
        <f>'Cost and Benefit Parameters'!$C$46*Income_WP!BG212</f>
        <v>26931836.225995854</v>
      </c>
      <c r="BH213" s="329">
        <f>'Cost and Benefit Parameters'!$C$46*Income_WP!BH212</f>
        <v>24506513.119047798</v>
      </c>
      <c r="BI213" s="329">
        <f>'Cost and Benefit Parameters'!$C$46*Income_WP!BI212</f>
        <v>21946875.968512367</v>
      </c>
      <c r="BJ213" s="329">
        <f>'Cost and Benefit Parameters'!$C$46*Income_WP!BJ212</f>
        <v>19249737.427598067</v>
      </c>
      <c r="BK213" s="329">
        <f>'Cost and Benefit Parameters'!$C$46*Income_WP!BK212</f>
        <v>16411903.549514003</v>
      </c>
      <c r="BL213" s="329">
        <f>'Cost and Benefit Parameters'!$C$46*Income_WP!BL212</f>
        <v>13430173.511850666</v>
      </c>
      <c r="BM213" s="329">
        <f>'Cost and Benefit Parameters'!$C$46*Income_WP!BM212</f>
        <v>10301339.116048401</v>
      </c>
      <c r="BN213" s="329">
        <f>'Cost and Benefit Parameters'!$C$46*Income_WP!BN212</f>
        <v>7022184.0523034008</v>
      </c>
      <c r="BO213" s="329">
        <f>'Cost and Benefit Parameters'!$C$46*Income_WP!BO212</f>
        <v>3589482.9207187099</v>
      </c>
      <c r="BP213" s="329"/>
      <c r="BQ213" s="329"/>
      <c r="BR213" s="329"/>
      <c r="BS213" s="329"/>
      <c r="BT213" s="329"/>
    </row>
    <row r="214" spans="1:72" x14ac:dyDescent="0.55000000000000004">
      <c r="A214" s="641" t="s">
        <v>493</v>
      </c>
      <c r="B214" s="128" t="s">
        <v>501</v>
      </c>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row>
    <row r="215" spans="1:72" x14ac:dyDescent="0.55000000000000004">
      <c r="A215" s="642"/>
      <c r="B215" t="s">
        <v>466</v>
      </c>
      <c r="M215" s="1">
        <f>IF(Income_CF!M216="","",Income_CF!M216*(Cohort_WP!M214/Cohort_CF!M214))</f>
        <v>2437840.4738833886</v>
      </c>
      <c r="N215" s="1">
        <f>IF(Income_CF!N216="","",Income_CF!N216*(Cohort_WP!N214/Cohort_CF!N214))</f>
        <v>2532409.9480013726</v>
      </c>
      <c r="O215" s="1">
        <f>IF(Income_CF!O216="","",Income_CF!O216*(Cohort_WP!O214/Cohort_CF!O214))</f>
        <v>2629070.0755193131</v>
      </c>
      <c r="P215" s="1">
        <f>IF(Income_CF!P216="","",Income_CF!P216*(Cohort_WP!P214/Cohort_CF!P214))</f>
        <v>2727782.4846955305</v>
      </c>
      <c r="Q215" s="1">
        <f>IF(Income_CF!Q216="","",Income_CF!Q216*(Cohort_WP!Q214/Cohort_CF!Q214))</f>
        <v>2845810.1924365228</v>
      </c>
      <c r="R215" s="1">
        <f>IF(Income_CF!R216="","",Income_CF!R216*(Cohort_WP!R214/Cohort_CF!R214))</f>
        <v>2947350.4285064917</v>
      </c>
      <c r="S215" s="1">
        <f>IF(Income_CF!S216="","",Income_CF!S216*(Cohort_WP!S214/Cohort_CF!S214))</f>
        <v>3050682.7230034056</v>
      </c>
      <c r="T215" s="1">
        <f>IF(Income_CF!T216="","",Income_CF!T216*(Cohort_WP!T214/Cohort_CF!T214))</f>
        <v>3155743.7698249719</v>
      </c>
      <c r="U215" s="1">
        <f>IF(Income_CF!U216="","",Income_CF!U216*(Cohort_WP!U214/Cohort_CF!U214))</f>
        <v>3262464.8989905668</v>
      </c>
      <c r="V215" s="1">
        <f>IF(Income_CF!V216="","",Income_CF!V216*(Cohort_WP!V214/Cohort_CF!V214))</f>
        <v>3370772.0595084969</v>
      </c>
      <c r="W215" s="1">
        <f>IF(Income_CF!W216="","",Income_CF!W216*(Cohort_WP!W214/Cohort_CF!W214))</f>
        <v>3480585.8180665975</v>
      </c>
      <c r="X215" s="1">
        <f>IF(Income_CF!X216="","",Income_CF!X216*(Cohort_WP!X214/Cohort_CF!X214))</f>
        <v>3591821.3740858836</v>
      </c>
      <c r="Y215" s="1">
        <f>IF(Income_CF!Y216="","",Income_CF!Y216*(Cohort_WP!Y214/Cohort_CF!Y214))</f>
        <v>3704388.5916251908</v>
      </c>
      <c r="Z215" s="1">
        <f>IF(Income_CF!Z216="","",Income_CF!Z216*(Cohort_WP!Z214/Cohort_CF!Z214))</f>
        <v>3818192.0485691349</v>
      </c>
      <c r="AA215" s="1">
        <f>IF(Income_CF!AA216="","",Income_CF!AA216*(Cohort_WP!AA214/Cohort_CF!AA214))</f>
        <v>3933131.1034715478</v>
      </c>
      <c r="AB215" s="1">
        <f>IF(Income_CF!AB216="","",Income_CF!AB216*(Cohort_WP!AB214/Cohort_CF!AB214))</f>
        <v>4049099.980363654</v>
      </c>
      <c r="AC215" s="1">
        <f>IF(Income_CF!AC216="","",Income_CF!AC216*(Cohort_WP!AC214/Cohort_CF!AC214))</f>
        <v>4165987.8717685426</v>
      </c>
      <c r="AD215" s="1">
        <f>IF(Income_CF!AD216="","",Income_CF!AD216*(Cohort_WP!AD214/Cohort_CF!AD214))</f>
        <v>4283679.0600940874</v>
      </c>
      <c r="AE215" s="1">
        <f>IF(Income_CF!AE216="","",Income_CF!AE216*(Cohort_WP!AE214/Cohort_CF!AE214))</f>
        <v>4402053.0575025519</v>
      </c>
      <c r="AF215" s="1">
        <f>IF(Income_CF!AF216="","",Income_CF!AF216*(Cohort_WP!AF214/Cohort_CF!AF214))</f>
        <v>4520984.7642799085</v>
      </c>
      <c r="AG215" s="1">
        <f>IF(Income_CF!AG216="","",Income_CF!AG216*(Cohort_WP!AG214/Cohort_CF!AG214))</f>
        <v>4640344.6456494033</v>
      </c>
      <c r="AH215" s="1">
        <f>IF(Income_CF!AH216="","",Income_CF!AH216*(Cohort_WP!AH214/Cohort_CF!AH214))</f>
        <v>4759998.9268942447</v>
      </c>
      <c r="AI215" s="1">
        <f>IF(Income_CF!AI216="","",Income_CF!AI216*(Cohort_WP!AI214/Cohort_CF!AI214))</f>
        <v>4879809.8065721458</v>
      </c>
      <c r="AJ215" s="1">
        <f>IF(Income_CF!AJ216="","",Income_CF!AJ216*(Cohort_WP!AJ214/Cohort_CF!AJ214))</f>
        <v>4999635.687522525</v>
      </c>
      <c r="AK215" s="1">
        <f>IF(Income_CF!AK216="","",Income_CF!AK216*(Cohort_WP!AK214/Cohort_CF!AK214))</f>
        <v>5119331.4252829459</v>
      </c>
      <c r="AL215" s="1">
        <f>IF(Income_CF!AL216="","",Income_CF!AL216*(Cohort_WP!AL214/Cohort_CF!AL214))</f>
        <v>5238748.5934479386</v>
      </c>
      <c r="AM215" s="1">
        <f>IF(Income_CF!AM216="","",Income_CF!AM216*(Cohort_WP!AM214/Cohort_CF!AM214))</f>
        <v>5357735.7654200755</v>
      </c>
      <c r="AN215" s="1">
        <f>IF(Income_CF!AN216="","",Income_CF!AN216*(Cohort_WP!AN214/Cohort_CF!AN214))</f>
        <v>5476138.8119194629</v>
      </c>
      <c r="AO215" s="1">
        <f>IF(Income_CF!AO216="","",Income_CF!AO216*(Cohort_WP!AO214/Cohort_CF!AO214))</f>
        <v>5593801.2135367915</v>
      </c>
      <c r="AP215" s="1">
        <f>IF(Income_CF!AP216="","",Income_CF!AP216*(Cohort_WP!AP214/Cohort_CF!AP214))</f>
        <v>5710564.3875339096</v>
      </c>
      <c r="AQ215" s="1">
        <f>IF(Income_CF!AQ216="","",Income_CF!AQ216*(Cohort_WP!AQ214/Cohort_CF!AQ214))</f>
        <v>5826268.0280184979</v>
      </c>
      <c r="AR215" s="1">
        <f>IF(Income_CF!AR216="","",Income_CF!AR216*(Cohort_WP!AR214/Cohort_CF!AR214))</f>
        <v>5940750.4585427362</v>
      </c>
      <c r="AS215" s="1">
        <f>IF(Income_CF!AS216="","",Income_CF!AS216*(Cohort_WP!AS214/Cohort_CF!AS214))</f>
        <v>6053848.9961038819</v>
      </c>
      <c r="AT215" s="1">
        <f>IF(Income_CF!AT216="","",Income_CF!AT216*(Cohort_WP!AT214/Cohort_CF!AT214))</f>
        <v>6165400.325454616</v>
      </c>
      <c r="AU215" s="1">
        <f>IF(Income_CF!AU216="","",Income_CF!AU216*(Cohort_WP!AU214/Cohort_CF!AU214))</f>
        <v>6275240.8825660851</v>
      </c>
      <c r="AV215" s="1">
        <f>IF(Income_CF!AV216="","",Income_CF!AV216*(Cohort_WP!AV214/Cohort_CF!AV214))</f>
        <v>6383207.246025118</v>
      </c>
      <c r="AW215" s="1">
        <f>IF(Income_CF!AW216="","",Income_CF!AW216*(Cohort_WP!AW214/Cohort_CF!AW214))</f>
        <v>6489136.5350905918</v>
      </c>
      <c r="AX215" s="1">
        <f>IF(Income_CF!AX216="","",Income_CF!AX216*(Cohort_WP!AX214/Cohort_CF!AX214))</f>
        <v>6592866.81308302</v>
      </c>
      <c r="AY215" s="1">
        <f>IF(Income_CF!AY216="","",Income_CF!AY216*(Cohort_WP!AY214/Cohort_CF!AY214))</f>
        <v>6694237.4947350379</v>
      </c>
      <c r="AZ215" s="1">
        <f>IF(Income_CF!AZ216="","",Income_CF!AZ216*(Cohort_WP!AZ214/Cohort_CF!AZ214))</f>
        <v>6793089.7560913367</v>
      </c>
      <c r="BA215" s="1" t="str">
        <f>IF(Income_CF!BA216="","",Income_CF!BA216*(Cohort_WP!BA214/Cohort_CF!BA214))</f>
        <v/>
      </c>
      <c r="BB215" s="1" t="str">
        <f>IF(Income_CF!BB216="","",Income_CF!BB216*(Cohort_WP!BB214/Cohort_CF!BB214))</f>
        <v/>
      </c>
      <c r="BC215" s="1" t="str">
        <f>IF(Income_CF!BC216="","",Income_CF!BC216*(Cohort_WP!BC214/Cohort_CF!BC214))</f>
        <v/>
      </c>
      <c r="BD215" s="1" t="str">
        <f>IF(Income_CF!BD216="","",Income_CF!BD216*(Cohort_WP!BD214/Cohort_CF!BD214))</f>
        <v/>
      </c>
      <c r="BE215" s="1" t="str">
        <f>IF(Income_CF!BE216="","",Income_CF!BE216*(Cohort_WP!BE214/Cohort_CF!BE214))</f>
        <v/>
      </c>
      <c r="BF215" s="1" t="str">
        <f>IF(Income_CF!BF216="","",Income_CF!BF216*(Cohort_WP!BF214/Cohort_CF!BF214))</f>
        <v/>
      </c>
      <c r="BG215" s="1" t="str">
        <f>IF(Income_CF!BG216="","",Income_CF!BG216*(Cohort_WP!BG214/Cohort_CF!BG214))</f>
        <v/>
      </c>
      <c r="BH215" s="1" t="str">
        <f>IF(Income_CF!BH216="","",Income_CF!BH216*(Cohort_WP!BH214/Cohort_CF!BH214))</f>
        <v/>
      </c>
      <c r="BI215" s="1" t="str">
        <f>IF(Income_CF!BI216="","",Income_CF!BI216*(Cohort_WP!BI214/Cohort_CF!BI214))</f>
        <v/>
      </c>
      <c r="BJ215" s="1" t="str">
        <f>IF(Income_CF!BJ216="","",Income_CF!BJ216*(Cohort_WP!BJ214/Cohort_CF!BJ214))</f>
        <v/>
      </c>
      <c r="BK215" s="1" t="str">
        <f>IF(Income_CF!BK216="","",Income_CF!BK216*(Cohort_WP!BK214/Cohort_CF!BK214))</f>
        <v/>
      </c>
      <c r="BL215" s="1" t="str">
        <f>IF(Income_CF!BL216="","",Income_CF!BL216*(Cohort_WP!BL214/Cohort_CF!BL214))</f>
        <v/>
      </c>
      <c r="BM215" s="1" t="str">
        <f>IF(Income_CF!BM216="","",Income_CF!BM216*(Cohort_WP!BM214/Cohort_CF!BM214))</f>
        <v/>
      </c>
      <c r="BN215" s="1" t="str">
        <f>IF(Income_CF!BN216="","",Income_CF!BN216*(Cohort_WP!BN214/Cohort_CF!BN214))</f>
        <v/>
      </c>
      <c r="BO215" s="1" t="str">
        <f>IF(Income_CF!BO216="","",Income_CF!BO216*(Cohort_WP!BO214/Cohort_CF!BO214))</f>
        <v/>
      </c>
      <c r="BP215" s="1" t="str">
        <f>IF(Income_CF!BP216="","",Income_CF!BP216*(Cohort_WP!BP214/Cohort_CF!BP214))</f>
        <v/>
      </c>
      <c r="BQ215" s="1" t="str">
        <f>IF(Income_CF!BQ216="","",Income_CF!BQ216*(Cohort_WP!BQ214/Cohort_CF!BQ214))</f>
        <v/>
      </c>
      <c r="BR215" s="1" t="str">
        <f>IF(Income_CF!BR216="","",Income_CF!BR216*(Cohort_WP!BR214/Cohort_CF!BR214))</f>
        <v/>
      </c>
      <c r="BS215" s="1" t="str">
        <f>IF(Income_CF!BS216="","",Income_CF!BS216*(Cohort_WP!BS214/Cohort_CF!BS214))</f>
        <v/>
      </c>
    </row>
    <row r="216" spans="1:72" x14ac:dyDescent="0.55000000000000004">
      <c r="A216" s="642"/>
      <c r="B216" t="s">
        <v>468</v>
      </c>
      <c r="M216" s="1" t="str">
        <f>IF(Income_CF!M217="","",Income_CF!M217*(Cohort_WP!M215/Cohort_CF!M215))</f>
        <v/>
      </c>
      <c r="N216" s="1">
        <f>IF(Income_CF!N217="","",Income_CF!N217*(Cohort_WP!N215/Cohort_CF!N215))</f>
        <v>2510975.68809989</v>
      </c>
      <c r="O216" s="1">
        <f>IF(Income_CF!O217="","",Income_CF!O217*(Cohort_WP!O215/Cohort_CF!O215))</f>
        <v>2608382.2464414141</v>
      </c>
      <c r="P216" s="1">
        <f>IF(Income_CF!P217="","",Income_CF!P217*(Cohort_WP!P215/Cohort_CF!P215))</f>
        <v>2707942.1777848923</v>
      </c>
      <c r="Q216" s="1">
        <f>IF(Income_CF!Q217="","",Income_CF!Q217*(Cohort_WP!Q215/Cohort_CF!Q215))</f>
        <v>2809615.959236396</v>
      </c>
      <c r="R216" s="1">
        <f>IF(Income_CF!R217="","",Income_CF!R217*(Cohort_WP!R215/Cohort_CF!R215))</f>
        <v>2931184.498209618</v>
      </c>
      <c r="S216" s="1">
        <f>IF(Income_CF!S217="","",Income_CF!S217*(Cohort_WP!S215/Cohort_CF!S215))</f>
        <v>3035770.9413616857</v>
      </c>
      <c r="T216" s="1">
        <f>IF(Income_CF!T217="","",Income_CF!T217*(Cohort_WP!T215/Cohort_CF!T215))</f>
        <v>3142203.2046935083</v>
      </c>
      <c r="U216" s="1">
        <f>IF(Income_CF!U217="","",Income_CF!U217*(Cohort_WP!U215/Cohort_CF!U215))</f>
        <v>3250416.082919721</v>
      </c>
      <c r="V216" s="1">
        <f>IF(Income_CF!V217="","",Income_CF!V217*(Cohort_WP!V215/Cohort_CF!V215))</f>
        <v>3360338.8459602837</v>
      </c>
      <c r="W216" s="1">
        <f>IF(Income_CF!W217="","",Income_CF!W217*(Cohort_WP!W215/Cohort_CF!W215))</f>
        <v>3471895.2212937512</v>
      </c>
      <c r="X216" s="1">
        <f>IF(Income_CF!X217="","",Income_CF!X217*(Cohort_WP!X215/Cohort_CF!X215))</f>
        <v>3585003.3926085955</v>
      </c>
      <c r="Y216" s="1">
        <f>IF(Income_CF!Y217="","",Income_CF!Y217*(Cohort_WP!Y215/Cohort_CF!Y215))</f>
        <v>3699576.0153084598</v>
      </c>
      <c r="Z216" s="1">
        <f>IF(Income_CF!Z217="","",Income_CF!Z217*(Cohort_WP!Z215/Cohort_CF!Z215))</f>
        <v>3815520.2493739468</v>
      </c>
      <c r="AA216" s="1">
        <f>IF(Income_CF!AA217="","",Income_CF!AA217*(Cohort_WP!AA215/Cohort_CF!AA215))</f>
        <v>3932737.8100262079</v>
      </c>
      <c r="AB216" s="1">
        <f>IF(Income_CF!AB217="","",Income_CF!AB217*(Cohort_WP!AB215/Cohort_CF!AB215))</f>
        <v>4051125.0365756946</v>
      </c>
      <c r="AC216" s="1">
        <f>IF(Income_CF!AC217="","",Income_CF!AC217*(Cohort_WP!AC215/Cohort_CF!AC215))</f>
        <v>4170572.9797745636</v>
      </c>
      <c r="AD216" s="1">
        <f>IF(Income_CF!AD217="","",Income_CF!AD217*(Cohort_WP!AD215/Cohort_CF!AD215))</f>
        <v>4290967.5079215979</v>
      </c>
      <c r="AE216" s="1">
        <f>IF(Income_CF!AE217="","",Income_CF!AE217*(Cohort_WP!AE215/Cohort_CF!AE215))</f>
        <v>4412189.4318969101</v>
      </c>
      <c r="AF216" s="1">
        <f>IF(Income_CF!AF217="","",Income_CF!AF217*(Cohort_WP!AF215/Cohort_CF!AF215))</f>
        <v>4534114.6492276285</v>
      </c>
      <c r="AG216" s="1">
        <f>IF(Income_CF!AG217="","",Income_CF!AG217*(Cohort_WP!AG215/Cohort_CF!AG215))</f>
        <v>4656614.3072083052</v>
      </c>
      <c r="AH216" s="1">
        <f>IF(Income_CF!AH217="","",Income_CF!AH217*(Cohort_WP!AH215/Cohort_CF!AH215))</f>
        <v>4779554.9850188848</v>
      </c>
      <c r="AI216" s="1">
        <f>IF(Income_CF!AI217="","",Income_CF!AI217*(Cohort_WP!AI215/Cohort_CF!AI215))</f>
        <v>4902798.894701072</v>
      </c>
      <c r="AJ216" s="1">
        <f>IF(Income_CF!AJ217="","",Income_CF!AJ217*(Cohort_WP!AJ215/Cohort_CF!AJ215))</f>
        <v>5026204.1007693103</v>
      </c>
      <c r="AK216" s="1">
        <f>IF(Income_CF!AK217="","",Income_CF!AK217*(Cohort_WP!AK215/Cohort_CF!AK215))</f>
        <v>5149624.7581482017</v>
      </c>
      <c r="AL216" s="1">
        <f>IF(Income_CF!AL217="","",Income_CF!AL217*(Cohort_WP!AL215/Cohort_CF!AL215))</f>
        <v>5272911.3680414334</v>
      </c>
      <c r="AM216" s="1">
        <f>IF(Income_CF!AM217="","",Income_CF!AM217*(Cohort_WP!AM215/Cohort_CF!AM215))</f>
        <v>5395911.051251377</v>
      </c>
      <c r="AN216" s="1">
        <f>IF(Income_CF!AN217="","",Income_CF!AN217*(Cohort_WP!AN215/Cohort_CF!AN215))</f>
        <v>5518467.8383826762</v>
      </c>
      <c r="AO216" s="1">
        <f>IF(Income_CF!AO217="","",Income_CF!AO217*(Cohort_WP!AO215/Cohort_CF!AO215))</f>
        <v>5640422.9762770468</v>
      </c>
      <c r="AP216" s="1">
        <f>IF(Income_CF!AP217="","",Income_CF!AP217*(Cohort_WP!AP215/Cohort_CF!AP215))</f>
        <v>5761615.249942896</v>
      </c>
      <c r="AQ216" s="1">
        <f>IF(Income_CF!AQ217="","",Income_CF!AQ217*(Cohort_WP!AQ215/Cohort_CF!AQ215))</f>
        <v>5881881.3191599259</v>
      </c>
      <c r="AR216" s="1">
        <f>IF(Income_CF!AR217="","",Income_CF!AR217*(Cohort_WP!AR215/Cohort_CF!AR215))</f>
        <v>6001056.0688590519</v>
      </c>
      <c r="AS216" s="1">
        <f>IF(Income_CF!AS217="","",Income_CF!AS217*(Cohort_WP!AS215/Cohort_CF!AS215))</f>
        <v>6118972.9722990189</v>
      </c>
      <c r="AT216" s="1">
        <f>IF(Income_CF!AT217="","",Income_CF!AT217*(Cohort_WP!AT215/Cohort_CF!AT215))</f>
        <v>6235464.4659869969</v>
      </c>
      <c r="AU216" s="1">
        <f>IF(Income_CF!AU217="","",Income_CF!AU217*(Cohort_WP!AU215/Cohort_CF!AU215))</f>
        <v>6350362.3352182554</v>
      </c>
      <c r="AV216" s="1">
        <f>IF(Income_CF!AV217="","",Income_CF!AV217*(Cohort_WP!AV215/Cohort_CF!AV215))</f>
        <v>6463498.1090430673</v>
      </c>
      <c r="AW216" s="1">
        <f>IF(Income_CF!AW217="","",Income_CF!AW217*(Cohort_WP!AW215/Cohort_CF!AW215))</f>
        <v>6574703.4634058708</v>
      </c>
      <c r="AX216" s="1">
        <f>IF(Income_CF!AX217="","",Income_CF!AX217*(Cohort_WP!AX215/Cohort_CF!AX215))</f>
        <v>6683810.6311433082</v>
      </c>
      <c r="AY216" s="1">
        <f>IF(Income_CF!AY217="","",Income_CF!AY217*(Cohort_WP!AY215/Cohort_CF!AY215))</f>
        <v>6790652.8174755108</v>
      </c>
      <c r="AZ216" s="1">
        <f>IF(Income_CF!AZ217="","",Income_CF!AZ217*(Cohort_WP!AZ215/Cohort_CF!AZ215))</f>
        <v>6895064.6195770893</v>
      </c>
      <c r="BA216" s="1">
        <f>IF(Income_CF!BA217="","",Income_CF!BA217*(Cohort_WP!BA215/Cohort_CF!BA215))</f>
        <v>6996882.4487740779</v>
      </c>
      <c r="BB216" s="1" t="str">
        <f>IF(Income_CF!BB217="","",Income_CF!BB217*(Cohort_WP!BB215/Cohort_CF!BB215))</f>
        <v/>
      </c>
      <c r="BC216" s="1" t="str">
        <f>IF(Income_CF!BC217="","",Income_CF!BC217*(Cohort_WP!BC215/Cohort_CF!BC215))</f>
        <v/>
      </c>
      <c r="BD216" s="1" t="str">
        <f>IF(Income_CF!BD217="","",Income_CF!BD217*(Cohort_WP!BD215/Cohort_CF!BD215))</f>
        <v/>
      </c>
      <c r="BE216" s="1" t="str">
        <f>IF(Income_CF!BE217="","",Income_CF!BE217*(Cohort_WP!BE215/Cohort_CF!BE215))</f>
        <v/>
      </c>
      <c r="BF216" s="1" t="str">
        <f>IF(Income_CF!BF217="","",Income_CF!BF217*(Cohort_WP!BF215/Cohort_CF!BF215))</f>
        <v/>
      </c>
      <c r="BG216" s="1" t="str">
        <f>IF(Income_CF!BG217="","",Income_CF!BG217*(Cohort_WP!BG215/Cohort_CF!BG215))</f>
        <v/>
      </c>
      <c r="BH216" s="1" t="str">
        <f>IF(Income_CF!BH217="","",Income_CF!BH217*(Cohort_WP!BH215/Cohort_CF!BH215))</f>
        <v/>
      </c>
      <c r="BI216" s="1" t="str">
        <f>IF(Income_CF!BI217="","",Income_CF!BI217*(Cohort_WP!BI215/Cohort_CF!BI215))</f>
        <v/>
      </c>
      <c r="BJ216" s="1" t="str">
        <f>IF(Income_CF!BJ217="","",Income_CF!BJ217*(Cohort_WP!BJ215/Cohort_CF!BJ215))</f>
        <v/>
      </c>
      <c r="BK216" s="1" t="str">
        <f>IF(Income_CF!BK217="","",Income_CF!BK217*(Cohort_WP!BK215/Cohort_CF!BK215))</f>
        <v/>
      </c>
      <c r="BL216" s="1" t="str">
        <f>IF(Income_CF!BL217="","",Income_CF!BL217*(Cohort_WP!BL215/Cohort_CF!BL215))</f>
        <v/>
      </c>
      <c r="BM216" s="1" t="str">
        <f>IF(Income_CF!BM217="","",Income_CF!BM217*(Cohort_WP!BM215/Cohort_CF!BM215))</f>
        <v/>
      </c>
      <c r="BN216" s="1" t="str">
        <f>IF(Income_CF!BN217="","",Income_CF!BN217*(Cohort_WP!BN215/Cohort_CF!BN215))</f>
        <v/>
      </c>
      <c r="BO216" s="1" t="str">
        <f>IF(Income_CF!BO217="","",Income_CF!BO217*(Cohort_WP!BO215/Cohort_CF!BO215))</f>
        <v/>
      </c>
      <c r="BP216" s="1" t="str">
        <f>IF(Income_CF!BP217="","",Income_CF!BP217*(Cohort_WP!BP215/Cohort_CF!BP215))</f>
        <v/>
      </c>
      <c r="BQ216" s="1" t="str">
        <f>IF(Income_CF!BQ217="","",Income_CF!BQ217*(Cohort_WP!BQ215/Cohort_CF!BQ215))</f>
        <v/>
      </c>
      <c r="BR216" s="1" t="str">
        <f>IF(Income_CF!BR217="","",Income_CF!BR217*(Cohort_WP!BR215/Cohort_CF!BR215))</f>
        <v/>
      </c>
      <c r="BS216" s="1" t="str">
        <f>IF(Income_CF!BS217="","",Income_CF!BS217*(Cohort_WP!BS215/Cohort_CF!BS215))</f>
        <v/>
      </c>
    </row>
    <row r="217" spans="1:72" x14ac:dyDescent="0.55000000000000004">
      <c r="A217" s="642"/>
      <c r="B217" t="s">
        <v>469</v>
      </c>
      <c r="M217" s="1" t="str">
        <f>IF(Income_CF!M218="","",Income_CF!M218*(Cohort_WP!M216/Cohort_CF!M216))</f>
        <v/>
      </c>
      <c r="N217" s="1" t="str">
        <f>IF(Income_CF!N218="","",Income_CF!N218*(Cohort_WP!N216/Cohort_CF!N216))</f>
        <v/>
      </c>
      <c r="O217" s="1">
        <f>IF(Income_CF!O218="","",Income_CF!O218*(Cohort_WP!O216/Cohort_CF!O216))</f>
        <v>2586304.9587428868</v>
      </c>
      <c r="P217" s="1">
        <f>IF(Income_CF!P218="","",Income_CF!P218*(Cohort_WP!P216/Cohort_CF!P216))</f>
        <v>2686633.7138346564</v>
      </c>
      <c r="Q217" s="1">
        <f>IF(Income_CF!Q218="","",Income_CF!Q218*(Cohort_WP!Q216/Cohort_CF!Q216))</f>
        <v>2789180.4431184395</v>
      </c>
      <c r="R217" s="1">
        <f>IF(Income_CF!R218="","",Income_CF!R218*(Cohort_WP!R216/Cohort_CF!R216))</f>
        <v>2893904.4380134875</v>
      </c>
      <c r="S217" s="1">
        <f>IF(Income_CF!S218="","",Income_CF!S218*(Cohort_WP!S216/Cohort_CF!S216))</f>
        <v>3019120.033155906</v>
      </c>
      <c r="T217" s="1">
        <f>IF(Income_CF!T218="","",Income_CF!T218*(Cohort_WP!T216/Cohort_CF!T216))</f>
        <v>3126844.069602537</v>
      </c>
      <c r="U217" s="1">
        <f>IF(Income_CF!U218="","",Income_CF!U218*(Cohort_WP!U216/Cohort_CF!U216))</f>
        <v>3236469.3008343135</v>
      </c>
      <c r="V217" s="1">
        <f>IF(Income_CF!V218="","",Income_CF!V218*(Cohort_WP!V216/Cohort_CF!V216))</f>
        <v>3347928.5654073125</v>
      </c>
      <c r="W217" s="1">
        <f>IF(Income_CF!W218="","",Income_CF!W218*(Cohort_WP!W216/Cohort_CF!W216))</f>
        <v>3461149.0113390917</v>
      </c>
      <c r="X217" s="1">
        <f>IF(Income_CF!X218="","",Income_CF!X218*(Cohort_WP!X216/Cohort_CF!X216))</f>
        <v>3576052.0779325641</v>
      </c>
      <c r="Y217" s="1">
        <f>IF(Income_CF!Y218="","",Income_CF!Y218*(Cohort_WP!Y216/Cohort_CF!Y216))</f>
        <v>3692553.4943868532</v>
      </c>
      <c r="Z217" s="1">
        <f>IF(Income_CF!Z218="","",Income_CF!Z218*(Cohort_WP!Z216/Cohort_CF!Z216))</f>
        <v>3810563.2957677133</v>
      </c>
      <c r="AA217" s="1">
        <f>IF(Income_CF!AA218="","",Income_CF!AA218*(Cohort_WP!AA216/Cohort_CF!AA216))</f>
        <v>3929985.8568551643</v>
      </c>
      <c r="AB217" s="1">
        <f>IF(Income_CF!AB218="","",Income_CF!AB218*(Cohort_WP!AB216/Cohort_CF!AB216))</f>
        <v>4050719.9443269949</v>
      </c>
      <c r="AC217" s="1">
        <f>IF(Income_CF!AC218="","",Income_CF!AC218*(Cohort_WP!AC216/Cohort_CF!AC216))</f>
        <v>4172658.7876729658</v>
      </c>
      <c r="AD217" s="1">
        <f>IF(Income_CF!AD218="","",Income_CF!AD218*(Cohort_WP!AD216/Cohort_CF!AD216))</f>
        <v>4295690.1691678008</v>
      </c>
      <c r="AE217" s="1">
        <f>IF(Income_CF!AE218="","",Income_CF!AE218*(Cohort_WP!AE216/Cohort_CF!AE216))</f>
        <v>4419696.5331592457</v>
      </c>
      <c r="AF217" s="1">
        <f>IF(Income_CF!AF218="","",Income_CF!AF218*(Cohort_WP!AF216/Cohort_CF!AF216))</f>
        <v>4544555.114853818</v>
      </c>
      <c r="AG217" s="1">
        <f>IF(Income_CF!AG218="","",Income_CF!AG218*(Cohort_WP!AG216/Cohort_CF!AG216))</f>
        <v>4670138.0887044566</v>
      </c>
      <c r="AH217" s="1">
        <f>IF(Income_CF!AH218="","",Income_CF!AH218*(Cohort_WP!AH216/Cohort_CF!AH216))</f>
        <v>4796312.7364245541</v>
      </c>
      <c r="AI217" s="1">
        <f>IF(Income_CF!AI218="","",Income_CF!AI218*(Cohort_WP!AI216/Cohort_CF!AI216))</f>
        <v>4922941.6345694503</v>
      </c>
      <c r="AJ217" s="1">
        <f>IF(Income_CF!AJ218="","",Income_CF!AJ218*(Cohort_WP!AJ216/Cohort_CF!AJ216))</f>
        <v>5049882.8615421038</v>
      </c>
      <c r="AK217" s="1">
        <f>IF(Income_CF!AK218="","",Income_CF!AK218*(Cohort_WP!AK216/Cohort_CF!AK216))</f>
        <v>5176990.22379239</v>
      </c>
      <c r="AL217" s="1">
        <f>IF(Income_CF!AL218="","",Income_CF!AL218*(Cohort_WP!AL216/Cohort_CF!AL216))</f>
        <v>5304113.5008926466</v>
      </c>
      <c r="AM217" s="1">
        <f>IF(Income_CF!AM218="","",Income_CF!AM218*(Cohort_WP!AM216/Cohort_CF!AM216))</f>
        <v>5431098.709082677</v>
      </c>
      <c r="AN217" s="1">
        <f>IF(Income_CF!AN218="","",Income_CF!AN218*(Cohort_WP!AN216/Cohort_CF!AN216))</f>
        <v>5557788.382788918</v>
      </c>
      <c r="AO217" s="1">
        <f>IF(Income_CF!AO218="","",Income_CF!AO218*(Cohort_WP!AO216/Cohort_CF!AO216))</f>
        <v>5684021.8735341579</v>
      </c>
      <c r="AP217" s="1">
        <f>IF(Income_CF!AP218="","",Income_CF!AP218*(Cohort_WP!AP216/Cohort_CF!AP216))</f>
        <v>5809635.6655653585</v>
      </c>
      <c r="AQ217" s="1">
        <f>IF(Income_CF!AQ218="","",Income_CF!AQ218*(Cohort_WP!AQ216/Cohort_CF!AQ216))</f>
        <v>5934463.7074411819</v>
      </c>
      <c r="AR217" s="1">
        <f>IF(Income_CF!AR218="","",Income_CF!AR218*(Cohort_WP!AR216/Cohort_CF!AR216))</f>
        <v>6058337.7587347236</v>
      </c>
      <c r="AS217" s="1">
        <f>IF(Income_CF!AS218="","",Income_CF!AS218*(Cohort_WP!AS216/Cohort_CF!AS216))</f>
        <v>6181087.7509248247</v>
      </c>
      <c r="AT217" s="1">
        <f>IF(Income_CF!AT218="","",Income_CF!AT218*(Cohort_WP!AT216/Cohort_CF!AT216))</f>
        <v>6302542.1614679871</v>
      </c>
      <c r="AU217" s="1">
        <f>IF(Income_CF!AU218="","",Income_CF!AU218*(Cohort_WP!AU216/Cohort_CF!AU216))</f>
        <v>6422528.3999666078</v>
      </c>
      <c r="AV217" s="1">
        <f>IF(Income_CF!AV218="","",Income_CF!AV218*(Cohort_WP!AV216/Cohort_CF!AV216))</f>
        <v>6540873.2052748045</v>
      </c>
      <c r="AW217" s="1">
        <f>IF(Income_CF!AW218="","",Income_CF!AW218*(Cohort_WP!AW216/Cohort_CF!AW216))</f>
        <v>6657403.0523143588</v>
      </c>
      <c r="AX217" s="1">
        <f>IF(Income_CF!AX218="","",Income_CF!AX218*(Cohort_WP!AX216/Cohort_CF!AX216))</f>
        <v>6771944.5673080459</v>
      </c>
      <c r="AY217" s="1">
        <f>IF(Income_CF!AY218="","",Income_CF!AY218*(Cohort_WP!AY216/Cohort_CF!AY216))</f>
        <v>6884324.9500776064</v>
      </c>
      <c r="AZ217" s="1">
        <f>IF(Income_CF!AZ218="","",Income_CF!AZ218*(Cohort_WP!AZ216/Cohort_CF!AZ216))</f>
        <v>6994372.4019997763</v>
      </c>
      <c r="BA217" s="1">
        <f>IF(Income_CF!BA218="","",Income_CF!BA218*(Cohort_WP!BA216/Cohort_CF!BA216))</f>
        <v>7101916.5581644038</v>
      </c>
      <c r="BB217" s="1">
        <f>IF(Income_CF!BB218="","",Income_CF!BB218*(Cohort_WP!BB216/Cohort_CF!BB216))</f>
        <v>7206788.9222372994</v>
      </c>
      <c r="BC217" s="1" t="str">
        <f>IF(Income_CF!BC218="","",Income_CF!BC218*(Cohort_WP!BC216/Cohort_CF!BC216))</f>
        <v/>
      </c>
      <c r="BD217" s="1" t="str">
        <f>IF(Income_CF!BD218="","",Income_CF!BD218*(Cohort_WP!BD216/Cohort_CF!BD216))</f>
        <v/>
      </c>
      <c r="BE217" s="1" t="str">
        <f>IF(Income_CF!BE218="","",Income_CF!BE218*(Cohort_WP!BE216/Cohort_CF!BE216))</f>
        <v/>
      </c>
      <c r="BF217" s="1" t="str">
        <f>IF(Income_CF!BF218="","",Income_CF!BF218*(Cohort_WP!BF216/Cohort_CF!BF216))</f>
        <v/>
      </c>
      <c r="BG217" s="1" t="str">
        <f>IF(Income_CF!BG218="","",Income_CF!BG218*(Cohort_WP!BG216/Cohort_CF!BG216))</f>
        <v/>
      </c>
      <c r="BH217" s="1" t="str">
        <f>IF(Income_CF!BH218="","",Income_CF!BH218*(Cohort_WP!BH216/Cohort_CF!BH216))</f>
        <v/>
      </c>
      <c r="BI217" s="1" t="str">
        <f>IF(Income_CF!BI218="","",Income_CF!BI218*(Cohort_WP!BI216/Cohort_CF!BI216))</f>
        <v/>
      </c>
      <c r="BJ217" s="1" t="str">
        <f>IF(Income_CF!BJ218="","",Income_CF!BJ218*(Cohort_WP!BJ216/Cohort_CF!BJ216))</f>
        <v/>
      </c>
      <c r="BK217" s="1" t="str">
        <f>IF(Income_CF!BK218="","",Income_CF!BK218*(Cohort_WP!BK216/Cohort_CF!BK216))</f>
        <v/>
      </c>
      <c r="BL217" s="1" t="str">
        <f>IF(Income_CF!BL218="","",Income_CF!BL218*(Cohort_WP!BL216/Cohort_CF!BL216))</f>
        <v/>
      </c>
      <c r="BM217" s="1" t="str">
        <f>IF(Income_CF!BM218="","",Income_CF!BM218*(Cohort_WP!BM216/Cohort_CF!BM216))</f>
        <v/>
      </c>
      <c r="BN217" s="1" t="str">
        <f>IF(Income_CF!BN218="","",Income_CF!BN218*(Cohort_WP!BN216/Cohort_CF!BN216))</f>
        <v/>
      </c>
      <c r="BO217" s="1" t="str">
        <f>IF(Income_CF!BO218="","",Income_CF!BO218*(Cohort_WP!BO216/Cohort_CF!BO216))</f>
        <v/>
      </c>
      <c r="BP217" s="1" t="str">
        <f>IF(Income_CF!BP218="","",Income_CF!BP218*(Cohort_WP!BP216/Cohort_CF!BP216))</f>
        <v/>
      </c>
      <c r="BQ217" s="1" t="str">
        <f>IF(Income_CF!BQ218="","",Income_CF!BQ218*(Cohort_WP!BQ216/Cohort_CF!BQ216))</f>
        <v/>
      </c>
      <c r="BR217" s="1" t="str">
        <f>IF(Income_CF!BR218="","",Income_CF!BR218*(Cohort_WP!BR216/Cohort_CF!BR216))</f>
        <v/>
      </c>
      <c r="BS217" s="1" t="str">
        <f>IF(Income_CF!BS218="","",Income_CF!BS218*(Cohort_WP!BS216/Cohort_CF!BS216))</f>
        <v/>
      </c>
    </row>
    <row r="218" spans="1:72" x14ac:dyDescent="0.55000000000000004">
      <c r="A218" s="642"/>
      <c r="B218" t="s">
        <v>470</v>
      </c>
      <c r="M218" s="1" t="str">
        <f>IF(Income_CF!M219="","",Income_CF!M219*(Cohort_WP!M217/Cohort_CF!M217))</f>
        <v/>
      </c>
      <c r="N218" s="1" t="str">
        <f>IF(Income_CF!N219="","",Income_CF!N219*(Cohort_WP!N217/Cohort_CF!N217))</f>
        <v/>
      </c>
      <c r="O218" s="1" t="str">
        <f>IF(Income_CF!O219="","",Income_CF!O219*(Cohort_WP!O217/Cohort_CF!O217))</f>
        <v/>
      </c>
      <c r="P218" s="1">
        <f>IF(Income_CF!P219="","",Income_CF!P219*(Cohort_WP!P217/Cohort_CF!P217))</f>
        <v>2663894.1075051734</v>
      </c>
      <c r="Q218" s="1">
        <f>IF(Income_CF!Q219="","",Income_CF!Q219*(Cohort_WP!Q217/Cohort_CF!Q217))</f>
        <v>2767232.7252496961</v>
      </c>
      <c r="R218" s="1">
        <f>IF(Income_CF!R219="","",Income_CF!R219*(Cohort_WP!R217/Cohort_CF!R217))</f>
        <v>2872855.8564119921</v>
      </c>
      <c r="S218" s="1">
        <f>IF(Income_CF!S219="","",Income_CF!S219*(Cohort_WP!S217/Cohort_CF!S217))</f>
        <v>2980721.5711538922</v>
      </c>
      <c r="T218" s="1">
        <f>IF(Income_CF!T219="","",Income_CF!T219*(Cohort_WP!T217/Cohort_CF!T217))</f>
        <v>3109693.6341505838</v>
      </c>
      <c r="U218" s="1">
        <f>IF(Income_CF!U219="","",Income_CF!U219*(Cohort_WP!U217/Cohort_CF!U217))</f>
        <v>3220649.3916906132</v>
      </c>
      <c r="V218" s="1">
        <f>IF(Income_CF!V219="","",Income_CF!V219*(Cohort_WP!V217/Cohort_CF!V217))</f>
        <v>3333563.3798593427</v>
      </c>
      <c r="W218" s="1">
        <f>IF(Income_CF!W219="","",Income_CF!W219*(Cohort_WP!W217/Cohort_CF!W217))</f>
        <v>3448366.4223695314</v>
      </c>
      <c r="X218" s="1">
        <f>IF(Income_CF!X219="","",Income_CF!X219*(Cohort_WP!X217/Cohort_CF!X217))</f>
        <v>3564983.4816792649</v>
      </c>
      <c r="Y218" s="1">
        <f>IF(Income_CF!Y219="","",Income_CF!Y219*(Cohort_WP!Y217/Cohort_CF!Y217))</f>
        <v>3683333.640270541</v>
      </c>
      <c r="Z218" s="1">
        <f>IF(Income_CF!Z219="","",Income_CF!Z219*(Cohort_WP!Z217/Cohort_CF!Z217))</f>
        <v>3803330.0992184589</v>
      </c>
      <c r="AA218" s="1">
        <f>IF(Income_CF!AA219="","",Income_CF!AA219*(Cohort_WP!AA217/Cohort_CF!AA217))</f>
        <v>3924880.1946407449</v>
      </c>
      <c r="AB218" s="1">
        <f>IF(Income_CF!AB219="","",Income_CF!AB219*(Cohort_WP!AB217/Cohort_CF!AB217))</f>
        <v>4047885.4325608192</v>
      </c>
      <c r="AC218" s="1">
        <f>IF(Income_CF!AC219="","",Income_CF!AC219*(Cohort_WP!AC217/Cohort_CF!AC217))</f>
        <v>4172241.5426568049</v>
      </c>
      <c r="AD218" s="1">
        <f>IF(Income_CF!AD219="","",Income_CF!AD219*(Cohort_WP!AD217/Cohort_CF!AD217))</f>
        <v>4297838.5513031548</v>
      </c>
      <c r="AE218" s="1">
        <f>IF(Income_CF!AE219="","",Income_CF!AE219*(Cohort_WP!AE217/Cohort_CF!AE217))</f>
        <v>4424560.8742428338</v>
      </c>
      <c r="AF218" s="1">
        <f>IF(Income_CF!AF219="","",Income_CF!AF219*(Cohort_WP!AF217/Cohort_CF!AF217))</f>
        <v>4552287.4291540245</v>
      </c>
      <c r="AG218" s="1">
        <f>IF(Income_CF!AG219="","",Income_CF!AG219*(Cohort_WP!AG217/Cohort_CF!AG217))</f>
        <v>4680891.7682994315</v>
      </c>
      <c r="AH218" s="1">
        <f>IF(Income_CF!AH219="","",Income_CF!AH219*(Cohort_WP!AH217/Cohort_CF!AH217))</f>
        <v>4810242.2313655904</v>
      </c>
      <c r="AI218" s="1">
        <f>IF(Income_CF!AI219="","",Income_CF!AI219*(Cohort_WP!AI217/Cohort_CF!AI217))</f>
        <v>4940202.1185172908</v>
      </c>
      <c r="AJ218" s="1">
        <f>IF(Income_CF!AJ219="","",Income_CF!AJ219*(Cohort_WP!AJ217/Cohort_CF!AJ217))</f>
        <v>5070629.8836065345</v>
      </c>
      <c r="AK218" s="1">
        <f>IF(Income_CF!AK219="","",Income_CF!AK219*(Cohort_WP!AK217/Cohort_CF!AK217))</f>
        <v>5201379.3473883681</v>
      </c>
      <c r="AL218" s="1">
        <f>IF(Income_CF!AL219="","",Income_CF!AL219*(Cohort_WP!AL217/Cohort_CF!AL217))</f>
        <v>5332299.9305061605</v>
      </c>
      <c r="AM218" s="1">
        <f>IF(Income_CF!AM219="","",Income_CF!AM219*(Cohort_WP!AM217/Cohort_CF!AM217))</f>
        <v>5463236.9059194261</v>
      </c>
      <c r="AN218" s="1">
        <f>IF(Income_CF!AN219="","",Income_CF!AN219*(Cohort_WP!AN217/Cohort_CF!AN217))</f>
        <v>5594031.6703551561</v>
      </c>
      <c r="AO218" s="1">
        <f>IF(Income_CF!AO219="","",Income_CF!AO219*(Cohort_WP!AO217/Cohort_CF!AO217))</f>
        <v>5724522.034272586</v>
      </c>
      <c r="AP218" s="1">
        <f>IF(Income_CF!AP219="","",Income_CF!AP219*(Cohort_WP!AP217/Cohort_CF!AP217))</f>
        <v>5854542.5297401827</v>
      </c>
      <c r="AQ218" s="1">
        <f>IF(Income_CF!AQ219="","",Income_CF!AQ219*(Cohort_WP!AQ217/Cohort_CF!AQ217))</f>
        <v>5983924.7355323182</v>
      </c>
      <c r="AR218" s="1">
        <f>IF(Income_CF!AR219="","",Income_CF!AR219*(Cohort_WP!AR217/Cohort_CF!AR217))</f>
        <v>6112497.6186644165</v>
      </c>
      <c r="AS218" s="1">
        <f>IF(Income_CF!AS219="","",Income_CF!AS219*(Cohort_WP!AS217/Cohort_CF!AS217))</f>
        <v>6240087.8914967664</v>
      </c>
      <c r="AT218" s="1">
        <f>IF(Income_CF!AT219="","",Income_CF!AT219*(Cohort_WP!AT217/Cohort_CF!AT217))</f>
        <v>6366520.3834525682</v>
      </c>
      <c r="AU218" s="1">
        <f>IF(Income_CF!AU219="","",Income_CF!AU219*(Cohort_WP!AU217/Cohort_CF!AU217))</f>
        <v>6491618.4263120284</v>
      </c>
      <c r="AV218" s="1">
        <f>IF(Income_CF!AV219="","",Income_CF!AV219*(Cohort_WP!AV217/Cohort_CF!AV217))</f>
        <v>6615204.2519656057</v>
      </c>
      <c r="AW218" s="1">
        <f>IF(Income_CF!AW219="","",Income_CF!AW219*(Cohort_WP!AW217/Cohort_CF!AW217))</f>
        <v>6737099.4014330469</v>
      </c>
      <c r="AX218" s="1">
        <f>IF(Income_CF!AX219="","",Income_CF!AX219*(Cohort_WP!AX217/Cohort_CF!AX217))</f>
        <v>6857125.1438837899</v>
      </c>
      <c r="AY218" s="1">
        <f>IF(Income_CF!AY219="","",Income_CF!AY219*(Cohort_WP!AY217/Cohort_CF!AY217))</f>
        <v>6975102.9043272883</v>
      </c>
      <c r="AZ218" s="1">
        <f>IF(Income_CF!AZ219="","",Income_CF!AZ219*(Cohort_WP!AZ217/Cohort_CF!AZ217))</f>
        <v>7090854.6985799354</v>
      </c>
      <c r="BA218" s="1">
        <f>IF(Income_CF!BA219="","",Income_CF!BA219*(Cohort_WP!BA217/Cohort_CF!BA217))</f>
        <v>7204203.5740597704</v>
      </c>
      <c r="BB218" s="1">
        <f>IF(Income_CF!BB219="","",Income_CF!BB219*(Cohort_WP!BB217/Cohort_CF!BB217))</f>
        <v>7314974.0549093336</v>
      </c>
      <c r="BC218" s="1">
        <f>IF(Income_CF!BC219="","",Income_CF!BC219*(Cohort_WP!BC217/Cohort_CF!BC217))</f>
        <v>7422992.5899044182</v>
      </c>
      <c r="BD218" s="1" t="str">
        <f>IF(Income_CF!BD219="","",Income_CF!BD219*(Cohort_WP!BD217/Cohort_CF!BD217))</f>
        <v/>
      </c>
      <c r="BE218" s="1" t="str">
        <f>IF(Income_CF!BE219="","",Income_CF!BE219*(Cohort_WP!BE217/Cohort_CF!BE217))</f>
        <v/>
      </c>
      <c r="BF218" s="1" t="str">
        <f>IF(Income_CF!BF219="","",Income_CF!BF219*(Cohort_WP!BF217/Cohort_CF!BF217))</f>
        <v/>
      </c>
      <c r="BG218" s="1" t="str">
        <f>IF(Income_CF!BG219="","",Income_CF!BG219*(Cohort_WP!BG217/Cohort_CF!BG217))</f>
        <v/>
      </c>
      <c r="BH218" s="1" t="str">
        <f>IF(Income_CF!BH219="","",Income_CF!BH219*(Cohort_WP!BH217/Cohort_CF!BH217))</f>
        <v/>
      </c>
      <c r="BI218" s="1" t="str">
        <f>IF(Income_CF!BI219="","",Income_CF!BI219*(Cohort_WP!BI217/Cohort_CF!BI217))</f>
        <v/>
      </c>
      <c r="BJ218" s="1" t="str">
        <f>IF(Income_CF!BJ219="","",Income_CF!BJ219*(Cohort_WP!BJ217/Cohort_CF!BJ217))</f>
        <v/>
      </c>
      <c r="BK218" s="1" t="str">
        <f>IF(Income_CF!BK219="","",Income_CF!BK219*(Cohort_WP!BK217/Cohort_CF!BK217))</f>
        <v/>
      </c>
      <c r="BL218" s="1" t="str">
        <f>IF(Income_CF!BL219="","",Income_CF!BL219*(Cohort_WP!BL217/Cohort_CF!BL217))</f>
        <v/>
      </c>
      <c r="BM218" s="1" t="str">
        <f>IF(Income_CF!BM219="","",Income_CF!BM219*(Cohort_WP!BM217/Cohort_CF!BM217))</f>
        <v/>
      </c>
      <c r="BN218" s="1" t="str">
        <f>IF(Income_CF!BN219="","",Income_CF!BN219*(Cohort_WP!BN217/Cohort_CF!BN217))</f>
        <v/>
      </c>
      <c r="BO218" s="1" t="str">
        <f>IF(Income_CF!BO219="","",Income_CF!BO219*(Cohort_WP!BO217/Cohort_CF!BO217))</f>
        <v/>
      </c>
      <c r="BP218" s="1" t="str">
        <f>IF(Income_CF!BP219="","",Income_CF!BP219*(Cohort_WP!BP217/Cohort_CF!BP217))</f>
        <v/>
      </c>
      <c r="BQ218" s="1" t="str">
        <f>IF(Income_CF!BQ219="","",Income_CF!BQ219*(Cohort_WP!BQ217/Cohort_CF!BQ217))</f>
        <v/>
      </c>
      <c r="BR218" s="1" t="str">
        <f>IF(Income_CF!BR219="","",Income_CF!BR219*(Cohort_WP!BR217/Cohort_CF!BR217))</f>
        <v/>
      </c>
      <c r="BS218" s="1" t="str">
        <f>IF(Income_CF!BS219="","",Income_CF!BS219*(Cohort_WP!BS217/Cohort_CF!BS217))</f>
        <v/>
      </c>
    </row>
    <row r="219" spans="1:72" x14ac:dyDescent="0.55000000000000004">
      <c r="A219" s="642"/>
      <c r="B219" t="s">
        <v>471</v>
      </c>
      <c r="M219" s="1" t="str">
        <f>IF(Income_CF!M220="","",Income_CF!M220*(Cohort_WP!M218/Cohort_CF!M218))</f>
        <v/>
      </c>
      <c r="N219" s="1" t="str">
        <f>IF(Income_CF!N220="","",Income_CF!N220*(Cohort_WP!N218/Cohort_CF!N218))</f>
        <v/>
      </c>
      <c r="O219" s="1" t="str">
        <f>IF(Income_CF!O220="","",Income_CF!O220*(Cohort_WP!O218/Cohort_CF!O218))</f>
        <v/>
      </c>
      <c r="P219" s="1" t="str">
        <f>IF(Income_CF!P220="","",Income_CF!P220*(Cohort_WP!P218/Cohort_CF!P218))</f>
        <v/>
      </c>
      <c r="Q219" s="1">
        <f>IF(Income_CF!Q220="","",Income_CF!Q220*(Cohort_WP!Q218/Cohort_CF!Q218))</f>
        <v>2743810.9307303284</v>
      </c>
      <c r="R219" s="1">
        <f>IF(Income_CF!R220="","",Income_CF!R220*(Cohort_WP!R218/Cohort_CF!R218))</f>
        <v>2850249.7070071865</v>
      </c>
      <c r="S219" s="1">
        <f>IF(Income_CF!S220="","",Income_CF!S220*(Cohort_WP!S218/Cohort_CF!S218))</f>
        <v>2959041.532104352</v>
      </c>
      <c r="T219" s="1">
        <f>IF(Income_CF!T220="","",Income_CF!T220*(Cohort_WP!T218/Cohort_CF!T218))</f>
        <v>3070143.2182885096</v>
      </c>
      <c r="U219" s="1">
        <f>IF(Income_CF!U220="","",Income_CF!U220*(Cohort_WP!U218/Cohort_CF!U218))</f>
        <v>3202984.4431751017</v>
      </c>
      <c r="V219" s="1">
        <f>IF(Income_CF!V220="","",Income_CF!V220*(Cohort_WP!V218/Cohort_CF!V218))</f>
        <v>3317268.8734413311</v>
      </c>
      <c r="W219" s="1">
        <f>IF(Income_CF!W220="","",Income_CF!W220*(Cohort_WP!W218/Cohort_CF!W218))</f>
        <v>3433570.2812551223</v>
      </c>
      <c r="X219" s="1">
        <f>IF(Income_CF!X220="","",Income_CF!X220*(Cohort_WP!X218/Cohort_CF!X218))</f>
        <v>3551817.4150406173</v>
      </c>
      <c r="Y219" s="1">
        <f>IF(Income_CF!Y220="","",Income_CF!Y220*(Cohort_WP!Y218/Cohort_CF!Y218))</f>
        <v>3671932.9861296425</v>
      </c>
      <c r="Z219" s="1">
        <f>IF(Income_CF!Z220="","",Income_CF!Z220*(Cohort_WP!Z218/Cohort_CF!Z218))</f>
        <v>3793833.6494786572</v>
      </c>
      <c r="AA219" s="1">
        <f>IF(Income_CF!AA220="","",Income_CF!AA220*(Cohort_WP!AA218/Cohort_CF!AA218))</f>
        <v>3917430.0021950118</v>
      </c>
      <c r="AB219" s="1">
        <f>IF(Income_CF!AB220="","",Income_CF!AB220*(Cohort_WP!AB218/Cohort_CF!AB218))</f>
        <v>4042626.600479967</v>
      </c>
      <c r="AC219" s="1">
        <f>IF(Income_CF!AC220="","",Income_CF!AC220*(Cohort_WP!AC218/Cohort_CF!AC218))</f>
        <v>4169321.9955376443</v>
      </c>
      <c r="AD219" s="1">
        <f>IF(Income_CF!AD220="","",Income_CF!AD220*(Cohort_WP!AD218/Cohort_CF!AD218))</f>
        <v>4297408.7889365088</v>
      </c>
      <c r="AE219" s="1">
        <f>IF(Income_CF!AE220="","",Income_CF!AE220*(Cohort_WP!AE218/Cohort_CF!AE218))</f>
        <v>4426773.7078422485</v>
      </c>
      <c r="AF219" s="1">
        <f>IF(Income_CF!AF220="","",Income_CF!AF220*(Cohort_WP!AF218/Cohort_CF!AF218))</f>
        <v>4557297.7004701197</v>
      </c>
      <c r="AG219" s="1">
        <f>IF(Income_CF!AG220="","",Income_CF!AG220*(Cohort_WP!AG218/Cohort_CF!AG218))</f>
        <v>4688856.0520286439</v>
      </c>
      <c r="AH219" s="1">
        <f>IF(Income_CF!AH220="","",Income_CF!AH220*(Cohort_WP!AH218/Cohort_CF!AH218))</f>
        <v>4821318.5213484149</v>
      </c>
      <c r="AI219" s="1">
        <f>IF(Income_CF!AI220="","",Income_CF!AI220*(Cohort_WP!AI218/Cohort_CF!AI218))</f>
        <v>4954549.4983065575</v>
      </c>
      <c r="AJ219" s="1">
        <f>IF(Income_CF!AJ220="","",Income_CF!AJ220*(Cohort_WP!AJ218/Cohort_CF!AJ218))</f>
        <v>5088408.1820728099</v>
      </c>
      <c r="AK219" s="1">
        <f>IF(Income_CF!AK220="","",Income_CF!AK220*(Cohort_WP!AK218/Cohort_CF!AK218))</f>
        <v>5222748.7801147318</v>
      </c>
      <c r="AL219" s="1">
        <f>IF(Income_CF!AL220="","",Income_CF!AL220*(Cohort_WP!AL218/Cohort_CF!AL218))</f>
        <v>5357420.7278100178</v>
      </c>
      <c r="AM219" s="1">
        <f>IF(Income_CF!AM220="","",Income_CF!AM220*(Cohort_WP!AM218/Cohort_CF!AM218))</f>
        <v>5492268.9284213465</v>
      </c>
      <c r="AN219" s="1">
        <f>IF(Income_CF!AN220="","",Income_CF!AN220*(Cohort_WP!AN218/Cohort_CF!AN218))</f>
        <v>5627134.0130970078</v>
      </c>
      <c r="AO219" s="1">
        <f>IF(Income_CF!AO220="","",Income_CF!AO220*(Cohort_WP!AO218/Cohort_CF!AO218))</f>
        <v>5761852.6204658113</v>
      </c>
      <c r="AP219" s="1">
        <f>IF(Income_CF!AP220="","",Income_CF!AP220*(Cohort_WP!AP218/Cohort_CF!AP218))</f>
        <v>5896257.6953007635</v>
      </c>
      <c r="AQ219" s="1">
        <f>IF(Income_CF!AQ220="","",Income_CF!AQ220*(Cohort_WP!AQ218/Cohort_CF!AQ218))</f>
        <v>6030178.8056323864</v>
      </c>
      <c r="AR219" s="1">
        <f>IF(Income_CF!AR220="","",Income_CF!AR220*(Cohort_WP!AR218/Cohort_CF!AR218))</f>
        <v>6163442.4775982881</v>
      </c>
      <c r="AS219" s="1">
        <f>IF(Income_CF!AS220="","",Income_CF!AS220*(Cohort_WP!AS218/Cohort_CF!AS218))</f>
        <v>6295872.5472243503</v>
      </c>
      <c r="AT219" s="1">
        <f>IF(Income_CF!AT220="","",Income_CF!AT220*(Cohort_WP!AT218/Cohort_CF!AT218))</f>
        <v>6427290.5282416679</v>
      </c>
      <c r="AU219" s="1">
        <f>IF(Income_CF!AU220="","",Income_CF!AU220*(Cohort_WP!AU218/Cohort_CF!AU218))</f>
        <v>6557515.994956146</v>
      </c>
      <c r="AV219" s="1">
        <f>IF(Income_CF!AV220="","",Income_CF!AV220*(Cohort_WP!AV218/Cohort_CF!AV218))</f>
        <v>6686366.9791013896</v>
      </c>
      <c r="AW219" s="1">
        <f>IF(Income_CF!AW220="","",Income_CF!AW220*(Cohort_WP!AW218/Cohort_CF!AW218))</f>
        <v>6813660.3795245746</v>
      </c>
      <c r="AX219" s="1">
        <f>IF(Income_CF!AX220="","",Income_CF!AX220*(Cohort_WP!AX218/Cohort_CF!AX218))</f>
        <v>6939212.3834760385</v>
      </c>
      <c r="AY219" s="1">
        <f>IF(Income_CF!AY220="","",Income_CF!AY220*(Cohort_WP!AY218/Cohort_CF!AY218))</f>
        <v>7062838.8982003024</v>
      </c>
      <c r="AZ219" s="1">
        <f>IF(Income_CF!AZ220="","",Income_CF!AZ220*(Cohort_WP!AZ218/Cohort_CF!AZ218))</f>
        <v>7184355.9914571065</v>
      </c>
      <c r="BA219" s="1">
        <f>IF(Income_CF!BA220="","",Income_CF!BA220*(Cohort_WP!BA218/Cohort_CF!BA218))</f>
        <v>7303580.3395373346</v>
      </c>
      <c r="BB219" s="1">
        <f>IF(Income_CF!BB220="","",Income_CF!BB220*(Cohort_WP!BB218/Cohort_CF!BB218))</f>
        <v>7420329.6812815629</v>
      </c>
      <c r="BC219" s="1">
        <f>IF(Income_CF!BC220="","",Income_CF!BC220*(Cohort_WP!BC218/Cohort_CF!BC218))</f>
        <v>7534423.2765566139</v>
      </c>
      <c r="BD219" s="1">
        <f>IF(Income_CF!BD220="","",Income_CF!BD220*(Cohort_WP!BD218/Cohort_CF!BD218))</f>
        <v>7645682.3676015502</v>
      </c>
      <c r="BE219" s="1" t="str">
        <f>IF(Income_CF!BE220="","",Income_CF!BE220*(Cohort_WP!BE218/Cohort_CF!BE218))</f>
        <v/>
      </c>
      <c r="BF219" s="1" t="str">
        <f>IF(Income_CF!BF220="","",Income_CF!BF220*(Cohort_WP!BF218/Cohort_CF!BF218))</f>
        <v/>
      </c>
      <c r="BG219" s="1" t="str">
        <f>IF(Income_CF!BG220="","",Income_CF!BG220*(Cohort_WP!BG218/Cohort_CF!BG218))</f>
        <v/>
      </c>
      <c r="BH219" s="1" t="str">
        <f>IF(Income_CF!BH220="","",Income_CF!BH220*(Cohort_WP!BH218/Cohort_CF!BH218))</f>
        <v/>
      </c>
      <c r="BI219" s="1" t="str">
        <f>IF(Income_CF!BI220="","",Income_CF!BI220*(Cohort_WP!BI218/Cohort_CF!BI218))</f>
        <v/>
      </c>
      <c r="BJ219" s="1" t="str">
        <f>IF(Income_CF!BJ220="","",Income_CF!BJ220*(Cohort_WP!BJ218/Cohort_CF!BJ218))</f>
        <v/>
      </c>
      <c r="BK219" s="1" t="str">
        <f>IF(Income_CF!BK220="","",Income_CF!BK220*(Cohort_WP!BK218/Cohort_CF!BK218))</f>
        <v/>
      </c>
      <c r="BL219" s="1" t="str">
        <f>IF(Income_CF!BL220="","",Income_CF!BL220*(Cohort_WP!BL218/Cohort_CF!BL218))</f>
        <v/>
      </c>
      <c r="BM219" s="1" t="str">
        <f>IF(Income_CF!BM220="","",Income_CF!BM220*(Cohort_WP!BM218/Cohort_CF!BM218))</f>
        <v/>
      </c>
      <c r="BN219" s="1" t="str">
        <f>IF(Income_CF!BN220="","",Income_CF!BN220*(Cohort_WP!BN218/Cohort_CF!BN218))</f>
        <v/>
      </c>
      <c r="BO219" s="1" t="str">
        <f>IF(Income_CF!BO220="","",Income_CF!BO220*(Cohort_WP!BO218/Cohort_CF!BO218))</f>
        <v/>
      </c>
      <c r="BP219" s="1" t="str">
        <f>IF(Income_CF!BP220="","",Income_CF!BP220*(Cohort_WP!BP218/Cohort_CF!BP218))</f>
        <v/>
      </c>
      <c r="BQ219" s="1" t="str">
        <f>IF(Income_CF!BQ220="","",Income_CF!BQ220*(Cohort_WP!BQ218/Cohort_CF!BQ218))</f>
        <v/>
      </c>
      <c r="BR219" s="1" t="str">
        <f>IF(Income_CF!BR220="","",Income_CF!BR220*(Cohort_WP!BR218/Cohort_CF!BR218))</f>
        <v/>
      </c>
      <c r="BS219" s="1" t="str">
        <f>IF(Income_CF!BS220="","",Income_CF!BS220*(Cohort_WP!BS218/Cohort_CF!BS218))</f>
        <v/>
      </c>
    </row>
    <row r="220" spans="1:72" x14ac:dyDescent="0.55000000000000004">
      <c r="A220" s="642"/>
      <c r="B220" t="s">
        <v>472</v>
      </c>
      <c r="M220" s="1" t="str">
        <f>IF(Income_CF!M221="","",Income_CF!M221*(Cohort_WP!M219/Cohort_CF!M219))</f>
        <v/>
      </c>
      <c r="N220" s="1" t="str">
        <f>IF(Income_CF!N221="","",Income_CF!N221*(Cohort_WP!N219/Cohort_CF!N219))</f>
        <v/>
      </c>
      <c r="O220" s="1" t="str">
        <f>IF(Income_CF!O221="","",Income_CF!O221*(Cohort_WP!O219/Cohort_CF!O219))</f>
        <v/>
      </c>
      <c r="P220" s="1" t="str">
        <f>IF(Income_CF!P221="","",Income_CF!P221*(Cohort_WP!P219/Cohort_CF!P219))</f>
        <v/>
      </c>
      <c r="Q220" s="1" t="str">
        <f>IF(Income_CF!Q221="","",Income_CF!Q221*(Cohort_WP!Q219/Cohort_CF!Q219))</f>
        <v/>
      </c>
      <c r="R220" s="1">
        <f>IF(Income_CF!R221="","",Income_CF!R221*(Cohort_WP!R219/Cohort_CF!R219))</f>
        <v>2826125.2586522377</v>
      </c>
      <c r="S220" s="1">
        <f>IF(Income_CF!S221="","",Income_CF!S221*(Cohort_WP!S219/Cohort_CF!S219))</f>
        <v>2935757.1982174022</v>
      </c>
      <c r="T220" s="1">
        <f>IF(Income_CF!T221="","",Income_CF!T221*(Cohort_WP!T219/Cohort_CF!T219))</f>
        <v>3047812.7780674826</v>
      </c>
      <c r="U220" s="1">
        <f>IF(Income_CF!U221="","",Income_CF!U221*(Cohort_WP!U219/Cohort_CF!U219))</f>
        <v>3162247.5148371654</v>
      </c>
      <c r="V220" s="1">
        <f>IF(Income_CF!V221="","",Income_CF!V221*(Cohort_WP!V219/Cohort_CF!V219))</f>
        <v>3299073.9764703545</v>
      </c>
      <c r="W220" s="1">
        <f>IF(Income_CF!W221="","",Income_CF!W221*(Cohort_WP!W219/Cohort_CF!W219))</f>
        <v>3416786.9396445709</v>
      </c>
      <c r="X220" s="1">
        <f>IF(Income_CF!X221="","",Income_CF!X221*(Cohort_WP!X219/Cohort_CF!X219))</f>
        <v>3536577.3896927759</v>
      </c>
      <c r="Y220" s="1">
        <f>IF(Income_CF!Y221="","",Income_CF!Y221*(Cohort_WP!Y219/Cohort_CF!Y219))</f>
        <v>3658371.937491836</v>
      </c>
      <c r="Z220" s="1">
        <f>IF(Income_CF!Z221="","",Income_CF!Z221*(Cohort_WP!Z219/Cohort_CF!Z219))</f>
        <v>3782090.9757135315</v>
      </c>
      <c r="AA220" s="1">
        <f>IF(Income_CF!AA221="","",Income_CF!AA221*(Cohort_WP!AA219/Cohort_CF!AA219))</f>
        <v>3907648.6589630162</v>
      </c>
      <c r="AB220" s="1">
        <f>IF(Income_CF!AB221="","",Income_CF!AB221*(Cohort_WP!AB219/Cohort_CF!AB219))</f>
        <v>4034952.9022608628</v>
      </c>
      <c r="AC220" s="1">
        <f>IF(Income_CF!AC221="","",Income_CF!AC221*(Cohort_WP!AC219/Cohort_CF!AC219))</f>
        <v>4163905.3984943661</v>
      </c>
      <c r="AD220" s="1">
        <f>IF(Income_CF!AD221="","",Income_CF!AD221*(Cohort_WP!AD219/Cohort_CF!AD219))</f>
        <v>4294401.6554037733</v>
      </c>
      <c r="AE220" s="1">
        <f>IF(Income_CF!AE221="","",Income_CF!AE221*(Cohort_WP!AE219/Cohort_CF!AE219))</f>
        <v>4426331.0526046036</v>
      </c>
      <c r="AF220" s="1">
        <f>IF(Income_CF!AF221="","",Income_CF!AF221*(Cohort_WP!AF219/Cohort_CF!AF219))</f>
        <v>4559576.9190775165</v>
      </c>
      <c r="AG220" s="1">
        <f>IF(Income_CF!AG221="","",Income_CF!AG221*(Cohort_WP!AG219/Cohort_CF!AG219))</f>
        <v>4694016.6314842226</v>
      </c>
      <c r="AH220" s="1">
        <f>IF(Income_CF!AH221="","",Income_CF!AH221*(Cohort_WP!AH219/Cohort_CF!AH219))</f>
        <v>4829521.733589503</v>
      </c>
      <c r="AI220" s="1">
        <f>IF(Income_CF!AI221="","",Income_CF!AI221*(Cohort_WP!AI219/Cohort_CF!AI219))</f>
        <v>4965958.0769888666</v>
      </c>
      <c r="AJ220" s="1">
        <f>IF(Income_CF!AJ221="","",Income_CF!AJ221*(Cohort_WP!AJ219/Cohort_CF!AJ219))</f>
        <v>5103185.9832557552</v>
      </c>
      <c r="AK220" s="1">
        <f>IF(Income_CF!AK221="","",Income_CF!AK221*(Cohort_WP!AK219/Cohort_CF!AK219))</f>
        <v>5241060.4275349947</v>
      </c>
      <c r="AL220" s="1">
        <f>IF(Income_CF!AL221="","",Income_CF!AL221*(Cohort_WP!AL219/Cohort_CF!AL219))</f>
        <v>5379431.2435181718</v>
      </c>
      <c r="AM220" s="1">
        <f>IF(Income_CF!AM221="","",Income_CF!AM221*(Cohort_WP!AM219/Cohort_CF!AM219))</f>
        <v>5518143.3496443182</v>
      </c>
      <c r="AN220" s="1">
        <f>IF(Income_CF!AN221="","",Income_CF!AN221*(Cohort_WP!AN219/Cohort_CF!AN219))</f>
        <v>5657036.9962739851</v>
      </c>
      <c r="AO220" s="1">
        <f>IF(Income_CF!AO221="","",Income_CF!AO221*(Cohort_WP!AO219/Cohort_CF!AO219))</f>
        <v>5795948.0334899193</v>
      </c>
      <c r="AP220" s="1">
        <f>IF(Income_CF!AP221="","",Income_CF!AP221*(Cohort_WP!AP219/Cohort_CF!AP219))</f>
        <v>5934708.1990797864</v>
      </c>
      <c r="AQ220" s="1">
        <f>IF(Income_CF!AQ221="","",Income_CF!AQ221*(Cohort_WP!AQ219/Cohort_CF!AQ219))</f>
        <v>6073145.4261597851</v>
      </c>
      <c r="AR220" s="1">
        <f>IF(Income_CF!AR221="","",Income_CF!AR221*(Cohort_WP!AR219/Cohort_CF!AR219))</f>
        <v>6211084.1698013581</v>
      </c>
      <c r="AS220" s="1">
        <f>IF(Income_CF!AS221="","",Income_CF!AS221*(Cohort_WP!AS219/Cohort_CF!AS219))</f>
        <v>6348345.7519262377</v>
      </c>
      <c r="AT220" s="1">
        <f>IF(Income_CF!AT221="","",Income_CF!AT221*(Cohort_WP!AT219/Cohort_CF!AT219))</f>
        <v>6484748.7236410808</v>
      </c>
      <c r="AU220" s="1">
        <f>IF(Income_CF!AU221="","",Income_CF!AU221*(Cohort_WP!AU219/Cohort_CF!AU219))</f>
        <v>6620109.2440889189</v>
      </c>
      <c r="AV220" s="1">
        <f>IF(Income_CF!AV221="","",Income_CF!AV221*(Cohort_WP!AV219/Cohort_CF!AV219))</f>
        <v>6754241.4748048298</v>
      </c>
      <c r="AW220" s="1">
        <f>IF(Income_CF!AW221="","",Income_CF!AW221*(Cohort_WP!AW219/Cohort_CF!AW219))</f>
        <v>6886957.9884744314</v>
      </c>
      <c r="AX220" s="1">
        <f>IF(Income_CF!AX221="","",Income_CF!AX221*(Cohort_WP!AX219/Cohort_CF!AX219))</f>
        <v>7018070.1909103114</v>
      </c>
      <c r="AY220" s="1">
        <f>IF(Income_CF!AY221="","",Income_CF!AY221*(Cohort_WP!AY219/Cohort_CF!AY219))</f>
        <v>7147388.7549803192</v>
      </c>
      <c r="AZ220" s="1">
        <f>IF(Income_CF!AZ221="","",Income_CF!AZ221*(Cohort_WP!AZ219/Cohort_CF!AZ219))</f>
        <v>7274724.0651463121</v>
      </c>
      <c r="BA220" s="1">
        <f>IF(Income_CF!BA221="","",Income_CF!BA221*(Cohort_WP!BA219/Cohort_CF!BA219))</f>
        <v>7399886.6712008212</v>
      </c>
      <c r="BB220" s="1">
        <f>IF(Income_CF!BB221="","",Income_CF!BB221*(Cohort_WP!BB219/Cohort_CF!BB219))</f>
        <v>7522687.749723454</v>
      </c>
      <c r="BC220" s="1">
        <f>IF(Income_CF!BC221="","",Income_CF!BC221*(Cohort_WP!BC219/Cohort_CF!BC219))</f>
        <v>7642939.5717200087</v>
      </c>
      <c r="BD220" s="1">
        <f>IF(Income_CF!BD221="","",Income_CF!BD221*(Cohort_WP!BD219/Cohort_CF!BD219))</f>
        <v>7760455.9748533117</v>
      </c>
      <c r="BE220" s="1">
        <f>IF(Income_CF!BE221="","",Income_CF!BE221*(Cohort_WP!BE219/Cohort_CF!BE219))</f>
        <v>7875052.8386295978</v>
      </c>
      <c r="BF220" s="1" t="str">
        <f>IF(Income_CF!BF221="","",Income_CF!BF221*(Cohort_WP!BF219/Cohort_CF!BF219))</f>
        <v/>
      </c>
      <c r="BG220" s="1" t="str">
        <f>IF(Income_CF!BG221="","",Income_CF!BG221*(Cohort_WP!BG219/Cohort_CF!BG219))</f>
        <v/>
      </c>
      <c r="BH220" s="1" t="str">
        <f>IF(Income_CF!BH221="","",Income_CF!BH221*(Cohort_WP!BH219/Cohort_CF!BH219))</f>
        <v/>
      </c>
      <c r="BI220" s="1" t="str">
        <f>IF(Income_CF!BI221="","",Income_CF!BI221*(Cohort_WP!BI219/Cohort_CF!BI219))</f>
        <v/>
      </c>
      <c r="BJ220" s="1" t="str">
        <f>IF(Income_CF!BJ221="","",Income_CF!BJ221*(Cohort_WP!BJ219/Cohort_CF!BJ219))</f>
        <v/>
      </c>
      <c r="BK220" s="1" t="str">
        <f>IF(Income_CF!BK221="","",Income_CF!BK221*(Cohort_WP!BK219/Cohort_CF!BK219))</f>
        <v/>
      </c>
      <c r="BL220" s="1" t="str">
        <f>IF(Income_CF!BL221="","",Income_CF!BL221*(Cohort_WP!BL219/Cohort_CF!BL219))</f>
        <v/>
      </c>
      <c r="BM220" s="1" t="str">
        <f>IF(Income_CF!BM221="","",Income_CF!BM221*(Cohort_WP!BM219/Cohort_CF!BM219))</f>
        <v/>
      </c>
      <c r="BN220" s="1" t="str">
        <f>IF(Income_CF!BN221="","",Income_CF!BN221*(Cohort_WP!BN219/Cohort_CF!BN219))</f>
        <v/>
      </c>
      <c r="BO220" s="1" t="str">
        <f>IF(Income_CF!BO221="","",Income_CF!BO221*(Cohort_WP!BO219/Cohort_CF!BO219))</f>
        <v/>
      </c>
      <c r="BP220" s="1" t="str">
        <f>IF(Income_CF!BP221="","",Income_CF!BP221*(Cohort_WP!BP219/Cohort_CF!BP219))</f>
        <v/>
      </c>
      <c r="BQ220" s="1" t="str">
        <f>IF(Income_CF!BQ221="","",Income_CF!BQ221*(Cohort_WP!BQ219/Cohort_CF!BQ219))</f>
        <v/>
      </c>
      <c r="BR220" s="1" t="str">
        <f>IF(Income_CF!BR221="","",Income_CF!BR221*(Cohort_WP!BR219/Cohort_CF!BR219))</f>
        <v/>
      </c>
      <c r="BS220" s="1" t="str">
        <f>IF(Income_CF!BS221="","",Income_CF!BS221*(Cohort_WP!BS219/Cohort_CF!BS219))</f>
        <v/>
      </c>
    </row>
    <row r="221" spans="1:72" x14ac:dyDescent="0.55000000000000004">
      <c r="A221" s="642"/>
      <c r="B221" t="s">
        <v>473</v>
      </c>
      <c r="M221" s="1" t="str">
        <f>IF(Income_CF!M222="","",Income_CF!M222*(Cohort_WP!M220/Cohort_CF!M220))</f>
        <v/>
      </c>
      <c r="N221" s="1" t="str">
        <f>IF(Income_CF!N222="","",Income_CF!N222*(Cohort_WP!N220/Cohort_CF!N220))</f>
        <v/>
      </c>
      <c r="O221" s="1" t="str">
        <f>IF(Income_CF!O222="","",Income_CF!O222*(Cohort_WP!O220/Cohort_CF!O220))</f>
        <v/>
      </c>
      <c r="P221" s="1" t="str">
        <f>IF(Income_CF!P222="","",Income_CF!P222*(Cohort_WP!P220/Cohort_CF!P220))</f>
        <v/>
      </c>
      <c r="Q221" s="1" t="str">
        <f>IF(Income_CF!Q222="","",Income_CF!Q222*(Cohort_WP!Q220/Cohort_CF!Q220))</f>
        <v/>
      </c>
      <c r="R221" s="1" t="str">
        <f>IF(Income_CF!R222="","",Income_CF!R222*(Cohort_WP!R220/Cohort_CF!R220))</f>
        <v/>
      </c>
      <c r="S221" s="1">
        <f>IF(Income_CF!S222="","",Income_CF!S222*(Cohort_WP!S220/Cohort_CF!S220))</f>
        <v>2910909.0164118051</v>
      </c>
      <c r="T221" s="1">
        <f>IF(Income_CF!T222="","",Income_CF!T222*(Cohort_WP!T220/Cohort_CF!T220))</f>
        <v>3023829.9141639248</v>
      </c>
      <c r="U221" s="1">
        <f>IF(Income_CF!U222="","",Income_CF!U222*(Cohort_WP!U220/Cohort_CF!U220))</f>
        <v>3139247.1614095075</v>
      </c>
      <c r="V221" s="1">
        <f>IF(Income_CF!V222="","",Income_CF!V222*(Cohort_WP!V220/Cohort_CF!V220))</f>
        <v>3257114.9402822792</v>
      </c>
      <c r="W221" s="1">
        <f>IF(Income_CF!W222="","",Income_CF!W222*(Cohort_WP!W220/Cohort_CF!W220))</f>
        <v>3398046.1957644648</v>
      </c>
      <c r="X221" s="1">
        <f>IF(Income_CF!X222="","",Income_CF!X222*(Cohort_WP!X220/Cohort_CF!X220))</f>
        <v>3519290.5478339079</v>
      </c>
      <c r="Y221" s="1">
        <f>IF(Income_CF!Y222="","",Income_CF!Y222*(Cohort_WP!Y220/Cohort_CF!Y220))</f>
        <v>3642674.7113835593</v>
      </c>
      <c r="Z221" s="1">
        <f>IF(Income_CF!Z222="","",Income_CF!Z222*(Cohort_WP!Z220/Cohort_CF!Z220))</f>
        <v>3768123.0956165907</v>
      </c>
      <c r="AA221" s="1">
        <f>IF(Income_CF!AA222="","",Income_CF!AA222*(Cohort_WP!AA220/Cohort_CF!AA220))</f>
        <v>3895553.7049849373</v>
      </c>
      <c r="AB221" s="1">
        <f>IF(Income_CF!AB222="","",Income_CF!AB222*(Cohort_WP!AB220/Cohort_CF!AB220))</f>
        <v>4024878.1187319071</v>
      </c>
      <c r="AC221" s="1">
        <f>IF(Income_CF!AC222="","",Income_CF!AC222*(Cohort_WP!AC220/Cohort_CF!AC220))</f>
        <v>4156001.4893286885</v>
      </c>
      <c r="AD221" s="1">
        <f>IF(Income_CF!AD222="","",Income_CF!AD222*(Cohort_WP!AD220/Cohort_CF!AD220))</f>
        <v>4288822.560449197</v>
      </c>
      <c r="AE221" s="1">
        <f>IF(Income_CF!AE222="","",Income_CF!AE222*(Cohort_WP!AE220/Cohort_CF!AE220))</f>
        <v>4423233.7050658865</v>
      </c>
      <c r="AF221" s="1">
        <f>IF(Income_CF!AF222="","",Income_CF!AF222*(Cohort_WP!AF220/Cohort_CF!AF220))</f>
        <v>4559120.9841827424</v>
      </c>
      <c r="AG221" s="1">
        <f>IF(Income_CF!AG222="","",Income_CF!AG222*(Cohort_WP!AG220/Cohort_CF!AG220))</f>
        <v>4696364.2266498413</v>
      </c>
      <c r="AH221" s="1">
        <f>IF(Income_CF!AH222="","",Income_CF!AH222*(Cohort_WP!AH220/Cohort_CF!AH220))</f>
        <v>4834837.1304287501</v>
      </c>
      <c r="AI221" s="1">
        <f>IF(Income_CF!AI222="","",Income_CF!AI222*(Cohort_WP!AI220/Cohort_CF!AI220))</f>
        <v>4974407.385597188</v>
      </c>
      <c r="AJ221" s="1">
        <f>IF(Income_CF!AJ222="","",Income_CF!AJ222*(Cohort_WP!AJ220/Cohort_CF!AJ220))</f>
        <v>5114936.8192985328</v>
      </c>
      <c r="AK221" s="1">
        <f>IF(Income_CF!AK222="","",Income_CF!AK222*(Cohort_WP!AK220/Cohort_CF!AK220))</f>
        <v>5256281.5627534278</v>
      </c>
      <c r="AL221" s="1">
        <f>IF(Income_CF!AL222="","",Income_CF!AL222*(Cohort_WP!AL220/Cohort_CF!AL220))</f>
        <v>5398292.2403610433</v>
      </c>
      <c r="AM221" s="1">
        <f>IF(Income_CF!AM222="","",Income_CF!AM222*(Cohort_WP!AM220/Cohort_CF!AM220))</f>
        <v>5540814.1808237173</v>
      </c>
      <c r="AN221" s="1">
        <f>IF(Income_CF!AN222="","",Income_CF!AN222*(Cohort_WP!AN220/Cohort_CF!AN220))</f>
        <v>5683687.650133648</v>
      </c>
      <c r="AO221" s="1">
        <f>IF(Income_CF!AO222="","",Income_CF!AO222*(Cohort_WP!AO220/Cohort_CF!AO220))</f>
        <v>5826748.1061622053</v>
      </c>
      <c r="AP221" s="1">
        <f>IF(Income_CF!AP222="","",Income_CF!AP222*(Cohort_WP!AP220/Cohort_CF!AP220))</f>
        <v>5969826.4744946165</v>
      </c>
      <c r="AQ221" s="1">
        <f>IF(Income_CF!AQ222="","",Income_CF!AQ222*(Cohort_WP!AQ220/Cohort_CF!AQ220))</f>
        <v>6112749.4450521786</v>
      </c>
      <c r="AR221" s="1">
        <f>IF(Income_CF!AR222="","",Income_CF!AR222*(Cohort_WP!AR220/Cohort_CF!AR220))</f>
        <v>6255339.7889445797</v>
      </c>
      <c r="AS221" s="1">
        <f>IF(Income_CF!AS222="","",Income_CF!AS222*(Cohort_WP!AS220/Cohort_CF!AS220))</f>
        <v>6397416.6948954007</v>
      </c>
      <c r="AT221" s="1">
        <f>IF(Income_CF!AT222="","",Income_CF!AT222*(Cohort_WP!AT220/Cohort_CF!AT220))</f>
        <v>6538796.1244840231</v>
      </c>
      <c r="AU221" s="1">
        <f>IF(Income_CF!AU222="","",Income_CF!AU222*(Cohort_WP!AU220/Cohort_CF!AU220))</f>
        <v>6679291.1853503119</v>
      </c>
      <c r="AV221" s="1">
        <f>IF(Income_CF!AV222="","",Income_CF!AV222*(Cohort_WP!AV220/Cohort_CF!AV220))</f>
        <v>6818712.5214115856</v>
      </c>
      <c r="AW221" s="1">
        <f>IF(Income_CF!AW222="","",Income_CF!AW222*(Cohort_WP!AW220/Cohort_CF!AW220))</f>
        <v>6956868.719048976</v>
      </c>
      <c r="AX221" s="1">
        <f>IF(Income_CF!AX222="","",Income_CF!AX222*(Cohort_WP!AX220/Cohort_CF!AX220))</f>
        <v>7093566.7281286633</v>
      </c>
      <c r="AY221" s="1">
        <f>IF(Income_CF!AY222="","",Income_CF!AY222*(Cohort_WP!AY220/Cohort_CF!AY220))</f>
        <v>7228612.2966376198</v>
      </c>
      <c r="AZ221" s="1">
        <f>IF(Income_CF!AZ222="","",Income_CF!AZ222*(Cohort_WP!AZ220/Cohort_CF!AZ220))</f>
        <v>7361810.417629729</v>
      </c>
      <c r="BA221" s="1">
        <f>IF(Income_CF!BA222="","",Income_CF!BA222*(Cohort_WP!BA220/Cohort_CF!BA220))</f>
        <v>7492965.7871007025</v>
      </c>
      <c r="BB221" s="1">
        <f>IF(Income_CF!BB222="","",Income_CF!BB222*(Cohort_WP!BB220/Cohort_CF!BB220))</f>
        <v>7621883.2713368442</v>
      </c>
      <c r="BC221" s="1">
        <f>IF(Income_CF!BC222="","",Income_CF!BC222*(Cohort_WP!BC220/Cohort_CF!BC220))</f>
        <v>7748368.3822151562</v>
      </c>
      <c r="BD221" s="1">
        <f>IF(Income_CF!BD222="","",Income_CF!BD222*(Cohort_WP!BD220/Cohort_CF!BD220))</f>
        <v>7872227.7588716093</v>
      </c>
      <c r="BE221" s="1">
        <f>IF(Income_CF!BE222="","",Income_CF!BE222*(Cohort_WP!BE220/Cohort_CF!BE220))</f>
        <v>7993269.6540989121</v>
      </c>
      <c r="BF221" s="1">
        <f>IF(Income_CF!BF222="","",Income_CF!BF222*(Cohort_WP!BF220/Cohort_CF!BF220))</f>
        <v>8111304.4237884851</v>
      </c>
      <c r="BG221" s="1" t="str">
        <f>IF(Income_CF!BG222="","",Income_CF!BG222*(Cohort_WP!BG220/Cohort_CF!BG220))</f>
        <v/>
      </c>
      <c r="BH221" s="1" t="str">
        <f>IF(Income_CF!BH222="","",Income_CF!BH222*(Cohort_WP!BH220/Cohort_CF!BH220))</f>
        <v/>
      </c>
      <c r="BI221" s="1" t="str">
        <f>IF(Income_CF!BI222="","",Income_CF!BI222*(Cohort_WP!BI220/Cohort_CF!BI220))</f>
        <v/>
      </c>
      <c r="BJ221" s="1" t="str">
        <f>IF(Income_CF!BJ222="","",Income_CF!BJ222*(Cohort_WP!BJ220/Cohort_CF!BJ220))</f>
        <v/>
      </c>
      <c r="BK221" s="1" t="str">
        <f>IF(Income_CF!BK222="","",Income_CF!BK222*(Cohort_WP!BK220/Cohort_CF!BK220))</f>
        <v/>
      </c>
      <c r="BL221" s="1" t="str">
        <f>IF(Income_CF!BL222="","",Income_CF!BL222*(Cohort_WP!BL220/Cohort_CF!BL220))</f>
        <v/>
      </c>
      <c r="BM221" s="1" t="str">
        <f>IF(Income_CF!BM222="","",Income_CF!BM222*(Cohort_WP!BM220/Cohort_CF!BM220))</f>
        <v/>
      </c>
      <c r="BN221" s="1" t="str">
        <f>IF(Income_CF!BN222="","",Income_CF!BN222*(Cohort_WP!BN220/Cohort_CF!BN220))</f>
        <v/>
      </c>
      <c r="BO221" s="1" t="str">
        <f>IF(Income_CF!BO222="","",Income_CF!BO222*(Cohort_WP!BO220/Cohort_CF!BO220))</f>
        <v/>
      </c>
      <c r="BP221" s="1" t="str">
        <f>IF(Income_CF!BP222="","",Income_CF!BP222*(Cohort_WP!BP220/Cohort_CF!BP220))</f>
        <v/>
      </c>
      <c r="BQ221" s="1" t="str">
        <f>IF(Income_CF!BQ222="","",Income_CF!BQ222*(Cohort_WP!BQ220/Cohort_CF!BQ220))</f>
        <v/>
      </c>
      <c r="BR221" s="1" t="str">
        <f>IF(Income_CF!BR222="","",Income_CF!BR222*(Cohort_WP!BR220/Cohort_CF!BR220))</f>
        <v/>
      </c>
      <c r="BS221" s="1" t="str">
        <f>IF(Income_CF!BS222="","",Income_CF!BS222*(Cohort_WP!BS220/Cohort_CF!BS220))</f>
        <v/>
      </c>
    </row>
    <row r="222" spans="1:72" x14ac:dyDescent="0.55000000000000004">
      <c r="A222" s="642"/>
      <c r="B222" t="s">
        <v>474</v>
      </c>
      <c r="M222" s="1" t="str">
        <f>IF(Income_CF!M223="","",Income_CF!M223*(Cohort_WP!M221/Cohort_CF!M221))</f>
        <v/>
      </c>
      <c r="N222" s="1" t="str">
        <f>IF(Income_CF!N223="","",Income_CF!N223*(Cohort_WP!N221/Cohort_CF!N221))</f>
        <v/>
      </c>
      <c r="O222" s="1" t="str">
        <f>IF(Income_CF!O223="","",Income_CF!O223*(Cohort_WP!O221/Cohort_CF!O221))</f>
        <v/>
      </c>
      <c r="P222" s="1" t="str">
        <f>IF(Income_CF!P223="","",Income_CF!P223*(Cohort_WP!P221/Cohort_CF!P221))</f>
        <v/>
      </c>
      <c r="Q222" s="1" t="str">
        <f>IF(Income_CF!Q223="","",Income_CF!Q223*(Cohort_WP!Q221/Cohort_CF!Q221))</f>
        <v/>
      </c>
      <c r="R222" s="1" t="str">
        <f>IF(Income_CF!R223="","",Income_CF!R223*(Cohort_WP!R221/Cohort_CF!R221))</f>
        <v/>
      </c>
      <c r="S222" s="1" t="str">
        <f>IF(Income_CF!S223="","",Income_CF!S223*(Cohort_WP!S221/Cohort_CF!S221))</f>
        <v/>
      </c>
      <c r="T222" s="1">
        <f>IF(Income_CF!T223="","",Income_CF!T223*(Cohort_WP!T221/Cohort_CF!T221))</f>
        <v>2998236.2869041595</v>
      </c>
      <c r="U222" s="1">
        <f>IF(Income_CF!U223="","",Income_CF!U223*(Cohort_WP!U221/Cohort_CF!U221))</f>
        <v>3114544.811588842</v>
      </c>
      <c r="V222" s="1">
        <f>IF(Income_CF!V223="","",Income_CF!V223*(Cohort_WP!V221/Cohort_CF!V221))</f>
        <v>3233424.5762517923</v>
      </c>
      <c r="W222" s="1">
        <f>IF(Income_CF!W223="","",Income_CF!W223*(Cohort_WP!W221/Cohort_CF!W221))</f>
        <v>3354828.3884907481</v>
      </c>
      <c r="X222" s="1">
        <f>IF(Income_CF!X223="","",Income_CF!X223*(Cohort_WP!X221/Cohort_CF!X221))</f>
        <v>3499987.5816373993</v>
      </c>
      <c r="Y222" s="1">
        <f>IF(Income_CF!Y223="","",Income_CF!Y223*(Cohort_WP!Y221/Cohort_CF!Y221))</f>
        <v>3624869.2642689249</v>
      </c>
      <c r="Z222" s="1">
        <f>IF(Income_CF!Z223="","",Income_CF!Z223*(Cohort_WP!Z221/Cohort_CF!Z221))</f>
        <v>3751954.9527250663</v>
      </c>
      <c r="AA222" s="1">
        <f>IF(Income_CF!AA223="","",Income_CF!AA223*(Cohort_WP!AA221/Cohort_CF!AA221))</f>
        <v>3881166.7884850879</v>
      </c>
      <c r="AB222" s="1">
        <f>IF(Income_CF!AB223="","",Income_CF!AB223*(Cohort_WP!AB221/Cohort_CF!AB221))</f>
        <v>4012420.3161344859</v>
      </c>
      <c r="AC222" s="1">
        <f>IF(Income_CF!AC223="","",Income_CF!AC223*(Cohort_WP!AC221/Cohort_CF!AC221))</f>
        <v>4145624.4622938647</v>
      </c>
      <c r="AD222" s="1">
        <f>IF(Income_CF!AD223="","",Income_CF!AD223*(Cohort_WP!AD221/Cohort_CF!AD221))</f>
        <v>4280681.5340085486</v>
      </c>
      <c r="AE222" s="1">
        <f>IF(Income_CF!AE223="","",Income_CF!AE223*(Cohort_WP!AE221/Cohort_CF!AE221))</f>
        <v>4417487.2372626727</v>
      </c>
      <c r="AF222" s="1">
        <f>IF(Income_CF!AF223="","",Income_CF!AF223*(Cohort_WP!AF221/Cohort_CF!AF221))</f>
        <v>4555930.7162178634</v>
      </c>
      <c r="AG222" s="1">
        <f>IF(Income_CF!AG223="","",Income_CF!AG223*(Cohort_WP!AG221/Cohort_CF!AG221))</f>
        <v>4695894.6137082241</v>
      </c>
      <c r="AH222" s="1">
        <f>IF(Income_CF!AH223="","",Income_CF!AH223*(Cohort_WP!AH221/Cohort_CF!AH221))</f>
        <v>4837255.153449337</v>
      </c>
      <c r="AI222" s="1">
        <f>IF(Income_CF!AI223="","",Income_CF!AI223*(Cohort_WP!AI221/Cohort_CF!AI221))</f>
        <v>4979882.2443416109</v>
      </c>
      <c r="AJ222" s="1">
        <f>IF(Income_CF!AJ223="","",Income_CF!AJ223*(Cohort_WP!AJ221/Cohort_CF!AJ221))</f>
        <v>5123639.6071651038</v>
      </c>
      <c r="AK222" s="1">
        <f>IF(Income_CF!AK223="","",Income_CF!AK223*(Cohort_WP!AK221/Cohort_CF!AK221))</f>
        <v>5268384.9238774898</v>
      </c>
      <c r="AL222" s="1">
        <f>IF(Income_CF!AL223="","",Income_CF!AL223*(Cohort_WP!AL221/Cohort_CF!AL221))</f>
        <v>5413970.0096360296</v>
      </c>
      <c r="AM222" s="1">
        <f>IF(Income_CF!AM223="","",Income_CF!AM223*(Cohort_WP!AM221/Cohort_CF!AM221))</f>
        <v>5560241.0075718751</v>
      </c>
      <c r="AN222" s="1">
        <f>IF(Income_CF!AN223="","",Income_CF!AN223*(Cohort_WP!AN221/Cohort_CF!AN221))</f>
        <v>5707038.6062484281</v>
      </c>
      <c r="AO222" s="1">
        <f>IF(Income_CF!AO223="","",Income_CF!AO223*(Cohort_WP!AO221/Cohort_CF!AO221))</f>
        <v>5854198.279637658</v>
      </c>
      <c r="AP222" s="1">
        <f>IF(Income_CF!AP223="","",Income_CF!AP223*(Cohort_WP!AP221/Cohort_CF!AP221))</f>
        <v>6001550.5493470728</v>
      </c>
      <c r="AQ222" s="1">
        <f>IF(Income_CF!AQ223="","",Income_CF!AQ223*(Cohort_WP!AQ221/Cohort_CF!AQ221))</f>
        <v>6148921.2687294548</v>
      </c>
      <c r="AR222" s="1">
        <f>IF(Income_CF!AR223="","",Income_CF!AR223*(Cohort_WP!AR221/Cohort_CF!AR221))</f>
        <v>6296131.9284037435</v>
      </c>
      <c r="AS222" s="1">
        <f>IF(Income_CF!AS223="","",Income_CF!AS223*(Cohort_WP!AS221/Cohort_CF!AS221))</f>
        <v>6442999.9826129181</v>
      </c>
      <c r="AT222" s="1">
        <f>IF(Income_CF!AT223="","",Income_CF!AT223*(Cohort_WP!AT221/Cohort_CF!AT221))</f>
        <v>6589339.1957422616</v>
      </c>
      <c r="AU222" s="1">
        <f>IF(Income_CF!AU223="","",Income_CF!AU223*(Cohort_WP!AU221/Cohort_CF!AU221))</f>
        <v>6734960.0082185445</v>
      </c>
      <c r="AV222" s="1">
        <f>IF(Income_CF!AV223="","",Income_CF!AV223*(Cohort_WP!AV221/Cohort_CF!AV221))</f>
        <v>6879669.9209108222</v>
      </c>
      <c r="AW222" s="1">
        <f>IF(Income_CF!AW223="","",Income_CF!AW223*(Cohort_WP!AW221/Cohort_CF!AW221))</f>
        <v>7023273.8970539337</v>
      </c>
      <c r="AX222" s="1">
        <f>IF(Income_CF!AX223="","",Income_CF!AX223*(Cohort_WP!AX221/Cohort_CF!AX221))</f>
        <v>7165574.7806204436</v>
      </c>
      <c r="AY222" s="1">
        <f>IF(Income_CF!AY223="","",Income_CF!AY223*(Cohort_WP!AY221/Cohort_CF!AY221))</f>
        <v>7306373.7299725227</v>
      </c>
      <c r="AZ222" s="1">
        <f>IF(Income_CF!AZ223="","",Income_CF!AZ223*(Cohort_WP!AZ221/Cohort_CF!AZ221))</f>
        <v>7445470.6655367482</v>
      </c>
      <c r="BA222" s="1">
        <f>IF(Income_CF!BA223="","",Income_CF!BA223*(Cohort_WP!BA221/Cohort_CF!BA221))</f>
        <v>7582664.7301586214</v>
      </c>
      <c r="BB222" s="1">
        <f>IF(Income_CF!BB223="","",Income_CF!BB223*(Cohort_WP!BB221/Cohort_CF!BB221))</f>
        <v>7717754.7607137226</v>
      </c>
      <c r="BC222" s="1">
        <f>IF(Income_CF!BC223="","",Income_CF!BC223*(Cohort_WP!BC221/Cohort_CF!BC221))</f>
        <v>7850539.7694769492</v>
      </c>
      <c r="BD222" s="1">
        <f>IF(Income_CF!BD223="","",Income_CF!BD223*(Cohort_WP!BD221/Cohort_CF!BD221))</f>
        <v>7980819.433681611</v>
      </c>
      <c r="BE222" s="1">
        <f>IF(Income_CF!BE223="","",Income_CF!BE223*(Cohort_WP!BE221/Cohort_CF!BE221))</f>
        <v>8108394.5916377576</v>
      </c>
      <c r="BF222" s="1">
        <f>IF(Income_CF!BF223="","",Income_CF!BF223*(Cohort_WP!BF221/Cohort_CF!BF221))</f>
        <v>8233067.7437218791</v>
      </c>
      <c r="BG222" s="1">
        <f>IF(Income_CF!BG223="","",Income_CF!BG223*(Cohort_WP!BG221/Cohort_CF!BG221))</f>
        <v>8354643.5565021373</v>
      </c>
      <c r="BH222" s="1" t="str">
        <f>IF(Income_CF!BH223="","",Income_CF!BH223*(Cohort_WP!BH221/Cohort_CF!BH221))</f>
        <v/>
      </c>
      <c r="BI222" s="1" t="str">
        <f>IF(Income_CF!BI223="","",Income_CF!BI223*(Cohort_WP!BI221/Cohort_CF!BI221))</f>
        <v/>
      </c>
      <c r="BJ222" s="1" t="str">
        <f>IF(Income_CF!BJ223="","",Income_CF!BJ223*(Cohort_WP!BJ221/Cohort_CF!BJ221))</f>
        <v/>
      </c>
      <c r="BK222" s="1" t="str">
        <f>IF(Income_CF!BK223="","",Income_CF!BK223*(Cohort_WP!BK221/Cohort_CF!BK221))</f>
        <v/>
      </c>
      <c r="BL222" s="1" t="str">
        <f>IF(Income_CF!BL223="","",Income_CF!BL223*(Cohort_WP!BL221/Cohort_CF!BL221))</f>
        <v/>
      </c>
      <c r="BM222" s="1" t="str">
        <f>IF(Income_CF!BM223="","",Income_CF!BM223*(Cohort_WP!BM221/Cohort_CF!BM221))</f>
        <v/>
      </c>
      <c r="BN222" s="1" t="str">
        <f>IF(Income_CF!BN223="","",Income_CF!BN223*(Cohort_WP!BN221/Cohort_CF!BN221))</f>
        <v/>
      </c>
      <c r="BO222" s="1" t="str">
        <f>IF(Income_CF!BO223="","",Income_CF!BO223*(Cohort_WP!BO221/Cohort_CF!BO221))</f>
        <v/>
      </c>
      <c r="BP222" s="1" t="str">
        <f>IF(Income_CF!BP223="","",Income_CF!BP223*(Cohort_WP!BP221/Cohort_CF!BP221))</f>
        <v/>
      </c>
      <c r="BQ222" s="1" t="str">
        <f>IF(Income_CF!BQ223="","",Income_CF!BQ223*(Cohort_WP!BQ221/Cohort_CF!BQ221))</f>
        <v/>
      </c>
      <c r="BR222" s="1" t="str">
        <f>IF(Income_CF!BR223="","",Income_CF!BR223*(Cohort_WP!BR221/Cohort_CF!BR221))</f>
        <v/>
      </c>
      <c r="BS222" s="1" t="str">
        <f>IF(Income_CF!BS223="","",Income_CF!BS223*(Cohort_WP!BS221/Cohort_CF!BS221))</f>
        <v/>
      </c>
    </row>
    <row r="223" spans="1:72" x14ac:dyDescent="0.55000000000000004">
      <c r="A223" s="642"/>
      <c r="B223" t="s">
        <v>475</v>
      </c>
      <c r="M223" s="1" t="str">
        <f>IF(Income_CF!M224="","",Income_CF!M224*(Cohort_WP!M222/Cohort_CF!M222))</f>
        <v/>
      </c>
      <c r="N223" s="1" t="str">
        <f>IF(Income_CF!N224="","",Income_CF!N224*(Cohort_WP!N222/Cohort_CF!N222))</f>
        <v/>
      </c>
      <c r="O223" s="1" t="str">
        <f>IF(Income_CF!O224="","",Income_CF!O224*(Cohort_WP!O222/Cohort_CF!O222))</f>
        <v/>
      </c>
      <c r="P223" s="1" t="str">
        <f>IF(Income_CF!P224="","",Income_CF!P224*(Cohort_WP!P222/Cohort_CF!P222))</f>
        <v/>
      </c>
      <c r="Q223" s="1" t="str">
        <f>IF(Income_CF!Q224="","",Income_CF!Q224*(Cohort_WP!Q222/Cohort_CF!Q222))</f>
        <v/>
      </c>
      <c r="R223" s="1" t="str">
        <f>IF(Income_CF!R224="","",Income_CF!R224*(Cohort_WP!R222/Cohort_CF!R222))</f>
        <v/>
      </c>
      <c r="S223" s="1" t="str">
        <f>IF(Income_CF!S224="","",Income_CF!S224*(Cohort_WP!S222/Cohort_CF!S222))</f>
        <v/>
      </c>
      <c r="T223" s="1" t="str">
        <f>IF(Income_CF!T224="","",Income_CF!T224*(Cohort_WP!T222/Cohort_CF!T222))</f>
        <v/>
      </c>
      <c r="U223" s="1">
        <f>IF(Income_CF!U224="","",Income_CF!U224*(Cohort_WP!U222/Cohort_CF!U222))</f>
        <v>3088183.3755112845</v>
      </c>
      <c r="V223" s="1">
        <f>IF(Income_CF!V224="","",Income_CF!V224*(Cohort_WP!V222/Cohort_CF!V222))</f>
        <v>3207981.155936507</v>
      </c>
      <c r="W223" s="1">
        <f>IF(Income_CF!W224="","",Income_CF!W224*(Cohort_WP!W222/Cohort_CF!W222))</f>
        <v>3330427.3135393457</v>
      </c>
      <c r="X223" s="1">
        <f>IF(Income_CF!X224="","",Income_CF!X224*(Cohort_WP!X222/Cohort_CF!X222))</f>
        <v>3455473.24014547</v>
      </c>
      <c r="Y223" s="1">
        <f>IF(Income_CF!Y224="","",Income_CF!Y224*(Cohort_WP!Y222/Cohort_CF!Y222))</f>
        <v>3604987.2090865206</v>
      </c>
      <c r="Z223" s="1">
        <f>IF(Income_CF!Z224="","",Income_CF!Z224*(Cohort_WP!Z222/Cohort_CF!Z222))</f>
        <v>3733615.3421969931</v>
      </c>
      <c r="AA223" s="1">
        <f>IF(Income_CF!AA224="","",Income_CF!AA224*(Cohort_WP!AA222/Cohort_CF!AA222))</f>
        <v>3864513.6013068175</v>
      </c>
      <c r="AB223" s="1">
        <f>IF(Income_CF!AB224="","",Income_CF!AB224*(Cohort_WP!AB222/Cohort_CF!AB222))</f>
        <v>3997601.792139641</v>
      </c>
      <c r="AC223" s="1">
        <f>IF(Income_CF!AC224="","",Income_CF!AC224*(Cohort_WP!AC222/Cohort_CF!AC222))</f>
        <v>4132792.9256185209</v>
      </c>
      <c r="AD223" s="1">
        <f>IF(Income_CF!AD224="","",Income_CF!AD224*(Cohort_WP!AD222/Cohort_CF!AD222))</f>
        <v>4269993.1961626792</v>
      </c>
      <c r="AE223" s="1">
        <f>IF(Income_CF!AE224="","",Income_CF!AE224*(Cohort_WP!AE222/Cohort_CF!AE222))</f>
        <v>4409101.9800288053</v>
      </c>
      <c r="AF223" s="1">
        <f>IF(Income_CF!AF224="","",Income_CF!AF224*(Cohort_WP!AF222/Cohort_CF!AF222))</f>
        <v>4550011.8543805536</v>
      </c>
      <c r="AG223" s="1">
        <f>IF(Income_CF!AG224="","",Income_CF!AG224*(Cohort_WP!AG222/Cohort_CF!AG222))</f>
        <v>4692608.6377043994</v>
      </c>
      <c r="AH223" s="1">
        <f>IF(Income_CF!AH224="","",Income_CF!AH224*(Cohort_WP!AH222/Cohort_CF!AH222))</f>
        <v>4836771.4521194715</v>
      </c>
      <c r="AI223" s="1">
        <f>IF(Income_CF!AI224="","",Income_CF!AI224*(Cohort_WP!AI222/Cohort_CF!AI222))</f>
        <v>4982372.8080528164</v>
      </c>
      <c r="AJ223" s="1">
        <f>IF(Income_CF!AJ224="","",Income_CF!AJ224*(Cohort_WP!AJ222/Cohort_CF!AJ222))</f>
        <v>5129278.71167186</v>
      </c>
      <c r="AK223" s="1">
        <f>IF(Income_CF!AK224="","",Income_CF!AK224*(Cohort_WP!AK222/Cohort_CF!AK222))</f>
        <v>5277348.7953800578</v>
      </c>
      <c r="AL223" s="1">
        <f>IF(Income_CF!AL224="","",Income_CF!AL224*(Cohort_WP!AL222/Cohort_CF!AL222))</f>
        <v>5426436.471593813</v>
      </c>
      <c r="AM223" s="1">
        <f>IF(Income_CF!AM224="","",Income_CF!AM224*(Cohort_WP!AM222/Cohort_CF!AM222))</f>
        <v>5576389.1099251118</v>
      </c>
      <c r="AN223" s="1">
        <f>IF(Income_CF!AN224="","",Income_CF!AN224*(Cohort_WP!AN222/Cohort_CF!AN222))</f>
        <v>5727048.2377990307</v>
      </c>
      <c r="AO223" s="1">
        <f>IF(Income_CF!AO224="","",Income_CF!AO224*(Cohort_WP!AO222/Cohort_CF!AO222))</f>
        <v>5878249.7644358817</v>
      </c>
      <c r="AP223" s="1">
        <f>IF(Income_CF!AP224="","",Income_CF!AP224*(Cohort_WP!AP222/Cohort_CF!AP222))</f>
        <v>6029824.2280267868</v>
      </c>
      <c r="AQ223" s="1">
        <f>IF(Income_CF!AQ224="","",Income_CF!AQ224*(Cohort_WP!AQ222/Cohort_CF!AQ222))</f>
        <v>6181597.0658274824</v>
      </c>
      <c r="AR223" s="1">
        <f>IF(Income_CF!AR224="","",Income_CF!AR224*(Cohort_WP!AR222/Cohort_CF!AR222))</f>
        <v>6333388.9067913378</v>
      </c>
      <c r="AS223" s="1">
        <f>IF(Income_CF!AS224="","",Income_CF!AS224*(Cohort_WP!AS222/Cohort_CF!AS222))</f>
        <v>6485015.8862558575</v>
      </c>
      <c r="AT223" s="1">
        <f>IF(Income_CF!AT224="","",Income_CF!AT224*(Cohort_WP!AT222/Cohort_CF!AT222))</f>
        <v>6636289.982091303</v>
      </c>
      <c r="AU223" s="1">
        <f>IF(Income_CF!AU224="","",Income_CF!AU224*(Cohort_WP!AU222/Cohort_CF!AU222))</f>
        <v>6787019.3716145298</v>
      </c>
      <c r="AV223" s="1">
        <f>IF(Income_CF!AV224="","",Income_CF!AV224*(Cohort_WP!AV222/Cohort_CF!AV222))</f>
        <v>6937008.8084651018</v>
      </c>
      <c r="AW223" s="1">
        <f>IF(Income_CF!AW224="","",Income_CF!AW224*(Cohort_WP!AW222/Cohort_CF!AW222))</f>
        <v>7086060.0185381472</v>
      </c>
      <c r="AX223" s="1">
        <f>IF(Income_CF!AX224="","",Income_CF!AX224*(Cohort_WP!AX222/Cohort_CF!AX222))</f>
        <v>7233972.1139655514</v>
      </c>
      <c r="AY223" s="1">
        <f>IF(Income_CF!AY224="","",Income_CF!AY224*(Cohort_WP!AY222/Cohort_CF!AY222))</f>
        <v>7380542.0240390571</v>
      </c>
      <c r="AZ223" s="1">
        <f>IF(Income_CF!AZ224="","",Income_CF!AZ224*(Cohort_WP!AZ222/Cohort_CF!AZ222))</f>
        <v>7525564.941871698</v>
      </c>
      <c r="BA223" s="1">
        <f>IF(Income_CF!BA224="","",Income_CF!BA224*(Cohort_WP!BA222/Cohort_CF!BA222))</f>
        <v>7668834.785502851</v>
      </c>
      <c r="BB223" s="1">
        <f>IF(Income_CF!BB224="","",Income_CF!BB224*(Cohort_WP!BB222/Cohort_CF!BB222))</f>
        <v>7810144.6720633795</v>
      </c>
      <c r="BC223" s="1">
        <f>IF(Income_CF!BC224="","",Income_CF!BC224*(Cohort_WP!BC222/Cohort_CF!BC222))</f>
        <v>7949287.4035351323</v>
      </c>
      <c r="BD223" s="1">
        <f>IF(Income_CF!BD224="","",Income_CF!BD224*(Cohort_WP!BD222/Cohort_CF!BD222))</f>
        <v>8086055.9625612572</v>
      </c>
      <c r="BE223" s="1">
        <f>IF(Income_CF!BE224="","",Income_CF!BE224*(Cohort_WP!BE222/Cohort_CF!BE222))</f>
        <v>8220244.0166920591</v>
      </c>
      <c r="BF223" s="1">
        <f>IF(Income_CF!BF224="","",Income_CF!BF224*(Cohort_WP!BF222/Cohort_CF!BF222))</f>
        <v>8351646.4293868914</v>
      </c>
      <c r="BG223" s="1">
        <f>IF(Income_CF!BG224="","",Income_CF!BG224*(Cohort_WP!BG222/Cohort_CF!BG222))</f>
        <v>8480059.7760335337</v>
      </c>
      <c r="BH223" s="1">
        <f>IF(Income_CF!BH224="","",Income_CF!BH224*(Cohort_WP!BH222/Cohort_CF!BH222))</f>
        <v>8605282.8631972037</v>
      </c>
      <c r="BI223" s="1" t="str">
        <f>IF(Income_CF!BI224="","",Income_CF!BI224*(Cohort_WP!BI222/Cohort_CF!BI222))</f>
        <v/>
      </c>
      <c r="BJ223" s="1" t="str">
        <f>IF(Income_CF!BJ224="","",Income_CF!BJ224*(Cohort_WP!BJ222/Cohort_CF!BJ222))</f>
        <v/>
      </c>
      <c r="BK223" s="1" t="str">
        <f>IF(Income_CF!BK224="","",Income_CF!BK224*(Cohort_WP!BK222/Cohort_CF!BK222))</f>
        <v/>
      </c>
      <c r="BL223" s="1" t="str">
        <f>IF(Income_CF!BL224="","",Income_CF!BL224*(Cohort_WP!BL222/Cohort_CF!BL222))</f>
        <v/>
      </c>
      <c r="BM223" s="1" t="str">
        <f>IF(Income_CF!BM224="","",Income_CF!BM224*(Cohort_WP!BM222/Cohort_CF!BM222))</f>
        <v/>
      </c>
      <c r="BN223" s="1" t="str">
        <f>IF(Income_CF!BN224="","",Income_CF!BN224*(Cohort_WP!BN222/Cohort_CF!BN222))</f>
        <v/>
      </c>
      <c r="BO223" s="1" t="str">
        <f>IF(Income_CF!BO224="","",Income_CF!BO224*(Cohort_WP!BO222/Cohort_CF!BO222))</f>
        <v/>
      </c>
      <c r="BP223" s="1" t="str">
        <f>IF(Income_CF!BP224="","",Income_CF!BP224*(Cohort_WP!BP222/Cohort_CF!BP222))</f>
        <v/>
      </c>
      <c r="BQ223" s="1" t="str">
        <f>IF(Income_CF!BQ224="","",Income_CF!BQ224*(Cohort_WP!BQ222/Cohort_CF!BQ222))</f>
        <v/>
      </c>
      <c r="BR223" s="1" t="str">
        <f>IF(Income_CF!BR224="","",Income_CF!BR224*(Cohort_WP!BR222/Cohort_CF!BR222))</f>
        <v/>
      </c>
      <c r="BS223" s="1" t="str">
        <f>IF(Income_CF!BS224="","",Income_CF!BS224*(Cohort_WP!BS222/Cohort_CF!BS222))</f>
        <v/>
      </c>
    </row>
    <row r="224" spans="1:72" x14ac:dyDescent="0.55000000000000004">
      <c r="A224" s="642"/>
      <c r="B224" t="s">
        <v>476</v>
      </c>
      <c r="M224" s="1" t="str">
        <f>IF(Income_CF!M225="","",Income_CF!M225*(Cohort_WP!M223/Cohort_CF!M223))</f>
        <v/>
      </c>
      <c r="N224" s="1" t="str">
        <f>IF(Income_CF!N225="","",Income_CF!N225*(Cohort_WP!N223/Cohort_CF!N223))</f>
        <v/>
      </c>
      <c r="O224" s="1" t="str">
        <f>IF(Income_CF!O225="","",Income_CF!O225*(Cohort_WP!O223/Cohort_CF!O223))</f>
        <v/>
      </c>
      <c r="P224" s="1" t="str">
        <f>IF(Income_CF!P225="","",Income_CF!P225*(Cohort_WP!P223/Cohort_CF!P223))</f>
        <v/>
      </c>
      <c r="Q224" s="1" t="str">
        <f>IF(Income_CF!Q225="","",Income_CF!Q225*(Cohort_WP!Q223/Cohort_CF!Q223))</f>
        <v/>
      </c>
      <c r="R224" s="1" t="str">
        <f>IF(Income_CF!R225="","",Income_CF!R225*(Cohort_WP!R223/Cohort_CF!R223))</f>
        <v/>
      </c>
      <c r="S224" s="1" t="str">
        <f>IF(Income_CF!S225="","",Income_CF!S225*(Cohort_WP!S223/Cohort_CF!S223))</f>
        <v/>
      </c>
      <c r="T224" s="1" t="str">
        <f>IF(Income_CF!T225="","",Income_CF!T225*(Cohort_WP!T223/Cohort_CF!T223))</f>
        <v/>
      </c>
      <c r="U224" s="1" t="str">
        <f>IF(Income_CF!U225="","",Income_CF!U225*(Cohort_WP!U223/Cohort_CF!U223))</f>
        <v/>
      </c>
      <c r="V224" s="1">
        <f>IF(Income_CF!V225="","",Income_CF!V225*(Cohort_WP!V223/Cohort_CF!V223))</f>
        <v>3180828.8767766226</v>
      </c>
      <c r="W224" s="1">
        <f>IF(Income_CF!W225="","",Income_CF!W225*(Cohort_WP!W223/Cohort_CF!W223))</f>
        <v>3304220.5906146024</v>
      </c>
      <c r="X224" s="1">
        <f>IF(Income_CF!X225="","",Income_CF!X225*(Cohort_WP!X223/Cohort_CF!X223))</f>
        <v>3430340.1329455259</v>
      </c>
      <c r="Y224" s="1">
        <f>IF(Income_CF!Y225="","",Income_CF!Y225*(Cohort_WP!Y223/Cohort_CF!Y223))</f>
        <v>3559137.437349834</v>
      </c>
      <c r="Z224" s="1">
        <f>IF(Income_CF!Z225="","",Income_CF!Z225*(Cohort_WP!Z223/Cohort_CF!Z223))</f>
        <v>3713136.8253591163</v>
      </c>
      <c r="AA224" s="1">
        <f>IF(Income_CF!AA225="","",Income_CF!AA225*(Cohort_WP!AA223/Cohort_CF!AA223))</f>
        <v>3845623.8024629019</v>
      </c>
      <c r="AB224" s="1">
        <f>IF(Income_CF!AB225="","",Income_CF!AB225*(Cohort_WP!AB223/Cohort_CF!AB223))</f>
        <v>3980449.0093460227</v>
      </c>
      <c r="AC224" s="1">
        <f>IF(Income_CF!AC225="","",Income_CF!AC225*(Cohort_WP!AC223/Cohort_CF!AC223))</f>
        <v>4117529.8459038301</v>
      </c>
      <c r="AD224" s="1">
        <f>IF(Income_CF!AD225="","",Income_CF!AD225*(Cohort_WP!AD223/Cohort_CF!AD223))</f>
        <v>4256776.7133870758</v>
      </c>
      <c r="AE224" s="1">
        <f>IF(Income_CF!AE225="","",Income_CF!AE225*(Cohort_WP!AE223/Cohort_CF!AE223))</f>
        <v>4398092.9920475604</v>
      </c>
      <c r="AF224" s="1">
        <f>IF(Income_CF!AF225="","",Income_CF!AF225*(Cohort_WP!AF223/Cohort_CF!AF223))</f>
        <v>4541375.0394296702</v>
      </c>
      <c r="AG224" s="1">
        <f>IF(Income_CF!AG225="","",Income_CF!AG225*(Cohort_WP!AG223/Cohort_CF!AG223))</f>
        <v>4686512.2100119693</v>
      </c>
      <c r="AH224" s="1">
        <f>IF(Income_CF!AH225="","",Income_CF!AH225*(Cohort_WP!AH223/Cohort_CF!AH223))</f>
        <v>4833386.8968355311</v>
      </c>
      <c r="AI224" s="1">
        <f>IF(Income_CF!AI225="","",Income_CF!AI225*(Cohort_WP!AI223/Cohort_CF!AI223))</f>
        <v>4981874.5956830541</v>
      </c>
      <c r="AJ224" s="1">
        <f>IF(Income_CF!AJ225="","",Income_CF!AJ225*(Cohort_WP!AJ223/Cohort_CF!AJ223))</f>
        <v>5131843.9922944009</v>
      </c>
      <c r="AK224" s="1">
        <f>IF(Income_CF!AK225="","",Income_CF!AK225*(Cohort_WP!AK223/Cohort_CF!AK223))</f>
        <v>5283157.0730220163</v>
      </c>
      <c r="AL224" s="1">
        <f>IF(Income_CF!AL225="","",Income_CF!AL225*(Cohort_WP!AL223/Cohort_CF!AL223))</f>
        <v>5435669.259241458</v>
      </c>
      <c r="AM224" s="1">
        <f>IF(Income_CF!AM225="","",Income_CF!AM225*(Cohort_WP!AM223/Cohort_CF!AM223))</f>
        <v>5589229.5657416275</v>
      </c>
      <c r="AN224" s="1">
        <f>IF(Income_CF!AN225="","",Income_CF!AN225*(Cohort_WP!AN223/Cohort_CF!AN223))</f>
        <v>5743680.7832228635</v>
      </c>
      <c r="AO224" s="1">
        <f>IF(Income_CF!AO225="","",Income_CF!AO225*(Cohort_WP!AO223/Cohort_CF!AO223))</f>
        <v>5898859.6849330021</v>
      </c>
      <c r="AP224" s="1">
        <f>IF(Income_CF!AP225="","",Income_CF!AP225*(Cohort_WP!AP223/Cohort_CF!AP223))</f>
        <v>6054597.2573689586</v>
      </c>
      <c r="AQ224" s="1">
        <f>IF(Income_CF!AQ225="","",Income_CF!AQ225*(Cohort_WP!AQ223/Cohort_CF!AQ223))</f>
        <v>6210718.9548675902</v>
      </c>
      <c r="AR224" s="1">
        <f>IF(Income_CF!AR225="","",Income_CF!AR225*(Cohort_WP!AR223/Cohort_CF!AR223))</f>
        <v>6367044.9778023083</v>
      </c>
      <c r="AS224" s="1">
        <f>IF(Income_CF!AS225="","",Income_CF!AS225*(Cohort_WP!AS223/Cohort_CF!AS223))</f>
        <v>6523390.5739950789</v>
      </c>
      <c r="AT224" s="1">
        <f>IF(Income_CF!AT225="","",Income_CF!AT225*(Cohort_WP!AT223/Cohort_CF!AT223))</f>
        <v>6679566.3628435312</v>
      </c>
      <c r="AU224" s="1">
        <f>IF(Income_CF!AU225="","",Income_CF!AU225*(Cohort_WP!AU223/Cohort_CF!AU223))</f>
        <v>6835378.6815540437</v>
      </c>
      <c r="AV224" s="1">
        <f>IF(Income_CF!AV225="","",Income_CF!AV225*(Cohort_WP!AV223/Cohort_CF!AV223))</f>
        <v>6990629.9527629651</v>
      </c>
      <c r="AW224" s="1">
        <f>IF(Income_CF!AW225="","",Income_CF!AW225*(Cohort_WP!AW223/Cohort_CF!AW223))</f>
        <v>7145119.0727190543</v>
      </c>
      <c r="AX224" s="1">
        <f>IF(Income_CF!AX225="","",Income_CF!AX225*(Cohort_WP!AX223/Cohort_CF!AX223))</f>
        <v>7298641.81909429</v>
      </c>
      <c r="AY224" s="1">
        <f>IF(Income_CF!AY225="","",Income_CF!AY225*(Cohort_WP!AY223/Cohort_CF!AY223))</f>
        <v>7450991.2773845168</v>
      </c>
      <c r="AZ224" s="1">
        <f>IF(Income_CF!AZ225="","",Income_CF!AZ225*(Cohort_WP!AZ223/Cohort_CF!AZ223))</f>
        <v>7601958.2847602284</v>
      </c>
      <c r="BA224" s="1">
        <f>IF(Income_CF!BA225="","",Income_CF!BA225*(Cohort_WP!BA223/Cohort_CF!BA223))</f>
        <v>7751331.8901278507</v>
      </c>
      <c r="BB224" s="1">
        <f>IF(Income_CF!BB225="","",Income_CF!BB225*(Cohort_WP!BB223/Cohort_CF!BB223))</f>
        <v>7898899.8290679371</v>
      </c>
      <c r="BC224" s="1">
        <f>IF(Income_CF!BC225="","",Income_CF!BC225*(Cohort_WP!BC223/Cohort_CF!BC223))</f>
        <v>8044449.0122252796</v>
      </c>
      <c r="BD224" s="1">
        <f>IF(Income_CF!BD225="","",Income_CF!BD225*(Cohort_WP!BD223/Cohort_CF!BD223))</f>
        <v>8187766.025641188</v>
      </c>
      <c r="BE224" s="1">
        <f>IF(Income_CF!BE225="","",Income_CF!BE225*(Cohort_WP!BE223/Cohort_CF!BE223))</f>
        <v>8328637.6414380958</v>
      </c>
      <c r="BF224" s="1">
        <f>IF(Income_CF!BF225="","",Income_CF!BF225*(Cohort_WP!BF223/Cohort_CF!BF223))</f>
        <v>8466851.3371928204</v>
      </c>
      <c r="BG224" s="1">
        <f>IF(Income_CF!BG225="","",Income_CF!BG225*(Cohort_WP!BG223/Cohort_CF!BG223))</f>
        <v>8602195.8222684953</v>
      </c>
      <c r="BH224" s="1">
        <f>IF(Income_CF!BH225="","",Income_CF!BH225*(Cohort_WP!BH223/Cohort_CF!BH223))</f>
        <v>8734461.5693145394</v>
      </c>
      <c r="BI224" s="1">
        <f>IF(Income_CF!BI225="","",Income_CF!BI225*(Cohort_WP!BI223/Cohort_CF!BI223))</f>
        <v>8863441.3490931187</v>
      </c>
      <c r="BJ224" s="1" t="str">
        <f>IF(Income_CF!BJ225="","",Income_CF!BJ225*(Cohort_WP!BJ223/Cohort_CF!BJ223))</f>
        <v/>
      </c>
      <c r="BK224" s="1" t="str">
        <f>IF(Income_CF!BK225="","",Income_CF!BK225*(Cohort_WP!BK223/Cohort_CF!BK223))</f>
        <v/>
      </c>
      <c r="BL224" s="1" t="str">
        <f>IF(Income_CF!BL225="","",Income_CF!BL225*(Cohort_WP!BL223/Cohort_CF!BL223))</f>
        <v/>
      </c>
      <c r="BM224" s="1" t="str">
        <f>IF(Income_CF!BM225="","",Income_CF!BM225*(Cohort_WP!BM223/Cohort_CF!BM223))</f>
        <v/>
      </c>
      <c r="BN224" s="1" t="str">
        <f>IF(Income_CF!BN225="","",Income_CF!BN225*(Cohort_WP!BN223/Cohort_CF!BN223))</f>
        <v/>
      </c>
      <c r="BO224" s="1" t="str">
        <f>IF(Income_CF!BO225="","",Income_CF!BO225*(Cohort_WP!BO223/Cohort_CF!BO223))</f>
        <v/>
      </c>
      <c r="BP224" s="1" t="str">
        <f>IF(Income_CF!BP225="","",Income_CF!BP225*(Cohort_WP!BP223/Cohort_CF!BP223))</f>
        <v/>
      </c>
      <c r="BQ224" s="1" t="str">
        <f>IF(Income_CF!BQ225="","",Income_CF!BQ225*(Cohort_WP!BQ223/Cohort_CF!BQ223))</f>
        <v/>
      </c>
      <c r="BR224" s="1" t="str">
        <f>IF(Income_CF!BR225="","",Income_CF!BR225*(Cohort_WP!BR223/Cohort_CF!BR223))</f>
        <v/>
      </c>
      <c r="BS224" s="1" t="str">
        <f>IF(Income_CF!BS225="","",Income_CF!BS225*(Cohort_WP!BS223/Cohort_CF!BS223))</f>
        <v/>
      </c>
    </row>
    <row r="225" spans="1:73" x14ac:dyDescent="0.55000000000000004">
      <c r="A225" s="642"/>
      <c r="B225" t="s">
        <v>477</v>
      </c>
      <c r="M225" s="1" t="str">
        <f>IF(Income_CF!M226="","",Income_CF!M226*(Cohort_WP!M224/Cohort_CF!M224))</f>
        <v/>
      </c>
      <c r="N225" s="1" t="str">
        <f>IF(Income_CF!N226="","",Income_CF!N226*(Cohort_WP!N224/Cohort_CF!N224))</f>
        <v/>
      </c>
      <c r="O225" s="1" t="str">
        <f>IF(Income_CF!O226="","",Income_CF!O226*(Cohort_WP!O224/Cohort_CF!O224))</f>
        <v/>
      </c>
      <c r="P225" s="1" t="str">
        <f>IF(Income_CF!P226="","",Income_CF!P226*(Cohort_WP!P224/Cohort_CF!P224))</f>
        <v/>
      </c>
      <c r="Q225" s="1" t="str">
        <f>IF(Income_CF!Q226="","",Income_CF!Q226*(Cohort_WP!Q224/Cohort_CF!Q224))</f>
        <v/>
      </c>
      <c r="R225" s="1" t="str">
        <f>IF(Income_CF!R226="","",Income_CF!R226*(Cohort_WP!R224/Cohort_CF!R224))</f>
        <v/>
      </c>
      <c r="S225" s="1" t="str">
        <f>IF(Income_CF!S226="","",Income_CF!S226*(Cohort_WP!S224/Cohort_CF!S224))</f>
        <v/>
      </c>
      <c r="T225" s="1" t="str">
        <f>IF(Income_CF!T226="","",Income_CF!T226*(Cohort_WP!T224/Cohort_CF!T224))</f>
        <v/>
      </c>
      <c r="U225" s="1" t="str">
        <f>IF(Income_CF!U226="","",Income_CF!U226*(Cohort_WP!U224/Cohort_CF!U224))</f>
        <v/>
      </c>
      <c r="V225" s="1" t="str">
        <f>IF(Income_CF!V226="","",Income_CF!V226*(Cohort_WP!V224/Cohort_CF!V224))</f>
        <v/>
      </c>
      <c r="W225" s="1">
        <f>IF(Income_CF!W226="","",Income_CF!W226*(Cohort_WP!W224/Cohort_CF!W224))</f>
        <v>3276253.7430799208</v>
      </c>
      <c r="X225" s="1">
        <f>IF(Income_CF!X226="","",Income_CF!X226*(Cohort_WP!X224/Cohort_CF!X224))</f>
        <v>3403347.2083330406</v>
      </c>
      <c r="Y225" s="1">
        <f>IF(Income_CF!Y226="","",Income_CF!Y226*(Cohort_WP!Y224/Cohort_CF!Y224))</f>
        <v>3533250.3369338922</v>
      </c>
      <c r="Z225" s="1">
        <f>IF(Income_CF!Z226="","",Income_CF!Z226*(Cohort_WP!Z224/Cohort_CF!Z224))</f>
        <v>3665911.5604703287</v>
      </c>
      <c r="AA225" s="1">
        <f>IF(Income_CF!AA226="","",Income_CF!AA226*(Cohort_WP!AA224/Cohort_CF!AA224))</f>
        <v>3824530.9301198893</v>
      </c>
      <c r="AB225" s="1">
        <f>IF(Income_CF!AB226="","",Income_CF!AB226*(Cohort_WP!AB224/Cohort_CF!AB224))</f>
        <v>3960992.5165367899</v>
      </c>
      <c r="AC225" s="1">
        <f>IF(Income_CF!AC226="","",Income_CF!AC226*(Cohort_WP!AC224/Cohort_CF!AC224))</f>
        <v>4099862.4796264037</v>
      </c>
      <c r="AD225" s="1">
        <f>IF(Income_CF!AD226="","",Income_CF!AD226*(Cohort_WP!AD224/Cohort_CF!AD224))</f>
        <v>4241055.741280945</v>
      </c>
      <c r="AE225" s="1">
        <f>IF(Income_CF!AE226="","",Income_CF!AE226*(Cohort_WP!AE224/Cohort_CF!AE224))</f>
        <v>4384480.0147886872</v>
      </c>
      <c r="AF225" s="1">
        <f>IF(Income_CF!AF226="","",Income_CF!AF226*(Cohort_WP!AF224/Cohort_CF!AF224))</f>
        <v>4530035.7818089873</v>
      </c>
      <c r="AG225" s="1">
        <f>IF(Income_CF!AG226="","",Income_CF!AG226*(Cohort_WP!AG224/Cohort_CF!AG224))</f>
        <v>4677616.2906125598</v>
      </c>
      <c r="AH225" s="1">
        <f>IF(Income_CF!AH226="","",Income_CF!AH226*(Cohort_WP!AH224/Cohort_CF!AH224))</f>
        <v>4827107.5763123287</v>
      </c>
      <c r="AI225" s="1">
        <f>IF(Income_CF!AI226="","",Income_CF!AI226*(Cohort_WP!AI224/Cohort_CF!AI224))</f>
        <v>4978388.5037405966</v>
      </c>
      <c r="AJ225" s="1">
        <f>IF(Income_CF!AJ226="","",Income_CF!AJ226*(Cohort_WP!AJ224/Cohort_CF!AJ224))</f>
        <v>5131330.8335535461</v>
      </c>
      <c r="AK225" s="1">
        <f>IF(Income_CF!AK226="","",Income_CF!AK226*(Cohort_WP!AK224/Cohort_CF!AK224))</f>
        <v>5285799.3120632339</v>
      </c>
      <c r="AL225" s="1">
        <f>IF(Income_CF!AL226="","",Income_CF!AL226*(Cohort_WP!AL224/Cohort_CF!AL224))</f>
        <v>5441651.785212676</v>
      </c>
      <c r="AM225" s="1">
        <f>IF(Income_CF!AM226="","",Income_CF!AM226*(Cohort_WP!AM224/Cohort_CF!AM224))</f>
        <v>5598739.3370187022</v>
      </c>
      <c r="AN225" s="1">
        <f>IF(Income_CF!AN226="","",Income_CF!AN226*(Cohort_WP!AN224/Cohort_CF!AN224))</f>
        <v>5756906.452713876</v>
      </c>
      <c r="AO225" s="1">
        <f>IF(Income_CF!AO226="","",Income_CF!AO226*(Cohort_WP!AO224/Cohort_CF!AO224))</f>
        <v>5915991.2067195503</v>
      </c>
      <c r="AP225" s="1">
        <f>IF(Income_CF!AP226="","",Income_CF!AP226*(Cohort_WP!AP224/Cohort_CF!AP224))</f>
        <v>6075825.4754809914</v>
      </c>
      <c r="AQ225" s="1">
        <f>IF(Income_CF!AQ226="","",Income_CF!AQ226*(Cohort_WP!AQ224/Cohort_CF!AQ224))</f>
        <v>6236235.1750900252</v>
      </c>
      <c r="AR225" s="1">
        <f>IF(Income_CF!AR226="","",Income_CF!AR226*(Cohort_WP!AR224/Cohort_CF!AR224))</f>
        <v>6397040.523513617</v>
      </c>
      <c r="AS225" s="1">
        <f>IF(Income_CF!AS226="","",Income_CF!AS226*(Cohort_WP!AS224/Cohort_CF!AS224))</f>
        <v>6558056.3271363778</v>
      </c>
      <c r="AT225" s="1">
        <f>IF(Income_CF!AT226="","",Income_CF!AT226*(Cohort_WP!AT224/Cohort_CF!AT224))</f>
        <v>6719092.2912149299</v>
      </c>
      <c r="AU225" s="1">
        <f>IF(Income_CF!AU226="","",Income_CF!AU226*(Cohort_WP!AU224/Cohort_CF!AU224))</f>
        <v>6879953.3537288383</v>
      </c>
      <c r="AV225" s="1">
        <f>IF(Income_CF!AV226="","",Income_CF!AV226*(Cohort_WP!AV224/Cohort_CF!AV224))</f>
        <v>7040440.0420006653</v>
      </c>
      <c r="AW225" s="1">
        <f>IF(Income_CF!AW226="","",Income_CF!AW226*(Cohort_WP!AW224/Cohort_CF!AW224))</f>
        <v>7200348.8513458548</v>
      </c>
      <c r="AX225" s="1">
        <f>IF(Income_CF!AX226="","",Income_CF!AX226*(Cohort_WP!AX224/Cohort_CF!AX224))</f>
        <v>7359472.6449006246</v>
      </c>
      <c r="AY225" s="1">
        <f>IF(Income_CF!AY226="","",Income_CF!AY226*(Cohort_WP!AY224/Cohort_CF!AY224))</f>
        <v>7517601.0736671202</v>
      </c>
      <c r="AZ225" s="1">
        <f>IF(Income_CF!AZ226="","",Income_CF!AZ226*(Cohort_WP!AZ224/Cohort_CF!AZ224))</f>
        <v>7674521.015706053</v>
      </c>
      <c r="BA225" s="1">
        <f>IF(Income_CF!BA226="","",Income_CF!BA226*(Cohort_WP!BA224/Cohort_CF!BA224))</f>
        <v>7830017.0333030364</v>
      </c>
      <c r="BB225" s="1">
        <f>IF(Income_CF!BB226="","",Income_CF!BB226*(Cohort_WP!BB224/Cohort_CF!BB224))</f>
        <v>7983871.8468316859</v>
      </c>
      <c r="BC225" s="1">
        <f>IF(Income_CF!BC226="","",Income_CF!BC226*(Cohort_WP!BC224/Cohort_CF!BC224))</f>
        <v>8135866.8239399744</v>
      </c>
      <c r="BD225" s="1">
        <f>IF(Income_CF!BD226="","",Income_CF!BD226*(Cohort_WP!BD224/Cohort_CF!BD224))</f>
        <v>8285782.4825920379</v>
      </c>
      <c r="BE225" s="1">
        <f>IF(Income_CF!BE226="","",Income_CF!BE226*(Cohort_WP!BE224/Cohort_CF!BE224))</f>
        <v>8433399.0064104218</v>
      </c>
      <c r="BF225" s="1">
        <f>IF(Income_CF!BF226="","",Income_CF!BF226*(Cohort_WP!BF224/Cohort_CF!BF224))</f>
        <v>8578496.7706812378</v>
      </c>
      <c r="BG225" s="1">
        <f>IF(Income_CF!BG226="","",Income_CF!BG226*(Cohort_WP!BG224/Cohort_CF!BG224))</f>
        <v>8720856.8773086052</v>
      </c>
      <c r="BH225" s="1">
        <f>IF(Income_CF!BH226="","",Income_CF!BH226*(Cohort_WP!BH224/Cohort_CF!BH224))</f>
        <v>8860261.6969365515</v>
      </c>
      <c r="BI225" s="1">
        <f>IF(Income_CF!BI226="","",Income_CF!BI226*(Cohort_WP!BI224/Cohort_CF!BI224))</f>
        <v>8996495.4163939785</v>
      </c>
      <c r="BJ225" s="1">
        <f>IF(Income_CF!BJ226="","",Income_CF!BJ226*(Cohort_WP!BJ224/Cohort_CF!BJ224))</f>
        <v>9129344.5895659123</v>
      </c>
      <c r="BK225" s="1" t="str">
        <f>IF(Income_CF!BK226="","",Income_CF!BK226*(Cohort_WP!BK224/Cohort_CF!BK224))</f>
        <v/>
      </c>
      <c r="BL225" s="1" t="str">
        <f>IF(Income_CF!BL226="","",Income_CF!BL226*(Cohort_WP!BL224/Cohort_CF!BL224))</f>
        <v/>
      </c>
      <c r="BM225" s="1" t="str">
        <f>IF(Income_CF!BM226="","",Income_CF!BM226*(Cohort_WP!BM224/Cohort_CF!BM224))</f>
        <v/>
      </c>
      <c r="BN225" s="1" t="str">
        <f>IF(Income_CF!BN226="","",Income_CF!BN226*(Cohort_WP!BN224/Cohort_CF!BN224))</f>
        <v/>
      </c>
      <c r="BO225" s="1" t="str">
        <f>IF(Income_CF!BO226="","",Income_CF!BO226*(Cohort_WP!BO224/Cohort_CF!BO224))</f>
        <v/>
      </c>
      <c r="BP225" s="1" t="str">
        <f>IF(Income_CF!BP226="","",Income_CF!BP226*(Cohort_WP!BP224/Cohort_CF!BP224))</f>
        <v/>
      </c>
      <c r="BQ225" s="1" t="str">
        <f>IF(Income_CF!BQ226="","",Income_CF!BQ226*(Cohort_WP!BQ224/Cohort_CF!BQ224))</f>
        <v/>
      </c>
      <c r="BR225" s="1" t="str">
        <f>IF(Income_CF!BR226="","",Income_CF!BR226*(Cohort_WP!BR224/Cohort_CF!BR224))</f>
        <v/>
      </c>
      <c r="BS225" s="1" t="str">
        <f>IF(Income_CF!BS226="","",Income_CF!BS226*(Cohort_WP!BS224/Cohort_CF!BS224))</f>
        <v/>
      </c>
    </row>
    <row r="226" spans="1:73" x14ac:dyDescent="0.55000000000000004">
      <c r="A226" s="642"/>
      <c r="B226" t="s">
        <v>478</v>
      </c>
      <c r="M226" s="1" t="str">
        <f>IF(Income_CF!M227="","",Income_CF!M227*(Cohort_WP!M225/Cohort_CF!M225))</f>
        <v/>
      </c>
      <c r="N226" s="1" t="str">
        <f>IF(Income_CF!N227="","",Income_CF!N227*(Cohort_WP!N225/Cohort_CF!N225))</f>
        <v/>
      </c>
      <c r="O226" s="1" t="str">
        <f>IF(Income_CF!O227="","",Income_CF!O227*(Cohort_WP!O225/Cohort_CF!O225))</f>
        <v/>
      </c>
      <c r="P226" s="1" t="str">
        <f>IF(Income_CF!P227="","",Income_CF!P227*(Cohort_WP!P225/Cohort_CF!P225))</f>
        <v/>
      </c>
      <c r="Q226" s="1" t="str">
        <f>IF(Income_CF!Q227="","",Income_CF!Q227*(Cohort_WP!Q225/Cohort_CF!Q225))</f>
        <v/>
      </c>
      <c r="R226" s="1" t="str">
        <f>IF(Income_CF!R227="","",Income_CF!R227*(Cohort_WP!R225/Cohort_CF!R225))</f>
        <v/>
      </c>
      <c r="S226" s="1" t="str">
        <f>IF(Income_CF!S227="","",Income_CF!S227*(Cohort_WP!S225/Cohort_CF!S225))</f>
        <v/>
      </c>
      <c r="T226" s="1" t="str">
        <f>IF(Income_CF!T227="","",Income_CF!T227*(Cohort_WP!T225/Cohort_CF!T225))</f>
        <v/>
      </c>
      <c r="U226" s="1" t="str">
        <f>IF(Income_CF!U227="","",Income_CF!U227*(Cohort_WP!U225/Cohort_CF!U225))</f>
        <v/>
      </c>
      <c r="V226" s="1" t="str">
        <f>IF(Income_CF!V227="","",Income_CF!V227*(Cohort_WP!V225/Cohort_CF!V225))</f>
        <v/>
      </c>
      <c r="W226" s="1" t="str">
        <f>IF(Income_CF!W227="","",Income_CF!W227*(Cohort_WP!W225/Cohort_CF!W225))</f>
        <v/>
      </c>
      <c r="X226" s="1">
        <f>IF(Income_CF!X227="","",Income_CF!X227*(Cohort_WP!X225/Cohort_CF!X225))</f>
        <v>3374541.355372319</v>
      </c>
      <c r="Y226" s="1">
        <f>IF(Income_CF!Y227="","",Income_CF!Y227*(Cohort_WP!Y225/Cohort_CF!Y225))</f>
        <v>3505447.6245830315</v>
      </c>
      <c r="Z226" s="1">
        <f>IF(Income_CF!Z227="","",Income_CF!Z227*(Cohort_WP!Z225/Cohort_CF!Z225))</f>
        <v>3639247.8470419087</v>
      </c>
      <c r="AA226" s="1">
        <f>IF(Income_CF!AA227="","",Income_CF!AA227*(Cohort_WP!AA225/Cohort_CF!AA225))</f>
        <v>3775888.9072844386</v>
      </c>
      <c r="AB226" s="1">
        <f>IF(Income_CF!AB227="","",Income_CF!AB227*(Cohort_WP!AB225/Cohort_CF!AB225))</f>
        <v>3939266.8580234861</v>
      </c>
      <c r="AC226" s="1">
        <f>IF(Income_CF!AC227="","",Income_CF!AC227*(Cohort_WP!AC225/Cohort_CF!AC225))</f>
        <v>4079822.2920328937</v>
      </c>
      <c r="AD226" s="1">
        <f>IF(Income_CF!AD227="","",Income_CF!AD227*(Cohort_WP!AD225/Cohort_CF!AD225))</f>
        <v>4222858.3540151948</v>
      </c>
      <c r="AE226" s="1">
        <f>IF(Income_CF!AE227="","",Income_CF!AE227*(Cohort_WP!AE225/Cohort_CF!AE225))</f>
        <v>4368287.4135193732</v>
      </c>
      <c r="AF226" s="1">
        <f>IF(Income_CF!AF227="","",Income_CF!AF227*(Cohort_WP!AF225/Cohort_CF!AF225))</f>
        <v>4516014.4152323492</v>
      </c>
      <c r="AG226" s="1">
        <f>IF(Income_CF!AG227="","",Income_CF!AG227*(Cohort_WP!AG225/Cohort_CF!AG225))</f>
        <v>4665936.8552632565</v>
      </c>
      <c r="AH226" s="1">
        <f>IF(Income_CF!AH227="","",Income_CF!AH227*(Cohort_WP!AH225/Cohort_CF!AH225))</f>
        <v>4817944.7793309363</v>
      </c>
      <c r="AI226" s="1">
        <f>IF(Income_CF!AI227="","",Income_CF!AI227*(Cohort_WP!AI225/Cohort_CF!AI225))</f>
        <v>4971920.803601698</v>
      </c>
      <c r="AJ226" s="1">
        <f>IF(Income_CF!AJ227="","",Income_CF!AJ227*(Cohort_WP!AJ225/Cohort_CF!AJ225))</f>
        <v>5127740.1588528147</v>
      </c>
      <c r="AK226" s="1">
        <f>IF(Income_CF!AK227="","",Income_CF!AK227*(Cohort_WP!AK225/Cohort_CF!AK225))</f>
        <v>5285270.7585601537</v>
      </c>
      <c r="AL226" s="1">
        <f>IF(Income_CF!AL227="","",Income_CF!AL227*(Cohort_WP!AL225/Cohort_CF!AL225))</f>
        <v>5444373.2914251303</v>
      </c>
      <c r="AM226" s="1">
        <f>IF(Income_CF!AM227="","",Income_CF!AM227*(Cohort_WP!AM225/Cohort_CF!AM225))</f>
        <v>5604901.3387690568</v>
      </c>
      <c r="AN226" s="1">
        <f>IF(Income_CF!AN227="","",Income_CF!AN227*(Cohort_WP!AN225/Cohort_CF!AN225))</f>
        <v>5766701.5171292629</v>
      </c>
      <c r="AO226" s="1">
        <f>IF(Income_CF!AO227="","",Income_CF!AO227*(Cohort_WP!AO225/Cohort_CF!AO225))</f>
        <v>5929613.6462952932</v>
      </c>
      <c r="AP226" s="1">
        <f>IF(Income_CF!AP227="","",Income_CF!AP227*(Cohort_WP!AP225/Cohort_CF!AP225))</f>
        <v>6093470.9429211365</v>
      </c>
      <c r="AQ226" s="1">
        <f>IF(Income_CF!AQ227="","",Income_CF!AQ227*(Cohort_WP!AQ225/Cohort_CF!AQ225))</f>
        <v>6258100.2397454204</v>
      </c>
      <c r="AR226" s="1">
        <f>IF(Income_CF!AR227="","",Income_CF!AR227*(Cohort_WP!AR225/Cohort_CF!AR225))</f>
        <v>6423322.2303427272</v>
      </c>
      <c r="AS226" s="1">
        <f>IF(Income_CF!AS227="","",Income_CF!AS227*(Cohort_WP!AS225/Cohort_CF!AS225))</f>
        <v>6588951.7392190266</v>
      </c>
      <c r="AT226" s="1">
        <f>IF(Income_CF!AT227="","",Income_CF!AT227*(Cohort_WP!AT225/Cohort_CF!AT225))</f>
        <v>6754798.0169504685</v>
      </c>
      <c r="AU226" s="1">
        <f>IF(Income_CF!AU227="","",Income_CF!AU227*(Cohort_WP!AU225/Cohort_CF!AU225))</f>
        <v>6920665.059951378</v>
      </c>
      <c r="AV226" s="1">
        <f>IF(Income_CF!AV227="","",Income_CF!AV227*(Cohort_WP!AV225/Cohort_CF!AV225))</f>
        <v>7086351.9543407038</v>
      </c>
      <c r="AW226" s="1">
        <f>IF(Income_CF!AW227="","",Income_CF!AW227*(Cohort_WP!AW225/Cohort_CF!AW225))</f>
        <v>7251653.2432606854</v>
      </c>
      <c r="AX226" s="1">
        <f>IF(Income_CF!AX227="","",Income_CF!AX227*(Cohort_WP!AX225/Cohort_CF!AX225))</f>
        <v>7416359.3168862294</v>
      </c>
      <c r="AY226" s="1">
        <f>IF(Income_CF!AY227="","",Income_CF!AY227*(Cohort_WP!AY225/Cohort_CF!AY225))</f>
        <v>7580256.8242476434</v>
      </c>
      <c r="AZ226" s="1">
        <f>IF(Income_CF!AZ227="","",Income_CF!AZ227*(Cohort_WP!AZ225/Cohort_CF!AZ225))</f>
        <v>7743129.1058771331</v>
      </c>
      <c r="BA226" s="1">
        <f>IF(Income_CF!BA227="","",Income_CF!BA227*(Cohort_WP!BA225/Cohort_CF!BA225))</f>
        <v>7904756.646177236</v>
      </c>
      <c r="BB226" s="1">
        <f>IF(Income_CF!BB227="","",Income_CF!BB227*(Cohort_WP!BB225/Cohort_CF!BB225))</f>
        <v>8064917.5443021264</v>
      </c>
      <c r="BC226" s="1">
        <f>IF(Income_CF!BC227="","",Income_CF!BC227*(Cohort_WP!BC225/Cohort_CF!BC225))</f>
        <v>8223388.0022366354</v>
      </c>
      <c r="BD226" s="1">
        <f>IF(Income_CF!BD227="","",Income_CF!BD227*(Cohort_WP!BD225/Cohort_CF!BD225))</f>
        <v>8379942.8286581729</v>
      </c>
      <c r="BE226" s="1">
        <f>IF(Income_CF!BE227="","",Income_CF!BE227*(Cohort_WP!BE225/Cohort_CF!BE225))</f>
        <v>8534355.9570698012</v>
      </c>
      <c r="BF226" s="1">
        <f>IF(Income_CF!BF227="","",Income_CF!BF227*(Cohort_WP!BF225/Cohort_CF!BF225))</f>
        <v>8686400.976602735</v>
      </c>
      <c r="BG226" s="1">
        <f>IF(Income_CF!BG227="","",Income_CF!BG227*(Cohort_WP!BG225/Cohort_CF!BG225))</f>
        <v>8835851.6738016736</v>
      </c>
      <c r="BH226" s="1">
        <f>IF(Income_CF!BH227="","",Income_CF!BH227*(Cohort_WP!BH225/Cohort_CF!BH225))</f>
        <v>8982482.5836278647</v>
      </c>
      <c r="BI226" s="1">
        <f>IF(Income_CF!BI227="","",Income_CF!BI227*(Cohort_WP!BI225/Cohort_CF!BI225))</f>
        <v>9126069.5478446484</v>
      </c>
      <c r="BJ226" s="1">
        <f>IF(Income_CF!BJ227="","",Income_CF!BJ227*(Cohort_WP!BJ225/Cohort_CF!BJ225))</f>
        <v>9266390.2788857948</v>
      </c>
      <c r="BK226" s="1">
        <f>IF(Income_CF!BK227="","",Income_CF!BK227*(Cohort_WP!BK225/Cohort_CF!BK225))</f>
        <v>9403224.9272528905</v>
      </c>
      <c r="BL226" s="1" t="str">
        <f>IF(Income_CF!BL227="","",Income_CF!BL227*(Cohort_WP!BL225/Cohort_CF!BL225))</f>
        <v/>
      </c>
      <c r="BM226" s="1" t="str">
        <f>IF(Income_CF!BM227="","",Income_CF!BM227*(Cohort_WP!BM225/Cohort_CF!BM225))</f>
        <v/>
      </c>
      <c r="BN226" s="1" t="str">
        <f>IF(Income_CF!BN227="","",Income_CF!BN227*(Cohort_WP!BN225/Cohort_CF!BN225))</f>
        <v/>
      </c>
      <c r="BO226" s="1" t="str">
        <f>IF(Income_CF!BO227="","",Income_CF!BO227*(Cohort_WP!BO225/Cohort_CF!BO225))</f>
        <v/>
      </c>
      <c r="BP226" s="1" t="str">
        <f>IF(Income_CF!BP227="","",Income_CF!BP227*(Cohort_WP!BP225/Cohort_CF!BP225))</f>
        <v/>
      </c>
      <c r="BQ226" s="1" t="str">
        <f>IF(Income_CF!BQ227="","",Income_CF!BQ227*(Cohort_WP!BQ225/Cohort_CF!BQ225))</f>
        <v/>
      </c>
      <c r="BR226" s="1" t="str">
        <f>IF(Income_CF!BR227="","",Income_CF!BR227*(Cohort_WP!BR225/Cohort_CF!BR225))</f>
        <v/>
      </c>
      <c r="BS226" s="1" t="str">
        <f>IF(Income_CF!BS227="","",Income_CF!BS227*(Cohort_WP!BS225/Cohort_CF!BS225))</f>
        <v/>
      </c>
    </row>
    <row r="227" spans="1:73" x14ac:dyDescent="0.55000000000000004">
      <c r="A227" s="642"/>
      <c r="B227" t="s">
        <v>479</v>
      </c>
      <c r="M227" s="1" t="str">
        <f>IF(Income_CF!M228="","",Income_CF!M228*(Cohort_WP!M226/Cohort_CF!M226))</f>
        <v/>
      </c>
      <c r="N227" s="1" t="str">
        <f>IF(Income_CF!N228="","",Income_CF!N228*(Cohort_WP!N226/Cohort_CF!N226))</f>
        <v/>
      </c>
      <c r="O227" s="1" t="str">
        <f>IF(Income_CF!O228="","",Income_CF!O228*(Cohort_WP!O226/Cohort_CF!O226))</f>
        <v/>
      </c>
      <c r="P227" s="1" t="str">
        <f>IF(Income_CF!P228="","",Income_CF!P228*(Cohort_WP!P226/Cohort_CF!P226))</f>
        <v/>
      </c>
      <c r="Q227" s="1" t="str">
        <f>IF(Income_CF!Q228="","",Income_CF!Q228*(Cohort_WP!Q226/Cohort_CF!Q226))</f>
        <v/>
      </c>
      <c r="R227" s="1" t="str">
        <f>IF(Income_CF!R228="","",Income_CF!R228*(Cohort_WP!R226/Cohort_CF!R226))</f>
        <v/>
      </c>
      <c r="S227" s="1" t="str">
        <f>IF(Income_CF!S228="","",Income_CF!S228*(Cohort_WP!S226/Cohort_CF!S226))</f>
        <v/>
      </c>
      <c r="T227" s="1" t="str">
        <f>IF(Income_CF!T228="","",Income_CF!T228*(Cohort_WP!T226/Cohort_CF!T226))</f>
        <v/>
      </c>
      <c r="U227" s="1" t="str">
        <f>IF(Income_CF!U228="","",Income_CF!U228*(Cohort_WP!U226/Cohort_CF!U226))</f>
        <v/>
      </c>
      <c r="V227" s="1" t="str">
        <f>IF(Income_CF!V228="","",Income_CF!V228*(Cohort_WP!V226/Cohort_CF!V226))</f>
        <v/>
      </c>
      <c r="W227" s="1" t="str">
        <f>IF(Income_CF!W228="","",Income_CF!W228*(Cohort_WP!W226/Cohort_CF!W226))</f>
        <v/>
      </c>
      <c r="X227" s="1" t="str">
        <f>IF(Income_CF!X228="","",Income_CF!X228*(Cohort_WP!X226/Cohort_CF!X226))</f>
        <v/>
      </c>
      <c r="Y227" s="1">
        <f>IF(Income_CF!Y228="","",Income_CF!Y228*(Cohort_WP!Y226/Cohort_CF!Y226))</f>
        <v>3475777.5960334879</v>
      </c>
      <c r="Z227" s="1">
        <f>IF(Income_CF!Z228="","",Income_CF!Z228*(Cohort_WP!Z226/Cohort_CF!Z226))</f>
        <v>3610611.0533205224</v>
      </c>
      <c r="AA227" s="1">
        <f>IF(Income_CF!AA228="","",Income_CF!AA228*(Cohort_WP!AA226/Cohort_CF!AA226))</f>
        <v>3748425.2824531654</v>
      </c>
      <c r="AB227" s="1">
        <f>IF(Income_CF!AB228="","",Income_CF!AB228*(Cohort_WP!AB226/Cohort_CF!AB226))</f>
        <v>3889165.574502972</v>
      </c>
      <c r="AC227" s="1">
        <f>IF(Income_CF!AC228="","",Income_CF!AC228*(Cohort_WP!AC226/Cohort_CF!AC226))</f>
        <v>4057444.863764191</v>
      </c>
      <c r="AD227" s="1">
        <f>IF(Income_CF!AD228="","",Income_CF!AD228*(Cohort_WP!AD226/Cohort_CF!AD226))</f>
        <v>4202216.9607938798</v>
      </c>
      <c r="AE227" s="1">
        <f>IF(Income_CF!AE228="","",Income_CF!AE228*(Cohort_WP!AE226/Cohort_CF!AE226))</f>
        <v>4349544.1046356503</v>
      </c>
      <c r="AF227" s="1">
        <f>IF(Income_CF!AF228="","",Income_CF!AF228*(Cohort_WP!AF226/Cohort_CF!AF226))</f>
        <v>4499336.0359249553</v>
      </c>
      <c r="AG227" s="1">
        <f>IF(Income_CF!AG228="","",Income_CF!AG228*(Cohort_WP!AG226/Cohort_CF!AG226))</f>
        <v>4651494.8476893194</v>
      </c>
      <c r="AH227" s="1">
        <f>IF(Income_CF!AH228="","",Income_CF!AH228*(Cohort_WP!AH226/Cohort_CF!AH226))</f>
        <v>4805914.9609211544</v>
      </c>
      <c r="AI227" s="1">
        <f>IF(Income_CF!AI228="","",Income_CF!AI228*(Cohort_WP!AI226/Cohort_CF!AI226))</f>
        <v>4962483.1227108641</v>
      </c>
      <c r="AJ227" s="1">
        <f>IF(Income_CF!AJ228="","",Income_CF!AJ228*(Cohort_WP!AJ226/Cohort_CF!AJ226))</f>
        <v>5121078.427709749</v>
      </c>
      <c r="AK227" s="1">
        <f>IF(Income_CF!AK228="","",Income_CF!AK228*(Cohort_WP!AK226/Cohort_CF!AK226))</f>
        <v>5281572.363618399</v>
      </c>
      <c r="AL227" s="1">
        <f>IF(Income_CF!AL228="","",Income_CF!AL228*(Cohort_WP!AL226/Cohort_CF!AL226))</f>
        <v>5443828.8813169571</v>
      </c>
      <c r="AM227" s="1">
        <f>IF(Income_CF!AM228="","",Income_CF!AM228*(Cohort_WP!AM226/Cohort_CF!AM226))</f>
        <v>5607704.4901678842</v>
      </c>
      <c r="AN227" s="1">
        <f>IF(Income_CF!AN228="","",Income_CF!AN228*(Cohort_WP!AN226/Cohort_CF!AN226))</f>
        <v>5773048.3789321277</v>
      </c>
      <c r="AO227" s="1">
        <f>IF(Income_CF!AO228="","",Income_CF!AO228*(Cohort_WP!AO226/Cohort_CF!AO226))</f>
        <v>5939702.5626431415</v>
      </c>
      <c r="AP227" s="1">
        <f>IF(Income_CF!AP228="","",Income_CF!AP228*(Cohort_WP!AP226/Cohort_CF!AP226))</f>
        <v>6107502.0556841502</v>
      </c>
      <c r="AQ227" s="1">
        <f>IF(Income_CF!AQ228="","",Income_CF!AQ228*(Cohort_WP!AQ226/Cohort_CF!AQ226))</f>
        <v>6276275.0712087695</v>
      </c>
      <c r="AR227" s="1">
        <f>IF(Income_CF!AR228="","",Income_CF!AR228*(Cohort_WP!AR226/Cohort_CF!AR226))</f>
        <v>6445843.2469377834</v>
      </c>
      <c r="AS227" s="1">
        <f>IF(Income_CF!AS228="","",Income_CF!AS228*(Cohort_WP!AS226/Cohort_CF!AS226))</f>
        <v>6616021.8972530095</v>
      </c>
      <c r="AT227" s="1">
        <f>IF(Income_CF!AT228="","",Income_CF!AT228*(Cohort_WP!AT226/Cohort_CF!AT226))</f>
        <v>6786620.2913955972</v>
      </c>
      <c r="AU227" s="1">
        <f>IF(Income_CF!AU228="","",Income_CF!AU228*(Cohort_WP!AU226/Cohort_CF!AU226))</f>
        <v>6957441.9574589822</v>
      </c>
      <c r="AV227" s="1">
        <f>IF(Income_CF!AV228="","",Income_CF!AV228*(Cohort_WP!AV226/Cohort_CF!AV226))</f>
        <v>7128285.0117499204</v>
      </c>
      <c r="AW227" s="1">
        <f>IF(Income_CF!AW228="","",Income_CF!AW228*(Cohort_WP!AW226/Cohort_CF!AW226))</f>
        <v>7298942.5129709234</v>
      </c>
      <c r="AX227" s="1">
        <f>IF(Income_CF!AX228="","",Income_CF!AX228*(Cohort_WP!AX226/Cohort_CF!AX226))</f>
        <v>7469202.8405585047</v>
      </c>
      <c r="AY227" s="1">
        <f>IF(Income_CF!AY228="","",Income_CF!AY228*(Cohort_WP!AY226/Cohort_CF!AY226))</f>
        <v>7638850.0963928159</v>
      </c>
      <c r="AZ227" s="1">
        <f>IF(Income_CF!AZ228="","",Income_CF!AZ228*(Cohort_WP!AZ226/Cohort_CF!AZ226))</f>
        <v>7807664.5289750723</v>
      </c>
      <c r="BA227" s="1">
        <f>IF(Income_CF!BA228="","",Income_CF!BA228*(Cohort_WP!BA226/Cohort_CF!BA226))</f>
        <v>7975422.979053448</v>
      </c>
      <c r="BB227" s="1">
        <f>IF(Income_CF!BB228="","",Income_CF!BB228*(Cohort_WP!BB226/Cohort_CF!BB226))</f>
        <v>8141899.3455625521</v>
      </c>
      <c r="BC227" s="1">
        <f>IF(Income_CF!BC228="","",Income_CF!BC228*(Cohort_WP!BC226/Cohort_CF!BC226))</f>
        <v>8306865.0706311893</v>
      </c>
      <c r="BD227" s="1">
        <f>IF(Income_CF!BD228="","",Income_CF!BD228*(Cohort_WP!BD226/Cohort_CF!BD226))</f>
        <v>8470089.642303735</v>
      </c>
      <c r="BE227" s="1">
        <f>IF(Income_CF!BE228="","",Income_CF!BE228*(Cohort_WP!BE226/Cohort_CF!BE226))</f>
        <v>8631341.1135179177</v>
      </c>
      <c r="BF227" s="1">
        <f>IF(Income_CF!BF228="","",Income_CF!BF228*(Cohort_WP!BF226/Cohort_CF!BF226))</f>
        <v>8790386.6357818935</v>
      </c>
      <c r="BG227" s="1">
        <f>IF(Income_CF!BG228="","",Income_CF!BG228*(Cohort_WP!BG226/Cohort_CF!BG226))</f>
        <v>8946993.0059008151</v>
      </c>
      <c r="BH227" s="1">
        <f>IF(Income_CF!BH228="","",Income_CF!BH228*(Cohort_WP!BH226/Cohort_CF!BH226))</f>
        <v>9100927.2240157239</v>
      </c>
      <c r="BI227" s="1">
        <f>IF(Income_CF!BI228="","",Income_CF!BI228*(Cohort_WP!BI226/Cohort_CF!BI226))</f>
        <v>9251957.0611367002</v>
      </c>
      <c r="BJ227" s="1">
        <f>IF(Income_CF!BJ228="","",Income_CF!BJ228*(Cohort_WP!BJ226/Cohort_CF!BJ226))</f>
        <v>9399851.6342799868</v>
      </c>
      <c r="BK227" s="1">
        <f>IF(Income_CF!BK228="","",Income_CF!BK228*(Cohort_WP!BK226/Cohort_CF!BK226))</f>
        <v>9544381.9872523695</v>
      </c>
      <c r="BL227" s="1">
        <f>IF(Income_CF!BL228="","",Income_CF!BL228*(Cohort_WP!BL226/Cohort_CF!BL226))</f>
        <v>9685321.6750704758</v>
      </c>
      <c r="BM227" s="1" t="str">
        <f>IF(Income_CF!BM228="","",Income_CF!BM228*(Cohort_WP!BM226/Cohort_CF!BM226))</f>
        <v/>
      </c>
      <c r="BN227" s="1" t="str">
        <f>IF(Income_CF!BN228="","",Income_CF!BN228*(Cohort_WP!BN226/Cohort_CF!BN226))</f>
        <v/>
      </c>
      <c r="BO227" s="1" t="str">
        <f>IF(Income_CF!BO228="","",Income_CF!BO228*(Cohort_WP!BO226/Cohort_CF!BO226))</f>
        <v/>
      </c>
      <c r="BP227" s="1" t="str">
        <f>IF(Income_CF!BP228="","",Income_CF!BP228*(Cohort_WP!BP226/Cohort_CF!BP226))</f>
        <v/>
      </c>
      <c r="BQ227" s="1" t="str">
        <f>IF(Income_CF!BQ228="","",Income_CF!BQ228*(Cohort_WP!BQ226/Cohort_CF!BQ226))</f>
        <v/>
      </c>
      <c r="BR227" s="1" t="str">
        <f>IF(Income_CF!BR228="","",Income_CF!BR228*(Cohort_WP!BR226/Cohort_CF!BR226))</f>
        <v/>
      </c>
      <c r="BS227" s="1" t="str">
        <f>IF(Income_CF!BS228="","",Income_CF!BS228*(Cohort_WP!BS226/Cohort_CF!BS226))</f>
        <v/>
      </c>
    </row>
    <row r="228" spans="1:73" x14ac:dyDescent="0.55000000000000004">
      <c r="A228" s="642"/>
      <c r="B228" t="s">
        <v>480</v>
      </c>
      <c r="M228" s="1" t="str">
        <f>IF(Income_CF!M229="","",Income_CF!M229*(Cohort_WP!M227/Cohort_CF!M227))</f>
        <v/>
      </c>
      <c r="N228" s="1" t="str">
        <f>IF(Income_CF!N229="","",Income_CF!N229*(Cohort_WP!N227/Cohort_CF!N227))</f>
        <v/>
      </c>
      <c r="O228" s="1" t="str">
        <f>IF(Income_CF!O229="","",Income_CF!O229*(Cohort_WP!O227/Cohort_CF!O227))</f>
        <v/>
      </c>
      <c r="P228" s="1" t="str">
        <f>IF(Income_CF!P229="","",Income_CF!P229*(Cohort_WP!P227/Cohort_CF!P227))</f>
        <v/>
      </c>
      <c r="Q228" s="1" t="str">
        <f>IF(Income_CF!Q229="","",Income_CF!Q229*(Cohort_WP!Q227/Cohort_CF!Q227))</f>
        <v/>
      </c>
      <c r="R228" s="1" t="str">
        <f>IF(Income_CF!R229="","",Income_CF!R229*(Cohort_WP!R227/Cohort_CF!R227))</f>
        <v/>
      </c>
      <c r="S228" s="1" t="str">
        <f>IF(Income_CF!S229="","",Income_CF!S229*(Cohort_WP!S227/Cohort_CF!S227))</f>
        <v/>
      </c>
      <c r="T228" s="1" t="str">
        <f>IF(Income_CF!T229="","",Income_CF!T229*(Cohort_WP!T227/Cohort_CF!T227))</f>
        <v/>
      </c>
      <c r="U228" s="1" t="str">
        <f>IF(Income_CF!U229="","",Income_CF!U229*(Cohort_WP!U227/Cohort_CF!U227))</f>
        <v/>
      </c>
      <c r="V228" s="1" t="str">
        <f>IF(Income_CF!V229="","",Income_CF!V229*(Cohort_WP!V227/Cohort_CF!V227))</f>
        <v/>
      </c>
      <c r="W228" s="1" t="str">
        <f>IF(Income_CF!W229="","",Income_CF!W229*(Cohort_WP!W227/Cohort_CF!W227))</f>
        <v/>
      </c>
      <c r="X228" s="1" t="str">
        <f>IF(Income_CF!X229="","",Income_CF!X229*(Cohort_WP!X227/Cohort_CF!X227))</f>
        <v/>
      </c>
      <c r="Y228" s="1" t="str">
        <f>IF(Income_CF!Y229="","",Income_CF!Y229*(Cohort_WP!Y227/Cohort_CF!Y227))</f>
        <v/>
      </c>
      <c r="Z228" s="1">
        <f>IF(Income_CF!Z229="","",Income_CF!Z229*(Cohort_WP!Z227/Cohort_CF!Z227))</f>
        <v>3580050.9239144926</v>
      </c>
      <c r="AA228" s="1">
        <f>IF(Income_CF!AA229="","",Income_CF!AA229*(Cohort_WP!AA227/Cohort_CF!AA227))</f>
        <v>3718929.3849201375</v>
      </c>
      <c r="AB228" s="1">
        <f>IF(Income_CF!AB229="","",Income_CF!AB229*(Cohort_WP!AB227/Cohort_CF!AB227))</f>
        <v>3860878.0409267605</v>
      </c>
      <c r="AC228" s="1">
        <f>IF(Income_CF!AC229="","",Income_CF!AC229*(Cohort_WP!AC227/Cohort_CF!AC227))</f>
        <v>4005840.5417380612</v>
      </c>
      <c r="AD228" s="1">
        <f>IF(Income_CF!AD229="","",Income_CF!AD229*(Cohort_WP!AD227/Cohort_CF!AD227))</f>
        <v>4179168.2096771165</v>
      </c>
      <c r="AE228" s="1">
        <f>IF(Income_CF!AE229="","",Income_CF!AE229*(Cohort_WP!AE227/Cohort_CF!AE227))</f>
        <v>4328283.4696176955</v>
      </c>
      <c r="AF228" s="1">
        <f>IF(Income_CF!AF229="","",Income_CF!AF229*(Cohort_WP!AF227/Cohort_CF!AF227))</f>
        <v>4480030.4277747208</v>
      </c>
      <c r="AG228" s="1">
        <f>IF(Income_CF!AG229="","",Income_CF!AG229*(Cohort_WP!AG227/Cohort_CF!AG227))</f>
        <v>4634316.1170027032</v>
      </c>
      <c r="AH228" s="1">
        <f>IF(Income_CF!AH229="","",Income_CF!AH229*(Cohort_WP!AH227/Cohort_CF!AH227))</f>
        <v>4791039.693119999</v>
      </c>
      <c r="AI228" s="1">
        <f>IF(Income_CF!AI229="","",Income_CF!AI229*(Cohort_WP!AI227/Cohort_CF!AI227))</f>
        <v>4950092.4097487889</v>
      </c>
      <c r="AJ228" s="1">
        <f>IF(Income_CF!AJ229="","",Income_CF!AJ229*(Cohort_WP!AJ227/Cohort_CF!AJ227))</f>
        <v>5111357.6163921906</v>
      </c>
      <c r="AK228" s="1">
        <f>IF(Income_CF!AK229="","",Income_CF!AK229*(Cohort_WP!AK227/Cohort_CF!AK227))</f>
        <v>5274710.7805410428</v>
      </c>
      <c r="AL228" s="1">
        <f>IF(Income_CF!AL229="","",Income_CF!AL229*(Cohort_WP!AL227/Cohort_CF!AL227))</f>
        <v>5440019.5345269507</v>
      </c>
      <c r="AM228" s="1">
        <f>IF(Income_CF!AM229="","",Income_CF!AM229*(Cohort_WP!AM227/Cohort_CF!AM227))</f>
        <v>5607143.7477564663</v>
      </c>
      <c r="AN228" s="1">
        <f>IF(Income_CF!AN229="","",Income_CF!AN229*(Cohort_WP!AN227/Cohort_CF!AN227))</f>
        <v>5775935.6248729192</v>
      </c>
      <c r="AO228" s="1">
        <f>IF(Income_CF!AO229="","",Income_CF!AO229*(Cohort_WP!AO227/Cohort_CF!AO227))</f>
        <v>5946239.8303000918</v>
      </c>
      <c r="AP228" s="1">
        <f>IF(Income_CF!AP229="","",Income_CF!AP229*(Cohort_WP!AP227/Cohort_CF!AP227))</f>
        <v>6117893.6395224351</v>
      </c>
      <c r="AQ228" s="1">
        <f>IF(Income_CF!AQ229="","",Income_CF!AQ229*(Cohort_WP!AQ227/Cohort_CF!AQ227))</f>
        <v>6290727.1173546752</v>
      </c>
      <c r="AR228" s="1">
        <f>IF(Income_CF!AR229="","",Income_CF!AR229*(Cohort_WP!AR227/Cohort_CF!AR227))</f>
        <v>6464563.3233450335</v>
      </c>
      <c r="AS228" s="1">
        <f>IF(Income_CF!AS229="","",Income_CF!AS229*(Cohort_WP!AS227/Cohort_CF!AS227))</f>
        <v>6639218.5443459181</v>
      </c>
      <c r="AT228" s="1">
        <f>IF(Income_CF!AT229="","",Income_CF!AT229*(Cohort_WP!AT227/Cohort_CF!AT227))</f>
        <v>6814502.5541705983</v>
      </c>
      <c r="AU228" s="1">
        <f>IF(Income_CF!AU229="","",Income_CF!AU229*(Cohort_WP!AU227/Cohort_CF!AU227))</f>
        <v>6990218.9001374654</v>
      </c>
      <c r="AV228" s="1">
        <f>IF(Income_CF!AV229="","",Income_CF!AV229*(Cohort_WP!AV227/Cohort_CF!AV227))</f>
        <v>7166165.2161827525</v>
      </c>
      <c r="AW228" s="1">
        <f>IF(Income_CF!AW229="","",Income_CF!AW229*(Cohort_WP!AW227/Cohort_CF!AW227))</f>
        <v>7342133.5621024184</v>
      </c>
      <c r="AX228" s="1">
        <f>IF(Income_CF!AX229="","",Income_CF!AX229*(Cohort_WP!AX227/Cohort_CF!AX227))</f>
        <v>7517910.7883600509</v>
      </c>
      <c r="AY228" s="1">
        <f>IF(Income_CF!AY229="","",Income_CF!AY229*(Cohort_WP!AY227/Cohort_CF!AY227))</f>
        <v>7693278.9257752597</v>
      </c>
      <c r="AZ228" s="1">
        <f>IF(Income_CF!AZ229="","",Income_CF!AZ229*(Cohort_WP!AZ227/Cohort_CF!AZ227))</f>
        <v>7868015.5992846005</v>
      </c>
      <c r="BA228" s="1">
        <f>IF(Income_CF!BA229="","",Income_CF!BA229*(Cohort_WP!BA227/Cohort_CF!BA227))</f>
        <v>8041894.4648443265</v>
      </c>
      <c r="BB228" s="1">
        <f>IF(Income_CF!BB229="","",Income_CF!BB229*(Cohort_WP!BB227/Cohort_CF!BB227))</f>
        <v>8214685.6684250496</v>
      </c>
      <c r="BC228" s="1">
        <f>IF(Income_CF!BC229="","",Income_CF!BC229*(Cohort_WP!BC227/Cohort_CF!BC227))</f>
        <v>8386156.3259294275</v>
      </c>
      <c r="BD228" s="1">
        <f>IF(Income_CF!BD229="","",Income_CF!BD229*(Cohort_WP!BD227/Cohort_CF!BD227))</f>
        <v>8556071.0227501262</v>
      </c>
      <c r="BE228" s="1">
        <f>IF(Income_CF!BE229="","",Income_CF!BE229*(Cohort_WP!BE227/Cohort_CF!BE227))</f>
        <v>8724192.3315728456</v>
      </c>
      <c r="BF228" s="1">
        <f>IF(Income_CF!BF229="","",Income_CF!BF229*(Cohort_WP!BF227/Cohort_CF!BF227))</f>
        <v>8890281.3469234556</v>
      </c>
      <c r="BG228" s="1">
        <f>IF(Income_CF!BG229="","",Income_CF!BG229*(Cohort_WP!BG227/Cohort_CF!BG227))</f>
        <v>9054098.2348553482</v>
      </c>
      <c r="BH228" s="1">
        <f>IF(Income_CF!BH229="","",Income_CF!BH229*(Cohort_WP!BH227/Cohort_CF!BH227))</f>
        <v>9215402.7960778419</v>
      </c>
      <c r="BI228" s="1">
        <f>IF(Income_CF!BI229="","",Income_CF!BI229*(Cohort_WP!BI227/Cohort_CF!BI227))</f>
        <v>9373955.0407361966</v>
      </c>
      <c r="BJ228" s="1">
        <f>IF(Income_CF!BJ229="","",Income_CF!BJ229*(Cohort_WP!BJ227/Cohort_CF!BJ227))</f>
        <v>9529515.7729707994</v>
      </c>
      <c r="BK228" s="1">
        <f>IF(Income_CF!BK229="","",Income_CF!BK229*(Cohort_WP!BK227/Cohort_CF!BK227))</f>
        <v>9681847.1833083872</v>
      </c>
      <c r="BL228" s="1">
        <f>IF(Income_CF!BL229="","",Income_CF!BL229*(Cohort_WP!BL227/Cohort_CF!BL227))</f>
        <v>9830713.4468699396</v>
      </c>
      <c r="BM228" s="1">
        <f>IF(Income_CF!BM229="","",Income_CF!BM229*(Cohort_WP!BM227/Cohort_CF!BM227))</f>
        <v>9975881.3253225908</v>
      </c>
      <c r="BN228" s="1" t="str">
        <f>IF(Income_CF!BN229="","",Income_CF!BN229*(Cohort_WP!BN227/Cohort_CF!BN227))</f>
        <v/>
      </c>
      <c r="BO228" s="1" t="str">
        <f>IF(Income_CF!BO229="","",Income_CF!BO229*(Cohort_WP!BO227/Cohort_CF!BO227))</f>
        <v/>
      </c>
      <c r="BP228" s="1" t="str">
        <f>IF(Income_CF!BP229="","",Income_CF!BP229*(Cohort_WP!BP227/Cohort_CF!BP227))</f>
        <v/>
      </c>
      <c r="BQ228" s="1" t="str">
        <f>IF(Income_CF!BQ229="","",Income_CF!BQ229*(Cohort_WP!BQ227/Cohort_CF!BQ227))</f>
        <v/>
      </c>
      <c r="BR228" s="1" t="str">
        <f>IF(Income_CF!BR229="","",Income_CF!BR229*(Cohort_WP!BR227/Cohort_CF!BR227))</f>
        <v/>
      </c>
      <c r="BS228" s="1" t="str">
        <f>IF(Income_CF!BS229="","",Income_CF!BS229*(Cohort_WP!BS227/Cohort_CF!BS227))</f>
        <v/>
      </c>
    </row>
    <row r="229" spans="1:73" x14ac:dyDescent="0.55000000000000004">
      <c r="A229" s="642"/>
      <c r="B229" t="s">
        <v>481</v>
      </c>
      <c r="M229" s="1" t="str">
        <f>IF(Income_CF!M230="","",Income_CF!M230*(Cohort_WP!M228/Cohort_CF!M228))</f>
        <v/>
      </c>
      <c r="N229" s="1" t="str">
        <f>IF(Income_CF!N230="","",Income_CF!N230*(Cohort_WP!N228/Cohort_CF!N228))</f>
        <v/>
      </c>
      <c r="O229" s="1" t="str">
        <f>IF(Income_CF!O230="","",Income_CF!O230*(Cohort_WP!O228/Cohort_CF!O228))</f>
        <v/>
      </c>
      <c r="P229" s="1" t="str">
        <f>IF(Income_CF!P230="","",Income_CF!P230*(Cohort_WP!P228/Cohort_CF!P228))</f>
        <v/>
      </c>
      <c r="Q229" s="1" t="str">
        <f>IF(Income_CF!Q230="","",Income_CF!Q230*(Cohort_WP!Q228/Cohort_CF!Q228))</f>
        <v/>
      </c>
      <c r="R229" s="1" t="str">
        <f>IF(Income_CF!R230="","",Income_CF!R230*(Cohort_WP!R228/Cohort_CF!R228))</f>
        <v/>
      </c>
      <c r="S229" s="1" t="str">
        <f>IF(Income_CF!S230="","",Income_CF!S230*(Cohort_WP!S228/Cohort_CF!S228))</f>
        <v/>
      </c>
      <c r="T229" s="1" t="str">
        <f>IF(Income_CF!T230="","",Income_CF!T230*(Cohort_WP!T228/Cohort_CF!T228))</f>
        <v/>
      </c>
      <c r="U229" s="1" t="str">
        <f>IF(Income_CF!U230="","",Income_CF!U230*(Cohort_WP!U228/Cohort_CF!U228))</f>
        <v/>
      </c>
      <c r="V229" s="1" t="str">
        <f>IF(Income_CF!V230="","",Income_CF!V230*(Cohort_WP!V228/Cohort_CF!V228))</f>
        <v/>
      </c>
      <c r="W229" s="1" t="str">
        <f>IF(Income_CF!W230="","",Income_CF!W230*(Cohort_WP!W228/Cohort_CF!W228))</f>
        <v/>
      </c>
      <c r="X229" s="1" t="str">
        <f>IF(Income_CF!X230="","",Income_CF!X230*(Cohort_WP!X228/Cohort_CF!X228))</f>
        <v/>
      </c>
      <c r="Y229" s="1" t="str">
        <f>IF(Income_CF!Y230="","",Income_CF!Y230*(Cohort_WP!Y228/Cohort_CF!Y228))</f>
        <v/>
      </c>
      <c r="Z229" s="1" t="str">
        <f>IF(Income_CF!Z230="","",Income_CF!Z230*(Cohort_WP!Z228/Cohort_CF!Z228))</f>
        <v/>
      </c>
      <c r="AA229" s="1">
        <f>IF(Income_CF!AA230="","",Income_CF!AA230*(Cohort_WP!AA228/Cohort_CF!AA228))</f>
        <v>3687452.4516319274</v>
      </c>
      <c r="AB229" s="1">
        <f>IF(Income_CF!AB230="","",Income_CF!AB230*(Cohort_WP!AB228/Cohort_CF!AB228))</f>
        <v>3830497.2664677417</v>
      </c>
      <c r="AC229" s="1">
        <f>IF(Income_CF!AC230="","",Income_CF!AC230*(Cohort_WP!AC228/Cohort_CF!AC228))</f>
        <v>3976704.3821545639</v>
      </c>
      <c r="AD229" s="1">
        <f>IF(Income_CF!AD230="","",Income_CF!AD230*(Cohort_WP!AD228/Cohort_CF!AD228))</f>
        <v>4126015.7579902024</v>
      </c>
      <c r="AE229" s="1">
        <f>IF(Income_CF!AE230="","",Income_CF!AE230*(Cohort_WP!AE228/Cohort_CF!AE228))</f>
        <v>4304543.2559674298</v>
      </c>
      <c r="AF229" s="1">
        <f>IF(Income_CF!AF230="","",Income_CF!AF230*(Cohort_WP!AF228/Cohort_CF!AF228))</f>
        <v>4458131.9737062277</v>
      </c>
      <c r="AG229" s="1">
        <f>IF(Income_CF!AG230="","",Income_CF!AG230*(Cohort_WP!AG228/Cohort_CF!AG228))</f>
        <v>4614431.3406079616</v>
      </c>
      <c r="AH229" s="1">
        <f>IF(Income_CF!AH230="","",Income_CF!AH230*(Cohort_WP!AH228/Cohort_CF!AH228))</f>
        <v>4773345.600512784</v>
      </c>
      <c r="AI229" s="1">
        <f>IF(Income_CF!AI230="","",Income_CF!AI230*(Cohort_WP!AI228/Cohort_CF!AI228))</f>
        <v>4934770.883913598</v>
      </c>
      <c r="AJ229" s="1">
        <f>IF(Income_CF!AJ230="","",Income_CF!AJ230*(Cohort_WP!AJ228/Cohort_CF!AJ228))</f>
        <v>5098595.182041252</v>
      </c>
      <c r="AK229" s="1">
        <f>IF(Income_CF!AK230="","",Income_CF!AK230*(Cohort_WP!AK228/Cohort_CF!AK228))</f>
        <v>5264698.3448839569</v>
      </c>
      <c r="AL229" s="1">
        <f>IF(Income_CF!AL230="","",Income_CF!AL230*(Cohort_WP!AL228/Cohort_CF!AL228))</f>
        <v>5432952.1039572721</v>
      </c>
      <c r="AM229" s="1">
        <f>IF(Income_CF!AM230="","",Income_CF!AM230*(Cohort_WP!AM228/Cohort_CF!AM228))</f>
        <v>5603220.1205627592</v>
      </c>
      <c r="AN229" s="1">
        <f>IF(Income_CF!AN230="","",Income_CF!AN230*(Cohort_WP!AN228/Cohort_CF!AN228))</f>
        <v>5775358.0601891587</v>
      </c>
      <c r="AO229" s="1">
        <f>IF(Income_CF!AO230="","",Income_CF!AO230*(Cohort_WP!AO228/Cohort_CF!AO228))</f>
        <v>5949213.6936191078</v>
      </c>
      <c r="AP229" s="1">
        <f>IF(Income_CF!AP230="","",Income_CF!AP230*(Cohort_WP!AP228/Cohort_CF!AP228))</f>
        <v>6124627.0252090944</v>
      </c>
      <c r="AQ229" s="1">
        <f>IF(Income_CF!AQ230="","",Income_CF!AQ230*(Cohort_WP!AQ228/Cohort_CF!AQ228))</f>
        <v>6301430.4487081068</v>
      </c>
      <c r="AR229" s="1">
        <f>IF(Income_CF!AR230="","",Income_CF!AR230*(Cohort_WP!AR228/Cohort_CF!AR228))</f>
        <v>6479448.9308753153</v>
      </c>
      <c r="AS229" s="1">
        <f>IF(Income_CF!AS230="","",Income_CF!AS230*(Cohort_WP!AS228/Cohort_CF!AS228))</f>
        <v>6658500.2230453845</v>
      </c>
      <c r="AT229" s="1">
        <f>IF(Income_CF!AT230="","",Income_CF!AT230*(Cohort_WP!AT228/Cohort_CF!AT228))</f>
        <v>6838395.1006762935</v>
      </c>
      <c r="AU229" s="1">
        <f>IF(Income_CF!AU230="","",Income_CF!AU230*(Cohort_WP!AU228/Cohort_CF!AU228))</f>
        <v>7018937.6307957172</v>
      </c>
      <c r="AV229" s="1">
        <f>IF(Income_CF!AV230="","",Income_CF!AV230*(Cohort_WP!AV228/Cohort_CF!AV228))</f>
        <v>7199925.4671415891</v>
      </c>
      <c r="AW229" s="1">
        <f>IF(Income_CF!AW230="","",Income_CF!AW230*(Cohort_WP!AW228/Cohort_CF!AW228))</f>
        <v>7381150.1726682344</v>
      </c>
      <c r="AX229" s="1">
        <f>IF(Income_CF!AX230="","",Income_CF!AX230*(Cohort_WP!AX228/Cohort_CF!AX228))</f>
        <v>7562397.568965489</v>
      </c>
      <c r="AY229" s="1">
        <f>IF(Income_CF!AY230="","",Income_CF!AY230*(Cohort_WP!AY228/Cohort_CF!AY228))</f>
        <v>7743448.1120108524</v>
      </c>
      <c r="AZ229" s="1">
        <f>IF(Income_CF!AZ230="","",Income_CF!AZ230*(Cohort_WP!AZ228/Cohort_CF!AZ228))</f>
        <v>7924077.2935485179</v>
      </c>
      <c r="BA229" s="1">
        <f>IF(Income_CF!BA230="","",Income_CF!BA230*(Cohort_WP!BA228/Cohort_CF!BA228))</f>
        <v>8104056.0672631394</v>
      </c>
      <c r="BB229" s="1">
        <f>IF(Income_CF!BB230="","",Income_CF!BB230*(Cohort_WP!BB228/Cohort_CF!BB228))</f>
        <v>8283151.2987896549</v>
      </c>
      <c r="BC229" s="1">
        <f>IF(Income_CF!BC230="","",Income_CF!BC230*(Cohort_WP!BC228/Cohort_CF!BC228))</f>
        <v>8461126.2384778</v>
      </c>
      <c r="BD229" s="1">
        <f>IF(Income_CF!BD230="","",Income_CF!BD230*(Cohort_WP!BD228/Cohort_CF!BD228))</f>
        <v>8637741.0157073103</v>
      </c>
      <c r="BE229" s="1">
        <f>IF(Income_CF!BE230="","",Income_CF!BE230*(Cohort_WP!BE228/Cohort_CF!BE228))</f>
        <v>8812753.15343263</v>
      </c>
      <c r="BF229" s="1">
        <f>IF(Income_CF!BF230="","",Income_CF!BF230*(Cohort_WP!BF228/Cohort_CF!BF228))</f>
        <v>8985918.1015200317</v>
      </c>
      <c r="BG229" s="1">
        <f>IF(Income_CF!BG230="","",Income_CF!BG230*(Cohort_WP!BG228/Cohort_CF!BG228))</f>
        <v>9156989.7873311583</v>
      </c>
      <c r="BH229" s="1">
        <f>IF(Income_CF!BH230="","",Income_CF!BH230*(Cohort_WP!BH228/Cohort_CF!BH228))</f>
        <v>9325721.1819010098</v>
      </c>
      <c r="BI229" s="1">
        <f>IF(Income_CF!BI230="","",Income_CF!BI230*(Cohort_WP!BI228/Cohort_CF!BI228))</f>
        <v>9491864.8799601775</v>
      </c>
      <c r="BJ229" s="1">
        <f>IF(Income_CF!BJ230="","",Income_CF!BJ230*(Cohort_WP!BJ228/Cohort_CF!BJ228))</f>
        <v>9655173.6919582821</v>
      </c>
      <c r="BK229" s="1">
        <f>IF(Income_CF!BK230="","",Income_CF!BK230*(Cohort_WP!BK228/Cohort_CF!BK228))</f>
        <v>9815401.2461599242</v>
      </c>
      <c r="BL229" s="1">
        <f>IF(Income_CF!BL230="","",Income_CF!BL230*(Cohort_WP!BL228/Cohort_CF!BL228))</f>
        <v>9972302.5988076385</v>
      </c>
      <c r="BM229" s="1">
        <f>IF(Income_CF!BM230="","",Income_CF!BM230*(Cohort_WP!BM228/Cohort_CF!BM228))</f>
        <v>10125634.85027604</v>
      </c>
      <c r="BN229" s="1">
        <f>IF(Income_CF!BN230="","",Income_CF!BN230*(Cohort_WP!BN228/Cohort_CF!BN228))</f>
        <v>10275157.765082268</v>
      </c>
      <c r="BO229" s="1" t="str">
        <f>IF(Income_CF!BO230="","",Income_CF!BO230*(Cohort_WP!BO228/Cohort_CF!BO228))</f>
        <v/>
      </c>
      <c r="BP229" s="1" t="str">
        <f>IF(Income_CF!BP230="","",Income_CF!BP230*(Cohort_WP!BP228/Cohort_CF!BP228))</f>
        <v/>
      </c>
      <c r="BQ229" s="1" t="str">
        <f>IF(Income_CF!BQ230="","",Income_CF!BQ230*(Cohort_WP!BQ228/Cohort_CF!BQ228))</f>
        <v/>
      </c>
      <c r="BR229" s="1" t="str">
        <f>IF(Income_CF!BR230="","",Income_CF!BR230*(Cohort_WP!BR228/Cohort_CF!BR228))</f>
        <v/>
      </c>
      <c r="BS229" s="1" t="str">
        <f>IF(Income_CF!BS230="","",Income_CF!BS230*(Cohort_WP!BS228/Cohort_CF!BS228))</f>
        <v/>
      </c>
    </row>
    <row r="230" spans="1:73" x14ac:dyDescent="0.55000000000000004">
      <c r="A230" s="642"/>
      <c r="B230" t="s">
        <v>482</v>
      </c>
      <c r="M230" s="1" t="str">
        <f>IF(Income_CF!M231="","",Income_CF!M231*(Cohort_WP!M229/Cohort_CF!M229))</f>
        <v/>
      </c>
      <c r="N230" s="1" t="str">
        <f>IF(Income_CF!N231="","",Income_CF!N231*(Cohort_WP!N229/Cohort_CF!N229))</f>
        <v/>
      </c>
      <c r="O230" s="1" t="str">
        <f>IF(Income_CF!O231="","",Income_CF!O231*(Cohort_WP!O229/Cohort_CF!O229))</f>
        <v/>
      </c>
      <c r="P230" s="1" t="str">
        <f>IF(Income_CF!P231="","",Income_CF!P231*(Cohort_WP!P229/Cohort_CF!P229))</f>
        <v/>
      </c>
      <c r="Q230" s="1" t="str">
        <f>IF(Income_CF!Q231="","",Income_CF!Q231*(Cohort_WP!Q229/Cohort_CF!Q229))</f>
        <v/>
      </c>
      <c r="R230" s="1" t="str">
        <f>IF(Income_CF!R231="","",Income_CF!R231*(Cohort_WP!R229/Cohort_CF!R229))</f>
        <v/>
      </c>
      <c r="S230" s="1" t="str">
        <f>IF(Income_CF!S231="","",Income_CF!S231*(Cohort_WP!S229/Cohort_CF!S229))</f>
        <v/>
      </c>
      <c r="T230" s="1" t="str">
        <f>IF(Income_CF!T231="","",Income_CF!T231*(Cohort_WP!T229/Cohort_CF!T229))</f>
        <v/>
      </c>
      <c r="U230" s="1" t="str">
        <f>IF(Income_CF!U231="","",Income_CF!U231*(Cohort_WP!U229/Cohort_CF!U229))</f>
        <v/>
      </c>
      <c r="V230" s="1" t="str">
        <f>IF(Income_CF!V231="","",Income_CF!V231*(Cohort_WP!V229/Cohort_CF!V229))</f>
        <v/>
      </c>
      <c r="W230" s="1" t="str">
        <f>IF(Income_CF!W231="","",Income_CF!W231*(Cohort_WP!W229/Cohort_CF!W229))</f>
        <v/>
      </c>
      <c r="X230" s="1" t="str">
        <f>IF(Income_CF!X231="","",Income_CF!X231*(Cohort_WP!X229/Cohort_CF!X229))</f>
        <v/>
      </c>
      <c r="Y230" s="1" t="str">
        <f>IF(Income_CF!Y231="","",Income_CF!Y231*(Cohort_WP!Y229/Cohort_CF!Y229))</f>
        <v/>
      </c>
      <c r="Z230" s="1" t="str">
        <f>IF(Income_CF!Z231="","",Income_CF!Z231*(Cohort_WP!Z229/Cohort_CF!Z229))</f>
        <v/>
      </c>
      <c r="AA230" s="1" t="str">
        <f>IF(Income_CF!AA231="","",Income_CF!AA231*(Cohort_WP!AA229/Cohort_CF!AA229))</f>
        <v/>
      </c>
      <c r="AB230" s="1">
        <f>IF(Income_CF!AB231="","",Income_CF!AB231*(Cohort_WP!AB229/Cohort_CF!AB229))</f>
        <v>3798076.0251808851</v>
      </c>
      <c r="AC230" s="1">
        <f>IF(Income_CF!AC231="","",Income_CF!AC231*(Cohort_WP!AC229/Cohort_CF!AC229))</f>
        <v>3945412.1844617748</v>
      </c>
      <c r="AD230" s="1">
        <f>IF(Income_CF!AD231="","",Income_CF!AD231*(Cohort_WP!AD229/Cohort_CF!AD229))</f>
        <v>4096005.5136192003</v>
      </c>
      <c r="AE230" s="1">
        <f>IF(Income_CF!AE231="","",Income_CF!AE231*(Cohort_WP!AE229/Cohort_CF!AE229))</f>
        <v>4249796.2307299087</v>
      </c>
      <c r="AF230" s="1">
        <f>IF(Income_CF!AF231="","",Income_CF!AF231*(Cohort_WP!AF229/Cohort_CF!AF229))</f>
        <v>4433679.5536464537</v>
      </c>
      <c r="AG230" s="1">
        <f>IF(Income_CF!AG231="","",Income_CF!AG231*(Cohort_WP!AG229/Cohort_CF!AG229))</f>
        <v>4591875.9329174142</v>
      </c>
      <c r="AH230" s="1">
        <f>IF(Income_CF!AH231="","",Income_CF!AH231*(Cohort_WP!AH229/Cohort_CF!AH229))</f>
        <v>4752864.2808262007</v>
      </c>
      <c r="AI230" s="1">
        <f>IF(Income_CF!AI231="","",Income_CF!AI231*(Cohort_WP!AI229/Cohort_CF!AI229))</f>
        <v>4916545.9685281673</v>
      </c>
      <c r="AJ230" s="1">
        <f>IF(Income_CF!AJ231="","",Income_CF!AJ231*(Cohort_WP!AJ229/Cohort_CF!AJ229))</f>
        <v>5082814.0104310056</v>
      </c>
      <c r="AK230" s="1">
        <f>IF(Income_CF!AK231="","",Income_CF!AK231*(Cohort_WP!AK229/Cohort_CF!AK229))</f>
        <v>5251553.03750249</v>
      </c>
      <c r="AL230" s="1">
        <f>IF(Income_CF!AL231="","",Income_CF!AL231*(Cohort_WP!AL229/Cohort_CF!AL229))</f>
        <v>5422639.2952304743</v>
      </c>
      <c r="AM230" s="1">
        <f>IF(Income_CF!AM231="","",Income_CF!AM231*(Cohort_WP!AM229/Cohort_CF!AM229))</f>
        <v>5595940.6670759916</v>
      </c>
      <c r="AN230" s="1">
        <f>IF(Income_CF!AN231="","",Income_CF!AN231*(Cohort_WP!AN229/Cohort_CF!AN229))</f>
        <v>5771316.7241796404</v>
      </c>
      <c r="AO230" s="1">
        <f>IF(Income_CF!AO231="","",Income_CF!AO231*(Cohort_WP!AO229/Cohort_CF!AO229))</f>
        <v>5948618.801994835</v>
      </c>
      <c r="AP230" s="1">
        <f>IF(Income_CF!AP231="","",Income_CF!AP231*(Cohort_WP!AP229/Cohort_CF!AP229))</f>
        <v>6127690.1044276813</v>
      </c>
      <c r="AQ230" s="1">
        <f>IF(Income_CF!AQ231="","",Income_CF!AQ231*(Cohort_WP!AQ229/Cohort_CF!AQ229))</f>
        <v>6308365.835965367</v>
      </c>
      <c r="AR230" s="1">
        <f>IF(Income_CF!AR231="","",Income_CF!AR231*(Cohort_WP!AR229/Cohort_CF!AR229))</f>
        <v>6490473.3621693514</v>
      </c>
      <c r="AS230" s="1">
        <f>IF(Income_CF!AS231="","",Income_CF!AS231*(Cohort_WP!AS229/Cohort_CF!AS229))</f>
        <v>6673832.3988015754</v>
      </c>
      <c r="AT230" s="1">
        <f>IF(Income_CF!AT231="","",Income_CF!AT231*(Cohort_WP!AT229/Cohort_CF!AT229))</f>
        <v>6858255.2297367444</v>
      </c>
      <c r="AU230" s="1">
        <f>IF(Income_CF!AU231="","",Income_CF!AU231*(Cohort_WP!AU229/Cohort_CF!AU229))</f>
        <v>7043546.9536965843</v>
      </c>
      <c r="AV230" s="1">
        <f>IF(Income_CF!AV231="","",Income_CF!AV231*(Cohort_WP!AV229/Cohort_CF!AV229))</f>
        <v>7229505.7597195888</v>
      </c>
      <c r="AW230" s="1">
        <f>IF(Income_CF!AW231="","",Income_CF!AW231*(Cohort_WP!AW229/Cohort_CF!AW229))</f>
        <v>7415923.231155837</v>
      </c>
      <c r="AX230" s="1">
        <f>IF(Income_CF!AX231="","",Income_CF!AX231*(Cohort_WP!AX229/Cohort_CF!AX229))</f>
        <v>7602584.6778482804</v>
      </c>
      <c r="AY230" s="1">
        <f>IF(Income_CF!AY231="","",Income_CF!AY231*(Cohort_WP!AY229/Cohort_CF!AY229))</f>
        <v>7789269.4960344546</v>
      </c>
      <c r="AZ230" s="1">
        <f>IF(Income_CF!AZ231="","",Income_CF!AZ231*(Cohort_WP!AZ229/Cohort_CF!AZ229))</f>
        <v>7975751.5553711792</v>
      </c>
      <c r="BA230" s="1">
        <f>IF(Income_CF!BA231="","",Income_CF!BA231*(Cohort_WP!BA229/Cohort_CF!BA229))</f>
        <v>8161799.6123549733</v>
      </c>
      <c r="BB230" s="1">
        <f>IF(Income_CF!BB231="","",Income_CF!BB231*(Cohort_WP!BB229/Cohort_CF!BB229))</f>
        <v>8347177.7492810329</v>
      </c>
      <c r="BC230" s="1">
        <f>IF(Income_CF!BC231="","",Income_CF!BC231*(Cohort_WP!BC229/Cohort_CF!BC229))</f>
        <v>8531645.8377533425</v>
      </c>
      <c r="BD230" s="1">
        <f>IF(Income_CF!BD231="","",Income_CF!BD231*(Cohort_WP!BD229/Cohort_CF!BD229))</f>
        <v>8714960.0256321356</v>
      </c>
      <c r="BE230" s="1">
        <f>IF(Income_CF!BE231="","",Income_CF!BE231*(Cohort_WP!BE229/Cohort_CF!BE229))</f>
        <v>8896873.2461785302</v>
      </c>
      <c r="BF230" s="1">
        <f>IF(Income_CF!BF231="","",Income_CF!BF231*(Cohort_WP!BF229/Cohort_CF!BF229))</f>
        <v>9077135.7480356079</v>
      </c>
      <c r="BG230" s="1">
        <f>IF(Income_CF!BG231="","",Income_CF!BG231*(Cohort_WP!BG229/Cohort_CF!BG229))</f>
        <v>9255495.6445656307</v>
      </c>
      <c r="BH230" s="1">
        <f>IF(Income_CF!BH231="","",Income_CF!BH231*(Cohort_WP!BH229/Cohort_CF!BH229))</f>
        <v>9431699.480951095</v>
      </c>
      <c r="BI230" s="1">
        <f>IF(Income_CF!BI231="","",Income_CF!BI231*(Cohort_WP!BI229/Cohort_CF!BI229))</f>
        <v>9605492.8173580412</v>
      </c>
      <c r="BJ230" s="1">
        <f>IF(Income_CF!BJ231="","",Income_CF!BJ231*(Cohort_WP!BJ229/Cohort_CF!BJ229))</f>
        <v>9776620.8263589814</v>
      </c>
      <c r="BK230" s="1">
        <f>IF(Income_CF!BK231="","",Income_CF!BK231*(Cohort_WP!BK229/Cohort_CF!BK229))</f>
        <v>9944828.9027170297</v>
      </c>
      <c r="BL230" s="1">
        <f>IF(Income_CF!BL231="","",Income_CF!BL231*(Cohort_WP!BL229/Cohort_CF!BL229))</f>
        <v>10109863.283544723</v>
      </c>
      <c r="BM230" s="1">
        <f>IF(Income_CF!BM231="","",Income_CF!BM231*(Cohort_WP!BM229/Cohort_CF!BM229))</f>
        <v>10271471.676771868</v>
      </c>
      <c r="BN230" s="1">
        <f>IF(Income_CF!BN231="","",Income_CF!BN231*(Cohort_WP!BN229/Cohort_CF!BN229))</f>
        <v>10429403.895784318</v>
      </c>
      <c r="BO230" s="1">
        <f>IF(Income_CF!BO231="","",Income_CF!BO231*(Cohort_WP!BO229/Cohort_CF!BO229))</f>
        <v>10583412.498034734</v>
      </c>
      <c r="BP230" s="1" t="str">
        <f>IF(Income_CF!BP231="","",Income_CF!BP231*(Cohort_WP!BP229/Cohort_CF!BP229))</f>
        <v/>
      </c>
      <c r="BQ230" s="1" t="str">
        <f>IF(Income_CF!BQ231="","",Income_CF!BQ231*(Cohort_WP!BQ229/Cohort_CF!BQ229))</f>
        <v/>
      </c>
      <c r="BR230" s="1" t="str">
        <f>IF(Income_CF!BR231="","",Income_CF!BR231*(Cohort_WP!BR229/Cohort_CF!BR229))</f>
        <v/>
      </c>
      <c r="BS230" s="1" t="str">
        <f>IF(Income_CF!BS231="","",Income_CF!BS231*(Cohort_WP!BS229/Cohort_CF!BS229))</f>
        <v/>
      </c>
    </row>
    <row r="231" spans="1:73" x14ac:dyDescent="0.55000000000000004">
      <c r="A231" s="642"/>
      <c r="B231" t="s">
        <v>483</v>
      </c>
      <c r="M231" s="1" t="str">
        <f>IF(Income_CF!M232="","",Income_CF!M232*(Cohort_WP!M230/Cohort_CF!M230))</f>
        <v/>
      </c>
      <c r="N231" s="1" t="str">
        <f>IF(Income_CF!N232="","",Income_CF!N232*(Cohort_WP!N230/Cohort_CF!N230))</f>
        <v/>
      </c>
      <c r="O231" s="1" t="str">
        <f>IF(Income_CF!O232="","",Income_CF!O232*(Cohort_WP!O230/Cohort_CF!O230))</f>
        <v/>
      </c>
      <c r="P231" s="1" t="str">
        <f>IF(Income_CF!P232="","",Income_CF!P232*(Cohort_WP!P230/Cohort_CF!P230))</f>
        <v/>
      </c>
      <c r="Q231" s="1" t="str">
        <f>IF(Income_CF!Q232="","",Income_CF!Q232*(Cohort_WP!Q230/Cohort_CF!Q230))</f>
        <v/>
      </c>
      <c r="R231" s="1" t="str">
        <f>IF(Income_CF!R232="","",Income_CF!R232*(Cohort_WP!R230/Cohort_CF!R230))</f>
        <v/>
      </c>
      <c r="S231" s="1" t="str">
        <f>IF(Income_CF!S232="","",Income_CF!S232*(Cohort_WP!S230/Cohort_CF!S230))</f>
        <v/>
      </c>
      <c r="T231" s="1" t="str">
        <f>IF(Income_CF!T232="","",Income_CF!T232*(Cohort_WP!T230/Cohort_CF!T230))</f>
        <v/>
      </c>
      <c r="U231" s="1" t="str">
        <f>IF(Income_CF!U232="","",Income_CF!U232*(Cohort_WP!U230/Cohort_CF!U230))</f>
        <v/>
      </c>
      <c r="V231" s="1" t="str">
        <f>IF(Income_CF!V232="","",Income_CF!V232*(Cohort_WP!V230/Cohort_CF!V230))</f>
        <v/>
      </c>
      <c r="W231" s="1" t="str">
        <f>IF(Income_CF!W232="","",Income_CF!W232*(Cohort_WP!W230/Cohort_CF!W230))</f>
        <v/>
      </c>
      <c r="X231" s="1" t="str">
        <f>IF(Income_CF!X232="","",Income_CF!X232*(Cohort_WP!X230/Cohort_CF!X230))</f>
        <v/>
      </c>
      <c r="Y231" s="1" t="str">
        <f>IF(Income_CF!Y232="","",Income_CF!Y232*(Cohort_WP!Y230/Cohort_CF!Y230))</f>
        <v/>
      </c>
      <c r="Z231" s="1" t="str">
        <f>IF(Income_CF!Z232="","",Income_CF!Z232*(Cohort_WP!Z230/Cohort_CF!Z230))</f>
        <v/>
      </c>
      <c r="AA231" s="1" t="str">
        <f>IF(Income_CF!AA232="","",Income_CF!AA232*(Cohort_WP!AA230/Cohort_CF!AA230))</f>
        <v/>
      </c>
      <c r="AB231" s="1" t="str">
        <f>IF(Income_CF!AB232="","",Income_CF!AB232*(Cohort_WP!AB230/Cohort_CF!AB230))</f>
        <v/>
      </c>
      <c r="AC231" s="1">
        <f>IF(Income_CF!AC232="","",Income_CF!AC232*(Cohort_WP!AC230/Cohort_CF!AC230))</f>
        <v>3912018.3059363118</v>
      </c>
      <c r="AD231" s="1">
        <f>IF(Income_CF!AD232="","",Income_CF!AD232*(Cohort_WP!AD230/Cohort_CF!AD230))</f>
        <v>4063774.5499956273</v>
      </c>
      <c r="AE231" s="1">
        <f>IF(Income_CF!AE232="","",Income_CF!AE232*(Cohort_WP!AE230/Cohort_CF!AE230))</f>
        <v>4218885.6790277762</v>
      </c>
      <c r="AF231" s="1">
        <f>IF(Income_CF!AF232="","",Income_CF!AF232*(Cohort_WP!AF230/Cohort_CF!AF230))</f>
        <v>4377290.1176518062</v>
      </c>
      <c r="AG231" s="1">
        <f>IF(Income_CF!AG232="","",Income_CF!AG232*(Cohort_WP!AG230/Cohort_CF!AG230))</f>
        <v>4566689.9402558459</v>
      </c>
      <c r="AH231" s="1">
        <f>IF(Income_CF!AH232="","",Income_CF!AH232*(Cohort_WP!AH230/Cohort_CF!AH230))</f>
        <v>4729632.2109049363</v>
      </c>
      <c r="AI231" s="1">
        <f>IF(Income_CF!AI232="","",Income_CF!AI232*(Cohort_WP!AI230/Cohort_CF!AI230))</f>
        <v>4895450.2092509866</v>
      </c>
      <c r="AJ231" s="1">
        <f>IF(Income_CF!AJ232="","",Income_CF!AJ232*(Cohort_WP!AJ230/Cohort_CF!AJ230))</f>
        <v>5064042.347584012</v>
      </c>
      <c r="AK231" s="1">
        <f>IF(Income_CF!AK232="","",Income_CF!AK232*(Cohort_WP!AK230/Cohort_CF!AK230))</f>
        <v>5235298.4307439374</v>
      </c>
      <c r="AL231" s="1">
        <f>IF(Income_CF!AL232="","",Income_CF!AL232*(Cohort_WP!AL230/Cohort_CF!AL230))</f>
        <v>5409099.6286275648</v>
      </c>
      <c r="AM231" s="1">
        <f>IF(Income_CF!AM232="","",Income_CF!AM232*(Cohort_WP!AM230/Cohort_CF!AM230))</f>
        <v>5585318.4740873883</v>
      </c>
      <c r="AN231" s="1">
        <f>IF(Income_CF!AN232="","",Income_CF!AN232*(Cohort_WP!AN230/Cohort_CF!AN230))</f>
        <v>5763818.8870882699</v>
      </c>
      <c r="AO231" s="1">
        <f>IF(Income_CF!AO232="","",Income_CF!AO232*(Cohort_WP!AO230/Cohort_CF!AO230))</f>
        <v>5944456.225905031</v>
      </c>
      <c r="AP231" s="1">
        <f>IF(Income_CF!AP232="","",Income_CF!AP232*(Cohort_WP!AP230/Cohort_CF!AP230))</f>
        <v>6127077.3660546793</v>
      </c>
      <c r="AQ231" s="1">
        <f>IF(Income_CF!AQ232="","",Income_CF!AQ232*(Cohort_WP!AQ230/Cohort_CF!AQ230))</f>
        <v>6311520.8075605109</v>
      </c>
      <c r="AR231" s="1">
        <f>IF(Income_CF!AR232="","",Income_CF!AR232*(Cohort_WP!AR230/Cohort_CF!AR230))</f>
        <v>6497616.811044327</v>
      </c>
      <c r="AS231" s="1">
        <f>IF(Income_CF!AS232="","",Income_CF!AS232*(Cohort_WP!AS230/Cohort_CF!AS230))</f>
        <v>6685187.5630344329</v>
      </c>
      <c r="AT231" s="1">
        <f>IF(Income_CF!AT232="","",Income_CF!AT232*(Cohort_WP!AT230/Cohort_CF!AT230))</f>
        <v>6874047.3707656208</v>
      </c>
      <c r="AU231" s="1">
        <f>IF(Income_CF!AU232="","",Income_CF!AU232*(Cohort_WP!AU230/Cohort_CF!AU230))</f>
        <v>7064002.8866288485</v>
      </c>
      <c r="AV231" s="1">
        <f>IF(Income_CF!AV232="","",Income_CF!AV232*(Cohort_WP!AV230/Cohort_CF!AV230))</f>
        <v>7254853.3623074815</v>
      </c>
      <c r="AW231" s="1">
        <f>IF(Income_CF!AW232="","",Income_CF!AW232*(Cohort_WP!AW230/Cohort_CF!AW230))</f>
        <v>7446390.932511176</v>
      </c>
      <c r="AX231" s="1">
        <f>IF(Income_CF!AX232="","",Income_CF!AX232*(Cohort_WP!AX230/Cohort_CF!AX230))</f>
        <v>7638400.9280905118</v>
      </c>
      <c r="AY231" s="1">
        <f>IF(Income_CF!AY232="","",Income_CF!AY232*(Cohort_WP!AY230/Cohort_CF!AY230))</f>
        <v>7830662.2181837289</v>
      </c>
      <c r="AZ231" s="1">
        <f>IF(Income_CF!AZ232="","",Income_CF!AZ232*(Cohort_WP!AZ230/Cohort_CF!AZ230))</f>
        <v>8022947.5809154874</v>
      </c>
      <c r="BA231" s="1">
        <f>IF(Income_CF!BA232="","",Income_CF!BA232*(Cohort_WP!BA230/Cohort_CF!BA230))</f>
        <v>8215024.102032315</v>
      </c>
      <c r="BB231" s="1">
        <f>IF(Income_CF!BB232="","",Income_CF!BB232*(Cohort_WP!BB230/Cohort_CF!BB230))</f>
        <v>8406653.6007256228</v>
      </c>
      <c r="BC231" s="1">
        <f>IF(Income_CF!BC232="","",Income_CF!BC232*(Cohort_WP!BC230/Cohort_CF!BC230))</f>
        <v>8597593.0817594621</v>
      </c>
      <c r="BD231" s="1">
        <f>IF(Income_CF!BD232="","",Income_CF!BD232*(Cohort_WP!BD230/Cohort_CF!BD230))</f>
        <v>8787595.2128859442</v>
      </c>
      <c r="BE231" s="1">
        <f>IF(Income_CF!BE232="","",Income_CF!BE232*(Cohort_WP!BE230/Cohort_CF!BE230))</f>
        <v>8976408.8264010996</v>
      </c>
      <c r="BF231" s="1">
        <f>IF(Income_CF!BF232="","",Income_CF!BF232*(Cohort_WP!BF230/Cohort_CF!BF230))</f>
        <v>9163779.443563886</v>
      </c>
      <c r="BG231" s="1">
        <f>IF(Income_CF!BG232="","",Income_CF!BG232*(Cohort_WP!BG230/Cohort_CF!BG230))</f>
        <v>9349449.8204766735</v>
      </c>
      <c r="BH231" s="1">
        <f>IF(Income_CF!BH232="","",Income_CF!BH232*(Cohort_WP!BH230/Cohort_CF!BH230))</f>
        <v>9533160.5139026009</v>
      </c>
      <c r="BI231" s="1">
        <f>IF(Income_CF!BI232="","",Income_CF!BI232*(Cohort_WP!BI230/Cohort_CF!BI230))</f>
        <v>9714650.4653796274</v>
      </c>
      <c r="BJ231" s="1">
        <f>IF(Income_CF!BJ232="","",Income_CF!BJ232*(Cohort_WP!BJ230/Cohort_CF!BJ230))</f>
        <v>9893657.6018787809</v>
      </c>
      <c r="BK231" s="1">
        <f>IF(Income_CF!BK232="","",Income_CF!BK232*(Cohort_WP!BK230/Cohort_CF!BK230))</f>
        <v>10069919.451149752</v>
      </c>
      <c r="BL231" s="1">
        <f>IF(Income_CF!BL232="","",Income_CF!BL232*(Cohort_WP!BL230/Cohort_CF!BL230))</f>
        <v>10243173.769798541</v>
      </c>
      <c r="BM231" s="1">
        <f>IF(Income_CF!BM232="","",Income_CF!BM232*(Cohort_WP!BM230/Cohort_CF!BM230))</f>
        <v>10413159.182051064</v>
      </c>
      <c r="BN231" s="1">
        <f>IF(Income_CF!BN232="","",Income_CF!BN232*(Cohort_WP!BN230/Cohort_CF!BN230))</f>
        <v>10579615.827075023</v>
      </c>
      <c r="BO231" s="1">
        <f>IF(Income_CF!BO232="","",Income_CF!BO232*(Cohort_WP!BO230/Cohort_CF!BO230))</f>
        <v>10742286.012657849</v>
      </c>
      <c r="BP231" s="1">
        <f>IF(Income_CF!BP232="","",Income_CF!BP232*(Cohort_WP!BP230/Cohort_CF!BP230))</f>
        <v>10900914.872975776</v>
      </c>
      <c r="BQ231" s="1" t="str">
        <f>IF(Income_CF!BQ232="","",Income_CF!BQ232*(Cohort_WP!BQ230/Cohort_CF!BQ230))</f>
        <v/>
      </c>
      <c r="BR231" s="1" t="str">
        <f>IF(Income_CF!BR232="","",Income_CF!BR232*(Cohort_WP!BR230/Cohort_CF!BR230))</f>
        <v/>
      </c>
      <c r="BS231" s="1" t="str">
        <f>IF(Income_CF!BS232="","",Income_CF!BS232*(Cohort_WP!BS230/Cohort_CF!BS230))</f>
        <v/>
      </c>
    </row>
    <row r="232" spans="1:73" x14ac:dyDescent="0.55000000000000004">
      <c r="A232" s="642"/>
      <c r="B232" t="s">
        <v>484</v>
      </c>
      <c r="M232" s="1" t="str">
        <f>IF(Income_CF!M233="","",Income_CF!M233*(Cohort_WP!M231/Cohort_CF!M231))</f>
        <v/>
      </c>
      <c r="N232" s="1" t="str">
        <f>IF(Income_CF!N233="","",Income_CF!N233*(Cohort_WP!N231/Cohort_CF!N231))</f>
        <v/>
      </c>
      <c r="O232" s="1" t="str">
        <f>IF(Income_CF!O233="","",Income_CF!O233*(Cohort_WP!O231/Cohort_CF!O231))</f>
        <v/>
      </c>
      <c r="P232" s="1" t="str">
        <f>IF(Income_CF!P233="","",Income_CF!P233*(Cohort_WP!P231/Cohort_CF!P231))</f>
        <v/>
      </c>
      <c r="Q232" s="1" t="str">
        <f>IF(Income_CF!Q233="","",Income_CF!Q233*(Cohort_WP!Q231/Cohort_CF!Q231))</f>
        <v/>
      </c>
      <c r="R232" s="1" t="str">
        <f>IF(Income_CF!R233="","",Income_CF!R233*(Cohort_WP!R231/Cohort_CF!R231))</f>
        <v/>
      </c>
      <c r="S232" s="1" t="str">
        <f>IF(Income_CF!S233="","",Income_CF!S233*(Cohort_WP!S231/Cohort_CF!S231))</f>
        <v/>
      </c>
      <c r="T232" s="1" t="str">
        <f>IF(Income_CF!T233="","",Income_CF!T233*(Cohort_WP!T231/Cohort_CF!T231))</f>
        <v/>
      </c>
      <c r="U232" s="1" t="str">
        <f>IF(Income_CF!U233="","",Income_CF!U233*(Cohort_WP!U231/Cohort_CF!U231))</f>
        <v/>
      </c>
      <c r="V232" s="1" t="str">
        <f>IF(Income_CF!V233="","",Income_CF!V233*(Cohort_WP!V231/Cohort_CF!V231))</f>
        <v/>
      </c>
      <c r="W232" s="1" t="str">
        <f>IF(Income_CF!W233="","",Income_CF!W233*(Cohort_WP!W231/Cohort_CF!W231))</f>
        <v/>
      </c>
      <c r="X232" s="1" t="str">
        <f>IF(Income_CF!X233="","",Income_CF!X233*(Cohort_WP!X231/Cohort_CF!X231))</f>
        <v/>
      </c>
      <c r="Y232" s="1" t="str">
        <f>IF(Income_CF!Y233="","",Income_CF!Y233*(Cohort_WP!Y231/Cohort_CF!Y231))</f>
        <v/>
      </c>
      <c r="Z232" s="1" t="str">
        <f>IF(Income_CF!Z233="","",Income_CF!Z233*(Cohort_WP!Z231/Cohort_CF!Z231))</f>
        <v/>
      </c>
      <c r="AA232" s="1" t="str">
        <f>IF(Income_CF!AA233="","",Income_CF!AA233*(Cohort_WP!AA231/Cohort_CF!AA231))</f>
        <v/>
      </c>
      <c r="AB232" s="1" t="str">
        <f>IF(Income_CF!AB233="","",Income_CF!AB233*(Cohort_WP!AB231/Cohort_CF!AB231))</f>
        <v/>
      </c>
      <c r="AC232" s="1" t="str">
        <f>IF(Income_CF!AC233="","",Income_CF!AC233*(Cohort_WP!AC231/Cohort_CF!AC231))</f>
        <v/>
      </c>
      <c r="AD232" s="1">
        <f>IF(Income_CF!AD233="","",Income_CF!AD233*(Cohort_WP!AD231/Cohort_CF!AD231))</f>
        <v>4029378.8551144009</v>
      </c>
      <c r="AE232" s="1">
        <f>IF(Income_CF!AE233="","",Income_CF!AE233*(Cohort_WP!AE231/Cohort_CF!AE231))</f>
        <v>4185687.7864954961</v>
      </c>
      <c r="AF232" s="1">
        <f>IF(Income_CF!AF233="","",Income_CF!AF233*(Cohort_WP!AF231/Cohort_CF!AF231))</f>
        <v>4345452.2493986106</v>
      </c>
      <c r="AG232" s="1">
        <f>IF(Income_CF!AG233="","",Income_CF!AG233*(Cohort_WP!AG231/Cohort_CF!AG231))</f>
        <v>4508608.8211813597</v>
      </c>
      <c r="AH232" s="1">
        <f>IF(Income_CF!AH233="","",Income_CF!AH233*(Cohort_WP!AH231/Cohort_CF!AH231))</f>
        <v>4703690.6384635214</v>
      </c>
      <c r="AI232" s="1">
        <f>IF(Income_CF!AI233="","",Income_CF!AI233*(Cohort_WP!AI231/Cohort_CF!AI231))</f>
        <v>4871521.1772320839</v>
      </c>
      <c r="AJ232" s="1">
        <f>IF(Income_CF!AJ233="","",Income_CF!AJ233*(Cohort_WP!AJ231/Cohort_CF!AJ231))</f>
        <v>5042313.7155285161</v>
      </c>
      <c r="AK232" s="1">
        <f>IF(Income_CF!AK233="","",Income_CF!AK233*(Cohort_WP!AK231/Cohort_CF!AK231))</f>
        <v>5215963.6180115333</v>
      </c>
      <c r="AL232" s="1">
        <f>IF(Income_CF!AL233="","",Income_CF!AL233*(Cohort_WP!AL231/Cohort_CF!AL231))</f>
        <v>5392357.3836662546</v>
      </c>
      <c r="AM232" s="1">
        <f>IF(Income_CF!AM233="","",Income_CF!AM233*(Cohort_WP!AM231/Cohort_CF!AM231))</f>
        <v>5571372.6174863912</v>
      </c>
      <c r="AN232" s="1">
        <f>IF(Income_CF!AN233="","",Income_CF!AN233*(Cohort_WP!AN231/Cohort_CF!AN231))</f>
        <v>5752878.0283100093</v>
      </c>
      <c r="AO232" s="1">
        <f>IF(Income_CF!AO233="","",Income_CF!AO233*(Cohort_WP!AO231/Cohort_CF!AO231))</f>
        <v>5936733.4537009187</v>
      </c>
      <c r="AP232" s="1">
        <f>IF(Income_CF!AP233="","",Income_CF!AP233*(Cohort_WP!AP231/Cohort_CF!AP231))</f>
        <v>6122789.9126821812</v>
      </c>
      <c r="AQ232" s="1">
        <f>IF(Income_CF!AQ233="","",Income_CF!AQ233*(Cohort_WP!AQ231/Cohort_CF!AQ231))</f>
        <v>6310889.6870363187</v>
      </c>
      <c r="AR232" s="1">
        <f>IF(Income_CF!AR233="","",Income_CF!AR233*(Cohort_WP!AR231/Cohort_CF!AR231))</f>
        <v>6500866.431787326</v>
      </c>
      <c r="AS232" s="1">
        <f>IF(Income_CF!AS233="","",Income_CF!AS233*(Cohort_WP!AS231/Cohort_CF!AS231))</f>
        <v>6692545.3153756587</v>
      </c>
      <c r="AT232" s="1">
        <f>IF(Income_CF!AT233="","",Income_CF!AT233*(Cohort_WP!AT231/Cohort_CF!AT231))</f>
        <v>6885743.1899254639</v>
      </c>
      <c r="AU232" s="1">
        <f>IF(Income_CF!AU233="","",Income_CF!AU233*(Cohort_WP!AU231/Cohort_CF!AU231))</f>
        <v>7080268.79188859</v>
      </c>
      <c r="AV232" s="1">
        <f>IF(Income_CF!AV233="","",Income_CF!AV233*(Cohort_WP!AV231/Cohort_CF!AV231))</f>
        <v>7275922.9732277142</v>
      </c>
      <c r="AW232" s="1">
        <f>IF(Income_CF!AW233="","",Income_CF!AW233*(Cohort_WP!AW231/Cohort_CF!AW231))</f>
        <v>7472498.9631767059</v>
      </c>
      <c r="AX232" s="1">
        <f>IF(Income_CF!AX233="","",Income_CF!AX233*(Cohort_WP!AX231/Cohort_CF!AX231))</f>
        <v>7669782.66048651</v>
      </c>
      <c r="AY232" s="1">
        <f>IF(Income_CF!AY233="","",Income_CF!AY233*(Cohort_WP!AY231/Cohort_CF!AY231))</f>
        <v>7867552.9559332263</v>
      </c>
      <c r="AZ232" s="1">
        <f>IF(Income_CF!AZ233="","",Income_CF!AZ233*(Cohort_WP!AZ231/Cohort_CF!AZ231))</f>
        <v>8065582.0847292412</v>
      </c>
      <c r="BA232" s="1">
        <f>IF(Income_CF!BA233="","",Income_CF!BA233*(Cohort_WP!BA231/Cohort_CF!BA231))</f>
        <v>8263636.0083429525</v>
      </c>
      <c r="BB232" s="1">
        <f>IF(Income_CF!BB233="","",Income_CF!BB233*(Cohort_WP!BB231/Cohort_CF!BB231))</f>
        <v>8461474.8250932842</v>
      </c>
      <c r="BC232" s="1">
        <f>IF(Income_CF!BC233="","",Income_CF!BC233*(Cohort_WP!BC231/Cohort_CF!BC231))</f>
        <v>8658853.2087473907</v>
      </c>
      <c r="BD232" s="1">
        <f>IF(Income_CF!BD233="","",Income_CF!BD233*(Cohort_WP!BD231/Cohort_CF!BD231))</f>
        <v>8855520.8742122464</v>
      </c>
      <c r="BE232" s="1">
        <f>IF(Income_CF!BE233="","",Income_CF!BE233*(Cohort_WP!BE231/Cohort_CF!BE231))</f>
        <v>9051223.0692725219</v>
      </c>
      <c r="BF232" s="1">
        <f>IF(Income_CF!BF233="","",Income_CF!BF233*(Cohort_WP!BF231/Cohort_CF!BF231))</f>
        <v>9245701.0911931321</v>
      </c>
      <c r="BG232" s="1">
        <f>IF(Income_CF!BG233="","",Income_CF!BG233*(Cohort_WP!BG231/Cohort_CF!BG231))</f>
        <v>9438692.8268707991</v>
      </c>
      <c r="BH232" s="1">
        <f>IF(Income_CF!BH233="","",Income_CF!BH233*(Cohort_WP!BH231/Cohort_CF!BH231))</f>
        <v>9629933.3150909748</v>
      </c>
      <c r="BI232" s="1">
        <f>IF(Income_CF!BI233="","",Income_CF!BI233*(Cohort_WP!BI231/Cohort_CF!BI231))</f>
        <v>9819155.3293196782</v>
      </c>
      <c r="BJ232" s="1">
        <f>IF(Income_CF!BJ233="","",Income_CF!BJ233*(Cohort_WP!BJ231/Cohort_CF!BJ231))</f>
        <v>10006089.979341013</v>
      </c>
      <c r="BK232" s="1">
        <f>IF(Income_CF!BK233="","",Income_CF!BK233*(Cohort_WP!BK231/Cohort_CF!BK231))</f>
        <v>10190467.329935145</v>
      </c>
      <c r="BL232" s="1">
        <f>IF(Income_CF!BL233="","",Income_CF!BL233*(Cohort_WP!BL231/Cohort_CF!BL231))</f>
        <v>10372017.034684245</v>
      </c>
      <c r="BM232" s="1">
        <f>IF(Income_CF!BM233="","",Income_CF!BM233*(Cohort_WP!BM231/Cohort_CF!BM231))</f>
        <v>10550468.982892498</v>
      </c>
      <c r="BN232" s="1">
        <f>IF(Income_CF!BN233="","",Income_CF!BN233*(Cohort_WP!BN231/Cohort_CF!BN231))</f>
        <v>10725553.957512595</v>
      </c>
      <c r="BO232" s="1">
        <f>IF(Income_CF!BO233="","",Income_CF!BO233*(Cohort_WP!BO231/Cohort_CF!BO231))</f>
        <v>10897004.301887272</v>
      </c>
      <c r="BP232" s="1">
        <f>IF(Income_CF!BP233="","",Income_CF!BP233*(Cohort_WP!BP231/Cohort_CF!BP231))</f>
        <v>11064554.593037583</v>
      </c>
      <c r="BQ232" s="1">
        <f>IF(Income_CF!BQ233="","",Income_CF!BQ233*(Cohort_WP!BQ231/Cohort_CF!BQ231))</f>
        <v>11227942.319165053</v>
      </c>
      <c r="BR232" s="1" t="str">
        <f>IF(Income_CF!BR233="","",Income_CF!BR233*(Cohort_WP!BR231/Cohort_CF!BR231))</f>
        <v/>
      </c>
      <c r="BS232" s="1" t="str">
        <f>IF(Income_CF!BS233="","",Income_CF!BS233*(Cohort_WP!BS231/Cohort_CF!BS231))</f>
        <v/>
      </c>
    </row>
    <row r="233" spans="1:73" x14ac:dyDescent="0.55000000000000004">
      <c r="A233" s="642"/>
      <c r="B233" t="s">
        <v>485</v>
      </c>
      <c r="M233" s="1" t="str">
        <f>IF(Income_CF!M234="","",Income_CF!M234*(Cohort_WP!M232/Cohort_CF!M232))</f>
        <v/>
      </c>
      <c r="N233" s="1" t="str">
        <f>IF(Income_CF!N234="","",Income_CF!N234*(Cohort_WP!N232/Cohort_CF!N232))</f>
        <v/>
      </c>
      <c r="O233" s="1" t="str">
        <f>IF(Income_CF!O234="","",Income_CF!O234*(Cohort_WP!O232/Cohort_CF!O232))</f>
        <v/>
      </c>
      <c r="P233" s="1" t="str">
        <f>IF(Income_CF!P234="","",Income_CF!P234*(Cohort_WP!P232/Cohort_CF!P232))</f>
        <v/>
      </c>
      <c r="Q233" s="1" t="str">
        <f>IF(Income_CF!Q234="","",Income_CF!Q234*(Cohort_WP!Q232/Cohort_CF!Q232))</f>
        <v/>
      </c>
      <c r="R233" s="1" t="str">
        <f>IF(Income_CF!R234="","",Income_CF!R234*(Cohort_WP!R232/Cohort_CF!R232))</f>
        <v/>
      </c>
      <c r="S233" s="1" t="str">
        <f>IF(Income_CF!S234="","",Income_CF!S234*(Cohort_WP!S232/Cohort_CF!S232))</f>
        <v/>
      </c>
      <c r="T233" s="1" t="str">
        <f>IF(Income_CF!T234="","",Income_CF!T234*(Cohort_WP!T232/Cohort_CF!T232))</f>
        <v/>
      </c>
      <c r="U233" s="1" t="str">
        <f>IF(Income_CF!U234="","",Income_CF!U234*(Cohort_WP!U232/Cohort_CF!U232))</f>
        <v/>
      </c>
      <c r="V233" s="1" t="str">
        <f>IF(Income_CF!V234="","",Income_CF!V234*(Cohort_WP!V232/Cohort_CF!V232))</f>
        <v/>
      </c>
      <c r="W233" s="1" t="str">
        <f>IF(Income_CF!W234="","",Income_CF!W234*(Cohort_WP!W232/Cohort_CF!W232))</f>
        <v/>
      </c>
      <c r="X233" s="1" t="str">
        <f>IF(Income_CF!X234="","",Income_CF!X234*(Cohort_WP!X232/Cohort_CF!X232))</f>
        <v/>
      </c>
      <c r="Y233" s="1" t="str">
        <f>IF(Income_CF!Y234="","",Income_CF!Y234*(Cohort_WP!Y232/Cohort_CF!Y232))</f>
        <v/>
      </c>
      <c r="Z233" s="1" t="str">
        <f>IF(Income_CF!Z234="","",Income_CF!Z234*(Cohort_WP!Z232/Cohort_CF!Z232))</f>
        <v/>
      </c>
      <c r="AA233" s="1" t="str">
        <f>IF(Income_CF!AA234="","",Income_CF!AA234*(Cohort_WP!AA232/Cohort_CF!AA232))</f>
        <v/>
      </c>
      <c r="AB233" s="1" t="str">
        <f>IF(Income_CF!AB234="","",Income_CF!AB234*(Cohort_WP!AB232/Cohort_CF!AB232))</f>
        <v/>
      </c>
      <c r="AC233" s="1" t="str">
        <f>IF(Income_CF!AC234="","",Income_CF!AC234*(Cohort_WP!AC232/Cohort_CF!AC232))</f>
        <v/>
      </c>
      <c r="AD233" s="1" t="str">
        <f>IF(Income_CF!AD234="","",Income_CF!AD234*(Cohort_WP!AD232/Cohort_CF!AD232))</f>
        <v/>
      </c>
      <c r="AE233" s="1">
        <f>IF(Income_CF!AE234="","",Income_CF!AE234*(Cohort_WP!AE232/Cohort_CF!AE232))</f>
        <v>4150260.2207678324</v>
      </c>
      <c r="AF233" s="1">
        <f>IF(Income_CF!AF234="","",Income_CF!AF234*(Cohort_WP!AF232/Cohort_CF!AF232))</f>
        <v>4311258.4200903615</v>
      </c>
      <c r="AG233" s="1">
        <f>IF(Income_CF!AG234="","",Income_CF!AG234*(Cohort_WP!AG232/Cohort_CF!AG232))</f>
        <v>4475815.816880567</v>
      </c>
      <c r="AH233" s="1">
        <f>IF(Income_CF!AH234="","",Income_CF!AH234*(Cohort_WP!AH232/Cohort_CF!AH232))</f>
        <v>4643867.0858168006</v>
      </c>
      <c r="AI233" s="1">
        <f>IF(Income_CF!AI234="","",Income_CF!AI234*(Cohort_WP!AI232/Cohort_CF!AI232))</f>
        <v>4844801.3576174267</v>
      </c>
      <c r="AJ233" s="1">
        <f>IF(Income_CF!AJ234="","",Income_CF!AJ234*(Cohort_WP!AJ232/Cohort_CF!AJ232))</f>
        <v>5017666.8125490462</v>
      </c>
      <c r="AK233" s="1">
        <f>IF(Income_CF!AK234="","",Income_CF!AK234*(Cohort_WP!AK232/Cohort_CF!AK232))</f>
        <v>5193583.1269943723</v>
      </c>
      <c r="AL233" s="1">
        <f>IF(Income_CF!AL234="","",Income_CF!AL234*(Cohort_WP!AL232/Cohort_CF!AL232))</f>
        <v>5372442.5265518781</v>
      </c>
      <c r="AM233" s="1">
        <f>IF(Income_CF!AM234="","",Income_CF!AM234*(Cohort_WP!AM232/Cohort_CF!AM232))</f>
        <v>5554128.1051762421</v>
      </c>
      <c r="AN233" s="1">
        <f>IF(Income_CF!AN234="","",Income_CF!AN234*(Cohort_WP!AN232/Cohort_CF!AN232))</f>
        <v>5738513.7960109822</v>
      </c>
      <c r="AO233" s="1">
        <f>IF(Income_CF!AO234="","",Income_CF!AO234*(Cohort_WP!AO232/Cohort_CF!AO232))</f>
        <v>5925464.3691593101</v>
      </c>
      <c r="AP233" s="1">
        <f>IF(Income_CF!AP234="","",Income_CF!AP234*(Cohort_WP!AP232/Cohort_CF!AP232))</f>
        <v>6114835.457311946</v>
      </c>
      <c r="AQ233" s="1">
        <f>IF(Income_CF!AQ234="","",Income_CF!AQ234*(Cohort_WP!AQ232/Cohort_CF!AQ232))</f>
        <v>6306473.6100626467</v>
      </c>
      <c r="AR233" s="1">
        <f>IF(Income_CF!AR234="","",Income_CF!AR234*(Cohort_WP!AR232/Cohort_CF!AR232))</f>
        <v>6500216.3776474092</v>
      </c>
      <c r="AS233" s="1">
        <f>IF(Income_CF!AS234="","",Income_CF!AS234*(Cohort_WP!AS232/Cohort_CF!AS232))</f>
        <v>6695892.4247409459</v>
      </c>
      <c r="AT233" s="1">
        <f>IF(Income_CF!AT234="","",Income_CF!AT234*(Cohort_WP!AT232/Cohort_CF!AT232))</f>
        <v>6893321.6748369262</v>
      </c>
      <c r="AU233" s="1">
        <f>IF(Income_CF!AU234="","",Income_CF!AU234*(Cohort_WP!AU232/Cohort_CF!AU232))</f>
        <v>7092315.4856232284</v>
      </c>
      <c r="AV233" s="1">
        <f>IF(Income_CF!AV234="","",Income_CF!AV234*(Cohort_WP!AV232/Cohort_CF!AV232))</f>
        <v>7292676.8556452496</v>
      </c>
      <c r="AW233" s="1">
        <f>IF(Income_CF!AW234="","",Income_CF!AW234*(Cohort_WP!AW232/Cohort_CF!AW232))</f>
        <v>7494200.6624245448</v>
      </c>
      <c r="AX233" s="1">
        <f>IF(Income_CF!AX234="","",Income_CF!AX234*(Cohort_WP!AX232/Cohort_CF!AX232))</f>
        <v>7696673.9320720052</v>
      </c>
      <c r="AY233" s="1">
        <f>IF(Income_CF!AY234="","",Income_CF!AY234*(Cohort_WP!AY232/Cohort_CF!AY232))</f>
        <v>7899876.1403011065</v>
      </c>
      <c r="AZ233" s="1">
        <f>IF(Income_CF!AZ234="","",Income_CF!AZ234*(Cohort_WP!AZ232/Cohort_CF!AZ232))</f>
        <v>8103579.544611224</v>
      </c>
      <c r="BA233" s="1">
        <f>IF(Income_CF!BA234="","",Income_CF!BA234*(Cohort_WP!BA232/Cohort_CF!BA232))</f>
        <v>8307549.5472711194</v>
      </c>
      <c r="BB233" s="1">
        <f>IF(Income_CF!BB234="","",Income_CF!BB234*(Cohort_WP!BB232/Cohort_CF!BB232))</f>
        <v>8511545.0885932408</v>
      </c>
      <c r="BC233" s="1">
        <f>IF(Income_CF!BC234="","",Income_CF!BC234*(Cohort_WP!BC232/Cohort_CF!BC232))</f>
        <v>8715319.0698460806</v>
      </c>
      <c r="BD233" s="1">
        <f>IF(Income_CF!BD234="","",Income_CF!BD234*(Cohort_WP!BD232/Cohort_CF!BD232))</f>
        <v>8918618.8050098121</v>
      </c>
      <c r="BE233" s="1">
        <f>IF(Income_CF!BE234="","",Income_CF!BE234*(Cohort_WP!BE232/Cohort_CF!BE232))</f>
        <v>9121186.5004386138</v>
      </c>
      <c r="BF233" s="1">
        <f>IF(Income_CF!BF234="","",Income_CF!BF234*(Cohort_WP!BF232/Cohort_CF!BF232))</f>
        <v>9322759.7613506969</v>
      </c>
      <c r="BG233" s="1">
        <f>IF(Income_CF!BG234="","",Income_CF!BG234*(Cohort_WP!BG232/Cohort_CF!BG232))</f>
        <v>9523072.123928925</v>
      </c>
      <c r="BH233" s="1">
        <f>IF(Income_CF!BH234="","",Income_CF!BH234*(Cohort_WP!BH232/Cohort_CF!BH232))</f>
        <v>9721853.6116769258</v>
      </c>
      <c r="BI233" s="1">
        <f>IF(Income_CF!BI234="","",Income_CF!BI234*(Cohort_WP!BI232/Cohort_CF!BI232))</f>
        <v>9918831.3145437054</v>
      </c>
      <c r="BJ233" s="1">
        <f>IF(Income_CF!BJ234="","",Income_CF!BJ234*(Cohort_WP!BJ232/Cohort_CF!BJ232))</f>
        <v>10113729.989199268</v>
      </c>
      <c r="BK233" s="1">
        <f>IF(Income_CF!BK234="","",Income_CF!BK234*(Cohort_WP!BK232/Cohort_CF!BK232))</f>
        <v>10306272.678721245</v>
      </c>
      <c r="BL233" s="1">
        <f>IF(Income_CF!BL234="","",Income_CF!BL234*(Cohort_WP!BL232/Cohort_CF!BL232))</f>
        <v>10496181.3498332</v>
      </c>
      <c r="BM233" s="1">
        <f>IF(Income_CF!BM234="","",Income_CF!BM234*(Cohort_WP!BM232/Cohort_CF!BM232))</f>
        <v>10683177.545724772</v>
      </c>
      <c r="BN233" s="1">
        <f>IF(Income_CF!BN234="","",Income_CF!BN234*(Cohort_WP!BN232/Cohort_CF!BN232))</f>
        <v>10866983.052379273</v>
      </c>
      <c r="BO233" s="1">
        <f>IF(Income_CF!BO234="","",Income_CF!BO234*(Cohort_WP!BO232/Cohort_CF!BO232))</f>
        <v>11047320.576237973</v>
      </c>
      <c r="BP233" s="1">
        <f>IF(Income_CF!BP234="","",Income_CF!BP234*(Cohort_WP!BP232/Cohort_CF!BP232))</f>
        <v>11223914.43094389</v>
      </c>
      <c r="BQ233" s="1">
        <f>IF(Income_CF!BQ234="","",Income_CF!BQ234*(Cohort_WP!BQ232/Cohort_CF!BQ232))</f>
        <v>11396491.230828712</v>
      </c>
      <c r="BR233" s="1">
        <f>IF(Income_CF!BR234="","",Income_CF!BR234*(Cohort_WP!BR232/Cohort_CF!BR232))</f>
        <v>11564780.588740002</v>
      </c>
      <c r="BS233" s="1" t="str">
        <f>IF(Income_CF!BS234="","",Income_CF!BS234*(Cohort_WP!BS232/Cohort_CF!BS232))</f>
        <v/>
      </c>
    </row>
    <row r="234" spans="1:73" x14ac:dyDescent="0.55000000000000004">
      <c r="A234" s="642"/>
      <c r="B234" t="s">
        <v>486</v>
      </c>
      <c r="M234" s="1" t="str">
        <f>IF(Income_CF!M235="","",Income_CF!M235*(Cohort_WP!M233/Cohort_CF!M233))</f>
        <v/>
      </c>
      <c r="N234" s="1" t="str">
        <f>IF(Income_CF!N235="","",Income_CF!N235*(Cohort_WP!N233/Cohort_CF!N233))</f>
        <v/>
      </c>
      <c r="O234" s="1" t="str">
        <f>IF(Income_CF!O235="","",Income_CF!O235*(Cohort_WP!O233/Cohort_CF!O233))</f>
        <v/>
      </c>
      <c r="P234" s="1" t="str">
        <f>IF(Income_CF!P235="","",Income_CF!P235*(Cohort_WP!P233/Cohort_CF!P233))</f>
        <v/>
      </c>
      <c r="Q234" s="1" t="str">
        <f>IF(Income_CF!Q235="","",Income_CF!Q235*(Cohort_WP!Q233/Cohort_CF!Q233))</f>
        <v/>
      </c>
      <c r="R234" s="1" t="str">
        <f>IF(Income_CF!R235="","",Income_CF!R235*(Cohort_WP!R233/Cohort_CF!R233))</f>
        <v/>
      </c>
      <c r="S234" s="1" t="str">
        <f>IF(Income_CF!S235="","",Income_CF!S235*(Cohort_WP!S233/Cohort_CF!S233))</f>
        <v/>
      </c>
      <c r="T234" s="1" t="str">
        <f>IF(Income_CF!T235="","",Income_CF!T235*(Cohort_WP!T233/Cohort_CF!T233))</f>
        <v/>
      </c>
      <c r="U234" s="1" t="str">
        <f>IF(Income_CF!U235="","",Income_CF!U235*(Cohort_WP!U233/Cohort_CF!U233))</f>
        <v/>
      </c>
      <c r="V234" s="1" t="str">
        <f>IF(Income_CF!V235="","",Income_CF!V235*(Cohort_WP!V233/Cohort_CF!V233))</f>
        <v/>
      </c>
      <c r="W234" s="1" t="str">
        <f>IF(Income_CF!W235="","",Income_CF!W235*(Cohort_WP!W233/Cohort_CF!W233))</f>
        <v/>
      </c>
      <c r="X234" s="1" t="str">
        <f>IF(Income_CF!X235="","",Income_CF!X235*(Cohort_WP!X233/Cohort_CF!X233))</f>
        <v/>
      </c>
      <c r="Y234" s="1" t="str">
        <f>IF(Income_CF!Y235="","",Income_CF!Y235*(Cohort_WP!Y233/Cohort_CF!Y233))</f>
        <v/>
      </c>
      <c r="Z234" s="1" t="str">
        <f>IF(Income_CF!Z235="","",Income_CF!Z235*(Cohort_WP!Z233/Cohort_CF!Z233))</f>
        <v/>
      </c>
      <c r="AA234" s="1" t="str">
        <f>IF(Income_CF!AA235="","",Income_CF!AA235*(Cohort_WP!AA233/Cohort_CF!AA233))</f>
        <v/>
      </c>
      <c r="AB234" s="1" t="str">
        <f>IF(Income_CF!AB235="","",Income_CF!AB235*(Cohort_WP!AB233/Cohort_CF!AB233))</f>
        <v/>
      </c>
      <c r="AC234" s="1" t="str">
        <f>IF(Income_CF!AC235="","",Income_CF!AC235*(Cohort_WP!AC233/Cohort_CF!AC233))</f>
        <v/>
      </c>
      <c r="AD234" s="1" t="str">
        <f>IF(Income_CF!AD235="","",Income_CF!AD235*(Cohort_WP!AD233/Cohort_CF!AD233))</f>
        <v/>
      </c>
      <c r="AE234" s="1" t="str">
        <f>IF(Income_CF!AE235="","",Income_CF!AE235*(Cohort_WP!AE233/Cohort_CF!AE233))</f>
        <v/>
      </c>
      <c r="AF234" s="1">
        <f>IF(Income_CF!AF235="","",Income_CF!AF235*(Cohort_WP!AF233/Cohort_CF!AF233))</f>
        <v>4274768.0273908684</v>
      </c>
      <c r="AG234" s="1">
        <f>IF(Income_CF!AG235="","",Income_CF!AG235*(Cohort_WP!AG233/Cohort_CF!AG233))</f>
        <v>4440596.1726930719</v>
      </c>
      <c r="AH234" s="1">
        <f>IF(Income_CF!AH235="","",Income_CF!AH235*(Cohort_WP!AH233/Cohort_CF!AH233))</f>
        <v>4610090.2913869852</v>
      </c>
      <c r="AI234" s="1">
        <f>IF(Income_CF!AI235="","",Income_CF!AI235*(Cohort_WP!AI233/Cohort_CF!AI233))</f>
        <v>4783183.0983913047</v>
      </c>
      <c r="AJ234" s="1">
        <f>IF(Income_CF!AJ235="","",Income_CF!AJ235*(Cohort_WP!AJ233/Cohort_CF!AJ233))</f>
        <v>4990145.3983459491</v>
      </c>
      <c r="AK234" s="1">
        <f>IF(Income_CF!AK235="","",Income_CF!AK235*(Cohort_WP!AK233/Cohort_CF!AK233))</f>
        <v>5168196.8169255191</v>
      </c>
      <c r="AL234" s="1">
        <f>IF(Income_CF!AL235="","",Income_CF!AL235*(Cohort_WP!AL233/Cohort_CF!AL233))</f>
        <v>5349390.6208042027</v>
      </c>
      <c r="AM234" s="1">
        <f>IF(Income_CF!AM235="","",Income_CF!AM235*(Cohort_WP!AM233/Cohort_CF!AM233))</f>
        <v>5533615.8023484349</v>
      </c>
      <c r="AN234" s="1">
        <f>IF(Income_CF!AN235="","",Income_CF!AN235*(Cohort_WP!AN233/Cohort_CF!AN233))</f>
        <v>5720751.9483315283</v>
      </c>
      <c r="AO234" s="1">
        <f>IF(Income_CF!AO235="","",Income_CF!AO235*(Cohort_WP!AO233/Cohort_CF!AO233))</f>
        <v>5910669.2098913128</v>
      </c>
      <c r="AP234" s="1">
        <f>IF(Income_CF!AP235="","",Income_CF!AP235*(Cohort_WP!AP233/Cohort_CF!AP233))</f>
        <v>6103228.3002340896</v>
      </c>
      <c r="AQ234" s="1">
        <f>IF(Income_CF!AQ235="","",Income_CF!AQ235*(Cohort_WP!AQ233/Cohort_CF!AQ233))</f>
        <v>6298280.5210313033</v>
      </c>
      <c r="AR234" s="1">
        <f>IF(Income_CF!AR235="","",Income_CF!AR235*(Cohort_WP!AR233/Cohort_CF!AR233))</f>
        <v>6495667.8183645261</v>
      </c>
      <c r="AS234" s="1">
        <f>IF(Income_CF!AS235="","",Income_CF!AS235*(Cohort_WP!AS233/Cohort_CF!AS233))</f>
        <v>6695222.8689768314</v>
      </c>
      <c r="AT234" s="1">
        <f>IF(Income_CF!AT235="","",Income_CF!AT235*(Cohort_WP!AT233/Cohort_CF!AT233))</f>
        <v>6896769.1974831745</v>
      </c>
      <c r="AU234" s="1">
        <f>IF(Income_CF!AU235="","",Income_CF!AU235*(Cohort_WP!AU233/Cohort_CF!AU233))</f>
        <v>7100121.3250820348</v>
      </c>
      <c r="AV234" s="1">
        <f>IF(Income_CF!AV235="","",Income_CF!AV235*(Cohort_WP!AV233/Cohort_CF!AV233))</f>
        <v>7305084.9501919253</v>
      </c>
      <c r="AW234" s="1">
        <f>IF(Income_CF!AW235="","",Income_CF!AW235*(Cohort_WP!AW233/Cohort_CF!AW233))</f>
        <v>7511457.1613146057</v>
      </c>
      <c r="AX234" s="1">
        <f>IF(Income_CF!AX235="","",Income_CF!AX235*(Cohort_WP!AX233/Cohort_CF!AX233))</f>
        <v>7719026.6822972801</v>
      </c>
      <c r="AY234" s="1">
        <f>IF(Income_CF!AY235="","",Income_CF!AY235*(Cohort_WP!AY233/Cohort_CF!AY233))</f>
        <v>7927574.1500341659</v>
      </c>
      <c r="AZ234" s="1">
        <f>IF(Income_CF!AZ235="","",Income_CF!AZ235*(Cohort_WP!AZ233/Cohort_CF!AZ233))</f>
        <v>8136872.424510139</v>
      </c>
      <c r="BA234" s="1">
        <f>IF(Income_CF!BA235="","",Income_CF!BA235*(Cohort_WP!BA233/Cohort_CF!BA233))</f>
        <v>8346686.9309495604</v>
      </c>
      <c r="BB234" s="1">
        <f>IF(Income_CF!BB235="","",Income_CF!BB235*(Cohort_WP!BB233/Cohort_CF!BB233))</f>
        <v>8556776.033689253</v>
      </c>
      <c r="BC234" s="1">
        <f>IF(Income_CF!BC235="","",Income_CF!BC235*(Cohort_WP!BC233/Cohort_CF!BC233))</f>
        <v>8766891.4412510376</v>
      </c>
      <c r="BD234" s="1">
        <f>IF(Income_CF!BD235="","",Income_CF!BD235*(Cohort_WP!BD233/Cohort_CF!BD233))</f>
        <v>8976778.6419414636</v>
      </c>
      <c r="BE234" s="1">
        <f>IF(Income_CF!BE235="","",Income_CF!BE235*(Cohort_WP!BE233/Cohort_CF!BE233))</f>
        <v>9186177.3691601064</v>
      </c>
      <c r="BF234" s="1">
        <f>IF(Income_CF!BF235="","",Income_CF!BF235*(Cohort_WP!BF233/Cohort_CF!BF233))</f>
        <v>9394822.0954517722</v>
      </c>
      <c r="BG234" s="1">
        <f>IF(Income_CF!BG235="","",Income_CF!BG235*(Cohort_WP!BG233/Cohort_CF!BG233))</f>
        <v>9602442.5541912168</v>
      </c>
      <c r="BH234" s="1">
        <f>IF(Income_CF!BH235="","",Income_CF!BH235*(Cohort_WP!BH233/Cohort_CF!BH233))</f>
        <v>9808764.2876467947</v>
      </c>
      <c r="BI234" s="1">
        <f>IF(Income_CF!BI235="","",Income_CF!BI235*(Cohort_WP!BI233/Cohort_CF!BI233))</f>
        <v>10013509.220027234</v>
      </c>
      <c r="BJ234" s="1">
        <f>IF(Income_CF!BJ235="","",Income_CF!BJ235*(Cohort_WP!BJ233/Cohort_CF!BJ233))</f>
        <v>10216396.253980014</v>
      </c>
      <c r="BK234" s="1">
        <f>IF(Income_CF!BK235="","",Income_CF!BK235*(Cohort_WP!BK233/Cohort_CF!BK233))</f>
        <v>10417141.888875246</v>
      </c>
      <c r="BL234" s="1">
        <f>IF(Income_CF!BL235="","",Income_CF!BL235*(Cohort_WP!BL233/Cohort_CF!BL233))</f>
        <v>10615460.859082883</v>
      </c>
      <c r="BM234" s="1">
        <f>IF(Income_CF!BM235="","",Income_CF!BM235*(Cohort_WP!BM233/Cohort_CF!BM233))</f>
        <v>10811066.790328197</v>
      </c>
      <c r="BN234" s="1">
        <f>IF(Income_CF!BN235="","",Income_CF!BN235*(Cohort_WP!BN233/Cohort_CF!BN233))</f>
        <v>11003672.872096514</v>
      </c>
      <c r="BO234" s="1">
        <f>IF(Income_CF!BO235="","",Income_CF!BO235*(Cohort_WP!BO233/Cohort_CF!BO233))</f>
        <v>11192992.543950649</v>
      </c>
      <c r="BP234" s="1">
        <f>IF(Income_CF!BP235="","",Income_CF!BP235*(Cohort_WP!BP233/Cohort_CF!BP233))</f>
        <v>11378740.193525109</v>
      </c>
      <c r="BQ234" s="1">
        <f>IF(Income_CF!BQ235="","",Income_CF!BQ235*(Cohort_WP!BQ233/Cohort_CF!BQ233))</f>
        <v>11560631.86387221</v>
      </c>
      <c r="BR234" s="1">
        <f>IF(Income_CF!BR235="","",Income_CF!BR235*(Cohort_WP!BR233/Cohort_CF!BR233))</f>
        <v>11738385.967753571</v>
      </c>
      <c r="BS234" s="1">
        <f>IF(Income_CF!BS235="","",Income_CF!BS235*(Cohort_WP!BS233/Cohort_CF!BS233))</f>
        <v>11911724.0064022</v>
      </c>
    </row>
    <row r="235" spans="1:73" x14ac:dyDescent="0.55000000000000004">
      <c r="A235" s="642"/>
      <c r="B235" s="329" t="s">
        <v>525</v>
      </c>
      <c r="C235" s="329"/>
      <c r="D235" s="329"/>
      <c r="E235" s="329"/>
      <c r="F235" s="329"/>
      <c r="G235" s="329"/>
      <c r="H235" s="329"/>
      <c r="I235" s="329"/>
      <c r="J235" s="329"/>
      <c r="K235" s="329"/>
      <c r="L235" s="329"/>
      <c r="M235" s="330">
        <f>SUM(M215:M234)</f>
        <v>2437840.4738833886</v>
      </c>
      <c r="N235" s="330">
        <f t="shared" ref="N235:BS235" si="67">SUM(N215:N234)</f>
        <v>5043385.6361012626</v>
      </c>
      <c r="O235" s="330">
        <f t="shared" si="67"/>
        <v>7823757.2807036135</v>
      </c>
      <c r="P235" s="330">
        <f t="shared" si="67"/>
        <v>10786252.483820252</v>
      </c>
      <c r="Q235" s="330">
        <f t="shared" si="67"/>
        <v>13955650.250771383</v>
      </c>
      <c r="R235" s="330">
        <f t="shared" si="67"/>
        <v>17321670.186801013</v>
      </c>
      <c r="S235" s="330">
        <f t="shared" si="67"/>
        <v>20892003.015408449</v>
      </c>
      <c r="T235" s="330">
        <f t="shared" si="67"/>
        <v>24674506.875695676</v>
      </c>
      <c r="U235" s="330">
        <f t="shared" si="67"/>
        <v>28677206.980957117</v>
      </c>
      <c r="V235" s="330">
        <f t="shared" si="67"/>
        <v>32908295.249894321</v>
      </c>
      <c r="W235" s="330">
        <f t="shared" si="67"/>
        <v>37376129.925457746</v>
      </c>
      <c r="X235" s="330">
        <f t="shared" si="67"/>
        <v>42089235.197307363</v>
      </c>
      <c r="Y235" s="330">
        <f t="shared" si="67"/>
        <v>47056300.844851762</v>
      </c>
      <c r="Z235" s="330">
        <f t="shared" si="67"/>
        <v>52286181.918766461</v>
      </c>
      <c r="AA235" s="330">
        <f t="shared" si="67"/>
        <v>57787898.479800992</v>
      </c>
      <c r="AB235" s="330">
        <f t="shared" si="67"/>
        <v>63570635.414558686</v>
      </c>
      <c r="AC235" s="330">
        <f t="shared" si="67"/>
        <v>69643742.348763973</v>
      </c>
      <c r="AD235" s="330">
        <f t="shared" si="67"/>
        <v>76016733.679320991</v>
      </c>
      <c r="AE235" s="330">
        <f t="shared" si="67"/>
        <v>82699288.747203171</v>
      </c>
      <c r="AF235" s="330">
        <f t="shared" si="67"/>
        <v>89701252.173899174</v>
      </c>
      <c r="AG235" s="330">
        <f t="shared" si="67"/>
        <v>92629623.316552967</v>
      </c>
      <c r="AH235" s="330">
        <f t="shared" si="67"/>
        <v>95594696.885069937</v>
      </c>
      <c r="AI235" s="330">
        <f t="shared" si="67"/>
        <v>98593954.598065555</v>
      </c>
      <c r="AJ235" s="330">
        <f t="shared" si="67"/>
        <v>101624730.33218701</v>
      </c>
      <c r="AK235" s="330">
        <f t="shared" si="67"/>
        <v>104652953.90713927</v>
      </c>
      <c r="AL235" s="330">
        <f t="shared" si="67"/>
        <v>107708048.39636807</v>
      </c>
      <c r="AM235" s="330">
        <f t="shared" si="67"/>
        <v>110787153.27425086</v>
      </c>
      <c r="AN235" s="330">
        <f t="shared" si="67"/>
        <v>113887282.40797898</v>
      </c>
      <c r="AO235" s="330">
        <f t="shared" si="67"/>
        <v>117005327.58697364</v>
      </c>
      <c r="AP235" s="330">
        <f t="shared" si="67"/>
        <v>120138062.51592872</v>
      </c>
      <c r="AQ235" s="330">
        <f t="shared" si="67"/>
        <v>123282147.27018394</v>
      </c>
      <c r="AR235" s="330">
        <f t="shared" si="67"/>
        <v>126434133.21016997</v>
      </c>
      <c r="AS235" s="330">
        <f t="shared" si="67"/>
        <v>129590468.34966348</v>
      </c>
      <c r="AT235" s="330">
        <f t="shared" si="67"/>
        <v>132747503.17056185</v>
      </c>
      <c r="AU235" s="330">
        <f t="shared" si="67"/>
        <v>135901496.87483716</v>
      </c>
      <c r="AV235" s="330">
        <f t="shared" si="67"/>
        <v>139048624.06227288</v>
      </c>
      <c r="AW235" s="330">
        <f t="shared" si="67"/>
        <v>142184981.82053399</v>
      </c>
      <c r="AX235" s="330">
        <f t="shared" si="67"/>
        <v>145306597.21207893</v>
      </c>
      <c r="AY235" s="330">
        <f t="shared" si="67"/>
        <v>148409435.14041016</v>
      </c>
      <c r="AZ235" s="330">
        <f t="shared" si="67"/>
        <v>151489406.57617861</v>
      </c>
      <c r="BA235" s="330">
        <f t="shared" si="67"/>
        <v>147653110.17621857</v>
      </c>
      <c r="BB235" s="330">
        <f t="shared" si="67"/>
        <v>143485615.94262704</v>
      </c>
      <c r="BC235" s="330">
        <f t="shared" si="67"/>
        <v>138976705.10620588</v>
      </c>
      <c r="BD235" s="330">
        <f t="shared" si="67"/>
        <v>134116108.0749035</v>
      </c>
      <c r="BE235" s="330">
        <f t="shared" si="67"/>
        <v>128893509.31595092</v>
      </c>
      <c r="BF235" s="330">
        <f t="shared" si="67"/>
        <v>123298551.90519452</v>
      </c>
      <c r="BG235" s="330">
        <f t="shared" si="67"/>
        <v>117320841.70403501</v>
      </c>
      <c r="BH235" s="330">
        <f t="shared" si="67"/>
        <v>110949951.12433913</v>
      </c>
      <c r="BI235" s="330">
        <f t="shared" si="67"/>
        <v>104175422.44179313</v>
      </c>
      <c r="BJ235" s="330">
        <f t="shared" si="67"/>
        <v>96986770.618418828</v>
      </c>
      <c r="BK235" s="330">
        <f t="shared" si="67"/>
        <v>89373485.595371991</v>
      </c>
      <c r="BL235" s="330">
        <f t="shared" si="67"/>
        <v>81325034.017691642</v>
      </c>
      <c r="BM235" s="330">
        <f t="shared" si="67"/>
        <v>72830860.353367031</v>
      </c>
      <c r="BN235" s="330">
        <f t="shared" si="67"/>
        <v>63880387.369929999</v>
      </c>
      <c r="BO235" s="330">
        <f t="shared" si="67"/>
        <v>54463015.932768479</v>
      </c>
      <c r="BP235" s="330">
        <f t="shared" si="67"/>
        <v>44568124.090482354</v>
      </c>
      <c r="BQ235" s="330">
        <f t="shared" si="67"/>
        <v>34185065.413865976</v>
      </c>
      <c r="BR235" s="330">
        <f t="shared" si="67"/>
        <v>23303166.556493573</v>
      </c>
      <c r="BS235" s="330">
        <f t="shared" si="67"/>
        <v>11911724.0064022</v>
      </c>
      <c r="BT235" s="329"/>
    </row>
    <row r="236" spans="1:73" ht="14.7" thickBot="1" x14ac:dyDescent="0.6">
      <c r="A236" s="207"/>
      <c r="B236" s="338" t="s">
        <v>526</v>
      </c>
      <c r="C236" s="338"/>
      <c r="D236" s="338"/>
      <c r="E236" s="338"/>
      <c r="F236" s="338"/>
      <c r="G236" s="338"/>
      <c r="H236" s="338"/>
      <c r="I236" s="338"/>
      <c r="J236" s="338"/>
      <c r="K236" s="338"/>
      <c r="L236" s="338"/>
      <c r="M236" s="338">
        <f>'Cost and Benefit Parameters'!$C$47*Income_WP!M235</f>
        <v>1728428.8959833223</v>
      </c>
      <c r="N236" s="338">
        <f>'Cost and Benefit Parameters'!$C$47*Income_WP!N235</f>
        <v>3575760.4159957948</v>
      </c>
      <c r="O236" s="338">
        <f>'Cost and Benefit Parameters'!$C$47*Income_WP!O235</f>
        <v>5547043.9120188616</v>
      </c>
      <c r="P236" s="338">
        <f>'Cost and Benefit Parameters'!$C$47*Income_WP!P235</f>
        <v>7647453.011028558</v>
      </c>
      <c r="Q236" s="338">
        <f>'Cost and Benefit Parameters'!$C$47*Income_WP!Q235</f>
        <v>9894556.0277969092</v>
      </c>
      <c r="R236" s="338">
        <f>'Cost and Benefit Parameters'!$C$47*Income_WP!R235</f>
        <v>12281064.162441917</v>
      </c>
      <c r="S236" s="338">
        <f>'Cost and Benefit Parameters'!$C$47*Income_WP!S235</f>
        <v>14812430.137924589</v>
      </c>
      <c r="T236" s="338">
        <f>'Cost and Benefit Parameters'!$C$47*Income_WP!T235</f>
        <v>17494225.374868233</v>
      </c>
      <c r="U236" s="338">
        <f>'Cost and Benefit Parameters'!$C$47*Income_WP!U235</f>
        <v>20332139.749498595</v>
      </c>
      <c r="V236" s="338">
        <f>'Cost and Benefit Parameters'!$C$47*Income_WP!V235</f>
        <v>23331981.332175072</v>
      </c>
      <c r="W236" s="338">
        <f>'Cost and Benefit Parameters'!$C$47*Income_WP!W235</f>
        <v>26499676.117149539</v>
      </c>
      <c r="X236" s="338">
        <f>'Cost and Benefit Parameters'!$C$47*Income_WP!X235</f>
        <v>29841267.754890919</v>
      </c>
      <c r="Y236" s="338">
        <f>'Cost and Benefit Parameters'!$C$47*Income_WP!Y235</f>
        <v>33362917.298999898</v>
      </c>
      <c r="Z236" s="338">
        <f>'Cost and Benefit Parameters'!$C$47*Income_WP!Z235</f>
        <v>37070902.98040542</v>
      </c>
      <c r="AA236" s="338">
        <f>'Cost and Benefit Parameters'!$C$47*Income_WP!AA235</f>
        <v>40971620.022178903</v>
      </c>
      <c r="AB236" s="338">
        <f>'Cost and Benefit Parameters'!$C$47*Income_WP!AB235</f>
        <v>45071580.508922108</v>
      </c>
      <c r="AC236" s="338">
        <f>'Cost and Benefit Parameters'!$C$47*Income_WP!AC235</f>
        <v>49377413.325273655</v>
      </c>
      <c r="AD236" s="338">
        <f>'Cost and Benefit Parameters'!$C$47*Income_WP!AD235</f>
        <v>53895864.178638577</v>
      </c>
      <c r="AE236" s="338">
        <f>'Cost and Benefit Parameters'!$C$47*Income_WP!AE235</f>
        <v>58633795.721767046</v>
      </c>
      <c r="AF236" s="338">
        <f>'Cost and Benefit Parameters'!$C$47*Income_WP!AF235</f>
        <v>63598187.791294508</v>
      </c>
      <c r="AG236" s="338">
        <f>'Cost and Benefit Parameters'!$C$47*Income_WP!AG235</f>
        <v>65674402.931436047</v>
      </c>
      <c r="AH236" s="338">
        <f>'Cost and Benefit Parameters'!$C$47*Income_WP!AH235</f>
        <v>67776640.091514587</v>
      </c>
      <c r="AI236" s="338">
        <f>'Cost and Benefit Parameters'!$C$47*Income_WP!AI235</f>
        <v>69903113.810028479</v>
      </c>
      <c r="AJ236" s="338">
        <f>'Cost and Benefit Parameters'!$C$47*Income_WP!AJ235</f>
        <v>72051933.805520594</v>
      </c>
      <c r="AK236" s="338">
        <f>'Cost and Benefit Parameters'!$C$47*Income_WP!AK235</f>
        <v>74198944.320161745</v>
      </c>
      <c r="AL236" s="338">
        <f>'Cost and Benefit Parameters'!$C$47*Income_WP!AL235</f>
        <v>76365006.313024953</v>
      </c>
      <c r="AM236" s="338">
        <f>'Cost and Benefit Parameters'!$C$47*Income_WP!AM235</f>
        <v>78548091.671443865</v>
      </c>
      <c r="AN236" s="338">
        <f>'Cost and Benefit Parameters'!$C$47*Income_WP!AN235</f>
        <v>80746083.227257088</v>
      </c>
      <c r="AO236" s="338">
        <f>'Cost and Benefit Parameters'!$C$47*Income_WP!AO235</f>
        <v>82956777.259164304</v>
      </c>
      <c r="AP236" s="338">
        <f>'Cost and Benefit Parameters'!$C$47*Income_WP!AP235</f>
        <v>85177886.323793456</v>
      </c>
      <c r="AQ236" s="338">
        <f>'Cost and Benefit Parameters'!$C$47*Income_WP!AQ235</f>
        <v>87407042.414560407</v>
      </c>
      <c r="AR236" s="338">
        <f>'Cost and Benefit Parameters'!$C$47*Income_WP!AR235</f>
        <v>89641800.4460105</v>
      </c>
      <c r="AS236" s="338">
        <f>'Cost and Benefit Parameters'!$C$47*Income_WP!AS235</f>
        <v>91879642.0599114</v>
      </c>
      <c r="AT236" s="338">
        <f>'Cost and Benefit Parameters'!$C$47*Income_WP!AT235</f>
        <v>94117979.747928351</v>
      </c>
      <c r="AU236" s="338">
        <f>'Cost and Benefit Parameters'!$C$47*Income_WP!AU235</f>
        <v>96354161.284259543</v>
      </c>
      <c r="AV236" s="338">
        <f>'Cost and Benefit Parameters'!$C$47*Income_WP!AV235</f>
        <v>98585474.460151464</v>
      </c>
      <c r="AW236" s="338">
        <f>'Cost and Benefit Parameters'!$C$47*Income_WP!AW235</f>
        <v>100809152.11075859</v>
      </c>
      <c r="AX236" s="338">
        <f>'Cost and Benefit Parameters'!$C$47*Income_WP!AX235</f>
        <v>103022377.42336395</v>
      </c>
      <c r="AY236" s="338">
        <f>'Cost and Benefit Parameters'!$C$47*Income_WP!AY235</f>
        <v>105222289.51455079</v>
      </c>
      <c r="AZ236" s="338">
        <f>'Cost and Benefit Parameters'!$C$47*Income_WP!AZ235</f>
        <v>107405989.26251063</v>
      </c>
      <c r="BA236" s="338">
        <f>'Cost and Benefit Parameters'!$C$47*Income_WP!BA235</f>
        <v>104686055.11493896</v>
      </c>
      <c r="BB236" s="338">
        <f>'Cost and Benefit Parameters'!$C$47*Income_WP!BB235</f>
        <v>101731301.70332257</v>
      </c>
      <c r="BC236" s="338">
        <f>'Cost and Benefit Parameters'!$C$47*Income_WP!BC235</f>
        <v>98534483.920299962</v>
      </c>
      <c r="BD236" s="338">
        <f>'Cost and Benefit Parameters'!$C$47*Income_WP!BD235</f>
        <v>95088320.625106573</v>
      </c>
      <c r="BE236" s="338">
        <f>'Cost and Benefit Parameters'!$C$47*Income_WP!BE235</f>
        <v>91385498.105009198</v>
      </c>
      <c r="BF236" s="338">
        <f>'Cost and Benefit Parameters'!$C$47*Income_WP!BF235</f>
        <v>87418673.300782904</v>
      </c>
      <c r="BG236" s="338">
        <f>'Cost and Benefit Parameters'!$C$47*Income_WP!BG235</f>
        <v>83180476.76816082</v>
      </c>
      <c r="BH236" s="338">
        <f>'Cost and Benefit Parameters'!$C$47*Income_WP!BH235</f>
        <v>78663515.347156435</v>
      </c>
      <c r="BI236" s="338">
        <f>'Cost and Benefit Parameters'!$C$47*Income_WP!BI235</f>
        <v>73860374.511231318</v>
      </c>
      <c r="BJ236" s="338">
        <f>'Cost and Benefit Parameters'!$C$47*Income_WP!BJ235</f>
        <v>68763620.368458942</v>
      </c>
      <c r="BK236" s="338">
        <f>'Cost and Benefit Parameters'!$C$47*Income_WP!BK235</f>
        <v>63365801.28711874</v>
      </c>
      <c r="BL236" s="338">
        <f>'Cost and Benefit Parameters'!$C$47*Income_WP!BL235</f>
        <v>57659449.118543372</v>
      </c>
      <c r="BM236" s="338">
        <f>'Cost and Benefit Parameters'!$C$47*Income_WP!BM235</f>
        <v>51637079.990537219</v>
      </c>
      <c r="BN236" s="338">
        <f>'Cost and Benefit Parameters'!$C$47*Income_WP!BN235</f>
        <v>45291194.645280369</v>
      </c>
      <c r="BO236" s="338">
        <f>'Cost and Benefit Parameters'!$C$47*Income_WP!BO235</f>
        <v>38614278.296332851</v>
      </c>
      <c r="BP236" s="338">
        <f>'Cost and Benefit Parameters'!$C$47*Income_WP!BP235</f>
        <v>31598799.980151989</v>
      </c>
      <c r="BQ236" s="338">
        <f>'Cost and Benefit Parameters'!$C$47*Income_WP!BQ235</f>
        <v>24237211.378430977</v>
      </c>
      <c r="BR236" s="338">
        <f>'Cost and Benefit Parameters'!$C$47*Income_WP!BR235</f>
        <v>16521945.088553943</v>
      </c>
      <c r="BS236" s="338">
        <f>'Cost and Benefit Parameters'!$C$47*Income_WP!BS235</f>
        <v>8445412.3205391597</v>
      </c>
      <c r="BT236" s="338"/>
    </row>
    <row r="237" spans="1:73" ht="15.6" x14ac:dyDescent="0.6">
      <c r="A237" s="5"/>
      <c r="B237" s="11" t="s">
        <v>561</v>
      </c>
      <c r="C237" s="11"/>
      <c r="D237" s="11"/>
      <c r="E237" s="11"/>
      <c r="F237" s="12">
        <v>2017</v>
      </c>
      <c r="G237" s="12">
        <v>2018</v>
      </c>
      <c r="H237" s="12">
        <v>2019</v>
      </c>
      <c r="I237" s="12">
        <v>2020</v>
      </c>
      <c r="J237" s="12">
        <v>2021</v>
      </c>
      <c r="K237" s="12">
        <v>2022</v>
      </c>
      <c r="L237" s="12">
        <v>2023</v>
      </c>
      <c r="M237" s="12">
        <v>2024</v>
      </c>
      <c r="N237" s="12">
        <v>2025</v>
      </c>
      <c r="O237" s="12">
        <v>2026</v>
      </c>
      <c r="P237" s="12">
        <v>2027</v>
      </c>
      <c r="Q237" s="12">
        <v>2028</v>
      </c>
      <c r="R237" s="12">
        <v>2029</v>
      </c>
      <c r="S237" s="12">
        <v>2030</v>
      </c>
      <c r="T237" s="12">
        <v>2031</v>
      </c>
      <c r="U237" s="12">
        <v>2032</v>
      </c>
      <c r="V237" s="12">
        <v>2033</v>
      </c>
      <c r="W237" s="12">
        <v>2034</v>
      </c>
      <c r="X237" s="12">
        <v>2035</v>
      </c>
      <c r="Y237" s="12">
        <v>2036</v>
      </c>
      <c r="Z237" s="12">
        <v>2037</v>
      </c>
      <c r="AA237" s="12">
        <v>2038</v>
      </c>
      <c r="AB237" s="12">
        <v>2039</v>
      </c>
      <c r="AC237" s="12">
        <v>2040</v>
      </c>
      <c r="AD237" s="12">
        <v>2041</v>
      </c>
      <c r="AE237" s="12">
        <v>2042</v>
      </c>
      <c r="AF237" s="12">
        <v>2043</v>
      </c>
      <c r="AG237" s="12">
        <v>2044</v>
      </c>
      <c r="AH237" s="12">
        <v>2045</v>
      </c>
      <c r="AI237" s="12">
        <v>2046</v>
      </c>
      <c r="AJ237" s="12">
        <v>2047</v>
      </c>
      <c r="AK237" s="12">
        <v>2048</v>
      </c>
      <c r="AL237" s="12">
        <v>2049</v>
      </c>
      <c r="AM237" s="12">
        <v>2050</v>
      </c>
      <c r="AN237" s="12">
        <v>2051</v>
      </c>
      <c r="AO237" s="12">
        <v>2052</v>
      </c>
      <c r="AP237" s="12">
        <v>2053</v>
      </c>
      <c r="AQ237" s="12">
        <v>2054</v>
      </c>
      <c r="AR237" s="12">
        <v>2055</v>
      </c>
      <c r="AS237" s="12">
        <v>2056</v>
      </c>
      <c r="AT237" s="12">
        <v>2057</v>
      </c>
      <c r="AU237" s="12">
        <v>2058</v>
      </c>
      <c r="AV237" s="12">
        <v>2059</v>
      </c>
      <c r="AW237" s="12">
        <v>2060</v>
      </c>
      <c r="AX237" s="12">
        <v>2061</v>
      </c>
      <c r="AY237" s="12">
        <v>2062</v>
      </c>
      <c r="AZ237" s="12">
        <v>2063</v>
      </c>
      <c r="BA237" s="12">
        <v>2064</v>
      </c>
      <c r="BB237" s="12">
        <v>2065</v>
      </c>
      <c r="BC237" s="12">
        <v>2066</v>
      </c>
      <c r="BD237" s="12">
        <v>2067</v>
      </c>
      <c r="BE237" s="12">
        <v>2068</v>
      </c>
      <c r="BF237" s="12">
        <v>2069</v>
      </c>
      <c r="BG237" s="12">
        <v>2070</v>
      </c>
      <c r="BH237" s="12">
        <v>2071</v>
      </c>
      <c r="BI237" s="12">
        <v>2072</v>
      </c>
      <c r="BJ237" s="12">
        <v>2073</v>
      </c>
      <c r="BK237" s="12">
        <v>2074</v>
      </c>
      <c r="BL237" s="12">
        <v>2075</v>
      </c>
      <c r="BM237" s="12">
        <v>2076</v>
      </c>
      <c r="BN237" s="12">
        <v>2077</v>
      </c>
      <c r="BO237" s="12">
        <v>2078</v>
      </c>
      <c r="BP237" s="12">
        <v>2079</v>
      </c>
      <c r="BQ237" s="12">
        <v>2080</v>
      </c>
      <c r="BR237" s="12">
        <v>2081</v>
      </c>
      <c r="BS237" s="12">
        <v>2082</v>
      </c>
      <c r="BT237" s="12">
        <v>2083</v>
      </c>
      <c r="BU237" s="5"/>
    </row>
    <row r="238" spans="1:73" s="135" customFormat="1" hidden="1" x14ac:dyDescent="0.55000000000000004">
      <c r="A238" s="644" t="s">
        <v>503</v>
      </c>
      <c r="B238" s="140" t="s">
        <v>519</v>
      </c>
      <c r="C238" s="140"/>
      <c r="D238" s="140"/>
      <c r="E238" s="140"/>
    </row>
    <row r="239" spans="1:73" s="135" customFormat="1" hidden="1" x14ac:dyDescent="0.55000000000000004">
      <c r="A239" s="644"/>
      <c r="B239" s="135" t="s">
        <v>466</v>
      </c>
      <c r="H239" s="141" t="str">
        <f>IF(M215="","","n/a")</f>
        <v>n/a</v>
      </c>
      <c r="I239" s="141" t="str">
        <f t="shared" ref="I239:BN243" si="68">IF(N215="","","n/a")</f>
        <v>n/a</v>
      </c>
      <c r="J239" s="141" t="str">
        <f t="shared" si="68"/>
        <v>n/a</v>
      </c>
      <c r="K239" s="141" t="str">
        <f t="shared" si="68"/>
        <v>n/a</v>
      </c>
      <c r="L239" s="141" t="str">
        <f t="shared" si="68"/>
        <v>n/a</v>
      </c>
      <c r="M239" s="141" t="str">
        <f t="shared" si="68"/>
        <v>n/a</v>
      </c>
      <c r="N239" s="141" t="str">
        <f t="shared" si="68"/>
        <v>n/a</v>
      </c>
      <c r="O239" s="141" t="str">
        <f t="shared" si="68"/>
        <v>n/a</v>
      </c>
      <c r="P239" s="141" t="str">
        <f t="shared" si="68"/>
        <v>n/a</v>
      </c>
      <c r="Q239" s="141" t="str">
        <f t="shared" si="68"/>
        <v>n/a</v>
      </c>
      <c r="R239" s="141" t="str">
        <f t="shared" si="68"/>
        <v>n/a</v>
      </c>
      <c r="S239" s="141" t="str">
        <f t="shared" si="68"/>
        <v>n/a</v>
      </c>
      <c r="T239" s="141" t="str">
        <f t="shared" si="68"/>
        <v>n/a</v>
      </c>
      <c r="U239" s="141" t="str">
        <f t="shared" si="68"/>
        <v>n/a</v>
      </c>
      <c r="V239" s="141" t="str">
        <f t="shared" si="68"/>
        <v>n/a</v>
      </c>
      <c r="W239" s="141" t="str">
        <f t="shared" si="68"/>
        <v>n/a</v>
      </c>
      <c r="X239" s="141" t="str">
        <f t="shared" si="68"/>
        <v>n/a</v>
      </c>
      <c r="Y239" s="141" t="str">
        <f t="shared" si="68"/>
        <v>n/a</v>
      </c>
      <c r="Z239" s="141" t="str">
        <f t="shared" si="68"/>
        <v>n/a</v>
      </c>
      <c r="AA239" s="141" t="str">
        <f t="shared" si="68"/>
        <v>n/a</v>
      </c>
      <c r="AB239" s="141" t="str">
        <f t="shared" si="68"/>
        <v>n/a</v>
      </c>
      <c r="AC239" s="141" t="str">
        <f t="shared" si="68"/>
        <v>n/a</v>
      </c>
      <c r="AD239" s="141" t="str">
        <f t="shared" si="68"/>
        <v>n/a</v>
      </c>
      <c r="AE239" s="141" t="str">
        <f t="shared" si="68"/>
        <v>n/a</v>
      </c>
      <c r="AF239" s="141" t="str">
        <f t="shared" si="68"/>
        <v>n/a</v>
      </c>
      <c r="AG239" s="141" t="str">
        <f t="shared" si="68"/>
        <v>n/a</v>
      </c>
      <c r="AH239" s="141" t="str">
        <f t="shared" si="68"/>
        <v>n/a</v>
      </c>
      <c r="AI239" s="141" t="str">
        <f t="shared" si="68"/>
        <v>n/a</v>
      </c>
      <c r="AJ239" s="141" t="str">
        <f t="shared" si="68"/>
        <v>n/a</v>
      </c>
      <c r="AK239" s="141" t="str">
        <f t="shared" si="68"/>
        <v>n/a</v>
      </c>
      <c r="AL239" s="141" t="str">
        <f t="shared" si="68"/>
        <v>n/a</v>
      </c>
      <c r="AM239" s="141" t="str">
        <f t="shared" si="68"/>
        <v>n/a</v>
      </c>
      <c r="AN239" s="141" t="str">
        <f t="shared" si="68"/>
        <v>n/a</v>
      </c>
      <c r="AO239" s="141" t="str">
        <f t="shared" si="68"/>
        <v>n/a</v>
      </c>
      <c r="AP239" s="141" t="str">
        <f t="shared" si="68"/>
        <v>n/a</v>
      </c>
      <c r="AQ239" s="141" t="str">
        <f t="shared" si="68"/>
        <v>n/a</v>
      </c>
      <c r="AR239" s="141" t="str">
        <f t="shared" si="68"/>
        <v>n/a</v>
      </c>
      <c r="AS239" s="141" t="str">
        <f t="shared" si="68"/>
        <v>n/a</v>
      </c>
      <c r="AT239" s="141" t="str">
        <f t="shared" si="68"/>
        <v>n/a</v>
      </c>
      <c r="AU239" s="141" t="str">
        <f t="shared" si="68"/>
        <v>n/a</v>
      </c>
      <c r="AV239" s="141" t="str">
        <f t="shared" si="68"/>
        <v/>
      </c>
      <c r="AW239" s="141" t="str">
        <f t="shared" si="68"/>
        <v/>
      </c>
      <c r="AX239" s="141" t="str">
        <f t="shared" si="68"/>
        <v/>
      </c>
      <c r="AY239" s="141" t="str">
        <f t="shared" si="68"/>
        <v/>
      </c>
      <c r="AZ239" s="141" t="str">
        <f t="shared" si="68"/>
        <v/>
      </c>
      <c r="BA239" s="141" t="str">
        <f t="shared" si="68"/>
        <v/>
      </c>
      <c r="BB239" s="141" t="str">
        <f t="shared" si="68"/>
        <v/>
      </c>
      <c r="BC239" s="141" t="str">
        <f t="shared" si="68"/>
        <v/>
      </c>
      <c r="BD239" s="141" t="str">
        <f t="shared" si="68"/>
        <v/>
      </c>
      <c r="BE239" s="141" t="str">
        <f t="shared" si="68"/>
        <v/>
      </c>
      <c r="BF239" s="141" t="str">
        <f t="shared" si="68"/>
        <v/>
      </c>
      <c r="BG239" s="141" t="str">
        <f t="shared" si="68"/>
        <v/>
      </c>
      <c r="BH239" s="141" t="str">
        <f t="shared" si="68"/>
        <v/>
      </c>
      <c r="BI239" s="141" t="str">
        <f t="shared" si="68"/>
        <v/>
      </c>
      <c r="BJ239" s="141" t="str">
        <f t="shared" si="68"/>
        <v/>
      </c>
      <c r="BK239" s="141" t="str">
        <f t="shared" si="68"/>
        <v/>
      </c>
      <c r="BL239" s="141" t="str">
        <f t="shared" si="68"/>
        <v/>
      </c>
      <c r="BM239" s="141" t="str">
        <f t="shared" si="68"/>
        <v/>
      </c>
      <c r="BN239" s="141" t="str">
        <f t="shared" si="68"/>
        <v/>
      </c>
    </row>
    <row r="240" spans="1:73" s="135" customFormat="1" hidden="1" x14ac:dyDescent="0.55000000000000004">
      <c r="A240" s="644"/>
      <c r="B240" s="135" t="s">
        <v>468</v>
      </c>
      <c r="H240" s="141" t="str">
        <f t="shared" ref="H240:H259" si="69">IF(M216="","","n/a")</f>
        <v/>
      </c>
      <c r="I240" s="141" t="str">
        <f t="shared" si="68"/>
        <v>n/a</v>
      </c>
      <c r="J240" s="141" t="str">
        <f t="shared" si="68"/>
        <v>n/a</v>
      </c>
      <c r="K240" s="141" t="str">
        <f t="shared" si="68"/>
        <v>n/a</v>
      </c>
      <c r="L240" s="141" t="str">
        <f t="shared" si="68"/>
        <v>n/a</v>
      </c>
      <c r="M240" s="141" t="str">
        <f t="shared" si="68"/>
        <v>n/a</v>
      </c>
      <c r="N240" s="141" t="str">
        <f t="shared" si="68"/>
        <v>n/a</v>
      </c>
      <c r="O240" s="141" t="str">
        <f t="shared" si="68"/>
        <v>n/a</v>
      </c>
      <c r="P240" s="141" t="str">
        <f t="shared" si="68"/>
        <v>n/a</v>
      </c>
      <c r="Q240" s="141" t="str">
        <f t="shared" si="68"/>
        <v>n/a</v>
      </c>
      <c r="R240" s="141" t="str">
        <f t="shared" si="68"/>
        <v>n/a</v>
      </c>
      <c r="S240" s="141" t="str">
        <f t="shared" si="68"/>
        <v>n/a</v>
      </c>
      <c r="T240" s="141" t="str">
        <f t="shared" si="68"/>
        <v>n/a</v>
      </c>
      <c r="U240" s="141" t="str">
        <f t="shared" si="68"/>
        <v>n/a</v>
      </c>
      <c r="V240" s="141" t="str">
        <f t="shared" si="68"/>
        <v>n/a</v>
      </c>
      <c r="W240" s="141" t="str">
        <f t="shared" si="68"/>
        <v>n/a</v>
      </c>
      <c r="X240" s="141" t="str">
        <f t="shared" si="68"/>
        <v>n/a</v>
      </c>
      <c r="Y240" s="141" t="str">
        <f t="shared" si="68"/>
        <v>n/a</v>
      </c>
      <c r="Z240" s="141" t="str">
        <f t="shared" si="68"/>
        <v>n/a</v>
      </c>
      <c r="AA240" s="141" t="str">
        <f t="shared" si="68"/>
        <v>n/a</v>
      </c>
      <c r="AB240" s="141" t="str">
        <f t="shared" si="68"/>
        <v>n/a</v>
      </c>
      <c r="AC240" s="141" t="str">
        <f t="shared" si="68"/>
        <v>n/a</v>
      </c>
      <c r="AD240" s="141" t="str">
        <f t="shared" si="68"/>
        <v>n/a</v>
      </c>
      <c r="AE240" s="141" t="str">
        <f t="shared" si="68"/>
        <v>n/a</v>
      </c>
      <c r="AF240" s="141" t="str">
        <f t="shared" si="68"/>
        <v>n/a</v>
      </c>
      <c r="AG240" s="141" t="str">
        <f t="shared" si="68"/>
        <v>n/a</v>
      </c>
      <c r="AH240" s="141" t="str">
        <f t="shared" si="68"/>
        <v>n/a</v>
      </c>
      <c r="AI240" s="141" t="str">
        <f t="shared" si="68"/>
        <v>n/a</v>
      </c>
      <c r="AJ240" s="141" t="str">
        <f t="shared" si="68"/>
        <v>n/a</v>
      </c>
      <c r="AK240" s="141" t="str">
        <f t="shared" si="68"/>
        <v>n/a</v>
      </c>
      <c r="AL240" s="141" t="str">
        <f t="shared" si="68"/>
        <v>n/a</v>
      </c>
      <c r="AM240" s="141" t="str">
        <f t="shared" si="68"/>
        <v>n/a</v>
      </c>
      <c r="AN240" s="141" t="str">
        <f t="shared" si="68"/>
        <v>n/a</v>
      </c>
      <c r="AO240" s="141" t="str">
        <f t="shared" si="68"/>
        <v>n/a</v>
      </c>
      <c r="AP240" s="141" t="str">
        <f t="shared" si="68"/>
        <v>n/a</v>
      </c>
      <c r="AQ240" s="141" t="str">
        <f t="shared" si="68"/>
        <v>n/a</v>
      </c>
      <c r="AR240" s="141" t="str">
        <f t="shared" si="68"/>
        <v>n/a</v>
      </c>
      <c r="AS240" s="141" t="str">
        <f t="shared" si="68"/>
        <v>n/a</v>
      </c>
      <c r="AT240" s="141" t="str">
        <f t="shared" si="68"/>
        <v>n/a</v>
      </c>
      <c r="AU240" s="141" t="str">
        <f t="shared" si="68"/>
        <v>n/a</v>
      </c>
      <c r="AV240" s="141" t="str">
        <f t="shared" si="68"/>
        <v>n/a</v>
      </c>
      <c r="AW240" s="141" t="str">
        <f t="shared" si="68"/>
        <v/>
      </c>
      <c r="AX240" s="141" t="str">
        <f t="shared" si="68"/>
        <v/>
      </c>
      <c r="AY240" s="141" t="str">
        <f t="shared" si="68"/>
        <v/>
      </c>
      <c r="AZ240" s="141" t="str">
        <f t="shared" si="68"/>
        <v/>
      </c>
      <c r="BA240" s="141" t="str">
        <f t="shared" si="68"/>
        <v/>
      </c>
      <c r="BB240" s="141" t="str">
        <f t="shared" si="68"/>
        <v/>
      </c>
      <c r="BC240" s="141" t="str">
        <f t="shared" si="68"/>
        <v/>
      </c>
      <c r="BD240" s="141" t="str">
        <f t="shared" si="68"/>
        <v/>
      </c>
      <c r="BE240" s="141" t="str">
        <f t="shared" si="68"/>
        <v/>
      </c>
      <c r="BF240" s="141" t="str">
        <f t="shared" si="68"/>
        <v/>
      </c>
      <c r="BG240" s="141" t="str">
        <f t="shared" si="68"/>
        <v/>
      </c>
      <c r="BH240" s="141" t="str">
        <f t="shared" si="68"/>
        <v/>
      </c>
      <c r="BI240" s="141" t="str">
        <f t="shared" si="68"/>
        <v/>
      </c>
      <c r="BJ240" s="141" t="str">
        <f t="shared" si="68"/>
        <v/>
      </c>
      <c r="BK240" s="141" t="str">
        <f t="shared" si="68"/>
        <v/>
      </c>
      <c r="BL240" s="141" t="str">
        <f t="shared" si="68"/>
        <v/>
      </c>
      <c r="BM240" s="141" t="str">
        <f t="shared" si="68"/>
        <v/>
      </c>
      <c r="BN240" s="141" t="str">
        <f t="shared" si="68"/>
        <v/>
      </c>
    </row>
    <row r="241" spans="1:66" s="135" customFormat="1" hidden="1" x14ac:dyDescent="0.55000000000000004">
      <c r="A241" s="644"/>
      <c r="B241" s="135" t="s">
        <v>469</v>
      </c>
      <c r="H241" s="141" t="str">
        <f t="shared" si="69"/>
        <v/>
      </c>
      <c r="I241" s="141" t="str">
        <f t="shared" si="68"/>
        <v/>
      </c>
      <c r="J241" s="141" t="str">
        <f t="shared" si="68"/>
        <v>n/a</v>
      </c>
      <c r="K241" s="141" t="str">
        <f t="shared" si="68"/>
        <v>n/a</v>
      </c>
      <c r="L241" s="141" t="str">
        <f t="shared" si="68"/>
        <v>n/a</v>
      </c>
      <c r="M241" s="141" t="str">
        <f t="shared" si="68"/>
        <v>n/a</v>
      </c>
      <c r="N241" s="141" t="str">
        <f t="shared" si="68"/>
        <v>n/a</v>
      </c>
      <c r="O241" s="141" t="str">
        <f t="shared" si="68"/>
        <v>n/a</v>
      </c>
      <c r="P241" s="141" t="str">
        <f t="shared" si="68"/>
        <v>n/a</v>
      </c>
      <c r="Q241" s="141" t="str">
        <f t="shared" si="68"/>
        <v>n/a</v>
      </c>
      <c r="R241" s="141" t="str">
        <f t="shared" si="68"/>
        <v>n/a</v>
      </c>
      <c r="S241" s="141" t="str">
        <f t="shared" si="68"/>
        <v>n/a</v>
      </c>
      <c r="T241" s="141" t="str">
        <f t="shared" si="68"/>
        <v>n/a</v>
      </c>
      <c r="U241" s="141" t="str">
        <f t="shared" si="68"/>
        <v>n/a</v>
      </c>
      <c r="V241" s="141" t="str">
        <f t="shared" si="68"/>
        <v>n/a</v>
      </c>
      <c r="W241" s="141" t="str">
        <f t="shared" si="68"/>
        <v>n/a</v>
      </c>
      <c r="X241" s="141" t="str">
        <f t="shared" si="68"/>
        <v>n/a</v>
      </c>
      <c r="Y241" s="141" t="str">
        <f t="shared" si="68"/>
        <v>n/a</v>
      </c>
      <c r="Z241" s="141" t="str">
        <f t="shared" si="68"/>
        <v>n/a</v>
      </c>
      <c r="AA241" s="141" t="str">
        <f t="shared" si="68"/>
        <v>n/a</v>
      </c>
      <c r="AB241" s="141" t="str">
        <f t="shared" si="68"/>
        <v>n/a</v>
      </c>
      <c r="AC241" s="141" t="str">
        <f t="shared" si="68"/>
        <v>n/a</v>
      </c>
      <c r="AD241" s="141" t="str">
        <f t="shared" si="68"/>
        <v>n/a</v>
      </c>
      <c r="AE241" s="141" t="str">
        <f t="shared" si="68"/>
        <v>n/a</v>
      </c>
      <c r="AF241" s="141" t="str">
        <f t="shared" si="68"/>
        <v>n/a</v>
      </c>
      <c r="AG241" s="141" t="str">
        <f t="shared" si="68"/>
        <v>n/a</v>
      </c>
      <c r="AH241" s="141" t="str">
        <f t="shared" si="68"/>
        <v>n/a</v>
      </c>
      <c r="AI241" s="141" t="str">
        <f t="shared" si="68"/>
        <v>n/a</v>
      </c>
      <c r="AJ241" s="141" t="str">
        <f t="shared" si="68"/>
        <v>n/a</v>
      </c>
      <c r="AK241" s="141" t="str">
        <f t="shared" si="68"/>
        <v>n/a</v>
      </c>
      <c r="AL241" s="141" t="str">
        <f t="shared" si="68"/>
        <v>n/a</v>
      </c>
      <c r="AM241" s="141" t="str">
        <f t="shared" si="68"/>
        <v>n/a</v>
      </c>
      <c r="AN241" s="141" t="str">
        <f t="shared" si="68"/>
        <v>n/a</v>
      </c>
      <c r="AO241" s="141" t="str">
        <f t="shared" si="68"/>
        <v>n/a</v>
      </c>
      <c r="AP241" s="141" t="str">
        <f t="shared" si="68"/>
        <v>n/a</v>
      </c>
      <c r="AQ241" s="141" t="str">
        <f t="shared" si="68"/>
        <v>n/a</v>
      </c>
      <c r="AR241" s="141" t="str">
        <f t="shared" si="68"/>
        <v>n/a</v>
      </c>
      <c r="AS241" s="141" t="str">
        <f t="shared" si="68"/>
        <v>n/a</v>
      </c>
      <c r="AT241" s="141" t="str">
        <f t="shared" si="68"/>
        <v>n/a</v>
      </c>
      <c r="AU241" s="141" t="str">
        <f t="shared" si="68"/>
        <v>n/a</v>
      </c>
      <c r="AV241" s="141" t="str">
        <f t="shared" si="68"/>
        <v>n/a</v>
      </c>
      <c r="AW241" s="141" t="str">
        <f t="shared" si="68"/>
        <v>n/a</v>
      </c>
      <c r="AX241" s="141" t="str">
        <f t="shared" si="68"/>
        <v/>
      </c>
      <c r="AY241" s="141" t="str">
        <f t="shared" si="68"/>
        <v/>
      </c>
      <c r="AZ241" s="141" t="str">
        <f t="shared" si="68"/>
        <v/>
      </c>
      <c r="BA241" s="141" t="str">
        <f t="shared" si="68"/>
        <v/>
      </c>
      <c r="BB241" s="141" t="str">
        <f t="shared" si="68"/>
        <v/>
      </c>
      <c r="BC241" s="141" t="str">
        <f t="shared" si="68"/>
        <v/>
      </c>
      <c r="BD241" s="141" t="str">
        <f t="shared" si="68"/>
        <v/>
      </c>
      <c r="BE241" s="141" t="str">
        <f t="shared" si="68"/>
        <v/>
      </c>
      <c r="BF241" s="141" t="str">
        <f t="shared" si="68"/>
        <v/>
      </c>
      <c r="BG241" s="141" t="str">
        <f t="shared" si="68"/>
        <v/>
      </c>
      <c r="BH241" s="141" t="str">
        <f t="shared" si="68"/>
        <v/>
      </c>
      <c r="BI241" s="141" t="str">
        <f t="shared" si="68"/>
        <v/>
      </c>
      <c r="BJ241" s="141" t="str">
        <f t="shared" si="68"/>
        <v/>
      </c>
      <c r="BK241" s="141" t="str">
        <f t="shared" si="68"/>
        <v/>
      </c>
      <c r="BL241" s="141" t="str">
        <f t="shared" si="68"/>
        <v/>
      </c>
      <c r="BM241" s="141" t="str">
        <f t="shared" si="68"/>
        <v/>
      </c>
      <c r="BN241" s="141" t="str">
        <f t="shared" si="68"/>
        <v/>
      </c>
    </row>
    <row r="242" spans="1:66" s="135" customFormat="1" hidden="1" x14ac:dyDescent="0.55000000000000004">
      <c r="A242" s="644"/>
      <c r="B242" s="135" t="s">
        <v>470</v>
      </c>
      <c r="H242" s="141" t="str">
        <f t="shared" si="69"/>
        <v/>
      </c>
      <c r="I242" s="141" t="str">
        <f t="shared" si="68"/>
        <v/>
      </c>
      <c r="J242" s="141" t="str">
        <f t="shared" si="68"/>
        <v/>
      </c>
      <c r="K242" s="141" t="str">
        <f t="shared" si="68"/>
        <v>n/a</v>
      </c>
      <c r="L242" s="141" t="str">
        <f t="shared" si="68"/>
        <v>n/a</v>
      </c>
      <c r="M242" s="141" t="str">
        <f t="shared" si="68"/>
        <v>n/a</v>
      </c>
      <c r="N242" s="141" t="str">
        <f t="shared" si="68"/>
        <v>n/a</v>
      </c>
      <c r="O242" s="141" t="str">
        <f t="shared" si="68"/>
        <v>n/a</v>
      </c>
      <c r="P242" s="141" t="str">
        <f t="shared" si="68"/>
        <v>n/a</v>
      </c>
      <c r="Q242" s="141" t="str">
        <f t="shared" si="68"/>
        <v>n/a</v>
      </c>
      <c r="R242" s="141" t="str">
        <f t="shared" si="68"/>
        <v>n/a</v>
      </c>
      <c r="S242" s="141" t="str">
        <f t="shared" si="68"/>
        <v>n/a</v>
      </c>
      <c r="T242" s="141" t="str">
        <f t="shared" si="68"/>
        <v>n/a</v>
      </c>
      <c r="U242" s="141" t="str">
        <f t="shared" si="68"/>
        <v>n/a</v>
      </c>
      <c r="V242" s="141" t="str">
        <f t="shared" si="68"/>
        <v>n/a</v>
      </c>
      <c r="W242" s="141" t="str">
        <f t="shared" si="68"/>
        <v>n/a</v>
      </c>
      <c r="X242" s="141" t="str">
        <f t="shared" si="68"/>
        <v>n/a</v>
      </c>
      <c r="Y242" s="141" t="str">
        <f t="shared" si="68"/>
        <v>n/a</v>
      </c>
      <c r="Z242" s="141" t="str">
        <f t="shared" si="68"/>
        <v>n/a</v>
      </c>
      <c r="AA242" s="141" t="str">
        <f t="shared" si="68"/>
        <v>n/a</v>
      </c>
      <c r="AB242" s="141" t="str">
        <f t="shared" si="68"/>
        <v>n/a</v>
      </c>
      <c r="AC242" s="141" t="str">
        <f t="shared" si="68"/>
        <v>n/a</v>
      </c>
      <c r="AD242" s="141" t="str">
        <f t="shared" si="68"/>
        <v>n/a</v>
      </c>
      <c r="AE242" s="141" t="str">
        <f t="shared" si="68"/>
        <v>n/a</v>
      </c>
      <c r="AF242" s="141" t="str">
        <f t="shared" si="68"/>
        <v>n/a</v>
      </c>
      <c r="AG242" s="141" t="str">
        <f t="shared" si="68"/>
        <v>n/a</v>
      </c>
      <c r="AH242" s="141" t="str">
        <f t="shared" si="68"/>
        <v>n/a</v>
      </c>
      <c r="AI242" s="141" t="str">
        <f t="shared" si="68"/>
        <v>n/a</v>
      </c>
      <c r="AJ242" s="141" t="str">
        <f t="shared" si="68"/>
        <v>n/a</v>
      </c>
      <c r="AK242" s="141" t="str">
        <f t="shared" si="68"/>
        <v>n/a</v>
      </c>
      <c r="AL242" s="141" t="str">
        <f t="shared" si="68"/>
        <v>n/a</v>
      </c>
      <c r="AM242" s="141" t="str">
        <f t="shared" si="68"/>
        <v>n/a</v>
      </c>
      <c r="AN242" s="141" t="str">
        <f t="shared" si="68"/>
        <v>n/a</v>
      </c>
      <c r="AO242" s="141" t="str">
        <f t="shared" si="68"/>
        <v>n/a</v>
      </c>
      <c r="AP242" s="141" t="str">
        <f t="shared" si="68"/>
        <v>n/a</v>
      </c>
      <c r="AQ242" s="141" t="str">
        <f t="shared" si="68"/>
        <v>n/a</v>
      </c>
      <c r="AR242" s="141" t="str">
        <f t="shared" si="68"/>
        <v>n/a</v>
      </c>
      <c r="AS242" s="141" t="str">
        <f t="shared" si="68"/>
        <v>n/a</v>
      </c>
      <c r="AT242" s="141" t="str">
        <f t="shared" si="68"/>
        <v>n/a</v>
      </c>
      <c r="AU242" s="141" t="str">
        <f t="shared" si="68"/>
        <v>n/a</v>
      </c>
      <c r="AV242" s="141" t="str">
        <f t="shared" si="68"/>
        <v>n/a</v>
      </c>
      <c r="AW242" s="141" t="str">
        <f t="shared" si="68"/>
        <v>n/a</v>
      </c>
      <c r="AX242" s="141" t="str">
        <f t="shared" si="68"/>
        <v>n/a</v>
      </c>
      <c r="AY242" s="141" t="str">
        <f t="shared" si="68"/>
        <v/>
      </c>
      <c r="AZ242" s="141" t="str">
        <f t="shared" si="68"/>
        <v/>
      </c>
      <c r="BA242" s="141" t="str">
        <f t="shared" si="68"/>
        <v/>
      </c>
      <c r="BB242" s="141" t="str">
        <f t="shared" si="68"/>
        <v/>
      </c>
      <c r="BC242" s="141" t="str">
        <f t="shared" si="68"/>
        <v/>
      </c>
      <c r="BD242" s="141" t="str">
        <f t="shared" si="68"/>
        <v/>
      </c>
      <c r="BE242" s="141" t="str">
        <f t="shared" si="68"/>
        <v/>
      </c>
      <c r="BF242" s="141" t="str">
        <f t="shared" si="68"/>
        <v/>
      </c>
      <c r="BG242" s="141" t="str">
        <f t="shared" si="68"/>
        <v/>
      </c>
      <c r="BH242" s="141" t="str">
        <f t="shared" si="68"/>
        <v/>
      </c>
      <c r="BI242" s="141" t="str">
        <f t="shared" si="68"/>
        <v/>
      </c>
      <c r="BJ242" s="141" t="str">
        <f t="shared" si="68"/>
        <v/>
      </c>
      <c r="BK242" s="141" t="str">
        <f t="shared" si="68"/>
        <v/>
      </c>
      <c r="BL242" s="141" t="str">
        <f t="shared" si="68"/>
        <v/>
      </c>
      <c r="BM242" s="141" t="str">
        <f t="shared" si="68"/>
        <v/>
      </c>
      <c r="BN242" s="141" t="str">
        <f t="shared" si="68"/>
        <v/>
      </c>
    </row>
    <row r="243" spans="1:66" s="135" customFormat="1" hidden="1" x14ac:dyDescent="0.55000000000000004">
      <c r="A243" s="644"/>
      <c r="B243" s="135" t="s">
        <v>471</v>
      </c>
      <c r="H243" s="141" t="str">
        <f t="shared" si="69"/>
        <v/>
      </c>
      <c r="I243" s="141" t="str">
        <f t="shared" si="68"/>
        <v/>
      </c>
      <c r="J243" s="141" t="str">
        <f t="shared" si="68"/>
        <v/>
      </c>
      <c r="K243" s="141" t="str">
        <f t="shared" si="68"/>
        <v/>
      </c>
      <c r="L243" s="141" t="str">
        <f t="shared" si="68"/>
        <v>n/a</v>
      </c>
      <c r="M243" s="141" t="str">
        <f t="shared" si="68"/>
        <v>n/a</v>
      </c>
      <c r="N243" s="141" t="str">
        <f t="shared" si="68"/>
        <v>n/a</v>
      </c>
      <c r="O243" s="141" t="str">
        <f t="shared" si="68"/>
        <v>n/a</v>
      </c>
      <c r="P243" s="141" t="str">
        <f t="shared" si="68"/>
        <v>n/a</v>
      </c>
      <c r="Q243" s="141" t="str">
        <f t="shared" si="68"/>
        <v>n/a</v>
      </c>
      <c r="R243" s="141" t="str">
        <f t="shared" si="68"/>
        <v>n/a</v>
      </c>
      <c r="S243" s="141" t="str">
        <f t="shared" si="68"/>
        <v>n/a</v>
      </c>
      <c r="T243" s="141" t="str">
        <f t="shared" si="68"/>
        <v>n/a</v>
      </c>
      <c r="U243" s="141" t="str">
        <f t="shared" si="68"/>
        <v>n/a</v>
      </c>
      <c r="V243" s="141" t="str">
        <f t="shared" si="68"/>
        <v>n/a</v>
      </c>
      <c r="W243" s="141" t="str">
        <f t="shared" si="68"/>
        <v>n/a</v>
      </c>
      <c r="X243" s="141" t="str">
        <f t="shared" si="68"/>
        <v>n/a</v>
      </c>
      <c r="Y243" s="141" t="str">
        <f t="shared" si="68"/>
        <v>n/a</v>
      </c>
      <c r="Z243" s="141" t="str">
        <f t="shared" si="68"/>
        <v>n/a</v>
      </c>
      <c r="AA243" s="141" t="str">
        <f t="shared" si="68"/>
        <v>n/a</v>
      </c>
      <c r="AB243" s="141" t="str">
        <f t="shared" si="68"/>
        <v>n/a</v>
      </c>
      <c r="AC243" s="141" t="str">
        <f t="shared" si="68"/>
        <v>n/a</v>
      </c>
      <c r="AD243" s="141" t="str">
        <f t="shared" si="68"/>
        <v>n/a</v>
      </c>
      <c r="AE243" s="141" t="str">
        <f t="shared" si="68"/>
        <v>n/a</v>
      </c>
      <c r="AF243" s="141" t="str">
        <f t="shared" ref="AF243:AF259" si="70">IF(AK219="","","n/a")</f>
        <v>n/a</v>
      </c>
      <c r="AG243" s="141" t="str">
        <f t="shared" ref="AG243:AG259" si="71">IF(AL219="","","n/a")</f>
        <v>n/a</v>
      </c>
      <c r="AH243" s="141" t="str">
        <f t="shared" ref="AH243:AH259" si="72">IF(AM219="","","n/a")</f>
        <v>n/a</v>
      </c>
      <c r="AI243" s="141" t="str">
        <f t="shared" ref="AI243:AI259" si="73">IF(AN219="","","n/a")</f>
        <v>n/a</v>
      </c>
      <c r="AJ243" s="141" t="str">
        <f t="shared" ref="AJ243:AJ259" si="74">IF(AO219="","","n/a")</f>
        <v>n/a</v>
      </c>
      <c r="AK243" s="141" t="str">
        <f t="shared" ref="AK243:AK259" si="75">IF(AP219="","","n/a")</f>
        <v>n/a</v>
      </c>
      <c r="AL243" s="141" t="str">
        <f t="shared" ref="AL243:AL259" si="76">IF(AQ219="","","n/a")</f>
        <v>n/a</v>
      </c>
      <c r="AM243" s="141" t="str">
        <f t="shared" ref="AM243:AM259" si="77">IF(AR219="","","n/a")</f>
        <v>n/a</v>
      </c>
      <c r="AN243" s="141" t="str">
        <f t="shared" ref="AN243:AN259" si="78">IF(AS219="","","n/a")</f>
        <v>n/a</v>
      </c>
      <c r="AO243" s="141" t="str">
        <f t="shared" ref="AO243:AO259" si="79">IF(AT219="","","n/a")</f>
        <v>n/a</v>
      </c>
      <c r="AP243" s="141" t="str">
        <f t="shared" ref="AP243:AP259" si="80">IF(AU219="","","n/a")</f>
        <v>n/a</v>
      </c>
      <c r="AQ243" s="141" t="str">
        <f t="shared" ref="AQ243:AQ259" si="81">IF(AV219="","","n/a")</f>
        <v>n/a</v>
      </c>
      <c r="AR243" s="141" t="str">
        <f t="shared" ref="AR243:AR259" si="82">IF(AW219="","","n/a")</f>
        <v>n/a</v>
      </c>
      <c r="AS243" s="141" t="str">
        <f t="shared" ref="AS243:AS259" si="83">IF(AX219="","","n/a")</f>
        <v>n/a</v>
      </c>
      <c r="AT243" s="141" t="str">
        <f t="shared" ref="AT243:AT259" si="84">IF(AY219="","","n/a")</f>
        <v>n/a</v>
      </c>
      <c r="AU243" s="141" t="str">
        <f t="shared" ref="AU243:AU259" si="85">IF(AZ219="","","n/a")</f>
        <v>n/a</v>
      </c>
      <c r="AV243" s="141" t="str">
        <f t="shared" ref="AV243:AV259" si="86">IF(BA219="","","n/a")</f>
        <v>n/a</v>
      </c>
      <c r="AW243" s="141" t="str">
        <f t="shared" ref="AW243:AW259" si="87">IF(BB219="","","n/a")</f>
        <v>n/a</v>
      </c>
      <c r="AX243" s="141" t="str">
        <f t="shared" ref="AX243:AX259" si="88">IF(BC219="","","n/a")</f>
        <v>n/a</v>
      </c>
      <c r="AY243" s="141" t="str">
        <f t="shared" ref="AY243:AY259" si="89">IF(BD219="","","n/a")</f>
        <v>n/a</v>
      </c>
      <c r="AZ243" s="141" t="str">
        <f t="shared" ref="AZ243:AZ259" si="90">IF(BE219="","","n/a")</f>
        <v/>
      </c>
      <c r="BA243" s="141" t="str">
        <f t="shared" ref="BA243:BA259" si="91">IF(BF219="","","n/a")</f>
        <v/>
      </c>
      <c r="BB243" s="141" t="str">
        <f t="shared" ref="BB243:BB259" si="92">IF(BG219="","","n/a")</f>
        <v/>
      </c>
      <c r="BC243" s="141" t="str">
        <f t="shared" ref="BC243:BC259" si="93">IF(BH219="","","n/a")</f>
        <v/>
      </c>
      <c r="BD243" s="141" t="str">
        <f t="shared" ref="BD243:BD259" si="94">IF(BI219="","","n/a")</f>
        <v/>
      </c>
      <c r="BE243" s="141" t="str">
        <f t="shared" ref="BE243:BE259" si="95">IF(BJ219="","","n/a")</f>
        <v/>
      </c>
      <c r="BF243" s="141" t="str">
        <f t="shared" ref="BF243:BF259" si="96">IF(BK219="","","n/a")</f>
        <v/>
      </c>
      <c r="BG243" s="141" t="str">
        <f t="shared" ref="BG243:BG259" si="97">IF(BL219="","","n/a")</f>
        <v/>
      </c>
      <c r="BH243" s="141" t="str">
        <f t="shared" ref="BH243:BH259" si="98">IF(BM219="","","n/a")</f>
        <v/>
      </c>
      <c r="BI243" s="141" t="str">
        <f t="shared" ref="BI243:BI259" si="99">IF(BN219="","","n/a")</f>
        <v/>
      </c>
      <c r="BJ243" s="141" t="str">
        <f t="shared" ref="BJ243:BJ259" si="100">IF(BO219="","","n/a")</f>
        <v/>
      </c>
      <c r="BK243" s="141" t="str">
        <f t="shared" ref="BK243:BK259" si="101">IF(BP219="","","n/a")</f>
        <v/>
      </c>
      <c r="BL243" s="141" t="str">
        <f t="shared" ref="BL243:BL259" si="102">IF(BQ219="","","n/a")</f>
        <v/>
      </c>
      <c r="BM243" s="141" t="str">
        <f t="shared" ref="BM243:BM259" si="103">IF(BR219="","","n/a")</f>
        <v/>
      </c>
      <c r="BN243" s="141" t="str">
        <f t="shared" ref="BN243:BN259" si="104">IF(BS219="","","n/a")</f>
        <v/>
      </c>
    </row>
    <row r="244" spans="1:66" s="135" customFormat="1" hidden="1" x14ac:dyDescent="0.55000000000000004">
      <c r="A244" s="644"/>
      <c r="B244" s="135" t="s">
        <v>472</v>
      </c>
      <c r="H244" s="141" t="str">
        <f t="shared" si="69"/>
        <v/>
      </c>
      <c r="I244" s="141" t="str">
        <f t="shared" ref="I244:I259" si="105">IF(N220="","","n/a")</f>
        <v/>
      </c>
      <c r="J244" s="141" t="str">
        <f t="shared" ref="J244:J259" si="106">IF(O220="","","n/a")</f>
        <v/>
      </c>
      <c r="K244" s="141" t="str">
        <f t="shared" ref="K244:K259" si="107">IF(P220="","","n/a")</f>
        <v/>
      </c>
      <c r="L244" s="141" t="str">
        <f t="shared" ref="L244:L259" si="108">IF(Q220="","","n/a")</f>
        <v/>
      </c>
      <c r="M244" s="141" t="str">
        <f t="shared" ref="M244:M259" si="109">IF(R220="","","n/a")</f>
        <v>n/a</v>
      </c>
      <c r="N244" s="141" t="str">
        <f t="shared" ref="N244:N259" si="110">IF(S220="","","n/a")</f>
        <v>n/a</v>
      </c>
      <c r="O244" s="141" t="str">
        <f t="shared" ref="O244:O259" si="111">IF(T220="","","n/a")</f>
        <v>n/a</v>
      </c>
      <c r="P244" s="141" t="str">
        <f t="shared" ref="P244:P259" si="112">IF(U220="","","n/a")</f>
        <v>n/a</v>
      </c>
      <c r="Q244" s="141" t="str">
        <f t="shared" ref="Q244:Q259" si="113">IF(V220="","","n/a")</f>
        <v>n/a</v>
      </c>
      <c r="R244" s="141" t="str">
        <f t="shared" ref="R244:R259" si="114">IF(W220="","","n/a")</f>
        <v>n/a</v>
      </c>
      <c r="S244" s="141" t="str">
        <f t="shared" ref="S244:S259" si="115">IF(X220="","","n/a")</f>
        <v>n/a</v>
      </c>
      <c r="T244" s="141" t="str">
        <f t="shared" ref="T244:T259" si="116">IF(Y220="","","n/a")</f>
        <v>n/a</v>
      </c>
      <c r="U244" s="141" t="str">
        <f t="shared" ref="U244:U259" si="117">IF(Z220="","","n/a")</f>
        <v>n/a</v>
      </c>
      <c r="V244" s="141" t="str">
        <f t="shared" ref="V244:V259" si="118">IF(AA220="","","n/a")</f>
        <v>n/a</v>
      </c>
      <c r="W244" s="141" t="str">
        <f t="shared" ref="W244:W259" si="119">IF(AB220="","","n/a")</f>
        <v>n/a</v>
      </c>
      <c r="X244" s="141" t="str">
        <f t="shared" ref="X244:X259" si="120">IF(AC220="","","n/a")</f>
        <v>n/a</v>
      </c>
      <c r="Y244" s="141" t="str">
        <f t="shared" ref="Y244:Y259" si="121">IF(AD220="","","n/a")</f>
        <v>n/a</v>
      </c>
      <c r="Z244" s="141" t="str">
        <f t="shared" ref="Z244:Z259" si="122">IF(AE220="","","n/a")</f>
        <v>n/a</v>
      </c>
      <c r="AA244" s="141" t="str">
        <f t="shared" ref="AA244:AA259" si="123">IF(AF220="","","n/a")</f>
        <v>n/a</v>
      </c>
      <c r="AB244" s="141" t="str">
        <f t="shared" ref="AB244:AB259" si="124">IF(AG220="","","n/a")</f>
        <v>n/a</v>
      </c>
      <c r="AC244" s="141" t="str">
        <f t="shared" ref="AC244:AC259" si="125">IF(AH220="","","n/a")</f>
        <v>n/a</v>
      </c>
      <c r="AD244" s="141" t="str">
        <f t="shared" ref="AD244:AD259" si="126">IF(AI220="","","n/a")</f>
        <v>n/a</v>
      </c>
      <c r="AE244" s="141" t="str">
        <f t="shared" ref="AE244:AE259" si="127">IF(AJ220="","","n/a")</f>
        <v>n/a</v>
      </c>
      <c r="AF244" s="141" t="str">
        <f t="shared" si="70"/>
        <v>n/a</v>
      </c>
      <c r="AG244" s="141" t="str">
        <f t="shared" si="71"/>
        <v>n/a</v>
      </c>
      <c r="AH244" s="141" t="str">
        <f t="shared" si="72"/>
        <v>n/a</v>
      </c>
      <c r="AI244" s="141" t="str">
        <f t="shared" si="73"/>
        <v>n/a</v>
      </c>
      <c r="AJ244" s="141" t="str">
        <f t="shared" si="74"/>
        <v>n/a</v>
      </c>
      <c r="AK244" s="141" t="str">
        <f t="shared" si="75"/>
        <v>n/a</v>
      </c>
      <c r="AL244" s="141" t="str">
        <f t="shared" si="76"/>
        <v>n/a</v>
      </c>
      <c r="AM244" s="141" t="str">
        <f t="shared" si="77"/>
        <v>n/a</v>
      </c>
      <c r="AN244" s="141" t="str">
        <f t="shared" si="78"/>
        <v>n/a</v>
      </c>
      <c r="AO244" s="141" t="str">
        <f t="shared" si="79"/>
        <v>n/a</v>
      </c>
      <c r="AP244" s="141" t="str">
        <f t="shared" si="80"/>
        <v>n/a</v>
      </c>
      <c r="AQ244" s="141" t="str">
        <f t="shared" si="81"/>
        <v>n/a</v>
      </c>
      <c r="AR244" s="141" t="str">
        <f t="shared" si="82"/>
        <v>n/a</v>
      </c>
      <c r="AS244" s="141" t="str">
        <f t="shared" si="83"/>
        <v>n/a</v>
      </c>
      <c r="AT244" s="141" t="str">
        <f t="shared" si="84"/>
        <v>n/a</v>
      </c>
      <c r="AU244" s="141" t="str">
        <f t="shared" si="85"/>
        <v>n/a</v>
      </c>
      <c r="AV244" s="141" t="str">
        <f t="shared" si="86"/>
        <v>n/a</v>
      </c>
      <c r="AW244" s="141" t="str">
        <f t="shared" si="87"/>
        <v>n/a</v>
      </c>
      <c r="AX244" s="141" t="str">
        <f t="shared" si="88"/>
        <v>n/a</v>
      </c>
      <c r="AY244" s="141" t="str">
        <f t="shared" si="89"/>
        <v>n/a</v>
      </c>
      <c r="AZ244" s="141" t="str">
        <f t="shared" si="90"/>
        <v>n/a</v>
      </c>
      <c r="BA244" s="141" t="str">
        <f t="shared" si="91"/>
        <v/>
      </c>
      <c r="BB244" s="141" t="str">
        <f t="shared" si="92"/>
        <v/>
      </c>
      <c r="BC244" s="141" t="str">
        <f t="shared" si="93"/>
        <v/>
      </c>
      <c r="BD244" s="141" t="str">
        <f t="shared" si="94"/>
        <v/>
      </c>
      <c r="BE244" s="141" t="str">
        <f t="shared" si="95"/>
        <v/>
      </c>
      <c r="BF244" s="141" t="str">
        <f t="shared" si="96"/>
        <v/>
      </c>
      <c r="BG244" s="141" t="str">
        <f t="shared" si="97"/>
        <v/>
      </c>
      <c r="BH244" s="141" t="str">
        <f t="shared" si="98"/>
        <v/>
      </c>
      <c r="BI244" s="141" t="str">
        <f t="shared" si="99"/>
        <v/>
      </c>
      <c r="BJ244" s="141" t="str">
        <f t="shared" si="100"/>
        <v/>
      </c>
      <c r="BK244" s="141" t="str">
        <f t="shared" si="101"/>
        <v/>
      </c>
      <c r="BL244" s="141" t="str">
        <f t="shared" si="102"/>
        <v/>
      </c>
      <c r="BM244" s="141" t="str">
        <f t="shared" si="103"/>
        <v/>
      </c>
      <c r="BN244" s="141" t="str">
        <f t="shared" si="104"/>
        <v/>
      </c>
    </row>
    <row r="245" spans="1:66" s="135" customFormat="1" hidden="1" x14ac:dyDescent="0.55000000000000004">
      <c r="A245" s="644"/>
      <c r="B245" s="135" t="s">
        <v>473</v>
      </c>
      <c r="H245" s="141" t="str">
        <f t="shared" si="69"/>
        <v/>
      </c>
      <c r="I245" s="141" t="str">
        <f t="shared" si="105"/>
        <v/>
      </c>
      <c r="J245" s="141" t="str">
        <f t="shared" si="106"/>
        <v/>
      </c>
      <c r="K245" s="141" t="str">
        <f t="shared" si="107"/>
        <v/>
      </c>
      <c r="L245" s="141" t="str">
        <f t="shared" si="108"/>
        <v/>
      </c>
      <c r="M245" s="141" t="str">
        <f t="shared" si="109"/>
        <v/>
      </c>
      <c r="N245" s="141" t="str">
        <f t="shared" si="110"/>
        <v>n/a</v>
      </c>
      <c r="O245" s="141" t="str">
        <f t="shared" si="111"/>
        <v>n/a</v>
      </c>
      <c r="P245" s="141" t="str">
        <f t="shared" si="112"/>
        <v>n/a</v>
      </c>
      <c r="Q245" s="141" t="str">
        <f t="shared" si="113"/>
        <v>n/a</v>
      </c>
      <c r="R245" s="141" t="str">
        <f t="shared" si="114"/>
        <v>n/a</v>
      </c>
      <c r="S245" s="141" t="str">
        <f t="shared" si="115"/>
        <v>n/a</v>
      </c>
      <c r="T245" s="141" t="str">
        <f t="shared" si="116"/>
        <v>n/a</v>
      </c>
      <c r="U245" s="141" t="str">
        <f t="shared" si="117"/>
        <v>n/a</v>
      </c>
      <c r="V245" s="141" t="str">
        <f t="shared" si="118"/>
        <v>n/a</v>
      </c>
      <c r="W245" s="141" t="str">
        <f t="shared" si="119"/>
        <v>n/a</v>
      </c>
      <c r="X245" s="141" t="str">
        <f t="shared" si="120"/>
        <v>n/a</v>
      </c>
      <c r="Y245" s="141" t="str">
        <f t="shared" si="121"/>
        <v>n/a</v>
      </c>
      <c r="Z245" s="141" t="str">
        <f t="shared" si="122"/>
        <v>n/a</v>
      </c>
      <c r="AA245" s="141" t="str">
        <f t="shared" si="123"/>
        <v>n/a</v>
      </c>
      <c r="AB245" s="141" t="str">
        <f t="shared" si="124"/>
        <v>n/a</v>
      </c>
      <c r="AC245" s="141" t="str">
        <f t="shared" si="125"/>
        <v>n/a</v>
      </c>
      <c r="AD245" s="141" t="str">
        <f t="shared" si="126"/>
        <v>n/a</v>
      </c>
      <c r="AE245" s="141" t="str">
        <f t="shared" si="127"/>
        <v>n/a</v>
      </c>
      <c r="AF245" s="141" t="str">
        <f t="shared" si="70"/>
        <v>n/a</v>
      </c>
      <c r="AG245" s="141" t="str">
        <f t="shared" si="71"/>
        <v>n/a</v>
      </c>
      <c r="AH245" s="141" t="str">
        <f t="shared" si="72"/>
        <v>n/a</v>
      </c>
      <c r="AI245" s="141" t="str">
        <f t="shared" si="73"/>
        <v>n/a</v>
      </c>
      <c r="AJ245" s="141" t="str">
        <f t="shared" si="74"/>
        <v>n/a</v>
      </c>
      <c r="AK245" s="141" t="str">
        <f t="shared" si="75"/>
        <v>n/a</v>
      </c>
      <c r="AL245" s="141" t="str">
        <f t="shared" si="76"/>
        <v>n/a</v>
      </c>
      <c r="AM245" s="141" t="str">
        <f t="shared" si="77"/>
        <v>n/a</v>
      </c>
      <c r="AN245" s="141" t="str">
        <f t="shared" si="78"/>
        <v>n/a</v>
      </c>
      <c r="AO245" s="141" t="str">
        <f t="shared" si="79"/>
        <v>n/a</v>
      </c>
      <c r="AP245" s="141" t="str">
        <f t="shared" si="80"/>
        <v>n/a</v>
      </c>
      <c r="AQ245" s="141" t="str">
        <f t="shared" si="81"/>
        <v>n/a</v>
      </c>
      <c r="AR245" s="141" t="str">
        <f t="shared" si="82"/>
        <v>n/a</v>
      </c>
      <c r="AS245" s="141" t="str">
        <f t="shared" si="83"/>
        <v>n/a</v>
      </c>
      <c r="AT245" s="141" t="str">
        <f t="shared" si="84"/>
        <v>n/a</v>
      </c>
      <c r="AU245" s="141" t="str">
        <f t="shared" si="85"/>
        <v>n/a</v>
      </c>
      <c r="AV245" s="141" t="str">
        <f t="shared" si="86"/>
        <v>n/a</v>
      </c>
      <c r="AW245" s="141" t="str">
        <f t="shared" si="87"/>
        <v>n/a</v>
      </c>
      <c r="AX245" s="141" t="str">
        <f t="shared" si="88"/>
        <v>n/a</v>
      </c>
      <c r="AY245" s="141" t="str">
        <f t="shared" si="89"/>
        <v>n/a</v>
      </c>
      <c r="AZ245" s="141" t="str">
        <f t="shared" si="90"/>
        <v>n/a</v>
      </c>
      <c r="BA245" s="141" t="str">
        <f t="shared" si="91"/>
        <v>n/a</v>
      </c>
      <c r="BB245" s="141" t="str">
        <f t="shared" si="92"/>
        <v/>
      </c>
      <c r="BC245" s="141" t="str">
        <f t="shared" si="93"/>
        <v/>
      </c>
      <c r="BD245" s="141" t="str">
        <f t="shared" si="94"/>
        <v/>
      </c>
      <c r="BE245" s="141" t="str">
        <f t="shared" si="95"/>
        <v/>
      </c>
      <c r="BF245" s="141" t="str">
        <f t="shared" si="96"/>
        <v/>
      </c>
      <c r="BG245" s="141" t="str">
        <f t="shared" si="97"/>
        <v/>
      </c>
      <c r="BH245" s="141" t="str">
        <f t="shared" si="98"/>
        <v/>
      </c>
      <c r="BI245" s="141" t="str">
        <f t="shared" si="99"/>
        <v/>
      </c>
      <c r="BJ245" s="141" t="str">
        <f t="shared" si="100"/>
        <v/>
      </c>
      <c r="BK245" s="141" t="str">
        <f t="shared" si="101"/>
        <v/>
      </c>
      <c r="BL245" s="141" t="str">
        <f t="shared" si="102"/>
        <v/>
      </c>
      <c r="BM245" s="141" t="str">
        <f t="shared" si="103"/>
        <v/>
      </c>
      <c r="BN245" s="141" t="str">
        <f t="shared" si="104"/>
        <v/>
      </c>
    </row>
    <row r="246" spans="1:66" s="135" customFormat="1" hidden="1" x14ac:dyDescent="0.55000000000000004">
      <c r="A246" s="644"/>
      <c r="B246" s="135" t="s">
        <v>474</v>
      </c>
      <c r="H246" s="141" t="str">
        <f t="shared" si="69"/>
        <v/>
      </c>
      <c r="I246" s="141" t="str">
        <f t="shared" si="105"/>
        <v/>
      </c>
      <c r="J246" s="141" t="str">
        <f t="shared" si="106"/>
        <v/>
      </c>
      <c r="K246" s="141" t="str">
        <f t="shared" si="107"/>
        <v/>
      </c>
      <c r="L246" s="141" t="str">
        <f t="shared" si="108"/>
        <v/>
      </c>
      <c r="M246" s="141" t="str">
        <f t="shared" si="109"/>
        <v/>
      </c>
      <c r="N246" s="141" t="str">
        <f t="shared" si="110"/>
        <v/>
      </c>
      <c r="O246" s="141" t="str">
        <f t="shared" si="111"/>
        <v>n/a</v>
      </c>
      <c r="P246" s="141" t="str">
        <f t="shared" si="112"/>
        <v>n/a</v>
      </c>
      <c r="Q246" s="141" t="str">
        <f t="shared" si="113"/>
        <v>n/a</v>
      </c>
      <c r="R246" s="141" t="str">
        <f t="shared" si="114"/>
        <v>n/a</v>
      </c>
      <c r="S246" s="141" t="str">
        <f t="shared" si="115"/>
        <v>n/a</v>
      </c>
      <c r="T246" s="141" t="str">
        <f t="shared" si="116"/>
        <v>n/a</v>
      </c>
      <c r="U246" s="141" t="str">
        <f t="shared" si="117"/>
        <v>n/a</v>
      </c>
      <c r="V246" s="141" t="str">
        <f t="shared" si="118"/>
        <v>n/a</v>
      </c>
      <c r="W246" s="141" t="str">
        <f t="shared" si="119"/>
        <v>n/a</v>
      </c>
      <c r="X246" s="141" t="str">
        <f t="shared" si="120"/>
        <v>n/a</v>
      </c>
      <c r="Y246" s="141" t="str">
        <f t="shared" si="121"/>
        <v>n/a</v>
      </c>
      <c r="Z246" s="141" t="str">
        <f t="shared" si="122"/>
        <v>n/a</v>
      </c>
      <c r="AA246" s="141" t="str">
        <f t="shared" si="123"/>
        <v>n/a</v>
      </c>
      <c r="AB246" s="141" t="str">
        <f t="shared" si="124"/>
        <v>n/a</v>
      </c>
      <c r="AC246" s="141" t="str">
        <f t="shared" si="125"/>
        <v>n/a</v>
      </c>
      <c r="AD246" s="141" t="str">
        <f t="shared" si="126"/>
        <v>n/a</v>
      </c>
      <c r="AE246" s="141" t="str">
        <f t="shared" si="127"/>
        <v>n/a</v>
      </c>
      <c r="AF246" s="141" t="str">
        <f t="shared" si="70"/>
        <v>n/a</v>
      </c>
      <c r="AG246" s="141" t="str">
        <f t="shared" si="71"/>
        <v>n/a</v>
      </c>
      <c r="AH246" s="141" t="str">
        <f t="shared" si="72"/>
        <v>n/a</v>
      </c>
      <c r="AI246" s="141" t="str">
        <f t="shared" si="73"/>
        <v>n/a</v>
      </c>
      <c r="AJ246" s="141" t="str">
        <f t="shared" si="74"/>
        <v>n/a</v>
      </c>
      <c r="AK246" s="141" t="str">
        <f t="shared" si="75"/>
        <v>n/a</v>
      </c>
      <c r="AL246" s="141" t="str">
        <f t="shared" si="76"/>
        <v>n/a</v>
      </c>
      <c r="AM246" s="141" t="str">
        <f t="shared" si="77"/>
        <v>n/a</v>
      </c>
      <c r="AN246" s="141" t="str">
        <f t="shared" si="78"/>
        <v>n/a</v>
      </c>
      <c r="AO246" s="141" t="str">
        <f t="shared" si="79"/>
        <v>n/a</v>
      </c>
      <c r="AP246" s="141" t="str">
        <f t="shared" si="80"/>
        <v>n/a</v>
      </c>
      <c r="AQ246" s="141" t="str">
        <f t="shared" si="81"/>
        <v>n/a</v>
      </c>
      <c r="AR246" s="141" t="str">
        <f t="shared" si="82"/>
        <v>n/a</v>
      </c>
      <c r="AS246" s="141" t="str">
        <f t="shared" si="83"/>
        <v>n/a</v>
      </c>
      <c r="AT246" s="141" t="str">
        <f t="shared" si="84"/>
        <v>n/a</v>
      </c>
      <c r="AU246" s="141" t="str">
        <f t="shared" si="85"/>
        <v>n/a</v>
      </c>
      <c r="AV246" s="141" t="str">
        <f t="shared" si="86"/>
        <v>n/a</v>
      </c>
      <c r="AW246" s="141" t="str">
        <f t="shared" si="87"/>
        <v>n/a</v>
      </c>
      <c r="AX246" s="141" t="str">
        <f t="shared" si="88"/>
        <v>n/a</v>
      </c>
      <c r="AY246" s="141" t="str">
        <f t="shared" si="89"/>
        <v>n/a</v>
      </c>
      <c r="AZ246" s="141" t="str">
        <f t="shared" si="90"/>
        <v>n/a</v>
      </c>
      <c r="BA246" s="141" t="str">
        <f t="shared" si="91"/>
        <v>n/a</v>
      </c>
      <c r="BB246" s="141" t="str">
        <f t="shared" si="92"/>
        <v>n/a</v>
      </c>
      <c r="BC246" s="141" t="str">
        <f t="shared" si="93"/>
        <v/>
      </c>
      <c r="BD246" s="141" t="str">
        <f t="shared" si="94"/>
        <v/>
      </c>
      <c r="BE246" s="141" t="str">
        <f t="shared" si="95"/>
        <v/>
      </c>
      <c r="BF246" s="141" t="str">
        <f t="shared" si="96"/>
        <v/>
      </c>
      <c r="BG246" s="141" t="str">
        <f t="shared" si="97"/>
        <v/>
      </c>
      <c r="BH246" s="141" t="str">
        <f t="shared" si="98"/>
        <v/>
      </c>
      <c r="BI246" s="141" t="str">
        <f t="shared" si="99"/>
        <v/>
      </c>
      <c r="BJ246" s="141" t="str">
        <f t="shared" si="100"/>
        <v/>
      </c>
      <c r="BK246" s="141" t="str">
        <f t="shared" si="101"/>
        <v/>
      </c>
      <c r="BL246" s="141" t="str">
        <f t="shared" si="102"/>
        <v/>
      </c>
      <c r="BM246" s="141" t="str">
        <f t="shared" si="103"/>
        <v/>
      </c>
      <c r="BN246" s="141" t="str">
        <f t="shared" si="104"/>
        <v/>
      </c>
    </row>
    <row r="247" spans="1:66" s="135" customFormat="1" hidden="1" x14ac:dyDescent="0.55000000000000004">
      <c r="A247" s="644"/>
      <c r="B247" s="135" t="s">
        <v>475</v>
      </c>
      <c r="H247" s="141" t="str">
        <f t="shared" si="69"/>
        <v/>
      </c>
      <c r="I247" s="141" t="str">
        <f t="shared" si="105"/>
        <v/>
      </c>
      <c r="J247" s="141" t="str">
        <f t="shared" si="106"/>
        <v/>
      </c>
      <c r="K247" s="141" t="str">
        <f t="shared" si="107"/>
        <v/>
      </c>
      <c r="L247" s="141" t="str">
        <f t="shared" si="108"/>
        <v/>
      </c>
      <c r="M247" s="141" t="str">
        <f t="shared" si="109"/>
        <v/>
      </c>
      <c r="N247" s="141" t="str">
        <f t="shared" si="110"/>
        <v/>
      </c>
      <c r="O247" s="141" t="str">
        <f t="shared" si="111"/>
        <v/>
      </c>
      <c r="P247" s="141" t="str">
        <f t="shared" si="112"/>
        <v>n/a</v>
      </c>
      <c r="Q247" s="141" t="str">
        <f t="shared" si="113"/>
        <v>n/a</v>
      </c>
      <c r="R247" s="141" t="str">
        <f t="shared" si="114"/>
        <v>n/a</v>
      </c>
      <c r="S247" s="141" t="str">
        <f t="shared" si="115"/>
        <v>n/a</v>
      </c>
      <c r="T247" s="141" t="str">
        <f t="shared" si="116"/>
        <v>n/a</v>
      </c>
      <c r="U247" s="141" t="str">
        <f t="shared" si="117"/>
        <v>n/a</v>
      </c>
      <c r="V247" s="141" t="str">
        <f t="shared" si="118"/>
        <v>n/a</v>
      </c>
      <c r="W247" s="141" t="str">
        <f t="shared" si="119"/>
        <v>n/a</v>
      </c>
      <c r="X247" s="141" t="str">
        <f t="shared" si="120"/>
        <v>n/a</v>
      </c>
      <c r="Y247" s="141" t="str">
        <f t="shared" si="121"/>
        <v>n/a</v>
      </c>
      <c r="Z247" s="141" t="str">
        <f t="shared" si="122"/>
        <v>n/a</v>
      </c>
      <c r="AA247" s="141" t="str">
        <f t="shared" si="123"/>
        <v>n/a</v>
      </c>
      <c r="AB247" s="141" t="str">
        <f t="shared" si="124"/>
        <v>n/a</v>
      </c>
      <c r="AC247" s="141" t="str">
        <f t="shared" si="125"/>
        <v>n/a</v>
      </c>
      <c r="AD247" s="141" t="str">
        <f t="shared" si="126"/>
        <v>n/a</v>
      </c>
      <c r="AE247" s="141" t="str">
        <f t="shared" si="127"/>
        <v>n/a</v>
      </c>
      <c r="AF247" s="141" t="str">
        <f t="shared" si="70"/>
        <v>n/a</v>
      </c>
      <c r="AG247" s="141" t="str">
        <f t="shared" si="71"/>
        <v>n/a</v>
      </c>
      <c r="AH247" s="141" t="str">
        <f t="shared" si="72"/>
        <v>n/a</v>
      </c>
      <c r="AI247" s="141" t="str">
        <f t="shared" si="73"/>
        <v>n/a</v>
      </c>
      <c r="AJ247" s="141" t="str">
        <f t="shared" si="74"/>
        <v>n/a</v>
      </c>
      <c r="AK247" s="141" t="str">
        <f t="shared" si="75"/>
        <v>n/a</v>
      </c>
      <c r="AL247" s="141" t="str">
        <f t="shared" si="76"/>
        <v>n/a</v>
      </c>
      <c r="AM247" s="141" t="str">
        <f t="shared" si="77"/>
        <v>n/a</v>
      </c>
      <c r="AN247" s="141" t="str">
        <f t="shared" si="78"/>
        <v>n/a</v>
      </c>
      <c r="AO247" s="141" t="str">
        <f t="shared" si="79"/>
        <v>n/a</v>
      </c>
      <c r="AP247" s="141" t="str">
        <f t="shared" si="80"/>
        <v>n/a</v>
      </c>
      <c r="AQ247" s="141" t="str">
        <f t="shared" si="81"/>
        <v>n/a</v>
      </c>
      <c r="AR247" s="141" t="str">
        <f t="shared" si="82"/>
        <v>n/a</v>
      </c>
      <c r="AS247" s="141" t="str">
        <f t="shared" si="83"/>
        <v>n/a</v>
      </c>
      <c r="AT247" s="141" t="str">
        <f t="shared" si="84"/>
        <v>n/a</v>
      </c>
      <c r="AU247" s="141" t="str">
        <f t="shared" si="85"/>
        <v>n/a</v>
      </c>
      <c r="AV247" s="141" t="str">
        <f t="shared" si="86"/>
        <v>n/a</v>
      </c>
      <c r="AW247" s="141" t="str">
        <f t="shared" si="87"/>
        <v>n/a</v>
      </c>
      <c r="AX247" s="141" t="str">
        <f t="shared" si="88"/>
        <v>n/a</v>
      </c>
      <c r="AY247" s="141" t="str">
        <f t="shared" si="89"/>
        <v>n/a</v>
      </c>
      <c r="AZ247" s="141" t="str">
        <f t="shared" si="90"/>
        <v>n/a</v>
      </c>
      <c r="BA247" s="141" t="str">
        <f t="shared" si="91"/>
        <v>n/a</v>
      </c>
      <c r="BB247" s="141" t="str">
        <f t="shared" si="92"/>
        <v>n/a</v>
      </c>
      <c r="BC247" s="141" t="str">
        <f t="shared" si="93"/>
        <v>n/a</v>
      </c>
      <c r="BD247" s="141" t="str">
        <f t="shared" si="94"/>
        <v/>
      </c>
      <c r="BE247" s="141" t="str">
        <f t="shared" si="95"/>
        <v/>
      </c>
      <c r="BF247" s="141" t="str">
        <f t="shared" si="96"/>
        <v/>
      </c>
      <c r="BG247" s="141" t="str">
        <f t="shared" si="97"/>
        <v/>
      </c>
      <c r="BH247" s="141" t="str">
        <f t="shared" si="98"/>
        <v/>
      </c>
      <c r="BI247" s="141" t="str">
        <f t="shared" si="99"/>
        <v/>
      </c>
      <c r="BJ247" s="141" t="str">
        <f t="shared" si="100"/>
        <v/>
      </c>
      <c r="BK247" s="141" t="str">
        <f t="shared" si="101"/>
        <v/>
      </c>
      <c r="BL247" s="141" t="str">
        <f t="shared" si="102"/>
        <v/>
      </c>
      <c r="BM247" s="141" t="str">
        <f t="shared" si="103"/>
        <v/>
      </c>
      <c r="BN247" s="141" t="str">
        <f t="shared" si="104"/>
        <v/>
      </c>
    </row>
    <row r="248" spans="1:66" s="135" customFormat="1" hidden="1" x14ac:dyDescent="0.55000000000000004">
      <c r="A248" s="644"/>
      <c r="B248" s="135" t="s">
        <v>476</v>
      </c>
      <c r="H248" s="141" t="str">
        <f t="shared" si="69"/>
        <v/>
      </c>
      <c r="I248" s="141" t="str">
        <f t="shared" si="105"/>
        <v/>
      </c>
      <c r="J248" s="141" t="str">
        <f t="shared" si="106"/>
        <v/>
      </c>
      <c r="K248" s="141" t="str">
        <f t="shared" si="107"/>
        <v/>
      </c>
      <c r="L248" s="141" t="str">
        <f t="shared" si="108"/>
        <v/>
      </c>
      <c r="M248" s="141" t="str">
        <f t="shared" si="109"/>
        <v/>
      </c>
      <c r="N248" s="141" t="str">
        <f t="shared" si="110"/>
        <v/>
      </c>
      <c r="O248" s="141" t="str">
        <f t="shared" si="111"/>
        <v/>
      </c>
      <c r="P248" s="141" t="str">
        <f t="shared" si="112"/>
        <v/>
      </c>
      <c r="Q248" s="141" t="str">
        <f t="shared" si="113"/>
        <v>n/a</v>
      </c>
      <c r="R248" s="141" t="str">
        <f t="shared" si="114"/>
        <v>n/a</v>
      </c>
      <c r="S248" s="141" t="str">
        <f t="shared" si="115"/>
        <v>n/a</v>
      </c>
      <c r="T248" s="141" t="str">
        <f t="shared" si="116"/>
        <v>n/a</v>
      </c>
      <c r="U248" s="141" t="str">
        <f t="shared" si="117"/>
        <v>n/a</v>
      </c>
      <c r="V248" s="141" t="str">
        <f t="shared" si="118"/>
        <v>n/a</v>
      </c>
      <c r="W248" s="141" t="str">
        <f t="shared" si="119"/>
        <v>n/a</v>
      </c>
      <c r="X248" s="141" t="str">
        <f t="shared" si="120"/>
        <v>n/a</v>
      </c>
      <c r="Y248" s="141" t="str">
        <f t="shared" si="121"/>
        <v>n/a</v>
      </c>
      <c r="Z248" s="141" t="str">
        <f t="shared" si="122"/>
        <v>n/a</v>
      </c>
      <c r="AA248" s="141" t="str">
        <f t="shared" si="123"/>
        <v>n/a</v>
      </c>
      <c r="AB248" s="141" t="str">
        <f t="shared" si="124"/>
        <v>n/a</v>
      </c>
      <c r="AC248" s="141" t="str">
        <f t="shared" si="125"/>
        <v>n/a</v>
      </c>
      <c r="AD248" s="141" t="str">
        <f t="shared" si="126"/>
        <v>n/a</v>
      </c>
      <c r="AE248" s="141" t="str">
        <f t="shared" si="127"/>
        <v>n/a</v>
      </c>
      <c r="AF248" s="141" t="str">
        <f t="shared" si="70"/>
        <v>n/a</v>
      </c>
      <c r="AG248" s="141" t="str">
        <f t="shared" si="71"/>
        <v>n/a</v>
      </c>
      <c r="AH248" s="141" t="str">
        <f t="shared" si="72"/>
        <v>n/a</v>
      </c>
      <c r="AI248" s="141" t="str">
        <f t="shared" si="73"/>
        <v>n/a</v>
      </c>
      <c r="AJ248" s="141" t="str">
        <f t="shared" si="74"/>
        <v>n/a</v>
      </c>
      <c r="AK248" s="141" t="str">
        <f t="shared" si="75"/>
        <v>n/a</v>
      </c>
      <c r="AL248" s="141" t="str">
        <f t="shared" si="76"/>
        <v>n/a</v>
      </c>
      <c r="AM248" s="141" t="str">
        <f t="shared" si="77"/>
        <v>n/a</v>
      </c>
      <c r="AN248" s="141" t="str">
        <f t="shared" si="78"/>
        <v>n/a</v>
      </c>
      <c r="AO248" s="141" t="str">
        <f t="shared" si="79"/>
        <v>n/a</v>
      </c>
      <c r="AP248" s="141" t="str">
        <f t="shared" si="80"/>
        <v>n/a</v>
      </c>
      <c r="AQ248" s="141" t="str">
        <f t="shared" si="81"/>
        <v>n/a</v>
      </c>
      <c r="AR248" s="141" t="str">
        <f t="shared" si="82"/>
        <v>n/a</v>
      </c>
      <c r="AS248" s="141" t="str">
        <f t="shared" si="83"/>
        <v>n/a</v>
      </c>
      <c r="AT248" s="141" t="str">
        <f t="shared" si="84"/>
        <v>n/a</v>
      </c>
      <c r="AU248" s="141" t="str">
        <f t="shared" si="85"/>
        <v>n/a</v>
      </c>
      <c r="AV248" s="141" t="str">
        <f t="shared" si="86"/>
        <v>n/a</v>
      </c>
      <c r="AW248" s="141" t="str">
        <f t="shared" si="87"/>
        <v>n/a</v>
      </c>
      <c r="AX248" s="141" t="str">
        <f t="shared" si="88"/>
        <v>n/a</v>
      </c>
      <c r="AY248" s="141" t="str">
        <f t="shared" si="89"/>
        <v>n/a</v>
      </c>
      <c r="AZ248" s="141" t="str">
        <f t="shared" si="90"/>
        <v>n/a</v>
      </c>
      <c r="BA248" s="141" t="str">
        <f t="shared" si="91"/>
        <v>n/a</v>
      </c>
      <c r="BB248" s="141" t="str">
        <f t="shared" si="92"/>
        <v>n/a</v>
      </c>
      <c r="BC248" s="141" t="str">
        <f t="shared" si="93"/>
        <v>n/a</v>
      </c>
      <c r="BD248" s="141" t="str">
        <f t="shared" si="94"/>
        <v>n/a</v>
      </c>
      <c r="BE248" s="141" t="str">
        <f t="shared" si="95"/>
        <v/>
      </c>
      <c r="BF248" s="141" t="str">
        <f t="shared" si="96"/>
        <v/>
      </c>
      <c r="BG248" s="141" t="str">
        <f t="shared" si="97"/>
        <v/>
      </c>
      <c r="BH248" s="141" t="str">
        <f t="shared" si="98"/>
        <v/>
      </c>
      <c r="BI248" s="141" t="str">
        <f t="shared" si="99"/>
        <v/>
      </c>
      <c r="BJ248" s="141" t="str">
        <f t="shared" si="100"/>
        <v/>
      </c>
      <c r="BK248" s="141" t="str">
        <f t="shared" si="101"/>
        <v/>
      </c>
      <c r="BL248" s="141" t="str">
        <f t="shared" si="102"/>
        <v/>
      </c>
      <c r="BM248" s="141" t="str">
        <f t="shared" si="103"/>
        <v/>
      </c>
      <c r="BN248" s="141" t="str">
        <f t="shared" si="104"/>
        <v/>
      </c>
    </row>
    <row r="249" spans="1:66" s="135" customFormat="1" hidden="1" x14ac:dyDescent="0.55000000000000004">
      <c r="A249" s="644"/>
      <c r="B249" s="135" t="s">
        <v>477</v>
      </c>
      <c r="H249" s="141" t="str">
        <f t="shared" si="69"/>
        <v/>
      </c>
      <c r="I249" s="141" t="str">
        <f t="shared" si="105"/>
        <v/>
      </c>
      <c r="J249" s="141" t="str">
        <f t="shared" si="106"/>
        <v/>
      </c>
      <c r="K249" s="141" t="str">
        <f t="shared" si="107"/>
        <v/>
      </c>
      <c r="L249" s="141" t="str">
        <f t="shared" si="108"/>
        <v/>
      </c>
      <c r="M249" s="141" t="str">
        <f t="shared" si="109"/>
        <v/>
      </c>
      <c r="N249" s="141" t="str">
        <f t="shared" si="110"/>
        <v/>
      </c>
      <c r="O249" s="141" t="str">
        <f t="shared" si="111"/>
        <v/>
      </c>
      <c r="P249" s="141" t="str">
        <f t="shared" si="112"/>
        <v/>
      </c>
      <c r="Q249" s="141" t="str">
        <f t="shared" si="113"/>
        <v/>
      </c>
      <c r="R249" s="141" t="str">
        <f t="shared" si="114"/>
        <v>n/a</v>
      </c>
      <c r="S249" s="141" t="str">
        <f t="shared" si="115"/>
        <v>n/a</v>
      </c>
      <c r="T249" s="141" t="str">
        <f t="shared" si="116"/>
        <v>n/a</v>
      </c>
      <c r="U249" s="141" t="str">
        <f t="shared" si="117"/>
        <v>n/a</v>
      </c>
      <c r="V249" s="141" t="str">
        <f t="shared" si="118"/>
        <v>n/a</v>
      </c>
      <c r="W249" s="141" t="str">
        <f t="shared" si="119"/>
        <v>n/a</v>
      </c>
      <c r="X249" s="141" t="str">
        <f t="shared" si="120"/>
        <v>n/a</v>
      </c>
      <c r="Y249" s="141" t="str">
        <f t="shared" si="121"/>
        <v>n/a</v>
      </c>
      <c r="Z249" s="141" t="str">
        <f t="shared" si="122"/>
        <v>n/a</v>
      </c>
      <c r="AA249" s="141" t="str">
        <f t="shared" si="123"/>
        <v>n/a</v>
      </c>
      <c r="AB249" s="141" t="str">
        <f t="shared" si="124"/>
        <v>n/a</v>
      </c>
      <c r="AC249" s="141" t="str">
        <f t="shared" si="125"/>
        <v>n/a</v>
      </c>
      <c r="AD249" s="141" t="str">
        <f t="shared" si="126"/>
        <v>n/a</v>
      </c>
      <c r="AE249" s="141" t="str">
        <f t="shared" si="127"/>
        <v>n/a</v>
      </c>
      <c r="AF249" s="141" t="str">
        <f t="shared" si="70"/>
        <v>n/a</v>
      </c>
      <c r="AG249" s="141" t="str">
        <f t="shared" si="71"/>
        <v>n/a</v>
      </c>
      <c r="AH249" s="141" t="str">
        <f t="shared" si="72"/>
        <v>n/a</v>
      </c>
      <c r="AI249" s="141" t="str">
        <f t="shared" si="73"/>
        <v>n/a</v>
      </c>
      <c r="AJ249" s="141" t="str">
        <f t="shared" si="74"/>
        <v>n/a</v>
      </c>
      <c r="AK249" s="141" t="str">
        <f t="shared" si="75"/>
        <v>n/a</v>
      </c>
      <c r="AL249" s="141" t="str">
        <f t="shared" si="76"/>
        <v>n/a</v>
      </c>
      <c r="AM249" s="141" t="str">
        <f t="shared" si="77"/>
        <v>n/a</v>
      </c>
      <c r="AN249" s="141" t="str">
        <f t="shared" si="78"/>
        <v>n/a</v>
      </c>
      <c r="AO249" s="141" t="str">
        <f t="shared" si="79"/>
        <v>n/a</v>
      </c>
      <c r="AP249" s="141" t="str">
        <f t="shared" si="80"/>
        <v>n/a</v>
      </c>
      <c r="AQ249" s="141" t="str">
        <f t="shared" si="81"/>
        <v>n/a</v>
      </c>
      <c r="AR249" s="141" t="str">
        <f t="shared" si="82"/>
        <v>n/a</v>
      </c>
      <c r="AS249" s="141" t="str">
        <f t="shared" si="83"/>
        <v>n/a</v>
      </c>
      <c r="AT249" s="141" t="str">
        <f t="shared" si="84"/>
        <v>n/a</v>
      </c>
      <c r="AU249" s="141" t="str">
        <f t="shared" si="85"/>
        <v>n/a</v>
      </c>
      <c r="AV249" s="141" t="str">
        <f t="shared" si="86"/>
        <v>n/a</v>
      </c>
      <c r="AW249" s="141" t="str">
        <f t="shared" si="87"/>
        <v>n/a</v>
      </c>
      <c r="AX249" s="141" t="str">
        <f t="shared" si="88"/>
        <v>n/a</v>
      </c>
      <c r="AY249" s="141" t="str">
        <f t="shared" si="89"/>
        <v>n/a</v>
      </c>
      <c r="AZ249" s="141" t="str">
        <f t="shared" si="90"/>
        <v>n/a</v>
      </c>
      <c r="BA249" s="141" t="str">
        <f t="shared" si="91"/>
        <v>n/a</v>
      </c>
      <c r="BB249" s="141" t="str">
        <f t="shared" si="92"/>
        <v>n/a</v>
      </c>
      <c r="BC249" s="141" t="str">
        <f t="shared" si="93"/>
        <v>n/a</v>
      </c>
      <c r="BD249" s="141" t="str">
        <f t="shared" si="94"/>
        <v>n/a</v>
      </c>
      <c r="BE249" s="141" t="str">
        <f t="shared" si="95"/>
        <v>n/a</v>
      </c>
      <c r="BF249" s="141" t="str">
        <f t="shared" si="96"/>
        <v/>
      </c>
      <c r="BG249" s="141" t="str">
        <f t="shared" si="97"/>
        <v/>
      </c>
      <c r="BH249" s="141" t="str">
        <f t="shared" si="98"/>
        <v/>
      </c>
      <c r="BI249" s="141" t="str">
        <f t="shared" si="99"/>
        <v/>
      </c>
      <c r="BJ249" s="141" t="str">
        <f t="shared" si="100"/>
        <v/>
      </c>
      <c r="BK249" s="141" t="str">
        <f t="shared" si="101"/>
        <v/>
      </c>
      <c r="BL249" s="141" t="str">
        <f t="shared" si="102"/>
        <v/>
      </c>
      <c r="BM249" s="141" t="str">
        <f t="shared" si="103"/>
        <v/>
      </c>
      <c r="BN249" s="141" t="str">
        <f t="shared" si="104"/>
        <v/>
      </c>
    </row>
    <row r="250" spans="1:66" s="135" customFormat="1" hidden="1" x14ac:dyDescent="0.55000000000000004">
      <c r="A250" s="644"/>
      <c r="B250" s="135" t="s">
        <v>478</v>
      </c>
      <c r="H250" s="141" t="str">
        <f t="shared" si="69"/>
        <v/>
      </c>
      <c r="I250" s="141" t="str">
        <f t="shared" si="105"/>
        <v/>
      </c>
      <c r="J250" s="141" t="str">
        <f t="shared" si="106"/>
        <v/>
      </c>
      <c r="K250" s="141" t="str">
        <f t="shared" si="107"/>
        <v/>
      </c>
      <c r="L250" s="141" t="str">
        <f t="shared" si="108"/>
        <v/>
      </c>
      <c r="M250" s="141" t="str">
        <f t="shared" si="109"/>
        <v/>
      </c>
      <c r="N250" s="141" t="str">
        <f t="shared" si="110"/>
        <v/>
      </c>
      <c r="O250" s="141" t="str">
        <f t="shared" si="111"/>
        <v/>
      </c>
      <c r="P250" s="141" t="str">
        <f t="shared" si="112"/>
        <v/>
      </c>
      <c r="Q250" s="141" t="str">
        <f t="shared" si="113"/>
        <v/>
      </c>
      <c r="R250" s="141" t="str">
        <f t="shared" si="114"/>
        <v/>
      </c>
      <c r="S250" s="141" t="str">
        <f t="shared" si="115"/>
        <v>n/a</v>
      </c>
      <c r="T250" s="141" t="str">
        <f t="shared" si="116"/>
        <v>n/a</v>
      </c>
      <c r="U250" s="141" t="str">
        <f t="shared" si="117"/>
        <v>n/a</v>
      </c>
      <c r="V250" s="141" t="str">
        <f t="shared" si="118"/>
        <v>n/a</v>
      </c>
      <c r="W250" s="141" t="str">
        <f t="shared" si="119"/>
        <v>n/a</v>
      </c>
      <c r="X250" s="141" t="str">
        <f t="shared" si="120"/>
        <v>n/a</v>
      </c>
      <c r="Y250" s="141" t="str">
        <f t="shared" si="121"/>
        <v>n/a</v>
      </c>
      <c r="Z250" s="141" t="str">
        <f t="shared" si="122"/>
        <v>n/a</v>
      </c>
      <c r="AA250" s="141" t="str">
        <f t="shared" si="123"/>
        <v>n/a</v>
      </c>
      <c r="AB250" s="141" t="str">
        <f t="shared" si="124"/>
        <v>n/a</v>
      </c>
      <c r="AC250" s="141" t="str">
        <f t="shared" si="125"/>
        <v>n/a</v>
      </c>
      <c r="AD250" s="141" t="str">
        <f t="shared" si="126"/>
        <v>n/a</v>
      </c>
      <c r="AE250" s="141" t="str">
        <f t="shared" si="127"/>
        <v>n/a</v>
      </c>
      <c r="AF250" s="141" t="str">
        <f t="shared" si="70"/>
        <v>n/a</v>
      </c>
      <c r="AG250" s="141" t="str">
        <f t="shared" si="71"/>
        <v>n/a</v>
      </c>
      <c r="AH250" s="141" t="str">
        <f t="shared" si="72"/>
        <v>n/a</v>
      </c>
      <c r="AI250" s="141" t="str">
        <f t="shared" si="73"/>
        <v>n/a</v>
      </c>
      <c r="AJ250" s="141" t="str">
        <f t="shared" si="74"/>
        <v>n/a</v>
      </c>
      <c r="AK250" s="141" t="str">
        <f t="shared" si="75"/>
        <v>n/a</v>
      </c>
      <c r="AL250" s="141" t="str">
        <f t="shared" si="76"/>
        <v>n/a</v>
      </c>
      <c r="AM250" s="141" t="str">
        <f t="shared" si="77"/>
        <v>n/a</v>
      </c>
      <c r="AN250" s="141" t="str">
        <f t="shared" si="78"/>
        <v>n/a</v>
      </c>
      <c r="AO250" s="141" t="str">
        <f t="shared" si="79"/>
        <v>n/a</v>
      </c>
      <c r="AP250" s="141" t="str">
        <f t="shared" si="80"/>
        <v>n/a</v>
      </c>
      <c r="AQ250" s="141" t="str">
        <f t="shared" si="81"/>
        <v>n/a</v>
      </c>
      <c r="AR250" s="141" t="str">
        <f t="shared" si="82"/>
        <v>n/a</v>
      </c>
      <c r="AS250" s="141" t="str">
        <f t="shared" si="83"/>
        <v>n/a</v>
      </c>
      <c r="AT250" s="141" t="str">
        <f t="shared" si="84"/>
        <v>n/a</v>
      </c>
      <c r="AU250" s="141" t="str">
        <f t="shared" si="85"/>
        <v>n/a</v>
      </c>
      <c r="AV250" s="141" t="str">
        <f t="shared" si="86"/>
        <v>n/a</v>
      </c>
      <c r="AW250" s="141" t="str">
        <f t="shared" si="87"/>
        <v>n/a</v>
      </c>
      <c r="AX250" s="141" t="str">
        <f t="shared" si="88"/>
        <v>n/a</v>
      </c>
      <c r="AY250" s="141" t="str">
        <f t="shared" si="89"/>
        <v>n/a</v>
      </c>
      <c r="AZ250" s="141" t="str">
        <f t="shared" si="90"/>
        <v>n/a</v>
      </c>
      <c r="BA250" s="141" t="str">
        <f t="shared" si="91"/>
        <v>n/a</v>
      </c>
      <c r="BB250" s="141" t="str">
        <f t="shared" si="92"/>
        <v>n/a</v>
      </c>
      <c r="BC250" s="141" t="str">
        <f t="shared" si="93"/>
        <v>n/a</v>
      </c>
      <c r="BD250" s="141" t="str">
        <f t="shared" si="94"/>
        <v>n/a</v>
      </c>
      <c r="BE250" s="141" t="str">
        <f t="shared" si="95"/>
        <v>n/a</v>
      </c>
      <c r="BF250" s="141" t="str">
        <f t="shared" si="96"/>
        <v>n/a</v>
      </c>
      <c r="BG250" s="141" t="str">
        <f t="shared" si="97"/>
        <v/>
      </c>
      <c r="BH250" s="141" t="str">
        <f t="shared" si="98"/>
        <v/>
      </c>
      <c r="BI250" s="141" t="str">
        <f t="shared" si="99"/>
        <v/>
      </c>
      <c r="BJ250" s="141" t="str">
        <f t="shared" si="100"/>
        <v/>
      </c>
      <c r="BK250" s="141" t="str">
        <f t="shared" si="101"/>
        <v/>
      </c>
      <c r="BL250" s="141" t="str">
        <f t="shared" si="102"/>
        <v/>
      </c>
      <c r="BM250" s="141" t="str">
        <f t="shared" si="103"/>
        <v/>
      </c>
      <c r="BN250" s="141" t="str">
        <f t="shared" si="104"/>
        <v/>
      </c>
    </row>
    <row r="251" spans="1:66" s="135" customFormat="1" hidden="1" x14ac:dyDescent="0.55000000000000004">
      <c r="A251" s="644"/>
      <c r="B251" s="135" t="s">
        <v>479</v>
      </c>
      <c r="H251" s="141" t="str">
        <f t="shared" si="69"/>
        <v/>
      </c>
      <c r="I251" s="141" t="str">
        <f t="shared" si="105"/>
        <v/>
      </c>
      <c r="J251" s="141" t="str">
        <f t="shared" si="106"/>
        <v/>
      </c>
      <c r="K251" s="141" t="str">
        <f t="shared" si="107"/>
        <v/>
      </c>
      <c r="L251" s="141" t="str">
        <f t="shared" si="108"/>
        <v/>
      </c>
      <c r="M251" s="141" t="str">
        <f t="shared" si="109"/>
        <v/>
      </c>
      <c r="N251" s="141" t="str">
        <f t="shared" si="110"/>
        <v/>
      </c>
      <c r="O251" s="141" t="str">
        <f t="shared" si="111"/>
        <v/>
      </c>
      <c r="P251" s="141" t="str">
        <f t="shared" si="112"/>
        <v/>
      </c>
      <c r="Q251" s="141" t="str">
        <f t="shared" si="113"/>
        <v/>
      </c>
      <c r="R251" s="141" t="str">
        <f t="shared" si="114"/>
        <v/>
      </c>
      <c r="S251" s="141" t="str">
        <f t="shared" si="115"/>
        <v/>
      </c>
      <c r="T251" s="141" t="str">
        <f t="shared" si="116"/>
        <v>n/a</v>
      </c>
      <c r="U251" s="141" t="str">
        <f t="shared" si="117"/>
        <v>n/a</v>
      </c>
      <c r="V251" s="141" t="str">
        <f t="shared" si="118"/>
        <v>n/a</v>
      </c>
      <c r="W251" s="141" t="str">
        <f t="shared" si="119"/>
        <v>n/a</v>
      </c>
      <c r="X251" s="141" t="str">
        <f t="shared" si="120"/>
        <v>n/a</v>
      </c>
      <c r="Y251" s="141" t="str">
        <f t="shared" si="121"/>
        <v>n/a</v>
      </c>
      <c r="Z251" s="141" t="str">
        <f t="shared" si="122"/>
        <v>n/a</v>
      </c>
      <c r="AA251" s="141" t="str">
        <f t="shared" si="123"/>
        <v>n/a</v>
      </c>
      <c r="AB251" s="141" t="str">
        <f t="shared" si="124"/>
        <v>n/a</v>
      </c>
      <c r="AC251" s="141" t="str">
        <f t="shared" si="125"/>
        <v>n/a</v>
      </c>
      <c r="AD251" s="141" t="str">
        <f t="shared" si="126"/>
        <v>n/a</v>
      </c>
      <c r="AE251" s="141" t="str">
        <f t="shared" si="127"/>
        <v>n/a</v>
      </c>
      <c r="AF251" s="141" t="str">
        <f t="shared" si="70"/>
        <v>n/a</v>
      </c>
      <c r="AG251" s="141" t="str">
        <f t="shared" si="71"/>
        <v>n/a</v>
      </c>
      <c r="AH251" s="141" t="str">
        <f t="shared" si="72"/>
        <v>n/a</v>
      </c>
      <c r="AI251" s="141" t="str">
        <f t="shared" si="73"/>
        <v>n/a</v>
      </c>
      <c r="AJ251" s="141" t="str">
        <f t="shared" si="74"/>
        <v>n/a</v>
      </c>
      <c r="AK251" s="141" t="str">
        <f t="shared" si="75"/>
        <v>n/a</v>
      </c>
      <c r="AL251" s="141" t="str">
        <f t="shared" si="76"/>
        <v>n/a</v>
      </c>
      <c r="AM251" s="141" t="str">
        <f t="shared" si="77"/>
        <v>n/a</v>
      </c>
      <c r="AN251" s="141" t="str">
        <f t="shared" si="78"/>
        <v>n/a</v>
      </c>
      <c r="AO251" s="141" t="str">
        <f t="shared" si="79"/>
        <v>n/a</v>
      </c>
      <c r="AP251" s="141" t="str">
        <f t="shared" si="80"/>
        <v>n/a</v>
      </c>
      <c r="AQ251" s="141" t="str">
        <f t="shared" si="81"/>
        <v>n/a</v>
      </c>
      <c r="AR251" s="141" t="str">
        <f t="shared" si="82"/>
        <v>n/a</v>
      </c>
      <c r="AS251" s="141" t="str">
        <f t="shared" si="83"/>
        <v>n/a</v>
      </c>
      <c r="AT251" s="141" t="str">
        <f t="shared" si="84"/>
        <v>n/a</v>
      </c>
      <c r="AU251" s="141" t="str">
        <f t="shared" si="85"/>
        <v>n/a</v>
      </c>
      <c r="AV251" s="141" t="str">
        <f t="shared" si="86"/>
        <v>n/a</v>
      </c>
      <c r="AW251" s="141" t="str">
        <f t="shared" si="87"/>
        <v>n/a</v>
      </c>
      <c r="AX251" s="141" t="str">
        <f t="shared" si="88"/>
        <v>n/a</v>
      </c>
      <c r="AY251" s="141" t="str">
        <f t="shared" si="89"/>
        <v>n/a</v>
      </c>
      <c r="AZ251" s="141" t="str">
        <f t="shared" si="90"/>
        <v>n/a</v>
      </c>
      <c r="BA251" s="141" t="str">
        <f t="shared" si="91"/>
        <v>n/a</v>
      </c>
      <c r="BB251" s="141" t="str">
        <f t="shared" si="92"/>
        <v>n/a</v>
      </c>
      <c r="BC251" s="141" t="str">
        <f t="shared" si="93"/>
        <v>n/a</v>
      </c>
      <c r="BD251" s="141" t="str">
        <f t="shared" si="94"/>
        <v>n/a</v>
      </c>
      <c r="BE251" s="141" t="str">
        <f t="shared" si="95"/>
        <v>n/a</v>
      </c>
      <c r="BF251" s="141" t="str">
        <f t="shared" si="96"/>
        <v>n/a</v>
      </c>
      <c r="BG251" s="141" t="str">
        <f t="shared" si="97"/>
        <v>n/a</v>
      </c>
      <c r="BH251" s="141" t="str">
        <f t="shared" si="98"/>
        <v/>
      </c>
      <c r="BI251" s="141" t="str">
        <f t="shared" si="99"/>
        <v/>
      </c>
      <c r="BJ251" s="141" t="str">
        <f t="shared" si="100"/>
        <v/>
      </c>
      <c r="BK251" s="141" t="str">
        <f t="shared" si="101"/>
        <v/>
      </c>
      <c r="BL251" s="141" t="str">
        <f t="shared" si="102"/>
        <v/>
      </c>
      <c r="BM251" s="141" t="str">
        <f t="shared" si="103"/>
        <v/>
      </c>
      <c r="BN251" s="141" t="str">
        <f t="shared" si="104"/>
        <v/>
      </c>
    </row>
    <row r="252" spans="1:66" s="135" customFormat="1" hidden="1" x14ac:dyDescent="0.55000000000000004">
      <c r="A252" s="644"/>
      <c r="B252" s="135" t="s">
        <v>480</v>
      </c>
      <c r="H252" s="141" t="str">
        <f t="shared" si="69"/>
        <v/>
      </c>
      <c r="I252" s="141" t="str">
        <f t="shared" si="105"/>
        <v/>
      </c>
      <c r="J252" s="141" t="str">
        <f t="shared" si="106"/>
        <v/>
      </c>
      <c r="K252" s="141" t="str">
        <f t="shared" si="107"/>
        <v/>
      </c>
      <c r="L252" s="141" t="str">
        <f t="shared" si="108"/>
        <v/>
      </c>
      <c r="M252" s="141" t="str">
        <f t="shared" si="109"/>
        <v/>
      </c>
      <c r="N252" s="141" t="str">
        <f t="shared" si="110"/>
        <v/>
      </c>
      <c r="O252" s="141" t="str">
        <f t="shared" si="111"/>
        <v/>
      </c>
      <c r="P252" s="141" t="str">
        <f t="shared" si="112"/>
        <v/>
      </c>
      <c r="Q252" s="141" t="str">
        <f t="shared" si="113"/>
        <v/>
      </c>
      <c r="R252" s="141" t="str">
        <f t="shared" si="114"/>
        <v/>
      </c>
      <c r="S252" s="141" t="str">
        <f t="shared" si="115"/>
        <v/>
      </c>
      <c r="T252" s="141" t="str">
        <f t="shared" si="116"/>
        <v/>
      </c>
      <c r="U252" s="141" t="str">
        <f t="shared" si="117"/>
        <v>n/a</v>
      </c>
      <c r="V252" s="141" t="str">
        <f t="shared" si="118"/>
        <v>n/a</v>
      </c>
      <c r="W252" s="141" t="str">
        <f t="shared" si="119"/>
        <v>n/a</v>
      </c>
      <c r="X252" s="141" t="str">
        <f t="shared" si="120"/>
        <v>n/a</v>
      </c>
      <c r="Y252" s="141" t="str">
        <f t="shared" si="121"/>
        <v>n/a</v>
      </c>
      <c r="Z252" s="141" t="str">
        <f t="shared" si="122"/>
        <v>n/a</v>
      </c>
      <c r="AA252" s="141" t="str">
        <f t="shared" si="123"/>
        <v>n/a</v>
      </c>
      <c r="AB252" s="141" t="str">
        <f t="shared" si="124"/>
        <v>n/a</v>
      </c>
      <c r="AC252" s="141" t="str">
        <f t="shared" si="125"/>
        <v>n/a</v>
      </c>
      <c r="AD252" s="141" t="str">
        <f t="shared" si="126"/>
        <v>n/a</v>
      </c>
      <c r="AE252" s="141" t="str">
        <f t="shared" si="127"/>
        <v>n/a</v>
      </c>
      <c r="AF252" s="141" t="str">
        <f t="shared" si="70"/>
        <v>n/a</v>
      </c>
      <c r="AG252" s="141" t="str">
        <f t="shared" si="71"/>
        <v>n/a</v>
      </c>
      <c r="AH252" s="141" t="str">
        <f t="shared" si="72"/>
        <v>n/a</v>
      </c>
      <c r="AI252" s="141" t="str">
        <f t="shared" si="73"/>
        <v>n/a</v>
      </c>
      <c r="AJ252" s="141" t="str">
        <f t="shared" si="74"/>
        <v>n/a</v>
      </c>
      <c r="AK252" s="141" t="str">
        <f t="shared" si="75"/>
        <v>n/a</v>
      </c>
      <c r="AL252" s="141" t="str">
        <f t="shared" si="76"/>
        <v>n/a</v>
      </c>
      <c r="AM252" s="141" t="str">
        <f t="shared" si="77"/>
        <v>n/a</v>
      </c>
      <c r="AN252" s="141" t="str">
        <f t="shared" si="78"/>
        <v>n/a</v>
      </c>
      <c r="AO252" s="141" t="str">
        <f t="shared" si="79"/>
        <v>n/a</v>
      </c>
      <c r="AP252" s="141" t="str">
        <f t="shared" si="80"/>
        <v>n/a</v>
      </c>
      <c r="AQ252" s="141" t="str">
        <f t="shared" si="81"/>
        <v>n/a</v>
      </c>
      <c r="AR252" s="141" t="str">
        <f t="shared" si="82"/>
        <v>n/a</v>
      </c>
      <c r="AS252" s="141" t="str">
        <f t="shared" si="83"/>
        <v>n/a</v>
      </c>
      <c r="AT252" s="141" t="str">
        <f t="shared" si="84"/>
        <v>n/a</v>
      </c>
      <c r="AU252" s="141" t="str">
        <f t="shared" si="85"/>
        <v>n/a</v>
      </c>
      <c r="AV252" s="141" t="str">
        <f t="shared" si="86"/>
        <v>n/a</v>
      </c>
      <c r="AW252" s="141" t="str">
        <f t="shared" si="87"/>
        <v>n/a</v>
      </c>
      <c r="AX252" s="141" t="str">
        <f t="shared" si="88"/>
        <v>n/a</v>
      </c>
      <c r="AY252" s="141" t="str">
        <f t="shared" si="89"/>
        <v>n/a</v>
      </c>
      <c r="AZ252" s="141" t="str">
        <f t="shared" si="90"/>
        <v>n/a</v>
      </c>
      <c r="BA252" s="141" t="str">
        <f t="shared" si="91"/>
        <v>n/a</v>
      </c>
      <c r="BB252" s="141" t="str">
        <f t="shared" si="92"/>
        <v>n/a</v>
      </c>
      <c r="BC252" s="141" t="str">
        <f t="shared" si="93"/>
        <v>n/a</v>
      </c>
      <c r="BD252" s="141" t="str">
        <f t="shared" si="94"/>
        <v>n/a</v>
      </c>
      <c r="BE252" s="141" t="str">
        <f t="shared" si="95"/>
        <v>n/a</v>
      </c>
      <c r="BF252" s="141" t="str">
        <f t="shared" si="96"/>
        <v>n/a</v>
      </c>
      <c r="BG252" s="141" t="str">
        <f t="shared" si="97"/>
        <v>n/a</v>
      </c>
      <c r="BH252" s="141" t="str">
        <f t="shared" si="98"/>
        <v>n/a</v>
      </c>
      <c r="BI252" s="141" t="str">
        <f t="shared" si="99"/>
        <v/>
      </c>
      <c r="BJ252" s="141" t="str">
        <f t="shared" si="100"/>
        <v/>
      </c>
      <c r="BK252" s="141" t="str">
        <f t="shared" si="101"/>
        <v/>
      </c>
      <c r="BL252" s="141" t="str">
        <f t="shared" si="102"/>
        <v/>
      </c>
      <c r="BM252" s="141" t="str">
        <f t="shared" si="103"/>
        <v/>
      </c>
      <c r="BN252" s="141" t="str">
        <f t="shared" si="104"/>
        <v/>
      </c>
    </row>
    <row r="253" spans="1:66" s="135" customFormat="1" hidden="1" x14ac:dyDescent="0.55000000000000004">
      <c r="A253" s="644"/>
      <c r="B253" s="135" t="s">
        <v>481</v>
      </c>
      <c r="H253" s="141" t="str">
        <f t="shared" si="69"/>
        <v/>
      </c>
      <c r="I253" s="141" t="str">
        <f t="shared" si="105"/>
        <v/>
      </c>
      <c r="J253" s="141" t="str">
        <f t="shared" si="106"/>
        <v/>
      </c>
      <c r="K253" s="141" t="str">
        <f t="shared" si="107"/>
        <v/>
      </c>
      <c r="L253" s="141" t="str">
        <f t="shared" si="108"/>
        <v/>
      </c>
      <c r="M253" s="141" t="str">
        <f t="shared" si="109"/>
        <v/>
      </c>
      <c r="N253" s="141" t="str">
        <f t="shared" si="110"/>
        <v/>
      </c>
      <c r="O253" s="141" t="str">
        <f t="shared" si="111"/>
        <v/>
      </c>
      <c r="P253" s="141" t="str">
        <f t="shared" si="112"/>
        <v/>
      </c>
      <c r="Q253" s="141" t="str">
        <f t="shared" si="113"/>
        <v/>
      </c>
      <c r="R253" s="141" t="str">
        <f t="shared" si="114"/>
        <v/>
      </c>
      <c r="S253" s="141" t="str">
        <f t="shared" si="115"/>
        <v/>
      </c>
      <c r="T253" s="141" t="str">
        <f t="shared" si="116"/>
        <v/>
      </c>
      <c r="U253" s="141" t="str">
        <f t="shared" si="117"/>
        <v/>
      </c>
      <c r="V253" s="141" t="str">
        <f t="shared" si="118"/>
        <v>n/a</v>
      </c>
      <c r="W253" s="141" t="str">
        <f t="shared" si="119"/>
        <v>n/a</v>
      </c>
      <c r="X253" s="141" t="str">
        <f t="shared" si="120"/>
        <v>n/a</v>
      </c>
      <c r="Y253" s="141" t="str">
        <f t="shared" si="121"/>
        <v>n/a</v>
      </c>
      <c r="Z253" s="141" t="str">
        <f t="shared" si="122"/>
        <v>n/a</v>
      </c>
      <c r="AA253" s="141" t="str">
        <f t="shared" si="123"/>
        <v>n/a</v>
      </c>
      <c r="AB253" s="141" t="str">
        <f t="shared" si="124"/>
        <v>n/a</v>
      </c>
      <c r="AC253" s="141" t="str">
        <f t="shared" si="125"/>
        <v>n/a</v>
      </c>
      <c r="AD253" s="141" t="str">
        <f t="shared" si="126"/>
        <v>n/a</v>
      </c>
      <c r="AE253" s="141" t="str">
        <f t="shared" si="127"/>
        <v>n/a</v>
      </c>
      <c r="AF253" s="141" t="str">
        <f t="shared" si="70"/>
        <v>n/a</v>
      </c>
      <c r="AG253" s="141" t="str">
        <f t="shared" si="71"/>
        <v>n/a</v>
      </c>
      <c r="AH253" s="141" t="str">
        <f t="shared" si="72"/>
        <v>n/a</v>
      </c>
      <c r="AI253" s="141" t="str">
        <f t="shared" si="73"/>
        <v>n/a</v>
      </c>
      <c r="AJ253" s="141" t="str">
        <f t="shared" si="74"/>
        <v>n/a</v>
      </c>
      <c r="AK253" s="141" t="str">
        <f t="shared" si="75"/>
        <v>n/a</v>
      </c>
      <c r="AL253" s="141" t="str">
        <f t="shared" si="76"/>
        <v>n/a</v>
      </c>
      <c r="AM253" s="141" t="str">
        <f t="shared" si="77"/>
        <v>n/a</v>
      </c>
      <c r="AN253" s="141" t="str">
        <f t="shared" si="78"/>
        <v>n/a</v>
      </c>
      <c r="AO253" s="141" t="str">
        <f t="shared" si="79"/>
        <v>n/a</v>
      </c>
      <c r="AP253" s="141" t="str">
        <f t="shared" si="80"/>
        <v>n/a</v>
      </c>
      <c r="AQ253" s="141" t="str">
        <f t="shared" si="81"/>
        <v>n/a</v>
      </c>
      <c r="AR253" s="141" t="str">
        <f t="shared" si="82"/>
        <v>n/a</v>
      </c>
      <c r="AS253" s="141" t="str">
        <f t="shared" si="83"/>
        <v>n/a</v>
      </c>
      <c r="AT253" s="141" t="str">
        <f t="shared" si="84"/>
        <v>n/a</v>
      </c>
      <c r="AU253" s="141" t="str">
        <f t="shared" si="85"/>
        <v>n/a</v>
      </c>
      <c r="AV253" s="141" t="str">
        <f t="shared" si="86"/>
        <v>n/a</v>
      </c>
      <c r="AW253" s="141" t="str">
        <f t="shared" si="87"/>
        <v>n/a</v>
      </c>
      <c r="AX253" s="141" t="str">
        <f t="shared" si="88"/>
        <v>n/a</v>
      </c>
      <c r="AY253" s="141" t="str">
        <f t="shared" si="89"/>
        <v>n/a</v>
      </c>
      <c r="AZ253" s="141" t="str">
        <f t="shared" si="90"/>
        <v>n/a</v>
      </c>
      <c r="BA253" s="141" t="str">
        <f t="shared" si="91"/>
        <v>n/a</v>
      </c>
      <c r="BB253" s="141" t="str">
        <f t="shared" si="92"/>
        <v>n/a</v>
      </c>
      <c r="BC253" s="141" t="str">
        <f t="shared" si="93"/>
        <v>n/a</v>
      </c>
      <c r="BD253" s="141" t="str">
        <f t="shared" si="94"/>
        <v>n/a</v>
      </c>
      <c r="BE253" s="141" t="str">
        <f t="shared" si="95"/>
        <v>n/a</v>
      </c>
      <c r="BF253" s="141" t="str">
        <f t="shared" si="96"/>
        <v>n/a</v>
      </c>
      <c r="BG253" s="141" t="str">
        <f t="shared" si="97"/>
        <v>n/a</v>
      </c>
      <c r="BH253" s="141" t="str">
        <f t="shared" si="98"/>
        <v>n/a</v>
      </c>
      <c r="BI253" s="141" t="str">
        <f t="shared" si="99"/>
        <v>n/a</v>
      </c>
      <c r="BJ253" s="141" t="str">
        <f t="shared" si="100"/>
        <v/>
      </c>
      <c r="BK253" s="141" t="str">
        <f t="shared" si="101"/>
        <v/>
      </c>
      <c r="BL253" s="141" t="str">
        <f t="shared" si="102"/>
        <v/>
      </c>
      <c r="BM253" s="141" t="str">
        <f t="shared" si="103"/>
        <v/>
      </c>
      <c r="BN253" s="141" t="str">
        <f t="shared" si="104"/>
        <v/>
      </c>
    </row>
    <row r="254" spans="1:66" s="135" customFormat="1" hidden="1" x14ac:dyDescent="0.55000000000000004">
      <c r="A254" s="644"/>
      <c r="B254" s="135" t="s">
        <v>482</v>
      </c>
      <c r="H254" s="141" t="str">
        <f t="shared" si="69"/>
        <v/>
      </c>
      <c r="I254" s="141" t="str">
        <f t="shared" si="105"/>
        <v/>
      </c>
      <c r="J254" s="141" t="str">
        <f t="shared" si="106"/>
        <v/>
      </c>
      <c r="K254" s="141" t="str">
        <f t="shared" si="107"/>
        <v/>
      </c>
      <c r="L254" s="141" t="str">
        <f t="shared" si="108"/>
        <v/>
      </c>
      <c r="M254" s="141" t="str">
        <f t="shared" si="109"/>
        <v/>
      </c>
      <c r="N254" s="141" t="str">
        <f t="shared" si="110"/>
        <v/>
      </c>
      <c r="O254" s="141" t="str">
        <f t="shared" si="111"/>
        <v/>
      </c>
      <c r="P254" s="141" t="str">
        <f t="shared" si="112"/>
        <v/>
      </c>
      <c r="Q254" s="141" t="str">
        <f t="shared" si="113"/>
        <v/>
      </c>
      <c r="R254" s="141" t="str">
        <f t="shared" si="114"/>
        <v/>
      </c>
      <c r="S254" s="141" t="str">
        <f t="shared" si="115"/>
        <v/>
      </c>
      <c r="T254" s="141" t="str">
        <f t="shared" si="116"/>
        <v/>
      </c>
      <c r="U254" s="141" t="str">
        <f t="shared" si="117"/>
        <v/>
      </c>
      <c r="V254" s="141" t="str">
        <f t="shared" si="118"/>
        <v/>
      </c>
      <c r="W254" s="141" t="str">
        <f t="shared" si="119"/>
        <v>n/a</v>
      </c>
      <c r="X254" s="141" t="str">
        <f t="shared" si="120"/>
        <v>n/a</v>
      </c>
      <c r="Y254" s="141" t="str">
        <f t="shared" si="121"/>
        <v>n/a</v>
      </c>
      <c r="Z254" s="141" t="str">
        <f t="shared" si="122"/>
        <v>n/a</v>
      </c>
      <c r="AA254" s="141" t="str">
        <f t="shared" si="123"/>
        <v>n/a</v>
      </c>
      <c r="AB254" s="141" t="str">
        <f t="shared" si="124"/>
        <v>n/a</v>
      </c>
      <c r="AC254" s="141" t="str">
        <f t="shared" si="125"/>
        <v>n/a</v>
      </c>
      <c r="AD254" s="141" t="str">
        <f t="shared" si="126"/>
        <v>n/a</v>
      </c>
      <c r="AE254" s="141" t="str">
        <f t="shared" si="127"/>
        <v>n/a</v>
      </c>
      <c r="AF254" s="141" t="str">
        <f t="shared" si="70"/>
        <v>n/a</v>
      </c>
      <c r="AG254" s="141" t="str">
        <f t="shared" si="71"/>
        <v>n/a</v>
      </c>
      <c r="AH254" s="141" t="str">
        <f t="shared" si="72"/>
        <v>n/a</v>
      </c>
      <c r="AI254" s="141" t="str">
        <f t="shared" si="73"/>
        <v>n/a</v>
      </c>
      <c r="AJ254" s="141" t="str">
        <f t="shared" si="74"/>
        <v>n/a</v>
      </c>
      <c r="AK254" s="141" t="str">
        <f t="shared" si="75"/>
        <v>n/a</v>
      </c>
      <c r="AL254" s="141" t="str">
        <f t="shared" si="76"/>
        <v>n/a</v>
      </c>
      <c r="AM254" s="141" t="str">
        <f t="shared" si="77"/>
        <v>n/a</v>
      </c>
      <c r="AN254" s="141" t="str">
        <f t="shared" si="78"/>
        <v>n/a</v>
      </c>
      <c r="AO254" s="141" t="str">
        <f t="shared" si="79"/>
        <v>n/a</v>
      </c>
      <c r="AP254" s="141" t="str">
        <f t="shared" si="80"/>
        <v>n/a</v>
      </c>
      <c r="AQ254" s="141" t="str">
        <f t="shared" si="81"/>
        <v>n/a</v>
      </c>
      <c r="AR254" s="141" t="str">
        <f t="shared" si="82"/>
        <v>n/a</v>
      </c>
      <c r="AS254" s="141" t="str">
        <f t="shared" si="83"/>
        <v>n/a</v>
      </c>
      <c r="AT254" s="141" t="str">
        <f t="shared" si="84"/>
        <v>n/a</v>
      </c>
      <c r="AU254" s="141" t="str">
        <f t="shared" si="85"/>
        <v>n/a</v>
      </c>
      <c r="AV254" s="141" t="str">
        <f t="shared" si="86"/>
        <v>n/a</v>
      </c>
      <c r="AW254" s="141" t="str">
        <f t="shared" si="87"/>
        <v>n/a</v>
      </c>
      <c r="AX254" s="141" t="str">
        <f t="shared" si="88"/>
        <v>n/a</v>
      </c>
      <c r="AY254" s="141" t="str">
        <f t="shared" si="89"/>
        <v>n/a</v>
      </c>
      <c r="AZ254" s="141" t="str">
        <f t="shared" si="90"/>
        <v>n/a</v>
      </c>
      <c r="BA254" s="141" t="str">
        <f t="shared" si="91"/>
        <v>n/a</v>
      </c>
      <c r="BB254" s="141" t="str">
        <f t="shared" si="92"/>
        <v>n/a</v>
      </c>
      <c r="BC254" s="141" t="str">
        <f t="shared" si="93"/>
        <v>n/a</v>
      </c>
      <c r="BD254" s="141" t="str">
        <f t="shared" si="94"/>
        <v>n/a</v>
      </c>
      <c r="BE254" s="141" t="str">
        <f t="shared" si="95"/>
        <v>n/a</v>
      </c>
      <c r="BF254" s="141" t="str">
        <f t="shared" si="96"/>
        <v>n/a</v>
      </c>
      <c r="BG254" s="141" t="str">
        <f t="shared" si="97"/>
        <v>n/a</v>
      </c>
      <c r="BH254" s="141" t="str">
        <f t="shared" si="98"/>
        <v>n/a</v>
      </c>
      <c r="BI254" s="141" t="str">
        <f t="shared" si="99"/>
        <v>n/a</v>
      </c>
      <c r="BJ254" s="141" t="str">
        <f t="shared" si="100"/>
        <v>n/a</v>
      </c>
      <c r="BK254" s="141" t="str">
        <f t="shared" si="101"/>
        <v/>
      </c>
      <c r="BL254" s="141" t="str">
        <f t="shared" si="102"/>
        <v/>
      </c>
      <c r="BM254" s="141" t="str">
        <f t="shared" si="103"/>
        <v/>
      </c>
      <c r="BN254" s="141" t="str">
        <f t="shared" si="104"/>
        <v/>
      </c>
    </row>
    <row r="255" spans="1:66" s="135" customFormat="1" hidden="1" x14ac:dyDescent="0.55000000000000004">
      <c r="A255" s="644"/>
      <c r="B255" s="135" t="s">
        <v>483</v>
      </c>
      <c r="H255" s="141" t="str">
        <f t="shared" si="69"/>
        <v/>
      </c>
      <c r="I255" s="141" t="str">
        <f t="shared" si="105"/>
        <v/>
      </c>
      <c r="J255" s="141" t="str">
        <f t="shared" si="106"/>
        <v/>
      </c>
      <c r="K255" s="141" t="str">
        <f t="shared" si="107"/>
        <v/>
      </c>
      <c r="L255" s="141" t="str">
        <f t="shared" si="108"/>
        <v/>
      </c>
      <c r="M255" s="141" t="str">
        <f t="shared" si="109"/>
        <v/>
      </c>
      <c r="N255" s="141" t="str">
        <f t="shared" si="110"/>
        <v/>
      </c>
      <c r="O255" s="141" t="str">
        <f t="shared" si="111"/>
        <v/>
      </c>
      <c r="P255" s="141" t="str">
        <f t="shared" si="112"/>
        <v/>
      </c>
      <c r="Q255" s="141" t="str">
        <f t="shared" si="113"/>
        <v/>
      </c>
      <c r="R255" s="141" t="str">
        <f t="shared" si="114"/>
        <v/>
      </c>
      <c r="S255" s="141" t="str">
        <f t="shared" si="115"/>
        <v/>
      </c>
      <c r="T255" s="141" t="str">
        <f t="shared" si="116"/>
        <v/>
      </c>
      <c r="U255" s="141" t="str">
        <f t="shared" si="117"/>
        <v/>
      </c>
      <c r="V255" s="141" t="str">
        <f t="shared" si="118"/>
        <v/>
      </c>
      <c r="W255" s="141" t="str">
        <f t="shared" si="119"/>
        <v/>
      </c>
      <c r="X255" s="141" t="str">
        <f t="shared" si="120"/>
        <v>n/a</v>
      </c>
      <c r="Y255" s="141" t="str">
        <f t="shared" si="121"/>
        <v>n/a</v>
      </c>
      <c r="Z255" s="141" t="str">
        <f t="shared" si="122"/>
        <v>n/a</v>
      </c>
      <c r="AA255" s="141" t="str">
        <f t="shared" si="123"/>
        <v>n/a</v>
      </c>
      <c r="AB255" s="141" t="str">
        <f t="shared" si="124"/>
        <v>n/a</v>
      </c>
      <c r="AC255" s="141" t="str">
        <f t="shared" si="125"/>
        <v>n/a</v>
      </c>
      <c r="AD255" s="141" t="str">
        <f t="shared" si="126"/>
        <v>n/a</v>
      </c>
      <c r="AE255" s="141" t="str">
        <f t="shared" si="127"/>
        <v>n/a</v>
      </c>
      <c r="AF255" s="141" t="str">
        <f t="shared" si="70"/>
        <v>n/a</v>
      </c>
      <c r="AG255" s="141" t="str">
        <f t="shared" si="71"/>
        <v>n/a</v>
      </c>
      <c r="AH255" s="141" t="str">
        <f t="shared" si="72"/>
        <v>n/a</v>
      </c>
      <c r="AI255" s="141" t="str">
        <f t="shared" si="73"/>
        <v>n/a</v>
      </c>
      <c r="AJ255" s="141" t="str">
        <f t="shared" si="74"/>
        <v>n/a</v>
      </c>
      <c r="AK255" s="141" t="str">
        <f t="shared" si="75"/>
        <v>n/a</v>
      </c>
      <c r="AL255" s="141" t="str">
        <f t="shared" si="76"/>
        <v>n/a</v>
      </c>
      <c r="AM255" s="141" t="str">
        <f t="shared" si="77"/>
        <v>n/a</v>
      </c>
      <c r="AN255" s="141" t="str">
        <f t="shared" si="78"/>
        <v>n/a</v>
      </c>
      <c r="AO255" s="141" t="str">
        <f t="shared" si="79"/>
        <v>n/a</v>
      </c>
      <c r="AP255" s="141" t="str">
        <f t="shared" si="80"/>
        <v>n/a</v>
      </c>
      <c r="AQ255" s="141" t="str">
        <f t="shared" si="81"/>
        <v>n/a</v>
      </c>
      <c r="AR255" s="141" t="str">
        <f t="shared" si="82"/>
        <v>n/a</v>
      </c>
      <c r="AS255" s="141" t="str">
        <f t="shared" si="83"/>
        <v>n/a</v>
      </c>
      <c r="AT255" s="141" t="str">
        <f t="shared" si="84"/>
        <v>n/a</v>
      </c>
      <c r="AU255" s="141" t="str">
        <f t="shared" si="85"/>
        <v>n/a</v>
      </c>
      <c r="AV255" s="141" t="str">
        <f t="shared" si="86"/>
        <v>n/a</v>
      </c>
      <c r="AW255" s="141" t="str">
        <f t="shared" si="87"/>
        <v>n/a</v>
      </c>
      <c r="AX255" s="141" t="str">
        <f t="shared" si="88"/>
        <v>n/a</v>
      </c>
      <c r="AY255" s="141" t="str">
        <f t="shared" si="89"/>
        <v>n/a</v>
      </c>
      <c r="AZ255" s="141" t="str">
        <f t="shared" si="90"/>
        <v>n/a</v>
      </c>
      <c r="BA255" s="141" t="str">
        <f t="shared" si="91"/>
        <v>n/a</v>
      </c>
      <c r="BB255" s="141" t="str">
        <f t="shared" si="92"/>
        <v>n/a</v>
      </c>
      <c r="BC255" s="141" t="str">
        <f t="shared" si="93"/>
        <v>n/a</v>
      </c>
      <c r="BD255" s="141" t="str">
        <f t="shared" si="94"/>
        <v>n/a</v>
      </c>
      <c r="BE255" s="141" t="str">
        <f t="shared" si="95"/>
        <v>n/a</v>
      </c>
      <c r="BF255" s="141" t="str">
        <f t="shared" si="96"/>
        <v>n/a</v>
      </c>
      <c r="BG255" s="141" t="str">
        <f t="shared" si="97"/>
        <v>n/a</v>
      </c>
      <c r="BH255" s="141" t="str">
        <f t="shared" si="98"/>
        <v>n/a</v>
      </c>
      <c r="BI255" s="141" t="str">
        <f t="shared" si="99"/>
        <v>n/a</v>
      </c>
      <c r="BJ255" s="141" t="str">
        <f t="shared" si="100"/>
        <v>n/a</v>
      </c>
      <c r="BK255" s="141" t="str">
        <f t="shared" si="101"/>
        <v>n/a</v>
      </c>
      <c r="BL255" s="141" t="str">
        <f t="shared" si="102"/>
        <v/>
      </c>
      <c r="BM255" s="141" t="str">
        <f t="shared" si="103"/>
        <v/>
      </c>
      <c r="BN255" s="141" t="str">
        <f t="shared" si="104"/>
        <v/>
      </c>
    </row>
    <row r="256" spans="1:66" s="135" customFormat="1" hidden="1" x14ac:dyDescent="0.55000000000000004">
      <c r="A256" s="644"/>
      <c r="B256" s="135" t="s">
        <v>484</v>
      </c>
      <c r="H256" s="141" t="str">
        <f t="shared" si="69"/>
        <v/>
      </c>
      <c r="I256" s="141" t="str">
        <f t="shared" si="105"/>
        <v/>
      </c>
      <c r="J256" s="141" t="str">
        <f t="shared" si="106"/>
        <v/>
      </c>
      <c r="K256" s="141" t="str">
        <f t="shared" si="107"/>
        <v/>
      </c>
      <c r="L256" s="141" t="str">
        <f t="shared" si="108"/>
        <v/>
      </c>
      <c r="M256" s="141" t="str">
        <f t="shared" si="109"/>
        <v/>
      </c>
      <c r="N256" s="141" t="str">
        <f t="shared" si="110"/>
        <v/>
      </c>
      <c r="O256" s="141" t="str">
        <f t="shared" si="111"/>
        <v/>
      </c>
      <c r="P256" s="141" t="str">
        <f t="shared" si="112"/>
        <v/>
      </c>
      <c r="Q256" s="141" t="str">
        <f t="shared" si="113"/>
        <v/>
      </c>
      <c r="R256" s="141" t="str">
        <f t="shared" si="114"/>
        <v/>
      </c>
      <c r="S256" s="141" t="str">
        <f t="shared" si="115"/>
        <v/>
      </c>
      <c r="T256" s="141" t="str">
        <f t="shared" si="116"/>
        <v/>
      </c>
      <c r="U256" s="141" t="str">
        <f t="shared" si="117"/>
        <v/>
      </c>
      <c r="V256" s="141" t="str">
        <f t="shared" si="118"/>
        <v/>
      </c>
      <c r="W256" s="141" t="str">
        <f t="shared" si="119"/>
        <v/>
      </c>
      <c r="X256" s="141" t="str">
        <f t="shared" si="120"/>
        <v/>
      </c>
      <c r="Y256" s="141" t="str">
        <f t="shared" si="121"/>
        <v>n/a</v>
      </c>
      <c r="Z256" s="141" t="str">
        <f t="shared" si="122"/>
        <v>n/a</v>
      </c>
      <c r="AA256" s="141" t="str">
        <f t="shared" si="123"/>
        <v>n/a</v>
      </c>
      <c r="AB256" s="141" t="str">
        <f t="shared" si="124"/>
        <v>n/a</v>
      </c>
      <c r="AC256" s="141" t="str">
        <f t="shared" si="125"/>
        <v>n/a</v>
      </c>
      <c r="AD256" s="141" t="str">
        <f t="shared" si="126"/>
        <v>n/a</v>
      </c>
      <c r="AE256" s="141" t="str">
        <f t="shared" si="127"/>
        <v>n/a</v>
      </c>
      <c r="AF256" s="141" t="str">
        <f t="shared" si="70"/>
        <v>n/a</v>
      </c>
      <c r="AG256" s="141" t="str">
        <f t="shared" si="71"/>
        <v>n/a</v>
      </c>
      <c r="AH256" s="141" t="str">
        <f t="shared" si="72"/>
        <v>n/a</v>
      </c>
      <c r="AI256" s="141" t="str">
        <f t="shared" si="73"/>
        <v>n/a</v>
      </c>
      <c r="AJ256" s="141" t="str">
        <f t="shared" si="74"/>
        <v>n/a</v>
      </c>
      <c r="AK256" s="141" t="str">
        <f t="shared" si="75"/>
        <v>n/a</v>
      </c>
      <c r="AL256" s="141" t="str">
        <f t="shared" si="76"/>
        <v>n/a</v>
      </c>
      <c r="AM256" s="141" t="str">
        <f t="shared" si="77"/>
        <v>n/a</v>
      </c>
      <c r="AN256" s="141" t="str">
        <f t="shared" si="78"/>
        <v>n/a</v>
      </c>
      <c r="AO256" s="141" t="str">
        <f t="shared" si="79"/>
        <v>n/a</v>
      </c>
      <c r="AP256" s="141" t="str">
        <f t="shared" si="80"/>
        <v>n/a</v>
      </c>
      <c r="AQ256" s="141" t="str">
        <f t="shared" si="81"/>
        <v>n/a</v>
      </c>
      <c r="AR256" s="141" t="str">
        <f t="shared" si="82"/>
        <v>n/a</v>
      </c>
      <c r="AS256" s="141" t="str">
        <f t="shared" si="83"/>
        <v>n/a</v>
      </c>
      <c r="AT256" s="141" t="str">
        <f t="shared" si="84"/>
        <v>n/a</v>
      </c>
      <c r="AU256" s="141" t="str">
        <f t="shared" si="85"/>
        <v>n/a</v>
      </c>
      <c r="AV256" s="141" t="str">
        <f t="shared" si="86"/>
        <v>n/a</v>
      </c>
      <c r="AW256" s="141" t="str">
        <f t="shared" si="87"/>
        <v>n/a</v>
      </c>
      <c r="AX256" s="141" t="str">
        <f t="shared" si="88"/>
        <v>n/a</v>
      </c>
      <c r="AY256" s="141" t="str">
        <f t="shared" si="89"/>
        <v>n/a</v>
      </c>
      <c r="AZ256" s="141" t="str">
        <f t="shared" si="90"/>
        <v>n/a</v>
      </c>
      <c r="BA256" s="141" t="str">
        <f t="shared" si="91"/>
        <v>n/a</v>
      </c>
      <c r="BB256" s="141" t="str">
        <f t="shared" si="92"/>
        <v>n/a</v>
      </c>
      <c r="BC256" s="141" t="str">
        <f t="shared" si="93"/>
        <v>n/a</v>
      </c>
      <c r="BD256" s="141" t="str">
        <f t="shared" si="94"/>
        <v>n/a</v>
      </c>
      <c r="BE256" s="141" t="str">
        <f t="shared" si="95"/>
        <v>n/a</v>
      </c>
      <c r="BF256" s="141" t="str">
        <f t="shared" si="96"/>
        <v>n/a</v>
      </c>
      <c r="BG256" s="141" t="str">
        <f t="shared" si="97"/>
        <v>n/a</v>
      </c>
      <c r="BH256" s="141" t="str">
        <f t="shared" si="98"/>
        <v>n/a</v>
      </c>
      <c r="BI256" s="141" t="str">
        <f t="shared" si="99"/>
        <v>n/a</v>
      </c>
      <c r="BJ256" s="141" t="str">
        <f t="shared" si="100"/>
        <v>n/a</v>
      </c>
      <c r="BK256" s="141" t="str">
        <f t="shared" si="101"/>
        <v>n/a</v>
      </c>
      <c r="BL256" s="141" t="str">
        <f t="shared" si="102"/>
        <v>n/a</v>
      </c>
      <c r="BM256" s="141" t="str">
        <f t="shared" si="103"/>
        <v/>
      </c>
      <c r="BN256" s="141" t="str">
        <f t="shared" si="104"/>
        <v/>
      </c>
    </row>
    <row r="257" spans="1:72" s="135" customFormat="1" hidden="1" x14ac:dyDescent="0.55000000000000004">
      <c r="A257" s="644"/>
      <c r="B257" s="135" t="s">
        <v>485</v>
      </c>
      <c r="H257" s="141" t="str">
        <f t="shared" si="69"/>
        <v/>
      </c>
      <c r="I257" s="141" t="str">
        <f t="shared" si="105"/>
        <v/>
      </c>
      <c r="J257" s="141" t="str">
        <f t="shared" si="106"/>
        <v/>
      </c>
      <c r="K257" s="141" t="str">
        <f t="shared" si="107"/>
        <v/>
      </c>
      <c r="L257" s="141" t="str">
        <f t="shared" si="108"/>
        <v/>
      </c>
      <c r="M257" s="141" t="str">
        <f t="shared" si="109"/>
        <v/>
      </c>
      <c r="N257" s="141" t="str">
        <f t="shared" si="110"/>
        <v/>
      </c>
      <c r="O257" s="141" t="str">
        <f t="shared" si="111"/>
        <v/>
      </c>
      <c r="P257" s="141" t="str">
        <f t="shared" si="112"/>
        <v/>
      </c>
      <c r="Q257" s="141" t="str">
        <f t="shared" si="113"/>
        <v/>
      </c>
      <c r="R257" s="141" t="str">
        <f t="shared" si="114"/>
        <v/>
      </c>
      <c r="S257" s="141" t="str">
        <f t="shared" si="115"/>
        <v/>
      </c>
      <c r="T257" s="141" t="str">
        <f t="shared" si="116"/>
        <v/>
      </c>
      <c r="U257" s="141" t="str">
        <f t="shared" si="117"/>
        <v/>
      </c>
      <c r="V257" s="141" t="str">
        <f t="shared" si="118"/>
        <v/>
      </c>
      <c r="W257" s="141" t="str">
        <f t="shared" si="119"/>
        <v/>
      </c>
      <c r="X257" s="141" t="str">
        <f t="shared" si="120"/>
        <v/>
      </c>
      <c r="Y257" s="141" t="str">
        <f t="shared" si="121"/>
        <v/>
      </c>
      <c r="Z257" s="141" t="str">
        <f t="shared" si="122"/>
        <v>n/a</v>
      </c>
      <c r="AA257" s="141" t="str">
        <f t="shared" si="123"/>
        <v>n/a</v>
      </c>
      <c r="AB257" s="141" t="str">
        <f t="shared" si="124"/>
        <v>n/a</v>
      </c>
      <c r="AC257" s="141" t="str">
        <f t="shared" si="125"/>
        <v>n/a</v>
      </c>
      <c r="AD257" s="141" t="str">
        <f t="shared" si="126"/>
        <v>n/a</v>
      </c>
      <c r="AE257" s="141" t="str">
        <f t="shared" si="127"/>
        <v>n/a</v>
      </c>
      <c r="AF257" s="141" t="str">
        <f t="shared" si="70"/>
        <v>n/a</v>
      </c>
      <c r="AG257" s="141" t="str">
        <f t="shared" si="71"/>
        <v>n/a</v>
      </c>
      <c r="AH257" s="141" t="str">
        <f t="shared" si="72"/>
        <v>n/a</v>
      </c>
      <c r="AI257" s="141" t="str">
        <f t="shared" si="73"/>
        <v>n/a</v>
      </c>
      <c r="AJ257" s="141" t="str">
        <f t="shared" si="74"/>
        <v>n/a</v>
      </c>
      <c r="AK257" s="141" t="str">
        <f t="shared" si="75"/>
        <v>n/a</v>
      </c>
      <c r="AL257" s="141" t="str">
        <f t="shared" si="76"/>
        <v>n/a</v>
      </c>
      <c r="AM257" s="141" t="str">
        <f t="shared" si="77"/>
        <v>n/a</v>
      </c>
      <c r="AN257" s="141" t="str">
        <f t="shared" si="78"/>
        <v>n/a</v>
      </c>
      <c r="AO257" s="141" t="str">
        <f t="shared" si="79"/>
        <v>n/a</v>
      </c>
      <c r="AP257" s="141" t="str">
        <f t="shared" si="80"/>
        <v>n/a</v>
      </c>
      <c r="AQ257" s="141" t="str">
        <f t="shared" si="81"/>
        <v>n/a</v>
      </c>
      <c r="AR257" s="141" t="str">
        <f t="shared" si="82"/>
        <v>n/a</v>
      </c>
      <c r="AS257" s="141" t="str">
        <f t="shared" si="83"/>
        <v>n/a</v>
      </c>
      <c r="AT257" s="141" t="str">
        <f t="shared" si="84"/>
        <v>n/a</v>
      </c>
      <c r="AU257" s="141" t="str">
        <f t="shared" si="85"/>
        <v>n/a</v>
      </c>
      <c r="AV257" s="141" t="str">
        <f t="shared" si="86"/>
        <v>n/a</v>
      </c>
      <c r="AW257" s="141" t="str">
        <f t="shared" si="87"/>
        <v>n/a</v>
      </c>
      <c r="AX257" s="141" t="str">
        <f t="shared" si="88"/>
        <v>n/a</v>
      </c>
      <c r="AY257" s="141" t="str">
        <f t="shared" si="89"/>
        <v>n/a</v>
      </c>
      <c r="AZ257" s="141" t="str">
        <f t="shared" si="90"/>
        <v>n/a</v>
      </c>
      <c r="BA257" s="141" t="str">
        <f t="shared" si="91"/>
        <v>n/a</v>
      </c>
      <c r="BB257" s="141" t="str">
        <f t="shared" si="92"/>
        <v>n/a</v>
      </c>
      <c r="BC257" s="141" t="str">
        <f t="shared" si="93"/>
        <v>n/a</v>
      </c>
      <c r="BD257" s="141" t="str">
        <f t="shared" si="94"/>
        <v>n/a</v>
      </c>
      <c r="BE257" s="141" t="str">
        <f t="shared" si="95"/>
        <v>n/a</v>
      </c>
      <c r="BF257" s="141" t="str">
        <f t="shared" si="96"/>
        <v>n/a</v>
      </c>
      <c r="BG257" s="141" t="str">
        <f t="shared" si="97"/>
        <v>n/a</v>
      </c>
      <c r="BH257" s="141" t="str">
        <f t="shared" si="98"/>
        <v>n/a</v>
      </c>
      <c r="BI257" s="141" t="str">
        <f t="shared" si="99"/>
        <v>n/a</v>
      </c>
      <c r="BJ257" s="141" t="str">
        <f t="shared" si="100"/>
        <v>n/a</v>
      </c>
      <c r="BK257" s="141" t="str">
        <f t="shared" si="101"/>
        <v>n/a</v>
      </c>
      <c r="BL257" s="141" t="str">
        <f t="shared" si="102"/>
        <v>n/a</v>
      </c>
      <c r="BM257" s="141" t="str">
        <f t="shared" si="103"/>
        <v>n/a</v>
      </c>
      <c r="BN257" s="141" t="str">
        <f t="shared" si="104"/>
        <v/>
      </c>
    </row>
    <row r="258" spans="1:72" s="135" customFormat="1" hidden="1" x14ac:dyDescent="0.55000000000000004">
      <c r="A258" s="644"/>
      <c r="B258" s="135" t="s">
        <v>486</v>
      </c>
      <c r="H258" s="141" t="str">
        <f t="shared" si="69"/>
        <v/>
      </c>
      <c r="I258" s="141" t="str">
        <f t="shared" si="105"/>
        <v/>
      </c>
      <c r="J258" s="141" t="str">
        <f t="shared" si="106"/>
        <v/>
      </c>
      <c r="K258" s="141" t="str">
        <f t="shared" si="107"/>
        <v/>
      </c>
      <c r="L258" s="141" t="str">
        <f t="shared" si="108"/>
        <v/>
      </c>
      <c r="M258" s="141" t="str">
        <f t="shared" si="109"/>
        <v/>
      </c>
      <c r="N258" s="141" t="str">
        <f t="shared" si="110"/>
        <v/>
      </c>
      <c r="O258" s="141" t="str">
        <f t="shared" si="111"/>
        <v/>
      </c>
      <c r="P258" s="141" t="str">
        <f t="shared" si="112"/>
        <v/>
      </c>
      <c r="Q258" s="141" t="str">
        <f t="shared" si="113"/>
        <v/>
      </c>
      <c r="R258" s="141" t="str">
        <f t="shared" si="114"/>
        <v/>
      </c>
      <c r="S258" s="141" t="str">
        <f t="shared" si="115"/>
        <v/>
      </c>
      <c r="T258" s="141" t="str">
        <f t="shared" si="116"/>
        <v/>
      </c>
      <c r="U258" s="141" t="str">
        <f t="shared" si="117"/>
        <v/>
      </c>
      <c r="V258" s="141" t="str">
        <f t="shared" si="118"/>
        <v/>
      </c>
      <c r="W258" s="141" t="str">
        <f t="shared" si="119"/>
        <v/>
      </c>
      <c r="X258" s="141" t="str">
        <f t="shared" si="120"/>
        <v/>
      </c>
      <c r="Y258" s="141" t="str">
        <f t="shared" si="121"/>
        <v/>
      </c>
      <c r="Z258" s="141" t="str">
        <f t="shared" si="122"/>
        <v/>
      </c>
      <c r="AA258" s="141" t="str">
        <f t="shared" si="123"/>
        <v>n/a</v>
      </c>
      <c r="AB258" s="141" t="str">
        <f t="shared" si="124"/>
        <v>n/a</v>
      </c>
      <c r="AC258" s="141" t="str">
        <f t="shared" si="125"/>
        <v>n/a</v>
      </c>
      <c r="AD258" s="141" t="str">
        <f t="shared" si="126"/>
        <v>n/a</v>
      </c>
      <c r="AE258" s="141" t="str">
        <f t="shared" si="127"/>
        <v>n/a</v>
      </c>
      <c r="AF258" s="141" t="str">
        <f t="shared" si="70"/>
        <v>n/a</v>
      </c>
      <c r="AG258" s="141" t="str">
        <f t="shared" si="71"/>
        <v>n/a</v>
      </c>
      <c r="AH258" s="141" t="str">
        <f t="shared" si="72"/>
        <v>n/a</v>
      </c>
      <c r="AI258" s="141" t="str">
        <f t="shared" si="73"/>
        <v>n/a</v>
      </c>
      <c r="AJ258" s="141" t="str">
        <f t="shared" si="74"/>
        <v>n/a</v>
      </c>
      <c r="AK258" s="141" t="str">
        <f t="shared" si="75"/>
        <v>n/a</v>
      </c>
      <c r="AL258" s="141" t="str">
        <f t="shared" si="76"/>
        <v>n/a</v>
      </c>
      <c r="AM258" s="141" t="str">
        <f t="shared" si="77"/>
        <v>n/a</v>
      </c>
      <c r="AN258" s="141" t="str">
        <f t="shared" si="78"/>
        <v>n/a</v>
      </c>
      <c r="AO258" s="141" t="str">
        <f t="shared" si="79"/>
        <v>n/a</v>
      </c>
      <c r="AP258" s="141" t="str">
        <f t="shared" si="80"/>
        <v>n/a</v>
      </c>
      <c r="AQ258" s="141" t="str">
        <f t="shared" si="81"/>
        <v>n/a</v>
      </c>
      <c r="AR258" s="141" t="str">
        <f t="shared" si="82"/>
        <v>n/a</v>
      </c>
      <c r="AS258" s="141" t="str">
        <f t="shared" si="83"/>
        <v>n/a</v>
      </c>
      <c r="AT258" s="141" t="str">
        <f t="shared" si="84"/>
        <v>n/a</v>
      </c>
      <c r="AU258" s="141" t="str">
        <f t="shared" si="85"/>
        <v>n/a</v>
      </c>
      <c r="AV258" s="141" t="str">
        <f t="shared" si="86"/>
        <v>n/a</v>
      </c>
      <c r="AW258" s="141" t="str">
        <f t="shared" si="87"/>
        <v>n/a</v>
      </c>
      <c r="AX258" s="141" t="str">
        <f t="shared" si="88"/>
        <v>n/a</v>
      </c>
      <c r="AY258" s="141" t="str">
        <f t="shared" si="89"/>
        <v>n/a</v>
      </c>
      <c r="AZ258" s="141" t="str">
        <f t="shared" si="90"/>
        <v>n/a</v>
      </c>
      <c r="BA258" s="141" t="str">
        <f t="shared" si="91"/>
        <v>n/a</v>
      </c>
      <c r="BB258" s="141" t="str">
        <f t="shared" si="92"/>
        <v>n/a</v>
      </c>
      <c r="BC258" s="141" t="str">
        <f t="shared" si="93"/>
        <v>n/a</v>
      </c>
      <c r="BD258" s="141" t="str">
        <f t="shared" si="94"/>
        <v>n/a</v>
      </c>
      <c r="BE258" s="141" t="str">
        <f t="shared" si="95"/>
        <v>n/a</v>
      </c>
      <c r="BF258" s="141" t="str">
        <f t="shared" si="96"/>
        <v>n/a</v>
      </c>
      <c r="BG258" s="141" t="str">
        <f t="shared" si="97"/>
        <v>n/a</v>
      </c>
      <c r="BH258" s="141" t="str">
        <f t="shared" si="98"/>
        <v>n/a</v>
      </c>
      <c r="BI258" s="141" t="str">
        <f t="shared" si="99"/>
        <v>n/a</v>
      </c>
      <c r="BJ258" s="141" t="str">
        <f t="shared" si="100"/>
        <v>n/a</v>
      </c>
      <c r="BK258" s="141" t="str">
        <f t="shared" si="101"/>
        <v>n/a</v>
      </c>
      <c r="BL258" s="141" t="str">
        <f t="shared" si="102"/>
        <v>n/a</v>
      </c>
      <c r="BM258" s="141" t="str">
        <f t="shared" si="103"/>
        <v>n/a</v>
      </c>
      <c r="BN258" s="141" t="str">
        <f t="shared" si="104"/>
        <v>n/a</v>
      </c>
    </row>
    <row r="259" spans="1:72" s="135" customFormat="1" hidden="1" x14ac:dyDescent="0.55000000000000004">
      <c r="A259" s="644"/>
      <c r="B259" s="142" t="s">
        <v>525</v>
      </c>
      <c r="C259" s="142"/>
      <c r="D259" s="142"/>
      <c r="E259" s="142"/>
      <c r="H259" s="141" t="str">
        <f t="shared" si="69"/>
        <v>n/a</v>
      </c>
      <c r="I259" s="141" t="str">
        <f t="shared" si="105"/>
        <v>n/a</v>
      </c>
      <c r="J259" s="141" t="str">
        <f t="shared" si="106"/>
        <v>n/a</v>
      </c>
      <c r="K259" s="141" t="str">
        <f t="shared" si="107"/>
        <v>n/a</v>
      </c>
      <c r="L259" s="141" t="str">
        <f t="shared" si="108"/>
        <v>n/a</v>
      </c>
      <c r="M259" s="141" t="str">
        <f t="shared" si="109"/>
        <v>n/a</v>
      </c>
      <c r="N259" s="141" t="str">
        <f t="shared" si="110"/>
        <v>n/a</v>
      </c>
      <c r="O259" s="141" t="str">
        <f t="shared" si="111"/>
        <v>n/a</v>
      </c>
      <c r="P259" s="141" t="str">
        <f t="shared" si="112"/>
        <v>n/a</v>
      </c>
      <c r="Q259" s="141" t="str">
        <f t="shared" si="113"/>
        <v>n/a</v>
      </c>
      <c r="R259" s="141" t="str">
        <f t="shared" si="114"/>
        <v>n/a</v>
      </c>
      <c r="S259" s="141" t="str">
        <f t="shared" si="115"/>
        <v>n/a</v>
      </c>
      <c r="T259" s="141" t="str">
        <f t="shared" si="116"/>
        <v>n/a</v>
      </c>
      <c r="U259" s="141" t="str">
        <f t="shared" si="117"/>
        <v>n/a</v>
      </c>
      <c r="V259" s="141" t="str">
        <f t="shared" si="118"/>
        <v>n/a</v>
      </c>
      <c r="W259" s="141" t="str">
        <f t="shared" si="119"/>
        <v>n/a</v>
      </c>
      <c r="X259" s="141" t="str">
        <f t="shared" si="120"/>
        <v>n/a</v>
      </c>
      <c r="Y259" s="141" t="str">
        <f t="shared" si="121"/>
        <v>n/a</v>
      </c>
      <c r="Z259" s="141" t="str">
        <f t="shared" si="122"/>
        <v>n/a</v>
      </c>
      <c r="AA259" s="141" t="str">
        <f t="shared" si="123"/>
        <v>n/a</v>
      </c>
      <c r="AB259" s="141" t="str">
        <f t="shared" si="124"/>
        <v>n/a</v>
      </c>
      <c r="AC259" s="141" t="str">
        <f t="shared" si="125"/>
        <v>n/a</v>
      </c>
      <c r="AD259" s="141" t="str">
        <f t="shared" si="126"/>
        <v>n/a</v>
      </c>
      <c r="AE259" s="141" t="str">
        <f t="shared" si="127"/>
        <v>n/a</v>
      </c>
      <c r="AF259" s="141" t="str">
        <f t="shared" si="70"/>
        <v>n/a</v>
      </c>
      <c r="AG259" s="141" t="str">
        <f t="shared" si="71"/>
        <v>n/a</v>
      </c>
      <c r="AH259" s="141" t="str">
        <f t="shared" si="72"/>
        <v>n/a</v>
      </c>
      <c r="AI259" s="141" t="str">
        <f t="shared" si="73"/>
        <v>n/a</v>
      </c>
      <c r="AJ259" s="141" t="str">
        <f t="shared" si="74"/>
        <v>n/a</v>
      </c>
      <c r="AK259" s="141" t="str">
        <f t="shared" si="75"/>
        <v>n/a</v>
      </c>
      <c r="AL259" s="141" t="str">
        <f t="shared" si="76"/>
        <v>n/a</v>
      </c>
      <c r="AM259" s="141" t="str">
        <f t="shared" si="77"/>
        <v>n/a</v>
      </c>
      <c r="AN259" s="141" t="str">
        <f t="shared" si="78"/>
        <v>n/a</v>
      </c>
      <c r="AO259" s="141" t="str">
        <f t="shared" si="79"/>
        <v>n/a</v>
      </c>
      <c r="AP259" s="141" t="str">
        <f t="shared" si="80"/>
        <v>n/a</v>
      </c>
      <c r="AQ259" s="141" t="str">
        <f t="shared" si="81"/>
        <v>n/a</v>
      </c>
      <c r="AR259" s="141" t="str">
        <f t="shared" si="82"/>
        <v>n/a</v>
      </c>
      <c r="AS259" s="141" t="str">
        <f t="shared" si="83"/>
        <v>n/a</v>
      </c>
      <c r="AT259" s="141" t="str">
        <f t="shared" si="84"/>
        <v>n/a</v>
      </c>
      <c r="AU259" s="141" t="str">
        <f t="shared" si="85"/>
        <v>n/a</v>
      </c>
      <c r="AV259" s="141" t="str">
        <f t="shared" si="86"/>
        <v>n/a</v>
      </c>
      <c r="AW259" s="141" t="str">
        <f t="shared" si="87"/>
        <v>n/a</v>
      </c>
      <c r="AX259" s="141" t="str">
        <f t="shared" si="88"/>
        <v>n/a</v>
      </c>
      <c r="AY259" s="141" t="str">
        <f t="shared" si="89"/>
        <v>n/a</v>
      </c>
      <c r="AZ259" s="141" t="str">
        <f t="shared" si="90"/>
        <v>n/a</v>
      </c>
      <c r="BA259" s="141" t="str">
        <f t="shared" si="91"/>
        <v>n/a</v>
      </c>
      <c r="BB259" s="141" t="str">
        <f t="shared" si="92"/>
        <v>n/a</v>
      </c>
      <c r="BC259" s="141" t="str">
        <f t="shared" si="93"/>
        <v>n/a</v>
      </c>
      <c r="BD259" s="141" t="str">
        <f t="shared" si="94"/>
        <v>n/a</v>
      </c>
      <c r="BE259" s="141" t="str">
        <f t="shared" si="95"/>
        <v>n/a</v>
      </c>
      <c r="BF259" s="141" t="str">
        <f t="shared" si="96"/>
        <v>n/a</v>
      </c>
      <c r="BG259" s="141" t="str">
        <f t="shared" si="97"/>
        <v>n/a</v>
      </c>
      <c r="BH259" s="141" t="str">
        <f t="shared" si="98"/>
        <v>n/a</v>
      </c>
      <c r="BI259" s="141" t="str">
        <f t="shared" si="99"/>
        <v>n/a</v>
      </c>
      <c r="BJ259" s="141" t="str">
        <f t="shared" si="100"/>
        <v>n/a</v>
      </c>
      <c r="BK259" s="141" t="str">
        <f t="shared" si="101"/>
        <v>n/a</v>
      </c>
      <c r="BL259" s="141" t="str">
        <f t="shared" si="102"/>
        <v>n/a</v>
      </c>
      <c r="BM259" s="141" t="str">
        <f t="shared" si="103"/>
        <v>n/a</v>
      </c>
      <c r="BN259" s="141" t="str">
        <f t="shared" si="104"/>
        <v>n/a</v>
      </c>
    </row>
    <row r="261" spans="1:72" x14ac:dyDescent="0.55000000000000004">
      <c r="A261" s="638" t="s">
        <v>488</v>
      </c>
      <c r="B261" s="128" t="s">
        <v>520</v>
      </c>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row>
    <row r="262" spans="1:72" x14ac:dyDescent="0.55000000000000004">
      <c r="A262" s="639"/>
      <c r="B262" t="s">
        <v>466</v>
      </c>
      <c r="H262" s="1">
        <f>IF(Income_CF!H263="","",Income_CF!H263*(Cohort_WP!H261/Cohort_CF!H261))</f>
        <v>337276.49274975614</v>
      </c>
      <c r="I262" s="1">
        <f>IF(Income_CF!I263="","",Income_CF!I263*(Cohort_WP!I261/Cohort_CF!I261))</f>
        <v>350360.22849596501</v>
      </c>
      <c r="J262" s="1">
        <f>IF(Income_CF!J263="","",Income_CF!J263*(Cohort_WP!J261/Cohort_CF!J261))</f>
        <v>363733.20722334768</v>
      </c>
      <c r="K262" s="1">
        <f>IF(Income_CF!K263="","",Income_CF!K263*(Cohort_WP!K261/Cohort_CF!K261))</f>
        <v>377390.1201815604</v>
      </c>
      <c r="L262" s="1">
        <f>IF(Income_CF!L263="","",Income_CF!L263*(Cohort_WP!L261/Cohort_CF!L261))</f>
        <v>393719.31470459764</v>
      </c>
      <c r="M262" s="1">
        <f>IF(Income_CF!M263="","",Income_CF!M263*(Cohort_WP!M261/Cohort_CF!M261))</f>
        <v>407767.45897882356</v>
      </c>
      <c r="N262" s="1">
        <f>IF(Income_CF!N263="","",Income_CF!N263*(Cohort_WP!N261/Cohort_CF!N261))</f>
        <v>422063.53546498797</v>
      </c>
      <c r="O262" s="1">
        <f>IF(Income_CF!O263="","",Income_CF!O263*(Cohort_WP!O261/Cohort_CF!O261))</f>
        <v>436598.78573103575</v>
      </c>
      <c r="P262" s="1">
        <f>IF(Income_CF!P263="","",Income_CF!P263*(Cohort_WP!P261/Cohort_CF!P261))</f>
        <v>451363.70924956608</v>
      </c>
      <c r="Q262" s="1">
        <f>IF(Income_CF!Q263="","",Income_CF!Q263*(Cohort_WP!Q261/Cohort_CF!Q261))</f>
        <v>466348.06102750753</v>
      </c>
      <c r="R262" s="1">
        <f>IF(Income_CF!R263="","",Income_CF!R263*(Cohort_WP!R261/Cohort_CF!R261))</f>
        <v>481540.85142496339</v>
      </c>
      <c r="S262" s="1">
        <f>IF(Income_CF!S263="","",Income_CF!S263*(Cohort_WP!S261/Cohort_CF!S261))</f>
        <v>496930.34823789063</v>
      </c>
      <c r="T262" s="1">
        <f>IF(Income_CF!T263="","",Income_CF!T263*(Cohort_WP!T261/Cohort_CF!T261))</f>
        <v>512504.08111212496</v>
      </c>
      <c r="U262" s="1">
        <f>IF(Income_CF!U263="","",Income_CF!U263*(Cohort_WP!U261/Cohort_CF!U261))</f>
        <v>528248.84834855888</v>
      </c>
      <c r="V262" s="1">
        <f>IF(Income_CF!V263="","",Income_CF!V263*(Cohort_WP!V261/Cohort_CF!V261))</f>
        <v>544150.72615096648</v>
      </c>
      <c r="W262" s="1">
        <f>IF(Income_CF!W263="","",Income_CF!W263*(Cohort_WP!W261/Cohort_CF!W261))</f>
        <v>560195.08035925927</v>
      </c>
      <c r="X262" s="1">
        <f>IF(Income_CF!X263="","",Income_CF!X263*(Cohort_WP!X261/Cohort_CF!X261))</f>
        <v>576366.58070159098</v>
      </c>
      <c r="Y262" s="1">
        <f>IF(Income_CF!Y263="","",Income_CF!Y263*(Cohort_WP!Y261/Cohort_CF!Y261))</f>
        <v>592649.21758913074</v>
      </c>
      <c r="Z262" s="1">
        <f>IF(Income_CF!Z263="","",Income_CF!Z263*(Cohort_WP!Z261/Cohort_CF!Z261))</f>
        <v>609026.32146709575</v>
      </c>
      <c r="AA262" s="1">
        <f>IF(Income_CF!AA263="","",Income_CF!AA263*(Cohort_WP!AA261/Cohort_CF!AA261))</f>
        <v>625480.58472522872</v>
      </c>
      <c r="AB262" s="1">
        <f>IF(Income_CF!AB263="","",Income_CF!AB263*(Cohort_WP!AB261/Cohort_CF!AB261))</f>
        <v>641994.08616004651</v>
      </c>
      <c r="AC262" s="1">
        <f>IF(Income_CF!AC263="","",Income_CF!AC263*(Cohort_WP!AC261/Cohort_CF!AC261))</f>
        <v>658548.31797016342</v>
      </c>
      <c r="AD262" s="1">
        <f>IF(Income_CF!AD263="","",Income_CF!AD263*(Cohort_WP!AD261/Cohort_CF!AD261))</f>
        <v>675124.21525463881</v>
      </c>
      <c r="AE262" s="1">
        <f>IF(Income_CF!AE263="","",Income_CF!AE263*(Cohort_WP!AE261/Cohort_CF!AE261))</f>
        <v>691702.18797293375</v>
      </c>
      <c r="AF262" s="1">
        <f>IF(Income_CF!AF263="","",Income_CF!AF263*(Cohort_WP!AF261/Cohort_CF!AF261))</f>
        <v>708262.15531346295</v>
      </c>
      <c r="AG262" s="1">
        <f>IF(Income_CF!AG263="","",Income_CF!AG263*(Cohort_WP!AG261/Cohort_CF!AG261))</f>
        <v>724783.58240612166</v>
      </c>
      <c r="AH262" s="1">
        <f>IF(Income_CF!AH263="","",Income_CF!AH263*(Cohort_WP!AH261/Cohort_CF!AH261))</f>
        <v>741245.51930269226</v>
      </c>
      <c r="AI262" s="1">
        <f>IF(Income_CF!AI263="","",Income_CF!AI263*(Cohort_WP!AI261/Cohort_CF!AI261))</f>
        <v>757626.64213743841</v>
      </c>
      <c r="AJ262" s="1">
        <f>IF(Income_CF!AJ263="","",Income_CF!AJ263*(Cohort_WP!AJ261/Cohort_CF!AJ261))</f>
        <v>773905.29636898008</v>
      </c>
      <c r="AK262" s="1">
        <f>IF(Income_CF!AK263="","",Income_CF!AK263*(Cohort_WP!AK261/Cohort_CF!AK261))</f>
        <v>790059.54199332348</v>
      </c>
      <c r="AL262" s="1">
        <f>IF(Income_CF!AL263="","",Income_CF!AL263*(Cohort_WP!AL261/Cohort_CF!AL261))</f>
        <v>806067.20060720178</v>
      </c>
      <c r="AM262" s="1">
        <f>IF(Income_CF!AM263="","",Income_CF!AM263*(Cohort_WP!AM261/Cohort_CF!AM261))</f>
        <v>821905.90419028536</v>
      </c>
      <c r="AN262" s="1">
        <f>IF(Income_CF!AN263="","",Income_CF!AN263*(Cohort_WP!AN261/Cohort_CF!AN261))</f>
        <v>837553.14546484849</v>
      </c>
      <c r="AO262" s="1">
        <f>IF(Income_CF!AO263="","",Income_CF!AO263*(Cohort_WP!AO261/Cohort_CF!AO261))</f>
        <v>852986.32968180301</v>
      </c>
      <c r="AP262" s="1">
        <f>IF(Income_CF!AP263="","",Income_CF!AP263*(Cohort_WP!AP261/Cohort_CF!AP261))</f>
        <v>868182.82767300308</v>
      </c>
      <c r="AQ262" s="1">
        <f>IF(Income_CF!AQ263="","",Income_CF!AQ263*(Cohort_WP!AQ261/Cohort_CF!AQ261))</f>
        <v>883120.03000125906</v>
      </c>
      <c r="AR262" s="1">
        <f>IF(Income_CF!AR263="","",Income_CF!AR263*(Cohort_WP!AR261/Cohort_CF!AR261))</f>
        <v>897775.40203163866</v>
      </c>
      <c r="AS262" s="1">
        <f>IF(Income_CF!AS263="","",Income_CF!AS263*(Cohort_WP!AS261/Cohort_CF!AS261))</f>
        <v>912126.53974062635</v>
      </c>
      <c r="AT262" s="1">
        <f>IF(Income_CF!AT263="","",Income_CF!AT263*(Cohort_WP!AT261/Cohort_CF!AT261))</f>
        <v>926151.22607327334</v>
      </c>
      <c r="AU262" s="1">
        <f>IF(Income_CF!AU263="","",Income_CF!AU263*(Cohort_WP!AU261/Cohort_CF!AU261))</f>
        <v>939827.48765306536</v>
      </c>
      <c r="AV262" s="1" t="str">
        <f>IF(Income_CF!AV263="","",Income_CF!AV263*(Cohort_WP!AV261/Cohort_CF!AV261))</f>
        <v/>
      </c>
      <c r="AW262" s="1" t="str">
        <f>IF(Income_CF!AW263="","",Income_CF!AW263*(Cohort_WP!AW261/Cohort_CF!AW261))</f>
        <v/>
      </c>
      <c r="AX262" s="1" t="str">
        <f>IF(Income_CF!AX263="","",Income_CF!AX263*(Cohort_WP!AX261/Cohort_CF!AX261))</f>
        <v/>
      </c>
      <c r="AY262" s="1" t="str">
        <f>IF(Income_CF!AY263="","",Income_CF!AY263*(Cohort_WP!AY261/Cohort_CF!AY261))</f>
        <v/>
      </c>
      <c r="AZ262" s="1" t="str">
        <f>IF(Income_CF!AZ263="","",Income_CF!AZ263*(Cohort_WP!AZ261/Cohort_CF!AZ261))</f>
        <v/>
      </c>
      <c r="BA262" s="1" t="str">
        <f>IF(Income_CF!BA263="","",Income_CF!BA263*(Cohort_WP!BA261/Cohort_CF!BA261))</f>
        <v/>
      </c>
      <c r="BB262" s="1" t="str">
        <f>IF(Income_CF!BB263="","",Income_CF!BB263*(Cohort_WP!BB261/Cohort_CF!BB261))</f>
        <v/>
      </c>
      <c r="BC262" s="1" t="str">
        <f>IF(Income_CF!BC263="","",Income_CF!BC263*(Cohort_WP!BC261/Cohort_CF!BC261))</f>
        <v/>
      </c>
      <c r="BD262" s="1" t="str">
        <f>IF(Income_CF!BD263="","",Income_CF!BD263*(Cohort_WP!BD261/Cohort_CF!BD261))</f>
        <v/>
      </c>
      <c r="BE262" s="1" t="str">
        <f>IF(Income_CF!BE263="","",Income_CF!BE263*(Cohort_WP!BE261/Cohort_CF!BE261))</f>
        <v/>
      </c>
      <c r="BF262" s="1" t="str">
        <f>IF(Income_CF!BF263="","",Income_CF!BF263*(Cohort_WP!BF261/Cohort_CF!BF261))</f>
        <v/>
      </c>
      <c r="BG262" s="1" t="str">
        <f>IF(Income_CF!BG263="","",Income_CF!BG263*(Cohort_WP!BG261/Cohort_CF!BG261))</f>
        <v/>
      </c>
      <c r="BH262" s="1" t="str">
        <f>IF(Income_CF!BH263="","",Income_CF!BH263*(Cohort_WP!BH261/Cohort_CF!BH261))</f>
        <v/>
      </c>
      <c r="BI262" s="1" t="str">
        <f>IF(Income_CF!BI263="","",Income_CF!BI263*(Cohort_WP!BI261/Cohort_CF!BI261))</f>
        <v/>
      </c>
      <c r="BJ262" s="1" t="str">
        <f>IF(Income_CF!BJ263="","",Income_CF!BJ263*(Cohort_WP!BJ261/Cohort_CF!BJ261))</f>
        <v/>
      </c>
      <c r="BK262" s="1" t="str">
        <f>IF(Income_CF!BK263="","",Income_CF!BK263*(Cohort_WP!BK261/Cohort_CF!BK261))</f>
        <v/>
      </c>
      <c r="BL262" s="1" t="str">
        <f>IF(Income_CF!BL263="","",Income_CF!BL263*(Cohort_WP!BL261/Cohort_CF!BL261))</f>
        <v/>
      </c>
      <c r="BM262" s="1" t="str">
        <f>IF(Income_CF!BM263="","",Income_CF!BM263*(Cohort_WP!BM261/Cohort_CF!BM261))</f>
        <v/>
      </c>
      <c r="BN262" s="1" t="str">
        <f>IF(Income_CF!BN263="","",Income_CF!BN263*(Cohort_WP!BN261/Cohort_CF!BN261))</f>
        <v/>
      </c>
    </row>
    <row r="263" spans="1:72" x14ac:dyDescent="0.55000000000000004">
      <c r="A263" s="639"/>
      <c r="B263" t="s">
        <v>468</v>
      </c>
      <c r="H263" s="1" t="str">
        <f>IF(Income_CF!H264="","",Income_CF!H264*(Cohort_WP!H262/Cohort_CF!H262))</f>
        <v/>
      </c>
      <c r="I263" s="1">
        <f>IF(Income_CF!I264="","",Income_CF!I264*(Cohort_WP!I262/Cohort_CF!I262))</f>
        <v>347394.78753224888</v>
      </c>
      <c r="J263" s="1">
        <f>IF(Income_CF!J264="","",Income_CF!J264*(Cohort_WP!J262/Cohort_CF!J262))</f>
        <v>360871.03535084391</v>
      </c>
      <c r="K263" s="1">
        <f>IF(Income_CF!K264="","",Income_CF!K264*(Cohort_WP!K262/Cohort_CF!K262))</f>
        <v>374645.20344004803</v>
      </c>
      <c r="L263" s="1">
        <f>IF(Income_CF!L264="","",Income_CF!L264*(Cohort_WP!L262/Cohort_CF!L262))</f>
        <v>388711.82378700719</v>
      </c>
      <c r="M263" s="1">
        <f>IF(Income_CF!M264="","",Income_CF!M264*(Cohort_WP!M262/Cohort_CF!M262))</f>
        <v>405530.8941457356</v>
      </c>
      <c r="N263" s="1">
        <f>IF(Income_CF!N264="","",Income_CF!N264*(Cohort_WP!N262/Cohort_CF!N262))</f>
        <v>420000.48274818819</v>
      </c>
      <c r="O263" s="1">
        <f>IF(Income_CF!O264="","",Income_CF!O264*(Cohort_WP!O262/Cohort_CF!O262))</f>
        <v>434725.4415289376</v>
      </c>
      <c r="P263" s="1">
        <f>IF(Income_CF!P264="","",Income_CF!P264*(Cohort_WP!P262/Cohort_CF!P262))</f>
        <v>449696.74930296681</v>
      </c>
      <c r="Q263" s="1">
        <f>IF(Income_CF!Q264="","",Income_CF!Q264*(Cohort_WP!Q262/Cohort_CF!Q262))</f>
        <v>464904.62052705314</v>
      </c>
      <c r="R263" s="1">
        <f>IF(Income_CF!R264="","",Income_CF!R264*(Cohort_WP!R262/Cohort_CF!R262))</f>
        <v>480338.50285833271</v>
      </c>
      <c r="S263" s="1">
        <f>IF(Income_CF!S264="","",Income_CF!S264*(Cohort_WP!S262/Cohort_CF!S262))</f>
        <v>495987.0769677122</v>
      </c>
      <c r="T263" s="1">
        <f>IF(Income_CF!T264="","",Income_CF!T264*(Cohort_WP!T262/Cohort_CF!T262))</f>
        <v>511838.25868502737</v>
      </c>
      <c r="U263" s="1">
        <f>IF(Income_CF!U264="","",Income_CF!U264*(Cohort_WP!U262/Cohort_CF!U262))</f>
        <v>527879.20354548877</v>
      </c>
      <c r="V263" s="1">
        <f>IF(Income_CF!V264="","",Income_CF!V264*(Cohort_WP!V262/Cohort_CF!V262))</f>
        <v>544096.3137990156</v>
      </c>
      <c r="W263" s="1">
        <f>IF(Income_CF!W264="","",Income_CF!W264*(Cohort_WP!W262/Cohort_CF!W262))</f>
        <v>560475.24793549557</v>
      </c>
      <c r="X263" s="1">
        <f>IF(Income_CF!X264="","",Income_CF!X264*(Cohort_WP!X262/Cohort_CF!X262))</f>
        <v>577000.93277003709</v>
      </c>
      <c r="Y263" s="1">
        <f>IF(Income_CF!Y264="","",Income_CF!Y264*(Cohort_WP!Y262/Cohort_CF!Y262))</f>
        <v>593657.57812263875</v>
      </c>
      <c r="Z263" s="1">
        <f>IF(Income_CF!Z264="","",Income_CF!Z264*(Cohort_WP!Z262/Cohort_CF!Z262))</f>
        <v>610428.69411680463</v>
      </c>
      <c r="AA263" s="1">
        <f>IF(Income_CF!AA264="","",Income_CF!AA264*(Cohort_WP!AA262/Cohort_CF!AA262))</f>
        <v>627297.11111110856</v>
      </c>
      <c r="AB263" s="1">
        <f>IF(Income_CF!AB264="","",Income_CF!AB264*(Cohort_WP!AB262/Cohort_CF!AB262))</f>
        <v>644245.0022669856</v>
      </c>
      <c r="AC263" s="1">
        <f>IF(Income_CF!AC264="","",Income_CF!AC264*(Cohort_WP!AC262/Cohort_CF!AC262))</f>
        <v>661253.90874484798</v>
      </c>
      <c r="AD263" s="1">
        <f>IF(Income_CF!AD264="","",Income_CF!AD264*(Cohort_WP!AD262/Cohort_CF!AD262))</f>
        <v>678304.76750926813</v>
      </c>
      <c r="AE263" s="1">
        <f>IF(Income_CF!AE264="","",Income_CF!AE264*(Cohort_WP!AE262/Cohort_CF!AE262))</f>
        <v>695377.94171227794</v>
      </c>
      <c r="AF263" s="1">
        <f>IF(Income_CF!AF264="","",Income_CF!AF264*(Cohort_WP!AF262/Cohort_CF!AF262))</f>
        <v>712453.2536121218</v>
      </c>
      <c r="AG263" s="1">
        <f>IF(Income_CF!AG264="","",Income_CF!AG264*(Cohort_WP!AG262/Cohort_CF!AG262))</f>
        <v>729510.01997286687</v>
      </c>
      <c r="AH263" s="1">
        <f>IF(Income_CF!AH264="","",Income_CF!AH264*(Cohort_WP!AH262/Cohort_CF!AH262))</f>
        <v>746527.08987830521</v>
      </c>
      <c r="AI263" s="1">
        <f>IF(Income_CF!AI264="","",Income_CF!AI264*(Cohort_WP!AI262/Cohort_CF!AI262))</f>
        <v>763482.88488177303</v>
      </c>
      <c r="AJ263" s="1">
        <f>IF(Income_CF!AJ264="","",Income_CF!AJ264*(Cohort_WP!AJ262/Cohort_CF!AJ262))</f>
        <v>780355.44140156161</v>
      </c>
      <c r="AK263" s="1">
        <f>IF(Income_CF!AK264="","",Income_CF!AK264*(Cohort_WP!AK262/Cohort_CF!AK262))</f>
        <v>797122.45526004967</v>
      </c>
      <c r="AL263" s="1">
        <f>IF(Income_CF!AL264="","",Income_CF!AL264*(Cohort_WP!AL262/Cohort_CF!AL262))</f>
        <v>813761.32825312298</v>
      </c>
      <c r="AM263" s="1">
        <f>IF(Income_CF!AM264="","",Income_CF!AM264*(Cohort_WP!AM262/Cohort_CF!AM262))</f>
        <v>830249.21662541793</v>
      </c>
      <c r="AN263" s="1">
        <f>IF(Income_CF!AN264="","",Income_CF!AN264*(Cohort_WP!AN262/Cohort_CF!AN262))</f>
        <v>846563.08131599391</v>
      </c>
      <c r="AO263" s="1">
        <f>IF(Income_CF!AO264="","",Income_CF!AO264*(Cohort_WP!AO262/Cohort_CF!AO262))</f>
        <v>862679.73982879415</v>
      </c>
      <c r="AP263" s="1">
        <f>IF(Income_CF!AP264="","",Income_CF!AP264*(Cohort_WP!AP262/Cohort_CF!AP262))</f>
        <v>878575.91957225697</v>
      </c>
      <c r="AQ263" s="1">
        <f>IF(Income_CF!AQ264="","",Income_CF!AQ264*(Cohort_WP!AQ262/Cohort_CF!AQ262))</f>
        <v>894228.31250319304</v>
      </c>
      <c r="AR263" s="1">
        <f>IF(Income_CF!AR264="","",Income_CF!AR264*(Cohort_WP!AR262/Cohort_CF!AR262))</f>
        <v>909613.63090129686</v>
      </c>
      <c r="AS263" s="1">
        <f>IF(Income_CF!AS264="","",Income_CF!AS264*(Cohort_WP!AS262/Cohort_CF!AS262))</f>
        <v>924708.66409258789</v>
      </c>
      <c r="AT263" s="1">
        <f>IF(Income_CF!AT264="","",Income_CF!AT264*(Cohort_WP!AT262/Cohort_CF!AT262))</f>
        <v>939490.33593284502</v>
      </c>
      <c r="AU263" s="1">
        <f>IF(Income_CF!AU264="","",Income_CF!AU264*(Cohort_WP!AU262/Cohort_CF!AU262))</f>
        <v>953935.76285547158</v>
      </c>
      <c r="AV263" s="1">
        <f>IF(Income_CF!AV264="","",Income_CF!AV264*(Cohort_WP!AV262/Cohort_CF!AV262))</f>
        <v>968022.31228265737</v>
      </c>
      <c r="AW263" s="1" t="str">
        <f>IF(Income_CF!AW264="","",Income_CF!AW264*(Cohort_WP!AW262/Cohort_CF!AW262))</f>
        <v/>
      </c>
      <c r="AX263" s="1" t="str">
        <f>IF(Income_CF!AX264="","",Income_CF!AX264*(Cohort_WP!AX262/Cohort_CF!AX262))</f>
        <v/>
      </c>
      <c r="AY263" s="1" t="str">
        <f>IF(Income_CF!AY264="","",Income_CF!AY264*(Cohort_WP!AY262/Cohort_CF!AY262))</f>
        <v/>
      </c>
      <c r="AZ263" s="1" t="str">
        <f>IF(Income_CF!AZ264="","",Income_CF!AZ264*(Cohort_WP!AZ262/Cohort_CF!AZ262))</f>
        <v/>
      </c>
      <c r="BA263" s="1" t="str">
        <f>IF(Income_CF!BA264="","",Income_CF!BA264*(Cohort_WP!BA262/Cohort_CF!BA262))</f>
        <v/>
      </c>
      <c r="BB263" s="1" t="str">
        <f>IF(Income_CF!BB264="","",Income_CF!BB264*(Cohort_WP!BB262/Cohort_CF!BB262))</f>
        <v/>
      </c>
      <c r="BC263" s="1" t="str">
        <f>IF(Income_CF!BC264="","",Income_CF!BC264*(Cohort_WP!BC262/Cohort_CF!BC262))</f>
        <v/>
      </c>
      <c r="BD263" s="1" t="str">
        <f>IF(Income_CF!BD264="","",Income_CF!BD264*(Cohort_WP!BD262/Cohort_CF!BD262))</f>
        <v/>
      </c>
      <c r="BE263" s="1" t="str">
        <f>IF(Income_CF!BE264="","",Income_CF!BE264*(Cohort_WP!BE262/Cohort_CF!BE262))</f>
        <v/>
      </c>
      <c r="BF263" s="1" t="str">
        <f>IF(Income_CF!BF264="","",Income_CF!BF264*(Cohort_WP!BF262/Cohort_CF!BF262))</f>
        <v/>
      </c>
      <c r="BG263" s="1" t="str">
        <f>IF(Income_CF!BG264="","",Income_CF!BG264*(Cohort_WP!BG262/Cohort_CF!BG262))</f>
        <v/>
      </c>
      <c r="BH263" s="1" t="str">
        <f>IF(Income_CF!BH264="","",Income_CF!BH264*(Cohort_WP!BH262/Cohort_CF!BH262))</f>
        <v/>
      </c>
      <c r="BI263" s="1" t="str">
        <f>IF(Income_CF!BI264="","",Income_CF!BI264*(Cohort_WP!BI262/Cohort_CF!BI262))</f>
        <v/>
      </c>
      <c r="BJ263" s="1" t="str">
        <f>IF(Income_CF!BJ264="","",Income_CF!BJ264*(Cohort_WP!BJ262/Cohort_CF!BJ262))</f>
        <v/>
      </c>
      <c r="BK263" s="1" t="str">
        <f>IF(Income_CF!BK264="","",Income_CF!BK264*(Cohort_WP!BK262/Cohort_CF!BK262))</f>
        <v/>
      </c>
      <c r="BL263" s="1" t="str">
        <f>IF(Income_CF!BL264="","",Income_CF!BL264*(Cohort_WP!BL262/Cohort_CF!BL262))</f>
        <v/>
      </c>
      <c r="BM263" s="1" t="str">
        <f>IF(Income_CF!BM264="","",Income_CF!BM264*(Cohort_WP!BM262/Cohort_CF!BM262))</f>
        <v/>
      </c>
      <c r="BN263" s="1" t="str">
        <f>IF(Income_CF!BN264="","",Income_CF!BN264*(Cohort_WP!BN262/Cohort_CF!BN262))</f>
        <v/>
      </c>
    </row>
    <row r="264" spans="1:72" x14ac:dyDescent="0.55000000000000004">
      <c r="A264" s="639"/>
      <c r="B264" t="s">
        <v>469</v>
      </c>
      <c r="H264" s="1" t="str">
        <f>IF(Income_CF!H265="","",Income_CF!H265*(Cohort_WP!H263/Cohort_CF!H263))</f>
        <v/>
      </c>
      <c r="I264" s="1" t="str">
        <f>IF(Income_CF!I265="","",Income_CF!I265*(Cohort_WP!I263/Cohort_CF!I263))</f>
        <v/>
      </c>
      <c r="J264" s="1">
        <f>IF(Income_CF!J265="","",Income_CF!J265*(Cohort_WP!J263/Cohort_CF!J263))</f>
        <v>357816.63115821627</v>
      </c>
      <c r="K264" s="1">
        <f>IF(Income_CF!K265="","",Income_CF!K265*(Cohort_WP!K263/Cohort_CF!K263))</f>
        <v>371697.16641136922</v>
      </c>
      <c r="L264" s="1">
        <f>IF(Income_CF!L265="","",Income_CF!L265*(Cohort_WP!L263/Cohort_CF!L263))</f>
        <v>385884.55954324955</v>
      </c>
      <c r="M264" s="1">
        <f>IF(Income_CF!M265="","",Income_CF!M265*(Cohort_WP!M263/Cohort_CF!M263))</f>
        <v>400373.17850061751</v>
      </c>
      <c r="N264" s="1">
        <f>IF(Income_CF!N265="","",Income_CF!N265*(Cohort_WP!N263/Cohort_CF!N263))</f>
        <v>417696.82097010757</v>
      </c>
      <c r="O264" s="1">
        <f>IF(Income_CF!O265="","",Income_CF!O265*(Cohort_WP!O263/Cohort_CF!O263))</f>
        <v>432600.49723063386</v>
      </c>
      <c r="P264" s="1">
        <f>IF(Income_CF!P265="","",Income_CF!P265*(Cohort_WP!P263/Cohort_CF!P263))</f>
        <v>447767.20477480575</v>
      </c>
      <c r="Q264" s="1">
        <f>IF(Income_CF!Q265="","",Income_CF!Q265*(Cohort_WP!Q263/Cohort_CF!Q263))</f>
        <v>463187.65178205585</v>
      </c>
      <c r="R264" s="1">
        <f>IF(Income_CF!R265="","",Income_CF!R265*(Cohort_WP!R263/Cohort_CF!R263))</f>
        <v>478851.75914286461</v>
      </c>
      <c r="S264" s="1">
        <f>IF(Income_CF!S265="","",Income_CF!S265*(Cohort_WP!S263/Cohort_CF!S263))</f>
        <v>494748.65794408269</v>
      </c>
      <c r="T264" s="1">
        <f>IF(Income_CF!T265="","",Income_CF!T265*(Cohort_WP!T263/Cohort_CF!T263))</f>
        <v>510866.68927674368</v>
      </c>
      <c r="U264" s="1">
        <f>IF(Income_CF!U265="","",Income_CF!U265*(Cohort_WP!U263/Cohort_CF!U263))</f>
        <v>527193.40644557821</v>
      </c>
      <c r="V264" s="1">
        <f>IF(Income_CF!V265="","",Income_CF!V265*(Cohort_WP!V263/Cohort_CF!V263))</f>
        <v>543715.5796518533</v>
      </c>
      <c r="W264" s="1">
        <f>IF(Income_CF!W265="","",Income_CF!W265*(Cohort_WP!W263/Cohort_CF!W263))</f>
        <v>560419.203212986</v>
      </c>
      <c r="X264" s="1">
        <f>IF(Income_CF!X265="","",Income_CF!X265*(Cohort_WP!X263/Cohort_CF!X263))</f>
        <v>577289.50537356047</v>
      </c>
      <c r="Y264" s="1">
        <f>IF(Income_CF!Y265="","",Income_CF!Y265*(Cohort_WP!Y263/Cohort_CF!Y263))</f>
        <v>594310.96075313818</v>
      </c>
      <c r="Z264" s="1">
        <f>IF(Income_CF!Z265="","",Income_CF!Z265*(Cohort_WP!Z263/Cohort_CF!Z263))</f>
        <v>611467.30546631792</v>
      </c>
      <c r="AA264" s="1">
        <f>IF(Income_CF!AA265="","",Income_CF!AA265*(Cohort_WP!AA263/Cohort_CF!AA263))</f>
        <v>628741.55494030868</v>
      </c>
      <c r="AB264" s="1">
        <f>IF(Income_CF!AB265="","",Income_CF!AB265*(Cohort_WP!AB263/Cohort_CF!AB263))</f>
        <v>646116.02444444178</v>
      </c>
      <c r="AC264" s="1">
        <f>IF(Income_CF!AC265="","",Income_CF!AC265*(Cohort_WP!AC263/Cohort_CF!AC263))</f>
        <v>663572.35233499529</v>
      </c>
      <c r="AD264" s="1">
        <f>IF(Income_CF!AD265="","",Income_CF!AD265*(Cohort_WP!AD263/Cohort_CF!AD263))</f>
        <v>681091.52600719337</v>
      </c>
      <c r="AE264" s="1">
        <f>IF(Income_CF!AE265="","",Income_CF!AE265*(Cohort_WP!AE263/Cohort_CF!AE263))</f>
        <v>698653.91053454624</v>
      </c>
      <c r="AF264" s="1">
        <f>IF(Income_CF!AF265="","",Income_CF!AF265*(Cohort_WP!AF263/Cohort_CF!AF263))</f>
        <v>716239.27996364643</v>
      </c>
      <c r="AG264" s="1">
        <f>IF(Income_CF!AG265="","",Income_CF!AG265*(Cohort_WP!AG263/Cohort_CF!AG263))</f>
        <v>733826.85122048541</v>
      </c>
      <c r="AH264" s="1">
        <f>IF(Income_CF!AH265="","",Income_CF!AH265*(Cohort_WP!AH263/Cohort_CF!AH263))</f>
        <v>751395.32057205285</v>
      </c>
      <c r="AI264" s="1">
        <f>IF(Income_CF!AI265="","",Income_CF!AI265*(Cohort_WP!AI263/Cohort_CF!AI263))</f>
        <v>768922.90257465432</v>
      </c>
      <c r="AJ264" s="1">
        <f>IF(Income_CF!AJ265="","",Income_CF!AJ265*(Cohort_WP!AJ263/Cohort_CF!AJ263))</f>
        <v>786387.37142822612</v>
      </c>
      <c r="AK264" s="1">
        <f>IF(Income_CF!AK265="","",Income_CF!AK265*(Cohort_WP!AK263/Cohort_CF!AK263))</f>
        <v>803766.10464360856</v>
      </c>
      <c r="AL264" s="1">
        <f>IF(Income_CF!AL265="","",Income_CF!AL265*(Cohort_WP!AL263/Cohort_CF!AL263))</f>
        <v>821036.12891785102</v>
      </c>
      <c r="AM264" s="1">
        <f>IF(Income_CF!AM265="","",Income_CF!AM265*(Cohort_WP!AM263/Cohort_CF!AM263))</f>
        <v>838174.16810071666</v>
      </c>
      <c r="AN264" s="1">
        <f>IF(Income_CF!AN265="","",Income_CF!AN265*(Cohort_WP!AN263/Cohort_CF!AN263))</f>
        <v>855156.69312418043</v>
      </c>
      <c r="AO264" s="1">
        <f>IF(Income_CF!AO265="","",Income_CF!AO265*(Cohort_WP!AO263/Cohort_CF!AO263))</f>
        <v>871959.97375547385</v>
      </c>
      <c r="AP264" s="1">
        <f>IF(Income_CF!AP265="","",Income_CF!AP265*(Cohort_WP!AP263/Cohort_CF!AP263))</f>
        <v>888560.1320236579</v>
      </c>
      <c r="AQ264" s="1">
        <f>IF(Income_CF!AQ265="","",Income_CF!AQ265*(Cohort_WP!AQ263/Cohort_CF!AQ263))</f>
        <v>904933.19715942466</v>
      </c>
      <c r="AR264" s="1">
        <f>IF(Income_CF!AR265="","",Income_CF!AR265*(Cohort_WP!AR263/Cohort_CF!AR263))</f>
        <v>921055.16187828884</v>
      </c>
      <c r="AS264" s="1">
        <f>IF(Income_CF!AS265="","",Income_CF!AS265*(Cohort_WP!AS263/Cohort_CF!AS263))</f>
        <v>936902.03982833598</v>
      </c>
      <c r="AT264" s="1">
        <f>IF(Income_CF!AT265="","",Income_CF!AT265*(Cohort_WP!AT263/Cohort_CF!AT263))</f>
        <v>952449.92401536531</v>
      </c>
      <c r="AU264" s="1">
        <f>IF(Income_CF!AU265="","",Income_CF!AU265*(Cohort_WP!AU263/Cohort_CF!AU263))</f>
        <v>967675.04601083032</v>
      </c>
      <c r="AV264" s="1">
        <f>IF(Income_CF!AV265="","",Income_CF!AV265*(Cohort_WP!AV263/Cohort_CF!AV263))</f>
        <v>982553.83574113576</v>
      </c>
      <c r="AW264" s="1">
        <f>IF(Income_CF!AW265="","",Income_CF!AW265*(Cohort_WP!AW263/Cohort_CF!AW263))</f>
        <v>997062.98165113712</v>
      </c>
      <c r="AX264" s="1" t="str">
        <f>IF(Income_CF!AX265="","",Income_CF!AX265*(Cohort_WP!AX263/Cohort_CF!AX263))</f>
        <v/>
      </c>
      <c r="AY264" s="1" t="str">
        <f>IF(Income_CF!AY265="","",Income_CF!AY265*(Cohort_WP!AY263/Cohort_CF!AY263))</f>
        <v/>
      </c>
      <c r="AZ264" s="1" t="str">
        <f>IF(Income_CF!AZ265="","",Income_CF!AZ265*(Cohort_WP!AZ263/Cohort_CF!AZ263))</f>
        <v/>
      </c>
      <c r="BA264" s="1" t="str">
        <f>IF(Income_CF!BA265="","",Income_CF!BA265*(Cohort_WP!BA263/Cohort_CF!BA263))</f>
        <v/>
      </c>
      <c r="BB264" s="1" t="str">
        <f>IF(Income_CF!BB265="","",Income_CF!BB265*(Cohort_WP!BB263/Cohort_CF!BB263))</f>
        <v/>
      </c>
      <c r="BC264" s="1" t="str">
        <f>IF(Income_CF!BC265="","",Income_CF!BC265*(Cohort_WP!BC263/Cohort_CF!BC263))</f>
        <v/>
      </c>
      <c r="BD264" s="1" t="str">
        <f>IF(Income_CF!BD265="","",Income_CF!BD265*(Cohort_WP!BD263/Cohort_CF!BD263))</f>
        <v/>
      </c>
      <c r="BE264" s="1" t="str">
        <f>IF(Income_CF!BE265="","",Income_CF!BE265*(Cohort_WP!BE263/Cohort_CF!BE263))</f>
        <v/>
      </c>
      <c r="BF264" s="1" t="str">
        <f>IF(Income_CF!BF265="","",Income_CF!BF265*(Cohort_WP!BF263/Cohort_CF!BF263))</f>
        <v/>
      </c>
      <c r="BG264" s="1" t="str">
        <f>IF(Income_CF!BG265="","",Income_CF!BG265*(Cohort_WP!BG263/Cohort_CF!BG263))</f>
        <v/>
      </c>
      <c r="BH264" s="1" t="str">
        <f>IF(Income_CF!BH265="","",Income_CF!BH265*(Cohort_WP!BH263/Cohort_CF!BH263))</f>
        <v/>
      </c>
      <c r="BI264" s="1" t="str">
        <f>IF(Income_CF!BI265="","",Income_CF!BI265*(Cohort_WP!BI263/Cohort_CF!BI263))</f>
        <v/>
      </c>
      <c r="BJ264" s="1" t="str">
        <f>IF(Income_CF!BJ265="","",Income_CF!BJ265*(Cohort_WP!BJ263/Cohort_CF!BJ263))</f>
        <v/>
      </c>
      <c r="BK264" s="1" t="str">
        <f>IF(Income_CF!BK265="","",Income_CF!BK265*(Cohort_WP!BK263/Cohort_CF!BK263))</f>
        <v/>
      </c>
      <c r="BL264" s="1" t="str">
        <f>IF(Income_CF!BL265="","",Income_CF!BL265*(Cohort_WP!BL263/Cohort_CF!BL263))</f>
        <v/>
      </c>
      <c r="BM264" s="1" t="str">
        <f>IF(Income_CF!BM265="","",Income_CF!BM265*(Cohort_WP!BM263/Cohort_CF!BM263))</f>
        <v/>
      </c>
      <c r="BN264" s="1" t="str">
        <f>IF(Income_CF!BN265="","",Income_CF!BN265*(Cohort_WP!BN263/Cohort_CF!BN263))</f>
        <v/>
      </c>
    </row>
    <row r="265" spans="1:72" x14ac:dyDescent="0.55000000000000004">
      <c r="A265" s="639"/>
      <c r="B265" t="s">
        <v>470</v>
      </c>
      <c r="H265" s="1" t="str">
        <f>IF(Income_CF!H266="","",Income_CF!H266*(Cohort_WP!H264/Cohort_CF!H264))</f>
        <v/>
      </c>
      <c r="I265" s="1" t="str">
        <f>IF(Income_CF!I266="","",Income_CF!I266*(Cohort_WP!I264/Cohort_CF!I264))</f>
        <v/>
      </c>
      <c r="J265" s="1" t="str">
        <f>IF(Income_CF!J266="","",Income_CF!J266*(Cohort_WP!J264/Cohort_CF!J264))</f>
        <v/>
      </c>
      <c r="K265" s="1">
        <f>IF(Income_CF!K266="","",Income_CF!K266*(Cohort_WP!K264/Cohort_CF!K264))</f>
        <v>368551.13009296276</v>
      </c>
      <c r="L265" s="1">
        <f>IF(Income_CF!L266="","",Income_CF!L266*(Cohort_WP!L264/Cohort_CF!L264))</f>
        <v>382848.08140371036</v>
      </c>
      <c r="M265" s="1">
        <f>IF(Income_CF!M266="","",Income_CF!M266*(Cohort_WP!M264/Cohort_CF!M264))</f>
        <v>397461.09632954706</v>
      </c>
      <c r="N265" s="1">
        <f>IF(Income_CF!N266="","",Income_CF!N266*(Cohort_WP!N264/Cohort_CF!N264))</f>
        <v>412384.37385563593</v>
      </c>
      <c r="O265" s="1">
        <f>IF(Income_CF!O266="","",Income_CF!O266*(Cohort_WP!O264/Cohort_CF!O264))</f>
        <v>430227.72559921083</v>
      </c>
      <c r="P265" s="1">
        <f>IF(Income_CF!P266="","",Income_CF!P266*(Cohort_WP!P264/Cohort_CF!P264))</f>
        <v>445578.51214755286</v>
      </c>
      <c r="Q265" s="1">
        <f>IF(Income_CF!Q266="","",Income_CF!Q266*(Cohort_WP!Q264/Cohort_CF!Q264))</f>
        <v>461200.22091804992</v>
      </c>
      <c r="R265" s="1">
        <f>IF(Income_CF!R266="","",Income_CF!R266*(Cohort_WP!R264/Cohort_CF!R264))</f>
        <v>477083.28133551747</v>
      </c>
      <c r="S265" s="1">
        <f>IF(Income_CF!S266="","",Income_CF!S266*(Cohort_WP!S264/Cohort_CF!S264))</f>
        <v>493217.31191715057</v>
      </c>
      <c r="T265" s="1">
        <f>IF(Income_CF!T266="","",Income_CF!T266*(Cohort_WP!T264/Cohort_CF!T264))</f>
        <v>509591.11768240522</v>
      </c>
      <c r="U265" s="1">
        <f>IF(Income_CF!U266="","",Income_CF!U266*(Cohort_WP!U264/Cohort_CF!U264))</f>
        <v>526192.68995504605</v>
      </c>
      <c r="V265" s="1">
        <f>IF(Income_CF!V266="","",Income_CF!V266*(Cohort_WP!V264/Cohort_CF!V264))</f>
        <v>543009.20863894548</v>
      </c>
      <c r="W265" s="1">
        <f>IF(Income_CF!W266="","",Income_CF!W266*(Cohort_WP!W264/Cohort_CF!W264))</f>
        <v>560027.04704140895</v>
      </c>
      <c r="X265" s="1">
        <f>IF(Income_CF!X266="","",Income_CF!X266*(Cohort_WP!X264/Cohort_CF!X264))</f>
        <v>577231.77930937568</v>
      </c>
      <c r="Y265" s="1">
        <f>IF(Income_CF!Y266="","",Income_CF!Y266*(Cohort_WP!Y264/Cohort_CF!Y264))</f>
        <v>594608.19053476723</v>
      </c>
      <c r="Z265" s="1">
        <f>IF(Income_CF!Z266="","",Income_CF!Z266*(Cohort_WP!Z264/Cohort_CF!Z264))</f>
        <v>612140.2895757322</v>
      </c>
      <c r="AA265" s="1">
        <f>IF(Income_CF!AA266="","",Income_CF!AA266*(Cohort_WP!AA264/Cohort_CF!AA264))</f>
        <v>629811.32463030727</v>
      </c>
      <c r="AB265" s="1">
        <f>IF(Income_CF!AB266="","",Income_CF!AB266*(Cohort_WP!AB264/Cohort_CF!AB264))</f>
        <v>647603.80158851796</v>
      </c>
      <c r="AC265" s="1">
        <f>IF(Income_CF!AC266="","",Income_CF!AC266*(Cohort_WP!AC264/Cohort_CF!AC264))</f>
        <v>665499.50517777517</v>
      </c>
      <c r="AD265" s="1">
        <f>IF(Income_CF!AD266="","",Income_CF!AD266*(Cohort_WP!AD264/Cohort_CF!AD264))</f>
        <v>683479.52290504496</v>
      </c>
      <c r="AE265" s="1">
        <f>IF(Income_CF!AE266="","",Income_CF!AE266*(Cohort_WP!AE264/Cohort_CF!AE264))</f>
        <v>701524.27178740909</v>
      </c>
      <c r="AF265" s="1">
        <f>IF(Income_CF!AF266="","",Income_CF!AF266*(Cohort_WP!AF264/Cohort_CF!AF264))</f>
        <v>719613.52785058273</v>
      </c>
      <c r="AG265" s="1">
        <f>IF(Income_CF!AG266="","",Income_CF!AG266*(Cohort_WP!AG264/Cohort_CF!AG264))</f>
        <v>737726.45836255583</v>
      </c>
      <c r="AH265" s="1">
        <f>IF(Income_CF!AH266="","",Income_CF!AH266*(Cohort_WP!AH264/Cohort_CF!AH264))</f>
        <v>755841.6567570999</v>
      </c>
      <c r="AI265" s="1">
        <f>IF(Income_CF!AI266="","",Income_CF!AI266*(Cohort_WP!AI264/Cohort_CF!AI264))</f>
        <v>773937.1801892143</v>
      </c>
      <c r="AJ265" s="1">
        <f>IF(Income_CF!AJ266="","",Income_CF!AJ266*(Cohort_WP!AJ264/Cohort_CF!AJ264))</f>
        <v>791990.58965189394</v>
      </c>
      <c r="AK265" s="1">
        <f>IF(Income_CF!AK266="","",Income_CF!AK266*(Cohort_WP!AK264/Cohort_CF!AK264))</f>
        <v>809978.992571073</v>
      </c>
      <c r="AL265" s="1">
        <f>IF(Income_CF!AL266="","",Income_CF!AL266*(Cohort_WP!AL264/Cohort_CF!AL264))</f>
        <v>827879.08778291673</v>
      </c>
      <c r="AM265" s="1">
        <f>IF(Income_CF!AM266="","",Income_CF!AM266*(Cohort_WP!AM264/Cohort_CF!AM264))</f>
        <v>845667.2127853866</v>
      </c>
      <c r="AN265" s="1">
        <f>IF(Income_CF!AN266="","",Income_CF!AN266*(Cohort_WP!AN264/Cohort_CF!AN264))</f>
        <v>863319.39314373804</v>
      </c>
      <c r="AO265" s="1">
        <f>IF(Income_CF!AO266="","",Income_CF!AO266*(Cohort_WP!AO264/Cohort_CF!AO264))</f>
        <v>880811.39391790587</v>
      </c>
      <c r="AP265" s="1">
        <f>IF(Income_CF!AP266="","",Income_CF!AP266*(Cohort_WP!AP264/Cohort_CF!AP264))</f>
        <v>898118.77296813787</v>
      </c>
      <c r="AQ265" s="1">
        <f>IF(Income_CF!AQ266="","",Income_CF!AQ266*(Cohort_WP!AQ264/Cohort_CF!AQ264))</f>
        <v>915216.9359843675</v>
      </c>
      <c r="AR265" s="1">
        <f>IF(Income_CF!AR266="","",Income_CF!AR266*(Cohort_WP!AR264/Cohort_CF!AR264))</f>
        <v>932081.19307420729</v>
      </c>
      <c r="AS265" s="1">
        <f>IF(Income_CF!AS266="","",Income_CF!AS266*(Cohort_WP!AS264/Cohort_CF!AS264))</f>
        <v>948686.8167346376</v>
      </c>
      <c r="AT265" s="1">
        <f>IF(Income_CF!AT266="","",Income_CF!AT266*(Cohort_WP!AT264/Cohort_CF!AT264))</f>
        <v>965009.10102318577</v>
      </c>
      <c r="AU265" s="1">
        <f>IF(Income_CF!AU266="","",Income_CF!AU266*(Cohort_WP!AU264/Cohort_CF!AU264))</f>
        <v>981023.4217358263</v>
      </c>
      <c r="AV265" s="1">
        <f>IF(Income_CF!AV266="","",Income_CF!AV266*(Cohort_WP!AV264/Cohort_CF!AV264))</f>
        <v>996705.29739115539</v>
      </c>
      <c r="AW265" s="1">
        <f>IF(Income_CF!AW266="","",Income_CF!AW266*(Cohort_WP!AW264/Cohort_CF!AW264))</f>
        <v>1012030.4508133698</v>
      </c>
      <c r="AX265" s="1">
        <f>IF(Income_CF!AX266="","",Income_CF!AX266*(Cohort_WP!AX264/Cohort_CF!AX264))</f>
        <v>1026974.8711006711</v>
      </c>
      <c r="AY265" s="1" t="str">
        <f>IF(Income_CF!AY266="","",Income_CF!AY266*(Cohort_WP!AY264/Cohort_CF!AY264))</f>
        <v/>
      </c>
      <c r="AZ265" s="1" t="str">
        <f>IF(Income_CF!AZ266="","",Income_CF!AZ266*(Cohort_WP!AZ264/Cohort_CF!AZ264))</f>
        <v/>
      </c>
      <c r="BA265" s="1" t="str">
        <f>IF(Income_CF!BA266="","",Income_CF!BA266*(Cohort_WP!BA264/Cohort_CF!BA264))</f>
        <v/>
      </c>
      <c r="BB265" s="1" t="str">
        <f>IF(Income_CF!BB266="","",Income_CF!BB266*(Cohort_WP!BB264/Cohort_CF!BB264))</f>
        <v/>
      </c>
      <c r="BC265" s="1" t="str">
        <f>IF(Income_CF!BC266="","",Income_CF!BC266*(Cohort_WP!BC264/Cohort_CF!BC264))</f>
        <v/>
      </c>
      <c r="BD265" s="1" t="str">
        <f>IF(Income_CF!BD266="","",Income_CF!BD266*(Cohort_WP!BD264/Cohort_CF!BD264))</f>
        <v/>
      </c>
      <c r="BE265" s="1" t="str">
        <f>IF(Income_CF!BE266="","",Income_CF!BE266*(Cohort_WP!BE264/Cohort_CF!BE264))</f>
        <v/>
      </c>
      <c r="BF265" s="1" t="str">
        <f>IF(Income_CF!BF266="","",Income_CF!BF266*(Cohort_WP!BF264/Cohort_CF!BF264))</f>
        <v/>
      </c>
      <c r="BG265" s="1" t="str">
        <f>IF(Income_CF!BG266="","",Income_CF!BG266*(Cohort_WP!BG264/Cohort_CF!BG264))</f>
        <v/>
      </c>
      <c r="BH265" s="1" t="str">
        <f>IF(Income_CF!BH266="","",Income_CF!BH266*(Cohort_WP!BH264/Cohort_CF!BH264))</f>
        <v/>
      </c>
      <c r="BI265" s="1" t="str">
        <f>IF(Income_CF!BI266="","",Income_CF!BI266*(Cohort_WP!BI264/Cohort_CF!BI264))</f>
        <v/>
      </c>
      <c r="BJ265" s="1" t="str">
        <f>IF(Income_CF!BJ266="","",Income_CF!BJ266*(Cohort_WP!BJ264/Cohort_CF!BJ264))</f>
        <v/>
      </c>
      <c r="BK265" s="1" t="str">
        <f>IF(Income_CF!BK266="","",Income_CF!BK266*(Cohort_WP!BK264/Cohort_CF!BK264))</f>
        <v/>
      </c>
      <c r="BL265" s="1" t="str">
        <f>IF(Income_CF!BL266="","",Income_CF!BL266*(Cohort_WP!BL264/Cohort_CF!BL264))</f>
        <v/>
      </c>
      <c r="BM265" s="1" t="str">
        <f>IF(Income_CF!BM266="","",Income_CF!BM266*(Cohort_WP!BM264/Cohort_CF!BM264))</f>
        <v/>
      </c>
      <c r="BN265" s="1" t="str">
        <f>IF(Income_CF!BN266="","",Income_CF!BN266*(Cohort_WP!BN264/Cohort_CF!BN264))</f>
        <v/>
      </c>
    </row>
    <row r="266" spans="1:72" x14ac:dyDescent="0.55000000000000004">
      <c r="A266" s="639"/>
      <c r="B266" t="s">
        <v>471</v>
      </c>
      <c r="H266" s="1" t="str">
        <f>IF(Income_CF!H267="","",Income_CF!H267*(Cohort_WP!H265/Cohort_CF!H265))</f>
        <v/>
      </c>
      <c r="I266" s="1" t="str">
        <f>IF(Income_CF!I267="","",Income_CF!I267*(Cohort_WP!I265/Cohort_CF!I265))</f>
        <v/>
      </c>
      <c r="J266" s="1" t="str">
        <f>IF(Income_CF!J267="","",Income_CF!J267*(Cohort_WP!J265/Cohort_CF!J265))</f>
        <v/>
      </c>
      <c r="K266" s="1" t="str">
        <f>IF(Income_CF!K267="","",Income_CF!K267*(Cohort_WP!K265/Cohort_CF!K265))</f>
        <v/>
      </c>
      <c r="L266" s="1">
        <f>IF(Income_CF!L267="","",Income_CF!L267*(Cohort_WP!L265/Cohort_CF!L265))</f>
        <v>379607.66399575165</v>
      </c>
      <c r="M266" s="1">
        <f>IF(Income_CF!M267="","",Income_CF!M267*(Cohort_WP!M265/Cohort_CF!M265))</f>
        <v>394333.52384582162</v>
      </c>
      <c r="N266" s="1">
        <f>IF(Income_CF!N267="","",Income_CF!N267*(Cohort_WP!N265/Cohort_CF!N265))</f>
        <v>409384.9292194334</v>
      </c>
      <c r="O266" s="1">
        <f>IF(Income_CF!O267="","",Income_CF!O267*(Cohort_WP!O265/Cohort_CF!O265))</f>
        <v>424755.90507130499</v>
      </c>
      <c r="P266" s="1">
        <f>IF(Income_CF!P267="","",Income_CF!P267*(Cohort_WP!P265/Cohort_CF!P265))</f>
        <v>443134.55736718717</v>
      </c>
      <c r="Q266" s="1">
        <f>IF(Income_CF!Q267="","",Income_CF!Q267*(Cohort_WP!Q265/Cohort_CF!Q265))</f>
        <v>458945.86751197948</v>
      </c>
      <c r="R266" s="1">
        <f>IF(Income_CF!R267="","",Income_CF!R267*(Cohort_WP!R265/Cohort_CF!R265))</f>
        <v>475036.2275455913</v>
      </c>
      <c r="S266" s="1">
        <f>IF(Income_CF!S267="","",Income_CF!S267*(Cohort_WP!S265/Cohort_CF!S265))</f>
        <v>491395.77977558295</v>
      </c>
      <c r="T266" s="1">
        <f>IF(Income_CF!T267="","",Income_CF!T267*(Cohort_WP!T265/Cohort_CF!T265))</f>
        <v>508013.83127466514</v>
      </c>
      <c r="U266" s="1">
        <f>IF(Income_CF!U267="","",Income_CF!U267*(Cohort_WP!U265/Cohort_CF!U265))</f>
        <v>524878.85121287743</v>
      </c>
      <c r="V266" s="1">
        <f>IF(Income_CF!V267="","",Income_CF!V267*(Cohort_WP!V265/Cohort_CF!V265))</f>
        <v>541978.47065369738</v>
      </c>
      <c r="W266" s="1">
        <f>IF(Income_CF!W267="","",Income_CF!W267*(Cohort_WP!W265/Cohort_CF!W265))</f>
        <v>559299.48489811388</v>
      </c>
      <c r="X266" s="1">
        <f>IF(Income_CF!X267="","",Income_CF!X267*(Cohort_WP!X265/Cohort_CF!X265))</f>
        <v>576827.85845265118</v>
      </c>
      <c r="Y266" s="1">
        <f>IF(Income_CF!Y267="","",Income_CF!Y267*(Cohort_WP!Y265/Cohort_CF!Y265))</f>
        <v>594548.73268865689</v>
      </c>
      <c r="Z266" s="1">
        <f>IF(Income_CF!Z267="","",Income_CF!Z267*(Cohort_WP!Z265/Cohort_CF!Z265))</f>
        <v>612446.43625081028</v>
      </c>
      <c r="AA266" s="1">
        <f>IF(Income_CF!AA267="","",Income_CF!AA267*(Cohort_WP!AA265/Cohort_CF!AA265))</f>
        <v>630504.49826300412</v>
      </c>
      <c r="AB266" s="1">
        <f>IF(Income_CF!AB267="","",Income_CF!AB267*(Cohort_WP!AB265/Cohort_CF!AB265))</f>
        <v>648705.66436921665</v>
      </c>
      <c r="AC266" s="1">
        <f>IF(Income_CF!AC267="","",Income_CF!AC267*(Cohort_WP!AC265/Cohort_CF!AC265))</f>
        <v>667031.91563617357</v>
      </c>
      <c r="AD266" s="1">
        <f>IF(Income_CF!AD267="","",Income_CF!AD267*(Cohort_WP!AD265/Cohort_CF!AD265))</f>
        <v>685464.49033310835</v>
      </c>
      <c r="AE266" s="1">
        <f>IF(Income_CF!AE267="","",Income_CF!AE267*(Cohort_WP!AE265/Cohort_CF!AE265))</f>
        <v>703983.9085921963</v>
      </c>
      <c r="AF266" s="1">
        <f>IF(Income_CF!AF267="","",Income_CF!AF267*(Cohort_WP!AF265/Cohort_CF!AF265))</f>
        <v>722569.99994103156</v>
      </c>
      <c r="AG266" s="1">
        <f>IF(Income_CF!AG267="","",Income_CF!AG267*(Cohort_WP!AG265/Cohort_CF!AG265))</f>
        <v>741201.93368610006</v>
      </c>
      <c r="AH266" s="1">
        <f>IF(Income_CF!AH267="","",Income_CF!AH267*(Cohort_WP!AH265/Cohort_CF!AH265))</f>
        <v>759858.25211343251</v>
      </c>
      <c r="AI266" s="1">
        <f>IF(Income_CF!AI267="","",Income_CF!AI267*(Cohort_WP!AI265/Cohort_CF!AI265))</f>
        <v>778516.90645981301</v>
      </c>
      <c r="AJ266" s="1">
        <f>IF(Income_CF!AJ267="","",Income_CF!AJ267*(Cohort_WP!AJ265/Cohort_CF!AJ265))</f>
        <v>797155.29559489072</v>
      </c>
      <c r="AK266" s="1">
        <f>IF(Income_CF!AK267="","",Income_CF!AK267*(Cohort_WP!AK265/Cohort_CF!AK265))</f>
        <v>815750.30734145094</v>
      </c>
      <c r="AL266" s="1">
        <f>IF(Income_CF!AL267="","",Income_CF!AL267*(Cohort_WP!AL265/Cohort_CF!AL265))</f>
        <v>834278.36234820506</v>
      </c>
      <c r="AM266" s="1">
        <f>IF(Income_CF!AM267="","",Income_CF!AM267*(Cohort_WP!AM265/Cohort_CF!AM265))</f>
        <v>852715.46041640418</v>
      </c>
      <c r="AN266" s="1">
        <f>IF(Income_CF!AN267="","",Income_CF!AN267*(Cohort_WP!AN265/Cohort_CF!AN265))</f>
        <v>871037.22916894814</v>
      </c>
      <c r="AO266" s="1">
        <f>IF(Income_CF!AO267="","",Income_CF!AO267*(Cohort_WP!AO265/Cohort_CF!AO265))</f>
        <v>889218.97493805038</v>
      </c>
      <c r="AP266" s="1">
        <f>IF(Income_CF!AP267="","",Income_CF!AP267*(Cohort_WP!AP265/Cohort_CF!AP265))</f>
        <v>907235.73573544296</v>
      </c>
      <c r="AQ266" s="1">
        <f>IF(Income_CF!AQ267="","",Income_CF!AQ267*(Cohort_WP!AQ265/Cohort_CF!AQ265))</f>
        <v>925062.336157182</v>
      </c>
      <c r="AR266" s="1">
        <f>IF(Income_CF!AR267="","",Income_CF!AR267*(Cohort_WP!AR265/Cohort_CF!AR265))</f>
        <v>942673.44406389864</v>
      </c>
      <c r="AS266" s="1">
        <f>IF(Income_CF!AS267="","",Income_CF!AS267*(Cohort_WP!AS265/Cohort_CF!AS265))</f>
        <v>960043.62886643363</v>
      </c>
      <c r="AT266" s="1">
        <f>IF(Income_CF!AT267="","",Income_CF!AT267*(Cohort_WP!AT265/Cohort_CF!AT265))</f>
        <v>977147.42123667651</v>
      </c>
      <c r="AU266" s="1">
        <f>IF(Income_CF!AU267="","",Income_CF!AU267*(Cohort_WP!AU265/Cohort_CF!AU265))</f>
        <v>993959.3740538815</v>
      </c>
      <c r="AV266" s="1">
        <f>IF(Income_CF!AV267="","",Income_CF!AV267*(Cohort_WP!AV265/Cohort_CF!AV265))</f>
        <v>1010454.1243879013</v>
      </c>
      <c r="AW266" s="1">
        <f>IF(Income_CF!AW267="","",Income_CF!AW267*(Cohort_WP!AW265/Cohort_CF!AW265))</f>
        <v>1026606.4563128899</v>
      </c>
      <c r="AX266" s="1">
        <f>IF(Income_CF!AX267="","",Income_CF!AX267*(Cohort_WP!AX265/Cohort_CF!AX265))</f>
        <v>1042391.3643377707</v>
      </c>
      <c r="AY266" s="1">
        <f>IF(Income_CF!AY267="","",Income_CF!AY267*(Cohort_WP!AY265/Cohort_CF!AY265))</f>
        <v>1057784.1172336913</v>
      </c>
      <c r="AZ266" s="1" t="str">
        <f>IF(Income_CF!AZ267="","",Income_CF!AZ267*(Cohort_WP!AZ265/Cohort_CF!AZ265))</f>
        <v/>
      </c>
      <c r="BA266" s="1" t="str">
        <f>IF(Income_CF!BA267="","",Income_CF!BA267*(Cohort_WP!BA265/Cohort_CF!BA265))</f>
        <v/>
      </c>
      <c r="BB266" s="1" t="str">
        <f>IF(Income_CF!BB267="","",Income_CF!BB267*(Cohort_WP!BB265/Cohort_CF!BB265))</f>
        <v/>
      </c>
      <c r="BC266" s="1" t="str">
        <f>IF(Income_CF!BC267="","",Income_CF!BC267*(Cohort_WP!BC265/Cohort_CF!BC265))</f>
        <v/>
      </c>
      <c r="BD266" s="1" t="str">
        <f>IF(Income_CF!BD267="","",Income_CF!BD267*(Cohort_WP!BD265/Cohort_CF!BD265))</f>
        <v/>
      </c>
      <c r="BE266" s="1" t="str">
        <f>IF(Income_CF!BE267="","",Income_CF!BE267*(Cohort_WP!BE265/Cohort_CF!BE265))</f>
        <v/>
      </c>
      <c r="BF266" s="1" t="str">
        <f>IF(Income_CF!BF267="","",Income_CF!BF267*(Cohort_WP!BF265/Cohort_CF!BF265))</f>
        <v/>
      </c>
      <c r="BG266" s="1" t="str">
        <f>IF(Income_CF!BG267="","",Income_CF!BG267*(Cohort_WP!BG265/Cohort_CF!BG265))</f>
        <v/>
      </c>
      <c r="BH266" s="1" t="str">
        <f>IF(Income_CF!BH267="","",Income_CF!BH267*(Cohort_WP!BH265/Cohort_CF!BH265))</f>
        <v/>
      </c>
      <c r="BI266" s="1" t="str">
        <f>IF(Income_CF!BI267="","",Income_CF!BI267*(Cohort_WP!BI265/Cohort_CF!BI265))</f>
        <v/>
      </c>
      <c r="BJ266" s="1" t="str">
        <f>IF(Income_CF!BJ267="","",Income_CF!BJ267*(Cohort_WP!BJ265/Cohort_CF!BJ265))</f>
        <v/>
      </c>
      <c r="BK266" s="1" t="str">
        <f>IF(Income_CF!BK267="","",Income_CF!BK267*(Cohort_WP!BK265/Cohort_CF!BK265))</f>
        <v/>
      </c>
      <c r="BL266" s="1" t="str">
        <f>IF(Income_CF!BL267="","",Income_CF!BL267*(Cohort_WP!BL265/Cohort_CF!BL265))</f>
        <v/>
      </c>
      <c r="BM266" s="1" t="str">
        <f>IF(Income_CF!BM267="","",Income_CF!BM267*(Cohort_WP!BM265/Cohort_CF!BM265))</f>
        <v/>
      </c>
      <c r="BN266" s="1" t="str">
        <f>IF(Income_CF!BN267="","",Income_CF!BN267*(Cohort_WP!BN265/Cohort_CF!BN265))</f>
        <v/>
      </c>
    </row>
    <row r="267" spans="1:72" x14ac:dyDescent="0.55000000000000004">
      <c r="A267" s="639"/>
      <c r="B267" t="s">
        <v>472</v>
      </c>
      <c r="H267" s="1" t="str">
        <f>IF(Income_CF!H268="","",Income_CF!H268*(Cohort_WP!H266/Cohort_CF!H266))</f>
        <v/>
      </c>
      <c r="I267" s="1" t="str">
        <f>IF(Income_CF!I268="","",Income_CF!I268*(Cohort_WP!I266/Cohort_CF!I266))</f>
        <v/>
      </c>
      <c r="J267" s="1" t="str">
        <f>IF(Income_CF!J268="","",Income_CF!J268*(Cohort_WP!J266/Cohort_CF!J266))</f>
        <v/>
      </c>
      <c r="K267" s="1" t="str">
        <f>IF(Income_CF!K268="","",Income_CF!K268*(Cohort_WP!K266/Cohort_CF!K266))</f>
        <v/>
      </c>
      <c r="L267" s="1" t="str">
        <f>IF(Income_CF!L268="","",Income_CF!L268*(Cohort_WP!L266/Cohort_CF!L266))</f>
        <v/>
      </c>
      <c r="M267" s="1">
        <f>IF(Income_CF!M268="","",Income_CF!M268*(Cohort_WP!M266/Cohort_CF!M266))</f>
        <v>390995.8939156243</v>
      </c>
      <c r="N267" s="1">
        <f>IF(Income_CF!N268="","",Income_CF!N268*(Cohort_WP!N266/Cohort_CF!N266))</f>
        <v>406163.52956119628</v>
      </c>
      <c r="O267" s="1">
        <f>IF(Income_CF!O268="","",Income_CF!O268*(Cohort_WP!O266/Cohort_CF!O266))</f>
        <v>421666.47709601646</v>
      </c>
      <c r="P267" s="1">
        <f>IF(Income_CF!P268="","",Income_CF!P268*(Cohort_WP!P266/Cohort_CF!P266))</f>
        <v>437498.58222344419</v>
      </c>
      <c r="Q267" s="1">
        <f>IF(Income_CF!Q268="","",Income_CF!Q268*(Cohort_WP!Q266/Cohort_CF!Q266))</f>
        <v>456428.59408820281</v>
      </c>
      <c r="R267" s="1">
        <f>IF(Income_CF!R268="","",Income_CF!R268*(Cohort_WP!R266/Cohort_CF!R266))</f>
        <v>472714.2435373388</v>
      </c>
      <c r="S267" s="1">
        <f>IF(Income_CF!S268="","",Income_CF!S268*(Cohort_WP!S266/Cohort_CF!S266))</f>
        <v>489287.31437195902</v>
      </c>
      <c r="T267" s="1">
        <f>IF(Income_CF!T268="","",Income_CF!T268*(Cohort_WP!T266/Cohort_CF!T266))</f>
        <v>506137.65316885052</v>
      </c>
      <c r="U267" s="1">
        <f>IF(Income_CF!U268="","",Income_CF!U268*(Cohort_WP!U266/Cohort_CF!U266))</f>
        <v>523254.2462129051</v>
      </c>
      <c r="V267" s="1">
        <f>IF(Income_CF!V268="","",Income_CF!V268*(Cohort_WP!V266/Cohort_CF!V266))</f>
        <v>540625.21674926358</v>
      </c>
      <c r="W267" s="1">
        <f>IF(Income_CF!W268="","",Income_CF!W268*(Cohort_WP!W266/Cohort_CF!W266))</f>
        <v>558237.82477330824</v>
      </c>
      <c r="X267" s="1">
        <f>IF(Income_CF!X268="","",Income_CF!X268*(Cohort_WP!X266/Cohort_CF!X266))</f>
        <v>576078.46944505733</v>
      </c>
      <c r="Y267" s="1">
        <f>IF(Income_CF!Y268="","",Income_CF!Y268*(Cohort_WP!Y266/Cohort_CF!Y266))</f>
        <v>594132.69420623069</v>
      </c>
      <c r="Z267" s="1">
        <f>IF(Income_CF!Z268="","",Income_CF!Z268*(Cohort_WP!Z266/Cohort_CF!Z266))</f>
        <v>612385.19466931652</v>
      </c>
      <c r="AA267" s="1">
        <f>IF(Income_CF!AA268="","",Income_CF!AA268*(Cohort_WP!AA266/Cohort_CF!AA266))</f>
        <v>630819.82933833438</v>
      </c>
      <c r="AB267" s="1">
        <f>IF(Income_CF!AB268="","",Income_CF!AB268*(Cohort_WP!AB266/Cohort_CF!AB266))</f>
        <v>649419.6332108943</v>
      </c>
      <c r="AC267" s="1">
        <f>IF(Income_CF!AC268="","",Income_CF!AC268*(Cohort_WP!AC266/Cohort_CF!AC266))</f>
        <v>668166.83430029312</v>
      </c>
      <c r="AD267" s="1">
        <f>IF(Income_CF!AD268="","",Income_CF!AD268*(Cohort_WP!AD266/Cohort_CF!AD266))</f>
        <v>687042.8731052588</v>
      </c>
      <c r="AE267" s="1">
        <f>IF(Income_CF!AE268="","",Income_CF!AE268*(Cohort_WP!AE266/Cohort_CF!AE266))</f>
        <v>706028.42504310154</v>
      </c>
      <c r="AF267" s="1">
        <f>IF(Income_CF!AF268="","",Income_CF!AF268*(Cohort_WP!AF266/Cohort_CF!AF266))</f>
        <v>725103.4258499624</v>
      </c>
      <c r="AG267" s="1">
        <f>IF(Income_CF!AG268="","",Income_CF!AG268*(Cohort_WP!AG266/Cohort_CF!AG266))</f>
        <v>744247.09993926238</v>
      </c>
      <c r="AH267" s="1">
        <f>IF(Income_CF!AH268="","",Income_CF!AH268*(Cohort_WP!AH266/Cohort_CF!AH266))</f>
        <v>763437.99169668311</v>
      </c>
      <c r="AI267" s="1">
        <f>IF(Income_CF!AI268="","",Income_CF!AI268*(Cohort_WP!AI266/Cohort_CF!AI266))</f>
        <v>782653.99967683537</v>
      </c>
      <c r="AJ267" s="1">
        <f>IF(Income_CF!AJ268="","",Income_CF!AJ268*(Cohort_WP!AJ266/Cohort_CF!AJ266))</f>
        <v>801872.41365360725</v>
      </c>
      <c r="AK267" s="1">
        <f>IF(Income_CF!AK268="","",Income_CF!AK268*(Cohort_WP!AK266/Cohort_CF!AK266))</f>
        <v>821069.95446273754</v>
      </c>
      <c r="AL267" s="1">
        <f>IF(Income_CF!AL268="","",Income_CF!AL268*(Cohort_WP!AL266/Cohort_CF!AL266))</f>
        <v>840222.81656169426</v>
      </c>
      <c r="AM267" s="1">
        <f>IF(Income_CF!AM268="","",Income_CF!AM268*(Cohort_WP!AM266/Cohort_CF!AM266))</f>
        <v>859306.71321865125</v>
      </c>
      <c r="AN267" s="1">
        <f>IF(Income_CF!AN268="","",Income_CF!AN268*(Cohort_WP!AN266/Cohort_CF!AN266))</f>
        <v>878296.92422889615</v>
      </c>
      <c r="AO267" s="1">
        <f>IF(Income_CF!AO268="","",Income_CF!AO268*(Cohort_WP!AO266/Cohort_CF!AO266))</f>
        <v>897168.34604401665</v>
      </c>
      <c r="AP267" s="1">
        <f>IF(Income_CF!AP268="","",Income_CF!AP268*(Cohort_WP!AP266/Cohort_CF!AP266))</f>
        <v>915895.54418619175</v>
      </c>
      <c r="AQ267" s="1">
        <f>IF(Income_CF!AQ268="","",Income_CF!AQ268*(Cohort_WP!AQ266/Cohort_CF!AQ266))</f>
        <v>934452.80780750618</v>
      </c>
      <c r="AR267" s="1">
        <f>IF(Income_CF!AR268="","",Income_CF!AR268*(Cohort_WP!AR266/Cohort_CF!AR266))</f>
        <v>952814.20624189742</v>
      </c>
      <c r="AS267" s="1">
        <f>IF(Income_CF!AS268="","",Income_CF!AS268*(Cohort_WP!AS266/Cohort_CF!AS266))</f>
        <v>970953.64738581574</v>
      </c>
      <c r="AT267" s="1">
        <f>IF(Income_CF!AT268="","",Income_CF!AT268*(Cohort_WP!AT266/Cohort_CF!AT266))</f>
        <v>988844.93773242645</v>
      </c>
      <c r="AU267" s="1">
        <f>IF(Income_CF!AU268="","",Income_CF!AU268*(Cohort_WP!AU266/Cohort_CF!AU266))</f>
        <v>1006461.843873777</v>
      </c>
      <c r="AV267" s="1">
        <f>IF(Income_CF!AV268="","",Income_CF!AV268*(Cohort_WP!AV266/Cohort_CF!AV266))</f>
        <v>1023778.1552754979</v>
      </c>
      <c r="AW267" s="1">
        <f>IF(Income_CF!AW268="","",Income_CF!AW268*(Cohort_WP!AW266/Cohort_CF!AW266))</f>
        <v>1040767.7481195383</v>
      </c>
      <c r="AX267" s="1">
        <f>IF(Income_CF!AX268="","",Income_CF!AX268*(Cohort_WP!AX266/Cohort_CF!AX266))</f>
        <v>1057404.6500022765</v>
      </c>
      <c r="AY267" s="1">
        <f>IF(Income_CF!AY268="","",Income_CF!AY268*(Cohort_WP!AY266/Cohort_CF!AY266))</f>
        <v>1073663.1052679038</v>
      </c>
      <c r="AZ267" s="1">
        <f>IF(Income_CF!AZ268="","",Income_CF!AZ268*(Cohort_WP!AZ266/Cohort_CF!AZ266))</f>
        <v>1089517.640750702</v>
      </c>
      <c r="BA267" s="1" t="str">
        <f>IF(Income_CF!BA268="","",Income_CF!BA268*(Cohort_WP!BA266/Cohort_CF!BA266))</f>
        <v/>
      </c>
      <c r="BB267" s="1" t="str">
        <f>IF(Income_CF!BB268="","",Income_CF!BB268*(Cohort_WP!BB266/Cohort_CF!BB266))</f>
        <v/>
      </c>
      <c r="BC267" s="1" t="str">
        <f>IF(Income_CF!BC268="","",Income_CF!BC268*(Cohort_WP!BC266/Cohort_CF!BC266))</f>
        <v/>
      </c>
      <c r="BD267" s="1" t="str">
        <f>IF(Income_CF!BD268="","",Income_CF!BD268*(Cohort_WP!BD266/Cohort_CF!BD266))</f>
        <v/>
      </c>
      <c r="BE267" s="1" t="str">
        <f>IF(Income_CF!BE268="","",Income_CF!BE268*(Cohort_WP!BE266/Cohort_CF!BE266))</f>
        <v/>
      </c>
      <c r="BF267" s="1" t="str">
        <f>IF(Income_CF!BF268="","",Income_CF!BF268*(Cohort_WP!BF266/Cohort_CF!BF266))</f>
        <v/>
      </c>
      <c r="BG267" s="1" t="str">
        <f>IF(Income_CF!BG268="","",Income_CF!BG268*(Cohort_WP!BG266/Cohort_CF!BG266))</f>
        <v/>
      </c>
      <c r="BH267" s="1" t="str">
        <f>IF(Income_CF!BH268="","",Income_CF!BH268*(Cohort_WP!BH266/Cohort_CF!BH266))</f>
        <v/>
      </c>
      <c r="BI267" s="1" t="str">
        <f>IF(Income_CF!BI268="","",Income_CF!BI268*(Cohort_WP!BI266/Cohort_CF!BI266))</f>
        <v/>
      </c>
      <c r="BJ267" s="1" t="str">
        <f>IF(Income_CF!BJ268="","",Income_CF!BJ268*(Cohort_WP!BJ266/Cohort_CF!BJ266))</f>
        <v/>
      </c>
      <c r="BK267" s="1" t="str">
        <f>IF(Income_CF!BK268="","",Income_CF!BK268*(Cohort_WP!BK266/Cohort_CF!BK266))</f>
        <v/>
      </c>
      <c r="BL267" s="1" t="str">
        <f>IF(Income_CF!BL268="","",Income_CF!BL268*(Cohort_WP!BL266/Cohort_CF!BL266))</f>
        <v/>
      </c>
      <c r="BM267" s="1" t="str">
        <f>IF(Income_CF!BM268="","",Income_CF!BM268*(Cohort_WP!BM266/Cohort_CF!BM266))</f>
        <v/>
      </c>
      <c r="BN267" s="1" t="str">
        <f>IF(Income_CF!BN268="","",Income_CF!BN268*(Cohort_WP!BN266/Cohort_CF!BN266))</f>
        <v/>
      </c>
    </row>
    <row r="268" spans="1:72" x14ac:dyDescent="0.55000000000000004">
      <c r="A268" s="639"/>
      <c r="B268" t="s">
        <v>473</v>
      </c>
      <c r="H268" s="1" t="str">
        <f>IF(Income_CF!H269="","",Income_CF!H269*(Cohort_WP!H267/Cohort_CF!H267))</f>
        <v/>
      </c>
      <c r="I268" s="1" t="str">
        <f>IF(Income_CF!I269="","",Income_CF!I269*(Cohort_WP!I267/Cohort_CF!I267))</f>
        <v/>
      </c>
      <c r="J268" s="1" t="str">
        <f>IF(Income_CF!J269="","",Income_CF!J269*(Cohort_WP!J267/Cohort_CF!J267))</f>
        <v/>
      </c>
      <c r="K268" s="1" t="str">
        <f>IF(Income_CF!K269="","",Income_CF!K269*(Cohort_WP!K267/Cohort_CF!K267))</f>
        <v/>
      </c>
      <c r="L268" s="1" t="str">
        <f>IF(Income_CF!L269="","",Income_CF!L269*(Cohort_WP!L267/Cohort_CF!L267))</f>
        <v/>
      </c>
      <c r="M268" s="1" t="str">
        <f>IF(Income_CF!M269="","",Income_CF!M269*(Cohort_WP!M267/Cohort_CF!M267))</f>
        <v/>
      </c>
      <c r="N268" s="1">
        <f>IF(Income_CF!N269="","",Income_CF!N269*(Cohort_WP!N267/Cohort_CF!N267))</f>
        <v>402725.77073309297</v>
      </c>
      <c r="O268" s="1">
        <f>IF(Income_CF!O269="","",Income_CF!O269*(Cohort_WP!O267/Cohort_CF!O267))</f>
        <v>418348.43544803211</v>
      </c>
      <c r="P268" s="1">
        <f>IF(Income_CF!P269="","",Income_CF!P269*(Cohort_WP!P267/Cohort_CF!P267))</f>
        <v>434316.4714088969</v>
      </c>
      <c r="Q268" s="1">
        <f>IF(Income_CF!Q269="","",Income_CF!Q269*(Cohort_WP!Q267/Cohort_CF!Q267))</f>
        <v>450623.5396901475</v>
      </c>
      <c r="R268" s="1">
        <f>IF(Income_CF!R269="","",Income_CF!R269*(Cohort_WP!R267/Cohort_CF!R267))</f>
        <v>470121.45191084885</v>
      </c>
      <c r="S268" s="1">
        <f>IF(Income_CF!S269="","",Income_CF!S269*(Cohort_WP!S267/Cohort_CF!S267))</f>
        <v>486895.67084345891</v>
      </c>
      <c r="T268" s="1">
        <f>IF(Income_CF!T269="","",Income_CF!T269*(Cohort_WP!T267/Cohort_CF!T267))</f>
        <v>503965.93380311783</v>
      </c>
      <c r="U268" s="1">
        <f>IF(Income_CF!U269="","",Income_CF!U269*(Cohort_WP!U267/Cohort_CF!U267))</f>
        <v>521321.78276391607</v>
      </c>
      <c r="V268" s="1">
        <f>IF(Income_CF!V269="","",Income_CF!V269*(Cohort_WP!V267/Cohort_CF!V267))</f>
        <v>538951.87359929213</v>
      </c>
      <c r="W268" s="1">
        <f>IF(Income_CF!W269="","",Income_CF!W269*(Cohort_WP!W267/Cohort_CF!W267))</f>
        <v>556843.9732517415</v>
      </c>
      <c r="X268" s="1">
        <f>IF(Income_CF!X269="","",Income_CF!X269*(Cohort_WP!X267/Cohort_CF!X267))</f>
        <v>574984.95951650746</v>
      </c>
      <c r="Y268" s="1">
        <f>IF(Income_CF!Y269="","",Income_CF!Y269*(Cohort_WP!Y267/Cohort_CF!Y267))</f>
        <v>593360.823528409</v>
      </c>
      <c r="Z268" s="1">
        <f>IF(Income_CF!Z269="","",Income_CF!Z269*(Cohort_WP!Z267/Cohort_CF!Z267))</f>
        <v>611956.67503241764</v>
      </c>
      <c r="AA268" s="1">
        <f>IF(Income_CF!AA269="","",Income_CF!AA269*(Cohort_WP!AA267/Cohort_CF!AA267))</f>
        <v>630756.75050939596</v>
      </c>
      <c r="AB268" s="1">
        <f>IF(Income_CF!AB269="","",Income_CF!AB269*(Cohort_WP!AB267/Cohort_CF!AB267))</f>
        <v>649744.42421848443</v>
      </c>
      <c r="AC268" s="1">
        <f>IF(Income_CF!AC269="","",Income_CF!AC269*(Cohort_WP!AC267/Cohort_CF!AC267))</f>
        <v>668902.22220722132</v>
      </c>
      <c r="AD268" s="1">
        <f>IF(Income_CF!AD269="","",Income_CF!AD269*(Cohort_WP!AD267/Cohort_CF!AD267))</f>
        <v>688211.83932930196</v>
      </c>
      <c r="AE268" s="1">
        <f>IF(Income_CF!AE269="","",Income_CF!AE269*(Cohort_WP!AE267/Cohort_CF!AE267))</f>
        <v>707654.15929841646</v>
      </c>
      <c r="AF268" s="1">
        <f>IF(Income_CF!AF269="","",Income_CF!AF269*(Cohort_WP!AF267/Cohort_CF!AF267))</f>
        <v>727209.27779439476</v>
      </c>
      <c r="AG268" s="1">
        <f>IF(Income_CF!AG269="","",Income_CF!AG269*(Cohort_WP!AG267/Cohort_CF!AG267))</f>
        <v>746856.52862546116</v>
      </c>
      <c r="AH268" s="1">
        <f>IF(Income_CF!AH269="","",Income_CF!AH269*(Cohort_WP!AH267/Cohort_CF!AH267))</f>
        <v>766574.5129374403</v>
      </c>
      <c r="AI268" s="1">
        <f>IF(Income_CF!AI269="","",Income_CF!AI269*(Cohort_WP!AI267/Cohort_CF!AI267))</f>
        <v>786341.13144758355</v>
      </c>
      <c r="AJ268" s="1">
        <f>IF(Income_CF!AJ269="","",Income_CF!AJ269*(Cohort_WP!AJ267/Cohort_CF!AJ267))</f>
        <v>806133.61966714042</v>
      </c>
      <c r="AK268" s="1">
        <f>IF(Income_CF!AK269="","",Income_CF!AK269*(Cohort_WP!AK267/Cohort_CF!AK267))</f>
        <v>825928.58606321563</v>
      </c>
      <c r="AL268" s="1">
        <f>IF(Income_CF!AL269="","",Income_CF!AL269*(Cohort_WP!AL267/Cohort_CF!AL267))</f>
        <v>845702.05309661955</v>
      </c>
      <c r="AM268" s="1">
        <f>IF(Income_CF!AM269="","",Income_CF!AM269*(Cohort_WP!AM267/Cohort_CF!AM267))</f>
        <v>865429.5010585452</v>
      </c>
      <c r="AN268" s="1">
        <f>IF(Income_CF!AN269="","",Income_CF!AN269*(Cohort_WP!AN267/Cohort_CF!AN267))</f>
        <v>885085.91461521061</v>
      </c>
      <c r="AO268" s="1">
        <f>IF(Income_CF!AO269="","",Income_CF!AO269*(Cohort_WP!AO267/Cohort_CF!AO267))</f>
        <v>904645.83195576328</v>
      </c>
      <c r="AP268" s="1">
        <f>IF(Income_CF!AP269="","",Income_CF!AP269*(Cohort_WP!AP267/Cohort_CF!AP267))</f>
        <v>924083.39642533707</v>
      </c>
      <c r="AQ268" s="1">
        <f>IF(Income_CF!AQ269="","",Income_CF!AQ269*(Cohort_WP!AQ267/Cohort_CF!AQ267))</f>
        <v>943372.41051177739</v>
      </c>
      <c r="AR268" s="1">
        <f>IF(Income_CF!AR269="","",Income_CF!AR269*(Cohort_WP!AR267/Cohort_CF!AR267))</f>
        <v>962486.39204173139</v>
      </c>
      <c r="AS268" s="1">
        <f>IF(Income_CF!AS269="","",Income_CF!AS269*(Cohort_WP!AS267/Cohort_CF!AS267))</f>
        <v>981398.63242915447</v>
      </c>
      <c r="AT268" s="1">
        <f>IF(Income_CF!AT269="","",Income_CF!AT269*(Cohort_WP!AT267/Cohort_CF!AT267))</f>
        <v>1000082.25680739</v>
      </c>
      <c r="AU268" s="1">
        <f>IF(Income_CF!AU269="","",Income_CF!AU269*(Cohort_WP!AU267/Cohort_CF!AU267))</f>
        <v>1018510.2858643993</v>
      </c>
      <c r="AV268" s="1">
        <f>IF(Income_CF!AV269="","",Income_CF!AV269*(Cohort_WP!AV267/Cohort_CF!AV267))</f>
        <v>1036655.6991899903</v>
      </c>
      <c r="AW268" s="1">
        <f>IF(Income_CF!AW269="","",Income_CF!AW269*(Cohort_WP!AW267/Cohort_CF!AW267))</f>
        <v>1054491.4999337629</v>
      </c>
      <c r="AX268" s="1">
        <f>IF(Income_CF!AX269="","",Income_CF!AX269*(Cohort_WP!AX267/Cohort_CF!AX267))</f>
        <v>1071990.7805631242</v>
      </c>
      <c r="AY268" s="1">
        <f>IF(Income_CF!AY269="","",Income_CF!AY269*(Cohort_WP!AY267/Cohort_CF!AY267))</f>
        <v>1089126.789502345</v>
      </c>
      <c r="AZ268" s="1">
        <f>IF(Income_CF!AZ269="","",Income_CF!AZ269*(Cohort_WP!AZ267/Cohort_CF!AZ267))</f>
        <v>1105872.998425941</v>
      </c>
      <c r="BA268" s="1">
        <f>IF(Income_CF!BA269="","",Income_CF!BA269*(Cohort_WP!BA267/Cohort_CF!BA267))</f>
        <v>1122203.1699732232</v>
      </c>
      <c r="BB268" s="1" t="str">
        <f>IF(Income_CF!BB269="","",Income_CF!BB269*(Cohort_WP!BB267/Cohort_CF!BB267))</f>
        <v/>
      </c>
      <c r="BC268" s="1" t="str">
        <f>IF(Income_CF!BC269="","",Income_CF!BC269*(Cohort_WP!BC267/Cohort_CF!BC267))</f>
        <v/>
      </c>
      <c r="BD268" s="1" t="str">
        <f>IF(Income_CF!BD269="","",Income_CF!BD269*(Cohort_WP!BD267/Cohort_CF!BD267))</f>
        <v/>
      </c>
      <c r="BE268" s="1" t="str">
        <f>IF(Income_CF!BE269="","",Income_CF!BE269*(Cohort_WP!BE267/Cohort_CF!BE267))</f>
        <v/>
      </c>
      <c r="BF268" s="1" t="str">
        <f>IF(Income_CF!BF269="","",Income_CF!BF269*(Cohort_WP!BF267/Cohort_CF!BF267))</f>
        <v/>
      </c>
      <c r="BG268" s="1" t="str">
        <f>IF(Income_CF!BG269="","",Income_CF!BG269*(Cohort_WP!BG267/Cohort_CF!BG267))</f>
        <v/>
      </c>
      <c r="BH268" s="1" t="str">
        <f>IF(Income_CF!BH269="","",Income_CF!BH269*(Cohort_WP!BH267/Cohort_CF!BH267))</f>
        <v/>
      </c>
      <c r="BI268" s="1" t="str">
        <f>IF(Income_CF!BI269="","",Income_CF!BI269*(Cohort_WP!BI267/Cohort_CF!BI267))</f>
        <v/>
      </c>
      <c r="BJ268" s="1" t="str">
        <f>IF(Income_CF!BJ269="","",Income_CF!BJ269*(Cohort_WP!BJ267/Cohort_CF!BJ267))</f>
        <v/>
      </c>
      <c r="BK268" s="1" t="str">
        <f>IF(Income_CF!BK269="","",Income_CF!BK269*(Cohort_WP!BK267/Cohort_CF!BK267))</f>
        <v/>
      </c>
      <c r="BL268" s="1" t="str">
        <f>IF(Income_CF!BL269="","",Income_CF!BL269*(Cohort_WP!BL267/Cohort_CF!BL267))</f>
        <v/>
      </c>
      <c r="BM268" s="1" t="str">
        <f>IF(Income_CF!BM269="","",Income_CF!BM269*(Cohort_WP!BM267/Cohort_CF!BM267))</f>
        <v/>
      </c>
      <c r="BN268" s="1" t="str">
        <f>IF(Income_CF!BN269="","",Income_CF!BN269*(Cohort_WP!BN267/Cohort_CF!BN267))</f>
        <v/>
      </c>
    </row>
    <row r="269" spans="1:72" x14ac:dyDescent="0.55000000000000004">
      <c r="A269" s="639"/>
      <c r="B269" t="s">
        <v>474</v>
      </c>
      <c r="H269" s="1" t="str">
        <f>IF(Income_CF!H270="","",Income_CF!H270*(Cohort_WP!H268/Cohort_CF!H268))</f>
        <v/>
      </c>
      <c r="I269" s="1" t="str">
        <f>IF(Income_CF!I270="","",Income_CF!I270*(Cohort_WP!I268/Cohort_CF!I268))</f>
        <v/>
      </c>
      <c r="J269" s="1" t="str">
        <f>IF(Income_CF!J270="","",Income_CF!J270*(Cohort_WP!J268/Cohort_CF!J268))</f>
        <v/>
      </c>
      <c r="K269" s="1" t="str">
        <f>IF(Income_CF!K270="","",Income_CF!K270*(Cohort_WP!K268/Cohort_CF!K268))</f>
        <v/>
      </c>
      <c r="L269" s="1" t="str">
        <f>IF(Income_CF!L270="","",Income_CF!L270*(Cohort_WP!L268/Cohort_CF!L268))</f>
        <v/>
      </c>
      <c r="M269" s="1" t="str">
        <f>IF(Income_CF!M270="","",Income_CF!M270*(Cohort_WP!M268/Cohort_CF!M268))</f>
        <v/>
      </c>
      <c r="N269" s="1" t="str">
        <f>IF(Income_CF!N270="","",Income_CF!N270*(Cohort_WP!N268/Cohort_CF!N268))</f>
        <v/>
      </c>
      <c r="O269" s="1">
        <f>IF(Income_CF!O270="","",Income_CF!O270*(Cohort_WP!O268/Cohort_CF!O268))</f>
        <v>414807.54385508574</v>
      </c>
      <c r="P269" s="1">
        <f>IF(Income_CF!P270="","",Income_CF!P270*(Cohort_WP!P268/Cohort_CF!P268))</f>
        <v>430898.88851147314</v>
      </c>
      <c r="Q269" s="1">
        <f>IF(Income_CF!Q270="","",Income_CF!Q270*(Cohort_WP!Q268/Cohort_CF!Q268))</f>
        <v>447345.96555116388</v>
      </c>
      <c r="R269" s="1">
        <f>IF(Income_CF!R270="","",Income_CF!R270*(Cohort_WP!R268/Cohort_CF!R268))</f>
        <v>464142.24588085187</v>
      </c>
      <c r="S269" s="1">
        <f>IF(Income_CF!S270="","",Income_CF!S270*(Cohort_WP!S268/Cohort_CF!S268))</f>
        <v>484225.09546817426</v>
      </c>
      <c r="T269" s="1">
        <f>IF(Income_CF!T270="","",Income_CF!T270*(Cohort_WP!T268/Cohort_CF!T268))</f>
        <v>501502.54096876277</v>
      </c>
      <c r="U269" s="1">
        <f>IF(Income_CF!U270="","",Income_CF!U270*(Cohort_WP!U268/Cohort_CF!U268))</f>
        <v>519084.91181721142</v>
      </c>
      <c r="V269" s="1">
        <f>IF(Income_CF!V270="","",Income_CF!V270*(Cohort_WP!V268/Cohort_CF!V268))</f>
        <v>536961.43624683341</v>
      </c>
      <c r="W269" s="1">
        <f>IF(Income_CF!W270="","",Income_CF!W270*(Cohort_WP!W268/Cohort_CF!W268))</f>
        <v>555120.42980727088</v>
      </c>
      <c r="X269" s="1">
        <f>IF(Income_CF!X270="","",Income_CF!X270*(Cohort_WP!X268/Cohort_CF!X268))</f>
        <v>573549.29244929377</v>
      </c>
      <c r="Y269" s="1">
        <f>IF(Income_CF!Y270="","",Income_CF!Y270*(Cohort_WP!Y268/Cohort_CF!Y268))</f>
        <v>592234.50830200268</v>
      </c>
      <c r="Z269" s="1">
        <f>IF(Income_CF!Z270="","",Income_CF!Z270*(Cohort_WP!Z268/Cohort_CF!Z268))</f>
        <v>611161.6482342612</v>
      </c>
      <c r="AA269" s="1">
        <f>IF(Income_CF!AA270="","",Income_CF!AA270*(Cohort_WP!AA268/Cohort_CF!AA268))</f>
        <v>630315.37528339005</v>
      </c>
      <c r="AB269" s="1">
        <f>IF(Income_CF!AB270="","",Income_CF!AB270*(Cohort_WP!AB268/Cohort_CF!AB268))</f>
        <v>649679.45302467793</v>
      </c>
      <c r="AC269" s="1">
        <f>IF(Income_CF!AC270="","",Income_CF!AC270*(Cohort_WP!AC268/Cohort_CF!AC268))</f>
        <v>669236.75694503915</v>
      </c>
      <c r="AD269" s="1">
        <f>IF(Income_CF!AD270="","",Income_CF!AD270*(Cohort_WP!AD268/Cohort_CF!AD268))</f>
        <v>688969.28887343779</v>
      </c>
      <c r="AE269" s="1">
        <f>IF(Income_CF!AE270="","",Income_CF!AE270*(Cohort_WP!AE268/Cohort_CF!AE268))</f>
        <v>708858.19450918096</v>
      </c>
      <c r="AF269" s="1">
        <f>IF(Income_CF!AF270="","",Income_CF!AF270*(Cohort_WP!AF268/Cohort_CF!AF268))</f>
        <v>728883.78407736903</v>
      </c>
      <c r="AG269" s="1">
        <f>IF(Income_CF!AG270="","",Income_CF!AG270*(Cohort_WP!AG268/Cohort_CF!AG268))</f>
        <v>749025.55612822645</v>
      </c>
      <c r="AH269" s="1">
        <f>IF(Income_CF!AH270="","",Income_CF!AH270*(Cohort_WP!AH268/Cohort_CF!AH268))</f>
        <v>769262.22448422492</v>
      </c>
      <c r="AI269" s="1">
        <f>IF(Income_CF!AI270="","",Income_CF!AI270*(Cohort_WP!AI268/Cohort_CF!AI268))</f>
        <v>789571.74832556339</v>
      </c>
      <c r="AJ269" s="1">
        <f>IF(Income_CF!AJ270="","",Income_CF!AJ270*(Cohort_WP!AJ268/Cohort_CF!AJ268))</f>
        <v>809931.365391011</v>
      </c>
      <c r="AK269" s="1">
        <f>IF(Income_CF!AK270="","",Income_CF!AK270*(Cohort_WP!AK268/Cohort_CF!AK268))</f>
        <v>830317.62825715484</v>
      </c>
      <c r="AL269" s="1">
        <f>IF(Income_CF!AL270="","",Income_CF!AL270*(Cohort_WP!AL268/Cohort_CF!AL268))</f>
        <v>850706.44364511198</v>
      </c>
      <c r="AM269" s="1">
        <f>IF(Income_CF!AM270="","",Income_CF!AM270*(Cohort_WP!AM268/Cohort_CF!AM268))</f>
        <v>871073.11468951823</v>
      </c>
      <c r="AN269" s="1">
        <f>IF(Income_CF!AN270="","",Income_CF!AN270*(Cohort_WP!AN268/Cohort_CF!AN268))</f>
        <v>891392.38609030144</v>
      </c>
      <c r="AO269" s="1">
        <f>IF(Income_CF!AO270="","",Income_CF!AO270*(Cohort_WP!AO268/Cohort_CF!AO268))</f>
        <v>911638.49205366708</v>
      </c>
      <c r="AP269" s="1">
        <f>IF(Income_CF!AP270="","",Income_CF!AP270*(Cohort_WP!AP268/Cohort_CF!AP268))</f>
        <v>931785.20691443619</v>
      </c>
      <c r="AQ269" s="1">
        <f>IF(Income_CF!AQ270="","",Income_CF!AQ270*(Cohort_WP!AQ268/Cohort_CF!AQ268))</f>
        <v>951805.89831809711</v>
      </c>
      <c r="AR269" s="1">
        <f>IF(Income_CF!AR270="","",Income_CF!AR270*(Cohort_WP!AR268/Cohort_CF!AR268))</f>
        <v>971673.5828271308</v>
      </c>
      <c r="AS269" s="1">
        <f>IF(Income_CF!AS270="","",Income_CF!AS270*(Cohort_WP!AS268/Cohort_CF!AS268))</f>
        <v>991360.98380298342</v>
      </c>
      <c r="AT269" s="1">
        <f>IF(Income_CF!AT270="","",Income_CF!AT270*(Cohort_WP!AT268/Cohort_CF!AT268))</f>
        <v>1010840.5914020289</v>
      </c>
      <c r="AU269" s="1">
        <f>IF(Income_CF!AU270="","",Income_CF!AU270*(Cohort_WP!AU268/Cohort_CF!AU268))</f>
        <v>1030084.7245116117</v>
      </c>
      <c r="AV269" s="1">
        <f>IF(Income_CF!AV270="","",Income_CF!AV270*(Cohort_WP!AV268/Cohort_CF!AV268))</f>
        <v>1049065.5944403314</v>
      </c>
      <c r="AW269" s="1">
        <f>IF(Income_CF!AW270="","",Income_CF!AW270*(Cohort_WP!AW268/Cohort_CF!AW268))</f>
        <v>1067755.3701656898</v>
      </c>
      <c r="AX269" s="1">
        <f>IF(Income_CF!AX270="","",Income_CF!AX270*(Cohort_WP!AX268/Cohort_CF!AX268))</f>
        <v>1086126.2449317756</v>
      </c>
      <c r="AY269" s="1">
        <f>IF(Income_CF!AY270="","",Income_CF!AY270*(Cohort_WP!AY268/Cohort_CF!AY268))</f>
        <v>1104150.503980018</v>
      </c>
      <c r="AZ269" s="1">
        <f>IF(Income_CF!AZ270="","",Income_CF!AZ270*(Cohort_WP!AZ268/Cohort_CF!AZ268))</f>
        <v>1121800.5931874153</v>
      </c>
      <c r="BA269" s="1">
        <f>IF(Income_CF!BA270="","",Income_CF!BA270*(Cohort_WP!BA268/Cohort_CF!BA268))</f>
        <v>1139049.1883787194</v>
      </c>
      <c r="BB269" s="1">
        <f>IF(Income_CF!BB270="","",Income_CF!BB270*(Cohort_WP!BB268/Cohort_CF!BB268))</f>
        <v>1155869.2650724198</v>
      </c>
      <c r="BC269" s="1" t="str">
        <f>IF(Income_CF!BC270="","",Income_CF!BC270*(Cohort_WP!BC268/Cohort_CF!BC268))</f>
        <v/>
      </c>
      <c r="BD269" s="1" t="str">
        <f>IF(Income_CF!BD270="","",Income_CF!BD270*(Cohort_WP!BD268/Cohort_CF!BD268))</f>
        <v/>
      </c>
      <c r="BE269" s="1" t="str">
        <f>IF(Income_CF!BE270="","",Income_CF!BE270*(Cohort_WP!BE268/Cohort_CF!BE268))</f>
        <v/>
      </c>
      <c r="BF269" s="1" t="str">
        <f>IF(Income_CF!BF270="","",Income_CF!BF270*(Cohort_WP!BF268/Cohort_CF!BF268))</f>
        <v/>
      </c>
      <c r="BG269" s="1" t="str">
        <f>IF(Income_CF!BG270="","",Income_CF!BG270*(Cohort_WP!BG268/Cohort_CF!BG268))</f>
        <v/>
      </c>
      <c r="BH269" s="1" t="str">
        <f>IF(Income_CF!BH270="","",Income_CF!BH270*(Cohort_WP!BH268/Cohort_CF!BH268))</f>
        <v/>
      </c>
      <c r="BI269" s="1" t="str">
        <f>IF(Income_CF!BI270="","",Income_CF!BI270*(Cohort_WP!BI268/Cohort_CF!BI268))</f>
        <v/>
      </c>
      <c r="BJ269" s="1" t="str">
        <f>IF(Income_CF!BJ270="","",Income_CF!BJ270*(Cohort_WP!BJ268/Cohort_CF!BJ268))</f>
        <v/>
      </c>
      <c r="BK269" s="1" t="str">
        <f>IF(Income_CF!BK270="","",Income_CF!BK270*(Cohort_WP!BK268/Cohort_CF!BK268))</f>
        <v/>
      </c>
      <c r="BL269" s="1" t="str">
        <f>IF(Income_CF!BL270="","",Income_CF!BL270*(Cohort_WP!BL268/Cohort_CF!BL268))</f>
        <v/>
      </c>
      <c r="BM269" s="1" t="str">
        <f>IF(Income_CF!BM270="","",Income_CF!BM270*(Cohort_WP!BM268/Cohort_CF!BM268))</f>
        <v/>
      </c>
      <c r="BN269" s="1" t="str">
        <f>IF(Income_CF!BN270="","",Income_CF!BN270*(Cohort_WP!BN268/Cohort_CF!BN268))</f>
        <v/>
      </c>
    </row>
    <row r="270" spans="1:72" x14ac:dyDescent="0.55000000000000004">
      <c r="A270" s="639"/>
      <c r="B270" t="s">
        <v>475</v>
      </c>
      <c r="H270" s="1" t="str">
        <f>IF(Income_CF!H271="","",Income_CF!H271*(Cohort_WP!H269/Cohort_CF!H269))</f>
        <v/>
      </c>
      <c r="I270" s="1" t="str">
        <f>IF(Income_CF!I271="","",Income_CF!I271*(Cohort_WP!I269/Cohort_CF!I269))</f>
        <v/>
      </c>
      <c r="J270" s="1" t="str">
        <f>IF(Income_CF!J271="","",Income_CF!J271*(Cohort_WP!J269/Cohort_CF!J269))</f>
        <v/>
      </c>
      <c r="K270" s="1" t="str">
        <f>IF(Income_CF!K271="","",Income_CF!K271*(Cohort_WP!K269/Cohort_CF!K269))</f>
        <v/>
      </c>
      <c r="L270" s="1" t="str">
        <f>IF(Income_CF!L271="","",Income_CF!L271*(Cohort_WP!L269/Cohort_CF!L269))</f>
        <v/>
      </c>
      <c r="M270" s="1" t="str">
        <f>IF(Income_CF!M271="","",Income_CF!M271*(Cohort_WP!M269/Cohort_CF!M269))</f>
        <v/>
      </c>
      <c r="N270" s="1" t="str">
        <f>IF(Income_CF!N271="","",Income_CF!N271*(Cohort_WP!N269/Cohort_CF!N269))</f>
        <v/>
      </c>
      <c r="O270" s="1" t="str">
        <f>IF(Income_CF!O271="","",Income_CF!O271*(Cohort_WP!O269/Cohort_CF!O269))</f>
        <v/>
      </c>
      <c r="P270" s="1">
        <f>IF(Income_CF!P271="","",Income_CF!P271*(Cohort_WP!P269/Cohort_CF!P269))</f>
        <v>427251.77017073828</v>
      </c>
      <c r="Q270" s="1">
        <f>IF(Income_CF!Q271="","",Income_CF!Q271*(Cohort_WP!Q269/Cohort_CF!Q269))</f>
        <v>443825.85516681732</v>
      </c>
      <c r="R270" s="1">
        <f>IF(Income_CF!R271="","",Income_CF!R271*(Cohort_WP!R269/Cohort_CF!R269))</f>
        <v>460766.34451769874</v>
      </c>
      <c r="S270" s="1">
        <f>IF(Income_CF!S271="","",Income_CF!S271*(Cohort_WP!S269/Cohort_CF!S269))</f>
        <v>478066.51325727737</v>
      </c>
      <c r="T270" s="1">
        <f>IF(Income_CF!T271="","",Income_CF!T271*(Cohort_WP!T269/Cohort_CF!T269))</f>
        <v>498751.84833221952</v>
      </c>
      <c r="U270" s="1">
        <f>IF(Income_CF!U271="","",Income_CF!U271*(Cohort_WP!U269/Cohort_CF!U269))</f>
        <v>516547.61719782563</v>
      </c>
      <c r="V270" s="1">
        <f>IF(Income_CF!V271="","",Income_CF!V271*(Cohort_WP!V269/Cohort_CF!V269))</f>
        <v>534657.45917172765</v>
      </c>
      <c r="W270" s="1">
        <f>IF(Income_CF!W271="","",Income_CF!W271*(Cohort_WP!W269/Cohort_CF!W269))</f>
        <v>553070.27933423838</v>
      </c>
      <c r="X270" s="1">
        <f>IF(Income_CF!X271="","",Income_CF!X271*(Cohort_WP!X269/Cohort_CF!X269))</f>
        <v>571774.04270148906</v>
      </c>
      <c r="Y270" s="1">
        <f>IF(Income_CF!Y271="","",Income_CF!Y271*(Cohort_WP!Y269/Cohort_CF!Y269))</f>
        <v>590755.77122277254</v>
      </c>
      <c r="Z270" s="1">
        <f>IF(Income_CF!Z271="","",Income_CF!Z271*(Cohort_WP!Z269/Cohort_CF!Z269))</f>
        <v>610001.54355106282</v>
      </c>
      <c r="AA270" s="1">
        <f>IF(Income_CF!AA271="","",Income_CF!AA271*(Cohort_WP!AA269/Cohort_CF!AA269))</f>
        <v>629496.49768128898</v>
      </c>
      <c r="AB270" s="1">
        <f>IF(Income_CF!AB271="","",Income_CF!AB271*(Cohort_WP!AB269/Cohort_CF!AB269))</f>
        <v>649224.8365418918</v>
      </c>
      <c r="AC270" s="1">
        <f>IF(Income_CF!AC271="","",Income_CF!AC271*(Cohort_WP!AC269/Cohort_CF!AC269))</f>
        <v>669169.83661541832</v>
      </c>
      <c r="AD270" s="1">
        <f>IF(Income_CF!AD271="","",Income_CF!AD271*(Cohort_WP!AD269/Cohort_CF!AD269))</f>
        <v>689313.85965339025</v>
      </c>
      <c r="AE270" s="1">
        <f>IF(Income_CF!AE271="","",Income_CF!AE271*(Cohort_WP!AE269/Cohort_CF!AE269))</f>
        <v>709638.36753964098</v>
      </c>
      <c r="AF270" s="1">
        <f>IF(Income_CF!AF271="","",Income_CF!AF271*(Cohort_WP!AF269/Cohort_CF!AF269))</f>
        <v>730123.94034445647</v>
      </c>
      <c r="AG270" s="1">
        <f>IF(Income_CF!AG271="","",Income_CF!AG271*(Cohort_WP!AG269/Cohort_CF!AG269))</f>
        <v>750750.29759969015</v>
      </c>
      <c r="AH270" s="1">
        <f>IF(Income_CF!AH271="","",Income_CF!AH271*(Cohort_WP!AH269/Cohort_CF!AH269))</f>
        <v>771496.32281207328</v>
      </c>
      <c r="AI270" s="1">
        <f>IF(Income_CF!AI271="","",Income_CF!AI271*(Cohort_WP!AI269/Cohort_CF!AI269))</f>
        <v>792340.09121875151</v>
      </c>
      <c r="AJ270" s="1">
        <f>IF(Income_CF!AJ271="","",Income_CF!AJ271*(Cohort_WP!AJ269/Cohort_CF!AJ269))</f>
        <v>813258.90077533014</v>
      </c>
      <c r="AK270" s="1">
        <f>IF(Income_CF!AK271="","",Income_CF!AK271*(Cohort_WP!AK269/Cohort_CF!AK269))</f>
        <v>834229.30635274155</v>
      </c>
      <c r="AL270" s="1">
        <f>IF(Income_CF!AL271="","",Income_CF!AL271*(Cohort_WP!AL269/Cohort_CF!AL269))</f>
        <v>855227.15710486914</v>
      </c>
      <c r="AM270" s="1">
        <f>IF(Income_CF!AM271="","",Income_CF!AM271*(Cohort_WP!AM269/Cohort_CF!AM269))</f>
        <v>876227.63695446542</v>
      </c>
      <c r="AN270" s="1">
        <f>IF(Income_CF!AN271="","",Income_CF!AN271*(Cohort_WP!AN269/Cohort_CF!AN269))</f>
        <v>897205.30813020363</v>
      </c>
      <c r="AO270" s="1">
        <f>IF(Income_CF!AO271="","",Income_CF!AO271*(Cohort_WP!AO269/Cohort_CF!AO269))</f>
        <v>918134.1576730106</v>
      </c>
      <c r="AP270" s="1">
        <f>IF(Income_CF!AP271="","",Income_CF!AP271*(Cohort_WP!AP269/Cohort_CF!AP269))</f>
        <v>938987.64681527717</v>
      </c>
      <c r="AQ270" s="1">
        <f>IF(Income_CF!AQ271="","",Income_CF!AQ271*(Cohort_WP!AQ269/Cohort_CF!AQ269))</f>
        <v>959738.76312186907</v>
      </c>
      <c r="AR270" s="1">
        <f>IF(Income_CF!AR271="","",Income_CF!AR271*(Cohort_WP!AR269/Cohort_CF!AR269))</f>
        <v>980360.07526763994</v>
      </c>
      <c r="AS270" s="1">
        <f>IF(Income_CF!AS271="","",Income_CF!AS271*(Cohort_WP!AS269/Cohort_CF!AS269))</f>
        <v>1000823.7903119448</v>
      </c>
      <c r="AT270" s="1">
        <f>IF(Income_CF!AT271="","",Income_CF!AT271*(Cohort_WP!AT269/Cohort_CF!AT269))</f>
        <v>1021101.8133170728</v>
      </c>
      <c r="AU270" s="1">
        <f>IF(Income_CF!AU271="","",Income_CF!AU271*(Cohort_WP!AU269/Cohort_CF!AU269))</f>
        <v>1041165.8091440899</v>
      </c>
      <c r="AV270" s="1">
        <f>IF(Income_CF!AV271="","",Income_CF!AV271*(Cohort_WP!AV269/Cohort_CF!AV269))</f>
        <v>1060987.26624696</v>
      </c>
      <c r="AW270" s="1">
        <f>IF(Income_CF!AW271="","",Income_CF!AW271*(Cohort_WP!AW269/Cohort_CF!AW269))</f>
        <v>1080537.5622735412</v>
      </c>
      <c r="AX270" s="1">
        <f>IF(Income_CF!AX271="","",Income_CF!AX271*(Cohort_WP!AX269/Cohort_CF!AX269))</f>
        <v>1099788.0312706605</v>
      </c>
      <c r="AY270" s="1">
        <f>IF(Income_CF!AY271="","",Income_CF!AY271*(Cohort_WP!AY269/Cohort_CF!AY269))</f>
        <v>1118710.0322797289</v>
      </c>
      <c r="AZ270" s="1">
        <f>IF(Income_CF!AZ271="","",Income_CF!AZ271*(Cohort_WP!AZ269/Cohort_CF!AZ269))</f>
        <v>1137275.0190994185</v>
      </c>
      <c r="BA270" s="1">
        <f>IF(Income_CF!BA271="","",Income_CF!BA271*(Cohort_WP!BA269/Cohort_CF!BA269))</f>
        <v>1155454.6109830379</v>
      </c>
      <c r="BB270" s="1">
        <f>IF(Income_CF!BB271="","",Income_CF!BB271*(Cohort_WP!BB269/Cohort_CF!BB269))</f>
        <v>1173220.6640300809</v>
      </c>
      <c r="BC270" s="1">
        <f>IF(Income_CF!BC271="","",Income_CF!BC271*(Cohort_WP!BC269/Cohort_CF!BC269))</f>
        <v>1190545.3430245921</v>
      </c>
      <c r="BD270" s="1" t="str">
        <f>IF(Income_CF!BD271="","",Income_CF!BD271*(Cohort_WP!BD269/Cohort_CF!BD269))</f>
        <v/>
      </c>
      <c r="BE270" s="1" t="str">
        <f>IF(Income_CF!BE271="","",Income_CF!BE271*(Cohort_WP!BE269/Cohort_CF!BE269))</f>
        <v/>
      </c>
      <c r="BF270" s="1" t="str">
        <f>IF(Income_CF!BF271="","",Income_CF!BF271*(Cohort_WP!BF269/Cohort_CF!BF269))</f>
        <v/>
      </c>
      <c r="BG270" s="1" t="str">
        <f>IF(Income_CF!BG271="","",Income_CF!BG271*(Cohort_WP!BG269/Cohort_CF!BG269))</f>
        <v/>
      </c>
      <c r="BH270" s="1" t="str">
        <f>IF(Income_CF!BH271="","",Income_CF!BH271*(Cohort_WP!BH269/Cohort_CF!BH269))</f>
        <v/>
      </c>
      <c r="BI270" s="1" t="str">
        <f>IF(Income_CF!BI271="","",Income_CF!BI271*(Cohort_WP!BI269/Cohort_CF!BI269))</f>
        <v/>
      </c>
      <c r="BJ270" s="1" t="str">
        <f>IF(Income_CF!BJ271="","",Income_CF!BJ271*(Cohort_WP!BJ269/Cohort_CF!BJ269))</f>
        <v/>
      </c>
      <c r="BK270" s="1" t="str">
        <f>IF(Income_CF!BK271="","",Income_CF!BK271*(Cohort_WP!BK269/Cohort_CF!BK269))</f>
        <v/>
      </c>
      <c r="BL270" s="1" t="str">
        <f>IF(Income_CF!BL271="","",Income_CF!BL271*(Cohort_WP!BL269/Cohort_CF!BL269))</f>
        <v/>
      </c>
      <c r="BM270" s="1" t="str">
        <f>IF(Income_CF!BM271="","",Income_CF!BM271*(Cohort_WP!BM269/Cohort_CF!BM269))</f>
        <v/>
      </c>
      <c r="BN270" s="1" t="str">
        <f>IF(Income_CF!BN271="","",Income_CF!BN271*(Cohort_WP!BN269/Cohort_CF!BN269))</f>
        <v/>
      </c>
    </row>
    <row r="271" spans="1:72" x14ac:dyDescent="0.55000000000000004">
      <c r="A271" s="639"/>
      <c r="B271" t="s">
        <v>476</v>
      </c>
      <c r="H271" s="1" t="str">
        <f>IF(Income_CF!H272="","",Income_CF!H272*(Cohort_WP!H270/Cohort_CF!H270))</f>
        <v/>
      </c>
      <c r="I271" s="1" t="str">
        <f>IF(Income_CF!I272="","",Income_CF!I272*(Cohort_WP!I270/Cohort_CF!I270))</f>
        <v/>
      </c>
      <c r="J271" s="1" t="str">
        <f>IF(Income_CF!J272="","",Income_CF!J272*(Cohort_WP!J270/Cohort_CF!J270))</f>
        <v/>
      </c>
      <c r="K271" s="1" t="str">
        <f>IF(Income_CF!K272="","",Income_CF!K272*(Cohort_WP!K270/Cohort_CF!K270))</f>
        <v/>
      </c>
      <c r="L271" s="1" t="str">
        <f>IF(Income_CF!L272="","",Income_CF!L272*(Cohort_WP!L270/Cohort_CF!L270))</f>
        <v/>
      </c>
      <c r="M271" s="1" t="str">
        <f>IF(Income_CF!M272="","",Income_CF!M272*(Cohort_WP!M270/Cohort_CF!M270))</f>
        <v/>
      </c>
      <c r="N271" s="1" t="str">
        <f>IF(Income_CF!N272="","",Income_CF!N272*(Cohort_WP!N270/Cohort_CF!N270))</f>
        <v/>
      </c>
      <c r="O271" s="1" t="str">
        <f>IF(Income_CF!O272="","",Income_CF!O272*(Cohort_WP!O270/Cohort_CF!O270))</f>
        <v/>
      </c>
      <c r="P271" s="1" t="str">
        <f>IF(Income_CF!P272="","",Income_CF!P272*(Cohort_WP!P270/Cohort_CF!P270))</f>
        <v/>
      </c>
      <c r="Q271" s="1">
        <f>IF(Income_CF!Q272="","",Income_CF!Q272*(Cohort_WP!Q270/Cohort_CF!Q270))</f>
        <v>440069.32327586046</v>
      </c>
      <c r="R271" s="1">
        <f>IF(Income_CF!R272="","",Income_CF!R272*(Cohort_WP!R270/Cohort_CF!R270))</f>
        <v>457140.6308218218</v>
      </c>
      <c r="S271" s="1">
        <f>IF(Income_CF!S272="","",Income_CF!S272*(Cohort_WP!S270/Cohort_CF!S270))</f>
        <v>474589.33485322964</v>
      </c>
      <c r="T271" s="1">
        <f>IF(Income_CF!T272="","",Income_CF!T272*(Cohort_WP!T270/Cohort_CF!T270))</f>
        <v>492408.50865499576</v>
      </c>
      <c r="U271" s="1">
        <f>IF(Income_CF!U272="","",Income_CF!U272*(Cohort_WP!U270/Cohort_CF!U270))</f>
        <v>513714.4037821861</v>
      </c>
      <c r="V271" s="1">
        <f>IF(Income_CF!V272="","",Income_CF!V272*(Cohort_WP!V270/Cohort_CF!V270))</f>
        <v>532044.04571376031</v>
      </c>
      <c r="W271" s="1">
        <f>IF(Income_CF!W272="","",Income_CF!W272*(Cohort_WP!W270/Cohort_CF!W270))</f>
        <v>550697.18294687953</v>
      </c>
      <c r="X271" s="1">
        <f>IF(Income_CF!X272="","",Income_CF!X272*(Cohort_WP!X270/Cohort_CF!X270))</f>
        <v>569662.38771426561</v>
      </c>
      <c r="Y271" s="1">
        <f>IF(Income_CF!Y272="","",Income_CF!Y272*(Cohort_WP!Y270/Cohort_CF!Y270))</f>
        <v>588927.26398253371</v>
      </c>
      <c r="Z271" s="1">
        <f>IF(Income_CF!Z272="","",Income_CF!Z272*(Cohort_WP!Z270/Cohort_CF!Z270))</f>
        <v>608478.44435945572</v>
      </c>
      <c r="AA271" s="1">
        <f>IF(Income_CF!AA272="","",Income_CF!AA272*(Cohort_WP!AA270/Cohort_CF!AA270))</f>
        <v>628301.58985759458</v>
      </c>
      <c r="AB271" s="1">
        <f>IF(Income_CF!AB272="","",Income_CF!AB272*(Cohort_WP!AB270/Cohort_CF!AB270))</f>
        <v>648381.3926117277</v>
      </c>
      <c r="AC271" s="1">
        <f>IF(Income_CF!AC272="","",Income_CF!AC272*(Cohort_WP!AC270/Cohort_CF!AC270))</f>
        <v>668701.58163814864</v>
      </c>
      <c r="AD271" s="1">
        <f>IF(Income_CF!AD272="","",Income_CF!AD272*(Cohort_WP!AD270/Cohort_CF!AD270))</f>
        <v>689244.93171388085</v>
      </c>
      <c r="AE271" s="1">
        <f>IF(Income_CF!AE272="","",Income_CF!AE272*(Cohort_WP!AE270/Cohort_CF!AE270))</f>
        <v>709993.27544299187</v>
      </c>
      <c r="AF271" s="1">
        <f>IF(Income_CF!AF272="","",Income_CF!AF272*(Cohort_WP!AF270/Cohort_CF!AF270))</f>
        <v>730927.51856583019</v>
      </c>
      <c r="AG271" s="1">
        <f>IF(Income_CF!AG272="","",Income_CF!AG272*(Cohort_WP!AG270/Cohort_CF!AG270))</f>
        <v>752027.65855478996</v>
      </c>
      <c r="AH271" s="1">
        <f>IF(Income_CF!AH272="","",Income_CF!AH272*(Cohort_WP!AH270/Cohort_CF!AH270))</f>
        <v>773272.80652768072</v>
      </c>
      <c r="AI271" s="1">
        <f>IF(Income_CF!AI272="","",Income_CF!AI272*(Cohort_WP!AI270/Cohort_CF!AI270))</f>
        <v>794641.21249643539</v>
      </c>
      <c r="AJ271" s="1">
        <f>IF(Income_CF!AJ272="","",Income_CF!AJ272*(Cohort_WP!AJ270/Cohort_CF!AJ270))</f>
        <v>816110.29395531421</v>
      </c>
      <c r="AK271" s="1">
        <f>IF(Income_CF!AK272="","",Income_CF!AK272*(Cohort_WP!AK270/Cohort_CF!AK270))</f>
        <v>837656.66779859026</v>
      </c>
      <c r="AL271" s="1">
        <f>IF(Income_CF!AL272="","",Income_CF!AL272*(Cohort_WP!AL270/Cohort_CF!AL270))</f>
        <v>859256.18554332363</v>
      </c>
      <c r="AM271" s="1">
        <f>IF(Income_CF!AM272="","",Income_CF!AM272*(Cohort_WP!AM270/Cohort_CF!AM270))</f>
        <v>880883.97181801545</v>
      </c>
      <c r="AN271" s="1">
        <f>IF(Income_CF!AN272="","",Income_CF!AN272*(Cohort_WP!AN270/Cohort_CF!AN270))</f>
        <v>902514.4660630991</v>
      </c>
      <c r="AO271" s="1">
        <f>IF(Income_CF!AO272="","",Income_CF!AO272*(Cohort_WP!AO270/Cohort_CF!AO270))</f>
        <v>924121.4673741099</v>
      </c>
      <c r="AP271" s="1">
        <f>IF(Income_CF!AP272="","",Income_CF!AP272*(Cohort_WP!AP270/Cohort_CF!AP270))</f>
        <v>945678.18240320077</v>
      </c>
      <c r="AQ271" s="1">
        <f>IF(Income_CF!AQ272="","",Income_CF!AQ272*(Cohort_WP!AQ270/Cohort_CF!AQ270))</f>
        <v>967157.27621973527</v>
      </c>
      <c r="AR271" s="1">
        <f>IF(Income_CF!AR272="","",Income_CF!AR272*(Cohort_WP!AR270/Cohort_CF!AR270))</f>
        <v>988530.92601552512</v>
      </c>
      <c r="AS271" s="1">
        <f>IF(Income_CF!AS272="","",Income_CF!AS272*(Cohort_WP!AS270/Cohort_CF!AS270))</f>
        <v>1009770.8775256693</v>
      </c>
      <c r="AT271" s="1">
        <f>IF(Income_CF!AT272="","",Income_CF!AT272*(Cohort_WP!AT270/Cohort_CF!AT270))</f>
        <v>1030848.504021303</v>
      </c>
      <c r="AU271" s="1">
        <f>IF(Income_CF!AU272="","",Income_CF!AU272*(Cohort_WP!AU270/Cohort_CF!AU270))</f>
        <v>1051734.8677165848</v>
      </c>
      <c r="AV271" s="1">
        <f>IF(Income_CF!AV272="","",Income_CF!AV272*(Cohort_WP!AV270/Cohort_CF!AV270))</f>
        <v>1072400.7834184126</v>
      </c>
      <c r="AW271" s="1">
        <f>IF(Income_CF!AW272="","",Income_CF!AW272*(Cohort_WP!AW270/Cohort_CF!AW270))</f>
        <v>1092816.884234369</v>
      </c>
      <c r="AX271" s="1">
        <f>IF(Income_CF!AX272="","",Income_CF!AX272*(Cohort_WP!AX270/Cohort_CF!AX270))</f>
        <v>1112953.6891417473</v>
      </c>
      <c r="AY271" s="1">
        <f>IF(Income_CF!AY272="","",Income_CF!AY272*(Cohort_WP!AY270/Cohort_CF!AY270))</f>
        <v>1132781.6722087802</v>
      </c>
      <c r="AZ271" s="1">
        <f>IF(Income_CF!AZ272="","",Income_CF!AZ272*(Cohort_WP!AZ270/Cohort_CF!AZ270))</f>
        <v>1152271.3332481207</v>
      </c>
      <c r="BA271" s="1">
        <f>IF(Income_CF!BA272="","",Income_CF!BA272*(Cohort_WP!BA270/Cohort_CF!BA270))</f>
        <v>1171393.2696724012</v>
      </c>
      <c r="BB271" s="1">
        <f>IF(Income_CF!BB272="","",Income_CF!BB272*(Cohort_WP!BB270/Cohort_CF!BB270))</f>
        <v>1190118.2493125289</v>
      </c>
      <c r="BC271" s="1">
        <f>IF(Income_CF!BC272="","",Income_CF!BC272*(Cohort_WP!BC270/Cohort_CF!BC270))</f>
        <v>1208417.2839509831</v>
      </c>
      <c r="BD271" s="1">
        <f>IF(Income_CF!BD272="","",Income_CF!BD272*(Cohort_WP!BD270/Cohort_CF!BD270))</f>
        <v>1226261.70331533</v>
      </c>
      <c r="BE271" s="1" t="str">
        <f>IF(Income_CF!BE272="","",Income_CF!BE272*(Cohort_WP!BE270/Cohort_CF!BE270))</f>
        <v/>
      </c>
      <c r="BF271" s="1" t="str">
        <f>IF(Income_CF!BF272="","",Income_CF!BF272*(Cohort_WP!BF270/Cohort_CF!BF270))</f>
        <v/>
      </c>
      <c r="BG271" s="1" t="str">
        <f>IF(Income_CF!BG272="","",Income_CF!BG272*(Cohort_WP!BG270/Cohort_CF!BG270))</f>
        <v/>
      </c>
      <c r="BH271" s="1" t="str">
        <f>IF(Income_CF!BH272="","",Income_CF!BH272*(Cohort_WP!BH270/Cohort_CF!BH270))</f>
        <v/>
      </c>
      <c r="BI271" s="1" t="str">
        <f>IF(Income_CF!BI272="","",Income_CF!BI272*(Cohort_WP!BI270/Cohort_CF!BI270))</f>
        <v/>
      </c>
      <c r="BJ271" s="1" t="str">
        <f>IF(Income_CF!BJ272="","",Income_CF!BJ272*(Cohort_WP!BJ270/Cohort_CF!BJ270))</f>
        <v/>
      </c>
      <c r="BK271" s="1" t="str">
        <f>IF(Income_CF!BK272="","",Income_CF!BK272*(Cohort_WP!BK270/Cohort_CF!BK270))</f>
        <v/>
      </c>
      <c r="BL271" s="1" t="str">
        <f>IF(Income_CF!BL272="","",Income_CF!BL272*(Cohort_WP!BL270/Cohort_CF!BL270))</f>
        <v/>
      </c>
      <c r="BM271" s="1" t="str">
        <f>IF(Income_CF!BM272="","",Income_CF!BM272*(Cohort_WP!BM270/Cohort_CF!BM270))</f>
        <v/>
      </c>
      <c r="BN271" s="1" t="str">
        <f>IF(Income_CF!BN272="","",Income_CF!BN272*(Cohort_WP!BN270/Cohort_CF!BN270))</f>
        <v/>
      </c>
    </row>
    <row r="272" spans="1:72" x14ac:dyDescent="0.55000000000000004">
      <c r="A272" s="639"/>
      <c r="B272" t="s">
        <v>477</v>
      </c>
      <c r="H272" s="1" t="str">
        <f>IF(Income_CF!H273="","",Income_CF!H273*(Cohort_WP!H271/Cohort_CF!H271))</f>
        <v/>
      </c>
      <c r="I272" s="1" t="str">
        <f>IF(Income_CF!I273="","",Income_CF!I273*(Cohort_WP!I271/Cohort_CF!I271))</f>
        <v/>
      </c>
      <c r="J272" s="1" t="str">
        <f>IF(Income_CF!J273="","",Income_CF!J273*(Cohort_WP!J271/Cohort_CF!J271))</f>
        <v/>
      </c>
      <c r="K272" s="1" t="str">
        <f>IF(Income_CF!K273="","",Income_CF!K273*(Cohort_WP!K271/Cohort_CF!K271))</f>
        <v/>
      </c>
      <c r="L272" s="1" t="str">
        <f>IF(Income_CF!L273="","",Income_CF!L273*(Cohort_WP!L271/Cohort_CF!L271))</f>
        <v/>
      </c>
      <c r="M272" s="1" t="str">
        <f>IF(Income_CF!M273="","",Income_CF!M273*(Cohort_WP!M271/Cohort_CF!M271))</f>
        <v/>
      </c>
      <c r="N272" s="1" t="str">
        <f>IF(Income_CF!N273="","",Income_CF!N273*(Cohort_WP!N271/Cohort_CF!N271))</f>
        <v/>
      </c>
      <c r="O272" s="1" t="str">
        <f>IF(Income_CF!O273="","",Income_CF!O273*(Cohort_WP!O271/Cohort_CF!O271))</f>
        <v/>
      </c>
      <c r="P272" s="1" t="str">
        <f>IF(Income_CF!P273="","",Income_CF!P273*(Cohort_WP!P271/Cohort_CF!P271))</f>
        <v/>
      </c>
      <c r="Q272" s="1" t="str">
        <f>IF(Income_CF!Q273="","",Income_CF!Q273*(Cohort_WP!Q271/Cohort_CF!Q271))</f>
        <v/>
      </c>
      <c r="R272" s="1">
        <f>IF(Income_CF!R273="","",Income_CF!R273*(Cohort_WP!R271/Cohort_CF!R271))</f>
        <v>453271.40297413623</v>
      </c>
      <c r="S272" s="1">
        <f>IF(Income_CF!S273="","",Income_CF!S273*(Cohort_WP!S271/Cohort_CF!S271))</f>
        <v>470854.84974647639</v>
      </c>
      <c r="T272" s="1">
        <f>IF(Income_CF!T273="","",Income_CF!T273*(Cohort_WP!T271/Cohort_CF!T271))</f>
        <v>488827.0148988266</v>
      </c>
      <c r="U272" s="1">
        <f>IF(Income_CF!U273="","",Income_CF!U273*(Cohort_WP!U271/Cohort_CF!U271))</f>
        <v>507180.76391464571</v>
      </c>
      <c r="V272" s="1">
        <f>IF(Income_CF!V273="","",Income_CF!V273*(Cohort_WP!V271/Cohort_CF!V271))</f>
        <v>529125.8358956516</v>
      </c>
      <c r="W272" s="1">
        <f>IF(Income_CF!W273="","",Income_CF!W273*(Cohort_WP!W271/Cohort_CF!W271))</f>
        <v>548005.36708517314</v>
      </c>
      <c r="X272" s="1">
        <f>IF(Income_CF!X273="","",Income_CF!X273*(Cohort_WP!X271/Cohort_CF!X271))</f>
        <v>567218.09843528585</v>
      </c>
      <c r="Y272" s="1">
        <f>IF(Income_CF!Y273="","",Income_CF!Y273*(Cohort_WP!Y271/Cohort_CF!Y271))</f>
        <v>586752.25934569351</v>
      </c>
      <c r="Z272" s="1">
        <f>IF(Income_CF!Z273="","",Income_CF!Z273*(Cohort_WP!Z271/Cohort_CF!Z271))</f>
        <v>606595.08190200967</v>
      </c>
      <c r="AA272" s="1">
        <f>IF(Income_CF!AA273="","",Income_CF!AA273*(Cohort_WP!AA271/Cohort_CF!AA271))</f>
        <v>626732.79769023927</v>
      </c>
      <c r="AB272" s="1">
        <f>IF(Income_CF!AB273="","",Income_CF!AB273*(Cohort_WP!AB271/Cohort_CF!AB271))</f>
        <v>647150.63755332248</v>
      </c>
      <c r="AC272" s="1">
        <f>IF(Income_CF!AC273="","",Income_CF!AC273*(Cohort_WP!AC271/Cohort_CF!AC271))</f>
        <v>667832.8343900796</v>
      </c>
      <c r="AD272" s="1">
        <f>IF(Income_CF!AD273="","",Income_CF!AD273*(Cohort_WP!AD271/Cohort_CF!AD271))</f>
        <v>688762.62908729305</v>
      </c>
      <c r="AE272" s="1">
        <f>IF(Income_CF!AE273="","",Income_CF!AE273*(Cohort_WP!AE271/Cohort_CF!AE271))</f>
        <v>709922.27966529713</v>
      </c>
      <c r="AF272" s="1">
        <f>IF(Income_CF!AF273="","",Income_CF!AF273*(Cohort_WP!AF271/Cohort_CF!AF271))</f>
        <v>731293.07370628172</v>
      </c>
      <c r="AG272" s="1">
        <f>IF(Income_CF!AG273="","",Income_CF!AG273*(Cohort_WP!AG271/Cohort_CF!AG271))</f>
        <v>752855.34412280505</v>
      </c>
      <c r="AH272" s="1">
        <f>IF(Income_CF!AH273="","",Income_CF!AH273*(Cohort_WP!AH271/Cohort_CF!AH271))</f>
        <v>774588.48831143382</v>
      </c>
      <c r="AI272" s="1">
        <f>IF(Income_CF!AI273="","",Income_CF!AI273*(Cohort_WP!AI271/Cohort_CF!AI271))</f>
        <v>796470.99072351109</v>
      </c>
      <c r="AJ272" s="1">
        <f>IF(Income_CF!AJ273="","",Income_CF!AJ273*(Cohort_WP!AJ271/Cohort_CF!AJ271))</f>
        <v>818480.4488713285</v>
      </c>
      <c r="AK272" s="1">
        <f>IF(Income_CF!AK273="","",Income_CF!AK273*(Cohort_WP!AK271/Cohort_CF!AK271))</f>
        <v>840593.60277397372</v>
      </c>
      <c r="AL272" s="1">
        <f>IF(Income_CF!AL273="","",Income_CF!AL273*(Cohort_WP!AL271/Cohort_CF!AL271))</f>
        <v>862786.36783254787</v>
      </c>
      <c r="AM272" s="1">
        <f>IF(Income_CF!AM273="","",Income_CF!AM273*(Cohort_WP!AM271/Cohort_CF!AM271))</f>
        <v>885033.87110962335</v>
      </c>
      <c r="AN272" s="1">
        <f>IF(Income_CF!AN273="","",Income_CF!AN273*(Cohort_WP!AN271/Cohort_CF!AN271))</f>
        <v>907310.49097255559</v>
      </c>
      <c r="AO272" s="1">
        <f>IF(Income_CF!AO273="","",Income_CF!AO273*(Cohort_WP!AO271/Cohort_CF!AO271))</f>
        <v>929589.90004499222</v>
      </c>
      <c r="AP272" s="1">
        <f>IF(Income_CF!AP273="","",Income_CF!AP273*(Cohort_WP!AP271/Cohort_CF!AP271))</f>
        <v>951845.1113953332</v>
      </c>
      <c r="AQ272" s="1">
        <f>IF(Income_CF!AQ273="","",Income_CF!AQ273*(Cohort_WP!AQ271/Cohort_CF!AQ271))</f>
        <v>974048.52787529677</v>
      </c>
      <c r="AR272" s="1">
        <f>IF(Income_CF!AR273="","",Income_CF!AR273*(Cohort_WP!AR271/Cohort_CF!AR271))</f>
        <v>996171.99450632732</v>
      </c>
      <c r="AS272" s="1">
        <f>IF(Income_CF!AS273="","",Income_CF!AS273*(Cohort_WP!AS271/Cohort_CF!AS271))</f>
        <v>1018186.853795991</v>
      </c>
      <c r="AT272" s="1">
        <f>IF(Income_CF!AT273="","",Income_CF!AT273*(Cohort_WP!AT271/Cohort_CF!AT271))</f>
        <v>1040064.0038514392</v>
      </c>
      <c r="AU272" s="1">
        <f>IF(Income_CF!AU273="","",Income_CF!AU273*(Cohort_WP!AU271/Cohort_CF!AU271))</f>
        <v>1061773.9591419422</v>
      </c>
      <c r="AV272" s="1">
        <f>IF(Income_CF!AV273="","",Income_CF!AV273*(Cohort_WP!AV271/Cohort_CF!AV271))</f>
        <v>1083286.9137480827</v>
      </c>
      <c r="AW272" s="1">
        <f>IF(Income_CF!AW273="","",Income_CF!AW273*(Cohort_WP!AW271/Cohort_CF!AW271))</f>
        <v>1104572.806920965</v>
      </c>
      <c r="AX272" s="1">
        <f>IF(Income_CF!AX273="","",Income_CF!AX273*(Cohort_WP!AX271/Cohort_CF!AX271))</f>
        <v>1125601.3907613999</v>
      </c>
      <c r="AY272" s="1">
        <f>IF(Income_CF!AY273="","",Income_CF!AY273*(Cohort_WP!AY271/Cohort_CF!AY271))</f>
        <v>1146342.2998159998</v>
      </c>
      <c r="AZ272" s="1">
        <f>IF(Income_CF!AZ273="","",Income_CF!AZ273*(Cohort_WP!AZ271/Cohort_CF!AZ271))</f>
        <v>1166765.1223750438</v>
      </c>
      <c r="BA272" s="1">
        <f>IF(Income_CF!BA273="","",Income_CF!BA273*(Cohort_WP!BA271/Cohort_CF!BA271))</f>
        <v>1186839.4732455646</v>
      </c>
      <c r="BB272" s="1">
        <f>IF(Income_CF!BB273="","",Income_CF!BB273*(Cohort_WP!BB271/Cohort_CF!BB271))</f>
        <v>1206535.0677625732</v>
      </c>
      <c r="BC272" s="1">
        <f>IF(Income_CF!BC273="","",Income_CF!BC273*(Cohort_WP!BC271/Cohort_CF!BC271))</f>
        <v>1225821.7967919046</v>
      </c>
      <c r="BD272" s="1">
        <f>IF(Income_CF!BD273="","",Income_CF!BD273*(Cohort_WP!BD271/Cohort_CF!BD271))</f>
        <v>1244669.8024695127</v>
      </c>
      <c r="BE272" s="1">
        <f>IF(Income_CF!BE273="","",Income_CF!BE273*(Cohort_WP!BE271/Cohort_CF!BE271))</f>
        <v>1263049.5544147899</v>
      </c>
      <c r="BF272" s="1" t="str">
        <f>IF(Income_CF!BF273="","",Income_CF!BF273*(Cohort_WP!BF271/Cohort_CF!BF271))</f>
        <v/>
      </c>
      <c r="BG272" s="1" t="str">
        <f>IF(Income_CF!BG273="","",Income_CF!BG273*(Cohort_WP!BG271/Cohort_CF!BG271))</f>
        <v/>
      </c>
      <c r="BH272" s="1" t="str">
        <f>IF(Income_CF!BH273="","",Income_CF!BH273*(Cohort_WP!BH271/Cohort_CF!BH271))</f>
        <v/>
      </c>
      <c r="BI272" s="1" t="str">
        <f>IF(Income_CF!BI273="","",Income_CF!BI273*(Cohort_WP!BI271/Cohort_CF!BI271))</f>
        <v/>
      </c>
      <c r="BJ272" s="1" t="str">
        <f>IF(Income_CF!BJ273="","",Income_CF!BJ273*(Cohort_WP!BJ271/Cohort_CF!BJ271))</f>
        <v/>
      </c>
      <c r="BK272" s="1" t="str">
        <f>IF(Income_CF!BK273="","",Income_CF!BK273*(Cohort_WP!BK271/Cohort_CF!BK271))</f>
        <v/>
      </c>
      <c r="BL272" s="1" t="str">
        <f>IF(Income_CF!BL273="","",Income_CF!BL273*(Cohort_WP!BL271/Cohort_CF!BL271))</f>
        <v/>
      </c>
      <c r="BM272" s="1" t="str">
        <f>IF(Income_CF!BM273="","",Income_CF!BM273*(Cohort_WP!BM271/Cohort_CF!BM271))</f>
        <v/>
      </c>
      <c r="BN272" s="1" t="str">
        <f>IF(Income_CF!BN273="","",Income_CF!BN273*(Cohort_WP!BN271/Cohort_CF!BN271))</f>
        <v/>
      </c>
    </row>
    <row r="273" spans="1:72" x14ac:dyDescent="0.55000000000000004">
      <c r="A273" s="639"/>
      <c r="B273" t="s">
        <v>478</v>
      </c>
      <c r="H273" s="1" t="str">
        <f>IF(Income_CF!H274="","",Income_CF!H274*(Cohort_WP!H272/Cohort_CF!H272))</f>
        <v/>
      </c>
      <c r="I273" s="1" t="str">
        <f>IF(Income_CF!I274="","",Income_CF!I274*(Cohort_WP!I272/Cohort_CF!I272))</f>
        <v/>
      </c>
      <c r="J273" s="1" t="str">
        <f>IF(Income_CF!J274="","",Income_CF!J274*(Cohort_WP!J272/Cohort_CF!J272))</f>
        <v/>
      </c>
      <c r="K273" s="1" t="str">
        <f>IF(Income_CF!K274="","",Income_CF!K274*(Cohort_WP!K272/Cohort_CF!K272))</f>
        <v/>
      </c>
      <c r="L273" s="1" t="str">
        <f>IF(Income_CF!L274="","",Income_CF!L274*(Cohort_WP!L272/Cohort_CF!L272))</f>
        <v/>
      </c>
      <c r="M273" s="1" t="str">
        <f>IF(Income_CF!M274="","",Income_CF!M274*(Cohort_WP!M272/Cohort_CF!M272))</f>
        <v/>
      </c>
      <c r="N273" s="1" t="str">
        <f>IF(Income_CF!N274="","",Income_CF!N274*(Cohort_WP!N272/Cohort_CF!N272))</f>
        <v/>
      </c>
      <c r="O273" s="1" t="str">
        <f>IF(Income_CF!O274="","",Income_CF!O274*(Cohort_WP!O272/Cohort_CF!O272))</f>
        <v/>
      </c>
      <c r="P273" s="1" t="str">
        <f>IF(Income_CF!P274="","",Income_CF!P274*(Cohort_WP!P272/Cohort_CF!P272))</f>
        <v/>
      </c>
      <c r="Q273" s="1" t="str">
        <f>IF(Income_CF!Q274="","",Income_CF!Q274*(Cohort_WP!Q272/Cohort_CF!Q272))</f>
        <v/>
      </c>
      <c r="R273" s="1" t="str">
        <f>IF(Income_CF!R274="","",Income_CF!R274*(Cohort_WP!R272/Cohort_CF!R272))</f>
        <v/>
      </c>
      <c r="S273" s="1">
        <f>IF(Income_CF!S274="","",Income_CF!S274*(Cohort_WP!S272/Cohort_CF!S272))</f>
        <v>466869.54506336024</v>
      </c>
      <c r="T273" s="1">
        <f>IF(Income_CF!T274="","",Income_CF!T274*(Cohort_WP!T272/Cohort_CF!T272))</f>
        <v>484980.49523887079</v>
      </c>
      <c r="U273" s="1">
        <f>IF(Income_CF!U274="","",Income_CF!U274*(Cohort_WP!U272/Cohort_CF!U272))</f>
        <v>503491.82534579141</v>
      </c>
      <c r="V273" s="1">
        <f>IF(Income_CF!V274="","",Income_CF!V274*(Cohort_WP!V272/Cohort_CF!V272))</f>
        <v>522396.18683208496</v>
      </c>
      <c r="W273" s="1">
        <f>IF(Income_CF!W274="","",Income_CF!W274*(Cohort_WP!W272/Cohort_CF!W272))</f>
        <v>544999.61097252113</v>
      </c>
      <c r="X273" s="1">
        <f>IF(Income_CF!X274="","",Income_CF!X274*(Cohort_WP!X272/Cohort_CF!X272))</f>
        <v>564445.52809772827</v>
      </c>
      <c r="Y273" s="1">
        <f>IF(Income_CF!Y274="","",Income_CF!Y274*(Cohort_WP!Y272/Cohort_CF!Y272))</f>
        <v>584234.64138834446</v>
      </c>
      <c r="Z273" s="1">
        <f>IF(Income_CF!Z274="","",Income_CF!Z274*(Cohort_WP!Z272/Cohort_CF!Z272))</f>
        <v>604354.82712606434</v>
      </c>
      <c r="AA273" s="1">
        <f>IF(Income_CF!AA274="","",Income_CF!AA274*(Cohort_WP!AA272/Cohort_CF!AA272))</f>
        <v>624792.93435906991</v>
      </c>
      <c r="AB273" s="1">
        <f>IF(Income_CF!AB274="","",Income_CF!AB274*(Cohort_WP!AB272/Cohort_CF!AB272))</f>
        <v>645534.7816209466</v>
      </c>
      <c r="AC273" s="1">
        <f>IF(Income_CF!AC274="","",Income_CF!AC274*(Cohort_WP!AC272/Cohort_CF!AC272))</f>
        <v>666565.15667992213</v>
      </c>
      <c r="AD273" s="1">
        <f>IF(Income_CF!AD274="","",Income_CF!AD274*(Cohort_WP!AD272/Cohort_CF!AD272))</f>
        <v>687867.81942178193</v>
      </c>
      <c r="AE273" s="1">
        <f>IF(Income_CF!AE274="","",Income_CF!AE274*(Cohort_WP!AE272/Cohort_CF!AE272))</f>
        <v>709425.50795991183</v>
      </c>
      <c r="AF273" s="1">
        <f>IF(Income_CF!AF274="","",Income_CF!AF274*(Cohort_WP!AF272/Cohort_CF!AF272))</f>
        <v>731219.94805525616</v>
      </c>
      <c r="AG273" s="1">
        <f>IF(Income_CF!AG274="","",Income_CF!AG274*(Cohort_WP!AG272/Cohort_CF!AG272))</f>
        <v>753231.86591747007</v>
      </c>
      <c r="AH273" s="1">
        <f>IF(Income_CF!AH274="","",Income_CF!AH274*(Cohort_WP!AH272/Cohort_CF!AH272))</f>
        <v>775441.00444648915</v>
      </c>
      <c r="AI273" s="1">
        <f>IF(Income_CF!AI274="","",Income_CF!AI274*(Cohort_WP!AI272/Cohort_CF!AI272))</f>
        <v>797826.14296077669</v>
      </c>
      <c r="AJ273" s="1">
        <f>IF(Income_CF!AJ274="","",Income_CF!AJ274*(Cohort_WP!AJ272/Cohort_CF!AJ272))</f>
        <v>820365.12044521642</v>
      </c>
      <c r="AK273" s="1">
        <f>IF(Income_CF!AK274="","",Income_CF!AK274*(Cohort_WP!AK272/Cohort_CF!AK272))</f>
        <v>843034.86233746842</v>
      </c>
      <c r="AL273" s="1">
        <f>IF(Income_CF!AL274="","",Income_CF!AL274*(Cohort_WP!AL272/Cohort_CF!AL272))</f>
        <v>865811.41085719282</v>
      </c>
      <c r="AM273" s="1">
        <f>IF(Income_CF!AM274="","",Income_CF!AM274*(Cohort_WP!AM272/Cohort_CF!AM272))</f>
        <v>888669.95886752428</v>
      </c>
      <c r="AN273" s="1">
        <f>IF(Income_CF!AN274="","",Income_CF!AN274*(Cohort_WP!AN272/Cohort_CF!AN272))</f>
        <v>911584.88724291197</v>
      </c>
      <c r="AO273" s="1">
        <f>IF(Income_CF!AO274="","",Income_CF!AO274*(Cohort_WP!AO272/Cohort_CF!AO272))</f>
        <v>934529.8057017324</v>
      </c>
      <c r="AP273" s="1">
        <f>IF(Income_CF!AP274="","",Income_CF!AP274*(Cohort_WP!AP272/Cohort_CF!AP272))</f>
        <v>957477.59704634198</v>
      </c>
      <c r="AQ273" s="1">
        <f>IF(Income_CF!AQ274="","",Income_CF!AQ274*(Cohort_WP!AQ272/Cohort_CF!AQ272))</f>
        <v>980400.46473719296</v>
      </c>
      <c r="AR273" s="1">
        <f>IF(Income_CF!AR274="","",Income_CF!AR274*(Cohort_WP!AR272/Cohort_CF!AR272))</f>
        <v>1003269.9837115557</v>
      </c>
      <c r="AS273" s="1">
        <f>IF(Income_CF!AS274="","",Income_CF!AS274*(Cohort_WP!AS272/Cohort_CF!AS272))</f>
        <v>1026057.1543415172</v>
      </c>
      <c r="AT273" s="1">
        <f>IF(Income_CF!AT274="","",Income_CF!AT274*(Cohort_WP!AT272/Cohort_CF!AT272))</f>
        <v>1048732.4594098704</v>
      </c>
      <c r="AU273" s="1">
        <f>IF(Income_CF!AU274="","",Income_CF!AU274*(Cohort_WP!AU272/Cohort_CF!AU272))</f>
        <v>1071265.9239669824</v>
      </c>
      <c r="AV273" s="1">
        <f>IF(Income_CF!AV274="","",Income_CF!AV274*(Cohort_WP!AV272/Cohort_CF!AV272))</f>
        <v>1093627.1779162006</v>
      </c>
      <c r="AW273" s="1">
        <f>IF(Income_CF!AW274="","",Income_CF!AW274*(Cohort_WP!AW272/Cohort_CF!AW272))</f>
        <v>1115785.521160525</v>
      </c>
      <c r="AX273" s="1">
        <f>IF(Income_CF!AX274="","",Income_CF!AX274*(Cohort_WP!AX272/Cohort_CF!AX272))</f>
        <v>1137709.9911285939</v>
      </c>
      <c r="AY273" s="1">
        <f>IF(Income_CF!AY274="","",Income_CF!AY274*(Cohort_WP!AY272/Cohort_CF!AY272))</f>
        <v>1159369.4324842417</v>
      </c>
      <c r="AZ273" s="1">
        <f>IF(Income_CF!AZ274="","",Income_CF!AZ274*(Cohort_WP!AZ272/Cohort_CF!AZ272))</f>
        <v>1180732.5688104799</v>
      </c>
      <c r="BA273" s="1">
        <f>IF(Income_CF!BA274="","",Income_CF!BA274*(Cohort_WP!BA272/Cohort_CF!BA272))</f>
        <v>1201768.0760462952</v>
      </c>
      <c r="BB273" s="1">
        <f>IF(Income_CF!BB274="","",Income_CF!BB274*(Cohort_WP!BB272/Cohort_CF!BB272))</f>
        <v>1222444.6574429313</v>
      </c>
      <c r="BC273" s="1">
        <f>IF(Income_CF!BC274="","",Income_CF!BC274*(Cohort_WP!BC272/Cohort_CF!BC272))</f>
        <v>1242731.11979545</v>
      </c>
      <c r="BD273" s="1">
        <f>IF(Income_CF!BD274="","",Income_CF!BD274*(Cohort_WP!BD272/Cohort_CF!BD272))</f>
        <v>1262596.4506956616</v>
      </c>
      <c r="BE273" s="1">
        <f>IF(Income_CF!BE274="","",Income_CF!BE274*(Cohort_WP!BE272/Cohort_CF!BE272))</f>
        <v>1282009.896543598</v>
      </c>
      <c r="BF273" s="1">
        <f>IF(Income_CF!BF274="","",Income_CF!BF274*(Cohort_WP!BF272/Cohort_CF!BF272))</f>
        <v>1300941.0410472336</v>
      </c>
      <c r="BG273" s="1" t="str">
        <f>IF(Income_CF!BG274="","",Income_CF!BG274*(Cohort_WP!BG272/Cohort_CF!BG272))</f>
        <v/>
      </c>
      <c r="BH273" s="1" t="str">
        <f>IF(Income_CF!BH274="","",Income_CF!BH274*(Cohort_WP!BH272/Cohort_CF!BH272))</f>
        <v/>
      </c>
      <c r="BI273" s="1" t="str">
        <f>IF(Income_CF!BI274="","",Income_CF!BI274*(Cohort_WP!BI272/Cohort_CF!BI272))</f>
        <v/>
      </c>
      <c r="BJ273" s="1" t="str">
        <f>IF(Income_CF!BJ274="","",Income_CF!BJ274*(Cohort_WP!BJ272/Cohort_CF!BJ272))</f>
        <v/>
      </c>
      <c r="BK273" s="1" t="str">
        <f>IF(Income_CF!BK274="","",Income_CF!BK274*(Cohort_WP!BK272/Cohort_CF!BK272))</f>
        <v/>
      </c>
      <c r="BL273" s="1" t="str">
        <f>IF(Income_CF!BL274="","",Income_CF!BL274*(Cohort_WP!BL272/Cohort_CF!BL272))</f>
        <v/>
      </c>
      <c r="BM273" s="1" t="str">
        <f>IF(Income_CF!BM274="","",Income_CF!BM274*(Cohort_WP!BM272/Cohort_CF!BM272))</f>
        <v/>
      </c>
      <c r="BN273" s="1" t="str">
        <f>IF(Income_CF!BN274="","",Income_CF!BN274*(Cohort_WP!BN272/Cohort_CF!BN272))</f>
        <v/>
      </c>
    </row>
    <row r="274" spans="1:72" x14ac:dyDescent="0.55000000000000004">
      <c r="A274" s="639"/>
      <c r="B274" t="s">
        <v>479</v>
      </c>
      <c r="H274" s="1" t="str">
        <f>IF(Income_CF!H275="","",Income_CF!H275*(Cohort_WP!H273/Cohort_CF!H273))</f>
        <v/>
      </c>
      <c r="I274" s="1" t="str">
        <f>IF(Income_CF!I275="","",Income_CF!I275*(Cohort_WP!I273/Cohort_CF!I273))</f>
        <v/>
      </c>
      <c r="J274" s="1" t="str">
        <f>IF(Income_CF!J275="","",Income_CF!J275*(Cohort_WP!J273/Cohort_CF!J273))</f>
        <v/>
      </c>
      <c r="K274" s="1" t="str">
        <f>IF(Income_CF!K275="","",Income_CF!K275*(Cohort_WP!K273/Cohort_CF!K273))</f>
        <v/>
      </c>
      <c r="L274" s="1" t="str">
        <f>IF(Income_CF!L275="","",Income_CF!L275*(Cohort_WP!L273/Cohort_CF!L273))</f>
        <v/>
      </c>
      <c r="M274" s="1" t="str">
        <f>IF(Income_CF!M275="","",Income_CF!M275*(Cohort_WP!M273/Cohort_CF!M273))</f>
        <v/>
      </c>
      <c r="N274" s="1" t="str">
        <f>IF(Income_CF!N275="","",Income_CF!N275*(Cohort_WP!N273/Cohort_CF!N273))</f>
        <v/>
      </c>
      <c r="O274" s="1" t="str">
        <f>IF(Income_CF!O275="","",Income_CF!O275*(Cohort_WP!O273/Cohort_CF!O273))</f>
        <v/>
      </c>
      <c r="P274" s="1" t="str">
        <f>IF(Income_CF!P275="","",Income_CF!P275*(Cohort_WP!P273/Cohort_CF!P273))</f>
        <v/>
      </c>
      <c r="Q274" s="1" t="str">
        <f>IF(Income_CF!Q275="","",Income_CF!Q275*(Cohort_WP!Q273/Cohort_CF!Q273))</f>
        <v/>
      </c>
      <c r="R274" s="1" t="str">
        <f>IF(Income_CF!R275="","",Income_CF!R275*(Cohort_WP!R273/Cohort_CF!R273))</f>
        <v/>
      </c>
      <c r="S274" s="1" t="str">
        <f>IF(Income_CF!S275="","",Income_CF!S275*(Cohort_WP!S273/Cohort_CF!S273))</f>
        <v/>
      </c>
      <c r="T274" s="1">
        <f>IF(Income_CF!T275="","",Income_CF!T275*(Cohort_WP!T273/Cohort_CF!T273))</f>
        <v>480875.63141526119</v>
      </c>
      <c r="U274" s="1">
        <f>IF(Income_CF!U275="","",Income_CF!U275*(Cohort_WP!U273/Cohort_CF!U273))</f>
        <v>499529.91009603685</v>
      </c>
      <c r="V274" s="1">
        <f>IF(Income_CF!V275="","",Income_CF!V275*(Cohort_WP!V273/Cohort_CF!V273))</f>
        <v>518596.58010616503</v>
      </c>
      <c r="W274" s="1">
        <f>IF(Income_CF!W275="","",Income_CF!W275*(Cohort_WP!W273/Cohort_CF!W273))</f>
        <v>538068.07243704749</v>
      </c>
      <c r="X274" s="1">
        <f>IF(Income_CF!X275="","",Income_CF!X275*(Cohort_WP!X273/Cohort_CF!X273))</f>
        <v>561349.59930169687</v>
      </c>
      <c r="Y274" s="1">
        <f>IF(Income_CF!Y275="","",Income_CF!Y275*(Cohort_WP!Y273/Cohort_CF!Y273))</f>
        <v>581378.89394066017</v>
      </c>
      <c r="Z274" s="1">
        <f>IF(Income_CF!Z275="","",Income_CF!Z275*(Cohort_WP!Z273/Cohort_CF!Z273))</f>
        <v>601761.68062999472</v>
      </c>
      <c r="AA274" s="1">
        <f>IF(Income_CF!AA275="","",Income_CF!AA275*(Cohort_WP!AA273/Cohort_CF!AA273))</f>
        <v>622485.47193984617</v>
      </c>
      <c r="AB274" s="1">
        <f>IF(Income_CF!AB275="","",Income_CF!AB275*(Cohort_WP!AB273/Cohort_CF!AB273))</f>
        <v>643536.72238984215</v>
      </c>
      <c r="AC274" s="1">
        <f>IF(Income_CF!AC275="","",Income_CF!AC275*(Cohort_WP!AC273/Cohort_CF!AC273))</f>
        <v>664900.82506957499</v>
      </c>
      <c r="AD274" s="1">
        <f>IF(Income_CF!AD275="","",Income_CF!AD275*(Cohort_WP!AD273/Cohort_CF!AD273))</f>
        <v>686562.11138031969</v>
      </c>
      <c r="AE274" s="1">
        <f>IF(Income_CF!AE275="","",Income_CF!AE275*(Cohort_WP!AE273/Cohort_CF!AE273))</f>
        <v>708503.85400443536</v>
      </c>
      <c r="AF274" s="1">
        <f>IF(Income_CF!AF275="","",Income_CF!AF275*(Cohort_WP!AF273/Cohort_CF!AF273))</f>
        <v>730708.27319870924</v>
      </c>
      <c r="AG274" s="1">
        <f>IF(Income_CF!AG275="","",Income_CF!AG275*(Cohort_WP!AG273/Cohort_CF!AG273))</f>
        <v>753156.54649691377</v>
      </c>
      <c r="AH274" s="1">
        <f>IF(Income_CF!AH275="","",Income_CF!AH275*(Cohort_WP!AH273/Cohort_CF!AH273))</f>
        <v>775828.82189499412</v>
      </c>
      <c r="AI274" s="1">
        <f>IF(Income_CF!AI275="","",Income_CF!AI275*(Cohort_WP!AI273/Cohort_CF!AI273))</f>
        <v>798704.23457988375</v>
      </c>
      <c r="AJ274" s="1">
        <f>IF(Income_CF!AJ275="","",Income_CF!AJ275*(Cohort_WP!AJ273/Cohort_CF!AJ273))</f>
        <v>821760.92724959995</v>
      </c>
      <c r="AK274" s="1">
        <f>IF(Income_CF!AK275="","",Income_CF!AK275*(Cohort_WP!AK273/Cohort_CF!AK273))</f>
        <v>844976.07405857311</v>
      </c>
      <c r="AL274" s="1">
        <f>IF(Income_CF!AL275="","",Income_CF!AL275*(Cohort_WP!AL273/Cohort_CF!AL273))</f>
        <v>868325.90820759232</v>
      </c>
      <c r="AM274" s="1">
        <f>IF(Income_CF!AM275="","",Income_CF!AM275*(Cohort_WP!AM273/Cohort_CF!AM273))</f>
        <v>891785.75318290852</v>
      </c>
      <c r="AN274" s="1">
        <f>IF(Income_CF!AN275="","",Income_CF!AN275*(Cohort_WP!AN273/Cohort_CF!AN273))</f>
        <v>915330.05763354979</v>
      </c>
      <c r="AO274" s="1">
        <f>IF(Income_CF!AO275="","",Income_CF!AO275*(Cohort_WP!AO273/Cohort_CF!AO273))</f>
        <v>938932.43386019941</v>
      </c>
      <c r="AP274" s="1">
        <f>IF(Income_CF!AP275="","",Income_CF!AP275*(Cohort_WP!AP273/Cohort_CF!AP273))</f>
        <v>962565.69987278443</v>
      </c>
      <c r="AQ274" s="1">
        <f>IF(Income_CF!AQ275="","",Income_CF!AQ275*(Cohort_WP!AQ273/Cohort_CF!AQ273))</f>
        <v>986201.92495773209</v>
      </c>
      <c r="AR274" s="1">
        <f>IF(Income_CF!AR275="","",Income_CF!AR275*(Cohort_WP!AR273/Cohort_CF!AR273))</f>
        <v>1009812.4786793087</v>
      </c>
      <c r="AS274" s="1">
        <f>IF(Income_CF!AS275="","",Income_CF!AS275*(Cohort_WP!AS273/Cohort_CF!AS273))</f>
        <v>1033368.0832229024</v>
      </c>
      <c r="AT274" s="1">
        <f>IF(Income_CF!AT275="","",Income_CF!AT275*(Cohort_WP!AT273/Cohort_CF!AT273))</f>
        <v>1056838.8689717627</v>
      </c>
      <c r="AU274" s="1">
        <f>IF(Income_CF!AU275="","",Income_CF!AU275*(Cohort_WP!AU273/Cohort_CF!AU273))</f>
        <v>1080194.4331921667</v>
      </c>
      <c r="AV274" s="1">
        <f>IF(Income_CF!AV275="","",Income_CF!AV275*(Cohort_WP!AV273/Cohort_CF!AV273))</f>
        <v>1103403.901685992</v>
      </c>
      <c r="AW274" s="1">
        <f>IF(Income_CF!AW275="","",Income_CF!AW275*(Cohort_WP!AW273/Cohort_CF!AW273))</f>
        <v>1126435.9932536865</v>
      </c>
      <c r="AX274" s="1">
        <f>IF(Income_CF!AX275="","",Income_CF!AX275*(Cohort_WP!AX273/Cohort_CF!AX273))</f>
        <v>1149259.0867953408</v>
      </c>
      <c r="AY274" s="1">
        <f>IF(Income_CF!AY275="","",Income_CF!AY275*(Cohort_WP!AY273/Cohort_CF!AY273))</f>
        <v>1171841.2908624518</v>
      </c>
      <c r="AZ274" s="1">
        <f>IF(Income_CF!AZ275="","",Income_CF!AZ275*(Cohort_WP!AZ273/Cohort_CF!AZ273))</f>
        <v>1194150.5154587692</v>
      </c>
      <c r="BA274" s="1">
        <f>IF(Income_CF!BA275="","",Income_CF!BA275*(Cohort_WP!BA273/Cohort_CF!BA273))</f>
        <v>1216154.5458747945</v>
      </c>
      <c r="BB274" s="1">
        <f>IF(Income_CF!BB275="","",Income_CF!BB275*(Cohort_WP!BB273/Cohort_CF!BB273))</f>
        <v>1237821.118327684</v>
      </c>
      <c r="BC274" s="1">
        <f>IF(Income_CF!BC275="","",Income_CF!BC275*(Cohort_WP!BC273/Cohort_CF!BC273))</f>
        <v>1259117.9971662192</v>
      </c>
      <c r="BD274" s="1">
        <f>IF(Income_CF!BD275="","",Income_CF!BD275*(Cohort_WP!BD273/Cohort_CF!BD273))</f>
        <v>1280013.0533893139</v>
      </c>
      <c r="BE274" s="1">
        <f>IF(Income_CF!BE275="","",Income_CF!BE275*(Cohort_WP!BE273/Cohort_CF!BE273))</f>
        <v>1300474.3442165316</v>
      </c>
      <c r="BF274" s="1">
        <f>IF(Income_CF!BF275="","",Income_CF!BF275*(Cohort_WP!BF273/Cohort_CF!BF273))</f>
        <v>1320470.193439906</v>
      </c>
      <c r="BG274" s="1">
        <f>IF(Income_CF!BG275="","",Income_CF!BG275*(Cohort_WP!BG273/Cohort_CF!BG273))</f>
        <v>1339969.2722786504</v>
      </c>
      <c r="BH274" s="1" t="str">
        <f>IF(Income_CF!BH275="","",Income_CF!BH275*(Cohort_WP!BH273/Cohort_CF!BH273))</f>
        <v/>
      </c>
      <c r="BI274" s="1" t="str">
        <f>IF(Income_CF!BI275="","",Income_CF!BI275*(Cohort_WP!BI273/Cohort_CF!BI273))</f>
        <v/>
      </c>
      <c r="BJ274" s="1" t="str">
        <f>IF(Income_CF!BJ275="","",Income_CF!BJ275*(Cohort_WP!BJ273/Cohort_CF!BJ273))</f>
        <v/>
      </c>
      <c r="BK274" s="1" t="str">
        <f>IF(Income_CF!BK275="","",Income_CF!BK275*(Cohort_WP!BK273/Cohort_CF!BK273))</f>
        <v/>
      </c>
      <c r="BL274" s="1" t="str">
        <f>IF(Income_CF!BL275="","",Income_CF!BL275*(Cohort_WP!BL273/Cohort_CF!BL273))</f>
        <v/>
      </c>
      <c r="BM274" s="1" t="str">
        <f>IF(Income_CF!BM275="","",Income_CF!BM275*(Cohort_WP!BM273/Cohort_CF!BM273))</f>
        <v/>
      </c>
      <c r="BN274" s="1" t="str">
        <f>IF(Income_CF!BN275="","",Income_CF!BN275*(Cohort_WP!BN273/Cohort_CF!BN273))</f>
        <v/>
      </c>
    </row>
    <row r="275" spans="1:72" x14ac:dyDescent="0.55000000000000004">
      <c r="A275" s="639"/>
      <c r="B275" t="s">
        <v>480</v>
      </c>
      <c r="H275" s="1" t="str">
        <f>IF(Income_CF!H276="","",Income_CF!H276*(Cohort_WP!H274/Cohort_CF!H274))</f>
        <v/>
      </c>
      <c r="I275" s="1" t="str">
        <f>IF(Income_CF!I276="","",Income_CF!I276*(Cohort_WP!I274/Cohort_CF!I274))</f>
        <v/>
      </c>
      <c r="J275" s="1" t="str">
        <f>IF(Income_CF!J276="","",Income_CF!J276*(Cohort_WP!J274/Cohort_CF!J274))</f>
        <v/>
      </c>
      <c r="K275" s="1" t="str">
        <f>IF(Income_CF!K276="","",Income_CF!K276*(Cohort_WP!K274/Cohort_CF!K274))</f>
        <v/>
      </c>
      <c r="L275" s="1" t="str">
        <f>IF(Income_CF!L276="","",Income_CF!L276*(Cohort_WP!L274/Cohort_CF!L274))</f>
        <v/>
      </c>
      <c r="M275" s="1" t="str">
        <f>IF(Income_CF!M276="","",Income_CF!M276*(Cohort_WP!M274/Cohort_CF!M274))</f>
        <v/>
      </c>
      <c r="N275" s="1" t="str">
        <f>IF(Income_CF!N276="","",Income_CF!N276*(Cohort_WP!N274/Cohort_CF!N274))</f>
        <v/>
      </c>
      <c r="O275" s="1" t="str">
        <f>IF(Income_CF!O276="","",Income_CF!O276*(Cohort_WP!O274/Cohort_CF!O274))</f>
        <v/>
      </c>
      <c r="P275" s="1" t="str">
        <f>IF(Income_CF!P276="","",Income_CF!P276*(Cohort_WP!P274/Cohort_CF!P274))</f>
        <v/>
      </c>
      <c r="Q275" s="1" t="str">
        <f>IF(Income_CF!Q276="","",Income_CF!Q276*(Cohort_WP!Q274/Cohort_CF!Q274))</f>
        <v/>
      </c>
      <c r="R275" s="1" t="str">
        <f>IF(Income_CF!R276="","",Income_CF!R276*(Cohort_WP!R274/Cohort_CF!R274))</f>
        <v/>
      </c>
      <c r="S275" s="1" t="str">
        <f>IF(Income_CF!S276="","",Income_CF!S276*(Cohort_WP!S274/Cohort_CF!S274))</f>
        <v/>
      </c>
      <c r="T275" s="1" t="str">
        <f>IF(Income_CF!T276="","",Income_CF!T276*(Cohort_WP!T274/Cohort_CF!T274))</f>
        <v/>
      </c>
      <c r="U275" s="1">
        <f>IF(Income_CF!U276="","",Income_CF!U276*(Cohort_WP!U274/Cohort_CF!U274))</f>
        <v>495301.90035771905</v>
      </c>
      <c r="V275" s="1">
        <f>IF(Income_CF!V276="","",Income_CF!V276*(Cohort_WP!V274/Cohort_CF!V274))</f>
        <v>514515.80739891791</v>
      </c>
      <c r="W275" s="1">
        <f>IF(Income_CF!W276="","",Income_CF!W276*(Cohort_WP!W274/Cohort_CF!W274))</f>
        <v>534154.47750935005</v>
      </c>
      <c r="X275" s="1">
        <f>IF(Income_CF!X276="","",Income_CF!X276*(Cohort_WP!X274/Cohort_CF!X274))</f>
        <v>554210.11461015895</v>
      </c>
      <c r="Y275" s="1">
        <f>IF(Income_CF!Y276="","",Income_CF!Y276*(Cohort_WP!Y274/Cohort_CF!Y274))</f>
        <v>578190.08728074771</v>
      </c>
      <c r="Z275" s="1">
        <f>IF(Income_CF!Z276="","",Income_CF!Z276*(Cohort_WP!Z274/Cohort_CF!Z274))</f>
        <v>598820.26075887994</v>
      </c>
      <c r="AA275" s="1">
        <f>IF(Income_CF!AA276="","",Income_CF!AA276*(Cohort_WP!AA274/Cohort_CF!AA274))</f>
        <v>619814.53104889451</v>
      </c>
      <c r="AB275" s="1">
        <f>IF(Income_CF!AB276="","",Income_CF!AB276*(Cohort_WP!AB274/Cohort_CF!AB274))</f>
        <v>641160.03609804169</v>
      </c>
      <c r="AC275" s="1">
        <f>IF(Income_CF!AC276="","",Income_CF!AC276*(Cohort_WP!AC274/Cohort_CF!AC274))</f>
        <v>662842.82406153739</v>
      </c>
      <c r="AD275" s="1">
        <f>IF(Income_CF!AD276="","",Income_CF!AD276*(Cohort_WP!AD274/Cohort_CF!AD274))</f>
        <v>684847.84982166218</v>
      </c>
      <c r="AE275" s="1">
        <f>IF(Income_CF!AE276="","",Income_CF!AE276*(Cohort_WP!AE274/Cohort_CF!AE274))</f>
        <v>707158.97472172941</v>
      </c>
      <c r="AF275" s="1">
        <f>IF(Income_CF!AF276="","",Income_CF!AF276*(Cohort_WP!AF274/Cohort_CF!AF274))</f>
        <v>729758.96962456848</v>
      </c>
      <c r="AG275" s="1">
        <f>IF(Income_CF!AG276="","",Income_CF!AG276*(Cohort_WP!AG274/Cohort_CF!AG274))</f>
        <v>752629.52139467048</v>
      </c>
      <c r="AH275" s="1">
        <f>IF(Income_CF!AH276="","",Income_CF!AH276*(Cohort_WP!AH274/Cohort_CF!AH274))</f>
        <v>775751.2428918212</v>
      </c>
      <c r="AI275" s="1">
        <f>IF(Income_CF!AI276="","",Income_CF!AI276*(Cohort_WP!AI274/Cohort_CF!AI274))</f>
        <v>799103.68655184389</v>
      </c>
      <c r="AJ275" s="1">
        <f>IF(Income_CF!AJ276="","",Income_CF!AJ276*(Cohort_WP!AJ274/Cohort_CF!AJ274))</f>
        <v>822665.3616172804</v>
      </c>
      <c r="AK275" s="1">
        <f>IF(Income_CF!AK276="","",Income_CF!AK276*(Cohort_WP!AK274/Cohort_CF!AK274))</f>
        <v>846413.75506708818</v>
      </c>
      <c r="AL275" s="1">
        <f>IF(Income_CF!AL276="","",Income_CF!AL276*(Cohort_WP!AL274/Cohort_CF!AL274))</f>
        <v>870325.3562803301</v>
      </c>
      <c r="AM275" s="1">
        <f>IF(Income_CF!AM276="","",Income_CF!AM276*(Cohort_WP!AM274/Cohort_CF!AM274))</f>
        <v>894375.68545382016</v>
      </c>
      <c r="AN275" s="1">
        <f>IF(Income_CF!AN276="","",Income_CF!AN276*(Cohort_WP!AN274/Cohort_CF!AN274))</f>
        <v>918539.32577839575</v>
      </c>
      <c r="AO275" s="1">
        <f>IF(Income_CF!AO276="","",Income_CF!AO276*(Cohort_WP!AO274/Cohort_CF!AO274))</f>
        <v>942789.95936255646</v>
      </c>
      <c r="AP275" s="1">
        <f>IF(Income_CF!AP276="","",Income_CF!AP276*(Cohort_WP!AP274/Cohort_CF!AP274))</f>
        <v>967100.40687600535</v>
      </c>
      <c r="AQ275" s="1">
        <f>IF(Income_CF!AQ276="","",Income_CF!AQ276*(Cohort_WP!AQ274/Cohort_CF!AQ274))</f>
        <v>991442.67086896778</v>
      </c>
      <c r="AR275" s="1">
        <f>IF(Income_CF!AR276="","",Income_CF!AR276*(Cohort_WP!AR274/Cohort_CF!AR274))</f>
        <v>1015787.9827064641</v>
      </c>
      <c r="AS275" s="1">
        <f>IF(Income_CF!AS276="","",Income_CF!AS276*(Cohort_WP!AS274/Cohort_CF!AS274))</f>
        <v>1040106.8530396882</v>
      </c>
      <c r="AT275" s="1">
        <f>IF(Income_CF!AT276="","",Income_CF!AT276*(Cohort_WP!AT274/Cohort_CF!AT274))</f>
        <v>1064369.1257195894</v>
      </c>
      <c r="AU275" s="1">
        <f>IF(Income_CF!AU276="","",Income_CF!AU276*(Cohort_WP!AU274/Cohort_CF!AU274))</f>
        <v>1088544.0350409155</v>
      </c>
      <c r="AV275" s="1">
        <f>IF(Income_CF!AV276="","",Income_CF!AV276*(Cohort_WP!AV274/Cohort_CF!AV274))</f>
        <v>1112600.2661879319</v>
      </c>
      <c r="AW275" s="1">
        <f>IF(Income_CF!AW276="","",Income_CF!AW276*(Cohort_WP!AW274/Cohort_CF!AW274))</f>
        <v>1136506.0187365718</v>
      </c>
      <c r="AX275" s="1">
        <f>IF(Income_CF!AX276="","",Income_CF!AX276*(Cohort_WP!AX274/Cohort_CF!AX274))</f>
        <v>1160229.0730512969</v>
      </c>
      <c r="AY275" s="1">
        <f>IF(Income_CF!AY276="","",Income_CF!AY276*(Cohort_WP!AY274/Cohort_CF!AY274))</f>
        <v>1183736.8593992009</v>
      </c>
      <c r="AZ275" s="1">
        <f>IF(Income_CF!AZ276="","",Income_CF!AZ276*(Cohort_WP!AZ274/Cohort_CF!AZ274))</f>
        <v>1206996.5295883252</v>
      </c>
      <c r="BA275" s="1">
        <f>IF(Income_CF!BA276="","",Income_CF!BA276*(Cohort_WP!BA274/Cohort_CF!BA274))</f>
        <v>1229975.0309225323</v>
      </c>
      <c r="BB275" s="1">
        <f>IF(Income_CF!BB276="","",Income_CF!BB276*(Cohort_WP!BB274/Cohort_CF!BB274))</f>
        <v>1252639.182251038</v>
      </c>
      <c r="BC275" s="1">
        <f>IF(Income_CF!BC276="","",Income_CF!BC276*(Cohort_WP!BC274/Cohort_CF!BC274))</f>
        <v>1274955.7518775142</v>
      </c>
      <c r="BD275" s="1">
        <f>IF(Income_CF!BD276="","",Income_CF!BD276*(Cohort_WP!BD274/Cohort_CF!BD274))</f>
        <v>1296891.5370812058</v>
      </c>
      <c r="BE275" s="1">
        <f>IF(Income_CF!BE276="","",Income_CF!BE276*(Cohort_WP!BE274/Cohort_CF!BE274))</f>
        <v>1318413.444990993</v>
      </c>
      <c r="BF275" s="1">
        <f>IF(Income_CF!BF276="","",Income_CF!BF276*(Cohort_WP!BF274/Cohort_CF!BF274))</f>
        <v>1339488.5745430277</v>
      </c>
      <c r="BG275" s="1">
        <f>IF(Income_CF!BG276="","",Income_CF!BG276*(Cohort_WP!BG274/Cohort_CF!BG274))</f>
        <v>1360084.2992431028</v>
      </c>
      <c r="BH275" s="1">
        <f>IF(Income_CF!BH276="","",Income_CF!BH276*(Cohort_WP!BH274/Cohort_CF!BH274))</f>
        <v>1380168.35044701</v>
      </c>
      <c r="BI275" s="1" t="str">
        <f>IF(Income_CF!BI276="","",Income_CF!BI276*(Cohort_WP!BI274/Cohort_CF!BI274))</f>
        <v/>
      </c>
      <c r="BJ275" s="1" t="str">
        <f>IF(Income_CF!BJ276="","",Income_CF!BJ276*(Cohort_WP!BJ274/Cohort_CF!BJ274))</f>
        <v/>
      </c>
      <c r="BK275" s="1" t="str">
        <f>IF(Income_CF!BK276="","",Income_CF!BK276*(Cohort_WP!BK274/Cohort_CF!BK274))</f>
        <v/>
      </c>
      <c r="BL275" s="1" t="str">
        <f>IF(Income_CF!BL276="","",Income_CF!BL276*(Cohort_WP!BL274/Cohort_CF!BL274))</f>
        <v/>
      </c>
      <c r="BM275" s="1" t="str">
        <f>IF(Income_CF!BM276="","",Income_CF!BM276*(Cohort_WP!BM274/Cohort_CF!BM274))</f>
        <v/>
      </c>
      <c r="BN275" s="1" t="str">
        <f>IF(Income_CF!BN276="","",Income_CF!BN276*(Cohort_WP!BN274/Cohort_CF!BN274))</f>
        <v/>
      </c>
    </row>
    <row r="276" spans="1:72" x14ac:dyDescent="0.55000000000000004">
      <c r="A276" s="639"/>
      <c r="B276" t="s">
        <v>481</v>
      </c>
      <c r="H276" s="1" t="str">
        <f>IF(Income_CF!H277="","",Income_CF!H277*(Cohort_WP!H275/Cohort_CF!H275))</f>
        <v/>
      </c>
      <c r="I276" s="1" t="str">
        <f>IF(Income_CF!I277="","",Income_CF!I277*(Cohort_WP!I275/Cohort_CF!I275))</f>
        <v/>
      </c>
      <c r="J276" s="1" t="str">
        <f>IF(Income_CF!J277="","",Income_CF!J277*(Cohort_WP!J275/Cohort_CF!J275))</f>
        <v/>
      </c>
      <c r="K276" s="1" t="str">
        <f>IF(Income_CF!K277="","",Income_CF!K277*(Cohort_WP!K275/Cohort_CF!K275))</f>
        <v/>
      </c>
      <c r="L276" s="1" t="str">
        <f>IF(Income_CF!L277="","",Income_CF!L277*(Cohort_WP!L275/Cohort_CF!L275))</f>
        <v/>
      </c>
      <c r="M276" s="1" t="str">
        <f>IF(Income_CF!M277="","",Income_CF!M277*(Cohort_WP!M275/Cohort_CF!M275))</f>
        <v/>
      </c>
      <c r="N276" s="1" t="str">
        <f>IF(Income_CF!N277="","",Income_CF!N277*(Cohort_WP!N275/Cohort_CF!N275))</f>
        <v/>
      </c>
      <c r="O276" s="1" t="str">
        <f>IF(Income_CF!O277="","",Income_CF!O277*(Cohort_WP!O275/Cohort_CF!O275))</f>
        <v/>
      </c>
      <c r="P276" s="1" t="str">
        <f>IF(Income_CF!P277="","",Income_CF!P277*(Cohort_WP!P275/Cohort_CF!P275))</f>
        <v/>
      </c>
      <c r="Q276" s="1" t="str">
        <f>IF(Income_CF!Q277="","",Income_CF!Q277*(Cohort_WP!Q275/Cohort_CF!Q275))</f>
        <v/>
      </c>
      <c r="R276" s="1" t="str">
        <f>IF(Income_CF!R277="","",Income_CF!R277*(Cohort_WP!R275/Cohort_CF!R275))</f>
        <v/>
      </c>
      <c r="S276" s="1" t="str">
        <f>IF(Income_CF!S277="","",Income_CF!S277*(Cohort_WP!S275/Cohort_CF!S275))</f>
        <v/>
      </c>
      <c r="T276" s="1" t="str">
        <f>IF(Income_CF!T277="","",Income_CF!T277*(Cohort_WP!T275/Cohort_CF!T275))</f>
        <v/>
      </c>
      <c r="U276" s="1" t="str">
        <f>IF(Income_CF!U277="","",Income_CF!U277*(Cohort_WP!U275/Cohort_CF!U275))</f>
        <v/>
      </c>
      <c r="V276" s="1">
        <f>IF(Income_CF!V277="","",Income_CF!V277*(Cohort_WP!V275/Cohort_CF!V275))</f>
        <v>510160.95736845047</v>
      </c>
      <c r="W276" s="1">
        <f>IF(Income_CF!W277="","",Income_CF!W277*(Cohort_WP!W275/Cohort_CF!W275))</f>
        <v>529951.28162088536</v>
      </c>
      <c r="X276" s="1">
        <f>IF(Income_CF!X277="","",Income_CF!X277*(Cohort_WP!X275/Cohort_CF!X275))</f>
        <v>550179.11183463049</v>
      </c>
      <c r="Y276" s="1">
        <f>IF(Income_CF!Y277="","",Income_CF!Y277*(Cohort_WP!Y275/Cohort_CF!Y275))</f>
        <v>570836.41804846365</v>
      </c>
      <c r="Z276" s="1">
        <f>IF(Income_CF!Z277="","",Income_CF!Z277*(Cohort_WP!Z275/Cohort_CF!Z275))</f>
        <v>595535.78989917017</v>
      </c>
      <c r="AA276" s="1">
        <f>IF(Income_CF!AA277="","",Income_CF!AA277*(Cohort_WP!AA275/Cohort_CF!AA275))</f>
        <v>616784.86858164624</v>
      </c>
      <c r="AB276" s="1">
        <f>IF(Income_CF!AB277="","",Income_CF!AB277*(Cohort_WP!AB275/Cohort_CF!AB275))</f>
        <v>638408.96698036138</v>
      </c>
      <c r="AC276" s="1">
        <f>IF(Income_CF!AC277="","",Income_CF!AC277*(Cohort_WP!AC275/Cohort_CF!AC275))</f>
        <v>660394.83718098293</v>
      </c>
      <c r="AD276" s="1">
        <f>IF(Income_CF!AD277="","",Income_CF!AD277*(Cohort_WP!AD275/Cohort_CF!AD275))</f>
        <v>682728.10878338339</v>
      </c>
      <c r="AE276" s="1">
        <f>IF(Income_CF!AE277="","",Income_CF!AE277*(Cohort_WP!AE275/Cohort_CF!AE275))</f>
        <v>705393.28531631199</v>
      </c>
      <c r="AF276" s="1">
        <f>IF(Income_CF!AF277="","",Income_CF!AF277*(Cohort_WP!AF275/Cohort_CF!AF275))</f>
        <v>728373.74396338128</v>
      </c>
      <c r="AG276" s="1">
        <f>IF(Income_CF!AG277="","",Income_CF!AG277*(Cohort_WP!AG275/Cohort_CF!AG275))</f>
        <v>751651.73871330544</v>
      </c>
      <c r="AH276" s="1">
        <f>IF(Income_CF!AH277="","",Income_CF!AH277*(Cohort_WP!AH275/Cohort_CF!AH275))</f>
        <v>775208.40703651053</v>
      </c>
      <c r="AI276" s="1">
        <f>IF(Income_CF!AI277="","",Income_CF!AI277*(Cohort_WP!AI275/Cohort_CF!AI275))</f>
        <v>799023.78017857578</v>
      </c>
      <c r="AJ276" s="1">
        <f>IF(Income_CF!AJ277="","",Income_CF!AJ277*(Cohort_WP!AJ275/Cohort_CF!AJ275))</f>
        <v>823076.79714839929</v>
      </c>
      <c r="AK276" s="1">
        <f>IF(Income_CF!AK277="","",Income_CF!AK277*(Cohort_WP!AK275/Cohort_CF!AK275))</f>
        <v>847345.32246579882</v>
      </c>
      <c r="AL276" s="1">
        <f>IF(Income_CF!AL277="","",Income_CF!AL277*(Cohort_WP!AL275/Cohort_CF!AL275))</f>
        <v>871806.16771910072</v>
      </c>
      <c r="AM276" s="1">
        <f>IF(Income_CF!AM277="","",Income_CF!AM277*(Cohort_WP!AM275/Cohort_CF!AM275))</f>
        <v>896435.11696874001</v>
      </c>
      <c r="AN276" s="1">
        <f>IF(Income_CF!AN277="","",Income_CF!AN277*(Cohort_WP!AN275/Cohort_CF!AN275))</f>
        <v>921206.9560174346</v>
      </c>
      <c r="AO276" s="1">
        <f>IF(Income_CF!AO277="","",Income_CF!AO277*(Cohort_WP!AO275/Cohort_CF!AO275))</f>
        <v>946095.50555174774</v>
      </c>
      <c r="AP276" s="1">
        <f>IF(Income_CF!AP277="","",Income_CF!AP277*(Cohort_WP!AP275/Cohort_CF!AP275))</f>
        <v>971073.65814343316</v>
      </c>
      <c r="AQ276" s="1">
        <f>IF(Income_CF!AQ277="","",Income_CF!AQ277*(Cohort_WP!AQ275/Cohort_CF!AQ275))</f>
        <v>996113.41908228537</v>
      </c>
      <c r="AR276" s="1">
        <f>IF(Income_CF!AR277="","",Income_CF!AR277*(Cohort_WP!AR275/Cohort_CF!AR275))</f>
        <v>1021185.9509950369</v>
      </c>
      <c r="AS276" s="1">
        <f>IF(Income_CF!AS277="","",Income_CF!AS277*(Cohort_WP!AS275/Cohort_CF!AS275))</f>
        <v>1046261.6221876581</v>
      </c>
      <c r="AT276" s="1">
        <f>IF(Income_CF!AT277="","",Income_CF!AT277*(Cohort_WP!AT275/Cohort_CF!AT275))</f>
        <v>1071310.0586308786</v>
      </c>
      <c r="AU276" s="1">
        <f>IF(Income_CF!AU277="","",Income_CF!AU277*(Cohort_WP!AU275/Cohort_CF!AU275))</f>
        <v>1096300.199491177</v>
      </c>
      <c r="AV276" s="1">
        <f>IF(Income_CF!AV277="","",Income_CF!AV277*(Cohort_WP!AV275/Cohort_CF!AV275))</f>
        <v>1121200.3560921431</v>
      </c>
      <c r="AW276" s="1">
        <f>IF(Income_CF!AW277="","",Income_CF!AW277*(Cohort_WP!AW275/Cohort_CF!AW275))</f>
        <v>1145978.2741735696</v>
      </c>
      <c r="AX276" s="1">
        <f>IF(Income_CF!AX277="","",Income_CF!AX277*(Cohort_WP!AX275/Cohort_CF!AX275))</f>
        <v>1170601.1992986689</v>
      </c>
      <c r="AY276" s="1">
        <f>IF(Income_CF!AY277="","",Income_CF!AY277*(Cohort_WP!AY275/Cohort_CF!AY275))</f>
        <v>1195035.9452428359</v>
      </c>
      <c r="AZ276" s="1">
        <f>IF(Income_CF!AZ277="","",Income_CF!AZ277*(Cohort_WP!AZ275/Cohort_CF!AZ275))</f>
        <v>1219248.965181177</v>
      </c>
      <c r="BA276" s="1">
        <f>IF(Income_CF!BA277="","",Income_CF!BA277*(Cohort_WP!BA275/Cohort_CF!BA275))</f>
        <v>1243206.425475975</v>
      </c>
      <c r="BB276" s="1">
        <f>IF(Income_CF!BB277="","",Income_CF!BB277*(Cohort_WP!BB275/Cohort_CF!BB275))</f>
        <v>1266874.2818502081</v>
      </c>
      <c r="BC276" s="1">
        <f>IF(Income_CF!BC277="","",Income_CF!BC277*(Cohort_WP!BC275/Cohort_CF!BC275))</f>
        <v>1290218.3577185692</v>
      </c>
      <c r="BD276" s="1">
        <f>IF(Income_CF!BD277="","",Income_CF!BD277*(Cohort_WP!BD275/Cohort_CF!BD275))</f>
        <v>1313204.4244338397</v>
      </c>
      <c r="BE276" s="1">
        <f>IF(Income_CF!BE277="","",Income_CF!BE277*(Cohort_WP!BE275/Cohort_CF!BE275))</f>
        <v>1335798.2831936418</v>
      </c>
      <c r="BF276" s="1">
        <f>IF(Income_CF!BF277="","",Income_CF!BF277*(Cohort_WP!BF275/Cohort_CF!BF275))</f>
        <v>1357965.848340723</v>
      </c>
      <c r="BG276" s="1">
        <f>IF(Income_CF!BG277="","",Income_CF!BG277*(Cohort_WP!BG275/Cohort_CF!BG275))</f>
        <v>1379673.2317793178</v>
      </c>
      <c r="BH276" s="1">
        <f>IF(Income_CF!BH277="","",Income_CF!BH277*(Cohort_WP!BH275/Cohort_CF!BH275))</f>
        <v>1400886.8282203961</v>
      </c>
      <c r="BI276" s="1">
        <f>IF(Income_CF!BI277="","",Income_CF!BI277*(Cohort_WP!BI275/Cohort_CF!BI275))</f>
        <v>1421573.4009604203</v>
      </c>
      <c r="BJ276" s="1" t="str">
        <f>IF(Income_CF!BJ277="","",Income_CF!BJ277*(Cohort_WP!BJ275/Cohort_CF!BJ275))</f>
        <v/>
      </c>
      <c r="BK276" s="1" t="str">
        <f>IF(Income_CF!BK277="","",Income_CF!BK277*(Cohort_WP!BK275/Cohort_CF!BK275))</f>
        <v/>
      </c>
      <c r="BL276" s="1" t="str">
        <f>IF(Income_CF!BL277="","",Income_CF!BL277*(Cohort_WP!BL275/Cohort_CF!BL275))</f>
        <v/>
      </c>
      <c r="BM276" s="1" t="str">
        <f>IF(Income_CF!BM277="","",Income_CF!BM277*(Cohort_WP!BM275/Cohort_CF!BM275))</f>
        <v/>
      </c>
      <c r="BN276" s="1" t="str">
        <f>IF(Income_CF!BN277="","",Income_CF!BN277*(Cohort_WP!BN275/Cohort_CF!BN275))</f>
        <v/>
      </c>
    </row>
    <row r="277" spans="1:72" x14ac:dyDescent="0.55000000000000004">
      <c r="A277" s="639"/>
      <c r="B277" t="s">
        <v>482</v>
      </c>
      <c r="H277" s="1" t="str">
        <f>IF(Income_CF!H278="","",Income_CF!H278*(Cohort_WP!H276/Cohort_CF!H276))</f>
        <v/>
      </c>
      <c r="I277" s="1" t="str">
        <f>IF(Income_CF!I278="","",Income_CF!I278*(Cohort_WP!I276/Cohort_CF!I276))</f>
        <v/>
      </c>
      <c r="J277" s="1" t="str">
        <f>IF(Income_CF!J278="","",Income_CF!J278*(Cohort_WP!J276/Cohort_CF!J276))</f>
        <v/>
      </c>
      <c r="K277" s="1" t="str">
        <f>IF(Income_CF!K278="","",Income_CF!K278*(Cohort_WP!K276/Cohort_CF!K276))</f>
        <v/>
      </c>
      <c r="L277" s="1" t="str">
        <f>IF(Income_CF!L278="","",Income_CF!L278*(Cohort_WP!L276/Cohort_CF!L276))</f>
        <v/>
      </c>
      <c r="M277" s="1" t="str">
        <f>IF(Income_CF!M278="","",Income_CF!M278*(Cohort_WP!M276/Cohort_CF!M276))</f>
        <v/>
      </c>
      <c r="N277" s="1" t="str">
        <f>IF(Income_CF!N278="","",Income_CF!N278*(Cohort_WP!N276/Cohort_CF!N276))</f>
        <v/>
      </c>
      <c r="O277" s="1" t="str">
        <f>IF(Income_CF!O278="","",Income_CF!O278*(Cohort_WP!O276/Cohort_CF!O276))</f>
        <v/>
      </c>
      <c r="P277" s="1" t="str">
        <f>IF(Income_CF!P278="","",Income_CF!P278*(Cohort_WP!P276/Cohort_CF!P276))</f>
        <v/>
      </c>
      <c r="Q277" s="1" t="str">
        <f>IF(Income_CF!Q278="","",Income_CF!Q278*(Cohort_WP!Q276/Cohort_CF!Q276))</f>
        <v/>
      </c>
      <c r="R277" s="1" t="str">
        <f>IF(Income_CF!R278="","",Income_CF!R278*(Cohort_WP!R276/Cohort_CF!R276))</f>
        <v/>
      </c>
      <c r="S277" s="1" t="str">
        <f>IF(Income_CF!S278="","",Income_CF!S278*(Cohort_WP!S276/Cohort_CF!S276))</f>
        <v/>
      </c>
      <c r="T277" s="1" t="str">
        <f>IF(Income_CF!T278="","",Income_CF!T278*(Cohort_WP!T276/Cohort_CF!T276))</f>
        <v/>
      </c>
      <c r="U277" s="1" t="str">
        <f>IF(Income_CF!U278="","",Income_CF!U278*(Cohort_WP!U276/Cohort_CF!U276))</f>
        <v/>
      </c>
      <c r="V277" s="1" t="str">
        <f>IF(Income_CF!V278="","",Income_CF!V278*(Cohort_WP!V276/Cohort_CF!V276))</f>
        <v/>
      </c>
      <c r="W277" s="1">
        <f>IF(Income_CF!W278="","",Income_CF!W278*(Cohort_WP!W276/Cohort_CF!W276))</f>
        <v>525465.78608950402</v>
      </c>
      <c r="X277" s="1">
        <f>IF(Income_CF!X278="","",Income_CF!X278*(Cohort_WP!X276/Cohort_CF!X276))</f>
        <v>545849.820069512</v>
      </c>
      <c r="Y277" s="1">
        <f>IF(Income_CF!Y278="","",Income_CF!Y278*(Cohort_WP!Y276/Cohort_CF!Y276))</f>
        <v>566684.48518966942</v>
      </c>
      <c r="Z277" s="1">
        <f>IF(Income_CF!Z278="","",Income_CF!Z278*(Cohort_WP!Z276/Cohort_CF!Z276))</f>
        <v>587961.51058991754</v>
      </c>
      <c r="AA277" s="1">
        <f>IF(Income_CF!AA278="","",Income_CF!AA278*(Cohort_WP!AA276/Cohort_CF!AA276))</f>
        <v>613401.86359614518</v>
      </c>
      <c r="AB277" s="1">
        <f>IF(Income_CF!AB278="","",Income_CF!AB278*(Cohort_WP!AB276/Cohort_CF!AB276))</f>
        <v>635288.41463909578</v>
      </c>
      <c r="AC277" s="1">
        <f>IF(Income_CF!AC278="","",Income_CF!AC278*(Cohort_WP!AC276/Cohort_CF!AC276))</f>
        <v>657561.23598977237</v>
      </c>
      <c r="AD277" s="1">
        <f>IF(Income_CF!AD278="","",Income_CF!AD278*(Cohort_WP!AD276/Cohort_CF!AD276))</f>
        <v>680206.6822964123</v>
      </c>
      <c r="AE277" s="1">
        <f>IF(Income_CF!AE278="","",Income_CF!AE278*(Cohort_WP!AE276/Cohort_CF!AE276))</f>
        <v>703209.95204688492</v>
      </c>
      <c r="AF277" s="1">
        <f>IF(Income_CF!AF278="","",Income_CF!AF278*(Cohort_WP!AF276/Cohort_CF!AF276))</f>
        <v>726555.08387580141</v>
      </c>
      <c r="AG277" s="1">
        <f>IF(Income_CF!AG278="","",Income_CF!AG278*(Cohort_WP!AG276/Cohort_CF!AG276))</f>
        <v>750224.9562822826</v>
      </c>
      <c r="AH277" s="1">
        <f>IF(Income_CF!AH278="","",Income_CF!AH278*(Cohort_WP!AH276/Cohort_CF!AH276))</f>
        <v>774201.2908747046</v>
      </c>
      <c r="AI277" s="1">
        <f>IF(Income_CF!AI278="","",Income_CF!AI278*(Cohort_WP!AI276/Cohort_CF!AI276))</f>
        <v>798464.65924760583</v>
      </c>
      <c r="AJ277" s="1">
        <f>IF(Income_CF!AJ278="","",Income_CF!AJ278*(Cohort_WP!AJ276/Cohort_CF!AJ276))</f>
        <v>822994.4935839331</v>
      </c>
      <c r="AK277" s="1">
        <f>IF(Income_CF!AK278="","",Income_CF!AK278*(Cohort_WP!AK276/Cohort_CF!AK276))</f>
        <v>847769.10106285138</v>
      </c>
      <c r="AL277" s="1">
        <f>IF(Income_CF!AL278="","",Income_CF!AL278*(Cohort_WP!AL276/Cohort_CF!AL276))</f>
        <v>872765.68213977269</v>
      </c>
      <c r="AM277" s="1">
        <f>IF(Income_CF!AM278="","",Income_CF!AM278*(Cohort_WP!AM276/Cohort_CF!AM276))</f>
        <v>897960.35275067366</v>
      </c>
      <c r="AN277" s="1">
        <f>IF(Income_CF!AN278="","",Income_CF!AN278*(Cohort_WP!AN276/Cohort_CF!AN276))</f>
        <v>923328.17047780205</v>
      </c>
      <c r="AO277" s="1">
        <f>IF(Income_CF!AO278="","",Income_CF!AO278*(Cohort_WP!AO276/Cohort_CF!AO276))</f>
        <v>948843.16469795781</v>
      </c>
      <c r="AP277" s="1">
        <f>IF(Income_CF!AP278="","",Income_CF!AP278*(Cohort_WP!AP276/Cohort_CF!AP276))</f>
        <v>974478.37071830011</v>
      </c>
      <c r="AQ277" s="1">
        <f>IF(Income_CF!AQ278="","",Income_CF!AQ278*(Cohort_WP!AQ276/Cohort_CF!AQ276))</f>
        <v>1000205.8678877359</v>
      </c>
      <c r="AR277" s="1">
        <f>IF(Income_CF!AR278="","",Income_CF!AR278*(Cohort_WP!AR276/Cohort_CF!AR276))</f>
        <v>1025996.8216547539</v>
      </c>
      <c r="AS277" s="1">
        <f>IF(Income_CF!AS278="","",Income_CF!AS278*(Cohort_WP!AS276/Cohort_CF!AS276))</f>
        <v>1051821.5295248881</v>
      </c>
      <c r="AT277" s="1">
        <f>IF(Income_CF!AT278="","",Income_CF!AT278*(Cohort_WP!AT276/Cohort_CF!AT276))</f>
        <v>1077649.4708532877</v>
      </c>
      <c r="AU277" s="1">
        <f>IF(Income_CF!AU278="","",Income_CF!AU278*(Cohort_WP!AU276/Cohort_CF!AU276))</f>
        <v>1103449.3603898052</v>
      </c>
      <c r="AV277" s="1">
        <f>IF(Income_CF!AV278="","",Income_CF!AV278*(Cohort_WP!AV276/Cohort_CF!AV276))</f>
        <v>1129189.2054759124</v>
      </c>
      <c r="AW277" s="1">
        <f>IF(Income_CF!AW278="","",Income_CF!AW278*(Cohort_WP!AW276/Cohort_CF!AW276))</f>
        <v>1154836.3667749073</v>
      </c>
      <c r="AX277" s="1">
        <f>IF(Income_CF!AX278="","",Income_CF!AX278*(Cohort_WP!AX276/Cohort_CF!AX276))</f>
        <v>1180357.6223987767</v>
      </c>
      <c r="AY277" s="1">
        <f>IF(Income_CF!AY278="","",Income_CF!AY278*(Cohort_WP!AY276/Cohort_CF!AY276))</f>
        <v>1205719.2352776288</v>
      </c>
      <c r="AZ277" s="1">
        <f>IF(Income_CF!AZ278="","",Income_CF!AZ278*(Cohort_WP!AZ276/Cohort_CF!AZ276))</f>
        <v>1230887.023600121</v>
      </c>
      <c r="BA277" s="1">
        <f>IF(Income_CF!BA278="","",Income_CF!BA278*(Cohort_WP!BA276/Cohort_CF!BA276))</f>
        <v>1255826.4341366123</v>
      </c>
      <c r="BB277" s="1">
        <f>IF(Income_CF!BB278="","",Income_CF!BB278*(Cohort_WP!BB276/Cohort_CF!BB276))</f>
        <v>1280502.6182402542</v>
      </c>
      <c r="BC277" s="1">
        <f>IF(Income_CF!BC278="","",Income_CF!BC278*(Cohort_WP!BC276/Cohort_CF!BC276))</f>
        <v>1304880.5103057141</v>
      </c>
      <c r="BD277" s="1">
        <f>IF(Income_CF!BD278="","",Income_CF!BD278*(Cohort_WP!BD276/Cohort_CF!BD276))</f>
        <v>1328924.9084501262</v>
      </c>
      <c r="BE277" s="1">
        <f>IF(Income_CF!BE278="","",Income_CF!BE278*(Cohort_WP!BE276/Cohort_CF!BE276))</f>
        <v>1352600.5571668551</v>
      </c>
      <c r="BF277" s="1">
        <f>IF(Income_CF!BF278="","",Income_CF!BF278*(Cohort_WP!BF276/Cohort_CF!BF276))</f>
        <v>1375872.2316894513</v>
      </c>
      <c r="BG277" s="1">
        <f>IF(Income_CF!BG278="","",Income_CF!BG278*(Cohort_WP!BG276/Cohort_CF!BG276))</f>
        <v>1398704.8237909444</v>
      </c>
      <c r="BH277" s="1">
        <f>IF(Income_CF!BH278="","",Income_CF!BH278*(Cohort_WP!BH276/Cohort_CF!BH276))</f>
        <v>1421063.4287326979</v>
      </c>
      <c r="BI277" s="1">
        <f>IF(Income_CF!BI278="","",Income_CF!BI278*(Cohort_WP!BI276/Cohort_CF!BI276))</f>
        <v>1442913.4330670079</v>
      </c>
      <c r="BJ277" s="1">
        <f>IF(Income_CF!BJ278="","",Income_CF!BJ278*(Cohort_WP!BJ276/Cohort_CF!BJ276))</f>
        <v>1464220.6029892326</v>
      </c>
      <c r="BK277" s="1" t="str">
        <f>IF(Income_CF!BK278="","",Income_CF!BK278*(Cohort_WP!BK276/Cohort_CF!BK276))</f>
        <v/>
      </c>
      <c r="BL277" s="1" t="str">
        <f>IF(Income_CF!BL278="","",Income_CF!BL278*(Cohort_WP!BL276/Cohort_CF!BL276))</f>
        <v/>
      </c>
      <c r="BM277" s="1" t="str">
        <f>IF(Income_CF!BM278="","",Income_CF!BM278*(Cohort_WP!BM276/Cohort_CF!BM276))</f>
        <v/>
      </c>
      <c r="BN277" s="1" t="str">
        <f>IF(Income_CF!BN278="","",Income_CF!BN278*(Cohort_WP!BN276/Cohort_CF!BN276))</f>
        <v/>
      </c>
    </row>
    <row r="278" spans="1:72" x14ac:dyDescent="0.55000000000000004">
      <c r="A278" s="639"/>
      <c r="B278" t="s">
        <v>483</v>
      </c>
      <c r="H278" s="1" t="str">
        <f>IF(Income_CF!H279="","",Income_CF!H279*(Cohort_WP!H277/Cohort_CF!H277))</f>
        <v/>
      </c>
      <c r="I278" s="1" t="str">
        <f>IF(Income_CF!I279="","",Income_CF!I279*(Cohort_WP!I277/Cohort_CF!I277))</f>
        <v/>
      </c>
      <c r="J278" s="1" t="str">
        <f>IF(Income_CF!J279="","",Income_CF!J279*(Cohort_WP!J277/Cohort_CF!J277))</f>
        <v/>
      </c>
      <c r="K278" s="1" t="str">
        <f>IF(Income_CF!K279="","",Income_CF!K279*(Cohort_WP!K277/Cohort_CF!K277))</f>
        <v/>
      </c>
      <c r="L278" s="1" t="str">
        <f>IF(Income_CF!L279="","",Income_CF!L279*(Cohort_WP!L277/Cohort_CF!L277))</f>
        <v/>
      </c>
      <c r="M278" s="1" t="str">
        <f>IF(Income_CF!M279="","",Income_CF!M279*(Cohort_WP!M277/Cohort_CF!M277))</f>
        <v/>
      </c>
      <c r="N278" s="1" t="str">
        <f>IF(Income_CF!N279="","",Income_CF!N279*(Cohort_WP!N277/Cohort_CF!N277))</f>
        <v/>
      </c>
      <c r="O278" s="1" t="str">
        <f>IF(Income_CF!O279="","",Income_CF!O279*(Cohort_WP!O277/Cohort_CF!O277))</f>
        <v/>
      </c>
      <c r="P278" s="1" t="str">
        <f>IF(Income_CF!P279="","",Income_CF!P279*(Cohort_WP!P277/Cohort_CF!P277))</f>
        <v/>
      </c>
      <c r="Q278" s="1" t="str">
        <f>IF(Income_CF!Q279="","",Income_CF!Q279*(Cohort_WP!Q277/Cohort_CF!Q277))</f>
        <v/>
      </c>
      <c r="R278" s="1" t="str">
        <f>IF(Income_CF!R279="","",Income_CF!R279*(Cohort_WP!R277/Cohort_CF!R277))</f>
        <v/>
      </c>
      <c r="S278" s="1" t="str">
        <f>IF(Income_CF!S279="","",Income_CF!S279*(Cohort_WP!S277/Cohort_CF!S277))</f>
        <v/>
      </c>
      <c r="T278" s="1" t="str">
        <f>IF(Income_CF!T279="","",Income_CF!T279*(Cohort_WP!T277/Cohort_CF!T277))</f>
        <v/>
      </c>
      <c r="U278" s="1" t="str">
        <f>IF(Income_CF!U279="","",Income_CF!U279*(Cohort_WP!U277/Cohort_CF!U277))</f>
        <v/>
      </c>
      <c r="V278" s="1" t="str">
        <f>IF(Income_CF!V279="","",Income_CF!V279*(Cohort_WP!V277/Cohort_CF!V277))</f>
        <v/>
      </c>
      <c r="W278" s="1" t="str">
        <f>IF(Income_CF!W279="","",Income_CF!W279*(Cohort_WP!W277/Cohort_CF!W277))</f>
        <v/>
      </c>
      <c r="X278" s="1">
        <f>IF(Income_CF!X279="","",Income_CF!X279*(Cohort_WP!X277/Cohort_CF!X277))</f>
        <v>541229.75967218913</v>
      </c>
      <c r="Y278" s="1">
        <f>IF(Income_CF!Y279="","",Income_CF!Y279*(Cohort_WP!Y277/Cohort_CF!Y277))</f>
        <v>562225.31467159744</v>
      </c>
      <c r="Z278" s="1">
        <f>IF(Income_CF!Z279="","",Income_CF!Z279*(Cohort_WP!Z277/Cohort_CF!Z277))</f>
        <v>583685.01974535943</v>
      </c>
      <c r="AA278" s="1">
        <f>IF(Income_CF!AA279="","",Income_CF!AA279*(Cohort_WP!AA277/Cohort_CF!AA277))</f>
        <v>605600.35590761504</v>
      </c>
      <c r="AB278" s="1">
        <f>IF(Income_CF!AB279="","",Income_CF!AB279*(Cohort_WP!AB277/Cohort_CF!AB277))</f>
        <v>631803.91950402956</v>
      </c>
      <c r="AC278" s="1">
        <f>IF(Income_CF!AC279="","",Income_CF!AC279*(Cohort_WP!AC277/Cohort_CF!AC277))</f>
        <v>654347.06707826874</v>
      </c>
      <c r="AD278" s="1">
        <f>IF(Income_CF!AD279="","",Income_CF!AD279*(Cohort_WP!AD277/Cohort_CF!AD277))</f>
        <v>677288.07306946535</v>
      </c>
      <c r="AE278" s="1">
        <f>IF(Income_CF!AE279="","",Income_CF!AE279*(Cohort_WP!AE277/Cohort_CF!AE277))</f>
        <v>700612.88276530476</v>
      </c>
      <c r="AF278" s="1">
        <f>IF(Income_CF!AF279="","",Income_CF!AF279*(Cohort_WP!AF277/Cohort_CF!AF277))</f>
        <v>724306.25060829148</v>
      </c>
      <c r="AG278" s="1">
        <f>IF(Income_CF!AG279="","",Income_CF!AG279*(Cohort_WP!AG277/Cohort_CF!AG277))</f>
        <v>748351.73639207543</v>
      </c>
      <c r="AH278" s="1">
        <f>IF(Income_CF!AH279="","",Income_CF!AH279*(Cohort_WP!AH277/Cohort_CF!AH277))</f>
        <v>772731.70497075119</v>
      </c>
      <c r="AI278" s="1">
        <f>IF(Income_CF!AI279="","",Income_CF!AI279*(Cohort_WP!AI277/Cohort_CF!AI277))</f>
        <v>797427.3296009457</v>
      </c>
      <c r="AJ278" s="1">
        <f>IF(Income_CF!AJ279="","",Income_CF!AJ279*(Cohort_WP!AJ277/Cohort_CF!AJ277))</f>
        <v>822418.59902503388</v>
      </c>
      <c r="AK278" s="1">
        <f>IF(Income_CF!AK279="","",Income_CF!AK279*(Cohort_WP!AK277/Cohort_CF!AK277))</f>
        <v>847684.32839145127</v>
      </c>
      <c r="AL278" s="1">
        <f>IF(Income_CF!AL279="","",Income_CF!AL279*(Cohort_WP!AL277/Cohort_CF!AL277))</f>
        <v>873202.17409473669</v>
      </c>
      <c r="AM278" s="1">
        <f>IF(Income_CF!AM279="","",Income_CF!AM279*(Cohort_WP!AM277/Cohort_CF!AM277))</f>
        <v>898948.65260396583</v>
      </c>
      <c r="AN278" s="1">
        <f>IF(Income_CF!AN279="","",Income_CF!AN279*(Cohort_WP!AN277/Cohort_CF!AN277))</f>
        <v>924899.16333319375</v>
      </c>
      <c r="AO278" s="1">
        <f>IF(Income_CF!AO279="","",Income_CF!AO279*(Cohort_WP!AO277/Cohort_CF!AO277))</f>
        <v>951028.0155921363</v>
      </c>
      <c r="AP278" s="1">
        <f>IF(Income_CF!AP279="","",Income_CF!AP279*(Cohort_WP!AP277/Cohort_CF!AP277))</f>
        <v>977308.4596388964</v>
      </c>
      <c r="AQ278" s="1">
        <f>IF(Income_CF!AQ279="","",Income_CF!AQ279*(Cohort_WP!AQ277/Cohort_CF!AQ277))</f>
        <v>1003712.721839849</v>
      </c>
      <c r="AR278" s="1">
        <f>IF(Income_CF!AR279="","",Income_CF!AR279*(Cohort_WP!AR277/Cohort_CF!AR277))</f>
        <v>1030212.0439243681</v>
      </c>
      <c r="AS278" s="1">
        <f>IF(Income_CF!AS279="","",Income_CF!AS279*(Cohort_WP!AS277/Cohort_CF!AS277))</f>
        <v>1056776.7263043968</v>
      </c>
      <c r="AT278" s="1">
        <f>IF(Income_CF!AT279="","",Income_CF!AT279*(Cohort_WP!AT277/Cohort_CF!AT277))</f>
        <v>1083376.1754106344</v>
      </c>
      <c r="AU278" s="1">
        <f>IF(Income_CF!AU279="","",Income_CF!AU279*(Cohort_WP!AU277/Cohort_CF!AU277))</f>
        <v>1109978.9549788863</v>
      </c>
      <c r="AV278" s="1">
        <f>IF(Income_CF!AV279="","",Income_CF!AV279*(Cohort_WP!AV277/Cohort_CF!AV277))</f>
        <v>1136552.8412014993</v>
      </c>
      <c r="AW278" s="1">
        <f>IF(Income_CF!AW279="","",Income_CF!AW279*(Cohort_WP!AW277/Cohort_CF!AW277))</f>
        <v>1163064.8816401898</v>
      </c>
      <c r="AX278" s="1">
        <f>IF(Income_CF!AX279="","",Income_CF!AX279*(Cohort_WP!AX277/Cohort_CF!AX277))</f>
        <v>1189481.4577781544</v>
      </c>
      <c r="AY278" s="1">
        <f>IF(Income_CF!AY279="","",Income_CF!AY279*(Cohort_WP!AY277/Cohort_CF!AY277))</f>
        <v>1215768.35107074</v>
      </c>
      <c r="AZ278" s="1">
        <f>IF(Income_CF!AZ279="","",Income_CF!AZ279*(Cohort_WP!AZ277/Cohort_CF!AZ277))</f>
        <v>1241890.8123359575</v>
      </c>
      <c r="BA278" s="1">
        <f>IF(Income_CF!BA279="","",Income_CF!BA279*(Cohort_WP!BA277/Cohort_CF!BA277))</f>
        <v>1267813.6343081247</v>
      </c>
      <c r="BB278" s="1">
        <f>IF(Income_CF!BB279="","",Income_CF!BB279*(Cohort_WP!BB277/Cohort_CF!BB277))</f>
        <v>1293501.2271607106</v>
      </c>
      <c r="BC278" s="1">
        <f>IF(Income_CF!BC279="","",Income_CF!BC279*(Cohort_WP!BC277/Cohort_CF!BC277))</f>
        <v>1318917.6967874619</v>
      </c>
      <c r="BD278" s="1">
        <f>IF(Income_CF!BD279="","",Income_CF!BD279*(Cohort_WP!BD277/Cohort_CF!BD277))</f>
        <v>1344026.9256148858</v>
      </c>
      <c r="BE278" s="1">
        <f>IF(Income_CF!BE279="","",Income_CF!BE279*(Cohort_WP!BE277/Cohort_CF!BE277))</f>
        <v>1368792.6557036301</v>
      </c>
      <c r="BF278" s="1">
        <f>IF(Income_CF!BF279="","",Income_CF!BF279*(Cohort_WP!BF277/Cohort_CF!BF277))</f>
        <v>1393178.5738818606</v>
      </c>
      <c r="BG278" s="1">
        <f>IF(Income_CF!BG279="","",Income_CF!BG279*(Cohort_WP!BG277/Cohort_CF!BG277))</f>
        <v>1417148.3986401344</v>
      </c>
      <c r="BH278" s="1">
        <f>IF(Income_CF!BH279="","",Income_CF!BH279*(Cohort_WP!BH277/Cohort_CF!BH277))</f>
        <v>1440665.9685046729</v>
      </c>
      <c r="BI278" s="1">
        <f>IF(Income_CF!BI279="","",Income_CF!BI279*(Cohort_WP!BI277/Cohort_CF!BI277))</f>
        <v>1463695.3315946788</v>
      </c>
      <c r="BJ278" s="1">
        <f>IF(Income_CF!BJ279="","",Income_CF!BJ279*(Cohort_WP!BJ277/Cohort_CF!BJ277))</f>
        <v>1486200.836059018</v>
      </c>
      <c r="BK278" s="1">
        <f>IF(Income_CF!BK279="","",Income_CF!BK279*(Cohort_WP!BK277/Cohort_CF!BK277))</f>
        <v>1508147.2210789097</v>
      </c>
      <c r="BL278" s="1" t="str">
        <f>IF(Income_CF!BL279="","",Income_CF!BL279*(Cohort_WP!BL277/Cohort_CF!BL277))</f>
        <v/>
      </c>
      <c r="BM278" s="1" t="str">
        <f>IF(Income_CF!BM279="","",Income_CF!BM279*(Cohort_WP!BM277/Cohort_CF!BM277))</f>
        <v/>
      </c>
      <c r="BN278" s="1" t="str">
        <f>IF(Income_CF!BN279="","",Income_CF!BN279*(Cohort_WP!BN277/Cohort_CF!BN277))</f>
        <v/>
      </c>
    </row>
    <row r="279" spans="1:72" x14ac:dyDescent="0.55000000000000004">
      <c r="A279" s="639"/>
      <c r="B279" t="s">
        <v>484</v>
      </c>
      <c r="H279" s="1" t="str">
        <f>IF(Income_CF!H280="","",Income_CF!H280*(Cohort_WP!H278/Cohort_CF!H278))</f>
        <v/>
      </c>
      <c r="I279" s="1" t="str">
        <f>IF(Income_CF!I280="","",Income_CF!I280*(Cohort_WP!I278/Cohort_CF!I278))</f>
        <v/>
      </c>
      <c r="J279" s="1" t="str">
        <f>IF(Income_CF!J280="","",Income_CF!J280*(Cohort_WP!J278/Cohort_CF!J278))</f>
        <v/>
      </c>
      <c r="K279" s="1" t="str">
        <f>IF(Income_CF!K280="","",Income_CF!K280*(Cohort_WP!K278/Cohort_CF!K278))</f>
        <v/>
      </c>
      <c r="L279" s="1" t="str">
        <f>IF(Income_CF!L280="","",Income_CF!L280*(Cohort_WP!L278/Cohort_CF!L278))</f>
        <v/>
      </c>
      <c r="M279" s="1" t="str">
        <f>IF(Income_CF!M280="","",Income_CF!M280*(Cohort_WP!M278/Cohort_CF!M278))</f>
        <v/>
      </c>
      <c r="N279" s="1" t="str">
        <f>IF(Income_CF!N280="","",Income_CF!N280*(Cohort_WP!N278/Cohort_CF!N278))</f>
        <v/>
      </c>
      <c r="O279" s="1" t="str">
        <f>IF(Income_CF!O280="","",Income_CF!O280*(Cohort_WP!O278/Cohort_CF!O278))</f>
        <v/>
      </c>
      <c r="P279" s="1" t="str">
        <f>IF(Income_CF!P280="","",Income_CF!P280*(Cohort_WP!P278/Cohort_CF!P278))</f>
        <v/>
      </c>
      <c r="Q279" s="1" t="str">
        <f>IF(Income_CF!Q280="","",Income_CF!Q280*(Cohort_WP!Q278/Cohort_CF!Q278))</f>
        <v/>
      </c>
      <c r="R279" s="1" t="str">
        <f>IF(Income_CF!R280="","",Income_CF!R280*(Cohort_WP!R278/Cohort_CF!R278))</f>
        <v/>
      </c>
      <c r="S279" s="1" t="str">
        <f>IF(Income_CF!S280="","",Income_CF!S280*(Cohort_WP!S278/Cohort_CF!S278))</f>
        <v/>
      </c>
      <c r="T279" s="1" t="str">
        <f>IF(Income_CF!T280="","",Income_CF!T280*(Cohort_WP!T278/Cohort_CF!T278))</f>
        <v/>
      </c>
      <c r="U279" s="1" t="str">
        <f>IF(Income_CF!U280="","",Income_CF!U280*(Cohort_WP!U278/Cohort_CF!U278))</f>
        <v/>
      </c>
      <c r="V279" s="1" t="str">
        <f>IF(Income_CF!V280="","",Income_CF!V280*(Cohort_WP!V278/Cohort_CF!V278))</f>
        <v/>
      </c>
      <c r="W279" s="1" t="str">
        <f>IF(Income_CF!W280="","",Income_CF!W280*(Cohort_WP!W278/Cohort_CF!W278))</f>
        <v/>
      </c>
      <c r="X279" s="1" t="str">
        <f>IF(Income_CF!X280="","",Income_CF!X280*(Cohort_WP!X278/Cohort_CF!X278))</f>
        <v/>
      </c>
      <c r="Y279" s="1">
        <f>IF(Income_CF!Y280="","",Income_CF!Y280*(Cohort_WP!Y278/Cohort_CF!Y278))</f>
        <v>557466.65246235474</v>
      </c>
      <c r="Z279" s="1">
        <f>IF(Income_CF!Z280="","",Income_CF!Z280*(Cohort_WP!Z278/Cohort_CF!Z278))</f>
        <v>579092.07411174523</v>
      </c>
      <c r="AA279" s="1">
        <f>IF(Income_CF!AA280="","",Income_CF!AA280*(Cohort_WP!AA278/Cohort_CF!AA278))</f>
        <v>601195.57033772022</v>
      </c>
      <c r="AB279" s="1">
        <f>IF(Income_CF!AB280="","",Income_CF!AB280*(Cohort_WP!AB278/Cohort_CF!AB278))</f>
        <v>623768.36658484361</v>
      </c>
      <c r="AC279" s="1">
        <f>IF(Income_CF!AC280="","",Income_CF!AC280*(Cohort_WP!AC278/Cohort_CF!AC278))</f>
        <v>650758.03708915052</v>
      </c>
      <c r="AD279" s="1">
        <f>IF(Income_CF!AD280="","",Income_CF!AD280*(Cohort_WP!AD278/Cohort_CF!AD278))</f>
        <v>673977.47909061657</v>
      </c>
      <c r="AE279" s="1">
        <f>IF(Income_CF!AE280="","",Income_CF!AE280*(Cohort_WP!AE278/Cohort_CF!AE278))</f>
        <v>697606.71526154934</v>
      </c>
      <c r="AF279" s="1">
        <f>IF(Income_CF!AF280="","",Income_CF!AF280*(Cohort_WP!AF278/Cohort_CF!AF278))</f>
        <v>721631.26924826391</v>
      </c>
      <c r="AG279" s="1">
        <f>IF(Income_CF!AG280="","",Income_CF!AG280*(Cohort_WP!AG278/Cohort_CF!AG278))</f>
        <v>746035.43812654028</v>
      </c>
      <c r="AH279" s="1">
        <f>IF(Income_CF!AH280="","",Income_CF!AH280*(Cohort_WP!AH278/Cohort_CF!AH278))</f>
        <v>770802.28848383774</v>
      </c>
      <c r="AI279" s="1">
        <f>IF(Income_CF!AI280="","",Income_CF!AI280*(Cohort_WP!AI278/Cohort_CF!AI278))</f>
        <v>795913.65611987363</v>
      </c>
      <c r="AJ279" s="1">
        <f>IF(Income_CF!AJ280="","",Income_CF!AJ280*(Cohort_WP!AJ278/Cohort_CF!AJ278))</f>
        <v>821350.14948897401</v>
      </c>
      <c r="AK279" s="1">
        <f>IF(Income_CF!AK280="","",Income_CF!AK280*(Cohort_WP!AK278/Cohort_CF!AK278))</f>
        <v>847091.15699578507</v>
      </c>
      <c r="AL279" s="1">
        <f>IF(Income_CF!AL280="","",Income_CF!AL280*(Cohort_WP!AL278/Cohort_CF!AL278))</f>
        <v>873114.85824319464</v>
      </c>
      <c r="AM279" s="1">
        <f>IF(Income_CF!AM280="","",Income_CF!AM280*(Cohort_WP!AM278/Cohort_CF!AM278))</f>
        <v>899398.23931757896</v>
      </c>
      <c r="AN279" s="1">
        <f>IF(Income_CF!AN280="","",Income_CF!AN280*(Cohort_WP!AN278/Cohort_CF!AN278))</f>
        <v>925917.1121820847</v>
      </c>
      <c r="AO279" s="1">
        <f>IF(Income_CF!AO280="","",Income_CF!AO280*(Cohort_WP!AO278/Cohort_CF!AO278))</f>
        <v>952646.1382331897</v>
      </c>
      <c r="AP279" s="1">
        <f>IF(Income_CF!AP280="","",Income_CF!AP280*(Cohort_WP!AP278/Cohort_CF!AP278))</f>
        <v>979558.85605990037</v>
      </c>
      <c r="AQ279" s="1">
        <f>IF(Income_CF!AQ280="","",Income_CF!AQ280*(Cohort_WP!AQ278/Cohort_CF!AQ278))</f>
        <v>1006627.7134280632</v>
      </c>
      <c r="AR279" s="1">
        <f>IF(Income_CF!AR280="","",Income_CF!AR280*(Cohort_WP!AR278/Cohort_CF!AR278))</f>
        <v>1033824.1034950445</v>
      </c>
      <c r="AS279" s="1">
        <f>IF(Income_CF!AS280="","",Income_CF!AS280*(Cohort_WP!AS278/Cohort_CF!AS278))</f>
        <v>1061118.4052420992</v>
      </c>
      <c r="AT279" s="1">
        <f>IF(Income_CF!AT280="","",Income_CF!AT280*(Cohort_WP!AT278/Cohort_CF!AT278))</f>
        <v>1088480.0280935282</v>
      </c>
      <c r="AU279" s="1">
        <f>IF(Income_CF!AU280="","",Income_CF!AU280*(Cohort_WP!AU278/Cohort_CF!AU278))</f>
        <v>1115877.4606729536</v>
      </c>
      <c r="AV279" s="1">
        <f>IF(Income_CF!AV280="","",Income_CF!AV280*(Cohort_WP!AV278/Cohort_CF!AV278))</f>
        <v>1143278.3236282531</v>
      </c>
      <c r="AW279" s="1">
        <f>IF(Income_CF!AW280="","",Income_CF!AW280*(Cohort_WP!AW278/Cohort_CF!AW278))</f>
        <v>1170649.4264375442</v>
      </c>
      <c r="AX279" s="1">
        <f>IF(Income_CF!AX280="","",Income_CF!AX280*(Cohort_WP!AX278/Cohort_CF!AX278))</f>
        <v>1197956.8280893953</v>
      </c>
      <c r="AY279" s="1">
        <f>IF(Income_CF!AY280="","",Income_CF!AY280*(Cohort_WP!AY278/Cohort_CF!AY278))</f>
        <v>1225165.901511499</v>
      </c>
      <c r="AZ279" s="1">
        <f>IF(Income_CF!AZ280="","",Income_CF!AZ280*(Cohort_WP!AZ278/Cohort_CF!AZ278))</f>
        <v>1252241.4016028622</v>
      </c>
      <c r="BA279" s="1">
        <f>IF(Income_CF!BA280="","",Income_CF!BA280*(Cohort_WP!BA278/Cohort_CF!BA278))</f>
        <v>1279147.5367060367</v>
      </c>
      <c r="BB279" s="1">
        <f>IF(Income_CF!BB280="","",Income_CF!BB280*(Cohort_WP!BB278/Cohort_CF!BB278))</f>
        <v>1305848.0433373684</v>
      </c>
      <c r="BC279" s="1">
        <f>IF(Income_CF!BC280="","",Income_CF!BC280*(Cohort_WP!BC278/Cohort_CF!BC278))</f>
        <v>1332306.2639755318</v>
      </c>
      <c r="BD279" s="1">
        <f>IF(Income_CF!BD280="","",Income_CF!BD280*(Cohort_WP!BD278/Cohort_CF!BD278))</f>
        <v>1358485.2276910855</v>
      </c>
      <c r="BE279" s="1">
        <f>IF(Income_CF!BE280="","",Income_CF!BE280*(Cohort_WP!BE278/Cohort_CF!BE278))</f>
        <v>1384347.7333833324</v>
      </c>
      <c r="BF279" s="1">
        <f>IF(Income_CF!BF280="","",Income_CF!BF280*(Cohort_WP!BF278/Cohort_CF!BF278))</f>
        <v>1409856.4353747389</v>
      </c>
      <c r="BG279" s="1">
        <f>IF(Income_CF!BG280="","",Income_CF!BG280*(Cohort_WP!BG278/Cohort_CF!BG278))</f>
        <v>1434973.9310983161</v>
      </c>
      <c r="BH279" s="1">
        <f>IF(Income_CF!BH280="","",Income_CF!BH280*(Cohort_WP!BH278/Cohort_CF!BH278))</f>
        <v>1459662.8505993388</v>
      </c>
      <c r="BI279" s="1">
        <f>IF(Income_CF!BI280="","",Income_CF!BI280*(Cohort_WP!BI278/Cohort_CF!BI278))</f>
        <v>1483885.9475598133</v>
      </c>
      <c r="BJ279" s="1">
        <f>IF(Income_CF!BJ280="","",Income_CF!BJ280*(Cohort_WP!BJ278/Cohort_CF!BJ278))</f>
        <v>1507606.1915425188</v>
      </c>
      <c r="BK279" s="1">
        <f>IF(Income_CF!BK280="","",Income_CF!BK280*(Cohort_WP!BK278/Cohort_CF!BK278))</f>
        <v>1530786.8611407885</v>
      </c>
      <c r="BL279" s="1">
        <f>IF(Income_CF!BL280="","",Income_CF!BL280*(Cohort_WP!BL278/Cohort_CF!BL278))</f>
        <v>1553391.637711277</v>
      </c>
      <c r="BM279" s="1" t="str">
        <f>IF(Income_CF!BM280="","",Income_CF!BM280*(Cohort_WP!BM278/Cohort_CF!BM278))</f>
        <v/>
      </c>
      <c r="BN279" s="1" t="str">
        <f>IF(Income_CF!BN280="","",Income_CF!BN280*(Cohort_WP!BN278/Cohort_CF!BN278))</f>
        <v/>
      </c>
    </row>
    <row r="280" spans="1:72" x14ac:dyDescent="0.55000000000000004">
      <c r="A280" s="639"/>
      <c r="B280" t="s">
        <v>485</v>
      </c>
      <c r="H280" s="1" t="str">
        <f>IF(Income_CF!H281="","",Income_CF!H281*(Cohort_WP!H279/Cohort_CF!H279))</f>
        <v/>
      </c>
      <c r="I280" s="1" t="str">
        <f>IF(Income_CF!I281="","",Income_CF!I281*(Cohort_WP!I279/Cohort_CF!I279))</f>
        <v/>
      </c>
      <c r="J280" s="1" t="str">
        <f>IF(Income_CF!J281="","",Income_CF!J281*(Cohort_WP!J279/Cohort_CF!J279))</f>
        <v/>
      </c>
      <c r="K280" s="1" t="str">
        <f>IF(Income_CF!K281="","",Income_CF!K281*(Cohort_WP!K279/Cohort_CF!K279))</f>
        <v/>
      </c>
      <c r="L280" s="1" t="str">
        <f>IF(Income_CF!L281="","",Income_CF!L281*(Cohort_WP!L279/Cohort_CF!L279))</f>
        <v/>
      </c>
      <c r="M280" s="1" t="str">
        <f>IF(Income_CF!M281="","",Income_CF!M281*(Cohort_WP!M279/Cohort_CF!M279))</f>
        <v/>
      </c>
      <c r="N280" s="1" t="str">
        <f>IF(Income_CF!N281="","",Income_CF!N281*(Cohort_WP!N279/Cohort_CF!N279))</f>
        <v/>
      </c>
      <c r="O280" s="1" t="str">
        <f>IF(Income_CF!O281="","",Income_CF!O281*(Cohort_WP!O279/Cohort_CF!O279))</f>
        <v/>
      </c>
      <c r="P280" s="1" t="str">
        <f>IF(Income_CF!P281="","",Income_CF!P281*(Cohort_WP!P279/Cohort_CF!P279))</f>
        <v/>
      </c>
      <c r="Q280" s="1" t="str">
        <f>IF(Income_CF!Q281="","",Income_CF!Q281*(Cohort_WP!Q279/Cohort_CF!Q279))</f>
        <v/>
      </c>
      <c r="R280" s="1" t="str">
        <f>IF(Income_CF!R281="","",Income_CF!R281*(Cohort_WP!R279/Cohort_CF!R279))</f>
        <v/>
      </c>
      <c r="S280" s="1" t="str">
        <f>IF(Income_CF!S281="","",Income_CF!S281*(Cohort_WP!S279/Cohort_CF!S279))</f>
        <v/>
      </c>
      <c r="T280" s="1" t="str">
        <f>IF(Income_CF!T281="","",Income_CF!T281*(Cohort_WP!T279/Cohort_CF!T279))</f>
        <v/>
      </c>
      <c r="U280" s="1" t="str">
        <f>IF(Income_CF!U281="","",Income_CF!U281*(Cohort_WP!U279/Cohort_CF!U279))</f>
        <v/>
      </c>
      <c r="V280" s="1" t="str">
        <f>IF(Income_CF!V281="","",Income_CF!V281*(Cohort_WP!V279/Cohort_CF!V279))</f>
        <v/>
      </c>
      <c r="W280" s="1" t="str">
        <f>IF(Income_CF!W281="","",Income_CF!W281*(Cohort_WP!W279/Cohort_CF!W279))</f>
        <v/>
      </c>
      <c r="X280" s="1" t="str">
        <f>IF(Income_CF!X281="","",Income_CF!X281*(Cohort_WP!X279/Cohort_CF!X279))</f>
        <v/>
      </c>
      <c r="Y280" s="1" t="str">
        <f>IF(Income_CF!Y281="","",Income_CF!Y281*(Cohort_WP!Y279/Cohort_CF!Y279))</f>
        <v/>
      </c>
      <c r="Z280" s="1">
        <f>IF(Income_CF!Z281="","",Income_CF!Z281*(Cohort_WP!Z279/Cohort_CF!Z279))</f>
        <v>574190.65203622542</v>
      </c>
      <c r="AA280" s="1">
        <f>IF(Income_CF!AA281="","",Income_CF!AA281*(Cohort_WP!AA279/Cohort_CF!AA279))</f>
        <v>596464.83633509756</v>
      </c>
      <c r="AB280" s="1">
        <f>IF(Income_CF!AB281="","",Income_CF!AB281*(Cohort_WP!AB279/Cohort_CF!AB279))</f>
        <v>619231.43744785187</v>
      </c>
      <c r="AC280" s="1">
        <f>IF(Income_CF!AC281="","",Income_CF!AC281*(Cohort_WP!AC279/Cohort_CF!AC279))</f>
        <v>642481.41758238897</v>
      </c>
      <c r="AD280" s="1">
        <f>IF(Income_CF!AD281="","",Income_CF!AD281*(Cohort_WP!AD279/Cohort_CF!AD279))</f>
        <v>670280.77820182487</v>
      </c>
      <c r="AE280" s="1">
        <f>IF(Income_CF!AE281="","",Income_CF!AE281*(Cohort_WP!AE279/Cohort_CF!AE279))</f>
        <v>694196.80346333515</v>
      </c>
      <c r="AF280" s="1">
        <f>IF(Income_CF!AF281="","",Income_CF!AF281*(Cohort_WP!AF279/Cohort_CF!AF279))</f>
        <v>718534.9167193959</v>
      </c>
      <c r="AG280" s="1">
        <f>IF(Income_CF!AG281="","",Income_CF!AG281*(Cohort_WP!AG279/Cohort_CF!AG279))</f>
        <v>743280.20732571173</v>
      </c>
      <c r="AH280" s="1">
        <f>IF(Income_CF!AH281="","",Income_CF!AH281*(Cohort_WP!AH279/Cohort_CF!AH279))</f>
        <v>768416.50127033645</v>
      </c>
      <c r="AI280" s="1">
        <f>IF(Income_CF!AI281="","",Income_CF!AI281*(Cohort_WP!AI279/Cohort_CF!AI279))</f>
        <v>793926.3571383527</v>
      </c>
      <c r="AJ280" s="1">
        <f>IF(Income_CF!AJ281="","",Income_CF!AJ281*(Cohort_WP!AJ279/Cohort_CF!AJ279))</f>
        <v>819791.06580346974</v>
      </c>
      <c r="AK280" s="1">
        <f>IF(Income_CF!AK281="","",Income_CF!AK281*(Cohort_WP!AK279/Cohort_CF!AK279))</f>
        <v>845990.65397364344</v>
      </c>
      <c r="AL280" s="1">
        <f>IF(Income_CF!AL281="","",Income_CF!AL281*(Cohort_WP!AL279/Cohort_CF!AL279))</f>
        <v>872503.8917056584</v>
      </c>
      <c r="AM280" s="1">
        <f>IF(Income_CF!AM281="","",Income_CF!AM281*(Cohort_WP!AM279/Cohort_CF!AM279))</f>
        <v>899308.3039904905</v>
      </c>
      <c r="AN280" s="1">
        <f>IF(Income_CF!AN281="","",Income_CF!AN281*(Cohort_WP!AN279/Cohort_CF!AN279))</f>
        <v>926380.1864971061</v>
      </c>
      <c r="AO280" s="1">
        <f>IF(Income_CF!AO281="","",Income_CF!AO281*(Cohort_WP!AO279/Cohort_CF!AO279))</f>
        <v>953694.62554754736</v>
      </c>
      <c r="AP280" s="1">
        <f>IF(Income_CF!AP281="","",Income_CF!AP281*(Cohort_WP!AP279/Cohort_CF!AP279))</f>
        <v>981225.52238018543</v>
      </c>
      <c r="AQ280" s="1">
        <f>IF(Income_CF!AQ281="","",Income_CF!AQ281*(Cohort_WP!AQ279/Cohort_CF!AQ279))</f>
        <v>1008945.6217416972</v>
      </c>
      <c r="AR280" s="1">
        <f>IF(Income_CF!AR281="","",Income_CF!AR281*(Cohort_WP!AR279/Cohort_CF!AR279))</f>
        <v>1036826.544830905</v>
      </c>
      <c r="AS280" s="1">
        <f>IF(Income_CF!AS281="","",Income_CF!AS281*(Cohort_WP!AS279/Cohort_CF!AS279))</f>
        <v>1064838.826599896</v>
      </c>
      <c r="AT280" s="1">
        <f>IF(Income_CF!AT281="","",Income_CF!AT281*(Cohort_WP!AT279/Cohort_CF!AT279))</f>
        <v>1092951.957399362</v>
      </c>
      <c r="AU280" s="1">
        <f>IF(Income_CF!AU281="","",Income_CF!AU281*(Cohort_WP!AU279/Cohort_CF!AU279))</f>
        <v>1121134.4289363343</v>
      </c>
      <c r="AV280" s="1">
        <f>IF(Income_CF!AV281="","",Income_CF!AV281*(Cohort_WP!AV279/Cohort_CF!AV279))</f>
        <v>1149353.7844931423</v>
      </c>
      <c r="AW280" s="1">
        <f>IF(Income_CF!AW281="","",Income_CF!AW281*(Cohort_WP!AW279/Cohort_CF!AW279))</f>
        <v>1177576.6733371008</v>
      </c>
      <c r="AX280" s="1">
        <f>IF(Income_CF!AX281="","",Income_CF!AX281*(Cohort_WP!AX279/Cohort_CF!AX279))</f>
        <v>1205768.9092306702</v>
      </c>
      <c r="AY280" s="1">
        <f>IF(Income_CF!AY281="","",Income_CF!AY281*(Cohort_WP!AY279/Cohort_CF!AY279))</f>
        <v>1233895.5329320771</v>
      </c>
      <c r="AZ280" s="1">
        <f>IF(Income_CF!AZ281="","",Income_CF!AZ281*(Cohort_WP!AZ279/Cohort_CF!AZ279))</f>
        <v>1261920.8785568441</v>
      </c>
      <c r="BA280" s="1">
        <f>IF(Income_CF!BA281="","",Income_CF!BA281*(Cohort_WP!BA279/Cohort_CF!BA279))</f>
        <v>1289808.6436509481</v>
      </c>
      <c r="BB280" s="1">
        <f>IF(Income_CF!BB281="","",Income_CF!BB281*(Cohort_WP!BB279/Cohort_CF!BB279))</f>
        <v>1317521.9628072176</v>
      </c>
      <c r="BC280" s="1">
        <f>IF(Income_CF!BC281="","",Income_CF!BC281*(Cohort_WP!BC279/Cohort_CF!BC279))</f>
        <v>1345023.4846374891</v>
      </c>
      <c r="BD280" s="1">
        <f>IF(Income_CF!BD281="","",Income_CF!BD281*(Cohort_WP!BD279/Cohort_CF!BD279))</f>
        <v>1372275.4518947979</v>
      </c>
      <c r="BE280" s="1">
        <f>IF(Income_CF!BE281="","",Income_CF!BE281*(Cohort_WP!BE279/Cohort_CF!BE279))</f>
        <v>1399239.7845218179</v>
      </c>
      <c r="BF280" s="1">
        <f>IF(Income_CF!BF281="","",Income_CF!BF281*(Cohort_WP!BF279/Cohort_CF!BF279))</f>
        <v>1425878.1653848321</v>
      </c>
      <c r="BG280" s="1">
        <f>IF(Income_CF!BG281="","",Income_CF!BG281*(Cohort_WP!BG279/Cohort_CF!BG279))</f>
        <v>1452152.1284359808</v>
      </c>
      <c r="BH280" s="1">
        <f>IF(Income_CF!BH281="","",Income_CF!BH281*(Cohort_WP!BH279/Cohort_CF!BH279))</f>
        <v>1478023.1490312659</v>
      </c>
      <c r="BI280" s="1">
        <f>IF(Income_CF!BI281="","",Income_CF!BI281*(Cohort_WP!BI279/Cohort_CF!BI279))</f>
        <v>1503452.7361173187</v>
      </c>
      <c r="BJ280" s="1">
        <f>IF(Income_CF!BJ281="","",Income_CF!BJ281*(Cohort_WP!BJ279/Cohort_CF!BJ279))</f>
        <v>1528402.5259866072</v>
      </c>
      <c r="BK280" s="1">
        <f>IF(Income_CF!BK281="","",Income_CF!BK281*(Cohort_WP!BK279/Cohort_CF!BK279))</f>
        <v>1552834.3772887946</v>
      </c>
      <c r="BL280" s="1">
        <f>IF(Income_CF!BL281="","",Income_CF!BL281*(Cohort_WP!BL279/Cohort_CF!BL279))</f>
        <v>1576710.4669750123</v>
      </c>
      <c r="BM280" s="1">
        <f>IF(Income_CF!BM281="","",Income_CF!BM281*(Cohort_WP!BM279/Cohort_CF!BM279))</f>
        <v>1599993.3868426154</v>
      </c>
      <c r="BN280" s="1" t="str">
        <f>IF(Income_CF!BN281="","",Income_CF!BN281*(Cohort_WP!BN279/Cohort_CF!BN279))</f>
        <v/>
      </c>
    </row>
    <row r="281" spans="1:72" x14ac:dyDescent="0.55000000000000004">
      <c r="A281" s="639"/>
      <c r="B281" t="s">
        <v>486</v>
      </c>
      <c r="H281" s="1" t="str">
        <f>IF(Income_CF!H282="","",Income_CF!H282*(Cohort_WP!H280/Cohort_CF!H280))</f>
        <v/>
      </c>
      <c r="I281" s="1" t="str">
        <f>IF(Income_CF!I282="","",Income_CF!I282*(Cohort_WP!I280/Cohort_CF!I280))</f>
        <v/>
      </c>
      <c r="J281" s="1" t="str">
        <f>IF(Income_CF!J282="","",Income_CF!J282*(Cohort_WP!J280/Cohort_CF!J280))</f>
        <v/>
      </c>
      <c r="K281" s="1" t="str">
        <f>IF(Income_CF!K282="","",Income_CF!K282*(Cohort_WP!K280/Cohort_CF!K280))</f>
        <v/>
      </c>
      <c r="L281" s="1" t="str">
        <f>IF(Income_CF!L282="","",Income_CF!L282*(Cohort_WP!L280/Cohort_CF!L280))</f>
        <v/>
      </c>
      <c r="M281" s="1" t="str">
        <f>IF(Income_CF!M282="","",Income_CF!M282*(Cohort_WP!M280/Cohort_CF!M280))</f>
        <v/>
      </c>
      <c r="N281" s="1" t="str">
        <f>IF(Income_CF!N282="","",Income_CF!N282*(Cohort_WP!N280/Cohort_CF!N280))</f>
        <v/>
      </c>
      <c r="O281" s="1" t="str">
        <f>IF(Income_CF!O282="","",Income_CF!O282*(Cohort_WP!O280/Cohort_CF!O280))</f>
        <v/>
      </c>
      <c r="P281" s="1" t="str">
        <f>IF(Income_CF!P282="","",Income_CF!P282*(Cohort_WP!P280/Cohort_CF!P280))</f>
        <v/>
      </c>
      <c r="Q281" s="1" t="str">
        <f>IF(Income_CF!Q282="","",Income_CF!Q282*(Cohort_WP!Q280/Cohort_CF!Q280))</f>
        <v/>
      </c>
      <c r="R281" s="1" t="str">
        <f>IF(Income_CF!R282="","",Income_CF!R282*(Cohort_WP!R280/Cohort_CF!R280))</f>
        <v/>
      </c>
      <c r="S281" s="1" t="str">
        <f>IF(Income_CF!S282="","",Income_CF!S282*(Cohort_WP!S280/Cohort_CF!S280))</f>
        <v/>
      </c>
      <c r="T281" s="1" t="str">
        <f>IF(Income_CF!T282="","",Income_CF!T282*(Cohort_WP!T280/Cohort_CF!T280))</f>
        <v/>
      </c>
      <c r="U281" s="1" t="str">
        <f>IF(Income_CF!U282="","",Income_CF!U282*(Cohort_WP!U280/Cohort_CF!U280))</f>
        <v/>
      </c>
      <c r="V281" s="1" t="str">
        <f>IF(Income_CF!V282="","",Income_CF!V282*(Cohort_WP!V280/Cohort_CF!V280))</f>
        <v/>
      </c>
      <c r="W281" s="1" t="str">
        <f>IF(Income_CF!W282="","",Income_CF!W282*(Cohort_WP!W280/Cohort_CF!W280))</f>
        <v/>
      </c>
      <c r="X281" s="1" t="str">
        <f>IF(Income_CF!X282="","",Income_CF!X282*(Cohort_WP!X280/Cohort_CF!X280))</f>
        <v/>
      </c>
      <c r="Y281" s="1" t="str">
        <f>IF(Income_CF!Y282="","",Income_CF!Y282*(Cohort_WP!Y280/Cohort_CF!Y280))</f>
        <v/>
      </c>
      <c r="Z281" s="1" t="str">
        <f>IF(Income_CF!Z282="","",Income_CF!Z282*(Cohort_WP!Z280/Cohort_CF!Z280))</f>
        <v/>
      </c>
      <c r="AA281" s="1">
        <f>IF(Income_CF!AA282="","",Income_CF!AA282*(Cohort_WP!AA280/Cohort_CF!AA280))</f>
        <v>591416.37159731204</v>
      </c>
      <c r="AB281" s="1">
        <f>IF(Income_CF!AB282="","",Income_CF!AB282*(Cohort_WP!AB280/Cohort_CF!AB280))</f>
        <v>614358.78142515058</v>
      </c>
      <c r="AC281" s="1">
        <f>IF(Income_CF!AC282="","",Income_CF!AC282*(Cohort_WP!AC280/Cohort_CF!AC280))</f>
        <v>637808.38057128747</v>
      </c>
      <c r="AD281" s="1">
        <f>IF(Income_CF!AD282="","",Income_CF!AD282*(Cohort_WP!AD280/Cohort_CF!AD280))</f>
        <v>661755.86010986043</v>
      </c>
      <c r="AE281" s="1">
        <f>IF(Income_CF!AE282="","",Income_CF!AE282*(Cohort_WP!AE280/Cohort_CF!AE280))</f>
        <v>690389.20154787961</v>
      </c>
      <c r="AF281" s="1">
        <f>IF(Income_CF!AF282="","",Income_CF!AF282*(Cohort_WP!AF280/Cohort_CF!AF280))</f>
        <v>715022.70756723522</v>
      </c>
      <c r="AG281" s="1">
        <f>IF(Income_CF!AG282="","",Income_CF!AG282*(Cohort_WP!AG280/Cohort_CF!AG280))</f>
        <v>740090.96422097774</v>
      </c>
      <c r="AH281" s="1">
        <f>IF(Income_CF!AH282="","",Income_CF!AH282*(Cohort_WP!AH280/Cohort_CF!AH280))</f>
        <v>765578.61354548309</v>
      </c>
      <c r="AI281" s="1">
        <f>IF(Income_CF!AI282="","",Income_CF!AI282*(Cohort_WP!AI280/Cohort_CF!AI280))</f>
        <v>791468.99630844651</v>
      </c>
      <c r="AJ281" s="1">
        <f>IF(Income_CF!AJ282="","",Income_CF!AJ282*(Cohort_WP!AJ280/Cohort_CF!AJ280))</f>
        <v>817744.14785250323</v>
      </c>
      <c r="AK281" s="1">
        <f>IF(Income_CF!AK282="","",Income_CF!AK282*(Cohort_WP!AK280/Cohort_CF!AK280))</f>
        <v>844384.79777757404</v>
      </c>
      <c r="AL281" s="1">
        <f>IF(Income_CF!AL282="","",Income_CF!AL282*(Cohort_WP!AL280/Cohort_CF!AL280))</f>
        <v>871370.3735928525</v>
      </c>
      <c r="AM281" s="1">
        <f>IF(Income_CF!AM282="","",Income_CF!AM282*(Cohort_WP!AM280/Cohort_CF!AM280))</f>
        <v>898679.00845682831</v>
      </c>
      <c r="AN281" s="1">
        <f>IF(Income_CF!AN282="","",Income_CF!AN282*(Cohort_WP!AN280/Cohort_CF!AN280))</f>
        <v>926287.55311020499</v>
      </c>
      <c r="AO281" s="1">
        <f>IF(Income_CF!AO282="","",Income_CF!AO282*(Cohort_WP!AO280/Cohort_CF!AO280))</f>
        <v>954171.59209201951</v>
      </c>
      <c r="AP281" s="1">
        <f>IF(Income_CF!AP282="","",Income_CF!AP282*(Cohort_WP!AP280/Cohort_CF!AP280))</f>
        <v>982305.46431397379</v>
      </c>
      <c r="AQ281" s="1">
        <f>IF(Income_CF!AQ282="","",Income_CF!AQ282*(Cohort_WP!AQ280/Cohort_CF!AQ280))</f>
        <v>1010662.2880515908</v>
      </c>
      <c r="AR281" s="1">
        <f>IF(Income_CF!AR282="","",Income_CF!AR282*(Cohort_WP!AR280/Cohort_CF!AR280))</f>
        <v>1039213.9903939482</v>
      </c>
      <c r="AS281" s="1">
        <f>IF(Income_CF!AS282="","",Income_CF!AS282*(Cohort_WP!AS280/Cohort_CF!AS280))</f>
        <v>1067931.3411758326</v>
      </c>
      <c r="AT281" s="1">
        <f>IF(Income_CF!AT282="","",Income_CF!AT282*(Cohort_WP!AT280/Cohort_CF!AT280))</f>
        <v>1096783.9913978926</v>
      </c>
      <c r="AU281" s="1">
        <f>IF(Income_CF!AU282="","",Income_CF!AU282*(Cohort_WP!AU280/Cohort_CF!AU280))</f>
        <v>1125740.516121343</v>
      </c>
      <c r="AV281" s="1">
        <f>IF(Income_CF!AV282="","",Income_CF!AV282*(Cohort_WP!AV280/Cohort_CF!AV280))</f>
        <v>1154768.4618044244</v>
      </c>
      <c r="AW281" s="1">
        <f>IF(Income_CF!AW282="","",Income_CF!AW282*(Cohort_WP!AW280/Cohort_CF!AW280))</f>
        <v>1183834.3980279365</v>
      </c>
      <c r="AX281" s="1">
        <f>IF(Income_CF!AX282="","",Income_CF!AX282*(Cohort_WP!AX280/Cohort_CF!AX280))</f>
        <v>1212903.9735372136</v>
      </c>
      <c r="AY281" s="1">
        <f>IF(Income_CF!AY282="","",Income_CF!AY282*(Cohort_WP!AY280/Cohort_CF!AY280))</f>
        <v>1241941.9765075904</v>
      </c>
      <c r="AZ281" s="1">
        <f>IF(Income_CF!AZ282="","",Income_CF!AZ282*(Cohort_WP!AZ280/Cohort_CF!AZ280))</f>
        <v>1270912.3989200394</v>
      </c>
      <c r="BA281" s="1">
        <f>IF(Income_CF!BA282="","",Income_CF!BA282*(Cohort_WP!BA280/Cohort_CF!BA280))</f>
        <v>1299778.5049135494</v>
      </c>
      <c r="BB281" s="1">
        <f>IF(Income_CF!BB282="","",Income_CF!BB282*(Cohort_WP!BB280/Cohort_CF!BB280))</f>
        <v>1328502.9029604767</v>
      </c>
      <c r="BC281" s="1">
        <f>IF(Income_CF!BC282="","",Income_CF!BC282*(Cohort_WP!BC280/Cohort_CF!BC280))</f>
        <v>1357047.6216914339</v>
      </c>
      <c r="BD281" s="1">
        <f>IF(Income_CF!BD282="","",Income_CF!BD282*(Cohort_WP!BD280/Cohort_CF!BD280))</f>
        <v>1385374.1891766139</v>
      </c>
      <c r="BE281" s="1">
        <f>IF(Income_CF!BE282="","",Income_CF!BE282*(Cohort_WP!BE280/Cohort_CF!BE280))</f>
        <v>1413443.7154516417</v>
      </c>
      <c r="BF281" s="1">
        <f>IF(Income_CF!BF282="","",Income_CF!BF282*(Cohort_WP!BF280/Cohort_CF!BF280))</f>
        <v>1441216.9780574727</v>
      </c>
      <c r="BG281" s="1">
        <f>IF(Income_CF!BG282="","",Income_CF!BG282*(Cohort_WP!BG280/Cohort_CF!BG280))</f>
        <v>1468654.5103463768</v>
      </c>
      <c r="BH281" s="1">
        <f>IF(Income_CF!BH282="","",Income_CF!BH282*(Cohort_WP!BH280/Cohort_CF!BH280))</f>
        <v>1495716.6922890604</v>
      </c>
      <c r="BI281" s="1">
        <f>IF(Income_CF!BI282="","",Income_CF!BI282*(Cohort_WP!BI280/Cohort_CF!BI280))</f>
        <v>1522363.8435022037</v>
      </c>
      <c r="BJ281" s="1">
        <f>IF(Income_CF!BJ282="","",Income_CF!BJ282*(Cohort_WP!BJ280/Cohort_CF!BJ280))</f>
        <v>1548556.3182008381</v>
      </c>
      <c r="BK281" s="1">
        <f>IF(Income_CF!BK282="","",Income_CF!BK282*(Cohort_WP!BK280/Cohort_CF!BK280))</f>
        <v>1574254.6017662056</v>
      </c>
      <c r="BL281" s="1">
        <f>IF(Income_CF!BL282="","",Income_CF!BL282*(Cohort_WP!BL280/Cohort_CF!BL280))</f>
        <v>1599419.4086074585</v>
      </c>
      <c r="BM281" s="1">
        <f>IF(Income_CF!BM282="","",Income_CF!BM282*(Cohort_WP!BM280/Cohort_CF!BM280))</f>
        <v>1624011.7809842629</v>
      </c>
      <c r="BN281" s="1">
        <f>IF(Income_CF!BN282="","",Income_CF!BN282*(Cohort_WP!BN280/Cohort_CF!BN280))</f>
        <v>1647993.1884478938</v>
      </c>
    </row>
    <row r="282" spans="1:72" x14ac:dyDescent="0.55000000000000004">
      <c r="A282" s="640"/>
      <c r="B282" s="329" t="s">
        <v>525</v>
      </c>
      <c r="C282" s="329"/>
      <c r="D282" s="329"/>
      <c r="E282" s="329"/>
      <c r="F282" s="329"/>
      <c r="G282" s="329"/>
      <c r="H282" s="330">
        <f>SUM(H262:H281)</f>
        <v>337276.49274975614</v>
      </c>
      <c r="I282" s="330">
        <f t="shared" ref="I282:BN282" si="128">SUM(I262:I281)</f>
        <v>697755.0160282139</v>
      </c>
      <c r="J282" s="330">
        <f t="shared" si="128"/>
        <v>1082420.873732408</v>
      </c>
      <c r="K282" s="330">
        <f t="shared" si="128"/>
        <v>1492283.6201259405</v>
      </c>
      <c r="L282" s="330">
        <f t="shared" si="128"/>
        <v>1930771.4434343164</v>
      </c>
      <c r="M282" s="330">
        <f t="shared" si="128"/>
        <v>2396462.0457161698</v>
      </c>
      <c r="N282" s="330">
        <f t="shared" si="128"/>
        <v>2890419.4425526424</v>
      </c>
      <c r="O282" s="330">
        <f t="shared" si="128"/>
        <v>3413730.8115602573</v>
      </c>
      <c r="P282" s="330">
        <f t="shared" si="128"/>
        <v>3967506.4451566315</v>
      </c>
      <c r="Q282" s="330">
        <f t="shared" si="128"/>
        <v>4552879.6995388381</v>
      </c>
      <c r="R282" s="330">
        <f t="shared" si="128"/>
        <v>5171006.9419499664</v>
      </c>
      <c r="S282" s="330">
        <f t="shared" si="128"/>
        <v>5823067.4984463556</v>
      </c>
      <c r="T282" s="330">
        <f t="shared" si="128"/>
        <v>6510263.6045118701</v>
      </c>
      <c r="U282" s="330">
        <f t="shared" si="128"/>
        <v>7233820.3609957863</v>
      </c>
      <c r="V282" s="330">
        <f t="shared" si="128"/>
        <v>7994985.6979766255</v>
      </c>
      <c r="W282" s="330">
        <f t="shared" si="128"/>
        <v>8795030.3492751811</v>
      </c>
      <c r="X282" s="330">
        <f t="shared" si="128"/>
        <v>9635247.840455031</v>
      </c>
      <c r="Y282" s="330">
        <f t="shared" si="128"/>
        <v>10516954.493257811</v>
      </c>
      <c r="Z282" s="330">
        <f t="shared" si="128"/>
        <v>11441489.449522642</v>
      </c>
      <c r="AA282" s="330">
        <f t="shared" si="128"/>
        <v>12410214.717733549</v>
      </c>
      <c r="AB282" s="330">
        <f t="shared" si="128"/>
        <v>12815356.382680371</v>
      </c>
      <c r="AC282" s="330">
        <f t="shared" si="128"/>
        <v>13225575.84726304</v>
      </c>
      <c r="AD282" s="330">
        <f t="shared" si="128"/>
        <v>13640524.705947142</v>
      </c>
      <c r="AE282" s="330">
        <f t="shared" si="128"/>
        <v>14059834.099185333</v>
      </c>
      <c r="AF282" s="330">
        <f t="shared" si="128"/>
        <v>14478790.39988004</v>
      </c>
      <c r="AG282" s="330">
        <f t="shared" si="128"/>
        <v>14901464.305488309</v>
      </c>
      <c r="AH282" s="330">
        <f t="shared" si="128"/>
        <v>15327460.06080805</v>
      </c>
      <c r="AI282" s="330">
        <f t="shared" si="128"/>
        <v>15756364.532817876</v>
      </c>
      <c r="AJ282" s="330">
        <f t="shared" si="128"/>
        <v>16187747.698973691</v>
      </c>
      <c r="AK282" s="330">
        <f t="shared" si="128"/>
        <v>16621163.199648151</v>
      </c>
      <c r="AL282" s="330">
        <f t="shared" si="128"/>
        <v>17056148.954533897</v>
      </c>
      <c r="AM282" s="330">
        <f t="shared" si="128"/>
        <v>17492227.842559561</v>
      </c>
      <c r="AN282" s="330">
        <f t="shared" si="128"/>
        <v>17928908.444590658</v>
      </c>
      <c r="AO282" s="330">
        <f t="shared" si="128"/>
        <v>18365685.847906675</v>
      </c>
      <c r="AP282" s="330">
        <f t="shared" si="128"/>
        <v>18802042.511162095</v>
      </c>
      <c r="AQ282" s="330">
        <f t="shared" si="128"/>
        <v>19237449.188254822</v>
      </c>
      <c r="AR282" s="330">
        <f t="shared" si="128"/>
        <v>19671365.909240969</v>
      </c>
      <c r="AS282" s="330">
        <f t="shared" si="128"/>
        <v>20103243.016153056</v>
      </c>
      <c r="AT282" s="330">
        <f t="shared" si="128"/>
        <v>20532522.25129981</v>
      </c>
      <c r="AU282" s="330">
        <f t="shared" si="128"/>
        <v>20958637.895352043</v>
      </c>
      <c r="AV282" s="330">
        <f t="shared" si="128"/>
        <v>20427884.300607622</v>
      </c>
      <c r="AW282" s="330">
        <f t="shared" si="128"/>
        <v>19851309.313967295</v>
      </c>
      <c r="AX282" s="330">
        <f t="shared" si="128"/>
        <v>19227499.163417537</v>
      </c>
      <c r="AY282" s="330">
        <f t="shared" si="128"/>
        <v>18555033.045576733</v>
      </c>
      <c r="AZ282" s="330">
        <f t="shared" si="128"/>
        <v>17832483.801141214</v>
      </c>
      <c r="BA282" s="330">
        <f t="shared" si="128"/>
        <v>17058418.544287816</v>
      </c>
      <c r="BB282" s="330">
        <f t="shared" si="128"/>
        <v>16231399.240555491</v>
      </c>
      <c r="BC282" s="330">
        <f t="shared" si="128"/>
        <v>15349983.227722861</v>
      </c>
      <c r="BD282" s="330">
        <f t="shared" si="128"/>
        <v>14412723.674212372</v>
      </c>
      <c r="BE282" s="330">
        <f t="shared" si="128"/>
        <v>13418169.969586829</v>
      </c>
      <c r="BF282" s="330">
        <f t="shared" si="128"/>
        <v>12364868.041759247</v>
      </c>
      <c r="BG282" s="330">
        <f t="shared" si="128"/>
        <v>11251360.595612824</v>
      </c>
      <c r="BH282" s="330">
        <f t="shared" si="128"/>
        <v>10076187.267824443</v>
      </c>
      <c r="BI282" s="330">
        <f t="shared" si="128"/>
        <v>8837884.692801442</v>
      </c>
      <c r="BJ282" s="330">
        <f t="shared" si="128"/>
        <v>7534986.4747782145</v>
      </c>
      <c r="BK282" s="330">
        <f t="shared" si="128"/>
        <v>6166023.0612746989</v>
      </c>
      <c r="BL282" s="330">
        <f t="shared" si="128"/>
        <v>4729521.5132937478</v>
      </c>
      <c r="BM282" s="330">
        <f t="shared" si="128"/>
        <v>3224005.1678268784</v>
      </c>
      <c r="BN282" s="330">
        <f t="shared" si="128"/>
        <v>1647993.1884478938</v>
      </c>
      <c r="BO282" s="329"/>
      <c r="BP282" s="329"/>
      <c r="BQ282" s="329"/>
      <c r="BR282" s="329"/>
      <c r="BS282" s="329"/>
      <c r="BT282" s="329"/>
    </row>
    <row r="283" spans="1:72" x14ac:dyDescent="0.55000000000000004">
      <c r="B283" s="329" t="s">
        <v>526</v>
      </c>
      <c r="C283" s="329"/>
      <c r="D283" s="329"/>
      <c r="E283" s="329"/>
      <c r="F283" s="329"/>
      <c r="G283" s="329"/>
      <c r="H283" s="329">
        <f>'Cost and Benefit Parameters'!$C$44*Income_WP!H282</f>
        <v>133224.21463615369</v>
      </c>
      <c r="I283" s="329">
        <f>'Cost and Benefit Parameters'!$C$44*Income_WP!I282</f>
        <v>275613.23133114452</v>
      </c>
      <c r="J283" s="329">
        <f>'Cost and Benefit Parameters'!$C$44*Income_WP!J282</f>
        <v>427556.24512430117</v>
      </c>
      <c r="K283" s="329">
        <f>'Cost and Benefit Parameters'!$C$44*Income_WP!K282</f>
        <v>589452.02994974656</v>
      </c>
      <c r="L283" s="329">
        <f>'Cost and Benefit Parameters'!$C$44*Income_WP!L282</f>
        <v>762654.72015655506</v>
      </c>
      <c r="M283" s="329">
        <f>'Cost and Benefit Parameters'!$C$44*Income_WP!M282</f>
        <v>946602.50805788708</v>
      </c>
      <c r="N283" s="329">
        <f>'Cost and Benefit Parameters'!$C$44*Income_WP!N282</f>
        <v>1141715.6798082937</v>
      </c>
      <c r="O283" s="329">
        <f>'Cost and Benefit Parameters'!$C$44*Income_WP!O282</f>
        <v>1348423.6705663018</v>
      </c>
      <c r="P283" s="329">
        <f>'Cost and Benefit Parameters'!$C$44*Income_WP!P282</f>
        <v>1567165.0458368696</v>
      </c>
      <c r="Q283" s="329">
        <f>'Cost and Benefit Parameters'!$C$44*Income_WP!Q282</f>
        <v>1798387.4813178412</v>
      </c>
      <c r="R283" s="329">
        <f>'Cost and Benefit Parameters'!$C$44*Income_WP!R282</f>
        <v>2042547.7420702367</v>
      </c>
      <c r="S283" s="329">
        <f>'Cost and Benefit Parameters'!$C$44*Income_WP!S282</f>
        <v>2300111.6618863107</v>
      </c>
      <c r="T283" s="329">
        <f>'Cost and Benefit Parameters'!$C$44*Income_WP!T282</f>
        <v>2571554.1237821886</v>
      </c>
      <c r="U283" s="329">
        <f>'Cost and Benefit Parameters'!$C$44*Income_WP!U282</f>
        <v>2857359.0425933357</v>
      </c>
      <c r="V283" s="329">
        <f>'Cost and Benefit Parameters'!$C$44*Income_WP!V282</f>
        <v>3158019.3507007672</v>
      </c>
      <c r="W283" s="329">
        <f>'Cost and Benefit Parameters'!$C$44*Income_WP!W282</f>
        <v>3474036.9879636965</v>
      </c>
      <c r="X283" s="329">
        <f>'Cost and Benefit Parameters'!$C$44*Income_WP!X282</f>
        <v>3805922.8969797376</v>
      </c>
      <c r="Y283" s="329">
        <f>'Cost and Benefit Parameters'!$C$44*Income_WP!Y282</f>
        <v>4154197.0248368355</v>
      </c>
      <c r="Z283" s="329">
        <f>'Cost and Benefit Parameters'!$C$44*Income_WP!Z282</f>
        <v>4519388.3325614436</v>
      </c>
      <c r="AA283" s="329">
        <f>'Cost and Benefit Parameters'!$C$44*Income_WP!AA282</f>
        <v>4902034.8135047518</v>
      </c>
      <c r="AB283" s="329">
        <f>'Cost and Benefit Parameters'!$C$44*Income_WP!AB282</f>
        <v>5062065.7711587474</v>
      </c>
      <c r="AC283" s="329">
        <f>'Cost and Benefit Parameters'!$C$44*Income_WP!AC282</f>
        <v>5224102.4596689008</v>
      </c>
      <c r="AD283" s="329">
        <f>'Cost and Benefit Parameters'!$C$44*Income_WP!AD282</f>
        <v>5388007.2588491216</v>
      </c>
      <c r="AE283" s="329">
        <f>'Cost and Benefit Parameters'!$C$44*Income_WP!AE282</f>
        <v>5553634.4691782063</v>
      </c>
      <c r="AF283" s="329">
        <f>'Cost and Benefit Parameters'!$C$44*Income_WP!AF282</f>
        <v>5719122.2079526158</v>
      </c>
      <c r="AG283" s="329">
        <f>'Cost and Benefit Parameters'!$C$44*Income_WP!AG282</f>
        <v>5886078.4006678825</v>
      </c>
      <c r="AH283" s="329">
        <f>'Cost and Benefit Parameters'!$C$44*Income_WP!AH282</f>
        <v>6054346.7240191801</v>
      </c>
      <c r="AI283" s="329">
        <f>'Cost and Benefit Parameters'!$C$44*Income_WP!AI282</f>
        <v>6223763.9904630613</v>
      </c>
      <c r="AJ283" s="329">
        <f>'Cost and Benefit Parameters'!$C$44*Income_WP!AJ282</f>
        <v>6394160.3410946084</v>
      </c>
      <c r="AK283" s="329">
        <f>'Cost and Benefit Parameters'!$C$44*Income_WP!AK282</f>
        <v>6565359.4638610203</v>
      </c>
      <c r="AL283" s="329">
        <f>'Cost and Benefit Parameters'!$C$44*Income_WP!AL282</f>
        <v>6737178.83704089</v>
      </c>
      <c r="AM283" s="329">
        <f>'Cost and Benefit Parameters'!$C$44*Income_WP!AM282</f>
        <v>6909429.9978110269</v>
      </c>
      <c r="AN283" s="329">
        <f>'Cost and Benefit Parameters'!$C$44*Income_WP!AN282</f>
        <v>7081918.8356133103</v>
      </c>
      <c r="AO283" s="329">
        <f>'Cost and Benefit Parameters'!$C$44*Income_WP!AO282</f>
        <v>7254445.9099231372</v>
      </c>
      <c r="AP283" s="329">
        <f>'Cost and Benefit Parameters'!$C$44*Income_WP!AP282</f>
        <v>7426806.7919090278</v>
      </c>
      <c r="AQ283" s="329">
        <f>'Cost and Benefit Parameters'!$C$44*Income_WP!AQ282</f>
        <v>7598792.4293606551</v>
      </c>
      <c r="AR283" s="329">
        <f>'Cost and Benefit Parameters'!$C$44*Income_WP!AR282</f>
        <v>7770189.5341501832</v>
      </c>
      <c r="AS283" s="329">
        <f>'Cost and Benefit Parameters'!$C$44*Income_WP!AS282</f>
        <v>7940780.9913804578</v>
      </c>
      <c r="AT283" s="329">
        <f>'Cost and Benefit Parameters'!$C$44*Income_WP!AT282</f>
        <v>8110346.2892634254</v>
      </c>
      <c r="AU283" s="329">
        <f>'Cost and Benefit Parameters'!$C$44*Income_WP!AU282</f>
        <v>8278661.9686640576</v>
      </c>
      <c r="AV283" s="329">
        <f>'Cost and Benefit Parameters'!$C$44*Income_WP!AV282</f>
        <v>8069014.2987400107</v>
      </c>
      <c r="AW283" s="329">
        <f>'Cost and Benefit Parameters'!$C$44*Income_WP!AW282</f>
        <v>7841267.1790170819</v>
      </c>
      <c r="AX283" s="329">
        <f>'Cost and Benefit Parameters'!$C$44*Income_WP!AX282</f>
        <v>7594862.1695499271</v>
      </c>
      <c r="AY283" s="329">
        <f>'Cost and Benefit Parameters'!$C$44*Income_WP!AY282</f>
        <v>7329238.0530028101</v>
      </c>
      <c r="AZ283" s="329">
        <f>'Cost and Benefit Parameters'!$C$44*Income_WP!AZ282</f>
        <v>7043831.1014507795</v>
      </c>
      <c r="BA283" s="329">
        <f>'Cost and Benefit Parameters'!$C$44*Income_WP!BA282</f>
        <v>6738075.3249936877</v>
      </c>
      <c r="BB283" s="329">
        <f>'Cost and Benefit Parameters'!$C$44*Income_WP!BB282</f>
        <v>6411402.7000194192</v>
      </c>
      <c r="BC283" s="329">
        <f>'Cost and Benefit Parameters'!$C$44*Income_WP!BC282</f>
        <v>6063243.37495053</v>
      </c>
      <c r="BD283" s="329">
        <f>'Cost and Benefit Parameters'!$C$44*Income_WP!BD282</f>
        <v>5693025.8513138872</v>
      </c>
      <c r="BE283" s="329">
        <f>'Cost and Benefit Parameters'!$C$44*Income_WP!BE282</f>
        <v>5300177.1379867978</v>
      </c>
      <c r="BF283" s="329">
        <f>'Cost and Benefit Parameters'!$C$44*Income_WP!BF282</f>
        <v>4884122.8764949031</v>
      </c>
      <c r="BG283" s="329">
        <f>'Cost and Benefit Parameters'!$C$44*Income_WP!BG282</f>
        <v>4444287.4352670657</v>
      </c>
      <c r="BH283" s="329">
        <f>'Cost and Benefit Parameters'!$C$44*Income_WP!BH282</f>
        <v>3980093.9707906554</v>
      </c>
      <c r="BI283" s="329">
        <f>'Cost and Benefit Parameters'!$C$44*Income_WP!BI282</f>
        <v>3490964.4536565696</v>
      </c>
      <c r="BJ283" s="329">
        <f>'Cost and Benefit Parameters'!$C$44*Income_WP!BJ282</f>
        <v>2976319.6575373947</v>
      </c>
      <c r="BK283" s="329">
        <f>'Cost and Benefit Parameters'!$C$44*Income_WP!BK282</f>
        <v>2435579.1092035063</v>
      </c>
      <c r="BL283" s="329">
        <f>'Cost and Benefit Parameters'!$C$44*Income_WP!BL282</f>
        <v>1868160.9977510304</v>
      </c>
      <c r="BM283" s="329">
        <f>'Cost and Benefit Parameters'!$C$44*Income_WP!BM282</f>
        <v>1273482.0412916171</v>
      </c>
      <c r="BN283" s="329">
        <f>'Cost and Benefit Parameters'!$C$44*Income_WP!BN282</f>
        <v>650957.30943691812</v>
      </c>
      <c r="BO283" s="329"/>
      <c r="BP283" s="329"/>
      <c r="BQ283" s="329"/>
      <c r="BR283" s="329"/>
      <c r="BS283" s="329"/>
      <c r="BT283" s="329"/>
    </row>
    <row r="284" spans="1:72" x14ac:dyDescent="0.55000000000000004">
      <c r="A284" s="638" t="s">
        <v>488</v>
      </c>
      <c r="B284" s="128" t="s">
        <v>506</v>
      </c>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row>
    <row r="285" spans="1:72" x14ac:dyDescent="0.55000000000000004">
      <c r="A285" s="639"/>
      <c r="B285" t="s">
        <v>466</v>
      </c>
      <c r="H285" s="1">
        <f>IF(Income_CF!H286="","",Income_CF!H286*(Cohort_WP!H284/Cohort_CF!H284))</f>
        <v>1157506.3641676183</v>
      </c>
      <c r="I285" s="1">
        <f>IF(Income_CF!I286="","",Income_CF!I286*(Cohort_WP!I284/Cohort_CF!I284))</f>
        <v>1202408.7149654862</v>
      </c>
      <c r="J285" s="1">
        <f>IF(Income_CF!J286="","",Income_CF!J286*(Cohort_WP!J284/Cohort_CF!J284))</f>
        <v>1248303.7248982079</v>
      </c>
      <c r="K285" s="1">
        <f>IF(Income_CF!K286="","",Income_CF!K286*(Cohort_WP!K284/Cohort_CF!K284))</f>
        <v>1295173.1747526429</v>
      </c>
      <c r="L285" s="1">
        <f>IF(Income_CF!L286="","",Income_CF!L286*(Cohort_WP!L284/Cohort_CF!L284))</f>
        <v>1351213.6845078559</v>
      </c>
      <c r="M285" s="1">
        <f>IF(Income_CF!M286="","",Income_CF!M286*(Cohort_WP!M284/Cohort_CF!M284))</f>
        <v>1399425.8094312085</v>
      </c>
      <c r="N285" s="1">
        <f>IF(Income_CF!N286="","",Income_CF!N286*(Cohort_WP!N284/Cohort_CF!N284))</f>
        <v>1448488.8181824291</v>
      </c>
      <c r="O285" s="1">
        <f>IF(Income_CF!O286="","",Income_CF!O286*(Cohort_WP!O284/Cohort_CF!O284))</f>
        <v>1498372.6525123909</v>
      </c>
      <c r="P285" s="1">
        <f>IF(Income_CF!P286="","",Income_CF!P286*(Cohort_WP!P284/Cohort_CF!P284))</f>
        <v>1549044.7073591759</v>
      </c>
      <c r="Q285" s="1">
        <f>IF(Income_CF!Q286="","",Income_CF!Q286*(Cohort_WP!Q284/Cohort_CF!Q284))</f>
        <v>1600469.8227133087</v>
      </c>
      <c r="R285" s="1">
        <f>IF(Income_CF!R286="","",Income_CF!R286*(Cohort_WP!R284/Cohort_CF!R284))</f>
        <v>1652610.2829960473</v>
      </c>
      <c r="S285" s="1">
        <f>IF(Income_CF!S286="","",Income_CF!S286*(Cohort_WP!S284/Cohort_CF!S284))</f>
        <v>1705425.8242069704</v>
      </c>
      <c r="T285" s="1">
        <f>IF(Income_CF!T286="","",Income_CF!T286*(Cohort_WP!T284/Cohort_CF!T284))</f>
        <v>1758873.6490725703</v>
      </c>
      <c r="U285" s="1">
        <f>IF(Income_CF!U286="","",Income_CF!U286*(Cohort_WP!U284/Cohort_CF!U284))</f>
        <v>1812908.4504010815</v>
      </c>
      <c r="V285" s="1">
        <f>IF(Income_CF!V286="","",Income_CF!V286*(Cohort_WP!V284/Cohort_CF!V284))</f>
        <v>1867482.4428202908</v>
      </c>
      <c r="W285" s="1">
        <f>IF(Income_CF!W286="","",Income_CF!W286*(Cohort_WP!W284/Cohort_CF!W284))</f>
        <v>1922545.4030451458</v>
      </c>
      <c r="X285" s="1">
        <f>IF(Income_CF!X286="","",Income_CF!X286*(Cohort_WP!X284/Cohort_CF!X284))</f>
        <v>1978044.7187898571</v>
      </c>
      <c r="Y285" s="1">
        <f>IF(Income_CF!Y286="","",Income_CF!Y286*(Cohort_WP!Y284/Cohort_CF!Y284))</f>
        <v>2033925.4464062392</v>
      </c>
      <c r="Z285" s="1">
        <f>IF(Income_CF!Z286="","",Income_CF!Z286*(Cohort_WP!Z284/Cohort_CF!Z284))</f>
        <v>2090130.3772949257</v>
      </c>
      <c r="AA285" s="1">
        <f>IF(Income_CF!AA286="","",Income_CF!AA286*(Cohort_WP!AA284/Cohort_CF!AA284))</f>
        <v>2146600.1131004081</v>
      </c>
      <c r="AB285" s="1">
        <f>IF(Income_CF!AB286="","",Income_CF!AB286*(Cohort_WP!AB284/Cohort_CF!AB284))</f>
        <v>2203273.1496635424</v>
      </c>
      <c r="AC285" s="1">
        <f>IF(Income_CF!AC286="","",Income_CF!AC286*(Cohort_WP!AC284/Cohort_CF!AC284))</f>
        <v>2260085.969667376</v>
      </c>
      <c r="AD285" s="1">
        <f>IF(Income_CF!AD286="","",Income_CF!AD286*(Cohort_WP!AD284/Cohort_CF!AD284))</f>
        <v>2316973.1438731542</v>
      </c>
      <c r="AE285" s="1">
        <f>IF(Income_CF!AE286="","",Income_CF!AE286*(Cohort_WP!AE284/Cohort_CF!AE284))</f>
        <v>2373867.4408043693</v>
      </c>
      <c r="AF285" s="1">
        <f>IF(Income_CF!AF286="","",Income_CF!AF286*(Cohort_WP!AF284/Cohort_CF!AF284))</f>
        <v>2430699.9446969321</v>
      </c>
      <c r="AG285" s="1">
        <f>IF(Income_CF!AG286="","",Income_CF!AG286*(Cohort_WP!AG284/Cohort_CF!AG284))</f>
        <v>2487400.1814936679</v>
      </c>
      <c r="AH285" s="1">
        <f>IF(Income_CF!AH286="","",Income_CF!AH286*(Cohort_WP!AH284/Cohort_CF!AH284))</f>
        <v>2543896.2526220051</v>
      </c>
      <c r="AI285" s="1">
        <f>IF(Income_CF!AI286="","",Income_CF!AI286*(Cohort_WP!AI284/Cohort_CF!AI284))</f>
        <v>2600114.9762538904</v>
      </c>
      <c r="AJ285" s="1">
        <f>IF(Income_CF!AJ286="","",Income_CF!AJ286*(Cohort_WP!AJ284/Cohort_CF!AJ284))</f>
        <v>2655982.0357085033</v>
      </c>
      <c r="AK285" s="1">
        <f>IF(Income_CF!AK286="","",Income_CF!AK286*(Cohort_WP!AK284/Cohort_CF!AK284))</f>
        <v>2711422.1346198074</v>
      </c>
      <c r="AL285" s="1">
        <f>IF(Income_CF!AL286="","",Income_CF!AL286*(Cohort_WP!AL284/Cohort_CF!AL284))</f>
        <v>2766359.1584542384</v>
      </c>
      <c r="AM285" s="1">
        <f>IF(Income_CF!AM286="","",Income_CF!AM286*(Cohort_WP!AM284/Cohort_CF!AM284))</f>
        <v>2820716.3419274027</v>
      </c>
      <c r="AN285" s="1">
        <f>IF(Income_CF!AN286="","",Income_CF!AN286*(Cohort_WP!AN284/Cohort_CF!AN284))</f>
        <v>2874416.441834487</v>
      </c>
      <c r="AO285" s="1">
        <f>IF(Income_CF!AO286="","",Income_CF!AO286*(Cohort_WP!AO284/Cohort_CF!AO284))</f>
        <v>2927381.9147758526</v>
      </c>
      <c r="AP285" s="1">
        <f>IF(Income_CF!AP286="","",Income_CF!AP286*(Cohort_WP!AP284/Cohort_CF!AP284))</f>
        <v>2979535.0992283649</v>
      </c>
      <c r="AQ285" s="1">
        <f>IF(Income_CF!AQ286="","",Income_CF!AQ286*(Cohort_WP!AQ284/Cohort_CF!AQ284))</f>
        <v>3030798.4013839769</v>
      </c>
      <c r="AR285" s="1">
        <f>IF(Income_CF!AR286="","",Income_CF!AR286*(Cohort_WP!AR284/Cohort_CF!AR284))</f>
        <v>3081094.4841500972</v>
      </c>
      <c r="AS285" s="1">
        <f>IF(Income_CF!AS286="","",Income_CF!AS286*(Cohort_WP!AS284/Cohort_CF!AS284))</f>
        <v>3130346.4586822335</v>
      </c>
      <c r="AT285" s="1">
        <f>IF(Income_CF!AT286="","",Income_CF!AT286*(Cohort_WP!AT284/Cohort_CF!AT284))</f>
        <v>3178478.0777972871</v>
      </c>
      <c r="AU285" s="1">
        <f>IF(Income_CF!AU286="","",Income_CF!AU286*(Cohort_WP!AU284/Cohort_CF!AU284))</f>
        <v>3225413.9305973714</v>
      </c>
      <c r="AV285" s="1" t="str">
        <f>IF(Income_CF!AV286="","",Income_CF!AV286*(Cohort_WP!AV284/Cohort_CF!AV284))</f>
        <v/>
      </c>
      <c r="AW285" s="1" t="str">
        <f>IF(Income_CF!AW286="","",Income_CF!AW286*(Cohort_WP!AW284/Cohort_CF!AW284))</f>
        <v/>
      </c>
      <c r="AX285" s="1" t="str">
        <f>IF(Income_CF!AX286="","",Income_CF!AX286*(Cohort_WP!AX284/Cohort_CF!AX284))</f>
        <v/>
      </c>
      <c r="AY285" s="1" t="str">
        <f>IF(Income_CF!AY286="","",Income_CF!AY286*(Cohort_WP!AY284/Cohort_CF!AY284))</f>
        <v/>
      </c>
      <c r="AZ285" s="1" t="str">
        <f>IF(Income_CF!AZ286="","",Income_CF!AZ286*(Cohort_WP!AZ284/Cohort_CF!AZ284))</f>
        <v/>
      </c>
      <c r="BA285" s="1" t="str">
        <f>IF(Income_CF!BA286="","",Income_CF!BA286*(Cohort_WP!BA284/Cohort_CF!BA284))</f>
        <v/>
      </c>
      <c r="BB285" s="1" t="str">
        <f>IF(Income_CF!BB286="","",Income_CF!BB286*(Cohort_WP!BB284/Cohort_CF!BB284))</f>
        <v/>
      </c>
      <c r="BC285" s="1" t="str">
        <f>IF(Income_CF!BC286="","",Income_CF!BC286*(Cohort_WP!BC284/Cohort_CF!BC284))</f>
        <v/>
      </c>
      <c r="BD285" s="1" t="str">
        <f>IF(Income_CF!BD286="","",Income_CF!BD286*(Cohort_WP!BD284/Cohort_CF!BD284))</f>
        <v/>
      </c>
      <c r="BE285" s="1" t="str">
        <f>IF(Income_CF!BE286="","",Income_CF!BE286*(Cohort_WP!BE284/Cohort_CF!BE284))</f>
        <v/>
      </c>
      <c r="BF285" s="1" t="str">
        <f>IF(Income_CF!BF286="","",Income_CF!BF286*(Cohort_WP!BF284/Cohort_CF!BF284))</f>
        <v/>
      </c>
      <c r="BG285" s="1" t="str">
        <f>IF(Income_CF!BG286="","",Income_CF!BG286*(Cohort_WP!BG284/Cohort_CF!BG284))</f>
        <v/>
      </c>
      <c r="BH285" s="1" t="str">
        <f>IF(Income_CF!BH286="","",Income_CF!BH286*(Cohort_WP!BH284/Cohort_CF!BH284))</f>
        <v/>
      </c>
      <c r="BI285" s="1" t="str">
        <f>IF(Income_CF!BI286="","",Income_CF!BI286*(Cohort_WP!BI284/Cohort_CF!BI284))</f>
        <v/>
      </c>
      <c r="BJ285" s="1" t="str">
        <f>IF(Income_CF!BJ286="","",Income_CF!BJ286*(Cohort_WP!BJ284/Cohort_CF!BJ284))</f>
        <v/>
      </c>
      <c r="BK285" s="1" t="str">
        <f>IF(Income_CF!BK286="","",Income_CF!BK286*(Cohort_WP!BK284/Cohort_CF!BK284))</f>
        <v/>
      </c>
      <c r="BL285" s="1" t="str">
        <f>IF(Income_CF!BL286="","",Income_CF!BL286*(Cohort_WP!BL284/Cohort_CF!BL284))</f>
        <v/>
      </c>
      <c r="BM285" s="1" t="str">
        <f>IF(Income_CF!BM286="","",Income_CF!BM286*(Cohort_WP!BM284/Cohort_CF!BM284))</f>
        <v/>
      </c>
      <c r="BN285" s="1" t="str">
        <f>IF(Income_CF!BN286="","",Income_CF!BN286*(Cohort_WP!BN284/Cohort_CF!BN284))</f>
        <v/>
      </c>
    </row>
    <row r="286" spans="1:72" x14ac:dyDescent="0.55000000000000004">
      <c r="A286" s="639"/>
      <c r="B286" t="s">
        <v>468</v>
      </c>
      <c r="H286" s="1" t="str">
        <f>IF(Income_CF!H287="","",Income_CF!H287*(Cohort_WP!H285/Cohort_CF!H285))</f>
        <v/>
      </c>
      <c r="I286" s="1">
        <f>IF(Income_CF!I287="","",Income_CF!I287*(Cohort_WP!I285/Cohort_CF!I285))</f>
        <v>1192231.555092647</v>
      </c>
      <c r="J286" s="1">
        <f>IF(Income_CF!J287="","",Income_CF!J287*(Cohort_WP!J285/Cohort_CF!J285))</f>
        <v>1238480.9764144509</v>
      </c>
      <c r="K286" s="1">
        <f>IF(Income_CF!K287="","",Income_CF!K287*(Cohort_WP!K285/Cohort_CF!K285))</f>
        <v>1285752.836645154</v>
      </c>
      <c r="L286" s="1">
        <f>IF(Income_CF!L287="","",Income_CF!L287*(Cohort_WP!L285/Cohort_CF!L285))</f>
        <v>1334028.3699952222</v>
      </c>
      <c r="M286" s="1">
        <f>IF(Income_CF!M287="","",Income_CF!M287*(Cohort_WP!M285/Cohort_CF!M285))</f>
        <v>1391750.0950430916</v>
      </c>
      <c r="N286" s="1">
        <f>IF(Income_CF!N287="","",Income_CF!N287*(Cohort_WP!N285/Cohort_CF!N285))</f>
        <v>1441408.5837141448</v>
      </c>
      <c r="O286" s="1">
        <f>IF(Income_CF!O287="","",Income_CF!O287*(Cohort_WP!O285/Cohort_CF!O285))</f>
        <v>1491943.482727902</v>
      </c>
      <c r="P286" s="1">
        <f>IF(Income_CF!P287="","",Income_CF!P287*(Cohort_WP!P285/Cohort_CF!P285))</f>
        <v>1543323.8320877627</v>
      </c>
      <c r="Q286" s="1">
        <f>IF(Income_CF!Q287="","",Income_CF!Q287*(Cohort_WP!Q285/Cohort_CF!Q285))</f>
        <v>1595516.0485799513</v>
      </c>
      <c r="R286" s="1">
        <f>IF(Income_CF!R287="","",Income_CF!R287*(Cohort_WP!R285/Cohort_CF!R285))</f>
        <v>1648483.9173947079</v>
      </c>
      <c r="S286" s="1">
        <f>IF(Income_CF!S287="","",Income_CF!S287*(Cohort_WP!S285/Cohort_CF!S285))</f>
        <v>1702188.5914859285</v>
      </c>
      <c r="T286" s="1">
        <f>IF(Income_CF!T287="","",Income_CF!T287*(Cohort_WP!T285/Cohort_CF!T285))</f>
        <v>1756588.5989331801</v>
      </c>
      <c r="U286" s="1">
        <f>IF(Income_CF!U287="","",Income_CF!U287*(Cohort_WP!U285/Cohort_CF!U285))</f>
        <v>1811639.8585447476</v>
      </c>
      <c r="V286" s="1">
        <f>IF(Income_CF!V287="","",Income_CF!V287*(Cohort_WP!V285/Cohort_CF!V285))</f>
        <v>1867295.7039131136</v>
      </c>
      <c r="W286" s="1">
        <f>IF(Income_CF!W287="","",Income_CF!W287*(Cohort_WP!W285/Cohort_CF!W285))</f>
        <v>1923506.9161048995</v>
      </c>
      <c r="X286" s="1">
        <f>IF(Income_CF!X287="","",Income_CF!X287*(Cohort_WP!X285/Cohort_CF!X285))</f>
        <v>1980221.7651365004</v>
      </c>
      <c r="Y286" s="1">
        <f>IF(Income_CF!Y287="","",Income_CF!Y287*(Cohort_WP!Y285/Cohort_CF!Y285))</f>
        <v>2037386.0603535529</v>
      </c>
      <c r="Z286" s="1">
        <f>IF(Income_CF!Z287="","",Income_CF!Z287*(Cohort_WP!Z285/Cohort_CF!Z285))</f>
        <v>2094943.2097984261</v>
      </c>
      <c r="AA286" s="1">
        <f>IF(Income_CF!AA287="","",Income_CF!AA287*(Cohort_WP!AA285/Cohort_CF!AA285))</f>
        <v>2152834.2886137734</v>
      </c>
      <c r="AB286" s="1">
        <f>IF(Income_CF!AB287="","",Income_CF!AB287*(Cohort_WP!AB285/Cohort_CF!AB285))</f>
        <v>2210998.1164934207</v>
      </c>
      <c r="AC286" s="1">
        <f>IF(Income_CF!AC287="","",Income_CF!AC287*(Cohort_WP!AC285/Cohort_CF!AC285))</f>
        <v>2269371.3441534485</v>
      </c>
      <c r="AD286" s="1">
        <f>IF(Income_CF!AD287="","",Income_CF!AD287*(Cohort_WP!AD285/Cohort_CF!AD285))</f>
        <v>2327888.5487573976</v>
      </c>
      <c r="AE286" s="1">
        <f>IF(Income_CF!AE287="","",Income_CF!AE287*(Cohort_WP!AE285/Cohort_CF!AE285))</f>
        <v>2386482.3381893486</v>
      </c>
      <c r="AF286" s="1">
        <f>IF(Income_CF!AF287="","",Income_CF!AF287*(Cohort_WP!AF285/Cohort_CF!AF285))</f>
        <v>2445083.464028501</v>
      </c>
      <c r="AG286" s="1">
        <f>IF(Income_CF!AG287="","",Income_CF!AG287*(Cohort_WP!AG285/Cohort_CF!AG285))</f>
        <v>2503620.9430378396</v>
      </c>
      <c r="AH286" s="1">
        <f>IF(Income_CF!AH287="","",Income_CF!AH287*(Cohort_WP!AH285/Cohort_CF!AH285))</f>
        <v>2562022.1869384781</v>
      </c>
      <c r="AI286" s="1">
        <f>IF(Income_CF!AI287="","",Income_CF!AI287*(Cohort_WP!AI285/Cohort_CF!AI285))</f>
        <v>2620213.1402006648</v>
      </c>
      <c r="AJ286" s="1">
        <f>IF(Income_CF!AJ287="","",Income_CF!AJ287*(Cohort_WP!AJ285/Cohort_CF!AJ285))</f>
        <v>2678118.4255415071</v>
      </c>
      <c r="AK286" s="1">
        <f>IF(Income_CF!AK287="","",Income_CF!AK287*(Cohort_WP!AK285/Cohort_CF!AK285))</f>
        <v>2735661.4967797585</v>
      </c>
      <c r="AL286" s="1">
        <f>IF(Income_CF!AL287="","",Income_CF!AL287*(Cohort_WP!AL285/Cohort_CF!AL285))</f>
        <v>2792764.7986584012</v>
      </c>
      <c r="AM286" s="1">
        <f>IF(Income_CF!AM287="","",Income_CF!AM287*(Cohort_WP!AM285/Cohort_CF!AM285))</f>
        <v>2849349.9332078658</v>
      </c>
      <c r="AN286" s="1">
        <f>IF(Income_CF!AN287="","",Income_CF!AN287*(Cohort_WP!AN285/Cohort_CF!AN285))</f>
        <v>2905337.8321852242</v>
      </c>
      <c r="AO286" s="1">
        <f>IF(Income_CF!AO287="","",Income_CF!AO287*(Cohort_WP!AO285/Cohort_CF!AO285))</f>
        <v>2960648.935089522</v>
      </c>
      <c r="AP286" s="1">
        <f>IF(Income_CF!AP287="","",Income_CF!AP287*(Cohort_WP!AP285/Cohort_CF!AP285))</f>
        <v>3015203.3722191281</v>
      </c>
      <c r="AQ286" s="1">
        <f>IF(Income_CF!AQ287="","",Income_CF!AQ287*(Cohort_WP!AQ285/Cohort_CF!AQ285))</f>
        <v>3068921.1522052153</v>
      </c>
      <c r="AR286" s="1">
        <f>IF(Income_CF!AR287="","",Income_CF!AR287*(Cohort_WP!AR285/Cohort_CF!AR285))</f>
        <v>3121722.3534254967</v>
      </c>
      <c r="AS286" s="1">
        <f>IF(Income_CF!AS287="","",Income_CF!AS287*(Cohort_WP!AS285/Cohort_CF!AS285))</f>
        <v>3173527.3186746007</v>
      </c>
      <c r="AT286" s="1">
        <f>IF(Income_CF!AT287="","",Income_CF!AT287*(Cohort_WP!AT285/Cohort_CF!AT285))</f>
        <v>3224256.8524427</v>
      </c>
      <c r="AU286" s="1">
        <f>IF(Income_CF!AU287="","",Income_CF!AU287*(Cohort_WP!AU285/Cohort_CF!AU285))</f>
        <v>3273832.420131206</v>
      </c>
      <c r="AV286" s="1">
        <f>IF(Income_CF!AV287="","",Income_CF!AV287*(Cohort_WP!AV285/Cohort_CF!AV285))</f>
        <v>3322176.3485152931</v>
      </c>
      <c r="AW286" s="1" t="str">
        <f>IF(Income_CF!AW287="","",Income_CF!AW287*(Cohort_WP!AW285/Cohort_CF!AW285))</f>
        <v/>
      </c>
      <c r="AX286" s="1" t="str">
        <f>IF(Income_CF!AX287="","",Income_CF!AX287*(Cohort_WP!AX285/Cohort_CF!AX285))</f>
        <v/>
      </c>
      <c r="AY286" s="1" t="str">
        <f>IF(Income_CF!AY287="","",Income_CF!AY287*(Cohort_WP!AY285/Cohort_CF!AY285))</f>
        <v/>
      </c>
      <c r="AZ286" s="1" t="str">
        <f>IF(Income_CF!AZ287="","",Income_CF!AZ287*(Cohort_WP!AZ285/Cohort_CF!AZ285))</f>
        <v/>
      </c>
      <c r="BA286" s="1" t="str">
        <f>IF(Income_CF!BA287="","",Income_CF!BA287*(Cohort_WP!BA285/Cohort_CF!BA285))</f>
        <v/>
      </c>
      <c r="BB286" s="1" t="str">
        <f>IF(Income_CF!BB287="","",Income_CF!BB287*(Cohort_WP!BB285/Cohort_CF!BB285))</f>
        <v/>
      </c>
      <c r="BC286" s="1" t="str">
        <f>IF(Income_CF!BC287="","",Income_CF!BC287*(Cohort_WP!BC285/Cohort_CF!BC285))</f>
        <v/>
      </c>
      <c r="BD286" s="1" t="str">
        <f>IF(Income_CF!BD287="","",Income_CF!BD287*(Cohort_WP!BD285/Cohort_CF!BD285))</f>
        <v/>
      </c>
      <c r="BE286" s="1" t="str">
        <f>IF(Income_CF!BE287="","",Income_CF!BE287*(Cohort_WP!BE285/Cohort_CF!BE285))</f>
        <v/>
      </c>
      <c r="BF286" s="1" t="str">
        <f>IF(Income_CF!BF287="","",Income_CF!BF287*(Cohort_WP!BF285/Cohort_CF!BF285))</f>
        <v/>
      </c>
      <c r="BG286" s="1" t="str">
        <f>IF(Income_CF!BG287="","",Income_CF!BG287*(Cohort_WP!BG285/Cohort_CF!BG285))</f>
        <v/>
      </c>
      <c r="BH286" s="1" t="str">
        <f>IF(Income_CF!BH287="","",Income_CF!BH287*(Cohort_WP!BH285/Cohort_CF!BH285))</f>
        <v/>
      </c>
      <c r="BI286" s="1" t="str">
        <f>IF(Income_CF!BI287="","",Income_CF!BI287*(Cohort_WP!BI285/Cohort_CF!BI285))</f>
        <v/>
      </c>
      <c r="BJ286" s="1" t="str">
        <f>IF(Income_CF!BJ287="","",Income_CF!BJ287*(Cohort_WP!BJ285/Cohort_CF!BJ285))</f>
        <v/>
      </c>
      <c r="BK286" s="1" t="str">
        <f>IF(Income_CF!BK287="","",Income_CF!BK287*(Cohort_WP!BK285/Cohort_CF!BK285))</f>
        <v/>
      </c>
      <c r="BL286" s="1" t="str">
        <f>IF(Income_CF!BL287="","",Income_CF!BL287*(Cohort_WP!BL285/Cohort_CF!BL285))</f>
        <v/>
      </c>
      <c r="BM286" s="1" t="str">
        <f>IF(Income_CF!BM287="","",Income_CF!BM287*(Cohort_WP!BM285/Cohort_CF!BM285))</f>
        <v/>
      </c>
      <c r="BN286" s="1" t="str">
        <f>IF(Income_CF!BN287="","",Income_CF!BN287*(Cohort_WP!BN285/Cohort_CF!BN285))</f>
        <v/>
      </c>
    </row>
    <row r="287" spans="1:72" x14ac:dyDescent="0.55000000000000004">
      <c r="A287" s="639"/>
      <c r="B287" t="s">
        <v>469</v>
      </c>
      <c r="H287" s="1" t="str">
        <f>IF(Income_CF!H288="","",Income_CF!H288*(Cohort_WP!H286/Cohort_CF!H286))</f>
        <v/>
      </c>
      <c r="I287" s="1" t="str">
        <f>IF(Income_CF!I288="","",Income_CF!I288*(Cohort_WP!I286/Cohort_CF!I286))</f>
        <v/>
      </c>
      <c r="J287" s="1">
        <f>IF(Income_CF!J288="","",Income_CF!J288*(Cohort_WP!J286/Cohort_CF!J286))</f>
        <v>1227998.5017454263</v>
      </c>
      <c r="K287" s="1">
        <f>IF(Income_CF!K288="","",Income_CF!K288*(Cohort_WP!K286/Cohort_CF!K286))</f>
        <v>1275635.4057068843</v>
      </c>
      <c r="L287" s="1">
        <f>IF(Income_CF!L288="","",Income_CF!L288*(Cohort_WP!L286/Cohort_CF!L286))</f>
        <v>1324325.4217445087</v>
      </c>
      <c r="M287" s="1">
        <f>IF(Income_CF!M288="","",Income_CF!M288*(Cohort_WP!M286/Cohort_CF!M286))</f>
        <v>1374049.2210950791</v>
      </c>
      <c r="N287" s="1">
        <f>IF(Income_CF!N288="","",Income_CF!N288*(Cohort_WP!N286/Cohort_CF!N286))</f>
        <v>1433502.5978943843</v>
      </c>
      <c r="O287" s="1">
        <f>IF(Income_CF!O288="","",Income_CF!O288*(Cohort_WP!O286/Cohort_CF!O286))</f>
        <v>1484650.8412255691</v>
      </c>
      <c r="P287" s="1">
        <f>IF(Income_CF!P288="","",Income_CF!P288*(Cohort_WP!P286/Cohort_CF!P286))</f>
        <v>1536701.787209739</v>
      </c>
      <c r="Q287" s="1">
        <f>IF(Income_CF!Q288="","",Income_CF!Q288*(Cohort_WP!Q286/Cohort_CF!Q286))</f>
        <v>1589623.5470503955</v>
      </c>
      <c r="R287" s="1">
        <f>IF(Income_CF!R288="","",Income_CF!R288*(Cohort_WP!R286/Cohort_CF!R286))</f>
        <v>1643381.5300373496</v>
      </c>
      <c r="S287" s="1">
        <f>IF(Income_CF!S288="","",Income_CF!S288*(Cohort_WP!S286/Cohort_CF!S286))</f>
        <v>1697938.4349165491</v>
      </c>
      <c r="T287" s="1">
        <f>IF(Income_CF!T288="","",Income_CF!T288*(Cohort_WP!T286/Cohort_CF!T286))</f>
        <v>1753254.2492305066</v>
      </c>
      <c r="U287" s="1">
        <f>IF(Income_CF!U288="","",Income_CF!U288*(Cohort_WP!U286/Cohort_CF!U286))</f>
        <v>1809286.2569011752</v>
      </c>
      <c r="V287" s="1">
        <f>IF(Income_CF!V288="","",Income_CF!V288*(Cohort_WP!V286/Cohort_CF!V286))</f>
        <v>1865989.0543010896</v>
      </c>
      <c r="W287" s="1">
        <f>IF(Income_CF!W288="","",Income_CF!W288*(Cohort_WP!W286/Cohort_CF!W286))</f>
        <v>1923314.5750305071</v>
      </c>
      <c r="X287" s="1">
        <f>IF(Income_CF!X288="","",Income_CF!X288*(Cohort_WP!X286/Cohort_CF!X286))</f>
        <v>1981212.1235880465</v>
      </c>
      <c r="Y287" s="1">
        <f>IF(Income_CF!Y288="","",Income_CF!Y288*(Cohort_WP!Y286/Cohort_CF!Y286))</f>
        <v>2039628.4180905954</v>
      </c>
      <c r="Z287" s="1">
        <f>IF(Income_CF!Z288="","",Income_CF!Z288*(Cohort_WP!Z286/Cohort_CF!Z286))</f>
        <v>2098507.6421641596</v>
      </c>
      <c r="AA287" s="1">
        <f>IF(Income_CF!AA288="","",Income_CF!AA288*(Cohort_WP!AA286/Cohort_CF!AA286))</f>
        <v>2157791.5060923789</v>
      </c>
      <c r="AB287" s="1">
        <f>IF(Income_CF!AB288="","",Income_CF!AB288*(Cohort_WP!AB286/Cohort_CF!AB286))</f>
        <v>2217419.3172721867</v>
      </c>
      <c r="AC287" s="1">
        <f>IF(Income_CF!AC288="","",Income_CF!AC288*(Cohort_WP!AC286/Cohort_CF!AC286))</f>
        <v>2277328.0599882235</v>
      </c>
      <c r="AD287" s="1">
        <f>IF(Income_CF!AD288="","",Income_CF!AD288*(Cohort_WP!AD286/Cohort_CF!AD286))</f>
        <v>2337452.4844780518</v>
      </c>
      <c r="AE287" s="1">
        <f>IF(Income_CF!AE288="","",Income_CF!AE288*(Cohort_WP!AE286/Cohort_CF!AE286))</f>
        <v>2397725.2052201191</v>
      </c>
      <c r="AF287" s="1">
        <f>IF(Income_CF!AF288="","",Income_CF!AF288*(Cohort_WP!AF286/Cohort_CF!AF286))</f>
        <v>2458076.8083350295</v>
      </c>
      <c r="AG287" s="1">
        <f>IF(Income_CF!AG288="","",Income_CF!AG288*(Cohort_WP!AG286/Cohort_CF!AG286))</f>
        <v>2518435.9679493555</v>
      </c>
      <c r="AH287" s="1">
        <f>IF(Income_CF!AH288="","",Income_CF!AH288*(Cohort_WP!AH286/Cohort_CF!AH286))</f>
        <v>2578729.5713289748</v>
      </c>
      <c r="AI287" s="1">
        <f>IF(Income_CF!AI288="","",Income_CF!AI288*(Cohort_WP!AI286/Cohort_CF!AI286))</f>
        <v>2638882.8525466318</v>
      </c>
      <c r="AJ287" s="1">
        <f>IF(Income_CF!AJ288="","",Income_CF!AJ288*(Cohort_WP!AJ286/Cohort_CF!AJ286))</f>
        <v>2698819.5344066848</v>
      </c>
      <c r="AK287" s="1">
        <f>IF(Income_CF!AK288="","",Income_CF!AK288*(Cohort_WP!AK286/Cohort_CF!AK286))</f>
        <v>2758461.9783077529</v>
      </c>
      <c r="AL287" s="1">
        <f>IF(Income_CF!AL288="","",Income_CF!AL288*(Cohort_WP!AL286/Cohort_CF!AL286))</f>
        <v>2817731.3416831512</v>
      </c>
      <c r="AM287" s="1">
        <f>IF(Income_CF!AM288="","",Income_CF!AM288*(Cohort_WP!AM286/Cohort_CF!AM286))</f>
        <v>2876547.7426181529</v>
      </c>
      <c r="AN287" s="1">
        <f>IF(Income_CF!AN288="","",Income_CF!AN288*(Cohort_WP!AN286/Cohort_CF!AN286))</f>
        <v>2934830.4312041015</v>
      </c>
      <c r="AO287" s="1">
        <f>IF(Income_CF!AO288="","",Income_CF!AO288*(Cohort_WP!AO286/Cohort_CF!AO286))</f>
        <v>2992497.9671507813</v>
      </c>
      <c r="AP287" s="1">
        <f>IF(Income_CF!AP288="","",Income_CF!AP288*(Cohort_WP!AP286/Cohort_CF!AP286))</f>
        <v>3049468.4031422078</v>
      </c>
      <c r="AQ287" s="1">
        <f>IF(Income_CF!AQ288="","",Income_CF!AQ288*(Cohort_WP!AQ286/Cohort_CF!AQ286))</f>
        <v>3105659.4733857014</v>
      </c>
      <c r="AR287" s="1">
        <f>IF(Income_CF!AR288="","",Income_CF!AR288*(Cohort_WP!AR286/Cohort_CF!AR286))</f>
        <v>3160988.786771372</v>
      </c>
      <c r="AS287" s="1">
        <f>IF(Income_CF!AS288="","",Income_CF!AS288*(Cohort_WP!AS286/Cohort_CF!AS286))</f>
        <v>3215374.0240282617</v>
      </c>
      <c r="AT287" s="1">
        <f>IF(Income_CF!AT288="","",Income_CF!AT288*(Cohort_WP!AT286/Cohort_CF!AT286))</f>
        <v>3268733.1382348379</v>
      </c>
      <c r="AU287" s="1">
        <f>IF(Income_CF!AU288="","",Income_CF!AU288*(Cohort_WP!AU286/Cohort_CF!AU286))</f>
        <v>3320984.5580159803</v>
      </c>
      <c r="AV287" s="1">
        <f>IF(Income_CF!AV288="","",Income_CF!AV288*(Cohort_WP!AV286/Cohort_CF!AV286))</f>
        <v>3372047.3927351423</v>
      </c>
      <c r="AW287" s="1">
        <f>IF(Income_CF!AW288="","",Income_CF!AW288*(Cohort_WP!AW286/Cohort_CF!AW286))</f>
        <v>3421841.6389707513</v>
      </c>
      <c r="AX287" s="1" t="str">
        <f>IF(Income_CF!AX288="","",Income_CF!AX288*(Cohort_WP!AX286/Cohort_CF!AX286))</f>
        <v/>
      </c>
      <c r="AY287" s="1" t="str">
        <f>IF(Income_CF!AY288="","",Income_CF!AY288*(Cohort_WP!AY286/Cohort_CF!AY286))</f>
        <v/>
      </c>
      <c r="AZ287" s="1" t="str">
        <f>IF(Income_CF!AZ288="","",Income_CF!AZ288*(Cohort_WP!AZ286/Cohort_CF!AZ286))</f>
        <v/>
      </c>
      <c r="BA287" s="1" t="str">
        <f>IF(Income_CF!BA288="","",Income_CF!BA288*(Cohort_WP!BA286/Cohort_CF!BA286))</f>
        <v/>
      </c>
      <c r="BB287" s="1" t="str">
        <f>IF(Income_CF!BB288="","",Income_CF!BB288*(Cohort_WP!BB286/Cohort_CF!BB286))</f>
        <v/>
      </c>
      <c r="BC287" s="1" t="str">
        <f>IF(Income_CF!BC288="","",Income_CF!BC288*(Cohort_WP!BC286/Cohort_CF!BC286))</f>
        <v/>
      </c>
      <c r="BD287" s="1" t="str">
        <f>IF(Income_CF!BD288="","",Income_CF!BD288*(Cohort_WP!BD286/Cohort_CF!BD286))</f>
        <v/>
      </c>
      <c r="BE287" s="1" t="str">
        <f>IF(Income_CF!BE288="","",Income_CF!BE288*(Cohort_WP!BE286/Cohort_CF!BE286))</f>
        <v/>
      </c>
      <c r="BF287" s="1" t="str">
        <f>IF(Income_CF!BF288="","",Income_CF!BF288*(Cohort_WP!BF286/Cohort_CF!BF286))</f>
        <v/>
      </c>
      <c r="BG287" s="1" t="str">
        <f>IF(Income_CF!BG288="","",Income_CF!BG288*(Cohort_WP!BG286/Cohort_CF!BG286))</f>
        <v/>
      </c>
      <c r="BH287" s="1" t="str">
        <f>IF(Income_CF!BH288="","",Income_CF!BH288*(Cohort_WP!BH286/Cohort_CF!BH286))</f>
        <v/>
      </c>
      <c r="BI287" s="1" t="str">
        <f>IF(Income_CF!BI288="","",Income_CF!BI288*(Cohort_WP!BI286/Cohort_CF!BI286))</f>
        <v/>
      </c>
      <c r="BJ287" s="1" t="str">
        <f>IF(Income_CF!BJ288="","",Income_CF!BJ288*(Cohort_WP!BJ286/Cohort_CF!BJ286))</f>
        <v/>
      </c>
      <c r="BK287" s="1" t="str">
        <f>IF(Income_CF!BK288="","",Income_CF!BK288*(Cohort_WP!BK286/Cohort_CF!BK286))</f>
        <v/>
      </c>
      <c r="BL287" s="1" t="str">
        <f>IF(Income_CF!BL288="","",Income_CF!BL288*(Cohort_WP!BL286/Cohort_CF!BL286))</f>
        <v/>
      </c>
      <c r="BM287" s="1" t="str">
        <f>IF(Income_CF!BM288="","",Income_CF!BM288*(Cohort_WP!BM286/Cohort_CF!BM286))</f>
        <v/>
      </c>
      <c r="BN287" s="1" t="str">
        <f>IF(Income_CF!BN288="","",Income_CF!BN288*(Cohort_WP!BN286/Cohort_CF!BN286))</f>
        <v/>
      </c>
    </row>
    <row r="288" spans="1:72" x14ac:dyDescent="0.55000000000000004">
      <c r="A288" s="639"/>
      <c r="B288" t="s">
        <v>470</v>
      </c>
      <c r="H288" s="1" t="str">
        <f>IF(Income_CF!H289="","",Income_CF!H289*(Cohort_WP!H287/Cohort_CF!H287))</f>
        <v/>
      </c>
      <c r="I288" s="1" t="str">
        <f>IF(Income_CF!I289="","",Income_CF!I289*(Cohort_WP!I287/Cohort_CF!I287))</f>
        <v/>
      </c>
      <c r="J288" s="1" t="str">
        <f>IF(Income_CF!J289="","",Income_CF!J289*(Cohort_WP!J287/Cohort_CF!J287))</f>
        <v/>
      </c>
      <c r="K288" s="1">
        <f>IF(Income_CF!K289="","",Income_CF!K289*(Cohort_WP!K287/Cohort_CF!K287))</f>
        <v>1264838.4567977889</v>
      </c>
      <c r="L288" s="1">
        <f>IF(Income_CF!L289="","",Income_CF!L289*(Cohort_WP!L287/Cohort_CF!L287))</f>
        <v>1313904.4678780909</v>
      </c>
      <c r="M288" s="1">
        <f>IF(Income_CF!M289="","",Income_CF!M289*(Cohort_WP!M287/Cohort_CF!M287))</f>
        <v>1364055.1843968444</v>
      </c>
      <c r="N288" s="1">
        <f>IF(Income_CF!N289="","",Income_CF!N289*(Cohort_WP!N287/Cohort_CF!N287))</f>
        <v>1415270.6977279314</v>
      </c>
      <c r="O288" s="1">
        <f>IF(Income_CF!O289="","",Income_CF!O289*(Cohort_WP!O287/Cohort_CF!O287))</f>
        <v>1476507.6758312157</v>
      </c>
      <c r="P288" s="1">
        <f>IF(Income_CF!P289="","",Income_CF!P289*(Cohort_WP!P287/Cohort_CF!P287))</f>
        <v>1529190.3664623364</v>
      </c>
      <c r="Q288" s="1">
        <f>IF(Income_CF!Q289="","",Income_CF!Q289*(Cohort_WP!Q287/Cohort_CF!Q287))</f>
        <v>1582802.8408260315</v>
      </c>
      <c r="R288" s="1">
        <f>IF(Income_CF!R289="","",Income_CF!R289*(Cohort_WP!R287/Cohort_CF!R287))</f>
        <v>1637312.2534619072</v>
      </c>
      <c r="S288" s="1">
        <f>IF(Income_CF!S289="","",Income_CF!S289*(Cohort_WP!S287/Cohort_CF!S287))</f>
        <v>1692682.9759384701</v>
      </c>
      <c r="T288" s="1">
        <f>IF(Income_CF!T289="","",Income_CF!T289*(Cohort_WP!T287/Cohort_CF!T287))</f>
        <v>1748876.5879640456</v>
      </c>
      <c r="U288" s="1">
        <f>IF(Income_CF!U289="","",Income_CF!U289*(Cohort_WP!U287/Cohort_CF!U287))</f>
        <v>1805851.8767074218</v>
      </c>
      <c r="V288" s="1">
        <f>IF(Income_CF!V289="","",Income_CF!V289*(Cohort_WP!V287/Cohort_CF!V287))</f>
        <v>1863564.8446082103</v>
      </c>
      <c r="W288" s="1">
        <f>IF(Income_CF!W289="","",Income_CF!W289*(Cohort_WP!W287/Cohort_CF!W287))</f>
        <v>1921968.7259301222</v>
      </c>
      <c r="X288" s="1">
        <f>IF(Income_CF!X289="","",Income_CF!X289*(Cohort_WP!X287/Cohort_CF!X287))</f>
        <v>1981014.0122814223</v>
      </c>
      <c r="Y288" s="1">
        <f>IF(Income_CF!Y289="","",Income_CF!Y289*(Cohort_WP!Y287/Cohort_CF!Y287))</f>
        <v>2040648.4872956879</v>
      </c>
      <c r="Z288" s="1">
        <f>IF(Income_CF!Z289="","",Income_CF!Z289*(Cohort_WP!Z287/Cohort_CF!Z287))</f>
        <v>2100817.2706333129</v>
      </c>
      <c r="AA288" s="1">
        <f>IF(Income_CF!AA289="","",Income_CF!AA289*(Cohort_WP!AA287/Cohort_CF!AA287))</f>
        <v>2161462.8714290839</v>
      </c>
      <c r="AB288" s="1">
        <f>IF(Income_CF!AB289="","",Income_CF!AB289*(Cohort_WP!AB287/Cohort_CF!AB287))</f>
        <v>2222525.2512751506</v>
      </c>
      <c r="AC288" s="1">
        <f>IF(Income_CF!AC289="","",Income_CF!AC289*(Cohort_WP!AC287/Cohort_CF!AC287))</f>
        <v>2283941.8967903526</v>
      </c>
      <c r="AD288" s="1">
        <f>IF(Income_CF!AD289="","",Income_CF!AD289*(Cohort_WP!AD287/Cohort_CF!AD287))</f>
        <v>2345647.9017878696</v>
      </c>
      <c r="AE288" s="1">
        <f>IF(Income_CF!AE289="","",Income_CF!AE289*(Cohort_WP!AE287/Cohort_CF!AE287))</f>
        <v>2407576.0590123935</v>
      </c>
      <c r="AF288" s="1">
        <f>IF(Income_CF!AF289="","",Income_CF!AF289*(Cohort_WP!AF287/Cohort_CF!AF287))</f>
        <v>2469656.9613767234</v>
      </c>
      <c r="AG288" s="1">
        <f>IF(Income_CF!AG289="","",Income_CF!AG289*(Cohort_WP!AG287/Cohort_CF!AG287))</f>
        <v>2531819.1125850803</v>
      </c>
      <c r="AH288" s="1">
        <f>IF(Income_CF!AH289="","",Income_CF!AH289*(Cohort_WP!AH287/Cohort_CF!AH287))</f>
        <v>2593989.0469878362</v>
      </c>
      <c r="AI288" s="1">
        <f>IF(Income_CF!AI289="","",Income_CF!AI289*(Cohort_WP!AI287/Cohort_CF!AI287))</f>
        <v>2656091.4584688437</v>
      </c>
      <c r="AJ288" s="1">
        <f>IF(Income_CF!AJ289="","",Income_CF!AJ289*(Cohort_WP!AJ287/Cohort_CF!AJ287))</f>
        <v>2718049.338123031</v>
      </c>
      <c r="AK288" s="1">
        <f>IF(Income_CF!AK289="","",Income_CF!AK289*(Cohort_WP!AK287/Cohort_CF!AK287))</f>
        <v>2779784.1204388859</v>
      </c>
      <c r="AL288" s="1">
        <f>IF(Income_CF!AL289="","",Income_CF!AL289*(Cohort_WP!AL287/Cohort_CF!AL287))</f>
        <v>2841215.8376569846</v>
      </c>
      <c r="AM288" s="1">
        <f>IF(Income_CF!AM289="","",Income_CF!AM289*(Cohort_WP!AM287/Cohort_CF!AM287))</f>
        <v>2902263.2819336457</v>
      </c>
      <c r="AN288" s="1">
        <f>IF(Income_CF!AN289="","",Income_CF!AN289*(Cohort_WP!AN287/Cohort_CF!AN287))</f>
        <v>2962844.174896697</v>
      </c>
      <c r="AO288" s="1">
        <f>IF(Income_CF!AO289="","",Income_CF!AO289*(Cohort_WP!AO287/Cohort_CF!AO287))</f>
        <v>3022875.3441402246</v>
      </c>
      <c r="AP288" s="1">
        <f>IF(Income_CF!AP289="","",Income_CF!AP289*(Cohort_WP!AP287/Cohort_CF!AP287))</f>
        <v>3082272.9061653046</v>
      </c>
      <c r="AQ288" s="1">
        <f>IF(Income_CF!AQ289="","",Income_CF!AQ289*(Cohort_WP!AQ287/Cohort_CF!AQ287))</f>
        <v>3140952.4552364736</v>
      </c>
      <c r="AR288" s="1">
        <f>IF(Income_CF!AR289="","",Income_CF!AR289*(Cohort_WP!AR287/Cohort_CF!AR287))</f>
        <v>3198829.2575872722</v>
      </c>
      <c r="AS288" s="1">
        <f>IF(Income_CF!AS289="","",Income_CF!AS289*(Cohort_WP!AS287/Cohort_CF!AS287))</f>
        <v>3255818.4503745134</v>
      </c>
      <c r="AT288" s="1">
        <f>IF(Income_CF!AT289="","",Income_CF!AT289*(Cohort_WP!AT287/Cohort_CF!AT287))</f>
        <v>3311835.2447491088</v>
      </c>
      <c r="AU288" s="1">
        <f>IF(Income_CF!AU289="","",Income_CF!AU289*(Cohort_WP!AU287/Cohort_CF!AU287))</f>
        <v>3366795.1323818834</v>
      </c>
      <c r="AV288" s="1">
        <f>IF(Income_CF!AV289="","",Income_CF!AV289*(Cohort_WP!AV287/Cohort_CF!AV287))</f>
        <v>3420614.0947564603</v>
      </c>
      <c r="AW288" s="1">
        <f>IF(Income_CF!AW289="","",Income_CF!AW289*(Cohort_WP!AW287/Cohort_CF!AW287))</f>
        <v>3473208.8145171967</v>
      </c>
      <c r="AX288" s="1">
        <f>IF(Income_CF!AX289="","",Income_CF!AX289*(Cohort_WP!AX287/Cohort_CF!AX287))</f>
        <v>3524496.8881398737</v>
      </c>
      <c r="AY288" s="1" t="str">
        <f>IF(Income_CF!AY289="","",Income_CF!AY289*(Cohort_WP!AY287/Cohort_CF!AY287))</f>
        <v/>
      </c>
      <c r="AZ288" s="1" t="str">
        <f>IF(Income_CF!AZ289="","",Income_CF!AZ289*(Cohort_WP!AZ287/Cohort_CF!AZ287))</f>
        <v/>
      </c>
      <c r="BA288" s="1" t="str">
        <f>IF(Income_CF!BA289="","",Income_CF!BA289*(Cohort_WP!BA287/Cohort_CF!BA287))</f>
        <v/>
      </c>
      <c r="BB288" s="1" t="str">
        <f>IF(Income_CF!BB289="","",Income_CF!BB289*(Cohort_WP!BB287/Cohort_CF!BB287))</f>
        <v/>
      </c>
      <c r="BC288" s="1" t="str">
        <f>IF(Income_CF!BC289="","",Income_CF!BC289*(Cohort_WP!BC287/Cohort_CF!BC287))</f>
        <v/>
      </c>
      <c r="BD288" s="1" t="str">
        <f>IF(Income_CF!BD289="","",Income_CF!BD289*(Cohort_WP!BD287/Cohort_CF!BD287))</f>
        <v/>
      </c>
      <c r="BE288" s="1" t="str">
        <f>IF(Income_CF!BE289="","",Income_CF!BE289*(Cohort_WP!BE287/Cohort_CF!BE287))</f>
        <v/>
      </c>
      <c r="BF288" s="1" t="str">
        <f>IF(Income_CF!BF289="","",Income_CF!BF289*(Cohort_WP!BF287/Cohort_CF!BF287))</f>
        <v/>
      </c>
      <c r="BG288" s="1" t="str">
        <f>IF(Income_CF!BG289="","",Income_CF!BG289*(Cohort_WP!BG287/Cohort_CF!BG287))</f>
        <v/>
      </c>
      <c r="BH288" s="1" t="str">
        <f>IF(Income_CF!BH289="","",Income_CF!BH289*(Cohort_WP!BH287/Cohort_CF!BH287))</f>
        <v/>
      </c>
      <c r="BI288" s="1" t="str">
        <f>IF(Income_CF!BI289="","",Income_CF!BI289*(Cohort_WP!BI287/Cohort_CF!BI287))</f>
        <v/>
      </c>
      <c r="BJ288" s="1" t="str">
        <f>IF(Income_CF!BJ289="","",Income_CF!BJ289*(Cohort_WP!BJ287/Cohort_CF!BJ287))</f>
        <v/>
      </c>
      <c r="BK288" s="1" t="str">
        <f>IF(Income_CF!BK289="","",Income_CF!BK289*(Cohort_WP!BK287/Cohort_CF!BK287))</f>
        <v/>
      </c>
      <c r="BL288" s="1" t="str">
        <f>IF(Income_CF!BL289="","",Income_CF!BL289*(Cohort_WP!BL287/Cohort_CF!BL287))</f>
        <v/>
      </c>
      <c r="BM288" s="1" t="str">
        <f>IF(Income_CF!BM289="","",Income_CF!BM289*(Cohort_WP!BM287/Cohort_CF!BM287))</f>
        <v/>
      </c>
      <c r="BN288" s="1" t="str">
        <f>IF(Income_CF!BN289="","",Income_CF!BN289*(Cohort_WP!BN287/Cohort_CF!BN287))</f>
        <v/>
      </c>
    </row>
    <row r="289" spans="1:66" x14ac:dyDescent="0.55000000000000004">
      <c r="A289" s="639"/>
      <c r="B289" t="s">
        <v>471</v>
      </c>
      <c r="H289" s="1" t="str">
        <f>IF(Income_CF!H290="","",Income_CF!H290*(Cohort_WP!H288/Cohort_CF!H288))</f>
        <v/>
      </c>
      <c r="I289" s="1" t="str">
        <f>IF(Income_CF!I290="","",Income_CF!I290*(Cohort_WP!I288/Cohort_CF!I288))</f>
        <v/>
      </c>
      <c r="J289" s="1" t="str">
        <f>IF(Income_CF!J290="","",Income_CF!J290*(Cohort_WP!J288/Cohort_CF!J288))</f>
        <v/>
      </c>
      <c r="K289" s="1" t="str">
        <f>IF(Income_CF!K290="","",Income_CF!K290*(Cohort_WP!K288/Cohort_CF!K288))</f>
        <v/>
      </c>
      <c r="L289" s="1">
        <f>IF(Income_CF!L290="","",Income_CF!L290*(Cohort_WP!L288/Cohort_CF!L288))</f>
        <v>1302783.6105017229</v>
      </c>
      <c r="M289" s="1">
        <f>IF(Income_CF!M290="","",Income_CF!M290*(Cohort_WP!M288/Cohort_CF!M288))</f>
        <v>1353321.6019144335</v>
      </c>
      <c r="N289" s="1">
        <f>IF(Income_CF!N290="","",Income_CF!N290*(Cohort_WP!N288/Cohort_CF!N288))</f>
        <v>1404976.8399287493</v>
      </c>
      <c r="O289" s="1">
        <f>IF(Income_CF!O290="","",Income_CF!O290*(Cohort_WP!O288/Cohort_CF!O288))</f>
        <v>1457728.8186597694</v>
      </c>
      <c r="P289" s="1">
        <f>IF(Income_CF!P290="","",Income_CF!P290*(Cohort_WP!P288/Cohort_CF!P288))</f>
        <v>1520802.9061061523</v>
      </c>
      <c r="Q289" s="1">
        <f>IF(Income_CF!Q290="","",Income_CF!Q290*(Cohort_WP!Q288/Cohort_CF!Q288))</f>
        <v>1575066.0774562063</v>
      </c>
      <c r="R289" s="1">
        <f>IF(Income_CF!R290="","",Income_CF!R290*(Cohort_WP!R288/Cohort_CF!R288))</f>
        <v>1630286.926050812</v>
      </c>
      <c r="S289" s="1">
        <f>IF(Income_CF!S290="","",Income_CF!S290*(Cohort_WP!S288/Cohort_CF!S288))</f>
        <v>1686431.6210657642</v>
      </c>
      <c r="T289" s="1">
        <f>IF(Income_CF!T290="","",Income_CF!T290*(Cohort_WP!T288/Cohort_CF!T288))</f>
        <v>1743463.4652166241</v>
      </c>
      <c r="U289" s="1">
        <f>IF(Income_CF!U290="","",Income_CF!U290*(Cohort_WP!U288/Cohort_CF!U288))</f>
        <v>1801342.8856029669</v>
      </c>
      <c r="V289" s="1">
        <f>IF(Income_CF!V290="","",Income_CF!V290*(Cohort_WP!V288/Cohort_CF!V288))</f>
        <v>1860027.433008644</v>
      </c>
      <c r="W289" s="1">
        <f>IF(Income_CF!W290="","",Income_CF!W290*(Cohort_WP!W288/Cohort_CF!W288))</f>
        <v>1919471.7899464567</v>
      </c>
      <c r="X289" s="1">
        <f>IF(Income_CF!X290="","",Income_CF!X290*(Cohort_WP!X288/Cohort_CF!X288))</f>
        <v>1979627.7877080261</v>
      </c>
      <c r="Y289" s="1">
        <f>IF(Income_CF!Y290="","",Income_CF!Y290*(Cohort_WP!Y288/Cohort_CF!Y288))</f>
        <v>2040444.4326498648</v>
      </c>
      <c r="Z289" s="1">
        <f>IF(Income_CF!Z290="","",Income_CF!Z290*(Cohort_WP!Z288/Cohort_CF!Z288))</f>
        <v>2101867.9419145584</v>
      </c>
      <c r="AA289" s="1">
        <f>IF(Income_CF!AA290="","",Income_CF!AA290*(Cohort_WP!AA288/Cohort_CF!AA288))</f>
        <v>2163841.7887523123</v>
      </c>
      <c r="AB289" s="1">
        <f>IF(Income_CF!AB290="","",Income_CF!AB290*(Cohort_WP!AB288/Cohort_CF!AB288))</f>
        <v>2226306.7575719566</v>
      </c>
      <c r="AC289" s="1">
        <f>IF(Income_CF!AC290="","",Income_CF!AC290*(Cohort_WP!AC288/Cohort_CF!AC288))</f>
        <v>2289201.0088134049</v>
      </c>
      <c r="AD289" s="1">
        <f>IF(Income_CF!AD290="","",Income_CF!AD290*(Cohort_WP!AD288/Cohort_CF!AD288))</f>
        <v>2352460.153694063</v>
      </c>
      <c r="AE289" s="1">
        <f>IF(Income_CF!AE290="","",Income_CF!AE290*(Cohort_WP!AE288/Cohort_CF!AE288))</f>
        <v>2416017.3388415058</v>
      </c>
      <c r="AF289" s="1">
        <f>IF(Income_CF!AF290="","",Income_CF!AF290*(Cohort_WP!AF288/Cohort_CF!AF288))</f>
        <v>2479803.3407827658</v>
      </c>
      <c r="AG289" s="1">
        <f>IF(Income_CF!AG290="","",Income_CF!AG290*(Cohort_WP!AG288/Cohort_CF!AG288))</f>
        <v>2543746.6702180244</v>
      </c>
      <c r="AH289" s="1">
        <f>IF(Income_CF!AH290="","",Income_CF!AH290*(Cohort_WP!AH288/Cohort_CF!AH288))</f>
        <v>2607773.6859626323</v>
      </c>
      <c r="AI289" s="1">
        <f>IF(Income_CF!AI290="","",Income_CF!AI290*(Cohort_WP!AI288/Cohort_CF!AI288))</f>
        <v>2671808.7183974711</v>
      </c>
      <c r="AJ289" s="1">
        <f>IF(Income_CF!AJ290="","",Income_CF!AJ290*(Cohort_WP!AJ288/Cohort_CF!AJ288))</f>
        <v>2735774.2022229093</v>
      </c>
      <c r="AK289" s="1">
        <f>IF(Income_CF!AK290="","",Income_CF!AK290*(Cohort_WP!AK288/Cohort_CF!AK288))</f>
        <v>2799590.8182667224</v>
      </c>
      <c r="AL289" s="1">
        <f>IF(Income_CF!AL290="","",Income_CF!AL290*(Cohort_WP!AL288/Cohort_CF!AL288))</f>
        <v>2863177.6440520519</v>
      </c>
      <c r="AM289" s="1">
        <f>IF(Income_CF!AM290="","",Income_CF!AM290*(Cohort_WP!AM288/Cohort_CF!AM288))</f>
        <v>2926452.3127866946</v>
      </c>
      <c r="AN289" s="1">
        <f>IF(Income_CF!AN290="","",Income_CF!AN290*(Cohort_WP!AN288/Cohort_CF!AN288))</f>
        <v>2989331.1803916544</v>
      </c>
      <c r="AO289" s="1">
        <f>IF(Income_CF!AO290="","",Income_CF!AO290*(Cohort_WP!AO288/Cohort_CF!AO288))</f>
        <v>3051729.5001435988</v>
      </c>
      <c r="AP289" s="1">
        <f>IF(Income_CF!AP290="","",Income_CF!AP290*(Cohort_WP!AP288/Cohort_CF!AP288))</f>
        <v>3113561.6044644313</v>
      </c>
      <c r="AQ289" s="1">
        <f>IF(Income_CF!AQ290="","",Income_CF!AQ290*(Cohort_WP!AQ288/Cohort_CF!AQ288))</f>
        <v>3174741.0933502633</v>
      </c>
      <c r="AR289" s="1">
        <f>IF(Income_CF!AR290="","",Income_CF!AR290*(Cohort_WP!AR288/Cohort_CF!AR288))</f>
        <v>3235181.0288935676</v>
      </c>
      <c r="AS289" s="1">
        <f>IF(Income_CF!AS290="","",Income_CF!AS290*(Cohort_WP!AS288/Cohort_CF!AS288))</f>
        <v>3294794.1353148916</v>
      </c>
      <c r="AT289" s="1">
        <f>IF(Income_CF!AT290="","",Income_CF!AT290*(Cohort_WP!AT288/Cohort_CF!AT288))</f>
        <v>3353493.0038857483</v>
      </c>
      <c r="AU289" s="1">
        <f>IF(Income_CF!AU290="","",Income_CF!AU290*(Cohort_WP!AU288/Cohort_CF!AU288))</f>
        <v>3411190.3020915822</v>
      </c>
      <c r="AV289" s="1">
        <f>IF(Income_CF!AV290="","",Income_CF!AV290*(Cohort_WP!AV288/Cohort_CF!AV288))</f>
        <v>3467798.9863533396</v>
      </c>
      <c r="AW289" s="1">
        <f>IF(Income_CF!AW290="","",Income_CF!AW290*(Cohort_WP!AW288/Cohort_CF!AW288))</f>
        <v>3523232.5175991543</v>
      </c>
      <c r="AX289" s="1">
        <f>IF(Income_CF!AX290="","",Income_CF!AX290*(Cohort_WP!AX288/Cohort_CF!AX288))</f>
        <v>3577405.078952712</v>
      </c>
      <c r="AY289" s="1">
        <f>IF(Income_CF!AY290="","",Income_CF!AY290*(Cohort_WP!AY288/Cohort_CF!AY288))</f>
        <v>3630231.7947840695</v>
      </c>
      <c r="AZ289" s="1" t="str">
        <f>IF(Income_CF!AZ290="","",Income_CF!AZ290*(Cohort_WP!AZ288/Cohort_CF!AZ288))</f>
        <v/>
      </c>
      <c r="BA289" s="1" t="str">
        <f>IF(Income_CF!BA290="","",Income_CF!BA290*(Cohort_WP!BA288/Cohort_CF!BA288))</f>
        <v/>
      </c>
      <c r="BB289" s="1" t="str">
        <f>IF(Income_CF!BB290="","",Income_CF!BB290*(Cohort_WP!BB288/Cohort_CF!BB288))</f>
        <v/>
      </c>
      <c r="BC289" s="1" t="str">
        <f>IF(Income_CF!BC290="","",Income_CF!BC290*(Cohort_WP!BC288/Cohort_CF!BC288))</f>
        <v/>
      </c>
      <c r="BD289" s="1" t="str">
        <f>IF(Income_CF!BD290="","",Income_CF!BD290*(Cohort_WP!BD288/Cohort_CF!BD288))</f>
        <v/>
      </c>
      <c r="BE289" s="1" t="str">
        <f>IF(Income_CF!BE290="","",Income_CF!BE290*(Cohort_WP!BE288/Cohort_CF!BE288))</f>
        <v/>
      </c>
      <c r="BF289" s="1" t="str">
        <f>IF(Income_CF!BF290="","",Income_CF!BF290*(Cohort_WP!BF288/Cohort_CF!BF288))</f>
        <v/>
      </c>
      <c r="BG289" s="1" t="str">
        <f>IF(Income_CF!BG290="","",Income_CF!BG290*(Cohort_WP!BG288/Cohort_CF!BG288))</f>
        <v/>
      </c>
      <c r="BH289" s="1" t="str">
        <f>IF(Income_CF!BH290="","",Income_CF!BH290*(Cohort_WP!BH288/Cohort_CF!BH288))</f>
        <v/>
      </c>
      <c r="BI289" s="1" t="str">
        <f>IF(Income_CF!BI290="","",Income_CF!BI290*(Cohort_WP!BI288/Cohort_CF!BI288))</f>
        <v/>
      </c>
      <c r="BJ289" s="1" t="str">
        <f>IF(Income_CF!BJ290="","",Income_CF!BJ290*(Cohort_WP!BJ288/Cohort_CF!BJ288))</f>
        <v/>
      </c>
      <c r="BK289" s="1" t="str">
        <f>IF(Income_CF!BK290="","",Income_CF!BK290*(Cohort_WP!BK288/Cohort_CF!BK288))</f>
        <v/>
      </c>
      <c r="BL289" s="1" t="str">
        <f>IF(Income_CF!BL290="","",Income_CF!BL290*(Cohort_WP!BL288/Cohort_CF!BL288))</f>
        <v/>
      </c>
      <c r="BM289" s="1" t="str">
        <f>IF(Income_CF!BM290="","",Income_CF!BM290*(Cohort_WP!BM288/Cohort_CF!BM288))</f>
        <v/>
      </c>
      <c r="BN289" s="1" t="str">
        <f>IF(Income_CF!BN290="","",Income_CF!BN290*(Cohort_WP!BN288/Cohort_CF!BN288))</f>
        <v/>
      </c>
    </row>
    <row r="290" spans="1:66" x14ac:dyDescent="0.55000000000000004">
      <c r="A290" s="639"/>
      <c r="B290" t="s">
        <v>472</v>
      </c>
      <c r="H290" s="1" t="str">
        <f>IF(Income_CF!H291="","",Income_CF!H291*(Cohort_WP!H289/Cohort_CF!H289))</f>
        <v/>
      </c>
      <c r="I290" s="1" t="str">
        <f>IF(Income_CF!I291="","",Income_CF!I291*(Cohort_WP!I289/Cohort_CF!I289))</f>
        <v/>
      </c>
      <c r="J290" s="1" t="str">
        <f>IF(Income_CF!J291="","",Income_CF!J291*(Cohort_WP!J289/Cohort_CF!J289))</f>
        <v/>
      </c>
      <c r="K290" s="1" t="str">
        <f>IF(Income_CF!K291="","",Income_CF!K291*(Cohort_WP!K289/Cohort_CF!K289))</f>
        <v/>
      </c>
      <c r="L290" s="1" t="str">
        <f>IF(Income_CF!L291="","",Income_CF!L291*(Cohort_WP!L289/Cohort_CF!L289))</f>
        <v/>
      </c>
      <c r="M290" s="1">
        <f>IF(Income_CF!M291="","",Income_CF!M291*(Cohort_WP!M289/Cohort_CF!M289))</f>
        <v>1341867.1188167746</v>
      </c>
      <c r="N290" s="1">
        <f>IF(Income_CF!N291="","",Income_CF!N291*(Cohort_WP!N289/Cohort_CF!N289))</f>
        <v>1393921.2499718666</v>
      </c>
      <c r="O290" s="1">
        <f>IF(Income_CF!O291="","",Income_CF!O291*(Cohort_WP!O289/Cohort_CF!O289))</f>
        <v>1447126.1451266119</v>
      </c>
      <c r="P290" s="1">
        <f>IF(Income_CF!P291="","",Income_CF!P291*(Cohort_WP!P289/Cohort_CF!P289))</f>
        <v>1501460.6832195623</v>
      </c>
      <c r="Q290" s="1">
        <f>IF(Income_CF!Q291="","",Income_CF!Q291*(Cohort_WP!Q289/Cohort_CF!Q289))</f>
        <v>1566426.993289337</v>
      </c>
      <c r="R290" s="1">
        <f>IF(Income_CF!R291="","",Income_CF!R291*(Cohort_WP!R289/Cohort_CF!R289))</f>
        <v>1622318.0597798922</v>
      </c>
      <c r="S290" s="1">
        <f>IF(Income_CF!S291="","",Income_CF!S291*(Cohort_WP!S289/Cohort_CF!S289))</f>
        <v>1679195.5338323363</v>
      </c>
      <c r="T290" s="1">
        <f>IF(Income_CF!T291="","",Income_CF!T291*(Cohort_WP!T289/Cohort_CF!T289))</f>
        <v>1737024.5696977377</v>
      </c>
      <c r="U290" s="1">
        <f>IF(Income_CF!U291="","",Income_CF!U291*(Cohort_WP!U289/Cohort_CF!U289))</f>
        <v>1795767.369173123</v>
      </c>
      <c r="V290" s="1">
        <f>IF(Income_CF!V291="","",Income_CF!V291*(Cohort_WP!V289/Cohort_CF!V289))</f>
        <v>1855383.1721710558</v>
      </c>
      <c r="W290" s="1">
        <f>IF(Income_CF!W291="","",Income_CF!W291*(Cohort_WP!W289/Cohort_CF!W289))</f>
        <v>1915828.2559989034</v>
      </c>
      <c r="X290" s="1">
        <f>IF(Income_CF!X291="","",Income_CF!X291*(Cohort_WP!X289/Cohort_CF!X289))</f>
        <v>1977055.9436448503</v>
      </c>
      <c r="Y290" s="1">
        <f>IF(Income_CF!Y291="","",Income_CF!Y291*(Cohort_WP!Y289/Cohort_CF!Y289))</f>
        <v>2039016.6213392669</v>
      </c>
      <c r="Z290" s="1">
        <f>IF(Income_CF!Z291="","",Income_CF!Z291*(Cohort_WP!Z289/Cohort_CF!Z289))</f>
        <v>2101657.7656293605</v>
      </c>
      <c r="AA290" s="1">
        <f>IF(Income_CF!AA291="","",Income_CF!AA291*(Cohort_WP!AA289/Cohort_CF!AA289))</f>
        <v>2164923.9801719948</v>
      </c>
      <c r="AB290" s="1">
        <f>IF(Income_CF!AB291="","",Income_CF!AB291*(Cohort_WP!AB289/Cohort_CF!AB289))</f>
        <v>2228757.0424148818</v>
      </c>
      <c r="AC290" s="1">
        <f>IF(Income_CF!AC291="","",Income_CF!AC291*(Cohort_WP!AC289/Cohort_CF!AC289))</f>
        <v>2293095.9602991156</v>
      </c>
      <c r="AD290" s="1">
        <f>IF(Income_CF!AD291="","",Income_CF!AD291*(Cohort_WP!AD289/Cohort_CF!AD289))</f>
        <v>2357877.0390778072</v>
      </c>
      <c r="AE290" s="1">
        <f>IF(Income_CF!AE291="","",Income_CF!AE291*(Cohort_WP!AE289/Cohort_CF!AE289))</f>
        <v>2423033.9583048848</v>
      </c>
      <c r="AF290" s="1">
        <f>IF(Income_CF!AF291="","",Income_CF!AF291*(Cohort_WP!AF289/Cohort_CF!AF289))</f>
        <v>2488497.8590067513</v>
      </c>
      <c r="AG290" s="1">
        <f>IF(Income_CF!AG291="","",Income_CF!AG291*(Cohort_WP!AG289/Cohort_CF!AG289))</f>
        <v>2554197.4410062484</v>
      </c>
      <c r="AH290" s="1">
        <f>IF(Income_CF!AH291="","",Income_CF!AH291*(Cohort_WP!AH289/Cohort_CF!AH289))</f>
        <v>2620059.0703245653</v>
      </c>
      <c r="AI290" s="1">
        <f>IF(Income_CF!AI291="","",Income_CF!AI291*(Cohort_WP!AI289/Cohort_CF!AI289))</f>
        <v>2686006.8965415112</v>
      </c>
      <c r="AJ290" s="1">
        <f>IF(Income_CF!AJ291="","",Income_CF!AJ291*(Cohort_WP!AJ289/Cohort_CF!AJ289))</f>
        <v>2751962.9799493952</v>
      </c>
      <c r="AK290" s="1">
        <f>IF(Income_CF!AK291="","",Income_CF!AK291*(Cohort_WP!AK289/Cohort_CF!AK289))</f>
        <v>2817847.4282895974</v>
      </c>
      <c r="AL290" s="1">
        <f>IF(Income_CF!AL291="","",Income_CF!AL291*(Cohort_WP!AL289/Cohort_CF!AL289))</f>
        <v>2883578.5428147237</v>
      </c>
      <c r="AM290" s="1">
        <f>IF(Income_CF!AM291="","",Income_CF!AM291*(Cohort_WP!AM289/Cohort_CF!AM289))</f>
        <v>2949072.9733736133</v>
      </c>
      <c r="AN290" s="1">
        <f>IF(Income_CF!AN291="","",Income_CF!AN291*(Cohort_WP!AN289/Cohort_CF!AN289))</f>
        <v>3014245.8821702949</v>
      </c>
      <c r="AO290" s="1">
        <f>IF(Income_CF!AO291="","",Income_CF!AO291*(Cohort_WP!AO289/Cohort_CF!AO289))</f>
        <v>3079011.1158034047</v>
      </c>
      <c r="AP290" s="1">
        <f>IF(Income_CF!AP291="","",Income_CF!AP291*(Cohort_WP!AP289/Cohort_CF!AP289))</f>
        <v>3143281.3851479064</v>
      </c>
      <c r="AQ290" s="1">
        <f>IF(Income_CF!AQ291="","",Income_CF!AQ291*(Cohort_WP!AQ289/Cohort_CF!AQ289))</f>
        <v>3206968.4525983636</v>
      </c>
      <c r="AR290" s="1">
        <f>IF(Income_CF!AR291="","",Income_CF!AR291*(Cohort_WP!AR289/Cohort_CF!AR289))</f>
        <v>3269983.3261507717</v>
      </c>
      <c r="AS290" s="1">
        <f>IF(Income_CF!AS291="","",Income_CF!AS291*(Cohort_WP!AS289/Cohort_CF!AS289))</f>
        <v>3332236.4597603749</v>
      </c>
      <c r="AT290" s="1">
        <f>IF(Income_CF!AT291="","",Income_CF!AT291*(Cohort_WP!AT289/Cohort_CF!AT289))</f>
        <v>3393637.959374337</v>
      </c>
      <c r="AU290" s="1">
        <f>IF(Income_CF!AU291="","",Income_CF!AU291*(Cohort_WP!AU289/Cohort_CF!AU289))</f>
        <v>3454097.7940023211</v>
      </c>
      <c r="AV290" s="1">
        <f>IF(Income_CF!AV291="","",Income_CF!AV291*(Cohort_WP!AV289/Cohort_CF!AV289))</f>
        <v>3513526.0111543303</v>
      </c>
      <c r="AW290" s="1">
        <f>IF(Income_CF!AW291="","",Income_CF!AW291*(Cohort_WP!AW289/Cohort_CF!AW289))</f>
        <v>3571832.9559439397</v>
      </c>
      <c r="AX290" s="1">
        <f>IF(Income_CF!AX291="","",Income_CF!AX291*(Cohort_WP!AX289/Cohort_CF!AX289))</f>
        <v>3628929.4931271281</v>
      </c>
      <c r="AY290" s="1">
        <f>IF(Income_CF!AY291="","",Income_CF!AY291*(Cohort_WP!AY289/Cohort_CF!AY289))</f>
        <v>3684727.2313212934</v>
      </c>
      <c r="AZ290" s="1">
        <f>IF(Income_CF!AZ291="","",Income_CF!AZ291*(Cohort_WP!AZ289/Cohort_CF!AZ289))</f>
        <v>3739138.7486275919</v>
      </c>
      <c r="BA290" s="1" t="str">
        <f>IF(Income_CF!BA291="","",Income_CF!BA291*(Cohort_WP!BA289/Cohort_CF!BA289))</f>
        <v/>
      </c>
      <c r="BB290" s="1" t="str">
        <f>IF(Income_CF!BB291="","",Income_CF!BB291*(Cohort_WP!BB289/Cohort_CF!BB289))</f>
        <v/>
      </c>
      <c r="BC290" s="1" t="str">
        <f>IF(Income_CF!BC291="","",Income_CF!BC291*(Cohort_WP!BC289/Cohort_CF!BC289))</f>
        <v/>
      </c>
      <c r="BD290" s="1" t="str">
        <f>IF(Income_CF!BD291="","",Income_CF!BD291*(Cohort_WP!BD289/Cohort_CF!BD289))</f>
        <v/>
      </c>
      <c r="BE290" s="1" t="str">
        <f>IF(Income_CF!BE291="","",Income_CF!BE291*(Cohort_WP!BE289/Cohort_CF!BE289))</f>
        <v/>
      </c>
      <c r="BF290" s="1" t="str">
        <f>IF(Income_CF!BF291="","",Income_CF!BF291*(Cohort_WP!BF289/Cohort_CF!BF289))</f>
        <v/>
      </c>
      <c r="BG290" s="1" t="str">
        <f>IF(Income_CF!BG291="","",Income_CF!BG291*(Cohort_WP!BG289/Cohort_CF!BG289))</f>
        <v/>
      </c>
      <c r="BH290" s="1" t="str">
        <f>IF(Income_CF!BH291="","",Income_CF!BH291*(Cohort_WP!BH289/Cohort_CF!BH289))</f>
        <v/>
      </c>
      <c r="BI290" s="1" t="str">
        <f>IF(Income_CF!BI291="","",Income_CF!BI291*(Cohort_WP!BI289/Cohort_CF!BI289))</f>
        <v/>
      </c>
      <c r="BJ290" s="1" t="str">
        <f>IF(Income_CF!BJ291="","",Income_CF!BJ291*(Cohort_WP!BJ289/Cohort_CF!BJ289))</f>
        <v/>
      </c>
      <c r="BK290" s="1" t="str">
        <f>IF(Income_CF!BK291="","",Income_CF!BK291*(Cohort_WP!BK289/Cohort_CF!BK289))</f>
        <v/>
      </c>
      <c r="BL290" s="1" t="str">
        <f>IF(Income_CF!BL291="","",Income_CF!BL291*(Cohort_WP!BL289/Cohort_CF!BL289))</f>
        <v/>
      </c>
      <c r="BM290" s="1" t="str">
        <f>IF(Income_CF!BM291="","",Income_CF!BM291*(Cohort_WP!BM289/Cohort_CF!BM289))</f>
        <v/>
      </c>
      <c r="BN290" s="1" t="str">
        <f>IF(Income_CF!BN291="","",Income_CF!BN291*(Cohort_WP!BN289/Cohort_CF!BN289))</f>
        <v/>
      </c>
    </row>
    <row r="291" spans="1:66" x14ac:dyDescent="0.55000000000000004">
      <c r="A291" s="639"/>
      <c r="B291" t="s">
        <v>473</v>
      </c>
      <c r="H291" s="1" t="str">
        <f>IF(Income_CF!H292="","",Income_CF!H292*(Cohort_WP!H290/Cohort_CF!H290))</f>
        <v/>
      </c>
      <c r="I291" s="1" t="str">
        <f>IF(Income_CF!I292="","",Income_CF!I292*(Cohort_WP!I290/Cohort_CF!I290))</f>
        <v/>
      </c>
      <c r="J291" s="1" t="str">
        <f>IF(Income_CF!J292="","",Income_CF!J292*(Cohort_WP!J290/Cohort_CF!J290))</f>
        <v/>
      </c>
      <c r="K291" s="1" t="str">
        <f>IF(Income_CF!K292="","",Income_CF!K292*(Cohort_WP!K290/Cohort_CF!K290))</f>
        <v/>
      </c>
      <c r="L291" s="1" t="str">
        <f>IF(Income_CF!L292="","",Income_CF!L292*(Cohort_WP!L290/Cohort_CF!L290))</f>
        <v/>
      </c>
      <c r="M291" s="1" t="str">
        <f>IF(Income_CF!M292="","",Income_CF!M292*(Cohort_WP!M290/Cohort_CF!M290))</f>
        <v/>
      </c>
      <c r="N291" s="1">
        <f>IF(Income_CF!N292="","",Income_CF!N292*(Cohort_WP!N290/Cohort_CF!N290))</f>
        <v>1382123.1323812774</v>
      </c>
      <c r="O291" s="1">
        <f>IF(Income_CF!O292="","",Income_CF!O292*(Cohort_WP!O290/Cohort_CF!O290))</f>
        <v>1435738.8874710226</v>
      </c>
      <c r="P291" s="1">
        <f>IF(Income_CF!P292="","",Income_CF!P292*(Cohort_WP!P290/Cohort_CF!P290))</f>
        <v>1490539.9294804102</v>
      </c>
      <c r="Q291" s="1">
        <f>IF(Income_CF!Q292="","",Income_CF!Q292*(Cohort_WP!Q290/Cohort_CF!Q290))</f>
        <v>1546504.5037161491</v>
      </c>
      <c r="R291" s="1">
        <f>IF(Income_CF!R292="","",Income_CF!R292*(Cohort_WP!R290/Cohort_CF!R290))</f>
        <v>1613419.8030880168</v>
      </c>
      <c r="S291" s="1">
        <f>IF(Income_CF!S292="","",Income_CF!S292*(Cohort_WP!S290/Cohort_CF!S290))</f>
        <v>1670987.6015732889</v>
      </c>
      <c r="T291" s="1">
        <f>IF(Income_CF!T292="","",Income_CF!T292*(Cohort_WP!T290/Cohort_CF!T290))</f>
        <v>1729571.3998473065</v>
      </c>
      <c r="U291" s="1">
        <f>IF(Income_CF!U292="","",Income_CF!U292*(Cohort_WP!U290/Cohort_CF!U290))</f>
        <v>1789135.3067886697</v>
      </c>
      <c r="V291" s="1">
        <f>IF(Income_CF!V292="","",Income_CF!V292*(Cohort_WP!V290/Cohort_CF!V290))</f>
        <v>1849640.3902483163</v>
      </c>
      <c r="W291" s="1">
        <f>IF(Income_CF!W292="","",Income_CF!W292*(Cohort_WP!W290/Cohort_CF!W290))</f>
        <v>1911044.6673361873</v>
      </c>
      <c r="X291" s="1">
        <f>IF(Income_CF!X292="","",Income_CF!X292*(Cohort_WP!X290/Cohort_CF!X290))</f>
        <v>1973303.1036788707</v>
      </c>
      <c r="Y291" s="1">
        <f>IF(Income_CF!Y292="","",Income_CF!Y292*(Cohort_WP!Y290/Cohort_CF!Y290))</f>
        <v>2036367.6219541957</v>
      </c>
      <c r="Z291" s="1">
        <f>IF(Income_CF!Z292="","",Income_CF!Z292*(Cohort_WP!Z290/Cohort_CF!Z290))</f>
        <v>2100187.1199794444</v>
      </c>
      <c r="AA291" s="1">
        <f>IF(Income_CF!AA292="","",Income_CF!AA292*(Cohort_WP!AA290/Cohort_CF!AA290))</f>
        <v>2164707.4985982412</v>
      </c>
      <c r="AB291" s="1">
        <f>IF(Income_CF!AB292="","",Income_CF!AB292*(Cohort_WP!AB290/Cohort_CF!AB290))</f>
        <v>2229871.6995771551</v>
      </c>
      <c r="AC291" s="1">
        <f>IF(Income_CF!AC292="","",Income_CF!AC292*(Cohort_WP!AC290/Cohort_CF!AC290))</f>
        <v>2295619.7536873282</v>
      </c>
      <c r="AD291" s="1">
        <f>IF(Income_CF!AD292="","",Income_CF!AD292*(Cohort_WP!AD290/Cohort_CF!AD290))</f>
        <v>2361888.8391080885</v>
      </c>
      <c r="AE291" s="1">
        <f>IF(Income_CF!AE292="","",Income_CF!AE292*(Cohort_WP!AE290/Cohort_CF!AE290))</f>
        <v>2428613.3502501408</v>
      </c>
      <c r="AF291" s="1">
        <f>IF(Income_CF!AF292="","",Income_CF!AF292*(Cohort_WP!AF290/Cohort_CF!AF290))</f>
        <v>2495724.9770540316</v>
      </c>
      <c r="AG291" s="1">
        <f>IF(Income_CF!AG292="","",Income_CF!AG292*(Cohort_WP!AG290/Cohort_CF!AG290))</f>
        <v>2563152.7947769538</v>
      </c>
      <c r="AH291" s="1">
        <f>IF(Income_CF!AH292="","",Income_CF!AH292*(Cohort_WP!AH290/Cohort_CF!AH290))</f>
        <v>2630823.3642364359</v>
      </c>
      <c r="AI291" s="1">
        <f>IF(Income_CF!AI292="","",Income_CF!AI292*(Cohort_WP!AI290/Cohort_CF!AI290))</f>
        <v>2698660.842434302</v>
      </c>
      <c r="AJ291" s="1">
        <f>IF(Income_CF!AJ292="","",Income_CF!AJ292*(Cohort_WP!AJ290/Cohort_CF!AJ290))</f>
        <v>2766587.1034377567</v>
      </c>
      <c r="AK291" s="1">
        <f>IF(Income_CF!AK292="","",Income_CF!AK292*(Cohort_WP!AK290/Cohort_CF!AK290))</f>
        <v>2834521.8693478773</v>
      </c>
      <c r="AL291" s="1">
        <f>IF(Income_CF!AL292="","",Income_CF!AL292*(Cohort_WP!AL290/Cohort_CF!AL290))</f>
        <v>2902382.8511382844</v>
      </c>
      <c r="AM291" s="1">
        <f>IF(Income_CF!AM292="","",Income_CF!AM292*(Cohort_WP!AM290/Cohort_CF!AM290))</f>
        <v>2970085.8990991656</v>
      </c>
      <c r="AN291" s="1">
        <f>IF(Income_CF!AN292="","",Income_CF!AN292*(Cohort_WP!AN290/Cohort_CF!AN290))</f>
        <v>3037545.1625748216</v>
      </c>
      <c r="AO291" s="1">
        <f>IF(Income_CF!AO292="","",Income_CF!AO292*(Cohort_WP!AO290/Cohort_CF!AO290))</f>
        <v>3104673.2586354045</v>
      </c>
      <c r="AP291" s="1">
        <f>IF(Income_CF!AP292="","",Income_CF!AP292*(Cohort_WP!AP290/Cohort_CF!AP290))</f>
        <v>3171381.4492775067</v>
      </c>
      <c r="AQ291" s="1">
        <f>IF(Income_CF!AQ292="","",Income_CF!AQ292*(Cohort_WP!AQ290/Cohort_CF!AQ290))</f>
        <v>3237579.8267023433</v>
      </c>
      <c r="AR291" s="1">
        <f>IF(Income_CF!AR292="","",Income_CF!AR292*(Cohort_WP!AR290/Cohort_CF!AR290))</f>
        <v>3303177.5061763152</v>
      </c>
      <c r="AS291" s="1">
        <f>IF(Income_CF!AS292="","",Income_CF!AS292*(Cohort_WP!AS290/Cohort_CF!AS290))</f>
        <v>3368082.8259352953</v>
      </c>
      <c r="AT291" s="1">
        <f>IF(Income_CF!AT292="","",Income_CF!AT292*(Cohort_WP!AT290/Cohort_CF!AT290))</f>
        <v>3432203.5535531854</v>
      </c>
      <c r="AU291" s="1">
        <f>IF(Income_CF!AU292="","",Income_CF!AU292*(Cohort_WP!AU290/Cohort_CF!AU290))</f>
        <v>3495447.0981555679</v>
      </c>
      <c r="AV291" s="1">
        <f>IF(Income_CF!AV292="","",Income_CF!AV292*(Cohort_WP!AV290/Cohort_CF!AV290))</f>
        <v>3557720.7278223904</v>
      </c>
      <c r="AW291" s="1">
        <f>IF(Income_CF!AW292="","",Income_CF!AW292*(Cohort_WP!AW290/Cohort_CF!AW290))</f>
        <v>3618931.7914889599</v>
      </c>
      <c r="AX291" s="1">
        <f>IF(Income_CF!AX292="","",Income_CF!AX292*(Cohort_WP!AX290/Cohort_CF!AX290))</f>
        <v>3678987.9446222577</v>
      </c>
      <c r="AY291" s="1">
        <f>IF(Income_CF!AY292="","",Income_CF!AY292*(Cohort_WP!AY290/Cohort_CF!AY290))</f>
        <v>3737797.3779209419</v>
      </c>
      <c r="AZ291" s="1">
        <f>IF(Income_CF!AZ292="","",Income_CF!AZ292*(Cohort_WP!AZ290/Cohort_CF!AZ290))</f>
        <v>3795269.0482609323</v>
      </c>
      <c r="BA291" s="1">
        <f>IF(Income_CF!BA292="","",Income_CF!BA292*(Cohort_WP!BA290/Cohort_CF!BA290))</f>
        <v>3851312.9110864201</v>
      </c>
      <c r="BB291" s="1" t="str">
        <f>IF(Income_CF!BB292="","",Income_CF!BB292*(Cohort_WP!BB290/Cohort_CF!BB290))</f>
        <v/>
      </c>
      <c r="BC291" s="1" t="str">
        <f>IF(Income_CF!BC292="","",Income_CF!BC292*(Cohort_WP!BC290/Cohort_CF!BC290))</f>
        <v/>
      </c>
      <c r="BD291" s="1" t="str">
        <f>IF(Income_CF!BD292="","",Income_CF!BD292*(Cohort_WP!BD290/Cohort_CF!BD290))</f>
        <v/>
      </c>
      <c r="BE291" s="1" t="str">
        <f>IF(Income_CF!BE292="","",Income_CF!BE292*(Cohort_WP!BE290/Cohort_CF!BE290))</f>
        <v/>
      </c>
      <c r="BF291" s="1" t="str">
        <f>IF(Income_CF!BF292="","",Income_CF!BF292*(Cohort_WP!BF290/Cohort_CF!BF290))</f>
        <v/>
      </c>
      <c r="BG291" s="1" t="str">
        <f>IF(Income_CF!BG292="","",Income_CF!BG292*(Cohort_WP!BG290/Cohort_CF!BG290))</f>
        <v/>
      </c>
      <c r="BH291" s="1" t="str">
        <f>IF(Income_CF!BH292="","",Income_CF!BH292*(Cohort_WP!BH290/Cohort_CF!BH290))</f>
        <v/>
      </c>
      <c r="BI291" s="1" t="str">
        <f>IF(Income_CF!BI292="","",Income_CF!BI292*(Cohort_WP!BI290/Cohort_CF!BI290))</f>
        <v/>
      </c>
      <c r="BJ291" s="1" t="str">
        <f>IF(Income_CF!BJ292="","",Income_CF!BJ292*(Cohort_WP!BJ290/Cohort_CF!BJ290))</f>
        <v/>
      </c>
      <c r="BK291" s="1" t="str">
        <f>IF(Income_CF!BK292="","",Income_CF!BK292*(Cohort_WP!BK290/Cohort_CF!BK290))</f>
        <v/>
      </c>
      <c r="BL291" s="1" t="str">
        <f>IF(Income_CF!BL292="","",Income_CF!BL292*(Cohort_WP!BL290/Cohort_CF!BL290))</f>
        <v/>
      </c>
      <c r="BM291" s="1" t="str">
        <f>IF(Income_CF!BM292="","",Income_CF!BM292*(Cohort_WP!BM290/Cohort_CF!BM290))</f>
        <v/>
      </c>
      <c r="BN291" s="1" t="str">
        <f>IF(Income_CF!BN292="","",Income_CF!BN292*(Cohort_WP!BN290/Cohort_CF!BN290))</f>
        <v/>
      </c>
    </row>
    <row r="292" spans="1:66" x14ac:dyDescent="0.55000000000000004">
      <c r="A292" s="639"/>
      <c r="B292" t="s">
        <v>474</v>
      </c>
      <c r="H292" s="1" t="str">
        <f>IF(Income_CF!H293="","",Income_CF!H293*(Cohort_WP!H291/Cohort_CF!H291))</f>
        <v/>
      </c>
      <c r="I292" s="1" t="str">
        <f>IF(Income_CF!I293="","",Income_CF!I293*(Cohort_WP!I291/Cohort_CF!I291))</f>
        <v/>
      </c>
      <c r="J292" s="1" t="str">
        <f>IF(Income_CF!J293="","",Income_CF!J293*(Cohort_WP!J291/Cohort_CF!J291))</f>
        <v/>
      </c>
      <c r="K292" s="1" t="str">
        <f>IF(Income_CF!K293="","",Income_CF!K293*(Cohort_WP!K291/Cohort_CF!K291))</f>
        <v/>
      </c>
      <c r="L292" s="1" t="str">
        <f>IF(Income_CF!L293="","",Income_CF!L293*(Cohort_WP!L291/Cohort_CF!L291))</f>
        <v/>
      </c>
      <c r="M292" s="1" t="str">
        <f>IF(Income_CF!M293="","",Income_CF!M293*(Cohort_WP!M291/Cohort_CF!M291))</f>
        <v/>
      </c>
      <c r="N292" s="1" t="str">
        <f>IF(Income_CF!N293="","",Income_CF!N293*(Cohort_WP!N291/Cohort_CF!N291))</f>
        <v/>
      </c>
      <c r="O292" s="1">
        <f>IF(Income_CF!O293="","",Income_CF!O293*(Cohort_WP!O291/Cohort_CF!O291))</f>
        <v>1423586.826352716</v>
      </c>
      <c r="P292" s="1">
        <f>IF(Income_CF!P293="","",Income_CF!P293*(Cohort_WP!P291/Cohort_CF!P291))</f>
        <v>1478811.054095153</v>
      </c>
      <c r="Q292" s="1">
        <f>IF(Income_CF!Q293="","",Income_CF!Q293*(Cohort_WP!Q291/Cohort_CF!Q291))</f>
        <v>1535256.1273648227</v>
      </c>
      <c r="R292" s="1">
        <f>IF(Income_CF!R293="","",Income_CF!R293*(Cohort_WP!R291/Cohort_CF!R291))</f>
        <v>1592899.6388276333</v>
      </c>
      <c r="S292" s="1">
        <f>IF(Income_CF!S293="","",Income_CF!S293*(Cohort_WP!S291/Cohort_CF!S291))</f>
        <v>1661822.3971806569</v>
      </c>
      <c r="T292" s="1">
        <f>IF(Income_CF!T293="","",Income_CF!T293*(Cohort_WP!T291/Cohort_CF!T291))</f>
        <v>1721117.2296204877</v>
      </c>
      <c r="U292" s="1">
        <f>IF(Income_CF!U293="","",Income_CF!U293*(Cohort_WP!U291/Cohort_CF!U291))</f>
        <v>1781458.5418427261</v>
      </c>
      <c r="V292" s="1">
        <f>IF(Income_CF!V293="","",Income_CF!V293*(Cohort_WP!V291/Cohort_CF!V291))</f>
        <v>1842809.3659923293</v>
      </c>
      <c r="W292" s="1">
        <f>IF(Income_CF!W293="","",Income_CF!W293*(Cohort_WP!W291/Cohort_CF!W291))</f>
        <v>1905129.6019557659</v>
      </c>
      <c r="X292" s="1">
        <f>IF(Income_CF!X293="","",Income_CF!X293*(Cohort_WP!X291/Cohort_CF!X291))</f>
        <v>1968376.007356273</v>
      </c>
      <c r="Y292" s="1">
        <f>IF(Income_CF!Y293="","",Income_CF!Y293*(Cohort_WP!Y291/Cohort_CF!Y291))</f>
        <v>2032502.1967892367</v>
      </c>
      <c r="Z292" s="1">
        <f>IF(Income_CF!Z293="","",Income_CF!Z293*(Cohort_WP!Z291/Cohort_CF!Z291))</f>
        <v>2097458.6506128218</v>
      </c>
      <c r="AA292" s="1">
        <f>IF(Income_CF!AA293="","",Income_CF!AA293*(Cohort_WP!AA291/Cohort_CF!AA291))</f>
        <v>2163192.7335788277</v>
      </c>
      <c r="AB292" s="1">
        <f>IF(Income_CF!AB293="","",Income_CF!AB293*(Cohort_WP!AB291/Cohort_CF!AB291))</f>
        <v>2229648.7235561884</v>
      </c>
      <c r="AC292" s="1">
        <f>IF(Income_CF!AC293="","",Income_CF!AC293*(Cohort_WP!AC291/Cohort_CF!AC291))</f>
        <v>2296767.8505644696</v>
      </c>
      <c r="AD292" s="1">
        <f>IF(Income_CF!AD293="","",Income_CF!AD293*(Cohort_WP!AD291/Cohort_CF!AD291))</f>
        <v>2364488.3462979477</v>
      </c>
      <c r="AE292" s="1">
        <f>IF(Income_CF!AE293="","",Income_CF!AE293*(Cohort_WP!AE291/Cohort_CF!AE291))</f>
        <v>2432745.5042813313</v>
      </c>
      <c r="AF292" s="1">
        <f>IF(Income_CF!AF293="","",Income_CF!AF293*(Cohort_WP!AF291/Cohort_CF!AF291))</f>
        <v>2501471.7507576458</v>
      </c>
      <c r="AG292" s="1">
        <f>IF(Income_CF!AG293="","",Income_CF!AG293*(Cohort_WP!AG291/Cohort_CF!AG291))</f>
        <v>2570596.7263656519</v>
      </c>
      <c r="AH292" s="1">
        <f>IF(Income_CF!AH293="","",Income_CF!AH293*(Cohort_WP!AH291/Cohort_CF!AH291))</f>
        <v>2640047.3786202623</v>
      </c>
      <c r="AI292" s="1">
        <f>IF(Income_CF!AI293="","",Income_CF!AI293*(Cohort_WP!AI291/Cohort_CF!AI291))</f>
        <v>2709748.0651635285</v>
      </c>
      <c r="AJ292" s="1">
        <f>IF(Income_CF!AJ293="","",Income_CF!AJ293*(Cohort_WP!AJ291/Cohort_CF!AJ291))</f>
        <v>2779620.667707331</v>
      </c>
      <c r="AK292" s="1">
        <f>IF(Income_CF!AK293="","",Income_CF!AK293*(Cohort_WP!AK291/Cohort_CF!AK291))</f>
        <v>2849584.7165408898</v>
      </c>
      <c r="AL292" s="1">
        <f>IF(Income_CF!AL293="","",Income_CF!AL293*(Cohort_WP!AL291/Cohort_CF!AL291))</f>
        <v>2919557.5254283133</v>
      </c>
      <c r="AM292" s="1">
        <f>IF(Income_CF!AM293="","",Income_CF!AM293*(Cohort_WP!AM291/Cohort_CF!AM291))</f>
        <v>2989454.3366724332</v>
      </c>
      <c r="AN292" s="1">
        <f>IF(Income_CF!AN293="","",Income_CF!AN293*(Cohort_WP!AN291/Cohort_CF!AN291))</f>
        <v>3059188.47607214</v>
      </c>
      <c r="AO292" s="1">
        <f>IF(Income_CF!AO293="","",Income_CF!AO293*(Cohort_WP!AO291/Cohort_CF!AO291))</f>
        <v>3128671.5174520668</v>
      </c>
      <c r="AP292" s="1">
        <f>IF(Income_CF!AP293="","",Income_CF!AP293*(Cohort_WP!AP291/Cohort_CF!AP291))</f>
        <v>3197813.4563944661</v>
      </c>
      <c r="AQ292" s="1">
        <f>IF(Income_CF!AQ293="","",Income_CF!AQ293*(Cohort_WP!AQ291/Cohort_CF!AQ291))</f>
        <v>3266522.8927558311</v>
      </c>
      <c r="AR292" s="1">
        <f>IF(Income_CF!AR293="","",Income_CF!AR293*(Cohort_WP!AR291/Cohort_CF!AR291))</f>
        <v>3334707.2215034137</v>
      </c>
      <c r="AS292" s="1">
        <f>IF(Income_CF!AS293="","",Income_CF!AS293*(Cohort_WP!AS291/Cohort_CF!AS291))</f>
        <v>3402272.8313616053</v>
      </c>
      <c r="AT292" s="1">
        <f>IF(Income_CF!AT293="","",Income_CF!AT293*(Cohort_WP!AT291/Cohort_CF!AT291))</f>
        <v>3469125.3107133531</v>
      </c>
      <c r="AU292" s="1">
        <f>IF(Income_CF!AU293="","",Income_CF!AU293*(Cohort_WP!AU291/Cohort_CF!AU291))</f>
        <v>3535169.660159782</v>
      </c>
      <c r="AV292" s="1">
        <f>IF(Income_CF!AV293="","",Income_CF!AV293*(Cohort_WP!AV291/Cohort_CF!AV291))</f>
        <v>3600310.5111002345</v>
      </c>
      <c r="AW292" s="1">
        <f>IF(Income_CF!AW293="","",Income_CF!AW293*(Cohort_WP!AW291/Cohort_CF!AW291))</f>
        <v>3664452.3496570624</v>
      </c>
      <c r="AX292" s="1">
        <f>IF(Income_CF!AX293="","",Income_CF!AX293*(Cohort_WP!AX291/Cohort_CF!AX291))</f>
        <v>3727499.7452336284</v>
      </c>
      <c r="AY292" s="1">
        <f>IF(Income_CF!AY293="","",Income_CF!AY293*(Cohort_WP!AY291/Cohort_CF!AY291))</f>
        <v>3789357.5829609251</v>
      </c>
      <c r="AZ292" s="1">
        <f>IF(Income_CF!AZ293="","",Income_CF!AZ293*(Cohort_WP!AZ291/Cohort_CF!AZ291))</f>
        <v>3849931.2992585707</v>
      </c>
      <c r="BA292" s="1">
        <f>IF(Income_CF!BA293="","",Income_CF!BA293*(Cohort_WP!BA291/Cohort_CF!BA291))</f>
        <v>3909127.1197087606</v>
      </c>
      <c r="BB292" s="1">
        <f>IF(Income_CF!BB293="","",Income_CF!BB293*(Cohort_WP!BB291/Cohort_CF!BB291))</f>
        <v>3966852.2984190122</v>
      </c>
      <c r="BC292" s="1" t="str">
        <f>IF(Income_CF!BC293="","",Income_CF!BC293*(Cohort_WP!BC291/Cohort_CF!BC291))</f>
        <v/>
      </c>
      <c r="BD292" s="1" t="str">
        <f>IF(Income_CF!BD293="","",Income_CF!BD293*(Cohort_WP!BD291/Cohort_CF!BD291))</f>
        <v/>
      </c>
      <c r="BE292" s="1" t="str">
        <f>IF(Income_CF!BE293="","",Income_CF!BE293*(Cohort_WP!BE291/Cohort_CF!BE291))</f>
        <v/>
      </c>
      <c r="BF292" s="1" t="str">
        <f>IF(Income_CF!BF293="","",Income_CF!BF293*(Cohort_WP!BF291/Cohort_CF!BF291))</f>
        <v/>
      </c>
      <c r="BG292" s="1" t="str">
        <f>IF(Income_CF!BG293="","",Income_CF!BG293*(Cohort_WP!BG291/Cohort_CF!BG291))</f>
        <v/>
      </c>
      <c r="BH292" s="1" t="str">
        <f>IF(Income_CF!BH293="","",Income_CF!BH293*(Cohort_WP!BH291/Cohort_CF!BH291))</f>
        <v/>
      </c>
      <c r="BI292" s="1" t="str">
        <f>IF(Income_CF!BI293="","",Income_CF!BI293*(Cohort_WP!BI291/Cohort_CF!BI291))</f>
        <v/>
      </c>
      <c r="BJ292" s="1" t="str">
        <f>IF(Income_CF!BJ293="","",Income_CF!BJ293*(Cohort_WP!BJ291/Cohort_CF!BJ291))</f>
        <v/>
      </c>
      <c r="BK292" s="1" t="str">
        <f>IF(Income_CF!BK293="","",Income_CF!BK293*(Cohort_WP!BK291/Cohort_CF!BK291))</f>
        <v/>
      </c>
      <c r="BL292" s="1" t="str">
        <f>IF(Income_CF!BL293="","",Income_CF!BL293*(Cohort_WP!BL291/Cohort_CF!BL291))</f>
        <v/>
      </c>
      <c r="BM292" s="1" t="str">
        <f>IF(Income_CF!BM293="","",Income_CF!BM293*(Cohort_WP!BM291/Cohort_CF!BM291))</f>
        <v/>
      </c>
      <c r="BN292" s="1" t="str">
        <f>IF(Income_CF!BN293="","",Income_CF!BN293*(Cohort_WP!BN291/Cohort_CF!BN291))</f>
        <v/>
      </c>
    </row>
    <row r="293" spans="1:66" x14ac:dyDescent="0.55000000000000004">
      <c r="A293" s="639"/>
      <c r="B293" t="s">
        <v>475</v>
      </c>
      <c r="H293" s="1" t="str">
        <f>IF(Income_CF!H294="","",Income_CF!H294*(Cohort_WP!H292/Cohort_CF!H292))</f>
        <v/>
      </c>
      <c r="I293" s="1" t="str">
        <f>IF(Income_CF!I294="","",Income_CF!I294*(Cohort_WP!I292/Cohort_CF!I292))</f>
        <v/>
      </c>
      <c r="J293" s="1" t="str">
        <f>IF(Income_CF!J294="","",Income_CF!J294*(Cohort_WP!J292/Cohort_CF!J292))</f>
        <v/>
      </c>
      <c r="K293" s="1" t="str">
        <f>IF(Income_CF!K294="","",Income_CF!K294*(Cohort_WP!K292/Cohort_CF!K292))</f>
        <v/>
      </c>
      <c r="L293" s="1" t="str">
        <f>IF(Income_CF!L294="","",Income_CF!L294*(Cohort_WP!L292/Cohort_CF!L292))</f>
        <v/>
      </c>
      <c r="M293" s="1" t="str">
        <f>IF(Income_CF!M294="","",Income_CF!M294*(Cohort_WP!M292/Cohort_CF!M292))</f>
        <v/>
      </c>
      <c r="N293" s="1" t="str">
        <f>IF(Income_CF!N294="","",Income_CF!N294*(Cohort_WP!N292/Cohort_CF!N292))</f>
        <v/>
      </c>
      <c r="O293" s="1" t="str">
        <f>IF(Income_CF!O294="","",Income_CF!O294*(Cohort_WP!O292/Cohort_CF!O292))</f>
        <v/>
      </c>
      <c r="P293" s="1">
        <f>IF(Income_CF!P294="","",Income_CF!P294*(Cohort_WP!P292/Cohort_CF!P292))</f>
        <v>1466294.4311432976</v>
      </c>
      <c r="Q293" s="1">
        <f>IF(Income_CF!Q294="","",Income_CF!Q294*(Cohort_WP!Q292/Cohort_CF!Q292))</f>
        <v>1523175.3857180078</v>
      </c>
      <c r="R293" s="1">
        <f>IF(Income_CF!R294="","",Income_CF!R294*(Cohort_WP!R292/Cohort_CF!R292))</f>
        <v>1581313.8111857669</v>
      </c>
      <c r="S293" s="1">
        <f>IF(Income_CF!S294="","",Income_CF!S294*(Cohort_WP!S292/Cohort_CF!S292))</f>
        <v>1640686.6279924624</v>
      </c>
      <c r="T293" s="1">
        <f>IF(Income_CF!T294="","",Income_CF!T294*(Cohort_WP!T292/Cohort_CF!T292))</f>
        <v>1711677.0690960768</v>
      </c>
      <c r="U293" s="1">
        <f>IF(Income_CF!U294="","",Income_CF!U294*(Cohort_WP!U292/Cohort_CF!U292))</f>
        <v>1772750.7465091026</v>
      </c>
      <c r="V293" s="1">
        <f>IF(Income_CF!V294="","",Income_CF!V294*(Cohort_WP!V292/Cohort_CF!V292))</f>
        <v>1834902.2980980074</v>
      </c>
      <c r="W293" s="1">
        <f>IF(Income_CF!W294="","",Income_CF!W294*(Cohort_WP!W292/Cohort_CF!W292))</f>
        <v>1898093.6469720996</v>
      </c>
      <c r="X293" s="1">
        <f>IF(Income_CF!X294="","",Income_CF!X294*(Cohort_WP!X292/Cohort_CF!X292))</f>
        <v>1962283.490014439</v>
      </c>
      <c r="Y293" s="1">
        <f>IF(Income_CF!Y294="","",Income_CF!Y294*(Cohort_WP!Y292/Cohort_CF!Y292))</f>
        <v>2027427.2875769611</v>
      </c>
      <c r="Z293" s="1">
        <f>IF(Income_CF!Z294="","",Income_CF!Z294*(Cohort_WP!Z292/Cohort_CF!Z292))</f>
        <v>2093477.2626929139</v>
      </c>
      <c r="AA293" s="1">
        <f>IF(Income_CF!AA294="","",Income_CF!AA294*(Cohort_WP!AA292/Cohort_CF!AA292))</f>
        <v>2160382.4101312063</v>
      </c>
      <c r="AB293" s="1">
        <f>IF(Income_CF!AB294="","",Income_CF!AB294*(Cohort_WP!AB292/Cohort_CF!AB292))</f>
        <v>2228088.5155861927</v>
      </c>
      <c r="AC293" s="1">
        <f>IF(Income_CF!AC294="","",Income_CF!AC294*(Cohort_WP!AC292/Cohort_CF!AC292))</f>
        <v>2296538.1852628747</v>
      </c>
      <c r="AD293" s="1">
        <f>IF(Income_CF!AD294="","",Income_CF!AD294*(Cohort_WP!AD292/Cohort_CF!AD292))</f>
        <v>2365670.8860814036</v>
      </c>
      <c r="AE293" s="1">
        <f>IF(Income_CF!AE294="","",Income_CF!AE294*(Cohort_WP!AE292/Cohort_CF!AE292))</f>
        <v>2435422.9966868861</v>
      </c>
      <c r="AF293" s="1">
        <f>IF(Income_CF!AF294="","",Income_CF!AF294*(Cohort_WP!AF292/Cohort_CF!AF292))</f>
        <v>2505727.8694097712</v>
      </c>
      <c r="AG293" s="1">
        <f>IF(Income_CF!AG294="","",Income_CF!AG294*(Cohort_WP!AG292/Cohort_CF!AG292))</f>
        <v>2576515.9032803746</v>
      </c>
      <c r="AH293" s="1">
        <f>IF(Income_CF!AH294="","",Income_CF!AH294*(Cohort_WP!AH292/Cohort_CF!AH292))</f>
        <v>2647714.6281566215</v>
      </c>
      <c r="AI293" s="1">
        <f>IF(Income_CF!AI294="","",Income_CF!AI294*(Cohort_WP!AI292/Cohort_CF!AI292))</f>
        <v>2719248.79997887</v>
      </c>
      <c r="AJ293" s="1">
        <f>IF(Income_CF!AJ294="","",Income_CF!AJ294*(Cohort_WP!AJ292/Cohort_CF!AJ292))</f>
        <v>2791040.5071184346</v>
      </c>
      <c r="AK293" s="1">
        <f>IF(Income_CF!AK294="","",Income_CF!AK294*(Cohort_WP!AK292/Cohort_CF!AK292))</f>
        <v>2863009.2877385514</v>
      </c>
      <c r="AL293" s="1">
        <f>IF(Income_CF!AL294="","",Income_CF!AL294*(Cohort_WP!AL292/Cohort_CF!AL292))</f>
        <v>2935072.2580371159</v>
      </c>
      <c r="AM293" s="1">
        <f>IF(Income_CF!AM294="","",Income_CF!AM294*(Cohort_WP!AM292/Cohort_CF!AM292))</f>
        <v>3007144.2511911625</v>
      </c>
      <c r="AN293" s="1">
        <f>IF(Income_CF!AN294="","",Income_CF!AN294*(Cohort_WP!AN292/Cohort_CF!AN292))</f>
        <v>3079137.9667726057</v>
      </c>
      <c r="AO293" s="1">
        <f>IF(Income_CF!AO294="","",Income_CF!AO294*(Cohort_WP!AO292/Cohort_CF!AO292))</f>
        <v>3150964.1303543048</v>
      </c>
      <c r="AP293" s="1">
        <f>IF(Income_CF!AP294="","",Income_CF!AP294*(Cohort_WP!AP292/Cohort_CF!AP292))</f>
        <v>3222531.6629756289</v>
      </c>
      <c r="AQ293" s="1">
        <f>IF(Income_CF!AQ294="","",Income_CF!AQ294*(Cohort_WP!AQ292/Cohort_CF!AQ292))</f>
        <v>3293747.8600862999</v>
      </c>
      <c r="AR293" s="1">
        <f>IF(Income_CF!AR294="","",Income_CF!AR294*(Cohort_WP!AR292/Cohort_CF!AR292))</f>
        <v>3364518.5795385065</v>
      </c>
      <c r="AS293" s="1">
        <f>IF(Income_CF!AS294="","",Income_CF!AS294*(Cohort_WP!AS292/Cohort_CF!AS292))</f>
        <v>3434748.4381485162</v>
      </c>
      <c r="AT293" s="1">
        <f>IF(Income_CF!AT294="","",Income_CF!AT294*(Cohort_WP!AT292/Cohort_CF!AT292))</f>
        <v>3504341.016302452</v>
      </c>
      <c r="AU293" s="1">
        <f>IF(Income_CF!AU294="","",Income_CF!AU294*(Cohort_WP!AU292/Cohort_CF!AU292))</f>
        <v>3573199.0700347535</v>
      </c>
      <c r="AV293" s="1">
        <f>IF(Income_CF!AV294="","",Income_CF!AV294*(Cohort_WP!AV292/Cohort_CF!AV292))</f>
        <v>3641224.7499645753</v>
      </c>
      <c r="AW293" s="1">
        <f>IF(Income_CF!AW294="","",Income_CF!AW294*(Cohort_WP!AW292/Cohort_CF!AW292))</f>
        <v>3708319.8264332418</v>
      </c>
      <c r="AX293" s="1">
        <f>IF(Income_CF!AX294="","",Income_CF!AX294*(Cohort_WP!AX292/Cohort_CF!AX292))</f>
        <v>3774385.920146774</v>
      </c>
      <c r="AY293" s="1">
        <f>IF(Income_CF!AY294="","",Income_CF!AY294*(Cohort_WP!AY292/Cohort_CF!AY292))</f>
        <v>3839324.7375906371</v>
      </c>
      <c r="AZ293" s="1">
        <f>IF(Income_CF!AZ294="","",Income_CF!AZ294*(Cohort_WP!AZ292/Cohort_CF!AZ292))</f>
        <v>3903038.310449753</v>
      </c>
      <c r="BA293" s="1">
        <f>IF(Income_CF!BA294="","",Income_CF!BA294*(Cohort_WP!BA292/Cohort_CF!BA292))</f>
        <v>3965429.2382363281</v>
      </c>
      <c r="BB293" s="1">
        <f>IF(Income_CF!BB294="","",Income_CF!BB294*(Cohort_WP!BB292/Cohort_CF!BB292))</f>
        <v>4026400.933300023</v>
      </c>
      <c r="BC293" s="1">
        <f>IF(Income_CF!BC294="","",Income_CF!BC294*(Cohort_WP!BC292/Cohort_CF!BC292))</f>
        <v>4085857.867371582</v>
      </c>
      <c r="BD293" s="1" t="str">
        <f>IF(Income_CF!BD294="","",Income_CF!BD294*(Cohort_WP!BD292/Cohort_CF!BD292))</f>
        <v/>
      </c>
      <c r="BE293" s="1" t="str">
        <f>IF(Income_CF!BE294="","",Income_CF!BE294*(Cohort_WP!BE292/Cohort_CF!BE292))</f>
        <v/>
      </c>
      <c r="BF293" s="1" t="str">
        <f>IF(Income_CF!BF294="","",Income_CF!BF294*(Cohort_WP!BF292/Cohort_CF!BF292))</f>
        <v/>
      </c>
      <c r="BG293" s="1" t="str">
        <f>IF(Income_CF!BG294="","",Income_CF!BG294*(Cohort_WP!BG292/Cohort_CF!BG292))</f>
        <v/>
      </c>
      <c r="BH293" s="1" t="str">
        <f>IF(Income_CF!BH294="","",Income_CF!BH294*(Cohort_WP!BH292/Cohort_CF!BH292))</f>
        <v/>
      </c>
      <c r="BI293" s="1" t="str">
        <f>IF(Income_CF!BI294="","",Income_CF!BI294*(Cohort_WP!BI292/Cohort_CF!BI292))</f>
        <v/>
      </c>
      <c r="BJ293" s="1" t="str">
        <f>IF(Income_CF!BJ294="","",Income_CF!BJ294*(Cohort_WP!BJ292/Cohort_CF!BJ292))</f>
        <v/>
      </c>
      <c r="BK293" s="1" t="str">
        <f>IF(Income_CF!BK294="","",Income_CF!BK294*(Cohort_WP!BK292/Cohort_CF!BK292))</f>
        <v/>
      </c>
      <c r="BL293" s="1" t="str">
        <f>IF(Income_CF!BL294="","",Income_CF!BL294*(Cohort_WP!BL292/Cohort_CF!BL292))</f>
        <v/>
      </c>
      <c r="BM293" s="1" t="str">
        <f>IF(Income_CF!BM294="","",Income_CF!BM294*(Cohort_WP!BM292/Cohort_CF!BM292))</f>
        <v/>
      </c>
      <c r="BN293" s="1" t="str">
        <f>IF(Income_CF!BN294="","",Income_CF!BN294*(Cohort_WP!BN292/Cohort_CF!BN292))</f>
        <v/>
      </c>
    </row>
    <row r="294" spans="1:66" x14ac:dyDescent="0.55000000000000004">
      <c r="A294" s="639"/>
      <c r="B294" t="s">
        <v>476</v>
      </c>
      <c r="H294" s="1" t="str">
        <f>IF(Income_CF!H295="","",Income_CF!H295*(Cohort_WP!H293/Cohort_CF!H293))</f>
        <v/>
      </c>
      <c r="I294" s="1" t="str">
        <f>IF(Income_CF!I295="","",Income_CF!I295*(Cohort_WP!I293/Cohort_CF!I293))</f>
        <v/>
      </c>
      <c r="J294" s="1" t="str">
        <f>IF(Income_CF!J295="","",Income_CF!J295*(Cohort_WP!J293/Cohort_CF!J293))</f>
        <v/>
      </c>
      <c r="K294" s="1" t="str">
        <f>IF(Income_CF!K295="","",Income_CF!K295*(Cohort_WP!K293/Cohort_CF!K293))</f>
        <v/>
      </c>
      <c r="L294" s="1" t="str">
        <f>IF(Income_CF!L295="","",Income_CF!L295*(Cohort_WP!L293/Cohort_CF!L293))</f>
        <v/>
      </c>
      <c r="M294" s="1" t="str">
        <f>IF(Income_CF!M295="","",Income_CF!M295*(Cohort_WP!M293/Cohort_CF!M293))</f>
        <v/>
      </c>
      <c r="N294" s="1" t="str">
        <f>IF(Income_CF!N295="","",Income_CF!N295*(Cohort_WP!N293/Cohort_CF!N293))</f>
        <v/>
      </c>
      <c r="O294" s="1" t="str">
        <f>IF(Income_CF!O295="","",Income_CF!O295*(Cohort_WP!O293/Cohort_CF!O293))</f>
        <v/>
      </c>
      <c r="P294" s="1" t="str">
        <f>IF(Income_CF!P295="","",Income_CF!P295*(Cohort_WP!P293/Cohort_CF!P293))</f>
        <v/>
      </c>
      <c r="Q294" s="1">
        <f>IF(Income_CF!Q295="","",Income_CF!Q295*(Cohort_WP!Q293/Cohort_CF!Q293))</f>
        <v>1510283.2640775964</v>
      </c>
      <c r="R294" s="1">
        <f>IF(Income_CF!R295="","",Income_CF!R295*(Cohort_WP!R293/Cohort_CF!R293))</f>
        <v>1568870.6472895478</v>
      </c>
      <c r="S294" s="1">
        <f>IF(Income_CF!S295="","",Income_CF!S295*(Cohort_WP!S293/Cohort_CF!S293))</f>
        <v>1628753.2255213398</v>
      </c>
      <c r="T294" s="1">
        <f>IF(Income_CF!T295="","",Income_CF!T295*(Cohort_WP!T293/Cohort_CF!T293))</f>
        <v>1689907.2268322364</v>
      </c>
      <c r="U294" s="1">
        <f>IF(Income_CF!U295="","",Income_CF!U295*(Cohort_WP!U293/Cohort_CF!U293))</f>
        <v>1763027.3811689592</v>
      </c>
      <c r="V294" s="1">
        <f>IF(Income_CF!V295="","",Income_CF!V295*(Cohort_WP!V293/Cohort_CF!V293))</f>
        <v>1825933.2689043754</v>
      </c>
      <c r="W294" s="1">
        <f>IF(Income_CF!W295="","",Income_CF!W295*(Cohort_WP!W293/Cohort_CF!W293))</f>
        <v>1889949.3670409475</v>
      </c>
      <c r="X294" s="1">
        <f>IF(Income_CF!X295="","",Income_CF!X295*(Cohort_WP!X293/Cohort_CF!X293))</f>
        <v>1955036.4563812625</v>
      </c>
      <c r="Y294" s="1">
        <f>IF(Income_CF!Y295="","",Income_CF!Y295*(Cohort_WP!Y293/Cohort_CF!Y293))</f>
        <v>2021151.994714872</v>
      </c>
      <c r="Z294" s="1">
        <f>IF(Income_CF!Z295="","",Income_CF!Z295*(Cohort_WP!Z293/Cohort_CF!Z293))</f>
        <v>2088250.1062042702</v>
      </c>
      <c r="AA294" s="1">
        <f>IF(Income_CF!AA295="","",Income_CF!AA295*(Cohort_WP!AA293/Cohort_CF!AA293))</f>
        <v>2156281.5805737008</v>
      </c>
      <c r="AB294" s="1">
        <f>IF(Income_CF!AB295="","",Income_CF!AB295*(Cohort_WP!AB293/Cohort_CF!AB293))</f>
        <v>2225193.8824351425</v>
      </c>
      <c r="AC294" s="1">
        <f>IF(Income_CF!AC295="","",Income_CF!AC295*(Cohort_WP!AC293/Cohort_CF!AC293))</f>
        <v>2294931.1710537788</v>
      </c>
      <c r="AD294" s="1">
        <f>IF(Income_CF!AD295="","",Income_CF!AD295*(Cohort_WP!AD293/Cohort_CF!AD293))</f>
        <v>2365434.3308207602</v>
      </c>
      <c r="AE294" s="1">
        <f>IF(Income_CF!AE295="","",Income_CF!AE295*(Cohort_WP!AE293/Cohort_CF!AE293))</f>
        <v>2436641.0126638454</v>
      </c>
      <c r="AF294" s="1">
        <f>IF(Income_CF!AF295="","",Income_CF!AF295*(Cohort_WP!AF293/Cohort_CF!AF293))</f>
        <v>2508485.6865874929</v>
      </c>
      <c r="AG294" s="1">
        <f>IF(Income_CF!AG295="","",Income_CF!AG295*(Cohort_WP!AG293/Cohort_CF!AG293))</f>
        <v>2580899.7054920639</v>
      </c>
      <c r="AH294" s="1">
        <f>IF(Income_CF!AH295="","",Income_CF!AH295*(Cohort_WP!AH293/Cohort_CF!AH293))</f>
        <v>2653811.380378786</v>
      </c>
      <c r="AI294" s="1">
        <f>IF(Income_CF!AI295="","",Income_CF!AI295*(Cohort_WP!AI293/Cohort_CF!AI293))</f>
        <v>2727146.06700132</v>
      </c>
      <c r="AJ294" s="1">
        <f>IF(Income_CF!AJ295="","",Income_CF!AJ295*(Cohort_WP!AJ293/Cohort_CF!AJ293))</f>
        <v>2800826.2639782359</v>
      </c>
      <c r="AK294" s="1">
        <f>IF(Income_CF!AK295="","",Income_CF!AK295*(Cohort_WP!AK293/Cohort_CF!AK293))</f>
        <v>2874771.7223319877</v>
      </c>
      <c r="AL294" s="1">
        <f>IF(Income_CF!AL295="","",Income_CF!AL295*(Cohort_WP!AL293/Cohort_CF!AL293))</f>
        <v>2948899.566370707</v>
      </c>
      <c r="AM294" s="1">
        <f>IF(Income_CF!AM295="","",Income_CF!AM295*(Cohort_WP!AM293/Cohort_CF!AM293))</f>
        <v>3023124.4257782293</v>
      </c>
      <c r="AN294" s="1">
        <f>IF(Income_CF!AN295="","",Income_CF!AN295*(Cohort_WP!AN293/Cohort_CF!AN293))</f>
        <v>3097358.5787268975</v>
      </c>
      <c r="AO294" s="1">
        <f>IF(Income_CF!AO295="","",Income_CF!AO295*(Cohort_WP!AO293/Cohort_CF!AO293))</f>
        <v>3171512.1057757838</v>
      </c>
      <c r="AP294" s="1">
        <f>IF(Income_CF!AP295="","",Income_CF!AP295*(Cohort_WP!AP293/Cohort_CF!AP293))</f>
        <v>3245493.0542649338</v>
      </c>
      <c r="AQ294" s="1">
        <f>IF(Income_CF!AQ295="","",Income_CF!AQ295*(Cohort_WP!AQ293/Cohort_CF!AQ293))</f>
        <v>3319207.6128648967</v>
      </c>
      <c r="AR294" s="1">
        <f>IF(Income_CF!AR295="","",Income_CF!AR295*(Cohort_WP!AR293/Cohort_CF!AR293))</f>
        <v>3392560.2958888886</v>
      </c>
      <c r="AS294" s="1">
        <f>IF(Income_CF!AS295="","",Income_CF!AS295*(Cohort_WP!AS293/Cohort_CF!AS293))</f>
        <v>3465454.1369246622</v>
      </c>
      <c r="AT294" s="1">
        <f>IF(Income_CF!AT295="","",Income_CF!AT295*(Cohort_WP!AT293/Cohort_CF!AT293))</f>
        <v>3537790.8912929711</v>
      </c>
      <c r="AU294" s="1">
        <f>IF(Income_CF!AU295="","",Income_CF!AU295*(Cohort_WP!AU293/Cohort_CF!AU293))</f>
        <v>3609471.2467915262</v>
      </c>
      <c r="AV294" s="1">
        <f>IF(Income_CF!AV295="","",Income_CF!AV295*(Cohort_WP!AV293/Cohort_CF!AV293))</f>
        <v>3680395.042135797</v>
      </c>
      <c r="AW294" s="1">
        <f>IF(Income_CF!AW295="","",Income_CF!AW295*(Cohort_WP!AW293/Cohort_CF!AW293))</f>
        <v>3750461.4924635123</v>
      </c>
      <c r="AX294" s="1">
        <f>IF(Income_CF!AX295="","",Income_CF!AX295*(Cohort_WP!AX293/Cohort_CF!AX293))</f>
        <v>3819569.4212262388</v>
      </c>
      <c r="AY294" s="1">
        <f>IF(Income_CF!AY295="","",Income_CF!AY295*(Cohort_WP!AY293/Cohort_CF!AY293))</f>
        <v>3887617.4977511773</v>
      </c>
      <c r="AZ294" s="1">
        <f>IF(Income_CF!AZ295="","",Income_CF!AZ295*(Cohort_WP!AZ293/Cohort_CF!AZ293))</f>
        <v>3954504.4797183559</v>
      </c>
      <c r="BA294" s="1">
        <f>IF(Income_CF!BA295="","",Income_CF!BA295*(Cohort_WP!BA293/Cohort_CF!BA293))</f>
        <v>4020129.4597632461</v>
      </c>
      <c r="BB294" s="1">
        <f>IF(Income_CF!BB295="","",Income_CF!BB295*(Cohort_WP!BB293/Cohort_CF!BB293))</f>
        <v>4084392.1153834173</v>
      </c>
      <c r="BC294" s="1">
        <f>IF(Income_CF!BC295="","",Income_CF!BC295*(Cohort_WP!BC293/Cohort_CF!BC293))</f>
        <v>4147192.9612990231</v>
      </c>
      <c r="BD294" s="1">
        <f>IF(Income_CF!BD295="","",Income_CF!BD295*(Cohort_WP!BD293/Cohort_CF!BD293))</f>
        <v>4208433.6033927295</v>
      </c>
      <c r="BE294" s="1" t="str">
        <f>IF(Income_CF!BE295="","",Income_CF!BE295*(Cohort_WP!BE293/Cohort_CF!BE293))</f>
        <v/>
      </c>
      <c r="BF294" s="1" t="str">
        <f>IF(Income_CF!BF295="","",Income_CF!BF295*(Cohort_WP!BF293/Cohort_CF!BF293))</f>
        <v/>
      </c>
      <c r="BG294" s="1" t="str">
        <f>IF(Income_CF!BG295="","",Income_CF!BG295*(Cohort_WP!BG293/Cohort_CF!BG293))</f>
        <v/>
      </c>
      <c r="BH294" s="1" t="str">
        <f>IF(Income_CF!BH295="","",Income_CF!BH295*(Cohort_WP!BH293/Cohort_CF!BH293))</f>
        <v/>
      </c>
      <c r="BI294" s="1" t="str">
        <f>IF(Income_CF!BI295="","",Income_CF!BI295*(Cohort_WP!BI293/Cohort_CF!BI293))</f>
        <v/>
      </c>
      <c r="BJ294" s="1" t="str">
        <f>IF(Income_CF!BJ295="","",Income_CF!BJ295*(Cohort_WP!BJ293/Cohort_CF!BJ293))</f>
        <v/>
      </c>
      <c r="BK294" s="1" t="str">
        <f>IF(Income_CF!BK295="","",Income_CF!BK295*(Cohort_WP!BK293/Cohort_CF!BK293))</f>
        <v/>
      </c>
      <c r="BL294" s="1" t="str">
        <f>IF(Income_CF!BL295="","",Income_CF!BL295*(Cohort_WP!BL293/Cohort_CF!BL293))</f>
        <v/>
      </c>
      <c r="BM294" s="1" t="str">
        <f>IF(Income_CF!BM295="","",Income_CF!BM295*(Cohort_WP!BM293/Cohort_CF!BM293))</f>
        <v/>
      </c>
      <c r="BN294" s="1" t="str">
        <f>IF(Income_CF!BN295="","",Income_CF!BN295*(Cohort_WP!BN293/Cohort_CF!BN293))</f>
        <v/>
      </c>
    </row>
    <row r="295" spans="1:66" x14ac:dyDescent="0.55000000000000004">
      <c r="A295" s="639"/>
      <c r="B295" t="s">
        <v>477</v>
      </c>
      <c r="H295" s="1" t="str">
        <f>IF(Income_CF!H296="","",Income_CF!H296*(Cohort_WP!H294/Cohort_CF!H294))</f>
        <v/>
      </c>
      <c r="I295" s="1" t="str">
        <f>IF(Income_CF!I296="","",Income_CF!I296*(Cohort_WP!I294/Cohort_CF!I294))</f>
        <v/>
      </c>
      <c r="J295" s="1" t="str">
        <f>IF(Income_CF!J296="","",Income_CF!J296*(Cohort_WP!J294/Cohort_CF!J294))</f>
        <v/>
      </c>
      <c r="K295" s="1" t="str">
        <f>IF(Income_CF!K296="","",Income_CF!K296*(Cohort_WP!K294/Cohort_CF!K294))</f>
        <v/>
      </c>
      <c r="L295" s="1" t="str">
        <f>IF(Income_CF!L296="","",Income_CF!L296*(Cohort_WP!L294/Cohort_CF!L294))</f>
        <v/>
      </c>
      <c r="M295" s="1" t="str">
        <f>IF(Income_CF!M296="","",Income_CF!M296*(Cohort_WP!M294/Cohort_CF!M294))</f>
        <v/>
      </c>
      <c r="N295" s="1" t="str">
        <f>IF(Income_CF!N296="","",Income_CF!N296*(Cohort_WP!N294/Cohort_CF!N294))</f>
        <v/>
      </c>
      <c r="O295" s="1" t="str">
        <f>IF(Income_CF!O296="","",Income_CF!O296*(Cohort_WP!O294/Cohort_CF!O294))</f>
        <v/>
      </c>
      <c r="P295" s="1" t="str">
        <f>IF(Income_CF!P296="","",Income_CF!P296*(Cohort_WP!P294/Cohort_CF!P294))</f>
        <v/>
      </c>
      <c r="Q295" s="1" t="str">
        <f>IF(Income_CF!Q296="","",Income_CF!Q296*(Cohort_WP!Q294/Cohort_CF!Q294))</f>
        <v/>
      </c>
      <c r="R295" s="1">
        <f>IF(Income_CF!R296="","",Income_CF!R296*(Cohort_WP!R294/Cohort_CF!R294))</f>
        <v>1555591.7619999242</v>
      </c>
      <c r="S295" s="1">
        <f>IF(Income_CF!S296="","",Income_CF!S296*(Cohort_WP!S294/Cohort_CF!S294))</f>
        <v>1615936.7667082341</v>
      </c>
      <c r="T295" s="1">
        <f>IF(Income_CF!T296="","",Income_CF!T296*(Cohort_WP!T294/Cohort_CF!T294))</f>
        <v>1677615.8222869802</v>
      </c>
      <c r="U295" s="1">
        <f>IF(Income_CF!U296="","",Income_CF!U296*(Cohort_WP!U294/Cohort_CF!U294))</f>
        <v>1740604.4436372034</v>
      </c>
      <c r="V295" s="1">
        <f>IF(Income_CF!V296="","",Income_CF!V296*(Cohort_WP!V294/Cohort_CF!V294))</f>
        <v>1815918.2026040279</v>
      </c>
      <c r="W295" s="1">
        <f>IF(Income_CF!W296="","",Income_CF!W296*(Cohort_WP!W294/Cohort_CF!W294))</f>
        <v>1880711.2669715064</v>
      </c>
      <c r="X295" s="1">
        <f>IF(Income_CF!X296="","",Income_CF!X296*(Cohort_WP!X294/Cohort_CF!X294))</f>
        <v>1946647.8480521759</v>
      </c>
      <c r="Y295" s="1">
        <f>IF(Income_CF!Y296="","",Income_CF!Y296*(Cohort_WP!Y294/Cohort_CF!Y294))</f>
        <v>2013687.5500727003</v>
      </c>
      <c r="Z295" s="1">
        <f>IF(Income_CF!Z296="","",Income_CF!Z296*(Cohort_WP!Z294/Cohort_CF!Z294))</f>
        <v>2081786.5545563181</v>
      </c>
      <c r="AA295" s="1">
        <f>IF(Income_CF!AA296="","",Income_CF!AA296*(Cohort_WP!AA294/Cohort_CF!AA294))</f>
        <v>2150897.609390398</v>
      </c>
      <c r="AB295" s="1">
        <f>IF(Income_CF!AB296="","",Income_CF!AB296*(Cohort_WP!AB294/Cohort_CF!AB294))</f>
        <v>2220970.0279909121</v>
      </c>
      <c r="AC295" s="1">
        <f>IF(Income_CF!AC296="","",Income_CF!AC296*(Cohort_WP!AC294/Cohort_CF!AC294))</f>
        <v>2291949.6989081968</v>
      </c>
      <c r="AD295" s="1">
        <f>IF(Income_CF!AD296="","",Income_CF!AD296*(Cohort_WP!AD294/Cohort_CF!AD294))</f>
        <v>2363779.1061853915</v>
      </c>
      <c r="AE295" s="1">
        <f>IF(Income_CF!AE296="","",Income_CF!AE296*(Cohort_WP!AE294/Cohort_CF!AE294))</f>
        <v>2436397.3607453834</v>
      </c>
      <c r="AF295" s="1">
        <f>IF(Income_CF!AF296="","",Income_CF!AF296*(Cohort_WP!AF294/Cohort_CF!AF294))</f>
        <v>2509740.2430437612</v>
      </c>
      <c r="AG295" s="1">
        <f>IF(Income_CF!AG296="","",Income_CF!AG296*(Cohort_WP!AG294/Cohort_CF!AG294))</f>
        <v>2583740.2571851178</v>
      </c>
      <c r="AH295" s="1">
        <f>IF(Income_CF!AH296="","",Income_CF!AH296*(Cohort_WP!AH294/Cohort_CF!AH294))</f>
        <v>2658326.696656826</v>
      </c>
      <c r="AI295" s="1">
        <f>IF(Income_CF!AI296="","",Income_CF!AI296*(Cohort_WP!AI294/Cohort_CF!AI294))</f>
        <v>2733425.7217901493</v>
      </c>
      <c r="AJ295" s="1">
        <f>IF(Income_CF!AJ296="","",Income_CF!AJ296*(Cohort_WP!AJ294/Cohort_CF!AJ294))</f>
        <v>2808960.4490113594</v>
      </c>
      <c r="AK295" s="1">
        <f>IF(Income_CF!AK296="","",Income_CF!AK296*(Cohort_WP!AK294/Cohort_CF!AK294))</f>
        <v>2884851.0518975835</v>
      </c>
      <c r="AL295" s="1">
        <f>IF(Income_CF!AL296="","",Income_CF!AL296*(Cohort_WP!AL294/Cohort_CF!AL294))</f>
        <v>2961014.8740019468</v>
      </c>
      <c r="AM295" s="1">
        <f>IF(Income_CF!AM296="","",Income_CF!AM296*(Cohort_WP!AM294/Cohort_CF!AM294))</f>
        <v>3037366.5533618289</v>
      </c>
      <c r="AN295" s="1">
        <f>IF(Income_CF!AN296="","",Income_CF!AN296*(Cohort_WP!AN294/Cohort_CF!AN294))</f>
        <v>3113818.1585515761</v>
      </c>
      <c r="AO295" s="1">
        <f>IF(Income_CF!AO296="","",Income_CF!AO296*(Cohort_WP!AO294/Cohort_CF!AO294))</f>
        <v>3190279.3360887049</v>
      </c>
      <c r="AP295" s="1">
        <f>IF(Income_CF!AP296="","",Income_CF!AP296*(Cohort_WP!AP294/Cohort_CF!AP294))</f>
        <v>3266657.4689490581</v>
      </c>
      <c r="AQ295" s="1">
        <f>IF(Income_CF!AQ296="","",Income_CF!AQ296*(Cohort_WP!AQ294/Cohort_CF!AQ294))</f>
        <v>3342857.845892881</v>
      </c>
      <c r="AR295" s="1">
        <f>IF(Income_CF!AR296="","",Income_CF!AR296*(Cohort_WP!AR294/Cohort_CF!AR294))</f>
        <v>3418783.8412508438</v>
      </c>
      <c r="AS295" s="1">
        <f>IF(Income_CF!AS296="","",Income_CF!AS296*(Cohort_WP!AS294/Cohort_CF!AS294))</f>
        <v>3494337.1047655563</v>
      </c>
      <c r="AT295" s="1">
        <f>IF(Income_CF!AT296="","",Income_CF!AT296*(Cohort_WP!AT294/Cohort_CF!AT294))</f>
        <v>3569417.7610324011</v>
      </c>
      <c r="AU295" s="1">
        <f>IF(Income_CF!AU296="","",Income_CF!AU296*(Cohort_WP!AU294/Cohort_CF!AU294))</f>
        <v>3643924.6180317602</v>
      </c>
      <c r="AV295" s="1">
        <f>IF(Income_CF!AV296="","",Income_CF!AV296*(Cohort_WP!AV294/Cohort_CF!AV294))</f>
        <v>3717755.3841952723</v>
      </c>
      <c r="AW295" s="1">
        <f>IF(Income_CF!AW296="","",Income_CF!AW296*(Cohort_WP!AW294/Cohort_CF!AW294))</f>
        <v>3790806.893399871</v>
      </c>
      <c r="AX295" s="1">
        <f>IF(Income_CF!AX296="","",Income_CF!AX296*(Cohort_WP!AX294/Cohort_CF!AX294))</f>
        <v>3862975.3372374177</v>
      </c>
      <c r="AY295" s="1">
        <f>IF(Income_CF!AY296="","",Income_CF!AY296*(Cohort_WP!AY294/Cohort_CF!AY294))</f>
        <v>3934156.5038630259</v>
      </c>
      <c r="AZ295" s="1">
        <f>IF(Income_CF!AZ296="","",Income_CF!AZ296*(Cohort_WP!AZ294/Cohort_CF!AZ294))</f>
        <v>4004246.0226837122</v>
      </c>
      <c r="BA295" s="1">
        <f>IF(Income_CF!BA296="","",Income_CF!BA296*(Cohort_WP!BA294/Cohort_CF!BA294))</f>
        <v>4073139.6141099073</v>
      </c>
      <c r="BB295" s="1">
        <f>IF(Income_CF!BB296="","",Income_CF!BB296*(Cohort_WP!BB294/Cohort_CF!BB294))</f>
        <v>4140733.3435561429</v>
      </c>
      <c r="BC295" s="1">
        <f>IF(Income_CF!BC296="","",Income_CF!BC296*(Cohort_WP!BC294/Cohort_CF!BC294))</f>
        <v>4206923.8788449187</v>
      </c>
      <c r="BD295" s="1">
        <f>IF(Income_CF!BD296="","",Income_CF!BD296*(Cohort_WP!BD294/Cohort_CF!BD294))</f>
        <v>4271608.7501379941</v>
      </c>
      <c r="BE295" s="1">
        <f>IF(Income_CF!BE296="","",Income_CF!BE296*(Cohort_WP!BE294/Cohort_CF!BE294))</f>
        <v>4334686.6114945114</v>
      </c>
      <c r="BF295" s="1" t="str">
        <f>IF(Income_CF!BF296="","",Income_CF!BF296*(Cohort_WP!BF294/Cohort_CF!BF294))</f>
        <v/>
      </c>
      <c r="BG295" s="1" t="str">
        <f>IF(Income_CF!BG296="","",Income_CF!BG296*(Cohort_WP!BG294/Cohort_CF!BG294))</f>
        <v/>
      </c>
      <c r="BH295" s="1" t="str">
        <f>IF(Income_CF!BH296="","",Income_CF!BH296*(Cohort_WP!BH294/Cohort_CF!BH294))</f>
        <v/>
      </c>
      <c r="BI295" s="1" t="str">
        <f>IF(Income_CF!BI296="","",Income_CF!BI296*(Cohort_WP!BI294/Cohort_CF!BI294))</f>
        <v/>
      </c>
      <c r="BJ295" s="1" t="str">
        <f>IF(Income_CF!BJ296="","",Income_CF!BJ296*(Cohort_WP!BJ294/Cohort_CF!BJ294))</f>
        <v/>
      </c>
      <c r="BK295" s="1" t="str">
        <f>IF(Income_CF!BK296="","",Income_CF!BK296*(Cohort_WP!BK294/Cohort_CF!BK294))</f>
        <v/>
      </c>
      <c r="BL295" s="1" t="str">
        <f>IF(Income_CF!BL296="","",Income_CF!BL296*(Cohort_WP!BL294/Cohort_CF!BL294))</f>
        <v/>
      </c>
      <c r="BM295" s="1" t="str">
        <f>IF(Income_CF!BM296="","",Income_CF!BM296*(Cohort_WP!BM294/Cohort_CF!BM294))</f>
        <v/>
      </c>
      <c r="BN295" s="1" t="str">
        <f>IF(Income_CF!BN296="","",Income_CF!BN296*(Cohort_WP!BN294/Cohort_CF!BN294))</f>
        <v/>
      </c>
    </row>
    <row r="296" spans="1:66" x14ac:dyDescent="0.55000000000000004">
      <c r="A296" s="639"/>
      <c r="B296" t="s">
        <v>478</v>
      </c>
      <c r="H296" s="1" t="str">
        <f>IF(Income_CF!H297="","",Income_CF!H297*(Cohort_WP!H295/Cohort_CF!H295))</f>
        <v/>
      </c>
      <c r="I296" s="1" t="str">
        <f>IF(Income_CF!I297="","",Income_CF!I297*(Cohort_WP!I295/Cohort_CF!I295))</f>
        <v/>
      </c>
      <c r="J296" s="1" t="str">
        <f>IF(Income_CF!J297="","",Income_CF!J297*(Cohort_WP!J295/Cohort_CF!J295))</f>
        <v/>
      </c>
      <c r="K296" s="1" t="str">
        <f>IF(Income_CF!K297="","",Income_CF!K297*(Cohort_WP!K295/Cohort_CF!K295))</f>
        <v/>
      </c>
      <c r="L296" s="1" t="str">
        <f>IF(Income_CF!L297="","",Income_CF!L297*(Cohort_WP!L295/Cohort_CF!L295))</f>
        <v/>
      </c>
      <c r="M296" s="1" t="str">
        <f>IF(Income_CF!M297="","",Income_CF!M297*(Cohort_WP!M295/Cohort_CF!M295))</f>
        <v/>
      </c>
      <c r="N296" s="1" t="str">
        <f>IF(Income_CF!N297="","",Income_CF!N297*(Cohort_WP!N295/Cohort_CF!N295))</f>
        <v/>
      </c>
      <c r="O296" s="1" t="str">
        <f>IF(Income_CF!O297="","",Income_CF!O297*(Cohort_WP!O295/Cohort_CF!O295))</f>
        <v/>
      </c>
      <c r="P296" s="1" t="str">
        <f>IF(Income_CF!P297="","",Income_CF!P297*(Cohort_WP!P295/Cohort_CF!P295))</f>
        <v/>
      </c>
      <c r="Q296" s="1" t="str">
        <f>IF(Income_CF!Q297="","",Income_CF!Q297*(Cohort_WP!Q295/Cohort_CF!Q295))</f>
        <v/>
      </c>
      <c r="R296" s="1" t="str">
        <f>IF(Income_CF!R297="","",Income_CF!R297*(Cohort_WP!R295/Cohort_CF!R295))</f>
        <v/>
      </c>
      <c r="S296" s="1">
        <f>IF(Income_CF!S297="","",Income_CF!S297*(Cohort_WP!S295/Cohort_CF!S295))</f>
        <v>1602259.5148599218</v>
      </c>
      <c r="T296" s="1">
        <f>IF(Income_CF!T297="","",Income_CF!T297*(Cohort_WP!T295/Cohort_CF!T295))</f>
        <v>1664414.8697094815</v>
      </c>
      <c r="U296" s="1">
        <f>IF(Income_CF!U297="","",Income_CF!U297*(Cohort_WP!U295/Cohort_CF!U295))</f>
        <v>1727944.2969555899</v>
      </c>
      <c r="V296" s="1">
        <f>IF(Income_CF!V297="","",Income_CF!V297*(Cohort_WP!V295/Cohort_CF!V295))</f>
        <v>1792822.5769463193</v>
      </c>
      <c r="W296" s="1">
        <f>IF(Income_CF!W297="","",Income_CF!W297*(Cohort_WP!W295/Cohort_CF!W295))</f>
        <v>1870395.7486821488</v>
      </c>
      <c r="X296" s="1">
        <f>IF(Income_CF!X297="","",Income_CF!X297*(Cohort_WP!X295/Cohort_CF!X295))</f>
        <v>1937132.6049806515</v>
      </c>
      <c r="Y296" s="1">
        <f>IF(Income_CF!Y297="","",Income_CF!Y297*(Cohort_WP!Y295/Cohort_CF!Y295))</f>
        <v>2005047.2834937412</v>
      </c>
      <c r="Z296" s="1">
        <f>IF(Income_CF!Z297="","",Income_CF!Z297*(Cohort_WP!Z295/Cohort_CF!Z295))</f>
        <v>2074098.176574881</v>
      </c>
      <c r="AA296" s="1">
        <f>IF(Income_CF!AA297="","",Income_CF!AA297*(Cohort_WP!AA295/Cohort_CF!AA295))</f>
        <v>2144240.1511930074</v>
      </c>
      <c r="AB296" s="1">
        <f>IF(Income_CF!AB297="","",Income_CF!AB297*(Cohort_WP!AB295/Cohort_CF!AB295))</f>
        <v>2215424.5376721099</v>
      </c>
      <c r="AC296" s="1">
        <f>IF(Income_CF!AC297="","",Income_CF!AC297*(Cohort_WP!AC295/Cohort_CF!AC295))</f>
        <v>2287599.1288306396</v>
      </c>
      <c r="AD296" s="1">
        <f>IF(Income_CF!AD297="","",Income_CF!AD297*(Cohort_WP!AD295/Cohort_CF!AD295))</f>
        <v>2360708.1898754425</v>
      </c>
      <c r="AE296" s="1">
        <f>IF(Income_CF!AE297="","",Income_CF!AE297*(Cohort_WP!AE295/Cohort_CF!AE295))</f>
        <v>2434692.479370953</v>
      </c>
      <c r="AF296" s="1">
        <f>IF(Income_CF!AF297="","",Income_CF!AF297*(Cohort_WP!AF295/Cohort_CF!AF295))</f>
        <v>2509489.2815677449</v>
      </c>
      <c r="AG296" s="1">
        <f>IF(Income_CF!AG297="","",Income_CF!AG297*(Cohort_WP!AG295/Cohort_CF!AG295))</f>
        <v>2585032.4503350738</v>
      </c>
      <c r="AH296" s="1">
        <f>IF(Income_CF!AH297="","",Income_CF!AH297*(Cohort_WP!AH295/Cohort_CF!AH295))</f>
        <v>2661252.464900671</v>
      </c>
      <c r="AI296" s="1">
        <f>IF(Income_CF!AI297="","",Income_CF!AI297*(Cohort_WP!AI295/Cohort_CF!AI295))</f>
        <v>2738076.4975565304</v>
      </c>
      <c r="AJ296" s="1">
        <f>IF(Income_CF!AJ297="","",Income_CF!AJ297*(Cohort_WP!AJ295/Cohort_CF!AJ295))</f>
        <v>2815428.4934438537</v>
      </c>
      <c r="AK296" s="1">
        <f>IF(Income_CF!AK297="","",Income_CF!AK297*(Cohort_WP!AK295/Cohort_CF!AK295))</f>
        <v>2893229.2624817011</v>
      </c>
      <c r="AL296" s="1">
        <f>IF(Income_CF!AL297="","",Income_CF!AL297*(Cohort_WP!AL295/Cohort_CF!AL295))</f>
        <v>2971396.5834545102</v>
      </c>
      <c r="AM296" s="1">
        <f>IF(Income_CF!AM297="","",Income_CF!AM297*(Cohort_WP!AM295/Cohort_CF!AM295))</f>
        <v>3049845.3202220052</v>
      </c>
      <c r="AN296" s="1">
        <f>IF(Income_CF!AN297="","",Income_CF!AN297*(Cohort_WP!AN295/Cohort_CF!AN295))</f>
        <v>3128487.5499626826</v>
      </c>
      <c r="AO296" s="1">
        <f>IF(Income_CF!AO297="","",Income_CF!AO297*(Cohort_WP!AO295/Cohort_CF!AO295))</f>
        <v>3207232.7033081232</v>
      </c>
      <c r="AP296" s="1">
        <f>IF(Income_CF!AP297="","",Income_CF!AP297*(Cohort_WP!AP295/Cohort_CF!AP295))</f>
        <v>3285987.7161713657</v>
      </c>
      <c r="AQ296" s="1">
        <f>IF(Income_CF!AQ297="","",Income_CF!AQ297*(Cohort_WP!AQ295/Cohort_CF!AQ295))</f>
        <v>3364657.1930175289</v>
      </c>
      <c r="AR296" s="1">
        <f>IF(Income_CF!AR297="","",Income_CF!AR297*(Cohort_WP!AR295/Cohort_CF!AR295))</f>
        <v>3443143.5812696675</v>
      </c>
      <c r="AS296" s="1">
        <f>IF(Income_CF!AS297="","",Income_CF!AS297*(Cohort_WP!AS295/Cohort_CF!AS295))</f>
        <v>3521347.3564883694</v>
      </c>
      <c r="AT296" s="1">
        <f>IF(Income_CF!AT297="","",Income_CF!AT297*(Cohort_WP!AT295/Cohort_CF!AT295))</f>
        <v>3599167.2179085216</v>
      </c>
      <c r="AU296" s="1">
        <f>IF(Income_CF!AU297="","",Income_CF!AU297*(Cohort_WP!AU295/Cohort_CF!AU295))</f>
        <v>3676500.2938633733</v>
      </c>
      <c r="AV296" s="1">
        <f>IF(Income_CF!AV297="","",Income_CF!AV297*(Cohort_WP!AV295/Cohort_CF!AV295))</f>
        <v>3753242.3565727137</v>
      </c>
      <c r="AW296" s="1">
        <f>IF(Income_CF!AW297="","",Income_CF!AW297*(Cohort_WP!AW295/Cohort_CF!AW295))</f>
        <v>3829288.04572113</v>
      </c>
      <c r="AX296" s="1">
        <f>IF(Income_CF!AX297="","",Income_CF!AX297*(Cohort_WP!AX295/Cohort_CF!AX295))</f>
        <v>3904531.1002018661</v>
      </c>
      <c r="AY296" s="1">
        <f>IF(Income_CF!AY297="","",Income_CF!AY297*(Cohort_WP!AY295/Cohort_CF!AY295))</f>
        <v>3978864.5973545401</v>
      </c>
      <c r="AZ296" s="1">
        <f>IF(Income_CF!AZ297="","",Income_CF!AZ297*(Cohort_WP!AZ295/Cohort_CF!AZ295))</f>
        <v>4052181.1989789163</v>
      </c>
      <c r="BA296" s="1">
        <f>IF(Income_CF!BA297="","",Income_CF!BA297*(Cohort_WP!BA295/Cohort_CF!BA295))</f>
        <v>4124373.4033642244</v>
      </c>
      <c r="BB296" s="1">
        <f>IF(Income_CF!BB297="","",Income_CF!BB297*(Cohort_WP!BB295/Cohort_CF!BB295))</f>
        <v>4195333.8025332047</v>
      </c>
      <c r="BC296" s="1">
        <f>IF(Income_CF!BC297="","",Income_CF!BC297*(Cohort_WP!BC295/Cohort_CF!BC295))</f>
        <v>4264955.3438628269</v>
      </c>
      <c r="BD296" s="1">
        <f>IF(Income_CF!BD297="","",Income_CF!BD297*(Cohort_WP!BD295/Cohort_CF!BD295))</f>
        <v>4333131.5952102672</v>
      </c>
      <c r="BE296" s="1">
        <f>IF(Income_CF!BE297="","",Income_CF!BE297*(Cohort_WP!BE295/Cohort_CF!BE295))</f>
        <v>4399757.012642134</v>
      </c>
      <c r="BF296" s="1">
        <f>IF(Income_CF!BF297="","",Income_CF!BF297*(Cohort_WP!BF295/Cohort_CF!BF295))</f>
        <v>4464727.2098393477</v>
      </c>
      <c r="BG296" s="1" t="str">
        <f>IF(Income_CF!BG297="","",Income_CF!BG297*(Cohort_WP!BG295/Cohort_CF!BG295))</f>
        <v/>
      </c>
      <c r="BH296" s="1" t="str">
        <f>IF(Income_CF!BH297="","",Income_CF!BH297*(Cohort_WP!BH295/Cohort_CF!BH295))</f>
        <v/>
      </c>
      <c r="BI296" s="1" t="str">
        <f>IF(Income_CF!BI297="","",Income_CF!BI297*(Cohort_WP!BI295/Cohort_CF!BI295))</f>
        <v/>
      </c>
      <c r="BJ296" s="1" t="str">
        <f>IF(Income_CF!BJ297="","",Income_CF!BJ297*(Cohort_WP!BJ295/Cohort_CF!BJ295))</f>
        <v/>
      </c>
      <c r="BK296" s="1" t="str">
        <f>IF(Income_CF!BK297="","",Income_CF!BK297*(Cohort_WP!BK295/Cohort_CF!BK295))</f>
        <v/>
      </c>
      <c r="BL296" s="1" t="str">
        <f>IF(Income_CF!BL297="","",Income_CF!BL297*(Cohort_WP!BL295/Cohort_CF!BL295))</f>
        <v/>
      </c>
      <c r="BM296" s="1" t="str">
        <f>IF(Income_CF!BM297="","",Income_CF!BM297*(Cohort_WP!BM295/Cohort_CF!BM295))</f>
        <v/>
      </c>
      <c r="BN296" s="1" t="str">
        <f>IF(Income_CF!BN297="","",Income_CF!BN297*(Cohort_WP!BN295/Cohort_CF!BN295))</f>
        <v/>
      </c>
    </row>
    <row r="297" spans="1:66" x14ac:dyDescent="0.55000000000000004">
      <c r="A297" s="639"/>
      <c r="B297" t="s">
        <v>479</v>
      </c>
      <c r="H297" s="1" t="str">
        <f>IF(Income_CF!H298="","",Income_CF!H298*(Cohort_WP!H296/Cohort_CF!H296))</f>
        <v/>
      </c>
      <c r="I297" s="1" t="str">
        <f>IF(Income_CF!I298="","",Income_CF!I298*(Cohort_WP!I296/Cohort_CF!I296))</f>
        <v/>
      </c>
      <c r="J297" s="1" t="str">
        <f>IF(Income_CF!J298="","",Income_CF!J298*(Cohort_WP!J296/Cohort_CF!J296))</f>
        <v/>
      </c>
      <c r="K297" s="1" t="str">
        <f>IF(Income_CF!K298="","",Income_CF!K298*(Cohort_WP!K296/Cohort_CF!K296))</f>
        <v/>
      </c>
      <c r="L297" s="1" t="str">
        <f>IF(Income_CF!L298="","",Income_CF!L298*(Cohort_WP!L296/Cohort_CF!L296))</f>
        <v/>
      </c>
      <c r="M297" s="1" t="str">
        <f>IF(Income_CF!M298="","",Income_CF!M298*(Cohort_WP!M296/Cohort_CF!M296))</f>
        <v/>
      </c>
      <c r="N297" s="1" t="str">
        <f>IF(Income_CF!N298="","",Income_CF!N298*(Cohort_WP!N296/Cohort_CF!N296))</f>
        <v/>
      </c>
      <c r="O297" s="1" t="str">
        <f>IF(Income_CF!O298="","",Income_CF!O298*(Cohort_WP!O296/Cohort_CF!O296))</f>
        <v/>
      </c>
      <c r="P297" s="1" t="str">
        <f>IF(Income_CF!P298="","",Income_CF!P298*(Cohort_WP!P296/Cohort_CF!P296))</f>
        <v/>
      </c>
      <c r="Q297" s="1" t="str">
        <f>IF(Income_CF!Q298="","",Income_CF!Q298*(Cohort_WP!Q296/Cohort_CF!Q296))</f>
        <v/>
      </c>
      <c r="R297" s="1" t="str">
        <f>IF(Income_CF!R298="","",Income_CF!R298*(Cohort_WP!R296/Cohort_CF!R296))</f>
        <v/>
      </c>
      <c r="S297" s="1" t="str">
        <f>IF(Income_CF!S298="","",Income_CF!S298*(Cohort_WP!S296/Cohort_CF!S296))</f>
        <v/>
      </c>
      <c r="T297" s="1">
        <f>IF(Income_CF!T298="","",Income_CF!T298*(Cohort_WP!T296/Cohort_CF!T296))</f>
        <v>1650327.3003057195</v>
      </c>
      <c r="U297" s="1">
        <f>IF(Income_CF!U298="","",Income_CF!U298*(Cohort_WP!U296/Cohort_CF!U296))</f>
        <v>1714347.315800766</v>
      </c>
      <c r="V297" s="1">
        <f>IF(Income_CF!V298="","",Income_CF!V298*(Cohort_WP!V296/Cohort_CF!V296))</f>
        <v>1779782.6258642571</v>
      </c>
      <c r="W297" s="1">
        <f>IF(Income_CF!W298="","",Income_CF!W298*(Cohort_WP!W296/Cohort_CF!W296))</f>
        <v>1846607.2542547092</v>
      </c>
      <c r="X297" s="1">
        <f>IF(Income_CF!X298="","",Income_CF!X298*(Cohort_WP!X296/Cohort_CF!X296))</f>
        <v>1926507.6211426132</v>
      </c>
      <c r="Y297" s="1">
        <f>IF(Income_CF!Y298="","",Income_CF!Y298*(Cohort_WP!Y296/Cohort_CF!Y296))</f>
        <v>1995246.5831300712</v>
      </c>
      <c r="Z297" s="1">
        <f>IF(Income_CF!Z298="","",Income_CF!Z298*(Cohort_WP!Z296/Cohort_CF!Z296))</f>
        <v>2065198.7019985535</v>
      </c>
      <c r="AA297" s="1">
        <f>IF(Income_CF!AA298="","",Income_CF!AA298*(Cohort_WP!AA296/Cohort_CF!AA296))</f>
        <v>2136321.1218721275</v>
      </c>
      <c r="AB297" s="1">
        <f>IF(Income_CF!AB298="","",Income_CF!AB298*(Cohort_WP!AB296/Cohort_CF!AB296))</f>
        <v>2208567.3557287981</v>
      </c>
      <c r="AC297" s="1">
        <f>IF(Income_CF!AC298="","",Income_CF!AC298*(Cohort_WP!AC296/Cohort_CF!AC296))</f>
        <v>2281887.2738022734</v>
      </c>
      <c r="AD297" s="1">
        <f>IF(Income_CF!AD298="","",Income_CF!AD298*(Cohort_WP!AD296/Cohort_CF!AD296))</f>
        <v>2356227.1026955587</v>
      </c>
      <c r="AE297" s="1">
        <f>IF(Income_CF!AE298="","",Income_CF!AE298*(Cohort_WP!AE296/Cohort_CF!AE296))</f>
        <v>2431529.4355717055</v>
      </c>
      <c r="AF297" s="1">
        <f>IF(Income_CF!AF298="","",Income_CF!AF298*(Cohort_WP!AF296/Cohort_CF!AF296))</f>
        <v>2507733.2537520821</v>
      </c>
      <c r="AG297" s="1">
        <f>IF(Income_CF!AG298="","",Income_CF!AG298*(Cohort_WP!AG296/Cohort_CF!AG296))</f>
        <v>2584773.9600147773</v>
      </c>
      <c r="AH297" s="1">
        <f>IF(Income_CF!AH298="","",Income_CF!AH298*(Cohort_WP!AH296/Cohort_CF!AH296))</f>
        <v>2662583.4238451258</v>
      </c>
      <c r="AI297" s="1">
        <f>IF(Income_CF!AI298="","",Income_CF!AI298*(Cohort_WP!AI296/Cohort_CF!AI296))</f>
        <v>2741090.0388476909</v>
      </c>
      <c r="AJ297" s="1">
        <f>IF(Income_CF!AJ298="","",Income_CF!AJ298*(Cohort_WP!AJ296/Cohort_CF!AJ296))</f>
        <v>2820218.7924832269</v>
      </c>
      <c r="AK297" s="1">
        <f>IF(Income_CF!AK298="","",Income_CF!AK298*(Cohort_WP!AK296/Cohort_CF!AK296))</f>
        <v>2899891.34824717</v>
      </c>
      <c r="AL297" s="1">
        <f>IF(Income_CF!AL298="","",Income_CF!AL298*(Cohort_WP!AL296/Cohort_CF!AL296))</f>
        <v>2980026.1403561514</v>
      </c>
      <c r="AM297" s="1">
        <f>IF(Income_CF!AM298="","",Income_CF!AM298*(Cohort_WP!AM296/Cohort_CF!AM296))</f>
        <v>3060538.4809581456</v>
      </c>
      <c r="AN297" s="1">
        <f>IF(Income_CF!AN298="","",Income_CF!AN298*(Cohort_WP!AN296/Cohort_CF!AN296))</f>
        <v>3141340.6798286652</v>
      </c>
      <c r="AO297" s="1">
        <f>IF(Income_CF!AO298="","",Income_CF!AO298*(Cohort_WP!AO296/Cohort_CF!AO296))</f>
        <v>3222342.1764615639</v>
      </c>
      <c r="AP297" s="1">
        <f>IF(Income_CF!AP298="","",Income_CF!AP298*(Cohort_WP!AP296/Cohort_CF!AP296))</f>
        <v>3303449.6844073669</v>
      </c>
      <c r="AQ297" s="1">
        <f>IF(Income_CF!AQ298="","",Income_CF!AQ298*(Cohort_WP!AQ296/Cohort_CF!AQ296))</f>
        <v>3384567.3476565056</v>
      </c>
      <c r="AR297" s="1">
        <f>IF(Income_CF!AR298="","",Income_CF!AR298*(Cohort_WP!AR296/Cohort_CF!AR296))</f>
        <v>3465596.9088080549</v>
      </c>
      <c r="AS297" s="1">
        <f>IF(Income_CF!AS298="","",Income_CF!AS298*(Cohort_WP!AS296/Cohort_CF!AS296))</f>
        <v>3546437.8887077584</v>
      </c>
      <c r="AT297" s="1">
        <f>IF(Income_CF!AT298="","",Income_CF!AT298*(Cohort_WP!AT296/Cohort_CF!AT296))</f>
        <v>3626987.77718302</v>
      </c>
      <c r="AU297" s="1">
        <f>IF(Income_CF!AU298="","",Income_CF!AU298*(Cohort_WP!AU296/Cohort_CF!AU296))</f>
        <v>3707142.2344457777</v>
      </c>
      <c r="AV297" s="1">
        <f>IF(Income_CF!AV298="","",Income_CF!AV298*(Cohort_WP!AV296/Cohort_CF!AV296))</f>
        <v>3786795.3026792747</v>
      </c>
      <c r="AW297" s="1">
        <f>IF(Income_CF!AW298="","",Income_CF!AW298*(Cohort_WP!AW296/Cohort_CF!AW296))</f>
        <v>3865839.6272698953</v>
      </c>
      <c r="AX297" s="1">
        <f>IF(Income_CF!AX298="","",Income_CF!AX298*(Cohort_WP!AX296/Cohort_CF!AX296))</f>
        <v>3944166.6870927638</v>
      </c>
      <c r="AY297" s="1">
        <f>IF(Income_CF!AY298="","",Income_CF!AY298*(Cohort_WP!AY296/Cohort_CF!AY296))</f>
        <v>4021667.0332079222</v>
      </c>
      <c r="AZ297" s="1">
        <f>IF(Income_CF!AZ298="","",Income_CF!AZ298*(Cohort_WP!AZ296/Cohort_CF!AZ296))</f>
        <v>4098230.5352751762</v>
      </c>
      <c r="BA297" s="1">
        <f>IF(Income_CF!BA298="","",Income_CF!BA298*(Cohort_WP!BA296/Cohort_CF!BA296))</f>
        <v>4173746.6349482844</v>
      </c>
      <c r="BB297" s="1">
        <f>IF(Income_CF!BB298="","",Income_CF!BB298*(Cohort_WP!BB296/Cohort_CF!BB296))</f>
        <v>4248104.6054651504</v>
      </c>
      <c r="BC297" s="1">
        <f>IF(Income_CF!BC298="","",Income_CF!BC298*(Cohort_WP!BC296/Cohort_CF!BC296))</f>
        <v>4321193.8166092001</v>
      </c>
      <c r="BD297" s="1">
        <f>IF(Income_CF!BD298="","",Income_CF!BD298*(Cohort_WP!BD296/Cohort_CF!BD296))</f>
        <v>4392904.0041787121</v>
      </c>
      <c r="BE297" s="1">
        <f>IF(Income_CF!BE298="","",Income_CF!BE298*(Cohort_WP!BE296/Cohort_CF!BE296))</f>
        <v>4463125.5430665752</v>
      </c>
      <c r="BF297" s="1">
        <f>IF(Income_CF!BF298="","",Income_CF!BF298*(Cohort_WP!BF296/Cohort_CF!BF296))</f>
        <v>4531749.7230213983</v>
      </c>
      <c r="BG297" s="1">
        <f>IF(Income_CF!BG298="","",Income_CF!BG298*(Cohort_WP!BG296/Cohort_CF!BG296))</f>
        <v>4598669.0261345264</v>
      </c>
      <c r="BH297" s="1" t="str">
        <f>IF(Income_CF!BH298="","",Income_CF!BH298*(Cohort_WP!BH296/Cohort_CF!BH296))</f>
        <v/>
      </c>
      <c r="BI297" s="1" t="str">
        <f>IF(Income_CF!BI298="","",Income_CF!BI298*(Cohort_WP!BI296/Cohort_CF!BI296))</f>
        <v/>
      </c>
      <c r="BJ297" s="1" t="str">
        <f>IF(Income_CF!BJ298="","",Income_CF!BJ298*(Cohort_WP!BJ296/Cohort_CF!BJ296))</f>
        <v/>
      </c>
      <c r="BK297" s="1" t="str">
        <f>IF(Income_CF!BK298="","",Income_CF!BK298*(Cohort_WP!BK296/Cohort_CF!BK296))</f>
        <v/>
      </c>
      <c r="BL297" s="1" t="str">
        <f>IF(Income_CF!BL298="","",Income_CF!BL298*(Cohort_WP!BL296/Cohort_CF!BL296))</f>
        <v/>
      </c>
      <c r="BM297" s="1" t="str">
        <f>IF(Income_CF!BM298="","",Income_CF!BM298*(Cohort_WP!BM296/Cohort_CF!BM296))</f>
        <v/>
      </c>
      <c r="BN297" s="1" t="str">
        <f>IF(Income_CF!BN298="","",Income_CF!BN298*(Cohort_WP!BN296/Cohort_CF!BN296))</f>
        <v/>
      </c>
    </row>
    <row r="298" spans="1:66" x14ac:dyDescent="0.55000000000000004">
      <c r="A298" s="639"/>
      <c r="B298" t="s">
        <v>480</v>
      </c>
      <c r="H298" s="1" t="str">
        <f>IF(Income_CF!H299="","",Income_CF!H299*(Cohort_WP!H297/Cohort_CF!H297))</f>
        <v/>
      </c>
      <c r="I298" s="1" t="str">
        <f>IF(Income_CF!I299="","",Income_CF!I299*(Cohort_WP!I297/Cohort_CF!I297))</f>
        <v/>
      </c>
      <c r="J298" s="1" t="str">
        <f>IF(Income_CF!J299="","",Income_CF!J299*(Cohort_WP!J297/Cohort_CF!J297))</f>
        <v/>
      </c>
      <c r="K298" s="1" t="str">
        <f>IF(Income_CF!K299="","",Income_CF!K299*(Cohort_WP!K297/Cohort_CF!K297))</f>
        <v/>
      </c>
      <c r="L298" s="1" t="str">
        <f>IF(Income_CF!L299="","",Income_CF!L299*(Cohort_WP!L297/Cohort_CF!L297))</f>
        <v/>
      </c>
      <c r="M298" s="1" t="str">
        <f>IF(Income_CF!M299="","",Income_CF!M299*(Cohort_WP!M297/Cohort_CF!M297))</f>
        <v/>
      </c>
      <c r="N298" s="1" t="str">
        <f>IF(Income_CF!N299="","",Income_CF!N299*(Cohort_WP!N297/Cohort_CF!N297))</f>
        <v/>
      </c>
      <c r="O298" s="1" t="str">
        <f>IF(Income_CF!O299="","",Income_CF!O299*(Cohort_WP!O297/Cohort_CF!O297))</f>
        <v/>
      </c>
      <c r="P298" s="1" t="str">
        <f>IF(Income_CF!P299="","",Income_CF!P299*(Cohort_WP!P297/Cohort_CF!P297))</f>
        <v/>
      </c>
      <c r="Q298" s="1" t="str">
        <f>IF(Income_CF!Q299="","",Income_CF!Q299*(Cohort_WP!Q297/Cohort_CF!Q297))</f>
        <v/>
      </c>
      <c r="R298" s="1" t="str">
        <f>IF(Income_CF!R299="","",Income_CF!R299*(Cohort_WP!R297/Cohort_CF!R297))</f>
        <v/>
      </c>
      <c r="S298" s="1" t="str">
        <f>IF(Income_CF!S299="","",Income_CF!S299*(Cohort_WP!S297/Cohort_CF!S297))</f>
        <v/>
      </c>
      <c r="T298" s="1" t="str">
        <f>IF(Income_CF!T299="","",Income_CF!T299*(Cohort_WP!T297/Cohort_CF!T297))</f>
        <v/>
      </c>
      <c r="U298" s="1">
        <f>IF(Income_CF!U299="","",Income_CF!U299*(Cohort_WP!U297/Cohort_CF!U297))</f>
        <v>1699837.1193148913</v>
      </c>
      <c r="V298" s="1">
        <f>IF(Income_CF!V299="","",Income_CF!V299*(Cohort_WP!V297/Cohort_CF!V297))</f>
        <v>1765777.7352747885</v>
      </c>
      <c r="W298" s="1">
        <f>IF(Income_CF!W299="","",Income_CF!W299*(Cohort_WP!W297/Cohort_CF!W297))</f>
        <v>1833176.1046401851</v>
      </c>
      <c r="X298" s="1">
        <f>IF(Income_CF!X299="","",Income_CF!X299*(Cohort_WP!X297/Cohort_CF!X297))</f>
        <v>1902005.4718823503</v>
      </c>
      <c r="Y298" s="1">
        <f>IF(Income_CF!Y299="","",Income_CF!Y299*(Cohort_WP!Y297/Cohort_CF!Y297))</f>
        <v>1984302.8497768915</v>
      </c>
      <c r="Z298" s="1">
        <f>IF(Income_CF!Z299="","",Income_CF!Z299*(Cohort_WP!Z297/Cohort_CF!Z297))</f>
        <v>2055103.9806239735</v>
      </c>
      <c r="AA298" s="1">
        <f>IF(Income_CF!AA299="","",Income_CF!AA299*(Cohort_WP!AA297/Cohort_CF!AA297))</f>
        <v>2127154.6630585096</v>
      </c>
      <c r="AB298" s="1">
        <f>IF(Income_CF!AB299="","",Income_CF!AB299*(Cohort_WP!AB297/Cohort_CF!AB297))</f>
        <v>2200410.7555282912</v>
      </c>
      <c r="AC298" s="1">
        <f>IF(Income_CF!AC299="","",Income_CF!AC299*(Cohort_WP!AC297/Cohort_CF!AC297))</f>
        <v>2274824.3764006621</v>
      </c>
      <c r="AD298" s="1">
        <f>IF(Income_CF!AD299="","",Income_CF!AD299*(Cohort_WP!AD297/Cohort_CF!AD297))</f>
        <v>2350343.892016341</v>
      </c>
      <c r="AE298" s="1">
        <f>IF(Income_CF!AE299="","",Income_CF!AE299*(Cohort_WP!AE297/Cohort_CF!AE297))</f>
        <v>2426913.915776425</v>
      </c>
      <c r="AF298" s="1">
        <f>IF(Income_CF!AF299="","",Income_CF!AF299*(Cohort_WP!AF297/Cohort_CF!AF297))</f>
        <v>2504475.3186388575</v>
      </c>
      <c r="AG298" s="1">
        <f>IF(Income_CF!AG299="","",Income_CF!AG299*(Cohort_WP!AG297/Cohort_CF!AG297))</f>
        <v>2582965.2513646446</v>
      </c>
      <c r="AH298" s="1">
        <f>IF(Income_CF!AH299="","",Income_CF!AH299*(Cohort_WP!AH297/Cohort_CF!AH297))</f>
        <v>2662317.1788152205</v>
      </c>
      <c r="AI298" s="1">
        <f>IF(Income_CF!AI299="","",Income_CF!AI299*(Cohort_WP!AI297/Cohort_CF!AI297))</f>
        <v>2742460.9265604792</v>
      </c>
      <c r="AJ298" s="1">
        <f>IF(Income_CF!AJ299="","",Income_CF!AJ299*(Cohort_WP!AJ297/Cohort_CF!AJ297))</f>
        <v>2823322.7400131221</v>
      </c>
      <c r="AK298" s="1">
        <f>IF(Income_CF!AK299="","",Income_CF!AK299*(Cohort_WP!AK297/Cohort_CF!AK297))</f>
        <v>2904825.3562577236</v>
      </c>
      <c r="AL298" s="1">
        <f>IF(Income_CF!AL299="","",Income_CF!AL299*(Cohort_WP!AL297/Cohort_CF!AL297))</f>
        <v>2986888.0886945846</v>
      </c>
      <c r="AM298" s="1">
        <f>IF(Income_CF!AM299="","",Income_CF!AM299*(Cohort_WP!AM297/Cohort_CF!AM297))</f>
        <v>3069426.9245668361</v>
      </c>
      <c r="AN298" s="1">
        <f>IF(Income_CF!AN299="","",Income_CF!AN299*(Cohort_WP!AN297/Cohort_CF!AN297))</f>
        <v>3152354.6353868898</v>
      </c>
      <c r="AO298" s="1">
        <f>IF(Income_CF!AO299="","",Income_CF!AO299*(Cohort_WP!AO297/Cohort_CF!AO297))</f>
        <v>3235580.9002235257</v>
      </c>
      <c r="AP298" s="1">
        <f>IF(Income_CF!AP299="","",Income_CF!AP299*(Cohort_WP!AP297/Cohort_CF!AP297))</f>
        <v>3319012.4417554112</v>
      </c>
      <c r="AQ298" s="1">
        <f>IF(Income_CF!AQ299="","",Income_CF!AQ299*(Cohort_WP!AQ297/Cohort_CF!AQ297))</f>
        <v>3402553.1749395872</v>
      </c>
      <c r="AR298" s="1">
        <f>IF(Income_CF!AR299="","",Income_CF!AR299*(Cohort_WP!AR297/Cohort_CF!AR297))</f>
        <v>3486104.3680862011</v>
      </c>
      <c r="AS298" s="1">
        <f>IF(Income_CF!AS299="","",Income_CF!AS299*(Cohort_WP!AS297/Cohort_CF!AS297))</f>
        <v>3569564.8160722973</v>
      </c>
      <c r="AT298" s="1">
        <f>IF(Income_CF!AT299="","",Income_CF!AT299*(Cohort_WP!AT297/Cohort_CF!AT297))</f>
        <v>3652831.0253689899</v>
      </c>
      <c r="AU298" s="1">
        <f>IF(Income_CF!AU299="","",Income_CF!AU299*(Cohort_WP!AU297/Cohort_CF!AU297))</f>
        <v>3735797.4104985106</v>
      </c>
      <c r="AV298" s="1">
        <f>IF(Income_CF!AV299="","",Income_CF!AV299*(Cohort_WP!AV297/Cohort_CF!AV297))</f>
        <v>3818356.5014791517</v>
      </c>
      <c r="AW298" s="1">
        <f>IF(Income_CF!AW299="","",Income_CF!AW299*(Cohort_WP!AW297/Cohort_CF!AW297))</f>
        <v>3900399.1617596527</v>
      </c>
      <c r="AX298" s="1">
        <f>IF(Income_CF!AX299="","",Income_CF!AX299*(Cohort_WP!AX297/Cohort_CF!AX297))</f>
        <v>3981814.816087991</v>
      </c>
      <c r="AY298" s="1">
        <f>IF(Income_CF!AY299="","",Income_CF!AY299*(Cohort_WP!AY297/Cohort_CF!AY297))</f>
        <v>4062491.6877055471</v>
      </c>
      <c r="AZ298" s="1">
        <f>IF(Income_CF!AZ299="","",Income_CF!AZ299*(Cohort_WP!AZ297/Cohort_CF!AZ297))</f>
        <v>4142317.0442041596</v>
      </c>
      <c r="BA298" s="1">
        <f>IF(Income_CF!BA299="","",Income_CF!BA299*(Cohort_WP!BA297/Cohort_CF!BA297))</f>
        <v>4221177.4513334325</v>
      </c>
      <c r="BB298" s="1">
        <f>IF(Income_CF!BB299="","",Income_CF!BB299*(Cohort_WP!BB297/Cohort_CF!BB297))</f>
        <v>4298959.0339967329</v>
      </c>
      <c r="BC298" s="1">
        <f>IF(Income_CF!BC299="","",Income_CF!BC299*(Cohort_WP!BC297/Cohort_CF!BC297))</f>
        <v>4375547.7436291045</v>
      </c>
      <c r="BD298" s="1">
        <f>IF(Income_CF!BD299="","",Income_CF!BD299*(Cohort_WP!BD297/Cohort_CF!BD297))</f>
        <v>4450829.6311074756</v>
      </c>
      <c r="BE298" s="1">
        <f>IF(Income_CF!BE299="","",Income_CF!BE299*(Cohort_WP!BE297/Cohort_CF!BE297))</f>
        <v>4524691.1243040729</v>
      </c>
      <c r="BF298" s="1">
        <f>IF(Income_CF!BF299="","",Income_CF!BF299*(Cohort_WP!BF297/Cohort_CF!BF297))</f>
        <v>4597019.3093585726</v>
      </c>
      <c r="BG298" s="1">
        <f>IF(Income_CF!BG299="","",Income_CF!BG299*(Cohort_WP!BG297/Cohort_CF!BG297))</f>
        <v>4667702.2147120386</v>
      </c>
      <c r="BH298" s="1">
        <f>IF(Income_CF!BH299="","",Income_CF!BH299*(Cohort_WP!BH297/Cohort_CF!BH297))</f>
        <v>4736629.0969185634</v>
      </c>
      <c r="BI298" s="1" t="str">
        <f>IF(Income_CF!BI299="","",Income_CF!BI299*(Cohort_WP!BI297/Cohort_CF!BI297))</f>
        <v/>
      </c>
      <c r="BJ298" s="1" t="str">
        <f>IF(Income_CF!BJ299="","",Income_CF!BJ299*(Cohort_WP!BJ297/Cohort_CF!BJ297))</f>
        <v/>
      </c>
      <c r="BK298" s="1" t="str">
        <f>IF(Income_CF!BK299="","",Income_CF!BK299*(Cohort_WP!BK297/Cohort_CF!BK297))</f>
        <v/>
      </c>
      <c r="BL298" s="1" t="str">
        <f>IF(Income_CF!BL299="","",Income_CF!BL299*(Cohort_WP!BL297/Cohort_CF!BL297))</f>
        <v/>
      </c>
      <c r="BM298" s="1" t="str">
        <f>IF(Income_CF!BM299="","",Income_CF!BM299*(Cohort_WP!BM297/Cohort_CF!BM297))</f>
        <v/>
      </c>
      <c r="BN298" s="1" t="str">
        <f>IF(Income_CF!BN299="","",Income_CF!BN299*(Cohort_WP!BN297/Cohort_CF!BN297))</f>
        <v/>
      </c>
    </row>
    <row r="299" spans="1:66" x14ac:dyDescent="0.55000000000000004">
      <c r="A299" s="639"/>
      <c r="B299" t="s">
        <v>481</v>
      </c>
      <c r="H299" s="1" t="str">
        <f>IF(Income_CF!H300="","",Income_CF!H300*(Cohort_WP!H298/Cohort_CF!H298))</f>
        <v/>
      </c>
      <c r="I299" s="1" t="str">
        <f>IF(Income_CF!I300="","",Income_CF!I300*(Cohort_WP!I298/Cohort_CF!I298))</f>
        <v/>
      </c>
      <c r="J299" s="1" t="str">
        <f>IF(Income_CF!J300="","",Income_CF!J300*(Cohort_WP!J298/Cohort_CF!J298))</f>
        <v/>
      </c>
      <c r="K299" s="1" t="str">
        <f>IF(Income_CF!K300="","",Income_CF!K300*(Cohort_WP!K298/Cohort_CF!K298))</f>
        <v/>
      </c>
      <c r="L299" s="1" t="str">
        <f>IF(Income_CF!L300="","",Income_CF!L300*(Cohort_WP!L298/Cohort_CF!L298))</f>
        <v/>
      </c>
      <c r="M299" s="1" t="str">
        <f>IF(Income_CF!M300="","",Income_CF!M300*(Cohort_WP!M298/Cohort_CF!M298))</f>
        <v/>
      </c>
      <c r="N299" s="1" t="str">
        <f>IF(Income_CF!N300="","",Income_CF!N300*(Cohort_WP!N298/Cohort_CF!N298))</f>
        <v/>
      </c>
      <c r="O299" s="1" t="str">
        <f>IF(Income_CF!O300="","",Income_CF!O300*(Cohort_WP!O298/Cohort_CF!O298))</f>
        <v/>
      </c>
      <c r="P299" s="1" t="str">
        <f>IF(Income_CF!P300="","",Income_CF!P300*(Cohort_WP!P298/Cohort_CF!P298))</f>
        <v/>
      </c>
      <c r="Q299" s="1" t="str">
        <f>IF(Income_CF!Q300="","",Income_CF!Q300*(Cohort_WP!Q298/Cohort_CF!Q298))</f>
        <v/>
      </c>
      <c r="R299" s="1" t="str">
        <f>IF(Income_CF!R300="","",Income_CF!R300*(Cohort_WP!R298/Cohort_CF!R298))</f>
        <v/>
      </c>
      <c r="S299" s="1" t="str">
        <f>IF(Income_CF!S300="","",Income_CF!S300*(Cohort_WP!S298/Cohort_CF!S298))</f>
        <v/>
      </c>
      <c r="T299" s="1" t="str">
        <f>IF(Income_CF!T300="","",Income_CF!T300*(Cohort_WP!T298/Cohort_CF!T298))</f>
        <v/>
      </c>
      <c r="U299" s="1" t="str">
        <f>IF(Income_CF!U300="","",Income_CF!U300*(Cohort_WP!U298/Cohort_CF!U298))</f>
        <v/>
      </c>
      <c r="V299" s="1">
        <f>IF(Income_CF!V300="","",Income_CF!V300*(Cohort_WP!V298/Cohort_CF!V298))</f>
        <v>1750832.2328943377</v>
      </c>
      <c r="W299" s="1">
        <f>IF(Income_CF!W300="","",Income_CF!W300*(Cohort_WP!W298/Cohort_CF!W298))</f>
        <v>1818751.0673330324</v>
      </c>
      <c r="X299" s="1">
        <f>IF(Income_CF!X300="","",Income_CF!X300*(Cohort_WP!X298/Cohort_CF!X298))</f>
        <v>1888171.3877793904</v>
      </c>
      <c r="Y299" s="1">
        <f>IF(Income_CF!Y300="","",Income_CF!Y300*(Cohort_WP!Y298/Cohort_CF!Y298))</f>
        <v>1959065.6360388207</v>
      </c>
      <c r="Z299" s="1">
        <f>IF(Income_CF!Z300="","",Income_CF!Z300*(Cohort_WP!Z298/Cohort_CF!Z298))</f>
        <v>2043831.9352701982</v>
      </c>
      <c r="AA299" s="1">
        <f>IF(Income_CF!AA300="","",Income_CF!AA300*(Cohort_WP!AA298/Cohort_CF!AA298))</f>
        <v>2116757.1000426924</v>
      </c>
      <c r="AB299" s="1">
        <f>IF(Income_CF!AB300="","",Income_CF!AB300*(Cohort_WP!AB298/Cohort_CF!AB298))</f>
        <v>2190969.3029502654</v>
      </c>
      <c r="AC299" s="1">
        <f>IF(Income_CF!AC300="","",Income_CF!AC300*(Cohort_WP!AC298/Cohort_CF!AC298))</f>
        <v>2266423.0781941405</v>
      </c>
      <c r="AD299" s="1">
        <f>IF(Income_CF!AD300="","",Income_CF!AD300*(Cohort_WP!AD298/Cohort_CF!AD298))</f>
        <v>2343069.1076926813</v>
      </c>
      <c r="AE299" s="1">
        <f>IF(Income_CF!AE300="","",Income_CF!AE300*(Cohort_WP!AE298/Cohort_CF!AE298))</f>
        <v>2420854.2087768316</v>
      </c>
      <c r="AF299" s="1">
        <f>IF(Income_CF!AF300="","",Income_CF!AF300*(Cohort_WP!AF298/Cohort_CF!AF298))</f>
        <v>2499721.3332497184</v>
      </c>
      <c r="AG299" s="1">
        <f>IF(Income_CF!AG300="","",Income_CF!AG300*(Cohort_WP!AG298/Cohort_CF!AG298))</f>
        <v>2579609.5781980227</v>
      </c>
      <c r="AH299" s="1">
        <f>IF(Income_CF!AH300="","",Income_CF!AH300*(Cohort_WP!AH298/Cohort_CF!AH298))</f>
        <v>2660454.2089055837</v>
      </c>
      <c r="AI299" s="1">
        <f>IF(Income_CF!AI300="","",Income_CF!AI300*(Cohort_WP!AI298/Cohort_CF!AI298))</f>
        <v>2742186.6941796765</v>
      </c>
      <c r="AJ299" s="1">
        <f>IF(Income_CF!AJ300="","",Income_CF!AJ300*(Cohort_WP!AJ298/Cohort_CF!AJ298))</f>
        <v>2824734.7543572942</v>
      </c>
      <c r="AK299" s="1">
        <f>IF(Income_CF!AK300="","",Income_CF!AK300*(Cohort_WP!AK298/Cohort_CF!AK298))</f>
        <v>2908022.4222135157</v>
      </c>
      <c r="AL299" s="1">
        <f>IF(Income_CF!AL300="","",Income_CF!AL300*(Cohort_WP!AL298/Cohort_CF!AL298))</f>
        <v>2991970.1169454549</v>
      </c>
      <c r="AM299" s="1">
        <f>IF(Income_CF!AM300="","",Income_CF!AM300*(Cohort_WP!AM298/Cohort_CF!AM298))</f>
        <v>3076494.7313554217</v>
      </c>
      <c r="AN299" s="1">
        <f>IF(Income_CF!AN300="","",Income_CF!AN300*(Cohort_WP!AN298/Cohort_CF!AN298))</f>
        <v>3161509.7323038406</v>
      </c>
      <c r="AO299" s="1">
        <f>IF(Income_CF!AO300="","",Income_CF!AO300*(Cohort_WP!AO298/Cohort_CF!AO298))</f>
        <v>3246925.2744484968</v>
      </c>
      <c r="AP299" s="1">
        <f>IF(Income_CF!AP300="","",Income_CF!AP300*(Cohort_WP!AP298/Cohort_CF!AP298))</f>
        <v>3332648.3272302314</v>
      </c>
      <c r="AQ299" s="1">
        <f>IF(Income_CF!AQ300="","",Income_CF!AQ300*(Cohort_WP!AQ298/Cohort_CF!AQ298))</f>
        <v>3418582.8150080726</v>
      </c>
      <c r="AR299" s="1">
        <f>IF(Income_CF!AR300="","",Income_CF!AR300*(Cohort_WP!AR298/Cohort_CF!AR298))</f>
        <v>3504629.7701877751</v>
      </c>
      <c r="AS299" s="1">
        <f>IF(Income_CF!AS300="","",Income_CF!AS300*(Cohort_WP!AS298/Cohort_CF!AS298))</f>
        <v>3590687.4991287878</v>
      </c>
      <c r="AT299" s="1">
        <f>IF(Income_CF!AT300="","",Income_CF!AT300*(Cohort_WP!AT298/Cohort_CF!AT298))</f>
        <v>3676651.7605544655</v>
      </c>
      <c r="AU299" s="1">
        <f>IF(Income_CF!AU300="","",Income_CF!AU300*(Cohort_WP!AU298/Cohort_CF!AU298))</f>
        <v>3762415.9561300599</v>
      </c>
      <c r="AV299" s="1">
        <f>IF(Income_CF!AV300="","",Income_CF!AV300*(Cohort_WP!AV298/Cohort_CF!AV298))</f>
        <v>3847871.3328134664</v>
      </c>
      <c r="AW299" s="1">
        <f>IF(Income_CF!AW300="","",Income_CF!AW300*(Cohort_WP!AW298/Cohort_CF!AW298))</f>
        <v>3932907.1965235258</v>
      </c>
      <c r="AX299" s="1">
        <f>IF(Income_CF!AX300="","",Income_CF!AX300*(Cohort_WP!AX298/Cohort_CF!AX298))</f>
        <v>4017411.1366124423</v>
      </c>
      <c r="AY299" s="1">
        <f>IF(Income_CF!AY300="","",Income_CF!AY300*(Cohort_WP!AY298/Cohort_CF!AY298))</f>
        <v>4101269.2605706309</v>
      </c>
      <c r="AZ299" s="1">
        <f>IF(Income_CF!AZ300="","",Income_CF!AZ300*(Cohort_WP!AZ298/Cohort_CF!AZ298))</f>
        <v>4184366.4383367128</v>
      </c>
      <c r="BA299" s="1">
        <f>IF(Income_CF!BA300="","",Income_CF!BA300*(Cohort_WP!BA298/Cohort_CF!BA298))</f>
        <v>4266586.5555302855</v>
      </c>
      <c r="BB299" s="1">
        <f>IF(Income_CF!BB300="","",Income_CF!BB300*(Cohort_WP!BB298/Cohort_CF!BB298))</f>
        <v>4347812.7748734346</v>
      </c>
      <c r="BC299" s="1">
        <f>IF(Income_CF!BC300="","",Income_CF!BC300*(Cohort_WP!BC298/Cohort_CF!BC298))</f>
        <v>4427927.8050166341</v>
      </c>
      <c r="BD299" s="1">
        <f>IF(Income_CF!BD300="","",Income_CF!BD300*(Cohort_WP!BD298/Cohort_CF!BD298))</f>
        <v>4506814.1759379776</v>
      </c>
      <c r="BE299" s="1">
        <f>IF(Income_CF!BE300="","",Income_CF!BE300*(Cohort_WP!BE298/Cohort_CF!BE298))</f>
        <v>4584354.5200407002</v>
      </c>
      <c r="BF299" s="1">
        <f>IF(Income_CF!BF300="","",Income_CF!BF300*(Cohort_WP!BF298/Cohort_CF!BF298))</f>
        <v>4660431.8580331961</v>
      </c>
      <c r="BG299" s="1">
        <f>IF(Income_CF!BG300="","",Income_CF!BG300*(Cohort_WP!BG298/Cohort_CF!BG298))</f>
        <v>4734929.888639329</v>
      </c>
      <c r="BH299" s="1">
        <f>IF(Income_CF!BH300="","",Income_CF!BH300*(Cohort_WP!BH298/Cohort_CF!BH298))</f>
        <v>4807733.2811534004</v>
      </c>
      <c r="BI299" s="1">
        <f>IF(Income_CF!BI300="","",Income_CF!BI300*(Cohort_WP!BI298/Cohort_CF!BI298))</f>
        <v>4878727.96982612</v>
      </c>
      <c r="BJ299" s="1" t="str">
        <f>IF(Income_CF!BJ300="","",Income_CF!BJ300*(Cohort_WP!BJ298/Cohort_CF!BJ298))</f>
        <v/>
      </c>
      <c r="BK299" s="1" t="str">
        <f>IF(Income_CF!BK300="","",Income_CF!BK300*(Cohort_WP!BK298/Cohort_CF!BK298))</f>
        <v/>
      </c>
      <c r="BL299" s="1" t="str">
        <f>IF(Income_CF!BL300="","",Income_CF!BL300*(Cohort_WP!BL298/Cohort_CF!BL298))</f>
        <v/>
      </c>
      <c r="BM299" s="1" t="str">
        <f>IF(Income_CF!BM300="","",Income_CF!BM300*(Cohort_WP!BM298/Cohort_CF!BM298))</f>
        <v/>
      </c>
      <c r="BN299" s="1" t="str">
        <f>IF(Income_CF!BN300="","",Income_CF!BN300*(Cohort_WP!BN298/Cohort_CF!BN298))</f>
        <v/>
      </c>
    </row>
    <row r="300" spans="1:66" x14ac:dyDescent="0.55000000000000004">
      <c r="A300" s="639"/>
      <c r="B300" t="s">
        <v>482</v>
      </c>
      <c r="H300" s="1" t="str">
        <f>IF(Income_CF!H301="","",Income_CF!H301*(Cohort_WP!H299/Cohort_CF!H299))</f>
        <v/>
      </c>
      <c r="I300" s="1" t="str">
        <f>IF(Income_CF!I301="","",Income_CF!I301*(Cohort_WP!I299/Cohort_CF!I299))</f>
        <v/>
      </c>
      <c r="J300" s="1" t="str">
        <f>IF(Income_CF!J301="","",Income_CF!J301*(Cohort_WP!J299/Cohort_CF!J299))</f>
        <v/>
      </c>
      <c r="K300" s="1" t="str">
        <f>IF(Income_CF!K301="","",Income_CF!K301*(Cohort_WP!K299/Cohort_CF!K299))</f>
        <v/>
      </c>
      <c r="L300" s="1" t="str">
        <f>IF(Income_CF!L301="","",Income_CF!L301*(Cohort_WP!L299/Cohort_CF!L299))</f>
        <v/>
      </c>
      <c r="M300" s="1" t="str">
        <f>IF(Income_CF!M301="","",Income_CF!M301*(Cohort_WP!M299/Cohort_CF!M299))</f>
        <v/>
      </c>
      <c r="N300" s="1" t="str">
        <f>IF(Income_CF!N301="","",Income_CF!N301*(Cohort_WP!N299/Cohort_CF!N299))</f>
        <v/>
      </c>
      <c r="O300" s="1" t="str">
        <f>IF(Income_CF!O301="","",Income_CF!O301*(Cohort_WP!O299/Cohort_CF!O299))</f>
        <v/>
      </c>
      <c r="P300" s="1" t="str">
        <f>IF(Income_CF!P301="","",Income_CF!P301*(Cohort_WP!P299/Cohort_CF!P299))</f>
        <v/>
      </c>
      <c r="Q300" s="1" t="str">
        <f>IF(Income_CF!Q301="","",Income_CF!Q301*(Cohort_WP!Q299/Cohort_CF!Q299))</f>
        <v/>
      </c>
      <c r="R300" s="1" t="str">
        <f>IF(Income_CF!R301="","",Income_CF!R301*(Cohort_WP!R299/Cohort_CF!R299))</f>
        <v/>
      </c>
      <c r="S300" s="1" t="str">
        <f>IF(Income_CF!S301="","",Income_CF!S301*(Cohort_WP!S299/Cohort_CF!S299))</f>
        <v/>
      </c>
      <c r="T300" s="1" t="str">
        <f>IF(Income_CF!T301="","",Income_CF!T301*(Cohort_WP!T299/Cohort_CF!T299))</f>
        <v/>
      </c>
      <c r="U300" s="1" t="str">
        <f>IF(Income_CF!U301="","",Income_CF!U301*(Cohort_WP!U299/Cohort_CF!U299))</f>
        <v/>
      </c>
      <c r="V300" s="1" t="str">
        <f>IF(Income_CF!V301="","",Income_CF!V301*(Cohort_WP!V299/Cohort_CF!V299))</f>
        <v/>
      </c>
      <c r="W300" s="1">
        <f>IF(Income_CF!W301="","",Income_CF!W301*(Cohort_WP!W299/Cohort_CF!W299))</f>
        <v>1803357.1998811678</v>
      </c>
      <c r="X300" s="1">
        <f>IF(Income_CF!X301="","",Income_CF!X301*(Cohort_WP!X299/Cohort_CF!X299))</f>
        <v>1873313.5993530231</v>
      </c>
      <c r="Y300" s="1">
        <f>IF(Income_CF!Y301="","",Income_CF!Y301*(Cohort_WP!Y299/Cohort_CF!Y299))</f>
        <v>1944816.529412772</v>
      </c>
      <c r="Z300" s="1">
        <f>IF(Income_CF!Z301="","",Income_CF!Z301*(Cohort_WP!Z299/Cohort_CF!Z299))</f>
        <v>2017837.6051199853</v>
      </c>
      <c r="AA300" s="1">
        <f>IF(Income_CF!AA301="","",Income_CF!AA301*(Cohort_WP!AA299/Cohort_CF!AA299))</f>
        <v>2105146.8933283039</v>
      </c>
      <c r="AB300" s="1">
        <f>IF(Income_CF!AB301="","",Income_CF!AB301*(Cohort_WP!AB299/Cohort_CF!AB299))</f>
        <v>2180259.8130439729</v>
      </c>
      <c r="AC300" s="1">
        <f>IF(Income_CF!AC301="","",Income_CF!AC301*(Cohort_WP!AC299/Cohort_CF!AC299))</f>
        <v>2256698.382038773</v>
      </c>
      <c r="AD300" s="1">
        <f>IF(Income_CF!AD301="","",Income_CF!AD301*(Cohort_WP!AD299/Cohort_CF!AD299))</f>
        <v>2334415.7705399641</v>
      </c>
      <c r="AE300" s="1">
        <f>IF(Income_CF!AE301="","",Income_CF!AE301*(Cohort_WP!AE299/Cohort_CF!AE299))</f>
        <v>2413361.1809234619</v>
      </c>
      <c r="AF300" s="1">
        <f>IF(Income_CF!AF301="","",Income_CF!AF301*(Cohort_WP!AF299/Cohort_CF!AF299))</f>
        <v>2493479.8350401367</v>
      </c>
      <c r="AG300" s="1">
        <f>IF(Income_CF!AG301="","",Income_CF!AG301*(Cohort_WP!AG299/Cohort_CF!AG299))</f>
        <v>2574712.9732472096</v>
      </c>
      <c r="AH300" s="1">
        <f>IF(Income_CF!AH301="","",Income_CF!AH301*(Cohort_WP!AH299/Cohort_CF!AH299))</f>
        <v>2656997.8655439629</v>
      </c>
      <c r="AI300" s="1">
        <f>IF(Income_CF!AI301="","",Income_CF!AI301*(Cohort_WP!AI299/Cohort_CF!AI299))</f>
        <v>2740267.835172751</v>
      </c>
      <c r="AJ300" s="1">
        <f>IF(Income_CF!AJ301="","",Income_CF!AJ301*(Cohort_WP!AJ299/Cohort_CF!AJ299))</f>
        <v>2824452.2950050673</v>
      </c>
      <c r="AK300" s="1">
        <f>IF(Income_CF!AK301="","",Income_CF!AK301*(Cohort_WP!AK299/Cohort_CF!AK299))</f>
        <v>2909476.7969880132</v>
      </c>
      <c r="AL300" s="1">
        <f>IF(Income_CF!AL301="","",Income_CF!AL301*(Cohort_WP!AL299/Cohort_CF!AL299))</f>
        <v>2995263.0948799206</v>
      </c>
      <c r="AM300" s="1">
        <f>IF(Income_CF!AM301="","",Income_CF!AM301*(Cohort_WP!AM299/Cohort_CF!AM299))</f>
        <v>3081729.2204538188</v>
      </c>
      <c r="AN300" s="1">
        <f>IF(Income_CF!AN301="","",Income_CF!AN301*(Cohort_WP!AN299/Cohort_CF!AN299))</f>
        <v>3168789.5732960841</v>
      </c>
      <c r="AO300" s="1">
        <f>IF(Income_CF!AO301="","",Income_CF!AO301*(Cohort_WP!AO299/Cohort_CF!AO299))</f>
        <v>3256355.024272956</v>
      </c>
      <c r="AP300" s="1">
        <f>IF(Income_CF!AP301="","",Income_CF!AP301*(Cohort_WP!AP299/Cohort_CF!AP299))</f>
        <v>3344333.0326819518</v>
      </c>
      <c r="AQ300" s="1">
        <f>IF(Income_CF!AQ301="","",Income_CF!AQ301*(Cohort_WP!AQ299/Cohort_CF!AQ299))</f>
        <v>3432627.7770471377</v>
      </c>
      <c r="AR300" s="1">
        <f>IF(Income_CF!AR301="","",Income_CF!AR301*(Cohort_WP!AR299/Cohort_CF!AR299))</f>
        <v>3521140.2994583147</v>
      </c>
      <c r="AS300" s="1">
        <f>IF(Income_CF!AS301="","",Income_CF!AS301*(Cohort_WP!AS299/Cohort_CF!AS299))</f>
        <v>3609768.6632934092</v>
      </c>
      <c r="AT300" s="1">
        <f>IF(Income_CF!AT301="","",Income_CF!AT301*(Cohort_WP!AT299/Cohort_CF!AT299))</f>
        <v>3698408.1241026511</v>
      </c>
      <c r="AU300" s="1">
        <f>IF(Income_CF!AU301="","",Income_CF!AU301*(Cohort_WP!AU299/Cohort_CF!AU299))</f>
        <v>3786951.3133710995</v>
      </c>
      <c r="AV300" s="1">
        <f>IF(Income_CF!AV301="","",Income_CF!AV301*(Cohort_WP!AV299/Cohort_CF!AV299))</f>
        <v>3875288.4348139623</v>
      </c>
      <c r="AW300" s="1">
        <f>IF(Income_CF!AW301="","",Income_CF!AW301*(Cohort_WP!AW299/Cohort_CF!AW299))</f>
        <v>3963307.4727978702</v>
      </c>
      <c r="AX300" s="1">
        <f>IF(Income_CF!AX301="","",Income_CF!AX301*(Cohort_WP!AX299/Cohort_CF!AX299))</f>
        <v>4050894.4124192311</v>
      </c>
      <c r="AY300" s="1">
        <f>IF(Income_CF!AY301="","",Income_CF!AY301*(Cohort_WP!AY299/Cohort_CF!AY299))</f>
        <v>4137933.4707108149</v>
      </c>
      <c r="AZ300" s="1">
        <f>IF(Income_CF!AZ301="","",Income_CF!AZ301*(Cohort_WP!AZ299/Cohort_CF!AZ299))</f>
        <v>4224307.3383877501</v>
      </c>
      <c r="BA300" s="1">
        <f>IF(Income_CF!BA301="","",Income_CF!BA301*(Cohort_WP!BA299/Cohort_CF!BA299))</f>
        <v>4309897.4314868143</v>
      </c>
      <c r="BB300" s="1">
        <f>IF(Income_CF!BB301="","",Income_CF!BB301*(Cohort_WP!BB299/Cohort_CF!BB299))</f>
        <v>4394584.1521961931</v>
      </c>
      <c r="BC300" s="1">
        <f>IF(Income_CF!BC301="","",Income_CF!BC301*(Cohort_WP!BC299/Cohort_CF!BC299))</f>
        <v>4478247.1581196366</v>
      </c>
      <c r="BD300" s="1">
        <f>IF(Income_CF!BD301="","",Income_CF!BD301*(Cohort_WP!BD299/Cohort_CF!BD299))</f>
        <v>4560765.6391671328</v>
      </c>
      <c r="BE300" s="1">
        <f>IF(Income_CF!BE301="","",Income_CF!BE301*(Cohort_WP!BE299/Cohort_CF!BE299))</f>
        <v>4642018.6012161169</v>
      </c>
      <c r="BF300" s="1">
        <f>IF(Income_CF!BF301="","",Income_CF!BF301*(Cohort_WP!BF299/Cohort_CF!BF299))</f>
        <v>4721885.1556419209</v>
      </c>
      <c r="BG300" s="1">
        <f>IF(Income_CF!BG301="","",Income_CF!BG301*(Cohort_WP!BG299/Cohort_CF!BG299))</f>
        <v>4800244.8137741899</v>
      </c>
      <c r="BH300" s="1">
        <f>IF(Income_CF!BH301="","",Income_CF!BH301*(Cohort_WP!BH299/Cohort_CF!BH299))</f>
        <v>4876977.7852985086</v>
      </c>
      <c r="BI300" s="1">
        <f>IF(Income_CF!BI301="","",Income_CF!BI301*(Cohort_WP!BI299/Cohort_CF!BI299))</f>
        <v>4951965.2795880027</v>
      </c>
      <c r="BJ300" s="1">
        <f>IF(Income_CF!BJ301="","",Income_CF!BJ301*(Cohort_WP!BJ299/Cohort_CF!BJ299))</f>
        <v>5025089.8089209031</v>
      </c>
      <c r="BK300" s="1" t="str">
        <f>IF(Income_CF!BK301="","",Income_CF!BK301*(Cohort_WP!BK299/Cohort_CF!BK299))</f>
        <v/>
      </c>
      <c r="BL300" s="1" t="str">
        <f>IF(Income_CF!BL301="","",Income_CF!BL301*(Cohort_WP!BL299/Cohort_CF!BL299))</f>
        <v/>
      </c>
      <c r="BM300" s="1" t="str">
        <f>IF(Income_CF!BM301="","",Income_CF!BM301*(Cohort_WP!BM299/Cohort_CF!BM299))</f>
        <v/>
      </c>
      <c r="BN300" s="1" t="str">
        <f>IF(Income_CF!BN301="","",Income_CF!BN301*(Cohort_WP!BN299/Cohort_CF!BN299))</f>
        <v/>
      </c>
    </row>
    <row r="301" spans="1:66" x14ac:dyDescent="0.55000000000000004">
      <c r="A301" s="639"/>
      <c r="B301" t="s">
        <v>483</v>
      </c>
      <c r="H301" s="1" t="str">
        <f>IF(Income_CF!H302="","",Income_CF!H302*(Cohort_WP!H300/Cohort_CF!H300))</f>
        <v/>
      </c>
      <c r="I301" s="1" t="str">
        <f>IF(Income_CF!I302="","",Income_CF!I302*(Cohort_WP!I300/Cohort_CF!I300))</f>
        <v/>
      </c>
      <c r="J301" s="1" t="str">
        <f>IF(Income_CF!J302="","",Income_CF!J302*(Cohort_WP!J300/Cohort_CF!J300))</f>
        <v/>
      </c>
      <c r="K301" s="1" t="str">
        <f>IF(Income_CF!K302="","",Income_CF!K302*(Cohort_WP!K300/Cohort_CF!K300))</f>
        <v/>
      </c>
      <c r="L301" s="1" t="str">
        <f>IF(Income_CF!L302="","",Income_CF!L302*(Cohort_WP!L300/Cohort_CF!L300))</f>
        <v/>
      </c>
      <c r="M301" s="1" t="str">
        <f>IF(Income_CF!M302="","",Income_CF!M302*(Cohort_WP!M300/Cohort_CF!M300))</f>
        <v/>
      </c>
      <c r="N301" s="1" t="str">
        <f>IF(Income_CF!N302="","",Income_CF!N302*(Cohort_WP!N300/Cohort_CF!N300))</f>
        <v/>
      </c>
      <c r="O301" s="1" t="str">
        <f>IF(Income_CF!O302="","",Income_CF!O302*(Cohort_WP!O300/Cohort_CF!O300))</f>
        <v/>
      </c>
      <c r="P301" s="1" t="str">
        <f>IF(Income_CF!P302="","",Income_CF!P302*(Cohort_WP!P300/Cohort_CF!P300))</f>
        <v/>
      </c>
      <c r="Q301" s="1" t="str">
        <f>IF(Income_CF!Q302="","",Income_CF!Q302*(Cohort_WP!Q300/Cohort_CF!Q300))</f>
        <v/>
      </c>
      <c r="R301" s="1" t="str">
        <f>IF(Income_CF!R302="","",Income_CF!R302*(Cohort_WP!R300/Cohort_CF!R300))</f>
        <v/>
      </c>
      <c r="S301" s="1" t="str">
        <f>IF(Income_CF!S302="","",Income_CF!S302*(Cohort_WP!S300/Cohort_CF!S300))</f>
        <v/>
      </c>
      <c r="T301" s="1" t="str">
        <f>IF(Income_CF!T302="","",Income_CF!T302*(Cohort_WP!T300/Cohort_CF!T300))</f>
        <v/>
      </c>
      <c r="U301" s="1" t="str">
        <f>IF(Income_CF!U302="","",Income_CF!U302*(Cohort_WP!U300/Cohort_CF!U300))</f>
        <v/>
      </c>
      <c r="V301" s="1" t="str">
        <f>IF(Income_CF!V302="","",Income_CF!V302*(Cohort_WP!V300/Cohort_CF!V300))</f>
        <v/>
      </c>
      <c r="W301" s="1" t="str">
        <f>IF(Income_CF!W302="","",Income_CF!W302*(Cohort_WP!W300/Cohort_CF!W300))</f>
        <v/>
      </c>
      <c r="X301" s="1">
        <f>IF(Income_CF!X302="","",Income_CF!X302*(Cohort_WP!X300/Cohort_CF!X300))</f>
        <v>1857457.915877603</v>
      </c>
      <c r="Y301" s="1">
        <f>IF(Income_CF!Y302="","",Income_CF!Y302*(Cohort_WP!Y300/Cohort_CF!Y300))</f>
        <v>1929513.0073336139</v>
      </c>
      <c r="Z301" s="1">
        <f>IF(Income_CF!Z302="","",Income_CF!Z302*(Cohort_WP!Z300/Cohort_CF!Z300))</f>
        <v>2003161.0252951551</v>
      </c>
      <c r="AA301" s="1">
        <f>IF(Income_CF!AA302="","",Income_CF!AA302*(Cohort_WP!AA300/Cohort_CF!AA300))</f>
        <v>2078372.7332735846</v>
      </c>
      <c r="AB301" s="1">
        <f>IF(Income_CF!AB302="","",Income_CF!AB302*(Cohort_WP!AB300/Cohort_CF!AB300))</f>
        <v>2168301.3001281531</v>
      </c>
      <c r="AC301" s="1">
        <f>IF(Income_CF!AC302="","",Income_CF!AC302*(Cohort_WP!AC300/Cohort_CF!AC300))</f>
        <v>2245667.6074352926</v>
      </c>
      <c r="AD301" s="1">
        <f>IF(Income_CF!AD302="","",Income_CF!AD302*(Cohort_WP!AD300/Cohort_CF!AD300))</f>
        <v>2324399.3334999364</v>
      </c>
      <c r="AE301" s="1">
        <f>IF(Income_CF!AE302="","",Income_CF!AE302*(Cohort_WP!AE300/Cohort_CF!AE300))</f>
        <v>2404448.2436561626</v>
      </c>
      <c r="AF301" s="1">
        <f>IF(Income_CF!AF302="","",Income_CF!AF302*(Cohort_WP!AF300/Cohort_CF!AF300))</f>
        <v>2485762.0163511662</v>
      </c>
      <c r="AG301" s="1">
        <f>IF(Income_CF!AG302="","",Income_CF!AG302*(Cohort_WP!AG300/Cohort_CF!AG300))</f>
        <v>2568284.2300913408</v>
      </c>
      <c r="AH301" s="1">
        <f>IF(Income_CF!AH302="","",Income_CF!AH302*(Cohort_WP!AH300/Cohort_CF!AH300))</f>
        <v>2651954.3624446262</v>
      </c>
      <c r="AI301" s="1">
        <f>IF(Income_CF!AI302="","",Income_CF!AI302*(Cohort_WP!AI300/Cohort_CF!AI300))</f>
        <v>2736707.8015102819</v>
      </c>
      <c r="AJ301" s="1">
        <f>IF(Income_CF!AJ302="","",Income_CF!AJ302*(Cohort_WP!AJ300/Cohort_CF!AJ300))</f>
        <v>2822475.8702279334</v>
      </c>
      <c r="AK301" s="1">
        <f>IF(Income_CF!AK302="","",Income_CF!AK302*(Cohort_WP!AK300/Cohort_CF!AK300))</f>
        <v>2909185.8638552194</v>
      </c>
      <c r="AL301" s="1">
        <f>IF(Income_CF!AL302="","",Income_CF!AL302*(Cohort_WP!AL300/Cohort_CF!AL300))</f>
        <v>2996761.100897653</v>
      </c>
      <c r="AM301" s="1">
        <f>IF(Income_CF!AM302="","",Income_CF!AM302*(Cohort_WP!AM300/Cohort_CF!AM300))</f>
        <v>3085120.9877263186</v>
      </c>
      <c r="AN301" s="1">
        <f>IF(Income_CF!AN302="","",Income_CF!AN302*(Cohort_WP!AN300/Cohort_CF!AN300))</f>
        <v>3174181.0970674325</v>
      </c>
      <c r="AO301" s="1">
        <f>IF(Income_CF!AO302="","",Income_CF!AO302*(Cohort_WP!AO300/Cohort_CF!AO300))</f>
        <v>3263853.260494967</v>
      </c>
      <c r="AP301" s="1">
        <f>IF(Income_CF!AP302="","",Income_CF!AP302*(Cohort_WP!AP300/Cohort_CF!AP300))</f>
        <v>3354045.6750011453</v>
      </c>
      <c r="AQ301" s="1">
        <f>IF(Income_CF!AQ302="","",Income_CF!AQ302*(Cohort_WP!AQ300/Cohort_CF!AQ300))</f>
        <v>3444663.0236624097</v>
      </c>
      <c r="AR301" s="1">
        <f>IF(Income_CF!AR302="","",Income_CF!AR302*(Cohort_WP!AR300/Cohort_CF!AR300))</f>
        <v>3535606.6103585516</v>
      </c>
      <c r="AS301" s="1">
        <f>IF(Income_CF!AS302="","",Income_CF!AS302*(Cohort_WP!AS300/Cohort_CF!AS300))</f>
        <v>3626774.5084420647</v>
      </c>
      <c r="AT301" s="1">
        <f>IF(Income_CF!AT302="","",Income_CF!AT302*(Cohort_WP!AT300/Cohort_CF!AT300))</f>
        <v>3718061.7231922103</v>
      </c>
      <c r="AU301" s="1">
        <f>IF(Income_CF!AU302="","",Income_CF!AU302*(Cohort_WP!AU300/Cohort_CF!AU300))</f>
        <v>3809360.3678257307</v>
      </c>
      <c r="AV301" s="1">
        <f>IF(Income_CF!AV302="","",Income_CF!AV302*(Cohort_WP!AV300/Cohort_CF!AV300))</f>
        <v>3900559.8527722326</v>
      </c>
      <c r="AW301" s="1">
        <f>IF(Income_CF!AW302="","",Income_CF!AW302*(Cohort_WP!AW300/Cohort_CF!AW300))</f>
        <v>3991547.0878583812</v>
      </c>
      <c r="AX301" s="1">
        <f>IF(Income_CF!AX302="","",Income_CF!AX302*(Cohort_WP!AX300/Cohort_CF!AX300))</f>
        <v>4082206.6969818058</v>
      </c>
      <c r="AY301" s="1">
        <f>IF(Income_CF!AY302="","",Income_CF!AY302*(Cohort_WP!AY300/Cohort_CF!AY300))</f>
        <v>4172421.2447918081</v>
      </c>
      <c r="AZ301" s="1">
        <f>IF(Income_CF!AZ302="","",Income_CF!AZ302*(Cohort_WP!AZ300/Cohort_CF!AZ300))</f>
        <v>4262071.4748321399</v>
      </c>
      <c r="BA301" s="1">
        <f>IF(Income_CF!BA302="","",Income_CF!BA302*(Cohort_WP!BA300/Cohort_CF!BA300))</f>
        <v>4351036.5585393831</v>
      </c>
      <c r="BB301" s="1">
        <f>IF(Income_CF!BB302="","",Income_CF!BB302*(Cohort_WP!BB300/Cohort_CF!BB300))</f>
        <v>4439194.3544314187</v>
      </c>
      <c r="BC301" s="1">
        <f>IF(Income_CF!BC302="","",Income_CF!BC302*(Cohort_WP!BC300/Cohort_CF!BC300))</f>
        <v>4526421.6767620789</v>
      </c>
      <c r="BD301" s="1">
        <f>IF(Income_CF!BD302="","",Income_CF!BD302*(Cohort_WP!BD300/Cohort_CF!BD300))</f>
        <v>4612594.5728632258</v>
      </c>
      <c r="BE301" s="1">
        <f>IF(Income_CF!BE302="","",Income_CF!BE302*(Cohort_WP!BE300/Cohort_CF!BE300))</f>
        <v>4697588.6083421474</v>
      </c>
      <c r="BF301" s="1">
        <f>IF(Income_CF!BF302="","",Income_CF!BF302*(Cohort_WP!BF300/Cohort_CF!BF300))</f>
        <v>4781279.1592526007</v>
      </c>
      <c r="BG301" s="1">
        <f>IF(Income_CF!BG302="","",Income_CF!BG302*(Cohort_WP!BG300/Cohort_CF!BG300))</f>
        <v>4863541.7103111781</v>
      </c>
      <c r="BH301" s="1">
        <f>IF(Income_CF!BH302="","",Income_CF!BH302*(Cohort_WP!BH300/Cohort_CF!BH300))</f>
        <v>4944252.1581874164</v>
      </c>
      <c r="BI301" s="1">
        <f>IF(Income_CF!BI302="","",Income_CF!BI302*(Cohort_WP!BI300/Cohort_CF!BI300))</f>
        <v>5023287.1188574648</v>
      </c>
      <c r="BJ301" s="1">
        <f>IF(Income_CF!BJ302="","",Income_CF!BJ302*(Cohort_WP!BJ300/Cohort_CF!BJ300))</f>
        <v>5100524.2379756421</v>
      </c>
      <c r="BK301" s="1">
        <f>IF(Income_CF!BK302="","",Income_CF!BK302*(Cohort_WP!BK300/Cohort_CF!BK300))</f>
        <v>5175842.50318853</v>
      </c>
      <c r="BL301" s="1" t="str">
        <f>IF(Income_CF!BL302="","",Income_CF!BL302*(Cohort_WP!BL300/Cohort_CF!BL300))</f>
        <v/>
      </c>
      <c r="BM301" s="1" t="str">
        <f>IF(Income_CF!BM302="","",Income_CF!BM302*(Cohort_WP!BM300/Cohort_CF!BM300))</f>
        <v/>
      </c>
      <c r="BN301" s="1" t="str">
        <f>IF(Income_CF!BN302="","",Income_CF!BN302*(Cohort_WP!BN300/Cohort_CF!BN300))</f>
        <v/>
      </c>
    </row>
    <row r="302" spans="1:66" x14ac:dyDescent="0.55000000000000004">
      <c r="A302" s="639"/>
      <c r="B302" t="s">
        <v>484</v>
      </c>
      <c r="H302" s="1" t="str">
        <f>IF(Income_CF!H303="","",Income_CF!H303*(Cohort_WP!H301/Cohort_CF!H301))</f>
        <v/>
      </c>
      <c r="I302" s="1" t="str">
        <f>IF(Income_CF!I303="","",Income_CF!I303*(Cohort_WP!I301/Cohort_CF!I301))</f>
        <v/>
      </c>
      <c r="J302" s="1" t="str">
        <f>IF(Income_CF!J303="","",Income_CF!J303*(Cohort_WP!J301/Cohort_CF!J301))</f>
        <v/>
      </c>
      <c r="K302" s="1" t="str">
        <f>IF(Income_CF!K303="","",Income_CF!K303*(Cohort_WP!K301/Cohort_CF!K301))</f>
        <v/>
      </c>
      <c r="L302" s="1" t="str">
        <f>IF(Income_CF!L303="","",Income_CF!L303*(Cohort_WP!L301/Cohort_CF!L301))</f>
        <v/>
      </c>
      <c r="M302" s="1" t="str">
        <f>IF(Income_CF!M303="","",Income_CF!M303*(Cohort_WP!M301/Cohort_CF!M301))</f>
        <v/>
      </c>
      <c r="N302" s="1" t="str">
        <f>IF(Income_CF!N303="","",Income_CF!N303*(Cohort_WP!N301/Cohort_CF!N301))</f>
        <v/>
      </c>
      <c r="O302" s="1" t="str">
        <f>IF(Income_CF!O303="","",Income_CF!O303*(Cohort_WP!O301/Cohort_CF!O301))</f>
        <v/>
      </c>
      <c r="P302" s="1" t="str">
        <f>IF(Income_CF!P303="","",Income_CF!P303*(Cohort_WP!P301/Cohort_CF!P301))</f>
        <v/>
      </c>
      <c r="Q302" s="1" t="str">
        <f>IF(Income_CF!Q303="","",Income_CF!Q303*(Cohort_WP!Q301/Cohort_CF!Q301))</f>
        <v/>
      </c>
      <c r="R302" s="1" t="str">
        <f>IF(Income_CF!R303="","",Income_CF!R303*(Cohort_WP!R301/Cohort_CF!R301))</f>
        <v/>
      </c>
      <c r="S302" s="1" t="str">
        <f>IF(Income_CF!S303="","",Income_CF!S303*(Cohort_WP!S301/Cohort_CF!S301))</f>
        <v/>
      </c>
      <c r="T302" s="1" t="str">
        <f>IF(Income_CF!T303="","",Income_CF!T303*(Cohort_WP!T301/Cohort_CF!T301))</f>
        <v/>
      </c>
      <c r="U302" s="1" t="str">
        <f>IF(Income_CF!U303="","",Income_CF!U303*(Cohort_WP!U301/Cohort_CF!U301))</f>
        <v/>
      </c>
      <c r="V302" s="1" t="str">
        <f>IF(Income_CF!V303="","",Income_CF!V303*(Cohort_WP!V301/Cohort_CF!V301))</f>
        <v/>
      </c>
      <c r="W302" s="1" t="str">
        <f>IF(Income_CF!W303="","",Income_CF!W303*(Cohort_WP!W301/Cohort_CF!W301))</f>
        <v/>
      </c>
      <c r="X302" s="1" t="str">
        <f>IF(Income_CF!X303="","",Income_CF!X303*(Cohort_WP!X301/Cohort_CF!X301))</f>
        <v/>
      </c>
      <c r="Y302" s="1">
        <f>IF(Income_CF!Y303="","",Income_CF!Y303*(Cohort_WP!Y301/Cohort_CF!Y301))</f>
        <v>1913181.6533539309</v>
      </c>
      <c r="Z302" s="1">
        <f>IF(Income_CF!Z303="","",Income_CF!Z303*(Cohort_WP!Z301/Cohort_CF!Z301))</f>
        <v>1987398.3975536225</v>
      </c>
      <c r="AA302" s="1">
        <f>IF(Income_CF!AA303="","",Income_CF!AA303*(Cohort_WP!AA301/Cohort_CF!AA301))</f>
        <v>2063255.8560540096</v>
      </c>
      <c r="AB302" s="1">
        <f>IF(Income_CF!AB303="","",Income_CF!AB303*(Cohort_WP!AB301/Cohort_CF!AB301))</f>
        <v>2140723.9152717926</v>
      </c>
      <c r="AC302" s="1">
        <f>IF(Income_CF!AC303="","",Income_CF!AC303*(Cohort_WP!AC301/Cohort_CF!AC301))</f>
        <v>2233350.3391319979</v>
      </c>
      <c r="AD302" s="1">
        <f>IF(Income_CF!AD303="","",Income_CF!AD303*(Cohort_WP!AD301/Cohort_CF!AD301))</f>
        <v>2313037.6356583512</v>
      </c>
      <c r="AE302" s="1">
        <f>IF(Income_CF!AE303="","",Income_CF!AE303*(Cohort_WP!AE301/Cohort_CF!AE301))</f>
        <v>2394131.3135049343</v>
      </c>
      <c r="AF302" s="1">
        <f>IF(Income_CF!AF303="","",Income_CF!AF303*(Cohort_WP!AF301/Cohort_CF!AF301))</f>
        <v>2476581.690965848</v>
      </c>
      <c r="AG302" s="1">
        <f>IF(Income_CF!AG303="","",Income_CF!AG303*(Cohort_WP!AG301/Cohort_CF!AG301))</f>
        <v>2560334.8768417006</v>
      </c>
      <c r="AH302" s="1">
        <f>IF(Income_CF!AH303="","",Income_CF!AH303*(Cohort_WP!AH301/Cohort_CF!AH301))</f>
        <v>2645332.7569940807</v>
      </c>
      <c r="AI302" s="1">
        <f>IF(Income_CF!AI303="","",Income_CF!AI303*(Cohort_WP!AI301/Cohort_CF!AI301))</f>
        <v>2731512.9933179645</v>
      </c>
      <c r="AJ302" s="1">
        <f>IF(Income_CF!AJ303="","",Income_CF!AJ303*(Cohort_WP!AJ301/Cohort_CF!AJ301))</f>
        <v>2818809.0355555904</v>
      </c>
      <c r="AK302" s="1">
        <f>IF(Income_CF!AK303="","",Income_CF!AK303*(Cohort_WP!AK301/Cohort_CF!AK301))</f>
        <v>2907150.1463347725</v>
      </c>
      <c r="AL302" s="1">
        <f>IF(Income_CF!AL303="","",Income_CF!AL303*(Cohort_WP!AL301/Cohort_CF!AL301))</f>
        <v>2996461.4397708755</v>
      </c>
      <c r="AM302" s="1">
        <f>IF(Income_CF!AM303="","",Income_CF!AM303*(Cohort_WP!AM301/Cohort_CF!AM301))</f>
        <v>3086663.9339245828</v>
      </c>
      <c r="AN302" s="1">
        <f>IF(Income_CF!AN303="","",Income_CF!AN303*(Cohort_WP!AN301/Cohort_CF!AN301))</f>
        <v>3177674.6173581076</v>
      </c>
      <c r="AO302" s="1">
        <f>IF(Income_CF!AO303="","",Income_CF!AO303*(Cohort_WP!AO301/Cohort_CF!AO301))</f>
        <v>3269406.5299794567</v>
      </c>
      <c r="AP302" s="1">
        <f>IF(Income_CF!AP303="","",Income_CF!AP303*(Cohort_WP!AP301/Cohort_CF!AP301))</f>
        <v>3361768.8583098161</v>
      </c>
      <c r="AQ302" s="1">
        <f>IF(Income_CF!AQ303="","",Income_CF!AQ303*(Cohort_WP!AQ301/Cohort_CF!AQ301))</f>
        <v>3454667.0452511786</v>
      </c>
      <c r="AR302" s="1">
        <f>IF(Income_CF!AR303="","",Income_CF!AR303*(Cohort_WP!AR301/Cohort_CF!AR301))</f>
        <v>3548002.9143722821</v>
      </c>
      <c r="AS302" s="1">
        <f>IF(Income_CF!AS303="","",Income_CF!AS303*(Cohort_WP!AS301/Cohort_CF!AS301))</f>
        <v>3641674.8086693091</v>
      </c>
      <c r="AT302" s="1">
        <f>IF(Income_CF!AT303="","",Income_CF!AT303*(Cohort_WP!AT301/Cohort_CF!AT301))</f>
        <v>3735577.7436953261</v>
      </c>
      <c r="AU302" s="1">
        <f>IF(Income_CF!AU303="","",Income_CF!AU303*(Cohort_WP!AU301/Cohort_CF!AU301))</f>
        <v>3829603.5748879774</v>
      </c>
      <c r="AV302" s="1">
        <f>IF(Income_CF!AV303="","",Income_CF!AV303*(Cohort_WP!AV301/Cohort_CF!AV301))</f>
        <v>3923641.1788605032</v>
      </c>
      <c r="AW302" s="1">
        <f>IF(Income_CF!AW303="","",Income_CF!AW303*(Cohort_WP!AW301/Cohort_CF!AW301))</f>
        <v>4017576.6483553993</v>
      </c>
      <c r="AX302" s="1">
        <f>IF(Income_CF!AX303="","",Income_CF!AX303*(Cohort_WP!AX301/Cohort_CF!AX301))</f>
        <v>4111293.5004941318</v>
      </c>
      <c r="AY302" s="1">
        <f>IF(Income_CF!AY303="","",Income_CF!AY303*(Cohort_WP!AY301/Cohort_CF!AY301))</f>
        <v>4204672.8978912598</v>
      </c>
      <c r="AZ302" s="1">
        <f>IF(Income_CF!AZ303="","",Income_CF!AZ303*(Cohort_WP!AZ301/Cohort_CF!AZ301))</f>
        <v>4297593.8821355626</v>
      </c>
      <c r="BA302" s="1">
        <f>IF(Income_CF!BA303="","",Income_CF!BA303*(Cohort_WP!BA301/Cohort_CF!BA301))</f>
        <v>4389933.6190771041</v>
      </c>
      <c r="BB302" s="1">
        <f>IF(Income_CF!BB303="","",Income_CF!BB303*(Cohort_WP!BB301/Cohort_CF!BB301))</f>
        <v>4481567.6552955639</v>
      </c>
      <c r="BC302" s="1">
        <f>IF(Income_CF!BC303="","",Income_CF!BC303*(Cohort_WP!BC301/Cohort_CF!BC301))</f>
        <v>4572370.1850643605</v>
      </c>
      <c r="BD302" s="1">
        <f>IF(Income_CF!BD303="","",Income_CF!BD303*(Cohort_WP!BD301/Cohort_CF!BD301))</f>
        <v>4662214.3270649407</v>
      </c>
      <c r="BE302" s="1">
        <f>IF(Income_CF!BE303="","",Income_CF!BE303*(Cohort_WP!BE301/Cohort_CF!BE301))</f>
        <v>4750972.4100491228</v>
      </c>
      <c r="BF302" s="1">
        <f>IF(Income_CF!BF303="","",Income_CF!BF303*(Cohort_WP!BF301/Cohort_CF!BF301))</f>
        <v>4838516.2665924113</v>
      </c>
      <c r="BG302" s="1">
        <f>IF(Income_CF!BG303="","",Income_CF!BG303*(Cohort_WP!BG301/Cohort_CF!BG301))</f>
        <v>4924717.5340301776</v>
      </c>
      <c r="BH302" s="1">
        <f>IF(Income_CF!BH303="","",Income_CF!BH303*(Cohort_WP!BH301/Cohort_CF!BH301))</f>
        <v>5009447.9616205143</v>
      </c>
      <c r="BI302" s="1">
        <f>IF(Income_CF!BI303="","",Income_CF!BI303*(Cohort_WP!BI301/Cohort_CF!BI301))</f>
        <v>5092579.7229330391</v>
      </c>
      <c r="BJ302" s="1">
        <f>IF(Income_CF!BJ303="","",Income_CF!BJ303*(Cohort_WP!BJ301/Cohort_CF!BJ301))</f>
        <v>5173985.7324231872</v>
      </c>
      <c r="BK302" s="1">
        <f>IF(Income_CF!BK303="","",Income_CF!BK303*(Cohort_WP!BK301/Cohort_CF!BK301))</f>
        <v>5253539.965114912</v>
      </c>
      <c r="BL302" s="1">
        <f>IF(Income_CF!BL303="","",Income_CF!BL303*(Cohort_WP!BL301/Cohort_CF!BL301))</f>
        <v>5331117.7782841865</v>
      </c>
      <c r="BM302" s="1" t="str">
        <f>IF(Income_CF!BM303="","",Income_CF!BM303*(Cohort_WP!BM301/Cohort_CF!BM301))</f>
        <v/>
      </c>
      <c r="BN302" s="1" t="str">
        <f>IF(Income_CF!BN303="","",Income_CF!BN303*(Cohort_WP!BN301/Cohort_CF!BN301))</f>
        <v/>
      </c>
    </row>
    <row r="303" spans="1:66" x14ac:dyDescent="0.55000000000000004">
      <c r="A303" s="639"/>
      <c r="B303" t="s">
        <v>485</v>
      </c>
      <c r="H303" s="1" t="str">
        <f>IF(Income_CF!H304="","",Income_CF!H304*(Cohort_WP!H302/Cohort_CF!H302))</f>
        <v/>
      </c>
      <c r="I303" s="1" t="str">
        <f>IF(Income_CF!I304="","",Income_CF!I304*(Cohort_WP!I302/Cohort_CF!I302))</f>
        <v/>
      </c>
      <c r="J303" s="1" t="str">
        <f>IF(Income_CF!J304="","",Income_CF!J304*(Cohort_WP!J302/Cohort_CF!J302))</f>
        <v/>
      </c>
      <c r="K303" s="1" t="str">
        <f>IF(Income_CF!K304="","",Income_CF!K304*(Cohort_WP!K302/Cohort_CF!K302))</f>
        <v/>
      </c>
      <c r="L303" s="1" t="str">
        <f>IF(Income_CF!L304="","",Income_CF!L304*(Cohort_WP!L302/Cohort_CF!L302))</f>
        <v/>
      </c>
      <c r="M303" s="1" t="str">
        <f>IF(Income_CF!M304="","",Income_CF!M304*(Cohort_WP!M302/Cohort_CF!M302))</f>
        <v/>
      </c>
      <c r="N303" s="1" t="str">
        <f>IF(Income_CF!N304="","",Income_CF!N304*(Cohort_WP!N302/Cohort_CF!N302))</f>
        <v/>
      </c>
      <c r="O303" s="1" t="str">
        <f>IF(Income_CF!O304="","",Income_CF!O304*(Cohort_WP!O302/Cohort_CF!O302))</f>
        <v/>
      </c>
      <c r="P303" s="1" t="str">
        <f>IF(Income_CF!P304="","",Income_CF!P304*(Cohort_WP!P302/Cohort_CF!P302))</f>
        <v/>
      </c>
      <c r="Q303" s="1" t="str">
        <f>IF(Income_CF!Q304="","",Income_CF!Q304*(Cohort_WP!Q302/Cohort_CF!Q302))</f>
        <v/>
      </c>
      <c r="R303" s="1" t="str">
        <f>IF(Income_CF!R304="","",Income_CF!R304*(Cohort_WP!R302/Cohort_CF!R302))</f>
        <v/>
      </c>
      <c r="S303" s="1" t="str">
        <f>IF(Income_CF!S304="","",Income_CF!S304*(Cohort_WP!S302/Cohort_CF!S302))</f>
        <v/>
      </c>
      <c r="T303" s="1" t="str">
        <f>IF(Income_CF!T304="","",Income_CF!T304*(Cohort_WP!T302/Cohort_CF!T302))</f>
        <v/>
      </c>
      <c r="U303" s="1" t="str">
        <f>IF(Income_CF!U304="","",Income_CF!U304*(Cohort_WP!U302/Cohort_CF!U302))</f>
        <v/>
      </c>
      <c r="V303" s="1" t="str">
        <f>IF(Income_CF!V304="","",Income_CF!V304*(Cohort_WP!V302/Cohort_CF!V302))</f>
        <v/>
      </c>
      <c r="W303" s="1" t="str">
        <f>IF(Income_CF!W304="","",Income_CF!W304*(Cohort_WP!W302/Cohort_CF!W302))</f>
        <v/>
      </c>
      <c r="X303" s="1" t="str">
        <f>IF(Income_CF!X304="","",Income_CF!X304*(Cohort_WP!X302/Cohort_CF!X302))</f>
        <v/>
      </c>
      <c r="Y303" s="1" t="str">
        <f>IF(Income_CF!Y304="","",Income_CF!Y304*(Cohort_WP!Y302/Cohort_CF!Y302))</f>
        <v/>
      </c>
      <c r="Z303" s="1">
        <f>IF(Income_CF!Z304="","",Income_CF!Z304*(Cohort_WP!Z302/Cohort_CF!Z302))</f>
        <v>1970577.1029545486</v>
      </c>
      <c r="AA303" s="1">
        <f>IF(Income_CF!AA304="","",Income_CF!AA304*(Cohort_WP!AA302/Cohort_CF!AA302))</f>
        <v>2047020.3494802306</v>
      </c>
      <c r="AB303" s="1">
        <f>IF(Income_CF!AB304="","",Income_CF!AB304*(Cohort_WP!AB302/Cohort_CF!AB302))</f>
        <v>2125153.5317356302</v>
      </c>
      <c r="AC303" s="1">
        <f>IF(Income_CF!AC304="","",Income_CF!AC304*(Cohort_WP!AC302/Cohort_CF!AC302))</f>
        <v>2204945.6327299462</v>
      </c>
      <c r="AD303" s="1">
        <f>IF(Income_CF!AD304="","",Income_CF!AD304*(Cohort_WP!AD302/Cohort_CF!AD302))</f>
        <v>2300350.8493059576</v>
      </c>
      <c r="AE303" s="1">
        <f>IF(Income_CF!AE304="","",Income_CF!AE304*(Cohort_WP!AE302/Cohort_CF!AE302))</f>
        <v>2382428.7647281014</v>
      </c>
      <c r="AF303" s="1">
        <f>IF(Income_CF!AF304="","",Income_CF!AF304*(Cohort_WP!AF302/Cohort_CF!AF302))</f>
        <v>2465955.2529100827</v>
      </c>
      <c r="AG303" s="1">
        <f>IF(Income_CF!AG304="","",Income_CF!AG304*(Cohort_WP!AG302/Cohort_CF!AG302))</f>
        <v>2550879.1416948233</v>
      </c>
      <c r="AH303" s="1">
        <f>IF(Income_CF!AH304="","",Income_CF!AH304*(Cohort_WP!AH302/Cohort_CF!AH302))</f>
        <v>2637144.9231469519</v>
      </c>
      <c r="AI303" s="1">
        <f>IF(Income_CF!AI304="","",Income_CF!AI304*(Cohort_WP!AI302/Cohort_CF!AI302))</f>
        <v>2724692.739703903</v>
      </c>
      <c r="AJ303" s="1">
        <f>IF(Income_CF!AJ304="","",Income_CF!AJ304*(Cohort_WP!AJ302/Cohort_CF!AJ302))</f>
        <v>2813458.3831175035</v>
      </c>
      <c r="AK303" s="1">
        <f>IF(Income_CF!AK304="","",Income_CF!AK304*(Cohort_WP!AK302/Cohort_CF!AK302))</f>
        <v>2903373.3066222584</v>
      </c>
      <c r="AL303" s="1">
        <f>IF(Income_CF!AL304="","",Income_CF!AL304*(Cohort_WP!AL302/Cohort_CF!AL302))</f>
        <v>2994364.6507248147</v>
      </c>
      <c r="AM303" s="1">
        <f>IF(Income_CF!AM304="","",Income_CF!AM304*(Cohort_WP!AM302/Cohort_CF!AM302))</f>
        <v>3086355.2829640019</v>
      </c>
      <c r="AN303" s="1">
        <f>IF(Income_CF!AN304="","",Income_CF!AN304*(Cohort_WP!AN302/Cohort_CF!AN302))</f>
        <v>3179263.8519423194</v>
      </c>
      <c r="AO303" s="1">
        <f>IF(Income_CF!AO304="","",Income_CF!AO304*(Cohort_WP!AO302/Cohort_CF!AO302))</f>
        <v>3273004.8558788514</v>
      </c>
      <c r="AP303" s="1">
        <f>IF(Income_CF!AP304="","",Income_CF!AP304*(Cohort_WP!AP302/Cohort_CF!AP302))</f>
        <v>3367488.7258788403</v>
      </c>
      <c r="AQ303" s="1">
        <f>IF(Income_CF!AQ304="","",Income_CF!AQ304*(Cohort_WP!AQ302/Cohort_CF!AQ302))</f>
        <v>3462621.9240591098</v>
      </c>
      <c r="AR303" s="1">
        <f>IF(Income_CF!AR304="","",Income_CF!AR304*(Cohort_WP!AR302/Cohort_CF!AR302))</f>
        <v>3558307.0566087142</v>
      </c>
      <c r="AS303" s="1">
        <f>IF(Income_CF!AS304="","",Income_CF!AS304*(Cohort_WP!AS302/Cohort_CF!AS302))</f>
        <v>3654443.0018034512</v>
      </c>
      <c r="AT303" s="1">
        <f>IF(Income_CF!AT304="","",Income_CF!AT304*(Cohort_WP!AT302/Cohort_CF!AT302))</f>
        <v>3750925.0529293874</v>
      </c>
      <c r="AU303" s="1">
        <f>IF(Income_CF!AU304="","",Income_CF!AU304*(Cohort_WP!AU302/Cohort_CF!AU302))</f>
        <v>3847645.0760061862</v>
      </c>
      <c r="AV303" s="1">
        <f>IF(Income_CF!AV304="","",Income_CF!AV304*(Cohort_WP!AV302/Cohort_CF!AV302))</f>
        <v>3944491.6821346171</v>
      </c>
      <c r="AW303" s="1">
        <f>IF(Income_CF!AW304="","",Income_CF!AW304*(Cohort_WP!AW302/Cohort_CF!AW302))</f>
        <v>4041350.4142263178</v>
      </c>
      <c r="AX303" s="1">
        <f>IF(Income_CF!AX304="","",Income_CF!AX304*(Cohort_WP!AX302/Cohort_CF!AX302))</f>
        <v>4138103.9478060608</v>
      </c>
      <c r="AY303" s="1">
        <f>IF(Income_CF!AY304="","",Income_CF!AY304*(Cohort_WP!AY302/Cohort_CF!AY302))</f>
        <v>4234632.3055089554</v>
      </c>
      <c r="AZ303" s="1">
        <f>IF(Income_CF!AZ304="","",Income_CF!AZ304*(Cohort_WP!AZ302/Cohort_CF!AZ302))</f>
        <v>4330813.0848279977</v>
      </c>
      <c r="BA303" s="1">
        <f>IF(Income_CF!BA304="","",Income_CF!BA304*(Cohort_WP!BA302/Cohort_CF!BA302))</f>
        <v>4426521.6985996291</v>
      </c>
      <c r="BB303" s="1">
        <f>IF(Income_CF!BB304="","",Income_CF!BB304*(Cohort_WP!BB302/Cohort_CF!BB302))</f>
        <v>4521631.6276494171</v>
      </c>
      <c r="BC303" s="1">
        <f>IF(Income_CF!BC304="","",Income_CF!BC304*(Cohort_WP!BC302/Cohort_CF!BC302))</f>
        <v>4616014.68495443</v>
      </c>
      <c r="BD303" s="1">
        <f>IF(Income_CF!BD304="","",Income_CF!BD304*(Cohort_WP!BD302/Cohort_CF!BD302))</f>
        <v>4709541.2906162925</v>
      </c>
      <c r="BE303" s="1">
        <f>IF(Income_CF!BE304="","",Income_CF!BE304*(Cohort_WP!BE302/Cohort_CF!BE302))</f>
        <v>4802080.7568768896</v>
      </c>
      <c r="BF303" s="1">
        <f>IF(Income_CF!BF304="","",Income_CF!BF304*(Cohort_WP!BF302/Cohort_CF!BF302))</f>
        <v>4893501.5823505968</v>
      </c>
      <c r="BG303" s="1">
        <f>IF(Income_CF!BG304="","",Income_CF!BG304*(Cohort_WP!BG302/Cohort_CF!BG302))</f>
        <v>4983671.7545901835</v>
      </c>
      <c r="BH303" s="1">
        <f>IF(Income_CF!BH304="","",Income_CF!BH304*(Cohort_WP!BH302/Cohort_CF!BH302))</f>
        <v>5072459.0600510836</v>
      </c>
      <c r="BI303" s="1">
        <f>IF(Income_CF!BI304="","",Income_CF!BI304*(Cohort_WP!BI302/Cohort_CF!BI302))</f>
        <v>5159731.4004691299</v>
      </c>
      <c r="BJ303" s="1">
        <f>IF(Income_CF!BJ304="","",Income_CF!BJ304*(Cohort_WP!BJ302/Cohort_CF!BJ302))</f>
        <v>5245357.1146210292</v>
      </c>
      <c r="BK303" s="1">
        <f>IF(Income_CF!BK304="","",Income_CF!BK304*(Cohort_WP!BK302/Cohort_CF!BK302))</f>
        <v>5329205.3043958833</v>
      </c>
      <c r="BL303" s="1">
        <f>IF(Income_CF!BL304="","",Income_CF!BL304*(Cohort_WP!BL302/Cohort_CF!BL302))</f>
        <v>5411146.1640683599</v>
      </c>
      <c r="BM303" s="1">
        <f>IF(Income_CF!BM304="","",Income_CF!BM304*(Cohort_WP!BM302/Cohort_CF!BM302))</f>
        <v>5491051.3116327124</v>
      </c>
      <c r="BN303" s="1" t="str">
        <f>IF(Income_CF!BN304="","",Income_CF!BN304*(Cohort_WP!BN302/Cohort_CF!BN302))</f>
        <v/>
      </c>
    </row>
    <row r="304" spans="1:66" x14ac:dyDescent="0.55000000000000004">
      <c r="A304" s="639"/>
      <c r="B304" t="s">
        <v>486</v>
      </c>
      <c r="H304" s="1" t="str">
        <f>IF(Income_CF!H305="","",Income_CF!H305*(Cohort_WP!H303/Cohort_CF!H303))</f>
        <v/>
      </c>
      <c r="I304" s="1" t="str">
        <f>IF(Income_CF!I305="","",Income_CF!I305*(Cohort_WP!I303/Cohort_CF!I303))</f>
        <v/>
      </c>
      <c r="J304" s="1" t="str">
        <f>IF(Income_CF!J305="","",Income_CF!J305*(Cohort_WP!J303/Cohort_CF!J303))</f>
        <v/>
      </c>
      <c r="K304" s="1" t="str">
        <f>IF(Income_CF!K305="","",Income_CF!K305*(Cohort_WP!K303/Cohort_CF!K303))</f>
        <v/>
      </c>
      <c r="L304" s="1" t="str">
        <f>IF(Income_CF!L305="","",Income_CF!L305*(Cohort_WP!L303/Cohort_CF!L303))</f>
        <v/>
      </c>
      <c r="M304" s="1" t="str">
        <f>IF(Income_CF!M305="","",Income_CF!M305*(Cohort_WP!M303/Cohort_CF!M303))</f>
        <v/>
      </c>
      <c r="N304" s="1" t="str">
        <f>IF(Income_CF!N305="","",Income_CF!N305*(Cohort_WP!N303/Cohort_CF!N303))</f>
        <v/>
      </c>
      <c r="O304" s="1" t="str">
        <f>IF(Income_CF!O305="","",Income_CF!O305*(Cohort_WP!O303/Cohort_CF!O303))</f>
        <v/>
      </c>
      <c r="P304" s="1" t="str">
        <f>IF(Income_CF!P305="","",Income_CF!P305*(Cohort_WP!P303/Cohort_CF!P303))</f>
        <v/>
      </c>
      <c r="Q304" s="1" t="str">
        <f>IF(Income_CF!Q305="","",Income_CF!Q305*(Cohort_WP!Q303/Cohort_CF!Q303))</f>
        <v/>
      </c>
      <c r="R304" s="1" t="str">
        <f>IF(Income_CF!R305="","",Income_CF!R305*(Cohort_WP!R303/Cohort_CF!R303))</f>
        <v/>
      </c>
      <c r="S304" s="1" t="str">
        <f>IF(Income_CF!S305="","",Income_CF!S305*(Cohort_WP!S303/Cohort_CF!S303))</f>
        <v/>
      </c>
      <c r="T304" s="1" t="str">
        <f>IF(Income_CF!T305="","",Income_CF!T305*(Cohort_WP!T303/Cohort_CF!T303))</f>
        <v/>
      </c>
      <c r="U304" s="1" t="str">
        <f>IF(Income_CF!U305="","",Income_CF!U305*(Cohort_WP!U303/Cohort_CF!U303))</f>
        <v/>
      </c>
      <c r="V304" s="1" t="str">
        <f>IF(Income_CF!V305="","",Income_CF!V305*(Cohort_WP!V303/Cohort_CF!V303))</f>
        <v/>
      </c>
      <c r="W304" s="1" t="str">
        <f>IF(Income_CF!W305="","",Income_CF!W305*(Cohort_WP!W303/Cohort_CF!W303))</f>
        <v/>
      </c>
      <c r="X304" s="1" t="str">
        <f>IF(Income_CF!X305="","",Income_CF!X305*(Cohort_WP!X303/Cohort_CF!X303))</f>
        <v/>
      </c>
      <c r="Y304" s="1" t="str">
        <f>IF(Income_CF!Y305="","",Income_CF!Y305*(Cohort_WP!Y303/Cohort_CF!Y303))</f>
        <v/>
      </c>
      <c r="Z304" s="1" t="str">
        <f>IF(Income_CF!Z305="","",Income_CF!Z305*(Cohort_WP!Z303/Cohort_CF!Z303))</f>
        <v/>
      </c>
      <c r="AA304" s="1">
        <f>IF(Income_CF!AA305="","",Income_CF!AA305*(Cohort_WP!AA303/Cohort_CF!AA303))</f>
        <v>2029694.4160431849</v>
      </c>
      <c r="AB304" s="1">
        <f>IF(Income_CF!AB305="","",Income_CF!AB305*(Cohort_WP!AB303/Cohort_CF!AB303))</f>
        <v>2108430.9599646376</v>
      </c>
      <c r="AC304" s="1">
        <f>IF(Income_CF!AC305="","",Income_CF!AC305*(Cohort_WP!AC303/Cohort_CF!AC303))</f>
        <v>2188908.1376876989</v>
      </c>
      <c r="AD304" s="1">
        <f>IF(Income_CF!AD305="","",Income_CF!AD305*(Cohort_WP!AD303/Cohort_CF!AD303))</f>
        <v>2271094.0017118445</v>
      </c>
      <c r="AE304" s="1">
        <f>IF(Income_CF!AE305="","",Income_CF!AE305*(Cohort_WP!AE303/Cohort_CF!AE303))</f>
        <v>2369361.374785136</v>
      </c>
      <c r="AF304" s="1">
        <f>IF(Income_CF!AF305="","",Income_CF!AF305*(Cohort_WP!AF303/Cohort_CF!AF303))</f>
        <v>2453901.6276699449</v>
      </c>
      <c r="AG304" s="1">
        <f>IF(Income_CF!AG305="","",Income_CF!AG305*(Cohort_WP!AG303/Cohort_CF!AG303))</f>
        <v>2539933.9104973846</v>
      </c>
      <c r="AH304" s="1">
        <f>IF(Income_CF!AH305="","",Income_CF!AH305*(Cohort_WP!AH303/Cohort_CF!AH303))</f>
        <v>2627405.5159456679</v>
      </c>
      <c r="AI304" s="1">
        <f>IF(Income_CF!AI305="","",Income_CF!AI305*(Cohort_WP!AI303/Cohort_CF!AI303))</f>
        <v>2716259.2708413601</v>
      </c>
      <c r="AJ304" s="1">
        <f>IF(Income_CF!AJ305="","",Income_CF!AJ305*(Cohort_WP!AJ303/Cohort_CF!AJ303))</f>
        <v>2806433.5218950198</v>
      </c>
      <c r="AK304" s="1">
        <f>IF(Income_CF!AK305="","",Income_CF!AK305*(Cohort_WP!AK303/Cohort_CF!AK303))</f>
        <v>2897862.1346110287</v>
      </c>
      <c r="AL304" s="1">
        <f>IF(Income_CF!AL305="","",Income_CF!AL305*(Cohort_WP!AL303/Cohort_CF!AL303))</f>
        <v>2990474.5058209253</v>
      </c>
      <c r="AM304" s="1">
        <f>IF(Income_CF!AM305="","",Income_CF!AM305*(Cohort_WP!AM303/Cohort_CF!AM303))</f>
        <v>3084195.5902465591</v>
      </c>
      <c r="AN304" s="1">
        <f>IF(Income_CF!AN305="","",Income_CF!AN305*(Cohort_WP!AN303/Cohort_CF!AN303))</f>
        <v>3178945.9414529218</v>
      </c>
      <c r="AO304" s="1">
        <f>IF(Income_CF!AO305="","",Income_CF!AO305*(Cohort_WP!AO303/Cohort_CF!AO303))</f>
        <v>3274641.7675005896</v>
      </c>
      <c r="AP304" s="1">
        <f>IF(Income_CF!AP305="","",Income_CF!AP305*(Cohort_WP!AP303/Cohort_CF!AP303))</f>
        <v>3371195.001555217</v>
      </c>
      <c r="AQ304" s="1">
        <f>IF(Income_CF!AQ305="","",Income_CF!AQ305*(Cohort_WP!AQ303/Cohort_CF!AQ303))</f>
        <v>3468513.3876552046</v>
      </c>
      <c r="AR304" s="1">
        <f>IF(Income_CF!AR305="","",Income_CF!AR305*(Cohort_WP!AR303/Cohort_CF!AR303))</f>
        <v>3566500.5817808835</v>
      </c>
      <c r="AS304" s="1">
        <f>IF(Income_CF!AS305="","",Income_CF!AS305*(Cohort_WP!AS303/Cohort_CF!AS303))</f>
        <v>3665056.2683069762</v>
      </c>
      <c r="AT304" s="1">
        <f>IF(Income_CF!AT305="","",Income_CF!AT305*(Cohort_WP!AT303/Cohort_CF!AT303))</f>
        <v>3764076.2918575536</v>
      </c>
      <c r="AU304" s="1">
        <f>IF(Income_CF!AU305="","",Income_CF!AU305*(Cohort_WP!AU303/Cohort_CF!AU303))</f>
        <v>3863452.8045172691</v>
      </c>
      <c r="AV304" s="1">
        <f>IF(Income_CF!AV305="","",Income_CF!AV305*(Cohort_WP!AV303/Cohort_CF!AV303))</f>
        <v>3963074.4282863722</v>
      </c>
      <c r="AW304" s="1">
        <f>IF(Income_CF!AW305="","",Income_CF!AW305*(Cohort_WP!AW303/Cohort_CF!AW303))</f>
        <v>4062826.4325986551</v>
      </c>
      <c r="AX304" s="1">
        <f>IF(Income_CF!AX305="","",Income_CF!AX305*(Cohort_WP!AX303/Cohort_CF!AX303))</f>
        <v>4162590.9266531072</v>
      </c>
      <c r="AY304" s="1">
        <f>IF(Income_CF!AY305="","",Income_CF!AY305*(Cohort_WP!AY303/Cohort_CF!AY303))</f>
        <v>4262247.0662402427</v>
      </c>
      <c r="AZ304" s="1">
        <f>IF(Income_CF!AZ305="","",Income_CF!AZ305*(Cohort_WP!AZ303/Cohort_CF!AZ303))</f>
        <v>4361671.2746742247</v>
      </c>
      <c r="BA304" s="1">
        <f>IF(Income_CF!BA305="","",Income_CF!BA305*(Cohort_WP!BA303/Cohort_CF!BA303))</f>
        <v>4460737.4773728382</v>
      </c>
      <c r="BB304" s="1">
        <f>IF(Income_CF!BB305="","",Income_CF!BB305*(Cohort_WP!BB303/Cohort_CF!BB303))</f>
        <v>4559317.3495576186</v>
      </c>
      <c r="BC304" s="1">
        <f>IF(Income_CF!BC305="","",Income_CF!BC305*(Cohort_WP!BC303/Cohort_CF!BC303))</f>
        <v>4657280.5764788985</v>
      </c>
      <c r="BD304" s="1">
        <f>IF(Income_CF!BD305="","",Income_CF!BD305*(Cohort_WP!BD303/Cohort_CF!BD303))</f>
        <v>4754495.1255030632</v>
      </c>
      <c r="BE304" s="1">
        <f>IF(Income_CF!BE305="","",Income_CF!BE305*(Cohort_WP!BE303/Cohort_CF!BE303))</f>
        <v>4850827.5293347808</v>
      </c>
      <c r="BF304" s="1">
        <f>IF(Income_CF!BF305="","",Income_CF!BF305*(Cohort_WP!BF303/Cohort_CF!BF303))</f>
        <v>4946143.1795831956</v>
      </c>
      <c r="BG304" s="1">
        <f>IF(Income_CF!BG305="","",Income_CF!BG305*(Cohort_WP!BG303/Cohort_CF!BG303))</f>
        <v>5040306.6298211133</v>
      </c>
      <c r="BH304" s="1">
        <f>IF(Income_CF!BH305="","",Income_CF!BH305*(Cohort_WP!BH303/Cohort_CF!BH303))</f>
        <v>5133181.9072278896</v>
      </c>
      <c r="BI304" s="1">
        <f>IF(Income_CF!BI305="","",Income_CF!BI305*(Cohort_WP!BI303/Cohort_CF!BI303))</f>
        <v>5224632.8318526158</v>
      </c>
      <c r="BJ304" s="1">
        <f>IF(Income_CF!BJ305="","",Income_CF!BJ305*(Cohort_WP!BJ303/Cohort_CF!BJ303))</f>
        <v>5314523.342483202</v>
      </c>
      <c r="BK304" s="1">
        <f>IF(Income_CF!BK305="","",Income_CF!BK305*(Cohort_WP!BK303/Cohort_CF!BK303))</f>
        <v>5402717.8280596612</v>
      </c>
      <c r="BL304" s="1">
        <f>IF(Income_CF!BL305="","",Income_CF!BL305*(Cohort_WP!BL303/Cohort_CF!BL303))</f>
        <v>5489081.4635277605</v>
      </c>
      <c r="BM304" s="1">
        <f>IF(Income_CF!BM305="","",Income_CF!BM305*(Cohort_WP!BM303/Cohort_CF!BM303))</f>
        <v>5573480.5489904098</v>
      </c>
      <c r="BN304" s="1">
        <f>IF(Income_CF!BN305="","",Income_CF!BN305*(Cohort_WP!BN303/Cohort_CF!BN303))</f>
        <v>5655782.8509816928</v>
      </c>
    </row>
    <row r="305" spans="1:72" x14ac:dyDescent="0.55000000000000004">
      <c r="A305" s="640"/>
      <c r="B305" s="329" t="s">
        <v>525</v>
      </c>
      <c r="C305" s="329"/>
      <c r="D305" s="329"/>
      <c r="E305" s="329"/>
      <c r="F305" s="329"/>
      <c r="G305" s="329"/>
      <c r="H305" s="330">
        <f>SUM(H285:H304)</f>
        <v>1157506.3641676183</v>
      </c>
      <c r="I305" s="330">
        <f t="shared" ref="I305:BN305" si="129">SUM(I285:I304)</f>
        <v>2394640.2700581332</v>
      </c>
      <c r="J305" s="330">
        <f t="shared" si="129"/>
        <v>3714783.2030580854</v>
      </c>
      <c r="K305" s="330">
        <f t="shared" si="129"/>
        <v>5121399.8739024699</v>
      </c>
      <c r="L305" s="330">
        <f t="shared" si="129"/>
        <v>6626255.5546273999</v>
      </c>
      <c r="M305" s="330">
        <f t="shared" si="129"/>
        <v>8224469.0306974314</v>
      </c>
      <c r="N305" s="330">
        <f t="shared" si="129"/>
        <v>9919691.9198007826</v>
      </c>
      <c r="O305" s="330">
        <f t="shared" si="129"/>
        <v>11715655.329907196</v>
      </c>
      <c r="P305" s="330">
        <f t="shared" si="129"/>
        <v>13616169.697163587</v>
      </c>
      <c r="Q305" s="330">
        <f t="shared" si="129"/>
        <v>15625124.610791808</v>
      </c>
      <c r="R305" s="330">
        <f t="shared" si="129"/>
        <v>17746488.632111605</v>
      </c>
      <c r="S305" s="330">
        <f t="shared" si="129"/>
        <v>19984309.115281921</v>
      </c>
      <c r="T305" s="330">
        <f t="shared" si="129"/>
        <v>22342712.037812956</v>
      </c>
      <c r="U305" s="330">
        <f t="shared" si="129"/>
        <v>24825901.849348422</v>
      </c>
      <c r="V305" s="330">
        <f t="shared" si="129"/>
        <v>27438161.347649164</v>
      </c>
      <c r="W305" s="330">
        <f t="shared" si="129"/>
        <v>30183851.591123786</v>
      </c>
      <c r="X305" s="330">
        <f t="shared" si="129"/>
        <v>33067411.857647359</v>
      </c>
      <c r="Y305" s="330">
        <f t="shared" si="129"/>
        <v>36093359.659783013</v>
      </c>
      <c r="Z305" s="330">
        <f t="shared" si="129"/>
        <v>39266290.826871432</v>
      </c>
      <c r="AA305" s="330">
        <f t="shared" si="129"/>
        <v>42590879.664777979</v>
      </c>
      <c r="AB305" s="330">
        <f t="shared" si="129"/>
        <v>43981293.955860384</v>
      </c>
      <c r="AC305" s="330">
        <f t="shared" si="129"/>
        <v>45389134.855439983</v>
      </c>
      <c r="AD305" s="330">
        <f t="shared" si="129"/>
        <v>46813206.663158022</v>
      </c>
      <c r="AE305" s="330">
        <f t="shared" si="129"/>
        <v>48252243.482093915</v>
      </c>
      <c r="AF305" s="330">
        <f t="shared" si="129"/>
        <v>49690068.515224986</v>
      </c>
      <c r="AG305" s="330">
        <f t="shared" si="129"/>
        <v>51140652.075675346</v>
      </c>
      <c r="AH305" s="330">
        <f t="shared" si="129"/>
        <v>52602635.962755315</v>
      </c>
      <c r="AI305" s="330">
        <f t="shared" si="129"/>
        <v>54074602.33646781</v>
      </c>
      <c r="AJ305" s="330">
        <f t="shared" si="129"/>
        <v>55555075.393303767</v>
      </c>
      <c r="AK305" s="330">
        <f t="shared" si="129"/>
        <v>57042523.262170821</v>
      </c>
      <c r="AL305" s="330">
        <f t="shared" si="129"/>
        <v>58535360.119840808</v>
      </c>
      <c r="AM305" s="330">
        <f t="shared" si="129"/>
        <v>60031948.524367884</v>
      </c>
      <c r="AN305" s="330">
        <f t="shared" si="129"/>
        <v>61530601.963979453</v>
      </c>
      <c r="AO305" s="330">
        <f t="shared" si="129"/>
        <v>63029587.617978178</v>
      </c>
      <c r="AP305" s="330">
        <f t="shared" si="129"/>
        <v>64527129.325220287</v>
      </c>
      <c r="AQ305" s="330">
        <f t="shared" si="129"/>
        <v>66021410.754758976</v>
      </c>
      <c r="AR305" s="330">
        <f t="shared" si="129"/>
        <v>67510578.772266984</v>
      </c>
      <c r="AS305" s="330">
        <f t="shared" si="129"/>
        <v>68992746.994882926</v>
      </c>
      <c r="AT305" s="330">
        <f t="shared" si="129"/>
        <v>70465999.526170507</v>
      </c>
      <c r="AU305" s="330">
        <f t="shared" si="129"/>
        <v>71928394.861939713</v>
      </c>
      <c r="AV305" s="330">
        <f t="shared" si="129"/>
        <v>70106890.319145128</v>
      </c>
      <c r="AW305" s="330">
        <f t="shared" si="129"/>
        <v>68128130.367584512</v>
      </c>
      <c r="AX305" s="330">
        <f t="shared" si="129"/>
        <v>65987263.053035431</v>
      </c>
      <c r="AY305" s="330">
        <f t="shared" si="129"/>
        <v>63679412.290173784</v>
      </c>
      <c r="AZ305" s="330">
        <f t="shared" si="129"/>
        <v>61199680.180651553</v>
      </c>
      <c r="BA305" s="330">
        <f t="shared" si="129"/>
        <v>58543149.173156664</v>
      </c>
      <c r="BB305" s="330">
        <f t="shared" si="129"/>
        <v>55704884.046657331</v>
      </c>
      <c r="BC305" s="330">
        <f t="shared" si="129"/>
        <v>52679933.698012695</v>
      </c>
      <c r="BD305" s="330">
        <f t="shared" si="129"/>
        <v>49463332.715179816</v>
      </c>
      <c r="BE305" s="330">
        <f t="shared" si="129"/>
        <v>46050102.717367053</v>
      </c>
      <c r="BF305" s="330">
        <f t="shared" si="129"/>
        <v>42435253.443673238</v>
      </c>
      <c r="BG305" s="330">
        <f t="shared" si="129"/>
        <v>38613783.572012737</v>
      </c>
      <c r="BH305" s="330">
        <f t="shared" si="129"/>
        <v>34580681.250457376</v>
      </c>
      <c r="BI305" s="330">
        <f t="shared" si="129"/>
        <v>30330924.323526375</v>
      </c>
      <c r="BJ305" s="330">
        <f t="shared" si="129"/>
        <v>25859480.236423962</v>
      </c>
      <c r="BK305" s="330">
        <f t="shared" si="129"/>
        <v>21161305.600758988</v>
      </c>
      <c r="BL305" s="330">
        <f t="shared" si="129"/>
        <v>16231345.405880306</v>
      </c>
      <c r="BM305" s="330">
        <f t="shared" si="129"/>
        <v>11064531.860623121</v>
      </c>
      <c r="BN305" s="330">
        <f t="shared" si="129"/>
        <v>5655782.8509816928</v>
      </c>
      <c r="BO305" s="329"/>
      <c r="BP305" s="329"/>
      <c r="BQ305" s="329"/>
      <c r="BR305" s="329"/>
      <c r="BS305" s="329"/>
      <c r="BT305" s="329"/>
    </row>
    <row r="306" spans="1:72" x14ac:dyDescent="0.55000000000000004">
      <c r="B306" s="329" t="s">
        <v>526</v>
      </c>
      <c r="C306" s="329"/>
      <c r="D306" s="329"/>
      <c r="E306" s="329"/>
      <c r="F306" s="329"/>
      <c r="G306" s="329"/>
      <c r="H306" s="329">
        <f>'Cost and Benefit Parameters'!$C$45*Income_WP!H305</f>
        <v>760481.68125812523</v>
      </c>
      <c r="I306" s="329">
        <f>'Cost and Benefit Parameters'!$C$45*Income_WP!I305</f>
        <v>1573278.6574281936</v>
      </c>
      <c r="J306" s="329">
        <f>'Cost and Benefit Parameters'!$C$45*Income_WP!J305</f>
        <v>2440612.5644091624</v>
      </c>
      <c r="K306" s="329">
        <f>'Cost and Benefit Parameters'!$C$45*Income_WP!K305</f>
        <v>3364759.7171539227</v>
      </c>
      <c r="L306" s="329">
        <f>'Cost and Benefit Parameters'!$C$45*Income_WP!L305</f>
        <v>4353449.899390202</v>
      </c>
      <c r="M306" s="329">
        <f>'Cost and Benefit Parameters'!$C$45*Income_WP!M305</f>
        <v>5403476.1531682126</v>
      </c>
      <c r="N306" s="329">
        <f>'Cost and Benefit Parameters'!$C$45*Income_WP!N305</f>
        <v>6517237.5913091144</v>
      </c>
      <c r="O306" s="329">
        <f>'Cost and Benefit Parameters'!$C$45*Income_WP!O305</f>
        <v>7697185.5517490283</v>
      </c>
      <c r="P306" s="329">
        <f>'Cost and Benefit Parameters'!$C$45*Income_WP!P305</f>
        <v>8945823.4910364766</v>
      </c>
      <c r="Q306" s="329">
        <f>'Cost and Benefit Parameters'!$C$45*Income_WP!Q305</f>
        <v>10265706.869290218</v>
      </c>
      <c r="R306" s="329">
        <f>'Cost and Benefit Parameters'!$C$45*Income_WP!R305</f>
        <v>11659443.031297326</v>
      </c>
      <c r="S306" s="329">
        <f>'Cost and Benefit Parameters'!$C$45*Income_WP!S305</f>
        <v>13129691.088740222</v>
      </c>
      <c r="T306" s="329">
        <f>'Cost and Benefit Parameters'!$C$45*Income_WP!T305</f>
        <v>14679161.808843112</v>
      </c>
      <c r="U306" s="329">
        <f>'Cost and Benefit Parameters'!$C$45*Income_WP!U305</f>
        <v>16310617.515021915</v>
      </c>
      <c r="V306" s="329">
        <f>'Cost and Benefit Parameters'!$C$45*Income_WP!V305</f>
        <v>18026872.005405501</v>
      </c>
      <c r="W306" s="329">
        <f>'Cost and Benefit Parameters'!$C$45*Income_WP!W305</f>
        <v>19830790.495368328</v>
      </c>
      <c r="X306" s="329">
        <f>'Cost and Benefit Parameters'!$C$45*Income_WP!X305</f>
        <v>21725289.590474315</v>
      </c>
      <c r="Y306" s="329">
        <f>'Cost and Benefit Parameters'!$C$45*Income_WP!Y305</f>
        <v>23713337.296477441</v>
      </c>
      <c r="Z306" s="329">
        <f>'Cost and Benefit Parameters'!$C$45*Income_WP!Z305</f>
        <v>25797953.073254533</v>
      </c>
      <c r="AA306" s="329">
        <f>'Cost and Benefit Parameters'!$C$45*Income_WP!AA305</f>
        <v>27982207.939759135</v>
      </c>
      <c r="AB306" s="329">
        <f>'Cost and Benefit Parameters'!$C$45*Income_WP!AB305</f>
        <v>28895710.129000273</v>
      </c>
      <c r="AC306" s="329">
        <f>'Cost and Benefit Parameters'!$C$45*Income_WP!AC305</f>
        <v>29820661.600024071</v>
      </c>
      <c r="AD306" s="329">
        <f>'Cost and Benefit Parameters'!$C$45*Income_WP!AD305</f>
        <v>30756276.777694821</v>
      </c>
      <c r="AE306" s="329">
        <f>'Cost and Benefit Parameters'!$C$45*Income_WP!AE305</f>
        <v>31701723.967735704</v>
      </c>
      <c r="AF306" s="329">
        <f>'Cost and Benefit Parameters'!$C$45*Income_WP!AF305</f>
        <v>32646375.014502816</v>
      </c>
      <c r="AG306" s="329">
        <f>'Cost and Benefit Parameters'!$C$45*Income_WP!AG305</f>
        <v>33599408.4137187</v>
      </c>
      <c r="AH306" s="329">
        <f>'Cost and Benefit Parameters'!$C$45*Income_WP!AH305</f>
        <v>34559931.827530243</v>
      </c>
      <c r="AI306" s="329">
        <f>'Cost and Benefit Parameters'!$C$45*Income_WP!AI305</f>
        <v>35527013.735059351</v>
      </c>
      <c r="AJ306" s="329">
        <f>'Cost and Benefit Parameters'!$C$45*Income_WP!AJ305</f>
        <v>36499684.533400573</v>
      </c>
      <c r="AK306" s="329">
        <f>'Cost and Benefit Parameters'!$C$45*Income_WP!AK305</f>
        <v>37476937.783246234</v>
      </c>
      <c r="AL306" s="329">
        <f>'Cost and Benefit Parameters'!$C$45*Income_WP!AL305</f>
        <v>38457731.598735414</v>
      </c>
      <c r="AM306" s="329">
        <f>'Cost and Benefit Parameters'!$C$45*Income_WP!AM305</f>
        <v>39440990.180509701</v>
      </c>
      <c r="AN306" s="329">
        <f>'Cost and Benefit Parameters'!$C$45*Income_WP!AN305</f>
        <v>40425605.490334503</v>
      </c>
      <c r="AO306" s="329">
        <f>'Cost and Benefit Parameters'!$C$45*Income_WP!AO305</f>
        <v>41410439.065011665</v>
      </c>
      <c r="AP306" s="329">
        <f>'Cost and Benefit Parameters'!$C$45*Income_WP!AP305</f>
        <v>42394323.966669731</v>
      </c>
      <c r="AQ306" s="329">
        <f>'Cost and Benefit Parameters'!$C$45*Income_WP!AQ305</f>
        <v>43376066.865876652</v>
      </c>
      <c r="AR306" s="329">
        <f>'Cost and Benefit Parameters'!$C$45*Income_WP!AR305</f>
        <v>44354450.253379412</v>
      </c>
      <c r="AS306" s="329">
        <f>'Cost and Benefit Parameters'!$C$45*Income_WP!AS305</f>
        <v>45328234.775638081</v>
      </c>
      <c r="AT306" s="329">
        <f>'Cost and Benefit Parameters'!$C$45*Income_WP!AT305</f>
        <v>46296161.688694023</v>
      </c>
      <c r="AU306" s="329">
        <f>'Cost and Benefit Parameters'!$C$45*Income_WP!AU305</f>
        <v>47256955.424294397</v>
      </c>
      <c r="AV306" s="329">
        <f>'Cost and Benefit Parameters'!$C$45*Income_WP!AV305</f>
        <v>46060226.939678349</v>
      </c>
      <c r="AW306" s="329">
        <f>'Cost and Benefit Parameters'!$C$45*Income_WP!AW305</f>
        <v>44760181.651503026</v>
      </c>
      <c r="AX306" s="329">
        <f>'Cost and Benefit Parameters'!$C$45*Income_WP!AX305</f>
        <v>43353631.82584428</v>
      </c>
      <c r="AY306" s="329">
        <f>'Cost and Benefit Parameters'!$C$45*Income_WP!AY305</f>
        <v>41837373.874644175</v>
      </c>
      <c r="AZ306" s="329">
        <f>'Cost and Benefit Parameters'!$C$45*Income_WP!AZ305</f>
        <v>40208189.878688075</v>
      </c>
      <c r="BA306" s="329">
        <f>'Cost and Benefit Parameters'!$C$45*Income_WP!BA305</f>
        <v>38462849.006763928</v>
      </c>
      <c r="BB306" s="329">
        <f>'Cost and Benefit Parameters'!$C$45*Income_WP!BB305</f>
        <v>36598108.818653867</v>
      </c>
      <c r="BC306" s="329">
        <f>'Cost and Benefit Parameters'!$C$45*Income_WP!BC305</f>
        <v>34610716.439594343</v>
      </c>
      <c r="BD306" s="329">
        <f>'Cost and Benefit Parameters'!$C$45*Income_WP!BD305</f>
        <v>32497409.593873139</v>
      </c>
      <c r="BE306" s="329">
        <f>'Cost and Benefit Parameters'!$C$45*Income_WP!BE305</f>
        <v>30254917.485310156</v>
      </c>
      <c r="BF306" s="329">
        <f>'Cost and Benefit Parameters'!$C$45*Income_WP!BF305</f>
        <v>27879961.51249332</v>
      </c>
      <c r="BG306" s="329">
        <f>'Cost and Benefit Parameters'!$C$45*Income_WP!BG305</f>
        <v>25369255.806812368</v>
      </c>
      <c r="BH306" s="329">
        <f>'Cost and Benefit Parameters'!$C$45*Income_WP!BH305</f>
        <v>22719507.581550498</v>
      </c>
      <c r="BI306" s="329">
        <f>'Cost and Benefit Parameters'!$C$45*Income_WP!BI305</f>
        <v>19927417.280556828</v>
      </c>
      <c r="BJ306" s="329">
        <f>'Cost and Benefit Parameters'!$C$45*Income_WP!BJ305</f>
        <v>16989678.515330542</v>
      </c>
      <c r="BK306" s="329">
        <f>'Cost and Benefit Parameters'!$C$45*Income_WP!BK305</f>
        <v>13902977.779698657</v>
      </c>
      <c r="BL306" s="329">
        <f>'Cost and Benefit Parameters'!$C$45*Income_WP!BL305</f>
        <v>10663993.931663362</v>
      </c>
      <c r="BM306" s="329">
        <f>'Cost and Benefit Parameters'!$C$45*Income_WP!BM305</f>
        <v>7269397.432429391</v>
      </c>
      <c r="BN306" s="329">
        <f>'Cost and Benefit Parameters'!$C$45*Income_WP!BN305</f>
        <v>3715849.3330949722</v>
      </c>
      <c r="BO306" s="329"/>
      <c r="BP306" s="329"/>
      <c r="BQ306" s="329"/>
      <c r="BR306" s="329"/>
      <c r="BS306" s="329"/>
      <c r="BT306" s="329"/>
    </row>
    <row r="307" spans="1:72" x14ac:dyDescent="0.55000000000000004">
      <c r="A307" s="641" t="s">
        <v>491</v>
      </c>
      <c r="B307" s="128" t="s">
        <v>507</v>
      </c>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row>
    <row r="308" spans="1:72" x14ac:dyDescent="0.55000000000000004">
      <c r="A308" s="642"/>
      <c r="B308" t="s">
        <v>466</v>
      </c>
      <c r="J308" s="1">
        <f>IF(Income_CF!J309="","",Income_CF!J309*(Cohort_WP!J307/Cohort_CF!J307))</f>
        <v>1058164.635743733</v>
      </c>
      <c r="K308" s="1">
        <f>IF(Income_CF!K309="","",Income_CF!K309*(Cohort_WP!K307/Cohort_CF!K307))</f>
        <v>1099213.2909796212</v>
      </c>
      <c r="L308" s="1">
        <f>IF(Income_CF!L309="","",Income_CF!L309*(Cohort_WP!L307/Cohort_CF!L307))</f>
        <v>1141169.4114566238</v>
      </c>
      <c r="M308" s="1">
        <f>IF(Income_CF!M309="","",Income_CF!M309*(Cohort_WP!M307/Cohort_CF!M307))</f>
        <v>1184016.3416058093</v>
      </c>
      <c r="N308" s="1">
        <f>IF(Income_CF!N309="","",Income_CF!N309*(Cohort_WP!N307/Cohort_CF!N307))</f>
        <v>1235247.2353855262</v>
      </c>
      <c r="O308" s="1">
        <f>IF(Income_CF!O309="","",Income_CF!O309*(Cohort_WP!O307/Cohort_CF!O307))</f>
        <v>1279321.6069719298</v>
      </c>
      <c r="P308" s="1">
        <f>IF(Income_CF!P309="","",Income_CF!P309*(Cohort_WP!P307/Cohort_CF!P307))</f>
        <v>1324173.8362044329</v>
      </c>
      <c r="Q308" s="1">
        <f>IF(Income_CF!Q309="","",Income_CF!Q309*(Cohort_WP!Q307/Cohort_CF!Q307))</f>
        <v>1369776.4445505419</v>
      </c>
      <c r="R308" s="1">
        <f>IF(Income_CF!R309="","",Income_CF!R309*(Cohort_WP!R307/Cohort_CF!R307))</f>
        <v>1416099.6252424195</v>
      </c>
      <c r="S308" s="1">
        <f>IF(Income_CF!S309="","",Income_CF!S309*(Cohort_WP!S307/Cohort_CF!S307))</f>
        <v>1463111.2358402729</v>
      </c>
      <c r="T308" s="1">
        <f>IF(Income_CF!T309="","",Income_CF!T309*(Cohort_WP!T307/Cohort_CF!T307))</f>
        <v>1510776.7976640048</v>
      </c>
      <c r="U308" s="1">
        <f>IF(Income_CF!U309="","",Income_CF!U309*(Cohort_WP!U307/Cohort_CF!U307))</f>
        <v>1559059.5023273651</v>
      </c>
      <c r="V308" s="1">
        <f>IF(Income_CF!V309="","",Income_CF!V309*(Cohort_WP!V307/Cohort_CF!V307))</f>
        <v>1607920.2255864311</v>
      </c>
      <c r="W308" s="1">
        <f>IF(Income_CF!W309="","",Income_CF!W309*(Cohort_WP!W307/Cohort_CF!W307))</f>
        <v>1657317.5486900376</v>
      </c>
      <c r="X308" s="1">
        <f>IF(Income_CF!X309="","",Income_CF!X309*(Cohort_WP!X307/Cohort_CF!X307))</f>
        <v>1707207.7873937204</v>
      </c>
      <c r="Y308" s="1">
        <f>IF(Income_CF!Y309="","",Income_CF!Y309*(Cohort_WP!Y307/Cohort_CF!Y307))</f>
        <v>1757545.0287713995</v>
      </c>
      <c r="Z308" s="1">
        <f>IF(Income_CF!Z309="","",Income_CF!Z309*(Cohort_WP!Z307/Cohort_CF!Z307))</f>
        <v>1808281.1759296581</v>
      </c>
      <c r="AA308" s="1">
        <f>IF(Income_CF!AA309="","",Income_CF!AA309*(Cohort_WP!AA307/Cohort_CF!AA307))</f>
        <v>1859366.0006993304</v>
      </c>
      <c r="AB308" s="1">
        <f>IF(Income_CF!AB309="","",Income_CF!AB309*(Cohort_WP!AB307/Cohort_CF!AB307))</f>
        <v>1910747.2043470514</v>
      </c>
      <c r="AC308" s="1">
        <f>IF(Income_CF!AC309="","",Income_CF!AC309*(Cohort_WP!AC307/Cohort_CF!AC307))</f>
        <v>1962370.4863167563</v>
      </c>
      <c r="AD308" s="1">
        <f>IF(Income_CF!AD309="","",Income_CF!AD309*(Cohort_WP!AD307/Cohort_CF!AD307))</f>
        <v>2014179.6209770613</v>
      </c>
      <c r="AE308" s="1">
        <f>IF(Income_CF!AE309="","",Income_CF!AE309*(Cohort_WP!AE307/Cohort_CF!AE307))</f>
        <v>2066116.5423158584</v>
      </c>
      <c r="AF308" s="1">
        <f>IF(Income_CF!AF309="","",Income_CF!AF309*(Cohort_WP!AF307/Cohort_CF!AF307))</f>
        <v>2118121.436487854</v>
      </c>
      <c r="AG308" s="1">
        <f>IF(Income_CF!AG309="","",Income_CF!AG309*(Cohort_WP!AG307/Cohort_CF!AG307))</f>
        <v>2170132.8420850988</v>
      </c>
      <c r="AH308" s="1">
        <f>IF(Income_CF!AH309="","",Income_CF!AH309*(Cohort_WP!AH307/Cohort_CF!AH307))</f>
        <v>2222087.7579642213</v>
      </c>
      <c r="AI308" s="1">
        <f>IF(Income_CF!AI309="","",Income_CF!AI309*(Cohort_WP!AI307/Cohort_CF!AI307))</f>
        <v>2273921.7584275771</v>
      </c>
      <c r="AJ308" s="1">
        <f>IF(Income_CF!AJ309="","",Income_CF!AJ309*(Cohort_WP!AJ307/Cohort_CF!AJ307))</f>
        <v>2325569.1155196121</v>
      </c>
      <c r="AK308" s="1">
        <f>IF(Income_CF!AK309="","",Income_CF!AK309*(Cohort_WP!AK307/Cohort_CF!AK307))</f>
        <v>2376962.9281633059</v>
      </c>
      <c r="AL308" s="1">
        <f>IF(Income_CF!AL309="","",Income_CF!AL309*(Cohort_WP!AL307/Cohort_CF!AL307))</f>
        <v>2428035.2578263688</v>
      </c>
      <c r="AM308" s="1">
        <f>IF(Income_CF!AM309="","",Income_CF!AM309*(Cohort_WP!AM307/Cohort_CF!AM307))</f>
        <v>2478717.2703717281</v>
      </c>
      <c r="AN308" s="1">
        <f>IF(Income_CF!AN309="","",Income_CF!AN309*(Cohort_WP!AN307/Cohort_CF!AN307))</f>
        <v>2528939.3837131183</v>
      </c>
      <c r="AO308" s="1">
        <f>IF(Income_CF!AO309="","",Income_CF!AO309*(Cohort_WP!AO307/Cohort_CF!AO307))</f>
        <v>2578631.4208634263</v>
      </c>
      <c r="AP308" s="1">
        <f>IF(Income_CF!AP309="","",Income_CF!AP309*(Cohort_WP!AP307/Cohort_CF!AP307))</f>
        <v>2627722.7679321282</v>
      </c>
      <c r="AQ308" s="1">
        <f>IF(Income_CF!AQ309="","",Income_CF!AQ309*(Cohort_WP!AQ307/Cohort_CF!AQ307))</f>
        <v>2676142.5365977604</v>
      </c>
      <c r="AR308" s="1">
        <f>IF(Income_CF!AR309="","",Income_CF!AR309*(Cohort_WP!AR307/Cohort_CF!AR307))</f>
        <v>2723819.7305531944</v>
      </c>
      <c r="AS308" s="1">
        <f>IF(Income_CF!AS309="","",Income_CF!AS309*(Cohort_WP!AS307/Cohort_CF!AS307))</f>
        <v>2770683.4153948091</v>
      </c>
      <c r="AT308" s="1">
        <f>IF(Income_CF!AT309="","",Income_CF!AT309*(Cohort_WP!AT307/Cohort_CF!AT307))</f>
        <v>2816662.8914021142</v>
      </c>
      <c r="AU308" s="1">
        <f>IF(Income_CF!AU309="","",Income_CF!AU309*(Cohort_WP!AU307/Cohort_CF!AU307))</f>
        <v>2861687.8686323133</v>
      </c>
      <c r="AV308" s="1">
        <f>IF(Income_CF!AV309="","",Income_CF!AV309*(Cohort_WP!AV307/Cohort_CF!AV307))</f>
        <v>2905688.6437341091</v>
      </c>
      <c r="AW308" s="1">
        <f>IF(Income_CF!AW309="","",Income_CF!AW309*(Cohort_WP!AW307/Cohort_CF!AW307))</f>
        <v>2948596.2778681461</v>
      </c>
      <c r="AX308" s="1" t="str">
        <f>IF(Income_CF!AX309="","",Income_CF!AX309*(Cohort_WP!AX307/Cohort_CF!AX307))</f>
        <v/>
      </c>
      <c r="AY308" s="1" t="str">
        <f>IF(Income_CF!AY309="","",Income_CF!AY309*(Cohort_WP!AY307/Cohort_CF!AY307))</f>
        <v/>
      </c>
      <c r="AZ308" s="1" t="str">
        <f>IF(Income_CF!AZ309="","",Income_CF!AZ309*(Cohort_WP!AZ307/Cohort_CF!AZ307))</f>
        <v/>
      </c>
      <c r="BA308" s="1" t="str">
        <f>IF(Income_CF!BA309="","",Income_CF!BA309*(Cohort_WP!BA307/Cohort_CF!BA307))</f>
        <v/>
      </c>
      <c r="BB308" s="1" t="str">
        <f>IF(Income_CF!BB309="","",Income_CF!BB309*(Cohort_WP!BB307/Cohort_CF!BB307))</f>
        <v/>
      </c>
      <c r="BC308" s="1" t="str">
        <f>IF(Income_CF!BC309="","",Income_CF!BC309*(Cohort_WP!BC307/Cohort_CF!BC307))</f>
        <v/>
      </c>
      <c r="BD308" s="1" t="str">
        <f>IF(Income_CF!BD309="","",Income_CF!BD309*(Cohort_WP!BD307/Cohort_CF!BD307))</f>
        <v/>
      </c>
      <c r="BE308" s="1" t="str">
        <f>IF(Income_CF!BE309="","",Income_CF!BE309*(Cohort_WP!BE307/Cohort_CF!BE307))</f>
        <v/>
      </c>
      <c r="BF308" s="1" t="str">
        <f>IF(Income_CF!BF309="","",Income_CF!BF309*(Cohort_WP!BF307/Cohort_CF!BF307))</f>
        <v/>
      </c>
      <c r="BG308" s="1" t="str">
        <f>IF(Income_CF!BG309="","",Income_CF!BG309*(Cohort_WP!BG307/Cohort_CF!BG307))</f>
        <v/>
      </c>
      <c r="BH308" s="1" t="str">
        <f>IF(Income_CF!BH309="","",Income_CF!BH309*(Cohort_WP!BH307/Cohort_CF!BH307))</f>
        <v/>
      </c>
      <c r="BI308" s="1" t="str">
        <f>IF(Income_CF!BI309="","",Income_CF!BI309*(Cohort_WP!BI307/Cohort_CF!BI307))</f>
        <v/>
      </c>
      <c r="BJ308" s="1" t="str">
        <f>IF(Income_CF!BJ309="","",Income_CF!BJ309*(Cohort_WP!BJ307/Cohort_CF!BJ307))</f>
        <v/>
      </c>
      <c r="BK308" s="1" t="str">
        <f>IF(Income_CF!BK309="","",Income_CF!BK309*(Cohort_WP!BK307/Cohort_CF!BK307))</f>
        <v/>
      </c>
      <c r="BL308" s="1" t="str">
        <f>IF(Income_CF!BL309="","",Income_CF!BL309*(Cohort_WP!BL307/Cohort_CF!BL307))</f>
        <v/>
      </c>
      <c r="BM308" s="1" t="str">
        <f>IF(Income_CF!BM309="","",Income_CF!BM309*(Cohort_WP!BM307/Cohort_CF!BM307))</f>
        <v/>
      </c>
      <c r="BN308" s="1" t="str">
        <f>IF(Income_CF!BN309="","",Income_CF!BN309*(Cohort_WP!BN307/Cohort_CF!BN307))</f>
        <v/>
      </c>
      <c r="BO308" s="1" t="str">
        <f>IF(Income_CF!BO309="","",Income_CF!BO309*(Cohort_WP!BO307/Cohort_CF!BO307))</f>
        <v/>
      </c>
      <c r="BP308" s="1" t="str">
        <f>IF(Income_CF!BP309="","",Income_CF!BP309*(Cohort_WP!BP307/Cohort_CF!BP307))</f>
        <v/>
      </c>
    </row>
    <row r="309" spans="1:72" x14ac:dyDescent="0.55000000000000004">
      <c r="A309" s="642"/>
      <c r="B309" t="s">
        <v>468</v>
      </c>
      <c r="J309" s="1" t="str">
        <f>IF(Income_CF!J310="","",Income_CF!J310*(Cohort_WP!J308/Cohort_CF!J308))</f>
        <v/>
      </c>
      <c r="K309" s="1">
        <f>IF(Income_CF!K310="","",Income_CF!K310*(Cohort_WP!K308/Cohort_CF!K308))</f>
        <v>1089909.5748160449</v>
      </c>
      <c r="L309" s="1">
        <f>IF(Income_CF!L310="","",Income_CF!L310*(Cohort_WP!L308/Cohort_CF!L308))</f>
        <v>1132189.6897090098</v>
      </c>
      <c r="M309" s="1">
        <f>IF(Income_CF!M310="","",Income_CF!M310*(Cohort_WP!M308/Cohort_CF!M308))</f>
        <v>1175404.4938003225</v>
      </c>
      <c r="N309" s="1">
        <f>IF(Income_CF!N310="","",Income_CF!N310*(Cohort_WP!N308/Cohort_CF!N308))</f>
        <v>1219536.8318539832</v>
      </c>
      <c r="O309" s="1">
        <f>IF(Income_CF!O310="","",Income_CF!O310*(Cohort_WP!O308/Cohort_CF!O308))</f>
        <v>1272304.6524470919</v>
      </c>
      <c r="P309" s="1">
        <f>IF(Income_CF!P310="","",Income_CF!P310*(Cohort_WP!P308/Cohort_CF!P308))</f>
        <v>1317701.2551810876</v>
      </c>
      <c r="Q309" s="1">
        <f>IF(Income_CF!Q310="","",Income_CF!Q310*(Cohort_WP!Q308/Cohort_CF!Q308))</f>
        <v>1363899.0512905656</v>
      </c>
      <c r="R309" s="1">
        <f>IF(Income_CF!R310="","",Income_CF!R310*(Cohort_WP!R308/Cohort_CF!R308))</f>
        <v>1410869.7378870582</v>
      </c>
      <c r="S309" s="1">
        <f>IF(Income_CF!S310="","",Income_CF!S310*(Cohort_WP!S308/Cohort_CF!S308))</f>
        <v>1458582.613999692</v>
      </c>
      <c r="T309" s="1">
        <f>IF(Income_CF!T310="","",Income_CF!T310*(Cohort_WP!T308/Cohort_CF!T308))</f>
        <v>1507004.5729154812</v>
      </c>
      <c r="U309" s="1">
        <f>IF(Income_CF!U310="","",Income_CF!U310*(Cohort_WP!U308/Cohort_CF!U308))</f>
        <v>1556100.1015939252</v>
      </c>
      <c r="V309" s="1">
        <f>IF(Income_CF!V310="","",Income_CF!V310*(Cohort_WP!V308/Cohort_CF!V308))</f>
        <v>1605831.2873971858</v>
      </c>
      <c r="W309" s="1">
        <f>IF(Income_CF!W310="","",Income_CF!W310*(Cohort_WP!W308/Cohort_CF!W308))</f>
        <v>1656157.8323540241</v>
      </c>
      <c r="X309" s="1">
        <f>IF(Income_CF!X310="","",Income_CF!X310*(Cohort_WP!X308/Cohort_CF!X308))</f>
        <v>1707037.0751507389</v>
      </c>
      <c r="Y309" s="1">
        <f>IF(Income_CF!Y310="","",Income_CF!Y310*(Cohort_WP!Y308/Cohort_CF!Y308))</f>
        <v>1758424.0210155318</v>
      </c>
      <c r="Z309" s="1">
        <f>IF(Income_CF!Z310="","",Income_CF!Z310*(Cohort_WP!Z308/Cohort_CF!Z308))</f>
        <v>1810271.3796345417</v>
      </c>
      <c r="AA309" s="1">
        <f>IF(Income_CF!AA310="","",Income_CF!AA310*(Cohort_WP!AA308/Cohort_CF!AA308))</f>
        <v>1862529.6112075476</v>
      </c>
      <c r="AB309" s="1">
        <f>IF(Income_CF!AB310="","",Income_CF!AB310*(Cohort_WP!AB308/Cohort_CF!AB308))</f>
        <v>1915146.9807203105</v>
      </c>
      <c r="AC309" s="1">
        <f>IF(Income_CF!AC310="","",Income_CF!AC310*(Cohort_WP!AC308/Cohort_CF!AC308))</f>
        <v>1968069.6204774634</v>
      </c>
      <c r="AD309" s="1">
        <f>IF(Income_CF!AD310="","",Income_CF!AD310*(Cohort_WP!AD308/Cohort_CF!AD308))</f>
        <v>2021241.6009062589</v>
      </c>
      <c r="AE309" s="1">
        <f>IF(Income_CF!AE310="","",Income_CF!AE310*(Cohort_WP!AE308/Cohort_CF!AE308))</f>
        <v>2074605.0096063733</v>
      </c>
      <c r="AF309" s="1">
        <f>IF(Income_CF!AF310="","",Income_CF!AF310*(Cohort_WP!AF308/Cohort_CF!AF308))</f>
        <v>2128100.0385853346</v>
      </c>
      <c r="AG309" s="1">
        <f>IF(Income_CF!AG310="","",Income_CF!AG310*(Cohort_WP!AG308/Cohort_CF!AG308))</f>
        <v>2181665.0795824891</v>
      </c>
      <c r="AH309" s="1">
        <f>IF(Income_CF!AH310="","",Income_CF!AH310*(Cohort_WP!AH308/Cohort_CF!AH308))</f>
        <v>2235236.8273476521</v>
      </c>
      <c r="AI309" s="1">
        <f>IF(Income_CF!AI310="","",Income_CF!AI310*(Cohort_WP!AI308/Cohort_CF!AI308))</f>
        <v>2288750.3907031477</v>
      </c>
      <c r="AJ309" s="1">
        <f>IF(Income_CF!AJ310="","",Income_CF!AJ310*(Cohort_WP!AJ308/Cohort_CF!AJ308))</f>
        <v>2342139.4111804045</v>
      </c>
      <c r="AK309" s="1">
        <f>IF(Income_CF!AK310="","",Income_CF!AK310*(Cohort_WP!AK308/Cohort_CF!AK308))</f>
        <v>2395336.1889852011</v>
      </c>
      <c r="AL309" s="1">
        <f>IF(Income_CF!AL310="","",Income_CF!AL310*(Cohort_WP!AL308/Cohort_CF!AL308))</f>
        <v>2448271.8160082046</v>
      </c>
      <c r="AM309" s="1">
        <f>IF(Income_CF!AM310="","",Income_CF!AM310*(Cohort_WP!AM308/Cohort_CF!AM308))</f>
        <v>2500876.3155611604</v>
      </c>
      <c r="AN309" s="1">
        <f>IF(Income_CF!AN310="","",Income_CF!AN310*(Cohort_WP!AN308/Cohort_CF!AN308))</f>
        <v>2553078.7884828802</v>
      </c>
      <c r="AO309" s="1">
        <f>IF(Income_CF!AO310="","",Income_CF!AO310*(Cohort_WP!AO308/Cohort_CF!AO308))</f>
        <v>2604807.565224512</v>
      </c>
      <c r="AP309" s="1">
        <f>IF(Income_CF!AP310="","",Income_CF!AP310*(Cohort_WP!AP308/Cohort_CF!AP308))</f>
        <v>2655990.3634893289</v>
      </c>
      <c r="AQ309" s="1">
        <f>IF(Income_CF!AQ310="","",Income_CF!AQ310*(Cohort_WP!AQ308/Cohort_CF!AQ308))</f>
        <v>2706554.4509700914</v>
      </c>
      <c r="AR309" s="1">
        <f>IF(Income_CF!AR310="","",Income_CF!AR310*(Cohort_WP!AR308/Cohort_CF!AR308))</f>
        <v>2756426.8126956928</v>
      </c>
      <c r="AS309" s="1">
        <f>IF(Income_CF!AS310="","",Income_CF!AS310*(Cohort_WP!AS308/Cohort_CF!AS308))</f>
        <v>2805534.3224697905</v>
      </c>
      <c r="AT309" s="1">
        <f>IF(Income_CF!AT310="","",Income_CF!AT310*(Cohort_WP!AT308/Cohort_CF!AT308))</f>
        <v>2853803.9178566532</v>
      </c>
      <c r="AU309" s="1">
        <f>IF(Income_CF!AU310="","",Income_CF!AU310*(Cohort_WP!AU308/Cohort_CF!AU308))</f>
        <v>2901162.7781441775</v>
      </c>
      <c r="AV309" s="1">
        <f>IF(Income_CF!AV310="","",Income_CF!AV310*(Cohort_WP!AV308/Cohort_CF!AV308))</f>
        <v>2947538.5046912828</v>
      </c>
      <c r="AW309" s="1">
        <f>IF(Income_CF!AW310="","",Income_CF!AW310*(Cohort_WP!AW308/Cohort_CF!AW308))</f>
        <v>2992859.3030461324</v>
      </c>
      <c r="AX309" s="1">
        <f>IF(Income_CF!AX310="","",Income_CF!AX310*(Cohort_WP!AX308/Cohort_CF!AX308))</f>
        <v>3037054.1662041903</v>
      </c>
      <c r="AY309" s="1" t="str">
        <f>IF(Income_CF!AY310="","",Income_CF!AY310*(Cohort_WP!AY308/Cohort_CF!AY308))</f>
        <v/>
      </c>
      <c r="AZ309" s="1" t="str">
        <f>IF(Income_CF!AZ310="","",Income_CF!AZ310*(Cohort_WP!AZ308/Cohort_CF!AZ308))</f>
        <v/>
      </c>
      <c r="BA309" s="1" t="str">
        <f>IF(Income_CF!BA310="","",Income_CF!BA310*(Cohort_WP!BA308/Cohort_CF!BA308))</f>
        <v/>
      </c>
      <c r="BB309" s="1" t="str">
        <f>IF(Income_CF!BB310="","",Income_CF!BB310*(Cohort_WP!BB308/Cohort_CF!BB308))</f>
        <v/>
      </c>
      <c r="BC309" s="1" t="str">
        <f>IF(Income_CF!BC310="","",Income_CF!BC310*(Cohort_WP!BC308/Cohort_CF!BC308))</f>
        <v/>
      </c>
      <c r="BD309" s="1" t="str">
        <f>IF(Income_CF!BD310="","",Income_CF!BD310*(Cohort_WP!BD308/Cohort_CF!BD308))</f>
        <v/>
      </c>
      <c r="BE309" s="1" t="str">
        <f>IF(Income_CF!BE310="","",Income_CF!BE310*(Cohort_WP!BE308/Cohort_CF!BE308))</f>
        <v/>
      </c>
      <c r="BF309" s="1" t="str">
        <f>IF(Income_CF!BF310="","",Income_CF!BF310*(Cohort_WP!BF308/Cohort_CF!BF308))</f>
        <v/>
      </c>
      <c r="BG309" s="1" t="str">
        <f>IF(Income_CF!BG310="","",Income_CF!BG310*(Cohort_WP!BG308/Cohort_CF!BG308))</f>
        <v/>
      </c>
      <c r="BH309" s="1" t="str">
        <f>IF(Income_CF!BH310="","",Income_CF!BH310*(Cohort_WP!BH308/Cohort_CF!BH308))</f>
        <v/>
      </c>
      <c r="BI309" s="1" t="str">
        <f>IF(Income_CF!BI310="","",Income_CF!BI310*(Cohort_WP!BI308/Cohort_CF!BI308))</f>
        <v/>
      </c>
      <c r="BJ309" s="1" t="str">
        <f>IF(Income_CF!BJ310="","",Income_CF!BJ310*(Cohort_WP!BJ308/Cohort_CF!BJ308))</f>
        <v/>
      </c>
      <c r="BK309" s="1" t="str">
        <f>IF(Income_CF!BK310="","",Income_CF!BK310*(Cohort_WP!BK308/Cohort_CF!BK308))</f>
        <v/>
      </c>
      <c r="BL309" s="1" t="str">
        <f>IF(Income_CF!BL310="","",Income_CF!BL310*(Cohort_WP!BL308/Cohort_CF!BL308))</f>
        <v/>
      </c>
      <c r="BM309" s="1" t="str">
        <f>IF(Income_CF!BM310="","",Income_CF!BM310*(Cohort_WP!BM308/Cohort_CF!BM308))</f>
        <v/>
      </c>
      <c r="BN309" s="1" t="str">
        <f>IF(Income_CF!BN310="","",Income_CF!BN310*(Cohort_WP!BN308/Cohort_CF!BN308))</f>
        <v/>
      </c>
      <c r="BO309" s="1" t="str">
        <f>IF(Income_CF!BO310="","",Income_CF!BO310*(Cohort_WP!BO308/Cohort_CF!BO308))</f>
        <v/>
      </c>
      <c r="BP309" s="1" t="str">
        <f>IF(Income_CF!BP310="","",Income_CF!BP310*(Cohort_WP!BP308/Cohort_CF!BP308))</f>
        <v/>
      </c>
    </row>
    <row r="310" spans="1:72" x14ac:dyDescent="0.55000000000000004">
      <c r="A310" s="642"/>
      <c r="B310" t="s">
        <v>469</v>
      </c>
      <c r="J310" s="1" t="str">
        <f>IF(Income_CF!J311="","",Income_CF!J311*(Cohort_WP!J309/Cohort_CF!J309))</f>
        <v/>
      </c>
      <c r="K310" s="1" t="str">
        <f>IF(Income_CF!K311="","",Income_CF!K311*(Cohort_WP!K309/Cohort_CF!K309))</f>
        <v/>
      </c>
      <c r="L310" s="1">
        <f>IF(Income_CF!L311="","",Income_CF!L311*(Cohort_WP!L309/Cohort_CF!L309))</f>
        <v>1122606.8620605264</v>
      </c>
      <c r="M310" s="1">
        <f>IF(Income_CF!M311="","",Income_CF!M311*(Cohort_WP!M309/Cohort_CF!M309))</f>
        <v>1166155.3804002805</v>
      </c>
      <c r="N310" s="1">
        <f>IF(Income_CF!N311="","",Income_CF!N311*(Cohort_WP!N309/Cohort_CF!N309))</f>
        <v>1210666.6286143321</v>
      </c>
      <c r="O310" s="1">
        <f>IF(Income_CF!O311="","",Income_CF!O311*(Cohort_WP!O309/Cohort_CF!O309))</f>
        <v>1256122.9368096029</v>
      </c>
      <c r="P310" s="1">
        <f>IF(Income_CF!P311="","",Income_CF!P311*(Cohort_WP!P309/Cohort_CF!P309))</f>
        <v>1310473.7920205046</v>
      </c>
      <c r="Q310" s="1">
        <f>IF(Income_CF!Q311="","",Income_CF!Q311*(Cohort_WP!Q309/Cohort_CF!Q309))</f>
        <v>1357232.2928365204</v>
      </c>
      <c r="R310" s="1">
        <f>IF(Income_CF!R311="","",Income_CF!R311*(Cohort_WP!R309/Cohort_CF!R309))</f>
        <v>1404816.0228292826</v>
      </c>
      <c r="S310" s="1">
        <f>IF(Income_CF!S311="","",Income_CF!S311*(Cohort_WP!S309/Cohort_CF!S309))</f>
        <v>1453195.8300236696</v>
      </c>
      <c r="T310" s="1">
        <f>IF(Income_CF!T311="","",Income_CF!T311*(Cohort_WP!T309/Cohort_CF!T309))</f>
        <v>1502340.092419683</v>
      </c>
      <c r="U310" s="1">
        <f>IF(Income_CF!U311="","",Income_CF!U311*(Cohort_WP!U309/Cohort_CF!U309))</f>
        <v>1552214.7101029458</v>
      </c>
      <c r="V310" s="1">
        <f>IF(Income_CF!V311="","",Income_CF!V311*(Cohort_WP!V309/Cohort_CF!V309))</f>
        <v>1602783.1046417425</v>
      </c>
      <c r="W310" s="1">
        <f>IF(Income_CF!W311="","",Income_CF!W311*(Cohort_WP!W309/Cohort_CF!W309))</f>
        <v>1654006.2260191012</v>
      </c>
      <c r="X310" s="1">
        <f>IF(Income_CF!X311="","",Income_CF!X311*(Cohort_WP!X309/Cohort_CF!X309))</f>
        <v>1705842.5673246449</v>
      </c>
      <c r="Y310" s="1">
        <f>IF(Income_CF!Y311="","",Income_CF!Y311*(Cohort_WP!Y309/Cohort_CF!Y309))</f>
        <v>1758248.187405261</v>
      </c>
      <c r="Z310" s="1">
        <f>IF(Income_CF!Z311="","",Income_CF!Z311*(Cohort_WP!Z309/Cohort_CF!Z309))</f>
        <v>1811176.7416459981</v>
      </c>
      <c r="AA310" s="1">
        <f>IF(Income_CF!AA311="","",Income_CF!AA311*(Cohort_WP!AA309/Cohort_CF!AA309))</f>
        <v>1864579.5210235778</v>
      </c>
      <c r="AB310" s="1">
        <f>IF(Income_CF!AB311="","",Income_CF!AB311*(Cohort_WP!AB309/Cohort_CF!AB309))</f>
        <v>1918405.4995437744</v>
      </c>
      <c r="AC310" s="1">
        <f>IF(Income_CF!AC311="","",Income_CF!AC311*(Cohort_WP!AC309/Cohort_CF!AC309))</f>
        <v>1972601.3901419202</v>
      </c>
      <c r="AD310" s="1">
        <f>IF(Income_CF!AD311="","",Income_CF!AD311*(Cohort_WP!AD309/Cohort_CF!AD309))</f>
        <v>2027111.7090917868</v>
      </c>
      <c r="AE310" s="1">
        <f>IF(Income_CF!AE311="","",Income_CF!AE311*(Cohort_WP!AE309/Cohort_CF!AE309))</f>
        <v>2081878.8489334469</v>
      </c>
      <c r="AF310" s="1">
        <f>IF(Income_CF!AF311="","",Income_CF!AF311*(Cohort_WP!AF309/Cohort_CF!AF309))</f>
        <v>2136843.1598945647</v>
      </c>
      <c r="AG310" s="1">
        <f>IF(Income_CF!AG311="","",Income_CF!AG311*(Cohort_WP!AG309/Cohort_CF!AG309))</f>
        <v>2191943.0397428945</v>
      </c>
      <c r="AH310" s="1">
        <f>IF(Income_CF!AH311="","",Income_CF!AH311*(Cohort_WP!AH309/Cohort_CF!AH309))</f>
        <v>2247115.031969964</v>
      </c>
      <c r="AI310" s="1">
        <f>IF(Income_CF!AI311="","",Income_CF!AI311*(Cohort_WP!AI309/Cohort_CF!AI309))</f>
        <v>2302293.9321680809</v>
      </c>
      <c r="AJ310" s="1">
        <f>IF(Income_CF!AJ311="","",Income_CF!AJ311*(Cohort_WP!AJ309/Cohort_CF!AJ309))</f>
        <v>2357412.9024242423</v>
      </c>
      <c r="AK310" s="1">
        <f>IF(Income_CF!AK311="","",Income_CF!AK311*(Cohort_WP!AK309/Cohort_CF!AK309))</f>
        <v>2412403.5935158171</v>
      </c>
      <c r="AL310" s="1">
        <f>IF(Income_CF!AL311="","",Income_CF!AL311*(Cohort_WP!AL309/Cohort_CF!AL309))</f>
        <v>2467196.2746547568</v>
      </c>
      <c r="AM310" s="1">
        <f>IF(Income_CF!AM311="","",Income_CF!AM311*(Cohort_WP!AM309/Cohort_CF!AM309))</f>
        <v>2521719.970488451</v>
      </c>
      <c r="AN310" s="1">
        <f>IF(Income_CF!AN311="","",Income_CF!AN311*(Cohort_WP!AN309/Cohort_CF!AN309))</f>
        <v>2575902.6050279946</v>
      </c>
      <c r="AO310" s="1">
        <f>IF(Income_CF!AO311="","",Income_CF!AO311*(Cohort_WP!AO309/Cohort_CF!AO309))</f>
        <v>2629671.1521373671</v>
      </c>
      <c r="AP310" s="1">
        <f>IF(Income_CF!AP311="","",Income_CF!AP311*(Cohort_WP!AP309/Cohort_CF!AP309))</f>
        <v>2682951.7921812474</v>
      </c>
      <c r="AQ310" s="1">
        <f>IF(Income_CF!AQ311="","",Income_CF!AQ311*(Cohort_WP!AQ309/Cohort_CF!AQ309))</f>
        <v>2735670.0743940081</v>
      </c>
      <c r="AR310" s="1">
        <f>IF(Income_CF!AR311="","",Income_CF!AR311*(Cohort_WP!AR309/Cohort_CF!AR309))</f>
        <v>2787751.0844991943</v>
      </c>
      <c r="AS310" s="1">
        <f>IF(Income_CF!AS311="","",Income_CF!AS311*(Cohort_WP!AS309/Cohort_CF!AS309))</f>
        <v>2839119.6170765646</v>
      </c>
      <c r="AT310" s="1">
        <f>IF(Income_CF!AT311="","",Income_CF!AT311*(Cohort_WP!AT309/Cohort_CF!AT309))</f>
        <v>2889700.3521438837</v>
      </c>
      <c r="AU310" s="1">
        <f>IF(Income_CF!AU311="","",Income_CF!AU311*(Cohort_WP!AU309/Cohort_CF!AU309))</f>
        <v>2939418.0353923528</v>
      </c>
      <c r="AV310" s="1">
        <f>IF(Income_CF!AV311="","",Income_CF!AV311*(Cohort_WP!AV309/Cohort_CF!AV309))</f>
        <v>2988197.6614885037</v>
      </c>
      <c r="AW310" s="1">
        <f>IF(Income_CF!AW311="","",Income_CF!AW311*(Cohort_WP!AW309/Cohort_CF!AW309))</f>
        <v>3035964.6598320208</v>
      </c>
      <c r="AX310" s="1">
        <f>IF(Income_CF!AX311="","",Income_CF!AX311*(Cohort_WP!AX309/Cohort_CF!AX309))</f>
        <v>3082645.0821375162</v>
      </c>
      <c r="AY310" s="1">
        <f>IF(Income_CF!AY311="","",Income_CF!AY311*(Cohort_WP!AY309/Cohort_CF!AY309))</f>
        <v>3128165.791190316</v>
      </c>
      <c r="AZ310" s="1" t="str">
        <f>IF(Income_CF!AZ311="","",Income_CF!AZ311*(Cohort_WP!AZ309/Cohort_CF!AZ309))</f>
        <v/>
      </c>
      <c r="BA310" s="1" t="str">
        <f>IF(Income_CF!BA311="","",Income_CF!BA311*(Cohort_WP!BA309/Cohort_CF!BA309))</f>
        <v/>
      </c>
      <c r="BB310" s="1" t="str">
        <f>IF(Income_CF!BB311="","",Income_CF!BB311*(Cohort_WP!BB309/Cohort_CF!BB309))</f>
        <v/>
      </c>
      <c r="BC310" s="1" t="str">
        <f>IF(Income_CF!BC311="","",Income_CF!BC311*(Cohort_WP!BC309/Cohort_CF!BC309))</f>
        <v/>
      </c>
      <c r="BD310" s="1" t="str">
        <f>IF(Income_CF!BD311="","",Income_CF!BD311*(Cohort_WP!BD309/Cohort_CF!BD309))</f>
        <v/>
      </c>
      <c r="BE310" s="1" t="str">
        <f>IF(Income_CF!BE311="","",Income_CF!BE311*(Cohort_WP!BE309/Cohort_CF!BE309))</f>
        <v/>
      </c>
      <c r="BF310" s="1" t="str">
        <f>IF(Income_CF!BF311="","",Income_CF!BF311*(Cohort_WP!BF309/Cohort_CF!BF309))</f>
        <v/>
      </c>
      <c r="BG310" s="1" t="str">
        <f>IF(Income_CF!BG311="","",Income_CF!BG311*(Cohort_WP!BG309/Cohort_CF!BG309))</f>
        <v/>
      </c>
      <c r="BH310" s="1" t="str">
        <f>IF(Income_CF!BH311="","",Income_CF!BH311*(Cohort_WP!BH309/Cohort_CF!BH309))</f>
        <v/>
      </c>
      <c r="BI310" s="1" t="str">
        <f>IF(Income_CF!BI311="","",Income_CF!BI311*(Cohort_WP!BI309/Cohort_CF!BI309))</f>
        <v/>
      </c>
      <c r="BJ310" s="1" t="str">
        <f>IF(Income_CF!BJ311="","",Income_CF!BJ311*(Cohort_WP!BJ309/Cohort_CF!BJ309))</f>
        <v/>
      </c>
      <c r="BK310" s="1" t="str">
        <f>IF(Income_CF!BK311="","",Income_CF!BK311*(Cohort_WP!BK309/Cohort_CF!BK309))</f>
        <v/>
      </c>
      <c r="BL310" s="1" t="str">
        <f>IF(Income_CF!BL311="","",Income_CF!BL311*(Cohort_WP!BL309/Cohort_CF!BL309))</f>
        <v/>
      </c>
      <c r="BM310" s="1" t="str">
        <f>IF(Income_CF!BM311="","",Income_CF!BM311*(Cohort_WP!BM309/Cohort_CF!BM309))</f>
        <v/>
      </c>
      <c r="BN310" s="1" t="str">
        <f>IF(Income_CF!BN311="","",Income_CF!BN311*(Cohort_WP!BN309/Cohort_CF!BN309))</f>
        <v/>
      </c>
      <c r="BO310" s="1" t="str">
        <f>IF(Income_CF!BO311="","",Income_CF!BO311*(Cohort_WP!BO309/Cohort_CF!BO309))</f>
        <v/>
      </c>
      <c r="BP310" s="1" t="str">
        <f>IF(Income_CF!BP311="","",Income_CF!BP311*(Cohort_WP!BP309/Cohort_CF!BP309))</f>
        <v/>
      </c>
    </row>
    <row r="311" spans="1:72" x14ac:dyDescent="0.55000000000000004">
      <c r="A311" s="642"/>
      <c r="B311" t="s">
        <v>470</v>
      </c>
      <c r="J311" s="1" t="str">
        <f>IF(Income_CF!J312="","",Income_CF!J312*(Cohort_WP!J310/Cohort_CF!J310))</f>
        <v/>
      </c>
      <c r="K311" s="1" t="str">
        <f>IF(Income_CF!K312="","",Income_CF!K312*(Cohort_WP!K310/Cohort_CF!K310))</f>
        <v/>
      </c>
      <c r="L311" s="1" t="str">
        <f>IF(Income_CF!L312="","",Income_CF!L312*(Cohort_WP!L310/Cohort_CF!L310))</f>
        <v/>
      </c>
      <c r="M311" s="1">
        <f>IF(Income_CF!M312="","",Income_CF!M312*(Cohort_WP!M310/Cohort_CF!M310))</f>
        <v>1156285.0679223421</v>
      </c>
      <c r="N311" s="1">
        <f>IF(Income_CF!N312="","",Income_CF!N312*(Cohort_WP!N310/Cohort_CF!N310))</f>
        <v>1201140.0418122886</v>
      </c>
      <c r="O311" s="1">
        <f>IF(Income_CF!O312="","",Income_CF!O312*(Cohort_WP!O310/Cohort_CF!O310))</f>
        <v>1246986.627472762</v>
      </c>
      <c r="P311" s="1">
        <f>IF(Income_CF!P312="","",Income_CF!P312*(Cohort_WP!P310/Cohort_CF!P310))</f>
        <v>1293806.6249138908</v>
      </c>
      <c r="Q311" s="1">
        <f>IF(Income_CF!Q312="","",Income_CF!Q312*(Cohort_WP!Q310/Cohort_CF!Q310))</f>
        <v>1349788.0057811199</v>
      </c>
      <c r="R311" s="1">
        <f>IF(Income_CF!R312="","",Income_CF!R312*(Cohort_WP!R310/Cohort_CF!R310))</f>
        <v>1397949.2616216158</v>
      </c>
      <c r="S311" s="1">
        <f>IF(Income_CF!S312="","",Income_CF!S312*(Cohort_WP!S310/Cohort_CF!S310))</f>
        <v>1446960.5035141609</v>
      </c>
      <c r="T311" s="1">
        <f>IF(Income_CF!T312="","",Income_CF!T312*(Cohort_WP!T310/Cohort_CF!T310))</f>
        <v>1496791.7049243799</v>
      </c>
      <c r="U311" s="1">
        <f>IF(Income_CF!U312="","",Income_CF!U312*(Cohort_WP!U310/Cohort_CF!U310))</f>
        <v>1547410.2951922736</v>
      </c>
      <c r="V311" s="1">
        <f>IF(Income_CF!V312="","",Income_CF!V312*(Cohort_WP!V310/Cohort_CF!V310))</f>
        <v>1598781.1514060339</v>
      </c>
      <c r="W311" s="1">
        <f>IF(Income_CF!W312="","",Income_CF!W312*(Cohort_WP!W310/Cohort_CF!W310))</f>
        <v>1650866.5977809948</v>
      </c>
      <c r="X311" s="1">
        <f>IF(Income_CF!X312="","",Income_CF!X312*(Cohort_WP!X310/Cohort_CF!X310))</f>
        <v>1703626.4127996746</v>
      </c>
      <c r="Y311" s="1">
        <f>IF(Income_CF!Y312="","",Income_CF!Y312*(Cohort_WP!Y310/Cohort_CF!Y310))</f>
        <v>1757017.844344384</v>
      </c>
      <c r="Z311" s="1">
        <f>IF(Income_CF!Z312="","",Income_CF!Z312*(Cohort_WP!Z310/Cohort_CF!Z310))</f>
        <v>1810995.6330274187</v>
      </c>
      <c r="AA311" s="1">
        <f>IF(Income_CF!AA312="","",Income_CF!AA312*(Cohort_WP!AA310/Cohort_CF!AA310))</f>
        <v>1865512.0438953775</v>
      </c>
      <c r="AB311" s="1">
        <f>IF(Income_CF!AB312="","",Income_CF!AB312*(Cohort_WP!AB310/Cohort_CF!AB310))</f>
        <v>1920516.9066542853</v>
      </c>
      <c r="AC311" s="1">
        <f>IF(Income_CF!AC312="","",Income_CF!AC312*(Cohort_WP!AC310/Cohort_CF!AC310))</f>
        <v>1975957.6645300877</v>
      </c>
      <c r="AD311" s="1">
        <f>IF(Income_CF!AD312="","",Income_CF!AD312*(Cohort_WP!AD310/Cohort_CF!AD310))</f>
        <v>2031779.4318461774</v>
      </c>
      <c r="AE311" s="1">
        <f>IF(Income_CF!AE312="","",Income_CF!AE312*(Cohort_WP!AE310/Cohort_CF!AE310))</f>
        <v>2087925.0603645402</v>
      </c>
      <c r="AF311" s="1">
        <f>IF(Income_CF!AF312="","",Income_CF!AF312*(Cohort_WP!AF310/Cohort_CF!AF310))</f>
        <v>2144335.2144014505</v>
      </c>
      <c r="AG311" s="1">
        <f>IF(Income_CF!AG312="","",Income_CF!AG312*(Cohort_WP!AG310/Cohort_CF!AG310))</f>
        <v>2200948.4546914012</v>
      </c>
      <c r="AH311" s="1">
        <f>IF(Income_CF!AH312="","",Income_CF!AH312*(Cohort_WP!AH310/Cohort_CF!AH310))</f>
        <v>2257701.3309351811</v>
      </c>
      <c r="AI311" s="1">
        <f>IF(Income_CF!AI312="","",Income_CF!AI312*(Cohort_WP!AI310/Cohort_CF!AI310))</f>
        <v>2314528.4829290626</v>
      </c>
      <c r="AJ311" s="1">
        <f>IF(Income_CF!AJ312="","",Income_CF!AJ312*(Cohort_WP!AJ310/Cohort_CF!AJ310))</f>
        <v>2371362.7501331237</v>
      </c>
      <c r="AK311" s="1">
        <f>IF(Income_CF!AK312="","",Income_CF!AK312*(Cohort_WP!AK310/Cohort_CF!AK310))</f>
        <v>2428135.2894969699</v>
      </c>
      <c r="AL311" s="1">
        <f>IF(Income_CF!AL312="","",Income_CF!AL312*(Cohort_WP!AL310/Cohort_CF!AL310))</f>
        <v>2484775.7013212913</v>
      </c>
      <c r="AM311" s="1">
        <f>IF(Income_CF!AM312="","",Income_CF!AM312*(Cohort_WP!AM310/Cohort_CF!AM310))</f>
        <v>2541212.1628943994</v>
      </c>
      <c r="AN311" s="1">
        <f>IF(Income_CF!AN312="","",Income_CF!AN312*(Cohort_WP!AN310/Cohort_CF!AN310))</f>
        <v>2597371.5696031041</v>
      </c>
      <c r="AO311" s="1">
        <f>IF(Income_CF!AO312="","",Income_CF!AO312*(Cohort_WP!AO310/Cohort_CF!AO310))</f>
        <v>2653179.6831788346</v>
      </c>
      <c r="AP311" s="1">
        <f>IF(Income_CF!AP312="","",Income_CF!AP312*(Cohort_WP!AP310/Cohort_CF!AP310))</f>
        <v>2708561.2867014874</v>
      </c>
      <c r="AQ311" s="1">
        <f>IF(Income_CF!AQ312="","",Income_CF!AQ312*(Cohort_WP!AQ310/Cohort_CF!AQ310))</f>
        <v>2763440.3459466845</v>
      </c>
      <c r="AR311" s="1">
        <f>IF(Income_CF!AR312="","",Income_CF!AR312*(Cohort_WP!AR310/Cohort_CF!AR310))</f>
        <v>2817740.1766258287</v>
      </c>
      <c r="AS311" s="1">
        <f>IF(Income_CF!AS312="","",Income_CF!AS312*(Cohort_WP!AS310/Cohort_CF!AS310))</f>
        <v>2871383.6170341703</v>
      </c>
      <c r="AT311" s="1">
        <f>IF(Income_CF!AT312="","",Income_CF!AT312*(Cohort_WP!AT310/Cohort_CF!AT310))</f>
        <v>2924293.2055888604</v>
      </c>
      <c r="AU311" s="1">
        <f>IF(Income_CF!AU312="","",Income_CF!AU312*(Cohort_WP!AU310/Cohort_CF!AU310))</f>
        <v>2976391.3627082002</v>
      </c>
      <c r="AV311" s="1">
        <f>IF(Income_CF!AV312="","",Income_CF!AV312*(Cohort_WP!AV310/Cohort_CF!AV310))</f>
        <v>3027600.5764541235</v>
      </c>
      <c r="AW311" s="1">
        <f>IF(Income_CF!AW312="","",Income_CF!AW312*(Cohort_WP!AW310/Cohort_CF!AW310))</f>
        <v>3077843.5913331583</v>
      </c>
      <c r="AX311" s="1">
        <f>IF(Income_CF!AX312="","",Income_CF!AX312*(Cohort_WP!AX310/Cohort_CF!AX310))</f>
        <v>3127043.5996269812</v>
      </c>
      <c r="AY311" s="1">
        <f>IF(Income_CF!AY312="","",Income_CF!AY312*(Cohort_WP!AY310/Cohort_CF!AY310))</f>
        <v>3175124.4346016417</v>
      </c>
      <c r="AZ311" s="1">
        <f>IF(Income_CF!AZ312="","",Income_CF!AZ312*(Cohort_WP!AZ310/Cohort_CF!AZ310))</f>
        <v>3222010.7649260256</v>
      </c>
      <c r="BA311" s="1" t="str">
        <f>IF(Income_CF!BA312="","",Income_CF!BA312*(Cohort_WP!BA310/Cohort_CF!BA310))</f>
        <v/>
      </c>
      <c r="BB311" s="1" t="str">
        <f>IF(Income_CF!BB312="","",Income_CF!BB312*(Cohort_WP!BB310/Cohort_CF!BB310))</f>
        <v/>
      </c>
      <c r="BC311" s="1" t="str">
        <f>IF(Income_CF!BC312="","",Income_CF!BC312*(Cohort_WP!BC310/Cohort_CF!BC310))</f>
        <v/>
      </c>
      <c r="BD311" s="1" t="str">
        <f>IF(Income_CF!BD312="","",Income_CF!BD312*(Cohort_WP!BD310/Cohort_CF!BD310))</f>
        <v/>
      </c>
      <c r="BE311" s="1" t="str">
        <f>IF(Income_CF!BE312="","",Income_CF!BE312*(Cohort_WP!BE310/Cohort_CF!BE310))</f>
        <v/>
      </c>
      <c r="BF311" s="1" t="str">
        <f>IF(Income_CF!BF312="","",Income_CF!BF312*(Cohort_WP!BF310/Cohort_CF!BF310))</f>
        <v/>
      </c>
      <c r="BG311" s="1" t="str">
        <f>IF(Income_CF!BG312="","",Income_CF!BG312*(Cohort_WP!BG310/Cohort_CF!BG310))</f>
        <v/>
      </c>
      <c r="BH311" s="1" t="str">
        <f>IF(Income_CF!BH312="","",Income_CF!BH312*(Cohort_WP!BH310/Cohort_CF!BH310))</f>
        <v/>
      </c>
      <c r="BI311" s="1" t="str">
        <f>IF(Income_CF!BI312="","",Income_CF!BI312*(Cohort_WP!BI310/Cohort_CF!BI310))</f>
        <v/>
      </c>
      <c r="BJ311" s="1" t="str">
        <f>IF(Income_CF!BJ312="","",Income_CF!BJ312*(Cohort_WP!BJ310/Cohort_CF!BJ310))</f>
        <v/>
      </c>
      <c r="BK311" s="1" t="str">
        <f>IF(Income_CF!BK312="","",Income_CF!BK312*(Cohort_WP!BK310/Cohort_CF!BK310))</f>
        <v/>
      </c>
      <c r="BL311" s="1" t="str">
        <f>IF(Income_CF!BL312="","",Income_CF!BL312*(Cohort_WP!BL310/Cohort_CF!BL310))</f>
        <v/>
      </c>
      <c r="BM311" s="1" t="str">
        <f>IF(Income_CF!BM312="","",Income_CF!BM312*(Cohort_WP!BM310/Cohort_CF!BM310))</f>
        <v/>
      </c>
      <c r="BN311" s="1" t="str">
        <f>IF(Income_CF!BN312="","",Income_CF!BN312*(Cohort_WP!BN310/Cohort_CF!BN310))</f>
        <v/>
      </c>
      <c r="BO311" s="1" t="str">
        <f>IF(Income_CF!BO312="","",Income_CF!BO312*(Cohort_WP!BO310/Cohort_CF!BO310))</f>
        <v/>
      </c>
      <c r="BP311" s="1" t="str">
        <f>IF(Income_CF!BP312="","",Income_CF!BP312*(Cohort_WP!BP310/Cohort_CF!BP310))</f>
        <v/>
      </c>
    </row>
    <row r="312" spans="1:72" x14ac:dyDescent="0.55000000000000004">
      <c r="A312" s="642"/>
      <c r="B312" t="s">
        <v>471</v>
      </c>
      <c r="J312" s="1" t="str">
        <f>IF(Income_CF!J313="","",Income_CF!J313*(Cohort_WP!J311/Cohort_CF!J311))</f>
        <v/>
      </c>
      <c r="K312" s="1" t="str">
        <f>IF(Income_CF!K313="","",Income_CF!K313*(Cohort_WP!K311/Cohort_CF!K311))</f>
        <v/>
      </c>
      <c r="L312" s="1" t="str">
        <f>IF(Income_CF!L313="","",Income_CF!L313*(Cohort_WP!L311/Cohort_CF!L311))</f>
        <v/>
      </c>
      <c r="M312" s="1" t="str">
        <f>IF(Income_CF!M313="","",Income_CF!M313*(Cohort_WP!M311/Cohort_CF!M311))</f>
        <v/>
      </c>
      <c r="N312" s="1">
        <f>IF(Income_CF!N313="","",Income_CF!N313*(Cohort_WP!N311/Cohort_CF!N311))</f>
        <v>1190973.6199600124</v>
      </c>
      <c r="O312" s="1">
        <f>IF(Income_CF!O313="","",Income_CF!O313*(Cohort_WP!O311/Cohort_CF!O311))</f>
        <v>1237174.2430666573</v>
      </c>
      <c r="P312" s="1">
        <f>IF(Income_CF!P313="","",Income_CF!P313*(Cohort_WP!P311/Cohort_CF!P311))</f>
        <v>1284396.2262969448</v>
      </c>
      <c r="Q312" s="1">
        <f>IF(Income_CF!Q313="","",Income_CF!Q313*(Cohort_WP!Q311/Cohort_CF!Q311))</f>
        <v>1332620.8236613078</v>
      </c>
      <c r="R312" s="1">
        <f>IF(Income_CF!R313="","",Income_CF!R313*(Cohort_WP!R311/Cohort_CF!R311))</f>
        <v>1390281.6459545533</v>
      </c>
      <c r="S312" s="1">
        <f>IF(Income_CF!S313="","",Income_CF!S313*(Cohort_WP!S311/Cohort_CF!S311))</f>
        <v>1439887.7394702642</v>
      </c>
      <c r="T312" s="1">
        <f>IF(Income_CF!T313="","",Income_CF!T313*(Cohort_WP!T311/Cohort_CF!T311))</f>
        <v>1490369.3186195858</v>
      </c>
      <c r="U312" s="1">
        <f>IF(Income_CF!U313="","",Income_CF!U313*(Cohort_WP!U311/Cohort_CF!U311))</f>
        <v>1541695.4560721114</v>
      </c>
      <c r="V312" s="1">
        <f>IF(Income_CF!V313="","",Income_CF!V313*(Cohort_WP!V311/Cohort_CF!V311))</f>
        <v>1593832.6040480414</v>
      </c>
      <c r="W312" s="1">
        <f>IF(Income_CF!W313="","",Income_CF!W313*(Cohort_WP!W311/Cohort_CF!W311))</f>
        <v>1646744.5859482149</v>
      </c>
      <c r="X312" s="1">
        <f>IF(Income_CF!X313="","",Income_CF!X313*(Cohort_WP!X311/Cohort_CF!X311))</f>
        <v>1700392.5957144247</v>
      </c>
      <c r="Y312" s="1">
        <f>IF(Income_CF!Y313="","",Income_CF!Y313*(Cohort_WP!Y311/Cohort_CF!Y311))</f>
        <v>1754735.2051836646</v>
      </c>
      <c r="Z312" s="1">
        <f>IF(Income_CF!Z313="","",Income_CF!Z313*(Cohort_WP!Z311/Cohort_CF!Z311))</f>
        <v>1809728.3796747155</v>
      </c>
      <c r="AA312" s="1">
        <f>IF(Income_CF!AA313="","",Income_CF!AA313*(Cohort_WP!AA311/Cohort_CF!AA311))</f>
        <v>1865325.502018241</v>
      </c>
      <c r="AB312" s="1">
        <f>IF(Income_CF!AB313="","",Income_CF!AB313*(Cohort_WP!AB311/Cohort_CF!AB311))</f>
        <v>1921477.4052122391</v>
      </c>
      <c r="AC312" s="1">
        <f>IF(Income_CF!AC313="","",Income_CF!AC313*(Cohort_WP!AC311/Cohort_CF!AC311))</f>
        <v>1978132.4138539138</v>
      </c>
      <c r="AD312" s="1">
        <f>IF(Income_CF!AD313="","",Income_CF!AD313*(Cohort_WP!AD311/Cohort_CF!AD311))</f>
        <v>2035236.3944659899</v>
      </c>
      <c r="AE312" s="1">
        <f>IF(Income_CF!AE313="","",Income_CF!AE313*(Cohort_WP!AE311/Cohort_CF!AE311))</f>
        <v>2092732.8148015626</v>
      </c>
      <c r="AF312" s="1">
        <f>IF(Income_CF!AF313="","",Income_CF!AF313*(Cohort_WP!AF311/Cohort_CF!AF311))</f>
        <v>2150562.8121754769</v>
      </c>
      <c r="AG312" s="1">
        <f>IF(Income_CF!AG313="","",Income_CF!AG313*(Cohort_WP!AG311/Cohort_CF!AG311))</f>
        <v>2208665.2708334937</v>
      </c>
      <c r="AH312" s="1">
        <f>IF(Income_CF!AH313="","",Income_CF!AH313*(Cohort_WP!AH311/Cohort_CF!AH311))</f>
        <v>2266976.9083321434</v>
      </c>
      <c r="AI312" s="1">
        <f>IF(Income_CF!AI313="","",Income_CF!AI313*(Cohort_WP!AI311/Cohort_CF!AI311))</f>
        <v>2325432.3708632365</v>
      </c>
      <c r="AJ312" s="1">
        <f>IF(Income_CF!AJ313="","",Income_CF!AJ313*(Cohort_WP!AJ311/Cohort_CF!AJ311))</f>
        <v>2383964.3374169343</v>
      </c>
      <c r="AK312" s="1">
        <f>IF(Income_CF!AK313="","",Income_CF!AK313*(Cohort_WP!AK311/Cohort_CF!AK311))</f>
        <v>2442503.6326371175</v>
      </c>
      <c r="AL312" s="1">
        <f>IF(Income_CF!AL313="","",Income_CF!AL313*(Cohort_WP!AL311/Cohort_CF!AL311))</f>
        <v>2500979.3481818787</v>
      </c>
      <c r="AM312" s="1">
        <f>IF(Income_CF!AM313="","",Income_CF!AM313*(Cohort_WP!AM311/Cohort_CF!AM311))</f>
        <v>2559318.9723609299</v>
      </c>
      <c r="AN312" s="1">
        <f>IF(Income_CF!AN313="","",Income_CF!AN313*(Cohort_WP!AN311/Cohort_CF!AN311))</f>
        <v>2617448.5277812309</v>
      </c>
      <c r="AO312" s="1">
        <f>IF(Income_CF!AO313="","",Income_CF!AO313*(Cohort_WP!AO311/Cohort_CF!AO311))</f>
        <v>2675292.7166911974</v>
      </c>
      <c r="AP312" s="1">
        <f>IF(Income_CF!AP313="","",Income_CF!AP313*(Cohort_WP!AP311/Cohort_CF!AP311))</f>
        <v>2732775.0736741996</v>
      </c>
      <c r="AQ312" s="1">
        <f>IF(Income_CF!AQ313="","",Income_CF!AQ313*(Cohort_WP!AQ311/Cohort_CF!AQ311))</f>
        <v>2789818.1253025318</v>
      </c>
      <c r="AR312" s="1">
        <f>IF(Income_CF!AR313="","",Income_CF!AR313*(Cohort_WP!AR311/Cohort_CF!AR311))</f>
        <v>2846343.556325085</v>
      </c>
      <c r="AS312" s="1">
        <f>IF(Income_CF!AS313="","",Income_CF!AS313*(Cohort_WP!AS311/Cohort_CF!AS311))</f>
        <v>2902272.3819246036</v>
      </c>
      <c r="AT312" s="1">
        <f>IF(Income_CF!AT313="","",Income_CF!AT313*(Cohort_WP!AT311/Cohort_CF!AT311))</f>
        <v>2957525.1255451948</v>
      </c>
      <c r="AU312" s="1">
        <f>IF(Income_CF!AU313="","",Income_CF!AU313*(Cohort_WP!AU311/Cohort_CF!AU311))</f>
        <v>3012022.0017565265</v>
      </c>
      <c r="AV312" s="1">
        <f>IF(Income_CF!AV313="","",Income_CF!AV313*(Cohort_WP!AV311/Cohort_CF!AV311))</f>
        <v>3065683.1035894467</v>
      </c>
      <c r="AW312" s="1">
        <f>IF(Income_CF!AW313="","",Income_CF!AW313*(Cohort_WP!AW311/Cohort_CF!AW311))</f>
        <v>3118428.5937477471</v>
      </c>
      <c r="AX312" s="1">
        <f>IF(Income_CF!AX313="","",Income_CF!AX313*(Cohort_WP!AX311/Cohort_CF!AX311))</f>
        <v>3170178.8990731528</v>
      </c>
      <c r="AY312" s="1">
        <f>IF(Income_CF!AY313="","",Income_CF!AY313*(Cohort_WP!AY311/Cohort_CF!AY311))</f>
        <v>3220854.9076157906</v>
      </c>
      <c r="AZ312" s="1">
        <f>IF(Income_CF!AZ313="","",Income_CF!AZ313*(Cohort_WP!AZ311/Cohort_CF!AZ311))</f>
        <v>3270378.1676396909</v>
      </c>
      <c r="BA312" s="1">
        <f>IF(Income_CF!BA313="","",Income_CF!BA313*(Cohort_WP!BA311/Cohort_CF!BA311))</f>
        <v>3318671.0878738067</v>
      </c>
      <c r="BB312" s="1" t="str">
        <f>IF(Income_CF!BB313="","",Income_CF!BB313*(Cohort_WP!BB311/Cohort_CF!BB311))</f>
        <v/>
      </c>
      <c r="BC312" s="1" t="str">
        <f>IF(Income_CF!BC313="","",Income_CF!BC313*(Cohort_WP!BC311/Cohort_CF!BC311))</f>
        <v/>
      </c>
      <c r="BD312" s="1" t="str">
        <f>IF(Income_CF!BD313="","",Income_CF!BD313*(Cohort_WP!BD311/Cohort_CF!BD311))</f>
        <v/>
      </c>
      <c r="BE312" s="1" t="str">
        <f>IF(Income_CF!BE313="","",Income_CF!BE313*(Cohort_WP!BE311/Cohort_CF!BE311))</f>
        <v/>
      </c>
      <c r="BF312" s="1" t="str">
        <f>IF(Income_CF!BF313="","",Income_CF!BF313*(Cohort_WP!BF311/Cohort_CF!BF311))</f>
        <v/>
      </c>
      <c r="BG312" s="1" t="str">
        <f>IF(Income_CF!BG313="","",Income_CF!BG313*(Cohort_WP!BG311/Cohort_CF!BG311))</f>
        <v/>
      </c>
      <c r="BH312" s="1" t="str">
        <f>IF(Income_CF!BH313="","",Income_CF!BH313*(Cohort_WP!BH311/Cohort_CF!BH311))</f>
        <v/>
      </c>
      <c r="BI312" s="1" t="str">
        <f>IF(Income_CF!BI313="","",Income_CF!BI313*(Cohort_WP!BI311/Cohort_CF!BI311))</f>
        <v/>
      </c>
      <c r="BJ312" s="1" t="str">
        <f>IF(Income_CF!BJ313="","",Income_CF!BJ313*(Cohort_WP!BJ311/Cohort_CF!BJ311))</f>
        <v/>
      </c>
      <c r="BK312" s="1" t="str">
        <f>IF(Income_CF!BK313="","",Income_CF!BK313*(Cohort_WP!BK311/Cohort_CF!BK311))</f>
        <v/>
      </c>
      <c r="BL312" s="1" t="str">
        <f>IF(Income_CF!BL313="","",Income_CF!BL313*(Cohort_WP!BL311/Cohort_CF!BL311))</f>
        <v/>
      </c>
      <c r="BM312" s="1" t="str">
        <f>IF(Income_CF!BM313="","",Income_CF!BM313*(Cohort_WP!BM311/Cohort_CF!BM311))</f>
        <v/>
      </c>
      <c r="BN312" s="1" t="str">
        <f>IF(Income_CF!BN313="","",Income_CF!BN313*(Cohort_WP!BN311/Cohort_CF!BN311))</f>
        <v/>
      </c>
      <c r="BO312" s="1" t="str">
        <f>IF(Income_CF!BO313="","",Income_CF!BO313*(Cohort_WP!BO311/Cohort_CF!BO311))</f>
        <v/>
      </c>
      <c r="BP312" s="1" t="str">
        <f>IF(Income_CF!BP313="","",Income_CF!BP313*(Cohort_WP!BP311/Cohort_CF!BP311))</f>
        <v/>
      </c>
    </row>
    <row r="313" spans="1:72" x14ac:dyDescent="0.55000000000000004">
      <c r="A313" s="642"/>
      <c r="B313" t="s">
        <v>472</v>
      </c>
      <c r="J313" s="1" t="str">
        <f>IF(Income_CF!J314="","",Income_CF!J314*(Cohort_WP!J312/Cohort_CF!J312))</f>
        <v/>
      </c>
      <c r="K313" s="1" t="str">
        <f>IF(Income_CF!K314="","",Income_CF!K314*(Cohort_WP!K312/Cohort_CF!K312))</f>
        <v/>
      </c>
      <c r="L313" s="1" t="str">
        <f>IF(Income_CF!L314="","",Income_CF!L314*(Cohort_WP!L312/Cohort_CF!L312))</f>
        <v/>
      </c>
      <c r="M313" s="1" t="str">
        <f>IF(Income_CF!M314="","",Income_CF!M314*(Cohort_WP!M312/Cohort_CF!M312))</f>
        <v/>
      </c>
      <c r="N313" s="1" t="str">
        <f>IF(Income_CF!N314="","",Income_CF!N314*(Cohort_WP!N312/Cohort_CF!N312))</f>
        <v/>
      </c>
      <c r="O313" s="1">
        <f>IF(Income_CF!O314="","",Income_CF!O314*(Cohort_WP!O312/Cohort_CF!O312))</f>
        <v>1226702.8285588128</v>
      </c>
      <c r="P313" s="1">
        <f>IF(Income_CF!P314="","",Income_CF!P314*(Cohort_WP!P312/Cohort_CF!P312))</f>
        <v>1274289.470358657</v>
      </c>
      <c r="Q313" s="1">
        <f>IF(Income_CF!Q314="","",Income_CF!Q314*(Cohort_WP!Q312/Cohort_CF!Q312))</f>
        <v>1322928.1130858534</v>
      </c>
      <c r="R313" s="1">
        <f>IF(Income_CF!R314="","",Income_CF!R314*(Cohort_WP!R312/Cohort_CF!R312))</f>
        <v>1372599.4483711468</v>
      </c>
      <c r="S313" s="1">
        <f>IF(Income_CF!S314="","",Income_CF!S314*(Cohort_WP!S312/Cohort_CF!S312))</f>
        <v>1431990.0953331897</v>
      </c>
      <c r="T313" s="1">
        <f>IF(Income_CF!T314="","",Income_CF!T314*(Cohort_WP!T312/Cohort_CF!T312))</f>
        <v>1483084.3716543722</v>
      </c>
      <c r="U313" s="1">
        <f>IF(Income_CF!U314="","",Income_CF!U314*(Cohort_WP!U312/Cohort_CF!U312))</f>
        <v>1535080.3981781735</v>
      </c>
      <c r="V313" s="1">
        <f>IF(Income_CF!V314="","",Income_CF!V314*(Cohort_WP!V312/Cohort_CF!V312))</f>
        <v>1587946.3197542746</v>
      </c>
      <c r="W313" s="1">
        <f>IF(Income_CF!W314="","",Income_CF!W314*(Cohort_WP!W312/Cohort_CF!W312))</f>
        <v>1641647.5821694827</v>
      </c>
      <c r="X313" s="1">
        <f>IF(Income_CF!X314="","",Income_CF!X314*(Cohort_WP!X312/Cohort_CF!X312))</f>
        <v>1696146.9235266612</v>
      </c>
      <c r="Y313" s="1">
        <f>IF(Income_CF!Y314="","",Income_CF!Y314*(Cohort_WP!Y312/Cohort_CF!Y312))</f>
        <v>1751404.3735858572</v>
      </c>
      <c r="Z313" s="1">
        <f>IF(Income_CF!Z314="","",Income_CF!Z314*(Cohort_WP!Z312/Cohort_CF!Z312))</f>
        <v>1807377.2613391746</v>
      </c>
      <c r="AA313" s="1">
        <f>IF(Income_CF!AA314="","",Income_CF!AA314*(Cohort_WP!AA312/Cohort_CF!AA312))</f>
        <v>1864020.2310649566</v>
      </c>
      <c r="AB313" s="1">
        <f>IF(Income_CF!AB314="","",Income_CF!AB314*(Cohort_WP!AB312/Cohort_CF!AB312))</f>
        <v>1921285.2670787885</v>
      </c>
      <c r="AC313" s="1">
        <f>IF(Income_CF!AC314="","",Income_CF!AC314*(Cohort_WP!AC312/Cohort_CF!AC312))</f>
        <v>1979121.7273686063</v>
      </c>
      <c r="AD313" s="1">
        <f>IF(Income_CF!AD314="","",Income_CF!AD314*(Cohort_WP!AD312/Cohort_CF!AD312))</f>
        <v>2037476.386269531</v>
      </c>
      <c r="AE313" s="1">
        <f>IF(Income_CF!AE314="","",Income_CF!AE314*(Cohort_WP!AE312/Cohort_CF!AE312))</f>
        <v>2096293.48629997</v>
      </c>
      <c r="AF313" s="1">
        <f>IF(Income_CF!AF314="","",Income_CF!AF314*(Cohort_WP!AF312/Cohort_CF!AF312))</f>
        <v>2155514.7992456099</v>
      </c>
      <c r="AG313" s="1">
        <f>IF(Income_CF!AG314="","",Income_CF!AG314*(Cohort_WP!AG312/Cohort_CF!AG312))</f>
        <v>2215079.6965407412</v>
      </c>
      <c r="AH313" s="1">
        <f>IF(Income_CF!AH314="","",Income_CF!AH314*(Cohort_WP!AH312/Cohort_CF!AH312))</f>
        <v>2274925.2289584982</v>
      </c>
      <c r="AI313" s="1">
        <f>IF(Income_CF!AI314="","",Income_CF!AI314*(Cohort_WP!AI312/Cohort_CF!AI312))</f>
        <v>2334986.2155821072</v>
      </c>
      <c r="AJ313" s="1">
        <f>IF(Income_CF!AJ314="","",Income_CF!AJ314*(Cohort_WP!AJ312/Cohort_CF!AJ312))</f>
        <v>2395195.3419891335</v>
      </c>
      <c r="AK313" s="1">
        <f>IF(Income_CF!AK314="","",Income_CF!AK314*(Cohort_WP!AK312/Cohort_CF!AK312))</f>
        <v>2455483.267539443</v>
      </c>
      <c r="AL313" s="1">
        <f>IF(Income_CF!AL314="","",Income_CF!AL314*(Cohort_WP!AL312/Cohort_CF!AL312))</f>
        <v>2515778.7416162309</v>
      </c>
      <c r="AM313" s="1">
        <f>IF(Income_CF!AM314="","",Income_CF!AM314*(Cohort_WP!AM312/Cohort_CF!AM312))</f>
        <v>2576008.7286273348</v>
      </c>
      <c r="AN313" s="1">
        <f>IF(Income_CF!AN314="","",Income_CF!AN314*(Cohort_WP!AN312/Cohort_CF!AN312))</f>
        <v>2636098.5415317575</v>
      </c>
      <c r="AO313" s="1">
        <f>IF(Income_CF!AO314="","",Income_CF!AO314*(Cohort_WP!AO312/Cohort_CF!AO312))</f>
        <v>2695971.9836146683</v>
      </c>
      <c r="AP313" s="1">
        <f>IF(Income_CF!AP314="","",Income_CF!AP314*(Cohort_WP!AP312/Cohort_CF!AP312))</f>
        <v>2755551.4981919331</v>
      </c>
      <c r="AQ313" s="1">
        <f>IF(Income_CF!AQ314="","",Income_CF!AQ314*(Cohort_WP!AQ312/Cohort_CF!AQ312))</f>
        <v>2814758.3258844255</v>
      </c>
      <c r="AR313" s="1">
        <f>IF(Income_CF!AR314="","",Income_CF!AR314*(Cohort_WP!AR312/Cohort_CF!AR312))</f>
        <v>2873512.6690616077</v>
      </c>
      <c r="AS313" s="1">
        <f>IF(Income_CF!AS314="","",Income_CF!AS314*(Cohort_WP!AS312/Cohort_CF!AS312))</f>
        <v>2931733.8630148377</v>
      </c>
      <c r="AT313" s="1">
        <f>IF(Income_CF!AT314="","",Income_CF!AT314*(Cohort_WP!AT312/Cohort_CF!AT312))</f>
        <v>2989340.5533823413</v>
      </c>
      <c r="AU313" s="1">
        <f>IF(Income_CF!AU314="","",Income_CF!AU314*(Cohort_WP!AU312/Cohort_CF!AU312))</f>
        <v>3046250.8793115509</v>
      </c>
      <c r="AV313" s="1">
        <f>IF(Income_CF!AV314="","",Income_CF!AV314*(Cohort_WP!AV312/Cohort_CF!AV312))</f>
        <v>3102382.6618092223</v>
      </c>
      <c r="AW313" s="1">
        <f>IF(Income_CF!AW314="","",Income_CF!AW314*(Cohort_WP!AW312/Cohort_CF!AW312))</f>
        <v>3157653.5966971298</v>
      </c>
      <c r="AX313" s="1">
        <f>IF(Income_CF!AX314="","",Income_CF!AX314*(Cohort_WP!AX312/Cohort_CF!AX312))</f>
        <v>3211981.4515601792</v>
      </c>
      <c r="AY313" s="1">
        <f>IF(Income_CF!AY314="","",Income_CF!AY314*(Cohort_WP!AY312/Cohort_CF!AY312))</f>
        <v>3265284.2660453473</v>
      </c>
      <c r="AZ313" s="1">
        <f>IF(Income_CF!AZ314="","",Income_CF!AZ314*(Cohort_WP!AZ312/Cohort_CF!AZ312))</f>
        <v>3317480.5548442644</v>
      </c>
      <c r="BA313" s="1">
        <f>IF(Income_CF!BA314="","",Income_CF!BA314*(Cohort_WP!BA312/Cohort_CF!BA312))</f>
        <v>3368489.512668882</v>
      </c>
      <c r="BB313" s="1">
        <f>IF(Income_CF!BB314="","",Income_CF!BB314*(Cohort_WP!BB312/Cohort_CF!BB312))</f>
        <v>3418231.2205100199</v>
      </c>
      <c r="BC313" s="1" t="str">
        <f>IF(Income_CF!BC314="","",Income_CF!BC314*(Cohort_WP!BC312/Cohort_CF!BC312))</f>
        <v/>
      </c>
      <c r="BD313" s="1" t="str">
        <f>IF(Income_CF!BD314="","",Income_CF!BD314*(Cohort_WP!BD312/Cohort_CF!BD312))</f>
        <v/>
      </c>
      <c r="BE313" s="1" t="str">
        <f>IF(Income_CF!BE314="","",Income_CF!BE314*(Cohort_WP!BE312/Cohort_CF!BE312))</f>
        <v/>
      </c>
      <c r="BF313" s="1" t="str">
        <f>IF(Income_CF!BF314="","",Income_CF!BF314*(Cohort_WP!BF312/Cohort_CF!BF312))</f>
        <v/>
      </c>
      <c r="BG313" s="1" t="str">
        <f>IF(Income_CF!BG314="","",Income_CF!BG314*(Cohort_WP!BG312/Cohort_CF!BG312))</f>
        <v/>
      </c>
      <c r="BH313" s="1" t="str">
        <f>IF(Income_CF!BH314="","",Income_CF!BH314*(Cohort_WP!BH312/Cohort_CF!BH312))</f>
        <v/>
      </c>
      <c r="BI313" s="1" t="str">
        <f>IF(Income_CF!BI314="","",Income_CF!BI314*(Cohort_WP!BI312/Cohort_CF!BI312))</f>
        <v/>
      </c>
      <c r="BJ313" s="1" t="str">
        <f>IF(Income_CF!BJ314="","",Income_CF!BJ314*(Cohort_WP!BJ312/Cohort_CF!BJ312))</f>
        <v/>
      </c>
      <c r="BK313" s="1" t="str">
        <f>IF(Income_CF!BK314="","",Income_CF!BK314*(Cohort_WP!BK312/Cohort_CF!BK312))</f>
        <v/>
      </c>
      <c r="BL313" s="1" t="str">
        <f>IF(Income_CF!BL314="","",Income_CF!BL314*(Cohort_WP!BL312/Cohort_CF!BL312))</f>
        <v/>
      </c>
      <c r="BM313" s="1" t="str">
        <f>IF(Income_CF!BM314="","",Income_CF!BM314*(Cohort_WP!BM312/Cohort_CF!BM312))</f>
        <v/>
      </c>
      <c r="BN313" s="1" t="str">
        <f>IF(Income_CF!BN314="","",Income_CF!BN314*(Cohort_WP!BN312/Cohort_CF!BN312))</f>
        <v/>
      </c>
      <c r="BO313" s="1" t="str">
        <f>IF(Income_CF!BO314="","",Income_CF!BO314*(Cohort_WP!BO312/Cohort_CF!BO312))</f>
        <v/>
      </c>
      <c r="BP313" s="1" t="str">
        <f>IF(Income_CF!BP314="","",Income_CF!BP314*(Cohort_WP!BP312/Cohort_CF!BP312))</f>
        <v/>
      </c>
    </row>
    <row r="314" spans="1:72" x14ac:dyDescent="0.55000000000000004">
      <c r="A314" s="642"/>
      <c r="B314" t="s">
        <v>473</v>
      </c>
      <c r="J314" s="1" t="str">
        <f>IF(Income_CF!J315="","",Income_CF!J315*(Cohort_WP!J313/Cohort_CF!J313))</f>
        <v/>
      </c>
      <c r="K314" s="1" t="str">
        <f>IF(Income_CF!K315="","",Income_CF!K315*(Cohort_WP!K313/Cohort_CF!K313))</f>
        <v/>
      </c>
      <c r="L314" s="1" t="str">
        <f>IF(Income_CF!L315="","",Income_CF!L315*(Cohort_WP!L313/Cohort_CF!L313))</f>
        <v/>
      </c>
      <c r="M314" s="1" t="str">
        <f>IF(Income_CF!M315="","",Income_CF!M315*(Cohort_WP!M313/Cohort_CF!M313))</f>
        <v/>
      </c>
      <c r="N314" s="1" t="str">
        <f>IF(Income_CF!N315="","",Income_CF!N315*(Cohort_WP!N313/Cohort_CF!N313))</f>
        <v/>
      </c>
      <c r="O314" s="1" t="str">
        <f>IF(Income_CF!O315="","",Income_CF!O315*(Cohort_WP!O313/Cohort_CF!O313))</f>
        <v/>
      </c>
      <c r="P314" s="1">
        <f>IF(Income_CF!P315="","",Income_CF!P315*(Cohort_WP!P313/Cohort_CF!P313))</f>
        <v>1263503.913415577</v>
      </c>
      <c r="Q314" s="1">
        <f>IF(Income_CF!Q315="","",Income_CF!Q315*(Cohort_WP!Q313/Cohort_CF!Q313))</f>
        <v>1312518.1544694167</v>
      </c>
      <c r="R314" s="1">
        <f>IF(Income_CF!R315="","",Income_CF!R315*(Cohort_WP!R313/Cohort_CF!R313))</f>
        <v>1362615.9564784288</v>
      </c>
      <c r="S314" s="1">
        <f>IF(Income_CF!S315="","",Income_CF!S315*(Cohort_WP!S313/Cohort_CF!S313))</f>
        <v>1413777.4318222811</v>
      </c>
      <c r="T314" s="1">
        <f>IF(Income_CF!T315="","",Income_CF!T315*(Cohort_WP!T313/Cohort_CF!T313))</f>
        <v>1474949.7981931856</v>
      </c>
      <c r="U314" s="1">
        <f>IF(Income_CF!U315="","",Income_CF!U315*(Cohort_WP!U313/Cohort_CF!U313))</f>
        <v>1527576.9028040036</v>
      </c>
      <c r="V314" s="1">
        <f>IF(Income_CF!V315="","",Income_CF!V315*(Cohort_WP!V313/Cohort_CF!V313))</f>
        <v>1581132.8101235183</v>
      </c>
      <c r="W314" s="1">
        <f>IF(Income_CF!W315="","",Income_CF!W315*(Cohort_WP!W313/Cohort_CF!W313))</f>
        <v>1635584.7093469028</v>
      </c>
      <c r="X314" s="1">
        <f>IF(Income_CF!X315="","",Income_CF!X315*(Cohort_WP!X313/Cohort_CF!X313))</f>
        <v>1690897.0096345672</v>
      </c>
      <c r="Y314" s="1">
        <f>IF(Income_CF!Y315="","",Income_CF!Y315*(Cohort_WP!Y313/Cohort_CF!Y313))</f>
        <v>1747031.3312324611</v>
      </c>
      <c r="Z314" s="1">
        <f>IF(Income_CF!Z315="","",Income_CF!Z315*(Cohort_WP!Z313/Cohort_CF!Z313))</f>
        <v>1803946.5047934332</v>
      </c>
      <c r="AA314" s="1">
        <f>IF(Income_CF!AA315="","",Income_CF!AA315*(Cohort_WP!AA313/Cohort_CF!AA313))</f>
        <v>1861598.5791793496</v>
      </c>
      <c r="AB314" s="1">
        <f>IF(Income_CF!AB315="","",Income_CF!AB315*(Cohort_WP!AB313/Cohort_CF!AB313))</f>
        <v>1919940.8379969054</v>
      </c>
      <c r="AC314" s="1">
        <f>IF(Income_CF!AC315="","",Income_CF!AC315*(Cohort_WP!AC313/Cohort_CF!AC313))</f>
        <v>1978923.8250911522</v>
      </c>
      <c r="AD314" s="1">
        <f>IF(Income_CF!AD315="","",Income_CF!AD315*(Cohort_WP!AD313/Cohort_CF!AD313))</f>
        <v>2038495.379189664</v>
      </c>
      <c r="AE314" s="1">
        <f>IF(Income_CF!AE315="","",Income_CF!AE315*(Cohort_WP!AE313/Cohort_CF!AE313))</f>
        <v>2098600.6778576169</v>
      </c>
      <c r="AF314" s="1">
        <f>IF(Income_CF!AF315="","",Income_CF!AF315*(Cohort_WP!AF313/Cohort_CF!AF313))</f>
        <v>2159182.2908889693</v>
      </c>
      <c r="AG314" s="1">
        <f>IF(Income_CF!AG315="","",Income_CF!AG315*(Cohort_WP!AG313/Cohort_CF!AG313))</f>
        <v>2220180.243222978</v>
      </c>
      <c r="AH314" s="1">
        <f>IF(Income_CF!AH315="","",Income_CF!AH315*(Cohort_WP!AH313/Cohort_CF!AH313))</f>
        <v>2281532.0874369633</v>
      </c>
      <c r="AI314" s="1">
        <f>IF(Income_CF!AI315="","",Income_CF!AI315*(Cohort_WP!AI313/Cohort_CF!AI313))</f>
        <v>2343172.9858272532</v>
      </c>
      <c r="AJ314" s="1">
        <f>IF(Income_CF!AJ315="","",Income_CF!AJ315*(Cohort_WP!AJ313/Cohort_CF!AJ313))</f>
        <v>2405035.8020495707</v>
      </c>
      <c r="AK314" s="1">
        <f>IF(Income_CF!AK315="","",Income_CF!AK315*(Cohort_WP!AK313/Cohort_CF!AK313))</f>
        <v>2467051.202248808</v>
      </c>
      <c r="AL314" s="1">
        <f>IF(Income_CF!AL315="","",Income_CF!AL315*(Cohort_WP!AL313/Cohort_CF!AL313))</f>
        <v>2529147.7655656254</v>
      </c>
      <c r="AM314" s="1">
        <f>IF(Income_CF!AM315="","",Income_CF!AM315*(Cohort_WP!AM313/Cohort_CF!AM313))</f>
        <v>2591252.1038647178</v>
      </c>
      <c r="AN314" s="1">
        <f>IF(Income_CF!AN315="","",Income_CF!AN315*(Cohort_WP!AN313/Cohort_CF!AN313))</f>
        <v>2653288.9904861548</v>
      </c>
      <c r="AO314" s="1">
        <f>IF(Income_CF!AO315="","",Income_CF!AO315*(Cohort_WP!AO313/Cohort_CF!AO313))</f>
        <v>2715181.4977777102</v>
      </c>
      <c r="AP314" s="1">
        <f>IF(Income_CF!AP315="","",Income_CF!AP315*(Cohort_WP!AP313/Cohort_CF!AP313))</f>
        <v>2776851.1431231084</v>
      </c>
      <c r="AQ314" s="1">
        <f>IF(Income_CF!AQ315="","",Income_CF!AQ315*(Cohort_WP!AQ313/Cohort_CF!AQ313))</f>
        <v>2838218.0431376905</v>
      </c>
      <c r="AR314" s="1">
        <f>IF(Income_CF!AR315="","",Income_CF!AR315*(Cohort_WP!AR313/Cohort_CF!AR313))</f>
        <v>2899201.0756609584</v>
      </c>
      <c r="AS314" s="1">
        <f>IF(Income_CF!AS315="","",Income_CF!AS315*(Cohort_WP!AS313/Cohort_CF!AS313))</f>
        <v>2959718.0491334568</v>
      </c>
      <c r="AT314" s="1">
        <f>IF(Income_CF!AT315="","",Income_CF!AT315*(Cohort_WP!AT313/Cohort_CF!AT313))</f>
        <v>3019685.8789052824</v>
      </c>
      <c r="AU314" s="1">
        <f>IF(Income_CF!AU315="","",Income_CF!AU315*(Cohort_WP!AU313/Cohort_CF!AU313))</f>
        <v>3079020.7699838118</v>
      </c>
      <c r="AV314" s="1">
        <f>IF(Income_CF!AV315="","",Income_CF!AV315*(Cohort_WP!AV313/Cohort_CF!AV313))</f>
        <v>3137638.4056908977</v>
      </c>
      <c r="AW314" s="1">
        <f>IF(Income_CF!AW315="","",Income_CF!AW315*(Cohort_WP!AW313/Cohort_CF!AW313))</f>
        <v>3195454.1416634992</v>
      </c>
      <c r="AX314" s="1">
        <f>IF(Income_CF!AX315="","",Income_CF!AX315*(Cohort_WP!AX313/Cohort_CF!AX313))</f>
        <v>3252383.2045980436</v>
      </c>
      <c r="AY314" s="1">
        <f>IF(Income_CF!AY315="","",Income_CF!AY315*(Cohort_WP!AY313/Cohort_CF!AY313))</f>
        <v>3308340.8951069848</v>
      </c>
      <c r="AZ314" s="1">
        <f>IF(Income_CF!AZ315="","",Income_CF!AZ315*(Cohort_WP!AZ313/Cohort_CF!AZ313))</f>
        <v>3363242.7940267078</v>
      </c>
      <c r="BA314" s="1">
        <f>IF(Income_CF!BA315="","",Income_CF!BA315*(Cohort_WP!BA313/Cohort_CF!BA313))</f>
        <v>3417004.9714895925</v>
      </c>
      <c r="BB314" s="1">
        <f>IF(Income_CF!BB315="","",Income_CF!BB315*(Cohort_WP!BB313/Cohort_CF!BB313))</f>
        <v>3469544.1980489483</v>
      </c>
      <c r="BC314" s="1">
        <f>IF(Income_CF!BC315="","",Income_CF!BC315*(Cohort_WP!BC313/Cohort_CF!BC313))</f>
        <v>3520778.1571253203</v>
      </c>
      <c r="BD314" s="1" t="str">
        <f>IF(Income_CF!BD315="","",Income_CF!BD315*(Cohort_WP!BD313/Cohort_CF!BD313))</f>
        <v/>
      </c>
      <c r="BE314" s="1" t="str">
        <f>IF(Income_CF!BE315="","",Income_CF!BE315*(Cohort_WP!BE313/Cohort_CF!BE313))</f>
        <v/>
      </c>
      <c r="BF314" s="1" t="str">
        <f>IF(Income_CF!BF315="","",Income_CF!BF315*(Cohort_WP!BF313/Cohort_CF!BF313))</f>
        <v/>
      </c>
      <c r="BG314" s="1" t="str">
        <f>IF(Income_CF!BG315="","",Income_CF!BG315*(Cohort_WP!BG313/Cohort_CF!BG313))</f>
        <v/>
      </c>
      <c r="BH314" s="1" t="str">
        <f>IF(Income_CF!BH315="","",Income_CF!BH315*(Cohort_WP!BH313/Cohort_CF!BH313))</f>
        <v/>
      </c>
      <c r="BI314" s="1" t="str">
        <f>IF(Income_CF!BI315="","",Income_CF!BI315*(Cohort_WP!BI313/Cohort_CF!BI313))</f>
        <v/>
      </c>
      <c r="BJ314" s="1" t="str">
        <f>IF(Income_CF!BJ315="","",Income_CF!BJ315*(Cohort_WP!BJ313/Cohort_CF!BJ313))</f>
        <v/>
      </c>
      <c r="BK314" s="1" t="str">
        <f>IF(Income_CF!BK315="","",Income_CF!BK315*(Cohort_WP!BK313/Cohort_CF!BK313))</f>
        <v/>
      </c>
      <c r="BL314" s="1" t="str">
        <f>IF(Income_CF!BL315="","",Income_CF!BL315*(Cohort_WP!BL313/Cohort_CF!BL313))</f>
        <v/>
      </c>
      <c r="BM314" s="1" t="str">
        <f>IF(Income_CF!BM315="","",Income_CF!BM315*(Cohort_WP!BM313/Cohort_CF!BM313))</f>
        <v/>
      </c>
      <c r="BN314" s="1" t="str">
        <f>IF(Income_CF!BN315="","",Income_CF!BN315*(Cohort_WP!BN313/Cohort_CF!BN313))</f>
        <v/>
      </c>
      <c r="BO314" s="1" t="str">
        <f>IF(Income_CF!BO315="","",Income_CF!BO315*(Cohort_WP!BO313/Cohort_CF!BO313))</f>
        <v/>
      </c>
      <c r="BP314" s="1" t="str">
        <f>IF(Income_CF!BP315="","",Income_CF!BP315*(Cohort_WP!BP313/Cohort_CF!BP313))</f>
        <v/>
      </c>
    </row>
    <row r="315" spans="1:72" x14ac:dyDescent="0.55000000000000004">
      <c r="A315" s="642"/>
      <c r="B315" t="s">
        <v>474</v>
      </c>
      <c r="J315" s="1" t="str">
        <f>IF(Income_CF!J316="","",Income_CF!J316*(Cohort_WP!J314/Cohort_CF!J314))</f>
        <v/>
      </c>
      <c r="K315" s="1" t="str">
        <f>IF(Income_CF!K316="","",Income_CF!K316*(Cohort_WP!K314/Cohort_CF!K314))</f>
        <v/>
      </c>
      <c r="L315" s="1" t="str">
        <f>IF(Income_CF!L316="","",Income_CF!L316*(Cohort_WP!L314/Cohort_CF!L314))</f>
        <v/>
      </c>
      <c r="M315" s="1" t="str">
        <f>IF(Income_CF!M316="","",Income_CF!M316*(Cohort_WP!M314/Cohort_CF!M314))</f>
        <v/>
      </c>
      <c r="N315" s="1" t="str">
        <f>IF(Income_CF!N316="","",Income_CF!N316*(Cohort_WP!N314/Cohort_CF!N314))</f>
        <v/>
      </c>
      <c r="O315" s="1" t="str">
        <f>IF(Income_CF!O316="","",Income_CF!O316*(Cohort_WP!O314/Cohort_CF!O314))</f>
        <v/>
      </c>
      <c r="P315" s="1" t="str">
        <f>IF(Income_CF!P316="","",Income_CF!P316*(Cohort_WP!P314/Cohort_CF!P314))</f>
        <v/>
      </c>
      <c r="Q315" s="1">
        <f>IF(Income_CF!Q316="","",Income_CF!Q316*(Cohort_WP!Q314/Cohort_CF!Q314))</f>
        <v>1301409.0308180444</v>
      </c>
      <c r="R315" s="1">
        <f>IF(Income_CF!R316="","",Income_CF!R316*(Cohort_WP!R314/Cohort_CF!R314))</f>
        <v>1351893.6991034991</v>
      </c>
      <c r="S315" s="1">
        <f>IF(Income_CF!S316="","",Income_CF!S316*(Cohort_WP!S314/Cohort_CF!S314))</f>
        <v>1403494.4351727816</v>
      </c>
      <c r="T315" s="1">
        <f>IF(Income_CF!T316="","",Income_CF!T316*(Cohort_WP!T314/Cohort_CF!T314))</f>
        <v>1456190.7547769495</v>
      </c>
      <c r="U315" s="1">
        <f>IF(Income_CF!U316="","",Income_CF!U316*(Cohort_WP!U314/Cohort_CF!U314))</f>
        <v>1519198.2921389812</v>
      </c>
      <c r="V315" s="1">
        <f>IF(Income_CF!V316="","",Income_CF!V316*(Cohort_WP!V314/Cohort_CF!V314))</f>
        <v>1573404.2098881232</v>
      </c>
      <c r="W315" s="1">
        <f>IF(Income_CF!W316="","",Income_CF!W316*(Cohort_WP!W314/Cohort_CF!W314))</f>
        <v>1628566.794427224</v>
      </c>
      <c r="X315" s="1">
        <f>IF(Income_CF!X316="","",Income_CF!X316*(Cohort_WP!X314/Cohort_CF!X314))</f>
        <v>1684652.2506273098</v>
      </c>
      <c r="Y315" s="1">
        <f>IF(Income_CF!Y316="","",Income_CF!Y316*(Cohort_WP!Y314/Cohort_CF!Y314))</f>
        <v>1741623.9199236042</v>
      </c>
      <c r="Z315" s="1">
        <f>IF(Income_CF!Z316="","",Income_CF!Z316*(Cohort_WP!Z314/Cohort_CF!Z314))</f>
        <v>1799442.271169435</v>
      </c>
      <c r="AA315" s="1">
        <f>IF(Income_CF!AA316="","",Income_CF!AA316*(Cohort_WP!AA314/Cohort_CF!AA314))</f>
        <v>1858064.899937236</v>
      </c>
      <c r="AB315" s="1">
        <f>IF(Income_CF!AB316="","",Income_CF!AB316*(Cohort_WP!AB314/Cohort_CF!AB314))</f>
        <v>1917446.53655473</v>
      </c>
      <c r="AC315" s="1">
        <f>IF(Income_CF!AC316="","",Income_CF!AC316*(Cohort_WP!AC314/Cohort_CF!AC314))</f>
        <v>1977539.063136813</v>
      </c>
      <c r="AD315" s="1">
        <f>IF(Income_CF!AD316="","",Income_CF!AD316*(Cohort_WP!AD314/Cohort_CF!AD314))</f>
        <v>2038291.5398438866</v>
      </c>
      <c r="AE315" s="1">
        <f>IF(Income_CF!AE316="","",Income_CF!AE316*(Cohort_WP!AE314/Cohort_CF!AE314))</f>
        <v>2099650.240565354</v>
      </c>
      <c r="AF315" s="1">
        <f>IF(Income_CF!AF316="","",Income_CF!AF316*(Cohort_WP!AF314/Cohort_CF!AF314))</f>
        <v>2161558.6981933457</v>
      </c>
      <c r="AG315" s="1">
        <f>IF(Income_CF!AG316="","",Income_CF!AG316*(Cohort_WP!AG314/Cohort_CF!AG314))</f>
        <v>2223957.7596156378</v>
      </c>
      <c r="AH315" s="1">
        <f>IF(Income_CF!AH316="","",Income_CF!AH316*(Cohort_WP!AH314/Cohort_CF!AH314))</f>
        <v>2286785.6505196672</v>
      </c>
      <c r="AI315" s="1">
        <f>IF(Income_CF!AI316="","",Income_CF!AI316*(Cohort_WP!AI314/Cohort_CF!AI314))</f>
        <v>2349978.050060072</v>
      </c>
      <c r="AJ315" s="1">
        <f>IF(Income_CF!AJ316="","",Income_CF!AJ316*(Cohort_WP!AJ314/Cohort_CF!AJ314))</f>
        <v>2413468.1754020709</v>
      </c>
      <c r="AK315" s="1">
        <f>IF(Income_CF!AK316="","",Income_CF!AK316*(Cohort_WP!AK314/Cohort_CF!AK314))</f>
        <v>2477186.8761110581</v>
      </c>
      <c r="AL315" s="1">
        <f>IF(Income_CF!AL316="","",Income_CF!AL316*(Cohort_WP!AL314/Cohort_CF!AL314))</f>
        <v>2541062.7383162715</v>
      </c>
      <c r="AM315" s="1">
        <f>IF(Income_CF!AM316="","",Income_CF!AM316*(Cohort_WP!AM314/Cohort_CF!AM314))</f>
        <v>2605022.1985325948</v>
      </c>
      <c r="AN315" s="1">
        <f>IF(Income_CF!AN316="","",Income_CF!AN316*(Cohort_WP!AN314/Cohort_CF!AN314))</f>
        <v>2668989.6669806591</v>
      </c>
      <c r="AO315" s="1">
        <f>IF(Income_CF!AO316="","",Income_CF!AO316*(Cohort_WP!AO314/Cohort_CF!AO314))</f>
        <v>2732887.6602007397</v>
      </c>
      <c r="AP315" s="1">
        <f>IF(Income_CF!AP316="","",Income_CF!AP316*(Cohort_WP!AP314/Cohort_CF!AP314))</f>
        <v>2796636.9427110418</v>
      </c>
      <c r="AQ315" s="1">
        <f>IF(Income_CF!AQ316="","",Income_CF!AQ316*(Cohort_WP!AQ314/Cohort_CF!AQ314))</f>
        <v>2860156.677416801</v>
      </c>
      <c r="AR315" s="1">
        <f>IF(Income_CF!AR316="","",Income_CF!AR316*(Cohort_WP!AR314/Cohort_CF!AR314))</f>
        <v>2923364.5844318215</v>
      </c>
      <c r="AS315" s="1">
        <f>IF(Income_CF!AS316="","",Income_CF!AS316*(Cohort_WP!AS314/Cohort_CF!AS314))</f>
        <v>2986177.1079307869</v>
      </c>
      <c r="AT315" s="1">
        <f>IF(Income_CF!AT316="","",Income_CF!AT316*(Cohort_WP!AT314/Cohort_CF!AT314))</f>
        <v>3048509.5906074597</v>
      </c>
      <c r="AU315" s="1">
        <f>IF(Income_CF!AU316="","",Income_CF!AU316*(Cohort_WP!AU314/Cohort_CF!AU314))</f>
        <v>3110276.4552724413</v>
      </c>
      <c r="AV315" s="1">
        <f>IF(Income_CF!AV316="","",Income_CF!AV316*(Cohort_WP!AV314/Cohort_CF!AV314))</f>
        <v>3171391.3930833265</v>
      </c>
      <c r="AW315" s="1">
        <f>IF(Income_CF!AW316="","",Income_CF!AW316*(Cohort_WP!AW314/Cohort_CF!AW314))</f>
        <v>3231767.5578616248</v>
      </c>
      <c r="AX315" s="1">
        <f>IF(Income_CF!AX316="","",Income_CF!AX316*(Cohort_WP!AX314/Cohort_CF!AX314))</f>
        <v>3291317.7659134036</v>
      </c>
      <c r="AY315" s="1">
        <f>IF(Income_CF!AY316="","",Income_CF!AY316*(Cohort_WP!AY314/Cohort_CF!AY314))</f>
        <v>3349954.7007359848</v>
      </c>
      <c r="AZ315" s="1">
        <f>IF(Income_CF!AZ316="","",Income_CF!AZ316*(Cohort_WP!AZ314/Cohort_CF!AZ314))</f>
        <v>3407591.1219601943</v>
      </c>
      <c r="BA315" s="1">
        <f>IF(Income_CF!BA316="","",Income_CF!BA316*(Cohort_WP!BA314/Cohort_CF!BA314))</f>
        <v>3464140.0778475096</v>
      </c>
      <c r="BB315" s="1">
        <f>IF(Income_CF!BB316="","",Income_CF!BB316*(Cohort_WP!BB314/Cohort_CF!BB314))</f>
        <v>3519515.1206342806</v>
      </c>
      <c r="BC315" s="1">
        <f>IF(Income_CF!BC316="","",Income_CF!BC316*(Cohort_WP!BC314/Cohort_CF!BC314))</f>
        <v>3573630.5239904164</v>
      </c>
      <c r="BD315" s="1">
        <f>IF(Income_CF!BD316="","",Income_CF!BD316*(Cohort_WP!BD314/Cohort_CF!BD314))</f>
        <v>3626401.5018390799</v>
      </c>
      <c r="BE315" s="1" t="str">
        <f>IF(Income_CF!BE316="","",Income_CF!BE316*(Cohort_WP!BE314/Cohort_CF!BE314))</f>
        <v/>
      </c>
      <c r="BF315" s="1" t="str">
        <f>IF(Income_CF!BF316="","",Income_CF!BF316*(Cohort_WP!BF314/Cohort_CF!BF314))</f>
        <v/>
      </c>
      <c r="BG315" s="1" t="str">
        <f>IF(Income_CF!BG316="","",Income_CF!BG316*(Cohort_WP!BG314/Cohort_CF!BG314))</f>
        <v/>
      </c>
      <c r="BH315" s="1" t="str">
        <f>IF(Income_CF!BH316="","",Income_CF!BH316*(Cohort_WP!BH314/Cohort_CF!BH314))</f>
        <v/>
      </c>
      <c r="BI315" s="1" t="str">
        <f>IF(Income_CF!BI316="","",Income_CF!BI316*(Cohort_WP!BI314/Cohort_CF!BI314))</f>
        <v/>
      </c>
      <c r="BJ315" s="1" t="str">
        <f>IF(Income_CF!BJ316="","",Income_CF!BJ316*(Cohort_WP!BJ314/Cohort_CF!BJ314))</f>
        <v/>
      </c>
      <c r="BK315" s="1" t="str">
        <f>IF(Income_CF!BK316="","",Income_CF!BK316*(Cohort_WP!BK314/Cohort_CF!BK314))</f>
        <v/>
      </c>
      <c r="BL315" s="1" t="str">
        <f>IF(Income_CF!BL316="","",Income_CF!BL316*(Cohort_WP!BL314/Cohort_CF!BL314))</f>
        <v/>
      </c>
      <c r="BM315" s="1" t="str">
        <f>IF(Income_CF!BM316="","",Income_CF!BM316*(Cohort_WP!BM314/Cohort_CF!BM314))</f>
        <v/>
      </c>
      <c r="BN315" s="1" t="str">
        <f>IF(Income_CF!BN316="","",Income_CF!BN316*(Cohort_WP!BN314/Cohort_CF!BN314))</f>
        <v/>
      </c>
      <c r="BO315" s="1" t="str">
        <f>IF(Income_CF!BO316="","",Income_CF!BO316*(Cohort_WP!BO314/Cohort_CF!BO314))</f>
        <v/>
      </c>
      <c r="BP315" s="1" t="str">
        <f>IF(Income_CF!BP316="","",Income_CF!BP316*(Cohort_WP!BP314/Cohort_CF!BP314))</f>
        <v/>
      </c>
    </row>
    <row r="316" spans="1:72" x14ac:dyDescent="0.55000000000000004">
      <c r="A316" s="642"/>
      <c r="B316" t="s">
        <v>475</v>
      </c>
      <c r="J316" s="1" t="str">
        <f>IF(Income_CF!J317="","",Income_CF!J317*(Cohort_WP!J315/Cohort_CF!J315))</f>
        <v/>
      </c>
      <c r="K316" s="1" t="str">
        <f>IF(Income_CF!K317="","",Income_CF!K317*(Cohort_WP!K315/Cohort_CF!K315))</f>
        <v/>
      </c>
      <c r="L316" s="1" t="str">
        <f>IF(Income_CF!L317="","",Income_CF!L317*(Cohort_WP!L315/Cohort_CF!L315))</f>
        <v/>
      </c>
      <c r="M316" s="1" t="str">
        <f>IF(Income_CF!M317="","",Income_CF!M317*(Cohort_WP!M315/Cohort_CF!M315))</f>
        <v/>
      </c>
      <c r="N316" s="1" t="str">
        <f>IF(Income_CF!N317="","",Income_CF!N317*(Cohort_WP!N315/Cohort_CF!N315))</f>
        <v/>
      </c>
      <c r="O316" s="1" t="str">
        <f>IF(Income_CF!O317="","",Income_CF!O317*(Cohort_WP!O315/Cohort_CF!O315))</f>
        <v/>
      </c>
      <c r="P316" s="1" t="str">
        <f>IF(Income_CF!P317="","",Income_CF!P317*(Cohort_WP!P315/Cohort_CF!P315))</f>
        <v/>
      </c>
      <c r="Q316" s="1" t="str">
        <f>IF(Income_CF!Q317="","",Income_CF!Q317*(Cohort_WP!Q315/Cohort_CF!Q315))</f>
        <v/>
      </c>
      <c r="R316" s="1">
        <f>IF(Income_CF!R317="","",Income_CF!R317*(Cohort_WP!R315/Cohort_CF!R315))</f>
        <v>1340451.3017425856</v>
      </c>
      <c r="S316" s="1">
        <f>IF(Income_CF!S317="","",Income_CF!S317*(Cohort_WP!S315/Cohort_CF!S315))</f>
        <v>1392450.5100766039</v>
      </c>
      <c r="T316" s="1">
        <f>IF(Income_CF!T317="","",Income_CF!T317*(Cohort_WP!T315/Cohort_CF!T315))</f>
        <v>1445599.2682279651</v>
      </c>
      <c r="U316" s="1">
        <f>IF(Income_CF!U317="","",Income_CF!U317*(Cohort_WP!U315/Cohort_CF!U315))</f>
        <v>1499876.4774202583</v>
      </c>
      <c r="V316" s="1">
        <f>IF(Income_CF!V317="","",Income_CF!V317*(Cohort_WP!V315/Cohort_CF!V315))</f>
        <v>1564774.2409031505</v>
      </c>
      <c r="W316" s="1">
        <f>IF(Income_CF!W317="","",Income_CF!W317*(Cohort_WP!W315/Cohort_CF!W315))</f>
        <v>1620606.3361847668</v>
      </c>
      <c r="X316" s="1">
        <f>IF(Income_CF!X317="","",Income_CF!X317*(Cohort_WP!X315/Cohort_CF!X315))</f>
        <v>1677423.7982600408</v>
      </c>
      <c r="Y316" s="1">
        <f>IF(Income_CF!Y317="","",Income_CF!Y317*(Cohort_WP!Y315/Cohort_CF!Y315))</f>
        <v>1735191.8181461291</v>
      </c>
      <c r="Z316" s="1">
        <f>IF(Income_CF!Z317="","",Income_CF!Z317*(Cohort_WP!Z315/Cohort_CF!Z315))</f>
        <v>1793872.6375213121</v>
      </c>
      <c r="AA316" s="1">
        <f>IF(Income_CF!AA317="","",Income_CF!AA317*(Cohort_WP!AA315/Cohort_CF!AA315))</f>
        <v>1853425.5393045177</v>
      </c>
      <c r="AB316" s="1">
        <f>IF(Income_CF!AB317="","",Income_CF!AB317*(Cohort_WP!AB315/Cohort_CF!AB315))</f>
        <v>1913806.846935353</v>
      </c>
      <c r="AC316" s="1">
        <f>IF(Income_CF!AC317="","",Income_CF!AC317*(Cohort_WP!AC315/Cohort_CF!AC315))</f>
        <v>1974969.9326513722</v>
      </c>
      <c r="AD316" s="1">
        <f>IF(Income_CF!AD317="","",Income_CF!AD317*(Cohort_WP!AD315/Cohort_CF!AD315))</f>
        <v>2036865.235030917</v>
      </c>
      <c r="AE316" s="1">
        <f>IF(Income_CF!AE317="","",Income_CF!AE317*(Cohort_WP!AE315/Cohort_CF!AE315))</f>
        <v>2099440.2860392029</v>
      </c>
      <c r="AF316" s="1">
        <f>IF(Income_CF!AF317="","",Income_CF!AF317*(Cohort_WP!AF315/Cohort_CF!AF315))</f>
        <v>2162639.7477823151</v>
      </c>
      <c r="AG316" s="1">
        <f>IF(Income_CF!AG317="","",Income_CF!AG317*(Cohort_WP!AG315/Cohort_CF!AG315))</f>
        <v>2226405.4591391454</v>
      </c>
      <c r="AH316" s="1">
        <f>IF(Income_CF!AH317="","",Income_CF!AH317*(Cohort_WP!AH315/Cohort_CF!AH315))</f>
        <v>2290676.492404107</v>
      </c>
      <c r="AI316" s="1">
        <f>IF(Income_CF!AI317="","",Income_CF!AI317*(Cohort_WP!AI315/Cohort_CF!AI315))</f>
        <v>2355389.2200352568</v>
      </c>
      <c r="AJ316" s="1">
        <f>IF(Income_CF!AJ317="","",Income_CF!AJ317*(Cohort_WP!AJ315/Cohort_CF!AJ315))</f>
        <v>2420477.3915618737</v>
      </c>
      <c r="AK316" s="1">
        <f>IF(Income_CF!AK317="","",Income_CF!AK317*(Cohort_WP!AK315/Cohort_CF!AK315))</f>
        <v>2485872.2206641333</v>
      </c>
      <c r="AL316" s="1">
        <f>IF(Income_CF!AL317="","",Income_CF!AL317*(Cohort_WP!AL315/Cohort_CF!AL315))</f>
        <v>2551502.4823943893</v>
      </c>
      <c r="AM316" s="1">
        <f>IF(Income_CF!AM317="","",Income_CF!AM317*(Cohort_WP!AM315/Cohort_CF!AM315))</f>
        <v>2617294.6204657597</v>
      </c>
      <c r="AN316" s="1">
        <f>IF(Income_CF!AN317="","",Income_CF!AN317*(Cohort_WP!AN315/Cohort_CF!AN315))</f>
        <v>2683172.8644885719</v>
      </c>
      <c r="AO316" s="1">
        <f>IF(Income_CF!AO317="","",Income_CF!AO317*(Cohort_WP!AO315/Cohort_CF!AO315))</f>
        <v>2749059.3569900794</v>
      </c>
      <c r="AP316" s="1">
        <f>IF(Income_CF!AP317="","",Income_CF!AP317*(Cohort_WP!AP315/Cohort_CF!AP315))</f>
        <v>2814874.2900067619</v>
      </c>
      <c r="AQ316" s="1">
        <f>IF(Income_CF!AQ317="","",Income_CF!AQ317*(Cohort_WP!AQ315/Cohort_CF!AQ315))</f>
        <v>2880536.0509923724</v>
      </c>
      <c r="AR316" s="1">
        <f>IF(Income_CF!AR317="","",Income_CF!AR317*(Cohort_WP!AR315/Cohort_CF!AR315))</f>
        <v>2945961.3777393051</v>
      </c>
      <c r="AS316" s="1">
        <f>IF(Income_CF!AS317="","",Income_CF!AS317*(Cohort_WP!AS315/Cohort_CF!AS315))</f>
        <v>3011065.5219647768</v>
      </c>
      <c r="AT316" s="1">
        <f>IF(Income_CF!AT317="","",Income_CF!AT317*(Cohort_WP!AT315/Cohort_CF!AT315))</f>
        <v>3075762.4211687106</v>
      </c>
      <c r="AU316" s="1">
        <f>IF(Income_CF!AU317="","",Income_CF!AU317*(Cohort_WP!AU315/Cohort_CF!AU315))</f>
        <v>3139964.8783256835</v>
      </c>
      <c r="AV316" s="1">
        <f>IF(Income_CF!AV317="","",Income_CF!AV317*(Cohort_WP!AV315/Cohort_CF!AV315))</f>
        <v>3203584.7489306144</v>
      </c>
      <c r="AW316" s="1">
        <f>IF(Income_CF!AW317="","",Income_CF!AW317*(Cohort_WP!AW315/Cohort_CF!AW315))</f>
        <v>3266533.1348758261</v>
      </c>
      <c r="AX316" s="1">
        <f>IF(Income_CF!AX317="","",Income_CF!AX317*(Cohort_WP!AX315/Cohort_CF!AX315))</f>
        <v>3328720.5845974726</v>
      </c>
      <c r="AY316" s="1">
        <f>IF(Income_CF!AY317="","",Income_CF!AY317*(Cohort_WP!AY315/Cohort_CF!AY315))</f>
        <v>3390057.2988908058</v>
      </c>
      <c r="AZ316" s="1">
        <f>IF(Income_CF!AZ317="","",Income_CF!AZ317*(Cohort_WP!AZ315/Cohort_CF!AZ315))</f>
        <v>3450453.3417580645</v>
      </c>
      <c r="BA316" s="1">
        <f>IF(Income_CF!BA317="","",Income_CF!BA317*(Cohort_WP!BA315/Cohort_CF!BA315))</f>
        <v>3509818.8556190007</v>
      </c>
      <c r="BB316" s="1">
        <f>IF(Income_CF!BB317="","",Income_CF!BB317*(Cohort_WP!BB315/Cohort_CF!BB315))</f>
        <v>3568064.2801829344</v>
      </c>
      <c r="BC316" s="1">
        <f>IF(Income_CF!BC317="","",Income_CF!BC317*(Cohort_WP!BC315/Cohort_CF!BC315))</f>
        <v>3625100.5742533086</v>
      </c>
      <c r="BD316" s="1">
        <f>IF(Income_CF!BD317="","",Income_CF!BD317*(Cohort_WP!BD315/Cohort_CF!BD315))</f>
        <v>3680839.4397101291</v>
      </c>
      <c r="BE316" s="1">
        <f>IF(Income_CF!BE317="","",Income_CF!BE317*(Cohort_WP!BE315/Cohort_CF!BE315))</f>
        <v>3735193.5468942528</v>
      </c>
      <c r="BF316" s="1" t="str">
        <f>IF(Income_CF!BF317="","",Income_CF!BF317*(Cohort_WP!BF315/Cohort_CF!BF315))</f>
        <v/>
      </c>
      <c r="BG316" s="1" t="str">
        <f>IF(Income_CF!BG317="","",Income_CF!BG317*(Cohort_WP!BG315/Cohort_CF!BG315))</f>
        <v/>
      </c>
      <c r="BH316" s="1" t="str">
        <f>IF(Income_CF!BH317="","",Income_CF!BH317*(Cohort_WP!BH315/Cohort_CF!BH315))</f>
        <v/>
      </c>
      <c r="BI316" s="1" t="str">
        <f>IF(Income_CF!BI317="","",Income_CF!BI317*(Cohort_WP!BI315/Cohort_CF!BI315))</f>
        <v/>
      </c>
      <c r="BJ316" s="1" t="str">
        <f>IF(Income_CF!BJ317="","",Income_CF!BJ317*(Cohort_WP!BJ315/Cohort_CF!BJ315))</f>
        <v/>
      </c>
      <c r="BK316" s="1" t="str">
        <f>IF(Income_CF!BK317="","",Income_CF!BK317*(Cohort_WP!BK315/Cohort_CF!BK315))</f>
        <v/>
      </c>
      <c r="BL316" s="1" t="str">
        <f>IF(Income_CF!BL317="","",Income_CF!BL317*(Cohort_WP!BL315/Cohort_CF!BL315))</f>
        <v/>
      </c>
      <c r="BM316" s="1" t="str">
        <f>IF(Income_CF!BM317="","",Income_CF!BM317*(Cohort_WP!BM315/Cohort_CF!BM315))</f>
        <v/>
      </c>
      <c r="BN316" s="1" t="str">
        <f>IF(Income_CF!BN317="","",Income_CF!BN317*(Cohort_WP!BN315/Cohort_CF!BN315))</f>
        <v/>
      </c>
      <c r="BO316" s="1" t="str">
        <f>IF(Income_CF!BO317="","",Income_CF!BO317*(Cohort_WP!BO315/Cohort_CF!BO315))</f>
        <v/>
      </c>
      <c r="BP316" s="1" t="str">
        <f>IF(Income_CF!BP317="","",Income_CF!BP317*(Cohort_WP!BP315/Cohort_CF!BP315))</f>
        <v/>
      </c>
    </row>
    <row r="317" spans="1:72" x14ac:dyDescent="0.55000000000000004">
      <c r="A317" s="642"/>
      <c r="B317" t="s">
        <v>476</v>
      </c>
      <c r="J317" s="1" t="str">
        <f>IF(Income_CF!J318="","",Income_CF!J318*(Cohort_WP!J316/Cohort_CF!J316))</f>
        <v/>
      </c>
      <c r="K317" s="1" t="str">
        <f>IF(Income_CF!K318="","",Income_CF!K318*(Cohort_WP!K316/Cohort_CF!K316))</f>
        <v/>
      </c>
      <c r="L317" s="1" t="str">
        <f>IF(Income_CF!L318="","",Income_CF!L318*(Cohort_WP!L316/Cohort_CF!L316))</f>
        <v/>
      </c>
      <c r="M317" s="1" t="str">
        <f>IF(Income_CF!M318="","",Income_CF!M318*(Cohort_WP!M316/Cohort_CF!M316))</f>
        <v/>
      </c>
      <c r="N317" s="1" t="str">
        <f>IF(Income_CF!N318="","",Income_CF!N318*(Cohort_WP!N316/Cohort_CF!N316))</f>
        <v/>
      </c>
      <c r="O317" s="1" t="str">
        <f>IF(Income_CF!O318="","",Income_CF!O318*(Cohort_WP!O316/Cohort_CF!O316))</f>
        <v/>
      </c>
      <c r="P317" s="1" t="str">
        <f>IF(Income_CF!P318="","",Income_CF!P318*(Cohort_WP!P316/Cohort_CF!P316))</f>
        <v/>
      </c>
      <c r="Q317" s="1" t="str">
        <f>IF(Income_CF!Q318="","",Income_CF!Q318*(Cohort_WP!Q316/Cohort_CF!Q316))</f>
        <v/>
      </c>
      <c r="R317" s="1" t="str">
        <f>IF(Income_CF!R318="","",Income_CF!R318*(Cohort_WP!R316/Cohort_CF!R316))</f>
        <v/>
      </c>
      <c r="S317" s="1">
        <f>IF(Income_CF!S318="","",Income_CF!S318*(Cohort_WP!S316/Cohort_CF!S316))</f>
        <v>1380664.8407948632</v>
      </c>
      <c r="T317" s="1">
        <f>IF(Income_CF!T318="","",Income_CF!T318*(Cohort_WP!T316/Cohort_CF!T316))</f>
        <v>1434224.0253789022</v>
      </c>
      <c r="U317" s="1">
        <f>IF(Income_CF!U318="","",Income_CF!U318*(Cohort_WP!U316/Cohort_CF!U316))</f>
        <v>1488967.2462748042</v>
      </c>
      <c r="V317" s="1">
        <f>IF(Income_CF!V318="","",Income_CF!V318*(Cohort_WP!V316/Cohort_CF!V316))</f>
        <v>1544872.7717428657</v>
      </c>
      <c r="W317" s="1">
        <f>IF(Income_CF!W318="","",Income_CF!W318*(Cohort_WP!W316/Cohort_CF!W316))</f>
        <v>1611717.4681302449</v>
      </c>
      <c r="X317" s="1">
        <f>IF(Income_CF!X318="","",Income_CF!X318*(Cohort_WP!X316/Cohort_CF!X316))</f>
        <v>1669224.5262703102</v>
      </c>
      <c r="Y317" s="1">
        <f>IF(Income_CF!Y318="","",Income_CF!Y318*(Cohort_WP!Y316/Cohort_CF!Y316))</f>
        <v>1727746.5122078422</v>
      </c>
      <c r="Z317" s="1">
        <f>IF(Income_CF!Z318="","",Income_CF!Z318*(Cohort_WP!Z316/Cohort_CF!Z316))</f>
        <v>1787247.572690513</v>
      </c>
      <c r="AA317" s="1">
        <f>IF(Income_CF!AA318="","",Income_CF!AA318*(Cohort_WP!AA316/Cohort_CF!AA316))</f>
        <v>1847688.8166469513</v>
      </c>
      <c r="AB317" s="1">
        <f>IF(Income_CF!AB318="","",Income_CF!AB318*(Cohort_WP!AB316/Cohort_CF!AB316))</f>
        <v>1909028.3054836534</v>
      </c>
      <c r="AC317" s="1">
        <f>IF(Income_CF!AC318="","",Income_CF!AC318*(Cohort_WP!AC316/Cohort_CF!AC316))</f>
        <v>1971221.0523434137</v>
      </c>
      <c r="AD317" s="1">
        <f>IF(Income_CF!AD318="","",Income_CF!AD318*(Cohort_WP!AD316/Cohort_CF!AD316))</f>
        <v>2034219.0306309131</v>
      </c>
      <c r="AE317" s="1">
        <f>IF(Income_CF!AE318="","",Income_CF!AE318*(Cohort_WP!AE316/Cohort_CF!AE316))</f>
        <v>2097971.1920818444</v>
      </c>
      <c r="AF317" s="1">
        <f>IF(Income_CF!AF318="","",Income_CF!AF318*(Cohort_WP!AF316/Cohort_CF!AF316))</f>
        <v>2162423.4946203795</v>
      </c>
      <c r="AG317" s="1">
        <f>IF(Income_CF!AG318="","",Income_CF!AG318*(Cohort_WP!AG316/Cohort_CF!AG316))</f>
        <v>2227518.9402157841</v>
      </c>
      <c r="AH317" s="1">
        <f>IF(Income_CF!AH318="","",Income_CF!AH318*(Cohort_WP!AH316/Cohort_CF!AH316))</f>
        <v>2293197.6229133201</v>
      </c>
      <c r="AI317" s="1">
        <f>IF(Income_CF!AI318="","",Income_CF!AI318*(Cohort_WP!AI316/Cohort_CF!AI316))</f>
        <v>2359396.78717623</v>
      </c>
      <c r="AJ317" s="1">
        <f>IF(Income_CF!AJ318="","",Income_CF!AJ318*(Cohort_WP!AJ316/Cohort_CF!AJ316))</f>
        <v>2426050.8966363147</v>
      </c>
      <c r="AK317" s="1">
        <f>IF(Income_CF!AK318="","",Income_CF!AK318*(Cohort_WP!AK316/Cohort_CF!AK316))</f>
        <v>2493091.7133087306</v>
      </c>
      <c r="AL317" s="1">
        <f>IF(Income_CF!AL318="","",Income_CF!AL318*(Cohort_WP!AL316/Cohort_CF!AL316))</f>
        <v>2560448.3872840567</v>
      </c>
      <c r="AM317" s="1">
        <f>IF(Income_CF!AM318="","",Income_CF!AM318*(Cohort_WP!AM316/Cohort_CF!AM316))</f>
        <v>2628047.5568662211</v>
      </c>
      <c r="AN317" s="1">
        <f>IF(Income_CF!AN318="","",Income_CF!AN318*(Cohort_WP!AN316/Cohort_CF!AN316))</f>
        <v>2695813.4590797322</v>
      </c>
      <c r="AO317" s="1">
        <f>IF(Income_CF!AO318="","",Income_CF!AO318*(Cohort_WP!AO316/Cohort_CF!AO316))</f>
        <v>2763668.0504232296</v>
      </c>
      <c r="AP317" s="1">
        <f>IF(Income_CF!AP318="","",Income_CF!AP318*(Cohort_WP!AP316/Cohort_CF!AP316))</f>
        <v>2831531.1376997815</v>
      </c>
      <c r="AQ317" s="1">
        <f>IF(Income_CF!AQ318="","",Income_CF!AQ318*(Cohort_WP!AQ316/Cohort_CF!AQ316))</f>
        <v>2899320.5187069639</v>
      </c>
      <c r="AR317" s="1">
        <f>IF(Income_CF!AR318="","",Income_CF!AR318*(Cohort_WP!AR316/Cohort_CF!AR316))</f>
        <v>2966952.1325221439</v>
      </c>
      <c r="AS317" s="1">
        <f>IF(Income_CF!AS318="","",Income_CF!AS318*(Cohort_WP!AS316/Cohort_CF!AS316))</f>
        <v>3034340.2190714846</v>
      </c>
      <c r="AT317" s="1">
        <f>IF(Income_CF!AT318="","",Income_CF!AT318*(Cohort_WP!AT316/Cohort_CF!AT316))</f>
        <v>3101397.487623719</v>
      </c>
      <c r="AU317" s="1">
        <f>IF(Income_CF!AU318="","",Income_CF!AU318*(Cohort_WP!AU316/Cohort_CF!AU316))</f>
        <v>3168035.293803772</v>
      </c>
      <c r="AV317" s="1">
        <f>IF(Income_CF!AV318="","",Income_CF!AV318*(Cohort_WP!AV316/Cohort_CF!AV316))</f>
        <v>3234163.8246754543</v>
      </c>
      <c r="AW317" s="1">
        <f>IF(Income_CF!AW318="","",Income_CF!AW318*(Cohort_WP!AW316/Cohort_CF!AW316))</f>
        <v>3299692.2913985327</v>
      </c>
      <c r="AX317" s="1">
        <f>IF(Income_CF!AX318="","",Income_CF!AX318*(Cohort_WP!AX316/Cohort_CF!AX316))</f>
        <v>3364529.1289221002</v>
      </c>
      <c r="AY317" s="1">
        <f>IF(Income_CF!AY318="","",Income_CF!AY318*(Cohort_WP!AY316/Cohort_CF!AY316))</f>
        <v>3428582.2021353971</v>
      </c>
      <c r="AZ317" s="1">
        <f>IF(Income_CF!AZ318="","",Income_CF!AZ318*(Cohort_WP!AZ316/Cohort_CF!AZ316))</f>
        <v>3491759.0178575297</v>
      </c>
      <c r="BA317" s="1">
        <f>IF(Income_CF!BA318="","",Income_CF!BA318*(Cohort_WP!BA316/Cohort_CF!BA316))</f>
        <v>3553966.9420108069</v>
      </c>
      <c r="BB317" s="1">
        <f>IF(Income_CF!BB318="","",Income_CF!BB318*(Cohort_WP!BB316/Cohort_CF!BB316))</f>
        <v>3615113.4212875706</v>
      </c>
      <c r="BC317" s="1">
        <f>IF(Income_CF!BC318="","",Income_CF!BC318*(Cohort_WP!BC316/Cohort_CF!BC316))</f>
        <v>3675106.2085884218</v>
      </c>
      <c r="BD317" s="1">
        <f>IF(Income_CF!BD318="","",Income_CF!BD318*(Cohort_WP!BD316/Cohort_CF!BD316))</f>
        <v>3733853.5914809071</v>
      </c>
      <c r="BE317" s="1">
        <f>IF(Income_CF!BE318="","",Income_CF!BE318*(Cohort_WP!BE316/Cohort_CF!BE316))</f>
        <v>3791264.6229014327</v>
      </c>
      <c r="BF317" s="1">
        <f>IF(Income_CF!BF318="","",Income_CF!BF318*(Cohort_WP!BF316/Cohort_CF!BF316))</f>
        <v>3847249.3533010804</v>
      </c>
      <c r="BG317" s="1" t="str">
        <f>IF(Income_CF!BG318="","",Income_CF!BG318*(Cohort_WP!BG316/Cohort_CF!BG316))</f>
        <v/>
      </c>
      <c r="BH317" s="1" t="str">
        <f>IF(Income_CF!BH318="","",Income_CF!BH318*(Cohort_WP!BH316/Cohort_CF!BH316))</f>
        <v/>
      </c>
      <c r="BI317" s="1" t="str">
        <f>IF(Income_CF!BI318="","",Income_CF!BI318*(Cohort_WP!BI316/Cohort_CF!BI316))</f>
        <v/>
      </c>
      <c r="BJ317" s="1" t="str">
        <f>IF(Income_CF!BJ318="","",Income_CF!BJ318*(Cohort_WP!BJ316/Cohort_CF!BJ316))</f>
        <v/>
      </c>
      <c r="BK317" s="1" t="str">
        <f>IF(Income_CF!BK318="","",Income_CF!BK318*(Cohort_WP!BK316/Cohort_CF!BK316))</f>
        <v/>
      </c>
      <c r="BL317" s="1" t="str">
        <f>IF(Income_CF!BL318="","",Income_CF!BL318*(Cohort_WP!BL316/Cohort_CF!BL316))</f>
        <v/>
      </c>
      <c r="BM317" s="1" t="str">
        <f>IF(Income_CF!BM318="","",Income_CF!BM318*(Cohort_WP!BM316/Cohort_CF!BM316))</f>
        <v/>
      </c>
      <c r="BN317" s="1" t="str">
        <f>IF(Income_CF!BN318="","",Income_CF!BN318*(Cohort_WP!BN316/Cohort_CF!BN316))</f>
        <v/>
      </c>
      <c r="BO317" s="1" t="str">
        <f>IF(Income_CF!BO318="","",Income_CF!BO318*(Cohort_WP!BO316/Cohort_CF!BO316))</f>
        <v/>
      </c>
      <c r="BP317" s="1" t="str">
        <f>IF(Income_CF!BP318="","",Income_CF!BP318*(Cohort_WP!BP316/Cohort_CF!BP316))</f>
        <v/>
      </c>
    </row>
    <row r="318" spans="1:72" x14ac:dyDescent="0.55000000000000004">
      <c r="A318" s="642"/>
      <c r="B318" t="s">
        <v>477</v>
      </c>
      <c r="J318" s="1" t="str">
        <f>IF(Income_CF!J319="","",Income_CF!J319*(Cohort_WP!J317/Cohort_CF!J317))</f>
        <v/>
      </c>
      <c r="K318" s="1" t="str">
        <f>IF(Income_CF!K319="","",Income_CF!K319*(Cohort_WP!K317/Cohort_CF!K317))</f>
        <v/>
      </c>
      <c r="L318" s="1" t="str">
        <f>IF(Income_CF!L319="","",Income_CF!L319*(Cohort_WP!L317/Cohort_CF!L317))</f>
        <v/>
      </c>
      <c r="M318" s="1" t="str">
        <f>IF(Income_CF!M319="","",Income_CF!M319*(Cohort_WP!M317/Cohort_CF!M317))</f>
        <v/>
      </c>
      <c r="N318" s="1" t="str">
        <f>IF(Income_CF!N319="","",Income_CF!N319*(Cohort_WP!N317/Cohort_CF!N317))</f>
        <v/>
      </c>
      <c r="O318" s="1" t="str">
        <f>IF(Income_CF!O319="","",Income_CF!O319*(Cohort_WP!O317/Cohort_CF!O317))</f>
        <v/>
      </c>
      <c r="P318" s="1" t="str">
        <f>IF(Income_CF!P319="","",Income_CF!P319*(Cohort_WP!P317/Cohort_CF!P317))</f>
        <v/>
      </c>
      <c r="Q318" s="1" t="str">
        <f>IF(Income_CF!Q319="","",Income_CF!Q319*(Cohort_WP!Q317/Cohort_CF!Q317))</f>
        <v/>
      </c>
      <c r="R318" s="1" t="str">
        <f>IF(Income_CF!R319="","",Income_CF!R319*(Cohort_WP!R317/Cohort_CF!R317))</f>
        <v/>
      </c>
      <c r="S318" s="1" t="str">
        <f>IF(Income_CF!S319="","",Income_CF!S319*(Cohort_WP!S317/Cohort_CF!S317))</f>
        <v/>
      </c>
      <c r="T318" s="1">
        <f>IF(Income_CF!T319="","",Income_CF!T319*(Cohort_WP!T317/Cohort_CF!T317))</f>
        <v>1422084.7860187092</v>
      </c>
      <c r="U318" s="1">
        <f>IF(Income_CF!U319="","",Income_CF!U319*(Cohort_WP!U317/Cohort_CF!U317))</f>
        <v>1477250.7461402693</v>
      </c>
      <c r="V318" s="1">
        <f>IF(Income_CF!V319="","",Income_CF!V319*(Cohort_WP!V317/Cohort_CF!V317))</f>
        <v>1533636.2636630479</v>
      </c>
      <c r="W318" s="1">
        <f>IF(Income_CF!W319="","",Income_CF!W319*(Cohort_WP!W317/Cohort_CF!W317))</f>
        <v>1591218.9548951515</v>
      </c>
      <c r="X318" s="1">
        <f>IF(Income_CF!X319="","",Income_CF!X319*(Cohort_WP!X317/Cohort_CF!X317))</f>
        <v>1660068.9921741523</v>
      </c>
      <c r="Y318" s="1">
        <f>IF(Income_CF!Y319="","",Income_CF!Y319*(Cohort_WP!Y317/Cohort_CF!Y317))</f>
        <v>1719301.2620584192</v>
      </c>
      <c r="Z318" s="1">
        <f>IF(Income_CF!Z319="","",Income_CF!Z319*(Cohort_WP!Z317/Cohort_CF!Z317))</f>
        <v>1779578.9075740774</v>
      </c>
      <c r="AA318" s="1">
        <f>IF(Income_CF!AA319="","",Income_CF!AA319*(Cohort_WP!AA317/Cohort_CF!AA317))</f>
        <v>1840864.9998712281</v>
      </c>
      <c r="AB318" s="1">
        <f>IF(Income_CF!AB319="","",Income_CF!AB319*(Cohort_WP!AB317/Cohort_CF!AB317))</f>
        <v>1903119.4811463603</v>
      </c>
      <c r="AC318" s="1">
        <f>IF(Income_CF!AC319="","",Income_CF!AC319*(Cohort_WP!AC317/Cohort_CF!AC317))</f>
        <v>1966299.1546481631</v>
      </c>
      <c r="AD318" s="1">
        <f>IF(Income_CF!AD319="","",Income_CF!AD319*(Cohort_WP!AD317/Cohort_CF!AD317))</f>
        <v>2030357.6839137156</v>
      </c>
      <c r="AE318" s="1">
        <f>IF(Income_CF!AE319="","",Income_CF!AE319*(Cohort_WP!AE317/Cohort_CF!AE317))</f>
        <v>2095245.6015498405</v>
      </c>
      <c r="AF318" s="1">
        <f>IF(Income_CF!AF319="","",Income_CF!AF319*(Cohort_WP!AF317/Cohort_CF!AF317))</f>
        <v>2160910.3278443003</v>
      </c>
      <c r="AG318" s="1">
        <f>IF(Income_CF!AG319="","",Income_CF!AG319*(Cohort_WP!AG317/Cohort_CF!AG317))</f>
        <v>2227296.1994589907</v>
      </c>
      <c r="AH318" s="1">
        <f>IF(Income_CF!AH319="","",Income_CF!AH319*(Cohort_WP!AH317/Cohort_CF!AH317))</f>
        <v>2294344.5084222578</v>
      </c>
      <c r="AI318" s="1">
        <f>IF(Income_CF!AI319="","",Income_CF!AI319*(Cohort_WP!AI317/Cohort_CF!AI317))</f>
        <v>2361993.5516007193</v>
      </c>
      <c r="AJ318" s="1">
        <f>IF(Income_CF!AJ319="","",Income_CF!AJ319*(Cohort_WP!AJ317/Cohort_CF!AJ317))</f>
        <v>2430178.690791517</v>
      </c>
      <c r="AK318" s="1">
        <f>IF(Income_CF!AK319="","",Income_CF!AK319*(Cohort_WP!AK317/Cohort_CF!AK317))</f>
        <v>2498832.4235354047</v>
      </c>
      <c r="AL318" s="1">
        <f>IF(Income_CF!AL319="","",Income_CF!AL319*(Cohort_WP!AL317/Cohort_CF!AL317))</f>
        <v>2567884.464707992</v>
      </c>
      <c r="AM318" s="1">
        <f>IF(Income_CF!AM319="","",Income_CF!AM319*(Cohort_WP!AM317/Cohort_CF!AM317))</f>
        <v>2637261.8389025787</v>
      </c>
      <c r="AN318" s="1">
        <f>IF(Income_CF!AN319="","",Income_CF!AN319*(Cohort_WP!AN317/Cohort_CF!AN317))</f>
        <v>2706888.9835722074</v>
      </c>
      <c r="AO318" s="1">
        <f>IF(Income_CF!AO319="","",Income_CF!AO319*(Cohort_WP!AO317/Cohort_CF!AO317))</f>
        <v>2776687.8628521245</v>
      </c>
      <c r="AP318" s="1">
        <f>IF(Income_CF!AP319="","",Income_CF!AP319*(Cohort_WP!AP317/Cohort_CF!AP317))</f>
        <v>2846578.0919359266</v>
      </c>
      <c r="AQ318" s="1">
        <f>IF(Income_CF!AQ319="","",Income_CF!AQ319*(Cohort_WP!AQ317/Cohort_CF!AQ317))</f>
        <v>2916477.0718307747</v>
      </c>
      <c r="AR318" s="1">
        <f>IF(Income_CF!AR319="","",Income_CF!AR319*(Cohort_WP!AR317/Cohort_CF!AR317))</f>
        <v>2986300.134268173</v>
      </c>
      <c r="AS318" s="1">
        <f>IF(Income_CF!AS319="","",Income_CF!AS319*(Cohort_WP!AS317/Cohort_CF!AS317))</f>
        <v>3055960.6964978087</v>
      </c>
      <c r="AT318" s="1">
        <f>IF(Income_CF!AT319="","",Income_CF!AT319*(Cohort_WP!AT317/Cohort_CF!AT317))</f>
        <v>3125370.4256436285</v>
      </c>
      <c r="AU318" s="1">
        <f>IF(Income_CF!AU319="","",Income_CF!AU319*(Cohort_WP!AU317/Cohort_CF!AU317))</f>
        <v>3194439.4122524313</v>
      </c>
      <c r="AV318" s="1">
        <f>IF(Income_CF!AV319="","",Income_CF!AV319*(Cohort_WP!AV317/Cohort_CF!AV317))</f>
        <v>3263076.3526178855</v>
      </c>
      <c r="AW318" s="1">
        <f>IF(Income_CF!AW319="","",Income_CF!AW319*(Cohort_WP!AW317/Cohort_CF!AW317))</f>
        <v>3331188.7394157178</v>
      </c>
      <c r="AX318" s="1">
        <f>IF(Income_CF!AX319="","",Income_CF!AX319*(Cohort_WP!AX317/Cohort_CF!AX317))</f>
        <v>3398683.0601404882</v>
      </c>
      <c r="AY318" s="1">
        <f>IF(Income_CF!AY319="","",Income_CF!AY319*(Cohort_WP!AY317/Cohort_CF!AY317))</f>
        <v>3465465.0027897633</v>
      </c>
      <c r="AZ318" s="1">
        <f>IF(Income_CF!AZ319="","",Income_CF!AZ319*(Cohort_WP!AZ317/Cohort_CF!AZ317))</f>
        <v>3531439.6681994586</v>
      </c>
      <c r="BA318" s="1">
        <f>IF(Income_CF!BA319="","",Income_CF!BA319*(Cohort_WP!BA317/Cohort_CF!BA317))</f>
        <v>3596511.7883932563</v>
      </c>
      <c r="BB318" s="1">
        <f>IF(Income_CF!BB319="","",Income_CF!BB319*(Cohort_WP!BB317/Cohort_CF!BB317))</f>
        <v>3660585.9502711305</v>
      </c>
      <c r="BC318" s="1">
        <f>IF(Income_CF!BC319="","",Income_CF!BC319*(Cohort_WP!BC317/Cohort_CF!BC317))</f>
        <v>3723566.8239261974</v>
      </c>
      <c r="BD318" s="1">
        <f>IF(Income_CF!BD319="","",Income_CF!BD319*(Cohort_WP!BD317/Cohort_CF!BD317))</f>
        <v>3785359.3948460747</v>
      </c>
      <c r="BE318" s="1">
        <f>IF(Income_CF!BE319="","",Income_CF!BE319*(Cohort_WP!BE317/Cohort_CF!BE317))</f>
        <v>3845869.1992253345</v>
      </c>
      <c r="BF318" s="1">
        <f>IF(Income_CF!BF319="","",Income_CF!BF319*(Cohort_WP!BF317/Cohort_CF!BF317))</f>
        <v>3905002.5615884759</v>
      </c>
      <c r="BG318" s="1">
        <f>IF(Income_CF!BG319="","",Income_CF!BG319*(Cohort_WP!BG317/Cohort_CF!BG317))</f>
        <v>3962666.8339001122</v>
      </c>
      <c r="BH318" s="1" t="str">
        <f>IF(Income_CF!BH319="","",Income_CF!BH319*(Cohort_WP!BH317/Cohort_CF!BH317))</f>
        <v/>
      </c>
      <c r="BI318" s="1" t="str">
        <f>IF(Income_CF!BI319="","",Income_CF!BI319*(Cohort_WP!BI317/Cohort_CF!BI317))</f>
        <v/>
      </c>
      <c r="BJ318" s="1" t="str">
        <f>IF(Income_CF!BJ319="","",Income_CF!BJ319*(Cohort_WP!BJ317/Cohort_CF!BJ317))</f>
        <v/>
      </c>
      <c r="BK318" s="1" t="str">
        <f>IF(Income_CF!BK319="","",Income_CF!BK319*(Cohort_WP!BK317/Cohort_CF!BK317))</f>
        <v/>
      </c>
      <c r="BL318" s="1" t="str">
        <f>IF(Income_CF!BL319="","",Income_CF!BL319*(Cohort_WP!BL317/Cohort_CF!BL317))</f>
        <v/>
      </c>
      <c r="BM318" s="1" t="str">
        <f>IF(Income_CF!BM319="","",Income_CF!BM319*(Cohort_WP!BM317/Cohort_CF!BM317))</f>
        <v/>
      </c>
      <c r="BN318" s="1" t="str">
        <f>IF(Income_CF!BN319="","",Income_CF!BN319*(Cohort_WP!BN317/Cohort_CF!BN317))</f>
        <v/>
      </c>
      <c r="BO318" s="1" t="str">
        <f>IF(Income_CF!BO319="","",Income_CF!BO319*(Cohort_WP!BO317/Cohort_CF!BO317))</f>
        <v/>
      </c>
      <c r="BP318" s="1" t="str">
        <f>IF(Income_CF!BP319="","",Income_CF!BP319*(Cohort_WP!BP317/Cohort_CF!BP317))</f>
        <v/>
      </c>
    </row>
    <row r="319" spans="1:72" x14ac:dyDescent="0.55000000000000004">
      <c r="A319" s="642"/>
      <c r="B319" t="s">
        <v>478</v>
      </c>
      <c r="J319" s="1" t="str">
        <f>IF(Income_CF!J320="","",Income_CF!J320*(Cohort_WP!J318/Cohort_CF!J318))</f>
        <v/>
      </c>
      <c r="K319" s="1" t="str">
        <f>IF(Income_CF!K320="","",Income_CF!K320*(Cohort_WP!K318/Cohort_CF!K318))</f>
        <v/>
      </c>
      <c r="L319" s="1" t="str">
        <f>IF(Income_CF!L320="","",Income_CF!L320*(Cohort_WP!L318/Cohort_CF!L318))</f>
        <v/>
      </c>
      <c r="M319" s="1" t="str">
        <f>IF(Income_CF!M320="","",Income_CF!M320*(Cohort_WP!M318/Cohort_CF!M318))</f>
        <v/>
      </c>
      <c r="N319" s="1" t="str">
        <f>IF(Income_CF!N320="","",Income_CF!N320*(Cohort_WP!N318/Cohort_CF!N318))</f>
        <v/>
      </c>
      <c r="O319" s="1" t="str">
        <f>IF(Income_CF!O320="","",Income_CF!O320*(Cohort_WP!O318/Cohort_CF!O318))</f>
        <v/>
      </c>
      <c r="P319" s="1" t="str">
        <f>IF(Income_CF!P320="","",Income_CF!P320*(Cohort_WP!P318/Cohort_CF!P318))</f>
        <v/>
      </c>
      <c r="Q319" s="1" t="str">
        <f>IF(Income_CF!Q320="","",Income_CF!Q320*(Cohort_WP!Q318/Cohort_CF!Q318))</f>
        <v/>
      </c>
      <c r="R319" s="1" t="str">
        <f>IF(Income_CF!R320="","",Income_CF!R320*(Cohort_WP!R318/Cohort_CF!R318))</f>
        <v/>
      </c>
      <c r="S319" s="1" t="str">
        <f>IF(Income_CF!S320="","",Income_CF!S320*(Cohort_WP!S318/Cohort_CF!S318))</f>
        <v/>
      </c>
      <c r="T319" s="1" t="str">
        <f>IF(Income_CF!T320="","",Income_CF!T320*(Cohort_WP!T318/Cohort_CF!T318))</f>
        <v/>
      </c>
      <c r="U319" s="1">
        <f>IF(Income_CF!U320="","",Income_CF!U320*(Cohort_WP!U318/Cohort_CF!U318))</f>
        <v>1464747.3295992706</v>
      </c>
      <c r="V319" s="1">
        <f>IF(Income_CF!V320="","",Income_CF!V320*(Cohort_WP!V318/Cohort_CF!V318))</f>
        <v>1521568.2685244773</v>
      </c>
      <c r="W319" s="1">
        <f>IF(Income_CF!W320="","",Income_CF!W320*(Cohort_WP!W318/Cohort_CF!W318))</f>
        <v>1579645.3515729394</v>
      </c>
      <c r="X319" s="1">
        <f>IF(Income_CF!X320="","",Income_CF!X320*(Cohort_WP!X318/Cohort_CF!X318))</f>
        <v>1638955.5235420063</v>
      </c>
      <c r="Y319" s="1">
        <f>IF(Income_CF!Y320="","",Income_CF!Y320*(Cohort_WP!Y318/Cohort_CF!Y318))</f>
        <v>1709871.0619393769</v>
      </c>
      <c r="Z319" s="1">
        <f>IF(Income_CF!Z320="","",Income_CF!Z320*(Cohort_WP!Z318/Cohort_CF!Z318))</f>
        <v>1770880.299920172</v>
      </c>
      <c r="AA319" s="1">
        <f>IF(Income_CF!AA320="","",Income_CF!AA320*(Cohort_WP!AA318/Cohort_CF!AA318))</f>
        <v>1832966.2748012994</v>
      </c>
      <c r="AB319" s="1">
        <f>IF(Income_CF!AB320="","",Income_CF!AB320*(Cohort_WP!AB318/Cohort_CF!AB318))</f>
        <v>1896090.9498673652</v>
      </c>
      <c r="AC319" s="1">
        <f>IF(Income_CF!AC320="","",Income_CF!AC320*(Cohort_WP!AC318/Cohort_CF!AC318))</f>
        <v>1960213.0655807508</v>
      </c>
      <c r="AD319" s="1">
        <f>IF(Income_CF!AD320="","",Income_CF!AD320*(Cohort_WP!AD318/Cohort_CF!AD318))</f>
        <v>2025288.1292876077</v>
      </c>
      <c r="AE319" s="1">
        <f>IF(Income_CF!AE320="","",Income_CF!AE320*(Cohort_WP!AE318/Cohort_CF!AE318))</f>
        <v>2091268.4144311275</v>
      </c>
      <c r="AF319" s="1">
        <f>IF(Income_CF!AF320="","",Income_CF!AF320*(Cohort_WP!AF318/Cohort_CF!AF318))</f>
        <v>2158102.9695963361</v>
      </c>
      <c r="AG319" s="1">
        <f>IF(Income_CF!AG320="","",Income_CF!AG320*(Cohort_WP!AG318/Cohort_CF!AG318))</f>
        <v>2225737.637679629</v>
      </c>
      <c r="AH319" s="1">
        <f>IF(Income_CF!AH320="","",Income_CF!AH320*(Cohort_WP!AH318/Cohort_CF!AH318))</f>
        <v>2294115.0854427605</v>
      </c>
      <c r="AI319" s="1">
        <f>IF(Income_CF!AI320="","",Income_CF!AI320*(Cohort_WP!AI318/Cohort_CF!AI318))</f>
        <v>2363174.8436749256</v>
      </c>
      <c r="AJ319" s="1">
        <f>IF(Income_CF!AJ320="","",Income_CF!AJ320*(Cohort_WP!AJ318/Cohort_CF!AJ318))</f>
        <v>2432853.3581487411</v>
      </c>
      <c r="AK319" s="1">
        <f>IF(Income_CF!AK320="","",Income_CF!AK320*(Cohort_WP!AK318/Cohort_CF!AK318))</f>
        <v>2503084.051515263</v>
      </c>
      <c r="AL319" s="1">
        <f>IF(Income_CF!AL320="","",Income_CF!AL320*(Cohort_WP!AL318/Cohort_CF!AL318))</f>
        <v>2573797.396241466</v>
      </c>
      <c r="AM319" s="1">
        <f>IF(Income_CF!AM320="","",Income_CF!AM320*(Cohort_WP!AM318/Cohort_CF!AM318))</f>
        <v>2644920.9986492316</v>
      </c>
      <c r="AN319" s="1">
        <f>IF(Income_CF!AN320="","",Income_CF!AN320*(Cohort_WP!AN318/Cohort_CF!AN318))</f>
        <v>2716379.6940696556</v>
      </c>
      <c r="AO319" s="1">
        <f>IF(Income_CF!AO320="","",Income_CF!AO320*(Cohort_WP!AO318/Cohort_CF!AO318))</f>
        <v>2788095.6530793742</v>
      </c>
      <c r="AP319" s="1">
        <f>IF(Income_CF!AP320="","",Income_CF!AP320*(Cohort_WP!AP318/Cohort_CF!AP318))</f>
        <v>2859988.4987376882</v>
      </c>
      <c r="AQ319" s="1">
        <f>IF(Income_CF!AQ320="","",Income_CF!AQ320*(Cohort_WP!AQ318/Cohort_CF!AQ318))</f>
        <v>2931975.4346940038</v>
      </c>
      <c r="AR319" s="1">
        <f>IF(Income_CF!AR320="","",Income_CF!AR320*(Cohort_WP!AR318/Cohort_CF!AR318))</f>
        <v>3003971.3839856978</v>
      </c>
      <c r="AS319" s="1">
        <f>IF(Income_CF!AS320="","",Income_CF!AS320*(Cohort_WP!AS318/Cohort_CF!AS318))</f>
        <v>3075889.1382962186</v>
      </c>
      <c r="AT319" s="1">
        <f>IF(Income_CF!AT320="","",Income_CF!AT320*(Cohort_WP!AT318/Cohort_CF!AT318))</f>
        <v>3147639.517392742</v>
      </c>
      <c r="AU319" s="1">
        <f>IF(Income_CF!AU320="","",Income_CF!AU320*(Cohort_WP!AU318/Cohort_CF!AU318))</f>
        <v>3219131.5384129374</v>
      </c>
      <c r="AV319" s="1">
        <f>IF(Income_CF!AV320="","",Income_CF!AV320*(Cohort_WP!AV318/Cohort_CF!AV318))</f>
        <v>3290272.5946200043</v>
      </c>
      <c r="AW319" s="1">
        <f>IF(Income_CF!AW320="","",Income_CF!AW320*(Cohort_WP!AW318/Cohort_CF!AW318))</f>
        <v>3360968.6431964217</v>
      </c>
      <c r="AX319" s="1">
        <f>IF(Income_CF!AX320="","",Income_CF!AX320*(Cohort_WP!AX318/Cohort_CF!AX318))</f>
        <v>3431124.401598189</v>
      </c>
      <c r="AY319" s="1">
        <f>IF(Income_CF!AY320="","",Income_CF!AY320*(Cohort_WP!AY318/Cohort_CF!AY318))</f>
        <v>3500643.5519447029</v>
      </c>
      <c r="AZ319" s="1">
        <f>IF(Income_CF!AZ320="","",Income_CF!AZ320*(Cohort_WP!AZ318/Cohort_CF!AZ318))</f>
        <v>3569428.9528734563</v>
      </c>
      <c r="BA319" s="1">
        <f>IF(Income_CF!BA320="","",Income_CF!BA320*(Cohort_WP!BA318/Cohort_CF!BA318))</f>
        <v>3637382.8582454436</v>
      </c>
      <c r="BB319" s="1">
        <f>IF(Income_CF!BB320="","",Income_CF!BB320*(Cohort_WP!BB318/Cohort_CF!BB318))</f>
        <v>3704407.1420450537</v>
      </c>
      <c r="BC319" s="1">
        <f>IF(Income_CF!BC320="","",Income_CF!BC320*(Cohort_WP!BC318/Cohort_CF!BC318))</f>
        <v>3770403.5287792641</v>
      </c>
      <c r="BD319" s="1">
        <f>IF(Income_CF!BD320="","",Income_CF!BD320*(Cohort_WP!BD318/Cohort_CF!BD318))</f>
        <v>3835273.8286439828</v>
      </c>
      <c r="BE319" s="1">
        <f>IF(Income_CF!BE320="","",Income_CF!BE320*(Cohort_WP!BE318/Cohort_CF!BE318))</f>
        <v>3898920.1766914572</v>
      </c>
      <c r="BF319" s="1">
        <f>IF(Income_CF!BF320="","",Income_CF!BF320*(Cohort_WP!BF318/Cohort_CF!BF318))</f>
        <v>3961245.275202095</v>
      </c>
      <c r="BG319" s="1">
        <f>IF(Income_CF!BG320="","",Income_CF!BG320*(Cohort_WP!BG318/Cohort_CF!BG318))</f>
        <v>4022152.6384361289</v>
      </c>
      <c r="BH319" s="1">
        <f>IF(Income_CF!BH320="","",Income_CF!BH320*(Cohort_WP!BH318/Cohort_CF!BH318))</f>
        <v>4081546.8389171157</v>
      </c>
      <c r="BI319" s="1" t="str">
        <f>IF(Income_CF!BI320="","",Income_CF!BI320*(Cohort_WP!BI318/Cohort_CF!BI318))</f>
        <v/>
      </c>
      <c r="BJ319" s="1" t="str">
        <f>IF(Income_CF!BJ320="","",Income_CF!BJ320*(Cohort_WP!BJ318/Cohort_CF!BJ318))</f>
        <v/>
      </c>
      <c r="BK319" s="1" t="str">
        <f>IF(Income_CF!BK320="","",Income_CF!BK320*(Cohort_WP!BK318/Cohort_CF!BK318))</f>
        <v/>
      </c>
      <c r="BL319" s="1" t="str">
        <f>IF(Income_CF!BL320="","",Income_CF!BL320*(Cohort_WP!BL318/Cohort_CF!BL318))</f>
        <v/>
      </c>
      <c r="BM319" s="1" t="str">
        <f>IF(Income_CF!BM320="","",Income_CF!BM320*(Cohort_WP!BM318/Cohort_CF!BM318))</f>
        <v/>
      </c>
      <c r="BN319" s="1" t="str">
        <f>IF(Income_CF!BN320="","",Income_CF!BN320*(Cohort_WP!BN318/Cohort_CF!BN318))</f>
        <v/>
      </c>
      <c r="BO319" s="1" t="str">
        <f>IF(Income_CF!BO320="","",Income_CF!BO320*(Cohort_WP!BO318/Cohort_CF!BO318))</f>
        <v/>
      </c>
      <c r="BP319" s="1" t="str">
        <f>IF(Income_CF!BP320="","",Income_CF!BP320*(Cohort_WP!BP318/Cohort_CF!BP318))</f>
        <v/>
      </c>
    </row>
    <row r="320" spans="1:72" x14ac:dyDescent="0.55000000000000004">
      <c r="A320" s="642"/>
      <c r="B320" t="s">
        <v>479</v>
      </c>
      <c r="J320" s="1" t="str">
        <f>IF(Income_CF!J321="","",Income_CF!J321*(Cohort_WP!J319/Cohort_CF!J319))</f>
        <v/>
      </c>
      <c r="K320" s="1" t="str">
        <f>IF(Income_CF!K321="","",Income_CF!K321*(Cohort_WP!K319/Cohort_CF!K319))</f>
        <v/>
      </c>
      <c r="L320" s="1" t="str">
        <f>IF(Income_CF!L321="","",Income_CF!L321*(Cohort_WP!L319/Cohort_CF!L319))</f>
        <v/>
      </c>
      <c r="M320" s="1" t="str">
        <f>IF(Income_CF!M321="","",Income_CF!M321*(Cohort_WP!M319/Cohort_CF!M319))</f>
        <v/>
      </c>
      <c r="N320" s="1" t="str">
        <f>IF(Income_CF!N321="","",Income_CF!N321*(Cohort_WP!N319/Cohort_CF!N319))</f>
        <v/>
      </c>
      <c r="O320" s="1" t="str">
        <f>IF(Income_CF!O321="","",Income_CF!O321*(Cohort_WP!O319/Cohort_CF!O319))</f>
        <v/>
      </c>
      <c r="P320" s="1" t="str">
        <f>IF(Income_CF!P321="","",Income_CF!P321*(Cohort_WP!P319/Cohort_CF!P319))</f>
        <v/>
      </c>
      <c r="Q320" s="1" t="str">
        <f>IF(Income_CF!Q321="","",Income_CF!Q321*(Cohort_WP!Q319/Cohort_CF!Q319))</f>
        <v/>
      </c>
      <c r="R320" s="1" t="str">
        <f>IF(Income_CF!R321="","",Income_CF!R321*(Cohort_WP!R319/Cohort_CF!R319))</f>
        <v/>
      </c>
      <c r="S320" s="1" t="str">
        <f>IF(Income_CF!S321="","",Income_CF!S321*(Cohort_WP!S319/Cohort_CF!S319))</f>
        <v/>
      </c>
      <c r="T320" s="1" t="str">
        <f>IF(Income_CF!T321="","",Income_CF!T321*(Cohort_WP!T319/Cohort_CF!T319))</f>
        <v/>
      </c>
      <c r="U320" s="1" t="str">
        <f>IF(Income_CF!U321="","",Income_CF!U321*(Cohort_WP!U319/Cohort_CF!U319))</f>
        <v/>
      </c>
      <c r="V320" s="1">
        <f>IF(Income_CF!V321="","",Income_CF!V321*(Cohort_WP!V319/Cohort_CF!V319))</f>
        <v>1508689.7494872485</v>
      </c>
      <c r="W320" s="1">
        <f>IF(Income_CF!W321="","",Income_CF!W321*(Cohort_WP!W319/Cohort_CF!W319))</f>
        <v>1567215.3165802115</v>
      </c>
      <c r="X320" s="1">
        <f>IF(Income_CF!X321="","",Income_CF!X321*(Cohort_WP!X319/Cohort_CF!X319))</f>
        <v>1627034.7121201276</v>
      </c>
      <c r="Y320" s="1">
        <f>IF(Income_CF!Y321="","",Income_CF!Y321*(Cohort_WP!Y319/Cohort_CF!Y319))</f>
        <v>1688124.1892482664</v>
      </c>
      <c r="Z320" s="1">
        <f>IF(Income_CF!Z321="","",Income_CF!Z321*(Cohort_WP!Z319/Cohort_CF!Z319))</f>
        <v>1761167.1937975581</v>
      </c>
      <c r="AA320" s="1">
        <f>IF(Income_CF!AA321="","",Income_CF!AA321*(Cohort_WP!AA319/Cohort_CF!AA319))</f>
        <v>1824006.7089177768</v>
      </c>
      <c r="AB320" s="1">
        <f>IF(Income_CF!AB321="","",Income_CF!AB321*(Cohort_WP!AB319/Cohort_CF!AB319))</f>
        <v>1887955.2630453384</v>
      </c>
      <c r="AC320" s="1">
        <f>IF(Income_CF!AC321="","",Income_CF!AC321*(Cohort_WP!AC319/Cohort_CF!AC319))</f>
        <v>1952973.6783633863</v>
      </c>
      <c r="AD320" s="1">
        <f>IF(Income_CF!AD321="","",Income_CF!AD321*(Cohort_WP!AD319/Cohort_CF!AD319))</f>
        <v>2019019.4575481734</v>
      </c>
      <c r="AE320" s="1">
        <f>IF(Income_CF!AE321="","",Income_CF!AE321*(Cohort_WP!AE319/Cohort_CF!AE319))</f>
        <v>2086046.7731662358</v>
      </c>
      <c r="AF320" s="1">
        <f>IF(Income_CF!AF321="","",Income_CF!AF321*(Cohort_WP!AF319/Cohort_CF!AF319))</f>
        <v>2154006.4668640615</v>
      </c>
      <c r="AG320" s="1">
        <f>IF(Income_CF!AG321="","",Income_CF!AG321*(Cohort_WP!AG319/Cohort_CF!AG319))</f>
        <v>2222846.0586842261</v>
      </c>
      <c r="AH320" s="1">
        <f>IF(Income_CF!AH321="","",Income_CF!AH321*(Cohort_WP!AH319/Cohort_CF!AH319))</f>
        <v>2292509.7668100181</v>
      </c>
      <c r="AI320" s="1">
        <f>IF(Income_CF!AI321="","",Income_CF!AI321*(Cohort_WP!AI319/Cohort_CF!AI319))</f>
        <v>2362938.5380060431</v>
      </c>
      <c r="AJ320" s="1">
        <f>IF(Income_CF!AJ321="","",Income_CF!AJ321*(Cohort_WP!AJ319/Cohort_CF!AJ319))</f>
        <v>2434070.088985173</v>
      </c>
      <c r="AK320" s="1">
        <f>IF(Income_CF!AK321="","",Income_CF!AK321*(Cohort_WP!AK319/Cohort_CF!AK319))</f>
        <v>2505838.9588932036</v>
      </c>
      <c r="AL320" s="1">
        <f>IF(Income_CF!AL321="","",Income_CF!AL321*(Cohort_WP!AL319/Cohort_CF!AL319))</f>
        <v>2578176.5730607202</v>
      </c>
      <c r="AM320" s="1">
        <f>IF(Income_CF!AM321="","",Income_CF!AM321*(Cohort_WP!AM319/Cohort_CF!AM319))</f>
        <v>2651011.3181287101</v>
      </c>
      <c r="AN320" s="1">
        <f>IF(Income_CF!AN321="","",Income_CF!AN321*(Cohort_WP!AN319/Cohort_CF!AN319))</f>
        <v>2724268.6286087087</v>
      </c>
      <c r="AO320" s="1">
        <f>IF(Income_CF!AO321="","",Income_CF!AO321*(Cohort_WP!AO319/Cohort_CF!AO319))</f>
        <v>2797871.0848917458</v>
      </c>
      <c r="AP320" s="1">
        <f>IF(Income_CF!AP321="","",Income_CF!AP321*(Cohort_WP!AP319/Cohort_CF!AP319))</f>
        <v>2871738.5226717554</v>
      </c>
      <c r="AQ320" s="1">
        <f>IF(Income_CF!AQ321="","",Income_CF!AQ321*(Cohort_WP!AQ319/Cohort_CF!AQ319))</f>
        <v>2945788.1536998185</v>
      </c>
      <c r="AR320" s="1">
        <f>IF(Income_CF!AR321="","",Income_CF!AR321*(Cohort_WP!AR319/Cohort_CF!AR319))</f>
        <v>3019934.6977348235</v>
      </c>
      <c r="AS320" s="1">
        <f>IF(Income_CF!AS321="","",Income_CF!AS321*(Cohort_WP!AS319/Cohort_CF!AS319))</f>
        <v>3094090.5255052689</v>
      </c>
      <c r="AT320" s="1">
        <f>IF(Income_CF!AT321="","",Income_CF!AT321*(Cohort_WP!AT319/Cohort_CF!AT319))</f>
        <v>3168165.8124451046</v>
      </c>
      <c r="AU320" s="1">
        <f>IF(Income_CF!AU321="","",Income_CF!AU321*(Cohort_WP!AU319/Cohort_CF!AU319))</f>
        <v>3242068.7029145248</v>
      </c>
      <c r="AV320" s="1">
        <f>IF(Income_CF!AV321="","",Income_CF!AV321*(Cohort_WP!AV319/Cohort_CF!AV319))</f>
        <v>3315705.484565326</v>
      </c>
      <c r="AW320" s="1">
        <f>IF(Income_CF!AW321="","",Income_CF!AW321*(Cohort_WP!AW319/Cohort_CF!AW319))</f>
        <v>3388980.7724586041</v>
      </c>
      <c r="AX320" s="1">
        <f>IF(Income_CF!AX321="","",Income_CF!AX321*(Cohort_WP!AX319/Cohort_CF!AX319))</f>
        <v>3461797.7024923139</v>
      </c>
      <c r="AY320" s="1">
        <f>IF(Income_CF!AY321="","",Income_CF!AY321*(Cohort_WP!AY319/Cohort_CF!AY319))</f>
        <v>3534058.1336461348</v>
      </c>
      <c r="AZ320" s="1">
        <f>IF(Income_CF!AZ321="","",Income_CF!AZ321*(Cohort_WP!AZ319/Cohort_CF!AZ319))</f>
        <v>3605662.8585030441</v>
      </c>
      <c r="BA320" s="1">
        <f>IF(Income_CF!BA321="","",Income_CF!BA321*(Cohort_WP!BA319/Cohort_CF!BA319))</f>
        <v>3676511.8214596608</v>
      </c>
      <c r="BB320" s="1">
        <f>IF(Income_CF!BB321="","",Income_CF!BB321*(Cohort_WP!BB319/Cohort_CF!BB319))</f>
        <v>3746504.343992806</v>
      </c>
      <c r="BC320" s="1">
        <f>IF(Income_CF!BC321="","",Income_CF!BC321*(Cohort_WP!BC319/Cohort_CF!BC319))</f>
        <v>3815539.3563064053</v>
      </c>
      <c r="BD320" s="1">
        <f>IF(Income_CF!BD321="","",Income_CF!BD321*(Cohort_WP!BD319/Cohort_CF!BD319))</f>
        <v>3883515.634642642</v>
      </c>
      <c r="BE320" s="1">
        <f>IF(Income_CF!BE321="","",Income_CF!BE321*(Cohort_WP!BE319/Cohort_CF!BE319))</f>
        <v>3950332.0435033021</v>
      </c>
      <c r="BF320" s="1">
        <f>IF(Income_CF!BF321="","",Income_CF!BF321*(Cohort_WP!BF319/Cohort_CF!BF319))</f>
        <v>4015887.7819922003</v>
      </c>
      <c r="BG320" s="1">
        <f>IF(Income_CF!BG321="","",Income_CF!BG321*(Cohort_WP!BG319/Cohort_CF!BG319))</f>
        <v>4080082.6334581571</v>
      </c>
      <c r="BH320" s="1">
        <f>IF(Income_CF!BH321="","",Income_CF!BH321*(Cohort_WP!BH319/Cohort_CF!BH319))</f>
        <v>4142817.217589214</v>
      </c>
      <c r="BI320" s="1">
        <f>IF(Income_CF!BI321="","",Income_CF!BI321*(Cohort_WP!BI319/Cohort_CF!BI319))</f>
        <v>4203993.2440846292</v>
      </c>
      <c r="BJ320" s="1" t="str">
        <f>IF(Income_CF!BJ321="","",Income_CF!BJ321*(Cohort_WP!BJ319/Cohort_CF!BJ319))</f>
        <v/>
      </c>
      <c r="BK320" s="1" t="str">
        <f>IF(Income_CF!BK321="","",Income_CF!BK321*(Cohort_WP!BK319/Cohort_CF!BK319))</f>
        <v/>
      </c>
      <c r="BL320" s="1" t="str">
        <f>IF(Income_CF!BL321="","",Income_CF!BL321*(Cohort_WP!BL319/Cohort_CF!BL319))</f>
        <v/>
      </c>
      <c r="BM320" s="1" t="str">
        <f>IF(Income_CF!BM321="","",Income_CF!BM321*(Cohort_WP!BM319/Cohort_CF!BM319))</f>
        <v/>
      </c>
      <c r="BN320" s="1" t="str">
        <f>IF(Income_CF!BN321="","",Income_CF!BN321*(Cohort_WP!BN319/Cohort_CF!BN319))</f>
        <v/>
      </c>
      <c r="BO320" s="1" t="str">
        <f>IF(Income_CF!BO321="","",Income_CF!BO321*(Cohort_WP!BO319/Cohort_CF!BO319))</f>
        <v/>
      </c>
      <c r="BP320" s="1" t="str">
        <f>IF(Income_CF!BP321="","",Income_CF!BP321*(Cohort_WP!BP319/Cohort_CF!BP319))</f>
        <v/>
      </c>
    </row>
    <row r="321" spans="1:72" x14ac:dyDescent="0.55000000000000004">
      <c r="A321" s="642"/>
      <c r="B321" t="s">
        <v>480</v>
      </c>
      <c r="J321" s="1" t="str">
        <f>IF(Income_CF!J322="","",Income_CF!J322*(Cohort_WP!J320/Cohort_CF!J320))</f>
        <v/>
      </c>
      <c r="K321" s="1" t="str">
        <f>IF(Income_CF!K322="","",Income_CF!K322*(Cohort_WP!K320/Cohort_CF!K320))</f>
        <v/>
      </c>
      <c r="L321" s="1" t="str">
        <f>IF(Income_CF!L322="","",Income_CF!L322*(Cohort_WP!L320/Cohort_CF!L320))</f>
        <v/>
      </c>
      <c r="M321" s="1" t="str">
        <f>IF(Income_CF!M322="","",Income_CF!M322*(Cohort_WP!M320/Cohort_CF!M320))</f>
        <v/>
      </c>
      <c r="N321" s="1" t="str">
        <f>IF(Income_CF!N322="","",Income_CF!N322*(Cohort_WP!N320/Cohort_CF!N320))</f>
        <v/>
      </c>
      <c r="O321" s="1" t="str">
        <f>IF(Income_CF!O322="","",Income_CF!O322*(Cohort_WP!O320/Cohort_CF!O320))</f>
        <v/>
      </c>
      <c r="P321" s="1" t="str">
        <f>IF(Income_CF!P322="","",Income_CF!P322*(Cohort_WP!P320/Cohort_CF!P320))</f>
        <v/>
      </c>
      <c r="Q321" s="1" t="str">
        <f>IF(Income_CF!Q322="","",Income_CF!Q322*(Cohort_WP!Q320/Cohort_CF!Q320))</f>
        <v/>
      </c>
      <c r="R321" s="1" t="str">
        <f>IF(Income_CF!R322="","",Income_CF!R322*(Cohort_WP!R320/Cohort_CF!R320))</f>
        <v/>
      </c>
      <c r="S321" s="1" t="str">
        <f>IF(Income_CF!S322="","",Income_CF!S322*(Cohort_WP!S320/Cohort_CF!S320))</f>
        <v/>
      </c>
      <c r="T321" s="1" t="str">
        <f>IF(Income_CF!T322="","",Income_CF!T322*(Cohort_WP!T320/Cohort_CF!T320))</f>
        <v/>
      </c>
      <c r="U321" s="1" t="str">
        <f>IF(Income_CF!U322="","",Income_CF!U322*(Cohort_WP!U320/Cohort_CF!U320))</f>
        <v/>
      </c>
      <c r="V321" s="1" t="str">
        <f>IF(Income_CF!V322="","",Income_CF!V322*(Cohort_WP!V320/Cohort_CF!V320))</f>
        <v/>
      </c>
      <c r="W321" s="1">
        <f>IF(Income_CF!W322="","",Income_CF!W322*(Cohort_WP!W320/Cohort_CF!W320))</f>
        <v>1553950.4419718657</v>
      </c>
      <c r="X321" s="1">
        <f>IF(Income_CF!X322="","",Income_CF!X322*(Cohort_WP!X320/Cohort_CF!X320))</f>
        <v>1614231.7760776179</v>
      </c>
      <c r="Y321" s="1">
        <f>IF(Income_CF!Y322="","",Income_CF!Y322*(Cohort_WP!Y320/Cohort_CF!Y320))</f>
        <v>1675845.7534837315</v>
      </c>
      <c r="Z321" s="1">
        <f>IF(Income_CF!Z322="","",Income_CF!Z322*(Cohort_WP!Z320/Cohort_CF!Z320))</f>
        <v>1738767.9149257143</v>
      </c>
      <c r="AA321" s="1">
        <f>IF(Income_CF!AA322="","",Income_CF!AA322*(Cohort_WP!AA320/Cohort_CF!AA320))</f>
        <v>1814002.2096114845</v>
      </c>
      <c r="AB321" s="1">
        <f>IF(Income_CF!AB322="","",Income_CF!AB322*(Cohort_WP!AB320/Cohort_CF!AB320))</f>
        <v>1878726.9101853103</v>
      </c>
      <c r="AC321" s="1">
        <f>IF(Income_CF!AC322="","",Income_CF!AC322*(Cohort_WP!AC320/Cohort_CF!AC320))</f>
        <v>1944593.9209366988</v>
      </c>
      <c r="AD321" s="1">
        <f>IF(Income_CF!AD322="","",Income_CF!AD322*(Cohort_WP!AD320/Cohort_CF!AD320))</f>
        <v>2011562.8887142872</v>
      </c>
      <c r="AE321" s="1">
        <f>IF(Income_CF!AE322="","",Income_CF!AE322*(Cohort_WP!AE320/Cohort_CF!AE320))</f>
        <v>2079590.0412746184</v>
      </c>
      <c r="AF321" s="1">
        <f>IF(Income_CF!AF322="","",Income_CF!AF322*(Cohort_WP!AF320/Cohort_CF!AF320))</f>
        <v>2148628.1763612232</v>
      </c>
      <c r="AG321" s="1">
        <f>IF(Income_CF!AG322="","",Income_CF!AG322*(Cohort_WP!AG320/Cohort_CF!AG320))</f>
        <v>2218626.660869983</v>
      </c>
      <c r="AH321" s="1">
        <f>IF(Income_CF!AH322="","",Income_CF!AH322*(Cohort_WP!AH320/Cohort_CF!AH320))</f>
        <v>2289531.4404447526</v>
      </c>
      <c r="AI321" s="1">
        <f>IF(Income_CF!AI322="","",Income_CF!AI322*(Cohort_WP!AI320/Cohort_CF!AI320))</f>
        <v>2361285.0598143181</v>
      </c>
      <c r="AJ321" s="1">
        <f>IF(Income_CF!AJ322="","",Income_CF!AJ322*(Cohort_WP!AJ320/Cohort_CF!AJ320))</f>
        <v>2433826.6941462243</v>
      </c>
      <c r="AK321" s="1">
        <f>IF(Income_CF!AK322="","",Income_CF!AK322*(Cohort_WP!AK320/Cohort_CF!AK320))</f>
        <v>2507092.1916547287</v>
      </c>
      <c r="AL321" s="1">
        <f>IF(Income_CF!AL322="","",Income_CF!AL322*(Cohort_WP!AL320/Cohort_CF!AL320))</f>
        <v>2581014.1276599993</v>
      </c>
      <c r="AM321" s="1">
        <f>IF(Income_CF!AM322="","",Income_CF!AM322*(Cohort_WP!AM320/Cohort_CF!AM320))</f>
        <v>2655521.8702525422</v>
      </c>
      <c r="AN321" s="1">
        <f>IF(Income_CF!AN322="","",Income_CF!AN322*(Cohort_WP!AN320/Cohort_CF!AN320))</f>
        <v>2730541.657672571</v>
      </c>
      <c r="AO321" s="1">
        <f>IF(Income_CF!AO322="","",Income_CF!AO322*(Cohort_WP!AO320/Cohort_CF!AO320))</f>
        <v>2805996.6874669702</v>
      </c>
      <c r="AP321" s="1">
        <f>IF(Income_CF!AP322="","",Income_CF!AP322*(Cohort_WP!AP320/Cohort_CF!AP320))</f>
        <v>2881807.217438498</v>
      </c>
      <c r="AQ321" s="1">
        <f>IF(Income_CF!AQ322="","",Income_CF!AQ322*(Cohort_WP!AQ320/Cohort_CF!AQ320))</f>
        <v>2957890.6783519075</v>
      </c>
      <c r="AR321" s="1">
        <f>IF(Income_CF!AR322="","",Income_CF!AR322*(Cohort_WP!AR320/Cohort_CF!AR320))</f>
        <v>3034161.798310813</v>
      </c>
      <c r="AS321" s="1">
        <f>IF(Income_CF!AS322="","",Income_CF!AS322*(Cohort_WP!AS320/Cohort_CF!AS320))</f>
        <v>3110532.7386668692</v>
      </c>
      <c r="AT321" s="1">
        <f>IF(Income_CF!AT322="","",Income_CF!AT322*(Cohort_WP!AT320/Cohort_CF!AT320))</f>
        <v>3186913.2412704267</v>
      </c>
      <c r="AU321" s="1">
        <f>IF(Income_CF!AU322="","",Income_CF!AU322*(Cohort_WP!AU320/Cohort_CF!AU320))</f>
        <v>3263210.7868184582</v>
      </c>
      <c r="AV321" s="1">
        <f>IF(Income_CF!AV322="","",Income_CF!AV322*(Cohort_WP!AV320/Cohort_CF!AV320))</f>
        <v>3339330.7640019609</v>
      </c>
      <c r="AW321" s="1">
        <f>IF(Income_CF!AW322="","",Income_CF!AW322*(Cohort_WP!AW320/Cohort_CF!AW320))</f>
        <v>3415176.6491022855</v>
      </c>
      <c r="AX321" s="1">
        <f>IF(Income_CF!AX322="","",Income_CF!AX322*(Cohort_WP!AX320/Cohort_CF!AX320))</f>
        <v>3490650.1956323618</v>
      </c>
      <c r="AY321" s="1">
        <f>IF(Income_CF!AY322="","",Income_CF!AY322*(Cohort_WP!AY320/Cohort_CF!AY320))</f>
        <v>3565651.6335670832</v>
      </c>
      <c r="AZ321" s="1">
        <f>IF(Income_CF!AZ322="","",Income_CF!AZ322*(Cohort_WP!AZ320/Cohort_CF!AZ320))</f>
        <v>3640079.8776555187</v>
      </c>
      <c r="BA321" s="1">
        <f>IF(Income_CF!BA322="","",Income_CF!BA322*(Cohort_WP!BA320/Cohort_CF!BA320))</f>
        <v>3713832.744258136</v>
      </c>
      <c r="BB321" s="1">
        <f>IF(Income_CF!BB322="","",Income_CF!BB322*(Cohort_WP!BB320/Cohort_CF!BB320))</f>
        <v>3786807.1761034504</v>
      </c>
      <c r="BC321" s="1">
        <f>IF(Income_CF!BC322="","",Income_CF!BC322*(Cohort_WP!BC320/Cohort_CF!BC320))</f>
        <v>3858899.47431259</v>
      </c>
      <c r="BD321" s="1">
        <f>IF(Income_CF!BD322="","",Income_CF!BD322*(Cohort_WP!BD320/Cohort_CF!BD320))</f>
        <v>3930005.5369955972</v>
      </c>
      <c r="BE321" s="1">
        <f>IF(Income_CF!BE322="","",Income_CF!BE322*(Cohort_WP!BE320/Cohort_CF!BE320))</f>
        <v>4000021.1036819215</v>
      </c>
      <c r="BF321" s="1">
        <f>IF(Income_CF!BF322="","",Income_CF!BF322*(Cohort_WP!BF320/Cohort_CF!BF320))</f>
        <v>4068842.0048084017</v>
      </c>
      <c r="BG321" s="1">
        <f>IF(Income_CF!BG322="","",Income_CF!BG322*(Cohort_WP!BG320/Cohort_CF!BG320))</f>
        <v>4136364.4154519653</v>
      </c>
      <c r="BH321" s="1">
        <f>IF(Income_CF!BH322="","",Income_CF!BH322*(Cohort_WP!BH320/Cohort_CF!BH320))</f>
        <v>4202485.1124619022</v>
      </c>
      <c r="BI321" s="1">
        <f>IF(Income_CF!BI322="","",Income_CF!BI322*(Cohort_WP!BI320/Cohort_CF!BI320))</f>
        <v>4267101.7341168905</v>
      </c>
      <c r="BJ321" s="1">
        <f>IF(Income_CF!BJ322="","",Income_CF!BJ322*(Cohort_WP!BJ320/Cohort_CF!BJ320))</f>
        <v>4330113.0414071679</v>
      </c>
      <c r="BK321" s="1" t="str">
        <f>IF(Income_CF!BK322="","",Income_CF!BK322*(Cohort_WP!BK320/Cohort_CF!BK320))</f>
        <v/>
      </c>
      <c r="BL321" s="1" t="str">
        <f>IF(Income_CF!BL322="","",Income_CF!BL322*(Cohort_WP!BL320/Cohort_CF!BL320))</f>
        <v/>
      </c>
      <c r="BM321" s="1" t="str">
        <f>IF(Income_CF!BM322="","",Income_CF!BM322*(Cohort_WP!BM320/Cohort_CF!BM320))</f>
        <v/>
      </c>
      <c r="BN321" s="1" t="str">
        <f>IF(Income_CF!BN322="","",Income_CF!BN322*(Cohort_WP!BN320/Cohort_CF!BN320))</f>
        <v/>
      </c>
      <c r="BO321" s="1" t="str">
        <f>IF(Income_CF!BO322="","",Income_CF!BO322*(Cohort_WP!BO320/Cohort_CF!BO320))</f>
        <v/>
      </c>
      <c r="BP321" s="1" t="str">
        <f>IF(Income_CF!BP322="","",Income_CF!BP322*(Cohort_WP!BP320/Cohort_CF!BP320))</f>
        <v/>
      </c>
    </row>
    <row r="322" spans="1:72" x14ac:dyDescent="0.55000000000000004">
      <c r="A322" s="642"/>
      <c r="B322" t="s">
        <v>481</v>
      </c>
      <c r="J322" s="1" t="str">
        <f>IF(Income_CF!J323="","",Income_CF!J323*(Cohort_WP!J321/Cohort_CF!J321))</f>
        <v/>
      </c>
      <c r="K322" s="1" t="str">
        <f>IF(Income_CF!K323="","",Income_CF!K323*(Cohort_WP!K321/Cohort_CF!K321))</f>
        <v/>
      </c>
      <c r="L322" s="1" t="str">
        <f>IF(Income_CF!L323="","",Income_CF!L323*(Cohort_WP!L321/Cohort_CF!L321))</f>
        <v/>
      </c>
      <c r="M322" s="1" t="str">
        <f>IF(Income_CF!M323="","",Income_CF!M323*(Cohort_WP!M321/Cohort_CF!M321))</f>
        <v/>
      </c>
      <c r="N322" s="1" t="str">
        <f>IF(Income_CF!N323="","",Income_CF!N323*(Cohort_WP!N321/Cohort_CF!N321))</f>
        <v/>
      </c>
      <c r="O322" s="1" t="str">
        <f>IF(Income_CF!O323="","",Income_CF!O323*(Cohort_WP!O321/Cohort_CF!O321))</f>
        <v/>
      </c>
      <c r="P322" s="1" t="str">
        <f>IF(Income_CF!P323="","",Income_CF!P323*(Cohort_WP!P321/Cohort_CF!P321))</f>
        <v/>
      </c>
      <c r="Q322" s="1" t="str">
        <f>IF(Income_CF!Q323="","",Income_CF!Q323*(Cohort_WP!Q321/Cohort_CF!Q321))</f>
        <v/>
      </c>
      <c r="R322" s="1" t="str">
        <f>IF(Income_CF!R323="","",Income_CF!R323*(Cohort_WP!R321/Cohort_CF!R321))</f>
        <v/>
      </c>
      <c r="S322" s="1" t="str">
        <f>IF(Income_CF!S323="","",Income_CF!S323*(Cohort_WP!S321/Cohort_CF!S321))</f>
        <v/>
      </c>
      <c r="T322" s="1" t="str">
        <f>IF(Income_CF!T323="","",Income_CF!T323*(Cohort_WP!T321/Cohort_CF!T321))</f>
        <v/>
      </c>
      <c r="U322" s="1" t="str">
        <f>IF(Income_CF!U323="","",Income_CF!U323*(Cohort_WP!U321/Cohort_CF!U321))</f>
        <v/>
      </c>
      <c r="V322" s="1" t="str">
        <f>IF(Income_CF!V323="","",Income_CF!V323*(Cohort_WP!V321/Cohort_CF!V321))</f>
        <v/>
      </c>
      <c r="W322" s="1" t="str">
        <f>IF(Income_CF!W323="","",Income_CF!W323*(Cohort_WP!W321/Cohort_CF!W321))</f>
        <v/>
      </c>
      <c r="X322" s="1">
        <f>IF(Income_CF!X323="","",Income_CF!X323*(Cohort_WP!X321/Cohort_CF!X321))</f>
        <v>1600568.9552310219</v>
      </c>
      <c r="Y322" s="1">
        <f>IF(Income_CF!Y323="","",Income_CF!Y323*(Cohort_WP!Y321/Cohort_CF!Y321))</f>
        <v>1662658.7293599464</v>
      </c>
      <c r="Z322" s="1">
        <f>IF(Income_CF!Z323="","",Income_CF!Z323*(Cohort_WP!Z321/Cohort_CF!Z321))</f>
        <v>1726121.1260882434</v>
      </c>
      <c r="AA322" s="1">
        <f>IF(Income_CF!AA323="","",Income_CF!AA323*(Cohort_WP!AA321/Cohort_CF!AA321))</f>
        <v>1790930.9523734855</v>
      </c>
      <c r="AB322" s="1">
        <f>IF(Income_CF!AB323="","",Income_CF!AB323*(Cohort_WP!AB321/Cohort_CF!AB321))</f>
        <v>1868422.2758998293</v>
      </c>
      <c r="AC322" s="1">
        <f>IF(Income_CF!AC323="","",Income_CF!AC323*(Cohort_WP!AC321/Cohort_CF!AC321))</f>
        <v>1935088.7174908696</v>
      </c>
      <c r="AD322" s="1">
        <f>IF(Income_CF!AD323="","",Income_CF!AD323*(Cohort_WP!AD321/Cohort_CF!AD321))</f>
        <v>2002931.7385647993</v>
      </c>
      <c r="AE322" s="1">
        <f>IF(Income_CF!AE323="","",Income_CF!AE323*(Cohort_WP!AE321/Cohort_CF!AE321))</f>
        <v>2071909.7753757159</v>
      </c>
      <c r="AF322" s="1">
        <f>IF(Income_CF!AF323="","",Income_CF!AF323*(Cohort_WP!AF321/Cohort_CF!AF321))</f>
        <v>2141977.7425128571</v>
      </c>
      <c r="AG322" s="1">
        <f>IF(Income_CF!AG323="","",Income_CF!AG323*(Cohort_WP!AG321/Cohort_CF!AG321))</f>
        <v>2213087.0216520596</v>
      </c>
      <c r="AH322" s="1">
        <f>IF(Income_CF!AH323="","",Income_CF!AH323*(Cohort_WP!AH321/Cohort_CF!AH321))</f>
        <v>2285185.4606960826</v>
      </c>
      <c r="AI322" s="1">
        <f>IF(Income_CF!AI323="","",Income_CF!AI323*(Cohort_WP!AI321/Cohort_CF!AI321))</f>
        <v>2358217.3836580948</v>
      </c>
      <c r="AJ322" s="1">
        <f>IF(Income_CF!AJ323="","",Income_CF!AJ323*(Cohort_WP!AJ321/Cohort_CF!AJ321))</f>
        <v>2432123.6116087474</v>
      </c>
      <c r="AK322" s="1">
        <f>IF(Income_CF!AK323="","",Income_CF!AK323*(Cohort_WP!AK321/Cohort_CF!AK321))</f>
        <v>2506841.4949706113</v>
      </c>
      <c r="AL322" s="1">
        <f>IF(Income_CF!AL323="","",Income_CF!AL323*(Cohort_WP!AL321/Cohort_CF!AL321))</f>
        <v>2582304.95740437</v>
      </c>
      <c r="AM322" s="1">
        <f>IF(Income_CF!AM323="","",Income_CF!AM323*(Cohort_WP!AM321/Cohort_CF!AM321))</f>
        <v>2658444.5514897993</v>
      </c>
      <c r="AN322" s="1">
        <f>IF(Income_CF!AN323="","",Income_CF!AN323*(Cohort_WP!AN321/Cohort_CF!AN321))</f>
        <v>2735187.5263601178</v>
      </c>
      <c r="AO322" s="1">
        <f>IF(Income_CF!AO323="","",Income_CF!AO323*(Cohort_WP!AO321/Cohort_CF!AO321))</f>
        <v>2812457.9074027487</v>
      </c>
      <c r="AP322" s="1">
        <f>IF(Income_CF!AP323="","",Income_CF!AP323*(Cohort_WP!AP321/Cohort_CF!AP321))</f>
        <v>2890176.588090979</v>
      </c>
      <c r="AQ322" s="1">
        <f>IF(Income_CF!AQ323="","",Income_CF!AQ323*(Cohort_WP!AQ321/Cohort_CF!AQ321))</f>
        <v>2968261.4339616527</v>
      </c>
      <c r="AR322" s="1">
        <f>IF(Income_CF!AR323="","",Income_CF!AR323*(Cohort_WP!AR321/Cohort_CF!AR321))</f>
        <v>3046627.398702465</v>
      </c>
      <c r="AS322" s="1">
        <f>IF(Income_CF!AS323="","",Income_CF!AS323*(Cohort_WP!AS321/Cohort_CF!AS321))</f>
        <v>3125186.6522601377</v>
      </c>
      <c r="AT322" s="1">
        <f>IF(Income_CF!AT323="","",Income_CF!AT323*(Cohort_WP!AT321/Cohort_CF!AT321))</f>
        <v>3203848.7208268745</v>
      </c>
      <c r="AU322" s="1">
        <f>IF(Income_CF!AU323="","",Income_CF!AU323*(Cohort_WP!AU321/Cohort_CF!AU321))</f>
        <v>3282520.6385085396</v>
      </c>
      <c r="AV322" s="1">
        <f>IF(Income_CF!AV323="","",Income_CF!AV323*(Cohort_WP!AV321/Cohort_CF!AV321))</f>
        <v>3361107.1104230117</v>
      </c>
      <c r="AW322" s="1">
        <f>IF(Income_CF!AW323="","",Income_CF!AW323*(Cohort_WP!AW321/Cohort_CF!AW321))</f>
        <v>3439510.6869220193</v>
      </c>
      <c r="AX322" s="1">
        <f>IF(Income_CF!AX323="","",Income_CF!AX323*(Cohort_WP!AX321/Cohort_CF!AX321))</f>
        <v>3517631.9485753537</v>
      </c>
      <c r="AY322" s="1">
        <f>IF(Income_CF!AY323="","",Income_CF!AY323*(Cohort_WP!AY321/Cohort_CF!AY321))</f>
        <v>3595369.7015013327</v>
      </c>
      <c r="AZ322" s="1">
        <f>IF(Income_CF!AZ323="","",Income_CF!AZ323*(Cohort_WP!AZ321/Cohort_CF!AZ321))</f>
        <v>3672621.1825740961</v>
      </c>
      <c r="BA322" s="1">
        <f>IF(Income_CF!BA323="","",Income_CF!BA323*(Cohort_WP!BA321/Cohort_CF!BA321))</f>
        <v>3749282.2739851852</v>
      </c>
      <c r="BB322" s="1">
        <f>IF(Income_CF!BB323="","",Income_CF!BB323*(Cohort_WP!BB321/Cohort_CF!BB321))</f>
        <v>3825247.7265858799</v>
      </c>
      <c r="BC322" s="1">
        <f>IF(Income_CF!BC323="","",Income_CF!BC323*(Cohort_WP!BC321/Cohort_CF!BC321))</f>
        <v>3900411.3913865527</v>
      </c>
      <c r="BD322" s="1">
        <f>IF(Income_CF!BD323="","",Income_CF!BD323*(Cohort_WP!BD321/Cohort_CF!BD321))</f>
        <v>3974666.4585419674</v>
      </c>
      <c r="BE322" s="1">
        <f>IF(Income_CF!BE323="","",Income_CF!BE323*(Cohort_WP!BE321/Cohort_CF!BE321))</f>
        <v>4047905.703105465</v>
      </c>
      <c r="BF322" s="1">
        <f>IF(Income_CF!BF323="","",Income_CF!BF323*(Cohort_WP!BF321/Cohort_CF!BF321))</f>
        <v>4120021.7367923791</v>
      </c>
      <c r="BG322" s="1">
        <f>IF(Income_CF!BG323="","",Income_CF!BG323*(Cohort_WP!BG321/Cohort_CF!BG321))</f>
        <v>4190907.2649526531</v>
      </c>
      <c r="BH322" s="1">
        <f>IF(Income_CF!BH323="","",Income_CF!BH323*(Cohort_WP!BH321/Cohort_CF!BH321))</f>
        <v>4260455.3479155246</v>
      </c>
      <c r="BI322" s="1">
        <f>IF(Income_CF!BI323="","",Income_CF!BI323*(Cohort_WP!BI321/Cohort_CF!BI321))</f>
        <v>4328559.6658357596</v>
      </c>
      <c r="BJ322" s="1">
        <f>IF(Income_CF!BJ323="","",Income_CF!BJ323*(Cohort_WP!BJ321/Cohort_CF!BJ321))</f>
        <v>4395114.7861403963</v>
      </c>
      <c r="BK322" s="1">
        <f>IF(Income_CF!BK323="","",Income_CF!BK323*(Cohort_WP!BK321/Cohort_CF!BK321))</f>
        <v>4460016.4326493833</v>
      </c>
      <c r="BL322" s="1" t="str">
        <f>IF(Income_CF!BL323="","",Income_CF!BL323*(Cohort_WP!BL321/Cohort_CF!BL321))</f>
        <v/>
      </c>
      <c r="BM322" s="1" t="str">
        <f>IF(Income_CF!BM323="","",Income_CF!BM323*(Cohort_WP!BM321/Cohort_CF!BM321))</f>
        <v/>
      </c>
      <c r="BN322" s="1" t="str">
        <f>IF(Income_CF!BN323="","",Income_CF!BN323*(Cohort_WP!BN321/Cohort_CF!BN321))</f>
        <v/>
      </c>
      <c r="BO322" s="1" t="str">
        <f>IF(Income_CF!BO323="","",Income_CF!BO323*(Cohort_WP!BO321/Cohort_CF!BO321))</f>
        <v/>
      </c>
      <c r="BP322" s="1" t="str">
        <f>IF(Income_CF!BP323="","",Income_CF!BP323*(Cohort_WP!BP321/Cohort_CF!BP321))</f>
        <v/>
      </c>
    </row>
    <row r="323" spans="1:72" x14ac:dyDescent="0.55000000000000004">
      <c r="A323" s="642"/>
      <c r="B323" t="s">
        <v>482</v>
      </c>
      <c r="J323" s="1" t="str">
        <f>IF(Income_CF!J324="","",Income_CF!J324*(Cohort_WP!J322/Cohort_CF!J322))</f>
        <v/>
      </c>
      <c r="K323" s="1" t="str">
        <f>IF(Income_CF!K324="","",Income_CF!K324*(Cohort_WP!K322/Cohort_CF!K322))</f>
        <v/>
      </c>
      <c r="L323" s="1" t="str">
        <f>IF(Income_CF!L324="","",Income_CF!L324*(Cohort_WP!L322/Cohort_CF!L322))</f>
        <v/>
      </c>
      <c r="M323" s="1" t="str">
        <f>IF(Income_CF!M324="","",Income_CF!M324*(Cohort_WP!M322/Cohort_CF!M322))</f>
        <v/>
      </c>
      <c r="N323" s="1" t="str">
        <f>IF(Income_CF!N324="","",Income_CF!N324*(Cohort_WP!N322/Cohort_CF!N322))</f>
        <v/>
      </c>
      <c r="O323" s="1" t="str">
        <f>IF(Income_CF!O324="","",Income_CF!O324*(Cohort_WP!O322/Cohort_CF!O322))</f>
        <v/>
      </c>
      <c r="P323" s="1" t="str">
        <f>IF(Income_CF!P324="","",Income_CF!P324*(Cohort_WP!P322/Cohort_CF!P322))</f>
        <v/>
      </c>
      <c r="Q323" s="1" t="str">
        <f>IF(Income_CF!Q324="","",Income_CF!Q324*(Cohort_WP!Q322/Cohort_CF!Q322))</f>
        <v/>
      </c>
      <c r="R323" s="1" t="str">
        <f>IF(Income_CF!R324="","",Income_CF!R324*(Cohort_WP!R322/Cohort_CF!R322))</f>
        <v/>
      </c>
      <c r="S323" s="1" t="str">
        <f>IF(Income_CF!S324="","",Income_CF!S324*(Cohort_WP!S322/Cohort_CF!S322))</f>
        <v/>
      </c>
      <c r="T323" s="1" t="str">
        <f>IF(Income_CF!T324="","",Income_CF!T324*(Cohort_WP!T322/Cohort_CF!T322))</f>
        <v/>
      </c>
      <c r="U323" s="1" t="str">
        <f>IF(Income_CF!U324="","",Income_CF!U324*(Cohort_WP!U322/Cohort_CF!U322))</f>
        <v/>
      </c>
      <c r="V323" s="1" t="str">
        <f>IF(Income_CF!V324="","",Income_CF!V324*(Cohort_WP!V322/Cohort_CF!V322))</f>
        <v/>
      </c>
      <c r="W323" s="1" t="str">
        <f>IF(Income_CF!W324="","",Income_CF!W324*(Cohort_WP!W322/Cohort_CF!W322))</f>
        <v/>
      </c>
      <c r="X323" s="1" t="str">
        <f>IF(Income_CF!X324="","",Income_CF!X324*(Cohort_WP!X322/Cohort_CF!X322))</f>
        <v/>
      </c>
      <c r="Y323" s="1">
        <f>IF(Income_CF!Y324="","",Income_CF!Y324*(Cohort_WP!Y322/Cohort_CF!Y322))</f>
        <v>1648586.0238879523</v>
      </c>
      <c r="Z323" s="1">
        <f>IF(Income_CF!Z324="","",Income_CF!Z324*(Cohort_WP!Z322/Cohort_CF!Z322))</f>
        <v>1712538.4912407447</v>
      </c>
      <c r="AA323" s="1">
        <f>IF(Income_CF!AA324="","",Income_CF!AA324*(Cohort_WP!AA322/Cohort_CF!AA322))</f>
        <v>1777904.7598708903</v>
      </c>
      <c r="AB323" s="1">
        <f>IF(Income_CF!AB324="","",Income_CF!AB324*(Cohort_WP!AB322/Cohort_CF!AB322))</f>
        <v>1844658.8809446904</v>
      </c>
      <c r="AC323" s="1">
        <f>IF(Income_CF!AC324="","",Income_CF!AC324*(Cohort_WP!AC322/Cohort_CF!AC322))</f>
        <v>1924474.9441768243</v>
      </c>
      <c r="AD323" s="1">
        <f>IF(Income_CF!AD324="","",Income_CF!AD324*(Cohort_WP!AD322/Cohort_CF!AD322))</f>
        <v>1993141.3790155954</v>
      </c>
      <c r="AE323" s="1">
        <f>IF(Income_CF!AE324="","",Income_CF!AE324*(Cohort_WP!AE322/Cohort_CF!AE322))</f>
        <v>2063019.6907217433</v>
      </c>
      <c r="AF323" s="1">
        <f>IF(Income_CF!AF324="","",Income_CF!AF324*(Cohort_WP!AF322/Cohort_CF!AF322))</f>
        <v>2134067.0686369878</v>
      </c>
      <c r="AG323" s="1">
        <f>IF(Income_CF!AG324="","",Income_CF!AG324*(Cohort_WP!AG322/Cohort_CF!AG322))</f>
        <v>2206237.074788243</v>
      </c>
      <c r="AH323" s="1">
        <f>IF(Income_CF!AH324="","",Income_CF!AH324*(Cohort_WP!AH322/Cohort_CF!AH322))</f>
        <v>2279479.6323016216</v>
      </c>
      <c r="AI323" s="1">
        <f>IF(Income_CF!AI324="","",Income_CF!AI324*(Cohort_WP!AI322/Cohort_CF!AI322))</f>
        <v>2353741.0245169648</v>
      </c>
      <c r="AJ323" s="1">
        <f>IF(Income_CF!AJ324="","",Income_CF!AJ324*(Cohort_WP!AJ322/Cohort_CF!AJ322))</f>
        <v>2428963.9051678376</v>
      </c>
      <c r="AK323" s="1">
        <f>IF(Income_CF!AK324="","",Income_CF!AK324*(Cohort_WP!AK322/Cohort_CF!AK322))</f>
        <v>2505087.3199570104</v>
      </c>
      <c r="AL323" s="1">
        <f>IF(Income_CF!AL324="","",Income_CF!AL324*(Cohort_WP!AL322/Cohort_CF!AL322))</f>
        <v>2582046.7398197292</v>
      </c>
      <c r="AM323" s="1">
        <f>IF(Income_CF!AM324="","",Income_CF!AM324*(Cohort_WP!AM322/Cohort_CF!AM322))</f>
        <v>2659774.1061265012</v>
      </c>
      <c r="AN323" s="1">
        <f>IF(Income_CF!AN324="","",Income_CF!AN324*(Cohort_WP!AN322/Cohort_CF!AN322))</f>
        <v>2738197.8880344927</v>
      </c>
      <c r="AO323" s="1">
        <f>IF(Income_CF!AO324="","",Income_CF!AO324*(Cohort_WP!AO322/Cohort_CF!AO322))</f>
        <v>2817243.1521509215</v>
      </c>
      <c r="AP323" s="1">
        <f>IF(Income_CF!AP324="","",Income_CF!AP324*(Cohort_WP!AP322/Cohort_CF!AP322))</f>
        <v>2896831.6446248312</v>
      </c>
      <c r="AQ323" s="1">
        <f>IF(Income_CF!AQ324="","",Income_CF!AQ324*(Cohort_WP!AQ322/Cohort_CF!AQ322))</f>
        <v>2976881.8857337083</v>
      </c>
      <c r="AR323" s="1">
        <f>IF(Income_CF!AR324="","",Income_CF!AR324*(Cohort_WP!AR322/Cohort_CF!AR322))</f>
        <v>3057309.2769805021</v>
      </c>
      <c r="AS323" s="1">
        <f>IF(Income_CF!AS324="","",Income_CF!AS324*(Cohort_WP!AS322/Cohort_CF!AS322))</f>
        <v>3138026.2206635391</v>
      </c>
      <c r="AT323" s="1">
        <f>IF(Income_CF!AT324="","",Income_CF!AT324*(Cohort_WP!AT322/Cohort_CF!AT322))</f>
        <v>3218942.2518279413</v>
      </c>
      <c r="AU323" s="1">
        <f>IF(Income_CF!AU324="","",Income_CF!AU324*(Cohort_WP!AU322/Cohort_CF!AU322))</f>
        <v>3299964.1824516808</v>
      </c>
      <c r="AV323" s="1">
        <f>IF(Income_CF!AV324="","",Income_CF!AV324*(Cohort_WP!AV322/Cohort_CF!AV322))</f>
        <v>3380996.2576637957</v>
      </c>
      <c r="AW323" s="1">
        <f>IF(Income_CF!AW324="","",Income_CF!AW324*(Cohort_WP!AW322/Cohort_CF!AW322))</f>
        <v>3461940.3237357023</v>
      </c>
      <c r="AX323" s="1">
        <f>IF(Income_CF!AX324="","",Income_CF!AX324*(Cohort_WP!AX322/Cohort_CF!AX322))</f>
        <v>3542696.0075296792</v>
      </c>
      <c r="AY323" s="1">
        <f>IF(Income_CF!AY324="","",Income_CF!AY324*(Cohort_WP!AY322/Cohort_CF!AY322))</f>
        <v>3623160.9070326141</v>
      </c>
      <c r="AZ323" s="1">
        <f>IF(Income_CF!AZ324="","",Income_CF!AZ324*(Cohort_WP!AZ322/Cohort_CF!AZ322))</f>
        <v>3703230.7925463729</v>
      </c>
      <c r="BA323" s="1">
        <f>IF(Income_CF!BA324="","",Income_CF!BA324*(Cohort_WP!BA322/Cohort_CF!BA322))</f>
        <v>3782799.8180513191</v>
      </c>
      <c r="BB323" s="1">
        <f>IF(Income_CF!BB324="","",Income_CF!BB324*(Cohort_WP!BB322/Cohort_CF!BB322))</f>
        <v>3861760.7422047397</v>
      </c>
      <c r="BC323" s="1">
        <f>IF(Income_CF!BC324="","",Income_CF!BC324*(Cohort_WP!BC322/Cohort_CF!BC322))</f>
        <v>3940005.1583834551</v>
      </c>
      <c r="BD323" s="1">
        <f>IF(Income_CF!BD324="","",Income_CF!BD324*(Cohort_WP!BD322/Cohort_CF!BD322))</f>
        <v>4017423.7331281495</v>
      </c>
      <c r="BE323" s="1">
        <f>IF(Income_CF!BE324="","",Income_CF!BE324*(Cohort_WP!BE322/Cohort_CF!BE322))</f>
        <v>4093906.4522982268</v>
      </c>
      <c r="BF323" s="1">
        <f>IF(Income_CF!BF324="","",Income_CF!BF324*(Cohort_WP!BF322/Cohort_CF!BF322))</f>
        <v>4169342.8741986286</v>
      </c>
      <c r="BG323" s="1">
        <f>IF(Income_CF!BG324="","",Income_CF!BG324*(Cohort_WP!BG322/Cohort_CF!BG322))</f>
        <v>4243622.3888961496</v>
      </c>
      <c r="BH323" s="1">
        <f>IF(Income_CF!BH324="","",Income_CF!BH324*(Cohort_WP!BH322/Cohort_CF!BH322))</f>
        <v>4316634.4829012332</v>
      </c>
      <c r="BI323" s="1">
        <f>IF(Income_CF!BI324="","",Income_CF!BI324*(Cohort_WP!BI322/Cohort_CF!BI322))</f>
        <v>4388269.0083529912</v>
      </c>
      <c r="BJ323" s="1">
        <f>IF(Income_CF!BJ324="","",Income_CF!BJ324*(Cohort_WP!BJ322/Cohort_CF!BJ322))</f>
        <v>4458416.4558108319</v>
      </c>
      <c r="BK323" s="1">
        <f>IF(Income_CF!BK324="","",Income_CF!BK324*(Cohort_WP!BK322/Cohort_CF!BK322))</f>
        <v>4526968.2297246084</v>
      </c>
      <c r="BL323" s="1">
        <f>IF(Income_CF!BL324="","",Income_CF!BL324*(Cohort_WP!BL322/Cohort_CF!BL322))</f>
        <v>4593816.9256288642</v>
      </c>
      <c r="BM323" s="1" t="str">
        <f>IF(Income_CF!BM324="","",Income_CF!BM324*(Cohort_WP!BM322/Cohort_CF!BM322))</f>
        <v/>
      </c>
      <c r="BN323" s="1" t="str">
        <f>IF(Income_CF!BN324="","",Income_CF!BN324*(Cohort_WP!BN322/Cohort_CF!BN322))</f>
        <v/>
      </c>
      <c r="BO323" s="1" t="str">
        <f>IF(Income_CF!BO324="","",Income_CF!BO324*(Cohort_WP!BO322/Cohort_CF!BO322))</f>
        <v/>
      </c>
      <c r="BP323" s="1" t="str">
        <f>IF(Income_CF!BP324="","",Income_CF!BP324*(Cohort_WP!BP322/Cohort_CF!BP322))</f>
        <v/>
      </c>
    </row>
    <row r="324" spans="1:72" x14ac:dyDescent="0.55000000000000004">
      <c r="A324" s="642"/>
      <c r="B324" t="s">
        <v>483</v>
      </c>
      <c r="J324" s="1" t="str">
        <f>IF(Income_CF!J325="","",Income_CF!J325*(Cohort_WP!J323/Cohort_CF!J323))</f>
        <v/>
      </c>
      <c r="K324" s="1" t="str">
        <f>IF(Income_CF!K325="","",Income_CF!K325*(Cohort_WP!K323/Cohort_CF!K323))</f>
        <v/>
      </c>
      <c r="L324" s="1" t="str">
        <f>IF(Income_CF!L325="","",Income_CF!L325*(Cohort_WP!L323/Cohort_CF!L323))</f>
        <v/>
      </c>
      <c r="M324" s="1" t="str">
        <f>IF(Income_CF!M325="","",Income_CF!M325*(Cohort_WP!M323/Cohort_CF!M323))</f>
        <v/>
      </c>
      <c r="N324" s="1" t="str">
        <f>IF(Income_CF!N325="","",Income_CF!N325*(Cohort_WP!N323/Cohort_CF!N323))</f>
        <v/>
      </c>
      <c r="O324" s="1" t="str">
        <f>IF(Income_CF!O325="","",Income_CF!O325*(Cohort_WP!O323/Cohort_CF!O323))</f>
        <v/>
      </c>
      <c r="P324" s="1" t="str">
        <f>IF(Income_CF!P325="","",Income_CF!P325*(Cohort_WP!P323/Cohort_CF!P323))</f>
        <v/>
      </c>
      <c r="Q324" s="1" t="str">
        <f>IF(Income_CF!Q325="","",Income_CF!Q325*(Cohort_WP!Q323/Cohort_CF!Q323))</f>
        <v/>
      </c>
      <c r="R324" s="1" t="str">
        <f>IF(Income_CF!R325="","",Income_CF!R325*(Cohort_WP!R323/Cohort_CF!R323))</f>
        <v/>
      </c>
      <c r="S324" s="1" t="str">
        <f>IF(Income_CF!S325="","",Income_CF!S325*(Cohort_WP!S323/Cohort_CF!S323))</f>
        <v/>
      </c>
      <c r="T324" s="1" t="str">
        <f>IF(Income_CF!T325="","",Income_CF!T325*(Cohort_WP!T323/Cohort_CF!T323))</f>
        <v/>
      </c>
      <c r="U324" s="1" t="str">
        <f>IF(Income_CF!U325="","",Income_CF!U325*(Cohort_WP!U323/Cohort_CF!U323))</f>
        <v/>
      </c>
      <c r="V324" s="1" t="str">
        <f>IF(Income_CF!V325="","",Income_CF!V325*(Cohort_WP!V323/Cohort_CF!V323))</f>
        <v/>
      </c>
      <c r="W324" s="1" t="str">
        <f>IF(Income_CF!W325="","",Income_CF!W325*(Cohort_WP!W323/Cohort_CF!W323))</f>
        <v/>
      </c>
      <c r="X324" s="1" t="str">
        <f>IF(Income_CF!X325="","",Income_CF!X325*(Cohort_WP!X323/Cohort_CF!X323))</f>
        <v/>
      </c>
      <c r="Y324" s="1" t="str">
        <f>IF(Income_CF!Y325="","",Income_CF!Y325*(Cohort_WP!Y323/Cohort_CF!Y323))</f>
        <v/>
      </c>
      <c r="Z324" s="1">
        <f>IF(Income_CF!Z325="","",Income_CF!Z325*(Cohort_WP!Z323/Cohort_CF!Z323))</f>
        <v>1698043.6046045909</v>
      </c>
      <c r="AA324" s="1">
        <f>IF(Income_CF!AA325="","",Income_CF!AA325*(Cohort_WP!AA323/Cohort_CF!AA323))</f>
        <v>1763914.645977967</v>
      </c>
      <c r="AB324" s="1">
        <f>IF(Income_CF!AB325="","",Income_CF!AB325*(Cohort_WP!AB323/Cohort_CF!AB323))</f>
        <v>1831241.9026670172</v>
      </c>
      <c r="AC324" s="1">
        <f>IF(Income_CF!AC325="","",Income_CF!AC325*(Cohort_WP!AC323/Cohort_CF!AC323))</f>
        <v>1899998.6473730314</v>
      </c>
      <c r="AD324" s="1">
        <f>IF(Income_CF!AD325="","",Income_CF!AD325*(Cohort_WP!AD323/Cohort_CF!AD323))</f>
        <v>1982209.1925021287</v>
      </c>
      <c r="AE324" s="1">
        <f>IF(Income_CF!AE325="","",Income_CF!AE325*(Cohort_WP!AE323/Cohort_CF!AE323))</f>
        <v>2052935.6203860634</v>
      </c>
      <c r="AF324" s="1">
        <f>IF(Income_CF!AF325="","",Income_CF!AF325*(Cohort_WP!AF323/Cohort_CF!AF323))</f>
        <v>2124910.2814433957</v>
      </c>
      <c r="AG324" s="1">
        <f>IF(Income_CF!AG325="","",Income_CF!AG325*(Cohort_WP!AG323/Cohort_CF!AG323))</f>
        <v>2198089.0806960971</v>
      </c>
      <c r="AH324" s="1">
        <f>IF(Income_CF!AH325="","",Income_CF!AH325*(Cohort_WP!AH323/Cohort_CF!AH323))</f>
        <v>2272424.1870318903</v>
      </c>
      <c r="AI324" s="1">
        <f>IF(Income_CF!AI325="","",Income_CF!AI325*(Cohort_WP!AI323/Cohort_CF!AI323))</f>
        <v>2347864.02127067</v>
      </c>
      <c r="AJ324" s="1">
        <f>IF(Income_CF!AJ325="","",Income_CF!AJ325*(Cohort_WP!AJ323/Cohort_CF!AJ323))</f>
        <v>2424353.255252474</v>
      </c>
      <c r="AK324" s="1">
        <f>IF(Income_CF!AK325="","",Income_CF!AK325*(Cohort_WP!AK323/Cohort_CF!AK323))</f>
        <v>2501832.8223228729</v>
      </c>
      <c r="AL324" s="1">
        <f>IF(Income_CF!AL325="","",Income_CF!AL325*(Cohort_WP!AL323/Cohort_CF!AL323))</f>
        <v>2580239.9395557204</v>
      </c>
      <c r="AM324" s="1">
        <f>IF(Income_CF!AM325="","",Income_CF!AM325*(Cohort_WP!AM323/Cohort_CF!AM323))</f>
        <v>2659508.1420143214</v>
      </c>
      <c r="AN324" s="1">
        <f>IF(Income_CF!AN325="","",Income_CF!AN325*(Cohort_WP!AN323/Cohort_CF!AN323))</f>
        <v>2739567.3293102956</v>
      </c>
      <c r="AO324" s="1">
        <f>IF(Income_CF!AO325="","",Income_CF!AO325*(Cohort_WP!AO323/Cohort_CF!AO323))</f>
        <v>2820343.8246755283</v>
      </c>
      <c r="AP324" s="1">
        <f>IF(Income_CF!AP325="","",Income_CF!AP325*(Cohort_WP!AP323/Cohort_CF!AP323))</f>
        <v>2901760.446715449</v>
      </c>
      <c r="AQ324" s="1">
        <f>IF(Income_CF!AQ325="","",Income_CF!AQ325*(Cohort_WP!AQ323/Cohort_CF!AQ323))</f>
        <v>2983736.5939635755</v>
      </c>
      <c r="AR324" s="1">
        <f>IF(Income_CF!AR325="","",Income_CF!AR325*(Cohort_WP!AR323/Cohort_CF!AR323))</f>
        <v>3066188.3423057194</v>
      </c>
      <c r="AS324" s="1">
        <f>IF(Income_CF!AS325="","",Income_CF!AS325*(Cohort_WP!AS323/Cohort_CF!AS323))</f>
        <v>3149028.5552899176</v>
      </c>
      <c r="AT324" s="1">
        <f>IF(Income_CF!AT325="","",Income_CF!AT325*(Cohort_WP!AT323/Cohort_CF!AT323))</f>
        <v>3232167.0072834445</v>
      </c>
      <c r="AU324" s="1">
        <f>IF(Income_CF!AU325="","",Income_CF!AU325*(Cohort_WP!AU323/Cohort_CF!AU323))</f>
        <v>3315510.51938278</v>
      </c>
      <c r="AV324" s="1">
        <f>IF(Income_CF!AV325="","",Income_CF!AV325*(Cohort_WP!AV323/Cohort_CF!AV323))</f>
        <v>3398963.1079252316</v>
      </c>
      <c r="AW324" s="1">
        <f>IF(Income_CF!AW325="","",Income_CF!AW325*(Cohort_WP!AW323/Cohort_CF!AW323))</f>
        <v>3482426.1453937097</v>
      </c>
      <c r="AX324" s="1">
        <f>IF(Income_CF!AX325="","",Income_CF!AX325*(Cohort_WP!AX323/Cohort_CF!AX323))</f>
        <v>3565798.5334477727</v>
      </c>
      <c r="AY324" s="1">
        <f>IF(Income_CF!AY325="","",Income_CF!AY325*(Cohort_WP!AY323/Cohort_CF!AY323))</f>
        <v>3648976.8877555695</v>
      </c>
      <c r="AZ324" s="1">
        <f>IF(Income_CF!AZ325="","",Income_CF!AZ325*(Cohort_WP!AZ323/Cohort_CF!AZ323))</f>
        <v>3731855.7342435927</v>
      </c>
      <c r="BA324" s="1">
        <f>IF(Income_CF!BA325="","",Income_CF!BA325*(Cohort_WP!BA323/Cohort_CF!BA323))</f>
        <v>3814327.7163227643</v>
      </c>
      <c r="BB324" s="1">
        <f>IF(Income_CF!BB325="","",Income_CF!BB325*(Cohort_WP!BB323/Cohort_CF!BB323))</f>
        <v>3896283.812592858</v>
      </c>
      <c r="BC324" s="1">
        <f>IF(Income_CF!BC325="","",Income_CF!BC325*(Cohort_WP!BC323/Cohort_CF!BC323))</f>
        <v>3977613.5644708811</v>
      </c>
      <c r="BD324" s="1">
        <f>IF(Income_CF!BD325="","",Income_CF!BD325*(Cohort_WP!BD323/Cohort_CF!BD323))</f>
        <v>4058205.313134959</v>
      </c>
      <c r="BE324" s="1">
        <f>IF(Income_CF!BE325="","",Income_CF!BE325*(Cohort_WP!BE323/Cohort_CF!BE323))</f>
        <v>4137946.4451219942</v>
      </c>
      <c r="BF324" s="1">
        <f>IF(Income_CF!BF325="","",Income_CF!BF325*(Cohort_WP!BF323/Cohort_CF!BF323))</f>
        <v>4216723.6458671736</v>
      </c>
      <c r="BG324" s="1">
        <f>IF(Income_CF!BG325="","",Income_CF!BG325*(Cohort_WP!BG323/Cohort_CF!BG323))</f>
        <v>4294423.1604245873</v>
      </c>
      <c r="BH324" s="1">
        <f>IF(Income_CF!BH325="","",Income_CF!BH325*(Cohort_WP!BH323/Cohort_CF!BH323))</f>
        <v>4370931.0605630344</v>
      </c>
      <c r="BI324" s="1">
        <f>IF(Income_CF!BI325="","",Income_CF!BI325*(Cohort_WP!BI323/Cohort_CF!BI323))</f>
        <v>4446133.5173882702</v>
      </c>
      <c r="BJ324" s="1">
        <f>IF(Income_CF!BJ325="","",Income_CF!BJ325*(Cohort_WP!BJ323/Cohort_CF!BJ323))</f>
        <v>4519917.0786035797</v>
      </c>
      <c r="BK324" s="1">
        <f>IF(Income_CF!BK325="","",Income_CF!BK325*(Cohort_WP!BK323/Cohort_CF!BK323))</f>
        <v>4592168.9494851567</v>
      </c>
      <c r="BL324" s="1">
        <f>IF(Income_CF!BL325="","",Income_CF!BL325*(Cohort_WP!BL323/Cohort_CF!BL323))</f>
        <v>4662777.2766163461</v>
      </c>
      <c r="BM324" s="1">
        <f>IF(Income_CF!BM325="","",Income_CF!BM325*(Cohort_WP!BM323/Cohort_CF!BM323))</f>
        <v>4731631.4333977308</v>
      </c>
      <c r="BN324" s="1" t="str">
        <f>IF(Income_CF!BN325="","",Income_CF!BN325*(Cohort_WP!BN323/Cohort_CF!BN323))</f>
        <v/>
      </c>
      <c r="BO324" s="1" t="str">
        <f>IF(Income_CF!BO325="","",Income_CF!BO325*(Cohort_WP!BO323/Cohort_CF!BO323))</f>
        <v/>
      </c>
      <c r="BP324" s="1" t="str">
        <f>IF(Income_CF!BP325="","",Income_CF!BP325*(Cohort_WP!BP323/Cohort_CF!BP323))</f>
        <v/>
      </c>
    </row>
    <row r="325" spans="1:72" x14ac:dyDescent="0.55000000000000004">
      <c r="A325" s="642"/>
      <c r="B325" t="s">
        <v>484</v>
      </c>
      <c r="J325" s="1" t="str">
        <f>IF(Income_CF!J326="","",Income_CF!J326*(Cohort_WP!J324/Cohort_CF!J324))</f>
        <v/>
      </c>
      <c r="K325" s="1" t="str">
        <f>IF(Income_CF!K326="","",Income_CF!K326*(Cohort_WP!K324/Cohort_CF!K324))</f>
        <v/>
      </c>
      <c r="L325" s="1" t="str">
        <f>IF(Income_CF!L326="","",Income_CF!L326*(Cohort_WP!L324/Cohort_CF!L324))</f>
        <v/>
      </c>
      <c r="M325" s="1" t="str">
        <f>IF(Income_CF!M326="","",Income_CF!M326*(Cohort_WP!M324/Cohort_CF!M324))</f>
        <v/>
      </c>
      <c r="N325" s="1" t="str">
        <f>IF(Income_CF!N326="","",Income_CF!N326*(Cohort_WP!N324/Cohort_CF!N324))</f>
        <v/>
      </c>
      <c r="O325" s="1" t="str">
        <f>IF(Income_CF!O326="","",Income_CF!O326*(Cohort_WP!O324/Cohort_CF!O324))</f>
        <v/>
      </c>
      <c r="P325" s="1" t="str">
        <f>IF(Income_CF!P326="","",Income_CF!P326*(Cohort_WP!P324/Cohort_CF!P324))</f>
        <v/>
      </c>
      <c r="Q325" s="1" t="str">
        <f>IF(Income_CF!Q326="","",Income_CF!Q326*(Cohort_WP!Q324/Cohort_CF!Q324))</f>
        <v/>
      </c>
      <c r="R325" s="1" t="str">
        <f>IF(Income_CF!R326="","",Income_CF!R326*(Cohort_WP!R324/Cohort_CF!R324))</f>
        <v/>
      </c>
      <c r="S325" s="1" t="str">
        <f>IF(Income_CF!S326="","",Income_CF!S326*(Cohort_WP!S324/Cohort_CF!S324))</f>
        <v/>
      </c>
      <c r="T325" s="1" t="str">
        <f>IF(Income_CF!T326="","",Income_CF!T326*(Cohort_WP!T324/Cohort_CF!T324))</f>
        <v/>
      </c>
      <c r="U325" s="1" t="str">
        <f>IF(Income_CF!U326="","",Income_CF!U326*(Cohort_WP!U324/Cohort_CF!U324))</f>
        <v/>
      </c>
      <c r="V325" s="1" t="str">
        <f>IF(Income_CF!V326="","",Income_CF!V326*(Cohort_WP!V324/Cohort_CF!V324))</f>
        <v/>
      </c>
      <c r="W325" s="1" t="str">
        <f>IF(Income_CF!W326="","",Income_CF!W326*(Cohort_WP!W324/Cohort_CF!W324))</f>
        <v/>
      </c>
      <c r="X325" s="1" t="str">
        <f>IF(Income_CF!X326="","",Income_CF!X326*(Cohort_WP!X324/Cohort_CF!X324))</f>
        <v/>
      </c>
      <c r="Y325" s="1" t="str">
        <f>IF(Income_CF!Y326="","",Income_CF!Y326*(Cohort_WP!Y324/Cohort_CF!Y324))</f>
        <v/>
      </c>
      <c r="Z325" s="1" t="str">
        <f>IF(Income_CF!Z326="","",Income_CF!Z326*(Cohort_WP!Z324/Cohort_CF!Z324))</f>
        <v/>
      </c>
      <c r="AA325" s="1">
        <f>IF(Income_CF!AA326="","",Income_CF!AA326*(Cohort_WP!AA324/Cohort_CF!AA324))</f>
        <v>1748984.9127427284</v>
      </c>
      <c r="AB325" s="1">
        <f>IF(Income_CF!AB326="","",Income_CF!AB326*(Cohort_WP!AB324/Cohort_CF!AB324))</f>
        <v>1816832.0853573058</v>
      </c>
      <c r="AC325" s="1">
        <f>IF(Income_CF!AC326="","",Income_CF!AC326*(Cohort_WP!AC324/Cohort_CF!AC324))</f>
        <v>1886179.1597470278</v>
      </c>
      <c r="AD325" s="1">
        <f>IF(Income_CF!AD326="","",Income_CF!AD326*(Cohort_WP!AD324/Cohort_CF!AD324))</f>
        <v>1956998.6067942218</v>
      </c>
      <c r="AE325" s="1">
        <f>IF(Income_CF!AE326="","",Income_CF!AE326*(Cohort_WP!AE324/Cohort_CF!AE324))</f>
        <v>2041675.4682771927</v>
      </c>
      <c r="AF325" s="1">
        <f>IF(Income_CF!AF326="","",Income_CF!AF326*(Cohort_WP!AF324/Cohort_CF!AF324))</f>
        <v>2114523.6889976454</v>
      </c>
      <c r="AG325" s="1">
        <f>IF(Income_CF!AG326="","",Income_CF!AG326*(Cohort_WP!AG324/Cohort_CF!AG324))</f>
        <v>2188657.5898866979</v>
      </c>
      <c r="AH325" s="1">
        <f>IF(Income_CF!AH326="","",Income_CF!AH326*(Cohort_WP!AH324/Cohort_CF!AH324))</f>
        <v>2264031.7531169802</v>
      </c>
      <c r="AI325" s="1">
        <f>IF(Income_CF!AI326="","",Income_CF!AI326*(Cohort_WP!AI324/Cohort_CF!AI324))</f>
        <v>2340596.9126428463</v>
      </c>
      <c r="AJ325" s="1">
        <f>IF(Income_CF!AJ326="","",Income_CF!AJ326*(Cohort_WP!AJ324/Cohort_CF!AJ324))</f>
        <v>2418299.9419087898</v>
      </c>
      <c r="AK325" s="1">
        <f>IF(Income_CF!AK326="","",Income_CF!AK326*(Cohort_WP!AK324/Cohort_CF!AK324))</f>
        <v>2497083.8529100483</v>
      </c>
      <c r="AL325" s="1">
        <f>IF(Income_CF!AL326="","",Income_CF!AL326*(Cohort_WP!AL324/Cohort_CF!AL324))</f>
        <v>2576887.8069925588</v>
      </c>
      <c r="AM325" s="1">
        <f>IF(Income_CF!AM326="","",Income_CF!AM326*(Cohort_WP!AM324/Cohort_CF!AM324))</f>
        <v>2657647.1377423923</v>
      </c>
      <c r="AN325" s="1">
        <f>IF(Income_CF!AN326="","",Income_CF!AN326*(Cohort_WP!AN324/Cohort_CF!AN324))</f>
        <v>2739293.3862747503</v>
      </c>
      <c r="AO325" s="1">
        <f>IF(Income_CF!AO326="","",Income_CF!AO326*(Cohort_WP!AO324/Cohort_CF!AO324))</f>
        <v>2821754.3491896051</v>
      </c>
      <c r="AP325" s="1">
        <f>IF(Income_CF!AP326="","",Income_CF!AP326*(Cohort_WP!AP324/Cohort_CF!AP324))</f>
        <v>2904954.1394157936</v>
      </c>
      <c r="AQ325" s="1">
        <f>IF(Income_CF!AQ326="","",Income_CF!AQ326*(Cohort_WP!AQ324/Cohort_CF!AQ324))</f>
        <v>2988813.2601169124</v>
      </c>
      <c r="AR325" s="1">
        <f>IF(Income_CF!AR326="","",Income_CF!AR326*(Cohort_WP!AR324/Cohort_CF!AR324))</f>
        <v>3073248.6917824829</v>
      </c>
      <c r="AS325" s="1">
        <f>IF(Income_CF!AS326="","",Income_CF!AS326*(Cohort_WP!AS324/Cohort_CF!AS324))</f>
        <v>3158173.9925748915</v>
      </c>
      <c r="AT325" s="1">
        <f>IF(Income_CF!AT326="","",Income_CF!AT326*(Cohort_WP!AT324/Cohort_CF!AT324))</f>
        <v>3243499.4119486148</v>
      </c>
      <c r="AU325" s="1">
        <f>IF(Income_CF!AU326="","",Income_CF!AU326*(Cohort_WP!AU324/Cohort_CF!AU324))</f>
        <v>3329132.0175019479</v>
      </c>
      <c r="AV325" s="1">
        <f>IF(Income_CF!AV326="","",Income_CF!AV326*(Cohort_WP!AV324/Cohort_CF!AV324))</f>
        <v>3414975.8349642637</v>
      </c>
      <c r="AW325" s="1">
        <f>IF(Income_CF!AW326="","",Income_CF!AW326*(Cohort_WP!AW324/Cohort_CF!AW324))</f>
        <v>3500932.0011629881</v>
      </c>
      <c r="AX325" s="1">
        <f>IF(Income_CF!AX326="","",Income_CF!AX326*(Cohort_WP!AX324/Cohort_CF!AX324))</f>
        <v>3586898.9297555205</v>
      </c>
      <c r="AY325" s="1">
        <f>IF(Income_CF!AY326="","",Income_CF!AY326*(Cohort_WP!AY324/Cohort_CF!AY324))</f>
        <v>3672772.4894512063</v>
      </c>
      <c r="AZ325" s="1">
        <f>IF(Income_CF!AZ326="","",Income_CF!AZ326*(Cohort_WP!AZ324/Cohort_CF!AZ324))</f>
        <v>3758446.1943882369</v>
      </c>
      <c r="BA325" s="1">
        <f>IF(Income_CF!BA326="","",Income_CF!BA326*(Cohort_WP!BA324/Cohort_CF!BA324))</f>
        <v>3843811.4062709007</v>
      </c>
      <c r="BB325" s="1">
        <f>IF(Income_CF!BB326="","",Income_CF!BB326*(Cohort_WP!BB324/Cohort_CF!BB324))</f>
        <v>3928757.5478124465</v>
      </c>
      <c r="BC325" s="1">
        <f>IF(Income_CF!BC326="","",Income_CF!BC326*(Cohort_WP!BC324/Cohort_CF!BC324))</f>
        <v>4013172.3269706438</v>
      </c>
      <c r="BD325" s="1">
        <f>IF(Income_CF!BD326="","",Income_CF!BD326*(Cohort_WP!BD324/Cohort_CF!BD324))</f>
        <v>4096941.9714050079</v>
      </c>
      <c r="BE325" s="1">
        <f>IF(Income_CF!BE326="","",Income_CF!BE326*(Cohort_WP!BE324/Cohort_CF!BE324))</f>
        <v>4179951.4725290081</v>
      </c>
      <c r="BF325" s="1">
        <f>IF(Income_CF!BF326="","",Income_CF!BF326*(Cohort_WP!BF324/Cohort_CF!BF324))</f>
        <v>4262084.8384756539</v>
      </c>
      <c r="BG325" s="1">
        <f>IF(Income_CF!BG326="","",Income_CF!BG326*(Cohort_WP!BG324/Cohort_CF!BG324))</f>
        <v>4343225.3552431883</v>
      </c>
      <c r="BH325" s="1">
        <f>IF(Income_CF!BH326="","",Income_CF!BH326*(Cohort_WP!BH324/Cohort_CF!BH324))</f>
        <v>4423255.8552373247</v>
      </c>
      <c r="BI325" s="1">
        <f>IF(Income_CF!BI326="","",Income_CF!BI326*(Cohort_WP!BI324/Cohort_CF!BI324))</f>
        <v>4502058.9923799261</v>
      </c>
      <c r="BJ325" s="1">
        <f>IF(Income_CF!BJ326="","",Income_CF!BJ326*(Cohort_WP!BJ324/Cohort_CF!BJ324))</f>
        <v>4579517.5229099169</v>
      </c>
      <c r="BK325" s="1">
        <f>IF(Income_CF!BK326="","",Income_CF!BK326*(Cohort_WP!BK324/Cohort_CF!BK324))</f>
        <v>4655514.5909616873</v>
      </c>
      <c r="BL325" s="1">
        <f>IF(Income_CF!BL326="","",Income_CF!BL326*(Cohort_WP!BL324/Cohort_CF!BL324))</f>
        <v>4729934.0179697117</v>
      </c>
      <c r="BM325" s="1">
        <f>IF(Income_CF!BM326="","",Income_CF!BM326*(Cohort_WP!BM324/Cohort_CF!BM324))</f>
        <v>4802660.5949148368</v>
      </c>
      <c r="BN325" s="1">
        <f>IF(Income_CF!BN326="","",Income_CF!BN326*(Cohort_WP!BN324/Cohort_CF!BN324))</f>
        <v>4873580.3763996623</v>
      </c>
      <c r="BO325" s="1" t="str">
        <f>IF(Income_CF!BO326="","",Income_CF!BO326*(Cohort_WP!BO324/Cohort_CF!BO324))</f>
        <v/>
      </c>
      <c r="BP325" s="1" t="str">
        <f>IF(Income_CF!BP326="","",Income_CF!BP326*(Cohort_WP!BP324/Cohort_CF!BP324))</f>
        <v/>
      </c>
    </row>
    <row r="326" spans="1:72" x14ac:dyDescent="0.55000000000000004">
      <c r="A326" s="642"/>
      <c r="B326" t="s">
        <v>485</v>
      </c>
      <c r="J326" s="1" t="str">
        <f>IF(Income_CF!J327="","",Income_CF!J327*(Cohort_WP!J325/Cohort_CF!J325))</f>
        <v/>
      </c>
      <c r="K326" s="1" t="str">
        <f>IF(Income_CF!K327="","",Income_CF!K327*(Cohort_WP!K325/Cohort_CF!K325))</f>
        <v/>
      </c>
      <c r="L326" s="1" t="str">
        <f>IF(Income_CF!L327="","",Income_CF!L327*(Cohort_WP!L325/Cohort_CF!L325))</f>
        <v/>
      </c>
      <c r="M326" s="1" t="str">
        <f>IF(Income_CF!M327="","",Income_CF!M327*(Cohort_WP!M325/Cohort_CF!M325))</f>
        <v/>
      </c>
      <c r="N326" s="1" t="str">
        <f>IF(Income_CF!N327="","",Income_CF!N327*(Cohort_WP!N325/Cohort_CF!N325))</f>
        <v/>
      </c>
      <c r="O326" s="1" t="str">
        <f>IF(Income_CF!O327="","",Income_CF!O327*(Cohort_WP!O325/Cohort_CF!O325))</f>
        <v/>
      </c>
      <c r="P326" s="1" t="str">
        <f>IF(Income_CF!P327="","",Income_CF!P327*(Cohort_WP!P325/Cohort_CF!P325))</f>
        <v/>
      </c>
      <c r="Q326" s="1" t="str">
        <f>IF(Income_CF!Q327="","",Income_CF!Q327*(Cohort_WP!Q325/Cohort_CF!Q325))</f>
        <v/>
      </c>
      <c r="R326" s="1" t="str">
        <f>IF(Income_CF!R327="","",Income_CF!R327*(Cohort_WP!R325/Cohort_CF!R325))</f>
        <v/>
      </c>
      <c r="S326" s="1" t="str">
        <f>IF(Income_CF!S327="","",Income_CF!S327*(Cohort_WP!S325/Cohort_CF!S325))</f>
        <v/>
      </c>
      <c r="T326" s="1" t="str">
        <f>IF(Income_CF!T327="","",Income_CF!T327*(Cohort_WP!T325/Cohort_CF!T325))</f>
        <v/>
      </c>
      <c r="U326" s="1" t="str">
        <f>IF(Income_CF!U327="","",Income_CF!U327*(Cohort_WP!U325/Cohort_CF!U325))</f>
        <v/>
      </c>
      <c r="V326" s="1" t="str">
        <f>IF(Income_CF!V327="","",Income_CF!V327*(Cohort_WP!V325/Cohort_CF!V325))</f>
        <v/>
      </c>
      <c r="W326" s="1" t="str">
        <f>IF(Income_CF!W327="","",Income_CF!W327*(Cohort_WP!W325/Cohort_CF!W325))</f>
        <v/>
      </c>
      <c r="X326" s="1" t="str">
        <f>IF(Income_CF!X327="","",Income_CF!X327*(Cohort_WP!X325/Cohort_CF!X325))</f>
        <v/>
      </c>
      <c r="Y326" s="1" t="str">
        <f>IF(Income_CF!Y327="","",Income_CF!Y327*(Cohort_WP!Y325/Cohort_CF!Y325))</f>
        <v/>
      </c>
      <c r="Z326" s="1" t="str">
        <f>IF(Income_CF!Z327="","",Income_CF!Z327*(Cohort_WP!Z325/Cohort_CF!Z325))</f>
        <v/>
      </c>
      <c r="AA326" s="1" t="str">
        <f>IF(Income_CF!AA327="","",Income_CF!AA327*(Cohort_WP!AA325/Cohort_CF!AA325))</f>
        <v/>
      </c>
      <c r="AB326" s="1">
        <f>IF(Income_CF!AB327="","",Income_CF!AB327*(Cohort_WP!AB325/Cohort_CF!AB325))</f>
        <v>1801454.4601250107</v>
      </c>
      <c r="AC326" s="1">
        <f>IF(Income_CF!AC327="","",Income_CF!AC327*(Cohort_WP!AC325/Cohort_CF!AC325))</f>
        <v>1871337.0479180252</v>
      </c>
      <c r="AD326" s="1">
        <f>IF(Income_CF!AD327="","",Income_CF!AD327*(Cohort_WP!AD325/Cohort_CF!AD325))</f>
        <v>1942764.5345394386</v>
      </c>
      <c r="AE326" s="1">
        <f>IF(Income_CF!AE327="","",Income_CF!AE327*(Cohort_WP!AE325/Cohort_CF!AE325))</f>
        <v>2015708.5649980484</v>
      </c>
      <c r="AF326" s="1">
        <f>IF(Income_CF!AF327="","",Income_CF!AF327*(Cohort_WP!AF325/Cohort_CF!AF325))</f>
        <v>2102925.7323255087</v>
      </c>
      <c r="AG326" s="1">
        <f>IF(Income_CF!AG327="","",Income_CF!AG327*(Cohort_WP!AG325/Cohort_CF!AG325))</f>
        <v>2177959.3996675746</v>
      </c>
      <c r="AH326" s="1">
        <f>IF(Income_CF!AH327="","",Income_CF!AH327*(Cohort_WP!AH325/Cohort_CF!AH325))</f>
        <v>2254317.3175832983</v>
      </c>
      <c r="AI326" s="1">
        <f>IF(Income_CF!AI327="","",Income_CF!AI327*(Cohort_WP!AI325/Cohort_CF!AI325))</f>
        <v>2331952.7057104893</v>
      </c>
      <c r="AJ326" s="1">
        <f>IF(Income_CF!AJ327="","",Income_CF!AJ327*(Cohort_WP!AJ325/Cohort_CF!AJ325))</f>
        <v>2410814.8200221318</v>
      </c>
      <c r="AK326" s="1">
        <f>IF(Income_CF!AK327="","",Income_CF!AK327*(Cohort_WP!AK325/Cohort_CF!AK325))</f>
        <v>2490848.9401660538</v>
      </c>
      <c r="AL326" s="1">
        <f>IF(Income_CF!AL327="","",Income_CF!AL327*(Cohort_WP!AL325/Cohort_CF!AL325))</f>
        <v>2571996.3684973493</v>
      </c>
      <c r="AM326" s="1">
        <f>IF(Income_CF!AM327="","",Income_CF!AM327*(Cohort_WP!AM325/Cohort_CF!AM325))</f>
        <v>2654194.4412023355</v>
      </c>
      <c r="AN326" s="1">
        <f>IF(Income_CF!AN327="","",Income_CF!AN327*(Cohort_WP!AN325/Cohort_CF!AN325))</f>
        <v>2737376.5518746632</v>
      </c>
      <c r="AO326" s="1">
        <f>IF(Income_CF!AO327="","",Income_CF!AO327*(Cohort_WP!AO325/Cohort_CF!AO325))</f>
        <v>2821472.1878629932</v>
      </c>
      <c r="AP326" s="1">
        <f>IF(Income_CF!AP327="","",Income_CF!AP327*(Cohort_WP!AP325/Cohort_CF!AP325))</f>
        <v>2906406.9796652934</v>
      </c>
      <c r="AQ326" s="1">
        <f>IF(Income_CF!AQ327="","",Income_CF!AQ327*(Cohort_WP!AQ325/Cohort_CF!AQ325))</f>
        <v>2992102.7635982675</v>
      </c>
      <c r="AR326" s="1">
        <f>IF(Income_CF!AR327="","",Income_CF!AR327*(Cohort_WP!AR325/Cohort_CF!AR325))</f>
        <v>3078477.6579204197</v>
      </c>
      <c r="AS326" s="1">
        <f>IF(Income_CF!AS327="","",Income_CF!AS327*(Cohort_WP!AS325/Cohort_CF!AS325))</f>
        <v>3165446.1525359577</v>
      </c>
      <c r="AT326" s="1">
        <f>IF(Income_CF!AT327="","",Income_CF!AT327*(Cohort_WP!AT325/Cohort_CF!AT325))</f>
        <v>3252919.2123521371</v>
      </c>
      <c r="AU326" s="1">
        <f>IF(Income_CF!AU327="","",Income_CF!AU327*(Cohort_WP!AU325/Cohort_CF!AU325))</f>
        <v>3340804.3943070732</v>
      </c>
      <c r="AV326" s="1">
        <f>IF(Income_CF!AV327="","",Income_CF!AV327*(Cohort_WP!AV325/Cohort_CF!AV325))</f>
        <v>3429005.9780270071</v>
      </c>
      <c r="AW326" s="1">
        <f>IF(Income_CF!AW327="","",Income_CF!AW327*(Cohort_WP!AW325/Cohort_CF!AW325))</f>
        <v>3517425.1100131911</v>
      </c>
      <c r="AX326" s="1">
        <f>IF(Income_CF!AX327="","",Income_CF!AX327*(Cohort_WP!AX325/Cohort_CF!AX325))</f>
        <v>3605959.9611978773</v>
      </c>
      <c r="AY326" s="1">
        <f>IF(Income_CF!AY327="","",Income_CF!AY327*(Cohort_WP!AY325/Cohort_CF!AY325))</f>
        <v>3694505.897648186</v>
      </c>
      <c r="AZ326" s="1">
        <f>IF(Income_CF!AZ327="","",Income_CF!AZ327*(Cohort_WP!AZ325/Cohort_CF!AZ325))</f>
        <v>3782955.6641347422</v>
      </c>
      <c r="BA326" s="1">
        <f>IF(Income_CF!BA327="","",Income_CF!BA327*(Cohort_WP!BA325/Cohort_CF!BA325))</f>
        <v>3871199.5802198849</v>
      </c>
      <c r="BB326" s="1">
        <f>IF(Income_CF!BB327="","",Income_CF!BB327*(Cohort_WP!BB325/Cohort_CF!BB325))</f>
        <v>3959125.7484590276</v>
      </c>
      <c r="BC326" s="1">
        <f>IF(Income_CF!BC327="","",Income_CF!BC327*(Cohort_WP!BC325/Cohort_CF!BC325))</f>
        <v>4046620.2742468202</v>
      </c>
      <c r="BD326" s="1">
        <f>IF(Income_CF!BD327="","",Income_CF!BD327*(Cohort_WP!BD325/Cohort_CF!BD325))</f>
        <v>4133567.4967797627</v>
      </c>
      <c r="BE326" s="1">
        <f>IF(Income_CF!BE327="","",Income_CF!BE327*(Cohort_WP!BE325/Cohort_CF!BE325))</f>
        <v>4219850.230547158</v>
      </c>
      <c r="BF326" s="1">
        <f>IF(Income_CF!BF327="","",Income_CF!BF327*(Cohort_WP!BF325/Cohort_CF!BF325))</f>
        <v>4305350.0167048788</v>
      </c>
      <c r="BG326" s="1">
        <f>IF(Income_CF!BG327="","",Income_CF!BG327*(Cohort_WP!BG325/Cohort_CF!BG325))</f>
        <v>4389947.3836299228</v>
      </c>
      <c r="BH326" s="1">
        <f>IF(Income_CF!BH327="","",Income_CF!BH327*(Cohort_WP!BH325/Cohort_CF!BH325))</f>
        <v>4473522.1159004839</v>
      </c>
      <c r="BI326" s="1">
        <f>IF(Income_CF!BI327="","",Income_CF!BI327*(Cohort_WP!BI325/Cohort_CF!BI325))</f>
        <v>4555953.5308944453</v>
      </c>
      <c r="BJ326" s="1">
        <f>IF(Income_CF!BJ327="","",Income_CF!BJ327*(Cohort_WP!BJ325/Cohort_CF!BJ325))</f>
        <v>4637120.7621513223</v>
      </c>
      <c r="BK326" s="1">
        <f>IF(Income_CF!BK327="","",Income_CF!BK327*(Cohort_WP!BK325/Cohort_CF!BK325))</f>
        <v>4716903.0485972147</v>
      </c>
      <c r="BL326" s="1">
        <f>IF(Income_CF!BL327="","",Income_CF!BL327*(Cohort_WP!BL325/Cohort_CF!BL325))</f>
        <v>4795180.0286905393</v>
      </c>
      <c r="BM326" s="1">
        <f>IF(Income_CF!BM327="","",Income_CF!BM327*(Cohort_WP!BM325/Cohort_CF!BM325))</f>
        <v>4871832.0385088027</v>
      </c>
      <c r="BN326" s="1">
        <f>IF(Income_CF!BN327="","",Income_CF!BN327*(Cohort_WP!BN325/Cohort_CF!BN325))</f>
        <v>4946740.4127622815</v>
      </c>
      <c r="BO326" s="1">
        <f>IF(Income_CF!BO327="","",Income_CF!BO327*(Cohort_WP!BO325/Cohort_CF!BO325))</f>
        <v>5019787.7876916509</v>
      </c>
      <c r="BP326" s="1" t="str">
        <f>IF(Income_CF!BP327="","",Income_CF!BP327*(Cohort_WP!BP325/Cohort_CF!BP325))</f>
        <v/>
      </c>
    </row>
    <row r="327" spans="1:72" x14ac:dyDescent="0.55000000000000004">
      <c r="A327" s="642"/>
      <c r="B327" t="s">
        <v>486</v>
      </c>
      <c r="J327" s="1" t="str">
        <f>IF(Income_CF!J328="","",Income_CF!J328*(Cohort_WP!J326/Cohort_CF!J326))</f>
        <v/>
      </c>
      <c r="K327" s="1" t="str">
        <f>IF(Income_CF!K328="","",Income_CF!K328*(Cohort_WP!K326/Cohort_CF!K326))</f>
        <v/>
      </c>
      <c r="L327" s="1" t="str">
        <f>IF(Income_CF!L328="","",Income_CF!L328*(Cohort_WP!L326/Cohort_CF!L326))</f>
        <v/>
      </c>
      <c r="M327" s="1" t="str">
        <f>IF(Income_CF!M328="","",Income_CF!M328*(Cohort_WP!M326/Cohort_CF!M326))</f>
        <v/>
      </c>
      <c r="N327" s="1" t="str">
        <f>IF(Income_CF!N328="","",Income_CF!N328*(Cohort_WP!N326/Cohort_CF!N326))</f>
        <v/>
      </c>
      <c r="O327" s="1" t="str">
        <f>IF(Income_CF!O328="","",Income_CF!O328*(Cohort_WP!O326/Cohort_CF!O326))</f>
        <v/>
      </c>
      <c r="P327" s="1" t="str">
        <f>IF(Income_CF!P328="","",Income_CF!P328*(Cohort_WP!P326/Cohort_CF!P326))</f>
        <v/>
      </c>
      <c r="Q327" s="1" t="str">
        <f>IF(Income_CF!Q328="","",Income_CF!Q328*(Cohort_WP!Q326/Cohort_CF!Q326))</f>
        <v/>
      </c>
      <c r="R327" s="1" t="str">
        <f>IF(Income_CF!R328="","",Income_CF!R328*(Cohort_WP!R326/Cohort_CF!R326))</f>
        <v/>
      </c>
      <c r="S327" s="1" t="str">
        <f>IF(Income_CF!S328="","",Income_CF!S328*(Cohort_WP!S326/Cohort_CF!S326))</f>
        <v/>
      </c>
      <c r="T327" s="1" t="str">
        <f>IF(Income_CF!T328="","",Income_CF!T328*(Cohort_WP!T326/Cohort_CF!T326))</f>
        <v/>
      </c>
      <c r="U327" s="1" t="str">
        <f>IF(Income_CF!U328="","",Income_CF!U328*(Cohort_WP!U326/Cohort_CF!U326))</f>
        <v/>
      </c>
      <c r="V327" s="1" t="str">
        <f>IF(Income_CF!V328="","",Income_CF!V328*(Cohort_WP!V326/Cohort_CF!V326))</f>
        <v/>
      </c>
      <c r="W327" s="1" t="str">
        <f>IF(Income_CF!W328="","",Income_CF!W328*(Cohort_WP!W326/Cohort_CF!W326))</f>
        <v/>
      </c>
      <c r="X327" s="1" t="str">
        <f>IF(Income_CF!X328="","",Income_CF!X328*(Cohort_WP!X326/Cohort_CF!X326))</f>
        <v/>
      </c>
      <c r="Y327" s="1" t="str">
        <f>IF(Income_CF!Y328="","",Income_CF!Y328*(Cohort_WP!Y326/Cohort_CF!Y326))</f>
        <v/>
      </c>
      <c r="Z327" s="1" t="str">
        <f>IF(Income_CF!Z328="","",Income_CF!Z328*(Cohort_WP!Z326/Cohort_CF!Z326))</f>
        <v/>
      </c>
      <c r="AA327" s="1" t="str">
        <f>IF(Income_CF!AA328="","",Income_CF!AA328*(Cohort_WP!AA326/Cohort_CF!AA326))</f>
        <v/>
      </c>
      <c r="AB327" s="1" t="str">
        <f>IF(Income_CF!AB328="","",Income_CF!AB328*(Cohort_WP!AB326/Cohort_CF!AB326))</f>
        <v/>
      </c>
      <c r="AC327" s="1">
        <f>IF(Income_CF!AC328="","",Income_CF!AC328*(Cohort_WP!AC326/Cohort_CF!AC326))</f>
        <v>1855498.0939287611</v>
      </c>
      <c r="AD327" s="1">
        <f>IF(Income_CF!AD328="","",Income_CF!AD328*(Cohort_WP!AD326/Cohort_CF!AD326))</f>
        <v>1927477.1593555659</v>
      </c>
      <c r="AE327" s="1">
        <f>IF(Income_CF!AE328="","",Income_CF!AE328*(Cohort_WP!AE326/Cohort_CF!AE326))</f>
        <v>2001047.4705756216</v>
      </c>
      <c r="AF327" s="1">
        <f>IF(Income_CF!AF328="","",Income_CF!AF328*(Cohort_WP!AF326/Cohort_CF!AF326))</f>
        <v>2076179.82194799</v>
      </c>
      <c r="AG327" s="1">
        <f>IF(Income_CF!AG328="","",Income_CF!AG328*(Cohort_WP!AG326/Cohort_CF!AG326))</f>
        <v>2166013.5042952737</v>
      </c>
      <c r="AH327" s="1">
        <f>IF(Income_CF!AH328="","",Income_CF!AH328*(Cohort_WP!AH326/Cohort_CF!AH326))</f>
        <v>2243298.1816576021</v>
      </c>
      <c r="AI327" s="1">
        <f>IF(Income_CF!AI328="","",Income_CF!AI328*(Cohort_WP!AI326/Cohort_CF!AI326))</f>
        <v>2321946.8371107974</v>
      </c>
      <c r="AJ327" s="1">
        <f>IF(Income_CF!AJ328="","",Income_CF!AJ328*(Cohort_WP!AJ326/Cohort_CF!AJ326))</f>
        <v>2401911.286881804</v>
      </c>
      <c r="AK327" s="1">
        <f>IF(Income_CF!AK328="","",Income_CF!AK328*(Cohort_WP!AK326/Cohort_CF!AK326))</f>
        <v>2483139.2646227963</v>
      </c>
      <c r="AL327" s="1">
        <f>IF(Income_CF!AL328="","",Income_CF!AL328*(Cohort_WP!AL326/Cohort_CF!AL326))</f>
        <v>2565574.408371035</v>
      </c>
      <c r="AM327" s="1">
        <f>IF(Income_CF!AM328="","",Income_CF!AM328*(Cohort_WP!AM326/Cohort_CF!AM326))</f>
        <v>2649156.2595522697</v>
      </c>
      <c r="AN327" s="1">
        <f>IF(Income_CF!AN328="","",Income_CF!AN328*(Cohort_WP!AN326/Cohort_CF!AN326))</f>
        <v>2733820.2744384054</v>
      </c>
      <c r="AO327" s="1">
        <f>IF(Income_CF!AO328="","",Income_CF!AO328*(Cohort_WP!AO326/Cohort_CF!AO326))</f>
        <v>2819497.8484309036</v>
      </c>
      <c r="AP327" s="1">
        <f>IF(Income_CF!AP328="","",Income_CF!AP328*(Cohort_WP!AP326/Cohort_CF!AP326))</f>
        <v>2906116.3534988831</v>
      </c>
      <c r="AQ327" s="1">
        <f>IF(Income_CF!AQ328="","",Income_CF!AQ328*(Cohort_WP!AQ326/Cohort_CF!AQ326))</f>
        <v>2993599.1890552519</v>
      </c>
      <c r="AR327" s="1">
        <f>IF(Income_CF!AR328="","",Income_CF!AR328*(Cohort_WP!AR326/Cohort_CF!AR326))</f>
        <v>3081865.8465062152</v>
      </c>
      <c r="AS327" s="1">
        <f>IF(Income_CF!AS328="","",Income_CF!AS328*(Cohort_WP!AS326/Cohort_CF!AS326))</f>
        <v>3170831.9876580327</v>
      </c>
      <c r="AT327" s="1">
        <f>IF(Income_CF!AT328="","",Income_CF!AT328*(Cohort_WP!AT326/Cohort_CF!AT326))</f>
        <v>3260409.5371120358</v>
      </c>
      <c r="AU327" s="1">
        <f>IF(Income_CF!AU328="","",Income_CF!AU328*(Cohort_WP!AU326/Cohort_CF!AU326))</f>
        <v>3350506.7887227018</v>
      </c>
      <c r="AV327" s="1">
        <f>IF(Income_CF!AV328="","",Income_CF!AV328*(Cohort_WP!AV326/Cohort_CF!AV326))</f>
        <v>3441028.5261362856</v>
      </c>
      <c r="AW327" s="1">
        <f>IF(Income_CF!AW328="","",Income_CF!AW328*(Cohort_WP!AW326/Cohort_CF!AW326))</f>
        <v>3531876.1573678167</v>
      </c>
      <c r="AX327" s="1">
        <f>IF(Income_CF!AX328="","",Income_CF!AX328*(Cohort_WP!AX326/Cohort_CF!AX326))</f>
        <v>3622947.8633135869</v>
      </c>
      <c r="AY327" s="1">
        <f>IF(Income_CF!AY328="","",Income_CF!AY328*(Cohort_WP!AY326/Cohort_CF!AY326))</f>
        <v>3714138.7600338142</v>
      </c>
      <c r="AZ327" s="1">
        <f>IF(Income_CF!AZ328="","",Income_CF!AZ328*(Cohort_WP!AZ326/Cohort_CF!AZ326))</f>
        <v>3805341.0745776314</v>
      </c>
      <c r="BA327" s="1">
        <f>IF(Income_CF!BA328="","",Income_CF!BA328*(Cohort_WP!BA326/Cohort_CF!BA326))</f>
        <v>3896444.3340587849</v>
      </c>
      <c r="BB327" s="1">
        <f>IF(Income_CF!BB328="","",Income_CF!BB328*(Cohort_WP!BB326/Cohort_CF!BB326))</f>
        <v>3987335.5676264809</v>
      </c>
      <c r="BC327" s="1">
        <f>IF(Income_CF!BC328="","",Income_CF!BC328*(Cohort_WP!BC326/Cohort_CF!BC326))</f>
        <v>4077899.5209127977</v>
      </c>
      <c r="BD327" s="1">
        <f>IF(Income_CF!BD328="","",Income_CF!BD328*(Cohort_WP!BD326/Cohort_CF!BD326))</f>
        <v>4168018.8824742245</v>
      </c>
      <c r="BE327" s="1">
        <f>IF(Income_CF!BE328="","",Income_CF!BE328*(Cohort_WP!BE326/Cohort_CF!BE326))</f>
        <v>4257574.5216831556</v>
      </c>
      <c r="BF327" s="1">
        <f>IF(Income_CF!BF328="","",Income_CF!BF328*(Cohort_WP!BF326/Cohort_CF!BF326))</f>
        <v>4346445.737463573</v>
      </c>
      <c r="BG327" s="1">
        <f>IF(Income_CF!BG328="","",Income_CF!BG328*(Cohort_WP!BG326/Cohort_CF!BG326))</f>
        <v>4434510.5172060234</v>
      </c>
      <c r="BH327" s="1">
        <f>IF(Income_CF!BH328="","",Income_CF!BH328*(Cohort_WP!BH326/Cohort_CF!BH326))</f>
        <v>4521645.8051388208</v>
      </c>
      <c r="BI327" s="1">
        <f>IF(Income_CF!BI328="","",Income_CF!BI328*(Cohort_WP!BI326/Cohort_CF!BI326))</f>
        <v>4607727.7793774987</v>
      </c>
      <c r="BJ327" s="1">
        <f>IF(Income_CF!BJ328="","",Income_CF!BJ328*(Cohort_WP!BJ326/Cohort_CF!BJ326))</f>
        <v>4692632.1368212774</v>
      </c>
      <c r="BK327" s="1">
        <f>IF(Income_CF!BK328="","",Income_CF!BK328*(Cohort_WP!BK326/Cohort_CF!BK326))</f>
        <v>4776234.385015863</v>
      </c>
      <c r="BL327" s="1">
        <f>IF(Income_CF!BL328="","",Income_CF!BL328*(Cohort_WP!BL326/Cohort_CF!BL326))</f>
        <v>4858410.1400551321</v>
      </c>
      <c r="BM327" s="1">
        <f>IF(Income_CF!BM328="","",Income_CF!BM328*(Cohort_WP!BM326/Cohort_CF!BM326))</f>
        <v>4939035.429551255</v>
      </c>
      <c r="BN327" s="1">
        <f>IF(Income_CF!BN328="","",Income_CF!BN328*(Cohort_WP!BN326/Cohort_CF!BN326))</f>
        <v>5017986.9996640664</v>
      </c>
      <c r="BO327" s="1">
        <f>IF(Income_CF!BO328="","",Income_CF!BO328*(Cohort_WP!BO326/Cohort_CF!BO326))</f>
        <v>5095142.6251451503</v>
      </c>
      <c r="BP327" s="1">
        <f>IF(Income_CF!BP328="","",Income_CF!BP328*(Cohort_WP!BP326/Cohort_CF!BP326))</f>
        <v>5170381.4213224007</v>
      </c>
    </row>
    <row r="328" spans="1:72" x14ac:dyDescent="0.55000000000000004">
      <c r="A328" s="643"/>
      <c r="B328" s="329" t="s">
        <v>525</v>
      </c>
      <c r="C328" s="329"/>
      <c r="D328" s="329"/>
      <c r="E328" s="329"/>
      <c r="F328" s="329"/>
      <c r="G328" s="329"/>
      <c r="H328" s="330"/>
      <c r="I328" s="329"/>
      <c r="J328" s="330">
        <f>SUM(J308:J327)</f>
        <v>1058164.635743733</v>
      </c>
      <c r="K328" s="330">
        <f>SUM(K308:K327)</f>
        <v>2189122.8657956664</v>
      </c>
      <c r="L328" s="330">
        <f t="shared" ref="L328:BP328" si="130">SUM(L308:L327)</f>
        <v>3395965.96322616</v>
      </c>
      <c r="M328" s="330">
        <f t="shared" si="130"/>
        <v>4681861.2837287541</v>
      </c>
      <c r="N328" s="330">
        <f t="shared" si="130"/>
        <v>6057564.357626142</v>
      </c>
      <c r="O328" s="330">
        <f t="shared" si="130"/>
        <v>7518612.8953268565</v>
      </c>
      <c r="P328" s="330">
        <f t="shared" si="130"/>
        <v>9068345.1183910947</v>
      </c>
      <c r="Q328" s="330">
        <f t="shared" si="130"/>
        <v>10710171.916493371</v>
      </c>
      <c r="R328" s="330">
        <f t="shared" si="130"/>
        <v>12447576.699230589</v>
      </c>
      <c r="S328" s="330">
        <f t="shared" si="130"/>
        <v>14284115.23604778</v>
      </c>
      <c r="T328" s="330">
        <f t="shared" si="130"/>
        <v>16223415.490793217</v>
      </c>
      <c r="U328" s="330">
        <f t="shared" si="130"/>
        <v>18269177.457844384</v>
      </c>
      <c r="V328" s="330">
        <f t="shared" si="130"/>
        <v>20425173.007166136</v>
      </c>
      <c r="W328" s="330">
        <f t="shared" si="130"/>
        <v>22695245.746071156</v>
      </c>
      <c r="X328" s="330">
        <f t="shared" si="130"/>
        <v>25083310.905847017</v>
      </c>
      <c r="Y328" s="330">
        <f t="shared" si="130"/>
        <v>27593355.261793826</v>
      </c>
      <c r="Z328" s="330">
        <f t="shared" si="130"/>
        <v>30229437.095577296</v>
      </c>
      <c r="AA328" s="330">
        <f t="shared" si="130"/>
        <v>32995686.209143944</v>
      </c>
      <c r="AB328" s="330">
        <f t="shared" si="130"/>
        <v>35896303.999765322</v>
      </c>
      <c r="AC328" s="330">
        <f t="shared" si="130"/>
        <v>38935563.606075034</v>
      </c>
      <c r="AD328" s="330">
        <f t="shared" si="130"/>
        <v>40206647.09848772</v>
      </c>
      <c r="AE328" s="330">
        <f t="shared" si="130"/>
        <v>41493661.579621978</v>
      </c>
      <c r="AF328" s="330">
        <f t="shared" si="130"/>
        <v>42795513.968805611</v>
      </c>
      <c r="AG328" s="330">
        <f t="shared" si="130"/>
        <v>44111047.013348438</v>
      </c>
      <c r="AH328" s="330">
        <f t="shared" si="130"/>
        <v>45425472.272288978</v>
      </c>
      <c r="AI328" s="330">
        <f t="shared" si="130"/>
        <v>46751561.071777888</v>
      </c>
      <c r="AJ328" s="330">
        <f t="shared" si="130"/>
        <v>48088071.777226724</v>
      </c>
      <c r="AK328" s="330">
        <f t="shared" si="130"/>
        <v>49433708.23321858</v>
      </c>
      <c r="AL328" s="330">
        <f t="shared" si="130"/>
        <v>50787121.295480013</v>
      </c>
      <c r="AM328" s="330">
        <f t="shared" si="130"/>
        <v>52146910.564093985</v>
      </c>
      <c r="AN328" s="330">
        <f t="shared" si="130"/>
        <v>53511626.317391068</v>
      </c>
      <c r="AO328" s="330">
        <f t="shared" si="130"/>
        <v>54879771.645104676</v>
      </c>
      <c r="AP328" s="330">
        <f t="shared" si="130"/>
        <v>56249804.778506115</v>
      </c>
      <c r="AQ328" s="330">
        <f t="shared" si="130"/>
        <v>57620141.614355206</v>
      </c>
      <c r="AR328" s="330">
        <f t="shared" si="130"/>
        <v>58989158.42861215</v>
      </c>
      <c r="AS328" s="330">
        <f t="shared" si="130"/>
        <v>60355194.774963923</v>
      </c>
      <c r="AT328" s="330">
        <f t="shared" si="130"/>
        <v>61716556.562327154</v>
      </c>
      <c r="AU328" s="330">
        <f t="shared" si="130"/>
        <v>63071519.304603912</v>
      </c>
      <c r="AV328" s="330">
        <f t="shared" si="130"/>
        <v>64418331.535091743</v>
      </c>
      <c r="AW328" s="330">
        <f t="shared" si="130"/>
        <v>65755218.377092279</v>
      </c>
      <c r="AX328" s="330">
        <f t="shared" si="130"/>
        <v>64090042.486316182</v>
      </c>
      <c r="AY328" s="330">
        <f t="shared" si="130"/>
        <v>62281107.461692676</v>
      </c>
      <c r="AZ328" s="330">
        <f t="shared" si="130"/>
        <v>60323977.762708619</v>
      </c>
      <c r="BA328" s="330">
        <f t="shared" si="130"/>
        <v>58214195.788774937</v>
      </c>
      <c r="BB328" s="330">
        <f t="shared" si="130"/>
        <v>55947283.998357624</v>
      </c>
      <c r="BC328" s="330">
        <f t="shared" si="130"/>
        <v>53518746.883653067</v>
      </c>
      <c r="BD328" s="330">
        <f t="shared" si="130"/>
        <v>50924072.783622481</v>
      </c>
      <c r="BE328" s="330">
        <f t="shared" si="130"/>
        <v>48158735.518182717</v>
      </c>
      <c r="BF328" s="330">
        <f t="shared" si="130"/>
        <v>45218195.826394543</v>
      </c>
      <c r="BG328" s="330">
        <f t="shared" si="130"/>
        <v>42097902.591598883</v>
      </c>
      <c r="BH328" s="330">
        <f t="shared" si="130"/>
        <v>38793293.836624652</v>
      </c>
      <c r="BI328" s="330">
        <f t="shared" si="130"/>
        <v>35299797.472430408</v>
      </c>
      <c r="BJ328" s="330">
        <f t="shared" si="130"/>
        <v>31612831.783844493</v>
      </c>
      <c r="BK328" s="330">
        <f t="shared" si="130"/>
        <v>27727805.636433918</v>
      </c>
      <c r="BL328" s="330">
        <f t="shared" si="130"/>
        <v>23640118.388960592</v>
      </c>
      <c r="BM328" s="330">
        <f t="shared" si="130"/>
        <v>19345159.496372625</v>
      </c>
      <c r="BN328" s="330">
        <f t="shared" si="130"/>
        <v>14838307.788826009</v>
      </c>
      <c r="BO328" s="330">
        <f t="shared" si="130"/>
        <v>10114930.412836801</v>
      </c>
      <c r="BP328" s="330">
        <f t="shared" si="130"/>
        <v>5170381.4213224007</v>
      </c>
      <c r="BQ328" s="329"/>
      <c r="BR328" s="329"/>
      <c r="BS328" s="329"/>
      <c r="BT328" s="329"/>
    </row>
    <row r="329" spans="1:72" x14ac:dyDescent="0.55000000000000004">
      <c r="B329" s="329" t="s">
        <v>526</v>
      </c>
      <c r="C329" s="329"/>
      <c r="D329" s="329"/>
      <c r="E329" s="329"/>
      <c r="F329" s="329"/>
      <c r="G329" s="329"/>
      <c r="H329" s="329"/>
      <c r="I329" s="329"/>
      <c r="J329" s="329">
        <f>'Cost and Benefit Parameters'!$C$46*Income_WP!J328</f>
        <v>732249.92793466325</v>
      </c>
      <c r="K329" s="329">
        <f>'Cost and Benefit Parameters'!$C$46*Income_WP!K328</f>
        <v>1514873.023130601</v>
      </c>
      <c r="L329" s="329">
        <f>'Cost and Benefit Parameters'!$C$46*Income_WP!L328</f>
        <v>2350008.4465525025</v>
      </c>
      <c r="M329" s="329">
        <f>'Cost and Benefit Parameters'!$C$46*Income_WP!M328</f>
        <v>3239848.0083402977</v>
      </c>
      <c r="N329" s="329">
        <f>'Cost and Benefit Parameters'!$C$46*Income_WP!N328</f>
        <v>4191834.5354772899</v>
      </c>
      <c r="O329" s="329">
        <f>'Cost and Benefit Parameters'!$C$46*Income_WP!O328</f>
        <v>5202880.1235661842</v>
      </c>
      <c r="P329" s="329">
        <f>'Cost and Benefit Parameters'!$C$46*Income_WP!P328</f>
        <v>6275294.8219266366</v>
      </c>
      <c r="Q329" s="329">
        <f>'Cost and Benefit Parameters'!$C$46*Income_WP!Q328</f>
        <v>7411438.9662134126</v>
      </c>
      <c r="R329" s="329">
        <f>'Cost and Benefit Parameters'!$C$46*Income_WP!R328</f>
        <v>8613723.0758675672</v>
      </c>
      <c r="S329" s="329">
        <f>'Cost and Benefit Parameters'!$C$46*Income_WP!S328</f>
        <v>9884607.7433450632</v>
      </c>
      <c r="T329" s="329">
        <f>'Cost and Benefit Parameters'!$C$46*Income_WP!T328</f>
        <v>11226603.519628905</v>
      </c>
      <c r="U329" s="329">
        <f>'Cost and Benefit Parameters'!$C$46*Income_WP!U328</f>
        <v>12642270.800828313</v>
      </c>
      <c r="V329" s="329">
        <f>'Cost and Benefit Parameters'!$C$46*Income_WP!V328</f>
        <v>14134219.720958965</v>
      </c>
      <c r="W329" s="329">
        <f>'Cost and Benefit Parameters'!$C$46*Income_WP!W328</f>
        <v>15705110.056281239</v>
      </c>
      <c r="X329" s="329">
        <f>'Cost and Benefit Parameters'!$C$46*Income_WP!X328</f>
        <v>17357651.146846134</v>
      </c>
      <c r="Y329" s="329">
        <f>'Cost and Benefit Parameters'!$C$46*Income_WP!Y328</f>
        <v>19094601.841161326</v>
      </c>
      <c r="Z329" s="329">
        <f>'Cost and Benefit Parameters'!$C$46*Income_WP!Z328</f>
        <v>20918770.470139489</v>
      </c>
      <c r="AA329" s="329">
        <f>'Cost and Benefit Parameters'!$C$46*Income_WP!AA328</f>
        <v>22833014.856727608</v>
      </c>
      <c r="AB329" s="329">
        <f>'Cost and Benefit Parameters'!$C$46*Income_WP!AB328</f>
        <v>24840242.3678376</v>
      </c>
      <c r="AC329" s="329">
        <f>'Cost and Benefit Parameters'!$C$46*Income_WP!AC328</f>
        <v>26943410.015403923</v>
      </c>
      <c r="AD329" s="329">
        <f>'Cost and Benefit Parameters'!$C$46*Income_WP!AD328</f>
        <v>27822999.7921535</v>
      </c>
      <c r="AE329" s="329">
        <f>'Cost and Benefit Parameters'!$C$46*Income_WP!AE328</f>
        <v>28713613.813098408</v>
      </c>
      <c r="AF329" s="329">
        <f>'Cost and Benefit Parameters'!$C$46*Income_WP!AF328</f>
        <v>29614495.666413482</v>
      </c>
      <c r="AG329" s="329">
        <f>'Cost and Benefit Parameters'!$C$46*Income_WP!AG328</f>
        <v>30524844.533237118</v>
      </c>
      <c r="AH329" s="329">
        <f>'Cost and Benefit Parameters'!$C$46*Income_WP!AH328</f>
        <v>31434426.812423971</v>
      </c>
      <c r="AI329" s="329">
        <f>'Cost and Benefit Parameters'!$C$46*Income_WP!AI328</f>
        <v>32352080.261670295</v>
      </c>
      <c r="AJ329" s="329">
        <f>'Cost and Benefit Parameters'!$C$46*Income_WP!AJ328</f>
        <v>33276945.669840891</v>
      </c>
      <c r="AK329" s="329">
        <f>'Cost and Benefit Parameters'!$C$46*Income_WP!AK328</f>
        <v>34208126.097387254</v>
      </c>
      <c r="AL329" s="329">
        <f>'Cost and Benefit Parameters'!$C$46*Income_WP!AL328</f>
        <v>35144687.936472163</v>
      </c>
      <c r="AM329" s="329">
        <f>'Cost and Benefit Parameters'!$C$46*Income_WP!AM328</f>
        <v>36085662.110353038</v>
      </c>
      <c r="AN329" s="329">
        <f>'Cost and Benefit Parameters'!$C$46*Income_WP!AN328</f>
        <v>37030045.411634617</v>
      </c>
      <c r="AO329" s="329">
        <f>'Cost and Benefit Parameters'!$C$46*Income_WP!AO328</f>
        <v>37976801.978412434</v>
      </c>
      <c r="AP329" s="329">
        <f>'Cost and Benefit Parameters'!$C$46*Income_WP!AP328</f>
        <v>38924864.906726226</v>
      </c>
      <c r="AQ329" s="329">
        <f>'Cost and Benefit Parameters'!$C$46*Income_WP!AQ328</f>
        <v>39873137.997133799</v>
      </c>
      <c r="AR329" s="329">
        <f>'Cost and Benefit Parameters'!$C$46*Income_WP!AR328</f>
        <v>40820497.632599607</v>
      </c>
      <c r="AS329" s="329">
        <f>'Cost and Benefit Parameters'!$C$46*Income_WP!AS328</f>
        <v>41765794.784275033</v>
      </c>
      <c r="AT329" s="329">
        <f>'Cost and Benefit Parameters'!$C$46*Income_WP!AT328</f>
        <v>42707857.141130388</v>
      </c>
      <c r="AU329" s="329">
        <f>'Cost and Benefit Parameters'!$C$46*Income_WP!AU328</f>
        <v>43645491.358785905</v>
      </c>
      <c r="AV329" s="329">
        <f>'Cost and Benefit Parameters'!$C$46*Income_WP!AV328</f>
        <v>44577485.422283486</v>
      </c>
      <c r="AW329" s="329">
        <f>'Cost and Benefit Parameters'!$C$46*Income_WP!AW328</f>
        <v>45502611.116947852</v>
      </c>
      <c r="AX329" s="329">
        <f>'Cost and Benefit Parameters'!$C$46*Income_WP!AX328</f>
        <v>44350309.400530793</v>
      </c>
      <c r="AY329" s="329">
        <f>'Cost and Benefit Parameters'!$C$46*Income_WP!AY328</f>
        <v>43098526.363491327</v>
      </c>
      <c r="AZ329" s="329">
        <f>'Cost and Benefit Parameters'!$C$46*Income_WP!AZ328</f>
        <v>41744192.61179436</v>
      </c>
      <c r="BA329" s="329">
        <f>'Cost and Benefit Parameters'!$C$46*Income_WP!BA328</f>
        <v>40284223.485832252</v>
      </c>
      <c r="BB329" s="329">
        <f>'Cost and Benefit Parameters'!$C$46*Income_WP!BB328</f>
        <v>38715520.526863471</v>
      </c>
      <c r="BC329" s="329">
        <f>'Cost and Benefit Parameters'!$C$46*Income_WP!BC328</f>
        <v>37034972.843487918</v>
      </c>
      <c r="BD329" s="329">
        <f>'Cost and Benefit Parameters'!$C$46*Income_WP!BD328</f>
        <v>35239458.366266757</v>
      </c>
      <c r="BE329" s="329">
        <f>'Cost and Benefit Parameters'!$C$46*Income_WP!BE328</f>
        <v>33325844.978582438</v>
      </c>
      <c r="BF329" s="329">
        <f>'Cost and Benefit Parameters'!$C$46*Income_WP!BF328</f>
        <v>31290991.51186502</v>
      </c>
      <c r="BG329" s="329">
        <f>'Cost and Benefit Parameters'!$C$46*Income_WP!BG328</f>
        <v>29131748.593386427</v>
      </c>
      <c r="BH329" s="329">
        <f>'Cost and Benefit Parameters'!$C$46*Income_WP!BH328</f>
        <v>26844959.334944256</v>
      </c>
      <c r="BI329" s="329">
        <f>'Cost and Benefit Parameters'!$C$46*Income_WP!BI328</f>
        <v>24427459.850921839</v>
      </c>
      <c r="BJ329" s="329">
        <f>'Cost and Benefit Parameters'!$C$46*Income_WP!BJ328</f>
        <v>21876079.594420388</v>
      </c>
      <c r="BK329" s="329">
        <f>'Cost and Benefit Parameters'!$C$46*Income_WP!BK328</f>
        <v>19187641.50041227</v>
      </c>
      <c r="BL329" s="329">
        <f>'Cost and Benefit Parameters'!$C$46*Income_WP!BL328</f>
        <v>16358961.925160728</v>
      </c>
      <c r="BM329" s="329">
        <f>'Cost and Benefit Parameters'!$C$46*Income_WP!BM328</f>
        <v>13386850.371489856</v>
      </c>
      <c r="BN329" s="329">
        <f>'Cost and Benefit Parameters'!$C$46*Income_WP!BN328</f>
        <v>10268108.989867598</v>
      </c>
      <c r="BO329" s="329">
        <f>'Cost and Benefit Parameters'!$C$46*Income_WP!BO328</f>
        <v>6999531.8456830662</v>
      </c>
      <c r="BP329" s="329">
        <f>'Cost and Benefit Parameters'!$C$46*Income_WP!BP328</f>
        <v>3577903.9435551008</v>
      </c>
      <c r="BQ329" s="329"/>
      <c r="BR329" s="329"/>
      <c r="BS329" s="329"/>
      <c r="BT329" s="329"/>
    </row>
    <row r="330" spans="1:72" x14ac:dyDescent="0.55000000000000004">
      <c r="A330" s="641" t="s">
        <v>493</v>
      </c>
      <c r="B330" s="128" t="s">
        <v>509</v>
      </c>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row>
    <row r="331" spans="1:72" x14ac:dyDescent="0.55000000000000004">
      <c r="A331" s="642"/>
      <c r="B331" t="s">
        <v>466</v>
      </c>
      <c r="N331" s="1">
        <f>IF(Income_CF!N332="","",Income_CF!N332*(Cohort_WP!N330/Cohort_CF!N330))</f>
        <v>2429976.4723547329</v>
      </c>
      <c r="O331" s="1">
        <f>IF(Income_CF!O332="","",Income_CF!O332*(Cohort_WP!O330/Cohort_CF!O330))</f>
        <v>2524240.8836529818</v>
      </c>
      <c r="P331" s="1">
        <f>IF(Income_CF!P332="","",Income_CF!P332*(Cohort_WP!P330/Cohort_CF!P330))</f>
        <v>2620589.2043079613</v>
      </c>
      <c r="Q331" s="1">
        <f>IF(Income_CF!Q332="","",Income_CF!Q332*(Cohort_WP!Q330/Cohort_CF!Q330))</f>
        <v>2718983.1863578036</v>
      </c>
      <c r="R331" s="1">
        <f>IF(Income_CF!R332="","",Income_CF!R332*(Cohort_WP!R330/Cohort_CF!R330))</f>
        <v>2836630.159557696</v>
      </c>
      <c r="S331" s="1">
        <f>IF(Income_CF!S332="","",Income_CF!S332*(Cohort_WP!S330/Cohort_CF!S330))</f>
        <v>2937842.8464790513</v>
      </c>
      <c r="T331" s="1">
        <f>IF(Income_CF!T332="","",Income_CF!T332*(Cohort_WP!T330/Cohort_CF!T330))</f>
        <v>3040841.810993718</v>
      </c>
      <c r="U331" s="1">
        <f>IF(Income_CF!U332="","",Income_CF!U332*(Cohort_WP!U330/Cohort_CF!U330))</f>
        <v>3145563.9512126339</v>
      </c>
      <c r="V331" s="1">
        <f>IF(Income_CF!V332="","",Income_CF!V332*(Cohort_WP!V330/Cohort_CF!V330))</f>
        <v>3251940.8186712433</v>
      </c>
      <c r="W331" s="1">
        <f>IF(Income_CF!W332="","",Income_CF!W332*(Cohort_WP!W330/Cohort_CF!W330))</f>
        <v>3359898.601252018</v>
      </c>
      <c r="X331" s="1">
        <f>IF(Income_CF!X332="","",Income_CF!X332*(Cohort_WP!X330/Cohort_CF!X330))</f>
        <v>3469358.1218792866</v>
      </c>
      <c r="Y331" s="1">
        <f>IF(Income_CF!Y332="","",Income_CF!Y332*(Cohort_WP!Y330/Cohort_CF!Y330))</f>
        <v>3580234.8535243166</v>
      </c>
      <c r="Z331" s="1">
        <f>IF(Income_CF!Z332="","",Income_CF!Z332*(Cohort_WP!Z330/Cohort_CF!Z330))</f>
        <v>3692438.9510070463</v>
      </c>
      <c r="AA331" s="1">
        <f>IF(Income_CF!AA332="","",Income_CF!AA332*(Cohort_WP!AA330/Cohort_CF!AA330))</f>
        <v>3805875.3000253639</v>
      </c>
      <c r="AB331" s="1">
        <f>IF(Income_CF!AB332="","",Income_CF!AB332*(Cohort_WP!AB330/Cohort_CF!AB330))</f>
        <v>3920443.5837829313</v>
      </c>
      <c r="AC331" s="1">
        <f>IF(Income_CF!AC332="","",Income_CF!AC332*(Cohort_WP!AC330/Cohort_CF!AC330))</f>
        <v>4036038.3675237717</v>
      </c>
      <c r="AD331" s="1">
        <f>IF(Income_CF!AD332="","",Income_CF!AD332*(Cohort_WP!AD330/Cohort_CF!AD330))</f>
        <v>4152549.2012144504</v>
      </c>
      <c r="AE331" s="1">
        <f>IF(Income_CF!AE332="","",Income_CF!AE332*(Cohort_WP!AE330/Cohort_CF!AE330))</f>
        <v>4269860.7405453976</v>
      </c>
      <c r="AF331" s="1">
        <f>IF(Income_CF!AF332="","",Income_CF!AF332*(Cohort_WP!AF330/Cohort_CF!AF330))</f>
        <v>4387852.8863493195</v>
      </c>
      <c r="AG331" s="1">
        <f>IF(Income_CF!AG332="","",Income_CF!AG332*(Cohort_WP!AG330/Cohort_CF!AG330))</f>
        <v>4506400.9424596522</v>
      </c>
      <c r="AH331" s="1">
        <f>IF(Income_CF!AH332="","",Income_CF!AH332*(Cohort_WP!AH330/Cohort_CF!AH330))</f>
        <v>4625375.7919537602</v>
      </c>
      <c r="AI331" s="1">
        <f>IF(Income_CF!AI332="","",Income_CF!AI332*(Cohort_WP!AI330/Cohort_CF!AI330))</f>
        <v>4744644.0916461991</v>
      </c>
      <c r="AJ331" s="1">
        <f>IF(Income_CF!AJ332="","",Income_CF!AJ332*(Cohort_WP!AJ330/Cohort_CF!AJ330))</f>
        <v>4864068.4846154628</v>
      </c>
      <c r="AK331" s="1">
        <f>IF(Income_CF!AK332="","",Income_CF!AK332*(Cohort_WP!AK330/Cohort_CF!AK330))</f>
        <v>4983507.8304660032</v>
      </c>
      <c r="AL331" s="1">
        <f>IF(Income_CF!AL332="","",Income_CF!AL332*(Cohort_WP!AL330/Cohort_CF!AL330))</f>
        <v>5102817.4529433241</v>
      </c>
      <c r="AM331" s="1">
        <f>IF(Income_CF!AM332="","",Income_CF!AM332*(Cohort_WP!AM330/Cohort_CF!AM330))</f>
        <v>5221849.4044368183</v>
      </c>
      <c r="AN331" s="1">
        <f>IF(Income_CF!AN332="","",Income_CF!AN332*(Cohort_WP!AN330/Cohort_CF!AN330))</f>
        <v>5340452.7468219465</v>
      </c>
      <c r="AO331" s="1">
        <f>IF(Income_CF!AO332="","",Income_CF!AO332*(Cohort_WP!AO330/Cohort_CF!AO330))</f>
        <v>5458473.8480100473</v>
      </c>
      <c r="AP331" s="1">
        <f>IF(Income_CF!AP332="","",Income_CF!AP332*(Cohort_WP!AP330/Cohort_CF!AP330))</f>
        <v>5575756.693493126</v>
      </c>
      <c r="AQ331" s="1">
        <f>IF(Income_CF!AQ332="","",Income_CF!AQ332*(Cohort_WP!AQ330/Cohort_CF!AQ330))</f>
        <v>5692143.212090252</v>
      </c>
      <c r="AR331" s="1">
        <f>IF(Income_CF!AR332="","",Income_CF!AR332*(Cohort_WP!AR330/Cohort_CF!AR330))</f>
        <v>5807473.6150248917</v>
      </c>
      <c r="AS331" s="1">
        <f>IF(Income_CF!AS332="","",Income_CF!AS332*(Cohort_WP!AS330/Cohort_CF!AS330))</f>
        <v>5921586.7473861491</v>
      </c>
      <c r="AT331" s="1">
        <f>IF(Income_CF!AT332="","",Income_CF!AT332*(Cohort_WP!AT330/Cohort_CF!AT330))</f>
        <v>6034320.45095516</v>
      </c>
      <c r="AU331" s="1">
        <f>IF(Income_CF!AU332="","",Income_CF!AU332*(Cohort_WP!AU330/Cohort_CF!AU330))</f>
        <v>6145511.9373079902</v>
      </c>
      <c r="AV331" s="1">
        <f>IF(Income_CF!AV332="","",Income_CF!AV332*(Cohort_WP!AV330/Cohort_CF!AV330))</f>
        <v>6254998.1700416803</v>
      </c>
      <c r="AW331" s="1">
        <f>IF(Income_CF!AW332="","",Income_CF!AW332*(Cohort_WP!AW330/Cohort_CF!AW330))</f>
        <v>6362616.2549089091</v>
      </c>
      <c r="AX331" s="1">
        <f>IF(Income_CF!AX332="","",Income_CF!AX332*(Cohort_WP!AX330/Cohort_CF!AX330))</f>
        <v>6468203.8365902985</v>
      </c>
      <c r="AY331" s="1">
        <f>IF(Income_CF!AY332="","",Income_CF!AY332*(Cohort_WP!AY330/Cohort_CF!AY330))</f>
        <v>6571599.5007827533</v>
      </c>
      <c r="AZ331" s="1">
        <f>IF(Income_CF!AZ332="","",Income_CF!AZ332*(Cohort_WP!AZ330/Cohort_CF!AZ330))</f>
        <v>6672643.1802358944</v>
      </c>
      <c r="BA331" s="1">
        <f>IF(Income_CF!BA332="","",Income_CF!BA332*(Cohort_WP!BA330/Cohort_CF!BA330))</f>
        <v>6771176.5633297544</v>
      </c>
      <c r="BB331" s="1" t="str">
        <f>IF(Income_CF!BB332="","",Income_CF!BB332*(Cohort_WP!BB330/Cohort_CF!BB330))</f>
        <v/>
      </c>
      <c r="BC331" s="1" t="str">
        <f>IF(Income_CF!BC332="","",Income_CF!BC332*(Cohort_WP!BC330/Cohort_CF!BC330))</f>
        <v/>
      </c>
      <c r="BD331" s="1" t="str">
        <f>IF(Income_CF!BD332="","",Income_CF!BD332*(Cohort_WP!BD330/Cohort_CF!BD330))</f>
        <v/>
      </c>
      <c r="BE331" s="1" t="str">
        <f>IF(Income_CF!BE332="","",Income_CF!BE332*(Cohort_WP!BE330/Cohort_CF!BE330))</f>
        <v/>
      </c>
      <c r="BF331" s="1" t="str">
        <f>IF(Income_CF!BF332="","",Income_CF!BF332*(Cohort_WP!BF330/Cohort_CF!BF330))</f>
        <v/>
      </c>
      <c r="BG331" s="1" t="str">
        <f>IF(Income_CF!BG332="","",Income_CF!BG332*(Cohort_WP!BG330/Cohort_CF!BG330))</f>
        <v/>
      </c>
      <c r="BH331" s="1" t="str">
        <f>IF(Income_CF!BH332="","",Income_CF!BH332*(Cohort_WP!BH330/Cohort_CF!BH330))</f>
        <v/>
      </c>
      <c r="BI331" s="1" t="str">
        <f>IF(Income_CF!BI332="","",Income_CF!BI332*(Cohort_WP!BI330/Cohort_CF!BI330))</f>
        <v/>
      </c>
      <c r="BJ331" s="1" t="str">
        <f>IF(Income_CF!BJ332="","",Income_CF!BJ332*(Cohort_WP!BJ330/Cohort_CF!BJ330))</f>
        <v/>
      </c>
      <c r="BK331" s="1" t="str">
        <f>IF(Income_CF!BK332="","",Income_CF!BK332*(Cohort_WP!BK330/Cohort_CF!BK330))</f>
        <v/>
      </c>
      <c r="BL331" s="1" t="str">
        <f>IF(Income_CF!BL332="","",Income_CF!BL332*(Cohort_WP!BL330/Cohort_CF!BL330))</f>
        <v/>
      </c>
      <c r="BM331" s="1" t="str">
        <f>IF(Income_CF!BM332="","",Income_CF!BM332*(Cohort_WP!BM330/Cohort_CF!BM330))</f>
        <v/>
      </c>
      <c r="BN331" s="1" t="str">
        <f>IF(Income_CF!BN332="","",Income_CF!BN332*(Cohort_WP!BN330/Cohort_CF!BN330))</f>
        <v/>
      </c>
      <c r="BO331" s="1" t="str">
        <f>IF(Income_CF!BO332="","",Income_CF!BO332*(Cohort_WP!BO330/Cohort_CF!BO330))</f>
        <v/>
      </c>
      <c r="BP331" s="1" t="str">
        <f>IF(Income_CF!BP332="","",Income_CF!BP332*(Cohort_WP!BP330/Cohort_CF!BP330))</f>
        <v/>
      </c>
      <c r="BQ331" s="1" t="str">
        <f>IF(Income_CF!BQ332="","",Income_CF!BQ332*(Cohort_WP!BQ330/Cohort_CF!BQ330))</f>
        <v/>
      </c>
      <c r="BR331" s="1" t="str">
        <f>IF(Income_CF!BR332="","",Income_CF!BR332*(Cohort_WP!BR330/Cohort_CF!BR330))</f>
        <v/>
      </c>
      <c r="BS331" s="1" t="str">
        <f>IF(Income_CF!BS332="","",Income_CF!BS332*(Cohort_WP!BS330/Cohort_CF!BS330))</f>
        <v/>
      </c>
      <c r="BT331" s="1" t="str">
        <f>IF(Income_CF!BT332="","",Income_CF!BT332*(Cohort_WP!BT330/Cohort_CF!BT330))</f>
        <v/>
      </c>
    </row>
    <row r="332" spans="1:72" x14ac:dyDescent="0.55000000000000004">
      <c r="A332" s="642"/>
      <c r="B332" t="s">
        <v>468</v>
      </c>
      <c r="N332" s="1" t="str">
        <f>IF(Income_CF!N333="","",Income_CF!N333*(Cohort_WP!N331/Cohort_CF!N331))</f>
        <v/>
      </c>
      <c r="O332" s="1">
        <f>IF(Income_CF!O333="","",Income_CF!O333*(Cohort_WP!O331/Cohort_CF!O331))</f>
        <v>2502875.7665253752</v>
      </c>
      <c r="P332" s="1">
        <f>IF(Income_CF!P333="","",Income_CF!P333*(Cohort_WP!P331/Cohort_CF!P331))</f>
        <v>2599968.1101625711</v>
      </c>
      <c r="Q332" s="1">
        <f>IF(Income_CF!Q333="","",Income_CF!Q333*(Cohort_WP!Q331/Cohort_CF!Q331))</f>
        <v>2699206.8804372004</v>
      </c>
      <c r="R332" s="1">
        <f>IF(Income_CF!R333="","",Income_CF!R333*(Cohort_WP!R331/Cohort_CF!R331))</f>
        <v>2800552.681948537</v>
      </c>
      <c r="S332" s="1">
        <f>IF(Income_CF!S333="","",Income_CF!S333*(Cohort_WP!S331/Cohort_CF!S331))</f>
        <v>2921729.0643444266</v>
      </c>
      <c r="T332" s="1">
        <f>IF(Income_CF!T333="","",Income_CF!T333*(Cohort_WP!T331/Cohort_CF!T331))</f>
        <v>3025978.1318734232</v>
      </c>
      <c r="U332" s="1">
        <f>IF(Income_CF!U333="","",Income_CF!U333*(Cohort_WP!U331/Cohort_CF!U331))</f>
        <v>3132067.0653235298</v>
      </c>
      <c r="V332" s="1">
        <f>IF(Income_CF!V333="","",Income_CF!V333*(Cohort_WP!V331/Cohort_CF!V331))</f>
        <v>3239930.8697490124</v>
      </c>
      <c r="W332" s="1">
        <f>IF(Income_CF!W333="","",Income_CF!W333*(Cohort_WP!W331/Cohort_CF!W331))</f>
        <v>3349499.0432313806</v>
      </c>
      <c r="X332" s="1">
        <f>IF(Income_CF!X333="","",Income_CF!X333*(Cohort_WP!X331/Cohort_CF!X331))</f>
        <v>3460695.5592895783</v>
      </c>
      <c r="Y332" s="1">
        <f>IF(Income_CF!Y333="","",Income_CF!Y333*(Cohort_WP!Y331/Cohort_CF!Y331))</f>
        <v>3573438.8655356653</v>
      </c>
      <c r="Z332" s="1">
        <f>IF(Income_CF!Z333="","",Income_CF!Z333*(Cohort_WP!Z331/Cohort_CF!Z331))</f>
        <v>3687641.8991300464</v>
      </c>
      <c r="AA332" s="1">
        <f>IF(Income_CF!AA333="","",Income_CF!AA333*(Cohort_WP!AA331/Cohort_CF!AA331))</f>
        <v>3803212.1195372567</v>
      </c>
      <c r="AB332" s="1">
        <f>IF(Income_CF!AB333="","",Income_CF!AB333*(Cohort_WP!AB331/Cohort_CF!AB331))</f>
        <v>3920051.5590261254</v>
      </c>
      <c r="AC332" s="1">
        <f>IF(Income_CF!AC333="","",Income_CF!AC333*(Cohort_WP!AC331/Cohort_CF!AC331))</f>
        <v>4038056.8912964193</v>
      </c>
      <c r="AD332" s="1">
        <f>IF(Income_CF!AD333="","",Income_CF!AD333*(Cohort_WP!AD331/Cohort_CF!AD331))</f>
        <v>4157119.5185494847</v>
      </c>
      <c r="AE332" s="1">
        <f>IF(Income_CF!AE333="","",Income_CF!AE333*(Cohort_WP!AE331/Cohort_CF!AE331))</f>
        <v>4277125.6772508835</v>
      </c>
      <c r="AF332" s="1">
        <f>IF(Income_CF!AF333="","",Income_CF!AF333*(Cohort_WP!AF331/Cohort_CF!AF331))</f>
        <v>4397956.5627617603</v>
      </c>
      <c r="AG332" s="1">
        <f>IF(Income_CF!AG333="","",Income_CF!AG333*(Cohort_WP!AG331/Cohort_CF!AG331))</f>
        <v>4519488.4729397986</v>
      </c>
      <c r="AH332" s="1">
        <f>IF(Income_CF!AH333="","",Income_CF!AH333*(Cohort_WP!AH331/Cohort_CF!AH331))</f>
        <v>4641592.9707334414</v>
      </c>
      <c r="AI332" s="1">
        <f>IF(Income_CF!AI333="","",Income_CF!AI333*(Cohort_WP!AI331/Cohort_CF!AI331))</f>
        <v>4764137.0657123728</v>
      </c>
      <c r="AJ332" s="1">
        <f>IF(Income_CF!AJ333="","",Income_CF!AJ333*(Cohort_WP!AJ331/Cohort_CF!AJ331))</f>
        <v>4886983.4143955847</v>
      </c>
      <c r="AK332" s="1">
        <f>IF(Income_CF!AK333="","",Income_CF!AK333*(Cohort_WP!AK331/Cohort_CF!AK331))</f>
        <v>5009990.539153927</v>
      </c>
      <c r="AL332" s="1">
        <f>IF(Income_CF!AL333="","",Income_CF!AL333*(Cohort_WP!AL331/Cohort_CF!AL331))</f>
        <v>5133013.0653799819</v>
      </c>
      <c r="AM332" s="1">
        <f>IF(Income_CF!AM333="","",Income_CF!AM333*(Cohort_WP!AM331/Cohort_CF!AM331))</f>
        <v>5255901.9765316239</v>
      </c>
      <c r="AN332" s="1">
        <f>IF(Income_CF!AN333="","",Income_CF!AN333*(Cohort_WP!AN331/Cohort_CF!AN331))</f>
        <v>5378504.8865699219</v>
      </c>
      <c r="AO332" s="1">
        <f>IF(Income_CF!AO333="","",Income_CF!AO333*(Cohort_WP!AO331/Cohort_CF!AO331))</f>
        <v>5500666.3292266047</v>
      </c>
      <c r="AP332" s="1">
        <f>IF(Income_CF!AP333="","",Income_CF!AP333*(Cohort_WP!AP331/Cohort_CF!AP331))</f>
        <v>5622228.0634503476</v>
      </c>
      <c r="AQ332" s="1">
        <f>IF(Income_CF!AQ333="","",Income_CF!AQ333*(Cohort_WP!AQ331/Cohort_CF!AQ331))</f>
        <v>5743029.3942979183</v>
      </c>
      <c r="AR332" s="1">
        <f>IF(Income_CF!AR333="","",Income_CF!AR333*(Cohort_WP!AR331/Cohort_CF!AR331))</f>
        <v>5862907.5084529603</v>
      </c>
      <c r="AS332" s="1">
        <f>IF(Income_CF!AS333="","",Income_CF!AS333*(Cohort_WP!AS331/Cohort_CF!AS331))</f>
        <v>5981697.8234756384</v>
      </c>
      <c r="AT332" s="1">
        <f>IF(Income_CF!AT333="","",Income_CF!AT333*(Cohort_WP!AT331/Cohort_CF!AT331))</f>
        <v>6099234.3498077318</v>
      </c>
      <c r="AU332" s="1">
        <f>IF(Income_CF!AU333="","",Income_CF!AU333*(Cohort_WP!AU331/Cohort_CF!AU331))</f>
        <v>6215350.0644838158</v>
      </c>
      <c r="AV332" s="1">
        <f>IF(Income_CF!AV333="","",Income_CF!AV333*(Cohort_WP!AV331/Cohort_CF!AV331))</f>
        <v>6329877.2954272293</v>
      </c>
      <c r="AW332" s="1">
        <f>IF(Income_CF!AW333="","",Income_CF!AW333*(Cohort_WP!AW331/Cohort_CF!AW331))</f>
        <v>6442648.1151429284</v>
      </c>
      <c r="AX332" s="1">
        <f>IF(Income_CF!AX333="","",Income_CF!AX333*(Cohort_WP!AX331/Cohort_CF!AX331))</f>
        <v>6553494.7425561752</v>
      </c>
      <c r="AY332" s="1">
        <f>IF(Income_CF!AY333="","",Income_CF!AY333*(Cohort_WP!AY331/Cohort_CF!AY331))</f>
        <v>6662249.9516880084</v>
      </c>
      <c r="AZ332" s="1">
        <f>IF(Income_CF!AZ333="","",Income_CF!AZ333*(Cohort_WP!AZ331/Cohort_CF!AZ331))</f>
        <v>6768747.485806236</v>
      </c>
      <c r="BA332" s="1">
        <f>IF(Income_CF!BA333="","",Income_CF!BA333*(Cohort_WP!BA331/Cohort_CF!BA331))</f>
        <v>6872822.4756429726</v>
      </c>
      <c r="BB332" s="1">
        <f>IF(Income_CF!BB333="","",Income_CF!BB333*(Cohort_WP!BB331/Cohort_CF!BB331))</f>
        <v>6974311.8602296459</v>
      </c>
      <c r="BC332" s="1" t="str">
        <f>IF(Income_CF!BC333="","",Income_CF!BC333*(Cohort_WP!BC331/Cohort_CF!BC331))</f>
        <v/>
      </c>
      <c r="BD332" s="1" t="str">
        <f>IF(Income_CF!BD333="","",Income_CF!BD333*(Cohort_WP!BD331/Cohort_CF!BD331))</f>
        <v/>
      </c>
      <c r="BE332" s="1" t="str">
        <f>IF(Income_CF!BE333="","",Income_CF!BE333*(Cohort_WP!BE331/Cohort_CF!BE331))</f>
        <v/>
      </c>
      <c r="BF332" s="1" t="str">
        <f>IF(Income_CF!BF333="","",Income_CF!BF333*(Cohort_WP!BF331/Cohort_CF!BF331))</f>
        <v/>
      </c>
      <c r="BG332" s="1" t="str">
        <f>IF(Income_CF!BG333="","",Income_CF!BG333*(Cohort_WP!BG331/Cohort_CF!BG331))</f>
        <v/>
      </c>
      <c r="BH332" s="1" t="str">
        <f>IF(Income_CF!BH333="","",Income_CF!BH333*(Cohort_WP!BH331/Cohort_CF!BH331))</f>
        <v/>
      </c>
      <c r="BI332" s="1" t="str">
        <f>IF(Income_CF!BI333="","",Income_CF!BI333*(Cohort_WP!BI331/Cohort_CF!BI331))</f>
        <v/>
      </c>
      <c r="BJ332" s="1" t="str">
        <f>IF(Income_CF!BJ333="","",Income_CF!BJ333*(Cohort_WP!BJ331/Cohort_CF!BJ331))</f>
        <v/>
      </c>
      <c r="BK332" s="1" t="str">
        <f>IF(Income_CF!BK333="","",Income_CF!BK333*(Cohort_WP!BK331/Cohort_CF!BK331))</f>
        <v/>
      </c>
      <c r="BL332" s="1" t="str">
        <f>IF(Income_CF!BL333="","",Income_CF!BL333*(Cohort_WP!BL331/Cohort_CF!BL331))</f>
        <v/>
      </c>
      <c r="BM332" s="1" t="str">
        <f>IF(Income_CF!BM333="","",Income_CF!BM333*(Cohort_WP!BM331/Cohort_CF!BM331))</f>
        <v/>
      </c>
      <c r="BN332" s="1" t="str">
        <f>IF(Income_CF!BN333="","",Income_CF!BN333*(Cohort_WP!BN331/Cohort_CF!BN331))</f>
        <v/>
      </c>
      <c r="BO332" s="1" t="str">
        <f>IF(Income_CF!BO333="","",Income_CF!BO333*(Cohort_WP!BO331/Cohort_CF!BO331))</f>
        <v/>
      </c>
      <c r="BP332" s="1" t="str">
        <f>IF(Income_CF!BP333="","",Income_CF!BP333*(Cohort_WP!BP331/Cohort_CF!BP331))</f>
        <v/>
      </c>
      <c r="BQ332" s="1" t="str">
        <f>IF(Income_CF!BQ333="","",Income_CF!BQ333*(Cohort_WP!BQ331/Cohort_CF!BQ331))</f>
        <v/>
      </c>
      <c r="BR332" s="1" t="str">
        <f>IF(Income_CF!BR333="","",Income_CF!BR333*(Cohort_WP!BR331/Cohort_CF!BR331))</f>
        <v/>
      </c>
      <c r="BS332" s="1" t="str">
        <f>IF(Income_CF!BS333="","",Income_CF!BS333*(Cohort_WP!BS331/Cohort_CF!BS331))</f>
        <v/>
      </c>
      <c r="BT332" s="1" t="str">
        <f>IF(Income_CF!BT333="","",Income_CF!BT333*(Cohort_WP!BT331/Cohort_CF!BT331))</f>
        <v/>
      </c>
    </row>
    <row r="333" spans="1:72" x14ac:dyDescent="0.55000000000000004">
      <c r="A333" s="642"/>
      <c r="B333" t="s">
        <v>469</v>
      </c>
      <c r="N333" s="1" t="str">
        <f>IF(Income_CF!N334="","",Income_CF!N334*(Cohort_WP!N332/Cohort_CF!N332))</f>
        <v/>
      </c>
      <c r="O333" s="1" t="str">
        <f>IF(Income_CF!O334="","",Income_CF!O334*(Cohort_WP!O332/Cohort_CF!O332))</f>
        <v/>
      </c>
      <c r="P333" s="1">
        <f>IF(Income_CF!P334="","",Income_CF!P334*(Cohort_WP!P332/Cohort_CF!P332))</f>
        <v>2577962.0395211363</v>
      </c>
      <c r="Q333" s="1">
        <f>IF(Income_CF!Q334="","",Income_CF!Q334*(Cohort_WP!Q332/Cohort_CF!Q332))</f>
        <v>2677967.1534674484</v>
      </c>
      <c r="R333" s="1">
        <f>IF(Income_CF!R334="","",Income_CF!R334*(Cohort_WP!R332/Cohort_CF!R332))</f>
        <v>2780183.0868503158</v>
      </c>
      <c r="S333" s="1">
        <f>IF(Income_CF!S334="","",Income_CF!S334*(Cohort_WP!S332/Cohort_CF!S332))</f>
        <v>2884569.2624069932</v>
      </c>
      <c r="T333" s="1">
        <f>IF(Income_CF!T334="","",Income_CF!T334*(Cohort_WP!T332/Cohort_CF!T332))</f>
        <v>3009380.9362747599</v>
      </c>
      <c r="U333" s="1">
        <f>IF(Income_CF!U334="","",Income_CF!U334*(Cohort_WP!U332/Cohort_CF!U332))</f>
        <v>3116757.475829626</v>
      </c>
      <c r="V333" s="1">
        <f>IF(Income_CF!V334="","",Income_CF!V334*(Cohort_WP!V332/Cohort_CF!V332))</f>
        <v>3226029.0772832353</v>
      </c>
      <c r="W333" s="1">
        <f>IF(Income_CF!W334="","",Income_CF!W334*(Cohort_WP!W332/Cohort_CF!W332))</f>
        <v>3337128.7958414825</v>
      </c>
      <c r="X333" s="1">
        <f>IF(Income_CF!X334="","",Income_CF!X334*(Cohort_WP!X332/Cohort_CF!X332))</f>
        <v>3449984.014528322</v>
      </c>
      <c r="Y333" s="1">
        <f>IF(Income_CF!Y334="","",Income_CF!Y334*(Cohort_WP!Y332/Cohort_CF!Y332))</f>
        <v>3564516.4260682655</v>
      </c>
      <c r="Z333" s="1">
        <f>IF(Income_CF!Z334="","",Income_CF!Z334*(Cohort_WP!Z332/Cohort_CF!Z332))</f>
        <v>3680642.0315017351</v>
      </c>
      <c r="AA333" s="1">
        <f>IF(Income_CF!AA334="","",Income_CF!AA334*(Cohort_WP!AA332/Cohort_CF!AA332))</f>
        <v>3798271.1561039472</v>
      </c>
      <c r="AB333" s="1">
        <f>IF(Income_CF!AB334="","",Income_CF!AB334*(Cohort_WP!AB332/Cohort_CF!AB332))</f>
        <v>3917308.4831233751</v>
      </c>
      <c r="AC333" s="1">
        <f>IF(Income_CF!AC334="","",Income_CF!AC334*(Cohort_WP!AC332/Cohort_CF!AC332))</f>
        <v>4037653.105796909</v>
      </c>
      <c r="AD333" s="1">
        <f>IF(Income_CF!AD334="","",Income_CF!AD334*(Cohort_WP!AD332/Cohort_CF!AD332))</f>
        <v>4159198.5980353113</v>
      </c>
      <c r="AE333" s="1">
        <f>IF(Income_CF!AE334="","",Income_CF!AE334*(Cohort_WP!AE332/Cohort_CF!AE332))</f>
        <v>4281833.104105969</v>
      </c>
      <c r="AF333" s="1">
        <f>IF(Income_CF!AF334="","",Income_CF!AF334*(Cohort_WP!AF332/Cohort_CF!AF332))</f>
        <v>4405439.447568411</v>
      </c>
      <c r="AG333" s="1">
        <f>IF(Income_CF!AG334="","",Income_CF!AG334*(Cohort_WP!AG332/Cohort_CF!AG332))</f>
        <v>4529895.2596446127</v>
      </c>
      <c r="AH333" s="1">
        <f>IF(Income_CF!AH334="","",Income_CF!AH334*(Cohort_WP!AH332/Cohort_CF!AH332))</f>
        <v>4655073.127127992</v>
      </c>
      <c r="AI333" s="1">
        <f>IF(Income_CF!AI334="","",Income_CF!AI334*(Cohort_WP!AI332/Cohort_CF!AI332))</f>
        <v>4780840.7598554445</v>
      </c>
      <c r="AJ333" s="1">
        <f>IF(Income_CF!AJ334="","",Income_CF!AJ334*(Cohort_WP!AJ332/Cohort_CF!AJ332))</f>
        <v>4907061.1776837436</v>
      </c>
      <c r="AK333" s="1">
        <f>IF(Income_CF!AK334="","",Income_CF!AK334*(Cohort_WP!AK332/Cohort_CF!AK332))</f>
        <v>5033592.9168274533</v>
      </c>
      <c r="AL333" s="1">
        <f>IF(Income_CF!AL334="","",Income_CF!AL334*(Cohort_WP!AL332/Cohort_CF!AL332))</f>
        <v>5160290.2553285444</v>
      </c>
      <c r="AM333" s="1">
        <f>IF(Income_CF!AM334="","",Income_CF!AM334*(Cohort_WP!AM332/Cohort_CF!AM332))</f>
        <v>5287003.4573413813</v>
      </c>
      <c r="AN333" s="1">
        <f>IF(Income_CF!AN334="","",Income_CF!AN334*(Cohort_WP!AN332/Cohort_CF!AN332))</f>
        <v>5413579.0358275715</v>
      </c>
      <c r="AO333" s="1">
        <f>IF(Income_CF!AO334="","",Income_CF!AO334*(Cohort_WP!AO332/Cohort_CF!AO332))</f>
        <v>5539860.0331670204</v>
      </c>
      <c r="AP333" s="1">
        <f>IF(Income_CF!AP334="","",Income_CF!AP334*(Cohort_WP!AP332/Cohort_CF!AP332))</f>
        <v>5665686.319103403</v>
      </c>
      <c r="AQ333" s="1">
        <f>IF(Income_CF!AQ334="","",Income_CF!AQ334*(Cohort_WP!AQ332/Cohort_CF!AQ332))</f>
        <v>5790894.9053538581</v>
      </c>
      <c r="AR333" s="1">
        <f>IF(Income_CF!AR334="","",Income_CF!AR334*(Cohort_WP!AR332/Cohort_CF!AR332))</f>
        <v>5915320.276126856</v>
      </c>
      <c r="AS333" s="1">
        <f>IF(Income_CF!AS334="","",Income_CF!AS334*(Cohort_WP!AS332/Cohort_CF!AS332))</f>
        <v>6038794.7337065497</v>
      </c>
      <c r="AT333" s="1">
        <f>IF(Income_CF!AT334="","",Income_CF!AT334*(Cohort_WP!AT332/Cohort_CF!AT332))</f>
        <v>6161148.7581799077</v>
      </c>
      <c r="AU333" s="1">
        <f>IF(Income_CF!AU334="","",Income_CF!AU334*(Cohort_WP!AU332/Cohort_CF!AU332))</f>
        <v>6282211.3803019635</v>
      </c>
      <c r="AV333" s="1">
        <f>IF(Income_CF!AV334="","",Income_CF!AV334*(Cohort_WP!AV332/Cohort_CF!AV332))</f>
        <v>6401810.5664183302</v>
      </c>
      <c r="AW333" s="1">
        <f>IF(Income_CF!AW334="","",Income_CF!AW334*(Cohort_WP!AW332/Cohort_CF!AW332))</f>
        <v>6519773.6142900465</v>
      </c>
      <c r="AX333" s="1">
        <f>IF(Income_CF!AX334="","",Income_CF!AX334*(Cohort_WP!AX332/Cohort_CF!AX332))</f>
        <v>6635927.5585972164</v>
      </c>
      <c r="AY333" s="1">
        <f>IF(Income_CF!AY334="","",Income_CF!AY334*(Cohort_WP!AY332/Cohort_CF!AY332))</f>
        <v>6750099.5848328611</v>
      </c>
      <c r="AZ333" s="1">
        <f>IF(Income_CF!AZ334="","",Income_CF!AZ334*(Cohort_WP!AZ332/Cohort_CF!AZ332))</f>
        <v>6862117.4502386479</v>
      </c>
      <c r="BA333" s="1">
        <f>IF(Income_CF!BA334="","",Income_CF!BA334*(Cohort_WP!BA332/Cohort_CF!BA332))</f>
        <v>6971809.9103804249</v>
      </c>
      <c r="BB333" s="1">
        <f>IF(Income_CF!BB334="","",Income_CF!BB334*(Cohort_WP!BB332/Cohort_CF!BB332))</f>
        <v>7079007.1499122595</v>
      </c>
      <c r="BC333" s="1">
        <f>IF(Income_CF!BC334="","",Income_CF!BC334*(Cohort_WP!BC332/Cohort_CF!BC332))</f>
        <v>7183541.2160365349</v>
      </c>
      <c r="BD333" s="1" t="str">
        <f>IF(Income_CF!BD334="","",Income_CF!BD334*(Cohort_WP!BD332/Cohort_CF!BD332))</f>
        <v/>
      </c>
      <c r="BE333" s="1" t="str">
        <f>IF(Income_CF!BE334="","",Income_CF!BE334*(Cohort_WP!BE332/Cohort_CF!BE332))</f>
        <v/>
      </c>
      <c r="BF333" s="1" t="str">
        <f>IF(Income_CF!BF334="","",Income_CF!BF334*(Cohort_WP!BF332/Cohort_CF!BF332))</f>
        <v/>
      </c>
      <c r="BG333" s="1" t="str">
        <f>IF(Income_CF!BG334="","",Income_CF!BG334*(Cohort_WP!BG332/Cohort_CF!BG332))</f>
        <v/>
      </c>
      <c r="BH333" s="1" t="str">
        <f>IF(Income_CF!BH334="","",Income_CF!BH334*(Cohort_WP!BH332/Cohort_CF!BH332))</f>
        <v/>
      </c>
      <c r="BI333" s="1" t="str">
        <f>IF(Income_CF!BI334="","",Income_CF!BI334*(Cohort_WP!BI332/Cohort_CF!BI332))</f>
        <v/>
      </c>
      <c r="BJ333" s="1" t="str">
        <f>IF(Income_CF!BJ334="","",Income_CF!BJ334*(Cohort_WP!BJ332/Cohort_CF!BJ332))</f>
        <v/>
      </c>
      <c r="BK333" s="1" t="str">
        <f>IF(Income_CF!BK334="","",Income_CF!BK334*(Cohort_WP!BK332/Cohort_CF!BK332))</f>
        <v/>
      </c>
      <c r="BL333" s="1" t="str">
        <f>IF(Income_CF!BL334="","",Income_CF!BL334*(Cohort_WP!BL332/Cohort_CF!BL332))</f>
        <v/>
      </c>
      <c r="BM333" s="1" t="str">
        <f>IF(Income_CF!BM334="","",Income_CF!BM334*(Cohort_WP!BM332/Cohort_CF!BM332))</f>
        <v/>
      </c>
      <c r="BN333" s="1" t="str">
        <f>IF(Income_CF!BN334="","",Income_CF!BN334*(Cohort_WP!BN332/Cohort_CF!BN332))</f>
        <v/>
      </c>
      <c r="BO333" s="1" t="str">
        <f>IF(Income_CF!BO334="","",Income_CF!BO334*(Cohort_WP!BO332/Cohort_CF!BO332))</f>
        <v/>
      </c>
      <c r="BP333" s="1" t="str">
        <f>IF(Income_CF!BP334="","",Income_CF!BP334*(Cohort_WP!BP332/Cohort_CF!BP332))</f>
        <v/>
      </c>
      <c r="BQ333" s="1" t="str">
        <f>IF(Income_CF!BQ334="","",Income_CF!BQ334*(Cohort_WP!BQ332/Cohort_CF!BQ332))</f>
        <v/>
      </c>
      <c r="BR333" s="1" t="str">
        <f>IF(Income_CF!BR334="","",Income_CF!BR334*(Cohort_WP!BR332/Cohort_CF!BR332))</f>
        <v/>
      </c>
      <c r="BS333" s="1" t="str">
        <f>IF(Income_CF!BS334="","",Income_CF!BS334*(Cohort_WP!BS332/Cohort_CF!BS332))</f>
        <v/>
      </c>
      <c r="BT333" s="1" t="str">
        <f>IF(Income_CF!BT334="","",Income_CF!BT334*(Cohort_WP!BT332/Cohort_CF!BT332))</f>
        <v/>
      </c>
    </row>
    <row r="334" spans="1:72" x14ac:dyDescent="0.55000000000000004">
      <c r="A334" s="642"/>
      <c r="B334" t="s">
        <v>470</v>
      </c>
      <c r="N334" s="1" t="str">
        <f>IF(Income_CF!N335="","",Income_CF!N335*(Cohort_WP!N333/Cohort_CF!N333))</f>
        <v/>
      </c>
      <c r="O334" s="1" t="str">
        <f>IF(Income_CF!O335="","",Income_CF!O335*(Cohort_WP!O333/Cohort_CF!O333))</f>
        <v/>
      </c>
      <c r="P334" s="1" t="str">
        <f>IF(Income_CF!P335="","",Income_CF!P335*(Cohort_WP!P333/Cohort_CF!P333))</f>
        <v/>
      </c>
      <c r="Q334" s="1">
        <f>IF(Income_CF!Q335="","",Income_CF!Q335*(Cohort_WP!Q333/Cohort_CF!Q333))</f>
        <v>2655300.9007067704</v>
      </c>
      <c r="R334" s="1">
        <f>IF(Income_CF!R335="","",Income_CF!R335*(Cohort_WP!R333/Cohort_CF!R333))</f>
        <v>2758306.1680714712</v>
      </c>
      <c r="S334" s="1">
        <f>IF(Income_CF!S335="","",Income_CF!S335*(Cohort_WP!S333/Cohort_CF!S333))</f>
        <v>2863588.579455825</v>
      </c>
      <c r="T334" s="1">
        <f>IF(Income_CF!T335="","",Income_CF!T335*(Cohort_WP!T333/Cohort_CF!T333))</f>
        <v>2971106.3402792034</v>
      </c>
      <c r="U334" s="1">
        <f>IF(Income_CF!U335="","",Income_CF!U335*(Cohort_WP!U333/Cohort_CF!U333))</f>
        <v>3099662.3643630021</v>
      </c>
      <c r="V334" s="1">
        <f>IF(Income_CF!V335="","",Income_CF!V335*(Cohort_WP!V333/Cohort_CF!V333))</f>
        <v>3210260.2001045146</v>
      </c>
      <c r="W334" s="1">
        <f>IF(Income_CF!W335="","",Income_CF!W335*(Cohort_WP!W333/Cohort_CF!W333))</f>
        <v>3322809.9496017317</v>
      </c>
      <c r="X334" s="1">
        <f>IF(Income_CF!X335="","",Income_CF!X335*(Cohort_WP!X333/Cohort_CF!X333))</f>
        <v>3437242.6597167267</v>
      </c>
      <c r="Y334" s="1">
        <f>IF(Income_CF!Y335="","",Income_CF!Y335*(Cohort_WP!Y333/Cohort_CF!Y333))</f>
        <v>3553483.5349641712</v>
      </c>
      <c r="Z334" s="1">
        <f>IF(Income_CF!Z335="","",Income_CF!Z335*(Cohort_WP!Z333/Cohort_CF!Z333))</f>
        <v>3671451.9188503139</v>
      </c>
      <c r="AA334" s="1">
        <f>IF(Income_CF!AA335="","",Income_CF!AA335*(Cohort_WP!AA333/Cohort_CF!AA333))</f>
        <v>3791061.2924467865</v>
      </c>
      <c r="AB334" s="1">
        <f>IF(Income_CF!AB335="","",Income_CF!AB335*(Cohort_WP!AB333/Cohort_CF!AB333))</f>
        <v>3912219.2907870663</v>
      </c>
      <c r="AC334" s="1">
        <f>IF(Income_CF!AC335="","",Income_CF!AC335*(Cohort_WP!AC333/Cohort_CF!AC333))</f>
        <v>4034827.7376170764</v>
      </c>
      <c r="AD334" s="1">
        <f>IF(Income_CF!AD335="","",Income_CF!AD335*(Cohort_WP!AD333/Cohort_CF!AD333))</f>
        <v>4158782.6989708161</v>
      </c>
      <c r="AE334" s="1">
        <f>IF(Income_CF!AE335="","",Income_CF!AE335*(Cohort_WP!AE333/Cohort_CF!AE333))</f>
        <v>4283974.5559763713</v>
      </c>
      <c r="AF334" s="1">
        <f>IF(Income_CF!AF335="","",Income_CF!AF335*(Cohort_WP!AF333/Cohort_CF!AF333))</f>
        <v>4410288.0972291492</v>
      </c>
      <c r="AG334" s="1">
        <f>IF(Income_CF!AG335="","",Income_CF!AG335*(Cohort_WP!AG333/Cohort_CF!AG333))</f>
        <v>4537602.6309954636</v>
      </c>
      <c r="AH334" s="1">
        <f>IF(Income_CF!AH335="","",Income_CF!AH335*(Cohort_WP!AH333/Cohort_CF!AH333))</f>
        <v>4665792.1174339512</v>
      </c>
      <c r="AI334" s="1">
        <f>IF(Income_CF!AI335="","",Income_CF!AI335*(Cohort_WP!AI333/Cohort_CF!AI333))</f>
        <v>4794725.320941831</v>
      </c>
      <c r="AJ334" s="1">
        <f>IF(Income_CF!AJ335="","",Income_CF!AJ335*(Cohort_WP!AJ333/Cohort_CF!AJ333))</f>
        <v>4924265.9826511079</v>
      </c>
      <c r="AK334" s="1">
        <f>IF(Income_CF!AK335="","",Income_CF!AK335*(Cohort_WP!AK333/Cohort_CF!AK333))</f>
        <v>5054273.013014257</v>
      </c>
      <c r="AL334" s="1">
        <f>IF(Income_CF!AL335="","",Income_CF!AL335*(Cohort_WP!AL333/Cohort_CF!AL333))</f>
        <v>5184600.7043322762</v>
      </c>
      <c r="AM334" s="1">
        <f>IF(Income_CF!AM335="","",Income_CF!AM335*(Cohort_WP!AM333/Cohort_CF!AM333))</f>
        <v>5315098.9629884008</v>
      </c>
      <c r="AN334" s="1">
        <f>IF(Income_CF!AN335="","",Income_CF!AN335*(Cohort_WP!AN333/Cohort_CF!AN333))</f>
        <v>5445613.5610616226</v>
      </c>
      <c r="AO334" s="1">
        <f>IF(Income_CF!AO335="","",Income_CF!AO335*(Cohort_WP!AO333/Cohort_CF!AO333))</f>
        <v>5575986.4069023998</v>
      </c>
      <c r="AP334" s="1">
        <f>IF(Income_CF!AP335="","",Income_CF!AP335*(Cohort_WP!AP333/Cohort_CF!AP333))</f>
        <v>5706055.8341620313</v>
      </c>
      <c r="AQ334" s="1">
        <f>IF(Income_CF!AQ335="","",Income_CF!AQ335*(Cohort_WP!AQ333/Cohort_CF!AQ333))</f>
        <v>5835656.9086765042</v>
      </c>
      <c r="AR334" s="1">
        <f>IF(Income_CF!AR335="","",Income_CF!AR335*(Cohort_WP!AR333/Cohort_CF!AR333))</f>
        <v>5964621.7525144732</v>
      </c>
      <c r="AS334" s="1">
        <f>IF(Income_CF!AS335="","",Income_CF!AS335*(Cohort_WP!AS333/Cohort_CF!AS333))</f>
        <v>6092779.8844106626</v>
      </c>
      <c r="AT334" s="1">
        <f>IF(Income_CF!AT335="","",Income_CF!AT335*(Cohort_WP!AT333/Cohort_CF!AT333))</f>
        <v>6219958.5757177444</v>
      </c>
      <c r="AU334" s="1">
        <f>IF(Income_CF!AU335="","",Income_CF!AU335*(Cohort_WP!AU333/Cohort_CF!AU333))</f>
        <v>6345983.2209253041</v>
      </c>
      <c r="AV334" s="1">
        <f>IF(Income_CF!AV335="","",Income_CF!AV335*(Cohort_WP!AV333/Cohort_CF!AV333))</f>
        <v>6470677.7217110246</v>
      </c>
      <c r="AW334" s="1">
        <f>IF(Income_CF!AW335="","",Income_CF!AW335*(Cohort_WP!AW333/Cohort_CF!AW333))</f>
        <v>6593864.8834108803</v>
      </c>
      <c r="AX334" s="1">
        <f>IF(Income_CF!AX335="","",Income_CF!AX335*(Cohort_WP!AX333/Cohort_CF!AX333))</f>
        <v>6715366.8227187479</v>
      </c>
      <c r="AY334" s="1">
        <f>IF(Income_CF!AY335="","",Income_CF!AY335*(Cohort_WP!AY333/Cohort_CF!AY333))</f>
        <v>6835005.3853551326</v>
      </c>
      <c r="AZ334" s="1">
        <f>IF(Income_CF!AZ335="","",Income_CF!AZ335*(Cohort_WP!AZ333/Cohort_CF!AZ333))</f>
        <v>6952602.5723778466</v>
      </c>
      <c r="BA334" s="1">
        <f>IF(Income_CF!BA335="","",Income_CF!BA335*(Cohort_WP!BA333/Cohort_CF!BA333))</f>
        <v>7067980.9737458089</v>
      </c>
      <c r="BB334" s="1">
        <f>IF(Income_CF!BB335="","",Income_CF!BB335*(Cohort_WP!BB333/Cohort_CF!BB333))</f>
        <v>7180964.2076918371</v>
      </c>
      <c r="BC334" s="1">
        <f>IF(Income_CF!BC335="","",Income_CF!BC335*(Cohort_WP!BC333/Cohort_CF!BC333))</f>
        <v>7291377.3644096274</v>
      </c>
      <c r="BD334" s="1">
        <f>IF(Income_CF!BD335="","",Income_CF!BD335*(Cohort_WP!BD333/Cohort_CF!BD333))</f>
        <v>7399047.4525176315</v>
      </c>
      <c r="BE334" s="1" t="str">
        <f>IF(Income_CF!BE335="","",Income_CF!BE335*(Cohort_WP!BE333/Cohort_CF!BE333))</f>
        <v/>
      </c>
      <c r="BF334" s="1" t="str">
        <f>IF(Income_CF!BF335="","",Income_CF!BF335*(Cohort_WP!BF333/Cohort_CF!BF333))</f>
        <v/>
      </c>
      <c r="BG334" s="1" t="str">
        <f>IF(Income_CF!BG335="","",Income_CF!BG335*(Cohort_WP!BG333/Cohort_CF!BG333))</f>
        <v/>
      </c>
      <c r="BH334" s="1" t="str">
        <f>IF(Income_CF!BH335="","",Income_CF!BH335*(Cohort_WP!BH333/Cohort_CF!BH333))</f>
        <v/>
      </c>
      <c r="BI334" s="1" t="str">
        <f>IF(Income_CF!BI335="","",Income_CF!BI335*(Cohort_WP!BI333/Cohort_CF!BI333))</f>
        <v/>
      </c>
      <c r="BJ334" s="1" t="str">
        <f>IF(Income_CF!BJ335="","",Income_CF!BJ335*(Cohort_WP!BJ333/Cohort_CF!BJ333))</f>
        <v/>
      </c>
      <c r="BK334" s="1" t="str">
        <f>IF(Income_CF!BK335="","",Income_CF!BK335*(Cohort_WP!BK333/Cohort_CF!BK333))</f>
        <v/>
      </c>
      <c r="BL334" s="1" t="str">
        <f>IF(Income_CF!BL335="","",Income_CF!BL335*(Cohort_WP!BL333/Cohort_CF!BL333))</f>
        <v/>
      </c>
      <c r="BM334" s="1" t="str">
        <f>IF(Income_CF!BM335="","",Income_CF!BM335*(Cohort_WP!BM333/Cohort_CF!BM333))</f>
        <v/>
      </c>
      <c r="BN334" s="1" t="str">
        <f>IF(Income_CF!BN335="","",Income_CF!BN335*(Cohort_WP!BN333/Cohort_CF!BN333))</f>
        <v/>
      </c>
      <c r="BO334" s="1" t="str">
        <f>IF(Income_CF!BO335="","",Income_CF!BO335*(Cohort_WP!BO333/Cohort_CF!BO333))</f>
        <v/>
      </c>
      <c r="BP334" s="1" t="str">
        <f>IF(Income_CF!BP335="","",Income_CF!BP335*(Cohort_WP!BP333/Cohort_CF!BP333))</f>
        <v/>
      </c>
      <c r="BQ334" s="1" t="str">
        <f>IF(Income_CF!BQ335="","",Income_CF!BQ335*(Cohort_WP!BQ333/Cohort_CF!BQ333))</f>
        <v/>
      </c>
      <c r="BR334" s="1" t="str">
        <f>IF(Income_CF!BR335="","",Income_CF!BR335*(Cohort_WP!BR333/Cohort_CF!BR333))</f>
        <v/>
      </c>
      <c r="BS334" s="1" t="str">
        <f>IF(Income_CF!BS335="","",Income_CF!BS335*(Cohort_WP!BS333/Cohort_CF!BS333))</f>
        <v/>
      </c>
      <c r="BT334" s="1" t="str">
        <f>IF(Income_CF!BT335="","",Income_CF!BT335*(Cohort_WP!BT333/Cohort_CF!BT333))</f>
        <v/>
      </c>
    </row>
    <row r="335" spans="1:72" x14ac:dyDescent="0.55000000000000004">
      <c r="A335" s="642"/>
      <c r="B335" t="s">
        <v>471</v>
      </c>
      <c r="N335" s="1" t="str">
        <f>IF(Income_CF!N336="","",Income_CF!N336*(Cohort_WP!N334/Cohort_CF!N334))</f>
        <v/>
      </c>
      <c r="O335" s="1" t="str">
        <f>IF(Income_CF!O336="","",Income_CF!O336*(Cohort_WP!O334/Cohort_CF!O334))</f>
        <v/>
      </c>
      <c r="P335" s="1" t="str">
        <f>IF(Income_CF!P336="","",Income_CF!P336*(Cohort_WP!P334/Cohort_CF!P334))</f>
        <v/>
      </c>
      <c r="Q335" s="1" t="str">
        <f>IF(Income_CF!Q336="","",Income_CF!Q336*(Cohort_WP!Q334/Cohort_CF!Q334))</f>
        <v/>
      </c>
      <c r="R335" s="1">
        <f>IF(Income_CF!R336="","",Income_CF!R336*(Cohort_WP!R334/Cohort_CF!R334))</f>
        <v>2734959.9277279731</v>
      </c>
      <c r="S335" s="1">
        <f>IF(Income_CF!S336="","",Income_CF!S336*(Cohort_WP!S334/Cohort_CF!S334))</f>
        <v>2841055.3531136154</v>
      </c>
      <c r="T335" s="1">
        <f>IF(Income_CF!T336="","",Income_CF!T336*(Cohort_WP!T334/Cohort_CF!T334))</f>
        <v>2949496.2368395003</v>
      </c>
      <c r="U335" s="1">
        <f>IF(Income_CF!U336="","",Income_CF!U336*(Cohort_WP!U334/Cohort_CF!U334))</f>
        <v>3060239.5304875793</v>
      </c>
      <c r="V335" s="1">
        <f>IF(Income_CF!V336="","",Income_CF!V336*(Cohort_WP!V334/Cohort_CF!V334))</f>
        <v>3192652.2352938922</v>
      </c>
      <c r="W335" s="1">
        <f>IF(Income_CF!W336="","",Income_CF!W336*(Cohort_WP!W334/Cohort_CF!W334))</f>
        <v>3306568.0061076502</v>
      </c>
      <c r="X335" s="1">
        <f>IF(Income_CF!X336="","",Income_CF!X336*(Cohort_WP!X334/Cohort_CF!X334))</f>
        <v>3422494.2480897838</v>
      </c>
      <c r="Y335" s="1">
        <f>IF(Income_CF!Y336="","",Income_CF!Y336*(Cohort_WP!Y334/Cohort_CF!Y334))</f>
        <v>3540359.9395082286</v>
      </c>
      <c r="Z335" s="1">
        <f>IF(Income_CF!Z336="","",Income_CF!Z336*(Cohort_WP!Z334/Cohort_CF!Z334))</f>
        <v>3660088.0410130965</v>
      </c>
      <c r="AA335" s="1">
        <f>IF(Income_CF!AA336="","",Income_CF!AA336*(Cohort_WP!AA334/Cohort_CF!AA334))</f>
        <v>3781595.4764158232</v>
      </c>
      <c r="AB335" s="1">
        <f>IF(Income_CF!AB336="","",Income_CF!AB336*(Cohort_WP!AB334/Cohort_CF!AB334))</f>
        <v>3904793.1312201908</v>
      </c>
      <c r="AC335" s="1">
        <f>IF(Income_CF!AC336="","",Income_CF!AC336*(Cohort_WP!AC334/Cohort_CF!AC334))</f>
        <v>4029585.8695106781</v>
      </c>
      <c r="AD335" s="1">
        <f>IF(Income_CF!AD336="","",Income_CF!AD336*(Cohort_WP!AD334/Cohort_CF!AD334))</f>
        <v>4155872.5697455881</v>
      </c>
      <c r="AE335" s="1">
        <f>IF(Income_CF!AE336="","",Income_CF!AE336*(Cohort_WP!AE334/Cohort_CF!AE334))</f>
        <v>4283546.1799399406</v>
      </c>
      <c r="AF335" s="1">
        <f>IF(Income_CF!AF336="","",Income_CF!AF336*(Cohort_WP!AF334/Cohort_CF!AF334))</f>
        <v>4412493.7926556626</v>
      </c>
      <c r="AG335" s="1">
        <f>IF(Income_CF!AG336="","",Income_CF!AG336*(Cohort_WP!AG334/Cohort_CF!AG334))</f>
        <v>4542596.7401460232</v>
      </c>
      <c r="AH335" s="1">
        <f>IF(Income_CF!AH336="","",Income_CF!AH336*(Cohort_WP!AH334/Cohort_CF!AH334))</f>
        <v>4673730.7099253265</v>
      </c>
      <c r="AI335" s="1">
        <f>IF(Income_CF!AI336="","",Income_CF!AI336*(Cohort_WP!AI334/Cohort_CF!AI334))</f>
        <v>4805765.8809569683</v>
      </c>
      <c r="AJ335" s="1">
        <f>IF(Income_CF!AJ336="","",Income_CF!AJ336*(Cohort_WP!AJ334/Cohort_CF!AJ334))</f>
        <v>4938567.0805700868</v>
      </c>
      <c r="AK335" s="1">
        <f>IF(Income_CF!AK336="","",Income_CF!AK336*(Cohort_WP!AK334/Cohort_CF!AK334))</f>
        <v>5071993.9621306416</v>
      </c>
      <c r="AL335" s="1">
        <f>IF(Income_CF!AL336="","",Income_CF!AL336*(Cohort_WP!AL334/Cohort_CF!AL334))</f>
        <v>5205901.2034046836</v>
      </c>
      <c r="AM335" s="1">
        <f>IF(Income_CF!AM336="","",Income_CF!AM336*(Cohort_WP!AM334/Cohort_CF!AM334))</f>
        <v>5340138.7254622448</v>
      </c>
      <c r="AN335" s="1">
        <f>IF(Income_CF!AN336="","",Income_CF!AN336*(Cohort_WP!AN334/Cohort_CF!AN334))</f>
        <v>5474551.9318780517</v>
      </c>
      <c r="AO335" s="1">
        <f>IF(Income_CF!AO336="","",Income_CF!AO336*(Cohort_WP!AO334/Cohort_CF!AO334))</f>
        <v>5608981.9678934719</v>
      </c>
      <c r="AP335" s="1">
        <f>IF(Income_CF!AP336="","",Income_CF!AP336*(Cohort_WP!AP334/Cohort_CF!AP334))</f>
        <v>5743265.9991094721</v>
      </c>
      <c r="AQ335" s="1">
        <f>IF(Income_CF!AQ336="","",Income_CF!AQ336*(Cohort_WP!AQ334/Cohort_CF!AQ334))</f>
        <v>5877237.5091868909</v>
      </c>
      <c r="AR335" s="1">
        <f>IF(Income_CF!AR336="","",Income_CF!AR336*(Cohort_WP!AR334/Cohort_CF!AR334))</f>
        <v>6010726.615936799</v>
      </c>
      <c r="AS335" s="1">
        <f>IF(Income_CF!AS336="","",Income_CF!AS336*(Cohort_WP!AS334/Cohort_CF!AS334))</f>
        <v>6143560.4050899083</v>
      </c>
      <c r="AT335" s="1">
        <f>IF(Income_CF!AT336="","",Income_CF!AT336*(Cohort_WP!AT334/Cohort_CF!AT334))</f>
        <v>6275563.2809429811</v>
      </c>
      <c r="AU335" s="1">
        <f>IF(Income_CF!AU336="","",Income_CF!AU336*(Cohort_WP!AU334/Cohort_CF!AU334))</f>
        <v>6406557.3329892773</v>
      </c>
      <c r="AV335" s="1">
        <f>IF(Income_CF!AV336="","",Income_CF!AV336*(Cohort_WP!AV334/Cohort_CF!AV334))</f>
        <v>6536362.7175530633</v>
      </c>
      <c r="AW335" s="1">
        <f>IF(Income_CF!AW336="","",Income_CF!AW336*(Cohort_WP!AW334/Cohort_CF!AW334))</f>
        <v>6664798.0533623537</v>
      </c>
      <c r="AX335" s="1">
        <f>IF(Income_CF!AX336="","",Income_CF!AX336*(Cohort_WP!AX334/Cohort_CF!AX334))</f>
        <v>6791680.8299132055</v>
      </c>
      <c r="AY335" s="1">
        <f>IF(Income_CF!AY336="","",Income_CF!AY336*(Cohort_WP!AY334/Cohort_CF!AY334))</f>
        <v>6916827.82740031</v>
      </c>
      <c r="AZ335" s="1">
        <f>IF(Income_CF!AZ336="","",Income_CF!AZ336*(Cohort_WP!AZ334/Cohort_CF!AZ334))</f>
        <v>7040055.5469157873</v>
      </c>
      <c r="BA335" s="1">
        <f>IF(Income_CF!BA336="","",Income_CF!BA336*(Cohort_WP!BA334/Cohort_CF!BA334))</f>
        <v>7161180.6495491825</v>
      </c>
      <c r="BB335" s="1">
        <f>IF(Income_CF!BB336="","",Income_CF!BB336*(Cohort_WP!BB334/Cohort_CF!BB334))</f>
        <v>7280020.4029581817</v>
      </c>
      <c r="BC335" s="1">
        <f>IF(Income_CF!BC336="","",Income_CF!BC336*(Cohort_WP!BC334/Cohort_CF!BC334))</f>
        <v>7396393.1339225899</v>
      </c>
      <c r="BD335" s="1">
        <f>IF(Income_CF!BD336="","",Income_CF!BD336*(Cohort_WP!BD334/Cohort_CF!BD334))</f>
        <v>7510118.685341917</v>
      </c>
      <c r="BE335" s="1">
        <f>IF(Income_CF!BE336="","",Income_CF!BE336*(Cohort_WP!BE334/Cohort_CF!BE334))</f>
        <v>7621018.8760931604</v>
      </c>
      <c r="BF335" s="1" t="str">
        <f>IF(Income_CF!BF336="","",Income_CF!BF336*(Cohort_WP!BF334/Cohort_CF!BF334))</f>
        <v/>
      </c>
      <c r="BG335" s="1" t="str">
        <f>IF(Income_CF!BG336="","",Income_CF!BG336*(Cohort_WP!BG334/Cohort_CF!BG334))</f>
        <v/>
      </c>
      <c r="BH335" s="1" t="str">
        <f>IF(Income_CF!BH336="","",Income_CF!BH336*(Cohort_WP!BH334/Cohort_CF!BH334))</f>
        <v/>
      </c>
      <c r="BI335" s="1" t="str">
        <f>IF(Income_CF!BI336="","",Income_CF!BI336*(Cohort_WP!BI334/Cohort_CF!BI334))</f>
        <v/>
      </c>
      <c r="BJ335" s="1" t="str">
        <f>IF(Income_CF!BJ336="","",Income_CF!BJ336*(Cohort_WP!BJ334/Cohort_CF!BJ334))</f>
        <v/>
      </c>
      <c r="BK335" s="1" t="str">
        <f>IF(Income_CF!BK336="","",Income_CF!BK336*(Cohort_WP!BK334/Cohort_CF!BK334))</f>
        <v/>
      </c>
      <c r="BL335" s="1" t="str">
        <f>IF(Income_CF!BL336="","",Income_CF!BL336*(Cohort_WP!BL334/Cohort_CF!BL334))</f>
        <v/>
      </c>
      <c r="BM335" s="1" t="str">
        <f>IF(Income_CF!BM336="","",Income_CF!BM336*(Cohort_WP!BM334/Cohort_CF!BM334))</f>
        <v/>
      </c>
      <c r="BN335" s="1" t="str">
        <f>IF(Income_CF!BN336="","",Income_CF!BN336*(Cohort_WP!BN334/Cohort_CF!BN334))</f>
        <v/>
      </c>
      <c r="BO335" s="1" t="str">
        <f>IF(Income_CF!BO336="","",Income_CF!BO336*(Cohort_WP!BO334/Cohort_CF!BO334))</f>
        <v/>
      </c>
      <c r="BP335" s="1" t="str">
        <f>IF(Income_CF!BP336="","",Income_CF!BP336*(Cohort_WP!BP334/Cohort_CF!BP334))</f>
        <v/>
      </c>
      <c r="BQ335" s="1" t="str">
        <f>IF(Income_CF!BQ336="","",Income_CF!BQ336*(Cohort_WP!BQ334/Cohort_CF!BQ334))</f>
        <v/>
      </c>
      <c r="BR335" s="1" t="str">
        <f>IF(Income_CF!BR336="","",Income_CF!BR336*(Cohort_WP!BR334/Cohort_CF!BR334))</f>
        <v/>
      </c>
      <c r="BS335" s="1" t="str">
        <f>IF(Income_CF!BS336="","",Income_CF!BS336*(Cohort_WP!BS334/Cohort_CF!BS334))</f>
        <v/>
      </c>
      <c r="BT335" s="1" t="str">
        <f>IF(Income_CF!BT336="","",Income_CF!BT336*(Cohort_WP!BT334/Cohort_CF!BT334))</f>
        <v/>
      </c>
    </row>
    <row r="336" spans="1:72" x14ac:dyDescent="0.55000000000000004">
      <c r="A336" s="642"/>
      <c r="B336" t="s">
        <v>472</v>
      </c>
      <c r="N336" s="1" t="str">
        <f>IF(Income_CF!N337="","",Income_CF!N337*(Cohort_WP!N335/Cohort_CF!N335))</f>
        <v/>
      </c>
      <c r="O336" s="1" t="str">
        <f>IF(Income_CF!O337="","",Income_CF!O337*(Cohort_WP!O335/Cohort_CF!O335))</f>
        <v/>
      </c>
      <c r="P336" s="1" t="str">
        <f>IF(Income_CF!P337="","",Income_CF!P337*(Cohort_WP!P335/Cohort_CF!P335))</f>
        <v/>
      </c>
      <c r="Q336" s="1" t="str">
        <f>IF(Income_CF!Q337="","",Income_CF!Q337*(Cohort_WP!Q335/Cohort_CF!Q335))</f>
        <v/>
      </c>
      <c r="R336" s="1" t="str">
        <f>IF(Income_CF!R337="","",Income_CF!R337*(Cohort_WP!R335/Cohort_CF!R335))</f>
        <v/>
      </c>
      <c r="S336" s="1">
        <f>IF(Income_CF!S337="","",Income_CF!S337*(Cohort_WP!S335/Cohort_CF!S335))</f>
        <v>2817008.725559812</v>
      </c>
      <c r="T336" s="1">
        <f>IF(Income_CF!T337="","",Income_CF!T337*(Cohort_WP!T335/Cohort_CF!T335))</f>
        <v>2926287.013707024</v>
      </c>
      <c r="U336" s="1">
        <f>IF(Income_CF!U337="","",Income_CF!U337*(Cohort_WP!U335/Cohort_CF!U335))</f>
        <v>3037981.1239446853</v>
      </c>
      <c r="V336" s="1">
        <f>IF(Income_CF!V337="","",Income_CF!V337*(Cohort_WP!V335/Cohort_CF!V335))</f>
        <v>3152046.7164022061</v>
      </c>
      <c r="W336" s="1">
        <f>IF(Income_CF!W337="","",Income_CF!W337*(Cohort_WP!W335/Cohort_CF!W335))</f>
        <v>3288431.8023527092</v>
      </c>
      <c r="X336" s="1">
        <f>IF(Income_CF!X337="","",Income_CF!X337*(Cohort_WP!X335/Cohort_CF!X335))</f>
        <v>3405765.0462908796</v>
      </c>
      <c r="Y336" s="1">
        <f>IF(Income_CF!Y337="","",Income_CF!Y337*(Cohort_WP!Y335/Cohort_CF!Y335))</f>
        <v>3525169.0755324773</v>
      </c>
      <c r="Z336" s="1">
        <f>IF(Income_CF!Z337="","",Income_CF!Z337*(Cohort_WP!Z335/Cohort_CF!Z335))</f>
        <v>3646570.7376934756</v>
      </c>
      <c r="AA336" s="1">
        <f>IF(Income_CF!AA337="","",Income_CF!AA337*(Cohort_WP!AA335/Cohort_CF!AA335))</f>
        <v>3769890.6822434887</v>
      </c>
      <c r="AB336" s="1">
        <f>IF(Income_CF!AB337="","",Income_CF!AB337*(Cohort_WP!AB335/Cohort_CF!AB335))</f>
        <v>3895043.3407082981</v>
      </c>
      <c r="AC336" s="1">
        <f>IF(Income_CF!AC337="","",Income_CF!AC337*(Cohort_WP!AC335/Cohort_CF!AC335))</f>
        <v>4021936.9251567968</v>
      </c>
      <c r="AD336" s="1">
        <f>IF(Income_CF!AD337="","",Income_CF!AD337*(Cohort_WP!AD335/Cohort_CF!AD335))</f>
        <v>4150473.4455959983</v>
      </c>
      <c r="AE336" s="1">
        <f>IF(Income_CF!AE337="","",Income_CF!AE337*(Cohort_WP!AE335/Cohort_CF!AE335))</f>
        <v>4280548.7468379559</v>
      </c>
      <c r="AF336" s="1">
        <f>IF(Income_CF!AF337="","",Income_CF!AF337*(Cohort_WP!AF335/Cohort_CF!AF335))</f>
        <v>4412052.5653381385</v>
      </c>
      <c r="AG336" s="1">
        <f>IF(Income_CF!AG337="","",Income_CF!AG337*(Cohort_WP!AG335/Cohort_CF!AG335))</f>
        <v>4544868.6064353315</v>
      </c>
      <c r="AH336" s="1">
        <f>IF(Income_CF!AH337="","",Income_CF!AH337*(Cohort_WP!AH335/Cohort_CF!AH335))</f>
        <v>4678874.6423504036</v>
      </c>
      <c r="AI336" s="1">
        <f>IF(Income_CF!AI337="","",Income_CF!AI337*(Cohort_WP!AI335/Cohort_CF!AI335))</f>
        <v>4813942.6312230863</v>
      </c>
      <c r="AJ336" s="1">
        <f>IF(Income_CF!AJ337="","",Income_CF!AJ337*(Cohort_WP!AJ335/Cohort_CF!AJ335))</f>
        <v>4949938.8573856782</v>
      </c>
      <c r="AK336" s="1">
        <f>IF(Income_CF!AK337="","",Income_CF!AK337*(Cohort_WP!AK335/Cohort_CF!AK335))</f>
        <v>5086724.09298719</v>
      </c>
      <c r="AL336" s="1">
        <f>IF(Income_CF!AL337="","",Income_CF!AL337*(Cohort_WP!AL335/Cohort_CF!AL335))</f>
        <v>5224153.7809945596</v>
      </c>
      <c r="AM336" s="1">
        <f>IF(Income_CF!AM337="","",Income_CF!AM337*(Cohort_WP!AM335/Cohort_CF!AM335))</f>
        <v>5362078.2395068249</v>
      </c>
      <c r="AN336" s="1">
        <f>IF(Income_CF!AN337="","",Income_CF!AN337*(Cohort_WP!AN335/Cohort_CF!AN335))</f>
        <v>5500342.8872261113</v>
      </c>
      <c r="AO336" s="1">
        <f>IF(Income_CF!AO337="","",Income_CF!AO337*(Cohort_WP!AO335/Cohort_CF!AO335))</f>
        <v>5638788.4898343943</v>
      </c>
      <c r="AP336" s="1">
        <f>IF(Income_CF!AP337="","",Income_CF!AP337*(Cohort_WP!AP335/Cohort_CF!AP335))</f>
        <v>5777251.4269302767</v>
      </c>
      <c r="AQ336" s="1">
        <f>IF(Income_CF!AQ337="","",Income_CF!AQ337*(Cohort_WP!AQ335/Cohort_CF!AQ335))</f>
        <v>5915563.9790827548</v>
      </c>
      <c r="AR336" s="1">
        <f>IF(Income_CF!AR337="","",Income_CF!AR337*(Cohort_WP!AR335/Cohort_CF!AR335))</f>
        <v>6053554.6344624981</v>
      </c>
      <c r="AS336" s="1">
        <f>IF(Income_CF!AS337="","",Income_CF!AS337*(Cohort_WP!AS335/Cohort_CF!AS335))</f>
        <v>6191048.4144149041</v>
      </c>
      <c r="AT336" s="1">
        <f>IF(Income_CF!AT337="","",Income_CF!AT337*(Cohort_WP!AT335/Cohort_CF!AT335))</f>
        <v>6327867.2172426041</v>
      </c>
      <c r="AU336" s="1">
        <f>IF(Income_CF!AU337="","",Income_CF!AU337*(Cohort_WP!AU335/Cohort_CF!AU335))</f>
        <v>6463830.1793712713</v>
      </c>
      <c r="AV336" s="1">
        <f>IF(Income_CF!AV337="","",Income_CF!AV337*(Cohort_WP!AV335/Cohort_CF!AV335))</f>
        <v>6598754.0529789561</v>
      </c>
      <c r="AW336" s="1">
        <f>IF(Income_CF!AW337="","",Income_CF!AW337*(Cohort_WP!AW335/Cohort_CF!AW335))</f>
        <v>6732453.5990796555</v>
      </c>
      <c r="AX336" s="1">
        <f>IF(Income_CF!AX337="","",Income_CF!AX337*(Cohort_WP!AX335/Cohort_CF!AX335))</f>
        <v>6864741.994963224</v>
      </c>
      <c r="AY336" s="1">
        <f>IF(Income_CF!AY337="","",Income_CF!AY337*(Cohort_WP!AY335/Cohort_CF!AY335))</f>
        <v>6995431.2548106024</v>
      </c>
      <c r="AZ336" s="1">
        <f>IF(Income_CF!AZ337="","",Income_CF!AZ337*(Cohort_WP!AZ335/Cohort_CF!AZ335))</f>
        <v>7124332.6622223193</v>
      </c>
      <c r="BA336" s="1">
        <f>IF(Income_CF!BA337="","",Income_CF!BA337*(Cohort_WP!BA335/Cohort_CF!BA335))</f>
        <v>7251257.2133232616</v>
      </c>
      <c r="BB336" s="1">
        <f>IF(Income_CF!BB337="","",Income_CF!BB337*(Cohort_WP!BB335/Cohort_CF!BB335))</f>
        <v>7376016.0690356577</v>
      </c>
      <c r="BC336" s="1">
        <f>IF(Income_CF!BC337="","",Income_CF!BC337*(Cohort_WP!BC335/Cohort_CF!BC335))</f>
        <v>7498421.0150469262</v>
      </c>
      <c r="BD336" s="1">
        <f>IF(Income_CF!BD337="","",Income_CF!BD337*(Cohort_WP!BD335/Cohort_CF!BD335))</f>
        <v>7618284.9279402681</v>
      </c>
      <c r="BE336" s="1">
        <f>IF(Income_CF!BE337="","",Income_CF!BE337*(Cohort_WP!BE335/Cohort_CF!BE335))</f>
        <v>7735422.2459021742</v>
      </c>
      <c r="BF336" s="1">
        <f>IF(Income_CF!BF337="","",Income_CF!BF337*(Cohort_WP!BF335/Cohort_CF!BF335))</f>
        <v>7849649.4423759561</v>
      </c>
      <c r="BG336" s="1" t="str">
        <f>IF(Income_CF!BG337="","",Income_CF!BG337*(Cohort_WP!BG335/Cohort_CF!BG335))</f>
        <v/>
      </c>
      <c r="BH336" s="1" t="str">
        <f>IF(Income_CF!BH337="","",Income_CF!BH337*(Cohort_WP!BH335/Cohort_CF!BH335))</f>
        <v/>
      </c>
      <c r="BI336" s="1" t="str">
        <f>IF(Income_CF!BI337="","",Income_CF!BI337*(Cohort_WP!BI335/Cohort_CF!BI335))</f>
        <v/>
      </c>
      <c r="BJ336" s="1" t="str">
        <f>IF(Income_CF!BJ337="","",Income_CF!BJ337*(Cohort_WP!BJ335/Cohort_CF!BJ335))</f>
        <v/>
      </c>
      <c r="BK336" s="1" t="str">
        <f>IF(Income_CF!BK337="","",Income_CF!BK337*(Cohort_WP!BK335/Cohort_CF!BK335))</f>
        <v/>
      </c>
      <c r="BL336" s="1" t="str">
        <f>IF(Income_CF!BL337="","",Income_CF!BL337*(Cohort_WP!BL335/Cohort_CF!BL335))</f>
        <v/>
      </c>
      <c r="BM336" s="1" t="str">
        <f>IF(Income_CF!BM337="","",Income_CF!BM337*(Cohort_WP!BM335/Cohort_CF!BM335))</f>
        <v/>
      </c>
      <c r="BN336" s="1" t="str">
        <f>IF(Income_CF!BN337="","",Income_CF!BN337*(Cohort_WP!BN335/Cohort_CF!BN335))</f>
        <v/>
      </c>
      <c r="BO336" s="1" t="str">
        <f>IF(Income_CF!BO337="","",Income_CF!BO337*(Cohort_WP!BO335/Cohort_CF!BO335))</f>
        <v/>
      </c>
      <c r="BP336" s="1" t="str">
        <f>IF(Income_CF!BP337="","",Income_CF!BP337*(Cohort_WP!BP335/Cohort_CF!BP335))</f>
        <v/>
      </c>
      <c r="BQ336" s="1" t="str">
        <f>IF(Income_CF!BQ337="","",Income_CF!BQ337*(Cohort_WP!BQ335/Cohort_CF!BQ335))</f>
        <v/>
      </c>
      <c r="BR336" s="1" t="str">
        <f>IF(Income_CF!BR337="","",Income_CF!BR337*(Cohort_WP!BR335/Cohort_CF!BR335))</f>
        <v/>
      </c>
      <c r="BS336" s="1" t="str">
        <f>IF(Income_CF!BS337="","",Income_CF!BS337*(Cohort_WP!BS335/Cohort_CF!BS335))</f>
        <v/>
      </c>
      <c r="BT336" s="1" t="str">
        <f>IF(Income_CF!BT337="","",Income_CF!BT337*(Cohort_WP!BT335/Cohort_CF!BT335))</f>
        <v/>
      </c>
    </row>
    <row r="337" spans="1:72" x14ac:dyDescent="0.55000000000000004">
      <c r="A337" s="642"/>
      <c r="B337" t="s">
        <v>473</v>
      </c>
      <c r="N337" s="1" t="str">
        <f>IF(Income_CF!N338="","",Income_CF!N338*(Cohort_WP!N336/Cohort_CF!N336))</f>
        <v/>
      </c>
      <c r="O337" s="1" t="str">
        <f>IF(Income_CF!O338="","",Income_CF!O338*(Cohort_WP!O336/Cohort_CF!O336))</f>
        <v/>
      </c>
      <c r="P337" s="1" t="str">
        <f>IF(Income_CF!P338="","",Income_CF!P338*(Cohort_WP!P336/Cohort_CF!P336))</f>
        <v/>
      </c>
      <c r="Q337" s="1" t="str">
        <f>IF(Income_CF!Q338="","",Income_CF!Q338*(Cohort_WP!Q336/Cohort_CF!Q336))</f>
        <v/>
      </c>
      <c r="R337" s="1" t="str">
        <f>IF(Income_CF!R338="","",Income_CF!R338*(Cohort_WP!R336/Cohort_CF!R336))</f>
        <v/>
      </c>
      <c r="S337" s="1" t="str">
        <f>IF(Income_CF!S338="","",Income_CF!S338*(Cohort_WP!S336/Cohort_CF!S336))</f>
        <v/>
      </c>
      <c r="T337" s="1">
        <f>IF(Income_CF!T338="","",Income_CF!T338*(Cohort_WP!T336/Cohort_CF!T336))</f>
        <v>2901518.9873266071</v>
      </c>
      <c r="U337" s="1">
        <f>IF(Income_CF!U338="","",Income_CF!U338*(Cohort_WP!U336/Cohort_CF!U336))</f>
        <v>3014075.6241182354</v>
      </c>
      <c r="V337" s="1">
        <f>IF(Income_CF!V338="","",Income_CF!V338*(Cohort_WP!V336/Cohort_CF!V336))</f>
        <v>3129120.5576630253</v>
      </c>
      <c r="W337" s="1">
        <f>IF(Income_CF!W338="","",Income_CF!W338*(Cohort_WP!W336/Cohort_CF!W336))</f>
        <v>3246608.1178942728</v>
      </c>
      <c r="X337" s="1">
        <f>IF(Income_CF!X338="","",Income_CF!X338*(Cohort_WP!X336/Cohort_CF!X336))</f>
        <v>3387084.7564232904</v>
      </c>
      <c r="Y337" s="1">
        <f>IF(Income_CF!Y338="","",Income_CF!Y338*(Cohort_WP!Y336/Cohort_CF!Y336))</f>
        <v>3507937.9976796056</v>
      </c>
      <c r="Z337" s="1">
        <f>IF(Income_CF!Z338="","",Income_CF!Z338*(Cohort_WP!Z336/Cohort_CF!Z336))</f>
        <v>3630924.1477984516</v>
      </c>
      <c r="AA337" s="1">
        <f>IF(Income_CF!AA338="","",Income_CF!AA338*(Cohort_WP!AA336/Cohort_CF!AA336))</f>
        <v>3755967.8598242793</v>
      </c>
      <c r="AB337" s="1">
        <f>IF(Income_CF!AB338="","",Income_CF!AB338*(Cohort_WP!AB336/Cohort_CF!AB336))</f>
        <v>3882987.402710794</v>
      </c>
      <c r="AC337" s="1">
        <f>IF(Income_CF!AC338="","",Income_CF!AC338*(Cohort_WP!AC336/Cohort_CF!AC336))</f>
        <v>4011894.6409295467</v>
      </c>
      <c r="AD337" s="1">
        <f>IF(Income_CF!AD338="","",Income_CF!AD338*(Cohort_WP!AD336/Cohort_CF!AD336))</f>
        <v>4142595.0329115004</v>
      </c>
      <c r="AE337" s="1">
        <f>IF(Income_CF!AE338="","",Income_CF!AE338*(Cohort_WP!AE336/Cohort_CF!AE336))</f>
        <v>4274987.6489638779</v>
      </c>
      <c r="AF337" s="1">
        <f>IF(Income_CF!AF338="","",Income_CF!AF338*(Cohort_WP!AF336/Cohort_CF!AF336))</f>
        <v>4408965.2092430945</v>
      </c>
      <c r="AG337" s="1">
        <f>IF(Income_CF!AG338="","",Income_CF!AG338*(Cohort_WP!AG336/Cohort_CF!AG336))</f>
        <v>4544414.1422982821</v>
      </c>
      <c r="AH337" s="1">
        <f>IF(Income_CF!AH338="","",Income_CF!AH338*(Cohort_WP!AH336/Cohort_CF!AH336))</f>
        <v>4681214.6646283921</v>
      </c>
      <c r="AI337" s="1">
        <f>IF(Income_CF!AI338="","",Income_CF!AI338*(Cohort_WP!AI336/Cohort_CF!AI336))</f>
        <v>4819240.8816209147</v>
      </c>
      <c r="AJ337" s="1">
        <f>IF(Income_CF!AJ338="","",Income_CF!AJ338*(Cohort_WP!AJ336/Cohort_CF!AJ336))</f>
        <v>4958360.9101597788</v>
      </c>
      <c r="AK337" s="1">
        <f>IF(Income_CF!AK338="","",Income_CF!AK338*(Cohort_WP!AK336/Cohort_CF!AK336))</f>
        <v>5098437.0231072484</v>
      </c>
      <c r="AL337" s="1">
        <f>IF(Income_CF!AL338="","",Income_CF!AL338*(Cohort_WP!AL336/Cohort_CF!AL336))</f>
        <v>5239325.8157768045</v>
      </c>
      <c r="AM337" s="1">
        <f>IF(Income_CF!AM338="","",Income_CF!AM338*(Cohort_WP!AM336/Cohort_CF!AM336))</f>
        <v>5380878.3944243975</v>
      </c>
      <c r="AN337" s="1">
        <f>IF(Income_CF!AN338="","",Income_CF!AN338*(Cohort_WP!AN336/Cohort_CF!AN336))</f>
        <v>5522940.5866920277</v>
      </c>
      <c r="AO337" s="1">
        <f>IF(Income_CF!AO338="","",Income_CF!AO338*(Cohort_WP!AO336/Cohort_CF!AO336))</f>
        <v>5665353.1738428948</v>
      </c>
      <c r="AP337" s="1">
        <f>IF(Income_CF!AP338="","",Income_CF!AP338*(Cohort_WP!AP336/Cohort_CF!AP336))</f>
        <v>5807952.1445294255</v>
      </c>
      <c r="AQ337" s="1">
        <f>IF(Income_CF!AQ338="","",Income_CF!AQ338*(Cohort_WP!AQ336/Cohort_CF!AQ336))</f>
        <v>5950568.9697381835</v>
      </c>
      <c r="AR337" s="1">
        <f>IF(Income_CF!AR338="","",Income_CF!AR338*(Cohort_WP!AR336/Cohort_CF!AR336))</f>
        <v>6093030.898455237</v>
      </c>
      <c r="AS337" s="1">
        <f>IF(Income_CF!AS338="","",Income_CF!AS338*(Cohort_WP!AS336/Cohort_CF!AS336))</f>
        <v>6235161.2734963736</v>
      </c>
      <c r="AT337" s="1">
        <f>IF(Income_CF!AT338="","",Income_CF!AT338*(Cohort_WP!AT336/Cohort_CF!AT336))</f>
        <v>6376779.8668473503</v>
      </c>
      <c r="AU337" s="1">
        <f>IF(Income_CF!AU338="","",Income_CF!AU338*(Cohort_WP!AU336/Cohort_CF!AU336))</f>
        <v>6517703.2337598829</v>
      </c>
      <c r="AV337" s="1">
        <f>IF(Income_CF!AV338="","",Income_CF!AV338*(Cohort_WP!AV336/Cohort_CF!AV336))</f>
        <v>6657745.0847524097</v>
      </c>
      <c r="AW337" s="1">
        <f>IF(Income_CF!AW338="","",Income_CF!AW338*(Cohort_WP!AW336/Cohort_CF!AW336))</f>
        <v>6796716.6745683253</v>
      </c>
      <c r="AX337" s="1">
        <f>IF(Income_CF!AX338="","",Income_CF!AX338*(Cohort_WP!AX336/Cohort_CF!AX336))</f>
        <v>6934427.2070520446</v>
      </c>
      <c r="AY337" s="1">
        <f>IF(Income_CF!AY338="","",Income_CF!AY338*(Cohort_WP!AY336/Cohort_CF!AY336))</f>
        <v>7070684.2548121205</v>
      </c>
      <c r="AZ337" s="1">
        <f>IF(Income_CF!AZ338="","",Income_CF!AZ338*(Cohort_WP!AZ336/Cohort_CF!AZ336))</f>
        <v>7205294.1924549192</v>
      </c>
      <c r="BA337" s="1">
        <f>IF(Income_CF!BA338="","",Income_CF!BA338*(Cohort_WP!BA336/Cohort_CF!BA336))</f>
        <v>7338062.6420889897</v>
      </c>
      <c r="BB337" s="1">
        <f>IF(Income_CF!BB338="","",Income_CF!BB338*(Cohort_WP!BB336/Cohort_CF!BB336))</f>
        <v>7468794.9297229582</v>
      </c>
      <c r="BC337" s="1">
        <f>IF(Income_CF!BC338="","",Income_CF!BC338*(Cohort_WP!BC336/Cohort_CF!BC336))</f>
        <v>7597296.5511067268</v>
      </c>
      <c r="BD337" s="1">
        <f>IF(Income_CF!BD338="","",Income_CF!BD338*(Cohort_WP!BD336/Cohort_CF!BD336))</f>
        <v>7723373.6454983354</v>
      </c>
      <c r="BE337" s="1">
        <f>IF(Income_CF!BE338="","",Income_CF!BE338*(Cohort_WP!BE336/Cohort_CF!BE336))</f>
        <v>7846833.4757784773</v>
      </c>
      <c r="BF337" s="1">
        <f>IF(Income_CF!BF338="","",Income_CF!BF338*(Cohort_WP!BF336/Cohort_CF!BF336))</f>
        <v>7967484.9132792391</v>
      </c>
      <c r="BG337" s="1">
        <f>IF(Income_CF!BG338="","",Income_CF!BG338*(Cohort_WP!BG336/Cohort_CF!BG336))</f>
        <v>8085138.9256472318</v>
      </c>
      <c r="BH337" s="1" t="str">
        <f>IF(Income_CF!BH338="","",Income_CF!BH338*(Cohort_WP!BH336/Cohort_CF!BH336))</f>
        <v/>
      </c>
      <c r="BI337" s="1" t="str">
        <f>IF(Income_CF!BI338="","",Income_CF!BI338*(Cohort_WP!BI336/Cohort_CF!BI336))</f>
        <v/>
      </c>
      <c r="BJ337" s="1" t="str">
        <f>IF(Income_CF!BJ338="","",Income_CF!BJ338*(Cohort_WP!BJ336/Cohort_CF!BJ336))</f>
        <v/>
      </c>
      <c r="BK337" s="1" t="str">
        <f>IF(Income_CF!BK338="","",Income_CF!BK338*(Cohort_WP!BK336/Cohort_CF!BK336))</f>
        <v/>
      </c>
      <c r="BL337" s="1" t="str">
        <f>IF(Income_CF!BL338="","",Income_CF!BL338*(Cohort_WP!BL336/Cohort_CF!BL336))</f>
        <v/>
      </c>
      <c r="BM337" s="1" t="str">
        <f>IF(Income_CF!BM338="","",Income_CF!BM338*(Cohort_WP!BM336/Cohort_CF!BM336))</f>
        <v/>
      </c>
      <c r="BN337" s="1" t="str">
        <f>IF(Income_CF!BN338="","",Income_CF!BN338*(Cohort_WP!BN336/Cohort_CF!BN336))</f>
        <v/>
      </c>
      <c r="BO337" s="1" t="str">
        <f>IF(Income_CF!BO338="","",Income_CF!BO338*(Cohort_WP!BO336/Cohort_CF!BO336))</f>
        <v/>
      </c>
      <c r="BP337" s="1" t="str">
        <f>IF(Income_CF!BP338="","",Income_CF!BP338*(Cohort_WP!BP336/Cohort_CF!BP336))</f>
        <v/>
      </c>
      <c r="BQ337" s="1" t="str">
        <f>IF(Income_CF!BQ338="","",Income_CF!BQ338*(Cohort_WP!BQ336/Cohort_CF!BQ336))</f>
        <v/>
      </c>
      <c r="BR337" s="1" t="str">
        <f>IF(Income_CF!BR338="","",Income_CF!BR338*(Cohort_WP!BR336/Cohort_CF!BR336))</f>
        <v/>
      </c>
      <c r="BS337" s="1" t="str">
        <f>IF(Income_CF!BS338="","",Income_CF!BS338*(Cohort_WP!BS336/Cohort_CF!BS336))</f>
        <v/>
      </c>
      <c r="BT337" s="1" t="str">
        <f>IF(Income_CF!BT338="","",Income_CF!BT338*(Cohort_WP!BT336/Cohort_CF!BT336))</f>
        <v/>
      </c>
    </row>
    <row r="338" spans="1:72" x14ac:dyDescent="0.55000000000000004">
      <c r="A338" s="642"/>
      <c r="B338" t="s">
        <v>474</v>
      </c>
      <c r="N338" s="1" t="str">
        <f>IF(Income_CF!N339="","",Income_CF!N339*(Cohort_WP!N337/Cohort_CF!N337))</f>
        <v/>
      </c>
      <c r="O338" s="1" t="str">
        <f>IF(Income_CF!O339="","",Income_CF!O339*(Cohort_WP!O337/Cohort_CF!O337))</f>
        <v/>
      </c>
      <c r="P338" s="1" t="str">
        <f>IF(Income_CF!P339="","",Income_CF!P339*(Cohort_WP!P337/Cohort_CF!P337))</f>
        <v/>
      </c>
      <c r="Q338" s="1" t="str">
        <f>IF(Income_CF!Q339="","",Income_CF!Q339*(Cohort_WP!Q337/Cohort_CF!Q337))</f>
        <v/>
      </c>
      <c r="R338" s="1" t="str">
        <f>IF(Income_CF!R339="","",Income_CF!R339*(Cohort_WP!R337/Cohort_CF!R337))</f>
        <v/>
      </c>
      <c r="S338" s="1" t="str">
        <f>IF(Income_CF!S339="","",Income_CF!S339*(Cohort_WP!S337/Cohort_CF!S337))</f>
        <v/>
      </c>
      <c r="T338" s="1" t="str">
        <f>IF(Income_CF!T339="","",Income_CF!T339*(Cohort_WP!T337/Cohort_CF!T337))</f>
        <v/>
      </c>
      <c r="U338" s="1">
        <f>IF(Income_CF!U339="","",Income_CF!U339*(Cohort_WP!U337/Cohort_CF!U337))</f>
        <v>2988564.5569464052</v>
      </c>
      <c r="V338" s="1">
        <f>IF(Income_CF!V339="","",Income_CF!V339*(Cohort_WP!V337/Cohort_CF!V337))</f>
        <v>3104497.8928417815</v>
      </c>
      <c r="W338" s="1">
        <f>IF(Income_CF!W339="","",Income_CF!W339*(Cohort_WP!W337/Cohort_CF!W337))</f>
        <v>3222994.1743929163</v>
      </c>
      <c r="X338" s="1">
        <f>IF(Income_CF!X339="","",Income_CF!X339*(Cohort_WP!X337/Cohort_CF!X337))</f>
        <v>3344006.3614311009</v>
      </c>
      <c r="Y338" s="1">
        <f>IF(Income_CF!Y339="","",Income_CF!Y339*(Cohort_WP!Y337/Cohort_CF!Y337))</f>
        <v>3488697.2991159889</v>
      </c>
      <c r="Z338" s="1">
        <f>IF(Income_CF!Z339="","",Income_CF!Z339*(Cohort_WP!Z337/Cohort_CF!Z337))</f>
        <v>3613176.1376099936</v>
      </c>
      <c r="AA338" s="1">
        <f>IF(Income_CF!AA339="","",Income_CF!AA339*(Cohort_WP!AA337/Cohort_CF!AA337))</f>
        <v>3739851.8722324045</v>
      </c>
      <c r="AB338" s="1">
        <f>IF(Income_CF!AB339="","",Income_CF!AB339*(Cohort_WP!AB337/Cohort_CF!AB337))</f>
        <v>3868646.8956190082</v>
      </c>
      <c r="AC338" s="1">
        <f>IF(Income_CF!AC339="","",Income_CF!AC339*(Cohort_WP!AC337/Cohort_CF!AC337))</f>
        <v>3999477.024792118</v>
      </c>
      <c r="AD338" s="1">
        <f>IF(Income_CF!AD339="","",Income_CF!AD339*(Cohort_WP!AD337/Cohort_CF!AD337))</f>
        <v>4132251.4801574331</v>
      </c>
      <c r="AE338" s="1">
        <f>IF(Income_CF!AE339="","",Income_CF!AE339*(Cohort_WP!AE337/Cohort_CF!AE337))</f>
        <v>4266872.8838988449</v>
      </c>
      <c r="AF338" s="1">
        <f>IF(Income_CF!AF339="","",Income_CF!AF339*(Cohort_WP!AF337/Cohort_CF!AF337))</f>
        <v>4403237.2784327948</v>
      </c>
      <c r="AG338" s="1">
        <f>IF(Income_CF!AG339="","",Income_CF!AG339*(Cohort_WP!AG337/Cohort_CF!AG337))</f>
        <v>4541234.1655203877</v>
      </c>
      <c r="AH338" s="1">
        <f>IF(Income_CF!AH339="","",Income_CF!AH339*(Cohort_WP!AH337/Cohort_CF!AH337))</f>
        <v>4680746.566567231</v>
      </c>
      <c r="AI338" s="1">
        <f>IF(Income_CF!AI339="","",Income_CF!AI339*(Cohort_WP!AI337/Cohort_CF!AI337))</f>
        <v>4821651.1045672428</v>
      </c>
      <c r="AJ338" s="1">
        <f>IF(Income_CF!AJ339="","",Income_CF!AJ339*(Cohort_WP!AJ337/Cohort_CF!AJ337))</f>
        <v>4963818.1080695428</v>
      </c>
      <c r="AK338" s="1">
        <f>IF(Income_CF!AK339="","",Income_CF!AK339*(Cohort_WP!AK337/Cohort_CF!AK337))</f>
        <v>5107111.7374645732</v>
      </c>
      <c r="AL338" s="1">
        <f>IF(Income_CF!AL339="","",Income_CF!AL339*(Cohort_WP!AL337/Cohort_CF!AL337))</f>
        <v>5251390.1338004647</v>
      </c>
      <c r="AM338" s="1">
        <f>IF(Income_CF!AM339="","",Income_CF!AM339*(Cohort_WP!AM337/Cohort_CF!AM337))</f>
        <v>5396505.5902501084</v>
      </c>
      <c r="AN338" s="1">
        <f>IF(Income_CF!AN339="","",Income_CF!AN339*(Cohort_WP!AN337/Cohort_CF!AN337))</f>
        <v>5542304.7462571282</v>
      </c>
      <c r="AO338" s="1">
        <f>IF(Income_CF!AO339="","",Income_CF!AO339*(Cohort_WP!AO337/Cohort_CF!AO337))</f>
        <v>5688628.8042927897</v>
      </c>
      <c r="AP338" s="1">
        <f>IF(Income_CF!AP339="","",Income_CF!AP339*(Cohort_WP!AP337/Cohort_CF!AP337))</f>
        <v>5835313.7690581819</v>
      </c>
      <c r="AQ338" s="1">
        <f>IF(Income_CF!AQ339="","",Income_CF!AQ339*(Cohort_WP!AQ337/Cohort_CF!AQ337))</f>
        <v>5982190.7088653073</v>
      </c>
      <c r="AR338" s="1">
        <f>IF(Income_CF!AR339="","",Income_CF!AR339*(Cohort_WP!AR337/Cohort_CF!AR337))</f>
        <v>6129086.0388303287</v>
      </c>
      <c r="AS338" s="1">
        <f>IF(Income_CF!AS339="","",Income_CF!AS339*(Cohort_WP!AS337/Cohort_CF!AS337))</f>
        <v>6275821.8254088955</v>
      </c>
      <c r="AT338" s="1">
        <f>IF(Income_CF!AT339="","",Income_CF!AT339*(Cohort_WP!AT337/Cohort_CF!AT337))</f>
        <v>6422216.111701264</v>
      </c>
      <c r="AU338" s="1">
        <f>IF(Income_CF!AU339="","",Income_CF!AU339*(Cohort_WP!AU337/Cohort_CF!AU337))</f>
        <v>6568083.2628527712</v>
      </c>
      <c r="AV338" s="1">
        <f>IF(Income_CF!AV339="","",Income_CF!AV339*(Cohort_WP!AV337/Cohort_CF!AV337))</f>
        <v>6713234.3307726802</v>
      </c>
      <c r="AW338" s="1">
        <f>IF(Income_CF!AW339="","",Income_CF!AW339*(Cohort_WP!AW337/Cohort_CF!AW337))</f>
        <v>6857477.4372949824</v>
      </c>
      <c r="AX338" s="1">
        <f>IF(Income_CF!AX339="","",Income_CF!AX339*(Cohort_WP!AX337/Cohort_CF!AX337))</f>
        <v>7000618.1748053739</v>
      </c>
      <c r="AY338" s="1">
        <f>IF(Income_CF!AY339="","",Income_CF!AY339*(Cohort_WP!AY337/Cohort_CF!AY337))</f>
        <v>7142460.0232636062</v>
      </c>
      <c r="AZ338" s="1">
        <f>IF(Income_CF!AZ339="","",Income_CF!AZ339*(Cohort_WP!AZ337/Cohort_CF!AZ337))</f>
        <v>7282804.7824564846</v>
      </c>
      <c r="BA338" s="1">
        <f>IF(Income_CF!BA339="","",Income_CF!BA339*(Cohort_WP!BA337/Cohort_CF!BA337))</f>
        <v>7421453.0182285681</v>
      </c>
      <c r="BB338" s="1">
        <f>IF(Income_CF!BB339="","",Income_CF!BB339*(Cohort_WP!BB337/Cohort_CF!BB337))</f>
        <v>7558204.5213516587</v>
      </c>
      <c r="BC338" s="1">
        <f>IF(Income_CF!BC339="","",Income_CF!BC339*(Cohort_WP!BC337/Cohort_CF!BC337))</f>
        <v>7692858.7776146466</v>
      </c>
      <c r="BD338" s="1">
        <f>IF(Income_CF!BD339="","",Income_CF!BD339*(Cohort_WP!BD337/Cohort_CF!BD337))</f>
        <v>7825215.4476399282</v>
      </c>
      <c r="BE338" s="1">
        <f>IF(Income_CF!BE339="","",Income_CF!BE339*(Cohort_WP!BE337/Cohort_CF!BE337))</f>
        <v>7955074.8548632851</v>
      </c>
      <c r="BF338" s="1">
        <f>IF(Income_CF!BF339="","",Income_CF!BF339*(Cohort_WP!BF337/Cohort_CF!BF337))</f>
        <v>8082238.4800518313</v>
      </c>
      <c r="BG338" s="1">
        <f>IF(Income_CF!BG339="","",Income_CF!BG339*(Cohort_WP!BG337/Cohort_CF!BG337))</f>
        <v>8206509.4606776135</v>
      </c>
      <c r="BH338" s="1">
        <f>IF(Income_CF!BH339="","",Income_CF!BH339*(Cohort_WP!BH337/Cohort_CF!BH337))</f>
        <v>8327693.0934166498</v>
      </c>
      <c r="BI338" s="1" t="str">
        <f>IF(Income_CF!BI339="","",Income_CF!BI339*(Cohort_WP!BI337/Cohort_CF!BI337))</f>
        <v/>
      </c>
      <c r="BJ338" s="1" t="str">
        <f>IF(Income_CF!BJ339="","",Income_CF!BJ339*(Cohort_WP!BJ337/Cohort_CF!BJ337))</f>
        <v/>
      </c>
      <c r="BK338" s="1" t="str">
        <f>IF(Income_CF!BK339="","",Income_CF!BK339*(Cohort_WP!BK337/Cohort_CF!BK337))</f>
        <v/>
      </c>
      <c r="BL338" s="1" t="str">
        <f>IF(Income_CF!BL339="","",Income_CF!BL339*(Cohort_WP!BL337/Cohort_CF!BL337))</f>
        <v/>
      </c>
      <c r="BM338" s="1" t="str">
        <f>IF(Income_CF!BM339="","",Income_CF!BM339*(Cohort_WP!BM337/Cohort_CF!BM337))</f>
        <v/>
      </c>
      <c r="BN338" s="1" t="str">
        <f>IF(Income_CF!BN339="","",Income_CF!BN339*(Cohort_WP!BN337/Cohort_CF!BN337))</f>
        <v/>
      </c>
      <c r="BO338" s="1" t="str">
        <f>IF(Income_CF!BO339="","",Income_CF!BO339*(Cohort_WP!BO337/Cohort_CF!BO337))</f>
        <v/>
      </c>
      <c r="BP338" s="1" t="str">
        <f>IF(Income_CF!BP339="","",Income_CF!BP339*(Cohort_WP!BP337/Cohort_CF!BP337))</f>
        <v/>
      </c>
      <c r="BQ338" s="1" t="str">
        <f>IF(Income_CF!BQ339="","",Income_CF!BQ339*(Cohort_WP!BQ337/Cohort_CF!BQ337))</f>
        <v/>
      </c>
      <c r="BR338" s="1" t="str">
        <f>IF(Income_CF!BR339="","",Income_CF!BR339*(Cohort_WP!BR337/Cohort_CF!BR337))</f>
        <v/>
      </c>
      <c r="BS338" s="1" t="str">
        <f>IF(Income_CF!BS339="","",Income_CF!BS339*(Cohort_WP!BS337/Cohort_CF!BS337))</f>
        <v/>
      </c>
      <c r="BT338" s="1" t="str">
        <f>IF(Income_CF!BT339="","",Income_CF!BT339*(Cohort_WP!BT337/Cohort_CF!BT337))</f>
        <v/>
      </c>
    </row>
    <row r="339" spans="1:72" x14ac:dyDescent="0.55000000000000004">
      <c r="A339" s="642"/>
      <c r="B339" t="s">
        <v>475</v>
      </c>
      <c r="N339" s="1" t="str">
        <f>IF(Income_CF!N340="","",Income_CF!N340*(Cohort_WP!N338/Cohort_CF!N338))</f>
        <v/>
      </c>
      <c r="O339" s="1" t="str">
        <f>IF(Income_CF!O340="","",Income_CF!O340*(Cohort_WP!O338/Cohort_CF!O338))</f>
        <v/>
      </c>
      <c r="P339" s="1" t="str">
        <f>IF(Income_CF!P340="","",Income_CF!P340*(Cohort_WP!P338/Cohort_CF!P338))</f>
        <v/>
      </c>
      <c r="Q339" s="1" t="str">
        <f>IF(Income_CF!Q340="","",Income_CF!Q340*(Cohort_WP!Q338/Cohort_CF!Q338))</f>
        <v/>
      </c>
      <c r="R339" s="1" t="str">
        <f>IF(Income_CF!R340="","",Income_CF!R340*(Cohort_WP!R338/Cohort_CF!R338))</f>
        <v/>
      </c>
      <c r="S339" s="1" t="str">
        <f>IF(Income_CF!S340="","",Income_CF!S340*(Cohort_WP!S338/Cohort_CF!S338))</f>
        <v/>
      </c>
      <c r="T339" s="1" t="str">
        <f>IF(Income_CF!T340="","",Income_CF!T340*(Cohort_WP!T338/Cohort_CF!T338))</f>
        <v/>
      </c>
      <c r="U339" s="1" t="str">
        <f>IF(Income_CF!U340="","",Income_CF!U340*(Cohort_WP!U338/Cohort_CF!U338))</f>
        <v/>
      </c>
      <c r="V339" s="1">
        <f>IF(Income_CF!V340="","",Income_CF!V340*(Cohort_WP!V338/Cohort_CF!V338))</f>
        <v>3078221.4936547973</v>
      </c>
      <c r="W339" s="1">
        <f>IF(Income_CF!W340="","",Income_CF!W340*(Cohort_WP!W338/Cohort_CF!W338))</f>
        <v>3197632.8296270347</v>
      </c>
      <c r="X339" s="1">
        <f>IF(Income_CF!X340="","",Income_CF!X340*(Cohort_WP!X338/Cohort_CF!X338))</f>
        <v>3319683.999624704</v>
      </c>
      <c r="Y339" s="1">
        <f>IF(Income_CF!Y340="","",Income_CF!Y340*(Cohort_WP!Y338/Cohort_CF!Y338))</f>
        <v>3444326.5522740339</v>
      </c>
      <c r="Z339" s="1">
        <f>IF(Income_CF!Z340="","",Income_CF!Z340*(Cohort_WP!Z338/Cohort_CF!Z338))</f>
        <v>3593358.2180894683</v>
      </c>
      <c r="AA339" s="1">
        <f>IF(Income_CF!AA340="","",Income_CF!AA340*(Cohort_WP!AA338/Cohort_CF!AA338))</f>
        <v>3721571.421738293</v>
      </c>
      <c r="AB339" s="1">
        <f>IF(Income_CF!AB340="","",Income_CF!AB340*(Cohort_WP!AB338/Cohort_CF!AB338))</f>
        <v>3852047.428399377</v>
      </c>
      <c r="AC339" s="1">
        <f>IF(Income_CF!AC340="","",Income_CF!AC340*(Cohort_WP!AC338/Cohort_CF!AC338))</f>
        <v>3984706.3024875787</v>
      </c>
      <c r="AD339" s="1">
        <f>IF(Income_CF!AD340="","",Income_CF!AD340*(Cohort_WP!AD338/Cohort_CF!AD338))</f>
        <v>4119461.3355358806</v>
      </c>
      <c r="AE339" s="1">
        <f>IF(Income_CF!AE340="","",Income_CF!AE340*(Cohort_WP!AE338/Cohort_CF!AE338))</f>
        <v>4256219.0245621558</v>
      </c>
      <c r="AF339" s="1">
        <f>IF(Income_CF!AF340="","",Income_CF!AF340*(Cohort_WP!AF338/Cohort_CF!AF338))</f>
        <v>4394879.0704158116</v>
      </c>
      <c r="AG339" s="1">
        <f>IF(Income_CF!AG340="","",Income_CF!AG340*(Cohort_WP!AG338/Cohort_CF!AG338))</f>
        <v>4535334.396785778</v>
      </c>
      <c r="AH339" s="1">
        <f>IF(Income_CF!AH340="","",Income_CF!AH340*(Cohort_WP!AH338/Cohort_CF!AH338))</f>
        <v>4677471.190485999</v>
      </c>
      <c r="AI339" s="1">
        <f>IF(Income_CF!AI340="","",Income_CF!AI340*(Cohort_WP!AI338/Cohort_CF!AI338))</f>
        <v>4821168.9635642478</v>
      </c>
      <c r="AJ339" s="1">
        <f>IF(Income_CF!AJ340="","",Income_CF!AJ340*(Cohort_WP!AJ338/Cohort_CF!AJ338))</f>
        <v>4966300.6377042606</v>
      </c>
      <c r="AK339" s="1">
        <f>IF(Income_CF!AK340="","",Income_CF!AK340*(Cohort_WP!AK338/Cohort_CF!AK338))</f>
        <v>5112732.6513116295</v>
      </c>
      <c r="AL339" s="1">
        <f>IF(Income_CF!AL340="","",Income_CF!AL340*(Cohort_WP!AL338/Cohort_CF!AL338))</f>
        <v>5260325.0895885089</v>
      </c>
      <c r="AM339" s="1">
        <f>IF(Income_CF!AM340="","",Income_CF!AM340*(Cohort_WP!AM338/Cohort_CF!AM338))</f>
        <v>5408931.8378144801</v>
      </c>
      <c r="AN339" s="1">
        <f>IF(Income_CF!AN340="","",Income_CF!AN340*(Cohort_WP!AN338/Cohort_CF!AN338))</f>
        <v>5558400.7579576112</v>
      </c>
      <c r="AO339" s="1">
        <f>IF(Income_CF!AO340="","",Income_CF!AO340*(Cohort_WP!AO338/Cohort_CF!AO338))</f>
        <v>5708573.8886448424</v>
      </c>
      <c r="AP339" s="1">
        <f>IF(Income_CF!AP340="","",Income_CF!AP340*(Cohort_WP!AP338/Cohort_CF!AP338))</f>
        <v>5859287.668421573</v>
      </c>
      <c r="AQ339" s="1">
        <f>IF(Income_CF!AQ340="","",Income_CF!AQ340*(Cohort_WP!AQ338/Cohort_CF!AQ338))</f>
        <v>6010373.182129927</v>
      </c>
      <c r="AR339" s="1">
        <f>IF(Income_CF!AR340="","",Income_CF!AR340*(Cohort_WP!AR338/Cohort_CF!AR338))</f>
        <v>6161656.4301312678</v>
      </c>
      <c r="AS339" s="1">
        <f>IF(Income_CF!AS340="","",Income_CF!AS340*(Cohort_WP!AS338/Cohort_CF!AS338))</f>
        <v>6312958.6199952392</v>
      </c>
      <c r="AT339" s="1">
        <f>IF(Income_CF!AT340="","",Income_CF!AT340*(Cohort_WP!AT338/Cohort_CF!AT338))</f>
        <v>6464096.4801711608</v>
      </c>
      <c r="AU339" s="1">
        <f>IF(Income_CF!AU340="","",Income_CF!AU340*(Cohort_WP!AU338/Cohort_CF!AU338))</f>
        <v>6614882.5950523019</v>
      </c>
      <c r="AV339" s="1">
        <f>IF(Income_CF!AV340="","",Income_CF!AV340*(Cohort_WP!AV338/Cohort_CF!AV338))</f>
        <v>6765125.7607383542</v>
      </c>
      <c r="AW339" s="1">
        <f>IF(Income_CF!AW340="","",Income_CF!AW340*(Cohort_WP!AW338/Cohort_CF!AW338))</f>
        <v>6914631.3606958603</v>
      </c>
      <c r="AX339" s="1">
        <f>IF(Income_CF!AX340="","",Income_CF!AX340*(Cohort_WP!AX338/Cohort_CF!AX338))</f>
        <v>7063201.7604138311</v>
      </c>
      <c r="AY339" s="1">
        <f>IF(Income_CF!AY340="","",Income_CF!AY340*(Cohort_WP!AY338/Cohort_CF!AY338))</f>
        <v>7210636.7200495359</v>
      </c>
      <c r="AZ339" s="1">
        <f>IF(Income_CF!AZ340="","",Income_CF!AZ340*(Cohort_WP!AZ338/Cohort_CF!AZ338))</f>
        <v>7356733.823961514</v>
      </c>
      <c r="BA339" s="1">
        <f>IF(Income_CF!BA340="","",Income_CF!BA340*(Cohort_WP!BA338/Cohort_CF!BA338))</f>
        <v>7501288.9259301797</v>
      </c>
      <c r="BB339" s="1">
        <f>IF(Income_CF!BB340="","",Income_CF!BB340*(Cohort_WP!BB338/Cohort_CF!BB338))</f>
        <v>7644096.6087754238</v>
      </c>
      <c r="BC339" s="1">
        <f>IF(Income_CF!BC340="","",Income_CF!BC340*(Cohort_WP!BC338/Cohort_CF!BC338))</f>
        <v>7784950.6569922073</v>
      </c>
      <c r="BD339" s="1">
        <f>IF(Income_CF!BD340="","",Income_CF!BD340*(Cohort_WP!BD338/Cohort_CF!BD338))</f>
        <v>7923644.5409430861</v>
      </c>
      <c r="BE339" s="1">
        <f>IF(Income_CF!BE340="","",Income_CF!BE340*(Cohort_WP!BE338/Cohort_CF!BE338))</f>
        <v>8059971.9110691268</v>
      </c>
      <c r="BF339" s="1">
        <f>IF(Income_CF!BF340="","",Income_CF!BF340*(Cohort_WP!BF338/Cohort_CF!BF338))</f>
        <v>8193727.1005091835</v>
      </c>
      <c r="BG339" s="1">
        <f>IF(Income_CF!BG340="","",Income_CF!BG340*(Cohort_WP!BG338/Cohort_CF!BG338))</f>
        <v>8324705.6344533851</v>
      </c>
      <c r="BH339" s="1">
        <f>IF(Income_CF!BH340="","",Income_CF!BH340*(Cohort_WP!BH338/Cohort_CF!BH338))</f>
        <v>8452704.7444979437</v>
      </c>
      <c r="BI339" s="1">
        <f>IF(Income_CF!BI340="","",Income_CF!BI340*(Cohort_WP!BI338/Cohort_CF!BI338))</f>
        <v>8577523.8862191495</v>
      </c>
      <c r="BJ339" s="1" t="str">
        <f>IF(Income_CF!BJ340="","",Income_CF!BJ340*(Cohort_WP!BJ338/Cohort_CF!BJ338))</f>
        <v/>
      </c>
      <c r="BK339" s="1" t="str">
        <f>IF(Income_CF!BK340="","",Income_CF!BK340*(Cohort_WP!BK338/Cohort_CF!BK338))</f>
        <v/>
      </c>
      <c r="BL339" s="1" t="str">
        <f>IF(Income_CF!BL340="","",Income_CF!BL340*(Cohort_WP!BL338/Cohort_CF!BL338))</f>
        <v/>
      </c>
      <c r="BM339" s="1" t="str">
        <f>IF(Income_CF!BM340="","",Income_CF!BM340*(Cohort_WP!BM338/Cohort_CF!BM338))</f>
        <v/>
      </c>
      <c r="BN339" s="1" t="str">
        <f>IF(Income_CF!BN340="","",Income_CF!BN340*(Cohort_WP!BN338/Cohort_CF!BN338))</f>
        <v/>
      </c>
      <c r="BO339" s="1" t="str">
        <f>IF(Income_CF!BO340="","",Income_CF!BO340*(Cohort_WP!BO338/Cohort_CF!BO338))</f>
        <v/>
      </c>
      <c r="BP339" s="1" t="str">
        <f>IF(Income_CF!BP340="","",Income_CF!BP340*(Cohort_WP!BP338/Cohort_CF!BP338))</f>
        <v/>
      </c>
      <c r="BQ339" s="1" t="str">
        <f>IF(Income_CF!BQ340="","",Income_CF!BQ340*(Cohort_WP!BQ338/Cohort_CF!BQ338))</f>
        <v/>
      </c>
      <c r="BR339" s="1" t="str">
        <f>IF(Income_CF!BR340="","",Income_CF!BR340*(Cohort_WP!BR338/Cohort_CF!BR338))</f>
        <v/>
      </c>
      <c r="BS339" s="1" t="str">
        <f>IF(Income_CF!BS340="","",Income_CF!BS340*(Cohort_WP!BS338/Cohort_CF!BS338))</f>
        <v/>
      </c>
      <c r="BT339" s="1" t="str">
        <f>IF(Income_CF!BT340="","",Income_CF!BT340*(Cohort_WP!BT338/Cohort_CF!BT338))</f>
        <v/>
      </c>
    </row>
    <row r="340" spans="1:72" x14ac:dyDescent="0.55000000000000004">
      <c r="A340" s="642"/>
      <c r="B340" t="s">
        <v>476</v>
      </c>
      <c r="N340" s="1" t="str">
        <f>IF(Income_CF!N341="","",Income_CF!N341*(Cohort_WP!N339/Cohort_CF!N339))</f>
        <v/>
      </c>
      <c r="O340" s="1" t="str">
        <f>IF(Income_CF!O341="","",Income_CF!O341*(Cohort_WP!O339/Cohort_CF!O339))</f>
        <v/>
      </c>
      <c r="P340" s="1" t="str">
        <f>IF(Income_CF!P341="","",Income_CF!P341*(Cohort_WP!P339/Cohort_CF!P339))</f>
        <v/>
      </c>
      <c r="Q340" s="1" t="str">
        <f>IF(Income_CF!Q341="","",Income_CF!Q341*(Cohort_WP!Q339/Cohort_CF!Q339))</f>
        <v/>
      </c>
      <c r="R340" s="1" t="str">
        <f>IF(Income_CF!R341="","",Income_CF!R341*(Cohort_WP!R339/Cohort_CF!R339))</f>
        <v/>
      </c>
      <c r="S340" s="1" t="str">
        <f>IF(Income_CF!S341="","",Income_CF!S341*(Cohort_WP!S339/Cohort_CF!S339))</f>
        <v/>
      </c>
      <c r="T340" s="1" t="str">
        <f>IF(Income_CF!T341="","",Income_CF!T341*(Cohort_WP!T339/Cohort_CF!T339))</f>
        <v/>
      </c>
      <c r="U340" s="1" t="str">
        <f>IF(Income_CF!U341="","",Income_CF!U341*(Cohort_WP!U339/Cohort_CF!U339))</f>
        <v/>
      </c>
      <c r="V340" s="1" t="str">
        <f>IF(Income_CF!V341="","",Income_CF!V341*(Cohort_WP!V339/Cohort_CF!V339))</f>
        <v/>
      </c>
      <c r="W340" s="1">
        <f>IF(Income_CF!W341="","",Income_CF!W341*(Cohort_WP!W339/Cohort_CF!W339))</f>
        <v>3170568.1384644411</v>
      </c>
      <c r="X340" s="1">
        <f>IF(Income_CF!X341="","",Income_CF!X341*(Cohort_WP!X339/Cohort_CF!X339))</f>
        <v>3293561.8145158463</v>
      </c>
      <c r="Y340" s="1">
        <f>IF(Income_CF!Y341="","",Income_CF!Y341*(Cohort_WP!Y339/Cohort_CF!Y339))</f>
        <v>3419274.5196134448</v>
      </c>
      <c r="Z340" s="1">
        <f>IF(Income_CF!Z341="","",Income_CF!Z341*(Cohort_WP!Z339/Cohort_CF!Z339))</f>
        <v>3547656.3488422548</v>
      </c>
      <c r="AA340" s="1">
        <f>IF(Income_CF!AA341="","",Income_CF!AA341*(Cohort_WP!AA339/Cohort_CF!AA339))</f>
        <v>3701158.9646321521</v>
      </c>
      <c r="AB340" s="1">
        <f>IF(Income_CF!AB341="","",Income_CF!AB341*(Cohort_WP!AB339/Cohort_CF!AB339))</f>
        <v>3833218.5643904423</v>
      </c>
      <c r="AC340" s="1">
        <f>IF(Income_CF!AC341="","",Income_CF!AC341*(Cohort_WP!AC339/Cohort_CF!AC339))</f>
        <v>3967608.8512513586</v>
      </c>
      <c r="AD340" s="1">
        <f>IF(Income_CF!AD341="","",Income_CF!AD341*(Cohort_WP!AD339/Cohort_CF!AD339))</f>
        <v>4104247.4915622054</v>
      </c>
      <c r="AE340" s="1">
        <f>IF(Income_CF!AE341="","",Income_CF!AE341*(Cohort_WP!AE339/Cohort_CF!AE339))</f>
        <v>4243045.1756019574</v>
      </c>
      <c r="AF340" s="1">
        <f>IF(Income_CF!AF341="","",Income_CF!AF341*(Cohort_WP!AF339/Cohort_CF!AF339))</f>
        <v>4383905.5952990213</v>
      </c>
      <c r="AG340" s="1">
        <f>IF(Income_CF!AG341="","",Income_CF!AG341*(Cohort_WP!AG339/Cohort_CF!AG339))</f>
        <v>4526725.4425282842</v>
      </c>
      <c r="AH340" s="1">
        <f>IF(Income_CF!AH341="","",Income_CF!AH341*(Cohort_WP!AH339/Cohort_CF!AH339))</f>
        <v>4671394.4286893522</v>
      </c>
      <c r="AI340" s="1">
        <f>IF(Income_CF!AI341="","",Income_CF!AI341*(Cohort_WP!AI339/Cohort_CF!AI339))</f>
        <v>4817795.3262005784</v>
      </c>
      <c r="AJ340" s="1">
        <f>IF(Income_CF!AJ341="","",Income_CF!AJ341*(Cohort_WP!AJ339/Cohort_CF!AJ339))</f>
        <v>4965804.0324711753</v>
      </c>
      <c r="AK340" s="1">
        <f>IF(Income_CF!AK341="","",Income_CF!AK341*(Cohort_WP!AK339/Cohort_CF!AK339))</f>
        <v>5115289.6568353893</v>
      </c>
      <c r="AL340" s="1">
        <f>IF(Income_CF!AL341="","",Income_CF!AL341*(Cohort_WP!AL339/Cohort_CF!AL339))</f>
        <v>5266114.6308509773</v>
      </c>
      <c r="AM340" s="1">
        <f>IF(Income_CF!AM341="","",Income_CF!AM341*(Cohort_WP!AM339/Cohort_CF!AM339))</f>
        <v>5418134.8422761653</v>
      </c>
      <c r="AN340" s="1">
        <f>IF(Income_CF!AN341="","",Income_CF!AN341*(Cohort_WP!AN339/Cohort_CF!AN339))</f>
        <v>5571199.7929489128</v>
      </c>
      <c r="AO340" s="1">
        <f>IF(Income_CF!AO341="","",Income_CF!AO341*(Cohort_WP!AO339/Cohort_CF!AO339))</f>
        <v>5725152.7806963408</v>
      </c>
      <c r="AP340" s="1">
        <f>IF(Income_CF!AP341="","",Income_CF!AP341*(Cohort_WP!AP339/Cohort_CF!AP339))</f>
        <v>5879831.1053041881</v>
      </c>
      <c r="AQ340" s="1">
        <f>IF(Income_CF!AQ341="","",Income_CF!AQ341*(Cohort_WP!AQ339/Cohort_CF!AQ339))</f>
        <v>6035066.2984742196</v>
      </c>
      <c r="AR340" s="1">
        <f>IF(Income_CF!AR341="","",Income_CF!AR341*(Cohort_WP!AR339/Cohort_CF!AR339))</f>
        <v>6190684.3775938246</v>
      </c>
      <c r="AS340" s="1">
        <f>IF(Income_CF!AS341="","",Income_CF!AS341*(Cohort_WP!AS339/Cohort_CF!AS339))</f>
        <v>6346506.1230352055</v>
      </c>
      <c r="AT340" s="1">
        <f>IF(Income_CF!AT341="","",Income_CF!AT341*(Cohort_WP!AT339/Cohort_CF!AT339))</f>
        <v>6502347.3785950961</v>
      </c>
      <c r="AU340" s="1">
        <f>IF(Income_CF!AU341="","",Income_CF!AU341*(Cohort_WP!AU339/Cohort_CF!AU339))</f>
        <v>6658019.3745762967</v>
      </c>
      <c r="AV340" s="1">
        <f>IF(Income_CF!AV341="","",Income_CF!AV341*(Cohort_WP!AV339/Cohort_CF!AV339))</f>
        <v>6813329.0729038715</v>
      </c>
      <c r="AW340" s="1">
        <f>IF(Income_CF!AW341="","",Income_CF!AW341*(Cohort_WP!AW339/Cohort_CF!AW339))</f>
        <v>6968079.5335605042</v>
      </c>
      <c r="AX340" s="1">
        <f>IF(Income_CF!AX341="","",Income_CF!AX341*(Cohort_WP!AX339/Cohort_CF!AX339))</f>
        <v>7122070.3015167359</v>
      </c>
      <c r="AY340" s="1">
        <f>IF(Income_CF!AY341="","",Income_CF!AY341*(Cohort_WP!AY339/Cohort_CF!AY339))</f>
        <v>7275097.8132262453</v>
      </c>
      <c r="AZ340" s="1">
        <f>IF(Income_CF!AZ341="","",Income_CF!AZ341*(Cohort_WP!AZ339/Cohort_CF!AZ339))</f>
        <v>7426955.821651021</v>
      </c>
      <c r="BA340" s="1">
        <f>IF(Income_CF!BA341="","",Income_CF!BA341*(Cohort_WP!BA339/Cohort_CF!BA339))</f>
        <v>7577435.8386803614</v>
      </c>
      <c r="BB340" s="1">
        <f>IF(Income_CF!BB341="","",Income_CF!BB341*(Cohort_WP!BB339/Cohort_CF!BB339))</f>
        <v>7726327.5937080849</v>
      </c>
      <c r="BC340" s="1">
        <f>IF(Income_CF!BC341="","",Income_CF!BC341*(Cohort_WP!BC339/Cohort_CF!BC339))</f>
        <v>7873419.5070386864</v>
      </c>
      <c r="BD340" s="1">
        <f>IF(Income_CF!BD341="","",Income_CF!BD341*(Cohort_WP!BD339/Cohort_CF!BD339))</f>
        <v>8018499.1767019732</v>
      </c>
      <c r="BE340" s="1">
        <f>IF(Income_CF!BE341="","",Income_CF!BE341*(Cohort_WP!BE339/Cohort_CF!BE339))</f>
        <v>8161353.8771713795</v>
      </c>
      <c r="BF340" s="1">
        <f>IF(Income_CF!BF341="","",Income_CF!BF341*(Cohort_WP!BF339/Cohort_CF!BF339))</f>
        <v>8301771.0684012007</v>
      </c>
      <c r="BG340" s="1">
        <f>IF(Income_CF!BG341="","",Income_CF!BG341*(Cohort_WP!BG339/Cohort_CF!BG339))</f>
        <v>8439538.9135244563</v>
      </c>
      <c r="BH340" s="1">
        <f>IF(Income_CF!BH341="","",Income_CF!BH341*(Cohort_WP!BH339/Cohort_CF!BH339))</f>
        <v>8574446.8034869861</v>
      </c>
      <c r="BI340" s="1">
        <f>IF(Income_CF!BI341="","",Income_CF!BI341*(Cohort_WP!BI339/Cohort_CF!BI339))</f>
        <v>8706285.8868328836</v>
      </c>
      <c r="BJ340" s="1">
        <f>IF(Income_CF!BJ341="","",Income_CF!BJ341*(Cohort_WP!BJ339/Cohort_CF!BJ339))</f>
        <v>8834849.6028057225</v>
      </c>
      <c r="BK340" s="1" t="str">
        <f>IF(Income_CF!BK341="","",Income_CF!BK341*(Cohort_WP!BK339/Cohort_CF!BK339))</f>
        <v/>
      </c>
      <c r="BL340" s="1" t="str">
        <f>IF(Income_CF!BL341="","",Income_CF!BL341*(Cohort_WP!BL339/Cohort_CF!BL339))</f>
        <v/>
      </c>
      <c r="BM340" s="1" t="str">
        <f>IF(Income_CF!BM341="","",Income_CF!BM341*(Cohort_WP!BM339/Cohort_CF!BM339))</f>
        <v/>
      </c>
      <c r="BN340" s="1" t="str">
        <f>IF(Income_CF!BN341="","",Income_CF!BN341*(Cohort_WP!BN339/Cohort_CF!BN339))</f>
        <v/>
      </c>
      <c r="BO340" s="1" t="str">
        <f>IF(Income_CF!BO341="","",Income_CF!BO341*(Cohort_WP!BO339/Cohort_CF!BO339))</f>
        <v/>
      </c>
      <c r="BP340" s="1" t="str">
        <f>IF(Income_CF!BP341="","",Income_CF!BP341*(Cohort_WP!BP339/Cohort_CF!BP339))</f>
        <v/>
      </c>
      <c r="BQ340" s="1" t="str">
        <f>IF(Income_CF!BQ341="","",Income_CF!BQ341*(Cohort_WP!BQ339/Cohort_CF!BQ339))</f>
        <v/>
      </c>
      <c r="BR340" s="1" t="str">
        <f>IF(Income_CF!BR341="","",Income_CF!BR341*(Cohort_WP!BR339/Cohort_CF!BR339))</f>
        <v/>
      </c>
      <c r="BS340" s="1" t="str">
        <f>IF(Income_CF!BS341="","",Income_CF!BS341*(Cohort_WP!BS339/Cohort_CF!BS339))</f>
        <v/>
      </c>
      <c r="BT340" s="1" t="str">
        <f>IF(Income_CF!BT341="","",Income_CF!BT341*(Cohort_WP!BT339/Cohort_CF!BT339))</f>
        <v/>
      </c>
    </row>
    <row r="341" spans="1:72" x14ac:dyDescent="0.55000000000000004">
      <c r="A341" s="642"/>
      <c r="B341" t="s">
        <v>477</v>
      </c>
      <c r="N341" s="1" t="str">
        <f>IF(Income_CF!N342="","",Income_CF!N342*(Cohort_WP!N340/Cohort_CF!N340))</f>
        <v/>
      </c>
      <c r="O341" s="1" t="str">
        <f>IF(Income_CF!O342="","",Income_CF!O342*(Cohort_WP!O340/Cohort_CF!O340))</f>
        <v/>
      </c>
      <c r="P341" s="1" t="str">
        <f>IF(Income_CF!P342="","",Income_CF!P342*(Cohort_WP!P340/Cohort_CF!P340))</f>
        <v/>
      </c>
      <c r="Q341" s="1" t="str">
        <f>IF(Income_CF!Q342="","",Income_CF!Q342*(Cohort_WP!Q340/Cohort_CF!Q340))</f>
        <v/>
      </c>
      <c r="R341" s="1" t="str">
        <f>IF(Income_CF!R342="","",Income_CF!R342*(Cohort_WP!R340/Cohort_CF!R340))</f>
        <v/>
      </c>
      <c r="S341" s="1" t="str">
        <f>IF(Income_CF!S342="","",Income_CF!S342*(Cohort_WP!S340/Cohort_CF!S340))</f>
        <v/>
      </c>
      <c r="T341" s="1" t="str">
        <f>IF(Income_CF!T342="","",Income_CF!T342*(Cohort_WP!T340/Cohort_CF!T340))</f>
        <v/>
      </c>
      <c r="U341" s="1" t="str">
        <f>IF(Income_CF!U342="","",Income_CF!U342*(Cohort_WP!U340/Cohort_CF!U340))</f>
        <v/>
      </c>
      <c r="V341" s="1" t="str">
        <f>IF(Income_CF!V342="","",Income_CF!V342*(Cohort_WP!V340/Cohort_CF!V340))</f>
        <v/>
      </c>
      <c r="W341" s="1" t="str">
        <f>IF(Income_CF!W342="","",Income_CF!W342*(Cohort_WP!W340/Cohort_CF!W340))</f>
        <v/>
      </c>
      <c r="X341" s="1">
        <f>IF(Income_CF!X342="","",Income_CF!X342*(Cohort_WP!X340/Cohort_CF!X340))</f>
        <v>3265685.182618374</v>
      </c>
      <c r="Y341" s="1">
        <f>IF(Income_CF!Y342="","",Income_CF!Y342*(Cohort_WP!Y340/Cohort_CF!Y340))</f>
        <v>3392368.6689513219</v>
      </c>
      <c r="Z341" s="1">
        <f>IF(Income_CF!Z342="","",Income_CF!Z342*(Cohort_WP!Z340/Cohort_CF!Z340))</f>
        <v>3521852.7552018478</v>
      </c>
      <c r="AA341" s="1">
        <f>IF(Income_CF!AA342="","",Income_CF!AA342*(Cohort_WP!AA340/Cohort_CF!AA340))</f>
        <v>3654086.0393075217</v>
      </c>
      <c r="AB341" s="1">
        <f>IF(Income_CF!AB342="","",Income_CF!AB342*(Cohort_WP!AB340/Cohort_CF!AB340))</f>
        <v>3812193.7335711173</v>
      </c>
      <c r="AC341" s="1">
        <f>IF(Income_CF!AC342="","",Income_CF!AC342*(Cohort_WP!AC340/Cohort_CF!AC340))</f>
        <v>3948215.1213221559</v>
      </c>
      <c r="AD341" s="1">
        <f>IF(Income_CF!AD342="","",Income_CF!AD342*(Cohort_WP!AD340/Cohort_CF!AD340))</f>
        <v>4086637.1167888991</v>
      </c>
      <c r="AE341" s="1">
        <f>IF(Income_CF!AE342="","",Income_CF!AE342*(Cohort_WP!AE340/Cohort_CF!AE340))</f>
        <v>4227374.9163090717</v>
      </c>
      <c r="AF341" s="1">
        <f>IF(Income_CF!AF342="","",Income_CF!AF342*(Cohort_WP!AF340/Cohort_CF!AF340))</f>
        <v>4370336.5308700167</v>
      </c>
      <c r="AG341" s="1">
        <f>IF(Income_CF!AG342="","",Income_CF!AG342*(Cohort_WP!AG340/Cohort_CF!AG340))</f>
        <v>4515422.7631579917</v>
      </c>
      <c r="AH341" s="1">
        <f>IF(Income_CF!AH342="","",Income_CF!AH342*(Cohort_WP!AH340/Cohort_CF!AH340))</f>
        <v>4662527.2058041329</v>
      </c>
      <c r="AI341" s="1">
        <f>IF(Income_CF!AI342="","",Income_CF!AI342*(Cohort_WP!AI340/Cohort_CF!AI340))</f>
        <v>4811536.2615500316</v>
      </c>
      <c r="AJ341" s="1">
        <f>IF(Income_CF!AJ342="","",Income_CF!AJ342*(Cohort_WP!AJ340/Cohort_CF!AJ340))</f>
        <v>4962329.1859865962</v>
      </c>
      <c r="AK341" s="1">
        <f>IF(Income_CF!AK342="","",Income_CF!AK342*(Cohort_WP!AK340/Cohort_CF!AK340))</f>
        <v>5114778.1534453118</v>
      </c>
      <c r="AL341" s="1">
        <f>IF(Income_CF!AL342="","",Income_CF!AL342*(Cohort_WP!AL340/Cohort_CF!AL340))</f>
        <v>5268748.3465404501</v>
      </c>
      <c r="AM341" s="1">
        <f>IF(Income_CF!AM342="","",Income_CF!AM342*(Cohort_WP!AM340/Cohort_CF!AM340))</f>
        <v>5424098.0697765071</v>
      </c>
      <c r="AN341" s="1">
        <f>IF(Income_CF!AN342="","",Income_CF!AN342*(Cohort_WP!AN340/Cohort_CF!AN340))</f>
        <v>5580678.8875444485</v>
      </c>
      <c r="AO341" s="1">
        <f>IF(Income_CF!AO342="","",Income_CF!AO342*(Cohort_WP!AO340/Cohort_CF!AO340))</f>
        <v>5738335.7867373815</v>
      </c>
      <c r="AP341" s="1">
        <f>IF(Income_CF!AP342="","",Income_CF!AP342*(Cohort_WP!AP340/Cohort_CF!AP340))</f>
        <v>5896907.3641172303</v>
      </c>
      <c r="AQ341" s="1">
        <f>IF(Income_CF!AQ342="","",Income_CF!AQ342*(Cohort_WP!AQ340/Cohort_CF!AQ340))</f>
        <v>6056226.0384633122</v>
      </c>
      <c r="AR341" s="1">
        <f>IF(Income_CF!AR342="","",Income_CF!AR342*(Cohort_WP!AR340/Cohort_CF!AR340))</f>
        <v>6216118.2874284461</v>
      </c>
      <c r="AS341" s="1">
        <f>IF(Income_CF!AS342="","",Income_CF!AS342*(Cohort_WP!AS340/Cohort_CF!AS340))</f>
        <v>6376404.9089216404</v>
      </c>
      <c r="AT341" s="1">
        <f>IF(Income_CF!AT342="","",Income_CF!AT342*(Cohort_WP!AT340/Cohort_CF!AT340))</f>
        <v>6536901.306726261</v>
      </c>
      <c r="AU341" s="1">
        <f>IF(Income_CF!AU342="","",Income_CF!AU342*(Cohort_WP!AU340/Cohort_CF!AU340))</f>
        <v>6697417.7999529494</v>
      </c>
      <c r="AV341" s="1">
        <f>IF(Income_CF!AV342="","",Income_CF!AV342*(Cohort_WP!AV340/Cohort_CF!AV340))</f>
        <v>6857759.9558135858</v>
      </c>
      <c r="AW341" s="1">
        <f>IF(Income_CF!AW342="","",Income_CF!AW342*(Cohort_WP!AW340/Cohort_CF!AW340))</f>
        <v>7017728.9450909868</v>
      </c>
      <c r="AX341" s="1">
        <f>IF(Income_CF!AX342="","",Income_CF!AX342*(Cohort_WP!AX340/Cohort_CF!AX340))</f>
        <v>7177121.9195673196</v>
      </c>
      <c r="AY341" s="1">
        <f>IF(Income_CF!AY342="","",Income_CF!AY342*(Cohort_WP!AY340/Cohort_CF!AY340))</f>
        <v>7335732.4105622377</v>
      </c>
      <c r="AZ341" s="1">
        <f>IF(Income_CF!AZ342="","",Income_CF!AZ342*(Cohort_WP!AZ340/Cohort_CF!AZ340))</f>
        <v>7493350.7476230329</v>
      </c>
      <c r="BA341" s="1">
        <f>IF(Income_CF!BA342="","",Income_CF!BA342*(Cohort_WP!BA340/Cohort_CF!BA340))</f>
        <v>7649764.496300552</v>
      </c>
      <c r="BB341" s="1">
        <f>IF(Income_CF!BB342="","",Income_CF!BB342*(Cohort_WP!BB340/Cohort_CF!BB340))</f>
        <v>7804758.9138407698</v>
      </c>
      <c r="BC341" s="1">
        <f>IF(Income_CF!BC342="","",Income_CF!BC342*(Cohort_WP!BC340/Cohort_CF!BC340))</f>
        <v>7958117.421519326</v>
      </c>
      <c r="BD341" s="1">
        <f>IF(Income_CF!BD342="","",Income_CF!BD342*(Cohort_WP!BD340/Cohort_CF!BD340))</f>
        <v>8109622.092249847</v>
      </c>
      <c r="BE341" s="1">
        <f>IF(Income_CF!BE342="","",Income_CF!BE342*(Cohort_WP!BE340/Cohort_CF!BE340))</f>
        <v>8259054.1520030331</v>
      </c>
      <c r="BF341" s="1">
        <f>IF(Income_CF!BF342="","",Income_CF!BF342*(Cohort_WP!BF340/Cohort_CF!BF340))</f>
        <v>8406194.4934865199</v>
      </c>
      <c r="BG341" s="1">
        <f>IF(Income_CF!BG342="","",Income_CF!BG342*(Cohort_WP!BG340/Cohort_CF!BG340))</f>
        <v>8550824.2004532348</v>
      </c>
      <c r="BH341" s="1">
        <f>IF(Income_CF!BH342="","",Income_CF!BH342*(Cohort_WP!BH340/Cohort_CF!BH340))</f>
        <v>8692725.080930192</v>
      </c>
      <c r="BI341" s="1">
        <f>IF(Income_CF!BI342="","",Income_CF!BI342*(Cohort_WP!BI340/Cohort_CF!BI340))</f>
        <v>8831680.207591597</v>
      </c>
      <c r="BJ341" s="1">
        <f>IF(Income_CF!BJ342="","",Income_CF!BJ342*(Cohort_WP!BJ340/Cohort_CF!BJ340))</f>
        <v>8967474.4634378683</v>
      </c>
      <c r="BK341" s="1">
        <f>IF(Income_CF!BK342="","",Income_CF!BK342*(Cohort_WP!BK340/Cohort_CF!BK340))</f>
        <v>9099895.0908898953</v>
      </c>
      <c r="BL341" s="1" t="str">
        <f>IF(Income_CF!BL342="","",Income_CF!BL342*(Cohort_WP!BL340/Cohort_CF!BL340))</f>
        <v/>
      </c>
      <c r="BM341" s="1" t="str">
        <f>IF(Income_CF!BM342="","",Income_CF!BM342*(Cohort_WP!BM340/Cohort_CF!BM340))</f>
        <v/>
      </c>
      <c r="BN341" s="1" t="str">
        <f>IF(Income_CF!BN342="","",Income_CF!BN342*(Cohort_WP!BN340/Cohort_CF!BN340))</f>
        <v/>
      </c>
      <c r="BO341" s="1" t="str">
        <f>IF(Income_CF!BO342="","",Income_CF!BO342*(Cohort_WP!BO340/Cohort_CF!BO340))</f>
        <v/>
      </c>
      <c r="BP341" s="1" t="str">
        <f>IF(Income_CF!BP342="","",Income_CF!BP342*(Cohort_WP!BP340/Cohort_CF!BP340))</f>
        <v/>
      </c>
      <c r="BQ341" s="1" t="str">
        <f>IF(Income_CF!BQ342="","",Income_CF!BQ342*(Cohort_WP!BQ340/Cohort_CF!BQ340))</f>
        <v/>
      </c>
      <c r="BR341" s="1" t="str">
        <f>IF(Income_CF!BR342="","",Income_CF!BR342*(Cohort_WP!BR340/Cohort_CF!BR340))</f>
        <v/>
      </c>
      <c r="BS341" s="1" t="str">
        <f>IF(Income_CF!BS342="","",Income_CF!BS342*(Cohort_WP!BS340/Cohort_CF!BS340))</f>
        <v/>
      </c>
      <c r="BT341" s="1" t="str">
        <f>IF(Income_CF!BT342="","",Income_CF!BT342*(Cohort_WP!BT340/Cohort_CF!BT340))</f>
        <v/>
      </c>
    </row>
    <row r="342" spans="1:72" x14ac:dyDescent="0.55000000000000004">
      <c r="A342" s="642"/>
      <c r="B342" t="s">
        <v>478</v>
      </c>
      <c r="N342" s="1" t="str">
        <f>IF(Income_CF!N343="","",Income_CF!N343*(Cohort_WP!N341/Cohort_CF!N341))</f>
        <v/>
      </c>
      <c r="O342" s="1" t="str">
        <f>IF(Income_CF!O343="","",Income_CF!O343*(Cohort_WP!O341/Cohort_CF!O341))</f>
        <v/>
      </c>
      <c r="P342" s="1" t="str">
        <f>IF(Income_CF!P343="","",Income_CF!P343*(Cohort_WP!P341/Cohort_CF!P341))</f>
        <v/>
      </c>
      <c r="Q342" s="1" t="str">
        <f>IF(Income_CF!Q343="","",Income_CF!Q343*(Cohort_WP!Q341/Cohort_CF!Q341))</f>
        <v/>
      </c>
      <c r="R342" s="1" t="str">
        <f>IF(Income_CF!R343="","",Income_CF!R343*(Cohort_WP!R341/Cohort_CF!R341))</f>
        <v/>
      </c>
      <c r="S342" s="1" t="str">
        <f>IF(Income_CF!S343="","",Income_CF!S343*(Cohort_WP!S341/Cohort_CF!S341))</f>
        <v/>
      </c>
      <c r="T342" s="1" t="str">
        <f>IF(Income_CF!T343="","",Income_CF!T343*(Cohort_WP!T341/Cohort_CF!T341))</f>
        <v/>
      </c>
      <c r="U342" s="1" t="str">
        <f>IF(Income_CF!U343="","",Income_CF!U343*(Cohort_WP!U341/Cohort_CF!U341))</f>
        <v/>
      </c>
      <c r="V342" s="1" t="str">
        <f>IF(Income_CF!V343="","",Income_CF!V343*(Cohort_WP!V341/Cohort_CF!V341))</f>
        <v/>
      </c>
      <c r="W342" s="1" t="str">
        <f>IF(Income_CF!W343="","",Income_CF!W343*(Cohort_WP!W341/Cohort_CF!W341))</f>
        <v/>
      </c>
      <c r="X342" s="1" t="str">
        <f>IF(Income_CF!X343="","",Income_CF!X343*(Cohort_WP!X341/Cohort_CF!X341))</f>
        <v/>
      </c>
      <c r="Y342" s="1">
        <f>IF(Income_CF!Y343="","",Income_CF!Y343*(Cohort_WP!Y341/Cohort_CF!Y341))</f>
        <v>3363655.738096925</v>
      </c>
      <c r="Z342" s="1">
        <f>IF(Income_CF!Z343="","",Income_CF!Z343*(Cohort_WP!Z341/Cohort_CF!Z341))</f>
        <v>3494139.7290198612</v>
      </c>
      <c r="AA342" s="1">
        <f>IF(Income_CF!AA343="","",Income_CF!AA343*(Cohort_WP!AA341/Cohort_CF!AA341))</f>
        <v>3627508.337857903</v>
      </c>
      <c r="AB342" s="1">
        <f>IF(Income_CF!AB343="","",Income_CF!AB343*(Cohort_WP!AB341/Cohort_CF!AB341))</f>
        <v>3763708.6204867479</v>
      </c>
      <c r="AC342" s="1">
        <f>IF(Income_CF!AC343="","",Income_CF!AC343*(Cohort_WP!AC341/Cohort_CF!AC341))</f>
        <v>3926559.5455782507</v>
      </c>
      <c r="AD342" s="1">
        <f>IF(Income_CF!AD343="","",Income_CF!AD343*(Cohort_WP!AD341/Cohort_CF!AD341))</f>
        <v>4066661.5749618197</v>
      </c>
      <c r="AE342" s="1">
        <f>IF(Income_CF!AE343="","",Income_CF!AE343*(Cohort_WP!AE341/Cohort_CF!AE341))</f>
        <v>4209236.2302925652</v>
      </c>
      <c r="AF342" s="1">
        <f>IF(Income_CF!AF343="","",Income_CF!AF343*(Cohort_WP!AF341/Cohort_CF!AF341))</f>
        <v>4354196.1637983443</v>
      </c>
      <c r="AG342" s="1">
        <f>IF(Income_CF!AG343="","",Income_CF!AG343*(Cohort_WP!AG341/Cohort_CF!AG341))</f>
        <v>4501446.6267961161</v>
      </c>
      <c r="AH342" s="1">
        <f>IF(Income_CF!AH343="","",Income_CF!AH343*(Cohort_WP!AH341/Cohort_CF!AH341))</f>
        <v>4650885.446052731</v>
      </c>
      <c r="AI342" s="1">
        <f>IF(Income_CF!AI343="","",Income_CF!AI343*(Cohort_WP!AI341/Cohort_CF!AI341))</f>
        <v>4802403.0219782572</v>
      </c>
      <c r="AJ342" s="1">
        <f>IF(Income_CF!AJ343="","",Income_CF!AJ343*(Cohort_WP!AJ341/Cohort_CF!AJ341))</f>
        <v>4955882.3493965324</v>
      </c>
      <c r="AK342" s="1">
        <f>IF(Income_CF!AK343="","",Income_CF!AK343*(Cohort_WP!AK341/Cohort_CF!AK341))</f>
        <v>5111199.0615661945</v>
      </c>
      <c r="AL342" s="1">
        <f>IF(Income_CF!AL343="","",Income_CF!AL343*(Cohort_WP!AL341/Cohort_CF!AL341))</f>
        <v>5268221.4980486697</v>
      </c>
      <c r="AM342" s="1">
        <f>IF(Income_CF!AM343="","",Income_CF!AM343*(Cohort_WP!AM341/Cohort_CF!AM341))</f>
        <v>5426810.7969366638</v>
      </c>
      <c r="AN342" s="1">
        <f>IF(Income_CF!AN343="","",Income_CF!AN343*(Cohort_WP!AN341/Cohort_CF!AN341))</f>
        <v>5586821.0118698012</v>
      </c>
      <c r="AO342" s="1">
        <f>IF(Income_CF!AO343="","",Income_CF!AO343*(Cohort_WP!AO341/Cohort_CF!AO341))</f>
        <v>5748099.2541707829</v>
      </c>
      <c r="AP342" s="1">
        <f>IF(Income_CF!AP343="","",Income_CF!AP343*(Cohort_WP!AP341/Cohort_CF!AP341))</f>
        <v>5910485.8603395028</v>
      </c>
      <c r="AQ342" s="1">
        <f>IF(Income_CF!AQ343="","",Income_CF!AQ343*(Cohort_WP!AQ341/Cohort_CF!AQ341))</f>
        <v>6073814.5850407463</v>
      </c>
      <c r="AR342" s="1">
        <f>IF(Income_CF!AR343="","",Income_CF!AR343*(Cohort_WP!AR341/Cohort_CF!AR341))</f>
        <v>6237912.8196172118</v>
      </c>
      <c r="AS342" s="1">
        <f>IF(Income_CF!AS343="","",Income_CF!AS343*(Cohort_WP!AS341/Cohort_CF!AS341))</f>
        <v>6402601.8360513011</v>
      </c>
      <c r="AT342" s="1">
        <f>IF(Income_CF!AT343="","",Income_CF!AT343*(Cohort_WP!AT341/Cohort_CF!AT341))</f>
        <v>6567697.0561892875</v>
      </c>
      <c r="AU342" s="1">
        <f>IF(Income_CF!AU343="","",Income_CF!AU343*(Cohort_WP!AU341/Cohort_CF!AU341))</f>
        <v>6733008.3459280487</v>
      </c>
      <c r="AV342" s="1">
        <f>IF(Income_CF!AV343="","",Income_CF!AV343*(Cohort_WP!AV341/Cohort_CF!AV341))</f>
        <v>6898340.3339515375</v>
      </c>
      <c r="AW342" s="1">
        <f>IF(Income_CF!AW343="","",Income_CF!AW343*(Cohort_WP!AW341/Cohort_CF!AW341))</f>
        <v>7063492.7544879932</v>
      </c>
      <c r="AX342" s="1">
        <f>IF(Income_CF!AX343="","",Income_CF!AX343*(Cohort_WP!AX341/Cohort_CF!AX341))</f>
        <v>7228260.8134437157</v>
      </c>
      <c r="AY342" s="1">
        <f>IF(Income_CF!AY343="","",Income_CF!AY343*(Cohort_WP!AY341/Cohort_CF!AY341))</f>
        <v>7392435.5771543384</v>
      </c>
      <c r="AZ342" s="1">
        <f>IF(Income_CF!AZ343="","",Income_CF!AZ343*(Cohort_WP!AZ341/Cohort_CF!AZ341))</f>
        <v>7555804.3828791045</v>
      </c>
      <c r="BA342" s="1">
        <f>IF(Income_CF!BA343="","",Income_CF!BA343*(Cohort_WP!BA341/Cohort_CF!BA341))</f>
        <v>7718151.2700517252</v>
      </c>
      <c r="BB342" s="1">
        <f>IF(Income_CF!BB343="","",Income_CF!BB343*(Cohort_WP!BB341/Cohort_CF!BB341))</f>
        <v>7879257.4311895678</v>
      </c>
      <c r="BC342" s="1">
        <f>IF(Income_CF!BC343="","",Income_CF!BC343*(Cohort_WP!BC341/Cohort_CF!BC341))</f>
        <v>8038901.6812559934</v>
      </c>
      <c r="BD342" s="1">
        <f>IF(Income_CF!BD343="","",Income_CF!BD343*(Cohort_WP!BD341/Cohort_CF!BD341))</f>
        <v>8196860.9441649057</v>
      </c>
      <c r="BE342" s="1">
        <f>IF(Income_CF!BE343="","",Income_CF!BE343*(Cohort_WP!BE341/Cohort_CF!BE341))</f>
        <v>8352910.755017342</v>
      </c>
      <c r="BF342" s="1">
        <f>IF(Income_CF!BF343="","",Income_CF!BF343*(Cohort_WP!BF341/Cohort_CF!BF341))</f>
        <v>8506825.7765631247</v>
      </c>
      <c r="BG342" s="1">
        <f>IF(Income_CF!BG343="","",Income_CF!BG343*(Cohort_WP!BG341/Cohort_CF!BG341))</f>
        <v>8658380.3282911144</v>
      </c>
      <c r="BH342" s="1">
        <f>IF(Income_CF!BH343="","",Income_CF!BH343*(Cohort_WP!BH341/Cohort_CF!BH341))</f>
        <v>8807348.9264668338</v>
      </c>
      <c r="BI342" s="1">
        <f>IF(Income_CF!BI343="","",Income_CF!BI343*(Cohort_WP!BI341/Cohort_CF!BI341))</f>
        <v>8953506.8333580997</v>
      </c>
      <c r="BJ342" s="1">
        <f>IF(Income_CF!BJ343="","",Income_CF!BJ343*(Cohort_WP!BJ341/Cohort_CF!BJ341))</f>
        <v>9096630.6138193421</v>
      </c>
      <c r="BK342" s="1">
        <f>IF(Income_CF!BK343="","",Income_CF!BK343*(Cohort_WP!BK341/Cohort_CF!BK341))</f>
        <v>9236498.6973410044</v>
      </c>
      <c r="BL342" s="1">
        <f>IF(Income_CF!BL343="","",Income_CF!BL343*(Cohort_WP!BL341/Cohort_CF!BL341))</f>
        <v>9372891.9436165933</v>
      </c>
      <c r="BM342" s="1" t="str">
        <f>IF(Income_CF!BM343="","",Income_CF!BM343*(Cohort_WP!BM341/Cohort_CF!BM341))</f>
        <v/>
      </c>
      <c r="BN342" s="1" t="str">
        <f>IF(Income_CF!BN343="","",Income_CF!BN343*(Cohort_WP!BN341/Cohort_CF!BN341))</f>
        <v/>
      </c>
      <c r="BO342" s="1" t="str">
        <f>IF(Income_CF!BO343="","",Income_CF!BO343*(Cohort_WP!BO341/Cohort_CF!BO341))</f>
        <v/>
      </c>
      <c r="BP342" s="1" t="str">
        <f>IF(Income_CF!BP343="","",Income_CF!BP343*(Cohort_WP!BP341/Cohort_CF!BP341))</f>
        <v/>
      </c>
      <c r="BQ342" s="1" t="str">
        <f>IF(Income_CF!BQ343="","",Income_CF!BQ343*(Cohort_WP!BQ341/Cohort_CF!BQ341))</f>
        <v/>
      </c>
      <c r="BR342" s="1" t="str">
        <f>IF(Income_CF!BR343="","",Income_CF!BR343*(Cohort_WP!BR341/Cohort_CF!BR341))</f>
        <v/>
      </c>
      <c r="BS342" s="1" t="str">
        <f>IF(Income_CF!BS343="","",Income_CF!BS343*(Cohort_WP!BS341/Cohort_CF!BS341))</f>
        <v/>
      </c>
      <c r="BT342" s="1" t="str">
        <f>IF(Income_CF!BT343="","",Income_CF!BT343*(Cohort_WP!BT341/Cohort_CF!BT341))</f>
        <v/>
      </c>
    </row>
    <row r="343" spans="1:72" x14ac:dyDescent="0.55000000000000004">
      <c r="A343" s="642"/>
      <c r="B343" t="s">
        <v>479</v>
      </c>
      <c r="N343" s="1" t="str">
        <f>IF(Income_CF!N344="","",Income_CF!N344*(Cohort_WP!N342/Cohort_CF!N342))</f>
        <v/>
      </c>
      <c r="O343" s="1" t="str">
        <f>IF(Income_CF!O344="","",Income_CF!O344*(Cohort_WP!O342/Cohort_CF!O342))</f>
        <v/>
      </c>
      <c r="P343" s="1" t="str">
        <f>IF(Income_CF!P344="","",Income_CF!P344*(Cohort_WP!P342/Cohort_CF!P342))</f>
        <v/>
      </c>
      <c r="Q343" s="1" t="str">
        <f>IF(Income_CF!Q344="","",Income_CF!Q344*(Cohort_WP!Q342/Cohort_CF!Q342))</f>
        <v/>
      </c>
      <c r="R343" s="1" t="str">
        <f>IF(Income_CF!R344="","",Income_CF!R344*(Cohort_WP!R342/Cohort_CF!R342))</f>
        <v/>
      </c>
      <c r="S343" s="1" t="str">
        <f>IF(Income_CF!S344="","",Income_CF!S344*(Cohort_WP!S342/Cohort_CF!S342))</f>
        <v/>
      </c>
      <c r="T343" s="1" t="str">
        <f>IF(Income_CF!T344="","",Income_CF!T344*(Cohort_WP!T342/Cohort_CF!T342))</f>
        <v/>
      </c>
      <c r="U343" s="1" t="str">
        <f>IF(Income_CF!U344="","",Income_CF!U344*(Cohort_WP!U342/Cohort_CF!U342))</f>
        <v/>
      </c>
      <c r="V343" s="1" t="str">
        <f>IF(Income_CF!V344="","",Income_CF!V344*(Cohort_WP!V342/Cohort_CF!V342))</f>
        <v/>
      </c>
      <c r="W343" s="1" t="str">
        <f>IF(Income_CF!W344="","",Income_CF!W344*(Cohort_WP!W342/Cohort_CF!W342))</f>
        <v/>
      </c>
      <c r="X343" s="1" t="str">
        <f>IF(Income_CF!X344="","",Income_CF!X344*(Cohort_WP!X342/Cohort_CF!X342))</f>
        <v/>
      </c>
      <c r="Y343" s="1" t="str">
        <f>IF(Income_CF!Y344="","",Income_CF!Y344*(Cohort_WP!Y342/Cohort_CF!Y342))</f>
        <v/>
      </c>
      <c r="Z343" s="1">
        <f>IF(Income_CF!Z344="","",Income_CF!Z344*(Cohort_WP!Z342/Cohort_CF!Z342))</f>
        <v>3464565.4102398329</v>
      </c>
      <c r="AA343" s="1">
        <f>IF(Income_CF!AA344="","",Income_CF!AA344*(Cohort_WP!AA342/Cohort_CF!AA342))</f>
        <v>3598963.9208904565</v>
      </c>
      <c r="AB343" s="1">
        <f>IF(Income_CF!AB344="","",Income_CF!AB344*(Cohort_WP!AB342/Cohort_CF!AB342))</f>
        <v>3736333.5879936405</v>
      </c>
      <c r="AC343" s="1">
        <f>IF(Income_CF!AC344="","",Income_CF!AC344*(Cohort_WP!AC342/Cohort_CF!AC342))</f>
        <v>3876619.8791013504</v>
      </c>
      <c r="AD343" s="1">
        <f>IF(Income_CF!AD344="","",Income_CF!AD344*(Cohort_WP!AD342/Cohort_CF!AD342))</f>
        <v>4044356.3319455972</v>
      </c>
      <c r="AE343" s="1">
        <f>IF(Income_CF!AE344="","",Income_CF!AE344*(Cohort_WP!AE342/Cohort_CF!AE342))</f>
        <v>4188661.4222106747</v>
      </c>
      <c r="AF343" s="1">
        <f>IF(Income_CF!AF344="","",Income_CF!AF344*(Cohort_WP!AF342/Cohort_CF!AF342))</f>
        <v>4335513.3172013434</v>
      </c>
      <c r="AG343" s="1">
        <f>IF(Income_CF!AG344="","",Income_CF!AG344*(Cohort_WP!AG342/Cohort_CF!AG342))</f>
        <v>4484822.0487122936</v>
      </c>
      <c r="AH343" s="1">
        <f>IF(Income_CF!AH344="","",Income_CF!AH344*(Cohort_WP!AH342/Cohort_CF!AH342))</f>
        <v>4636490.0256000003</v>
      </c>
      <c r="AI343" s="1">
        <f>IF(Income_CF!AI344="","",Income_CF!AI344*(Cohort_WP!AI342/Cohort_CF!AI342))</f>
        <v>4790412.0094343117</v>
      </c>
      <c r="AJ343" s="1">
        <f>IF(Income_CF!AJ344="","",Income_CF!AJ344*(Cohort_WP!AJ342/Cohort_CF!AJ342))</f>
        <v>4946475.1126376046</v>
      </c>
      <c r="AK343" s="1">
        <f>IF(Income_CF!AK344="","",Income_CF!AK344*(Cohort_WP!AK342/Cohort_CF!AK342))</f>
        <v>5104558.8198784292</v>
      </c>
      <c r="AL343" s="1">
        <f>IF(Income_CF!AL344="","",Income_CF!AL344*(Cohort_WP!AL342/Cohort_CF!AL342))</f>
        <v>5264535.0334131792</v>
      </c>
      <c r="AM343" s="1">
        <f>IF(Income_CF!AM344="","",Income_CF!AM344*(Cohort_WP!AM342/Cohort_CF!AM342))</f>
        <v>5426268.14299013</v>
      </c>
      <c r="AN343" s="1">
        <f>IF(Income_CF!AN344="","",Income_CF!AN344*(Cohort_WP!AN342/Cohort_CF!AN342))</f>
        <v>5589615.1208447628</v>
      </c>
      <c r="AO343" s="1">
        <f>IF(Income_CF!AO344="","",Income_CF!AO344*(Cohort_WP!AO342/Cohort_CF!AO342))</f>
        <v>5754425.642225896</v>
      </c>
      <c r="AP343" s="1">
        <f>IF(Income_CF!AP344="","",Income_CF!AP344*(Cohort_WP!AP342/Cohort_CF!AP342))</f>
        <v>5920542.2317959061</v>
      </c>
      <c r="AQ343" s="1">
        <f>IF(Income_CF!AQ344="","",Income_CF!AQ344*(Cohort_WP!AQ342/Cohort_CF!AQ342))</f>
        <v>6087800.4361496866</v>
      </c>
      <c r="AR343" s="1">
        <f>IF(Income_CF!AR344="","",Income_CF!AR344*(Cohort_WP!AR342/Cohort_CF!AR342))</f>
        <v>6256029.022591969</v>
      </c>
      <c r="AS343" s="1">
        <f>IF(Income_CF!AS344="","",Income_CF!AS344*(Cohort_WP!AS342/Cohort_CF!AS342))</f>
        <v>6425050.20420573</v>
      </c>
      <c r="AT343" s="1">
        <f>IF(Income_CF!AT344="","",Income_CF!AT344*(Cohort_WP!AT342/Cohort_CF!AT342))</f>
        <v>6594679.891132839</v>
      </c>
      <c r="AU343" s="1">
        <f>IF(Income_CF!AU344="","",Income_CF!AU344*(Cohort_WP!AU342/Cohort_CF!AU342))</f>
        <v>6764727.9678749666</v>
      </c>
      <c r="AV343" s="1">
        <f>IF(Income_CF!AV344="","",Income_CF!AV344*(Cohort_WP!AV342/Cohort_CF!AV342))</f>
        <v>6934998.5963058909</v>
      </c>
      <c r="AW343" s="1">
        <f>IF(Income_CF!AW344="","",Income_CF!AW344*(Cohort_WP!AW342/Cohort_CF!AW342))</f>
        <v>7105290.5439700829</v>
      </c>
      <c r="AX343" s="1">
        <f>IF(Income_CF!AX344="","",Income_CF!AX344*(Cohort_WP!AX342/Cohort_CF!AX342))</f>
        <v>7275397.5371226324</v>
      </c>
      <c r="AY343" s="1">
        <f>IF(Income_CF!AY344="","",Income_CF!AY344*(Cohort_WP!AY342/Cohort_CF!AY342))</f>
        <v>7445108.6378470268</v>
      </c>
      <c r="AZ343" s="1">
        <f>IF(Income_CF!AZ344="","",Income_CF!AZ344*(Cohort_WP!AZ342/Cohort_CF!AZ342))</f>
        <v>7614208.6444689697</v>
      </c>
      <c r="BA343" s="1">
        <f>IF(Income_CF!BA344="","",Income_CF!BA344*(Cohort_WP!BA342/Cohort_CF!BA342))</f>
        <v>7782478.5143654784</v>
      </c>
      <c r="BB343" s="1">
        <f>IF(Income_CF!BB344="","",Income_CF!BB344*(Cohort_WP!BB342/Cohort_CF!BB342))</f>
        <v>7949695.8081532763</v>
      </c>
      <c r="BC343" s="1">
        <f>IF(Income_CF!BC344="","",Income_CF!BC344*(Cohort_WP!BC342/Cohort_CF!BC342))</f>
        <v>8115635.1541252546</v>
      </c>
      <c r="BD343" s="1">
        <f>IF(Income_CF!BD344="","",Income_CF!BD344*(Cohort_WP!BD342/Cohort_CF!BD342))</f>
        <v>8280068.7316936729</v>
      </c>
      <c r="BE343" s="1">
        <f>IF(Income_CF!BE344="","",Income_CF!BE344*(Cohort_WP!BE342/Cohort_CF!BE342))</f>
        <v>8442766.7724898532</v>
      </c>
      <c r="BF343" s="1">
        <f>IF(Income_CF!BF344="","",Income_CF!BF344*(Cohort_WP!BF342/Cohort_CF!BF342))</f>
        <v>8603498.0776678622</v>
      </c>
      <c r="BG343" s="1">
        <f>IF(Income_CF!BG344="","",Income_CF!BG344*(Cohort_WP!BG342/Cohort_CF!BG342))</f>
        <v>8762030.5498600155</v>
      </c>
      <c r="BH343" s="1">
        <f>IF(Income_CF!BH344="","",Income_CF!BH344*(Cohort_WP!BH342/Cohort_CF!BH342))</f>
        <v>8918131.7381398492</v>
      </c>
      <c r="BI343" s="1">
        <f>IF(Income_CF!BI344="","",Income_CF!BI344*(Cohort_WP!BI342/Cohort_CF!BI342))</f>
        <v>9071569.3942608386</v>
      </c>
      <c r="BJ343" s="1">
        <f>IF(Income_CF!BJ344="","",Income_CF!BJ344*(Cohort_WP!BJ342/Cohort_CF!BJ342))</f>
        <v>9222112.0383588392</v>
      </c>
      <c r="BK343" s="1">
        <f>IF(Income_CF!BK344="","",Income_CF!BK344*(Cohort_WP!BK342/Cohort_CF!BK342))</f>
        <v>9369529.5322339255</v>
      </c>
      <c r="BL343" s="1">
        <f>IF(Income_CF!BL344="","",Income_CF!BL344*(Cohort_WP!BL342/Cohort_CF!BL342))</f>
        <v>9513593.6582612358</v>
      </c>
      <c r="BM343" s="1">
        <f>IF(Income_CF!BM344="","",Income_CF!BM344*(Cohort_WP!BM342/Cohort_CF!BM342))</f>
        <v>9654078.7019250914</v>
      </c>
      <c r="BN343" s="1" t="str">
        <f>IF(Income_CF!BN344="","",Income_CF!BN344*(Cohort_WP!BN342/Cohort_CF!BN342))</f>
        <v/>
      </c>
      <c r="BO343" s="1" t="str">
        <f>IF(Income_CF!BO344="","",Income_CF!BO344*(Cohort_WP!BO342/Cohort_CF!BO342))</f>
        <v/>
      </c>
      <c r="BP343" s="1" t="str">
        <f>IF(Income_CF!BP344="","",Income_CF!BP344*(Cohort_WP!BP342/Cohort_CF!BP342))</f>
        <v/>
      </c>
      <c r="BQ343" s="1" t="str">
        <f>IF(Income_CF!BQ344="","",Income_CF!BQ344*(Cohort_WP!BQ342/Cohort_CF!BQ342))</f>
        <v/>
      </c>
      <c r="BR343" s="1" t="str">
        <f>IF(Income_CF!BR344="","",Income_CF!BR344*(Cohort_WP!BR342/Cohort_CF!BR342))</f>
        <v/>
      </c>
      <c r="BS343" s="1" t="str">
        <f>IF(Income_CF!BS344="","",Income_CF!BS344*(Cohort_WP!BS342/Cohort_CF!BS342))</f>
        <v/>
      </c>
      <c r="BT343" s="1" t="str">
        <f>IF(Income_CF!BT344="","",Income_CF!BT344*(Cohort_WP!BT342/Cohort_CF!BT342))</f>
        <v/>
      </c>
    </row>
    <row r="344" spans="1:72" x14ac:dyDescent="0.55000000000000004">
      <c r="A344" s="642"/>
      <c r="B344" t="s">
        <v>480</v>
      </c>
      <c r="N344" s="1" t="str">
        <f>IF(Income_CF!N345="","",Income_CF!N345*(Cohort_WP!N343/Cohort_CF!N343))</f>
        <v/>
      </c>
      <c r="O344" s="1" t="str">
        <f>IF(Income_CF!O345="","",Income_CF!O345*(Cohort_WP!O343/Cohort_CF!O343))</f>
        <v/>
      </c>
      <c r="P344" s="1" t="str">
        <f>IF(Income_CF!P345="","",Income_CF!P345*(Cohort_WP!P343/Cohort_CF!P343))</f>
        <v/>
      </c>
      <c r="Q344" s="1" t="str">
        <f>IF(Income_CF!Q345="","",Income_CF!Q345*(Cohort_WP!Q343/Cohort_CF!Q343))</f>
        <v/>
      </c>
      <c r="R344" s="1" t="str">
        <f>IF(Income_CF!R345="","",Income_CF!R345*(Cohort_WP!R343/Cohort_CF!R343))</f>
        <v/>
      </c>
      <c r="S344" s="1" t="str">
        <f>IF(Income_CF!S345="","",Income_CF!S345*(Cohort_WP!S343/Cohort_CF!S343))</f>
        <v/>
      </c>
      <c r="T344" s="1" t="str">
        <f>IF(Income_CF!T345="","",Income_CF!T345*(Cohort_WP!T343/Cohort_CF!T343))</f>
        <v/>
      </c>
      <c r="U344" s="1" t="str">
        <f>IF(Income_CF!U345="","",Income_CF!U345*(Cohort_WP!U343/Cohort_CF!U343))</f>
        <v/>
      </c>
      <c r="V344" s="1" t="str">
        <f>IF(Income_CF!V345="","",Income_CF!V345*(Cohort_WP!V343/Cohort_CF!V343))</f>
        <v/>
      </c>
      <c r="W344" s="1" t="str">
        <f>IF(Income_CF!W345="","",Income_CF!W345*(Cohort_WP!W343/Cohort_CF!W343))</f>
        <v/>
      </c>
      <c r="X344" s="1" t="str">
        <f>IF(Income_CF!X345="","",Income_CF!X345*(Cohort_WP!X343/Cohort_CF!X343))</f>
        <v/>
      </c>
      <c r="Y344" s="1" t="str">
        <f>IF(Income_CF!Y345="","",Income_CF!Y345*(Cohort_WP!Y343/Cohort_CF!Y343))</f>
        <v/>
      </c>
      <c r="Z344" s="1" t="str">
        <f>IF(Income_CF!Z345="","",Income_CF!Z345*(Cohort_WP!Z343/Cohort_CF!Z343))</f>
        <v/>
      </c>
      <c r="AA344" s="1">
        <f>IF(Income_CF!AA345="","",Income_CF!AA345*(Cohort_WP!AA343/Cohort_CF!AA343))</f>
        <v>3568502.3725470272</v>
      </c>
      <c r="AB344" s="1">
        <f>IF(Income_CF!AB345="","",Income_CF!AB345*(Cohort_WP!AB343/Cohort_CF!AB343))</f>
        <v>3706932.8385171709</v>
      </c>
      <c r="AC344" s="1">
        <f>IF(Income_CF!AC345="","",Income_CF!AC345*(Cohort_WP!AC343/Cohort_CF!AC343))</f>
        <v>3848423.59563345</v>
      </c>
      <c r="AD344" s="1">
        <f>IF(Income_CF!AD345="","",Income_CF!AD345*(Cohort_WP!AD343/Cohort_CF!AD343))</f>
        <v>3992918.4754743907</v>
      </c>
      <c r="AE344" s="1">
        <f>IF(Income_CF!AE345="","",Income_CF!AE345*(Cohort_WP!AE343/Cohort_CF!AE343))</f>
        <v>4165687.0219039652</v>
      </c>
      <c r="AF344" s="1">
        <f>IF(Income_CF!AF345="","",Income_CF!AF345*(Cohort_WP!AF343/Cohort_CF!AF343))</f>
        <v>4314321.2648769952</v>
      </c>
      <c r="AG344" s="1">
        <f>IF(Income_CF!AG345="","",Income_CF!AG345*(Cohort_WP!AG343/Cohort_CF!AG343))</f>
        <v>4465578.7167173829</v>
      </c>
      <c r="AH344" s="1">
        <f>IF(Income_CF!AH345="","",Income_CF!AH345*(Cohort_WP!AH343/Cohort_CF!AH343))</f>
        <v>4619366.7101736628</v>
      </c>
      <c r="AI344" s="1">
        <f>IF(Income_CF!AI345="","",Income_CF!AI345*(Cohort_WP!AI343/Cohort_CF!AI343))</f>
        <v>4775584.7263679998</v>
      </c>
      <c r="AJ344" s="1">
        <f>IF(Income_CF!AJ345="","",Income_CF!AJ345*(Cohort_WP!AJ343/Cohort_CF!AJ343))</f>
        <v>4934124.3697173418</v>
      </c>
      <c r="AK344" s="1">
        <f>IF(Income_CF!AK345="","",Income_CF!AK345*(Cohort_WP!AK343/Cohort_CF!AK343))</f>
        <v>5094869.3660167335</v>
      </c>
      <c r="AL344" s="1">
        <f>IF(Income_CF!AL345="","",Income_CF!AL345*(Cohort_WP!AL343/Cohort_CF!AL343))</f>
        <v>5257695.5844747815</v>
      </c>
      <c r="AM344" s="1">
        <f>IF(Income_CF!AM345="","",Income_CF!AM345*(Cohort_WP!AM343/Cohort_CF!AM343))</f>
        <v>5422471.0844155746</v>
      </c>
      <c r="AN344" s="1">
        <f>IF(Income_CF!AN345="","",Income_CF!AN345*(Cohort_WP!AN343/Cohort_CF!AN343))</f>
        <v>5589056.1872798325</v>
      </c>
      <c r="AO344" s="1">
        <f>IF(Income_CF!AO345="","",Income_CF!AO345*(Cohort_WP!AO343/Cohort_CF!AO343))</f>
        <v>5757303.5744701056</v>
      </c>
      <c r="AP344" s="1">
        <f>IF(Income_CF!AP345="","",Income_CF!AP345*(Cohort_WP!AP343/Cohort_CF!AP343))</f>
        <v>5927058.4114926727</v>
      </c>
      <c r="AQ344" s="1">
        <f>IF(Income_CF!AQ345="","",Income_CF!AQ345*(Cohort_WP!AQ343/Cohort_CF!AQ343))</f>
        <v>6098158.4987497823</v>
      </c>
      <c r="AR344" s="1">
        <f>IF(Income_CF!AR345="","",Income_CF!AR345*(Cohort_WP!AR343/Cohort_CF!AR343))</f>
        <v>6270434.4492341783</v>
      </c>
      <c r="AS344" s="1">
        <f>IF(Income_CF!AS345="","",Income_CF!AS345*(Cohort_WP!AS343/Cohort_CF!AS343))</f>
        <v>6443709.8932697289</v>
      </c>
      <c r="AT344" s="1">
        <f>IF(Income_CF!AT345="","",Income_CF!AT345*(Cohort_WP!AT343/Cohort_CF!AT343))</f>
        <v>6617801.7103319</v>
      </c>
      <c r="AU344" s="1">
        <f>IF(Income_CF!AU345="","",Income_CF!AU345*(Cohort_WP!AU343/Cohort_CF!AU343))</f>
        <v>6792520.2878668243</v>
      </c>
      <c r="AV344" s="1">
        <f>IF(Income_CF!AV345="","",Income_CF!AV345*(Cohort_WP!AV343/Cohort_CF!AV343))</f>
        <v>6967669.806911217</v>
      </c>
      <c r="AW344" s="1">
        <f>IF(Income_CF!AW345="","",Income_CF!AW345*(Cohort_WP!AW343/Cohort_CF!AW343))</f>
        <v>7143048.5541950678</v>
      </c>
      <c r="AX344" s="1">
        <f>IF(Income_CF!AX345="","",Income_CF!AX345*(Cohort_WP!AX343/Cohort_CF!AX343))</f>
        <v>7318449.2602891847</v>
      </c>
      <c r="AY344" s="1">
        <f>IF(Income_CF!AY345="","",Income_CF!AY345*(Cohort_WP!AY343/Cohort_CF!AY343))</f>
        <v>7493659.4632363115</v>
      </c>
      <c r="AZ344" s="1">
        <f>IF(Income_CF!AZ345="","",Income_CF!AZ345*(Cohort_WP!AZ343/Cohort_CF!AZ343))</f>
        <v>7668461.8969824389</v>
      </c>
      <c r="BA344" s="1">
        <f>IF(Income_CF!BA345="","",Income_CF!BA345*(Cohort_WP!BA343/Cohort_CF!BA343))</f>
        <v>7842634.9038030403</v>
      </c>
      <c r="BB344" s="1">
        <f>IF(Income_CF!BB345="","",Income_CF!BB345*(Cohort_WP!BB343/Cohort_CF!BB343))</f>
        <v>8015952.8697964428</v>
      </c>
      <c r="BC344" s="1">
        <f>IF(Income_CF!BC345="","",Income_CF!BC345*(Cohort_WP!BC343/Cohort_CF!BC343))</f>
        <v>8188186.6823978731</v>
      </c>
      <c r="BD344" s="1">
        <f>IF(Income_CF!BD345="","",Income_CF!BD345*(Cohort_WP!BD343/Cohort_CF!BD343))</f>
        <v>8359104.2087490112</v>
      </c>
      <c r="BE344" s="1">
        <f>IF(Income_CF!BE345="","",Income_CF!BE345*(Cohort_WP!BE343/Cohort_CF!BE343))</f>
        <v>8528470.7936444841</v>
      </c>
      <c r="BF344" s="1">
        <f>IF(Income_CF!BF345="","",Income_CF!BF345*(Cohort_WP!BF343/Cohort_CF!BF343))</f>
        <v>8696049.7756645475</v>
      </c>
      <c r="BG344" s="1">
        <f>IF(Income_CF!BG345="","",Income_CF!BG345*(Cohort_WP!BG343/Cohort_CF!BG343))</f>
        <v>8861603.0199978966</v>
      </c>
      <c r="BH344" s="1">
        <f>IF(Income_CF!BH345="","",Income_CF!BH345*(Cohort_WP!BH343/Cohort_CF!BH343))</f>
        <v>9024891.4663558174</v>
      </c>
      <c r="BI344" s="1">
        <f>IF(Income_CF!BI345="","",Income_CF!BI345*(Cohort_WP!BI343/Cohort_CF!BI343))</f>
        <v>9185675.6902840454</v>
      </c>
      <c r="BJ344" s="1">
        <f>IF(Income_CF!BJ345="","",Income_CF!BJ345*(Cohort_WP!BJ343/Cohort_CF!BJ343))</f>
        <v>9343716.4760886617</v>
      </c>
      <c r="BK344" s="1">
        <f>IF(Income_CF!BK345="","",Income_CF!BK345*(Cohort_WP!BK343/Cohort_CF!BK343))</f>
        <v>9498775.399509605</v>
      </c>
      <c r="BL344" s="1">
        <f>IF(Income_CF!BL345="","",Income_CF!BL345*(Cohort_WP!BL343/Cohort_CF!BL343))</f>
        <v>9650615.4182009418</v>
      </c>
      <c r="BM344" s="1">
        <f>IF(Income_CF!BM345="","",Income_CF!BM345*(Cohort_WP!BM343/Cohort_CF!BM343))</f>
        <v>9799001.4680090733</v>
      </c>
      <c r="BN344" s="1">
        <f>IF(Income_CF!BN345="","",Income_CF!BN345*(Cohort_WP!BN343/Cohort_CF!BN343))</f>
        <v>9943701.0629828442</v>
      </c>
      <c r="BO344" s="1" t="str">
        <f>IF(Income_CF!BO345="","",Income_CF!BO345*(Cohort_WP!BO343/Cohort_CF!BO343))</f>
        <v/>
      </c>
      <c r="BP344" s="1" t="str">
        <f>IF(Income_CF!BP345="","",Income_CF!BP345*(Cohort_WP!BP343/Cohort_CF!BP343))</f>
        <v/>
      </c>
      <c r="BQ344" s="1" t="str">
        <f>IF(Income_CF!BQ345="","",Income_CF!BQ345*(Cohort_WP!BQ343/Cohort_CF!BQ343))</f>
        <v/>
      </c>
      <c r="BR344" s="1" t="str">
        <f>IF(Income_CF!BR345="","",Income_CF!BR345*(Cohort_WP!BR343/Cohort_CF!BR343))</f>
        <v/>
      </c>
      <c r="BS344" s="1" t="str">
        <f>IF(Income_CF!BS345="","",Income_CF!BS345*(Cohort_WP!BS343/Cohort_CF!BS343))</f>
        <v/>
      </c>
      <c r="BT344" s="1" t="str">
        <f>IF(Income_CF!BT345="","",Income_CF!BT345*(Cohort_WP!BT343/Cohort_CF!BT343))</f>
        <v/>
      </c>
    </row>
    <row r="345" spans="1:72" x14ac:dyDescent="0.55000000000000004">
      <c r="A345" s="642"/>
      <c r="B345" t="s">
        <v>481</v>
      </c>
      <c r="N345" s="1" t="str">
        <f>IF(Income_CF!N346="","",Income_CF!N346*(Cohort_WP!N344/Cohort_CF!N344))</f>
        <v/>
      </c>
      <c r="O345" s="1" t="str">
        <f>IF(Income_CF!O346="","",Income_CF!O346*(Cohort_WP!O344/Cohort_CF!O344))</f>
        <v/>
      </c>
      <c r="P345" s="1" t="str">
        <f>IF(Income_CF!P346="","",Income_CF!P346*(Cohort_WP!P344/Cohort_CF!P344))</f>
        <v/>
      </c>
      <c r="Q345" s="1" t="str">
        <f>IF(Income_CF!Q346="","",Income_CF!Q346*(Cohort_WP!Q344/Cohort_CF!Q344))</f>
        <v/>
      </c>
      <c r="R345" s="1" t="str">
        <f>IF(Income_CF!R346="","",Income_CF!R346*(Cohort_WP!R344/Cohort_CF!R344))</f>
        <v/>
      </c>
      <c r="S345" s="1" t="str">
        <f>IF(Income_CF!S346="","",Income_CF!S346*(Cohort_WP!S344/Cohort_CF!S344))</f>
        <v/>
      </c>
      <c r="T345" s="1" t="str">
        <f>IF(Income_CF!T346="","",Income_CF!T346*(Cohort_WP!T344/Cohort_CF!T344))</f>
        <v/>
      </c>
      <c r="U345" s="1" t="str">
        <f>IF(Income_CF!U346="","",Income_CF!U346*(Cohort_WP!U344/Cohort_CF!U344))</f>
        <v/>
      </c>
      <c r="V345" s="1" t="str">
        <f>IF(Income_CF!V346="","",Income_CF!V346*(Cohort_WP!V344/Cohort_CF!V344))</f>
        <v/>
      </c>
      <c r="W345" s="1" t="str">
        <f>IF(Income_CF!W346="","",Income_CF!W346*(Cohort_WP!W344/Cohort_CF!W344))</f>
        <v/>
      </c>
      <c r="X345" s="1" t="str">
        <f>IF(Income_CF!X346="","",Income_CF!X346*(Cohort_WP!X344/Cohort_CF!X344))</f>
        <v/>
      </c>
      <c r="Y345" s="1" t="str">
        <f>IF(Income_CF!Y346="","",Income_CF!Y346*(Cohort_WP!Y344/Cohort_CF!Y344))</f>
        <v/>
      </c>
      <c r="Z345" s="1" t="str">
        <f>IF(Income_CF!Z346="","",Income_CF!Z346*(Cohort_WP!Z344/Cohort_CF!Z344))</f>
        <v/>
      </c>
      <c r="AA345" s="1" t="str">
        <f>IF(Income_CF!AA346="","",Income_CF!AA346*(Cohort_WP!AA344/Cohort_CF!AA344))</f>
        <v/>
      </c>
      <c r="AB345" s="1">
        <f>IF(Income_CF!AB346="","",Income_CF!AB346*(Cohort_WP!AB344/Cohort_CF!AB344))</f>
        <v>3675557.4437234388</v>
      </c>
      <c r="AC345" s="1">
        <f>IF(Income_CF!AC346="","",Income_CF!AC346*(Cohort_WP!AC344/Cohort_CF!AC344))</f>
        <v>3818140.8236726862</v>
      </c>
      <c r="AD345" s="1">
        <f>IF(Income_CF!AD346="","",Income_CF!AD346*(Cohort_WP!AD344/Cohort_CF!AD344))</f>
        <v>3963876.303502453</v>
      </c>
      <c r="AE345" s="1">
        <f>IF(Income_CF!AE346="","",Income_CF!AE346*(Cohort_WP!AE344/Cohort_CF!AE344))</f>
        <v>4112706.0297386223</v>
      </c>
      <c r="AF345" s="1">
        <f>IF(Income_CF!AF346="","",Income_CF!AF346*(Cohort_WP!AF344/Cohort_CF!AF344))</f>
        <v>4290657.6325610848</v>
      </c>
      <c r="AG345" s="1">
        <f>IF(Income_CF!AG346="","",Income_CF!AG346*(Cohort_WP!AG344/Cohort_CF!AG344))</f>
        <v>4443750.9028233038</v>
      </c>
      <c r="AH345" s="1">
        <f>IF(Income_CF!AH346="","",Income_CF!AH346*(Cohort_WP!AH344/Cohort_CF!AH344))</f>
        <v>4599546.0782189053</v>
      </c>
      <c r="AI345" s="1">
        <f>IF(Income_CF!AI346="","",Income_CF!AI346*(Cohort_WP!AI344/Cohort_CF!AI344))</f>
        <v>4757947.7114788722</v>
      </c>
      <c r="AJ345" s="1">
        <f>IF(Income_CF!AJ346="","",Income_CF!AJ346*(Cohort_WP!AJ344/Cohort_CF!AJ344))</f>
        <v>4918852.2681590402</v>
      </c>
      <c r="AK345" s="1">
        <f>IF(Income_CF!AK346="","",Income_CF!AK346*(Cohort_WP!AK344/Cohort_CF!AK344))</f>
        <v>5082148.1008088626</v>
      </c>
      <c r="AL345" s="1">
        <f>IF(Income_CF!AL346="","",Income_CF!AL346*(Cohort_WP!AL344/Cohort_CF!AL344))</f>
        <v>5247715.4469972346</v>
      </c>
      <c r="AM345" s="1">
        <f>IF(Income_CF!AM346="","",Income_CF!AM346*(Cohort_WP!AM344/Cohort_CF!AM344))</f>
        <v>5415426.452009025</v>
      </c>
      <c r="AN345" s="1">
        <f>IF(Income_CF!AN346="","",Income_CF!AN346*(Cohort_WP!AN344/Cohort_CF!AN344))</f>
        <v>5585145.2169480408</v>
      </c>
      <c r="AO345" s="1">
        <f>IF(Income_CF!AO346="","",Income_CF!AO346*(Cohort_WP!AO344/Cohort_CF!AO344))</f>
        <v>5756727.8728982285</v>
      </c>
      <c r="AP345" s="1">
        <f>IF(Income_CF!AP346="","",Income_CF!AP346*(Cohort_WP!AP344/Cohort_CF!AP344))</f>
        <v>5930022.6817042092</v>
      </c>
      <c r="AQ345" s="1">
        <f>IF(Income_CF!AQ346="","",Income_CF!AQ346*(Cohort_WP!AQ344/Cohort_CF!AQ344))</f>
        <v>6104870.1638374515</v>
      </c>
      <c r="AR345" s="1">
        <f>IF(Income_CF!AR346="","",Income_CF!AR346*(Cohort_WP!AR344/Cohort_CF!AR344))</f>
        <v>6281103.2537122769</v>
      </c>
      <c r="AS345" s="1">
        <f>IF(Income_CF!AS346="","",Income_CF!AS346*(Cohort_WP!AS344/Cohort_CF!AS344))</f>
        <v>6458547.4827112034</v>
      </c>
      <c r="AT345" s="1">
        <f>IF(Income_CF!AT346="","",Income_CF!AT346*(Cohort_WP!AT344/Cohort_CF!AT344))</f>
        <v>6637021.1900678193</v>
      </c>
      <c r="AU345" s="1">
        <f>IF(Income_CF!AU346="","",Income_CF!AU346*(Cohort_WP!AU344/Cohort_CF!AU344))</f>
        <v>6816335.7616418572</v>
      </c>
      <c r="AV345" s="1">
        <f>IF(Income_CF!AV346="","",Income_CF!AV346*(Cohort_WP!AV344/Cohort_CF!AV344))</f>
        <v>6996295.8965028301</v>
      </c>
      <c r="AW345" s="1">
        <f>IF(Income_CF!AW346="","",Income_CF!AW346*(Cohort_WP!AW344/Cohort_CF!AW344))</f>
        <v>7176699.9011185532</v>
      </c>
      <c r="AX345" s="1">
        <f>IF(Income_CF!AX346="","",Income_CF!AX346*(Cohort_WP!AX344/Cohort_CF!AX344))</f>
        <v>7357340.0108209178</v>
      </c>
      <c r="AY345" s="1">
        <f>IF(Income_CF!AY346="","",Income_CF!AY346*(Cohort_WP!AY344/Cohort_CF!AY344))</f>
        <v>7538002.7380978614</v>
      </c>
      <c r="AZ345" s="1">
        <f>IF(Income_CF!AZ346="","",Income_CF!AZ346*(Cohort_WP!AZ344/Cohort_CF!AZ344))</f>
        <v>7718469.2471334003</v>
      </c>
      <c r="BA345" s="1">
        <f>IF(Income_CF!BA346="","",Income_CF!BA346*(Cohort_WP!BA344/Cohort_CF!BA344))</f>
        <v>7898515.7538919123</v>
      </c>
      <c r="BB345" s="1">
        <f>IF(Income_CF!BB346="","",Income_CF!BB346*(Cohort_WP!BB344/Cohort_CF!BB344))</f>
        <v>8077913.9509171294</v>
      </c>
      <c r="BC345" s="1">
        <f>IF(Income_CF!BC346="","",Income_CF!BC346*(Cohort_WP!BC344/Cohort_CF!BC344))</f>
        <v>8256431.4558903351</v>
      </c>
      <c r="BD345" s="1">
        <f>IF(Income_CF!BD346="","",Income_CF!BD346*(Cohort_WP!BD344/Cohort_CF!BD344))</f>
        <v>8433832.2828698084</v>
      </c>
      <c r="BE345" s="1">
        <f>IF(Income_CF!BE346="","",Income_CF!BE346*(Cohort_WP!BE344/Cohort_CF!BE344))</f>
        <v>8609877.3350114822</v>
      </c>
      <c r="BF345" s="1">
        <f>IF(Income_CF!BF346="","",Income_CF!BF346*(Cohort_WP!BF344/Cohort_CF!BF344))</f>
        <v>8784324.917453818</v>
      </c>
      <c r="BG345" s="1">
        <f>IF(Income_CF!BG346="","",Income_CF!BG346*(Cohort_WP!BG344/Cohort_CF!BG344))</f>
        <v>8956931.2689344827</v>
      </c>
      <c r="BH345" s="1">
        <f>IF(Income_CF!BH346="","",Income_CF!BH346*(Cohort_WP!BH344/Cohort_CF!BH344))</f>
        <v>9127451.1105978359</v>
      </c>
      <c r="BI345" s="1">
        <f>IF(Income_CF!BI346="","",Income_CF!BI346*(Cohort_WP!BI344/Cohort_CF!BI344))</f>
        <v>9295638.210346492</v>
      </c>
      <c r="BJ345" s="1">
        <f>IF(Income_CF!BJ346="","",Income_CF!BJ346*(Cohort_WP!BJ344/Cohort_CF!BJ344))</f>
        <v>9461245.9609925635</v>
      </c>
      <c r="BK345" s="1">
        <f>IF(Income_CF!BK346="","",Income_CF!BK346*(Cohort_WP!BK344/Cohort_CF!BK344))</f>
        <v>9624027.9703713208</v>
      </c>
      <c r="BL345" s="1">
        <f>IF(Income_CF!BL346="","",Income_CF!BL346*(Cohort_WP!BL344/Cohort_CF!BL344))</f>
        <v>9783738.661494894</v>
      </c>
      <c r="BM345" s="1">
        <f>IF(Income_CF!BM346="","",Income_CF!BM346*(Cohort_WP!BM344/Cohort_CF!BM344))</f>
        <v>9940133.8807469718</v>
      </c>
      <c r="BN345" s="1">
        <f>IF(Income_CF!BN346="","",Income_CF!BN346*(Cohort_WP!BN344/Cohort_CF!BN344))</f>
        <v>10092971.512049343</v>
      </c>
      <c r="BO345" s="1">
        <f>IF(Income_CF!BO346="","",Income_CF!BO346*(Cohort_WP!BO344/Cohort_CF!BO344))</f>
        <v>10242012.094872326</v>
      </c>
      <c r="BP345" s="1" t="str">
        <f>IF(Income_CF!BP346="","",Income_CF!BP346*(Cohort_WP!BP344/Cohort_CF!BP344))</f>
        <v/>
      </c>
      <c r="BQ345" s="1" t="str">
        <f>IF(Income_CF!BQ346="","",Income_CF!BQ346*(Cohort_WP!BQ344/Cohort_CF!BQ344))</f>
        <v/>
      </c>
      <c r="BR345" s="1" t="str">
        <f>IF(Income_CF!BR346="","",Income_CF!BR346*(Cohort_WP!BR344/Cohort_CF!BR344))</f>
        <v/>
      </c>
      <c r="BS345" s="1" t="str">
        <f>IF(Income_CF!BS346="","",Income_CF!BS346*(Cohort_WP!BS344/Cohort_CF!BS344))</f>
        <v/>
      </c>
      <c r="BT345" s="1" t="str">
        <f>IF(Income_CF!BT346="","",Income_CF!BT346*(Cohort_WP!BT344/Cohort_CF!BT344))</f>
        <v/>
      </c>
    </row>
    <row r="346" spans="1:72" x14ac:dyDescent="0.55000000000000004">
      <c r="A346" s="642"/>
      <c r="B346" t="s">
        <v>482</v>
      </c>
      <c r="N346" s="1" t="str">
        <f>IF(Income_CF!N347="","",Income_CF!N347*(Cohort_WP!N345/Cohort_CF!N345))</f>
        <v/>
      </c>
      <c r="O346" s="1" t="str">
        <f>IF(Income_CF!O347="","",Income_CF!O347*(Cohort_WP!O345/Cohort_CF!O345))</f>
        <v/>
      </c>
      <c r="P346" s="1" t="str">
        <f>IF(Income_CF!P347="","",Income_CF!P347*(Cohort_WP!P345/Cohort_CF!P345))</f>
        <v/>
      </c>
      <c r="Q346" s="1" t="str">
        <f>IF(Income_CF!Q347="","",Income_CF!Q347*(Cohort_WP!Q345/Cohort_CF!Q345))</f>
        <v/>
      </c>
      <c r="R346" s="1" t="str">
        <f>IF(Income_CF!R347="","",Income_CF!R347*(Cohort_WP!R345/Cohort_CF!R345))</f>
        <v/>
      </c>
      <c r="S346" s="1" t="str">
        <f>IF(Income_CF!S347="","",Income_CF!S347*(Cohort_WP!S345/Cohort_CF!S345))</f>
        <v/>
      </c>
      <c r="T346" s="1" t="str">
        <f>IF(Income_CF!T347="","",Income_CF!T347*(Cohort_WP!T345/Cohort_CF!T345))</f>
        <v/>
      </c>
      <c r="U346" s="1" t="str">
        <f>IF(Income_CF!U347="","",Income_CF!U347*(Cohort_WP!U345/Cohort_CF!U345))</f>
        <v/>
      </c>
      <c r="V346" s="1" t="str">
        <f>IF(Income_CF!V347="","",Income_CF!V347*(Cohort_WP!V345/Cohort_CF!V345))</f>
        <v/>
      </c>
      <c r="W346" s="1" t="str">
        <f>IF(Income_CF!W347="","",Income_CF!W347*(Cohort_WP!W345/Cohort_CF!W345))</f>
        <v/>
      </c>
      <c r="X346" s="1" t="str">
        <f>IF(Income_CF!X347="","",Income_CF!X347*(Cohort_WP!X345/Cohort_CF!X345))</f>
        <v/>
      </c>
      <c r="Y346" s="1" t="str">
        <f>IF(Income_CF!Y347="","",Income_CF!Y347*(Cohort_WP!Y345/Cohort_CF!Y345))</f>
        <v/>
      </c>
      <c r="Z346" s="1" t="str">
        <f>IF(Income_CF!Z347="","",Income_CF!Z347*(Cohort_WP!Z345/Cohort_CF!Z345))</f>
        <v/>
      </c>
      <c r="AA346" s="1" t="str">
        <f>IF(Income_CF!AA347="","",Income_CF!AA347*(Cohort_WP!AA345/Cohort_CF!AA345))</f>
        <v/>
      </c>
      <c r="AB346" s="1" t="str">
        <f>IF(Income_CF!AB347="","",Income_CF!AB347*(Cohort_WP!AB345/Cohort_CF!AB345))</f>
        <v/>
      </c>
      <c r="AC346" s="1">
        <f>IF(Income_CF!AC347="","",Income_CF!AC347*(Cohort_WP!AC345/Cohort_CF!AC345))</f>
        <v>3785824.1670351415</v>
      </c>
      <c r="AD346" s="1">
        <f>IF(Income_CF!AD347="","",Income_CF!AD347*(Cohort_WP!AD345/Cohort_CF!AD345))</f>
        <v>3932685.0483828662</v>
      </c>
      <c r="AE346" s="1">
        <f>IF(Income_CF!AE347="","",Income_CF!AE347*(Cohort_WP!AE345/Cohort_CF!AE345))</f>
        <v>4082792.5926075266</v>
      </c>
      <c r="AF346" s="1">
        <f>IF(Income_CF!AF347="","",Income_CF!AF347*(Cohort_WP!AF345/Cohort_CF!AF345))</f>
        <v>4236087.2106307819</v>
      </c>
      <c r="AG346" s="1">
        <f>IF(Income_CF!AG347="","",Income_CF!AG347*(Cohort_WP!AG345/Cohort_CF!AG345))</f>
        <v>4419377.3615379166</v>
      </c>
      <c r="AH346" s="1">
        <f>IF(Income_CF!AH347="","",Income_CF!AH347*(Cohort_WP!AH345/Cohort_CF!AH345))</f>
        <v>4577063.4299080037</v>
      </c>
      <c r="AI346" s="1">
        <f>IF(Income_CF!AI347="","",Income_CF!AI347*(Cohort_WP!AI345/Cohort_CF!AI345))</f>
        <v>4737532.4605654711</v>
      </c>
      <c r="AJ346" s="1">
        <f>IF(Income_CF!AJ347="","",Income_CF!AJ347*(Cohort_WP!AJ345/Cohort_CF!AJ345))</f>
        <v>4900686.1428232389</v>
      </c>
      <c r="AK346" s="1">
        <f>IF(Income_CF!AK347="","",Income_CF!AK347*(Cohort_WP!AK345/Cohort_CF!AK345))</f>
        <v>5066417.8362038117</v>
      </c>
      <c r="AL346" s="1">
        <f>IF(Income_CF!AL347="","",Income_CF!AL347*(Cohort_WP!AL345/Cohort_CF!AL345))</f>
        <v>5234612.5438331272</v>
      </c>
      <c r="AM346" s="1">
        <f>IF(Income_CF!AM347="","",Income_CF!AM347*(Cohort_WP!AM345/Cohort_CF!AM345))</f>
        <v>5405146.910407152</v>
      </c>
      <c r="AN346" s="1">
        <f>IF(Income_CF!AN347="","",Income_CF!AN347*(Cohort_WP!AN345/Cohort_CF!AN345))</f>
        <v>5577889.2455692943</v>
      </c>
      <c r="AO346" s="1">
        <f>IF(Income_CF!AO347="","",Income_CF!AO347*(Cohort_WP!AO345/Cohort_CF!AO345))</f>
        <v>5752699.573456483</v>
      </c>
      <c r="AP346" s="1">
        <f>IF(Income_CF!AP347="","",Income_CF!AP347*(Cohort_WP!AP345/Cohort_CF!AP345))</f>
        <v>5929429.7090851748</v>
      </c>
      <c r="AQ346" s="1">
        <f>IF(Income_CF!AQ347="","",Income_CF!AQ347*(Cohort_WP!AQ345/Cohort_CF!AQ345))</f>
        <v>6107923.3621553341</v>
      </c>
      <c r="AR346" s="1">
        <f>IF(Income_CF!AR347="","",Income_CF!AR347*(Cohort_WP!AR345/Cohort_CF!AR345))</f>
        <v>6288016.2687525749</v>
      </c>
      <c r="AS346" s="1">
        <f>IF(Income_CF!AS347="","",Income_CF!AS347*(Cohort_WP!AS345/Cohort_CF!AS345))</f>
        <v>6469536.3513236446</v>
      </c>
      <c r="AT346" s="1">
        <f>IF(Income_CF!AT347="","",Income_CF!AT347*(Cohort_WP!AT345/Cohort_CF!AT345))</f>
        <v>6652303.9071925376</v>
      </c>
      <c r="AU346" s="1">
        <f>IF(Income_CF!AU347="","",Income_CF!AU347*(Cohort_WP!AU345/Cohort_CF!AU345))</f>
        <v>6836131.8257698547</v>
      </c>
      <c r="AV346" s="1">
        <f>IF(Income_CF!AV347="","",Income_CF!AV347*(Cohort_WP!AV345/Cohort_CF!AV345))</f>
        <v>7020825.8344911141</v>
      </c>
      <c r="AW346" s="1">
        <f>IF(Income_CF!AW347="","",Income_CF!AW347*(Cohort_WP!AW345/Cohort_CF!AW345))</f>
        <v>7206184.7733979141</v>
      </c>
      <c r="AX346" s="1">
        <f>IF(Income_CF!AX347="","",Income_CF!AX347*(Cohort_WP!AX345/Cohort_CF!AX345))</f>
        <v>7392000.8981521083</v>
      </c>
      <c r="AY346" s="1">
        <f>IF(Income_CF!AY347="","",Income_CF!AY347*(Cohort_WP!AY345/Cohort_CF!AY345))</f>
        <v>7578060.2111455463</v>
      </c>
      <c r="AZ346" s="1">
        <f>IF(Income_CF!AZ347="","",Income_CF!AZ347*(Cohort_WP!AZ345/Cohort_CF!AZ345))</f>
        <v>7764142.8202407965</v>
      </c>
      <c r="BA346" s="1">
        <f>IF(Income_CF!BA347="","",Income_CF!BA347*(Cohort_WP!BA345/Cohort_CF!BA345))</f>
        <v>7950023.3245474044</v>
      </c>
      <c r="BB346" s="1">
        <f>IF(Income_CF!BB347="","",Income_CF!BB347*(Cohort_WP!BB345/Cohort_CF!BB345))</f>
        <v>8135471.2265086696</v>
      </c>
      <c r="BC346" s="1">
        <f>IF(Income_CF!BC347="","",Income_CF!BC347*(Cohort_WP!BC345/Cohort_CF!BC345))</f>
        <v>8320251.3694446422</v>
      </c>
      <c r="BD346" s="1">
        <f>IF(Income_CF!BD347="","",Income_CF!BD347*(Cohort_WP!BD345/Cohort_CF!BD345))</f>
        <v>8504124.3995670453</v>
      </c>
      <c r="BE346" s="1">
        <f>IF(Income_CF!BE347="","",Income_CF!BE347*(Cohort_WP!BE345/Cohort_CF!BE345))</f>
        <v>8686847.2513559051</v>
      </c>
      <c r="BF346" s="1">
        <f>IF(Income_CF!BF347="","",Income_CF!BF347*(Cohort_WP!BF345/Cohort_CF!BF345))</f>
        <v>8868173.655061828</v>
      </c>
      <c r="BG346" s="1">
        <f>IF(Income_CF!BG347="","",Income_CF!BG347*(Cohort_WP!BG345/Cohort_CF!BG345))</f>
        <v>9047854.6649774294</v>
      </c>
      <c r="BH346" s="1">
        <f>IF(Income_CF!BH347="","",Income_CF!BH347*(Cohort_WP!BH345/Cohort_CF!BH345))</f>
        <v>9225639.2070025187</v>
      </c>
      <c r="BI346" s="1">
        <f>IF(Income_CF!BI347="","",Income_CF!BI347*(Cohort_WP!BI345/Cohort_CF!BI345))</f>
        <v>9401274.6439157706</v>
      </c>
      <c r="BJ346" s="1">
        <f>IF(Income_CF!BJ347="","",Income_CF!BJ347*(Cohort_WP!BJ345/Cohort_CF!BJ345))</f>
        <v>9574507.3566568866</v>
      </c>
      <c r="BK346" s="1">
        <f>IF(Income_CF!BK347="","",Income_CF!BK347*(Cohort_WP!BK345/Cohort_CF!BK345))</f>
        <v>9745083.3398223408</v>
      </c>
      <c r="BL346" s="1">
        <f>IF(Income_CF!BL347="","",Income_CF!BL347*(Cohort_WP!BL345/Cohort_CF!BL345))</f>
        <v>9912748.8094824627</v>
      </c>
      <c r="BM346" s="1">
        <f>IF(Income_CF!BM347="","",Income_CF!BM347*(Cohort_WP!BM345/Cohort_CF!BM345))</f>
        <v>10077250.821339741</v>
      </c>
      <c r="BN346" s="1">
        <f>IF(Income_CF!BN347="","",Income_CF!BN347*(Cohort_WP!BN345/Cohort_CF!BN345))</f>
        <v>10238337.89716938</v>
      </c>
      <c r="BO346" s="1">
        <f>IF(Income_CF!BO347="","",Income_CF!BO347*(Cohort_WP!BO345/Cohort_CF!BO345))</f>
        <v>10395760.657410823</v>
      </c>
      <c r="BP346" s="1">
        <f>IF(Income_CF!BP347="","",Income_CF!BP347*(Cohort_WP!BP345/Cohort_CF!BP345))</f>
        <v>10549272.457718497</v>
      </c>
      <c r="BQ346" s="1" t="str">
        <f>IF(Income_CF!BQ347="","",Income_CF!BQ347*(Cohort_WP!BQ345/Cohort_CF!BQ345))</f>
        <v/>
      </c>
      <c r="BR346" s="1" t="str">
        <f>IF(Income_CF!BR347="","",Income_CF!BR347*(Cohort_WP!BR345/Cohort_CF!BR345))</f>
        <v/>
      </c>
      <c r="BS346" s="1" t="str">
        <f>IF(Income_CF!BS347="","",Income_CF!BS347*(Cohort_WP!BS345/Cohort_CF!BS345))</f>
        <v/>
      </c>
      <c r="BT346" s="1" t="str">
        <f>IF(Income_CF!BT347="","",Income_CF!BT347*(Cohort_WP!BT345/Cohort_CF!BT345))</f>
        <v/>
      </c>
    </row>
    <row r="347" spans="1:72" x14ac:dyDescent="0.55000000000000004">
      <c r="A347" s="642"/>
      <c r="B347" t="s">
        <v>483</v>
      </c>
      <c r="N347" s="1" t="str">
        <f>IF(Income_CF!N348="","",Income_CF!N348*(Cohort_WP!N346/Cohort_CF!N346))</f>
        <v/>
      </c>
      <c r="O347" s="1" t="str">
        <f>IF(Income_CF!O348="","",Income_CF!O348*(Cohort_WP!O346/Cohort_CF!O346))</f>
        <v/>
      </c>
      <c r="P347" s="1" t="str">
        <f>IF(Income_CF!P348="","",Income_CF!P348*(Cohort_WP!P346/Cohort_CF!P346))</f>
        <v/>
      </c>
      <c r="Q347" s="1" t="str">
        <f>IF(Income_CF!Q348="","",Income_CF!Q348*(Cohort_WP!Q346/Cohort_CF!Q346))</f>
        <v/>
      </c>
      <c r="R347" s="1" t="str">
        <f>IF(Income_CF!R348="","",Income_CF!R348*(Cohort_WP!R346/Cohort_CF!R346))</f>
        <v/>
      </c>
      <c r="S347" s="1" t="str">
        <f>IF(Income_CF!S348="","",Income_CF!S348*(Cohort_WP!S346/Cohort_CF!S346))</f>
        <v/>
      </c>
      <c r="T347" s="1" t="str">
        <f>IF(Income_CF!T348="","",Income_CF!T348*(Cohort_WP!T346/Cohort_CF!T346))</f>
        <v/>
      </c>
      <c r="U347" s="1" t="str">
        <f>IF(Income_CF!U348="","",Income_CF!U348*(Cohort_WP!U346/Cohort_CF!U346))</f>
        <v/>
      </c>
      <c r="V347" s="1" t="str">
        <f>IF(Income_CF!V348="","",Income_CF!V348*(Cohort_WP!V346/Cohort_CF!V346))</f>
        <v/>
      </c>
      <c r="W347" s="1" t="str">
        <f>IF(Income_CF!W348="","",Income_CF!W348*(Cohort_WP!W346/Cohort_CF!W346))</f>
        <v/>
      </c>
      <c r="X347" s="1" t="str">
        <f>IF(Income_CF!X348="","",Income_CF!X348*(Cohort_WP!X346/Cohort_CF!X346))</f>
        <v/>
      </c>
      <c r="Y347" s="1" t="str">
        <f>IF(Income_CF!Y348="","",Income_CF!Y348*(Cohort_WP!Y346/Cohort_CF!Y346))</f>
        <v/>
      </c>
      <c r="Z347" s="1" t="str">
        <f>IF(Income_CF!Z348="","",Income_CF!Z348*(Cohort_WP!Z346/Cohort_CF!Z346))</f>
        <v/>
      </c>
      <c r="AA347" s="1" t="str">
        <f>IF(Income_CF!AA348="","",Income_CF!AA348*(Cohort_WP!AA346/Cohort_CF!AA346))</f>
        <v/>
      </c>
      <c r="AB347" s="1" t="str">
        <f>IF(Income_CF!AB348="","",Income_CF!AB348*(Cohort_WP!AB346/Cohort_CF!AB346))</f>
        <v/>
      </c>
      <c r="AC347" s="1" t="str">
        <f>IF(Income_CF!AC348="","",Income_CF!AC348*(Cohort_WP!AC346/Cohort_CF!AC346))</f>
        <v/>
      </c>
      <c r="AD347" s="1">
        <f>IF(Income_CF!AD348="","",Income_CF!AD348*(Cohort_WP!AD346/Cohort_CF!AD346))</f>
        <v>3899398.8920461959</v>
      </c>
      <c r="AE347" s="1">
        <f>IF(Income_CF!AE348="","",Income_CF!AE348*(Cohort_WP!AE346/Cohort_CF!AE346))</f>
        <v>4050665.5998343518</v>
      </c>
      <c r="AF347" s="1">
        <f>IF(Income_CF!AF348="","",Income_CF!AF348*(Cohort_WP!AF346/Cohort_CF!AF346))</f>
        <v>4205276.370385753</v>
      </c>
      <c r="AG347" s="1">
        <f>IF(Income_CF!AG348="","",Income_CF!AG348*(Cohort_WP!AG346/Cohort_CF!AG346))</f>
        <v>4363169.8269497044</v>
      </c>
      <c r="AH347" s="1">
        <f>IF(Income_CF!AH348="","",Income_CF!AH348*(Cohort_WP!AH346/Cohort_CF!AH346))</f>
        <v>4551958.6823840551</v>
      </c>
      <c r="AI347" s="1">
        <f>IF(Income_CF!AI348="","",Income_CF!AI348*(Cohort_WP!AI346/Cohort_CF!AI346))</f>
        <v>4714375.3328052433</v>
      </c>
      <c r="AJ347" s="1">
        <f>IF(Income_CF!AJ348="","",Income_CF!AJ348*(Cohort_WP!AJ346/Cohort_CF!AJ346))</f>
        <v>4879658.4343824349</v>
      </c>
      <c r="AK347" s="1">
        <f>IF(Income_CF!AK348="","",Income_CF!AK348*(Cohort_WP!AK346/Cohort_CF!AK346))</f>
        <v>5047706.7271079365</v>
      </c>
      <c r="AL347" s="1">
        <f>IF(Income_CF!AL348="","",Income_CF!AL348*(Cohort_WP!AL346/Cohort_CF!AL346))</f>
        <v>5218410.3712899247</v>
      </c>
      <c r="AM347" s="1">
        <f>IF(Income_CF!AM348="","",Income_CF!AM348*(Cohort_WP!AM346/Cohort_CF!AM346))</f>
        <v>5391650.9201481221</v>
      </c>
      <c r="AN347" s="1">
        <f>IF(Income_CF!AN348="","",Income_CF!AN348*(Cohort_WP!AN346/Cohort_CF!AN346))</f>
        <v>5567301.3177193655</v>
      </c>
      <c r="AO347" s="1">
        <f>IF(Income_CF!AO348="","",Income_CF!AO348*(Cohort_WP!AO346/Cohort_CF!AO346))</f>
        <v>5745225.9229363743</v>
      </c>
      <c r="AP347" s="1">
        <f>IF(Income_CF!AP348="","",Income_CF!AP348*(Cohort_WP!AP346/Cohort_CF!AP346))</f>
        <v>5925280.5606601778</v>
      </c>
      <c r="AQ347" s="1">
        <f>IF(Income_CF!AQ348="","",Income_CF!AQ348*(Cohort_WP!AQ346/Cohort_CF!AQ346))</f>
        <v>6107312.6003577299</v>
      </c>
      <c r="AR347" s="1">
        <f>IF(Income_CF!AR348="","",Income_CF!AR348*(Cohort_WP!AR346/Cohort_CF!AR346))</f>
        <v>6291161.0630199937</v>
      </c>
      <c r="AS347" s="1">
        <f>IF(Income_CF!AS348="","",Income_CF!AS348*(Cohort_WP!AS346/Cohort_CF!AS346))</f>
        <v>6476656.7568151541</v>
      </c>
      <c r="AT347" s="1">
        <f>IF(Income_CF!AT348="","",Income_CF!AT348*(Cohort_WP!AT346/Cohort_CF!AT346))</f>
        <v>6663622.4418633534</v>
      </c>
      <c r="AU347" s="1">
        <f>IF(Income_CF!AU348="","",Income_CF!AU348*(Cohort_WP!AU346/Cohort_CF!AU346))</f>
        <v>6851873.0244083153</v>
      </c>
      <c r="AV347" s="1">
        <f>IF(Income_CF!AV348="","",Income_CF!AV348*(Cohort_WP!AV346/Cohort_CF!AV346))</f>
        <v>7041215.7805429501</v>
      </c>
      <c r="AW347" s="1">
        <f>IF(Income_CF!AW348="","",Income_CF!AW348*(Cohort_WP!AW346/Cohort_CF!AW346))</f>
        <v>7231450.6095258472</v>
      </c>
      <c r="AX347" s="1">
        <f>IF(Income_CF!AX348="","",Income_CF!AX348*(Cohort_WP!AX346/Cohort_CF!AX346))</f>
        <v>7422370.3165998515</v>
      </c>
      <c r="AY347" s="1">
        <f>IF(Income_CF!AY348="","",Income_CF!AY348*(Cohort_WP!AY346/Cohort_CF!AY346))</f>
        <v>7613760.925096672</v>
      </c>
      <c r="AZ347" s="1">
        <f>IF(Income_CF!AZ348="","",Income_CF!AZ348*(Cohort_WP!AZ346/Cohort_CF!AZ346))</f>
        <v>7805402.0174799124</v>
      </c>
      <c r="BA347" s="1">
        <f>IF(Income_CF!BA348="","",Income_CF!BA348*(Cohort_WP!BA346/Cohort_CF!BA346))</f>
        <v>7997067.1048480216</v>
      </c>
      <c r="BB347" s="1">
        <f>IF(Income_CF!BB348="","",Income_CF!BB348*(Cohort_WP!BB346/Cohort_CF!BB346))</f>
        <v>8188524.0242838254</v>
      </c>
      <c r="BC347" s="1">
        <f>IF(Income_CF!BC348="","",Income_CF!BC348*(Cohort_WP!BC346/Cohort_CF!BC346))</f>
        <v>8379535.3633039286</v>
      </c>
      <c r="BD347" s="1">
        <f>IF(Income_CF!BD348="","",Income_CF!BD348*(Cohort_WP!BD346/Cohort_CF!BD346))</f>
        <v>8569858.9105279818</v>
      </c>
      <c r="BE347" s="1">
        <f>IF(Income_CF!BE348="","",Income_CF!BE348*(Cohort_WP!BE346/Cohort_CF!BE346))</f>
        <v>8759248.131554056</v>
      </c>
      <c r="BF347" s="1">
        <f>IF(Income_CF!BF348="","",Income_CF!BF348*(Cohort_WP!BF346/Cohort_CF!BF346))</f>
        <v>8947452.6688965801</v>
      </c>
      <c r="BG347" s="1">
        <f>IF(Income_CF!BG348="","",Income_CF!BG348*(Cohort_WP!BG346/Cohort_CF!BG346))</f>
        <v>9134218.86471368</v>
      </c>
      <c r="BH347" s="1">
        <f>IF(Income_CF!BH348="","",Income_CF!BH348*(Cohort_WP!BH346/Cohort_CF!BH346))</f>
        <v>9319290.3049267549</v>
      </c>
      <c r="BI347" s="1">
        <f>IF(Income_CF!BI348="","",Income_CF!BI348*(Cohort_WP!BI346/Cohort_CF!BI346))</f>
        <v>9502408.3832125943</v>
      </c>
      <c r="BJ347" s="1">
        <f>IF(Income_CF!BJ348="","",Income_CF!BJ348*(Cohort_WP!BJ346/Cohort_CF!BJ346))</f>
        <v>9683312.8832332417</v>
      </c>
      <c r="BK347" s="1">
        <f>IF(Income_CF!BK348="","",Income_CF!BK348*(Cohort_WP!BK346/Cohort_CF!BK346))</f>
        <v>9861742.5773565918</v>
      </c>
      <c r="BL347" s="1">
        <f>IF(Income_CF!BL348="","",Income_CF!BL348*(Cohort_WP!BL346/Cohort_CF!BL346))</f>
        <v>10037435.840017011</v>
      </c>
      <c r="BM347" s="1">
        <f>IF(Income_CF!BM348="","",Income_CF!BM348*(Cohort_WP!BM346/Cohort_CF!BM346))</f>
        <v>10210131.273766937</v>
      </c>
      <c r="BN347" s="1">
        <f>IF(Income_CF!BN348="","",Income_CF!BN348*(Cohort_WP!BN346/Cohort_CF!BN346))</f>
        <v>10379568.345979933</v>
      </c>
      <c r="BO347" s="1">
        <f>IF(Income_CF!BO348="","",Income_CF!BO348*(Cohort_WP!BO346/Cohort_CF!BO346))</f>
        <v>10545488.03408446</v>
      </c>
      <c r="BP347" s="1">
        <f>IF(Income_CF!BP348="","",Income_CF!BP348*(Cohort_WP!BP346/Cohort_CF!BP346))</f>
        <v>10707633.477133147</v>
      </c>
      <c r="BQ347" s="1">
        <f>IF(Income_CF!BQ348="","",Income_CF!BQ348*(Cohort_WP!BQ346/Cohort_CF!BQ346))</f>
        <v>10865750.631450053</v>
      </c>
      <c r="BR347" s="1" t="str">
        <f>IF(Income_CF!BR348="","",Income_CF!BR348*(Cohort_WP!BR346/Cohort_CF!BR346))</f>
        <v/>
      </c>
      <c r="BS347" s="1" t="str">
        <f>IF(Income_CF!BS348="","",Income_CF!BS348*(Cohort_WP!BS346/Cohort_CF!BS346))</f>
        <v/>
      </c>
      <c r="BT347" s="1" t="str">
        <f>IF(Income_CF!BT348="","",Income_CF!BT348*(Cohort_WP!BT346/Cohort_CF!BT346))</f>
        <v/>
      </c>
    </row>
    <row r="348" spans="1:72" x14ac:dyDescent="0.55000000000000004">
      <c r="A348" s="642"/>
      <c r="B348" t="s">
        <v>484</v>
      </c>
      <c r="N348" s="1" t="str">
        <f>IF(Income_CF!N349="","",Income_CF!N349*(Cohort_WP!N347/Cohort_CF!N347))</f>
        <v/>
      </c>
      <c r="O348" s="1" t="str">
        <f>IF(Income_CF!O349="","",Income_CF!O349*(Cohort_WP!O347/Cohort_CF!O347))</f>
        <v/>
      </c>
      <c r="P348" s="1" t="str">
        <f>IF(Income_CF!P349="","",Income_CF!P349*(Cohort_WP!P347/Cohort_CF!P347))</f>
        <v/>
      </c>
      <c r="Q348" s="1" t="str">
        <f>IF(Income_CF!Q349="","",Income_CF!Q349*(Cohort_WP!Q347/Cohort_CF!Q347))</f>
        <v/>
      </c>
      <c r="R348" s="1" t="str">
        <f>IF(Income_CF!R349="","",Income_CF!R349*(Cohort_WP!R347/Cohort_CF!R347))</f>
        <v/>
      </c>
      <c r="S348" s="1" t="str">
        <f>IF(Income_CF!S349="","",Income_CF!S349*(Cohort_WP!S347/Cohort_CF!S347))</f>
        <v/>
      </c>
      <c r="T348" s="1" t="str">
        <f>IF(Income_CF!T349="","",Income_CF!T349*(Cohort_WP!T347/Cohort_CF!T347))</f>
        <v/>
      </c>
      <c r="U348" s="1" t="str">
        <f>IF(Income_CF!U349="","",Income_CF!U349*(Cohort_WP!U347/Cohort_CF!U347))</f>
        <v/>
      </c>
      <c r="V348" s="1" t="str">
        <f>IF(Income_CF!V349="","",Income_CF!V349*(Cohort_WP!V347/Cohort_CF!V347))</f>
        <v/>
      </c>
      <c r="W348" s="1" t="str">
        <f>IF(Income_CF!W349="","",Income_CF!W349*(Cohort_WP!W347/Cohort_CF!W347))</f>
        <v/>
      </c>
      <c r="X348" s="1" t="str">
        <f>IF(Income_CF!X349="","",Income_CF!X349*(Cohort_WP!X347/Cohort_CF!X347))</f>
        <v/>
      </c>
      <c r="Y348" s="1" t="str">
        <f>IF(Income_CF!Y349="","",Income_CF!Y349*(Cohort_WP!Y347/Cohort_CF!Y347))</f>
        <v/>
      </c>
      <c r="Z348" s="1" t="str">
        <f>IF(Income_CF!Z349="","",Income_CF!Z349*(Cohort_WP!Z347/Cohort_CF!Z347))</f>
        <v/>
      </c>
      <c r="AA348" s="1" t="str">
        <f>IF(Income_CF!AA349="","",Income_CF!AA349*(Cohort_WP!AA347/Cohort_CF!AA347))</f>
        <v/>
      </c>
      <c r="AB348" s="1" t="str">
        <f>IF(Income_CF!AB349="","",Income_CF!AB349*(Cohort_WP!AB347/Cohort_CF!AB347))</f>
        <v/>
      </c>
      <c r="AC348" s="1" t="str">
        <f>IF(Income_CF!AC349="","",Income_CF!AC349*(Cohort_WP!AC347/Cohort_CF!AC347))</f>
        <v/>
      </c>
      <c r="AD348" s="1" t="str">
        <f>IF(Income_CF!AD349="","",Income_CF!AD349*(Cohort_WP!AD347/Cohort_CF!AD347))</f>
        <v/>
      </c>
      <c r="AE348" s="1">
        <f>IF(Income_CF!AE349="","",Income_CF!AE349*(Cohort_WP!AE347/Cohort_CF!AE347))</f>
        <v>4016380.8588075819</v>
      </c>
      <c r="AF348" s="1">
        <f>IF(Income_CF!AF349="","",Income_CF!AF349*(Cohort_WP!AF347/Cohort_CF!AF347))</f>
        <v>4172185.5678293826</v>
      </c>
      <c r="AG348" s="1">
        <f>IF(Income_CF!AG349="","",Income_CF!AG349*(Cohort_WP!AG347/Cohort_CF!AG347))</f>
        <v>4331434.6614973247</v>
      </c>
      <c r="AH348" s="1">
        <f>IF(Income_CF!AH349="","",Income_CF!AH349*(Cohort_WP!AH347/Cohort_CF!AH347))</f>
        <v>4494064.9217581954</v>
      </c>
      <c r="AI348" s="1">
        <f>IF(Income_CF!AI349="","",Income_CF!AI349*(Cohort_WP!AI347/Cohort_CF!AI347))</f>
        <v>4688517.4428555751</v>
      </c>
      <c r="AJ348" s="1">
        <f>IF(Income_CF!AJ349="","",Income_CF!AJ349*(Cohort_WP!AJ347/Cohort_CF!AJ347))</f>
        <v>4855806.5927894004</v>
      </c>
      <c r="AK348" s="1">
        <f>IF(Income_CF!AK349="","",Income_CF!AK349*(Cohort_WP!AK347/Cohort_CF!AK347))</f>
        <v>5026048.1874139095</v>
      </c>
      <c r="AL348" s="1">
        <f>IF(Income_CF!AL349="","",Income_CF!AL349*(Cohort_WP!AL347/Cohort_CF!AL347))</f>
        <v>5199137.9289211733</v>
      </c>
      <c r="AM348" s="1">
        <f>IF(Income_CF!AM349="","",Income_CF!AM349*(Cohort_WP!AM347/Cohort_CF!AM347))</f>
        <v>5374962.6824286226</v>
      </c>
      <c r="AN348" s="1">
        <f>IF(Income_CF!AN349="","",Income_CF!AN349*(Cohort_WP!AN347/Cohort_CF!AN347))</f>
        <v>5553400.4477525651</v>
      </c>
      <c r="AO348" s="1">
        <f>IF(Income_CF!AO349="","",Income_CF!AO349*(Cohort_WP!AO347/Cohort_CF!AO347))</f>
        <v>5734320.3572509475</v>
      </c>
      <c r="AP348" s="1">
        <f>IF(Income_CF!AP349="","",Income_CF!AP349*(Cohort_WP!AP347/Cohort_CF!AP347))</f>
        <v>5917582.7006244659</v>
      </c>
      <c r="AQ348" s="1">
        <f>IF(Income_CF!AQ349="","",Income_CF!AQ349*(Cohort_WP!AQ347/Cohort_CF!AQ347))</f>
        <v>6103038.9774799822</v>
      </c>
      <c r="AR348" s="1">
        <f>IF(Income_CF!AR349="","",Income_CF!AR349*(Cohort_WP!AR347/Cohort_CF!AR347))</f>
        <v>6290531.9783684621</v>
      </c>
      <c r="AS348" s="1">
        <f>IF(Income_CF!AS349="","",Income_CF!AS349*(Cohort_WP!AS347/Cohort_CF!AS347))</f>
        <v>6479895.8949105954</v>
      </c>
      <c r="AT348" s="1">
        <f>IF(Income_CF!AT349="","",Income_CF!AT349*(Cohort_WP!AT347/Cohort_CF!AT347))</f>
        <v>6670956.459519607</v>
      </c>
      <c r="AU348" s="1">
        <f>IF(Income_CF!AU349="","",Income_CF!AU349*(Cohort_WP!AU347/Cohort_CF!AU347))</f>
        <v>6863531.1151192551</v>
      </c>
      <c r="AV348" s="1">
        <f>IF(Income_CF!AV349="","",Income_CF!AV349*(Cohort_WP!AV347/Cohort_CF!AV347))</f>
        <v>7057429.2151405644</v>
      </c>
      <c r="AW348" s="1">
        <f>IF(Income_CF!AW349="","",Income_CF!AW349*(Cohort_WP!AW347/Cohort_CF!AW347))</f>
        <v>7252452.2539592395</v>
      </c>
      <c r="AX348" s="1">
        <f>IF(Income_CF!AX349="","",Income_CF!AX349*(Cohort_WP!AX347/Cohort_CF!AX347))</f>
        <v>7448394.1278116209</v>
      </c>
      <c r="AY348" s="1">
        <f>IF(Income_CF!AY349="","",Income_CF!AY349*(Cohort_WP!AY347/Cohort_CF!AY347))</f>
        <v>7645041.4260978457</v>
      </c>
      <c r="AZ348" s="1">
        <f>IF(Income_CF!AZ349="","",Income_CF!AZ349*(Cohort_WP!AZ347/Cohort_CF!AZ347))</f>
        <v>7842173.7528495723</v>
      </c>
      <c r="BA348" s="1">
        <f>IF(Income_CF!BA349="","",Income_CF!BA349*(Cohort_WP!BA347/Cohort_CF!BA347))</f>
        <v>8039564.0780043118</v>
      </c>
      <c r="BB348" s="1">
        <f>IF(Income_CF!BB349="","",Income_CF!BB349*(Cohort_WP!BB347/Cohort_CF!BB347))</f>
        <v>8236979.1179934619</v>
      </c>
      <c r="BC348" s="1">
        <f>IF(Income_CF!BC349="","",Income_CF!BC349*(Cohort_WP!BC347/Cohort_CF!BC347))</f>
        <v>8434179.7450123392</v>
      </c>
      <c r="BD348" s="1">
        <f>IF(Income_CF!BD349="","",Income_CF!BD349*(Cohort_WP!BD347/Cohort_CF!BD347))</f>
        <v>8630921.4242030457</v>
      </c>
      <c r="BE348" s="1">
        <f>IF(Income_CF!BE349="","",Income_CF!BE349*(Cohort_WP!BE347/Cohort_CF!BE347))</f>
        <v>8826954.6778438222</v>
      </c>
      <c r="BF348" s="1">
        <f>IF(Income_CF!BF349="","",Income_CF!BF349*(Cohort_WP!BF347/Cohort_CF!BF347))</f>
        <v>9022025.5755006783</v>
      </c>
      <c r="BG348" s="1">
        <f>IF(Income_CF!BG349="","",Income_CF!BG349*(Cohort_WP!BG347/Cohort_CF!BG347))</f>
        <v>9215876.2489634771</v>
      </c>
      <c r="BH348" s="1">
        <f>IF(Income_CF!BH349="","",Income_CF!BH349*(Cohort_WP!BH347/Cohort_CF!BH347))</f>
        <v>9408245.430655092</v>
      </c>
      <c r="BI348" s="1">
        <f>IF(Income_CF!BI349="","",Income_CF!BI349*(Cohort_WP!BI347/Cohort_CF!BI347))</f>
        <v>9598869.0140745565</v>
      </c>
      <c r="BJ348" s="1">
        <f>IF(Income_CF!BJ349="","",Income_CF!BJ349*(Cohort_WP!BJ347/Cohort_CF!BJ347))</f>
        <v>9787480.6347089708</v>
      </c>
      <c r="BK348" s="1">
        <f>IF(Income_CF!BK349="","",Income_CF!BK349*(Cohort_WP!BK347/Cohort_CF!BK347))</f>
        <v>9973812.2697302401</v>
      </c>
      <c r="BL348" s="1">
        <f>IF(Income_CF!BL349="","",Income_CF!BL349*(Cohort_WP!BL347/Cohort_CF!BL347))</f>
        <v>10157594.854677292</v>
      </c>
      <c r="BM348" s="1">
        <f>IF(Income_CF!BM349="","",Income_CF!BM349*(Cohort_WP!BM347/Cohort_CF!BM347))</f>
        <v>10338558.915217524</v>
      </c>
      <c r="BN348" s="1">
        <f>IF(Income_CF!BN349="","",Income_CF!BN349*(Cohort_WP!BN347/Cohort_CF!BN347))</f>
        <v>10516435.211979942</v>
      </c>
      <c r="BO348" s="1">
        <f>IF(Income_CF!BO349="","",Income_CF!BO349*(Cohort_WP!BO347/Cohort_CF!BO347))</f>
        <v>10690955.39635933</v>
      </c>
      <c r="BP348" s="1">
        <f>IF(Income_CF!BP349="","",Income_CF!BP349*(Cohort_WP!BP347/Cohort_CF!BP347))</f>
        <v>10861852.675106993</v>
      </c>
      <c r="BQ348" s="1">
        <f>IF(Income_CF!BQ349="","",Income_CF!BQ349*(Cohort_WP!BQ347/Cohort_CF!BQ347))</f>
        <v>11028862.481447143</v>
      </c>
      <c r="BR348" s="1">
        <f>IF(Income_CF!BR349="","",Income_CF!BR349*(Cohort_WP!BR347/Cohort_CF!BR347))</f>
        <v>11191723.150393553</v>
      </c>
      <c r="BS348" s="1" t="str">
        <f>IF(Income_CF!BS349="","",Income_CF!BS349*(Cohort_WP!BS347/Cohort_CF!BS347))</f>
        <v/>
      </c>
      <c r="BT348" s="1" t="str">
        <f>IF(Income_CF!BT349="","",Income_CF!BT349*(Cohort_WP!BT347/Cohort_CF!BT347))</f>
        <v/>
      </c>
    </row>
    <row r="349" spans="1:72" x14ac:dyDescent="0.55000000000000004">
      <c r="A349" s="642"/>
      <c r="B349" t="s">
        <v>485</v>
      </c>
      <c r="N349" s="1" t="str">
        <f>IF(Income_CF!N350="","",Income_CF!N350*(Cohort_WP!N348/Cohort_CF!N348))</f>
        <v/>
      </c>
      <c r="O349" s="1" t="str">
        <f>IF(Income_CF!O350="","",Income_CF!O350*(Cohort_WP!O348/Cohort_CF!O348))</f>
        <v/>
      </c>
      <c r="P349" s="1" t="str">
        <f>IF(Income_CF!P350="","",Income_CF!P350*(Cohort_WP!P348/Cohort_CF!P348))</f>
        <v/>
      </c>
      <c r="Q349" s="1" t="str">
        <f>IF(Income_CF!Q350="","",Income_CF!Q350*(Cohort_WP!Q348/Cohort_CF!Q348))</f>
        <v/>
      </c>
      <c r="R349" s="1" t="str">
        <f>IF(Income_CF!R350="","",Income_CF!R350*(Cohort_WP!R348/Cohort_CF!R348))</f>
        <v/>
      </c>
      <c r="S349" s="1" t="str">
        <f>IF(Income_CF!S350="","",Income_CF!S350*(Cohort_WP!S348/Cohort_CF!S348))</f>
        <v/>
      </c>
      <c r="T349" s="1" t="str">
        <f>IF(Income_CF!T350="","",Income_CF!T350*(Cohort_WP!T348/Cohort_CF!T348))</f>
        <v/>
      </c>
      <c r="U349" s="1" t="str">
        <f>IF(Income_CF!U350="","",Income_CF!U350*(Cohort_WP!U348/Cohort_CF!U348))</f>
        <v/>
      </c>
      <c r="V349" s="1" t="str">
        <f>IF(Income_CF!V350="","",Income_CF!V350*(Cohort_WP!V348/Cohort_CF!V348))</f>
        <v/>
      </c>
      <c r="W349" s="1" t="str">
        <f>IF(Income_CF!W350="","",Income_CF!W350*(Cohort_WP!W348/Cohort_CF!W348))</f>
        <v/>
      </c>
      <c r="X349" s="1" t="str">
        <f>IF(Income_CF!X350="","",Income_CF!X350*(Cohort_WP!X348/Cohort_CF!X348))</f>
        <v/>
      </c>
      <c r="Y349" s="1" t="str">
        <f>IF(Income_CF!Y350="","",Income_CF!Y350*(Cohort_WP!Y348/Cohort_CF!Y348))</f>
        <v/>
      </c>
      <c r="Z349" s="1" t="str">
        <f>IF(Income_CF!Z350="","",Income_CF!Z350*(Cohort_WP!Z348/Cohort_CF!Z348))</f>
        <v/>
      </c>
      <c r="AA349" s="1" t="str">
        <f>IF(Income_CF!AA350="","",Income_CF!AA350*(Cohort_WP!AA348/Cohort_CF!AA348))</f>
        <v/>
      </c>
      <c r="AB349" s="1" t="str">
        <f>IF(Income_CF!AB350="","",Income_CF!AB350*(Cohort_WP!AB348/Cohort_CF!AB348))</f>
        <v/>
      </c>
      <c r="AC349" s="1" t="str">
        <f>IF(Income_CF!AC350="","",Income_CF!AC350*(Cohort_WP!AC348/Cohort_CF!AC348))</f>
        <v/>
      </c>
      <c r="AD349" s="1" t="str">
        <f>IF(Income_CF!AD350="","",Income_CF!AD350*(Cohort_WP!AD348/Cohort_CF!AD348))</f>
        <v/>
      </c>
      <c r="AE349" s="1" t="str">
        <f>IF(Income_CF!AE350="","",Income_CF!AE350*(Cohort_WP!AE348/Cohort_CF!AE348))</f>
        <v/>
      </c>
      <c r="AF349" s="1">
        <f>IF(Income_CF!AF350="","",Income_CF!AF350*(Cohort_WP!AF348/Cohort_CF!AF348))</f>
        <v>4136872.2845718097</v>
      </c>
      <c r="AG349" s="1">
        <f>IF(Income_CF!AG350="","",Income_CF!AG350*(Cohort_WP!AG348/Cohort_CF!AG348))</f>
        <v>4297351.1348642642</v>
      </c>
      <c r="AH349" s="1">
        <f>IF(Income_CF!AH350="","",Income_CF!AH350*(Cohort_WP!AH348/Cohort_CF!AH348))</f>
        <v>4461377.7013422446</v>
      </c>
      <c r="AI349" s="1">
        <f>IF(Income_CF!AI350="","",Income_CF!AI350*(Cohort_WP!AI348/Cohort_CF!AI348))</f>
        <v>4628886.8694109414</v>
      </c>
      <c r="AJ349" s="1">
        <f>IF(Income_CF!AJ350="","",Income_CF!AJ350*(Cohort_WP!AJ348/Cohort_CF!AJ348))</f>
        <v>4829172.9661412425</v>
      </c>
      <c r="AK349" s="1">
        <f>IF(Income_CF!AK350="","",Income_CF!AK350*(Cohort_WP!AK348/Cohort_CF!AK348))</f>
        <v>5001480.7905730829</v>
      </c>
      <c r="AL349" s="1">
        <f>IF(Income_CF!AL350="","",Income_CF!AL350*(Cohort_WP!AL348/Cohort_CF!AL348))</f>
        <v>5176829.6330363257</v>
      </c>
      <c r="AM349" s="1">
        <f>IF(Income_CF!AM350="","",Income_CF!AM350*(Cohort_WP!AM348/Cohort_CF!AM348))</f>
        <v>5355112.0667888094</v>
      </c>
      <c r="AN349" s="1">
        <f>IF(Income_CF!AN350="","",Income_CF!AN350*(Cohort_WP!AN348/Cohort_CF!AN348))</f>
        <v>5536211.5629014811</v>
      </c>
      <c r="AO349" s="1">
        <f>IF(Income_CF!AO350="","",Income_CF!AO350*(Cohort_WP!AO348/Cohort_CF!AO348))</f>
        <v>5720002.4611851424</v>
      </c>
      <c r="AP349" s="1">
        <f>IF(Income_CF!AP350="","",Income_CF!AP350*(Cohort_WP!AP348/Cohort_CF!AP348))</f>
        <v>5906349.9679684751</v>
      </c>
      <c r="AQ349" s="1">
        <f>IF(Income_CF!AQ350="","",Income_CF!AQ350*(Cohort_WP!AQ348/Cohort_CF!AQ348))</f>
        <v>6095110.1816431982</v>
      </c>
      <c r="AR349" s="1">
        <f>IF(Income_CF!AR350="","",Income_CF!AR350*(Cohort_WP!AR348/Cohort_CF!AR348))</f>
        <v>6286130.1468043812</v>
      </c>
      <c r="AS349" s="1">
        <f>IF(Income_CF!AS350="","",Income_CF!AS350*(Cohort_WP!AS348/Cohort_CF!AS348))</f>
        <v>6479247.9377195155</v>
      </c>
      <c r="AT349" s="1">
        <f>IF(Income_CF!AT350="","",Income_CF!AT350*(Cohort_WP!AT348/Cohort_CF!AT348))</f>
        <v>6674292.7717579119</v>
      </c>
      <c r="AU349" s="1">
        <f>IF(Income_CF!AU350="","",Income_CF!AU350*(Cohort_WP!AU348/Cohort_CF!AU348))</f>
        <v>6871085.1533051953</v>
      </c>
      <c r="AV349" s="1">
        <f>IF(Income_CF!AV350="","",Income_CF!AV350*(Cohort_WP!AV348/Cohort_CF!AV348))</f>
        <v>7069437.0485728327</v>
      </c>
      <c r="AW349" s="1">
        <f>IF(Income_CF!AW350="","",Income_CF!AW350*(Cohort_WP!AW348/Cohort_CF!AW348))</f>
        <v>7269152.0915947817</v>
      </c>
      <c r="AX349" s="1">
        <f>IF(Income_CF!AX350="","",Income_CF!AX350*(Cohort_WP!AX348/Cohort_CF!AX348))</f>
        <v>7470025.8215780156</v>
      </c>
      <c r="AY349" s="1">
        <f>IF(Income_CF!AY350="","",Income_CF!AY350*(Cohort_WP!AY348/Cohort_CF!AY348))</f>
        <v>7671845.9516459694</v>
      </c>
      <c r="AZ349" s="1">
        <f>IF(Income_CF!AZ350="","",Income_CF!AZ350*(Cohort_WP!AZ348/Cohort_CF!AZ348))</f>
        <v>7874392.6688807812</v>
      </c>
      <c r="BA349" s="1">
        <f>IF(Income_CF!BA350="","",Income_CF!BA350*(Cohort_WP!BA348/Cohort_CF!BA348))</f>
        <v>8077438.9654350597</v>
      </c>
      <c r="BB349" s="1">
        <f>IF(Income_CF!BB350="","",Income_CF!BB350*(Cohort_WP!BB348/Cohort_CF!BB348))</f>
        <v>8280751.0003444394</v>
      </c>
      <c r="BC349" s="1">
        <f>IF(Income_CF!BC350="","",Income_CF!BC350*(Cohort_WP!BC348/Cohort_CF!BC348))</f>
        <v>8484088.4915332645</v>
      </c>
      <c r="BD349" s="1">
        <f>IF(Income_CF!BD350="","",Income_CF!BD350*(Cohort_WP!BD348/Cohort_CF!BD348))</f>
        <v>8687205.1373627093</v>
      </c>
      <c r="BE349" s="1">
        <f>IF(Income_CF!BE350="","",Income_CF!BE350*(Cohort_WP!BE348/Cohort_CF!BE348))</f>
        <v>8889849.0669291373</v>
      </c>
      <c r="BF349" s="1">
        <f>IF(Income_CF!BF350="","",Income_CF!BF350*(Cohort_WP!BF348/Cohort_CF!BF348))</f>
        <v>9091763.3181791361</v>
      </c>
      <c r="BG349" s="1">
        <f>IF(Income_CF!BG350="","",Income_CF!BG350*(Cohort_WP!BG348/Cohort_CF!BG348))</f>
        <v>9292686.3427656963</v>
      </c>
      <c r="BH349" s="1">
        <f>IF(Income_CF!BH350="","",Income_CF!BH350*(Cohort_WP!BH348/Cohort_CF!BH348))</f>
        <v>9492352.5364323817</v>
      </c>
      <c r="BI349" s="1">
        <f>IF(Income_CF!BI350="","",Income_CF!BI350*(Cohort_WP!BI348/Cohort_CF!BI348))</f>
        <v>9690492.7935747448</v>
      </c>
      <c r="BJ349" s="1">
        <f>IF(Income_CF!BJ350="","",Income_CF!BJ350*(Cohort_WP!BJ348/Cohort_CF!BJ348))</f>
        <v>9886835.0844967924</v>
      </c>
      <c r="BK349" s="1">
        <f>IF(Income_CF!BK350="","",Income_CF!BK350*(Cohort_WP!BK348/Cohort_CF!BK348))</f>
        <v>10081105.053750241</v>
      </c>
      <c r="BL349" s="1">
        <f>IF(Income_CF!BL350="","",Income_CF!BL350*(Cohort_WP!BL348/Cohort_CF!BL348))</f>
        <v>10273026.637822147</v>
      </c>
      <c r="BM349" s="1">
        <f>IF(Income_CF!BM350="","",Income_CF!BM350*(Cohort_WP!BM348/Cohort_CF!BM348))</f>
        <v>10462322.70031761</v>
      </c>
      <c r="BN349" s="1">
        <f>IF(Income_CF!BN350="","",Income_CF!BN350*(Cohort_WP!BN348/Cohort_CF!BN348))</f>
        <v>10648715.682674047</v>
      </c>
      <c r="BO349" s="1">
        <f>IF(Income_CF!BO350="","",Income_CF!BO350*(Cohort_WP!BO348/Cohort_CF!BO348))</f>
        <v>10831928.26833934</v>
      </c>
      <c r="BP349" s="1">
        <f>IF(Income_CF!BP350="","",Income_CF!BP350*(Cohort_WP!BP348/Cohort_CF!BP348))</f>
        <v>11011684.058250109</v>
      </c>
      <c r="BQ349" s="1">
        <f>IF(Income_CF!BQ350="","",Income_CF!BQ350*(Cohort_WP!BQ348/Cohort_CF!BQ348))</f>
        <v>11187708.255360205</v>
      </c>
      <c r="BR349" s="1">
        <f>IF(Income_CF!BR350="","",Income_CF!BR350*(Cohort_WP!BR348/Cohort_CF!BR348))</f>
        <v>11359728.355890555</v>
      </c>
      <c r="BS349" s="1">
        <f>IF(Income_CF!BS350="","",Income_CF!BS350*(Cohort_WP!BS348/Cohort_CF!BS348))</f>
        <v>11527474.84490536</v>
      </c>
      <c r="BT349" s="1" t="str">
        <f>IF(Income_CF!BT350="","",Income_CF!BT350*(Cohort_WP!BT348/Cohort_CF!BT348))</f>
        <v/>
      </c>
    </row>
    <row r="350" spans="1:72" x14ac:dyDescent="0.55000000000000004">
      <c r="A350" s="642"/>
      <c r="B350" t="s">
        <v>486</v>
      </c>
      <c r="N350" s="1" t="str">
        <f>IF(Income_CF!N351="","",Income_CF!N351*(Cohort_WP!N349/Cohort_CF!N349))</f>
        <v/>
      </c>
      <c r="O350" s="1" t="str">
        <f>IF(Income_CF!O351="","",Income_CF!O351*(Cohort_WP!O349/Cohort_CF!O349))</f>
        <v/>
      </c>
      <c r="P350" s="1" t="str">
        <f>IF(Income_CF!P351="","",Income_CF!P351*(Cohort_WP!P349/Cohort_CF!P349))</f>
        <v/>
      </c>
      <c r="Q350" s="1" t="str">
        <f>IF(Income_CF!Q351="","",Income_CF!Q351*(Cohort_WP!Q349/Cohort_CF!Q349))</f>
        <v/>
      </c>
      <c r="R350" s="1" t="str">
        <f>IF(Income_CF!R351="","",Income_CF!R351*(Cohort_WP!R349/Cohort_CF!R349))</f>
        <v/>
      </c>
      <c r="S350" s="1" t="str">
        <f>IF(Income_CF!S351="","",Income_CF!S351*(Cohort_WP!S349/Cohort_CF!S349))</f>
        <v/>
      </c>
      <c r="T350" s="1" t="str">
        <f>IF(Income_CF!T351="","",Income_CF!T351*(Cohort_WP!T349/Cohort_CF!T349))</f>
        <v/>
      </c>
      <c r="U350" s="1" t="str">
        <f>IF(Income_CF!U351="","",Income_CF!U351*(Cohort_WP!U349/Cohort_CF!U349))</f>
        <v/>
      </c>
      <c r="V350" s="1" t="str">
        <f>IF(Income_CF!V351="","",Income_CF!V351*(Cohort_WP!V349/Cohort_CF!V349))</f>
        <v/>
      </c>
      <c r="W350" s="1" t="str">
        <f>IF(Income_CF!W351="","",Income_CF!W351*(Cohort_WP!W349/Cohort_CF!W349))</f>
        <v/>
      </c>
      <c r="X350" s="1" t="str">
        <f>IF(Income_CF!X351="","",Income_CF!X351*(Cohort_WP!X349/Cohort_CF!X349))</f>
        <v/>
      </c>
      <c r="Y350" s="1" t="str">
        <f>IF(Income_CF!Y351="","",Income_CF!Y351*(Cohort_WP!Y349/Cohort_CF!Y349))</f>
        <v/>
      </c>
      <c r="Z350" s="1" t="str">
        <f>IF(Income_CF!Z351="","",Income_CF!Z351*(Cohort_WP!Z349/Cohort_CF!Z349))</f>
        <v/>
      </c>
      <c r="AA350" s="1" t="str">
        <f>IF(Income_CF!AA351="","",Income_CF!AA351*(Cohort_WP!AA349/Cohort_CF!AA349))</f>
        <v/>
      </c>
      <c r="AB350" s="1" t="str">
        <f>IF(Income_CF!AB351="","",Income_CF!AB351*(Cohort_WP!AB349/Cohort_CF!AB349))</f>
        <v/>
      </c>
      <c r="AC350" s="1" t="str">
        <f>IF(Income_CF!AC351="","",Income_CF!AC351*(Cohort_WP!AC349/Cohort_CF!AC349))</f>
        <v/>
      </c>
      <c r="AD350" s="1" t="str">
        <f>IF(Income_CF!AD351="","",Income_CF!AD351*(Cohort_WP!AD349/Cohort_CF!AD349))</f>
        <v/>
      </c>
      <c r="AE350" s="1" t="str">
        <f>IF(Income_CF!AE351="","",Income_CF!AE351*(Cohort_WP!AE349/Cohort_CF!AE349))</f>
        <v/>
      </c>
      <c r="AF350" s="1" t="str">
        <f>IF(Income_CF!AF351="","",Income_CF!AF351*(Cohort_WP!AF349/Cohort_CF!AF349))</f>
        <v/>
      </c>
      <c r="AG350" s="1">
        <f>IF(Income_CF!AG351="","",Income_CF!AG351*(Cohort_WP!AG349/Cohort_CF!AG349))</f>
        <v>4260978.4531089636</v>
      </c>
      <c r="AH350" s="1">
        <f>IF(Income_CF!AH351="","",Income_CF!AH351*(Cohort_WP!AH349/Cohort_CF!AH349))</f>
        <v>4426271.6689101914</v>
      </c>
      <c r="AI350" s="1">
        <f>IF(Income_CF!AI351="","",Income_CF!AI351*(Cohort_WP!AI349/Cohort_CF!AI349))</f>
        <v>4595219.0323825115</v>
      </c>
      <c r="AJ350" s="1">
        <f>IF(Income_CF!AJ351="","",Income_CF!AJ351*(Cohort_WP!AJ349/Cohort_CF!AJ349))</f>
        <v>4767753.475493269</v>
      </c>
      <c r="AK350" s="1">
        <f>IF(Income_CF!AK351="","",Income_CF!AK351*(Cohort_WP!AK349/Cohort_CF!AK349))</f>
        <v>4974048.1551254811</v>
      </c>
      <c r="AL350" s="1">
        <f>IF(Income_CF!AL351="","",Income_CF!AL351*(Cohort_WP!AL349/Cohort_CF!AL349))</f>
        <v>5151525.2142902752</v>
      </c>
      <c r="AM350" s="1">
        <f>IF(Income_CF!AM351="","",Income_CF!AM351*(Cohort_WP!AM349/Cohort_CF!AM349))</f>
        <v>5332134.5220274152</v>
      </c>
      <c r="AN350" s="1">
        <f>IF(Income_CF!AN351="","",Income_CF!AN351*(Cohort_WP!AN349/Cohort_CF!AN349))</f>
        <v>5515765.4287924729</v>
      </c>
      <c r="AO350" s="1">
        <f>IF(Income_CF!AO351="","",Income_CF!AO351*(Cohort_WP!AO349/Cohort_CF!AO349))</f>
        <v>5702297.9097885266</v>
      </c>
      <c r="AP350" s="1">
        <f>IF(Income_CF!AP351="","",Income_CF!AP351*(Cohort_WP!AP349/Cohort_CF!AP349))</f>
        <v>5891602.535020696</v>
      </c>
      <c r="AQ350" s="1">
        <f>IF(Income_CF!AQ351="","",Income_CF!AQ351*(Cohort_WP!AQ349/Cohort_CF!AQ349))</f>
        <v>6083540.4670075281</v>
      </c>
      <c r="AR350" s="1">
        <f>IF(Income_CF!AR351="","",Income_CF!AR351*(Cohort_WP!AR349/Cohort_CF!AR349))</f>
        <v>6277963.487092495</v>
      </c>
      <c r="AS350" s="1">
        <f>IF(Income_CF!AS351="","",Income_CF!AS351*(Cohort_WP!AS349/Cohort_CF!AS349))</f>
        <v>6474714.0512085147</v>
      </c>
      <c r="AT350" s="1">
        <f>IF(Income_CF!AT351="","",Income_CF!AT351*(Cohort_WP!AT349/Cohort_CF!AT349))</f>
        <v>6673625.3758511003</v>
      </c>
      <c r="AU350" s="1">
        <f>IF(Income_CF!AU351="","",Income_CF!AU351*(Cohort_WP!AU349/Cohort_CF!AU349))</f>
        <v>6874521.5549106495</v>
      </c>
      <c r="AV350" s="1">
        <f>IF(Income_CF!AV351="","",Income_CF!AV351*(Cohort_WP!AV349/Cohort_CF!AV349))</f>
        <v>7077217.7079043528</v>
      </c>
      <c r="AW350" s="1">
        <f>IF(Income_CF!AW351="","",Income_CF!AW351*(Cohort_WP!AW349/Cohort_CF!AW349))</f>
        <v>7281520.1600300176</v>
      </c>
      <c r="AX350" s="1">
        <f>IF(Income_CF!AX351="","",Income_CF!AX351*(Cohort_WP!AX349/Cohort_CF!AX349))</f>
        <v>7487226.6543426244</v>
      </c>
      <c r="AY350" s="1">
        <f>IF(Income_CF!AY351="","",Income_CF!AY351*(Cohort_WP!AY349/Cohort_CF!AY349))</f>
        <v>7694126.5962253558</v>
      </c>
      <c r="AZ350" s="1">
        <f>IF(Income_CF!AZ351="","",Income_CF!AZ351*(Cohort_WP!AZ349/Cohort_CF!AZ349))</f>
        <v>7902001.3301953487</v>
      </c>
      <c r="BA350" s="1">
        <f>IF(Income_CF!BA351="","",Income_CF!BA351*(Cohort_WP!BA349/Cohort_CF!BA349))</f>
        <v>8110624.4489472061</v>
      </c>
      <c r="BB350" s="1">
        <f>IF(Income_CF!BB351="","",Income_CF!BB351*(Cohort_WP!BB349/Cohort_CF!BB349))</f>
        <v>8319762.1343981102</v>
      </c>
      <c r="BC350" s="1">
        <f>IF(Income_CF!BC351="","",Income_CF!BC351*(Cohort_WP!BC349/Cohort_CF!BC349))</f>
        <v>8529173.5303547718</v>
      </c>
      <c r="BD350" s="1">
        <f>IF(Income_CF!BD351="","",Income_CF!BD351*(Cohort_WP!BD349/Cohort_CF!BD349))</f>
        <v>8738611.1462792624</v>
      </c>
      <c r="BE350" s="1">
        <f>IF(Income_CF!BE351="","",Income_CF!BE351*(Cohort_WP!BE349/Cohort_CF!BE349))</f>
        <v>8947821.2914835904</v>
      </c>
      <c r="BF350" s="1">
        <f>IF(Income_CF!BF351="","",Income_CF!BF351*(Cohort_WP!BF349/Cohort_CF!BF349))</f>
        <v>9156544.5389370117</v>
      </c>
      <c r="BG350" s="1">
        <f>IF(Income_CF!BG351="","",Income_CF!BG351*(Cohort_WP!BG349/Cohort_CF!BG349))</f>
        <v>9364516.2177245095</v>
      </c>
      <c r="BH350" s="1">
        <f>IF(Income_CF!BH351="","",Income_CF!BH351*(Cohort_WP!BH349/Cohort_CF!BH349))</f>
        <v>9571466.9330486674</v>
      </c>
      <c r="BI350" s="1">
        <f>IF(Income_CF!BI351="","",Income_CF!BI351*(Cohort_WP!BI349/Cohort_CF!BI349))</f>
        <v>9777123.1125253551</v>
      </c>
      <c r="BJ350" s="1">
        <f>IF(Income_CF!BJ351="","",Income_CF!BJ351*(Cohort_WP!BJ349/Cohort_CF!BJ349))</f>
        <v>9981207.5773819853</v>
      </c>
      <c r="BK350" s="1">
        <f>IF(Income_CF!BK351="","",Income_CF!BK351*(Cohort_WP!BK349/Cohort_CF!BK349))</f>
        <v>10183440.137031697</v>
      </c>
      <c r="BL350" s="1">
        <f>IF(Income_CF!BL351="","",Income_CF!BL351*(Cohort_WP!BL349/Cohort_CF!BL349))</f>
        <v>10383538.205362748</v>
      </c>
      <c r="BM350" s="1">
        <f>IF(Income_CF!BM351="","",Income_CF!BM351*(Cohort_WP!BM349/Cohort_CF!BM349))</f>
        <v>10581217.436956812</v>
      </c>
      <c r="BN350" s="1">
        <f>IF(Income_CF!BN351="","",Income_CF!BN351*(Cohort_WP!BN349/Cohort_CF!BN349))</f>
        <v>10776192.381327137</v>
      </c>
      <c r="BO350" s="1">
        <f>IF(Income_CF!BO351="","",Income_CF!BO351*(Cohort_WP!BO349/Cohort_CF!BO349))</f>
        <v>10968177.153154267</v>
      </c>
      <c r="BP350" s="1">
        <f>IF(Income_CF!BP351="","",Income_CF!BP351*(Cohort_WP!BP349/Cohort_CF!BP349))</f>
        <v>11156886.11638952</v>
      </c>
      <c r="BQ350" s="1">
        <f>IF(Income_CF!BQ351="","",Income_CF!BQ351*(Cohort_WP!BQ349/Cohort_CF!BQ349))</f>
        <v>11342034.579997614</v>
      </c>
      <c r="BR350" s="1">
        <f>IF(Income_CF!BR351="","",Income_CF!BR351*(Cohort_WP!BR349/Cohort_CF!BR349))</f>
        <v>11523339.503021007</v>
      </c>
      <c r="BS350" s="1">
        <f>IF(Income_CF!BS351="","",Income_CF!BS351*(Cohort_WP!BS349/Cohort_CF!BS349))</f>
        <v>11700520.206567273</v>
      </c>
      <c r="BT350" s="1">
        <f>IF(Income_CF!BT351="","",Income_CF!BT351*(Cohort_WP!BT349/Cohort_CF!BT349))</f>
        <v>11873299.090252519</v>
      </c>
    </row>
    <row r="351" spans="1:72" x14ac:dyDescent="0.55000000000000004">
      <c r="A351" s="643"/>
      <c r="B351" s="329" t="s">
        <v>525</v>
      </c>
      <c r="C351" s="329"/>
      <c r="D351" s="329"/>
      <c r="E351" s="329"/>
      <c r="F351" s="329"/>
      <c r="G351" s="329"/>
      <c r="H351" s="329"/>
      <c r="I351" s="329"/>
      <c r="J351" s="329"/>
      <c r="K351" s="329"/>
      <c r="L351" s="329"/>
      <c r="M351" s="329"/>
      <c r="N351" s="330">
        <f>SUM(N331:N350)</f>
        <v>2429976.4723547329</v>
      </c>
      <c r="O351" s="330">
        <f>SUM(O331:O350)</f>
        <v>5027116.650178357</v>
      </c>
      <c r="P351" s="330">
        <f t="shared" ref="P351:BT351" si="131">SUM(P331:P350)</f>
        <v>7798519.3539916687</v>
      </c>
      <c r="Q351" s="330">
        <f t="shared" si="131"/>
        <v>10751458.120969223</v>
      </c>
      <c r="R351" s="330">
        <f t="shared" si="131"/>
        <v>13910632.024155993</v>
      </c>
      <c r="S351" s="330">
        <f t="shared" si="131"/>
        <v>17265793.831359722</v>
      </c>
      <c r="T351" s="330">
        <f t="shared" si="131"/>
        <v>20824609.457294233</v>
      </c>
      <c r="U351" s="330">
        <f t="shared" si="131"/>
        <v>24594911.692225695</v>
      </c>
      <c r="V351" s="330">
        <f t="shared" si="131"/>
        <v>28584699.861663714</v>
      </c>
      <c r="W351" s="330">
        <f t="shared" si="131"/>
        <v>32802139.458765633</v>
      </c>
      <c r="X351" s="330">
        <f t="shared" si="131"/>
        <v>37255561.764407888</v>
      </c>
      <c r="Y351" s="330">
        <f t="shared" si="131"/>
        <v>41953463.470864445</v>
      </c>
      <c r="Z351" s="330">
        <f t="shared" si="131"/>
        <v>46904506.32599742</v>
      </c>
      <c r="AA351" s="330">
        <f t="shared" si="131"/>
        <v>52117516.815802708</v>
      </c>
      <c r="AB351" s="330">
        <f t="shared" si="131"/>
        <v>57601485.904059738</v>
      </c>
      <c r="AC351" s="330">
        <f t="shared" si="131"/>
        <v>63365568.848705284</v>
      </c>
      <c r="AD351" s="330">
        <f t="shared" si="131"/>
        <v>69419085.115380883</v>
      </c>
      <c r="AE351" s="330">
        <f t="shared" si="131"/>
        <v>75771518.409387708</v>
      </c>
      <c r="AF351" s="330">
        <f t="shared" si="131"/>
        <v>82432516.848018691</v>
      </c>
      <c r="AG351" s="330">
        <f t="shared" si="131"/>
        <v>89411893.295918882</v>
      </c>
      <c r="AH351" s="330">
        <f t="shared" si="131"/>
        <v>92330818.08004798</v>
      </c>
      <c r="AI351" s="330">
        <f t="shared" si="131"/>
        <v>95286326.895118132</v>
      </c>
      <c r="AJ351" s="330">
        <f t="shared" si="131"/>
        <v>98275909.583233118</v>
      </c>
      <c r="AK351" s="330">
        <f t="shared" si="131"/>
        <v>101296908.6214381</v>
      </c>
      <c r="AL351" s="330">
        <f t="shared" si="131"/>
        <v>104315363.73324528</v>
      </c>
      <c r="AM351" s="330">
        <f t="shared" si="131"/>
        <v>107360603.07896046</v>
      </c>
      <c r="AN351" s="330">
        <f t="shared" si="131"/>
        <v>110429775.36046298</v>
      </c>
      <c r="AO351" s="330">
        <f t="shared" si="131"/>
        <v>113519904.07763067</v>
      </c>
      <c r="AP351" s="330">
        <f t="shared" si="131"/>
        <v>116627891.04637055</v>
      </c>
      <c r="AQ351" s="330">
        <f t="shared" si="131"/>
        <v>119750520.37878056</v>
      </c>
      <c r="AR351" s="330">
        <f t="shared" si="131"/>
        <v>122884462.92415112</v>
      </c>
      <c r="AS351" s="330">
        <f t="shared" si="131"/>
        <v>126026281.16755654</v>
      </c>
      <c r="AT351" s="330">
        <f t="shared" si="131"/>
        <v>129172434.5807936</v>
      </c>
      <c r="AU351" s="330">
        <f t="shared" si="131"/>
        <v>132319285.41839878</v>
      </c>
      <c r="AV351" s="330">
        <f t="shared" si="131"/>
        <v>135463104.94943449</v>
      </c>
      <c r="AW351" s="330">
        <f t="shared" si="131"/>
        <v>138600080.11368492</v>
      </c>
      <c r="AX351" s="330">
        <f t="shared" si="131"/>
        <v>141726320.58885485</v>
      </c>
      <c r="AY351" s="330">
        <f t="shared" si="131"/>
        <v>144837866.25333032</v>
      </c>
      <c r="AZ351" s="330">
        <f t="shared" si="131"/>
        <v>147930695.02705401</v>
      </c>
      <c r="BA351" s="330">
        <f t="shared" si="131"/>
        <v>151000731.07109421</v>
      </c>
      <c r="BB351" s="330">
        <f t="shared" si="131"/>
        <v>147176809.82081136</v>
      </c>
      <c r="BC351" s="330">
        <f t="shared" si="131"/>
        <v>143022759.11700568</v>
      </c>
      <c r="BD351" s="330">
        <f t="shared" si="131"/>
        <v>138528393.15425038</v>
      </c>
      <c r="BE351" s="330">
        <f t="shared" si="131"/>
        <v>133683475.46821031</v>
      </c>
      <c r="BF351" s="330">
        <f t="shared" si="131"/>
        <v>128477723.80202852</v>
      </c>
      <c r="BG351" s="330">
        <f t="shared" si="131"/>
        <v>122900814.64098424</v>
      </c>
      <c r="BH351" s="330">
        <f t="shared" si="131"/>
        <v>116942387.37595753</v>
      </c>
      <c r="BI351" s="330">
        <f t="shared" si="131"/>
        <v>110592048.05619614</v>
      </c>
      <c r="BJ351" s="330">
        <f t="shared" si="131"/>
        <v>103839372.69198087</v>
      </c>
      <c r="BK351" s="330">
        <f t="shared" si="131"/>
        <v>96673910.068036854</v>
      </c>
      <c r="BL351" s="330">
        <f t="shared" si="131"/>
        <v>89085184.028935343</v>
      </c>
      <c r="BM351" s="330">
        <f t="shared" si="131"/>
        <v>81062695.198279753</v>
      </c>
      <c r="BN351" s="330">
        <f t="shared" si="131"/>
        <v>72595922.094162628</v>
      </c>
      <c r="BO351" s="330">
        <f t="shared" si="131"/>
        <v>63674321.604220554</v>
      </c>
      <c r="BP351" s="330">
        <f t="shared" si="131"/>
        <v>54287328.784598269</v>
      </c>
      <c r="BQ351" s="330">
        <f t="shared" si="131"/>
        <v>44424355.948255017</v>
      </c>
      <c r="BR351" s="330">
        <f t="shared" si="131"/>
        <v>34074791.00930512</v>
      </c>
      <c r="BS351" s="330">
        <f t="shared" si="131"/>
        <v>23227995.051472634</v>
      </c>
      <c r="BT351" s="330">
        <f t="shared" si="131"/>
        <v>11873299.090252519</v>
      </c>
    </row>
    <row r="352" spans="1:72" x14ac:dyDescent="0.55000000000000004">
      <c r="B352" s="329" t="s">
        <v>526</v>
      </c>
      <c r="C352" s="329"/>
      <c r="D352" s="329"/>
      <c r="E352" s="329"/>
      <c r="F352" s="329"/>
      <c r="G352" s="329"/>
      <c r="H352" s="329"/>
      <c r="I352" s="329"/>
      <c r="J352" s="329"/>
      <c r="K352" s="329"/>
      <c r="L352" s="329"/>
      <c r="M352" s="329"/>
      <c r="N352" s="329">
        <f>'Cost and Benefit Parameters'!$C$47*Income_WP!N351</f>
        <v>1722853.3188995055</v>
      </c>
      <c r="O352" s="329">
        <f>'Cost and Benefit Parameters'!$C$47*Income_WP!O351</f>
        <v>3564225.7049764548</v>
      </c>
      <c r="P352" s="329">
        <f>'Cost and Benefit Parameters'!$C$47*Income_WP!P351</f>
        <v>5529150.221980093</v>
      </c>
      <c r="Q352" s="329">
        <f>'Cost and Benefit Parameters'!$C$47*Income_WP!Q351</f>
        <v>7622783.8077671789</v>
      </c>
      <c r="R352" s="329">
        <f>'Cost and Benefit Parameters'!$C$47*Income_WP!R351</f>
        <v>9862638.1051265988</v>
      </c>
      <c r="S352" s="329">
        <f>'Cost and Benefit Parameters'!$C$47*Income_WP!S351</f>
        <v>12241447.826434042</v>
      </c>
      <c r="T352" s="329">
        <f>'Cost and Benefit Parameters'!$C$47*Income_WP!T351</f>
        <v>14764648.105221611</v>
      </c>
      <c r="U352" s="329">
        <f>'Cost and Benefit Parameters'!$C$47*Income_WP!U351</f>
        <v>17437792.389788017</v>
      </c>
      <c r="V352" s="329">
        <f>'Cost and Benefit Parameters'!$C$47*Income_WP!V351</f>
        <v>20266552.201919571</v>
      </c>
      <c r="W352" s="329">
        <f>'Cost and Benefit Parameters'!$C$47*Income_WP!W351</f>
        <v>23256716.876264833</v>
      </c>
      <c r="X352" s="329">
        <f>'Cost and Benefit Parameters'!$C$47*Income_WP!X351</f>
        <v>26414193.290965192</v>
      </c>
      <c r="Y352" s="329">
        <f>'Cost and Benefit Parameters'!$C$47*Income_WP!Y351</f>
        <v>29745005.600842889</v>
      </c>
      <c r="Z352" s="329">
        <f>'Cost and Benefit Parameters'!$C$47*Income_WP!Z351</f>
        <v>33255294.985132169</v>
      </c>
      <c r="AA352" s="329">
        <f>'Cost and Benefit Parameters'!$C$47*Income_WP!AA351</f>
        <v>36951319.422404118</v>
      </c>
      <c r="AB352" s="329">
        <f>'Cost and Benefit Parameters'!$C$47*Income_WP!AB351</f>
        <v>40839453.505978353</v>
      </c>
      <c r="AC352" s="329">
        <f>'Cost and Benefit Parameters'!$C$47*Income_WP!AC351</f>
        <v>44926188.313732043</v>
      </c>
      <c r="AD352" s="329">
        <f>'Cost and Benefit Parameters'!$C$47*Income_WP!AD351</f>
        <v>49218131.346805044</v>
      </c>
      <c r="AE352" s="329">
        <f>'Cost and Benefit Parameters'!$C$47*Income_WP!AE351</f>
        <v>53722006.552255884</v>
      </c>
      <c r="AF352" s="329">
        <f>'Cost and Benefit Parameters'!$C$47*Income_WP!AF351</f>
        <v>58444654.445245251</v>
      </c>
      <c r="AG352" s="329">
        <f>'Cost and Benefit Parameters'!$C$47*Income_WP!AG351</f>
        <v>63393032.346806481</v>
      </c>
      <c r="AH352" s="329">
        <f>'Cost and Benefit Parameters'!$C$47*Income_WP!AH351</f>
        <v>65462550.018754013</v>
      </c>
      <c r="AI352" s="329">
        <f>'Cost and Benefit Parameters'!$C$47*Income_WP!AI351</f>
        <v>67558005.768638745</v>
      </c>
      <c r="AJ352" s="329">
        <f>'Cost and Benefit Parameters'!$C$47*Income_WP!AJ351</f>
        <v>69677619.894512281</v>
      </c>
      <c r="AK352" s="329">
        <f>'Cost and Benefit Parameters'!$C$47*Income_WP!AK351</f>
        <v>71819508.212599605</v>
      </c>
      <c r="AL352" s="329">
        <f>'Cost and Benefit Parameters'!$C$47*Income_WP!AL351</f>
        <v>73959592.886870906</v>
      </c>
      <c r="AM352" s="329">
        <f>'Cost and Benefit Parameters'!$C$47*Income_WP!AM351</f>
        <v>76118667.582982957</v>
      </c>
      <c r="AN352" s="329">
        <f>'Cost and Benefit Parameters'!$C$47*Income_WP!AN351</f>
        <v>78294710.730568245</v>
      </c>
      <c r="AO352" s="329">
        <f>'Cost and Benefit Parameters'!$C$47*Income_WP!AO351</f>
        <v>80485611.99104014</v>
      </c>
      <c r="AP352" s="329">
        <f>'Cost and Benefit Parameters'!$C$47*Income_WP!AP351</f>
        <v>82689174.751876712</v>
      </c>
      <c r="AQ352" s="329">
        <f>'Cost and Benefit Parameters'!$C$47*Income_WP!AQ351</f>
        <v>84903118.94855541</v>
      </c>
      <c r="AR352" s="329">
        <f>'Cost and Benefit Parameters'!$C$47*Income_WP!AR351</f>
        <v>87125084.213223144</v>
      </c>
      <c r="AS352" s="329">
        <f>'Cost and Benefit Parameters'!$C$47*Income_WP!AS351</f>
        <v>89352633.347797588</v>
      </c>
      <c r="AT352" s="329">
        <f>'Cost and Benefit Parameters'!$C$47*Income_WP!AT351</f>
        <v>91583256.117782667</v>
      </c>
      <c r="AU352" s="329">
        <f>'Cost and Benefit Parameters'!$C$47*Income_WP!AU351</f>
        <v>93814373.36164473</v>
      </c>
      <c r="AV352" s="329">
        <f>'Cost and Benefit Parameters'!$C$47*Income_WP!AV351</f>
        <v>96043341.409149051</v>
      </c>
      <c r="AW352" s="329">
        <f>'Cost and Benefit Parameters'!$C$47*Income_WP!AW351</f>
        <v>98267456.8006026</v>
      </c>
      <c r="AX352" s="329">
        <f>'Cost and Benefit Parameters'!$C$47*Income_WP!AX351</f>
        <v>100483961.29749808</v>
      </c>
      <c r="AY352" s="329">
        <f>'Cost and Benefit Parameters'!$C$47*Income_WP!AY351</f>
        <v>102690047.17361119</v>
      </c>
      <c r="AZ352" s="329">
        <f>'Cost and Benefit Parameters'!$C$47*Income_WP!AZ351</f>
        <v>104882862.77418129</v>
      </c>
      <c r="BA352" s="329">
        <f>'Cost and Benefit Parameters'!$C$47*Income_WP!BA351</f>
        <v>107059518.3294058</v>
      </c>
      <c r="BB352" s="329">
        <f>'Cost and Benefit Parameters'!$C$47*Income_WP!BB351</f>
        <v>104348358.16295525</v>
      </c>
      <c r="BC352" s="329">
        <f>'Cost and Benefit Parameters'!$C$47*Income_WP!BC351</f>
        <v>101403136.21395701</v>
      </c>
      <c r="BD352" s="329">
        <f>'Cost and Benefit Parameters'!$C$47*Income_WP!BD351</f>
        <v>98216630.746363521</v>
      </c>
      <c r="BE352" s="329">
        <f>'Cost and Benefit Parameters'!$C$47*Income_WP!BE351</f>
        <v>94781584.106961101</v>
      </c>
      <c r="BF352" s="329">
        <f>'Cost and Benefit Parameters'!$C$47*Income_WP!BF351</f>
        <v>91090706.175638214</v>
      </c>
      <c r="BG352" s="329">
        <f>'Cost and Benefit Parameters'!$C$47*Income_WP!BG351</f>
        <v>87136677.580457821</v>
      </c>
      <c r="BH352" s="329">
        <f>'Cost and Benefit Parameters'!$C$47*Income_WP!BH351</f>
        <v>82912152.64955388</v>
      </c>
      <c r="BI352" s="329">
        <f>'Cost and Benefit Parameters'!$C$47*Income_WP!BI351</f>
        <v>78409762.071843058</v>
      </c>
      <c r="BJ352" s="329">
        <f>'Cost and Benefit Parameters'!$C$47*Income_WP!BJ351</f>
        <v>73622115.238614425</v>
      </c>
      <c r="BK352" s="329">
        <f>'Cost and Benefit Parameters'!$C$47*Income_WP!BK351</f>
        <v>68541802.238238126</v>
      </c>
      <c r="BL352" s="329">
        <f>'Cost and Benefit Parameters'!$C$47*Income_WP!BL351</f>
        <v>63161395.476515152</v>
      </c>
      <c r="BM352" s="329">
        <f>'Cost and Benefit Parameters'!$C$47*Income_WP!BM351</f>
        <v>57473450.895580344</v>
      </c>
      <c r="BN352" s="329">
        <f>'Cost and Benefit Parameters'!$C$47*Income_WP!BN351</f>
        <v>51470508.764761299</v>
      </c>
      <c r="BO352" s="329">
        <f>'Cost and Benefit Parameters'!$C$47*Income_WP!BO351</f>
        <v>45145094.017392367</v>
      </c>
      <c r="BP352" s="329">
        <f>'Cost and Benefit Parameters'!$C$47*Income_WP!BP351</f>
        <v>38489716.108280167</v>
      </c>
      <c r="BQ352" s="329">
        <f>'Cost and Benefit Parameters'!$C$47*Income_WP!BQ351</f>
        <v>31496868.367312804</v>
      </c>
      <c r="BR352" s="329">
        <f>'Cost and Benefit Parameters'!$C$47*Income_WP!BR351</f>
        <v>24159026.825597327</v>
      </c>
      <c r="BS352" s="329">
        <f>'Cost and Benefit Parameters'!$C$47*Income_WP!BS351</f>
        <v>16468648.491494097</v>
      </c>
      <c r="BT352" s="329">
        <f>'Cost and Benefit Parameters'!$C$47*Income_WP!BT351</f>
        <v>8418169.0549890362</v>
      </c>
    </row>
    <row r="353" spans="2:72" s="244" customFormat="1" x14ac:dyDescent="0.55000000000000004">
      <c r="B353" s="336" t="s">
        <v>529</v>
      </c>
      <c r="C353" s="336"/>
      <c r="D353" s="336"/>
      <c r="E353" s="336"/>
      <c r="F353" s="337">
        <f>SUM(F51,F74,F97,F120,F167,F190,F213,F236,F283,F306,F329,F352)</f>
        <v>842403.52143866441</v>
      </c>
      <c r="G353" s="337">
        <f t="shared" ref="G353:BR353" si="132">SUM(G51,G74,G97,G120,G167,G190,G213,G236,G283,G306,G329,G352)</f>
        <v>2639356.0787596842</v>
      </c>
      <c r="H353" s="337">
        <f t="shared" si="132"/>
        <v>6142321.2266552513</v>
      </c>
      <c r="I353" s="337">
        <f t="shared" si="132"/>
        <v>10616099.397930339</v>
      </c>
      <c r="J353" s="337">
        <f t="shared" si="132"/>
        <v>16124730.444401175</v>
      </c>
      <c r="K353" s="337">
        <f t="shared" si="132"/>
        <v>21998785.662166942</v>
      </c>
      <c r="L353" s="337">
        <f t="shared" si="132"/>
        <v>29881533.693996362</v>
      </c>
      <c r="M353" s="337">
        <f t="shared" si="132"/>
        <v>39997687.773747414</v>
      </c>
      <c r="N353" s="337">
        <f t="shared" si="132"/>
        <v>52480324.098985173</v>
      </c>
      <c r="O353" s="337">
        <f t="shared" si="132"/>
        <v>65745136.201829389</v>
      </c>
      <c r="P353" s="337">
        <f t="shared" si="132"/>
        <v>79834630.439389661</v>
      </c>
      <c r="Q353" s="337">
        <f t="shared" si="132"/>
        <v>94780804.557112604</v>
      </c>
      <c r="R353" s="337">
        <f t="shared" si="132"/>
        <v>110615451.99190304</v>
      </c>
      <c r="S353" s="337">
        <f t="shared" si="132"/>
        <v>127358768.32000189</v>
      </c>
      <c r="T353" s="337">
        <f t="shared" si="132"/>
        <v>145044204.88837656</v>
      </c>
      <c r="U353" s="337">
        <f t="shared" si="132"/>
        <v>163705885.63299382</v>
      </c>
      <c r="V353" s="337">
        <f t="shared" si="132"/>
        <v>183378605.85154742</v>
      </c>
      <c r="W353" s="337">
        <f t="shared" si="132"/>
        <v>204097831.10621268</v>
      </c>
      <c r="X353" s="337">
        <f t="shared" si="132"/>
        <v>225899696.3300283</v>
      </c>
      <c r="Y353" s="337">
        <f t="shared" si="132"/>
        <v>248821005.21404886</v>
      </c>
      <c r="Z353" s="337">
        <f t="shared" si="132"/>
        <v>271377755.49161017</v>
      </c>
      <c r="AA353" s="337">
        <f t="shared" si="132"/>
        <v>293405540.78668875</v>
      </c>
      <c r="AB353" s="337">
        <f t="shared" si="132"/>
        <v>313585944.6536175</v>
      </c>
      <c r="AC353" s="337">
        <f t="shared" si="132"/>
        <v>333286300.38555622</v>
      </c>
      <c r="AD353" s="337">
        <f t="shared" si="132"/>
        <v>352431098.81454629</v>
      </c>
      <c r="AE353" s="337">
        <f t="shared" si="132"/>
        <v>372270232.27294308</v>
      </c>
      <c r="AF353" s="337">
        <f t="shared" si="132"/>
        <v>389877283.90824866</v>
      </c>
      <c r="AG353" s="337">
        <f t="shared" si="132"/>
        <v>404888589.98171544</v>
      </c>
      <c r="AH353" s="337">
        <f t="shared" si="132"/>
        <v>417106683.56914616</v>
      </c>
      <c r="AI353" s="337">
        <f t="shared" si="132"/>
        <v>429436579.09266025</v>
      </c>
      <c r="AJ353" s="337">
        <f t="shared" si="132"/>
        <v>441845791.66835773</v>
      </c>
      <c r="AK353" s="337">
        <f t="shared" si="132"/>
        <v>454321531.55248749</v>
      </c>
      <c r="AL353" s="337">
        <f t="shared" si="132"/>
        <v>466852104.74284446</v>
      </c>
      <c r="AM353" s="337">
        <f t="shared" si="132"/>
        <v>479447503.93831944</v>
      </c>
      <c r="AN353" s="337">
        <f t="shared" si="132"/>
        <v>492094534.77454895</v>
      </c>
      <c r="AO353" s="337">
        <f t="shared" si="132"/>
        <v>504779558.93271196</v>
      </c>
      <c r="AP353" s="337">
        <f t="shared" si="132"/>
        <v>517488514.76548213</v>
      </c>
      <c r="AQ353" s="337">
        <f t="shared" si="132"/>
        <v>530206939.71551329</v>
      </c>
      <c r="AR353" s="337">
        <f t="shared" si="132"/>
        <v>542919994.49300277</v>
      </c>
      <c r="AS353" s="337">
        <f t="shared" si="132"/>
        <v>555612488.97072697</v>
      </c>
      <c r="AT353" s="337">
        <f t="shared" si="132"/>
        <v>565888301.66468465</v>
      </c>
      <c r="AU353" s="337">
        <f t="shared" si="132"/>
        <v>573474797.66032898</v>
      </c>
      <c r="AV353" s="337">
        <f t="shared" si="132"/>
        <v>576301124.42353129</v>
      </c>
      <c r="AW353" s="337">
        <f t="shared" si="132"/>
        <v>576551842.90521657</v>
      </c>
      <c r="AX353" s="337">
        <f t="shared" si="132"/>
        <v>574118497.33780956</v>
      </c>
      <c r="AY353" s="337">
        <f t="shared" si="132"/>
        <v>570953516.84313583</v>
      </c>
      <c r="AZ353" s="337">
        <f t="shared" si="132"/>
        <v>562438880.81919932</v>
      </c>
      <c r="BA353" s="337">
        <f t="shared" si="132"/>
        <v>548050539.00704682</v>
      </c>
      <c r="BB353" s="337">
        <f t="shared" si="132"/>
        <v>527558421.65403056</v>
      </c>
      <c r="BC353" s="337">
        <f t="shared" si="132"/>
        <v>505581709.12700343</v>
      </c>
      <c r="BD353" s="337">
        <f t="shared" si="132"/>
        <v>482078479.95160306</v>
      </c>
      <c r="BE353" s="337">
        <f t="shared" si="132"/>
        <v>457006662.46461642</v>
      </c>
      <c r="BF353" s="337">
        <f t="shared" si="132"/>
        <v>430324048.62865222</v>
      </c>
      <c r="BG353" s="337">
        <f t="shared" si="132"/>
        <v>401988305.95221752</v>
      </c>
      <c r="BH353" s="337">
        <f t="shared" si="132"/>
        <v>371956987.35920393</v>
      </c>
      <c r="BI353" s="337">
        <f t="shared" si="132"/>
        <v>340187538.85366833</v>
      </c>
      <c r="BJ353" s="337">
        <f t="shared" si="132"/>
        <v>306637304.8282693</v>
      </c>
      <c r="BK353" s="337">
        <f t="shared" si="132"/>
        <v>271263530.86777151</v>
      </c>
      <c r="BL353" s="337">
        <f t="shared" si="132"/>
        <v>234023363.90265802</v>
      </c>
      <c r="BM353" s="337">
        <f t="shared" si="132"/>
        <v>194873849.57208565</v>
      </c>
      <c r="BN353" s="337">
        <f t="shared" si="132"/>
        <v>158071569.6625976</v>
      </c>
      <c r="BO353" s="337">
        <f t="shared" si="132"/>
        <v>124037206.3536804</v>
      </c>
      <c r="BP353" s="337">
        <f t="shared" si="132"/>
        <v>96438619.886447936</v>
      </c>
      <c r="BQ353" s="337">
        <f t="shared" si="132"/>
        <v>71257360.442787886</v>
      </c>
      <c r="BR353" s="337">
        <f t="shared" si="132"/>
        <v>48615903.627780303</v>
      </c>
      <c r="BS353" s="337">
        <f t="shared" ref="BS353:BT353" si="133">SUM(BS51,BS74,BS97,BS120,BS167,BS190,BS213,BS236,BS283,BS306,BS329,BS352)</f>
        <v>24914060.812033258</v>
      </c>
      <c r="BT353" s="337">
        <f t="shared" si="133"/>
        <v>8418169.0549890362</v>
      </c>
    </row>
    <row r="355" spans="2:72" s="104" customFormat="1" x14ac:dyDescent="0.55000000000000004">
      <c r="B355" s="336" t="s">
        <v>562</v>
      </c>
      <c r="C355" s="336"/>
      <c r="D355" s="336"/>
      <c r="E355" s="336"/>
      <c r="F355" s="337">
        <f>F353-Income_CF!F355</f>
        <v>-377295.77632486413</v>
      </c>
      <c r="G355" s="337">
        <f>G353-Income_CF!G355</f>
        <v>-1182115.0735845901</v>
      </c>
      <c r="H355" s="337">
        <f>H353-Income_CF!H355</f>
        <v>-2176962.269048498</v>
      </c>
      <c r="I355" s="337">
        <f>I353-Income_CF!I355</f>
        <v>-2956133.8357738964</v>
      </c>
      <c r="J355" s="337">
        <f>J353-Income_CF!J355</f>
        <v>-3506574.2709804997</v>
      </c>
      <c r="K355" s="337">
        <f>K353-Income_CF!K355</f>
        <v>-4092082.0654917993</v>
      </c>
      <c r="L355" s="337">
        <f>L353-Income_CF!L355</f>
        <v>-4228281.5227291808</v>
      </c>
      <c r="M355" s="337">
        <f>M353-Income_CF!M355</f>
        <v>-3849000.2503135949</v>
      </c>
      <c r="N355" s="337">
        <f>N353-Income_CF!N355</f>
        <v>-2920374.5680379197</v>
      </c>
      <c r="O355" s="337">
        <f>O353-Income_CF!O355</f>
        <v>-1920515.7424314916</v>
      </c>
      <c r="P355" s="337">
        <f>P353-Income_CF!P355</f>
        <v>-842762.0605968833</v>
      </c>
      <c r="Q355" s="337">
        <f>Q353-Income_CF!Q355</f>
        <v>316297.70215272903</v>
      </c>
      <c r="R355" s="337">
        <f>R353-Income_CF!R355</f>
        <v>1559892.9823035598</v>
      </c>
      <c r="S355" s="337">
        <f>S353-Income_CF!S355</f>
        <v>2887678.8968099207</v>
      </c>
      <c r="T355" s="337">
        <f>T353-Income_CF!T355</f>
        <v>4303137.4117071927</v>
      </c>
      <c r="U355" s="337">
        <f>U353-Income_CF!U355</f>
        <v>5809830.4862605333</v>
      </c>
      <c r="V355" s="337">
        <f>V353-Income_CF!V355</f>
        <v>7411399.8279260695</v>
      </c>
      <c r="W355" s="337">
        <f>W353-Income_CF!W355</f>
        <v>9111566.6120015979</v>
      </c>
      <c r="X355" s="337">
        <f>X353-Income_CF!X355</f>
        <v>10914131.172252834</v>
      </c>
      <c r="Y355" s="337">
        <f>Y353-Income_CF!Y355</f>
        <v>12822972.669321358</v>
      </c>
      <c r="Z355" s="337">
        <f>Z353-Income_CF!Z355</f>
        <v>15523486.884658426</v>
      </c>
      <c r="AA355" s="337">
        <f>AA353-Income_CF!AA355</f>
        <v>19110426.479998171</v>
      </c>
      <c r="AB355" s="337">
        <f>AB353-Income_CF!AB355</f>
        <v>23158961.485466599</v>
      </c>
      <c r="AC355" s="337">
        <f>AC353-Income_CF!AC355</f>
        <v>26940537.178123713</v>
      </c>
      <c r="AD355" s="337">
        <f>AD353-Income_CF!AD355</f>
        <v>30435841.952509642</v>
      </c>
      <c r="AE355" s="337">
        <f>AE353-Income_CF!AE355</f>
        <v>34125670.127575576</v>
      </c>
      <c r="AF355" s="337">
        <f>AF353-Income_CF!AF355</f>
        <v>37139606.778877437</v>
      </c>
      <c r="AG355" s="337">
        <f>AG353-Income_CF!AG355</f>
        <v>39362635.025699735</v>
      </c>
      <c r="AH355" s="337">
        <f>AH353-Income_CF!AH355</f>
        <v>40738167.329553962</v>
      </c>
      <c r="AI355" s="337">
        <f>AI353-Income_CF!AI355</f>
        <v>42134375.998073876</v>
      </c>
      <c r="AJ355" s="337">
        <f>AJ353-Income_CF!AJ355</f>
        <v>43543955.570043266</v>
      </c>
      <c r="AK355" s="337">
        <f>AK353-Income_CF!AK355</f>
        <v>44965547.591460586</v>
      </c>
      <c r="AL355" s="337">
        <f>AL353-Income_CF!AL355</f>
        <v>46398198.418334126</v>
      </c>
      <c r="AM355" s="337">
        <f>AM353-Income_CF!AM355</f>
        <v>47847486.84238553</v>
      </c>
      <c r="AN355" s="337">
        <f>AN353-Income_CF!AN355</f>
        <v>49312157.227015793</v>
      </c>
      <c r="AO355" s="337">
        <f>AO353-Income_CF!AO355</f>
        <v>50790887.361249387</v>
      </c>
      <c r="AP355" s="337">
        <f>AP353-Income_CF!AP355</f>
        <v>52282289.676407218</v>
      </c>
      <c r="AQ355" s="337">
        <f>AQ353-Income_CF!AQ355</f>
        <v>53784912.698088825</v>
      </c>
      <c r="AR355" s="337">
        <f>AR353-Income_CF!AR355</f>
        <v>55297242.735077441</v>
      </c>
      <c r="AS355" s="337">
        <f>AS353-Income_CF!AS355</f>
        <v>56817705.805805206</v>
      </c>
      <c r="AT355" s="337">
        <f>AT353-Income_CF!AT355</f>
        <v>59410896.796121001</v>
      </c>
      <c r="AU355" s="337">
        <f>AU353-Income_CF!AU355</f>
        <v>63190155.757896423</v>
      </c>
      <c r="AV355" s="337">
        <f>AV353-Income_CF!AV355</f>
        <v>67451757.172104836</v>
      </c>
      <c r="AW355" s="337">
        <f>AW353-Income_CF!AW355</f>
        <v>71033170.452221215</v>
      </c>
      <c r="AX355" s="337">
        <f>AX353-Income_CF!AX355</f>
        <v>73902699.591966212</v>
      </c>
      <c r="AY355" s="337">
        <f>AY353-Income_CF!AY355</f>
        <v>76819735.856937885</v>
      </c>
      <c r="AZ355" s="337">
        <f>AZ353-Income_CF!AZ355</f>
        <v>78416676.028864384</v>
      </c>
      <c r="BA355" s="337">
        <f>BA353-Income_CF!BA355</f>
        <v>78545051.007864237</v>
      </c>
      <c r="BB355" s="337">
        <f>BB353-Income_CF!BB355</f>
        <v>77143957.512299418</v>
      </c>
      <c r="BC355" s="337">
        <f>BC353-Income_CF!BC355</f>
        <v>75596529.484299958</v>
      </c>
      <c r="BD355" s="337">
        <f>BD353-Income_CF!BD355</f>
        <v>73897931.874842942</v>
      </c>
      <c r="BE355" s="337">
        <f>BE353-Income_CF!BE355</f>
        <v>72043302.930785596</v>
      </c>
      <c r="BF355" s="337">
        <f>BF353-Income_CF!BF355</f>
        <v>70027757.135209143</v>
      </c>
      <c r="BG355" s="337">
        <f>BG353-Income_CF!BG355</f>
        <v>67846388.030251741</v>
      </c>
      <c r="BH355" s="337">
        <f>BH353-Income_CF!BH355</f>
        <v>65494270.902667582</v>
      </c>
      <c r="BI355" s="337">
        <f>BI353-Income_CF!BI355</f>
        <v>62966465.312167048</v>
      </c>
      <c r="BJ355" s="337">
        <f>BJ353-Income_CF!BJ355</f>
        <v>60258017.442492217</v>
      </c>
      <c r="BK355" s="337">
        <f>BK353-Income_CF!BK355</f>
        <v>57363962.255151987</v>
      </c>
      <c r="BL355" s="337">
        <f>BL353-Income_CF!BL355</f>
        <v>54279325.425787836</v>
      </c>
      <c r="BM355" s="337">
        <f>BM353-Income_CF!BM355</f>
        <v>50999125.043270051</v>
      </c>
      <c r="BN355" s="337">
        <f>BN353-Income_CF!BN355</f>
        <v>45592648.499107301</v>
      </c>
      <c r="BO355" s="337">
        <f>BO353-Income_CF!BO355</f>
        <v>37847149.599197775</v>
      </c>
      <c r="BP355" s="337">
        <f>BP353-Income_CF!BP355</f>
        <v>29025493.453974828</v>
      </c>
      <c r="BQ355" s="337">
        <f>BQ353-Income_CF!BQ355</f>
        <v>21219103.885354117</v>
      </c>
      <c r="BR355" s="337">
        <f>BR353-Income_CF!BR355</f>
        <v>14476903.201971516</v>
      </c>
      <c r="BS355" s="337">
        <f>BS353-Income_CF!BS355</f>
        <v>7418939.4792558588</v>
      </c>
      <c r="BT355" s="337">
        <f>BT353-Income_CF!BT355</f>
        <v>2506772.6701117903</v>
      </c>
    </row>
    <row r="357" spans="2:72" x14ac:dyDescent="0.55000000000000004">
      <c r="F357" s="146"/>
    </row>
  </sheetData>
  <mergeCells count="15">
    <mergeCell ref="A284:A305"/>
    <mergeCell ref="A307:A328"/>
    <mergeCell ref="A330:A351"/>
    <mergeCell ref="A145:A166"/>
    <mergeCell ref="A168:A189"/>
    <mergeCell ref="A191:A212"/>
    <mergeCell ref="A214:A235"/>
    <mergeCell ref="A238:A259"/>
    <mergeCell ref="A261:A282"/>
    <mergeCell ref="A122:A143"/>
    <mergeCell ref="A6:A27"/>
    <mergeCell ref="A29:A50"/>
    <mergeCell ref="A52:A73"/>
    <mergeCell ref="A75:A96"/>
    <mergeCell ref="A98:A119"/>
  </mergeCells>
  <pageMargins left="0.7" right="0.7" top="0.75" bottom="0.75" header="0.3" footer="0.3"/>
  <pageSetup orientation="portrait" horizontalDpi="1200" verticalDpi="1200" r:id="rId1"/>
  <headerFooter>
    <oddHeader>&amp;C&amp;"Calibri"&amp;12&amp;K008000 UNCLASSIFIED&amp;1#_x000D_</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U355"/>
  <sheetViews>
    <sheetView zoomScale="90" zoomScaleNormal="90" workbookViewId="0"/>
  </sheetViews>
  <sheetFormatPr defaultColWidth="8.734375" defaultRowHeight="14.4" x14ac:dyDescent="0.55000000000000004"/>
  <cols>
    <col min="2" max="2" width="57.734375" bestFit="1" customWidth="1"/>
    <col min="3" max="5" width="5.734375" bestFit="1" customWidth="1"/>
    <col min="6" max="6" width="9.734375" bestFit="1" customWidth="1"/>
    <col min="7" max="7" width="10.734375" bestFit="1" customWidth="1"/>
    <col min="8" max="8" width="10.26171875" bestFit="1" customWidth="1"/>
    <col min="9" max="9" width="11.26171875" bestFit="1" customWidth="1"/>
    <col min="10" max="10" width="10.26171875" bestFit="1" customWidth="1"/>
    <col min="11" max="11" width="10.5234375" bestFit="1" customWidth="1"/>
    <col min="12" max="12" width="11.26171875" bestFit="1" customWidth="1"/>
    <col min="13" max="13" width="10.734375" bestFit="1" customWidth="1"/>
    <col min="14" max="15" width="11.47265625" bestFit="1" customWidth="1"/>
    <col min="16" max="16" width="12.26171875" bestFit="1" customWidth="1"/>
    <col min="17" max="18" width="11.734375" bestFit="1" customWidth="1"/>
    <col min="19" max="19" width="12.734375" bestFit="1" customWidth="1"/>
    <col min="20" max="20" width="11.734375" bestFit="1" customWidth="1"/>
    <col min="21" max="21" width="12" bestFit="1" customWidth="1"/>
    <col min="22" max="28" width="11.734375" bestFit="1" customWidth="1"/>
    <col min="29" max="29" width="12.5234375" bestFit="1" customWidth="1"/>
    <col min="30" max="30" width="12.47265625" bestFit="1" customWidth="1"/>
    <col min="31" max="31" width="11.734375" bestFit="1" customWidth="1"/>
    <col min="32" max="32" width="12.5234375" bestFit="1" customWidth="1"/>
    <col min="33" max="33" width="12.26171875" bestFit="1" customWidth="1"/>
    <col min="34" max="35" width="11.734375" bestFit="1" customWidth="1"/>
    <col min="36" max="37" width="12.47265625" bestFit="1" customWidth="1"/>
    <col min="38" max="39" width="11.734375" bestFit="1" customWidth="1"/>
    <col min="40" max="40" width="12.5234375" bestFit="1" customWidth="1"/>
    <col min="41" max="41" width="11.734375" bestFit="1" customWidth="1"/>
    <col min="42" max="42" width="12.26171875" bestFit="1" customWidth="1"/>
    <col min="43" max="43" width="11.734375" bestFit="1" customWidth="1"/>
    <col min="44" max="44" width="12.5234375" bestFit="1" customWidth="1"/>
    <col min="45" max="46" width="11.734375" bestFit="1" customWidth="1"/>
    <col min="47" max="47" width="12.734375" bestFit="1" customWidth="1"/>
    <col min="48" max="48" width="12.47265625" bestFit="1" customWidth="1"/>
    <col min="49" max="49" width="12.26171875" bestFit="1" customWidth="1"/>
    <col min="50" max="51" width="12.47265625" bestFit="1" customWidth="1"/>
    <col min="52" max="52" width="12.5234375" bestFit="1" customWidth="1"/>
    <col min="53" max="55" width="12.26171875" bestFit="1" customWidth="1"/>
    <col min="56" max="56" width="11.734375" bestFit="1" customWidth="1"/>
    <col min="57" max="57" width="12.26171875" bestFit="1" customWidth="1"/>
    <col min="58" max="61" width="11.734375" bestFit="1" customWidth="1"/>
    <col min="62" max="62" width="12.26171875" bestFit="1" customWidth="1"/>
    <col min="63" max="63" width="11.734375" bestFit="1" customWidth="1"/>
    <col min="64" max="64" width="11.47265625" bestFit="1" customWidth="1"/>
    <col min="65" max="65" width="11.5234375" bestFit="1" customWidth="1"/>
    <col min="66" max="66" width="11.734375" bestFit="1" customWidth="1"/>
    <col min="67" max="67" width="11.26171875" bestFit="1" customWidth="1"/>
    <col min="68" max="68" width="12" bestFit="1" customWidth="1"/>
    <col min="69" max="69" width="11" bestFit="1" customWidth="1"/>
    <col min="70" max="71" width="10.734375" bestFit="1" customWidth="1"/>
    <col min="72" max="72" width="9.734375" bestFit="1" customWidth="1"/>
  </cols>
  <sheetData>
    <row r="1" spans="1:73" ht="20.399999999999999" x14ac:dyDescent="0.75">
      <c r="B1" s="167" t="s">
        <v>563</v>
      </c>
    </row>
    <row r="2" spans="1:73" ht="20.399999999999999" x14ac:dyDescent="0.75">
      <c r="B2" s="167" t="s">
        <v>4</v>
      </c>
    </row>
    <row r="4" spans="1:73" ht="15.6" x14ac:dyDescent="0.6">
      <c r="A4" s="5"/>
      <c r="B4" s="16" t="s">
        <v>564</v>
      </c>
      <c r="C4" s="138">
        <v>2014</v>
      </c>
      <c r="D4" s="138">
        <v>2015</v>
      </c>
      <c r="E4" s="138">
        <v>2016</v>
      </c>
      <c r="F4" s="138">
        <v>2017</v>
      </c>
      <c r="G4" s="138">
        <v>2018</v>
      </c>
      <c r="H4" s="138">
        <v>2019</v>
      </c>
      <c r="I4" s="138">
        <v>2020</v>
      </c>
      <c r="J4" s="138">
        <v>2021</v>
      </c>
      <c r="K4" s="138">
        <v>2022</v>
      </c>
      <c r="L4" s="138">
        <v>2023</v>
      </c>
      <c r="M4" s="138">
        <v>2024</v>
      </c>
      <c r="N4" s="138">
        <v>2025</v>
      </c>
      <c r="O4" s="138">
        <v>2026</v>
      </c>
      <c r="P4" s="138">
        <v>2027</v>
      </c>
      <c r="Q4" s="138">
        <v>2028</v>
      </c>
      <c r="R4" s="138">
        <v>2029</v>
      </c>
      <c r="S4" s="138">
        <v>2030</v>
      </c>
      <c r="T4" s="138">
        <v>2031</v>
      </c>
      <c r="U4" s="138">
        <v>2032</v>
      </c>
      <c r="V4" s="138">
        <v>2033</v>
      </c>
      <c r="W4" s="138">
        <v>2034</v>
      </c>
      <c r="X4" s="138">
        <v>2035</v>
      </c>
      <c r="Y4" s="138">
        <v>2036</v>
      </c>
      <c r="Z4" s="138">
        <v>2037</v>
      </c>
      <c r="AA4" s="138">
        <v>2038</v>
      </c>
      <c r="AB4" s="138">
        <v>2039</v>
      </c>
      <c r="AC4" s="138">
        <v>2040</v>
      </c>
      <c r="AD4" s="138">
        <v>2041</v>
      </c>
      <c r="AE4" s="138">
        <v>2042</v>
      </c>
      <c r="AF4" s="138">
        <v>2043</v>
      </c>
      <c r="AG4" s="138">
        <v>2044</v>
      </c>
      <c r="AH4" s="138">
        <v>2045</v>
      </c>
      <c r="AI4" s="138">
        <v>2046</v>
      </c>
      <c r="AJ4" s="138">
        <v>2047</v>
      </c>
      <c r="AK4" s="138">
        <v>2048</v>
      </c>
      <c r="AL4" s="138">
        <v>2049</v>
      </c>
      <c r="AM4" s="138">
        <v>2050</v>
      </c>
      <c r="AN4" s="138">
        <v>2051</v>
      </c>
      <c r="AO4" s="138">
        <v>2052</v>
      </c>
      <c r="AP4" s="138">
        <v>2053</v>
      </c>
      <c r="AQ4" s="138">
        <v>2054</v>
      </c>
      <c r="AR4" s="138">
        <v>2055</v>
      </c>
      <c r="AS4" s="138">
        <v>2056</v>
      </c>
      <c r="AT4" s="138">
        <v>2057</v>
      </c>
      <c r="AU4" s="138">
        <v>2058</v>
      </c>
      <c r="AV4" s="138">
        <v>2059</v>
      </c>
      <c r="AW4" s="138">
        <v>2060</v>
      </c>
      <c r="AX4" s="138">
        <v>2061</v>
      </c>
      <c r="AY4" s="138">
        <v>2062</v>
      </c>
      <c r="AZ4" s="138">
        <v>2063</v>
      </c>
      <c r="BA4" s="138">
        <v>2064</v>
      </c>
      <c r="BB4" s="138">
        <v>2065</v>
      </c>
      <c r="BC4" s="138">
        <v>2066</v>
      </c>
      <c r="BD4" s="138">
        <v>2067</v>
      </c>
      <c r="BE4" s="138">
        <v>2068</v>
      </c>
      <c r="BF4" s="138">
        <v>2069</v>
      </c>
      <c r="BG4" s="138">
        <v>2070</v>
      </c>
      <c r="BH4" s="138">
        <v>2071</v>
      </c>
      <c r="BI4" s="138">
        <v>2072</v>
      </c>
      <c r="BJ4" s="138">
        <v>2073</v>
      </c>
      <c r="BK4" s="138">
        <v>2074</v>
      </c>
      <c r="BL4" s="138">
        <v>2075</v>
      </c>
      <c r="BM4" s="138">
        <v>2076</v>
      </c>
      <c r="BN4" s="138">
        <v>2077</v>
      </c>
      <c r="BO4" s="138">
        <v>2078</v>
      </c>
      <c r="BP4" s="138">
        <v>2079</v>
      </c>
      <c r="BQ4" s="138">
        <v>2080</v>
      </c>
      <c r="BR4" s="138">
        <v>2081</v>
      </c>
      <c r="BS4" s="138">
        <v>2082</v>
      </c>
      <c r="BT4" s="138">
        <v>2083</v>
      </c>
      <c r="BU4" s="12"/>
    </row>
    <row r="5" spans="1:73" s="135" customFormat="1" hidden="1" x14ac:dyDescent="0.55000000000000004">
      <c r="A5" s="645" t="s">
        <v>555</v>
      </c>
      <c r="B5" s="140" t="s">
        <v>465</v>
      </c>
      <c r="C5" s="140"/>
      <c r="D5" s="140"/>
      <c r="E5" s="140"/>
    </row>
    <row r="6" spans="1:73" s="135" customFormat="1" hidden="1" x14ac:dyDescent="0.55000000000000004">
      <c r="A6" s="646"/>
      <c r="B6" s="135" t="s">
        <v>466</v>
      </c>
      <c r="F6" s="141" t="str">
        <f>IF(Cohort_CF!F6="","","n/a")</f>
        <v>n/a</v>
      </c>
      <c r="G6" s="141" t="str">
        <f>IF(Cohort_CF!G6="","","n/a")</f>
        <v>n/a</v>
      </c>
      <c r="H6" s="141" t="str">
        <f>IF(Cohort_CF!H6="","","n/a")</f>
        <v>n/a</v>
      </c>
      <c r="I6" s="141" t="str">
        <f>IF(Cohort_CF!I6="","","n/a")</f>
        <v>n/a</v>
      </c>
      <c r="J6" s="141" t="str">
        <f>IF(Cohort_CF!J6="","","n/a")</f>
        <v>n/a</v>
      </c>
      <c r="K6" s="141" t="str">
        <f>IF(Cohort_CF!K6="","","n/a")</f>
        <v>n/a</v>
      </c>
      <c r="L6" s="141" t="str">
        <f>IF(Cohort_CF!L6="","","n/a")</f>
        <v>n/a</v>
      </c>
      <c r="M6" s="141" t="str">
        <f>IF(Cohort_CF!M6="","","n/a")</f>
        <v>n/a</v>
      </c>
      <c r="N6" s="141" t="str">
        <f>IF(Cohort_CF!N6="","","n/a")</f>
        <v>n/a</v>
      </c>
      <c r="O6" s="141" t="str">
        <f>IF(Cohort_CF!O6="","","n/a")</f>
        <v>n/a</v>
      </c>
      <c r="P6" s="141" t="str">
        <f>IF(Cohort_CF!P6="","","n/a")</f>
        <v>n/a</v>
      </c>
      <c r="Q6" s="141" t="str">
        <f>IF(Cohort_CF!Q6="","","n/a")</f>
        <v>n/a</v>
      </c>
      <c r="R6" s="141" t="str">
        <f>IF(Cohort_CF!R6="","","n/a")</f>
        <v>n/a</v>
      </c>
      <c r="S6" s="141" t="str">
        <f>IF(Cohort_CF!S6="","","n/a")</f>
        <v>n/a</v>
      </c>
      <c r="T6" s="141" t="str">
        <f>IF(Cohort_CF!T6="","","n/a")</f>
        <v>n/a</v>
      </c>
      <c r="U6" s="141" t="str">
        <f>IF(Cohort_CF!U6="","","n/a")</f>
        <v>n/a</v>
      </c>
      <c r="V6" s="141" t="str">
        <f>IF(Cohort_CF!V6="","","n/a")</f>
        <v>n/a</v>
      </c>
      <c r="W6" s="141" t="str">
        <f>IF(Cohort_CF!W6="","","n/a")</f>
        <v>n/a</v>
      </c>
      <c r="X6" s="141" t="str">
        <f>IF(Cohort_CF!X6="","","n/a")</f>
        <v>n/a</v>
      </c>
      <c r="Y6" s="141" t="str">
        <f>IF(Cohort_CF!Y6="","","n/a")</f>
        <v>n/a</v>
      </c>
      <c r="Z6" s="141" t="str">
        <f>IF(Cohort_CF!Z6="","","n/a")</f>
        <v>n/a</v>
      </c>
      <c r="AA6" s="141" t="str">
        <f>IF(Cohort_CF!AA6="","","n/a")</f>
        <v>n/a</v>
      </c>
      <c r="AB6" s="141" t="str">
        <f>IF(Cohort_CF!AB6="","","n/a")</f>
        <v>n/a</v>
      </c>
      <c r="AC6" s="141" t="str">
        <f>IF(Cohort_CF!AC6="","","n/a")</f>
        <v>n/a</v>
      </c>
      <c r="AD6" s="141" t="str">
        <f>IF(Cohort_CF!AD6="","","n/a")</f>
        <v>n/a</v>
      </c>
      <c r="AE6" s="141" t="str">
        <f>IF(Cohort_CF!AE6="","","n/a")</f>
        <v>n/a</v>
      </c>
      <c r="AF6" s="141" t="str">
        <f>IF(Cohort_CF!AF6="","","n/a")</f>
        <v>n/a</v>
      </c>
      <c r="AG6" s="141" t="str">
        <f>IF(Cohort_CF!AG6="","","n/a")</f>
        <v>n/a</v>
      </c>
      <c r="AH6" s="141" t="str">
        <f>IF(Cohort_CF!AH6="","","n/a")</f>
        <v>n/a</v>
      </c>
      <c r="AI6" s="141" t="str">
        <f>IF(Cohort_CF!AI6="","","n/a")</f>
        <v>n/a</v>
      </c>
      <c r="AJ6" s="141" t="str">
        <f>IF(Cohort_CF!AJ6="","","n/a")</f>
        <v>n/a</v>
      </c>
      <c r="AK6" s="141" t="str">
        <f>IF(Cohort_CF!AK6="","","n/a")</f>
        <v>n/a</v>
      </c>
      <c r="AL6" s="141" t="str">
        <f>IF(Cohort_CF!AL6="","","n/a")</f>
        <v>n/a</v>
      </c>
      <c r="AM6" s="141" t="str">
        <f>IF(Cohort_CF!AM6="","","n/a")</f>
        <v>n/a</v>
      </c>
      <c r="AN6" s="141" t="str">
        <f>IF(Cohort_CF!AN6="","","n/a")</f>
        <v>n/a</v>
      </c>
      <c r="AO6" s="141" t="str">
        <f>IF(Cohort_CF!AO6="","","n/a")</f>
        <v>n/a</v>
      </c>
      <c r="AP6" s="141" t="str">
        <f>IF(Cohort_CF!AP6="","","n/a")</f>
        <v>n/a</v>
      </c>
      <c r="AQ6" s="141" t="str">
        <f>IF(Cohort_CF!AQ6="","","n/a")</f>
        <v>n/a</v>
      </c>
      <c r="AR6" s="141" t="str">
        <f>IF(Cohort_CF!AR6="","","n/a")</f>
        <v>n/a</v>
      </c>
      <c r="AS6" s="141" t="str">
        <f>IF(Cohort_CF!AS6="","","n/a")</f>
        <v>n/a</v>
      </c>
      <c r="AT6" s="141" t="str">
        <f>IF(Cohort_CF!AT6="","","n/a")</f>
        <v/>
      </c>
      <c r="AU6" s="141" t="str">
        <f>IF(Cohort_CF!AU6="","","n/a")</f>
        <v/>
      </c>
      <c r="AV6" s="141" t="str">
        <f>IF(Cohort_CF!AV6="","","n/a")</f>
        <v/>
      </c>
      <c r="AW6" s="141" t="str">
        <f>IF(Cohort_CF!AW6="","","n/a")</f>
        <v/>
      </c>
      <c r="AX6" s="141" t="str">
        <f>IF(Cohort_CF!AX6="","","n/a")</f>
        <v/>
      </c>
      <c r="AY6" s="141" t="str">
        <f>IF(Cohort_CF!AY6="","","n/a")</f>
        <v/>
      </c>
      <c r="AZ6" s="141" t="str">
        <f>IF(Cohort_CF!AZ6="","","n/a")</f>
        <v/>
      </c>
      <c r="BA6" s="141" t="str">
        <f>IF(Cohort_CF!BA6="","","n/a")</f>
        <v/>
      </c>
      <c r="BB6" s="141" t="str">
        <f>IF(Cohort_CF!BB6="","","n/a")</f>
        <v/>
      </c>
      <c r="BC6" s="141" t="str">
        <f>IF(Cohort_CF!BC6="","","n/a")</f>
        <v/>
      </c>
      <c r="BD6" s="141" t="str">
        <f>IF(Cohort_CF!BD6="","","n/a")</f>
        <v/>
      </c>
      <c r="BE6" s="141" t="str">
        <f>IF(Cohort_CF!BE6="","","n/a")</f>
        <v/>
      </c>
      <c r="BF6" s="141" t="str">
        <f>IF(Cohort_CF!BF6="","","n/a")</f>
        <v/>
      </c>
      <c r="BG6" s="141" t="str">
        <f>IF(Cohort_CF!BG6="","","n/a")</f>
        <v/>
      </c>
      <c r="BH6" s="141" t="str">
        <f>IF(Cohort_CF!BH6="","","n/a")</f>
        <v/>
      </c>
      <c r="BI6" s="141" t="str">
        <f>IF(Cohort_CF!BI6="","","n/a")</f>
        <v/>
      </c>
      <c r="BJ6" s="141" t="str">
        <f>IF(Cohort_CF!BJ6="","","n/a")</f>
        <v/>
      </c>
      <c r="BK6" s="141" t="str">
        <f>IF(Cohort_CF!BK6="","","n/a")</f>
        <v/>
      </c>
      <c r="BL6" s="141" t="str">
        <f>IF(Cohort_CF!BL6="","","n/a")</f>
        <v/>
      </c>
    </row>
    <row r="7" spans="1:73" s="135" customFormat="1" hidden="1" x14ac:dyDescent="0.55000000000000004">
      <c r="A7" s="646"/>
      <c r="B7" s="135" t="s">
        <v>468</v>
      </c>
      <c r="F7" s="141" t="str">
        <f>IF(Cohort_CF!F7="","","n/a")</f>
        <v/>
      </c>
      <c r="G7" s="141" t="str">
        <f>IF(Cohort_CF!G7="","","n/a")</f>
        <v>n/a</v>
      </c>
      <c r="H7" s="141" t="str">
        <f>IF(Cohort_CF!H7="","","n/a")</f>
        <v>n/a</v>
      </c>
      <c r="I7" s="141" t="str">
        <f>IF(Cohort_CF!I7="","","n/a")</f>
        <v>n/a</v>
      </c>
      <c r="J7" s="141" t="str">
        <f>IF(Cohort_CF!J7="","","n/a")</f>
        <v>n/a</v>
      </c>
      <c r="K7" s="141" t="str">
        <f>IF(Cohort_CF!K7="","","n/a")</f>
        <v>n/a</v>
      </c>
      <c r="L7" s="141" t="str">
        <f>IF(Cohort_CF!L7="","","n/a")</f>
        <v>n/a</v>
      </c>
      <c r="M7" s="141" t="str">
        <f>IF(Cohort_CF!M7="","","n/a")</f>
        <v>n/a</v>
      </c>
      <c r="N7" s="141" t="str">
        <f>IF(Cohort_CF!N7="","","n/a")</f>
        <v>n/a</v>
      </c>
      <c r="O7" s="141" t="str">
        <f>IF(Cohort_CF!O7="","","n/a")</f>
        <v>n/a</v>
      </c>
      <c r="P7" s="141" t="str">
        <f>IF(Cohort_CF!P7="","","n/a")</f>
        <v>n/a</v>
      </c>
      <c r="Q7" s="141" t="str">
        <f>IF(Cohort_CF!Q7="","","n/a")</f>
        <v>n/a</v>
      </c>
      <c r="R7" s="141" t="str">
        <f>IF(Cohort_CF!R7="","","n/a")</f>
        <v>n/a</v>
      </c>
      <c r="S7" s="141" t="str">
        <f>IF(Cohort_CF!S7="","","n/a")</f>
        <v>n/a</v>
      </c>
      <c r="T7" s="141" t="str">
        <f>IF(Cohort_CF!T7="","","n/a")</f>
        <v>n/a</v>
      </c>
      <c r="U7" s="141" t="str">
        <f>IF(Cohort_CF!U7="","","n/a")</f>
        <v>n/a</v>
      </c>
      <c r="V7" s="141" t="str">
        <f>IF(Cohort_CF!V7="","","n/a")</f>
        <v>n/a</v>
      </c>
      <c r="W7" s="141" t="str">
        <f>IF(Cohort_CF!W7="","","n/a")</f>
        <v>n/a</v>
      </c>
      <c r="X7" s="141" t="str">
        <f>IF(Cohort_CF!X7="","","n/a")</f>
        <v>n/a</v>
      </c>
      <c r="Y7" s="141" t="str">
        <f>IF(Cohort_CF!Y7="","","n/a")</f>
        <v>n/a</v>
      </c>
      <c r="Z7" s="141" t="str">
        <f>IF(Cohort_CF!Z7="","","n/a")</f>
        <v>n/a</v>
      </c>
      <c r="AA7" s="141" t="str">
        <f>IF(Cohort_CF!AA7="","","n/a")</f>
        <v>n/a</v>
      </c>
      <c r="AB7" s="141" t="str">
        <f>IF(Cohort_CF!AB7="","","n/a")</f>
        <v>n/a</v>
      </c>
      <c r="AC7" s="141" t="str">
        <f>IF(Cohort_CF!AC7="","","n/a")</f>
        <v>n/a</v>
      </c>
      <c r="AD7" s="141" t="str">
        <f>IF(Cohort_CF!AD7="","","n/a")</f>
        <v>n/a</v>
      </c>
      <c r="AE7" s="141" t="str">
        <f>IF(Cohort_CF!AE7="","","n/a")</f>
        <v>n/a</v>
      </c>
      <c r="AF7" s="141" t="str">
        <f>IF(Cohort_CF!AF7="","","n/a")</f>
        <v>n/a</v>
      </c>
      <c r="AG7" s="141" t="str">
        <f>IF(Cohort_CF!AG7="","","n/a")</f>
        <v>n/a</v>
      </c>
      <c r="AH7" s="141" t="str">
        <f>IF(Cohort_CF!AH7="","","n/a")</f>
        <v>n/a</v>
      </c>
      <c r="AI7" s="141" t="str">
        <f>IF(Cohort_CF!AI7="","","n/a")</f>
        <v>n/a</v>
      </c>
      <c r="AJ7" s="141" t="str">
        <f>IF(Cohort_CF!AJ7="","","n/a")</f>
        <v>n/a</v>
      </c>
      <c r="AK7" s="141" t="str">
        <f>IF(Cohort_CF!AK7="","","n/a")</f>
        <v>n/a</v>
      </c>
      <c r="AL7" s="141" t="str">
        <f>IF(Cohort_CF!AL7="","","n/a")</f>
        <v>n/a</v>
      </c>
      <c r="AM7" s="141" t="str">
        <f>IF(Cohort_CF!AM7="","","n/a")</f>
        <v>n/a</v>
      </c>
      <c r="AN7" s="141" t="str">
        <f>IF(Cohort_CF!AN7="","","n/a")</f>
        <v>n/a</v>
      </c>
      <c r="AO7" s="141" t="str">
        <f>IF(Cohort_CF!AO7="","","n/a")</f>
        <v>n/a</v>
      </c>
      <c r="AP7" s="141" t="str">
        <f>IF(Cohort_CF!AP7="","","n/a")</f>
        <v>n/a</v>
      </c>
      <c r="AQ7" s="141" t="str">
        <f>IF(Cohort_CF!AQ7="","","n/a")</f>
        <v>n/a</v>
      </c>
      <c r="AR7" s="141" t="str">
        <f>IF(Cohort_CF!AR7="","","n/a")</f>
        <v>n/a</v>
      </c>
      <c r="AS7" s="141" t="str">
        <f>IF(Cohort_CF!AS7="","","n/a")</f>
        <v>n/a</v>
      </c>
      <c r="AT7" s="141" t="str">
        <f>IF(Cohort_CF!AT7="","","n/a")</f>
        <v>n/a</v>
      </c>
      <c r="AU7" s="141" t="str">
        <f>IF(Cohort_CF!AU7="","","n/a")</f>
        <v/>
      </c>
      <c r="AV7" s="141" t="str">
        <f>IF(Cohort_CF!AV7="","","n/a")</f>
        <v/>
      </c>
      <c r="AW7" s="141" t="str">
        <f>IF(Cohort_CF!AW7="","","n/a")</f>
        <v/>
      </c>
      <c r="AX7" s="141" t="str">
        <f>IF(Cohort_CF!AX7="","","n/a")</f>
        <v/>
      </c>
      <c r="AY7" s="141" t="str">
        <f>IF(Cohort_CF!AY7="","","n/a")</f>
        <v/>
      </c>
      <c r="AZ7" s="141" t="str">
        <f>IF(Cohort_CF!AZ7="","","n/a")</f>
        <v/>
      </c>
      <c r="BA7" s="141" t="str">
        <f>IF(Cohort_CF!BA7="","","n/a")</f>
        <v/>
      </c>
      <c r="BB7" s="141" t="str">
        <f>IF(Cohort_CF!BB7="","","n/a")</f>
        <v/>
      </c>
      <c r="BC7" s="141" t="str">
        <f>IF(Cohort_CF!BC7="","","n/a")</f>
        <v/>
      </c>
      <c r="BD7" s="141" t="str">
        <f>IF(Cohort_CF!BD7="","","n/a")</f>
        <v/>
      </c>
      <c r="BE7" s="141" t="str">
        <f>IF(Cohort_CF!BE7="","","n/a")</f>
        <v/>
      </c>
      <c r="BF7" s="141" t="str">
        <f>IF(Cohort_CF!BF7="","","n/a")</f>
        <v/>
      </c>
      <c r="BG7" s="141" t="str">
        <f>IF(Cohort_CF!BG7="","","n/a")</f>
        <v/>
      </c>
      <c r="BH7" s="141" t="str">
        <f>IF(Cohort_CF!BH7="","","n/a")</f>
        <v/>
      </c>
      <c r="BI7" s="141" t="str">
        <f>IF(Cohort_CF!BI7="","","n/a")</f>
        <v/>
      </c>
      <c r="BJ7" s="141" t="str">
        <f>IF(Cohort_CF!BJ7="","","n/a")</f>
        <v/>
      </c>
      <c r="BK7" s="141" t="str">
        <f>IF(Cohort_CF!BK7="","","n/a")</f>
        <v/>
      </c>
      <c r="BL7" s="141" t="str">
        <f>IF(Cohort_CF!BL7="","","n/a")</f>
        <v/>
      </c>
    </row>
    <row r="8" spans="1:73" s="135" customFormat="1" hidden="1" x14ac:dyDescent="0.55000000000000004">
      <c r="A8" s="646"/>
      <c r="B8" s="135" t="s">
        <v>469</v>
      </c>
      <c r="F8" s="141" t="str">
        <f>IF(Cohort_CF!F8="","","n/a")</f>
        <v/>
      </c>
      <c r="G8" s="141" t="str">
        <f>IF(Cohort_CF!G8="","","n/a")</f>
        <v/>
      </c>
      <c r="H8" s="141" t="str">
        <f>IF(Cohort_CF!H8="","","n/a")</f>
        <v>n/a</v>
      </c>
      <c r="I8" s="141" t="str">
        <f>IF(Cohort_CF!I8="","","n/a")</f>
        <v>n/a</v>
      </c>
      <c r="J8" s="141" t="str">
        <f>IF(Cohort_CF!J8="","","n/a")</f>
        <v>n/a</v>
      </c>
      <c r="K8" s="141" t="str">
        <f>IF(Cohort_CF!K8="","","n/a")</f>
        <v>n/a</v>
      </c>
      <c r="L8" s="141" t="str">
        <f>IF(Cohort_CF!L8="","","n/a")</f>
        <v>n/a</v>
      </c>
      <c r="M8" s="141" t="str">
        <f>IF(Cohort_CF!M8="","","n/a")</f>
        <v>n/a</v>
      </c>
      <c r="N8" s="141" t="str">
        <f>IF(Cohort_CF!N8="","","n/a")</f>
        <v>n/a</v>
      </c>
      <c r="O8" s="141" t="str">
        <f>IF(Cohort_CF!O8="","","n/a")</f>
        <v>n/a</v>
      </c>
      <c r="P8" s="141" t="str">
        <f>IF(Cohort_CF!P8="","","n/a")</f>
        <v>n/a</v>
      </c>
      <c r="Q8" s="141" t="str">
        <f>IF(Cohort_CF!Q8="","","n/a")</f>
        <v>n/a</v>
      </c>
      <c r="R8" s="141" t="str">
        <f>IF(Cohort_CF!R8="","","n/a")</f>
        <v>n/a</v>
      </c>
      <c r="S8" s="141" t="str">
        <f>IF(Cohort_CF!S8="","","n/a")</f>
        <v>n/a</v>
      </c>
      <c r="T8" s="141" t="str">
        <f>IF(Cohort_CF!T8="","","n/a")</f>
        <v>n/a</v>
      </c>
      <c r="U8" s="141" t="str">
        <f>IF(Cohort_CF!U8="","","n/a")</f>
        <v>n/a</v>
      </c>
      <c r="V8" s="141" t="str">
        <f>IF(Cohort_CF!V8="","","n/a")</f>
        <v>n/a</v>
      </c>
      <c r="W8" s="141" t="str">
        <f>IF(Cohort_CF!W8="","","n/a")</f>
        <v>n/a</v>
      </c>
      <c r="X8" s="141" t="str">
        <f>IF(Cohort_CF!X8="","","n/a")</f>
        <v>n/a</v>
      </c>
      <c r="Y8" s="141" t="str">
        <f>IF(Cohort_CF!Y8="","","n/a")</f>
        <v>n/a</v>
      </c>
      <c r="Z8" s="141" t="str">
        <f>IF(Cohort_CF!Z8="","","n/a")</f>
        <v>n/a</v>
      </c>
      <c r="AA8" s="141" t="str">
        <f>IF(Cohort_CF!AA8="","","n/a")</f>
        <v>n/a</v>
      </c>
      <c r="AB8" s="141" t="str">
        <f>IF(Cohort_CF!AB8="","","n/a")</f>
        <v>n/a</v>
      </c>
      <c r="AC8" s="141" t="str">
        <f>IF(Cohort_CF!AC8="","","n/a")</f>
        <v>n/a</v>
      </c>
      <c r="AD8" s="141" t="str">
        <f>IF(Cohort_CF!AD8="","","n/a")</f>
        <v>n/a</v>
      </c>
      <c r="AE8" s="141" t="str">
        <f>IF(Cohort_CF!AE8="","","n/a")</f>
        <v>n/a</v>
      </c>
      <c r="AF8" s="141" t="str">
        <f>IF(Cohort_CF!AF8="","","n/a")</f>
        <v>n/a</v>
      </c>
      <c r="AG8" s="141" t="str">
        <f>IF(Cohort_CF!AG8="","","n/a")</f>
        <v>n/a</v>
      </c>
      <c r="AH8" s="141" t="str">
        <f>IF(Cohort_CF!AH8="","","n/a")</f>
        <v>n/a</v>
      </c>
      <c r="AI8" s="141" t="str">
        <f>IF(Cohort_CF!AI8="","","n/a")</f>
        <v>n/a</v>
      </c>
      <c r="AJ8" s="141" t="str">
        <f>IF(Cohort_CF!AJ8="","","n/a")</f>
        <v>n/a</v>
      </c>
      <c r="AK8" s="141" t="str">
        <f>IF(Cohort_CF!AK8="","","n/a")</f>
        <v>n/a</v>
      </c>
      <c r="AL8" s="141" t="str">
        <f>IF(Cohort_CF!AL8="","","n/a")</f>
        <v>n/a</v>
      </c>
      <c r="AM8" s="141" t="str">
        <f>IF(Cohort_CF!AM8="","","n/a")</f>
        <v>n/a</v>
      </c>
      <c r="AN8" s="141" t="str">
        <f>IF(Cohort_CF!AN8="","","n/a")</f>
        <v>n/a</v>
      </c>
      <c r="AO8" s="141" t="str">
        <f>IF(Cohort_CF!AO8="","","n/a")</f>
        <v>n/a</v>
      </c>
      <c r="AP8" s="141" t="str">
        <f>IF(Cohort_CF!AP8="","","n/a")</f>
        <v>n/a</v>
      </c>
      <c r="AQ8" s="141" t="str">
        <f>IF(Cohort_CF!AQ8="","","n/a")</f>
        <v>n/a</v>
      </c>
      <c r="AR8" s="141" t="str">
        <f>IF(Cohort_CF!AR8="","","n/a")</f>
        <v>n/a</v>
      </c>
      <c r="AS8" s="141" t="str">
        <f>IF(Cohort_CF!AS8="","","n/a")</f>
        <v>n/a</v>
      </c>
      <c r="AT8" s="141" t="str">
        <f>IF(Cohort_CF!AT8="","","n/a")</f>
        <v>n/a</v>
      </c>
      <c r="AU8" s="141" t="str">
        <f>IF(Cohort_CF!AU8="","","n/a")</f>
        <v>n/a</v>
      </c>
      <c r="AV8" s="141" t="str">
        <f>IF(Cohort_CF!AV8="","","n/a")</f>
        <v/>
      </c>
      <c r="AW8" s="141" t="str">
        <f>IF(Cohort_CF!AW8="","","n/a")</f>
        <v/>
      </c>
      <c r="AX8" s="141" t="str">
        <f>IF(Cohort_CF!AX8="","","n/a")</f>
        <v/>
      </c>
      <c r="AY8" s="141" t="str">
        <f>IF(Cohort_CF!AY8="","","n/a")</f>
        <v/>
      </c>
      <c r="AZ8" s="141" t="str">
        <f>IF(Cohort_CF!AZ8="","","n/a")</f>
        <v/>
      </c>
      <c r="BA8" s="141" t="str">
        <f>IF(Cohort_CF!BA8="","","n/a")</f>
        <v/>
      </c>
      <c r="BB8" s="141" t="str">
        <f>IF(Cohort_CF!BB8="","","n/a")</f>
        <v/>
      </c>
      <c r="BC8" s="141" t="str">
        <f>IF(Cohort_CF!BC8="","","n/a")</f>
        <v/>
      </c>
      <c r="BD8" s="141" t="str">
        <f>IF(Cohort_CF!BD8="","","n/a")</f>
        <v/>
      </c>
      <c r="BE8" s="141" t="str">
        <f>IF(Cohort_CF!BE8="","","n/a")</f>
        <v/>
      </c>
      <c r="BF8" s="141" t="str">
        <f>IF(Cohort_CF!BF8="","","n/a")</f>
        <v/>
      </c>
      <c r="BG8" s="141" t="str">
        <f>IF(Cohort_CF!BG8="","","n/a")</f>
        <v/>
      </c>
      <c r="BH8" s="141" t="str">
        <f>IF(Cohort_CF!BH8="","","n/a")</f>
        <v/>
      </c>
      <c r="BI8" s="141" t="str">
        <f>IF(Cohort_CF!BI8="","","n/a")</f>
        <v/>
      </c>
      <c r="BJ8" s="141" t="str">
        <f>IF(Cohort_CF!BJ8="","","n/a")</f>
        <v/>
      </c>
      <c r="BK8" s="141" t="str">
        <f>IF(Cohort_CF!BK8="","","n/a")</f>
        <v/>
      </c>
      <c r="BL8" s="141" t="str">
        <f>IF(Cohort_CF!BL8="","","n/a")</f>
        <v/>
      </c>
    </row>
    <row r="9" spans="1:73" s="135" customFormat="1" hidden="1" x14ac:dyDescent="0.55000000000000004">
      <c r="A9" s="646"/>
      <c r="B9" s="135" t="s">
        <v>470</v>
      </c>
      <c r="F9" s="141" t="str">
        <f>IF(Cohort_CF!F9="","","n/a")</f>
        <v/>
      </c>
      <c r="G9" s="141" t="str">
        <f>IF(Cohort_CF!G9="","","n/a")</f>
        <v/>
      </c>
      <c r="H9" s="141" t="str">
        <f>IF(Cohort_CF!H9="","","n/a")</f>
        <v/>
      </c>
      <c r="I9" s="141" t="str">
        <f>IF(Cohort_CF!I9="","","n/a")</f>
        <v>n/a</v>
      </c>
      <c r="J9" s="141" t="str">
        <f>IF(Cohort_CF!J9="","","n/a")</f>
        <v>n/a</v>
      </c>
      <c r="K9" s="141" t="str">
        <f>IF(Cohort_CF!K9="","","n/a")</f>
        <v>n/a</v>
      </c>
      <c r="L9" s="141" t="str">
        <f>IF(Cohort_CF!L9="","","n/a")</f>
        <v>n/a</v>
      </c>
      <c r="M9" s="141" t="str">
        <f>IF(Cohort_CF!M9="","","n/a")</f>
        <v>n/a</v>
      </c>
      <c r="N9" s="141" t="str">
        <f>IF(Cohort_CF!N9="","","n/a")</f>
        <v>n/a</v>
      </c>
      <c r="O9" s="141" t="str">
        <f>IF(Cohort_CF!O9="","","n/a")</f>
        <v>n/a</v>
      </c>
      <c r="P9" s="141" t="str">
        <f>IF(Cohort_CF!P9="","","n/a")</f>
        <v>n/a</v>
      </c>
      <c r="Q9" s="141" t="str">
        <f>IF(Cohort_CF!Q9="","","n/a")</f>
        <v>n/a</v>
      </c>
      <c r="R9" s="141" t="str">
        <f>IF(Cohort_CF!R9="","","n/a")</f>
        <v>n/a</v>
      </c>
      <c r="S9" s="141" t="str">
        <f>IF(Cohort_CF!S9="","","n/a")</f>
        <v>n/a</v>
      </c>
      <c r="T9" s="141" t="str">
        <f>IF(Cohort_CF!T9="","","n/a")</f>
        <v>n/a</v>
      </c>
      <c r="U9" s="141" t="str">
        <f>IF(Cohort_CF!U9="","","n/a")</f>
        <v>n/a</v>
      </c>
      <c r="V9" s="141" t="str">
        <f>IF(Cohort_CF!V9="","","n/a")</f>
        <v>n/a</v>
      </c>
      <c r="W9" s="141" t="str">
        <f>IF(Cohort_CF!W9="","","n/a")</f>
        <v>n/a</v>
      </c>
      <c r="X9" s="141" t="str">
        <f>IF(Cohort_CF!X9="","","n/a")</f>
        <v>n/a</v>
      </c>
      <c r="Y9" s="141" t="str">
        <f>IF(Cohort_CF!Y9="","","n/a")</f>
        <v>n/a</v>
      </c>
      <c r="Z9" s="141" t="str">
        <f>IF(Cohort_CF!Z9="","","n/a")</f>
        <v>n/a</v>
      </c>
      <c r="AA9" s="141" t="str">
        <f>IF(Cohort_CF!AA9="","","n/a")</f>
        <v>n/a</v>
      </c>
      <c r="AB9" s="141" t="str">
        <f>IF(Cohort_CF!AB9="","","n/a")</f>
        <v>n/a</v>
      </c>
      <c r="AC9" s="141" t="str">
        <f>IF(Cohort_CF!AC9="","","n/a")</f>
        <v>n/a</v>
      </c>
      <c r="AD9" s="141" t="str">
        <f>IF(Cohort_CF!AD9="","","n/a")</f>
        <v>n/a</v>
      </c>
      <c r="AE9" s="141" t="str">
        <f>IF(Cohort_CF!AE9="","","n/a")</f>
        <v>n/a</v>
      </c>
      <c r="AF9" s="141" t="str">
        <f>IF(Cohort_CF!AF9="","","n/a")</f>
        <v>n/a</v>
      </c>
      <c r="AG9" s="141" t="str">
        <f>IF(Cohort_CF!AG9="","","n/a")</f>
        <v>n/a</v>
      </c>
      <c r="AH9" s="141" t="str">
        <f>IF(Cohort_CF!AH9="","","n/a")</f>
        <v>n/a</v>
      </c>
      <c r="AI9" s="141" t="str">
        <f>IF(Cohort_CF!AI9="","","n/a")</f>
        <v>n/a</v>
      </c>
      <c r="AJ9" s="141" t="str">
        <f>IF(Cohort_CF!AJ9="","","n/a")</f>
        <v>n/a</v>
      </c>
      <c r="AK9" s="141" t="str">
        <f>IF(Cohort_CF!AK9="","","n/a")</f>
        <v>n/a</v>
      </c>
      <c r="AL9" s="141" t="str">
        <f>IF(Cohort_CF!AL9="","","n/a")</f>
        <v>n/a</v>
      </c>
      <c r="AM9" s="141" t="str">
        <f>IF(Cohort_CF!AM9="","","n/a")</f>
        <v>n/a</v>
      </c>
      <c r="AN9" s="141" t="str">
        <f>IF(Cohort_CF!AN9="","","n/a")</f>
        <v>n/a</v>
      </c>
      <c r="AO9" s="141" t="str">
        <f>IF(Cohort_CF!AO9="","","n/a")</f>
        <v>n/a</v>
      </c>
      <c r="AP9" s="141" t="str">
        <f>IF(Cohort_CF!AP9="","","n/a")</f>
        <v>n/a</v>
      </c>
      <c r="AQ9" s="141" t="str">
        <f>IF(Cohort_CF!AQ9="","","n/a")</f>
        <v>n/a</v>
      </c>
      <c r="AR9" s="141" t="str">
        <f>IF(Cohort_CF!AR9="","","n/a")</f>
        <v>n/a</v>
      </c>
      <c r="AS9" s="141" t="str">
        <f>IF(Cohort_CF!AS9="","","n/a")</f>
        <v>n/a</v>
      </c>
      <c r="AT9" s="141" t="str">
        <f>IF(Cohort_CF!AT9="","","n/a")</f>
        <v>n/a</v>
      </c>
      <c r="AU9" s="141" t="str">
        <f>IF(Cohort_CF!AU9="","","n/a")</f>
        <v>n/a</v>
      </c>
      <c r="AV9" s="141" t="str">
        <f>IF(Cohort_CF!AV9="","","n/a")</f>
        <v>n/a</v>
      </c>
      <c r="AW9" s="141" t="str">
        <f>IF(Cohort_CF!AW9="","","n/a")</f>
        <v/>
      </c>
      <c r="AX9" s="141" t="str">
        <f>IF(Cohort_CF!AX9="","","n/a")</f>
        <v/>
      </c>
      <c r="AY9" s="141" t="str">
        <f>IF(Cohort_CF!AY9="","","n/a")</f>
        <v/>
      </c>
      <c r="AZ9" s="141" t="str">
        <f>IF(Cohort_CF!AZ9="","","n/a")</f>
        <v/>
      </c>
      <c r="BA9" s="141" t="str">
        <f>IF(Cohort_CF!BA9="","","n/a")</f>
        <v/>
      </c>
      <c r="BB9" s="141" t="str">
        <f>IF(Cohort_CF!BB9="","","n/a")</f>
        <v/>
      </c>
      <c r="BC9" s="141" t="str">
        <f>IF(Cohort_CF!BC9="","","n/a")</f>
        <v/>
      </c>
      <c r="BD9" s="141" t="str">
        <f>IF(Cohort_CF!BD9="","","n/a")</f>
        <v/>
      </c>
      <c r="BE9" s="141" t="str">
        <f>IF(Cohort_CF!BE9="","","n/a")</f>
        <v/>
      </c>
      <c r="BF9" s="141" t="str">
        <f>IF(Cohort_CF!BF9="","","n/a")</f>
        <v/>
      </c>
      <c r="BG9" s="141" t="str">
        <f>IF(Cohort_CF!BG9="","","n/a")</f>
        <v/>
      </c>
      <c r="BH9" s="141" t="str">
        <f>IF(Cohort_CF!BH9="","","n/a")</f>
        <v/>
      </c>
      <c r="BI9" s="141" t="str">
        <f>IF(Cohort_CF!BI9="","","n/a")</f>
        <v/>
      </c>
      <c r="BJ9" s="141" t="str">
        <f>IF(Cohort_CF!BJ9="","","n/a")</f>
        <v/>
      </c>
      <c r="BK9" s="141" t="str">
        <f>IF(Cohort_CF!BK9="","","n/a")</f>
        <v/>
      </c>
      <c r="BL9" s="141" t="str">
        <f>IF(Cohort_CF!BL9="","","n/a")</f>
        <v/>
      </c>
    </row>
    <row r="10" spans="1:73" s="135" customFormat="1" hidden="1" x14ac:dyDescent="0.55000000000000004">
      <c r="A10" s="646"/>
      <c r="B10" s="135" t="s">
        <v>471</v>
      </c>
      <c r="F10" s="141" t="str">
        <f>IF(Cohort_CF!F10="","","n/a")</f>
        <v/>
      </c>
      <c r="G10" s="141" t="str">
        <f>IF(Cohort_CF!G10="","","n/a")</f>
        <v/>
      </c>
      <c r="H10" s="141" t="str">
        <f>IF(Cohort_CF!H10="","","n/a")</f>
        <v/>
      </c>
      <c r="I10" s="141" t="str">
        <f>IF(Cohort_CF!I10="","","n/a")</f>
        <v/>
      </c>
      <c r="J10" s="141" t="str">
        <f>IF(Cohort_CF!J10="","","n/a")</f>
        <v>n/a</v>
      </c>
      <c r="K10" s="141" t="str">
        <f>IF(Cohort_CF!K10="","","n/a")</f>
        <v>n/a</v>
      </c>
      <c r="L10" s="141" t="str">
        <f>IF(Cohort_CF!L10="","","n/a")</f>
        <v>n/a</v>
      </c>
      <c r="M10" s="141" t="str">
        <f>IF(Cohort_CF!M10="","","n/a")</f>
        <v>n/a</v>
      </c>
      <c r="N10" s="141" t="str">
        <f>IF(Cohort_CF!N10="","","n/a")</f>
        <v>n/a</v>
      </c>
      <c r="O10" s="141" t="str">
        <f>IF(Cohort_CF!O10="","","n/a")</f>
        <v>n/a</v>
      </c>
      <c r="P10" s="141" t="str">
        <f>IF(Cohort_CF!P10="","","n/a")</f>
        <v>n/a</v>
      </c>
      <c r="Q10" s="141" t="str">
        <f>IF(Cohort_CF!Q10="","","n/a")</f>
        <v>n/a</v>
      </c>
      <c r="R10" s="141" t="str">
        <f>IF(Cohort_CF!R10="","","n/a")</f>
        <v>n/a</v>
      </c>
      <c r="S10" s="141" t="str">
        <f>IF(Cohort_CF!S10="","","n/a")</f>
        <v>n/a</v>
      </c>
      <c r="T10" s="141" t="str">
        <f>IF(Cohort_CF!T10="","","n/a")</f>
        <v>n/a</v>
      </c>
      <c r="U10" s="141" t="str">
        <f>IF(Cohort_CF!U10="","","n/a")</f>
        <v>n/a</v>
      </c>
      <c r="V10" s="141" t="str">
        <f>IF(Cohort_CF!V10="","","n/a")</f>
        <v>n/a</v>
      </c>
      <c r="W10" s="141" t="str">
        <f>IF(Cohort_CF!W10="","","n/a")</f>
        <v>n/a</v>
      </c>
      <c r="X10" s="141" t="str">
        <f>IF(Cohort_CF!X10="","","n/a")</f>
        <v>n/a</v>
      </c>
      <c r="Y10" s="141" t="str">
        <f>IF(Cohort_CF!Y10="","","n/a")</f>
        <v>n/a</v>
      </c>
      <c r="Z10" s="141" t="str">
        <f>IF(Cohort_CF!Z10="","","n/a")</f>
        <v>n/a</v>
      </c>
      <c r="AA10" s="141" t="str">
        <f>IF(Cohort_CF!AA10="","","n/a")</f>
        <v>n/a</v>
      </c>
      <c r="AB10" s="141" t="str">
        <f>IF(Cohort_CF!AB10="","","n/a")</f>
        <v>n/a</v>
      </c>
      <c r="AC10" s="141" t="str">
        <f>IF(Cohort_CF!AC10="","","n/a")</f>
        <v>n/a</v>
      </c>
      <c r="AD10" s="141" t="str">
        <f>IF(Cohort_CF!AD10="","","n/a")</f>
        <v>n/a</v>
      </c>
      <c r="AE10" s="141" t="str">
        <f>IF(Cohort_CF!AE10="","","n/a")</f>
        <v>n/a</v>
      </c>
      <c r="AF10" s="141" t="str">
        <f>IF(Cohort_CF!AF10="","","n/a")</f>
        <v>n/a</v>
      </c>
      <c r="AG10" s="141" t="str">
        <f>IF(Cohort_CF!AG10="","","n/a")</f>
        <v>n/a</v>
      </c>
      <c r="AH10" s="141" t="str">
        <f>IF(Cohort_CF!AH10="","","n/a")</f>
        <v>n/a</v>
      </c>
      <c r="AI10" s="141" t="str">
        <f>IF(Cohort_CF!AI10="","","n/a")</f>
        <v>n/a</v>
      </c>
      <c r="AJ10" s="141" t="str">
        <f>IF(Cohort_CF!AJ10="","","n/a")</f>
        <v>n/a</v>
      </c>
      <c r="AK10" s="141" t="str">
        <f>IF(Cohort_CF!AK10="","","n/a")</f>
        <v>n/a</v>
      </c>
      <c r="AL10" s="141" t="str">
        <f>IF(Cohort_CF!AL10="","","n/a")</f>
        <v>n/a</v>
      </c>
      <c r="AM10" s="141" t="str">
        <f>IF(Cohort_CF!AM10="","","n/a")</f>
        <v>n/a</v>
      </c>
      <c r="AN10" s="141" t="str">
        <f>IF(Cohort_CF!AN10="","","n/a")</f>
        <v>n/a</v>
      </c>
      <c r="AO10" s="141" t="str">
        <f>IF(Cohort_CF!AO10="","","n/a")</f>
        <v>n/a</v>
      </c>
      <c r="AP10" s="141" t="str">
        <f>IF(Cohort_CF!AP10="","","n/a")</f>
        <v>n/a</v>
      </c>
      <c r="AQ10" s="141" t="str">
        <f>IF(Cohort_CF!AQ10="","","n/a")</f>
        <v>n/a</v>
      </c>
      <c r="AR10" s="141" t="str">
        <f>IF(Cohort_CF!AR10="","","n/a")</f>
        <v>n/a</v>
      </c>
      <c r="AS10" s="141" t="str">
        <f>IF(Cohort_CF!AS10="","","n/a")</f>
        <v>n/a</v>
      </c>
      <c r="AT10" s="141" t="str">
        <f>IF(Cohort_CF!AT10="","","n/a")</f>
        <v>n/a</v>
      </c>
      <c r="AU10" s="141" t="str">
        <f>IF(Cohort_CF!AU10="","","n/a")</f>
        <v>n/a</v>
      </c>
      <c r="AV10" s="141" t="str">
        <f>IF(Cohort_CF!AV10="","","n/a")</f>
        <v>n/a</v>
      </c>
      <c r="AW10" s="141" t="str">
        <f>IF(Cohort_CF!AW10="","","n/a")</f>
        <v>n/a</v>
      </c>
      <c r="AX10" s="141" t="str">
        <f>IF(Cohort_CF!AX10="","","n/a")</f>
        <v/>
      </c>
      <c r="AY10" s="141" t="str">
        <f>IF(Cohort_CF!AY10="","","n/a")</f>
        <v/>
      </c>
      <c r="AZ10" s="141" t="str">
        <f>IF(Cohort_CF!AZ10="","","n/a")</f>
        <v/>
      </c>
      <c r="BA10" s="141" t="str">
        <f>IF(Cohort_CF!BA10="","","n/a")</f>
        <v/>
      </c>
      <c r="BB10" s="141" t="str">
        <f>IF(Cohort_CF!BB10="","","n/a")</f>
        <v/>
      </c>
      <c r="BC10" s="141" t="str">
        <f>IF(Cohort_CF!BC10="","","n/a")</f>
        <v/>
      </c>
      <c r="BD10" s="141" t="str">
        <f>IF(Cohort_CF!BD10="","","n/a")</f>
        <v/>
      </c>
      <c r="BE10" s="141" t="str">
        <f>IF(Cohort_CF!BE10="","","n/a")</f>
        <v/>
      </c>
      <c r="BF10" s="141" t="str">
        <f>IF(Cohort_CF!BF10="","","n/a")</f>
        <v/>
      </c>
      <c r="BG10" s="141" t="str">
        <f>IF(Cohort_CF!BG10="","","n/a")</f>
        <v/>
      </c>
      <c r="BH10" s="141" t="str">
        <f>IF(Cohort_CF!BH10="","","n/a")</f>
        <v/>
      </c>
      <c r="BI10" s="141" t="str">
        <f>IF(Cohort_CF!BI10="","","n/a")</f>
        <v/>
      </c>
      <c r="BJ10" s="141" t="str">
        <f>IF(Cohort_CF!BJ10="","","n/a")</f>
        <v/>
      </c>
      <c r="BK10" s="141" t="str">
        <f>IF(Cohort_CF!BK10="","","n/a")</f>
        <v/>
      </c>
      <c r="BL10" s="141" t="str">
        <f>IF(Cohort_CF!BL10="","","n/a")</f>
        <v/>
      </c>
    </row>
    <row r="11" spans="1:73" s="135" customFormat="1" hidden="1" x14ac:dyDescent="0.55000000000000004">
      <c r="A11" s="646"/>
      <c r="B11" s="135" t="s">
        <v>472</v>
      </c>
      <c r="F11" s="141" t="str">
        <f>IF(Cohort_CF!F11="","","n/a")</f>
        <v/>
      </c>
      <c r="G11" s="141" t="str">
        <f>IF(Cohort_CF!G11="","","n/a")</f>
        <v/>
      </c>
      <c r="H11" s="141" t="str">
        <f>IF(Cohort_CF!H11="","","n/a")</f>
        <v/>
      </c>
      <c r="I11" s="141" t="str">
        <f>IF(Cohort_CF!I11="","","n/a")</f>
        <v/>
      </c>
      <c r="J11" s="141" t="str">
        <f>IF(Cohort_CF!J11="","","n/a")</f>
        <v/>
      </c>
      <c r="K11" s="141" t="str">
        <f>IF(Cohort_CF!K11="","","n/a")</f>
        <v>n/a</v>
      </c>
      <c r="L11" s="141" t="str">
        <f>IF(Cohort_CF!L11="","","n/a")</f>
        <v>n/a</v>
      </c>
      <c r="M11" s="141" t="str">
        <f>IF(Cohort_CF!M11="","","n/a")</f>
        <v>n/a</v>
      </c>
      <c r="N11" s="141" t="str">
        <f>IF(Cohort_CF!N11="","","n/a")</f>
        <v>n/a</v>
      </c>
      <c r="O11" s="141" t="str">
        <f>IF(Cohort_CF!O11="","","n/a")</f>
        <v>n/a</v>
      </c>
      <c r="P11" s="141" t="str">
        <f>IF(Cohort_CF!P11="","","n/a")</f>
        <v>n/a</v>
      </c>
      <c r="Q11" s="141" t="str">
        <f>IF(Cohort_CF!Q11="","","n/a")</f>
        <v>n/a</v>
      </c>
      <c r="R11" s="141" t="str">
        <f>IF(Cohort_CF!R11="","","n/a")</f>
        <v>n/a</v>
      </c>
      <c r="S11" s="141" t="str">
        <f>IF(Cohort_CF!S11="","","n/a")</f>
        <v>n/a</v>
      </c>
      <c r="T11" s="141" t="str">
        <f>IF(Cohort_CF!T11="","","n/a")</f>
        <v>n/a</v>
      </c>
      <c r="U11" s="141" t="str">
        <f>IF(Cohort_CF!U11="","","n/a")</f>
        <v>n/a</v>
      </c>
      <c r="V11" s="141" t="str">
        <f>IF(Cohort_CF!V11="","","n/a")</f>
        <v>n/a</v>
      </c>
      <c r="W11" s="141" t="str">
        <f>IF(Cohort_CF!W11="","","n/a")</f>
        <v>n/a</v>
      </c>
      <c r="X11" s="141" t="str">
        <f>IF(Cohort_CF!X11="","","n/a")</f>
        <v>n/a</v>
      </c>
      <c r="Y11" s="141" t="str">
        <f>IF(Cohort_CF!Y11="","","n/a")</f>
        <v>n/a</v>
      </c>
      <c r="Z11" s="141" t="str">
        <f>IF(Cohort_CF!Z11="","","n/a")</f>
        <v>n/a</v>
      </c>
      <c r="AA11" s="141" t="str">
        <f>IF(Cohort_CF!AA11="","","n/a")</f>
        <v>n/a</v>
      </c>
      <c r="AB11" s="141" t="str">
        <f>IF(Cohort_CF!AB11="","","n/a")</f>
        <v>n/a</v>
      </c>
      <c r="AC11" s="141" t="str">
        <f>IF(Cohort_CF!AC11="","","n/a")</f>
        <v>n/a</v>
      </c>
      <c r="AD11" s="141" t="str">
        <f>IF(Cohort_CF!AD11="","","n/a")</f>
        <v>n/a</v>
      </c>
      <c r="AE11" s="141" t="str">
        <f>IF(Cohort_CF!AE11="","","n/a")</f>
        <v>n/a</v>
      </c>
      <c r="AF11" s="141" t="str">
        <f>IF(Cohort_CF!AF11="","","n/a")</f>
        <v>n/a</v>
      </c>
      <c r="AG11" s="141" t="str">
        <f>IF(Cohort_CF!AG11="","","n/a")</f>
        <v>n/a</v>
      </c>
      <c r="AH11" s="141" t="str">
        <f>IF(Cohort_CF!AH11="","","n/a")</f>
        <v>n/a</v>
      </c>
      <c r="AI11" s="141" t="str">
        <f>IF(Cohort_CF!AI11="","","n/a")</f>
        <v>n/a</v>
      </c>
      <c r="AJ11" s="141" t="str">
        <f>IF(Cohort_CF!AJ11="","","n/a")</f>
        <v>n/a</v>
      </c>
      <c r="AK11" s="141" t="str">
        <f>IF(Cohort_CF!AK11="","","n/a")</f>
        <v>n/a</v>
      </c>
      <c r="AL11" s="141" t="str">
        <f>IF(Cohort_CF!AL11="","","n/a")</f>
        <v>n/a</v>
      </c>
      <c r="AM11" s="141" t="str">
        <f>IF(Cohort_CF!AM11="","","n/a")</f>
        <v>n/a</v>
      </c>
      <c r="AN11" s="141" t="str">
        <f>IF(Cohort_CF!AN11="","","n/a")</f>
        <v>n/a</v>
      </c>
      <c r="AO11" s="141" t="str">
        <f>IF(Cohort_CF!AO11="","","n/a")</f>
        <v>n/a</v>
      </c>
      <c r="AP11" s="141" t="str">
        <f>IF(Cohort_CF!AP11="","","n/a")</f>
        <v>n/a</v>
      </c>
      <c r="AQ11" s="141" t="str">
        <f>IF(Cohort_CF!AQ11="","","n/a")</f>
        <v>n/a</v>
      </c>
      <c r="AR11" s="141" t="str">
        <f>IF(Cohort_CF!AR11="","","n/a")</f>
        <v>n/a</v>
      </c>
      <c r="AS11" s="141" t="str">
        <f>IF(Cohort_CF!AS11="","","n/a")</f>
        <v>n/a</v>
      </c>
      <c r="AT11" s="141" t="str">
        <f>IF(Cohort_CF!AT11="","","n/a")</f>
        <v>n/a</v>
      </c>
      <c r="AU11" s="141" t="str">
        <f>IF(Cohort_CF!AU11="","","n/a")</f>
        <v>n/a</v>
      </c>
      <c r="AV11" s="141" t="str">
        <f>IF(Cohort_CF!AV11="","","n/a")</f>
        <v>n/a</v>
      </c>
      <c r="AW11" s="141" t="str">
        <f>IF(Cohort_CF!AW11="","","n/a")</f>
        <v>n/a</v>
      </c>
      <c r="AX11" s="141" t="str">
        <f>IF(Cohort_CF!AX11="","","n/a")</f>
        <v>n/a</v>
      </c>
      <c r="AY11" s="141" t="str">
        <f>IF(Cohort_CF!AY11="","","n/a")</f>
        <v/>
      </c>
      <c r="AZ11" s="141" t="str">
        <f>IF(Cohort_CF!AZ11="","","n/a")</f>
        <v/>
      </c>
      <c r="BA11" s="141" t="str">
        <f>IF(Cohort_CF!BA11="","","n/a")</f>
        <v/>
      </c>
      <c r="BB11" s="141" t="str">
        <f>IF(Cohort_CF!BB11="","","n/a")</f>
        <v/>
      </c>
      <c r="BC11" s="141" t="str">
        <f>IF(Cohort_CF!BC11="","","n/a")</f>
        <v/>
      </c>
      <c r="BD11" s="141" t="str">
        <f>IF(Cohort_CF!BD11="","","n/a")</f>
        <v/>
      </c>
      <c r="BE11" s="141" t="str">
        <f>IF(Cohort_CF!BE11="","","n/a")</f>
        <v/>
      </c>
      <c r="BF11" s="141" t="str">
        <f>IF(Cohort_CF!BF11="","","n/a")</f>
        <v/>
      </c>
      <c r="BG11" s="141" t="str">
        <f>IF(Cohort_CF!BG11="","","n/a")</f>
        <v/>
      </c>
      <c r="BH11" s="141" t="str">
        <f>IF(Cohort_CF!BH11="","","n/a")</f>
        <v/>
      </c>
      <c r="BI11" s="141" t="str">
        <f>IF(Cohort_CF!BI11="","","n/a")</f>
        <v/>
      </c>
      <c r="BJ11" s="141" t="str">
        <f>IF(Cohort_CF!BJ11="","","n/a")</f>
        <v/>
      </c>
      <c r="BK11" s="141" t="str">
        <f>IF(Cohort_CF!BK11="","","n/a")</f>
        <v/>
      </c>
      <c r="BL11" s="141" t="str">
        <f>IF(Cohort_CF!BL11="","","n/a")</f>
        <v/>
      </c>
    </row>
    <row r="12" spans="1:73" s="135" customFormat="1" hidden="1" x14ac:dyDescent="0.55000000000000004">
      <c r="A12" s="646"/>
      <c r="B12" s="135" t="s">
        <v>473</v>
      </c>
      <c r="F12" s="141" t="str">
        <f>IF(Cohort_CF!F12="","","n/a")</f>
        <v/>
      </c>
      <c r="G12" s="141" t="str">
        <f>IF(Cohort_CF!G12="","","n/a")</f>
        <v/>
      </c>
      <c r="H12" s="141" t="str">
        <f>IF(Cohort_CF!H12="","","n/a")</f>
        <v/>
      </c>
      <c r="I12" s="141" t="str">
        <f>IF(Cohort_CF!I12="","","n/a")</f>
        <v/>
      </c>
      <c r="J12" s="141" t="str">
        <f>IF(Cohort_CF!J12="","","n/a")</f>
        <v/>
      </c>
      <c r="K12" s="141" t="str">
        <f>IF(Cohort_CF!K12="","","n/a")</f>
        <v/>
      </c>
      <c r="L12" s="141" t="str">
        <f>IF(Cohort_CF!L12="","","n/a")</f>
        <v>n/a</v>
      </c>
      <c r="M12" s="141" t="str">
        <f>IF(Cohort_CF!M12="","","n/a")</f>
        <v>n/a</v>
      </c>
      <c r="N12" s="141" t="str">
        <f>IF(Cohort_CF!N12="","","n/a")</f>
        <v>n/a</v>
      </c>
      <c r="O12" s="141" t="str">
        <f>IF(Cohort_CF!O12="","","n/a")</f>
        <v>n/a</v>
      </c>
      <c r="P12" s="141" t="str">
        <f>IF(Cohort_CF!P12="","","n/a")</f>
        <v>n/a</v>
      </c>
      <c r="Q12" s="141" t="str">
        <f>IF(Cohort_CF!Q12="","","n/a")</f>
        <v>n/a</v>
      </c>
      <c r="R12" s="141" t="str">
        <f>IF(Cohort_CF!R12="","","n/a")</f>
        <v>n/a</v>
      </c>
      <c r="S12" s="141" t="str">
        <f>IF(Cohort_CF!S12="","","n/a")</f>
        <v>n/a</v>
      </c>
      <c r="T12" s="141" t="str">
        <f>IF(Cohort_CF!T12="","","n/a")</f>
        <v>n/a</v>
      </c>
      <c r="U12" s="141" t="str">
        <f>IF(Cohort_CF!U12="","","n/a")</f>
        <v>n/a</v>
      </c>
      <c r="V12" s="141" t="str">
        <f>IF(Cohort_CF!V12="","","n/a")</f>
        <v>n/a</v>
      </c>
      <c r="W12" s="141" t="str">
        <f>IF(Cohort_CF!W12="","","n/a")</f>
        <v>n/a</v>
      </c>
      <c r="X12" s="141" t="str">
        <f>IF(Cohort_CF!X12="","","n/a")</f>
        <v>n/a</v>
      </c>
      <c r="Y12" s="141" t="str">
        <f>IF(Cohort_CF!Y12="","","n/a")</f>
        <v>n/a</v>
      </c>
      <c r="Z12" s="141" t="str">
        <f>IF(Cohort_CF!Z12="","","n/a")</f>
        <v>n/a</v>
      </c>
      <c r="AA12" s="141" t="str">
        <f>IF(Cohort_CF!AA12="","","n/a")</f>
        <v>n/a</v>
      </c>
      <c r="AB12" s="141" t="str">
        <f>IF(Cohort_CF!AB12="","","n/a")</f>
        <v>n/a</v>
      </c>
      <c r="AC12" s="141" t="str">
        <f>IF(Cohort_CF!AC12="","","n/a")</f>
        <v>n/a</v>
      </c>
      <c r="AD12" s="141" t="str">
        <f>IF(Cohort_CF!AD12="","","n/a")</f>
        <v>n/a</v>
      </c>
      <c r="AE12" s="141" t="str">
        <f>IF(Cohort_CF!AE12="","","n/a")</f>
        <v>n/a</v>
      </c>
      <c r="AF12" s="141" t="str">
        <f>IF(Cohort_CF!AF12="","","n/a")</f>
        <v>n/a</v>
      </c>
      <c r="AG12" s="141" t="str">
        <f>IF(Cohort_CF!AG12="","","n/a")</f>
        <v>n/a</v>
      </c>
      <c r="AH12" s="141" t="str">
        <f>IF(Cohort_CF!AH12="","","n/a")</f>
        <v>n/a</v>
      </c>
      <c r="AI12" s="141" t="str">
        <f>IF(Cohort_CF!AI12="","","n/a")</f>
        <v>n/a</v>
      </c>
      <c r="AJ12" s="141" t="str">
        <f>IF(Cohort_CF!AJ12="","","n/a")</f>
        <v>n/a</v>
      </c>
      <c r="AK12" s="141" t="str">
        <f>IF(Cohort_CF!AK12="","","n/a")</f>
        <v>n/a</v>
      </c>
      <c r="AL12" s="141" t="str">
        <f>IF(Cohort_CF!AL12="","","n/a")</f>
        <v>n/a</v>
      </c>
      <c r="AM12" s="141" t="str">
        <f>IF(Cohort_CF!AM12="","","n/a")</f>
        <v>n/a</v>
      </c>
      <c r="AN12" s="141" t="str">
        <f>IF(Cohort_CF!AN12="","","n/a")</f>
        <v>n/a</v>
      </c>
      <c r="AO12" s="141" t="str">
        <f>IF(Cohort_CF!AO12="","","n/a")</f>
        <v>n/a</v>
      </c>
      <c r="AP12" s="141" t="str">
        <f>IF(Cohort_CF!AP12="","","n/a")</f>
        <v>n/a</v>
      </c>
      <c r="AQ12" s="141" t="str">
        <f>IF(Cohort_CF!AQ12="","","n/a")</f>
        <v>n/a</v>
      </c>
      <c r="AR12" s="141" t="str">
        <f>IF(Cohort_CF!AR12="","","n/a")</f>
        <v>n/a</v>
      </c>
      <c r="AS12" s="141" t="str">
        <f>IF(Cohort_CF!AS12="","","n/a")</f>
        <v>n/a</v>
      </c>
      <c r="AT12" s="141" t="str">
        <f>IF(Cohort_CF!AT12="","","n/a")</f>
        <v>n/a</v>
      </c>
      <c r="AU12" s="141" t="str">
        <f>IF(Cohort_CF!AU12="","","n/a")</f>
        <v>n/a</v>
      </c>
      <c r="AV12" s="141" t="str">
        <f>IF(Cohort_CF!AV12="","","n/a")</f>
        <v>n/a</v>
      </c>
      <c r="AW12" s="141" t="str">
        <f>IF(Cohort_CF!AW12="","","n/a")</f>
        <v>n/a</v>
      </c>
      <c r="AX12" s="141" t="str">
        <f>IF(Cohort_CF!AX12="","","n/a")</f>
        <v>n/a</v>
      </c>
      <c r="AY12" s="141" t="str">
        <f>IF(Cohort_CF!AY12="","","n/a")</f>
        <v>n/a</v>
      </c>
      <c r="AZ12" s="141" t="str">
        <f>IF(Cohort_CF!AZ12="","","n/a")</f>
        <v/>
      </c>
      <c r="BA12" s="141" t="str">
        <f>IF(Cohort_CF!BA12="","","n/a")</f>
        <v/>
      </c>
      <c r="BB12" s="141" t="str">
        <f>IF(Cohort_CF!BB12="","","n/a")</f>
        <v/>
      </c>
      <c r="BC12" s="141" t="str">
        <f>IF(Cohort_CF!BC12="","","n/a")</f>
        <v/>
      </c>
      <c r="BD12" s="141" t="str">
        <f>IF(Cohort_CF!BD12="","","n/a")</f>
        <v/>
      </c>
      <c r="BE12" s="141" t="str">
        <f>IF(Cohort_CF!BE12="","","n/a")</f>
        <v/>
      </c>
      <c r="BF12" s="141" t="str">
        <f>IF(Cohort_CF!BF12="","","n/a")</f>
        <v/>
      </c>
      <c r="BG12" s="141" t="str">
        <f>IF(Cohort_CF!BG12="","","n/a")</f>
        <v/>
      </c>
      <c r="BH12" s="141" t="str">
        <f>IF(Cohort_CF!BH12="","","n/a")</f>
        <v/>
      </c>
      <c r="BI12" s="141" t="str">
        <f>IF(Cohort_CF!BI12="","","n/a")</f>
        <v/>
      </c>
      <c r="BJ12" s="141" t="str">
        <f>IF(Cohort_CF!BJ12="","","n/a")</f>
        <v/>
      </c>
      <c r="BK12" s="141" t="str">
        <f>IF(Cohort_CF!BK12="","","n/a")</f>
        <v/>
      </c>
      <c r="BL12" s="141" t="str">
        <f>IF(Cohort_CF!BL12="","","n/a")</f>
        <v/>
      </c>
    </row>
    <row r="13" spans="1:73" s="135" customFormat="1" hidden="1" x14ac:dyDescent="0.55000000000000004">
      <c r="A13" s="646"/>
      <c r="B13" s="135" t="s">
        <v>474</v>
      </c>
      <c r="F13" s="141" t="str">
        <f>IF(Cohort_CF!F13="","","n/a")</f>
        <v/>
      </c>
      <c r="G13" s="141" t="str">
        <f>IF(Cohort_CF!G13="","","n/a")</f>
        <v/>
      </c>
      <c r="H13" s="141" t="str">
        <f>IF(Cohort_CF!H13="","","n/a")</f>
        <v/>
      </c>
      <c r="I13" s="141" t="str">
        <f>IF(Cohort_CF!I13="","","n/a")</f>
        <v/>
      </c>
      <c r="J13" s="141" t="str">
        <f>IF(Cohort_CF!J13="","","n/a")</f>
        <v/>
      </c>
      <c r="K13" s="141" t="str">
        <f>IF(Cohort_CF!K13="","","n/a")</f>
        <v/>
      </c>
      <c r="L13" s="141" t="str">
        <f>IF(Cohort_CF!L13="","","n/a")</f>
        <v/>
      </c>
      <c r="M13" s="141" t="str">
        <f>IF(Cohort_CF!M13="","","n/a")</f>
        <v>n/a</v>
      </c>
      <c r="N13" s="141" t="str">
        <f>IF(Cohort_CF!N13="","","n/a")</f>
        <v>n/a</v>
      </c>
      <c r="O13" s="141" t="str">
        <f>IF(Cohort_CF!O13="","","n/a")</f>
        <v>n/a</v>
      </c>
      <c r="P13" s="141" t="str">
        <f>IF(Cohort_CF!P13="","","n/a")</f>
        <v>n/a</v>
      </c>
      <c r="Q13" s="141" t="str">
        <f>IF(Cohort_CF!Q13="","","n/a")</f>
        <v>n/a</v>
      </c>
      <c r="R13" s="141" t="str">
        <f>IF(Cohort_CF!R13="","","n/a")</f>
        <v>n/a</v>
      </c>
      <c r="S13" s="141" t="str">
        <f>IF(Cohort_CF!S13="","","n/a")</f>
        <v>n/a</v>
      </c>
      <c r="T13" s="141" t="str">
        <f>IF(Cohort_CF!T13="","","n/a")</f>
        <v>n/a</v>
      </c>
      <c r="U13" s="141" t="str">
        <f>IF(Cohort_CF!U13="","","n/a")</f>
        <v>n/a</v>
      </c>
      <c r="V13" s="141" t="str">
        <f>IF(Cohort_CF!V13="","","n/a")</f>
        <v>n/a</v>
      </c>
      <c r="W13" s="141" t="str">
        <f>IF(Cohort_CF!W13="","","n/a")</f>
        <v>n/a</v>
      </c>
      <c r="X13" s="141" t="str">
        <f>IF(Cohort_CF!X13="","","n/a")</f>
        <v>n/a</v>
      </c>
      <c r="Y13" s="141" t="str">
        <f>IF(Cohort_CF!Y13="","","n/a")</f>
        <v>n/a</v>
      </c>
      <c r="Z13" s="141" t="str">
        <f>IF(Cohort_CF!Z13="","","n/a")</f>
        <v>n/a</v>
      </c>
      <c r="AA13" s="141" t="str">
        <f>IF(Cohort_CF!AA13="","","n/a")</f>
        <v>n/a</v>
      </c>
      <c r="AB13" s="141" t="str">
        <f>IF(Cohort_CF!AB13="","","n/a")</f>
        <v>n/a</v>
      </c>
      <c r="AC13" s="141" t="str">
        <f>IF(Cohort_CF!AC13="","","n/a")</f>
        <v>n/a</v>
      </c>
      <c r="AD13" s="141" t="str">
        <f>IF(Cohort_CF!AD13="","","n/a")</f>
        <v>n/a</v>
      </c>
      <c r="AE13" s="141" t="str">
        <f>IF(Cohort_CF!AE13="","","n/a")</f>
        <v>n/a</v>
      </c>
      <c r="AF13" s="141" t="str">
        <f>IF(Cohort_CF!AF13="","","n/a")</f>
        <v>n/a</v>
      </c>
      <c r="AG13" s="141" t="str">
        <f>IF(Cohort_CF!AG13="","","n/a")</f>
        <v>n/a</v>
      </c>
      <c r="AH13" s="141" t="str">
        <f>IF(Cohort_CF!AH13="","","n/a")</f>
        <v>n/a</v>
      </c>
      <c r="AI13" s="141" t="str">
        <f>IF(Cohort_CF!AI13="","","n/a")</f>
        <v>n/a</v>
      </c>
      <c r="AJ13" s="141" t="str">
        <f>IF(Cohort_CF!AJ13="","","n/a")</f>
        <v>n/a</v>
      </c>
      <c r="AK13" s="141" t="str">
        <f>IF(Cohort_CF!AK13="","","n/a")</f>
        <v>n/a</v>
      </c>
      <c r="AL13" s="141" t="str">
        <f>IF(Cohort_CF!AL13="","","n/a")</f>
        <v>n/a</v>
      </c>
      <c r="AM13" s="141" t="str">
        <f>IF(Cohort_CF!AM13="","","n/a")</f>
        <v>n/a</v>
      </c>
      <c r="AN13" s="141" t="str">
        <f>IF(Cohort_CF!AN13="","","n/a")</f>
        <v>n/a</v>
      </c>
      <c r="AO13" s="141" t="str">
        <f>IF(Cohort_CF!AO13="","","n/a")</f>
        <v>n/a</v>
      </c>
      <c r="AP13" s="141" t="str">
        <f>IF(Cohort_CF!AP13="","","n/a")</f>
        <v>n/a</v>
      </c>
      <c r="AQ13" s="141" t="str">
        <f>IF(Cohort_CF!AQ13="","","n/a")</f>
        <v>n/a</v>
      </c>
      <c r="AR13" s="141" t="str">
        <f>IF(Cohort_CF!AR13="","","n/a")</f>
        <v>n/a</v>
      </c>
      <c r="AS13" s="141" t="str">
        <f>IF(Cohort_CF!AS13="","","n/a")</f>
        <v>n/a</v>
      </c>
      <c r="AT13" s="141" t="str">
        <f>IF(Cohort_CF!AT13="","","n/a")</f>
        <v>n/a</v>
      </c>
      <c r="AU13" s="141" t="str">
        <f>IF(Cohort_CF!AU13="","","n/a")</f>
        <v>n/a</v>
      </c>
      <c r="AV13" s="141" t="str">
        <f>IF(Cohort_CF!AV13="","","n/a")</f>
        <v>n/a</v>
      </c>
      <c r="AW13" s="141" t="str">
        <f>IF(Cohort_CF!AW13="","","n/a")</f>
        <v>n/a</v>
      </c>
      <c r="AX13" s="141" t="str">
        <f>IF(Cohort_CF!AX13="","","n/a")</f>
        <v>n/a</v>
      </c>
      <c r="AY13" s="141" t="str">
        <f>IF(Cohort_CF!AY13="","","n/a")</f>
        <v>n/a</v>
      </c>
      <c r="AZ13" s="141" t="str">
        <f>IF(Cohort_CF!AZ13="","","n/a")</f>
        <v>n/a</v>
      </c>
      <c r="BA13" s="141" t="str">
        <f>IF(Cohort_CF!BA13="","","n/a")</f>
        <v/>
      </c>
      <c r="BB13" s="141" t="str">
        <f>IF(Cohort_CF!BB13="","","n/a")</f>
        <v/>
      </c>
      <c r="BC13" s="141" t="str">
        <f>IF(Cohort_CF!BC13="","","n/a")</f>
        <v/>
      </c>
      <c r="BD13" s="141" t="str">
        <f>IF(Cohort_CF!BD13="","","n/a")</f>
        <v/>
      </c>
      <c r="BE13" s="141" t="str">
        <f>IF(Cohort_CF!BE13="","","n/a")</f>
        <v/>
      </c>
      <c r="BF13" s="141" t="str">
        <f>IF(Cohort_CF!BF13="","","n/a")</f>
        <v/>
      </c>
      <c r="BG13" s="141" t="str">
        <f>IF(Cohort_CF!BG13="","","n/a")</f>
        <v/>
      </c>
      <c r="BH13" s="141" t="str">
        <f>IF(Cohort_CF!BH13="","","n/a")</f>
        <v/>
      </c>
      <c r="BI13" s="141" t="str">
        <f>IF(Cohort_CF!BI13="","","n/a")</f>
        <v/>
      </c>
      <c r="BJ13" s="141" t="str">
        <f>IF(Cohort_CF!BJ13="","","n/a")</f>
        <v/>
      </c>
      <c r="BK13" s="141" t="str">
        <f>IF(Cohort_CF!BK13="","","n/a")</f>
        <v/>
      </c>
      <c r="BL13" s="141" t="str">
        <f>IF(Cohort_CF!BL13="","","n/a")</f>
        <v/>
      </c>
    </row>
    <row r="14" spans="1:73" s="135" customFormat="1" hidden="1" x14ac:dyDescent="0.55000000000000004">
      <c r="A14" s="646"/>
      <c r="B14" s="135" t="s">
        <v>475</v>
      </c>
      <c r="F14" s="141" t="str">
        <f>IF(Cohort_CF!F14="","","n/a")</f>
        <v/>
      </c>
      <c r="G14" s="141" t="str">
        <f>IF(Cohort_CF!G14="","","n/a")</f>
        <v/>
      </c>
      <c r="H14" s="141" t="str">
        <f>IF(Cohort_CF!H14="","","n/a")</f>
        <v/>
      </c>
      <c r="I14" s="141" t="str">
        <f>IF(Cohort_CF!I14="","","n/a")</f>
        <v/>
      </c>
      <c r="J14" s="141" t="str">
        <f>IF(Cohort_CF!J14="","","n/a")</f>
        <v/>
      </c>
      <c r="K14" s="141" t="str">
        <f>IF(Cohort_CF!K14="","","n/a")</f>
        <v/>
      </c>
      <c r="L14" s="141" t="str">
        <f>IF(Cohort_CF!L14="","","n/a")</f>
        <v/>
      </c>
      <c r="M14" s="141" t="str">
        <f>IF(Cohort_CF!M14="","","n/a")</f>
        <v/>
      </c>
      <c r="N14" s="141" t="str">
        <f>IF(Cohort_CF!N14="","","n/a")</f>
        <v>n/a</v>
      </c>
      <c r="O14" s="141" t="str">
        <f>IF(Cohort_CF!O14="","","n/a")</f>
        <v>n/a</v>
      </c>
      <c r="P14" s="141" t="str">
        <f>IF(Cohort_CF!P14="","","n/a")</f>
        <v>n/a</v>
      </c>
      <c r="Q14" s="141" t="str">
        <f>IF(Cohort_CF!Q14="","","n/a")</f>
        <v>n/a</v>
      </c>
      <c r="R14" s="141" t="str">
        <f>IF(Cohort_CF!R14="","","n/a")</f>
        <v>n/a</v>
      </c>
      <c r="S14" s="141" t="str">
        <f>IF(Cohort_CF!S14="","","n/a")</f>
        <v>n/a</v>
      </c>
      <c r="T14" s="141" t="str">
        <f>IF(Cohort_CF!T14="","","n/a")</f>
        <v>n/a</v>
      </c>
      <c r="U14" s="141" t="str">
        <f>IF(Cohort_CF!U14="","","n/a")</f>
        <v>n/a</v>
      </c>
      <c r="V14" s="141" t="str">
        <f>IF(Cohort_CF!V14="","","n/a")</f>
        <v>n/a</v>
      </c>
      <c r="W14" s="141" t="str">
        <f>IF(Cohort_CF!W14="","","n/a")</f>
        <v>n/a</v>
      </c>
      <c r="X14" s="141" t="str">
        <f>IF(Cohort_CF!X14="","","n/a")</f>
        <v>n/a</v>
      </c>
      <c r="Y14" s="141" t="str">
        <f>IF(Cohort_CF!Y14="","","n/a")</f>
        <v>n/a</v>
      </c>
      <c r="Z14" s="141" t="str">
        <f>IF(Cohort_CF!Z14="","","n/a")</f>
        <v>n/a</v>
      </c>
      <c r="AA14" s="141" t="str">
        <f>IF(Cohort_CF!AA14="","","n/a")</f>
        <v>n/a</v>
      </c>
      <c r="AB14" s="141" t="str">
        <f>IF(Cohort_CF!AB14="","","n/a")</f>
        <v>n/a</v>
      </c>
      <c r="AC14" s="141" t="str">
        <f>IF(Cohort_CF!AC14="","","n/a")</f>
        <v>n/a</v>
      </c>
      <c r="AD14" s="141" t="str">
        <f>IF(Cohort_CF!AD14="","","n/a")</f>
        <v>n/a</v>
      </c>
      <c r="AE14" s="141" t="str">
        <f>IF(Cohort_CF!AE14="","","n/a")</f>
        <v>n/a</v>
      </c>
      <c r="AF14" s="141" t="str">
        <f>IF(Cohort_CF!AF14="","","n/a")</f>
        <v>n/a</v>
      </c>
      <c r="AG14" s="141" t="str">
        <f>IF(Cohort_CF!AG14="","","n/a")</f>
        <v>n/a</v>
      </c>
      <c r="AH14" s="141" t="str">
        <f>IF(Cohort_CF!AH14="","","n/a")</f>
        <v>n/a</v>
      </c>
      <c r="AI14" s="141" t="str">
        <f>IF(Cohort_CF!AI14="","","n/a")</f>
        <v>n/a</v>
      </c>
      <c r="AJ14" s="141" t="str">
        <f>IF(Cohort_CF!AJ14="","","n/a")</f>
        <v>n/a</v>
      </c>
      <c r="AK14" s="141" t="str">
        <f>IF(Cohort_CF!AK14="","","n/a")</f>
        <v>n/a</v>
      </c>
      <c r="AL14" s="141" t="str">
        <f>IF(Cohort_CF!AL14="","","n/a")</f>
        <v>n/a</v>
      </c>
      <c r="AM14" s="141" t="str">
        <f>IF(Cohort_CF!AM14="","","n/a")</f>
        <v>n/a</v>
      </c>
      <c r="AN14" s="141" t="str">
        <f>IF(Cohort_CF!AN14="","","n/a")</f>
        <v>n/a</v>
      </c>
      <c r="AO14" s="141" t="str">
        <f>IF(Cohort_CF!AO14="","","n/a")</f>
        <v>n/a</v>
      </c>
      <c r="AP14" s="141" t="str">
        <f>IF(Cohort_CF!AP14="","","n/a")</f>
        <v>n/a</v>
      </c>
      <c r="AQ14" s="141" t="str">
        <f>IF(Cohort_CF!AQ14="","","n/a")</f>
        <v>n/a</v>
      </c>
      <c r="AR14" s="141" t="str">
        <f>IF(Cohort_CF!AR14="","","n/a")</f>
        <v>n/a</v>
      </c>
      <c r="AS14" s="141" t="str">
        <f>IF(Cohort_CF!AS14="","","n/a")</f>
        <v>n/a</v>
      </c>
      <c r="AT14" s="141" t="str">
        <f>IF(Cohort_CF!AT14="","","n/a")</f>
        <v>n/a</v>
      </c>
      <c r="AU14" s="141" t="str">
        <f>IF(Cohort_CF!AU14="","","n/a")</f>
        <v>n/a</v>
      </c>
      <c r="AV14" s="141" t="str">
        <f>IF(Cohort_CF!AV14="","","n/a")</f>
        <v>n/a</v>
      </c>
      <c r="AW14" s="141" t="str">
        <f>IF(Cohort_CF!AW14="","","n/a")</f>
        <v>n/a</v>
      </c>
      <c r="AX14" s="141" t="str">
        <f>IF(Cohort_CF!AX14="","","n/a")</f>
        <v>n/a</v>
      </c>
      <c r="AY14" s="141" t="str">
        <f>IF(Cohort_CF!AY14="","","n/a")</f>
        <v>n/a</v>
      </c>
      <c r="AZ14" s="141" t="str">
        <f>IF(Cohort_CF!AZ14="","","n/a")</f>
        <v>n/a</v>
      </c>
      <c r="BA14" s="141" t="str">
        <f>IF(Cohort_CF!BA14="","","n/a")</f>
        <v>n/a</v>
      </c>
      <c r="BB14" s="141" t="str">
        <f>IF(Cohort_CF!BB14="","","n/a")</f>
        <v/>
      </c>
      <c r="BC14" s="141" t="str">
        <f>IF(Cohort_CF!BC14="","","n/a")</f>
        <v/>
      </c>
      <c r="BD14" s="141" t="str">
        <f>IF(Cohort_CF!BD14="","","n/a")</f>
        <v/>
      </c>
      <c r="BE14" s="141" t="str">
        <f>IF(Cohort_CF!BE14="","","n/a")</f>
        <v/>
      </c>
      <c r="BF14" s="141" t="str">
        <f>IF(Cohort_CF!BF14="","","n/a")</f>
        <v/>
      </c>
      <c r="BG14" s="141" t="str">
        <f>IF(Cohort_CF!BG14="","","n/a")</f>
        <v/>
      </c>
      <c r="BH14" s="141" t="str">
        <f>IF(Cohort_CF!BH14="","","n/a")</f>
        <v/>
      </c>
      <c r="BI14" s="141" t="str">
        <f>IF(Cohort_CF!BI14="","","n/a")</f>
        <v/>
      </c>
      <c r="BJ14" s="141" t="str">
        <f>IF(Cohort_CF!BJ14="","","n/a")</f>
        <v/>
      </c>
      <c r="BK14" s="141" t="str">
        <f>IF(Cohort_CF!BK14="","","n/a")</f>
        <v/>
      </c>
      <c r="BL14" s="141" t="str">
        <f>IF(Cohort_CF!BL14="","","n/a")</f>
        <v/>
      </c>
    </row>
    <row r="15" spans="1:73" s="135" customFormat="1" hidden="1" x14ac:dyDescent="0.55000000000000004">
      <c r="A15" s="646"/>
      <c r="B15" s="135" t="s">
        <v>476</v>
      </c>
      <c r="F15" s="141" t="str">
        <f>IF(Cohort_CF!F15="","","n/a")</f>
        <v/>
      </c>
      <c r="G15" s="141" t="str">
        <f>IF(Cohort_CF!G15="","","n/a")</f>
        <v/>
      </c>
      <c r="H15" s="141" t="str">
        <f>IF(Cohort_CF!H15="","","n/a")</f>
        <v/>
      </c>
      <c r="I15" s="141" t="str">
        <f>IF(Cohort_CF!I15="","","n/a")</f>
        <v/>
      </c>
      <c r="J15" s="141" t="str">
        <f>IF(Cohort_CF!J15="","","n/a")</f>
        <v/>
      </c>
      <c r="K15" s="141" t="str">
        <f>IF(Cohort_CF!K15="","","n/a")</f>
        <v/>
      </c>
      <c r="L15" s="141" t="str">
        <f>IF(Cohort_CF!L15="","","n/a")</f>
        <v/>
      </c>
      <c r="M15" s="141" t="str">
        <f>IF(Cohort_CF!M15="","","n/a")</f>
        <v/>
      </c>
      <c r="N15" s="141" t="str">
        <f>IF(Cohort_CF!N15="","","n/a")</f>
        <v/>
      </c>
      <c r="O15" s="141" t="str">
        <f>IF(Cohort_CF!O15="","","n/a")</f>
        <v>n/a</v>
      </c>
      <c r="P15" s="141" t="str">
        <f>IF(Cohort_CF!P15="","","n/a")</f>
        <v>n/a</v>
      </c>
      <c r="Q15" s="141" t="str">
        <f>IF(Cohort_CF!Q15="","","n/a")</f>
        <v>n/a</v>
      </c>
      <c r="R15" s="141" t="str">
        <f>IF(Cohort_CF!R15="","","n/a")</f>
        <v>n/a</v>
      </c>
      <c r="S15" s="141" t="str">
        <f>IF(Cohort_CF!S15="","","n/a")</f>
        <v>n/a</v>
      </c>
      <c r="T15" s="141" t="str">
        <f>IF(Cohort_CF!T15="","","n/a")</f>
        <v>n/a</v>
      </c>
      <c r="U15" s="141" t="str">
        <f>IF(Cohort_CF!U15="","","n/a")</f>
        <v>n/a</v>
      </c>
      <c r="V15" s="141" t="str">
        <f>IF(Cohort_CF!V15="","","n/a")</f>
        <v>n/a</v>
      </c>
      <c r="W15" s="141" t="str">
        <f>IF(Cohort_CF!W15="","","n/a")</f>
        <v>n/a</v>
      </c>
      <c r="X15" s="141" t="str">
        <f>IF(Cohort_CF!X15="","","n/a")</f>
        <v>n/a</v>
      </c>
      <c r="Y15" s="141" t="str">
        <f>IF(Cohort_CF!Y15="","","n/a")</f>
        <v>n/a</v>
      </c>
      <c r="Z15" s="141" t="str">
        <f>IF(Cohort_CF!Z15="","","n/a")</f>
        <v>n/a</v>
      </c>
      <c r="AA15" s="141" t="str">
        <f>IF(Cohort_CF!AA15="","","n/a")</f>
        <v>n/a</v>
      </c>
      <c r="AB15" s="141" t="str">
        <f>IF(Cohort_CF!AB15="","","n/a")</f>
        <v>n/a</v>
      </c>
      <c r="AC15" s="141" t="str">
        <f>IF(Cohort_CF!AC15="","","n/a")</f>
        <v>n/a</v>
      </c>
      <c r="AD15" s="141" t="str">
        <f>IF(Cohort_CF!AD15="","","n/a")</f>
        <v>n/a</v>
      </c>
      <c r="AE15" s="141" t="str">
        <f>IF(Cohort_CF!AE15="","","n/a")</f>
        <v>n/a</v>
      </c>
      <c r="AF15" s="141" t="str">
        <f>IF(Cohort_CF!AF15="","","n/a")</f>
        <v>n/a</v>
      </c>
      <c r="AG15" s="141" t="str">
        <f>IF(Cohort_CF!AG15="","","n/a")</f>
        <v>n/a</v>
      </c>
      <c r="AH15" s="141" t="str">
        <f>IF(Cohort_CF!AH15="","","n/a")</f>
        <v>n/a</v>
      </c>
      <c r="AI15" s="141" t="str">
        <f>IF(Cohort_CF!AI15="","","n/a")</f>
        <v>n/a</v>
      </c>
      <c r="AJ15" s="141" t="str">
        <f>IF(Cohort_CF!AJ15="","","n/a")</f>
        <v>n/a</v>
      </c>
      <c r="AK15" s="141" t="str">
        <f>IF(Cohort_CF!AK15="","","n/a")</f>
        <v>n/a</v>
      </c>
      <c r="AL15" s="141" t="str">
        <f>IF(Cohort_CF!AL15="","","n/a")</f>
        <v>n/a</v>
      </c>
      <c r="AM15" s="141" t="str">
        <f>IF(Cohort_CF!AM15="","","n/a")</f>
        <v>n/a</v>
      </c>
      <c r="AN15" s="141" t="str">
        <f>IF(Cohort_CF!AN15="","","n/a")</f>
        <v>n/a</v>
      </c>
      <c r="AO15" s="141" t="str">
        <f>IF(Cohort_CF!AO15="","","n/a")</f>
        <v>n/a</v>
      </c>
      <c r="AP15" s="141" t="str">
        <f>IF(Cohort_CF!AP15="","","n/a")</f>
        <v>n/a</v>
      </c>
      <c r="AQ15" s="141" t="str">
        <f>IF(Cohort_CF!AQ15="","","n/a")</f>
        <v>n/a</v>
      </c>
      <c r="AR15" s="141" t="str">
        <f>IF(Cohort_CF!AR15="","","n/a")</f>
        <v>n/a</v>
      </c>
      <c r="AS15" s="141" t="str">
        <f>IF(Cohort_CF!AS15="","","n/a")</f>
        <v>n/a</v>
      </c>
      <c r="AT15" s="141" t="str">
        <f>IF(Cohort_CF!AT15="","","n/a")</f>
        <v>n/a</v>
      </c>
      <c r="AU15" s="141" t="str">
        <f>IF(Cohort_CF!AU15="","","n/a")</f>
        <v>n/a</v>
      </c>
      <c r="AV15" s="141" t="str">
        <f>IF(Cohort_CF!AV15="","","n/a")</f>
        <v>n/a</v>
      </c>
      <c r="AW15" s="141" t="str">
        <f>IF(Cohort_CF!AW15="","","n/a")</f>
        <v>n/a</v>
      </c>
      <c r="AX15" s="141" t="str">
        <f>IF(Cohort_CF!AX15="","","n/a")</f>
        <v>n/a</v>
      </c>
      <c r="AY15" s="141" t="str">
        <f>IF(Cohort_CF!AY15="","","n/a")</f>
        <v>n/a</v>
      </c>
      <c r="AZ15" s="141" t="str">
        <f>IF(Cohort_CF!AZ15="","","n/a")</f>
        <v>n/a</v>
      </c>
      <c r="BA15" s="141" t="str">
        <f>IF(Cohort_CF!BA15="","","n/a")</f>
        <v>n/a</v>
      </c>
      <c r="BB15" s="141" t="str">
        <f>IF(Cohort_CF!BB15="","","n/a")</f>
        <v>n/a</v>
      </c>
      <c r="BC15" s="141" t="str">
        <f>IF(Cohort_CF!BC15="","","n/a")</f>
        <v/>
      </c>
      <c r="BD15" s="141" t="str">
        <f>IF(Cohort_CF!BD15="","","n/a")</f>
        <v/>
      </c>
      <c r="BE15" s="141" t="str">
        <f>IF(Cohort_CF!BE15="","","n/a")</f>
        <v/>
      </c>
      <c r="BF15" s="141" t="str">
        <f>IF(Cohort_CF!BF15="","","n/a")</f>
        <v/>
      </c>
      <c r="BG15" s="141" t="str">
        <f>IF(Cohort_CF!BG15="","","n/a")</f>
        <v/>
      </c>
      <c r="BH15" s="141" t="str">
        <f>IF(Cohort_CF!BH15="","","n/a")</f>
        <v/>
      </c>
      <c r="BI15" s="141" t="str">
        <f>IF(Cohort_CF!BI15="","","n/a")</f>
        <v/>
      </c>
      <c r="BJ15" s="141" t="str">
        <f>IF(Cohort_CF!BJ15="","","n/a")</f>
        <v/>
      </c>
      <c r="BK15" s="141" t="str">
        <f>IF(Cohort_CF!BK15="","","n/a")</f>
        <v/>
      </c>
      <c r="BL15" s="141" t="str">
        <f>IF(Cohort_CF!BL15="","","n/a")</f>
        <v/>
      </c>
    </row>
    <row r="16" spans="1:73" s="135" customFormat="1" hidden="1" x14ac:dyDescent="0.55000000000000004">
      <c r="A16" s="646"/>
      <c r="B16" s="135" t="s">
        <v>477</v>
      </c>
      <c r="F16" s="141" t="str">
        <f>IF(Cohort_CF!F16="","","n/a")</f>
        <v/>
      </c>
      <c r="G16" s="141" t="str">
        <f>IF(Cohort_CF!G16="","","n/a")</f>
        <v/>
      </c>
      <c r="H16" s="141" t="str">
        <f>IF(Cohort_CF!H16="","","n/a")</f>
        <v/>
      </c>
      <c r="I16" s="141" t="str">
        <f>IF(Cohort_CF!I16="","","n/a")</f>
        <v/>
      </c>
      <c r="J16" s="141" t="str">
        <f>IF(Cohort_CF!J16="","","n/a")</f>
        <v/>
      </c>
      <c r="K16" s="141" t="str">
        <f>IF(Cohort_CF!K16="","","n/a")</f>
        <v/>
      </c>
      <c r="L16" s="141" t="str">
        <f>IF(Cohort_CF!L16="","","n/a")</f>
        <v/>
      </c>
      <c r="M16" s="141" t="str">
        <f>IF(Cohort_CF!M16="","","n/a")</f>
        <v/>
      </c>
      <c r="N16" s="141" t="str">
        <f>IF(Cohort_CF!N16="","","n/a")</f>
        <v/>
      </c>
      <c r="O16" s="141" t="str">
        <f>IF(Cohort_CF!O16="","","n/a")</f>
        <v/>
      </c>
      <c r="P16" s="141" t="str">
        <f>IF(Cohort_CF!P16="","","n/a")</f>
        <v>n/a</v>
      </c>
      <c r="Q16" s="141" t="str">
        <f>IF(Cohort_CF!Q16="","","n/a")</f>
        <v>n/a</v>
      </c>
      <c r="R16" s="141" t="str">
        <f>IF(Cohort_CF!R16="","","n/a")</f>
        <v>n/a</v>
      </c>
      <c r="S16" s="141" t="str">
        <f>IF(Cohort_CF!S16="","","n/a")</f>
        <v>n/a</v>
      </c>
      <c r="T16" s="141" t="str">
        <f>IF(Cohort_CF!T16="","","n/a")</f>
        <v>n/a</v>
      </c>
      <c r="U16" s="141" t="str">
        <f>IF(Cohort_CF!U16="","","n/a")</f>
        <v>n/a</v>
      </c>
      <c r="V16" s="141" t="str">
        <f>IF(Cohort_CF!V16="","","n/a")</f>
        <v>n/a</v>
      </c>
      <c r="W16" s="141" t="str">
        <f>IF(Cohort_CF!W16="","","n/a")</f>
        <v>n/a</v>
      </c>
      <c r="X16" s="141" t="str">
        <f>IF(Cohort_CF!X16="","","n/a")</f>
        <v>n/a</v>
      </c>
      <c r="Y16" s="141" t="str">
        <f>IF(Cohort_CF!Y16="","","n/a")</f>
        <v>n/a</v>
      </c>
      <c r="Z16" s="141" t="str">
        <f>IF(Cohort_CF!Z16="","","n/a")</f>
        <v>n/a</v>
      </c>
      <c r="AA16" s="141" t="str">
        <f>IF(Cohort_CF!AA16="","","n/a")</f>
        <v>n/a</v>
      </c>
      <c r="AB16" s="141" t="str">
        <f>IF(Cohort_CF!AB16="","","n/a")</f>
        <v>n/a</v>
      </c>
      <c r="AC16" s="141" t="str">
        <f>IF(Cohort_CF!AC16="","","n/a")</f>
        <v>n/a</v>
      </c>
      <c r="AD16" s="141" t="str">
        <f>IF(Cohort_CF!AD16="","","n/a")</f>
        <v>n/a</v>
      </c>
      <c r="AE16" s="141" t="str">
        <f>IF(Cohort_CF!AE16="","","n/a")</f>
        <v>n/a</v>
      </c>
      <c r="AF16" s="141" t="str">
        <f>IF(Cohort_CF!AF16="","","n/a")</f>
        <v>n/a</v>
      </c>
      <c r="AG16" s="141" t="str">
        <f>IF(Cohort_CF!AG16="","","n/a")</f>
        <v>n/a</v>
      </c>
      <c r="AH16" s="141" t="str">
        <f>IF(Cohort_CF!AH16="","","n/a")</f>
        <v>n/a</v>
      </c>
      <c r="AI16" s="141" t="str">
        <f>IF(Cohort_CF!AI16="","","n/a")</f>
        <v>n/a</v>
      </c>
      <c r="AJ16" s="141" t="str">
        <f>IF(Cohort_CF!AJ16="","","n/a")</f>
        <v>n/a</v>
      </c>
      <c r="AK16" s="141" t="str">
        <f>IF(Cohort_CF!AK16="","","n/a")</f>
        <v>n/a</v>
      </c>
      <c r="AL16" s="141" t="str">
        <f>IF(Cohort_CF!AL16="","","n/a")</f>
        <v>n/a</v>
      </c>
      <c r="AM16" s="141" t="str">
        <f>IF(Cohort_CF!AM16="","","n/a")</f>
        <v>n/a</v>
      </c>
      <c r="AN16" s="141" t="str">
        <f>IF(Cohort_CF!AN16="","","n/a")</f>
        <v>n/a</v>
      </c>
      <c r="AO16" s="141" t="str">
        <f>IF(Cohort_CF!AO16="","","n/a")</f>
        <v>n/a</v>
      </c>
      <c r="AP16" s="141" t="str">
        <f>IF(Cohort_CF!AP16="","","n/a")</f>
        <v>n/a</v>
      </c>
      <c r="AQ16" s="141" t="str">
        <f>IF(Cohort_CF!AQ16="","","n/a")</f>
        <v>n/a</v>
      </c>
      <c r="AR16" s="141" t="str">
        <f>IF(Cohort_CF!AR16="","","n/a")</f>
        <v>n/a</v>
      </c>
      <c r="AS16" s="141" t="str">
        <f>IF(Cohort_CF!AS16="","","n/a")</f>
        <v>n/a</v>
      </c>
      <c r="AT16" s="141" t="str">
        <f>IF(Cohort_CF!AT16="","","n/a")</f>
        <v>n/a</v>
      </c>
      <c r="AU16" s="141" t="str">
        <f>IF(Cohort_CF!AU16="","","n/a")</f>
        <v>n/a</v>
      </c>
      <c r="AV16" s="141" t="str">
        <f>IF(Cohort_CF!AV16="","","n/a")</f>
        <v>n/a</v>
      </c>
      <c r="AW16" s="141" t="str">
        <f>IF(Cohort_CF!AW16="","","n/a")</f>
        <v>n/a</v>
      </c>
      <c r="AX16" s="141" t="str">
        <f>IF(Cohort_CF!AX16="","","n/a")</f>
        <v>n/a</v>
      </c>
      <c r="AY16" s="141" t="str">
        <f>IF(Cohort_CF!AY16="","","n/a")</f>
        <v>n/a</v>
      </c>
      <c r="AZ16" s="141" t="str">
        <f>IF(Cohort_CF!AZ16="","","n/a")</f>
        <v>n/a</v>
      </c>
      <c r="BA16" s="141" t="str">
        <f>IF(Cohort_CF!BA16="","","n/a")</f>
        <v>n/a</v>
      </c>
      <c r="BB16" s="141" t="str">
        <f>IF(Cohort_CF!BB16="","","n/a")</f>
        <v>n/a</v>
      </c>
      <c r="BC16" s="141" t="str">
        <f>IF(Cohort_CF!BC16="","","n/a")</f>
        <v>n/a</v>
      </c>
      <c r="BD16" s="141" t="str">
        <f>IF(Cohort_CF!BD16="","","n/a")</f>
        <v/>
      </c>
      <c r="BE16" s="141" t="str">
        <f>IF(Cohort_CF!BE16="","","n/a")</f>
        <v/>
      </c>
      <c r="BF16" s="141" t="str">
        <f>IF(Cohort_CF!BF16="","","n/a")</f>
        <v/>
      </c>
      <c r="BG16" s="141" t="str">
        <f>IF(Cohort_CF!BG16="","","n/a")</f>
        <v/>
      </c>
      <c r="BH16" s="141" t="str">
        <f>IF(Cohort_CF!BH16="","","n/a")</f>
        <v/>
      </c>
      <c r="BI16" s="141" t="str">
        <f>IF(Cohort_CF!BI16="","","n/a")</f>
        <v/>
      </c>
      <c r="BJ16" s="141" t="str">
        <f>IF(Cohort_CF!BJ16="","","n/a")</f>
        <v/>
      </c>
      <c r="BK16" s="141" t="str">
        <f>IF(Cohort_CF!BK16="","","n/a")</f>
        <v/>
      </c>
      <c r="BL16" s="141" t="str">
        <f>IF(Cohort_CF!BL16="","","n/a")</f>
        <v/>
      </c>
    </row>
    <row r="17" spans="1:72" s="135" customFormat="1" hidden="1" x14ac:dyDescent="0.55000000000000004">
      <c r="A17" s="646"/>
      <c r="B17" s="135" t="s">
        <v>478</v>
      </c>
      <c r="F17" s="141" t="str">
        <f>IF(Cohort_CF!F17="","","n/a")</f>
        <v/>
      </c>
      <c r="G17" s="141" t="str">
        <f>IF(Cohort_CF!G17="","","n/a")</f>
        <v/>
      </c>
      <c r="H17" s="141" t="str">
        <f>IF(Cohort_CF!H17="","","n/a")</f>
        <v/>
      </c>
      <c r="I17" s="141" t="str">
        <f>IF(Cohort_CF!I17="","","n/a")</f>
        <v/>
      </c>
      <c r="J17" s="141" t="str">
        <f>IF(Cohort_CF!J17="","","n/a")</f>
        <v/>
      </c>
      <c r="K17" s="141" t="str">
        <f>IF(Cohort_CF!K17="","","n/a")</f>
        <v/>
      </c>
      <c r="L17" s="141" t="str">
        <f>IF(Cohort_CF!L17="","","n/a")</f>
        <v/>
      </c>
      <c r="M17" s="141" t="str">
        <f>IF(Cohort_CF!M17="","","n/a")</f>
        <v/>
      </c>
      <c r="N17" s="141" t="str">
        <f>IF(Cohort_CF!N17="","","n/a")</f>
        <v/>
      </c>
      <c r="O17" s="141" t="str">
        <f>IF(Cohort_CF!O17="","","n/a")</f>
        <v/>
      </c>
      <c r="P17" s="141" t="str">
        <f>IF(Cohort_CF!P17="","","n/a")</f>
        <v/>
      </c>
      <c r="Q17" s="141" t="str">
        <f>IF(Cohort_CF!Q17="","","n/a")</f>
        <v>n/a</v>
      </c>
      <c r="R17" s="141" t="str">
        <f>IF(Cohort_CF!R17="","","n/a")</f>
        <v>n/a</v>
      </c>
      <c r="S17" s="141" t="str">
        <f>IF(Cohort_CF!S17="","","n/a")</f>
        <v>n/a</v>
      </c>
      <c r="T17" s="141" t="str">
        <f>IF(Cohort_CF!T17="","","n/a")</f>
        <v>n/a</v>
      </c>
      <c r="U17" s="141" t="str">
        <f>IF(Cohort_CF!U17="","","n/a")</f>
        <v>n/a</v>
      </c>
      <c r="V17" s="141" t="str">
        <f>IF(Cohort_CF!V17="","","n/a")</f>
        <v>n/a</v>
      </c>
      <c r="W17" s="141" t="str">
        <f>IF(Cohort_CF!W17="","","n/a")</f>
        <v>n/a</v>
      </c>
      <c r="X17" s="141" t="str">
        <f>IF(Cohort_CF!X17="","","n/a")</f>
        <v>n/a</v>
      </c>
      <c r="Y17" s="141" t="str">
        <f>IF(Cohort_CF!Y17="","","n/a")</f>
        <v>n/a</v>
      </c>
      <c r="Z17" s="141" t="str">
        <f>IF(Cohort_CF!Z17="","","n/a")</f>
        <v>n/a</v>
      </c>
      <c r="AA17" s="141" t="str">
        <f>IF(Cohort_CF!AA17="","","n/a")</f>
        <v>n/a</v>
      </c>
      <c r="AB17" s="141" t="str">
        <f>IF(Cohort_CF!AB17="","","n/a")</f>
        <v>n/a</v>
      </c>
      <c r="AC17" s="141" t="str">
        <f>IF(Cohort_CF!AC17="","","n/a")</f>
        <v>n/a</v>
      </c>
      <c r="AD17" s="141" t="str">
        <f>IF(Cohort_CF!AD17="","","n/a")</f>
        <v>n/a</v>
      </c>
      <c r="AE17" s="141" t="str">
        <f>IF(Cohort_CF!AE17="","","n/a")</f>
        <v>n/a</v>
      </c>
      <c r="AF17" s="141" t="str">
        <f>IF(Cohort_CF!AF17="","","n/a")</f>
        <v>n/a</v>
      </c>
      <c r="AG17" s="141" t="str">
        <f>IF(Cohort_CF!AG17="","","n/a")</f>
        <v>n/a</v>
      </c>
      <c r="AH17" s="141" t="str">
        <f>IF(Cohort_CF!AH17="","","n/a")</f>
        <v>n/a</v>
      </c>
      <c r="AI17" s="141" t="str">
        <f>IF(Cohort_CF!AI17="","","n/a")</f>
        <v>n/a</v>
      </c>
      <c r="AJ17" s="141" t="str">
        <f>IF(Cohort_CF!AJ17="","","n/a")</f>
        <v>n/a</v>
      </c>
      <c r="AK17" s="141" t="str">
        <f>IF(Cohort_CF!AK17="","","n/a")</f>
        <v>n/a</v>
      </c>
      <c r="AL17" s="141" t="str">
        <f>IF(Cohort_CF!AL17="","","n/a")</f>
        <v>n/a</v>
      </c>
      <c r="AM17" s="141" t="str">
        <f>IF(Cohort_CF!AM17="","","n/a")</f>
        <v>n/a</v>
      </c>
      <c r="AN17" s="141" t="str">
        <f>IF(Cohort_CF!AN17="","","n/a")</f>
        <v>n/a</v>
      </c>
      <c r="AO17" s="141" t="str">
        <f>IF(Cohort_CF!AO17="","","n/a")</f>
        <v>n/a</v>
      </c>
      <c r="AP17" s="141" t="str">
        <f>IF(Cohort_CF!AP17="","","n/a")</f>
        <v>n/a</v>
      </c>
      <c r="AQ17" s="141" t="str">
        <f>IF(Cohort_CF!AQ17="","","n/a")</f>
        <v>n/a</v>
      </c>
      <c r="AR17" s="141" t="str">
        <f>IF(Cohort_CF!AR17="","","n/a")</f>
        <v>n/a</v>
      </c>
      <c r="AS17" s="141" t="str">
        <f>IF(Cohort_CF!AS17="","","n/a")</f>
        <v>n/a</v>
      </c>
      <c r="AT17" s="141" t="str">
        <f>IF(Cohort_CF!AT17="","","n/a")</f>
        <v>n/a</v>
      </c>
      <c r="AU17" s="141" t="str">
        <f>IF(Cohort_CF!AU17="","","n/a")</f>
        <v>n/a</v>
      </c>
      <c r="AV17" s="141" t="str">
        <f>IF(Cohort_CF!AV17="","","n/a")</f>
        <v>n/a</v>
      </c>
      <c r="AW17" s="141" t="str">
        <f>IF(Cohort_CF!AW17="","","n/a")</f>
        <v>n/a</v>
      </c>
      <c r="AX17" s="141" t="str">
        <f>IF(Cohort_CF!AX17="","","n/a")</f>
        <v>n/a</v>
      </c>
      <c r="AY17" s="141" t="str">
        <f>IF(Cohort_CF!AY17="","","n/a")</f>
        <v>n/a</v>
      </c>
      <c r="AZ17" s="141" t="str">
        <f>IF(Cohort_CF!AZ17="","","n/a")</f>
        <v>n/a</v>
      </c>
      <c r="BA17" s="141" t="str">
        <f>IF(Cohort_CF!BA17="","","n/a")</f>
        <v>n/a</v>
      </c>
      <c r="BB17" s="141" t="str">
        <f>IF(Cohort_CF!BB17="","","n/a")</f>
        <v>n/a</v>
      </c>
      <c r="BC17" s="141" t="str">
        <f>IF(Cohort_CF!BC17="","","n/a")</f>
        <v>n/a</v>
      </c>
      <c r="BD17" s="141" t="str">
        <f>IF(Cohort_CF!BD17="","","n/a")</f>
        <v>n/a</v>
      </c>
      <c r="BE17" s="141" t="str">
        <f>IF(Cohort_CF!BE17="","","n/a")</f>
        <v/>
      </c>
      <c r="BF17" s="141" t="str">
        <f>IF(Cohort_CF!BF17="","","n/a")</f>
        <v/>
      </c>
      <c r="BG17" s="141" t="str">
        <f>IF(Cohort_CF!BG17="","","n/a")</f>
        <v/>
      </c>
      <c r="BH17" s="141" t="str">
        <f>IF(Cohort_CF!BH17="","","n/a")</f>
        <v/>
      </c>
      <c r="BI17" s="141" t="str">
        <f>IF(Cohort_CF!BI17="","","n/a")</f>
        <v/>
      </c>
      <c r="BJ17" s="141" t="str">
        <f>IF(Cohort_CF!BJ17="","","n/a")</f>
        <v/>
      </c>
      <c r="BK17" s="141" t="str">
        <f>IF(Cohort_CF!BK17="","","n/a")</f>
        <v/>
      </c>
      <c r="BL17" s="141" t="str">
        <f>IF(Cohort_CF!BL17="","","n/a")</f>
        <v/>
      </c>
    </row>
    <row r="18" spans="1:72" s="135" customFormat="1" hidden="1" x14ac:dyDescent="0.55000000000000004">
      <c r="A18" s="646"/>
      <c r="B18" s="135" t="s">
        <v>479</v>
      </c>
      <c r="F18" s="141" t="str">
        <f>IF(Cohort_CF!F18="","","n/a")</f>
        <v/>
      </c>
      <c r="G18" s="141" t="str">
        <f>IF(Cohort_CF!G18="","","n/a")</f>
        <v/>
      </c>
      <c r="H18" s="141" t="str">
        <f>IF(Cohort_CF!H18="","","n/a")</f>
        <v/>
      </c>
      <c r="I18" s="141" t="str">
        <f>IF(Cohort_CF!I18="","","n/a")</f>
        <v/>
      </c>
      <c r="J18" s="141" t="str">
        <f>IF(Cohort_CF!J18="","","n/a")</f>
        <v/>
      </c>
      <c r="K18" s="141" t="str">
        <f>IF(Cohort_CF!K18="","","n/a")</f>
        <v/>
      </c>
      <c r="L18" s="141" t="str">
        <f>IF(Cohort_CF!L18="","","n/a")</f>
        <v/>
      </c>
      <c r="M18" s="141" t="str">
        <f>IF(Cohort_CF!M18="","","n/a")</f>
        <v/>
      </c>
      <c r="N18" s="141" t="str">
        <f>IF(Cohort_CF!N18="","","n/a")</f>
        <v/>
      </c>
      <c r="O18" s="141" t="str">
        <f>IF(Cohort_CF!O18="","","n/a")</f>
        <v/>
      </c>
      <c r="P18" s="141" t="str">
        <f>IF(Cohort_CF!P18="","","n/a")</f>
        <v/>
      </c>
      <c r="Q18" s="141" t="str">
        <f>IF(Cohort_CF!Q18="","","n/a")</f>
        <v/>
      </c>
      <c r="R18" s="141" t="str">
        <f>IF(Cohort_CF!R18="","","n/a")</f>
        <v>n/a</v>
      </c>
      <c r="S18" s="141" t="str">
        <f>IF(Cohort_CF!S18="","","n/a")</f>
        <v>n/a</v>
      </c>
      <c r="T18" s="141" t="str">
        <f>IF(Cohort_CF!T18="","","n/a")</f>
        <v>n/a</v>
      </c>
      <c r="U18" s="141" t="str">
        <f>IF(Cohort_CF!U18="","","n/a")</f>
        <v>n/a</v>
      </c>
      <c r="V18" s="141" t="str">
        <f>IF(Cohort_CF!V18="","","n/a")</f>
        <v>n/a</v>
      </c>
      <c r="W18" s="141" t="str">
        <f>IF(Cohort_CF!W18="","","n/a")</f>
        <v>n/a</v>
      </c>
      <c r="X18" s="141" t="str">
        <f>IF(Cohort_CF!X18="","","n/a")</f>
        <v>n/a</v>
      </c>
      <c r="Y18" s="141" t="str">
        <f>IF(Cohort_CF!Y18="","","n/a")</f>
        <v>n/a</v>
      </c>
      <c r="Z18" s="141" t="str">
        <f>IF(Cohort_CF!Z18="","","n/a")</f>
        <v>n/a</v>
      </c>
      <c r="AA18" s="141" t="str">
        <f>IF(Cohort_CF!AA18="","","n/a")</f>
        <v>n/a</v>
      </c>
      <c r="AB18" s="141" t="str">
        <f>IF(Cohort_CF!AB18="","","n/a")</f>
        <v>n/a</v>
      </c>
      <c r="AC18" s="141" t="str">
        <f>IF(Cohort_CF!AC18="","","n/a")</f>
        <v>n/a</v>
      </c>
      <c r="AD18" s="141" t="str">
        <f>IF(Cohort_CF!AD18="","","n/a")</f>
        <v>n/a</v>
      </c>
      <c r="AE18" s="141" t="str">
        <f>IF(Cohort_CF!AE18="","","n/a")</f>
        <v>n/a</v>
      </c>
      <c r="AF18" s="141" t="str">
        <f>IF(Cohort_CF!AF18="","","n/a")</f>
        <v>n/a</v>
      </c>
      <c r="AG18" s="141" t="str">
        <f>IF(Cohort_CF!AG18="","","n/a")</f>
        <v>n/a</v>
      </c>
      <c r="AH18" s="141" t="str">
        <f>IF(Cohort_CF!AH18="","","n/a")</f>
        <v>n/a</v>
      </c>
      <c r="AI18" s="141" t="str">
        <f>IF(Cohort_CF!AI18="","","n/a")</f>
        <v>n/a</v>
      </c>
      <c r="AJ18" s="141" t="str">
        <f>IF(Cohort_CF!AJ18="","","n/a")</f>
        <v>n/a</v>
      </c>
      <c r="AK18" s="141" t="str">
        <f>IF(Cohort_CF!AK18="","","n/a")</f>
        <v>n/a</v>
      </c>
      <c r="AL18" s="141" t="str">
        <f>IF(Cohort_CF!AL18="","","n/a")</f>
        <v>n/a</v>
      </c>
      <c r="AM18" s="141" t="str">
        <f>IF(Cohort_CF!AM18="","","n/a")</f>
        <v>n/a</v>
      </c>
      <c r="AN18" s="141" t="str">
        <f>IF(Cohort_CF!AN18="","","n/a")</f>
        <v>n/a</v>
      </c>
      <c r="AO18" s="141" t="str">
        <f>IF(Cohort_CF!AO18="","","n/a")</f>
        <v>n/a</v>
      </c>
      <c r="AP18" s="141" t="str">
        <f>IF(Cohort_CF!AP18="","","n/a")</f>
        <v>n/a</v>
      </c>
      <c r="AQ18" s="141" t="str">
        <f>IF(Cohort_CF!AQ18="","","n/a")</f>
        <v>n/a</v>
      </c>
      <c r="AR18" s="141" t="str">
        <f>IF(Cohort_CF!AR18="","","n/a")</f>
        <v>n/a</v>
      </c>
      <c r="AS18" s="141" t="str">
        <f>IF(Cohort_CF!AS18="","","n/a")</f>
        <v>n/a</v>
      </c>
      <c r="AT18" s="141" t="str">
        <f>IF(Cohort_CF!AT18="","","n/a")</f>
        <v>n/a</v>
      </c>
      <c r="AU18" s="141" t="str">
        <f>IF(Cohort_CF!AU18="","","n/a")</f>
        <v>n/a</v>
      </c>
      <c r="AV18" s="141" t="str">
        <f>IF(Cohort_CF!AV18="","","n/a")</f>
        <v>n/a</v>
      </c>
      <c r="AW18" s="141" t="str">
        <f>IF(Cohort_CF!AW18="","","n/a")</f>
        <v>n/a</v>
      </c>
      <c r="AX18" s="141" t="str">
        <f>IF(Cohort_CF!AX18="","","n/a")</f>
        <v>n/a</v>
      </c>
      <c r="AY18" s="141" t="str">
        <f>IF(Cohort_CF!AY18="","","n/a")</f>
        <v>n/a</v>
      </c>
      <c r="AZ18" s="141" t="str">
        <f>IF(Cohort_CF!AZ18="","","n/a")</f>
        <v>n/a</v>
      </c>
      <c r="BA18" s="141" t="str">
        <f>IF(Cohort_CF!BA18="","","n/a")</f>
        <v>n/a</v>
      </c>
      <c r="BB18" s="141" t="str">
        <f>IF(Cohort_CF!BB18="","","n/a")</f>
        <v>n/a</v>
      </c>
      <c r="BC18" s="141" t="str">
        <f>IF(Cohort_CF!BC18="","","n/a")</f>
        <v>n/a</v>
      </c>
      <c r="BD18" s="141" t="str">
        <f>IF(Cohort_CF!BD18="","","n/a")</f>
        <v>n/a</v>
      </c>
      <c r="BE18" s="141" t="str">
        <f>IF(Cohort_CF!BE18="","","n/a")</f>
        <v>n/a</v>
      </c>
      <c r="BF18" s="141" t="str">
        <f>IF(Cohort_CF!BF18="","","n/a")</f>
        <v/>
      </c>
      <c r="BG18" s="141" t="str">
        <f>IF(Cohort_CF!BG18="","","n/a")</f>
        <v/>
      </c>
      <c r="BH18" s="141" t="str">
        <f>IF(Cohort_CF!BH18="","","n/a")</f>
        <v/>
      </c>
      <c r="BI18" s="141" t="str">
        <f>IF(Cohort_CF!BI18="","","n/a")</f>
        <v/>
      </c>
      <c r="BJ18" s="141" t="str">
        <f>IF(Cohort_CF!BJ18="","","n/a")</f>
        <v/>
      </c>
      <c r="BK18" s="141" t="str">
        <f>IF(Cohort_CF!BK18="","","n/a")</f>
        <v/>
      </c>
      <c r="BL18" s="141" t="str">
        <f>IF(Cohort_CF!BL18="","","n/a")</f>
        <v/>
      </c>
    </row>
    <row r="19" spans="1:72" s="135" customFormat="1" hidden="1" x14ac:dyDescent="0.55000000000000004">
      <c r="A19" s="646"/>
      <c r="B19" s="135" t="s">
        <v>480</v>
      </c>
      <c r="F19" s="141" t="str">
        <f>IF(Cohort_CF!F19="","","n/a")</f>
        <v/>
      </c>
      <c r="G19" s="141" t="str">
        <f>IF(Cohort_CF!G19="","","n/a")</f>
        <v/>
      </c>
      <c r="H19" s="141" t="str">
        <f>IF(Cohort_CF!H19="","","n/a")</f>
        <v/>
      </c>
      <c r="I19" s="141" t="str">
        <f>IF(Cohort_CF!I19="","","n/a")</f>
        <v/>
      </c>
      <c r="J19" s="141" t="str">
        <f>IF(Cohort_CF!J19="","","n/a")</f>
        <v/>
      </c>
      <c r="K19" s="141" t="str">
        <f>IF(Cohort_CF!K19="","","n/a")</f>
        <v/>
      </c>
      <c r="L19" s="141" t="str">
        <f>IF(Cohort_CF!L19="","","n/a")</f>
        <v/>
      </c>
      <c r="M19" s="141" t="str">
        <f>IF(Cohort_CF!M19="","","n/a")</f>
        <v/>
      </c>
      <c r="N19" s="141" t="str">
        <f>IF(Cohort_CF!N19="","","n/a")</f>
        <v/>
      </c>
      <c r="O19" s="141" t="str">
        <f>IF(Cohort_CF!O19="","","n/a")</f>
        <v/>
      </c>
      <c r="P19" s="141" t="str">
        <f>IF(Cohort_CF!P19="","","n/a")</f>
        <v/>
      </c>
      <c r="Q19" s="141" t="str">
        <f>IF(Cohort_CF!Q19="","","n/a")</f>
        <v/>
      </c>
      <c r="R19" s="141" t="str">
        <f>IF(Cohort_CF!R19="","","n/a")</f>
        <v/>
      </c>
      <c r="S19" s="141" t="str">
        <f>IF(Cohort_CF!S19="","","n/a")</f>
        <v>n/a</v>
      </c>
      <c r="T19" s="141" t="str">
        <f>IF(Cohort_CF!T19="","","n/a")</f>
        <v>n/a</v>
      </c>
      <c r="U19" s="141" t="str">
        <f>IF(Cohort_CF!U19="","","n/a")</f>
        <v>n/a</v>
      </c>
      <c r="V19" s="141" t="str">
        <f>IF(Cohort_CF!V19="","","n/a")</f>
        <v>n/a</v>
      </c>
      <c r="W19" s="141" t="str">
        <f>IF(Cohort_CF!W19="","","n/a")</f>
        <v>n/a</v>
      </c>
      <c r="X19" s="141" t="str">
        <f>IF(Cohort_CF!X19="","","n/a")</f>
        <v>n/a</v>
      </c>
      <c r="Y19" s="141" t="str">
        <f>IF(Cohort_CF!Y19="","","n/a")</f>
        <v>n/a</v>
      </c>
      <c r="Z19" s="141" t="str">
        <f>IF(Cohort_CF!Z19="","","n/a")</f>
        <v>n/a</v>
      </c>
      <c r="AA19" s="141" t="str">
        <f>IF(Cohort_CF!AA19="","","n/a")</f>
        <v>n/a</v>
      </c>
      <c r="AB19" s="141" t="str">
        <f>IF(Cohort_CF!AB19="","","n/a")</f>
        <v>n/a</v>
      </c>
      <c r="AC19" s="141" t="str">
        <f>IF(Cohort_CF!AC19="","","n/a")</f>
        <v>n/a</v>
      </c>
      <c r="AD19" s="141" t="str">
        <f>IF(Cohort_CF!AD19="","","n/a")</f>
        <v>n/a</v>
      </c>
      <c r="AE19" s="141" t="str">
        <f>IF(Cohort_CF!AE19="","","n/a")</f>
        <v>n/a</v>
      </c>
      <c r="AF19" s="141" t="str">
        <f>IF(Cohort_CF!AF19="","","n/a")</f>
        <v>n/a</v>
      </c>
      <c r="AG19" s="141" t="str">
        <f>IF(Cohort_CF!AG19="","","n/a")</f>
        <v>n/a</v>
      </c>
      <c r="AH19" s="141" t="str">
        <f>IF(Cohort_CF!AH19="","","n/a")</f>
        <v>n/a</v>
      </c>
      <c r="AI19" s="141" t="str">
        <f>IF(Cohort_CF!AI19="","","n/a")</f>
        <v>n/a</v>
      </c>
      <c r="AJ19" s="141" t="str">
        <f>IF(Cohort_CF!AJ19="","","n/a")</f>
        <v>n/a</v>
      </c>
      <c r="AK19" s="141" t="str">
        <f>IF(Cohort_CF!AK19="","","n/a")</f>
        <v>n/a</v>
      </c>
      <c r="AL19" s="141" t="str">
        <f>IF(Cohort_CF!AL19="","","n/a")</f>
        <v>n/a</v>
      </c>
      <c r="AM19" s="141" t="str">
        <f>IF(Cohort_CF!AM19="","","n/a")</f>
        <v>n/a</v>
      </c>
      <c r="AN19" s="141" t="str">
        <f>IF(Cohort_CF!AN19="","","n/a")</f>
        <v>n/a</v>
      </c>
      <c r="AO19" s="141" t="str">
        <f>IF(Cohort_CF!AO19="","","n/a")</f>
        <v>n/a</v>
      </c>
      <c r="AP19" s="141" t="str">
        <f>IF(Cohort_CF!AP19="","","n/a")</f>
        <v>n/a</v>
      </c>
      <c r="AQ19" s="141" t="str">
        <f>IF(Cohort_CF!AQ19="","","n/a")</f>
        <v>n/a</v>
      </c>
      <c r="AR19" s="141" t="str">
        <f>IF(Cohort_CF!AR19="","","n/a")</f>
        <v>n/a</v>
      </c>
      <c r="AS19" s="141" t="str">
        <f>IF(Cohort_CF!AS19="","","n/a")</f>
        <v>n/a</v>
      </c>
      <c r="AT19" s="141" t="str">
        <f>IF(Cohort_CF!AT19="","","n/a")</f>
        <v>n/a</v>
      </c>
      <c r="AU19" s="141" t="str">
        <f>IF(Cohort_CF!AU19="","","n/a")</f>
        <v>n/a</v>
      </c>
      <c r="AV19" s="141" t="str">
        <f>IF(Cohort_CF!AV19="","","n/a")</f>
        <v>n/a</v>
      </c>
      <c r="AW19" s="141" t="str">
        <f>IF(Cohort_CF!AW19="","","n/a")</f>
        <v>n/a</v>
      </c>
      <c r="AX19" s="141" t="str">
        <f>IF(Cohort_CF!AX19="","","n/a")</f>
        <v>n/a</v>
      </c>
      <c r="AY19" s="141" t="str">
        <f>IF(Cohort_CF!AY19="","","n/a")</f>
        <v>n/a</v>
      </c>
      <c r="AZ19" s="141" t="str">
        <f>IF(Cohort_CF!AZ19="","","n/a")</f>
        <v>n/a</v>
      </c>
      <c r="BA19" s="141" t="str">
        <f>IF(Cohort_CF!BA19="","","n/a")</f>
        <v>n/a</v>
      </c>
      <c r="BB19" s="141" t="str">
        <f>IF(Cohort_CF!BB19="","","n/a")</f>
        <v>n/a</v>
      </c>
      <c r="BC19" s="141" t="str">
        <f>IF(Cohort_CF!BC19="","","n/a")</f>
        <v>n/a</v>
      </c>
      <c r="BD19" s="141" t="str">
        <f>IF(Cohort_CF!BD19="","","n/a")</f>
        <v>n/a</v>
      </c>
      <c r="BE19" s="141" t="str">
        <f>IF(Cohort_CF!BE19="","","n/a")</f>
        <v>n/a</v>
      </c>
      <c r="BF19" s="141" t="str">
        <f>IF(Cohort_CF!BF19="","","n/a")</f>
        <v>n/a</v>
      </c>
      <c r="BG19" s="141" t="str">
        <f>IF(Cohort_CF!BG19="","","n/a")</f>
        <v/>
      </c>
      <c r="BH19" s="141" t="str">
        <f>IF(Cohort_CF!BH19="","","n/a")</f>
        <v/>
      </c>
      <c r="BI19" s="141" t="str">
        <f>IF(Cohort_CF!BI19="","","n/a")</f>
        <v/>
      </c>
      <c r="BJ19" s="141" t="str">
        <f>IF(Cohort_CF!BJ19="","","n/a")</f>
        <v/>
      </c>
      <c r="BK19" s="141" t="str">
        <f>IF(Cohort_CF!BK19="","","n/a")</f>
        <v/>
      </c>
      <c r="BL19" s="141" t="str">
        <f>IF(Cohort_CF!BL19="","","n/a")</f>
        <v/>
      </c>
    </row>
    <row r="20" spans="1:72" s="135" customFormat="1" hidden="1" x14ac:dyDescent="0.55000000000000004">
      <c r="A20" s="646"/>
      <c r="B20" s="135" t="s">
        <v>481</v>
      </c>
      <c r="F20" s="141" t="str">
        <f>IF(Cohort_CF!F20="","","n/a")</f>
        <v/>
      </c>
      <c r="G20" s="141" t="str">
        <f>IF(Cohort_CF!G20="","","n/a")</f>
        <v/>
      </c>
      <c r="H20" s="141" t="str">
        <f>IF(Cohort_CF!H20="","","n/a")</f>
        <v/>
      </c>
      <c r="I20" s="141" t="str">
        <f>IF(Cohort_CF!I20="","","n/a")</f>
        <v/>
      </c>
      <c r="J20" s="141" t="str">
        <f>IF(Cohort_CF!J20="","","n/a")</f>
        <v/>
      </c>
      <c r="K20" s="141" t="str">
        <f>IF(Cohort_CF!K20="","","n/a")</f>
        <v/>
      </c>
      <c r="L20" s="141" t="str">
        <f>IF(Cohort_CF!L20="","","n/a")</f>
        <v/>
      </c>
      <c r="M20" s="141" t="str">
        <f>IF(Cohort_CF!M20="","","n/a")</f>
        <v/>
      </c>
      <c r="N20" s="141" t="str">
        <f>IF(Cohort_CF!N20="","","n/a")</f>
        <v/>
      </c>
      <c r="O20" s="141" t="str">
        <f>IF(Cohort_CF!O20="","","n/a")</f>
        <v/>
      </c>
      <c r="P20" s="141" t="str">
        <f>IF(Cohort_CF!P20="","","n/a")</f>
        <v/>
      </c>
      <c r="Q20" s="141" t="str">
        <f>IF(Cohort_CF!Q20="","","n/a")</f>
        <v/>
      </c>
      <c r="R20" s="141" t="str">
        <f>IF(Cohort_CF!R20="","","n/a")</f>
        <v/>
      </c>
      <c r="S20" s="141" t="str">
        <f>IF(Cohort_CF!S20="","","n/a")</f>
        <v/>
      </c>
      <c r="T20" s="141" t="str">
        <f>IF(Cohort_CF!T20="","","n/a")</f>
        <v>n/a</v>
      </c>
      <c r="U20" s="141" t="str">
        <f>IF(Cohort_CF!U20="","","n/a")</f>
        <v>n/a</v>
      </c>
      <c r="V20" s="141" t="str">
        <f>IF(Cohort_CF!V20="","","n/a")</f>
        <v>n/a</v>
      </c>
      <c r="W20" s="141" t="str">
        <f>IF(Cohort_CF!W20="","","n/a")</f>
        <v>n/a</v>
      </c>
      <c r="X20" s="141" t="str">
        <f>IF(Cohort_CF!X20="","","n/a")</f>
        <v>n/a</v>
      </c>
      <c r="Y20" s="141" t="str">
        <f>IF(Cohort_CF!Y20="","","n/a")</f>
        <v>n/a</v>
      </c>
      <c r="Z20" s="141" t="str">
        <f>IF(Cohort_CF!Z20="","","n/a")</f>
        <v>n/a</v>
      </c>
      <c r="AA20" s="141" t="str">
        <f>IF(Cohort_CF!AA20="","","n/a")</f>
        <v>n/a</v>
      </c>
      <c r="AB20" s="141" t="str">
        <f>IF(Cohort_CF!AB20="","","n/a")</f>
        <v>n/a</v>
      </c>
      <c r="AC20" s="141" t="str">
        <f>IF(Cohort_CF!AC20="","","n/a")</f>
        <v>n/a</v>
      </c>
      <c r="AD20" s="141" t="str">
        <f>IF(Cohort_CF!AD20="","","n/a")</f>
        <v>n/a</v>
      </c>
      <c r="AE20" s="141" t="str">
        <f>IF(Cohort_CF!AE20="","","n/a")</f>
        <v>n/a</v>
      </c>
      <c r="AF20" s="141" t="str">
        <f>IF(Cohort_CF!AF20="","","n/a")</f>
        <v>n/a</v>
      </c>
      <c r="AG20" s="141" t="str">
        <f>IF(Cohort_CF!AG20="","","n/a")</f>
        <v>n/a</v>
      </c>
      <c r="AH20" s="141" t="str">
        <f>IF(Cohort_CF!AH20="","","n/a")</f>
        <v>n/a</v>
      </c>
      <c r="AI20" s="141" t="str">
        <f>IF(Cohort_CF!AI20="","","n/a")</f>
        <v>n/a</v>
      </c>
      <c r="AJ20" s="141" t="str">
        <f>IF(Cohort_CF!AJ20="","","n/a")</f>
        <v>n/a</v>
      </c>
      <c r="AK20" s="141" t="str">
        <f>IF(Cohort_CF!AK20="","","n/a")</f>
        <v>n/a</v>
      </c>
      <c r="AL20" s="141" t="str">
        <f>IF(Cohort_CF!AL20="","","n/a")</f>
        <v>n/a</v>
      </c>
      <c r="AM20" s="141" t="str">
        <f>IF(Cohort_CF!AM20="","","n/a")</f>
        <v>n/a</v>
      </c>
      <c r="AN20" s="141" t="str">
        <f>IF(Cohort_CF!AN20="","","n/a")</f>
        <v>n/a</v>
      </c>
      <c r="AO20" s="141" t="str">
        <f>IF(Cohort_CF!AO20="","","n/a")</f>
        <v>n/a</v>
      </c>
      <c r="AP20" s="141" t="str">
        <f>IF(Cohort_CF!AP20="","","n/a")</f>
        <v>n/a</v>
      </c>
      <c r="AQ20" s="141" t="str">
        <f>IF(Cohort_CF!AQ20="","","n/a")</f>
        <v>n/a</v>
      </c>
      <c r="AR20" s="141" t="str">
        <f>IF(Cohort_CF!AR20="","","n/a")</f>
        <v>n/a</v>
      </c>
      <c r="AS20" s="141" t="str">
        <f>IF(Cohort_CF!AS20="","","n/a")</f>
        <v>n/a</v>
      </c>
      <c r="AT20" s="141" t="str">
        <f>IF(Cohort_CF!AT20="","","n/a")</f>
        <v>n/a</v>
      </c>
      <c r="AU20" s="141" t="str">
        <f>IF(Cohort_CF!AU20="","","n/a")</f>
        <v>n/a</v>
      </c>
      <c r="AV20" s="141" t="str">
        <f>IF(Cohort_CF!AV20="","","n/a")</f>
        <v>n/a</v>
      </c>
      <c r="AW20" s="141" t="str">
        <f>IF(Cohort_CF!AW20="","","n/a")</f>
        <v>n/a</v>
      </c>
      <c r="AX20" s="141" t="str">
        <f>IF(Cohort_CF!AX20="","","n/a")</f>
        <v>n/a</v>
      </c>
      <c r="AY20" s="141" t="str">
        <f>IF(Cohort_CF!AY20="","","n/a")</f>
        <v>n/a</v>
      </c>
      <c r="AZ20" s="141" t="str">
        <f>IF(Cohort_CF!AZ20="","","n/a")</f>
        <v>n/a</v>
      </c>
      <c r="BA20" s="141" t="str">
        <f>IF(Cohort_CF!BA20="","","n/a")</f>
        <v>n/a</v>
      </c>
      <c r="BB20" s="141" t="str">
        <f>IF(Cohort_CF!BB20="","","n/a")</f>
        <v>n/a</v>
      </c>
      <c r="BC20" s="141" t="str">
        <f>IF(Cohort_CF!BC20="","","n/a")</f>
        <v>n/a</v>
      </c>
      <c r="BD20" s="141" t="str">
        <f>IF(Cohort_CF!BD20="","","n/a")</f>
        <v>n/a</v>
      </c>
      <c r="BE20" s="141" t="str">
        <f>IF(Cohort_CF!BE20="","","n/a")</f>
        <v>n/a</v>
      </c>
      <c r="BF20" s="141" t="str">
        <f>IF(Cohort_CF!BF20="","","n/a")</f>
        <v>n/a</v>
      </c>
      <c r="BG20" s="141" t="str">
        <f>IF(Cohort_CF!BG20="","","n/a")</f>
        <v>n/a</v>
      </c>
      <c r="BH20" s="141" t="str">
        <f>IF(Cohort_CF!BH20="","","n/a")</f>
        <v/>
      </c>
      <c r="BI20" s="141" t="str">
        <f>IF(Cohort_CF!BI20="","","n/a")</f>
        <v/>
      </c>
      <c r="BJ20" s="141" t="str">
        <f>IF(Cohort_CF!BJ20="","","n/a")</f>
        <v/>
      </c>
      <c r="BK20" s="141" t="str">
        <f>IF(Cohort_CF!BK20="","","n/a")</f>
        <v/>
      </c>
      <c r="BL20" s="141" t="str">
        <f>IF(Cohort_CF!BL20="","","n/a")</f>
        <v/>
      </c>
    </row>
    <row r="21" spans="1:72" s="135" customFormat="1" hidden="1" x14ac:dyDescent="0.55000000000000004">
      <c r="A21" s="646"/>
      <c r="B21" s="135" t="s">
        <v>482</v>
      </c>
      <c r="F21" s="141" t="str">
        <f>IF(Cohort_CF!F21="","","n/a")</f>
        <v/>
      </c>
      <c r="G21" s="141" t="str">
        <f>IF(Cohort_CF!G21="","","n/a")</f>
        <v/>
      </c>
      <c r="H21" s="141" t="str">
        <f>IF(Cohort_CF!H21="","","n/a")</f>
        <v/>
      </c>
      <c r="I21" s="141" t="str">
        <f>IF(Cohort_CF!I21="","","n/a")</f>
        <v/>
      </c>
      <c r="J21" s="141" t="str">
        <f>IF(Cohort_CF!J21="","","n/a")</f>
        <v/>
      </c>
      <c r="K21" s="141" t="str">
        <f>IF(Cohort_CF!K21="","","n/a")</f>
        <v/>
      </c>
      <c r="L21" s="141" t="str">
        <f>IF(Cohort_CF!L21="","","n/a")</f>
        <v/>
      </c>
      <c r="M21" s="141" t="str">
        <f>IF(Cohort_CF!M21="","","n/a")</f>
        <v/>
      </c>
      <c r="N21" s="141" t="str">
        <f>IF(Cohort_CF!N21="","","n/a")</f>
        <v/>
      </c>
      <c r="O21" s="141" t="str">
        <f>IF(Cohort_CF!O21="","","n/a")</f>
        <v/>
      </c>
      <c r="P21" s="141" t="str">
        <f>IF(Cohort_CF!P21="","","n/a")</f>
        <v/>
      </c>
      <c r="Q21" s="141" t="str">
        <f>IF(Cohort_CF!Q21="","","n/a")</f>
        <v/>
      </c>
      <c r="R21" s="141" t="str">
        <f>IF(Cohort_CF!R21="","","n/a")</f>
        <v/>
      </c>
      <c r="S21" s="141" t="str">
        <f>IF(Cohort_CF!S21="","","n/a")</f>
        <v/>
      </c>
      <c r="T21" s="141" t="str">
        <f>IF(Cohort_CF!T21="","","n/a")</f>
        <v/>
      </c>
      <c r="U21" s="141" t="str">
        <f>IF(Cohort_CF!U21="","","n/a")</f>
        <v>n/a</v>
      </c>
      <c r="V21" s="141" t="str">
        <f>IF(Cohort_CF!V21="","","n/a")</f>
        <v>n/a</v>
      </c>
      <c r="W21" s="141" t="str">
        <f>IF(Cohort_CF!W21="","","n/a")</f>
        <v>n/a</v>
      </c>
      <c r="X21" s="141" t="str">
        <f>IF(Cohort_CF!X21="","","n/a")</f>
        <v>n/a</v>
      </c>
      <c r="Y21" s="141" t="str">
        <f>IF(Cohort_CF!Y21="","","n/a")</f>
        <v>n/a</v>
      </c>
      <c r="Z21" s="141" t="str">
        <f>IF(Cohort_CF!Z21="","","n/a")</f>
        <v>n/a</v>
      </c>
      <c r="AA21" s="141" t="str">
        <f>IF(Cohort_CF!AA21="","","n/a")</f>
        <v>n/a</v>
      </c>
      <c r="AB21" s="141" t="str">
        <f>IF(Cohort_CF!AB21="","","n/a")</f>
        <v>n/a</v>
      </c>
      <c r="AC21" s="141" t="str">
        <f>IF(Cohort_CF!AC21="","","n/a")</f>
        <v>n/a</v>
      </c>
      <c r="AD21" s="141" t="str">
        <f>IF(Cohort_CF!AD21="","","n/a")</f>
        <v>n/a</v>
      </c>
      <c r="AE21" s="141" t="str">
        <f>IF(Cohort_CF!AE21="","","n/a")</f>
        <v>n/a</v>
      </c>
      <c r="AF21" s="141" t="str">
        <f>IF(Cohort_CF!AF21="","","n/a")</f>
        <v>n/a</v>
      </c>
      <c r="AG21" s="141" t="str">
        <f>IF(Cohort_CF!AG21="","","n/a")</f>
        <v>n/a</v>
      </c>
      <c r="AH21" s="141" t="str">
        <f>IF(Cohort_CF!AH21="","","n/a")</f>
        <v>n/a</v>
      </c>
      <c r="AI21" s="141" t="str">
        <f>IF(Cohort_CF!AI21="","","n/a")</f>
        <v>n/a</v>
      </c>
      <c r="AJ21" s="141" t="str">
        <f>IF(Cohort_CF!AJ21="","","n/a")</f>
        <v>n/a</v>
      </c>
      <c r="AK21" s="141" t="str">
        <f>IF(Cohort_CF!AK21="","","n/a")</f>
        <v>n/a</v>
      </c>
      <c r="AL21" s="141" t="str">
        <f>IF(Cohort_CF!AL21="","","n/a")</f>
        <v>n/a</v>
      </c>
      <c r="AM21" s="141" t="str">
        <f>IF(Cohort_CF!AM21="","","n/a")</f>
        <v>n/a</v>
      </c>
      <c r="AN21" s="141" t="str">
        <f>IF(Cohort_CF!AN21="","","n/a")</f>
        <v>n/a</v>
      </c>
      <c r="AO21" s="141" t="str">
        <f>IF(Cohort_CF!AO21="","","n/a")</f>
        <v>n/a</v>
      </c>
      <c r="AP21" s="141" t="str">
        <f>IF(Cohort_CF!AP21="","","n/a")</f>
        <v>n/a</v>
      </c>
      <c r="AQ21" s="141" t="str">
        <f>IF(Cohort_CF!AQ21="","","n/a")</f>
        <v>n/a</v>
      </c>
      <c r="AR21" s="141" t="str">
        <f>IF(Cohort_CF!AR21="","","n/a")</f>
        <v>n/a</v>
      </c>
      <c r="AS21" s="141" t="str">
        <f>IF(Cohort_CF!AS21="","","n/a")</f>
        <v>n/a</v>
      </c>
      <c r="AT21" s="141" t="str">
        <f>IF(Cohort_CF!AT21="","","n/a")</f>
        <v>n/a</v>
      </c>
      <c r="AU21" s="141" t="str">
        <f>IF(Cohort_CF!AU21="","","n/a")</f>
        <v>n/a</v>
      </c>
      <c r="AV21" s="141" t="str">
        <f>IF(Cohort_CF!AV21="","","n/a")</f>
        <v>n/a</v>
      </c>
      <c r="AW21" s="141" t="str">
        <f>IF(Cohort_CF!AW21="","","n/a")</f>
        <v>n/a</v>
      </c>
      <c r="AX21" s="141" t="str">
        <f>IF(Cohort_CF!AX21="","","n/a")</f>
        <v>n/a</v>
      </c>
      <c r="AY21" s="141" t="str">
        <f>IF(Cohort_CF!AY21="","","n/a")</f>
        <v>n/a</v>
      </c>
      <c r="AZ21" s="141" t="str">
        <f>IF(Cohort_CF!AZ21="","","n/a")</f>
        <v>n/a</v>
      </c>
      <c r="BA21" s="141" t="str">
        <f>IF(Cohort_CF!BA21="","","n/a")</f>
        <v>n/a</v>
      </c>
      <c r="BB21" s="141" t="str">
        <f>IF(Cohort_CF!BB21="","","n/a")</f>
        <v>n/a</v>
      </c>
      <c r="BC21" s="141" t="str">
        <f>IF(Cohort_CF!BC21="","","n/a")</f>
        <v>n/a</v>
      </c>
      <c r="BD21" s="141" t="str">
        <f>IF(Cohort_CF!BD21="","","n/a")</f>
        <v>n/a</v>
      </c>
      <c r="BE21" s="141" t="str">
        <f>IF(Cohort_CF!BE21="","","n/a")</f>
        <v>n/a</v>
      </c>
      <c r="BF21" s="141" t="str">
        <f>IF(Cohort_CF!BF21="","","n/a")</f>
        <v>n/a</v>
      </c>
      <c r="BG21" s="141" t="str">
        <f>IF(Cohort_CF!BG21="","","n/a")</f>
        <v>n/a</v>
      </c>
      <c r="BH21" s="141" t="str">
        <f>IF(Cohort_CF!BH21="","","n/a")</f>
        <v>n/a</v>
      </c>
      <c r="BI21" s="141" t="str">
        <f>IF(Cohort_CF!BI21="","","n/a")</f>
        <v/>
      </c>
      <c r="BJ21" s="141" t="str">
        <f>IF(Cohort_CF!BJ21="","","n/a")</f>
        <v/>
      </c>
      <c r="BK21" s="141" t="str">
        <f>IF(Cohort_CF!BK21="","","n/a")</f>
        <v/>
      </c>
      <c r="BL21" s="141" t="str">
        <f>IF(Cohort_CF!BL21="","","n/a")</f>
        <v/>
      </c>
    </row>
    <row r="22" spans="1:72" s="135" customFormat="1" hidden="1" x14ac:dyDescent="0.55000000000000004">
      <c r="A22" s="646"/>
      <c r="B22" s="135" t="s">
        <v>483</v>
      </c>
      <c r="F22" s="141" t="str">
        <f>IF(Cohort_CF!F22="","","n/a")</f>
        <v/>
      </c>
      <c r="G22" s="141" t="str">
        <f>IF(Cohort_CF!G22="","","n/a")</f>
        <v/>
      </c>
      <c r="H22" s="141" t="str">
        <f>IF(Cohort_CF!H22="","","n/a")</f>
        <v/>
      </c>
      <c r="I22" s="141" t="str">
        <f>IF(Cohort_CF!I22="","","n/a")</f>
        <v/>
      </c>
      <c r="J22" s="141" t="str">
        <f>IF(Cohort_CF!J22="","","n/a")</f>
        <v/>
      </c>
      <c r="K22" s="141" t="str">
        <f>IF(Cohort_CF!K22="","","n/a")</f>
        <v/>
      </c>
      <c r="L22" s="141" t="str">
        <f>IF(Cohort_CF!L22="","","n/a")</f>
        <v/>
      </c>
      <c r="M22" s="141" t="str">
        <f>IF(Cohort_CF!M22="","","n/a")</f>
        <v/>
      </c>
      <c r="N22" s="141" t="str">
        <f>IF(Cohort_CF!N22="","","n/a")</f>
        <v/>
      </c>
      <c r="O22" s="141" t="str">
        <f>IF(Cohort_CF!O22="","","n/a")</f>
        <v/>
      </c>
      <c r="P22" s="141" t="str">
        <f>IF(Cohort_CF!P22="","","n/a")</f>
        <v/>
      </c>
      <c r="Q22" s="141" t="str">
        <f>IF(Cohort_CF!Q22="","","n/a")</f>
        <v/>
      </c>
      <c r="R22" s="141" t="str">
        <f>IF(Cohort_CF!R22="","","n/a")</f>
        <v/>
      </c>
      <c r="S22" s="141" t="str">
        <f>IF(Cohort_CF!S22="","","n/a")</f>
        <v/>
      </c>
      <c r="T22" s="141" t="str">
        <f>IF(Cohort_CF!T22="","","n/a")</f>
        <v/>
      </c>
      <c r="U22" s="141" t="str">
        <f>IF(Cohort_CF!U22="","","n/a")</f>
        <v/>
      </c>
      <c r="V22" s="141" t="str">
        <f>IF(Cohort_CF!V22="","","n/a")</f>
        <v>n/a</v>
      </c>
      <c r="W22" s="141" t="str">
        <f>IF(Cohort_CF!W22="","","n/a")</f>
        <v>n/a</v>
      </c>
      <c r="X22" s="141" t="str">
        <f>IF(Cohort_CF!X22="","","n/a")</f>
        <v>n/a</v>
      </c>
      <c r="Y22" s="141" t="str">
        <f>IF(Cohort_CF!Y22="","","n/a")</f>
        <v>n/a</v>
      </c>
      <c r="Z22" s="141" t="str">
        <f>IF(Cohort_CF!Z22="","","n/a")</f>
        <v>n/a</v>
      </c>
      <c r="AA22" s="141" t="str">
        <f>IF(Cohort_CF!AA22="","","n/a")</f>
        <v>n/a</v>
      </c>
      <c r="AB22" s="141" t="str">
        <f>IF(Cohort_CF!AB22="","","n/a")</f>
        <v>n/a</v>
      </c>
      <c r="AC22" s="141" t="str">
        <f>IF(Cohort_CF!AC22="","","n/a")</f>
        <v>n/a</v>
      </c>
      <c r="AD22" s="141" t="str">
        <f>IF(Cohort_CF!AD22="","","n/a")</f>
        <v>n/a</v>
      </c>
      <c r="AE22" s="141" t="str">
        <f>IF(Cohort_CF!AE22="","","n/a")</f>
        <v>n/a</v>
      </c>
      <c r="AF22" s="141" t="str">
        <f>IF(Cohort_CF!AF22="","","n/a")</f>
        <v>n/a</v>
      </c>
      <c r="AG22" s="141" t="str">
        <f>IF(Cohort_CF!AG22="","","n/a")</f>
        <v>n/a</v>
      </c>
      <c r="AH22" s="141" t="str">
        <f>IF(Cohort_CF!AH22="","","n/a")</f>
        <v>n/a</v>
      </c>
      <c r="AI22" s="141" t="str">
        <f>IF(Cohort_CF!AI22="","","n/a")</f>
        <v>n/a</v>
      </c>
      <c r="AJ22" s="141" t="str">
        <f>IF(Cohort_CF!AJ22="","","n/a")</f>
        <v>n/a</v>
      </c>
      <c r="AK22" s="141" t="str">
        <f>IF(Cohort_CF!AK22="","","n/a")</f>
        <v>n/a</v>
      </c>
      <c r="AL22" s="141" t="str">
        <f>IF(Cohort_CF!AL22="","","n/a")</f>
        <v>n/a</v>
      </c>
      <c r="AM22" s="141" t="str">
        <f>IF(Cohort_CF!AM22="","","n/a")</f>
        <v>n/a</v>
      </c>
      <c r="AN22" s="141" t="str">
        <f>IF(Cohort_CF!AN22="","","n/a")</f>
        <v>n/a</v>
      </c>
      <c r="AO22" s="141" t="str">
        <f>IF(Cohort_CF!AO22="","","n/a")</f>
        <v>n/a</v>
      </c>
      <c r="AP22" s="141" t="str">
        <f>IF(Cohort_CF!AP22="","","n/a")</f>
        <v>n/a</v>
      </c>
      <c r="AQ22" s="141" t="str">
        <f>IF(Cohort_CF!AQ22="","","n/a")</f>
        <v>n/a</v>
      </c>
      <c r="AR22" s="141" t="str">
        <f>IF(Cohort_CF!AR22="","","n/a")</f>
        <v>n/a</v>
      </c>
      <c r="AS22" s="141" t="str">
        <f>IF(Cohort_CF!AS22="","","n/a")</f>
        <v>n/a</v>
      </c>
      <c r="AT22" s="141" t="str">
        <f>IF(Cohort_CF!AT22="","","n/a")</f>
        <v>n/a</v>
      </c>
      <c r="AU22" s="141" t="str">
        <f>IF(Cohort_CF!AU22="","","n/a")</f>
        <v>n/a</v>
      </c>
      <c r="AV22" s="141" t="str">
        <f>IF(Cohort_CF!AV22="","","n/a")</f>
        <v>n/a</v>
      </c>
      <c r="AW22" s="141" t="str">
        <f>IF(Cohort_CF!AW22="","","n/a")</f>
        <v>n/a</v>
      </c>
      <c r="AX22" s="141" t="str">
        <f>IF(Cohort_CF!AX22="","","n/a")</f>
        <v>n/a</v>
      </c>
      <c r="AY22" s="141" t="str">
        <f>IF(Cohort_CF!AY22="","","n/a")</f>
        <v>n/a</v>
      </c>
      <c r="AZ22" s="141" t="str">
        <f>IF(Cohort_CF!AZ22="","","n/a")</f>
        <v>n/a</v>
      </c>
      <c r="BA22" s="141" t="str">
        <f>IF(Cohort_CF!BA22="","","n/a")</f>
        <v>n/a</v>
      </c>
      <c r="BB22" s="141" t="str">
        <f>IF(Cohort_CF!BB22="","","n/a")</f>
        <v>n/a</v>
      </c>
      <c r="BC22" s="141" t="str">
        <f>IF(Cohort_CF!BC22="","","n/a")</f>
        <v>n/a</v>
      </c>
      <c r="BD22" s="141" t="str">
        <f>IF(Cohort_CF!BD22="","","n/a")</f>
        <v>n/a</v>
      </c>
      <c r="BE22" s="141" t="str">
        <f>IF(Cohort_CF!BE22="","","n/a")</f>
        <v>n/a</v>
      </c>
      <c r="BF22" s="141" t="str">
        <f>IF(Cohort_CF!BF22="","","n/a")</f>
        <v>n/a</v>
      </c>
      <c r="BG22" s="141" t="str">
        <f>IF(Cohort_CF!BG22="","","n/a")</f>
        <v>n/a</v>
      </c>
      <c r="BH22" s="141" t="str">
        <f>IF(Cohort_CF!BH22="","","n/a")</f>
        <v>n/a</v>
      </c>
      <c r="BI22" s="141" t="str">
        <f>IF(Cohort_CF!BI22="","","n/a")</f>
        <v>n/a</v>
      </c>
      <c r="BJ22" s="141" t="str">
        <f>IF(Cohort_CF!BJ22="","","n/a")</f>
        <v/>
      </c>
      <c r="BK22" s="141" t="str">
        <f>IF(Cohort_CF!BK22="","","n/a")</f>
        <v/>
      </c>
      <c r="BL22" s="141" t="str">
        <f>IF(Cohort_CF!BL22="","","n/a")</f>
        <v/>
      </c>
    </row>
    <row r="23" spans="1:72" s="135" customFormat="1" hidden="1" x14ac:dyDescent="0.55000000000000004">
      <c r="A23" s="646"/>
      <c r="B23" s="135" t="s">
        <v>484</v>
      </c>
      <c r="F23" s="141" t="str">
        <f>IF(Cohort_CF!F23="","","n/a")</f>
        <v/>
      </c>
      <c r="G23" s="141" t="str">
        <f>IF(Cohort_CF!G23="","","n/a")</f>
        <v/>
      </c>
      <c r="H23" s="141" t="str">
        <f>IF(Cohort_CF!H23="","","n/a")</f>
        <v/>
      </c>
      <c r="I23" s="141" t="str">
        <f>IF(Cohort_CF!I23="","","n/a")</f>
        <v/>
      </c>
      <c r="J23" s="141" t="str">
        <f>IF(Cohort_CF!J23="","","n/a")</f>
        <v/>
      </c>
      <c r="K23" s="141" t="str">
        <f>IF(Cohort_CF!K23="","","n/a")</f>
        <v/>
      </c>
      <c r="L23" s="141" t="str">
        <f>IF(Cohort_CF!L23="","","n/a")</f>
        <v/>
      </c>
      <c r="M23" s="141" t="str">
        <f>IF(Cohort_CF!M23="","","n/a")</f>
        <v/>
      </c>
      <c r="N23" s="141" t="str">
        <f>IF(Cohort_CF!N23="","","n/a")</f>
        <v/>
      </c>
      <c r="O23" s="141" t="str">
        <f>IF(Cohort_CF!O23="","","n/a")</f>
        <v/>
      </c>
      <c r="P23" s="141" t="str">
        <f>IF(Cohort_CF!P23="","","n/a")</f>
        <v/>
      </c>
      <c r="Q23" s="141" t="str">
        <f>IF(Cohort_CF!Q23="","","n/a")</f>
        <v/>
      </c>
      <c r="R23" s="141" t="str">
        <f>IF(Cohort_CF!R23="","","n/a")</f>
        <v/>
      </c>
      <c r="S23" s="141" t="str">
        <f>IF(Cohort_CF!S23="","","n/a")</f>
        <v/>
      </c>
      <c r="T23" s="141" t="str">
        <f>IF(Cohort_CF!T23="","","n/a")</f>
        <v/>
      </c>
      <c r="U23" s="141" t="str">
        <f>IF(Cohort_CF!U23="","","n/a")</f>
        <v/>
      </c>
      <c r="V23" s="141" t="str">
        <f>IF(Cohort_CF!V23="","","n/a")</f>
        <v/>
      </c>
      <c r="W23" s="141" t="str">
        <f>IF(Cohort_CF!W23="","","n/a")</f>
        <v>n/a</v>
      </c>
      <c r="X23" s="141" t="str">
        <f>IF(Cohort_CF!X23="","","n/a")</f>
        <v>n/a</v>
      </c>
      <c r="Y23" s="141" t="str">
        <f>IF(Cohort_CF!Y23="","","n/a")</f>
        <v>n/a</v>
      </c>
      <c r="Z23" s="141" t="str">
        <f>IF(Cohort_CF!Z23="","","n/a")</f>
        <v>n/a</v>
      </c>
      <c r="AA23" s="141" t="str">
        <f>IF(Cohort_CF!AA23="","","n/a")</f>
        <v>n/a</v>
      </c>
      <c r="AB23" s="141" t="str">
        <f>IF(Cohort_CF!AB23="","","n/a")</f>
        <v>n/a</v>
      </c>
      <c r="AC23" s="141" t="str">
        <f>IF(Cohort_CF!AC23="","","n/a")</f>
        <v>n/a</v>
      </c>
      <c r="AD23" s="141" t="str">
        <f>IF(Cohort_CF!AD23="","","n/a")</f>
        <v>n/a</v>
      </c>
      <c r="AE23" s="141" t="str">
        <f>IF(Cohort_CF!AE23="","","n/a")</f>
        <v>n/a</v>
      </c>
      <c r="AF23" s="141" t="str">
        <f>IF(Cohort_CF!AF23="","","n/a")</f>
        <v>n/a</v>
      </c>
      <c r="AG23" s="141" t="str">
        <f>IF(Cohort_CF!AG23="","","n/a")</f>
        <v>n/a</v>
      </c>
      <c r="AH23" s="141" t="str">
        <f>IF(Cohort_CF!AH23="","","n/a")</f>
        <v>n/a</v>
      </c>
      <c r="AI23" s="141" t="str">
        <f>IF(Cohort_CF!AI23="","","n/a")</f>
        <v>n/a</v>
      </c>
      <c r="AJ23" s="141" t="str">
        <f>IF(Cohort_CF!AJ23="","","n/a")</f>
        <v>n/a</v>
      </c>
      <c r="AK23" s="141" t="str">
        <f>IF(Cohort_CF!AK23="","","n/a")</f>
        <v>n/a</v>
      </c>
      <c r="AL23" s="141" t="str">
        <f>IF(Cohort_CF!AL23="","","n/a")</f>
        <v>n/a</v>
      </c>
      <c r="AM23" s="141" t="str">
        <f>IF(Cohort_CF!AM23="","","n/a")</f>
        <v>n/a</v>
      </c>
      <c r="AN23" s="141" t="str">
        <f>IF(Cohort_CF!AN23="","","n/a")</f>
        <v>n/a</v>
      </c>
      <c r="AO23" s="141" t="str">
        <f>IF(Cohort_CF!AO23="","","n/a")</f>
        <v>n/a</v>
      </c>
      <c r="AP23" s="141" t="str">
        <f>IF(Cohort_CF!AP23="","","n/a")</f>
        <v>n/a</v>
      </c>
      <c r="AQ23" s="141" t="str">
        <f>IF(Cohort_CF!AQ23="","","n/a")</f>
        <v>n/a</v>
      </c>
      <c r="AR23" s="141" t="str">
        <f>IF(Cohort_CF!AR23="","","n/a")</f>
        <v>n/a</v>
      </c>
      <c r="AS23" s="141" t="str">
        <f>IF(Cohort_CF!AS23="","","n/a")</f>
        <v>n/a</v>
      </c>
      <c r="AT23" s="141" t="str">
        <f>IF(Cohort_CF!AT23="","","n/a")</f>
        <v>n/a</v>
      </c>
      <c r="AU23" s="141" t="str">
        <f>IF(Cohort_CF!AU23="","","n/a")</f>
        <v>n/a</v>
      </c>
      <c r="AV23" s="141" t="str">
        <f>IF(Cohort_CF!AV23="","","n/a")</f>
        <v>n/a</v>
      </c>
      <c r="AW23" s="141" t="str">
        <f>IF(Cohort_CF!AW23="","","n/a")</f>
        <v>n/a</v>
      </c>
      <c r="AX23" s="141" t="str">
        <f>IF(Cohort_CF!AX23="","","n/a")</f>
        <v>n/a</v>
      </c>
      <c r="AY23" s="141" t="str">
        <f>IF(Cohort_CF!AY23="","","n/a")</f>
        <v>n/a</v>
      </c>
      <c r="AZ23" s="141" t="str">
        <f>IF(Cohort_CF!AZ23="","","n/a")</f>
        <v>n/a</v>
      </c>
      <c r="BA23" s="141" t="str">
        <f>IF(Cohort_CF!BA23="","","n/a")</f>
        <v>n/a</v>
      </c>
      <c r="BB23" s="141" t="str">
        <f>IF(Cohort_CF!BB23="","","n/a")</f>
        <v>n/a</v>
      </c>
      <c r="BC23" s="141" t="str">
        <f>IF(Cohort_CF!BC23="","","n/a")</f>
        <v>n/a</v>
      </c>
      <c r="BD23" s="141" t="str">
        <f>IF(Cohort_CF!BD23="","","n/a")</f>
        <v>n/a</v>
      </c>
      <c r="BE23" s="141" t="str">
        <f>IF(Cohort_CF!BE23="","","n/a")</f>
        <v>n/a</v>
      </c>
      <c r="BF23" s="141" t="str">
        <f>IF(Cohort_CF!BF23="","","n/a")</f>
        <v>n/a</v>
      </c>
      <c r="BG23" s="141" t="str">
        <f>IF(Cohort_CF!BG23="","","n/a")</f>
        <v>n/a</v>
      </c>
      <c r="BH23" s="141" t="str">
        <f>IF(Cohort_CF!BH23="","","n/a")</f>
        <v>n/a</v>
      </c>
      <c r="BI23" s="141" t="str">
        <f>IF(Cohort_CF!BI23="","","n/a")</f>
        <v>n/a</v>
      </c>
      <c r="BJ23" s="141" t="str">
        <f>IF(Cohort_CF!BJ23="","","n/a")</f>
        <v>n/a</v>
      </c>
      <c r="BK23" s="141" t="str">
        <f>IF(Cohort_CF!BK23="","","n/a")</f>
        <v/>
      </c>
      <c r="BL23" s="141" t="str">
        <f>IF(Cohort_CF!BL23="","","n/a")</f>
        <v/>
      </c>
    </row>
    <row r="24" spans="1:72" s="135" customFormat="1" hidden="1" x14ac:dyDescent="0.55000000000000004">
      <c r="A24" s="646"/>
      <c r="B24" s="135" t="s">
        <v>485</v>
      </c>
      <c r="F24" s="141" t="str">
        <f>IF(Cohort_CF!F24="","","n/a")</f>
        <v/>
      </c>
      <c r="G24" s="141" t="str">
        <f>IF(Cohort_CF!G24="","","n/a")</f>
        <v/>
      </c>
      <c r="H24" s="141" t="str">
        <f>IF(Cohort_CF!H24="","","n/a")</f>
        <v/>
      </c>
      <c r="I24" s="141" t="str">
        <f>IF(Cohort_CF!I24="","","n/a")</f>
        <v/>
      </c>
      <c r="J24" s="141" t="str">
        <f>IF(Cohort_CF!J24="","","n/a")</f>
        <v/>
      </c>
      <c r="K24" s="141" t="str">
        <f>IF(Cohort_CF!K24="","","n/a")</f>
        <v/>
      </c>
      <c r="L24" s="141" t="str">
        <f>IF(Cohort_CF!L24="","","n/a")</f>
        <v/>
      </c>
      <c r="M24" s="141" t="str">
        <f>IF(Cohort_CF!M24="","","n/a")</f>
        <v/>
      </c>
      <c r="N24" s="141" t="str">
        <f>IF(Cohort_CF!N24="","","n/a")</f>
        <v/>
      </c>
      <c r="O24" s="141" t="str">
        <f>IF(Cohort_CF!O24="","","n/a")</f>
        <v/>
      </c>
      <c r="P24" s="141" t="str">
        <f>IF(Cohort_CF!P24="","","n/a")</f>
        <v/>
      </c>
      <c r="Q24" s="141" t="str">
        <f>IF(Cohort_CF!Q24="","","n/a")</f>
        <v/>
      </c>
      <c r="R24" s="141" t="str">
        <f>IF(Cohort_CF!R24="","","n/a")</f>
        <v/>
      </c>
      <c r="S24" s="141" t="str">
        <f>IF(Cohort_CF!S24="","","n/a")</f>
        <v/>
      </c>
      <c r="T24" s="141" t="str">
        <f>IF(Cohort_CF!T24="","","n/a")</f>
        <v/>
      </c>
      <c r="U24" s="141" t="str">
        <f>IF(Cohort_CF!U24="","","n/a")</f>
        <v/>
      </c>
      <c r="V24" s="141" t="str">
        <f>IF(Cohort_CF!V24="","","n/a")</f>
        <v/>
      </c>
      <c r="W24" s="141" t="str">
        <f>IF(Cohort_CF!W24="","","n/a")</f>
        <v/>
      </c>
      <c r="X24" s="141" t="str">
        <f>IF(Cohort_CF!X24="","","n/a")</f>
        <v>n/a</v>
      </c>
      <c r="Y24" s="141" t="str">
        <f>IF(Cohort_CF!Y24="","","n/a")</f>
        <v>n/a</v>
      </c>
      <c r="Z24" s="141" t="str">
        <f>IF(Cohort_CF!Z24="","","n/a")</f>
        <v>n/a</v>
      </c>
      <c r="AA24" s="141" t="str">
        <f>IF(Cohort_CF!AA24="","","n/a")</f>
        <v>n/a</v>
      </c>
      <c r="AB24" s="141" t="str">
        <f>IF(Cohort_CF!AB24="","","n/a")</f>
        <v>n/a</v>
      </c>
      <c r="AC24" s="141" t="str">
        <f>IF(Cohort_CF!AC24="","","n/a")</f>
        <v>n/a</v>
      </c>
      <c r="AD24" s="141" t="str">
        <f>IF(Cohort_CF!AD24="","","n/a")</f>
        <v>n/a</v>
      </c>
      <c r="AE24" s="141" t="str">
        <f>IF(Cohort_CF!AE24="","","n/a")</f>
        <v>n/a</v>
      </c>
      <c r="AF24" s="141" t="str">
        <f>IF(Cohort_CF!AF24="","","n/a")</f>
        <v>n/a</v>
      </c>
      <c r="AG24" s="141" t="str">
        <f>IF(Cohort_CF!AG24="","","n/a")</f>
        <v>n/a</v>
      </c>
      <c r="AH24" s="141" t="str">
        <f>IF(Cohort_CF!AH24="","","n/a")</f>
        <v>n/a</v>
      </c>
      <c r="AI24" s="141" t="str">
        <f>IF(Cohort_CF!AI24="","","n/a")</f>
        <v>n/a</v>
      </c>
      <c r="AJ24" s="141" t="str">
        <f>IF(Cohort_CF!AJ24="","","n/a")</f>
        <v>n/a</v>
      </c>
      <c r="AK24" s="141" t="str">
        <f>IF(Cohort_CF!AK24="","","n/a")</f>
        <v>n/a</v>
      </c>
      <c r="AL24" s="141" t="str">
        <f>IF(Cohort_CF!AL24="","","n/a")</f>
        <v>n/a</v>
      </c>
      <c r="AM24" s="141" t="str">
        <f>IF(Cohort_CF!AM24="","","n/a")</f>
        <v>n/a</v>
      </c>
      <c r="AN24" s="141" t="str">
        <f>IF(Cohort_CF!AN24="","","n/a")</f>
        <v>n/a</v>
      </c>
      <c r="AO24" s="141" t="str">
        <f>IF(Cohort_CF!AO24="","","n/a")</f>
        <v>n/a</v>
      </c>
      <c r="AP24" s="141" t="str">
        <f>IF(Cohort_CF!AP24="","","n/a")</f>
        <v>n/a</v>
      </c>
      <c r="AQ24" s="141" t="str">
        <f>IF(Cohort_CF!AQ24="","","n/a")</f>
        <v>n/a</v>
      </c>
      <c r="AR24" s="141" t="str">
        <f>IF(Cohort_CF!AR24="","","n/a")</f>
        <v>n/a</v>
      </c>
      <c r="AS24" s="141" t="str">
        <f>IF(Cohort_CF!AS24="","","n/a")</f>
        <v>n/a</v>
      </c>
      <c r="AT24" s="141" t="str">
        <f>IF(Cohort_CF!AT24="","","n/a")</f>
        <v>n/a</v>
      </c>
      <c r="AU24" s="141" t="str">
        <f>IF(Cohort_CF!AU24="","","n/a")</f>
        <v>n/a</v>
      </c>
      <c r="AV24" s="141" t="str">
        <f>IF(Cohort_CF!AV24="","","n/a")</f>
        <v>n/a</v>
      </c>
      <c r="AW24" s="141" t="str">
        <f>IF(Cohort_CF!AW24="","","n/a")</f>
        <v>n/a</v>
      </c>
      <c r="AX24" s="141" t="str">
        <f>IF(Cohort_CF!AX24="","","n/a")</f>
        <v>n/a</v>
      </c>
      <c r="AY24" s="141" t="str">
        <f>IF(Cohort_CF!AY24="","","n/a")</f>
        <v>n/a</v>
      </c>
      <c r="AZ24" s="141" t="str">
        <f>IF(Cohort_CF!AZ24="","","n/a")</f>
        <v>n/a</v>
      </c>
      <c r="BA24" s="141" t="str">
        <f>IF(Cohort_CF!BA24="","","n/a")</f>
        <v>n/a</v>
      </c>
      <c r="BB24" s="141" t="str">
        <f>IF(Cohort_CF!BB24="","","n/a")</f>
        <v>n/a</v>
      </c>
      <c r="BC24" s="141" t="str">
        <f>IF(Cohort_CF!BC24="","","n/a")</f>
        <v>n/a</v>
      </c>
      <c r="BD24" s="141" t="str">
        <f>IF(Cohort_CF!BD24="","","n/a")</f>
        <v>n/a</v>
      </c>
      <c r="BE24" s="141" t="str">
        <f>IF(Cohort_CF!BE24="","","n/a")</f>
        <v>n/a</v>
      </c>
      <c r="BF24" s="141" t="str">
        <f>IF(Cohort_CF!BF24="","","n/a")</f>
        <v>n/a</v>
      </c>
      <c r="BG24" s="141" t="str">
        <f>IF(Cohort_CF!BG24="","","n/a")</f>
        <v>n/a</v>
      </c>
      <c r="BH24" s="141" t="str">
        <f>IF(Cohort_CF!BH24="","","n/a")</f>
        <v>n/a</v>
      </c>
      <c r="BI24" s="141" t="str">
        <f>IF(Cohort_CF!BI24="","","n/a")</f>
        <v>n/a</v>
      </c>
      <c r="BJ24" s="141" t="str">
        <f>IF(Cohort_CF!BJ24="","","n/a")</f>
        <v>n/a</v>
      </c>
      <c r="BK24" s="141" t="str">
        <f>IF(Cohort_CF!BK24="","","n/a")</f>
        <v>n/a</v>
      </c>
      <c r="BL24" s="141" t="str">
        <f>IF(Cohort_CF!BL24="","","n/a")</f>
        <v/>
      </c>
    </row>
    <row r="25" spans="1:72" s="135" customFormat="1" hidden="1" x14ac:dyDescent="0.55000000000000004">
      <c r="A25" s="646"/>
      <c r="B25" s="135" t="s">
        <v>486</v>
      </c>
      <c r="F25" s="141" t="str">
        <f>IF(Cohort_CF!F25="","","n/a")</f>
        <v/>
      </c>
      <c r="G25" s="141" t="str">
        <f>IF(Cohort_CF!G25="","","n/a")</f>
        <v/>
      </c>
      <c r="H25" s="141" t="str">
        <f>IF(Cohort_CF!H25="","","n/a")</f>
        <v/>
      </c>
      <c r="I25" s="141" t="str">
        <f>IF(Cohort_CF!I25="","","n/a")</f>
        <v/>
      </c>
      <c r="J25" s="141" t="str">
        <f>IF(Cohort_CF!J25="","","n/a")</f>
        <v/>
      </c>
      <c r="K25" s="141" t="str">
        <f>IF(Cohort_CF!K25="","","n/a")</f>
        <v/>
      </c>
      <c r="L25" s="141" t="str">
        <f>IF(Cohort_CF!L25="","","n/a")</f>
        <v/>
      </c>
      <c r="M25" s="141" t="str">
        <f>IF(Cohort_CF!M25="","","n/a")</f>
        <v/>
      </c>
      <c r="N25" s="141" t="str">
        <f>IF(Cohort_CF!N25="","","n/a")</f>
        <v/>
      </c>
      <c r="O25" s="141" t="str">
        <f>IF(Cohort_CF!O25="","","n/a")</f>
        <v/>
      </c>
      <c r="P25" s="141" t="str">
        <f>IF(Cohort_CF!P25="","","n/a")</f>
        <v/>
      </c>
      <c r="Q25" s="141" t="str">
        <f>IF(Cohort_CF!Q25="","","n/a")</f>
        <v/>
      </c>
      <c r="R25" s="141" t="str">
        <f>IF(Cohort_CF!R25="","","n/a")</f>
        <v/>
      </c>
      <c r="S25" s="141" t="str">
        <f>IF(Cohort_CF!S25="","","n/a")</f>
        <v/>
      </c>
      <c r="T25" s="141" t="str">
        <f>IF(Cohort_CF!T25="","","n/a")</f>
        <v/>
      </c>
      <c r="U25" s="141" t="str">
        <f>IF(Cohort_CF!U25="","","n/a")</f>
        <v/>
      </c>
      <c r="V25" s="141" t="str">
        <f>IF(Cohort_CF!V25="","","n/a")</f>
        <v/>
      </c>
      <c r="W25" s="141" t="str">
        <f>IF(Cohort_CF!W25="","","n/a")</f>
        <v/>
      </c>
      <c r="X25" s="141" t="str">
        <f>IF(Cohort_CF!X25="","","n/a")</f>
        <v/>
      </c>
      <c r="Y25" s="141" t="str">
        <f>IF(Cohort_CF!Y25="","","n/a")</f>
        <v>n/a</v>
      </c>
      <c r="Z25" s="141" t="str">
        <f>IF(Cohort_CF!Z25="","","n/a")</f>
        <v>n/a</v>
      </c>
      <c r="AA25" s="141" t="str">
        <f>IF(Cohort_CF!AA25="","","n/a")</f>
        <v>n/a</v>
      </c>
      <c r="AB25" s="141" t="str">
        <f>IF(Cohort_CF!AB25="","","n/a")</f>
        <v>n/a</v>
      </c>
      <c r="AC25" s="141" t="str">
        <f>IF(Cohort_CF!AC25="","","n/a")</f>
        <v>n/a</v>
      </c>
      <c r="AD25" s="141" t="str">
        <f>IF(Cohort_CF!AD25="","","n/a")</f>
        <v>n/a</v>
      </c>
      <c r="AE25" s="141" t="str">
        <f>IF(Cohort_CF!AE25="","","n/a")</f>
        <v>n/a</v>
      </c>
      <c r="AF25" s="141" t="str">
        <f>IF(Cohort_CF!AF25="","","n/a")</f>
        <v>n/a</v>
      </c>
      <c r="AG25" s="141" t="str">
        <f>IF(Cohort_CF!AG25="","","n/a")</f>
        <v>n/a</v>
      </c>
      <c r="AH25" s="141" t="str">
        <f>IF(Cohort_CF!AH25="","","n/a")</f>
        <v>n/a</v>
      </c>
      <c r="AI25" s="141" t="str">
        <f>IF(Cohort_CF!AI25="","","n/a")</f>
        <v>n/a</v>
      </c>
      <c r="AJ25" s="141" t="str">
        <f>IF(Cohort_CF!AJ25="","","n/a")</f>
        <v>n/a</v>
      </c>
      <c r="AK25" s="141" t="str">
        <f>IF(Cohort_CF!AK25="","","n/a")</f>
        <v>n/a</v>
      </c>
      <c r="AL25" s="141" t="str">
        <f>IF(Cohort_CF!AL25="","","n/a")</f>
        <v>n/a</v>
      </c>
      <c r="AM25" s="141" t="str">
        <f>IF(Cohort_CF!AM25="","","n/a")</f>
        <v>n/a</v>
      </c>
      <c r="AN25" s="141" t="str">
        <f>IF(Cohort_CF!AN25="","","n/a")</f>
        <v>n/a</v>
      </c>
      <c r="AO25" s="141" t="str">
        <f>IF(Cohort_CF!AO25="","","n/a")</f>
        <v>n/a</v>
      </c>
      <c r="AP25" s="141" t="str">
        <f>IF(Cohort_CF!AP25="","","n/a")</f>
        <v>n/a</v>
      </c>
      <c r="AQ25" s="141" t="str">
        <f>IF(Cohort_CF!AQ25="","","n/a")</f>
        <v>n/a</v>
      </c>
      <c r="AR25" s="141" t="str">
        <f>IF(Cohort_CF!AR25="","","n/a")</f>
        <v>n/a</v>
      </c>
      <c r="AS25" s="141" t="str">
        <f>IF(Cohort_CF!AS25="","","n/a")</f>
        <v>n/a</v>
      </c>
      <c r="AT25" s="141" t="str">
        <f>IF(Cohort_CF!AT25="","","n/a")</f>
        <v>n/a</v>
      </c>
      <c r="AU25" s="141" t="str">
        <f>IF(Cohort_CF!AU25="","","n/a")</f>
        <v>n/a</v>
      </c>
      <c r="AV25" s="141" t="str">
        <f>IF(Cohort_CF!AV25="","","n/a")</f>
        <v>n/a</v>
      </c>
      <c r="AW25" s="141" t="str">
        <f>IF(Cohort_CF!AW25="","","n/a")</f>
        <v>n/a</v>
      </c>
      <c r="AX25" s="141" t="str">
        <f>IF(Cohort_CF!AX25="","","n/a")</f>
        <v>n/a</v>
      </c>
      <c r="AY25" s="141" t="str">
        <f>IF(Cohort_CF!AY25="","","n/a")</f>
        <v>n/a</v>
      </c>
      <c r="AZ25" s="141" t="str">
        <f>IF(Cohort_CF!AZ25="","","n/a")</f>
        <v>n/a</v>
      </c>
      <c r="BA25" s="141" t="str">
        <f>IF(Cohort_CF!BA25="","","n/a")</f>
        <v>n/a</v>
      </c>
      <c r="BB25" s="141" t="str">
        <f>IF(Cohort_CF!BB25="","","n/a")</f>
        <v>n/a</v>
      </c>
      <c r="BC25" s="141" t="str">
        <f>IF(Cohort_CF!BC25="","","n/a")</f>
        <v>n/a</v>
      </c>
      <c r="BD25" s="141" t="str">
        <f>IF(Cohort_CF!BD25="","","n/a")</f>
        <v>n/a</v>
      </c>
      <c r="BE25" s="141" t="str">
        <f>IF(Cohort_CF!BE25="","","n/a")</f>
        <v>n/a</v>
      </c>
      <c r="BF25" s="141" t="str">
        <f>IF(Cohort_CF!BF25="","","n/a")</f>
        <v>n/a</v>
      </c>
      <c r="BG25" s="141" t="str">
        <f>IF(Cohort_CF!BG25="","","n/a")</f>
        <v>n/a</v>
      </c>
      <c r="BH25" s="141" t="str">
        <f>IF(Cohort_CF!BH25="","","n/a")</f>
        <v>n/a</v>
      </c>
      <c r="BI25" s="141" t="str">
        <f>IF(Cohort_CF!BI25="","","n/a")</f>
        <v>n/a</v>
      </c>
      <c r="BJ25" s="141" t="str">
        <f>IF(Cohort_CF!BJ25="","","n/a")</f>
        <v>n/a</v>
      </c>
      <c r="BK25" s="141" t="str">
        <f>IF(Cohort_CF!BK25="","","n/a")</f>
        <v>n/a</v>
      </c>
      <c r="BL25" s="141" t="str">
        <f>IF(Cohort_CF!BL25="","","n/a")</f>
        <v>n/a</v>
      </c>
    </row>
    <row r="26" spans="1:72" s="135" customFormat="1" hidden="1" x14ac:dyDescent="0.55000000000000004">
      <c r="A26" s="646"/>
      <c r="B26" s="142" t="s">
        <v>487</v>
      </c>
      <c r="C26" s="142"/>
      <c r="D26" s="142"/>
      <c r="E26" s="142"/>
      <c r="F26" s="141" t="str">
        <f>IF(Cohort_CF!F26="","","n/a")</f>
        <v>n/a</v>
      </c>
      <c r="G26" s="141" t="str">
        <f>IF(Cohort_CF!G26="","","n/a")</f>
        <v>n/a</v>
      </c>
      <c r="H26" s="141" t="str">
        <f>IF(Cohort_CF!H26="","","n/a")</f>
        <v>n/a</v>
      </c>
      <c r="I26" s="141" t="str">
        <f>IF(Cohort_CF!I26="","","n/a")</f>
        <v>n/a</v>
      </c>
      <c r="J26" s="141" t="str">
        <f>IF(Cohort_CF!J26="","","n/a")</f>
        <v>n/a</v>
      </c>
      <c r="K26" s="141" t="str">
        <f>IF(Cohort_CF!K26="","","n/a")</f>
        <v>n/a</v>
      </c>
      <c r="L26" s="141" t="str">
        <f>IF(Cohort_CF!L26="","","n/a")</f>
        <v>n/a</v>
      </c>
      <c r="M26" s="141" t="str">
        <f>IF(Cohort_CF!M26="","","n/a")</f>
        <v>n/a</v>
      </c>
      <c r="N26" s="141" t="str">
        <f>IF(Cohort_CF!N26="","","n/a")</f>
        <v>n/a</v>
      </c>
      <c r="O26" s="141" t="str">
        <f>IF(Cohort_CF!O26="","","n/a")</f>
        <v>n/a</v>
      </c>
      <c r="P26" s="141" t="str">
        <f>IF(Cohort_CF!P26="","","n/a")</f>
        <v>n/a</v>
      </c>
      <c r="Q26" s="141" t="str">
        <f>IF(Cohort_CF!Q26="","","n/a")</f>
        <v>n/a</v>
      </c>
      <c r="R26" s="141" t="str">
        <f>IF(Cohort_CF!R26="","","n/a")</f>
        <v>n/a</v>
      </c>
      <c r="S26" s="141" t="str">
        <f>IF(Cohort_CF!S26="","","n/a")</f>
        <v>n/a</v>
      </c>
      <c r="T26" s="141" t="str">
        <f>IF(Cohort_CF!T26="","","n/a")</f>
        <v>n/a</v>
      </c>
      <c r="U26" s="141" t="str">
        <f>IF(Cohort_CF!U26="","","n/a")</f>
        <v>n/a</v>
      </c>
      <c r="V26" s="141" t="str">
        <f>IF(Cohort_CF!V26="","","n/a")</f>
        <v>n/a</v>
      </c>
      <c r="W26" s="141" t="str">
        <f>IF(Cohort_CF!W26="","","n/a")</f>
        <v>n/a</v>
      </c>
      <c r="X26" s="141" t="str">
        <f>IF(Cohort_CF!X26="","","n/a")</f>
        <v>n/a</v>
      </c>
      <c r="Y26" s="141" t="str">
        <f>IF(Cohort_CF!Y26="","","n/a")</f>
        <v>n/a</v>
      </c>
      <c r="Z26" s="141" t="str">
        <f>IF(Cohort_CF!Z26="","","n/a")</f>
        <v>n/a</v>
      </c>
      <c r="AA26" s="141" t="str">
        <f>IF(Cohort_CF!AA26="","","n/a")</f>
        <v>n/a</v>
      </c>
      <c r="AB26" s="141" t="str">
        <f>IF(Cohort_CF!AB26="","","n/a")</f>
        <v>n/a</v>
      </c>
      <c r="AC26" s="141" t="str">
        <f>IF(Cohort_CF!AC26="","","n/a")</f>
        <v>n/a</v>
      </c>
      <c r="AD26" s="141" t="str">
        <f>IF(Cohort_CF!AD26="","","n/a")</f>
        <v>n/a</v>
      </c>
      <c r="AE26" s="141" t="str">
        <f>IF(Cohort_CF!AE26="","","n/a")</f>
        <v>n/a</v>
      </c>
      <c r="AF26" s="141" t="str">
        <f>IF(Cohort_CF!AF26="","","n/a")</f>
        <v>n/a</v>
      </c>
      <c r="AG26" s="141" t="str">
        <f>IF(Cohort_CF!AG26="","","n/a")</f>
        <v>n/a</v>
      </c>
      <c r="AH26" s="141" t="str">
        <f>IF(Cohort_CF!AH26="","","n/a")</f>
        <v>n/a</v>
      </c>
      <c r="AI26" s="141" t="str">
        <f>IF(Cohort_CF!AI26="","","n/a")</f>
        <v>n/a</v>
      </c>
      <c r="AJ26" s="141" t="str">
        <f>IF(Cohort_CF!AJ26="","","n/a")</f>
        <v>n/a</v>
      </c>
      <c r="AK26" s="141" t="str">
        <f>IF(Cohort_CF!AK26="","","n/a")</f>
        <v>n/a</v>
      </c>
      <c r="AL26" s="141" t="str">
        <f>IF(Cohort_CF!AL26="","","n/a")</f>
        <v>n/a</v>
      </c>
      <c r="AM26" s="141" t="str">
        <f>IF(Cohort_CF!AM26="","","n/a")</f>
        <v>n/a</v>
      </c>
      <c r="AN26" s="141" t="str">
        <f>IF(Cohort_CF!AN26="","","n/a")</f>
        <v>n/a</v>
      </c>
      <c r="AO26" s="141" t="str">
        <f>IF(Cohort_CF!AO26="","","n/a")</f>
        <v>n/a</v>
      </c>
      <c r="AP26" s="141" t="str">
        <f>IF(Cohort_CF!AP26="","","n/a")</f>
        <v>n/a</v>
      </c>
      <c r="AQ26" s="141" t="str">
        <f>IF(Cohort_CF!AQ26="","","n/a")</f>
        <v>n/a</v>
      </c>
      <c r="AR26" s="141" t="str">
        <f>IF(Cohort_CF!AR26="","","n/a")</f>
        <v>n/a</v>
      </c>
      <c r="AS26" s="141" t="str">
        <f>IF(Cohort_CF!AS26="","","n/a")</f>
        <v>n/a</v>
      </c>
      <c r="AT26" s="141" t="str">
        <f>IF(Cohort_CF!AT26="","","n/a")</f>
        <v>n/a</v>
      </c>
      <c r="AU26" s="141" t="str">
        <f>IF(Cohort_CF!AU26="","","n/a")</f>
        <v>n/a</v>
      </c>
      <c r="AV26" s="141" t="str">
        <f>IF(Cohort_CF!AV26="","","n/a")</f>
        <v>n/a</v>
      </c>
      <c r="AW26" s="141" t="str">
        <f>IF(Cohort_CF!AW26="","","n/a")</f>
        <v>n/a</v>
      </c>
      <c r="AX26" s="141" t="str">
        <f>IF(Cohort_CF!AX26="","","n/a")</f>
        <v>n/a</v>
      </c>
      <c r="AY26" s="141" t="str">
        <f>IF(Cohort_CF!AY26="","","n/a")</f>
        <v>n/a</v>
      </c>
      <c r="AZ26" s="141" t="str">
        <f>IF(Cohort_CF!AZ26="","","n/a")</f>
        <v>n/a</v>
      </c>
      <c r="BA26" s="141" t="str">
        <f>IF(Cohort_CF!BA26="","","n/a")</f>
        <v>n/a</v>
      </c>
      <c r="BB26" s="141" t="str">
        <f>IF(Cohort_CF!BB26="","","n/a")</f>
        <v>n/a</v>
      </c>
      <c r="BC26" s="141" t="str">
        <f>IF(Cohort_CF!BC26="","","n/a")</f>
        <v>n/a</v>
      </c>
      <c r="BD26" s="141" t="str">
        <f>IF(Cohort_CF!BD26="","","n/a")</f>
        <v>n/a</v>
      </c>
      <c r="BE26" s="141" t="str">
        <f>IF(Cohort_CF!BE26="","","n/a")</f>
        <v>n/a</v>
      </c>
      <c r="BF26" s="141" t="str">
        <f>IF(Cohort_CF!BF26="","","n/a")</f>
        <v>n/a</v>
      </c>
      <c r="BG26" s="141" t="str">
        <f>IF(Cohort_CF!BG26="","","n/a")</f>
        <v>n/a</v>
      </c>
      <c r="BH26" s="141" t="str">
        <f>IF(Cohort_CF!BH26="","","n/a")</f>
        <v>n/a</v>
      </c>
      <c r="BI26" s="141" t="str">
        <f>IF(Cohort_CF!BI26="","","n/a")</f>
        <v>n/a</v>
      </c>
      <c r="BJ26" s="141" t="str">
        <f>IF(Cohort_CF!BJ26="","","n/a")</f>
        <v>n/a</v>
      </c>
      <c r="BK26" s="141" t="str">
        <f>IF(Cohort_CF!BK26="","","n/a")</f>
        <v>n/a</v>
      </c>
      <c r="BL26" s="141" t="str">
        <f>IF(Cohort_CF!BL26="","","n/a")</f>
        <v>n/a</v>
      </c>
    </row>
    <row r="28" spans="1:72" x14ac:dyDescent="0.55000000000000004">
      <c r="A28" s="638" t="s">
        <v>488</v>
      </c>
      <c r="B28" s="128" t="s">
        <v>489</v>
      </c>
      <c r="C28" s="332"/>
      <c r="D28" s="332"/>
      <c r="E28" s="332"/>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row>
    <row r="29" spans="1:72" x14ac:dyDescent="0.55000000000000004">
      <c r="A29" s="639"/>
      <c r="B29" t="s">
        <v>466</v>
      </c>
      <c r="F29" s="1">
        <f>IF(Income_CF!F31="","",(1+'Cost and Benefit Parameters'!$C$17)*Income_CF!F31*(Cohort_WP!F29/Cohort_CF!F29))</f>
        <v>327452.90558228758</v>
      </c>
      <c r="G29" s="1">
        <f>IF(Income_CF!G31="","",(1+'Cost and Benefit Parameters'!$C$17)*Income_CF!G31*(Cohort_WP!G29/Cohort_CF!G29))</f>
        <v>340155.56164656789</v>
      </c>
      <c r="H29" s="1">
        <f>IF(Income_CF!H31="","",(1+'Cost and Benefit Parameters'!$C$17)*Income_CF!H31*(Cohort_WP!H29/Cohort_CF!H29))</f>
        <v>353139.0361391725</v>
      </c>
      <c r="I29" s="1">
        <f>IF(Income_CF!I31="","",(1+'Cost and Benefit Parameters'!$C$17)*Income_CF!I31*(Cohort_WP!I29/Cohort_CF!I29))</f>
        <v>366398.17493355379</v>
      </c>
      <c r="J29" s="1">
        <f>IF(Income_CF!J31="","",(1+'Cost and Benefit Parameters'!$C$17)*Income_CF!J31*(Cohort_WP!J29/Cohort_CF!J29))</f>
        <v>382251.76184912387</v>
      </c>
      <c r="K29" s="1">
        <f>IF(Income_CF!K31="","",(1+'Cost and Benefit Parameters'!$C$17)*Income_CF!K31*(Cohort_WP!K29/Cohort_CF!K29))</f>
        <v>395890.73687264416</v>
      </c>
      <c r="L29" s="1">
        <f>IF(Income_CF!L31="","",(1+'Cost and Benefit Parameters'!$C$17)*Income_CF!L31*(Cohort_WP!L29/Cohort_CF!L29))</f>
        <v>409770.42278154177</v>
      </c>
      <c r="M29" s="1">
        <f>IF(Income_CF!M31="","",(1+'Cost and Benefit Parameters'!$C$17)*Income_CF!M31*(Cohort_WP!M29/Cohort_CF!M29))</f>
        <v>423882.31624372408</v>
      </c>
      <c r="N29" s="1">
        <f>IF(Income_CF!N31="","",(1+'Cost and Benefit Parameters'!$C$17)*Income_CF!N31*(Cohort_WP!N29/Cohort_CF!N29))</f>
        <v>438217.19344618067</v>
      </c>
      <c r="O29" s="1">
        <f>IF(Income_CF!O31="","",(1+'Cost and Benefit Parameters'!$C$17)*Income_CF!O31*(Cohort_WP!O29/Cohort_CF!O29))</f>
        <v>452765.10779369663</v>
      </c>
      <c r="P29" s="1">
        <f>IF(Income_CF!P31="","",(1+'Cost and Benefit Parameters'!$C$17)*Income_CF!P31*(Cohort_WP!P29/Cohort_CF!P29))</f>
        <v>467515.38973297423</v>
      </c>
      <c r="Q29" s="1">
        <f>IF(Income_CF!Q31="","",(1+'Cost and Benefit Parameters'!$C$17)*Income_CF!Q31*(Cohort_WP!Q29/Cohort_CF!Q29))</f>
        <v>482456.64877465117</v>
      </c>
      <c r="R29" s="1">
        <f>IF(Income_CF!R31="","",(1+'Cost and Benefit Parameters'!$C$17)*Income_CF!R31*(Cohort_WP!R29/Cohort_CF!R29))</f>
        <v>497576.7777787621</v>
      </c>
      <c r="S29" s="1">
        <f>IF(Income_CF!S31="","",(1+'Cost and Benefit Parameters'!$C$17)*Income_CF!S31*(Cohort_WP!S29/Cohort_CF!S29))</f>
        <v>512862.95956170763</v>
      </c>
      <c r="T29" s="1">
        <f>IF(Income_CF!T31="","",(1+'Cost and Benefit Parameters'!$C$17)*Income_CF!T31*(Cohort_WP!T29/Cohort_CF!T29))</f>
        <v>528301.67587472487</v>
      </c>
      <c r="U29" s="1">
        <f>IF(Income_CF!U31="","",(1+'Cost and Benefit Parameters'!$C$17)*Income_CF!U31*(Cohort_WP!U29/Cohort_CF!U29))</f>
        <v>543878.71879539744</v>
      </c>
      <c r="V29" s="1">
        <f>IF(Income_CF!V31="","",(1+'Cost and Benefit Parameters'!$C$17)*Income_CF!V31*(Cohort_WP!V29/Cohort_CF!V29))</f>
        <v>559579.20456465147</v>
      </c>
      <c r="W29" s="1">
        <f>IF(Income_CF!W31="","",(1+'Cost and Benefit Parameters'!$C$17)*Income_CF!W31*(Cohort_WP!W29/Cohort_CF!W29))</f>
        <v>575387.58989236003</v>
      </c>
      <c r="X29" s="1">
        <f>IF(Income_CF!X31="","",(1+'Cost and Benefit Parameters'!$C$17)*Income_CF!X31*(Cohort_WP!X29/Cohort_CF!X29))</f>
        <v>591287.69074475323</v>
      </c>
      <c r="Y29" s="1">
        <f>IF(Income_CF!Y31="","",(1+'Cost and Benefit Parameters'!$C$17)*Income_CF!Y31*(Cohort_WP!Y29/Cohort_CF!Y29))</f>
        <v>607262.70361672714</v>
      </c>
      <c r="Z29" s="1">
        <f>IF(Income_CF!Z31="","",(1+'Cost and Benefit Parameters'!$C$17)*Income_CF!Z31*(Cohort_WP!Z29/Cohort_CF!Z29))</f>
        <v>623295.22928159859</v>
      </c>
      <c r="AA29" s="1">
        <f>IF(Income_CF!AA31="","",(1+'Cost and Benefit Parameters'!$C$17)*Income_CF!AA31*(Cohort_WP!AA29/Cohort_CF!AA29))</f>
        <v>639367.29900015856</v>
      </c>
      <c r="AB29" s="1">
        <f>IF(Income_CF!AB31="","",(1+'Cost and Benefit Parameters'!$C$17)*Income_CF!AB31*(Cohort_WP!AB29/Cohort_CF!AB29))</f>
        <v>655460.40315984352</v>
      </c>
      <c r="AC29" s="1">
        <f>IF(Income_CF!AC31="","",(1+'Cost and Benefit Parameters'!$C$17)*Income_CF!AC31*(Cohort_WP!AC29/Cohort_CF!AC29))</f>
        <v>671555.52230381919</v>
      </c>
      <c r="AD29" s="1">
        <f>IF(Income_CF!AD31="","",(1+'Cost and Benefit Parameters'!$C$17)*Income_CF!AD31*(Cohort_WP!AD29/Cohort_CF!AD29))</f>
        <v>687633.16049850767</v>
      </c>
      <c r="AE29" s="1">
        <f>IF(Income_CF!AE31="","",(1+'Cost and Benefit Parameters'!$C$17)*Income_CF!AE31*(Cohort_WP!AE29/Cohort_CF!AE29))</f>
        <v>703673.38097681722</v>
      </c>
      <c r="AF29" s="1">
        <f>IF(Income_CF!AF31="","",(1+'Cost and Benefit Parameters'!$C$17)*Income_CF!AF31*(Cohort_WP!AF29/Cohort_CF!AF29))</f>
        <v>719655.84398319654</v>
      </c>
      <c r="AG29" s="1">
        <f>IF(Income_CF!AG31="","",(1+'Cost and Benefit Parameters'!$C$17)*Income_CF!AG31*(Cohort_WP!AG29/Cohort_CF!AG29))</f>
        <v>735559.84673537721</v>
      </c>
      <c r="AH29" s="1">
        <f>IF(Income_CF!AH31="","",(1+'Cost and Benefit Parameters'!$C$17)*Income_CF!AH31*(Cohort_WP!AH29/Cohort_CF!AH29))</f>
        <v>751364.36540677689</v>
      </c>
      <c r="AI29" s="1">
        <f>IF(Income_CF!AI31="","",(1+'Cost and Benefit Parameters'!$C$17)*Income_CF!AI31*(Cohort_WP!AI29/Cohort_CF!AI29))</f>
        <v>767048.09902264411</v>
      </c>
      <c r="AJ29" s="1">
        <f>IF(Income_CF!AJ31="","",(1+'Cost and Benefit Parameters'!$C$17)*Income_CF!AJ31*(Cohort_WP!AJ29/Cohort_CF!AJ29))</f>
        <v>782589.51515262318</v>
      </c>
      <c r="AK29" s="1">
        <f>IF(Income_CF!AK31="","",(1+'Cost and Benefit Parameters'!$C$17)*Income_CF!AK31*(Cohort_WP!AK29/Cohort_CF!AK29))</f>
        <v>797966.89727212198</v>
      </c>
      <c r="AL29" s="1">
        <f>IF(Income_CF!AL31="","",(1+'Cost and Benefit Parameters'!$C$17)*Income_CF!AL31*(Cohort_WP!AL29/Cohort_CF!AL29))</f>
        <v>813158.39365519292</v>
      </c>
      <c r="AM29" s="1">
        <f>IF(Income_CF!AM31="","",(1+'Cost and Benefit Parameters'!$C$17)*Income_CF!AM31*(Cohort_WP!AM29/Cohort_CF!AM29))</f>
        <v>828142.06765223597</v>
      </c>
      <c r="AN29" s="1">
        <f>IF(Income_CF!AN31="","",(1+'Cost and Benefit Parameters'!$C$17)*Income_CF!AN31*(Cohort_WP!AN29/Cohort_CF!AN29))</f>
        <v>842895.94919709023</v>
      </c>
      <c r="AO29" s="1">
        <f>IF(Income_CF!AO31="","",(1+'Cost and Benefit Parameters'!$C$17)*Income_CF!AO31*(Cohort_WP!AO29/Cohort_CF!AO29))</f>
        <v>857398.08737986337</v>
      </c>
      <c r="AP29" s="1">
        <f>IF(Income_CF!AP31="","",(1+'Cost and Benefit Parameters'!$C$17)*Income_CF!AP31*(Cohort_WP!AP29/Cohort_CF!AP29))</f>
        <v>871626.60391421255</v>
      </c>
      <c r="AQ29" s="1">
        <f>IF(Income_CF!AQ31="","",(1+'Cost and Benefit Parameters'!$C$17)*Income_CF!AQ31*(Cohort_WP!AQ29/Cohort_CF!AQ29))</f>
        <v>885559.74732099636</v>
      </c>
      <c r="AR29" s="1">
        <f>IF(Income_CF!AR31="","",(1+'Cost and Benefit Parameters'!$C$17)*Income_CF!AR31*(Cohort_WP!AR29/Cohort_CF!AR29))</f>
        <v>899175.94764395466</v>
      </c>
      <c r="AS29" s="1">
        <f>IF(Income_CF!AS31="","",(1+'Cost and Benefit Parameters'!$C$17)*Income_CF!AS31*(Cohort_WP!AS29/Cohort_CF!AS29))</f>
        <v>912453.87150783057</v>
      </c>
      <c r="AT29" s="1" t="str">
        <f>IF(Income_CF!AT31="","",(1+'Cost and Benefit Parameters'!$C$17)*Income_CF!AT31*(Cohort_WP!AT29/Cohort_CF!AT29))</f>
        <v/>
      </c>
      <c r="AU29" s="1" t="str">
        <f>IF(Income_CF!AU31="","",(1+'Cost and Benefit Parameters'!$C$17)*Income_CF!AU31*(Cohort_WP!AU29/Cohort_CF!AU29))</f>
        <v/>
      </c>
      <c r="AV29" s="1" t="str">
        <f>IF(Income_CF!AV31="","",(1+'Cost and Benefit Parameters'!$C$17)*Income_CF!AV31*(Cohort_WP!AV29/Cohort_CF!AV29))</f>
        <v/>
      </c>
      <c r="AW29" s="1" t="str">
        <f>IF(Income_CF!AW31="","",(1+'Cost and Benefit Parameters'!$C$17)*Income_CF!AW31*(Cohort_WP!AW29/Cohort_CF!AW29))</f>
        <v/>
      </c>
      <c r="AX29" s="1" t="str">
        <f>IF(Income_CF!AX31="","",(1+'Cost and Benefit Parameters'!$C$17)*Income_CF!AX31*(Cohort_WP!AX29/Cohort_CF!AX29))</f>
        <v/>
      </c>
      <c r="AY29" s="1" t="str">
        <f>IF(Income_CF!AY31="","",(1+'Cost and Benefit Parameters'!$C$17)*Income_CF!AY31*(Cohort_WP!AY29/Cohort_CF!AY29))</f>
        <v/>
      </c>
      <c r="AZ29" s="1" t="str">
        <f>IF(Income_CF!AZ31="","",(1+'Cost and Benefit Parameters'!$C$17)*Income_CF!AZ31*(Cohort_WP!AZ29/Cohort_CF!AZ29))</f>
        <v/>
      </c>
      <c r="BA29" s="1" t="str">
        <f>IF(Income_CF!BA31="","",(1+'Cost and Benefit Parameters'!$C$17)*Income_CF!BA31*(Cohort_WP!BA29/Cohort_CF!BA29))</f>
        <v/>
      </c>
      <c r="BB29" s="1" t="str">
        <f>IF(Income_CF!BB31="","",(1+'Cost and Benefit Parameters'!$C$17)*Income_CF!BB31*(Cohort_WP!BB29/Cohort_CF!BB29))</f>
        <v/>
      </c>
      <c r="BC29" s="1" t="str">
        <f>IF(Income_CF!BC31="","",(1+'Cost and Benefit Parameters'!$C$17)*Income_CF!BC31*(Cohort_WP!BC29/Cohort_CF!BC29))</f>
        <v/>
      </c>
      <c r="BD29" s="1" t="str">
        <f>IF(Income_CF!BD31="","",(1+'Cost and Benefit Parameters'!$C$17)*Income_CF!BD31*(Cohort_WP!BD29/Cohort_CF!BD29))</f>
        <v/>
      </c>
      <c r="BE29" s="1" t="str">
        <f>IF(Income_CF!BE31="","",(1+'Cost and Benefit Parameters'!$C$17)*Income_CF!BE31*(Cohort_WP!BE29/Cohort_CF!BE29))</f>
        <v/>
      </c>
      <c r="BF29" s="1" t="str">
        <f>IF(Income_CF!BF31="","",(1+'Cost and Benefit Parameters'!$C$17)*Income_CF!BF31*(Cohort_WP!BF29/Cohort_CF!BF29))</f>
        <v/>
      </c>
      <c r="BG29" s="1" t="str">
        <f>IF(Income_CF!BG31="","",(1+'Cost and Benefit Parameters'!$C$17)*Income_CF!BG31*(Cohort_WP!BG29/Cohort_CF!BG29))</f>
        <v/>
      </c>
      <c r="BH29" s="1" t="str">
        <f>IF(Income_CF!BH31="","",(1+'Cost and Benefit Parameters'!$C$17)*Income_CF!BH31*(Cohort_WP!BH29/Cohort_CF!BH29))</f>
        <v/>
      </c>
      <c r="BI29" s="1" t="str">
        <f>IF(Income_CF!BI31="","",(1+'Cost and Benefit Parameters'!$C$17)*Income_CF!BI31*(Cohort_WP!BI29/Cohort_CF!BI29))</f>
        <v/>
      </c>
      <c r="BJ29" s="1" t="str">
        <f>IF(Income_CF!BJ31="","",(1+'Cost and Benefit Parameters'!$C$17)*Income_CF!BJ31*(Cohort_WP!BJ29/Cohort_CF!BJ29))</f>
        <v/>
      </c>
      <c r="BK29" s="1" t="str">
        <f>IF(Income_CF!BK31="","",(1+'Cost and Benefit Parameters'!$C$17)*Income_CF!BK31*(Cohort_WP!BK29/Cohort_CF!BK29))</f>
        <v/>
      </c>
      <c r="BL29" s="1" t="str">
        <f>IF(Income_CF!BL31="","",(1+'Cost and Benefit Parameters'!$C$17)*Income_CF!BL31*(Cohort_WP!BL29/Cohort_CF!BL29))</f>
        <v/>
      </c>
    </row>
    <row r="30" spans="1:72" x14ac:dyDescent="0.55000000000000004">
      <c r="A30" s="639"/>
      <c r="B30" t="s">
        <v>468</v>
      </c>
      <c r="F30" s="1" t="str">
        <f>IF(Income_CF!F32="","",(1+'Cost and Benefit Parameters'!$C$17)*Income_CF!F32*(Cohort_WP!F30/Cohort_CF!F30))</f>
        <v/>
      </c>
      <c r="G30" s="1">
        <f>IF(Income_CF!G32="","",(1+'Cost and Benefit Parameters'!$C$17)*Income_CF!G32*(Cohort_WP!G30/Cohort_CF!G30))</f>
        <v>337276.4927497562</v>
      </c>
      <c r="H30" s="1">
        <f>IF(Income_CF!H32="","",(1+'Cost and Benefit Parameters'!$C$17)*Income_CF!H32*(Cohort_WP!H30/Cohort_CF!H30))</f>
        <v>350360.22849596501</v>
      </c>
      <c r="I30" s="1">
        <f>IF(Income_CF!I32="","",(1+'Cost and Benefit Parameters'!$C$17)*Income_CF!I32*(Cohort_WP!I30/Cohort_CF!I30))</f>
        <v>363733.20722334774</v>
      </c>
      <c r="J30" s="1">
        <f>IF(Income_CF!J32="","",(1+'Cost and Benefit Parameters'!$C$17)*Income_CF!J32*(Cohort_WP!J30/Cohort_CF!J30))</f>
        <v>377390.12018156046</v>
      </c>
      <c r="K30" s="1">
        <f>IF(Income_CF!K32="","",(1+'Cost and Benefit Parameters'!$C$17)*Income_CF!K32*(Cohort_WP!K30/Cohort_CF!K30))</f>
        <v>393719.31470459764</v>
      </c>
      <c r="L30" s="1">
        <f>IF(Income_CF!L32="","",(1+'Cost and Benefit Parameters'!$C$17)*Income_CF!L32*(Cohort_WP!L30/Cohort_CF!L30))</f>
        <v>407767.4589788235</v>
      </c>
      <c r="M30" s="1">
        <f>IF(Income_CF!M32="","",(1+'Cost and Benefit Parameters'!$C$17)*Income_CF!M32*(Cohort_WP!M30/Cohort_CF!M30))</f>
        <v>422063.53546498803</v>
      </c>
      <c r="N30" s="1">
        <f>IF(Income_CF!N32="","",(1+'Cost and Benefit Parameters'!$C$17)*Income_CF!N32*(Cohort_WP!N30/Cohort_CF!N30))</f>
        <v>436598.78573103575</v>
      </c>
      <c r="O30" s="1">
        <f>IF(Income_CF!O32="","",(1+'Cost and Benefit Parameters'!$C$17)*Income_CF!O32*(Cohort_WP!O30/Cohort_CF!O30))</f>
        <v>451363.70924956608</v>
      </c>
      <c r="P30" s="1">
        <f>IF(Income_CF!P32="","",(1+'Cost and Benefit Parameters'!$C$17)*Income_CF!P32*(Cohort_WP!P30/Cohort_CF!P30))</f>
        <v>466348.06102750753</v>
      </c>
      <c r="Q30" s="1">
        <f>IF(Income_CF!Q32="","",(1+'Cost and Benefit Parameters'!$C$17)*Income_CF!Q32*(Cohort_WP!Q30/Cohort_CF!Q30))</f>
        <v>481540.85142496345</v>
      </c>
      <c r="R30" s="1">
        <f>IF(Income_CF!R32="","",(1+'Cost and Benefit Parameters'!$C$17)*Income_CF!R32*(Cohort_WP!R30/Cohort_CF!R30))</f>
        <v>496930.34823789063</v>
      </c>
      <c r="S30" s="1">
        <f>IF(Income_CF!S32="","",(1+'Cost and Benefit Parameters'!$C$17)*Income_CF!S32*(Cohort_WP!S30/Cohort_CF!S30))</f>
        <v>512504.0811121249</v>
      </c>
      <c r="T30" s="1">
        <f>IF(Income_CF!T32="","",(1+'Cost and Benefit Parameters'!$C$17)*Income_CF!T32*(Cohort_WP!T30/Cohort_CF!T30))</f>
        <v>528248.84834855888</v>
      </c>
      <c r="U30" s="1">
        <f>IF(Income_CF!U32="","",(1+'Cost and Benefit Parameters'!$C$17)*Income_CF!U32*(Cohort_WP!U30/Cohort_CF!U30))</f>
        <v>544150.7261509666</v>
      </c>
      <c r="V30" s="1">
        <f>IF(Income_CF!V32="","",(1+'Cost and Benefit Parameters'!$C$17)*Income_CF!V32*(Cohort_WP!V30/Cohort_CF!V30))</f>
        <v>560195.08035925927</v>
      </c>
      <c r="W30" s="1">
        <f>IF(Income_CF!W32="","",(1+'Cost and Benefit Parameters'!$C$17)*Income_CF!W32*(Cohort_WP!W30/Cohort_CF!W30))</f>
        <v>576366.5807015911</v>
      </c>
      <c r="X30" s="1">
        <f>IF(Income_CF!X32="","",(1+'Cost and Benefit Parameters'!$C$17)*Income_CF!X32*(Cohort_WP!X30/Cohort_CF!X30))</f>
        <v>592649.21758913074</v>
      </c>
      <c r="Y30" s="1">
        <f>IF(Income_CF!Y32="","",(1+'Cost and Benefit Parameters'!$C$17)*Income_CF!Y32*(Cohort_WP!Y30/Cohort_CF!Y30))</f>
        <v>609026.32146709575</v>
      </c>
      <c r="Z30" s="1">
        <f>IF(Income_CF!Z32="","",(1+'Cost and Benefit Parameters'!$C$17)*Income_CF!Z32*(Cohort_WP!Z30/Cohort_CF!Z30))</f>
        <v>625480.58472522872</v>
      </c>
      <c r="AA30" s="1">
        <f>IF(Income_CF!AA32="","",(1+'Cost and Benefit Parameters'!$C$17)*Income_CF!AA32*(Cohort_WP!AA30/Cohort_CF!AA30))</f>
        <v>641994.0861600464</v>
      </c>
      <c r="AB30" s="1">
        <f>IF(Income_CF!AB32="","",(1+'Cost and Benefit Parameters'!$C$17)*Income_CF!AB32*(Cohort_WP!AB30/Cohort_CF!AB30))</f>
        <v>658548.31797016342</v>
      </c>
      <c r="AC30" s="1">
        <f>IF(Income_CF!AC32="","",(1+'Cost and Benefit Parameters'!$C$17)*Income_CF!AC32*(Cohort_WP!AC30/Cohort_CF!AC30))</f>
        <v>675124.21525463893</v>
      </c>
      <c r="AD30" s="1">
        <f>IF(Income_CF!AD32="","",(1+'Cost and Benefit Parameters'!$C$17)*Income_CF!AD32*(Cohort_WP!AD30/Cohort_CF!AD30))</f>
        <v>691702.18797293387</v>
      </c>
      <c r="AE30" s="1">
        <f>IF(Income_CF!AE32="","",(1+'Cost and Benefit Parameters'!$C$17)*Income_CF!AE32*(Cohort_WP!AE30/Cohort_CF!AE30))</f>
        <v>708262.15531346295</v>
      </c>
      <c r="AF30" s="1">
        <f>IF(Income_CF!AF32="","",(1+'Cost and Benefit Parameters'!$C$17)*Income_CF!AF32*(Cohort_WP!AF30/Cohort_CF!AF30))</f>
        <v>724783.58240612177</v>
      </c>
      <c r="AG30" s="1">
        <f>IF(Income_CF!AG32="","",(1+'Cost and Benefit Parameters'!$C$17)*Income_CF!AG32*(Cohort_WP!AG30/Cohort_CF!AG30))</f>
        <v>741245.51930269226</v>
      </c>
      <c r="AH30" s="1">
        <f>IF(Income_CF!AH32="","",(1+'Cost and Benefit Parameters'!$C$17)*Income_CF!AH32*(Cohort_WP!AH30/Cohort_CF!AH30))</f>
        <v>757626.64213743852</v>
      </c>
      <c r="AI30" s="1">
        <f>IF(Income_CF!AI32="","",(1+'Cost and Benefit Parameters'!$C$17)*Income_CF!AI32*(Cohort_WP!AI30/Cohort_CF!AI30))</f>
        <v>773905.2963689802</v>
      </c>
      <c r="AJ30" s="1">
        <f>IF(Income_CF!AJ32="","",(1+'Cost and Benefit Parameters'!$C$17)*Income_CF!AJ32*(Cohort_WP!AJ30/Cohort_CF!AJ30))</f>
        <v>790059.54199332336</v>
      </c>
      <c r="AK30" s="1">
        <f>IF(Income_CF!AK32="","",(1+'Cost and Benefit Parameters'!$C$17)*Income_CF!AK32*(Cohort_WP!AK30/Cohort_CF!AK30))</f>
        <v>806067.2006072019</v>
      </c>
      <c r="AL30" s="1">
        <f>IF(Income_CF!AL32="","",(1+'Cost and Benefit Parameters'!$C$17)*Income_CF!AL32*(Cohort_WP!AL30/Cohort_CF!AL30))</f>
        <v>821905.90419028536</v>
      </c>
      <c r="AM30" s="1">
        <f>IF(Income_CF!AM32="","",(1+'Cost and Benefit Parameters'!$C$17)*Income_CF!AM32*(Cohort_WP!AM30/Cohort_CF!AM30))</f>
        <v>837553.14546484861</v>
      </c>
      <c r="AN30" s="1">
        <f>IF(Income_CF!AN32="","",(1+'Cost and Benefit Parameters'!$C$17)*Income_CF!AN32*(Cohort_WP!AN30/Cohort_CF!AN30))</f>
        <v>852986.32968180277</v>
      </c>
      <c r="AO30" s="1">
        <f>IF(Income_CF!AO32="","",(1+'Cost and Benefit Parameters'!$C$17)*Income_CF!AO32*(Cohort_WP!AO30/Cohort_CF!AO30))</f>
        <v>868182.82767300308</v>
      </c>
      <c r="AP30" s="1">
        <f>IF(Income_CF!AP32="","",(1+'Cost and Benefit Parameters'!$C$17)*Income_CF!AP32*(Cohort_WP!AP30/Cohort_CF!AP30))</f>
        <v>883120.03000125929</v>
      </c>
      <c r="AQ30" s="1">
        <f>IF(Income_CF!AQ32="","",(1+'Cost and Benefit Parameters'!$C$17)*Income_CF!AQ32*(Cohort_WP!AQ30/Cohort_CF!AQ30))</f>
        <v>897775.40203163866</v>
      </c>
      <c r="AR30" s="1">
        <f>IF(Income_CF!AR32="","",(1+'Cost and Benefit Parameters'!$C$17)*Income_CF!AR32*(Cohort_WP!AR30/Cohort_CF!AR30))</f>
        <v>912126.53974062623</v>
      </c>
      <c r="AS30" s="1">
        <f>IF(Income_CF!AS32="","",(1+'Cost and Benefit Parameters'!$C$17)*Income_CF!AS32*(Cohort_WP!AS30/Cohort_CF!AS30))</f>
        <v>926151.22607327346</v>
      </c>
      <c r="AT30" s="1">
        <f>IF(Income_CF!AT32="","",(1+'Cost and Benefit Parameters'!$C$17)*Income_CF!AT32*(Cohort_WP!AT30/Cohort_CF!AT30))</f>
        <v>939827.48765306536</v>
      </c>
      <c r="AU30" s="1" t="str">
        <f>IF(Income_CF!AU32="","",(1+'Cost and Benefit Parameters'!$C$17)*Income_CF!AU32*(Cohort_WP!AU30/Cohort_CF!AU30))</f>
        <v/>
      </c>
      <c r="AV30" s="1" t="str">
        <f>IF(Income_CF!AV32="","",(1+'Cost and Benefit Parameters'!$C$17)*Income_CF!AV32*(Cohort_WP!AV30/Cohort_CF!AV30))</f>
        <v/>
      </c>
      <c r="AW30" s="1" t="str">
        <f>IF(Income_CF!AW32="","",(1+'Cost and Benefit Parameters'!$C$17)*Income_CF!AW32*(Cohort_WP!AW30/Cohort_CF!AW30))</f>
        <v/>
      </c>
      <c r="AX30" s="1" t="str">
        <f>IF(Income_CF!AX32="","",(1+'Cost and Benefit Parameters'!$C$17)*Income_CF!AX32*(Cohort_WP!AX30/Cohort_CF!AX30))</f>
        <v/>
      </c>
      <c r="AY30" s="1" t="str">
        <f>IF(Income_CF!AY32="","",(1+'Cost and Benefit Parameters'!$C$17)*Income_CF!AY32*(Cohort_WP!AY30/Cohort_CF!AY30))</f>
        <v/>
      </c>
      <c r="AZ30" s="1" t="str">
        <f>IF(Income_CF!AZ32="","",(1+'Cost and Benefit Parameters'!$C$17)*Income_CF!AZ32*(Cohort_WP!AZ30/Cohort_CF!AZ30))</f>
        <v/>
      </c>
      <c r="BA30" s="1" t="str">
        <f>IF(Income_CF!BA32="","",(1+'Cost and Benefit Parameters'!$C$17)*Income_CF!BA32*(Cohort_WP!BA30/Cohort_CF!BA30))</f>
        <v/>
      </c>
      <c r="BB30" s="1" t="str">
        <f>IF(Income_CF!BB32="","",(1+'Cost and Benefit Parameters'!$C$17)*Income_CF!BB32*(Cohort_WP!BB30/Cohort_CF!BB30))</f>
        <v/>
      </c>
      <c r="BC30" s="1" t="str">
        <f>IF(Income_CF!BC32="","",(1+'Cost and Benefit Parameters'!$C$17)*Income_CF!BC32*(Cohort_WP!BC30/Cohort_CF!BC30))</f>
        <v/>
      </c>
      <c r="BD30" s="1" t="str">
        <f>IF(Income_CF!BD32="","",(1+'Cost and Benefit Parameters'!$C$17)*Income_CF!BD32*(Cohort_WP!BD30/Cohort_CF!BD30))</f>
        <v/>
      </c>
      <c r="BE30" s="1" t="str">
        <f>IF(Income_CF!BE32="","",(1+'Cost and Benefit Parameters'!$C$17)*Income_CF!BE32*(Cohort_WP!BE30/Cohort_CF!BE30))</f>
        <v/>
      </c>
      <c r="BF30" s="1" t="str">
        <f>IF(Income_CF!BF32="","",(1+'Cost and Benefit Parameters'!$C$17)*Income_CF!BF32*(Cohort_WP!BF30/Cohort_CF!BF30))</f>
        <v/>
      </c>
      <c r="BG30" s="1" t="str">
        <f>IF(Income_CF!BG32="","",(1+'Cost and Benefit Parameters'!$C$17)*Income_CF!BG32*(Cohort_WP!BG30/Cohort_CF!BG30))</f>
        <v/>
      </c>
      <c r="BH30" s="1" t="str">
        <f>IF(Income_CF!BH32="","",(1+'Cost and Benefit Parameters'!$C$17)*Income_CF!BH32*(Cohort_WP!BH30/Cohort_CF!BH30))</f>
        <v/>
      </c>
      <c r="BI30" s="1" t="str">
        <f>IF(Income_CF!BI32="","",(1+'Cost and Benefit Parameters'!$C$17)*Income_CF!BI32*(Cohort_WP!BI30/Cohort_CF!BI30))</f>
        <v/>
      </c>
      <c r="BJ30" s="1" t="str">
        <f>IF(Income_CF!BJ32="","",(1+'Cost and Benefit Parameters'!$C$17)*Income_CF!BJ32*(Cohort_WP!BJ30/Cohort_CF!BJ30))</f>
        <v/>
      </c>
      <c r="BK30" s="1" t="str">
        <f>IF(Income_CF!BK32="","",(1+'Cost and Benefit Parameters'!$C$17)*Income_CF!BK32*(Cohort_WP!BK30/Cohort_CF!BK30))</f>
        <v/>
      </c>
      <c r="BL30" s="1" t="str">
        <f>IF(Income_CF!BL32="","",(1+'Cost and Benefit Parameters'!$C$17)*Income_CF!BL32*(Cohort_WP!BL30/Cohort_CF!BL30))</f>
        <v/>
      </c>
    </row>
    <row r="31" spans="1:72" x14ac:dyDescent="0.55000000000000004">
      <c r="A31" s="639"/>
      <c r="B31" t="s">
        <v>469</v>
      </c>
      <c r="F31" s="1" t="str">
        <f>IF(Income_CF!F33="","",(1+'Cost and Benefit Parameters'!$C$17)*Income_CF!F33*(Cohort_WP!F31/Cohort_CF!F31))</f>
        <v/>
      </c>
      <c r="G31" s="1" t="str">
        <f>IF(Income_CF!G33="","",(1+'Cost and Benefit Parameters'!$C$17)*Income_CF!G33*(Cohort_WP!G31/Cohort_CF!G31))</f>
        <v/>
      </c>
      <c r="H31" s="1">
        <f>IF(Income_CF!H33="","",(1+'Cost and Benefit Parameters'!$C$17)*Income_CF!H33*(Cohort_WP!H31/Cohort_CF!H31))</f>
        <v>347394.78753224883</v>
      </c>
      <c r="I31" s="1">
        <f>IF(Income_CF!I33="","",(1+'Cost and Benefit Parameters'!$C$17)*Income_CF!I33*(Cohort_WP!I31/Cohort_CF!I31))</f>
        <v>360871.03535084397</v>
      </c>
      <c r="J31" s="1">
        <f>IF(Income_CF!J33="","",(1+'Cost and Benefit Parameters'!$C$17)*Income_CF!J33*(Cohort_WP!J31/Cohort_CF!J31))</f>
        <v>374645.20344004815</v>
      </c>
      <c r="K31" s="1">
        <f>IF(Income_CF!K33="","",(1+'Cost and Benefit Parameters'!$C$17)*Income_CF!K33*(Cohort_WP!K31/Cohort_CF!K31))</f>
        <v>388711.82378700719</v>
      </c>
      <c r="L31" s="1">
        <f>IF(Income_CF!L33="","",(1+'Cost and Benefit Parameters'!$C$17)*Income_CF!L33*(Cohort_WP!L31/Cohort_CF!L31))</f>
        <v>405530.89414573554</v>
      </c>
      <c r="M31" s="1">
        <f>IF(Income_CF!M33="","",(1+'Cost and Benefit Parameters'!$C$17)*Income_CF!M33*(Cohort_WP!M31/Cohort_CF!M31))</f>
        <v>420000.48274818825</v>
      </c>
      <c r="N31" s="1">
        <f>IF(Income_CF!N33="","",(1+'Cost and Benefit Parameters'!$C$17)*Income_CF!N33*(Cohort_WP!N31/Cohort_CF!N31))</f>
        <v>434725.4415289376</v>
      </c>
      <c r="O31" s="1">
        <f>IF(Income_CF!O33="","",(1+'Cost and Benefit Parameters'!$C$17)*Income_CF!O33*(Cohort_WP!O31/Cohort_CF!O31))</f>
        <v>449696.74930296681</v>
      </c>
      <c r="P31" s="1">
        <f>IF(Income_CF!P33="","",(1+'Cost and Benefit Parameters'!$C$17)*Income_CF!P33*(Cohort_WP!P31/Cohort_CF!P31))</f>
        <v>464904.62052705314</v>
      </c>
      <c r="Q31" s="1">
        <f>IF(Income_CF!Q33="","",(1+'Cost and Benefit Parameters'!$C$17)*Income_CF!Q33*(Cohort_WP!Q31/Cohort_CF!Q31))</f>
        <v>480338.50285833282</v>
      </c>
      <c r="R31" s="1">
        <f>IF(Income_CF!R33="","",(1+'Cost and Benefit Parameters'!$C$17)*Income_CF!R33*(Cohort_WP!R31/Cohort_CF!R31))</f>
        <v>495987.07696771232</v>
      </c>
      <c r="S31" s="1">
        <f>IF(Income_CF!S33="","",(1+'Cost and Benefit Parameters'!$C$17)*Income_CF!S33*(Cohort_WP!S31/Cohort_CF!S31))</f>
        <v>511838.25868502737</v>
      </c>
      <c r="T31" s="1">
        <f>IF(Income_CF!T33="","",(1+'Cost and Benefit Parameters'!$C$17)*Income_CF!T33*(Cohort_WP!T31/Cohort_CF!T31))</f>
        <v>527879.20354548877</v>
      </c>
      <c r="U31" s="1">
        <f>IF(Income_CF!U33="","",(1+'Cost and Benefit Parameters'!$C$17)*Income_CF!U33*(Cohort_WP!U31/Cohort_CF!U31))</f>
        <v>544096.31379901571</v>
      </c>
      <c r="V31" s="1">
        <f>IF(Income_CF!V33="","",(1+'Cost and Benefit Parameters'!$C$17)*Income_CF!V33*(Cohort_WP!V31/Cohort_CF!V31))</f>
        <v>560475.24793549557</v>
      </c>
      <c r="W31" s="1">
        <f>IF(Income_CF!W33="","",(1+'Cost and Benefit Parameters'!$C$17)*Income_CF!W33*(Cohort_WP!W31/Cohort_CF!W31))</f>
        <v>577000.93277003698</v>
      </c>
      <c r="X31" s="1">
        <f>IF(Income_CF!X33="","",(1+'Cost and Benefit Parameters'!$C$17)*Income_CF!X33*(Cohort_WP!X31/Cohort_CF!X31))</f>
        <v>593657.57812263875</v>
      </c>
      <c r="Y31" s="1">
        <f>IF(Income_CF!Y33="","",(1+'Cost and Benefit Parameters'!$C$17)*Income_CF!Y33*(Cohort_WP!Y31/Cohort_CF!Y31))</f>
        <v>610428.69411680463</v>
      </c>
      <c r="Z31" s="1">
        <f>IF(Income_CF!Z33="","",(1+'Cost and Benefit Parameters'!$C$17)*Income_CF!Z33*(Cohort_WP!Z31/Cohort_CF!Z31))</f>
        <v>627297.11111110868</v>
      </c>
      <c r="AA31" s="1">
        <f>IF(Income_CF!AA33="","",(1+'Cost and Benefit Parameters'!$C$17)*Income_CF!AA33*(Cohort_WP!AA31/Cohort_CF!AA31))</f>
        <v>644245.0022669856</v>
      </c>
      <c r="AB31" s="1">
        <f>IF(Income_CF!AB33="","",(1+'Cost and Benefit Parameters'!$C$17)*Income_CF!AB33*(Cohort_WP!AB31/Cohort_CF!AB31))</f>
        <v>661253.90874484798</v>
      </c>
      <c r="AC31" s="1">
        <f>IF(Income_CF!AC33="","",(1+'Cost and Benefit Parameters'!$C$17)*Income_CF!AC33*(Cohort_WP!AC31/Cohort_CF!AC31))</f>
        <v>678304.76750926836</v>
      </c>
      <c r="AD31" s="1">
        <f>IF(Income_CF!AD33="","",(1+'Cost and Benefit Parameters'!$C$17)*Income_CF!AD33*(Cohort_WP!AD31/Cohort_CF!AD31))</f>
        <v>695377.94171227794</v>
      </c>
      <c r="AE31" s="1">
        <f>IF(Income_CF!AE33="","",(1+'Cost and Benefit Parameters'!$C$17)*Income_CF!AE33*(Cohort_WP!AE31/Cohort_CF!AE31))</f>
        <v>712453.2536121218</v>
      </c>
      <c r="AF31" s="1">
        <f>IF(Income_CF!AF33="","",(1+'Cost and Benefit Parameters'!$C$17)*Income_CF!AF33*(Cohort_WP!AF31/Cohort_CF!AF31))</f>
        <v>729510.01997286687</v>
      </c>
      <c r="AG31" s="1">
        <f>IF(Income_CF!AG33="","",(1+'Cost and Benefit Parameters'!$C$17)*Income_CF!AG33*(Cohort_WP!AG31/Cohort_CF!AG31))</f>
        <v>746527.08987830521</v>
      </c>
      <c r="AH31" s="1">
        <f>IF(Income_CF!AH33="","",(1+'Cost and Benefit Parameters'!$C$17)*Income_CF!AH33*(Cohort_WP!AH31/Cohort_CF!AH31))</f>
        <v>763482.88488177315</v>
      </c>
      <c r="AI31" s="1">
        <f>IF(Income_CF!AI33="","",(1+'Cost and Benefit Parameters'!$C$17)*Income_CF!AI33*(Cohort_WP!AI31/Cohort_CF!AI31))</f>
        <v>780355.44140156161</v>
      </c>
      <c r="AJ31" s="1">
        <f>IF(Income_CF!AJ33="","",(1+'Cost and Benefit Parameters'!$C$17)*Income_CF!AJ33*(Cohort_WP!AJ31/Cohort_CF!AJ31))</f>
        <v>797122.45526004955</v>
      </c>
      <c r="AK31" s="1">
        <f>IF(Income_CF!AK33="","",(1+'Cost and Benefit Parameters'!$C$17)*Income_CF!AK33*(Cohort_WP!AK31/Cohort_CF!AK31))</f>
        <v>813761.32825312321</v>
      </c>
      <c r="AL31" s="1">
        <f>IF(Income_CF!AL33="","",(1+'Cost and Benefit Parameters'!$C$17)*Income_CF!AL33*(Cohort_WP!AL31/Cohort_CF!AL31))</f>
        <v>830249.21662541793</v>
      </c>
      <c r="AM31" s="1">
        <f>IF(Income_CF!AM33="","",(1+'Cost and Benefit Parameters'!$C$17)*Income_CF!AM33*(Cohort_WP!AM31/Cohort_CF!AM31))</f>
        <v>846563.08131599403</v>
      </c>
      <c r="AN31" s="1">
        <f>IF(Income_CF!AN33="","",(1+'Cost and Benefit Parameters'!$C$17)*Income_CF!AN33*(Cohort_WP!AN31/Cohort_CF!AN31))</f>
        <v>862679.73982879403</v>
      </c>
      <c r="AO31" s="1">
        <f>IF(Income_CF!AO33="","",(1+'Cost and Benefit Parameters'!$C$17)*Income_CF!AO33*(Cohort_WP!AO31/Cohort_CF!AO31))</f>
        <v>878575.91957225697</v>
      </c>
      <c r="AP31" s="1">
        <f>IF(Income_CF!AP33="","",(1+'Cost and Benefit Parameters'!$C$17)*Income_CF!AP33*(Cohort_WP!AP31/Cohort_CF!AP31))</f>
        <v>894228.31250319316</v>
      </c>
      <c r="AQ31" s="1">
        <f>IF(Income_CF!AQ33="","",(1+'Cost and Benefit Parameters'!$C$17)*Income_CF!AQ33*(Cohort_WP!AQ31/Cohort_CF!AQ31))</f>
        <v>909613.63090129686</v>
      </c>
      <c r="AR31" s="1">
        <f>IF(Income_CF!AR33="","",(1+'Cost and Benefit Parameters'!$C$17)*Income_CF!AR33*(Cohort_WP!AR31/Cohort_CF!AR31))</f>
        <v>924708.66409258789</v>
      </c>
      <c r="AS31" s="1">
        <f>IF(Income_CF!AS33="","",(1+'Cost and Benefit Parameters'!$C$17)*Income_CF!AS33*(Cohort_WP!AS31/Cohort_CF!AS31))</f>
        <v>939490.33593284513</v>
      </c>
      <c r="AT31" s="1">
        <f>IF(Income_CF!AT33="","",(1+'Cost and Benefit Parameters'!$C$17)*Income_CF!AT33*(Cohort_WP!AT31/Cohort_CF!AT31))</f>
        <v>953935.76285547158</v>
      </c>
      <c r="AU31" s="1">
        <f>IF(Income_CF!AU33="","",(1+'Cost and Benefit Parameters'!$C$17)*Income_CF!AU33*(Cohort_WP!AU31/Cohort_CF!AU31))</f>
        <v>968022.31228265737</v>
      </c>
      <c r="AV31" s="1" t="str">
        <f>IF(Income_CF!AV33="","",(1+'Cost and Benefit Parameters'!$C$17)*Income_CF!AV33*(Cohort_WP!AV31/Cohort_CF!AV31))</f>
        <v/>
      </c>
      <c r="AW31" s="1" t="str">
        <f>IF(Income_CF!AW33="","",(1+'Cost and Benefit Parameters'!$C$17)*Income_CF!AW33*(Cohort_WP!AW31/Cohort_CF!AW31))</f>
        <v/>
      </c>
      <c r="AX31" s="1" t="str">
        <f>IF(Income_CF!AX33="","",(1+'Cost and Benefit Parameters'!$C$17)*Income_CF!AX33*(Cohort_WP!AX31/Cohort_CF!AX31))</f>
        <v/>
      </c>
      <c r="AY31" s="1" t="str">
        <f>IF(Income_CF!AY33="","",(1+'Cost and Benefit Parameters'!$C$17)*Income_CF!AY33*(Cohort_WP!AY31/Cohort_CF!AY31))</f>
        <v/>
      </c>
      <c r="AZ31" s="1" t="str">
        <f>IF(Income_CF!AZ33="","",(1+'Cost and Benefit Parameters'!$C$17)*Income_CF!AZ33*(Cohort_WP!AZ31/Cohort_CF!AZ31))</f>
        <v/>
      </c>
      <c r="BA31" s="1" t="str">
        <f>IF(Income_CF!BA33="","",(1+'Cost and Benefit Parameters'!$C$17)*Income_CF!BA33*(Cohort_WP!BA31/Cohort_CF!BA31))</f>
        <v/>
      </c>
      <c r="BB31" s="1" t="str">
        <f>IF(Income_CF!BB33="","",(1+'Cost and Benefit Parameters'!$C$17)*Income_CF!BB33*(Cohort_WP!BB31/Cohort_CF!BB31))</f>
        <v/>
      </c>
      <c r="BC31" s="1" t="str">
        <f>IF(Income_CF!BC33="","",(1+'Cost and Benefit Parameters'!$C$17)*Income_CF!BC33*(Cohort_WP!BC31/Cohort_CF!BC31))</f>
        <v/>
      </c>
      <c r="BD31" s="1" t="str">
        <f>IF(Income_CF!BD33="","",(1+'Cost and Benefit Parameters'!$C$17)*Income_CF!BD33*(Cohort_WP!BD31/Cohort_CF!BD31))</f>
        <v/>
      </c>
      <c r="BE31" s="1" t="str">
        <f>IF(Income_CF!BE33="","",(1+'Cost and Benefit Parameters'!$C$17)*Income_CF!BE33*(Cohort_WP!BE31/Cohort_CF!BE31))</f>
        <v/>
      </c>
      <c r="BF31" s="1" t="str">
        <f>IF(Income_CF!BF33="","",(1+'Cost and Benefit Parameters'!$C$17)*Income_CF!BF33*(Cohort_WP!BF31/Cohort_CF!BF31))</f>
        <v/>
      </c>
      <c r="BG31" s="1" t="str">
        <f>IF(Income_CF!BG33="","",(1+'Cost and Benefit Parameters'!$C$17)*Income_CF!BG33*(Cohort_WP!BG31/Cohort_CF!BG31))</f>
        <v/>
      </c>
      <c r="BH31" s="1" t="str">
        <f>IF(Income_CF!BH33="","",(1+'Cost and Benefit Parameters'!$C$17)*Income_CF!BH33*(Cohort_WP!BH31/Cohort_CF!BH31))</f>
        <v/>
      </c>
      <c r="BI31" s="1" t="str">
        <f>IF(Income_CF!BI33="","",(1+'Cost and Benefit Parameters'!$C$17)*Income_CF!BI33*(Cohort_WP!BI31/Cohort_CF!BI31))</f>
        <v/>
      </c>
      <c r="BJ31" s="1" t="str">
        <f>IF(Income_CF!BJ33="","",(1+'Cost and Benefit Parameters'!$C$17)*Income_CF!BJ33*(Cohort_WP!BJ31/Cohort_CF!BJ31))</f>
        <v/>
      </c>
      <c r="BK31" s="1" t="str">
        <f>IF(Income_CF!BK33="","",(1+'Cost and Benefit Parameters'!$C$17)*Income_CF!BK33*(Cohort_WP!BK31/Cohort_CF!BK31))</f>
        <v/>
      </c>
      <c r="BL31" s="1" t="str">
        <f>IF(Income_CF!BL33="","",(1+'Cost and Benefit Parameters'!$C$17)*Income_CF!BL33*(Cohort_WP!BL31/Cohort_CF!BL31))</f>
        <v/>
      </c>
    </row>
    <row r="32" spans="1:72" x14ac:dyDescent="0.55000000000000004">
      <c r="A32" s="639"/>
      <c r="B32" t="s">
        <v>470</v>
      </c>
      <c r="F32" s="1" t="str">
        <f>IF(Income_CF!F34="","",(1+'Cost and Benefit Parameters'!$C$17)*Income_CF!F34*(Cohort_WP!F32/Cohort_CF!F32))</f>
        <v/>
      </c>
      <c r="G32" s="1" t="str">
        <f>IF(Income_CF!G34="","",(1+'Cost and Benefit Parameters'!$C$17)*Income_CF!G34*(Cohort_WP!G32/Cohort_CF!G32))</f>
        <v/>
      </c>
      <c r="H32" s="1" t="str">
        <f>IF(Income_CF!H34="","",(1+'Cost and Benefit Parameters'!$C$17)*Income_CF!H34*(Cohort_WP!H32/Cohort_CF!H32))</f>
        <v/>
      </c>
      <c r="I32" s="1">
        <f>IF(Income_CF!I34="","",(1+'Cost and Benefit Parameters'!$C$17)*Income_CF!I34*(Cohort_WP!I32/Cohort_CF!I32))</f>
        <v>357816.63115821633</v>
      </c>
      <c r="J32" s="1">
        <f>IF(Income_CF!J34="","",(1+'Cost and Benefit Parameters'!$C$17)*Income_CF!J34*(Cohort_WP!J32/Cohort_CF!J32))</f>
        <v>371697.16641136922</v>
      </c>
      <c r="K32" s="1">
        <f>IF(Income_CF!K34="","",(1+'Cost and Benefit Parameters'!$C$17)*Income_CF!K34*(Cohort_WP!K32/Cohort_CF!K32))</f>
        <v>385884.55954324949</v>
      </c>
      <c r="L32" s="1">
        <f>IF(Income_CF!L34="","",(1+'Cost and Benefit Parameters'!$C$17)*Income_CF!L34*(Cohort_WP!L32/Cohort_CF!L32))</f>
        <v>400373.17850061739</v>
      </c>
      <c r="M32" s="1">
        <f>IF(Income_CF!M34="","",(1+'Cost and Benefit Parameters'!$C$17)*Income_CF!M34*(Cohort_WP!M32/Cohort_CF!M32))</f>
        <v>417696.82097010763</v>
      </c>
      <c r="N32" s="1">
        <f>IF(Income_CF!N34="","",(1+'Cost and Benefit Parameters'!$C$17)*Income_CF!N34*(Cohort_WP!N32/Cohort_CF!N32))</f>
        <v>432600.4972306338</v>
      </c>
      <c r="O32" s="1">
        <f>IF(Income_CF!O34="","",(1+'Cost and Benefit Parameters'!$C$17)*Income_CF!O34*(Cohort_WP!O32/Cohort_CF!O32))</f>
        <v>447767.20477480575</v>
      </c>
      <c r="P32" s="1">
        <f>IF(Income_CF!P34="","",(1+'Cost and Benefit Parameters'!$C$17)*Income_CF!P34*(Cohort_WP!P32/Cohort_CF!P32))</f>
        <v>463187.65178205585</v>
      </c>
      <c r="Q32" s="1">
        <f>IF(Income_CF!Q34="","",(1+'Cost and Benefit Parameters'!$C$17)*Income_CF!Q34*(Cohort_WP!Q32/Cohort_CF!Q32))</f>
        <v>478851.75914286473</v>
      </c>
      <c r="R32" s="1">
        <f>IF(Income_CF!R34="","",(1+'Cost and Benefit Parameters'!$C$17)*Income_CF!R34*(Cohort_WP!R32/Cohort_CF!R32))</f>
        <v>494748.65794408269</v>
      </c>
      <c r="S32" s="1">
        <f>IF(Income_CF!S34="","",(1+'Cost and Benefit Parameters'!$C$17)*Income_CF!S34*(Cohort_WP!S32/Cohort_CF!S32))</f>
        <v>510866.68927674362</v>
      </c>
      <c r="T32" s="1">
        <f>IF(Income_CF!T34="","",(1+'Cost and Benefit Parameters'!$C$17)*Income_CF!T34*(Cohort_WP!T32/Cohort_CF!T32))</f>
        <v>527193.40644557821</v>
      </c>
      <c r="U32" s="1">
        <f>IF(Income_CF!U34="","",(1+'Cost and Benefit Parameters'!$C$17)*Income_CF!U34*(Cohort_WP!U32/Cohort_CF!U32))</f>
        <v>543715.57965185342</v>
      </c>
      <c r="V32" s="1">
        <f>IF(Income_CF!V34="","",(1+'Cost and Benefit Parameters'!$C$17)*Income_CF!V34*(Cohort_WP!V32/Cohort_CF!V32))</f>
        <v>560419.203212986</v>
      </c>
      <c r="W32" s="1">
        <f>IF(Income_CF!W34="","",(1+'Cost and Benefit Parameters'!$C$17)*Income_CF!W34*(Cohort_WP!W32/Cohort_CF!W32))</f>
        <v>577289.50537356047</v>
      </c>
      <c r="X32" s="1">
        <f>IF(Income_CF!X34="","",(1+'Cost and Benefit Parameters'!$C$17)*Income_CF!X34*(Cohort_WP!X32/Cohort_CF!X32))</f>
        <v>594310.96075313818</v>
      </c>
      <c r="Y32" s="1">
        <f>IF(Income_CF!Y34="","",(1+'Cost and Benefit Parameters'!$C$17)*Income_CF!Y34*(Cohort_WP!Y32/Cohort_CF!Y32))</f>
        <v>611467.30546631792</v>
      </c>
      <c r="Z32" s="1">
        <f>IF(Income_CF!Z34="","",(1+'Cost and Benefit Parameters'!$C$17)*Income_CF!Z34*(Cohort_WP!Z32/Cohort_CF!Z32))</f>
        <v>628741.55494030868</v>
      </c>
      <c r="AA32" s="1">
        <f>IF(Income_CF!AA34="","",(1+'Cost and Benefit Parameters'!$C$17)*Income_CF!AA34*(Cohort_WP!AA32/Cohort_CF!AA32))</f>
        <v>646116.02444444178</v>
      </c>
      <c r="AB32" s="1">
        <f>IF(Income_CF!AB34="","",(1+'Cost and Benefit Parameters'!$C$17)*Income_CF!AB34*(Cohort_WP!AB32/Cohort_CF!AB32))</f>
        <v>663572.35233499517</v>
      </c>
      <c r="AC32" s="1">
        <f>IF(Income_CF!AC34="","",(1+'Cost and Benefit Parameters'!$C$17)*Income_CF!AC34*(Cohort_WP!AC32/Cohort_CF!AC32))</f>
        <v>681091.52600719349</v>
      </c>
      <c r="AD32" s="1">
        <f>IF(Income_CF!AD34="","",(1+'Cost and Benefit Parameters'!$C$17)*Income_CF!AD34*(Cohort_WP!AD32/Cohort_CF!AD32))</f>
        <v>698653.91053454624</v>
      </c>
      <c r="AE32" s="1">
        <f>IF(Income_CF!AE34="","",(1+'Cost and Benefit Parameters'!$C$17)*Income_CF!AE34*(Cohort_WP!AE32/Cohort_CF!AE32))</f>
        <v>716239.27996364643</v>
      </c>
      <c r="AF32" s="1">
        <f>IF(Income_CF!AF34="","",(1+'Cost and Benefit Parameters'!$C$17)*Income_CF!AF34*(Cohort_WP!AF32/Cohort_CF!AF32))</f>
        <v>733826.85122048541</v>
      </c>
      <c r="AG32" s="1">
        <f>IF(Income_CF!AG34="","",(1+'Cost and Benefit Parameters'!$C$17)*Income_CF!AG34*(Cohort_WP!AG32/Cohort_CF!AG32))</f>
        <v>751395.32057205297</v>
      </c>
      <c r="AH32" s="1">
        <f>IF(Income_CF!AH34="","",(1+'Cost and Benefit Parameters'!$C$17)*Income_CF!AH34*(Cohort_WP!AH32/Cohort_CF!AH32))</f>
        <v>768922.90257465444</v>
      </c>
      <c r="AI32" s="1">
        <f>IF(Income_CF!AI34="","",(1+'Cost and Benefit Parameters'!$C$17)*Income_CF!AI34*(Cohort_WP!AI32/Cohort_CF!AI32))</f>
        <v>786387.37142822612</v>
      </c>
      <c r="AJ32" s="1">
        <f>IF(Income_CF!AJ34="","",(1+'Cost and Benefit Parameters'!$C$17)*Income_CF!AJ34*(Cohort_WP!AJ32/Cohort_CF!AJ32))</f>
        <v>803766.10464360844</v>
      </c>
      <c r="AK32" s="1">
        <f>IF(Income_CF!AK34="","",(1+'Cost and Benefit Parameters'!$C$17)*Income_CF!AK34*(Cohort_WP!AK32/Cohort_CF!AK32))</f>
        <v>821036.12891785125</v>
      </c>
      <c r="AL32" s="1">
        <f>IF(Income_CF!AL34="","",(1+'Cost and Benefit Parameters'!$C$17)*Income_CF!AL34*(Cohort_WP!AL32/Cohort_CF!AL32))</f>
        <v>838174.16810071666</v>
      </c>
      <c r="AM32" s="1">
        <f>IF(Income_CF!AM34="","",(1+'Cost and Benefit Parameters'!$C$17)*Income_CF!AM34*(Cohort_WP!AM32/Cohort_CF!AM32))</f>
        <v>855156.69312418054</v>
      </c>
      <c r="AN32" s="1">
        <f>IF(Income_CF!AN34="","",(1+'Cost and Benefit Parameters'!$C$17)*Income_CF!AN34*(Cohort_WP!AN32/Cohort_CF!AN32))</f>
        <v>871959.97375547374</v>
      </c>
      <c r="AO32" s="1">
        <f>IF(Income_CF!AO34="","",(1+'Cost and Benefit Parameters'!$C$17)*Income_CF!AO34*(Cohort_WP!AO32/Cohort_CF!AO32))</f>
        <v>888560.1320236579</v>
      </c>
      <c r="AP32" s="1">
        <f>IF(Income_CF!AP34="","",(1+'Cost and Benefit Parameters'!$C$17)*Income_CF!AP34*(Cohort_WP!AP32/Cohort_CF!AP32))</f>
        <v>904933.19715942477</v>
      </c>
      <c r="AQ32" s="1">
        <f>IF(Income_CF!AQ34="","",(1+'Cost and Benefit Parameters'!$C$17)*Income_CF!AQ34*(Cohort_WP!AQ32/Cohort_CF!AQ32))</f>
        <v>921055.16187828884</v>
      </c>
      <c r="AR32" s="1">
        <f>IF(Income_CF!AR34="","",(1+'Cost and Benefit Parameters'!$C$17)*Income_CF!AR34*(Cohort_WP!AR32/Cohort_CF!AR32))</f>
        <v>936902.03982833575</v>
      </c>
      <c r="AS32" s="1">
        <f>IF(Income_CF!AS34="","",(1+'Cost and Benefit Parameters'!$C$17)*Income_CF!AS34*(Cohort_WP!AS32/Cohort_CF!AS32))</f>
        <v>952449.92401536554</v>
      </c>
      <c r="AT32" s="1">
        <f>IF(Income_CF!AT34="","",(1+'Cost and Benefit Parameters'!$C$17)*Income_CF!AT34*(Cohort_WP!AT32/Cohort_CF!AT32))</f>
        <v>967675.04601083032</v>
      </c>
      <c r="AU32" s="1">
        <f>IF(Income_CF!AU34="","",(1+'Cost and Benefit Parameters'!$C$17)*Income_CF!AU34*(Cohort_WP!AU32/Cohort_CF!AU32))</f>
        <v>982553.83574113576</v>
      </c>
      <c r="AV32" s="1">
        <f>IF(Income_CF!AV34="","",(1+'Cost and Benefit Parameters'!$C$17)*Income_CF!AV34*(Cohort_WP!AV32/Cohort_CF!AV32))</f>
        <v>997062.98165113712</v>
      </c>
      <c r="AW32" s="1" t="str">
        <f>IF(Income_CF!AW34="","",(1+'Cost and Benefit Parameters'!$C$17)*Income_CF!AW34*(Cohort_WP!AW32/Cohort_CF!AW32))</f>
        <v/>
      </c>
      <c r="AX32" s="1" t="str">
        <f>IF(Income_CF!AX34="","",(1+'Cost and Benefit Parameters'!$C$17)*Income_CF!AX34*(Cohort_WP!AX32/Cohort_CF!AX32))</f>
        <v/>
      </c>
      <c r="AY32" s="1" t="str">
        <f>IF(Income_CF!AY34="","",(1+'Cost and Benefit Parameters'!$C$17)*Income_CF!AY34*(Cohort_WP!AY32/Cohort_CF!AY32))</f>
        <v/>
      </c>
      <c r="AZ32" s="1" t="str">
        <f>IF(Income_CF!AZ34="","",(1+'Cost and Benefit Parameters'!$C$17)*Income_CF!AZ34*(Cohort_WP!AZ32/Cohort_CF!AZ32))</f>
        <v/>
      </c>
      <c r="BA32" s="1" t="str">
        <f>IF(Income_CF!BA34="","",(1+'Cost and Benefit Parameters'!$C$17)*Income_CF!BA34*(Cohort_WP!BA32/Cohort_CF!BA32))</f>
        <v/>
      </c>
      <c r="BB32" s="1" t="str">
        <f>IF(Income_CF!BB34="","",(1+'Cost and Benefit Parameters'!$C$17)*Income_CF!BB34*(Cohort_WP!BB32/Cohort_CF!BB32))</f>
        <v/>
      </c>
      <c r="BC32" s="1" t="str">
        <f>IF(Income_CF!BC34="","",(1+'Cost and Benefit Parameters'!$C$17)*Income_CF!BC34*(Cohort_WP!BC32/Cohort_CF!BC32))</f>
        <v/>
      </c>
      <c r="BD32" s="1" t="str">
        <f>IF(Income_CF!BD34="","",(1+'Cost and Benefit Parameters'!$C$17)*Income_CF!BD34*(Cohort_WP!BD32/Cohort_CF!BD32))</f>
        <v/>
      </c>
      <c r="BE32" s="1" t="str">
        <f>IF(Income_CF!BE34="","",(1+'Cost and Benefit Parameters'!$C$17)*Income_CF!BE34*(Cohort_WP!BE32/Cohort_CF!BE32))</f>
        <v/>
      </c>
      <c r="BF32" s="1" t="str">
        <f>IF(Income_CF!BF34="","",(1+'Cost and Benefit Parameters'!$C$17)*Income_CF!BF34*(Cohort_WP!BF32/Cohort_CF!BF32))</f>
        <v/>
      </c>
      <c r="BG32" s="1" t="str">
        <f>IF(Income_CF!BG34="","",(1+'Cost and Benefit Parameters'!$C$17)*Income_CF!BG34*(Cohort_WP!BG32/Cohort_CF!BG32))</f>
        <v/>
      </c>
      <c r="BH32" s="1" t="str">
        <f>IF(Income_CF!BH34="","",(1+'Cost and Benefit Parameters'!$C$17)*Income_CF!BH34*(Cohort_WP!BH32/Cohort_CF!BH32))</f>
        <v/>
      </c>
      <c r="BI32" s="1" t="str">
        <f>IF(Income_CF!BI34="","",(1+'Cost and Benefit Parameters'!$C$17)*Income_CF!BI34*(Cohort_WP!BI32/Cohort_CF!BI32))</f>
        <v/>
      </c>
      <c r="BJ32" s="1" t="str">
        <f>IF(Income_CF!BJ34="","",(1+'Cost and Benefit Parameters'!$C$17)*Income_CF!BJ34*(Cohort_WP!BJ32/Cohort_CF!BJ32))</f>
        <v/>
      </c>
      <c r="BK32" s="1" t="str">
        <f>IF(Income_CF!BK34="","",(1+'Cost and Benefit Parameters'!$C$17)*Income_CF!BK34*(Cohort_WP!BK32/Cohort_CF!BK32))</f>
        <v/>
      </c>
      <c r="BL32" s="1" t="str">
        <f>IF(Income_CF!BL34="","",(1+'Cost and Benefit Parameters'!$C$17)*Income_CF!BL34*(Cohort_WP!BL32/Cohort_CF!BL32))</f>
        <v/>
      </c>
    </row>
    <row r="33" spans="1:64" x14ac:dyDescent="0.55000000000000004">
      <c r="A33" s="639"/>
      <c r="B33" t="s">
        <v>471</v>
      </c>
      <c r="F33" s="1" t="str">
        <f>IF(Income_CF!F35="","",(1+'Cost and Benefit Parameters'!$C$17)*Income_CF!F35*(Cohort_WP!F33/Cohort_CF!F33))</f>
        <v/>
      </c>
      <c r="G33" s="1" t="str">
        <f>IF(Income_CF!G35="","",(1+'Cost and Benefit Parameters'!$C$17)*Income_CF!G35*(Cohort_WP!G33/Cohort_CF!G33))</f>
        <v/>
      </c>
      <c r="H33" s="1" t="str">
        <f>IF(Income_CF!H35="","",(1+'Cost and Benefit Parameters'!$C$17)*Income_CF!H35*(Cohort_WP!H33/Cohort_CF!H33))</f>
        <v/>
      </c>
      <c r="I33" s="1" t="str">
        <f>IF(Income_CF!I35="","",(1+'Cost and Benefit Parameters'!$C$17)*Income_CF!I35*(Cohort_WP!I33/Cohort_CF!I33))</f>
        <v/>
      </c>
      <c r="J33" s="1">
        <f>IF(Income_CF!J35="","",(1+'Cost and Benefit Parameters'!$C$17)*Income_CF!J35*(Cohort_WP!J33/Cohort_CF!J33))</f>
        <v>368551.13009296276</v>
      </c>
      <c r="K33" s="1">
        <f>IF(Income_CF!K35="","",(1+'Cost and Benefit Parameters'!$C$17)*Income_CF!K35*(Cohort_WP!K33/Cohort_CF!K33))</f>
        <v>382848.08140371036</v>
      </c>
      <c r="L33" s="1">
        <f>IF(Income_CF!L35="","",(1+'Cost and Benefit Parameters'!$C$17)*Income_CF!L35*(Cohort_WP!L33/Cohort_CF!L33))</f>
        <v>397461.09632954706</v>
      </c>
      <c r="M33" s="1">
        <f>IF(Income_CF!M35="","",(1+'Cost and Benefit Parameters'!$C$17)*Income_CF!M35*(Cohort_WP!M33/Cohort_CF!M33))</f>
        <v>412384.37385563605</v>
      </c>
      <c r="N33" s="1">
        <f>IF(Income_CF!N35="","",(1+'Cost and Benefit Parameters'!$C$17)*Income_CF!N35*(Cohort_WP!N33/Cohort_CF!N33))</f>
        <v>430227.72559921083</v>
      </c>
      <c r="O33" s="1">
        <f>IF(Income_CF!O35="","",(1+'Cost and Benefit Parameters'!$C$17)*Income_CF!O35*(Cohort_WP!O33/Cohort_CF!O33))</f>
        <v>445578.51214755292</v>
      </c>
      <c r="P33" s="1">
        <f>IF(Income_CF!P35="","",(1+'Cost and Benefit Parameters'!$C$17)*Income_CF!P35*(Cohort_WP!P33/Cohort_CF!P33))</f>
        <v>461200.22091804992</v>
      </c>
      <c r="Q33" s="1">
        <f>IF(Income_CF!Q35="","",(1+'Cost and Benefit Parameters'!$C$17)*Income_CF!Q35*(Cohort_WP!Q33/Cohort_CF!Q33))</f>
        <v>477083.28133551753</v>
      </c>
      <c r="R33" s="1">
        <f>IF(Income_CF!R35="","",(1+'Cost and Benefit Parameters'!$C$17)*Income_CF!R35*(Cohort_WP!R33/Cohort_CF!R33))</f>
        <v>493217.31191715057</v>
      </c>
      <c r="S33" s="1">
        <f>IF(Income_CF!S35="","",(1+'Cost and Benefit Parameters'!$C$17)*Income_CF!S35*(Cohort_WP!S33/Cohort_CF!S33))</f>
        <v>509591.11768240517</v>
      </c>
      <c r="T33" s="1">
        <f>IF(Income_CF!T35="","",(1+'Cost and Benefit Parameters'!$C$17)*Income_CF!T35*(Cohort_WP!T33/Cohort_CF!T33))</f>
        <v>526192.68995504605</v>
      </c>
      <c r="U33" s="1">
        <f>IF(Income_CF!U35="","",(1+'Cost and Benefit Parameters'!$C$17)*Income_CF!U35*(Cohort_WP!U33/Cohort_CF!U33))</f>
        <v>543009.20863894559</v>
      </c>
      <c r="V33" s="1">
        <f>IF(Income_CF!V35="","",(1+'Cost and Benefit Parameters'!$C$17)*Income_CF!V35*(Cohort_WP!V33/Cohort_CF!V33))</f>
        <v>560027.04704140895</v>
      </c>
      <c r="W33" s="1">
        <f>IF(Income_CF!W35="","",(1+'Cost and Benefit Parameters'!$C$17)*Income_CF!W35*(Cohort_WP!W33/Cohort_CF!W33))</f>
        <v>577231.77930937556</v>
      </c>
      <c r="X33" s="1">
        <f>IF(Income_CF!X35="","",(1+'Cost and Benefit Parameters'!$C$17)*Income_CF!X35*(Cohort_WP!X33/Cohort_CF!X33))</f>
        <v>594608.19053476723</v>
      </c>
      <c r="Y33" s="1">
        <f>IF(Income_CF!Y35="","",(1+'Cost and Benefit Parameters'!$C$17)*Income_CF!Y35*(Cohort_WP!Y33/Cohort_CF!Y33))</f>
        <v>612140.28957573231</v>
      </c>
      <c r="Z33" s="1">
        <f>IF(Income_CF!Z35="","",(1+'Cost and Benefit Parameters'!$C$17)*Income_CF!Z35*(Cohort_WP!Z33/Cohort_CF!Z33))</f>
        <v>629811.32463030762</v>
      </c>
      <c r="AA33" s="1">
        <f>IF(Income_CF!AA35="","",(1+'Cost and Benefit Parameters'!$C$17)*Income_CF!AA35*(Cohort_WP!AA33/Cohort_CF!AA33))</f>
        <v>647603.80158851796</v>
      </c>
      <c r="AB33" s="1">
        <f>IF(Income_CF!AB35="","",(1+'Cost and Benefit Parameters'!$C$17)*Income_CF!AB35*(Cohort_WP!AB33/Cohort_CF!AB33))</f>
        <v>665499.50517777517</v>
      </c>
      <c r="AC33" s="1">
        <f>IF(Income_CF!AC35="","",(1+'Cost and Benefit Parameters'!$C$17)*Income_CF!AC35*(Cohort_WP!AC33/Cohort_CF!AC33))</f>
        <v>683479.52290504519</v>
      </c>
      <c r="AD33" s="1">
        <f>IF(Income_CF!AD35="","",(1+'Cost and Benefit Parameters'!$C$17)*Income_CF!AD35*(Cohort_WP!AD33/Cohort_CF!AD33))</f>
        <v>701524.2717874092</v>
      </c>
      <c r="AE33" s="1">
        <f>IF(Income_CF!AE35="","",(1+'Cost and Benefit Parameters'!$C$17)*Income_CF!AE35*(Cohort_WP!AE33/Cohort_CF!AE33))</f>
        <v>719613.52785058261</v>
      </c>
      <c r="AF33" s="1">
        <f>IF(Income_CF!AF35="","",(1+'Cost and Benefit Parameters'!$C$17)*Income_CF!AF35*(Cohort_WP!AF33/Cohort_CF!AF33))</f>
        <v>737726.45836255583</v>
      </c>
      <c r="AG33" s="1">
        <f>IF(Income_CF!AG35="","",(1+'Cost and Benefit Parameters'!$C$17)*Income_CF!AG35*(Cohort_WP!AG33/Cohort_CF!AG33))</f>
        <v>755841.65675710014</v>
      </c>
      <c r="AH33" s="1">
        <f>IF(Income_CF!AH35="","",(1+'Cost and Benefit Parameters'!$C$17)*Income_CF!AH35*(Cohort_WP!AH33/Cohort_CF!AH33))</f>
        <v>773937.18018921441</v>
      </c>
      <c r="AI33" s="1">
        <f>IF(Income_CF!AI35="","",(1+'Cost and Benefit Parameters'!$C$17)*Income_CF!AI35*(Cohort_WP!AI33/Cohort_CF!AI33))</f>
        <v>791990.58965189394</v>
      </c>
      <c r="AJ33" s="1">
        <f>IF(Income_CF!AJ35="","",(1+'Cost and Benefit Parameters'!$C$17)*Income_CF!AJ35*(Cohort_WP!AJ33/Cohort_CF!AJ33))</f>
        <v>809978.992571073</v>
      </c>
      <c r="AK33" s="1">
        <f>IF(Income_CF!AK35="","",(1+'Cost and Benefit Parameters'!$C$17)*Income_CF!AK35*(Cohort_WP!AK33/Cohort_CF!AK33))</f>
        <v>827879.08778291685</v>
      </c>
      <c r="AL33" s="1">
        <f>IF(Income_CF!AL35="","",(1+'Cost and Benefit Parameters'!$C$17)*Income_CF!AL35*(Cohort_WP!AL33/Cohort_CF!AL33))</f>
        <v>845667.2127853866</v>
      </c>
      <c r="AM33" s="1">
        <f>IF(Income_CF!AM35="","",(1+'Cost and Benefit Parameters'!$C$17)*Income_CF!AM35*(Cohort_WP!AM33/Cohort_CF!AM33))</f>
        <v>863319.39314373815</v>
      </c>
      <c r="AN33" s="1">
        <f>IF(Income_CF!AN35="","",(1+'Cost and Benefit Parameters'!$C$17)*Income_CF!AN35*(Cohort_WP!AN33/Cohort_CF!AN33))</f>
        <v>880811.39391790575</v>
      </c>
      <c r="AO33" s="1">
        <f>IF(Income_CF!AO35="","",(1+'Cost and Benefit Parameters'!$C$17)*Income_CF!AO35*(Cohort_WP!AO33/Cohort_CF!AO33))</f>
        <v>898118.7729681381</v>
      </c>
      <c r="AP33" s="1">
        <f>IF(Income_CF!AP35="","",(1+'Cost and Benefit Parameters'!$C$17)*Income_CF!AP35*(Cohort_WP!AP33/Cohort_CF!AP33))</f>
        <v>915216.93598436774</v>
      </c>
      <c r="AQ33" s="1">
        <f>IF(Income_CF!AQ35="","",(1+'Cost and Benefit Parameters'!$C$17)*Income_CF!AQ35*(Cohort_WP!AQ33/Cohort_CF!AQ33))</f>
        <v>932081.1930742074</v>
      </c>
      <c r="AR33" s="1">
        <f>IF(Income_CF!AR35="","",(1+'Cost and Benefit Parameters'!$C$17)*Income_CF!AR35*(Cohort_WP!AR33/Cohort_CF!AR33))</f>
        <v>948686.8167346376</v>
      </c>
      <c r="AS33" s="1">
        <f>IF(Income_CF!AS35="","",(1+'Cost and Benefit Parameters'!$C$17)*Income_CF!AS35*(Cohort_WP!AS33/Cohort_CF!AS33))</f>
        <v>965009.10102318611</v>
      </c>
      <c r="AT33" s="1">
        <f>IF(Income_CF!AT35="","",(1+'Cost and Benefit Parameters'!$C$17)*Income_CF!AT35*(Cohort_WP!AT33/Cohort_CF!AT33))</f>
        <v>981023.4217358263</v>
      </c>
      <c r="AU33" s="1">
        <f>IF(Income_CF!AU35="","",(1+'Cost and Benefit Parameters'!$C$17)*Income_CF!AU35*(Cohort_WP!AU33/Cohort_CF!AU33))</f>
        <v>996705.29739115539</v>
      </c>
      <c r="AV33" s="1">
        <f>IF(Income_CF!AV35="","",(1+'Cost and Benefit Parameters'!$C$17)*Income_CF!AV35*(Cohort_WP!AV33/Cohort_CF!AV33))</f>
        <v>1012030.4508133698</v>
      </c>
      <c r="AW33" s="1">
        <f>IF(Income_CF!AW35="","",(1+'Cost and Benefit Parameters'!$C$17)*Income_CF!AW35*(Cohort_WP!AW33/Cohort_CF!AW33))</f>
        <v>1026974.8711006712</v>
      </c>
      <c r="AX33" s="1" t="str">
        <f>IF(Income_CF!AX35="","",(1+'Cost and Benefit Parameters'!$C$17)*Income_CF!AX35*(Cohort_WP!AX33/Cohort_CF!AX33))</f>
        <v/>
      </c>
      <c r="AY33" s="1" t="str">
        <f>IF(Income_CF!AY35="","",(1+'Cost and Benefit Parameters'!$C$17)*Income_CF!AY35*(Cohort_WP!AY33/Cohort_CF!AY33))</f>
        <v/>
      </c>
      <c r="AZ33" s="1" t="str">
        <f>IF(Income_CF!AZ35="","",(1+'Cost and Benefit Parameters'!$C$17)*Income_CF!AZ35*(Cohort_WP!AZ33/Cohort_CF!AZ33))</f>
        <v/>
      </c>
      <c r="BA33" s="1" t="str">
        <f>IF(Income_CF!BA35="","",(1+'Cost and Benefit Parameters'!$C$17)*Income_CF!BA35*(Cohort_WP!BA33/Cohort_CF!BA33))</f>
        <v/>
      </c>
      <c r="BB33" s="1" t="str">
        <f>IF(Income_CF!BB35="","",(1+'Cost and Benefit Parameters'!$C$17)*Income_CF!BB35*(Cohort_WP!BB33/Cohort_CF!BB33))</f>
        <v/>
      </c>
      <c r="BC33" s="1" t="str">
        <f>IF(Income_CF!BC35="","",(1+'Cost and Benefit Parameters'!$C$17)*Income_CF!BC35*(Cohort_WP!BC33/Cohort_CF!BC33))</f>
        <v/>
      </c>
      <c r="BD33" s="1" t="str">
        <f>IF(Income_CF!BD35="","",(1+'Cost and Benefit Parameters'!$C$17)*Income_CF!BD35*(Cohort_WP!BD33/Cohort_CF!BD33))</f>
        <v/>
      </c>
      <c r="BE33" s="1" t="str">
        <f>IF(Income_CF!BE35="","",(1+'Cost and Benefit Parameters'!$C$17)*Income_CF!BE35*(Cohort_WP!BE33/Cohort_CF!BE33))</f>
        <v/>
      </c>
      <c r="BF33" s="1" t="str">
        <f>IF(Income_CF!BF35="","",(1+'Cost and Benefit Parameters'!$C$17)*Income_CF!BF35*(Cohort_WP!BF33/Cohort_CF!BF33))</f>
        <v/>
      </c>
      <c r="BG33" s="1" t="str">
        <f>IF(Income_CF!BG35="","",(1+'Cost and Benefit Parameters'!$C$17)*Income_CF!BG35*(Cohort_WP!BG33/Cohort_CF!BG33))</f>
        <v/>
      </c>
      <c r="BH33" s="1" t="str">
        <f>IF(Income_CF!BH35="","",(1+'Cost and Benefit Parameters'!$C$17)*Income_CF!BH35*(Cohort_WP!BH33/Cohort_CF!BH33))</f>
        <v/>
      </c>
      <c r="BI33" s="1" t="str">
        <f>IF(Income_CF!BI35="","",(1+'Cost and Benefit Parameters'!$C$17)*Income_CF!BI35*(Cohort_WP!BI33/Cohort_CF!BI33))</f>
        <v/>
      </c>
      <c r="BJ33" s="1" t="str">
        <f>IF(Income_CF!BJ35="","",(1+'Cost and Benefit Parameters'!$C$17)*Income_CF!BJ35*(Cohort_WP!BJ33/Cohort_CF!BJ33))</f>
        <v/>
      </c>
      <c r="BK33" s="1" t="str">
        <f>IF(Income_CF!BK35="","",(1+'Cost and Benefit Parameters'!$C$17)*Income_CF!BK35*(Cohort_WP!BK33/Cohort_CF!BK33))</f>
        <v/>
      </c>
      <c r="BL33" s="1" t="str">
        <f>IF(Income_CF!BL35="","",(1+'Cost and Benefit Parameters'!$C$17)*Income_CF!BL35*(Cohort_WP!BL33/Cohort_CF!BL33))</f>
        <v/>
      </c>
    </row>
    <row r="34" spans="1:64" x14ac:dyDescent="0.55000000000000004">
      <c r="A34" s="639"/>
      <c r="B34" t="s">
        <v>472</v>
      </c>
      <c r="F34" s="1" t="str">
        <f>IF(Income_CF!F36="","",(1+'Cost and Benefit Parameters'!$C$17)*Income_CF!F36*(Cohort_WP!F34/Cohort_CF!F34))</f>
        <v/>
      </c>
      <c r="G34" s="1" t="str">
        <f>IF(Income_CF!G36="","",(1+'Cost and Benefit Parameters'!$C$17)*Income_CF!G36*(Cohort_WP!G34/Cohort_CF!G34))</f>
        <v/>
      </c>
      <c r="H34" s="1" t="str">
        <f>IF(Income_CF!H36="","",(1+'Cost and Benefit Parameters'!$C$17)*Income_CF!H36*(Cohort_WP!H34/Cohort_CF!H34))</f>
        <v/>
      </c>
      <c r="I34" s="1" t="str">
        <f>IF(Income_CF!I36="","",(1+'Cost and Benefit Parameters'!$C$17)*Income_CF!I36*(Cohort_WP!I34/Cohort_CF!I34))</f>
        <v/>
      </c>
      <c r="J34" s="1" t="str">
        <f>IF(Income_CF!J36="","",(1+'Cost and Benefit Parameters'!$C$17)*Income_CF!J36*(Cohort_WP!J34/Cohort_CF!J34))</f>
        <v/>
      </c>
      <c r="K34" s="1">
        <f>IF(Income_CF!K36="","",(1+'Cost and Benefit Parameters'!$C$17)*Income_CF!K36*(Cohort_WP!K34/Cohort_CF!K34))</f>
        <v>379607.66399575165</v>
      </c>
      <c r="L34" s="1">
        <f>IF(Income_CF!L36="","",(1+'Cost and Benefit Parameters'!$C$17)*Income_CF!L36*(Cohort_WP!L34/Cohort_CF!L34))</f>
        <v>394333.52384582162</v>
      </c>
      <c r="M34" s="1">
        <f>IF(Income_CF!M36="","",(1+'Cost and Benefit Parameters'!$C$17)*Income_CF!M36*(Cohort_WP!M34/Cohort_CF!M34))</f>
        <v>409384.92921943346</v>
      </c>
      <c r="N34" s="1">
        <f>IF(Income_CF!N36="","",(1+'Cost and Benefit Parameters'!$C$17)*Income_CF!N36*(Cohort_WP!N34/Cohort_CF!N34))</f>
        <v>424755.90507130499</v>
      </c>
      <c r="O34" s="1">
        <f>IF(Income_CF!O36="","",(1+'Cost and Benefit Parameters'!$C$17)*Income_CF!O36*(Cohort_WP!O34/Cohort_CF!O34))</f>
        <v>443134.55736718717</v>
      </c>
      <c r="P34" s="1">
        <f>IF(Income_CF!P36="","",(1+'Cost and Benefit Parameters'!$C$17)*Income_CF!P36*(Cohort_WP!P34/Cohort_CF!P34))</f>
        <v>458945.86751197942</v>
      </c>
      <c r="Q34" s="1">
        <f>IF(Income_CF!Q36="","",(1+'Cost and Benefit Parameters'!$C$17)*Income_CF!Q36*(Cohort_WP!Q34/Cohort_CF!Q34))</f>
        <v>475036.22754559148</v>
      </c>
      <c r="R34" s="1">
        <f>IF(Income_CF!R36="","",(1+'Cost and Benefit Parameters'!$C$17)*Income_CF!R36*(Cohort_WP!R34/Cohort_CF!R34))</f>
        <v>491395.77977558301</v>
      </c>
      <c r="S34" s="1">
        <f>IF(Income_CF!S36="","",(1+'Cost and Benefit Parameters'!$C$17)*Income_CF!S36*(Cohort_WP!S34/Cohort_CF!S34))</f>
        <v>508013.83127466502</v>
      </c>
      <c r="T34" s="1">
        <f>IF(Income_CF!T36="","",(1+'Cost and Benefit Parameters'!$C$17)*Income_CF!T36*(Cohort_WP!T34/Cohort_CF!T34))</f>
        <v>524878.85121287743</v>
      </c>
      <c r="U34" s="1">
        <f>IF(Income_CF!U36="","",(1+'Cost and Benefit Parameters'!$C$17)*Income_CF!U36*(Cohort_WP!U34/Cohort_CF!U34))</f>
        <v>541978.47065369738</v>
      </c>
      <c r="V34" s="1">
        <f>IF(Income_CF!V36="","",(1+'Cost and Benefit Parameters'!$C$17)*Income_CF!V36*(Cohort_WP!V34/Cohort_CF!V34))</f>
        <v>559299.48489811388</v>
      </c>
      <c r="W34" s="1">
        <f>IF(Income_CF!W36="","",(1+'Cost and Benefit Parameters'!$C$17)*Income_CF!W36*(Cohort_WP!W34/Cohort_CF!W34))</f>
        <v>576827.85845265118</v>
      </c>
      <c r="X34" s="1">
        <f>IF(Income_CF!X36="","",(1+'Cost and Benefit Parameters'!$C$17)*Income_CF!X36*(Cohort_WP!X34/Cohort_CF!X34))</f>
        <v>594548.73268865689</v>
      </c>
      <c r="Y34" s="1">
        <f>IF(Income_CF!Y36="","",(1+'Cost and Benefit Parameters'!$C$17)*Income_CF!Y36*(Cohort_WP!Y34/Cohort_CF!Y34))</f>
        <v>612446.43625081028</v>
      </c>
      <c r="Z34" s="1">
        <f>IF(Income_CF!Z36="","",(1+'Cost and Benefit Parameters'!$C$17)*Income_CF!Z36*(Cohort_WP!Z34/Cohort_CF!Z34))</f>
        <v>630504.49826300424</v>
      </c>
      <c r="AA34" s="1">
        <f>IF(Income_CF!AA36="","",(1+'Cost and Benefit Parameters'!$C$17)*Income_CF!AA36*(Cohort_WP!AA34/Cohort_CF!AA34))</f>
        <v>648705.66436921654</v>
      </c>
      <c r="AB34" s="1">
        <f>IF(Income_CF!AB36="","",(1+'Cost and Benefit Parameters'!$C$17)*Income_CF!AB36*(Cohort_WP!AB34/Cohort_CF!AB34))</f>
        <v>667031.91563617357</v>
      </c>
      <c r="AC34" s="1">
        <f>IF(Income_CF!AC36="","",(1+'Cost and Benefit Parameters'!$C$17)*Income_CF!AC36*(Cohort_WP!AC34/Cohort_CF!AC34))</f>
        <v>685464.49033310835</v>
      </c>
      <c r="AD34" s="1">
        <f>IF(Income_CF!AD36="","",(1+'Cost and Benefit Parameters'!$C$17)*Income_CF!AD36*(Cohort_WP!AD34/Cohort_CF!AD34))</f>
        <v>703983.9085921963</v>
      </c>
      <c r="AE34" s="1">
        <f>IF(Income_CF!AE36="","",(1+'Cost and Benefit Parameters'!$C$17)*Income_CF!AE36*(Cohort_WP!AE34/Cohort_CF!AE34))</f>
        <v>722569.99994103133</v>
      </c>
      <c r="AF34" s="1">
        <f>IF(Income_CF!AF36="","",(1+'Cost and Benefit Parameters'!$C$17)*Income_CF!AF36*(Cohort_WP!AF34/Cohort_CF!AF34))</f>
        <v>741201.93368610018</v>
      </c>
      <c r="AG34" s="1">
        <f>IF(Income_CF!AG36="","",(1+'Cost and Benefit Parameters'!$C$17)*Income_CF!AG36*(Cohort_WP!AG34/Cohort_CF!AG34))</f>
        <v>759858.25211343251</v>
      </c>
      <c r="AH34" s="1">
        <f>IF(Income_CF!AH36="","",(1+'Cost and Benefit Parameters'!$C$17)*Income_CF!AH36*(Cohort_WP!AH34/Cohort_CF!AH34))</f>
        <v>778516.90645981301</v>
      </c>
      <c r="AI34" s="1">
        <f>IF(Income_CF!AI36="","",(1+'Cost and Benefit Parameters'!$C$17)*Income_CF!AI36*(Cohort_WP!AI34/Cohort_CF!AI34))</f>
        <v>797155.29559489072</v>
      </c>
      <c r="AJ34" s="1">
        <f>IF(Income_CF!AJ36="","",(1+'Cost and Benefit Parameters'!$C$17)*Income_CF!AJ36*(Cohort_WP!AJ34/Cohort_CF!AJ34))</f>
        <v>815750.30734145083</v>
      </c>
      <c r="AK34" s="1">
        <f>IF(Income_CF!AK36="","",(1+'Cost and Benefit Parameters'!$C$17)*Income_CF!AK36*(Cohort_WP!AK34/Cohort_CF!AK34))</f>
        <v>834278.36234820518</v>
      </c>
      <c r="AL34" s="1">
        <f>IF(Income_CF!AL36="","",(1+'Cost and Benefit Parameters'!$C$17)*Income_CF!AL36*(Cohort_WP!AL34/Cohort_CF!AL34))</f>
        <v>852715.46041640418</v>
      </c>
      <c r="AM34" s="1">
        <f>IF(Income_CF!AM36="","",(1+'Cost and Benefit Parameters'!$C$17)*Income_CF!AM36*(Cohort_WP!AM34/Cohort_CF!AM34))</f>
        <v>871037.22916894825</v>
      </c>
      <c r="AN34" s="1">
        <f>IF(Income_CF!AN36="","",(1+'Cost and Benefit Parameters'!$C$17)*Income_CF!AN36*(Cohort_WP!AN34/Cohort_CF!AN34))</f>
        <v>889218.97493805015</v>
      </c>
      <c r="AO34" s="1">
        <f>IF(Income_CF!AO36="","",(1+'Cost and Benefit Parameters'!$C$17)*Income_CF!AO36*(Cohort_WP!AO34/Cohort_CF!AO34))</f>
        <v>907235.73573544307</v>
      </c>
      <c r="AP34" s="1">
        <f>IF(Income_CF!AP36="","",(1+'Cost and Benefit Parameters'!$C$17)*Income_CF!AP36*(Cohort_WP!AP34/Cohort_CF!AP34))</f>
        <v>925062.33615718212</v>
      </c>
      <c r="AQ34" s="1">
        <f>IF(Income_CF!AQ36="","",(1+'Cost and Benefit Parameters'!$C$17)*Income_CF!AQ36*(Cohort_WP!AQ34/Cohort_CF!AQ34))</f>
        <v>942673.44406389864</v>
      </c>
      <c r="AR34" s="1">
        <f>IF(Income_CF!AR36="","",(1+'Cost and Benefit Parameters'!$C$17)*Income_CF!AR36*(Cohort_WP!AR34/Cohort_CF!AR34))</f>
        <v>960043.62886643352</v>
      </c>
      <c r="AS34" s="1">
        <f>IF(Income_CF!AS36="","",(1+'Cost and Benefit Parameters'!$C$17)*Income_CF!AS36*(Cohort_WP!AS34/Cohort_CF!AS34))</f>
        <v>977147.42123667675</v>
      </c>
      <c r="AT34" s="1">
        <f>IF(Income_CF!AT36="","",(1+'Cost and Benefit Parameters'!$C$17)*Income_CF!AT36*(Cohort_WP!AT34/Cohort_CF!AT34))</f>
        <v>993959.37405388139</v>
      </c>
      <c r="AU34" s="1">
        <f>IF(Income_CF!AU36="","",(1+'Cost and Benefit Parameters'!$C$17)*Income_CF!AU36*(Cohort_WP!AU34/Cohort_CF!AU34))</f>
        <v>1010454.1243879012</v>
      </c>
      <c r="AV34" s="1">
        <f>IF(Income_CF!AV36="","",(1+'Cost and Benefit Parameters'!$C$17)*Income_CF!AV36*(Cohort_WP!AV34/Cohort_CF!AV34))</f>
        <v>1026606.4563128899</v>
      </c>
      <c r="AW34" s="1">
        <f>IF(Income_CF!AW36="","",(1+'Cost and Benefit Parameters'!$C$17)*Income_CF!AW36*(Cohort_WP!AW34/Cohort_CF!AW34))</f>
        <v>1042391.364337771</v>
      </c>
      <c r="AX34" s="1">
        <f>IF(Income_CF!AX36="","",(1+'Cost and Benefit Parameters'!$C$17)*Income_CF!AX36*(Cohort_WP!AX34/Cohort_CF!AX34))</f>
        <v>1057784.1172336913</v>
      </c>
      <c r="AY34" s="1" t="str">
        <f>IF(Income_CF!AY36="","",(1+'Cost and Benefit Parameters'!$C$17)*Income_CF!AY36*(Cohort_WP!AY34/Cohort_CF!AY34))</f>
        <v/>
      </c>
      <c r="AZ34" s="1" t="str">
        <f>IF(Income_CF!AZ36="","",(1+'Cost and Benefit Parameters'!$C$17)*Income_CF!AZ36*(Cohort_WP!AZ34/Cohort_CF!AZ34))</f>
        <v/>
      </c>
      <c r="BA34" s="1" t="str">
        <f>IF(Income_CF!BA36="","",(1+'Cost and Benefit Parameters'!$C$17)*Income_CF!BA36*(Cohort_WP!BA34/Cohort_CF!BA34))</f>
        <v/>
      </c>
      <c r="BB34" s="1" t="str">
        <f>IF(Income_CF!BB36="","",(1+'Cost and Benefit Parameters'!$C$17)*Income_CF!BB36*(Cohort_WP!BB34/Cohort_CF!BB34))</f>
        <v/>
      </c>
      <c r="BC34" s="1" t="str">
        <f>IF(Income_CF!BC36="","",(1+'Cost and Benefit Parameters'!$C$17)*Income_CF!BC36*(Cohort_WP!BC34/Cohort_CF!BC34))</f>
        <v/>
      </c>
      <c r="BD34" s="1" t="str">
        <f>IF(Income_CF!BD36="","",(1+'Cost and Benefit Parameters'!$C$17)*Income_CF!BD36*(Cohort_WP!BD34/Cohort_CF!BD34))</f>
        <v/>
      </c>
      <c r="BE34" s="1" t="str">
        <f>IF(Income_CF!BE36="","",(1+'Cost and Benefit Parameters'!$C$17)*Income_CF!BE36*(Cohort_WP!BE34/Cohort_CF!BE34))</f>
        <v/>
      </c>
      <c r="BF34" s="1" t="str">
        <f>IF(Income_CF!BF36="","",(1+'Cost and Benefit Parameters'!$C$17)*Income_CF!BF36*(Cohort_WP!BF34/Cohort_CF!BF34))</f>
        <v/>
      </c>
      <c r="BG34" s="1" t="str">
        <f>IF(Income_CF!BG36="","",(1+'Cost and Benefit Parameters'!$C$17)*Income_CF!BG36*(Cohort_WP!BG34/Cohort_CF!BG34))</f>
        <v/>
      </c>
      <c r="BH34" s="1" t="str">
        <f>IF(Income_CF!BH36="","",(1+'Cost and Benefit Parameters'!$C$17)*Income_CF!BH36*(Cohort_WP!BH34/Cohort_CF!BH34))</f>
        <v/>
      </c>
      <c r="BI34" s="1" t="str">
        <f>IF(Income_CF!BI36="","",(1+'Cost and Benefit Parameters'!$C$17)*Income_CF!BI36*(Cohort_WP!BI34/Cohort_CF!BI34))</f>
        <v/>
      </c>
      <c r="BJ34" s="1" t="str">
        <f>IF(Income_CF!BJ36="","",(1+'Cost and Benefit Parameters'!$C$17)*Income_CF!BJ36*(Cohort_WP!BJ34/Cohort_CF!BJ34))</f>
        <v/>
      </c>
      <c r="BK34" s="1" t="str">
        <f>IF(Income_CF!BK36="","",(1+'Cost and Benefit Parameters'!$C$17)*Income_CF!BK36*(Cohort_WP!BK34/Cohort_CF!BK34))</f>
        <v/>
      </c>
      <c r="BL34" s="1" t="str">
        <f>IF(Income_CF!BL36="","",(1+'Cost and Benefit Parameters'!$C$17)*Income_CF!BL36*(Cohort_WP!BL34/Cohort_CF!BL34))</f>
        <v/>
      </c>
    </row>
    <row r="35" spans="1:64" x14ac:dyDescent="0.55000000000000004">
      <c r="A35" s="639"/>
      <c r="B35" t="s">
        <v>473</v>
      </c>
      <c r="F35" s="1" t="str">
        <f>IF(Income_CF!F37="","",(1+'Cost and Benefit Parameters'!$C$17)*Income_CF!F37*(Cohort_WP!F35/Cohort_CF!F35))</f>
        <v/>
      </c>
      <c r="G35" s="1" t="str">
        <f>IF(Income_CF!G37="","",(1+'Cost and Benefit Parameters'!$C$17)*Income_CF!G37*(Cohort_WP!G35/Cohort_CF!G35))</f>
        <v/>
      </c>
      <c r="H35" s="1" t="str">
        <f>IF(Income_CF!H37="","",(1+'Cost and Benefit Parameters'!$C$17)*Income_CF!H37*(Cohort_WP!H35/Cohort_CF!H35))</f>
        <v/>
      </c>
      <c r="I35" s="1" t="str">
        <f>IF(Income_CF!I37="","",(1+'Cost and Benefit Parameters'!$C$17)*Income_CF!I37*(Cohort_WP!I35/Cohort_CF!I35))</f>
        <v/>
      </c>
      <c r="J35" s="1" t="str">
        <f>IF(Income_CF!J37="","",(1+'Cost and Benefit Parameters'!$C$17)*Income_CF!J37*(Cohort_WP!J35/Cohort_CF!J35))</f>
        <v/>
      </c>
      <c r="K35" s="1" t="str">
        <f>IF(Income_CF!K37="","",(1+'Cost and Benefit Parameters'!$C$17)*Income_CF!K37*(Cohort_WP!K35/Cohort_CF!K35))</f>
        <v/>
      </c>
      <c r="L35" s="1">
        <f>IF(Income_CF!L37="","",(1+'Cost and Benefit Parameters'!$C$17)*Income_CF!L37*(Cohort_WP!L35/Cohort_CF!L35))</f>
        <v>390995.89391562424</v>
      </c>
      <c r="M35" s="1">
        <f>IF(Income_CF!M37="","",(1+'Cost and Benefit Parameters'!$C$17)*Income_CF!M37*(Cohort_WP!M35/Cohort_CF!M35))</f>
        <v>406163.52956119628</v>
      </c>
      <c r="N35" s="1">
        <f>IF(Income_CF!N37="","",(1+'Cost and Benefit Parameters'!$C$17)*Income_CF!N37*(Cohort_WP!N35/Cohort_CF!N35))</f>
        <v>421666.47709601646</v>
      </c>
      <c r="O35" s="1">
        <f>IF(Income_CF!O37="","",(1+'Cost and Benefit Parameters'!$C$17)*Income_CF!O37*(Cohort_WP!O35/Cohort_CF!O35))</f>
        <v>437498.58222344419</v>
      </c>
      <c r="P35" s="1">
        <f>IF(Income_CF!P37="","",(1+'Cost and Benefit Parameters'!$C$17)*Income_CF!P37*(Cohort_WP!P35/Cohort_CF!P35))</f>
        <v>456428.59408820275</v>
      </c>
      <c r="Q35" s="1">
        <f>IF(Income_CF!Q37="","",(1+'Cost and Benefit Parameters'!$C$17)*Income_CF!Q37*(Cohort_WP!Q35/Cohort_CF!Q35))</f>
        <v>472714.24353733886</v>
      </c>
      <c r="R35" s="1">
        <f>IF(Income_CF!R37="","",(1+'Cost and Benefit Parameters'!$C$17)*Income_CF!R37*(Cohort_WP!R35/Cohort_CF!R35))</f>
        <v>489287.31437195907</v>
      </c>
      <c r="S35" s="1">
        <f>IF(Income_CF!S37="","",(1+'Cost and Benefit Parameters'!$C$17)*Income_CF!S37*(Cohort_WP!S35/Cohort_CF!S35))</f>
        <v>506137.6531688504</v>
      </c>
      <c r="T35" s="1">
        <f>IF(Income_CF!T37="","",(1+'Cost and Benefit Parameters'!$C$17)*Income_CF!T37*(Cohort_WP!T35/Cohort_CF!T35))</f>
        <v>523254.2462129051</v>
      </c>
      <c r="U35" s="1">
        <f>IF(Income_CF!U37="","",(1+'Cost and Benefit Parameters'!$C$17)*Income_CF!U37*(Cohort_WP!U35/Cohort_CF!U35))</f>
        <v>540625.21674926369</v>
      </c>
      <c r="V35" s="1">
        <f>IF(Income_CF!V37="","",(1+'Cost and Benefit Parameters'!$C$17)*Income_CF!V37*(Cohort_WP!V35/Cohort_CF!V35))</f>
        <v>558237.82477330824</v>
      </c>
      <c r="W35" s="1">
        <f>IF(Income_CF!W37="","",(1+'Cost and Benefit Parameters'!$C$17)*Income_CF!W37*(Cohort_WP!W35/Cohort_CF!W35))</f>
        <v>576078.46944505733</v>
      </c>
      <c r="X35" s="1">
        <f>IF(Income_CF!X37="","",(1+'Cost and Benefit Parameters'!$C$17)*Income_CF!X37*(Cohort_WP!X35/Cohort_CF!X35))</f>
        <v>594132.69420623081</v>
      </c>
      <c r="Y35" s="1">
        <f>IF(Income_CF!Y37="","",(1+'Cost and Benefit Parameters'!$C$17)*Income_CF!Y37*(Cohort_WP!Y35/Cohort_CF!Y35))</f>
        <v>612385.19466931664</v>
      </c>
      <c r="Z35" s="1">
        <f>IF(Income_CF!Z37="","",(1+'Cost and Benefit Parameters'!$C$17)*Income_CF!Z37*(Cohort_WP!Z35/Cohort_CF!Z35))</f>
        <v>630819.82933833462</v>
      </c>
      <c r="AA35" s="1">
        <f>IF(Income_CF!AA37="","",(1+'Cost and Benefit Parameters'!$C$17)*Income_CF!AA37*(Cohort_WP!AA35/Cohort_CF!AA35))</f>
        <v>649419.6332108943</v>
      </c>
      <c r="AB35" s="1">
        <f>IF(Income_CF!AB37="","",(1+'Cost and Benefit Parameters'!$C$17)*Income_CF!AB37*(Cohort_WP!AB35/Cohort_CF!AB35))</f>
        <v>668166.83430029312</v>
      </c>
      <c r="AC35" s="1">
        <f>IF(Income_CF!AC37="","",(1+'Cost and Benefit Parameters'!$C$17)*Income_CF!AC37*(Cohort_WP!AC35/Cohort_CF!AC35))</f>
        <v>687042.87310525891</v>
      </c>
      <c r="AD35" s="1">
        <f>IF(Income_CF!AD37="","",(1+'Cost and Benefit Parameters'!$C$17)*Income_CF!AD37*(Cohort_WP!AD35/Cohort_CF!AD35))</f>
        <v>706028.42504310166</v>
      </c>
      <c r="AE35" s="1">
        <f>IF(Income_CF!AE37="","",(1+'Cost and Benefit Parameters'!$C$17)*Income_CF!AE37*(Cohort_WP!AE35/Cohort_CF!AE35))</f>
        <v>725103.42584996228</v>
      </c>
      <c r="AF35" s="1">
        <f>IF(Income_CF!AF37="","",(1+'Cost and Benefit Parameters'!$C$17)*Income_CF!AF37*(Cohort_WP!AF35/Cohort_CF!AF35))</f>
        <v>744247.09993926249</v>
      </c>
      <c r="AG35" s="1">
        <f>IF(Income_CF!AG37="","",(1+'Cost and Benefit Parameters'!$C$17)*Income_CF!AG37*(Cohort_WP!AG35/Cohort_CF!AG35))</f>
        <v>763437.99169668311</v>
      </c>
      <c r="AH35" s="1">
        <f>IF(Income_CF!AH37="","",(1+'Cost and Benefit Parameters'!$C$17)*Income_CF!AH37*(Cohort_WP!AH35/Cohort_CF!AH35))</f>
        <v>782653.99967683549</v>
      </c>
      <c r="AI35" s="1">
        <f>IF(Income_CF!AI37="","",(1+'Cost and Benefit Parameters'!$C$17)*Income_CF!AI37*(Cohort_WP!AI35/Cohort_CF!AI35))</f>
        <v>801872.41365360736</v>
      </c>
      <c r="AJ35" s="1">
        <f>IF(Income_CF!AJ37="","",(1+'Cost and Benefit Parameters'!$C$17)*Income_CF!AJ37*(Cohort_WP!AJ35/Cohort_CF!AJ35))</f>
        <v>821069.95446273743</v>
      </c>
      <c r="AK35" s="1">
        <f>IF(Income_CF!AK37="","",(1+'Cost and Benefit Parameters'!$C$17)*Income_CF!AK37*(Cohort_WP!AK35/Cohort_CF!AK35))</f>
        <v>840222.81656169449</v>
      </c>
      <c r="AL35" s="1">
        <f>IF(Income_CF!AL37="","",(1+'Cost and Benefit Parameters'!$C$17)*Income_CF!AL37*(Cohort_WP!AL35/Cohort_CF!AL35))</f>
        <v>859306.71321865125</v>
      </c>
      <c r="AM35" s="1">
        <f>IF(Income_CF!AM37="","",(1+'Cost and Benefit Parameters'!$C$17)*Income_CF!AM37*(Cohort_WP!AM35/Cohort_CF!AM35))</f>
        <v>878296.92422889639</v>
      </c>
      <c r="AN35" s="1">
        <f>IF(Income_CF!AN37="","",(1+'Cost and Benefit Parameters'!$C$17)*Income_CF!AN37*(Cohort_WP!AN35/Cohort_CF!AN35))</f>
        <v>897168.34604401654</v>
      </c>
      <c r="AO35" s="1">
        <f>IF(Income_CF!AO37="","",(1+'Cost and Benefit Parameters'!$C$17)*Income_CF!AO37*(Cohort_WP!AO35/Cohort_CF!AO35))</f>
        <v>915895.54418619187</v>
      </c>
      <c r="AP35" s="1">
        <f>IF(Income_CF!AP37="","",(1+'Cost and Benefit Parameters'!$C$17)*Income_CF!AP37*(Cohort_WP!AP35/Cohort_CF!AP35))</f>
        <v>934452.80780750629</v>
      </c>
      <c r="AQ35" s="1">
        <f>IF(Income_CF!AQ37="","",(1+'Cost and Benefit Parameters'!$C$17)*Income_CF!AQ37*(Cohort_WP!AQ35/Cohort_CF!AQ35))</f>
        <v>952814.20624189754</v>
      </c>
      <c r="AR35" s="1">
        <f>IF(Income_CF!AR37="","",(1+'Cost and Benefit Parameters'!$C$17)*Income_CF!AR37*(Cohort_WP!AR35/Cohort_CF!AR35))</f>
        <v>970953.64738581562</v>
      </c>
      <c r="AS35" s="1">
        <f>IF(Income_CF!AS37="","",(1+'Cost and Benefit Parameters'!$C$17)*Income_CF!AS37*(Cohort_WP!AS35/Cohort_CF!AS35))</f>
        <v>988844.93773242668</v>
      </c>
      <c r="AT35" s="1">
        <f>IF(Income_CF!AT37="","",(1+'Cost and Benefit Parameters'!$C$17)*Income_CF!AT37*(Cohort_WP!AT35/Cohort_CF!AT35))</f>
        <v>1006461.8438737768</v>
      </c>
      <c r="AU35" s="1">
        <f>IF(Income_CF!AU37="","",(1+'Cost and Benefit Parameters'!$C$17)*Income_CF!AU37*(Cohort_WP!AU35/Cohort_CF!AU35))</f>
        <v>1023778.1552754979</v>
      </c>
      <c r="AV35" s="1">
        <f>IF(Income_CF!AV37="","",(1+'Cost and Benefit Parameters'!$C$17)*Income_CF!AV37*(Cohort_WP!AV35/Cohort_CF!AV35))</f>
        <v>1040767.7481195383</v>
      </c>
      <c r="AW35" s="1">
        <f>IF(Income_CF!AW37="","",(1+'Cost and Benefit Parameters'!$C$17)*Income_CF!AW37*(Cohort_WP!AW35/Cohort_CF!AW35))</f>
        <v>1057404.6500022768</v>
      </c>
      <c r="AX35" s="1">
        <f>IF(Income_CF!AX37="","",(1+'Cost and Benefit Parameters'!$C$17)*Income_CF!AX37*(Cohort_WP!AX35/Cohort_CF!AX35))</f>
        <v>1073663.105267904</v>
      </c>
      <c r="AY35" s="1">
        <f>IF(Income_CF!AY37="","",(1+'Cost and Benefit Parameters'!$C$17)*Income_CF!AY37*(Cohort_WP!AY35/Cohort_CF!AY35))</f>
        <v>1089517.640750702</v>
      </c>
      <c r="AZ35" s="1" t="str">
        <f>IF(Income_CF!AZ37="","",(1+'Cost and Benefit Parameters'!$C$17)*Income_CF!AZ37*(Cohort_WP!AZ35/Cohort_CF!AZ35))</f>
        <v/>
      </c>
      <c r="BA35" s="1" t="str">
        <f>IF(Income_CF!BA37="","",(1+'Cost and Benefit Parameters'!$C$17)*Income_CF!BA37*(Cohort_WP!BA35/Cohort_CF!BA35))</f>
        <v/>
      </c>
      <c r="BB35" s="1" t="str">
        <f>IF(Income_CF!BB37="","",(1+'Cost and Benefit Parameters'!$C$17)*Income_CF!BB37*(Cohort_WP!BB35/Cohort_CF!BB35))</f>
        <v/>
      </c>
      <c r="BC35" s="1" t="str">
        <f>IF(Income_CF!BC37="","",(1+'Cost and Benefit Parameters'!$C$17)*Income_CF!BC37*(Cohort_WP!BC35/Cohort_CF!BC35))</f>
        <v/>
      </c>
      <c r="BD35" s="1" t="str">
        <f>IF(Income_CF!BD37="","",(1+'Cost and Benefit Parameters'!$C$17)*Income_CF!BD37*(Cohort_WP!BD35/Cohort_CF!BD35))</f>
        <v/>
      </c>
      <c r="BE35" s="1" t="str">
        <f>IF(Income_CF!BE37="","",(1+'Cost and Benefit Parameters'!$C$17)*Income_CF!BE37*(Cohort_WP!BE35/Cohort_CF!BE35))</f>
        <v/>
      </c>
      <c r="BF35" s="1" t="str">
        <f>IF(Income_CF!BF37="","",(1+'Cost and Benefit Parameters'!$C$17)*Income_CF!BF37*(Cohort_WP!BF35/Cohort_CF!BF35))</f>
        <v/>
      </c>
      <c r="BG35" s="1" t="str">
        <f>IF(Income_CF!BG37="","",(1+'Cost and Benefit Parameters'!$C$17)*Income_CF!BG37*(Cohort_WP!BG35/Cohort_CF!BG35))</f>
        <v/>
      </c>
      <c r="BH35" s="1" t="str">
        <f>IF(Income_CF!BH37="","",(1+'Cost and Benefit Parameters'!$C$17)*Income_CF!BH37*(Cohort_WP!BH35/Cohort_CF!BH35))</f>
        <v/>
      </c>
      <c r="BI35" s="1" t="str">
        <f>IF(Income_CF!BI37="","",(1+'Cost and Benefit Parameters'!$C$17)*Income_CF!BI37*(Cohort_WP!BI35/Cohort_CF!BI35))</f>
        <v/>
      </c>
      <c r="BJ35" s="1" t="str">
        <f>IF(Income_CF!BJ37="","",(1+'Cost and Benefit Parameters'!$C$17)*Income_CF!BJ37*(Cohort_WP!BJ35/Cohort_CF!BJ35))</f>
        <v/>
      </c>
      <c r="BK35" s="1" t="str">
        <f>IF(Income_CF!BK37="","",(1+'Cost and Benefit Parameters'!$C$17)*Income_CF!BK37*(Cohort_WP!BK35/Cohort_CF!BK35))</f>
        <v/>
      </c>
      <c r="BL35" s="1" t="str">
        <f>IF(Income_CF!BL37="","",(1+'Cost and Benefit Parameters'!$C$17)*Income_CF!BL37*(Cohort_WP!BL35/Cohort_CF!BL35))</f>
        <v/>
      </c>
    </row>
    <row r="36" spans="1:64" x14ac:dyDescent="0.55000000000000004">
      <c r="A36" s="639"/>
      <c r="B36" t="s">
        <v>474</v>
      </c>
      <c r="F36" s="1" t="str">
        <f>IF(Income_CF!F38="","",(1+'Cost and Benefit Parameters'!$C$17)*Income_CF!F38*(Cohort_WP!F36/Cohort_CF!F36))</f>
        <v/>
      </c>
      <c r="G36" s="1" t="str">
        <f>IF(Income_CF!G38="","",(1+'Cost and Benefit Parameters'!$C$17)*Income_CF!G38*(Cohort_WP!G36/Cohort_CF!G36))</f>
        <v/>
      </c>
      <c r="H36" s="1" t="str">
        <f>IF(Income_CF!H38="","",(1+'Cost and Benefit Parameters'!$C$17)*Income_CF!H38*(Cohort_WP!H36/Cohort_CF!H36))</f>
        <v/>
      </c>
      <c r="I36" s="1" t="str">
        <f>IF(Income_CF!I38="","",(1+'Cost and Benefit Parameters'!$C$17)*Income_CF!I38*(Cohort_WP!I36/Cohort_CF!I36))</f>
        <v/>
      </c>
      <c r="J36" s="1" t="str">
        <f>IF(Income_CF!J38="","",(1+'Cost and Benefit Parameters'!$C$17)*Income_CF!J38*(Cohort_WP!J36/Cohort_CF!J36))</f>
        <v/>
      </c>
      <c r="K36" s="1" t="str">
        <f>IF(Income_CF!K38="","",(1+'Cost and Benefit Parameters'!$C$17)*Income_CF!K38*(Cohort_WP!K36/Cohort_CF!K36))</f>
        <v/>
      </c>
      <c r="L36" s="1" t="str">
        <f>IF(Income_CF!L38="","",(1+'Cost and Benefit Parameters'!$C$17)*Income_CF!L38*(Cohort_WP!L36/Cohort_CF!L36))</f>
        <v/>
      </c>
      <c r="M36" s="1">
        <f>IF(Income_CF!M38="","",(1+'Cost and Benefit Parameters'!$C$17)*Income_CF!M38*(Cohort_WP!M36/Cohort_CF!M36))</f>
        <v>402725.77073309303</v>
      </c>
      <c r="N36" s="1">
        <f>IF(Income_CF!N38="","",(1+'Cost and Benefit Parameters'!$C$17)*Income_CF!N38*(Cohort_WP!N36/Cohort_CF!N36))</f>
        <v>418348.43544803216</v>
      </c>
      <c r="O36" s="1">
        <f>IF(Income_CF!O38="","",(1+'Cost and Benefit Parameters'!$C$17)*Income_CF!O38*(Cohort_WP!O36/Cohort_CF!O36))</f>
        <v>434316.4714088969</v>
      </c>
      <c r="P36" s="1">
        <f>IF(Income_CF!P38="","",(1+'Cost and Benefit Parameters'!$C$17)*Income_CF!P38*(Cohort_WP!P36/Cohort_CF!P36))</f>
        <v>450623.5396901475</v>
      </c>
      <c r="Q36" s="1">
        <f>IF(Income_CF!Q38="","",(1+'Cost and Benefit Parameters'!$C$17)*Income_CF!Q38*(Cohort_WP!Q36/Cohort_CF!Q36))</f>
        <v>470121.4519108489</v>
      </c>
      <c r="R36" s="1">
        <f>IF(Income_CF!R38="","",(1+'Cost and Benefit Parameters'!$C$17)*Income_CF!R38*(Cohort_WP!R36/Cohort_CF!R36))</f>
        <v>486895.67084345897</v>
      </c>
      <c r="S36" s="1">
        <f>IF(Income_CF!S38="","",(1+'Cost and Benefit Parameters'!$C$17)*Income_CF!S38*(Cohort_WP!S36/Cohort_CF!S36))</f>
        <v>503965.93380311778</v>
      </c>
      <c r="T36" s="1">
        <f>IF(Income_CF!T38="","",(1+'Cost and Benefit Parameters'!$C$17)*Income_CF!T38*(Cohort_WP!T36/Cohort_CF!T36))</f>
        <v>521321.78276391607</v>
      </c>
      <c r="U36" s="1">
        <f>IF(Income_CF!U38="","",(1+'Cost and Benefit Parameters'!$C$17)*Income_CF!U38*(Cohort_WP!U36/Cohort_CF!U36))</f>
        <v>538951.87359929224</v>
      </c>
      <c r="V36" s="1">
        <f>IF(Income_CF!V38="","",(1+'Cost and Benefit Parameters'!$C$17)*Income_CF!V38*(Cohort_WP!V36/Cohort_CF!V36))</f>
        <v>556843.97325174161</v>
      </c>
      <c r="W36" s="1">
        <f>IF(Income_CF!W38="","",(1+'Cost and Benefit Parameters'!$C$17)*Income_CF!W38*(Cohort_WP!W36/Cohort_CF!W36))</f>
        <v>574984.95951650746</v>
      </c>
      <c r="X36" s="1">
        <f>IF(Income_CF!X38="","",(1+'Cost and Benefit Parameters'!$C$17)*Income_CF!X38*(Cohort_WP!X36/Cohort_CF!X36))</f>
        <v>593360.823528409</v>
      </c>
      <c r="Y36" s="1">
        <f>IF(Income_CF!Y38="","",(1+'Cost and Benefit Parameters'!$C$17)*Income_CF!Y38*(Cohort_WP!Y36/Cohort_CF!Y36))</f>
        <v>611956.67503241764</v>
      </c>
      <c r="Z36" s="1">
        <f>IF(Income_CF!Z38="","",(1+'Cost and Benefit Parameters'!$C$17)*Income_CF!Z38*(Cohort_WP!Z36/Cohort_CF!Z36))</f>
        <v>630756.75050939596</v>
      </c>
      <c r="AA36" s="1">
        <f>IF(Income_CF!AA38="","",(1+'Cost and Benefit Parameters'!$C$17)*Income_CF!AA38*(Cohort_WP!AA36/Cohort_CF!AA36))</f>
        <v>649744.42421848443</v>
      </c>
      <c r="AB36" s="1">
        <f>IF(Income_CF!AB38="","",(1+'Cost and Benefit Parameters'!$C$17)*Income_CF!AB38*(Cohort_WP!AB36/Cohort_CF!AB36))</f>
        <v>668902.2222072212</v>
      </c>
      <c r="AC36" s="1">
        <f>IF(Income_CF!AC38="","",(1+'Cost and Benefit Parameters'!$C$17)*Income_CF!AC38*(Cohort_WP!AC36/Cohort_CF!AC36))</f>
        <v>688211.83932930196</v>
      </c>
      <c r="AD36" s="1">
        <f>IF(Income_CF!AD38="","",(1+'Cost and Benefit Parameters'!$C$17)*Income_CF!AD38*(Cohort_WP!AD36/Cohort_CF!AD36))</f>
        <v>707654.15929841646</v>
      </c>
      <c r="AE36" s="1">
        <f>IF(Income_CF!AE38="","",(1+'Cost and Benefit Parameters'!$C$17)*Income_CF!AE38*(Cohort_WP!AE36/Cohort_CF!AE36))</f>
        <v>727209.27779439464</v>
      </c>
      <c r="AF36" s="1">
        <f>IF(Income_CF!AF38="","",(1+'Cost and Benefit Parameters'!$C$17)*Income_CF!AF38*(Cohort_WP!AF36/Cohort_CF!AF36))</f>
        <v>746856.52862546127</v>
      </c>
      <c r="AG36" s="1">
        <f>IF(Income_CF!AG38="","",(1+'Cost and Benefit Parameters'!$C$17)*Income_CF!AG38*(Cohort_WP!AG36/Cohort_CF!AG36))</f>
        <v>766574.5129374403</v>
      </c>
      <c r="AH36" s="1">
        <f>IF(Income_CF!AH38="","",(1+'Cost and Benefit Parameters'!$C$17)*Income_CF!AH38*(Cohort_WP!AH36/Cohort_CF!AH36))</f>
        <v>786341.13144758367</v>
      </c>
      <c r="AI36" s="1">
        <f>IF(Income_CF!AI38="","",(1+'Cost and Benefit Parameters'!$C$17)*Income_CF!AI38*(Cohort_WP!AI36/Cohort_CF!AI36))</f>
        <v>806133.61966714042</v>
      </c>
      <c r="AJ36" s="1">
        <f>IF(Income_CF!AJ38="","",(1+'Cost and Benefit Parameters'!$C$17)*Income_CF!AJ38*(Cohort_WP!AJ36/Cohort_CF!AJ36))</f>
        <v>825928.58606321551</v>
      </c>
      <c r="AK36" s="1">
        <f>IF(Income_CF!AK38="","",(1+'Cost and Benefit Parameters'!$C$17)*Income_CF!AK38*(Cohort_WP!AK36/Cohort_CF!AK36))</f>
        <v>845702.05309661967</v>
      </c>
      <c r="AL36" s="1">
        <f>IF(Income_CF!AL38="","",(1+'Cost and Benefit Parameters'!$C$17)*Income_CF!AL38*(Cohort_WP!AL36/Cohort_CF!AL36))</f>
        <v>865429.5010585452</v>
      </c>
      <c r="AM36" s="1">
        <f>IF(Income_CF!AM38="","",(1+'Cost and Benefit Parameters'!$C$17)*Income_CF!AM38*(Cohort_WP!AM36/Cohort_CF!AM36))</f>
        <v>885085.91461521073</v>
      </c>
      <c r="AN36" s="1">
        <f>IF(Income_CF!AN38="","",(1+'Cost and Benefit Parameters'!$C$17)*Income_CF!AN38*(Cohort_WP!AN36/Cohort_CF!AN36))</f>
        <v>904645.83195576305</v>
      </c>
      <c r="AO36" s="1">
        <f>IF(Income_CF!AO38="","",(1+'Cost and Benefit Parameters'!$C$17)*Income_CF!AO38*(Cohort_WP!AO36/Cohort_CF!AO36))</f>
        <v>924083.39642533718</v>
      </c>
      <c r="AP36" s="1">
        <f>IF(Income_CF!AP38="","",(1+'Cost and Benefit Parameters'!$C$17)*Income_CF!AP38*(Cohort_WP!AP36/Cohort_CF!AP36))</f>
        <v>943372.4105117775</v>
      </c>
      <c r="AQ36" s="1">
        <f>IF(Income_CF!AQ38="","",(1+'Cost and Benefit Parameters'!$C$17)*Income_CF!AQ38*(Cohort_WP!AQ36/Cohort_CF!AQ36))</f>
        <v>962486.39204173139</v>
      </c>
      <c r="AR36" s="1">
        <f>IF(Income_CF!AR38="","",(1+'Cost and Benefit Parameters'!$C$17)*Income_CF!AR38*(Cohort_WP!AR36/Cohort_CF!AR36))</f>
        <v>981398.63242915436</v>
      </c>
      <c r="AS36" s="1">
        <f>IF(Income_CF!AS38="","",(1+'Cost and Benefit Parameters'!$C$17)*Income_CF!AS38*(Cohort_WP!AS36/Cohort_CF!AS36))</f>
        <v>1000082.2568073903</v>
      </c>
      <c r="AT36" s="1">
        <f>IF(Income_CF!AT38="","",(1+'Cost and Benefit Parameters'!$C$17)*Income_CF!AT38*(Cohort_WP!AT36/Cohort_CF!AT36))</f>
        <v>1018510.2858643993</v>
      </c>
      <c r="AU36" s="1">
        <f>IF(Income_CF!AU38="","",(1+'Cost and Benefit Parameters'!$C$17)*Income_CF!AU38*(Cohort_WP!AU36/Cohort_CF!AU36))</f>
        <v>1036655.6991899903</v>
      </c>
      <c r="AV36" s="1">
        <f>IF(Income_CF!AV38="","",(1+'Cost and Benefit Parameters'!$C$17)*Income_CF!AV38*(Cohort_WP!AV36/Cohort_CF!AV36))</f>
        <v>1054491.4999337629</v>
      </c>
      <c r="AW36" s="1">
        <f>IF(Income_CF!AW38="","",(1+'Cost and Benefit Parameters'!$C$17)*Income_CF!AW38*(Cohort_WP!AW36/Cohort_CF!AW36))</f>
        <v>1071990.7805631245</v>
      </c>
      <c r="AX36" s="1">
        <f>IF(Income_CF!AX38="","",(1+'Cost and Benefit Parameters'!$C$17)*Income_CF!AX38*(Cohort_WP!AX36/Cohort_CF!AX36))</f>
        <v>1089126.789502345</v>
      </c>
      <c r="AY36" s="1">
        <f>IF(Income_CF!AY38="","",(1+'Cost and Benefit Parameters'!$C$17)*Income_CF!AY38*(Cohort_WP!AY36/Cohort_CF!AY36))</f>
        <v>1105872.998425941</v>
      </c>
      <c r="AZ36" s="1">
        <f>IF(Income_CF!AZ38="","",(1+'Cost and Benefit Parameters'!$C$17)*Income_CF!AZ38*(Cohort_WP!AZ36/Cohort_CF!AZ36))</f>
        <v>1122203.169973223</v>
      </c>
      <c r="BA36" s="1" t="str">
        <f>IF(Income_CF!BA38="","",(1+'Cost and Benefit Parameters'!$C$17)*Income_CF!BA38*(Cohort_WP!BA36/Cohort_CF!BA36))</f>
        <v/>
      </c>
      <c r="BB36" s="1" t="str">
        <f>IF(Income_CF!BB38="","",(1+'Cost and Benefit Parameters'!$C$17)*Income_CF!BB38*(Cohort_WP!BB36/Cohort_CF!BB36))</f>
        <v/>
      </c>
      <c r="BC36" s="1" t="str">
        <f>IF(Income_CF!BC38="","",(1+'Cost and Benefit Parameters'!$C$17)*Income_CF!BC38*(Cohort_WP!BC36/Cohort_CF!BC36))</f>
        <v/>
      </c>
      <c r="BD36" s="1" t="str">
        <f>IF(Income_CF!BD38="","",(1+'Cost and Benefit Parameters'!$C$17)*Income_CF!BD38*(Cohort_WP!BD36/Cohort_CF!BD36))</f>
        <v/>
      </c>
      <c r="BE36" s="1" t="str">
        <f>IF(Income_CF!BE38="","",(1+'Cost and Benefit Parameters'!$C$17)*Income_CF!BE38*(Cohort_WP!BE36/Cohort_CF!BE36))</f>
        <v/>
      </c>
      <c r="BF36" s="1" t="str">
        <f>IF(Income_CF!BF38="","",(1+'Cost and Benefit Parameters'!$C$17)*Income_CF!BF38*(Cohort_WP!BF36/Cohort_CF!BF36))</f>
        <v/>
      </c>
      <c r="BG36" s="1" t="str">
        <f>IF(Income_CF!BG38="","",(1+'Cost and Benefit Parameters'!$C$17)*Income_CF!BG38*(Cohort_WP!BG36/Cohort_CF!BG36))</f>
        <v/>
      </c>
      <c r="BH36" s="1" t="str">
        <f>IF(Income_CF!BH38="","",(1+'Cost and Benefit Parameters'!$C$17)*Income_CF!BH38*(Cohort_WP!BH36/Cohort_CF!BH36))</f>
        <v/>
      </c>
      <c r="BI36" s="1" t="str">
        <f>IF(Income_CF!BI38="","",(1+'Cost and Benefit Parameters'!$C$17)*Income_CF!BI38*(Cohort_WP!BI36/Cohort_CF!BI36))</f>
        <v/>
      </c>
      <c r="BJ36" s="1" t="str">
        <f>IF(Income_CF!BJ38="","",(1+'Cost and Benefit Parameters'!$C$17)*Income_CF!BJ38*(Cohort_WP!BJ36/Cohort_CF!BJ36))</f>
        <v/>
      </c>
      <c r="BK36" s="1" t="str">
        <f>IF(Income_CF!BK38="","",(1+'Cost and Benefit Parameters'!$C$17)*Income_CF!BK38*(Cohort_WP!BK36/Cohort_CF!BK36))</f>
        <v/>
      </c>
      <c r="BL36" s="1" t="str">
        <f>IF(Income_CF!BL38="","",(1+'Cost and Benefit Parameters'!$C$17)*Income_CF!BL38*(Cohort_WP!BL36/Cohort_CF!BL36))</f>
        <v/>
      </c>
    </row>
    <row r="37" spans="1:64" x14ac:dyDescent="0.55000000000000004">
      <c r="A37" s="639"/>
      <c r="B37" t="s">
        <v>475</v>
      </c>
      <c r="F37" s="1" t="str">
        <f>IF(Income_CF!F39="","",(1+'Cost and Benefit Parameters'!$C$17)*Income_CF!F39*(Cohort_WP!F37/Cohort_CF!F37))</f>
        <v/>
      </c>
      <c r="G37" s="1" t="str">
        <f>IF(Income_CF!G39="","",(1+'Cost and Benefit Parameters'!$C$17)*Income_CF!G39*(Cohort_WP!G37/Cohort_CF!G37))</f>
        <v/>
      </c>
      <c r="H37" s="1" t="str">
        <f>IF(Income_CF!H39="","",(1+'Cost and Benefit Parameters'!$C$17)*Income_CF!H39*(Cohort_WP!H37/Cohort_CF!H37))</f>
        <v/>
      </c>
      <c r="I37" s="1" t="str">
        <f>IF(Income_CF!I39="","",(1+'Cost and Benefit Parameters'!$C$17)*Income_CF!I39*(Cohort_WP!I37/Cohort_CF!I37))</f>
        <v/>
      </c>
      <c r="J37" s="1" t="str">
        <f>IF(Income_CF!J39="","",(1+'Cost and Benefit Parameters'!$C$17)*Income_CF!J39*(Cohort_WP!J37/Cohort_CF!J37))</f>
        <v/>
      </c>
      <c r="K37" s="1" t="str">
        <f>IF(Income_CF!K39="","",(1+'Cost and Benefit Parameters'!$C$17)*Income_CF!K39*(Cohort_WP!K37/Cohort_CF!K37))</f>
        <v/>
      </c>
      <c r="L37" s="1" t="str">
        <f>IF(Income_CF!L39="","",(1+'Cost and Benefit Parameters'!$C$17)*Income_CF!L39*(Cohort_WP!L37/Cohort_CF!L37))</f>
        <v/>
      </c>
      <c r="M37" s="1" t="str">
        <f>IF(Income_CF!M39="","",(1+'Cost and Benefit Parameters'!$C$17)*Income_CF!M39*(Cohort_WP!M37/Cohort_CF!M37))</f>
        <v/>
      </c>
      <c r="N37" s="1">
        <f>IF(Income_CF!N39="","",(1+'Cost and Benefit Parameters'!$C$17)*Income_CF!N39*(Cohort_WP!N37/Cohort_CF!N37))</f>
        <v>414807.54385508574</v>
      </c>
      <c r="O37" s="1">
        <f>IF(Income_CF!O39="","",(1+'Cost and Benefit Parameters'!$C$17)*Income_CF!O39*(Cohort_WP!O37/Cohort_CF!O37))</f>
        <v>430898.88851147314</v>
      </c>
      <c r="P37" s="1">
        <f>IF(Income_CF!P39="","",(1+'Cost and Benefit Parameters'!$C$17)*Income_CF!P39*(Cohort_WP!P37/Cohort_CF!P37))</f>
        <v>447345.96555116388</v>
      </c>
      <c r="Q37" s="1">
        <f>IF(Income_CF!Q39="","",(1+'Cost and Benefit Parameters'!$C$17)*Income_CF!Q39*(Cohort_WP!Q37/Cohort_CF!Q37))</f>
        <v>464142.24588085193</v>
      </c>
      <c r="R37" s="1">
        <f>IF(Income_CF!R39="","",(1+'Cost and Benefit Parameters'!$C$17)*Income_CF!R39*(Cohort_WP!R37/Cohort_CF!R37))</f>
        <v>484225.09546817432</v>
      </c>
      <c r="S37" s="1">
        <f>IF(Income_CF!S39="","",(1+'Cost and Benefit Parameters'!$C$17)*Income_CF!S39*(Cohort_WP!S37/Cohort_CF!S37))</f>
        <v>501502.54096876271</v>
      </c>
      <c r="T37" s="1">
        <f>IF(Income_CF!T39="","",(1+'Cost and Benefit Parameters'!$C$17)*Income_CF!T39*(Cohort_WP!T37/Cohort_CF!T37))</f>
        <v>519084.91181721142</v>
      </c>
      <c r="U37" s="1">
        <f>IF(Income_CF!U39="","",(1+'Cost and Benefit Parameters'!$C$17)*Income_CF!U39*(Cohort_WP!U37/Cohort_CF!U37))</f>
        <v>536961.43624683353</v>
      </c>
      <c r="V37" s="1">
        <f>IF(Income_CF!V39="","",(1+'Cost and Benefit Parameters'!$C$17)*Income_CF!V39*(Cohort_WP!V37/Cohort_CF!V37))</f>
        <v>555120.42980727088</v>
      </c>
      <c r="W37" s="1">
        <f>IF(Income_CF!W39="","",(1+'Cost and Benefit Parameters'!$C$17)*Income_CF!W39*(Cohort_WP!W37/Cohort_CF!W37))</f>
        <v>573549.29244929377</v>
      </c>
      <c r="X37" s="1">
        <f>IF(Income_CF!X39="","",(1+'Cost and Benefit Parameters'!$C$17)*Income_CF!X39*(Cohort_WP!X37/Cohort_CF!X37))</f>
        <v>592234.50830200268</v>
      </c>
      <c r="Y37" s="1">
        <f>IF(Income_CF!Y39="","",(1+'Cost and Benefit Parameters'!$C$17)*Income_CF!Y39*(Cohort_WP!Y37/Cohort_CF!Y37))</f>
        <v>611161.64823426132</v>
      </c>
      <c r="Z37" s="1">
        <f>IF(Income_CF!Z39="","",(1+'Cost and Benefit Parameters'!$C$17)*Income_CF!Z39*(Cohort_WP!Z37/Cohort_CF!Z37))</f>
        <v>630315.37528339017</v>
      </c>
      <c r="AA37" s="1">
        <f>IF(Income_CF!AA39="","",(1+'Cost and Benefit Parameters'!$C$17)*Income_CF!AA39*(Cohort_WP!AA37/Cohort_CF!AA37))</f>
        <v>649679.45302467793</v>
      </c>
      <c r="AB37" s="1">
        <f>IF(Income_CF!AB39="","",(1+'Cost and Benefit Parameters'!$C$17)*Income_CF!AB39*(Cohort_WP!AB37/Cohort_CF!AB37))</f>
        <v>669236.75694503903</v>
      </c>
      <c r="AC37" s="1">
        <f>IF(Income_CF!AC39="","",(1+'Cost and Benefit Parameters'!$C$17)*Income_CF!AC39*(Cohort_WP!AC37/Cohort_CF!AC37))</f>
        <v>688969.28887343802</v>
      </c>
      <c r="AD37" s="1">
        <f>IF(Income_CF!AD39="","",(1+'Cost and Benefit Parameters'!$C$17)*Income_CF!AD39*(Cohort_WP!AD37/Cohort_CF!AD37))</f>
        <v>708858.19450918096</v>
      </c>
      <c r="AE37" s="1">
        <f>IF(Income_CF!AE39="","",(1+'Cost and Benefit Parameters'!$C$17)*Income_CF!AE39*(Cohort_WP!AE37/Cohort_CF!AE37))</f>
        <v>728883.78407736903</v>
      </c>
      <c r="AF37" s="1">
        <f>IF(Income_CF!AF39="","",(1+'Cost and Benefit Parameters'!$C$17)*Income_CF!AF39*(Cohort_WP!AF37/Cohort_CF!AF37))</f>
        <v>749025.55612822657</v>
      </c>
      <c r="AG37" s="1">
        <f>IF(Income_CF!AG39="","",(1+'Cost and Benefit Parameters'!$C$17)*Income_CF!AG39*(Cohort_WP!AG37/Cohort_CF!AG37))</f>
        <v>769262.22448422492</v>
      </c>
      <c r="AH37" s="1">
        <f>IF(Income_CF!AH39="","",(1+'Cost and Benefit Parameters'!$C$17)*Income_CF!AH39*(Cohort_WP!AH37/Cohort_CF!AH37))</f>
        <v>789571.7483255635</v>
      </c>
      <c r="AI37" s="1">
        <f>IF(Income_CF!AI39="","",(1+'Cost and Benefit Parameters'!$C$17)*Income_CF!AI39*(Cohort_WP!AI37/Cohort_CF!AI37))</f>
        <v>809931.36539101112</v>
      </c>
      <c r="AJ37" s="1">
        <f>IF(Income_CF!AJ39="","",(1+'Cost and Benefit Parameters'!$C$17)*Income_CF!AJ39*(Cohort_WP!AJ37/Cohort_CF!AJ37))</f>
        <v>830317.6282571546</v>
      </c>
      <c r="AK37" s="1">
        <f>IF(Income_CF!AK39="","",(1+'Cost and Benefit Parameters'!$C$17)*Income_CF!AK39*(Cohort_WP!AK37/Cohort_CF!AK37))</f>
        <v>850706.4436451121</v>
      </c>
      <c r="AL37" s="1">
        <f>IF(Income_CF!AL39="","",(1+'Cost and Benefit Parameters'!$C$17)*Income_CF!AL39*(Cohort_WP!AL37/Cohort_CF!AL37))</f>
        <v>871073.11468951812</v>
      </c>
      <c r="AM37" s="1">
        <f>IF(Income_CF!AM39="","",(1+'Cost and Benefit Parameters'!$C$17)*Income_CF!AM39*(Cohort_WP!AM37/Cohort_CF!AM37))</f>
        <v>891392.38609030156</v>
      </c>
      <c r="AN37" s="1">
        <f>IF(Income_CF!AN39="","",(1+'Cost and Benefit Parameters'!$C$17)*Income_CF!AN39*(Cohort_WP!AN37/Cohort_CF!AN37))</f>
        <v>911638.49205366697</v>
      </c>
      <c r="AO37" s="1">
        <f>IF(Income_CF!AO39="","",(1+'Cost and Benefit Parameters'!$C$17)*Income_CF!AO39*(Cohort_WP!AO37/Cohort_CF!AO37))</f>
        <v>931785.20691443619</v>
      </c>
      <c r="AP37" s="1">
        <f>IF(Income_CF!AP39="","",(1+'Cost and Benefit Parameters'!$C$17)*Income_CF!AP39*(Cohort_WP!AP37/Cohort_CF!AP37))</f>
        <v>951805.89831809723</v>
      </c>
      <c r="AQ37" s="1">
        <f>IF(Income_CF!AQ39="","",(1+'Cost and Benefit Parameters'!$C$17)*Income_CF!AQ39*(Cohort_WP!AQ37/Cohort_CF!AQ37))</f>
        <v>971673.58282713068</v>
      </c>
      <c r="AR37" s="1">
        <f>IF(Income_CF!AR39="","",(1+'Cost and Benefit Parameters'!$C$17)*Income_CF!AR39*(Cohort_WP!AR37/Cohort_CF!AR37))</f>
        <v>991360.98380298342</v>
      </c>
      <c r="AS37" s="1">
        <f>IF(Income_CF!AS39="","",(1+'Cost and Benefit Parameters'!$C$17)*Income_CF!AS39*(Cohort_WP!AS37/Cohort_CF!AS37))</f>
        <v>1010840.5914020292</v>
      </c>
      <c r="AT37" s="1">
        <f>IF(Income_CF!AT39="","",(1+'Cost and Benefit Parameters'!$C$17)*Income_CF!AT39*(Cohort_WP!AT37/Cohort_CF!AT37))</f>
        <v>1030084.7245116117</v>
      </c>
      <c r="AU37" s="1">
        <f>IF(Income_CF!AU39="","",(1+'Cost and Benefit Parameters'!$C$17)*Income_CF!AU39*(Cohort_WP!AU37/Cohort_CF!AU37))</f>
        <v>1049065.5944403312</v>
      </c>
      <c r="AV37" s="1">
        <f>IF(Income_CF!AV39="","",(1+'Cost and Benefit Parameters'!$C$17)*Income_CF!AV39*(Cohort_WP!AV37/Cohort_CF!AV37))</f>
        <v>1067755.3701656901</v>
      </c>
      <c r="AW37" s="1">
        <f>IF(Income_CF!AW39="","",(1+'Cost and Benefit Parameters'!$C$17)*Income_CF!AW39*(Cohort_WP!AW37/Cohort_CF!AW37))</f>
        <v>1086126.2449317758</v>
      </c>
      <c r="AX37" s="1">
        <f>IF(Income_CF!AX39="","",(1+'Cost and Benefit Parameters'!$C$17)*Income_CF!AX39*(Cohort_WP!AX37/Cohort_CF!AX37))</f>
        <v>1104150.503980018</v>
      </c>
      <c r="AY37" s="1">
        <f>IF(Income_CF!AY39="","",(1+'Cost and Benefit Parameters'!$C$17)*Income_CF!AY39*(Cohort_WP!AY37/Cohort_CF!AY37))</f>
        <v>1121800.5931874153</v>
      </c>
      <c r="AZ37" s="1">
        <f>IF(Income_CF!AZ39="","",(1+'Cost and Benefit Parameters'!$C$17)*Income_CF!AZ39*(Cohort_WP!AZ37/Cohort_CF!AZ37))</f>
        <v>1139049.1883787191</v>
      </c>
      <c r="BA37" s="1">
        <f>IF(Income_CF!BA39="","",(1+'Cost and Benefit Parameters'!$C$17)*Income_CF!BA39*(Cohort_WP!BA37/Cohort_CF!BA37))</f>
        <v>1155869.2650724198</v>
      </c>
      <c r="BB37" s="1" t="str">
        <f>IF(Income_CF!BB39="","",(1+'Cost and Benefit Parameters'!$C$17)*Income_CF!BB39*(Cohort_WP!BB37/Cohort_CF!BB37))</f>
        <v/>
      </c>
      <c r="BC37" s="1" t="str">
        <f>IF(Income_CF!BC39="","",(1+'Cost and Benefit Parameters'!$C$17)*Income_CF!BC39*(Cohort_WP!BC37/Cohort_CF!BC37))</f>
        <v/>
      </c>
      <c r="BD37" s="1" t="str">
        <f>IF(Income_CF!BD39="","",(1+'Cost and Benefit Parameters'!$C$17)*Income_CF!BD39*(Cohort_WP!BD37/Cohort_CF!BD37))</f>
        <v/>
      </c>
      <c r="BE37" s="1" t="str">
        <f>IF(Income_CF!BE39="","",(1+'Cost and Benefit Parameters'!$C$17)*Income_CF!BE39*(Cohort_WP!BE37/Cohort_CF!BE37))</f>
        <v/>
      </c>
      <c r="BF37" s="1" t="str">
        <f>IF(Income_CF!BF39="","",(1+'Cost and Benefit Parameters'!$C$17)*Income_CF!BF39*(Cohort_WP!BF37/Cohort_CF!BF37))</f>
        <v/>
      </c>
      <c r="BG37" s="1" t="str">
        <f>IF(Income_CF!BG39="","",(1+'Cost and Benefit Parameters'!$C$17)*Income_CF!BG39*(Cohort_WP!BG37/Cohort_CF!BG37))</f>
        <v/>
      </c>
      <c r="BH37" s="1" t="str">
        <f>IF(Income_CF!BH39="","",(1+'Cost and Benefit Parameters'!$C$17)*Income_CF!BH39*(Cohort_WP!BH37/Cohort_CF!BH37))</f>
        <v/>
      </c>
      <c r="BI37" s="1" t="str">
        <f>IF(Income_CF!BI39="","",(1+'Cost and Benefit Parameters'!$C$17)*Income_CF!BI39*(Cohort_WP!BI37/Cohort_CF!BI37))</f>
        <v/>
      </c>
      <c r="BJ37" s="1" t="str">
        <f>IF(Income_CF!BJ39="","",(1+'Cost and Benefit Parameters'!$C$17)*Income_CF!BJ39*(Cohort_WP!BJ37/Cohort_CF!BJ37))</f>
        <v/>
      </c>
      <c r="BK37" s="1" t="str">
        <f>IF(Income_CF!BK39="","",(1+'Cost and Benefit Parameters'!$C$17)*Income_CF!BK39*(Cohort_WP!BK37/Cohort_CF!BK37))</f>
        <v/>
      </c>
      <c r="BL37" s="1" t="str">
        <f>IF(Income_CF!BL39="","",(1+'Cost and Benefit Parameters'!$C$17)*Income_CF!BL39*(Cohort_WP!BL37/Cohort_CF!BL37))</f>
        <v/>
      </c>
    </row>
    <row r="38" spans="1:64" x14ac:dyDescent="0.55000000000000004">
      <c r="A38" s="639"/>
      <c r="B38" t="s">
        <v>476</v>
      </c>
      <c r="F38" s="1" t="str">
        <f>IF(Income_CF!F40="","",(1+'Cost and Benefit Parameters'!$C$17)*Income_CF!F40*(Cohort_WP!F38/Cohort_CF!F38))</f>
        <v/>
      </c>
      <c r="G38" s="1" t="str">
        <f>IF(Income_CF!G40="","",(1+'Cost and Benefit Parameters'!$C$17)*Income_CF!G40*(Cohort_WP!G38/Cohort_CF!G38))</f>
        <v/>
      </c>
      <c r="H38" s="1" t="str">
        <f>IF(Income_CF!H40="","",(1+'Cost and Benefit Parameters'!$C$17)*Income_CF!H40*(Cohort_WP!H38/Cohort_CF!H38))</f>
        <v/>
      </c>
      <c r="I38" s="1" t="str">
        <f>IF(Income_CF!I40="","",(1+'Cost and Benefit Parameters'!$C$17)*Income_CF!I40*(Cohort_WP!I38/Cohort_CF!I38))</f>
        <v/>
      </c>
      <c r="J38" s="1" t="str">
        <f>IF(Income_CF!J40="","",(1+'Cost and Benefit Parameters'!$C$17)*Income_CF!J40*(Cohort_WP!J38/Cohort_CF!J38))</f>
        <v/>
      </c>
      <c r="K38" s="1" t="str">
        <f>IF(Income_CF!K40="","",(1+'Cost and Benefit Parameters'!$C$17)*Income_CF!K40*(Cohort_WP!K38/Cohort_CF!K38))</f>
        <v/>
      </c>
      <c r="L38" s="1" t="str">
        <f>IF(Income_CF!L40="","",(1+'Cost and Benefit Parameters'!$C$17)*Income_CF!L40*(Cohort_WP!L38/Cohort_CF!L38))</f>
        <v/>
      </c>
      <c r="M38" s="1" t="str">
        <f>IF(Income_CF!M40="","",(1+'Cost and Benefit Parameters'!$C$17)*Income_CF!M40*(Cohort_WP!M38/Cohort_CF!M38))</f>
        <v/>
      </c>
      <c r="N38" s="1" t="str">
        <f>IF(Income_CF!N40="","",(1+'Cost and Benefit Parameters'!$C$17)*Income_CF!N40*(Cohort_WP!N38/Cohort_CF!N38))</f>
        <v/>
      </c>
      <c r="O38" s="1">
        <f>IF(Income_CF!O40="","",(1+'Cost and Benefit Parameters'!$C$17)*Income_CF!O40*(Cohort_WP!O38/Cohort_CF!O38))</f>
        <v>427251.77017073834</v>
      </c>
      <c r="P38" s="1">
        <f>IF(Income_CF!P40="","",(1+'Cost and Benefit Parameters'!$C$17)*Income_CF!P40*(Cohort_WP!P38/Cohort_CF!P38))</f>
        <v>443825.85516681732</v>
      </c>
      <c r="Q38" s="1">
        <f>IF(Income_CF!Q40="","",(1+'Cost and Benefit Parameters'!$C$17)*Income_CF!Q40*(Cohort_WP!Q38/Cohort_CF!Q38))</f>
        <v>460766.3445176988</v>
      </c>
      <c r="R38" s="1">
        <f>IF(Income_CF!R40="","",(1+'Cost and Benefit Parameters'!$C$17)*Income_CF!R40*(Cohort_WP!R38/Cohort_CF!R38))</f>
        <v>478066.51325727749</v>
      </c>
      <c r="S38" s="1">
        <f>IF(Income_CF!S40="","",(1+'Cost and Benefit Parameters'!$C$17)*Income_CF!S40*(Cohort_WP!S38/Cohort_CF!S38))</f>
        <v>498751.84833221952</v>
      </c>
      <c r="T38" s="1">
        <f>IF(Income_CF!T40="","",(1+'Cost and Benefit Parameters'!$C$17)*Income_CF!T40*(Cohort_WP!T38/Cohort_CF!T38))</f>
        <v>516547.61719782563</v>
      </c>
      <c r="U38" s="1">
        <f>IF(Income_CF!U40="","",(1+'Cost and Benefit Parameters'!$C$17)*Income_CF!U40*(Cohort_WP!U38/Cohort_CF!U38))</f>
        <v>534657.45917172777</v>
      </c>
      <c r="V38" s="1">
        <f>IF(Income_CF!V40="","",(1+'Cost and Benefit Parameters'!$C$17)*Income_CF!V40*(Cohort_WP!V38/Cohort_CF!V38))</f>
        <v>553070.2793342385</v>
      </c>
      <c r="W38" s="1">
        <f>IF(Income_CF!W40="","",(1+'Cost and Benefit Parameters'!$C$17)*Income_CF!W40*(Cohort_WP!W38/Cohort_CF!W38))</f>
        <v>571774.04270148906</v>
      </c>
      <c r="X38" s="1">
        <f>IF(Income_CF!X40="","",(1+'Cost and Benefit Parameters'!$C$17)*Income_CF!X40*(Cohort_WP!X38/Cohort_CF!X38))</f>
        <v>590755.77122277254</v>
      </c>
      <c r="Y38" s="1">
        <f>IF(Income_CF!Y40="","",(1+'Cost and Benefit Parameters'!$C$17)*Income_CF!Y40*(Cohort_WP!Y38/Cohort_CF!Y38))</f>
        <v>610001.54355106282</v>
      </c>
      <c r="Z38" s="1">
        <f>IF(Income_CF!Z40="","",(1+'Cost and Benefit Parameters'!$C$17)*Income_CF!Z40*(Cohort_WP!Z38/Cohort_CF!Z38))</f>
        <v>629496.49768128898</v>
      </c>
      <c r="AA38" s="1">
        <f>IF(Income_CF!AA40="","",(1+'Cost and Benefit Parameters'!$C$17)*Income_CF!AA40*(Cohort_WP!AA38/Cohort_CF!AA38))</f>
        <v>649224.8365418918</v>
      </c>
      <c r="AB38" s="1">
        <f>IF(Income_CF!AB40="","",(1+'Cost and Benefit Parameters'!$C$17)*Income_CF!AB40*(Cohort_WP!AB38/Cohort_CF!AB38))</f>
        <v>669169.8366154182</v>
      </c>
      <c r="AC38" s="1">
        <f>IF(Income_CF!AC40="","",(1+'Cost and Benefit Parameters'!$C$17)*Income_CF!AC40*(Cohort_WP!AC38/Cohort_CF!AC38))</f>
        <v>689313.85965339036</v>
      </c>
      <c r="AD38" s="1">
        <f>IF(Income_CF!AD40="","",(1+'Cost and Benefit Parameters'!$C$17)*Income_CF!AD40*(Cohort_WP!AD38/Cohort_CF!AD38))</f>
        <v>709638.36753964098</v>
      </c>
      <c r="AE38" s="1">
        <f>IF(Income_CF!AE40="","",(1+'Cost and Benefit Parameters'!$C$17)*Income_CF!AE40*(Cohort_WP!AE38/Cohort_CF!AE38))</f>
        <v>730123.94034445647</v>
      </c>
      <c r="AF38" s="1">
        <f>IF(Income_CF!AF40="","",(1+'Cost and Benefit Parameters'!$C$17)*Income_CF!AF40*(Cohort_WP!AF38/Cohort_CF!AF38))</f>
        <v>750750.29759969015</v>
      </c>
      <c r="AG38" s="1">
        <f>IF(Income_CF!AG40="","",(1+'Cost and Benefit Parameters'!$C$17)*Income_CF!AG40*(Cohort_WP!AG38/Cohort_CF!AG38))</f>
        <v>771496.32281207328</v>
      </c>
      <c r="AH38" s="1">
        <f>IF(Income_CF!AH40="","",(1+'Cost and Benefit Parameters'!$C$17)*Income_CF!AH40*(Cohort_WP!AH38/Cohort_CF!AH38))</f>
        <v>792340.09121875174</v>
      </c>
      <c r="AI38" s="1">
        <f>IF(Income_CF!AI40="","",(1+'Cost and Benefit Parameters'!$C$17)*Income_CF!AI40*(Cohort_WP!AI38/Cohort_CF!AI38))</f>
        <v>813258.90077533037</v>
      </c>
      <c r="AJ38" s="1">
        <f>IF(Income_CF!AJ40="","",(1+'Cost and Benefit Parameters'!$C$17)*Income_CF!AJ40*(Cohort_WP!AJ38/Cohort_CF!AJ38))</f>
        <v>834229.30635274143</v>
      </c>
      <c r="AK38" s="1">
        <f>IF(Income_CF!AK40="","",(1+'Cost and Benefit Parameters'!$C$17)*Income_CF!AK40*(Cohort_WP!AK38/Cohort_CF!AK38))</f>
        <v>855227.15710486949</v>
      </c>
      <c r="AL38" s="1">
        <f>IF(Income_CF!AL40="","",(1+'Cost and Benefit Parameters'!$C$17)*Income_CF!AL40*(Cohort_WP!AL38/Cohort_CF!AL38))</f>
        <v>876227.63695446542</v>
      </c>
      <c r="AM38" s="1">
        <f>IF(Income_CF!AM40="","",(1+'Cost and Benefit Parameters'!$C$17)*Income_CF!AM40*(Cohort_WP!AM38/Cohort_CF!AM38))</f>
        <v>897205.30813020375</v>
      </c>
      <c r="AN38" s="1">
        <f>IF(Income_CF!AN40="","",(1+'Cost and Benefit Parameters'!$C$17)*Income_CF!AN40*(Cohort_WP!AN38/Cohort_CF!AN38))</f>
        <v>918134.1576730106</v>
      </c>
      <c r="AO38" s="1">
        <f>IF(Income_CF!AO40="","",(1+'Cost and Benefit Parameters'!$C$17)*Income_CF!AO40*(Cohort_WP!AO38/Cohort_CF!AO38))</f>
        <v>938987.64681527717</v>
      </c>
      <c r="AP38" s="1">
        <f>IF(Income_CF!AP40="","",(1+'Cost and Benefit Parameters'!$C$17)*Income_CF!AP40*(Cohort_WP!AP38/Cohort_CF!AP38))</f>
        <v>959738.76312186918</v>
      </c>
      <c r="AQ38" s="1">
        <f>IF(Income_CF!AQ40="","",(1+'Cost and Benefit Parameters'!$C$17)*Income_CF!AQ40*(Cohort_WP!AQ38/Cohort_CF!AQ38))</f>
        <v>980360.07526764006</v>
      </c>
      <c r="AR38" s="1">
        <f>IF(Income_CF!AR40="","",(1+'Cost and Benefit Parameters'!$C$17)*Income_CF!AR40*(Cohort_WP!AR38/Cohort_CF!AR38))</f>
        <v>1000823.7903119448</v>
      </c>
      <c r="AS38" s="1">
        <f>IF(Income_CF!AS40="","",(1+'Cost and Benefit Parameters'!$C$17)*Income_CF!AS40*(Cohort_WP!AS38/Cohort_CF!AS38))</f>
        <v>1021101.8133170729</v>
      </c>
      <c r="AT38" s="1">
        <f>IF(Income_CF!AT40="","",(1+'Cost and Benefit Parameters'!$C$17)*Income_CF!AT40*(Cohort_WP!AT38/Cohort_CF!AT38))</f>
        <v>1041165.8091440898</v>
      </c>
      <c r="AU38" s="1">
        <f>IF(Income_CF!AU40="","",(1+'Cost and Benefit Parameters'!$C$17)*Income_CF!AU40*(Cohort_WP!AU38/Cohort_CF!AU38))</f>
        <v>1060987.26624696</v>
      </c>
      <c r="AV38" s="1">
        <f>IF(Income_CF!AV40="","",(1+'Cost and Benefit Parameters'!$C$17)*Income_CF!AV40*(Cohort_WP!AV38/Cohort_CF!AV38))</f>
        <v>1080537.5622735415</v>
      </c>
      <c r="AW38" s="1">
        <f>IF(Income_CF!AW40="","",(1+'Cost and Benefit Parameters'!$C$17)*Income_CF!AW40*(Cohort_WP!AW38/Cohort_CF!AW38))</f>
        <v>1099788.0312706607</v>
      </c>
      <c r="AX38" s="1">
        <f>IF(Income_CF!AX40="","",(1+'Cost and Benefit Parameters'!$C$17)*Income_CF!AX40*(Cohort_WP!AX38/Cohort_CF!AX38))</f>
        <v>1118710.0322797289</v>
      </c>
      <c r="AY38" s="1">
        <f>IF(Income_CF!AY40="","",(1+'Cost and Benefit Parameters'!$C$17)*Income_CF!AY40*(Cohort_WP!AY38/Cohort_CF!AY38))</f>
        <v>1137275.0190994185</v>
      </c>
      <c r="AZ38" s="1">
        <f>IF(Income_CF!AZ40="","",(1+'Cost and Benefit Parameters'!$C$17)*Income_CF!AZ40*(Cohort_WP!AZ38/Cohort_CF!AZ38))</f>
        <v>1155454.6109830379</v>
      </c>
      <c r="BA38" s="1">
        <f>IF(Income_CF!BA40="","",(1+'Cost and Benefit Parameters'!$C$17)*Income_CF!BA40*(Cohort_WP!BA38/Cohort_CF!BA38))</f>
        <v>1173220.6640300809</v>
      </c>
      <c r="BB38" s="1">
        <f>IF(Income_CF!BB40="","",(1+'Cost and Benefit Parameters'!$C$17)*Income_CF!BB40*(Cohort_WP!BB38/Cohort_CF!BB38))</f>
        <v>1190545.3430245924</v>
      </c>
      <c r="BC38" s="1" t="str">
        <f>IF(Income_CF!BC40="","",(1+'Cost and Benefit Parameters'!$C$17)*Income_CF!BC40*(Cohort_WP!BC38/Cohort_CF!BC38))</f>
        <v/>
      </c>
      <c r="BD38" s="1" t="str">
        <f>IF(Income_CF!BD40="","",(1+'Cost and Benefit Parameters'!$C$17)*Income_CF!BD40*(Cohort_WP!BD38/Cohort_CF!BD38))</f>
        <v/>
      </c>
      <c r="BE38" s="1" t="str">
        <f>IF(Income_CF!BE40="","",(1+'Cost and Benefit Parameters'!$C$17)*Income_CF!BE40*(Cohort_WP!BE38/Cohort_CF!BE38))</f>
        <v/>
      </c>
      <c r="BF38" s="1" t="str">
        <f>IF(Income_CF!BF40="","",(1+'Cost and Benefit Parameters'!$C$17)*Income_CF!BF40*(Cohort_WP!BF38/Cohort_CF!BF38))</f>
        <v/>
      </c>
      <c r="BG38" s="1" t="str">
        <f>IF(Income_CF!BG40="","",(1+'Cost and Benefit Parameters'!$C$17)*Income_CF!BG40*(Cohort_WP!BG38/Cohort_CF!BG38))</f>
        <v/>
      </c>
      <c r="BH38" s="1" t="str">
        <f>IF(Income_CF!BH40="","",(1+'Cost and Benefit Parameters'!$C$17)*Income_CF!BH40*(Cohort_WP!BH38/Cohort_CF!BH38))</f>
        <v/>
      </c>
      <c r="BI38" s="1" t="str">
        <f>IF(Income_CF!BI40="","",(1+'Cost and Benefit Parameters'!$C$17)*Income_CF!BI40*(Cohort_WP!BI38/Cohort_CF!BI38))</f>
        <v/>
      </c>
      <c r="BJ38" s="1" t="str">
        <f>IF(Income_CF!BJ40="","",(1+'Cost and Benefit Parameters'!$C$17)*Income_CF!BJ40*(Cohort_WP!BJ38/Cohort_CF!BJ38))</f>
        <v/>
      </c>
      <c r="BK38" s="1" t="str">
        <f>IF(Income_CF!BK40="","",(1+'Cost and Benefit Parameters'!$C$17)*Income_CF!BK40*(Cohort_WP!BK38/Cohort_CF!BK38))</f>
        <v/>
      </c>
      <c r="BL38" s="1" t="str">
        <f>IF(Income_CF!BL40="","",(1+'Cost and Benefit Parameters'!$C$17)*Income_CF!BL40*(Cohort_WP!BL38/Cohort_CF!BL38))</f>
        <v/>
      </c>
    </row>
    <row r="39" spans="1:64" x14ac:dyDescent="0.55000000000000004">
      <c r="A39" s="639"/>
      <c r="B39" t="s">
        <v>477</v>
      </c>
      <c r="F39" s="1" t="str">
        <f>IF(Income_CF!F41="","",(1+'Cost and Benefit Parameters'!$C$17)*Income_CF!F41*(Cohort_WP!F39/Cohort_CF!F39))</f>
        <v/>
      </c>
      <c r="G39" s="1" t="str">
        <f>IF(Income_CF!G41="","",(1+'Cost and Benefit Parameters'!$C$17)*Income_CF!G41*(Cohort_WP!G39/Cohort_CF!G39))</f>
        <v/>
      </c>
      <c r="H39" s="1" t="str">
        <f>IF(Income_CF!H41="","",(1+'Cost and Benefit Parameters'!$C$17)*Income_CF!H41*(Cohort_WP!H39/Cohort_CF!H39))</f>
        <v/>
      </c>
      <c r="I39" s="1" t="str">
        <f>IF(Income_CF!I41="","",(1+'Cost and Benefit Parameters'!$C$17)*Income_CF!I41*(Cohort_WP!I39/Cohort_CF!I39))</f>
        <v/>
      </c>
      <c r="J39" s="1" t="str">
        <f>IF(Income_CF!J41="","",(1+'Cost and Benefit Parameters'!$C$17)*Income_CF!J41*(Cohort_WP!J39/Cohort_CF!J39))</f>
        <v/>
      </c>
      <c r="K39" s="1" t="str">
        <f>IF(Income_CF!K41="","",(1+'Cost and Benefit Parameters'!$C$17)*Income_CF!K41*(Cohort_WP!K39/Cohort_CF!K39))</f>
        <v/>
      </c>
      <c r="L39" s="1" t="str">
        <f>IF(Income_CF!L41="","",(1+'Cost and Benefit Parameters'!$C$17)*Income_CF!L41*(Cohort_WP!L39/Cohort_CF!L39))</f>
        <v/>
      </c>
      <c r="M39" s="1" t="str">
        <f>IF(Income_CF!M41="","",(1+'Cost and Benefit Parameters'!$C$17)*Income_CF!M41*(Cohort_WP!M39/Cohort_CF!M39))</f>
        <v/>
      </c>
      <c r="N39" s="1" t="str">
        <f>IF(Income_CF!N41="","",(1+'Cost and Benefit Parameters'!$C$17)*Income_CF!N41*(Cohort_WP!N39/Cohort_CF!N39))</f>
        <v/>
      </c>
      <c r="O39" s="1" t="str">
        <f>IF(Income_CF!O41="","",(1+'Cost and Benefit Parameters'!$C$17)*Income_CF!O41*(Cohort_WP!O39/Cohort_CF!O39))</f>
        <v/>
      </c>
      <c r="P39" s="1">
        <f>IF(Income_CF!P41="","",(1+'Cost and Benefit Parameters'!$C$17)*Income_CF!P41*(Cohort_WP!P39/Cohort_CF!P39))</f>
        <v>440069.32327586046</v>
      </c>
      <c r="Q39" s="1">
        <f>IF(Income_CF!Q41="","",(1+'Cost and Benefit Parameters'!$C$17)*Income_CF!Q41*(Cohort_WP!Q39/Cohort_CF!Q39))</f>
        <v>457140.63082182186</v>
      </c>
      <c r="R39" s="1">
        <f>IF(Income_CF!R41="","",(1+'Cost and Benefit Parameters'!$C$17)*Income_CF!R41*(Cohort_WP!R39/Cohort_CF!R39))</f>
        <v>474589.33485322975</v>
      </c>
      <c r="S39" s="1">
        <f>IF(Income_CF!S41="","",(1+'Cost and Benefit Parameters'!$C$17)*Income_CF!S41*(Cohort_WP!S39/Cohort_CF!S39))</f>
        <v>492408.50865499571</v>
      </c>
      <c r="T39" s="1">
        <f>IF(Income_CF!T41="","",(1+'Cost and Benefit Parameters'!$C$17)*Income_CF!T41*(Cohort_WP!T39/Cohort_CF!T39))</f>
        <v>513714.4037821861</v>
      </c>
      <c r="U39" s="1">
        <f>IF(Income_CF!U41="","",(1+'Cost and Benefit Parameters'!$C$17)*Income_CF!U41*(Cohort_WP!U39/Cohort_CF!U39))</f>
        <v>532044.04571376042</v>
      </c>
      <c r="V39" s="1">
        <f>IF(Income_CF!V41="","",(1+'Cost and Benefit Parameters'!$C$17)*Income_CF!V41*(Cohort_WP!V39/Cohort_CF!V39))</f>
        <v>550697.18294687953</v>
      </c>
      <c r="W39" s="1">
        <f>IF(Income_CF!W41="","",(1+'Cost and Benefit Parameters'!$C$17)*Income_CF!W41*(Cohort_WP!W39/Cohort_CF!W39))</f>
        <v>569662.38771426561</v>
      </c>
      <c r="X39" s="1">
        <f>IF(Income_CF!X41="","",(1+'Cost and Benefit Parameters'!$C$17)*Income_CF!X41*(Cohort_WP!X39/Cohort_CF!X39))</f>
        <v>588927.26398253371</v>
      </c>
      <c r="Y39" s="1">
        <f>IF(Income_CF!Y41="","",(1+'Cost and Benefit Parameters'!$C$17)*Income_CF!Y41*(Cohort_WP!Y39/Cohort_CF!Y39))</f>
        <v>608478.44435945572</v>
      </c>
      <c r="Z39" s="1">
        <f>IF(Income_CF!Z41="","",(1+'Cost and Benefit Parameters'!$C$17)*Income_CF!Z41*(Cohort_WP!Z39/Cohort_CF!Z39))</f>
        <v>628301.58985759469</v>
      </c>
      <c r="AA39" s="1">
        <f>IF(Income_CF!AA41="","",(1+'Cost and Benefit Parameters'!$C$17)*Income_CF!AA41*(Cohort_WP!AA39/Cohort_CF!AA39))</f>
        <v>648381.3926117277</v>
      </c>
      <c r="AB39" s="1">
        <f>IF(Income_CF!AB41="","",(1+'Cost and Benefit Parameters'!$C$17)*Income_CF!AB41*(Cohort_WP!AB39/Cohort_CF!AB39))</f>
        <v>668701.58163814864</v>
      </c>
      <c r="AC39" s="1">
        <f>IF(Income_CF!AC41="","",(1+'Cost and Benefit Parameters'!$C$17)*Income_CF!AC41*(Cohort_WP!AC39/Cohort_CF!AC39))</f>
        <v>689244.93171388097</v>
      </c>
      <c r="AD39" s="1">
        <f>IF(Income_CF!AD41="","",(1+'Cost and Benefit Parameters'!$C$17)*Income_CF!AD41*(Cohort_WP!AD39/Cohort_CF!AD39))</f>
        <v>709993.27544299187</v>
      </c>
      <c r="AE39" s="1">
        <f>IF(Income_CF!AE41="","",(1+'Cost and Benefit Parameters'!$C$17)*Income_CF!AE41*(Cohort_WP!AE39/Cohort_CF!AE39))</f>
        <v>730927.51856583019</v>
      </c>
      <c r="AF39" s="1">
        <f>IF(Income_CF!AF41="","",(1+'Cost and Benefit Parameters'!$C$17)*Income_CF!AF41*(Cohort_WP!AF39/Cohort_CF!AF39))</f>
        <v>752027.65855479008</v>
      </c>
      <c r="AG39" s="1">
        <f>IF(Income_CF!AG41="","",(1+'Cost and Benefit Parameters'!$C$17)*Income_CF!AG41*(Cohort_WP!AG39/Cohort_CF!AG39))</f>
        <v>773272.80652768083</v>
      </c>
      <c r="AH39" s="1">
        <f>IF(Income_CF!AH41="","",(1+'Cost and Benefit Parameters'!$C$17)*Income_CF!AH41*(Cohort_WP!AH39/Cohort_CF!AH39))</f>
        <v>794641.21249643539</v>
      </c>
      <c r="AI39" s="1">
        <f>IF(Income_CF!AI41="","",(1+'Cost and Benefit Parameters'!$C$17)*Income_CF!AI41*(Cohort_WP!AI39/Cohort_CF!AI39))</f>
        <v>816110.29395531421</v>
      </c>
      <c r="AJ39" s="1">
        <f>IF(Income_CF!AJ41="","",(1+'Cost and Benefit Parameters'!$C$17)*Income_CF!AJ41*(Cohort_WP!AJ39/Cohort_CF!AJ39))</f>
        <v>837656.66779859015</v>
      </c>
      <c r="AK39" s="1">
        <f>IF(Income_CF!AK41="","",(1+'Cost and Benefit Parameters'!$C$17)*Income_CF!AK41*(Cohort_WP!AK39/Cohort_CF!AK39))</f>
        <v>859256.18554332375</v>
      </c>
      <c r="AL39" s="1">
        <f>IF(Income_CF!AL41="","",(1+'Cost and Benefit Parameters'!$C$17)*Income_CF!AL41*(Cohort_WP!AL39/Cohort_CF!AL39))</f>
        <v>880883.97181801521</v>
      </c>
      <c r="AM39" s="1">
        <f>IF(Income_CF!AM41="","",(1+'Cost and Benefit Parameters'!$C$17)*Income_CF!AM41*(Cohort_WP!AM39/Cohort_CF!AM39))</f>
        <v>902514.46606309933</v>
      </c>
      <c r="AN39" s="1">
        <f>IF(Income_CF!AN41="","",(1+'Cost and Benefit Parameters'!$C$17)*Income_CF!AN41*(Cohort_WP!AN39/Cohort_CF!AN39))</f>
        <v>924121.46737410978</v>
      </c>
      <c r="AO39" s="1">
        <f>IF(Income_CF!AO41="","",(1+'Cost and Benefit Parameters'!$C$17)*Income_CF!AO41*(Cohort_WP!AO39/Cohort_CF!AO39))</f>
        <v>945678.182403201</v>
      </c>
      <c r="AP39" s="1">
        <f>IF(Income_CF!AP41="","",(1+'Cost and Benefit Parameters'!$C$17)*Income_CF!AP41*(Cohort_WP!AP39/Cohort_CF!AP39))</f>
        <v>967157.2762197355</v>
      </c>
      <c r="AQ39" s="1">
        <f>IF(Income_CF!AQ41="","",(1+'Cost and Benefit Parameters'!$C$17)*Income_CF!AQ41*(Cohort_WP!AQ39/Cohort_CF!AQ39))</f>
        <v>988530.92601552512</v>
      </c>
      <c r="AR39" s="1">
        <f>IF(Income_CF!AR41="","",(1+'Cost and Benefit Parameters'!$C$17)*Income_CF!AR41*(Cohort_WP!AR39/Cohort_CF!AR39))</f>
        <v>1009770.8775256692</v>
      </c>
      <c r="AS39" s="1">
        <f>IF(Income_CF!AS41="","",(1+'Cost and Benefit Parameters'!$C$17)*Income_CF!AS41*(Cohort_WP!AS39/Cohort_CF!AS39))</f>
        <v>1030848.5040213031</v>
      </c>
      <c r="AT39" s="1">
        <f>IF(Income_CF!AT41="","",(1+'Cost and Benefit Parameters'!$C$17)*Income_CF!AT41*(Cohort_WP!AT39/Cohort_CF!AT39))</f>
        <v>1051734.8677165848</v>
      </c>
      <c r="AU39" s="1">
        <f>IF(Income_CF!AU41="","",(1+'Cost and Benefit Parameters'!$C$17)*Income_CF!AU41*(Cohort_WP!AU39/Cohort_CF!AU39))</f>
        <v>1072400.7834184126</v>
      </c>
      <c r="AV39" s="1">
        <f>IF(Income_CF!AV41="","",(1+'Cost and Benefit Parameters'!$C$17)*Income_CF!AV41*(Cohort_WP!AV39/Cohort_CF!AV39))</f>
        <v>1092816.884234369</v>
      </c>
      <c r="AW39" s="1">
        <f>IF(Income_CF!AW41="","",(1+'Cost and Benefit Parameters'!$C$17)*Income_CF!AW41*(Cohort_WP!AW39/Cohort_CF!AW39))</f>
        <v>1112953.6891417475</v>
      </c>
      <c r="AX39" s="1">
        <f>IF(Income_CF!AX41="","",(1+'Cost and Benefit Parameters'!$C$17)*Income_CF!AX41*(Cohort_WP!AX39/Cohort_CF!AX39))</f>
        <v>1132781.6722087802</v>
      </c>
      <c r="AY39" s="1">
        <f>IF(Income_CF!AY41="","",(1+'Cost and Benefit Parameters'!$C$17)*Income_CF!AY41*(Cohort_WP!AY39/Cohort_CF!AY39))</f>
        <v>1152271.3332481207</v>
      </c>
      <c r="AZ39" s="1">
        <f>IF(Income_CF!AZ41="","",(1+'Cost and Benefit Parameters'!$C$17)*Income_CF!AZ41*(Cohort_WP!AZ39/Cohort_CF!AZ39))</f>
        <v>1171393.269672401</v>
      </c>
      <c r="BA39" s="1">
        <f>IF(Income_CF!BA41="","",(1+'Cost and Benefit Parameters'!$C$17)*Income_CF!BA41*(Cohort_WP!BA39/Cohort_CF!BA39))</f>
        <v>1190118.2493125291</v>
      </c>
      <c r="BB39" s="1">
        <f>IF(Income_CF!BB41="","",(1+'Cost and Benefit Parameters'!$C$17)*Income_CF!BB41*(Cohort_WP!BB39/Cohort_CF!BB39))</f>
        <v>1208417.2839509833</v>
      </c>
      <c r="BC39" s="1">
        <f>IF(Income_CF!BC41="","",(1+'Cost and Benefit Parameters'!$C$17)*Income_CF!BC41*(Cohort_WP!BC39/Cohort_CF!BC39))</f>
        <v>1226261.70331533</v>
      </c>
      <c r="BD39" s="1" t="str">
        <f>IF(Income_CF!BD41="","",(1+'Cost and Benefit Parameters'!$C$17)*Income_CF!BD41*(Cohort_WP!BD39/Cohort_CF!BD39))</f>
        <v/>
      </c>
      <c r="BE39" s="1" t="str">
        <f>IF(Income_CF!BE41="","",(1+'Cost and Benefit Parameters'!$C$17)*Income_CF!BE41*(Cohort_WP!BE39/Cohort_CF!BE39))</f>
        <v/>
      </c>
      <c r="BF39" s="1" t="str">
        <f>IF(Income_CF!BF41="","",(1+'Cost and Benefit Parameters'!$C$17)*Income_CF!BF41*(Cohort_WP!BF39/Cohort_CF!BF39))</f>
        <v/>
      </c>
      <c r="BG39" s="1" t="str">
        <f>IF(Income_CF!BG41="","",(1+'Cost and Benefit Parameters'!$C$17)*Income_CF!BG41*(Cohort_WP!BG39/Cohort_CF!BG39))</f>
        <v/>
      </c>
      <c r="BH39" s="1" t="str">
        <f>IF(Income_CF!BH41="","",(1+'Cost and Benefit Parameters'!$C$17)*Income_CF!BH41*(Cohort_WP!BH39/Cohort_CF!BH39))</f>
        <v/>
      </c>
      <c r="BI39" s="1" t="str">
        <f>IF(Income_CF!BI41="","",(1+'Cost and Benefit Parameters'!$C$17)*Income_CF!BI41*(Cohort_WP!BI39/Cohort_CF!BI39))</f>
        <v/>
      </c>
      <c r="BJ39" s="1" t="str">
        <f>IF(Income_CF!BJ41="","",(1+'Cost and Benefit Parameters'!$C$17)*Income_CF!BJ41*(Cohort_WP!BJ39/Cohort_CF!BJ39))</f>
        <v/>
      </c>
      <c r="BK39" s="1" t="str">
        <f>IF(Income_CF!BK41="","",(1+'Cost and Benefit Parameters'!$C$17)*Income_CF!BK41*(Cohort_WP!BK39/Cohort_CF!BK39))</f>
        <v/>
      </c>
      <c r="BL39" s="1" t="str">
        <f>IF(Income_CF!BL41="","",(1+'Cost and Benefit Parameters'!$C$17)*Income_CF!BL41*(Cohort_WP!BL39/Cohort_CF!BL39))</f>
        <v/>
      </c>
    </row>
    <row r="40" spans="1:64" x14ac:dyDescent="0.55000000000000004">
      <c r="A40" s="639"/>
      <c r="B40" t="s">
        <v>478</v>
      </c>
      <c r="F40" s="1" t="str">
        <f>IF(Income_CF!F42="","",(1+'Cost and Benefit Parameters'!$C$17)*Income_CF!F42*(Cohort_WP!F40/Cohort_CF!F40))</f>
        <v/>
      </c>
      <c r="G40" s="1" t="str">
        <f>IF(Income_CF!G42="","",(1+'Cost and Benefit Parameters'!$C$17)*Income_CF!G42*(Cohort_WP!G40/Cohort_CF!G40))</f>
        <v/>
      </c>
      <c r="H40" s="1" t="str">
        <f>IF(Income_CF!H42="","",(1+'Cost and Benefit Parameters'!$C$17)*Income_CF!H42*(Cohort_WP!H40/Cohort_CF!H40))</f>
        <v/>
      </c>
      <c r="I40" s="1" t="str">
        <f>IF(Income_CF!I42="","",(1+'Cost and Benefit Parameters'!$C$17)*Income_CF!I42*(Cohort_WP!I40/Cohort_CF!I40))</f>
        <v/>
      </c>
      <c r="J40" s="1" t="str">
        <f>IF(Income_CF!J42="","",(1+'Cost and Benefit Parameters'!$C$17)*Income_CF!J42*(Cohort_WP!J40/Cohort_CF!J40))</f>
        <v/>
      </c>
      <c r="K40" s="1" t="str">
        <f>IF(Income_CF!K42="","",(1+'Cost and Benefit Parameters'!$C$17)*Income_CF!K42*(Cohort_WP!K40/Cohort_CF!K40))</f>
        <v/>
      </c>
      <c r="L40" s="1" t="str">
        <f>IF(Income_CF!L42="","",(1+'Cost and Benefit Parameters'!$C$17)*Income_CF!L42*(Cohort_WP!L40/Cohort_CF!L40))</f>
        <v/>
      </c>
      <c r="M40" s="1" t="str">
        <f>IF(Income_CF!M42="","",(1+'Cost and Benefit Parameters'!$C$17)*Income_CF!M42*(Cohort_WP!M40/Cohort_CF!M40))</f>
        <v/>
      </c>
      <c r="N40" s="1" t="str">
        <f>IF(Income_CF!N42="","",(1+'Cost and Benefit Parameters'!$C$17)*Income_CF!N42*(Cohort_WP!N40/Cohort_CF!N40))</f>
        <v/>
      </c>
      <c r="O40" s="1" t="str">
        <f>IF(Income_CF!O42="","",(1+'Cost and Benefit Parameters'!$C$17)*Income_CF!O42*(Cohort_WP!O40/Cohort_CF!O40))</f>
        <v/>
      </c>
      <c r="P40" s="1" t="str">
        <f>IF(Income_CF!P42="","",(1+'Cost and Benefit Parameters'!$C$17)*Income_CF!P42*(Cohort_WP!P40/Cohort_CF!P40))</f>
        <v/>
      </c>
      <c r="Q40" s="1">
        <f>IF(Income_CF!Q42="","",(1+'Cost and Benefit Parameters'!$C$17)*Income_CF!Q42*(Cohort_WP!Q40/Cohort_CF!Q40))</f>
        <v>453271.40297413629</v>
      </c>
      <c r="R40" s="1">
        <f>IF(Income_CF!R42="","",(1+'Cost and Benefit Parameters'!$C$17)*Income_CF!R42*(Cohort_WP!R40/Cohort_CF!R40))</f>
        <v>470854.84974647645</v>
      </c>
      <c r="S40" s="1">
        <f>IF(Income_CF!S42="","",(1+'Cost and Benefit Parameters'!$C$17)*Income_CF!S42*(Cohort_WP!S40/Cohort_CF!S40))</f>
        <v>488827.01489882654</v>
      </c>
      <c r="T40" s="1">
        <f>IF(Income_CF!T42="","",(1+'Cost and Benefit Parameters'!$C$17)*Income_CF!T42*(Cohort_WP!T40/Cohort_CF!T40))</f>
        <v>507180.76391464565</v>
      </c>
      <c r="U40" s="1">
        <f>IF(Income_CF!U42="","",(1+'Cost and Benefit Parameters'!$C$17)*Income_CF!U42*(Cohort_WP!U40/Cohort_CF!U40))</f>
        <v>529125.83589565172</v>
      </c>
      <c r="V40" s="1">
        <f>IF(Income_CF!V42="","",(1+'Cost and Benefit Parameters'!$C$17)*Income_CF!V42*(Cohort_WP!V40/Cohort_CF!V40))</f>
        <v>548005.36708517314</v>
      </c>
      <c r="W40" s="1">
        <f>IF(Income_CF!W42="","",(1+'Cost and Benefit Parameters'!$C$17)*Income_CF!W42*(Cohort_WP!W40/Cohort_CF!W40))</f>
        <v>567218.09843528585</v>
      </c>
      <c r="X40" s="1">
        <f>IF(Income_CF!X42="","",(1+'Cost and Benefit Parameters'!$C$17)*Income_CF!X42*(Cohort_WP!X40/Cohort_CF!X40))</f>
        <v>586752.25934569363</v>
      </c>
      <c r="Y40" s="1">
        <f>IF(Income_CF!Y42="","",(1+'Cost and Benefit Parameters'!$C$17)*Income_CF!Y42*(Cohort_WP!Y40/Cohort_CF!Y40))</f>
        <v>606595.08190200978</v>
      </c>
      <c r="Z40" s="1">
        <f>IF(Income_CF!Z42="","",(1+'Cost and Benefit Parameters'!$C$17)*Income_CF!Z42*(Cohort_WP!Z40/Cohort_CF!Z40))</f>
        <v>626732.7976902395</v>
      </c>
      <c r="AA40" s="1">
        <f>IF(Income_CF!AA42="","",(1+'Cost and Benefit Parameters'!$C$17)*Income_CF!AA42*(Cohort_WP!AA40/Cohort_CF!AA40))</f>
        <v>647150.63755332236</v>
      </c>
      <c r="AB40" s="1">
        <f>IF(Income_CF!AB42="","",(1+'Cost and Benefit Parameters'!$C$17)*Income_CF!AB42*(Cohort_WP!AB40/Cohort_CF!AB40))</f>
        <v>667832.8343900796</v>
      </c>
      <c r="AC40" s="1">
        <f>IF(Income_CF!AC42="","",(1+'Cost and Benefit Parameters'!$C$17)*Income_CF!AC42*(Cohort_WP!AC40/Cohort_CF!AC40))</f>
        <v>688762.62908729317</v>
      </c>
      <c r="AD40" s="1">
        <f>IF(Income_CF!AD42="","",(1+'Cost and Benefit Parameters'!$C$17)*Income_CF!AD42*(Cohort_WP!AD40/Cohort_CF!AD40))</f>
        <v>709922.27966529725</v>
      </c>
      <c r="AE40" s="1">
        <f>IF(Income_CF!AE42="","",(1+'Cost and Benefit Parameters'!$C$17)*Income_CF!AE42*(Cohort_WP!AE40/Cohort_CF!AE40))</f>
        <v>731293.07370628172</v>
      </c>
      <c r="AF40" s="1">
        <f>IF(Income_CF!AF42="","",(1+'Cost and Benefit Parameters'!$C$17)*Income_CF!AF42*(Cohort_WP!AF40/Cohort_CF!AF40))</f>
        <v>752855.34412280505</v>
      </c>
      <c r="AG40" s="1">
        <f>IF(Income_CF!AG42="","",(1+'Cost and Benefit Parameters'!$C$17)*Income_CF!AG42*(Cohort_WP!AG40/Cohort_CF!AG40))</f>
        <v>774588.48831143382</v>
      </c>
      <c r="AH40" s="1">
        <f>IF(Income_CF!AH42="","",(1+'Cost and Benefit Parameters'!$C$17)*Income_CF!AH42*(Cohort_WP!AH40/Cohort_CF!AH40))</f>
        <v>796470.99072351109</v>
      </c>
      <c r="AI40" s="1">
        <f>IF(Income_CF!AI42="","",(1+'Cost and Benefit Parameters'!$C$17)*Income_CF!AI42*(Cohort_WP!AI40/Cohort_CF!AI40))</f>
        <v>818480.4488713285</v>
      </c>
      <c r="AJ40" s="1">
        <f>IF(Income_CF!AJ42="","",(1+'Cost and Benefit Parameters'!$C$17)*Income_CF!AJ42*(Cohort_WP!AJ40/Cohort_CF!AJ40))</f>
        <v>840593.60277397372</v>
      </c>
      <c r="AK40" s="1">
        <f>IF(Income_CF!AK42="","",(1+'Cost and Benefit Parameters'!$C$17)*Income_CF!AK42*(Cohort_WP!AK40/Cohort_CF!AK40))</f>
        <v>862786.36783254799</v>
      </c>
      <c r="AL40" s="1">
        <f>IF(Income_CF!AL42="","",(1+'Cost and Benefit Parameters'!$C$17)*Income_CF!AL42*(Cohort_WP!AL40/Cohort_CF!AL40))</f>
        <v>885033.87110962335</v>
      </c>
      <c r="AM40" s="1">
        <f>IF(Income_CF!AM42="","",(1+'Cost and Benefit Parameters'!$C$17)*Income_CF!AM42*(Cohort_WP!AM40/Cohort_CF!AM40))</f>
        <v>907310.49097255582</v>
      </c>
      <c r="AN40" s="1">
        <f>IF(Income_CF!AN42="","",(1+'Cost and Benefit Parameters'!$C$17)*Income_CF!AN42*(Cohort_WP!AN40/Cohort_CF!AN40))</f>
        <v>929589.9000449921</v>
      </c>
      <c r="AO40" s="1">
        <f>IF(Income_CF!AO42="","",(1+'Cost and Benefit Parameters'!$C$17)*Income_CF!AO42*(Cohort_WP!AO40/Cohort_CF!AO40))</f>
        <v>951845.1113953332</v>
      </c>
      <c r="AP40" s="1">
        <f>IF(Income_CF!AP42="","",(1+'Cost and Benefit Parameters'!$C$17)*Income_CF!AP42*(Cohort_WP!AP40/Cohort_CF!AP40))</f>
        <v>974048.52787529689</v>
      </c>
      <c r="AQ40" s="1">
        <f>IF(Income_CF!AQ42="","",(1+'Cost and Benefit Parameters'!$C$17)*Income_CF!AQ42*(Cohort_WP!AQ40/Cohort_CF!AQ40))</f>
        <v>996171.99450632732</v>
      </c>
      <c r="AR40" s="1">
        <f>IF(Income_CF!AR42="","",(1+'Cost and Benefit Parameters'!$C$17)*Income_CF!AR42*(Cohort_WP!AR40/Cohort_CF!AR40))</f>
        <v>1018186.8537959909</v>
      </c>
      <c r="AS40" s="1">
        <f>IF(Income_CF!AS42="","",(1+'Cost and Benefit Parameters'!$C$17)*Income_CF!AS42*(Cohort_WP!AS40/Cohort_CF!AS40))</f>
        <v>1040064.0038514395</v>
      </c>
      <c r="AT40" s="1">
        <f>IF(Income_CF!AT42="","",(1+'Cost and Benefit Parameters'!$C$17)*Income_CF!AT42*(Cohort_WP!AT40/Cohort_CF!AT40))</f>
        <v>1061773.9591419422</v>
      </c>
      <c r="AU40" s="1">
        <f>IF(Income_CF!AU42="","",(1+'Cost and Benefit Parameters'!$C$17)*Income_CF!AU42*(Cohort_WP!AU40/Cohort_CF!AU40))</f>
        <v>1083286.9137480825</v>
      </c>
      <c r="AV40" s="1">
        <f>IF(Income_CF!AV42="","",(1+'Cost and Benefit Parameters'!$C$17)*Income_CF!AV42*(Cohort_WP!AV40/Cohort_CF!AV40))</f>
        <v>1104572.806920965</v>
      </c>
      <c r="AW40" s="1">
        <f>IF(Income_CF!AW42="","",(1+'Cost and Benefit Parameters'!$C$17)*Income_CF!AW42*(Cohort_WP!AW40/Cohort_CF!AW40))</f>
        <v>1125601.3907613999</v>
      </c>
      <c r="AX40" s="1">
        <f>IF(Income_CF!AX42="","",(1+'Cost and Benefit Parameters'!$C$17)*Income_CF!AX42*(Cohort_WP!AX40/Cohort_CF!AX40))</f>
        <v>1146342.2998159998</v>
      </c>
      <c r="AY40" s="1">
        <f>IF(Income_CF!AY42="","",(1+'Cost and Benefit Parameters'!$C$17)*Income_CF!AY42*(Cohort_WP!AY40/Cohort_CF!AY40))</f>
        <v>1166765.1223750438</v>
      </c>
      <c r="AZ40" s="1">
        <f>IF(Income_CF!AZ42="","",(1+'Cost and Benefit Parameters'!$C$17)*Income_CF!AZ42*(Cohort_WP!AZ40/Cohort_CF!AZ40))</f>
        <v>1186839.4732455644</v>
      </c>
      <c r="BA40" s="1">
        <f>IF(Income_CF!BA42="","",(1+'Cost and Benefit Parameters'!$C$17)*Income_CF!BA42*(Cohort_WP!BA40/Cohort_CF!BA40))</f>
        <v>1206535.0677625732</v>
      </c>
      <c r="BB40" s="1">
        <f>IF(Income_CF!BB42="","",(1+'Cost and Benefit Parameters'!$C$17)*Income_CF!BB42*(Cohort_WP!BB40/Cohort_CF!BB40))</f>
        <v>1225821.7967919048</v>
      </c>
      <c r="BC40" s="1">
        <f>IF(Income_CF!BC42="","",(1+'Cost and Benefit Parameters'!$C$17)*Income_CF!BC42*(Cohort_WP!BC40/Cohort_CF!BC40))</f>
        <v>1244669.8024695127</v>
      </c>
      <c r="BD40" s="1">
        <f>IF(Income_CF!BD42="","",(1+'Cost and Benefit Parameters'!$C$17)*Income_CF!BD42*(Cohort_WP!BD40/Cohort_CF!BD40))</f>
        <v>1263049.5544147899</v>
      </c>
      <c r="BE40" s="1" t="str">
        <f>IF(Income_CF!BE42="","",(1+'Cost and Benefit Parameters'!$C$17)*Income_CF!BE42*(Cohort_WP!BE40/Cohort_CF!BE40))</f>
        <v/>
      </c>
      <c r="BF40" s="1" t="str">
        <f>IF(Income_CF!BF42="","",(1+'Cost and Benefit Parameters'!$C$17)*Income_CF!BF42*(Cohort_WP!BF40/Cohort_CF!BF40))</f>
        <v/>
      </c>
      <c r="BG40" s="1" t="str">
        <f>IF(Income_CF!BG42="","",(1+'Cost and Benefit Parameters'!$C$17)*Income_CF!BG42*(Cohort_WP!BG40/Cohort_CF!BG40))</f>
        <v/>
      </c>
      <c r="BH40" s="1" t="str">
        <f>IF(Income_CF!BH42="","",(1+'Cost and Benefit Parameters'!$C$17)*Income_CF!BH42*(Cohort_WP!BH40/Cohort_CF!BH40))</f>
        <v/>
      </c>
      <c r="BI40" s="1" t="str">
        <f>IF(Income_CF!BI42="","",(1+'Cost and Benefit Parameters'!$C$17)*Income_CF!BI42*(Cohort_WP!BI40/Cohort_CF!BI40))</f>
        <v/>
      </c>
      <c r="BJ40" s="1" t="str">
        <f>IF(Income_CF!BJ42="","",(1+'Cost and Benefit Parameters'!$C$17)*Income_CF!BJ42*(Cohort_WP!BJ40/Cohort_CF!BJ40))</f>
        <v/>
      </c>
      <c r="BK40" s="1" t="str">
        <f>IF(Income_CF!BK42="","",(1+'Cost and Benefit Parameters'!$C$17)*Income_CF!BK42*(Cohort_WP!BK40/Cohort_CF!BK40))</f>
        <v/>
      </c>
      <c r="BL40" s="1" t="str">
        <f>IF(Income_CF!BL42="","",(1+'Cost and Benefit Parameters'!$C$17)*Income_CF!BL42*(Cohort_WP!BL40/Cohort_CF!BL40))</f>
        <v/>
      </c>
    </row>
    <row r="41" spans="1:64" x14ac:dyDescent="0.55000000000000004">
      <c r="A41" s="639"/>
      <c r="B41" t="s">
        <v>479</v>
      </c>
      <c r="F41" s="1" t="str">
        <f>IF(Income_CF!F43="","",(1+'Cost and Benefit Parameters'!$C$17)*Income_CF!F43*(Cohort_WP!F41/Cohort_CF!F41))</f>
        <v/>
      </c>
      <c r="G41" s="1" t="str">
        <f>IF(Income_CF!G43="","",(1+'Cost and Benefit Parameters'!$C$17)*Income_CF!G43*(Cohort_WP!G41/Cohort_CF!G41))</f>
        <v/>
      </c>
      <c r="H41" s="1" t="str">
        <f>IF(Income_CF!H43="","",(1+'Cost and Benefit Parameters'!$C$17)*Income_CF!H43*(Cohort_WP!H41/Cohort_CF!H41))</f>
        <v/>
      </c>
      <c r="I41" s="1" t="str">
        <f>IF(Income_CF!I43="","",(1+'Cost and Benefit Parameters'!$C$17)*Income_CF!I43*(Cohort_WP!I41/Cohort_CF!I41))</f>
        <v/>
      </c>
      <c r="J41" s="1" t="str">
        <f>IF(Income_CF!J43="","",(1+'Cost and Benefit Parameters'!$C$17)*Income_CF!J43*(Cohort_WP!J41/Cohort_CF!J41))</f>
        <v/>
      </c>
      <c r="K41" s="1" t="str">
        <f>IF(Income_CF!K43="","",(1+'Cost and Benefit Parameters'!$C$17)*Income_CF!K43*(Cohort_WP!K41/Cohort_CF!K41))</f>
        <v/>
      </c>
      <c r="L41" s="1" t="str">
        <f>IF(Income_CF!L43="","",(1+'Cost and Benefit Parameters'!$C$17)*Income_CF!L43*(Cohort_WP!L41/Cohort_CF!L41))</f>
        <v/>
      </c>
      <c r="M41" s="1" t="str">
        <f>IF(Income_CF!M43="","",(1+'Cost and Benefit Parameters'!$C$17)*Income_CF!M43*(Cohort_WP!M41/Cohort_CF!M41))</f>
        <v/>
      </c>
      <c r="N41" s="1" t="str">
        <f>IF(Income_CF!N43="","",(1+'Cost and Benefit Parameters'!$C$17)*Income_CF!N43*(Cohort_WP!N41/Cohort_CF!N41))</f>
        <v/>
      </c>
      <c r="O41" s="1" t="str">
        <f>IF(Income_CF!O43="","",(1+'Cost and Benefit Parameters'!$C$17)*Income_CF!O43*(Cohort_WP!O41/Cohort_CF!O41))</f>
        <v/>
      </c>
      <c r="P41" s="1" t="str">
        <f>IF(Income_CF!P43="","",(1+'Cost and Benefit Parameters'!$C$17)*Income_CF!P43*(Cohort_WP!P41/Cohort_CF!P41))</f>
        <v/>
      </c>
      <c r="Q41" s="1" t="str">
        <f>IF(Income_CF!Q43="","",(1+'Cost and Benefit Parameters'!$C$17)*Income_CF!Q43*(Cohort_WP!Q41/Cohort_CF!Q41))</f>
        <v/>
      </c>
      <c r="R41" s="1">
        <f>IF(Income_CF!R43="","",(1+'Cost and Benefit Parameters'!$C$17)*Income_CF!R43*(Cohort_WP!R41/Cohort_CF!R41))</f>
        <v>466869.5450633603</v>
      </c>
      <c r="S41" s="1">
        <f>IF(Income_CF!S43="","",(1+'Cost and Benefit Parameters'!$C$17)*Income_CF!S43*(Cohort_WP!S41/Cohort_CF!S41))</f>
        <v>484980.49523887073</v>
      </c>
      <c r="T41" s="1">
        <f>IF(Income_CF!T43="","",(1+'Cost and Benefit Parameters'!$C$17)*Income_CF!T43*(Cohort_WP!T41/Cohort_CF!T41))</f>
        <v>503491.82534579141</v>
      </c>
      <c r="U41" s="1">
        <f>IF(Income_CF!U43="","",(1+'Cost and Benefit Parameters'!$C$17)*Income_CF!U43*(Cohort_WP!U41/Cohort_CF!U41))</f>
        <v>522396.18683208508</v>
      </c>
      <c r="V41" s="1">
        <f>IF(Income_CF!V43="","",(1+'Cost and Benefit Parameters'!$C$17)*Income_CF!V43*(Cohort_WP!V41/Cohort_CF!V41))</f>
        <v>544999.61097252124</v>
      </c>
      <c r="W41" s="1">
        <f>IF(Income_CF!W43="","",(1+'Cost and Benefit Parameters'!$C$17)*Income_CF!W43*(Cohort_WP!W41/Cohort_CF!W41))</f>
        <v>564445.52809772838</v>
      </c>
      <c r="X41" s="1">
        <f>IF(Income_CF!X43="","",(1+'Cost and Benefit Parameters'!$C$17)*Income_CF!X43*(Cohort_WP!X41/Cohort_CF!X41))</f>
        <v>584234.64138834446</v>
      </c>
      <c r="Y41" s="1">
        <f>IF(Income_CF!Y43="","",(1+'Cost and Benefit Parameters'!$C$17)*Income_CF!Y43*(Cohort_WP!Y41/Cohort_CF!Y41))</f>
        <v>604354.82712606434</v>
      </c>
      <c r="Z41" s="1">
        <f>IF(Income_CF!Z43="","",(1+'Cost and Benefit Parameters'!$C$17)*Income_CF!Z43*(Cohort_WP!Z41/Cohort_CF!Z41))</f>
        <v>624792.93435907003</v>
      </c>
      <c r="AA41" s="1">
        <f>IF(Income_CF!AA43="","",(1+'Cost and Benefit Parameters'!$C$17)*Income_CF!AA43*(Cohort_WP!AA41/Cohort_CF!AA41))</f>
        <v>645534.78162094648</v>
      </c>
      <c r="AB41" s="1">
        <f>IF(Income_CF!AB43="","",(1+'Cost and Benefit Parameters'!$C$17)*Income_CF!AB43*(Cohort_WP!AB41/Cohort_CF!AB41))</f>
        <v>666565.15667992213</v>
      </c>
      <c r="AC41" s="1">
        <f>IF(Income_CF!AC43="","",(1+'Cost and Benefit Parameters'!$C$17)*Income_CF!AC43*(Cohort_WP!AC41/Cohort_CF!AC41))</f>
        <v>687867.81942178193</v>
      </c>
      <c r="AD41" s="1">
        <f>IF(Income_CF!AD43="","",(1+'Cost and Benefit Parameters'!$C$17)*Income_CF!AD43*(Cohort_WP!AD41/Cohort_CF!AD41))</f>
        <v>709425.50795991183</v>
      </c>
      <c r="AE41" s="1">
        <f>IF(Income_CF!AE43="","",(1+'Cost and Benefit Parameters'!$C$17)*Income_CF!AE43*(Cohort_WP!AE41/Cohort_CF!AE41))</f>
        <v>731219.94805525604</v>
      </c>
      <c r="AF41" s="1">
        <f>IF(Income_CF!AF43="","",(1+'Cost and Benefit Parameters'!$C$17)*Income_CF!AF43*(Cohort_WP!AF41/Cohort_CF!AF41))</f>
        <v>753231.86591747007</v>
      </c>
      <c r="AG41" s="1">
        <f>IF(Income_CF!AG43="","",(1+'Cost and Benefit Parameters'!$C$17)*Income_CF!AG43*(Cohort_WP!AG41/Cohort_CF!AG41))</f>
        <v>775441.00444648927</v>
      </c>
      <c r="AH41" s="1">
        <f>IF(Income_CF!AH43="","",(1+'Cost and Benefit Parameters'!$C$17)*Income_CF!AH43*(Cohort_WP!AH41/Cohort_CF!AH41))</f>
        <v>797826.14296077681</v>
      </c>
      <c r="AI41" s="1">
        <f>IF(Income_CF!AI43="","",(1+'Cost and Benefit Parameters'!$C$17)*Income_CF!AI43*(Cohort_WP!AI41/Cohort_CF!AI41))</f>
        <v>820365.12044521642</v>
      </c>
      <c r="AJ41" s="1">
        <f>IF(Income_CF!AJ43="","",(1+'Cost and Benefit Parameters'!$C$17)*Income_CF!AJ43*(Cohort_WP!AJ41/Cohort_CF!AJ41))</f>
        <v>843034.86233746831</v>
      </c>
      <c r="AK41" s="1">
        <f>IF(Income_CF!AK43="","",(1+'Cost and Benefit Parameters'!$C$17)*Income_CF!AK43*(Cohort_WP!AK41/Cohort_CF!AK41))</f>
        <v>865811.41085719294</v>
      </c>
      <c r="AL41" s="1">
        <f>IF(Income_CF!AL43="","",(1+'Cost and Benefit Parameters'!$C$17)*Income_CF!AL43*(Cohort_WP!AL41/Cohort_CF!AL41))</f>
        <v>888669.95886752428</v>
      </c>
      <c r="AM41" s="1">
        <f>IF(Income_CF!AM43="","",(1+'Cost and Benefit Parameters'!$C$17)*Income_CF!AM43*(Cohort_WP!AM41/Cohort_CF!AM41))</f>
        <v>911584.88724291208</v>
      </c>
      <c r="AN41" s="1">
        <f>IF(Income_CF!AN43="","",(1+'Cost and Benefit Parameters'!$C$17)*Income_CF!AN43*(Cohort_WP!AN41/Cohort_CF!AN41))</f>
        <v>934529.80570173229</v>
      </c>
      <c r="AO41" s="1">
        <f>IF(Income_CF!AO43="","",(1+'Cost and Benefit Parameters'!$C$17)*Income_CF!AO43*(Cohort_WP!AO41/Cohort_CF!AO41))</f>
        <v>957477.59704634198</v>
      </c>
      <c r="AP41" s="1">
        <f>IF(Income_CF!AP43="","",(1+'Cost and Benefit Parameters'!$C$17)*Income_CF!AP43*(Cohort_WP!AP41/Cohort_CF!AP41))</f>
        <v>980400.46473719319</v>
      </c>
      <c r="AQ41" s="1">
        <f>IF(Income_CF!AQ43="","",(1+'Cost and Benefit Parameters'!$C$17)*Income_CF!AQ43*(Cohort_WP!AQ41/Cohort_CF!AQ41))</f>
        <v>1003269.9837115557</v>
      </c>
      <c r="AR41" s="1">
        <f>IF(Income_CF!AR43="","",(1+'Cost and Benefit Parameters'!$C$17)*Income_CF!AR43*(Cohort_WP!AR41/Cohort_CF!AR41))</f>
        <v>1026057.1543415171</v>
      </c>
      <c r="AS41" s="1">
        <f>IF(Income_CF!AS43="","",(1+'Cost and Benefit Parameters'!$C$17)*Income_CF!AS43*(Cohort_WP!AS41/Cohort_CF!AS41))</f>
        <v>1048732.4594098707</v>
      </c>
      <c r="AT41" s="1">
        <f>IF(Income_CF!AT43="","",(1+'Cost and Benefit Parameters'!$C$17)*Income_CF!AT43*(Cohort_WP!AT41/Cohort_CF!AT41))</f>
        <v>1071265.9239669824</v>
      </c>
      <c r="AU41" s="1">
        <f>IF(Income_CF!AU43="","",(1+'Cost and Benefit Parameters'!$C$17)*Income_CF!AU43*(Cohort_WP!AU41/Cohort_CF!AU41))</f>
        <v>1093627.1779162006</v>
      </c>
      <c r="AV41" s="1">
        <f>IF(Income_CF!AV43="","",(1+'Cost and Benefit Parameters'!$C$17)*Income_CF!AV43*(Cohort_WP!AV41/Cohort_CF!AV41))</f>
        <v>1115785.521160525</v>
      </c>
      <c r="AW41" s="1">
        <f>IF(Income_CF!AW43="","",(1+'Cost and Benefit Parameters'!$C$17)*Income_CF!AW43*(Cohort_WP!AW41/Cohort_CF!AW41))</f>
        <v>1137709.9911285939</v>
      </c>
      <c r="AX41" s="1">
        <f>IF(Income_CF!AX43="","",(1+'Cost and Benefit Parameters'!$C$17)*Income_CF!AX43*(Cohort_WP!AX41/Cohort_CF!AX41))</f>
        <v>1159369.4324842419</v>
      </c>
      <c r="AY41" s="1">
        <f>IF(Income_CF!AY43="","",(1+'Cost and Benefit Parameters'!$C$17)*Income_CF!AY43*(Cohort_WP!AY41/Cohort_CF!AY41))</f>
        <v>1180732.5688104797</v>
      </c>
      <c r="AZ41" s="1">
        <f>IF(Income_CF!AZ43="","",(1+'Cost and Benefit Parameters'!$C$17)*Income_CF!AZ43*(Cohort_WP!AZ41/Cohort_CF!AZ41))</f>
        <v>1201768.0760462952</v>
      </c>
      <c r="BA41" s="1">
        <f>IF(Income_CF!BA43="","",(1+'Cost and Benefit Parameters'!$C$17)*Income_CF!BA43*(Cohort_WP!BA41/Cohort_CF!BA41))</f>
        <v>1222444.6574429313</v>
      </c>
      <c r="BB41" s="1">
        <f>IF(Income_CF!BB43="","",(1+'Cost and Benefit Parameters'!$C$17)*Income_CF!BB43*(Cohort_WP!BB41/Cohort_CF!BB41))</f>
        <v>1242731.1197954505</v>
      </c>
      <c r="BC41" s="1">
        <f>IF(Income_CF!BC43="","",(1+'Cost and Benefit Parameters'!$C$17)*Income_CF!BC43*(Cohort_WP!BC41/Cohort_CF!BC41))</f>
        <v>1262596.4506956616</v>
      </c>
      <c r="BD41" s="1">
        <f>IF(Income_CF!BD43="","",(1+'Cost and Benefit Parameters'!$C$17)*Income_CF!BD43*(Cohort_WP!BD41/Cohort_CF!BD41))</f>
        <v>1282009.896543598</v>
      </c>
      <c r="BE41" s="1">
        <f>IF(Income_CF!BE43="","",(1+'Cost and Benefit Parameters'!$C$17)*Income_CF!BE43*(Cohort_WP!BE41/Cohort_CF!BE41))</f>
        <v>1300941.0410472336</v>
      </c>
      <c r="BF41" s="1" t="str">
        <f>IF(Income_CF!BF43="","",(1+'Cost and Benefit Parameters'!$C$17)*Income_CF!BF43*(Cohort_WP!BF41/Cohort_CF!BF41))</f>
        <v/>
      </c>
      <c r="BG41" s="1" t="str">
        <f>IF(Income_CF!BG43="","",(1+'Cost and Benefit Parameters'!$C$17)*Income_CF!BG43*(Cohort_WP!BG41/Cohort_CF!BG41))</f>
        <v/>
      </c>
      <c r="BH41" s="1" t="str">
        <f>IF(Income_CF!BH43="","",(1+'Cost and Benefit Parameters'!$C$17)*Income_CF!BH43*(Cohort_WP!BH41/Cohort_CF!BH41))</f>
        <v/>
      </c>
      <c r="BI41" s="1" t="str">
        <f>IF(Income_CF!BI43="","",(1+'Cost and Benefit Parameters'!$C$17)*Income_CF!BI43*(Cohort_WP!BI41/Cohort_CF!BI41))</f>
        <v/>
      </c>
      <c r="BJ41" s="1" t="str">
        <f>IF(Income_CF!BJ43="","",(1+'Cost and Benefit Parameters'!$C$17)*Income_CF!BJ43*(Cohort_WP!BJ41/Cohort_CF!BJ41))</f>
        <v/>
      </c>
      <c r="BK41" s="1" t="str">
        <f>IF(Income_CF!BK43="","",(1+'Cost and Benefit Parameters'!$C$17)*Income_CF!BK43*(Cohort_WP!BK41/Cohort_CF!BK41))</f>
        <v/>
      </c>
      <c r="BL41" s="1" t="str">
        <f>IF(Income_CF!BL43="","",(1+'Cost and Benefit Parameters'!$C$17)*Income_CF!BL43*(Cohort_WP!BL41/Cohort_CF!BL41))</f>
        <v/>
      </c>
    </row>
    <row r="42" spans="1:64" x14ac:dyDescent="0.55000000000000004">
      <c r="A42" s="639"/>
      <c r="B42" t="s">
        <v>480</v>
      </c>
      <c r="F42" s="1" t="str">
        <f>IF(Income_CF!F44="","",(1+'Cost and Benefit Parameters'!$C$17)*Income_CF!F44*(Cohort_WP!F42/Cohort_CF!F42))</f>
        <v/>
      </c>
      <c r="G42" s="1" t="str">
        <f>IF(Income_CF!G44="","",(1+'Cost and Benefit Parameters'!$C$17)*Income_CF!G44*(Cohort_WP!G42/Cohort_CF!G42))</f>
        <v/>
      </c>
      <c r="H42" s="1" t="str">
        <f>IF(Income_CF!H44="","",(1+'Cost and Benefit Parameters'!$C$17)*Income_CF!H44*(Cohort_WP!H42/Cohort_CF!H42))</f>
        <v/>
      </c>
      <c r="I42" s="1" t="str">
        <f>IF(Income_CF!I44="","",(1+'Cost and Benefit Parameters'!$C$17)*Income_CF!I44*(Cohort_WP!I42/Cohort_CF!I42))</f>
        <v/>
      </c>
      <c r="J42" s="1" t="str">
        <f>IF(Income_CF!J44="","",(1+'Cost and Benefit Parameters'!$C$17)*Income_CF!J44*(Cohort_WP!J42/Cohort_CF!J42))</f>
        <v/>
      </c>
      <c r="K42" s="1" t="str">
        <f>IF(Income_CF!K44="","",(1+'Cost and Benefit Parameters'!$C$17)*Income_CF!K44*(Cohort_WP!K42/Cohort_CF!K42))</f>
        <v/>
      </c>
      <c r="L42" s="1" t="str">
        <f>IF(Income_CF!L44="","",(1+'Cost and Benefit Parameters'!$C$17)*Income_CF!L44*(Cohort_WP!L42/Cohort_CF!L42))</f>
        <v/>
      </c>
      <c r="M42" s="1" t="str">
        <f>IF(Income_CF!M44="","",(1+'Cost and Benefit Parameters'!$C$17)*Income_CF!M44*(Cohort_WP!M42/Cohort_CF!M42))</f>
        <v/>
      </c>
      <c r="N42" s="1" t="str">
        <f>IF(Income_CF!N44="","",(1+'Cost and Benefit Parameters'!$C$17)*Income_CF!N44*(Cohort_WP!N42/Cohort_CF!N42))</f>
        <v/>
      </c>
      <c r="O42" s="1" t="str">
        <f>IF(Income_CF!O44="","",(1+'Cost and Benefit Parameters'!$C$17)*Income_CF!O44*(Cohort_WP!O42/Cohort_CF!O42))</f>
        <v/>
      </c>
      <c r="P42" s="1" t="str">
        <f>IF(Income_CF!P44="","",(1+'Cost and Benefit Parameters'!$C$17)*Income_CF!P44*(Cohort_WP!P42/Cohort_CF!P42))</f>
        <v/>
      </c>
      <c r="Q42" s="1" t="str">
        <f>IF(Income_CF!Q44="","",(1+'Cost and Benefit Parameters'!$C$17)*Income_CF!Q44*(Cohort_WP!Q42/Cohort_CF!Q42))</f>
        <v/>
      </c>
      <c r="R42" s="1" t="str">
        <f>IF(Income_CF!R44="","",(1+'Cost and Benefit Parameters'!$C$17)*Income_CF!R44*(Cohort_WP!R42/Cohort_CF!R42))</f>
        <v/>
      </c>
      <c r="S42" s="1">
        <f>IF(Income_CF!S44="","",(1+'Cost and Benefit Parameters'!$C$17)*Income_CF!S44*(Cohort_WP!S42/Cohort_CF!S42))</f>
        <v>480875.63141526113</v>
      </c>
      <c r="T42" s="1">
        <f>IF(Income_CF!T44="","",(1+'Cost and Benefit Parameters'!$C$17)*Income_CF!T44*(Cohort_WP!T42/Cohort_CF!T42))</f>
        <v>499529.91009603691</v>
      </c>
      <c r="U42" s="1">
        <f>IF(Income_CF!U44="","",(1+'Cost and Benefit Parameters'!$C$17)*Income_CF!U44*(Cohort_WP!U42/Cohort_CF!U42))</f>
        <v>518596.58010616514</v>
      </c>
      <c r="V42" s="1">
        <f>IF(Income_CF!V44="","",(1+'Cost and Benefit Parameters'!$C$17)*Income_CF!V44*(Cohort_WP!V42/Cohort_CF!V42))</f>
        <v>538068.07243704749</v>
      </c>
      <c r="W42" s="1">
        <f>IF(Income_CF!W44="","",(1+'Cost and Benefit Parameters'!$C$17)*Income_CF!W44*(Cohort_WP!W42/Cohort_CF!W42))</f>
        <v>561349.59930169687</v>
      </c>
      <c r="X42" s="1">
        <f>IF(Income_CF!X44="","",(1+'Cost and Benefit Parameters'!$C$17)*Income_CF!X44*(Cohort_WP!X42/Cohort_CF!X42))</f>
        <v>581378.89394066017</v>
      </c>
      <c r="Y42" s="1">
        <f>IF(Income_CF!Y44="","",(1+'Cost and Benefit Parameters'!$C$17)*Income_CF!Y44*(Cohort_WP!Y42/Cohort_CF!Y42))</f>
        <v>601761.68062999484</v>
      </c>
      <c r="Z42" s="1">
        <f>IF(Income_CF!Z44="","",(1+'Cost and Benefit Parameters'!$C$17)*Income_CF!Z44*(Cohort_WP!Z42/Cohort_CF!Z42))</f>
        <v>622485.47193984641</v>
      </c>
      <c r="AA42" s="1">
        <f>IF(Income_CF!AA44="","",(1+'Cost and Benefit Parameters'!$C$17)*Income_CF!AA44*(Cohort_WP!AA42/Cohort_CF!AA42))</f>
        <v>643536.72238984203</v>
      </c>
      <c r="AB42" s="1">
        <f>IF(Income_CF!AB44="","",(1+'Cost and Benefit Parameters'!$C$17)*Income_CF!AB44*(Cohort_WP!AB42/Cohort_CF!AB42))</f>
        <v>664900.82506957499</v>
      </c>
      <c r="AC42" s="1">
        <f>IF(Income_CF!AC44="","",(1+'Cost and Benefit Parameters'!$C$17)*Income_CF!AC44*(Cohort_WP!AC42/Cohort_CF!AC42))</f>
        <v>686562.11138031981</v>
      </c>
      <c r="AD42" s="1">
        <f>IF(Income_CF!AD44="","",(1+'Cost and Benefit Parameters'!$C$17)*Income_CF!AD44*(Cohort_WP!AD42/Cohort_CF!AD42))</f>
        <v>708503.85400443536</v>
      </c>
      <c r="AE42" s="1">
        <f>IF(Income_CF!AE44="","",(1+'Cost and Benefit Parameters'!$C$17)*Income_CF!AE44*(Cohort_WP!AE42/Cohort_CF!AE42))</f>
        <v>730708.27319870912</v>
      </c>
      <c r="AF42" s="1">
        <f>IF(Income_CF!AF44="","",(1+'Cost and Benefit Parameters'!$C$17)*Income_CF!AF44*(Cohort_WP!AF42/Cohort_CF!AF42))</f>
        <v>753156.54649691388</v>
      </c>
      <c r="AG42" s="1">
        <f>IF(Income_CF!AG44="","",(1+'Cost and Benefit Parameters'!$C$17)*Income_CF!AG44*(Cohort_WP!AG42/Cohort_CF!AG42))</f>
        <v>775828.82189499412</v>
      </c>
      <c r="AH42" s="1">
        <f>IF(Income_CF!AH44="","",(1+'Cost and Benefit Parameters'!$C$17)*Income_CF!AH44*(Cohort_WP!AH42/Cohort_CF!AH42))</f>
        <v>798704.23457988387</v>
      </c>
      <c r="AI42" s="1">
        <f>IF(Income_CF!AI44="","",(1+'Cost and Benefit Parameters'!$C$17)*Income_CF!AI44*(Cohort_WP!AI42/Cohort_CF!AI42))</f>
        <v>821760.92724960006</v>
      </c>
      <c r="AJ42" s="1">
        <f>IF(Income_CF!AJ44="","",(1+'Cost and Benefit Parameters'!$C$17)*Income_CF!AJ44*(Cohort_WP!AJ42/Cohort_CF!AJ42))</f>
        <v>844976.07405857288</v>
      </c>
      <c r="AK42" s="1">
        <f>IF(Income_CF!AK44="","",(1+'Cost and Benefit Parameters'!$C$17)*Income_CF!AK44*(Cohort_WP!AK42/Cohort_CF!AK42))</f>
        <v>868325.90820759244</v>
      </c>
      <c r="AL42" s="1">
        <f>IF(Income_CF!AL44="","",(1+'Cost and Benefit Parameters'!$C$17)*Income_CF!AL44*(Cohort_WP!AL42/Cohort_CF!AL42))</f>
        <v>891785.75318290864</v>
      </c>
      <c r="AM42" s="1">
        <f>IF(Income_CF!AM44="","",(1+'Cost and Benefit Parameters'!$C$17)*Income_CF!AM44*(Cohort_WP!AM42/Cohort_CF!AM42))</f>
        <v>915330.05763355014</v>
      </c>
      <c r="AN42" s="1">
        <f>IF(Income_CF!AN44="","",(1+'Cost and Benefit Parameters'!$C$17)*Income_CF!AN44*(Cohort_WP!AN42/Cohort_CF!AN42))</f>
        <v>938932.43386019929</v>
      </c>
      <c r="AO42" s="1">
        <f>IF(Income_CF!AO44="","",(1+'Cost and Benefit Parameters'!$C$17)*Income_CF!AO44*(Cohort_WP!AO42/Cohort_CF!AO42))</f>
        <v>962565.69987278443</v>
      </c>
      <c r="AP42" s="1">
        <f>IF(Income_CF!AP44="","",(1+'Cost and Benefit Parameters'!$C$17)*Income_CF!AP44*(Cohort_WP!AP42/Cohort_CF!AP42))</f>
        <v>986201.9249577322</v>
      </c>
      <c r="AQ42" s="1">
        <f>IF(Income_CF!AQ44="","",(1+'Cost and Benefit Parameters'!$C$17)*Income_CF!AQ44*(Cohort_WP!AQ42/Cohort_CF!AQ42))</f>
        <v>1009812.4786793089</v>
      </c>
      <c r="AR42" s="1">
        <f>IF(Income_CF!AR44="","",(1+'Cost and Benefit Parameters'!$C$17)*Income_CF!AR44*(Cohort_WP!AR42/Cohort_CF!AR42))</f>
        <v>1033368.0832229024</v>
      </c>
      <c r="AS42" s="1">
        <f>IF(Income_CF!AS44="","",(1+'Cost and Benefit Parameters'!$C$17)*Income_CF!AS44*(Cohort_WP!AS42/Cohort_CF!AS42))</f>
        <v>1056838.8689717629</v>
      </c>
      <c r="AT42" s="1">
        <f>IF(Income_CF!AT44="","",(1+'Cost and Benefit Parameters'!$C$17)*Income_CF!AT44*(Cohort_WP!AT42/Cohort_CF!AT42))</f>
        <v>1080194.4331921665</v>
      </c>
      <c r="AU42" s="1">
        <f>IF(Income_CF!AU44="","",(1+'Cost and Benefit Parameters'!$C$17)*Income_CF!AU44*(Cohort_WP!AU42/Cohort_CF!AU42))</f>
        <v>1103403.901685992</v>
      </c>
      <c r="AV42" s="1">
        <f>IF(Income_CF!AV44="","",(1+'Cost and Benefit Parameters'!$C$17)*Income_CF!AV44*(Cohort_WP!AV42/Cohort_CF!AV42))</f>
        <v>1126435.9932536867</v>
      </c>
      <c r="AW42" s="1">
        <f>IF(Income_CF!AW44="","",(1+'Cost and Benefit Parameters'!$C$17)*Income_CF!AW44*(Cohort_WP!AW42/Cohort_CF!AW42))</f>
        <v>1149259.0867953408</v>
      </c>
      <c r="AX42" s="1">
        <f>IF(Income_CF!AX44="","",(1+'Cost and Benefit Parameters'!$C$17)*Income_CF!AX44*(Cohort_WP!AX42/Cohort_CF!AX42))</f>
        <v>1171841.2908624518</v>
      </c>
      <c r="AY42" s="1">
        <f>IF(Income_CF!AY44="","",(1+'Cost and Benefit Parameters'!$C$17)*Income_CF!AY44*(Cohort_WP!AY42/Cohort_CF!AY42))</f>
        <v>1194150.5154587692</v>
      </c>
      <c r="AZ42" s="1">
        <f>IF(Income_CF!AZ44="","",(1+'Cost and Benefit Parameters'!$C$17)*Income_CF!AZ44*(Cohort_WP!AZ42/Cohort_CF!AZ42))</f>
        <v>1216154.5458747942</v>
      </c>
      <c r="BA42" s="1">
        <f>IF(Income_CF!BA44="","",(1+'Cost and Benefit Parameters'!$C$17)*Income_CF!BA44*(Cohort_WP!BA42/Cohort_CF!BA42))</f>
        <v>1237821.1183276842</v>
      </c>
      <c r="BB42" s="1">
        <f>IF(Income_CF!BB44="","",(1+'Cost and Benefit Parameters'!$C$17)*Income_CF!BB44*(Cohort_WP!BB42/Cohort_CF!BB42))</f>
        <v>1259117.9971662194</v>
      </c>
      <c r="BC42" s="1">
        <f>IF(Income_CF!BC44="","",(1+'Cost and Benefit Parameters'!$C$17)*Income_CF!BC44*(Cohort_WP!BC42/Cohort_CF!BC42))</f>
        <v>1280013.0533893139</v>
      </c>
      <c r="BD42" s="1">
        <f>IF(Income_CF!BD44="","",(1+'Cost and Benefit Parameters'!$C$17)*Income_CF!BD44*(Cohort_WP!BD42/Cohort_CF!BD42))</f>
        <v>1300474.3442165316</v>
      </c>
      <c r="BE42" s="1">
        <f>IF(Income_CF!BE44="","",(1+'Cost and Benefit Parameters'!$C$17)*Income_CF!BE44*(Cohort_WP!BE42/Cohort_CF!BE42))</f>
        <v>1320470.193439906</v>
      </c>
      <c r="BF42" s="1">
        <f>IF(Income_CF!BF44="","",(1+'Cost and Benefit Parameters'!$C$17)*Income_CF!BF44*(Cohort_WP!BF42/Cohort_CF!BF42))</f>
        <v>1339969.2722786507</v>
      </c>
      <c r="BG42" s="1" t="str">
        <f>IF(Income_CF!BG44="","",(1+'Cost and Benefit Parameters'!$C$17)*Income_CF!BG44*(Cohort_WP!BG42/Cohort_CF!BG42))</f>
        <v/>
      </c>
      <c r="BH42" s="1" t="str">
        <f>IF(Income_CF!BH44="","",(1+'Cost and Benefit Parameters'!$C$17)*Income_CF!BH44*(Cohort_WP!BH42/Cohort_CF!BH42))</f>
        <v/>
      </c>
      <c r="BI42" s="1" t="str">
        <f>IF(Income_CF!BI44="","",(1+'Cost and Benefit Parameters'!$C$17)*Income_CF!BI44*(Cohort_WP!BI42/Cohort_CF!BI42))</f>
        <v/>
      </c>
      <c r="BJ42" s="1" t="str">
        <f>IF(Income_CF!BJ44="","",(1+'Cost and Benefit Parameters'!$C$17)*Income_CF!BJ44*(Cohort_WP!BJ42/Cohort_CF!BJ42))</f>
        <v/>
      </c>
      <c r="BK42" s="1" t="str">
        <f>IF(Income_CF!BK44="","",(1+'Cost and Benefit Parameters'!$C$17)*Income_CF!BK44*(Cohort_WP!BK42/Cohort_CF!BK42))</f>
        <v/>
      </c>
      <c r="BL42" s="1" t="str">
        <f>IF(Income_CF!BL44="","",(1+'Cost and Benefit Parameters'!$C$17)*Income_CF!BL44*(Cohort_WP!BL42/Cohort_CF!BL42))</f>
        <v/>
      </c>
    </row>
    <row r="43" spans="1:64" x14ac:dyDescent="0.55000000000000004">
      <c r="A43" s="639"/>
      <c r="B43" t="s">
        <v>481</v>
      </c>
      <c r="F43" s="1" t="str">
        <f>IF(Income_CF!F45="","",(1+'Cost and Benefit Parameters'!$C$17)*Income_CF!F45*(Cohort_WP!F43/Cohort_CF!F43))</f>
        <v/>
      </c>
      <c r="G43" s="1" t="str">
        <f>IF(Income_CF!G45="","",(1+'Cost and Benefit Parameters'!$C$17)*Income_CF!G45*(Cohort_WP!G43/Cohort_CF!G43))</f>
        <v/>
      </c>
      <c r="H43" s="1" t="str">
        <f>IF(Income_CF!H45="","",(1+'Cost and Benefit Parameters'!$C$17)*Income_CF!H45*(Cohort_WP!H43/Cohort_CF!H43))</f>
        <v/>
      </c>
      <c r="I43" s="1" t="str">
        <f>IF(Income_CF!I45="","",(1+'Cost and Benefit Parameters'!$C$17)*Income_CF!I45*(Cohort_WP!I43/Cohort_CF!I43))</f>
        <v/>
      </c>
      <c r="J43" s="1" t="str">
        <f>IF(Income_CF!J45="","",(1+'Cost and Benefit Parameters'!$C$17)*Income_CF!J45*(Cohort_WP!J43/Cohort_CF!J43))</f>
        <v/>
      </c>
      <c r="K43" s="1" t="str">
        <f>IF(Income_CF!K45="","",(1+'Cost and Benefit Parameters'!$C$17)*Income_CF!K45*(Cohort_WP!K43/Cohort_CF!K43))</f>
        <v/>
      </c>
      <c r="L43" s="1" t="str">
        <f>IF(Income_CF!L45="","",(1+'Cost and Benefit Parameters'!$C$17)*Income_CF!L45*(Cohort_WP!L43/Cohort_CF!L43))</f>
        <v/>
      </c>
      <c r="M43" s="1" t="str">
        <f>IF(Income_CF!M45="","",(1+'Cost and Benefit Parameters'!$C$17)*Income_CF!M45*(Cohort_WP!M43/Cohort_CF!M43))</f>
        <v/>
      </c>
      <c r="N43" s="1" t="str">
        <f>IF(Income_CF!N45="","",(1+'Cost and Benefit Parameters'!$C$17)*Income_CF!N45*(Cohort_WP!N43/Cohort_CF!N43))</f>
        <v/>
      </c>
      <c r="O43" s="1" t="str">
        <f>IF(Income_CF!O45="","",(1+'Cost and Benefit Parameters'!$C$17)*Income_CF!O45*(Cohort_WP!O43/Cohort_CF!O43))</f>
        <v/>
      </c>
      <c r="P43" s="1" t="str">
        <f>IF(Income_CF!P45="","",(1+'Cost and Benefit Parameters'!$C$17)*Income_CF!P45*(Cohort_WP!P43/Cohort_CF!P43))</f>
        <v/>
      </c>
      <c r="Q43" s="1" t="str">
        <f>IF(Income_CF!Q45="","",(1+'Cost and Benefit Parameters'!$C$17)*Income_CF!Q45*(Cohort_WP!Q43/Cohort_CF!Q43))</f>
        <v/>
      </c>
      <c r="R43" s="1" t="str">
        <f>IF(Income_CF!R45="","",(1+'Cost and Benefit Parameters'!$C$17)*Income_CF!R45*(Cohort_WP!R43/Cohort_CF!R43))</f>
        <v/>
      </c>
      <c r="S43" s="1" t="str">
        <f>IF(Income_CF!S45="","",(1+'Cost and Benefit Parameters'!$C$17)*Income_CF!S45*(Cohort_WP!S43/Cohort_CF!S43))</f>
        <v/>
      </c>
      <c r="T43" s="1">
        <f>IF(Income_CF!T45="","",(1+'Cost and Benefit Parameters'!$C$17)*Income_CF!T45*(Cohort_WP!T43/Cohort_CF!T43))</f>
        <v>495301.90035771905</v>
      </c>
      <c r="U43" s="1">
        <f>IF(Income_CF!U45="","",(1+'Cost and Benefit Parameters'!$C$17)*Income_CF!U45*(Cohort_WP!U43/Cohort_CF!U43))</f>
        <v>514515.80739891797</v>
      </c>
      <c r="V43" s="1">
        <f>IF(Income_CF!V45="","",(1+'Cost and Benefit Parameters'!$C$17)*Income_CF!V45*(Cohort_WP!V43/Cohort_CF!V43))</f>
        <v>534154.47750935005</v>
      </c>
      <c r="W43" s="1">
        <f>IF(Income_CF!W45="","",(1+'Cost and Benefit Parameters'!$C$17)*Income_CF!W45*(Cohort_WP!W43/Cohort_CF!W43))</f>
        <v>554210.11461015895</v>
      </c>
      <c r="X43" s="1">
        <f>IF(Income_CF!X45="","",(1+'Cost and Benefit Parameters'!$C$17)*Income_CF!X45*(Cohort_WP!X43/Cohort_CF!X43))</f>
        <v>578190.08728074771</v>
      </c>
      <c r="Y43" s="1">
        <f>IF(Income_CF!Y45="","",(1+'Cost and Benefit Parameters'!$C$17)*Income_CF!Y45*(Cohort_WP!Y43/Cohort_CF!Y43))</f>
        <v>598820.26075887994</v>
      </c>
      <c r="Z43" s="1">
        <f>IF(Income_CF!Z45="","",(1+'Cost and Benefit Parameters'!$C$17)*Income_CF!Z45*(Cohort_WP!Z43/Cohort_CF!Z43))</f>
        <v>619814.53104889463</v>
      </c>
      <c r="AA43" s="1">
        <f>IF(Income_CF!AA45="","",(1+'Cost and Benefit Parameters'!$C$17)*Income_CF!AA45*(Cohort_WP!AA43/Cohort_CF!AA43))</f>
        <v>641160.03609804169</v>
      </c>
      <c r="AB43" s="1">
        <f>IF(Income_CF!AB45="","",(1+'Cost and Benefit Parameters'!$C$17)*Income_CF!AB45*(Cohort_WP!AB43/Cohort_CF!AB43))</f>
        <v>662842.82406153739</v>
      </c>
      <c r="AC43" s="1">
        <f>IF(Income_CF!AC45="","",(1+'Cost and Benefit Parameters'!$C$17)*Income_CF!AC45*(Cohort_WP!AC43/Cohort_CF!AC43))</f>
        <v>684847.8498216623</v>
      </c>
      <c r="AD43" s="1">
        <f>IF(Income_CF!AD45="","",(1+'Cost and Benefit Parameters'!$C$17)*Income_CF!AD45*(Cohort_WP!AD43/Cohort_CF!AD43))</f>
        <v>707158.97472172941</v>
      </c>
      <c r="AE43" s="1">
        <f>IF(Income_CF!AE45="","",(1+'Cost and Benefit Parameters'!$C$17)*Income_CF!AE45*(Cohort_WP!AE43/Cohort_CF!AE43))</f>
        <v>729758.96962456848</v>
      </c>
      <c r="AF43" s="1">
        <f>IF(Income_CF!AF45="","",(1+'Cost and Benefit Parameters'!$C$17)*Income_CF!AF45*(Cohort_WP!AF43/Cohort_CF!AF43))</f>
        <v>752629.52139467059</v>
      </c>
      <c r="AG43" s="1">
        <f>IF(Income_CF!AG45="","",(1+'Cost and Benefit Parameters'!$C$17)*Income_CF!AG45*(Cohort_WP!AG43/Cohort_CF!AG43))</f>
        <v>775751.2428918212</v>
      </c>
      <c r="AH43" s="1">
        <f>IF(Income_CF!AH45="","",(1+'Cost and Benefit Parameters'!$C$17)*Income_CF!AH45*(Cohort_WP!AH43/Cohort_CF!AH43))</f>
        <v>799103.686551844</v>
      </c>
      <c r="AI43" s="1">
        <f>IF(Income_CF!AI45="","",(1+'Cost and Benefit Parameters'!$C$17)*Income_CF!AI45*(Cohort_WP!AI43/Cohort_CF!AI43))</f>
        <v>822665.3616172804</v>
      </c>
      <c r="AJ43" s="1">
        <f>IF(Income_CF!AJ45="","",(1+'Cost and Benefit Parameters'!$C$17)*Income_CF!AJ45*(Cohort_WP!AJ43/Cohort_CF!AJ43))</f>
        <v>846413.75506708806</v>
      </c>
      <c r="AK43" s="1">
        <f>IF(Income_CF!AK45="","",(1+'Cost and Benefit Parameters'!$C$17)*Income_CF!AK45*(Cohort_WP!AK43/Cohort_CF!AK43))</f>
        <v>870325.35628033022</v>
      </c>
      <c r="AL43" s="1">
        <f>IF(Income_CF!AL45="","",(1+'Cost and Benefit Parameters'!$C$17)*Income_CF!AL45*(Cohort_WP!AL43/Cohort_CF!AL43))</f>
        <v>894375.68545382016</v>
      </c>
      <c r="AM43" s="1">
        <f>IF(Income_CF!AM45="","",(1+'Cost and Benefit Parameters'!$C$17)*Income_CF!AM45*(Cohort_WP!AM43/Cohort_CF!AM43))</f>
        <v>918539.32577839587</v>
      </c>
      <c r="AN43" s="1">
        <f>IF(Income_CF!AN45="","",(1+'Cost and Benefit Parameters'!$C$17)*Income_CF!AN45*(Cohort_WP!AN43/Cohort_CF!AN43))</f>
        <v>942789.95936255634</v>
      </c>
      <c r="AO43" s="1">
        <f>IF(Income_CF!AO45="","",(1+'Cost and Benefit Parameters'!$C$17)*Income_CF!AO45*(Cohort_WP!AO43/Cohort_CF!AO43))</f>
        <v>967100.40687600547</v>
      </c>
      <c r="AP43" s="1">
        <f>IF(Income_CF!AP45="","",(1+'Cost and Benefit Parameters'!$C$17)*Income_CF!AP45*(Cohort_WP!AP43/Cohort_CF!AP43))</f>
        <v>991442.67086896801</v>
      </c>
      <c r="AQ43" s="1">
        <f>IF(Income_CF!AQ45="","",(1+'Cost and Benefit Parameters'!$C$17)*Income_CF!AQ45*(Cohort_WP!AQ43/Cohort_CF!AQ43))</f>
        <v>1015787.9827064641</v>
      </c>
      <c r="AR43" s="1">
        <f>IF(Income_CF!AR45="","",(1+'Cost and Benefit Parameters'!$C$17)*Income_CF!AR45*(Cohort_WP!AR43/Cohort_CF!AR43))</f>
        <v>1040106.8530396881</v>
      </c>
      <c r="AS43" s="1">
        <f>IF(Income_CF!AS45="","",(1+'Cost and Benefit Parameters'!$C$17)*Income_CF!AS45*(Cohort_WP!AS43/Cohort_CF!AS43))</f>
        <v>1064369.1257195894</v>
      </c>
      <c r="AT43" s="1">
        <f>IF(Income_CF!AT45="","",(1+'Cost and Benefit Parameters'!$C$17)*Income_CF!AT45*(Cohort_WP!AT43/Cohort_CF!AT43))</f>
        <v>1088544.0350409155</v>
      </c>
      <c r="AU43" s="1">
        <f>IF(Income_CF!AU45="","",(1+'Cost and Benefit Parameters'!$C$17)*Income_CF!AU45*(Cohort_WP!AU43/Cohort_CF!AU43))</f>
        <v>1112600.2661879316</v>
      </c>
      <c r="AV43" s="1">
        <f>IF(Income_CF!AV45="","",(1+'Cost and Benefit Parameters'!$C$17)*Income_CF!AV45*(Cohort_WP!AV43/Cohort_CF!AV43))</f>
        <v>1136506.0187365718</v>
      </c>
      <c r="AW43" s="1">
        <f>IF(Income_CF!AW45="","",(1+'Cost and Benefit Parameters'!$C$17)*Income_CF!AW45*(Cohort_WP!AW43/Cohort_CF!AW43))</f>
        <v>1160229.0730512971</v>
      </c>
      <c r="AX43" s="1">
        <f>IF(Income_CF!AX45="","",(1+'Cost and Benefit Parameters'!$C$17)*Income_CF!AX45*(Cohort_WP!AX43/Cohort_CF!AX43))</f>
        <v>1183736.8593992009</v>
      </c>
      <c r="AY43" s="1">
        <f>IF(Income_CF!AY45="","",(1+'Cost and Benefit Parameters'!$C$17)*Income_CF!AY45*(Cohort_WP!AY43/Cohort_CF!AY43))</f>
        <v>1206996.5295883252</v>
      </c>
      <c r="AZ43" s="1">
        <f>IF(Income_CF!AZ45="","",(1+'Cost and Benefit Parameters'!$C$17)*Income_CF!AZ45*(Cohort_WP!AZ43/Cohort_CF!AZ43))</f>
        <v>1229975.0309225321</v>
      </c>
      <c r="BA43" s="1">
        <f>IF(Income_CF!BA45="","",(1+'Cost and Benefit Parameters'!$C$17)*Income_CF!BA45*(Cohort_WP!BA43/Cohort_CF!BA43))</f>
        <v>1252639.1822510383</v>
      </c>
      <c r="BB43" s="1">
        <f>IF(Income_CF!BB45="","",(1+'Cost and Benefit Parameters'!$C$17)*Income_CF!BB45*(Cohort_WP!BB43/Cohort_CF!BB43))</f>
        <v>1274955.7518775144</v>
      </c>
      <c r="BC43" s="1">
        <f>IF(Income_CF!BC45="","",(1+'Cost and Benefit Parameters'!$C$17)*Income_CF!BC45*(Cohort_WP!BC43/Cohort_CF!BC43))</f>
        <v>1296891.5370812058</v>
      </c>
      <c r="BD43" s="1">
        <f>IF(Income_CF!BD45="","",(1+'Cost and Benefit Parameters'!$C$17)*Income_CF!BD45*(Cohort_WP!BD43/Cohort_CF!BD43))</f>
        <v>1318413.4449909932</v>
      </c>
      <c r="BE43" s="1">
        <f>IF(Income_CF!BE45="","",(1+'Cost and Benefit Parameters'!$C$17)*Income_CF!BE45*(Cohort_WP!BE43/Cohort_CF!BE43))</f>
        <v>1339488.5745430277</v>
      </c>
      <c r="BF43" s="1">
        <f>IF(Income_CF!BF45="","",(1+'Cost and Benefit Parameters'!$C$17)*Income_CF!BF45*(Cohort_WP!BF43/Cohort_CF!BF43))</f>
        <v>1360084.2992431032</v>
      </c>
      <c r="BG43" s="1">
        <f>IF(Income_CF!BG45="","",(1+'Cost and Benefit Parameters'!$C$17)*Income_CF!BG45*(Cohort_WP!BG43/Cohort_CF!BG43))</f>
        <v>1380168.35044701</v>
      </c>
      <c r="BH43" s="1" t="str">
        <f>IF(Income_CF!BH45="","",(1+'Cost and Benefit Parameters'!$C$17)*Income_CF!BH45*(Cohort_WP!BH43/Cohort_CF!BH43))</f>
        <v/>
      </c>
      <c r="BI43" s="1" t="str">
        <f>IF(Income_CF!BI45="","",(1+'Cost and Benefit Parameters'!$C$17)*Income_CF!BI45*(Cohort_WP!BI43/Cohort_CF!BI43))</f>
        <v/>
      </c>
      <c r="BJ43" s="1" t="str">
        <f>IF(Income_CF!BJ45="","",(1+'Cost and Benefit Parameters'!$C$17)*Income_CF!BJ45*(Cohort_WP!BJ43/Cohort_CF!BJ43))</f>
        <v/>
      </c>
      <c r="BK43" s="1" t="str">
        <f>IF(Income_CF!BK45="","",(1+'Cost and Benefit Parameters'!$C$17)*Income_CF!BK45*(Cohort_WP!BK43/Cohort_CF!BK43))</f>
        <v/>
      </c>
      <c r="BL43" s="1" t="str">
        <f>IF(Income_CF!BL45="","",(1+'Cost and Benefit Parameters'!$C$17)*Income_CF!BL45*(Cohort_WP!BL43/Cohort_CF!BL43))</f>
        <v/>
      </c>
    </row>
    <row r="44" spans="1:64" x14ac:dyDescent="0.55000000000000004">
      <c r="A44" s="639"/>
      <c r="B44" t="s">
        <v>482</v>
      </c>
      <c r="F44" s="1" t="str">
        <f>IF(Income_CF!F46="","",(1+'Cost and Benefit Parameters'!$C$17)*Income_CF!F46*(Cohort_WP!F44/Cohort_CF!F44))</f>
        <v/>
      </c>
      <c r="G44" s="1" t="str">
        <f>IF(Income_CF!G46="","",(1+'Cost and Benefit Parameters'!$C$17)*Income_CF!G46*(Cohort_WP!G44/Cohort_CF!G44))</f>
        <v/>
      </c>
      <c r="H44" s="1" t="str">
        <f>IF(Income_CF!H46="","",(1+'Cost and Benefit Parameters'!$C$17)*Income_CF!H46*(Cohort_WP!H44/Cohort_CF!H44))</f>
        <v/>
      </c>
      <c r="I44" s="1" t="str">
        <f>IF(Income_CF!I46="","",(1+'Cost and Benefit Parameters'!$C$17)*Income_CF!I46*(Cohort_WP!I44/Cohort_CF!I44))</f>
        <v/>
      </c>
      <c r="J44" s="1" t="str">
        <f>IF(Income_CF!J46="","",(1+'Cost and Benefit Parameters'!$C$17)*Income_CF!J46*(Cohort_WP!J44/Cohort_CF!J44))</f>
        <v/>
      </c>
      <c r="K44" s="1" t="str">
        <f>IF(Income_CF!K46="","",(1+'Cost and Benefit Parameters'!$C$17)*Income_CF!K46*(Cohort_WP!K44/Cohort_CF!K44))</f>
        <v/>
      </c>
      <c r="L44" s="1" t="str">
        <f>IF(Income_CF!L46="","",(1+'Cost and Benefit Parameters'!$C$17)*Income_CF!L46*(Cohort_WP!L44/Cohort_CF!L44))</f>
        <v/>
      </c>
      <c r="M44" s="1" t="str">
        <f>IF(Income_CF!M46="","",(1+'Cost and Benefit Parameters'!$C$17)*Income_CF!M46*(Cohort_WP!M44/Cohort_CF!M44))</f>
        <v/>
      </c>
      <c r="N44" s="1" t="str">
        <f>IF(Income_CF!N46="","",(1+'Cost and Benefit Parameters'!$C$17)*Income_CF!N46*(Cohort_WP!N44/Cohort_CF!N44))</f>
        <v/>
      </c>
      <c r="O44" s="1" t="str">
        <f>IF(Income_CF!O46="","",(1+'Cost and Benefit Parameters'!$C$17)*Income_CF!O46*(Cohort_WP!O44/Cohort_CF!O44))</f>
        <v/>
      </c>
      <c r="P44" s="1" t="str">
        <f>IF(Income_CF!P46="","",(1+'Cost and Benefit Parameters'!$C$17)*Income_CF!P46*(Cohort_WP!P44/Cohort_CF!P44))</f>
        <v/>
      </c>
      <c r="Q44" s="1" t="str">
        <f>IF(Income_CF!Q46="","",(1+'Cost and Benefit Parameters'!$C$17)*Income_CF!Q46*(Cohort_WP!Q44/Cohort_CF!Q44))</f>
        <v/>
      </c>
      <c r="R44" s="1" t="str">
        <f>IF(Income_CF!R46="","",(1+'Cost and Benefit Parameters'!$C$17)*Income_CF!R46*(Cohort_WP!R44/Cohort_CF!R44))</f>
        <v/>
      </c>
      <c r="S44" s="1" t="str">
        <f>IF(Income_CF!S46="","",(1+'Cost and Benefit Parameters'!$C$17)*Income_CF!S46*(Cohort_WP!S44/Cohort_CF!S44))</f>
        <v/>
      </c>
      <c r="T44" s="1" t="str">
        <f>IF(Income_CF!T46="","",(1+'Cost and Benefit Parameters'!$C$17)*Income_CF!T46*(Cohort_WP!T44/Cohort_CF!T44))</f>
        <v/>
      </c>
      <c r="U44" s="1">
        <f>IF(Income_CF!U46="","",(1+'Cost and Benefit Parameters'!$C$17)*Income_CF!U46*(Cohort_WP!U44/Cohort_CF!U44))</f>
        <v>510160.95736845059</v>
      </c>
      <c r="V44" s="1">
        <f>IF(Income_CF!V46="","",(1+'Cost and Benefit Parameters'!$C$17)*Income_CF!V46*(Cohort_WP!V44/Cohort_CF!V44))</f>
        <v>529951.28162088548</v>
      </c>
      <c r="W44" s="1">
        <f>IF(Income_CF!W46="","",(1+'Cost and Benefit Parameters'!$C$17)*Income_CF!W46*(Cohort_WP!W44/Cohort_CF!W44))</f>
        <v>550179.11183463049</v>
      </c>
      <c r="X44" s="1">
        <f>IF(Income_CF!X46="","",(1+'Cost and Benefit Parameters'!$C$17)*Income_CF!X46*(Cohort_WP!X44/Cohort_CF!X44))</f>
        <v>570836.41804846376</v>
      </c>
      <c r="Y44" s="1">
        <f>IF(Income_CF!Y46="","",(1+'Cost and Benefit Parameters'!$C$17)*Income_CF!Y46*(Cohort_WP!Y44/Cohort_CF!Y44))</f>
        <v>595535.78989917017</v>
      </c>
      <c r="Z44" s="1">
        <f>IF(Income_CF!Z46="","",(1+'Cost and Benefit Parameters'!$C$17)*Income_CF!Z46*(Cohort_WP!Z44/Cohort_CF!Z44))</f>
        <v>616784.86858164635</v>
      </c>
      <c r="AA44" s="1">
        <f>IF(Income_CF!AA46="","",(1+'Cost and Benefit Parameters'!$C$17)*Income_CF!AA46*(Cohort_WP!AA44/Cohort_CF!AA44))</f>
        <v>638408.96698036138</v>
      </c>
      <c r="AB44" s="1">
        <f>IF(Income_CF!AB46="","",(1+'Cost and Benefit Parameters'!$C$17)*Income_CF!AB46*(Cohort_WP!AB44/Cohort_CF!AB44))</f>
        <v>660394.83718098293</v>
      </c>
      <c r="AC44" s="1">
        <f>IF(Income_CF!AC46="","",(1+'Cost and Benefit Parameters'!$C$17)*Income_CF!AC46*(Cohort_WP!AC44/Cohort_CF!AC44))</f>
        <v>682728.10878338339</v>
      </c>
      <c r="AD44" s="1">
        <f>IF(Income_CF!AD46="","",(1+'Cost and Benefit Parameters'!$C$17)*Income_CF!AD46*(Cohort_WP!AD44/Cohort_CF!AD44))</f>
        <v>705393.28531631199</v>
      </c>
      <c r="AE44" s="1">
        <f>IF(Income_CF!AE46="","",(1+'Cost and Benefit Parameters'!$C$17)*Income_CF!AE46*(Cohort_WP!AE44/Cohort_CF!AE44))</f>
        <v>728373.74396338128</v>
      </c>
      <c r="AF44" s="1">
        <f>IF(Income_CF!AF46="","",(1+'Cost and Benefit Parameters'!$C$17)*Income_CF!AF46*(Cohort_WP!AF44/Cohort_CF!AF44))</f>
        <v>751651.73871330544</v>
      </c>
      <c r="AG44" s="1">
        <f>IF(Income_CF!AG46="","",(1+'Cost and Benefit Parameters'!$C$17)*Income_CF!AG46*(Cohort_WP!AG44/Cohort_CF!AG44))</f>
        <v>775208.40703651053</v>
      </c>
      <c r="AH44" s="1">
        <f>IF(Income_CF!AH46="","",(1+'Cost and Benefit Parameters'!$C$17)*Income_CF!AH46*(Cohort_WP!AH44/Cohort_CF!AH44))</f>
        <v>799023.78017857589</v>
      </c>
      <c r="AI44" s="1">
        <f>IF(Income_CF!AI46="","",(1+'Cost and Benefit Parameters'!$C$17)*Income_CF!AI46*(Cohort_WP!AI44/Cohort_CF!AI44))</f>
        <v>823076.79714839929</v>
      </c>
      <c r="AJ44" s="1">
        <f>IF(Income_CF!AJ46="","",(1+'Cost and Benefit Parameters'!$C$17)*Income_CF!AJ46*(Cohort_WP!AJ44/Cohort_CF!AJ44))</f>
        <v>847345.32246579882</v>
      </c>
      <c r="AK44" s="1">
        <f>IF(Income_CF!AK46="","",(1+'Cost and Benefit Parameters'!$C$17)*Income_CF!AK46*(Cohort_WP!AK44/Cohort_CF!AK44))</f>
        <v>871806.16771910083</v>
      </c>
      <c r="AL44" s="1">
        <f>IF(Income_CF!AL46="","",(1+'Cost and Benefit Parameters'!$C$17)*Income_CF!AL46*(Cohort_WP!AL44/Cohort_CF!AL44))</f>
        <v>896435.11696874001</v>
      </c>
      <c r="AM44" s="1">
        <f>IF(Income_CF!AM46="","",(1+'Cost and Benefit Parameters'!$C$17)*Income_CF!AM46*(Cohort_WP!AM44/Cohort_CF!AM44))</f>
        <v>921206.95601743471</v>
      </c>
      <c r="AN44" s="1">
        <f>IF(Income_CF!AN46="","",(1+'Cost and Benefit Parameters'!$C$17)*Income_CF!AN46*(Cohort_WP!AN44/Cohort_CF!AN44))</f>
        <v>946095.50555174763</v>
      </c>
      <c r="AO44" s="1">
        <f>IF(Income_CF!AO46="","",(1+'Cost and Benefit Parameters'!$C$17)*Income_CF!AO46*(Cohort_WP!AO44/Cohort_CF!AO44))</f>
        <v>971073.65814343316</v>
      </c>
      <c r="AP44" s="1">
        <f>IF(Income_CF!AP46="","",(1+'Cost and Benefit Parameters'!$C$17)*Income_CF!AP46*(Cohort_WP!AP44/Cohort_CF!AP44))</f>
        <v>996113.41908228549</v>
      </c>
      <c r="AQ44" s="1">
        <f>IF(Income_CF!AQ46="","",(1+'Cost and Benefit Parameters'!$C$17)*Income_CF!AQ46*(Cohort_WP!AQ44/Cohort_CF!AQ44))</f>
        <v>1021185.9509950368</v>
      </c>
      <c r="AR44" s="1">
        <f>IF(Income_CF!AR46="","",(1+'Cost and Benefit Parameters'!$C$17)*Income_CF!AR46*(Cohort_WP!AR44/Cohort_CF!AR44))</f>
        <v>1046261.6221876581</v>
      </c>
      <c r="AS44" s="1">
        <f>IF(Income_CF!AS46="","",(1+'Cost and Benefit Parameters'!$C$17)*Income_CF!AS46*(Cohort_WP!AS44/Cohort_CF!AS44))</f>
        <v>1071310.0586308788</v>
      </c>
      <c r="AT44" s="1">
        <f>IF(Income_CF!AT46="","",(1+'Cost and Benefit Parameters'!$C$17)*Income_CF!AT46*(Cohort_WP!AT44/Cohort_CF!AT44))</f>
        <v>1096300.199491177</v>
      </c>
      <c r="AU44" s="1">
        <f>IF(Income_CF!AU46="","",(1+'Cost and Benefit Parameters'!$C$17)*Income_CF!AU46*(Cohort_WP!AU44/Cohort_CF!AU44))</f>
        <v>1121200.3560921431</v>
      </c>
      <c r="AV44" s="1">
        <f>IF(Income_CF!AV46="","",(1+'Cost and Benefit Parameters'!$C$17)*Income_CF!AV46*(Cohort_WP!AV44/Cohort_CF!AV44))</f>
        <v>1145978.2741735699</v>
      </c>
      <c r="AW44" s="1">
        <f>IF(Income_CF!AW46="","",(1+'Cost and Benefit Parameters'!$C$17)*Income_CF!AW46*(Cohort_WP!AW44/Cohort_CF!AW44))</f>
        <v>1170601.1992986689</v>
      </c>
      <c r="AX44" s="1">
        <f>IF(Income_CF!AX46="","",(1+'Cost and Benefit Parameters'!$C$17)*Income_CF!AX46*(Cohort_WP!AX44/Cohort_CF!AX44))</f>
        <v>1195035.9452428359</v>
      </c>
      <c r="AY44" s="1">
        <f>IF(Income_CF!AY46="","",(1+'Cost and Benefit Parameters'!$C$17)*Income_CF!AY46*(Cohort_WP!AY44/Cohort_CF!AY44))</f>
        <v>1219248.965181177</v>
      </c>
      <c r="AZ44" s="1">
        <f>IF(Income_CF!AZ46="","",(1+'Cost and Benefit Parameters'!$C$17)*Income_CF!AZ46*(Cohort_WP!AZ44/Cohort_CF!AZ44))</f>
        <v>1243206.425475975</v>
      </c>
      <c r="BA44" s="1">
        <f>IF(Income_CF!BA46="","",(1+'Cost and Benefit Parameters'!$C$17)*Income_CF!BA46*(Cohort_WP!BA44/Cohort_CF!BA44))</f>
        <v>1266874.2818502083</v>
      </c>
      <c r="BB44" s="1">
        <f>IF(Income_CF!BB46="","",(1+'Cost and Benefit Parameters'!$C$17)*Income_CF!BB46*(Cohort_WP!BB44/Cohort_CF!BB44))</f>
        <v>1290218.3577185692</v>
      </c>
      <c r="BC44" s="1">
        <f>IF(Income_CF!BC46="","",(1+'Cost and Benefit Parameters'!$C$17)*Income_CF!BC46*(Cohort_WP!BC44/Cohort_CF!BC44))</f>
        <v>1313204.4244338395</v>
      </c>
      <c r="BD44" s="1">
        <f>IF(Income_CF!BD46="","",(1+'Cost and Benefit Parameters'!$C$17)*Income_CF!BD46*(Cohort_WP!BD44/Cohort_CF!BD44))</f>
        <v>1335798.2831936418</v>
      </c>
      <c r="BE44" s="1">
        <f>IF(Income_CF!BE46="","",(1+'Cost and Benefit Parameters'!$C$17)*Income_CF!BE46*(Cohort_WP!BE44/Cohort_CF!BE44))</f>
        <v>1357965.848340723</v>
      </c>
      <c r="BF44" s="1">
        <f>IF(Income_CF!BF46="","",(1+'Cost and Benefit Parameters'!$C$17)*Income_CF!BF46*(Cohort_WP!BF44/Cohort_CF!BF44))</f>
        <v>1379673.2317793185</v>
      </c>
      <c r="BG44" s="1">
        <f>IF(Income_CF!BG46="","",(1+'Cost and Benefit Parameters'!$C$17)*Income_CF!BG46*(Cohort_WP!BG44/Cohort_CF!BG44))</f>
        <v>1400886.8282203961</v>
      </c>
      <c r="BH44" s="1">
        <f>IF(Income_CF!BH46="","",(1+'Cost and Benefit Parameters'!$C$17)*Income_CF!BH46*(Cohort_WP!BH44/Cohort_CF!BH44))</f>
        <v>1421573.4009604203</v>
      </c>
      <c r="BI44" s="1" t="str">
        <f>IF(Income_CF!BI46="","",(1+'Cost and Benefit Parameters'!$C$17)*Income_CF!BI46*(Cohort_WP!BI44/Cohort_CF!BI44))</f>
        <v/>
      </c>
      <c r="BJ44" s="1" t="str">
        <f>IF(Income_CF!BJ46="","",(1+'Cost and Benefit Parameters'!$C$17)*Income_CF!BJ46*(Cohort_WP!BJ44/Cohort_CF!BJ44))</f>
        <v/>
      </c>
      <c r="BK44" s="1" t="str">
        <f>IF(Income_CF!BK46="","",(1+'Cost and Benefit Parameters'!$C$17)*Income_CF!BK46*(Cohort_WP!BK44/Cohort_CF!BK44))</f>
        <v/>
      </c>
      <c r="BL44" s="1" t="str">
        <f>IF(Income_CF!BL46="","",(1+'Cost and Benefit Parameters'!$C$17)*Income_CF!BL46*(Cohort_WP!BL44/Cohort_CF!BL44))</f>
        <v/>
      </c>
    </row>
    <row r="45" spans="1:64" x14ac:dyDescent="0.55000000000000004">
      <c r="A45" s="639"/>
      <c r="B45" t="s">
        <v>483</v>
      </c>
      <c r="F45" s="1" t="str">
        <f>IF(Income_CF!F47="","",(1+'Cost and Benefit Parameters'!$C$17)*Income_CF!F47*(Cohort_WP!F45/Cohort_CF!F45))</f>
        <v/>
      </c>
      <c r="G45" s="1" t="str">
        <f>IF(Income_CF!G47="","",(1+'Cost and Benefit Parameters'!$C$17)*Income_CF!G47*(Cohort_WP!G45/Cohort_CF!G45))</f>
        <v/>
      </c>
      <c r="H45" s="1" t="str">
        <f>IF(Income_CF!H47="","",(1+'Cost and Benefit Parameters'!$C$17)*Income_CF!H47*(Cohort_WP!H45/Cohort_CF!H45))</f>
        <v/>
      </c>
      <c r="I45" s="1" t="str">
        <f>IF(Income_CF!I47="","",(1+'Cost and Benefit Parameters'!$C$17)*Income_CF!I47*(Cohort_WP!I45/Cohort_CF!I45))</f>
        <v/>
      </c>
      <c r="J45" s="1" t="str">
        <f>IF(Income_CF!J47="","",(1+'Cost and Benefit Parameters'!$C$17)*Income_CF!J47*(Cohort_WP!J45/Cohort_CF!J45))</f>
        <v/>
      </c>
      <c r="K45" s="1" t="str">
        <f>IF(Income_CF!K47="","",(1+'Cost and Benefit Parameters'!$C$17)*Income_CF!K47*(Cohort_WP!K45/Cohort_CF!K45))</f>
        <v/>
      </c>
      <c r="L45" s="1" t="str">
        <f>IF(Income_CF!L47="","",(1+'Cost and Benefit Parameters'!$C$17)*Income_CF!L47*(Cohort_WP!L45/Cohort_CF!L45))</f>
        <v/>
      </c>
      <c r="M45" s="1" t="str">
        <f>IF(Income_CF!M47="","",(1+'Cost and Benefit Parameters'!$C$17)*Income_CF!M47*(Cohort_WP!M45/Cohort_CF!M45))</f>
        <v/>
      </c>
      <c r="N45" s="1" t="str">
        <f>IF(Income_CF!N47="","",(1+'Cost and Benefit Parameters'!$C$17)*Income_CF!N47*(Cohort_WP!N45/Cohort_CF!N45))</f>
        <v/>
      </c>
      <c r="O45" s="1" t="str">
        <f>IF(Income_CF!O47="","",(1+'Cost and Benefit Parameters'!$C$17)*Income_CF!O47*(Cohort_WP!O45/Cohort_CF!O45))</f>
        <v/>
      </c>
      <c r="P45" s="1" t="str">
        <f>IF(Income_CF!P47="","",(1+'Cost and Benefit Parameters'!$C$17)*Income_CF!P47*(Cohort_WP!P45/Cohort_CF!P45))</f>
        <v/>
      </c>
      <c r="Q45" s="1" t="str">
        <f>IF(Income_CF!Q47="","",(1+'Cost and Benefit Parameters'!$C$17)*Income_CF!Q47*(Cohort_WP!Q45/Cohort_CF!Q45))</f>
        <v/>
      </c>
      <c r="R45" s="1" t="str">
        <f>IF(Income_CF!R47="","",(1+'Cost and Benefit Parameters'!$C$17)*Income_CF!R47*(Cohort_WP!R45/Cohort_CF!R45))</f>
        <v/>
      </c>
      <c r="S45" s="1" t="str">
        <f>IF(Income_CF!S47="","",(1+'Cost and Benefit Parameters'!$C$17)*Income_CF!S47*(Cohort_WP!S45/Cohort_CF!S45))</f>
        <v/>
      </c>
      <c r="T45" s="1" t="str">
        <f>IF(Income_CF!T47="","",(1+'Cost and Benefit Parameters'!$C$17)*Income_CF!T47*(Cohort_WP!T45/Cohort_CF!T45))</f>
        <v/>
      </c>
      <c r="U45" s="1" t="str">
        <f>IF(Income_CF!U47="","",(1+'Cost and Benefit Parameters'!$C$17)*Income_CF!U47*(Cohort_WP!U45/Cohort_CF!U45))</f>
        <v/>
      </c>
      <c r="V45" s="1">
        <f>IF(Income_CF!V47="","",(1+'Cost and Benefit Parameters'!$C$17)*Income_CF!V47*(Cohort_WP!V45/Cohort_CF!V45))</f>
        <v>525465.78608950402</v>
      </c>
      <c r="W45" s="1">
        <f>IF(Income_CF!W47="","",(1+'Cost and Benefit Parameters'!$C$17)*Income_CF!W47*(Cohort_WP!W45/Cohort_CF!W45))</f>
        <v>545849.820069512</v>
      </c>
      <c r="X45" s="1">
        <f>IF(Income_CF!X47="","",(1+'Cost and Benefit Parameters'!$C$17)*Income_CF!X47*(Cohort_WP!X45/Cohort_CF!X45))</f>
        <v>566684.48518966942</v>
      </c>
      <c r="Y45" s="1">
        <f>IF(Income_CF!Y47="","",(1+'Cost and Benefit Parameters'!$C$17)*Income_CF!Y47*(Cohort_WP!Y45/Cohort_CF!Y45))</f>
        <v>587961.51058991766</v>
      </c>
      <c r="Z45" s="1">
        <f>IF(Income_CF!Z47="","",(1+'Cost and Benefit Parameters'!$C$17)*Income_CF!Z47*(Cohort_WP!Z45/Cohort_CF!Z45))</f>
        <v>613401.8635961453</v>
      </c>
      <c r="AA45" s="1">
        <f>IF(Income_CF!AA47="","",(1+'Cost and Benefit Parameters'!$C$17)*Income_CF!AA47*(Cohort_WP!AA45/Cohort_CF!AA45))</f>
        <v>635288.41463909566</v>
      </c>
      <c r="AB45" s="1">
        <f>IF(Income_CF!AB47="","",(1+'Cost and Benefit Parameters'!$C$17)*Income_CF!AB47*(Cohort_WP!AB45/Cohort_CF!AB45))</f>
        <v>657561.23598977225</v>
      </c>
      <c r="AC45" s="1">
        <f>IF(Income_CF!AC47="","",(1+'Cost and Benefit Parameters'!$C$17)*Income_CF!AC47*(Cohort_WP!AC45/Cohort_CF!AC45))</f>
        <v>680206.6822964123</v>
      </c>
      <c r="AD45" s="1">
        <f>IF(Income_CF!AD47="","",(1+'Cost and Benefit Parameters'!$C$17)*Income_CF!AD47*(Cohort_WP!AD45/Cohort_CF!AD45))</f>
        <v>703209.95204688504</v>
      </c>
      <c r="AE45" s="1">
        <f>IF(Income_CF!AE47="","",(1+'Cost and Benefit Parameters'!$C$17)*Income_CF!AE47*(Cohort_WP!AE45/Cohort_CF!AE45))</f>
        <v>726555.0838758013</v>
      </c>
      <c r="AF45" s="1">
        <f>IF(Income_CF!AF47="","",(1+'Cost and Benefit Parameters'!$C$17)*Income_CF!AF47*(Cohort_WP!AF45/Cohort_CF!AF45))</f>
        <v>750224.95628228271</v>
      </c>
      <c r="AG45" s="1">
        <f>IF(Income_CF!AG47="","",(1+'Cost and Benefit Parameters'!$C$17)*Income_CF!AG47*(Cohort_WP!AG45/Cohort_CF!AG45))</f>
        <v>774201.2908747046</v>
      </c>
      <c r="AH45" s="1">
        <f>IF(Income_CF!AH47="","",(1+'Cost and Benefit Parameters'!$C$17)*Income_CF!AH47*(Cohort_WP!AH45/Cohort_CF!AH45))</f>
        <v>798464.65924760583</v>
      </c>
      <c r="AI45" s="1">
        <f>IF(Income_CF!AI47="","",(1+'Cost and Benefit Parameters'!$C$17)*Income_CF!AI47*(Cohort_WP!AI45/Cohort_CF!AI45))</f>
        <v>822994.4935839331</v>
      </c>
      <c r="AJ45" s="1">
        <f>IF(Income_CF!AJ47="","",(1+'Cost and Benefit Parameters'!$C$17)*Income_CF!AJ47*(Cohort_WP!AJ45/Cohort_CF!AJ45))</f>
        <v>847769.10106285126</v>
      </c>
      <c r="AK45" s="1">
        <f>IF(Income_CF!AK47="","",(1+'Cost and Benefit Parameters'!$C$17)*Income_CF!AK47*(Cohort_WP!AK45/Cohort_CF!AK45))</f>
        <v>872765.68213977281</v>
      </c>
      <c r="AL45" s="1">
        <f>IF(Income_CF!AL47="","",(1+'Cost and Benefit Parameters'!$C$17)*Income_CF!AL47*(Cohort_WP!AL45/Cohort_CF!AL45))</f>
        <v>897960.35275067366</v>
      </c>
      <c r="AM45" s="1">
        <f>IF(Income_CF!AM47="","",(1+'Cost and Benefit Parameters'!$C$17)*Income_CF!AM47*(Cohort_WP!AM45/Cohort_CF!AM45))</f>
        <v>923328.17047780217</v>
      </c>
      <c r="AN45" s="1">
        <f>IF(Income_CF!AN47="","",(1+'Cost and Benefit Parameters'!$C$17)*Income_CF!AN47*(Cohort_WP!AN45/Cohort_CF!AN45))</f>
        <v>948843.16469795769</v>
      </c>
      <c r="AO45" s="1">
        <f>IF(Income_CF!AO47="","",(1+'Cost and Benefit Parameters'!$C$17)*Income_CF!AO47*(Cohort_WP!AO45/Cohort_CF!AO45))</f>
        <v>974478.37071830023</v>
      </c>
      <c r="AP45" s="1">
        <f>IF(Income_CF!AP47="","",(1+'Cost and Benefit Parameters'!$C$17)*Income_CF!AP47*(Cohort_WP!AP45/Cohort_CF!AP45))</f>
        <v>1000205.8678877363</v>
      </c>
      <c r="AQ45" s="1">
        <f>IF(Income_CF!AQ47="","",(1+'Cost and Benefit Parameters'!$C$17)*Income_CF!AQ47*(Cohort_WP!AQ45/Cohort_CF!AQ45))</f>
        <v>1025996.8216547539</v>
      </c>
      <c r="AR45" s="1">
        <f>IF(Income_CF!AR47="","",(1+'Cost and Benefit Parameters'!$C$17)*Income_CF!AR47*(Cohort_WP!AR45/Cohort_CF!AR45))</f>
        <v>1051821.5295248879</v>
      </c>
      <c r="AS45" s="1">
        <f>IF(Income_CF!AS47="","",(1+'Cost and Benefit Parameters'!$C$17)*Income_CF!AS47*(Cohort_WP!AS45/Cohort_CF!AS45))</f>
        <v>1077649.470853288</v>
      </c>
      <c r="AT45" s="1">
        <f>IF(Income_CF!AT47="","",(1+'Cost and Benefit Parameters'!$C$17)*Income_CF!AT47*(Cohort_WP!AT45/Cohort_CF!AT45))</f>
        <v>1103449.3603898049</v>
      </c>
      <c r="AU45" s="1">
        <f>IF(Income_CF!AU47="","",(1+'Cost and Benefit Parameters'!$C$17)*Income_CF!AU47*(Cohort_WP!AU45/Cohort_CF!AU45))</f>
        <v>1129189.2054759124</v>
      </c>
      <c r="AV45" s="1">
        <f>IF(Income_CF!AV47="","",(1+'Cost and Benefit Parameters'!$C$17)*Income_CF!AV47*(Cohort_WP!AV45/Cohort_CF!AV45))</f>
        <v>1154836.3667749073</v>
      </c>
      <c r="AW45" s="1">
        <f>IF(Income_CF!AW47="","",(1+'Cost and Benefit Parameters'!$C$17)*Income_CF!AW47*(Cohort_WP!AW45/Cohort_CF!AW45))</f>
        <v>1180357.6223987769</v>
      </c>
      <c r="AX45" s="1">
        <f>IF(Income_CF!AX47="","",(1+'Cost and Benefit Parameters'!$C$17)*Income_CF!AX47*(Cohort_WP!AX45/Cohort_CF!AX45))</f>
        <v>1205719.2352776288</v>
      </c>
      <c r="AY45" s="1">
        <f>IF(Income_CF!AY47="","",(1+'Cost and Benefit Parameters'!$C$17)*Income_CF!AY47*(Cohort_WP!AY45/Cohort_CF!AY45))</f>
        <v>1230887.023600121</v>
      </c>
      <c r="AZ45" s="1">
        <f>IF(Income_CF!AZ47="","",(1+'Cost and Benefit Parameters'!$C$17)*Income_CF!AZ47*(Cohort_WP!AZ45/Cohort_CF!AZ45))</f>
        <v>1255826.4341366123</v>
      </c>
      <c r="BA45" s="1">
        <f>IF(Income_CF!BA47="","",(1+'Cost and Benefit Parameters'!$C$17)*Income_CF!BA47*(Cohort_WP!BA45/Cohort_CF!BA45))</f>
        <v>1280502.6182402542</v>
      </c>
      <c r="BB45" s="1">
        <f>IF(Income_CF!BB47="","",(1+'Cost and Benefit Parameters'!$C$17)*Income_CF!BB47*(Cohort_WP!BB45/Cohort_CF!BB45))</f>
        <v>1304880.5103057143</v>
      </c>
      <c r="BC45" s="1">
        <f>IF(Income_CF!BC47="","",(1+'Cost and Benefit Parameters'!$C$17)*Income_CF!BC47*(Cohort_WP!BC45/Cohort_CF!BC45))</f>
        <v>1328924.9084501264</v>
      </c>
      <c r="BD45" s="1">
        <f>IF(Income_CF!BD47="","",(1+'Cost and Benefit Parameters'!$C$17)*Income_CF!BD47*(Cohort_WP!BD45/Cohort_CF!BD45))</f>
        <v>1352600.5571668551</v>
      </c>
      <c r="BE45" s="1">
        <f>IF(Income_CF!BE47="","",(1+'Cost and Benefit Parameters'!$C$17)*Income_CF!BE47*(Cohort_WP!BE45/Cohort_CF!BE45))</f>
        <v>1375872.2316894513</v>
      </c>
      <c r="BF45" s="1">
        <f>IF(Income_CF!BF47="","",(1+'Cost and Benefit Parameters'!$C$17)*Income_CF!BF47*(Cohort_WP!BF45/Cohort_CF!BF45))</f>
        <v>1398704.8237909446</v>
      </c>
      <c r="BG45" s="1">
        <f>IF(Income_CF!BG47="","",(1+'Cost and Benefit Parameters'!$C$17)*Income_CF!BG47*(Cohort_WP!BG45/Cohort_CF!BG45))</f>
        <v>1421063.4287326974</v>
      </c>
      <c r="BH45" s="1">
        <f>IF(Income_CF!BH47="","",(1+'Cost and Benefit Parameters'!$C$17)*Income_CF!BH47*(Cohort_WP!BH45/Cohort_CF!BH45))</f>
        <v>1442913.4330670079</v>
      </c>
      <c r="BI45" s="1">
        <f>IF(Income_CF!BI47="","",(1+'Cost and Benefit Parameters'!$C$17)*Income_CF!BI47*(Cohort_WP!BI45/Cohort_CF!BI45))</f>
        <v>1464220.6029892331</v>
      </c>
      <c r="BJ45" s="1" t="str">
        <f>IF(Income_CF!BJ47="","",(1+'Cost and Benefit Parameters'!$C$17)*Income_CF!BJ47*(Cohort_WP!BJ45/Cohort_CF!BJ45))</f>
        <v/>
      </c>
      <c r="BK45" s="1" t="str">
        <f>IF(Income_CF!BK47="","",(1+'Cost and Benefit Parameters'!$C$17)*Income_CF!BK47*(Cohort_WP!BK45/Cohort_CF!BK45))</f>
        <v/>
      </c>
      <c r="BL45" s="1" t="str">
        <f>IF(Income_CF!BL47="","",(1+'Cost and Benefit Parameters'!$C$17)*Income_CF!BL47*(Cohort_WP!BL45/Cohort_CF!BL45))</f>
        <v/>
      </c>
    </row>
    <row r="46" spans="1:64" x14ac:dyDescent="0.55000000000000004">
      <c r="A46" s="639"/>
      <c r="B46" t="s">
        <v>484</v>
      </c>
      <c r="F46" s="1" t="str">
        <f>IF(Income_CF!F48="","",(1+'Cost and Benefit Parameters'!$C$17)*Income_CF!F48*(Cohort_WP!F46/Cohort_CF!F46))</f>
        <v/>
      </c>
      <c r="G46" s="1" t="str">
        <f>IF(Income_CF!G48="","",(1+'Cost and Benefit Parameters'!$C$17)*Income_CF!G48*(Cohort_WP!G46/Cohort_CF!G46))</f>
        <v/>
      </c>
      <c r="H46" s="1" t="str">
        <f>IF(Income_CF!H48="","",(1+'Cost and Benefit Parameters'!$C$17)*Income_CF!H48*(Cohort_WP!H46/Cohort_CF!H46))</f>
        <v/>
      </c>
      <c r="I46" s="1" t="str">
        <f>IF(Income_CF!I48="","",(1+'Cost and Benefit Parameters'!$C$17)*Income_CF!I48*(Cohort_WP!I46/Cohort_CF!I46))</f>
        <v/>
      </c>
      <c r="J46" s="1" t="str">
        <f>IF(Income_CF!J48="","",(1+'Cost and Benefit Parameters'!$C$17)*Income_CF!J48*(Cohort_WP!J46/Cohort_CF!J46))</f>
        <v/>
      </c>
      <c r="K46" s="1" t="str">
        <f>IF(Income_CF!K48="","",(1+'Cost and Benefit Parameters'!$C$17)*Income_CF!K48*(Cohort_WP!K46/Cohort_CF!K46))</f>
        <v/>
      </c>
      <c r="L46" s="1" t="str">
        <f>IF(Income_CF!L48="","",(1+'Cost and Benefit Parameters'!$C$17)*Income_CF!L48*(Cohort_WP!L46/Cohort_CF!L46))</f>
        <v/>
      </c>
      <c r="M46" s="1" t="str">
        <f>IF(Income_CF!M48="","",(1+'Cost and Benefit Parameters'!$C$17)*Income_CF!M48*(Cohort_WP!M46/Cohort_CF!M46))</f>
        <v/>
      </c>
      <c r="N46" s="1" t="str">
        <f>IF(Income_CF!N48="","",(1+'Cost and Benefit Parameters'!$C$17)*Income_CF!N48*(Cohort_WP!N46/Cohort_CF!N46))</f>
        <v/>
      </c>
      <c r="O46" s="1" t="str">
        <f>IF(Income_CF!O48="","",(1+'Cost and Benefit Parameters'!$C$17)*Income_CF!O48*(Cohort_WP!O46/Cohort_CF!O46))</f>
        <v/>
      </c>
      <c r="P46" s="1" t="str">
        <f>IF(Income_CF!P48="","",(1+'Cost and Benefit Parameters'!$C$17)*Income_CF!P48*(Cohort_WP!P46/Cohort_CF!P46))</f>
        <v/>
      </c>
      <c r="Q46" s="1" t="str">
        <f>IF(Income_CF!Q48="","",(1+'Cost and Benefit Parameters'!$C$17)*Income_CF!Q48*(Cohort_WP!Q46/Cohort_CF!Q46))</f>
        <v/>
      </c>
      <c r="R46" s="1" t="str">
        <f>IF(Income_CF!R48="","",(1+'Cost and Benefit Parameters'!$C$17)*Income_CF!R48*(Cohort_WP!R46/Cohort_CF!R46))</f>
        <v/>
      </c>
      <c r="S46" s="1" t="str">
        <f>IF(Income_CF!S48="","",(1+'Cost and Benefit Parameters'!$C$17)*Income_CF!S48*(Cohort_WP!S46/Cohort_CF!S46))</f>
        <v/>
      </c>
      <c r="T46" s="1" t="str">
        <f>IF(Income_CF!T48="","",(1+'Cost and Benefit Parameters'!$C$17)*Income_CF!T48*(Cohort_WP!T46/Cohort_CF!T46))</f>
        <v/>
      </c>
      <c r="U46" s="1" t="str">
        <f>IF(Income_CF!U48="","",(1+'Cost and Benefit Parameters'!$C$17)*Income_CF!U48*(Cohort_WP!U46/Cohort_CF!U46))</f>
        <v/>
      </c>
      <c r="V46" s="1" t="str">
        <f>IF(Income_CF!V48="","",(1+'Cost and Benefit Parameters'!$C$17)*Income_CF!V48*(Cohort_WP!V46/Cohort_CF!V46))</f>
        <v/>
      </c>
      <c r="W46" s="1">
        <f>IF(Income_CF!W48="","",(1+'Cost and Benefit Parameters'!$C$17)*Income_CF!W48*(Cohort_WP!W46/Cohort_CF!W46))</f>
        <v>541229.75967218913</v>
      </c>
      <c r="X46" s="1">
        <f>IF(Income_CF!X48="","",(1+'Cost and Benefit Parameters'!$C$17)*Income_CF!X48*(Cohort_WP!X46/Cohort_CF!X46))</f>
        <v>562225.31467159744</v>
      </c>
      <c r="Y46" s="1">
        <f>IF(Income_CF!Y48="","",(1+'Cost and Benefit Parameters'!$C$17)*Income_CF!Y48*(Cohort_WP!Y46/Cohort_CF!Y46))</f>
        <v>583685.01974535943</v>
      </c>
      <c r="Z46" s="1">
        <f>IF(Income_CF!Z48="","",(1+'Cost and Benefit Parameters'!$C$17)*Income_CF!Z48*(Cohort_WP!Z46/Cohort_CF!Z46))</f>
        <v>605600.35590761504</v>
      </c>
      <c r="AA46" s="1">
        <f>IF(Income_CF!AA48="","",(1+'Cost and Benefit Parameters'!$C$17)*Income_CF!AA48*(Cohort_WP!AA46/Cohort_CF!AA46))</f>
        <v>631803.91950402944</v>
      </c>
      <c r="AB46" s="1">
        <f>IF(Income_CF!AB48="","",(1+'Cost and Benefit Parameters'!$C$17)*Income_CF!AB48*(Cohort_WP!AB46/Cohort_CF!AB46))</f>
        <v>654347.06707826862</v>
      </c>
      <c r="AC46" s="1">
        <f>IF(Income_CF!AC48="","",(1+'Cost and Benefit Parameters'!$C$17)*Income_CF!AC48*(Cohort_WP!AC46/Cohort_CF!AC46))</f>
        <v>677288.07306946558</v>
      </c>
      <c r="AD46" s="1">
        <f>IF(Income_CF!AD48="","",(1+'Cost and Benefit Parameters'!$C$17)*Income_CF!AD48*(Cohort_WP!AD46/Cohort_CF!AD46))</f>
        <v>700612.88276530476</v>
      </c>
      <c r="AE46" s="1">
        <f>IF(Income_CF!AE48="","",(1+'Cost and Benefit Parameters'!$C$17)*Income_CF!AE48*(Cohort_WP!AE46/Cohort_CF!AE46))</f>
        <v>724306.25060829148</v>
      </c>
      <c r="AF46" s="1">
        <f>IF(Income_CF!AF48="","",(1+'Cost and Benefit Parameters'!$C$17)*Income_CF!AF48*(Cohort_WP!AF46/Cohort_CF!AF46))</f>
        <v>748351.73639207543</v>
      </c>
      <c r="AG46" s="1">
        <f>IF(Income_CF!AG48="","",(1+'Cost and Benefit Parameters'!$C$17)*Income_CF!AG48*(Cohort_WP!AG46/Cohort_CF!AG46))</f>
        <v>772731.70497075107</v>
      </c>
      <c r="AH46" s="1">
        <f>IF(Income_CF!AH48="","",(1+'Cost and Benefit Parameters'!$C$17)*Income_CF!AH48*(Cohort_WP!AH46/Cohort_CF!AH46))</f>
        <v>797427.32960094581</v>
      </c>
      <c r="AI46" s="1">
        <f>IF(Income_CF!AI48="","",(1+'Cost and Benefit Parameters'!$C$17)*Income_CF!AI48*(Cohort_WP!AI46/Cohort_CF!AI46))</f>
        <v>822418.599025034</v>
      </c>
      <c r="AJ46" s="1">
        <f>IF(Income_CF!AJ48="","",(1+'Cost and Benefit Parameters'!$C$17)*Income_CF!AJ48*(Cohort_WP!AJ46/Cohort_CF!AJ46))</f>
        <v>847684.32839145104</v>
      </c>
      <c r="AK46" s="1">
        <f>IF(Income_CF!AK48="","",(1+'Cost and Benefit Parameters'!$C$17)*Income_CF!AK48*(Cohort_WP!AK46/Cohort_CF!AK46))</f>
        <v>873202.17409473704</v>
      </c>
      <c r="AL46" s="1">
        <f>IF(Income_CF!AL48="","",(1+'Cost and Benefit Parameters'!$C$17)*Income_CF!AL48*(Cohort_WP!AL46/Cohort_CF!AL46))</f>
        <v>898948.65260396583</v>
      </c>
      <c r="AM46" s="1">
        <f>IF(Income_CF!AM48="","",(1+'Cost and Benefit Parameters'!$C$17)*Income_CF!AM48*(Cohort_WP!AM46/Cohort_CF!AM46))</f>
        <v>924899.16333319386</v>
      </c>
      <c r="AN46" s="1">
        <f>IF(Income_CF!AN48="","",(1+'Cost and Benefit Parameters'!$C$17)*Income_CF!AN48*(Cohort_WP!AN46/Cohort_CF!AN46))</f>
        <v>951028.01559213607</v>
      </c>
      <c r="AO46" s="1">
        <f>IF(Income_CF!AO48="","",(1+'Cost and Benefit Parameters'!$C$17)*Income_CF!AO48*(Cohort_WP!AO46/Cohort_CF!AO46))</f>
        <v>977308.45963889651</v>
      </c>
      <c r="AP46" s="1">
        <f>IF(Income_CF!AP48="","",(1+'Cost and Benefit Parameters'!$C$17)*Income_CF!AP48*(Cohort_WP!AP46/Cohort_CF!AP46))</f>
        <v>1003712.7218398491</v>
      </c>
      <c r="AQ46" s="1">
        <f>IF(Income_CF!AQ48="","",(1+'Cost and Benefit Parameters'!$C$17)*Income_CF!AQ48*(Cohort_WP!AQ46/Cohort_CF!AQ46))</f>
        <v>1030212.0439243681</v>
      </c>
      <c r="AR46" s="1">
        <f>IF(Income_CF!AR48="","",(1+'Cost and Benefit Parameters'!$C$17)*Income_CF!AR48*(Cohort_WP!AR46/Cohort_CF!AR46))</f>
        <v>1056776.7263043965</v>
      </c>
      <c r="AS46" s="1">
        <f>IF(Income_CF!AS48="","",(1+'Cost and Benefit Parameters'!$C$17)*Income_CF!AS48*(Cohort_WP!AS46/Cohort_CF!AS46))</f>
        <v>1083376.1754106348</v>
      </c>
      <c r="AT46" s="1">
        <f>IF(Income_CF!AT48="","",(1+'Cost and Benefit Parameters'!$C$17)*Income_CF!AT48*(Cohort_WP!AT46/Cohort_CF!AT46))</f>
        <v>1109978.9549788863</v>
      </c>
      <c r="AU46" s="1">
        <f>IF(Income_CF!AU48="","",(1+'Cost and Benefit Parameters'!$C$17)*Income_CF!AU48*(Cohort_WP!AU46/Cohort_CF!AU46))</f>
        <v>1136552.8412014993</v>
      </c>
      <c r="AV46" s="1">
        <f>IF(Income_CF!AV48="","",(1+'Cost and Benefit Parameters'!$C$17)*Income_CF!AV48*(Cohort_WP!AV46/Cohort_CF!AV46))</f>
        <v>1163064.88164019</v>
      </c>
      <c r="AW46" s="1">
        <f>IF(Income_CF!AW48="","",(1+'Cost and Benefit Parameters'!$C$17)*Income_CF!AW48*(Cohort_WP!AW46/Cohort_CF!AW46))</f>
        <v>1189481.4577781546</v>
      </c>
      <c r="AX46" s="1">
        <f>IF(Income_CF!AX48="","",(1+'Cost and Benefit Parameters'!$C$17)*Income_CF!AX48*(Cohort_WP!AX46/Cohort_CF!AX46))</f>
        <v>1215768.35107074</v>
      </c>
      <c r="AY46" s="1">
        <f>IF(Income_CF!AY48="","",(1+'Cost and Benefit Parameters'!$C$17)*Income_CF!AY48*(Cohort_WP!AY46/Cohort_CF!AY46))</f>
        <v>1241890.8123359575</v>
      </c>
      <c r="AZ46" s="1">
        <f>IF(Income_CF!AZ48="","",(1+'Cost and Benefit Parameters'!$C$17)*Income_CF!AZ48*(Cohort_WP!AZ46/Cohort_CF!AZ46))</f>
        <v>1267813.6343081247</v>
      </c>
      <c r="BA46" s="1">
        <f>IF(Income_CF!BA48="","",(1+'Cost and Benefit Parameters'!$C$17)*Income_CF!BA48*(Cohort_WP!BA46/Cohort_CF!BA46))</f>
        <v>1293501.2271607106</v>
      </c>
      <c r="BB46" s="1">
        <f>IF(Income_CF!BB48="","",(1+'Cost and Benefit Parameters'!$C$17)*Income_CF!BB48*(Cohort_WP!BB46/Cohort_CF!BB46))</f>
        <v>1318917.6967874621</v>
      </c>
      <c r="BC46" s="1">
        <f>IF(Income_CF!BC48="","",(1+'Cost and Benefit Parameters'!$C$17)*Income_CF!BC48*(Cohort_WP!BC46/Cohort_CF!BC46))</f>
        <v>1344026.9256148858</v>
      </c>
      <c r="BD46" s="1">
        <f>IF(Income_CF!BD48="","",(1+'Cost and Benefit Parameters'!$C$17)*Income_CF!BD48*(Cohort_WP!BD46/Cohort_CF!BD46))</f>
        <v>1368792.6557036301</v>
      </c>
      <c r="BE46" s="1">
        <f>IF(Income_CF!BE48="","",(1+'Cost and Benefit Parameters'!$C$17)*Income_CF!BE48*(Cohort_WP!BE46/Cohort_CF!BE46))</f>
        <v>1393178.5738818606</v>
      </c>
      <c r="BF46" s="1">
        <f>IF(Income_CF!BF48="","",(1+'Cost and Benefit Parameters'!$C$17)*Income_CF!BF48*(Cohort_WP!BF46/Cohort_CF!BF46))</f>
        <v>1417148.3986401348</v>
      </c>
      <c r="BG46" s="1">
        <f>IF(Income_CF!BG48="","",(1+'Cost and Benefit Parameters'!$C$17)*Income_CF!BG48*(Cohort_WP!BG46/Cohort_CF!BG46))</f>
        <v>1440665.9685046729</v>
      </c>
      <c r="BH46" s="1">
        <f>IF(Income_CF!BH48="","",(1+'Cost and Benefit Parameters'!$C$17)*Income_CF!BH48*(Cohort_WP!BH46/Cohort_CF!BH46))</f>
        <v>1463695.3315946788</v>
      </c>
      <c r="BI46" s="1">
        <f>IF(Income_CF!BI48="","",(1+'Cost and Benefit Parameters'!$C$17)*Income_CF!BI48*(Cohort_WP!BI46/Cohort_CF!BI46))</f>
        <v>1486200.8360590183</v>
      </c>
      <c r="BJ46" s="1">
        <f>IF(Income_CF!BJ48="","",(1+'Cost and Benefit Parameters'!$C$17)*Income_CF!BJ48*(Cohort_WP!BJ46/Cohort_CF!BJ46))</f>
        <v>1508147.2210789095</v>
      </c>
      <c r="BK46" s="1" t="str">
        <f>IF(Income_CF!BK48="","",(1+'Cost and Benefit Parameters'!$C$17)*Income_CF!BK48*(Cohort_WP!BK46/Cohort_CF!BK46))</f>
        <v/>
      </c>
      <c r="BL46" s="1" t="str">
        <f>IF(Income_CF!BL48="","",(1+'Cost and Benefit Parameters'!$C$17)*Income_CF!BL48*(Cohort_WP!BL46/Cohort_CF!BL46))</f>
        <v/>
      </c>
    </row>
    <row r="47" spans="1:64" x14ac:dyDescent="0.55000000000000004">
      <c r="A47" s="639"/>
      <c r="B47" t="s">
        <v>485</v>
      </c>
      <c r="F47" s="1" t="str">
        <f>IF(Income_CF!F49="","",(1+'Cost and Benefit Parameters'!$C$17)*Income_CF!F49*(Cohort_WP!F47/Cohort_CF!F47))</f>
        <v/>
      </c>
      <c r="G47" s="1" t="str">
        <f>IF(Income_CF!G49="","",(1+'Cost and Benefit Parameters'!$C$17)*Income_CF!G49*(Cohort_WP!G47/Cohort_CF!G47))</f>
        <v/>
      </c>
      <c r="H47" s="1" t="str">
        <f>IF(Income_CF!H49="","",(1+'Cost and Benefit Parameters'!$C$17)*Income_CF!H49*(Cohort_WP!H47/Cohort_CF!H47))</f>
        <v/>
      </c>
      <c r="I47" s="1" t="str">
        <f>IF(Income_CF!I49="","",(1+'Cost and Benefit Parameters'!$C$17)*Income_CF!I49*(Cohort_WP!I47/Cohort_CF!I47))</f>
        <v/>
      </c>
      <c r="J47" s="1" t="str">
        <f>IF(Income_CF!J49="","",(1+'Cost and Benefit Parameters'!$C$17)*Income_CF!J49*(Cohort_WP!J47/Cohort_CF!J47))</f>
        <v/>
      </c>
      <c r="K47" s="1" t="str">
        <f>IF(Income_CF!K49="","",(1+'Cost and Benefit Parameters'!$C$17)*Income_CF!K49*(Cohort_WP!K47/Cohort_CF!K47))</f>
        <v/>
      </c>
      <c r="L47" s="1" t="str">
        <f>IF(Income_CF!L49="","",(1+'Cost and Benefit Parameters'!$C$17)*Income_CF!L49*(Cohort_WP!L47/Cohort_CF!L47))</f>
        <v/>
      </c>
      <c r="M47" s="1" t="str">
        <f>IF(Income_CF!M49="","",(1+'Cost and Benefit Parameters'!$C$17)*Income_CF!M49*(Cohort_WP!M47/Cohort_CF!M47))</f>
        <v/>
      </c>
      <c r="N47" s="1" t="str">
        <f>IF(Income_CF!N49="","",(1+'Cost and Benefit Parameters'!$C$17)*Income_CF!N49*(Cohort_WP!N47/Cohort_CF!N47))</f>
        <v/>
      </c>
      <c r="O47" s="1" t="str">
        <f>IF(Income_CF!O49="","",(1+'Cost and Benefit Parameters'!$C$17)*Income_CF!O49*(Cohort_WP!O47/Cohort_CF!O47))</f>
        <v/>
      </c>
      <c r="P47" s="1" t="str">
        <f>IF(Income_CF!P49="","",(1+'Cost and Benefit Parameters'!$C$17)*Income_CF!P49*(Cohort_WP!P47/Cohort_CF!P47))</f>
        <v/>
      </c>
      <c r="Q47" s="1" t="str">
        <f>IF(Income_CF!Q49="","",(1+'Cost and Benefit Parameters'!$C$17)*Income_CF!Q49*(Cohort_WP!Q47/Cohort_CF!Q47))</f>
        <v/>
      </c>
      <c r="R47" s="1" t="str">
        <f>IF(Income_CF!R49="","",(1+'Cost and Benefit Parameters'!$C$17)*Income_CF!R49*(Cohort_WP!R47/Cohort_CF!R47))</f>
        <v/>
      </c>
      <c r="S47" s="1" t="str">
        <f>IF(Income_CF!S49="","",(1+'Cost and Benefit Parameters'!$C$17)*Income_CF!S49*(Cohort_WP!S47/Cohort_CF!S47))</f>
        <v/>
      </c>
      <c r="T47" s="1" t="str">
        <f>IF(Income_CF!T49="","",(1+'Cost and Benefit Parameters'!$C$17)*Income_CF!T49*(Cohort_WP!T47/Cohort_CF!T47))</f>
        <v/>
      </c>
      <c r="U47" s="1" t="str">
        <f>IF(Income_CF!U49="","",(1+'Cost and Benefit Parameters'!$C$17)*Income_CF!U49*(Cohort_WP!U47/Cohort_CF!U47))</f>
        <v/>
      </c>
      <c r="V47" s="1" t="str">
        <f>IF(Income_CF!V49="","",(1+'Cost and Benefit Parameters'!$C$17)*Income_CF!V49*(Cohort_WP!V47/Cohort_CF!V47))</f>
        <v/>
      </c>
      <c r="W47" s="1" t="str">
        <f>IF(Income_CF!W49="","",(1+'Cost and Benefit Parameters'!$C$17)*Income_CF!W49*(Cohort_WP!W47/Cohort_CF!W47))</f>
        <v/>
      </c>
      <c r="X47" s="1">
        <f>IF(Income_CF!X49="","",(1+'Cost and Benefit Parameters'!$C$17)*Income_CF!X49*(Cohort_WP!X47/Cohort_CF!X47))</f>
        <v>557466.65246235486</v>
      </c>
      <c r="Y47" s="1">
        <f>IF(Income_CF!Y49="","",(1+'Cost and Benefit Parameters'!$C$17)*Income_CF!Y49*(Cohort_WP!Y47/Cohort_CF!Y47))</f>
        <v>579092.07411174534</v>
      </c>
      <c r="Z47" s="1">
        <f>IF(Income_CF!Z49="","",(1+'Cost and Benefit Parameters'!$C$17)*Income_CF!Z49*(Cohort_WP!Z47/Cohort_CF!Z47))</f>
        <v>601195.57033772022</v>
      </c>
      <c r="AA47" s="1">
        <f>IF(Income_CF!AA49="","",(1+'Cost and Benefit Parameters'!$C$17)*Income_CF!AA49*(Cohort_WP!AA47/Cohort_CF!AA47))</f>
        <v>623768.36658484361</v>
      </c>
      <c r="AB47" s="1">
        <f>IF(Income_CF!AB49="","",(1+'Cost and Benefit Parameters'!$C$17)*Income_CF!AB49*(Cohort_WP!AB47/Cohort_CF!AB47))</f>
        <v>650758.03708915052</v>
      </c>
      <c r="AC47" s="1">
        <f>IF(Income_CF!AC49="","",(1+'Cost and Benefit Parameters'!$C$17)*Income_CF!AC49*(Cohort_WP!AC47/Cohort_CF!AC47))</f>
        <v>673977.47909061681</v>
      </c>
      <c r="AD47" s="1">
        <f>IF(Income_CF!AD49="","",(1+'Cost and Benefit Parameters'!$C$17)*Income_CF!AD49*(Cohort_WP!AD47/Cohort_CF!AD47))</f>
        <v>697606.71526154934</v>
      </c>
      <c r="AE47" s="1">
        <f>IF(Income_CF!AE49="","",(1+'Cost and Benefit Parameters'!$C$17)*Income_CF!AE49*(Cohort_WP!AE47/Cohort_CF!AE47))</f>
        <v>721631.26924826391</v>
      </c>
      <c r="AF47" s="1">
        <f>IF(Income_CF!AF49="","",(1+'Cost and Benefit Parameters'!$C$17)*Income_CF!AF49*(Cohort_WP!AF47/Cohort_CF!AF47))</f>
        <v>746035.43812654028</v>
      </c>
      <c r="AG47" s="1">
        <f>IF(Income_CF!AG49="","",(1+'Cost and Benefit Parameters'!$C$17)*Income_CF!AG49*(Cohort_WP!AG47/Cohort_CF!AG47))</f>
        <v>770802.28848383774</v>
      </c>
      <c r="AH47" s="1">
        <f>IF(Income_CF!AH49="","",(1+'Cost and Benefit Parameters'!$C$17)*Income_CF!AH49*(Cohort_WP!AH47/Cohort_CF!AH47))</f>
        <v>795913.65611987375</v>
      </c>
      <c r="AI47" s="1">
        <f>IF(Income_CF!AI49="","",(1+'Cost and Benefit Parameters'!$C$17)*Income_CF!AI49*(Cohort_WP!AI47/Cohort_CF!AI47))</f>
        <v>821350.14948897413</v>
      </c>
      <c r="AJ47" s="1">
        <f>IF(Income_CF!AJ49="","",(1+'Cost and Benefit Parameters'!$C$17)*Income_CF!AJ49*(Cohort_WP!AJ47/Cohort_CF!AJ47))</f>
        <v>847091.15699578496</v>
      </c>
      <c r="AK47" s="1">
        <f>IF(Income_CF!AK49="","",(1+'Cost and Benefit Parameters'!$C$17)*Income_CF!AK49*(Cohort_WP!AK47/Cohort_CF!AK47))</f>
        <v>873114.85824319476</v>
      </c>
      <c r="AL47" s="1">
        <f>IF(Income_CF!AL49="","",(1+'Cost and Benefit Parameters'!$C$17)*Income_CF!AL49*(Cohort_WP!AL47/Cohort_CF!AL47))</f>
        <v>899398.23931757896</v>
      </c>
      <c r="AM47" s="1">
        <f>IF(Income_CF!AM49="","",(1+'Cost and Benefit Parameters'!$C$17)*Income_CF!AM49*(Cohort_WP!AM47/Cohort_CF!AM47))</f>
        <v>925917.11218208482</v>
      </c>
      <c r="AN47" s="1">
        <f>IF(Income_CF!AN49="","",(1+'Cost and Benefit Parameters'!$C$17)*Income_CF!AN49*(Cohort_WP!AN47/Cohort_CF!AN47))</f>
        <v>952646.13823318947</v>
      </c>
      <c r="AO47" s="1">
        <f>IF(Income_CF!AO49="","",(1+'Cost and Benefit Parameters'!$C$17)*Income_CF!AO49*(Cohort_WP!AO47/Cohort_CF!AO47))</f>
        <v>979558.85605990037</v>
      </c>
      <c r="AP47" s="1">
        <f>IF(Income_CF!AP49="","",(1+'Cost and Benefit Parameters'!$C$17)*Income_CF!AP49*(Cohort_WP!AP47/Cohort_CF!AP47))</f>
        <v>1006627.7134280633</v>
      </c>
      <c r="AQ47" s="1">
        <f>IF(Income_CF!AQ49="","",(1+'Cost and Benefit Parameters'!$C$17)*Income_CF!AQ49*(Cohort_WP!AQ47/Cohort_CF!AQ47))</f>
        <v>1033824.1034950445</v>
      </c>
      <c r="AR47" s="1">
        <f>IF(Income_CF!AR49="","",(1+'Cost and Benefit Parameters'!$C$17)*Income_CF!AR49*(Cohort_WP!AR47/Cohort_CF!AR47))</f>
        <v>1061118.4052420992</v>
      </c>
      <c r="AS47" s="1">
        <f>IF(Income_CF!AS49="","",(1+'Cost and Benefit Parameters'!$C$17)*Income_CF!AS49*(Cohort_WP!AS47/Cohort_CF!AS47))</f>
        <v>1088480.0280935287</v>
      </c>
      <c r="AT47" s="1">
        <f>IF(Income_CF!AT49="","",(1+'Cost and Benefit Parameters'!$C$17)*Income_CF!AT49*(Cohort_WP!AT47/Cohort_CF!AT47))</f>
        <v>1115877.4606729534</v>
      </c>
      <c r="AU47" s="1">
        <f>IF(Income_CF!AU49="","",(1+'Cost and Benefit Parameters'!$C$17)*Income_CF!AU49*(Cohort_WP!AU47/Cohort_CF!AU47))</f>
        <v>1143278.3236282531</v>
      </c>
      <c r="AV47" s="1">
        <f>IF(Income_CF!AV49="","",(1+'Cost and Benefit Parameters'!$C$17)*Income_CF!AV49*(Cohort_WP!AV47/Cohort_CF!AV47))</f>
        <v>1170649.4264375442</v>
      </c>
      <c r="AW47" s="1">
        <f>IF(Income_CF!AW49="","",(1+'Cost and Benefit Parameters'!$C$17)*Income_CF!AW49*(Cohort_WP!AW47/Cohort_CF!AW47))</f>
        <v>1197956.8280893955</v>
      </c>
      <c r="AX47" s="1">
        <f>IF(Income_CF!AX49="","",(1+'Cost and Benefit Parameters'!$C$17)*Income_CF!AX49*(Cohort_WP!AX47/Cohort_CF!AX47))</f>
        <v>1225165.9015114992</v>
      </c>
      <c r="AY47" s="1">
        <f>IF(Income_CF!AY49="","",(1+'Cost and Benefit Parameters'!$C$17)*Income_CF!AY49*(Cohort_WP!AY47/Cohort_CF!AY47))</f>
        <v>1252241.4016028622</v>
      </c>
      <c r="AZ47" s="1">
        <f>IF(Income_CF!AZ49="","",(1+'Cost and Benefit Parameters'!$C$17)*Income_CF!AZ49*(Cohort_WP!AZ47/Cohort_CF!AZ47))</f>
        <v>1279147.5367060362</v>
      </c>
      <c r="BA47" s="1">
        <f>IF(Income_CF!BA49="","",(1+'Cost and Benefit Parameters'!$C$17)*Income_CF!BA49*(Cohort_WP!BA47/Cohort_CF!BA47))</f>
        <v>1305848.0433373684</v>
      </c>
      <c r="BB47" s="1">
        <f>IF(Income_CF!BB49="","",(1+'Cost and Benefit Parameters'!$C$17)*Income_CF!BB49*(Cohort_WP!BB47/Cohort_CF!BB47))</f>
        <v>1332306.263975532</v>
      </c>
      <c r="BC47" s="1">
        <f>IF(Income_CF!BC49="","",(1+'Cost and Benefit Parameters'!$C$17)*Income_CF!BC49*(Cohort_WP!BC47/Cohort_CF!BC47))</f>
        <v>1358485.2276910855</v>
      </c>
      <c r="BD47" s="1">
        <f>IF(Income_CF!BD49="","",(1+'Cost and Benefit Parameters'!$C$17)*Income_CF!BD49*(Cohort_WP!BD47/Cohort_CF!BD47))</f>
        <v>1384347.7333833324</v>
      </c>
      <c r="BE47" s="1">
        <f>IF(Income_CF!BE49="","",(1+'Cost and Benefit Parameters'!$C$17)*Income_CF!BE49*(Cohort_WP!BE47/Cohort_CF!BE47))</f>
        <v>1409856.4353747389</v>
      </c>
      <c r="BF47" s="1">
        <f>IF(Income_CF!BF49="","",(1+'Cost and Benefit Parameters'!$C$17)*Income_CF!BF49*(Cohort_WP!BF47/Cohort_CF!BF47))</f>
        <v>1434973.9310983163</v>
      </c>
      <c r="BG47" s="1">
        <f>IF(Income_CF!BG49="","",(1+'Cost and Benefit Parameters'!$C$17)*Income_CF!BG49*(Cohort_WP!BG47/Cohort_CF!BG47))</f>
        <v>1459662.8505993385</v>
      </c>
      <c r="BH47" s="1">
        <f>IF(Income_CF!BH49="","",(1+'Cost and Benefit Parameters'!$C$17)*Income_CF!BH49*(Cohort_WP!BH47/Cohort_CF!BH47))</f>
        <v>1483885.9475598133</v>
      </c>
      <c r="BI47" s="1">
        <f>IF(Income_CF!BI49="","",(1+'Cost and Benefit Parameters'!$C$17)*Income_CF!BI49*(Cohort_WP!BI47/Cohort_CF!BI47))</f>
        <v>1507606.191542519</v>
      </c>
      <c r="BJ47" s="1">
        <f>IF(Income_CF!BJ49="","",(1+'Cost and Benefit Parameters'!$C$17)*Income_CF!BJ49*(Cohort_WP!BJ47/Cohort_CF!BJ47))</f>
        <v>1530786.8611407885</v>
      </c>
      <c r="BK47" s="1">
        <f>IF(Income_CF!BK49="","",(1+'Cost and Benefit Parameters'!$C$17)*Income_CF!BK49*(Cohort_WP!BK47/Cohort_CF!BK47))</f>
        <v>1553391.637711277</v>
      </c>
      <c r="BL47" s="1" t="str">
        <f>IF(Income_CF!BL49="","",(1+'Cost and Benefit Parameters'!$C$17)*Income_CF!BL49*(Cohort_WP!BL47/Cohort_CF!BL47))</f>
        <v/>
      </c>
    </row>
    <row r="48" spans="1:64" x14ac:dyDescent="0.55000000000000004">
      <c r="A48" s="639"/>
      <c r="B48" t="s">
        <v>486</v>
      </c>
      <c r="F48" s="1" t="str">
        <f>IF(Income_CF!F50="","",(1+'Cost and Benefit Parameters'!$C$17)*Income_CF!F50*(Cohort_WP!F48/Cohort_CF!F48))</f>
        <v/>
      </c>
      <c r="G48" s="1" t="str">
        <f>IF(Income_CF!G50="","",(1+'Cost and Benefit Parameters'!$C$17)*Income_CF!G50*(Cohort_WP!G48/Cohort_CF!G48))</f>
        <v/>
      </c>
      <c r="H48" s="1" t="str">
        <f>IF(Income_CF!H50="","",(1+'Cost and Benefit Parameters'!$C$17)*Income_CF!H50*(Cohort_WP!H48/Cohort_CF!H48))</f>
        <v/>
      </c>
      <c r="I48" s="1" t="str">
        <f>IF(Income_CF!I50="","",(1+'Cost and Benefit Parameters'!$C$17)*Income_CF!I50*(Cohort_WP!I48/Cohort_CF!I48))</f>
        <v/>
      </c>
      <c r="J48" s="1" t="str">
        <f>IF(Income_CF!J50="","",(1+'Cost and Benefit Parameters'!$C$17)*Income_CF!J50*(Cohort_WP!J48/Cohort_CF!J48))</f>
        <v/>
      </c>
      <c r="K48" s="1" t="str">
        <f>IF(Income_CF!K50="","",(1+'Cost and Benefit Parameters'!$C$17)*Income_CF!K50*(Cohort_WP!K48/Cohort_CF!K48))</f>
        <v/>
      </c>
      <c r="L48" s="1" t="str">
        <f>IF(Income_CF!L50="","",(1+'Cost and Benefit Parameters'!$C$17)*Income_CF!L50*(Cohort_WP!L48/Cohort_CF!L48))</f>
        <v/>
      </c>
      <c r="M48" s="1" t="str">
        <f>IF(Income_CF!M50="","",(1+'Cost and Benefit Parameters'!$C$17)*Income_CF!M50*(Cohort_WP!M48/Cohort_CF!M48))</f>
        <v/>
      </c>
      <c r="N48" s="1" t="str">
        <f>IF(Income_CF!N50="","",(1+'Cost and Benefit Parameters'!$C$17)*Income_CF!N50*(Cohort_WP!N48/Cohort_CF!N48))</f>
        <v/>
      </c>
      <c r="O48" s="1" t="str">
        <f>IF(Income_CF!O50="","",(1+'Cost and Benefit Parameters'!$C$17)*Income_CF!O50*(Cohort_WP!O48/Cohort_CF!O48))</f>
        <v/>
      </c>
      <c r="P48" s="1" t="str">
        <f>IF(Income_CF!P50="","",(1+'Cost and Benefit Parameters'!$C$17)*Income_CF!P50*(Cohort_WP!P48/Cohort_CF!P48))</f>
        <v/>
      </c>
      <c r="Q48" s="1" t="str">
        <f>IF(Income_CF!Q50="","",(1+'Cost and Benefit Parameters'!$C$17)*Income_CF!Q50*(Cohort_WP!Q48/Cohort_CF!Q48))</f>
        <v/>
      </c>
      <c r="R48" s="1" t="str">
        <f>IF(Income_CF!R50="","",(1+'Cost and Benefit Parameters'!$C$17)*Income_CF!R50*(Cohort_WP!R48/Cohort_CF!R48))</f>
        <v/>
      </c>
      <c r="S48" s="1" t="str">
        <f>IF(Income_CF!S50="","",(1+'Cost and Benefit Parameters'!$C$17)*Income_CF!S50*(Cohort_WP!S48/Cohort_CF!S48))</f>
        <v/>
      </c>
      <c r="T48" s="1" t="str">
        <f>IF(Income_CF!T50="","",(1+'Cost and Benefit Parameters'!$C$17)*Income_CF!T50*(Cohort_WP!T48/Cohort_CF!T48))</f>
        <v/>
      </c>
      <c r="U48" s="1" t="str">
        <f>IF(Income_CF!U50="","",(1+'Cost and Benefit Parameters'!$C$17)*Income_CF!U50*(Cohort_WP!U48/Cohort_CF!U48))</f>
        <v/>
      </c>
      <c r="V48" s="1" t="str">
        <f>IF(Income_CF!V50="","",(1+'Cost and Benefit Parameters'!$C$17)*Income_CF!V50*(Cohort_WP!V48/Cohort_CF!V48))</f>
        <v/>
      </c>
      <c r="W48" s="1" t="str">
        <f>IF(Income_CF!W50="","",(1+'Cost and Benefit Parameters'!$C$17)*Income_CF!W50*(Cohort_WP!W48/Cohort_CF!W48))</f>
        <v/>
      </c>
      <c r="X48" s="1" t="str">
        <f>IF(Income_CF!X50="","",(1+'Cost and Benefit Parameters'!$C$17)*Income_CF!X50*(Cohort_WP!X48/Cohort_CF!X48))</f>
        <v/>
      </c>
      <c r="Y48" s="1">
        <f>IF(Income_CF!Y50="","",(1+'Cost and Benefit Parameters'!$C$17)*Income_CF!Y50*(Cohort_WP!Y48/Cohort_CF!Y48))</f>
        <v>574190.65203622542</v>
      </c>
      <c r="Z48" s="1">
        <f>IF(Income_CF!Z50="","",(1+'Cost and Benefit Parameters'!$C$17)*Income_CF!Z50*(Cohort_WP!Z48/Cohort_CF!Z48))</f>
        <v>596464.83633509767</v>
      </c>
      <c r="AA48" s="1">
        <f>IF(Income_CF!AA50="","",(1+'Cost and Benefit Parameters'!$C$17)*Income_CF!AA50*(Cohort_WP!AA48/Cohort_CF!AA48))</f>
        <v>619231.43744785187</v>
      </c>
      <c r="AB48" s="1">
        <f>IF(Income_CF!AB50="","",(1+'Cost and Benefit Parameters'!$C$17)*Income_CF!AB50*(Cohort_WP!AB48/Cohort_CF!AB48))</f>
        <v>642481.41758238897</v>
      </c>
      <c r="AC48" s="1">
        <f>IF(Income_CF!AC50="","",(1+'Cost and Benefit Parameters'!$C$17)*Income_CF!AC50*(Cohort_WP!AC48/Cohort_CF!AC48))</f>
        <v>670280.77820182499</v>
      </c>
      <c r="AD48" s="1">
        <f>IF(Income_CF!AD50="","",(1+'Cost and Benefit Parameters'!$C$17)*Income_CF!AD50*(Cohort_WP!AD48/Cohort_CF!AD48))</f>
        <v>694196.80346333515</v>
      </c>
      <c r="AE48" s="1">
        <f>IF(Income_CF!AE50="","",(1+'Cost and Benefit Parameters'!$C$17)*Income_CF!AE50*(Cohort_WP!AE48/Cohort_CF!AE48))</f>
        <v>718534.9167193959</v>
      </c>
      <c r="AF48" s="1">
        <f>IF(Income_CF!AF50="","",(1+'Cost and Benefit Parameters'!$C$17)*Income_CF!AF50*(Cohort_WP!AF48/Cohort_CF!AF48))</f>
        <v>743280.20732571173</v>
      </c>
      <c r="AG48" s="1">
        <f>IF(Income_CF!AG50="","",(1+'Cost and Benefit Parameters'!$C$17)*Income_CF!AG50*(Cohort_WP!AG48/Cohort_CF!AG48))</f>
        <v>768416.50127033656</v>
      </c>
      <c r="AH48" s="1">
        <f>IF(Income_CF!AH50="","",(1+'Cost and Benefit Parameters'!$C$17)*Income_CF!AH50*(Cohort_WP!AH48/Cohort_CF!AH48))</f>
        <v>793926.35713835282</v>
      </c>
      <c r="AI48" s="1">
        <f>IF(Income_CF!AI50="","",(1+'Cost and Benefit Parameters'!$C$17)*Income_CF!AI50*(Cohort_WP!AI48/Cohort_CF!AI48))</f>
        <v>819791.06580346986</v>
      </c>
      <c r="AJ48" s="1">
        <f>IF(Income_CF!AJ50="","",(1+'Cost and Benefit Parameters'!$C$17)*Income_CF!AJ50*(Cohort_WP!AJ48/Cohort_CF!AJ48))</f>
        <v>845990.65397364332</v>
      </c>
      <c r="AK48" s="1">
        <f>IF(Income_CF!AK50="","",(1+'Cost and Benefit Parameters'!$C$17)*Income_CF!AK50*(Cohort_WP!AK48/Cohort_CF!AK48))</f>
        <v>872503.89170565864</v>
      </c>
      <c r="AL48" s="1">
        <f>IF(Income_CF!AL50="","",(1+'Cost and Benefit Parameters'!$C$17)*Income_CF!AL50*(Cohort_WP!AL48/Cohort_CF!AL48))</f>
        <v>899308.3039904905</v>
      </c>
      <c r="AM48" s="1">
        <f>IF(Income_CF!AM50="","",(1+'Cost and Benefit Parameters'!$C$17)*Income_CF!AM50*(Cohort_WP!AM48/Cohort_CF!AM48))</f>
        <v>926380.18649710622</v>
      </c>
      <c r="AN48" s="1">
        <f>IF(Income_CF!AN50="","",(1+'Cost and Benefit Parameters'!$C$17)*Income_CF!AN50*(Cohort_WP!AN48/Cohort_CF!AN48))</f>
        <v>953694.62554754724</v>
      </c>
      <c r="AO48" s="1">
        <f>IF(Income_CF!AO50="","",(1+'Cost and Benefit Parameters'!$C$17)*Income_CF!AO50*(Cohort_WP!AO48/Cohort_CF!AO48))</f>
        <v>981225.52238018543</v>
      </c>
      <c r="AP48" s="1">
        <f>IF(Income_CF!AP50="","",(1+'Cost and Benefit Parameters'!$C$17)*Income_CF!AP50*(Cohort_WP!AP48/Cohort_CF!AP48))</f>
        <v>1008945.6217416975</v>
      </c>
      <c r="AQ48" s="1">
        <f>IF(Income_CF!AQ50="","",(1+'Cost and Benefit Parameters'!$C$17)*Income_CF!AQ50*(Cohort_WP!AQ48/Cohort_CF!AQ48))</f>
        <v>1036826.544830905</v>
      </c>
      <c r="AR48" s="1">
        <f>IF(Income_CF!AR50="","",(1+'Cost and Benefit Parameters'!$C$17)*Income_CF!AR50*(Cohort_WP!AR48/Cohort_CF!AR48))</f>
        <v>1064838.826599896</v>
      </c>
      <c r="AS48" s="1">
        <f>IF(Income_CF!AS50="","",(1+'Cost and Benefit Parameters'!$C$17)*Income_CF!AS50*(Cohort_WP!AS48/Cohort_CF!AS48))</f>
        <v>1092951.9573993625</v>
      </c>
      <c r="AT48" s="1">
        <f>IF(Income_CF!AT50="","",(1+'Cost and Benefit Parameters'!$C$17)*Income_CF!AT50*(Cohort_WP!AT48/Cohort_CF!AT48))</f>
        <v>1121134.4289363343</v>
      </c>
      <c r="AU48" s="1">
        <f>IF(Income_CF!AU50="","",(1+'Cost and Benefit Parameters'!$C$17)*Income_CF!AU50*(Cohort_WP!AU48/Cohort_CF!AU48))</f>
        <v>1149353.7844931423</v>
      </c>
      <c r="AV48" s="1">
        <f>IF(Income_CF!AV50="","",(1+'Cost and Benefit Parameters'!$C$17)*Income_CF!AV50*(Cohort_WP!AV48/Cohort_CF!AV48))</f>
        <v>1177576.6733371008</v>
      </c>
      <c r="AW48" s="1">
        <f>IF(Income_CF!AW50="","",(1+'Cost and Benefit Parameters'!$C$17)*Income_CF!AW50*(Cohort_WP!AW48/Cohort_CF!AW48))</f>
        <v>1205768.9092306704</v>
      </c>
      <c r="AX48" s="1">
        <f>IF(Income_CF!AX50="","",(1+'Cost and Benefit Parameters'!$C$17)*Income_CF!AX50*(Cohort_WP!AX48/Cohort_CF!AX48))</f>
        <v>1233895.5329320771</v>
      </c>
      <c r="AY48" s="1">
        <f>IF(Income_CF!AY50="","",(1+'Cost and Benefit Parameters'!$C$17)*Income_CF!AY50*(Cohort_WP!AY48/Cohort_CF!AY48))</f>
        <v>1261920.8785568438</v>
      </c>
      <c r="AZ48" s="1">
        <f>IF(Income_CF!AZ50="","",(1+'Cost and Benefit Parameters'!$C$17)*Income_CF!AZ50*(Cohort_WP!AZ48/Cohort_CF!AZ48))</f>
        <v>1289808.6436509481</v>
      </c>
      <c r="BA48" s="1">
        <f>IF(Income_CF!BA50="","",(1+'Cost and Benefit Parameters'!$C$17)*Income_CF!BA50*(Cohort_WP!BA48/Cohort_CF!BA48))</f>
        <v>1317521.9628072178</v>
      </c>
      <c r="BB48" s="1">
        <f>IF(Income_CF!BB50="","",(1+'Cost and Benefit Parameters'!$C$17)*Income_CF!BB50*(Cohort_WP!BB48/Cohort_CF!BB48))</f>
        <v>1345023.4846374893</v>
      </c>
      <c r="BC48" s="1">
        <f>IF(Income_CF!BC50="","",(1+'Cost and Benefit Parameters'!$C$17)*Income_CF!BC50*(Cohort_WP!BC48/Cohort_CF!BC48))</f>
        <v>1372275.4518947979</v>
      </c>
      <c r="BD48" s="1">
        <f>IF(Income_CF!BD50="","",(1+'Cost and Benefit Parameters'!$C$17)*Income_CF!BD50*(Cohort_WP!BD48/Cohort_CF!BD48))</f>
        <v>1399239.7845218184</v>
      </c>
      <c r="BE48" s="1">
        <f>IF(Income_CF!BE50="","",(1+'Cost and Benefit Parameters'!$C$17)*Income_CF!BE50*(Cohort_WP!BE48/Cohort_CF!BE48))</f>
        <v>1425878.1653848325</v>
      </c>
      <c r="BF48" s="1">
        <f>IF(Income_CF!BF50="","",(1+'Cost and Benefit Parameters'!$C$17)*Income_CF!BF50*(Cohort_WP!BF48/Cohort_CF!BF48))</f>
        <v>1452152.128435981</v>
      </c>
      <c r="BG48" s="1">
        <f>IF(Income_CF!BG50="","",(1+'Cost and Benefit Parameters'!$C$17)*Income_CF!BG50*(Cohort_WP!BG48/Cohort_CF!BG48))</f>
        <v>1478023.1490312656</v>
      </c>
      <c r="BH48" s="1">
        <f>IF(Income_CF!BH50="","",(1+'Cost and Benefit Parameters'!$C$17)*Income_CF!BH50*(Cohort_WP!BH48/Cohort_CF!BH48))</f>
        <v>1503452.7361173187</v>
      </c>
      <c r="BI48" s="1">
        <f>IF(Income_CF!BI50="","",(1+'Cost and Benefit Parameters'!$C$17)*Income_CF!BI50*(Cohort_WP!BI48/Cohort_CF!BI48))</f>
        <v>1528402.5259866077</v>
      </c>
      <c r="BJ48" s="1">
        <f>IF(Income_CF!BJ50="","",(1+'Cost and Benefit Parameters'!$C$17)*Income_CF!BJ50*(Cohort_WP!BJ48/Cohort_CF!BJ48))</f>
        <v>1552834.3772887944</v>
      </c>
      <c r="BK48" s="1">
        <f>IF(Income_CF!BK50="","",(1+'Cost and Benefit Parameters'!$C$17)*Income_CF!BK50*(Cohort_WP!BK48/Cohort_CF!BK48))</f>
        <v>1576710.4669750123</v>
      </c>
      <c r="BL48" s="1">
        <f>IF(Income_CF!BL50="","",(1+'Cost and Benefit Parameters'!$C$17)*Income_CF!BL50*(Cohort_WP!BL48/Cohort_CF!BL48))</f>
        <v>1599993.3868426154</v>
      </c>
    </row>
    <row r="49" spans="1:72" x14ac:dyDescent="0.55000000000000004">
      <c r="A49" s="640"/>
      <c r="B49" s="329" t="s">
        <v>525</v>
      </c>
      <c r="C49" s="329"/>
      <c r="D49" s="329"/>
      <c r="E49" s="329"/>
      <c r="F49" s="330">
        <f>SUM(F29:F48)</f>
        <v>327452.90558228758</v>
      </c>
      <c r="G49" s="330">
        <f t="shared" ref="G49:BL49" si="0">SUM(G29:G48)</f>
        <v>677432.05439632409</v>
      </c>
      <c r="H49" s="330">
        <f t="shared" si="0"/>
        <v>1050894.0521673863</v>
      </c>
      <c r="I49" s="330">
        <f t="shared" si="0"/>
        <v>1448819.0486659619</v>
      </c>
      <c r="J49" s="330">
        <f t="shared" si="0"/>
        <v>1874535.3819750641</v>
      </c>
      <c r="K49" s="330">
        <f t="shared" si="0"/>
        <v>2326662.1803069608</v>
      </c>
      <c r="L49" s="330">
        <f t="shared" si="0"/>
        <v>2806232.4684977112</v>
      </c>
      <c r="M49" s="330">
        <f t="shared" si="0"/>
        <v>3314301.7587963669</v>
      </c>
      <c r="N49" s="330">
        <f t="shared" si="0"/>
        <v>3851948.0050064381</v>
      </c>
      <c r="O49" s="330">
        <f t="shared" si="0"/>
        <v>4420271.5529503282</v>
      </c>
      <c r="P49" s="330">
        <f t="shared" si="0"/>
        <v>5020395.0892718118</v>
      </c>
      <c r="Q49" s="330">
        <f t="shared" si="0"/>
        <v>5653463.5907246172</v>
      </c>
      <c r="R49" s="330">
        <f t="shared" si="0"/>
        <v>6320644.2762251189</v>
      </c>
      <c r="S49" s="330">
        <f t="shared" si="0"/>
        <v>7023126.5640735785</v>
      </c>
      <c r="T49" s="330">
        <f t="shared" si="0"/>
        <v>7762122.0368705112</v>
      </c>
      <c r="U49" s="330">
        <f t="shared" si="0"/>
        <v>8538864.4167720266</v>
      </c>
      <c r="V49" s="330">
        <f t="shared" si="0"/>
        <v>9354609.5538398344</v>
      </c>
      <c r="W49" s="330">
        <f t="shared" si="0"/>
        <v>10210635.43034739</v>
      </c>
      <c r="X49" s="330">
        <f t="shared" si="0"/>
        <v>11108242.184002563</v>
      </c>
      <c r="Y49" s="330">
        <f t="shared" si="0"/>
        <v>12048752.15313937</v>
      </c>
      <c r="Z49" s="330">
        <f t="shared" si="0"/>
        <v>12442093.575417837</v>
      </c>
      <c r="AA49" s="330">
        <f t="shared" si="0"/>
        <v>12840364.900255378</v>
      </c>
      <c r="AB49" s="330">
        <f t="shared" si="0"/>
        <v>13243227.869851597</v>
      </c>
      <c r="AC49" s="330">
        <f t="shared" si="0"/>
        <v>13650324.368141104</v>
      </c>
      <c r="AD49" s="330">
        <f t="shared" si="0"/>
        <v>14057078.05813596</v>
      </c>
      <c r="AE49" s="330">
        <f t="shared" si="0"/>
        <v>14467441.073289623</v>
      </c>
      <c r="AF49" s="330">
        <f t="shared" si="0"/>
        <v>14881029.18525053</v>
      </c>
      <c r="AG49" s="330">
        <f t="shared" si="0"/>
        <v>15297441.293997943</v>
      </c>
      <c r="AH49" s="330">
        <f t="shared" si="0"/>
        <v>15716259.901916211</v>
      </c>
      <c r="AI49" s="330">
        <f t="shared" si="0"/>
        <v>16137051.650143834</v>
      </c>
      <c r="AJ49" s="330">
        <f t="shared" si="0"/>
        <v>16559367.917023199</v>
      </c>
      <c r="AK49" s="330">
        <f t="shared" si="0"/>
        <v>16982745.478213169</v>
      </c>
      <c r="AL49" s="330">
        <f t="shared" si="0"/>
        <v>17406707.227757923</v>
      </c>
      <c r="AM49" s="330">
        <f t="shared" si="0"/>
        <v>17830762.959132694</v>
      </c>
      <c r="AN49" s="330">
        <f t="shared" si="0"/>
        <v>18254410.205011744</v>
      </c>
      <c r="AO49" s="330">
        <f t="shared" si="0"/>
        <v>18677135.134227987</v>
      </c>
      <c r="AP49" s="330">
        <f t="shared" si="0"/>
        <v>19098413.504117444</v>
      </c>
      <c r="AQ49" s="330">
        <f t="shared" si="0"/>
        <v>19517711.666168015</v>
      </c>
      <c r="AR49" s="330">
        <f t="shared" si="0"/>
        <v>19934487.622621179</v>
      </c>
      <c r="AS49" s="330">
        <f t="shared" si="0"/>
        <v>20348192.131409757</v>
      </c>
      <c r="AT49" s="330">
        <f t="shared" si="0"/>
        <v>19832897.379230693</v>
      </c>
      <c r="AU49" s="330">
        <f t="shared" si="0"/>
        <v>19273115.838803198</v>
      </c>
      <c r="AV49" s="330">
        <f t="shared" si="0"/>
        <v>18667474.915939361</v>
      </c>
      <c r="AW49" s="330">
        <f t="shared" si="0"/>
        <v>18014595.189880326</v>
      </c>
      <c r="AX49" s="330">
        <f t="shared" si="0"/>
        <v>17313091.069069143</v>
      </c>
      <c r="AY49" s="330">
        <f t="shared" si="0"/>
        <v>16561571.402221175</v>
      </c>
      <c r="AZ49" s="330">
        <f t="shared" si="0"/>
        <v>15758640.039374262</v>
      </c>
      <c r="BA49" s="330">
        <f t="shared" si="0"/>
        <v>14902896.337595014</v>
      </c>
      <c r="BB49" s="330">
        <f t="shared" si="0"/>
        <v>13992935.606031431</v>
      </c>
      <c r="BC49" s="330">
        <f t="shared" si="0"/>
        <v>13027349.485035758</v>
      </c>
      <c r="BD49" s="330">
        <f t="shared" si="0"/>
        <v>12004726.254135188</v>
      </c>
      <c r="BE49" s="330">
        <f t="shared" si="0"/>
        <v>10923651.063701775</v>
      </c>
      <c r="BF49" s="330">
        <f t="shared" si="0"/>
        <v>9782706.0852664486</v>
      </c>
      <c r="BG49" s="330">
        <f t="shared" si="0"/>
        <v>8580470.5755353794</v>
      </c>
      <c r="BH49" s="330">
        <f t="shared" si="0"/>
        <v>7315520.849299239</v>
      </c>
      <c r="BI49" s="330">
        <f t="shared" si="0"/>
        <v>5986430.1565773785</v>
      </c>
      <c r="BJ49" s="330">
        <f t="shared" si="0"/>
        <v>4591768.4595084926</v>
      </c>
      <c r="BK49" s="330">
        <f t="shared" si="0"/>
        <v>3130102.1046862891</v>
      </c>
      <c r="BL49" s="330">
        <f t="shared" si="0"/>
        <v>1599993.3868426154</v>
      </c>
      <c r="BM49" s="329"/>
      <c r="BN49" s="329"/>
      <c r="BO49" s="329"/>
      <c r="BP49" s="329"/>
      <c r="BQ49" s="329"/>
      <c r="BR49" s="329"/>
      <c r="BS49" s="329"/>
      <c r="BT49" s="329"/>
    </row>
    <row r="50" spans="1:72" x14ac:dyDescent="0.55000000000000004">
      <c r="B50" s="329" t="s">
        <v>526</v>
      </c>
      <c r="C50" s="329"/>
      <c r="D50" s="329"/>
      <c r="E50" s="329"/>
      <c r="F50" s="329">
        <f>'Cost and Benefit Parameters'!$C$44*F49</f>
        <v>129343.8977050036</v>
      </c>
      <c r="G50" s="329">
        <f>'Cost and Benefit Parameters'!$C$44*G49</f>
        <v>267585.66148654802</v>
      </c>
      <c r="H50" s="329">
        <f>'Cost and Benefit Parameters'!$C$44*H49</f>
        <v>415103.15060611762</v>
      </c>
      <c r="I50" s="329">
        <f>'Cost and Benefit Parameters'!$C$44*I49</f>
        <v>572283.52422305499</v>
      </c>
      <c r="J50" s="329">
        <f>'Cost and Benefit Parameters'!$C$44*J49</f>
        <v>740441.47588015033</v>
      </c>
      <c r="K50" s="329">
        <f>'Cost and Benefit Parameters'!$C$44*K49</f>
        <v>919031.56122124952</v>
      </c>
      <c r="L50" s="329">
        <f>'Cost and Benefit Parameters'!$C$44*L49</f>
        <v>1108461.825056596</v>
      </c>
      <c r="M50" s="329">
        <f>'Cost and Benefit Parameters'!$C$44*M49</f>
        <v>1309149.1947245649</v>
      </c>
      <c r="N50" s="329">
        <f>'Cost and Benefit Parameters'!$C$44*N49</f>
        <v>1521519.4619775431</v>
      </c>
      <c r="O50" s="329">
        <f>'Cost and Benefit Parameters'!$C$44*O49</f>
        <v>1746007.2634153797</v>
      </c>
      <c r="P50" s="329">
        <f>'Cost and Benefit Parameters'!$C$44*P49</f>
        <v>1983056.0602623657</v>
      </c>
      <c r="Q50" s="329">
        <f>'Cost and Benefit Parameters'!$C$44*Q49</f>
        <v>2233118.118336224</v>
      </c>
      <c r="R50" s="329">
        <f>'Cost and Benefit Parameters'!$C$44*R49</f>
        <v>2496654.489108922</v>
      </c>
      <c r="S50" s="329">
        <f>'Cost and Benefit Parameters'!$C$44*S49</f>
        <v>2774134.9928090638</v>
      </c>
      <c r="T50" s="329">
        <f>'Cost and Benefit Parameters'!$C$44*T49</f>
        <v>3066038.2045638519</v>
      </c>
      <c r="U50" s="329">
        <f>'Cost and Benefit Parameters'!$C$44*U49</f>
        <v>3372851.4446249506</v>
      </c>
      <c r="V50" s="329">
        <f>'Cost and Benefit Parameters'!$C$44*V49</f>
        <v>3695070.7737667346</v>
      </c>
      <c r="W50" s="329">
        <f>'Cost and Benefit Parameters'!$C$44*W49</f>
        <v>4033200.9949872196</v>
      </c>
      <c r="X50" s="329">
        <f>'Cost and Benefit Parameters'!$C$44*X49</f>
        <v>4387755.6626810124</v>
      </c>
      <c r="Y50" s="329">
        <f>'Cost and Benefit Parameters'!$C$44*Y49</f>
        <v>4759257.1004900513</v>
      </c>
      <c r="Z50" s="329">
        <f>'Cost and Benefit Parameters'!$C$44*Z49</f>
        <v>4914626.9622900458</v>
      </c>
      <c r="AA50" s="329">
        <f>'Cost and Benefit Parameters'!$C$44*AA49</f>
        <v>5071944.1356008751</v>
      </c>
      <c r="AB50" s="329">
        <f>'Cost and Benefit Parameters'!$C$44*AB49</f>
        <v>5231075.0085913809</v>
      </c>
      <c r="AC50" s="329">
        <f>'Cost and Benefit Parameters'!$C$44*AC49</f>
        <v>5391878.1254157359</v>
      </c>
      <c r="AD50" s="329">
        <f>'Cost and Benefit Parameters'!$C$44*AD49</f>
        <v>5552545.8329637041</v>
      </c>
      <c r="AE50" s="329">
        <f>'Cost and Benefit Parameters'!$C$44*AE49</f>
        <v>5714639.2239494016</v>
      </c>
      <c r="AF50" s="329">
        <f>'Cost and Benefit Parameters'!$C$44*AF49</f>
        <v>5878006.5281739598</v>
      </c>
      <c r="AG50" s="329">
        <f>'Cost and Benefit Parameters'!$C$44*AG49</f>
        <v>6042489.3111291882</v>
      </c>
      <c r="AH50" s="329">
        <f>'Cost and Benefit Parameters'!$C$44*AH49</f>
        <v>6207922.6612569038</v>
      </c>
      <c r="AI50" s="329">
        <f>'Cost and Benefit Parameters'!$C$44*AI49</f>
        <v>6374135.4018068146</v>
      </c>
      <c r="AJ50" s="329">
        <f>'Cost and Benefit Parameters'!$C$44*AJ49</f>
        <v>6540950.3272241633</v>
      </c>
      <c r="AK50" s="329">
        <f>'Cost and Benefit Parameters'!$C$44*AK49</f>
        <v>6708184.4638942024</v>
      </c>
      <c r="AL50" s="329">
        <f>'Cost and Benefit Parameters'!$C$44*AL49</f>
        <v>6875649.3549643802</v>
      </c>
      <c r="AM50" s="329">
        <f>'Cost and Benefit Parameters'!$C$44*AM49</f>
        <v>7043151.3688574145</v>
      </c>
      <c r="AN50" s="329">
        <f>'Cost and Benefit Parameters'!$C$44*AN49</f>
        <v>7210492.0309796389</v>
      </c>
      <c r="AO50" s="329">
        <f>'Cost and Benefit Parameters'!$C$44*AO49</f>
        <v>7377468.3780200556</v>
      </c>
      <c r="AP50" s="329">
        <f>'Cost and Benefit Parameters'!$C$44*AP49</f>
        <v>7543873.3341263905</v>
      </c>
      <c r="AQ50" s="329">
        <f>'Cost and Benefit Parameters'!$C$44*AQ49</f>
        <v>7709496.1081363661</v>
      </c>
      <c r="AR50" s="329">
        <f>'Cost and Benefit Parameters'!$C$44*AR49</f>
        <v>7874122.6109353658</v>
      </c>
      <c r="AS50" s="329">
        <f>'Cost and Benefit Parameters'!$C$44*AS49</f>
        <v>8037535.8919068547</v>
      </c>
      <c r="AT50" s="329">
        <f>'Cost and Benefit Parameters'!$C$44*AT49</f>
        <v>7833994.464796124</v>
      </c>
      <c r="AU50" s="329">
        <f>'Cost and Benefit Parameters'!$C$44*AU49</f>
        <v>7612880.756327264</v>
      </c>
      <c r="AV50" s="329">
        <f>'Cost and Benefit Parameters'!$C$44*AV49</f>
        <v>7373652.591796048</v>
      </c>
      <c r="AW50" s="329">
        <f>'Cost and Benefit Parameters'!$C$44*AW49</f>
        <v>7115765.1000027293</v>
      </c>
      <c r="AX50" s="329">
        <f>'Cost and Benefit Parameters'!$C$44*AX49</f>
        <v>6838670.9722823119</v>
      </c>
      <c r="AY50" s="329">
        <f>'Cost and Benefit Parameters'!$C$44*AY49</f>
        <v>6541820.7038773643</v>
      </c>
      <c r="AZ50" s="329">
        <f>'Cost and Benefit Parameters'!$C$44*AZ49</f>
        <v>6224662.8155528335</v>
      </c>
      <c r="BA50" s="329">
        <f>'Cost and Benefit Parameters'!$C$44*BA49</f>
        <v>5886644.0533500304</v>
      </c>
      <c r="BB50" s="329">
        <f>'Cost and Benefit Parameters'!$C$44*BB49</f>
        <v>5527209.5643824153</v>
      </c>
      <c r="BC50" s="329">
        <f>'Cost and Benefit Parameters'!$C$44*BC49</f>
        <v>5145803.0465891249</v>
      </c>
      <c r="BD50" s="329">
        <f>'Cost and Benefit Parameters'!$C$44*BD49</f>
        <v>4741866.8703833995</v>
      </c>
      <c r="BE50" s="329">
        <f>'Cost and Benefit Parameters'!$C$44*BE49</f>
        <v>4314842.1701622009</v>
      </c>
      <c r="BF50" s="329">
        <f>'Cost and Benefit Parameters'!$C$44*BF49</f>
        <v>3864168.9036802473</v>
      </c>
      <c r="BG50" s="329">
        <f>'Cost and Benefit Parameters'!$C$44*BG49</f>
        <v>3389285.8773364751</v>
      </c>
      <c r="BH50" s="329">
        <f>'Cost and Benefit Parameters'!$C$44*BH49</f>
        <v>2889630.7354731997</v>
      </c>
      <c r="BI50" s="329">
        <f>'Cost and Benefit Parameters'!$C$44*BI49</f>
        <v>2364639.9118480645</v>
      </c>
      <c r="BJ50" s="329">
        <f>'Cost and Benefit Parameters'!$C$44*BJ49</f>
        <v>1813748.5415058546</v>
      </c>
      <c r="BK50" s="329">
        <f>'Cost and Benefit Parameters'!$C$44*BK49</f>
        <v>1236390.3313510842</v>
      </c>
      <c r="BL50" s="329">
        <f>'Cost and Benefit Parameters'!$C$44*BL49</f>
        <v>631997.38780283311</v>
      </c>
      <c r="BM50" s="329"/>
      <c r="BN50" s="329"/>
      <c r="BO50" s="329"/>
      <c r="BP50" s="329"/>
      <c r="BQ50" s="329"/>
      <c r="BR50" s="329"/>
      <c r="BS50" s="329"/>
      <c r="BT50" s="329"/>
    </row>
    <row r="51" spans="1:72" x14ac:dyDescent="0.55000000000000004">
      <c r="A51" s="638" t="s">
        <v>488</v>
      </c>
      <c r="B51" s="128" t="s">
        <v>490</v>
      </c>
      <c r="C51" s="332"/>
      <c r="D51" s="332"/>
      <c r="E51" s="332"/>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row>
    <row r="52" spans="1:72" x14ac:dyDescent="0.55000000000000004">
      <c r="A52" s="639"/>
      <c r="B52" t="s">
        <v>466</v>
      </c>
      <c r="F52" s="1">
        <f>IF(Income_CF!F54="","",(1+'Cost and Benefit Parameters'!$C$17)*Income_CF!F54*(Cohort_WP!F52/Cohort_CF!F52))</f>
        <v>1123792.5865705034</v>
      </c>
      <c r="G52" s="1">
        <f>IF(Income_CF!G54="","",(1+'Cost and Benefit Parameters'!$C$17)*Income_CF!G54*(Cohort_WP!G52/Cohort_CF!G52))</f>
        <v>1167387.1019082393</v>
      </c>
      <c r="H52" s="1">
        <f>IF(Income_CF!H54="","",(1+'Cost and Benefit Parameters'!$C$17)*Income_CF!H54*(Cohort_WP!H52/Cohort_CF!H52))</f>
        <v>1211945.3639788427</v>
      </c>
      <c r="I52" s="1">
        <f>IF(Income_CF!I54="","",(1+'Cost and Benefit Parameters'!$C$17)*Income_CF!I54*(Cohort_WP!I52/Cohort_CF!I52))</f>
        <v>1257449.6842258673</v>
      </c>
      <c r="J52" s="1">
        <f>IF(Income_CF!J54="","",(1+'Cost and Benefit Parameters'!$C$17)*Income_CF!J54*(Cohort_WP!J52/Cohort_CF!J52))</f>
        <v>1311857.9461241318</v>
      </c>
      <c r="K52" s="1">
        <f>IF(Income_CF!K54="","",(1+'Cost and Benefit Parameters'!$C$17)*Income_CF!K54*(Cohort_WP!K52/Cohort_CF!K52))</f>
        <v>1358665.8343992315</v>
      </c>
      <c r="L52" s="1">
        <f>IF(Income_CF!L54="","",(1+'Cost and Benefit Parameters'!$C$17)*Income_CF!L54*(Cohort_WP!L52/Cohort_CF!L52))</f>
        <v>1406299.8234780866</v>
      </c>
      <c r="M52" s="1">
        <f>IF(Income_CF!M54="","",(1+'Cost and Benefit Parameters'!$C$17)*Income_CF!M54*(Cohort_WP!M52/Cohort_CF!M52))</f>
        <v>1454730.7305945542</v>
      </c>
      <c r="N52" s="1">
        <f>IF(Income_CF!N54="","",(1+'Cost and Benefit Parameters'!$C$17)*Income_CF!N54*(Cohort_WP!N52/Cohort_CF!N52))</f>
        <v>1503926.9003487143</v>
      </c>
      <c r="O52" s="1">
        <f>IF(Income_CF!O54="","",(1+'Cost and Benefit Parameters'!$C$17)*Income_CF!O54*(Cohort_WP!O52/Cohort_CF!O52))</f>
        <v>1553854.1968090376</v>
      </c>
      <c r="P52" s="1">
        <f>IF(Income_CF!P54="","",(1+'Cost and Benefit Parameters'!$C$17)*Income_CF!P54*(Cohort_WP!P52/Cohort_CF!P52))</f>
        <v>1604476.002908784</v>
      </c>
      <c r="Q52" s="1">
        <f>IF(Income_CF!Q54="","",(1+'Cost and Benefit Parameters'!$C$17)*Income_CF!Q54*(Cohort_WP!Q52/Cohort_CF!Q52))</f>
        <v>1655753.2273854085</v>
      </c>
      <c r="R52" s="1">
        <f>IF(Income_CF!R54="","",(1+'Cost and Benefit Parameters'!$C$17)*Income_CF!R54*(Cohort_WP!R52/Cohort_CF!R52))</f>
        <v>1707644.3194879324</v>
      </c>
      <c r="S52" s="1">
        <f>IF(Income_CF!S54="","",(1+'Cost and Benefit Parameters'!$C$17)*Income_CF!S54*(Cohort_WP!S52/Cohort_CF!S52))</f>
        <v>1760105.2916515351</v>
      </c>
      <c r="T52" s="1">
        <f>IF(Income_CF!T54="","",(1+'Cost and Benefit Parameters'!$C$17)*Income_CF!T54*(Cohort_WP!T52/Cohort_CF!T52))</f>
        <v>1813089.7503109621</v>
      </c>
      <c r="U52" s="1">
        <f>IF(Income_CF!U54="","",(1+'Cost and Benefit Parameters'!$C$17)*Income_CF!U54*(Cohort_WP!U52/Cohort_CF!U52))</f>
        <v>1866548.9349952878</v>
      </c>
      <c r="V52" s="1">
        <f>IF(Income_CF!V54="","",(1+'Cost and Benefit Parameters'!$C$17)*Income_CF!V54*(Cohort_WP!V52/Cohort_CF!V52))</f>
        <v>1920431.7658153954</v>
      </c>
      <c r="W52" s="1">
        <f>IF(Income_CF!W54="","",(1+'Cost and Benefit Parameters'!$C$17)*Income_CF!W54*(Cohort_WP!W52/Cohort_CF!W52))</f>
        <v>1974684.8994235331</v>
      </c>
      <c r="X52" s="1">
        <f>IF(Income_CF!X54="","",(1+'Cost and Benefit Parameters'!$C$17)*Income_CF!X54*(Cohort_WP!X52/Cohort_CF!X52))</f>
        <v>2029252.7934902196</v>
      </c>
      <c r="Y52" s="1">
        <f>IF(Income_CF!Y54="","",(1+'Cost and Benefit Parameters'!$C$17)*Income_CF!Y54*(Cohort_WP!Y52/Cohort_CF!Y52))</f>
        <v>2084077.7797091345</v>
      </c>
      <c r="Z52" s="1">
        <f>IF(Income_CF!Z54="","",(1+'Cost and Benefit Parameters'!$C$17)*Income_CF!Z54*(Cohort_WP!Z52/Cohort_CF!Z52))</f>
        <v>2139100.1453044103</v>
      </c>
      <c r="AA52" s="1">
        <f>IF(Income_CF!AA54="","",(1+'Cost and Benefit Parameters'!$C$17)*Income_CF!AA54*(Cohort_WP!AA52/Cohort_CF!AA52))</f>
        <v>2194258.222978035</v>
      </c>
      <c r="AB52" s="1">
        <f>IF(Income_CF!AB54="","",(1+'Cost and Benefit Parameters'!$C$17)*Income_CF!AB54*(Cohort_WP!AB52/Cohort_CF!AB52))</f>
        <v>2249488.4891972374</v>
      </c>
      <c r="AC52" s="1">
        <f>IF(Income_CF!AC54="","",(1+'Cost and Benefit Parameters'!$C$17)*Income_CF!AC54*(Cohort_WP!AC52/Cohort_CF!AC52))</f>
        <v>2304725.6706838543</v>
      </c>
      <c r="AD52" s="1">
        <f>IF(Income_CF!AD54="","",(1+'Cost and Benefit Parameters'!$C$17)*Income_CF!AD54*(Cohort_WP!AD52/Cohort_CF!AD52))</f>
        <v>2359902.8589290599</v>
      </c>
      <c r="AE52" s="1">
        <f>IF(Income_CF!AE54="","",(1+'Cost and Benefit Parameters'!$C$17)*Income_CF!AE54*(Cohort_WP!AE52/Cohort_CF!AE52))</f>
        <v>2414951.6325181243</v>
      </c>
      <c r="AF52" s="1">
        <f>IF(Income_CF!AF54="","",(1+'Cost and Benefit Parameters'!$C$17)*Income_CF!AF54*(Cohort_WP!AF52/Cohort_CF!AF52))</f>
        <v>2469802.1870116554</v>
      </c>
      <c r="AG52" s="1">
        <f>IF(Income_CF!AG54="","",(1+'Cost and Benefit Parameters'!$C$17)*Income_CF!AG54*(Cohort_WP!AG52/Cohort_CF!AG52))</f>
        <v>2524383.4720911565</v>
      </c>
      <c r="AH52" s="1">
        <f>IF(Income_CF!AH54="","",(1+'Cost and Benefit Parameters'!$C$17)*Income_CF!AH54*(Cohort_WP!AH52/Cohort_CF!AH52))</f>
        <v>2578623.335639324</v>
      </c>
      <c r="AI52" s="1">
        <f>IF(Income_CF!AI54="","",(1+'Cost and Benefit Parameters'!$C$17)*Income_CF!AI54*(Cohort_WP!AI52/Cohort_CF!AI52))</f>
        <v>2632448.6743881619</v>
      </c>
      <c r="AJ52" s="1">
        <f>IF(Income_CF!AJ54="","",(1+'Cost and Benefit Parameters'!$C$17)*Income_CF!AJ54*(Cohort_WP!AJ52/Cohort_CF!AJ52))</f>
        <v>2685785.5907322704</v>
      </c>
      <c r="AK52" s="1">
        <f>IF(Income_CF!AK54="","",(1+'Cost and Benefit Parameters'!$C$17)*Income_CF!AK54*(Cohort_WP!AK52/Cohort_CF!AK52))</f>
        <v>2738559.5552693238</v>
      </c>
      <c r="AL52" s="1">
        <f>IF(Income_CF!AL54="","",(1+'Cost and Benefit Parameters'!$C$17)*Income_CF!AL54*(Cohort_WP!AL52/Cohort_CF!AL52))</f>
        <v>2790695.5745965904</v>
      </c>
      <c r="AM52" s="1">
        <f>IF(Income_CF!AM54="","",(1+'Cost and Benefit Parameters'!$C$17)*Income_CF!AM54*(Cohort_WP!AM52/Cohort_CF!AM52))</f>
        <v>2842118.3638600511</v>
      </c>
      <c r="AN52" s="1">
        <f>IF(Income_CF!AN54="","",(1+'Cost and Benefit Parameters'!$C$17)*Income_CF!AN54*(Cohort_WP!AN52/Cohort_CF!AN52))</f>
        <v>2892752.5235226839</v>
      </c>
      <c r="AO52" s="1">
        <f>IF(Income_CF!AO54="","",(1+'Cost and Benefit Parameters'!$C$17)*Income_CF!AO54*(Cohort_WP!AO52/Cohort_CF!AO52))</f>
        <v>2942522.7197902696</v>
      </c>
      <c r="AP52" s="1">
        <f>IF(Income_CF!AP54="","",(1+'Cost and Benefit Parameters'!$C$17)*Income_CF!AP54*(Cohort_WP!AP52/Cohort_CF!AP52))</f>
        <v>2991353.8681068909</v>
      </c>
      <c r="AQ52" s="1">
        <f>IF(Income_CF!AQ54="","",(1+'Cost and Benefit Parameters'!$C$17)*Income_CF!AQ54*(Cohort_WP!AQ52/Cohort_CF!AQ52))</f>
        <v>3039171.3191089635</v>
      </c>
      <c r="AR52" s="1">
        <f>IF(Income_CF!AR54="","",(1+'Cost and Benefit Parameters'!$C$17)*Income_CF!AR54*(Cohort_WP!AR52/Cohort_CF!AR52))</f>
        <v>3085901.0464051333</v>
      </c>
      <c r="AS52" s="1">
        <f>IF(Income_CF!AS54="","",(1+'Cost and Benefit Parameters'!$C$17)*Income_CF!AS54*(Cohort_WP!AS52/Cohort_CF!AS52))</f>
        <v>3131469.8355314294</v>
      </c>
      <c r="AT52" s="1" t="str">
        <f>IF(Income_CF!AT54="","",(1+'Cost and Benefit Parameters'!$C$17)*Income_CF!AT54*(Cohort_WP!AT52/Cohort_CF!AT52))</f>
        <v/>
      </c>
      <c r="AU52" s="1" t="str">
        <f>IF(Income_CF!AU54="","",(1+'Cost and Benefit Parameters'!$C$17)*Income_CF!AU54*(Cohort_WP!AU52/Cohort_CF!AU52))</f>
        <v/>
      </c>
      <c r="AV52" s="1" t="str">
        <f>IF(Income_CF!AV54="","",(1+'Cost and Benefit Parameters'!$C$17)*Income_CF!AV54*(Cohort_WP!AV52/Cohort_CF!AV52))</f>
        <v/>
      </c>
      <c r="AW52" s="1" t="str">
        <f>IF(Income_CF!AW54="","",(1+'Cost and Benefit Parameters'!$C$17)*Income_CF!AW54*(Cohort_WP!AW52/Cohort_CF!AW52))</f>
        <v/>
      </c>
      <c r="AX52" s="1" t="str">
        <f>IF(Income_CF!AX54="","",(1+'Cost and Benefit Parameters'!$C$17)*Income_CF!AX54*(Cohort_WP!AX52/Cohort_CF!AX52))</f>
        <v/>
      </c>
      <c r="AY52" s="1" t="str">
        <f>IF(Income_CF!AY54="","",(1+'Cost and Benefit Parameters'!$C$17)*Income_CF!AY54*(Cohort_WP!AY52/Cohort_CF!AY52))</f>
        <v/>
      </c>
      <c r="AZ52" s="1" t="str">
        <f>IF(Income_CF!AZ54="","",(1+'Cost and Benefit Parameters'!$C$17)*Income_CF!AZ54*(Cohort_WP!AZ52/Cohort_CF!AZ52))</f>
        <v/>
      </c>
      <c r="BA52" s="1" t="str">
        <f>IF(Income_CF!BA54="","",(1+'Cost and Benefit Parameters'!$C$17)*Income_CF!BA54*(Cohort_WP!BA52/Cohort_CF!BA52))</f>
        <v/>
      </c>
      <c r="BB52" s="1" t="str">
        <f>IF(Income_CF!BB54="","",(1+'Cost and Benefit Parameters'!$C$17)*Income_CF!BB54*(Cohort_WP!BB52/Cohort_CF!BB52))</f>
        <v/>
      </c>
      <c r="BC52" s="1" t="str">
        <f>IF(Income_CF!BC54="","",(1+'Cost and Benefit Parameters'!$C$17)*Income_CF!BC54*(Cohort_WP!BC52/Cohort_CF!BC52))</f>
        <v/>
      </c>
      <c r="BD52" s="1" t="str">
        <f>IF(Income_CF!BD54="","",(1+'Cost and Benefit Parameters'!$C$17)*Income_CF!BD54*(Cohort_WP!BD52/Cohort_CF!BD52))</f>
        <v/>
      </c>
      <c r="BE52" s="1" t="str">
        <f>IF(Income_CF!BE54="","",(1+'Cost and Benefit Parameters'!$C$17)*Income_CF!BE54*(Cohort_WP!BE52/Cohort_CF!BE52))</f>
        <v/>
      </c>
      <c r="BF52" s="1" t="str">
        <f>IF(Income_CF!BF54="","",(1+'Cost and Benefit Parameters'!$C$17)*Income_CF!BF54*(Cohort_WP!BF52/Cohort_CF!BF52))</f>
        <v/>
      </c>
      <c r="BG52" s="1" t="str">
        <f>IF(Income_CF!BG54="","",(1+'Cost and Benefit Parameters'!$C$17)*Income_CF!BG54*(Cohort_WP!BG52/Cohort_CF!BG52))</f>
        <v/>
      </c>
      <c r="BH52" s="1" t="str">
        <f>IF(Income_CF!BH54="","",(1+'Cost and Benefit Parameters'!$C$17)*Income_CF!BH54*(Cohort_WP!BH52/Cohort_CF!BH52))</f>
        <v/>
      </c>
      <c r="BI52" s="1" t="str">
        <f>IF(Income_CF!BI54="","",(1+'Cost and Benefit Parameters'!$C$17)*Income_CF!BI54*(Cohort_WP!BI52/Cohort_CF!BI52))</f>
        <v/>
      </c>
      <c r="BJ52" s="1" t="str">
        <f>IF(Income_CF!BJ54="","",(1+'Cost and Benefit Parameters'!$C$17)*Income_CF!BJ54*(Cohort_WP!BJ52/Cohort_CF!BJ52))</f>
        <v/>
      </c>
      <c r="BK52" s="1" t="str">
        <f>IF(Income_CF!BK54="","",(1+'Cost and Benefit Parameters'!$C$17)*Income_CF!BK54*(Cohort_WP!BK52/Cohort_CF!BK52))</f>
        <v/>
      </c>
      <c r="BL52" s="1" t="str">
        <f>IF(Income_CF!BL54="","",(1+'Cost and Benefit Parameters'!$C$17)*Income_CF!BL54*(Cohort_WP!BL52/Cohort_CF!BL52))</f>
        <v/>
      </c>
    </row>
    <row r="53" spans="1:72" x14ac:dyDescent="0.55000000000000004">
      <c r="A53" s="639"/>
      <c r="B53" t="s">
        <v>468</v>
      </c>
      <c r="F53" s="1" t="str">
        <f>IF(Income_CF!F55="","",(1+'Cost and Benefit Parameters'!$C$17)*Income_CF!F55*(Cohort_WP!F53/Cohort_CF!F53))</f>
        <v/>
      </c>
      <c r="G53" s="1">
        <f>IF(Income_CF!G55="","",(1+'Cost and Benefit Parameters'!$C$17)*Income_CF!G55*(Cohort_WP!G53/Cohort_CF!G53))</f>
        <v>1157506.3641676186</v>
      </c>
      <c r="H53" s="1">
        <f>IF(Income_CF!H55="","",(1+'Cost and Benefit Parameters'!$C$17)*Income_CF!H55*(Cohort_WP!H53/Cohort_CF!H53))</f>
        <v>1202408.7149654862</v>
      </c>
      <c r="I53" s="1">
        <f>IF(Income_CF!I55="","",(1+'Cost and Benefit Parameters'!$C$17)*Income_CF!I55*(Cohort_WP!I53/Cohort_CF!I53))</f>
        <v>1248303.7248982079</v>
      </c>
      <c r="J53" s="1">
        <f>IF(Income_CF!J55="","",(1+'Cost and Benefit Parameters'!$C$17)*Income_CF!J55*(Cohort_WP!J53/Cohort_CF!J53))</f>
        <v>1295173.1747526431</v>
      </c>
      <c r="K53" s="1">
        <f>IF(Income_CF!K55="","",(1+'Cost and Benefit Parameters'!$C$17)*Income_CF!K55*(Cohort_WP!K53/Cohort_CF!K53))</f>
        <v>1351213.6845078559</v>
      </c>
      <c r="L53" s="1">
        <f>IF(Income_CF!L55="","",(1+'Cost and Benefit Parameters'!$C$17)*Income_CF!L55*(Cohort_WP!L53/Cohort_CF!L53))</f>
        <v>1399425.8094312085</v>
      </c>
      <c r="M53" s="1">
        <f>IF(Income_CF!M55="","",(1+'Cost and Benefit Parameters'!$C$17)*Income_CF!M55*(Cohort_WP!M53/Cohort_CF!M53))</f>
        <v>1448488.8181824295</v>
      </c>
      <c r="N53" s="1">
        <f>IF(Income_CF!N55="","",(1+'Cost and Benefit Parameters'!$C$17)*Income_CF!N55*(Cohort_WP!N53/Cohort_CF!N53))</f>
        <v>1498372.6525123909</v>
      </c>
      <c r="O53" s="1">
        <f>IF(Income_CF!O55="","",(1+'Cost and Benefit Parameters'!$C$17)*Income_CF!O55*(Cohort_WP!O53/Cohort_CF!O53))</f>
        <v>1549044.7073591759</v>
      </c>
      <c r="P53" s="1">
        <f>IF(Income_CF!P55="","",(1+'Cost and Benefit Parameters'!$C$17)*Income_CF!P55*(Cohort_WP!P53/Cohort_CF!P53))</f>
        <v>1600469.8227133087</v>
      </c>
      <c r="Q53" s="1">
        <f>IF(Income_CF!Q55="","",(1+'Cost and Benefit Parameters'!$C$17)*Income_CF!Q55*(Cohort_WP!Q53/Cohort_CF!Q53))</f>
        <v>1652610.2829960475</v>
      </c>
      <c r="R53" s="1">
        <f>IF(Income_CF!R55="","",(1+'Cost and Benefit Parameters'!$C$17)*Income_CF!R55*(Cohort_WP!R53/Cohort_CF!R53))</f>
        <v>1705425.8242069709</v>
      </c>
      <c r="S53" s="1">
        <f>IF(Income_CF!S55="","",(1+'Cost and Benefit Parameters'!$C$17)*Income_CF!S55*(Cohort_WP!S53/Cohort_CF!S53))</f>
        <v>1758873.64907257</v>
      </c>
      <c r="T53" s="1">
        <f>IF(Income_CF!T55="","",(1+'Cost and Benefit Parameters'!$C$17)*Income_CF!T55*(Cohort_WP!T53/Cohort_CF!T53))</f>
        <v>1812908.4504010815</v>
      </c>
      <c r="U53" s="1">
        <f>IF(Income_CF!U55="","",(1+'Cost and Benefit Parameters'!$C$17)*Income_CF!U55*(Cohort_WP!U53/Cohort_CF!U53))</f>
        <v>1867482.4428202913</v>
      </c>
      <c r="V53" s="1">
        <f>IF(Income_CF!V55="","",(1+'Cost and Benefit Parameters'!$C$17)*Income_CF!V55*(Cohort_WP!V53/Cohort_CF!V53))</f>
        <v>1922545.403045146</v>
      </c>
      <c r="W53" s="1">
        <f>IF(Income_CF!W55="","",(1+'Cost and Benefit Parameters'!$C$17)*Income_CF!W55*(Cohort_WP!W53/Cohort_CF!W53))</f>
        <v>1978044.7187898571</v>
      </c>
      <c r="X53" s="1">
        <f>IF(Income_CF!X55="","",(1+'Cost and Benefit Parameters'!$C$17)*Income_CF!X55*(Cohort_WP!X53/Cohort_CF!X53))</f>
        <v>2033925.4464062394</v>
      </c>
      <c r="Y53" s="1">
        <f>IF(Income_CF!Y55="","",(1+'Cost and Benefit Parameters'!$C$17)*Income_CF!Y55*(Cohort_WP!Y53/Cohort_CF!Y53))</f>
        <v>2090130.3772949257</v>
      </c>
      <c r="Z53" s="1">
        <f>IF(Income_CF!Z55="","",(1+'Cost and Benefit Parameters'!$C$17)*Income_CF!Z55*(Cohort_WP!Z53/Cohort_CF!Z53))</f>
        <v>2146600.1131004086</v>
      </c>
      <c r="AA53" s="1">
        <f>IF(Income_CF!AA55="","",(1+'Cost and Benefit Parameters'!$C$17)*Income_CF!AA55*(Cohort_WP!AA53/Cohort_CF!AA53))</f>
        <v>2203273.1496635424</v>
      </c>
      <c r="AB53" s="1">
        <f>IF(Income_CF!AB55="","",(1+'Cost and Benefit Parameters'!$C$17)*Income_CF!AB55*(Cohort_WP!AB53/Cohort_CF!AB53))</f>
        <v>2260085.969667376</v>
      </c>
      <c r="AC53" s="1">
        <f>IF(Income_CF!AC55="","",(1+'Cost and Benefit Parameters'!$C$17)*Income_CF!AC55*(Cohort_WP!AC53/Cohort_CF!AC53))</f>
        <v>2316973.1438731542</v>
      </c>
      <c r="AD53" s="1">
        <f>IF(Income_CF!AD55="","",(1+'Cost and Benefit Parameters'!$C$17)*Income_CF!AD55*(Cohort_WP!AD53/Cohort_CF!AD53))</f>
        <v>2373867.4408043697</v>
      </c>
      <c r="AE53" s="1">
        <f>IF(Income_CF!AE55="","",(1+'Cost and Benefit Parameters'!$C$17)*Income_CF!AE55*(Cohort_WP!AE53/Cohort_CF!AE53))</f>
        <v>2430699.9446969316</v>
      </c>
      <c r="AF53" s="1">
        <f>IF(Income_CF!AF55="","",(1+'Cost and Benefit Parameters'!$C$17)*Income_CF!AF55*(Cohort_WP!AF53/Cohort_CF!AF53))</f>
        <v>2487400.1814936684</v>
      </c>
      <c r="AG53" s="1">
        <f>IF(Income_CF!AG55="","",(1+'Cost and Benefit Parameters'!$C$17)*Income_CF!AG55*(Cohort_WP!AG53/Cohort_CF!AG53))</f>
        <v>2543896.2526220051</v>
      </c>
      <c r="AH53" s="1">
        <f>IF(Income_CF!AH55="","",(1+'Cost and Benefit Parameters'!$C$17)*Income_CF!AH55*(Cohort_WP!AH53/Cohort_CF!AH53))</f>
        <v>2600114.9762538909</v>
      </c>
      <c r="AI53" s="1">
        <f>IF(Income_CF!AI55="","",(1+'Cost and Benefit Parameters'!$C$17)*Income_CF!AI55*(Cohort_WP!AI53/Cohort_CF!AI53))</f>
        <v>2655982.0357085033</v>
      </c>
      <c r="AJ53" s="1">
        <f>IF(Income_CF!AJ55="","",(1+'Cost and Benefit Parameters'!$C$17)*Income_CF!AJ55*(Cohort_WP!AJ53/Cohort_CF!AJ53))</f>
        <v>2711422.1346198069</v>
      </c>
      <c r="AK53" s="1">
        <f>IF(Income_CF!AK55="","",(1+'Cost and Benefit Parameters'!$C$17)*Income_CF!AK55*(Cohort_WP!AK53/Cohort_CF!AK53))</f>
        <v>2766359.1584542394</v>
      </c>
      <c r="AL53" s="1">
        <f>IF(Income_CF!AL55="","",(1+'Cost and Benefit Parameters'!$C$17)*Income_CF!AL55*(Cohort_WP!AL53/Cohort_CF!AL53))</f>
        <v>2820716.3419274027</v>
      </c>
      <c r="AM53" s="1">
        <f>IF(Income_CF!AM55="","",(1+'Cost and Benefit Parameters'!$C$17)*Income_CF!AM55*(Cohort_WP!AM53/Cohort_CF!AM53))</f>
        <v>2874416.441834488</v>
      </c>
      <c r="AN53" s="1">
        <f>IF(Income_CF!AN55="","",(1+'Cost and Benefit Parameters'!$C$17)*Income_CF!AN55*(Cohort_WP!AN53/Cohort_CF!AN53))</f>
        <v>2927381.9147758521</v>
      </c>
      <c r="AO53" s="1">
        <f>IF(Income_CF!AO55="","",(1+'Cost and Benefit Parameters'!$C$17)*Income_CF!AO55*(Cohort_WP!AO53/Cohort_CF!AO53))</f>
        <v>2979535.0992283653</v>
      </c>
      <c r="AP53" s="1">
        <f>IF(Income_CF!AP55="","",(1+'Cost and Benefit Parameters'!$C$17)*Income_CF!AP55*(Cohort_WP!AP53/Cohort_CF!AP53))</f>
        <v>3030798.4013839774</v>
      </c>
      <c r="AQ53" s="1">
        <f>IF(Income_CF!AQ55="","",(1+'Cost and Benefit Parameters'!$C$17)*Income_CF!AQ55*(Cohort_WP!AQ53/Cohort_CF!AQ53))</f>
        <v>3081094.4841500972</v>
      </c>
      <c r="AR53" s="1">
        <f>IF(Income_CF!AR55="","",(1+'Cost and Benefit Parameters'!$C$17)*Income_CF!AR55*(Cohort_WP!AR53/Cohort_CF!AR53))</f>
        <v>3130346.4586822325</v>
      </c>
      <c r="AS53" s="1">
        <f>IF(Income_CF!AS55="","",(1+'Cost and Benefit Parameters'!$C$17)*Income_CF!AS55*(Cohort_WP!AS53/Cohort_CF!AS53))</f>
        <v>3178478.0777972876</v>
      </c>
      <c r="AT53" s="1">
        <f>IF(Income_CF!AT55="","",(1+'Cost and Benefit Parameters'!$C$17)*Income_CF!AT55*(Cohort_WP!AT53/Cohort_CF!AT53))</f>
        <v>3225413.9305973714</v>
      </c>
      <c r="AU53" s="1" t="str">
        <f>IF(Income_CF!AU55="","",(1+'Cost and Benefit Parameters'!$C$17)*Income_CF!AU55*(Cohort_WP!AU53/Cohort_CF!AU53))</f>
        <v/>
      </c>
      <c r="AV53" s="1" t="str">
        <f>IF(Income_CF!AV55="","",(1+'Cost and Benefit Parameters'!$C$17)*Income_CF!AV55*(Cohort_WP!AV53/Cohort_CF!AV53))</f>
        <v/>
      </c>
      <c r="AW53" s="1" t="str">
        <f>IF(Income_CF!AW55="","",(1+'Cost and Benefit Parameters'!$C$17)*Income_CF!AW55*(Cohort_WP!AW53/Cohort_CF!AW53))</f>
        <v/>
      </c>
      <c r="AX53" s="1" t="str">
        <f>IF(Income_CF!AX55="","",(1+'Cost and Benefit Parameters'!$C$17)*Income_CF!AX55*(Cohort_WP!AX53/Cohort_CF!AX53))</f>
        <v/>
      </c>
      <c r="AY53" s="1" t="str">
        <f>IF(Income_CF!AY55="","",(1+'Cost and Benefit Parameters'!$C$17)*Income_CF!AY55*(Cohort_WP!AY53/Cohort_CF!AY53))</f>
        <v/>
      </c>
      <c r="AZ53" s="1" t="str">
        <f>IF(Income_CF!AZ55="","",(1+'Cost and Benefit Parameters'!$C$17)*Income_CF!AZ55*(Cohort_WP!AZ53/Cohort_CF!AZ53))</f>
        <v/>
      </c>
      <c r="BA53" s="1" t="str">
        <f>IF(Income_CF!BA55="","",(1+'Cost and Benefit Parameters'!$C$17)*Income_CF!BA55*(Cohort_WP!BA53/Cohort_CF!BA53))</f>
        <v/>
      </c>
      <c r="BB53" s="1" t="str">
        <f>IF(Income_CF!BB55="","",(1+'Cost and Benefit Parameters'!$C$17)*Income_CF!BB55*(Cohort_WP!BB53/Cohort_CF!BB53))</f>
        <v/>
      </c>
      <c r="BC53" s="1" t="str">
        <f>IF(Income_CF!BC55="","",(1+'Cost and Benefit Parameters'!$C$17)*Income_CF!BC55*(Cohort_WP!BC53/Cohort_CF!BC53))</f>
        <v/>
      </c>
      <c r="BD53" s="1" t="str">
        <f>IF(Income_CF!BD55="","",(1+'Cost and Benefit Parameters'!$C$17)*Income_CF!BD55*(Cohort_WP!BD53/Cohort_CF!BD53))</f>
        <v/>
      </c>
      <c r="BE53" s="1" t="str">
        <f>IF(Income_CF!BE55="","",(1+'Cost and Benefit Parameters'!$C$17)*Income_CF!BE55*(Cohort_WP!BE53/Cohort_CF!BE53))</f>
        <v/>
      </c>
      <c r="BF53" s="1" t="str">
        <f>IF(Income_CF!BF55="","",(1+'Cost and Benefit Parameters'!$C$17)*Income_CF!BF55*(Cohort_WP!BF53/Cohort_CF!BF53))</f>
        <v/>
      </c>
      <c r="BG53" s="1" t="str">
        <f>IF(Income_CF!BG55="","",(1+'Cost and Benefit Parameters'!$C$17)*Income_CF!BG55*(Cohort_WP!BG53/Cohort_CF!BG53))</f>
        <v/>
      </c>
      <c r="BH53" s="1" t="str">
        <f>IF(Income_CF!BH55="","",(1+'Cost and Benefit Parameters'!$C$17)*Income_CF!BH55*(Cohort_WP!BH53/Cohort_CF!BH53))</f>
        <v/>
      </c>
      <c r="BI53" s="1" t="str">
        <f>IF(Income_CF!BI55="","",(1+'Cost and Benefit Parameters'!$C$17)*Income_CF!BI55*(Cohort_WP!BI53/Cohort_CF!BI53))</f>
        <v/>
      </c>
      <c r="BJ53" s="1" t="str">
        <f>IF(Income_CF!BJ55="","",(1+'Cost and Benefit Parameters'!$C$17)*Income_CF!BJ55*(Cohort_WP!BJ53/Cohort_CF!BJ53))</f>
        <v/>
      </c>
      <c r="BK53" s="1" t="str">
        <f>IF(Income_CF!BK55="","",(1+'Cost and Benefit Parameters'!$C$17)*Income_CF!BK55*(Cohort_WP!BK53/Cohort_CF!BK53))</f>
        <v/>
      </c>
      <c r="BL53" s="1" t="str">
        <f>IF(Income_CF!BL55="","",(1+'Cost and Benefit Parameters'!$C$17)*Income_CF!BL55*(Cohort_WP!BL53/Cohort_CF!BL53))</f>
        <v/>
      </c>
    </row>
    <row r="54" spans="1:72" x14ac:dyDescent="0.55000000000000004">
      <c r="A54" s="639"/>
      <c r="B54" t="s">
        <v>469</v>
      </c>
      <c r="F54" s="1" t="str">
        <f>IF(Income_CF!F56="","",(1+'Cost and Benefit Parameters'!$C$17)*Income_CF!F56*(Cohort_WP!F54/Cohort_CF!F54))</f>
        <v/>
      </c>
      <c r="G54" s="1" t="str">
        <f>IF(Income_CF!G56="","",(1+'Cost and Benefit Parameters'!$C$17)*Income_CF!G56*(Cohort_WP!G54/Cohort_CF!G54))</f>
        <v/>
      </c>
      <c r="H54" s="1">
        <f>IF(Income_CF!H56="","",(1+'Cost and Benefit Parameters'!$C$17)*Income_CF!H56*(Cohort_WP!H54/Cohort_CF!H54))</f>
        <v>1192231.555092647</v>
      </c>
      <c r="I54" s="1">
        <f>IF(Income_CF!I56="","",(1+'Cost and Benefit Parameters'!$C$17)*Income_CF!I56*(Cohort_WP!I54/Cohort_CF!I54))</f>
        <v>1238480.9764144509</v>
      </c>
      <c r="J54" s="1">
        <f>IF(Income_CF!J56="","",(1+'Cost and Benefit Parameters'!$C$17)*Income_CF!J56*(Cohort_WP!J54/Cohort_CF!J54))</f>
        <v>1285752.8366451543</v>
      </c>
      <c r="K54" s="1">
        <f>IF(Income_CF!K56="","",(1+'Cost and Benefit Parameters'!$C$17)*Income_CF!K56*(Cohort_WP!K54/Cohort_CF!K54))</f>
        <v>1334028.3699952222</v>
      </c>
      <c r="L54" s="1">
        <f>IF(Income_CF!L56="","",(1+'Cost and Benefit Parameters'!$C$17)*Income_CF!L56*(Cohort_WP!L54/Cohort_CF!L54))</f>
        <v>1391750.0950430916</v>
      </c>
      <c r="M54" s="1">
        <f>IF(Income_CF!M56="","",(1+'Cost and Benefit Parameters'!$C$17)*Income_CF!M56*(Cohort_WP!M54/Cohort_CF!M54))</f>
        <v>1441408.583714145</v>
      </c>
      <c r="N54" s="1">
        <f>IF(Income_CF!N56="","",(1+'Cost and Benefit Parameters'!$C$17)*Income_CF!N56*(Cohort_WP!N54/Cohort_CF!N54))</f>
        <v>1491943.482727902</v>
      </c>
      <c r="O54" s="1">
        <f>IF(Income_CF!O56="","",(1+'Cost and Benefit Parameters'!$C$17)*Income_CF!O56*(Cohort_WP!O54/Cohort_CF!O54))</f>
        <v>1543323.8320877627</v>
      </c>
      <c r="P54" s="1">
        <f>IF(Income_CF!P56="","",(1+'Cost and Benefit Parameters'!$C$17)*Income_CF!P56*(Cohort_WP!P54/Cohort_CF!P54))</f>
        <v>1595516.048579951</v>
      </c>
      <c r="Q54" s="1">
        <f>IF(Income_CF!Q56="","",(1+'Cost and Benefit Parameters'!$C$17)*Income_CF!Q56*(Cohort_WP!Q54/Cohort_CF!Q54))</f>
        <v>1648483.9173947079</v>
      </c>
      <c r="R54" s="1">
        <f>IF(Income_CF!R56="","",(1+'Cost and Benefit Parameters'!$C$17)*Income_CF!R56*(Cohort_WP!R54/Cohort_CF!R54))</f>
        <v>1702188.5914859285</v>
      </c>
      <c r="S54" s="1">
        <f>IF(Income_CF!S56="","",(1+'Cost and Benefit Parameters'!$C$17)*Income_CF!S56*(Cohort_WP!S54/Cohort_CF!S54))</f>
        <v>1756588.5989331796</v>
      </c>
      <c r="T54" s="1">
        <f>IF(Income_CF!T56="","",(1+'Cost and Benefit Parameters'!$C$17)*Income_CF!T56*(Cohort_WP!T54/Cohort_CF!T54))</f>
        <v>1811639.8585447473</v>
      </c>
      <c r="U54" s="1">
        <f>IF(Income_CF!U56="","",(1+'Cost and Benefit Parameters'!$C$17)*Income_CF!U56*(Cohort_WP!U54/Cohort_CF!U54))</f>
        <v>1867295.703913114</v>
      </c>
      <c r="V54" s="1">
        <f>IF(Income_CF!V56="","",(1+'Cost and Benefit Parameters'!$C$17)*Income_CF!V56*(Cohort_WP!V54/Cohort_CF!V54))</f>
        <v>1923506.9161048995</v>
      </c>
      <c r="W54" s="1">
        <f>IF(Income_CF!W56="","",(1+'Cost and Benefit Parameters'!$C$17)*Income_CF!W56*(Cohort_WP!W54/Cohort_CF!W54))</f>
        <v>1980221.7651365004</v>
      </c>
      <c r="X54" s="1">
        <f>IF(Income_CF!X56="","",(1+'Cost and Benefit Parameters'!$C$17)*Income_CF!X56*(Cohort_WP!X54/Cohort_CF!X54))</f>
        <v>2037386.0603535529</v>
      </c>
      <c r="Y54" s="1">
        <f>IF(Income_CF!Y56="","",(1+'Cost and Benefit Parameters'!$C$17)*Income_CF!Y56*(Cohort_WP!Y54/Cohort_CF!Y54))</f>
        <v>2094943.2097984261</v>
      </c>
      <c r="Z54" s="1">
        <f>IF(Income_CF!Z56="","",(1+'Cost and Benefit Parameters'!$C$17)*Income_CF!Z56*(Cohort_WP!Z54/Cohort_CF!Z54))</f>
        <v>2152834.2886137734</v>
      </c>
      <c r="AA54" s="1">
        <f>IF(Income_CF!AA56="","",(1+'Cost and Benefit Parameters'!$C$17)*Income_CF!AA56*(Cohort_WP!AA54/Cohort_CF!AA54))</f>
        <v>2210998.1164934202</v>
      </c>
      <c r="AB54" s="1">
        <f>IF(Income_CF!AB56="","",(1+'Cost and Benefit Parameters'!$C$17)*Income_CF!AB56*(Cohort_WP!AB54/Cohort_CF!AB54))</f>
        <v>2269371.3441534485</v>
      </c>
      <c r="AC54" s="1">
        <f>IF(Income_CF!AC56="","",(1+'Cost and Benefit Parameters'!$C$17)*Income_CF!AC56*(Cohort_WP!AC54/Cohort_CF!AC54))</f>
        <v>2327888.5487573976</v>
      </c>
      <c r="AD54" s="1">
        <f>IF(Income_CF!AD56="","",(1+'Cost and Benefit Parameters'!$C$17)*Income_CF!AD56*(Cohort_WP!AD54/Cohort_CF!AD54))</f>
        <v>2386482.3381893486</v>
      </c>
      <c r="AE54" s="1">
        <f>IF(Income_CF!AE56="","",(1+'Cost and Benefit Parameters'!$C$17)*Income_CF!AE56*(Cohort_WP!AE54/Cohort_CF!AE54))</f>
        <v>2445083.4640285005</v>
      </c>
      <c r="AF54" s="1">
        <f>IF(Income_CF!AF56="","",(1+'Cost and Benefit Parameters'!$C$17)*Income_CF!AF56*(Cohort_WP!AF54/Cohort_CF!AF54))</f>
        <v>2503620.9430378405</v>
      </c>
      <c r="AG54" s="1">
        <f>IF(Income_CF!AG56="","",(1+'Cost and Benefit Parameters'!$C$17)*Income_CF!AG56*(Cohort_WP!AG54/Cohort_CF!AG54))</f>
        <v>2562022.1869384781</v>
      </c>
      <c r="AH54" s="1">
        <f>IF(Income_CF!AH56="","",(1+'Cost and Benefit Parameters'!$C$17)*Income_CF!AH56*(Cohort_WP!AH54/Cohort_CF!AH54))</f>
        <v>2620213.1402006652</v>
      </c>
      <c r="AI54" s="1">
        <f>IF(Income_CF!AI56="","",(1+'Cost and Benefit Parameters'!$C$17)*Income_CF!AI56*(Cohort_WP!AI54/Cohort_CF!AI54))</f>
        <v>2678118.4255415071</v>
      </c>
      <c r="AJ54" s="1">
        <f>IF(Income_CF!AJ56="","",(1+'Cost and Benefit Parameters'!$C$17)*Income_CF!AJ56*(Cohort_WP!AJ54/Cohort_CF!AJ54))</f>
        <v>2735661.4967797585</v>
      </c>
      <c r="AK54" s="1">
        <f>IF(Income_CF!AK56="","",(1+'Cost and Benefit Parameters'!$C$17)*Income_CF!AK56*(Cohort_WP!AK54/Cohort_CF!AK54))</f>
        <v>2792764.7986584017</v>
      </c>
      <c r="AL54" s="1">
        <f>IF(Income_CF!AL56="","",(1+'Cost and Benefit Parameters'!$C$17)*Income_CF!AL56*(Cohort_WP!AL54/Cohort_CF!AL54))</f>
        <v>2849349.9332078658</v>
      </c>
      <c r="AM54" s="1">
        <f>IF(Income_CF!AM56="","",(1+'Cost and Benefit Parameters'!$C$17)*Income_CF!AM56*(Cohort_WP!AM54/Cohort_CF!AM54))</f>
        <v>2905337.8321852246</v>
      </c>
      <c r="AN54" s="1">
        <f>IF(Income_CF!AN56="","",(1+'Cost and Benefit Parameters'!$C$17)*Income_CF!AN56*(Cohort_WP!AN54/Cohort_CF!AN54))</f>
        <v>2960648.935089522</v>
      </c>
      <c r="AO54" s="1">
        <f>IF(Income_CF!AO56="","",(1+'Cost and Benefit Parameters'!$C$17)*Income_CF!AO56*(Cohort_WP!AO54/Cohort_CF!AO54))</f>
        <v>3015203.3722191281</v>
      </c>
      <c r="AP54" s="1">
        <f>IF(Income_CF!AP56="","",(1+'Cost and Benefit Parameters'!$C$17)*Income_CF!AP56*(Cohort_WP!AP54/Cohort_CF!AP54))</f>
        <v>3068921.1522052158</v>
      </c>
      <c r="AQ54" s="1">
        <f>IF(Income_CF!AQ56="","",(1+'Cost and Benefit Parameters'!$C$17)*Income_CF!AQ56*(Cohort_WP!AQ54/Cohort_CF!AQ54))</f>
        <v>3121722.3534254958</v>
      </c>
      <c r="AR54" s="1">
        <f>IF(Income_CF!AR56="","",(1+'Cost and Benefit Parameters'!$C$17)*Income_CF!AR56*(Cohort_WP!AR54/Cohort_CF!AR54))</f>
        <v>3173527.3186746002</v>
      </c>
      <c r="AS54" s="1">
        <f>IF(Income_CF!AS56="","",(1+'Cost and Benefit Parameters'!$C$17)*Income_CF!AS56*(Cohort_WP!AS54/Cohort_CF!AS54))</f>
        <v>3224256.8524427004</v>
      </c>
      <c r="AT54" s="1">
        <f>IF(Income_CF!AT56="","",(1+'Cost and Benefit Parameters'!$C$17)*Income_CF!AT56*(Cohort_WP!AT54/Cohort_CF!AT54))</f>
        <v>3273832.420131206</v>
      </c>
      <c r="AU54" s="1">
        <f>IF(Income_CF!AU56="","",(1+'Cost and Benefit Parameters'!$C$17)*Income_CF!AU56*(Cohort_WP!AU54/Cohort_CF!AU54))</f>
        <v>3322176.3485152922</v>
      </c>
      <c r="AV54" s="1" t="str">
        <f>IF(Income_CF!AV56="","",(1+'Cost and Benefit Parameters'!$C$17)*Income_CF!AV56*(Cohort_WP!AV54/Cohort_CF!AV54))</f>
        <v/>
      </c>
      <c r="AW54" s="1" t="str">
        <f>IF(Income_CF!AW56="","",(1+'Cost and Benefit Parameters'!$C$17)*Income_CF!AW56*(Cohort_WP!AW54/Cohort_CF!AW54))</f>
        <v/>
      </c>
      <c r="AX54" s="1" t="str">
        <f>IF(Income_CF!AX56="","",(1+'Cost and Benefit Parameters'!$C$17)*Income_CF!AX56*(Cohort_WP!AX54/Cohort_CF!AX54))</f>
        <v/>
      </c>
      <c r="AY54" s="1" t="str">
        <f>IF(Income_CF!AY56="","",(1+'Cost and Benefit Parameters'!$C$17)*Income_CF!AY56*(Cohort_WP!AY54/Cohort_CF!AY54))</f>
        <v/>
      </c>
      <c r="AZ54" s="1" t="str">
        <f>IF(Income_CF!AZ56="","",(1+'Cost and Benefit Parameters'!$C$17)*Income_CF!AZ56*(Cohort_WP!AZ54/Cohort_CF!AZ54))</f>
        <v/>
      </c>
      <c r="BA54" s="1" t="str">
        <f>IF(Income_CF!BA56="","",(1+'Cost and Benefit Parameters'!$C$17)*Income_CF!BA56*(Cohort_WP!BA54/Cohort_CF!BA54))</f>
        <v/>
      </c>
      <c r="BB54" s="1" t="str">
        <f>IF(Income_CF!BB56="","",(1+'Cost and Benefit Parameters'!$C$17)*Income_CF!BB56*(Cohort_WP!BB54/Cohort_CF!BB54))</f>
        <v/>
      </c>
      <c r="BC54" s="1" t="str">
        <f>IF(Income_CF!BC56="","",(1+'Cost and Benefit Parameters'!$C$17)*Income_CF!BC56*(Cohort_WP!BC54/Cohort_CF!BC54))</f>
        <v/>
      </c>
      <c r="BD54" s="1" t="str">
        <f>IF(Income_CF!BD56="","",(1+'Cost and Benefit Parameters'!$C$17)*Income_CF!BD56*(Cohort_WP!BD54/Cohort_CF!BD54))</f>
        <v/>
      </c>
      <c r="BE54" s="1" t="str">
        <f>IF(Income_CF!BE56="","",(1+'Cost and Benefit Parameters'!$C$17)*Income_CF!BE56*(Cohort_WP!BE54/Cohort_CF!BE54))</f>
        <v/>
      </c>
      <c r="BF54" s="1" t="str">
        <f>IF(Income_CF!BF56="","",(1+'Cost and Benefit Parameters'!$C$17)*Income_CF!BF56*(Cohort_WP!BF54/Cohort_CF!BF54))</f>
        <v/>
      </c>
      <c r="BG54" s="1" t="str">
        <f>IF(Income_CF!BG56="","",(1+'Cost and Benefit Parameters'!$C$17)*Income_CF!BG56*(Cohort_WP!BG54/Cohort_CF!BG54))</f>
        <v/>
      </c>
      <c r="BH54" s="1" t="str">
        <f>IF(Income_CF!BH56="","",(1+'Cost and Benefit Parameters'!$C$17)*Income_CF!BH56*(Cohort_WP!BH54/Cohort_CF!BH54))</f>
        <v/>
      </c>
      <c r="BI54" s="1" t="str">
        <f>IF(Income_CF!BI56="","",(1+'Cost and Benefit Parameters'!$C$17)*Income_CF!BI56*(Cohort_WP!BI54/Cohort_CF!BI54))</f>
        <v/>
      </c>
      <c r="BJ54" s="1" t="str">
        <f>IF(Income_CF!BJ56="","",(1+'Cost and Benefit Parameters'!$C$17)*Income_CF!BJ56*(Cohort_WP!BJ54/Cohort_CF!BJ54))</f>
        <v/>
      </c>
      <c r="BK54" s="1" t="str">
        <f>IF(Income_CF!BK56="","",(1+'Cost and Benefit Parameters'!$C$17)*Income_CF!BK56*(Cohort_WP!BK54/Cohort_CF!BK54))</f>
        <v/>
      </c>
      <c r="BL54" s="1" t="str">
        <f>IF(Income_CF!BL56="","",(1+'Cost and Benefit Parameters'!$C$17)*Income_CF!BL56*(Cohort_WP!BL54/Cohort_CF!BL54))</f>
        <v/>
      </c>
    </row>
    <row r="55" spans="1:72" x14ac:dyDescent="0.55000000000000004">
      <c r="A55" s="639"/>
      <c r="B55" t="s">
        <v>470</v>
      </c>
      <c r="F55" s="1" t="str">
        <f>IF(Income_CF!F57="","",(1+'Cost and Benefit Parameters'!$C$17)*Income_CF!F57*(Cohort_WP!F55/Cohort_CF!F55))</f>
        <v/>
      </c>
      <c r="G55" s="1" t="str">
        <f>IF(Income_CF!G57="","",(1+'Cost and Benefit Parameters'!$C$17)*Income_CF!G57*(Cohort_WP!G55/Cohort_CF!G55))</f>
        <v/>
      </c>
      <c r="H55" s="1" t="str">
        <f>IF(Income_CF!H57="","",(1+'Cost and Benefit Parameters'!$C$17)*Income_CF!H57*(Cohort_WP!H55/Cohort_CF!H55))</f>
        <v/>
      </c>
      <c r="I55" s="1">
        <f>IF(Income_CF!I57="","",(1+'Cost and Benefit Parameters'!$C$17)*Income_CF!I57*(Cohort_WP!I55/Cohort_CF!I55))</f>
        <v>1227998.5017454263</v>
      </c>
      <c r="J55" s="1">
        <f>IF(Income_CF!J57="","",(1+'Cost and Benefit Parameters'!$C$17)*Income_CF!J57*(Cohort_WP!J55/Cohort_CF!J55))</f>
        <v>1275635.4057068846</v>
      </c>
      <c r="K55" s="1">
        <f>IF(Income_CF!K57="","",(1+'Cost and Benefit Parameters'!$C$17)*Income_CF!K57*(Cohort_WP!K55/Cohort_CF!K55))</f>
        <v>1324325.4217445087</v>
      </c>
      <c r="L55" s="1">
        <f>IF(Income_CF!L57="","",(1+'Cost and Benefit Parameters'!$C$17)*Income_CF!L57*(Cohort_WP!L55/Cohort_CF!L55))</f>
        <v>1374049.2210950789</v>
      </c>
      <c r="M55" s="1">
        <f>IF(Income_CF!M57="","",(1+'Cost and Benefit Parameters'!$C$17)*Income_CF!M57*(Cohort_WP!M55/Cohort_CF!M55))</f>
        <v>1433502.5978943843</v>
      </c>
      <c r="N55" s="1">
        <f>IF(Income_CF!N57="","",(1+'Cost and Benefit Parameters'!$C$17)*Income_CF!N57*(Cohort_WP!N55/Cohort_CF!N55))</f>
        <v>1484650.8412255691</v>
      </c>
      <c r="O55" s="1">
        <f>IF(Income_CF!O57="","",(1+'Cost and Benefit Parameters'!$C$17)*Income_CF!O57*(Cohort_WP!O55/Cohort_CF!O55))</f>
        <v>1536701.787209739</v>
      </c>
      <c r="P55" s="1">
        <f>IF(Income_CF!P57="","",(1+'Cost and Benefit Parameters'!$C$17)*Income_CF!P57*(Cohort_WP!P55/Cohort_CF!P55))</f>
        <v>1589623.5470503955</v>
      </c>
      <c r="Q55" s="1">
        <f>IF(Income_CF!Q57="","",(1+'Cost and Benefit Parameters'!$C$17)*Income_CF!Q57*(Cohort_WP!Q55/Cohort_CF!Q55))</f>
        <v>1643381.53003735</v>
      </c>
      <c r="R55" s="1">
        <f>IF(Income_CF!R57="","",(1+'Cost and Benefit Parameters'!$C$17)*Income_CF!R57*(Cohort_WP!R55/Cohort_CF!R55))</f>
        <v>1697938.4349165494</v>
      </c>
      <c r="S55" s="1">
        <f>IF(Income_CF!S57="","",(1+'Cost and Benefit Parameters'!$C$17)*Income_CF!S57*(Cohort_WP!S55/Cohort_CF!S55))</f>
        <v>1753254.2492305064</v>
      </c>
      <c r="T55" s="1">
        <f>IF(Income_CF!T57="","",(1+'Cost and Benefit Parameters'!$C$17)*Income_CF!T57*(Cohort_WP!T55/Cohort_CF!T55))</f>
        <v>1809286.2569011757</v>
      </c>
      <c r="U55" s="1">
        <f>IF(Income_CF!U57="","",(1+'Cost and Benefit Parameters'!$C$17)*Income_CF!U57*(Cohort_WP!U55/Cohort_CF!U55))</f>
        <v>1865989.0543010901</v>
      </c>
      <c r="V55" s="1">
        <f>IF(Income_CF!V57="","",(1+'Cost and Benefit Parameters'!$C$17)*Income_CF!V57*(Cohort_WP!V55/Cohort_CF!V55))</f>
        <v>1923314.5750305071</v>
      </c>
      <c r="W55" s="1">
        <f>IF(Income_CF!W57="","",(1+'Cost and Benefit Parameters'!$C$17)*Income_CF!W57*(Cohort_WP!W55/Cohort_CF!W55))</f>
        <v>1981212.1235880465</v>
      </c>
      <c r="X55" s="1">
        <f>IF(Income_CF!X57="","",(1+'Cost and Benefit Parameters'!$C$17)*Income_CF!X57*(Cohort_WP!X55/Cohort_CF!X55))</f>
        <v>2039628.4180905954</v>
      </c>
      <c r="Y55" s="1">
        <f>IF(Income_CF!Y57="","",(1+'Cost and Benefit Parameters'!$C$17)*Income_CF!Y57*(Cohort_WP!Y55/Cohort_CF!Y55))</f>
        <v>2098507.6421641596</v>
      </c>
      <c r="Z55" s="1">
        <f>IF(Income_CF!Z57="","",(1+'Cost and Benefit Parameters'!$C$17)*Income_CF!Z57*(Cohort_WP!Z55/Cohort_CF!Z55))</f>
        <v>2157791.5060923793</v>
      </c>
      <c r="AA55" s="1">
        <f>IF(Income_CF!AA57="","",(1+'Cost and Benefit Parameters'!$C$17)*Income_CF!AA57*(Cohort_WP!AA55/Cohort_CF!AA55))</f>
        <v>2217419.3172721867</v>
      </c>
      <c r="AB55" s="1">
        <f>IF(Income_CF!AB57="","",(1+'Cost and Benefit Parameters'!$C$17)*Income_CF!AB57*(Cohort_WP!AB55/Cohort_CF!AB55))</f>
        <v>2277328.0599882235</v>
      </c>
      <c r="AC55" s="1">
        <f>IF(Income_CF!AC57="","",(1+'Cost and Benefit Parameters'!$C$17)*Income_CF!AC57*(Cohort_WP!AC55/Cohort_CF!AC55))</f>
        <v>2337452.4844780522</v>
      </c>
      <c r="AD55" s="1">
        <f>IF(Income_CF!AD57="","",(1+'Cost and Benefit Parameters'!$C$17)*Income_CF!AD57*(Cohort_WP!AD55/Cohort_CF!AD55))</f>
        <v>2397725.2052201196</v>
      </c>
      <c r="AE55" s="1">
        <f>IF(Income_CF!AE57="","",(1+'Cost and Benefit Parameters'!$C$17)*Income_CF!AE57*(Cohort_WP!AE55/Cohort_CF!AE55))</f>
        <v>2458076.8083350291</v>
      </c>
      <c r="AF55" s="1">
        <f>IF(Income_CF!AF57="","",(1+'Cost and Benefit Parameters'!$C$17)*Income_CF!AF57*(Cohort_WP!AF55/Cohort_CF!AF55))</f>
        <v>2518435.967949356</v>
      </c>
      <c r="AG55" s="1">
        <f>IF(Income_CF!AG57="","",(1+'Cost and Benefit Parameters'!$C$17)*Income_CF!AG57*(Cohort_WP!AG55/Cohort_CF!AG55))</f>
        <v>2578729.5713289748</v>
      </c>
      <c r="AH55" s="1">
        <f>IF(Income_CF!AH57="","",(1+'Cost and Benefit Parameters'!$C$17)*Income_CF!AH57*(Cohort_WP!AH55/Cohort_CF!AH55))</f>
        <v>2638882.8525466328</v>
      </c>
      <c r="AI55" s="1">
        <f>IF(Income_CF!AI57="","",(1+'Cost and Benefit Parameters'!$C$17)*Income_CF!AI57*(Cohort_WP!AI55/Cohort_CF!AI55))</f>
        <v>2698819.5344066848</v>
      </c>
      <c r="AJ55" s="1">
        <f>IF(Income_CF!AJ57="","",(1+'Cost and Benefit Parameters'!$C$17)*Income_CF!AJ57*(Cohort_WP!AJ55/Cohort_CF!AJ55))</f>
        <v>2758461.9783077524</v>
      </c>
      <c r="AK55" s="1">
        <f>IF(Income_CF!AK57="","",(1+'Cost and Benefit Parameters'!$C$17)*Income_CF!AK57*(Cohort_WP!AK55/Cohort_CF!AK55))</f>
        <v>2817731.3416831512</v>
      </c>
      <c r="AL55" s="1">
        <f>IF(Income_CF!AL57="","",(1+'Cost and Benefit Parameters'!$C$17)*Income_CF!AL57*(Cohort_WP!AL55/Cohort_CF!AL55))</f>
        <v>2876547.7426181529</v>
      </c>
      <c r="AM55" s="1">
        <f>IF(Income_CF!AM57="","",(1+'Cost and Benefit Parameters'!$C$17)*Income_CF!AM57*(Cohort_WP!AM55/Cohort_CF!AM55))</f>
        <v>2934830.431204102</v>
      </c>
      <c r="AN55" s="1">
        <f>IF(Income_CF!AN57="","",(1+'Cost and Benefit Parameters'!$C$17)*Income_CF!AN57*(Cohort_WP!AN55/Cohort_CF!AN55))</f>
        <v>2992497.9671507808</v>
      </c>
      <c r="AO55" s="1">
        <f>IF(Income_CF!AO57="","",(1+'Cost and Benefit Parameters'!$C$17)*Income_CF!AO57*(Cohort_WP!AO55/Cohort_CF!AO55))</f>
        <v>3049468.4031422078</v>
      </c>
      <c r="AP55" s="1">
        <f>IF(Income_CF!AP57="","",(1+'Cost and Benefit Parameters'!$C$17)*Income_CF!AP57*(Cohort_WP!AP55/Cohort_CF!AP55))</f>
        <v>3105659.4733857024</v>
      </c>
      <c r="AQ55" s="1">
        <f>IF(Income_CF!AQ57="","",(1+'Cost and Benefit Parameters'!$C$17)*Income_CF!AQ57*(Cohort_WP!AQ55/Cohort_CF!AQ55))</f>
        <v>3160988.786771372</v>
      </c>
      <c r="AR55" s="1">
        <f>IF(Income_CF!AR57="","",(1+'Cost and Benefit Parameters'!$C$17)*Income_CF!AR57*(Cohort_WP!AR55/Cohort_CF!AR55))</f>
        <v>3215374.0240282617</v>
      </c>
      <c r="AS55" s="1">
        <f>IF(Income_CF!AS57="","",(1+'Cost and Benefit Parameters'!$C$17)*Income_CF!AS57*(Cohort_WP!AS55/Cohort_CF!AS55))</f>
        <v>3268733.1382348384</v>
      </c>
      <c r="AT55" s="1">
        <f>IF(Income_CF!AT57="","",(1+'Cost and Benefit Parameters'!$C$17)*Income_CF!AT57*(Cohort_WP!AT55/Cohort_CF!AT55))</f>
        <v>3320984.5580159812</v>
      </c>
      <c r="AU55" s="1">
        <f>IF(Income_CF!AU57="","",(1+'Cost and Benefit Parameters'!$C$17)*Income_CF!AU57*(Cohort_WP!AU55/Cohort_CF!AU55))</f>
        <v>3372047.3927351423</v>
      </c>
      <c r="AV55" s="1">
        <f>IF(Income_CF!AV57="","",(1+'Cost and Benefit Parameters'!$C$17)*Income_CF!AV57*(Cohort_WP!AV55/Cohort_CF!AV55))</f>
        <v>3421841.6389707518</v>
      </c>
      <c r="AW55" s="1" t="str">
        <f>IF(Income_CF!AW57="","",(1+'Cost and Benefit Parameters'!$C$17)*Income_CF!AW57*(Cohort_WP!AW55/Cohort_CF!AW55))</f>
        <v/>
      </c>
      <c r="AX55" s="1" t="str">
        <f>IF(Income_CF!AX57="","",(1+'Cost and Benefit Parameters'!$C$17)*Income_CF!AX57*(Cohort_WP!AX55/Cohort_CF!AX55))</f>
        <v/>
      </c>
      <c r="AY55" s="1" t="str">
        <f>IF(Income_CF!AY57="","",(1+'Cost and Benefit Parameters'!$C$17)*Income_CF!AY57*(Cohort_WP!AY55/Cohort_CF!AY55))</f>
        <v/>
      </c>
      <c r="AZ55" s="1" t="str">
        <f>IF(Income_CF!AZ57="","",(1+'Cost and Benefit Parameters'!$C$17)*Income_CF!AZ57*(Cohort_WP!AZ55/Cohort_CF!AZ55))</f>
        <v/>
      </c>
      <c r="BA55" s="1" t="str">
        <f>IF(Income_CF!BA57="","",(1+'Cost and Benefit Parameters'!$C$17)*Income_CF!BA57*(Cohort_WP!BA55/Cohort_CF!BA55))</f>
        <v/>
      </c>
      <c r="BB55" s="1" t="str">
        <f>IF(Income_CF!BB57="","",(1+'Cost and Benefit Parameters'!$C$17)*Income_CF!BB57*(Cohort_WP!BB55/Cohort_CF!BB55))</f>
        <v/>
      </c>
      <c r="BC55" s="1" t="str">
        <f>IF(Income_CF!BC57="","",(1+'Cost and Benefit Parameters'!$C$17)*Income_CF!BC57*(Cohort_WP!BC55/Cohort_CF!BC55))</f>
        <v/>
      </c>
      <c r="BD55" s="1" t="str">
        <f>IF(Income_CF!BD57="","",(1+'Cost and Benefit Parameters'!$C$17)*Income_CF!BD57*(Cohort_WP!BD55/Cohort_CF!BD55))</f>
        <v/>
      </c>
      <c r="BE55" s="1" t="str">
        <f>IF(Income_CF!BE57="","",(1+'Cost and Benefit Parameters'!$C$17)*Income_CF!BE57*(Cohort_WP!BE55/Cohort_CF!BE55))</f>
        <v/>
      </c>
      <c r="BF55" s="1" t="str">
        <f>IF(Income_CF!BF57="","",(1+'Cost and Benefit Parameters'!$C$17)*Income_CF!BF57*(Cohort_WP!BF55/Cohort_CF!BF55))</f>
        <v/>
      </c>
      <c r="BG55" s="1" t="str">
        <f>IF(Income_CF!BG57="","",(1+'Cost and Benefit Parameters'!$C$17)*Income_CF!BG57*(Cohort_WP!BG55/Cohort_CF!BG55))</f>
        <v/>
      </c>
      <c r="BH55" s="1" t="str">
        <f>IF(Income_CF!BH57="","",(1+'Cost and Benefit Parameters'!$C$17)*Income_CF!BH57*(Cohort_WP!BH55/Cohort_CF!BH55))</f>
        <v/>
      </c>
      <c r="BI55" s="1" t="str">
        <f>IF(Income_CF!BI57="","",(1+'Cost and Benefit Parameters'!$C$17)*Income_CF!BI57*(Cohort_WP!BI55/Cohort_CF!BI55))</f>
        <v/>
      </c>
      <c r="BJ55" s="1" t="str">
        <f>IF(Income_CF!BJ57="","",(1+'Cost and Benefit Parameters'!$C$17)*Income_CF!BJ57*(Cohort_WP!BJ55/Cohort_CF!BJ55))</f>
        <v/>
      </c>
      <c r="BK55" s="1" t="str">
        <f>IF(Income_CF!BK57="","",(1+'Cost and Benefit Parameters'!$C$17)*Income_CF!BK57*(Cohort_WP!BK55/Cohort_CF!BK55))</f>
        <v/>
      </c>
      <c r="BL55" s="1" t="str">
        <f>IF(Income_CF!BL57="","",(1+'Cost and Benefit Parameters'!$C$17)*Income_CF!BL57*(Cohort_WP!BL55/Cohort_CF!BL55))</f>
        <v/>
      </c>
    </row>
    <row r="56" spans="1:72" x14ac:dyDescent="0.55000000000000004">
      <c r="A56" s="639"/>
      <c r="B56" t="s">
        <v>471</v>
      </c>
      <c r="F56" s="1" t="str">
        <f>IF(Income_CF!F58="","",(1+'Cost and Benefit Parameters'!$C$17)*Income_CF!F58*(Cohort_WP!F56/Cohort_CF!F56))</f>
        <v/>
      </c>
      <c r="G56" s="1" t="str">
        <f>IF(Income_CF!G58="","",(1+'Cost and Benefit Parameters'!$C$17)*Income_CF!G58*(Cohort_WP!G56/Cohort_CF!G56))</f>
        <v/>
      </c>
      <c r="H56" s="1" t="str">
        <f>IF(Income_CF!H58="","",(1+'Cost and Benefit Parameters'!$C$17)*Income_CF!H58*(Cohort_WP!H56/Cohort_CF!H56))</f>
        <v/>
      </c>
      <c r="I56" s="1" t="str">
        <f>IF(Income_CF!I58="","",(1+'Cost and Benefit Parameters'!$C$17)*Income_CF!I58*(Cohort_WP!I56/Cohort_CF!I56))</f>
        <v/>
      </c>
      <c r="J56" s="1">
        <f>IF(Income_CF!J58="","",(1+'Cost and Benefit Parameters'!$C$17)*Income_CF!J58*(Cohort_WP!J56/Cohort_CF!J56))</f>
        <v>1264838.4567977893</v>
      </c>
      <c r="K56" s="1">
        <f>IF(Income_CF!K58="","",(1+'Cost and Benefit Parameters'!$C$17)*Income_CF!K58*(Cohort_WP!K56/Cohort_CF!K56))</f>
        <v>1313904.4678780909</v>
      </c>
      <c r="L56" s="1">
        <f>IF(Income_CF!L58="","",(1+'Cost and Benefit Parameters'!$C$17)*Income_CF!L58*(Cohort_WP!L56/Cohort_CF!L56))</f>
        <v>1364055.1843968441</v>
      </c>
      <c r="M56" s="1">
        <f>IF(Income_CF!M58="","",(1+'Cost and Benefit Parameters'!$C$17)*Income_CF!M58*(Cohort_WP!M56/Cohort_CF!M56))</f>
        <v>1415270.6977279314</v>
      </c>
      <c r="N56" s="1">
        <f>IF(Income_CF!N58="","",(1+'Cost and Benefit Parameters'!$C$17)*Income_CF!N58*(Cohort_WP!N56/Cohort_CF!N56))</f>
        <v>1476507.6758312157</v>
      </c>
      <c r="O56" s="1">
        <f>IF(Income_CF!O58="","",(1+'Cost and Benefit Parameters'!$C$17)*Income_CF!O58*(Cohort_WP!O56/Cohort_CF!O56))</f>
        <v>1529190.3664623364</v>
      </c>
      <c r="P56" s="1">
        <f>IF(Income_CF!P58="","",(1+'Cost and Benefit Parameters'!$C$17)*Income_CF!P58*(Cohort_WP!P56/Cohort_CF!P56))</f>
        <v>1582802.8408260311</v>
      </c>
      <c r="Q56" s="1">
        <f>IF(Income_CF!Q58="","",(1+'Cost and Benefit Parameters'!$C$17)*Income_CF!Q58*(Cohort_WP!Q56/Cohort_CF!Q56))</f>
        <v>1637312.2534619074</v>
      </c>
      <c r="R56" s="1">
        <f>IF(Income_CF!R58="","",(1+'Cost and Benefit Parameters'!$C$17)*Income_CF!R58*(Cohort_WP!R56/Cohort_CF!R56))</f>
        <v>1692682.9759384701</v>
      </c>
      <c r="S56" s="1">
        <f>IF(Income_CF!S58="","",(1+'Cost and Benefit Parameters'!$C$17)*Income_CF!S58*(Cohort_WP!S56/Cohort_CF!S56))</f>
        <v>1748876.5879640456</v>
      </c>
      <c r="T56" s="1">
        <f>IF(Income_CF!T58="","",(1+'Cost and Benefit Parameters'!$C$17)*Income_CF!T58*(Cohort_WP!T56/Cohort_CF!T56))</f>
        <v>1805851.8767074218</v>
      </c>
      <c r="U56" s="1">
        <f>IF(Income_CF!U58="","",(1+'Cost and Benefit Parameters'!$C$17)*Income_CF!U58*(Cohort_WP!U56/Cohort_CF!U56))</f>
        <v>1863564.8446082105</v>
      </c>
      <c r="V56" s="1">
        <f>IF(Income_CF!V58="","",(1+'Cost and Benefit Parameters'!$C$17)*Income_CF!V58*(Cohort_WP!V56/Cohort_CF!V56))</f>
        <v>1921968.7259301224</v>
      </c>
      <c r="W56" s="1">
        <f>IF(Income_CF!W58="","",(1+'Cost and Benefit Parameters'!$C$17)*Income_CF!W58*(Cohort_WP!W56/Cohort_CF!W56))</f>
        <v>1981014.0122814223</v>
      </c>
      <c r="X56" s="1">
        <f>IF(Income_CF!X58="","",(1+'Cost and Benefit Parameters'!$C$17)*Income_CF!X58*(Cohort_WP!X56/Cohort_CF!X56))</f>
        <v>2040648.4872956879</v>
      </c>
      <c r="Y56" s="1">
        <f>IF(Income_CF!Y58="","",(1+'Cost and Benefit Parameters'!$C$17)*Income_CF!Y58*(Cohort_WP!Y56/Cohort_CF!Y56))</f>
        <v>2100817.2706333129</v>
      </c>
      <c r="Z56" s="1">
        <f>IF(Income_CF!Z58="","",(1+'Cost and Benefit Parameters'!$C$17)*Income_CF!Z58*(Cohort_WP!Z56/Cohort_CF!Z56))</f>
        <v>2161462.8714290843</v>
      </c>
      <c r="AA56" s="1">
        <f>IF(Income_CF!AA58="","",(1+'Cost and Benefit Parameters'!$C$17)*Income_CF!AA58*(Cohort_WP!AA56/Cohort_CF!AA56))</f>
        <v>2222525.2512751506</v>
      </c>
      <c r="AB56" s="1">
        <f>IF(Income_CF!AB58="","",(1+'Cost and Benefit Parameters'!$C$17)*Income_CF!AB58*(Cohort_WP!AB56/Cohort_CF!AB56))</f>
        <v>2283941.8967903526</v>
      </c>
      <c r="AC56" s="1">
        <f>IF(Income_CF!AC58="","",(1+'Cost and Benefit Parameters'!$C$17)*Income_CF!AC58*(Cohort_WP!AC56/Cohort_CF!AC56))</f>
        <v>2345647.9017878701</v>
      </c>
      <c r="AD56" s="1">
        <f>IF(Income_CF!AD58="","",(1+'Cost and Benefit Parameters'!$C$17)*Income_CF!AD58*(Cohort_WP!AD56/Cohort_CF!AD56))</f>
        <v>2407576.0590123935</v>
      </c>
      <c r="AE56" s="1">
        <f>IF(Income_CF!AE58="","",(1+'Cost and Benefit Parameters'!$C$17)*Income_CF!AE58*(Cohort_WP!AE56/Cohort_CF!AE56))</f>
        <v>2469656.9613767224</v>
      </c>
      <c r="AF56" s="1">
        <f>IF(Income_CF!AF58="","",(1+'Cost and Benefit Parameters'!$C$17)*Income_CF!AF58*(Cohort_WP!AF56/Cohort_CF!AF56))</f>
        <v>2531819.1125850803</v>
      </c>
      <c r="AG56" s="1">
        <f>IF(Income_CF!AG58="","",(1+'Cost and Benefit Parameters'!$C$17)*Income_CF!AG58*(Cohort_WP!AG56/Cohort_CF!AG56))</f>
        <v>2593989.0469878362</v>
      </c>
      <c r="AH56" s="1">
        <f>IF(Income_CF!AH58="","",(1+'Cost and Benefit Parameters'!$C$17)*Income_CF!AH58*(Cohort_WP!AH56/Cohort_CF!AH56))</f>
        <v>2656091.4584688442</v>
      </c>
      <c r="AI56" s="1">
        <f>IF(Income_CF!AI58="","",(1+'Cost and Benefit Parameters'!$C$17)*Income_CF!AI58*(Cohort_WP!AI56/Cohort_CF!AI56))</f>
        <v>2718049.338123031</v>
      </c>
      <c r="AJ56" s="1">
        <f>IF(Income_CF!AJ58="","",(1+'Cost and Benefit Parameters'!$C$17)*Income_CF!AJ58*(Cohort_WP!AJ56/Cohort_CF!AJ56))</f>
        <v>2779784.1204388859</v>
      </c>
      <c r="AK56" s="1">
        <f>IF(Income_CF!AK58="","",(1+'Cost and Benefit Parameters'!$C$17)*Income_CF!AK58*(Cohort_WP!AK56/Cohort_CF!AK56))</f>
        <v>2841215.8376569855</v>
      </c>
      <c r="AL56" s="1">
        <f>IF(Income_CF!AL58="","",(1+'Cost and Benefit Parameters'!$C$17)*Income_CF!AL58*(Cohort_WP!AL56/Cohort_CF!AL56))</f>
        <v>2902263.2819336457</v>
      </c>
      <c r="AM56" s="1">
        <f>IF(Income_CF!AM58="","",(1+'Cost and Benefit Parameters'!$C$17)*Income_CF!AM58*(Cohort_WP!AM56/Cohort_CF!AM56))</f>
        <v>2962844.174896698</v>
      </c>
      <c r="AN56" s="1">
        <f>IF(Income_CF!AN58="","",(1+'Cost and Benefit Parameters'!$C$17)*Income_CF!AN58*(Cohort_WP!AN56/Cohort_CF!AN56))</f>
        <v>3022875.3441402242</v>
      </c>
      <c r="AO56" s="1">
        <f>IF(Income_CF!AO58="","",(1+'Cost and Benefit Parameters'!$C$17)*Income_CF!AO58*(Cohort_WP!AO56/Cohort_CF!AO56))</f>
        <v>3082272.9061653046</v>
      </c>
      <c r="AP56" s="1">
        <f>IF(Income_CF!AP58="","",(1+'Cost and Benefit Parameters'!$C$17)*Income_CF!AP58*(Cohort_WP!AP56/Cohort_CF!AP56))</f>
        <v>3140952.4552364741</v>
      </c>
      <c r="AQ56" s="1">
        <f>IF(Income_CF!AQ58="","",(1+'Cost and Benefit Parameters'!$C$17)*Income_CF!AQ58*(Cohort_WP!AQ56/Cohort_CF!AQ56))</f>
        <v>3198829.2575872731</v>
      </c>
      <c r="AR56" s="1">
        <f>IF(Income_CF!AR58="","",(1+'Cost and Benefit Parameters'!$C$17)*Income_CF!AR58*(Cohort_WP!AR56/Cohort_CF!AR56))</f>
        <v>3255818.4503745134</v>
      </c>
      <c r="AS56" s="1">
        <f>IF(Income_CF!AS58="","",(1+'Cost and Benefit Parameters'!$C$17)*Income_CF!AS58*(Cohort_WP!AS56/Cohort_CF!AS56))</f>
        <v>3311835.2447491093</v>
      </c>
      <c r="AT56" s="1">
        <f>IF(Income_CF!AT58="","",(1+'Cost and Benefit Parameters'!$C$17)*Income_CF!AT58*(Cohort_WP!AT56/Cohort_CF!AT56))</f>
        <v>3366795.1323818834</v>
      </c>
      <c r="AU56" s="1">
        <f>IF(Income_CF!AU58="","",(1+'Cost and Benefit Parameters'!$C$17)*Income_CF!AU58*(Cohort_WP!AU56/Cohort_CF!AU56))</f>
        <v>3420614.0947564603</v>
      </c>
      <c r="AV56" s="1">
        <f>IF(Income_CF!AV58="","",(1+'Cost and Benefit Parameters'!$C$17)*Income_CF!AV58*(Cohort_WP!AV56/Cohort_CF!AV56))</f>
        <v>3473208.8145171967</v>
      </c>
      <c r="AW56" s="1">
        <f>IF(Income_CF!AW58="","",(1+'Cost and Benefit Parameters'!$C$17)*Income_CF!AW58*(Cohort_WP!AW56/Cohort_CF!AW56))</f>
        <v>3524496.8881398737</v>
      </c>
      <c r="AX56" s="1" t="str">
        <f>IF(Income_CF!AX58="","",(1+'Cost and Benefit Parameters'!$C$17)*Income_CF!AX58*(Cohort_WP!AX56/Cohort_CF!AX56))</f>
        <v/>
      </c>
      <c r="AY56" s="1" t="str">
        <f>IF(Income_CF!AY58="","",(1+'Cost and Benefit Parameters'!$C$17)*Income_CF!AY58*(Cohort_WP!AY56/Cohort_CF!AY56))</f>
        <v/>
      </c>
      <c r="AZ56" s="1" t="str">
        <f>IF(Income_CF!AZ58="","",(1+'Cost and Benefit Parameters'!$C$17)*Income_CF!AZ58*(Cohort_WP!AZ56/Cohort_CF!AZ56))</f>
        <v/>
      </c>
      <c r="BA56" s="1" t="str">
        <f>IF(Income_CF!BA58="","",(1+'Cost and Benefit Parameters'!$C$17)*Income_CF!BA58*(Cohort_WP!BA56/Cohort_CF!BA56))</f>
        <v/>
      </c>
      <c r="BB56" s="1" t="str">
        <f>IF(Income_CF!BB58="","",(1+'Cost and Benefit Parameters'!$C$17)*Income_CF!BB58*(Cohort_WP!BB56/Cohort_CF!BB56))</f>
        <v/>
      </c>
      <c r="BC56" s="1" t="str">
        <f>IF(Income_CF!BC58="","",(1+'Cost and Benefit Parameters'!$C$17)*Income_CF!BC58*(Cohort_WP!BC56/Cohort_CF!BC56))</f>
        <v/>
      </c>
      <c r="BD56" s="1" t="str">
        <f>IF(Income_CF!BD58="","",(1+'Cost and Benefit Parameters'!$C$17)*Income_CF!BD58*(Cohort_WP!BD56/Cohort_CF!BD56))</f>
        <v/>
      </c>
      <c r="BE56" s="1" t="str">
        <f>IF(Income_CF!BE58="","",(1+'Cost and Benefit Parameters'!$C$17)*Income_CF!BE58*(Cohort_WP!BE56/Cohort_CF!BE56))</f>
        <v/>
      </c>
      <c r="BF56" s="1" t="str">
        <f>IF(Income_CF!BF58="","",(1+'Cost and Benefit Parameters'!$C$17)*Income_CF!BF58*(Cohort_WP!BF56/Cohort_CF!BF56))</f>
        <v/>
      </c>
      <c r="BG56" s="1" t="str">
        <f>IF(Income_CF!BG58="","",(1+'Cost and Benefit Parameters'!$C$17)*Income_CF!BG58*(Cohort_WP!BG56/Cohort_CF!BG56))</f>
        <v/>
      </c>
      <c r="BH56" s="1" t="str">
        <f>IF(Income_CF!BH58="","",(1+'Cost and Benefit Parameters'!$C$17)*Income_CF!BH58*(Cohort_WP!BH56/Cohort_CF!BH56))</f>
        <v/>
      </c>
      <c r="BI56" s="1" t="str">
        <f>IF(Income_CF!BI58="","",(1+'Cost and Benefit Parameters'!$C$17)*Income_CF!BI58*(Cohort_WP!BI56/Cohort_CF!BI56))</f>
        <v/>
      </c>
      <c r="BJ56" s="1" t="str">
        <f>IF(Income_CF!BJ58="","",(1+'Cost and Benefit Parameters'!$C$17)*Income_CF!BJ58*(Cohort_WP!BJ56/Cohort_CF!BJ56))</f>
        <v/>
      </c>
      <c r="BK56" s="1" t="str">
        <f>IF(Income_CF!BK58="","",(1+'Cost and Benefit Parameters'!$C$17)*Income_CF!BK58*(Cohort_WP!BK56/Cohort_CF!BK56))</f>
        <v/>
      </c>
      <c r="BL56" s="1" t="str">
        <f>IF(Income_CF!BL58="","",(1+'Cost and Benefit Parameters'!$C$17)*Income_CF!BL58*(Cohort_WP!BL56/Cohort_CF!BL56))</f>
        <v/>
      </c>
    </row>
    <row r="57" spans="1:72" x14ac:dyDescent="0.55000000000000004">
      <c r="A57" s="639"/>
      <c r="B57" t="s">
        <v>472</v>
      </c>
      <c r="F57" s="1" t="str">
        <f>IF(Income_CF!F59="","",(1+'Cost and Benefit Parameters'!$C$17)*Income_CF!F59*(Cohort_WP!F57/Cohort_CF!F57))</f>
        <v/>
      </c>
      <c r="G57" s="1" t="str">
        <f>IF(Income_CF!G59="","",(1+'Cost and Benefit Parameters'!$C$17)*Income_CF!G59*(Cohort_WP!G57/Cohort_CF!G57))</f>
        <v/>
      </c>
      <c r="H57" s="1" t="str">
        <f>IF(Income_CF!H59="","",(1+'Cost and Benefit Parameters'!$C$17)*Income_CF!H59*(Cohort_WP!H57/Cohort_CF!H57))</f>
        <v/>
      </c>
      <c r="I57" s="1" t="str">
        <f>IF(Income_CF!I59="","",(1+'Cost and Benefit Parameters'!$C$17)*Income_CF!I59*(Cohort_WP!I57/Cohort_CF!I57))</f>
        <v/>
      </c>
      <c r="J57" s="1" t="str">
        <f>IF(Income_CF!J59="","",(1+'Cost and Benefit Parameters'!$C$17)*Income_CF!J59*(Cohort_WP!J57/Cohort_CF!J57))</f>
        <v/>
      </c>
      <c r="K57" s="1">
        <f>IF(Income_CF!K59="","",(1+'Cost and Benefit Parameters'!$C$17)*Income_CF!K59*(Cohort_WP!K57/Cohort_CF!K57))</f>
        <v>1302783.6105017227</v>
      </c>
      <c r="L57" s="1">
        <f>IF(Income_CF!L59="","",(1+'Cost and Benefit Parameters'!$C$17)*Income_CF!L59*(Cohort_WP!L57/Cohort_CF!L57))</f>
        <v>1353321.6019144335</v>
      </c>
      <c r="M57" s="1">
        <f>IF(Income_CF!M59="","",(1+'Cost and Benefit Parameters'!$C$17)*Income_CF!M59*(Cohort_WP!M57/Cohort_CF!M57))</f>
        <v>1404976.8399287497</v>
      </c>
      <c r="N57" s="1">
        <f>IF(Income_CF!N59="","",(1+'Cost and Benefit Parameters'!$C$17)*Income_CF!N59*(Cohort_WP!N57/Cohort_CF!N57))</f>
        <v>1457728.8186597694</v>
      </c>
      <c r="O57" s="1">
        <f>IF(Income_CF!O59="","",(1+'Cost and Benefit Parameters'!$C$17)*Income_CF!O59*(Cohort_WP!O57/Cohort_CF!O57))</f>
        <v>1520802.9061061523</v>
      </c>
      <c r="P57" s="1">
        <f>IF(Income_CF!P59="","",(1+'Cost and Benefit Parameters'!$C$17)*Income_CF!P59*(Cohort_WP!P57/Cohort_CF!P57))</f>
        <v>1575066.0774562065</v>
      </c>
      <c r="Q57" s="1">
        <f>IF(Income_CF!Q59="","",(1+'Cost and Benefit Parameters'!$C$17)*Income_CF!Q59*(Cohort_WP!Q57/Cohort_CF!Q57))</f>
        <v>1630286.9260508122</v>
      </c>
      <c r="R57" s="1">
        <f>IF(Income_CF!R59="","",(1+'Cost and Benefit Parameters'!$C$17)*Income_CF!R59*(Cohort_WP!R57/Cohort_CF!R57))</f>
        <v>1686431.6210657645</v>
      </c>
      <c r="S57" s="1">
        <f>IF(Income_CF!S59="","",(1+'Cost and Benefit Parameters'!$C$17)*Income_CF!S59*(Cohort_WP!S57/Cohort_CF!S57))</f>
        <v>1743463.4652166241</v>
      </c>
      <c r="T57" s="1">
        <f>IF(Income_CF!T59="","",(1+'Cost and Benefit Parameters'!$C$17)*Income_CF!T59*(Cohort_WP!T57/Cohort_CF!T57))</f>
        <v>1801342.8856029669</v>
      </c>
      <c r="U57" s="1">
        <f>IF(Income_CF!U59="","",(1+'Cost and Benefit Parameters'!$C$17)*Income_CF!U59*(Cohort_WP!U57/Cohort_CF!U57))</f>
        <v>1860027.4330086445</v>
      </c>
      <c r="V57" s="1">
        <f>IF(Income_CF!V59="","",(1+'Cost and Benefit Parameters'!$C$17)*Income_CF!V59*(Cohort_WP!V57/Cohort_CF!V57))</f>
        <v>1919471.7899464567</v>
      </c>
      <c r="W57" s="1">
        <f>IF(Income_CF!W59="","",(1+'Cost and Benefit Parameters'!$C$17)*Income_CF!W59*(Cohort_WP!W57/Cohort_CF!W57))</f>
        <v>1979627.7877080257</v>
      </c>
      <c r="X57" s="1">
        <f>IF(Income_CF!X59="","",(1+'Cost and Benefit Parameters'!$C$17)*Income_CF!X59*(Cohort_WP!X57/Cohort_CF!X57))</f>
        <v>2040444.4326498648</v>
      </c>
      <c r="Y57" s="1">
        <f>IF(Income_CF!Y59="","",(1+'Cost and Benefit Parameters'!$C$17)*Income_CF!Y59*(Cohort_WP!Y57/Cohort_CF!Y57))</f>
        <v>2101867.9419145584</v>
      </c>
      <c r="Z57" s="1">
        <f>IF(Income_CF!Z59="","",(1+'Cost and Benefit Parameters'!$C$17)*Income_CF!Z59*(Cohort_WP!Z57/Cohort_CF!Z57))</f>
        <v>2163841.7887523123</v>
      </c>
      <c r="AA57" s="1">
        <f>IF(Income_CF!AA59="","",(1+'Cost and Benefit Parameters'!$C$17)*Income_CF!AA59*(Cohort_WP!AA57/Cohort_CF!AA57))</f>
        <v>2226306.7575719566</v>
      </c>
      <c r="AB57" s="1">
        <f>IF(Income_CF!AB59="","",(1+'Cost and Benefit Parameters'!$C$17)*Income_CF!AB59*(Cohort_WP!AB57/Cohort_CF!AB57))</f>
        <v>2289201.0088134049</v>
      </c>
      <c r="AC57" s="1">
        <f>IF(Income_CF!AC59="","",(1+'Cost and Benefit Parameters'!$C$17)*Income_CF!AC59*(Cohort_WP!AC57/Cohort_CF!AC57))</f>
        <v>2352460.153694063</v>
      </c>
      <c r="AD57" s="1">
        <f>IF(Income_CF!AD59="","",(1+'Cost and Benefit Parameters'!$C$17)*Income_CF!AD59*(Cohort_WP!AD57/Cohort_CF!AD57))</f>
        <v>2416017.3388415058</v>
      </c>
      <c r="AE57" s="1">
        <f>IF(Income_CF!AE59="","",(1+'Cost and Benefit Parameters'!$C$17)*Income_CF!AE59*(Cohort_WP!AE57/Cohort_CF!AE57))</f>
        <v>2479803.3407827653</v>
      </c>
      <c r="AF57" s="1">
        <f>IF(Income_CF!AF59="","",(1+'Cost and Benefit Parameters'!$C$17)*Income_CF!AF59*(Cohort_WP!AF57/Cohort_CF!AF57))</f>
        <v>2543746.6702180249</v>
      </c>
      <c r="AG57" s="1">
        <f>IF(Income_CF!AG59="","",(1+'Cost and Benefit Parameters'!$C$17)*Income_CF!AG59*(Cohort_WP!AG57/Cohort_CF!AG57))</f>
        <v>2607773.6859626323</v>
      </c>
      <c r="AH57" s="1">
        <f>IF(Income_CF!AH59="","",(1+'Cost and Benefit Parameters'!$C$17)*Income_CF!AH59*(Cohort_WP!AH57/Cohort_CF!AH57))</f>
        <v>2671808.7183974716</v>
      </c>
      <c r="AI57" s="1">
        <f>IF(Income_CF!AI59="","",(1+'Cost and Benefit Parameters'!$C$17)*Income_CF!AI59*(Cohort_WP!AI57/Cohort_CF!AI57))</f>
        <v>2735774.2022229093</v>
      </c>
      <c r="AJ57" s="1">
        <f>IF(Income_CF!AJ59="","",(1+'Cost and Benefit Parameters'!$C$17)*Income_CF!AJ59*(Cohort_WP!AJ57/Cohort_CF!AJ57))</f>
        <v>2799590.8182667224</v>
      </c>
      <c r="AK57" s="1">
        <f>IF(Income_CF!AK59="","",(1+'Cost and Benefit Parameters'!$C$17)*Income_CF!AK59*(Cohort_WP!AK57/Cohort_CF!AK57))</f>
        <v>2863177.6440520524</v>
      </c>
      <c r="AL57" s="1">
        <f>IF(Income_CF!AL59="","",(1+'Cost and Benefit Parameters'!$C$17)*Income_CF!AL59*(Cohort_WP!AL57/Cohort_CF!AL57))</f>
        <v>2926452.3127866942</v>
      </c>
      <c r="AM57" s="1">
        <f>IF(Income_CF!AM59="","",(1+'Cost and Benefit Parameters'!$C$17)*Income_CF!AM59*(Cohort_WP!AM57/Cohort_CF!AM57))</f>
        <v>2989331.1803916548</v>
      </c>
      <c r="AN57" s="1">
        <f>IF(Income_CF!AN59="","",(1+'Cost and Benefit Parameters'!$C$17)*Income_CF!AN59*(Cohort_WP!AN57/Cohort_CF!AN57))</f>
        <v>3051729.5001435983</v>
      </c>
      <c r="AO57" s="1">
        <f>IF(Income_CF!AO59="","",(1+'Cost and Benefit Parameters'!$C$17)*Income_CF!AO59*(Cohort_WP!AO57/Cohort_CF!AO57))</f>
        <v>3113561.6044644313</v>
      </c>
      <c r="AP57" s="1">
        <f>IF(Income_CF!AP59="","",(1+'Cost and Benefit Parameters'!$C$17)*Income_CF!AP59*(Cohort_WP!AP57/Cohort_CF!AP57))</f>
        <v>3174741.0933502638</v>
      </c>
      <c r="AQ57" s="1">
        <f>IF(Income_CF!AQ59="","",(1+'Cost and Benefit Parameters'!$C$17)*Income_CF!AQ59*(Cohort_WP!AQ57/Cohort_CF!AQ57))</f>
        <v>3235181.0288935676</v>
      </c>
      <c r="AR57" s="1">
        <f>IF(Income_CF!AR59="","",(1+'Cost and Benefit Parameters'!$C$17)*Income_CF!AR59*(Cohort_WP!AR57/Cohort_CF!AR57))</f>
        <v>3294794.1353148906</v>
      </c>
      <c r="AS57" s="1">
        <f>IF(Income_CF!AS59="","",(1+'Cost and Benefit Parameters'!$C$17)*Income_CF!AS59*(Cohort_WP!AS57/Cohort_CF!AS57))</f>
        <v>3353493.0038857488</v>
      </c>
      <c r="AT57" s="1">
        <f>IF(Income_CF!AT59="","",(1+'Cost and Benefit Parameters'!$C$17)*Income_CF!AT59*(Cohort_WP!AT57/Cohort_CF!AT57))</f>
        <v>3411190.3020915822</v>
      </c>
      <c r="AU57" s="1">
        <f>IF(Income_CF!AU59="","",(1+'Cost and Benefit Parameters'!$C$17)*Income_CF!AU59*(Cohort_WP!AU57/Cohort_CF!AU57))</f>
        <v>3467798.9863533401</v>
      </c>
      <c r="AV57" s="1">
        <f>IF(Income_CF!AV59="","",(1+'Cost and Benefit Parameters'!$C$17)*Income_CF!AV59*(Cohort_WP!AV57/Cohort_CF!AV57))</f>
        <v>3523232.5175991538</v>
      </c>
      <c r="AW57" s="1">
        <f>IF(Income_CF!AW59="","",(1+'Cost and Benefit Parameters'!$C$17)*Income_CF!AW59*(Cohort_WP!AW57/Cohort_CF!AW57))</f>
        <v>3577405.0789527125</v>
      </c>
      <c r="AX57" s="1">
        <f>IF(Income_CF!AX59="","",(1+'Cost and Benefit Parameters'!$C$17)*Income_CF!AX59*(Cohort_WP!AX57/Cohort_CF!AX57))</f>
        <v>3630231.7947840695</v>
      </c>
      <c r="AY57" s="1" t="str">
        <f>IF(Income_CF!AY59="","",(1+'Cost and Benefit Parameters'!$C$17)*Income_CF!AY59*(Cohort_WP!AY57/Cohort_CF!AY57))</f>
        <v/>
      </c>
      <c r="AZ57" s="1" t="str">
        <f>IF(Income_CF!AZ59="","",(1+'Cost and Benefit Parameters'!$C$17)*Income_CF!AZ59*(Cohort_WP!AZ57/Cohort_CF!AZ57))</f>
        <v/>
      </c>
      <c r="BA57" s="1" t="str">
        <f>IF(Income_CF!BA59="","",(1+'Cost and Benefit Parameters'!$C$17)*Income_CF!BA59*(Cohort_WP!BA57/Cohort_CF!BA57))</f>
        <v/>
      </c>
      <c r="BB57" s="1" t="str">
        <f>IF(Income_CF!BB59="","",(1+'Cost and Benefit Parameters'!$C$17)*Income_CF!BB59*(Cohort_WP!BB57/Cohort_CF!BB57))</f>
        <v/>
      </c>
      <c r="BC57" s="1" t="str">
        <f>IF(Income_CF!BC59="","",(1+'Cost and Benefit Parameters'!$C$17)*Income_CF!BC59*(Cohort_WP!BC57/Cohort_CF!BC57))</f>
        <v/>
      </c>
      <c r="BD57" s="1" t="str">
        <f>IF(Income_CF!BD59="","",(1+'Cost and Benefit Parameters'!$C$17)*Income_CF!BD59*(Cohort_WP!BD57/Cohort_CF!BD57))</f>
        <v/>
      </c>
      <c r="BE57" s="1" t="str">
        <f>IF(Income_CF!BE59="","",(1+'Cost and Benefit Parameters'!$C$17)*Income_CF!BE59*(Cohort_WP!BE57/Cohort_CF!BE57))</f>
        <v/>
      </c>
      <c r="BF57" s="1" t="str">
        <f>IF(Income_CF!BF59="","",(1+'Cost and Benefit Parameters'!$C$17)*Income_CF!BF59*(Cohort_WP!BF57/Cohort_CF!BF57))</f>
        <v/>
      </c>
      <c r="BG57" s="1" t="str">
        <f>IF(Income_CF!BG59="","",(1+'Cost and Benefit Parameters'!$C$17)*Income_CF!BG59*(Cohort_WP!BG57/Cohort_CF!BG57))</f>
        <v/>
      </c>
      <c r="BH57" s="1" t="str">
        <f>IF(Income_CF!BH59="","",(1+'Cost and Benefit Parameters'!$C$17)*Income_CF!BH59*(Cohort_WP!BH57/Cohort_CF!BH57))</f>
        <v/>
      </c>
      <c r="BI57" s="1" t="str">
        <f>IF(Income_CF!BI59="","",(1+'Cost and Benefit Parameters'!$C$17)*Income_CF!BI59*(Cohort_WP!BI57/Cohort_CF!BI57))</f>
        <v/>
      </c>
      <c r="BJ57" s="1" t="str">
        <f>IF(Income_CF!BJ59="","",(1+'Cost and Benefit Parameters'!$C$17)*Income_CF!BJ59*(Cohort_WP!BJ57/Cohort_CF!BJ57))</f>
        <v/>
      </c>
      <c r="BK57" s="1" t="str">
        <f>IF(Income_CF!BK59="","",(1+'Cost and Benefit Parameters'!$C$17)*Income_CF!BK59*(Cohort_WP!BK57/Cohort_CF!BK57))</f>
        <v/>
      </c>
      <c r="BL57" s="1" t="str">
        <f>IF(Income_CF!BL59="","",(1+'Cost and Benefit Parameters'!$C$17)*Income_CF!BL59*(Cohort_WP!BL57/Cohort_CF!BL57))</f>
        <v/>
      </c>
    </row>
    <row r="58" spans="1:72" x14ac:dyDescent="0.55000000000000004">
      <c r="A58" s="639"/>
      <c r="B58" t="s">
        <v>473</v>
      </c>
      <c r="F58" s="1" t="str">
        <f>IF(Income_CF!F60="","",(1+'Cost and Benefit Parameters'!$C$17)*Income_CF!F60*(Cohort_WP!F58/Cohort_CF!F58))</f>
        <v/>
      </c>
      <c r="G58" s="1" t="str">
        <f>IF(Income_CF!G60="","",(1+'Cost and Benefit Parameters'!$C$17)*Income_CF!G60*(Cohort_WP!G58/Cohort_CF!G58))</f>
        <v/>
      </c>
      <c r="H58" s="1" t="str">
        <f>IF(Income_CF!H60="","",(1+'Cost and Benefit Parameters'!$C$17)*Income_CF!H60*(Cohort_WP!H58/Cohort_CF!H58))</f>
        <v/>
      </c>
      <c r="I58" s="1" t="str">
        <f>IF(Income_CF!I60="","",(1+'Cost and Benefit Parameters'!$C$17)*Income_CF!I60*(Cohort_WP!I58/Cohort_CF!I58))</f>
        <v/>
      </c>
      <c r="J58" s="1" t="str">
        <f>IF(Income_CF!J60="","",(1+'Cost and Benefit Parameters'!$C$17)*Income_CF!J60*(Cohort_WP!J58/Cohort_CF!J58))</f>
        <v/>
      </c>
      <c r="K58" s="1" t="str">
        <f>IF(Income_CF!K60="","",(1+'Cost and Benefit Parameters'!$C$17)*Income_CF!K60*(Cohort_WP!K58/Cohort_CF!K58))</f>
        <v/>
      </c>
      <c r="L58" s="1">
        <f>IF(Income_CF!L60="","",(1+'Cost and Benefit Parameters'!$C$17)*Income_CF!L60*(Cohort_WP!L58/Cohort_CF!L58))</f>
        <v>1341867.1188167746</v>
      </c>
      <c r="M58" s="1">
        <f>IF(Income_CF!M60="","",(1+'Cost and Benefit Parameters'!$C$17)*Income_CF!M60*(Cohort_WP!M58/Cohort_CF!M58))</f>
        <v>1393921.2499718666</v>
      </c>
      <c r="N58" s="1">
        <f>IF(Income_CF!N60="","",(1+'Cost and Benefit Parameters'!$C$17)*Income_CF!N60*(Cohort_WP!N58/Cohort_CF!N58))</f>
        <v>1447126.1451266117</v>
      </c>
      <c r="O58" s="1">
        <f>IF(Income_CF!O60="","",(1+'Cost and Benefit Parameters'!$C$17)*Income_CF!O60*(Cohort_WP!O58/Cohort_CF!O58))</f>
        <v>1501460.6832195625</v>
      </c>
      <c r="P58" s="1">
        <f>IF(Income_CF!P60="","",(1+'Cost and Benefit Parameters'!$C$17)*Income_CF!P60*(Cohort_WP!P58/Cohort_CF!P58))</f>
        <v>1566426.993289337</v>
      </c>
      <c r="Q58" s="1">
        <f>IF(Income_CF!Q60="","",(1+'Cost and Benefit Parameters'!$C$17)*Income_CF!Q60*(Cohort_WP!Q58/Cohort_CF!Q58))</f>
        <v>1622318.0597798922</v>
      </c>
      <c r="R58" s="1">
        <f>IF(Income_CF!R60="","",(1+'Cost and Benefit Parameters'!$C$17)*Income_CF!R60*(Cohort_WP!R58/Cohort_CF!R58))</f>
        <v>1679195.5338323363</v>
      </c>
      <c r="S58" s="1">
        <f>IF(Income_CF!S60="","",(1+'Cost and Benefit Parameters'!$C$17)*Income_CF!S60*(Cohort_WP!S58/Cohort_CF!S58))</f>
        <v>1737024.5696977372</v>
      </c>
      <c r="T58" s="1">
        <f>IF(Income_CF!T60="","",(1+'Cost and Benefit Parameters'!$C$17)*Income_CF!T60*(Cohort_WP!T58/Cohort_CF!T58))</f>
        <v>1795767.369173123</v>
      </c>
      <c r="U58" s="1">
        <f>IF(Income_CF!U60="","",(1+'Cost and Benefit Parameters'!$C$17)*Income_CF!U60*(Cohort_WP!U58/Cohort_CF!U58))</f>
        <v>1855383.172171056</v>
      </c>
      <c r="V58" s="1">
        <f>IF(Income_CF!V60="","",(1+'Cost and Benefit Parameters'!$C$17)*Income_CF!V60*(Cohort_WP!V58/Cohort_CF!V58))</f>
        <v>1915828.2559989034</v>
      </c>
      <c r="W58" s="1">
        <f>IF(Income_CF!W60="","",(1+'Cost and Benefit Parameters'!$C$17)*Income_CF!W60*(Cohort_WP!W58/Cohort_CF!W58))</f>
        <v>1977055.9436448503</v>
      </c>
      <c r="X58" s="1">
        <f>IF(Income_CF!X60="","",(1+'Cost and Benefit Parameters'!$C$17)*Income_CF!X60*(Cohort_WP!X58/Cohort_CF!X58))</f>
        <v>2039016.6213392669</v>
      </c>
      <c r="Y58" s="1">
        <f>IF(Income_CF!Y60="","",(1+'Cost and Benefit Parameters'!$C$17)*Income_CF!Y60*(Cohort_WP!Y58/Cohort_CF!Y58))</f>
        <v>2101657.7656293609</v>
      </c>
      <c r="Z58" s="1">
        <f>IF(Income_CF!Z60="","",(1+'Cost and Benefit Parameters'!$C$17)*Income_CF!Z60*(Cohort_WP!Z58/Cohort_CF!Z58))</f>
        <v>2164923.9801719952</v>
      </c>
      <c r="AA58" s="1">
        <f>IF(Income_CF!AA60="","",(1+'Cost and Benefit Parameters'!$C$17)*Income_CF!AA60*(Cohort_WP!AA58/Cohort_CF!AA58))</f>
        <v>2228757.0424148813</v>
      </c>
      <c r="AB58" s="1">
        <f>IF(Income_CF!AB60="","",(1+'Cost and Benefit Parameters'!$C$17)*Income_CF!AB60*(Cohort_WP!AB58/Cohort_CF!AB58))</f>
        <v>2293095.9602991152</v>
      </c>
      <c r="AC58" s="1">
        <f>IF(Income_CF!AC60="","",(1+'Cost and Benefit Parameters'!$C$17)*Income_CF!AC60*(Cohort_WP!AC58/Cohort_CF!AC58))</f>
        <v>2357877.0390778072</v>
      </c>
      <c r="AD58" s="1">
        <f>IF(Income_CF!AD60="","",(1+'Cost and Benefit Parameters'!$C$17)*Income_CF!AD60*(Cohort_WP!AD58/Cohort_CF!AD58))</f>
        <v>2423033.9583048848</v>
      </c>
      <c r="AE58" s="1">
        <f>IF(Income_CF!AE60="","",(1+'Cost and Benefit Parameters'!$C$17)*Income_CF!AE60*(Cohort_WP!AE58/Cohort_CF!AE58))</f>
        <v>2488497.8590067509</v>
      </c>
      <c r="AF58" s="1">
        <f>IF(Income_CF!AF60="","",(1+'Cost and Benefit Parameters'!$C$17)*Income_CF!AF60*(Cohort_WP!AF58/Cohort_CF!AF58))</f>
        <v>2554197.4410062488</v>
      </c>
      <c r="AG58" s="1">
        <f>IF(Income_CF!AG60="","",(1+'Cost and Benefit Parameters'!$C$17)*Income_CF!AG60*(Cohort_WP!AG58/Cohort_CF!AG58))</f>
        <v>2620059.0703245653</v>
      </c>
      <c r="AH58" s="1">
        <f>IF(Income_CF!AH60="","",(1+'Cost and Benefit Parameters'!$C$17)*Income_CF!AH60*(Cohort_WP!AH58/Cohort_CF!AH58))</f>
        <v>2686006.8965415116</v>
      </c>
      <c r="AI58" s="1">
        <f>IF(Income_CF!AI60="","",(1+'Cost and Benefit Parameters'!$C$17)*Income_CF!AI60*(Cohort_WP!AI58/Cohort_CF!AI58))</f>
        <v>2751962.9799493952</v>
      </c>
      <c r="AJ58" s="1">
        <f>IF(Income_CF!AJ60="","",(1+'Cost and Benefit Parameters'!$C$17)*Income_CF!AJ60*(Cohort_WP!AJ58/Cohort_CF!AJ58))</f>
        <v>2817847.4282895969</v>
      </c>
      <c r="AK58" s="1">
        <f>IF(Income_CF!AK60="","",(1+'Cost and Benefit Parameters'!$C$17)*Income_CF!AK60*(Cohort_WP!AK58/Cohort_CF!AK58))</f>
        <v>2883578.5428147241</v>
      </c>
      <c r="AL58" s="1">
        <f>IF(Income_CF!AL60="","",(1+'Cost and Benefit Parameters'!$C$17)*Income_CF!AL60*(Cohort_WP!AL58/Cohort_CF!AL58))</f>
        <v>2949072.9733736133</v>
      </c>
      <c r="AM58" s="1">
        <f>IF(Income_CF!AM60="","",(1+'Cost and Benefit Parameters'!$C$17)*Income_CF!AM60*(Cohort_WP!AM58/Cohort_CF!AM58))</f>
        <v>3014245.8821702953</v>
      </c>
      <c r="AN58" s="1">
        <f>IF(Income_CF!AN60="","",(1+'Cost and Benefit Parameters'!$C$17)*Income_CF!AN60*(Cohort_WP!AN58/Cohort_CF!AN58))</f>
        <v>3079011.1158034042</v>
      </c>
      <c r="AO58" s="1">
        <f>IF(Income_CF!AO60="","",(1+'Cost and Benefit Parameters'!$C$17)*Income_CF!AO60*(Cohort_WP!AO58/Cohort_CF!AO58))</f>
        <v>3143281.3851479064</v>
      </c>
      <c r="AP58" s="1">
        <f>IF(Income_CF!AP60="","",(1+'Cost and Benefit Parameters'!$C$17)*Income_CF!AP60*(Cohort_WP!AP58/Cohort_CF!AP58))</f>
        <v>3206968.4525983646</v>
      </c>
      <c r="AQ58" s="1">
        <f>IF(Income_CF!AQ60="","",(1+'Cost and Benefit Parameters'!$C$17)*Income_CF!AQ60*(Cohort_WP!AQ58/Cohort_CF!AQ58))</f>
        <v>3269983.3261507708</v>
      </c>
      <c r="AR58" s="1">
        <f>IF(Income_CF!AR60="","",(1+'Cost and Benefit Parameters'!$C$17)*Income_CF!AR60*(Cohort_WP!AR58/Cohort_CF!AR58))</f>
        <v>3332236.4597603749</v>
      </c>
      <c r="AS58" s="1">
        <f>IF(Income_CF!AS60="","",(1+'Cost and Benefit Parameters'!$C$17)*Income_CF!AS60*(Cohort_WP!AS58/Cohort_CF!AS58))</f>
        <v>3393637.9593743384</v>
      </c>
      <c r="AT58" s="1">
        <f>IF(Income_CF!AT60="","",(1+'Cost and Benefit Parameters'!$C$17)*Income_CF!AT60*(Cohort_WP!AT58/Cohort_CF!AT58))</f>
        <v>3454097.7940023206</v>
      </c>
      <c r="AU58" s="1">
        <f>IF(Income_CF!AU60="","",(1+'Cost and Benefit Parameters'!$C$17)*Income_CF!AU60*(Cohort_WP!AU58/Cohort_CF!AU58))</f>
        <v>3513526.0111543299</v>
      </c>
      <c r="AV58" s="1">
        <f>IF(Income_CF!AV60="","",(1+'Cost and Benefit Parameters'!$C$17)*Income_CF!AV60*(Cohort_WP!AV58/Cohort_CF!AV58))</f>
        <v>3571832.9559439397</v>
      </c>
      <c r="AW58" s="1">
        <f>IF(Income_CF!AW60="","",(1+'Cost and Benefit Parameters'!$C$17)*Income_CF!AW60*(Cohort_WP!AW58/Cohort_CF!AW58))</f>
        <v>3628929.4931271286</v>
      </c>
      <c r="AX58" s="1">
        <f>IF(Income_CF!AX60="","",(1+'Cost and Benefit Parameters'!$C$17)*Income_CF!AX60*(Cohort_WP!AX58/Cohort_CF!AX58))</f>
        <v>3684727.2313212934</v>
      </c>
      <c r="AY58" s="1">
        <f>IF(Income_CF!AY60="","",(1+'Cost and Benefit Parameters'!$C$17)*Income_CF!AY60*(Cohort_WP!AY58/Cohort_CF!AY58))</f>
        <v>3739138.7486275919</v>
      </c>
      <c r="AZ58" s="1" t="str">
        <f>IF(Income_CF!AZ60="","",(1+'Cost and Benefit Parameters'!$C$17)*Income_CF!AZ60*(Cohort_WP!AZ58/Cohort_CF!AZ58))</f>
        <v/>
      </c>
      <c r="BA58" s="1" t="str">
        <f>IF(Income_CF!BA60="","",(1+'Cost and Benefit Parameters'!$C$17)*Income_CF!BA60*(Cohort_WP!BA58/Cohort_CF!BA58))</f>
        <v/>
      </c>
      <c r="BB58" s="1" t="str">
        <f>IF(Income_CF!BB60="","",(1+'Cost and Benefit Parameters'!$C$17)*Income_CF!BB60*(Cohort_WP!BB58/Cohort_CF!BB58))</f>
        <v/>
      </c>
      <c r="BC58" s="1" t="str">
        <f>IF(Income_CF!BC60="","",(1+'Cost and Benefit Parameters'!$C$17)*Income_CF!BC60*(Cohort_WP!BC58/Cohort_CF!BC58))</f>
        <v/>
      </c>
      <c r="BD58" s="1" t="str">
        <f>IF(Income_CF!BD60="","",(1+'Cost and Benefit Parameters'!$C$17)*Income_CF!BD60*(Cohort_WP!BD58/Cohort_CF!BD58))</f>
        <v/>
      </c>
      <c r="BE58" s="1" t="str">
        <f>IF(Income_CF!BE60="","",(1+'Cost and Benefit Parameters'!$C$17)*Income_CF!BE60*(Cohort_WP!BE58/Cohort_CF!BE58))</f>
        <v/>
      </c>
      <c r="BF58" s="1" t="str">
        <f>IF(Income_CF!BF60="","",(1+'Cost and Benefit Parameters'!$C$17)*Income_CF!BF60*(Cohort_WP!BF58/Cohort_CF!BF58))</f>
        <v/>
      </c>
      <c r="BG58" s="1" t="str">
        <f>IF(Income_CF!BG60="","",(1+'Cost and Benefit Parameters'!$C$17)*Income_CF!BG60*(Cohort_WP!BG58/Cohort_CF!BG58))</f>
        <v/>
      </c>
      <c r="BH58" s="1" t="str">
        <f>IF(Income_CF!BH60="","",(1+'Cost and Benefit Parameters'!$C$17)*Income_CF!BH60*(Cohort_WP!BH58/Cohort_CF!BH58))</f>
        <v/>
      </c>
      <c r="BI58" s="1" t="str">
        <f>IF(Income_CF!BI60="","",(1+'Cost and Benefit Parameters'!$C$17)*Income_CF!BI60*(Cohort_WP!BI58/Cohort_CF!BI58))</f>
        <v/>
      </c>
      <c r="BJ58" s="1" t="str">
        <f>IF(Income_CF!BJ60="","",(1+'Cost and Benefit Parameters'!$C$17)*Income_CF!BJ60*(Cohort_WP!BJ58/Cohort_CF!BJ58))</f>
        <v/>
      </c>
      <c r="BK58" s="1" t="str">
        <f>IF(Income_CF!BK60="","",(1+'Cost and Benefit Parameters'!$C$17)*Income_CF!BK60*(Cohort_WP!BK58/Cohort_CF!BK58))</f>
        <v/>
      </c>
      <c r="BL58" s="1" t="str">
        <f>IF(Income_CF!BL60="","",(1+'Cost and Benefit Parameters'!$C$17)*Income_CF!BL60*(Cohort_WP!BL58/Cohort_CF!BL58))</f>
        <v/>
      </c>
    </row>
    <row r="59" spans="1:72" x14ac:dyDescent="0.55000000000000004">
      <c r="A59" s="639"/>
      <c r="B59" t="s">
        <v>474</v>
      </c>
      <c r="F59" s="1" t="str">
        <f>IF(Income_CF!F61="","",(1+'Cost and Benefit Parameters'!$C$17)*Income_CF!F61*(Cohort_WP!F59/Cohort_CF!F59))</f>
        <v/>
      </c>
      <c r="G59" s="1" t="str">
        <f>IF(Income_CF!G61="","",(1+'Cost and Benefit Parameters'!$C$17)*Income_CF!G61*(Cohort_WP!G59/Cohort_CF!G59))</f>
        <v/>
      </c>
      <c r="H59" s="1" t="str">
        <f>IF(Income_CF!H61="","",(1+'Cost and Benefit Parameters'!$C$17)*Income_CF!H61*(Cohort_WP!H59/Cohort_CF!H59))</f>
        <v/>
      </c>
      <c r="I59" s="1" t="str">
        <f>IF(Income_CF!I61="","",(1+'Cost and Benefit Parameters'!$C$17)*Income_CF!I61*(Cohort_WP!I59/Cohort_CF!I59))</f>
        <v/>
      </c>
      <c r="J59" s="1" t="str">
        <f>IF(Income_CF!J61="","",(1+'Cost and Benefit Parameters'!$C$17)*Income_CF!J61*(Cohort_WP!J59/Cohort_CF!J59))</f>
        <v/>
      </c>
      <c r="K59" s="1" t="str">
        <f>IF(Income_CF!K61="","",(1+'Cost and Benefit Parameters'!$C$17)*Income_CF!K61*(Cohort_WP!K59/Cohort_CF!K59))</f>
        <v/>
      </c>
      <c r="L59" s="1" t="str">
        <f>IF(Income_CF!L61="","",(1+'Cost and Benefit Parameters'!$C$17)*Income_CF!L61*(Cohort_WP!L59/Cohort_CF!L59))</f>
        <v/>
      </c>
      <c r="M59" s="1">
        <f>IF(Income_CF!M61="","",(1+'Cost and Benefit Parameters'!$C$17)*Income_CF!M61*(Cohort_WP!M59/Cohort_CF!M59))</f>
        <v>1382123.1323812779</v>
      </c>
      <c r="N59" s="1">
        <f>IF(Income_CF!N61="","",(1+'Cost and Benefit Parameters'!$C$17)*Income_CF!N61*(Cohort_WP!N59/Cohort_CF!N59))</f>
        <v>1435738.8874710226</v>
      </c>
      <c r="O59" s="1">
        <f>IF(Income_CF!O61="","",(1+'Cost and Benefit Parameters'!$C$17)*Income_CF!O61*(Cohort_WP!O59/Cohort_CF!O59))</f>
        <v>1490539.9294804102</v>
      </c>
      <c r="P59" s="1">
        <f>IF(Income_CF!P61="","",(1+'Cost and Benefit Parameters'!$C$17)*Income_CF!P61*(Cohort_WP!P59/Cohort_CF!P59))</f>
        <v>1546504.5037161491</v>
      </c>
      <c r="Q59" s="1">
        <f>IF(Income_CF!Q61="","",(1+'Cost and Benefit Parameters'!$C$17)*Income_CF!Q61*(Cohort_WP!Q59/Cohort_CF!Q59))</f>
        <v>1613419.803088017</v>
      </c>
      <c r="R59" s="1">
        <f>IF(Income_CF!R61="","",(1+'Cost and Benefit Parameters'!$C$17)*Income_CF!R61*(Cohort_WP!R59/Cohort_CF!R59))</f>
        <v>1670987.6015732891</v>
      </c>
      <c r="S59" s="1">
        <f>IF(Income_CF!S61="","",(1+'Cost and Benefit Parameters'!$C$17)*Income_CF!S61*(Cohort_WP!S59/Cohort_CF!S59))</f>
        <v>1729571.3998473065</v>
      </c>
      <c r="T59" s="1">
        <f>IF(Income_CF!T61="","",(1+'Cost and Benefit Parameters'!$C$17)*Income_CF!T61*(Cohort_WP!T59/Cohort_CF!T59))</f>
        <v>1789135.3067886697</v>
      </c>
      <c r="U59" s="1">
        <f>IF(Income_CF!U61="","",(1+'Cost and Benefit Parameters'!$C$17)*Income_CF!U61*(Cohort_WP!U59/Cohort_CF!U59))</f>
        <v>1849640.3902483166</v>
      </c>
      <c r="V59" s="1">
        <f>IF(Income_CF!V61="","",(1+'Cost and Benefit Parameters'!$C$17)*Income_CF!V61*(Cohort_WP!V59/Cohort_CF!V59))</f>
        <v>1911044.6673361873</v>
      </c>
      <c r="W59" s="1">
        <f>IF(Income_CF!W61="","",(1+'Cost and Benefit Parameters'!$C$17)*Income_CF!W61*(Cohort_WP!W59/Cohort_CF!W59))</f>
        <v>1973303.1036788707</v>
      </c>
      <c r="X59" s="1">
        <f>IF(Income_CF!X61="","",(1+'Cost and Benefit Parameters'!$C$17)*Income_CF!X61*(Cohort_WP!X59/Cohort_CF!X59))</f>
        <v>2036367.6219541959</v>
      </c>
      <c r="Y59" s="1">
        <f>IF(Income_CF!Y61="","",(1+'Cost and Benefit Parameters'!$C$17)*Income_CF!Y61*(Cohort_WP!Y59/Cohort_CF!Y59))</f>
        <v>2100187.1199794449</v>
      </c>
      <c r="Z59" s="1">
        <f>IF(Income_CF!Z61="","",(1+'Cost and Benefit Parameters'!$C$17)*Income_CF!Z61*(Cohort_WP!Z59/Cohort_CF!Z59))</f>
        <v>2164707.4985982417</v>
      </c>
      <c r="AA59" s="1">
        <f>IF(Income_CF!AA61="","",(1+'Cost and Benefit Parameters'!$C$17)*Income_CF!AA61*(Cohort_WP!AA59/Cohort_CF!AA59))</f>
        <v>2229871.6995771546</v>
      </c>
      <c r="AB59" s="1">
        <f>IF(Income_CF!AB61="","",(1+'Cost and Benefit Parameters'!$C$17)*Income_CF!AB61*(Cohort_WP!AB59/Cohort_CF!AB59))</f>
        <v>2295619.7536873282</v>
      </c>
      <c r="AC59" s="1">
        <f>IF(Income_CF!AC61="","",(1+'Cost and Benefit Parameters'!$C$17)*Income_CF!AC61*(Cohort_WP!AC59/Cohort_CF!AC59))</f>
        <v>2361888.839108089</v>
      </c>
      <c r="AD59" s="1">
        <f>IF(Income_CF!AD61="","",(1+'Cost and Benefit Parameters'!$C$17)*Income_CF!AD61*(Cohort_WP!AD59/Cohort_CF!AD59))</f>
        <v>2428613.3502501412</v>
      </c>
      <c r="AE59" s="1">
        <f>IF(Income_CF!AE61="","",(1+'Cost and Benefit Parameters'!$C$17)*Income_CF!AE61*(Cohort_WP!AE59/Cohort_CF!AE59))</f>
        <v>2495724.9770540311</v>
      </c>
      <c r="AF59" s="1">
        <f>IF(Income_CF!AF61="","",(1+'Cost and Benefit Parameters'!$C$17)*Income_CF!AF61*(Cohort_WP!AF59/Cohort_CF!AF59))</f>
        <v>2563152.7947769538</v>
      </c>
      <c r="AG59" s="1">
        <f>IF(Income_CF!AG61="","",(1+'Cost and Benefit Parameters'!$C$17)*Income_CF!AG61*(Cohort_WP!AG59/Cohort_CF!AG59))</f>
        <v>2630823.3642364359</v>
      </c>
      <c r="AH59" s="1">
        <f>IF(Income_CF!AH61="","",(1+'Cost and Benefit Parameters'!$C$17)*Income_CF!AH61*(Cohort_WP!AH59/Cohort_CF!AH59))</f>
        <v>2698660.8424343024</v>
      </c>
      <c r="AI59" s="1">
        <f>IF(Income_CF!AI61="","",(1+'Cost and Benefit Parameters'!$C$17)*Income_CF!AI61*(Cohort_WP!AI59/Cohort_CF!AI59))</f>
        <v>2766587.1034377567</v>
      </c>
      <c r="AJ59" s="1">
        <f>IF(Income_CF!AJ61="","",(1+'Cost and Benefit Parameters'!$C$17)*Income_CF!AJ61*(Cohort_WP!AJ59/Cohort_CF!AJ59))</f>
        <v>2834521.8693478773</v>
      </c>
      <c r="AK59" s="1">
        <f>IF(Income_CF!AK61="","",(1+'Cost and Benefit Parameters'!$C$17)*Income_CF!AK61*(Cohort_WP!AK59/Cohort_CF!AK59))</f>
        <v>2902382.8511382854</v>
      </c>
      <c r="AL59" s="1">
        <f>IF(Income_CF!AL61="","",(1+'Cost and Benefit Parameters'!$C$17)*Income_CF!AL61*(Cohort_WP!AL59/Cohort_CF!AL59))</f>
        <v>2970085.8990991656</v>
      </c>
      <c r="AM59" s="1">
        <f>IF(Income_CF!AM61="","",(1+'Cost and Benefit Parameters'!$C$17)*Income_CF!AM61*(Cohort_WP!AM59/Cohort_CF!AM59))</f>
        <v>3037545.1625748221</v>
      </c>
      <c r="AN59" s="1">
        <f>IF(Income_CF!AN61="","",(1+'Cost and Benefit Parameters'!$C$17)*Income_CF!AN61*(Cohort_WP!AN59/Cohort_CF!AN59))</f>
        <v>3104673.2586354036</v>
      </c>
      <c r="AO59" s="1">
        <f>IF(Income_CF!AO61="","",(1+'Cost and Benefit Parameters'!$C$17)*Income_CF!AO61*(Cohort_WP!AO59/Cohort_CF!AO59))</f>
        <v>3171381.4492775067</v>
      </c>
      <c r="AP59" s="1">
        <f>IF(Income_CF!AP61="","",(1+'Cost and Benefit Parameters'!$C$17)*Income_CF!AP61*(Cohort_WP!AP59/Cohort_CF!AP59))</f>
        <v>3237579.8267023438</v>
      </c>
      <c r="AQ59" s="1">
        <f>IF(Income_CF!AQ61="","",(1+'Cost and Benefit Parameters'!$C$17)*Income_CF!AQ61*(Cohort_WP!AQ59/Cohort_CF!AQ59))</f>
        <v>3303177.5061763148</v>
      </c>
      <c r="AR59" s="1">
        <f>IF(Income_CF!AR61="","",(1+'Cost and Benefit Parameters'!$C$17)*Income_CF!AR61*(Cohort_WP!AR59/Cohort_CF!AR59))</f>
        <v>3368082.8259352944</v>
      </c>
      <c r="AS59" s="1">
        <f>IF(Income_CF!AS61="","",(1+'Cost and Benefit Parameters'!$C$17)*Income_CF!AS61*(Cohort_WP!AS59/Cohort_CF!AS59))</f>
        <v>3432203.5535531864</v>
      </c>
      <c r="AT59" s="1">
        <f>IF(Income_CF!AT61="","",(1+'Cost and Benefit Parameters'!$C$17)*Income_CF!AT61*(Cohort_WP!AT59/Cohort_CF!AT59))</f>
        <v>3495447.098155567</v>
      </c>
      <c r="AU59" s="1">
        <f>IF(Income_CF!AU61="","",(1+'Cost and Benefit Parameters'!$C$17)*Income_CF!AU61*(Cohort_WP!AU59/Cohort_CF!AU59))</f>
        <v>3557720.7278223913</v>
      </c>
      <c r="AV59" s="1">
        <f>IF(Income_CF!AV61="","",(1+'Cost and Benefit Parameters'!$C$17)*Income_CF!AV61*(Cohort_WP!AV59/Cohort_CF!AV59))</f>
        <v>3618931.7914889604</v>
      </c>
      <c r="AW59" s="1">
        <f>IF(Income_CF!AW61="","",(1+'Cost and Benefit Parameters'!$C$17)*Income_CF!AW61*(Cohort_WP!AW59/Cohort_CF!AW59))</f>
        <v>3678987.9446222587</v>
      </c>
      <c r="AX59" s="1">
        <f>IF(Income_CF!AX61="","",(1+'Cost and Benefit Parameters'!$C$17)*Income_CF!AX61*(Cohort_WP!AX59/Cohort_CF!AX59))</f>
        <v>3737797.3779209419</v>
      </c>
      <c r="AY59" s="1">
        <f>IF(Income_CF!AY61="","",(1+'Cost and Benefit Parameters'!$C$17)*Income_CF!AY61*(Cohort_WP!AY59/Cohort_CF!AY59))</f>
        <v>3795269.0482609323</v>
      </c>
      <c r="AZ59" s="1">
        <f>IF(Income_CF!AZ61="","",(1+'Cost and Benefit Parameters'!$C$17)*Income_CF!AZ61*(Cohort_WP!AZ59/Cohort_CF!AZ59))</f>
        <v>3851312.9110864196</v>
      </c>
      <c r="BA59" s="1" t="str">
        <f>IF(Income_CF!BA61="","",(1+'Cost and Benefit Parameters'!$C$17)*Income_CF!BA61*(Cohort_WP!BA59/Cohort_CF!BA59))</f>
        <v/>
      </c>
      <c r="BB59" s="1" t="str">
        <f>IF(Income_CF!BB61="","",(1+'Cost and Benefit Parameters'!$C$17)*Income_CF!BB61*(Cohort_WP!BB59/Cohort_CF!BB59))</f>
        <v/>
      </c>
      <c r="BC59" s="1" t="str">
        <f>IF(Income_CF!BC61="","",(1+'Cost and Benefit Parameters'!$C$17)*Income_CF!BC61*(Cohort_WP!BC59/Cohort_CF!BC59))</f>
        <v/>
      </c>
      <c r="BD59" s="1" t="str">
        <f>IF(Income_CF!BD61="","",(1+'Cost and Benefit Parameters'!$C$17)*Income_CF!BD61*(Cohort_WP!BD59/Cohort_CF!BD59))</f>
        <v/>
      </c>
      <c r="BE59" s="1" t="str">
        <f>IF(Income_CF!BE61="","",(1+'Cost and Benefit Parameters'!$C$17)*Income_CF!BE61*(Cohort_WP!BE59/Cohort_CF!BE59))</f>
        <v/>
      </c>
      <c r="BF59" s="1" t="str">
        <f>IF(Income_CF!BF61="","",(1+'Cost and Benefit Parameters'!$C$17)*Income_CF!BF61*(Cohort_WP!BF59/Cohort_CF!BF59))</f>
        <v/>
      </c>
      <c r="BG59" s="1" t="str">
        <f>IF(Income_CF!BG61="","",(1+'Cost and Benefit Parameters'!$C$17)*Income_CF!BG61*(Cohort_WP!BG59/Cohort_CF!BG59))</f>
        <v/>
      </c>
      <c r="BH59" s="1" t="str">
        <f>IF(Income_CF!BH61="","",(1+'Cost and Benefit Parameters'!$C$17)*Income_CF!BH61*(Cohort_WP!BH59/Cohort_CF!BH59))</f>
        <v/>
      </c>
      <c r="BI59" s="1" t="str">
        <f>IF(Income_CF!BI61="","",(1+'Cost and Benefit Parameters'!$C$17)*Income_CF!BI61*(Cohort_WP!BI59/Cohort_CF!BI59))</f>
        <v/>
      </c>
      <c r="BJ59" s="1" t="str">
        <f>IF(Income_CF!BJ61="","",(1+'Cost and Benefit Parameters'!$C$17)*Income_CF!BJ61*(Cohort_WP!BJ59/Cohort_CF!BJ59))</f>
        <v/>
      </c>
      <c r="BK59" s="1" t="str">
        <f>IF(Income_CF!BK61="","",(1+'Cost and Benefit Parameters'!$C$17)*Income_CF!BK61*(Cohort_WP!BK59/Cohort_CF!BK59))</f>
        <v/>
      </c>
      <c r="BL59" s="1" t="str">
        <f>IF(Income_CF!BL61="","",(1+'Cost and Benefit Parameters'!$C$17)*Income_CF!BL61*(Cohort_WP!BL59/Cohort_CF!BL59))</f>
        <v/>
      </c>
    </row>
    <row r="60" spans="1:72" x14ac:dyDescent="0.55000000000000004">
      <c r="A60" s="639"/>
      <c r="B60" t="s">
        <v>475</v>
      </c>
      <c r="F60" s="1" t="str">
        <f>IF(Income_CF!F62="","",(1+'Cost and Benefit Parameters'!$C$17)*Income_CF!F62*(Cohort_WP!F60/Cohort_CF!F60))</f>
        <v/>
      </c>
      <c r="G60" s="1" t="str">
        <f>IF(Income_CF!G62="","",(1+'Cost and Benefit Parameters'!$C$17)*Income_CF!G62*(Cohort_WP!G60/Cohort_CF!G60))</f>
        <v/>
      </c>
      <c r="H60" s="1" t="str">
        <f>IF(Income_CF!H62="","",(1+'Cost and Benefit Parameters'!$C$17)*Income_CF!H62*(Cohort_WP!H60/Cohort_CF!H60))</f>
        <v/>
      </c>
      <c r="I60" s="1" t="str">
        <f>IF(Income_CF!I62="","",(1+'Cost and Benefit Parameters'!$C$17)*Income_CF!I62*(Cohort_WP!I60/Cohort_CF!I60))</f>
        <v/>
      </c>
      <c r="J60" s="1" t="str">
        <f>IF(Income_CF!J62="","",(1+'Cost and Benefit Parameters'!$C$17)*Income_CF!J62*(Cohort_WP!J60/Cohort_CF!J60))</f>
        <v/>
      </c>
      <c r="K60" s="1" t="str">
        <f>IF(Income_CF!K62="","",(1+'Cost and Benefit Parameters'!$C$17)*Income_CF!K62*(Cohort_WP!K60/Cohort_CF!K60))</f>
        <v/>
      </c>
      <c r="L60" s="1" t="str">
        <f>IF(Income_CF!L62="","",(1+'Cost and Benefit Parameters'!$C$17)*Income_CF!L62*(Cohort_WP!L60/Cohort_CF!L60))</f>
        <v/>
      </c>
      <c r="M60" s="1" t="str">
        <f>IF(Income_CF!M62="","",(1+'Cost and Benefit Parameters'!$C$17)*Income_CF!M62*(Cohort_WP!M60/Cohort_CF!M60))</f>
        <v/>
      </c>
      <c r="N60" s="1">
        <f>IF(Income_CF!N62="","",(1+'Cost and Benefit Parameters'!$C$17)*Income_CF!N62*(Cohort_WP!N60/Cohort_CF!N60))</f>
        <v>1423586.8263527157</v>
      </c>
      <c r="O60" s="1">
        <f>IF(Income_CF!O62="","",(1+'Cost and Benefit Parameters'!$C$17)*Income_CF!O62*(Cohort_WP!O60/Cohort_CF!O60))</f>
        <v>1478811.0540951532</v>
      </c>
      <c r="P60" s="1">
        <f>IF(Income_CF!P62="","",(1+'Cost and Benefit Parameters'!$C$17)*Income_CF!P62*(Cohort_WP!P60/Cohort_CF!P60))</f>
        <v>1535256.1273648227</v>
      </c>
      <c r="Q60" s="1">
        <f>IF(Income_CF!Q62="","",(1+'Cost and Benefit Parameters'!$C$17)*Income_CF!Q62*(Cohort_WP!Q60/Cohort_CF!Q60))</f>
        <v>1592899.6388276338</v>
      </c>
      <c r="R60" s="1">
        <f>IF(Income_CF!R62="","",(1+'Cost and Benefit Parameters'!$C$17)*Income_CF!R62*(Cohort_WP!R60/Cohort_CF!R60))</f>
        <v>1661822.3971806574</v>
      </c>
      <c r="S60" s="1">
        <f>IF(Income_CF!S62="","",(1+'Cost and Benefit Parameters'!$C$17)*Income_CF!S62*(Cohort_WP!S60/Cohort_CF!S60))</f>
        <v>1721117.2296204874</v>
      </c>
      <c r="T60" s="1">
        <f>IF(Income_CF!T62="","",(1+'Cost and Benefit Parameters'!$C$17)*Income_CF!T62*(Cohort_WP!T60/Cohort_CF!T60))</f>
        <v>1781458.5418427256</v>
      </c>
      <c r="U60" s="1">
        <f>IF(Income_CF!U62="","",(1+'Cost and Benefit Parameters'!$C$17)*Income_CF!U62*(Cohort_WP!U60/Cohort_CF!U60))</f>
        <v>1842809.3659923298</v>
      </c>
      <c r="V60" s="1">
        <f>IF(Income_CF!V62="","",(1+'Cost and Benefit Parameters'!$C$17)*Income_CF!V62*(Cohort_WP!V60/Cohort_CF!V60))</f>
        <v>1905129.6019557659</v>
      </c>
      <c r="W60" s="1">
        <f>IF(Income_CF!W62="","",(1+'Cost and Benefit Parameters'!$C$17)*Income_CF!W62*(Cohort_WP!W60/Cohort_CF!W60))</f>
        <v>1968376.007356273</v>
      </c>
      <c r="X60" s="1">
        <f>IF(Income_CF!X62="","",(1+'Cost and Benefit Parameters'!$C$17)*Income_CF!X62*(Cohort_WP!X60/Cohort_CF!X60))</f>
        <v>2032502.196789237</v>
      </c>
      <c r="Y60" s="1">
        <f>IF(Income_CF!Y62="","",(1+'Cost and Benefit Parameters'!$C$17)*Income_CF!Y62*(Cohort_WP!Y60/Cohort_CF!Y60))</f>
        <v>2097458.6506128218</v>
      </c>
      <c r="Z60" s="1">
        <f>IF(Income_CF!Z62="","",(1+'Cost and Benefit Parameters'!$C$17)*Income_CF!Z62*(Cohort_WP!Z60/Cohort_CF!Z60))</f>
        <v>2163192.7335788282</v>
      </c>
      <c r="AA60" s="1">
        <f>IF(Income_CF!AA62="","",(1+'Cost and Benefit Parameters'!$C$17)*Income_CF!AA62*(Cohort_WP!AA60/Cohort_CF!AA60))</f>
        <v>2229648.7235561884</v>
      </c>
      <c r="AB60" s="1">
        <f>IF(Income_CF!AB62="","",(1+'Cost and Benefit Parameters'!$C$17)*Income_CF!AB62*(Cohort_WP!AB60/Cohort_CF!AB60))</f>
        <v>2296767.8505644696</v>
      </c>
      <c r="AC60" s="1">
        <f>IF(Income_CF!AC62="","",(1+'Cost and Benefit Parameters'!$C$17)*Income_CF!AC62*(Cohort_WP!AC60/Cohort_CF!AC60))</f>
        <v>2364488.3462979482</v>
      </c>
      <c r="AD60" s="1">
        <f>IF(Income_CF!AD62="","",(1+'Cost and Benefit Parameters'!$C$17)*Income_CF!AD62*(Cohort_WP!AD60/Cohort_CF!AD60))</f>
        <v>2432745.5042813313</v>
      </c>
      <c r="AE60" s="1">
        <f>IF(Income_CF!AE62="","",(1+'Cost and Benefit Parameters'!$C$17)*Income_CF!AE62*(Cohort_WP!AE60/Cohort_CF!AE60))</f>
        <v>2501471.7507576453</v>
      </c>
      <c r="AF60" s="1">
        <f>IF(Income_CF!AF62="","",(1+'Cost and Benefit Parameters'!$C$17)*Income_CF!AF62*(Cohort_WP!AF60/Cohort_CF!AF60))</f>
        <v>2570596.7263656524</v>
      </c>
      <c r="AG60" s="1">
        <f>IF(Income_CF!AG62="","",(1+'Cost and Benefit Parameters'!$C$17)*Income_CF!AG62*(Cohort_WP!AG60/Cohort_CF!AG60))</f>
        <v>2640047.3786202623</v>
      </c>
      <c r="AH60" s="1">
        <f>IF(Income_CF!AH62="","",(1+'Cost and Benefit Parameters'!$C$17)*Income_CF!AH62*(Cohort_WP!AH60/Cohort_CF!AH60))</f>
        <v>2709748.0651635285</v>
      </c>
      <c r="AI60" s="1">
        <f>IF(Income_CF!AI62="","",(1+'Cost and Benefit Parameters'!$C$17)*Income_CF!AI62*(Cohort_WP!AI60/Cohort_CF!AI60))</f>
        <v>2779620.667707331</v>
      </c>
      <c r="AJ60" s="1">
        <f>IF(Income_CF!AJ62="","",(1+'Cost and Benefit Parameters'!$C$17)*Income_CF!AJ62*(Cohort_WP!AJ60/Cohort_CF!AJ60))</f>
        <v>2849584.7165408893</v>
      </c>
      <c r="AK60" s="1">
        <f>IF(Income_CF!AK62="","",(1+'Cost and Benefit Parameters'!$C$17)*Income_CF!AK62*(Cohort_WP!AK60/Cohort_CF!AK60))</f>
        <v>2919557.5254283138</v>
      </c>
      <c r="AL60" s="1">
        <f>IF(Income_CF!AL62="","",(1+'Cost and Benefit Parameters'!$C$17)*Income_CF!AL62*(Cohort_WP!AL60/Cohort_CF!AL60))</f>
        <v>2989454.3366724327</v>
      </c>
      <c r="AM60" s="1">
        <f>IF(Income_CF!AM62="","",(1+'Cost and Benefit Parameters'!$C$17)*Income_CF!AM62*(Cohort_WP!AM60/Cohort_CF!AM60))</f>
        <v>3059188.476072141</v>
      </c>
      <c r="AN60" s="1">
        <f>IF(Income_CF!AN62="","",(1+'Cost and Benefit Parameters'!$C$17)*Income_CF!AN62*(Cohort_WP!AN60/Cohort_CF!AN60))</f>
        <v>3128671.5174520663</v>
      </c>
      <c r="AO60" s="1">
        <f>IF(Income_CF!AO62="","",(1+'Cost and Benefit Parameters'!$C$17)*Income_CF!AO62*(Cohort_WP!AO60/Cohort_CF!AO60))</f>
        <v>3197813.4563944666</v>
      </c>
      <c r="AP60" s="1">
        <f>IF(Income_CF!AP62="","",(1+'Cost and Benefit Parameters'!$C$17)*Income_CF!AP62*(Cohort_WP!AP60/Cohort_CF!AP60))</f>
        <v>3266522.8927558316</v>
      </c>
      <c r="AQ60" s="1">
        <f>IF(Income_CF!AQ62="","",(1+'Cost and Benefit Parameters'!$C$17)*Income_CF!AQ62*(Cohort_WP!AQ60/Cohort_CF!AQ60))</f>
        <v>3334707.2215034137</v>
      </c>
      <c r="AR60" s="1">
        <f>IF(Income_CF!AR62="","",(1+'Cost and Benefit Parameters'!$C$17)*Income_CF!AR62*(Cohort_WP!AR60/Cohort_CF!AR60))</f>
        <v>3402272.8313616044</v>
      </c>
      <c r="AS60" s="1">
        <f>IF(Income_CF!AS62="","",(1+'Cost and Benefit Parameters'!$C$17)*Income_CF!AS62*(Cohort_WP!AS60/Cohort_CF!AS60))</f>
        <v>3469125.3107133545</v>
      </c>
      <c r="AT60" s="1">
        <f>IF(Income_CF!AT62="","",(1+'Cost and Benefit Parameters'!$C$17)*Income_CF!AT62*(Cohort_WP!AT60/Cohort_CF!AT60))</f>
        <v>3535169.6601597811</v>
      </c>
      <c r="AU60" s="1">
        <f>IF(Income_CF!AU62="","",(1+'Cost and Benefit Parameters'!$C$17)*Income_CF!AU62*(Cohort_WP!AU60/Cohort_CF!AU60))</f>
        <v>3600310.5111002354</v>
      </c>
      <c r="AV60" s="1">
        <f>IF(Income_CF!AV62="","",(1+'Cost and Benefit Parameters'!$C$17)*Income_CF!AV62*(Cohort_WP!AV60/Cohort_CF!AV60))</f>
        <v>3664452.3496570624</v>
      </c>
      <c r="AW60" s="1">
        <f>IF(Income_CF!AW62="","",(1+'Cost and Benefit Parameters'!$C$17)*Income_CF!AW62*(Cohort_WP!AW60/Cohort_CF!AW60))</f>
        <v>3727499.7452336284</v>
      </c>
      <c r="AX60" s="1">
        <f>IF(Income_CF!AX62="","",(1+'Cost and Benefit Parameters'!$C$17)*Income_CF!AX62*(Cohort_WP!AX60/Cohort_CF!AX60))</f>
        <v>3789357.5829609255</v>
      </c>
      <c r="AY60" s="1">
        <f>IF(Income_CF!AY62="","",(1+'Cost and Benefit Parameters'!$C$17)*Income_CF!AY62*(Cohort_WP!AY60/Cohort_CF!AY60))</f>
        <v>3849931.2992585702</v>
      </c>
      <c r="AZ60" s="1">
        <f>IF(Income_CF!AZ62="","",(1+'Cost and Benefit Parameters'!$C$17)*Income_CF!AZ62*(Cohort_WP!AZ60/Cohort_CF!AZ60))</f>
        <v>3909127.1197087606</v>
      </c>
      <c r="BA60" s="1">
        <f>IF(Income_CF!BA62="","",(1+'Cost and Benefit Parameters'!$C$17)*Income_CF!BA62*(Cohort_WP!BA60/Cohort_CF!BA60))</f>
        <v>3966852.2984190132</v>
      </c>
      <c r="BB60" s="1" t="str">
        <f>IF(Income_CF!BB62="","",(1+'Cost and Benefit Parameters'!$C$17)*Income_CF!BB62*(Cohort_WP!BB60/Cohort_CF!BB60))</f>
        <v/>
      </c>
      <c r="BC60" s="1" t="str">
        <f>IF(Income_CF!BC62="","",(1+'Cost and Benefit Parameters'!$C$17)*Income_CF!BC62*(Cohort_WP!BC60/Cohort_CF!BC60))</f>
        <v/>
      </c>
      <c r="BD60" s="1" t="str">
        <f>IF(Income_CF!BD62="","",(1+'Cost and Benefit Parameters'!$C$17)*Income_CF!BD62*(Cohort_WP!BD60/Cohort_CF!BD60))</f>
        <v/>
      </c>
      <c r="BE60" s="1" t="str">
        <f>IF(Income_CF!BE62="","",(1+'Cost and Benefit Parameters'!$C$17)*Income_CF!BE62*(Cohort_WP!BE60/Cohort_CF!BE60))</f>
        <v/>
      </c>
      <c r="BF60" s="1" t="str">
        <f>IF(Income_CF!BF62="","",(1+'Cost and Benefit Parameters'!$C$17)*Income_CF!BF62*(Cohort_WP!BF60/Cohort_CF!BF60))</f>
        <v/>
      </c>
      <c r="BG60" s="1" t="str">
        <f>IF(Income_CF!BG62="","",(1+'Cost and Benefit Parameters'!$C$17)*Income_CF!BG62*(Cohort_WP!BG60/Cohort_CF!BG60))</f>
        <v/>
      </c>
      <c r="BH60" s="1" t="str">
        <f>IF(Income_CF!BH62="","",(1+'Cost and Benefit Parameters'!$C$17)*Income_CF!BH62*(Cohort_WP!BH60/Cohort_CF!BH60))</f>
        <v/>
      </c>
      <c r="BI60" s="1" t="str">
        <f>IF(Income_CF!BI62="","",(1+'Cost and Benefit Parameters'!$C$17)*Income_CF!BI62*(Cohort_WP!BI60/Cohort_CF!BI60))</f>
        <v/>
      </c>
      <c r="BJ60" s="1" t="str">
        <f>IF(Income_CF!BJ62="","",(1+'Cost and Benefit Parameters'!$C$17)*Income_CF!BJ62*(Cohort_WP!BJ60/Cohort_CF!BJ60))</f>
        <v/>
      </c>
      <c r="BK60" s="1" t="str">
        <f>IF(Income_CF!BK62="","",(1+'Cost and Benefit Parameters'!$C$17)*Income_CF!BK62*(Cohort_WP!BK60/Cohort_CF!BK60))</f>
        <v/>
      </c>
      <c r="BL60" s="1" t="str">
        <f>IF(Income_CF!BL62="","",(1+'Cost and Benefit Parameters'!$C$17)*Income_CF!BL62*(Cohort_WP!BL60/Cohort_CF!BL60))</f>
        <v/>
      </c>
    </row>
    <row r="61" spans="1:72" x14ac:dyDescent="0.55000000000000004">
      <c r="A61" s="639"/>
      <c r="B61" t="s">
        <v>476</v>
      </c>
      <c r="F61" s="1" t="str">
        <f>IF(Income_CF!F63="","",(1+'Cost and Benefit Parameters'!$C$17)*Income_CF!F63*(Cohort_WP!F61/Cohort_CF!F61))</f>
        <v/>
      </c>
      <c r="G61" s="1" t="str">
        <f>IF(Income_CF!G63="","",(1+'Cost and Benefit Parameters'!$C$17)*Income_CF!G63*(Cohort_WP!G61/Cohort_CF!G61))</f>
        <v/>
      </c>
      <c r="H61" s="1" t="str">
        <f>IF(Income_CF!H63="","",(1+'Cost and Benefit Parameters'!$C$17)*Income_CF!H63*(Cohort_WP!H61/Cohort_CF!H61))</f>
        <v/>
      </c>
      <c r="I61" s="1" t="str">
        <f>IF(Income_CF!I63="","",(1+'Cost and Benefit Parameters'!$C$17)*Income_CF!I63*(Cohort_WP!I61/Cohort_CF!I61))</f>
        <v/>
      </c>
      <c r="J61" s="1" t="str">
        <f>IF(Income_CF!J63="","",(1+'Cost and Benefit Parameters'!$C$17)*Income_CF!J63*(Cohort_WP!J61/Cohort_CF!J61))</f>
        <v/>
      </c>
      <c r="K61" s="1" t="str">
        <f>IF(Income_CF!K63="","",(1+'Cost and Benefit Parameters'!$C$17)*Income_CF!K63*(Cohort_WP!K61/Cohort_CF!K61))</f>
        <v/>
      </c>
      <c r="L61" s="1" t="str">
        <f>IF(Income_CF!L63="","",(1+'Cost and Benefit Parameters'!$C$17)*Income_CF!L63*(Cohort_WP!L61/Cohort_CF!L61))</f>
        <v/>
      </c>
      <c r="M61" s="1" t="str">
        <f>IF(Income_CF!M63="","",(1+'Cost and Benefit Parameters'!$C$17)*Income_CF!M63*(Cohort_WP!M61/Cohort_CF!M61))</f>
        <v/>
      </c>
      <c r="N61" s="1" t="str">
        <f>IF(Income_CF!N63="","",(1+'Cost and Benefit Parameters'!$C$17)*Income_CF!N63*(Cohort_WP!N61/Cohort_CF!N61))</f>
        <v/>
      </c>
      <c r="O61" s="1">
        <f>IF(Income_CF!O63="","",(1+'Cost and Benefit Parameters'!$C$17)*Income_CF!O63*(Cohort_WP!O61/Cohort_CF!O61))</f>
        <v>1466294.4311432976</v>
      </c>
      <c r="P61" s="1">
        <f>IF(Income_CF!P63="","",(1+'Cost and Benefit Parameters'!$C$17)*Income_CF!P63*(Cohort_WP!P61/Cohort_CF!P61))</f>
        <v>1523175.3857180078</v>
      </c>
      <c r="Q61" s="1">
        <f>IF(Income_CF!Q63="","",(1+'Cost and Benefit Parameters'!$C$17)*Income_CF!Q63*(Cohort_WP!Q61/Cohort_CF!Q61))</f>
        <v>1581313.8111857674</v>
      </c>
      <c r="R61" s="1">
        <f>IF(Income_CF!R63="","",(1+'Cost and Benefit Parameters'!$C$17)*Income_CF!R63*(Cohort_WP!R61/Cohort_CF!R61))</f>
        <v>1640686.6279924624</v>
      </c>
      <c r="S61" s="1">
        <f>IF(Income_CF!S63="","",(1+'Cost and Benefit Parameters'!$C$17)*Income_CF!S63*(Cohort_WP!S61/Cohort_CF!S61))</f>
        <v>1711677.0690960768</v>
      </c>
      <c r="T61" s="1">
        <f>IF(Income_CF!T63="","",(1+'Cost and Benefit Parameters'!$C$17)*Income_CF!T63*(Cohort_WP!T61/Cohort_CF!T61))</f>
        <v>1772750.7465091026</v>
      </c>
      <c r="U61" s="1">
        <f>IF(Income_CF!U63="","",(1+'Cost and Benefit Parameters'!$C$17)*Income_CF!U63*(Cohort_WP!U61/Cohort_CF!U61))</f>
        <v>1834902.2980980077</v>
      </c>
      <c r="V61" s="1">
        <f>IF(Income_CF!V63="","",(1+'Cost and Benefit Parameters'!$C$17)*Income_CF!V63*(Cohort_WP!V61/Cohort_CF!V61))</f>
        <v>1898093.6469720996</v>
      </c>
      <c r="W61" s="1">
        <f>IF(Income_CF!W63="","",(1+'Cost and Benefit Parameters'!$C$17)*Income_CF!W63*(Cohort_WP!W61/Cohort_CF!W61))</f>
        <v>1962283.4900144388</v>
      </c>
      <c r="X61" s="1">
        <f>IF(Income_CF!X63="","",(1+'Cost and Benefit Parameters'!$C$17)*Income_CF!X63*(Cohort_WP!X61/Cohort_CF!X61))</f>
        <v>2027427.2875769613</v>
      </c>
      <c r="Y61" s="1">
        <f>IF(Income_CF!Y63="","",(1+'Cost and Benefit Parameters'!$C$17)*Income_CF!Y63*(Cohort_WP!Y61/Cohort_CF!Y61))</f>
        <v>2093477.2626929139</v>
      </c>
      <c r="Z61" s="1">
        <f>IF(Income_CF!Z63="","",(1+'Cost and Benefit Parameters'!$C$17)*Income_CF!Z63*(Cohort_WP!Z61/Cohort_CF!Z61))</f>
        <v>2160382.4101312063</v>
      </c>
      <c r="AA61" s="1">
        <f>IF(Income_CF!AA63="","",(1+'Cost and Benefit Parameters'!$C$17)*Income_CF!AA63*(Cohort_WP!AA61/Cohort_CF!AA61))</f>
        <v>2228088.5155861923</v>
      </c>
      <c r="AB61" s="1">
        <f>IF(Income_CF!AB63="","",(1+'Cost and Benefit Parameters'!$C$17)*Income_CF!AB63*(Cohort_WP!AB61/Cohort_CF!AB61))</f>
        <v>2296538.1852628742</v>
      </c>
      <c r="AC61" s="1">
        <f>IF(Income_CF!AC63="","",(1+'Cost and Benefit Parameters'!$C$17)*Income_CF!AC63*(Cohort_WP!AC61/Cohort_CF!AC61))</f>
        <v>2365670.8860814036</v>
      </c>
      <c r="AD61" s="1">
        <f>IF(Income_CF!AD63="","",(1+'Cost and Benefit Parameters'!$C$17)*Income_CF!AD63*(Cohort_WP!AD61/Cohort_CF!AD61))</f>
        <v>2435422.9966868861</v>
      </c>
      <c r="AE61" s="1">
        <f>IF(Income_CF!AE63="","",(1+'Cost and Benefit Parameters'!$C$17)*Income_CF!AE63*(Cohort_WP!AE61/Cohort_CF!AE61))</f>
        <v>2505727.8694097712</v>
      </c>
      <c r="AF61" s="1">
        <f>IF(Income_CF!AF63="","",(1+'Cost and Benefit Parameters'!$C$17)*Income_CF!AF63*(Cohort_WP!AF61/Cohort_CF!AF61))</f>
        <v>2576515.9032803751</v>
      </c>
      <c r="AG61" s="1">
        <f>IF(Income_CF!AG63="","",(1+'Cost and Benefit Parameters'!$C$17)*Income_CF!AG63*(Cohort_WP!AG61/Cohort_CF!AG61))</f>
        <v>2647714.6281566215</v>
      </c>
      <c r="AH61" s="1">
        <f>IF(Income_CF!AH63="","",(1+'Cost and Benefit Parameters'!$C$17)*Income_CF!AH63*(Cohort_WP!AH61/Cohort_CF!AH61))</f>
        <v>2719248.7999788704</v>
      </c>
      <c r="AI61" s="1">
        <f>IF(Income_CF!AI63="","",(1+'Cost and Benefit Parameters'!$C$17)*Income_CF!AI63*(Cohort_WP!AI61/Cohort_CF!AI61))</f>
        <v>2791040.5071184346</v>
      </c>
      <c r="AJ61" s="1">
        <f>IF(Income_CF!AJ63="","",(1+'Cost and Benefit Parameters'!$C$17)*Income_CF!AJ63*(Cohort_WP!AJ61/Cohort_CF!AJ61))</f>
        <v>2863009.2877385509</v>
      </c>
      <c r="AK61" s="1">
        <f>IF(Income_CF!AK63="","",(1+'Cost and Benefit Parameters'!$C$17)*Income_CF!AK63*(Cohort_WP!AK61/Cohort_CF!AK61))</f>
        <v>2935072.2580371164</v>
      </c>
      <c r="AL61" s="1">
        <f>IF(Income_CF!AL63="","",(1+'Cost and Benefit Parameters'!$C$17)*Income_CF!AL63*(Cohort_WP!AL61/Cohort_CF!AL61))</f>
        <v>3007144.2511911625</v>
      </c>
      <c r="AM61" s="1">
        <f>IF(Income_CF!AM63="","",(1+'Cost and Benefit Parameters'!$C$17)*Income_CF!AM63*(Cohort_WP!AM61/Cohort_CF!AM61))</f>
        <v>3079137.9667726066</v>
      </c>
      <c r="AN61" s="1">
        <f>IF(Income_CF!AN63="","",(1+'Cost and Benefit Parameters'!$C$17)*Income_CF!AN63*(Cohort_WP!AN61/Cohort_CF!AN61))</f>
        <v>3150964.1303543048</v>
      </c>
      <c r="AO61" s="1">
        <f>IF(Income_CF!AO63="","",(1+'Cost and Benefit Parameters'!$C$17)*Income_CF!AO63*(Cohort_WP!AO61/Cohort_CF!AO61))</f>
        <v>3222531.6629756289</v>
      </c>
      <c r="AP61" s="1">
        <f>IF(Income_CF!AP63="","",(1+'Cost and Benefit Parameters'!$C$17)*Income_CF!AP63*(Cohort_WP!AP61/Cohort_CF!AP61))</f>
        <v>3293747.8600863004</v>
      </c>
      <c r="AQ61" s="1">
        <f>IF(Income_CF!AQ63="","",(1+'Cost and Benefit Parameters'!$C$17)*Income_CF!AQ63*(Cohort_WP!AQ61/Cohort_CF!AQ61))</f>
        <v>3364518.5795385065</v>
      </c>
      <c r="AR61" s="1">
        <f>IF(Income_CF!AR63="","",(1+'Cost and Benefit Parameters'!$C$17)*Income_CF!AR63*(Cohort_WP!AR61/Cohort_CF!AR61))</f>
        <v>3434748.4381485162</v>
      </c>
      <c r="AS61" s="1">
        <f>IF(Income_CF!AS63="","",(1+'Cost and Benefit Parameters'!$C$17)*Income_CF!AS63*(Cohort_WP!AS61/Cohort_CF!AS61))</f>
        <v>3504341.0163024534</v>
      </c>
      <c r="AT61" s="1">
        <f>IF(Income_CF!AT63="","",(1+'Cost and Benefit Parameters'!$C$17)*Income_CF!AT63*(Cohort_WP!AT61/Cohort_CF!AT61))</f>
        <v>3573199.0700347535</v>
      </c>
      <c r="AU61" s="1">
        <f>IF(Income_CF!AU63="","",(1+'Cost and Benefit Parameters'!$C$17)*Income_CF!AU63*(Cohort_WP!AU61/Cohort_CF!AU61))</f>
        <v>3641224.7499645753</v>
      </c>
      <c r="AV61" s="1">
        <f>IF(Income_CF!AV63="","",(1+'Cost and Benefit Parameters'!$C$17)*Income_CF!AV63*(Cohort_WP!AV61/Cohort_CF!AV61))</f>
        <v>3708319.8264332418</v>
      </c>
      <c r="AW61" s="1">
        <f>IF(Income_CF!AW63="","",(1+'Cost and Benefit Parameters'!$C$17)*Income_CF!AW63*(Cohort_WP!AW61/Cohort_CF!AW61))</f>
        <v>3774385.920146774</v>
      </c>
      <c r="AX61" s="1">
        <f>IF(Income_CF!AX63="","",(1+'Cost and Benefit Parameters'!$C$17)*Income_CF!AX63*(Cohort_WP!AX61/Cohort_CF!AX61))</f>
        <v>3839324.7375906375</v>
      </c>
      <c r="AY61" s="1">
        <f>IF(Income_CF!AY63="","",(1+'Cost and Benefit Parameters'!$C$17)*Income_CF!AY63*(Cohort_WP!AY61/Cohort_CF!AY61))</f>
        <v>3903038.310449753</v>
      </c>
      <c r="AZ61" s="1">
        <f>IF(Income_CF!AZ63="","",(1+'Cost and Benefit Parameters'!$C$17)*Income_CF!AZ63*(Cohort_WP!AZ61/Cohort_CF!AZ61))</f>
        <v>3965429.2382363281</v>
      </c>
      <c r="BA61" s="1">
        <f>IF(Income_CF!BA63="","",(1+'Cost and Benefit Parameters'!$C$17)*Income_CF!BA63*(Cohort_WP!BA61/Cohort_CF!BA61))</f>
        <v>4026400.9333000234</v>
      </c>
      <c r="BB61" s="1">
        <f>IF(Income_CF!BB63="","",(1+'Cost and Benefit Parameters'!$C$17)*Income_CF!BB63*(Cohort_WP!BB61/Cohort_CF!BB61))</f>
        <v>4085857.8673715829</v>
      </c>
      <c r="BC61" s="1" t="str">
        <f>IF(Income_CF!BC63="","",(1+'Cost and Benefit Parameters'!$C$17)*Income_CF!BC63*(Cohort_WP!BC61/Cohort_CF!BC61))</f>
        <v/>
      </c>
      <c r="BD61" s="1" t="str">
        <f>IF(Income_CF!BD63="","",(1+'Cost and Benefit Parameters'!$C$17)*Income_CF!BD63*(Cohort_WP!BD61/Cohort_CF!BD61))</f>
        <v/>
      </c>
      <c r="BE61" s="1" t="str">
        <f>IF(Income_CF!BE63="","",(1+'Cost and Benefit Parameters'!$C$17)*Income_CF!BE63*(Cohort_WP!BE61/Cohort_CF!BE61))</f>
        <v/>
      </c>
      <c r="BF61" s="1" t="str">
        <f>IF(Income_CF!BF63="","",(1+'Cost and Benefit Parameters'!$C$17)*Income_CF!BF63*(Cohort_WP!BF61/Cohort_CF!BF61))</f>
        <v/>
      </c>
      <c r="BG61" s="1" t="str">
        <f>IF(Income_CF!BG63="","",(1+'Cost and Benefit Parameters'!$C$17)*Income_CF!BG63*(Cohort_WP!BG61/Cohort_CF!BG61))</f>
        <v/>
      </c>
      <c r="BH61" s="1" t="str">
        <f>IF(Income_CF!BH63="","",(1+'Cost and Benefit Parameters'!$C$17)*Income_CF!BH63*(Cohort_WP!BH61/Cohort_CF!BH61))</f>
        <v/>
      </c>
      <c r="BI61" s="1" t="str">
        <f>IF(Income_CF!BI63="","",(1+'Cost and Benefit Parameters'!$C$17)*Income_CF!BI63*(Cohort_WP!BI61/Cohort_CF!BI61))</f>
        <v/>
      </c>
      <c r="BJ61" s="1" t="str">
        <f>IF(Income_CF!BJ63="","",(1+'Cost and Benefit Parameters'!$C$17)*Income_CF!BJ63*(Cohort_WP!BJ61/Cohort_CF!BJ61))</f>
        <v/>
      </c>
      <c r="BK61" s="1" t="str">
        <f>IF(Income_CF!BK63="","",(1+'Cost and Benefit Parameters'!$C$17)*Income_CF!BK63*(Cohort_WP!BK61/Cohort_CF!BK61))</f>
        <v/>
      </c>
      <c r="BL61" s="1" t="str">
        <f>IF(Income_CF!BL63="","",(1+'Cost and Benefit Parameters'!$C$17)*Income_CF!BL63*(Cohort_WP!BL61/Cohort_CF!BL61))</f>
        <v/>
      </c>
    </row>
    <row r="62" spans="1:72" x14ac:dyDescent="0.55000000000000004">
      <c r="A62" s="639"/>
      <c r="B62" t="s">
        <v>477</v>
      </c>
      <c r="F62" s="1" t="str">
        <f>IF(Income_CF!F64="","",(1+'Cost and Benefit Parameters'!$C$17)*Income_CF!F64*(Cohort_WP!F62/Cohort_CF!F62))</f>
        <v/>
      </c>
      <c r="G62" s="1" t="str">
        <f>IF(Income_CF!G64="","",(1+'Cost and Benefit Parameters'!$C$17)*Income_CF!G64*(Cohort_WP!G62/Cohort_CF!G62))</f>
        <v/>
      </c>
      <c r="H62" s="1" t="str">
        <f>IF(Income_CF!H64="","",(1+'Cost and Benefit Parameters'!$C$17)*Income_CF!H64*(Cohort_WP!H62/Cohort_CF!H62))</f>
        <v/>
      </c>
      <c r="I62" s="1" t="str">
        <f>IF(Income_CF!I64="","",(1+'Cost and Benefit Parameters'!$C$17)*Income_CF!I64*(Cohort_WP!I62/Cohort_CF!I62))</f>
        <v/>
      </c>
      <c r="J62" s="1" t="str">
        <f>IF(Income_CF!J64="","",(1+'Cost and Benefit Parameters'!$C$17)*Income_CF!J64*(Cohort_WP!J62/Cohort_CF!J62))</f>
        <v/>
      </c>
      <c r="K62" s="1" t="str">
        <f>IF(Income_CF!K64="","",(1+'Cost and Benefit Parameters'!$C$17)*Income_CF!K64*(Cohort_WP!K62/Cohort_CF!K62))</f>
        <v/>
      </c>
      <c r="L62" s="1" t="str">
        <f>IF(Income_CF!L64="","",(1+'Cost and Benefit Parameters'!$C$17)*Income_CF!L64*(Cohort_WP!L62/Cohort_CF!L62))</f>
        <v/>
      </c>
      <c r="M62" s="1" t="str">
        <f>IF(Income_CF!M64="","",(1+'Cost and Benefit Parameters'!$C$17)*Income_CF!M64*(Cohort_WP!M62/Cohort_CF!M62))</f>
        <v/>
      </c>
      <c r="N62" s="1" t="str">
        <f>IF(Income_CF!N64="","",(1+'Cost and Benefit Parameters'!$C$17)*Income_CF!N64*(Cohort_WP!N62/Cohort_CF!N62))</f>
        <v/>
      </c>
      <c r="O62" s="1" t="str">
        <f>IF(Income_CF!O64="","",(1+'Cost and Benefit Parameters'!$C$17)*Income_CF!O64*(Cohort_WP!O62/Cohort_CF!O62))</f>
        <v/>
      </c>
      <c r="P62" s="1">
        <f>IF(Income_CF!P64="","",(1+'Cost and Benefit Parameters'!$C$17)*Income_CF!P64*(Cohort_WP!P62/Cohort_CF!P62))</f>
        <v>1510283.2640775964</v>
      </c>
      <c r="Q62" s="1">
        <f>IF(Income_CF!Q64="","",(1+'Cost and Benefit Parameters'!$C$17)*Income_CF!Q64*(Cohort_WP!Q62/Cohort_CF!Q62))</f>
        <v>1568870.6472895481</v>
      </c>
      <c r="R62" s="1">
        <f>IF(Income_CF!R64="","",(1+'Cost and Benefit Parameters'!$C$17)*Income_CF!R64*(Cohort_WP!R62/Cohort_CF!R62))</f>
        <v>1628753.2255213403</v>
      </c>
      <c r="S62" s="1">
        <f>IF(Income_CF!S64="","",(1+'Cost and Benefit Parameters'!$C$17)*Income_CF!S64*(Cohort_WP!S62/Cohort_CF!S62))</f>
        <v>1689907.2268322362</v>
      </c>
      <c r="T62" s="1">
        <f>IF(Income_CF!T64="","",(1+'Cost and Benefit Parameters'!$C$17)*Income_CF!T64*(Cohort_WP!T62/Cohort_CF!T62))</f>
        <v>1763027.3811689592</v>
      </c>
      <c r="U62" s="1">
        <f>IF(Income_CF!U64="","",(1+'Cost and Benefit Parameters'!$C$17)*Income_CF!U64*(Cohort_WP!U62/Cohort_CF!U62))</f>
        <v>1825933.2689043756</v>
      </c>
      <c r="V62" s="1">
        <f>IF(Income_CF!V64="","",(1+'Cost and Benefit Parameters'!$C$17)*Income_CF!V64*(Cohort_WP!V62/Cohort_CF!V62))</f>
        <v>1889949.3670409478</v>
      </c>
      <c r="W62" s="1">
        <f>IF(Income_CF!W64="","",(1+'Cost and Benefit Parameters'!$C$17)*Income_CF!W64*(Cohort_WP!W62/Cohort_CF!W62))</f>
        <v>1955036.4563812625</v>
      </c>
      <c r="X62" s="1">
        <f>IF(Income_CF!X64="","",(1+'Cost and Benefit Parameters'!$C$17)*Income_CF!X64*(Cohort_WP!X62/Cohort_CF!X62))</f>
        <v>2021151.9947148722</v>
      </c>
      <c r="Y62" s="1">
        <f>IF(Income_CF!Y64="","",(1+'Cost and Benefit Parameters'!$C$17)*Income_CF!Y64*(Cohort_WP!Y62/Cohort_CF!Y62))</f>
        <v>2088250.1062042702</v>
      </c>
      <c r="Z62" s="1">
        <f>IF(Income_CF!Z64="","",(1+'Cost and Benefit Parameters'!$C$17)*Income_CF!Z64*(Cohort_WP!Z62/Cohort_CF!Z62))</f>
        <v>2156281.5805737013</v>
      </c>
      <c r="AA62" s="1">
        <f>IF(Income_CF!AA64="","",(1+'Cost and Benefit Parameters'!$C$17)*Income_CF!AA64*(Cohort_WP!AA62/Cohort_CF!AA62))</f>
        <v>2225193.8824351425</v>
      </c>
      <c r="AB62" s="1">
        <f>IF(Income_CF!AB64="","",(1+'Cost and Benefit Parameters'!$C$17)*Income_CF!AB64*(Cohort_WP!AB62/Cohort_CF!AB62))</f>
        <v>2294931.1710537788</v>
      </c>
      <c r="AC62" s="1">
        <f>IF(Income_CF!AC64="","",(1+'Cost and Benefit Parameters'!$C$17)*Income_CF!AC64*(Cohort_WP!AC62/Cohort_CF!AC62))</f>
        <v>2365434.3308207607</v>
      </c>
      <c r="AD62" s="1">
        <f>IF(Income_CF!AD64="","",(1+'Cost and Benefit Parameters'!$C$17)*Income_CF!AD64*(Cohort_WP!AD62/Cohort_CF!AD62))</f>
        <v>2436641.0126638454</v>
      </c>
      <c r="AE62" s="1">
        <f>IF(Income_CF!AE64="","",(1+'Cost and Benefit Parameters'!$C$17)*Income_CF!AE64*(Cohort_WP!AE62/Cohort_CF!AE62))</f>
        <v>2508485.6865874929</v>
      </c>
      <c r="AF62" s="1">
        <f>IF(Income_CF!AF64="","",(1+'Cost and Benefit Parameters'!$C$17)*Income_CF!AF64*(Cohort_WP!AF62/Cohort_CF!AF62))</f>
        <v>2580899.7054920644</v>
      </c>
      <c r="AG62" s="1">
        <f>IF(Income_CF!AG64="","",(1+'Cost and Benefit Parameters'!$C$17)*Income_CF!AG64*(Cohort_WP!AG62/Cohort_CF!AG62))</f>
        <v>2653811.380378786</v>
      </c>
      <c r="AH62" s="1">
        <f>IF(Income_CF!AH64="","",(1+'Cost and Benefit Parameters'!$C$17)*Income_CF!AH64*(Cohort_WP!AH62/Cohort_CF!AH62))</f>
        <v>2727146.06700132</v>
      </c>
      <c r="AI62" s="1">
        <f>IF(Income_CF!AI64="","",(1+'Cost and Benefit Parameters'!$C$17)*Income_CF!AI64*(Cohort_WP!AI62/Cohort_CF!AI62))</f>
        <v>2800826.2639782359</v>
      </c>
      <c r="AJ62" s="1">
        <f>IF(Income_CF!AJ64="","",(1+'Cost and Benefit Parameters'!$C$17)*Income_CF!AJ64*(Cohort_WP!AJ62/Cohort_CF!AJ62))</f>
        <v>2874771.7223319872</v>
      </c>
      <c r="AK62" s="1">
        <f>IF(Income_CF!AK64="","",(1+'Cost and Benefit Parameters'!$C$17)*Income_CF!AK64*(Cohort_WP!AK62/Cohort_CF!AK62))</f>
        <v>2948899.5663707084</v>
      </c>
      <c r="AL62" s="1">
        <f>IF(Income_CF!AL64="","",(1+'Cost and Benefit Parameters'!$C$17)*Income_CF!AL64*(Cohort_WP!AL62/Cohort_CF!AL62))</f>
        <v>3023124.4257782293</v>
      </c>
      <c r="AM62" s="1">
        <f>IF(Income_CF!AM64="","",(1+'Cost and Benefit Parameters'!$C$17)*Income_CF!AM64*(Cohort_WP!AM62/Cohort_CF!AM62))</f>
        <v>3097358.5787268975</v>
      </c>
      <c r="AN62" s="1">
        <f>IF(Income_CF!AN64="","",(1+'Cost and Benefit Parameters'!$C$17)*Income_CF!AN64*(Cohort_WP!AN62/Cohort_CF!AN62))</f>
        <v>3171512.1057757838</v>
      </c>
      <c r="AO62" s="1">
        <f>IF(Income_CF!AO64="","",(1+'Cost and Benefit Parameters'!$C$17)*Income_CF!AO64*(Cohort_WP!AO62/Cohort_CF!AO62))</f>
        <v>3245493.0542649338</v>
      </c>
      <c r="AP62" s="1">
        <f>IF(Income_CF!AP64="","",(1+'Cost and Benefit Parameters'!$C$17)*Income_CF!AP64*(Cohort_WP!AP62/Cohort_CF!AP62))</f>
        <v>3319207.6128648981</v>
      </c>
      <c r="AQ62" s="1">
        <f>IF(Income_CF!AQ64="","",(1+'Cost and Benefit Parameters'!$C$17)*Income_CF!AQ64*(Cohort_WP!AQ62/Cohort_CF!AQ62))</f>
        <v>3392560.2958888886</v>
      </c>
      <c r="AR62" s="1">
        <f>IF(Income_CF!AR64="","",(1+'Cost and Benefit Parameters'!$C$17)*Income_CF!AR64*(Cohort_WP!AR62/Cohort_CF!AR62))</f>
        <v>3465454.1369246612</v>
      </c>
      <c r="AS62" s="1">
        <f>IF(Income_CF!AS64="","",(1+'Cost and Benefit Parameters'!$C$17)*Income_CF!AS64*(Cohort_WP!AS62/Cohort_CF!AS62))</f>
        <v>3537790.891292972</v>
      </c>
      <c r="AT62" s="1">
        <f>IF(Income_CF!AT64="","",(1+'Cost and Benefit Parameters'!$C$17)*Income_CF!AT64*(Cohort_WP!AT62/Cohort_CF!AT62))</f>
        <v>3609471.2467915262</v>
      </c>
      <c r="AU62" s="1">
        <f>IF(Income_CF!AU64="","",(1+'Cost and Benefit Parameters'!$C$17)*Income_CF!AU64*(Cohort_WP!AU62/Cohort_CF!AU62))</f>
        <v>3680395.042135796</v>
      </c>
      <c r="AV62" s="1">
        <f>IF(Income_CF!AV64="","",(1+'Cost and Benefit Parameters'!$C$17)*Income_CF!AV64*(Cohort_WP!AV62/Cohort_CF!AV62))</f>
        <v>3750461.4924635128</v>
      </c>
      <c r="AW62" s="1">
        <f>IF(Income_CF!AW64="","",(1+'Cost and Benefit Parameters'!$C$17)*Income_CF!AW64*(Cohort_WP!AW62/Cohort_CF!AW62))</f>
        <v>3819569.4212262388</v>
      </c>
      <c r="AX62" s="1">
        <f>IF(Income_CF!AX64="","",(1+'Cost and Benefit Parameters'!$C$17)*Income_CF!AX64*(Cohort_WP!AX62/Cohort_CF!AX62))</f>
        <v>3887617.4977511773</v>
      </c>
      <c r="AY62" s="1">
        <f>IF(Income_CF!AY64="","",(1+'Cost and Benefit Parameters'!$C$17)*Income_CF!AY64*(Cohort_WP!AY62/Cohort_CF!AY62))</f>
        <v>3954504.4797183559</v>
      </c>
      <c r="AZ62" s="1">
        <f>IF(Income_CF!AZ64="","",(1+'Cost and Benefit Parameters'!$C$17)*Income_CF!AZ64*(Cohort_WP!AZ62/Cohort_CF!AZ62))</f>
        <v>4020129.4597632457</v>
      </c>
      <c r="BA62" s="1">
        <f>IF(Income_CF!BA64="","",(1+'Cost and Benefit Parameters'!$C$17)*Income_CF!BA64*(Cohort_WP!BA62/Cohort_CF!BA62))</f>
        <v>4084392.1153834178</v>
      </c>
      <c r="BB62" s="1">
        <f>IF(Income_CF!BB64="","",(1+'Cost and Benefit Parameters'!$C$17)*Income_CF!BB64*(Cohort_WP!BB62/Cohort_CF!BB62))</f>
        <v>4147192.9612990241</v>
      </c>
      <c r="BC62" s="1">
        <f>IF(Income_CF!BC64="","",(1+'Cost and Benefit Parameters'!$C$17)*Income_CF!BC64*(Cohort_WP!BC62/Cohort_CF!BC62))</f>
        <v>4208433.6033927295</v>
      </c>
      <c r="BD62" s="1" t="str">
        <f>IF(Income_CF!BD64="","",(1+'Cost and Benefit Parameters'!$C$17)*Income_CF!BD64*(Cohort_WP!BD62/Cohort_CF!BD62))</f>
        <v/>
      </c>
      <c r="BE62" s="1" t="str">
        <f>IF(Income_CF!BE64="","",(1+'Cost and Benefit Parameters'!$C$17)*Income_CF!BE64*(Cohort_WP!BE62/Cohort_CF!BE62))</f>
        <v/>
      </c>
      <c r="BF62" s="1" t="str">
        <f>IF(Income_CF!BF64="","",(1+'Cost and Benefit Parameters'!$C$17)*Income_CF!BF64*(Cohort_WP!BF62/Cohort_CF!BF62))</f>
        <v/>
      </c>
      <c r="BG62" s="1" t="str">
        <f>IF(Income_CF!BG64="","",(1+'Cost and Benefit Parameters'!$C$17)*Income_CF!BG64*(Cohort_WP!BG62/Cohort_CF!BG62))</f>
        <v/>
      </c>
      <c r="BH62" s="1" t="str">
        <f>IF(Income_CF!BH64="","",(1+'Cost and Benefit Parameters'!$C$17)*Income_CF!BH64*(Cohort_WP!BH62/Cohort_CF!BH62))</f>
        <v/>
      </c>
      <c r="BI62" s="1" t="str">
        <f>IF(Income_CF!BI64="","",(1+'Cost and Benefit Parameters'!$C$17)*Income_CF!BI64*(Cohort_WP!BI62/Cohort_CF!BI62))</f>
        <v/>
      </c>
      <c r="BJ62" s="1" t="str">
        <f>IF(Income_CF!BJ64="","",(1+'Cost and Benefit Parameters'!$C$17)*Income_CF!BJ64*(Cohort_WP!BJ62/Cohort_CF!BJ62))</f>
        <v/>
      </c>
      <c r="BK62" s="1" t="str">
        <f>IF(Income_CF!BK64="","",(1+'Cost and Benefit Parameters'!$C$17)*Income_CF!BK64*(Cohort_WP!BK62/Cohort_CF!BK62))</f>
        <v/>
      </c>
      <c r="BL62" s="1" t="str">
        <f>IF(Income_CF!BL64="","",(1+'Cost and Benefit Parameters'!$C$17)*Income_CF!BL64*(Cohort_WP!BL62/Cohort_CF!BL62))</f>
        <v/>
      </c>
    </row>
    <row r="63" spans="1:72" x14ac:dyDescent="0.55000000000000004">
      <c r="A63" s="639"/>
      <c r="B63" t="s">
        <v>478</v>
      </c>
      <c r="F63" s="1" t="str">
        <f>IF(Income_CF!F65="","",(1+'Cost and Benefit Parameters'!$C$17)*Income_CF!F65*(Cohort_WP!F63/Cohort_CF!F63))</f>
        <v/>
      </c>
      <c r="G63" s="1" t="str">
        <f>IF(Income_CF!G65="","",(1+'Cost and Benefit Parameters'!$C$17)*Income_CF!G65*(Cohort_WP!G63/Cohort_CF!G63))</f>
        <v/>
      </c>
      <c r="H63" s="1" t="str">
        <f>IF(Income_CF!H65="","",(1+'Cost and Benefit Parameters'!$C$17)*Income_CF!H65*(Cohort_WP!H63/Cohort_CF!H63))</f>
        <v/>
      </c>
      <c r="I63" s="1" t="str">
        <f>IF(Income_CF!I65="","",(1+'Cost and Benefit Parameters'!$C$17)*Income_CF!I65*(Cohort_WP!I63/Cohort_CF!I63))</f>
        <v/>
      </c>
      <c r="J63" s="1" t="str">
        <f>IF(Income_CF!J65="","",(1+'Cost and Benefit Parameters'!$C$17)*Income_CF!J65*(Cohort_WP!J63/Cohort_CF!J63))</f>
        <v/>
      </c>
      <c r="K63" s="1" t="str">
        <f>IF(Income_CF!K65="","",(1+'Cost and Benefit Parameters'!$C$17)*Income_CF!K65*(Cohort_WP!K63/Cohort_CF!K63))</f>
        <v/>
      </c>
      <c r="L63" s="1" t="str">
        <f>IF(Income_CF!L65="","",(1+'Cost and Benefit Parameters'!$C$17)*Income_CF!L65*(Cohort_WP!L63/Cohort_CF!L63))</f>
        <v/>
      </c>
      <c r="M63" s="1" t="str">
        <f>IF(Income_CF!M65="","",(1+'Cost and Benefit Parameters'!$C$17)*Income_CF!M65*(Cohort_WP!M63/Cohort_CF!M63))</f>
        <v/>
      </c>
      <c r="N63" s="1" t="str">
        <f>IF(Income_CF!N65="","",(1+'Cost and Benefit Parameters'!$C$17)*Income_CF!N65*(Cohort_WP!N63/Cohort_CF!N63))</f>
        <v/>
      </c>
      <c r="O63" s="1" t="str">
        <f>IF(Income_CF!O65="","",(1+'Cost and Benefit Parameters'!$C$17)*Income_CF!O65*(Cohort_WP!O63/Cohort_CF!O63))</f>
        <v/>
      </c>
      <c r="P63" s="1" t="str">
        <f>IF(Income_CF!P65="","",(1+'Cost and Benefit Parameters'!$C$17)*Income_CF!P65*(Cohort_WP!P63/Cohort_CF!P63))</f>
        <v/>
      </c>
      <c r="Q63" s="1">
        <f>IF(Income_CF!Q65="","",(1+'Cost and Benefit Parameters'!$C$17)*Income_CF!Q65*(Cohort_WP!Q63/Cohort_CF!Q63))</f>
        <v>1555591.7619999242</v>
      </c>
      <c r="R63" s="1">
        <f>IF(Income_CF!R65="","",(1+'Cost and Benefit Parameters'!$C$17)*Income_CF!R65*(Cohort_WP!R63/Cohort_CF!R63))</f>
        <v>1615936.7667082343</v>
      </c>
      <c r="S63" s="1">
        <f>IF(Income_CF!S65="","",(1+'Cost and Benefit Parameters'!$C$17)*Income_CF!S65*(Cohort_WP!S63/Cohort_CF!S63))</f>
        <v>1677615.82228698</v>
      </c>
      <c r="T63" s="1">
        <f>IF(Income_CF!T65="","",(1+'Cost and Benefit Parameters'!$C$17)*Income_CF!T65*(Cohort_WP!T63/Cohort_CF!T63))</f>
        <v>1740604.4436372034</v>
      </c>
      <c r="U63" s="1">
        <f>IF(Income_CF!U65="","",(1+'Cost and Benefit Parameters'!$C$17)*Income_CF!U65*(Cohort_WP!U63/Cohort_CF!U63))</f>
        <v>1815918.2026040279</v>
      </c>
      <c r="V63" s="1">
        <f>IF(Income_CF!V65="","",(1+'Cost and Benefit Parameters'!$C$17)*Income_CF!V65*(Cohort_WP!V63/Cohort_CF!V63))</f>
        <v>1880711.2669715066</v>
      </c>
      <c r="W63" s="1">
        <f>IF(Income_CF!W65="","",(1+'Cost and Benefit Parameters'!$C$17)*Income_CF!W65*(Cohort_WP!W63/Cohort_CF!W63))</f>
        <v>1946647.8480521759</v>
      </c>
      <c r="X63" s="1">
        <f>IF(Income_CF!X65="","",(1+'Cost and Benefit Parameters'!$C$17)*Income_CF!X65*(Cohort_WP!X63/Cohort_CF!X63))</f>
        <v>2013687.5500727005</v>
      </c>
      <c r="Y63" s="1">
        <f>IF(Income_CF!Y65="","",(1+'Cost and Benefit Parameters'!$C$17)*Income_CF!Y65*(Cohort_WP!Y63/Cohort_CF!Y63))</f>
        <v>2081786.5545563181</v>
      </c>
      <c r="Z63" s="1">
        <f>IF(Income_CF!Z65="","",(1+'Cost and Benefit Parameters'!$C$17)*Income_CF!Z65*(Cohort_WP!Z63/Cohort_CF!Z63))</f>
        <v>2150897.609390398</v>
      </c>
      <c r="AA63" s="1">
        <f>IF(Income_CF!AA65="","",(1+'Cost and Benefit Parameters'!$C$17)*Income_CF!AA65*(Cohort_WP!AA63/Cohort_CF!AA63))</f>
        <v>2220970.0279909121</v>
      </c>
      <c r="AB63" s="1">
        <f>IF(Income_CF!AB65="","",(1+'Cost and Benefit Parameters'!$C$17)*Income_CF!AB65*(Cohort_WP!AB63/Cohort_CF!AB63))</f>
        <v>2291949.6989081968</v>
      </c>
      <c r="AC63" s="1">
        <f>IF(Income_CF!AC65="","",(1+'Cost and Benefit Parameters'!$C$17)*Income_CF!AC65*(Cohort_WP!AC63/Cohort_CF!AC63))</f>
        <v>2363779.106185392</v>
      </c>
      <c r="AD63" s="1">
        <f>IF(Income_CF!AD65="","",(1+'Cost and Benefit Parameters'!$C$17)*Income_CF!AD65*(Cohort_WP!AD63/Cohort_CF!AD63))</f>
        <v>2436397.3607453834</v>
      </c>
      <c r="AE63" s="1">
        <f>IF(Income_CF!AE65="","",(1+'Cost and Benefit Parameters'!$C$17)*Income_CF!AE65*(Cohort_WP!AE63/Cohort_CF!AE63))</f>
        <v>2509740.2430437612</v>
      </c>
      <c r="AF63" s="1">
        <f>IF(Income_CF!AF65="","",(1+'Cost and Benefit Parameters'!$C$17)*Income_CF!AF65*(Cohort_WP!AF63/Cohort_CF!AF63))</f>
        <v>2583740.2571851178</v>
      </c>
      <c r="AG63" s="1">
        <f>IF(Income_CF!AG65="","",(1+'Cost and Benefit Parameters'!$C$17)*Income_CF!AG65*(Cohort_WP!AG63/Cohort_CF!AG63))</f>
        <v>2658326.696656826</v>
      </c>
      <c r="AH63" s="1">
        <f>IF(Income_CF!AH65="","",(1+'Cost and Benefit Parameters'!$C$17)*Income_CF!AH65*(Cohort_WP!AH63/Cohort_CF!AH63))</f>
        <v>2733425.7217901493</v>
      </c>
      <c r="AI63" s="1">
        <f>IF(Income_CF!AI65="","",(1+'Cost and Benefit Parameters'!$C$17)*Income_CF!AI65*(Cohort_WP!AI63/Cohort_CF!AI63))</f>
        <v>2808960.4490113598</v>
      </c>
      <c r="AJ63" s="1">
        <f>IF(Income_CF!AJ65="","",(1+'Cost and Benefit Parameters'!$C$17)*Income_CF!AJ65*(Cohort_WP!AJ63/Cohort_CF!AJ63))</f>
        <v>2884851.0518975831</v>
      </c>
      <c r="AK63" s="1">
        <f>IF(Income_CF!AK65="","",(1+'Cost and Benefit Parameters'!$C$17)*Income_CF!AK65*(Cohort_WP!AK63/Cohort_CF!AK63))</f>
        <v>2961014.8740019472</v>
      </c>
      <c r="AL63" s="1">
        <f>IF(Income_CF!AL65="","",(1+'Cost and Benefit Parameters'!$C$17)*Income_CF!AL65*(Cohort_WP!AL63/Cohort_CF!AL63))</f>
        <v>3037366.5533618284</v>
      </c>
      <c r="AM63" s="1">
        <f>IF(Income_CF!AM65="","",(1+'Cost and Benefit Parameters'!$C$17)*Income_CF!AM65*(Cohort_WP!AM63/Cohort_CF!AM63))</f>
        <v>3113818.1585515761</v>
      </c>
      <c r="AN63" s="1">
        <f>IF(Income_CF!AN65="","",(1+'Cost and Benefit Parameters'!$C$17)*Income_CF!AN65*(Cohort_WP!AN63/Cohort_CF!AN63))</f>
        <v>3190279.3360887044</v>
      </c>
      <c r="AO63" s="1">
        <f>IF(Income_CF!AO65="","",(1+'Cost and Benefit Parameters'!$C$17)*Income_CF!AO65*(Cohort_WP!AO63/Cohort_CF!AO63))</f>
        <v>3266657.4689490581</v>
      </c>
      <c r="AP63" s="1">
        <f>IF(Income_CF!AP65="","",(1+'Cost and Benefit Parameters'!$C$17)*Income_CF!AP65*(Cohort_WP!AP63/Cohort_CF!AP63))</f>
        <v>3342857.845892882</v>
      </c>
      <c r="AQ63" s="1">
        <f>IF(Income_CF!AQ65="","",(1+'Cost and Benefit Parameters'!$C$17)*Income_CF!AQ65*(Cohort_WP!AQ63/Cohort_CF!AQ63))</f>
        <v>3418783.8412508434</v>
      </c>
      <c r="AR63" s="1">
        <f>IF(Income_CF!AR65="","",(1+'Cost and Benefit Parameters'!$C$17)*Income_CF!AR65*(Cohort_WP!AR63/Cohort_CF!AR63))</f>
        <v>3494337.1047655554</v>
      </c>
      <c r="AS63" s="1">
        <f>IF(Income_CF!AS65="","",(1+'Cost and Benefit Parameters'!$C$17)*Income_CF!AS65*(Cohort_WP!AS63/Cohort_CF!AS63))</f>
        <v>3569417.7610324016</v>
      </c>
      <c r="AT63" s="1">
        <f>IF(Income_CF!AT65="","",(1+'Cost and Benefit Parameters'!$C$17)*Income_CF!AT65*(Cohort_WP!AT63/Cohort_CF!AT63))</f>
        <v>3643924.6180317602</v>
      </c>
      <c r="AU63" s="1">
        <f>IF(Income_CF!AU65="","",(1+'Cost and Benefit Parameters'!$C$17)*Income_CF!AU65*(Cohort_WP!AU63/Cohort_CF!AU63))</f>
        <v>3717755.3841952719</v>
      </c>
      <c r="AV63" s="1">
        <f>IF(Income_CF!AV65="","",(1+'Cost and Benefit Parameters'!$C$17)*Income_CF!AV65*(Cohort_WP!AV63/Cohort_CF!AV63))</f>
        <v>3790806.893399871</v>
      </c>
      <c r="AW63" s="1">
        <f>IF(Income_CF!AW65="","",(1+'Cost and Benefit Parameters'!$C$17)*Income_CF!AW65*(Cohort_WP!AW63/Cohort_CF!AW63))</f>
        <v>3862975.3372374177</v>
      </c>
      <c r="AX63" s="1">
        <f>IF(Income_CF!AX65="","",(1+'Cost and Benefit Parameters'!$C$17)*Income_CF!AX65*(Cohort_WP!AX63/Cohort_CF!AX63))</f>
        <v>3934156.5038630259</v>
      </c>
      <c r="AY63" s="1">
        <f>IF(Income_CF!AY65="","",(1+'Cost and Benefit Parameters'!$C$17)*Income_CF!AY65*(Cohort_WP!AY63/Cohort_CF!AY63))</f>
        <v>4004246.0226837131</v>
      </c>
      <c r="AZ63" s="1">
        <f>IF(Income_CF!AZ65="","",(1+'Cost and Benefit Parameters'!$C$17)*Income_CF!AZ65*(Cohort_WP!AZ63/Cohort_CF!AZ63))</f>
        <v>4073139.6141099073</v>
      </c>
      <c r="BA63" s="1">
        <f>IF(Income_CF!BA65="","",(1+'Cost and Benefit Parameters'!$C$17)*Income_CF!BA65*(Cohort_WP!BA63/Cohort_CF!BA63))</f>
        <v>4140733.3435561438</v>
      </c>
      <c r="BB63" s="1">
        <f>IF(Income_CF!BB65="","",(1+'Cost and Benefit Parameters'!$C$17)*Income_CF!BB65*(Cohort_WP!BB63/Cohort_CF!BB63))</f>
        <v>4206923.8788449196</v>
      </c>
      <c r="BC63" s="1">
        <f>IF(Income_CF!BC65="","",(1+'Cost and Benefit Parameters'!$C$17)*Income_CF!BC65*(Cohort_WP!BC63/Cohort_CF!BC63))</f>
        <v>4271608.7501379941</v>
      </c>
      <c r="BD63" s="1">
        <f>IF(Income_CF!BD65="","",(1+'Cost and Benefit Parameters'!$C$17)*Income_CF!BD65*(Cohort_WP!BD63/Cohort_CF!BD63))</f>
        <v>4334686.6114945114</v>
      </c>
      <c r="BE63" s="1" t="str">
        <f>IF(Income_CF!BE65="","",(1+'Cost and Benefit Parameters'!$C$17)*Income_CF!BE65*(Cohort_WP!BE63/Cohort_CF!BE63))</f>
        <v/>
      </c>
      <c r="BF63" s="1" t="str">
        <f>IF(Income_CF!BF65="","",(1+'Cost and Benefit Parameters'!$C$17)*Income_CF!BF65*(Cohort_WP!BF63/Cohort_CF!BF63))</f>
        <v/>
      </c>
      <c r="BG63" s="1" t="str">
        <f>IF(Income_CF!BG65="","",(1+'Cost and Benefit Parameters'!$C$17)*Income_CF!BG65*(Cohort_WP!BG63/Cohort_CF!BG63))</f>
        <v/>
      </c>
      <c r="BH63" s="1" t="str">
        <f>IF(Income_CF!BH65="","",(1+'Cost and Benefit Parameters'!$C$17)*Income_CF!BH65*(Cohort_WP!BH63/Cohort_CF!BH63))</f>
        <v/>
      </c>
      <c r="BI63" s="1" t="str">
        <f>IF(Income_CF!BI65="","",(1+'Cost and Benefit Parameters'!$C$17)*Income_CF!BI65*(Cohort_WP!BI63/Cohort_CF!BI63))</f>
        <v/>
      </c>
      <c r="BJ63" s="1" t="str">
        <f>IF(Income_CF!BJ65="","",(1+'Cost and Benefit Parameters'!$C$17)*Income_CF!BJ65*(Cohort_WP!BJ63/Cohort_CF!BJ63))</f>
        <v/>
      </c>
      <c r="BK63" s="1" t="str">
        <f>IF(Income_CF!BK65="","",(1+'Cost and Benefit Parameters'!$C$17)*Income_CF!BK65*(Cohort_WP!BK63/Cohort_CF!BK63))</f>
        <v/>
      </c>
      <c r="BL63" s="1" t="str">
        <f>IF(Income_CF!BL65="","",(1+'Cost and Benefit Parameters'!$C$17)*Income_CF!BL65*(Cohort_WP!BL63/Cohort_CF!BL63))</f>
        <v/>
      </c>
    </row>
    <row r="64" spans="1:72" x14ac:dyDescent="0.55000000000000004">
      <c r="A64" s="639"/>
      <c r="B64" t="s">
        <v>479</v>
      </c>
      <c r="F64" s="1" t="str">
        <f>IF(Income_CF!F66="","",(1+'Cost and Benefit Parameters'!$C$17)*Income_CF!F66*(Cohort_WP!F64/Cohort_CF!F64))</f>
        <v/>
      </c>
      <c r="G64" s="1" t="str">
        <f>IF(Income_CF!G66="","",(1+'Cost and Benefit Parameters'!$C$17)*Income_CF!G66*(Cohort_WP!G64/Cohort_CF!G64))</f>
        <v/>
      </c>
      <c r="H64" s="1" t="str">
        <f>IF(Income_CF!H66="","",(1+'Cost and Benefit Parameters'!$C$17)*Income_CF!H66*(Cohort_WP!H64/Cohort_CF!H64))</f>
        <v/>
      </c>
      <c r="I64" s="1" t="str">
        <f>IF(Income_CF!I66="","",(1+'Cost and Benefit Parameters'!$C$17)*Income_CF!I66*(Cohort_WP!I64/Cohort_CF!I64))</f>
        <v/>
      </c>
      <c r="J64" s="1" t="str">
        <f>IF(Income_CF!J66="","",(1+'Cost and Benefit Parameters'!$C$17)*Income_CF!J66*(Cohort_WP!J64/Cohort_CF!J64))</f>
        <v/>
      </c>
      <c r="K64" s="1" t="str">
        <f>IF(Income_CF!K66="","",(1+'Cost and Benefit Parameters'!$C$17)*Income_CF!K66*(Cohort_WP!K64/Cohort_CF!K64))</f>
        <v/>
      </c>
      <c r="L64" s="1" t="str">
        <f>IF(Income_CF!L66="","",(1+'Cost and Benefit Parameters'!$C$17)*Income_CF!L66*(Cohort_WP!L64/Cohort_CF!L64))</f>
        <v/>
      </c>
      <c r="M64" s="1" t="str">
        <f>IF(Income_CF!M66="","",(1+'Cost and Benefit Parameters'!$C$17)*Income_CF!M66*(Cohort_WP!M64/Cohort_CF!M64))</f>
        <v/>
      </c>
      <c r="N64" s="1" t="str">
        <f>IF(Income_CF!N66="","",(1+'Cost and Benefit Parameters'!$C$17)*Income_CF!N66*(Cohort_WP!N64/Cohort_CF!N64))</f>
        <v/>
      </c>
      <c r="O64" s="1" t="str">
        <f>IF(Income_CF!O66="","",(1+'Cost and Benefit Parameters'!$C$17)*Income_CF!O66*(Cohort_WP!O64/Cohort_CF!O64))</f>
        <v/>
      </c>
      <c r="P64" s="1" t="str">
        <f>IF(Income_CF!P66="","",(1+'Cost and Benefit Parameters'!$C$17)*Income_CF!P66*(Cohort_WP!P64/Cohort_CF!P64))</f>
        <v/>
      </c>
      <c r="Q64" s="1" t="str">
        <f>IF(Income_CF!Q66="","",(1+'Cost and Benefit Parameters'!$C$17)*Income_CF!Q66*(Cohort_WP!Q64/Cohort_CF!Q64))</f>
        <v/>
      </c>
      <c r="R64" s="1">
        <f>IF(Income_CF!R66="","",(1+'Cost and Benefit Parameters'!$C$17)*Income_CF!R66*(Cohort_WP!R64/Cohort_CF!R64))</f>
        <v>1602259.514859922</v>
      </c>
      <c r="S64" s="1">
        <f>IF(Income_CF!S66="","",(1+'Cost and Benefit Parameters'!$C$17)*Income_CF!S66*(Cohort_WP!S64/Cohort_CF!S64))</f>
        <v>1664414.869709481</v>
      </c>
      <c r="T64" s="1">
        <f>IF(Income_CF!T66="","",(1+'Cost and Benefit Parameters'!$C$17)*Income_CF!T66*(Cohort_WP!T64/Cohort_CF!T64))</f>
        <v>1727944.2969555899</v>
      </c>
      <c r="U64" s="1">
        <f>IF(Income_CF!U66="","",(1+'Cost and Benefit Parameters'!$C$17)*Income_CF!U66*(Cohort_WP!U64/Cohort_CF!U64))</f>
        <v>1792822.5769463198</v>
      </c>
      <c r="V64" s="1">
        <f>IF(Income_CF!V66="","",(1+'Cost and Benefit Parameters'!$C$17)*Income_CF!V66*(Cohort_WP!V64/Cohort_CF!V64))</f>
        <v>1870395.7486821488</v>
      </c>
      <c r="W64" s="1">
        <f>IF(Income_CF!W66="","",(1+'Cost and Benefit Parameters'!$C$17)*Income_CF!W66*(Cohort_WP!W64/Cohort_CF!W64))</f>
        <v>1937132.6049806515</v>
      </c>
      <c r="X64" s="1">
        <f>IF(Income_CF!X66="","",(1+'Cost and Benefit Parameters'!$C$17)*Income_CF!X66*(Cohort_WP!X64/Cohort_CF!X64))</f>
        <v>2005047.2834937412</v>
      </c>
      <c r="Y64" s="1">
        <f>IF(Income_CF!Y66="","",(1+'Cost and Benefit Parameters'!$C$17)*Income_CF!Y66*(Cohort_WP!Y64/Cohort_CF!Y64))</f>
        <v>2074098.1765748814</v>
      </c>
      <c r="Z64" s="1">
        <f>IF(Income_CF!Z66="","",(1+'Cost and Benefit Parameters'!$C$17)*Income_CF!Z66*(Cohort_WP!Z64/Cohort_CF!Z64))</f>
        <v>2144240.1511930078</v>
      </c>
      <c r="AA64" s="1">
        <f>IF(Income_CF!AA66="","",(1+'Cost and Benefit Parameters'!$C$17)*Income_CF!AA66*(Cohort_WP!AA64/Cohort_CF!AA64))</f>
        <v>2215424.5376721099</v>
      </c>
      <c r="AB64" s="1">
        <f>IF(Income_CF!AB66="","",(1+'Cost and Benefit Parameters'!$C$17)*Income_CF!AB66*(Cohort_WP!AB64/Cohort_CF!AB64))</f>
        <v>2287599.1288306396</v>
      </c>
      <c r="AC64" s="1">
        <f>IF(Income_CF!AC66="","",(1+'Cost and Benefit Parameters'!$C$17)*Income_CF!AC66*(Cohort_WP!AC64/Cohort_CF!AC64))</f>
        <v>2360708.1898754425</v>
      </c>
      <c r="AD64" s="1">
        <f>IF(Income_CF!AD66="","",(1+'Cost and Benefit Parameters'!$C$17)*Income_CF!AD66*(Cohort_WP!AD64/Cohort_CF!AD64))</f>
        <v>2434692.4793709535</v>
      </c>
      <c r="AE64" s="1">
        <f>IF(Income_CF!AE66="","",(1+'Cost and Benefit Parameters'!$C$17)*Income_CF!AE66*(Cohort_WP!AE64/Cohort_CF!AE64))</f>
        <v>2509489.2815677449</v>
      </c>
      <c r="AF64" s="1">
        <f>IF(Income_CF!AF66="","",(1+'Cost and Benefit Parameters'!$C$17)*Income_CF!AF66*(Cohort_WP!AF64/Cohort_CF!AF64))</f>
        <v>2585032.4503350747</v>
      </c>
      <c r="AG64" s="1">
        <f>IF(Income_CF!AG66="","",(1+'Cost and Benefit Parameters'!$C$17)*Income_CF!AG66*(Cohort_WP!AG64/Cohort_CF!AG64))</f>
        <v>2661252.464900671</v>
      </c>
      <c r="AH64" s="1">
        <f>IF(Income_CF!AH66="","",(1+'Cost and Benefit Parameters'!$C$17)*Income_CF!AH66*(Cohort_WP!AH64/Cohort_CF!AH64))</f>
        <v>2738076.4975565309</v>
      </c>
      <c r="AI64" s="1">
        <f>IF(Income_CF!AI66="","",(1+'Cost and Benefit Parameters'!$C$17)*Income_CF!AI66*(Cohort_WP!AI64/Cohort_CF!AI64))</f>
        <v>2815428.4934438542</v>
      </c>
      <c r="AJ64" s="1">
        <f>IF(Income_CF!AJ66="","",(1+'Cost and Benefit Parameters'!$C$17)*Income_CF!AJ66*(Cohort_WP!AJ64/Cohort_CF!AJ64))</f>
        <v>2893229.2624817002</v>
      </c>
      <c r="AK64" s="1">
        <f>IF(Income_CF!AK66="","",(1+'Cost and Benefit Parameters'!$C$17)*Income_CF!AK66*(Cohort_WP!AK64/Cohort_CF!AK64))</f>
        <v>2971396.5834545111</v>
      </c>
      <c r="AL64" s="1">
        <f>IF(Income_CF!AL66="","",(1+'Cost and Benefit Parameters'!$C$17)*Income_CF!AL66*(Cohort_WP!AL64/Cohort_CF!AL64))</f>
        <v>3049845.3202220052</v>
      </c>
      <c r="AM64" s="1">
        <f>IF(Income_CF!AM66="","",(1+'Cost and Benefit Parameters'!$C$17)*Income_CF!AM66*(Cohort_WP!AM64/Cohort_CF!AM64))</f>
        <v>3128487.549962684</v>
      </c>
      <c r="AN64" s="1">
        <f>IF(Income_CF!AN66="","",(1+'Cost and Benefit Parameters'!$C$17)*Income_CF!AN66*(Cohort_WP!AN64/Cohort_CF!AN64))</f>
        <v>3207232.7033081232</v>
      </c>
      <c r="AO64" s="1">
        <f>IF(Income_CF!AO66="","",(1+'Cost and Benefit Parameters'!$C$17)*Income_CF!AO66*(Cohort_WP!AO64/Cohort_CF!AO64))</f>
        <v>3285987.7161713662</v>
      </c>
      <c r="AP64" s="1">
        <f>IF(Income_CF!AP66="","",(1+'Cost and Benefit Parameters'!$C$17)*Income_CF!AP66*(Cohort_WP!AP64/Cohort_CF!AP64))</f>
        <v>3364657.1930175298</v>
      </c>
      <c r="AQ64" s="1">
        <f>IF(Income_CF!AQ66="","",(1+'Cost and Benefit Parameters'!$C$17)*Income_CF!AQ66*(Cohort_WP!AQ64/Cohort_CF!AQ64))</f>
        <v>3443143.5812696679</v>
      </c>
      <c r="AR64" s="1">
        <f>IF(Income_CF!AR66="","",(1+'Cost and Benefit Parameters'!$C$17)*Income_CF!AR66*(Cohort_WP!AR64/Cohort_CF!AR64))</f>
        <v>3521347.3564883694</v>
      </c>
      <c r="AS64" s="1">
        <f>IF(Income_CF!AS66="","",(1+'Cost and Benefit Parameters'!$C$17)*Income_CF!AS66*(Cohort_WP!AS64/Cohort_CF!AS64))</f>
        <v>3599167.2179085226</v>
      </c>
      <c r="AT64" s="1">
        <f>IF(Income_CF!AT66="","",(1+'Cost and Benefit Parameters'!$C$17)*Income_CF!AT66*(Cohort_WP!AT64/Cohort_CF!AT64))</f>
        <v>3676500.2938633733</v>
      </c>
      <c r="AU64" s="1">
        <f>IF(Income_CF!AU66="","",(1+'Cost and Benefit Parameters'!$C$17)*Income_CF!AU66*(Cohort_WP!AU64/Cohort_CF!AU64))</f>
        <v>3753242.3565727137</v>
      </c>
      <c r="AV64" s="1">
        <f>IF(Income_CF!AV66="","",(1+'Cost and Benefit Parameters'!$C$17)*Income_CF!AV66*(Cohort_WP!AV64/Cohort_CF!AV64))</f>
        <v>3829288.0457211304</v>
      </c>
      <c r="AW64" s="1">
        <f>IF(Income_CF!AW66="","",(1+'Cost and Benefit Parameters'!$C$17)*Income_CF!AW66*(Cohort_WP!AW64/Cohort_CF!AW64))</f>
        <v>3904531.1002018666</v>
      </c>
      <c r="AX64" s="1">
        <f>IF(Income_CF!AX66="","",(1+'Cost and Benefit Parameters'!$C$17)*Income_CF!AX66*(Cohort_WP!AX64/Cohort_CF!AX64))</f>
        <v>3978864.5973545401</v>
      </c>
      <c r="AY64" s="1">
        <f>IF(Income_CF!AY66="","",(1+'Cost and Benefit Parameters'!$C$17)*Income_CF!AY66*(Cohort_WP!AY64/Cohort_CF!AY64))</f>
        <v>4052181.1989789167</v>
      </c>
      <c r="AZ64" s="1">
        <f>IF(Income_CF!AZ66="","",(1+'Cost and Benefit Parameters'!$C$17)*Income_CF!AZ66*(Cohort_WP!AZ64/Cohort_CF!AZ64))</f>
        <v>4124373.4033642234</v>
      </c>
      <c r="BA64" s="1">
        <f>IF(Income_CF!BA66="","",(1+'Cost and Benefit Parameters'!$C$17)*Income_CF!BA66*(Cohort_WP!BA64/Cohort_CF!BA64))</f>
        <v>4195333.8025332047</v>
      </c>
      <c r="BB64" s="1">
        <f>IF(Income_CF!BB66="","",(1+'Cost and Benefit Parameters'!$C$17)*Income_CF!BB66*(Cohort_WP!BB64/Cohort_CF!BB64))</f>
        <v>4264955.3438628279</v>
      </c>
      <c r="BC64" s="1">
        <f>IF(Income_CF!BC66="","",(1+'Cost and Benefit Parameters'!$C$17)*Income_CF!BC66*(Cohort_WP!BC64/Cohort_CF!BC64))</f>
        <v>4333131.5952102663</v>
      </c>
      <c r="BD64" s="1">
        <f>IF(Income_CF!BD66="","",(1+'Cost and Benefit Parameters'!$C$17)*Income_CF!BD66*(Cohort_WP!BD64/Cohort_CF!BD64))</f>
        <v>4399757.012642134</v>
      </c>
      <c r="BE64" s="1">
        <f>IF(Income_CF!BE66="","",(1+'Cost and Benefit Parameters'!$C$17)*Income_CF!BE66*(Cohort_WP!BE64/Cohort_CF!BE64))</f>
        <v>4464727.2098393477</v>
      </c>
      <c r="BF64" s="1" t="str">
        <f>IF(Income_CF!BF66="","",(1+'Cost and Benefit Parameters'!$C$17)*Income_CF!BF66*(Cohort_WP!BF64/Cohort_CF!BF64))</f>
        <v/>
      </c>
      <c r="BG64" s="1" t="str">
        <f>IF(Income_CF!BG66="","",(1+'Cost and Benefit Parameters'!$C$17)*Income_CF!BG66*(Cohort_WP!BG64/Cohort_CF!BG64))</f>
        <v/>
      </c>
      <c r="BH64" s="1" t="str">
        <f>IF(Income_CF!BH66="","",(1+'Cost and Benefit Parameters'!$C$17)*Income_CF!BH66*(Cohort_WP!BH64/Cohort_CF!BH64))</f>
        <v/>
      </c>
      <c r="BI64" s="1" t="str">
        <f>IF(Income_CF!BI66="","",(1+'Cost and Benefit Parameters'!$C$17)*Income_CF!BI66*(Cohort_WP!BI64/Cohort_CF!BI64))</f>
        <v/>
      </c>
      <c r="BJ64" s="1" t="str">
        <f>IF(Income_CF!BJ66="","",(1+'Cost and Benefit Parameters'!$C$17)*Income_CF!BJ66*(Cohort_WP!BJ64/Cohort_CF!BJ64))</f>
        <v/>
      </c>
      <c r="BK64" s="1" t="str">
        <f>IF(Income_CF!BK66="","",(1+'Cost and Benefit Parameters'!$C$17)*Income_CF!BK66*(Cohort_WP!BK64/Cohort_CF!BK64))</f>
        <v/>
      </c>
      <c r="BL64" s="1" t="str">
        <f>IF(Income_CF!BL66="","",(1+'Cost and Benefit Parameters'!$C$17)*Income_CF!BL66*(Cohort_WP!BL64/Cohort_CF!BL64))</f>
        <v/>
      </c>
    </row>
    <row r="65" spans="1:72" x14ac:dyDescent="0.55000000000000004">
      <c r="A65" s="639"/>
      <c r="B65" t="s">
        <v>480</v>
      </c>
      <c r="F65" s="1" t="str">
        <f>IF(Income_CF!F67="","",(1+'Cost and Benefit Parameters'!$C$17)*Income_CF!F67*(Cohort_WP!F65/Cohort_CF!F65))</f>
        <v/>
      </c>
      <c r="G65" s="1" t="str">
        <f>IF(Income_CF!G67="","",(1+'Cost and Benefit Parameters'!$C$17)*Income_CF!G67*(Cohort_WP!G65/Cohort_CF!G65))</f>
        <v/>
      </c>
      <c r="H65" s="1" t="str">
        <f>IF(Income_CF!H67="","",(1+'Cost and Benefit Parameters'!$C$17)*Income_CF!H67*(Cohort_WP!H65/Cohort_CF!H65))</f>
        <v/>
      </c>
      <c r="I65" s="1" t="str">
        <f>IF(Income_CF!I67="","",(1+'Cost and Benefit Parameters'!$C$17)*Income_CF!I67*(Cohort_WP!I65/Cohort_CF!I65))</f>
        <v/>
      </c>
      <c r="J65" s="1" t="str">
        <f>IF(Income_CF!J67="","",(1+'Cost and Benefit Parameters'!$C$17)*Income_CF!J67*(Cohort_WP!J65/Cohort_CF!J65))</f>
        <v/>
      </c>
      <c r="K65" s="1" t="str">
        <f>IF(Income_CF!K67="","",(1+'Cost and Benefit Parameters'!$C$17)*Income_CF!K67*(Cohort_WP!K65/Cohort_CF!K65))</f>
        <v/>
      </c>
      <c r="L65" s="1" t="str">
        <f>IF(Income_CF!L67="","",(1+'Cost and Benefit Parameters'!$C$17)*Income_CF!L67*(Cohort_WP!L65/Cohort_CF!L65))</f>
        <v/>
      </c>
      <c r="M65" s="1" t="str">
        <f>IF(Income_CF!M67="","",(1+'Cost and Benefit Parameters'!$C$17)*Income_CF!M67*(Cohort_WP!M65/Cohort_CF!M65))</f>
        <v/>
      </c>
      <c r="N65" s="1" t="str">
        <f>IF(Income_CF!N67="","",(1+'Cost and Benefit Parameters'!$C$17)*Income_CF!N67*(Cohort_WP!N65/Cohort_CF!N65))</f>
        <v/>
      </c>
      <c r="O65" s="1" t="str">
        <f>IF(Income_CF!O67="","",(1+'Cost and Benefit Parameters'!$C$17)*Income_CF!O67*(Cohort_WP!O65/Cohort_CF!O65))</f>
        <v/>
      </c>
      <c r="P65" s="1" t="str">
        <f>IF(Income_CF!P67="","",(1+'Cost and Benefit Parameters'!$C$17)*Income_CF!P67*(Cohort_WP!P65/Cohort_CF!P65))</f>
        <v/>
      </c>
      <c r="Q65" s="1" t="str">
        <f>IF(Income_CF!Q67="","",(1+'Cost and Benefit Parameters'!$C$17)*Income_CF!Q67*(Cohort_WP!Q65/Cohort_CF!Q65))</f>
        <v/>
      </c>
      <c r="R65" s="1" t="str">
        <f>IF(Income_CF!R67="","",(1+'Cost and Benefit Parameters'!$C$17)*Income_CF!R67*(Cohort_WP!R65/Cohort_CF!R65))</f>
        <v/>
      </c>
      <c r="S65" s="1">
        <f>IF(Income_CF!S67="","",(1+'Cost and Benefit Parameters'!$C$17)*Income_CF!S67*(Cohort_WP!S65/Cohort_CF!S65))</f>
        <v>1650327.3003057193</v>
      </c>
      <c r="T65" s="1">
        <f>IF(Income_CF!T67="","",(1+'Cost and Benefit Parameters'!$C$17)*Income_CF!T67*(Cohort_WP!T65/Cohort_CF!T65))</f>
        <v>1714347.3158007658</v>
      </c>
      <c r="U65" s="1">
        <f>IF(Income_CF!U67="","",(1+'Cost and Benefit Parameters'!$C$17)*Income_CF!U67*(Cohort_WP!U65/Cohort_CF!U65))</f>
        <v>1779782.6258642576</v>
      </c>
      <c r="V65" s="1">
        <f>IF(Income_CF!V67="","",(1+'Cost and Benefit Parameters'!$C$17)*Income_CF!V67*(Cohort_WP!V65/Cohort_CF!V65))</f>
        <v>1846607.2542547092</v>
      </c>
      <c r="W65" s="1">
        <f>IF(Income_CF!W67="","",(1+'Cost and Benefit Parameters'!$C$17)*Income_CF!W67*(Cohort_WP!W65/Cohort_CF!W65))</f>
        <v>1926507.6211426132</v>
      </c>
      <c r="X65" s="1">
        <f>IF(Income_CF!X67="","",(1+'Cost and Benefit Parameters'!$C$17)*Income_CF!X67*(Cohort_WP!X65/Cohort_CF!X65))</f>
        <v>1995246.5831300712</v>
      </c>
      <c r="Y65" s="1">
        <f>IF(Income_CF!Y67="","",(1+'Cost and Benefit Parameters'!$C$17)*Income_CF!Y67*(Cohort_WP!Y65/Cohort_CF!Y65))</f>
        <v>2065198.7019985535</v>
      </c>
      <c r="Z65" s="1">
        <f>IF(Income_CF!Z67="","",(1+'Cost and Benefit Parameters'!$C$17)*Income_CF!Z67*(Cohort_WP!Z65/Cohort_CF!Z65))</f>
        <v>2136321.1218721275</v>
      </c>
      <c r="AA65" s="1">
        <f>IF(Income_CF!AA67="","",(1+'Cost and Benefit Parameters'!$C$17)*Income_CF!AA67*(Cohort_WP!AA65/Cohort_CF!AA65))</f>
        <v>2208567.3557287981</v>
      </c>
      <c r="AB65" s="1">
        <f>IF(Income_CF!AB67="","",(1+'Cost and Benefit Parameters'!$C$17)*Income_CF!AB67*(Cohort_WP!AB65/Cohort_CF!AB65))</f>
        <v>2281887.2738022734</v>
      </c>
      <c r="AC65" s="1">
        <f>IF(Income_CF!AC67="","",(1+'Cost and Benefit Parameters'!$C$17)*Income_CF!AC67*(Cohort_WP!AC65/Cohort_CF!AC65))</f>
        <v>2356227.1026955592</v>
      </c>
      <c r="AD65" s="1">
        <f>IF(Income_CF!AD67="","",(1+'Cost and Benefit Parameters'!$C$17)*Income_CF!AD67*(Cohort_WP!AD65/Cohort_CF!AD65))</f>
        <v>2431529.4355717059</v>
      </c>
      <c r="AE65" s="1">
        <f>IF(Income_CF!AE67="","",(1+'Cost and Benefit Parameters'!$C$17)*Income_CF!AE67*(Cohort_WP!AE65/Cohort_CF!AE65))</f>
        <v>2507733.2537520821</v>
      </c>
      <c r="AF65" s="1">
        <f>IF(Income_CF!AF67="","",(1+'Cost and Benefit Parameters'!$C$17)*Income_CF!AF67*(Cohort_WP!AF65/Cohort_CF!AF65))</f>
        <v>2584773.9600147773</v>
      </c>
      <c r="AG65" s="1">
        <f>IF(Income_CF!AG67="","",(1+'Cost and Benefit Parameters'!$C$17)*Income_CF!AG67*(Cohort_WP!AG65/Cohort_CF!AG65))</f>
        <v>2662583.4238451263</v>
      </c>
      <c r="AH65" s="1">
        <f>IF(Income_CF!AH67="","",(1+'Cost and Benefit Parameters'!$C$17)*Income_CF!AH67*(Cohort_WP!AH65/Cohort_CF!AH65))</f>
        <v>2741090.0388476914</v>
      </c>
      <c r="AI65" s="1">
        <f>IF(Income_CF!AI67="","",(1+'Cost and Benefit Parameters'!$C$17)*Income_CF!AI67*(Cohort_WP!AI65/Cohort_CF!AI65))</f>
        <v>2820218.7924832269</v>
      </c>
      <c r="AJ65" s="1">
        <f>IF(Income_CF!AJ67="","",(1+'Cost and Benefit Parameters'!$C$17)*Income_CF!AJ67*(Cohort_WP!AJ65/Cohort_CF!AJ65))</f>
        <v>2899891.3482471695</v>
      </c>
      <c r="AK65" s="1">
        <f>IF(Income_CF!AK67="","",(1+'Cost and Benefit Parameters'!$C$17)*Income_CF!AK67*(Cohort_WP!AK65/Cohort_CF!AK65))</f>
        <v>2980026.1403561519</v>
      </c>
      <c r="AL65" s="1">
        <f>IF(Income_CF!AL67="","",(1+'Cost and Benefit Parameters'!$C$17)*Income_CF!AL67*(Cohort_WP!AL65/Cohort_CF!AL65))</f>
        <v>3060538.4809581456</v>
      </c>
      <c r="AM65" s="1">
        <f>IF(Income_CF!AM67="","",(1+'Cost and Benefit Parameters'!$C$17)*Income_CF!AM67*(Cohort_WP!AM65/Cohort_CF!AM65))</f>
        <v>3141340.6798286652</v>
      </c>
      <c r="AN65" s="1">
        <f>IF(Income_CF!AN67="","",(1+'Cost and Benefit Parameters'!$C$17)*Income_CF!AN67*(Cohort_WP!AN65/Cohort_CF!AN65))</f>
        <v>3222342.1764615634</v>
      </c>
      <c r="AO65" s="1">
        <f>IF(Income_CF!AO67="","",(1+'Cost and Benefit Parameters'!$C$17)*Income_CF!AO67*(Cohort_WP!AO65/Cohort_CF!AO65))</f>
        <v>3303449.6844073669</v>
      </c>
      <c r="AP65" s="1">
        <f>IF(Income_CF!AP67="","",(1+'Cost and Benefit Parameters'!$C$17)*Income_CF!AP67*(Cohort_WP!AP65/Cohort_CF!AP65))</f>
        <v>3384567.3476565066</v>
      </c>
      <c r="AQ65" s="1">
        <f>IF(Income_CF!AQ67="","",(1+'Cost and Benefit Parameters'!$C$17)*Income_CF!AQ67*(Cohort_WP!AQ65/Cohort_CF!AQ65))</f>
        <v>3465596.9088080549</v>
      </c>
      <c r="AR65" s="1">
        <f>IF(Income_CF!AR67="","",(1+'Cost and Benefit Parameters'!$C$17)*Income_CF!AR67*(Cohort_WP!AR65/Cohort_CF!AR65))</f>
        <v>3546437.8887077575</v>
      </c>
      <c r="AS65" s="1">
        <f>IF(Income_CF!AS67="","",(1+'Cost and Benefit Parameters'!$C$17)*Income_CF!AS67*(Cohort_WP!AS65/Cohort_CF!AS65))</f>
        <v>3626987.7771830205</v>
      </c>
      <c r="AT65" s="1">
        <f>IF(Income_CF!AT67="","",(1+'Cost and Benefit Parameters'!$C$17)*Income_CF!AT67*(Cohort_WP!AT65/Cohort_CF!AT65))</f>
        <v>3707142.2344457777</v>
      </c>
      <c r="AU65" s="1">
        <f>IF(Income_CF!AU67="","",(1+'Cost and Benefit Parameters'!$C$17)*Income_CF!AU67*(Cohort_WP!AU65/Cohort_CF!AU65))</f>
        <v>3786795.3026792747</v>
      </c>
      <c r="AV65" s="1">
        <f>IF(Income_CF!AV67="","",(1+'Cost and Benefit Parameters'!$C$17)*Income_CF!AV67*(Cohort_WP!AV65/Cohort_CF!AV65))</f>
        <v>3865839.6272698953</v>
      </c>
      <c r="AW65" s="1">
        <f>IF(Income_CF!AW67="","",(1+'Cost and Benefit Parameters'!$C$17)*Income_CF!AW67*(Cohort_WP!AW65/Cohort_CF!AW65))</f>
        <v>3944166.6870927638</v>
      </c>
      <c r="AX65" s="1">
        <f>IF(Income_CF!AX67="","",(1+'Cost and Benefit Parameters'!$C$17)*Income_CF!AX67*(Cohort_WP!AX65/Cohort_CF!AX65))</f>
        <v>4021667.0332079222</v>
      </c>
      <c r="AY65" s="1">
        <f>IF(Income_CF!AY67="","",(1+'Cost and Benefit Parameters'!$C$17)*Income_CF!AY67*(Cohort_WP!AY65/Cohort_CF!AY65))</f>
        <v>4098230.5352751766</v>
      </c>
      <c r="AZ65" s="1">
        <f>IF(Income_CF!AZ67="","",(1+'Cost and Benefit Parameters'!$C$17)*Income_CF!AZ67*(Cohort_WP!AZ65/Cohort_CF!AZ65))</f>
        <v>4173746.6349482834</v>
      </c>
      <c r="BA65" s="1">
        <f>IF(Income_CF!BA67="","",(1+'Cost and Benefit Parameters'!$C$17)*Income_CF!BA67*(Cohort_WP!BA65/Cohort_CF!BA65))</f>
        <v>4248104.6054651514</v>
      </c>
      <c r="BB65" s="1">
        <f>IF(Income_CF!BB67="","",(1+'Cost and Benefit Parameters'!$C$17)*Income_CF!BB67*(Cohort_WP!BB65/Cohort_CF!BB65))</f>
        <v>4321193.816609201</v>
      </c>
      <c r="BC65" s="1">
        <f>IF(Income_CF!BC67="","",(1+'Cost and Benefit Parameters'!$C$17)*Income_CF!BC67*(Cohort_WP!BC65/Cohort_CF!BC65))</f>
        <v>4392904.0041787121</v>
      </c>
      <c r="BD65" s="1">
        <f>IF(Income_CF!BD67="","",(1+'Cost and Benefit Parameters'!$C$17)*Income_CF!BD67*(Cohort_WP!BD65/Cohort_CF!BD65))</f>
        <v>4463125.5430665752</v>
      </c>
      <c r="BE65" s="1">
        <f>IF(Income_CF!BE67="","",(1+'Cost and Benefit Parameters'!$C$17)*Income_CF!BE67*(Cohort_WP!BE65/Cohort_CF!BE65))</f>
        <v>4531749.7230213983</v>
      </c>
      <c r="BF65" s="1">
        <f>IF(Income_CF!BF67="","",(1+'Cost and Benefit Parameters'!$C$17)*Income_CF!BF67*(Cohort_WP!BF65/Cohort_CF!BF65))</f>
        <v>4598669.0261345282</v>
      </c>
      <c r="BG65" s="1" t="str">
        <f>IF(Income_CF!BG67="","",(1+'Cost and Benefit Parameters'!$C$17)*Income_CF!BG67*(Cohort_WP!BG65/Cohort_CF!BG65))</f>
        <v/>
      </c>
      <c r="BH65" s="1" t="str">
        <f>IF(Income_CF!BH67="","",(1+'Cost and Benefit Parameters'!$C$17)*Income_CF!BH67*(Cohort_WP!BH65/Cohort_CF!BH65))</f>
        <v/>
      </c>
      <c r="BI65" s="1" t="str">
        <f>IF(Income_CF!BI67="","",(1+'Cost and Benefit Parameters'!$C$17)*Income_CF!BI67*(Cohort_WP!BI65/Cohort_CF!BI65))</f>
        <v/>
      </c>
      <c r="BJ65" s="1" t="str">
        <f>IF(Income_CF!BJ67="","",(1+'Cost and Benefit Parameters'!$C$17)*Income_CF!BJ67*(Cohort_WP!BJ65/Cohort_CF!BJ65))</f>
        <v/>
      </c>
      <c r="BK65" s="1" t="str">
        <f>IF(Income_CF!BK67="","",(1+'Cost and Benefit Parameters'!$C$17)*Income_CF!BK67*(Cohort_WP!BK65/Cohort_CF!BK65))</f>
        <v/>
      </c>
      <c r="BL65" s="1" t="str">
        <f>IF(Income_CF!BL67="","",(1+'Cost and Benefit Parameters'!$C$17)*Income_CF!BL67*(Cohort_WP!BL65/Cohort_CF!BL65))</f>
        <v/>
      </c>
    </row>
    <row r="66" spans="1:72" x14ac:dyDescent="0.55000000000000004">
      <c r="A66" s="639"/>
      <c r="B66" t="s">
        <v>481</v>
      </c>
      <c r="F66" s="1" t="str">
        <f>IF(Income_CF!F68="","",(1+'Cost and Benefit Parameters'!$C$17)*Income_CF!F68*(Cohort_WP!F66/Cohort_CF!F66))</f>
        <v/>
      </c>
      <c r="G66" s="1" t="str">
        <f>IF(Income_CF!G68="","",(1+'Cost and Benefit Parameters'!$C$17)*Income_CF!G68*(Cohort_WP!G66/Cohort_CF!G66))</f>
        <v/>
      </c>
      <c r="H66" s="1" t="str">
        <f>IF(Income_CF!H68="","",(1+'Cost and Benefit Parameters'!$C$17)*Income_CF!H68*(Cohort_WP!H66/Cohort_CF!H66))</f>
        <v/>
      </c>
      <c r="I66" s="1" t="str">
        <f>IF(Income_CF!I68="","",(1+'Cost and Benefit Parameters'!$C$17)*Income_CF!I68*(Cohort_WP!I66/Cohort_CF!I66))</f>
        <v/>
      </c>
      <c r="J66" s="1" t="str">
        <f>IF(Income_CF!J68="","",(1+'Cost and Benefit Parameters'!$C$17)*Income_CF!J68*(Cohort_WP!J66/Cohort_CF!J66))</f>
        <v/>
      </c>
      <c r="K66" s="1" t="str">
        <f>IF(Income_CF!K68="","",(1+'Cost and Benefit Parameters'!$C$17)*Income_CF!K68*(Cohort_WP!K66/Cohort_CF!K66))</f>
        <v/>
      </c>
      <c r="L66" s="1" t="str">
        <f>IF(Income_CF!L68="","",(1+'Cost and Benefit Parameters'!$C$17)*Income_CF!L68*(Cohort_WP!L66/Cohort_CF!L66))</f>
        <v/>
      </c>
      <c r="M66" s="1" t="str">
        <f>IF(Income_CF!M68="","",(1+'Cost and Benefit Parameters'!$C$17)*Income_CF!M68*(Cohort_WP!M66/Cohort_CF!M66))</f>
        <v/>
      </c>
      <c r="N66" s="1" t="str">
        <f>IF(Income_CF!N68="","",(1+'Cost and Benefit Parameters'!$C$17)*Income_CF!N68*(Cohort_WP!N66/Cohort_CF!N66))</f>
        <v/>
      </c>
      <c r="O66" s="1" t="str">
        <f>IF(Income_CF!O68="","",(1+'Cost and Benefit Parameters'!$C$17)*Income_CF!O68*(Cohort_WP!O66/Cohort_CF!O66))</f>
        <v/>
      </c>
      <c r="P66" s="1" t="str">
        <f>IF(Income_CF!P68="","",(1+'Cost and Benefit Parameters'!$C$17)*Income_CF!P68*(Cohort_WP!P66/Cohort_CF!P66))</f>
        <v/>
      </c>
      <c r="Q66" s="1" t="str">
        <f>IF(Income_CF!Q68="","",(1+'Cost and Benefit Parameters'!$C$17)*Income_CF!Q68*(Cohort_WP!Q66/Cohort_CF!Q66))</f>
        <v/>
      </c>
      <c r="R66" s="1" t="str">
        <f>IF(Income_CF!R68="","",(1+'Cost and Benefit Parameters'!$C$17)*Income_CF!R68*(Cohort_WP!R66/Cohort_CF!R66))</f>
        <v/>
      </c>
      <c r="S66" s="1" t="str">
        <f>IF(Income_CF!S68="","",(1+'Cost and Benefit Parameters'!$C$17)*Income_CF!S68*(Cohort_WP!S66/Cohort_CF!S66))</f>
        <v/>
      </c>
      <c r="T66" s="1">
        <f>IF(Income_CF!T68="","",(1+'Cost and Benefit Parameters'!$C$17)*Income_CF!T68*(Cohort_WP!T66/Cohort_CF!T66))</f>
        <v>1699837.1193148913</v>
      </c>
      <c r="U66" s="1">
        <f>IF(Income_CF!U68="","",(1+'Cost and Benefit Parameters'!$C$17)*Income_CF!U68*(Cohort_WP!U66/Cohort_CF!U66))</f>
        <v>1765777.7352747892</v>
      </c>
      <c r="V66" s="1">
        <f>IF(Income_CF!V68="","",(1+'Cost and Benefit Parameters'!$C$17)*Income_CF!V68*(Cohort_WP!V66/Cohort_CF!V66))</f>
        <v>1833176.1046401851</v>
      </c>
      <c r="W66" s="1">
        <f>IF(Income_CF!W68="","",(1+'Cost and Benefit Parameters'!$C$17)*Income_CF!W68*(Cohort_WP!W66/Cohort_CF!W66))</f>
        <v>1902005.4718823505</v>
      </c>
      <c r="X66" s="1">
        <f>IF(Income_CF!X68="","",(1+'Cost and Benefit Parameters'!$C$17)*Income_CF!X68*(Cohort_WP!X66/Cohort_CF!X66))</f>
        <v>1984302.8497768915</v>
      </c>
      <c r="Y66" s="1">
        <f>IF(Income_CF!Y68="","",(1+'Cost and Benefit Parameters'!$C$17)*Income_CF!Y68*(Cohort_WP!Y66/Cohort_CF!Y66))</f>
        <v>2055103.9806239735</v>
      </c>
      <c r="Z66" s="1">
        <f>IF(Income_CF!Z68="","",(1+'Cost and Benefit Parameters'!$C$17)*Income_CF!Z68*(Cohort_WP!Z66/Cohort_CF!Z66))</f>
        <v>2127154.6630585101</v>
      </c>
      <c r="AA66" s="1">
        <f>IF(Income_CF!AA68="","",(1+'Cost and Benefit Parameters'!$C$17)*Income_CF!AA68*(Cohort_WP!AA66/Cohort_CF!AA66))</f>
        <v>2200410.7555282912</v>
      </c>
      <c r="AB66" s="1">
        <f>IF(Income_CF!AB68="","",(1+'Cost and Benefit Parameters'!$C$17)*Income_CF!AB68*(Cohort_WP!AB66/Cohort_CF!AB66))</f>
        <v>2274824.3764006621</v>
      </c>
      <c r="AC66" s="1">
        <f>IF(Income_CF!AC68="","",(1+'Cost and Benefit Parameters'!$C$17)*Income_CF!AC68*(Cohort_WP!AC66/Cohort_CF!AC66))</f>
        <v>2350343.8920163419</v>
      </c>
      <c r="AD66" s="1">
        <f>IF(Income_CF!AD68="","",(1+'Cost and Benefit Parameters'!$C$17)*Income_CF!AD68*(Cohort_WP!AD66/Cohort_CF!AD66))</f>
        <v>2426913.9157764255</v>
      </c>
      <c r="AE66" s="1">
        <f>IF(Income_CF!AE68="","",(1+'Cost and Benefit Parameters'!$C$17)*Income_CF!AE68*(Cohort_WP!AE66/Cohort_CF!AE66))</f>
        <v>2504475.3186388565</v>
      </c>
      <c r="AF66" s="1">
        <f>IF(Income_CF!AF68="","",(1+'Cost and Benefit Parameters'!$C$17)*Income_CF!AF68*(Cohort_WP!AF66/Cohort_CF!AF66))</f>
        <v>2582965.2513646446</v>
      </c>
      <c r="AG66" s="1">
        <f>IF(Income_CF!AG68="","",(1+'Cost and Benefit Parameters'!$C$17)*Income_CF!AG68*(Cohort_WP!AG66/Cohort_CF!AG66))</f>
        <v>2662317.1788152205</v>
      </c>
      <c r="AH66" s="1">
        <f>IF(Income_CF!AH68="","",(1+'Cost and Benefit Parameters'!$C$17)*Income_CF!AH68*(Cohort_WP!AH66/Cohort_CF!AH66))</f>
        <v>2742460.9265604797</v>
      </c>
      <c r="AI66" s="1">
        <f>IF(Income_CF!AI68="","",(1+'Cost and Benefit Parameters'!$C$17)*Income_CF!AI68*(Cohort_WP!AI66/Cohort_CF!AI66))</f>
        <v>2823322.7400131221</v>
      </c>
      <c r="AJ66" s="1">
        <f>IF(Income_CF!AJ68="","",(1+'Cost and Benefit Parameters'!$C$17)*Income_CF!AJ68*(Cohort_WP!AJ66/Cohort_CF!AJ66))</f>
        <v>2904825.3562577236</v>
      </c>
      <c r="AK66" s="1">
        <f>IF(Income_CF!AK68="","",(1+'Cost and Benefit Parameters'!$C$17)*Income_CF!AK68*(Cohort_WP!AK66/Cohort_CF!AK66))</f>
        <v>2986888.088694585</v>
      </c>
      <c r="AL66" s="1">
        <f>IF(Income_CF!AL68="","",(1+'Cost and Benefit Parameters'!$C$17)*Income_CF!AL68*(Cohort_WP!AL66/Cohort_CF!AL66))</f>
        <v>3069426.9245668361</v>
      </c>
      <c r="AM66" s="1">
        <f>IF(Income_CF!AM68="","",(1+'Cost and Benefit Parameters'!$C$17)*Income_CF!AM68*(Cohort_WP!AM66/Cohort_CF!AM66))</f>
        <v>3152354.6353868903</v>
      </c>
      <c r="AN66" s="1">
        <f>IF(Income_CF!AN68="","",(1+'Cost and Benefit Parameters'!$C$17)*Income_CF!AN68*(Cohort_WP!AN66/Cohort_CF!AN66))</f>
        <v>3235580.9002235252</v>
      </c>
      <c r="AO66" s="1">
        <f>IF(Income_CF!AO68="","",(1+'Cost and Benefit Parameters'!$C$17)*Income_CF!AO68*(Cohort_WP!AO66/Cohort_CF!AO66))</f>
        <v>3319012.4417554112</v>
      </c>
      <c r="AP66" s="1">
        <f>IF(Income_CF!AP68="","",(1+'Cost and Benefit Parameters'!$C$17)*Income_CF!AP68*(Cohort_WP!AP66/Cohort_CF!AP66))</f>
        <v>3402553.1749395882</v>
      </c>
      <c r="AQ66" s="1">
        <f>IF(Income_CF!AQ68="","",(1+'Cost and Benefit Parameters'!$C$17)*Income_CF!AQ68*(Cohort_WP!AQ66/Cohort_CF!AQ66))</f>
        <v>3486104.3680862011</v>
      </c>
      <c r="AR66" s="1">
        <f>IF(Income_CF!AR68="","",(1+'Cost and Benefit Parameters'!$C$17)*Income_CF!AR68*(Cohort_WP!AR66/Cohort_CF!AR66))</f>
        <v>3569564.8160722964</v>
      </c>
      <c r="AS66" s="1">
        <f>IF(Income_CF!AS68="","",(1+'Cost and Benefit Parameters'!$C$17)*Income_CF!AS68*(Cohort_WP!AS66/Cohort_CF!AS66))</f>
        <v>3652831.0253689913</v>
      </c>
      <c r="AT66" s="1">
        <f>IF(Income_CF!AT68="","",(1+'Cost and Benefit Parameters'!$C$17)*Income_CF!AT68*(Cohort_WP!AT66/Cohort_CF!AT66))</f>
        <v>3735797.4104985106</v>
      </c>
      <c r="AU66" s="1">
        <f>IF(Income_CF!AU68="","",(1+'Cost and Benefit Parameters'!$C$17)*Income_CF!AU68*(Cohort_WP!AU66/Cohort_CF!AU66))</f>
        <v>3818356.5014791512</v>
      </c>
      <c r="AV66" s="1">
        <f>IF(Income_CF!AV68="","",(1+'Cost and Benefit Parameters'!$C$17)*Income_CF!AV68*(Cohort_WP!AV66/Cohort_CF!AV66))</f>
        <v>3900399.1617596536</v>
      </c>
      <c r="AW66" s="1">
        <f>IF(Income_CF!AW68="","",(1+'Cost and Benefit Parameters'!$C$17)*Income_CF!AW68*(Cohort_WP!AW66/Cohort_CF!AW66))</f>
        <v>3981814.8160879924</v>
      </c>
      <c r="AX66" s="1">
        <f>IF(Income_CF!AX68="","",(1+'Cost and Benefit Parameters'!$C$17)*Income_CF!AX68*(Cohort_WP!AX66/Cohort_CF!AX66))</f>
        <v>4062491.6877055471</v>
      </c>
      <c r="AY66" s="1">
        <f>IF(Income_CF!AY68="","",(1+'Cost and Benefit Parameters'!$C$17)*Income_CF!AY68*(Cohort_WP!AY66/Cohort_CF!AY66))</f>
        <v>4142317.0442041596</v>
      </c>
      <c r="AZ66" s="1">
        <f>IF(Income_CF!AZ68="","",(1+'Cost and Benefit Parameters'!$C$17)*Income_CF!AZ68*(Cohort_WP!AZ66/Cohort_CF!AZ66))</f>
        <v>4221177.4513334315</v>
      </c>
      <c r="BA66" s="1">
        <f>IF(Income_CF!BA68="","",(1+'Cost and Benefit Parameters'!$C$17)*Income_CF!BA68*(Cohort_WP!BA66/Cohort_CF!BA66))</f>
        <v>4298959.0339967329</v>
      </c>
      <c r="BB66" s="1">
        <f>IF(Income_CF!BB68="","",(1+'Cost and Benefit Parameters'!$C$17)*Income_CF!BB68*(Cohort_WP!BB66/Cohort_CF!BB66))</f>
        <v>4375547.7436291054</v>
      </c>
      <c r="BC66" s="1">
        <f>IF(Income_CF!BC68="","",(1+'Cost and Benefit Parameters'!$C$17)*Income_CF!BC68*(Cohort_WP!BC66/Cohort_CF!BC66))</f>
        <v>4450829.6311074756</v>
      </c>
      <c r="BD66" s="1">
        <f>IF(Income_CF!BD68="","",(1+'Cost and Benefit Parameters'!$C$17)*Income_CF!BD68*(Cohort_WP!BD66/Cohort_CF!BD66))</f>
        <v>4524691.1243040729</v>
      </c>
      <c r="BE66" s="1">
        <f>IF(Income_CF!BE68="","",(1+'Cost and Benefit Parameters'!$C$17)*Income_CF!BE68*(Cohort_WP!BE66/Cohort_CF!BE66))</f>
        <v>4597019.3093585726</v>
      </c>
      <c r="BF66" s="1">
        <f>IF(Income_CF!BF68="","",(1+'Cost and Benefit Parameters'!$C$17)*Income_CF!BF68*(Cohort_WP!BF66/Cohort_CF!BF66))</f>
        <v>4667702.2147120405</v>
      </c>
      <c r="BG66" s="1">
        <f>IF(Income_CF!BG68="","",(1+'Cost and Benefit Parameters'!$C$17)*Income_CF!BG68*(Cohort_WP!BG66/Cohort_CF!BG66))</f>
        <v>4736629.0969185624</v>
      </c>
      <c r="BH66" s="1" t="str">
        <f>IF(Income_CF!BH68="","",(1+'Cost and Benefit Parameters'!$C$17)*Income_CF!BH68*(Cohort_WP!BH66/Cohort_CF!BH66))</f>
        <v/>
      </c>
      <c r="BI66" s="1" t="str">
        <f>IF(Income_CF!BI68="","",(1+'Cost and Benefit Parameters'!$C$17)*Income_CF!BI68*(Cohort_WP!BI66/Cohort_CF!BI66))</f>
        <v/>
      </c>
      <c r="BJ66" s="1" t="str">
        <f>IF(Income_CF!BJ68="","",(1+'Cost and Benefit Parameters'!$C$17)*Income_CF!BJ68*(Cohort_WP!BJ66/Cohort_CF!BJ66))</f>
        <v/>
      </c>
      <c r="BK66" s="1" t="str">
        <f>IF(Income_CF!BK68="","",(1+'Cost and Benefit Parameters'!$C$17)*Income_CF!BK68*(Cohort_WP!BK66/Cohort_CF!BK66))</f>
        <v/>
      </c>
      <c r="BL66" s="1" t="str">
        <f>IF(Income_CF!BL68="","",(1+'Cost and Benefit Parameters'!$C$17)*Income_CF!BL68*(Cohort_WP!BL66/Cohort_CF!BL66))</f>
        <v/>
      </c>
    </row>
    <row r="67" spans="1:72" x14ac:dyDescent="0.55000000000000004">
      <c r="A67" s="639"/>
      <c r="B67" t="s">
        <v>482</v>
      </c>
      <c r="F67" s="1" t="str">
        <f>IF(Income_CF!F69="","",(1+'Cost and Benefit Parameters'!$C$17)*Income_CF!F69*(Cohort_WP!F67/Cohort_CF!F67))</f>
        <v/>
      </c>
      <c r="G67" s="1" t="str">
        <f>IF(Income_CF!G69="","",(1+'Cost and Benefit Parameters'!$C$17)*Income_CF!G69*(Cohort_WP!G67/Cohort_CF!G67))</f>
        <v/>
      </c>
      <c r="H67" s="1" t="str">
        <f>IF(Income_CF!H69="","",(1+'Cost and Benefit Parameters'!$C$17)*Income_CF!H69*(Cohort_WP!H67/Cohort_CF!H67))</f>
        <v/>
      </c>
      <c r="I67" s="1" t="str">
        <f>IF(Income_CF!I69="","",(1+'Cost and Benefit Parameters'!$C$17)*Income_CF!I69*(Cohort_WP!I67/Cohort_CF!I67))</f>
        <v/>
      </c>
      <c r="J67" s="1" t="str">
        <f>IF(Income_CF!J69="","",(1+'Cost and Benefit Parameters'!$C$17)*Income_CF!J69*(Cohort_WP!J67/Cohort_CF!J67))</f>
        <v/>
      </c>
      <c r="K67" s="1" t="str">
        <f>IF(Income_CF!K69="","",(1+'Cost and Benefit Parameters'!$C$17)*Income_CF!K69*(Cohort_WP!K67/Cohort_CF!K67))</f>
        <v/>
      </c>
      <c r="L67" s="1" t="str">
        <f>IF(Income_CF!L69="","",(1+'Cost and Benefit Parameters'!$C$17)*Income_CF!L69*(Cohort_WP!L67/Cohort_CF!L67))</f>
        <v/>
      </c>
      <c r="M67" s="1" t="str">
        <f>IF(Income_CF!M69="","",(1+'Cost and Benefit Parameters'!$C$17)*Income_CF!M69*(Cohort_WP!M67/Cohort_CF!M67))</f>
        <v/>
      </c>
      <c r="N67" s="1" t="str">
        <f>IF(Income_CF!N69="","",(1+'Cost and Benefit Parameters'!$C$17)*Income_CF!N69*(Cohort_WP!N67/Cohort_CF!N67))</f>
        <v/>
      </c>
      <c r="O67" s="1" t="str">
        <f>IF(Income_CF!O69="","",(1+'Cost and Benefit Parameters'!$C$17)*Income_CF!O69*(Cohort_WP!O67/Cohort_CF!O67))</f>
        <v/>
      </c>
      <c r="P67" s="1" t="str">
        <f>IF(Income_CF!P69="","",(1+'Cost and Benefit Parameters'!$C$17)*Income_CF!P69*(Cohort_WP!P67/Cohort_CF!P67))</f>
        <v/>
      </c>
      <c r="Q67" s="1" t="str">
        <f>IF(Income_CF!Q69="","",(1+'Cost and Benefit Parameters'!$C$17)*Income_CF!Q69*(Cohort_WP!Q67/Cohort_CF!Q67))</f>
        <v/>
      </c>
      <c r="R67" s="1" t="str">
        <f>IF(Income_CF!R69="","",(1+'Cost and Benefit Parameters'!$C$17)*Income_CF!R69*(Cohort_WP!R67/Cohort_CF!R67))</f>
        <v/>
      </c>
      <c r="S67" s="1" t="str">
        <f>IF(Income_CF!S69="","",(1+'Cost and Benefit Parameters'!$C$17)*Income_CF!S69*(Cohort_WP!S67/Cohort_CF!S67))</f>
        <v/>
      </c>
      <c r="T67" s="1" t="str">
        <f>IF(Income_CF!T69="","",(1+'Cost and Benefit Parameters'!$C$17)*Income_CF!T69*(Cohort_WP!T67/Cohort_CF!T67))</f>
        <v/>
      </c>
      <c r="U67" s="1">
        <f>IF(Income_CF!U69="","",(1+'Cost and Benefit Parameters'!$C$17)*Income_CF!U69*(Cohort_WP!U67/Cohort_CF!U67))</f>
        <v>1750832.232894338</v>
      </c>
      <c r="V67" s="1">
        <f>IF(Income_CF!V69="","",(1+'Cost and Benefit Parameters'!$C$17)*Income_CF!V69*(Cohort_WP!V67/Cohort_CF!V67))</f>
        <v>1818751.0673330319</v>
      </c>
      <c r="W67" s="1">
        <f>IF(Income_CF!W69="","",(1+'Cost and Benefit Parameters'!$C$17)*Income_CF!W69*(Cohort_WP!W67/Cohort_CF!W67))</f>
        <v>1888171.3877793907</v>
      </c>
      <c r="X67" s="1">
        <f>IF(Income_CF!X69="","",(1+'Cost and Benefit Parameters'!$C$17)*Income_CF!X69*(Cohort_WP!X67/Cohort_CF!X67))</f>
        <v>1959065.636038821</v>
      </c>
      <c r="Y67" s="1">
        <f>IF(Income_CF!Y69="","",(1+'Cost and Benefit Parameters'!$C$17)*Income_CF!Y69*(Cohort_WP!Y67/Cohort_CF!Y67))</f>
        <v>2043831.9352701984</v>
      </c>
      <c r="Z67" s="1">
        <f>IF(Income_CF!Z69="","",(1+'Cost and Benefit Parameters'!$C$17)*Income_CF!Z69*(Cohort_WP!Z67/Cohort_CF!Z67))</f>
        <v>2116757.1000426924</v>
      </c>
      <c r="AA67" s="1">
        <f>IF(Income_CF!AA69="","",(1+'Cost and Benefit Parameters'!$C$17)*Income_CF!AA69*(Cohort_WP!AA67/Cohort_CF!AA67))</f>
        <v>2190969.3029502649</v>
      </c>
      <c r="AB67" s="1">
        <f>IF(Income_CF!AB69="","",(1+'Cost and Benefit Parameters'!$C$17)*Income_CF!AB69*(Cohort_WP!AB67/Cohort_CF!AB67))</f>
        <v>2266423.0781941405</v>
      </c>
      <c r="AC67" s="1">
        <f>IF(Income_CF!AC69="","",(1+'Cost and Benefit Parameters'!$C$17)*Income_CF!AC69*(Cohort_WP!AC67/Cohort_CF!AC67))</f>
        <v>2343069.1076926822</v>
      </c>
      <c r="AD67" s="1">
        <f>IF(Income_CF!AD69="","",(1+'Cost and Benefit Parameters'!$C$17)*Income_CF!AD69*(Cohort_WP!AD67/Cohort_CF!AD67))</f>
        <v>2420854.2087768316</v>
      </c>
      <c r="AE67" s="1">
        <f>IF(Income_CF!AE69="","",(1+'Cost and Benefit Parameters'!$C$17)*Income_CF!AE69*(Cohort_WP!AE67/Cohort_CF!AE67))</f>
        <v>2499721.333249718</v>
      </c>
      <c r="AF67" s="1">
        <f>IF(Income_CF!AF69="","",(1+'Cost and Benefit Parameters'!$C$17)*Income_CF!AF69*(Cohort_WP!AF67/Cohort_CF!AF67))</f>
        <v>2579609.5781980231</v>
      </c>
      <c r="AG67" s="1">
        <f>IF(Income_CF!AG69="","",(1+'Cost and Benefit Parameters'!$C$17)*Income_CF!AG69*(Cohort_WP!AG67/Cohort_CF!AG67))</f>
        <v>2660454.2089055837</v>
      </c>
      <c r="AH67" s="1">
        <f>IF(Income_CF!AH69="","",(1+'Cost and Benefit Parameters'!$C$17)*Income_CF!AH69*(Cohort_WP!AH67/Cohort_CF!AH67))</f>
        <v>2742186.6941796769</v>
      </c>
      <c r="AI67" s="1">
        <f>IF(Income_CF!AI69="","",(1+'Cost and Benefit Parameters'!$C$17)*Income_CF!AI69*(Cohort_WP!AI67/Cohort_CF!AI67))</f>
        <v>2824734.7543572942</v>
      </c>
      <c r="AJ67" s="1">
        <f>IF(Income_CF!AJ69="","",(1+'Cost and Benefit Parameters'!$C$17)*Income_CF!AJ69*(Cohort_WP!AJ67/Cohort_CF!AJ67))</f>
        <v>2908022.4222135157</v>
      </c>
      <c r="AK67" s="1">
        <f>IF(Income_CF!AK69="","",(1+'Cost and Benefit Parameters'!$C$17)*Income_CF!AK69*(Cohort_WP!AK67/Cohort_CF!AK67))</f>
        <v>2991970.1169454558</v>
      </c>
      <c r="AL67" s="1">
        <f>IF(Income_CF!AL69="","",(1+'Cost and Benefit Parameters'!$C$17)*Income_CF!AL69*(Cohort_WP!AL67/Cohort_CF!AL67))</f>
        <v>3076494.7313554217</v>
      </c>
      <c r="AM67" s="1">
        <f>IF(Income_CF!AM69="","",(1+'Cost and Benefit Parameters'!$C$17)*Income_CF!AM69*(Cohort_WP!AM67/Cohort_CF!AM67))</f>
        <v>3161509.7323038415</v>
      </c>
      <c r="AN67" s="1">
        <f>IF(Income_CF!AN69="","",(1+'Cost and Benefit Parameters'!$C$17)*Income_CF!AN69*(Cohort_WP!AN67/Cohort_CF!AN67))</f>
        <v>3246925.2744484968</v>
      </c>
      <c r="AO67" s="1">
        <f>IF(Income_CF!AO69="","",(1+'Cost and Benefit Parameters'!$C$17)*Income_CF!AO69*(Cohort_WP!AO67/Cohort_CF!AO67))</f>
        <v>3332648.3272302314</v>
      </c>
      <c r="AP67" s="1">
        <f>IF(Income_CF!AP69="","",(1+'Cost and Benefit Parameters'!$C$17)*Income_CF!AP69*(Cohort_WP!AP67/Cohort_CF!AP67))</f>
        <v>3418582.8150080731</v>
      </c>
      <c r="AQ67" s="1">
        <f>IF(Income_CF!AQ69="","",(1+'Cost and Benefit Parameters'!$C$17)*Income_CF!AQ69*(Cohort_WP!AQ67/Cohort_CF!AQ67))</f>
        <v>3504629.7701877751</v>
      </c>
      <c r="AR67" s="1">
        <f>IF(Income_CF!AR69="","",(1+'Cost and Benefit Parameters'!$C$17)*Income_CF!AR69*(Cohort_WP!AR67/Cohort_CF!AR67))</f>
        <v>3590687.4991287873</v>
      </c>
      <c r="AS67" s="1">
        <f>IF(Income_CF!AS69="","",(1+'Cost and Benefit Parameters'!$C$17)*Income_CF!AS69*(Cohort_WP!AS67/Cohort_CF!AS67))</f>
        <v>3676651.7605544659</v>
      </c>
      <c r="AT67" s="1">
        <f>IF(Income_CF!AT69="","",(1+'Cost and Benefit Parameters'!$C$17)*Income_CF!AT69*(Cohort_WP!AT67/Cohort_CF!AT67))</f>
        <v>3762415.9561300599</v>
      </c>
      <c r="AU67" s="1">
        <f>IF(Income_CF!AU69="","",(1+'Cost and Benefit Parameters'!$C$17)*Income_CF!AU69*(Cohort_WP!AU67/Cohort_CF!AU67))</f>
        <v>3847871.332813466</v>
      </c>
      <c r="AV67" s="1">
        <f>IF(Income_CF!AV69="","",(1+'Cost and Benefit Parameters'!$C$17)*Income_CF!AV69*(Cohort_WP!AV67/Cohort_CF!AV67))</f>
        <v>3932907.1965235262</v>
      </c>
      <c r="AW67" s="1">
        <f>IF(Income_CF!AW69="","",(1+'Cost and Benefit Parameters'!$C$17)*Income_CF!AW69*(Cohort_WP!AW67/Cohort_CF!AW67))</f>
        <v>4017411.1366124423</v>
      </c>
      <c r="AX67" s="1">
        <f>IF(Income_CF!AX69="","",(1+'Cost and Benefit Parameters'!$C$17)*Income_CF!AX69*(Cohort_WP!AX67/Cohort_CF!AX67))</f>
        <v>4101269.2605706309</v>
      </c>
      <c r="AY67" s="1">
        <f>IF(Income_CF!AY69="","",(1+'Cost and Benefit Parameters'!$C$17)*Income_CF!AY69*(Cohort_WP!AY67/Cohort_CF!AY67))</f>
        <v>4184366.4383367132</v>
      </c>
      <c r="AZ67" s="1">
        <f>IF(Income_CF!AZ69="","",(1+'Cost and Benefit Parameters'!$C$17)*Income_CF!AZ69*(Cohort_WP!AZ67/Cohort_CF!AZ67))</f>
        <v>4266586.5555302845</v>
      </c>
      <c r="BA67" s="1">
        <f>IF(Income_CF!BA69="","",(1+'Cost and Benefit Parameters'!$C$17)*Income_CF!BA69*(Cohort_WP!BA67/Cohort_CF!BA67))</f>
        <v>4347812.7748734346</v>
      </c>
      <c r="BB67" s="1">
        <f>IF(Income_CF!BB69="","",(1+'Cost and Benefit Parameters'!$C$17)*Income_CF!BB69*(Cohort_WP!BB67/Cohort_CF!BB67))</f>
        <v>4427927.8050166341</v>
      </c>
      <c r="BC67" s="1">
        <f>IF(Income_CF!BC69="","",(1+'Cost and Benefit Parameters'!$C$17)*Income_CF!BC69*(Cohort_WP!BC67/Cohort_CF!BC67))</f>
        <v>4506814.1759379776</v>
      </c>
      <c r="BD67" s="1">
        <f>IF(Income_CF!BD69="","",(1+'Cost and Benefit Parameters'!$C$17)*Income_CF!BD69*(Cohort_WP!BD67/Cohort_CF!BD67))</f>
        <v>4584354.5200407002</v>
      </c>
      <c r="BE67" s="1">
        <f>IF(Income_CF!BE69="","",(1+'Cost and Benefit Parameters'!$C$17)*Income_CF!BE69*(Cohort_WP!BE67/Cohort_CF!BE67))</f>
        <v>4660431.8580331961</v>
      </c>
      <c r="BF67" s="1">
        <f>IF(Income_CF!BF69="","",(1+'Cost and Benefit Parameters'!$C$17)*Income_CF!BF69*(Cohort_WP!BF67/Cohort_CF!BF67))</f>
        <v>4734929.888639329</v>
      </c>
      <c r="BG67" s="1">
        <f>IF(Income_CF!BG69="","",(1+'Cost and Benefit Parameters'!$C$17)*Income_CF!BG69*(Cohort_WP!BG67/Cohort_CF!BG67))</f>
        <v>4807733.2811534004</v>
      </c>
      <c r="BH67" s="1">
        <f>IF(Income_CF!BH69="","",(1+'Cost and Benefit Parameters'!$C$17)*Income_CF!BH69*(Cohort_WP!BH67/Cohort_CF!BH67))</f>
        <v>4878727.9698261209</v>
      </c>
      <c r="BI67" s="1" t="str">
        <f>IF(Income_CF!BI69="","",(1+'Cost and Benefit Parameters'!$C$17)*Income_CF!BI69*(Cohort_WP!BI67/Cohort_CF!BI67))</f>
        <v/>
      </c>
      <c r="BJ67" s="1" t="str">
        <f>IF(Income_CF!BJ69="","",(1+'Cost and Benefit Parameters'!$C$17)*Income_CF!BJ69*(Cohort_WP!BJ67/Cohort_CF!BJ67))</f>
        <v/>
      </c>
      <c r="BK67" s="1" t="str">
        <f>IF(Income_CF!BK69="","",(1+'Cost and Benefit Parameters'!$C$17)*Income_CF!BK69*(Cohort_WP!BK67/Cohort_CF!BK67))</f>
        <v/>
      </c>
      <c r="BL67" s="1" t="str">
        <f>IF(Income_CF!BL69="","",(1+'Cost and Benefit Parameters'!$C$17)*Income_CF!BL69*(Cohort_WP!BL67/Cohort_CF!BL67))</f>
        <v/>
      </c>
    </row>
    <row r="68" spans="1:72" x14ac:dyDescent="0.55000000000000004">
      <c r="A68" s="639"/>
      <c r="B68" t="s">
        <v>483</v>
      </c>
      <c r="F68" s="1" t="str">
        <f>IF(Income_CF!F70="","",(1+'Cost and Benefit Parameters'!$C$17)*Income_CF!F70*(Cohort_WP!F68/Cohort_CF!F68))</f>
        <v/>
      </c>
      <c r="G68" s="1" t="str">
        <f>IF(Income_CF!G70="","",(1+'Cost and Benefit Parameters'!$C$17)*Income_CF!G70*(Cohort_WP!G68/Cohort_CF!G68))</f>
        <v/>
      </c>
      <c r="H68" s="1" t="str">
        <f>IF(Income_CF!H70="","",(1+'Cost and Benefit Parameters'!$C$17)*Income_CF!H70*(Cohort_WP!H68/Cohort_CF!H68))</f>
        <v/>
      </c>
      <c r="I68" s="1" t="str">
        <f>IF(Income_CF!I70="","",(1+'Cost and Benefit Parameters'!$C$17)*Income_CF!I70*(Cohort_WP!I68/Cohort_CF!I68))</f>
        <v/>
      </c>
      <c r="J68" s="1" t="str">
        <f>IF(Income_CF!J70="","",(1+'Cost and Benefit Parameters'!$C$17)*Income_CF!J70*(Cohort_WP!J68/Cohort_CF!J68))</f>
        <v/>
      </c>
      <c r="K68" s="1" t="str">
        <f>IF(Income_CF!K70="","",(1+'Cost and Benefit Parameters'!$C$17)*Income_CF!K70*(Cohort_WP!K68/Cohort_CF!K68))</f>
        <v/>
      </c>
      <c r="L68" s="1" t="str">
        <f>IF(Income_CF!L70="","",(1+'Cost and Benefit Parameters'!$C$17)*Income_CF!L70*(Cohort_WP!L68/Cohort_CF!L68))</f>
        <v/>
      </c>
      <c r="M68" s="1" t="str">
        <f>IF(Income_CF!M70="","",(1+'Cost and Benefit Parameters'!$C$17)*Income_CF!M70*(Cohort_WP!M68/Cohort_CF!M68))</f>
        <v/>
      </c>
      <c r="N68" s="1" t="str">
        <f>IF(Income_CF!N70="","",(1+'Cost and Benefit Parameters'!$C$17)*Income_CF!N70*(Cohort_WP!N68/Cohort_CF!N68))</f>
        <v/>
      </c>
      <c r="O68" s="1" t="str">
        <f>IF(Income_CF!O70="","",(1+'Cost and Benefit Parameters'!$C$17)*Income_CF!O70*(Cohort_WP!O68/Cohort_CF!O68))</f>
        <v/>
      </c>
      <c r="P68" s="1" t="str">
        <f>IF(Income_CF!P70="","",(1+'Cost and Benefit Parameters'!$C$17)*Income_CF!P70*(Cohort_WP!P68/Cohort_CF!P68))</f>
        <v/>
      </c>
      <c r="Q68" s="1" t="str">
        <f>IF(Income_CF!Q70="","",(1+'Cost and Benefit Parameters'!$C$17)*Income_CF!Q70*(Cohort_WP!Q68/Cohort_CF!Q68))</f>
        <v/>
      </c>
      <c r="R68" s="1" t="str">
        <f>IF(Income_CF!R70="","",(1+'Cost and Benefit Parameters'!$C$17)*Income_CF!R70*(Cohort_WP!R68/Cohort_CF!R68))</f>
        <v/>
      </c>
      <c r="S68" s="1" t="str">
        <f>IF(Income_CF!S70="","",(1+'Cost and Benefit Parameters'!$C$17)*Income_CF!S70*(Cohort_WP!S68/Cohort_CF!S68))</f>
        <v/>
      </c>
      <c r="T68" s="1" t="str">
        <f>IF(Income_CF!T70="","",(1+'Cost and Benefit Parameters'!$C$17)*Income_CF!T70*(Cohort_WP!T68/Cohort_CF!T68))</f>
        <v/>
      </c>
      <c r="U68" s="1" t="str">
        <f>IF(Income_CF!U70="","",(1+'Cost and Benefit Parameters'!$C$17)*Income_CF!U70*(Cohort_WP!U68/Cohort_CF!U68))</f>
        <v/>
      </c>
      <c r="V68" s="1">
        <f>IF(Income_CF!V70="","",(1+'Cost and Benefit Parameters'!$C$17)*Income_CF!V70*(Cohort_WP!V68/Cohort_CF!V68))</f>
        <v>1803357.1998811678</v>
      </c>
      <c r="W68" s="1">
        <f>IF(Income_CF!W70="","",(1+'Cost and Benefit Parameters'!$C$17)*Income_CF!W70*(Cohort_WP!W68/Cohort_CF!W68))</f>
        <v>1873313.5993530236</v>
      </c>
      <c r="X68" s="1">
        <f>IF(Income_CF!X70="","",(1+'Cost and Benefit Parameters'!$C$17)*Income_CF!X70*(Cohort_WP!X68/Cohort_CF!X68))</f>
        <v>1944816.529412772</v>
      </c>
      <c r="Y68" s="1">
        <f>IF(Income_CF!Y70="","",(1+'Cost and Benefit Parameters'!$C$17)*Income_CF!Y70*(Cohort_WP!Y68/Cohort_CF!Y68))</f>
        <v>2017837.6051199853</v>
      </c>
      <c r="Z68" s="1">
        <f>IF(Income_CF!Z70="","",(1+'Cost and Benefit Parameters'!$C$17)*Income_CF!Z70*(Cohort_WP!Z68/Cohort_CF!Z68))</f>
        <v>2105146.8933283039</v>
      </c>
      <c r="AA68" s="1">
        <f>IF(Income_CF!AA70="","",(1+'Cost and Benefit Parameters'!$C$17)*Income_CF!AA70*(Cohort_WP!AA68/Cohort_CF!AA68))</f>
        <v>2180259.8130439729</v>
      </c>
      <c r="AB68" s="1">
        <f>IF(Income_CF!AB70="","",(1+'Cost and Benefit Parameters'!$C$17)*Income_CF!AB70*(Cohort_WP!AB68/Cohort_CF!AB68))</f>
        <v>2256698.382038773</v>
      </c>
      <c r="AC68" s="1">
        <f>IF(Income_CF!AC70="","",(1+'Cost and Benefit Parameters'!$C$17)*Income_CF!AC70*(Cohort_WP!AC68/Cohort_CF!AC68))</f>
        <v>2334415.7705399645</v>
      </c>
      <c r="AD68" s="1">
        <f>IF(Income_CF!AD70="","",(1+'Cost and Benefit Parameters'!$C$17)*Income_CF!AD70*(Cohort_WP!AD68/Cohort_CF!AD68))</f>
        <v>2413361.1809234619</v>
      </c>
      <c r="AE68" s="1">
        <f>IF(Income_CF!AE70="","",(1+'Cost and Benefit Parameters'!$C$17)*Income_CF!AE70*(Cohort_WP!AE68/Cohort_CF!AE68))</f>
        <v>2493479.8350401362</v>
      </c>
      <c r="AF68" s="1">
        <f>IF(Income_CF!AF70="","",(1+'Cost and Benefit Parameters'!$C$17)*Income_CF!AF70*(Cohort_WP!AF68/Cohort_CF!AF68))</f>
        <v>2574712.97324721</v>
      </c>
      <c r="AG68" s="1">
        <f>IF(Income_CF!AG70="","",(1+'Cost and Benefit Parameters'!$C$17)*Income_CF!AG70*(Cohort_WP!AG68/Cohort_CF!AG68))</f>
        <v>2656997.8655439629</v>
      </c>
      <c r="AH68" s="1">
        <f>IF(Income_CF!AH70="","",(1+'Cost and Benefit Parameters'!$C$17)*Income_CF!AH70*(Cohort_WP!AH68/Cohort_CF!AH68))</f>
        <v>2740267.835172751</v>
      </c>
      <c r="AI68" s="1">
        <f>IF(Income_CF!AI70="","",(1+'Cost and Benefit Parameters'!$C$17)*Income_CF!AI70*(Cohort_WP!AI68/Cohort_CF!AI68))</f>
        <v>2824452.2950050673</v>
      </c>
      <c r="AJ68" s="1">
        <f>IF(Income_CF!AJ70="","",(1+'Cost and Benefit Parameters'!$C$17)*Income_CF!AJ70*(Cohort_WP!AJ68/Cohort_CF!AJ68))</f>
        <v>2909476.7969880127</v>
      </c>
      <c r="AK68" s="1">
        <f>IF(Income_CF!AK70="","",(1+'Cost and Benefit Parameters'!$C$17)*Income_CF!AK70*(Cohort_WP!AK68/Cohort_CF!AK68))</f>
        <v>2995263.0948799215</v>
      </c>
      <c r="AL68" s="1">
        <f>IF(Income_CF!AL70="","",(1+'Cost and Benefit Parameters'!$C$17)*Income_CF!AL70*(Cohort_WP!AL68/Cohort_CF!AL68))</f>
        <v>3081729.2204538188</v>
      </c>
      <c r="AM68" s="1">
        <f>IF(Income_CF!AM70="","",(1+'Cost and Benefit Parameters'!$C$17)*Income_CF!AM70*(Cohort_WP!AM68/Cohort_CF!AM68))</f>
        <v>3168789.573296085</v>
      </c>
      <c r="AN68" s="1">
        <f>IF(Income_CF!AN70="","",(1+'Cost and Benefit Parameters'!$C$17)*Income_CF!AN70*(Cohort_WP!AN68/Cohort_CF!AN68))</f>
        <v>3256355.024272956</v>
      </c>
      <c r="AO68" s="1">
        <f>IF(Income_CF!AO70="","",(1+'Cost and Benefit Parameters'!$C$17)*Income_CF!AO70*(Cohort_WP!AO68/Cohort_CF!AO68))</f>
        <v>3344333.0326819518</v>
      </c>
      <c r="AP68" s="1">
        <f>IF(Income_CF!AP70="","",(1+'Cost and Benefit Parameters'!$C$17)*Income_CF!AP70*(Cohort_WP!AP68/Cohort_CF!AP68))</f>
        <v>3432627.7770471387</v>
      </c>
      <c r="AQ68" s="1">
        <f>IF(Income_CF!AQ70="","",(1+'Cost and Benefit Parameters'!$C$17)*Income_CF!AQ70*(Cohort_WP!AQ68/Cohort_CF!AQ68))</f>
        <v>3521140.2994583147</v>
      </c>
      <c r="AR68" s="1">
        <f>IF(Income_CF!AR70="","",(1+'Cost and Benefit Parameters'!$C$17)*Income_CF!AR70*(Cohort_WP!AR68/Cohort_CF!AR68))</f>
        <v>3609768.6632934082</v>
      </c>
      <c r="AS68" s="1">
        <f>IF(Income_CF!AS70="","",(1+'Cost and Benefit Parameters'!$C$17)*Income_CF!AS70*(Cohort_WP!AS68/Cohort_CF!AS68))</f>
        <v>3698408.1241026516</v>
      </c>
      <c r="AT68" s="1">
        <f>IF(Income_CF!AT70="","",(1+'Cost and Benefit Parameters'!$C$17)*Income_CF!AT70*(Cohort_WP!AT68/Cohort_CF!AT68))</f>
        <v>3786951.3133710995</v>
      </c>
      <c r="AU68" s="1">
        <f>IF(Income_CF!AU70="","",(1+'Cost and Benefit Parameters'!$C$17)*Income_CF!AU70*(Cohort_WP!AU68/Cohort_CF!AU68))</f>
        <v>3875288.4348139623</v>
      </c>
      <c r="AV68" s="1">
        <f>IF(Income_CF!AV70="","",(1+'Cost and Benefit Parameters'!$C$17)*Income_CF!AV70*(Cohort_WP!AV68/Cohort_CF!AV68))</f>
        <v>3963307.4727978706</v>
      </c>
      <c r="AW68" s="1">
        <f>IF(Income_CF!AW70="","",(1+'Cost and Benefit Parameters'!$C$17)*Income_CF!AW70*(Cohort_WP!AW68/Cohort_CF!AW68))</f>
        <v>4050894.4124192316</v>
      </c>
      <c r="AX68" s="1">
        <f>IF(Income_CF!AX70="","",(1+'Cost and Benefit Parameters'!$C$17)*Income_CF!AX70*(Cohort_WP!AX68/Cohort_CF!AX68))</f>
        <v>4137933.4707108159</v>
      </c>
      <c r="AY68" s="1">
        <f>IF(Income_CF!AY70="","",(1+'Cost and Benefit Parameters'!$C$17)*Income_CF!AY70*(Cohort_WP!AY68/Cohort_CF!AY68))</f>
        <v>4224307.3383877501</v>
      </c>
      <c r="AZ68" s="1">
        <f>IF(Income_CF!AZ70="","",(1+'Cost and Benefit Parameters'!$C$17)*Income_CF!AZ70*(Cohort_WP!AZ68/Cohort_CF!AZ68))</f>
        <v>4309897.4314868143</v>
      </c>
      <c r="BA68" s="1">
        <f>IF(Income_CF!BA70="","",(1+'Cost and Benefit Parameters'!$C$17)*Income_CF!BA70*(Cohort_WP!BA68/Cohort_CF!BA68))</f>
        <v>4394584.152196194</v>
      </c>
      <c r="BB68" s="1">
        <f>IF(Income_CF!BB70="","",(1+'Cost and Benefit Parameters'!$C$17)*Income_CF!BB70*(Cohort_WP!BB68/Cohort_CF!BB68))</f>
        <v>4478247.1581196375</v>
      </c>
      <c r="BC68" s="1">
        <f>IF(Income_CF!BC70="","",(1+'Cost and Benefit Parameters'!$C$17)*Income_CF!BC70*(Cohort_WP!BC68/Cohort_CF!BC68))</f>
        <v>4560765.6391671328</v>
      </c>
      <c r="BD68" s="1">
        <f>IF(Income_CF!BD70="","",(1+'Cost and Benefit Parameters'!$C$17)*Income_CF!BD70*(Cohort_WP!BD68/Cohort_CF!BD68))</f>
        <v>4642018.6012161169</v>
      </c>
      <c r="BE68" s="1">
        <f>IF(Income_CF!BE70="","",(1+'Cost and Benefit Parameters'!$C$17)*Income_CF!BE70*(Cohort_WP!BE68/Cohort_CF!BE68))</f>
        <v>4721885.1556419218</v>
      </c>
      <c r="BF68" s="1">
        <f>IF(Income_CF!BF70="","",(1+'Cost and Benefit Parameters'!$C$17)*Income_CF!BF70*(Cohort_WP!BF68/Cohort_CF!BF68))</f>
        <v>4800244.8137741918</v>
      </c>
      <c r="BG68" s="1">
        <f>IF(Income_CF!BG70="","",(1+'Cost and Benefit Parameters'!$C$17)*Income_CF!BG70*(Cohort_WP!BG68/Cohort_CF!BG68))</f>
        <v>4876977.7852985086</v>
      </c>
      <c r="BH68" s="1">
        <f>IF(Income_CF!BH70="","",(1+'Cost and Benefit Parameters'!$C$17)*Income_CF!BH70*(Cohort_WP!BH68/Cohort_CF!BH68))</f>
        <v>4951965.2795880027</v>
      </c>
      <c r="BI68" s="1">
        <f>IF(Income_CF!BI70="","",(1+'Cost and Benefit Parameters'!$C$17)*Income_CF!BI70*(Cohort_WP!BI68/Cohort_CF!BI68))</f>
        <v>5025089.8089209041</v>
      </c>
      <c r="BJ68" s="1" t="str">
        <f>IF(Income_CF!BJ70="","",(1+'Cost and Benefit Parameters'!$C$17)*Income_CF!BJ70*(Cohort_WP!BJ68/Cohort_CF!BJ68))</f>
        <v/>
      </c>
      <c r="BK68" s="1" t="str">
        <f>IF(Income_CF!BK70="","",(1+'Cost and Benefit Parameters'!$C$17)*Income_CF!BK70*(Cohort_WP!BK68/Cohort_CF!BK68))</f>
        <v/>
      </c>
      <c r="BL68" s="1" t="str">
        <f>IF(Income_CF!BL70="","",(1+'Cost and Benefit Parameters'!$C$17)*Income_CF!BL70*(Cohort_WP!BL68/Cohort_CF!BL68))</f>
        <v/>
      </c>
    </row>
    <row r="69" spans="1:72" x14ac:dyDescent="0.55000000000000004">
      <c r="A69" s="639"/>
      <c r="B69" t="s">
        <v>484</v>
      </c>
      <c r="F69" s="1" t="str">
        <f>IF(Income_CF!F71="","",(1+'Cost and Benefit Parameters'!$C$17)*Income_CF!F71*(Cohort_WP!F69/Cohort_CF!F69))</f>
        <v/>
      </c>
      <c r="G69" s="1" t="str">
        <f>IF(Income_CF!G71="","",(1+'Cost and Benefit Parameters'!$C$17)*Income_CF!G71*(Cohort_WP!G69/Cohort_CF!G69))</f>
        <v/>
      </c>
      <c r="H69" s="1" t="str">
        <f>IF(Income_CF!H71="","",(1+'Cost and Benefit Parameters'!$C$17)*Income_CF!H71*(Cohort_WP!H69/Cohort_CF!H69))</f>
        <v/>
      </c>
      <c r="I69" s="1" t="str">
        <f>IF(Income_CF!I71="","",(1+'Cost and Benefit Parameters'!$C$17)*Income_CF!I71*(Cohort_WP!I69/Cohort_CF!I69))</f>
        <v/>
      </c>
      <c r="J69" s="1" t="str">
        <f>IF(Income_CF!J71="","",(1+'Cost and Benefit Parameters'!$C$17)*Income_CF!J71*(Cohort_WP!J69/Cohort_CF!J69))</f>
        <v/>
      </c>
      <c r="K69" s="1" t="str">
        <f>IF(Income_CF!K71="","",(1+'Cost and Benefit Parameters'!$C$17)*Income_CF!K71*(Cohort_WP!K69/Cohort_CF!K69))</f>
        <v/>
      </c>
      <c r="L69" s="1" t="str">
        <f>IF(Income_CF!L71="","",(1+'Cost and Benefit Parameters'!$C$17)*Income_CF!L71*(Cohort_WP!L69/Cohort_CF!L69))</f>
        <v/>
      </c>
      <c r="M69" s="1" t="str">
        <f>IF(Income_CF!M71="","",(1+'Cost and Benefit Parameters'!$C$17)*Income_CF!M71*(Cohort_WP!M69/Cohort_CF!M69))</f>
        <v/>
      </c>
      <c r="N69" s="1" t="str">
        <f>IF(Income_CF!N71="","",(1+'Cost and Benefit Parameters'!$C$17)*Income_CF!N71*(Cohort_WP!N69/Cohort_CF!N69))</f>
        <v/>
      </c>
      <c r="O69" s="1" t="str">
        <f>IF(Income_CF!O71="","",(1+'Cost and Benefit Parameters'!$C$17)*Income_CF!O71*(Cohort_WP!O69/Cohort_CF!O69))</f>
        <v/>
      </c>
      <c r="P69" s="1" t="str">
        <f>IF(Income_CF!P71="","",(1+'Cost and Benefit Parameters'!$C$17)*Income_CF!P71*(Cohort_WP!P69/Cohort_CF!P69))</f>
        <v/>
      </c>
      <c r="Q69" s="1" t="str">
        <f>IF(Income_CF!Q71="","",(1+'Cost and Benefit Parameters'!$C$17)*Income_CF!Q71*(Cohort_WP!Q69/Cohort_CF!Q69))</f>
        <v/>
      </c>
      <c r="R69" s="1" t="str">
        <f>IF(Income_CF!R71="","",(1+'Cost and Benefit Parameters'!$C$17)*Income_CF!R71*(Cohort_WP!R69/Cohort_CF!R69))</f>
        <v/>
      </c>
      <c r="S69" s="1" t="str">
        <f>IF(Income_CF!S71="","",(1+'Cost and Benefit Parameters'!$C$17)*Income_CF!S71*(Cohort_WP!S69/Cohort_CF!S69))</f>
        <v/>
      </c>
      <c r="T69" s="1" t="str">
        <f>IF(Income_CF!T71="","",(1+'Cost and Benefit Parameters'!$C$17)*Income_CF!T71*(Cohort_WP!T69/Cohort_CF!T69))</f>
        <v/>
      </c>
      <c r="U69" s="1" t="str">
        <f>IF(Income_CF!U71="","",(1+'Cost and Benefit Parameters'!$C$17)*Income_CF!U71*(Cohort_WP!U69/Cohort_CF!U69))</f>
        <v/>
      </c>
      <c r="V69" s="1" t="str">
        <f>IF(Income_CF!V71="","",(1+'Cost and Benefit Parameters'!$C$17)*Income_CF!V71*(Cohort_WP!V69/Cohort_CF!V69))</f>
        <v/>
      </c>
      <c r="W69" s="1">
        <f>IF(Income_CF!W71="","",(1+'Cost and Benefit Parameters'!$C$17)*Income_CF!W71*(Cohort_WP!W69/Cohort_CF!W69))</f>
        <v>1857457.915877603</v>
      </c>
      <c r="X69" s="1">
        <f>IF(Income_CF!X71="","",(1+'Cost and Benefit Parameters'!$C$17)*Income_CF!X71*(Cohort_WP!X69/Cohort_CF!X69))</f>
        <v>1929513.0073336139</v>
      </c>
      <c r="Y69" s="1">
        <f>IF(Income_CF!Y71="","",(1+'Cost and Benefit Parameters'!$C$17)*Income_CF!Y71*(Cohort_WP!Y69/Cohort_CF!Y69))</f>
        <v>2003161.0252951556</v>
      </c>
      <c r="Z69" s="1">
        <f>IF(Income_CF!Z71="","",(1+'Cost and Benefit Parameters'!$C$17)*Income_CF!Z71*(Cohort_WP!Z69/Cohort_CF!Z69))</f>
        <v>2078372.7332735849</v>
      </c>
      <c r="AA69" s="1">
        <f>IF(Income_CF!AA71="","",(1+'Cost and Benefit Parameters'!$C$17)*Income_CF!AA71*(Cohort_WP!AA69/Cohort_CF!AA69))</f>
        <v>2168301.3001281531</v>
      </c>
      <c r="AB69" s="1">
        <f>IF(Income_CF!AB71="","",(1+'Cost and Benefit Parameters'!$C$17)*Income_CF!AB71*(Cohort_WP!AB69/Cohort_CF!AB69))</f>
        <v>2245667.6074352926</v>
      </c>
      <c r="AC69" s="1">
        <f>IF(Income_CF!AC71="","",(1+'Cost and Benefit Parameters'!$C$17)*Income_CF!AC71*(Cohort_WP!AC69/Cohort_CF!AC69))</f>
        <v>2324399.3334999364</v>
      </c>
      <c r="AD69" s="1">
        <f>IF(Income_CF!AD71="","",(1+'Cost and Benefit Parameters'!$C$17)*Income_CF!AD71*(Cohort_WP!AD69/Cohort_CF!AD69))</f>
        <v>2404448.2436561626</v>
      </c>
      <c r="AE69" s="1">
        <f>IF(Income_CF!AE71="","",(1+'Cost and Benefit Parameters'!$C$17)*Income_CF!AE71*(Cohort_WP!AE69/Cohort_CF!AE69))</f>
        <v>2485762.0163511657</v>
      </c>
      <c r="AF69" s="1">
        <f>IF(Income_CF!AF71="","",(1+'Cost and Benefit Parameters'!$C$17)*Income_CF!AF71*(Cohort_WP!AF69/Cohort_CF!AF69))</f>
        <v>2568284.2300913408</v>
      </c>
      <c r="AG69" s="1">
        <f>IF(Income_CF!AG71="","",(1+'Cost and Benefit Parameters'!$C$17)*Income_CF!AG71*(Cohort_WP!AG69/Cohort_CF!AG69))</f>
        <v>2651954.3624446262</v>
      </c>
      <c r="AH69" s="1">
        <f>IF(Income_CF!AH71="","",(1+'Cost and Benefit Parameters'!$C$17)*Income_CF!AH71*(Cohort_WP!AH69/Cohort_CF!AH69))</f>
        <v>2736707.8015102819</v>
      </c>
      <c r="AI69" s="1">
        <f>IF(Income_CF!AI71="","",(1+'Cost and Benefit Parameters'!$C$17)*Income_CF!AI71*(Cohort_WP!AI69/Cohort_CF!AI69))</f>
        <v>2822475.8702279339</v>
      </c>
      <c r="AJ69" s="1">
        <f>IF(Income_CF!AJ71="","",(1+'Cost and Benefit Parameters'!$C$17)*Income_CF!AJ71*(Cohort_WP!AJ69/Cohort_CF!AJ69))</f>
        <v>2909185.8638552194</v>
      </c>
      <c r="AK69" s="1">
        <f>IF(Income_CF!AK71="","",(1+'Cost and Benefit Parameters'!$C$17)*Income_CF!AK71*(Cohort_WP!AK69/Cohort_CF!AK69))</f>
        <v>2996761.1008976535</v>
      </c>
      <c r="AL69" s="1">
        <f>IF(Income_CF!AL71="","",(1+'Cost and Benefit Parameters'!$C$17)*Income_CF!AL71*(Cohort_WP!AL69/Cohort_CF!AL69))</f>
        <v>3085120.9877263186</v>
      </c>
      <c r="AM69" s="1">
        <f>IF(Income_CF!AM71="","",(1+'Cost and Benefit Parameters'!$C$17)*Income_CF!AM71*(Cohort_WP!AM69/Cohort_CF!AM69))</f>
        <v>3174181.0970674334</v>
      </c>
      <c r="AN69" s="1">
        <f>IF(Income_CF!AN71="","",(1+'Cost and Benefit Parameters'!$C$17)*Income_CF!AN71*(Cohort_WP!AN69/Cohort_CF!AN69))</f>
        <v>3263853.260494967</v>
      </c>
      <c r="AO69" s="1">
        <f>IF(Income_CF!AO71="","",(1+'Cost and Benefit Parameters'!$C$17)*Income_CF!AO71*(Cohort_WP!AO69/Cohort_CF!AO69))</f>
        <v>3354045.6750011453</v>
      </c>
      <c r="AP69" s="1">
        <f>IF(Income_CF!AP71="","",(1+'Cost and Benefit Parameters'!$C$17)*Income_CF!AP71*(Cohort_WP!AP69/Cohort_CF!AP69))</f>
        <v>3444663.0236624107</v>
      </c>
      <c r="AQ69" s="1">
        <f>IF(Income_CF!AQ71="","",(1+'Cost and Benefit Parameters'!$C$17)*Income_CF!AQ71*(Cohort_WP!AQ69/Cohort_CF!AQ69))</f>
        <v>3535606.6103585521</v>
      </c>
      <c r="AR69" s="1">
        <f>IF(Income_CF!AR71="","",(1+'Cost and Benefit Parameters'!$C$17)*Income_CF!AR71*(Cohort_WP!AR69/Cohort_CF!AR69))</f>
        <v>3626774.5084420643</v>
      </c>
      <c r="AS69" s="1">
        <f>IF(Income_CF!AS71="","",(1+'Cost and Benefit Parameters'!$C$17)*Income_CF!AS71*(Cohort_WP!AS69/Cohort_CF!AS69))</f>
        <v>3718061.7231922112</v>
      </c>
      <c r="AT69" s="1">
        <f>IF(Income_CF!AT71="","",(1+'Cost and Benefit Parameters'!$C$17)*Income_CF!AT71*(Cohort_WP!AT69/Cohort_CF!AT69))</f>
        <v>3809360.3678257307</v>
      </c>
      <c r="AU69" s="1">
        <f>IF(Income_CF!AU71="","",(1+'Cost and Benefit Parameters'!$C$17)*Income_CF!AU71*(Cohort_WP!AU69/Cohort_CF!AU69))</f>
        <v>3900559.8527722326</v>
      </c>
      <c r="AV69" s="1">
        <f>IF(Income_CF!AV71="","",(1+'Cost and Benefit Parameters'!$C$17)*Income_CF!AV71*(Cohort_WP!AV69/Cohort_CF!AV69))</f>
        <v>3991547.0878583812</v>
      </c>
      <c r="AW69" s="1">
        <f>IF(Income_CF!AW71="","",(1+'Cost and Benefit Parameters'!$C$17)*Income_CF!AW71*(Cohort_WP!AW69/Cohort_CF!AW69))</f>
        <v>4082206.6969818063</v>
      </c>
      <c r="AX69" s="1">
        <f>IF(Income_CF!AX71="","",(1+'Cost and Benefit Parameters'!$C$17)*Income_CF!AX71*(Cohort_WP!AX69/Cohort_CF!AX69))</f>
        <v>4172421.2447918081</v>
      </c>
      <c r="AY69" s="1">
        <f>IF(Income_CF!AY71="","",(1+'Cost and Benefit Parameters'!$C$17)*Income_CF!AY71*(Cohort_WP!AY69/Cohort_CF!AY69))</f>
        <v>4262071.4748321399</v>
      </c>
      <c r="AZ69" s="1">
        <f>IF(Income_CF!AZ71="","",(1+'Cost and Benefit Parameters'!$C$17)*Income_CF!AZ71*(Cohort_WP!AZ69/Cohort_CF!AZ69))</f>
        <v>4351036.5585393822</v>
      </c>
      <c r="BA69" s="1">
        <f>IF(Income_CF!BA71="","",(1+'Cost and Benefit Parameters'!$C$17)*Income_CF!BA71*(Cohort_WP!BA69/Cohort_CF!BA69))</f>
        <v>4439194.3544314196</v>
      </c>
      <c r="BB69" s="1">
        <f>IF(Income_CF!BB71="","",(1+'Cost and Benefit Parameters'!$C$17)*Income_CF!BB71*(Cohort_WP!BB69/Cohort_CF!BB69))</f>
        <v>4526421.6767620798</v>
      </c>
      <c r="BC69" s="1">
        <f>IF(Income_CF!BC71="","",(1+'Cost and Benefit Parameters'!$C$17)*Income_CF!BC71*(Cohort_WP!BC69/Cohort_CF!BC69))</f>
        <v>4612594.5728632258</v>
      </c>
      <c r="BD69" s="1">
        <f>IF(Income_CF!BD71="","",(1+'Cost and Benefit Parameters'!$C$17)*Income_CF!BD71*(Cohort_WP!BD69/Cohort_CF!BD69))</f>
        <v>4697588.6083421465</v>
      </c>
      <c r="BE69" s="1">
        <f>IF(Income_CF!BE71="","",(1+'Cost and Benefit Parameters'!$C$17)*Income_CF!BE71*(Cohort_WP!BE69/Cohort_CF!BE69))</f>
        <v>4781279.1592526007</v>
      </c>
      <c r="BF69" s="1">
        <f>IF(Income_CF!BF71="","",(1+'Cost and Benefit Parameters'!$C$17)*Income_CF!BF71*(Cohort_WP!BF69/Cohort_CF!BF69))</f>
        <v>4863541.710311179</v>
      </c>
      <c r="BG69" s="1">
        <f>IF(Income_CF!BG71="","",(1+'Cost and Benefit Parameters'!$C$17)*Income_CF!BG71*(Cohort_WP!BG69/Cohort_CF!BG69))</f>
        <v>4944252.1581874155</v>
      </c>
      <c r="BH69" s="1">
        <f>IF(Income_CF!BH71="","",(1+'Cost and Benefit Parameters'!$C$17)*Income_CF!BH71*(Cohort_WP!BH69/Cohort_CF!BH69))</f>
        <v>5023287.1188574648</v>
      </c>
      <c r="BI69" s="1">
        <f>IF(Income_CF!BI71="","",(1+'Cost and Benefit Parameters'!$C$17)*Income_CF!BI71*(Cohort_WP!BI69/Cohort_CF!BI69))</f>
        <v>5100524.2379756439</v>
      </c>
      <c r="BJ69" s="1">
        <f>IF(Income_CF!BJ71="","",(1+'Cost and Benefit Parameters'!$C$17)*Income_CF!BJ71*(Cohort_WP!BJ69/Cohort_CF!BJ69))</f>
        <v>5175842.50318853</v>
      </c>
      <c r="BK69" s="1" t="str">
        <f>IF(Income_CF!BK71="","",(1+'Cost and Benefit Parameters'!$C$17)*Income_CF!BK71*(Cohort_WP!BK69/Cohort_CF!BK69))</f>
        <v/>
      </c>
      <c r="BL69" s="1" t="str">
        <f>IF(Income_CF!BL71="","",(1+'Cost and Benefit Parameters'!$C$17)*Income_CF!BL71*(Cohort_WP!BL69/Cohort_CF!BL69))</f>
        <v/>
      </c>
    </row>
    <row r="70" spans="1:72" x14ac:dyDescent="0.55000000000000004">
      <c r="A70" s="639"/>
      <c r="B70" t="s">
        <v>485</v>
      </c>
      <c r="F70" s="1" t="str">
        <f>IF(Income_CF!F72="","",(1+'Cost and Benefit Parameters'!$C$17)*Income_CF!F72*(Cohort_WP!F70/Cohort_CF!F70))</f>
        <v/>
      </c>
      <c r="G70" s="1" t="str">
        <f>IF(Income_CF!G72="","",(1+'Cost and Benefit Parameters'!$C$17)*Income_CF!G72*(Cohort_WP!G70/Cohort_CF!G70))</f>
        <v/>
      </c>
      <c r="H70" s="1" t="str">
        <f>IF(Income_CF!H72="","",(1+'Cost and Benefit Parameters'!$C$17)*Income_CF!H72*(Cohort_WP!H70/Cohort_CF!H70))</f>
        <v/>
      </c>
      <c r="I70" s="1" t="str">
        <f>IF(Income_CF!I72="","",(1+'Cost and Benefit Parameters'!$C$17)*Income_CF!I72*(Cohort_WP!I70/Cohort_CF!I70))</f>
        <v/>
      </c>
      <c r="J70" s="1" t="str">
        <f>IF(Income_CF!J72="","",(1+'Cost and Benefit Parameters'!$C$17)*Income_CF!J72*(Cohort_WP!J70/Cohort_CF!J70))</f>
        <v/>
      </c>
      <c r="K70" s="1" t="str">
        <f>IF(Income_CF!K72="","",(1+'Cost and Benefit Parameters'!$C$17)*Income_CF!K72*(Cohort_WP!K70/Cohort_CF!K70))</f>
        <v/>
      </c>
      <c r="L70" s="1" t="str">
        <f>IF(Income_CF!L72="","",(1+'Cost and Benefit Parameters'!$C$17)*Income_CF!L72*(Cohort_WP!L70/Cohort_CF!L70))</f>
        <v/>
      </c>
      <c r="M70" s="1" t="str">
        <f>IF(Income_CF!M72="","",(1+'Cost and Benefit Parameters'!$C$17)*Income_CF!M72*(Cohort_WP!M70/Cohort_CF!M70))</f>
        <v/>
      </c>
      <c r="N70" s="1" t="str">
        <f>IF(Income_CF!N72="","",(1+'Cost and Benefit Parameters'!$C$17)*Income_CF!N72*(Cohort_WP!N70/Cohort_CF!N70))</f>
        <v/>
      </c>
      <c r="O70" s="1" t="str">
        <f>IF(Income_CF!O72="","",(1+'Cost and Benefit Parameters'!$C$17)*Income_CF!O72*(Cohort_WP!O70/Cohort_CF!O70))</f>
        <v/>
      </c>
      <c r="P70" s="1" t="str">
        <f>IF(Income_CF!P72="","",(1+'Cost and Benefit Parameters'!$C$17)*Income_CF!P72*(Cohort_WP!P70/Cohort_CF!P70))</f>
        <v/>
      </c>
      <c r="Q70" s="1" t="str">
        <f>IF(Income_CF!Q72="","",(1+'Cost and Benefit Parameters'!$C$17)*Income_CF!Q72*(Cohort_WP!Q70/Cohort_CF!Q70))</f>
        <v/>
      </c>
      <c r="R70" s="1" t="str">
        <f>IF(Income_CF!R72="","",(1+'Cost and Benefit Parameters'!$C$17)*Income_CF!R72*(Cohort_WP!R70/Cohort_CF!R70))</f>
        <v/>
      </c>
      <c r="S70" s="1" t="str">
        <f>IF(Income_CF!S72="","",(1+'Cost and Benefit Parameters'!$C$17)*Income_CF!S72*(Cohort_WP!S70/Cohort_CF!S70))</f>
        <v/>
      </c>
      <c r="T70" s="1" t="str">
        <f>IF(Income_CF!T72="","",(1+'Cost and Benefit Parameters'!$C$17)*Income_CF!T72*(Cohort_WP!T70/Cohort_CF!T70))</f>
        <v/>
      </c>
      <c r="U70" s="1" t="str">
        <f>IF(Income_CF!U72="","",(1+'Cost and Benefit Parameters'!$C$17)*Income_CF!U72*(Cohort_WP!U70/Cohort_CF!U70))</f>
        <v/>
      </c>
      <c r="V70" s="1" t="str">
        <f>IF(Income_CF!V72="","",(1+'Cost and Benefit Parameters'!$C$17)*Income_CF!V72*(Cohort_WP!V70/Cohort_CF!V70))</f>
        <v/>
      </c>
      <c r="W70" s="1" t="str">
        <f>IF(Income_CF!W72="","",(1+'Cost and Benefit Parameters'!$C$17)*Income_CF!W72*(Cohort_WP!W70/Cohort_CF!W70))</f>
        <v/>
      </c>
      <c r="X70" s="1">
        <f>IF(Income_CF!X72="","",(1+'Cost and Benefit Parameters'!$C$17)*Income_CF!X72*(Cohort_WP!X70/Cohort_CF!X70))</f>
        <v>1913181.6533539309</v>
      </c>
      <c r="Y70" s="1">
        <f>IF(Income_CF!Y72="","",(1+'Cost and Benefit Parameters'!$C$17)*Income_CF!Y72*(Cohort_WP!Y70/Cohort_CF!Y70))</f>
        <v>1987398.3975536225</v>
      </c>
      <c r="Z70" s="1">
        <f>IF(Income_CF!Z72="","",(1+'Cost and Benefit Parameters'!$C$17)*Income_CF!Z72*(Cohort_WP!Z70/Cohort_CF!Z70))</f>
        <v>2063255.8560540101</v>
      </c>
      <c r="AA70" s="1">
        <f>IF(Income_CF!AA72="","",(1+'Cost and Benefit Parameters'!$C$17)*Income_CF!AA72*(Cohort_WP!AA70/Cohort_CF!AA70))</f>
        <v>2140723.9152717921</v>
      </c>
      <c r="AB70" s="1">
        <f>IF(Income_CF!AB72="","",(1+'Cost and Benefit Parameters'!$C$17)*Income_CF!AB72*(Cohort_WP!AB70/Cohort_CF!AB70))</f>
        <v>2233350.3391319979</v>
      </c>
      <c r="AC70" s="1">
        <f>IF(Income_CF!AC72="","",(1+'Cost and Benefit Parameters'!$C$17)*Income_CF!AC72*(Cohort_WP!AC70/Cohort_CF!AC70))</f>
        <v>2313037.6356583512</v>
      </c>
      <c r="AD70" s="1">
        <f>IF(Income_CF!AD72="","",(1+'Cost and Benefit Parameters'!$C$17)*Income_CF!AD72*(Cohort_WP!AD70/Cohort_CF!AD70))</f>
        <v>2394131.3135049343</v>
      </c>
      <c r="AE70" s="1">
        <f>IF(Income_CF!AE72="","",(1+'Cost and Benefit Parameters'!$C$17)*Income_CF!AE72*(Cohort_WP!AE70/Cohort_CF!AE70))</f>
        <v>2476581.6909658476</v>
      </c>
      <c r="AF70" s="1">
        <f>IF(Income_CF!AF72="","",(1+'Cost and Benefit Parameters'!$C$17)*Income_CF!AF72*(Cohort_WP!AF70/Cohort_CF!AF70))</f>
        <v>2560334.8768417011</v>
      </c>
      <c r="AG70" s="1">
        <f>IF(Income_CF!AG72="","",(1+'Cost and Benefit Parameters'!$C$17)*Income_CF!AG72*(Cohort_WP!AG70/Cohort_CF!AG70))</f>
        <v>2645332.7569940812</v>
      </c>
      <c r="AH70" s="1">
        <f>IF(Income_CF!AH72="","",(1+'Cost and Benefit Parameters'!$C$17)*Income_CF!AH72*(Cohort_WP!AH70/Cohort_CF!AH70))</f>
        <v>2731512.9933179645</v>
      </c>
      <c r="AI70" s="1">
        <f>IF(Income_CF!AI72="","",(1+'Cost and Benefit Parameters'!$C$17)*Income_CF!AI72*(Cohort_WP!AI70/Cohort_CF!AI70))</f>
        <v>2818809.0355555904</v>
      </c>
      <c r="AJ70" s="1">
        <f>IF(Income_CF!AJ72="","",(1+'Cost and Benefit Parameters'!$C$17)*Income_CF!AJ72*(Cohort_WP!AJ70/Cohort_CF!AJ70))</f>
        <v>2907150.1463347715</v>
      </c>
      <c r="AK70" s="1">
        <f>IF(Income_CF!AK72="","",(1+'Cost and Benefit Parameters'!$C$17)*Income_CF!AK72*(Cohort_WP!AK70/Cohort_CF!AK70))</f>
        <v>2996461.4397708764</v>
      </c>
      <c r="AL70" s="1">
        <f>IF(Income_CF!AL72="","",(1+'Cost and Benefit Parameters'!$C$17)*Income_CF!AL72*(Cohort_WP!AL70/Cohort_CF!AL70))</f>
        <v>3086663.9339245828</v>
      </c>
      <c r="AM70" s="1">
        <f>IF(Income_CF!AM72="","",(1+'Cost and Benefit Parameters'!$C$17)*Income_CF!AM72*(Cohort_WP!AM70/Cohort_CF!AM70))</f>
        <v>3177674.6173581081</v>
      </c>
      <c r="AN70" s="1">
        <f>IF(Income_CF!AN72="","",(1+'Cost and Benefit Parameters'!$C$17)*Income_CF!AN72*(Cohort_WP!AN70/Cohort_CF!AN70))</f>
        <v>3269406.5299794562</v>
      </c>
      <c r="AO70" s="1">
        <f>IF(Income_CF!AO72="","",(1+'Cost and Benefit Parameters'!$C$17)*Income_CF!AO72*(Cohort_WP!AO70/Cohort_CF!AO70))</f>
        <v>3361768.8583098161</v>
      </c>
      <c r="AP70" s="1">
        <f>IF(Income_CF!AP72="","",(1+'Cost and Benefit Parameters'!$C$17)*Income_CF!AP72*(Cohort_WP!AP70/Cohort_CF!AP70))</f>
        <v>3454667.04525118</v>
      </c>
      <c r="AQ70" s="1">
        <f>IF(Income_CF!AQ72="","",(1+'Cost and Benefit Parameters'!$C$17)*Income_CF!AQ72*(Cohort_WP!AQ70/Cohort_CF!AQ70))</f>
        <v>3548002.9143722821</v>
      </c>
      <c r="AR70" s="1">
        <f>IF(Income_CF!AR72="","",(1+'Cost and Benefit Parameters'!$C$17)*Income_CF!AR72*(Cohort_WP!AR70/Cohort_CF!AR70))</f>
        <v>3641674.8086693082</v>
      </c>
      <c r="AS70" s="1">
        <f>IF(Income_CF!AS72="","",(1+'Cost and Benefit Parameters'!$C$17)*Income_CF!AS72*(Cohort_WP!AS70/Cohort_CF!AS70))</f>
        <v>3735577.7436953266</v>
      </c>
      <c r="AT70" s="1">
        <f>IF(Income_CF!AT72="","",(1+'Cost and Benefit Parameters'!$C$17)*Income_CF!AT72*(Cohort_WP!AT70/Cohort_CF!AT70))</f>
        <v>3829603.5748879765</v>
      </c>
      <c r="AU70" s="1">
        <f>IF(Income_CF!AU72="","",(1+'Cost and Benefit Parameters'!$C$17)*Income_CF!AU72*(Cohort_WP!AU70/Cohort_CF!AU70))</f>
        <v>3923641.1788605023</v>
      </c>
      <c r="AV70" s="1">
        <f>IF(Income_CF!AV72="","",(1+'Cost and Benefit Parameters'!$C$17)*Income_CF!AV72*(Cohort_WP!AV70/Cohort_CF!AV70))</f>
        <v>4017576.6483553997</v>
      </c>
      <c r="AW70" s="1">
        <f>IF(Income_CF!AW72="","",(1+'Cost and Benefit Parameters'!$C$17)*Income_CF!AW72*(Cohort_WP!AW70/Cohort_CF!AW70))</f>
        <v>4111293.5004941327</v>
      </c>
      <c r="AX70" s="1">
        <f>IF(Income_CF!AX72="","",(1+'Cost and Benefit Parameters'!$C$17)*Income_CF!AX72*(Cohort_WP!AX70/Cohort_CF!AX70))</f>
        <v>4204672.8978912607</v>
      </c>
      <c r="AY70" s="1">
        <f>IF(Income_CF!AY72="","",(1+'Cost and Benefit Parameters'!$C$17)*Income_CF!AY72*(Cohort_WP!AY70/Cohort_CF!AY70))</f>
        <v>4297593.8821355626</v>
      </c>
      <c r="AZ70" s="1">
        <f>IF(Income_CF!AZ72="","",(1+'Cost and Benefit Parameters'!$C$17)*Income_CF!AZ72*(Cohort_WP!AZ70/Cohort_CF!AZ70))</f>
        <v>4389933.6190771041</v>
      </c>
      <c r="BA70" s="1">
        <f>IF(Income_CF!BA72="","",(1+'Cost and Benefit Parameters'!$C$17)*Income_CF!BA72*(Cohort_WP!BA70/Cohort_CF!BA70))</f>
        <v>4481567.6552955648</v>
      </c>
      <c r="BB70" s="1">
        <f>IF(Income_CF!BB72="","",(1+'Cost and Benefit Parameters'!$C$17)*Income_CF!BB72*(Cohort_WP!BB70/Cohort_CF!BB70))</f>
        <v>4572370.1850643614</v>
      </c>
      <c r="BC70" s="1">
        <f>IF(Income_CF!BC72="","",(1+'Cost and Benefit Parameters'!$C$17)*Income_CF!BC72*(Cohort_WP!BC70/Cohort_CF!BC70))</f>
        <v>4662214.3270649416</v>
      </c>
      <c r="BD70" s="1">
        <f>IF(Income_CF!BD72="","",(1+'Cost and Benefit Parameters'!$C$17)*Income_CF!BD72*(Cohort_WP!BD70/Cohort_CF!BD70))</f>
        <v>4750972.4100491228</v>
      </c>
      <c r="BE70" s="1">
        <f>IF(Income_CF!BE72="","",(1+'Cost and Benefit Parameters'!$C$17)*Income_CF!BE72*(Cohort_WP!BE70/Cohort_CF!BE70))</f>
        <v>4838516.2665924123</v>
      </c>
      <c r="BF70" s="1">
        <f>IF(Income_CF!BF72="","",(1+'Cost and Benefit Parameters'!$C$17)*Income_CF!BF72*(Cohort_WP!BF70/Cohort_CF!BF70))</f>
        <v>4924717.5340301786</v>
      </c>
      <c r="BG70" s="1">
        <f>IF(Income_CF!BG72="","",(1+'Cost and Benefit Parameters'!$C$17)*Income_CF!BG72*(Cohort_WP!BG70/Cohort_CF!BG70))</f>
        <v>5009447.9616205133</v>
      </c>
      <c r="BH70" s="1">
        <f>IF(Income_CF!BH72="","",(1+'Cost and Benefit Parameters'!$C$17)*Income_CF!BH72*(Cohort_WP!BH70/Cohort_CF!BH70))</f>
        <v>5092579.7229330391</v>
      </c>
      <c r="BI70" s="1">
        <f>IF(Income_CF!BI72="","",(1+'Cost and Benefit Parameters'!$C$17)*Income_CF!BI72*(Cohort_WP!BI70/Cohort_CF!BI70))</f>
        <v>5173985.7324231882</v>
      </c>
      <c r="BJ70" s="1">
        <f>IF(Income_CF!BJ72="","",(1+'Cost and Benefit Parameters'!$C$17)*Income_CF!BJ72*(Cohort_WP!BJ70/Cohort_CF!BJ70))</f>
        <v>5253539.9651149111</v>
      </c>
      <c r="BK70" s="1">
        <f>IF(Income_CF!BK72="","",(1+'Cost and Benefit Parameters'!$C$17)*Income_CF!BK72*(Cohort_WP!BK70/Cohort_CF!BK70))</f>
        <v>5331117.7782841865</v>
      </c>
      <c r="BL70" s="1" t="str">
        <f>IF(Income_CF!BL72="","",(1+'Cost and Benefit Parameters'!$C$17)*Income_CF!BL72*(Cohort_WP!BL70/Cohort_CF!BL70))</f>
        <v/>
      </c>
    </row>
    <row r="71" spans="1:72" x14ac:dyDescent="0.55000000000000004">
      <c r="A71" s="639"/>
      <c r="B71" t="s">
        <v>486</v>
      </c>
      <c r="F71" s="1" t="str">
        <f>IF(Income_CF!F73="","",(1+'Cost and Benefit Parameters'!$C$17)*Income_CF!F73*(Cohort_WP!F71/Cohort_CF!F71))</f>
        <v/>
      </c>
      <c r="G71" s="1" t="str">
        <f>IF(Income_CF!G73="","",(1+'Cost and Benefit Parameters'!$C$17)*Income_CF!G73*(Cohort_WP!G71/Cohort_CF!G71))</f>
        <v/>
      </c>
      <c r="H71" s="1" t="str">
        <f>IF(Income_CF!H73="","",(1+'Cost and Benefit Parameters'!$C$17)*Income_CF!H73*(Cohort_WP!H71/Cohort_CF!H71))</f>
        <v/>
      </c>
      <c r="I71" s="1" t="str">
        <f>IF(Income_CF!I73="","",(1+'Cost and Benefit Parameters'!$C$17)*Income_CF!I73*(Cohort_WP!I71/Cohort_CF!I71))</f>
        <v/>
      </c>
      <c r="J71" s="1" t="str">
        <f>IF(Income_CF!J73="","",(1+'Cost and Benefit Parameters'!$C$17)*Income_CF!J73*(Cohort_WP!J71/Cohort_CF!J71))</f>
        <v/>
      </c>
      <c r="K71" s="1" t="str">
        <f>IF(Income_CF!K73="","",(1+'Cost and Benefit Parameters'!$C$17)*Income_CF!K73*(Cohort_WP!K71/Cohort_CF!K71))</f>
        <v/>
      </c>
      <c r="L71" s="1" t="str">
        <f>IF(Income_CF!L73="","",(1+'Cost and Benefit Parameters'!$C$17)*Income_CF!L73*(Cohort_WP!L71/Cohort_CF!L71))</f>
        <v/>
      </c>
      <c r="M71" s="1" t="str">
        <f>IF(Income_CF!M73="","",(1+'Cost and Benefit Parameters'!$C$17)*Income_CF!M73*(Cohort_WP!M71/Cohort_CF!M71))</f>
        <v/>
      </c>
      <c r="N71" s="1" t="str">
        <f>IF(Income_CF!N73="","",(1+'Cost and Benefit Parameters'!$C$17)*Income_CF!N73*(Cohort_WP!N71/Cohort_CF!N71))</f>
        <v/>
      </c>
      <c r="O71" s="1" t="str">
        <f>IF(Income_CF!O73="","",(1+'Cost and Benefit Parameters'!$C$17)*Income_CF!O73*(Cohort_WP!O71/Cohort_CF!O71))</f>
        <v/>
      </c>
      <c r="P71" s="1" t="str">
        <f>IF(Income_CF!P73="","",(1+'Cost and Benefit Parameters'!$C$17)*Income_CF!P73*(Cohort_WP!P71/Cohort_CF!P71))</f>
        <v/>
      </c>
      <c r="Q71" s="1" t="str">
        <f>IF(Income_CF!Q73="","",(1+'Cost and Benefit Parameters'!$C$17)*Income_CF!Q73*(Cohort_WP!Q71/Cohort_CF!Q71))</f>
        <v/>
      </c>
      <c r="R71" s="1" t="str">
        <f>IF(Income_CF!R73="","",(1+'Cost and Benefit Parameters'!$C$17)*Income_CF!R73*(Cohort_WP!R71/Cohort_CF!R71))</f>
        <v/>
      </c>
      <c r="S71" s="1" t="str">
        <f>IF(Income_CF!S73="","",(1+'Cost and Benefit Parameters'!$C$17)*Income_CF!S73*(Cohort_WP!S71/Cohort_CF!S71))</f>
        <v/>
      </c>
      <c r="T71" s="1" t="str">
        <f>IF(Income_CF!T73="","",(1+'Cost and Benefit Parameters'!$C$17)*Income_CF!T73*(Cohort_WP!T71/Cohort_CF!T71))</f>
        <v/>
      </c>
      <c r="U71" s="1" t="str">
        <f>IF(Income_CF!U73="","",(1+'Cost and Benefit Parameters'!$C$17)*Income_CF!U73*(Cohort_WP!U71/Cohort_CF!U71))</f>
        <v/>
      </c>
      <c r="V71" s="1" t="str">
        <f>IF(Income_CF!V73="","",(1+'Cost and Benefit Parameters'!$C$17)*Income_CF!V73*(Cohort_WP!V71/Cohort_CF!V71))</f>
        <v/>
      </c>
      <c r="W71" s="1" t="str">
        <f>IF(Income_CF!W73="","",(1+'Cost and Benefit Parameters'!$C$17)*Income_CF!W73*(Cohort_WP!W71/Cohort_CF!W71))</f>
        <v/>
      </c>
      <c r="X71" s="1" t="str">
        <f>IF(Income_CF!X73="","",(1+'Cost and Benefit Parameters'!$C$17)*Income_CF!X73*(Cohort_WP!X71/Cohort_CF!X71))</f>
        <v/>
      </c>
      <c r="Y71" s="1">
        <f>IF(Income_CF!Y73="","",(1+'Cost and Benefit Parameters'!$C$17)*Income_CF!Y73*(Cohort_WP!Y71/Cohort_CF!Y71))</f>
        <v>1970577.102954549</v>
      </c>
      <c r="Z71" s="1">
        <f>IF(Income_CF!Z73="","",(1+'Cost and Benefit Parameters'!$C$17)*Income_CF!Z73*(Cohort_WP!Z71/Cohort_CF!Z71))</f>
        <v>2047020.3494802313</v>
      </c>
      <c r="AA71" s="1">
        <f>IF(Income_CF!AA73="","",(1+'Cost and Benefit Parameters'!$C$17)*Income_CF!AA73*(Cohort_WP!AA71/Cohort_CF!AA71))</f>
        <v>2125153.5317356302</v>
      </c>
      <c r="AB71" s="1">
        <f>IF(Income_CF!AB73="","",(1+'Cost and Benefit Parameters'!$C$17)*Income_CF!AB73*(Cohort_WP!AB71/Cohort_CF!AB71))</f>
        <v>2204945.6327299462</v>
      </c>
      <c r="AC71" s="1">
        <f>IF(Income_CF!AC73="","",(1+'Cost and Benefit Parameters'!$C$17)*Income_CF!AC73*(Cohort_WP!AC71/Cohort_CF!AC71))</f>
        <v>2300350.849305958</v>
      </c>
      <c r="AD71" s="1">
        <f>IF(Income_CF!AD73="","",(1+'Cost and Benefit Parameters'!$C$17)*Income_CF!AD73*(Cohort_WP!AD71/Cohort_CF!AD71))</f>
        <v>2382428.7647281019</v>
      </c>
      <c r="AE71" s="1">
        <f>IF(Income_CF!AE73="","",(1+'Cost and Benefit Parameters'!$C$17)*Income_CF!AE73*(Cohort_WP!AE71/Cohort_CF!AE71))</f>
        <v>2465955.2529100822</v>
      </c>
      <c r="AF71" s="1">
        <f>IF(Income_CF!AF73="","",(1+'Cost and Benefit Parameters'!$C$17)*Income_CF!AF73*(Cohort_WP!AF71/Cohort_CF!AF71))</f>
        <v>2550879.1416948237</v>
      </c>
      <c r="AG71" s="1">
        <f>IF(Income_CF!AG73="","",(1+'Cost and Benefit Parameters'!$C$17)*Income_CF!AG73*(Cohort_WP!AG71/Cohort_CF!AG71))</f>
        <v>2637144.9231469519</v>
      </c>
      <c r="AH71" s="1">
        <f>IF(Income_CF!AH73="","",(1+'Cost and Benefit Parameters'!$C$17)*Income_CF!AH73*(Cohort_WP!AH71/Cohort_CF!AH71))</f>
        <v>2724692.7397039034</v>
      </c>
      <c r="AI71" s="1">
        <f>IF(Income_CF!AI73="","",(1+'Cost and Benefit Parameters'!$C$17)*Income_CF!AI73*(Cohort_WP!AI71/Cohort_CF!AI71))</f>
        <v>2813458.3831175035</v>
      </c>
      <c r="AJ71" s="1">
        <f>IF(Income_CF!AJ73="","",(1+'Cost and Benefit Parameters'!$C$17)*Income_CF!AJ73*(Cohort_WP!AJ71/Cohort_CF!AJ71))</f>
        <v>2903373.3066222579</v>
      </c>
      <c r="AK71" s="1">
        <f>IF(Income_CF!AK73="","",(1+'Cost and Benefit Parameters'!$C$17)*Income_CF!AK73*(Cohort_WP!AK71/Cohort_CF!AK71))</f>
        <v>2994364.6507248157</v>
      </c>
      <c r="AL71" s="1">
        <f>IF(Income_CF!AL73="","",(1+'Cost and Benefit Parameters'!$C$17)*Income_CF!AL73*(Cohort_WP!AL71/Cohort_CF!AL71))</f>
        <v>3086355.2829640023</v>
      </c>
      <c r="AM71" s="1">
        <f>IF(Income_CF!AM73="","",(1+'Cost and Benefit Parameters'!$C$17)*Income_CF!AM73*(Cohort_WP!AM71/Cohort_CF!AM71))</f>
        <v>3179263.8519423199</v>
      </c>
      <c r="AN71" s="1">
        <f>IF(Income_CF!AN73="","",(1+'Cost and Benefit Parameters'!$C$17)*Income_CF!AN73*(Cohort_WP!AN71/Cohort_CF!AN71))</f>
        <v>3273004.8558788514</v>
      </c>
      <c r="AO71" s="1">
        <f>IF(Income_CF!AO73="","",(1+'Cost and Benefit Parameters'!$C$17)*Income_CF!AO73*(Cohort_WP!AO71/Cohort_CF!AO71))</f>
        <v>3367488.7258788403</v>
      </c>
      <c r="AP71" s="1">
        <f>IF(Income_CF!AP73="","",(1+'Cost and Benefit Parameters'!$C$17)*Income_CF!AP73*(Cohort_WP!AP71/Cohort_CF!AP71))</f>
        <v>3462621.9240591107</v>
      </c>
      <c r="AQ71" s="1">
        <f>IF(Income_CF!AQ73="","",(1+'Cost and Benefit Parameters'!$C$17)*Income_CF!AQ73*(Cohort_WP!AQ71/Cohort_CF!AQ71))</f>
        <v>3558307.0566087142</v>
      </c>
      <c r="AR71" s="1">
        <f>IF(Income_CF!AR73="","",(1+'Cost and Benefit Parameters'!$C$17)*Income_CF!AR73*(Cohort_WP!AR71/Cohort_CF!AR71))</f>
        <v>3654443.0018034503</v>
      </c>
      <c r="AS71" s="1">
        <f>IF(Income_CF!AS73="","",(1+'Cost and Benefit Parameters'!$C$17)*Income_CF!AS73*(Cohort_WP!AS71/Cohort_CF!AS71))</f>
        <v>3750925.0529293884</v>
      </c>
      <c r="AT71" s="1">
        <f>IF(Income_CF!AT73="","",(1+'Cost and Benefit Parameters'!$C$17)*Income_CF!AT73*(Cohort_WP!AT71/Cohort_CF!AT71))</f>
        <v>3847645.0760061857</v>
      </c>
      <c r="AU71" s="1">
        <f>IF(Income_CF!AU73="","",(1+'Cost and Benefit Parameters'!$C$17)*Income_CF!AU73*(Cohort_WP!AU71/Cohort_CF!AU71))</f>
        <v>3944491.6821346171</v>
      </c>
      <c r="AV71" s="1">
        <f>IF(Income_CF!AV73="","",(1+'Cost and Benefit Parameters'!$C$17)*Income_CF!AV73*(Cohort_WP!AV71/Cohort_CF!AV71))</f>
        <v>4041350.4142263187</v>
      </c>
      <c r="AW71" s="1">
        <f>IF(Income_CF!AW73="","",(1+'Cost and Benefit Parameters'!$C$17)*Income_CF!AW73*(Cohort_WP!AW71/Cohort_CF!AW71))</f>
        <v>4138103.9478060612</v>
      </c>
      <c r="AX71" s="1">
        <f>IF(Income_CF!AX73="","",(1+'Cost and Benefit Parameters'!$C$17)*Income_CF!AX73*(Cohort_WP!AX71/Cohort_CF!AX71))</f>
        <v>4234632.3055089554</v>
      </c>
      <c r="AY71" s="1">
        <f>IF(Income_CF!AY73="","",(1+'Cost and Benefit Parameters'!$C$17)*Income_CF!AY73*(Cohort_WP!AY71/Cohort_CF!AY71))</f>
        <v>4330813.0848279977</v>
      </c>
      <c r="AZ71" s="1">
        <f>IF(Income_CF!AZ73="","",(1+'Cost and Benefit Parameters'!$C$17)*Income_CF!AZ73*(Cohort_WP!AZ71/Cohort_CF!AZ71))</f>
        <v>4426521.6985996291</v>
      </c>
      <c r="BA71" s="1">
        <f>IF(Income_CF!BA73="","",(1+'Cost and Benefit Parameters'!$C$17)*Income_CF!BA73*(Cohort_WP!BA71/Cohort_CF!BA71))</f>
        <v>4521631.6276494181</v>
      </c>
      <c r="BB71" s="1">
        <f>IF(Income_CF!BB73="","",(1+'Cost and Benefit Parameters'!$C$17)*Income_CF!BB73*(Cohort_WP!BB71/Cohort_CF!BB71))</f>
        <v>4616014.6849544309</v>
      </c>
      <c r="BC71" s="1">
        <f>IF(Income_CF!BC73="","",(1+'Cost and Benefit Parameters'!$C$17)*Income_CF!BC73*(Cohort_WP!BC71/Cohort_CF!BC71))</f>
        <v>4709541.2906162925</v>
      </c>
      <c r="BD71" s="1">
        <f>IF(Income_CF!BD73="","",(1+'Cost and Benefit Parameters'!$C$17)*Income_CF!BD73*(Cohort_WP!BD71/Cohort_CF!BD71))</f>
        <v>4802080.7568768896</v>
      </c>
      <c r="BE71" s="1">
        <f>IF(Income_CF!BE73="","",(1+'Cost and Benefit Parameters'!$C$17)*Income_CF!BE73*(Cohort_WP!BE71/Cohort_CF!BE71))</f>
        <v>4893501.5823505968</v>
      </c>
      <c r="BF71" s="1">
        <f>IF(Income_CF!BF73="","",(1+'Cost and Benefit Parameters'!$C$17)*Income_CF!BF73*(Cohort_WP!BF71/Cohort_CF!BF71))</f>
        <v>4983671.7545901835</v>
      </c>
      <c r="BG71" s="1">
        <f>IF(Income_CF!BG73="","",(1+'Cost and Benefit Parameters'!$C$17)*Income_CF!BG73*(Cohort_WP!BG71/Cohort_CF!BG71))</f>
        <v>5072459.0600510826</v>
      </c>
      <c r="BH71" s="1">
        <f>IF(Income_CF!BH73="","",(1+'Cost and Benefit Parameters'!$C$17)*Income_CF!BH73*(Cohort_WP!BH71/Cohort_CF!BH71))</f>
        <v>5159731.4004691299</v>
      </c>
      <c r="BI71" s="1">
        <f>IF(Income_CF!BI73="","",(1+'Cost and Benefit Parameters'!$C$17)*Income_CF!BI73*(Cohort_WP!BI71/Cohort_CF!BI71))</f>
        <v>5245357.1146210311</v>
      </c>
      <c r="BJ71" s="1">
        <f>IF(Income_CF!BJ73="","",(1+'Cost and Benefit Parameters'!$C$17)*Income_CF!BJ73*(Cohort_WP!BJ71/Cohort_CF!BJ71))</f>
        <v>5329205.3043958833</v>
      </c>
      <c r="BK71" s="1">
        <f>IF(Income_CF!BK73="","",(1+'Cost and Benefit Parameters'!$C$17)*Income_CF!BK73*(Cohort_WP!BK71/Cohort_CF!BK71))</f>
        <v>5411146.1640683599</v>
      </c>
      <c r="BL71" s="1">
        <f>IF(Income_CF!BL73="","",(1+'Cost and Benefit Parameters'!$C$17)*Income_CF!BL73*(Cohort_WP!BL71/Cohort_CF!BL71))</f>
        <v>5491051.3116327124</v>
      </c>
    </row>
    <row r="72" spans="1:72" x14ac:dyDescent="0.55000000000000004">
      <c r="A72" s="640"/>
      <c r="B72" s="329" t="s">
        <v>525</v>
      </c>
      <c r="C72" s="329"/>
      <c r="D72" s="329"/>
      <c r="E72" s="329"/>
      <c r="F72" s="330">
        <f>SUM(F52:F71)</f>
        <v>1123792.5865705034</v>
      </c>
      <c r="G72" s="330">
        <f t="shared" ref="G72:BL72" si="1">SUM(G52:G71)</f>
        <v>2324893.4660758581</v>
      </c>
      <c r="H72" s="330">
        <f t="shared" si="1"/>
        <v>3606585.6340369759</v>
      </c>
      <c r="I72" s="330">
        <f t="shared" si="1"/>
        <v>4972232.8872839529</v>
      </c>
      <c r="J72" s="330">
        <f t="shared" si="1"/>
        <v>6433257.8200266026</v>
      </c>
      <c r="K72" s="330">
        <f t="shared" si="1"/>
        <v>7984921.3890266316</v>
      </c>
      <c r="L72" s="330">
        <f t="shared" si="1"/>
        <v>9630768.8541755192</v>
      </c>
      <c r="M72" s="330">
        <f t="shared" si="1"/>
        <v>11374422.650395337</v>
      </c>
      <c r="N72" s="330">
        <f t="shared" si="1"/>
        <v>13219582.230255911</v>
      </c>
      <c r="O72" s="330">
        <f t="shared" si="1"/>
        <v>15170023.893972626</v>
      </c>
      <c r="P72" s="330">
        <f t="shared" si="1"/>
        <v>17229600.613700591</v>
      </c>
      <c r="Q72" s="330">
        <f t="shared" si="1"/>
        <v>19402241.859497014</v>
      </c>
      <c r="R72" s="330">
        <f t="shared" si="1"/>
        <v>21691953.434769854</v>
      </c>
      <c r="S72" s="330">
        <f t="shared" si="1"/>
        <v>24102817.329464484</v>
      </c>
      <c r="T72" s="330">
        <f t="shared" si="1"/>
        <v>26638991.599659383</v>
      </c>
      <c r="U72" s="330">
        <f t="shared" si="1"/>
        <v>29304710.282644458</v>
      </c>
      <c r="V72" s="330">
        <f t="shared" si="1"/>
        <v>32104283.356939185</v>
      </c>
      <c r="W72" s="330">
        <f t="shared" si="1"/>
        <v>35042096.757070884</v>
      </c>
      <c r="X72" s="330">
        <f t="shared" si="1"/>
        <v>38122612.453273229</v>
      </c>
      <c r="Y72" s="330">
        <f t="shared" si="1"/>
        <v>41350368.60658057</v>
      </c>
      <c r="Z72" s="330">
        <f t="shared" si="1"/>
        <v>42700285.394039206</v>
      </c>
      <c r="AA72" s="330">
        <f t="shared" si="1"/>
        <v>44067121.218873769</v>
      </c>
      <c r="AB72" s="330">
        <f t="shared" si="1"/>
        <v>45449715.206949532</v>
      </c>
      <c r="AC72" s="330">
        <f t="shared" si="1"/>
        <v>46846838.33213003</v>
      </c>
      <c r="AD72" s="330">
        <f t="shared" si="1"/>
        <v>48242784.966237843</v>
      </c>
      <c r="AE72" s="330">
        <f t="shared" si="1"/>
        <v>49651118.520073153</v>
      </c>
      <c r="AF72" s="330">
        <f t="shared" si="1"/>
        <v>51070520.352189623</v>
      </c>
      <c r="AG72" s="330">
        <f t="shared" si="1"/>
        <v>52499613.918900818</v>
      </c>
      <c r="AH72" s="330">
        <f t="shared" si="1"/>
        <v>53936966.401265785</v>
      </c>
      <c r="AI72" s="330">
        <f t="shared" si="1"/>
        <v>55381090.545796901</v>
      </c>
      <c r="AJ72" s="330">
        <f t="shared" si="1"/>
        <v>56830446.71829205</v>
      </c>
      <c r="AK72" s="330">
        <f t="shared" si="1"/>
        <v>58283445.169289216</v>
      </c>
      <c r="AL72" s="330">
        <f t="shared" si="1"/>
        <v>59738448.508717924</v>
      </c>
      <c r="AM72" s="330">
        <f t="shared" si="1"/>
        <v>61193774.386386596</v>
      </c>
      <c r="AN72" s="330">
        <f t="shared" si="1"/>
        <v>62647698.374000274</v>
      </c>
      <c r="AO72" s="330">
        <f t="shared" si="1"/>
        <v>64098457.043455333</v>
      </c>
      <c r="AP72" s="330">
        <f t="shared" si="1"/>
        <v>65544251.235210687</v>
      </c>
      <c r="AQ72" s="330">
        <f t="shared" si="1"/>
        <v>66983249.509595066</v>
      </c>
      <c r="AR72" s="330">
        <f t="shared" si="1"/>
        <v>68413591.772981077</v>
      </c>
      <c r="AS72" s="330">
        <f t="shared" si="1"/>
        <v>69833393.069844395</v>
      </c>
      <c r="AT72" s="330">
        <f t="shared" si="1"/>
        <v>68064942.057422444</v>
      </c>
      <c r="AU72" s="330">
        <f t="shared" si="1"/>
        <v>66143815.890858755</v>
      </c>
      <c r="AV72" s="330">
        <f t="shared" si="1"/>
        <v>64065303.934985861</v>
      </c>
      <c r="AW72" s="330">
        <f t="shared" si="1"/>
        <v>61824672.126382329</v>
      </c>
      <c r="AX72" s="330">
        <f t="shared" si="1"/>
        <v>59417165.223933548</v>
      </c>
      <c r="AY72" s="330">
        <f t="shared" si="1"/>
        <v>56838008.905977331</v>
      </c>
      <c r="AZ72" s="330">
        <f t="shared" si="1"/>
        <v>54082411.695783816</v>
      </c>
      <c r="BA72" s="330">
        <f t="shared" si="1"/>
        <v>51145566.697099715</v>
      </c>
      <c r="BB72" s="330">
        <f t="shared" si="1"/>
        <v>48022653.121533796</v>
      </c>
      <c r="BC72" s="330">
        <f t="shared" si="1"/>
        <v>44708837.589676738</v>
      </c>
      <c r="BD72" s="330">
        <f t="shared" si="1"/>
        <v>41199275.188032269</v>
      </c>
      <c r="BE72" s="330">
        <f t="shared" si="1"/>
        <v>37489110.264090046</v>
      </c>
      <c r="BF72" s="330">
        <f t="shared" si="1"/>
        <v>33573476.942191631</v>
      </c>
      <c r="BG72" s="330">
        <f t="shared" si="1"/>
        <v>29447499.343229484</v>
      </c>
      <c r="BH72" s="330">
        <f t="shared" si="1"/>
        <v>25106291.49167376</v>
      </c>
      <c r="BI72" s="330">
        <f t="shared" si="1"/>
        <v>20544956.893940765</v>
      </c>
      <c r="BJ72" s="330">
        <f t="shared" si="1"/>
        <v>15758587.772699326</v>
      </c>
      <c r="BK72" s="330">
        <f t="shared" si="1"/>
        <v>10742263.942352546</v>
      </c>
      <c r="BL72" s="330">
        <f t="shared" si="1"/>
        <v>5491051.3116327124</v>
      </c>
      <c r="BM72" s="329"/>
      <c r="BN72" s="329"/>
      <c r="BO72" s="329"/>
      <c r="BP72" s="329"/>
      <c r="BQ72" s="329"/>
      <c r="BR72" s="329"/>
      <c r="BS72" s="329"/>
      <c r="BT72" s="329"/>
    </row>
    <row r="73" spans="1:72" x14ac:dyDescent="0.55000000000000004">
      <c r="B73" s="329" t="s">
        <v>526</v>
      </c>
      <c r="C73" s="329"/>
      <c r="D73" s="329"/>
      <c r="E73" s="329"/>
      <c r="F73" s="329">
        <f>'Cost and Benefit Parameters'!$C$45*F72</f>
        <v>738331.72937682073</v>
      </c>
      <c r="G73" s="329">
        <f>'Cost and Benefit Parameters'!$C$45*G72</f>
        <v>1527455.0072118388</v>
      </c>
      <c r="H73" s="329">
        <f>'Cost and Benefit Parameters'!$C$45*H72</f>
        <v>2369526.7615622934</v>
      </c>
      <c r="I73" s="329">
        <f>'Cost and Benefit Parameters'!$C$45*I72</f>
        <v>3266757.0069455574</v>
      </c>
      <c r="J73" s="329">
        <f>'Cost and Benefit Parameters'!$C$45*J72</f>
        <v>4226650.3877574783</v>
      </c>
      <c r="K73" s="329">
        <f>'Cost and Benefit Parameters'!$C$45*K72</f>
        <v>5246093.3525904976</v>
      </c>
      <c r="L73" s="329">
        <f>'Cost and Benefit Parameters'!$C$45*L72</f>
        <v>6327415.1371933166</v>
      </c>
      <c r="M73" s="329">
        <f>'Cost and Benefit Parameters'!$C$45*M72</f>
        <v>7472995.6813097373</v>
      </c>
      <c r="N73" s="329">
        <f>'Cost and Benefit Parameters'!$C$45*N72</f>
        <v>8685265.5252781343</v>
      </c>
      <c r="O73" s="329">
        <f>'Cost and Benefit Parameters'!$C$45*O72</f>
        <v>9966705.6983400155</v>
      </c>
      <c r="P73" s="329">
        <f>'Cost and Benefit Parameters'!$C$45*P72</f>
        <v>11319847.603201289</v>
      </c>
      <c r="Q73" s="329">
        <f>'Cost and Benefit Parameters'!$C$45*Q72</f>
        <v>12747272.901689539</v>
      </c>
      <c r="R73" s="329">
        <f>'Cost and Benefit Parameters'!$C$45*R72</f>
        <v>14251613.406643795</v>
      </c>
      <c r="S73" s="329">
        <f>'Cost and Benefit Parameters'!$C$45*S72</f>
        <v>15835550.985458167</v>
      </c>
      <c r="T73" s="329">
        <f>'Cost and Benefit Parameters'!$C$45*T72</f>
        <v>17501817.480976216</v>
      </c>
      <c r="U73" s="329">
        <f>'Cost and Benefit Parameters'!$C$45*U72</f>
        <v>19253194.655697409</v>
      </c>
      <c r="V73" s="329">
        <f>'Cost and Benefit Parameters'!$C$45*V72</f>
        <v>21092514.165509045</v>
      </c>
      <c r="W73" s="329">
        <f>'Cost and Benefit Parameters'!$C$45*W72</f>
        <v>23022657.569395572</v>
      </c>
      <c r="X73" s="329">
        <f>'Cost and Benefit Parameters'!$C$45*X72</f>
        <v>25046556.381800514</v>
      </c>
      <c r="Y73" s="329">
        <f>'Cost and Benefit Parameters'!$C$45*Y72</f>
        <v>27167192.174523436</v>
      </c>
      <c r="Z73" s="329">
        <f>'Cost and Benefit Parameters'!$C$45*Z72</f>
        <v>28054087.50388376</v>
      </c>
      <c r="AA73" s="329">
        <f>'Cost and Benefit Parameters'!$C$45*AA72</f>
        <v>28952098.640800066</v>
      </c>
      <c r="AB73" s="329">
        <f>'Cost and Benefit Parameters'!$C$45*AB72</f>
        <v>29860462.890965845</v>
      </c>
      <c r="AC73" s="329">
        <f>'Cost and Benefit Parameters'!$C$45*AC72</f>
        <v>30778372.78420943</v>
      </c>
      <c r="AD73" s="329">
        <f>'Cost and Benefit Parameters'!$C$45*AD72</f>
        <v>31695509.722818263</v>
      </c>
      <c r="AE73" s="329">
        <f>'Cost and Benefit Parameters'!$C$45*AE72</f>
        <v>32620784.867688064</v>
      </c>
      <c r="AF73" s="329">
        <f>'Cost and Benefit Parameters'!$C$45*AF72</f>
        <v>33553331.871388584</v>
      </c>
      <c r="AG73" s="329">
        <f>'Cost and Benefit Parameters'!$C$45*AG72</f>
        <v>34492246.344717838</v>
      </c>
      <c r="AH73" s="329">
        <f>'Cost and Benefit Parameters'!$C$45*AH72</f>
        <v>35436586.92563162</v>
      </c>
      <c r="AI73" s="329">
        <f>'Cost and Benefit Parameters'!$C$45*AI72</f>
        <v>36385376.488588564</v>
      </c>
      <c r="AJ73" s="329">
        <f>'Cost and Benefit Parameters'!$C$45*AJ72</f>
        <v>37337603.493917875</v>
      </c>
      <c r="AK73" s="329">
        <f>'Cost and Benefit Parameters'!$C$45*AK72</f>
        <v>38292223.476223014</v>
      </c>
      <c r="AL73" s="329">
        <f>'Cost and Benefit Parameters'!$C$45*AL72</f>
        <v>39248160.670227677</v>
      </c>
      <c r="AM73" s="329">
        <f>'Cost and Benefit Parameters'!$C$45*AM72</f>
        <v>40204309.771855995</v>
      </c>
      <c r="AN73" s="329">
        <f>'Cost and Benefit Parameters'!$C$45*AN72</f>
        <v>41159537.831718184</v>
      </c>
      <c r="AO73" s="329">
        <f>'Cost and Benefit Parameters'!$C$45*AO72</f>
        <v>42112686.277550153</v>
      </c>
      <c r="AP73" s="329">
        <f>'Cost and Benefit Parameters'!$C$45*AP72</f>
        <v>43062573.061533421</v>
      </c>
      <c r="AQ73" s="329">
        <f>'Cost and Benefit Parameters'!$C$45*AQ72</f>
        <v>44007994.927803963</v>
      </c>
      <c r="AR73" s="329">
        <f>'Cost and Benefit Parameters'!$C$45*AR72</f>
        <v>44947729.794848569</v>
      </c>
      <c r="AS73" s="329">
        <f>'Cost and Benefit Parameters'!$C$45*AS72</f>
        <v>45880539.246887766</v>
      </c>
      <c r="AT73" s="329">
        <f>'Cost and Benefit Parameters'!$C$45*AT72</f>
        <v>44718666.931726545</v>
      </c>
      <c r="AU73" s="329">
        <f>'Cost and Benefit Parameters'!$C$45*AU72</f>
        <v>43456487.0402942</v>
      </c>
      <c r="AV73" s="329">
        <f>'Cost and Benefit Parameters'!$C$45*AV72</f>
        <v>42090904.68528571</v>
      </c>
      <c r="AW73" s="329">
        <f>'Cost and Benefit Parameters'!$C$45*AW72</f>
        <v>40618809.58703319</v>
      </c>
      <c r="AX73" s="329">
        <f>'Cost and Benefit Parameters'!$C$45*AX72</f>
        <v>39037077.552124344</v>
      </c>
      <c r="AY73" s="329">
        <f>'Cost and Benefit Parameters'!$C$45*AY72</f>
        <v>37342571.851227105</v>
      </c>
      <c r="AZ73" s="329">
        <f>'Cost and Benefit Parameters'!$C$45*AZ72</f>
        <v>35532144.484129965</v>
      </c>
      <c r="BA73" s="329">
        <f>'Cost and Benefit Parameters'!$C$45*BA72</f>
        <v>33602637.319994517</v>
      </c>
      <c r="BB73" s="329">
        <f>'Cost and Benefit Parameters'!$C$45*BB72</f>
        <v>31550883.100847706</v>
      </c>
      <c r="BC73" s="329">
        <f>'Cost and Benefit Parameters'!$C$45*BC72</f>
        <v>29373706.296417616</v>
      </c>
      <c r="BD73" s="329">
        <f>'Cost and Benefit Parameters'!$C$45*BD72</f>
        <v>27067923.798537202</v>
      </c>
      <c r="BE73" s="329">
        <f>'Cost and Benefit Parameters'!$C$45*BE72</f>
        <v>24630345.443507161</v>
      </c>
      <c r="BF73" s="329">
        <f>'Cost and Benefit Parameters'!$C$45*BF72</f>
        <v>22057774.351019904</v>
      </c>
      <c r="BG73" s="329">
        <f>'Cost and Benefit Parameters'!$C$45*BG72</f>
        <v>19347007.06850177</v>
      </c>
      <c r="BH73" s="329">
        <f>'Cost and Benefit Parameters'!$C$45*BH72</f>
        <v>16494833.510029661</v>
      </c>
      <c r="BI73" s="329">
        <f>'Cost and Benefit Parameters'!$C$45*BI72</f>
        <v>13498036.679319084</v>
      </c>
      <c r="BJ73" s="329">
        <f>'Cost and Benefit Parameters'!$C$45*BJ72</f>
        <v>10353392.166663459</v>
      </c>
      <c r="BK73" s="329">
        <f>'Cost and Benefit Parameters'!$C$45*BK72</f>
        <v>7057667.4101256235</v>
      </c>
      <c r="BL73" s="329">
        <f>'Cost and Benefit Parameters'!$C$45*BL72</f>
        <v>3607620.7117426922</v>
      </c>
      <c r="BM73" s="329"/>
      <c r="BN73" s="329"/>
      <c r="BO73" s="329"/>
      <c r="BP73" s="329"/>
      <c r="BQ73" s="329"/>
      <c r="BR73" s="329"/>
      <c r="BS73" s="329"/>
      <c r="BT73" s="329"/>
    </row>
    <row r="74" spans="1:72" x14ac:dyDescent="0.55000000000000004">
      <c r="A74" s="641" t="s">
        <v>491</v>
      </c>
      <c r="B74" s="128" t="s">
        <v>492</v>
      </c>
      <c r="C74" s="332"/>
      <c r="D74" s="332"/>
      <c r="E74" s="332"/>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row>
    <row r="75" spans="1:72" x14ac:dyDescent="0.55000000000000004">
      <c r="A75" s="642"/>
      <c r="B75" t="s">
        <v>466</v>
      </c>
      <c r="F75" s="1"/>
      <c r="G75" s="1"/>
      <c r="H75" s="1">
        <f>IF(Income_CF!H77="","",(1+'Cost and Benefit Parameters'!$C$17)*Income_CF!H77*(Cohort_WP!H75/Cohort_CF!H75))</f>
        <v>1027344.3065473137</v>
      </c>
      <c r="I75" s="1">
        <f>IF(Income_CF!I77="","",(1+'Cost and Benefit Parameters'!$C$17)*Income_CF!I77*(Cohort_WP!I75/Cohort_CF!I75))</f>
        <v>1067197.3698831275</v>
      </c>
      <c r="J75" s="1">
        <f>IF(Income_CF!J77="","",(1+'Cost and Benefit Parameters'!$C$17)*Income_CF!J77*(Cohort_WP!J75/Cohort_CF!J75))</f>
        <v>1107931.4674336154</v>
      </c>
      <c r="K75" s="1">
        <f>IF(Income_CF!K77="","",(1+'Cost and Benefit Parameters'!$C$17)*Income_CF!K77*(Cohort_WP!K75/Cohort_CF!K75))</f>
        <v>1149530.428743504</v>
      </c>
      <c r="L75" s="1">
        <f>IF(Income_CF!L77="","",(1+'Cost and Benefit Parameters'!$C$17)*Income_CF!L77*(Cohort_WP!L75/Cohort_CF!L75))</f>
        <v>1199269.160568472</v>
      </c>
      <c r="M75" s="1">
        <f>IF(Income_CF!M77="","",(1+'Cost and Benefit Parameters'!$C$17)*Income_CF!M77*(Cohort_WP!M75/Cohort_CF!M75))</f>
        <v>1242059.8125941067</v>
      </c>
      <c r="N75" s="1">
        <f>IF(Income_CF!N77="","",(1+'Cost and Benefit Parameters'!$C$17)*Income_CF!N77*(Cohort_WP!N75/Cohort_CF!N75))</f>
        <v>1285605.6662178959</v>
      </c>
      <c r="O75" s="1">
        <f>IF(Income_CF!O77="","",(1+'Cost and Benefit Parameters'!$C$17)*Income_CF!O77*(Cohort_WP!O75/Cohort_CF!O75))</f>
        <v>1329880.0432529536</v>
      </c>
      <c r="P75" s="1">
        <f>IF(Income_CF!P77="","",(1+'Cost and Benefit Parameters'!$C$17)*Income_CF!P77*(Cohort_WP!P75/Cohort_CF!P75))</f>
        <v>1374854.0050897279</v>
      </c>
      <c r="Q75" s="1">
        <f>IF(Income_CF!Q77="","",(1+'Cost and Benefit Parameters'!$C$17)*Income_CF!Q77*(Cohort_WP!Q75/Cohort_CF!Q75))</f>
        <v>1420496.3454759934</v>
      </c>
      <c r="R75" s="1">
        <f>IF(Income_CF!R77="","",(1+'Cost and Benefit Parameters'!$C$17)*Income_CF!R77*(Cohort_WP!R75/Cohort_CF!R75))</f>
        <v>1466773.5899650531</v>
      </c>
      <c r="S75" s="1">
        <f>IF(Income_CF!S77="","",(1+'Cost and Benefit Parameters'!$C$17)*Income_CF!S77*(Cohort_WP!S75/Cohort_CF!S75))</f>
        <v>1513650.0022595776</v>
      </c>
      <c r="T75" s="1">
        <f>IF(Income_CF!T77="","",(1+'Cost and Benefit Parameters'!$C$17)*Income_CF!T77*(Cohort_WP!T75/Cohort_CF!T75))</f>
        <v>1561087.5976567294</v>
      </c>
      <c r="U75" s="1">
        <f>IF(Income_CF!U77="","",(1+'Cost and Benefit Parameters'!$C$17)*Income_CF!U77*(Cohort_WP!U75/Cohort_CF!U75))</f>
        <v>1609046.1637767358</v>
      </c>
      <c r="V75" s="1">
        <f>IF(Income_CF!V77="","",(1+'Cost and Benefit Parameters'!$C$17)*Income_CF!V77*(Cohort_WP!V75/Cohort_CF!V75))</f>
        <v>1657483.2887317673</v>
      </c>
      <c r="W75" s="1">
        <f>IF(Income_CF!W77="","",(1+'Cost and Benefit Parameters'!$C$17)*Income_CF!W77*(Cohort_WP!W75/Cohort_CF!W75))</f>
        <v>1706354.3968654366</v>
      </c>
      <c r="X75" s="1">
        <f>IF(Income_CF!X77="","",(1+'Cost and Benefit Parameters'!$C$17)*Income_CF!X77*(Cohort_WP!X75/Cohort_CF!X75))</f>
        <v>1755612.7921647171</v>
      </c>
      <c r="Y75" s="1">
        <f>IF(Income_CF!Y77="","",(1+'Cost and Benefit Parameters'!$C$17)*Income_CF!Y77*(Cohort_WP!Y75/Cohort_CF!Y75))</f>
        <v>1805209.7094168263</v>
      </c>
      <c r="Z75" s="1">
        <f>IF(Income_CF!Z77="","",(1+'Cost and Benefit Parameters'!$C$17)*Income_CF!Z77*(Cohort_WP!Z75/Cohort_CF!Z75))</f>
        <v>1855094.3731524774</v>
      </c>
      <c r="AA75" s="1">
        <f>IF(Income_CF!AA77="","",(1+'Cost and Benefit Parameters'!$C$17)*Income_CF!AA77*(Cohort_WP!AA75/Cohort_CF!AA75))</f>
        <v>1905214.0643852002</v>
      </c>
      <c r="AB75" s="1">
        <f>IF(Income_CF!AB77="","",(1+'Cost and Benefit Parameters'!$C$17)*Income_CF!AB77*(Cohort_WP!AB75/Cohort_CF!AB75))</f>
        <v>1955514.1951233607</v>
      </c>
      <c r="AC75" s="1">
        <f>IF(Income_CF!AC77="","",(1+'Cost and Benefit Parameters'!$C$17)*Income_CF!AC77*(Cohort_WP!AC75/Cohort_CF!AC75))</f>
        <v>2005938.3905979209</v>
      </c>
      <c r="AD75" s="1">
        <f>IF(Income_CF!AD77="","",(1+'Cost and Benefit Parameters'!$C$17)*Income_CF!AD77*(Cohort_WP!AD75/Cohort_CF!AD75))</f>
        <v>2056428.5791144213</v>
      </c>
      <c r="AE75" s="1">
        <f>IF(Income_CF!AE77="","",(1+'Cost and Benefit Parameters'!$C$17)*Income_CF!AE77*(Cohort_WP!AE75/Cohort_CF!AE75))</f>
        <v>2106925.0894030086</v>
      </c>
      <c r="AF75" s="1">
        <f>IF(Income_CF!AF77="","",(1+'Cost and Benefit Parameters'!$C$17)*Income_CF!AF77*(Cohort_WP!AF75/Cohort_CF!AF75))</f>
        <v>2157366.7553050695</v>
      </c>
      <c r="AG75" s="1">
        <f>IF(Income_CF!AG77="","",(1+'Cost and Benefit Parameters'!$C$17)*Income_CF!AG77*(Cohort_WP!AG75/Cohort_CF!AG75))</f>
        <v>2207691.0275995894</v>
      </c>
      <c r="AH75" s="1">
        <f>IF(Income_CF!AH77="","",(1+'Cost and Benefit Parameters'!$C$17)*Income_CF!AH77*(Cohort_WP!AH75/Cohort_CF!AH75))</f>
        <v>2257834.092737488</v>
      </c>
      <c r="AI75" s="1">
        <f>IF(Income_CF!AI77="","",(1+'Cost and Benefit Parameters'!$C$17)*Income_CF!AI77*(Cohort_WP!AI75/Cohort_CF!AI75))</f>
        <v>2307730.9982168013</v>
      </c>
      <c r="AJ75" s="1">
        <f>IF(Income_CF!AJ77="","",(1+'Cost and Benefit Parameters'!$C$17)*Income_CF!AJ77*(Cohort_WP!AJ75/Cohort_CF!AJ75))</f>
        <v>2357315.7842974458</v>
      </c>
      <c r="AK75" s="1">
        <f>IF(Income_CF!AK77="","",(1+'Cost and Benefit Parameters'!$C$17)*Income_CF!AK77*(Cohort_WP!AK75/Cohort_CF!AK75))</f>
        <v>2406521.621720125</v>
      </c>
      <c r="AL75" s="1">
        <f>IF(Income_CF!AL77="","",(1+'Cost and Benefit Parameters'!$C$17)*Income_CF!AL77*(Cohort_WP!AL75/Cohort_CF!AL75))</f>
        <v>2455280.9550612802</v>
      </c>
      <c r="AM75" s="1">
        <f>IF(Income_CF!AM77="","",(1+'Cost and Benefit Parameters'!$C$17)*Income_CF!AM77*(Cohort_WP!AM75/Cohort_CF!AM75))</f>
        <v>2503525.6513237148</v>
      </c>
      <c r="AN75" s="1">
        <f>IF(Income_CF!AN77="","",(1+'Cost and Benefit Parameters'!$C$17)*Income_CF!AN77*(Cohort_WP!AN75/Cohort_CF!AN75))</f>
        <v>2551187.1533321626</v>
      </c>
      <c r="AO75" s="1">
        <f>IF(Income_CF!AO77="","",(1+'Cost and Benefit Parameters'!$C$17)*Income_CF!AO77*(Cohort_WP!AO75/Cohort_CF!AO75))</f>
        <v>2598196.6374735544</v>
      </c>
      <c r="AP75" s="1">
        <f>IF(Income_CF!AP77="","",(1+'Cost and Benefit Parameters'!$C$17)*Income_CF!AP77*(Cohort_WP!AP75/Cohort_CF!AP75))</f>
        <v>2644485.1752943639</v>
      </c>
      <c r="AQ75" s="1">
        <f>IF(Income_CF!AQ77="","",(1+'Cost and Benefit Parameters'!$C$17)*Income_CF!AQ77*(Cohort_WP!AQ75/Cohort_CF!AQ75))</f>
        <v>2689983.8984415624</v>
      </c>
      <c r="AR75" s="1">
        <f>IF(Income_CF!AR77="","",(1+'Cost and Benefit Parameters'!$C$17)*Income_CF!AR77*(Cohort_WP!AR75/Cohort_CF!AR75))</f>
        <v>2734624.1664098199</v>
      </c>
      <c r="AS75" s="1">
        <f>IF(Income_CF!AS77="","",(1+'Cost and Benefit Parameters'!$C$17)*Income_CF!AS77*(Cohort_WP!AS75/Cohort_CF!AS75))</f>
        <v>2778337.7365362267</v>
      </c>
      <c r="AT75" s="1">
        <f>IF(Income_CF!AT77="","",(1+'Cost and Benefit Parameters'!$C$17)*Income_CF!AT77*(Cohort_WP!AT75/Cohort_CF!AT75))</f>
        <v>2821056.9356641835</v>
      </c>
      <c r="AU75" s="1">
        <f>IF(Income_CF!AU77="","",(1+'Cost and Benefit Parameters'!$C$17)*Income_CF!AU77*(Cohort_WP!AU75/Cohort_CF!AU75))</f>
        <v>2862714.8328816951</v>
      </c>
      <c r="AV75" s="1" t="str">
        <f>IF(Income_CF!AV77="","",(1+'Cost and Benefit Parameters'!$C$17)*Income_CF!AV77*(Cohort_WP!AV75/Cohort_CF!AV75))</f>
        <v/>
      </c>
      <c r="AW75" s="1" t="str">
        <f>IF(Income_CF!AW77="","",(1+'Cost and Benefit Parameters'!$C$17)*Income_CF!AW77*(Cohort_WP!AW75/Cohort_CF!AW75))</f>
        <v/>
      </c>
      <c r="AX75" s="1" t="str">
        <f>IF(Income_CF!AX77="","",(1+'Cost and Benefit Parameters'!$C$17)*Income_CF!AX77*(Cohort_WP!AX75/Cohort_CF!AX75))</f>
        <v/>
      </c>
      <c r="AY75" s="1" t="str">
        <f>IF(Income_CF!AY77="","",(1+'Cost and Benefit Parameters'!$C$17)*Income_CF!AY77*(Cohort_WP!AY75/Cohort_CF!AY75))</f>
        <v/>
      </c>
      <c r="AZ75" s="1" t="str">
        <f>IF(Income_CF!AZ77="","",(1+'Cost and Benefit Parameters'!$C$17)*Income_CF!AZ77*(Cohort_WP!AZ75/Cohort_CF!AZ75))</f>
        <v/>
      </c>
      <c r="BA75" s="1" t="str">
        <f>IF(Income_CF!BA77="","",(1+'Cost and Benefit Parameters'!$C$17)*Income_CF!BA77*(Cohort_WP!BA75/Cohort_CF!BA75))</f>
        <v/>
      </c>
      <c r="BB75" s="1" t="str">
        <f>IF(Income_CF!BB77="","",(1+'Cost and Benefit Parameters'!$C$17)*Income_CF!BB77*(Cohort_WP!BB75/Cohort_CF!BB75))</f>
        <v/>
      </c>
      <c r="BC75" s="1" t="str">
        <f>IF(Income_CF!BC77="","",(1+'Cost and Benefit Parameters'!$C$17)*Income_CF!BC77*(Cohort_WP!BC75/Cohort_CF!BC75))</f>
        <v/>
      </c>
      <c r="BD75" s="1" t="str">
        <f>IF(Income_CF!BD77="","",(1+'Cost and Benefit Parameters'!$C$17)*Income_CF!BD77*(Cohort_WP!BD75/Cohort_CF!BD75))</f>
        <v/>
      </c>
      <c r="BE75" s="1" t="str">
        <f>IF(Income_CF!BE77="","",(1+'Cost and Benefit Parameters'!$C$17)*Income_CF!BE77*(Cohort_WP!BE75/Cohort_CF!BE75))</f>
        <v/>
      </c>
      <c r="BF75" s="1" t="str">
        <f>IF(Income_CF!BF77="","",(1+'Cost and Benefit Parameters'!$C$17)*Income_CF!BF77*(Cohort_WP!BF75/Cohort_CF!BF75))</f>
        <v/>
      </c>
      <c r="BG75" s="1" t="str">
        <f>IF(Income_CF!BG77="","",(1+'Cost and Benefit Parameters'!$C$17)*Income_CF!BG77*(Cohort_WP!BG75/Cohort_CF!BG75))</f>
        <v/>
      </c>
      <c r="BH75" s="1" t="str">
        <f>IF(Income_CF!BH77="","",(1+'Cost and Benefit Parameters'!$C$17)*Income_CF!BH77*(Cohort_WP!BH75/Cohort_CF!BH75))</f>
        <v/>
      </c>
      <c r="BI75" s="1" t="str">
        <f>IF(Income_CF!BI77="","",(1+'Cost and Benefit Parameters'!$C$17)*Income_CF!BI77*(Cohort_WP!BI75/Cohort_CF!BI75))</f>
        <v/>
      </c>
      <c r="BJ75" s="1" t="str">
        <f>IF(Income_CF!BJ77="","",(1+'Cost and Benefit Parameters'!$C$17)*Income_CF!BJ77*(Cohort_WP!BJ75/Cohort_CF!BJ75))</f>
        <v/>
      </c>
      <c r="BK75" s="1" t="str">
        <f>IF(Income_CF!BK77="","",(1+'Cost and Benefit Parameters'!$C$17)*Income_CF!BK77*(Cohort_WP!BK75/Cohort_CF!BK75))</f>
        <v/>
      </c>
      <c r="BL75" s="1" t="str">
        <f>IF(Income_CF!BL77="","",(1+'Cost and Benefit Parameters'!$C$17)*Income_CF!BL77*(Cohort_WP!BL75/Cohort_CF!BL75))</f>
        <v/>
      </c>
      <c r="BM75" s="1" t="str">
        <f>IF(Income_CF!BM77="","",(1+'Cost and Benefit Parameters'!$C$17)*Income_CF!BM77*(Cohort_WP!BM75/Cohort_CF!BM75))</f>
        <v/>
      </c>
      <c r="BN75" s="1" t="str">
        <f>IF(Income_CF!BN77="","",(1+'Cost and Benefit Parameters'!$C$17)*Income_CF!BN77*(Cohort_WP!BN75/Cohort_CF!BN75))</f>
        <v/>
      </c>
    </row>
    <row r="76" spans="1:72" x14ac:dyDescent="0.55000000000000004">
      <c r="A76" s="642"/>
      <c r="B76" t="s">
        <v>468</v>
      </c>
      <c r="G76" s="1"/>
      <c r="H76" s="1" t="str">
        <f>IF(Income_CF!H78="","",(1+'Cost and Benefit Parameters'!$C$17)*Income_CF!H78*(Cohort_WP!H76/Cohort_CF!H76))</f>
        <v/>
      </c>
      <c r="I76" s="1">
        <f>IF(Income_CF!I78="","",(1+'Cost and Benefit Parameters'!$C$17)*Income_CF!I78*(Cohort_WP!I76/Cohort_CF!I76))</f>
        <v>1058164.6357437333</v>
      </c>
      <c r="J76" s="1">
        <f>IF(Income_CF!J78="","",(1+'Cost and Benefit Parameters'!$C$17)*Income_CF!J78*(Cohort_WP!J76/Cohort_CF!J76))</f>
        <v>1099213.2909796215</v>
      </c>
      <c r="K76" s="1">
        <f>IF(Income_CF!K78="","",(1+'Cost and Benefit Parameters'!$C$17)*Income_CF!K78*(Cohort_WP!K76/Cohort_CF!K76))</f>
        <v>1141169.4114566236</v>
      </c>
      <c r="L76" s="1">
        <f>IF(Income_CF!L78="","",(1+'Cost and Benefit Parameters'!$C$17)*Income_CF!L78*(Cohort_WP!L76/Cohort_CF!L76))</f>
        <v>1184016.3416058093</v>
      </c>
      <c r="M76" s="1">
        <f>IF(Income_CF!M78="","",(1+'Cost and Benefit Parameters'!$C$17)*Income_CF!M78*(Cohort_WP!M76/Cohort_CF!M76))</f>
        <v>1235247.2353855262</v>
      </c>
      <c r="N76" s="1">
        <f>IF(Income_CF!N78="","",(1+'Cost and Benefit Parameters'!$C$17)*Income_CF!N78*(Cohort_WP!N76/Cohort_CF!N76))</f>
        <v>1279321.6069719298</v>
      </c>
      <c r="O76" s="1">
        <f>IF(Income_CF!O78="","",(1+'Cost and Benefit Parameters'!$C$17)*Income_CF!O78*(Cohort_WP!O76/Cohort_CF!O76))</f>
        <v>1324173.8362044329</v>
      </c>
      <c r="P76" s="1">
        <f>IF(Income_CF!P78="","",(1+'Cost and Benefit Parameters'!$C$17)*Income_CF!P78*(Cohort_WP!P76/Cohort_CF!P76))</f>
        <v>1369776.4445505419</v>
      </c>
      <c r="Q76" s="1">
        <f>IF(Income_CF!Q78="","",(1+'Cost and Benefit Parameters'!$C$17)*Income_CF!Q78*(Cohort_WP!Q76/Cohort_CF!Q76))</f>
        <v>1416099.6252424198</v>
      </c>
      <c r="R76" s="1">
        <f>IF(Income_CF!R78="","",(1+'Cost and Benefit Parameters'!$C$17)*Income_CF!R78*(Cohort_WP!R76/Cohort_CF!R76))</f>
        <v>1463111.2358402731</v>
      </c>
      <c r="S76" s="1">
        <f>IF(Income_CF!S78="","",(1+'Cost and Benefit Parameters'!$C$17)*Income_CF!S78*(Cohort_WP!S76/Cohort_CF!S76))</f>
        <v>1510776.7976640046</v>
      </c>
      <c r="T76" s="1">
        <f>IF(Income_CF!T78="","",(1+'Cost and Benefit Parameters'!$C$17)*Income_CF!T78*(Cohort_WP!T76/Cohort_CF!T76))</f>
        <v>1559059.5023273651</v>
      </c>
      <c r="U76" s="1">
        <f>IF(Income_CF!U78="","",(1+'Cost and Benefit Parameters'!$C$17)*Income_CF!U78*(Cohort_WP!U76/Cohort_CF!U76))</f>
        <v>1607920.2255864313</v>
      </c>
      <c r="V76" s="1">
        <f>IF(Income_CF!V78="","",(1+'Cost and Benefit Parameters'!$C$17)*Income_CF!V78*(Cohort_WP!V76/Cohort_CF!V76))</f>
        <v>1657317.5486900378</v>
      </c>
      <c r="W76" s="1">
        <f>IF(Income_CF!W78="","",(1+'Cost and Benefit Parameters'!$C$17)*Income_CF!W78*(Cohort_WP!W76/Cohort_CF!W76))</f>
        <v>1707207.7873937204</v>
      </c>
      <c r="X76" s="1">
        <f>IF(Income_CF!X78="","",(1+'Cost and Benefit Parameters'!$C$17)*Income_CF!X78*(Cohort_WP!X76/Cohort_CF!X76))</f>
        <v>1757545.0287713998</v>
      </c>
      <c r="Y76" s="1">
        <f>IF(Income_CF!Y78="","",(1+'Cost and Benefit Parameters'!$C$17)*Income_CF!Y78*(Cohort_WP!Y76/Cohort_CF!Y76))</f>
        <v>1808281.1759296581</v>
      </c>
      <c r="Z76" s="1">
        <f>IF(Income_CF!Z78="","",(1+'Cost and Benefit Parameters'!$C$17)*Income_CF!Z78*(Cohort_WP!Z76/Cohort_CF!Z76))</f>
        <v>1859366.0006993308</v>
      </c>
      <c r="AA76" s="1">
        <f>IF(Income_CF!AA78="","",(1+'Cost and Benefit Parameters'!$C$17)*Income_CF!AA78*(Cohort_WP!AA76/Cohort_CF!AA76))</f>
        <v>1910747.2043470514</v>
      </c>
      <c r="AB76" s="1">
        <f>IF(Income_CF!AB78="","",(1+'Cost and Benefit Parameters'!$C$17)*Income_CF!AB78*(Cohort_WP!AB76/Cohort_CF!AB76))</f>
        <v>1962370.4863167563</v>
      </c>
      <c r="AC76" s="1">
        <f>IF(Income_CF!AC78="","",(1+'Cost and Benefit Parameters'!$C$17)*Income_CF!AC78*(Cohort_WP!AC76/Cohort_CF!AC76))</f>
        <v>2014179.6209770618</v>
      </c>
      <c r="AD76" s="1">
        <f>IF(Income_CF!AD78="","",(1+'Cost and Benefit Parameters'!$C$17)*Income_CF!AD78*(Cohort_WP!AD76/Cohort_CF!AD76))</f>
        <v>2066116.5423158586</v>
      </c>
      <c r="AE76" s="1">
        <f>IF(Income_CF!AE78="","",(1+'Cost and Benefit Parameters'!$C$17)*Income_CF!AE78*(Cohort_WP!AE76/Cohort_CF!AE76))</f>
        <v>2118121.4364878535</v>
      </c>
      <c r="AF76" s="1">
        <f>IF(Income_CF!AF78="","",(1+'Cost and Benefit Parameters'!$C$17)*Income_CF!AF78*(Cohort_WP!AF76/Cohort_CF!AF76))</f>
        <v>2170132.8420850988</v>
      </c>
      <c r="AG76" s="1">
        <f>IF(Income_CF!AG78="","",(1+'Cost and Benefit Parameters'!$C$17)*Income_CF!AG78*(Cohort_WP!AG76/Cohort_CF!AG76))</f>
        <v>2222087.7579642213</v>
      </c>
      <c r="AH76" s="1">
        <f>IF(Income_CF!AH78="","",(1+'Cost and Benefit Parameters'!$C$17)*Income_CF!AH78*(Cohort_WP!AH76/Cohort_CF!AH76))</f>
        <v>2273921.7584275771</v>
      </c>
      <c r="AI76" s="1">
        <f>IF(Income_CF!AI78="","",(1+'Cost and Benefit Parameters'!$C$17)*Income_CF!AI78*(Cohort_WP!AI76/Cohort_CF!AI76))</f>
        <v>2325569.1155196126</v>
      </c>
      <c r="AJ76" s="1">
        <f>IF(Income_CF!AJ78="","",(1+'Cost and Benefit Parameters'!$C$17)*Income_CF!AJ78*(Cohort_WP!AJ76/Cohort_CF!AJ76))</f>
        <v>2376962.9281633054</v>
      </c>
      <c r="AK76" s="1">
        <f>IF(Income_CF!AK78="","",(1+'Cost and Benefit Parameters'!$C$17)*Income_CF!AK78*(Cohort_WP!AK76/Cohort_CF!AK76))</f>
        <v>2428035.2578263697</v>
      </c>
      <c r="AL76" s="1">
        <f>IF(Income_CF!AL78="","",(1+'Cost and Benefit Parameters'!$C$17)*Income_CF!AL78*(Cohort_WP!AL76/Cohort_CF!AL76))</f>
        <v>2478717.2703717281</v>
      </c>
      <c r="AM76" s="1">
        <f>IF(Income_CF!AM78="","",(1+'Cost and Benefit Parameters'!$C$17)*Income_CF!AM78*(Cohort_WP!AM76/Cohort_CF!AM76))</f>
        <v>2528939.3837131183</v>
      </c>
      <c r="AN76" s="1">
        <f>IF(Income_CF!AN78="","",(1+'Cost and Benefit Parameters'!$C$17)*Income_CF!AN78*(Cohort_WP!AN76/Cohort_CF!AN76))</f>
        <v>2578631.4208634258</v>
      </c>
      <c r="AO76" s="1">
        <f>IF(Income_CF!AO78="","",(1+'Cost and Benefit Parameters'!$C$17)*Income_CF!AO78*(Cohort_WP!AO76/Cohort_CF!AO76))</f>
        <v>2627722.7679321282</v>
      </c>
      <c r="AP76" s="1">
        <f>IF(Income_CF!AP78="","",(1+'Cost and Benefit Parameters'!$C$17)*Income_CF!AP78*(Cohort_WP!AP76/Cohort_CF!AP76))</f>
        <v>2676142.5365977604</v>
      </c>
      <c r="AQ76" s="1">
        <f>IF(Income_CF!AQ78="","",(1+'Cost and Benefit Parameters'!$C$17)*Income_CF!AQ78*(Cohort_WP!AQ76/Cohort_CF!AQ76))</f>
        <v>2723819.7305531944</v>
      </c>
      <c r="AR76" s="1">
        <f>IF(Income_CF!AR78="","",(1+'Cost and Benefit Parameters'!$C$17)*Income_CF!AR78*(Cohort_WP!AR76/Cohort_CF!AR76))</f>
        <v>2770683.4153948091</v>
      </c>
      <c r="AS76" s="1">
        <f>IF(Income_CF!AS78="","",(1+'Cost and Benefit Parameters'!$C$17)*Income_CF!AS78*(Cohort_WP!AS76/Cohort_CF!AS76))</f>
        <v>2816662.8914021151</v>
      </c>
      <c r="AT76" s="1">
        <f>IF(Income_CF!AT78="","",(1+'Cost and Benefit Parameters'!$C$17)*Income_CF!AT78*(Cohort_WP!AT76/Cohort_CF!AT76))</f>
        <v>2861687.8686323129</v>
      </c>
      <c r="AU76" s="1">
        <f>IF(Income_CF!AU78="","",(1+'Cost and Benefit Parameters'!$C$17)*Income_CF!AU78*(Cohort_WP!AU76/Cohort_CF!AU76))</f>
        <v>2905688.6437341096</v>
      </c>
      <c r="AV76" s="1">
        <f>IF(Income_CF!AV78="","",(1+'Cost and Benefit Parameters'!$C$17)*Income_CF!AV78*(Cohort_WP!AV76/Cohort_CF!AV76))</f>
        <v>2948596.2778681465</v>
      </c>
      <c r="AW76" s="1" t="str">
        <f>IF(Income_CF!AW78="","",(1+'Cost and Benefit Parameters'!$C$17)*Income_CF!AW78*(Cohort_WP!AW76/Cohort_CF!AW76))</f>
        <v/>
      </c>
      <c r="AX76" s="1" t="str">
        <f>IF(Income_CF!AX78="","",(1+'Cost and Benefit Parameters'!$C$17)*Income_CF!AX78*(Cohort_WP!AX76/Cohort_CF!AX76))</f>
        <v/>
      </c>
      <c r="AY76" s="1" t="str">
        <f>IF(Income_CF!AY78="","",(1+'Cost and Benefit Parameters'!$C$17)*Income_CF!AY78*(Cohort_WP!AY76/Cohort_CF!AY76))</f>
        <v/>
      </c>
      <c r="AZ76" s="1" t="str">
        <f>IF(Income_CF!AZ78="","",(1+'Cost and Benefit Parameters'!$C$17)*Income_CF!AZ78*(Cohort_WP!AZ76/Cohort_CF!AZ76))</f>
        <v/>
      </c>
      <c r="BA76" s="1" t="str">
        <f>IF(Income_CF!BA78="","",(1+'Cost and Benefit Parameters'!$C$17)*Income_CF!BA78*(Cohort_WP!BA76/Cohort_CF!BA76))</f>
        <v/>
      </c>
      <c r="BB76" s="1" t="str">
        <f>IF(Income_CF!BB78="","",(1+'Cost and Benefit Parameters'!$C$17)*Income_CF!BB78*(Cohort_WP!BB76/Cohort_CF!BB76))</f>
        <v/>
      </c>
      <c r="BC76" s="1" t="str">
        <f>IF(Income_CF!BC78="","",(1+'Cost and Benefit Parameters'!$C$17)*Income_CF!BC78*(Cohort_WP!BC76/Cohort_CF!BC76))</f>
        <v/>
      </c>
      <c r="BD76" s="1" t="str">
        <f>IF(Income_CF!BD78="","",(1+'Cost and Benefit Parameters'!$C$17)*Income_CF!BD78*(Cohort_WP!BD76/Cohort_CF!BD76))</f>
        <v/>
      </c>
      <c r="BE76" s="1" t="str">
        <f>IF(Income_CF!BE78="","",(1+'Cost and Benefit Parameters'!$C$17)*Income_CF!BE78*(Cohort_WP!BE76/Cohort_CF!BE76))</f>
        <v/>
      </c>
      <c r="BF76" s="1" t="str">
        <f>IF(Income_CF!BF78="","",(1+'Cost and Benefit Parameters'!$C$17)*Income_CF!BF78*(Cohort_WP!BF76/Cohort_CF!BF76))</f>
        <v/>
      </c>
      <c r="BG76" s="1" t="str">
        <f>IF(Income_CF!BG78="","",(1+'Cost and Benefit Parameters'!$C$17)*Income_CF!BG78*(Cohort_WP!BG76/Cohort_CF!BG76))</f>
        <v/>
      </c>
      <c r="BH76" s="1" t="str">
        <f>IF(Income_CF!BH78="","",(1+'Cost and Benefit Parameters'!$C$17)*Income_CF!BH78*(Cohort_WP!BH76/Cohort_CF!BH76))</f>
        <v/>
      </c>
      <c r="BI76" s="1" t="str">
        <f>IF(Income_CF!BI78="","",(1+'Cost and Benefit Parameters'!$C$17)*Income_CF!BI78*(Cohort_WP!BI76/Cohort_CF!BI76))</f>
        <v/>
      </c>
      <c r="BJ76" s="1" t="str">
        <f>IF(Income_CF!BJ78="","",(1+'Cost and Benefit Parameters'!$C$17)*Income_CF!BJ78*(Cohort_WP!BJ76/Cohort_CF!BJ76))</f>
        <v/>
      </c>
      <c r="BK76" s="1" t="str">
        <f>IF(Income_CF!BK78="","",(1+'Cost and Benefit Parameters'!$C$17)*Income_CF!BK78*(Cohort_WP!BK76/Cohort_CF!BK76))</f>
        <v/>
      </c>
      <c r="BL76" s="1" t="str">
        <f>IF(Income_CF!BL78="","",(1+'Cost and Benefit Parameters'!$C$17)*Income_CF!BL78*(Cohort_WP!BL76/Cohort_CF!BL76))</f>
        <v/>
      </c>
      <c r="BM76" s="1" t="str">
        <f>IF(Income_CF!BM78="","",(1+'Cost and Benefit Parameters'!$C$17)*Income_CF!BM78*(Cohort_WP!BM76/Cohort_CF!BM76))</f>
        <v/>
      </c>
      <c r="BN76" s="1" t="str">
        <f>IF(Income_CF!BN78="","",(1+'Cost and Benefit Parameters'!$C$17)*Income_CF!BN78*(Cohort_WP!BN76/Cohort_CF!BN76))</f>
        <v/>
      </c>
    </row>
    <row r="77" spans="1:72" x14ac:dyDescent="0.55000000000000004">
      <c r="A77" s="642"/>
      <c r="B77" t="s">
        <v>469</v>
      </c>
      <c r="H77" s="1" t="str">
        <f>IF(Income_CF!H79="","",(1+'Cost and Benefit Parameters'!$C$17)*Income_CF!H79*(Cohort_WP!H77/Cohort_CF!H77))</f>
        <v/>
      </c>
      <c r="I77" s="1" t="str">
        <f>IF(Income_CF!I79="","",(1+'Cost and Benefit Parameters'!$C$17)*Income_CF!I79*(Cohort_WP!I77/Cohort_CF!I77))</f>
        <v/>
      </c>
      <c r="J77" s="1">
        <f>IF(Income_CF!J79="","",(1+'Cost and Benefit Parameters'!$C$17)*Income_CF!J79*(Cohort_WP!J77/Cohort_CF!J77))</f>
        <v>1089909.5748160449</v>
      </c>
      <c r="K77" s="1">
        <f>IF(Income_CF!K79="","",(1+'Cost and Benefit Parameters'!$C$17)*Income_CF!K79*(Cohort_WP!K77/Cohort_CF!K77))</f>
        <v>1132189.6897090098</v>
      </c>
      <c r="L77" s="1">
        <f>IF(Income_CF!L79="","",(1+'Cost and Benefit Parameters'!$C$17)*Income_CF!L79*(Cohort_WP!L77/Cohort_CF!L77))</f>
        <v>1175404.4938003225</v>
      </c>
      <c r="M77" s="1">
        <f>IF(Income_CF!M79="","",(1+'Cost and Benefit Parameters'!$C$17)*Income_CF!M79*(Cohort_WP!M77/Cohort_CF!M77))</f>
        <v>1219536.8318539835</v>
      </c>
      <c r="N77" s="1">
        <f>IF(Income_CF!N79="","",(1+'Cost and Benefit Parameters'!$C$17)*Income_CF!N79*(Cohort_WP!N77/Cohort_CF!N77))</f>
        <v>1272304.6524470919</v>
      </c>
      <c r="O77" s="1">
        <f>IF(Income_CF!O79="","",(1+'Cost and Benefit Parameters'!$C$17)*Income_CF!O79*(Cohort_WP!O77/Cohort_CF!O77))</f>
        <v>1317701.2551810879</v>
      </c>
      <c r="P77" s="1">
        <f>IF(Income_CF!P79="","",(1+'Cost and Benefit Parameters'!$C$17)*Income_CF!P79*(Cohort_WP!P77/Cohort_CF!P77))</f>
        <v>1363899.0512905656</v>
      </c>
      <c r="Q77" s="1">
        <f>IF(Income_CF!Q79="","",(1+'Cost and Benefit Parameters'!$C$17)*Income_CF!Q79*(Cohort_WP!Q77/Cohort_CF!Q77))</f>
        <v>1410869.7378870582</v>
      </c>
      <c r="R77" s="1">
        <f>IF(Income_CF!R79="","",(1+'Cost and Benefit Parameters'!$C$17)*Income_CF!R79*(Cohort_WP!R77/Cohort_CF!R77))</f>
        <v>1458582.613999692</v>
      </c>
      <c r="S77" s="1">
        <f>IF(Income_CF!S79="","",(1+'Cost and Benefit Parameters'!$C$17)*Income_CF!S79*(Cohort_WP!S77/Cohort_CF!S77))</f>
        <v>1507004.5729154809</v>
      </c>
      <c r="T77" s="1">
        <f>IF(Income_CF!T79="","",(1+'Cost and Benefit Parameters'!$C$17)*Income_CF!T79*(Cohort_WP!T77/Cohort_CF!T77))</f>
        <v>1556100.1015939252</v>
      </c>
      <c r="U77" s="1">
        <f>IF(Income_CF!U79="","",(1+'Cost and Benefit Parameters'!$C$17)*Income_CF!U79*(Cohort_WP!U77/Cohort_CF!U77))</f>
        <v>1605831.287397186</v>
      </c>
      <c r="V77" s="1">
        <f>IF(Income_CF!V79="","",(1+'Cost and Benefit Parameters'!$C$17)*Income_CF!V79*(Cohort_WP!V77/Cohort_CF!V77))</f>
        <v>1656157.8323540241</v>
      </c>
      <c r="W77" s="1">
        <f>IF(Income_CF!W79="","",(1+'Cost and Benefit Parameters'!$C$17)*Income_CF!W79*(Cohort_WP!W77/Cohort_CF!W77))</f>
        <v>1707037.0751507389</v>
      </c>
      <c r="X77" s="1">
        <f>IF(Income_CF!X79="","",(1+'Cost and Benefit Parameters'!$C$17)*Income_CF!X79*(Cohort_WP!X77/Cohort_CF!X77))</f>
        <v>1758424.0210155318</v>
      </c>
      <c r="Y77" s="1">
        <f>IF(Income_CF!Y79="","",(1+'Cost and Benefit Parameters'!$C$17)*Income_CF!Y79*(Cohort_WP!Y77/Cohort_CF!Y77))</f>
        <v>1810271.3796345412</v>
      </c>
      <c r="Z77" s="1">
        <f>IF(Income_CF!Z79="","",(1+'Cost and Benefit Parameters'!$C$17)*Income_CF!Z79*(Cohort_WP!Z77/Cohort_CF!Z77))</f>
        <v>1862529.6112075481</v>
      </c>
      <c r="AA77" s="1">
        <f>IF(Income_CF!AA79="","",(1+'Cost and Benefit Parameters'!$C$17)*Income_CF!AA79*(Cohort_WP!AA77/Cohort_CF!AA77))</f>
        <v>1915146.9807203105</v>
      </c>
      <c r="AB77" s="1">
        <f>IF(Income_CF!AB79="","",(1+'Cost and Benefit Parameters'!$C$17)*Income_CF!AB79*(Cohort_WP!AB77/Cohort_CF!AB77))</f>
        <v>1968069.6204774629</v>
      </c>
      <c r="AC77" s="1">
        <f>IF(Income_CF!AC79="","",(1+'Cost and Benefit Parameters'!$C$17)*Income_CF!AC79*(Cohort_WP!AC77/Cohort_CF!AC77))</f>
        <v>2021241.6009062594</v>
      </c>
      <c r="AD77" s="1">
        <f>IF(Income_CF!AD79="","",(1+'Cost and Benefit Parameters'!$C$17)*Income_CF!AD79*(Cohort_WP!AD77/Cohort_CF!AD77))</f>
        <v>2074605.0096063733</v>
      </c>
      <c r="AE77" s="1">
        <f>IF(Income_CF!AE79="","",(1+'Cost and Benefit Parameters'!$C$17)*Income_CF!AE79*(Cohort_WP!AE77/Cohort_CF!AE77))</f>
        <v>2128100.0385853341</v>
      </c>
      <c r="AF77" s="1">
        <f>IF(Income_CF!AF79="","",(1+'Cost and Benefit Parameters'!$C$17)*Income_CF!AF79*(Cohort_WP!AF77/Cohort_CF!AF77))</f>
        <v>2181665.0795824896</v>
      </c>
      <c r="AG77" s="1">
        <f>IF(Income_CF!AG79="","",(1+'Cost and Benefit Parameters'!$C$17)*Income_CF!AG79*(Cohort_WP!AG77/Cohort_CF!AG77))</f>
        <v>2235236.8273476521</v>
      </c>
      <c r="AH77" s="1">
        <f>IF(Income_CF!AH79="","",(1+'Cost and Benefit Parameters'!$C$17)*Income_CF!AH79*(Cohort_WP!AH77/Cohort_CF!AH77))</f>
        <v>2288750.3907031482</v>
      </c>
      <c r="AI77" s="1">
        <f>IF(Income_CF!AI79="","",(1+'Cost and Benefit Parameters'!$C$17)*Income_CF!AI79*(Cohort_WP!AI77/Cohort_CF!AI77))</f>
        <v>2342139.4111804045</v>
      </c>
      <c r="AJ77" s="1">
        <f>IF(Income_CF!AJ79="","",(1+'Cost and Benefit Parameters'!$C$17)*Income_CF!AJ79*(Cohort_WP!AJ77/Cohort_CF!AJ77))</f>
        <v>2395336.1889852006</v>
      </c>
      <c r="AK77" s="1">
        <f>IF(Income_CF!AK79="","",(1+'Cost and Benefit Parameters'!$C$17)*Income_CF!AK79*(Cohort_WP!AK77/Cohort_CF!AK77))</f>
        <v>2448271.8160082051</v>
      </c>
      <c r="AL77" s="1">
        <f>IF(Income_CF!AL79="","",(1+'Cost and Benefit Parameters'!$C$17)*Income_CF!AL79*(Cohort_WP!AL77/Cohort_CF!AL77))</f>
        <v>2500876.31556116</v>
      </c>
      <c r="AM77" s="1">
        <f>IF(Income_CF!AM79="","",(1+'Cost and Benefit Parameters'!$C$17)*Income_CF!AM79*(Cohort_WP!AM77/Cohort_CF!AM77))</f>
        <v>2553078.7884828802</v>
      </c>
      <c r="AN77" s="1">
        <f>IF(Income_CF!AN79="","",(1+'Cost and Benefit Parameters'!$C$17)*Income_CF!AN79*(Cohort_WP!AN77/Cohort_CF!AN77))</f>
        <v>2604807.5652245115</v>
      </c>
      <c r="AO77" s="1">
        <f>IF(Income_CF!AO79="","",(1+'Cost and Benefit Parameters'!$C$17)*Income_CF!AO79*(Cohort_WP!AO77/Cohort_CF!AO77))</f>
        <v>2655990.3634893289</v>
      </c>
      <c r="AP77" s="1">
        <f>IF(Income_CF!AP79="","",(1+'Cost and Benefit Parameters'!$C$17)*Income_CF!AP79*(Cohort_WP!AP77/Cohort_CF!AP77))</f>
        <v>2706554.4509700923</v>
      </c>
      <c r="AQ77" s="1">
        <f>IF(Income_CF!AQ79="","",(1+'Cost and Benefit Parameters'!$C$17)*Income_CF!AQ79*(Cohort_WP!AQ77/Cohort_CF!AQ77))</f>
        <v>2756426.8126956932</v>
      </c>
      <c r="AR77" s="1">
        <f>IF(Income_CF!AR79="","",(1+'Cost and Benefit Parameters'!$C$17)*Income_CF!AR79*(Cohort_WP!AR77/Cohort_CF!AR77))</f>
        <v>2805534.32246979</v>
      </c>
      <c r="AS77" s="1">
        <f>IF(Income_CF!AS79="","",(1+'Cost and Benefit Parameters'!$C$17)*Income_CF!AS79*(Cohort_WP!AS77/Cohort_CF!AS77))</f>
        <v>2853803.9178566537</v>
      </c>
      <c r="AT77" s="1">
        <f>IF(Income_CF!AT79="","",(1+'Cost and Benefit Parameters'!$C$17)*Income_CF!AT79*(Cohort_WP!AT77/Cohort_CF!AT77))</f>
        <v>2901162.7781441775</v>
      </c>
      <c r="AU77" s="1">
        <f>IF(Income_CF!AU79="","",(1+'Cost and Benefit Parameters'!$C$17)*Income_CF!AU79*(Cohort_WP!AU77/Cohort_CF!AU77))</f>
        <v>2947538.5046912828</v>
      </c>
      <c r="AV77" s="1">
        <f>IF(Income_CF!AV79="","",(1+'Cost and Benefit Parameters'!$C$17)*Income_CF!AV79*(Cohort_WP!AV77/Cohort_CF!AV77))</f>
        <v>2992859.3030461324</v>
      </c>
      <c r="AW77" s="1">
        <f>IF(Income_CF!AW79="","",(1+'Cost and Benefit Parameters'!$C$17)*Income_CF!AW79*(Cohort_WP!AW77/Cohort_CF!AW77))</f>
        <v>3037054.1662041908</v>
      </c>
      <c r="AX77" s="1" t="str">
        <f>IF(Income_CF!AX79="","",(1+'Cost and Benefit Parameters'!$C$17)*Income_CF!AX79*(Cohort_WP!AX77/Cohort_CF!AX77))</f>
        <v/>
      </c>
      <c r="AY77" s="1" t="str">
        <f>IF(Income_CF!AY79="","",(1+'Cost and Benefit Parameters'!$C$17)*Income_CF!AY79*(Cohort_WP!AY77/Cohort_CF!AY77))</f>
        <v/>
      </c>
      <c r="AZ77" s="1" t="str">
        <f>IF(Income_CF!AZ79="","",(1+'Cost and Benefit Parameters'!$C$17)*Income_CF!AZ79*(Cohort_WP!AZ77/Cohort_CF!AZ77))</f>
        <v/>
      </c>
      <c r="BA77" s="1" t="str">
        <f>IF(Income_CF!BA79="","",(1+'Cost and Benefit Parameters'!$C$17)*Income_CF!BA79*(Cohort_WP!BA77/Cohort_CF!BA77))</f>
        <v/>
      </c>
      <c r="BB77" s="1" t="str">
        <f>IF(Income_CF!BB79="","",(1+'Cost and Benefit Parameters'!$C$17)*Income_CF!BB79*(Cohort_WP!BB77/Cohort_CF!BB77))</f>
        <v/>
      </c>
      <c r="BC77" s="1" t="str">
        <f>IF(Income_CF!BC79="","",(1+'Cost and Benefit Parameters'!$C$17)*Income_CF!BC79*(Cohort_WP!BC77/Cohort_CF!BC77))</f>
        <v/>
      </c>
      <c r="BD77" s="1" t="str">
        <f>IF(Income_CF!BD79="","",(1+'Cost and Benefit Parameters'!$C$17)*Income_CF!BD79*(Cohort_WP!BD77/Cohort_CF!BD77))</f>
        <v/>
      </c>
      <c r="BE77" s="1" t="str">
        <f>IF(Income_CF!BE79="","",(1+'Cost and Benefit Parameters'!$C$17)*Income_CF!BE79*(Cohort_WP!BE77/Cohort_CF!BE77))</f>
        <v/>
      </c>
      <c r="BF77" s="1" t="str">
        <f>IF(Income_CF!BF79="","",(1+'Cost and Benefit Parameters'!$C$17)*Income_CF!BF79*(Cohort_WP!BF77/Cohort_CF!BF77))</f>
        <v/>
      </c>
      <c r="BG77" s="1" t="str">
        <f>IF(Income_CF!BG79="","",(1+'Cost and Benefit Parameters'!$C$17)*Income_CF!BG79*(Cohort_WP!BG77/Cohort_CF!BG77))</f>
        <v/>
      </c>
      <c r="BH77" s="1" t="str">
        <f>IF(Income_CF!BH79="","",(1+'Cost and Benefit Parameters'!$C$17)*Income_CF!BH79*(Cohort_WP!BH77/Cohort_CF!BH77))</f>
        <v/>
      </c>
      <c r="BI77" s="1" t="str">
        <f>IF(Income_CF!BI79="","",(1+'Cost and Benefit Parameters'!$C$17)*Income_CF!BI79*(Cohort_WP!BI77/Cohort_CF!BI77))</f>
        <v/>
      </c>
      <c r="BJ77" s="1" t="str">
        <f>IF(Income_CF!BJ79="","",(1+'Cost and Benefit Parameters'!$C$17)*Income_CF!BJ79*(Cohort_WP!BJ77/Cohort_CF!BJ77))</f>
        <v/>
      </c>
      <c r="BK77" s="1" t="str">
        <f>IF(Income_CF!BK79="","",(1+'Cost and Benefit Parameters'!$C$17)*Income_CF!BK79*(Cohort_WP!BK77/Cohort_CF!BK77))</f>
        <v/>
      </c>
      <c r="BL77" s="1" t="str">
        <f>IF(Income_CF!BL79="","",(1+'Cost and Benefit Parameters'!$C$17)*Income_CF!BL79*(Cohort_WP!BL77/Cohort_CF!BL77))</f>
        <v/>
      </c>
      <c r="BM77" s="1" t="str">
        <f>IF(Income_CF!BM79="","",(1+'Cost and Benefit Parameters'!$C$17)*Income_CF!BM79*(Cohort_WP!BM77/Cohort_CF!BM77))</f>
        <v/>
      </c>
      <c r="BN77" s="1" t="str">
        <f>IF(Income_CF!BN79="","",(1+'Cost and Benefit Parameters'!$C$17)*Income_CF!BN79*(Cohort_WP!BN77/Cohort_CF!BN77))</f>
        <v/>
      </c>
    </row>
    <row r="78" spans="1:72" x14ac:dyDescent="0.55000000000000004">
      <c r="A78" s="642"/>
      <c r="B78" t="s">
        <v>470</v>
      </c>
      <c r="H78" s="1" t="str">
        <f>IF(Income_CF!H80="","",(1+'Cost and Benefit Parameters'!$C$17)*Income_CF!H80*(Cohort_WP!H78/Cohort_CF!H78))</f>
        <v/>
      </c>
      <c r="I78" s="1" t="str">
        <f>IF(Income_CF!I80="","",(1+'Cost and Benefit Parameters'!$C$17)*Income_CF!I80*(Cohort_WP!I78/Cohort_CF!I78))</f>
        <v/>
      </c>
      <c r="J78" s="1" t="str">
        <f>IF(Income_CF!J80="","",(1+'Cost and Benefit Parameters'!$C$17)*Income_CF!J80*(Cohort_WP!J78/Cohort_CF!J78))</f>
        <v/>
      </c>
      <c r="K78" s="1">
        <f>IF(Income_CF!K80="","",(1+'Cost and Benefit Parameters'!$C$17)*Income_CF!K80*(Cohort_WP!K78/Cohort_CF!K78))</f>
        <v>1122606.8620605264</v>
      </c>
      <c r="L78" s="1">
        <f>IF(Income_CF!L80="","",(1+'Cost and Benefit Parameters'!$C$17)*Income_CF!L80*(Cohort_WP!L78/Cohort_CF!L78))</f>
        <v>1166155.3804002802</v>
      </c>
      <c r="M78" s="1">
        <f>IF(Income_CF!M80="","",(1+'Cost and Benefit Parameters'!$C$17)*Income_CF!M80*(Cohort_WP!M78/Cohort_CF!M78))</f>
        <v>1210666.6286143323</v>
      </c>
      <c r="N78" s="1">
        <f>IF(Income_CF!N80="","",(1+'Cost and Benefit Parameters'!$C$17)*Income_CF!N80*(Cohort_WP!N78/Cohort_CF!N78))</f>
        <v>1256122.9368096029</v>
      </c>
      <c r="O78" s="1">
        <f>IF(Income_CF!O80="","",(1+'Cost and Benefit Parameters'!$C$17)*Income_CF!O80*(Cohort_WP!O78/Cohort_CF!O78))</f>
        <v>1310473.7920205048</v>
      </c>
      <c r="P78" s="1">
        <f>IF(Income_CF!P80="","",(1+'Cost and Benefit Parameters'!$C$17)*Income_CF!P80*(Cohort_WP!P78/Cohort_CF!P78))</f>
        <v>1357232.2928365204</v>
      </c>
      <c r="Q78" s="1">
        <f>IF(Income_CF!Q80="","",(1+'Cost and Benefit Parameters'!$C$17)*Income_CF!Q80*(Cohort_WP!Q78/Cohort_CF!Q78))</f>
        <v>1404816.0228292828</v>
      </c>
      <c r="R78" s="1">
        <f>IF(Income_CF!R80="","",(1+'Cost and Benefit Parameters'!$C$17)*Income_CF!R80*(Cohort_WP!R78/Cohort_CF!R78))</f>
        <v>1453195.8300236699</v>
      </c>
      <c r="S78" s="1">
        <f>IF(Income_CF!S80="","",(1+'Cost and Benefit Parameters'!$C$17)*Income_CF!S80*(Cohort_WP!S78/Cohort_CF!S78))</f>
        <v>1502340.092419683</v>
      </c>
      <c r="T78" s="1">
        <f>IF(Income_CF!T80="","",(1+'Cost and Benefit Parameters'!$C$17)*Income_CF!T80*(Cohort_WP!T78/Cohort_CF!T78))</f>
        <v>1552214.7101029456</v>
      </c>
      <c r="U78" s="1">
        <f>IF(Income_CF!U80="","",(1+'Cost and Benefit Parameters'!$C$17)*Income_CF!U80*(Cohort_WP!U78/Cohort_CF!U78))</f>
        <v>1602783.1046417428</v>
      </c>
      <c r="V78" s="1">
        <f>IF(Income_CF!V80="","",(1+'Cost and Benefit Parameters'!$C$17)*Income_CF!V80*(Cohort_WP!V78/Cohort_CF!V78))</f>
        <v>1654006.2260191012</v>
      </c>
      <c r="W78" s="1">
        <f>IF(Income_CF!W80="","",(1+'Cost and Benefit Parameters'!$C$17)*Income_CF!W80*(Cohort_WP!W78/Cohort_CF!W78))</f>
        <v>1705842.5673246449</v>
      </c>
      <c r="X78" s="1">
        <f>IF(Income_CF!X80="","",(1+'Cost and Benefit Parameters'!$C$17)*Income_CF!X80*(Cohort_WP!X78/Cohort_CF!X78))</f>
        <v>1758248.187405261</v>
      </c>
      <c r="Y78" s="1">
        <f>IF(Income_CF!Y80="","",(1+'Cost and Benefit Parameters'!$C$17)*Income_CF!Y80*(Cohort_WP!Y78/Cohort_CF!Y78))</f>
        <v>1811176.7416459981</v>
      </c>
      <c r="Z78" s="1">
        <f>IF(Income_CF!Z80="","",(1+'Cost and Benefit Parameters'!$C$17)*Income_CF!Z80*(Cohort_WP!Z78/Cohort_CF!Z78))</f>
        <v>1864579.521023578</v>
      </c>
      <c r="AA78" s="1">
        <f>IF(Income_CF!AA80="","",(1+'Cost and Benefit Parameters'!$C$17)*Income_CF!AA80*(Cohort_WP!AA78/Cohort_CF!AA78))</f>
        <v>1918405.4995437742</v>
      </c>
      <c r="AB78" s="1">
        <f>IF(Income_CF!AB80="","",(1+'Cost and Benefit Parameters'!$C$17)*Income_CF!AB80*(Cohort_WP!AB78/Cohort_CF!AB78))</f>
        <v>1972601.39014192</v>
      </c>
      <c r="AC78" s="1">
        <f>IF(Income_CF!AC80="","",(1+'Cost and Benefit Parameters'!$C$17)*Income_CF!AC80*(Cohort_WP!AC78/Cohort_CF!AC78))</f>
        <v>2027111.7090917872</v>
      </c>
      <c r="AD78" s="1">
        <f>IF(Income_CF!AD80="","",(1+'Cost and Benefit Parameters'!$C$17)*Income_CF!AD80*(Cohort_WP!AD78/Cohort_CF!AD78))</f>
        <v>2081878.8489334469</v>
      </c>
      <c r="AE78" s="1">
        <f>IF(Income_CF!AE80="","",(1+'Cost and Benefit Parameters'!$C$17)*Income_CF!AE80*(Cohort_WP!AE78/Cohort_CF!AE78))</f>
        <v>2136843.1598945647</v>
      </c>
      <c r="AF78" s="1">
        <f>IF(Income_CF!AF80="","",(1+'Cost and Benefit Parameters'!$C$17)*Income_CF!AF80*(Cohort_WP!AF78/Cohort_CF!AF78))</f>
        <v>2191943.0397428945</v>
      </c>
      <c r="AG78" s="1">
        <f>IF(Income_CF!AG80="","",(1+'Cost and Benefit Parameters'!$C$17)*Income_CF!AG80*(Cohort_WP!AG78/Cohort_CF!AG78))</f>
        <v>2247115.031969964</v>
      </c>
      <c r="AH78" s="1">
        <f>IF(Income_CF!AH80="","",(1+'Cost and Benefit Parameters'!$C$17)*Income_CF!AH80*(Cohort_WP!AH78/Cohort_CF!AH78))</f>
        <v>2302293.9321680814</v>
      </c>
      <c r="AI78" s="1">
        <f>IF(Income_CF!AI80="","",(1+'Cost and Benefit Parameters'!$C$17)*Income_CF!AI80*(Cohort_WP!AI78/Cohort_CF!AI78))</f>
        <v>2357412.9024242423</v>
      </c>
      <c r="AJ78" s="1">
        <f>IF(Income_CF!AJ80="","",(1+'Cost and Benefit Parameters'!$C$17)*Income_CF!AJ80*(Cohort_WP!AJ78/Cohort_CF!AJ78))</f>
        <v>2412403.5935158166</v>
      </c>
      <c r="AK78" s="1">
        <f>IF(Income_CF!AK80="","",(1+'Cost and Benefit Parameters'!$C$17)*Income_CF!AK80*(Cohort_WP!AK78/Cohort_CF!AK78))</f>
        <v>2467196.2746547568</v>
      </c>
      <c r="AL78" s="1">
        <f>IF(Income_CF!AL80="","",(1+'Cost and Benefit Parameters'!$C$17)*Income_CF!AL80*(Cohort_WP!AL78/Cohort_CF!AL78))</f>
        <v>2521719.970488451</v>
      </c>
      <c r="AM78" s="1">
        <f>IF(Income_CF!AM80="","",(1+'Cost and Benefit Parameters'!$C$17)*Income_CF!AM80*(Cohort_WP!AM78/Cohort_CF!AM78))</f>
        <v>2575902.6050279951</v>
      </c>
      <c r="AN78" s="1">
        <f>IF(Income_CF!AN80="","",(1+'Cost and Benefit Parameters'!$C$17)*Income_CF!AN80*(Cohort_WP!AN78/Cohort_CF!AN78))</f>
        <v>2629671.1521373666</v>
      </c>
      <c r="AO78" s="1">
        <f>IF(Income_CF!AO80="","",(1+'Cost and Benefit Parameters'!$C$17)*Income_CF!AO80*(Cohort_WP!AO78/Cohort_CF!AO78))</f>
        <v>2682951.7921812474</v>
      </c>
      <c r="AP78" s="1">
        <f>IF(Income_CF!AP80="","",(1+'Cost and Benefit Parameters'!$C$17)*Income_CF!AP80*(Cohort_WP!AP78/Cohort_CF!AP78))</f>
        <v>2735670.0743940086</v>
      </c>
      <c r="AQ78" s="1">
        <f>IF(Income_CF!AQ80="","",(1+'Cost and Benefit Parameters'!$C$17)*Income_CF!AQ80*(Cohort_WP!AQ78/Cohort_CF!AQ78))</f>
        <v>2787751.0844991943</v>
      </c>
      <c r="AR78" s="1">
        <f>IF(Income_CF!AR80="","",(1+'Cost and Benefit Parameters'!$C$17)*Income_CF!AR80*(Cohort_WP!AR78/Cohort_CF!AR78))</f>
        <v>2839119.6170765636</v>
      </c>
      <c r="AS78" s="1">
        <f>IF(Income_CF!AS80="","",(1+'Cost and Benefit Parameters'!$C$17)*Income_CF!AS80*(Cohort_WP!AS78/Cohort_CF!AS78))</f>
        <v>2889700.3521438846</v>
      </c>
      <c r="AT78" s="1">
        <f>IF(Income_CF!AT80="","",(1+'Cost and Benefit Parameters'!$C$17)*Income_CF!AT80*(Cohort_WP!AT78/Cohort_CF!AT78))</f>
        <v>2939418.0353923528</v>
      </c>
      <c r="AU78" s="1">
        <f>IF(Income_CF!AU80="","",(1+'Cost and Benefit Parameters'!$C$17)*Income_CF!AU80*(Cohort_WP!AU78/Cohort_CF!AU78))</f>
        <v>2988197.6614885032</v>
      </c>
      <c r="AV78" s="1">
        <f>IF(Income_CF!AV80="","",(1+'Cost and Benefit Parameters'!$C$17)*Income_CF!AV80*(Cohort_WP!AV78/Cohort_CF!AV78))</f>
        <v>3035964.6598320212</v>
      </c>
      <c r="AW78" s="1">
        <f>IF(Income_CF!AW80="","",(1+'Cost and Benefit Parameters'!$C$17)*Income_CF!AW80*(Cohort_WP!AW78/Cohort_CF!AW78))</f>
        <v>3082645.0821375167</v>
      </c>
      <c r="AX78" s="1">
        <f>IF(Income_CF!AX80="","",(1+'Cost and Benefit Parameters'!$C$17)*Income_CF!AX80*(Cohort_WP!AX78/Cohort_CF!AX78))</f>
        <v>3128165.791190316</v>
      </c>
      <c r="AY78" s="1" t="str">
        <f>IF(Income_CF!AY80="","",(1+'Cost and Benefit Parameters'!$C$17)*Income_CF!AY80*(Cohort_WP!AY78/Cohort_CF!AY78))</f>
        <v/>
      </c>
      <c r="AZ78" s="1" t="str">
        <f>IF(Income_CF!AZ80="","",(1+'Cost and Benefit Parameters'!$C$17)*Income_CF!AZ80*(Cohort_WP!AZ78/Cohort_CF!AZ78))</f>
        <v/>
      </c>
      <c r="BA78" s="1" t="str">
        <f>IF(Income_CF!BA80="","",(1+'Cost and Benefit Parameters'!$C$17)*Income_CF!BA80*(Cohort_WP!BA78/Cohort_CF!BA78))</f>
        <v/>
      </c>
      <c r="BB78" s="1" t="str">
        <f>IF(Income_CF!BB80="","",(1+'Cost and Benefit Parameters'!$C$17)*Income_CF!BB80*(Cohort_WP!BB78/Cohort_CF!BB78))</f>
        <v/>
      </c>
      <c r="BC78" s="1" t="str">
        <f>IF(Income_CF!BC80="","",(1+'Cost and Benefit Parameters'!$C$17)*Income_CF!BC80*(Cohort_WP!BC78/Cohort_CF!BC78))</f>
        <v/>
      </c>
      <c r="BD78" s="1" t="str">
        <f>IF(Income_CF!BD80="","",(1+'Cost and Benefit Parameters'!$C$17)*Income_CF!BD80*(Cohort_WP!BD78/Cohort_CF!BD78))</f>
        <v/>
      </c>
      <c r="BE78" s="1" t="str">
        <f>IF(Income_CF!BE80="","",(1+'Cost and Benefit Parameters'!$C$17)*Income_CF!BE80*(Cohort_WP!BE78/Cohort_CF!BE78))</f>
        <v/>
      </c>
      <c r="BF78" s="1" t="str">
        <f>IF(Income_CF!BF80="","",(1+'Cost and Benefit Parameters'!$C$17)*Income_CF!BF80*(Cohort_WP!BF78/Cohort_CF!BF78))</f>
        <v/>
      </c>
      <c r="BG78" s="1" t="str">
        <f>IF(Income_CF!BG80="","",(1+'Cost and Benefit Parameters'!$C$17)*Income_CF!BG80*(Cohort_WP!BG78/Cohort_CF!BG78))</f>
        <v/>
      </c>
      <c r="BH78" s="1" t="str">
        <f>IF(Income_CF!BH80="","",(1+'Cost and Benefit Parameters'!$C$17)*Income_CF!BH80*(Cohort_WP!BH78/Cohort_CF!BH78))</f>
        <v/>
      </c>
      <c r="BI78" s="1" t="str">
        <f>IF(Income_CF!BI80="","",(1+'Cost and Benefit Parameters'!$C$17)*Income_CF!BI80*(Cohort_WP!BI78/Cohort_CF!BI78))</f>
        <v/>
      </c>
      <c r="BJ78" s="1" t="str">
        <f>IF(Income_CF!BJ80="","",(1+'Cost and Benefit Parameters'!$C$17)*Income_CF!BJ80*(Cohort_WP!BJ78/Cohort_CF!BJ78))</f>
        <v/>
      </c>
      <c r="BK78" s="1" t="str">
        <f>IF(Income_CF!BK80="","",(1+'Cost and Benefit Parameters'!$C$17)*Income_CF!BK80*(Cohort_WP!BK78/Cohort_CF!BK78))</f>
        <v/>
      </c>
      <c r="BL78" s="1" t="str">
        <f>IF(Income_CF!BL80="","",(1+'Cost and Benefit Parameters'!$C$17)*Income_CF!BL80*(Cohort_WP!BL78/Cohort_CF!BL78))</f>
        <v/>
      </c>
      <c r="BM78" s="1" t="str">
        <f>IF(Income_CF!BM80="","",(1+'Cost and Benefit Parameters'!$C$17)*Income_CF!BM80*(Cohort_WP!BM78/Cohort_CF!BM78))</f>
        <v/>
      </c>
      <c r="BN78" s="1" t="str">
        <f>IF(Income_CF!BN80="","",(1+'Cost and Benefit Parameters'!$C$17)*Income_CF!BN80*(Cohort_WP!BN78/Cohort_CF!BN78))</f>
        <v/>
      </c>
    </row>
    <row r="79" spans="1:72" x14ac:dyDescent="0.55000000000000004">
      <c r="A79" s="642"/>
      <c r="B79" t="s">
        <v>471</v>
      </c>
      <c r="H79" s="1" t="str">
        <f>IF(Income_CF!H81="","",(1+'Cost and Benefit Parameters'!$C$17)*Income_CF!H81*(Cohort_WP!H79/Cohort_CF!H79))</f>
        <v/>
      </c>
      <c r="I79" s="1" t="str">
        <f>IF(Income_CF!I81="","",(1+'Cost and Benefit Parameters'!$C$17)*Income_CF!I81*(Cohort_WP!I79/Cohort_CF!I79))</f>
        <v/>
      </c>
      <c r="J79" s="1" t="str">
        <f>IF(Income_CF!J81="","",(1+'Cost and Benefit Parameters'!$C$17)*Income_CF!J81*(Cohort_WP!J79/Cohort_CF!J79))</f>
        <v/>
      </c>
      <c r="K79" s="1" t="str">
        <f>IF(Income_CF!K81="","",(1+'Cost and Benefit Parameters'!$C$17)*Income_CF!K81*(Cohort_WP!K79/Cohort_CF!K79))</f>
        <v/>
      </c>
      <c r="L79" s="1">
        <f>IF(Income_CF!L81="","",(1+'Cost and Benefit Parameters'!$C$17)*Income_CF!L81*(Cohort_WP!L79/Cohort_CF!L79))</f>
        <v>1156285.0679223421</v>
      </c>
      <c r="M79" s="1">
        <f>IF(Income_CF!M81="","",(1+'Cost and Benefit Parameters'!$C$17)*Income_CF!M81*(Cohort_WP!M79/Cohort_CF!M79))</f>
        <v>1201140.0418122888</v>
      </c>
      <c r="N79" s="1">
        <f>IF(Income_CF!N81="","",(1+'Cost and Benefit Parameters'!$C$17)*Income_CF!N81*(Cohort_WP!N79/Cohort_CF!N79))</f>
        <v>1246986.627472762</v>
      </c>
      <c r="O79" s="1">
        <f>IF(Income_CF!O81="","",(1+'Cost and Benefit Parameters'!$C$17)*Income_CF!O81*(Cohort_WP!O79/Cohort_CF!O79))</f>
        <v>1293806.6249138911</v>
      </c>
      <c r="P79" s="1">
        <f>IF(Income_CF!P81="","",(1+'Cost and Benefit Parameters'!$C$17)*Income_CF!P81*(Cohort_WP!P79/Cohort_CF!P79))</f>
        <v>1349788.0057811199</v>
      </c>
      <c r="Q79" s="1">
        <f>IF(Income_CF!Q81="","",(1+'Cost and Benefit Parameters'!$C$17)*Income_CF!Q81*(Cohort_WP!Q79/Cohort_CF!Q79))</f>
        <v>1397949.2616216161</v>
      </c>
      <c r="R79" s="1">
        <f>IF(Income_CF!R81="","",(1+'Cost and Benefit Parameters'!$C$17)*Income_CF!R81*(Cohort_WP!R79/Cohort_CF!R79))</f>
        <v>1446960.5035141611</v>
      </c>
      <c r="S79" s="1">
        <f>IF(Income_CF!S81="","",(1+'Cost and Benefit Parameters'!$C$17)*Income_CF!S81*(Cohort_WP!S79/Cohort_CF!S79))</f>
        <v>1496791.7049243797</v>
      </c>
      <c r="T79" s="1">
        <f>IF(Income_CF!T81="","",(1+'Cost and Benefit Parameters'!$C$17)*Income_CF!T81*(Cohort_WP!T79/Cohort_CF!T79))</f>
        <v>1547410.2951922736</v>
      </c>
      <c r="U79" s="1">
        <f>IF(Income_CF!U81="","",(1+'Cost and Benefit Parameters'!$C$17)*Income_CF!U81*(Cohort_WP!U79/Cohort_CF!U79))</f>
        <v>1598781.1514060341</v>
      </c>
      <c r="V79" s="1">
        <f>IF(Income_CF!V81="","",(1+'Cost and Benefit Parameters'!$C$17)*Income_CF!V81*(Cohort_WP!V79/Cohort_CF!V79))</f>
        <v>1650866.5977809948</v>
      </c>
      <c r="W79" s="1">
        <f>IF(Income_CF!W81="","",(1+'Cost and Benefit Parameters'!$C$17)*Income_CF!W81*(Cohort_WP!W79/Cohort_CF!W79))</f>
        <v>1703626.4127996746</v>
      </c>
      <c r="X79" s="1">
        <f>IF(Income_CF!X81="","",(1+'Cost and Benefit Parameters'!$C$17)*Income_CF!X81*(Cohort_WP!X79/Cohort_CF!X79))</f>
        <v>1757017.844344384</v>
      </c>
      <c r="Y79" s="1">
        <f>IF(Income_CF!Y81="","",(1+'Cost and Benefit Parameters'!$C$17)*Income_CF!Y81*(Cohort_WP!Y79/Cohort_CF!Y79))</f>
        <v>1810995.633027419</v>
      </c>
      <c r="Z79" s="1">
        <f>IF(Income_CF!Z81="","",(1+'Cost and Benefit Parameters'!$C$17)*Income_CF!Z81*(Cohort_WP!Z79/Cohort_CF!Z79))</f>
        <v>1865512.0438953778</v>
      </c>
      <c r="AA79" s="1">
        <f>IF(Income_CF!AA81="","",(1+'Cost and Benefit Parameters'!$C$17)*Income_CF!AA81*(Cohort_WP!AA79/Cohort_CF!AA79))</f>
        <v>1920516.9066542853</v>
      </c>
      <c r="AB79" s="1">
        <f>IF(Income_CF!AB81="","",(1+'Cost and Benefit Parameters'!$C$17)*Income_CF!AB81*(Cohort_WP!AB79/Cohort_CF!AB79))</f>
        <v>1975957.6645300877</v>
      </c>
      <c r="AC79" s="1">
        <f>IF(Income_CF!AC81="","",(1+'Cost and Benefit Parameters'!$C$17)*Income_CF!AC81*(Cohort_WP!AC79/Cohort_CF!AC79))</f>
        <v>2031779.4318461779</v>
      </c>
      <c r="AD79" s="1">
        <f>IF(Income_CF!AD81="","",(1+'Cost and Benefit Parameters'!$C$17)*Income_CF!AD81*(Cohort_WP!AD79/Cohort_CF!AD79))</f>
        <v>2087925.0603645407</v>
      </c>
      <c r="AE79" s="1">
        <f>IF(Income_CF!AE81="","",(1+'Cost and Benefit Parameters'!$C$17)*Income_CF!AE81*(Cohort_WP!AE79/Cohort_CF!AE79))</f>
        <v>2144335.21440145</v>
      </c>
      <c r="AF79" s="1">
        <f>IF(Income_CF!AF81="","",(1+'Cost and Benefit Parameters'!$C$17)*Income_CF!AF81*(Cohort_WP!AF79/Cohort_CF!AF79))</f>
        <v>2200948.4546914017</v>
      </c>
      <c r="AG79" s="1">
        <f>IF(Income_CF!AG81="","",(1+'Cost and Benefit Parameters'!$C$17)*Income_CF!AG81*(Cohort_WP!AG79/Cohort_CF!AG79))</f>
        <v>2257701.3309351816</v>
      </c>
      <c r="AH79" s="1">
        <f>IF(Income_CF!AH81="","",(1+'Cost and Benefit Parameters'!$C$17)*Income_CF!AH81*(Cohort_WP!AH79/Cohort_CF!AH79))</f>
        <v>2314528.482929063</v>
      </c>
      <c r="AI79" s="1">
        <f>IF(Income_CF!AI81="","",(1+'Cost and Benefit Parameters'!$C$17)*Income_CF!AI81*(Cohort_WP!AI79/Cohort_CF!AI79))</f>
        <v>2371362.7501331232</v>
      </c>
      <c r="AJ79" s="1">
        <f>IF(Income_CF!AJ81="","",(1+'Cost and Benefit Parameters'!$C$17)*Income_CF!AJ81*(Cohort_WP!AJ79/Cohort_CF!AJ79))</f>
        <v>2428135.2894969694</v>
      </c>
      <c r="AK79" s="1">
        <f>IF(Income_CF!AK81="","",(1+'Cost and Benefit Parameters'!$C$17)*Income_CF!AK81*(Cohort_WP!AK79/Cohort_CF!AK79))</f>
        <v>2484775.7013212917</v>
      </c>
      <c r="AL79" s="1">
        <f>IF(Income_CF!AL81="","",(1+'Cost and Benefit Parameters'!$C$17)*Income_CF!AL81*(Cohort_WP!AL79/Cohort_CF!AL79))</f>
        <v>2541212.1628943994</v>
      </c>
      <c r="AM79" s="1">
        <f>IF(Income_CF!AM81="","",(1+'Cost and Benefit Parameters'!$C$17)*Income_CF!AM81*(Cohort_WP!AM79/Cohort_CF!AM79))</f>
        <v>2597371.5696031046</v>
      </c>
      <c r="AN79" s="1">
        <f>IF(Income_CF!AN81="","",(1+'Cost and Benefit Parameters'!$C$17)*Income_CF!AN81*(Cohort_WP!AN79/Cohort_CF!AN79))</f>
        <v>2653179.6831788346</v>
      </c>
      <c r="AO79" s="1">
        <f>IF(Income_CF!AO81="","",(1+'Cost and Benefit Parameters'!$C$17)*Income_CF!AO81*(Cohort_WP!AO79/Cohort_CF!AO79))</f>
        <v>2708561.2867014878</v>
      </c>
      <c r="AP79" s="1">
        <f>IF(Income_CF!AP81="","",(1+'Cost and Benefit Parameters'!$C$17)*Income_CF!AP81*(Cohort_WP!AP79/Cohort_CF!AP79))</f>
        <v>2763440.3459466849</v>
      </c>
      <c r="AQ79" s="1">
        <f>IF(Income_CF!AQ81="","",(1+'Cost and Benefit Parameters'!$C$17)*Income_CF!AQ81*(Cohort_WP!AQ79/Cohort_CF!AQ79))</f>
        <v>2817740.1766258287</v>
      </c>
      <c r="AR79" s="1">
        <f>IF(Income_CF!AR81="","",(1+'Cost and Benefit Parameters'!$C$17)*Income_CF!AR81*(Cohort_WP!AR79/Cohort_CF!AR79))</f>
        <v>2871383.6170341703</v>
      </c>
      <c r="AS79" s="1">
        <f>IF(Income_CF!AS81="","",(1+'Cost and Benefit Parameters'!$C$17)*Income_CF!AS81*(Cohort_WP!AS79/Cohort_CF!AS79))</f>
        <v>2924293.2055888614</v>
      </c>
      <c r="AT79" s="1">
        <f>IF(Income_CF!AT81="","",(1+'Cost and Benefit Parameters'!$C$17)*Income_CF!AT81*(Cohort_WP!AT79/Cohort_CF!AT79))</f>
        <v>2976391.3627082002</v>
      </c>
      <c r="AU79" s="1">
        <f>IF(Income_CF!AU81="","",(1+'Cost and Benefit Parameters'!$C$17)*Income_CF!AU81*(Cohort_WP!AU79/Cohort_CF!AU79))</f>
        <v>3027600.5764541235</v>
      </c>
      <c r="AV79" s="1">
        <f>IF(Income_CF!AV81="","",(1+'Cost and Benefit Parameters'!$C$17)*Income_CF!AV81*(Cohort_WP!AV79/Cohort_CF!AV79))</f>
        <v>3077843.5913331588</v>
      </c>
      <c r="AW79" s="1">
        <f>IF(Income_CF!AW81="","",(1+'Cost and Benefit Parameters'!$C$17)*Income_CF!AW81*(Cohort_WP!AW79/Cohort_CF!AW79))</f>
        <v>3127043.5996269817</v>
      </c>
      <c r="AX79" s="1">
        <f>IF(Income_CF!AX81="","",(1+'Cost and Benefit Parameters'!$C$17)*Income_CF!AX81*(Cohort_WP!AX79/Cohort_CF!AX79))</f>
        <v>3175124.4346016417</v>
      </c>
      <c r="AY79" s="1">
        <f>IF(Income_CF!AY81="","",(1+'Cost and Benefit Parameters'!$C$17)*Income_CF!AY81*(Cohort_WP!AY79/Cohort_CF!AY79))</f>
        <v>3222010.7649260256</v>
      </c>
      <c r="AZ79" s="1" t="str">
        <f>IF(Income_CF!AZ81="","",(1+'Cost and Benefit Parameters'!$C$17)*Income_CF!AZ81*(Cohort_WP!AZ79/Cohort_CF!AZ79))</f>
        <v/>
      </c>
      <c r="BA79" s="1" t="str">
        <f>IF(Income_CF!BA81="","",(1+'Cost and Benefit Parameters'!$C$17)*Income_CF!BA81*(Cohort_WP!BA79/Cohort_CF!BA79))</f>
        <v/>
      </c>
      <c r="BB79" s="1" t="str">
        <f>IF(Income_CF!BB81="","",(1+'Cost and Benefit Parameters'!$C$17)*Income_CF!BB81*(Cohort_WP!BB79/Cohort_CF!BB79))</f>
        <v/>
      </c>
      <c r="BC79" s="1" t="str">
        <f>IF(Income_CF!BC81="","",(1+'Cost and Benefit Parameters'!$C$17)*Income_CF!BC81*(Cohort_WP!BC79/Cohort_CF!BC79))</f>
        <v/>
      </c>
      <c r="BD79" s="1" t="str">
        <f>IF(Income_CF!BD81="","",(1+'Cost and Benefit Parameters'!$C$17)*Income_CF!BD81*(Cohort_WP!BD79/Cohort_CF!BD79))</f>
        <v/>
      </c>
      <c r="BE79" s="1" t="str">
        <f>IF(Income_CF!BE81="","",(1+'Cost and Benefit Parameters'!$C$17)*Income_CF!BE81*(Cohort_WP!BE79/Cohort_CF!BE79))</f>
        <v/>
      </c>
      <c r="BF79" s="1" t="str">
        <f>IF(Income_CF!BF81="","",(1+'Cost and Benefit Parameters'!$C$17)*Income_CF!BF81*(Cohort_WP!BF79/Cohort_CF!BF79))</f>
        <v/>
      </c>
      <c r="BG79" s="1" t="str">
        <f>IF(Income_CF!BG81="","",(1+'Cost and Benefit Parameters'!$C$17)*Income_CF!BG81*(Cohort_WP!BG79/Cohort_CF!BG79))</f>
        <v/>
      </c>
      <c r="BH79" s="1" t="str">
        <f>IF(Income_CF!BH81="","",(1+'Cost and Benefit Parameters'!$C$17)*Income_CF!BH81*(Cohort_WP!BH79/Cohort_CF!BH79))</f>
        <v/>
      </c>
      <c r="BI79" s="1" t="str">
        <f>IF(Income_CF!BI81="","",(1+'Cost and Benefit Parameters'!$C$17)*Income_CF!BI81*(Cohort_WP!BI79/Cohort_CF!BI79))</f>
        <v/>
      </c>
      <c r="BJ79" s="1" t="str">
        <f>IF(Income_CF!BJ81="","",(1+'Cost and Benefit Parameters'!$C$17)*Income_CF!BJ81*(Cohort_WP!BJ79/Cohort_CF!BJ79))</f>
        <v/>
      </c>
      <c r="BK79" s="1" t="str">
        <f>IF(Income_CF!BK81="","",(1+'Cost and Benefit Parameters'!$C$17)*Income_CF!BK81*(Cohort_WP!BK79/Cohort_CF!BK79))</f>
        <v/>
      </c>
      <c r="BL79" s="1" t="str">
        <f>IF(Income_CF!BL81="","",(1+'Cost and Benefit Parameters'!$C$17)*Income_CF!BL81*(Cohort_WP!BL79/Cohort_CF!BL79))</f>
        <v/>
      </c>
      <c r="BM79" s="1" t="str">
        <f>IF(Income_CF!BM81="","",(1+'Cost and Benefit Parameters'!$C$17)*Income_CF!BM81*(Cohort_WP!BM79/Cohort_CF!BM79))</f>
        <v/>
      </c>
      <c r="BN79" s="1" t="str">
        <f>IF(Income_CF!BN81="","",(1+'Cost and Benefit Parameters'!$C$17)*Income_CF!BN81*(Cohort_WP!BN79/Cohort_CF!BN79))</f>
        <v/>
      </c>
    </row>
    <row r="80" spans="1:72" x14ac:dyDescent="0.55000000000000004">
      <c r="A80" s="642"/>
      <c r="B80" t="s">
        <v>472</v>
      </c>
      <c r="H80" s="1" t="str">
        <f>IF(Income_CF!H82="","",(1+'Cost and Benefit Parameters'!$C$17)*Income_CF!H82*(Cohort_WP!H80/Cohort_CF!H80))</f>
        <v/>
      </c>
      <c r="I80" s="1" t="str">
        <f>IF(Income_CF!I82="","",(1+'Cost and Benefit Parameters'!$C$17)*Income_CF!I82*(Cohort_WP!I80/Cohort_CF!I80))</f>
        <v/>
      </c>
      <c r="J80" s="1" t="str">
        <f>IF(Income_CF!J82="","",(1+'Cost and Benefit Parameters'!$C$17)*Income_CF!J82*(Cohort_WP!J80/Cohort_CF!J80))</f>
        <v/>
      </c>
      <c r="K80" s="1" t="str">
        <f>IF(Income_CF!K82="","",(1+'Cost and Benefit Parameters'!$C$17)*Income_CF!K82*(Cohort_WP!K80/Cohort_CF!K80))</f>
        <v/>
      </c>
      <c r="L80" s="1" t="str">
        <f>IF(Income_CF!L82="","",(1+'Cost and Benefit Parameters'!$C$17)*Income_CF!L82*(Cohort_WP!L80/Cohort_CF!L80))</f>
        <v/>
      </c>
      <c r="M80" s="1">
        <f>IF(Income_CF!M82="","",(1+'Cost and Benefit Parameters'!$C$17)*Income_CF!M82*(Cohort_WP!M80/Cohort_CF!M80))</f>
        <v>1190973.6199600124</v>
      </c>
      <c r="N80" s="1">
        <f>IF(Income_CF!N82="","",(1+'Cost and Benefit Parameters'!$C$17)*Income_CF!N82*(Cohort_WP!N80/Cohort_CF!N80))</f>
        <v>1237174.2430666573</v>
      </c>
      <c r="O80" s="1">
        <f>IF(Income_CF!O82="","",(1+'Cost and Benefit Parameters'!$C$17)*Income_CF!O82*(Cohort_WP!O80/Cohort_CF!O80))</f>
        <v>1284396.226296945</v>
      </c>
      <c r="P80" s="1">
        <f>IF(Income_CF!P82="","",(1+'Cost and Benefit Parameters'!$C$17)*Income_CF!P82*(Cohort_WP!P80/Cohort_CF!P80))</f>
        <v>1332620.8236613076</v>
      </c>
      <c r="Q80" s="1">
        <f>IF(Income_CF!Q82="","",(1+'Cost and Benefit Parameters'!$C$17)*Income_CF!Q82*(Cohort_WP!Q80/Cohort_CF!Q80))</f>
        <v>1390281.6459545535</v>
      </c>
      <c r="R80" s="1">
        <f>IF(Income_CF!R82="","",(1+'Cost and Benefit Parameters'!$C$17)*Income_CF!R82*(Cohort_WP!R80/Cohort_CF!R80))</f>
        <v>1439887.7394702644</v>
      </c>
      <c r="S80" s="1">
        <f>IF(Income_CF!S82="","",(1+'Cost and Benefit Parameters'!$C$17)*Income_CF!S82*(Cohort_WP!S80/Cohort_CF!S80))</f>
        <v>1490369.3186195858</v>
      </c>
      <c r="T80" s="1">
        <f>IF(Income_CF!T82="","",(1+'Cost and Benefit Parameters'!$C$17)*Income_CF!T82*(Cohort_WP!T80/Cohort_CF!T80))</f>
        <v>1541695.4560721114</v>
      </c>
      <c r="U80" s="1">
        <f>IF(Income_CF!U82="","",(1+'Cost and Benefit Parameters'!$C$17)*Income_CF!U82*(Cohort_WP!U80/Cohort_CF!U80))</f>
        <v>1593832.6040480419</v>
      </c>
      <c r="V80" s="1">
        <f>IF(Income_CF!V82="","",(1+'Cost and Benefit Parameters'!$C$17)*Income_CF!V82*(Cohort_WP!V80/Cohort_CF!V80))</f>
        <v>1646744.5859482149</v>
      </c>
      <c r="W80" s="1">
        <f>IF(Income_CF!W82="","",(1+'Cost and Benefit Parameters'!$C$17)*Income_CF!W82*(Cohort_WP!W80/Cohort_CF!W80))</f>
        <v>1700392.5957144247</v>
      </c>
      <c r="X80" s="1">
        <f>IF(Income_CF!X82="","",(1+'Cost and Benefit Parameters'!$C$17)*Income_CF!X82*(Cohort_WP!X80/Cohort_CF!X80))</f>
        <v>1754735.2051836648</v>
      </c>
      <c r="Y80" s="1">
        <f>IF(Income_CF!Y82="","",(1+'Cost and Benefit Parameters'!$C$17)*Income_CF!Y82*(Cohort_WP!Y80/Cohort_CF!Y80))</f>
        <v>1809728.3796747155</v>
      </c>
      <c r="Z80" s="1">
        <f>IF(Income_CF!Z82="","",(1+'Cost and Benefit Parameters'!$C$17)*Income_CF!Z82*(Cohort_WP!Z80/Cohort_CF!Z80))</f>
        <v>1865325.5020182414</v>
      </c>
      <c r="AA80" s="1">
        <f>IF(Income_CF!AA82="","",(1+'Cost and Benefit Parameters'!$C$17)*Income_CF!AA82*(Cohort_WP!AA80/Cohort_CF!AA80))</f>
        <v>1921477.4052122387</v>
      </c>
      <c r="AB80" s="1">
        <f>IF(Income_CF!AB82="","",(1+'Cost and Benefit Parameters'!$C$17)*Income_CF!AB82*(Cohort_WP!AB80/Cohort_CF!AB80))</f>
        <v>1978132.4138539138</v>
      </c>
      <c r="AC80" s="1">
        <f>IF(Income_CF!AC82="","",(1+'Cost and Benefit Parameters'!$C$17)*Income_CF!AC82*(Cohort_WP!AC80/Cohort_CF!AC80))</f>
        <v>2035236.3944659906</v>
      </c>
      <c r="AD80" s="1">
        <f>IF(Income_CF!AD82="","",(1+'Cost and Benefit Parameters'!$C$17)*Income_CF!AD82*(Cohort_WP!AD80/Cohort_CF!AD80))</f>
        <v>2092732.8148015628</v>
      </c>
      <c r="AE80" s="1">
        <f>IF(Income_CF!AE82="","",(1+'Cost and Benefit Parameters'!$C$17)*Income_CF!AE82*(Cohort_WP!AE80/Cohort_CF!AE80))</f>
        <v>2150562.8121754765</v>
      </c>
      <c r="AF80" s="1">
        <f>IF(Income_CF!AF82="","",(1+'Cost and Benefit Parameters'!$C$17)*Income_CF!AF82*(Cohort_WP!AF80/Cohort_CF!AF80))</f>
        <v>2208665.2708334941</v>
      </c>
      <c r="AG80" s="1">
        <f>IF(Income_CF!AG82="","",(1+'Cost and Benefit Parameters'!$C$17)*Income_CF!AG82*(Cohort_WP!AG80/Cohort_CF!AG80))</f>
        <v>2266976.9083321434</v>
      </c>
      <c r="AH80" s="1">
        <f>IF(Income_CF!AH82="","",(1+'Cost and Benefit Parameters'!$C$17)*Income_CF!AH82*(Cohort_WP!AH80/Cohort_CF!AH80))</f>
        <v>2325432.3708632365</v>
      </c>
      <c r="AI80" s="1">
        <f>IF(Income_CF!AI82="","",(1+'Cost and Benefit Parameters'!$C$17)*Income_CF!AI82*(Cohort_WP!AI80/Cohort_CF!AI80))</f>
        <v>2383964.3374169343</v>
      </c>
      <c r="AJ80" s="1">
        <f>IF(Income_CF!AJ82="","",(1+'Cost and Benefit Parameters'!$C$17)*Income_CF!AJ82*(Cohort_WP!AJ80/Cohort_CF!AJ80))</f>
        <v>2442503.6326371175</v>
      </c>
      <c r="AK80" s="1">
        <f>IF(Income_CF!AK82="","",(1+'Cost and Benefit Parameters'!$C$17)*Income_CF!AK82*(Cohort_WP!AK80/Cohort_CF!AK80))</f>
        <v>2500979.3481818791</v>
      </c>
      <c r="AL80" s="1">
        <f>IF(Income_CF!AL82="","",(1+'Cost and Benefit Parameters'!$C$17)*Income_CF!AL82*(Cohort_WP!AL80/Cohort_CF!AL80))</f>
        <v>2559318.9723609299</v>
      </c>
      <c r="AM80" s="1">
        <f>IF(Income_CF!AM82="","",(1+'Cost and Benefit Parameters'!$C$17)*Income_CF!AM82*(Cohort_WP!AM80/Cohort_CF!AM80))</f>
        <v>2617448.5277812313</v>
      </c>
      <c r="AN80" s="1">
        <f>IF(Income_CF!AN82="","",(1+'Cost and Benefit Parameters'!$C$17)*Income_CF!AN82*(Cohort_WP!AN80/Cohort_CF!AN80))</f>
        <v>2675292.7166911974</v>
      </c>
      <c r="AO80" s="1">
        <f>IF(Income_CF!AO82="","",(1+'Cost and Benefit Parameters'!$C$17)*Income_CF!AO82*(Cohort_WP!AO80/Cohort_CF!AO80))</f>
        <v>2732775.0736741996</v>
      </c>
      <c r="AP80" s="1">
        <f>IF(Income_CF!AP82="","",(1+'Cost and Benefit Parameters'!$C$17)*Income_CF!AP82*(Cohort_WP!AP80/Cohort_CF!AP80))</f>
        <v>2789818.1253025322</v>
      </c>
      <c r="AQ80" s="1">
        <f>IF(Income_CF!AQ82="","",(1+'Cost and Benefit Parameters'!$C$17)*Income_CF!AQ82*(Cohort_WP!AQ80/Cohort_CF!AQ80))</f>
        <v>2846343.556325085</v>
      </c>
      <c r="AR80" s="1">
        <f>IF(Income_CF!AR82="","",(1+'Cost and Benefit Parameters'!$C$17)*Income_CF!AR82*(Cohort_WP!AR80/Cohort_CF!AR80))</f>
        <v>2902272.3819246036</v>
      </c>
      <c r="AS80" s="1">
        <f>IF(Income_CF!AS82="","",(1+'Cost and Benefit Parameters'!$C$17)*Income_CF!AS82*(Cohort_WP!AS80/Cohort_CF!AS80))</f>
        <v>2957525.1255451953</v>
      </c>
      <c r="AT80" s="1">
        <f>IF(Income_CF!AT82="","",(1+'Cost and Benefit Parameters'!$C$17)*Income_CF!AT82*(Cohort_WP!AT80/Cohort_CF!AT80))</f>
        <v>3012022.0017565265</v>
      </c>
      <c r="AU80" s="1">
        <f>IF(Income_CF!AU82="","",(1+'Cost and Benefit Parameters'!$C$17)*Income_CF!AU82*(Cohort_WP!AU80/Cohort_CF!AU80))</f>
        <v>3065683.1035894463</v>
      </c>
      <c r="AV80" s="1">
        <f>IF(Income_CF!AV82="","",(1+'Cost and Benefit Parameters'!$C$17)*Income_CF!AV82*(Cohort_WP!AV80/Cohort_CF!AV80))</f>
        <v>3118428.5937477476</v>
      </c>
      <c r="AW80" s="1">
        <f>IF(Income_CF!AW82="","",(1+'Cost and Benefit Parameters'!$C$17)*Income_CF!AW82*(Cohort_WP!AW80/Cohort_CF!AW80))</f>
        <v>3170178.8990731533</v>
      </c>
      <c r="AX80" s="1">
        <f>IF(Income_CF!AX82="","",(1+'Cost and Benefit Parameters'!$C$17)*Income_CF!AX82*(Cohort_WP!AX80/Cohort_CF!AX80))</f>
        <v>3220854.9076157911</v>
      </c>
      <c r="AY80" s="1">
        <f>IF(Income_CF!AY82="","",(1+'Cost and Benefit Parameters'!$C$17)*Income_CF!AY82*(Cohort_WP!AY80/Cohort_CF!AY80))</f>
        <v>3270378.1676396914</v>
      </c>
      <c r="AZ80" s="1">
        <f>IF(Income_CF!AZ82="","",(1+'Cost and Benefit Parameters'!$C$17)*Income_CF!AZ82*(Cohort_WP!AZ80/Cohort_CF!AZ80))</f>
        <v>3318671.0878738067</v>
      </c>
      <c r="BA80" s="1" t="str">
        <f>IF(Income_CF!BA82="","",(1+'Cost and Benefit Parameters'!$C$17)*Income_CF!BA82*(Cohort_WP!BA80/Cohort_CF!BA80))</f>
        <v/>
      </c>
      <c r="BB80" s="1" t="str">
        <f>IF(Income_CF!BB82="","",(1+'Cost and Benefit Parameters'!$C$17)*Income_CF!BB82*(Cohort_WP!BB80/Cohort_CF!BB80))</f>
        <v/>
      </c>
      <c r="BC80" s="1" t="str">
        <f>IF(Income_CF!BC82="","",(1+'Cost and Benefit Parameters'!$C$17)*Income_CF!BC82*(Cohort_WP!BC80/Cohort_CF!BC80))</f>
        <v/>
      </c>
      <c r="BD80" s="1" t="str">
        <f>IF(Income_CF!BD82="","",(1+'Cost and Benefit Parameters'!$C$17)*Income_CF!BD82*(Cohort_WP!BD80/Cohort_CF!BD80))</f>
        <v/>
      </c>
      <c r="BE80" s="1" t="str">
        <f>IF(Income_CF!BE82="","",(1+'Cost and Benefit Parameters'!$C$17)*Income_CF!BE82*(Cohort_WP!BE80/Cohort_CF!BE80))</f>
        <v/>
      </c>
      <c r="BF80" s="1" t="str">
        <f>IF(Income_CF!BF82="","",(1+'Cost and Benefit Parameters'!$C$17)*Income_CF!BF82*(Cohort_WP!BF80/Cohort_CF!BF80))</f>
        <v/>
      </c>
      <c r="BG80" s="1" t="str">
        <f>IF(Income_CF!BG82="","",(1+'Cost and Benefit Parameters'!$C$17)*Income_CF!BG82*(Cohort_WP!BG80/Cohort_CF!BG80))</f>
        <v/>
      </c>
      <c r="BH80" s="1" t="str">
        <f>IF(Income_CF!BH82="","",(1+'Cost and Benefit Parameters'!$C$17)*Income_CF!BH82*(Cohort_WP!BH80/Cohort_CF!BH80))</f>
        <v/>
      </c>
      <c r="BI80" s="1" t="str">
        <f>IF(Income_CF!BI82="","",(1+'Cost and Benefit Parameters'!$C$17)*Income_CF!BI82*(Cohort_WP!BI80/Cohort_CF!BI80))</f>
        <v/>
      </c>
      <c r="BJ80" s="1" t="str">
        <f>IF(Income_CF!BJ82="","",(1+'Cost and Benefit Parameters'!$C$17)*Income_CF!BJ82*(Cohort_WP!BJ80/Cohort_CF!BJ80))</f>
        <v/>
      </c>
      <c r="BK80" s="1" t="str">
        <f>IF(Income_CF!BK82="","",(1+'Cost and Benefit Parameters'!$C$17)*Income_CF!BK82*(Cohort_WP!BK80/Cohort_CF!BK80))</f>
        <v/>
      </c>
      <c r="BL80" s="1" t="str">
        <f>IF(Income_CF!BL82="","",(1+'Cost and Benefit Parameters'!$C$17)*Income_CF!BL82*(Cohort_WP!BL80/Cohort_CF!BL80))</f>
        <v/>
      </c>
      <c r="BM80" s="1" t="str">
        <f>IF(Income_CF!BM82="","",(1+'Cost and Benefit Parameters'!$C$17)*Income_CF!BM82*(Cohort_WP!BM80/Cohort_CF!BM80))</f>
        <v/>
      </c>
      <c r="BN80" s="1" t="str">
        <f>IF(Income_CF!BN82="","",(1+'Cost and Benefit Parameters'!$C$17)*Income_CF!BN82*(Cohort_WP!BN80/Cohort_CF!BN80))</f>
        <v/>
      </c>
    </row>
    <row r="81" spans="1:72" x14ac:dyDescent="0.55000000000000004">
      <c r="A81" s="642"/>
      <c r="B81" t="s">
        <v>473</v>
      </c>
      <c r="H81" s="1" t="str">
        <f>IF(Income_CF!H83="","",(1+'Cost and Benefit Parameters'!$C$17)*Income_CF!H83*(Cohort_WP!H81/Cohort_CF!H81))</f>
        <v/>
      </c>
      <c r="I81" s="1" t="str">
        <f>IF(Income_CF!I83="","",(1+'Cost and Benefit Parameters'!$C$17)*Income_CF!I83*(Cohort_WP!I81/Cohort_CF!I81))</f>
        <v/>
      </c>
      <c r="J81" s="1" t="str">
        <f>IF(Income_CF!J83="","",(1+'Cost and Benefit Parameters'!$C$17)*Income_CF!J83*(Cohort_WP!J81/Cohort_CF!J81))</f>
        <v/>
      </c>
      <c r="K81" s="1" t="str">
        <f>IF(Income_CF!K83="","",(1+'Cost and Benefit Parameters'!$C$17)*Income_CF!K83*(Cohort_WP!K81/Cohort_CF!K81))</f>
        <v/>
      </c>
      <c r="L81" s="1" t="str">
        <f>IF(Income_CF!L83="","",(1+'Cost and Benefit Parameters'!$C$17)*Income_CF!L83*(Cohort_WP!L81/Cohort_CF!L81))</f>
        <v/>
      </c>
      <c r="M81" s="1" t="str">
        <f>IF(Income_CF!M83="","",(1+'Cost and Benefit Parameters'!$C$17)*Income_CF!M83*(Cohort_WP!M81/Cohort_CF!M81))</f>
        <v/>
      </c>
      <c r="N81" s="1">
        <f>IF(Income_CF!N83="","",(1+'Cost and Benefit Parameters'!$C$17)*Income_CF!N83*(Cohort_WP!N81/Cohort_CF!N81))</f>
        <v>1226702.8285588128</v>
      </c>
      <c r="O81" s="1">
        <f>IF(Income_CF!O83="","",(1+'Cost and Benefit Parameters'!$C$17)*Income_CF!O83*(Cohort_WP!O81/Cohort_CF!O81))</f>
        <v>1274289.4703586572</v>
      </c>
      <c r="P81" s="1">
        <f>IF(Income_CF!P83="","",(1+'Cost and Benefit Parameters'!$C$17)*Income_CF!P83*(Cohort_WP!P81/Cohort_CF!P81))</f>
        <v>1322928.1130858532</v>
      </c>
      <c r="Q81" s="1">
        <f>IF(Income_CF!Q83="","",(1+'Cost and Benefit Parameters'!$C$17)*Income_CF!Q83*(Cohort_WP!Q81/Cohort_CF!Q81))</f>
        <v>1372599.448371147</v>
      </c>
      <c r="R81" s="1">
        <f>IF(Income_CF!R83="","",(1+'Cost and Benefit Parameters'!$C$17)*Income_CF!R83*(Cohort_WP!R81/Cohort_CF!R81))</f>
        <v>1431990.0953331897</v>
      </c>
      <c r="S81" s="1">
        <f>IF(Income_CF!S83="","",(1+'Cost and Benefit Parameters'!$C$17)*Income_CF!S83*(Cohort_WP!S81/Cohort_CF!S81))</f>
        <v>1483084.371654372</v>
      </c>
      <c r="T81" s="1">
        <f>IF(Income_CF!T83="","",(1+'Cost and Benefit Parameters'!$C$17)*Income_CF!T83*(Cohort_WP!T81/Cohort_CF!T81))</f>
        <v>1535080.3981781735</v>
      </c>
      <c r="U81" s="1">
        <f>IF(Income_CF!U83="","",(1+'Cost and Benefit Parameters'!$C$17)*Income_CF!U83*(Cohort_WP!U81/Cohort_CF!U81))</f>
        <v>1587946.3197542748</v>
      </c>
      <c r="V81" s="1">
        <f>IF(Income_CF!V83="","",(1+'Cost and Benefit Parameters'!$C$17)*Income_CF!V83*(Cohort_WP!V81/Cohort_CF!V81))</f>
        <v>1641647.5821694827</v>
      </c>
      <c r="W81" s="1">
        <f>IF(Income_CF!W83="","",(1+'Cost and Benefit Parameters'!$C$17)*Income_CF!W83*(Cohort_WP!W81/Cohort_CF!W81))</f>
        <v>1696146.9235266612</v>
      </c>
      <c r="X81" s="1">
        <f>IF(Income_CF!X83="","",(1+'Cost and Benefit Parameters'!$C$17)*Income_CF!X83*(Cohort_WP!X81/Cohort_CF!X81))</f>
        <v>1751404.3735858577</v>
      </c>
      <c r="Y81" s="1">
        <f>IF(Income_CF!Y83="","",(1+'Cost and Benefit Parameters'!$C$17)*Income_CF!Y83*(Cohort_WP!Y81/Cohort_CF!Y81))</f>
        <v>1807377.2613391746</v>
      </c>
      <c r="Z81" s="1">
        <f>IF(Income_CF!Z83="","",(1+'Cost and Benefit Parameters'!$C$17)*Income_CF!Z83*(Cohort_WP!Z81/Cohort_CF!Z81))</f>
        <v>1864020.2310649569</v>
      </c>
      <c r="AA81" s="1">
        <f>IF(Income_CF!AA83="","",(1+'Cost and Benefit Parameters'!$C$17)*Income_CF!AA83*(Cohort_WP!AA81/Cohort_CF!AA81))</f>
        <v>1921285.2670787885</v>
      </c>
      <c r="AB81" s="1">
        <f>IF(Income_CF!AB83="","",(1+'Cost and Benefit Parameters'!$C$17)*Income_CF!AB83*(Cohort_WP!AB81/Cohort_CF!AB81))</f>
        <v>1979121.7273686063</v>
      </c>
      <c r="AC81" s="1">
        <f>IF(Income_CF!AC83="","",(1+'Cost and Benefit Parameters'!$C$17)*Income_CF!AC83*(Cohort_WP!AC81/Cohort_CF!AC81))</f>
        <v>2037476.3862695312</v>
      </c>
      <c r="AD81" s="1">
        <f>IF(Income_CF!AD83="","",(1+'Cost and Benefit Parameters'!$C$17)*Income_CF!AD83*(Cohort_WP!AD81/Cohort_CF!AD81))</f>
        <v>2096293.48629997</v>
      </c>
      <c r="AE81" s="1">
        <f>IF(Income_CF!AE83="","",(1+'Cost and Benefit Parameters'!$C$17)*Income_CF!AE83*(Cohort_WP!AE81/Cohort_CF!AE81))</f>
        <v>2155514.7992456094</v>
      </c>
      <c r="AF81" s="1">
        <f>IF(Income_CF!AF83="","",(1+'Cost and Benefit Parameters'!$C$17)*Income_CF!AF83*(Cohort_WP!AF81/Cohort_CF!AF81))</f>
        <v>2215079.6965407412</v>
      </c>
      <c r="AG81" s="1">
        <f>IF(Income_CF!AG83="","",(1+'Cost and Benefit Parameters'!$C$17)*Income_CF!AG83*(Cohort_WP!AG81/Cohort_CF!AG81))</f>
        <v>2274925.2289584982</v>
      </c>
      <c r="AH81" s="1">
        <f>IF(Income_CF!AH83="","",(1+'Cost and Benefit Parameters'!$C$17)*Income_CF!AH83*(Cohort_WP!AH81/Cohort_CF!AH81))</f>
        <v>2334986.2155821077</v>
      </c>
      <c r="AI81" s="1">
        <f>IF(Income_CF!AI83="","",(1+'Cost and Benefit Parameters'!$C$17)*Income_CF!AI83*(Cohort_WP!AI81/Cohort_CF!AI81))</f>
        <v>2395195.3419891335</v>
      </c>
      <c r="AJ81" s="1">
        <f>IF(Income_CF!AJ83="","",(1+'Cost and Benefit Parameters'!$C$17)*Income_CF!AJ83*(Cohort_WP!AJ81/Cohort_CF!AJ81))</f>
        <v>2455483.2675394421</v>
      </c>
      <c r="AK81" s="1">
        <f>IF(Income_CF!AK83="","",(1+'Cost and Benefit Parameters'!$C$17)*Income_CF!AK83*(Cohort_WP!AK81/Cohort_CF!AK81))</f>
        <v>2515778.7416162314</v>
      </c>
      <c r="AL81" s="1">
        <f>IF(Income_CF!AL83="","",(1+'Cost and Benefit Parameters'!$C$17)*Income_CF!AL83*(Cohort_WP!AL81/Cohort_CF!AL81))</f>
        <v>2576008.7286273348</v>
      </c>
      <c r="AM81" s="1">
        <f>IF(Income_CF!AM83="","",(1+'Cost and Benefit Parameters'!$C$17)*Income_CF!AM83*(Cohort_WP!AM81/Cohort_CF!AM81))</f>
        <v>2636098.5415317579</v>
      </c>
      <c r="AN81" s="1">
        <f>IF(Income_CF!AN83="","",(1+'Cost and Benefit Parameters'!$C$17)*Income_CF!AN83*(Cohort_WP!AN81/Cohort_CF!AN81))</f>
        <v>2695971.9836146678</v>
      </c>
      <c r="AO81" s="1">
        <f>IF(Income_CF!AO83="","",(1+'Cost and Benefit Parameters'!$C$17)*Income_CF!AO83*(Cohort_WP!AO81/Cohort_CF!AO81))</f>
        <v>2755551.4981919331</v>
      </c>
      <c r="AP81" s="1">
        <f>IF(Income_CF!AP83="","",(1+'Cost and Benefit Parameters'!$C$17)*Income_CF!AP83*(Cohort_WP!AP81/Cohort_CF!AP81))</f>
        <v>2814758.325884426</v>
      </c>
      <c r="AQ81" s="1">
        <f>IF(Income_CF!AQ83="","",(1+'Cost and Benefit Parameters'!$C$17)*Income_CF!AQ83*(Cohort_WP!AQ81/Cohort_CF!AQ81))</f>
        <v>2873512.6690616077</v>
      </c>
      <c r="AR81" s="1">
        <f>IF(Income_CF!AR83="","",(1+'Cost and Benefit Parameters'!$C$17)*Income_CF!AR83*(Cohort_WP!AR81/Cohort_CF!AR81))</f>
        <v>2931733.8630148377</v>
      </c>
      <c r="AS81" s="1">
        <f>IF(Income_CF!AS83="","",(1+'Cost and Benefit Parameters'!$C$17)*Income_CF!AS83*(Cohort_WP!AS81/Cohort_CF!AS81))</f>
        <v>2989340.5533823422</v>
      </c>
      <c r="AT81" s="1">
        <f>IF(Income_CF!AT83="","",(1+'Cost and Benefit Parameters'!$C$17)*Income_CF!AT83*(Cohort_WP!AT81/Cohort_CF!AT81))</f>
        <v>3046250.8793115509</v>
      </c>
      <c r="AU81" s="1">
        <f>IF(Income_CF!AU83="","",(1+'Cost and Benefit Parameters'!$C$17)*Income_CF!AU83*(Cohort_WP!AU81/Cohort_CF!AU81))</f>
        <v>3102382.6618092223</v>
      </c>
      <c r="AV81" s="1">
        <f>IF(Income_CF!AV83="","",(1+'Cost and Benefit Parameters'!$C$17)*Income_CF!AV83*(Cohort_WP!AV81/Cohort_CF!AV81))</f>
        <v>3157653.5966971302</v>
      </c>
      <c r="AW81" s="1">
        <f>IF(Income_CF!AW83="","",(1+'Cost and Benefit Parameters'!$C$17)*Income_CF!AW83*(Cohort_WP!AW81/Cohort_CF!AW81))</f>
        <v>3211981.4515601797</v>
      </c>
      <c r="AX81" s="1">
        <f>IF(Income_CF!AX83="","",(1+'Cost and Benefit Parameters'!$C$17)*Income_CF!AX83*(Cohort_WP!AX81/Cohort_CF!AX81))</f>
        <v>3265284.2660453473</v>
      </c>
      <c r="AY81" s="1">
        <f>IF(Income_CF!AY83="","",(1+'Cost and Benefit Parameters'!$C$17)*Income_CF!AY83*(Cohort_WP!AY81/Cohort_CF!AY81))</f>
        <v>3317480.5548442644</v>
      </c>
      <c r="AZ81" s="1">
        <f>IF(Income_CF!AZ83="","",(1+'Cost and Benefit Parameters'!$C$17)*Income_CF!AZ83*(Cohort_WP!AZ81/Cohort_CF!AZ81))</f>
        <v>3368489.5126688816</v>
      </c>
      <c r="BA81" s="1">
        <f>IF(Income_CF!BA83="","",(1+'Cost and Benefit Parameters'!$C$17)*Income_CF!BA83*(Cohort_WP!BA81/Cohort_CF!BA81))</f>
        <v>3418231.2205100209</v>
      </c>
      <c r="BB81" s="1" t="str">
        <f>IF(Income_CF!BB83="","",(1+'Cost and Benefit Parameters'!$C$17)*Income_CF!BB83*(Cohort_WP!BB81/Cohort_CF!BB81))</f>
        <v/>
      </c>
      <c r="BC81" s="1" t="str">
        <f>IF(Income_CF!BC83="","",(1+'Cost and Benefit Parameters'!$C$17)*Income_CF!BC83*(Cohort_WP!BC81/Cohort_CF!BC81))</f>
        <v/>
      </c>
      <c r="BD81" s="1" t="str">
        <f>IF(Income_CF!BD83="","",(1+'Cost and Benefit Parameters'!$C$17)*Income_CF!BD83*(Cohort_WP!BD81/Cohort_CF!BD81))</f>
        <v/>
      </c>
      <c r="BE81" s="1" t="str">
        <f>IF(Income_CF!BE83="","",(1+'Cost and Benefit Parameters'!$C$17)*Income_CF!BE83*(Cohort_WP!BE81/Cohort_CF!BE81))</f>
        <v/>
      </c>
      <c r="BF81" s="1" t="str">
        <f>IF(Income_CF!BF83="","",(1+'Cost and Benefit Parameters'!$C$17)*Income_CF!BF83*(Cohort_WP!BF81/Cohort_CF!BF81))</f>
        <v/>
      </c>
      <c r="BG81" s="1" t="str">
        <f>IF(Income_CF!BG83="","",(1+'Cost and Benefit Parameters'!$C$17)*Income_CF!BG83*(Cohort_WP!BG81/Cohort_CF!BG81))</f>
        <v/>
      </c>
      <c r="BH81" s="1" t="str">
        <f>IF(Income_CF!BH83="","",(1+'Cost and Benefit Parameters'!$C$17)*Income_CF!BH83*(Cohort_WP!BH81/Cohort_CF!BH81))</f>
        <v/>
      </c>
      <c r="BI81" s="1" t="str">
        <f>IF(Income_CF!BI83="","",(1+'Cost and Benefit Parameters'!$C$17)*Income_CF!BI83*(Cohort_WP!BI81/Cohort_CF!BI81))</f>
        <v/>
      </c>
      <c r="BJ81" s="1" t="str">
        <f>IF(Income_CF!BJ83="","",(1+'Cost and Benefit Parameters'!$C$17)*Income_CF!BJ83*(Cohort_WP!BJ81/Cohort_CF!BJ81))</f>
        <v/>
      </c>
      <c r="BK81" s="1" t="str">
        <f>IF(Income_CF!BK83="","",(1+'Cost and Benefit Parameters'!$C$17)*Income_CF!BK83*(Cohort_WP!BK81/Cohort_CF!BK81))</f>
        <v/>
      </c>
      <c r="BL81" s="1" t="str">
        <f>IF(Income_CF!BL83="","",(1+'Cost and Benefit Parameters'!$C$17)*Income_CF!BL83*(Cohort_WP!BL81/Cohort_CF!BL81))</f>
        <v/>
      </c>
      <c r="BM81" s="1" t="str">
        <f>IF(Income_CF!BM83="","",(1+'Cost and Benefit Parameters'!$C$17)*Income_CF!BM83*(Cohort_WP!BM81/Cohort_CF!BM81))</f>
        <v/>
      </c>
      <c r="BN81" s="1" t="str">
        <f>IF(Income_CF!BN83="","",(1+'Cost and Benefit Parameters'!$C$17)*Income_CF!BN83*(Cohort_WP!BN81/Cohort_CF!BN81))</f>
        <v/>
      </c>
    </row>
    <row r="82" spans="1:72" x14ac:dyDescent="0.55000000000000004">
      <c r="A82" s="642"/>
      <c r="B82" t="s">
        <v>474</v>
      </c>
      <c r="H82" s="1" t="str">
        <f>IF(Income_CF!H84="","",(1+'Cost and Benefit Parameters'!$C$17)*Income_CF!H84*(Cohort_WP!H82/Cohort_CF!H82))</f>
        <v/>
      </c>
      <c r="I82" s="1" t="str">
        <f>IF(Income_CF!I84="","",(1+'Cost and Benefit Parameters'!$C$17)*Income_CF!I84*(Cohort_WP!I82/Cohort_CF!I82))</f>
        <v/>
      </c>
      <c r="J82" s="1" t="str">
        <f>IF(Income_CF!J84="","",(1+'Cost and Benefit Parameters'!$C$17)*Income_CF!J84*(Cohort_WP!J82/Cohort_CF!J82))</f>
        <v/>
      </c>
      <c r="K82" s="1" t="str">
        <f>IF(Income_CF!K84="","",(1+'Cost and Benefit Parameters'!$C$17)*Income_CF!K84*(Cohort_WP!K82/Cohort_CF!K82))</f>
        <v/>
      </c>
      <c r="L82" s="1" t="str">
        <f>IF(Income_CF!L84="","",(1+'Cost and Benefit Parameters'!$C$17)*Income_CF!L84*(Cohort_WP!L82/Cohort_CF!L82))</f>
        <v/>
      </c>
      <c r="M82" s="1" t="str">
        <f>IF(Income_CF!M84="","",(1+'Cost and Benefit Parameters'!$C$17)*Income_CF!M84*(Cohort_WP!M82/Cohort_CF!M82))</f>
        <v/>
      </c>
      <c r="N82" s="1" t="str">
        <f>IF(Income_CF!N84="","",(1+'Cost and Benefit Parameters'!$C$17)*Income_CF!N84*(Cohort_WP!N82/Cohort_CF!N82))</f>
        <v/>
      </c>
      <c r="O82" s="1">
        <f>IF(Income_CF!O84="","",(1+'Cost and Benefit Parameters'!$C$17)*Income_CF!O84*(Cohort_WP!O82/Cohort_CF!O82))</f>
        <v>1263503.913415577</v>
      </c>
      <c r="P82" s="1">
        <f>IF(Income_CF!P84="","",(1+'Cost and Benefit Parameters'!$C$17)*Income_CF!P84*(Cohort_WP!P82/Cohort_CF!P82))</f>
        <v>1312518.1544694167</v>
      </c>
      <c r="Q82" s="1">
        <f>IF(Income_CF!Q84="","",(1+'Cost and Benefit Parameters'!$C$17)*Income_CF!Q84*(Cohort_WP!Q82/Cohort_CF!Q82))</f>
        <v>1362615.956478429</v>
      </c>
      <c r="R82" s="1">
        <f>IF(Income_CF!R84="","",(1+'Cost and Benefit Parameters'!$C$17)*Income_CF!R84*(Cohort_WP!R82/Cohort_CF!R82))</f>
        <v>1413777.4318222811</v>
      </c>
      <c r="S82" s="1">
        <f>IF(Income_CF!S84="","",(1+'Cost and Benefit Parameters'!$C$17)*Income_CF!S84*(Cohort_WP!S82/Cohort_CF!S82))</f>
        <v>1474949.7981931856</v>
      </c>
      <c r="T82" s="1">
        <f>IF(Income_CF!T84="","",(1+'Cost and Benefit Parameters'!$C$17)*Income_CF!T84*(Cohort_WP!T82/Cohort_CF!T82))</f>
        <v>1527576.9028040033</v>
      </c>
      <c r="U82" s="1">
        <f>IF(Income_CF!U84="","",(1+'Cost and Benefit Parameters'!$C$17)*Income_CF!U84*(Cohort_WP!U82/Cohort_CF!U82))</f>
        <v>1581132.8101235188</v>
      </c>
      <c r="V82" s="1">
        <f>IF(Income_CF!V84="","",(1+'Cost and Benefit Parameters'!$C$17)*Income_CF!V84*(Cohort_WP!V82/Cohort_CF!V82))</f>
        <v>1635584.7093469028</v>
      </c>
      <c r="W82" s="1">
        <f>IF(Income_CF!W84="","",(1+'Cost and Benefit Parameters'!$C$17)*Income_CF!W84*(Cohort_WP!W82/Cohort_CF!W82))</f>
        <v>1690897.0096345672</v>
      </c>
      <c r="X82" s="1">
        <f>IF(Income_CF!X84="","",(1+'Cost and Benefit Parameters'!$C$17)*Income_CF!X84*(Cohort_WP!X82/Cohort_CF!X82))</f>
        <v>1747031.3312324611</v>
      </c>
      <c r="Y82" s="1">
        <f>IF(Income_CF!Y84="","",(1+'Cost and Benefit Parameters'!$C$17)*Income_CF!Y84*(Cohort_WP!Y82/Cohort_CF!Y82))</f>
        <v>1803946.5047934332</v>
      </c>
      <c r="Z82" s="1">
        <f>IF(Income_CF!Z84="","",(1+'Cost and Benefit Parameters'!$C$17)*Income_CF!Z84*(Cohort_WP!Z82/Cohort_CF!Z82))</f>
        <v>1861598.5791793501</v>
      </c>
      <c r="AA82" s="1">
        <f>IF(Income_CF!AA84="","",(1+'Cost and Benefit Parameters'!$C$17)*Income_CF!AA84*(Cohort_WP!AA82/Cohort_CF!AA82))</f>
        <v>1919940.8379969054</v>
      </c>
      <c r="AB82" s="1">
        <f>IF(Income_CF!AB84="","",(1+'Cost and Benefit Parameters'!$C$17)*Income_CF!AB84*(Cohort_WP!AB82/Cohort_CF!AB82))</f>
        <v>1978923.8250911522</v>
      </c>
      <c r="AC82" s="1">
        <f>IF(Income_CF!AC84="","",(1+'Cost and Benefit Parameters'!$C$17)*Income_CF!AC84*(Cohort_WP!AC82/Cohort_CF!AC82))</f>
        <v>2038495.3791896645</v>
      </c>
      <c r="AD82" s="1">
        <f>IF(Income_CF!AD84="","",(1+'Cost and Benefit Parameters'!$C$17)*Income_CF!AD84*(Cohort_WP!AD82/Cohort_CF!AD82))</f>
        <v>2098600.6778576169</v>
      </c>
      <c r="AE82" s="1">
        <f>IF(Income_CF!AE84="","",(1+'Cost and Benefit Parameters'!$C$17)*Income_CF!AE84*(Cohort_WP!AE82/Cohort_CF!AE82))</f>
        <v>2159182.2908889689</v>
      </c>
      <c r="AF82" s="1">
        <f>IF(Income_CF!AF84="","",(1+'Cost and Benefit Parameters'!$C$17)*Income_CF!AF84*(Cohort_WP!AF82/Cohort_CF!AF82))</f>
        <v>2220180.2432229784</v>
      </c>
      <c r="AG82" s="1">
        <f>IF(Income_CF!AG84="","",(1+'Cost and Benefit Parameters'!$C$17)*Income_CF!AG84*(Cohort_WP!AG82/Cohort_CF!AG82))</f>
        <v>2281532.0874369633</v>
      </c>
      <c r="AH82" s="1">
        <f>IF(Income_CF!AH84="","",(1+'Cost and Benefit Parameters'!$C$17)*Income_CF!AH84*(Cohort_WP!AH82/Cohort_CF!AH82))</f>
        <v>2343172.9858272537</v>
      </c>
      <c r="AI82" s="1">
        <f>IF(Income_CF!AI84="","",(1+'Cost and Benefit Parameters'!$C$17)*Income_CF!AI84*(Cohort_WP!AI82/Cohort_CF!AI82))</f>
        <v>2405035.8020495707</v>
      </c>
      <c r="AJ82" s="1">
        <f>IF(Income_CF!AJ84="","",(1+'Cost and Benefit Parameters'!$C$17)*Income_CF!AJ84*(Cohort_WP!AJ82/Cohort_CF!AJ82))</f>
        <v>2467051.202248808</v>
      </c>
      <c r="AK82" s="1">
        <f>IF(Income_CF!AK84="","",(1+'Cost and Benefit Parameters'!$C$17)*Income_CF!AK84*(Cohort_WP!AK82/Cohort_CF!AK82))</f>
        <v>2529147.7655656263</v>
      </c>
      <c r="AL82" s="1">
        <f>IF(Income_CF!AL84="","",(1+'Cost and Benefit Parameters'!$C$17)*Income_CF!AL84*(Cohort_WP!AL82/Cohort_CF!AL82))</f>
        <v>2591252.1038647178</v>
      </c>
      <c r="AM82" s="1">
        <f>IF(Income_CF!AM84="","",(1+'Cost and Benefit Parameters'!$C$17)*Income_CF!AM84*(Cohort_WP!AM82/Cohort_CF!AM82))</f>
        <v>2653288.9904861553</v>
      </c>
      <c r="AN82" s="1">
        <f>IF(Income_CF!AN84="","",(1+'Cost and Benefit Parameters'!$C$17)*Income_CF!AN84*(Cohort_WP!AN82/Cohort_CF!AN82))</f>
        <v>2715181.4977777102</v>
      </c>
      <c r="AO82" s="1">
        <f>IF(Income_CF!AO84="","",(1+'Cost and Benefit Parameters'!$C$17)*Income_CF!AO84*(Cohort_WP!AO82/Cohort_CF!AO82))</f>
        <v>2776851.1431231084</v>
      </c>
      <c r="AP82" s="1">
        <f>IF(Income_CF!AP84="","",(1+'Cost and Benefit Parameters'!$C$17)*Income_CF!AP84*(Cohort_WP!AP82/Cohort_CF!AP82))</f>
        <v>2838218.0431376914</v>
      </c>
      <c r="AQ82" s="1">
        <f>IF(Income_CF!AQ84="","",(1+'Cost and Benefit Parameters'!$C$17)*Income_CF!AQ84*(Cohort_WP!AQ82/Cohort_CF!AQ82))</f>
        <v>2899201.0756609584</v>
      </c>
      <c r="AR82" s="1">
        <f>IF(Income_CF!AR84="","",(1+'Cost and Benefit Parameters'!$C$17)*Income_CF!AR84*(Cohort_WP!AR82/Cohort_CF!AR82))</f>
        <v>2959718.0491334563</v>
      </c>
      <c r="AS82" s="1">
        <f>IF(Income_CF!AS84="","",(1+'Cost and Benefit Parameters'!$C$17)*Income_CF!AS84*(Cohort_WP!AS82/Cohort_CF!AS82))</f>
        <v>3019685.8789052833</v>
      </c>
      <c r="AT82" s="1">
        <f>IF(Income_CF!AT84="","",(1+'Cost and Benefit Parameters'!$C$17)*Income_CF!AT84*(Cohort_WP!AT82/Cohort_CF!AT82))</f>
        <v>3079020.7699838113</v>
      </c>
      <c r="AU82" s="1">
        <f>IF(Income_CF!AU84="","",(1+'Cost and Benefit Parameters'!$C$17)*Income_CF!AU84*(Cohort_WP!AU82/Cohort_CF!AU82))</f>
        <v>3137638.4056908977</v>
      </c>
      <c r="AV82" s="1">
        <f>IF(Income_CF!AV84="","",(1+'Cost and Benefit Parameters'!$C$17)*Income_CF!AV84*(Cohort_WP!AV82/Cohort_CF!AV82))</f>
        <v>3195454.1416634992</v>
      </c>
      <c r="AW82" s="1">
        <f>IF(Income_CF!AW84="","",(1+'Cost and Benefit Parameters'!$C$17)*Income_CF!AW84*(Cohort_WP!AW82/Cohort_CF!AW82))</f>
        <v>3252383.204598044</v>
      </c>
      <c r="AX82" s="1">
        <f>IF(Income_CF!AX84="","",(1+'Cost and Benefit Parameters'!$C$17)*Income_CF!AX84*(Cohort_WP!AX82/Cohort_CF!AX82))</f>
        <v>3308340.8951069848</v>
      </c>
      <c r="AY82" s="1">
        <f>IF(Income_CF!AY84="","",(1+'Cost and Benefit Parameters'!$C$17)*Income_CF!AY84*(Cohort_WP!AY82/Cohort_CF!AY82))</f>
        <v>3363242.7940267078</v>
      </c>
      <c r="AZ82" s="1">
        <f>IF(Income_CF!AZ84="","",(1+'Cost and Benefit Parameters'!$C$17)*Income_CF!AZ84*(Cohort_WP!AZ82/Cohort_CF!AZ82))</f>
        <v>3417004.9714895925</v>
      </c>
      <c r="BA82" s="1">
        <f>IF(Income_CF!BA84="","",(1+'Cost and Benefit Parameters'!$C$17)*Income_CF!BA84*(Cohort_WP!BA82/Cohort_CF!BA82))</f>
        <v>3469544.1980489483</v>
      </c>
      <c r="BB82" s="1">
        <f>IF(Income_CF!BB84="","",(1+'Cost and Benefit Parameters'!$C$17)*Income_CF!BB84*(Cohort_WP!BB82/Cohort_CF!BB82))</f>
        <v>3520778.1571253212</v>
      </c>
      <c r="BC82" s="1" t="str">
        <f>IF(Income_CF!BC84="","",(1+'Cost and Benefit Parameters'!$C$17)*Income_CF!BC84*(Cohort_WP!BC82/Cohort_CF!BC82))</f>
        <v/>
      </c>
      <c r="BD82" s="1" t="str">
        <f>IF(Income_CF!BD84="","",(1+'Cost and Benefit Parameters'!$C$17)*Income_CF!BD84*(Cohort_WP!BD82/Cohort_CF!BD82))</f>
        <v/>
      </c>
      <c r="BE82" s="1" t="str">
        <f>IF(Income_CF!BE84="","",(1+'Cost and Benefit Parameters'!$C$17)*Income_CF!BE84*(Cohort_WP!BE82/Cohort_CF!BE82))</f>
        <v/>
      </c>
      <c r="BF82" s="1" t="str">
        <f>IF(Income_CF!BF84="","",(1+'Cost and Benefit Parameters'!$C$17)*Income_CF!BF84*(Cohort_WP!BF82/Cohort_CF!BF82))</f>
        <v/>
      </c>
      <c r="BG82" s="1" t="str">
        <f>IF(Income_CF!BG84="","",(1+'Cost and Benefit Parameters'!$C$17)*Income_CF!BG84*(Cohort_WP!BG82/Cohort_CF!BG82))</f>
        <v/>
      </c>
      <c r="BH82" s="1" t="str">
        <f>IF(Income_CF!BH84="","",(1+'Cost and Benefit Parameters'!$C$17)*Income_CF!BH84*(Cohort_WP!BH82/Cohort_CF!BH82))</f>
        <v/>
      </c>
      <c r="BI82" s="1" t="str">
        <f>IF(Income_CF!BI84="","",(1+'Cost and Benefit Parameters'!$C$17)*Income_CF!BI84*(Cohort_WP!BI82/Cohort_CF!BI82))</f>
        <v/>
      </c>
      <c r="BJ82" s="1" t="str">
        <f>IF(Income_CF!BJ84="","",(1+'Cost and Benefit Parameters'!$C$17)*Income_CF!BJ84*(Cohort_WP!BJ82/Cohort_CF!BJ82))</f>
        <v/>
      </c>
      <c r="BK82" s="1" t="str">
        <f>IF(Income_CF!BK84="","",(1+'Cost and Benefit Parameters'!$C$17)*Income_CF!BK84*(Cohort_WP!BK82/Cohort_CF!BK82))</f>
        <v/>
      </c>
      <c r="BL82" s="1" t="str">
        <f>IF(Income_CF!BL84="","",(1+'Cost and Benefit Parameters'!$C$17)*Income_CF!BL84*(Cohort_WP!BL82/Cohort_CF!BL82))</f>
        <v/>
      </c>
      <c r="BM82" s="1" t="str">
        <f>IF(Income_CF!BM84="","",(1+'Cost and Benefit Parameters'!$C$17)*Income_CF!BM84*(Cohort_WP!BM82/Cohort_CF!BM82))</f>
        <v/>
      </c>
      <c r="BN82" s="1" t="str">
        <f>IF(Income_CF!BN84="","",(1+'Cost and Benefit Parameters'!$C$17)*Income_CF!BN84*(Cohort_WP!BN82/Cohort_CF!BN82))</f>
        <v/>
      </c>
    </row>
    <row r="83" spans="1:72" x14ac:dyDescent="0.55000000000000004">
      <c r="A83" s="642"/>
      <c r="B83" t="s">
        <v>475</v>
      </c>
      <c r="H83" s="1" t="str">
        <f>IF(Income_CF!H85="","",(1+'Cost and Benefit Parameters'!$C$17)*Income_CF!H85*(Cohort_WP!H83/Cohort_CF!H83))</f>
        <v/>
      </c>
      <c r="I83" s="1" t="str">
        <f>IF(Income_CF!I85="","",(1+'Cost and Benefit Parameters'!$C$17)*Income_CF!I85*(Cohort_WP!I83/Cohort_CF!I83))</f>
        <v/>
      </c>
      <c r="J83" s="1" t="str">
        <f>IF(Income_CF!J85="","",(1+'Cost and Benefit Parameters'!$C$17)*Income_CF!J85*(Cohort_WP!J83/Cohort_CF!J83))</f>
        <v/>
      </c>
      <c r="K83" s="1" t="str">
        <f>IF(Income_CF!K85="","",(1+'Cost and Benefit Parameters'!$C$17)*Income_CF!K85*(Cohort_WP!K83/Cohort_CF!K83))</f>
        <v/>
      </c>
      <c r="L83" s="1" t="str">
        <f>IF(Income_CF!L85="","",(1+'Cost and Benefit Parameters'!$C$17)*Income_CF!L85*(Cohort_WP!L83/Cohort_CF!L83))</f>
        <v/>
      </c>
      <c r="M83" s="1" t="str">
        <f>IF(Income_CF!M85="","",(1+'Cost and Benefit Parameters'!$C$17)*Income_CF!M85*(Cohort_WP!M83/Cohort_CF!M83))</f>
        <v/>
      </c>
      <c r="N83" s="1" t="str">
        <f>IF(Income_CF!N85="","",(1+'Cost and Benefit Parameters'!$C$17)*Income_CF!N85*(Cohort_WP!N83/Cohort_CF!N83))</f>
        <v/>
      </c>
      <c r="O83" s="1" t="str">
        <f>IF(Income_CF!O85="","",(1+'Cost and Benefit Parameters'!$C$17)*Income_CF!O85*(Cohort_WP!O83/Cohort_CF!O83))</f>
        <v/>
      </c>
      <c r="P83" s="1">
        <f>IF(Income_CF!P85="","",(1+'Cost and Benefit Parameters'!$C$17)*Income_CF!P85*(Cohort_WP!P83/Cohort_CF!P83))</f>
        <v>1301409.0308180444</v>
      </c>
      <c r="Q83" s="1">
        <f>IF(Income_CF!Q85="","",(1+'Cost and Benefit Parameters'!$C$17)*Income_CF!Q85*(Cohort_WP!Q83/Cohort_CF!Q83))</f>
        <v>1351893.6991034991</v>
      </c>
      <c r="R83" s="1">
        <f>IF(Income_CF!R85="","",(1+'Cost and Benefit Parameters'!$C$17)*Income_CF!R85*(Cohort_WP!R83/Cohort_CF!R83))</f>
        <v>1403494.4351727818</v>
      </c>
      <c r="S83" s="1">
        <f>IF(Income_CF!S85="","",(1+'Cost and Benefit Parameters'!$C$17)*Income_CF!S85*(Cohort_WP!S83/Cohort_CF!S83))</f>
        <v>1456190.7547769495</v>
      </c>
      <c r="T83" s="1">
        <f>IF(Income_CF!T85="","",(1+'Cost and Benefit Parameters'!$C$17)*Income_CF!T85*(Cohort_WP!T83/Cohort_CF!T83))</f>
        <v>1519198.2921389812</v>
      </c>
      <c r="U83" s="1">
        <f>IF(Income_CF!U85="","",(1+'Cost and Benefit Parameters'!$C$17)*Income_CF!U85*(Cohort_WP!U83/Cohort_CF!U83))</f>
        <v>1573404.2098881237</v>
      </c>
      <c r="V83" s="1">
        <f>IF(Income_CF!V85="","",(1+'Cost and Benefit Parameters'!$C$17)*Income_CF!V85*(Cohort_WP!V83/Cohort_CF!V83))</f>
        <v>1628566.794427224</v>
      </c>
      <c r="W83" s="1">
        <f>IF(Income_CF!W85="","",(1+'Cost and Benefit Parameters'!$C$17)*Income_CF!W85*(Cohort_WP!W83/Cohort_CF!W83))</f>
        <v>1684652.25062731</v>
      </c>
      <c r="X83" s="1">
        <f>IF(Income_CF!X85="","",(1+'Cost and Benefit Parameters'!$C$17)*Income_CF!X85*(Cohort_WP!X83/Cohort_CF!X83))</f>
        <v>1741623.9199236042</v>
      </c>
      <c r="Y83" s="1">
        <f>IF(Income_CF!Y85="","",(1+'Cost and Benefit Parameters'!$C$17)*Income_CF!Y85*(Cohort_WP!Y83/Cohort_CF!Y83))</f>
        <v>1799442.271169435</v>
      </c>
      <c r="Z83" s="1">
        <f>IF(Income_CF!Z85="","",(1+'Cost and Benefit Parameters'!$C$17)*Income_CF!Z85*(Cohort_WP!Z83/Cohort_CF!Z83))</f>
        <v>1858064.8999372362</v>
      </c>
      <c r="AA83" s="1">
        <f>IF(Income_CF!AA85="","",(1+'Cost and Benefit Parameters'!$C$17)*Income_CF!AA85*(Cohort_WP!AA83/Cohort_CF!AA83))</f>
        <v>1917446.53655473</v>
      </c>
      <c r="AB83" s="1">
        <f>IF(Income_CF!AB85="","",(1+'Cost and Benefit Parameters'!$C$17)*Income_CF!AB85*(Cohort_WP!AB83/Cohort_CF!AB83))</f>
        <v>1977539.0631368125</v>
      </c>
      <c r="AC83" s="1">
        <f>IF(Income_CF!AC85="","",(1+'Cost and Benefit Parameters'!$C$17)*Income_CF!AC85*(Cohort_WP!AC83/Cohort_CF!AC83))</f>
        <v>2038291.5398438869</v>
      </c>
      <c r="AD83" s="1">
        <f>IF(Income_CF!AD85="","",(1+'Cost and Benefit Parameters'!$C$17)*Income_CF!AD85*(Cohort_WP!AD83/Cohort_CF!AD83))</f>
        <v>2099650.240565354</v>
      </c>
      <c r="AE83" s="1">
        <f>IF(Income_CF!AE85="","",(1+'Cost and Benefit Parameters'!$C$17)*Income_CF!AE85*(Cohort_WP!AE83/Cohort_CF!AE83))</f>
        <v>2161558.6981933452</v>
      </c>
      <c r="AF83" s="1">
        <f>IF(Income_CF!AF85="","",(1+'Cost and Benefit Parameters'!$C$17)*Income_CF!AF85*(Cohort_WP!AF83/Cohort_CF!AF83))</f>
        <v>2223957.7596156383</v>
      </c>
      <c r="AG83" s="1">
        <f>IF(Income_CF!AG85="","",(1+'Cost and Benefit Parameters'!$C$17)*Income_CF!AG85*(Cohort_WP!AG83/Cohort_CF!AG83))</f>
        <v>2286785.6505196672</v>
      </c>
      <c r="AH83" s="1">
        <f>IF(Income_CF!AH85="","",(1+'Cost and Benefit Parameters'!$C$17)*Income_CF!AH85*(Cohort_WP!AH83/Cohort_CF!AH83))</f>
        <v>2349978.0500600724</v>
      </c>
      <c r="AI83" s="1">
        <f>IF(Income_CF!AI85="","",(1+'Cost and Benefit Parameters'!$C$17)*Income_CF!AI85*(Cohort_WP!AI83/Cohort_CF!AI83))</f>
        <v>2413468.1754020709</v>
      </c>
      <c r="AJ83" s="1">
        <f>IF(Income_CF!AJ85="","",(1+'Cost and Benefit Parameters'!$C$17)*Income_CF!AJ85*(Cohort_WP!AJ83/Cohort_CF!AJ83))</f>
        <v>2477186.8761110581</v>
      </c>
      <c r="AK83" s="1">
        <f>IF(Income_CF!AK85="","",(1+'Cost and Benefit Parameters'!$C$17)*Income_CF!AK85*(Cohort_WP!AK83/Cohort_CF!AK83))</f>
        <v>2541062.7383162719</v>
      </c>
      <c r="AL83" s="1">
        <f>IF(Income_CF!AL85="","",(1+'Cost and Benefit Parameters'!$C$17)*Income_CF!AL85*(Cohort_WP!AL83/Cohort_CF!AL83))</f>
        <v>2605022.1985325944</v>
      </c>
      <c r="AM83" s="1">
        <f>IF(Income_CF!AM85="","",(1+'Cost and Benefit Parameters'!$C$17)*Income_CF!AM85*(Cohort_WP!AM83/Cohort_CF!AM83))</f>
        <v>2668989.6669806596</v>
      </c>
      <c r="AN83" s="1">
        <f>IF(Income_CF!AN85="","",(1+'Cost and Benefit Parameters'!$C$17)*Income_CF!AN85*(Cohort_WP!AN83/Cohort_CF!AN83))</f>
        <v>2732887.6602007397</v>
      </c>
      <c r="AO83" s="1">
        <f>IF(Income_CF!AO85="","",(1+'Cost and Benefit Parameters'!$C$17)*Income_CF!AO85*(Cohort_WP!AO83/Cohort_CF!AO83))</f>
        <v>2796636.9427110418</v>
      </c>
      <c r="AP83" s="1">
        <f>IF(Income_CF!AP85="","",(1+'Cost and Benefit Parameters'!$C$17)*Income_CF!AP85*(Cohort_WP!AP83/Cohort_CF!AP83))</f>
        <v>2860156.6774168019</v>
      </c>
      <c r="AQ83" s="1">
        <f>IF(Income_CF!AQ85="","",(1+'Cost and Benefit Parameters'!$C$17)*Income_CF!AQ85*(Cohort_WP!AQ83/Cohort_CF!AQ83))</f>
        <v>2923364.5844318215</v>
      </c>
      <c r="AR83" s="1">
        <f>IF(Income_CF!AR85="","",(1+'Cost and Benefit Parameters'!$C$17)*Income_CF!AR85*(Cohort_WP!AR83/Cohort_CF!AR83))</f>
        <v>2986177.1079307869</v>
      </c>
      <c r="AS83" s="1">
        <f>IF(Income_CF!AS85="","",(1+'Cost and Benefit Parameters'!$C$17)*Income_CF!AS85*(Cohort_WP!AS83/Cohort_CF!AS83))</f>
        <v>3048509.5906074606</v>
      </c>
      <c r="AT83" s="1">
        <f>IF(Income_CF!AT85="","",(1+'Cost and Benefit Parameters'!$C$17)*Income_CF!AT85*(Cohort_WP!AT83/Cohort_CF!AT83))</f>
        <v>3110276.4552724408</v>
      </c>
      <c r="AU83" s="1">
        <f>IF(Income_CF!AU85="","",(1+'Cost and Benefit Parameters'!$C$17)*Income_CF!AU85*(Cohort_WP!AU83/Cohort_CF!AU83))</f>
        <v>3171391.3930833261</v>
      </c>
      <c r="AV83" s="1">
        <f>IF(Income_CF!AV85="","",(1+'Cost and Benefit Parameters'!$C$17)*Income_CF!AV85*(Cohort_WP!AV83/Cohort_CF!AV83))</f>
        <v>3231767.5578616252</v>
      </c>
      <c r="AW83" s="1">
        <f>IF(Income_CF!AW85="","",(1+'Cost and Benefit Parameters'!$C$17)*Income_CF!AW85*(Cohort_WP!AW83/Cohort_CF!AW83))</f>
        <v>3291317.7659134041</v>
      </c>
      <c r="AX83" s="1">
        <f>IF(Income_CF!AX85="","",(1+'Cost and Benefit Parameters'!$C$17)*Income_CF!AX85*(Cohort_WP!AX83/Cohort_CF!AX83))</f>
        <v>3349954.7007359848</v>
      </c>
      <c r="AY83" s="1">
        <f>IF(Income_CF!AY85="","",(1+'Cost and Benefit Parameters'!$C$17)*Income_CF!AY85*(Cohort_WP!AY83/Cohort_CF!AY83))</f>
        <v>3407591.1219601948</v>
      </c>
      <c r="AZ83" s="1">
        <f>IF(Income_CF!AZ85="","",(1+'Cost and Benefit Parameters'!$C$17)*Income_CF!AZ85*(Cohort_WP!AZ83/Cohort_CF!AZ83))</f>
        <v>3464140.0778475087</v>
      </c>
      <c r="BA83" s="1">
        <f>IF(Income_CF!BA85="","",(1+'Cost and Benefit Parameters'!$C$17)*Income_CF!BA85*(Cohort_WP!BA83/Cohort_CF!BA83))</f>
        <v>3519515.1206342806</v>
      </c>
      <c r="BB83" s="1">
        <f>IF(Income_CF!BB85="","",(1+'Cost and Benefit Parameters'!$C$17)*Income_CF!BB85*(Cohort_WP!BB83/Cohort_CF!BB83))</f>
        <v>3573630.5239904164</v>
      </c>
      <c r="BC83" s="1">
        <f>IF(Income_CF!BC85="","",(1+'Cost and Benefit Parameters'!$C$17)*Income_CF!BC85*(Cohort_WP!BC83/Cohort_CF!BC83))</f>
        <v>3626401.5018390799</v>
      </c>
      <c r="BD83" s="1" t="str">
        <f>IF(Income_CF!BD85="","",(1+'Cost and Benefit Parameters'!$C$17)*Income_CF!BD85*(Cohort_WP!BD83/Cohort_CF!BD83))</f>
        <v/>
      </c>
      <c r="BE83" s="1" t="str">
        <f>IF(Income_CF!BE85="","",(1+'Cost and Benefit Parameters'!$C$17)*Income_CF!BE85*(Cohort_WP!BE83/Cohort_CF!BE83))</f>
        <v/>
      </c>
      <c r="BF83" s="1" t="str">
        <f>IF(Income_CF!BF85="","",(1+'Cost and Benefit Parameters'!$C$17)*Income_CF!BF85*(Cohort_WP!BF83/Cohort_CF!BF83))</f>
        <v/>
      </c>
      <c r="BG83" s="1" t="str">
        <f>IF(Income_CF!BG85="","",(1+'Cost and Benefit Parameters'!$C$17)*Income_CF!BG85*(Cohort_WP!BG83/Cohort_CF!BG83))</f>
        <v/>
      </c>
      <c r="BH83" s="1" t="str">
        <f>IF(Income_CF!BH85="","",(1+'Cost and Benefit Parameters'!$C$17)*Income_CF!BH85*(Cohort_WP!BH83/Cohort_CF!BH83))</f>
        <v/>
      </c>
      <c r="BI83" s="1" t="str">
        <f>IF(Income_CF!BI85="","",(1+'Cost and Benefit Parameters'!$C$17)*Income_CF!BI85*(Cohort_WP!BI83/Cohort_CF!BI83))</f>
        <v/>
      </c>
      <c r="BJ83" s="1" t="str">
        <f>IF(Income_CF!BJ85="","",(1+'Cost and Benefit Parameters'!$C$17)*Income_CF!BJ85*(Cohort_WP!BJ83/Cohort_CF!BJ83))</f>
        <v/>
      </c>
      <c r="BK83" s="1" t="str">
        <f>IF(Income_CF!BK85="","",(1+'Cost and Benefit Parameters'!$C$17)*Income_CF!BK85*(Cohort_WP!BK83/Cohort_CF!BK83))</f>
        <v/>
      </c>
      <c r="BL83" s="1" t="str">
        <f>IF(Income_CF!BL85="","",(1+'Cost and Benefit Parameters'!$C$17)*Income_CF!BL85*(Cohort_WP!BL83/Cohort_CF!BL83))</f>
        <v/>
      </c>
      <c r="BM83" s="1" t="str">
        <f>IF(Income_CF!BM85="","",(1+'Cost and Benefit Parameters'!$C$17)*Income_CF!BM85*(Cohort_WP!BM83/Cohort_CF!BM83))</f>
        <v/>
      </c>
      <c r="BN83" s="1" t="str">
        <f>IF(Income_CF!BN85="","",(1+'Cost and Benefit Parameters'!$C$17)*Income_CF!BN85*(Cohort_WP!BN83/Cohort_CF!BN83))</f>
        <v/>
      </c>
    </row>
    <row r="84" spans="1:72" x14ac:dyDescent="0.55000000000000004">
      <c r="A84" s="642"/>
      <c r="B84" t="s">
        <v>476</v>
      </c>
      <c r="H84" s="1" t="str">
        <f>IF(Income_CF!H86="","",(1+'Cost and Benefit Parameters'!$C$17)*Income_CF!H86*(Cohort_WP!H84/Cohort_CF!H84))</f>
        <v/>
      </c>
      <c r="I84" s="1" t="str">
        <f>IF(Income_CF!I86="","",(1+'Cost and Benefit Parameters'!$C$17)*Income_CF!I86*(Cohort_WP!I84/Cohort_CF!I84))</f>
        <v/>
      </c>
      <c r="J84" s="1" t="str">
        <f>IF(Income_CF!J86="","",(1+'Cost and Benefit Parameters'!$C$17)*Income_CF!J86*(Cohort_WP!J84/Cohort_CF!J84))</f>
        <v/>
      </c>
      <c r="K84" s="1" t="str">
        <f>IF(Income_CF!K86="","",(1+'Cost and Benefit Parameters'!$C$17)*Income_CF!K86*(Cohort_WP!K84/Cohort_CF!K84))</f>
        <v/>
      </c>
      <c r="L84" s="1" t="str">
        <f>IF(Income_CF!L86="","",(1+'Cost and Benefit Parameters'!$C$17)*Income_CF!L86*(Cohort_WP!L84/Cohort_CF!L84))</f>
        <v/>
      </c>
      <c r="M84" s="1" t="str">
        <f>IF(Income_CF!M86="","",(1+'Cost and Benefit Parameters'!$C$17)*Income_CF!M86*(Cohort_WP!M84/Cohort_CF!M84))</f>
        <v/>
      </c>
      <c r="N84" s="1" t="str">
        <f>IF(Income_CF!N86="","",(1+'Cost and Benefit Parameters'!$C$17)*Income_CF!N86*(Cohort_WP!N84/Cohort_CF!N84))</f>
        <v/>
      </c>
      <c r="O84" s="1" t="str">
        <f>IF(Income_CF!O86="","",(1+'Cost and Benefit Parameters'!$C$17)*Income_CF!O86*(Cohort_WP!O84/Cohort_CF!O84))</f>
        <v/>
      </c>
      <c r="P84" s="1" t="str">
        <f>IF(Income_CF!P86="","",(1+'Cost and Benefit Parameters'!$C$17)*Income_CF!P86*(Cohort_WP!P84/Cohort_CF!P84))</f>
        <v/>
      </c>
      <c r="Q84" s="1">
        <f>IF(Income_CF!Q86="","",(1+'Cost and Benefit Parameters'!$C$17)*Income_CF!Q86*(Cohort_WP!Q84/Cohort_CF!Q84))</f>
        <v>1340451.3017425858</v>
      </c>
      <c r="R84" s="1">
        <f>IF(Income_CF!R86="","",(1+'Cost and Benefit Parameters'!$C$17)*Income_CF!R86*(Cohort_WP!R84/Cohort_CF!R84))</f>
        <v>1392450.5100766043</v>
      </c>
      <c r="S84" s="1">
        <f>IF(Income_CF!S86="","",(1+'Cost and Benefit Parameters'!$C$17)*Income_CF!S86*(Cohort_WP!S84/Cohort_CF!S84))</f>
        <v>1445599.2682279649</v>
      </c>
      <c r="T84" s="1">
        <f>IF(Income_CF!T86="","",(1+'Cost and Benefit Parameters'!$C$17)*Income_CF!T86*(Cohort_WP!T84/Cohort_CF!T84))</f>
        <v>1499876.4774202581</v>
      </c>
      <c r="U84" s="1">
        <f>IF(Income_CF!U86="","",(1+'Cost and Benefit Parameters'!$C$17)*Income_CF!U86*(Cohort_WP!U84/Cohort_CF!U84))</f>
        <v>1564774.2409031508</v>
      </c>
      <c r="V84" s="1">
        <f>IF(Income_CF!V86="","",(1+'Cost and Benefit Parameters'!$C$17)*Income_CF!V86*(Cohort_WP!V84/Cohort_CF!V84))</f>
        <v>1620606.3361847668</v>
      </c>
      <c r="W84" s="1">
        <f>IF(Income_CF!W86="","",(1+'Cost and Benefit Parameters'!$C$17)*Income_CF!W86*(Cohort_WP!W84/Cohort_CF!W84))</f>
        <v>1677423.7982600408</v>
      </c>
      <c r="X84" s="1">
        <f>IF(Income_CF!X86="","",(1+'Cost and Benefit Parameters'!$C$17)*Income_CF!X86*(Cohort_WP!X84/Cohort_CF!X84))</f>
        <v>1735191.8181461291</v>
      </c>
      <c r="Y84" s="1">
        <f>IF(Income_CF!Y86="","",(1+'Cost and Benefit Parameters'!$C$17)*Income_CF!Y86*(Cohort_WP!Y84/Cohort_CF!Y84))</f>
        <v>1793872.6375213126</v>
      </c>
      <c r="Z84" s="1">
        <f>IF(Income_CF!Z86="","",(1+'Cost and Benefit Parameters'!$C$17)*Income_CF!Z86*(Cohort_WP!Z84/Cohort_CF!Z84))</f>
        <v>1853425.5393045181</v>
      </c>
      <c r="AA84" s="1">
        <f>IF(Income_CF!AA86="","",(1+'Cost and Benefit Parameters'!$C$17)*Income_CF!AA86*(Cohort_WP!AA84/Cohort_CF!AA84))</f>
        <v>1913806.846935353</v>
      </c>
      <c r="AB84" s="1">
        <f>IF(Income_CF!AB86="","",(1+'Cost and Benefit Parameters'!$C$17)*Income_CF!AB86*(Cohort_WP!AB84/Cohort_CF!AB84))</f>
        <v>1974969.9326513722</v>
      </c>
      <c r="AC84" s="1">
        <f>IF(Income_CF!AC86="","",(1+'Cost and Benefit Parameters'!$C$17)*Income_CF!AC86*(Cohort_WP!AC84/Cohort_CF!AC84))</f>
        <v>2036865.2350309175</v>
      </c>
      <c r="AD84" s="1">
        <f>IF(Income_CF!AD86="","",(1+'Cost and Benefit Parameters'!$C$17)*Income_CF!AD86*(Cohort_WP!AD84/Cohort_CF!AD84))</f>
        <v>2099440.2860392034</v>
      </c>
      <c r="AE84" s="1">
        <f>IF(Income_CF!AE86="","",(1+'Cost and Benefit Parameters'!$C$17)*Income_CF!AE86*(Cohort_WP!AE84/Cohort_CF!AE84))</f>
        <v>2162639.7477823151</v>
      </c>
      <c r="AF84" s="1">
        <f>IF(Income_CF!AF86="","",(1+'Cost and Benefit Parameters'!$C$17)*Income_CF!AF86*(Cohort_WP!AF84/Cohort_CF!AF84))</f>
        <v>2226405.4591391459</v>
      </c>
      <c r="AG84" s="1">
        <f>IF(Income_CF!AG86="","",(1+'Cost and Benefit Parameters'!$C$17)*Income_CF!AG86*(Cohort_WP!AG84/Cohort_CF!AG84))</f>
        <v>2290676.4924041075</v>
      </c>
      <c r="AH84" s="1">
        <f>IF(Income_CF!AH86="","",(1+'Cost and Benefit Parameters'!$C$17)*Income_CF!AH86*(Cohort_WP!AH84/Cohort_CF!AH84))</f>
        <v>2355389.2200352573</v>
      </c>
      <c r="AI84" s="1">
        <f>IF(Income_CF!AI86="","",(1+'Cost and Benefit Parameters'!$C$17)*Income_CF!AI86*(Cohort_WP!AI84/Cohort_CF!AI84))</f>
        <v>2420477.3915618742</v>
      </c>
      <c r="AJ84" s="1">
        <f>IF(Income_CF!AJ86="","",(1+'Cost and Benefit Parameters'!$C$17)*Income_CF!AJ86*(Cohort_WP!AJ84/Cohort_CF!AJ84))</f>
        <v>2485872.2206641329</v>
      </c>
      <c r="AK84" s="1">
        <f>IF(Income_CF!AK86="","",(1+'Cost and Benefit Parameters'!$C$17)*Income_CF!AK86*(Cohort_WP!AK84/Cohort_CF!AK84))</f>
        <v>2551502.4823943903</v>
      </c>
      <c r="AL84" s="1">
        <f>IF(Income_CF!AL86="","",(1+'Cost and Benefit Parameters'!$C$17)*Income_CF!AL86*(Cohort_WP!AL84/Cohort_CF!AL84))</f>
        <v>2617294.6204657597</v>
      </c>
      <c r="AM84" s="1">
        <f>IF(Income_CF!AM86="","",(1+'Cost and Benefit Parameters'!$C$17)*Income_CF!AM86*(Cohort_WP!AM84/Cohort_CF!AM84))</f>
        <v>2683172.8644885723</v>
      </c>
      <c r="AN84" s="1">
        <f>IF(Income_CF!AN86="","",(1+'Cost and Benefit Parameters'!$C$17)*Income_CF!AN86*(Cohort_WP!AN84/Cohort_CF!AN84))</f>
        <v>2749059.3569900789</v>
      </c>
      <c r="AO84" s="1">
        <f>IF(Income_CF!AO86="","",(1+'Cost and Benefit Parameters'!$C$17)*Income_CF!AO86*(Cohort_WP!AO84/Cohort_CF!AO84))</f>
        <v>2814874.2900067619</v>
      </c>
      <c r="AP84" s="1">
        <f>IF(Income_CF!AP86="","",(1+'Cost and Benefit Parameters'!$C$17)*Income_CF!AP86*(Cohort_WP!AP84/Cohort_CF!AP84))</f>
        <v>2880536.0509923734</v>
      </c>
      <c r="AQ84" s="1">
        <f>IF(Income_CF!AQ86="","",(1+'Cost and Benefit Parameters'!$C$17)*Income_CF!AQ86*(Cohort_WP!AQ84/Cohort_CF!AQ84))</f>
        <v>2945961.3777393051</v>
      </c>
      <c r="AR84" s="1">
        <f>IF(Income_CF!AR86="","",(1+'Cost and Benefit Parameters'!$C$17)*Income_CF!AR86*(Cohort_WP!AR84/Cohort_CF!AR84))</f>
        <v>3011065.5219647763</v>
      </c>
      <c r="AS84" s="1">
        <f>IF(Income_CF!AS86="","",(1+'Cost and Benefit Parameters'!$C$17)*Income_CF!AS86*(Cohort_WP!AS84/Cohort_CF!AS84))</f>
        <v>3075762.4211687106</v>
      </c>
      <c r="AT84" s="1">
        <f>IF(Income_CF!AT86="","",(1+'Cost and Benefit Parameters'!$C$17)*Income_CF!AT86*(Cohort_WP!AT84/Cohort_CF!AT84))</f>
        <v>3139964.8783256835</v>
      </c>
      <c r="AU84" s="1">
        <f>IF(Income_CF!AU86="","",(1+'Cost and Benefit Parameters'!$C$17)*Income_CF!AU86*(Cohort_WP!AU84/Cohort_CF!AU84))</f>
        <v>3203584.7489306144</v>
      </c>
      <c r="AV84" s="1">
        <f>IF(Income_CF!AV86="","",(1+'Cost and Benefit Parameters'!$C$17)*Income_CF!AV86*(Cohort_WP!AV84/Cohort_CF!AV84))</f>
        <v>3266533.1348758265</v>
      </c>
      <c r="AW84" s="1">
        <f>IF(Income_CF!AW86="","",(1+'Cost and Benefit Parameters'!$C$17)*Income_CF!AW86*(Cohort_WP!AW84/Cohort_CF!AW84))</f>
        <v>3328720.5845974735</v>
      </c>
      <c r="AX84" s="1">
        <f>IF(Income_CF!AX86="","",(1+'Cost and Benefit Parameters'!$C$17)*Income_CF!AX86*(Cohort_WP!AX84/Cohort_CF!AX84))</f>
        <v>3390057.2988908058</v>
      </c>
      <c r="AY84" s="1">
        <f>IF(Income_CF!AY86="","",(1+'Cost and Benefit Parameters'!$C$17)*Income_CF!AY86*(Cohort_WP!AY84/Cohort_CF!AY84))</f>
        <v>3450453.3417580645</v>
      </c>
      <c r="AZ84" s="1">
        <f>IF(Income_CF!AZ86="","",(1+'Cost and Benefit Parameters'!$C$17)*Income_CF!AZ86*(Cohort_WP!AZ84/Cohort_CF!AZ84))</f>
        <v>3509818.8556189998</v>
      </c>
      <c r="BA84" s="1">
        <f>IF(Income_CF!BA86="","",(1+'Cost and Benefit Parameters'!$C$17)*Income_CF!BA86*(Cohort_WP!BA84/Cohort_CF!BA84))</f>
        <v>3568064.2801829353</v>
      </c>
      <c r="BB84" s="1">
        <f>IF(Income_CF!BB86="","",(1+'Cost and Benefit Parameters'!$C$17)*Income_CF!BB86*(Cohort_WP!BB84/Cohort_CF!BB84))</f>
        <v>3625100.5742533091</v>
      </c>
      <c r="BC84" s="1">
        <f>IF(Income_CF!BC86="","",(1+'Cost and Benefit Parameters'!$C$17)*Income_CF!BC86*(Cohort_WP!BC84/Cohort_CF!BC84))</f>
        <v>3680839.4397101291</v>
      </c>
      <c r="BD84" s="1">
        <f>IF(Income_CF!BD86="","",(1+'Cost and Benefit Parameters'!$C$17)*Income_CF!BD86*(Cohort_WP!BD84/Cohort_CF!BD84))</f>
        <v>3735193.5468942523</v>
      </c>
      <c r="BE84" s="1" t="str">
        <f>IF(Income_CF!BE86="","",(1+'Cost and Benefit Parameters'!$C$17)*Income_CF!BE86*(Cohort_WP!BE84/Cohort_CF!BE84))</f>
        <v/>
      </c>
      <c r="BF84" s="1" t="str">
        <f>IF(Income_CF!BF86="","",(1+'Cost and Benefit Parameters'!$C$17)*Income_CF!BF86*(Cohort_WP!BF84/Cohort_CF!BF84))</f>
        <v/>
      </c>
      <c r="BG84" s="1" t="str">
        <f>IF(Income_CF!BG86="","",(1+'Cost and Benefit Parameters'!$C$17)*Income_CF!BG86*(Cohort_WP!BG84/Cohort_CF!BG84))</f>
        <v/>
      </c>
      <c r="BH84" s="1" t="str">
        <f>IF(Income_CF!BH86="","",(1+'Cost and Benefit Parameters'!$C$17)*Income_CF!BH86*(Cohort_WP!BH84/Cohort_CF!BH84))</f>
        <v/>
      </c>
      <c r="BI84" s="1" t="str">
        <f>IF(Income_CF!BI86="","",(1+'Cost and Benefit Parameters'!$C$17)*Income_CF!BI86*(Cohort_WP!BI84/Cohort_CF!BI84))</f>
        <v/>
      </c>
      <c r="BJ84" s="1" t="str">
        <f>IF(Income_CF!BJ86="","",(1+'Cost and Benefit Parameters'!$C$17)*Income_CF!BJ86*(Cohort_WP!BJ84/Cohort_CF!BJ84))</f>
        <v/>
      </c>
      <c r="BK84" s="1" t="str">
        <f>IF(Income_CF!BK86="","",(1+'Cost and Benefit Parameters'!$C$17)*Income_CF!BK86*(Cohort_WP!BK84/Cohort_CF!BK84))</f>
        <v/>
      </c>
      <c r="BL84" s="1" t="str">
        <f>IF(Income_CF!BL86="","",(1+'Cost and Benefit Parameters'!$C$17)*Income_CF!BL86*(Cohort_WP!BL84/Cohort_CF!BL84))</f>
        <v/>
      </c>
      <c r="BM84" s="1" t="str">
        <f>IF(Income_CF!BM86="","",(1+'Cost and Benefit Parameters'!$C$17)*Income_CF!BM86*(Cohort_WP!BM84/Cohort_CF!BM84))</f>
        <v/>
      </c>
      <c r="BN84" s="1" t="str">
        <f>IF(Income_CF!BN86="","",(1+'Cost and Benefit Parameters'!$C$17)*Income_CF!BN86*(Cohort_WP!BN84/Cohort_CF!BN84))</f>
        <v/>
      </c>
    </row>
    <row r="85" spans="1:72" x14ac:dyDescent="0.55000000000000004">
      <c r="A85" s="642"/>
      <c r="B85" t="s">
        <v>477</v>
      </c>
      <c r="H85" s="1" t="str">
        <f>IF(Income_CF!H87="","",(1+'Cost and Benefit Parameters'!$C$17)*Income_CF!H87*(Cohort_WP!H85/Cohort_CF!H85))</f>
        <v/>
      </c>
      <c r="I85" s="1" t="str">
        <f>IF(Income_CF!I87="","",(1+'Cost and Benefit Parameters'!$C$17)*Income_CF!I87*(Cohort_WP!I85/Cohort_CF!I85))</f>
        <v/>
      </c>
      <c r="J85" s="1" t="str">
        <f>IF(Income_CF!J87="","",(1+'Cost and Benefit Parameters'!$C$17)*Income_CF!J87*(Cohort_WP!J85/Cohort_CF!J85))</f>
        <v/>
      </c>
      <c r="K85" s="1" t="str">
        <f>IF(Income_CF!K87="","",(1+'Cost and Benefit Parameters'!$C$17)*Income_CF!K87*(Cohort_WP!K85/Cohort_CF!K85))</f>
        <v/>
      </c>
      <c r="L85" s="1" t="str">
        <f>IF(Income_CF!L87="","",(1+'Cost and Benefit Parameters'!$C$17)*Income_CF!L87*(Cohort_WP!L85/Cohort_CF!L85))</f>
        <v/>
      </c>
      <c r="M85" s="1" t="str">
        <f>IF(Income_CF!M87="","",(1+'Cost and Benefit Parameters'!$C$17)*Income_CF!M87*(Cohort_WP!M85/Cohort_CF!M85))</f>
        <v/>
      </c>
      <c r="N85" s="1" t="str">
        <f>IF(Income_CF!N87="","",(1+'Cost and Benefit Parameters'!$C$17)*Income_CF!N87*(Cohort_WP!N85/Cohort_CF!N85))</f>
        <v/>
      </c>
      <c r="O85" s="1" t="str">
        <f>IF(Income_CF!O87="","",(1+'Cost and Benefit Parameters'!$C$17)*Income_CF!O87*(Cohort_WP!O85/Cohort_CF!O85))</f>
        <v/>
      </c>
      <c r="P85" s="1" t="str">
        <f>IF(Income_CF!P87="","",(1+'Cost and Benefit Parameters'!$C$17)*Income_CF!P87*(Cohort_WP!P85/Cohort_CF!P85))</f>
        <v/>
      </c>
      <c r="Q85" s="1" t="str">
        <f>IF(Income_CF!Q87="","",(1+'Cost and Benefit Parameters'!$C$17)*Income_CF!Q87*(Cohort_WP!Q85/Cohort_CF!Q85))</f>
        <v/>
      </c>
      <c r="R85" s="1">
        <f>IF(Income_CF!R87="","",(1+'Cost and Benefit Parameters'!$C$17)*Income_CF!R87*(Cohort_WP!R85/Cohort_CF!R85))</f>
        <v>1380664.8407948634</v>
      </c>
      <c r="S85" s="1">
        <f>IF(Income_CF!S87="","",(1+'Cost and Benefit Parameters'!$C$17)*Income_CF!S87*(Cohort_WP!S85/Cohort_CF!S85))</f>
        <v>1434224.025378902</v>
      </c>
      <c r="T85" s="1">
        <f>IF(Income_CF!T87="","",(1+'Cost and Benefit Parameters'!$C$17)*Income_CF!T87*(Cohort_WP!T85/Cohort_CF!T85))</f>
        <v>1488967.2462748042</v>
      </c>
      <c r="U85" s="1">
        <f>IF(Income_CF!U87="","",(1+'Cost and Benefit Parameters'!$C$17)*Income_CF!U87*(Cohort_WP!U85/Cohort_CF!U85))</f>
        <v>1544872.7717428661</v>
      </c>
      <c r="V85" s="1">
        <f>IF(Income_CF!V87="","",(1+'Cost and Benefit Parameters'!$C$17)*Income_CF!V87*(Cohort_WP!V85/Cohort_CF!V85))</f>
        <v>1611717.4681302449</v>
      </c>
      <c r="W85" s="1">
        <f>IF(Income_CF!W87="","",(1+'Cost and Benefit Parameters'!$C$17)*Income_CF!W87*(Cohort_WP!W85/Cohort_CF!W85))</f>
        <v>1669224.5262703102</v>
      </c>
      <c r="X85" s="1">
        <f>IF(Income_CF!X87="","",(1+'Cost and Benefit Parameters'!$C$17)*Income_CF!X87*(Cohort_WP!X85/Cohort_CF!X85))</f>
        <v>1727746.5122078422</v>
      </c>
      <c r="Y85" s="1">
        <f>IF(Income_CF!Y87="","",(1+'Cost and Benefit Parameters'!$C$17)*Income_CF!Y87*(Cohort_WP!Y85/Cohort_CF!Y85))</f>
        <v>1787247.572690513</v>
      </c>
      <c r="Z85" s="1">
        <f>IF(Income_CF!Z87="","",(1+'Cost and Benefit Parameters'!$C$17)*Income_CF!Z87*(Cohort_WP!Z85/Cohort_CF!Z85))</f>
        <v>1847688.8166469517</v>
      </c>
      <c r="AA85" s="1">
        <f>IF(Income_CF!AA87="","",(1+'Cost and Benefit Parameters'!$C$17)*Income_CF!AA87*(Cohort_WP!AA85/Cohort_CF!AA85))</f>
        <v>1909028.3054836534</v>
      </c>
      <c r="AB85" s="1">
        <f>IF(Income_CF!AB87="","",(1+'Cost and Benefit Parameters'!$C$17)*Income_CF!AB87*(Cohort_WP!AB85/Cohort_CF!AB85))</f>
        <v>1971221.0523434137</v>
      </c>
      <c r="AC85" s="1">
        <f>IF(Income_CF!AC87="","",(1+'Cost and Benefit Parameters'!$C$17)*Income_CF!AC87*(Cohort_WP!AC85/Cohort_CF!AC85))</f>
        <v>2034219.0306309131</v>
      </c>
      <c r="AD85" s="1">
        <f>IF(Income_CF!AD87="","",(1+'Cost and Benefit Parameters'!$C$17)*Income_CF!AD87*(Cohort_WP!AD85/Cohort_CF!AD85))</f>
        <v>2097971.1920818444</v>
      </c>
      <c r="AE85" s="1">
        <f>IF(Income_CF!AE87="","",(1+'Cost and Benefit Parameters'!$C$17)*Income_CF!AE87*(Cohort_WP!AE85/Cohort_CF!AE85))</f>
        <v>2162423.4946203791</v>
      </c>
      <c r="AF85" s="1">
        <f>IF(Income_CF!AF87="","",(1+'Cost and Benefit Parameters'!$C$17)*Income_CF!AF87*(Cohort_WP!AF85/Cohort_CF!AF85))</f>
        <v>2227518.9402157846</v>
      </c>
      <c r="AG85" s="1">
        <f>IF(Income_CF!AG87="","",(1+'Cost and Benefit Parameters'!$C$17)*Income_CF!AG87*(Cohort_WP!AG85/Cohort_CF!AG85))</f>
        <v>2293197.6229133196</v>
      </c>
      <c r="AH85" s="1">
        <f>IF(Income_CF!AH87="","",(1+'Cost and Benefit Parameters'!$C$17)*Income_CF!AH87*(Cohort_WP!AH85/Cohort_CF!AH85))</f>
        <v>2359396.7871762305</v>
      </c>
      <c r="AI85" s="1">
        <f>IF(Income_CF!AI87="","",(1+'Cost and Benefit Parameters'!$C$17)*Income_CF!AI87*(Cohort_WP!AI85/Cohort_CF!AI85))</f>
        <v>2426050.8966363147</v>
      </c>
      <c r="AJ85" s="1">
        <f>IF(Income_CF!AJ87="","",(1+'Cost and Benefit Parameters'!$C$17)*Income_CF!AJ87*(Cohort_WP!AJ85/Cohort_CF!AJ85))</f>
        <v>2493091.7133087302</v>
      </c>
      <c r="AK85" s="1">
        <f>IF(Income_CF!AK87="","",(1+'Cost and Benefit Parameters'!$C$17)*Income_CF!AK87*(Cohort_WP!AK85/Cohort_CF!AK85))</f>
        <v>2560448.3872840577</v>
      </c>
      <c r="AL85" s="1">
        <f>IF(Income_CF!AL87="","",(1+'Cost and Benefit Parameters'!$C$17)*Income_CF!AL87*(Cohort_WP!AL85/Cohort_CF!AL85))</f>
        <v>2628047.5568662211</v>
      </c>
      <c r="AM85" s="1">
        <f>IF(Income_CF!AM87="","",(1+'Cost and Benefit Parameters'!$C$17)*Income_CF!AM87*(Cohort_WP!AM85/Cohort_CF!AM85))</f>
        <v>2695813.4590797327</v>
      </c>
      <c r="AN85" s="1">
        <f>IF(Income_CF!AN87="","",(1+'Cost and Benefit Parameters'!$C$17)*Income_CF!AN87*(Cohort_WP!AN85/Cohort_CF!AN85))</f>
        <v>2763668.0504232291</v>
      </c>
      <c r="AO85" s="1">
        <f>IF(Income_CF!AO87="","",(1+'Cost and Benefit Parameters'!$C$17)*Income_CF!AO87*(Cohort_WP!AO85/Cohort_CF!AO85))</f>
        <v>2831531.1376997819</v>
      </c>
      <c r="AP85" s="1">
        <f>IF(Income_CF!AP87="","",(1+'Cost and Benefit Parameters'!$C$17)*Income_CF!AP87*(Cohort_WP!AP85/Cohort_CF!AP85))</f>
        <v>2899320.5187069648</v>
      </c>
      <c r="AQ85" s="1">
        <f>IF(Income_CF!AQ87="","",(1+'Cost and Benefit Parameters'!$C$17)*Income_CF!AQ87*(Cohort_WP!AQ85/Cohort_CF!AQ85))</f>
        <v>2966952.1325221439</v>
      </c>
      <c r="AR85" s="1">
        <f>IF(Income_CF!AR87="","",(1+'Cost and Benefit Parameters'!$C$17)*Income_CF!AR87*(Cohort_WP!AR85/Cohort_CF!AR85))</f>
        <v>3034340.2190714846</v>
      </c>
      <c r="AS85" s="1">
        <f>IF(Income_CF!AS87="","",(1+'Cost and Benefit Parameters'!$C$17)*Income_CF!AS87*(Cohort_WP!AS85/Cohort_CF!AS85))</f>
        <v>3101397.4876237204</v>
      </c>
      <c r="AT85" s="1">
        <f>IF(Income_CF!AT87="","",(1+'Cost and Benefit Parameters'!$C$17)*Income_CF!AT87*(Cohort_WP!AT85/Cohort_CF!AT85))</f>
        <v>3168035.293803772</v>
      </c>
      <c r="AU85" s="1">
        <f>IF(Income_CF!AU87="","",(1+'Cost and Benefit Parameters'!$C$17)*Income_CF!AU87*(Cohort_WP!AU85/Cohort_CF!AU85))</f>
        <v>3234163.8246754538</v>
      </c>
      <c r="AV85" s="1">
        <f>IF(Income_CF!AV87="","",(1+'Cost and Benefit Parameters'!$C$17)*Income_CF!AV87*(Cohort_WP!AV85/Cohort_CF!AV85))</f>
        <v>3299692.2913985327</v>
      </c>
      <c r="AW85" s="1">
        <f>IF(Income_CF!AW87="","",(1+'Cost and Benefit Parameters'!$C$17)*Income_CF!AW87*(Cohort_WP!AW85/Cohort_CF!AW85))</f>
        <v>3364529.1289221011</v>
      </c>
      <c r="AX85" s="1">
        <f>IF(Income_CF!AX87="","",(1+'Cost and Benefit Parameters'!$C$17)*Income_CF!AX87*(Cohort_WP!AX85/Cohort_CF!AX85))</f>
        <v>3428582.2021353971</v>
      </c>
      <c r="AY85" s="1">
        <f>IF(Income_CF!AY87="","",(1+'Cost and Benefit Parameters'!$C$17)*Income_CF!AY87*(Cohort_WP!AY85/Cohort_CF!AY85))</f>
        <v>3491759.0178575297</v>
      </c>
      <c r="AZ85" s="1">
        <f>IF(Income_CF!AZ87="","",(1+'Cost and Benefit Parameters'!$C$17)*Income_CF!AZ87*(Cohort_WP!AZ85/Cohort_CF!AZ85))</f>
        <v>3553966.9420108059</v>
      </c>
      <c r="BA85" s="1">
        <f>IF(Income_CF!BA87="","",(1+'Cost and Benefit Parameters'!$C$17)*Income_CF!BA87*(Cohort_WP!BA85/Cohort_CF!BA85))</f>
        <v>3615113.4212875706</v>
      </c>
      <c r="BB85" s="1">
        <f>IF(Income_CF!BB87="","",(1+'Cost and Benefit Parameters'!$C$17)*Income_CF!BB87*(Cohort_WP!BB85/Cohort_CF!BB85))</f>
        <v>3675106.2085884227</v>
      </c>
      <c r="BC85" s="1">
        <f>IF(Income_CF!BC87="","",(1+'Cost and Benefit Parameters'!$C$17)*Income_CF!BC87*(Cohort_WP!BC85/Cohort_CF!BC85))</f>
        <v>3733853.591480908</v>
      </c>
      <c r="BD85" s="1">
        <f>IF(Income_CF!BD87="","",(1+'Cost and Benefit Parameters'!$C$17)*Income_CF!BD87*(Cohort_WP!BD85/Cohort_CF!BD85))</f>
        <v>3791264.6229014327</v>
      </c>
      <c r="BE85" s="1">
        <f>IF(Income_CF!BE87="","",(1+'Cost and Benefit Parameters'!$C$17)*Income_CF!BE87*(Cohort_WP!BE85/Cohort_CF!BE85))</f>
        <v>3847249.3533010804</v>
      </c>
      <c r="BF85" s="1" t="str">
        <f>IF(Income_CF!BF87="","",(1+'Cost and Benefit Parameters'!$C$17)*Income_CF!BF87*(Cohort_WP!BF85/Cohort_CF!BF85))</f>
        <v/>
      </c>
      <c r="BG85" s="1" t="str">
        <f>IF(Income_CF!BG87="","",(1+'Cost and Benefit Parameters'!$C$17)*Income_CF!BG87*(Cohort_WP!BG85/Cohort_CF!BG85))</f>
        <v/>
      </c>
      <c r="BH85" s="1" t="str">
        <f>IF(Income_CF!BH87="","",(1+'Cost and Benefit Parameters'!$C$17)*Income_CF!BH87*(Cohort_WP!BH85/Cohort_CF!BH85))</f>
        <v/>
      </c>
      <c r="BI85" s="1" t="str">
        <f>IF(Income_CF!BI87="","",(1+'Cost and Benefit Parameters'!$C$17)*Income_CF!BI87*(Cohort_WP!BI85/Cohort_CF!BI85))</f>
        <v/>
      </c>
      <c r="BJ85" s="1" t="str">
        <f>IF(Income_CF!BJ87="","",(1+'Cost and Benefit Parameters'!$C$17)*Income_CF!BJ87*(Cohort_WP!BJ85/Cohort_CF!BJ85))</f>
        <v/>
      </c>
      <c r="BK85" s="1" t="str">
        <f>IF(Income_CF!BK87="","",(1+'Cost and Benefit Parameters'!$C$17)*Income_CF!BK87*(Cohort_WP!BK85/Cohort_CF!BK85))</f>
        <v/>
      </c>
      <c r="BL85" s="1" t="str">
        <f>IF(Income_CF!BL87="","",(1+'Cost and Benefit Parameters'!$C$17)*Income_CF!BL87*(Cohort_WP!BL85/Cohort_CF!BL85))</f>
        <v/>
      </c>
      <c r="BM85" s="1" t="str">
        <f>IF(Income_CF!BM87="","",(1+'Cost and Benefit Parameters'!$C$17)*Income_CF!BM87*(Cohort_WP!BM85/Cohort_CF!BM85))</f>
        <v/>
      </c>
      <c r="BN85" s="1" t="str">
        <f>IF(Income_CF!BN87="","",(1+'Cost and Benefit Parameters'!$C$17)*Income_CF!BN87*(Cohort_WP!BN85/Cohort_CF!BN85))</f>
        <v/>
      </c>
    </row>
    <row r="86" spans="1:72" x14ac:dyDescent="0.55000000000000004">
      <c r="A86" s="642"/>
      <c r="B86" t="s">
        <v>478</v>
      </c>
      <c r="H86" s="1" t="str">
        <f>IF(Income_CF!H88="","",(1+'Cost and Benefit Parameters'!$C$17)*Income_CF!H88*(Cohort_WP!H86/Cohort_CF!H86))</f>
        <v/>
      </c>
      <c r="I86" s="1" t="str">
        <f>IF(Income_CF!I88="","",(1+'Cost and Benefit Parameters'!$C$17)*Income_CF!I88*(Cohort_WP!I86/Cohort_CF!I86))</f>
        <v/>
      </c>
      <c r="J86" s="1" t="str">
        <f>IF(Income_CF!J88="","",(1+'Cost and Benefit Parameters'!$C$17)*Income_CF!J88*(Cohort_WP!J86/Cohort_CF!J86))</f>
        <v/>
      </c>
      <c r="K86" s="1" t="str">
        <f>IF(Income_CF!K88="","",(1+'Cost and Benefit Parameters'!$C$17)*Income_CF!K88*(Cohort_WP!K86/Cohort_CF!K86))</f>
        <v/>
      </c>
      <c r="L86" s="1" t="str">
        <f>IF(Income_CF!L88="","",(1+'Cost and Benefit Parameters'!$C$17)*Income_CF!L88*(Cohort_WP!L86/Cohort_CF!L86))</f>
        <v/>
      </c>
      <c r="M86" s="1" t="str">
        <f>IF(Income_CF!M88="","",(1+'Cost and Benefit Parameters'!$C$17)*Income_CF!M88*(Cohort_WP!M86/Cohort_CF!M86))</f>
        <v/>
      </c>
      <c r="N86" s="1" t="str">
        <f>IF(Income_CF!N88="","",(1+'Cost and Benefit Parameters'!$C$17)*Income_CF!N88*(Cohort_WP!N86/Cohort_CF!N86))</f>
        <v/>
      </c>
      <c r="O86" s="1" t="str">
        <f>IF(Income_CF!O88="","",(1+'Cost and Benefit Parameters'!$C$17)*Income_CF!O88*(Cohort_WP!O86/Cohort_CF!O86))</f>
        <v/>
      </c>
      <c r="P86" s="1" t="str">
        <f>IF(Income_CF!P88="","",(1+'Cost and Benefit Parameters'!$C$17)*Income_CF!P88*(Cohort_WP!P86/Cohort_CF!P86))</f>
        <v/>
      </c>
      <c r="Q86" s="1" t="str">
        <f>IF(Income_CF!Q88="","",(1+'Cost and Benefit Parameters'!$C$17)*Income_CF!Q88*(Cohort_WP!Q86/Cohort_CF!Q86))</f>
        <v/>
      </c>
      <c r="R86" s="1" t="str">
        <f>IF(Income_CF!R88="","",(1+'Cost and Benefit Parameters'!$C$17)*Income_CF!R88*(Cohort_WP!R86/Cohort_CF!R86))</f>
        <v/>
      </c>
      <c r="S86" s="1">
        <f>IF(Income_CF!S88="","",(1+'Cost and Benefit Parameters'!$C$17)*Income_CF!S88*(Cohort_WP!S86/Cohort_CF!S86))</f>
        <v>1422084.786018709</v>
      </c>
      <c r="T86" s="1">
        <f>IF(Income_CF!T88="","",(1+'Cost and Benefit Parameters'!$C$17)*Income_CF!T88*(Cohort_WP!T86/Cohort_CF!T86))</f>
        <v>1477250.7461402693</v>
      </c>
      <c r="U86" s="1">
        <f>IF(Income_CF!U88="","",(1+'Cost and Benefit Parameters'!$C$17)*Income_CF!U88*(Cohort_WP!U86/Cohort_CF!U86))</f>
        <v>1533636.2636630482</v>
      </c>
      <c r="V86" s="1">
        <f>IF(Income_CF!V88="","",(1+'Cost and Benefit Parameters'!$C$17)*Income_CF!V88*(Cohort_WP!V86/Cohort_CF!V86))</f>
        <v>1591218.9548951515</v>
      </c>
      <c r="W86" s="1">
        <f>IF(Income_CF!W88="","",(1+'Cost and Benefit Parameters'!$C$17)*Income_CF!W88*(Cohort_WP!W86/Cohort_CF!W86))</f>
        <v>1660068.9921741523</v>
      </c>
      <c r="X86" s="1">
        <f>IF(Income_CF!X88="","",(1+'Cost and Benefit Parameters'!$C$17)*Income_CF!X88*(Cohort_WP!X86/Cohort_CF!X86))</f>
        <v>1719301.2620584196</v>
      </c>
      <c r="Y86" s="1">
        <f>IF(Income_CF!Y88="","",(1+'Cost and Benefit Parameters'!$C$17)*Income_CF!Y88*(Cohort_WP!Y86/Cohort_CF!Y86))</f>
        <v>1779578.9075740774</v>
      </c>
      <c r="Z86" s="1">
        <f>IF(Income_CF!Z88="","",(1+'Cost and Benefit Parameters'!$C$17)*Income_CF!Z88*(Cohort_WP!Z86/Cohort_CF!Z86))</f>
        <v>1840864.9998712286</v>
      </c>
      <c r="AA86" s="1">
        <f>IF(Income_CF!AA88="","",(1+'Cost and Benefit Parameters'!$C$17)*Income_CF!AA88*(Cohort_WP!AA86/Cohort_CF!AA86))</f>
        <v>1903119.4811463598</v>
      </c>
      <c r="AB86" s="1">
        <f>IF(Income_CF!AB88="","",(1+'Cost and Benefit Parameters'!$C$17)*Income_CF!AB88*(Cohort_WP!AB86/Cohort_CF!AB86))</f>
        <v>1966299.1546481631</v>
      </c>
      <c r="AC86" s="1">
        <f>IF(Income_CF!AC88="","",(1+'Cost and Benefit Parameters'!$C$17)*Income_CF!AC88*(Cohort_WP!AC86/Cohort_CF!AC86))</f>
        <v>2030357.6839137161</v>
      </c>
      <c r="AD86" s="1">
        <f>IF(Income_CF!AD88="","",(1+'Cost and Benefit Parameters'!$C$17)*Income_CF!AD88*(Cohort_WP!AD86/Cohort_CF!AD86))</f>
        <v>2095245.6015498408</v>
      </c>
      <c r="AE86" s="1">
        <f>IF(Income_CF!AE88="","",(1+'Cost and Benefit Parameters'!$C$17)*Income_CF!AE88*(Cohort_WP!AE86/Cohort_CF!AE86))</f>
        <v>2160910.3278443003</v>
      </c>
      <c r="AF86" s="1">
        <f>IF(Income_CF!AF88="","",(1+'Cost and Benefit Parameters'!$C$17)*Income_CF!AF88*(Cohort_WP!AF86/Cohort_CF!AF86))</f>
        <v>2227296.1994589907</v>
      </c>
      <c r="AG86" s="1">
        <f>IF(Income_CF!AG88="","",(1+'Cost and Benefit Parameters'!$C$17)*Income_CF!AG88*(Cohort_WP!AG86/Cohort_CF!AG86))</f>
        <v>2294344.5084222578</v>
      </c>
      <c r="AH86" s="1">
        <f>IF(Income_CF!AH88="","",(1+'Cost and Benefit Parameters'!$C$17)*Income_CF!AH88*(Cohort_WP!AH86/Cohort_CF!AH86))</f>
        <v>2361993.5516007198</v>
      </c>
      <c r="AI86" s="1">
        <f>IF(Income_CF!AI88="","",(1+'Cost and Benefit Parameters'!$C$17)*Income_CF!AI88*(Cohort_WP!AI86/Cohort_CF!AI86))</f>
        <v>2430178.690791517</v>
      </c>
      <c r="AJ86" s="1">
        <f>IF(Income_CF!AJ88="","",(1+'Cost and Benefit Parameters'!$C$17)*Income_CF!AJ88*(Cohort_WP!AJ86/Cohort_CF!AJ86))</f>
        <v>2498832.4235354043</v>
      </c>
      <c r="AK86" s="1">
        <f>IF(Income_CF!AK88="","",(1+'Cost and Benefit Parameters'!$C$17)*Income_CF!AK88*(Cohort_WP!AK86/Cohort_CF!AK86))</f>
        <v>2567884.4647079925</v>
      </c>
      <c r="AL86" s="1">
        <f>IF(Income_CF!AL88="","",(1+'Cost and Benefit Parameters'!$C$17)*Income_CF!AL88*(Cohort_WP!AL86/Cohort_CF!AL86))</f>
        <v>2637261.8389025782</v>
      </c>
      <c r="AM86" s="1">
        <f>IF(Income_CF!AM88="","",(1+'Cost and Benefit Parameters'!$C$17)*Income_CF!AM88*(Cohort_WP!AM86/Cohort_CF!AM86))</f>
        <v>2706888.9835722079</v>
      </c>
      <c r="AN86" s="1">
        <f>IF(Income_CF!AN88="","",(1+'Cost and Benefit Parameters'!$C$17)*Income_CF!AN88*(Cohort_WP!AN86/Cohort_CF!AN86))</f>
        <v>2776687.8628521245</v>
      </c>
      <c r="AO86" s="1">
        <f>IF(Income_CF!AO88="","",(1+'Cost and Benefit Parameters'!$C$17)*Income_CF!AO88*(Cohort_WP!AO86/Cohort_CF!AO86))</f>
        <v>2846578.0919359266</v>
      </c>
      <c r="AP86" s="1">
        <f>IF(Income_CF!AP88="","",(1+'Cost and Benefit Parameters'!$C$17)*Income_CF!AP88*(Cohort_WP!AP86/Cohort_CF!AP86))</f>
        <v>2916477.0718307747</v>
      </c>
      <c r="AQ86" s="1">
        <f>IF(Income_CF!AQ88="","",(1+'Cost and Benefit Parameters'!$C$17)*Income_CF!AQ88*(Cohort_WP!AQ86/Cohort_CF!AQ86))</f>
        <v>2986300.134268173</v>
      </c>
      <c r="AR86" s="1">
        <f>IF(Income_CF!AR88="","",(1+'Cost and Benefit Parameters'!$C$17)*Income_CF!AR88*(Cohort_WP!AR86/Cohort_CF!AR86))</f>
        <v>3055960.6964978082</v>
      </c>
      <c r="AS86" s="1">
        <f>IF(Income_CF!AS88="","",(1+'Cost and Benefit Parameters'!$C$17)*Income_CF!AS88*(Cohort_WP!AS86/Cohort_CF!AS86))</f>
        <v>3125370.4256436289</v>
      </c>
      <c r="AT86" s="1">
        <f>IF(Income_CF!AT88="","",(1+'Cost and Benefit Parameters'!$C$17)*Income_CF!AT88*(Cohort_WP!AT86/Cohort_CF!AT86))</f>
        <v>3194439.4122524308</v>
      </c>
      <c r="AU86" s="1">
        <f>IF(Income_CF!AU88="","",(1+'Cost and Benefit Parameters'!$C$17)*Income_CF!AU88*(Cohort_WP!AU86/Cohort_CF!AU86))</f>
        <v>3263076.3526178855</v>
      </c>
      <c r="AV86" s="1">
        <f>IF(Income_CF!AV88="","",(1+'Cost and Benefit Parameters'!$C$17)*Income_CF!AV88*(Cohort_WP!AV86/Cohort_CF!AV86))</f>
        <v>3331188.7394157182</v>
      </c>
      <c r="AW86" s="1">
        <f>IF(Income_CF!AW88="","",(1+'Cost and Benefit Parameters'!$C$17)*Income_CF!AW88*(Cohort_WP!AW86/Cohort_CF!AW86))</f>
        <v>3398683.0601404887</v>
      </c>
      <c r="AX86" s="1">
        <f>IF(Income_CF!AX88="","",(1+'Cost and Benefit Parameters'!$C$17)*Income_CF!AX88*(Cohort_WP!AX86/Cohort_CF!AX86))</f>
        <v>3465465.0027897633</v>
      </c>
      <c r="AY86" s="1">
        <f>IF(Income_CF!AY88="","",(1+'Cost and Benefit Parameters'!$C$17)*Income_CF!AY88*(Cohort_WP!AY86/Cohort_CF!AY86))</f>
        <v>3531439.6681994596</v>
      </c>
      <c r="AZ86" s="1">
        <f>IF(Income_CF!AZ88="","",(1+'Cost and Benefit Parameters'!$C$17)*Income_CF!AZ88*(Cohort_WP!AZ86/Cohort_CF!AZ86))</f>
        <v>3596511.7883932563</v>
      </c>
      <c r="BA86" s="1">
        <f>IF(Income_CF!BA88="","",(1+'Cost and Benefit Parameters'!$C$17)*Income_CF!BA88*(Cohort_WP!BA86/Cohort_CF!BA86))</f>
        <v>3660585.950271131</v>
      </c>
      <c r="BB86" s="1">
        <f>IF(Income_CF!BB88="","",(1+'Cost and Benefit Parameters'!$C$17)*Income_CF!BB88*(Cohort_WP!BB86/Cohort_CF!BB86))</f>
        <v>3723566.8239261978</v>
      </c>
      <c r="BC86" s="1">
        <f>IF(Income_CF!BC88="","",(1+'Cost and Benefit Parameters'!$C$17)*Income_CF!BC88*(Cohort_WP!BC86/Cohort_CF!BC86))</f>
        <v>3785359.3948460747</v>
      </c>
      <c r="BD86" s="1">
        <f>IF(Income_CF!BD88="","",(1+'Cost and Benefit Parameters'!$C$17)*Income_CF!BD88*(Cohort_WP!BD86/Cohort_CF!BD86))</f>
        <v>3845869.1992253345</v>
      </c>
      <c r="BE86" s="1">
        <f>IF(Income_CF!BE88="","",(1+'Cost and Benefit Parameters'!$C$17)*Income_CF!BE88*(Cohort_WP!BE86/Cohort_CF!BE86))</f>
        <v>3905002.5615884759</v>
      </c>
      <c r="BF86" s="1">
        <f>IF(Income_CF!BF88="","",(1+'Cost and Benefit Parameters'!$C$17)*Income_CF!BF88*(Cohort_WP!BF86/Cohort_CF!BF86))</f>
        <v>3962666.8339001131</v>
      </c>
      <c r="BG86" s="1" t="str">
        <f>IF(Income_CF!BG88="","",(1+'Cost and Benefit Parameters'!$C$17)*Income_CF!BG88*(Cohort_WP!BG86/Cohort_CF!BG86))</f>
        <v/>
      </c>
      <c r="BH86" s="1" t="str">
        <f>IF(Income_CF!BH88="","",(1+'Cost and Benefit Parameters'!$C$17)*Income_CF!BH88*(Cohort_WP!BH86/Cohort_CF!BH86))</f>
        <v/>
      </c>
      <c r="BI86" s="1" t="str">
        <f>IF(Income_CF!BI88="","",(1+'Cost and Benefit Parameters'!$C$17)*Income_CF!BI88*(Cohort_WP!BI86/Cohort_CF!BI86))</f>
        <v/>
      </c>
      <c r="BJ86" s="1" t="str">
        <f>IF(Income_CF!BJ88="","",(1+'Cost and Benefit Parameters'!$C$17)*Income_CF!BJ88*(Cohort_WP!BJ86/Cohort_CF!BJ86))</f>
        <v/>
      </c>
      <c r="BK86" s="1" t="str">
        <f>IF(Income_CF!BK88="","",(1+'Cost and Benefit Parameters'!$C$17)*Income_CF!BK88*(Cohort_WP!BK86/Cohort_CF!BK86))</f>
        <v/>
      </c>
      <c r="BL86" s="1" t="str">
        <f>IF(Income_CF!BL88="","",(1+'Cost and Benefit Parameters'!$C$17)*Income_CF!BL88*(Cohort_WP!BL86/Cohort_CF!BL86))</f>
        <v/>
      </c>
      <c r="BM86" s="1" t="str">
        <f>IF(Income_CF!BM88="","",(1+'Cost and Benefit Parameters'!$C$17)*Income_CF!BM88*(Cohort_WP!BM86/Cohort_CF!BM86))</f>
        <v/>
      </c>
      <c r="BN86" s="1" t="str">
        <f>IF(Income_CF!BN88="","",(1+'Cost and Benefit Parameters'!$C$17)*Income_CF!BN88*(Cohort_WP!BN86/Cohort_CF!BN86))</f>
        <v/>
      </c>
    </row>
    <row r="87" spans="1:72" x14ac:dyDescent="0.55000000000000004">
      <c r="A87" s="642"/>
      <c r="B87" t="s">
        <v>479</v>
      </c>
      <c r="H87" s="1" t="str">
        <f>IF(Income_CF!H89="","",(1+'Cost and Benefit Parameters'!$C$17)*Income_CF!H89*(Cohort_WP!H87/Cohort_CF!H87))</f>
        <v/>
      </c>
      <c r="I87" s="1" t="str">
        <f>IF(Income_CF!I89="","",(1+'Cost and Benefit Parameters'!$C$17)*Income_CF!I89*(Cohort_WP!I87/Cohort_CF!I87))</f>
        <v/>
      </c>
      <c r="J87" s="1" t="str">
        <f>IF(Income_CF!J89="","",(1+'Cost and Benefit Parameters'!$C$17)*Income_CF!J89*(Cohort_WP!J87/Cohort_CF!J87))</f>
        <v/>
      </c>
      <c r="K87" s="1" t="str">
        <f>IF(Income_CF!K89="","",(1+'Cost and Benefit Parameters'!$C$17)*Income_CF!K89*(Cohort_WP!K87/Cohort_CF!K87))</f>
        <v/>
      </c>
      <c r="L87" s="1" t="str">
        <f>IF(Income_CF!L89="","",(1+'Cost and Benefit Parameters'!$C$17)*Income_CF!L89*(Cohort_WP!L87/Cohort_CF!L87))</f>
        <v/>
      </c>
      <c r="M87" s="1" t="str">
        <f>IF(Income_CF!M89="","",(1+'Cost and Benefit Parameters'!$C$17)*Income_CF!M89*(Cohort_WP!M87/Cohort_CF!M87))</f>
        <v/>
      </c>
      <c r="N87" s="1" t="str">
        <f>IF(Income_CF!N89="","",(1+'Cost and Benefit Parameters'!$C$17)*Income_CF!N89*(Cohort_WP!N87/Cohort_CF!N87))</f>
        <v/>
      </c>
      <c r="O87" s="1" t="str">
        <f>IF(Income_CF!O89="","",(1+'Cost and Benefit Parameters'!$C$17)*Income_CF!O89*(Cohort_WP!O87/Cohort_CF!O87))</f>
        <v/>
      </c>
      <c r="P87" s="1" t="str">
        <f>IF(Income_CF!P89="","",(1+'Cost and Benefit Parameters'!$C$17)*Income_CF!P89*(Cohort_WP!P87/Cohort_CF!P87))</f>
        <v/>
      </c>
      <c r="Q87" s="1" t="str">
        <f>IF(Income_CF!Q89="","",(1+'Cost and Benefit Parameters'!$C$17)*Income_CF!Q89*(Cohort_WP!Q87/Cohort_CF!Q87))</f>
        <v/>
      </c>
      <c r="R87" s="1" t="str">
        <f>IF(Income_CF!R89="","",(1+'Cost and Benefit Parameters'!$C$17)*Income_CF!R89*(Cohort_WP!R87/Cohort_CF!R87))</f>
        <v/>
      </c>
      <c r="S87" s="1" t="str">
        <f>IF(Income_CF!S89="","",(1+'Cost and Benefit Parameters'!$C$17)*Income_CF!S89*(Cohort_WP!S87/Cohort_CF!S87))</f>
        <v/>
      </c>
      <c r="T87" s="1">
        <f>IF(Income_CF!T89="","",(1+'Cost and Benefit Parameters'!$C$17)*Income_CF!T89*(Cohort_WP!T87/Cohort_CF!T87))</f>
        <v>1464747.3295992706</v>
      </c>
      <c r="U87" s="1">
        <f>IF(Income_CF!U89="","",(1+'Cost and Benefit Parameters'!$C$17)*Income_CF!U89*(Cohort_WP!U87/Cohort_CF!U87))</f>
        <v>1521568.2685244775</v>
      </c>
      <c r="V87" s="1">
        <f>IF(Income_CF!V89="","",(1+'Cost and Benefit Parameters'!$C$17)*Income_CF!V89*(Cohort_WP!V87/Cohort_CF!V87))</f>
        <v>1579645.3515729392</v>
      </c>
      <c r="W87" s="1">
        <f>IF(Income_CF!W89="","",(1+'Cost and Benefit Parameters'!$C$17)*Income_CF!W89*(Cohort_WP!W87/Cohort_CF!W87))</f>
        <v>1638955.5235420063</v>
      </c>
      <c r="X87" s="1">
        <f>IF(Income_CF!X89="","",(1+'Cost and Benefit Parameters'!$C$17)*Income_CF!X89*(Cohort_WP!X87/Cohort_CF!X87))</f>
        <v>1709871.0619393769</v>
      </c>
      <c r="Y87" s="1">
        <f>IF(Income_CF!Y89="","",(1+'Cost and Benefit Parameters'!$C$17)*Income_CF!Y89*(Cohort_WP!Y87/Cohort_CF!Y87))</f>
        <v>1770880.299920172</v>
      </c>
      <c r="Z87" s="1">
        <f>IF(Income_CF!Z89="","",(1+'Cost and Benefit Parameters'!$C$17)*Income_CF!Z89*(Cohort_WP!Z87/Cohort_CF!Z87))</f>
        <v>1832966.2748012997</v>
      </c>
      <c r="AA87" s="1">
        <f>IF(Income_CF!AA89="","",(1+'Cost and Benefit Parameters'!$C$17)*Income_CF!AA89*(Cohort_WP!AA87/Cohort_CF!AA87))</f>
        <v>1896090.949867365</v>
      </c>
      <c r="AB87" s="1">
        <f>IF(Income_CF!AB89="","",(1+'Cost and Benefit Parameters'!$C$17)*Income_CF!AB89*(Cohort_WP!AB87/Cohort_CF!AB87))</f>
        <v>1960213.0655807508</v>
      </c>
      <c r="AC87" s="1">
        <f>IF(Income_CF!AC89="","",(1+'Cost and Benefit Parameters'!$C$17)*Income_CF!AC89*(Cohort_WP!AC87/Cohort_CF!AC87))</f>
        <v>2025288.1292876082</v>
      </c>
      <c r="AD87" s="1">
        <f>IF(Income_CF!AD89="","",(1+'Cost and Benefit Parameters'!$C$17)*Income_CF!AD89*(Cohort_WP!AD87/Cohort_CF!AD87))</f>
        <v>2091268.414431127</v>
      </c>
      <c r="AE87" s="1">
        <f>IF(Income_CF!AE89="","",(1+'Cost and Benefit Parameters'!$C$17)*Income_CF!AE89*(Cohort_WP!AE87/Cohort_CF!AE87))</f>
        <v>2158102.9695963357</v>
      </c>
      <c r="AF87" s="1">
        <f>IF(Income_CF!AF89="","",(1+'Cost and Benefit Parameters'!$C$17)*Income_CF!AF89*(Cohort_WP!AF87/Cohort_CF!AF87))</f>
        <v>2225737.637679629</v>
      </c>
      <c r="AG87" s="1">
        <f>IF(Income_CF!AG89="","",(1+'Cost and Benefit Parameters'!$C$17)*Income_CF!AG89*(Cohort_WP!AG87/Cohort_CF!AG87))</f>
        <v>2294115.0854427605</v>
      </c>
      <c r="AH87" s="1">
        <f>IF(Income_CF!AH89="","",(1+'Cost and Benefit Parameters'!$C$17)*Income_CF!AH89*(Cohort_WP!AH87/Cohort_CF!AH87))</f>
        <v>2363174.8436749256</v>
      </c>
      <c r="AI87" s="1">
        <f>IF(Income_CF!AI89="","",(1+'Cost and Benefit Parameters'!$C$17)*Income_CF!AI89*(Cohort_WP!AI87/Cohort_CF!AI87))</f>
        <v>2432853.3581487411</v>
      </c>
      <c r="AJ87" s="1">
        <f>IF(Income_CF!AJ89="","",(1+'Cost and Benefit Parameters'!$C$17)*Income_CF!AJ89*(Cohort_WP!AJ87/Cohort_CF!AJ87))</f>
        <v>2503084.0515152626</v>
      </c>
      <c r="AK87" s="1">
        <f>IF(Income_CF!AK89="","",(1+'Cost and Benefit Parameters'!$C$17)*Income_CF!AK89*(Cohort_WP!AK87/Cohort_CF!AK87))</f>
        <v>2573797.396241467</v>
      </c>
      <c r="AL87" s="1">
        <f>IF(Income_CF!AL89="","",(1+'Cost and Benefit Parameters'!$C$17)*Income_CF!AL89*(Cohort_WP!AL87/Cohort_CF!AL87))</f>
        <v>2644920.9986492321</v>
      </c>
      <c r="AM87" s="1">
        <f>IF(Income_CF!AM89="","",(1+'Cost and Benefit Parameters'!$C$17)*Income_CF!AM89*(Cohort_WP!AM87/Cohort_CF!AM87))</f>
        <v>2716379.6940696561</v>
      </c>
      <c r="AN87" s="1">
        <f>IF(Income_CF!AN89="","",(1+'Cost and Benefit Parameters'!$C$17)*Income_CF!AN89*(Cohort_WP!AN87/Cohort_CF!AN87))</f>
        <v>2788095.6530793738</v>
      </c>
      <c r="AO87" s="1">
        <f>IF(Income_CF!AO89="","",(1+'Cost and Benefit Parameters'!$C$17)*Income_CF!AO89*(Cohort_WP!AO87/Cohort_CF!AO87))</f>
        <v>2859988.4987376882</v>
      </c>
      <c r="AP87" s="1">
        <f>IF(Income_CF!AP89="","",(1+'Cost and Benefit Parameters'!$C$17)*Income_CF!AP89*(Cohort_WP!AP87/Cohort_CF!AP87))</f>
        <v>2931975.4346940042</v>
      </c>
      <c r="AQ87" s="1">
        <f>IF(Income_CF!AQ89="","",(1+'Cost and Benefit Parameters'!$C$17)*Income_CF!AQ89*(Cohort_WP!AQ87/Cohort_CF!AQ87))</f>
        <v>3003971.3839856978</v>
      </c>
      <c r="AR87" s="1">
        <f>IF(Income_CF!AR89="","",(1+'Cost and Benefit Parameters'!$C$17)*Income_CF!AR89*(Cohort_WP!AR87/Cohort_CF!AR87))</f>
        <v>3075889.1382962181</v>
      </c>
      <c r="AS87" s="1">
        <f>IF(Income_CF!AS89="","",(1+'Cost and Benefit Parameters'!$C$17)*Income_CF!AS89*(Cohort_WP!AS87/Cohort_CF!AS87))</f>
        <v>3147639.5173927429</v>
      </c>
      <c r="AT87" s="1">
        <f>IF(Income_CF!AT89="","",(1+'Cost and Benefit Parameters'!$C$17)*Income_CF!AT89*(Cohort_WP!AT87/Cohort_CF!AT87))</f>
        <v>3219131.5384129374</v>
      </c>
      <c r="AU87" s="1">
        <f>IF(Income_CF!AU89="","",(1+'Cost and Benefit Parameters'!$C$17)*Income_CF!AU89*(Cohort_WP!AU87/Cohort_CF!AU87))</f>
        <v>3290272.5946200043</v>
      </c>
      <c r="AV87" s="1">
        <f>IF(Income_CF!AV89="","",(1+'Cost and Benefit Parameters'!$C$17)*Income_CF!AV89*(Cohort_WP!AV87/Cohort_CF!AV87))</f>
        <v>3360968.6431964217</v>
      </c>
      <c r="AW87" s="1">
        <f>IF(Income_CF!AW89="","",(1+'Cost and Benefit Parameters'!$C$17)*Income_CF!AW89*(Cohort_WP!AW87/Cohort_CF!AW87))</f>
        <v>3431124.40159819</v>
      </c>
      <c r="AX87" s="1">
        <f>IF(Income_CF!AX89="","",(1+'Cost and Benefit Parameters'!$C$17)*Income_CF!AX89*(Cohort_WP!AX87/Cohort_CF!AX87))</f>
        <v>3500643.5519447029</v>
      </c>
      <c r="AY87" s="1">
        <f>IF(Income_CF!AY89="","",(1+'Cost and Benefit Parameters'!$C$17)*Income_CF!AY89*(Cohort_WP!AY87/Cohort_CF!AY87))</f>
        <v>3569428.9528734563</v>
      </c>
      <c r="AZ87" s="1">
        <f>IF(Income_CF!AZ89="","",(1+'Cost and Benefit Parameters'!$C$17)*Income_CF!AZ89*(Cohort_WP!AZ87/Cohort_CF!AZ87))</f>
        <v>3637382.8582454426</v>
      </c>
      <c r="BA87" s="1">
        <f>IF(Income_CF!BA89="","",(1+'Cost and Benefit Parameters'!$C$17)*Income_CF!BA89*(Cohort_WP!BA87/Cohort_CF!BA87))</f>
        <v>3704407.1420450541</v>
      </c>
      <c r="BB87" s="1">
        <f>IF(Income_CF!BB89="","",(1+'Cost and Benefit Parameters'!$C$17)*Income_CF!BB89*(Cohort_WP!BB87/Cohort_CF!BB87))</f>
        <v>3770403.5287792641</v>
      </c>
      <c r="BC87" s="1">
        <f>IF(Income_CF!BC89="","",(1+'Cost and Benefit Parameters'!$C$17)*Income_CF!BC89*(Cohort_WP!BC87/Cohort_CF!BC87))</f>
        <v>3835273.8286439828</v>
      </c>
      <c r="BD87" s="1">
        <f>IF(Income_CF!BD89="","",(1+'Cost and Benefit Parameters'!$C$17)*Income_CF!BD89*(Cohort_WP!BD87/Cohort_CF!BD87))</f>
        <v>3898920.1766914572</v>
      </c>
      <c r="BE87" s="1">
        <f>IF(Income_CF!BE89="","",(1+'Cost and Benefit Parameters'!$C$17)*Income_CF!BE89*(Cohort_WP!BE87/Cohort_CF!BE87))</f>
        <v>3961245.275202095</v>
      </c>
      <c r="BF87" s="1">
        <f>IF(Income_CF!BF89="","",(1+'Cost and Benefit Parameters'!$C$17)*Income_CF!BF89*(Cohort_WP!BF87/Cohort_CF!BF87))</f>
        <v>4022152.6384361302</v>
      </c>
      <c r="BG87" s="1">
        <f>IF(Income_CF!BG89="","",(1+'Cost and Benefit Parameters'!$C$17)*Income_CF!BG89*(Cohort_WP!BG87/Cohort_CF!BG87))</f>
        <v>4081546.8389171157</v>
      </c>
      <c r="BH87" s="1" t="str">
        <f>IF(Income_CF!BH89="","",(1+'Cost and Benefit Parameters'!$C$17)*Income_CF!BH89*(Cohort_WP!BH87/Cohort_CF!BH87))</f>
        <v/>
      </c>
      <c r="BI87" s="1" t="str">
        <f>IF(Income_CF!BI89="","",(1+'Cost and Benefit Parameters'!$C$17)*Income_CF!BI89*(Cohort_WP!BI87/Cohort_CF!BI87))</f>
        <v/>
      </c>
      <c r="BJ87" s="1" t="str">
        <f>IF(Income_CF!BJ89="","",(1+'Cost and Benefit Parameters'!$C$17)*Income_CF!BJ89*(Cohort_WP!BJ87/Cohort_CF!BJ87))</f>
        <v/>
      </c>
      <c r="BK87" s="1" t="str">
        <f>IF(Income_CF!BK89="","",(1+'Cost and Benefit Parameters'!$C$17)*Income_CF!BK89*(Cohort_WP!BK87/Cohort_CF!BK87))</f>
        <v/>
      </c>
      <c r="BL87" s="1" t="str">
        <f>IF(Income_CF!BL89="","",(1+'Cost and Benefit Parameters'!$C$17)*Income_CF!BL89*(Cohort_WP!BL87/Cohort_CF!BL87))</f>
        <v/>
      </c>
      <c r="BM87" s="1" t="str">
        <f>IF(Income_CF!BM89="","",(1+'Cost and Benefit Parameters'!$C$17)*Income_CF!BM89*(Cohort_WP!BM87/Cohort_CF!BM87))</f>
        <v/>
      </c>
      <c r="BN87" s="1" t="str">
        <f>IF(Income_CF!BN89="","",(1+'Cost and Benefit Parameters'!$C$17)*Income_CF!BN89*(Cohort_WP!BN87/Cohort_CF!BN87))</f>
        <v/>
      </c>
    </row>
    <row r="88" spans="1:72" x14ac:dyDescent="0.55000000000000004">
      <c r="A88" s="642"/>
      <c r="B88" t="s">
        <v>480</v>
      </c>
      <c r="H88" s="1" t="str">
        <f>IF(Income_CF!H90="","",(1+'Cost and Benefit Parameters'!$C$17)*Income_CF!H90*(Cohort_WP!H88/Cohort_CF!H88))</f>
        <v/>
      </c>
      <c r="I88" s="1" t="str">
        <f>IF(Income_CF!I90="","",(1+'Cost and Benefit Parameters'!$C$17)*Income_CF!I90*(Cohort_WP!I88/Cohort_CF!I88))</f>
        <v/>
      </c>
      <c r="J88" s="1" t="str">
        <f>IF(Income_CF!J90="","",(1+'Cost and Benefit Parameters'!$C$17)*Income_CF!J90*(Cohort_WP!J88/Cohort_CF!J88))</f>
        <v/>
      </c>
      <c r="K88" s="1" t="str">
        <f>IF(Income_CF!K90="","",(1+'Cost and Benefit Parameters'!$C$17)*Income_CF!K90*(Cohort_WP!K88/Cohort_CF!K88))</f>
        <v/>
      </c>
      <c r="L88" s="1" t="str">
        <f>IF(Income_CF!L90="","",(1+'Cost and Benefit Parameters'!$C$17)*Income_CF!L90*(Cohort_WP!L88/Cohort_CF!L88))</f>
        <v/>
      </c>
      <c r="M88" s="1" t="str">
        <f>IF(Income_CF!M90="","",(1+'Cost and Benefit Parameters'!$C$17)*Income_CF!M90*(Cohort_WP!M88/Cohort_CF!M88))</f>
        <v/>
      </c>
      <c r="N88" s="1" t="str">
        <f>IF(Income_CF!N90="","",(1+'Cost and Benefit Parameters'!$C$17)*Income_CF!N90*(Cohort_WP!N88/Cohort_CF!N88))</f>
        <v/>
      </c>
      <c r="O88" s="1" t="str">
        <f>IF(Income_CF!O90="","",(1+'Cost and Benefit Parameters'!$C$17)*Income_CF!O90*(Cohort_WP!O88/Cohort_CF!O88))</f>
        <v/>
      </c>
      <c r="P88" s="1" t="str">
        <f>IF(Income_CF!P90="","",(1+'Cost and Benefit Parameters'!$C$17)*Income_CF!P90*(Cohort_WP!P88/Cohort_CF!P88))</f>
        <v/>
      </c>
      <c r="Q88" s="1" t="str">
        <f>IF(Income_CF!Q90="","",(1+'Cost and Benefit Parameters'!$C$17)*Income_CF!Q90*(Cohort_WP!Q88/Cohort_CF!Q88))</f>
        <v/>
      </c>
      <c r="R88" s="1" t="str">
        <f>IF(Income_CF!R90="","",(1+'Cost and Benefit Parameters'!$C$17)*Income_CF!R90*(Cohort_WP!R88/Cohort_CF!R88))</f>
        <v/>
      </c>
      <c r="S88" s="1" t="str">
        <f>IF(Income_CF!S90="","",(1+'Cost and Benefit Parameters'!$C$17)*Income_CF!S90*(Cohort_WP!S88/Cohort_CF!S88))</f>
        <v/>
      </c>
      <c r="T88" s="1" t="str">
        <f>IF(Income_CF!T90="","",(1+'Cost and Benefit Parameters'!$C$17)*Income_CF!T90*(Cohort_WP!T88/Cohort_CF!T88))</f>
        <v/>
      </c>
      <c r="U88" s="1">
        <f>IF(Income_CF!U90="","",(1+'Cost and Benefit Parameters'!$C$17)*Income_CF!U90*(Cohort_WP!U88/Cohort_CF!U88))</f>
        <v>1508689.7494872487</v>
      </c>
      <c r="V88" s="1">
        <f>IF(Income_CF!V90="","",(1+'Cost and Benefit Parameters'!$C$17)*Income_CF!V90*(Cohort_WP!V88/Cohort_CF!V88))</f>
        <v>1567215.3165802117</v>
      </c>
      <c r="W88" s="1">
        <f>IF(Income_CF!W90="","",(1+'Cost and Benefit Parameters'!$C$17)*Income_CF!W90*(Cohort_WP!W88/Cohort_CF!W88))</f>
        <v>1627034.7121201279</v>
      </c>
      <c r="X88" s="1">
        <f>IF(Income_CF!X90="","",(1+'Cost and Benefit Parameters'!$C$17)*Income_CF!X90*(Cohort_WP!X88/Cohort_CF!X88))</f>
        <v>1688124.1892482664</v>
      </c>
      <c r="Y88" s="1">
        <f>IF(Income_CF!Y90="","",(1+'Cost and Benefit Parameters'!$C$17)*Income_CF!Y90*(Cohort_WP!Y88/Cohort_CF!Y88))</f>
        <v>1761167.1937975581</v>
      </c>
      <c r="Z88" s="1">
        <f>IF(Income_CF!Z90="","",(1+'Cost and Benefit Parameters'!$C$17)*Income_CF!Z90*(Cohort_WP!Z88/Cohort_CF!Z88))</f>
        <v>1824006.7089177773</v>
      </c>
      <c r="AA88" s="1">
        <f>IF(Income_CF!AA90="","",(1+'Cost and Benefit Parameters'!$C$17)*Income_CF!AA90*(Cohort_WP!AA88/Cohort_CF!AA88))</f>
        <v>1887955.2630453384</v>
      </c>
      <c r="AB88" s="1">
        <f>IF(Income_CF!AB90="","",(1+'Cost and Benefit Parameters'!$C$17)*Income_CF!AB90*(Cohort_WP!AB88/Cohort_CF!AB88))</f>
        <v>1952973.6783633863</v>
      </c>
      <c r="AC88" s="1">
        <f>IF(Income_CF!AC90="","",(1+'Cost and Benefit Parameters'!$C$17)*Income_CF!AC90*(Cohort_WP!AC88/Cohort_CF!AC88))</f>
        <v>2019019.4575481734</v>
      </c>
      <c r="AD88" s="1">
        <f>IF(Income_CF!AD90="","",(1+'Cost and Benefit Parameters'!$C$17)*Income_CF!AD90*(Cohort_WP!AD88/Cohort_CF!AD88))</f>
        <v>2086046.7731662358</v>
      </c>
      <c r="AE88" s="1">
        <f>IF(Income_CF!AE90="","",(1+'Cost and Benefit Parameters'!$C$17)*Income_CF!AE90*(Cohort_WP!AE88/Cohort_CF!AE88))</f>
        <v>2154006.4668640615</v>
      </c>
      <c r="AF88" s="1">
        <f>IF(Income_CF!AF90="","",(1+'Cost and Benefit Parameters'!$C$17)*Income_CF!AF90*(Cohort_WP!AF88/Cohort_CF!AF88))</f>
        <v>2222846.0586842261</v>
      </c>
      <c r="AG88" s="1">
        <f>IF(Income_CF!AG90="","",(1+'Cost and Benefit Parameters'!$C$17)*Income_CF!AG90*(Cohort_WP!AG88/Cohort_CF!AG88))</f>
        <v>2292509.7668100181</v>
      </c>
      <c r="AH88" s="1">
        <f>IF(Income_CF!AH90="","",(1+'Cost and Benefit Parameters'!$C$17)*Income_CF!AH90*(Cohort_WP!AH88/Cohort_CF!AH88))</f>
        <v>2362938.5380060431</v>
      </c>
      <c r="AI88" s="1">
        <f>IF(Income_CF!AI90="","",(1+'Cost and Benefit Parameters'!$C$17)*Income_CF!AI90*(Cohort_WP!AI88/Cohort_CF!AI88))</f>
        <v>2434070.088985173</v>
      </c>
      <c r="AJ88" s="1">
        <f>IF(Income_CF!AJ90="","",(1+'Cost and Benefit Parameters'!$C$17)*Income_CF!AJ90*(Cohort_WP!AJ88/Cohort_CF!AJ88))</f>
        <v>2505838.9588932032</v>
      </c>
      <c r="AK88" s="1">
        <f>IF(Income_CF!AK90="","",(1+'Cost and Benefit Parameters'!$C$17)*Income_CF!AK90*(Cohort_WP!AK88/Cohort_CF!AK88))</f>
        <v>2578176.5730607207</v>
      </c>
      <c r="AL88" s="1">
        <f>IF(Income_CF!AL90="","",(1+'Cost and Benefit Parameters'!$C$17)*Income_CF!AL90*(Cohort_WP!AL88/Cohort_CF!AL88))</f>
        <v>2651011.3181287101</v>
      </c>
      <c r="AM88" s="1">
        <f>IF(Income_CF!AM90="","",(1+'Cost and Benefit Parameters'!$C$17)*Income_CF!AM90*(Cohort_WP!AM88/Cohort_CF!AM88))</f>
        <v>2724268.6286087087</v>
      </c>
      <c r="AN88" s="1">
        <f>IF(Income_CF!AN90="","",(1+'Cost and Benefit Parameters'!$C$17)*Income_CF!AN90*(Cohort_WP!AN88/Cohort_CF!AN88))</f>
        <v>2797871.0848917454</v>
      </c>
      <c r="AO88" s="1">
        <f>IF(Income_CF!AO90="","",(1+'Cost and Benefit Parameters'!$C$17)*Income_CF!AO90*(Cohort_WP!AO88/Cohort_CF!AO88))</f>
        <v>2871738.5226717559</v>
      </c>
      <c r="AP88" s="1">
        <f>IF(Income_CF!AP90="","",(1+'Cost and Benefit Parameters'!$C$17)*Income_CF!AP90*(Cohort_WP!AP88/Cohort_CF!AP88))</f>
        <v>2945788.153699819</v>
      </c>
      <c r="AQ88" s="1">
        <f>IF(Income_CF!AQ90="","",(1+'Cost and Benefit Parameters'!$C$17)*Income_CF!AQ90*(Cohort_WP!AQ88/Cohort_CF!AQ88))</f>
        <v>3019934.6977348235</v>
      </c>
      <c r="AR88" s="1">
        <f>IF(Income_CF!AR90="","",(1+'Cost and Benefit Parameters'!$C$17)*Income_CF!AR90*(Cohort_WP!AR88/Cohort_CF!AR88))</f>
        <v>3094090.5255052685</v>
      </c>
      <c r="AS88" s="1">
        <f>IF(Income_CF!AS90="","",(1+'Cost and Benefit Parameters'!$C$17)*Income_CF!AS90*(Cohort_WP!AS88/Cohort_CF!AS88))</f>
        <v>3168165.8124451051</v>
      </c>
      <c r="AT88" s="1">
        <f>IF(Income_CF!AT90="","",(1+'Cost and Benefit Parameters'!$C$17)*Income_CF!AT90*(Cohort_WP!AT88/Cohort_CF!AT88))</f>
        <v>3242068.7029145244</v>
      </c>
      <c r="AU88" s="1">
        <f>IF(Income_CF!AU90="","",(1+'Cost and Benefit Parameters'!$C$17)*Income_CF!AU90*(Cohort_WP!AU88/Cohort_CF!AU88))</f>
        <v>3315705.484565326</v>
      </c>
      <c r="AV88" s="1">
        <f>IF(Income_CF!AV90="","",(1+'Cost and Benefit Parameters'!$C$17)*Income_CF!AV90*(Cohort_WP!AV88/Cohort_CF!AV88))</f>
        <v>3388980.7724586041</v>
      </c>
      <c r="AW88" s="1">
        <f>IF(Income_CF!AW90="","",(1+'Cost and Benefit Parameters'!$C$17)*Income_CF!AW90*(Cohort_WP!AW88/Cohort_CF!AW88))</f>
        <v>3461797.7024923144</v>
      </c>
      <c r="AX88" s="1">
        <f>IF(Income_CF!AX90="","",(1+'Cost and Benefit Parameters'!$C$17)*Income_CF!AX90*(Cohort_WP!AX88/Cohort_CF!AX88))</f>
        <v>3534058.1336461348</v>
      </c>
      <c r="AY88" s="1">
        <f>IF(Income_CF!AY90="","",(1+'Cost and Benefit Parameters'!$C$17)*Income_CF!AY90*(Cohort_WP!AY88/Cohort_CF!AY88))</f>
        <v>3605662.8585030441</v>
      </c>
      <c r="AZ88" s="1">
        <f>IF(Income_CF!AZ90="","",(1+'Cost and Benefit Parameters'!$C$17)*Income_CF!AZ90*(Cohort_WP!AZ88/Cohort_CF!AZ88))</f>
        <v>3676511.8214596603</v>
      </c>
      <c r="BA88" s="1">
        <f>IF(Income_CF!BA90="","",(1+'Cost and Benefit Parameters'!$C$17)*Income_CF!BA90*(Cohort_WP!BA88/Cohort_CF!BA88))</f>
        <v>3746504.343992807</v>
      </c>
      <c r="BB88" s="1">
        <f>IF(Income_CF!BB90="","",(1+'Cost and Benefit Parameters'!$C$17)*Income_CF!BB90*(Cohort_WP!BB88/Cohort_CF!BB88))</f>
        <v>3815539.3563064053</v>
      </c>
      <c r="BC88" s="1">
        <f>IF(Income_CF!BC90="","",(1+'Cost and Benefit Parameters'!$C$17)*Income_CF!BC90*(Cohort_WP!BC88/Cohort_CF!BC88))</f>
        <v>3883515.634642642</v>
      </c>
      <c r="BD88" s="1">
        <f>IF(Income_CF!BD90="","",(1+'Cost and Benefit Parameters'!$C$17)*Income_CF!BD90*(Cohort_WP!BD88/Cohort_CF!BD88))</f>
        <v>3950332.0435033021</v>
      </c>
      <c r="BE88" s="1">
        <f>IF(Income_CF!BE90="","",(1+'Cost and Benefit Parameters'!$C$17)*Income_CF!BE90*(Cohort_WP!BE88/Cohort_CF!BE88))</f>
        <v>4015887.7819922012</v>
      </c>
      <c r="BF88" s="1">
        <f>IF(Income_CF!BF90="","",(1+'Cost and Benefit Parameters'!$C$17)*Income_CF!BF90*(Cohort_WP!BF88/Cohort_CF!BF88))</f>
        <v>4080082.6334581575</v>
      </c>
      <c r="BG88" s="1">
        <f>IF(Income_CF!BG90="","",(1+'Cost and Benefit Parameters'!$C$17)*Income_CF!BG90*(Cohort_WP!BG88/Cohort_CF!BG88))</f>
        <v>4142817.217589213</v>
      </c>
      <c r="BH88" s="1">
        <f>IF(Income_CF!BH90="","",(1+'Cost and Benefit Parameters'!$C$17)*Income_CF!BH90*(Cohort_WP!BH88/Cohort_CF!BH88))</f>
        <v>4203993.2440846292</v>
      </c>
      <c r="BI88" s="1" t="str">
        <f>IF(Income_CF!BI90="","",(1+'Cost and Benefit Parameters'!$C$17)*Income_CF!BI90*(Cohort_WP!BI88/Cohort_CF!BI88))</f>
        <v/>
      </c>
      <c r="BJ88" s="1" t="str">
        <f>IF(Income_CF!BJ90="","",(1+'Cost and Benefit Parameters'!$C$17)*Income_CF!BJ90*(Cohort_WP!BJ88/Cohort_CF!BJ88))</f>
        <v/>
      </c>
      <c r="BK88" s="1" t="str">
        <f>IF(Income_CF!BK90="","",(1+'Cost and Benefit Parameters'!$C$17)*Income_CF!BK90*(Cohort_WP!BK88/Cohort_CF!BK88))</f>
        <v/>
      </c>
      <c r="BL88" s="1" t="str">
        <f>IF(Income_CF!BL90="","",(1+'Cost and Benefit Parameters'!$C$17)*Income_CF!BL90*(Cohort_WP!BL88/Cohort_CF!BL88))</f>
        <v/>
      </c>
      <c r="BM88" s="1" t="str">
        <f>IF(Income_CF!BM90="","",(1+'Cost and Benefit Parameters'!$C$17)*Income_CF!BM90*(Cohort_WP!BM88/Cohort_CF!BM88))</f>
        <v/>
      </c>
      <c r="BN88" s="1" t="str">
        <f>IF(Income_CF!BN90="","",(1+'Cost and Benefit Parameters'!$C$17)*Income_CF!BN90*(Cohort_WP!BN88/Cohort_CF!BN88))</f>
        <v/>
      </c>
    </row>
    <row r="89" spans="1:72" x14ac:dyDescent="0.55000000000000004">
      <c r="A89" s="642"/>
      <c r="B89" t="s">
        <v>481</v>
      </c>
      <c r="H89" s="1" t="str">
        <f>IF(Income_CF!H91="","",(1+'Cost and Benefit Parameters'!$C$17)*Income_CF!H91*(Cohort_WP!H89/Cohort_CF!H89))</f>
        <v/>
      </c>
      <c r="I89" s="1" t="str">
        <f>IF(Income_CF!I91="","",(1+'Cost and Benefit Parameters'!$C$17)*Income_CF!I91*(Cohort_WP!I89/Cohort_CF!I89))</f>
        <v/>
      </c>
      <c r="J89" s="1" t="str">
        <f>IF(Income_CF!J91="","",(1+'Cost and Benefit Parameters'!$C$17)*Income_CF!J91*(Cohort_WP!J89/Cohort_CF!J89))</f>
        <v/>
      </c>
      <c r="K89" s="1" t="str">
        <f>IF(Income_CF!K91="","",(1+'Cost and Benefit Parameters'!$C$17)*Income_CF!K91*(Cohort_WP!K89/Cohort_CF!K89))</f>
        <v/>
      </c>
      <c r="L89" s="1" t="str">
        <f>IF(Income_CF!L91="","",(1+'Cost and Benefit Parameters'!$C$17)*Income_CF!L91*(Cohort_WP!L89/Cohort_CF!L89))</f>
        <v/>
      </c>
      <c r="M89" s="1" t="str">
        <f>IF(Income_CF!M91="","",(1+'Cost and Benefit Parameters'!$C$17)*Income_CF!M91*(Cohort_WP!M89/Cohort_CF!M89))</f>
        <v/>
      </c>
      <c r="N89" s="1" t="str">
        <f>IF(Income_CF!N91="","",(1+'Cost and Benefit Parameters'!$C$17)*Income_CF!N91*(Cohort_WP!N89/Cohort_CF!N89))</f>
        <v/>
      </c>
      <c r="O89" s="1" t="str">
        <f>IF(Income_CF!O91="","",(1+'Cost and Benefit Parameters'!$C$17)*Income_CF!O91*(Cohort_WP!O89/Cohort_CF!O89))</f>
        <v/>
      </c>
      <c r="P89" s="1" t="str">
        <f>IF(Income_CF!P91="","",(1+'Cost and Benefit Parameters'!$C$17)*Income_CF!P91*(Cohort_WP!P89/Cohort_CF!P89))</f>
        <v/>
      </c>
      <c r="Q89" s="1" t="str">
        <f>IF(Income_CF!Q91="","",(1+'Cost and Benefit Parameters'!$C$17)*Income_CF!Q91*(Cohort_WP!Q89/Cohort_CF!Q89))</f>
        <v/>
      </c>
      <c r="R89" s="1" t="str">
        <f>IF(Income_CF!R91="","",(1+'Cost and Benefit Parameters'!$C$17)*Income_CF!R91*(Cohort_WP!R89/Cohort_CF!R89))</f>
        <v/>
      </c>
      <c r="S89" s="1" t="str">
        <f>IF(Income_CF!S91="","",(1+'Cost and Benefit Parameters'!$C$17)*Income_CF!S91*(Cohort_WP!S89/Cohort_CF!S89))</f>
        <v/>
      </c>
      <c r="T89" s="1" t="str">
        <f>IF(Income_CF!T91="","",(1+'Cost and Benefit Parameters'!$C$17)*Income_CF!T91*(Cohort_WP!T89/Cohort_CF!T89))</f>
        <v/>
      </c>
      <c r="U89" s="1" t="str">
        <f>IF(Income_CF!U91="","",(1+'Cost and Benefit Parameters'!$C$17)*Income_CF!U91*(Cohort_WP!U89/Cohort_CF!U89))</f>
        <v/>
      </c>
      <c r="V89" s="1">
        <f>IF(Income_CF!V91="","",(1+'Cost and Benefit Parameters'!$C$17)*Income_CF!V91*(Cohort_WP!V89/Cohort_CF!V89))</f>
        <v>1553950.4419718659</v>
      </c>
      <c r="W89" s="1">
        <f>IF(Income_CF!W91="","",(1+'Cost and Benefit Parameters'!$C$17)*Income_CF!W91*(Cohort_WP!W89/Cohort_CF!W89))</f>
        <v>1614231.7760776179</v>
      </c>
      <c r="X89" s="1">
        <f>IF(Income_CF!X91="","",(1+'Cost and Benefit Parameters'!$C$17)*Income_CF!X91*(Cohort_WP!X89/Cohort_CF!X89))</f>
        <v>1675845.7534837315</v>
      </c>
      <c r="Y89" s="1">
        <f>IF(Income_CF!Y91="","",(1+'Cost and Benefit Parameters'!$C$17)*Income_CF!Y91*(Cohort_WP!Y89/Cohort_CF!Y89))</f>
        <v>1738767.9149257145</v>
      </c>
      <c r="Z89" s="1">
        <f>IF(Income_CF!Z91="","",(1+'Cost and Benefit Parameters'!$C$17)*Income_CF!Z91*(Cohort_WP!Z89/Cohort_CF!Z89))</f>
        <v>1814002.2096114848</v>
      </c>
      <c r="AA89" s="1">
        <f>IF(Income_CF!AA91="","",(1+'Cost and Benefit Parameters'!$C$17)*Income_CF!AA91*(Cohort_WP!AA89/Cohort_CF!AA89))</f>
        <v>1878726.9101853103</v>
      </c>
      <c r="AB89" s="1">
        <f>IF(Income_CF!AB91="","",(1+'Cost and Benefit Parameters'!$C$17)*Income_CF!AB91*(Cohort_WP!AB89/Cohort_CF!AB89))</f>
        <v>1944593.9209366986</v>
      </c>
      <c r="AC89" s="1">
        <f>IF(Income_CF!AC91="","",(1+'Cost and Benefit Parameters'!$C$17)*Income_CF!AC91*(Cohort_WP!AC89/Cohort_CF!AC89))</f>
        <v>2011562.8887142881</v>
      </c>
      <c r="AD89" s="1">
        <f>IF(Income_CF!AD91="","",(1+'Cost and Benefit Parameters'!$C$17)*Income_CF!AD91*(Cohort_WP!AD89/Cohort_CF!AD89))</f>
        <v>2079590.0412746186</v>
      </c>
      <c r="AE89" s="1">
        <f>IF(Income_CF!AE91="","",(1+'Cost and Benefit Parameters'!$C$17)*Income_CF!AE91*(Cohort_WP!AE89/Cohort_CF!AE89))</f>
        <v>2148628.1763612228</v>
      </c>
      <c r="AF89" s="1">
        <f>IF(Income_CF!AF91="","",(1+'Cost and Benefit Parameters'!$C$17)*Income_CF!AF91*(Cohort_WP!AF89/Cohort_CF!AF89))</f>
        <v>2218626.6608699835</v>
      </c>
      <c r="AG89" s="1">
        <f>IF(Income_CF!AG91="","",(1+'Cost and Benefit Parameters'!$C$17)*Income_CF!AG91*(Cohort_WP!AG89/Cohort_CF!AG89))</f>
        <v>2289531.4404447526</v>
      </c>
      <c r="AH89" s="1">
        <f>IF(Income_CF!AH91="","",(1+'Cost and Benefit Parameters'!$C$17)*Income_CF!AH91*(Cohort_WP!AH89/Cohort_CF!AH89))</f>
        <v>2361285.0598143185</v>
      </c>
      <c r="AI89" s="1">
        <f>IF(Income_CF!AI91="","",(1+'Cost and Benefit Parameters'!$C$17)*Income_CF!AI91*(Cohort_WP!AI89/Cohort_CF!AI89))</f>
        <v>2433826.6941462243</v>
      </c>
      <c r="AJ89" s="1">
        <f>IF(Income_CF!AJ91="","",(1+'Cost and Benefit Parameters'!$C$17)*Income_CF!AJ91*(Cohort_WP!AJ89/Cohort_CF!AJ89))</f>
        <v>2507092.1916547283</v>
      </c>
      <c r="AK89" s="1">
        <f>IF(Income_CF!AK91="","",(1+'Cost and Benefit Parameters'!$C$17)*Income_CF!AK91*(Cohort_WP!AK89/Cohort_CF!AK89))</f>
        <v>2581014.1276599998</v>
      </c>
      <c r="AL89" s="1">
        <f>IF(Income_CF!AL91="","",(1+'Cost and Benefit Parameters'!$C$17)*Income_CF!AL91*(Cohort_WP!AL89/Cohort_CF!AL89))</f>
        <v>2655521.8702525417</v>
      </c>
      <c r="AM89" s="1">
        <f>IF(Income_CF!AM91="","",(1+'Cost and Benefit Parameters'!$C$17)*Income_CF!AM91*(Cohort_WP!AM89/Cohort_CF!AM89))</f>
        <v>2730541.6576725715</v>
      </c>
      <c r="AN89" s="1">
        <f>IF(Income_CF!AN91="","",(1+'Cost and Benefit Parameters'!$C$17)*Income_CF!AN91*(Cohort_WP!AN89/Cohort_CF!AN89))</f>
        <v>2805996.6874669702</v>
      </c>
      <c r="AO89" s="1">
        <f>IF(Income_CF!AO91="","",(1+'Cost and Benefit Parameters'!$C$17)*Income_CF!AO91*(Cohort_WP!AO89/Cohort_CF!AO89))</f>
        <v>2881807.2174384985</v>
      </c>
      <c r="AP89" s="1">
        <f>IF(Income_CF!AP91="","",(1+'Cost and Benefit Parameters'!$C$17)*Income_CF!AP91*(Cohort_WP!AP89/Cohort_CF!AP89))</f>
        <v>2957890.678351908</v>
      </c>
      <c r="AQ89" s="1">
        <f>IF(Income_CF!AQ91="","",(1+'Cost and Benefit Parameters'!$C$17)*Income_CF!AQ91*(Cohort_WP!AQ89/Cohort_CF!AQ89))</f>
        <v>3034161.798310813</v>
      </c>
      <c r="AR89" s="1">
        <f>IF(Income_CF!AR91="","",(1+'Cost and Benefit Parameters'!$C$17)*Income_CF!AR91*(Cohort_WP!AR89/Cohort_CF!AR89))</f>
        <v>3110532.7386668683</v>
      </c>
      <c r="AS89" s="1">
        <f>IF(Income_CF!AS91="","",(1+'Cost and Benefit Parameters'!$C$17)*Income_CF!AS91*(Cohort_WP!AS89/Cohort_CF!AS89))</f>
        <v>3186913.2412704271</v>
      </c>
      <c r="AT89" s="1">
        <f>IF(Income_CF!AT91="","",(1+'Cost and Benefit Parameters'!$C$17)*Income_CF!AT91*(Cohort_WP!AT89/Cohort_CF!AT89))</f>
        <v>3263210.7868184578</v>
      </c>
      <c r="AU89" s="1">
        <f>IF(Income_CF!AU91="","",(1+'Cost and Benefit Parameters'!$C$17)*Income_CF!AU91*(Cohort_WP!AU89/Cohort_CF!AU89))</f>
        <v>3339330.7640019604</v>
      </c>
      <c r="AV89" s="1">
        <f>IF(Income_CF!AV91="","",(1+'Cost and Benefit Parameters'!$C$17)*Income_CF!AV91*(Cohort_WP!AV89/Cohort_CF!AV89))</f>
        <v>3415176.649102286</v>
      </c>
      <c r="AW89" s="1">
        <f>IF(Income_CF!AW91="","",(1+'Cost and Benefit Parameters'!$C$17)*Income_CF!AW91*(Cohort_WP!AW89/Cohort_CF!AW89))</f>
        <v>3490650.1956323627</v>
      </c>
      <c r="AX89" s="1">
        <f>IF(Income_CF!AX91="","",(1+'Cost and Benefit Parameters'!$C$17)*Income_CF!AX91*(Cohort_WP!AX89/Cohort_CF!AX89))</f>
        <v>3565651.6335670832</v>
      </c>
      <c r="AY89" s="1">
        <f>IF(Income_CF!AY91="","",(1+'Cost and Benefit Parameters'!$C$17)*Income_CF!AY91*(Cohort_WP!AY89/Cohort_CF!AY89))</f>
        <v>3640079.8776555187</v>
      </c>
      <c r="AZ89" s="1">
        <f>IF(Income_CF!AZ91="","",(1+'Cost and Benefit Parameters'!$C$17)*Income_CF!AZ91*(Cohort_WP!AZ89/Cohort_CF!AZ89))</f>
        <v>3713832.7442581351</v>
      </c>
      <c r="BA89" s="1">
        <f>IF(Income_CF!BA91="","",(1+'Cost and Benefit Parameters'!$C$17)*Income_CF!BA91*(Cohort_WP!BA89/Cohort_CF!BA89))</f>
        <v>3786807.1761034508</v>
      </c>
      <c r="BB89" s="1">
        <f>IF(Income_CF!BB91="","",(1+'Cost and Benefit Parameters'!$C$17)*Income_CF!BB91*(Cohort_WP!BB89/Cohort_CF!BB89))</f>
        <v>3858899.4743125904</v>
      </c>
      <c r="BC89" s="1">
        <f>IF(Income_CF!BC91="","",(1+'Cost and Benefit Parameters'!$C$17)*Income_CF!BC91*(Cohort_WP!BC89/Cohort_CF!BC89))</f>
        <v>3930005.5369955972</v>
      </c>
      <c r="BD89" s="1">
        <f>IF(Income_CF!BD91="","",(1+'Cost and Benefit Parameters'!$C$17)*Income_CF!BD91*(Cohort_WP!BD89/Cohort_CF!BD89))</f>
        <v>4000021.103681921</v>
      </c>
      <c r="BE89" s="1">
        <f>IF(Income_CF!BE91="","",(1+'Cost and Benefit Parameters'!$C$17)*Income_CF!BE91*(Cohort_WP!BE89/Cohort_CF!BE89))</f>
        <v>4068842.0048084017</v>
      </c>
      <c r="BF89" s="1">
        <f>IF(Income_CF!BF91="","",(1+'Cost and Benefit Parameters'!$C$17)*Income_CF!BF91*(Cohort_WP!BF89/Cohort_CF!BF89))</f>
        <v>4136364.4154519662</v>
      </c>
      <c r="BG89" s="1">
        <f>IF(Income_CF!BG91="","",(1+'Cost and Benefit Parameters'!$C$17)*Income_CF!BG91*(Cohort_WP!BG89/Cohort_CF!BG89))</f>
        <v>4202485.1124619013</v>
      </c>
      <c r="BH89" s="1">
        <f>IF(Income_CF!BH91="","",(1+'Cost and Benefit Parameters'!$C$17)*Income_CF!BH91*(Cohort_WP!BH89/Cohort_CF!BH89))</f>
        <v>4267101.7341168905</v>
      </c>
      <c r="BI89" s="1">
        <f>IF(Income_CF!BI91="","",(1+'Cost and Benefit Parameters'!$C$17)*Income_CF!BI91*(Cohort_WP!BI89/Cohort_CF!BI89))</f>
        <v>4330113.0414071688</v>
      </c>
      <c r="BJ89" s="1" t="str">
        <f>IF(Income_CF!BJ91="","",(1+'Cost and Benefit Parameters'!$C$17)*Income_CF!BJ91*(Cohort_WP!BJ89/Cohort_CF!BJ89))</f>
        <v/>
      </c>
      <c r="BK89" s="1" t="str">
        <f>IF(Income_CF!BK91="","",(1+'Cost and Benefit Parameters'!$C$17)*Income_CF!BK91*(Cohort_WP!BK89/Cohort_CF!BK89))</f>
        <v/>
      </c>
      <c r="BL89" s="1" t="str">
        <f>IF(Income_CF!BL91="","",(1+'Cost and Benefit Parameters'!$C$17)*Income_CF!BL91*(Cohort_WP!BL89/Cohort_CF!BL89))</f>
        <v/>
      </c>
      <c r="BM89" s="1" t="str">
        <f>IF(Income_CF!BM91="","",(1+'Cost and Benefit Parameters'!$C$17)*Income_CF!BM91*(Cohort_WP!BM89/Cohort_CF!BM89))</f>
        <v/>
      </c>
      <c r="BN89" s="1" t="str">
        <f>IF(Income_CF!BN91="","",(1+'Cost and Benefit Parameters'!$C$17)*Income_CF!BN91*(Cohort_WP!BN89/Cohort_CF!BN89))</f>
        <v/>
      </c>
    </row>
    <row r="90" spans="1:72" x14ac:dyDescent="0.55000000000000004">
      <c r="A90" s="642"/>
      <c r="B90" t="s">
        <v>482</v>
      </c>
      <c r="H90" s="1" t="str">
        <f>IF(Income_CF!H92="","",(1+'Cost and Benefit Parameters'!$C$17)*Income_CF!H92*(Cohort_WP!H90/Cohort_CF!H90))</f>
        <v/>
      </c>
      <c r="I90" s="1" t="str">
        <f>IF(Income_CF!I92="","",(1+'Cost and Benefit Parameters'!$C$17)*Income_CF!I92*(Cohort_WP!I90/Cohort_CF!I90))</f>
        <v/>
      </c>
      <c r="J90" s="1" t="str">
        <f>IF(Income_CF!J92="","",(1+'Cost and Benefit Parameters'!$C$17)*Income_CF!J92*(Cohort_WP!J90/Cohort_CF!J90))</f>
        <v/>
      </c>
      <c r="K90" s="1" t="str">
        <f>IF(Income_CF!K92="","",(1+'Cost and Benefit Parameters'!$C$17)*Income_CF!K92*(Cohort_WP!K90/Cohort_CF!K90))</f>
        <v/>
      </c>
      <c r="L90" s="1" t="str">
        <f>IF(Income_CF!L92="","",(1+'Cost and Benefit Parameters'!$C$17)*Income_CF!L92*(Cohort_WP!L90/Cohort_CF!L90))</f>
        <v/>
      </c>
      <c r="M90" s="1" t="str">
        <f>IF(Income_CF!M92="","",(1+'Cost and Benefit Parameters'!$C$17)*Income_CF!M92*(Cohort_WP!M90/Cohort_CF!M90))</f>
        <v/>
      </c>
      <c r="N90" s="1" t="str">
        <f>IF(Income_CF!N92="","",(1+'Cost and Benefit Parameters'!$C$17)*Income_CF!N92*(Cohort_WP!N90/Cohort_CF!N90))</f>
        <v/>
      </c>
      <c r="O90" s="1" t="str">
        <f>IF(Income_CF!O92="","",(1+'Cost and Benefit Parameters'!$C$17)*Income_CF!O92*(Cohort_WP!O90/Cohort_CF!O90))</f>
        <v/>
      </c>
      <c r="P90" s="1" t="str">
        <f>IF(Income_CF!P92="","",(1+'Cost and Benefit Parameters'!$C$17)*Income_CF!P92*(Cohort_WP!P90/Cohort_CF!P90))</f>
        <v/>
      </c>
      <c r="Q90" s="1" t="str">
        <f>IF(Income_CF!Q92="","",(1+'Cost and Benefit Parameters'!$C$17)*Income_CF!Q92*(Cohort_WP!Q90/Cohort_CF!Q90))</f>
        <v/>
      </c>
      <c r="R90" s="1" t="str">
        <f>IF(Income_CF!R92="","",(1+'Cost and Benefit Parameters'!$C$17)*Income_CF!R92*(Cohort_WP!R90/Cohort_CF!R90))</f>
        <v/>
      </c>
      <c r="S90" s="1" t="str">
        <f>IF(Income_CF!S92="","",(1+'Cost and Benefit Parameters'!$C$17)*Income_CF!S92*(Cohort_WP!S90/Cohort_CF!S90))</f>
        <v/>
      </c>
      <c r="T90" s="1" t="str">
        <f>IF(Income_CF!T92="","",(1+'Cost and Benefit Parameters'!$C$17)*Income_CF!T92*(Cohort_WP!T90/Cohort_CF!T90))</f>
        <v/>
      </c>
      <c r="U90" s="1" t="str">
        <f>IF(Income_CF!U92="","",(1+'Cost and Benefit Parameters'!$C$17)*Income_CF!U92*(Cohort_WP!U90/Cohort_CF!U90))</f>
        <v/>
      </c>
      <c r="V90" s="1" t="str">
        <f>IF(Income_CF!V92="","",(1+'Cost and Benefit Parameters'!$C$17)*Income_CF!V92*(Cohort_WP!V90/Cohort_CF!V90))</f>
        <v/>
      </c>
      <c r="W90" s="1">
        <f>IF(Income_CF!W92="","",(1+'Cost and Benefit Parameters'!$C$17)*Income_CF!W92*(Cohort_WP!W90/Cohort_CF!W90))</f>
        <v>1600568.9552310219</v>
      </c>
      <c r="X90" s="1">
        <f>IF(Income_CF!X92="","",(1+'Cost and Benefit Parameters'!$C$17)*Income_CF!X92*(Cohort_WP!X90/Cohort_CF!X90))</f>
        <v>1662658.7293599464</v>
      </c>
      <c r="Y90" s="1">
        <f>IF(Income_CF!Y92="","",(1+'Cost and Benefit Parameters'!$C$17)*Income_CF!Y92*(Cohort_WP!Y90/Cohort_CF!Y90))</f>
        <v>1726121.1260882434</v>
      </c>
      <c r="Z90" s="1">
        <f>IF(Income_CF!Z92="","",(1+'Cost and Benefit Parameters'!$C$17)*Income_CF!Z92*(Cohort_WP!Z90/Cohort_CF!Z90))</f>
        <v>1790930.9523734855</v>
      </c>
      <c r="AA90" s="1">
        <f>IF(Income_CF!AA92="","",(1+'Cost and Benefit Parameters'!$C$17)*Income_CF!AA92*(Cohort_WP!AA90/Cohort_CF!AA90))</f>
        <v>1868422.2758998291</v>
      </c>
      <c r="AB90" s="1">
        <f>IF(Income_CF!AB92="","",(1+'Cost and Benefit Parameters'!$C$17)*Income_CF!AB92*(Cohort_WP!AB90/Cohort_CF!AB90))</f>
        <v>1935088.7174908696</v>
      </c>
      <c r="AC90" s="1">
        <f>IF(Income_CF!AC92="","",(1+'Cost and Benefit Parameters'!$C$17)*Income_CF!AC92*(Cohort_WP!AC90/Cohort_CF!AC90))</f>
        <v>2002931.7385647998</v>
      </c>
      <c r="AD90" s="1">
        <f>IF(Income_CF!AD92="","",(1+'Cost and Benefit Parameters'!$C$17)*Income_CF!AD92*(Cohort_WP!AD90/Cohort_CF!AD90))</f>
        <v>2071909.7753757159</v>
      </c>
      <c r="AE90" s="1">
        <f>IF(Income_CF!AE92="","",(1+'Cost and Benefit Parameters'!$C$17)*Income_CF!AE92*(Cohort_WP!AE90/Cohort_CF!AE90))</f>
        <v>2141977.7425128566</v>
      </c>
      <c r="AF90" s="1">
        <f>IF(Income_CF!AF92="","",(1+'Cost and Benefit Parameters'!$C$17)*Income_CF!AF92*(Cohort_WP!AF90/Cohort_CF!AF90))</f>
        <v>2213087.0216520601</v>
      </c>
      <c r="AG90" s="1">
        <f>IF(Income_CF!AG92="","",(1+'Cost and Benefit Parameters'!$C$17)*Income_CF!AG92*(Cohort_WP!AG90/Cohort_CF!AG90))</f>
        <v>2285185.4606960826</v>
      </c>
      <c r="AH90" s="1">
        <f>IF(Income_CF!AH92="","",(1+'Cost and Benefit Parameters'!$C$17)*Income_CF!AH92*(Cohort_WP!AH90/Cohort_CF!AH90))</f>
        <v>2358217.3836580953</v>
      </c>
      <c r="AI90" s="1">
        <f>IF(Income_CF!AI92="","",(1+'Cost and Benefit Parameters'!$C$17)*Income_CF!AI92*(Cohort_WP!AI90/Cohort_CF!AI90))</f>
        <v>2432123.6116087479</v>
      </c>
      <c r="AJ90" s="1">
        <f>IF(Income_CF!AJ92="","",(1+'Cost and Benefit Parameters'!$C$17)*Income_CF!AJ92*(Cohort_WP!AJ90/Cohort_CF!AJ90))</f>
        <v>2506841.4949706113</v>
      </c>
      <c r="AK90" s="1">
        <f>IF(Income_CF!AK92="","",(1+'Cost and Benefit Parameters'!$C$17)*Income_CF!AK92*(Cohort_WP!AK90/Cohort_CF!AK90))</f>
        <v>2582304.9574043709</v>
      </c>
      <c r="AL90" s="1">
        <f>IF(Income_CF!AL92="","",(1+'Cost and Benefit Parameters'!$C$17)*Income_CF!AL92*(Cohort_WP!AL90/Cohort_CF!AL90))</f>
        <v>2658444.5514897993</v>
      </c>
      <c r="AM90" s="1">
        <f>IF(Income_CF!AM92="","",(1+'Cost and Benefit Parameters'!$C$17)*Income_CF!AM92*(Cohort_WP!AM90/Cohort_CF!AM90))</f>
        <v>2735187.5263601183</v>
      </c>
      <c r="AN90" s="1">
        <f>IF(Income_CF!AN92="","",(1+'Cost and Benefit Parameters'!$C$17)*Income_CF!AN92*(Cohort_WP!AN90/Cohort_CF!AN90))</f>
        <v>2812457.9074027487</v>
      </c>
      <c r="AO90" s="1">
        <f>IF(Income_CF!AO92="","",(1+'Cost and Benefit Parameters'!$C$17)*Income_CF!AO92*(Cohort_WP!AO90/Cohort_CF!AO90))</f>
        <v>2890176.588090979</v>
      </c>
      <c r="AP90" s="1">
        <f>IF(Income_CF!AP92="","",(1+'Cost and Benefit Parameters'!$C$17)*Income_CF!AP92*(Cohort_WP!AP90/Cohort_CF!AP90))</f>
        <v>2968261.4339616527</v>
      </c>
      <c r="AQ90" s="1">
        <f>IF(Income_CF!AQ92="","",(1+'Cost and Benefit Parameters'!$C$17)*Income_CF!AQ92*(Cohort_WP!AQ90/Cohort_CF!AQ90))</f>
        <v>3046627.398702465</v>
      </c>
      <c r="AR90" s="1">
        <f>IF(Income_CF!AR92="","",(1+'Cost and Benefit Parameters'!$C$17)*Income_CF!AR92*(Cohort_WP!AR90/Cohort_CF!AR90))</f>
        <v>3125186.6522601377</v>
      </c>
      <c r="AS90" s="1">
        <f>IF(Income_CF!AS92="","",(1+'Cost and Benefit Parameters'!$C$17)*Income_CF!AS92*(Cohort_WP!AS90/Cohort_CF!AS90))</f>
        <v>3203848.720826875</v>
      </c>
      <c r="AT90" s="1">
        <f>IF(Income_CF!AT92="","",(1+'Cost and Benefit Parameters'!$C$17)*Income_CF!AT92*(Cohort_WP!AT90/Cohort_CF!AT90))</f>
        <v>3282520.6385085396</v>
      </c>
      <c r="AU90" s="1">
        <f>IF(Income_CF!AU92="","",(1+'Cost and Benefit Parameters'!$C$17)*Income_CF!AU92*(Cohort_WP!AU90/Cohort_CF!AU90))</f>
        <v>3361107.1104230117</v>
      </c>
      <c r="AV90" s="1">
        <f>IF(Income_CF!AV92="","",(1+'Cost and Benefit Parameters'!$C$17)*Income_CF!AV92*(Cohort_WP!AV90/Cohort_CF!AV90))</f>
        <v>3439510.6869220193</v>
      </c>
      <c r="AW90" s="1">
        <f>IF(Income_CF!AW92="","",(1+'Cost and Benefit Parameters'!$C$17)*Income_CF!AW92*(Cohort_WP!AW90/Cohort_CF!AW90))</f>
        <v>3517631.9485753542</v>
      </c>
      <c r="AX90" s="1">
        <f>IF(Income_CF!AX92="","",(1+'Cost and Benefit Parameters'!$C$17)*Income_CF!AX92*(Cohort_WP!AX90/Cohort_CF!AX90))</f>
        <v>3595369.7015013327</v>
      </c>
      <c r="AY90" s="1">
        <f>IF(Income_CF!AY92="","",(1+'Cost and Benefit Parameters'!$C$17)*Income_CF!AY92*(Cohort_WP!AY90/Cohort_CF!AY90))</f>
        <v>3672621.1825740952</v>
      </c>
      <c r="AZ90" s="1">
        <f>IF(Income_CF!AZ92="","",(1+'Cost and Benefit Parameters'!$C$17)*Income_CF!AZ92*(Cohort_WP!AZ90/Cohort_CF!AZ90))</f>
        <v>3749282.2739851843</v>
      </c>
      <c r="BA90" s="1">
        <f>IF(Income_CF!BA92="","",(1+'Cost and Benefit Parameters'!$C$17)*Income_CF!BA92*(Cohort_WP!BA90/Cohort_CF!BA90))</f>
        <v>3825247.7265858804</v>
      </c>
      <c r="BB90" s="1">
        <f>IF(Income_CF!BB92="","",(1+'Cost and Benefit Parameters'!$C$17)*Income_CF!BB92*(Cohort_WP!BB90/Cohort_CF!BB90))</f>
        <v>3900411.3913865536</v>
      </c>
      <c r="BC90" s="1">
        <f>IF(Income_CF!BC92="","",(1+'Cost and Benefit Parameters'!$C$17)*Income_CF!BC92*(Cohort_WP!BC90/Cohort_CF!BC90))</f>
        <v>3974666.4585419674</v>
      </c>
      <c r="BD90" s="1">
        <f>IF(Income_CF!BD92="","",(1+'Cost and Benefit Parameters'!$C$17)*Income_CF!BD92*(Cohort_WP!BD90/Cohort_CF!BD90))</f>
        <v>4047905.703105465</v>
      </c>
      <c r="BE90" s="1">
        <f>IF(Income_CF!BE92="","",(1+'Cost and Benefit Parameters'!$C$17)*Income_CF!BE92*(Cohort_WP!BE90/Cohort_CF!BE90))</f>
        <v>4120021.7367923791</v>
      </c>
      <c r="BF90" s="1">
        <f>IF(Income_CF!BF92="","",(1+'Cost and Benefit Parameters'!$C$17)*Income_CF!BF92*(Cohort_WP!BF90/Cohort_CF!BF90))</f>
        <v>4190907.2649526536</v>
      </c>
      <c r="BG90" s="1">
        <f>IF(Income_CF!BG92="","",(1+'Cost and Benefit Parameters'!$C$17)*Income_CF!BG92*(Cohort_WP!BG90/Cohort_CF!BG90))</f>
        <v>4260455.3479155246</v>
      </c>
      <c r="BH90" s="1">
        <f>IF(Income_CF!BH92="","",(1+'Cost and Benefit Parameters'!$C$17)*Income_CF!BH92*(Cohort_WP!BH90/Cohort_CF!BH90))</f>
        <v>4328559.6658357596</v>
      </c>
      <c r="BI90" s="1">
        <f>IF(Income_CF!BI92="","",(1+'Cost and Benefit Parameters'!$C$17)*Income_CF!BI92*(Cohort_WP!BI90/Cohort_CF!BI90))</f>
        <v>4395114.7861403963</v>
      </c>
      <c r="BJ90" s="1">
        <f>IF(Income_CF!BJ92="","",(1+'Cost and Benefit Parameters'!$C$17)*Income_CF!BJ92*(Cohort_WP!BJ90/Cohort_CF!BJ90))</f>
        <v>4460016.4326493824</v>
      </c>
      <c r="BK90" s="1" t="str">
        <f>IF(Income_CF!BK92="","",(1+'Cost and Benefit Parameters'!$C$17)*Income_CF!BK92*(Cohort_WP!BK90/Cohort_CF!BK90))</f>
        <v/>
      </c>
      <c r="BL90" s="1" t="str">
        <f>IF(Income_CF!BL92="","",(1+'Cost and Benefit Parameters'!$C$17)*Income_CF!BL92*(Cohort_WP!BL90/Cohort_CF!BL90))</f>
        <v/>
      </c>
      <c r="BM90" s="1" t="str">
        <f>IF(Income_CF!BM92="","",(1+'Cost and Benefit Parameters'!$C$17)*Income_CF!BM92*(Cohort_WP!BM90/Cohort_CF!BM90))</f>
        <v/>
      </c>
      <c r="BN90" s="1" t="str">
        <f>IF(Income_CF!BN92="","",(1+'Cost and Benefit Parameters'!$C$17)*Income_CF!BN92*(Cohort_WP!BN90/Cohort_CF!BN90))</f>
        <v/>
      </c>
    </row>
    <row r="91" spans="1:72" x14ac:dyDescent="0.55000000000000004">
      <c r="A91" s="642"/>
      <c r="B91" t="s">
        <v>483</v>
      </c>
      <c r="H91" s="1" t="str">
        <f>IF(Income_CF!H93="","",(1+'Cost and Benefit Parameters'!$C$17)*Income_CF!H93*(Cohort_WP!H91/Cohort_CF!H91))</f>
        <v/>
      </c>
      <c r="I91" s="1" t="str">
        <f>IF(Income_CF!I93="","",(1+'Cost and Benefit Parameters'!$C$17)*Income_CF!I93*(Cohort_WP!I91/Cohort_CF!I91))</f>
        <v/>
      </c>
      <c r="J91" s="1" t="str">
        <f>IF(Income_CF!J93="","",(1+'Cost and Benefit Parameters'!$C$17)*Income_CF!J93*(Cohort_WP!J91/Cohort_CF!J91))</f>
        <v/>
      </c>
      <c r="K91" s="1" t="str">
        <f>IF(Income_CF!K93="","",(1+'Cost and Benefit Parameters'!$C$17)*Income_CF!K93*(Cohort_WP!K91/Cohort_CF!K91))</f>
        <v/>
      </c>
      <c r="L91" s="1" t="str">
        <f>IF(Income_CF!L93="","",(1+'Cost and Benefit Parameters'!$C$17)*Income_CF!L93*(Cohort_WP!L91/Cohort_CF!L91))</f>
        <v/>
      </c>
      <c r="M91" s="1" t="str">
        <f>IF(Income_CF!M93="","",(1+'Cost and Benefit Parameters'!$C$17)*Income_CF!M93*(Cohort_WP!M91/Cohort_CF!M91))</f>
        <v/>
      </c>
      <c r="N91" s="1" t="str">
        <f>IF(Income_CF!N93="","",(1+'Cost and Benefit Parameters'!$C$17)*Income_CF!N93*(Cohort_WP!N91/Cohort_CF!N91))</f>
        <v/>
      </c>
      <c r="O91" s="1" t="str">
        <f>IF(Income_CF!O93="","",(1+'Cost and Benefit Parameters'!$C$17)*Income_CF!O93*(Cohort_WP!O91/Cohort_CF!O91))</f>
        <v/>
      </c>
      <c r="P91" s="1" t="str">
        <f>IF(Income_CF!P93="","",(1+'Cost and Benefit Parameters'!$C$17)*Income_CF!P93*(Cohort_WP!P91/Cohort_CF!P91))</f>
        <v/>
      </c>
      <c r="Q91" s="1" t="str">
        <f>IF(Income_CF!Q93="","",(1+'Cost and Benefit Parameters'!$C$17)*Income_CF!Q93*(Cohort_WP!Q91/Cohort_CF!Q91))</f>
        <v/>
      </c>
      <c r="R91" s="1" t="str">
        <f>IF(Income_CF!R93="","",(1+'Cost and Benefit Parameters'!$C$17)*Income_CF!R93*(Cohort_WP!R91/Cohort_CF!R91))</f>
        <v/>
      </c>
      <c r="S91" s="1" t="str">
        <f>IF(Income_CF!S93="","",(1+'Cost and Benefit Parameters'!$C$17)*Income_CF!S93*(Cohort_WP!S91/Cohort_CF!S91))</f>
        <v/>
      </c>
      <c r="T91" s="1" t="str">
        <f>IF(Income_CF!T93="","",(1+'Cost and Benefit Parameters'!$C$17)*Income_CF!T93*(Cohort_WP!T91/Cohort_CF!T91))</f>
        <v/>
      </c>
      <c r="U91" s="1" t="str">
        <f>IF(Income_CF!U93="","",(1+'Cost and Benefit Parameters'!$C$17)*Income_CF!U93*(Cohort_WP!U91/Cohort_CF!U91))</f>
        <v/>
      </c>
      <c r="V91" s="1" t="str">
        <f>IF(Income_CF!V93="","",(1+'Cost and Benefit Parameters'!$C$17)*Income_CF!V93*(Cohort_WP!V91/Cohort_CF!V91))</f>
        <v/>
      </c>
      <c r="W91" s="1" t="str">
        <f>IF(Income_CF!W93="","",(1+'Cost and Benefit Parameters'!$C$17)*Income_CF!W93*(Cohort_WP!W91/Cohort_CF!W91))</f>
        <v/>
      </c>
      <c r="X91" s="1">
        <f>IF(Income_CF!X93="","",(1+'Cost and Benefit Parameters'!$C$17)*Income_CF!X93*(Cohort_WP!X91/Cohort_CF!X91))</f>
        <v>1648586.0238879526</v>
      </c>
      <c r="Y91" s="1">
        <f>IF(Income_CF!Y93="","",(1+'Cost and Benefit Parameters'!$C$17)*Income_CF!Y93*(Cohort_WP!Y91/Cohort_CF!Y91))</f>
        <v>1712538.4912407447</v>
      </c>
      <c r="Z91" s="1">
        <f>IF(Income_CF!Z93="","",(1+'Cost and Benefit Parameters'!$C$17)*Income_CF!Z93*(Cohort_WP!Z91/Cohort_CF!Z91))</f>
        <v>1777904.7598708908</v>
      </c>
      <c r="AA91" s="1">
        <f>IF(Income_CF!AA93="","",(1+'Cost and Benefit Parameters'!$C$17)*Income_CF!AA93*(Cohort_WP!AA91/Cohort_CF!AA91))</f>
        <v>1844658.8809446904</v>
      </c>
      <c r="AB91" s="1">
        <f>IF(Income_CF!AB93="","",(1+'Cost and Benefit Parameters'!$C$17)*Income_CF!AB93*(Cohort_WP!AB91/Cohort_CF!AB91))</f>
        <v>1924474.9441768243</v>
      </c>
      <c r="AC91" s="1">
        <f>IF(Income_CF!AC93="","",(1+'Cost and Benefit Parameters'!$C$17)*Income_CF!AC93*(Cohort_WP!AC91/Cohort_CF!AC91))</f>
        <v>1993141.3790155959</v>
      </c>
      <c r="AD91" s="1">
        <f>IF(Income_CF!AD93="","",(1+'Cost and Benefit Parameters'!$C$17)*Income_CF!AD93*(Cohort_WP!AD91/Cohort_CF!AD91))</f>
        <v>2063019.6907217435</v>
      </c>
      <c r="AE91" s="1">
        <f>IF(Income_CF!AE93="","",(1+'Cost and Benefit Parameters'!$C$17)*Income_CF!AE93*(Cohort_WP!AE91/Cohort_CF!AE91))</f>
        <v>2134067.0686369874</v>
      </c>
      <c r="AF91" s="1">
        <f>IF(Income_CF!AF93="","",(1+'Cost and Benefit Parameters'!$C$17)*Income_CF!AF93*(Cohort_WP!AF91/Cohort_CF!AF91))</f>
        <v>2206237.074788243</v>
      </c>
      <c r="AG91" s="1">
        <f>IF(Income_CF!AG93="","",(1+'Cost and Benefit Parameters'!$C$17)*Income_CF!AG93*(Cohort_WP!AG91/Cohort_CF!AG91))</f>
        <v>2279479.6323016216</v>
      </c>
      <c r="AH91" s="1">
        <f>IF(Income_CF!AH93="","",(1+'Cost and Benefit Parameters'!$C$17)*Income_CF!AH93*(Cohort_WP!AH91/Cohort_CF!AH91))</f>
        <v>2353741.0245169648</v>
      </c>
      <c r="AI91" s="1">
        <f>IF(Income_CF!AI93="","",(1+'Cost and Benefit Parameters'!$C$17)*Income_CF!AI93*(Cohort_WP!AI91/Cohort_CF!AI91))</f>
        <v>2428963.9051678376</v>
      </c>
      <c r="AJ91" s="1">
        <f>IF(Income_CF!AJ93="","",(1+'Cost and Benefit Parameters'!$C$17)*Income_CF!AJ93*(Cohort_WP!AJ91/Cohort_CF!AJ91))</f>
        <v>2505087.3199570104</v>
      </c>
      <c r="AK91" s="1">
        <f>IF(Income_CF!AK93="","",(1+'Cost and Benefit Parameters'!$C$17)*Income_CF!AK93*(Cohort_WP!AK91/Cohort_CF!AK91))</f>
        <v>2582046.7398197297</v>
      </c>
      <c r="AL91" s="1">
        <f>IF(Income_CF!AL93="","",(1+'Cost and Benefit Parameters'!$C$17)*Income_CF!AL93*(Cohort_WP!AL91/Cohort_CF!AL91))</f>
        <v>2659774.1061265012</v>
      </c>
      <c r="AM91" s="1">
        <f>IF(Income_CF!AM93="","",(1+'Cost and Benefit Parameters'!$C$17)*Income_CF!AM93*(Cohort_WP!AM91/Cohort_CF!AM91))</f>
        <v>2738197.8880344937</v>
      </c>
      <c r="AN91" s="1">
        <f>IF(Income_CF!AN93="","",(1+'Cost and Benefit Parameters'!$C$17)*Income_CF!AN93*(Cohort_WP!AN91/Cohort_CF!AN91))</f>
        <v>2817243.1521509211</v>
      </c>
      <c r="AO91" s="1">
        <f>IF(Income_CF!AO93="","",(1+'Cost and Benefit Parameters'!$C$17)*Income_CF!AO93*(Cohort_WP!AO91/Cohort_CF!AO91))</f>
        <v>2896831.6446248312</v>
      </c>
      <c r="AP91" s="1">
        <f>IF(Income_CF!AP93="","",(1+'Cost and Benefit Parameters'!$C$17)*Income_CF!AP93*(Cohort_WP!AP91/Cohort_CF!AP91))</f>
        <v>2976881.8857337087</v>
      </c>
      <c r="AQ91" s="1">
        <f>IF(Income_CF!AQ93="","",(1+'Cost and Benefit Parameters'!$C$17)*Income_CF!AQ93*(Cohort_WP!AQ91/Cohort_CF!AQ91))</f>
        <v>3057309.2769805021</v>
      </c>
      <c r="AR91" s="1">
        <f>IF(Income_CF!AR93="","",(1+'Cost and Benefit Parameters'!$C$17)*Income_CF!AR93*(Cohort_WP!AR91/Cohort_CF!AR91))</f>
        <v>3138026.2206635391</v>
      </c>
      <c r="AS91" s="1">
        <f>IF(Income_CF!AS93="","",(1+'Cost and Benefit Parameters'!$C$17)*Income_CF!AS93*(Cohort_WP!AS91/Cohort_CF!AS91))</f>
        <v>3218942.2518279422</v>
      </c>
      <c r="AT91" s="1">
        <f>IF(Income_CF!AT93="","",(1+'Cost and Benefit Parameters'!$C$17)*Income_CF!AT93*(Cohort_WP!AT91/Cohort_CF!AT91))</f>
        <v>3299964.1824516803</v>
      </c>
      <c r="AU91" s="1">
        <f>IF(Income_CF!AU93="","",(1+'Cost and Benefit Parameters'!$C$17)*Income_CF!AU93*(Cohort_WP!AU91/Cohort_CF!AU91))</f>
        <v>3380996.2576637957</v>
      </c>
      <c r="AV91" s="1">
        <f>IF(Income_CF!AV93="","",(1+'Cost and Benefit Parameters'!$C$17)*Income_CF!AV93*(Cohort_WP!AV91/Cohort_CF!AV91))</f>
        <v>3461940.3237357023</v>
      </c>
      <c r="AW91" s="1">
        <f>IF(Income_CF!AW93="","",(1+'Cost and Benefit Parameters'!$C$17)*Income_CF!AW93*(Cohort_WP!AW91/Cohort_CF!AW91))</f>
        <v>3542696.0075296802</v>
      </c>
      <c r="AX91" s="1">
        <f>IF(Income_CF!AX93="","",(1+'Cost and Benefit Parameters'!$C$17)*Income_CF!AX93*(Cohort_WP!AX91/Cohort_CF!AX91))</f>
        <v>3623160.9070326141</v>
      </c>
      <c r="AY91" s="1">
        <f>IF(Income_CF!AY93="","",(1+'Cost and Benefit Parameters'!$C$17)*Income_CF!AY93*(Cohort_WP!AY91/Cohort_CF!AY91))</f>
        <v>3703230.7925463729</v>
      </c>
      <c r="AZ91" s="1">
        <f>IF(Income_CF!AZ93="","",(1+'Cost and Benefit Parameters'!$C$17)*Income_CF!AZ93*(Cohort_WP!AZ91/Cohort_CF!AZ91))</f>
        <v>3782799.8180513191</v>
      </c>
      <c r="BA91" s="1">
        <f>IF(Income_CF!BA93="","",(1+'Cost and Benefit Parameters'!$C$17)*Income_CF!BA93*(Cohort_WP!BA91/Cohort_CF!BA91))</f>
        <v>3861760.7422047402</v>
      </c>
      <c r="BB91" s="1">
        <f>IF(Income_CF!BB93="","",(1+'Cost and Benefit Parameters'!$C$17)*Income_CF!BB93*(Cohort_WP!BB91/Cohort_CF!BB91))</f>
        <v>3940005.1583834561</v>
      </c>
      <c r="BC91" s="1">
        <f>IF(Income_CF!BC93="","",(1+'Cost and Benefit Parameters'!$C$17)*Income_CF!BC93*(Cohort_WP!BC91/Cohort_CF!BC91))</f>
        <v>4017423.7331281495</v>
      </c>
      <c r="BD91" s="1">
        <f>IF(Income_CF!BD93="","",(1+'Cost and Benefit Parameters'!$C$17)*Income_CF!BD93*(Cohort_WP!BD91/Cohort_CF!BD91))</f>
        <v>4093906.4522982263</v>
      </c>
      <c r="BE91" s="1">
        <f>IF(Income_CF!BE93="","",(1+'Cost and Benefit Parameters'!$C$17)*Income_CF!BE93*(Cohort_WP!BE91/Cohort_CF!BE91))</f>
        <v>4169342.8741986286</v>
      </c>
      <c r="BF91" s="1">
        <f>IF(Income_CF!BF93="","",(1+'Cost and Benefit Parameters'!$C$17)*Income_CF!BF93*(Cohort_WP!BF91/Cohort_CF!BF91))</f>
        <v>4243622.3888961505</v>
      </c>
      <c r="BG91" s="1">
        <f>IF(Income_CF!BG93="","",(1+'Cost and Benefit Parameters'!$C$17)*Income_CF!BG93*(Cohort_WP!BG91/Cohort_CF!BG91))</f>
        <v>4316634.4829012323</v>
      </c>
      <c r="BH91" s="1">
        <f>IF(Income_CF!BH93="","",(1+'Cost and Benefit Parameters'!$C$17)*Income_CF!BH93*(Cohort_WP!BH91/Cohort_CF!BH91))</f>
        <v>4388269.0083529912</v>
      </c>
      <c r="BI91" s="1">
        <f>IF(Income_CF!BI93="","",(1+'Cost and Benefit Parameters'!$C$17)*Income_CF!BI93*(Cohort_WP!BI91/Cohort_CF!BI91))</f>
        <v>4458416.4558108319</v>
      </c>
      <c r="BJ91" s="1">
        <f>IF(Income_CF!BJ93="","",(1+'Cost and Benefit Parameters'!$C$17)*Income_CF!BJ93*(Cohort_WP!BJ91/Cohort_CF!BJ91))</f>
        <v>4526968.2297246074</v>
      </c>
      <c r="BK91" s="1">
        <f>IF(Income_CF!BK93="","",(1+'Cost and Benefit Parameters'!$C$17)*Income_CF!BK93*(Cohort_WP!BK91/Cohort_CF!BK91))</f>
        <v>4593816.9256288651</v>
      </c>
      <c r="BL91" s="1" t="str">
        <f>IF(Income_CF!BL93="","",(1+'Cost and Benefit Parameters'!$C$17)*Income_CF!BL93*(Cohort_WP!BL91/Cohort_CF!BL91))</f>
        <v/>
      </c>
      <c r="BM91" s="1" t="str">
        <f>IF(Income_CF!BM93="","",(1+'Cost and Benefit Parameters'!$C$17)*Income_CF!BM93*(Cohort_WP!BM91/Cohort_CF!BM91))</f>
        <v/>
      </c>
      <c r="BN91" s="1" t="str">
        <f>IF(Income_CF!BN93="","",(1+'Cost and Benefit Parameters'!$C$17)*Income_CF!BN93*(Cohort_WP!BN91/Cohort_CF!BN91))</f>
        <v/>
      </c>
    </row>
    <row r="92" spans="1:72" x14ac:dyDescent="0.55000000000000004">
      <c r="A92" s="642"/>
      <c r="B92" t="s">
        <v>484</v>
      </c>
      <c r="H92" s="1" t="str">
        <f>IF(Income_CF!H94="","",(1+'Cost and Benefit Parameters'!$C$17)*Income_CF!H94*(Cohort_WP!H92/Cohort_CF!H92))</f>
        <v/>
      </c>
      <c r="I92" s="1" t="str">
        <f>IF(Income_CF!I94="","",(1+'Cost and Benefit Parameters'!$C$17)*Income_CF!I94*(Cohort_WP!I92/Cohort_CF!I92))</f>
        <v/>
      </c>
      <c r="J92" s="1" t="str">
        <f>IF(Income_CF!J94="","",(1+'Cost and Benefit Parameters'!$C$17)*Income_CF!J94*(Cohort_WP!J92/Cohort_CF!J92))</f>
        <v/>
      </c>
      <c r="K92" s="1" t="str">
        <f>IF(Income_CF!K94="","",(1+'Cost and Benefit Parameters'!$C$17)*Income_CF!K94*(Cohort_WP!K92/Cohort_CF!K92))</f>
        <v/>
      </c>
      <c r="L92" s="1" t="str">
        <f>IF(Income_CF!L94="","",(1+'Cost and Benefit Parameters'!$C$17)*Income_CF!L94*(Cohort_WP!L92/Cohort_CF!L92))</f>
        <v/>
      </c>
      <c r="M92" s="1" t="str">
        <f>IF(Income_CF!M94="","",(1+'Cost and Benefit Parameters'!$C$17)*Income_CF!M94*(Cohort_WP!M92/Cohort_CF!M92))</f>
        <v/>
      </c>
      <c r="N92" s="1" t="str">
        <f>IF(Income_CF!N94="","",(1+'Cost and Benefit Parameters'!$C$17)*Income_CF!N94*(Cohort_WP!N92/Cohort_CF!N92))</f>
        <v/>
      </c>
      <c r="O92" s="1" t="str">
        <f>IF(Income_CF!O94="","",(1+'Cost and Benefit Parameters'!$C$17)*Income_CF!O94*(Cohort_WP!O92/Cohort_CF!O92))</f>
        <v/>
      </c>
      <c r="P92" s="1" t="str">
        <f>IF(Income_CF!P94="","",(1+'Cost and Benefit Parameters'!$C$17)*Income_CF!P94*(Cohort_WP!P92/Cohort_CF!P92))</f>
        <v/>
      </c>
      <c r="Q92" s="1" t="str">
        <f>IF(Income_CF!Q94="","",(1+'Cost and Benefit Parameters'!$C$17)*Income_CF!Q94*(Cohort_WP!Q92/Cohort_CF!Q92))</f>
        <v/>
      </c>
      <c r="R92" s="1" t="str">
        <f>IF(Income_CF!R94="","",(1+'Cost and Benefit Parameters'!$C$17)*Income_CF!R94*(Cohort_WP!R92/Cohort_CF!R92))</f>
        <v/>
      </c>
      <c r="S92" s="1" t="str">
        <f>IF(Income_CF!S94="","",(1+'Cost and Benefit Parameters'!$C$17)*Income_CF!S94*(Cohort_WP!S92/Cohort_CF!S92))</f>
        <v/>
      </c>
      <c r="T92" s="1" t="str">
        <f>IF(Income_CF!T94="","",(1+'Cost and Benefit Parameters'!$C$17)*Income_CF!T94*(Cohort_WP!T92/Cohort_CF!T92))</f>
        <v/>
      </c>
      <c r="U92" s="1" t="str">
        <f>IF(Income_CF!U94="","",(1+'Cost and Benefit Parameters'!$C$17)*Income_CF!U94*(Cohort_WP!U92/Cohort_CF!U92))</f>
        <v/>
      </c>
      <c r="V92" s="1" t="str">
        <f>IF(Income_CF!V94="","",(1+'Cost and Benefit Parameters'!$C$17)*Income_CF!V94*(Cohort_WP!V92/Cohort_CF!V92))</f>
        <v/>
      </c>
      <c r="W92" s="1" t="str">
        <f>IF(Income_CF!W94="","",(1+'Cost and Benefit Parameters'!$C$17)*Income_CF!W94*(Cohort_WP!W92/Cohort_CF!W92))</f>
        <v/>
      </c>
      <c r="X92" s="1" t="str">
        <f>IF(Income_CF!X94="","",(1+'Cost and Benefit Parameters'!$C$17)*Income_CF!X94*(Cohort_WP!X92/Cohort_CF!X92))</f>
        <v/>
      </c>
      <c r="Y92" s="1">
        <f>IF(Income_CF!Y94="","",(1+'Cost and Benefit Parameters'!$C$17)*Income_CF!Y94*(Cohort_WP!Y92/Cohort_CF!Y92))</f>
        <v>1698043.6046045909</v>
      </c>
      <c r="Z92" s="1">
        <f>IF(Income_CF!Z94="","",(1+'Cost and Benefit Parameters'!$C$17)*Income_CF!Z94*(Cohort_WP!Z92/Cohort_CF!Z92))</f>
        <v>1763914.6459779672</v>
      </c>
      <c r="AA92" s="1">
        <f>IF(Income_CF!AA94="","",(1+'Cost and Benefit Parameters'!$C$17)*Income_CF!AA94*(Cohort_WP!AA92/Cohort_CF!AA92))</f>
        <v>1831241.9026670172</v>
      </c>
      <c r="AB92" s="1">
        <f>IF(Income_CF!AB94="","",(1+'Cost and Benefit Parameters'!$C$17)*Income_CF!AB94*(Cohort_WP!AB92/Cohort_CF!AB92))</f>
        <v>1899998.6473730314</v>
      </c>
      <c r="AC92" s="1">
        <f>IF(Income_CF!AC94="","",(1+'Cost and Benefit Parameters'!$C$17)*Income_CF!AC94*(Cohort_WP!AC92/Cohort_CF!AC92))</f>
        <v>1982209.1925021291</v>
      </c>
      <c r="AD92" s="1">
        <f>IF(Income_CF!AD94="","",(1+'Cost and Benefit Parameters'!$C$17)*Income_CF!AD94*(Cohort_WP!AD92/Cohort_CF!AD92))</f>
        <v>2052935.6203860634</v>
      </c>
      <c r="AE92" s="1">
        <f>IF(Income_CF!AE94="","",(1+'Cost and Benefit Parameters'!$C$17)*Income_CF!AE94*(Cohort_WP!AE92/Cohort_CF!AE92))</f>
        <v>2124910.2814433957</v>
      </c>
      <c r="AF92" s="1">
        <f>IF(Income_CF!AF94="","",(1+'Cost and Benefit Parameters'!$C$17)*Income_CF!AF94*(Cohort_WP!AF92/Cohort_CF!AF92))</f>
        <v>2198089.0806960976</v>
      </c>
      <c r="AG92" s="1">
        <f>IF(Income_CF!AG94="","",(1+'Cost and Benefit Parameters'!$C$17)*Income_CF!AG94*(Cohort_WP!AG92/Cohort_CF!AG92))</f>
        <v>2272424.1870318903</v>
      </c>
      <c r="AH92" s="1">
        <f>IF(Income_CF!AH94="","",(1+'Cost and Benefit Parameters'!$C$17)*Income_CF!AH94*(Cohort_WP!AH92/Cohort_CF!AH92))</f>
        <v>2347864.0212706705</v>
      </c>
      <c r="AI92" s="1">
        <f>IF(Income_CF!AI94="","",(1+'Cost and Benefit Parameters'!$C$17)*Income_CF!AI94*(Cohort_WP!AI92/Cohort_CF!AI92))</f>
        <v>2424353.255252474</v>
      </c>
      <c r="AJ92" s="1">
        <f>IF(Income_CF!AJ94="","",(1+'Cost and Benefit Parameters'!$C$17)*Income_CF!AJ94*(Cohort_WP!AJ92/Cohort_CF!AJ92))</f>
        <v>2501832.8223228729</v>
      </c>
      <c r="AK92" s="1">
        <f>IF(Income_CF!AK94="","",(1+'Cost and Benefit Parameters'!$C$17)*Income_CF!AK94*(Cohort_WP!AK92/Cohort_CF!AK92))</f>
        <v>2580239.9395557209</v>
      </c>
      <c r="AL92" s="1">
        <f>IF(Income_CF!AL94="","",(1+'Cost and Benefit Parameters'!$C$17)*Income_CF!AL94*(Cohort_WP!AL92/Cohort_CF!AL92))</f>
        <v>2659508.1420143209</v>
      </c>
      <c r="AM92" s="1">
        <f>IF(Income_CF!AM94="","",(1+'Cost and Benefit Parameters'!$C$17)*Income_CF!AM94*(Cohort_WP!AM92/Cohort_CF!AM92))</f>
        <v>2739567.3293102961</v>
      </c>
      <c r="AN92" s="1">
        <f>IF(Income_CF!AN94="","",(1+'Cost and Benefit Parameters'!$C$17)*Income_CF!AN94*(Cohort_WP!AN92/Cohort_CF!AN92))</f>
        <v>2820343.8246755279</v>
      </c>
      <c r="AO92" s="1">
        <f>IF(Income_CF!AO94="","",(1+'Cost and Benefit Parameters'!$C$17)*Income_CF!AO94*(Cohort_WP!AO92/Cohort_CF!AO92))</f>
        <v>2901760.446715449</v>
      </c>
      <c r="AP92" s="1">
        <f>IF(Income_CF!AP94="","",(1+'Cost and Benefit Parameters'!$C$17)*Income_CF!AP94*(Cohort_WP!AP92/Cohort_CF!AP92))</f>
        <v>2983736.593963576</v>
      </c>
      <c r="AQ92" s="1">
        <f>IF(Income_CF!AQ94="","",(1+'Cost and Benefit Parameters'!$C$17)*Income_CF!AQ94*(Cohort_WP!AQ92/Cohort_CF!AQ92))</f>
        <v>3066188.3423057194</v>
      </c>
      <c r="AR92" s="1">
        <f>IF(Income_CF!AR94="","",(1+'Cost and Benefit Parameters'!$C$17)*Income_CF!AR94*(Cohort_WP!AR92/Cohort_CF!AR92))</f>
        <v>3149028.5552899172</v>
      </c>
      <c r="AS92" s="1">
        <f>IF(Income_CF!AS94="","",(1+'Cost and Benefit Parameters'!$C$17)*Income_CF!AS94*(Cohort_WP!AS92/Cohort_CF!AS92))</f>
        <v>3232167.0072834459</v>
      </c>
      <c r="AT92" s="1">
        <f>IF(Income_CF!AT94="","",(1+'Cost and Benefit Parameters'!$C$17)*Income_CF!AT94*(Cohort_WP!AT92/Cohort_CF!AT92))</f>
        <v>3315510.5193827795</v>
      </c>
      <c r="AU92" s="1">
        <f>IF(Income_CF!AU94="","",(1+'Cost and Benefit Parameters'!$C$17)*Income_CF!AU94*(Cohort_WP!AU92/Cohort_CF!AU92))</f>
        <v>3398963.1079252311</v>
      </c>
      <c r="AV92" s="1">
        <f>IF(Income_CF!AV94="","",(1+'Cost and Benefit Parameters'!$C$17)*Income_CF!AV94*(Cohort_WP!AV92/Cohort_CF!AV92))</f>
        <v>3482426.1453937097</v>
      </c>
      <c r="AW92" s="1">
        <f>IF(Income_CF!AW94="","",(1+'Cost and Benefit Parameters'!$C$17)*Income_CF!AW94*(Cohort_WP!AW92/Cohort_CF!AW92))</f>
        <v>3565798.5334477737</v>
      </c>
      <c r="AX92" s="1">
        <f>IF(Income_CF!AX94="","",(1+'Cost and Benefit Parameters'!$C$17)*Income_CF!AX94*(Cohort_WP!AX92/Cohort_CF!AX92))</f>
        <v>3648976.8877555695</v>
      </c>
      <c r="AY92" s="1">
        <f>IF(Income_CF!AY94="","",(1+'Cost and Benefit Parameters'!$C$17)*Income_CF!AY94*(Cohort_WP!AY92/Cohort_CF!AY92))</f>
        <v>3731855.7342435927</v>
      </c>
      <c r="AZ92" s="1">
        <f>IF(Income_CF!AZ94="","",(1+'Cost and Benefit Parameters'!$C$17)*Income_CF!AZ94*(Cohort_WP!AZ92/Cohort_CF!AZ92))</f>
        <v>3814327.7163227643</v>
      </c>
      <c r="BA92" s="1">
        <f>IF(Income_CF!BA94="","",(1+'Cost and Benefit Parameters'!$C$17)*Income_CF!BA94*(Cohort_WP!BA92/Cohort_CF!BA92))</f>
        <v>3896283.8125928589</v>
      </c>
      <c r="BB92" s="1">
        <f>IF(Income_CF!BB94="","",(1+'Cost and Benefit Parameters'!$C$17)*Income_CF!BB94*(Cohort_WP!BB92/Cohort_CF!BB92))</f>
        <v>3977613.5644708821</v>
      </c>
      <c r="BC92" s="1">
        <f>IF(Income_CF!BC94="","",(1+'Cost and Benefit Parameters'!$C$17)*Income_CF!BC94*(Cohort_WP!BC92/Cohort_CF!BC92))</f>
        <v>4058205.313134959</v>
      </c>
      <c r="BD92" s="1">
        <f>IF(Income_CF!BD94="","",(1+'Cost and Benefit Parameters'!$C$17)*Income_CF!BD94*(Cohort_WP!BD92/Cohort_CF!BD92))</f>
        <v>4137946.4451219942</v>
      </c>
      <c r="BE92" s="1">
        <f>IF(Income_CF!BE94="","",(1+'Cost and Benefit Parameters'!$C$17)*Income_CF!BE94*(Cohort_WP!BE92/Cohort_CF!BE92))</f>
        <v>4216723.6458671736</v>
      </c>
      <c r="BF92" s="1">
        <f>IF(Income_CF!BF94="","",(1+'Cost and Benefit Parameters'!$C$17)*Income_CF!BF94*(Cohort_WP!BF92/Cohort_CF!BF92))</f>
        <v>4294423.1604245882</v>
      </c>
      <c r="BG92" s="1">
        <f>IF(Income_CF!BG94="","",(1+'Cost and Benefit Parameters'!$C$17)*Income_CF!BG94*(Cohort_WP!BG92/Cohort_CF!BG92))</f>
        <v>4370931.0605630344</v>
      </c>
      <c r="BH92" s="1">
        <f>IF(Income_CF!BH94="","",(1+'Cost and Benefit Parameters'!$C$17)*Income_CF!BH94*(Cohort_WP!BH92/Cohort_CF!BH92))</f>
        <v>4446133.5173882702</v>
      </c>
      <c r="BI92" s="1">
        <f>IF(Income_CF!BI94="","",(1+'Cost and Benefit Parameters'!$C$17)*Income_CF!BI94*(Cohort_WP!BI92/Cohort_CF!BI92))</f>
        <v>4519917.0786035815</v>
      </c>
      <c r="BJ92" s="1">
        <f>IF(Income_CF!BJ94="","",(1+'Cost and Benefit Parameters'!$C$17)*Income_CF!BJ94*(Cohort_WP!BJ92/Cohort_CF!BJ92))</f>
        <v>4592168.9494851567</v>
      </c>
      <c r="BK92" s="1">
        <f>IF(Income_CF!BK94="","",(1+'Cost and Benefit Parameters'!$C$17)*Income_CF!BK94*(Cohort_WP!BK92/Cohort_CF!BK92))</f>
        <v>4662777.276616347</v>
      </c>
      <c r="BL92" s="1">
        <f>IF(Income_CF!BL94="","",(1+'Cost and Benefit Parameters'!$C$17)*Income_CF!BL94*(Cohort_WP!BL92/Cohort_CF!BL92))</f>
        <v>4731631.4333977308</v>
      </c>
      <c r="BM92" s="1" t="str">
        <f>IF(Income_CF!BM94="","",(1+'Cost and Benefit Parameters'!$C$17)*Income_CF!BM94*(Cohort_WP!BM92/Cohort_CF!BM92))</f>
        <v/>
      </c>
      <c r="BN92" s="1" t="str">
        <f>IF(Income_CF!BN94="","",(1+'Cost and Benefit Parameters'!$C$17)*Income_CF!BN94*(Cohort_WP!BN92/Cohort_CF!BN92))</f>
        <v/>
      </c>
    </row>
    <row r="93" spans="1:72" x14ac:dyDescent="0.55000000000000004">
      <c r="A93" s="642"/>
      <c r="B93" t="s">
        <v>485</v>
      </c>
      <c r="H93" s="1" t="str">
        <f>IF(Income_CF!H95="","",(1+'Cost and Benefit Parameters'!$C$17)*Income_CF!H95*(Cohort_WP!H93/Cohort_CF!H93))</f>
        <v/>
      </c>
      <c r="I93" s="1" t="str">
        <f>IF(Income_CF!I95="","",(1+'Cost and Benefit Parameters'!$C$17)*Income_CF!I95*(Cohort_WP!I93/Cohort_CF!I93))</f>
        <v/>
      </c>
      <c r="J93" s="1" t="str">
        <f>IF(Income_CF!J95="","",(1+'Cost and Benefit Parameters'!$C$17)*Income_CF!J95*(Cohort_WP!J93/Cohort_CF!J93))</f>
        <v/>
      </c>
      <c r="K93" s="1" t="str">
        <f>IF(Income_CF!K95="","",(1+'Cost and Benefit Parameters'!$C$17)*Income_CF!K95*(Cohort_WP!K93/Cohort_CF!K93))</f>
        <v/>
      </c>
      <c r="L93" s="1" t="str">
        <f>IF(Income_CF!L95="","",(1+'Cost and Benefit Parameters'!$C$17)*Income_CF!L95*(Cohort_WP!L93/Cohort_CF!L93))</f>
        <v/>
      </c>
      <c r="M93" s="1" t="str">
        <f>IF(Income_CF!M95="","",(1+'Cost and Benefit Parameters'!$C$17)*Income_CF!M95*(Cohort_WP!M93/Cohort_CF!M93))</f>
        <v/>
      </c>
      <c r="N93" s="1" t="str">
        <f>IF(Income_CF!N95="","",(1+'Cost and Benefit Parameters'!$C$17)*Income_CF!N95*(Cohort_WP!N93/Cohort_CF!N93))</f>
        <v/>
      </c>
      <c r="O93" s="1" t="str">
        <f>IF(Income_CF!O95="","",(1+'Cost and Benefit Parameters'!$C$17)*Income_CF!O95*(Cohort_WP!O93/Cohort_CF!O93))</f>
        <v/>
      </c>
      <c r="P93" s="1" t="str">
        <f>IF(Income_CF!P95="","",(1+'Cost and Benefit Parameters'!$C$17)*Income_CF!P95*(Cohort_WP!P93/Cohort_CF!P93))</f>
        <v/>
      </c>
      <c r="Q93" s="1" t="str">
        <f>IF(Income_CF!Q95="","",(1+'Cost and Benefit Parameters'!$C$17)*Income_CF!Q95*(Cohort_WP!Q93/Cohort_CF!Q93))</f>
        <v/>
      </c>
      <c r="R93" s="1" t="str">
        <f>IF(Income_CF!R95="","",(1+'Cost and Benefit Parameters'!$C$17)*Income_CF!R95*(Cohort_WP!R93/Cohort_CF!R93))</f>
        <v/>
      </c>
      <c r="S93" s="1" t="str">
        <f>IF(Income_CF!S95="","",(1+'Cost and Benefit Parameters'!$C$17)*Income_CF!S95*(Cohort_WP!S93/Cohort_CF!S93))</f>
        <v/>
      </c>
      <c r="T93" s="1" t="str">
        <f>IF(Income_CF!T95="","",(1+'Cost and Benefit Parameters'!$C$17)*Income_CF!T95*(Cohort_WP!T93/Cohort_CF!T93))</f>
        <v/>
      </c>
      <c r="U93" s="1" t="str">
        <f>IF(Income_CF!U95="","",(1+'Cost and Benefit Parameters'!$C$17)*Income_CF!U95*(Cohort_WP!U93/Cohort_CF!U93))</f>
        <v/>
      </c>
      <c r="V93" s="1" t="str">
        <f>IF(Income_CF!V95="","",(1+'Cost and Benefit Parameters'!$C$17)*Income_CF!V95*(Cohort_WP!V93/Cohort_CF!V93))</f>
        <v/>
      </c>
      <c r="W93" s="1" t="str">
        <f>IF(Income_CF!W95="","",(1+'Cost and Benefit Parameters'!$C$17)*Income_CF!W95*(Cohort_WP!W93/Cohort_CF!W93))</f>
        <v/>
      </c>
      <c r="X93" s="1" t="str">
        <f>IF(Income_CF!X95="","",(1+'Cost and Benefit Parameters'!$C$17)*Income_CF!X95*(Cohort_WP!X93/Cohort_CF!X93))</f>
        <v/>
      </c>
      <c r="Y93" s="1" t="str">
        <f>IF(Income_CF!Y95="","",(1+'Cost and Benefit Parameters'!$C$17)*Income_CF!Y95*(Cohort_WP!Y93/Cohort_CF!Y93))</f>
        <v/>
      </c>
      <c r="Z93" s="1">
        <f>IF(Income_CF!Z95="","",(1+'Cost and Benefit Parameters'!$C$17)*Income_CF!Z95*(Cohort_WP!Z93/Cohort_CF!Z93))</f>
        <v>1748984.9127427288</v>
      </c>
      <c r="AA93" s="1">
        <f>IF(Income_CF!AA95="","",(1+'Cost and Benefit Parameters'!$C$17)*Income_CF!AA95*(Cohort_WP!AA93/Cohort_CF!AA93))</f>
        <v>1816832.0853573058</v>
      </c>
      <c r="AB93" s="1">
        <f>IF(Income_CF!AB95="","",(1+'Cost and Benefit Parameters'!$C$17)*Income_CF!AB95*(Cohort_WP!AB93/Cohort_CF!AB93))</f>
        <v>1886179.1597470278</v>
      </c>
      <c r="AC93" s="1">
        <f>IF(Income_CF!AC95="","",(1+'Cost and Benefit Parameters'!$C$17)*Income_CF!AC95*(Cohort_WP!AC93/Cohort_CF!AC93))</f>
        <v>1956998.6067942223</v>
      </c>
      <c r="AD93" s="1">
        <f>IF(Income_CF!AD95="","",(1+'Cost and Benefit Parameters'!$C$17)*Income_CF!AD95*(Cohort_WP!AD93/Cohort_CF!AD93))</f>
        <v>2041675.4682771927</v>
      </c>
      <c r="AE93" s="1">
        <f>IF(Income_CF!AE95="","",(1+'Cost and Benefit Parameters'!$C$17)*Income_CF!AE95*(Cohort_WP!AE93/Cohort_CF!AE93))</f>
        <v>2114523.6889976454</v>
      </c>
      <c r="AF93" s="1">
        <f>IF(Income_CF!AF95="","",(1+'Cost and Benefit Parameters'!$C$17)*Income_CF!AF95*(Cohort_WP!AF93/Cohort_CF!AF93))</f>
        <v>2188657.5898866979</v>
      </c>
      <c r="AG93" s="1">
        <f>IF(Income_CF!AG95="","",(1+'Cost and Benefit Parameters'!$C$17)*Income_CF!AG95*(Cohort_WP!AG93/Cohort_CF!AG93))</f>
        <v>2264031.7531169802</v>
      </c>
      <c r="AH93" s="1">
        <f>IF(Income_CF!AH95="","",(1+'Cost and Benefit Parameters'!$C$17)*Income_CF!AH95*(Cohort_WP!AH93/Cohort_CF!AH93))</f>
        <v>2340596.9126428468</v>
      </c>
      <c r="AI93" s="1">
        <f>IF(Income_CF!AI95="","",(1+'Cost and Benefit Parameters'!$C$17)*Income_CF!AI95*(Cohort_WP!AI93/Cohort_CF!AI93))</f>
        <v>2418299.9419087898</v>
      </c>
      <c r="AJ93" s="1">
        <f>IF(Income_CF!AJ95="","",(1+'Cost and Benefit Parameters'!$C$17)*Income_CF!AJ95*(Cohort_WP!AJ93/Cohort_CF!AJ93))</f>
        <v>2497083.8529100479</v>
      </c>
      <c r="AK93" s="1">
        <f>IF(Income_CF!AK95="","",(1+'Cost and Benefit Parameters'!$C$17)*Income_CF!AK95*(Cohort_WP!AK93/Cohort_CF!AK93))</f>
        <v>2576887.8069925592</v>
      </c>
      <c r="AL93" s="1">
        <f>IF(Income_CF!AL95="","",(1+'Cost and Benefit Parameters'!$C$17)*Income_CF!AL95*(Cohort_WP!AL93/Cohort_CF!AL93))</f>
        <v>2657647.1377423923</v>
      </c>
      <c r="AM93" s="1">
        <f>IF(Income_CF!AM95="","",(1+'Cost and Benefit Parameters'!$C$17)*Income_CF!AM95*(Cohort_WP!AM93/Cohort_CF!AM93))</f>
        <v>2739293.3862747508</v>
      </c>
      <c r="AN93" s="1">
        <f>IF(Income_CF!AN95="","",(1+'Cost and Benefit Parameters'!$C$17)*Income_CF!AN95*(Cohort_WP!AN93/Cohort_CF!AN93))</f>
        <v>2821754.3491896051</v>
      </c>
      <c r="AO93" s="1">
        <f>IF(Income_CF!AO95="","",(1+'Cost and Benefit Parameters'!$C$17)*Income_CF!AO95*(Cohort_WP!AO93/Cohort_CF!AO93))</f>
        <v>2904954.1394157941</v>
      </c>
      <c r="AP93" s="1">
        <f>IF(Income_CF!AP95="","",(1+'Cost and Benefit Parameters'!$C$17)*Income_CF!AP95*(Cohort_WP!AP93/Cohort_CF!AP93))</f>
        <v>2988813.2601169124</v>
      </c>
      <c r="AQ93" s="1">
        <f>IF(Income_CF!AQ95="","",(1+'Cost and Benefit Parameters'!$C$17)*Income_CF!AQ95*(Cohort_WP!AQ93/Cohort_CF!AQ93))</f>
        <v>3073248.6917824829</v>
      </c>
      <c r="AR93" s="1">
        <f>IF(Income_CF!AR95="","",(1+'Cost and Benefit Parameters'!$C$17)*Income_CF!AR95*(Cohort_WP!AR93/Cohort_CF!AR93))</f>
        <v>3158173.9925748911</v>
      </c>
      <c r="AS93" s="1">
        <f>IF(Income_CF!AS95="","",(1+'Cost and Benefit Parameters'!$C$17)*Income_CF!AS95*(Cohort_WP!AS93/Cohort_CF!AS93))</f>
        <v>3243499.4119486152</v>
      </c>
      <c r="AT93" s="1">
        <f>IF(Income_CF!AT95="","",(1+'Cost and Benefit Parameters'!$C$17)*Income_CF!AT95*(Cohort_WP!AT93/Cohort_CF!AT93))</f>
        <v>3329132.0175019479</v>
      </c>
      <c r="AU93" s="1">
        <f>IF(Income_CF!AU95="","",(1+'Cost and Benefit Parameters'!$C$17)*Income_CF!AU95*(Cohort_WP!AU93/Cohort_CF!AU93))</f>
        <v>3414975.8349642637</v>
      </c>
      <c r="AV93" s="1">
        <f>IF(Income_CF!AV95="","",(1+'Cost and Benefit Parameters'!$C$17)*Income_CF!AV95*(Cohort_WP!AV93/Cohort_CF!AV93))</f>
        <v>3500932.0011629886</v>
      </c>
      <c r="AW93" s="1">
        <f>IF(Income_CF!AW95="","",(1+'Cost and Benefit Parameters'!$C$17)*Income_CF!AW95*(Cohort_WP!AW93/Cohort_CF!AW93))</f>
        <v>3586898.9297555215</v>
      </c>
      <c r="AX93" s="1">
        <f>IF(Income_CF!AX95="","",(1+'Cost and Benefit Parameters'!$C$17)*Income_CF!AX95*(Cohort_WP!AX93/Cohort_CF!AX93))</f>
        <v>3672772.4894512063</v>
      </c>
      <c r="AY93" s="1">
        <f>IF(Income_CF!AY95="","",(1+'Cost and Benefit Parameters'!$C$17)*Income_CF!AY95*(Cohort_WP!AY93/Cohort_CF!AY93))</f>
        <v>3758446.1943882369</v>
      </c>
      <c r="AZ93" s="1">
        <f>IF(Income_CF!AZ95="","",(1+'Cost and Benefit Parameters'!$C$17)*Income_CF!AZ95*(Cohort_WP!AZ93/Cohort_CF!AZ93))</f>
        <v>3843811.4062709007</v>
      </c>
      <c r="BA93" s="1">
        <f>IF(Income_CF!BA95="","",(1+'Cost and Benefit Parameters'!$C$17)*Income_CF!BA95*(Cohort_WP!BA93/Cohort_CF!BA93))</f>
        <v>3928757.5478124474</v>
      </c>
      <c r="BB93" s="1">
        <f>IF(Income_CF!BB95="","",(1+'Cost and Benefit Parameters'!$C$17)*Income_CF!BB95*(Cohort_WP!BB93/Cohort_CF!BB93))</f>
        <v>4013172.3269706438</v>
      </c>
      <c r="BC93" s="1">
        <f>IF(Income_CF!BC95="","",(1+'Cost and Benefit Parameters'!$C$17)*Income_CF!BC95*(Cohort_WP!BC93/Cohort_CF!BC93))</f>
        <v>4096941.9714050079</v>
      </c>
      <c r="BD93" s="1">
        <f>IF(Income_CF!BD95="","",(1+'Cost and Benefit Parameters'!$C$17)*Income_CF!BD95*(Cohort_WP!BD93/Cohort_CF!BD93))</f>
        <v>4179951.4725290081</v>
      </c>
      <c r="BE93" s="1">
        <f>IF(Income_CF!BE95="","",(1+'Cost and Benefit Parameters'!$C$17)*Income_CF!BE95*(Cohort_WP!BE93/Cohort_CF!BE93))</f>
        <v>4262084.8384756539</v>
      </c>
      <c r="BF93" s="1">
        <f>IF(Income_CF!BF95="","",(1+'Cost and Benefit Parameters'!$C$17)*Income_CF!BF95*(Cohort_WP!BF93/Cohort_CF!BF93))</f>
        <v>4343225.3552431883</v>
      </c>
      <c r="BG93" s="1">
        <f>IF(Income_CF!BG95="","",(1+'Cost and Benefit Parameters'!$C$17)*Income_CF!BG95*(Cohort_WP!BG93/Cohort_CF!BG93))</f>
        <v>4423255.8552373247</v>
      </c>
      <c r="BH93" s="1">
        <f>IF(Income_CF!BH95="","",(1+'Cost and Benefit Parameters'!$C$17)*Income_CF!BH95*(Cohort_WP!BH93/Cohort_CF!BH93))</f>
        <v>4502058.9923799252</v>
      </c>
      <c r="BI93" s="1">
        <f>IF(Income_CF!BI95="","",(1+'Cost and Benefit Parameters'!$C$17)*Income_CF!BI95*(Cohort_WP!BI93/Cohort_CF!BI93))</f>
        <v>4579517.5229099179</v>
      </c>
      <c r="BJ93" s="1">
        <f>IF(Income_CF!BJ95="","",(1+'Cost and Benefit Parameters'!$C$17)*Income_CF!BJ95*(Cohort_WP!BJ93/Cohort_CF!BJ93))</f>
        <v>4655514.5909616873</v>
      </c>
      <c r="BK93" s="1">
        <f>IF(Income_CF!BK95="","",(1+'Cost and Benefit Parameters'!$C$17)*Income_CF!BK95*(Cohort_WP!BK93/Cohort_CF!BK93))</f>
        <v>4729934.0179697117</v>
      </c>
      <c r="BL93" s="1">
        <f>IF(Income_CF!BL95="","",(1+'Cost and Benefit Parameters'!$C$17)*Income_CF!BL95*(Cohort_WP!BL93/Cohort_CF!BL93))</f>
        <v>4802660.5949148368</v>
      </c>
      <c r="BM93" s="1">
        <f>IF(Income_CF!BM95="","",(1+'Cost and Benefit Parameters'!$C$17)*Income_CF!BM95*(Cohort_WP!BM93/Cohort_CF!BM93))</f>
        <v>4873580.3763996623</v>
      </c>
      <c r="BN93" s="1" t="str">
        <f>IF(Income_CF!BN95="","",(1+'Cost and Benefit Parameters'!$C$17)*Income_CF!BN95*(Cohort_WP!BN93/Cohort_CF!BN93))</f>
        <v/>
      </c>
    </row>
    <row r="94" spans="1:72" x14ac:dyDescent="0.55000000000000004">
      <c r="A94" s="642"/>
      <c r="B94" t="s">
        <v>486</v>
      </c>
      <c r="H94" s="1" t="str">
        <f>IF(Income_CF!H96="","",(1+'Cost and Benefit Parameters'!$C$17)*Income_CF!H96*(Cohort_WP!H94/Cohort_CF!H94))</f>
        <v/>
      </c>
      <c r="I94" s="1" t="str">
        <f>IF(Income_CF!I96="","",(1+'Cost and Benefit Parameters'!$C$17)*Income_CF!I96*(Cohort_WP!I94/Cohort_CF!I94))</f>
        <v/>
      </c>
      <c r="J94" s="1" t="str">
        <f>IF(Income_CF!J96="","",(1+'Cost and Benefit Parameters'!$C$17)*Income_CF!J96*(Cohort_WP!J94/Cohort_CF!J94))</f>
        <v/>
      </c>
      <c r="K94" s="1" t="str">
        <f>IF(Income_CF!K96="","",(1+'Cost and Benefit Parameters'!$C$17)*Income_CF!K96*(Cohort_WP!K94/Cohort_CF!K94))</f>
        <v/>
      </c>
      <c r="L94" s="1" t="str">
        <f>IF(Income_CF!L96="","",(1+'Cost and Benefit Parameters'!$C$17)*Income_CF!L96*(Cohort_WP!L94/Cohort_CF!L94))</f>
        <v/>
      </c>
      <c r="M94" s="1" t="str">
        <f>IF(Income_CF!M96="","",(1+'Cost and Benefit Parameters'!$C$17)*Income_CF!M96*(Cohort_WP!M94/Cohort_CF!M94))</f>
        <v/>
      </c>
      <c r="N94" s="1" t="str">
        <f>IF(Income_CF!N96="","",(1+'Cost and Benefit Parameters'!$C$17)*Income_CF!N96*(Cohort_WP!N94/Cohort_CF!N94))</f>
        <v/>
      </c>
      <c r="O94" s="1" t="str">
        <f>IF(Income_CF!O96="","",(1+'Cost and Benefit Parameters'!$C$17)*Income_CF!O96*(Cohort_WP!O94/Cohort_CF!O94))</f>
        <v/>
      </c>
      <c r="P94" s="1" t="str">
        <f>IF(Income_CF!P96="","",(1+'Cost and Benefit Parameters'!$C$17)*Income_CF!P96*(Cohort_WP!P94/Cohort_CF!P94))</f>
        <v/>
      </c>
      <c r="Q94" s="1" t="str">
        <f>IF(Income_CF!Q96="","",(1+'Cost and Benefit Parameters'!$C$17)*Income_CF!Q96*(Cohort_WP!Q94/Cohort_CF!Q94))</f>
        <v/>
      </c>
      <c r="R94" s="1" t="str">
        <f>IF(Income_CF!R96="","",(1+'Cost and Benefit Parameters'!$C$17)*Income_CF!R96*(Cohort_WP!R94/Cohort_CF!R94))</f>
        <v/>
      </c>
      <c r="S94" s="1" t="str">
        <f>IF(Income_CF!S96="","",(1+'Cost and Benefit Parameters'!$C$17)*Income_CF!S96*(Cohort_WP!S94/Cohort_CF!S94))</f>
        <v/>
      </c>
      <c r="T94" s="1" t="str">
        <f>IF(Income_CF!T96="","",(1+'Cost and Benefit Parameters'!$C$17)*Income_CF!T96*(Cohort_WP!T94/Cohort_CF!T94))</f>
        <v/>
      </c>
      <c r="U94" s="1" t="str">
        <f>IF(Income_CF!U96="","",(1+'Cost and Benefit Parameters'!$C$17)*Income_CF!U96*(Cohort_WP!U94/Cohort_CF!U94))</f>
        <v/>
      </c>
      <c r="V94" s="1" t="str">
        <f>IF(Income_CF!V96="","",(1+'Cost and Benefit Parameters'!$C$17)*Income_CF!V96*(Cohort_WP!V94/Cohort_CF!V94))</f>
        <v/>
      </c>
      <c r="W94" s="1" t="str">
        <f>IF(Income_CF!W96="","",(1+'Cost and Benefit Parameters'!$C$17)*Income_CF!W96*(Cohort_WP!W94/Cohort_CF!W94))</f>
        <v/>
      </c>
      <c r="X94" s="1" t="str">
        <f>IF(Income_CF!X96="","",(1+'Cost and Benefit Parameters'!$C$17)*Income_CF!X96*(Cohort_WP!X94/Cohort_CF!X94))</f>
        <v/>
      </c>
      <c r="Y94" s="1" t="str">
        <f>IF(Income_CF!Y96="","",(1+'Cost and Benefit Parameters'!$C$17)*Income_CF!Y96*(Cohort_WP!Y94/Cohort_CF!Y94))</f>
        <v/>
      </c>
      <c r="Z94" s="1" t="str">
        <f>IF(Income_CF!Z96="","",(1+'Cost and Benefit Parameters'!$C$17)*Income_CF!Z96*(Cohort_WP!Z94/Cohort_CF!Z94))</f>
        <v/>
      </c>
      <c r="AA94" s="1">
        <f>IF(Income_CF!AA96="","",(1+'Cost and Benefit Parameters'!$C$17)*Income_CF!AA96*(Cohort_WP!AA94/Cohort_CF!AA94))</f>
        <v>1801454.4601250102</v>
      </c>
      <c r="AB94" s="1">
        <f>IF(Income_CF!AB96="","",(1+'Cost and Benefit Parameters'!$C$17)*Income_CF!AB96*(Cohort_WP!AB94/Cohort_CF!AB94))</f>
        <v>1871337.0479180252</v>
      </c>
      <c r="AC94" s="1">
        <f>IF(Income_CF!AC96="","",(1+'Cost and Benefit Parameters'!$C$17)*Income_CF!AC96*(Cohort_WP!AC94/Cohort_CF!AC94))</f>
        <v>1942764.5345394386</v>
      </c>
      <c r="AD94" s="1">
        <f>IF(Income_CF!AD96="","",(1+'Cost and Benefit Parameters'!$C$17)*Income_CF!AD96*(Cohort_WP!AD94/Cohort_CF!AD94))</f>
        <v>2015708.5649980484</v>
      </c>
      <c r="AE94" s="1">
        <f>IF(Income_CF!AE96="","",(1+'Cost and Benefit Parameters'!$C$17)*Income_CF!AE96*(Cohort_WP!AE94/Cohort_CF!AE94))</f>
        <v>2102925.7323255083</v>
      </c>
      <c r="AF94" s="1">
        <f>IF(Income_CF!AF96="","",(1+'Cost and Benefit Parameters'!$C$17)*Income_CF!AF96*(Cohort_WP!AF94/Cohort_CF!AF94))</f>
        <v>2177959.399667575</v>
      </c>
      <c r="AG94" s="1">
        <f>IF(Income_CF!AG96="","",(1+'Cost and Benefit Parameters'!$C$17)*Income_CF!AG96*(Cohort_WP!AG94/Cohort_CF!AG94))</f>
        <v>2254317.3175832988</v>
      </c>
      <c r="AH94" s="1">
        <f>IF(Income_CF!AH96="","",(1+'Cost and Benefit Parameters'!$C$17)*Income_CF!AH96*(Cohort_WP!AH94/Cohort_CF!AH94))</f>
        <v>2331952.7057104893</v>
      </c>
      <c r="AI94" s="1">
        <f>IF(Income_CF!AI96="","",(1+'Cost and Benefit Parameters'!$C$17)*Income_CF!AI96*(Cohort_WP!AI94/Cohort_CF!AI94))</f>
        <v>2410814.8200221322</v>
      </c>
      <c r="AJ94" s="1">
        <f>IF(Income_CF!AJ96="","",(1+'Cost and Benefit Parameters'!$C$17)*Income_CF!AJ96*(Cohort_WP!AJ94/Cohort_CF!AJ94))</f>
        <v>2490848.9401660538</v>
      </c>
      <c r="AK94" s="1">
        <f>IF(Income_CF!AK96="","",(1+'Cost and Benefit Parameters'!$C$17)*Income_CF!AK96*(Cohort_WP!AK94/Cohort_CF!AK94))</f>
        <v>2571996.3684973503</v>
      </c>
      <c r="AL94" s="1">
        <f>IF(Income_CF!AL96="","",(1+'Cost and Benefit Parameters'!$C$17)*Income_CF!AL96*(Cohort_WP!AL94/Cohort_CF!AL94))</f>
        <v>2654194.4412023355</v>
      </c>
      <c r="AM94" s="1">
        <f>IF(Income_CF!AM96="","",(1+'Cost and Benefit Parameters'!$C$17)*Income_CF!AM96*(Cohort_WP!AM94/Cohort_CF!AM94))</f>
        <v>2737376.5518746641</v>
      </c>
      <c r="AN94" s="1">
        <f>IF(Income_CF!AN96="","",(1+'Cost and Benefit Parameters'!$C$17)*Income_CF!AN96*(Cohort_WP!AN94/Cohort_CF!AN94))</f>
        <v>2821472.1878629928</v>
      </c>
      <c r="AO94" s="1">
        <f>IF(Income_CF!AO96="","",(1+'Cost and Benefit Parameters'!$C$17)*Income_CF!AO96*(Cohort_WP!AO94/Cohort_CF!AO94))</f>
        <v>2906406.9796652934</v>
      </c>
      <c r="AP94" s="1">
        <f>IF(Income_CF!AP96="","",(1+'Cost and Benefit Parameters'!$C$17)*Income_CF!AP96*(Cohort_WP!AP94/Cohort_CF!AP94))</f>
        <v>2992102.7635982675</v>
      </c>
      <c r="AQ94" s="1">
        <f>IF(Income_CF!AQ96="","",(1+'Cost and Benefit Parameters'!$C$17)*Income_CF!AQ96*(Cohort_WP!AQ94/Cohort_CF!AQ94))</f>
        <v>3078477.6579204197</v>
      </c>
      <c r="AR94" s="1">
        <f>IF(Income_CF!AR96="","",(1+'Cost and Benefit Parameters'!$C$17)*Income_CF!AR96*(Cohort_WP!AR94/Cohort_CF!AR94))</f>
        <v>3165446.1525359573</v>
      </c>
      <c r="AS94" s="1">
        <f>IF(Income_CF!AS96="","",(1+'Cost and Benefit Parameters'!$C$17)*Income_CF!AS96*(Cohort_WP!AS94/Cohort_CF!AS94))</f>
        <v>3252919.2123521385</v>
      </c>
      <c r="AT94" s="1">
        <f>IF(Income_CF!AT96="","",(1+'Cost and Benefit Parameters'!$C$17)*Income_CF!AT96*(Cohort_WP!AT94/Cohort_CF!AT94))</f>
        <v>3340804.3943070727</v>
      </c>
      <c r="AU94" s="1">
        <f>IF(Income_CF!AU96="","",(1+'Cost and Benefit Parameters'!$C$17)*Income_CF!AU96*(Cohort_WP!AU94/Cohort_CF!AU94))</f>
        <v>3429005.9780270071</v>
      </c>
      <c r="AV94" s="1">
        <f>IF(Income_CF!AV96="","",(1+'Cost and Benefit Parameters'!$C$17)*Income_CF!AV96*(Cohort_WP!AV94/Cohort_CF!AV94))</f>
        <v>3517425.1100131911</v>
      </c>
      <c r="AW94" s="1">
        <f>IF(Income_CF!AW96="","",(1+'Cost and Benefit Parameters'!$C$17)*Income_CF!AW96*(Cohort_WP!AW94/Cohort_CF!AW94))</f>
        <v>3605959.9611978773</v>
      </c>
      <c r="AX94" s="1">
        <f>IF(Income_CF!AX96="","",(1+'Cost and Benefit Parameters'!$C$17)*Income_CF!AX96*(Cohort_WP!AX94/Cohort_CF!AX94))</f>
        <v>3694505.897648186</v>
      </c>
      <c r="AY94" s="1">
        <f>IF(Income_CF!AY96="","",(1+'Cost and Benefit Parameters'!$C$17)*Income_CF!AY96*(Cohort_WP!AY94/Cohort_CF!AY94))</f>
        <v>3782955.6641347422</v>
      </c>
      <c r="AZ94" s="1">
        <f>IF(Income_CF!AZ96="","",(1+'Cost and Benefit Parameters'!$C$17)*Income_CF!AZ96*(Cohort_WP!AZ94/Cohort_CF!AZ94))</f>
        <v>3871199.5802198839</v>
      </c>
      <c r="BA94" s="1">
        <f>IF(Income_CF!BA96="","",(1+'Cost and Benefit Parameters'!$C$17)*Income_CF!BA96*(Cohort_WP!BA94/Cohort_CF!BA94))</f>
        <v>3959125.7484590276</v>
      </c>
      <c r="BB94" s="1">
        <f>IF(Income_CF!BB96="","",(1+'Cost and Benefit Parameters'!$C$17)*Income_CF!BB96*(Cohort_WP!BB94/Cohort_CF!BB94))</f>
        <v>4046620.2742468202</v>
      </c>
      <c r="BC94" s="1">
        <f>IF(Income_CF!BC96="","",(1+'Cost and Benefit Parameters'!$C$17)*Income_CF!BC96*(Cohort_WP!BC94/Cohort_CF!BC94))</f>
        <v>4133567.4967797627</v>
      </c>
      <c r="BD94" s="1">
        <f>IF(Income_CF!BD96="","",(1+'Cost and Benefit Parameters'!$C$17)*Income_CF!BD96*(Cohort_WP!BD94/Cohort_CF!BD94))</f>
        <v>4219850.230547158</v>
      </c>
      <c r="BE94" s="1">
        <f>IF(Income_CF!BE96="","",(1+'Cost and Benefit Parameters'!$C$17)*Income_CF!BE96*(Cohort_WP!BE94/Cohort_CF!BE94))</f>
        <v>4305350.0167048788</v>
      </c>
      <c r="BF94" s="1">
        <f>IF(Income_CF!BF96="","",(1+'Cost and Benefit Parameters'!$C$17)*Income_CF!BF96*(Cohort_WP!BF94/Cohort_CF!BF94))</f>
        <v>4389947.3836299237</v>
      </c>
      <c r="BG94" s="1">
        <f>IF(Income_CF!BG96="","",(1+'Cost and Benefit Parameters'!$C$17)*Income_CF!BG96*(Cohort_WP!BG94/Cohort_CF!BG94))</f>
        <v>4473522.1159004839</v>
      </c>
      <c r="BH94" s="1">
        <f>IF(Income_CF!BH96="","",(1+'Cost and Benefit Parameters'!$C$17)*Income_CF!BH96*(Cohort_WP!BH94/Cohort_CF!BH94))</f>
        <v>4555953.5308944443</v>
      </c>
      <c r="BI94" s="1">
        <f>IF(Income_CF!BI96="","",(1+'Cost and Benefit Parameters'!$C$17)*Income_CF!BI96*(Cohort_WP!BI94/Cohort_CF!BI94))</f>
        <v>4637120.7621513233</v>
      </c>
      <c r="BJ94" s="1">
        <f>IF(Income_CF!BJ96="","",(1+'Cost and Benefit Parameters'!$C$17)*Income_CF!BJ96*(Cohort_WP!BJ94/Cohort_CF!BJ94))</f>
        <v>4716903.0485972147</v>
      </c>
      <c r="BK94" s="1">
        <f>IF(Income_CF!BK96="","",(1+'Cost and Benefit Parameters'!$C$17)*Income_CF!BK96*(Cohort_WP!BK94/Cohort_CF!BK94))</f>
        <v>4795180.0286905384</v>
      </c>
      <c r="BL94" s="1">
        <f>IF(Income_CF!BL96="","",(1+'Cost and Benefit Parameters'!$C$17)*Income_CF!BL96*(Cohort_WP!BL94/Cohort_CF!BL94))</f>
        <v>4871832.0385088027</v>
      </c>
      <c r="BM94" s="1">
        <f>IF(Income_CF!BM96="","",(1+'Cost and Benefit Parameters'!$C$17)*Income_CF!BM96*(Cohort_WP!BM94/Cohort_CF!BM94))</f>
        <v>4946740.4127622824</v>
      </c>
      <c r="BN94" s="1">
        <f>IF(Income_CF!BN96="","",(1+'Cost and Benefit Parameters'!$C$17)*Income_CF!BN96*(Cohort_WP!BN94/Cohort_CF!BN94))</f>
        <v>5019787.7876916528</v>
      </c>
    </row>
    <row r="95" spans="1:72" x14ac:dyDescent="0.55000000000000004">
      <c r="A95" s="643"/>
      <c r="B95" s="329" t="s">
        <v>525</v>
      </c>
      <c r="C95" s="329"/>
      <c r="D95" s="329"/>
      <c r="E95" s="329"/>
      <c r="F95" s="330"/>
      <c r="G95" s="330"/>
      <c r="H95" s="330">
        <f t="shared" ref="H95:BN95" si="2">SUM(H75:H94)</f>
        <v>1027344.3065473137</v>
      </c>
      <c r="I95" s="330">
        <f t="shared" si="2"/>
        <v>2125362.005626861</v>
      </c>
      <c r="J95" s="330">
        <f t="shared" si="2"/>
        <v>3297054.3332292815</v>
      </c>
      <c r="K95" s="330">
        <f t="shared" si="2"/>
        <v>4545496.391969664</v>
      </c>
      <c r="L95" s="330">
        <f t="shared" si="2"/>
        <v>5881130.4442972261</v>
      </c>
      <c r="M95" s="330">
        <f t="shared" si="2"/>
        <v>7299624.1702202503</v>
      </c>
      <c r="N95" s="330">
        <f t="shared" si="2"/>
        <v>8804218.5615447536</v>
      </c>
      <c r="O95" s="330">
        <f t="shared" si="2"/>
        <v>10398225.161644049</v>
      </c>
      <c r="P95" s="330">
        <f t="shared" si="2"/>
        <v>12085025.921583099</v>
      </c>
      <c r="Q95" s="330">
        <f t="shared" si="2"/>
        <v>13868073.044706583</v>
      </c>
      <c r="R95" s="330">
        <f t="shared" si="2"/>
        <v>15750888.826012833</v>
      </c>
      <c r="S95" s="330">
        <f t="shared" si="2"/>
        <v>17737065.493052796</v>
      </c>
      <c r="T95" s="330">
        <f t="shared" si="2"/>
        <v>19830265.055501103</v>
      </c>
      <c r="U95" s="330">
        <f t="shared" si="2"/>
        <v>22034219.17094288</v>
      </c>
      <c r="V95" s="330">
        <f t="shared" si="2"/>
        <v>24352729.034802925</v>
      </c>
      <c r="W95" s="330">
        <f t="shared" si="2"/>
        <v>26789665.302712452</v>
      </c>
      <c r="X95" s="330">
        <f t="shared" si="2"/>
        <v>29348968.053958543</v>
      </c>
      <c r="Y95" s="330">
        <f t="shared" si="2"/>
        <v>32034646.804994125</v>
      </c>
      <c r="Z95" s="330">
        <f t="shared" si="2"/>
        <v>34850780.582296424</v>
      </c>
      <c r="AA95" s="330">
        <f t="shared" si="2"/>
        <v>37801518.06415052</v>
      </c>
      <c r="AB95" s="330">
        <f t="shared" si="2"/>
        <v>39035579.707269631</v>
      </c>
      <c r="AC95" s="330">
        <f t="shared" si="2"/>
        <v>40285108.329730079</v>
      </c>
      <c r="AD95" s="330">
        <f t="shared" si="2"/>
        <v>41549042.688160785</v>
      </c>
      <c r="AE95" s="330">
        <f t="shared" si="2"/>
        <v>42826259.236260623</v>
      </c>
      <c r="AF95" s="330">
        <f t="shared" si="2"/>
        <v>44102400.264358237</v>
      </c>
      <c r="AG95" s="330">
        <f t="shared" si="2"/>
        <v>45389865.118230976</v>
      </c>
      <c r="AH95" s="330">
        <f t="shared" si="2"/>
        <v>46687448.327404588</v>
      </c>
      <c r="AI95" s="330">
        <f t="shared" si="2"/>
        <v>47993891.48856172</v>
      </c>
      <c r="AJ95" s="330">
        <f t="shared" si="2"/>
        <v>49307884.752893224</v>
      </c>
      <c r="AK95" s="330">
        <f t="shared" si="2"/>
        <v>50628068.508829109</v>
      </c>
      <c r="AL95" s="330">
        <f t="shared" si="2"/>
        <v>51953035.259602994</v>
      </c>
      <c r="AM95" s="330">
        <f t="shared" si="2"/>
        <v>53281331.694276385</v>
      </c>
      <c r="AN95" s="330">
        <f t="shared" si="2"/>
        <v>54611460.950005941</v>
      </c>
      <c r="AO95" s="330">
        <f t="shared" si="2"/>
        <v>55941885.062480785</v>
      </c>
      <c r="AP95" s="330">
        <f t="shared" si="2"/>
        <v>57271027.600594334</v>
      </c>
      <c r="AQ95" s="330">
        <f t="shared" si="2"/>
        <v>58597276.480547503</v>
      </c>
      <c r="AR95" s="330">
        <f t="shared" si="2"/>
        <v>59918986.953715712</v>
      </c>
      <c r="AS95" s="330">
        <f t="shared" si="2"/>
        <v>61234484.761751376</v>
      </c>
      <c r="AT95" s="330">
        <f t="shared" si="2"/>
        <v>62542069.451545388</v>
      </c>
      <c r="AU95" s="330">
        <f t="shared" si="2"/>
        <v>63840017.841837145</v>
      </c>
      <c r="AV95" s="330">
        <f t="shared" si="2"/>
        <v>62223342.219724461</v>
      </c>
      <c r="AW95" s="330">
        <f t="shared" si="2"/>
        <v>60467094.623002611</v>
      </c>
      <c r="AX95" s="330">
        <f t="shared" si="2"/>
        <v>58566968.70165886</v>
      </c>
      <c r="AY95" s="330">
        <f t="shared" si="2"/>
        <v>56518636.68813099</v>
      </c>
      <c r="AZ95" s="330">
        <f t="shared" si="2"/>
        <v>54317751.454716139</v>
      </c>
      <c r="BA95" s="330">
        <f t="shared" si="2"/>
        <v>51959948.430731148</v>
      </c>
      <c r="BB95" s="330">
        <f t="shared" si="2"/>
        <v>49440847.362740286</v>
      </c>
      <c r="BC95" s="330">
        <f t="shared" si="2"/>
        <v>46756053.90114826</v>
      </c>
      <c r="BD95" s="330">
        <f t="shared" si="2"/>
        <v>43901160.996499553</v>
      </c>
      <c r="BE95" s="330">
        <f t="shared" si="2"/>
        <v>40871750.088930972</v>
      </c>
      <c r="BF95" s="330">
        <f t="shared" si="2"/>
        <v>37663392.07439287</v>
      </c>
      <c r="BG95" s="330">
        <f t="shared" si="2"/>
        <v>34271648.031485833</v>
      </c>
      <c r="BH95" s="330">
        <f t="shared" si="2"/>
        <v>30692069.69305291</v>
      </c>
      <c r="BI95" s="330">
        <f t="shared" si="2"/>
        <v>26920199.64702322</v>
      </c>
      <c r="BJ95" s="330">
        <f t="shared" si="2"/>
        <v>22951571.251418047</v>
      </c>
      <c r="BK95" s="330">
        <f t="shared" si="2"/>
        <v>18781708.248905465</v>
      </c>
      <c r="BL95" s="330">
        <f t="shared" si="2"/>
        <v>14406124.06682137</v>
      </c>
      <c r="BM95" s="330">
        <f t="shared" si="2"/>
        <v>9820320.7891619448</v>
      </c>
      <c r="BN95" s="330">
        <f t="shared" si="2"/>
        <v>5019787.7876916528</v>
      </c>
      <c r="BO95" s="329"/>
      <c r="BP95" s="329"/>
      <c r="BQ95" s="329"/>
      <c r="BR95" s="329"/>
      <c r="BS95" s="329"/>
      <c r="BT95" s="329"/>
    </row>
    <row r="96" spans="1:72" x14ac:dyDescent="0.55000000000000004">
      <c r="B96" s="329" t="s">
        <v>526</v>
      </c>
      <c r="C96" s="329"/>
      <c r="D96" s="329"/>
      <c r="E96" s="329"/>
      <c r="F96" s="329"/>
      <c r="G96" s="329"/>
      <c r="H96" s="329">
        <f>'Cost and Benefit Parameters'!$C$46*H95</f>
        <v>710922.26013074105</v>
      </c>
      <c r="I96" s="329">
        <f>'Cost and Benefit Parameters'!$C$46*I95</f>
        <v>1470750.5078937877</v>
      </c>
      <c r="J96" s="329">
        <f>'Cost and Benefit Parameters'!$C$46*J95</f>
        <v>2281561.5985946627</v>
      </c>
      <c r="K96" s="329">
        <f>'Cost and Benefit Parameters'!$C$46*K95</f>
        <v>3145483.5032430072</v>
      </c>
      <c r="L96" s="329">
        <f>'Cost and Benefit Parameters'!$C$46*L95</f>
        <v>4069742.2674536803</v>
      </c>
      <c r="M96" s="329">
        <f>'Cost and Benefit Parameters'!$C$46*M95</f>
        <v>5051339.9257924128</v>
      </c>
      <c r="N96" s="329">
        <f>'Cost and Benefit Parameters'!$C$46*N95</f>
        <v>6092519.2445889693</v>
      </c>
      <c r="O96" s="329">
        <f>'Cost and Benefit Parameters'!$C$46*O95</f>
        <v>7195571.8118576817</v>
      </c>
      <c r="P96" s="329">
        <f>'Cost and Benefit Parameters'!$C$46*P95</f>
        <v>8362837.9377355045</v>
      </c>
      <c r="Q96" s="329">
        <f>'Cost and Benefit Parameters'!$C$46*Q95</f>
        <v>9596706.5469369553</v>
      </c>
      <c r="R96" s="329">
        <f>'Cost and Benefit Parameters'!$C$46*R95</f>
        <v>10899615.06760088</v>
      </c>
      <c r="S96" s="329">
        <f>'Cost and Benefit Parameters'!$C$46*S95</f>
        <v>12274049.321192533</v>
      </c>
      <c r="T96" s="329">
        <f>'Cost and Benefit Parameters'!$C$46*T95</f>
        <v>13722543.418406762</v>
      </c>
      <c r="U96" s="329">
        <f>'Cost and Benefit Parameters'!$C$46*U95</f>
        <v>15247679.666292472</v>
      </c>
      <c r="V96" s="329">
        <f>'Cost and Benefit Parameters'!$C$46*V95</f>
        <v>16852088.492083624</v>
      </c>
      <c r="W96" s="329">
        <f>'Cost and Benefit Parameters'!$C$46*W95</f>
        <v>18538448.389477015</v>
      </c>
      <c r="X96" s="329">
        <f>'Cost and Benefit Parameters'!$C$46*X95</f>
        <v>20309485.89333931</v>
      </c>
      <c r="Y96" s="329">
        <f>'Cost and Benefit Parameters'!$C$46*Y95</f>
        <v>22167975.589055933</v>
      </c>
      <c r="Z96" s="329">
        <f>'Cost and Benefit Parameters'!$C$46*Z95</f>
        <v>24116740.162949122</v>
      </c>
      <c r="AA96" s="329">
        <f>'Cost and Benefit Parameters'!$C$46*AA95</f>
        <v>26158650.500392158</v>
      </c>
      <c r="AB96" s="329">
        <f>'Cost and Benefit Parameters'!$C$46*AB95</f>
        <v>27012621.157430582</v>
      </c>
      <c r="AC96" s="329">
        <f>'Cost and Benefit Parameters'!$C$46*AC95</f>
        <v>27877294.964173213</v>
      </c>
      <c r="AD96" s="329">
        <f>'Cost and Benefit Parameters'!$C$46*AD95</f>
        <v>28751937.540207259</v>
      </c>
      <c r="AE96" s="329">
        <f>'Cost and Benefit Parameters'!$C$46*AE95</f>
        <v>29635771.391492348</v>
      </c>
      <c r="AF96" s="329">
        <f>'Cost and Benefit Parameters'!$C$46*AF95</f>
        <v>30518860.982935898</v>
      </c>
      <c r="AG96" s="329">
        <f>'Cost and Benefit Parameters'!$C$46*AG95</f>
        <v>31409786.661815833</v>
      </c>
      <c r="AH96" s="329">
        <f>'Cost and Benefit Parameters'!$C$46*AH95</f>
        <v>32307714.242563974</v>
      </c>
      <c r="AI96" s="329">
        <f>'Cost and Benefit Parameters'!$C$46*AI95</f>
        <v>33211772.910084706</v>
      </c>
      <c r="AJ96" s="329">
        <f>'Cost and Benefit Parameters'!$C$46*AJ95</f>
        <v>34121056.249002106</v>
      </c>
      <c r="AK96" s="329">
        <f>'Cost and Benefit Parameters'!$C$46*AK95</f>
        <v>35034623.408109739</v>
      </c>
      <c r="AL96" s="329">
        <f>'Cost and Benefit Parameters'!$C$46*AL95</f>
        <v>35951500.399645269</v>
      </c>
      <c r="AM96" s="329">
        <f>'Cost and Benefit Parameters'!$C$46*AM95</f>
        <v>36870681.532439254</v>
      </c>
      <c r="AN96" s="329">
        <f>'Cost and Benefit Parameters'!$C$46*AN95</f>
        <v>37791130.97740411</v>
      </c>
      <c r="AO96" s="329">
        <f>'Cost and Benefit Parameters'!$C$46*AO95</f>
        <v>38711784.463236697</v>
      </c>
      <c r="AP96" s="329">
        <f>'Cost and Benefit Parameters'!$C$46*AP95</f>
        <v>39631551.099611275</v>
      </c>
      <c r="AQ96" s="329">
        <f>'Cost and Benefit Parameters'!$C$46*AQ95</f>
        <v>40549315.324538872</v>
      </c>
      <c r="AR96" s="329">
        <f>'Cost and Benefit Parameters'!$C$46*AR95</f>
        <v>41463938.971971266</v>
      </c>
      <c r="AS96" s="329">
        <f>'Cost and Benefit Parameters'!$C$46*AS95</f>
        <v>42374263.455131948</v>
      </c>
      <c r="AT96" s="329">
        <f>'Cost and Benefit Parameters'!$C$46*AT95</f>
        <v>43279112.060469404</v>
      </c>
      <c r="AU96" s="329">
        <f>'Cost and Benefit Parameters'!$C$46*AU95</f>
        <v>44177292.346551299</v>
      </c>
      <c r="AV96" s="329">
        <f>'Cost and Benefit Parameters'!$C$46*AV95</f>
        <v>43058552.816049322</v>
      </c>
      <c r="AW96" s="329">
        <f>'Cost and Benefit Parameters'!$C$46*AW95</f>
        <v>41843229.479117803</v>
      </c>
      <c r="AX96" s="329">
        <f>'Cost and Benefit Parameters'!$C$46*AX95</f>
        <v>40528342.341547929</v>
      </c>
      <c r="AY96" s="329">
        <f>'Cost and Benefit Parameters'!$C$46*AY95</f>
        <v>39110896.588186644</v>
      </c>
      <c r="AZ96" s="329">
        <f>'Cost and Benefit Parameters'!$C$46*AZ95</f>
        <v>37587884.006663568</v>
      </c>
      <c r="BA96" s="329">
        <f>'Cost and Benefit Parameters'!$C$46*BA95</f>
        <v>35956284.314065948</v>
      </c>
      <c r="BB96" s="329">
        <f>'Cost and Benefit Parameters'!$C$46*BB95</f>
        <v>34213066.375016272</v>
      </c>
      <c r="BC96" s="329">
        <f>'Cost and Benefit Parameters'!$C$46*BC95</f>
        <v>32355189.299594592</v>
      </c>
      <c r="BD96" s="329">
        <f>'Cost and Benefit Parameters'!$C$46*BD95</f>
        <v>30379603.40957769</v>
      </c>
      <c r="BE96" s="329">
        <f>'Cost and Benefit Parameters'!$C$46*BE95</f>
        <v>28283251.061540231</v>
      </c>
      <c r="BF96" s="329">
        <f>'Cost and Benefit Parameters'!$C$46*BF95</f>
        <v>26063067.315479863</v>
      </c>
      <c r="BG96" s="329">
        <f>'Cost and Benefit Parameters'!$C$46*BG95</f>
        <v>23715980.437788196</v>
      </c>
      <c r="BH96" s="329">
        <f>'Cost and Benefit Parameters'!$C$46*BH95</f>
        <v>21238912.227592614</v>
      </c>
      <c r="BI96" s="329">
        <f>'Cost and Benefit Parameters'!$C$46*BI95</f>
        <v>18628778.155740067</v>
      </c>
      <c r="BJ96" s="329">
        <f>'Cost and Benefit Parameters'!$C$46*BJ95</f>
        <v>15882487.305981288</v>
      </c>
      <c r="BK96" s="329">
        <f>'Cost and Benefit Parameters'!$C$46*BK95</f>
        <v>12996942.108242581</v>
      </c>
      <c r="BL96" s="329">
        <f>'Cost and Benefit Parameters'!$C$46*BL95</f>
        <v>9969037.8542403877</v>
      </c>
      <c r="BM96" s="329">
        <f>'Cost and Benefit Parameters'!$C$46*BM95</f>
        <v>6795661.9861000655</v>
      </c>
      <c r="BN96" s="329">
        <f>'Cost and Benefit Parameters'!$C$46*BN95</f>
        <v>3473693.1490826234</v>
      </c>
      <c r="BO96" s="329"/>
      <c r="BP96" s="329"/>
      <c r="BQ96" s="329"/>
      <c r="BR96" s="329"/>
      <c r="BS96" s="329"/>
      <c r="BT96" s="329"/>
    </row>
    <row r="97" spans="1:72" x14ac:dyDescent="0.55000000000000004">
      <c r="A97" s="641" t="s">
        <v>493</v>
      </c>
      <c r="B97" s="128" t="s">
        <v>494</v>
      </c>
      <c r="C97" s="332"/>
      <c r="D97" s="332"/>
      <c r="E97" s="332"/>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row>
    <row r="98" spans="1:72" x14ac:dyDescent="0.55000000000000004">
      <c r="A98" s="642"/>
      <c r="B98" t="s">
        <v>466</v>
      </c>
      <c r="F98" s="1"/>
      <c r="G98" s="1"/>
      <c r="H98" s="1"/>
      <c r="I98" s="1"/>
      <c r="J98" s="1"/>
      <c r="K98" s="1"/>
      <c r="L98" s="1">
        <f>IF(Income_CF!L100="","",(1+'Cost and Benefit Parameters'!$C$17)*Income_CF!L100*(Cohort_WP!L98/Cohort_CF!L98))</f>
        <v>2359200.4585968284</v>
      </c>
      <c r="M98" s="1">
        <f>IF(Income_CF!M100="","",(1+'Cost and Benefit Parameters'!$C$17)*Income_CF!M100*(Cohort_WP!M98/Cohort_CF!M98))</f>
        <v>2450719.3045174582</v>
      </c>
      <c r="N98" s="1">
        <f>IF(Income_CF!N100="","",(1+'Cost and Benefit Parameters'!$C$17)*Income_CF!N100*(Cohort_WP!N98/Cohort_CF!N98))</f>
        <v>2544261.3634057879</v>
      </c>
      <c r="O98" s="1">
        <f>IF(Income_CF!O100="","",(1+'Cost and Benefit Parameters'!$C$17)*Income_CF!O100*(Cohort_WP!O98/Cohort_CF!O98))</f>
        <v>2639789.5013182559</v>
      </c>
      <c r="P98" s="1">
        <f>IF(Income_CF!P100="","",(1+'Cost and Benefit Parameters'!$C$17)*Income_CF!P100*(Cohort_WP!P98/Cohort_CF!P98))</f>
        <v>2754009.8636482488</v>
      </c>
      <c r="Q98" s="1">
        <f>IF(Income_CF!Q100="","",(1+'Cost and Benefit Parameters'!$C$17)*Income_CF!Q100*(Cohort_WP!Q98/Cohort_CF!Q98))</f>
        <v>2852274.6082320893</v>
      </c>
      <c r="R98" s="1">
        <f>IF(Income_CF!R100="","",(1+'Cost and Benefit Parameters'!$C$17)*Income_CF!R100*(Cohort_WP!R98/Cohort_CF!R98))</f>
        <v>2952273.6029065219</v>
      </c>
      <c r="S98" s="1">
        <f>IF(Income_CF!S100="","",(1+'Cost and Benefit Parameters'!$C$17)*Income_CF!S100*(Cohort_WP!S98/Cohort_CF!S98))</f>
        <v>3053945.5837015859</v>
      </c>
      <c r="T98" s="1">
        <f>IF(Income_CF!T100="","",(1+'Cost and Benefit Parameters'!$C$17)*Income_CF!T100*(Cohort_WP!T98/Cohort_CF!T98))</f>
        <v>3157224.0957973241</v>
      </c>
      <c r="U98" s="1">
        <f>IF(Income_CF!U100="","",(1+'Cost and Benefit Parameters'!$C$17)*Income_CF!U100*(Cohort_WP!U98/Cohort_CF!U98))</f>
        <v>3262037.4769437076</v>
      </c>
      <c r="V98" s="1">
        <f>IF(Income_CF!V100="","",(1+'Cost and Benefit Parameters'!$C$17)*Income_CF!V100*(Cohort_WP!V98/Cohort_CF!V98))</f>
        <v>3368308.8561934819</v>
      </c>
      <c r="W98" s="1">
        <f>IF(Income_CF!W100="","",(1+'Cost and Benefit Parameters'!$C$17)*Income_CF!W100*(Cohort_WP!W98/Cohort_CF!W98))</f>
        <v>3475956.1684702109</v>
      </c>
      <c r="X98" s="1">
        <f>IF(Income_CF!X100="","",(1+'Cost and Benefit Parameters'!$C$17)*Income_CF!X100*(Cohort_WP!X98/Cohort_CF!X98))</f>
        <v>3584892.1854437343</v>
      </c>
      <c r="Y98" s="1">
        <f>IF(Income_CF!Y100="","",(1+'Cost and Benefit Parameters'!$C$17)*Income_CF!Y100*(Cohort_WP!Y98/Cohort_CF!Y98))</f>
        <v>3695024.5631314218</v>
      </c>
      <c r="Z98" s="1">
        <f>IF(Income_CF!Z100="","",(1+'Cost and Benefit Parameters'!$C$17)*Income_CF!Z100*(Cohort_WP!Z98/Cohort_CF!Z98))</f>
        <v>3806255.9065853707</v>
      </c>
      <c r="AA98" s="1">
        <f>IF(Income_CF!AA100="","",(1+'Cost and Benefit Parameters'!$C$17)*Income_CF!AA100*(Cohort_WP!AA98/Cohort_CF!AA98))</f>
        <v>3918483.8519648272</v>
      </c>
      <c r="AB98" s="1">
        <f>IF(Income_CF!AB100="","",(1+'Cost and Benefit Parameters'!$C$17)*Income_CF!AB100*(Cohort_WP!AB98/Cohort_CF!AB98))</f>
        <v>4031601.166227622</v>
      </c>
      <c r="AC98" s="1">
        <f>IF(Income_CF!AC100="","",(1+'Cost and Benefit Parameters'!$C$17)*Income_CF!AC100*(Cohort_WP!AC98/Cohort_CF!AC98))</f>
        <v>4145495.8646071833</v>
      </c>
      <c r="AD98" s="1">
        <f>IF(Income_CF!AD100="","",(1+'Cost and Benefit Parameters'!$C$17)*Income_CF!AD100*(Cohort_WP!AD98/Cohort_CF!AD98))</f>
        <v>4260051.3459702125</v>
      </c>
      <c r="AE98" s="1">
        <f>IF(Income_CF!AE100="","",(1+'Cost and Benefit Parameters'!$C$17)*Income_CF!AE100*(Cohort_WP!AE98/Cohort_CF!AE98))</f>
        <v>4375146.5460773325</v>
      </c>
      <c r="AF98" s="1">
        <f>IF(Income_CF!AF100="","",(1+'Cost and Benefit Parameters'!$C$17)*Income_CF!AF100*(Cohort_WP!AF98/Cohort_CF!AF98))</f>
        <v>4490656.1086929711</v>
      </c>
      <c r="AG98" s="1">
        <f>IF(Income_CF!AG100="","",(1+'Cost and Benefit Parameters'!$C$17)*Income_CF!AG100*(Cohort_WP!AG98/Cohort_CF!AG98))</f>
        <v>4606450.5744137857</v>
      </c>
      <c r="AH98" s="1">
        <f>IF(Income_CF!AH100="","",(1+'Cost and Benefit Parameters'!$C$17)*Income_CF!AH100*(Cohort_WP!AH98/Cohort_CF!AH98))</f>
        <v>4722396.5870053042</v>
      </c>
      <c r="AI98" s="1">
        <f>IF(Income_CF!AI100="","",(1+'Cost and Benefit Parameters'!$C$17)*Income_CF!AI100*(Cohort_WP!AI98/Cohort_CF!AI98))</f>
        <v>4838357.1169572836</v>
      </c>
      <c r="AJ98" s="1">
        <f>IF(Income_CF!AJ100="","",(1+'Cost and Benefit Parameters'!$C$17)*Income_CF!AJ100*(Cohort_WP!AJ98/Cohort_CF!AJ98))</f>
        <v>4954191.7018867228</v>
      </c>
      <c r="AK98" s="1">
        <f>IF(Income_CF!AK100="","",(1+'Cost and Benefit Parameters'!$C$17)*Income_CF!AK100*(Cohort_WP!AK98/Cohort_CF!AK98))</f>
        <v>5069756.7033367176</v>
      </c>
      <c r="AL98" s="1">
        <f>IF(Income_CF!AL100="","",(1+'Cost and Benefit Parameters'!$C$17)*Income_CF!AL100*(Cohort_WP!AL98/Cohort_CF!AL98))</f>
        <v>5184905.5794387832</v>
      </c>
      <c r="AM98" s="1">
        <f>IF(Income_CF!AM100="","",(1+'Cost and Benefit Parameters'!$C$17)*Income_CF!AM100*(Cohort_WP!AM98/Cohort_CF!AM98))</f>
        <v>5299489.172825289</v>
      </c>
      <c r="AN98" s="1">
        <f>IF(Income_CF!AN100="","",(1+'Cost and Benefit Parameters'!$C$17)*Income_CF!AN100*(Cohort_WP!AN98/Cohort_CF!AN98))</f>
        <v>5413356.0131001212</v>
      </c>
      <c r="AO98" s="1">
        <f>IF(Income_CF!AO100="","",(1+'Cost and Benefit Parameters'!$C$17)*Income_CF!AO100*(Cohort_WP!AO98/Cohort_CF!AO98))</f>
        <v>5526352.6330973338</v>
      </c>
      <c r="AP98" s="1">
        <f>IF(Income_CF!AP100="","",(1+'Cost and Benefit Parameters'!$C$17)*Income_CF!AP100*(Cohort_WP!AP98/Cohort_CF!AP98))</f>
        <v>5638323.8980824193</v>
      </c>
      <c r="AQ98" s="1">
        <f>IF(Income_CF!AQ100="","",(1+'Cost and Benefit Parameters'!$C$17)*Income_CF!AQ100*(Cohort_WP!AQ98/Cohort_CF!AQ98))</f>
        <v>5749113.3469768427</v>
      </c>
      <c r="AR98" s="1">
        <f>IF(Income_CF!AR100="","",(1+'Cost and Benefit Parameters'!$C$17)*Income_CF!AR100*(Cohort_WP!AR98/Cohort_CF!AR98))</f>
        <v>5858563.5446166601</v>
      </c>
      <c r="AS98" s="1">
        <f>IF(Income_CF!AS100="","",(1+'Cost and Benefit Parameters'!$C$17)*Income_CF!AS100*(Cohort_WP!AS98/Cohort_CF!AS98))</f>
        <v>5966516.4439883409</v>
      </c>
      <c r="AT98" s="1">
        <f>IF(Income_CF!AT100="","",(1+'Cost and Benefit Parameters'!$C$17)*Income_CF!AT100*(Cohort_WP!AT98/Cohort_CF!AT98))</f>
        <v>6072813.757322018</v>
      </c>
      <c r="AU98" s="1">
        <f>IF(Income_CF!AU100="","",(1+'Cost and Benefit Parameters'!$C$17)*Income_CF!AU100*(Cohort_WP!AU98/Cohort_CF!AU98))</f>
        <v>6177297.3348630182</v>
      </c>
      <c r="AV98" s="1">
        <f>IF(Income_CF!AV100="","",(1+'Cost and Benefit Parameters'!$C$17)*Income_CF!AV100*(Cohort_WP!AV98/Cohort_CF!AV98))</f>
        <v>6279809.5500876708</v>
      </c>
      <c r="AW98" s="1">
        <f>IF(Income_CF!AW100="","",(1+'Cost and Benefit Parameters'!$C$17)*Income_CF!AW100*(Cohort_WP!AW98/Cohort_CF!AW98))</f>
        <v>6380193.6900803447</v>
      </c>
      <c r="AX98" s="1">
        <f>IF(Income_CF!AX100="","",(1+'Cost and Benefit Parameters'!$C$17)*Income_CF!AX100*(Cohort_WP!AX98/Cohort_CF!AX98))</f>
        <v>6478294.349743587</v>
      </c>
      <c r="AY98" s="1">
        <f>IF(Income_CF!AY100="","",(1+'Cost and Benefit Parameters'!$C$17)*Income_CF!AY100*(Cohort_WP!AY98/Cohort_CF!AY98))</f>
        <v>6573957.8284754902</v>
      </c>
      <c r="AZ98" s="1" t="str">
        <f>IF(Income_CF!AZ100="","",(1+'Cost and Benefit Parameters'!$C$17)*Income_CF!AZ100*(Cohort_WP!AZ98/Cohort_CF!AZ98))</f>
        <v/>
      </c>
      <c r="BA98" s="1" t="str">
        <f>IF(Income_CF!BA100="","",(1+'Cost and Benefit Parameters'!$C$17)*Income_CF!BA100*(Cohort_WP!BA98/Cohort_CF!BA98))</f>
        <v/>
      </c>
      <c r="BB98" s="1" t="str">
        <f>IF(Income_CF!BB100="","",(1+'Cost and Benefit Parameters'!$C$17)*Income_CF!BB100*(Cohort_WP!BB98/Cohort_CF!BB98))</f>
        <v/>
      </c>
      <c r="BC98" s="1" t="str">
        <f>IF(Income_CF!BC100="","",(1+'Cost and Benefit Parameters'!$C$17)*Income_CF!BC100*(Cohort_WP!BC98/Cohort_CF!BC98))</f>
        <v/>
      </c>
      <c r="BD98" s="1" t="str">
        <f>IF(Income_CF!BD100="","",(1+'Cost and Benefit Parameters'!$C$17)*Income_CF!BD100*(Cohort_WP!BD98/Cohort_CF!BD98))</f>
        <v/>
      </c>
      <c r="BE98" s="1" t="str">
        <f>IF(Income_CF!BE100="","",(1+'Cost and Benefit Parameters'!$C$17)*Income_CF!BE100*(Cohort_WP!BE98/Cohort_CF!BE98))</f>
        <v/>
      </c>
      <c r="BF98" s="1" t="str">
        <f>IF(Income_CF!BF100="","",(1+'Cost and Benefit Parameters'!$C$17)*Income_CF!BF100*(Cohort_WP!BF98/Cohort_CF!BF98))</f>
        <v/>
      </c>
      <c r="BG98" s="1" t="str">
        <f>IF(Income_CF!BG100="","",(1+'Cost and Benefit Parameters'!$C$17)*Income_CF!BG100*(Cohort_WP!BG98/Cohort_CF!BG98))</f>
        <v/>
      </c>
      <c r="BH98" s="1" t="str">
        <f>IF(Income_CF!BH100="","",(1+'Cost and Benefit Parameters'!$C$17)*Income_CF!BH100*(Cohort_WP!BH98/Cohort_CF!BH98))</f>
        <v/>
      </c>
      <c r="BI98" s="1" t="str">
        <f>IF(Income_CF!BI100="","",(1+'Cost and Benefit Parameters'!$C$17)*Income_CF!BI100*(Cohort_WP!BI98/Cohort_CF!BI98))</f>
        <v/>
      </c>
      <c r="BJ98" s="1" t="str">
        <f>IF(Income_CF!BJ100="","",(1+'Cost and Benefit Parameters'!$C$17)*Income_CF!BJ100*(Cohort_WP!BJ98/Cohort_CF!BJ98))</f>
        <v/>
      </c>
      <c r="BK98" s="1" t="str">
        <f>IF(Income_CF!BK100="","",(1+'Cost and Benefit Parameters'!$C$17)*Income_CF!BK100*(Cohort_WP!BK98/Cohort_CF!BK98))</f>
        <v/>
      </c>
      <c r="BL98" s="1" t="str">
        <f>IF(Income_CF!BL100="","",(1+'Cost and Benefit Parameters'!$C$17)*Income_CF!BL100*(Cohort_WP!BL98/Cohort_CF!BL98))</f>
        <v/>
      </c>
      <c r="BM98" s="1" t="str">
        <f>IF(Income_CF!BM100="","",(1+'Cost and Benefit Parameters'!$C$17)*Income_CF!BM100*(Cohort_WP!BM98/Cohort_CF!BM98))</f>
        <v/>
      </c>
      <c r="BN98" s="1" t="str">
        <f>IF(Income_CF!BN100="","",(1+'Cost and Benefit Parameters'!$C$17)*Income_CF!BN100*(Cohort_WP!BN98/Cohort_CF!BN98))</f>
        <v/>
      </c>
      <c r="BO98" s="1" t="str">
        <f>IF(Income_CF!BO100="","",(1+'Cost and Benefit Parameters'!$C$17)*Income_CF!BO100*(Cohort_WP!BO98/Cohort_CF!BO98))</f>
        <v/>
      </c>
      <c r="BP98" s="1" t="str">
        <f>IF(Income_CF!BP100="","",(1+'Cost and Benefit Parameters'!$C$17)*Income_CF!BP100*(Cohort_WP!BP98/Cohort_CF!BP98))</f>
        <v/>
      </c>
      <c r="BQ98" s="1" t="str">
        <f>IF(Income_CF!BQ100="","",(1+'Cost and Benefit Parameters'!$C$17)*Income_CF!BQ100*(Cohort_WP!BQ98/Cohort_CF!BQ98))</f>
        <v/>
      </c>
      <c r="BR98" s="1" t="str">
        <f>IF(Income_CF!BR100="","",(1+'Cost and Benefit Parameters'!$C$17)*Income_CF!BR100*(Cohort_WP!BR98/Cohort_CF!BR98))</f>
        <v/>
      </c>
    </row>
    <row r="99" spans="1:72" x14ac:dyDescent="0.55000000000000004">
      <c r="A99" s="642"/>
      <c r="B99" t="s">
        <v>468</v>
      </c>
      <c r="G99" s="1"/>
      <c r="H99" s="1"/>
      <c r="I99" s="1"/>
      <c r="J99" s="1"/>
      <c r="K99" s="1"/>
      <c r="L99" s="1" t="str">
        <f>IF(Income_CF!L101="","",(1+'Cost and Benefit Parameters'!$C$17)*Income_CF!L101*(Cohort_WP!L99/Cohort_CF!L99))</f>
        <v/>
      </c>
      <c r="M99" s="1">
        <f>IF(Income_CF!M101="","",(1+'Cost and Benefit Parameters'!$C$17)*Income_CF!M101*(Cohort_WP!M99/Cohort_CF!M99))</f>
        <v>2429976.4723547334</v>
      </c>
      <c r="N99" s="1">
        <f>IF(Income_CF!N101="","",(1+'Cost and Benefit Parameters'!$C$17)*Income_CF!N101*(Cohort_WP!N99/Cohort_CF!N99))</f>
        <v>2524240.8836529818</v>
      </c>
      <c r="O99" s="1">
        <f>IF(Income_CF!O101="","",(1+'Cost and Benefit Parameters'!$C$17)*Income_CF!O101*(Cohort_WP!O99/Cohort_CF!O99))</f>
        <v>2620589.2043079613</v>
      </c>
      <c r="P99" s="1">
        <f>IF(Income_CF!P101="","",(1+'Cost and Benefit Parameters'!$C$17)*Income_CF!P101*(Cohort_WP!P99/Cohort_CF!P99))</f>
        <v>2718983.1863578036</v>
      </c>
      <c r="Q99" s="1">
        <f>IF(Income_CF!Q101="","",(1+'Cost and Benefit Parameters'!$C$17)*Income_CF!Q101*(Cohort_WP!Q99/Cohort_CF!Q99))</f>
        <v>2836630.159557696</v>
      </c>
      <c r="R99" s="1">
        <f>IF(Income_CF!R101="","",(1+'Cost and Benefit Parameters'!$C$17)*Income_CF!R101*(Cohort_WP!R99/Cohort_CF!R99))</f>
        <v>2937842.8464790517</v>
      </c>
      <c r="S99" s="1">
        <f>IF(Income_CF!S101="","",(1+'Cost and Benefit Parameters'!$C$17)*Income_CF!S101*(Cohort_WP!S99/Cohort_CF!S99))</f>
        <v>3040841.8109937171</v>
      </c>
      <c r="T99" s="1">
        <f>IF(Income_CF!T101="","",(1+'Cost and Benefit Parameters'!$C$17)*Income_CF!T101*(Cohort_WP!T99/Cohort_CF!T99))</f>
        <v>3145563.9512126339</v>
      </c>
      <c r="U99" s="1">
        <f>IF(Income_CF!U101="","",(1+'Cost and Benefit Parameters'!$C$17)*Income_CF!U101*(Cohort_WP!U99/Cohort_CF!U99))</f>
        <v>3251940.8186712442</v>
      </c>
      <c r="V99" s="1">
        <f>IF(Income_CF!V101="","",(1+'Cost and Benefit Parameters'!$C$17)*Income_CF!V101*(Cohort_WP!V99/Cohort_CF!V99))</f>
        <v>3359898.6012520185</v>
      </c>
      <c r="W99" s="1">
        <f>IF(Income_CF!W101="","",(1+'Cost and Benefit Parameters'!$C$17)*Income_CF!W101*(Cohort_WP!W99/Cohort_CF!W99))</f>
        <v>3469358.1218792875</v>
      </c>
      <c r="X99" s="1">
        <f>IF(Income_CF!X101="","",(1+'Cost and Benefit Parameters'!$C$17)*Income_CF!X101*(Cohort_WP!X99/Cohort_CF!X99))</f>
        <v>3580234.8535243175</v>
      </c>
      <c r="Y99" s="1">
        <f>IF(Income_CF!Y101="","",(1+'Cost and Benefit Parameters'!$C$17)*Income_CF!Y101*(Cohort_WP!Y99/Cohort_CF!Y99))</f>
        <v>3692438.9510070463</v>
      </c>
      <c r="Z99" s="1">
        <f>IF(Income_CF!Z101="","",(1+'Cost and Benefit Parameters'!$C$17)*Income_CF!Z101*(Cohort_WP!Z99/Cohort_CF!Z99))</f>
        <v>3805875.3000253644</v>
      </c>
      <c r="AA99" s="1">
        <f>IF(Income_CF!AA101="","",(1+'Cost and Benefit Parameters'!$C$17)*Income_CF!AA101*(Cohort_WP!AA99/Cohort_CF!AA99))</f>
        <v>3920443.5837829313</v>
      </c>
      <c r="AB99" s="1">
        <f>IF(Income_CF!AB101="","",(1+'Cost and Benefit Parameters'!$C$17)*Income_CF!AB101*(Cohort_WP!AB99/Cohort_CF!AB99))</f>
        <v>4036038.3675237717</v>
      </c>
      <c r="AC99" s="1">
        <f>IF(Income_CF!AC101="","",(1+'Cost and Benefit Parameters'!$C$17)*Income_CF!AC101*(Cohort_WP!AC99/Cohort_CF!AC99))</f>
        <v>4152549.2012144513</v>
      </c>
      <c r="AD99" s="1">
        <f>IF(Income_CF!AD101="","",(1+'Cost and Benefit Parameters'!$C$17)*Income_CF!AD101*(Cohort_WP!AD99/Cohort_CF!AD99))</f>
        <v>4269860.7405453976</v>
      </c>
      <c r="AE99" s="1">
        <f>IF(Income_CF!AE101="","",(1+'Cost and Benefit Parameters'!$C$17)*Income_CF!AE101*(Cohort_WP!AE99/Cohort_CF!AE99))</f>
        <v>4387852.8863493185</v>
      </c>
      <c r="AF99" s="1">
        <f>IF(Income_CF!AF101="","",(1+'Cost and Benefit Parameters'!$C$17)*Income_CF!AF101*(Cohort_WP!AF99/Cohort_CF!AF99))</f>
        <v>4506400.9424596531</v>
      </c>
      <c r="AG99" s="1">
        <f>IF(Income_CF!AG101="","",(1+'Cost and Benefit Parameters'!$C$17)*Income_CF!AG101*(Cohort_WP!AG99/Cohort_CF!AG99))</f>
        <v>4625375.7919537611</v>
      </c>
      <c r="AH99" s="1">
        <f>IF(Income_CF!AH101="","",(1+'Cost and Benefit Parameters'!$C$17)*Income_CF!AH101*(Cohort_WP!AH99/Cohort_CF!AH99))</f>
        <v>4744644.0916462</v>
      </c>
      <c r="AI99" s="1">
        <f>IF(Income_CF!AI101="","",(1+'Cost and Benefit Parameters'!$C$17)*Income_CF!AI101*(Cohort_WP!AI99/Cohort_CF!AI99))</f>
        <v>4864068.4846154628</v>
      </c>
      <c r="AJ99" s="1">
        <f>IF(Income_CF!AJ101="","",(1+'Cost and Benefit Parameters'!$C$17)*Income_CF!AJ101*(Cohort_WP!AJ99/Cohort_CF!AJ99))</f>
        <v>4983507.8304660022</v>
      </c>
      <c r="AK99" s="1">
        <f>IF(Income_CF!AK101="","",(1+'Cost and Benefit Parameters'!$C$17)*Income_CF!AK101*(Cohort_WP!AK99/Cohort_CF!AK99))</f>
        <v>5102817.452943325</v>
      </c>
      <c r="AL99" s="1">
        <f>IF(Income_CF!AL101="","",(1+'Cost and Benefit Parameters'!$C$17)*Income_CF!AL101*(Cohort_WP!AL99/Cohort_CF!AL99))</f>
        <v>5221849.4044368183</v>
      </c>
      <c r="AM99" s="1">
        <f>IF(Income_CF!AM101="","",(1+'Cost and Benefit Parameters'!$C$17)*Income_CF!AM101*(Cohort_WP!AM99/Cohort_CF!AM99))</f>
        <v>5340452.7468219474</v>
      </c>
      <c r="AN99" s="1">
        <f>IF(Income_CF!AN101="","",(1+'Cost and Benefit Parameters'!$C$17)*Income_CF!AN101*(Cohort_WP!AN99/Cohort_CF!AN99))</f>
        <v>5458473.8480100464</v>
      </c>
      <c r="AO99" s="1">
        <f>IF(Income_CF!AO101="","",(1+'Cost and Benefit Parameters'!$C$17)*Income_CF!AO101*(Cohort_WP!AO99/Cohort_CF!AO99))</f>
        <v>5575756.6934931269</v>
      </c>
      <c r="AP99" s="1">
        <f>IF(Income_CF!AP101="","",(1+'Cost and Benefit Parameters'!$C$17)*Income_CF!AP101*(Cohort_WP!AP99/Cohort_CF!AP99))</f>
        <v>5692143.2120902538</v>
      </c>
      <c r="AQ99" s="1">
        <f>IF(Income_CF!AQ101="","",(1+'Cost and Benefit Parameters'!$C$17)*Income_CF!AQ101*(Cohort_WP!AQ99/Cohort_CF!AQ99))</f>
        <v>5807473.6150248917</v>
      </c>
      <c r="AR99" s="1">
        <f>IF(Income_CF!AR101="","",(1+'Cost and Benefit Parameters'!$C$17)*Income_CF!AR101*(Cohort_WP!AR99/Cohort_CF!AR99))</f>
        <v>5921586.7473861482</v>
      </c>
      <c r="AS99" s="1">
        <f>IF(Income_CF!AS101="","",(1+'Cost and Benefit Parameters'!$C$17)*Income_CF!AS101*(Cohort_WP!AS99/Cohort_CF!AS99))</f>
        <v>6034320.4509551618</v>
      </c>
      <c r="AT99" s="1">
        <f>IF(Income_CF!AT101="","",(1+'Cost and Benefit Parameters'!$C$17)*Income_CF!AT101*(Cohort_WP!AT99/Cohort_CF!AT99))</f>
        <v>6145511.9373079902</v>
      </c>
      <c r="AU99" s="1">
        <f>IF(Income_CF!AU101="","",(1+'Cost and Benefit Parameters'!$C$17)*Income_CF!AU101*(Cohort_WP!AU99/Cohort_CF!AU99))</f>
        <v>6254998.1700416785</v>
      </c>
      <c r="AV99" s="1">
        <f>IF(Income_CF!AV101="","",(1+'Cost and Benefit Parameters'!$C$17)*Income_CF!AV101*(Cohort_WP!AV99/Cohort_CF!AV99))</f>
        <v>6362616.2549089091</v>
      </c>
      <c r="AW99" s="1">
        <f>IF(Income_CF!AW101="","",(1+'Cost and Benefit Parameters'!$C$17)*Income_CF!AW101*(Cohort_WP!AW99/Cohort_CF!AW99))</f>
        <v>6468203.8365903003</v>
      </c>
      <c r="AX99" s="1">
        <f>IF(Income_CF!AX101="","",(1+'Cost and Benefit Parameters'!$C$17)*Income_CF!AX101*(Cohort_WP!AX99/Cohort_CF!AX99))</f>
        <v>6571599.5007827533</v>
      </c>
      <c r="AY99" s="1">
        <f>IF(Income_CF!AY101="","",(1+'Cost and Benefit Parameters'!$C$17)*Income_CF!AY101*(Cohort_WP!AY99/Cohort_CF!AY99))</f>
        <v>6672643.1802358944</v>
      </c>
      <c r="AZ99" s="1">
        <f>IF(Income_CF!AZ101="","",(1+'Cost and Benefit Parameters'!$C$17)*Income_CF!AZ101*(Cohort_WP!AZ99/Cohort_CF!AZ99))</f>
        <v>6771176.5633297535</v>
      </c>
      <c r="BA99" s="1" t="str">
        <f>IF(Income_CF!BA101="","",(1+'Cost and Benefit Parameters'!$C$17)*Income_CF!BA101*(Cohort_WP!BA99/Cohort_CF!BA99))</f>
        <v/>
      </c>
      <c r="BB99" s="1" t="str">
        <f>IF(Income_CF!BB101="","",(1+'Cost and Benefit Parameters'!$C$17)*Income_CF!BB101*(Cohort_WP!BB99/Cohort_CF!BB99))</f>
        <v/>
      </c>
      <c r="BC99" s="1" t="str">
        <f>IF(Income_CF!BC101="","",(1+'Cost and Benefit Parameters'!$C$17)*Income_CF!BC101*(Cohort_WP!BC99/Cohort_CF!BC99))</f>
        <v/>
      </c>
      <c r="BD99" s="1" t="str">
        <f>IF(Income_CF!BD101="","",(1+'Cost and Benefit Parameters'!$C$17)*Income_CF!BD101*(Cohort_WP!BD99/Cohort_CF!BD99))</f>
        <v/>
      </c>
      <c r="BE99" s="1" t="str">
        <f>IF(Income_CF!BE101="","",(1+'Cost and Benefit Parameters'!$C$17)*Income_CF!BE101*(Cohort_WP!BE99/Cohort_CF!BE99))</f>
        <v/>
      </c>
      <c r="BF99" s="1" t="str">
        <f>IF(Income_CF!BF101="","",(1+'Cost and Benefit Parameters'!$C$17)*Income_CF!BF101*(Cohort_WP!BF99/Cohort_CF!BF99))</f>
        <v/>
      </c>
      <c r="BG99" s="1" t="str">
        <f>IF(Income_CF!BG101="","",(1+'Cost and Benefit Parameters'!$C$17)*Income_CF!BG101*(Cohort_WP!BG99/Cohort_CF!BG99))</f>
        <v/>
      </c>
      <c r="BH99" s="1" t="str">
        <f>IF(Income_CF!BH101="","",(1+'Cost and Benefit Parameters'!$C$17)*Income_CF!BH101*(Cohort_WP!BH99/Cohort_CF!BH99))</f>
        <v/>
      </c>
      <c r="BI99" s="1" t="str">
        <f>IF(Income_CF!BI101="","",(1+'Cost and Benefit Parameters'!$C$17)*Income_CF!BI101*(Cohort_WP!BI99/Cohort_CF!BI99))</f>
        <v/>
      </c>
      <c r="BJ99" s="1" t="str">
        <f>IF(Income_CF!BJ101="","",(1+'Cost and Benefit Parameters'!$C$17)*Income_CF!BJ101*(Cohort_WP!BJ99/Cohort_CF!BJ99))</f>
        <v/>
      </c>
      <c r="BK99" s="1" t="str">
        <f>IF(Income_CF!BK101="","",(1+'Cost and Benefit Parameters'!$C$17)*Income_CF!BK101*(Cohort_WP!BK99/Cohort_CF!BK99))</f>
        <v/>
      </c>
      <c r="BL99" s="1" t="str">
        <f>IF(Income_CF!BL101="","",(1+'Cost and Benefit Parameters'!$C$17)*Income_CF!BL101*(Cohort_WP!BL99/Cohort_CF!BL99))</f>
        <v/>
      </c>
      <c r="BM99" s="1" t="str">
        <f>IF(Income_CF!BM101="","",(1+'Cost and Benefit Parameters'!$C$17)*Income_CF!BM101*(Cohort_WP!BM99/Cohort_CF!BM99))</f>
        <v/>
      </c>
      <c r="BN99" s="1" t="str">
        <f>IF(Income_CF!BN101="","",(1+'Cost and Benefit Parameters'!$C$17)*Income_CF!BN101*(Cohort_WP!BN99/Cohort_CF!BN99))</f>
        <v/>
      </c>
      <c r="BO99" s="1" t="str">
        <f>IF(Income_CF!BO101="","",(1+'Cost and Benefit Parameters'!$C$17)*Income_CF!BO101*(Cohort_WP!BO99/Cohort_CF!BO99))</f>
        <v/>
      </c>
      <c r="BP99" s="1" t="str">
        <f>IF(Income_CF!BP101="","",(1+'Cost and Benefit Parameters'!$C$17)*Income_CF!BP101*(Cohort_WP!BP99/Cohort_CF!BP99))</f>
        <v/>
      </c>
      <c r="BQ99" s="1" t="str">
        <f>IF(Income_CF!BQ101="","",(1+'Cost and Benefit Parameters'!$C$17)*Income_CF!BQ101*(Cohort_WP!BQ99/Cohort_CF!BQ99))</f>
        <v/>
      </c>
      <c r="BR99" s="1" t="str">
        <f>IF(Income_CF!BR101="","",(1+'Cost and Benefit Parameters'!$C$17)*Income_CF!BR101*(Cohort_WP!BR99/Cohort_CF!BR99))</f>
        <v/>
      </c>
    </row>
    <row r="100" spans="1:72" x14ac:dyDescent="0.55000000000000004">
      <c r="A100" s="642"/>
      <c r="B100" t="s">
        <v>469</v>
      </c>
      <c r="H100" s="1"/>
      <c r="I100" s="1"/>
      <c r="J100" s="1"/>
      <c r="K100" s="1"/>
      <c r="L100" s="1" t="str">
        <f>IF(Income_CF!L102="","",(1+'Cost and Benefit Parameters'!$C$17)*Income_CF!L102*(Cohort_WP!L100/Cohort_CF!L100))</f>
        <v/>
      </c>
      <c r="M100" s="1" t="str">
        <f>IF(Income_CF!M102="","",(1+'Cost and Benefit Parameters'!$C$17)*Income_CF!M102*(Cohort_WP!M100/Cohort_CF!M100))</f>
        <v/>
      </c>
      <c r="N100" s="1">
        <f>IF(Income_CF!N102="","",(1+'Cost and Benefit Parameters'!$C$17)*Income_CF!N102*(Cohort_WP!N100/Cohort_CF!N100))</f>
        <v>2502875.7665253752</v>
      </c>
      <c r="O100" s="1">
        <f>IF(Income_CF!O102="","",(1+'Cost and Benefit Parameters'!$C$17)*Income_CF!O102*(Cohort_WP!O100/Cohort_CF!O100))</f>
        <v>2599968.1101625715</v>
      </c>
      <c r="P100" s="1">
        <f>IF(Income_CF!P102="","",(1+'Cost and Benefit Parameters'!$C$17)*Income_CF!P102*(Cohort_WP!P100/Cohort_CF!P100))</f>
        <v>2699206.8804372</v>
      </c>
      <c r="Q100" s="1">
        <f>IF(Income_CF!Q102="","",(1+'Cost and Benefit Parameters'!$C$17)*Income_CF!Q102*(Cohort_WP!Q100/Cohort_CF!Q100))</f>
        <v>2800552.6819485379</v>
      </c>
      <c r="R100" s="1">
        <f>IF(Income_CF!R102="","",(1+'Cost and Benefit Parameters'!$C$17)*Income_CF!R102*(Cohort_WP!R100/Cohort_CF!R100))</f>
        <v>2921729.0643444271</v>
      </c>
      <c r="S100" s="1">
        <f>IF(Income_CF!S102="","",(1+'Cost and Benefit Parameters'!$C$17)*Income_CF!S102*(Cohort_WP!S100/Cohort_CF!S100))</f>
        <v>3025978.1318734232</v>
      </c>
      <c r="T100" s="1">
        <f>IF(Income_CF!T102="","",(1+'Cost and Benefit Parameters'!$C$17)*Income_CF!T102*(Cohort_WP!T100/Cohort_CF!T100))</f>
        <v>3132067.0653235298</v>
      </c>
      <c r="U100" s="1">
        <f>IF(Income_CF!U102="","",(1+'Cost and Benefit Parameters'!$C$17)*Income_CF!U102*(Cohort_WP!U100/Cohort_CF!U100))</f>
        <v>3239930.8697490129</v>
      </c>
      <c r="V100" s="1">
        <f>IF(Income_CF!V102="","",(1+'Cost and Benefit Parameters'!$C$17)*Income_CF!V102*(Cohort_WP!V100/Cohort_CF!V100))</f>
        <v>3349499.0432313806</v>
      </c>
      <c r="W100" s="1">
        <f>IF(Income_CF!W102="","",(1+'Cost and Benefit Parameters'!$C$17)*Income_CF!W102*(Cohort_WP!W100/Cohort_CF!W100))</f>
        <v>3460695.5592895783</v>
      </c>
      <c r="X100" s="1">
        <f>IF(Income_CF!X102="","",(1+'Cost and Benefit Parameters'!$C$17)*Income_CF!X102*(Cohort_WP!X100/Cohort_CF!X100))</f>
        <v>3573438.8655356653</v>
      </c>
      <c r="Y100" s="1">
        <f>IF(Income_CF!Y102="","",(1+'Cost and Benefit Parameters'!$C$17)*Income_CF!Y102*(Cohort_WP!Y100/Cohort_CF!Y100))</f>
        <v>3687641.8991300464</v>
      </c>
      <c r="Z100" s="1">
        <f>IF(Income_CF!Z102="","",(1+'Cost and Benefit Parameters'!$C$17)*Income_CF!Z102*(Cohort_WP!Z100/Cohort_CF!Z100))</f>
        <v>3803212.1195372576</v>
      </c>
      <c r="AA100" s="1">
        <f>IF(Income_CF!AA102="","",(1+'Cost and Benefit Parameters'!$C$17)*Income_CF!AA102*(Cohort_WP!AA100/Cohort_CF!AA100))</f>
        <v>3920051.5590261254</v>
      </c>
      <c r="AB100" s="1">
        <f>IF(Income_CF!AB102="","",(1+'Cost and Benefit Parameters'!$C$17)*Income_CF!AB102*(Cohort_WP!AB100/Cohort_CF!AB100))</f>
        <v>4038056.8912964193</v>
      </c>
      <c r="AC100" s="1">
        <f>IF(Income_CF!AC102="","",(1+'Cost and Benefit Parameters'!$C$17)*Income_CF!AC102*(Cohort_WP!AC100/Cohort_CF!AC100))</f>
        <v>4157119.5185494851</v>
      </c>
      <c r="AD100" s="1">
        <f>IF(Income_CF!AD102="","",(1+'Cost and Benefit Parameters'!$C$17)*Income_CF!AD102*(Cohort_WP!AD100/Cohort_CF!AD100))</f>
        <v>4277125.6772508845</v>
      </c>
      <c r="AE100" s="1">
        <f>IF(Income_CF!AE102="","",(1+'Cost and Benefit Parameters'!$C$17)*Income_CF!AE102*(Cohort_WP!AE100/Cohort_CF!AE100))</f>
        <v>4397956.5627617594</v>
      </c>
      <c r="AF100" s="1">
        <f>IF(Income_CF!AF102="","",(1+'Cost and Benefit Parameters'!$C$17)*Income_CF!AF102*(Cohort_WP!AF100/Cohort_CF!AF100))</f>
        <v>4519488.4729397986</v>
      </c>
      <c r="AG100" s="1">
        <f>IF(Income_CF!AG102="","",(1+'Cost and Benefit Parameters'!$C$17)*Income_CF!AG102*(Cohort_WP!AG100/Cohort_CF!AG100))</f>
        <v>4641592.9707334423</v>
      </c>
      <c r="AH100" s="1">
        <f>IF(Income_CF!AH102="","",(1+'Cost and Benefit Parameters'!$C$17)*Income_CF!AH102*(Cohort_WP!AH100/Cohort_CF!AH100))</f>
        <v>4764137.0657123728</v>
      </c>
      <c r="AI100" s="1">
        <f>IF(Income_CF!AI102="","",(1+'Cost and Benefit Parameters'!$C$17)*Income_CF!AI102*(Cohort_WP!AI100/Cohort_CF!AI100))</f>
        <v>4886983.4143955847</v>
      </c>
      <c r="AJ100" s="1">
        <f>IF(Income_CF!AJ102="","",(1+'Cost and Benefit Parameters'!$C$17)*Income_CF!AJ102*(Cohort_WP!AJ100/Cohort_CF!AJ100))</f>
        <v>5009990.539153927</v>
      </c>
      <c r="AK100" s="1">
        <f>IF(Income_CF!AK102="","",(1+'Cost and Benefit Parameters'!$C$17)*Income_CF!AK102*(Cohort_WP!AK100/Cohort_CF!AK100))</f>
        <v>5133013.0653799837</v>
      </c>
      <c r="AL100" s="1">
        <f>IF(Income_CF!AL102="","",(1+'Cost and Benefit Parameters'!$C$17)*Income_CF!AL102*(Cohort_WP!AL100/Cohort_CF!AL100))</f>
        <v>5255901.9765316239</v>
      </c>
      <c r="AM100" s="1">
        <f>IF(Income_CF!AM102="","",(1+'Cost and Benefit Parameters'!$C$17)*Income_CF!AM102*(Cohort_WP!AM100/Cohort_CF!AM100))</f>
        <v>5378504.8865699237</v>
      </c>
      <c r="AN100" s="1">
        <f>IF(Income_CF!AN102="","",(1+'Cost and Benefit Parameters'!$C$17)*Income_CF!AN102*(Cohort_WP!AN100/Cohort_CF!AN100))</f>
        <v>5500666.3292266047</v>
      </c>
      <c r="AO100" s="1">
        <f>IF(Income_CF!AO102="","",(1+'Cost and Benefit Parameters'!$C$17)*Income_CF!AO102*(Cohort_WP!AO100/Cohort_CF!AO100))</f>
        <v>5622228.0634503486</v>
      </c>
      <c r="AP100" s="1">
        <f>IF(Income_CF!AP102="","",(1+'Cost and Benefit Parameters'!$C$17)*Income_CF!AP102*(Cohort_WP!AP100/Cohort_CF!AP100))</f>
        <v>5743029.3942979202</v>
      </c>
      <c r="AQ100" s="1">
        <f>IF(Income_CF!AQ102="","",(1+'Cost and Benefit Parameters'!$C$17)*Income_CF!AQ102*(Cohort_WP!AQ100/Cohort_CF!AQ100))</f>
        <v>5862907.5084529603</v>
      </c>
      <c r="AR100" s="1">
        <f>IF(Income_CF!AR102="","",(1+'Cost and Benefit Parameters'!$C$17)*Income_CF!AR102*(Cohort_WP!AR100/Cohort_CF!AR100))</f>
        <v>5981697.8234756384</v>
      </c>
      <c r="AS100" s="1">
        <f>IF(Income_CF!AS102="","",(1+'Cost and Benefit Parameters'!$C$17)*Income_CF!AS102*(Cohort_WP!AS100/Cohort_CF!AS100))</f>
        <v>6099234.3498077327</v>
      </c>
      <c r="AT100" s="1">
        <f>IF(Income_CF!AT102="","",(1+'Cost and Benefit Parameters'!$C$17)*Income_CF!AT102*(Cohort_WP!AT100/Cohort_CF!AT100))</f>
        <v>6215350.0644838139</v>
      </c>
      <c r="AU100" s="1">
        <f>IF(Income_CF!AU102="","",(1+'Cost and Benefit Parameters'!$C$17)*Income_CF!AU102*(Cohort_WP!AU100/Cohort_CF!AU100))</f>
        <v>6329877.2954272293</v>
      </c>
      <c r="AV100" s="1">
        <f>IF(Income_CF!AV102="","",(1+'Cost and Benefit Parameters'!$C$17)*Income_CF!AV102*(Cohort_WP!AV100/Cohort_CF!AV100))</f>
        <v>6442648.1151429303</v>
      </c>
      <c r="AW100" s="1">
        <f>IF(Income_CF!AW102="","",(1+'Cost and Benefit Parameters'!$C$17)*Income_CF!AW102*(Cohort_WP!AW100/Cohort_CF!AW100))</f>
        <v>6553494.7425561761</v>
      </c>
      <c r="AX100" s="1">
        <f>IF(Income_CF!AX102="","",(1+'Cost and Benefit Parameters'!$C$17)*Income_CF!AX102*(Cohort_WP!AX100/Cohort_CF!AX100))</f>
        <v>6662249.9516880075</v>
      </c>
      <c r="AY100" s="1">
        <f>IF(Income_CF!AY102="","",(1+'Cost and Benefit Parameters'!$C$17)*Income_CF!AY102*(Cohort_WP!AY100/Cohort_CF!AY100))</f>
        <v>6768747.485806236</v>
      </c>
      <c r="AZ100" s="1">
        <f>IF(Income_CF!AZ102="","",(1+'Cost and Benefit Parameters'!$C$17)*Income_CF!AZ102*(Cohort_WP!AZ100/Cohort_CF!AZ100))</f>
        <v>6872822.4756429708</v>
      </c>
      <c r="BA100" s="1">
        <f>IF(Income_CF!BA102="","",(1+'Cost and Benefit Parameters'!$C$17)*Income_CF!BA102*(Cohort_WP!BA100/Cohort_CF!BA100))</f>
        <v>6974311.8602296477</v>
      </c>
      <c r="BB100" s="1" t="str">
        <f>IF(Income_CF!BB102="","",(1+'Cost and Benefit Parameters'!$C$17)*Income_CF!BB102*(Cohort_WP!BB100/Cohort_CF!BB100))</f>
        <v/>
      </c>
      <c r="BC100" s="1" t="str">
        <f>IF(Income_CF!BC102="","",(1+'Cost and Benefit Parameters'!$C$17)*Income_CF!BC102*(Cohort_WP!BC100/Cohort_CF!BC100))</f>
        <v/>
      </c>
      <c r="BD100" s="1" t="str">
        <f>IF(Income_CF!BD102="","",(1+'Cost and Benefit Parameters'!$C$17)*Income_CF!BD102*(Cohort_WP!BD100/Cohort_CF!BD100))</f>
        <v/>
      </c>
      <c r="BE100" s="1" t="str">
        <f>IF(Income_CF!BE102="","",(1+'Cost and Benefit Parameters'!$C$17)*Income_CF!BE102*(Cohort_WP!BE100/Cohort_CF!BE100))</f>
        <v/>
      </c>
      <c r="BF100" s="1" t="str">
        <f>IF(Income_CF!BF102="","",(1+'Cost and Benefit Parameters'!$C$17)*Income_CF!BF102*(Cohort_WP!BF100/Cohort_CF!BF100))</f>
        <v/>
      </c>
      <c r="BG100" s="1" t="str">
        <f>IF(Income_CF!BG102="","",(1+'Cost and Benefit Parameters'!$C$17)*Income_CF!BG102*(Cohort_WP!BG100/Cohort_CF!BG100))</f>
        <v/>
      </c>
      <c r="BH100" s="1" t="str">
        <f>IF(Income_CF!BH102="","",(1+'Cost and Benefit Parameters'!$C$17)*Income_CF!BH102*(Cohort_WP!BH100/Cohort_CF!BH100))</f>
        <v/>
      </c>
      <c r="BI100" s="1" t="str">
        <f>IF(Income_CF!BI102="","",(1+'Cost and Benefit Parameters'!$C$17)*Income_CF!BI102*(Cohort_WP!BI100/Cohort_CF!BI100))</f>
        <v/>
      </c>
      <c r="BJ100" s="1" t="str">
        <f>IF(Income_CF!BJ102="","",(1+'Cost and Benefit Parameters'!$C$17)*Income_CF!BJ102*(Cohort_WP!BJ100/Cohort_CF!BJ100))</f>
        <v/>
      </c>
      <c r="BK100" s="1" t="str">
        <f>IF(Income_CF!BK102="","",(1+'Cost and Benefit Parameters'!$C$17)*Income_CF!BK102*(Cohort_WP!BK100/Cohort_CF!BK100))</f>
        <v/>
      </c>
      <c r="BL100" s="1" t="str">
        <f>IF(Income_CF!BL102="","",(1+'Cost and Benefit Parameters'!$C$17)*Income_CF!BL102*(Cohort_WP!BL100/Cohort_CF!BL100))</f>
        <v/>
      </c>
      <c r="BM100" s="1" t="str">
        <f>IF(Income_CF!BM102="","",(1+'Cost and Benefit Parameters'!$C$17)*Income_CF!BM102*(Cohort_WP!BM100/Cohort_CF!BM100))</f>
        <v/>
      </c>
      <c r="BN100" s="1" t="str">
        <f>IF(Income_CF!BN102="","",(1+'Cost and Benefit Parameters'!$C$17)*Income_CF!BN102*(Cohort_WP!BN100/Cohort_CF!BN100))</f>
        <v/>
      </c>
      <c r="BO100" s="1" t="str">
        <f>IF(Income_CF!BO102="","",(1+'Cost and Benefit Parameters'!$C$17)*Income_CF!BO102*(Cohort_WP!BO100/Cohort_CF!BO100))</f>
        <v/>
      </c>
      <c r="BP100" s="1" t="str">
        <f>IF(Income_CF!BP102="","",(1+'Cost and Benefit Parameters'!$C$17)*Income_CF!BP102*(Cohort_WP!BP100/Cohort_CF!BP100))</f>
        <v/>
      </c>
      <c r="BQ100" s="1" t="str">
        <f>IF(Income_CF!BQ102="","",(1+'Cost and Benefit Parameters'!$C$17)*Income_CF!BQ102*(Cohort_WP!BQ100/Cohort_CF!BQ100))</f>
        <v/>
      </c>
      <c r="BR100" s="1" t="str">
        <f>IF(Income_CF!BR102="","",(1+'Cost and Benefit Parameters'!$C$17)*Income_CF!BR102*(Cohort_WP!BR100/Cohort_CF!BR100))</f>
        <v/>
      </c>
    </row>
    <row r="101" spans="1:72" x14ac:dyDescent="0.55000000000000004">
      <c r="A101" s="642"/>
      <c r="B101" t="s">
        <v>470</v>
      </c>
      <c r="I101" s="1"/>
      <c r="J101" s="1"/>
      <c r="K101" s="1"/>
      <c r="L101" s="1" t="str">
        <f>IF(Income_CF!L103="","",(1+'Cost and Benefit Parameters'!$C$17)*Income_CF!L103*(Cohort_WP!L101/Cohort_CF!L101))</f>
        <v/>
      </c>
      <c r="M101" s="1" t="str">
        <f>IF(Income_CF!M103="","",(1+'Cost and Benefit Parameters'!$C$17)*Income_CF!M103*(Cohort_WP!M101/Cohort_CF!M101))</f>
        <v/>
      </c>
      <c r="N101" s="1" t="str">
        <f>IF(Income_CF!N103="","",(1+'Cost and Benefit Parameters'!$C$17)*Income_CF!N103*(Cohort_WP!N101/Cohort_CF!N101))</f>
        <v/>
      </c>
      <c r="O101" s="1">
        <f>IF(Income_CF!O103="","",(1+'Cost and Benefit Parameters'!$C$17)*Income_CF!O103*(Cohort_WP!O101/Cohort_CF!O101))</f>
        <v>2577962.0395211363</v>
      </c>
      <c r="P101" s="1">
        <f>IF(Income_CF!P103="","",(1+'Cost and Benefit Parameters'!$C$17)*Income_CF!P103*(Cohort_WP!P101/Cohort_CF!P101))</f>
        <v>2677967.1534674484</v>
      </c>
      <c r="Q101" s="1">
        <f>IF(Income_CF!Q103="","",(1+'Cost and Benefit Parameters'!$C$17)*Income_CF!Q103*(Cohort_WP!Q101/Cohort_CF!Q101))</f>
        <v>2780183.0868503167</v>
      </c>
      <c r="R101" s="1">
        <f>IF(Income_CF!R103="","",(1+'Cost and Benefit Parameters'!$C$17)*Income_CF!R103*(Cohort_WP!R101/Cohort_CF!R101))</f>
        <v>2884569.2624069932</v>
      </c>
      <c r="S101" s="1">
        <f>IF(Income_CF!S103="","",(1+'Cost and Benefit Parameters'!$C$17)*Income_CF!S103*(Cohort_WP!S101/Cohort_CF!S101))</f>
        <v>3009380.9362747599</v>
      </c>
      <c r="T101" s="1">
        <f>IF(Income_CF!T103="","",(1+'Cost and Benefit Parameters'!$C$17)*Income_CF!T103*(Cohort_WP!T101/Cohort_CF!T101))</f>
        <v>3116757.475829626</v>
      </c>
      <c r="U101" s="1">
        <f>IF(Income_CF!U103="","",(1+'Cost and Benefit Parameters'!$C$17)*Income_CF!U103*(Cohort_WP!U101/Cohort_CF!U101))</f>
        <v>3226029.0772832357</v>
      </c>
      <c r="V101" s="1">
        <f>IF(Income_CF!V103="","",(1+'Cost and Benefit Parameters'!$C$17)*Income_CF!V103*(Cohort_WP!V101/Cohort_CF!V101))</f>
        <v>3337128.7958414825</v>
      </c>
      <c r="W101" s="1">
        <f>IF(Income_CF!W103="","",(1+'Cost and Benefit Parameters'!$C$17)*Income_CF!W103*(Cohort_WP!W101/Cohort_CF!W101))</f>
        <v>3449984.014528322</v>
      </c>
      <c r="X101" s="1">
        <f>IF(Income_CF!X103="","",(1+'Cost and Benefit Parameters'!$C$17)*Income_CF!X103*(Cohort_WP!X101/Cohort_CF!X101))</f>
        <v>3564516.4260682655</v>
      </c>
      <c r="Y101" s="1">
        <f>IF(Income_CF!Y103="","",(1+'Cost and Benefit Parameters'!$C$17)*Income_CF!Y103*(Cohort_WP!Y101/Cohort_CF!Y101))</f>
        <v>3680642.0315017351</v>
      </c>
      <c r="Z101" s="1">
        <f>IF(Income_CF!Z103="","",(1+'Cost and Benefit Parameters'!$C$17)*Income_CF!Z103*(Cohort_WP!Z101/Cohort_CF!Z101))</f>
        <v>3798271.1561039477</v>
      </c>
      <c r="AA101" s="1">
        <f>IF(Income_CF!AA103="","",(1+'Cost and Benefit Parameters'!$C$17)*Income_CF!AA103*(Cohort_WP!AA101/Cohort_CF!AA101))</f>
        <v>3917308.4831233742</v>
      </c>
      <c r="AB101" s="1">
        <f>IF(Income_CF!AB103="","",(1+'Cost and Benefit Parameters'!$C$17)*Income_CF!AB103*(Cohort_WP!AB101/Cohort_CF!AB101))</f>
        <v>4037653.105796909</v>
      </c>
      <c r="AC101" s="1">
        <f>IF(Income_CF!AC103="","",(1+'Cost and Benefit Parameters'!$C$17)*Income_CF!AC103*(Cohort_WP!AC101/Cohort_CF!AC101))</f>
        <v>4159198.5980353118</v>
      </c>
      <c r="AD101" s="1">
        <f>IF(Income_CF!AD103="","",(1+'Cost and Benefit Parameters'!$C$17)*Income_CF!AD103*(Cohort_WP!AD101/Cohort_CF!AD101))</f>
        <v>4281833.104105969</v>
      </c>
      <c r="AE101" s="1">
        <f>IF(Income_CF!AE103="","",(1+'Cost and Benefit Parameters'!$C$17)*Income_CF!AE103*(Cohort_WP!AE101/Cohort_CF!AE101))</f>
        <v>4405439.4475684101</v>
      </c>
      <c r="AF101" s="1">
        <f>IF(Income_CF!AF103="","",(1+'Cost and Benefit Parameters'!$C$17)*Income_CF!AF103*(Cohort_WP!AF101/Cohort_CF!AF101))</f>
        <v>4529895.2596446127</v>
      </c>
      <c r="AG101" s="1">
        <f>IF(Income_CF!AG103="","",(1+'Cost and Benefit Parameters'!$C$17)*Income_CF!AG103*(Cohort_WP!AG101/Cohort_CF!AG101))</f>
        <v>4655073.127127992</v>
      </c>
      <c r="AH101" s="1">
        <f>IF(Income_CF!AH103="","",(1+'Cost and Benefit Parameters'!$C$17)*Income_CF!AH103*(Cohort_WP!AH101/Cohort_CF!AH101))</f>
        <v>4780840.7598554455</v>
      </c>
      <c r="AI101" s="1">
        <f>IF(Income_CF!AI103="","",(1+'Cost and Benefit Parameters'!$C$17)*Income_CF!AI103*(Cohort_WP!AI101/Cohort_CF!AI101))</f>
        <v>4907061.1776837436</v>
      </c>
      <c r="AJ101" s="1">
        <f>IF(Income_CF!AJ103="","",(1+'Cost and Benefit Parameters'!$C$17)*Income_CF!AJ103*(Cohort_WP!AJ101/Cohort_CF!AJ101))</f>
        <v>5033592.9168274524</v>
      </c>
      <c r="AK101" s="1">
        <f>IF(Income_CF!AK103="","",(1+'Cost and Benefit Parameters'!$C$17)*Income_CF!AK103*(Cohort_WP!AK101/Cohort_CF!AK101))</f>
        <v>5160290.2553285453</v>
      </c>
      <c r="AL101" s="1">
        <f>IF(Income_CF!AL103="","",(1+'Cost and Benefit Parameters'!$C$17)*Income_CF!AL103*(Cohort_WP!AL101/Cohort_CF!AL101))</f>
        <v>5287003.4573413813</v>
      </c>
      <c r="AM101" s="1">
        <f>IF(Income_CF!AM103="","",(1+'Cost and Benefit Parameters'!$C$17)*Income_CF!AM103*(Cohort_WP!AM101/Cohort_CF!AM101))</f>
        <v>5413579.0358275725</v>
      </c>
      <c r="AN101" s="1">
        <f>IF(Income_CF!AN103="","",(1+'Cost and Benefit Parameters'!$C$17)*Income_CF!AN103*(Cohort_WP!AN101/Cohort_CF!AN101))</f>
        <v>5539860.0331670204</v>
      </c>
      <c r="AO101" s="1">
        <f>IF(Income_CF!AO103="","",(1+'Cost and Benefit Parameters'!$C$17)*Income_CF!AO103*(Cohort_WP!AO101/Cohort_CF!AO101))</f>
        <v>5665686.319103403</v>
      </c>
      <c r="AP101" s="1">
        <f>IF(Income_CF!AP103="","",(1+'Cost and Benefit Parameters'!$C$17)*Income_CF!AP103*(Cohort_WP!AP101/Cohort_CF!AP101))</f>
        <v>5790894.9053538581</v>
      </c>
      <c r="AQ101" s="1">
        <f>IF(Income_CF!AQ103="","",(1+'Cost and Benefit Parameters'!$C$17)*Income_CF!AQ103*(Cohort_WP!AQ101/Cohort_CF!AQ101))</f>
        <v>5915320.276126856</v>
      </c>
      <c r="AR101" s="1">
        <f>IF(Income_CF!AR103="","",(1+'Cost and Benefit Parameters'!$C$17)*Income_CF!AR103*(Cohort_WP!AR101/Cohort_CF!AR101))</f>
        <v>6038794.7337065488</v>
      </c>
      <c r="AS101" s="1">
        <f>IF(Income_CF!AS103="","",(1+'Cost and Benefit Parameters'!$C$17)*Income_CF!AS103*(Cohort_WP!AS101/Cohort_CF!AS101))</f>
        <v>6161148.7581799077</v>
      </c>
      <c r="AT101" s="1">
        <f>IF(Income_CF!AT103="","",(1+'Cost and Benefit Parameters'!$C$17)*Income_CF!AT103*(Cohort_WP!AT101/Cohort_CF!AT101))</f>
        <v>6282211.3803019635</v>
      </c>
      <c r="AU101" s="1">
        <f>IF(Income_CF!AU103="","",(1+'Cost and Benefit Parameters'!$C$17)*Income_CF!AU103*(Cohort_WP!AU101/Cohort_CF!AU101))</f>
        <v>6401810.5664183302</v>
      </c>
      <c r="AV101" s="1">
        <f>IF(Income_CF!AV103="","",(1+'Cost and Benefit Parameters'!$C$17)*Income_CF!AV103*(Cohort_WP!AV101/Cohort_CF!AV101))</f>
        <v>6519773.6142900465</v>
      </c>
      <c r="AW101" s="1">
        <f>IF(Income_CF!AW103="","",(1+'Cost and Benefit Parameters'!$C$17)*Income_CF!AW103*(Cohort_WP!AW101/Cohort_CF!AW101))</f>
        <v>6635927.5585972164</v>
      </c>
      <c r="AX101" s="1">
        <f>IF(Income_CF!AX103="","",(1+'Cost and Benefit Parameters'!$C$17)*Income_CF!AX103*(Cohort_WP!AX101/Cohort_CF!AX101))</f>
        <v>6750099.5848328602</v>
      </c>
      <c r="AY101" s="1">
        <f>IF(Income_CF!AY103="","",(1+'Cost and Benefit Parameters'!$C$17)*Income_CF!AY103*(Cohort_WP!AY101/Cohort_CF!AY101))</f>
        <v>6862117.4502386497</v>
      </c>
      <c r="AZ101" s="1">
        <f>IF(Income_CF!AZ103="","",(1+'Cost and Benefit Parameters'!$C$17)*Income_CF!AZ103*(Cohort_WP!AZ101/Cohort_CF!AZ101))</f>
        <v>6971809.910380424</v>
      </c>
      <c r="BA101" s="1">
        <f>IF(Income_CF!BA103="","",(1+'Cost and Benefit Parameters'!$C$17)*Income_CF!BA103*(Cohort_WP!BA101/Cohort_CF!BA101))</f>
        <v>7079007.1499122623</v>
      </c>
      <c r="BB101" s="1">
        <f>IF(Income_CF!BB103="","",(1+'Cost and Benefit Parameters'!$C$17)*Income_CF!BB103*(Cohort_WP!BB101/Cohort_CF!BB101))</f>
        <v>7183541.2160365358</v>
      </c>
      <c r="BC101" s="1" t="str">
        <f>IF(Income_CF!BC103="","",(1+'Cost and Benefit Parameters'!$C$17)*Income_CF!BC103*(Cohort_WP!BC101/Cohort_CF!BC101))</f>
        <v/>
      </c>
      <c r="BD101" s="1" t="str">
        <f>IF(Income_CF!BD103="","",(1+'Cost and Benefit Parameters'!$C$17)*Income_CF!BD103*(Cohort_WP!BD101/Cohort_CF!BD101))</f>
        <v/>
      </c>
      <c r="BE101" s="1" t="str">
        <f>IF(Income_CF!BE103="","",(1+'Cost and Benefit Parameters'!$C$17)*Income_CF!BE103*(Cohort_WP!BE101/Cohort_CF!BE101))</f>
        <v/>
      </c>
      <c r="BF101" s="1" t="str">
        <f>IF(Income_CF!BF103="","",(1+'Cost and Benefit Parameters'!$C$17)*Income_CF!BF103*(Cohort_WP!BF101/Cohort_CF!BF101))</f>
        <v/>
      </c>
      <c r="BG101" s="1" t="str">
        <f>IF(Income_CF!BG103="","",(1+'Cost and Benefit Parameters'!$C$17)*Income_CF!BG103*(Cohort_WP!BG101/Cohort_CF!BG101))</f>
        <v/>
      </c>
      <c r="BH101" s="1" t="str">
        <f>IF(Income_CF!BH103="","",(1+'Cost and Benefit Parameters'!$C$17)*Income_CF!BH103*(Cohort_WP!BH101/Cohort_CF!BH101))</f>
        <v/>
      </c>
      <c r="BI101" s="1" t="str">
        <f>IF(Income_CF!BI103="","",(1+'Cost and Benefit Parameters'!$C$17)*Income_CF!BI103*(Cohort_WP!BI101/Cohort_CF!BI101))</f>
        <v/>
      </c>
      <c r="BJ101" s="1" t="str">
        <f>IF(Income_CF!BJ103="","",(1+'Cost and Benefit Parameters'!$C$17)*Income_CF!BJ103*(Cohort_WP!BJ101/Cohort_CF!BJ101))</f>
        <v/>
      </c>
      <c r="BK101" s="1" t="str">
        <f>IF(Income_CF!BK103="","",(1+'Cost and Benefit Parameters'!$C$17)*Income_CF!BK103*(Cohort_WP!BK101/Cohort_CF!BK101))</f>
        <v/>
      </c>
      <c r="BL101" s="1" t="str">
        <f>IF(Income_CF!BL103="","",(1+'Cost and Benefit Parameters'!$C$17)*Income_CF!BL103*(Cohort_WP!BL101/Cohort_CF!BL101))</f>
        <v/>
      </c>
      <c r="BM101" s="1" t="str">
        <f>IF(Income_CF!BM103="","",(1+'Cost and Benefit Parameters'!$C$17)*Income_CF!BM103*(Cohort_WP!BM101/Cohort_CF!BM101))</f>
        <v/>
      </c>
      <c r="BN101" s="1" t="str">
        <f>IF(Income_CF!BN103="","",(1+'Cost and Benefit Parameters'!$C$17)*Income_CF!BN103*(Cohort_WP!BN101/Cohort_CF!BN101))</f>
        <v/>
      </c>
      <c r="BO101" s="1" t="str">
        <f>IF(Income_CF!BO103="","",(1+'Cost and Benefit Parameters'!$C$17)*Income_CF!BO103*(Cohort_WP!BO101/Cohort_CF!BO101))</f>
        <v/>
      </c>
      <c r="BP101" s="1" t="str">
        <f>IF(Income_CF!BP103="","",(1+'Cost and Benefit Parameters'!$C$17)*Income_CF!BP103*(Cohort_WP!BP101/Cohort_CF!BP101))</f>
        <v/>
      </c>
      <c r="BQ101" s="1" t="str">
        <f>IF(Income_CF!BQ103="","",(1+'Cost and Benefit Parameters'!$C$17)*Income_CF!BQ103*(Cohort_WP!BQ101/Cohort_CF!BQ101))</f>
        <v/>
      </c>
      <c r="BR101" s="1" t="str">
        <f>IF(Income_CF!BR103="","",(1+'Cost and Benefit Parameters'!$C$17)*Income_CF!BR103*(Cohort_WP!BR101/Cohort_CF!BR101))</f>
        <v/>
      </c>
    </row>
    <row r="102" spans="1:72" x14ac:dyDescent="0.55000000000000004">
      <c r="A102" s="642"/>
      <c r="B102" t="s">
        <v>471</v>
      </c>
      <c r="J102" s="1"/>
      <c r="K102" s="1"/>
      <c r="L102" s="1" t="str">
        <f>IF(Income_CF!L104="","",(1+'Cost and Benefit Parameters'!$C$17)*Income_CF!L104*(Cohort_WP!L102/Cohort_CF!L102))</f>
        <v/>
      </c>
      <c r="M102" s="1" t="str">
        <f>IF(Income_CF!M104="","",(1+'Cost and Benefit Parameters'!$C$17)*Income_CF!M104*(Cohort_WP!M102/Cohort_CF!M102))</f>
        <v/>
      </c>
      <c r="N102" s="1" t="str">
        <f>IF(Income_CF!N104="","",(1+'Cost and Benefit Parameters'!$C$17)*Income_CF!N104*(Cohort_WP!N102/Cohort_CF!N102))</f>
        <v/>
      </c>
      <c r="O102" s="1" t="str">
        <f>IF(Income_CF!O104="","",(1+'Cost and Benefit Parameters'!$C$17)*Income_CF!O104*(Cohort_WP!O102/Cohort_CF!O102))</f>
        <v/>
      </c>
      <c r="P102" s="1">
        <f>IF(Income_CF!P104="","",(1+'Cost and Benefit Parameters'!$C$17)*Income_CF!P104*(Cohort_WP!P102/Cohort_CF!P102))</f>
        <v>2655300.9007067704</v>
      </c>
      <c r="Q102" s="1">
        <f>IF(Income_CF!Q104="","",(1+'Cost and Benefit Parameters'!$C$17)*Income_CF!Q104*(Cohort_WP!Q102/Cohort_CF!Q102))</f>
        <v>2758306.1680714721</v>
      </c>
      <c r="R102" s="1">
        <f>IF(Income_CF!R104="","",(1+'Cost and Benefit Parameters'!$C$17)*Income_CF!R104*(Cohort_WP!R102/Cohort_CF!R102))</f>
        <v>2863588.5794558255</v>
      </c>
      <c r="S102" s="1">
        <f>IF(Income_CF!S104="","",(1+'Cost and Benefit Parameters'!$C$17)*Income_CF!S104*(Cohort_WP!S102/Cohort_CF!S102))</f>
        <v>2971106.3402792029</v>
      </c>
      <c r="T102" s="1">
        <f>IF(Income_CF!T104="","",(1+'Cost and Benefit Parameters'!$C$17)*Income_CF!T104*(Cohort_WP!T102/Cohort_CF!T102))</f>
        <v>3099662.3643630031</v>
      </c>
      <c r="U102" s="1">
        <f>IF(Income_CF!U104="","",(1+'Cost and Benefit Parameters'!$C$17)*Income_CF!U104*(Cohort_WP!U102/Cohort_CF!U102))</f>
        <v>3210260.2001045146</v>
      </c>
      <c r="V102" s="1">
        <f>IF(Income_CF!V104="","",(1+'Cost and Benefit Parameters'!$C$17)*Income_CF!V104*(Cohort_WP!V102/Cohort_CF!V102))</f>
        <v>3322809.9496017322</v>
      </c>
      <c r="W102" s="1">
        <f>IF(Income_CF!W104="","",(1+'Cost and Benefit Parameters'!$C$17)*Income_CF!W104*(Cohort_WP!W102/Cohort_CF!W102))</f>
        <v>3437242.6597167272</v>
      </c>
      <c r="X102" s="1">
        <f>IF(Income_CF!X104="","",(1+'Cost and Benefit Parameters'!$C$17)*Income_CF!X104*(Cohort_WP!X102/Cohort_CF!X102))</f>
        <v>3553483.5349641722</v>
      </c>
      <c r="Y102" s="1">
        <f>IF(Income_CF!Y104="","",(1+'Cost and Benefit Parameters'!$C$17)*Income_CF!Y104*(Cohort_WP!Y102/Cohort_CF!Y102))</f>
        <v>3671451.9188503139</v>
      </c>
      <c r="Z102" s="1">
        <f>IF(Income_CF!Z104="","",(1+'Cost and Benefit Parameters'!$C$17)*Income_CF!Z104*(Cohort_WP!Z102/Cohort_CF!Z102))</f>
        <v>3791061.2924467875</v>
      </c>
      <c r="AA102" s="1">
        <f>IF(Income_CF!AA104="","",(1+'Cost and Benefit Parameters'!$C$17)*Income_CF!AA104*(Cohort_WP!AA102/Cohort_CF!AA102))</f>
        <v>3912219.2907870659</v>
      </c>
      <c r="AB102" s="1">
        <f>IF(Income_CF!AB104="","",(1+'Cost and Benefit Parameters'!$C$17)*Income_CF!AB104*(Cohort_WP!AB102/Cohort_CF!AB102))</f>
        <v>4034827.7376170764</v>
      </c>
      <c r="AC102" s="1">
        <f>IF(Income_CF!AC104="","",(1+'Cost and Benefit Parameters'!$C$17)*Income_CF!AC104*(Cohort_WP!AC102/Cohort_CF!AC102))</f>
        <v>4158782.6989708166</v>
      </c>
      <c r="AD102" s="1">
        <f>IF(Income_CF!AD104="","",(1+'Cost and Benefit Parameters'!$C$17)*Income_CF!AD104*(Cohort_WP!AD102/Cohort_CF!AD102))</f>
        <v>4283974.5559763713</v>
      </c>
      <c r="AE102" s="1">
        <f>IF(Income_CF!AE104="","",(1+'Cost and Benefit Parameters'!$C$17)*Income_CF!AE104*(Cohort_WP!AE102/Cohort_CF!AE102))</f>
        <v>4410288.0972291492</v>
      </c>
      <c r="AF102" s="1">
        <f>IF(Income_CF!AF104="","",(1+'Cost and Benefit Parameters'!$C$17)*Income_CF!AF104*(Cohort_WP!AF102/Cohort_CF!AF102))</f>
        <v>4537602.6309954636</v>
      </c>
      <c r="AG102" s="1">
        <f>IF(Income_CF!AG104="","",(1+'Cost and Benefit Parameters'!$C$17)*Income_CF!AG104*(Cohort_WP!AG102/Cohort_CF!AG102))</f>
        <v>4665792.1174339512</v>
      </c>
      <c r="AH102" s="1">
        <f>IF(Income_CF!AH104="","",(1+'Cost and Benefit Parameters'!$C$17)*Income_CF!AH104*(Cohort_WP!AH102/Cohort_CF!AH102))</f>
        <v>4794725.3209418319</v>
      </c>
      <c r="AI102" s="1">
        <f>IF(Income_CF!AI104="","",(1+'Cost and Benefit Parameters'!$C$17)*Income_CF!AI104*(Cohort_WP!AI102/Cohort_CF!AI102))</f>
        <v>4924265.9826511079</v>
      </c>
      <c r="AJ102" s="1">
        <f>IF(Income_CF!AJ104="","",(1+'Cost and Benefit Parameters'!$C$17)*Income_CF!AJ104*(Cohort_WP!AJ102/Cohort_CF!AJ102))</f>
        <v>5054273.013014256</v>
      </c>
      <c r="AK102" s="1">
        <f>IF(Income_CF!AK104="","",(1+'Cost and Benefit Parameters'!$C$17)*Income_CF!AK104*(Cohort_WP!AK102/Cohort_CF!AK102))</f>
        <v>5184600.7043322772</v>
      </c>
      <c r="AL102" s="1">
        <f>IF(Income_CF!AL104="","",(1+'Cost and Benefit Parameters'!$C$17)*Income_CF!AL104*(Cohort_WP!AL102/Cohort_CF!AL102))</f>
        <v>5315098.9629884008</v>
      </c>
      <c r="AM102" s="1">
        <f>IF(Income_CF!AM104="","",(1+'Cost and Benefit Parameters'!$C$17)*Income_CF!AM104*(Cohort_WP!AM102/Cohort_CF!AM102))</f>
        <v>5445613.5610616235</v>
      </c>
      <c r="AN102" s="1">
        <f>IF(Income_CF!AN104="","",(1+'Cost and Benefit Parameters'!$C$17)*Income_CF!AN104*(Cohort_WP!AN102/Cohort_CF!AN102))</f>
        <v>5575986.4069023998</v>
      </c>
      <c r="AO102" s="1">
        <f>IF(Income_CF!AO104="","",(1+'Cost and Benefit Parameters'!$C$17)*Income_CF!AO104*(Cohort_WP!AO102/Cohort_CF!AO102))</f>
        <v>5706055.8341620313</v>
      </c>
      <c r="AP102" s="1">
        <f>IF(Income_CF!AP104="","",(1+'Cost and Benefit Parameters'!$C$17)*Income_CF!AP104*(Cohort_WP!AP102/Cohort_CF!AP102))</f>
        <v>5835656.9086765051</v>
      </c>
      <c r="AQ102" s="1">
        <f>IF(Income_CF!AQ104="","",(1+'Cost and Benefit Parameters'!$C$17)*Income_CF!AQ104*(Cohort_WP!AQ102/Cohort_CF!AQ102))</f>
        <v>5964621.7525144732</v>
      </c>
      <c r="AR102" s="1">
        <f>IF(Income_CF!AR104="","",(1+'Cost and Benefit Parameters'!$C$17)*Income_CF!AR104*(Cohort_WP!AR102/Cohort_CF!AR102))</f>
        <v>6092779.8844106616</v>
      </c>
      <c r="AS102" s="1">
        <f>IF(Income_CF!AS104="","",(1+'Cost and Benefit Parameters'!$C$17)*Income_CF!AS104*(Cohort_WP!AS102/Cohort_CF!AS102))</f>
        <v>6219958.5757177472</v>
      </c>
      <c r="AT102" s="1">
        <f>IF(Income_CF!AT104="","",(1+'Cost and Benefit Parameters'!$C$17)*Income_CF!AT104*(Cohort_WP!AT102/Cohort_CF!AT102))</f>
        <v>6345983.2209253041</v>
      </c>
      <c r="AU102" s="1">
        <f>IF(Income_CF!AU104="","",(1+'Cost and Benefit Parameters'!$C$17)*Income_CF!AU104*(Cohort_WP!AU102/Cohort_CF!AU102))</f>
        <v>6470677.7217110228</v>
      </c>
      <c r="AV102" s="1">
        <f>IF(Income_CF!AV104="","",(1+'Cost and Benefit Parameters'!$C$17)*Income_CF!AV104*(Cohort_WP!AV102/Cohort_CF!AV102))</f>
        <v>6593864.8834108803</v>
      </c>
      <c r="AW102" s="1">
        <f>IF(Income_CF!AW104="","",(1+'Cost and Benefit Parameters'!$C$17)*Income_CF!AW104*(Cohort_WP!AW102/Cohort_CF!AW102))</f>
        <v>6715366.8227187479</v>
      </c>
      <c r="AX102" s="1">
        <f>IF(Income_CF!AX104="","",(1+'Cost and Benefit Parameters'!$C$17)*Income_CF!AX104*(Cohort_WP!AX102/Cohort_CF!AX102))</f>
        <v>6835005.3853551326</v>
      </c>
      <c r="AY102" s="1">
        <f>IF(Income_CF!AY104="","",(1+'Cost and Benefit Parameters'!$C$17)*Income_CF!AY104*(Cohort_WP!AY102/Cohort_CF!AY102))</f>
        <v>6952602.5723778466</v>
      </c>
      <c r="AZ102" s="1">
        <f>IF(Income_CF!AZ104="","",(1+'Cost and Benefit Parameters'!$C$17)*Income_CF!AZ104*(Cohort_WP!AZ102/Cohort_CF!AZ102))</f>
        <v>7067980.973745808</v>
      </c>
      <c r="BA102" s="1">
        <f>IF(Income_CF!BA104="","",(1+'Cost and Benefit Parameters'!$C$17)*Income_CF!BA104*(Cohort_WP!BA102/Cohort_CF!BA102))</f>
        <v>7180964.207691838</v>
      </c>
      <c r="BB102" s="1">
        <f>IF(Income_CF!BB104="","",(1+'Cost and Benefit Parameters'!$C$17)*Income_CF!BB104*(Cohort_WP!BB102/Cohort_CF!BB102))</f>
        <v>7291377.3644096274</v>
      </c>
      <c r="BC102" s="1">
        <f>IF(Income_CF!BC104="","",(1+'Cost and Benefit Parameters'!$C$17)*Income_CF!BC104*(Cohort_WP!BC102/Cohort_CF!BC102))</f>
        <v>7399047.4525176315</v>
      </c>
      <c r="BD102" s="1" t="str">
        <f>IF(Income_CF!BD104="","",(1+'Cost and Benefit Parameters'!$C$17)*Income_CF!BD104*(Cohort_WP!BD102/Cohort_CF!BD102))</f>
        <v/>
      </c>
      <c r="BE102" s="1" t="str">
        <f>IF(Income_CF!BE104="","",(1+'Cost and Benefit Parameters'!$C$17)*Income_CF!BE104*(Cohort_WP!BE102/Cohort_CF!BE102))</f>
        <v/>
      </c>
      <c r="BF102" s="1" t="str">
        <f>IF(Income_CF!BF104="","",(1+'Cost and Benefit Parameters'!$C$17)*Income_CF!BF104*(Cohort_WP!BF102/Cohort_CF!BF102))</f>
        <v/>
      </c>
      <c r="BG102" s="1" t="str">
        <f>IF(Income_CF!BG104="","",(1+'Cost and Benefit Parameters'!$C$17)*Income_CF!BG104*(Cohort_WP!BG102/Cohort_CF!BG102))</f>
        <v/>
      </c>
      <c r="BH102" s="1" t="str">
        <f>IF(Income_CF!BH104="","",(1+'Cost and Benefit Parameters'!$C$17)*Income_CF!BH104*(Cohort_WP!BH102/Cohort_CF!BH102))</f>
        <v/>
      </c>
      <c r="BI102" s="1" t="str">
        <f>IF(Income_CF!BI104="","",(1+'Cost and Benefit Parameters'!$C$17)*Income_CF!BI104*(Cohort_WP!BI102/Cohort_CF!BI102))</f>
        <v/>
      </c>
      <c r="BJ102" s="1" t="str">
        <f>IF(Income_CF!BJ104="","",(1+'Cost and Benefit Parameters'!$C$17)*Income_CF!BJ104*(Cohort_WP!BJ102/Cohort_CF!BJ102))</f>
        <v/>
      </c>
      <c r="BK102" s="1" t="str">
        <f>IF(Income_CF!BK104="","",(1+'Cost and Benefit Parameters'!$C$17)*Income_CF!BK104*(Cohort_WP!BK102/Cohort_CF!BK102))</f>
        <v/>
      </c>
      <c r="BL102" s="1" t="str">
        <f>IF(Income_CF!BL104="","",(1+'Cost and Benefit Parameters'!$C$17)*Income_CF!BL104*(Cohort_WP!BL102/Cohort_CF!BL102))</f>
        <v/>
      </c>
      <c r="BM102" s="1" t="str">
        <f>IF(Income_CF!BM104="","",(1+'Cost and Benefit Parameters'!$C$17)*Income_CF!BM104*(Cohort_WP!BM102/Cohort_CF!BM102))</f>
        <v/>
      </c>
      <c r="BN102" s="1" t="str">
        <f>IF(Income_CF!BN104="","",(1+'Cost and Benefit Parameters'!$C$17)*Income_CF!BN104*(Cohort_WP!BN102/Cohort_CF!BN102))</f>
        <v/>
      </c>
      <c r="BO102" s="1" t="str">
        <f>IF(Income_CF!BO104="","",(1+'Cost and Benefit Parameters'!$C$17)*Income_CF!BO104*(Cohort_WP!BO102/Cohort_CF!BO102))</f>
        <v/>
      </c>
      <c r="BP102" s="1" t="str">
        <f>IF(Income_CF!BP104="","",(1+'Cost and Benefit Parameters'!$C$17)*Income_CF!BP104*(Cohort_WP!BP102/Cohort_CF!BP102))</f>
        <v/>
      </c>
      <c r="BQ102" s="1" t="str">
        <f>IF(Income_CF!BQ104="","",(1+'Cost and Benefit Parameters'!$C$17)*Income_CF!BQ104*(Cohort_WP!BQ102/Cohort_CF!BQ102))</f>
        <v/>
      </c>
      <c r="BR102" s="1" t="str">
        <f>IF(Income_CF!BR104="","",(1+'Cost and Benefit Parameters'!$C$17)*Income_CF!BR104*(Cohort_WP!BR102/Cohort_CF!BR102))</f>
        <v/>
      </c>
    </row>
    <row r="103" spans="1:72" x14ac:dyDescent="0.55000000000000004">
      <c r="A103" s="642"/>
      <c r="B103" t="s">
        <v>472</v>
      </c>
      <c r="K103" s="1"/>
      <c r="L103" s="1" t="str">
        <f>IF(Income_CF!L105="","",(1+'Cost and Benefit Parameters'!$C$17)*Income_CF!L105*(Cohort_WP!L103/Cohort_CF!L103))</f>
        <v/>
      </c>
      <c r="M103" s="1" t="str">
        <f>IF(Income_CF!M105="","",(1+'Cost and Benefit Parameters'!$C$17)*Income_CF!M105*(Cohort_WP!M103/Cohort_CF!M103))</f>
        <v/>
      </c>
      <c r="N103" s="1" t="str">
        <f>IF(Income_CF!N105="","",(1+'Cost and Benefit Parameters'!$C$17)*Income_CF!N105*(Cohort_WP!N103/Cohort_CF!N103))</f>
        <v/>
      </c>
      <c r="O103" s="1" t="str">
        <f>IF(Income_CF!O105="","",(1+'Cost and Benefit Parameters'!$C$17)*Income_CF!O105*(Cohort_WP!O103/Cohort_CF!O103))</f>
        <v/>
      </c>
      <c r="P103" s="1" t="str">
        <f>IF(Income_CF!P105="","",(1+'Cost and Benefit Parameters'!$C$17)*Income_CF!P105*(Cohort_WP!P103/Cohort_CF!P103))</f>
        <v/>
      </c>
      <c r="Q103" s="1">
        <f>IF(Income_CF!Q105="","",(1+'Cost and Benefit Parameters'!$C$17)*Income_CF!Q105*(Cohort_WP!Q103/Cohort_CF!Q103))</f>
        <v>2734959.9277279736</v>
      </c>
      <c r="R103" s="1">
        <f>IF(Income_CF!R105="","",(1+'Cost and Benefit Parameters'!$C$17)*Income_CF!R105*(Cohort_WP!R103/Cohort_CF!R103))</f>
        <v>2841055.3531136154</v>
      </c>
      <c r="S103" s="1">
        <f>IF(Income_CF!S105="","",(1+'Cost and Benefit Parameters'!$C$17)*Income_CF!S105*(Cohort_WP!S103/Cohort_CF!S103))</f>
        <v>2949496.2368394998</v>
      </c>
      <c r="T103" s="1">
        <f>IF(Income_CF!T105="","",(1+'Cost and Benefit Parameters'!$C$17)*Income_CF!T105*(Cohort_WP!T103/Cohort_CF!T103))</f>
        <v>3060239.5304875793</v>
      </c>
      <c r="U103" s="1">
        <f>IF(Income_CF!U105="","",(1+'Cost and Benefit Parameters'!$C$17)*Income_CF!U105*(Cohort_WP!U103/Cohort_CF!U103))</f>
        <v>3192652.2352938922</v>
      </c>
      <c r="V103" s="1">
        <f>IF(Income_CF!V105="","",(1+'Cost and Benefit Parameters'!$C$17)*Income_CF!V105*(Cohort_WP!V103/Cohort_CF!V103))</f>
        <v>3306568.0061076502</v>
      </c>
      <c r="W103" s="1">
        <f>IF(Income_CF!W105="","",(1+'Cost and Benefit Parameters'!$C$17)*Income_CF!W105*(Cohort_WP!W103/Cohort_CF!W103))</f>
        <v>3422494.2480897838</v>
      </c>
      <c r="X103" s="1">
        <f>IF(Income_CF!X105="","",(1+'Cost and Benefit Parameters'!$C$17)*Income_CF!X105*(Cohort_WP!X103/Cohort_CF!X103))</f>
        <v>3540359.9395082286</v>
      </c>
      <c r="Y103" s="1">
        <f>IF(Income_CF!Y105="","",(1+'Cost and Benefit Parameters'!$C$17)*Income_CF!Y105*(Cohort_WP!Y103/Cohort_CF!Y103))</f>
        <v>3660088.0410130965</v>
      </c>
      <c r="Z103" s="1">
        <f>IF(Income_CF!Z105="","",(1+'Cost and Benefit Parameters'!$C$17)*Income_CF!Z105*(Cohort_WP!Z103/Cohort_CF!Z103))</f>
        <v>3781595.4764158232</v>
      </c>
      <c r="AA103" s="1">
        <f>IF(Income_CF!AA105="","",(1+'Cost and Benefit Parameters'!$C$17)*Income_CF!AA105*(Cohort_WP!AA103/Cohort_CF!AA103))</f>
        <v>3904793.1312201903</v>
      </c>
      <c r="AB103" s="1">
        <f>IF(Income_CF!AB105="","",(1+'Cost and Benefit Parameters'!$C$17)*Income_CF!AB105*(Cohort_WP!AB103/Cohort_CF!AB103))</f>
        <v>4029585.8695106781</v>
      </c>
      <c r="AC103" s="1">
        <f>IF(Income_CF!AC105="","",(1+'Cost and Benefit Parameters'!$C$17)*Income_CF!AC105*(Cohort_WP!AC103/Cohort_CF!AC103))</f>
        <v>4155872.569745589</v>
      </c>
      <c r="AD103" s="1">
        <f>IF(Income_CF!AD105="","",(1+'Cost and Benefit Parameters'!$C$17)*Income_CF!AD105*(Cohort_WP!AD103/Cohort_CF!AD103))</f>
        <v>4283546.1799399406</v>
      </c>
      <c r="AE103" s="1">
        <f>IF(Income_CF!AE105="","",(1+'Cost and Benefit Parameters'!$C$17)*Income_CF!AE105*(Cohort_WP!AE103/Cohort_CF!AE103))</f>
        <v>4412493.7926556626</v>
      </c>
      <c r="AF103" s="1">
        <f>IF(Income_CF!AF105="","",(1+'Cost and Benefit Parameters'!$C$17)*Income_CF!AF105*(Cohort_WP!AF103/Cohort_CF!AF103))</f>
        <v>4542596.7401460232</v>
      </c>
      <c r="AG103" s="1">
        <f>IF(Income_CF!AG105="","",(1+'Cost and Benefit Parameters'!$C$17)*Income_CF!AG105*(Cohort_WP!AG103/Cohort_CF!AG103))</f>
        <v>4673730.7099253275</v>
      </c>
      <c r="AH103" s="1">
        <f>IF(Income_CF!AH105="","",(1+'Cost and Benefit Parameters'!$C$17)*Income_CF!AH105*(Cohort_WP!AH103/Cohort_CF!AH103))</f>
        <v>4805765.8809569692</v>
      </c>
      <c r="AI103" s="1">
        <f>IF(Income_CF!AI105="","",(1+'Cost and Benefit Parameters'!$C$17)*Income_CF!AI105*(Cohort_WP!AI103/Cohort_CF!AI103))</f>
        <v>4938567.0805700868</v>
      </c>
      <c r="AJ103" s="1">
        <f>IF(Income_CF!AJ105="","",(1+'Cost and Benefit Parameters'!$C$17)*Income_CF!AJ105*(Cohort_WP!AJ103/Cohort_CF!AJ103))</f>
        <v>5071993.9621306406</v>
      </c>
      <c r="AK103" s="1">
        <f>IF(Income_CF!AK105="","",(1+'Cost and Benefit Parameters'!$C$17)*Income_CF!AK105*(Cohort_WP!AK103/Cohort_CF!AK103))</f>
        <v>5205901.2034046846</v>
      </c>
      <c r="AL103" s="1">
        <f>IF(Income_CF!AL105="","",(1+'Cost and Benefit Parameters'!$C$17)*Income_CF!AL105*(Cohort_WP!AL103/Cohort_CF!AL103))</f>
        <v>5340138.7254622439</v>
      </c>
      <c r="AM103" s="1">
        <f>IF(Income_CF!AM105="","",(1+'Cost and Benefit Parameters'!$C$17)*Income_CF!AM105*(Cohort_WP!AM103/Cohort_CF!AM103))</f>
        <v>5474551.9318780527</v>
      </c>
      <c r="AN103" s="1">
        <f>IF(Income_CF!AN105="","",(1+'Cost and Benefit Parameters'!$C$17)*Income_CF!AN105*(Cohort_WP!AN103/Cohort_CF!AN103))</f>
        <v>5608981.967893471</v>
      </c>
      <c r="AO103" s="1">
        <f>IF(Income_CF!AO105="","",(1+'Cost and Benefit Parameters'!$C$17)*Income_CF!AO105*(Cohort_WP!AO103/Cohort_CF!AO103))</f>
        <v>5743265.9991094721</v>
      </c>
      <c r="AP103" s="1">
        <f>IF(Income_CF!AP105="","",(1+'Cost and Benefit Parameters'!$C$17)*Income_CF!AP105*(Cohort_WP!AP103/Cohort_CF!AP103))</f>
        <v>5877237.5091868918</v>
      </c>
      <c r="AQ103" s="1">
        <f>IF(Income_CF!AQ105="","",(1+'Cost and Benefit Parameters'!$C$17)*Income_CF!AQ105*(Cohort_WP!AQ103/Cohort_CF!AQ103))</f>
        <v>6010726.6159367999</v>
      </c>
      <c r="AR103" s="1">
        <f>IF(Income_CF!AR105="","",(1+'Cost and Benefit Parameters'!$C$17)*Income_CF!AR105*(Cohort_WP!AR103/Cohort_CF!AR103))</f>
        <v>6143560.4050899073</v>
      </c>
      <c r="AS103" s="1">
        <f>IF(Income_CF!AS105="","",(1+'Cost and Benefit Parameters'!$C$17)*Income_CF!AS105*(Cohort_WP!AS103/Cohort_CF!AS103))</f>
        <v>6275563.2809429821</v>
      </c>
      <c r="AT103" s="1">
        <f>IF(Income_CF!AT105="","",(1+'Cost and Benefit Parameters'!$C$17)*Income_CF!AT105*(Cohort_WP!AT103/Cohort_CF!AT103))</f>
        <v>6406557.3329892764</v>
      </c>
      <c r="AU103" s="1">
        <f>IF(Income_CF!AU105="","",(1+'Cost and Benefit Parameters'!$C$17)*Income_CF!AU105*(Cohort_WP!AU103/Cohort_CF!AU103))</f>
        <v>6536362.7175530633</v>
      </c>
      <c r="AV103" s="1">
        <f>IF(Income_CF!AV105="","",(1+'Cost and Benefit Parameters'!$C$17)*Income_CF!AV105*(Cohort_WP!AV103/Cohort_CF!AV103))</f>
        <v>6664798.0533623556</v>
      </c>
      <c r="AW103" s="1">
        <f>IF(Income_CF!AW105="","",(1+'Cost and Benefit Parameters'!$C$17)*Income_CF!AW105*(Cohort_WP!AW103/Cohort_CF!AW103))</f>
        <v>6791680.8299132064</v>
      </c>
      <c r="AX103" s="1">
        <f>IF(Income_CF!AX105="","",(1+'Cost and Benefit Parameters'!$C$17)*Income_CF!AX105*(Cohort_WP!AX103/Cohort_CF!AX103))</f>
        <v>6916827.82740031</v>
      </c>
      <c r="AY103" s="1">
        <f>IF(Income_CF!AY105="","",(1+'Cost and Benefit Parameters'!$C$17)*Income_CF!AY105*(Cohort_WP!AY103/Cohort_CF!AY103))</f>
        <v>7040055.5469157873</v>
      </c>
      <c r="AZ103" s="1">
        <f>IF(Income_CF!AZ105="","",(1+'Cost and Benefit Parameters'!$C$17)*Income_CF!AZ105*(Cohort_WP!AZ103/Cohort_CF!AZ103))</f>
        <v>7161180.6495491825</v>
      </c>
      <c r="BA103" s="1">
        <f>IF(Income_CF!BA105="","",(1+'Cost and Benefit Parameters'!$C$17)*Income_CF!BA105*(Cohort_WP!BA103/Cohort_CF!BA103))</f>
        <v>7280020.4029581835</v>
      </c>
      <c r="BB103" s="1">
        <f>IF(Income_CF!BB105="","",(1+'Cost and Benefit Parameters'!$C$17)*Income_CF!BB105*(Cohort_WP!BB103/Cohort_CF!BB103))</f>
        <v>7396393.1339225927</v>
      </c>
      <c r="BC103" s="1">
        <f>IF(Income_CF!BC105="","",(1+'Cost and Benefit Parameters'!$C$17)*Income_CF!BC105*(Cohort_WP!BC103/Cohort_CF!BC103))</f>
        <v>7510118.685341917</v>
      </c>
      <c r="BD103" s="1">
        <f>IF(Income_CF!BD105="","",(1+'Cost and Benefit Parameters'!$C$17)*Income_CF!BD105*(Cohort_WP!BD103/Cohort_CF!BD103))</f>
        <v>7621018.8760931604</v>
      </c>
      <c r="BE103" s="1" t="str">
        <f>IF(Income_CF!BE105="","",(1+'Cost and Benefit Parameters'!$C$17)*Income_CF!BE105*(Cohort_WP!BE103/Cohort_CF!BE103))</f>
        <v/>
      </c>
      <c r="BF103" s="1" t="str">
        <f>IF(Income_CF!BF105="","",(1+'Cost and Benefit Parameters'!$C$17)*Income_CF!BF105*(Cohort_WP!BF103/Cohort_CF!BF103))</f>
        <v/>
      </c>
      <c r="BG103" s="1" t="str">
        <f>IF(Income_CF!BG105="","",(1+'Cost and Benefit Parameters'!$C$17)*Income_CF!BG105*(Cohort_WP!BG103/Cohort_CF!BG103))</f>
        <v/>
      </c>
      <c r="BH103" s="1" t="str">
        <f>IF(Income_CF!BH105="","",(1+'Cost and Benefit Parameters'!$C$17)*Income_CF!BH105*(Cohort_WP!BH103/Cohort_CF!BH103))</f>
        <v/>
      </c>
      <c r="BI103" s="1" t="str">
        <f>IF(Income_CF!BI105="","",(1+'Cost and Benefit Parameters'!$C$17)*Income_CF!BI105*(Cohort_WP!BI103/Cohort_CF!BI103))</f>
        <v/>
      </c>
      <c r="BJ103" s="1" t="str">
        <f>IF(Income_CF!BJ105="","",(1+'Cost and Benefit Parameters'!$C$17)*Income_CF!BJ105*(Cohort_WP!BJ103/Cohort_CF!BJ103))</f>
        <v/>
      </c>
      <c r="BK103" s="1" t="str">
        <f>IF(Income_CF!BK105="","",(1+'Cost and Benefit Parameters'!$C$17)*Income_CF!BK105*(Cohort_WP!BK103/Cohort_CF!BK103))</f>
        <v/>
      </c>
      <c r="BL103" s="1" t="str">
        <f>IF(Income_CF!BL105="","",(1+'Cost and Benefit Parameters'!$C$17)*Income_CF!BL105*(Cohort_WP!BL103/Cohort_CF!BL103))</f>
        <v/>
      </c>
      <c r="BM103" s="1" t="str">
        <f>IF(Income_CF!BM105="","",(1+'Cost and Benefit Parameters'!$C$17)*Income_CF!BM105*(Cohort_WP!BM103/Cohort_CF!BM103))</f>
        <v/>
      </c>
      <c r="BN103" s="1" t="str">
        <f>IF(Income_CF!BN105="","",(1+'Cost and Benefit Parameters'!$C$17)*Income_CF!BN105*(Cohort_WP!BN103/Cohort_CF!BN103))</f>
        <v/>
      </c>
      <c r="BO103" s="1" t="str">
        <f>IF(Income_CF!BO105="","",(1+'Cost and Benefit Parameters'!$C$17)*Income_CF!BO105*(Cohort_WP!BO103/Cohort_CF!BO103))</f>
        <v/>
      </c>
      <c r="BP103" s="1" t="str">
        <f>IF(Income_CF!BP105="","",(1+'Cost and Benefit Parameters'!$C$17)*Income_CF!BP105*(Cohort_WP!BP103/Cohort_CF!BP103))</f>
        <v/>
      </c>
      <c r="BQ103" s="1" t="str">
        <f>IF(Income_CF!BQ105="","",(1+'Cost and Benefit Parameters'!$C$17)*Income_CF!BQ105*(Cohort_WP!BQ103/Cohort_CF!BQ103))</f>
        <v/>
      </c>
      <c r="BR103" s="1" t="str">
        <f>IF(Income_CF!BR105="","",(1+'Cost and Benefit Parameters'!$C$17)*Income_CF!BR105*(Cohort_WP!BR103/Cohort_CF!BR103))</f>
        <v/>
      </c>
    </row>
    <row r="104" spans="1:72" x14ac:dyDescent="0.55000000000000004">
      <c r="A104" s="642"/>
      <c r="B104" t="s">
        <v>473</v>
      </c>
      <c r="L104" s="1" t="str">
        <f>IF(Income_CF!L106="","",(1+'Cost and Benefit Parameters'!$C$17)*Income_CF!L106*(Cohort_WP!L104/Cohort_CF!L104))</f>
        <v/>
      </c>
      <c r="M104" s="1" t="str">
        <f>IF(Income_CF!M106="","",(1+'Cost and Benefit Parameters'!$C$17)*Income_CF!M106*(Cohort_WP!M104/Cohort_CF!M104))</f>
        <v/>
      </c>
      <c r="N104" s="1" t="str">
        <f>IF(Income_CF!N106="","",(1+'Cost and Benefit Parameters'!$C$17)*Income_CF!N106*(Cohort_WP!N104/Cohort_CF!N104))</f>
        <v/>
      </c>
      <c r="O104" s="1" t="str">
        <f>IF(Income_CF!O106="","",(1+'Cost and Benefit Parameters'!$C$17)*Income_CF!O106*(Cohort_WP!O104/Cohort_CF!O104))</f>
        <v/>
      </c>
      <c r="P104" s="1" t="str">
        <f>IF(Income_CF!P106="","",(1+'Cost and Benefit Parameters'!$C$17)*Income_CF!P106*(Cohort_WP!P104/Cohort_CF!P104))</f>
        <v/>
      </c>
      <c r="Q104" s="1" t="str">
        <f>IF(Income_CF!Q106="","",(1+'Cost and Benefit Parameters'!$C$17)*Income_CF!Q106*(Cohort_WP!Q104/Cohort_CF!Q104))</f>
        <v/>
      </c>
      <c r="R104" s="1">
        <f>IF(Income_CF!R106="","",(1+'Cost and Benefit Parameters'!$C$17)*Income_CF!R106*(Cohort_WP!R104/Cohort_CF!R104))</f>
        <v>2817008.7255598125</v>
      </c>
      <c r="S104" s="1">
        <f>IF(Income_CF!S106="","",(1+'Cost and Benefit Parameters'!$C$17)*Income_CF!S106*(Cohort_WP!S104/Cohort_CF!S104))</f>
        <v>2926287.013707024</v>
      </c>
      <c r="T104" s="1">
        <f>IF(Income_CF!T106="","",(1+'Cost and Benefit Parameters'!$C$17)*Income_CF!T106*(Cohort_WP!T104/Cohort_CF!T104))</f>
        <v>3037981.1239446853</v>
      </c>
      <c r="U104" s="1">
        <f>IF(Income_CF!U106="","",(1+'Cost and Benefit Parameters'!$C$17)*Income_CF!U106*(Cohort_WP!U104/Cohort_CF!U104))</f>
        <v>3152046.716402207</v>
      </c>
      <c r="V104" s="1">
        <f>IF(Income_CF!V106="","",(1+'Cost and Benefit Parameters'!$C$17)*Income_CF!V106*(Cohort_WP!V104/Cohort_CF!V104))</f>
        <v>3288431.8023527092</v>
      </c>
      <c r="W104" s="1">
        <f>IF(Income_CF!W106="","",(1+'Cost and Benefit Parameters'!$C$17)*Income_CF!W106*(Cohort_WP!W104/Cohort_CF!W104))</f>
        <v>3405765.0462908796</v>
      </c>
      <c r="X104" s="1">
        <f>IF(Income_CF!X106="","",(1+'Cost and Benefit Parameters'!$C$17)*Income_CF!X106*(Cohort_WP!X104/Cohort_CF!X104))</f>
        <v>3525169.0755324778</v>
      </c>
      <c r="Y104" s="1">
        <f>IF(Income_CF!Y106="","",(1+'Cost and Benefit Parameters'!$C$17)*Income_CF!Y106*(Cohort_WP!Y104/Cohort_CF!Y104))</f>
        <v>3646570.7376934751</v>
      </c>
      <c r="Z104" s="1">
        <f>IF(Income_CF!Z106="","",(1+'Cost and Benefit Parameters'!$C$17)*Income_CF!Z106*(Cohort_WP!Z104/Cohort_CF!Z104))</f>
        <v>3769890.6822434897</v>
      </c>
      <c r="AA104" s="1">
        <f>IF(Income_CF!AA106="","",(1+'Cost and Benefit Parameters'!$C$17)*Income_CF!AA106*(Cohort_WP!AA104/Cohort_CF!AA104))</f>
        <v>3895043.3407082981</v>
      </c>
      <c r="AB104" s="1">
        <f>IF(Income_CF!AB106="","",(1+'Cost and Benefit Parameters'!$C$17)*Income_CF!AB106*(Cohort_WP!AB104/Cohort_CF!AB104))</f>
        <v>4021936.9251567968</v>
      </c>
      <c r="AC104" s="1">
        <f>IF(Income_CF!AC106="","",(1+'Cost and Benefit Parameters'!$C$17)*Income_CF!AC106*(Cohort_WP!AC104/Cohort_CF!AC104))</f>
        <v>4150473.4455959988</v>
      </c>
      <c r="AD104" s="1">
        <f>IF(Income_CF!AD106="","",(1+'Cost and Benefit Parameters'!$C$17)*Income_CF!AD106*(Cohort_WP!AD104/Cohort_CF!AD104))</f>
        <v>4280548.7468379559</v>
      </c>
      <c r="AE104" s="1">
        <f>IF(Income_CF!AE106="","",(1+'Cost and Benefit Parameters'!$C$17)*Income_CF!AE106*(Cohort_WP!AE104/Cohort_CF!AE104))</f>
        <v>4412052.5653381385</v>
      </c>
      <c r="AF104" s="1">
        <f>IF(Income_CF!AF106="","",(1+'Cost and Benefit Parameters'!$C$17)*Income_CF!AF106*(Cohort_WP!AF104/Cohort_CF!AF104))</f>
        <v>4544868.6064353324</v>
      </c>
      <c r="AG104" s="1">
        <f>IF(Income_CF!AG106="","",(1+'Cost and Benefit Parameters'!$C$17)*Income_CF!AG106*(Cohort_WP!AG104/Cohort_CF!AG104))</f>
        <v>4678874.6423504036</v>
      </c>
      <c r="AH104" s="1">
        <f>IF(Income_CF!AH106="","",(1+'Cost and Benefit Parameters'!$C$17)*Income_CF!AH106*(Cohort_WP!AH104/Cohort_CF!AH104))</f>
        <v>4813942.6312230872</v>
      </c>
      <c r="AI104" s="1">
        <f>IF(Income_CF!AI106="","",(1+'Cost and Benefit Parameters'!$C$17)*Income_CF!AI106*(Cohort_WP!AI104/Cohort_CF!AI104))</f>
        <v>4949938.8573856782</v>
      </c>
      <c r="AJ104" s="1">
        <f>IF(Income_CF!AJ106="","",(1+'Cost and Benefit Parameters'!$C$17)*Income_CF!AJ106*(Cohort_WP!AJ104/Cohort_CF!AJ104))</f>
        <v>5086724.0929871891</v>
      </c>
      <c r="AK104" s="1">
        <f>IF(Income_CF!AK106="","",(1+'Cost and Benefit Parameters'!$C$17)*Income_CF!AK106*(Cohort_WP!AK104/Cohort_CF!AK104))</f>
        <v>5224153.7809945615</v>
      </c>
      <c r="AL104" s="1">
        <f>IF(Income_CF!AL106="","",(1+'Cost and Benefit Parameters'!$C$17)*Income_CF!AL106*(Cohort_WP!AL104/Cohort_CF!AL104))</f>
        <v>5362078.2395068239</v>
      </c>
      <c r="AM104" s="1">
        <f>IF(Income_CF!AM106="","",(1+'Cost and Benefit Parameters'!$C$17)*Income_CF!AM106*(Cohort_WP!AM104/Cohort_CF!AM104))</f>
        <v>5500342.8872261122</v>
      </c>
      <c r="AN104" s="1">
        <f>IF(Income_CF!AN106="","",(1+'Cost and Benefit Parameters'!$C$17)*Income_CF!AN106*(Cohort_WP!AN104/Cohort_CF!AN104))</f>
        <v>5638788.4898343934</v>
      </c>
      <c r="AO104" s="1">
        <f>IF(Income_CF!AO106="","",(1+'Cost and Benefit Parameters'!$C$17)*Income_CF!AO106*(Cohort_WP!AO104/Cohort_CF!AO104))</f>
        <v>5777251.4269302767</v>
      </c>
      <c r="AP104" s="1">
        <f>IF(Income_CF!AP106="","",(1+'Cost and Benefit Parameters'!$C$17)*Income_CF!AP106*(Cohort_WP!AP104/Cohort_CF!AP104))</f>
        <v>5915563.9790827557</v>
      </c>
      <c r="AQ104" s="1">
        <f>IF(Income_CF!AQ106="","",(1+'Cost and Benefit Parameters'!$C$17)*Income_CF!AQ106*(Cohort_WP!AQ104/Cohort_CF!AQ104))</f>
        <v>6053554.6344624981</v>
      </c>
      <c r="AR104" s="1">
        <f>IF(Income_CF!AR106="","",(1+'Cost and Benefit Parameters'!$C$17)*Income_CF!AR106*(Cohort_WP!AR104/Cohort_CF!AR104))</f>
        <v>6191048.4144149031</v>
      </c>
      <c r="AS104" s="1">
        <f>IF(Income_CF!AS106="","",(1+'Cost and Benefit Parameters'!$C$17)*Income_CF!AS106*(Cohort_WP!AS104/Cohort_CF!AS104))</f>
        <v>6327867.217242606</v>
      </c>
      <c r="AT104" s="1">
        <f>IF(Income_CF!AT106="","",(1+'Cost and Benefit Parameters'!$C$17)*Income_CF!AT106*(Cohort_WP!AT104/Cohort_CF!AT104))</f>
        <v>6463830.1793712704</v>
      </c>
      <c r="AU104" s="1">
        <f>IF(Income_CF!AU106="","",(1+'Cost and Benefit Parameters'!$C$17)*Income_CF!AU106*(Cohort_WP!AU104/Cohort_CF!AU104))</f>
        <v>6598754.0529789561</v>
      </c>
      <c r="AV104" s="1">
        <f>IF(Income_CF!AV106="","",(1+'Cost and Benefit Parameters'!$C$17)*Income_CF!AV106*(Cohort_WP!AV104/Cohort_CF!AV104))</f>
        <v>6732453.5990796555</v>
      </c>
      <c r="AW104" s="1">
        <f>IF(Income_CF!AW106="","",(1+'Cost and Benefit Parameters'!$C$17)*Income_CF!AW106*(Cohort_WP!AW104/Cohort_CF!AW104))</f>
        <v>6864741.994963225</v>
      </c>
      <c r="AX104" s="1">
        <f>IF(Income_CF!AX106="","",(1+'Cost and Benefit Parameters'!$C$17)*Income_CF!AX106*(Cohort_WP!AX104/Cohort_CF!AX104))</f>
        <v>6995431.2548106005</v>
      </c>
      <c r="AY104" s="1">
        <f>IF(Income_CF!AY106="","",(1+'Cost and Benefit Parameters'!$C$17)*Income_CF!AY106*(Cohort_WP!AY104/Cohort_CF!AY104))</f>
        <v>7124332.6622223193</v>
      </c>
      <c r="AZ104" s="1">
        <f>IF(Income_CF!AZ106="","",(1+'Cost and Benefit Parameters'!$C$17)*Income_CF!AZ106*(Cohort_WP!AZ104/Cohort_CF!AZ104))</f>
        <v>7251257.2133232607</v>
      </c>
      <c r="BA104" s="1">
        <f>IF(Income_CF!BA106="","",(1+'Cost and Benefit Parameters'!$C$17)*Income_CF!BA106*(Cohort_WP!BA104/Cohort_CF!BA104))</f>
        <v>7376016.0690356577</v>
      </c>
      <c r="BB104" s="1">
        <f>IF(Income_CF!BB106="","",(1+'Cost and Benefit Parameters'!$C$17)*Income_CF!BB106*(Cohort_WP!BB104/Cohort_CF!BB104))</f>
        <v>7498421.0150469281</v>
      </c>
      <c r="BC104" s="1">
        <f>IF(Income_CF!BC106="","",(1+'Cost and Benefit Parameters'!$C$17)*Income_CF!BC106*(Cohort_WP!BC104/Cohort_CF!BC104))</f>
        <v>7618284.9279402681</v>
      </c>
      <c r="BD104" s="1">
        <f>IF(Income_CF!BD106="","",(1+'Cost and Benefit Parameters'!$C$17)*Income_CF!BD106*(Cohort_WP!BD104/Cohort_CF!BD104))</f>
        <v>7735422.2459021742</v>
      </c>
      <c r="BE104" s="1">
        <f>IF(Income_CF!BE106="","",(1+'Cost and Benefit Parameters'!$C$17)*Income_CF!BE106*(Cohort_WP!BE104/Cohort_CF!BE104))</f>
        <v>7849649.4423759552</v>
      </c>
      <c r="BF104" s="1" t="str">
        <f>IF(Income_CF!BF106="","",(1+'Cost and Benefit Parameters'!$C$17)*Income_CF!BF106*(Cohort_WP!BF104/Cohort_CF!BF104))</f>
        <v/>
      </c>
      <c r="BG104" s="1" t="str">
        <f>IF(Income_CF!BG106="","",(1+'Cost and Benefit Parameters'!$C$17)*Income_CF!BG106*(Cohort_WP!BG104/Cohort_CF!BG104))</f>
        <v/>
      </c>
      <c r="BH104" s="1" t="str">
        <f>IF(Income_CF!BH106="","",(1+'Cost and Benefit Parameters'!$C$17)*Income_CF!BH106*(Cohort_WP!BH104/Cohort_CF!BH104))</f>
        <v/>
      </c>
      <c r="BI104" s="1" t="str">
        <f>IF(Income_CF!BI106="","",(1+'Cost and Benefit Parameters'!$C$17)*Income_CF!BI106*(Cohort_WP!BI104/Cohort_CF!BI104))</f>
        <v/>
      </c>
      <c r="BJ104" s="1" t="str">
        <f>IF(Income_CF!BJ106="","",(1+'Cost and Benefit Parameters'!$C$17)*Income_CF!BJ106*(Cohort_WP!BJ104/Cohort_CF!BJ104))</f>
        <v/>
      </c>
      <c r="BK104" s="1" t="str">
        <f>IF(Income_CF!BK106="","",(1+'Cost and Benefit Parameters'!$C$17)*Income_CF!BK106*(Cohort_WP!BK104/Cohort_CF!BK104))</f>
        <v/>
      </c>
      <c r="BL104" s="1" t="str">
        <f>IF(Income_CF!BL106="","",(1+'Cost and Benefit Parameters'!$C$17)*Income_CF!BL106*(Cohort_WP!BL104/Cohort_CF!BL104))</f>
        <v/>
      </c>
      <c r="BM104" s="1" t="str">
        <f>IF(Income_CF!BM106="","",(1+'Cost and Benefit Parameters'!$C$17)*Income_CF!BM106*(Cohort_WP!BM104/Cohort_CF!BM104))</f>
        <v/>
      </c>
      <c r="BN104" s="1" t="str">
        <f>IF(Income_CF!BN106="","",(1+'Cost and Benefit Parameters'!$C$17)*Income_CF!BN106*(Cohort_WP!BN104/Cohort_CF!BN104))</f>
        <v/>
      </c>
      <c r="BO104" s="1" t="str">
        <f>IF(Income_CF!BO106="","",(1+'Cost and Benefit Parameters'!$C$17)*Income_CF!BO106*(Cohort_WP!BO104/Cohort_CF!BO104))</f>
        <v/>
      </c>
      <c r="BP104" s="1" t="str">
        <f>IF(Income_CF!BP106="","",(1+'Cost and Benefit Parameters'!$C$17)*Income_CF!BP106*(Cohort_WP!BP104/Cohort_CF!BP104))</f>
        <v/>
      </c>
      <c r="BQ104" s="1" t="str">
        <f>IF(Income_CF!BQ106="","",(1+'Cost and Benefit Parameters'!$C$17)*Income_CF!BQ106*(Cohort_WP!BQ104/Cohort_CF!BQ104))</f>
        <v/>
      </c>
      <c r="BR104" s="1" t="str">
        <f>IF(Income_CF!BR106="","",(1+'Cost and Benefit Parameters'!$C$17)*Income_CF!BR106*(Cohort_WP!BR104/Cohort_CF!BR104))</f>
        <v/>
      </c>
    </row>
    <row r="105" spans="1:72" x14ac:dyDescent="0.55000000000000004">
      <c r="A105" s="642"/>
      <c r="B105" t="s">
        <v>474</v>
      </c>
      <c r="L105" s="1" t="str">
        <f>IF(Income_CF!L107="","",(1+'Cost and Benefit Parameters'!$C$17)*Income_CF!L107*(Cohort_WP!L105/Cohort_CF!L105))</f>
        <v/>
      </c>
      <c r="M105" s="1" t="str">
        <f>IF(Income_CF!M107="","",(1+'Cost and Benefit Parameters'!$C$17)*Income_CF!M107*(Cohort_WP!M105/Cohort_CF!M105))</f>
        <v/>
      </c>
      <c r="N105" s="1" t="str">
        <f>IF(Income_CF!N107="","",(1+'Cost and Benefit Parameters'!$C$17)*Income_CF!N107*(Cohort_WP!N105/Cohort_CF!N105))</f>
        <v/>
      </c>
      <c r="O105" s="1" t="str">
        <f>IF(Income_CF!O107="","",(1+'Cost and Benefit Parameters'!$C$17)*Income_CF!O107*(Cohort_WP!O105/Cohort_CF!O105))</f>
        <v/>
      </c>
      <c r="P105" s="1" t="str">
        <f>IF(Income_CF!P107="","",(1+'Cost and Benefit Parameters'!$C$17)*Income_CF!P107*(Cohort_WP!P105/Cohort_CF!P105))</f>
        <v/>
      </c>
      <c r="Q105" s="1" t="str">
        <f>IF(Income_CF!Q107="","",(1+'Cost and Benefit Parameters'!$C$17)*Income_CF!Q107*(Cohort_WP!Q105/Cohort_CF!Q105))</f>
        <v/>
      </c>
      <c r="R105" s="1" t="str">
        <f>IF(Income_CF!R107="","",(1+'Cost and Benefit Parameters'!$C$17)*Income_CF!R107*(Cohort_WP!R105/Cohort_CF!R105))</f>
        <v/>
      </c>
      <c r="S105" s="1">
        <f>IF(Income_CF!S107="","",(1+'Cost and Benefit Parameters'!$C$17)*Income_CF!S107*(Cohort_WP!S105/Cohort_CF!S105))</f>
        <v>2901518.9873266066</v>
      </c>
      <c r="T105" s="1">
        <f>IF(Income_CF!T107="","",(1+'Cost and Benefit Parameters'!$C$17)*Income_CF!T107*(Cohort_WP!T105/Cohort_CF!T105))</f>
        <v>3014075.6241182345</v>
      </c>
      <c r="U105" s="1">
        <f>IF(Income_CF!U107="","",(1+'Cost and Benefit Parameters'!$C$17)*Income_CF!U107*(Cohort_WP!U105/Cohort_CF!U105))</f>
        <v>3129120.5576630263</v>
      </c>
      <c r="V105" s="1">
        <f>IF(Income_CF!V107="","",(1+'Cost and Benefit Parameters'!$C$17)*Income_CF!V107*(Cohort_WP!V105/Cohort_CF!V105))</f>
        <v>3246608.1178942728</v>
      </c>
      <c r="W105" s="1">
        <f>IF(Income_CF!W107="","",(1+'Cost and Benefit Parameters'!$C$17)*Income_CF!W107*(Cohort_WP!W105/Cohort_CF!W105))</f>
        <v>3387084.7564232904</v>
      </c>
      <c r="X105" s="1">
        <f>IF(Income_CF!X107="","",(1+'Cost and Benefit Parameters'!$C$17)*Income_CF!X107*(Cohort_WP!X105/Cohort_CF!X105))</f>
        <v>3507937.9976796061</v>
      </c>
      <c r="Y105" s="1">
        <f>IF(Income_CF!Y107="","",(1+'Cost and Benefit Parameters'!$C$17)*Income_CF!Y107*(Cohort_WP!Y105/Cohort_CF!Y105))</f>
        <v>3630924.1477984516</v>
      </c>
      <c r="Z105" s="1">
        <f>IF(Income_CF!Z107="","",(1+'Cost and Benefit Parameters'!$C$17)*Income_CF!Z107*(Cohort_WP!Z105/Cohort_CF!Z105))</f>
        <v>3755967.8598242803</v>
      </c>
      <c r="AA105" s="1">
        <f>IF(Income_CF!AA107="","",(1+'Cost and Benefit Parameters'!$C$17)*Income_CF!AA107*(Cohort_WP!AA105/Cohort_CF!AA105))</f>
        <v>3882987.4027107935</v>
      </c>
      <c r="AB105" s="1">
        <f>IF(Income_CF!AB107="","",(1+'Cost and Benefit Parameters'!$C$17)*Income_CF!AB107*(Cohort_WP!AB105/Cohort_CF!AB105))</f>
        <v>4011894.6409295467</v>
      </c>
      <c r="AC105" s="1">
        <f>IF(Income_CF!AC107="","",(1+'Cost and Benefit Parameters'!$C$17)*Income_CF!AC107*(Cohort_WP!AC105/Cohort_CF!AC105))</f>
        <v>4142595.0329115009</v>
      </c>
      <c r="AD105" s="1">
        <f>IF(Income_CF!AD107="","",(1+'Cost and Benefit Parameters'!$C$17)*Income_CF!AD107*(Cohort_WP!AD105/Cohort_CF!AD105))</f>
        <v>4274987.6489638779</v>
      </c>
      <c r="AE105" s="1">
        <f>IF(Income_CF!AE107="","",(1+'Cost and Benefit Parameters'!$C$17)*Income_CF!AE107*(Cohort_WP!AE105/Cohort_CF!AE105))</f>
        <v>4408965.2092430945</v>
      </c>
      <c r="AF105" s="1">
        <f>IF(Income_CF!AF107="","",(1+'Cost and Benefit Parameters'!$C$17)*Income_CF!AF107*(Cohort_WP!AF105/Cohort_CF!AF105))</f>
        <v>4544414.1422982831</v>
      </c>
      <c r="AG105" s="1">
        <f>IF(Income_CF!AG107="","",(1+'Cost and Benefit Parameters'!$C$17)*Income_CF!AG107*(Cohort_WP!AG105/Cohort_CF!AG105))</f>
        <v>4681214.6646283921</v>
      </c>
      <c r="AH105" s="1">
        <f>IF(Income_CF!AH107="","",(1+'Cost and Benefit Parameters'!$C$17)*Income_CF!AH107*(Cohort_WP!AH105/Cohort_CF!AH105))</f>
        <v>4819240.8816209156</v>
      </c>
      <c r="AI105" s="1">
        <f>IF(Income_CF!AI107="","",(1+'Cost and Benefit Parameters'!$C$17)*Income_CF!AI107*(Cohort_WP!AI105/Cohort_CF!AI105))</f>
        <v>4958360.9101597788</v>
      </c>
      <c r="AJ105" s="1">
        <f>IF(Income_CF!AJ107="","",(1+'Cost and Benefit Parameters'!$C$17)*Income_CF!AJ107*(Cohort_WP!AJ105/Cohort_CF!AJ105))</f>
        <v>5098437.0231072484</v>
      </c>
      <c r="AK105" s="1">
        <f>IF(Income_CF!AK107="","",(1+'Cost and Benefit Parameters'!$C$17)*Income_CF!AK107*(Cohort_WP!AK105/Cohort_CF!AK105))</f>
        <v>5239325.8157768063</v>
      </c>
      <c r="AL105" s="1">
        <f>IF(Income_CF!AL107="","",(1+'Cost and Benefit Parameters'!$C$17)*Income_CF!AL107*(Cohort_WP!AL105/Cohort_CF!AL105))</f>
        <v>5380878.3944243966</v>
      </c>
      <c r="AM105" s="1">
        <f>IF(Income_CF!AM107="","",(1+'Cost and Benefit Parameters'!$C$17)*Income_CF!AM107*(Cohort_WP!AM105/Cohort_CF!AM105))</f>
        <v>5522940.5866920296</v>
      </c>
      <c r="AN105" s="1">
        <f>IF(Income_CF!AN107="","",(1+'Cost and Benefit Parameters'!$C$17)*Income_CF!AN107*(Cohort_WP!AN105/Cohort_CF!AN105))</f>
        <v>5665353.1738428948</v>
      </c>
      <c r="AO105" s="1">
        <f>IF(Income_CF!AO107="","",(1+'Cost and Benefit Parameters'!$C$17)*Income_CF!AO107*(Cohort_WP!AO105/Cohort_CF!AO105))</f>
        <v>5807952.1445294265</v>
      </c>
      <c r="AP105" s="1">
        <f>IF(Income_CF!AP107="","",(1+'Cost and Benefit Parameters'!$C$17)*Income_CF!AP107*(Cohort_WP!AP105/Cohort_CF!AP105))</f>
        <v>5950568.9697381845</v>
      </c>
      <c r="AQ105" s="1">
        <f>IF(Income_CF!AQ107="","",(1+'Cost and Benefit Parameters'!$C$17)*Income_CF!AQ107*(Cohort_WP!AQ105/Cohort_CF!AQ105))</f>
        <v>6093030.898455237</v>
      </c>
      <c r="AR105" s="1">
        <f>IF(Income_CF!AR107="","",(1+'Cost and Benefit Parameters'!$C$17)*Income_CF!AR107*(Cohort_WP!AR105/Cohort_CF!AR105))</f>
        <v>6235161.2734963736</v>
      </c>
      <c r="AS105" s="1">
        <f>IF(Income_CF!AS107="","",(1+'Cost and Benefit Parameters'!$C$17)*Income_CF!AS107*(Cohort_WP!AS105/Cohort_CF!AS105))</f>
        <v>6376779.8668473512</v>
      </c>
      <c r="AT105" s="1">
        <f>IF(Income_CF!AT107="","",(1+'Cost and Benefit Parameters'!$C$17)*Income_CF!AT107*(Cohort_WP!AT105/Cohort_CF!AT105))</f>
        <v>6517703.2337598829</v>
      </c>
      <c r="AU105" s="1">
        <f>IF(Income_CF!AU107="","",(1+'Cost and Benefit Parameters'!$C$17)*Income_CF!AU107*(Cohort_WP!AU105/Cohort_CF!AU105))</f>
        <v>6657745.0847524097</v>
      </c>
      <c r="AV105" s="1">
        <f>IF(Income_CF!AV107="","",(1+'Cost and Benefit Parameters'!$C$17)*Income_CF!AV107*(Cohort_WP!AV105/Cohort_CF!AV105))</f>
        <v>6796716.6745683253</v>
      </c>
      <c r="AW105" s="1">
        <f>IF(Income_CF!AW107="","",(1+'Cost and Benefit Parameters'!$C$17)*Income_CF!AW107*(Cohort_WP!AW105/Cohort_CF!AW105))</f>
        <v>6934427.2070520455</v>
      </c>
      <c r="AX105" s="1">
        <f>IF(Income_CF!AX107="","",(1+'Cost and Benefit Parameters'!$C$17)*Income_CF!AX107*(Cohort_WP!AX105/Cohort_CF!AX105))</f>
        <v>7070684.2548121205</v>
      </c>
      <c r="AY105" s="1">
        <f>IF(Income_CF!AY107="","",(1+'Cost and Benefit Parameters'!$C$17)*Income_CF!AY107*(Cohort_WP!AY105/Cohort_CF!AY105))</f>
        <v>7205294.1924549211</v>
      </c>
      <c r="AZ105" s="1">
        <f>IF(Income_CF!AZ107="","",(1+'Cost and Benefit Parameters'!$C$17)*Income_CF!AZ107*(Cohort_WP!AZ105/Cohort_CF!AZ105))</f>
        <v>7338062.6420889897</v>
      </c>
      <c r="BA105" s="1">
        <f>IF(Income_CF!BA107="","",(1+'Cost and Benefit Parameters'!$C$17)*Income_CF!BA107*(Cohort_WP!BA105/Cohort_CF!BA105))</f>
        <v>7468794.9297229601</v>
      </c>
      <c r="BB105" s="1">
        <f>IF(Income_CF!BB107="","",(1+'Cost and Benefit Parameters'!$C$17)*Income_CF!BB107*(Cohort_WP!BB105/Cohort_CF!BB105))</f>
        <v>7597296.5511067286</v>
      </c>
      <c r="BC105" s="1">
        <f>IF(Income_CF!BC107="","",(1+'Cost and Benefit Parameters'!$C$17)*Income_CF!BC107*(Cohort_WP!BC105/Cohort_CF!BC105))</f>
        <v>7723373.6454983354</v>
      </c>
      <c r="BD105" s="1">
        <f>IF(Income_CF!BD107="","",(1+'Cost and Benefit Parameters'!$C$17)*Income_CF!BD107*(Cohort_WP!BD105/Cohort_CF!BD105))</f>
        <v>7846833.4757784763</v>
      </c>
      <c r="BE105" s="1">
        <f>IF(Income_CF!BE107="","",(1+'Cost and Benefit Parameters'!$C$17)*Income_CF!BE107*(Cohort_WP!BE105/Cohort_CF!BE105))</f>
        <v>7967484.9132792391</v>
      </c>
      <c r="BF105" s="1">
        <f>IF(Income_CF!BF107="","",(1+'Cost and Benefit Parameters'!$C$17)*Income_CF!BF107*(Cohort_WP!BF105/Cohort_CF!BF105))</f>
        <v>8085138.9256472345</v>
      </c>
      <c r="BG105" s="1" t="str">
        <f>IF(Income_CF!BG107="","",(1+'Cost and Benefit Parameters'!$C$17)*Income_CF!BG107*(Cohort_WP!BG105/Cohort_CF!BG105))</f>
        <v/>
      </c>
      <c r="BH105" s="1" t="str">
        <f>IF(Income_CF!BH107="","",(1+'Cost and Benefit Parameters'!$C$17)*Income_CF!BH107*(Cohort_WP!BH105/Cohort_CF!BH105))</f>
        <v/>
      </c>
      <c r="BI105" s="1" t="str">
        <f>IF(Income_CF!BI107="","",(1+'Cost and Benefit Parameters'!$C$17)*Income_CF!BI107*(Cohort_WP!BI105/Cohort_CF!BI105))</f>
        <v/>
      </c>
      <c r="BJ105" s="1" t="str">
        <f>IF(Income_CF!BJ107="","",(1+'Cost and Benefit Parameters'!$C$17)*Income_CF!BJ107*(Cohort_WP!BJ105/Cohort_CF!BJ105))</f>
        <v/>
      </c>
      <c r="BK105" s="1" t="str">
        <f>IF(Income_CF!BK107="","",(1+'Cost and Benefit Parameters'!$C$17)*Income_CF!BK107*(Cohort_WP!BK105/Cohort_CF!BK105))</f>
        <v/>
      </c>
      <c r="BL105" s="1" t="str">
        <f>IF(Income_CF!BL107="","",(1+'Cost and Benefit Parameters'!$C$17)*Income_CF!BL107*(Cohort_WP!BL105/Cohort_CF!BL105))</f>
        <v/>
      </c>
      <c r="BM105" s="1" t="str">
        <f>IF(Income_CF!BM107="","",(1+'Cost and Benefit Parameters'!$C$17)*Income_CF!BM107*(Cohort_WP!BM105/Cohort_CF!BM105))</f>
        <v/>
      </c>
      <c r="BN105" s="1" t="str">
        <f>IF(Income_CF!BN107="","",(1+'Cost and Benefit Parameters'!$C$17)*Income_CF!BN107*(Cohort_WP!BN105/Cohort_CF!BN105))</f>
        <v/>
      </c>
      <c r="BO105" s="1" t="str">
        <f>IF(Income_CF!BO107="","",(1+'Cost and Benefit Parameters'!$C$17)*Income_CF!BO107*(Cohort_WP!BO105/Cohort_CF!BO105))</f>
        <v/>
      </c>
      <c r="BP105" s="1" t="str">
        <f>IF(Income_CF!BP107="","",(1+'Cost and Benefit Parameters'!$C$17)*Income_CF!BP107*(Cohort_WP!BP105/Cohort_CF!BP105))</f>
        <v/>
      </c>
      <c r="BQ105" s="1" t="str">
        <f>IF(Income_CF!BQ107="","",(1+'Cost and Benefit Parameters'!$C$17)*Income_CF!BQ107*(Cohort_WP!BQ105/Cohort_CF!BQ105))</f>
        <v/>
      </c>
      <c r="BR105" s="1" t="str">
        <f>IF(Income_CF!BR107="","",(1+'Cost and Benefit Parameters'!$C$17)*Income_CF!BR107*(Cohort_WP!BR105/Cohort_CF!BR105))</f>
        <v/>
      </c>
    </row>
    <row r="106" spans="1:72" x14ac:dyDescent="0.55000000000000004">
      <c r="A106" s="642"/>
      <c r="B106" t="s">
        <v>475</v>
      </c>
      <c r="L106" s="1" t="str">
        <f>IF(Income_CF!L108="","",(1+'Cost and Benefit Parameters'!$C$17)*Income_CF!L108*(Cohort_WP!L106/Cohort_CF!L106))</f>
        <v/>
      </c>
      <c r="M106" s="1" t="str">
        <f>IF(Income_CF!M108="","",(1+'Cost and Benefit Parameters'!$C$17)*Income_CF!M108*(Cohort_WP!M106/Cohort_CF!M106))</f>
        <v/>
      </c>
      <c r="N106" s="1" t="str">
        <f>IF(Income_CF!N108="","",(1+'Cost and Benefit Parameters'!$C$17)*Income_CF!N108*(Cohort_WP!N106/Cohort_CF!N106))</f>
        <v/>
      </c>
      <c r="O106" s="1" t="str">
        <f>IF(Income_CF!O108="","",(1+'Cost and Benefit Parameters'!$C$17)*Income_CF!O108*(Cohort_WP!O106/Cohort_CF!O106))</f>
        <v/>
      </c>
      <c r="P106" s="1" t="str">
        <f>IF(Income_CF!P108="","",(1+'Cost and Benefit Parameters'!$C$17)*Income_CF!P108*(Cohort_WP!P106/Cohort_CF!P106))</f>
        <v/>
      </c>
      <c r="Q106" s="1" t="str">
        <f>IF(Income_CF!Q108="","",(1+'Cost and Benefit Parameters'!$C$17)*Income_CF!Q108*(Cohort_WP!Q106/Cohort_CF!Q106))</f>
        <v/>
      </c>
      <c r="R106" s="1" t="str">
        <f>IF(Income_CF!R108="","",(1+'Cost and Benefit Parameters'!$C$17)*Income_CF!R108*(Cohort_WP!R106/Cohort_CF!R106))</f>
        <v/>
      </c>
      <c r="S106" s="1" t="str">
        <f>IF(Income_CF!S108="","",(1+'Cost and Benefit Parameters'!$C$17)*Income_CF!S108*(Cohort_WP!S106/Cohort_CF!S106))</f>
        <v/>
      </c>
      <c r="T106" s="1">
        <f>IF(Income_CF!T108="","",(1+'Cost and Benefit Parameters'!$C$17)*Income_CF!T108*(Cohort_WP!T106/Cohort_CF!T106))</f>
        <v>2988564.5569464052</v>
      </c>
      <c r="U106" s="1">
        <f>IF(Income_CF!U108="","",(1+'Cost and Benefit Parameters'!$C$17)*Income_CF!U108*(Cohort_WP!U106/Cohort_CF!U106))</f>
        <v>3104497.8928417824</v>
      </c>
      <c r="V106" s="1">
        <f>IF(Income_CF!V108="","",(1+'Cost and Benefit Parameters'!$C$17)*Income_CF!V108*(Cohort_WP!V106/Cohort_CF!V106))</f>
        <v>3222994.1743929163</v>
      </c>
      <c r="W106" s="1">
        <f>IF(Income_CF!W108="","",(1+'Cost and Benefit Parameters'!$C$17)*Income_CF!W108*(Cohort_WP!W106/Cohort_CF!W106))</f>
        <v>3344006.3614311009</v>
      </c>
      <c r="X106" s="1">
        <f>IF(Income_CF!X108="","",(1+'Cost and Benefit Parameters'!$C$17)*Income_CF!X108*(Cohort_WP!X106/Cohort_CF!X106))</f>
        <v>3488697.2991159889</v>
      </c>
      <c r="Y106" s="1">
        <f>IF(Income_CF!Y108="","",(1+'Cost and Benefit Parameters'!$C$17)*Income_CF!Y108*(Cohort_WP!Y106/Cohort_CF!Y106))</f>
        <v>3613176.1376099936</v>
      </c>
      <c r="Z106" s="1">
        <f>IF(Income_CF!Z108="","",(1+'Cost and Benefit Parameters'!$C$17)*Income_CF!Z108*(Cohort_WP!Z106/Cohort_CF!Z106))</f>
        <v>3739851.872232405</v>
      </c>
      <c r="AA106" s="1">
        <f>IF(Income_CF!AA108="","",(1+'Cost and Benefit Parameters'!$C$17)*Income_CF!AA108*(Cohort_WP!AA106/Cohort_CF!AA106))</f>
        <v>3868646.8956190078</v>
      </c>
      <c r="AB106" s="1">
        <f>IF(Income_CF!AB108="","",(1+'Cost and Benefit Parameters'!$C$17)*Income_CF!AB108*(Cohort_WP!AB106/Cohort_CF!AB106))</f>
        <v>3999477.024792118</v>
      </c>
      <c r="AC106" s="1">
        <f>IF(Income_CF!AC108="","",(1+'Cost and Benefit Parameters'!$C$17)*Income_CF!AC108*(Cohort_WP!AC106/Cohort_CF!AC106))</f>
        <v>4132251.4801574331</v>
      </c>
      <c r="AD106" s="1">
        <f>IF(Income_CF!AD108="","",(1+'Cost and Benefit Parameters'!$C$17)*Income_CF!AD108*(Cohort_WP!AD106/Cohort_CF!AD106))</f>
        <v>4266872.8838988459</v>
      </c>
      <c r="AE106" s="1">
        <f>IF(Income_CF!AE108="","",(1+'Cost and Benefit Parameters'!$C$17)*Income_CF!AE108*(Cohort_WP!AE106/Cohort_CF!AE106))</f>
        <v>4403237.2784327948</v>
      </c>
      <c r="AF106" s="1">
        <f>IF(Income_CF!AF108="","",(1+'Cost and Benefit Parameters'!$C$17)*Income_CF!AF108*(Cohort_WP!AF106/Cohort_CF!AF106))</f>
        <v>4541234.1655203877</v>
      </c>
      <c r="AG106" s="1">
        <f>IF(Income_CF!AG108="","",(1+'Cost and Benefit Parameters'!$C$17)*Income_CF!AG108*(Cohort_WP!AG106/Cohort_CF!AG106))</f>
        <v>4680746.566567231</v>
      </c>
      <c r="AH106" s="1">
        <f>IF(Income_CF!AH108="","",(1+'Cost and Benefit Parameters'!$C$17)*Income_CF!AH108*(Cohort_WP!AH106/Cohort_CF!AH106))</f>
        <v>4821651.1045672437</v>
      </c>
      <c r="AI106" s="1">
        <f>IF(Income_CF!AI108="","",(1+'Cost and Benefit Parameters'!$C$17)*Income_CF!AI108*(Cohort_WP!AI106/Cohort_CF!AI106))</f>
        <v>4963818.1080695428</v>
      </c>
      <c r="AJ106" s="1">
        <f>IF(Income_CF!AJ108="","",(1+'Cost and Benefit Parameters'!$C$17)*Income_CF!AJ108*(Cohort_WP!AJ106/Cohort_CF!AJ106))</f>
        <v>5107111.7374645732</v>
      </c>
      <c r="AK106" s="1">
        <f>IF(Income_CF!AK108="","",(1+'Cost and Benefit Parameters'!$C$17)*Income_CF!AK108*(Cohort_WP!AK106/Cohort_CF!AK106))</f>
        <v>5251390.1338004665</v>
      </c>
      <c r="AL106" s="1">
        <f>IF(Income_CF!AL108="","",(1+'Cost and Benefit Parameters'!$C$17)*Income_CF!AL108*(Cohort_WP!AL106/Cohort_CF!AL106))</f>
        <v>5396505.5902501084</v>
      </c>
      <c r="AM106" s="1">
        <f>IF(Income_CF!AM108="","",(1+'Cost and Benefit Parameters'!$C$17)*Income_CF!AM108*(Cohort_WP!AM106/Cohort_CF!AM106))</f>
        <v>5542304.7462571301</v>
      </c>
      <c r="AN106" s="1">
        <f>IF(Income_CF!AN108="","",(1+'Cost and Benefit Parameters'!$C$17)*Income_CF!AN108*(Cohort_WP!AN106/Cohort_CF!AN106))</f>
        <v>5688628.8042927897</v>
      </c>
      <c r="AO106" s="1">
        <f>IF(Income_CF!AO108="","",(1+'Cost and Benefit Parameters'!$C$17)*Income_CF!AO108*(Cohort_WP!AO106/Cohort_CF!AO106))</f>
        <v>5835313.7690581819</v>
      </c>
      <c r="AP106" s="1">
        <f>IF(Income_CF!AP108="","",(1+'Cost and Benefit Parameters'!$C$17)*Income_CF!AP108*(Cohort_WP!AP106/Cohort_CF!AP106))</f>
        <v>5982190.7088653091</v>
      </c>
      <c r="AQ106" s="1">
        <f>IF(Income_CF!AQ108="","",(1+'Cost and Benefit Parameters'!$C$17)*Income_CF!AQ108*(Cohort_WP!AQ106/Cohort_CF!AQ106))</f>
        <v>6129086.0388303287</v>
      </c>
      <c r="AR106" s="1">
        <f>IF(Income_CF!AR108="","",(1+'Cost and Benefit Parameters'!$C$17)*Income_CF!AR108*(Cohort_WP!AR106/Cohort_CF!AR106))</f>
        <v>6275821.8254088946</v>
      </c>
      <c r="AS106" s="1">
        <f>IF(Income_CF!AS108="","",(1+'Cost and Benefit Parameters'!$C$17)*Income_CF!AS108*(Cohort_WP!AS106/Cohort_CF!AS106))</f>
        <v>6422216.111701265</v>
      </c>
      <c r="AT106" s="1">
        <f>IF(Income_CF!AT108="","",(1+'Cost and Benefit Parameters'!$C$17)*Income_CF!AT108*(Cohort_WP!AT106/Cohort_CF!AT106))</f>
        <v>6568083.2628527712</v>
      </c>
      <c r="AU106" s="1">
        <f>IF(Income_CF!AU108="","",(1+'Cost and Benefit Parameters'!$C$17)*Income_CF!AU108*(Cohort_WP!AU106/Cohort_CF!AU106))</f>
        <v>6713234.3307726802</v>
      </c>
      <c r="AV106" s="1">
        <f>IF(Income_CF!AV108="","",(1+'Cost and Benefit Parameters'!$C$17)*Income_CF!AV108*(Cohort_WP!AV106/Cohort_CF!AV106))</f>
        <v>6857477.4372949824</v>
      </c>
      <c r="AW106" s="1">
        <f>IF(Income_CF!AW108="","",(1+'Cost and Benefit Parameters'!$C$17)*Income_CF!AW108*(Cohort_WP!AW106/Cohort_CF!AW106))</f>
        <v>7000618.1748053739</v>
      </c>
      <c r="AX106" s="1">
        <f>IF(Income_CF!AX108="","",(1+'Cost and Benefit Parameters'!$C$17)*Income_CF!AX108*(Cohort_WP!AX106/Cohort_CF!AX106))</f>
        <v>7142460.0232636062</v>
      </c>
      <c r="AY106" s="1">
        <f>IF(Income_CF!AY108="","",(1+'Cost and Benefit Parameters'!$C$17)*Income_CF!AY108*(Cohort_WP!AY106/Cohort_CF!AY106))</f>
        <v>7282804.7824564837</v>
      </c>
      <c r="AZ106" s="1">
        <f>IF(Income_CF!AZ108="","",(1+'Cost and Benefit Parameters'!$C$17)*Income_CF!AZ108*(Cohort_WP!AZ106/Cohort_CF!AZ106))</f>
        <v>7421453.0182285672</v>
      </c>
      <c r="BA106" s="1">
        <f>IF(Income_CF!BA108="","",(1+'Cost and Benefit Parameters'!$C$17)*Income_CF!BA108*(Cohort_WP!BA106/Cohort_CF!BA106))</f>
        <v>7558204.5213516606</v>
      </c>
      <c r="BB106" s="1">
        <f>IF(Income_CF!BB108="","",(1+'Cost and Benefit Parameters'!$C$17)*Income_CF!BB108*(Cohort_WP!BB106/Cohort_CF!BB106))</f>
        <v>7692858.7776146475</v>
      </c>
      <c r="BC106" s="1">
        <f>IF(Income_CF!BC108="","",(1+'Cost and Benefit Parameters'!$C$17)*Income_CF!BC108*(Cohort_WP!BC106/Cohort_CF!BC106))</f>
        <v>7825215.4476399291</v>
      </c>
      <c r="BD106" s="1">
        <f>IF(Income_CF!BD108="","",(1+'Cost and Benefit Parameters'!$C$17)*Income_CF!BD108*(Cohort_WP!BD106/Cohort_CF!BD106))</f>
        <v>7955074.8548632851</v>
      </c>
      <c r="BE106" s="1">
        <f>IF(Income_CF!BE108="","",(1+'Cost and Benefit Parameters'!$C$17)*Income_CF!BE108*(Cohort_WP!BE106/Cohort_CF!BE106))</f>
        <v>8082238.4800518313</v>
      </c>
      <c r="BF106" s="1">
        <f>IF(Income_CF!BF108="","",(1+'Cost and Benefit Parameters'!$C$17)*Income_CF!BF108*(Cohort_WP!BF106/Cohort_CF!BF106))</f>
        <v>8206509.4606776163</v>
      </c>
      <c r="BG106" s="1">
        <f>IF(Income_CF!BG108="","",(1+'Cost and Benefit Parameters'!$C$17)*Income_CF!BG108*(Cohort_WP!BG106/Cohort_CF!BG106))</f>
        <v>8327693.0934166489</v>
      </c>
      <c r="BH106" s="1" t="str">
        <f>IF(Income_CF!BH108="","",(1+'Cost and Benefit Parameters'!$C$17)*Income_CF!BH108*(Cohort_WP!BH106/Cohort_CF!BH106))</f>
        <v/>
      </c>
      <c r="BI106" s="1" t="str">
        <f>IF(Income_CF!BI108="","",(1+'Cost and Benefit Parameters'!$C$17)*Income_CF!BI108*(Cohort_WP!BI106/Cohort_CF!BI106))</f>
        <v/>
      </c>
      <c r="BJ106" s="1" t="str">
        <f>IF(Income_CF!BJ108="","",(1+'Cost and Benefit Parameters'!$C$17)*Income_CF!BJ108*(Cohort_WP!BJ106/Cohort_CF!BJ106))</f>
        <v/>
      </c>
      <c r="BK106" s="1" t="str">
        <f>IF(Income_CF!BK108="","",(1+'Cost and Benefit Parameters'!$C$17)*Income_CF!BK108*(Cohort_WP!BK106/Cohort_CF!BK106))</f>
        <v/>
      </c>
      <c r="BL106" s="1" t="str">
        <f>IF(Income_CF!BL108="","",(1+'Cost and Benefit Parameters'!$C$17)*Income_CF!BL108*(Cohort_WP!BL106/Cohort_CF!BL106))</f>
        <v/>
      </c>
      <c r="BM106" s="1" t="str">
        <f>IF(Income_CF!BM108="","",(1+'Cost and Benefit Parameters'!$C$17)*Income_CF!BM108*(Cohort_WP!BM106/Cohort_CF!BM106))</f>
        <v/>
      </c>
      <c r="BN106" s="1" t="str">
        <f>IF(Income_CF!BN108="","",(1+'Cost and Benefit Parameters'!$C$17)*Income_CF!BN108*(Cohort_WP!BN106/Cohort_CF!BN106))</f>
        <v/>
      </c>
      <c r="BO106" s="1" t="str">
        <f>IF(Income_CF!BO108="","",(1+'Cost and Benefit Parameters'!$C$17)*Income_CF!BO108*(Cohort_WP!BO106/Cohort_CF!BO106))</f>
        <v/>
      </c>
      <c r="BP106" s="1" t="str">
        <f>IF(Income_CF!BP108="","",(1+'Cost and Benefit Parameters'!$C$17)*Income_CF!BP108*(Cohort_WP!BP106/Cohort_CF!BP106))</f>
        <v/>
      </c>
      <c r="BQ106" s="1" t="str">
        <f>IF(Income_CF!BQ108="","",(1+'Cost and Benefit Parameters'!$C$17)*Income_CF!BQ108*(Cohort_WP!BQ106/Cohort_CF!BQ106))</f>
        <v/>
      </c>
      <c r="BR106" s="1" t="str">
        <f>IF(Income_CF!BR108="","",(1+'Cost and Benefit Parameters'!$C$17)*Income_CF!BR108*(Cohort_WP!BR106/Cohort_CF!BR106))</f>
        <v/>
      </c>
    </row>
    <row r="107" spans="1:72" x14ac:dyDescent="0.55000000000000004">
      <c r="A107" s="642"/>
      <c r="B107" t="s">
        <v>476</v>
      </c>
      <c r="L107" s="1" t="str">
        <f>IF(Income_CF!L109="","",(1+'Cost and Benefit Parameters'!$C$17)*Income_CF!L109*(Cohort_WP!L107/Cohort_CF!L107))</f>
        <v/>
      </c>
      <c r="M107" s="1" t="str">
        <f>IF(Income_CF!M109="","",(1+'Cost and Benefit Parameters'!$C$17)*Income_CF!M109*(Cohort_WP!M107/Cohort_CF!M107))</f>
        <v/>
      </c>
      <c r="N107" s="1" t="str">
        <f>IF(Income_CF!N109="","",(1+'Cost and Benefit Parameters'!$C$17)*Income_CF!N109*(Cohort_WP!N107/Cohort_CF!N107))</f>
        <v/>
      </c>
      <c r="O107" s="1" t="str">
        <f>IF(Income_CF!O109="","",(1+'Cost and Benefit Parameters'!$C$17)*Income_CF!O109*(Cohort_WP!O107/Cohort_CF!O107))</f>
        <v/>
      </c>
      <c r="P107" s="1" t="str">
        <f>IF(Income_CF!P109="","",(1+'Cost and Benefit Parameters'!$C$17)*Income_CF!P109*(Cohort_WP!P107/Cohort_CF!P107))</f>
        <v/>
      </c>
      <c r="Q107" s="1" t="str">
        <f>IF(Income_CF!Q109="","",(1+'Cost and Benefit Parameters'!$C$17)*Income_CF!Q109*(Cohort_WP!Q107/Cohort_CF!Q107))</f>
        <v/>
      </c>
      <c r="R107" s="1" t="str">
        <f>IF(Income_CF!R109="","",(1+'Cost and Benefit Parameters'!$C$17)*Income_CF!R109*(Cohort_WP!R107/Cohort_CF!R107))</f>
        <v/>
      </c>
      <c r="S107" s="1" t="str">
        <f>IF(Income_CF!S109="","",(1+'Cost and Benefit Parameters'!$C$17)*Income_CF!S109*(Cohort_WP!S107/Cohort_CF!S107))</f>
        <v/>
      </c>
      <c r="T107" s="1" t="str">
        <f>IF(Income_CF!T109="","",(1+'Cost and Benefit Parameters'!$C$17)*Income_CF!T109*(Cohort_WP!T107/Cohort_CF!T107))</f>
        <v/>
      </c>
      <c r="U107" s="1">
        <f>IF(Income_CF!U109="","",(1+'Cost and Benefit Parameters'!$C$17)*Income_CF!U109*(Cohort_WP!U107/Cohort_CF!U107))</f>
        <v>3078221.4936547973</v>
      </c>
      <c r="V107" s="1">
        <f>IF(Income_CF!V109="","",(1+'Cost and Benefit Parameters'!$C$17)*Income_CF!V109*(Cohort_WP!V107/Cohort_CF!V107))</f>
        <v>3197632.8296270347</v>
      </c>
      <c r="W107" s="1">
        <f>IF(Income_CF!W109="","",(1+'Cost and Benefit Parameters'!$C$17)*Income_CF!W109*(Cohort_WP!W107/Cohort_CF!W107))</f>
        <v>3319683.999624704</v>
      </c>
      <c r="X107" s="1">
        <f>IF(Income_CF!X109="","",(1+'Cost and Benefit Parameters'!$C$17)*Income_CF!X109*(Cohort_WP!X107/Cohort_CF!X107))</f>
        <v>3444326.5522740344</v>
      </c>
      <c r="Y107" s="1">
        <f>IF(Income_CF!Y109="","",(1+'Cost and Benefit Parameters'!$C$17)*Income_CF!Y109*(Cohort_WP!Y107/Cohort_CF!Y107))</f>
        <v>3593358.2180894683</v>
      </c>
      <c r="Z107" s="1">
        <f>IF(Income_CF!Z109="","",(1+'Cost and Benefit Parameters'!$C$17)*Income_CF!Z109*(Cohort_WP!Z107/Cohort_CF!Z107))</f>
        <v>3721571.4217382935</v>
      </c>
      <c r="AA107" s="1">
        <f>IF(Income_CF!AA109="","",(1+'Cost and Benefit Parameters'!$C$17)*Income_CF!AA109*(Cohort_WP!AA107/Cohort_CF!AA107))</f>
        <v>3852047.4283993766</v>
      </c>
      <c r="AB107" s="1">
        <f>IF(Income_CF!AB109="","",(1+'Cost and Benefit Parameters'!$C$17)*Income_CF!AB109*(Cohort_WP!AB107/Cohort_CF!AB107))</f>
        <v>3984706.3024875787</v>
      </c>
      <c r="AC107" s="1">
        <f>IF(Income_CF!AC109="","",(1+'Cost and Benefit Parameters'!$C$17)*Income_CF!AC109*(Cohort_WP!AC107/Cohort_CF!AC107))</f>
        <v>4119461.3355358816</v>
      </c>
      <c r="AD107" s="1">
        <f>IF(Income_CF!AD109="","",(1+'Cost and Benefit Parameters'!$C$17)*Income_CF!AD109*(Cohort_WP!AD107/Cohort_CF!AD107))</f>
        <v>4256219.0245621558</v>
      </c>
      <c r="AE107" s="1">
        <f>IF(Income_CF!AE109="","",(1+'Cost and Benefit Parameters'!$C$17)*Income_CF!AE109*(Cohort_WP!AE107/Cohort_CF!AE107))</f>
        <v>4394879.0704158107</v>
      </c>
      <c r="AF107" s="1">
        <f>IF(Income_CF!AF109="","",(1+'Cost and Benefit Parameters'!$C$17)*Income_CF!AF109*(Cohort_WP!AF107/Cohort_CF!AF107))</f>
        <v>4535334.3967857789</v>
      </c>
      <c r="AG107" s="1">
        <f>IF(Income_CF!AG109="","",(1+'Cost and Benefit Parameters'!$C$17)*Income_CF!AG109*(Cohort_WP!AG107/Cohort_CF!AG107))</f>
        <v>4677471.190485999</v>
      </c>
      <c r="AH107" s="1">
        <f>IF(Income_CF!AH109="","",(1+'Cost and Benefit Parameters'!$C$17)*Income_CF!AH109*(Cohort_WP!AH107/Cohort_CF!AH107))</f>
        <v>4821168.9635642478</v>
      </c>
      <c r="AI107" s="1">
        <f>IF(Income_CF!AI109="","",(1+'Cost and Benefit Parameters'!$C$17)*Income_CF!AI109*(Cohort_WP!AI107/Cohort_CF!AI107))</f>
        <v>4966300.6377042606</v>
      </c>
      <c r="AJ107" s="1">
        <f>IF(Income_CF!AJ109="","",(1+'Cost and Benefit Parameters'!$C$17)*Income_CF!AJ109*(Cohort_WP!AJ107/Cohort_CF!AJ107))</f>
        <v>5112732.6513116295</v>
      </c>
      <c r="AK107" s="1">
        <f>IF(Income_CF!AK109="","",(1+'Cost and Benefit Parameters'!$C$17)*Income_CF!AK109*(Cohort_WP!AK107/Cohort_CF!AK107))</f>
        <v>5260325.0895885108</v>
      </c>
      <c r="AL107" s="1">
        <f>IF(Income_CF!AL109="","",(1+'Cost and Benefit Parameters'!$C$17)*Income_CF!AL109*(Cohort_WP!AL107/Cohort_CF!AL107))</f>
        <v>5408931.8378144791</v>
      </c>
      <c r="AM107" s="1">
        <f>IF(Income_CF!AM109="","",(1+'Cost and Benefit Parameters'!$C$17)*Income_CF!AM109*(Cohort_WP!AM107/Cohort_CF!AM107))</f>
        <v>5558400.7579576122</v>
      </c>
      <c r="AN107" s="1">
        <f>IF(Income_CF!AN109="","",(1+'Cost and Benefit Parameters'!$C$17)*Income_CF!AN109*(Cohort_WP!AN107/Cohort_CF!AN107))</f>
        <v>5708573.8886448424</v>
      </c>
      <c r="AO107" s="1">
        <f>IF(Income_CF!AO109="","",(1+'Cost and Benefit Parameters'!$C$17)*Income_CF!AO109*(Cohort_WP!AO107/Cohort_CF!AO107))</f>
        <v>5859287.6684215739</v>
      </c>
      <c r="AP107" s="1">
        <f>IF(Income_CF!AP109="","",(1+'Cost and Benefit Parameters'!$C$17)*Income_CF!AP109*(Cohort_WP!AP107/Cohort_CF!AP107))</f>
        <v>6010373.182129927</v>
      </c>
      <c r="AQ107" s="1">
        <f>IF(Income_CF!AQ109="","",(1+'Cost and Benefit Parameters'!$C$17)*Income_CF!AQ109*(Cohort_WP!AQ107/Cohort_CF!AQ107))</f>
        <v>6161656.4301312668</v>
      </c>
      <c r="AR107" s="1">
        <f>IF(Income_CF!AR109="","",(1+'Cost and Benefit Parameters'!$C$17)*Income_CF!AR109*(Cohort_WP!AR107/Cohort_CF!AR107))</f>
        <v>6312958.6199952383</v>
      </c>
      <c r="AS107" s="1">
        <f>IF(Income_CF!AS109="","",(1+'Cost and Benefit Parameters'!$C$17)*Income_CF!AS109*(Cohort_WP!AS107/Cohort_CF!AS107))</f>
        <v>6464096.4801711626</v>
      </c>
      <c r="AT107" s="1">
        <f>IF(Income_CF!AT109="","",(1+'Cost and Benefit Parameters'!$C$17)*Income_CF!AT109*(Cohort_WP!AT107/Cohort_CF!AT107))</f>
        <v>6614882.5950523019</v>
      </c>
      <c r="AU107" s="1">
        <f>IF(Income_CF!AU109="","",(1+'Cost and Benefit Parameters'!$C$17)*Income_CF!AU109*(Cohort_WP!AU107/Cohort_CF!AU107))</f>
        <v>6765125.7607383542</v>
      </c>
      <c r="AV107" s="1">
        <f>IF(Income_CF!AV109="","",(1+'Cost and Benefit Parameters'!$C$17)*Income_CF!AV109*(Cohort_WP!AV107/Cohort_CF!AV107))</f>
        <v>6914631.3606958603</v>
      </c>
      <c r="AW107" s="1">
        <f>IF(Income_CF!AW109="","",(1+'Cost and Benefit Parameters'!$C$17)*Income_CF!AW109*(Cohort_WP!AW107/Cohort_CF!AW107))</f>
        <v>7063201.760413833</v>
      </c>
      <c r="AX107" s="1">
        <f>IF(Income_CF!AX109="","",(1+'Cost and Benefit Parameters'!$C$17)*Income_CF!AX109*(Cohort_WP!AX107/Cohort_CF!AX107))</f>
        <v>7210636.7200495359</v>
      </c>
      <c r="AY107" s="1">
        <f>IF(Income_CF!AY109="","",(1+'Cost and Benefit Parameters'!$C$17)*Income_CF!AY109*(Cohort_WP!AY107/Cohort_CF!AY107))</f>
        <v>7356733.823961514</v>
      </c>
      <c r="AZ107" s="1">
        <f>IF(Income_CF!AZ109="","",(1+'Cost and Benefit Parameters'!$C$17)*Income_CF!AZ109*(Cohort_WP!AZ107/Cohort_CF!AZ107))</f>
        <v>7501288.9259301797</v>
      </c>
      <c r="BA107" s="1">
        <f>IF(Income_CF!BA109="","",(1+'Cost and Benefit Parameters'!$C$17)*Income_CF!BA109*(Cohort_WP!BA107/Cohort_CF!BA107))</f>
        <v>7644096.6087754257</v>
      </c>
      <c r="BB107" s="1">
        <f>IF(Income_CF!BB109="","",(1+'Cost and Benefit Parameters'!$C$17)*Income_CF!BB109*(Cohort_WP!BB107/Cohort_CF!BB107))</f>
        <v>7784950.6569922091</v>
      </c>
      <c r="BC107" s="1">
        <f>IF(Income_CF!BC109="","",(1+'Cost and Benefit Parameters'!$C$17)*Income_CF!BC109*(Cohort_WP!BC107/Cohort_CF!BC107))</f>
        <v>7923644.5409430861</v>
      </c>
      <c r="BD107" s="1">
        <f>IF(Income_CF!BD109="","",(1+'Cost and Benefit Parameters'!$C$17)*Income_CF!BD109*(Cohort_WP!BD107/Cohort_CF!BD107))</f>
        <v>8059971.9110691268</v>
      </c>
      <c r="BE107" s="1">
        <f>IF(Income_CF!BE109="","",(1+'Cost and Benefit Parameters'!$C$17)*Income_CF!BE109*(Cohort_WP!BE107/Cohort_CF!BE107))</f>
        <v>8193727.1005091835</v>
      </c>
      <c r="BF107" s="1">
        <f>IF(Income_CF!BF109="","",(1+'Cost and Benefit Parameters'!$C$17)*Income_CF!BF109*(Cohort_WP!BF107/Cohort_CF!BF107))</f>
        <v>8324705.6344533861</v>
      </c>
      <c r="BG107" s="1">
        <f>IF(Income_CF!BG109="","",(1+'Cost and Benefit Parameters'!$C$17)*Income_CF!BG109*(Cohort_WP!BG107/Cohort_CF!BG107))</f>
        <v>8452704.7444979437</v>
      </c>
      <c r="BH107" s="1">
        <f>IF(Income_CF!BH109="","",(1+'Cost and Benefit Parameters'!$C$17)*Income_CF!BH109*(Cohort_WP!BH107/Cohort_CF!BH107))</f>
        <v>8577523.8862191495</v>
      </c>
      <c r="BI107" s="1" t="str">
        <f>IF(Income_CF!BI109="","",(1+'Cost and Benefit Parameters'!$C$17)*Income_CF!BI109*(Cohort_WP!BI107/Cohort_CF!BI107))</f>
        <v/>
      </c>
      <c r="BJ107" s="1" t="str">
        <f>IF(Income_CF!BJ109="","",(1+'Cost and Benefit Parameters'!$C$17)*Income_CF!BJ109*(Cohort_WP!BJ107/Cohort_CF!BJ107))</f>
        <v/>
      </c>
      <c r="BK107" s="1" t="str">
        <f>IF(Income_CF!BK109="","",(1+'Cost and Benefit Parameters'!$C$17)*Income_CF!BK109*(Cohort_WP!BK107/Cohort_CF!BK107))</f>
        <v/>
      </c>
      <c r="BL107" s="1" t="str">
        <f>IF(Income_CF!BL109="","",(1+'Cost and Benefit Parameters'!$C$17)*Income_CF!BL109*(Cohort_WP!BL107/Cohort_CF!BL107))</f>
        <v/>
      </c>
      <c r="BM107" s="1" t="str">
        <f>IF(Income_CF!BM109="","",(1+'Cost and Benefit Parameters'!$C$17)*Income_CF!BM109*(Cohort_WP!BM107/Cohort_CF!BM107))</f>
        <v/>
      </c>
      <c r="BN107" s="1" t="str">
        <f>IF(Income_CF!BN109="","",(1+'Cost and Benefit Parameters'!$C$17)*Income_CF!BN109*(Cohort_WP!BN107/Cohort_CF!BN107))</f>
        <v/>
      </c>
      <c r="BO107" s="1" t="str">
        <f>IF(Income_CF!BO109="","",(1+'Cost and Benefit Parameters'!$C$17)*Income_CF!BO109*(Cohort_WP!BO107/Cohort_CF!BO107))</f>
        <v/>
      </c>
      <c r="BP107" s="1" t="str">
        <f>IF(Income_CF!BP109="","",(1+'Cost and Benefit Parameters'!$C$17)*Income_CF!BP109*(Cohort_WP!BP107/Cohort_CF!BP107))</f>
        <v/>
      </c>
      <c r="BQ107" s="1" t="str">
        <f>IF(Income_CF!BQ109="","",(1+'Cost and Benefit Parameters'!$C$17)*Income_CF!BQ109*(Cohort_WP!BQ107/Cohort_CF!BQ107))</f>
        <v/>
      </c>
      <c r="BR107" s="1" t="str">
        <f>IF(Income_CF!BR109="","",(1+'Cost and Benefit Parameters'!$C$17)*Income_CF!BR109*(Cohort_WP!BR107/Cohort_CF!BR107))</f>
        <v/>
      </c>
    </row>
    <row r="108" spans="1:72" x14ac:dyDescent="0.55000000000000004">
      <c r="A108" s="642"/>
      <c r="B108" t="s">
        <v>477</v>
      </c>
      <c r="L108" s="1" t="str">
        <f>IF(Income_CF!L110="","",(1+'Cost and Benefit Parameters'!$C$17)*Income_CF!L110*(Cohort_WP!L108/Cohort_CF!L108))</f>
        <v/>
      </c>
      <c r="M108" s="1" t="str">
        <f>IF(Income_CF!M110="","",(1+'Cost and Benefit Parameters'!$C$17)*Income_CF!M110*(Cohort_WP!M108/Cohort_CF!M108))</f>
        <v/>
      </c>
      <c r="N108" s="1" t="str">
        <f>IF(Income_CF!N110="","",(1+'Cost and Benefit Parameters'!$C$17)*Income_CF!N110*(Cohort_WP!N108/Cohort_CF!N108))</f>
        <v/>
      </c>
      <c r="O108" s="1" t="str">
        <f>IF(Income_CF!O110="","",(1+'Cost and Benefit Parameters'!$C$17)*Income_CF!O110*(Cohort_WP!O108/Cohort_CF!O108))</f>
        <v/>
      </c>
      <c r="P108" s="1" t="str">
        <f>IF(Income_CF!P110="","",(1+'Cost and Benefit Parameters'!$C$17)*Income_CF!P110*(Cohort_WP!P108/Cohort_CF!P108))</f>
        <v/>
      </c>
      <c r="Q108" s="1" t="str">
        <f>IF(Income_CF!Q110="","",(1+'Cost and Benefit Parameters'!$C$17)*Income_CF!Q110*(Cohort_WP!Q108/Cohort_CF!Q108))</f>
        <v/>
      </c>
      <c r="R108" s="1" t="str">
        <f>IF(Income_CF!R110="","",(1+'Cost and Benefit Parameters'!$C$17)*Income_CF!R110*(Cohort_WP!R108/Cohort_CF!R108))</f>
        <v/>
      </c>
      <c r="S108" s="1" t="str">
        <f>IF(Income_CF!S110="","",(1+'Cost and Benefit Parameters'!$C$17)*Income_CF!S110*(Cohort_WP!S108/Cohort_CF!S108))</f>
        <v/>
      </c>
      <c r="T108" s="1" t="str">
        <f>IF(Income_CF!T110="","",(1+'Cost and Benefit Parameters'!$C$17)*Income_CF!T110*(Cohort_WP!T108/Cohort_CF!T108))</f>
        <v/>
      </c>
      <c r="U108" s="1" t="str">
        <f>IF(Income_CF!U110="","",(1+'Cost and Benefit Parameters'!$C$17)*Income_CF!U110*(Cohort_WP!U108/Cohort_CF!U108))</f>
        <v/>
      </c>
      <c r="V108" s="1">
        <f>IF(Income_CF!V110="","",(1+'Cost and Benefit Parameters'!$C$17)*Income_CF!V110*(Cohort_WP!V108/Cohort_CF!V108))</f>
        <v>3170568.1384644411</v>
      </c>
      <c r="W108" s="1">
        <f>IF(Income_CF!W110="","",(1+'Cost and Benefit Parameters'!$C$17)*Income_CF!W110*(Cohort_WP!W108/Cohort_CF!W108))</f>
        <v>3293561.8145158463</v>
      </c>
      <c r="X108" s="1">
        <f>IF(Income_CF!X110="","",(1+'Cost and Benefit Parameters'!$C$17)*Income_CF!X110*(Cohort_WP!X108/Cohort_CF!X108))</f>
        <v>3419274.5196134448</v>
      </c>
      <c r="Y108" s="1">
        <f>IF(Income_CF!Y110="","",(1+'Cost and Benefit Parameters'!$C$17)*Income_CF!Y110*(Cohort_WP!Y108/Cohort_CF!Y108))</f>
        <v>3547656.3488422548</v>
      </c>
      <c r="Z108" s="1">
        <f>IF(Income_CF!Z110="","",(1+'Cost and Benefit Parameters'!$C$17)*Income_CF!Z110*(Cohort_WP!Z108/Cohort_CF!Z108))</f>
        <v>3701158.9646321521</v>
      </c>
      <c r="AA108" s="1">
        <f>IF(Income_CF!AA110="","",(1+'Cost and Benefit Parameters'!$C$17)*Income_CF!AA110*(Cohort_WP!AA108/Cohort_CF!AA108))</f>
        <v>3833218.5643904423</v>
      </c>
      <c r="AB108" s="1">
        <f>IF(Income_CF!AB110="","",(1+'Cost and Benefit Parameters'!$C$17)*Income_CF!AB110*(Cohort_WP!AB108/Cohort_CF!AB108))</f>
        <v>3967608.8512513586</v>
      </c>
      <c r="AC108" s="1">
        <f>IF(Income_CF!AC110="","",(1+'Cost and Benefit Parameters'!$C$17)*Income_CF!AC110*(Cohort_WP!AC108/Cohort_CF!AC108))</f>
        <v>4104247.4915622063</v>
      </c>
      <c r="AD108" s="1">
        <f>IF(Income_CF!AD110="","",(1+'Cost and Benefit Parameters'!$C$17)*Income_CF!AD110*(Cohort_WP!AD108/Cohort_CF!AD108))</f>
        <v>4243045.1756019574</v>
      </c>
      <c r="AE108" s="1">
        <f>IF(Income_CF!AE110="","",(1+'Cost and Benefit Parameters'!$C$17)*Income_CF!AE110*(Cohort_WP!AE108/Cohort_CF!AE108))</f>
        <v>4383905.5952990204</v>
      </c>
      <c r="AF108" s="1">
        <f>IF(Income_CF!AF110="","",(1+'Cost and Benefit Parameters'!$C$17)*Income_CF!AF110*(Cohort_WP!AF108/Cohort_CF!AF108))</f>
        <v>4526725.442528286</v>
      </c>
      <c r="AG108" s="1">
        <f>IF(Income_CF!AG110="","",(1+'Cost and Benefit Parameters'!$C$17)*Income_CF!AG110*(Cohort_WP!AG108/Cohort_CF!AG108))</f>
        <v>4671394.4286893522</v>
      </c>
      <c r="AH108" s="1">
        <f>IF(Income_CF!AH110="","",(1+'Cost and Benefit Parameters'!$C$17)*Income_CF!AH110*(Cohort_WP!AH108/Cohort_CF!AH108))</f>
        <v>4817795.3262005793</v>
      </c>
      <c r="AI108" s="1">
        <f>IF(Income_CF!AI110="","",(1+'Cost and Benefit Parameters'!$C$17)*Income_CF!AI110*(Cohort_WP!AI108/Cohort_CF!AI108))</f>
        <v>4965804.0324711753</v>
      </c>
      <c r="AJ108" s="1">
        <f>IF(Income_CF!AJ110="","",(1+'Cost and Benefit Parameters'!$C$17)*Income_CF!AJ110*(Cohort_WP!AJ108/Cohort_CF!AJ108))</f>
        <v>5115289.6568353884</v>
      </c>
      <c r="AK108" s="1">
        <f>IF(Income_CF!AK110="","",(1+'Cost and Benefit Parameters'!$C$17)*Income_CF!AK110*(Cohort_WP!AK108/Cohort_CF!AK108))</f>
        <v>5266114.6308509782</v>
      </c>
      <c r="AL108" s="1">
        <f>IF(Income_CF!AL110="","",(1+'Cost and Benefit Parameters'!$C$17)*Income_CF!AL110*(Cohort_WP!AL108/Cohort_CF!AL108))</f>
        <v>5418134.8422761653</v>
      </c>
      <c r="AM108" s="1">
        <f>IF(Income_CF!AM110="","",(1+'Cost and Benefit Parameters'!$C$17)*Income_CF!AM110*(Cohort_WP!AM108/Cohort_CF!AM108))</f>
        <v>5571199.7929489147</v>
      </c>
      <c r="AN108" s="1">
        <f>IF(Income_CF!AN110="","",(1+'Cost and Benefit Parameters'!$C$17)*Income_CF!AN110*(Cohort_WP!AN108/Cohort_CF!AN108))</f>
        <v>5725152.7806963399</v>
      </c>
      <c r="AO108" s="1">
        <f>IF(Income_CF!AO110="","",(1+'Cost and Benefit Parameters'!$C$17)*Income_CF!AO110*(Cohort_WP!AO108/Cohort_CF!AO108))</f>
        <v>5879831.1053041881</v>
      </c>
      <c r="AP108" s="1">
        <f>IF(Income_CF!AP110="","",(1+'Cost and Benefit Parameters'!$C$17)*Income_CF!AP110*(Cohort_WP!AP108/Cohort_CF!AP108))</f>
        <v>6035066.2984742196</v>
      </c>
      <c r="AQ108" s="1">
        <f>IF(Income_CF!AQ110="","",(1+'Cost and Benefit Parameters'!$C$17)*Income_CF!AQ110*(Cohort_WP!AQ108/Cohort_CF!AQ108))</f>
        <v>6190684.3775938246</v>
      </c>
      <c r="AR108" s="1">
        <f>IF(Income_CF!AR110="","",(1+'Cost and Benefit Parameters'!$C$17)*Income_CF!AR110*(Cohort_WP!AR108/Cohort_CF!AR108))</f>
        <v>6346506.1230352055</v>
      </c>
      <c r="AS108" s="1">
        <f>IF(Income_CF!AS110="","",(1+'Cost and Benefit Parameters'!$C$17)*Income_CF!AS110*(Cohort_WP!AS108/Cohort_CF!AS108))</f>
        <v>6502347.378595097</v>
      </c>
      <c r="AT108" s="1">
        <f>IF(Income_CF!AT110="","",(1+'Cost and Benefit Parameters'!$C$17)*Income_CF!AT110*(Cohort_WP!AT108/Cohort_CF!AT108))</f>
        <v>6658019.3745762967</v>
      </c>
      <c r="AU108" s="1">
        <f>IF(Income_CF!AU110="","",(1+'Cost and Benefit Parameters'!$C$17)*Income_CF!AU110*(Cohort_WP!AU108/Cohort_CF!AU108))</f>
        <v>6813329.0729038715</v>
      </c>
      <c r="AV108" s="1">
        <f>IF(Income_CF!AV110="","",(1+'Cost and Benefit Parameters'!$C$17)*Income_CF!AV110*(Cohort_WP!AV108/Cohort_CF!AV108))</f>
        <v>6968079.5335605061</v>
      </c>
      <c r="AW108" s="1">
        <f>IF(Income_CF!AW110="","",(1+'Cost and Benefit Parameters'!$C$17)*Income_CF!AW110*(Cohort_WP!AW108/Cohort_CF!AW108))</f>
        <v>7122070.3015167359</v>
      </c>
      <c r="AX108" s="1">
        <f>IF(Income_CF!AX110="","",(1+'Cost and Benefit Parameters'!$C$17)*Income_CF!AX110*(Cohort_WP!AX108/Cohort_CF!AX108))</f>
        <v>7275097.8132262463</v>
      </c>
      <c r="AY108" s="1">
        <f>IF(Income_CF!AY110="","",(1+'Cost and Benefit Parameters'!$C$17)*Income_CF!AY110*(Cohort_WP!AY108/Cohort_CF!AY108))</f>
        <v>7426955.821651021</v>
      </c>
      <c r="AZ108" s="1">
        <f>IF(Income_CF!AZ110="","",(1+'Cost and Benefit Parameters'!$C$17)*Income_CF!AZ110*(Cohort_WP!AZ108/Cohort_CF!AZ108))</f>
        <v>7577435.8386803595</v>
      </c>
      <c r="BA108" s="1">
        <f>IF(Income_CF!BA110="","",(1+'Cost and Benefit Parameters'!$C$17)*Income_CF!BA110*(Cohort_WP!BA108/Cohort_CF!BA108))</f>
        <v>7726327.5937080849</v>
      </c>
      <c r="BB108" s="1">
        <f>IF(Income_CF!BB110="","",(1+'Cost and Benefit Parameters'!$C$17)*Income_CF!BB110*(Cohort_WP!BB108/Cohort_CF!BB108))</f>
        <v>7873419.5070386864</v>
      </c>
      <c r="BC108" s="1">
        <f>IF(Income_CF!BC110="","",(1+'Cost and Benefit Parameters'!$C$17)*Income_CF!BC110*(Cohort_WP!BC108/Cohort_CF!BC108))</f>
        <v>8018499.1767019732</v>
      </c>
      <c r="BD108" s="1">
        <f>IF(Income_CF!BD110="","",(1+'Cost and Benefit Parameters'!$C$17)*Income_CF!BD110*(Cohort_WP!BD108/Cohort_CF!BD108))</f>
        <v>8161353.8771713777</v>
      </c>
      <c r="BE108" s="1">
        <f>IF(Income_CF!BE110="","",(1+'Cost and Benefit Parameters'!$C$17)*Income_CF!BE110*(Cohort_WP!BE108/Cohort_CF!BE108))</f>
        <v>8301771.0684012007</v>
      </c>
      <c r="BF108" s="1">
        <f>IF(Income_CF!BF110="","",(1+'Cost and Benefit Parameters'!$C$17)*Income_CF!BF110*(Cohort_WP!BF108/Cohort_CF!BF108))</f>
        <v>8439538.91352446</v>
      </c>
      <c r="BG108" s="1">
        <f>IF(Income_CF!BG110="","",(1+'Cost and Benefit Parameters'!$C$17)*Income_CF!BG110*(Cohort_WP!BG108/Cohort_CF!BG108))</f>
        <v>8574446.8034869861</v>
      </c>
      <c r="BH108" s="1">
        <f>IF(Income_CF!BH110="","",(1+'Cost and Benefit Parameters'!$C$17)*Income_CF!BH110*(Cohort_WP!BH108/Cohort_CF!BH108))</f>
        <v>8706285.8868328836</v>
      </c>
      <c r="BI108" s="1">
        <f>IF(Income_CF!BI110="","",(1+'Cost and Benefit Parameters'!$C$17)*Income_CF!BI110*(Cohort_WP!BI108/Cohort_CF!BI108))</f>
        <v>8834849.6028057262</v>
      </c>
      <c r="BJ108" s="1" t="str">
        <f>IF(Income_CF!BJ110="","",(1+'Cost and Benefit Parameters'!$C$17)*Income_CF!BJ110*(Cohort_WP!BJ108/Cohort_CF!BJ108))</f>
        <v/>
      </c>
      <c r="BK108" s="1" t="str">
        <f>IF(Income_CF!BK110="","",(1+'Cost and Benefit Parameters'!$C$17)*Income_CF!BK110*(Cohort_WP!BK108/Cohort_CF!BK108))</f>
        <v/>
      </c>
      <c r="BL108" s="1" t="str">
        <f>IF(Income_CF!BL110="","",(1+'Cost and Benefit Parameters'!$C$17)*Income_CF!BL110*(Cohort_WP!BL108/Cohort_CF!BL108))</f>
        <v/>
      </c>
      <c r="BM108" s="1" t="str">
        <f>IF(Income_CF!BM110="","",(1+'Cost and Benefit Parameters'!$C$17)*Income_CF!BM110*(Cohort_WP!BM108/Cohort_CF!BM108))</f>
        <v/>
      </c>
      <c r="BN108" s="1" t="str">
        <f>IF(Income_CF!BN110="","",(1+'Cost and Benefit Parameters'!$C$17)*Income_CF!BN110*(Cohort_WP!BN108/Cohort_CF!BN108))</f>
        <v/>
      </c>
      <c r="BO108" s="1" t="str">
        <f>IF(Income_CF!BO110="","",(1+'Cost and Benefit Parameters'!$C$17)*Income_CF!BO110*(Cohort_WP!BO108/Cohort_CF!BO108))</f>
        <v/>
      </c>
      <c r="BP108" s="1" t="str">
        <f>IF(Income_CF!BP110="","",(1+'Cost and Benefit Parameters'!$C$17)*Income_CF!BP110*(Cohort_WP!BP108/Cohort_CF!BP108))</f>
        <v/>
      </c>
      <c r="BQ108" s="1" t="str">
        <f>IF(Income_CF!BQ110="","",(1+'Cost and Benefit Parameters'!$C$17)*Income_CF!BQ110*(Cohort_WP!BQ108/Cohort_CF!BQ108))</f>
        <v/>
      </c>
      <c r="BR108" s="1" t="str">
        <f>IF(Income_CF!BR110="","",(1+'Cost and Benefit Parameters'!$C$17)*Income_CF!BR110*(Cohort_WP!BR108/Cohort_CF!BR108))</f>
        <v/>
      </c>
    </row>
    <row r="109" spans="1:72" x14ac:dyDescent="0.55000000000000004">
      <c r="A109" s="642"/>
      <c r="B109" t="s">
        <v>478</v>
      </c>
      <c r="L109" s="1" t="str">
        <f>IF(Income_CF!L111="","",(1+'Cost and Benefit Parameters'!$C$17)*Income_CF!L111*(Cohort_WP!L109/Cohort_CF!L109))</f>
        <v/>
      </c>
      <c r="M109" s="1" t="str">
        <f>IF(Income_CF!M111="","",(1+'Cost and Benefit Parameters'!$C$17)*Income_CF!M111*(Cohort_WP!M109/Cohort_CF!M109))</f>
        <v/>
      </c>
      <c r="N109" s="1" t="str">
        <f>IF(Income_CF!N111="","",(1+'Cost and Benefit Parameters'!$C$17)*Income_CF!N111*(Cohort_WP!N109/Cohort_CF!N109))</f>
        <v/>
      </c>
      <c r="O109" s="1" t="str">
        <f>IF(Income_CF!O111="","",(1+'Cost and Benefit Parameters'!$C$17)*Income_CF!O111*(Cohort_WP!O109/Cohort_CF!O109))</f>
        <v/>
      </c>
      <c r="P109" s="1" t="str">
        <f>IF(Income_CF!P111="","",(1+'Cost and Benefit Parameters'!$C$17)*Income_CF!P111*(Cohort_WP!P109/Cohort_CF!P109))</f>
        <v/>
      </c>
      <c r="Q109" s="1" t="str">
        <f>IF(Income_CF!Q111="","",(1+'Cost and Benefit Parameters'!$C$17)*Income_CF!Q111*(Cohort_WP!Q109/Cohort_CF!Q109))</f>
        <v/>
      </c>
      <c r="R109" s="1" t="str">
        <f>IF(Income_CF!R111="","",(1+'Cost and Benefit Parameters'!$C$17)*Income_CF!R111*(Cohort_WP!R109/Cohort_CF!R109))</f>
        <v/>
      </c>
      <c r="S109" s="1" t="str">
        <f>IF(Income_CF!S111="","",(1+'Cost and Benefit Parameters'!$C$17)*Income_CF!S111*(Cohort_WP!S109/Cohort_CF!S109))</f>
        <v/>
      </c>
      <c r="T109" s="1" t="str">
        <f>IF(Income_CF!T111="","",(1+'Cost and Benefit Parameters'!$C$17)*Income_CF!T111*(Cohort_WP!T109/Cohort_CF!T109))</f>
        <v/>
      </c>
      <c r="U109" s="1" t="str">
        <f>IF(Income_CF!U111="","",(1+'Cost and Benefit Parameters'!$C$17)*Income_CF!U111*(Cohort_WP!U109/Cohort_CF!U109))</f>
        <v/>
      </c>
      <c r="V109" s="1" t="str">
        <f>IF(Income_CF!V111="","",(1+'Cost and Benefit Parameters'!$C$17)*Income_CF!V111*(Cohort_WP!V109/Cohort_CF!V109))</f>
        <v/>
      </c>
      <c r="W109" s="1">
        <f>IF(Income_CF!W111="","",(1+'Cost and Benefit Parameters'!$C$17)*Income_CF!W111*(Cohort_WP!W109/Cohort_CF!W109))</f>
        <v>3265685.182618374</v>
      </c>
      <c r="X109" s="1">
        <f>IF(Income_CF!X111="","",(1+'Cost and Benefit Parameters'!$C$17)*Income_CF!X111*(Cohort_WP!X109/Cohort_CF!X109))</f>
        <v>3392368.6689513219</v>
      </c>
      <c r="Y109" s="1">
        <f>IF(Income_CF!Y111="","",(1+'Cost and Benefit Parameters'!$C$17)*Income_CF!Y111*(Cohort_WP!Y109/Cohort_CF!Y109))</f>
        <v>3521852.7552018487</v>
      </c>
      <c r="Z109" s="1">
        <f>IF(Income_CF!Z111="","",(1+'Cost and Benefit Parameters'!$C$17)*Income_CF!Z111*(Cohort_WP!Z109/Cohort_CF!Z109))</f>
        <v>3654086.0393075226</v>
      </c>
      <c r="AA109" s="1">
        <f>IF(Income_CF!AA111="","",(1+'Cost and Benefit Parameters'!$C$17)*Income_CF!AA111*(Cohort_WP!AA109/Cohort_CF!AA109))</f>
        <v>3812193.7335711173</v>
      </c>
      <c r="AB109" s="1">
        <f>IF(Income_CF!AB111="","",(1+'Cost and Benefit Parameters'!$C$17)*Income_CF!AB111*(Cohort_WP!AB109/Cohort_CF!AB109))</f>
        <v>3948215.1213221555</v>
      </c>
      <c r="AC109" s="1">
        <f>IF(Income_CF!AC111="","",(1+'Cost and Benefit Parameters'!$C$17)*Income_CF!AC111*(Cohort_WP!AC109/Cohort_CF!AC109))</f>
        <v>4086637.1167888991</v>
      </c>
      <c r="AD109" s="1">
        <f>IF(Income_CF!AD111="","",(1+'Cost and Benefit Parameters'!$C$17)*Income_CF!AD111*(Cohort_WP!AD109/Cohort_CF!AD109))</f>
        <v>4227374.9163090717</v>
      </c>
      <c r="AE109" s="1">
        <f>IF(Income_CF!AE111="","",(1+'Cost and Benefit Parameters'!$C$17)*Income_CF!AE111*(Cohort_WP!AE109/Cohort_CF!AE109))</f>
        <v>4370336.5308700157</v>
      </c>
      <c r="AF109" s="1">
        <f>IF(Income_CF!AF111="","",(1+'Cost and Benefit Parameters'!$C$17)*Income_CF!AF111*(Cohort_WP!AF109/Cohort_CF!AF109))</f>
        <v>4515422.7631579917</v>
      </c>
      <c r="AG109" s="1">
        <f>IF(Income_CF!AG111="","",(1+'Cost and Benefit Parameters'!$C$17)*Income_CF!AG111*(Cohort_WP!AG109/Cohort_CF!AG109))</f>
        <v>4662527.2058041329</v>
      </c>
      <c r="AH109" s="1">
        <f>IF(Income_CF!AH111="","",(1+'Cost and Benefit Parameters'!$C$17)*Income_CF!AH111*(Cohort_WP!AH109/Cohort_CF!AH109))</f>
        <v>4811536.2615500325</v>
      </c>
      <c r="AI109" s="1">
        <f>IF(Income_CF!AI111="","",(1+'Cost and Benefit Parameters'!$C$17)*Income_CF!AI111*(Cohort_WP!AI109/Cohort_CF!AI109))</f>
        <v>4962329.1859865952</v>
      </c>
      <c r="AJ109" s="1">
        <f>IF(Income_CF!AJ111="","",(1+'Cost and Benefit Parameters'!$C$17)*Income_CF!AJ111*(Cohort_WP!AJ109/Cohort_CF!AJ109))</f>
        <v>5114778.15344531</v>
      </c>
      <c r="AK109" s="1">
        <f>IF(Income_CF!AK111="","",(1+'Cost and Benefit Parameters'!$C$17)*Income_CF!AK111*(Cohort_WP!AK109/Cohort_CF!AK109))</f>
        <v>5268748.346540451</v>
      </c>
      <c r="AL109" s="1">
        <f>IF(Income_CF!AL111="","",(1+'Cost and Benefit Parameters'!$C$17)*Income_CF!AL111*(Cohort_WP!AL109/Cohort_CF!AL109))</f>
        <v>5424098.0697765071</v>
      </c>
      <c r="AM109" s="1">
        <f>IF(Income_CF!AM111="","",(1+'Cost and Benefit Parameters'!$C$17)*Income_CF!AM111*(Cohort_WP!AM109/Cohort_CF!AM109))</f>
        <v>5580678.8875444494</v>
      </c>
      <c r="AN109" s="1">
        <f>IF(Income_CF!AN111="","",(1+'Cost and Benefit Parameters'!$C$17)*Income_CF!AN111*(Cohort_WP!AN109/Cohort_CF!AN109))</f>
        <v>5738335.7867373805</v>
      </c>
      <c r="AO109" s="1">
        <f>IF(Income_CF!AO111="","",(1+'Cost and Benefit Parameters'!$C$17)*Income_CF!AO111*(Cohort_WP!AO109/Cohort_CF!AO109))</f>
        <v>5896907.3641172312</v>
      </c>
      <c r="AP109" s="1">
        <f>IF(Income_CF!AP111="","",(1+'Cost and Benefit Parameters'!$C$17)*Income_CF!AP111*(Cohort_WP!AP109/Cohort_CF!AP109))</f>
        <v>6056226.0384633141</v>
      </c>
      <c r="AQ109" s="1">
        <f>IF(Income_CF!AQ111="","",(1+'Cost and Benefit Parameters'!$C$17)*Income_CF!AQ111*(Cohort_WP!AQ109/Cohort_CF!AQ109))</f>
        <v>6216118.2874284461</v>
      </c>
      <c r="AR109" s="1">
        <f>IF(Income_CF!AR111="","",(1+'Cost and Benefit Parameters'!$C$17)*Income_CF!AR111*(Cohort_WP!AR109/Cohort_CF!AR109))</f>
        <v>6376404.9089216404</v>
      </c>
      <c r="AS109" s="1">
        <f>IF(Income_CF!AS111="","",(1+'Cost and Benefit Parameters'!$C$17)*Income_CF!AS111*(Cohort_WP!AS109/Cohort_CF!AS109))</f>
        <v>6536901.3067262629</v>
      </c>
      <c r="AT109" s="1">
        <f>IF(Income_CF!AT111="","",(1+'Cost and Benefit Parameters'!$C$17)*Income_CF!AT111*(Cohort_WP!AT109/Cohort_CF!AT109))</f>
        <v>6697417.7999529485</v>
      </c>
      <c r="AU109" s="1">
        <f>IF(Income_CF!AU111="","",(1+'Cost and Benefit Parameters'!$C$17)*Income_CF!AU111*(Cohort_WP!AU109/Cohort_CF!AU109))</f>
        <v>6857759.9558135858</v>
      </c>
      <c r="AV109" s="1">
        <f>IF(Income_CF!AV111="","",(1+'Cost and Benefit Parameters'!$C$17)*Income_CF!AV111*(Cohort_WP!AV109/Cohort_CF!AV109))</f>
        <v>7017728.9450909877</v>
      </c>
      <c r="AW109" s="1">
        <f>IF(Income_CF!AW111="","",(1+'Cost and Benefit Parameters'!$C$17)*Income_CF!AW111*(Cohort_WP!AW109/Cohort_CF!AW109))</f>
        <v>7177121.9195673205</v>
      </c>
      <c r="AX109" s="1">
        <f>IF(Income_CF!AX111="","",(1+'Cost and Benefit Parameters'!$C$17)*Income_CF!AX111*(Cohort_WP!AX109/Cohort_CF!AX109))</f>
        <v>7335732.4105622377</v>
      </c>
      <c r="AY109" s="1">
        <f>IF(Income_CF!AY111="","",(1+'Cost and Benefit Parameters'!$C$17)*Income_CF!AY111*(Cohort_WP!AY109/Cohort_CF!AY109))</f>
        <v>7493350.7476230329</v>
      </c>
      <c r="AZ109" s="1">
        <f>IF(Income_CF!AZ111="","",(1+'Cost and Benefit Parameters'!$C$17)*Income_CF!AZ111*(Cohort_WP!AZ109/Cohort_CF!AZ109))</f>
        <v>7649764.496300552</v>
      </c>
      <c r="BA109" s="1">
        <f>IF(Income_CF!BA111="","",(1+'Cost and Benefit Parameters'!$C$17)*Income_CF!BA111*(Cohort_WP!BA109/Cohort_CF!BA109))</f>
        <v>7804758.9138407726</v>
      </c>
      <c r="BB109" s="1">
        <f>IF(Income_CF!BB111="","",(1+'Cost and Benefit Parameters'!$C$17)*Income_CF!BB111*(Cohort_WP!BB109/Cohort_CF!BB109))</f>
        <v>7958117.421519327</v>
      </c>
      <c r="BC109" s="1">
        <f>IF(Income_CF!BC111="","",(1+'Cost and Benefit Parameters'!$C$17)*Income_CF!BC111*(Cohort_WP!BC109/Cohort_CF!BC109))</f>
        <v>8109622.092249847</v>
      </c>
      <c r="BD109" s="1">
        <f>IF(Income_CF!BD111="","",(1+'Cost and Benefit Parameters'!$C$17)*Income_CF!BD111*(Cohort_WP!BD109/Cohort_CF!BD109))</f>
        <v>8259054.1520030331</v>
      </c>
      <c r="BE109" s="1">
        <f>IF(Income_CF!BE111="","",(1+'Cost and Benefit Parameters'!$C$17)*Income_CF!BE111*(Cohort_WP!BE109/Cohort_CF!BE109))</f>
        <v>8406194.4934865218</v>
      </c>
      <c r="BF109" s="1">
        <f>IF(Income_CF!BF111="","",(1+'Cost and Benefit Parameters'!$C$17)*Income_CF!BF111*(Cohort_WP!BF109/Cohort_CF!BF109))</f>
        <v>8550824.2004532367</v>
      </c>
      <c r="BG109" s="1">
        <f>IF(Income_CF!BG111="","",(1+'Cost and Benefit Parameters'!$C$17)*Income_CF!BG111*(Cohort_WP!BG109/Cohort_CF!BG109))</f>
        <v>8692725.0809301902</v>
      </c>
      <c r="BH109" s="1">
        <f>IF(Income_CF!BH111="","",(1+'Cost and Benefit Parameters'!$C$17)*Income_CF!BH111*(Cohort_WP!BH109/Cohort_CF!BH109))</f>
        <v>8831680.207591597</v>
      </c>
      <c r="BI109" s="1">
        <f>IF(Income_CF!BI111="","",(1+'Cost and Benefit Parameters'!$C$17)*Income_CF!BI111*(Cohort_WP!BI109/Cohort_CF!BI109))</f>
        <v>8967474.4634378701</v>
      </c>
      <c r="BJ109" s="1">
        <f>IF(Income_CF!BJ111="","",(1+'Cost and Benefit Parameters'!$C$17)*Income_CF!BJ111*(Cohort_WP!BJ109/Cohort_CF!BJ109))</f>
        <v>9099895.0908898953</v>
      </c>
      <c r="BK109" s="1" t="str">
        <f>IF(Income_CF!BK111="","",(1+'Cost and Benefit Parameters'!$C$17)*Income_CF!BK111*(Cohort_WP!BK109/Cohort_CF!BK109))</f>
        <v/>
      </c>
      <c r="BL109" s="1" t="str">
        <f>IF(Income_CF!BL111="","",(1+'Cost and Benefit Parameters'!$C$17)*Income_CF!BL111*(Cohort_WP!BL109/Cohort_CF!BL109))</f>
        <v/>
      </c>
      <c r="BM109" s="1" t="str">
        <f>IF(Income_CF!BM111="","",(1+'Cost and Benefit Parameters'!$C$17)*Income_CF!BM111*(Cohort_WP!BM109/Cohort_CF!BM109))</f>
        <v/>
      </c>
      <c r="BN109" s="1" t="str">
        <f>IF(Income_CF!BN111="","",(1+'Cost and Benefit Parameters'!$C$17)*Income_CF!BN111*(Cohort_WP!BN109/Cohort_CF!BN109))</f>
        <v/>
      </c>
      <c r="BO109" s="1" t="str">
        <f>IF(Income_CF!BO111="","",(1+'Cost and Benefit Parameters'!$C$17)*Income_CF!BO111*(Cohort_WP!BO109/Cohort_CF!BO109))</f>
        <v/>
      </c>
      <c r="BP109" s="1" t="str">
        <f>IF(Income_CF!BP111="","",(1+'Cost and Benefit Parameters'!$C$17)*Income_CF!BP111*(Cohort_WP!BP109/Cohort_CF!BP109))</f>
        <v/>
      </c>
      <c r="BQ109" s="1" t="str">
        <f>IF(Income_CF!BQ111="","",(1+'Cost and Benefit Parameters'!$C$17)*Income_CF!BQ111*(Cohort_WP!BQ109/Cohort_CF!BQ109))</f>
        <v/>
      </c>
      <c r="BR109" s="1" t="str">
        <f>IF(Income_CF!BR111="","",(1+'Cost and Benefit Parameters'!$C$17)*Income_CF!BR111*(Cohort_WP!BR109/Cohort_CF!BR109))</f>
        <v/>
      </c>
    </row>
    <row r="110" spans="1:72" x14ac:dyDescent="0.55000000000000004">
      <c r="A110" s="642"/>
      <c r="B110" t="s">
        <v>479</v>
      </c>
      <c r="L110" s="1" t="str">
        <f>IF(Income_CF!L112="","",(1+'Cost and Benefit Parameters'!$C$17)*Income_CF!L112*(Cohort_WP!L110/Cohort_CF!L110))</f>
        <v/>
      </c>
      <c r="M110" s="1" t="str">
        <f>IF(Income_CF!M112="","",(1+'Cost and Benefit Parameters'!$C$17)*Income_CF!M112*(Cohort_WP!M110/Cohort_CF!M110))</f>
        <v/>
      </c>
      <c r="N110" s="1" t="str">
        <f>IF(Income_CF!N112="","",(1+'Cost and Benefit Parameters'!$C$17)*Income_CF!N112*(Cohort_WP!N110/Cohort_CF!N110))</f>
        <v/>
      </c>
      <c r="O110" s="1" t="str">
        <f>IF(Income_CF!O112="","",(1+'Cost and Benefit Parameters'!$C$17)*Income_CF!O112*(Cohort_WP!O110/Cohort_CF!O110))</f>
        <v/>
      </c>
      <c r="P110" s="1" t="str">
        <f>IF(Income_CF!P112="","",(1+'Cost and Benefit Parameters'!$C$17)*Income_CF!P112*(Cohort_WP!P110/Cohort_CF!P110))</f>
        <v/>
      </c>
      <c r="Q110" s="1" t="str">
        <f>IF(Income_CF!Q112="","",(1+'Cost and Benefit Parameters'!$C$17)*Income_CF!Q112*(Cohort_WP!Q110/Cohort_CF!Q110))</f>
        <v/>
      </c>
      <c r="R110" s="1" t="str">
        <f>IF(Income_CF!R112="","",(1+'Cost and Benefit Parameters'!$C$17)*Income_CF!R112*(Cohort_WP!R110/Cohort_CF!R110))</f>
        <v/>
      </c>
      <c r="S110" s="1" t="str">
        <f>IF(Income_CF!S112="","",(1+'Cost and Benefit Parameters'!$C$17)*Income_CF!S112*(Cohort_WP!S110/Cohort_CF!S110))</f>
        <v/>
      </c>
      <c r="T110" s="1" t="str">
        <f>IF(Income_CF!T112="","",(1+'Cost and Benefit Parameters'!$C$17)*Income_CF!T112*(Cohort_WP!T110/Cohort_CF!T110))</f>
        <v/>
      </c>
      <c r="U110" s="1" t="str">
        <f>IF(Income_CF!U112="","",(1+'Cost and Benefit Parameters'!$C$17)*Income_CF!U112*(Cohort_WP!U110/Cohort_CF!U110))</f>
        <v/>
      </c>
      <c r="V110" s="1" t="str">
        <f>IF(Income_CF!V112="","",(1+'Cost and Benefit Parameters'!$C$17)*Income_CF!V112*(Cohort_WP!V110/Cohort_CF!V110))</f>
        <v/>
      </c>
      <c r="W110" s="1" t="str">
        <f>IF(Income_CF!W112="","",(1+'Cost and Benefit Parameters'!$C$17)*Income_CF!W112*(Cohort_WP!W110/Cohort_CF!W110))</f>
        <v/>
      </c>
      <c r="X110" s="1">
        <f>IF(Income_CF!X112="","",(1+'Cost and Benefit Parameters'!$C$17)*Income_CF!X112*(Cohort_WP!X110/Cohort_CF!X110))</f>
        <v>3363655.7380969259</v>
      </c>
      <c r="Y110" s="1">
        <f>IF(Income_CF!Y112="","",(1+'Cost and Benefit Parameters'!$C$17)*Income_CF!Y112*(Cohort_WP!Y110/Cohort_CF!Y110))</f>
        <v>3494139.7290198612</v>
      </c>
      <c r="Z110" s="1">
        <f>IF(Income_CF!Z112="","",(1+'Cost and Benefit Parameters'!$C$17)*Income_CF!Z112*(Cohort_WP!Z110/Cohort_CF!Z110))</f>
        <v>3627508.3378579034</v>
      </c>
      <c r="AA110" s="1">
        <f>IF(Income_CF!AA112="","",(1+'Cost and Benefit Parameters'!$C$17)*Income_CF!AA112*(Cohort_WP!AA110/Cohort_CF!AA110))</f>
        <v>3763708.6204867479</v>
      </c>
      <c r="AB110" s="1">
        <f>IF(Income_CF!AB112="","",(1+'Cost and Benefit Parameters'!$C$17)*Income_CF!AB112*(Cohort_WP!AB110/Cohort_CF!AB110))</f>
        <v>3926559.5455782507</v>
      </c>
      <c r="AC110" s="1">
        <f>IF(Income_CF!AC112="","",(1+'Cost and Benefit Parameters'!$C$17)*Income_CF!AC112*(Cohort_WP!AC110/Cohort_CF!AC110))</f>
        <v>4066661.5749618211</v>
      </c>
      <c r="AD110" s="1">
        <f>IF(Income_CF!AD112="","",(1+'Cost and Benefit Parameters'!$C$17)*Income_CF!AD112*(Cohort_WP!AD110/Cohort_CF!AD110))</f>
        <v>4209236.2302925661</v>
      </c>
      <c r="AE110" s="1">
        <f>IF(Income_CF!AE112="","",(1+'Cost and Benefit Parameters'!$C$17)*Income_CF!AE112*(Cohort_WP!AE110/Cohort_CF!AE110))</f>
        <v>4354196.1637983434</v>
      </c>
      <c r="AF110" s="1">
        <f>IF(Income_CF!AF112="","",(1+'Cost and Benefit Parameters'!$C$17)*Income_CF!AF112*(Cohort_WP!AF110/Cohort_CF!AF110))</f>
        <v>4501446.6267961171</v>
      </c>
      <c r="AG110" s="1">
        <f>IF(Income_CF!AG112="","",(1+'Cost and Benefit Parameters'!$C$17)*Income_CF!AG112*(Cohort_WP!AG110/Cohort_CF!AG110))</f>
        <v>4650885.446052731</v>
      </c>
      <c r="AH110" s="1">
        <f>IF(Income_CF!AH112="","",(1+'Cost and Benefit Parameters'!$C$17)*Income_CF!AH112*(Cohort_WP!AH110/Cohort_CF!AH110))</f>
        <v>4802403.0219782572</v>
      </c>
      <c r="AI110" s="1">
        <f>IF(Income_CF!AI112="","",(1+'Cost and Benefit Parameters'!$C$17)*Income_CF!AI112*(Cohort_WP!AI110/Cohort_CF!AI110))</f>
        <v>4955882.3493965324</v>
      </c>
      <c r="AJ110" s="1">
        <f>IF(Income_CF!AJ112="","",(1+'Cost and Benefit Parameters'!$C$17)*Income_CF!AJ112*(Cohort_WP!AJ110/Cohort_CF!AJ110))</f>
        <v>5111199.0615661945</v>
      </c>
      <c r="AK110" s="1">
        <f>IF(Income_CF!AK112="","",(1+'Cost and Benefit Parameters'!$C$17)*Income_CF!AK112*(Cohort_WP!AK110/Cohort_CF!AK110))</f>
        <v>5268221.4980486715</v>
      </c>
      <c r="AL110" s="1">
        <f>IF(Income_CF!AL112="","",(1+'Cost and Benefit Parameters'!$C$17)*Income_CF!AL112*(Cohort_WP!AL110/Cohort_CF!AL110))</f>
        <v>5426810.7969366638</v>
      </c>
      <c r="AM110" s="1">
        <f>IF(Income_CF!AM112="","",(1+'Cost and Benefit Parameters'!$C$17)*Income_CF!AM112*(Cohort_WP!AM110/Cohort_CF!AM110))</f>
        <v>5586821.0118698012</v>
      </c>
      <c r="AN110" s="1">
        <f>IF(Income_CF!AN112="","",(1+'Cost and Benefit Parameters'!$C$17)*Income_CF!AN112*(Cohort_WP!AN110/Cohort_CF!AN110))</f>
        <v>5748099.2541707829</v>
      </c>
      <c r="AO110" s="1">
        <f>IF(Income_CF!AO112="","",(1+'Cost and Benefit Parameters'!$C$17)*Income_CF!AO112*(Cohort_WP!AO110/Cohort_CF!AO110))</f>
        <v>5910485.8603395028</v>
      </c>
      <c r="AP110" s="1">
        <f>IF(Income_CF!AP112="","",(1+'Cost and Benefit Parameters'!$C$17)*Income_CF!AP112*(Cohort_WP!AP110/Cohort_CF!AP110))</f>
        <v>6073814.5850407472</v>
      </c>
      <c r="AQ110" s="1">
        <f>IF(Income_CF!AQ112="","",(1+'Cost and Benefit Parameters'!$C$17)*Income_CF!AQ112*(Cohort_WP!AQ110/Cohort_CF!AQ110))</f>
        <v>6237912.8196172118</v>
      </c>
      <c r="AR110" s="1">
        <f>IF(Income_CF!AR112="","",(1+'Cost and Benefit Parameters'!$C$17)*Income_CF!AR112*(Cohort_WP!AR110/Cohort_CF!AR110))</f>
        <v>6402601.8360512992</v>
      </c>
      <c r="AS110" s="1">
        <f>IF(Income_CF!AS112="","",(1+'Cost and Benefit Parameters'!$C$17)*Income_CF!AS112*(Cohort_WP!AS110/Cohort_CF!AS110))</f>
        <v>6567697.0561892884</v>
      </c>
      <c r="AT110" s="1">
        <f>IF(Income_CF!AT112="","",(1+'Cost and Benefit Parameters'!$C$17)*Income_CF!AT112*(Cohort_WP!AT110/Cohort_CF!AT110))</f>
        <v>6733008.3459280487</v>
      </c>
      <c r="AU110" s="1">
        <f>IF(Income_CF!AU112="","",(1+'Cost and Benefit Parameters'!$C$17)*Income_CF!AU112*(Cohort_WP!AU110/Cohort_CF!AU110))</f>
        <v>6898340.3339515375</v>
      </c>
      <c r="AV110" s="1">
        <f>IF(Income_CF!AV112="","",(1+'Cost and Benefit Parameters'!$C$17)*Income_CF!AV112*(Cohort_WP!AV110/Cohort_CF!AV110))</f>
        <v>7063492.7544879941</v>
      </c>
      <c r="AW110" s="1">
        <f>IF(Income_CF!AW112="","",(1+'Cost and Benefit Parameters'!$C$17)*Income_CF!AW112*(Cohort_WP!AW110/Cohort_CF!AW110))</f>
        <v>7228260.8134437166</v>
      </c>
      <c r="AX110" s="1">
        <f>IF(Income_CF!AX112="","",(1+'Cost and Benefit Parameters'!$C$17)*Income_CF!AX112*(Cohort_WP!AX110/Cohort_CF!AX110))</f>
        <v>7392435.5771543384</v>
      </c>
      <c r="AY110" s="1">
        <f>IF(Income_CF!AY112="","",(1+'Cost and Benefit Parameters'!$C$17)*Income_CF!AY112*(Cohort_WP!AY110/Cohort_CF!AY110))</f>
        <v>7555804.3828791045</v>
      </c>
      <c r="AZ110" s="1">
        <f>IF(Income_CF!AZ112="","",(1+'Cost and Benefit Parameters'!$C$17)*Income_CF!AZ112*(Cohort_WP!AZ110/Cohort_CF!AZ110))</f>
        <v>7718151.2700517243</v>
      </c>
      <c r="BA110" s="1">
        <f>IF(Income_CF!BA112="","",(1+'Cost and Benefit Parameters'!$C$17)*Income_CF!BA112*(Cohort_WP!BA110/Cohort_CF!BA110))</f>
        <v>7879257.4311895696</v>
      </c>
      <c r="BB110" s="1">
        <f>IF(Income_CF!BB112="","",(1+'Cost and Benefit Parameters'!$C$17)*Income_CF!BB112*(Cohort_WP!BB110/Cohort_CF!BB110))</f>
        <v>8038901.6812559934</v>
      </c>
      <c r="BC110" s="1">
        <f>IF(Income_CF!BC112="","",(1+'Cost and Benefit Parameters'!$C$17)*Income_CF!BC112*(Cohort_WP!BC110/Cohort_CF!BC110))</f>
        <v>8196860.9441649057</v>
      </c>
      <c r="BD110" s="1">
        <f>IF(Income_CF!BD112="","",(1+'Cost and Benefit Parameters'!$C$17)*Income_CF!BD112*(Cohort_WP!BD110/Cohort_CF!BD110))</f>
        <v>8352910.755017342</v>
      </c>
      <c r="BE110" s="1">
        <f>IF(Income_CF!BE112="","",(1+'Cost and Benefit Parameters'!$C$17)*Income_CF!BE112*(Cohort_WP!BE110/Cohort_CF!BE110))</f>
        <v>8506825.7765631247</v>
      </c>
      <c r="BF110" s="1">
        <f>IF(Income_CF!BF112="","",(1+'Cost and Benefit Parameters'!$C$17)*Income_CF!BF112*(Cohort_WP!BF110/Cohort_CF!BF110))</f>
        <v>8658380.3282911144</v>
      </c>
      <c r="BG110" s="1">
        <f>IF(Income_CF!BG112="","",(1+'Cost and Benefit Parameters'!$C$17)*Income_CF!BG112*(Cohort_WP!BG110/Cohort_CF!BG110))</f>
        <v>8807348.9264668319</v>
      </c>
      <c r="BH110" s="1">
        <f>IF(Income_CF!BH112="","",(1+'Cost and Benefit Parameters'!$C$17)*Income_CF!BH112*(Cohort_WP!BH110/Cohort_CF!BH110))</f>
        <v>8953506.8333580978</v>
      </c>
      <c r="BI110" s="1">
        <f>IF(Income_CF!BI112="","",(1+'Cost and Benefit Parameters'!$C$17)*Income_CF!BI112*(Cohort_WP!BI110/Cohort_CF!BI110))</f>
        <v>9096630.6138193458</v>
      </c>
      <c r="BJ110" s="1">
        <f>IF(Income_CF!BJ112="","",(1+'Cost and Benefit Parameters'!$C$17)*Income_CF!BJ112*(Cohort_WP!BJ110/Cohort_CF!BJ110))</f>
        <v>9236498.6973410044</v>
      </c>
      <c r="BK110" s="1">
        <f>IF(Income_CF!BK112="","",(1+'Cost and Benefit Parameters'!$C$17)*Income_CF!BK112*(Cohort_WP!BK110/Cohort_CF!BK110))</f>
        <v>9372891.9436165914</v>
      </c>
      <c r="BL110" s="1" t="str">
        <f>IF(Income_CF!BL112="","",(1+'Cost and Benefit Parameters'!$C$17)*Income_CF!BL112*(Cohort_WP!BL110/Cohort_CF!BL110))</f>
        <v/>
      </c>
      <c r="BM110" s="1" t="str">
        <f>IF(Income_CF!BM112="","",(1+'Cost and Benefit Parameters'!$C$17)*Income_CF!BM112*(Cohort_WP!BM110/Cohort_CF!BM110))</f>
        <v/>
      </c>
      <c r="BN110" s="1" t="str">
        <f>IF(Income_CF!BN112="","",(1+'Cost and Benefit Parameters'!$C$17)*Income_CF!BN112*(Cohort_WP!BN110/Cohort_CF!BN110))</f>
        <v/>
      </c>
      <c r="BO110" s="1" t="str">
        <f>IF(Income_CF!BO112="","",(1+'Cost and Benefit Parameters'!$C$17)*Income_CF!BO112*(Cohort_WP!BO110/Cohort_CF!BO110))</f>
        <v/>
      </c>
      <c r="BP110" s="1" t="str">
        <f>IF(Income_CF!BP112="","",(1+'Cost and Benefit Parameters'!$C$17)*Income_CF!BP112*(Cohort_WP!BP110/Cohort_CF!BP110))</f>
        <v/>
      </c>
      <c r="BQ110" s="1" t="str">
        <f>IF(Income_CF!BQ112="","",(1+'Cost and Benefit Parameters'!$C$17)*Income_CF!BQ112*(Cohort_WP!BQ110/Cohort_CF!BQ110))</f>
        <v/>
      </c>
      <c r="BR110" s="1" t="str">
        <f>IF(Income_CF!BR112="","",(1+'Cost and Benefit Parameters'!$C$17)*Income_CF!BR112*(Cohort_WP!BR110/Cohort_CF!BR110))</f>
        <v/>
      </c>
    </row>
    <row r="111" spans="1:72" x14ac:dyDescent="0.55000000000000004">
      <c r="A111" s="642"/>
      <c r="B111" t="s">
        <v>480</v>
      </c>
      <c r="L111" s="1" t="str">
        <f>IF(Income_CF!L113="","",(1+'Cost and Benefit Parameters'!$C$17)*Income_CF!L113*(Cohort_WP!L111/Cohort_CF!L111))</f>
        <v/>
      </c>
      <c r="M111" s="1" t="str">
        <f>IF(Income_CF!M113="","",(1+'Cost and Benefit Parameters'!$C$17)*Income_CF!M113*(Cohort_WP!M111/Cohort_CF!M111))</f>
        <v/>
      </c>
      <c r="N111" s="1" t="str">
        <f>IF(Income_CF!N113="","",(1+'Cost and Benefit Parameters'!$C$17)*Income_CF!N113*(Cohort_WP!N111/Cohort_CF!N111))</f>
        <v/>
      </c>
      <c r="O111" s="1" t="str">
        <f>IF(Income_CF!O113="","",(1+'Cost and Benefit Parameters'!$C$17)*Income_CF!O113*(Cohort_WP!O111/Cohort_CF!O111))</f>
        <v/>
      </c>
      <c r="P111" s="1" t="str">
        <f>IF(Income_CF!P113="","",(1+'Cost and Benefit Parameters'!$C$17)*Income_CF!P113*(Cohort_WP!P111/Cohort_CF!P111))</f>
        <v/>
      </c>
      <c r="Q111" s="1" t="str">
        <f>IF(Income_CF!Q113="","",(1+'Cost and Benefit Parameters'!$C$17)*Income_CF!Q113*(Cohort_WP!Q111/Cohort_CF!Q111))</f>
        <v/>
      </c>
      <c r="R111" s="1" t="str">
        <f>IF(Income_CF!R113="","",(1+'Cost and Benefit Parameters'!$C$17)*Income_CF!R113*(Cohort_WP!R111/Cohort_CF!R111))</f>
        <v/>
      </c>
      <c r="S111" s="1" t="str">
        <f>IF(Income_CF!S113="","",(1+'Cost and Benefit Parameters'!$C$17)*Income_CF!S113*(Cohort_WP!S111/Cohort_CF!S111))</f>
        <v/>
      </c>
      <c r="T111" s="1" t="str">
        <f>IF(Income_CF!T113="","",(1+'Cost and Benefit Parameters'!$C$17)*Income_CF!T113*(Cohort_WP!T111/Cohort_CF!T111))</f>
        <v/>
      </c>
      <c r="U111" s="1" t="str">
        <f>IF(Income_CF!U113="","",(1+'Cost and Benefit Parameters'!$C$17)*Income_CF!U113*(Cohort_WP!U111/Cohort_CF!U111))</f>
        <v/>
      </c>
      <c r="V111" s="1" t="str">
        <f>IF(Income_CF!V113="","",(1+'Cost and Benefit Parameters'!$C$17)*Income_CF!V113*(Cohort_WP!V111/Cohort_CF!V111))</f>
        <v/>
      </c>
      <c r="W111" s="1" t="str">
        <f>IF(Income_CF!W113="","",(1+'Cost and Benefit Parameters'!$C$17)*Income_CF!W113*(Cohort_WP!W111/Cohort_CF!W111))</f>
        <v/>
      </c>
      <c r="X111" s="1" t="str">
        <f>IF(Income_CF!X113="","",(1+'Cost and Benefit Parameters'!$C$17)*Income_CF!X113*(Cohort_WP!X111/Cohort_CF!X111))</f>
        <v/>
      </c>
      <c r="Y111" s="1">
        <f>IF(Income_CF!Y113="","",(1+'Cost and Benefit Parameters'!$C$17)*Income_CF!Y113*(Cohort_WP!Y111/Cohort_CF!Y111))</f>
        <v>3464565.4102398329</v>
      </c>
      <c r="Z111" s="1">
        <f>IF(Income_CF!Z113="","",(1+'Cost and Benefit Parameters'!$C$17)*Income_CF!Z113*(Cohort_WP!Z111/Cohort_CF!Z111))</f>
        <v>3598963.920890457</v>
      </c>
      <c r="AA111" s="1">
        <f>IF(Income_CF!AA113="","",(1+'Cost and Benefit Parameters'!$C$17)*Income_CF!AA113*(Cohort_WP!AA111/Cohort_CF!AA111))</f>
        <v>3736333.5879936405</v>
      </c>
      <c r="AB111" s="1">
        <f>IF(Income_CF!AB113="","",(1+'Cost and Benefit Parameters'!$C$17)*Income_CF!AB113*(Cohort_WP!AB111/Cohort_CF!AB111))</f>
        <v>3876619.8791013504</v>
      </c>
      <c r="AC111" s="1">
        <f>IF(Income_CF!AC113="","",(1+'Cost and Benefit Parameters'!$C$17)*Income_CF!AC113*(Cohort_WP!AC111/Cohort_CF!AC111))</f>
        <v>4044356.3319455981</v>
      </c>
      <c r="AD111" s="1">
        <f>IF(Income_CF!AD113="","",(1+'Cost and Benefit Parameters'!$C$17)*Income_CF!AD113*(Cohort_WP!AD111/Cohort_CF!AD111))</f>
        <v>4188661.4222106747</v>
      </c>
      <c r="AE111" s="1">
        <f>IF(Income_CF!AE113="","",(1+'Cost and Benefit Parameters'!$C$17)*Income_CF!AE113*(Cohort_WP!AE111/Cohort_CF!AE111))</f>
        <v>4335513.3172013424</v>
      </c>
      <c r="AF111" s="1">
        <f>IF(Income_CF!AF113="","",(1+'Cost and Benefit Parameters'!$C$17)*Income_CF!AF113*(Cohort_WP!AF111/Cohort_CF!AF111))</f>
        <v>4484822.0487122945</v>
      </c>
      <c r="AG111" s="1">
        <f>IF(Income_CF!AG113="","",(1+'Cost and Benefit Parameters'!$C$17)*Income_CF!AG113*(Cohort_WP!AG111/Cohort_CF!AG111))</f>
        <v>4636490.0256000003</v>
      </c>
      <c r="AH111" s="1">
        <f>IF(Income_CF!AH113="","",(1+'Cost and Benefit Parameters'!$C$17)*Income_CF!AH113*(Cohort_WP!AH111/Cohort_CF!AH111))</f>
        <v>4790412.0094343126</v>
      </c>
      <c r="AI111" s="1">
        <f>IF(Income_CF!AI113="","",(1+'Cost and Benefit Parameters'!$C$17)*Income_CF!AI113*(Cohort_WP!AI111/Cohort_CF!AI111))</f>
        <v>4946475.1126376046</v>
      </c>
      <c r="AJ111" s="1">
        <f>IF(Income_CF!AJ113="","",(1+'Cost and Benefit Parameters'!$C$17)*Income_CF!AJ113*(Cohort_WP!AJ111/Cohort_CF!AJ111))</f>
        <v>5104558.8198784282</v>
      </c>
      <c r="AK111" s="1">
        <f>IF(Income_CF!AK113="","",(1+'Cost and Benefit Parameters'!$C$17)*Income_CF!AK113*(Cohort_WP!AK111/Cohort_CF!AK111))</f>
        <v>5264535.0334131802</v>
      </c>
      <c r="AL111" s="1">
        <f>IF(Income_CF!AL113="","",(1+'Cost and Benefit Parameters'!$C$17)*Income_CF!AL113*(Cohort_WP!AL111/Cohort_CF!AL111))</f>
        <v>5426268.14299013</v>
      </c>
      <c r="AM111" s="1">
        <f>IF(Income_CF!AM113="","",(1+'Cost and Benefit Parameters'!$C$17)*Income_CF!AM113*(Cohort_WP!AM111/Cohort_CF!AM111))</f>
        <v>5589615.1208447637</v>
      </c>
      <c r="AN111" s="1">
        <f>IF(Income_CF!AN113="","",(1+'Cost and Benefit Parameters'!$C$17)*Income_CF!AN113*(Cohort_WP!AN111/Cohort_CF!AN111))</f>
        <v>5754425.6422258951</v>
      </c>
      <c r="AO111" s="1">
        <f>IF(Income_CF!AO113="","",(1+'Cost and Benefit Parameters'!$C$17)*Income_CF!AO113*(Cohort_WP!AO111/Cohort_CF!AO111))</f>
        <v>5920542.231795907</v>
      </c>
      <c r="AP111" s="1">
        <f>IF(Income_CF!AP113="","",(1+'Cost and Benefit Parameters'!$C$17)*Income_CF!AP113*(Cohort_WP!AP111/Cohort_CF!AP111))</f>
        <v>6087800.4361496875</v>
      </c>
      <c r="AQ111" s="1">
        <f>IF(Income_CF!AQ113="","",(1+'Cost and Benefit Parameters'!$C$17)*Income_CF!AQ113*(Cohort_WP!AQ111/Cohort_CF!AQ111))</f>
        <v>6256029.022591969</v>
      </c>
      <c r="AR111" s="1">
        <f>IF(Income_CF!AR113="","",(1+'Cost and Benefit Parameters'!$C$17)*Income_CF!AR113*(Cohort_WP!AR111/Cohort_CF!AR111))</f>
        <v>6425050.2042057281</v>
      </c>
      <c r="AS111" s="1">
        <f>IF(Income_CF!AS113="","",(1+'Cost and Benefit Parameters'!$C$17)*Income_CF!AS113*(Cohort_WP!AS111/Cohort_CF!AS111))</f>
        <v>6594679.89113284</v>
      </c>
      <c r="AT111" s="1">
        <f>IF(Income_CF!AT113="","",(1+'Cost and Benefit Parameters'!$C$17)*Income_CF!AT113*(Cohort_WP!AT111/Cohort_CF!AT111))</f>
        <v>6764727.9678749666</v>
      </c>
      <c r="AU111" s="1">
        <f>IF(Income_CF!AU113="","",(1+'Cost and Benefit Parameters'!$C$17)*Income_CF!AU113*(Cohort_WP!AU111/Cohort_CF!AU111))</f>
        <v>6934998.5963058909</v>
      </c>
      <c r="AV111" s="1">
        <f>IF(Income_CF!AV113="","",(1+'Cost and Benefit Parameters'!$C$17)*Income_CF!AV113*(Cohort_WP!AV111/Cohort_CF!AV111))</f>
        <v>7105290.5439700847</v>
      </c>
      <c r="AW111" s="1">
        <f>IF(Income_CF!AW113="","",(1+'Cost and Benefit Parameters'!$C$17)*Income_CF!AW113*(Cohort_WP!AW111/Cohort_CF!AW111))</f>
        <v>7275397.5371226333</v>
      </c>
      <c r="AX111" s="1">
        <f>IF(Income_CF!AX113="","",(1+'Cost and Benefit Parameters'!$C$17)*Income_CF!AX113*(Cohort_WP!AX111/Cohort_CF!AX111))</f>
        <v>7445108.6378470268</v>
      </c>
      <c r="AY111" s="1">
        <f>IF(Income_CF!AY113="","",(1+'Cost and Benefit Parameters'!$C$17)*Income_CF!AY113*(Cohort_WP!AY111/Cohort_CF!AY111))</f>
        <v>7614208.6444689687</v>
      </c>
      <c r="AZ111" s="1">
        <f>IF(Income_CF!AZ113="","",(1+'Cost and Benefit Parameters'!$C$17)*Income_CF!AZ113*(Cohort_WP!AZ111/Cohort_CF!AZ111))</f>
        <v>7782478.5143654784</v>
      </c>
      <c r="BA111" s="1">
        <f>IF(Income_CF!BA113="","",(1+'Cost and Benefit Parameters'!$C$17)*Income_CF!BA113*(Cohort_WP!BA111/Cohort_CF!BA111))</f>
        <v>7949695.8081532782</v>
      </c>
      <c r="BB111" s="1">
        <f>IF(Income_CF!BB113="","",(1+'Cost and Benefit Parameters'!$C$17)*Income_CF!BB113*(Cohort_WP!BB111/Cohort_CF!BB111))</f>
        <v>8115635.1541252546</v>
      </c>
      <c r="BC111" s="1">
        <f>IF(Income_CF!BC113="","",(1+'Cost and Benefit Parameters'!$C$17)*Income_CF!BC113*(Cohort_WP!BC111/Cohort_CF!BC111))</f>
        <v>8280068.7316936729</v>
      </c>
      <c r="BD111" s="1">
        <f>IF(Income_CF!BD113="","",(1+'Cost and Benefit Parameters'!$C$17)*Income_CF!BD113*(Cohort_WP!BD111/Cohort_CF!BD111))</f>
        <v>8442766.7724898532</v>
      </c>
      <c r="BE111" s="1">
        <f>IF(Income_CF!BE113="","",(1+'Cost and Benefit Parameters'!$C$17)*Income_CF!BE113*(Cohort_WP!BE111/Cohort_CF!BE111))</f>
        <v>8603498.0776678622</v>
      </c>
      <c r="BF111" s="1">
        <f>IF(Income_CF!BF113="","",(1+'Cost and Benefit Parameters'!$C$17)*Income_CF!BF113*(Cohort_WP!BF111/Cohort_CF!BF111))</f>
        <v>8762030.5498600192</v>
      </c>
      <c r="BG111" s="1">
        <f>IF(Income_CF!BG113="","",(1+'Cost and Benefit Parameters'!$C$17)*Income_CF!BG113*(Cohort_WP!BG111/Cohort_CF!BG111))</f>
        <v>8918131.7381398473</v>
      </c>
      <c r="BH111" s="1">
        <f>IF(Income_CF!BH113="","",(1+'Cost and Benefit Parameters'!$C$17)*Income_CF!BH113*(Cohort_WP!BH111/Cohort_CF!BH111))</f>
        <v>9071569.3942608386</v>
      </c>
      <c r="BI111" s="1">
        <f>IF(Income_CF!BI113="","",(1+'Cost and Benefit Parameters'!$C$17)*Income_CF!BI113*(Cohort_WP!BI111/Cohort_CF!BI111))</f>
        <v>9222112.038358843</v>
      </c>
      <c r="BJ111" s="1">
        <f>IF(Income_CF!BJ113="","",(1+'Cost and Benefit Parameters'!$C$17)*Income_CF!BJ113*(Cohort_WP!BJ111/Cohort_CF!BJ111))</f>
        <v>9369529.5322339237</v>
      </c>
      <c r="BK111" s="1">
        <f>IF(Income_CF!BK113="","",(1+'Cost and Benefit Parameters'!$C$17)*Income_CF!BK113*(Cohort_WP!BK111/Cohort_CF!BK111))</f>
        <v>9513593.6582612358</v>
      </c>
      <c r="BL111" s="1">
        <f>IF(Income_CF!BL113="","",(1+'Cost and Benefit Parameters'!$C$17)*Income_CF!BL113*(Cohort_WP!BL111/Cohort_CF!BL111))</f>
        <v>9654078.7019250914</v>
      </c>
      <c r="BM111" s="1" t="str">
        <f>IF(Income_CF!BM113="","",(1+'Cost and Benefit Parameters'!$C$17)*Income_CF!BM113*(Cohort_WP!BM111/Cohort_CF!BM111))</f>
        <v/>
      </c>
      <c r="BN111" s="1" t="str">
        <f>IF(Income_CF!BN113="","",(1+'Cost and Benefit Parameters'!$C$17)*Income_CF!BN113*(Cohort_WP!BN111/Cohort_CF!BN111))</f>
        <v/>
      </c>
      <c r="BO111" s="1" t="str">
        <f>IF(Income_CF!BO113="","",(1+'Cost and Benefit Parameters'!$C$17)*Income_CF!BO113*(Cohort_WP!BO111/Cohort_CF!BO111))</f>
        <v/>
      </c>
      <c r="BP111" s="1" t="str">
        <f>IF(Income_CF!BP113="","",(1+'Cost and Benefit Parameters'!$C$17)*Income_CF!BP113*(Cohort_WP!BP111/Cohort_CF!BP111))</f>
        <v/>
      </c>
      <c r="BQ111" s="1" t="str">
        <f>IF(Income_CF!BQ113="","",(1+'Cost and Benefit Parameters'!$C$17)*Income_CF!BQ113*(Cohort_WP!BQ111/Cohort_CF!BQ111))</f>
        <v/>
      </c>
      <c r="BR111" s="1" t="str">
        <f>IF(Income_CF!BR113="","",(1+'Cost and Benefit Parameters'!$C$17)*Income_CF!BR113*(Cohort_WP!BR111/Cohort_CF!BR111))</f>
        <v/>
      </c>
    </row>
    <row r="112" spans="1:72" x14ac:dyDescent="0.55000000000000004">
      <c r="A112" s="642"/>
      <c r="B112" t="s">
        <v>481</v>
      </c>
      <c r="L112" s="1" t="str">
        <f>IF(Income_CF!L114="","",(1+'Cost and Benefit Parameters'!$C$17)*Income_CF!L114*(Cohort_WP!L112/Cohort_CF!L112))</f>
        <v/>
      </c>
      <c r="M112" s="1" t="str">
        <f>IF(Income_CF!M114="","",(1+'Cost and Benefit Parameters'!$C$17)*Income_CF!M114*(Cohort_WP!M112/Cohort_CF!M112))</f>
        <v/>
      </c>
      <c r="N112" s="1" t="str">
        <f>IF(Income_CF!N114="","",(1+'Cost and Benefit Parameters'!$C$17)*Income_CF!N114*(Cohort_WP!N112/Cohort_CF!N112))</f>
        <v/>
      </c>
      <c r="O112" s="1" t="str">
        <f>IF(Income_CF!O114="","",(1+'Cost and Benefit Parameters'!$C$17)*Income_CF!O114*(Cohort_WP!O112/Cohort_CF!O112))</f>
        <v/>
      </c>
      <c r="P112" s="1" t="str">
        <f>IF(Income_CF!P114="","",(1+'Cost and Benefit Parameters'!$C$17)*Income_CF!P114*(Cohort_WP!P112/Cohort_CF!P112))</f>
        <v/>
      </c>
      <c r="Q112" s="1" t="str">
        <f>IF(Income_CF!Q114="","",(1+'Cost and Benefit Parameters'!$C$17)*Income_CF!Q114*(Cohort_WP!Q112/Cohort_CF!Q112))</f>
        <v/>
      </c>
      <c r="R112" s="1" t="str">
        <f>IF(Income_CF!R114="","",(1+'Cost and Benefit Parameters'!$C$17)*Income_CF!R114*(Cohort_WP!R112/Cohort_CF!R112))</f>
        <v/>
      </c>
      <c r="S112" s="1" t="str">
        <f>IF(Income_CF!S114="","",(1+'Cost and Benefit Parameters'!$C$17)*Income_CF!S114*(Cohort_WP!S112/Cohort_CF!S112))</f>
        <v/>
      </c>
      <c r="T112" s="1" t="str">
        <f>IF(Income_CF!T114="","",(1+'Cost and Benefit Parameters'!$C$17)*Income_CF!T114*(Cohort_WP!T112/Cohort_CF!T112))</f>
        <v/>
      </c>
      <c r="U112" s="1" t="str">
        <f>IF(Income_CF!U114="","",(1+'Cost and Benefit Parameters'!$C$17)*Income_CF!U114*(Cohort_WP!U112/Cohort_CF!U112))</f>
        <v/>
      </c>
      <c r="V112" s="1" t="str">
        <f>IF(Income_CF!V114="","",(1+'Cost and Benefit Parameters'!$C$17)*Income_CF!V114*(Cohort_WP!V112/Cohort_CF!V112))</f>
        <v/>
      </c>
      <c r="W112" s="1" t="str">
        <f>IF(Income_CF!W114="","",(1+'Cost and Benefit Parameters'!$C$17)*Income_CF!W114*(Cohort_WP!W112/Cohort_CF!W112))</f>
        <v/>
      </c>
      <c r="X112" s="1" t="str">
        <f>IF(Income_CF!X114="","",(1+'Cost and Benefit Parameters'!$C$17)*Income_CF!X114*(Cohort_WP!X112/Cohort_CF!X112))</f>
        <v/>
      </c>
      <c r="Y112" s="1" t="str">
        <f>IF(Income_CF!Y114="","",(1+'Cost and Benefit Parameters'!$C$17)*Income_CF!Y114*(Cohort_WP!Y112/Cohort_CF!Y112))</f>
        <v/>
      </c>
      <c r="Z112" s="1">
        <f>IF(Income_CF!Z114="","",(1+'Cost and Benefit Parameters'!$C$17)*Income_CF!Z114*(Cohort_WP!Z112/Cohort_CF!Z112))</f>
        <v>3568502.3725470281</v>
      </c>
      <c r="AA112" s="1">
        <f>IF(Income_CF!AA114="","",(1+'Cost and Benefit Parameters'!$C$17)*Income_CF!AA114*(Cohort_WP!AA112/Cohort_CF!AA112))</f>
        <v>3706932.8385171699</v>
      </c>
      <c r="AB112" s="1">
        <f>IF(Income_CF!AB114="","",(1+'Cost and Benefit Parameters'!$C$17)*Income_CF!AB114*(Cohort_WP!AB112/Cohort_CF!AB112))</f>
        <v>3848423.59563345</v>
      </c>
      <c r="AC112" s="1">
        <f>IF(Income_CF!AC114="","",(1+'Cost and Benefit Parameters'!$C$17)*Income_CF!AC114*(Cohort_WP!AC112/Cohort_CF!AC112))</f>
        <v>3992918.4754743911</v>
      </c>
      <c r="AD112" s="1">
        <f>IF(Income_CF!AD114="","",(1+'Cost and Benefit Parameters'!$C$17)*Income_CF!AD114*(Cohort_WP!AD112/Cohort_CF!AD112))</f>
        <v>4165687.0219039652</v>
      </c>
      <c r="AE112" s="1">
        <f>IF(Income_CF!AE114="","",(1+'Cost and Benefit Parameters'!$C$17)*Income_CF!AE114*(Cohort_WP!AE112/Cohort_CF!AE112))</f>
        <v>4314321.2648769952</v>
      </c>
      <c r="AF112" s="1">
        <f>IF(Income_CF!AF114="","",(1+'Cost and Benefit Parameters'!$C$17)*Income_CF!AF114*(Cohort_WP!AF112/Cohort_CF!AF112))</f>
        <v>4465578.7167173838</v>
      </c>
      <c r="AG112" s="1">
        <f>IF(Income_CF!AG114="","",(1+'Cost and Benefit Parameters'!$C$17)*Income_CF!AG114*(Cohort_WP!AG112/Cohort_CF!AG112))</f>
        <v>4619366.7101736628</v>
      </c>
      <c r="AH112" s="1">
        <f>IF(Income_CF!AH114="","",(1+'Cost and Benefit Parameters'!$C$17)*Income_CF!AH114*(Cohort_WP!AH112/Cohort_CF!AH112))</f>
        <v>4775584.7263680007</v>
      </c>
      <c r="AI112" s="1">
        <f>IF(Income_CF!AI114="","",(1+'Cost and Benefit Parameters'!$C$17)*Income_CF!AI114*(Cohort_WP!AI112/Cohort_CF!AI112))</f>
        <v>4934124.3697173409</v>
      </c>
      <c r="AJ112" s="1">
        <f>IF(Income_CF!AJ114="","",(1+'Cost and Benefit Parameters'!$C$17)*Income_CF!AJ114*(Cohort_WP!AJ112/Cohort_CF!AJ112))</f>
        <v>5094869.3660167335</v>
      </c>
      <c r="AK112" s="1">
        <f>IF(Income_CF!AK114="","",(1+'Cost and Benefit Parameters'!$C$17)*Income_CF!AK114*(Cohort_WP!AK112/Cohort_CF!AK112))</f>
        <v>5257695.5844747825</v>
      </c>
      <c r="AL112" s="1">
        <f>IF(Income_CF!AL114="","",(1+'Cost and Benefit Parameters'!$C$17)*Income_CF!AL114*(Cohort_WP!AL112/Cohort_CF!AL112))</f>
        <v>5422471.0844155746</v>
      </c>
      <c r="AM112" s="1">
        <f>IF(Income_CF!AM114="","",(1+'Cost and Benefit Parameters'!$C$17)*Income_CF!AM114*(Cohort_WP!AM112/Cohort_CF!AM112))</f>
        <v>5589056.1872798335</v>
      </c>
      <c r="AN112" s="1">
        <f>IF(Income_CF!AN114="","",(1+'Cost and Benefit Parameters'!$C$17)*Income_CF!AN114*(Cohort_WP!AN112/Cohort_CF!AN112))</f>
        <v>5757303.5744701056</v>
      </c>
      <c r="AO112" s="1">
        <f>IF(Income_CF!AO114="","",(1+'Cost and Benefit Parameters'!$C$17)*Income_CF!AO114*(Cohort_WP!AO112/Cohort_CF!AO112))</f>
        <v>5927058.4114926727</v>
      </c>
      <c r="AP112" s="1">
        <f>IF(Income_CF!AP114="","",(1+'Cost and Benefit Parameters'!$C$17)*Income_CF!AP114*(Cohort_WP!AP112/Cohort_CF!AP112))</f>
        <v>6098158.4987497833</v>
      </c>
      <c r="AQ112" s="1">
        <f>IF(Income_CF!AQ114="","",(1+'Cost and Benefit Parameters'!$C$17)*Income_CF!AQ114*(Cohort_WP!AQ112/Cohort_CF!AQ112))</f>
        <v>6270434.4492341783</v>
      </c>
      <c r="AR112" s="1">
        <f>IF(Income_CF!AR114="","",(1+'Cost and Benefit Parameters'!$C$17)*Income_CF!AR114*(Cohort_WP!AR112/Cohort_CF!AR112))</f>
        <v>6443709.8932697289</v>
      </c>
      <c r="AS112" s="1">
        <f>IF(Income_CF!AS114="","",(1+'Cost and Benefit Parameters'!$C$17)*Income_CF!AS114*(Cohort_WP!AS112/Cohort_CF!AS112))</f>
        <v>6617801.7103319019</v>
      </c>
      <c r="AT112" s="1">
        <f>IF(Income_CF!AT114="","",(1+'Cost and Benefit Parameters'!$C$17)*Income_CF!AT114*(Cohort_WP!AT112/Cohort_CF!AT112))</f>
        <v>6792520.2878668234</v>
      </c>
      <c r="AU112" s="1">
        <f>IF(Income_CF!AU114="","",(1+'Cost and Benefit Parameters'!$C$17)*Income_CF!AU114*(Cohort_WP!AU112/Cohort_CF!AU112))</f>
        <v>6967669.8069112152</v>
      </c>
      <c r="AV112" s="1">
        <f>IF(Income_CF!AV114="","",(1+'Cost and Benefit Parameters'!$C$17)*Income_CF!AV114*(Cohort_WP!AV112/Cohort_CF!AV112))</f>
        <v>7143048.5541950688</v>
      </c>
      <c r="AW112" s="1">
        <f>IF(Income_CF!AW114="","",(1+'Cost and Benefit Parameters'!$C$17)*Income_CF!AW114*(Cohort_WP!AW112/Cohort_CF!AW112))</f>
        <v>7318449.2602891866</v>
      </c>
      <c r="AX112" s="1">
        <f>IF(Income_CF!AX114="","",(1+'Cost and Benefit Parameters'!$C$17)*Income_CF!AX114*(Cohort_WP!AX112/Cohort_CF!AX112))</f>
        <v>7493659.4632363115</v>
      </c>
      <c r="AY112" s="1">
        <f>IF(Income_CF!AY114="","",(1+'Cost and Benefit Parameters'!$C$17)*Income_CF!AY114*(Cohort_WP!AY112/Cohort_CF!AY112))</f>
        <v>7668461.8969824389</v>
      </c>
      <c r="AZ112" s="1">
        <f>IF(Income_CF!AZ114="","",(1+'Cost and Benefit Parameters'!$C$17)*Income_CF!AZ114*(Cohort_WP!AZ112/Cohort_CF!AZ112))</f>
        <v>7842634.9038030403</v>
      </c>
      <c r="BA112" s="1">
        <f>IF(Income_CF!BA114="","",(1+'Cost and Benefit Parameters'!$C$17)*Income_CF!BA114*(Cohort_WP!BA112/Cohort_CF!BA112))</f>
        <v>8015952.8697964428</v>
      </c>
      <c r="BB112" s="1">
        <f>IF(Income_CF!BB114="","",(1+'Cost and Benefit Parameters'!$C$17)*Income_CF!BB114*(Cohort_WP!BB112/Cohort_CF!BB112))</f>
        <v>8188186.682397875</v>
      </c>
      <c r="BC112" s="1">
        <f>IF(Income_CF!BC114="","",(1+'Cost and Benefit Parameters'!$C$17)*Income_CF!BC114*(Cohort_WP!BC112/Cohort_CF!BC112))</f>
        <v>8359104.208749013</v>
      </c>
      <c r="BD112" s="1">
        <f>IF(Income_CF!BD114="","",(1+'Cost and Benefit Parameters'!$C$17)*Income_CF!BD114*(Cohort_WP!BD112/Cohort_CF!BD112))</f>
        <v>8528470.7936444841</v>
      </c>
      <c r="BE112" s="1">
        <f>IF(Income_CF!BE114="","",(1+'Cost and Benefit Parameters'!$C$17)*Income_CF!BE114*(Cohort_WP!BE112/Cohort_CF!BE112))</f>
        <v>8696049.7756645475</v>
      </c>
      <c r="BF112" s="1">
        <f>IF(Income_CF!BF114="","",(1+'Cost and Benefit Parameters'!$C$17)*Income_CF!BF114*(Cohort_WP!BF112/Cohort_CF!BF112))</f>
        <v>8861603.0199978985</v>
      </c>
      <c r="BG112" s="1">
        <f>IF(Income_CF!BG114="","",(1+'Cost and Benefit Parameters'!$C$17)*Income_CF!BG114*(Cohort_WP!BG112/Cohort_CF!BG112))</f>
        <v>9024891.4663558174</v>
      </c>
      <c r="BH112" s="1">
        <f>IF(Income_CF!BH114="","",(1+'Cost and Benefit Parameters'!$C$17)*Income_CF!BH114*(Cohort_WP!BH112/Cohort_CF!BH112))</f>
        <v>9185675.6902840454</v>
      </c>
      <c r="BI112" s="1">
        <f>IF(Income_CF!BI114="","",(1+'Cost and Benefit Parameters'!$C$17)*Income_CF!BI114*(Cohort_WP!BI112/Cohort_CF!BI112))</f>
        <v>9343716.4760886636</v>
      </c>
      <c r="BJ112" s="1">
        <f>IF(Income_CF!BJ114="","",(1+'Cost and Benefit Parameters'!$C$17)*Income_CF!BJ114*(Cohort_WP!BJ112/Cohort_CF!BJ112))</f>
        <v>9498775.399509605</v>
      </c>
      <c r="BK112" s="1">
        <f>IF(Income_CF!BK114="","",(1+'Cost and Benefit Parameters'!$C$17)*Income_CF!BK114*(Cohort_WP!BK112/Cohort_CF!BK112))</f>
        <v>9650615.4182009418</v>
      </c>
      <c r="BL112" s="1">
        <f>IF(Income_CF!BL114="","",(1+'Cost and Benefit Parameters'!$C$17)*Income_CF!BL114*(Cohort_WP!BL112/Cohort_CF!BL112))</f>
        <v>9799001.4680090733</v>
      </c>
      <c r="BM112" s="1">
        <f>IF(Income_CF!BM114="","",(1+'Cost and Benefit Parameters'!$C$17)*Income_CF!BM114*(Cohort_WP!BM112/Cohort_CF!BM112))</f>
        <v>9943701.0629828442</v>
      </c>
      <c r="BN112" s="1" t="str">
        <f>IF(Income_CF!BN114="","",(1+'Cost and Benefit Parameters'!$C$17)*Income_CF!BN114*(Cohort_WP!BN112/Cohort_CF!BN112))</f>
        <v/>
      </c>
      <c r="BO112" s="1" t="str">
        <f>IF(Income_CF!BO114="","",(1+'Cost and Benefit Parameters'!$C$17)*Income_CF!BO114*(Cohort_WP!BO112/Cohort_CF!BO112))</f>
        <v/>
      </c>
      <c r="BP112" s="1" t="str">
        <f>IF(Income_CF!BP114="","",(1+'Cost and Benefit Parameters'!$C$17)*Income_CF!BP114*(Cohort_WP!BP112/Cohort_CF!BP112))</f>
        <v/>
      </c>
      <c r="BQ112" s="1" t="str">
        <f>IF(Income_CF!BQ114="","",(1+'Cost and Benefit Parameters'!$C$17)*Income_CF!BQ114*(Cohort_WP!BQ112/Cohort_CF!BQ112))</f>
        <v/>
      </c>
      <c r="BR112" s="1" t="str">
        <f>IF(Income_CF!BR114="","",(1+'Cost and Benefit Parameters'!$C$17)*Income_CF!BR114*(Cohort_WP!BR112/Cohort_CF!BR112))</f>
        <v/>
      </c>
    </row>
    <row r="113" spans="1:72" x14ac:dyDescent="0.55000000000000004">
      <c r="A113" s="642"/>
      <c r="B113" t="s">
        <v>482</v>
      </c>
      <c r="L113" s="1" t="str">
        <f>IF(Income_CF!L115="","",(1+'Cost and Benefit Parameters'!$C$17)*Income_CF!L115*(Cohort_WP!L113/Cohort_CF!L113))</f>
        <v/>
      </c>
      <c r="M113" s="1" t="str">
        <f>IF(Income_CF!M115="","",(1+'Cost and Benefit Parameters'!$C$17)*Income_CF!M115*(Cohort_WP!M113/Cohort_CF!M113))</f>
        <v/>
      </c>
      <c r="N113" s="1" t="str">
        <f>IF(Income_CF!N115="","",(1+'Cost and Benefit Parameters'!$C$17)*Income_CF!N115*(Cohort_WP!N113/Cohort_CF!N113))</f>
        <v/>
      </c>
      <c r="O113" s="1" t="str">
        <f>IF(Income_CF!O115="","",(1+'Cost and Benefit Parameters'!$C$17)*Income_CF!O115*(Cohort_WP!O113/Cohort_CF!O113))</f>
        <v/>
      </c>
      <c r="P113" s="1" t="str">
        <f>IF(Income_CF!P115="","",(1+'Cost and Benefit Parameters'!$C$17)*Income_CF!P115*(Cohort_WP!P113/Cohort_CF!P113))</f>
        <v/>
      </c>
      <c r="Q113" s="1" t="str">
        <f>IF(Income_CF!Q115="","",(1+'Cost and Benefit Parameters'!$C$17)*Income_CF!Q115*(Cohort_WP!Q113/Cohort_CF!Q113))</f>
        <v/>
      </c>
      <c r="R113" s="1" t="str">
        <f>IF(Income_CF!R115="","",(1+'Cost and Benefit Parameters'!$C$17)*Income_CF!R115*(Cohort_WP!R113/Cohort_CF!R113))</f>
        <v/>
      </c>
      <c r="S113" s="1" t="str">
        <f>IF(Income_CF!S115="","",(1+'Cost and Benefit Parameters'!$C$17)*Income_CF!S115*(Cohort_WP!S113/Cohort_CF!S113))</f>
        <v/>
      </c>
      <c r="T113" s="1" t="str">
        <f>IF(Income_CF!T115="","",(1+'Cost and Benefit Parameters'!$C$17)*Income_CF!T115*(Cohort_WP!T113/Cohort_CF!T113))</f>
        <v/>
      </c>
      <c r="U113" s="1" t="str">
        <f>IF(Income_CF!U115="","",(1+'Cost and Benefit Parameters'!$C$17)*Income_CF!U115*(Cohort_WP!U113/Cohort_CF!U113))</f>
        <v/>
      </c>
      <c r="V113" s="1" t="str">
        <f>IF(Income_CF!V115="","",(1+'Cost and Benefit Parameters'!$C$17)*Income_CF!V115*(Cohort_WP!V113/Cohort_CF!V113))</f>
        <v/>
      </c>
      <c r="W113" s="1" t="str">
        <f>IF(Income_CF!W115="","",(1+'Cost and Benefit Parameters'!$C$17)*Income_CF!W115*(Cohort_WP!W113/Cohort_CF!W113))</f>
        <v/>
      </c>
      <c r="X113" s="1" t="str">
        <f>IF(Income_CF!X115="","",(1+'Cost and Benefit Parameters'!$C$17)*Income_CF!X115*(Cohort_WP!X113/Cohort_CF!X113))</f>
        <v/>
      </c>
      <c r="Y113" s="1" t="str">
        <f>IF(Income_CF!Y115="","",(1+'Cost and Benefit Parameters'!$C$17)*Income_CF!Y115*(Cohort_WP!Y113/Cohort_CF!Y113))</f>
        <v/>
      </c>
      <c r="Z113" s="1" t="str">
        <f>IF(Income_CF!Z115="","",(1+'Cost and Benefit Parameters'!$C$17)*Income_CF!Z115*(Cohort_WP!Z113/Cohort_CF!Z113))</f>
        <v/>
      </c>
      <c r="AA113" s="1">
        <f>IF(Income_CF!AA115="","",(1+'Cost and Benefit Parameters'!$C$17)*Income_CF!AA115*(Cohort_WP!AA113/Cohort_CF!AA113))</f>
        <v>3675557.4437234383</v>
      </c>
      <c r="AB113" s="1">
        <f>IF(Income_CF!AB115="","",(1+'Cost and Benefit Parameters'!$C$17)*Income_CF!AB115*(Cohort_WP!AB113/Cohort_CF!AB113))</f>
        <v>3818140.8236726862</v>
      </c>
      <c r="AC113" s="1">
        <f>IF(Income_CF!AC115="","",(1+'Cost and Benefit Parameters'!$C$17)*Income_CF!AC115*(Cohort_WP!AC113/Cohort_CF!AC113))</f>
        <v>3963876.303502453</v>
      </c>
      <c r="AD113" s="1">
        <f>IF(Income_CF!AD115="","",(1+'Cost and Benefit Parameters'!$C$17)*Income_CF!AD115*(Cohort_WP!AD113/Cohort_CF!AD113))</f>
        <v>4112706.0297386227</v>
      </c>
      <c r="AE113" s="1">
        <f>IF(Income_CF!AE115="","",(1+'Cost and Benefit Parameters'!$C$17)*Income_CF!AE115*(Cohort_WP!AE113/Cohort_CF!AE113))</f>
        <v>4290657.6325610839</v>
      </c>
      <c r="AF113" s="1">
        <f>IF(Income_CF!AF115="","",(1+'Cost and Benefit Parameters'!$C$17)*Income_CF!AF115*(Cohort_WP!AF113/Cohort_CF!AF113))</f>
        <v>4443750.9028233048</v>
      </c>
      <c r="AG113" s="1">
        <f>IF(Income_CF!AG115="","",(1+'Cost and Benefit Parameters'!$C$17)*Income_CF!AG115*(Cohort_WP!AG113/Cohort_CF!AG113))</f>
        <v>4599546.0782189043</v>
      </c>
      <c r="AH113" s="1">
        <f>IF(Income_CF!AH115="","",(1+'Cost and Benefit Parameters'!$C$17)*Income_CF!AH115*(Cohort_WP!AH113/Cohort_CF!AH113))</f>
        <v>4757947.7114788722</v>
      </c>
      <c r="AI113" s="1">
        <f>IF(Income_CF!AI115="","",(1+'Cost and Benefit Parameters'!$C$17)*Income_CF!AI115*(Cohort_WP!AI113/Cohort_CF!AI113))</f>
        <v>4918852.2681590402</v>
      </c>
      <c r="AJ113" s="1">
        <f>IF(Income_CF!AJ115="","",(1+'Cost and Benefit Parameters'!$C$17)*Income_CF!AJ115*(Cohort_WP!AJ113/Cohort_CF!AJ113))</f>
        <v>5082148.1008088626</v>
      </c>
      <c r="AK113" s="1">
        <f>IF(Income_CF!AK115="","",(1+'Cost and Benefit Parameters'!$C$17)*Income_CF!AK115*(Cohort_WP!AK113/Cohort_CF!AK113))</f>
        <v>5247715.4469972355</v>
      </c>
      <c r="AL113" s="1">
        <f>IF(Income_CF!AL115="","",(1+'Cost and Benefit Parameters'!$C$17)*Income_CF!AL115*(Cohort_WP!AL113/Cohort_CF!AL113))</f>
        <v>5415426.452009025</v>
      </c>
      <c r="AM113" s="1">
        <f>IF(Income_CF!AM115="","",(1+'Cost and Benefit Parameters'!$C$17)*Income_CF!AM115*(Cohort_WP!AM113/Cohort_CF!AM113))</f>
        <v>5585145.2169480426</v>
      </c>
      <c r="AN113" s="1">
        <f>IF(Income_CF!AN115="","",(1+'Cost and Benefit Parameters'!$C$17)*Income_CF!AN115*(Cohort_WP!AN113/Cohort_CF!AN113))</f>
        <v>5756727.8728982275</v>
      </c>
      <c r="AO113" s="1">
        <f>IF(Income_CF!AO115="","",(1+'Cost and Benefit Parameters'!$C$17)*Income_CF!AO115*(Cohort_WP!AO113/Cohort_CF!AO113))</f>
        <v>5930022.6817042092</v>
      </c>
      <c r="AP113" s="1">
        <f>IF(Income_CF!AP115="","",(1+'Cost and Benefit Parameters'!$C$17)*Income_CF!AP115*(Cohort_WP!AP113/Cohort_CF!AP113))</f>
        <v>6104870.1638374534</v>
      </c>
      <c r="AQ113" s="1">
        <f>IF(Income_CF!AQ115="","",(1+'Cost and Benefit Parameters'!$C$17)*Income_CF!AQ115*(Cohort_WP!AQ113/Cohort_CF!AQ113))</f>
        <v>6281103.2537122751</v>
      </c>
      <c r="AR113" s="1">
        <f>IF(Income_CF!AR115="","",(1+'Cost and Benefit Parameters'!$C$17)*Income_CF!AR115*(Cohort_WP!AR113/Cohort_CF!AR113))</f>
        <v>6458547.4827112034</v>
      </c>
      <c r="AS113" s="1">
        <f>IF(Income_CF!AS115="","",(1+'Cost and Benefit Parameters'!$C$17)*Income_CF!AS115*(Cohort_WP!AS113/Cohort_CF!AS113))</f>
        <v>6637021.1900678212</v>
      </c>
      <c r="AT113" s="1">
        <f>IF(Income_CF!AT115="","",(1+'Cost and Benefit Parameters'!$C$17)*Income_CF!AT115*(Cohort_WP!AT113/Cohort_CF!AT113))</f>
        <v>6816335.7616418572</v>
      </c>
      <c r="AU113" s="1">
        <f>IF(Income_CF!AU115="","",(1+'Cost and Benefit Parameters'!$C$17)*Income_CF!AU115*(Cohort_WP!AU113/Cohort_CF!AU113))</f>
        <v>6996295.8965028301</v>
      </c>
      <c r="AV113" s="1">
        <f>IF(Income_CF!AV115="","",(1+'Cost and Benefit Parameters'!$C$17)*Income_CF!AV115*(Cohort_WP!AV113/Cohort_CF!AV113))</f>
        <v>7176699.9011185542</v>
      </c>
      <c r="AW113" s="1">
        <f>IF(Income_CF!AW115="","",(1+'Cost and Benefit Parameters'!$C$17)*Income_CF!AW115*(Cohort_WP!AW113/Cohort_CF!AW113))</f>
        <v>7357340.0108209196</v>
      </c>
      <c r="AX113" s="1">
        <f>IF(Income_CF!AX115="","",(1+'Cost and Benefit Parameters'!$C$17)*Income_CF!AX115*(Cohort_WP!AX113/Cohort_CF!AX113))</f>
        <v>7538002.7380978614</v>
      </c>
      <c r="AY113" s="1">
        <f>IF(Income_CF!AY115="","",(1+'Cost and Benefit Parameters'!$C$17)*Income_CF!AY115*(Cohort_WP!AY113/Cohort_CF!AY113))</f>
        <v>7718469.2471334003</v>
      </c>
      <c r="AZ113" s="1">
        <f>IF(Income_CF!AZ115="","",(1+'Cost and Benefit Parameters'!$C$17)*Income_CF!AZ115*(Cohort_WP!AZ113/Cohort_CF!AZ113))</f>
        <v>7898515.7538919123</v>
      </c>
      <c r="BA113" s="1">
        <f>IF(Income_CF!BA115="","",(1+'Cost and Benefit Parameters'!$C$17)*Income_CF!BA115*(Cohort_WP!BA113/Cohort_CF!BA113))</f>
        <v>8077913.9509171303</v>
      </c>
      <c r="BB113" s="1">
        <f>IF(Income_CF!BB115="","",(1+'Cost and Benefit Parameters'!$C$17)*Income_CF!BB115*(Cohort_WP!BB113/Cohort_CF!BB113))</f>
        <v>8256431.4558903361</v>
      </c>
      <c r="BC113" s="1">
        <f>IF(Income_CF!BC115="","",(1+'Cost and Benefit Parameters'!$C$17)*Income_CF!BC115*(Cohort_WP!BC113/Cohort_CF!BC113))</f>
        <v>8433832.2828698084</v>
      </c>
      <c r="BD113" s="1">
        <f>IF(Income_CF!BD115="","",(1+'Cost and Benefit Parameters'!$C$17)*Income_CF!BD115*(Cohort_WP!BD113/Cohort_CF!BD113))</f>
        <v>8609877.3350114822</v>
      </c>
      <c r="BE113" s="1">
        <f>IF(Income_CF!BE115="","",(1+'Cost and Benefit Parameters'!$C$17)*Income_CF!BE115*(Cohort_WP!BE113/Cohort_CF!BE113))</f>
        <v>8784324.917453818</v>
      </c>
      <c r="BF113" s="1">
        <f>IF(Income_CF!BF115="","",(1+'Cost and Benefit Parameters'!$C$17)*Income_CF!BF115*(Cohort_WP!BF113/Cohort_CF!BF113))</f>
        <v>8956931.2689344846</v>
      </c>
      <c r="BG113" s="1">
        <f>IF(Income_CF!BG115="","",(1+'Cost and Benefit Parameters'!$C$17)*Income_CF!BG115*(Cohort_WP!BG113/Cohort_CF!BG113))</f>
        <v>9127451.110597834</v>
      </c>
      <c r="BH113" s="1">
        <f>IF(Income_CF!BH115="","",(1+'Cost and Benefit Parameters'!$C$17)*Income_CF!BH115*(Cohort_WP!BH113/Cohort_CF!BH113))</f>
        <v>9295638.210346492</v>
      </c>
      <c r="BI113" s="1">
        <f>IF(Income_CF!BI115="","",(1+'Cost and Benefit Parameters'!$C$17)*Income_CF!BI115*(Cohort_WP!BI113/Cohort_CF!BI113))</f>
        <v>9461245.9609925654</v>
      </c>
      <c r="BJ113" s="1">
        <f>IF(Income_CF!BJ115="","",(1+'Cost and Benefit Parameters'!$C$17)*Income_CF!BJ115*(Cohort_WP!BJ113/Cohort_CF!BJ113))</f>
        <v>9624027.9703713208</v>
      </c>
      <c r="BK113" s="1">
        <f>IF(Income_CF!BK115="","",(1+'Cost and Benefit Parameters'!$C$17)*Income_CF!BK115*(Cohort_WP!BK113/Cohort_CF!BK113))</f>
        <v>9783738.661494894</v>
      </c>
      <c r="BL113" s="1">
        <f>IF(Income_CF!BL115="","",(1+'Cost and Benefit Parameters'!$C$17)*Income_CF!BL115*(Cohort_WP!BL113/Cohort_CF!BL113))</f>
        <v>9940133.8807469718</v>
      </c>
      <c r="BM113" s="1">
        <f>IF(Income_CF!BM115="","",(1+'Cost and Benefit Parameters'!$C$17)*Income_CF!BM115*(Cohort_WP!BM113/Cohort_CF!BM113))</f>
        <v>10092971.512049345</v>
      </c>
      <c r="BN113" s="1">
        <f>IF(Income_CF!BN115="","",(1+'Cost and Benefit Parameters'!$C$17)*Income_CF!BN115*(Cohort_WP!BN113/Cohort_CF!BN113))</f>
        <v>10242012.094872329</v>
      </c>
      <c r="BO113" s="1" t="str">
        <f>IF(Income_CF!BO115="","",(1+'Cost and Benefit Parameters'!$C$17)*Income_CF!BO115*(Cohort_WP!BO113/Cohort_CF!BO113))</f>
        <v/>
      </c>
      <c r="BP113" s="1" t="str">
        <f>IF(Income_CF!BP115="","",(1+'Cost and Benefit Parameters'!$C$17)*Income_CF!BP115*(Cohort_WP!BP113/Cohort_CF!BP113))</f>
        <v/>
      </c>
      <c r="BQ113" s="1" t="str">
        <f>IF(Income_CF!BQ115="","",(1+'Cost and Benefit Parameters'!$C$17)*Income_CF!BQ115*(Cohort_WP!BQ113/Cohort_CF!BQ113))</f>
        <v/>
      </c>
      <c r="BR113" s="1" t="str">
        <f>IF(Income_CF!BR115="","",(1+'Cost and Benefit Parameters'!$C$17)*Income_CF!BR115*(Cohort_WP!BR113/Cohort_CF!BR113))</f>
        <v/>
      </c>
    </row>
    <row r="114" spans="1:72" x14ac:dyDescent="0.55000000000000004">
      <c r="A114" s="642"/>
      <c r="B114" t="s">
        <v>483</v>
      </c>
      <c r="L114" s="1" t="str">
        <f>IF(Income_CF!L116="","",(1+'Cost and Benefit Parameters'!$C$17)*Income_CF!L116*(Cohort_WP!L114/Cohort_CF!L114))</f>
        <v/>
      </c>
      <c r="M114" s="1" t="str">
        <f>IF(Income_CF!M116="","",(1+'Cost and Benefit Parameters'!$C$17)*Income_CF!M116*(Cohort_WP!M114/Cohort_CF!M114))</f>
        <v/>
      </c>
      <c r="N114" s="1" t="str">
        <f>IF(Income_CF!N116="","",(1+'Cost and Benefit Parameters'!$C$17)*Income_CF!N116*(Cohort_WP!N114/Cohort_CF!N114))</f>
        <v/>
      </c>
      <c r="O114" s="1" t="str">
        <f>IF(Income_CF!O116="","",(1+'Cost and Benefit Parameters'!$C$17)*Income_CF!O116*(Cohort_WP!O114/Cohort_CF!O114))</f>
        <v/>
      </c>
      <c r="P114" s="1" t="str">
        <f>IF(Income_CF!P116="","",(1+'Cost and Benefit Parameters'!$C$17)*Income_CF!P116*(Cohort_WP!P114/Cohort_CF!P114))</f>
        <v/>
      </c>
      <c r="Q114" s="1" t="str">
        <f>IF(Income_CF!Q116="","",(1+'Cost and Benefit Parameters'!$C$17)*Income_CF!Q116*(Cohort_WP!Q114/Cohort_CF!Q114))</f>
        <v/>
      </c>
      <c r="R114" s="1" t="str">
        <f>IF(Income_CF!R116="","",(1+'Cost and Benefit Parameters'!$C$17)*Income_CF!R116*(Cohort_WP!R114/Cohort_CF!R114))</f>
        <v/>
      </c>
      <c r="S114" s="1" t="str">
        <f>IF(Income_CF!S116="","",(1+'Cost and Benefit Parameters'!$C$17)*Income_CF!S116*(Cohort_WP!S114/Cohort_CF!S114))</f>
        <v/>
      </c>
      <c r="T114" s="1" t="str">
        <f>IF(Income_CF!T116="","",(1+'Cost and Benefit Parameters'!$C$17)*Income_CF!T116*(Cohort_WP!T114/Cohort_CF!T114))</f>
        <v/>
      </c>
      <c r="U114" s="1" t="str">
        <f>IF(Income_CF!U116="","",(1+'Cost and Benefit Parameters'!$C$17)*Income_CF!U116*(Cohort_WP!U114/Cohort_CF!U114))</f>
        <v/>
      </c>
      <c r="V114" s="1" t="str">
        <f>IF(Income_CF!V116="","",(1+'Cost and Benefit Parameters'!$C$17)*Income_CF!V116*(Cohort_WP!V114/Cohort_CF!V114))</f>
        <v/>
      </c>
      <c r="W114" s="1" t="str">
        <f>IF(Income_CF!W116="","",(1+'Cost and Benefit Parameters'!$C$17)*Income_CF!W116*(Cohort_WP!W114/Cohort_CF!W114))</f>
        <v/>
      </c>
      <c r="X114" s="1" t="str">
        <f>IF(Income_CF!X116="","",(1+'Cost and Benefit Parameters'!$C$17)*Income_CF!X116*(Cohort_WP!X114/Cohort_CF!X114))</f>
        <v/>
      </c>
      <c r="Y114" s="1" t="str">
        <f>IF(Income_CF!Y116="","",(1+'Cost and Benefit Parameters'!$C$17)*Income_CF!Y116*(Cohort_WP!Y114/Cohort_CF!Y114))</f>
        <v/>
      </c>
      <c r="Z114" s="1" t="str">
        <f>IF(Income_CF!Z116="","",(1+'Cost and Benefit Parameters'!$C$17)*Income_CF!Z116*(Cohort_WP!Z114/Cohort_CF!Z114))</f>
        <v/>
      </c>
      <c r="AA114" s="1" t="str">
        <f>IF(Income_CF!AA116="","",(1+'Cost and Benefit Parameters'!$C$17)*Income_CF!AA116*(Cohort_WP!AA114/Cohort_CF!AA114))</f>
        <v/>
      </c>
      <c r="AB114" s="1">
        <f>IF(Income_CF!AB116="","",(1+'Cost and Benefit Parameters'!$C$17)*Income_CF!AB116*(Cohort_WP!AB114/Cohort_CF!AB114))</f>
        <v>3785824.1670351424</v>
      </c>
      <c r="AC114" s="1">
        <f>IF(Income_CF!AC116="","",(1+'Cost and Benefit Parameters'!$C$17)*Income_CF!AC116*(Cohort_WP!AC114/Cohort_CF!AC114))</f>
        <v>3932685.0483828667</v>
      </c>
      <c r="AD114" s="1">
        <f>IF(Income_CF!AD116="","",(1+'Cost and Benefit Parameters'!$C$17)*Income_CF!AD116*(Cohort_WP!AD114/Cohort_CF!AD114))</f>
        <v>4082792.5926075266</v>
      </c>
      <c r="AE114" s="1">
        <f>IF(Income_CF!AE116="","",(1+'Cost and Benefit Parameters'!$C$17)*Income_CF!AE116*(Cohort_WP!AE114/Cohort_CF!AE114))</f>
        <v>4236087.210630781</v>
      </c>
      <c r="AF114" s="1">
        <f>IF(Income_CF!AF116="","",(1+'Cost and Benefit Parameters'!$C$17)*Income_CF!AF116*(Cohort_WP!AF114/Cohort_CF!AF114))</f>
        <v>4419377.3615379175</v>
      </c>
      <c r="AG114" s="1">
        <f>IF(Income_CF!AG116="","",(1+'Cost and Benefit Parameters'!$C$17)*Income_CF!AG116*(Cohort_WP!AG114/Cohort_CF!AG114))</f>
        <v>4577063.4299080037</v>
      </c>
      <c r="AH114" s="1">
        <f>IF(Income_CF!AH116="","",(1+'Cost and Benefit Parameters'!$C$17)*Income_CF!AH116*(Cohort_WP!AH114/Cohort_CF!AH114))</f>
        <v>4737532.460565472</v>
      </c>
      <c r="AI114" s="1">
        <f>IF(Income_CF!AI116="","",(1+'Cost and Benefit Parameters'!$C$17)*Income_CF!AI116*(Cohort_WP!AI114/Cohort_CF!AI114))</f>
        <v>4900686.1428232389</v>
      </c>
      <c r="AJ114" s="1">
        <f>IF(Income_CF!AJ116="","",(1+'Cost and Benefit Parameters'!$C$17)*Income_CF!AJ116*(Cohort_WP!AJ114/Cohort_CF!AJ114))</f>
        <v>5066417.8362038108</v>
      </c>
      <c r="AK114" s="1">
        <f>IF(Income_CF!AK116="","",(1+'Cost and Benefit Parameters'!$C$17)*Income_CF!AK116*(Cohort_WP!AK114/Cohort_CF!AK114))</f>
        <v>5234612.5438331291</v>
      </c>
      <c r="AL114" s="1">
        <f>IF(Income_CF!AL116="","",(1+'Cost and Benefit Parameters'!$C$17)*Income_CF!AL116*(Cohort_WP!AL114/Cohort_CF!AL114))</f>
        <v>5405146.910407152</v>
      </c>
      <c r="AM114" s="1">
        <f>IF(Income_CF!AM116="","",(1+'Cost and Benefit Parameters'!$C$17)*Income_CF!AM116*(Cohort_WP!AM114/Cohort_CF!AM114))</f>
        <v>5577889.2455692962</v>
      </c>
      <c r="AN114" s="1">
        <f>IF(Income_CF!AN116="","",(1+'Cost and Benefit Parameters'!$C$17)*Income_CF!AN116*(Cohort_WP!AN114/Cohort_CF!AN114))</f>
        <v>5752699.573456483</v>
      </c>
      <c r="AO114" s="1">
        <f>IF(Income_CF!AO116="","",(1+'Cost and Benefit Parameters'!$C$17)*Income_CF!AO116*(Cohort_WP!AO114/Cohort_CF!AO114))</f>
        <v>5929429.7090851758</v>
      </c>
      <c r="AP114" s="1">
        <f>IF(Income_CF!AP116="","",(1+'Cost and Benefit Parameters'!$C$17)*Income_CF!AP116*(Cohort_WP!AP114/Cohort_CF!AP114))</f>
        <v>6107923.362155335</v>
      </c>
      <c r="AQ114" s="1">
        <f>IF(Income_CF!AQ116="","",(1+'Cost and Benefit Parameters'!$C$17)*Income_CF!AQ116*(Cohort_WP!AQ114/Cohort_CF!AQ114))</f>
        <v>6288016.2687525749</v>
      </c>
      <c r="AR114" s="1">
        <f>IF(Income_CF!AR116="","",(1+'Cost and Benefit Parameters'!$C$17)*Income_CF!AR116*(Cohort_WP!AR114/Cohort_CF!AR114))</f>
        <v>6469536.3513236446</v>
      </c>
      <c r="AS114" s="1">
        <f>IF(Income_CF!AS116="","",(1+'Cost and Benefit Parameters'!$C$17)*Income_CF!AS116*(Cohort_WP!AS114/Cohort_CF!AS114))</f>
        <v>6652303.9071925404</v>
      </c>
      <c r="AT114" s="1">
        <f>IF(Income_CF!AT116="","",(1+'Cost and Benefit Parameters'!$C$17)*Income_CF!AT116*(Cohort_WP!AT114/Cohort_CF!AT114))</f>
        <v>6836131.8257698547</v>
      </c>
      <c r="AU114" s="1">
        <f>IF(Income_CF!AU116="","",(1+'Cost and Benefit Parameters'!$C$17)*Income_CF!AU116*(Cohort_WP!AU114/Cohort_CF!AU114))</f>
        <v>7020825.8344911141</v>
      </c>
      <c r="AV114" s="1">
        <f>IF(Income_CF!AV116="","",(1+'Cost and Benefit Parameters'!$C$17)*Income_CF!AV116*(Cohort_WP!AV114/Cohort_CF!AV114))</f>
        <v>7206184.7733979151</v>
      </c>
      <c r="AW114" s="1">
        <f>IF(Income_CF!AW116="","",(1+'Cost and Benefit Parameters'!$C$17)*Income_CF!AW116*(Cohort_WP!AW114/Cohort_CF!AW114))</f>
        <v>7392000.8981521102</v>
      </c>
      <c r="AX114" s="1">
        <f>IF(Income_CF!AX116="","",(1+'Cost and Benefit Parameters'!$C$17)*Income_CF!AX116*(Cohort_WP!AX114/Cohort_CF!AX114))</f>
        <v>7578060.2111455454</v>
      </c>
      <c r="AY114" s="1">
        <f>IF(Income_CF!AY116="","",(1+'Cost and Benefit Parameters'!$C$17)*Income_CF!AY116*(Cohort_WP!AY114/Cohort_CF!AY114))</f>
        <v>7764142.8202407965</v>
      </c>
      <c r="AZ114" s="1">
        <f>IF(Income_CF!AZ116="","",(1+'Cost and Benefit Parameters'!$C$17)*Income_CF!AZ116*(Cohort_WP!AZ114/Cohort_CF!AZ114))</f>
        <v>7950023.3245474026</v>
      </c>
      <c r="BA114" s="1">
        <f>IF(Income_CF!BA116="","",(1+'Cost and Benefit Parameters'!$C$17)*Income_CF!BA116*(Cohort_WP!BA114/Cohort_CF!BA114))</f>
        <v>8135471.2265086696</v>
      </c>
      <c r="BB114" s="1">
        <f>IF(Income_CF!BB116="","",(1+'Cost and Benefit Parameters'!$C$17)*Income_CF!BB116*(Cohort_WP!BB114/Cohort_CF!BB114))</f>
        <v>8320251.3694446441</v>
      </c>
      <c r="BC114" s="1">
        <f>IF(Income_CF!BC116="","",(1+'Cost and Benefit Parameters'!$C$17)*Income_CF!BC116*(Cohort_WP!BC114/Cohort_CF!BC114))</f>
        <v>8504124.3995670453</v>
      </c>
      <c r="BD114" s="1">
        <f>IF(Income_CF!BD116="","",(1+'Cost and Benefit Parameters'!$C$17)*Income_CF!BD116*(Cohort_WP!BD114/Cohort_CF!BD114))</f>
        <v>8686847.2513559032</v>
      </c>
      <c r="BE114" s="1">
        <f>IF(Income_CF!BE116="","",(1+'Cost and Benefit Parameters'!$C$17)*Income_CF!BE116*(Cohort_WP!BE114/Cohort_CF!BE114))</f>
        <v>8868173.655061828</v>
      </c>
      <c r="BF114" s="1">
        <f>IF(Income_CF!BF116="","",(1+'Cost and Benefit Parameters'!$C$17)*Income_CF!BF116*(Cohort_WP!BF114/Cohort_CF!BF114))</f>
        <v>9047854.6649774332</v>
      </c>
      <c r="BG114" s="1">
        <f>IF(Income_CF!BG116="","",(1+'Cost and Benefit Parameters'!$C$17)*Income_CF!BG116*(Cohort_WP!BG114/Cohort_CF!BG114))</f>
        <v>9225639.2070025187</v>
      </c>
      <c r="BH114" s="1">
        <f>IF(Income_CF!BH116="","",(1+'Cost and Benefit Parameters'!$C$17)*Income_CF!BH116*(Cohort_WP!BH114/Cohort_CF!BH114))</f>
        <v>9401274.6439157706</v>
      </c>
      <c r="BI114" s="1">
        <f>IF(Income_CF!BI116="","",(1+'Cost and Benefit Parameters'!$C$17)*Income_CF!BI116*(Cohort_WP!BI114/Cohort_CF!BI114))</f>
        <v>9574507.3566568866</v>
      </c>
      <c r="BJ114" s="1">
        <f>IF(Income_CF!BJ116="","",(1+'Cost and Benefit Parameters'!$C$17)*Income_CF!BJ116*(Cohort_WP!BJ114/Cohort_CF!BJ114))</f>
        <v>9745083.3398223408</v>
      </c>
      <c r="BK114" s="1">
        <f>IF(Income_CF!BK116="","",(1+'Cost and Benefit Parameters'!$C$17)*Income_CF!BK116*(Cohort_WP!BK114/Cohort_CF!BK114))</f>
        <v>9912748.8094824627</v>
      </c>
      <c r="BL114" s="1">
        <f>IF(Income_CF!BL116="","",(1+'Cost and Benefit Parameters'!$C$17)*Income_CF!BL116*(Cohort_WP!BL114/Cohort_CF!BL114))</f>
        <v>10077250.821339741</v>
      </c>
      <c r="BM114" s="1">
        <f>IF(Income_CF!BM116="","",(1+'Cost and Benefit Parameters'!$C$17)*Income_CF!BM116*(Cohort_WP!BM114/Cohort_CF!BM114))</f>
        <v>10238337.897169381</v>
      </c>
      <c r="BN114" s="1">
        <f>IF(Income_CF!BN116="","",(1+'Cost and Benefit Parameters'!$C$17)*Income_CF!BN116*(Cohort_WP!BN114/Cohort_CF!BN114))</f>
        <v>10395760.657410825</v>
      </c>
      <c r="BO114" s="1">
        <f>IF(Income_CF!BO116="","",(1+'Cost and Benefit Parameters'!$C$17)*Income_CF!BO116*(Cohort_WP!BO114/Cohort_CF!BO114))</f>
        <v>10549272.457718497</v>
      </c>
      <c r="BP114" s="1" t="str">
        <f>IF(Income_CF!BP116="","",(1+'Cost and Benefit Parameters'!$C$17)*Income_CF!BP116*(Cohort_WP!BP114/Cohort_CF!BP114))</f>
        <v/>
      </c>
      <c r="BQ114" s="1" t="str">
        <f>IF(Income_CF!BQ116="","",(1+'Cost and Benefit Parameters'!$C$17)*Income_CF!BQ116*(Cohort_WP!BQ114/Cohort_CF!BQ114))</f>
        <v/>
      </c>
      <c r="BR114" s="1" t="str">
        <f>IF(Income_CF!BR116="","",(1+'Cost and Benefit Parameters'!$C$17)*Income_CF!BR116*(Cohort_WP!BR114/Cohort_CF!BR114))</f>
        <v/>
      </c>
    </row>
    <row r="115" spans="1:72" x14ac:dyDescent="0.55000000000000004">
      <c r="A115" s="642"/>
      <c r="B115" t="s">
        <v>484</v>
      </c>
      <c r="L115" s="1" t="str">
        <f>IF(Income_CF!L117="","",(1+'Cost and Benefit Parameters'!$C$17)*Income_CF!L117*(Cohort_WP!L115/Cohort_CF!L115))</f>
        <v/>
      </c>
      <c r="M115" s="1" t="str">
        <f>IF(Income_CF!M117="","",(1+'Cost and Benefit Parameters'!$C$17)*Income_CF!M117*(Cohort_WP!M115/Cohort_CF!M115))</f>
        <v/>
      </c>
      <c r="N115" s="1" t="str">
        <f>IF(Income_CF!N117="","",(1+'Cost and Benefit Parameters'!$C$17)*Income_CF!N117*(Cohort_WP!N115/Cohort_CF!N115))</f>
        <v/>
      </c>
      <c r="O115" s="1" t="str">
        <f>IF(Income_CF!O117="","",(1+'Cost and Benefit Parameters'!$C$17)*Income_CF!O117*(Cohort_WP!O115/Cohort_CF!O115))</f>
        <v/>
      </c>
      <c r="P115" s="1" t="str">
        <f>IF(Income_CF!P117="","",(1+'Cost and Benefit Parameters'!$C$17)*Income_CF!P117*(Cohort_WP!P115/Cohort_CF!P115))</f>
        <v/>
      </c>
      <c r="Q115" s="1" t="str">
        <f>IF(Income_CF!Q117="","",(1+'Cost and Benefit Parameters'!$C$17)*Income_CF!Q117*(Cohort_WP!Q115/Cohort_CF!Q115))</f>
        <v/>
      </c>
      <c r="R115" s="1" t="str">
        <f>IF(Income_CF!R117="","",(1+'Cost and Benefit Parameters'!$C$17)*Income_CF!R117*(Cohort_WP!R115/Cohort_CF!R115))</f>
        <v/>
      </c>
      <c r="S115" s="1" t="str">
        <f>IF(Income_CF!S117="","",(1+'Cost and Benefit Parameters'!$C$17)*Income_CF!S117*(Cohort_WP!S115/Cohort_CF!S115))</f>
        <v/>
      </c>
      <c r="T115" s="1" t="str">
        <f>IF(Income_CF!T117="","",(1+'Cost and Benefit Parameters'!$C$17)*Income_CF!T117*(Cohort_WP!T115/Cohort_CF!T115))</f>
        <v/>
      </c>
      <c r="U115" s="1" t="str">
        <f>IF(Income_CF!U117="","",(1+'Cost and Benefit Parameters'!$C$17)*Income_CF!U117*(Cohort_WP!U115/Cohort_CF!U115))</f>
        <v/>
      </c>
      <c r="V115" s="1" t="str">
        <f>IF(Income_CF!V117="","",(1+'Cost and Benefit Parameters'!$C$17)*Income_CF!V117*(Cohort_WP!V115/Cohort_CF!V115))</f>
        <v/>
      </c>
      <c r="W115" s="1" t="str">
        <f>IF(Income_CF!W117="","",(1+'Cost and Benefit Parameters'!$C$17)*Income_CF!W117*(Cohort_WP!W115/Cohort_CF!W115))</f>
        <v/>
      </c>
      <c r="X115" s="1" t="str">
        <f>IF(Income_CF!X117="","",(1+'Cost and Benefit Parameters'!$C$17)*Income_CF!X117*(Cohort_WP!X115/Cohort_CF!X115))</f>
        <v/>
      </c>
      <c r="Y115" s="1" t="str">
        <f>IF(Income_CF!Y117="","",(1+'Cost and Benefit Parameters'!$C$17)*Income_CF!Y117*(Cohort_WP!Y115/Cohort_CF!Y115))</f>
        <v/>
      </c>
      <c r="Z115" s="1" t="str">
        <f>IF(Income_CF!Z117="","",(1+'Cost and Benefit Parameters'!$C$17)*Income_CF!Z117*(Cohort_WP!Z115/Cohort_CF!Z115))</f>
        <v/>
      </c>
      <c r="AA115" s="1" t="str">
        <f>IF(Income_CF!AA117="","",(1+'Cost and Benefit Parameters'!$C$17)*Income_CF!AA117*(Cohort_WP!AA115/Cohort_CF!AA115))</f>
        <v/>
      </c>
      <c r="AB115" s="1" t="str">
        <f>IF(Income_CF!AB117="","",(1+'Cost and Benefit Parameters'!$C$17)*Income_CF!AB117*(Cohort_WP!AB115/Cohort_CF!AB115))</f>
        <v/>
      </c>
      <c r="AC115" s="1">
        <f>IF(Income_CF!AC117="","",(1+'Cost and Benefit Parameters'!$C$17)*Income_CF!AC117*(Cohort_WP!AC115/Cohort_CF!AC115))</f>
        <v>3899398.8920461959</v>
      </c>
      <c r="AD115" s="1">
        <f>IF(Income_CF!AD117="","",(1+'Cost and Benefit Parameters'!$C$17)*Income_CF!AD117*(Cohort_WP!AD115/Cohort_CF!AD115))</f>
        <v>4050665.5998343518</v>
      </c>
      <c r="AE115" s="1">
        <f>IF(Income_CF!AE117="","",(1+'Cost and Benefit Parameters'!$C$17)*Income_CF!AE117*(Cohort_WP!AE115/Cohort_CF!AE115))</f>
        <v>4205276.3703857521</v>
      </c>
      <c r="AF115" s="1">
        <f>IF(Income_CF!AF117="","",(1+'Cost and Benefit Parameters'!$C$17)*Income_CF!AF117*(Cohort_WP!AF115/Cohort_CF!AF115))</f>
        <v>4363169.8269497054</v>
      </c>
      <c r="AG115" s="1">
        <f>IF(Income_CF!AG117="","",(1+'Cost and Benefit Parameters'!$C$17)*Income_CF!AG117*(Cohort_WP!AG115/Cohort_CF!AG115))</f>
        <v>4551958.6823840551</v>
      </c>
      <c r="AH115" s="1">
        <f>IF(Income_CF!AH117="","",(1+'Cost and Benefit Parameters'!$C$17)*Income_CF!AH117*(Cohort_WP!AH115/Cohort_CF!AH115))</f>
        <v>4714375.3328052443</v>
      </c>
      <c r="AI115" s="1">
        <f>IF(Income_CF!AI117="","",(1+'Cost and Benefit Parameters'!$C$17)*Income_CF!AI117*(Cohort_WP!AI115/Cohort_CF!AI115))</f>
        <v>4879658.4343824349</v>
      </c>
      <c r="AJ115" s="1">
        <f>IF(Income_CF!AJ117="","",(1+'Cost and Benefit Parameters'!$C$17)*Income_CF!AJ117*(Cohort_WP!AJ115/Cohort_CF!AJ115))</f>
        <v>5047706.7271079356</v>
      </c>
      <c r="AK115" s="1">
        <f>IF(Income_CF!AK117="","",(1+'Cost and Benefit Parameters'!$C$17)*Income_CF!AK117*(Cohort_WP!AK115/Cohort_CF!AK115))</f>
        <v>5218410.3712899266</v>
      </c>
      <c r="AL115" s="1">
        <f>IF(Income_CF!AL117="","",(1+'Cost and Benefit Parameters'!$C$17)*Income_CF!AL117*(Cohort_WP!AL115/Cohort_CF!AL115))</f>
        <v>5391650.9201481212</v>
      </c>
      <c r="AM115" s="1">
        <f>IF(Income_CF!AM117="","",(1+'Cost and Benefit Parameters'!$C$17)*Income_CF!AM117*(Cohort_WP!AM115/Cohort_CF!AM115))</f>
        <v>5567301.3177193664</v>
      </c>
      <c r="AN115" s="1">
        <f>IF(Income_CF!AN117="","",(1+'Cost and Benefit Parameters'!$C$17)*Income_CF!AN117*(Cohort_WP!AN115/Cohort_CF!AN115))</f>
        <v>5745225.9229363734</v>
      </c>
      <c r="AO115" s="1">
        <f>IF(Income_CF!AO117="","",(1+'Cost and Benefit Parameters'!$C$17)*Income_CF!AO117*(Cohort_WP!AO115/Cohort_CF!AO115))</f>
        <v>5925280.5606601778</v>
      </c>
      <c r="AP115" s="1">
        <f>IF(Income_CF!AP117="","",(1+'Cost and Benefit Parameters'!$C$17)*Income_CF!AP117*(Cohort_WP!AP115/Cohort_CF!AP115))</f>
        <v>6107312.6003577299</v>
      </c>
      <c r="AQ115" s="1">
        <f>IF(Income_CF!AQ117="","",(1+'Cost and Benefit Parameters'!$C$17)*Income_CF!AQ117*(Cohort_WP!AQ115/Cohort_CF!AQ115))</f>
        <v>6291161.0630199937</v>
      </c>
      <c r="AR115" s="1">
        <f>IF(Income_CF!AR117="","",(1+'Cost and Benefit Parameters'!$C$17)*Income_CF!AR117*(Cohort_WP!AR115/Cohort_CF!AR115))</f>
        <v>6476656.7568151532</v>
      </c>
      <c r="AS115" s="1">
        <f>IF(Income_CF!AS117="","",(1+'Cost and Benefit Parameters'!$C$17)*Income_CF!AS117*(Cohort_WP!AS115/Cohort_CF!AS115))</f>
        <v>6663622.4418633534</v>
      </c>
      <c r="AT115" s="1">
        <f>IF(Income_CF!AT117="","",(1+'Cost and Benefit Parameters'!$C$17)*Income_CF!AT117*(Cohort_WP!AT115/Cohort_CF!AT115))</f>
        <v>6851873.0244083134</v>
      </c>
      <c r="AU115" s="1">
        <f>IF(Income_CF!AU117="","",(1+'Cost and Benefit Parameters'!$C$17)*Income_CF!AU117*(Cohort_WP!AU115/Cohort_CF!AU115))</f>
        <v>7041215.7805429501</v>
      </c>
      <c r="AV115" s="1">
        <f>IF(Income_CF!AV117="","",(1+'Cost and Benefit Parameters'!$C$17)*Income_CF!AV117*(Cohort_WP!AV115/Cohort_CF!AV115))</f>
        <v>7231450.6095258472</v>
      </c>
      <c r="AW115" s="1">
        <f>IF(Income_CF!AW117="","",(1+'Cost and Benefit Parameters'!$C$17)*Income_CF!AW117*(Cohort_WP!AW115/Cohort_CF!AW115))</f>
        <v>7422370.3165998515</v>
      </c>
      <c r="AX115" s="1">
        <f>IF(Income_CF!AX117="","",(1+'Cost and Benefit Parameters'!$C$17)*Income_CF!AX117*(Cohort_WP!AX115/Cohort_CF!AX115))</f>
        <v>7613760.925096672</v>
      </c>
      <c r="AY115" s="1">
        <f>IF(Income_CF!AY117="","",(1+'Cost and Benefit Parameters'!$C$17)*Income_CF!AY117*(Cohort_WP!AY115/Cohort_CF!AY115))</f>
        <v>7805402.0174799124</v>
      </c>
      <c r="AZ115" s="1">
        <f>IF(Income_CF!AZ117="","",(1+'Cost and Benefit Parameters'!$C$17)*Income_CF!AZ117*(Cohort_WP!AZ115/Cohort_CF!AZ115))</f>
        <v>7997067.1048480207</v>
      </c>
      <c r="BA115" s="1">
        <f>IF(Income_CF!BA117="","",(1+'Cost and Benefit Parameters'!$C$17)*Income_CF!BA117*(Cohort_WP!BA115/Cohort_CF!BA115))</f>
        <v>8188524.0242838264</v>
      </c>
      <c r="BB115" s="1">
        <f>IF(Income_CF!BB117="","",(1+'Cost and Benefit Parameters'!$C$17)*Income_CF!BB117*(Cohort_WP!BB115/Cohort_CF!BB115))</f>
        <v>8379535.3633039296</v>
      </c>
      <c r="BC115" s="1">
        <f>IF(Income_CF!BC117="","",(1+'Cost and Benefit Parameters'!$C$17)*Income_CF!BC117*(Cohort_WP!BC115/Cohort_CF!BC115))</f>
        <v>8569858.9105279818</v>
      </c>
      <c r="BD115" s="1">
        <f>IF(Income_CF!BD117="","",(1+'Cost and Benefit Parameters'!$C$17)*Income_CF!BD117*(Cohort_WP!BD115/Cohort_CF!BD115))</f>
        <v>8759248.1315540578</v>
      </c>
      <c r="BE115" s="1">
        <f>IF(Income_CF!BE117="","",(1+'Cost and Benefit Parameters'!$C$17)*Income_CF!BE117*(Cohort_WP!BE115/Cohort_CF!BE115))</f>
        <v>8947452.668896582</v>
      </c>
      <c r="BF115" s="1">
        <f>IF(Income_CF!BF117="","",(1+'Cost and Benefit Parameters'!$C$17)*Income_CF!BF117*(Cohort_WP!BF115/Cohort_CF!BF115))</f>
        <v>9134218.8647136837</v>
      </c>
      <c r="BG115" s="1">
        <f>IF(Income_CF!BG117="","",(1+'Cost and Benefit Parameters'!$C$17)*Income_CF!BG117*(Cohort_WP!BG115/Cohort_CF!BG115))</f>
        <v>9319290.304926753</v>
      </c>
      <c r="BH115" s="1">
        <f>IF(Income_CF!BH117="","",(1+'Cost and Benefit Parameters'!$C$17)*Income_CF!BH117*(Cohort_WP!BH115/Cohort_CF!BH115))</f>
        <v>9502408.3832125943</v>
      </c>
      <c r="BI115" s="1">
        <f>IF(Income_CF!BI117="","",(1+'Cost and Benefit Parameters'!$C$17)*Income_CF!BI117*(Cohort_WP!BI115/Cohort_CF!BI115))</f>
        <v>9683312.8832332436</v>
      </c>
      <c r="BJ115" s="1">
        <f>IF(Income_CF!BJ117="","",(1+'Cost and Benefit Parameters'!$C$17)*Income_CF!BJ117*(Cohort_WP!BJ115/Cohort_CF!BJ115))</f>
        <v>9861742.5773565918</v>
      </c>
      <c r="BK115" s="1">
        <f>IF(Income_CF!BK117="","",(1+'Cost and Benefit Parameters'!$C$17)*Income_CF!BK117*(Cohort_WP!BK115/Cohort_CF!BK115))</f>
        <v>10037435.840017011</v>
      </c>
      <c r="BL115" s="1">
        <f>IF(Income_CF!BL117="","",(1+'Cost and Benefit Parameters'!$C$17)*Income_CF!BL117*(Cohort_WP!BL115/Cohort_CF!BL115))</f>
        <v>10210131.273766937</v>
      </c>
      <c r="BM115" s="1">
        <f>IF(Income_CF!BM117="","",(1+'Cost and Benefit Parameters'!$C$17)*Income_CF!BM117*(Cohort_WP!BM115/Cohort_CF!BM115))</f>
        <v>10379568.345979933</v>
      </c>
      <c r="BN115" s="1">
        <f>IF(Income_CF!BN117="","",(1+'Cost and Benefit Parameters'!$C$17)*Income_CF!BN117*(Cohort_WP!BN115/Cohort_CF!BN115))</f>
        <v>10545488.034084462</v>
      </c>
      <c r="BO115" s="1">
        <f>IF(Income_CF!BO117="","",(1+'Cost and Benefit Parameters'!$C$17)*Income_CF!BO117*(Cohort_WP!BO115/Cohort_CF!BO115))</f>
        <v>10707633.477133147</v>
      </c>
      <c r="BP115" s="1">
        <f>IF(Income_CF!BP117="","",(1+'Cost and Benefit Parameters'!$C$17)*Income_CF!BP117*(Cohort_WP!BP115/Cohort_CF!BP115))</f>
        <v>10865750.631450051</v>
      </c>
      <c r="BQ115" s="1" t="str">
        <f>IF(Income_CF!BQ117="","",(1+'Cost and Benefit Parameters'!$C$17)*Income_CF!BQ117*(Cohort_WP!BQ115/Cohort_CF!BQ115))</f>
        <v/>
      </c>
      <c r="BR115" s="1" t="str">
        <f>IF(Income_CF!BR117="","",(1+'Cost and Benefit Parameters'!$C$17)*Income_CF!BR117*(Cohort_WP!BR115/Cohort_CF!BR115))</f>
        <v/>
      </c>
    </row>
    <row r="116" spans="1:72" x14ac:dyDescent="0.55000000000000004">
      <c r="A116" s="642"/>
      <c r="B116" t="s">
        <v>485</v>
      </c>
      <c r="L116" s="1" t="str">
        <f>IF(Income_CF!L118="","",(1+'Cost and Benefit Parameters'!$C$17)*Income_CF!L118*(Cohort_WP!L116/Cohort_CF!L116))</f>
        <v/>
      </c>
      <c r="M116" s="1" t="str">
        <f>IF(Income_CF!M118="","",(1+'Cost and Benefit Parameters'!$C$17)*Income_CF!M118*(Cohort_WP!M116/Cohort_CF!M116))</f>
        <v/>
      </c>
      <c r="N116" s="1" t="str">
        <f>IF(Income_CF!N118="","",(1+'Cost and Benefit Parameters'!$C$17)*Income_CF!N118*(Cohort_WP!N116/Cohort_CF!N116))</f>
        <v/>
      </c>
      <c r="O116" s="1" t="str">
        <f>IF(Income_CF!O118="","",(1+'Cost and Benefit Parameters'!$C$17)*Income_CF!O118*(Cohort_WP!O116/Cohort_CF!O116))</f>
        <v/>
      </c>
      <c r="P116" s="1" t="str">
        <f>IF(Income_CF!P118="","",(1+'Cost and Benefit Parameters'!$C$17)*Income_CF!P118*(Cohort_WP!P116/Cohort_CF!P116))</f>
        <v/>
      </c>
      <c r="Q116" s="1" t="str">
        <f>IF(Income_CF!Q118="","",(1+'Cost and Benefit Parameters'!$C$17)*Income_CF!Q118*(Cohort_WP!Q116/Cohort_CF!Q116))</f>
        <v/>
      </c>
      <c r="R116" s="1" t="str">
        <f>IF(Income_CF!R118="","",(1+'Cost and Benefit Parameters'!$C$17)*Income_CF!R118*(Cohort_WP!R116/Cohort_CF!R116))</f>
        <v/>
      </c>
      <c r="S116" s="1" t="str">
        <f>IF(Income_CF!S118="","",(1+'Cost and Benefit Parameters'!$C$17)*Income_CF!S118*(Cohort_WP!S116/Cohort_CF!S116))</f>
        <v/>
      </c>
      <c r="T116" s="1" t="str">
        <f>IF(Income_CF!T118="","",(1+'Cost and Benefit Parameters'!$C$17)*Income_CF!T118*(Cohort_WP!T116/Cohort_CF!T116))</f>
        <v/>
      </c>
      <c r="U116" s="1" t="str">
        <f>IF(Income_CF!U118="","",(1+'Cost and Benefit Parameters'!$C$17)*Income_CF!U118*(Cohort_WP!U116/Cohort_CF!U116))</f>
        <v/>
      </c>
      <c r="V116" s="1" t="str">
        <f>IF(Income_CF!V118="","",(1+'Cost and Benefit Parameters'!$C$17)*Income_CF!V118*(Cohort_WP!V116/Cohort_CF!V116))</f>
        <v/>
      </c>
      <c r="W116" s="1" t="str">
        <f>IF(Income_CF!W118="","",(1+'Cost and Benefit Parameters'!$C$17)*Income_CF!W118*(Cohort_WP!W116/Cohort_CF!W116))</f>
        <v/>
      </c>
      <c r="X116" s="1" t="str">
        <f>IF(Income_CF!X118="","",(1+'Cost and Benefit Parameters'!$C$17)*Income_CF!X118*(Cohort_WP!X116/Cohort_CF!X116))</f>
        <v/>
      </c>
      <c r="Y116" s="1" t="str">
        <f>IF(Income_CF!Y118="","",(1+'Cost and Benefit Parameters'!$C$17)*Income_CF!Y118*(Cohort_WP!Y116/Cohort_CF!Y116))</f>
        <v/>
      </c>
      <c r="Z116" s="1" t="str">
        <f>IF(Income_CF!Z118="","",(1+'Cost and Benefit Parameters'!$C$17)*Income_CF!Z118*(Cohort_WP!Z116/Cohort_CF!Z116))</f>
        <v/>
      </c>
      <c r="AA116" s="1" t="str">
        <f>IF(Income_CF!AA118="","",(1+'Cost and Benefit Parameters'!$C$17)*Income_CF!AA118*(Cohort_WP!AA116/Cohort_CF!AA116))</f>
        <v/>
      </c>
      <c r="AB116" s="1" t="str">
        <f>IF(Income_CF!AB118="","",(1+'Cost and Benefit Parameters'!$C$17)*Income_CF!AB118*(Cohort_WP!AB116/Cohort_CF!AB116))</f>
        <v/>
      </c>
      <c r="AC116" s="1" t="str">
        <f>IF(Income_CF!AC118="","",(1+'Cost and Benefit Parameters'!$C$17)*Income_CF!AC118*(Cohort_WP!AC116/Cohort_CF!AC116))</f>
        <v/>
      </c>
      <c r="AD116" s="1">
        <f>IF(Income_CF!AD118="","",(1+'Cost and Benefit Parameters'!$C$17)*Income_CF!AD118*(Cohort_WP!AD116/Cohort_CF!AD116))</f>
        <v>4016380.8588075819</v>
      </c>
      <c r="AE116" s="1">
        <f>IF(Income_CF!AE118="","",(1+'Cost and Benefit Parameters'!$C$17)*Income_CF!AE118*(Cohort_WP!AE116/Cohort_CF!AE116))</f>
        <v>4172185.5678293826</v>
      </c>
      <c r="AF116" s="1">
        <f>IF(Income_CF!AF118="","",(1+'Cost and Benefit Parameters'!$C$17)*Income_CF!AF118*(Cohort_WP!AF116/Cohort_CF!AF116))</f>
        <v>4331434.6614973256</v>
      </c>
      <c r="AG116" s="1">
        <f>IF(Income_CF!AG118="","",(1+'Cost and Benefit Parameters'!$C$17)*Income_CF!AG118*(Cohort_WP!AG116/Cohort_CF!AG116))</f>
        <v>4494064.9217581954</v>
      </c>
      <c r="AH116" s="1">
        <f>IF(Income_CF!AH118="","",(1+'Cost and Benefit Parameters'!$C$17)*Income_CF!AH118*(Cohort_WP!AH116/Cohort_CF!AH116))</f>
        <v>4688517.4428555761</v>
      </c>
      <c r="AI116" s="1">
        <f>IF(Income_CF!AI118="","",(1+'Cost and Benefit Parameters'!$C$17)*Income_CF!AI118*(Cohort_WP!AI116/Cohort_CF!AI116))</f>
        <v>4855806.5927894004</v>
      </c>
      <c r="AJ116" s="1">
        <f>IF(Income_CF!AJ118="","",(1+'Cost and Benefit Parameters'!$C$17)*Income_CF!AJ118*(Cohort_WP!AJ116/Cohort_CF!AJ116))</f>
        <v>5026048.1874139085</v>
      </c>
      <c r="AK116" s="1">
        <f>IF(Income_CF!AK118="","",(1+'Cost and Benefit Parameters'!$C$17)*Income_CF!AK118*(Cohort_WP!AK116/Cohort_CF!AK116))</f>
        <v>5199137.9289211743</v>
      </c>
      <c r="AL116" s="1">
        <f>IF(Income_CF!AL118="","",(1+'Cost and Benefit Parameters'!$C$17)*Income_CF!AL118*(Cohort_WP!AL116/Cohort_CF!AL116))</f>
        <v>5374962.6824286226</v>
      </c>
      <c r="AM116" s="1">
        <f>IF(Income_CF!AM118="","",(1+'Cost and Benefit Parameters'!$C$17)*Income_CF!AM118*(Cohort_WP!AM116/Cohort_CF!AM116))</f>
        <v>5553400.4477525661</v>
      </c>
      <c r="AN116" s="1">
        <f>IF(Income_CF!AN118="","",(1+'Cost and Benefit Parameters'!$C$17)*Income_CF!AN118*(Cohort_WP!AN116/Cohort_CF!AN116))</f>
        <v>5734320.3572509466</v>
      </c>
      <c r="AO116" s="1">
        <f>IF(Income_CF!AO118="","",(1+'Cost and Benefit Parameters'!$C$17)*Income_CF!AO118*(Cohort_WP!AO116/Cohort_CF!AO116))</f>
        <v>5917582.7006244669</v>
      </c>
      <c r="AP116" s="1">
        <f>IF(Income_CF!AP118="","",(1+'Cost and Benefit Parameters'!$C$17)*Income_CF!AP118*(Cohort_WP!AP116/Cohort_CF!AP116))</f>
        <v>6103038.9774799841</v>
      </c>
      <c r="AQ116" s="1">
        <f>IF(Income_CF!AQ118="","",(1+'Cost and Benefit Parameters'!$C$17)*Income_CF!AQ118*(Cohort_WP!AQ116/Cohort_CF!AQ116))</f>
        <v>6290531.978368463</v>
      </c>
      <c r="AR116" s="1">
        <f>IF(Income_CF!AR118="","",(1+'Cost and Benefit Parameters'!$C$17)*Income_CF!AR118*(Cohort_WP!AR116/Cohort_CF!AR116))</f>
        <v>6479895.8949105944</v>
      </c>
      <c r="AS116" s="1">
        <f>IF(Income_CF!AS118="","",(1+'Cost and Benefit Parameters'!$C$17)*Income_CF!AS118*(Cohort_WP!AS116/Cohort_CF!AS116))</f>
        <v>6670956.4595196098</v>
      </c>
      <c r="AT116" s="1">
        <f>IF(Income_CF!AT118="","",(1+'Cost and Benefit Parameters'!$C$17)*Income_CF!AT118*(Cohort_WP!AT116/Cohort_CF!AT116))</f>
        <v>6863531.1151192551</v>
      </c>
      <c r="AU116" s="1">
        <f>IF(Income_CF!AU118="","",(1+'Cost and Benefit Parameters'!$C$17)*Income_CF!AU118*(Cohort_WP!AU116/Cohort_CF!AU116))</f>
        <v>7057429.2151405644</v>
      </c>
      <c r="AV116" s="1">
        <f>IF(Income_CF!AV118="","",(1+'Cost and Benefit Parameters'!$C$17)*Income_CF!AV118*(Cohort_WP!AV116/Cohort_CF!AV116))</f>
        <v>7252452.2539592395</v>
      </c>
      <c r="AW116" s="1">
        <f>IF(Income_CF!AW118="","",(1+'Cost and Benefit Parameters'!$C$17)*Income_CF!AW118*(Cohort_WP!AW116/Cohort_CF!AW116))</f>
        <v>7448394.1278116228</v>
      </c>
      <c r="AX116" s="1">
        <f>IF(Income_CF!AX118="","",(1+'Cost and Benefit Parameters'!$C$17)*Income_CF!AX118*(Cohort_WP!AX116/Cohort_CF!AX116))</f>
        <v>7645041.4260978466</v>
      </c>
      <c r="AY116" s="1">
        <f>IF(Income_CF!AY118="","",(1+'Cost and Benefit Parameters'!$C$17)*Income_CF!AY118*(Cohort_WP!AY116/Cohort_CF!AY116))</f>
        <v>7842173.7528495723</v>
      </c>
      <c r="AZ116" s="1">
        <f>IF(Income_CF!AZ118="","",(1+'Cost and Benefit Parameters'!$C$17)*Income_CF!AZ118*(Cohort_WP!AZ116/Cohort_CF!AZ116))</f>
        <v>8039564.0780043108</v>
      </c>
      <c r="BA116" s="1">
        <f>IF(Income_CF!BA118="","",(1+'Cost and Benefit Parameters'!$C$17)*Income_CF!BA118*(Cohort_WP!BA116/Cohort_CF!BA116))</f>
        <v>8236979.1179934628</v>
      </c>
      <c r="BB116" s="1">
        <f>IF(Income_CF!BB118="","",(1+'Cost and Benefit Parameters'!$C$17)*Income_CF!BB118*(Cohort_WP!BB116/Cohort_CF!BB116))</f>
        <v>8434179.7450123392</v>
      </c>
      <c r="BC116" s="1">
        <f>IF(Income_CF!BC118="","",(1+'Cost and Benefit Parameters'!$C$17)*Income_CF!BC118*(Cohort_WP!BC116/Cohort_CF!BC116))</f>
        <v>8630921.4242030457</v>
      </c>
      <c r="BD116" s="1">
        <f>IF(Income_CF!BD118="","",(1+'Cost and Benefit Parameters'!$C$17)*Income_CF!BD118*(Cohort_WP!BD116/Cohort_CF!BD116))</f>
        <v>8826954.6778438222</v>
      </c>
      <c r="BE116" s="1">
        <f>IF(Income_CF!BE118="","",(1+'Cost and Benefit Parameters'!$C$17)*Income_CF!BE118*(Cohort_WP!BE116/Cohort_CF!BE116))</f>
        <v>9022025.5755006783</v>
      </c>
      <c r="BF116" s="1">
        <f>IF(Income_CF!BF118="","",(1+'Cost and Benefit Parameters'!$C$17)*Income_CF!BF118*(Cohort_WP!BF116/Cohort_CF!BF116))</f>
        <v>9215876.248963479</v>
      </c>
      <c r="BG116" s="1">
        <f>IF(Income_CF!BG118="","",(1+'Cost and Benefit Parameters'!$C$17)*Income_CF!BG118*(Cohort_WP!BG116/Cohort_CF!BG116))</f>
        <v>9408245.4306550901</v>
      </c>
      <c r="BH116" s="1">
        <f>IF(Income_CF!BH118="","",(1+'Cost and Benefit Parameters'!$C$17)*Income_CF!BH118*(Cohort_WP!BH116/Cohort_CF!BH116))</f>
        <v>9598869.0140745565</v>
      </c>
      <c r="BI116" s="1">
        <f>IF(Income_CF!BI118="","",(1+'Cost and Benefit Parameters'!$C$17)*Income_CF!BI118*(Cohort_WP!BI116/Cohort_CF!BI116))</f>
        <v>9787480.6347089726</v>
      </c>
      <c r="BJ116" s="1">
        <f>IF(Income_CF!BJ118="","",(1+'Cost and Benefit Parameters'!$C$17)*Income_CF!BJ118*(Cohort_WP!BJ116/Cohort_CF!BJ116))</f>
        <v>9973812.2697302382</v>
      </c>
      <c r="BK116" s="1">
        <f>IF(Income_CF!BK118="","",(1+'Cost and Benefit Parameters'!$C$17)*Income_CF!BK118*(Cohort_WP!BK116/Cohort_CF!BK116))</f>
        <v>10157594.85467729</v>
      </c>
      <c r="BL116" s="1">
        <f>IF(Income_CF!BL118="","",(1+'Cost and Benefit Parameters'!$C$17)*Income_CF!BL118*(Cohort_WP!BL116/Cohort_CF!BL116))</f>
        <v>10338558.915217523</v>
      </c>
      <c r="BM116" s="1">
        <f>IF(Income_CF!BM118="","",(1+'Cost and Benefit Parameters'!$C$17)*Income_CF!BM118*(Cohort_WP!BM116/Cohort_CF!BM116))</f>
        <v>10516435.211979944</v>
      </c>
      <c r="BN116" s="1">
        <f>IF(Income_CF!BN118="","",(1+'Cost and Benefit Parameters'!$C$17)*Income_CF!BN118*(Cohort_WP!BN116/Cohort_CF!BN116))</f>
        <v>10690955.39635933</v>
      </c>
      <c r="BO116" s="1">
        <f>IF(Income_CF!BO118="","",(1+'Cost and Benefit Parameters'!$C$17)*Income_CF!BO118*(Cohort_WP!BO116/Cohort_CF!BO116))</f>
        <v>10861852.675106995</v>
      </c>
      <c r="BP116" s="1">
        <f>IF(Income_CF!BP118="","",(1+'Cost and Benefit Parameters'!$C$17)*Income_CF!BP118*(Cohort_WP!BP116/Cohort_CF!BP116))</f>
        <v>11028862.481447142</v>
      </c>
      <c r="BQ116" s="1">
        <f>IF(Income_CF!BQ118="","",(1+'Cost and Benefit Parameters'!$C$17)*Income_CF!BQ118*(Cohort_WP!BQ116/Cohort_CF!BQ116))</f>
        <v>11191723.150393555</v>
      </c>
      <c r="BR116" s="1" t="str">
        <f>IF(Income_CF!BR118="","",(1+'Cost and Benefit Parameters'!$C$17)*Income_CF!BR118*(Cohort_WP!BR116/Cohort_CF!BR116))</f>
        <v/>
      </c>
    </row>
    <row r="117" spans="1:72" x14ac:dyDescent="0.55000000000000004">
      <c r="A117" s="642"/>
      <c r="B117" t="s">
        <v>486</v>
      </c>
      <c r="L117" s="1" t="str">
        <f>IF(Income_CF!L119="","",(1+'Cost and Benefit Parameters'!$C$17)*Income_CF!L119*(Cohort_WP!L117/Cohort_CF!L117))</f>
        <v/>
      </c>
      <c r="M117" s="1" t="str">
        <f>IF(Income_CF!M119="","",(1+'Cost and Benefit Parameters'!$C$17)*Income_CF!M119*(Cohort_WP!M117/Cohort_CF!M117))</f>
        <v/>
      </c>
      <c r="N117" s="1" t="str">
        <f>IF(Income_CF!N119="","",(1+'Cost and Benefit Parameters'!$C$17)*Income_CF!N119*(Cohort_WP!N117/Cohort_CF!N117))</f>
        <v/>
      </c>
      <c r="O117" s="1" t="str">
        <f>IF(Income_CF!O119="","",(1+'Cost and Benefit Parameters'!$C$17)*Income_CF!O119*(Cohort_WP!O117/Cohort_CF!O117))</f>
        <v/>
      </c>
      <c r="P117" s="1" t="str">
        <f>IF(Income_CF!P119="","",(1+'Cost and Benefit Parameters'!$C$17)*Income_CF!P119*(Cohort_WP!P117/Cohort_CF!P117))</f>
        <v/>
      </c>
      <c r="Q117" s="1" t="str">
        <f>IF(Income_CF!Q119="","",(1+'Cost and Benefit Parameters'!$C$17)*Income_CF!Q119*(Cohort_WP!Q117/Cohort_CF!Q117))</f>
        <v/>
      </c>
      <c r="R117" s="1" t="str">
        <f>IF(Income_CF!R119="","",(1+'Cost and Benefit Parameters'!$C$17)*Income_CF!R119*(Cohort_WP!R117/Cohort_CF!R117))</f>
        <v/>
      </c>
      <c r="S117" s="1" t="str">
        <f>IF(Income_CF!S119="","",(1+'Cost and Benefit Parameters'!$C$17)*Income_CF!S119*(Cohort_WP!S117/Cohort_CF!S117))</f>
        <v/>
      </c>
      <c r="T117" s="1" t="str">
        <f>IF(Income_CF!T119="","",(1+'Cost and Benefit Parameters'!$C$17)*Income_CF!T119*(Cohort_WP!T117/Cohort_CF!T117))</f>
        <v/>
      </c>
      <c r="U117" s="1" t="str">
        <f>IF(Income_CF!U119="","",(1+'Cost and Benefit Parameters'!$C$17)*Income_CF!U119*(Cohort_WP!U117/Cohort_CF!U117))</f>
        <v/>
      </c>
      <c r="V117" s="1" t="str">
        <f>IF(Income_CF!V119="","",(1+'Cost and Benefit Parameters'!$C$17)*Income_CF!V119*(Cohort_WP!V117/Cohort_CF!V117))</f>
        <v/>
      </c>
      <c r="W117" s="1" t="str">
        <f>IF(Income_CF!W119="","",(1+'Cost and Benefit Parameters'!$C$17)*Income_CF!W119*(Cohort_WP!W117/Cohort_CF!W117))</f>
        <v/>
      </c>
      <c r="X117" s="1" t="str">
        <f>IF(Income_CF!X119="","",(1+'Cost and Benefit Parameters'!$C$17)*Income_CF!X119*(Cohort_WP!X117/Cohort_CF!X117))</f>
        <v/>
      </c>
      <c r="Y117" s="1" t="str">
        <f>IF(Income_CF!Y119="","",(1+'Cost and Benefit Parameters'!$C$17)*Income_CF!Y119*(Cohort_WP!Y117/Cohort_CF!Y117))</f>
        <v/>
      </c>
      <c r="Z117" s="1" t="str">
        <f>IF(Income_CF!Z119="","",(1+'Cost and Benefit Parameters'!$C$17)*Income_CF!Z119*(Cohort_WP!Z117/Cohort_CF!Z117))</f>
        <v/>
      </c>
      <c r="AA117" s="1" t="str">
        <f>IF(Income_CF!AA119="","",(1+'Cost and Benefit Parameters'!$C$17)*Income_CF!AA119*(Cohort_WP!AA117/Cohort_CF!AA117))</f>
        <v/>
      </c>
      <c r="AB117" s="1" t="str">
        <f>IF(Income_CF!AB119="","",(1+'Cost and Benefit Parameters'!$C$17)*Income_CF!AB119*(Cohort_WP!AB117/Cohort_CF!AB117))</f>
        <v/>
      </c>
      <c r="AC117" s="1" t="str">
        <f>IF(Income_CF!AC119="","",(1+'Cost and Benefit Parameters'!$C$17)*Income_CF!AC119*(Cohort_WP!AC117/Cohort_CF!AC117))</f>
        <v/>
      </c>
      <c r="AD117" s="1" t="str">
        <f>IF(Income_CF!AD119="","",(1+'Cost and Benefit Parameters'!$C$17)*Income_CF!AD119*(Cohort_WP!AD117/Cohort_CF!AD117))</f>
        <v/>
      </c>
      <c r="AE117" s="1">
        <f>IF(Income_CF!AE119="","",(1+'Cost and Benefit Parameters'!$C$17)*Income_CF!AE119*(Cohort_WP!AE117/Cohort_CF!AE117))</f>
        <v>4136872.2845718097</v>
      </c>
      <c r="AF117" s="1">
        <f>IF(Income_CF!AF119="","",(1+'Cost and Benefit Parameters'!$C$17)*Income_CF!AF119*(Cohort_WP!AF117/Cohort_CF!AF117))</f>
        <v>4297351.1348642642</v>
      </c>
      <c r="AG117" s="1">
        <f>IF(Income_CF!AG119="","",(1+'Cost and Benefit Parameters'!$C$17)*Income_CF!AG119*(Cohort_WP!AG117/Cohort_CF!AG117))</f>
        <v>4461377.7013422446</v>
      </c>
      <c r="AH117" s="1">
        <f>IF(Income_CF!AH119="","",(1+'Cost and Benefit Parameters'!$C$17)*Income_CF!AH119*(Cohort_WP!AH117/Cohort_CF!AH117))</f>
        <v>4628886.8694109414</v>
      </c>
      <c r="AI117" s="1">
        <f>IF(Income_CF!AI119="","",(1+'Cost and Benefit Parameters'!$C$17)*Income_CF!AI119*(Cohort_WP!AI117/Cohort_CF!AI117))</f>
        <v>4829172.9661412425</v>
      </c>
      <c r="AJ117" s="1">
        <f>IF(Income_CF!AJ119="","",(1+'Cost and Benefit Parameters'!$C$17)*Income_CF!AJ119*(Cohort_WP!AJ117/Cohort_CF!AJ117))</f>
        <v>5001480.7905730829</v>
      </c>
      <c r="AK117" s="1">
        <f>IF(Income_CF!AK119="","",(1+'Cost and Benefit Parameters'!$C$17)*Income_CF!AK119*(Cohort_WP!AK117/Cohort_CF!AK117))</f>
        <v>5176829.6330363266</v>
      </c>
      <c r="AL117" s="1">
        <f>IF(Income_CF!AL119="","",(1+'Cost and Benefit Parameters'!$C$17)*Income_CF!AL119*(Cohort_WP!AL117/Cohort_CF!AL117))</f>
        <v>5355112.0667888094</v>
      </c>
      <c r="AM117" s="1">
        <f>IF(Income_CF!AM119="","",(1+'Cost and Benefit Parameters'!$C$17)*Income_CF!AM119*(Cohort_WP!AM117/Cohort_CF!AM117))</f>
        <v>5536211.562901482</v>
      </c>
      <c r="AN117" s="1">
        <f>IF(Income_CF!AN119="","",(1+'Cost and Benefit Parameters'!$C$17)*Income_CF!AN119*(Cohort_WP!AN117/Cohort_CF!AN117))</f>
        <v>5720002.4611851424</v>
      </c>
      <c r="AO117" s="1">
        <f>IF(Income_CF!AO119="","",(1+'Cost and Benefit Parameters'!$C$17)*Income_CF!AO119*(Cohort_WP!AO117/Cohort_CF!AO117))</f>
        <v>5906349.967968476</v>
      </c>
      <c r="AP117" s="1">
        <f>IF(Income_CF!AP119="","",(1+'Cost and Benefit Parameters'!$C$17)*Income_CF!AP119*(Cohort_WP!AP117/Cohort_CF!AP117))</f>
        <v>6095110.1816431992</v>
      </c>
      <c r="AQ117" s="1">
        <f>IF(Income_CF!AQ119="","",(1+'Cost and Benefit Parameters'!$C$17)*Income_CF!AQ119*(Cohort_WP!AQ117/Cohort_CF!AQ117))</f>
        <v>6286130.1468043821</v>
      </c>
      <c r="AR117" s="1">
        <f>IF(Income_CF!AR119="","",(1+'Cost and Benefit Parameters'!$C$17)*Income_CF!AR119*(Cohort_WP!AR117/Cohort_CF!AR117))</f>
        <v>6479247.9377195155</v>
      </c>
      <c r="AS117" s="1">
        <f>IF(Income_CF!AS119="","",(1+'Cost and Benefit Parameters'!$C$17)*Income_CF!AS119*(Cohort_WP!AS117/Cohort_CF!AS117))</f>
        <v>6674292.7717579138</v>
      </c>
      <c r="AT117" s="1">
        <f>IF(Income_CF!AT119="","",(1+'Cost and Benefit Parameters'!$C$17)*Income_CF!AT119*(Cohort_WP!AT117/Cohort_CF!AT117))</f>
        <v>6871085.1533051953</v>
      </c>
      <c r="AU117" s="1">
        <f>IF(Income_CF!AU119="","",(1+'Cost and Benefit Parameters'!$C$17)*Income_CF!AU119*(Cohort_WP!AU117/Cohort_CF!AU117))</f>
        <v>7069437.0485728327</v>
      </c>
      <c r="AV117" s="1">
        <f>IF(Income_CF!AV119="","",(1+'Cost and Benefit Parameters'!$C$17)*Income_CF!AV119*(Cohort_WP!AV117/Cohort_CF!AV117))</f>
        <v>7269152.0915947817</v>
      </c>
      <c r="AW117" s="1">
        <f>IF(Income_CF!AW119="","",(1+'Cost and Benefit Parameters'!$C$17)*Income_CF!AW119*(Cohort_WP!AW117/Cohort_CF!AW117))</f>
        <v>7470025.8215780165</v>
      </c>
      <c r="AX117" s="1">
        <f>IF(Income_CF!AX119="","",(1+'Cost and Benefit Parameters'!$C$17)*Income_CF!AX119*(Cohort_WP!AX117/Cohort_CF!AX117))</f>
        <v>7671845.9516459694</v>
      </c>
      <c r="AY117" s="1">
        <f>IF(Income_CF!AY119="","",(1+'Cost and Benefit Parameters'!$C$17)*Income_CF!AY119*(Cohort_WP!AY117/Cohort_CF!AY117))</f>
        <v>7874392.6688807812</v>
      </c>
      <c r="AZ117" s="1">
        <f>IF(Income_CF!AZ119="","",(1+'Cost and Benefit Parameters'!$C$17)*Income_CF!AZ119*(Cohort_WP!AZ117/Cohort_CF!AZ117))</f>
        <v>8077438.9654350588</v>
      </c>
      <c r="BA117" s="1">
        <f>IF(Income_CF!BA119="","",(1+'Cost and Benefit Parameters'!$C$17)*Income_CF!BA119*(Cohort_WP!BA117/Cohort_CF!BA117))</f>
        <v>8280751.0003444413</v>
      </c>
      <c r="BB117" s="1">
        <f>IF(Income_CF!BB119="","",(1+'Cost and Benefit Parameters'!$C$17)*Income_CF!BB119*(Cohort_WP!BB117/Cohort_CF!BB117))</f>
        <v>8484088.4915332645</v>
      </c>
      <c r="BC117" s="1">
        <f>IF(Income_CF!BC119="","",(1+'Cost and Benefit Parameters'!$C$17)*Income_CF!BC119*(Cohort_WP!BC117/Cohort_CF!BC117))</f>
        <v>8687205.1373627093</v>
      </c>
      <c r="BD117" s="1">
        <f>IF(Income_CF!BD119="","",(1+'Cost and Benefit Parameters'!$C$17)*Income_CF!BD119*(Cohort_WP!BD117/Cohort_CF!BD117))</f>
        <v>8889849.0669291392</v>
      </c>
      <c r="BE117" s="1">
        <f>IF(Income_CF!BE119="","",(1+'Cost and Benefit Parameters'!$C$17)*Income_CF!BE119*(Cohort_WP!BE117/Cohort_CF!BE117))</f>
        <v>9091763.3181791361</v>
      </c>
      <c r="BF117" s="1">
        <f>IF(Income_CF!BF119="","",(1+'Cost and Benefit Parameters'!$C$17)*Income_CF!BF119*(Cohort_WP!BF117/Cohort_CF!BF117))</f>
        <v>9292686.3427656982</v>
      </c>
      <c r="BG117" s="1">
        <f>IF(Income_CF!BG119="","",(1+'Cost and Benefit Parameters'!$C$17)*Income_CF!BG119*(Cohort_WP!BG117/Cohort_CF!BG117))</f>
        <v>9492352.5364323817</v>
      </c>
      <c r="BH117" s="1">
        <f>IF(Income_CF!BH119="","",(1+'Cost and Benefit Parameters'!$C$17)*Income_CF!BH119*(Cohort_WP!BH117/Cohort_CF!BH117))</f>
        <v>9690492.7935747448</v>
      </c>
      <c r="BI117" s="1">
        <f>IF(Income_CF!BI119="","",(1+'Cost and Benefit Parameters'!$C$17)*Income_CF!BI119*(Cohort_WP!BI117/Cohort_CF!BI117))</f>
        <v>9886835.0844967943</v>
      </c>
      <c r="BJ117" s="1">
        <f>IF(Income_CF!BJ119="","",(1+'Cost and Benefit Parameters'!$C$17)*Income_CF!BJ119*(Cohort_WP!BJ117/Cohort_CF!BJ117))</f>
        <v>10081105.053750239</v>
      </c>
      <c r="BK117" s="1">
        <f>IF(Income_CF!BK119="","",(1+'Cost and Benefit Parameters'!$C$17)*Income_CF!BK119*(Cohort_WP!BK117/Cohort_CF!BK117))</f>
        <v>10273026.637822147</v>
      </c>
      <c r="BL117" s="1">
        <f>IF(Income_CF!BL119="","",(1+'Cost and Benefit Parameters'!$C$17)*Income_CF!BL119*(Cohort_WP!BL117/Cohort_CF!BL117))</f>
        <v>10462322.700317612</v>
      </c>
      <c r="BM117" s="1">
        <f>IF(Income_CF!BM119="","",(1+'Cost and Benefit Parameters'!$C$17)*Income_CF!BM119*(Cohort_WP!BM117/Cohort_CF!BM117))</f>
        <v>10648715.68267405</v>
      </c>
      <c r="BN117" s="1">
        <f>IF(Income_CF!BN119="","",(1+'Cost and Benefit Parameters'!$C$17)*Income_CF!BN119*(Cohort_WP!BN117/Cohort_CF!BN117))</f>
        <v>10831928.268339342</v>
      </c>
      <c r="BO117" s="1">
        <f>IF(Income_CF!BO119="","",(1+'Cost and Benefit Parameters'!$C$17)*Income_CF!BO119*(Cohort_WP!BO117/Cohort_CF!BO117))</f>
        <v>11011684.058250111</v>
      </c>
      <c r="BP117" s="1">
        <f>IF(Income_CF!BP119="","",(1+'Cost and Benefit Parameters'!$C$17)*Income_CF!BP119*(Cohort_WP!BP117/Cohort_CF!BP117))</f>
        <v>11187708.255360203</v>
      </c>
      <c r="BQ117" s="1">
        <f>IF(Income_CF!BQ119="","",(1+'Cost and Benefit Parameters'!$C$17)*Income_CF!BQ119*(Cohort_WP!BQ117/Cohort_CF!BQ117))</f>
        <v>11359728.355890557</v>
      </c>
      <c r="BR117" s="1">
        <f>IF(Income_CF!BR119="","",(1+'Cost and Benefit Parameters'!$C$17)*Income_CF!BR119*(Cohort_WP!BR117/Cohort_CF!BR117))</f>
        <v>11527474.84490536</v>
      </c>
    </row>
    <row r="118" spans="1:72" x14ac:dyDescent="0.55000000000000004">
      <c r="A118" s="643"/>
      <c r="B118" s="329" t="s">
        <v>525</v>
      </c>
      <c r="C118" s="329"/>
      <c r="D118" s="329"/>
      <c r="E118" s="329"/>
      <c r="F118" s="330"/>
      <c r="G118" s="330"/>
      <c r="H118" s="330"/>
      <c r="I118" s="330"/>
      <c r="J118" s="330"/>
      <c r="K118" s="330"/>
      <c r="L118" s="330">
        <f t="shared" ref="L118:BR118" si="3">SUM(L98:L117)</f>
        <v>2359200.4585968284</v>
      </c>
      <c r="M118" s="330">
        <f t="shared" si="3"/>
        <v>4880695.7768721916</v>
      </c>
      <c r="N118" s="330">
        <f t="shared" si="3"/>
        <v>7571378.0135841444</v>
      </c>
      <c r="O118" s="330">
        <f t="shared" si="3"/>
        <v>10438308.855309926</v>
      </c>
      <c r="P118" s="330">
        <f t="shared" si="3"/>
        <v>13505467.98461747</v>
      </c>
      <c r="Q118" s="330">
        <f t="shared" si="3"/>
        <v>16762906.632388087</v>
      </c>
      <c r="R118" s="330">
        <f t="shared" si="3"/>
        <v>20218067.434266247</v>
      </c>
      <c r="S118" s="330">
        <f t="shared" si="3"/>
        <v>23878555.040995818</v>
      </c>
      <c r="T118" s="330">
        <f t="shared" si="3"/>
        <v>27752135.788023021</v>
      </c>
      <c r="U118" s="330">
        <f t="shared" si="3"/>
        <v>31846737.338607423</v>
      </c>
      <c r="V118" s="330">
        <f t="shared" si="3"/>
        <v>36170448.314959116</v>
      </c>
      <c r="W118" s="330">
        <f t="shared" si="3"/>
        <v>40731517.932878099</v>
      </c>
      <c r="X118" s="330">
        <f t="shared" si="3"/>
        <v>45538355.656308182</v>
      </c>
      <c r="Y118" s="330">
        <f t="shared" si="3"/>
        <v>50599530.889128834</v>
      </c>
      <c r="Z118" s="330">
        <f t="shared" si="3"/>
        <v>55923772.722388089</v>
      </c>
      <c r="AA118" s="330">
        <f t="shared" si="3"/>
        <v>61519969.756024547</v>
      </c>
      <c r="AB118" s="330">
        <f t="shared" si="3"/>
        <v>67397170.014932916</v>
      </c>
      <c r="AC118" s="330">
        <f t="shared" si="3"/>
        <v>73564580.979988083</v>
      </c>
      <c r="AD118" s="330">
        <f t="shared" si="3"/>
        <v>80031569.755357921</v>
      </c>
      <c r="AE118" s="330">
        <f t="shared" si="3"/>
        <v>86807663.394095987</v>
      </c>
      <c r="AF118" s="330">
        <f t="shared" si="3"/>
        <v>89641570.951502889</v>
      </c>
      <c r="AG118" s="330">
        <f t="shared" si="3"/>
        <v>92510996.985551566</v>
      </c>
      <c r="AH118" s="330">
        <f t="shared" si="3"/>
        <v>95413504.449740916</v>
      </c>
      <c r="AI118" s="330">
        <f t="shared" si="3"/>
        <v>98346513.224697128</v>
      </c>
      <c r="AJ118" s="330">
        <f t="shared" si="3"/>
        <v>101277052.1681993</v>
      </c>
      <c r="AK118" s="330">
        <f t="shared" si="3"/>
        <v>104233595.22229175</v>
      </c>
      <c r="AL118" s="330">
        <f t="shared" si="3"/>
        <v>107213374.13637182</v>
      </c>
      <c r="AM118" s="330">
        <f t="shared" si="3"/>
        <v>110213499.10449584</v>
      </c>
      <c r="AN118" s="330">
        <f t="shared" si="3"/>
        <v>113230962.18094225</v>
      </c>
      <c r="AO118" s="330">
        <f t="shared" si="3"/>
        <v>116262641.14444721</v>
      </c>
      <c r="AP118" s="330">
        <f t="shared" si="3"/>
        <v>119305303.80985546</v>
      </c>
      <c r="AQ118" s="330">
        <f t="shared" si="3"/>
        <v>122355612.78403544</v>
      </c>
      <c r="AR118" s="330">
        <f t="shared" si="3"/>
        <v>125410130.6609647</v>
      </c>
      <c r="AS118" s="330">
        <f t="shared" si="3"/>
        <v>128465325.64893091</v>
      </c>
      <c r="AT118" s="330">
        <f t="shared" si="3"/>
        <v>131517577.62081015</v>
      </c>
      <c r="AU118" s="330">
        <f t="shared" si="3"/>
        <v>134563184.57639313</v>
      </c>
      <c r="AV118" s="330">
        <f t="shared" si="3"/>
        <v>137598369.50374258</v>
      </c>
      <c r="AW118" s="330">
        <f t="shared" si="3"/>
        <v>140619287.6245926</v>
      </c>
      <c r="AX118" s="330">
        <f t="shared" si="3"/>
        <v>143622034.00684857</v>
      </c>
      <c r="AY118" s="330">
        <f t="shared" si="3"/>
        <v>146602651.52533415</v>
      </c>
      <c r="AZ118" s="330">
        <f t="shared" si="3"/>
        <v>142890106.62214696</v>
      </c>
      <c r="BA118" s="330">
        <f t="shared" si="3"/>
        <v>138857047.68641329</v>
      </c>
      <c r="BB118" s="330">
        <f t="shared" si="3"/>
        <v>134493585.58665091</v>
      </c>
      <c r="BC118" s="330">
        <f t="shared" si="3"/>
        <v>129789782.00797112</v>
      </c>
      <c r="BD118" s="330">
        <f t="shared" si="3"/>
        <v>124735654.17672673</v>
      </c>
      <c r="BE118" s="330">
        <f t="shared" si="3"/>
        <v>119321179.2630915</v>
      </c>
      <c r="BF118" s="330">
        <f t="shared" si="3"/>
        <v>113536298.42325975</v>
      </c>
      <c r="BG118" s="330">
        <f t="shared" si="3"/>
        <v>107370920.44290885</v>
      </c>
      <c r="BH118" s="330">
        <f t="shared" si="3"/>
        <v>100814924.94367078</v>
      </c>
      <c r="BI118" s="330">
        <f t="shared" si="3"/>
        <v>93858165.114598915</v>
      </c>
      <c r="BJ118" s="330">
        <f t="shared" si="3"/>
        <v>86490469.93100515</v>
      </c>
      <c r="BK118" s="330">
        <f t="shared" si="3"/>
        <v>78701645.823572576</v>
      </c>
      <c r="BL118" s="330">
        <f t="shared" si="3"/>
        <v>70481477.761322945</v>
      </c>
      <c r="BM118" s="330">
        <f t="shared" si="3"/>
        <v>61819729.712835491</v>
      </c>
      <c r="BN118" s="330">
        <f t="shared" si="3"/>
        <v>52706144.451066293</v>
      </c>
      <c r="BO118" s="330">
        <f t="shared" si="3"/>
        <v>43130442.668208748</v>
      </c>
      <c r="BP118" s="330">
        <f t="shared" si="3"/>
        <v>33082321.368257396</v>
      </c>
      <c r="BQ118" s="330">
        <f t="shared" si="3"/>
        <v>22551451.50628411</v>
      </c>
      <c r="BR118" s="330">
        <f t="shared" si="3"/>
        <v>11527474.84490536</v>
      </c>
      <c r="BS118" s="329"/>
      <c r="BT118" s="329"/>
    </row>
    <row r="119" spans="1:72" ht="14.7" thickBot="1" x14ac:dyDescent="0.6">
      <c r="A119" s="207"/>
      <c r="B119" s="338" t="s">
        <v>526</v>
      </c>
      <c r="C119" s="338"/>
      <c r="D119" s="338"/>
      <c r="E119" s="338"/>
      <c r="F119" s="338"/>
      <c r="G119" s="338"/>
      <c r="H119" s="338"/>
      <c r="I119" s="338"/>
      <c r="J119" s="338"/>
      <c r="K119" s="338"/>
      <c r="L119" s="338">
        <f>'Cost and Benefit Parameters'!$C$47*L118</f>
        <v>1672673.1251451513</v>
      </c>
      <c r="M119" s="338">
        <f>'Cost and Benefit Parameters'!$C$47*M118</f>
        <v>3460413.3058023835</v>
      </c>
      <c r="N119" s="338">
        <f>'Cost and Benefit Parameters'!$C$47*N118</f>
        <v>5368107.0116311582</v>
      </c>
      <c r="O119" s="338">
        <f>'Cost and Benefit Parameters'!$C$47*O118</f>
        <v>7400760.9784147367</v>
      </c>
      <c r="P119" s="338">
        <f>'Cost and Benefit Parameters'!$C$47*P118</f>
        <v>9575376.8010937851</v>
      </c>
      <c r="Q119" s="338">
        <f>'Cost and Benefit Parameters'!$C$47*Q118</f>
        <v>11884900.802363154</v>
      </c>
      <c r="R119" s="338">
        <f>'Cost and Benefit Parameters'!$C$47*R118</f>
        <v>14334609.810894769</v>
      </c>
      <c r="S119" s="338">
        <f>'Cost and Benefit Parameters'!$C$47*S118</f>
        <v>16929895.524066035</v>
      </c>
      <c r="T119" s="338">
        <f>'Cost and Benefit Parameters'!$C$47*T118</f>
        <v>19676264.273708321</v>
      </c>
      <c r="U119" s="338">
        <f>'Cost and Benefit Parameters'!$C$47*U118</f>
        <v>22579336.77307266</v>
      </c>
      <c r="V119" s="338">
        <f>'Cost and Benefit Parameters'!$C$47*V118</f>
        <v>25644847.855306011</v>
      </c>
      <c r="W119" s="338">
        <f>'Cost and Benefit Parameters'!$C$47*W118</f>
        <v>28878646.21441057</v>
      </c>
      <c r="X119" s="338">
        <f>'Cost and Benefit Parameters'!$C$47*X118</f>
        <v>32286694.160322499</v>
      </c>
      <c r="Y119" s="338">
        <f>'Cost and Benefit Parameters'!$C$47*Y118</f>
        <v>35875067.400392339</v>
      </c>
      <c r="Z119" s="338">
        <f>'Cost and Benefit Parameters'!$C$47*Z118</f>
        <v>39649954.860173151</v>
      </c>
      <c r="AA119" s="338">
        <f>'Cost and Benefit Parameters'!$C$47*AA118</f>
        <v>43617658.557021402</v>
      </c>
      <c r="AB119" s="338">
        <f>'Cost and Benefit Parameters'!$C$47*AB118</f>
        <v>47784593.540587433</v>
      </c>
      <c r="AC119" s="338">
        <f>'Cost and Benefit Parameters'!$C$47*AC118</f>
        <v>52157287.914811552</v>
      </c>
      <c r="AD119" s="338">
        <f>'Cost and Benefit Parameters'!$C$47*AD118</f>
        <v>56742382.956548765</v>
      </c>
      <c r="AE119" s="338">
        <f>'Cost and Benefit Parameters'!$C$47*AE118</f>
        <v>61546633.346414052</v>
      </c>
      <c r="AF119" s="338">
        <f>'Cost and Benefit Parameters'!$C$47*AF118</f>
        <v>63555873.804615542</v>
      </c>
      <c r="AG119" s="338">
        <f>'Cost and Benefit Parameters'!$C$47*AG118</f>
        <v>65590296.862756059</v>
      </c>
      <c r="AH119" s="338">
        <f>'Cost and Benefit Parameters'!$C$47*AH118</f>
        <v>67648174.654866308</v>
      </c>
      <c r="AI119" s="338">
        <f>'Cost and Benefit Parameters'!$C$47*AI118</f>
        <v>69727677.876310259</v>
      </c>
      <c r="AJ119" s="338">
        <f>'Cost and Benefit Parameters'!$C$47*AJ118</f>
        <v>71805429.987253293</v>
      </c>
      <c r="AK119" s="338">
        <f>'Cost and Benefit Parameters'!$C$47*AK118</f>
        <v>73901619.012604848</v>
      </c>
      <c r="AL119" s="338">
        <f>'Cost and Benefit Parameters'!$C$47*AL118</f>
        <v>76014282.262687624</v>
      </c>
      <c r="AM119" s="338">
        <f>'Cost and Benefit Parameters'!$C$47*AM118</f>
        <v>78141370.865087539</v>
      </c>
      <c r="AN119" s="338">
        <f>'Cost and Benefit Parameters'!$C$47*AN118</f>
        <v>80280752.186288059</v>
      </c>
      <c r="AO119" s="338">
        <f>'Cost and Benefit Parameters'!$C$47*AO118</f>
        <v>82430212.57141307</v>
      </c>
      <c r="AP119" s="338">
        <f>'Cost and Benefit Parameters'!$C$47*AP118</f>
        <v>84587460.401187524</v>
      </c>
      <c r="AQ119" s="338">
        <f>'Cost and Benefit Parameters'!$C$47*AQ118</f>
        <v>86750129.46388112</v>
      </c>
      <c r="AR119" s="338">
        <f>'Cost and Benefit Parameters'!$C$47*AR118</f>
        <v>88915782.638623968</v>
      </c>
      <c r="AS119" s="338">
        <f>'Cost and Benefit Parameters'!$C$47*AS118</f>
        <v>91081915.885092005</v>
      </c>
      <c r="AT119" s="338">
        <f>'Cost and Benefit Parameters'!$C$47*AT118</f>
        <v>93245962.533154398</v>
      </c>
      <c r="AU119" s="338">
        <f>'Cost and Benefit Parameters'!$C$47*AU118</f>
        <v>95405297.864662722</v>
      </c>
      <c r="AV119" s="338">
        <f>'Cost and Benefit Parameters'!$C$47*AV118</f>
        <v>97557243.978153482</v>
      </c>
      <c r="AW119" s="338">
        <f>'Cost and Benefit Parameters'!$C$47*AW118</f>
        <v>99699074.925836146</v>
      </c>
      <c r="AX119" s="338">
        <f>'Cost and Benefit Parameters'!$C$47*AX118</f>
        <v>101828022.11085564</v>
      </c>
      <c r="AY119" s="338">
        <f>'Cost and Benefit Parameters'!$C$47*AY118</f>
        <v>103941279.9314619</v>
      </c>
      <c r="AZ119" s="338">
        <f>'Cost and Benefit Parameters'!$C$47*AZ118</f>
        <v>101309085.59510219</v>
      </c>
      <c r="BA119" s="338">
        <f>'Cost and Benefit Parameters'!$C$47*BA118</f>
        <v>98449646.809667021</v>
      </c>
      <c r="BB119" s="338">
        <f>'Cost and Benefit Parameters'!$C$47*BB118</f>
        <v>95355952.180935487</v>
      </c>
      <c r="BC119" s="338">
        <f>'Cost and Benefit Parameters'!$C$47*BC118</f>
        <v>92020955.443651527</v>
      </c>
      <c r="BD119" s="338">
        <f>'Cost and Benefit Parameters'!$C$47*BD118</f>
        <v>88437578.81129925</v>
      </c>
      <c r="BE119" s="338">
        <f>'Cost and Benefit Parameters'!$C$47*BE118</f>
        <v>84598716.09753187</v>
      </c>
      <c r="BF119" s="338">
        <f>'Cost and Benefit Parameters'!$C$47*BF118</f>
        <v>80497235.582091153</v>
      </c>
      <c r="BG119" s="338">
        <f>'Cost and Benefit Parameters'!$C$47*BG118</f>
        <v>76125982.594022378</v>
      </c>
      <c r="BH119" s="338">
        <f>'Cost and Benefit Parameters'!$C$47*BH118</f>
        <v>71477781.785062581</v>
      </c>
      <c r="BI119" s="338">
        <f>'Cost and Benefit Parameters'!$C$47*BI118</f>
        <v>66545439.06625063</v>
      </c>
      <c r="BJ119" s="338">
        <f>'Cost and Benefit Parameters'!$C$47*BJ118</f>
        <v>61321743.181082651</v>
      </c>
      <c r="BK119" s="338">
        <f>'Cost and Benefit Parameters'!$C$47*BK118</f>
        <v>55799466.888912953</v>
      </c>
      <c r="BL119" s="338">
        <f>'Cost and Benefit Parameters'!$C$47*BL118</f>
        <v>49971367.732777968</v>
      </c>
      <c r="BM119" s="338">
        <f>'Cost and Benefit Parameters'!$C$47*BM118</f>
        <v>43830188.366400361</v>
      </c>
      <c r="BN119" s="338">
        <f>'Cost and Benefit Parameters'!$C$47*BN118</f>
        <v>37368656.415806003</v>
      </c>
      <c r="BO119" s="338">
        <f>'Cost and Benefit Parameters'!$C$47*BO118</f>
        <v>30579483.85176</v>
      </c>
      <c r="BP119" s="338">
        <f>'Cost and Benefit Parameters'!$C$47*BP118</f>
        <v>23455365.850094493</v>
      </c>
      <c r="BQ119" s="338">
        <f>'Cost and Benefit Parameters'!$C$47*BQ118</f>
        <v>15988979.117955433</v>
      </c>
      <c r="BR119" s="338">
        <f>'Cost and Benefit Parameters'!$C$47*BR118</f>
        <v>8172979.6650378993</v>
      </c>
      <c r="BS119" s="338"/>
      <c r="BT119" s="338"/>
    </row>
    <row r="120" spans="1:72" ht="15.6" x14ac:dyDescent="0.6">
      <c r="B120" s="11" t="s">
        <v>565</v>
      </c>
      <c r="C120" s="11"/>
      <c r="D120" s="11"/>
      <c r="E120" s="11"/>
      <c r="F120" s="12">
        <v>2017</v>
      </c>
      <c r="G120" s="12">
        <v>2018</v>
      </c>
      <c r="H120" s="12">
        <v>2019</v>
      </c>
      <c r="I120" s="12">
        <v>2020</v>
      </c>
      <c r="J120" s="12">
        <v>2021</v>
      </c>
      <c r="K120" s="12">
        <v>2022</v>
      </c>
      <c r="L120" s="12">
        <v>2023</v>
      </c>
      <c r="M120" s="12">
        <v>2024</v>
      </c>
      <c r="N120" s="12">
        <v>2025</v>
      </c>
      <c r="O120" s="12">
        <v>2026</v>
      </c>
      <c r="P120" s="12">
        <v>2027</v>
      </c>
      <c r="Q120" s="12">
        <v>2028</v>
      </c>
      <c r="R120" s="12">
        <v>2029</v>
      </c>
      <c r="S120" s="12">
        <v>2030</v>
      </c>
      <c r="T120" s="12">
        <v>2031</v>
      </c>
      <c r="U120" s="12">
        <v>2032</v>
      </c>
      <c r="V120" s="12">
        <v>2033</v>
      </c>
      <c r="W120" s="12">
        <v>2034</v>
      </c>
      <c r="X120" s="12">
        <v>2035</v>
      </c>
      <c r="Y120" s="12">
        <v>2036</v>
      </c>
      <c r="Z120" s="12">
        <v>2037</v>
      </c>
      <c r="AA120" s="12">
        <v>2038</v>
      </c>
      <c r="AB120" s="12">
        <v>2039</v>
      </c>
      <c r="AC120" s="12">
        <v>2040</v>
      </c>
      <c r="AD120" s="12">
        <v>2041</v>
      </c>
      <c r="AE120" s="12">
        <v>2042</v>
      </c>
      <c r="AF120" s="12">
        <v>2043</v>
      </c>
      <c r="AG120" s="12">
        <v>2044</v>
      </c>
      <c r="AH120" s="12">
        <v>2045</v>
      </c>
      <c r="AI120" s="12">
        <v>2046</v>
      </c>
      <c r="AJ120" s="12">
        <v>2047</v>
      </c>
      <c r="AK120" s="12">
        <v>2048</v>
      </c>
      <c r="AL120" s="12">
        <v>2049</v>
      </c>
      <c r="AM120" s="12">
        <v>2050</v>
      </c>
      <c r="AN120" s="12">
        <v>2051</v>
      </c>
      <c r="AO120" s="12">
        <v>2052</v>
      </c>
      <c r="AP120" s="12">
        <v>2053</v>
      </c>
      <c r="AQ120" s="12">
        <v>2054</v>
      </c>
      <c r="AR120" s="12">
        <v>2055</v>
      </c>
      <c r="AS120" s="12">
        <v>2056</v>
      </c>
      <c r="AT120" s="12">
        <v>2057</v>
      </c>
      <c r="AU120" s="12">
        <v>2058</v>
      </c>
      <c r="AV120" s="12">
        <v>2059</v>
      </c>
      <c r="AW120" s="12">
        <v>2060</v>
      </c>
      <c r="AX120" s="12">
        <v>2061</v>
      </c>
      <c r="AY120" s="12">
        <v>2062</v>
      </c>
      <c r="AZ120" s="12">
        <v>2063</v>
      </c>
      <c r="BA120" s="12">
        <v>2064</v>
      </c>
      <c r="BB120" s="12">
        <v>2065</v>
      </c>
      <c r="BC120" s="12">
        <v>2066</v>
      </c>
      <c r="BD120" s="12">
        <v>2067</v>
      </c>
      <c r="BE120" s="12">
        <v>2068</v>
      </c>
      <c r="BF120" s="12">
        <v>2069</v>
      </c>
      <c r="BG120" s="12">
        <v>2070</v>
      </c>
      <c r="BH120" s="12">
        <v>2071</v>
      </c>
      <c r="BI120" s="12">
        <v>2072</v>
      </c>
      <c r="BJ120" s="12">
        <v>2073</v>
      </c>
      <c r="BK120" s="12">
        <v>2074</v>
      </c>
      <c r="BL120" s="12">
        <v>2075</v>
      </c>
      <c r="BM120" s="12">
        <v>2076</v>
      </c>
      <c r="BN120" s="12">
        <v>2077</v>
      </c>
      <c r="BO120" s="12">
        <v>2078</v>
      </c>
      <c r="BP120" s="12">
        <v>2079</v>
      </c>
      <c r="BQ120" s="12">
        <v>2080</v>
      </c>
      <c r="BR120" s="12">
        <v>2081</v>
      </c>
      <c r="BS120" s="12">
        <v>2082</v>
      </c>
      <c r="BT120" s="12">
        <v>2083</v>
      </c>
    </row>
    <row r="121" spans="1:72" s="135" customFormat="1" hidden="1" x14ac:dyDescent="0.55000000000000004">
      <c r="A121" s="644" t="s">
        <v>496</v>
      </c>
      <c r="B121" s="140" t="s">
        <v>497</v>
      </c>
      <c r="C121" s="140"/>
      <c r="D121" s="140"/>
      <c r="E121" s="140"/>
    </row>
    <row r="122" spans="1:72" s="135" customFormat="1" hidden="1" x14ac:dyDescent="0.55000000000000004">
      <c r="A122" s="644"/>
      <c r="B122" s="135" t="s">
        <v>466</v>
      </c>
      <c r="G122" s="141" t="str">
        <f t="shared" ref="G122:G142" si="4">IF(L98="","","n/a")</f>
        <v>n/a</v>
      </c>
      <c r="H122" s="141" t="str">
        <f t="shared" ref="H122:W137" si="5">IF(M98="","","n/a")</f>
        <v>n/a</v>
      </c>
      <c r="I122" s="141" t="str">
        <f t="shared" si="5"/>
        <v>n/a</v>
      </c>
      <c r="J122" s="141" t="str">
        <f t="shared" si="5"/>
        <v>n/a</v>
      </c>
      <c r="K122" s="141" t="str">
        <f t="shared" si="5"/>
        <v>n/a</v>
      </c>
      <c r="L122" s="141" t="str">
        <f t="shared" si="5"/>
        <v>n/a</v>
      </c>
      <c r="M122" s="141" t="str">
        <f t="shared" si="5"/>
        <v>n/a</v>
      </c>
      <c r="N122" s="141" t="str">
        <f t="shared" si="5"/>
        <v>n/a</v>
      </c>
      <c r="O122" s="141" t="str">
        <f t="shared" si="5"/>
        <v>n/a</v>
      </c>
      <c r="P122" s="141" t="str">
        <f t="shared" si="5"/>
        <v>n/a</v>
      </c>
      <c r="Q122" s="141" t="str">
        <f t="shared" si="5"/>
        <v>n/a</v>
      </c>
      <c r="R122" s="141" t="str">
        <f t="shared" si="5"/>
        <v>n/a</v>
      </c>
      <c r="S122" s="141" t="str">
        <f t="shared" si="5"/>
        <v>n/a</v>
      </c>
      <c r="T122" s="141" t="str">
        <f t="shared" si="5"/>
        <v>n/a</v>
      </c>
      <c r="U122" s="141" t="str">
        <f t="shared" si="5"/>
        <v>n/a</v>
      </c>
      <c r="V122" s="141" t="str">
        <f t="shared" si="5"/>
        <v>n/a</v>
      </c>
      <c r="W122" s="141" t="str">
        <f t="shared" si="5"/>
        <v>n/a</v>
      </c>
      <c r="X122" s="141" t="str">
        <f t="shared" ref="X122:AM137" si="6">IF(AC98="","","n/a")</f>
        <v>n/a</v>
      </c>
      <c r="Y122" s="141" t="str">
        <f t="shared" si="6"/>
        <v>n/a</v>
      </c>
      <c r="Z122" s="141" t="str">
        <f t="shared" si="6"/>
        <v>n/a</v>
      </c>
      <c r="AA122" s="141" t="str">
        <f t="shared" si="6"/>
        <v>n/a</v>
      </c>
      <c r="AB122" s="141" t="str">
        <f t="shared" si="6"/>
        <v>n/a</v>
      </c>
      <c r="AC122" s="141" t="str">
        <f t="shared" si="6"/>
        <v>n/a</v>
      </c>
      <c r="AD122" s="141" t="str">
        <f t="shared" si="6"/>
        <v>n/a</v>
      </c>
      <c r="AE122" s="141" t="str">
        <f t="shared" si="6"/>
        <v>n/a</v>
      </c>
      <c r="AF122" s="141" t="str">
        <f t="shared" si="6"/>
        <v>n/a</v>
      </c>
      <c r="AG122" s="141" t="str">
        <f t="shared" si="6"/>
        <v>n/a</v>
      </c>
      <c r="AH122" s="141" t="str">
        <f t="shared" si="6"/>
        <v>n/a</v>
      </c>
      <c r="AI122" s="141" t="str">
        <f t="shared" si="6"/>
        <v>n/a</v>
      </c>
      <c r="AJ122" s="141" t="str">
        <f t="shared" si="6"/>
        <v>n/a</v>
      </c>
      <c r="AK122" s="141" t="str">
        <f t="shared" si="6"/>
        <v>n/a</v>
      </c>
      <c r="AL122" s="141" t="str">
        <f t="shared" si="6"/>
        <v>n/a</v>
      </c>
      <c r="AM122" s="141" t="str">
        <f t="shared" si="6"/>
        <v>n/a</v>
      </c>
      <c r="AN122" s="141" t="str">
        <f t="shared" ref="AN122:BC137" si="7">IF(AS98="","","n/a")</f>
        <v>n/a</v>
      </c>
      <c r="AO122" s="141" t="str">
        <f t="shared" si="7"/>
        <v>n/a</v>
      </c>
      <c r="AP122" s="141" t="str">
        <f t="shared" si="7"/>
        <v>n/a</v>
      </c>
      <c r="AQ122" s="141" t="str">
        <f t="shared" si="7"/>
        <v>n/a</v>
      </c>
      <c r="AR122" s="141" t="str">
        <f t="shared" si="7"/>
        <v>n/a</v>
      </c>
      <c r="AS122" s="141" t="str">
        <f t="shared" si="7"/>
        <v>n/a</v>
      </c>
      <c r="AT122" s="141" t="str">
        <f t="shared" si="7"/>
        <v>n/a</v>
      </c>
      <c r="AU122" s="141" t="str">
        <f t="shared" si="7"/>
        <v/>
      </c>
      <c r="AV122" s="141" t="str">
        <f t="shared" si="7"/>
        <v/>
      </c>
      <c r="AW122" s="141" t="str">
        <f t="shared" si="7"/>
        <v/>
      </c>
      <c r="AX122" s="141" t="str">
        <f t="shared" si="7"/>
        <v/>
      </c>
      <c r="AY122" s="141" t="str">
        <f t="shared" si="7"/>
        <v/>
      </c>
      <c r="AZ122" s="141" t="str">
        <f t="shared" si="7"/>
        <v/>
      </c>
      <c r="BA122" s="141" t="str">
        <f t="shared" si="7"/>
        <v/>
      </c>
      <c r="BB122" s="141" t="str">
        <f t="shared" si="7"/>
        <v/>
      </c>
      <c r="BC122" s="141" t="str">
        <f t="shared" si="7"/>
        <v/>
      </c>
      <c r="BD122" s="141" t="str">
        <f t="shared" ref="BD122:BM137" si="8">IF(BI98="","","n/a")</f>
        <v/>
      </c>
      <c r="BE122" s="141" t="str">
        <f t="shared" si="8"/>
        <v/>
      </c>
      <c r="BF122" s="141" t="str">
        <f t="shared" si="8"/>
        <v/>
      </c>
      <c r="BG122" s="141" t="str">
        <f t="shared" si="8"/>
        <v/>
      </c>
      <c r="BH122" s="141" t="str">
        <f t="shared" si="8"/>
        <v/>
      </c>
      <c r="BI122" s="141" t="str">
        <f t="shared" si="8"/>
        <v/>
      </c>
      <c r="BJ122" s="141" t="str">
        <f t="shared" si="8"/>
        <v/>
      </c>
      <c r="BK122" s="141" t="str">
        <f t="shared" si="8"/>
        <v/>
      </c>
      <c r="BL122" s="141" t="str">
        <f t="shared" si="8"/>
        <v/>
      </c>
      <c r="BM122" s="141" t="str">
        <f t="shared" si="8"/>
        <v/>
      </c>
    </row>
    <row r="123" spans="1:72" s="135" customFormat="1" hidden="1" x14ac:dyDescent="0.55000000000000004">
      <c r="A123" s="644"/>
      <c r="B123" s="135" t="s">
        <v>468</v>
      </c>
      <c r="G123" s="141" t="str">
        <f t="shared" si="4"/>
        <v/>
      </c>
      <c r="H123" s="141" t="str">
        <f t="shared" si="5"/>
        <v>n/a</v>
      </c>
      <c r="I123" s="141" t="str">
        <f t="shared" si="5"/>
        <v>n/a</v>
      </c>
      <c r="J123" s="141" t="str">
        <f t="shared" si="5"/>
        <v>n/a</v>
      </c>
      <c r="K123" s="141" t="str">
        <f t="shared" si="5"/>
        <v>n/a</v>
      </c>
      <c r="L123" s="141" t="str">
        <f t="shared" si="5"/>
        <v>n/a</v>
      </c>
      <c r="M123" s="141" t="str">
        <f t="shared" si="5"/>
        <v>n/a</v>
      </c>
      <c r="N123" s="141" t="str">
        <f t="shared" si="5"/>
        <v>n/a</v>
      </c>
      <c r="O123" s="141" t="str">
        <f t="shared" si="5"/>
        <v>n/a</v>
      </c>
      <c r="P123" s="141" t="str">
        <f t="shared" si="5"/>
        <v>n/a</v>
      </c>
      <c r="Q123" s="141" t="str">
        <f t="shared" si="5"/>
        <v>n/a</v>
      </c>
      <c r="R123" s="141" t="str">
        <f t="shared" si="5"/>
        <v>n/a</v>
      </c>
      <c r="S123" s="141" t="str">
        <f t="shared" si="5"/>
        <v>n/a</v>
      </c>
      <c r="T123" s="141" t="str">
        <f t="shared" si="5"/>
        <v>n/a</v>
      </c>
      <c r="U123" s="141" t="str">
        <f t="shared" si="5"/>
        <v>n/a</v>
      </c>
      <c r="V123" s="141" t="str">
        <f t="shared" si="5"/>
        <v>n/a</v>
      </c>
      <c r="W123" s="141" t="str">
        <f t="shared" si="5"/>
        <v>n/a</v>
      </c>
      <c r="X123" s="141" t="str">
        <f t="shared" si="6"/>
        <v>n/a</v>
      </c>
      <c r="Y123" s="141" t="str">
        <f t="shared" si="6"/>
        <v>n/a</v>
      </c>
      <c r="Z123" s="141" t="str">
        <f t="shared" si="6"/>
        <v>n/a</v>
      </c>
      <c r="AA123" s="141" t="str">
        <f t="shared" si="6"/>
        <v>n/a</v>
      </c>
      <c r="AB123" s="141" t="str">
        <f t="shared" si="6"/>
        <v>n/a</v>
      </c>
      <c r="AC123" s="141" t="str">
        <f t="shared" si="6"/>
        <v>n/a</v>
      </c>
      <c r="AD123" s="141" t="str">
        <f t="shared" si="6"/>
        <v>n/a</v>
      </c>
      <c r="AE123" s="141" t="str">
        <f t="shared" si="6"/>
        <v>n/a</v>
      </c>
      <c r="AF123" s="141" t="str">
        <f t="shared" si="6"/>
        <v>n/a</v>
      </c>
      <c r="AG123" s="141" t="str">
        <f t="shared" si="6"/>
        <v>n/a</v>
      </c>
      <c r="AH123" s="141" t="str">
        <f t="shared" si="6"/>
        <v>n/a</v>
      </c>
      <c r="AI123" s="141" t="str">
        <f t="shared" si="6"/>
        <v>n/a</v>
      </c>
      <c r="AJ123" s="141" t="str">
        <f t="shared" si="6"/>
        <v>n/a</v>
      </c>
      <c r="AK123" s="141" t="str">
        <f t="shared" si="6"/>
        <v>n/a</v>
      </c>
      <c r="AL123" s="141" t="str">
        <f t="shared" si="6"/>
        <v>n/a</v>
      </c>
      <c r="AM123" s="141" t="str">
        <f t="shared" si="6"/>
        <v>n/a</v>
      </c>
      <c r="AN123" s="141" t="str">
        <f t="shared" si="7"/>
        <v>n/a</v>
      </c>
      <c r="AO123" s="141" t="str">
        <f t="shared" si="7"/>
        <v>n/a</v>
      </c>
      <c r="AP123" s="141" t="str">
        <f t="shared" si="7"/>
        <v>n/a</v>
      </c>
      <c r="AQ123" s="141" t="str">
        <f t="shared" si="7"/>
        <v>n/a</v>
      </c>
      <c r="AR123" s="141" t="str">
        <f t="shared" si="7"/>
        <v>n/a</v>
      </c>
      <c r="AS123" s="141" t="str">
        <f t="shared" si="7"/>
        <v>n/a</v>
      </c>
      <c r="AT123" s="141" t="str">
        <f t="shared" si="7"/>
        <v>n/a</v>
      </c>
      <c r="AU123" s="141" t="str">
        <f t="shared" si="7"/>
        <v>n/a</v>
      </c>
      <c r="AV123" s="141" t="str">
        <f t="shared" si="7"/>
        <v/>
      </c>
      <c r="AW123" s="141" t="str">
        <f t="shared" si="7"/>
        <v/>
      </c>
      <c r="AX123" s="141" t="str">
        <f t="shared" si="7"/>
        <v/>
      </c>
      <c r="AY123" s="141" t="str">
        <f t="shared" si="7"/>
        <v/>
      </c>
      <c r="AZ123" s="141" t="str">
        <f t="shared" si="7"/>
        <v/>
      </c>
      <c r="BA123" s="141" t="str">
        <f t="shared" si="7"/>
        <v/>
      </c>
      <c r="BB123" s="141" t="str">
        <f t="shared" si="7"/>
        <v/>
      </c>
      <c r="BC123" s="141" t="str">
        <f t="shared" si="7"/>
        <v/>
      </c>
      <c r="BD123" s="141" t="str">
        <f t="shared" si="8"/>
        <v/>
      </c>
      <c r="BE123" s="141" t="str">
        <f t="shared" si="8"/>
        <v/>
      </c>
      <c r="BF123" s="141" t="str">
        <f t="shared" si="8"/>
        <v/>
      </c>
      <c r="BG123" s="141" t="str">
        <f t="shared" si="8"/>
        <v/>
      </c>
      <c r="BH123" s="141" t="str">
        <f t="shared" si="8"/>
        <v/>
      </c>
      <c r="BI123" s="141" t="str">
        <f t="shared" si="8"/>
        <v/>
      </c>
      <c r="BJ123" s="141" t="str">
        <f t="shared" si="8"/>
        <v/>
      </c>
      <c r="BK123" s="141" t="str">
        <f t="shared" si="8"/>
        <v/>
      </c>
      <c r="BL123" s="141" t="str">
        <f t="shared" si="8"/>
        <v/>
      </c>
      <c r="BM123" s="141" t="str">
        <f t="shared" si="8"/>
        <v/>
      </c>
    </row>
    <row r="124" spans="1:72" s="135" customFormat="1" hidden="1" x14ac:dyDescent="0.55000000000000004">
      <c r="A124" s="644"/>
      <c r="B124" s="135" t="s">
        <v>469</v>
      </c>
      <c r="G124" s="141" t="str">
        <f t="shared" si="4"/>
        <v/>
      </c>
      <c r="H124" s="141" t="str">
        <f t="shared" si="5"/>
        <v/>
      </c>
      <c r="I124" s="141" t="str">
        <f t="shared" si="5"/>
        <v>n/a</v>
      </c>
      <c r="J124" s="141" t="str">
        <f t="shared" si="5"/>
        <v>n/a</v>
      </c>
      <c r="K124" s="141" t="str">
        <f t="shared" si="5"/>
        <v>n/a</v>
      </c>
      <c r="L124" s="141" t="str">
        <f t="shared" si="5"/>
        <v>n/a</v>
      </c>
      <c r="M124" s="141" t="str">
        <f t="shared" si="5"/>
        <v>n/a</v>
      </c>
      <c r="N124" s="141" t="str">
        <f t="shared" si="5"/>
        <v>n/a</v>
      </c>
      <c r="O124" s="141" t="str">
        <f t="shared" si="5"/>
        <v>n/a</v>
      </c>
      <c r="P124" s="141" t="str">
        <f t="shared" si="5"/>
        <v>n/a</v>
      </c>
      <c r="Q124" s="141" t="str">
        <f t="shared" si="5"/>
        <v>n/a</v>
      </c>
      <c r="R124" s="141" t="str">
        <f t="shared" si="5"/>
        <v>n/a</v>
      </c>
      <c r="S124" s="141" t="str">
        <f t="shared" si="5"/>
        <v>n/a</v>
      </c>
      <c r="T124" s="141" t="str">
        <f t="shared" si="5"/>
        <v>n/a</v>
      </c>
      <c r="U124" s="141" t="str">
        <f t="shared" si="5"/>
        <v>n/a</v>
      </c>
      <c r="V124" s="141" t="str">
        <f t="shared" si="5"/>
        <v>n/a</v>
      </c>
      <c r="W124" s="141" t="str">
        <f t="shared" si="5"/>
        <v>n/a</v>
      </c>
      <c r="X124" s="141" t="str">
        <f t="shared" si="6"/>
        <v>n/a</v>
      </c>
      <c r="Y124" s="141" t="str">
        <f t="shared" si="6"/>
        <v>n/a</v>
      </c>
      <c r="Z124" s="141" t="str">
        <f t="shared" si="6"/>
        <v>n/a</v>
      </c>
      <c r="AA124" s="141" t="str">
        <f t="shared" si="6"/>
        <v>n/a</v>
      </c>
      <c r="AB124" s="141" t="str">
        <f t="shared" si="6"/>
        <v>n/a</v>
      </c>
      <c r="AC124" s="141" t="str">
        <f t="shared" si="6"/>
        <v>n/a</v>
      </c>
      <c r="AD124" s="141" t="str">
        <f t="shared" si="6"/>
        <v>n/a</v>
      </c>
      <c r="AE124" s="141" t="str">
        <f t="shared" si="6"/>
        <v>n/a</v>
      </c>
      <c r="AF124" s="141" t="str">
        <f t="shared" si="6"/>
        <v>n/a</v>
      </c>
      <c r="AG124" s="141" t="str">
        <f t="shared" si="6"/>
        <v>n/a</v>
      </c>
      <c r="AH124" s="141" t="str">
        <f t="shared" si="6"/>
        <v>n/a</v>
      </c>
      <c r="AI124" s="141" t="str">
        <f t="shared" si="6"/>
        <v>n/a</v>
      </c>
      <c r="AJ124" s="141" t="str">
        <f t="shared" si="6"/>
        <v>n/a</v>
      </c>
      <c r="AK124" s="141" t="str">
        <f t="shared" si="6"/>
        <v>n/a</v>
      </c>
      <c r="AL124" s="141" t="str">
        <f t="shared" si="6"/>
        <v>n/a</v>
      </c>
      <c r="AM124" s="141" t="str">
        <f t="shared" si="6"/>
        <v>n/a</v>
      </c>
      <c r="AN124" s="141" t="str">
        <f t="shared" si="7"/>
        <v>n/a</v>
      </c>
      <c r="AO124" s="141" t="str">
        <f t="shared" si="7"/>
        <v>n/a</v>
      </c>
      <c r="AP124" s="141" t="str">
        <f t="shared" si="7"/>
        <v>n/a</v>
      </c>
      <c r="AQ124" s="141" t="str">
        <f t="shared" si="7"/>
        <v>n/a</v>
      </c>
      <c r="AR124" s="141" t="str">
        <f t="shared" si="7"/>
        <v>n/a</v>
      </c>
      <c r="AS124" s="141" t="str">
        <f t="shared" si="7"/>
        <v>n/a</v>
      </c>
      <c r="AT124" s="141" t="str">
        <f t="shared" si="7"/>
        <v>n/a</v>
      </c>
      <c r="AU124" s="141" t="str">
        <f t="shared" si="7"/>
        <v>n/a</v>
      </c>
      <c r="AV124" s="141" t="str">
        <f t="shared" si="7"/>
        <v>n/a</v>
      </c>
      <c r="AW124" s="141" t="str">
        <f t="shared" si="7"/>
        <v/>
      </c>
      <c r="AX124" s="141" t="str">
        <f t="shared" si="7"/>
        <v/>
      </c>
      <c r="AY124" s="141" t="str">
        <f t="shared" si="7"/>
        <v/>
      </c>
      <c r="AZ124" s="141" t="str">
        <f t="shared" si="7"/>
        <v/>
      </c>
      <c r="BA124" s="141" t="str">
        <f t="shared" si="7"/>
        <v/>
      </c>
      <c r="BB124" s="141" t="str">
        <f t="shared" si="7"/>
        <v/>
      </c>
      <c r="BC124" s="141" t="str">
        <f t="shared" si="7"/>
        <v/>
      </c>
      <c r="BD124" s="141" t="str">
        <f t="shared" si="8"/>
        <v/>
      </c>
      <c r="BE124" s="141" t="str">
        <f t="shared" si="8"/>
        <v/>
      </c>
      <c r="BF124" s="141" t="str">
        <f t="shared" si="8"/>
        <v/>
      </c>
      <c r="BG124" s="141" t="str">
        <f t="shared" si="8"/>
        <v/>
      </c>
      <c r="BH124" s="141" t="str">
        <f t="shared" si="8"/>
        <v/>
      </c>
      <c r="BI124" s="141" t="str">
        <f t="shared" si="8"/>
        <v/>
      </c>
      <c r="BJ124" s="141" t="str">
        <f t="shared" si="8"/>
        <v/>
      </c>
      <c r="BK124" s="141" t="str">
        <f t="shared" si="8"/>
        <v/>
      </c>
      <c r="BL124" s="141" t="str">
        <f t="shared" si="8"/>
        <v/>
      </c>
      <c r="BM124" s="141" t="str">
        <f t="shared" si="8"/>
        <v/>
      </c>
    </row>
    <row r="125" spans="1:72" s="135" customFormat="1" hidden="1" x14ac:dyDescent="0.55000000000000004">
      <c r="A125" s="644"/>
      <c r="B125" s="135" t="s">
        <v>470</v>
      </c>
      <c r="G125" s="141" t="str">
        <f t="shared" si="4"/>
        <v/>
      </c>
      <c r="H125" s="141" t="str">
        <f t="shared" si="5"/>
        <v/>
      </c>
      <c r="I125" s="141" t="str">
        <f t="shared" si="5"/>
        <v/>
      </c>
      <c r="J125" s="141" t="str">
        <f t="shared" si="5"/>
        <v>n/a</v>
      </c>
      <c r="K125" s="141" t="str">
        <f t="shared" si="5"/>
        <v>n/a</v>
      </c>
      <c r="L125" s="141" t="str">
        <f t="shared" si="5"/>
        <v>n/a</v>
      </c>
      <c r="M125" s="141" t="str">
        <f t="shared" si="5"/>
        <v>n/a</v>
      </c>
      <c r="N125" s="141" t="str">
        <f t="shared" si="5"/>
        <v>n/a</v>
      </c>
      <c r="O125" s="141" t="str">
        <f t="shared" si="5"/>
        <v>n/a</v>
      </c>
      <c r="P125" s="141" t="str">
        <f t="shared" si="5"/>
        <v>n/a</v>
      </c>
      <c r="Q125" s="141" t="str">
        <f t="shared" si="5"/>
        <v>n/a</v>
      </c>
      <c r="R125" s="141" t="str">
        <f t="shared" si="5"/>
        <v>n/a</v>
      </c>
      <c r="S125" s="141" t="str">
        <f t="shared" si="5"/>
        <v>n/a</v>
      </c>
      <c r="T125" s="141" t="str">
        <f t="shared" si="5"/>
        <v>n/a</v>
      </c>
      <c r="U125" s="141" t="str">
        <f t="shared" si="5"/>
        <v>n/a</v>
      </c>
      <c r="V125" s="141" t="str">
        <f t="shared" si="5"/>
        <v>n/a</v>
      </c>
      <c r="W125" s="141" t="str">
        <f t="shared" si="5"/>
        <v>n/a</v>
      </c>
      <c r="X125" s="141" t="str">
        <f t="shared" si="6"/>
        <v>n/a</v>
      </c>
      <c r="Y125" s="141" t="str">
        <f t="shared" si="6"/>
        <v>n/a</v>
      </c>
      <c r="Z125" s="141" t="str">
        <f t="shared" si="6"/>
        <v>n/a</v>
      </c>
      <c r="AA125" s="141" t="str">
        <f t="shared" si="6"/>
        <v>n/a</v>
      </c>
      <c r="AB125" s="141" t="str">
        <f t="shared" si="6"/>
        <v>n/a</v>
      </c>
      <c r="AC125" s="141" t="str">
        <f t="shared" si="6"/>
        <v>n/a</v>
      </c>
      <c r="AD125" s="141" t="str">
        <f t="shared" si="6"/>
        <v>n/a</v>
      </c>
      <c r="AE125" s="141" t="str">
        <f t="shared" si="6"/>
        <v>n/a</v>
      </c>
      <c r="AF125" s="141" t="str">
        <f t="shared" si="6"/>
        <v>n/a</v>
      </c>
      <c r="AG125" s="141" t="str">
        <f t="shared" si="6"/>
        <v>n/a</v>
      </c>
      <c r="AH125" s="141" t="str">
        <f t="shared" si="6"/>
        <v>n/a</v>
      </c>
      <c r="AI125" s="141" t="str">
        <f t="shared" si="6"/>
        <v>n/a</v>
      </c>
      <c r="AJ125" s="141" t="str">
        <f t="shared" si="6"/>
        <v>n/a</v>
      </c>
      <c r="AK125" s="141" t="str">
        <f t="shared" si="6"/>
        <v>n/a</v>
      </c>
      <c r="AL125" s="141" t="str">
        <f t="shared" si="6"/>
        <v>n/a</v>
      </c>
      <c r="AM125" s="141" t="str">
        <f t="shared" si="6"/>
        <v>n/a</v>
      </c>
      <c r="AN125" s="141" t="str">
        <f t="shared" si="7"/>
        <v>n/a</v>
      </c>
      <c r="AO125" s="141" t="str">
        <f t="shared" si="7"/>
        <v>n/a</v>
      </c>
      <c r="AP125" s="141" t="str">
        <f t="shared" si="7"/>
        <v>n/a</v>
      </c>
      <c r="AQ125" s="141" t="str">
        <f t="shared" si="7"/>
        <v>n/a</v>
      </c>
      <c r="AR125" s="141" t="str">
        <f t="shared" si="7"/>
        <v>n/a</v>
      </c>
      <c r="AS125" s="141" t="str">
        <f t="shared" si="7"/>
        <v>n/a</v>
      </c>
      <c r="AT125" s="141" t="str">
        <f t="shared" si="7"/>
        <v>n/a</v>
      </c>
      <c r="AU125" s="141" t="str">
        <f t="shared" si="7"/>
        <v>n/a</v>
      </c>
      <c r="AV125" s="141" t="str">
        <f t="shared" si="7"/>
        <v>n/a</v>
      </c>
      <c r="AW125" s="141" t="str">
        <f t="shared" si="7"/>
        <v>n/a</v>
      </c>
      <c r="AX125" s="141" t="str">
        <f t="shared" si="7"/>
        <v/>
      </c>
      <c r="AY125" s="141" t="str">
        <f t="shared" si="7"/>
        <v/>
      </c>
      <c r="AZ125" s="141" t="str">
        <f t="shared" si="7"/>
        <v/>
      </c>
      <c r="BA125" s="141" t="str">
        <f t="shared" si="7"/>
        <v/>
      </c>
      <c r="BB125" s="141" t="str">
        <f t="shared" si="7"/>
        <v/>
      </c>
      <c r="BC125" s="141" t="str">
        <f t="shared" si="7"/>
        <v/>
      </c>
      <c r="BD125" s="141" t="str">
        <f t="shared" si="8"/>
        <v/>
      </c>
      <c r="BE125" s="141" t="str">
        <f t="shared" si="8"/>
        <v/>
      </c>
      <c r="BF125" s="141" t="str">
        <f t="shared" si="8"/>
        <v/>
      </c>
      <c r="BG125" s="141" t="str">
        <f t="shared" si="8"/>
        <v/>
      </c>
      <c r="BH125" s="141" t="str">
        <f t="shared" si="8"/>
        <v/>
      </c>
      <c r="BI125" s="141" t="str">
        <f t="shared" si="8"/>
        <v/>
      </c>
      <c r="BJ125" s="141" t="str">
        <f t="shared" si="8"/>
        <v/>
      </c>
      <c r="BK125" s="141" t="str">
        <f t="shared" si="8"/>
        <v/>
      </c>
      <c r="BL125" s="141" t="str">
        <f t="shared" si="8"/>
        <v/>
      </c>
      <c r="BM125" s="141" t="str">
        <f t="shared" si="8"/>
        <v/>
      </c>
    </row>
    <row r="126" spans="1:72" s="135" customFormat="1" hidden="1" x14ac:dyDescent="0.55000000000000004">
      <c r="A126" s="644"/>
      <c r="B126" s="135" t="s">
        <v>471</v>
      </c>
      <c r="G126" s="141" t="str">
        <f t="shared" si="4"/>
        <v/>
      </c>
      <c r="H126" s="141" t="str">
        <f t="shared" si="5"/>
        <v/>
      </c>
      <c r="I126" s="141" t="str">
        <f t="shared" si="5"/>
        <v/>
      </c>
      <c r="J126" s="141" t="str">
        <f t="shared" si="5"/>
        <v/>
      </c>
      <c r="K126" s="141" t="str">
        <f t="shared" si="5"/>
        <v>n/a</v>
      </c>
      <c r="L126" s="141" t="str">
        <f t="shared" si="5"/>
        <v>n/a</v>
      </c>
      <c r="M126" s="141" t="str">
        <f t="shared" si="5"/>
        <v>n/a</v>
      </c>
      <c r="N126" s="141" t="str">
        <f t="shared" si="5"/>
        <v>n/a</v>
      </c>
      <c r="O126" s="141" t="str">
        <f t="shared" si="5"/>
        <v>n/a</v>
      </c>
      <c r="P126" s="141" t="str">
        <f t="shared" si="5"/>
        <v>n/a</v>
      </c>
      <c r="Q126" s="141" t="str">
        <f t="shared" si="5"/>
        <v>n/a</v>
      </c>
      <c r="R126" s="141" t="str">
        <f t="shared" si="5"/>
        <v>n/a</v>
      </c>
      <c r="S126" s="141" t="str">
        <f t="shared" si="5"/>
        <v>n/a</v>
      </c>
      <c r="T126" s="141" t="str">
        <f t="shared" si="5"/>
        <v>n/a</v>
      </c>
      <c r="U126" s="141" t="str">
        <f t="shared" si="5"/>
        <v>n/a</v>
      </c>
      <c r="V126" s="141" t="str">
        <f t="shared" si="5"/>
        <v>n/a</v>
      </c>
      <c r="W126" s="141" t="str">
        <f t="shared" si="5"/>
        <v>n/a</v>
      </c>
      <c r="X126" s="141" t="str">
        <f t="shared" si="6"/>
        <v>n/a</v>
      </c>
      <c r="Y126" s="141" t="str">
        <f t="shared" si="6"/>
        <v>n/a</v>
      </c>
      <c r="Z126" s="141" t="str">
        <f t="shared" si="6"/>
        <v>n/a</v>
      </c>
      <c r="AA126" s="141" t="str">
        <f t="shared" si="6"/>
        <v>n/a</v>
      </c>
      <c r="AB126" s="141" t="str">
        <f t="shared" si="6"/>
        <v>n/a</v>
      </c>
      <c r="AC126" s="141" t="str">
        <f t="shared" si="6"/>
        <v>n/a</v>
      </c>
      <c r="AD126" s="141" t="str">
        <f t="shared" si="6"/>
        <v>n/a</v>
      </c>
      <c r="AE126" s="141" t="str">
        <f t="shared" si="6"/>
        <v>n/a</v>
      </c>
      <c r="AF126" s="141" t="str">
        <f t="shared" si="6"/>
        <v>n/a</v>
      </c>
      <c r="AG126" s="141" t="str">
        <f t="shared" si="6"/>
        <v>n/a</v>
      </c>
      <c r="AH126" s="141" t="str">
        <f t="shared" si="6"/>
        <v>n/a</v>
      </c>
      <c r="AI126" s="141" t="str">
        <f t="shared" si="6"/>
        <v>n/a</v>
      </c>
      <c r="AJ126" s="141" t="str">
        <f t="shared" si="6"/>
        <v>n/a</v>
      </c>
      <c r="AK126" s="141" t="str">
        <f t="shared" si="6"/>
        <v>n/a</v>
      </c>
      <c r="AL126" s="141" t="str">
        <f t="shared" si="6"/>
        <v>n/a</v>
      </c>
      <c r="AM126" s="141" t="str">
        <f t="shared" si="6"/>
        <v>n/a</v>
      </c>
      <c r="AN126" s="141" t="str">
        <f t="shared" si="7"/>
        <v>n/a</v>
      </c>
      <c r="AO126" s="141" t="str">
        <f t="shared" si="7"/>
        <v>n/a</v>
      </c>
      <c r="AP126" s="141" t="str">
        <f t="shared" si="7"/>
        <v>n/a</v>
      </c>
      <c r="AQ126" s="141" t="str">
        <f t="shared" si="7"/>
        <v>n/a</v>
      </c>
      <c r="AR126" s="141" t="str">
        <f t="shared" si="7"/>
        <v>n/a</v>
      </c>
      <c r="AS126" s="141" t="str">
        <f t="shared" si="7"/>
        <v>n/a</v>
      </c>
      <c r="AT126" s="141" t="str">
        <f t="shared" si="7"/>
        <v>n/a</v>
      </c>
      <c r="AU126" s="141" t="str">
        <f t="shared" si="7"/>
        <v>n/a</v>
      </c>
      <c r="AV126" s="141" t="str">
        <f t="shared" si="7"/>
        <v>n/a</v>
      </c>
      <c r="AW126" s="141" t="str">
        <f t="shared" si="7"/>
        <v>n/a</v>
      </c>
      <c r="AX126" s="141" t="str">
        <f t="shared" si="7"/>
        <v>n/a</v>
      </c>
      <c r="AY126" s="141" t="str">
        <f t="shared" si="7"/>
        <v/>
      </c>
      <c r="AZ126" s="141" t="str">
        <f t="shared" si="7"/>
        <v/>
      </c>
      <c r="BA126" s="141" t="str">
        <f t="shared" si="7"/>
        <v/>
      </c>
      <c r="BB126" s="141" t="str">
        <f t="shared" si="7"/>
        <v/>
      </c>
      <c r="BC126" s="141" t="str">
        <f t="shared" si="7"/>
        <v/>
      </c>
      <c r="BD126" s="141" t="str">
        <f t="shared" si="8"/>
        <v/>
      </c>
      <c r="BE126" s="141" t="str">
        <f t="shared" si="8"/>
        <v/>
      </c>
      <c r="BF126" s="141" t="str">
        <f t="shared" si="8"/>
        <v/>
      </c>
      <c r="BG126" s="141" t="str">
        <f t="shared" si="8"/>
        <v/>
      </c>
      <c r="BH126" s="141" t="str">
        <f t="shared" si="8"/>
        <v/>
      </c>
      <c r="BI126" s="141" t="str">
        <f t="shared" si="8"/>
        <v/>
      </c>
      <c r="BJ126" s="141" t="str">
        <f t="shared" si="8"/>
        <v/>
      </c>
      <c r="BK126" s="141" t="str">
        <f t="shared" si="8"/>
        <v/>
      </c>
      <c r="BL126" s="141" t="str">
        <f t="shared" si="8"/>
        <v/>
      </c>
      <c r="BM126" s="141" t="str">
        <f t="shared" si="8"/>
        <v/>
      </c>
    </row>
    <row r="127" spans="1:72" s="135" customFormat="1" hidden="1" x14ac:dyDescent="0.55000000000000004">
      <c r="A127" s="644"/>
      <c r="B127" s="135" t="s">
        <v>472</v>
      </c>
      <c r="G127" s="141" t="str">
        <f t="shared" si="4"/>
        <v/>
      </c>
      <c r="H127" s="141" t="str">
        <f t="shared" si="5"/>
        <v/>
      </c>
      <c r="I127" s="141" t="str">
        <f t="shared" si="5"/>
        <v/>
      </c>
      <c r="J127" s="141" t="str">
        <f t="shared" si="5"/>
        <v/>
      </c>
      <c r="K127" s="141" t="str">
        <f t="shared" si="5"/>
        <v/>
      </c>
      <c r="L127" s="141" t="str">
        <f t="shared" si="5"/>
        <v>n/a</v>
      </c>
      <c r="M127" s="141" t="str">
        <f t="shared" si="5"/>
        <v>n/a</v>
      </c>
      <c r="N127" s="141" t="str">
        <f t="shared" si="5"/>
        <v>n/a</v>
      </c>
      <c r="O127" s="141" t="str">
        <f t="shared" si="5"/>
        <v>n/a</v>
      </c>
      <c r="P127" s="141" t="str">
        <f t="shared" si="5"/>
        <v>n/a</v>
      </c>
      <c r="Q127" s="141" t="str">
        <f t="shared" si="5"/>
        <v>n/a</v>
      </c>
      <c r="R127" s="141" t="str">
        <f t="shared" si="5"/>
        <v>n/a</v>
      </c>
      <c r="S127" s="141" t="str">
        <f t="shared" si="5"/>
        <v>n/a</v>
      </c>
      <c r="T127" s="141" t="str">
        <f t="shared" si="5"/>
        <v>n/a</v>
      </c>
      <c r="U127" s="141" t="str">
        <f t="shared" si="5"/>
        <v>n/a</v>
      </c>
      <c r="V127" s="141" t="str">
        <f t="shared" si="5"/>
        <v>n/a</v>
      </c>
      <c r="W127" s="141" t="str">
        <f t="shared" si="5"/>
        <v>n/a</v>
      </c>
      <c r="X127" s="141" t="str">
        <f t="shared" si="6"/>
        <v>n/a</v>
      </c>
      <c r="Y127" s="141" t="str">
        <f t="shared" si="6"/>
        <v>n/a</v>
      </c>
      <c r="Z127" s="141" t="str">
        <f t="shared" si="6"/>
        <v>n/a</v>
      </c>
      <c r="AA127" s="141" t="str">
        <f t="shared" si="6"/>
        <v>n/a</v>
      </c>
      <c r="AB127" s="141" t="str">
        <f t="shared" si="6"/>
        <v>n/a</v>
      </c>
      <c r="AC127" s="141" t="str">
        <f t="shared" si="6"/>
        <v>n/a</v>
      </c>
      <c r="AD127" s="141" t="str">
        <f t="shared" si="6"/>
        <v>n/a</v>
      </c>
      <c r="AE127" s="141" t="str">
        <f t="shared" si="6"/>
        <v>n/a</v>
      </c>
      <c r="AF127" s="141" t="str">
        <f t="shared" si="6"/>
        <v>n/a</v>
      </c>
      <c r="AG127" s="141" t="str">
        <f t="shared" si="6"/>
        <v>n/a</v>
      </c>
      <c r="AH127" s="141" t="str">
        <f t="shared" si="6"/>
        <v>n/a</v>
      </c>
      <c r="AI127" s="141" t="str">
        <f t="shared" si="6"/>
        <v>n/a</v>
      </c>
      <c r="AJ127" s="141" t="str">
        <f t="shared" si="6"/>
        <v>n/a</v>
      </c>
      <c r="AK127" s="141" t="str">
        <f t="shared" si="6"/>
        <v>n/a</v>
      </c>
      <c r="AL127" s="141" t="str">
        <f t="shared" si="6"/>
        <v>n/a</v>
      </c>
      <c r="AM127" s="141" t="str">
        <f t="shared" si="6"/>
        <v>n/a</v>
      </c>
      <c r="AN127" s="141" t="str">
        <f t="shared" si="7"/>
        <v>n/a</v>
      </c>
      <c r="AO127" s="141" t="str">
        <f t="shared" si="7"/>
        <v>n/a</v>
      </c>
      <c r="AP127" s="141" t="str">
        <f t="shared" si="7"/>
        <v>n/a</v>
      </c>
      <c r="AQ127" s="141" t="str">
        <f t="shared" si="7"/>
        <v>n/a</v>
      </c>
      <c r="AR127" s="141" t="str">
        <f t="shared" si="7"/>
        <v>n/a</v>
      </c>
      <c r="AS127" s="141" t="str">
        <f t="shared" si="7"/>
        <v>n/a</v>
      </c>
      <c r="AT127" s="141" t="str">
        <f t="shared" si="7"/>
        <v>n/a</v>
      </c>
      <c r="AU127" s="141" t="str">
        <f t="shared" si="7"/>
        <v>n/a</v>
      </c>
      <c r="AV127" s="141" t="str">
        <f t="shared" si="7"/>
        <v>n/a</v>
      </c>
      <c r="AW127" s="141" t="str">
        <f t="shared" si="7"/>
        <v>n/a</v>
      </c>
      <c r="AX127" s="141" t="str">
        <f t="shared" si="7"/>
        <v>n/a</v>
      </c>
      <c r="AY127" s="141" t="str">
        <f t="shared" si="7"/>
        <v>n/a</v>
      </c>
      <c r="AZ127" s="141" t="str">
        <f t="shared" si="7"/>
        <v/>
      </c>
      <c r="BA127" s="141" t="str">
        <f t="shared" si="7"/>
        <v/>
      </c>
      <c r="BB127" s="141" t="str">
        <f t="shared" si="7"/>
        <v/>
      </c>
      <c r="BC127" s="141" t="str">
        <f t="shared" si="7"/>
        <v/>
      </c>
      <c r="BD127" s="141" t="str">
        <f t="shared" si="8"/>
        <v/>
      </c>
      <c r="BE127" s="141" t="str">
        <f t="shared" si="8"/>
        <v/>
      </c>
      <c r="BF127" s="141" t="str">
        <f t="shared" si="8"/>
        <v/>
      </c>
      <c r="BG127" s="141" t="str">
        <f t="shared" si="8"/>
        <v/>
      </c>
      <c r="BH127" s="141" t="str">
        <f t="shared" si="8"/>
        <v/>
      </c>
      <c r="BI127" s="141" t="str">
        <f t="shared" si="8"/>
        <v/>
      </c>
      <c r="BJ127" s="141" t="str">
        <f t="shared" si="8"/>
        <v/>
      </c>
      <c r="BK127" s="141" t="str">
        <f t="shared" si="8"/>
        <v/>
      </c>
      <c r="BL127" s="141" t="str">
        <f t="shared" si="8"/>
        <v/>
      </c>
      <c r="BM127" s="141" t="str">
        <f t="shared" si="8"/>
        <v/>
      </c>
    </row>
    <row r="128" spans="1:72" s="135" customFormat="1" hidden="1" x14ac:dyDescent="0.55000000000000004">
      <c r="A128" s="644"/>
      <c r="B128" s="135" t="s">
        <v>473</v>
      </c>
      <c r="G128" s="141" t="str">
        <f t="shared" si="4"/>
        <v/>
      </c>
      <c r="H128" s="141" t="str">
        <f t="shared" si="5"/>
        <v/>
      </c>
      <c r="I128" s="141" t="str">
        <f t="shared" si="5"/>
        <v/>
      </c>
      <c r="J128" s="141" t="str">
        <f t="shared" si="5"/>
        <v/>
      </c>
      <c r="K128" s="141" t="str">
        <f t="shared" si="5"/>
        <v/>
      </c>
      <c r="L128" s="141" t="str">
        <f t="shared" si="5"/>
        <v/>
      </c>
      <c r="M128" s="141" t="str">
        <f t="shared" si="5"/>
        <v>n/a</v>
      </c>
      <c r="N128" s="141" t="str">
        <f t="shared" si="5"/>
        <v>n/a</v>
      </c>
      <c r="O128" s="141" t="str">
        <f t="shared" si="5"/>
        <v>n/a</v>
      </c>
      <c r="P128" s="141" t="str">
        <f t="shared" si="5"/>
        <v>n/a</v>
      </c>
      <c r="Q128" s="141" t="str">
        <f t="shared" si="5"/>
        <v>n/a</v>
      </c>
      <c r="R128" s="141" t="str">
        <f t="shared" si="5"/>
        <v>n/a</v>
      </c>
      <c r="S128" s="141" t="str">
        <f t="shared" si="5"/>
        <v>n/a</v>
      </c>
      <c r="T128" s="141" t="str">
        <f t="shared" si="5"/>
        <v>n/a</v>
      </c>
      <c r="U128" s="141" t="str">
        <f t="shared" si="5"/>
        <v>n/a</v>
      </c>
      <c r="V128" s="141" t="str">
        <f t="shared" si="5"/>
        <v>n/a</v>
      </c>
      <c r="W128" s="141" t="str">
        <f t="shared" si="5"/>
        <v>n/a</v>
      </c>
      <c r="X128" s="141" t="str">
        <f t="shared" si="6"/>
        <v>n/a</v>
      </c>
      <c r="Y128" s="141" t="str">
        <f t="shared" si="6"/>
        <v>n/a</v>
      </c>
      <c r="Z128" s="141" t="str">
        <f t="shared" si="6"/>
        <v>n/a</v>
      </c>
      <c r="AA128" s="141" t="str">
        <f t="shared" si="6"/>
        <v>n/a</v>
      </c>
      <c r="AB128" s="141" t="str">
        <f t="shared" si="6"/>
        <v>n/a</v>
      </c>
      <c r="AC128" s="141" t="str">
        <f t="shared" si="6"/>
        <v>n/a</v>
      </c>
      <c r="AD128" s="141" t="str">
        <f t="shared" si="6"/>
        <v>n/a</v>
      </c>
      <c r="AE128" s="141" t="str">
        <f t="shared" si="6"/>
        <v>n/a</v>
      </c>
      <c r="AF128" s="141" t="str">
        <f t="shared" si="6"/>
        <v>n/a</v>
      </c>
      <c r="AG128" s="141" t="str">
        <f t="shared" si="6"/>
        <v>n/a</v>
      </c>
      <c r="AH128" s="141" t="str">
        <f t="shared" si="6"/>
        <v>n/a</v>
      </c>
      <c r="AI128" s="141" t="str">
        <f t="shared" si="6"/>
        <v>n/a</v>
      </c>
      <c r="AJ128" s="141" t="str">
        <f t="shared" si="6"/>
        <v>n/a</v>
      </c>
      <c r="AK128" s="141" t="str">
        <f t="shared" si="6"/>
        <v>n/a</v>
      </c>
      <c r="AL128" s="141" t="str">
        <f t="shared" si="6"/>
        <v>n/a</v>
      </c>
      <c r="AM128" s="141" t="str">
        <f t="shared" si="6"/>
        <v>n/a</v>
      </c>
      <c r="AN128" s="141" t="str">
        <f t="shared" si="7"/>
        <v>n/a</v>
      </c>
      <c r="AO128" s="141" t="str">
        <f t="shared" si="7"/>
        <v>n/a</v>
      </c>
      <c r="AP128" s="141" t="str">
        <f t="shared" si="7"/>
        <v>n/a</v>
      </c>
      <c r="AQ128" s="141" t="str">
        <f t="shared" si="7"/>
        <v>n/a</v>
      </c>
      <c r="AR128" s="141" t="str">
        <f t="shared" si="7"/>
        <v>n/a</v>
      </c>
      <c r="AS128" s="141" t="str">
        <f t="shared" si="7"/>
        <v>n/a</v>
      </c>
      <c r="AT128" s="141" t="str">
        <f t="shared" si="7"/>
        <v>n/a</v>
      </c>
      <c r="AU128" s="141" t="str">
        <f t="shared" si="7"/>
        <v>n/a</v>
      </c>
      <c r="AV128" s="141" t="str">
        <f t="shared" si="7"/>
        <v>n/a</v>
      </c>
      <c r="AW128" s="141" t="str">
        <f t="shared" si="7"/>
        <v>n/a</v>
      </c>
      <c r="AX128" s="141" t="str">
        <f t="shared" si="7"/>
        <v>n/a</v>
      </c>
      <c r="AY128" s="141" t="str">
        <f t="shared" si="7"/>
        <v>n/a</v>
      </c>
      <c r="AZ128" s="141" t="str">
        <f t="shared" si="7"/>
        <v>n/a</v>
      </c>
      <c r="BA128" s="141" t="str">
        <f t="shared" si="7"/>
        <v/>
      </c>
      <c r="BB128" s="141" t="str">
        <f t="shared" si="7"/>
        <v/>
      </c>
      <c r="BC128" s="141" t="str">
        <f t="shared" si="7"/>
        <v/>
      </c>
      <c r="BD128" s="141" t="str">
        <f t="shared" si="8"/>
        <v/>
      </c>
      <c r="BE128" s="141" t="str">
        <f t="shared" si="8"/>
        <v/>
      </c>
      <c r="BF128" s="141" t="str">
        <f t="shared" si="8"/>
        <v/>
      </c>
      <c r="BG128" s="141" t="str">
        <f t="shared" si="8"/>
        <v/>
      </c>
      <c r="BH128" s="141" t="str">
        <f t="shared" si="8"/>
        <v/>
      </c>
      <c r="BI128" s="141" t="str">
        <f t="shared" si="8"/>
        <v/>
      </c>
      <c r="BJ128" s="141" t="str">
        <f t="shared" si="8"/>
        <v/>
      </c>
      <c r="BK128" s="141" t="str">
        <f t="shared" si="8"/>
        <v/>
      </c>
      <c r="BL128" s="141" t="str">
        <f t="shared" si="8"/>
        <v/>
      </c>
      <c r="BM128" s="141" t="str">
        <f t="shared" si="8"/>
        <v/>
      </c>
    </row>
    <row r="129" spans="1:72" s="135" customFormat="1" hidden="1" x14ac:dyDescent="0.55000000000000004">
      <c r="A129" s="644"/>
      <c r="B129" s="135" t="s">
        <v>474</v>
      </c>
      <c r="G129" s="141" t="str">
        <f t="shared" si="4"/>
        <v/>
      </c>
      <c r="H129" s="141" t="str">
        <f t="shared" si="5"/>
        <v/>
      </c>
      <c r="I129" s="141" t="str">
        <f t="shared" si="5"/>
        <v/>
      </c>
      <c r="J129" s="141" t="str">
        <f t="shared" si="5"/>
        <v/>
      </c>
      <c r="K129" s="141" t="str">
        <f t="shared" si="5"/>
        <v/>
      </c>
      <c r="L129" s="141" t="str">
        <f t="shared" si="5"/>
        <v/>
      </c>
      <c r="M129" s="141" t="str">
        <f t="shared" si="5"/>
        <v/>
      </c>
      <c r="N129" s="141" t="str">
        <f t="shared" si="5"/>
        <v>n/a</v>
      </c>
      <c r="O129" s="141" t="str">
        <f t="shared" si="5"/>
        <v>n/a</v>
      </c>
      <c r="P129" s="141" t="str">
        <f t="shared" si="5"/>
        <v>n/a</v>
      </c>
      <c r="Q129" s="141" t="str">
        <f t="shared" si="5"/>
        <v>n/a</v>
      </c>
      <c r="R129" s="141" t="str">
        <f t="shared" si="5"/>
        <v>n/a</v>
      </c>
      <c r="S129" s="141" t="str">
        <f t="shared" si="5"/>
        <v>n/a</v>
      </c>
      <c r="T129" s="141" t="str">
        <f t="shared" si="5"/>
        <v>n/a</v>
      </c>
      <c r="U129" s="141" t="str">
        <f t="shared" si="5"/>
        <v>n/a</v>
      </c>
      <c r="V129" s="141" t="str">
        <f t="shared" si="5"/>
        <v>n/a</v>
      </c>
      <c r="W129" s="141" t="str">
        <f t="shared" si="5"/>
        <v>n/a</v>
      </c>
      <c r="X129" s="141" t="str">
        <f t="shared" si="6"/>
        <v>n/a</v>
      </c>
      <c r="Y129" s="141" t="str">
        <f t="shared" si="6"/>
        <v>n/a</v>
      </c>
      <c r="Z129" s="141" t="str">
        <f t="shared" si="6"/>
        <v>n/a</v>
      </c>
      <c r="AA129" s="141" t="str">
        <f t="shared" si="6"/>
        <v>n/a</v>
      </c>
      <c r="AB129" s="141" t="str">
        <f t="shared" si="6"/>
        <v>n/a</v>
      </c>
      <c r="AC129" s="141" t="str">
        <f t="shared" si="6"/>
        <v>n/a</v>
      </c>
      <c r="AD129" s="141" t="str">
        <f t="shared" si="6"/>
        <v>n/a</v>
      </c>
      <c r="AE129" s="141" t="str">
        <f t="shared" si="6"/>
        <v>n/a</v>
      </c>
      <c r="AF129" s="141" t="str">
        <f t="shared" si="6"/>
        <v>n/a</v>
      </c>
      <c r="AG129" s="141" t="str">
        <f t="shared" si="6"/>
        <v>n/a</v>
      </c>
      <c r="AH129" s="141" t="str">
        <f t="shared" si="6"/>
        <v>n/a</v>
      </c>
      <c r="AI129" s="141" t="str">
        <f t="shared" si="6"/>
        <v>n/a</v>
      </c>
      <c r="AJ129" s="141" t="str">
        <f t="shared" si="6"/>
        <v>n/a</v>
      </c>
      <c r="AK129" s="141" t="str">
        <f t="shared" si="6"/>
        <v>n/a</v>
      </c>
      <c r="AL129" s="141" t="str">
        <f t="shared" si="6"/>
        <v>n/a</v>
      </c>
      <c r="AM129" s="141" t="str">
        <f t="shared" si="6"/>
        <v>n/a</v>
      </c>
      <c r="AN129" s="141" t="str">
        <f t="shared" si="7"/>
        <v>n/a</v>
      </c>
      <c r="AO129" s="141" t="str">
        <f t="shared" si="7"/>
        <v>n/a</v>
      </c>
      <c r="AP129" s="141" t="str">
        <f t="shared" si="7"/>
        <v>n/a</v>
      </c>
      <c r="AQ129" s="141" t="str">
        <f t="shared" si="7"/>
        <v>n/a</v>
      </c>
      <c r="AR129" s="141" t="str">
        <f t="shared" si="7"/>
        <v>n/a</v>
      </c>
      <c r="AS129" s="141" t="str">
        <f t="shared" si="7"/>
        <v>n/a</v>
      </c>
      <c r="AT129" s="141" t="str">
        <f t="shared" si="7"/>
        <v>n/a</v>
      </c>
      <c r="AU129" s="141" t="str">
        <f t="shared" si="7"/>
        <v>n/a</v>
      </c>
      <c r="AV129" s="141" t="str">
        <f t="shared" si="7"/>
        <v>n/a</v>
      </c>
      <c r="AW129" s="141" t="str">
        <f t="shared" si="7"/>
        <v>n/a</v>
      </c>
      <c r="AX129" s="141" t="str">
        <f t="shared" si="7"/>
        <v>n/a</v>
      </c>
      <c r="AY129" s="141" t="str">
        <f t="shared" si="7"/>
        <v>n/a</v>
      </c>
      <c r="AZ129" s="141" t="str">
        <f t="shared" si="7"/>
        <v>n/a</v>
      </c>
      <c r="BA129" s="141" t="str">
        <f t="shared" si="7"/>
        <v>n/a</v>
      </c>
      <c r="BB129" s="141" t="str">
        <f t="shared" si="7"/>
        <v/>
      </c>
      <c r="BC129" s="141" t="str">
        <f t="shared" si="7"/>
        <v/>
      </c>
      <c r="BD129" s="141" t="str">
        <f t="shared" si="8"/>
        <v/>
      </c>
      <c r="BE129" s="141" t="str">
        <f t="shared" si="8"/>
        <v/>
      </c>
      <c r="BF129" s="141" t="str">
        <f t="shared" si="8"/>
        <v/>
      </c>
      <c r="BG129" s="141" t="str">
        <f t="shared" si="8"/>
        <v/>
      </c>
      <c r="BH129" s="141" t="str">
        <f t="shared" si="8"/>
        <v/>
      </c>
      <c r="BI129" s="141" t="str">
        <f t="shared" si="8"/>
        <v/>
      </c>
      <c r="BJ129" s="141" t="str">
        <f t="shared" si="8"/>
        <v/>
      </c>
      <c r="BK129" s="141" t="str">
        <f t="shared" si="8"/>
        <v/>
      </c>
      <c r="BL129" s="141" t="str">
        <f t="shared" si="8"/>
        <v/>
      </c>
      <c r="BM129" s="141" t="str">
        <f t="shared" si="8"/>
        <v/>
      </c>
    </row>
    <row r="130" spans="1:72" s="135" customFormat="1" hidden="1" x14ac:dyDescent="0.55000000000000004">
      <c r="A130" s="644"/>
      <c r="B130" s="135" t="s">
        <v>475</v>
      </c>
      <c r="G130" s="141" t="str">
        <f t="shared" si="4"/>
        <v/>
      </c>
      <c r="H130" s="141" t="str">
        <f t="shared" si="5"/>
        <v/>
      </c>
      <c r="I130" s="141" t="str">
        <f t="shared" si="5"/>
        <v/>
      </c>
      <c r="J130" s="141" t="str">
        <f t="shared" si="5"/>
        <v/>
      </c>
      <c r="K130" s="141" t="str">
        <f t="shared" si="5"/>
        <v/>
      </c>
      <c r="L130" s="141" t="str">
        <f t="shared" si="5"/>
        <v/>
      </c>
      <c r="M130" s="141" t="str">
        <f t="shared" si="5"/>
        <v/>
      </c>
      <c r="N130" s="141" t="str">
        <f t="shared" si="5"/>
        <v/>
      </c>
      <c r="O130" s="141" t="str">
        <f t="shared" si="5"/>
        <v>n/a</v>
      </c>
      <c r="P130" s="141" t="str">
        <f t="shared" si="5"/>
        <v>n/a</v>
      </c>
      <c r="Q130" s="141" t="str">
        <f t="shared" si="5"/>
        <v>n/a</v>
      </c>
      <c r="R130" s="141" t="str">
        <f t="shared" si="5"/>
        <v>n/a</v>
      </c>
      <c r="S130" s="141" t="str">
        <f t="shared" si="5"/>
        <v>n/a</v>
      </c>
      <c r="T130" s="141" t="str">
        <f t="shared" si="5"/>
        <v>n/a</v>
      </c>
      <c r="U130" s="141" t="str">
        <f t="shared" si="5"/>
        <v>n/a</v>
      </c>
      <c r="V130" s="141" t="str">
        <f t="shared" si="5"/>
        <v>n/a</v>
      </c>
      <c r="W130" s="141" t="str">
        <f t="shared" si="5"/>
        <v>n/a</v>
      </c>
      <c r="X130" s="141" t="str">
        <f t="shared" si="6"/>
        <v>n/a</v>
      </c>
      <c r="Y130" s="141" t="str">
        <f t="shared" si="6"/>
        <v>n/a</v>
      </c>
      <c r="Z130" s="141" t="str">
        <f t="shared" si="6"/>
        <v>n/a</v>
      </c>
      <c r="AA130" s="141" t="str">
        <f t="shared" si="6"/>
        <v>n/a</v>
      </c>
      <c r="AB130" s="141" t="str">
        <f t="shared" si="6"/>
        <v>n/a</v>
      </c>
      <c r="AC130" s="141" t="str">
        <f t="shared" si="6"/>
        <v>n/a</v>
      </c>
      <c r="AD130" s="141" t="str">
        <f t="shared" si="6"/>
        <v>n/a</v>
      </c>
      <c r="AE130" s="141" t="str">
        <f t="shared" si="6"/>
        <v>n/a</v>
      </c>
      <c r="AF130" s="141" t="str">
        <f t="shared" si="6"/>
        <v>n/a</v>
      </c>
      <c r="AG130" s="141" t="str">
        <f t="shared" si="6"/>
        <v>n/a</v>
      </c>
      <c r="AH130" s="141" t="str">
        <f t="shared" si="6"/>
        <v>n/a</v>
      </c>
      <c r="AI130" s="141" t="str">
        <f t="shared" si="6"/>
        <v>n/a</v>
      </c>
      <c r="AJ130" s="141" t="str">
        <f t="shared" si="6"/>
        <v>n/a</v>
      </c>
      <c r="AK130" s="141" t="str">
        <f t="shared" si="6"/>
        <v>n/a</v>
      </c>
      <c r="AL130" s="141" t="str">
        <f t="shared" si="6"/>
        <v>n/a</v>
      </c>
      <c r="AM130" s="141" t="str">
        <f t="shared" si="6"/>
        <v>n/a</v>
      </c>
      <c r="AN130" s="141" t="str">
        <f t="shared" si="7"/>
        <v>n/a</v>
      </c>
      <c r="AO130" s="141" t="str">
        <f t="shared" si="7"/>
        <v>n/a</v>
      </c>
      <c r="AP130" s="141" t="str">
        <f t="shared" si="7"/>
        <v>n/a</v>
      </c>
      <c r="AQ130" s="141" t="str">
        <f t="shared" si="7"/>
        <v>n/a</v>
      </c>
      <c r="AR130" s="141" t="str">
        <f t="shared" si="7"/>
        <v>n/a</v>
      </c>
      <c r="AS130" s="141" t="str">
        <f t="shared" si="7"/>
        <v>n/a</v>
      </c>
      <c r="AT130" s="141" t="str">
        <f t="shared" si="7"/>
        <v>n/a</v>
      </c>
      <c r="AU130" s="141" t="str">
        <f t="shared" si="7"/>
        <v>n/a</v>
      </c>
      <c r="AV130" s="141" t="str">
        <f t="shared" si="7"/>
        <v>n/a</v>
      </c>
      <c r="AW130" s="141" t="str">
        <f t="shared" si="7"/>
        <v>n/a</v>
      </c>
      <c r="AX130" s="141" t="str">
        <f t="shared" si="7"/>
        <v>n/a</v>
      </c>
      <c r="AY130" s="141" t="str">
        <f t="shared" si="7"/>
        <v>n/a</v>
      </c>
      <c r="AZ130" s="141" t="str">
        <f t="shared" si="7"/>
        <v>n/a</v>
      </c>
      <c r="BA130" s="141" t="str">
        <f t="shared" si="7"/>
        <v>n/a</v>
      </c>
      <c r="BB130" s="141" t="str">
        <f t="shared" si="7"/>
        <v>n/a</v>
      </c>
      <c r="BC130" s="141" t="str">
        <f t="shared" si="7"/>
        <v/>
      </c>
      <c r="BD130" s="141" t="str">
        <f t="shared" si="8"/>
        <v/>
      </c>
      <c r="BE130" s="141" t="str">
        <f t="shared" si="8"/>
        <v/>
      </c>
      <c r="BF130" s="141" t="str">
        <f t="shared" si="8"/>
        <v/>
      </c>
      <c r="BG130" s="141" t="str">
        <f t="shared" si="8"/>
        <v/>
      </c>
      <c r="BH130" s="141" t="str">
        <f t="shared" si="8"/>
        <v/>
      </c>
      <c r="BI130" s="141" t="str">
        <f t="shared" si="8"/>
        <v/>
      </c>
      <c r="BJ130" s="141" t="str">
        <f t="shared" si="8"/>
        <v/>
      </c>
      <c r="BK130" s="141" t="str">
        <f t="shared" si="8"/>
        <v/>
      </c>
      <c r="BL130" s="141" t="str">
        <f t="shared" si="8"/>
        <v/>
      </c>
      <c r="BM130" s="141" t="str">
        <f t="shared" si="8"/>
        <v/>
      </c>
    </row>
    <row r="131" spans="1:72" s="135" customFormat="1" hidden="1" x14ac:dyDescent="0.55000000000000004">
      <c r="A131" s="644"/>
      <c r="B131" s="135" t="s">
        <v>476</v>
      </c>
      <c r="G131" s="141" t="str">
        <f t="shared" si="4"/>
        <v/>
      </c>
      <c r="H131" s="141" t="str">
        <f t="shared" si="5"/>
        <v/>
      </c>
      <c r="I131" s="141" t="str">
        <f t="shared" si="5"/>
        <v/>
      </c>
      <c r="J131" s="141" t="str">
        <f t="shared" si="5"/>
        <v/>
      </c>
      <c r="K131" s="141" t="str">
        <f t="shared" si="5"/>
        <v/>
      </c>
      <c r="L131" s="141" t="str">
        <f t="shared" si="5"/>
        <v/>
      </c>
      <c r="M131" s="141" t="str">
        <f t="shared" si="5"/>
        <v/>
      </c>
      <c r="N131" s="141" t="str">
        <f t="shared" si="5"/>
        <v/>
      </c>
      <c r="O131" s="141" t="str">
        <f t="shared" si="5"/>
        <v/>
      </c>
      <c r="P131" s="141" t="str">
        <f t="shared" si="5"/>
        <v>n/a</v>
      </c>
      <c r="Q131" s="141" t="str">
        <f t="shared" si="5"/>
        <v>n/a</v>
      </c>
      <c r="R131" s="141" t="str">
        <f t="shared" si="5"/>
        <v>n/a</v>
      </c>
      <c r="S131" s="141" t="str">
        <f t="shared" si="5"/>
        <v>n/a</v>
      </c>
      <c r="T131" s="141" t="str">
        <f t="shared" si="5"/>
        <v>n/a</v>
      </c>
      <c r="U131" s="141" t="str">
        <f t="shared" si="5"/>
        <v>n/a</v>
      </c>
      <c r="V131" s="141" t="str">
        <f t="shared" si="5"/>
        <v>n/a</v>
      </c>
      <c r="W131" s="141" t="str">
        <f t="shared" si="5"/>
        <v>n/a</v>
      </c>
      <c r="X131" s="141" t="str">
        <f t="shared" si="6"/>
        <v>n/a</v>
      </c>
      <c r="Y131" s="141" t="str">
        <f t="shared" si="6"/>
        <v>n/a</v>
      </c>
      <c r="Z131" s="141" t="str">
        <f t="shared" si="6"/>
        <v>n/a</v>
      </c>
      <c r="AA131" s="141" t="str">
        <f t="shared" si="6"/>
        <v>n/a</v>
      </c>
      <c r="AB131" s="141" t="str">
        <f t="shared" si="6"/>
        <v>n/a</v>
      </c>
      <c r="AC131" s="141" t="str">
        <f t="shared" si="6"/>
        <v>n/a</v>
      </c>
      <c r="AD131" s="141" t="str">
        <f t="shared" si="6"/>
        <v>n/a</v>
      </c>
      <c r="AE131" s="141" t="str">
        <f t="shared" si="6"/>
        <v>n/a</v>
      </c>
      <c r="AF131" s="141" t="str">
        <f t="shared" si="6"/>
        <v>n/a</v>
      </c>
      <c r="AG131" s="141" t="str">
        <f t="shared" si="6"/>
        <v>n/a</v>
      </c>
      <c r="AH131" s="141" t="str">
        <f t="shared" si="6"/>
        <v>n/a</v>
      </c>
      <c r="AI131" s="141" t="str">
        <f t="shared" si="6"/>
        <v>n/a</v>
      </c>
      <c r="AJ131" s="141" t="str">
        <f t="shared" si="6"/>
        <v>n/a</v>
      </c>
      <c r="AK131" s="141" t="str">
        <f t="shared" si="6"/>
        <v>n/a</v>
      </c>
      <c r="AL131" s="141" t="str">
        <f t="shared" si="6"/>
        <v>n/a</v>
      </c>
      <c r="AM131" s="141" t="str">
        <f t="shared" si="6"/>
        <v>n/a</v>
      </c>
      <c r="AN131" s="141" t="str">
        <f t="shared" si="7"/>
        <v>n/a</v>
      </c>
      <c r="AO131" s="141" t="str">
        <f t="shared" si="7"/>
        <v>n/a</v>
      </c>
      <c r="AP131" s="141" t="str">
        <f t="shared" si="7"/>
        <v>n/a</v>
      </c>
      <c r="AQ131" s="141" t="str">
        <f t="shared" si="7"/>
        <v>n/a</v>
      </c>
      <c r="AR131" s="141" t="str">
        <f t="shared" si="7"/>
        <v>n/a</v>
      </c>
      <c r="AS131" s="141" t="str">
        <f t="shared" si="7"/>
        <v>n/a</v>
      </c>
      <c r="AT131" s="141" t="str">
        <f t="shared" si="7"/>
        <v>n/a</v>
      </c>
      <c r="AU131" s="141" t="str">
        <f t="shared" si="7"/>
        <v>n/a</v>
      </c>
      <c r="AV131" s="141" t="str">
        <f t="shared" si="7"/>
        <v>n/a</v>
      </c>
      <c r="AW131" s="141" t="str">
        <f t="shared" si="7"/>
        <v>n/a</v>
      </c>
      <c r="AX131" s="141" t="str">
        <f t="shared" si="7"/>
        <v>n/a</v>
      </c>
      <c r="AY131" s="141" t="str">
        <f t="shared" si="7"/>
        <v>n/a</v>
      </c>
      <c r="AZ131" s="141" t="str">
        <f t="shared" si="7"/>
        <v>n/a</v>
      </c>
      <c r="BA131" s="141" t="str">
        <f t="shared" si="7"/>
        <v>n/a</v>
      </c>
      <c r="BB131" s="141" t="str">
        <f t="shared" si="7"/>
        <v>n/a</v>
      </c>
      <c r="BC131" s="141" t="str">
        <f t="shared" si="7"/>
        <v>n/a</v>
      </c>
      <c r="BD131" s="141" t="str">
        <f t="shared" si="8"/>
        <v/>
      </c>
      <c r="BE131" s="141" t="str">
        <f t="shared" si="8"/>
        <v/>
      </c>
      <c r="BF131" s="141" t="str">
        <f t="shared" si="8"/>
        <v/>
      </c>
      <c r="BG131" s="141" t="str">
        <f t="shared" si="8"/>
        <v/>
      </c>
      <c r="BH131" s="141" t="str">
        <f t="shared" si="8"/>
        <v/>
      </c>
      <c r="BI131" s="141" t="str">
        <f t="shared" si="8"/>
        <v/>
      </c>
      <c r="BJ131" s="141" t="str">
        <f t="shared" si="8"/>
        <v/>
      </c>
      <c r="BK131" s="141" t="str">
        <f t="shared" si="8"/>
        <v/>
      </c>
      <c r="BL131" s="141" t="str">
        <f t="shared" si="8"/>
        <v/>
      </c>
      <c r="BM131" s="141" t="str">
        <f t="shared" si="8"/>
        <v/>
      </c>
    </row>
    <row r="132" spans="1:72" s="135" customFormat="1" hidden="1" x14ac:dyDescent="0.55000000000000004">
      <c r="A132" s="644"/>
      <c r="B132" s="135" t="s">
        <v>477</v>
      </c>
      <c r="G132" s="141" t="str">
        <f t="shared" si="4"/>
        <v/>
      </c>
      <c r="H132" s="141" t="str">
        <f t="shared" si="5"/>
        <v/>
      </c>
      <c r="I132" s="141" t="str">
        <f t="shared" si="5"/>
        <v/>
      </c>
      <c r="J132" s="141" t="str">
        <f t="shared" si="5"/>
        <v/>
      </c>
      <c r="K132" s="141" t="str">
        <f t="shared" si="5"/>
        <v/>
      </c>
      <c r="L132" s="141" t="str">
        <f t="shared" si="5"/>
        <v/>
      </c>
      <c r="M132" s="141" t="str">
        <f t="shared" si="5"/>
        <v/>
      </c>
      <c r="N132" s="141" t="str">
        <f t="shared" si="5"/>
        <v/>
      </c>
      <c r="O132" s="141" t="str">
        <f t="shared" si="5"/>
        <v/>
      </c>
      <c r="P132" s="141" t="str">
        <f t="shared" si="5"/>
        <v/>
      </c>
      <c r="Q132" s="141" t="str">
        <f t="shared" si="5"/>
        <v>n/a</v>
      </c>
      <c r="R132" s="141" t="str">
        <f t="shared" si="5"/>
        <v>n/a</v>
      </c>
      <c r="S132" s="141" t="str">
        <f t="shared" si="5"/>
        <v>n/a</v>
      </c>
      <c r="T132" s="141" t="str">
        <f t="shared" si="5"/>
        <v>n/a</v>
      </c>
      <c r="U132" s="141" t="str">
        <f t="shared" si="5"/>
        <v>n/a</v>
      </c>
      <c r="V132" s="141" t="str">
        <f t="shared" si="5"/>
        <v>n/a</v>
      </c>
      <c r="W132" s="141" t="str">
        <f t="shared" si="5"/>
        <v>n/a</v>
      </c>
      <c r="X132" s="141" t="str">
        <f t="shared" si="6"/>
        <v>n/a</v>
      </c>
      <c r="Y132" s="141" t="str">
        <f t="shared" si="6"/>
        <v>n/a</v>
      </c>
      <c r="Z132" s="141" t="str">
        <f t="shared" si="6"/>
        <v>n/a</v>
      </c>
      <c r="AA132" s="141" t="str">
        <f t="shared" si="6"/>
        <v>n/a</v>
      </c>
      <c r="AB132" s="141" t="str">
        <f t="shared" si="6"/>
        <v>n/a</v>
      </c>
      <c r="AC132" s="141" t="str">
        <f t="shared" si="6"/>
        <v>n/a</v>
      </c>
      <c r="AD132" s="141" t="str">
        <f t="shared" si="6"/>
        <v>n/a</v>
      </c>
      <c r="AE132" s="141" t="str">
        <f t="shared" si="6"/>
        <v>n/a</v>
      </c>
      <c r="AF132" s="141" t="str">
        <f t="shared" si="6"/>
        <v>n/a</v>
      </c>
      <c r="AG132" s="141" t="str">
        <f t="shared" si="6"/>
        <v>n/a</v>
      </c>
      <c r="AH132" s="141" t="str">
        <f t="shared" si="6"/>
        <v>n/a</v>
      </c>
      <c r="AI132" s="141" t="str">
        <f t="shared" si="6"/>
        <v>n/a</v>
      </c>
      <c r="AJ132" s="141" t="str">
        <f t="shared" si="6"/>
        <v>n/a</v>
      </c>
      <c r="AK132" s="141" t="str">
        <f t="shared" si="6"/>
        <v>n/a</v>
      </c>
      <c r="AL132" s="141" t="str">
        <f t="shared" si="6"/>
        <v>n/a</v>
      </c>
      <c r="AM132" s="141" t="str">
        <f t="shared" si="6"/>
        <v>n/a</v>
      </c>
      <c r="AN132" s="141" t="str">
        <f t="shared" si="7"/>
        <v>n/a</v>
      </c>
      <c r="AO132" s="141" t="str">
        <f t="shared" si="7"/>
        <v>n/a</v>
      </c>
      <c r="AP132" s="141" t="str">
        <f t="shared" si="7"/>
        <v>n/a</v>
      </c>
      <c r="AQ132" s="141" t="str">
        <f t="shared" si="7"/>
        <v>n/a</v>
      </c>
      <c r="AR132" s="141" t="str">
        <f t="shared" si="7"/>
        <v>n/a</v>
      </c>
      <c r="AS132" s="141" t="str">
        <f t="shared" si="7"/>
        <v>n/a</v>
      </c>
      <c r="AT132" s="141" t="str">
        <f t="shared" si="7"/>
        <v>n/a</v>
      </c>
      <c r="AU132" s="141" t="str">
        <f t="shared" si="7"/>
        <v>n/a</v>
      </c>
      <c r="AV132" s="141" t="str">
        <f t="shared" si="7"/>
        <v>n/a</v>
      </c>
      <c r="AW132" s="141" t="str">
        <f t="shared" si="7"/>
        <v>n/a</v>
      </c>
      <c r="AX132" s="141" t="str">
        <f t="shared" si="7"/>
        <v>n/a</v>
      </c>
      <c r="AY132" s="141" t="str">
        <f t="shared" si="7"/>
        <v>n/a</v>
      </c>
      <c r="AZ132" s="141" t="str">
        <f t="shared" si="7"/>
        <v>n/a</v>
      </c>
      <c r="BA132" s="141" t="str">
        <f t="shared" si="7"/>
        <v>n/a</v>
      </c>
      <c r="BB132" s="141" t="str">
        <f t="shared" si="7"/>
        <v>n/a</v>
      </c>
      <c r="BC132" s="141" t="str">
        <f t="shared" si="7"/>
        <v>n/a</v>
      </c>
      <c r="BD132" s="141" t="str">
        <f t="shared" si="8"/>
        <v>n/a</v>
      </c>
      <c r="BE132" s="141" t="str">
        <f t="shared" si="8"/>
        <v/>
      </c>
      <c r="BF132" s="141" t="str">
        <f t="shared" si="8"/>
        <v/>
      </c>
      <c r="BG132" s="141" t="str">
        <f t="shared" si="8"/>
        <v/>
      </c>
      <c r="BH132" s="141" t="str">
        <f t="shared" si="8"/>
        <v/>
      </c>
      <c r="BI132" s="141" t="str">
        <f t="shared" si="8"/>
        <v/>
      </c>
      <c r="BJ132" s="141" t="str">
        <f t="shared" si="8"/>
        <v/>
      </c>
      <c r="BK132" s="141" t="str">
        <f t="shared" si="8"/>
        <v/>
      </c>
      <c r="BL132" s="141" t="str">
        <f t="shared" si="8"/>
        <v/>
      </c>
      <c r="BM132" s="141" t="str">
        <f t="shared" si="8"/>
        <v/>
      </c>
    </row>
    <row r="133" spans="1:72" s="135" customFormat="1" hidden="1" x14ac:dyDescent="0.55000000000000004">
      <c r="A133" s="644"/>
      <c r="B133" s="135" t="s">
        <v>478</v>
      </c>
      <c r="G133" s="141" t="str">
        <f t="shared" si="4"/>
        <v/>
      </c>
      <c r="H133" s="141" t="str">
        <f t="shared" si="5"/>
        <v/>
      </c>
      <c r="I133" s="141" t="str">
        <f t="shared" si="5"/>
        <v/>
      </c>
      <c r="J133" s="141" t="str">
        <f t="shared" si="5"/>
        <v/>
      </c>
      <c r="K133" s="141" t="str">
        <f t="shared" si="5"/>
        <v/>
      </c>
      <c r="L133" s="141" t="str">
        <f t="shared" si="5"/>
        <v/>
      </c>
      <c r="M133" s="141" t="str">
        <f t="shared" si="5"/>
        <v/>
      </c>
      <c r="N133" s="141" t="str">
        <f t="shared" si="5"/>
        <v/>
      </c>
      <c r="O133" s="141" t="str">
        <f t="shared" si="5"/>
        <v/>
      </c>
      <c r="P133" s="141" t="str">
        <f t="shared" si="5"/>
        <v/>
      </c>
      <c r="Q133" s="141" t="str">
        <f t="shared" si="5"/>
        <v/>
      </c>
      <c r="R133" s="141" t="str">
        <f t="shared" si="5"/>
        <v>n/a</v>
      </c>
      <c r="S133" s="141" t="str">
        <f t="shared" si="5"/>
        <v>n/a</v>
      </c>
      <c r="T133" s="141" t="str">
        <f t="shared" si="5"/>
        <v>n/a</v>
      </c>
      <c r="U133" s="141" t="str">
        <f t="shared" si="5"/>
        <v>n/a</v>
      </c>
      <c r="V133" s="141" t="str">
        <f t="shared" si="5"/>
        <v>n/a</v>
      </c>
      <c r="W133" s="141" t="str">
        <f t="shared" si="5"/>
        <v>n/a</v>
      </c>
      <c r="X133" s="141" t="str">
        <f t="shared" si="6"/>
        <v>n/a</v>
      </c>
      <c r="Y133" s="141" t="str">
        <f t="shared" si="6"/>
        <v>n/a</v>
      </c>
      <c r="Z133" s="141" t="str">
        <f t="shared" si="6"/>
        <v>n/a</v>
      </c>
      <c r="AA133" s="141" t="str">
        <f t="shared" si="6"/>
        <v>n/a</v>
      </c>
      <c r="AB133" s="141" t="str">
        <f t="shared" si="6"/>
        <v>n/a</v>
      </c>
      <c r="AC133" s="141" t="str">
        <f t="shared" si="6"/>
        <v>n/a</v>
      </c>
      <c r="AD133" s="141" t="str">
        <f t="shared" si="6"/>
        <v>n/a</v>
      </c>
      <c r="AE133" s="141" t="str">
        <f t="shared" si="6"/>
        <v>n/a</v>
      </c>
      <c r="AF133" s="141" t="str">
        <f t="shared" si="6"/>
        <v>n/a</v>
      </c>
      <c r="AG133" s="141" t="str">
        <f t="shared" si="6"/>
        <v>n/a</v>
      </c>
      <c r="AH133" s="141" t="str">
        <f t="shared" si="6"/>
        <v>n/a</v>
      </c>
      <c r="AI133" s="141" t="str">
        <f t="shared" si="6"/>
        <v>n/a</v>
      </c>
      <c r="AJ133" s="141" t="str">
        <f t="shared" si="6"/>
        <v>n/a</v>
      </c>
      <c r="AK133" s="141" t="str">
        <f t="shared" si="6"/>
        <v>n/a</v>
      </c>
      <c r="AL133" s="141" t="str">
        <f t="shared" si="6"/>
        <v>n/a</v>
      </c>
      <c r="AM133" s="141" t="str">
        <f t="shared" si="6"/>
        <v>n/a</v>
      </c>
      <c r="AN133" s="141" t="str">
        <f t="shared" si="7"/>
        <v>n/a</v>
      </c>
      <c r="AO133" s="141" t="str">
        <f t="shared" si="7"/>
        <v>n/a</v>
      </c>
      <c r="AP133" s="141" t="str">
        <f t="shared" si="7"/>
        <v>n/a</v>
      </c>
      <c r="AQ133" s="141" t="str">
        <f t="shared" si="7"/>
        <v>n/a</v>
      </c>
      <c r="AR133" s="141" t="str">
        <f t="shared" si="7"/>
        <v>n/a</v>
      </c>
      <c r="AS133" s="141" t="str">
        <f t="shared" si="7"/>
        <v>n/a</v>
      </c>
      <c r="AT133" s="141" t="str">
        <f t="shared" si="7"/>
        <v>n/a</v>
      </c>
      <c r="AU133" s="141" t="str">
        <f t="shared" si="7"/>
        <v>n/a</v>
      </c>
      <c r="AV133" s="141" t="str">
        <f t="shared" si="7"/>
        <v>n/a</v>
      </c>
      <c r="AW133" s="141" t="str">
        <f t="shared" si="7"/>
        <v>n/a</v>
      </c>
      <c r="AX133" s="141" t="str">
        <f t="shared" si="7"/>
        <v>n/a</v>
      </c>
      <c r="AY133" s="141" t="str">
        <f t="shared" si="7"/>
        <v>n/a</v>
      </c>
      <c r="AZ133" s="141" t="str">
        <f t="shared" si="7"/>
        <v>n/a</v>
      </c>
      <c r="BA133" s="141" t="str">
        <f t="shared" si="7"/>
        <v>n/a</v>
      </c>
      <c r="BB133" s="141" t="str">
        <f t="shared" si="7"/>
        <v>n/a</v>
      </c>
      <c r="BC133" s="141" t="str">
        <f t="shared" si="7"/>
        <v>n/a</v>
      </c>
      <c r="BD133" s="141" t="str">
        <f t="shared" si="8"/>
        <v>n/a</v>
      </c>
      <c r="BE133" s="141" t="str">
        <f t="shared" si="8"/>
        <v>n/a</v>
      </c>
      <c r="BF133" s="141" t="str">
        <f t="shared" si="8"/>
        <v/>
      </c>
      <c r="BG133" s="141" t="str">
        <f t="shared" si="8"/>
        <v/>
      </c>
      <c r="BH133" s="141" t="str">
        <f t="shared" si="8"/>
        <v/>
      </c>
      <c r="BI133" s="141" t="str">
        <f t="shared" si="8"/>
        <v/>
      </c>
      <c r="BJ133" s="141" t="str">
        <f t="shared" si="8"/>
        <v/>
      </c>
      <c r="BK133" s="141" t="str">
        <f t="shared" si="8"/>
        <v/>
      </c>
      <c r="BL133" s="141" t="str">
        <f t="shared" si="8"/>
        <v/>
      </c>
      <c r="BM133" s="141" t="str">
        <f t="shared" si="8"/>
        <v/>
      </c>
    </row>
    <row r="134" spans="1:72" s="135" customFormat="1" hidden="1" x14ac:dyDescent="0.55000000000000004">
      <c r="A134" s="644"/>
      <c r="B134" s="135" t="s">
        <v>479</v>
      </c>
      <c r="G134" s="141" t="str">
        <f t="shared" si="4"/>
        <v/>
      </c>
      <c r="H134" s="141" t="str">
        <f t="shared" si="5"/>
        <v/>
      </c>
      <c r="I134" s="141" t="str">
        <f t="shared" si="5"/>
        <v/>
      </c>
      <c r="J134" s="141" t="str">
        <f t="shared" si="5"/>
        <v/>
      </c>
      <c r="K134" s="141" t="str">
        <f t="shared" si="5"/>
        <v/>
      </c>
      <c r="L134" s="141" t="str">
        <f t="shared" si="5"/>
        <v/>
      </c>
      <c r="M134" s="141" t="str">
        <f t="shared" si="5"/>
        <v/>
      </c>
      <c r="N134" s="141" t="str">
        <f t="shared" si="5"/>
        <v/>
      </c>
      <c r="O134" s="141" t="str">
        <f t="shared" si="5"/>
        <v/>
      </c>
      <c r="P134" s="141" t="str">
        <f t="shared" si="5"/>
        <v/>
      </c>
      <c r="Q134" s="141" t="str">
        <f t="shared" si="5"/>
        <v/>
      </c>
      <c r="R134" s="141" t="str">
        <f t="shared" si="5"/>
        <v/>
      </c>
      <c r="S134" s="141" t="str">
        <f t="shared" si="5"/>
        <v>n/a</v>
      </c>
      <c r="T134" s="141" t="str">
        <f t="shared" si="5"/>
        <v>n/a</v>
      </c>
      <c r="U134" s="141" t="str">
        <f t="shared" si="5"/>
        <v>n/a</v>
      </c>
      <c r="V134" s="141" t="str">
        <f t="shared" si="5"/>
        <v>n/a</v>
      </c>
      <c r="W134" s="141" t="str">
        <f t="shared" si="5"/>
        <v>n/a</v>
      </c>
      <c r="X134" s="141" t="str">
        <f t="shared" si="6"/>
        <v>n/a</v>
      </c>
      <c r="Y134" s="141" t="str">
        <f t="shared" si="6"/>
        <v>n/a</v>
      </c>
      <c r="Z134" s="141" t="str">
        <f t="shared" si="6"/>
        <v>n/a</v>
      </c>
      <c r="AA134" s="141" t="str">
        <f t="shared" si="6"/>
        <v>n/a</v>
      </c>
      <c r="AB134" s="141" t="str">
        <f t="shared" si="6"/>
        <v>n/a</v>
      </c>
      <c r="AC134" s="141" t="str">
        <f t="shared" si="6"/>
        <v>n/a</v>
      </c>
      <c r="AD134" s="141" t="str">
        <f t="shared" si="6"/>
        <v>n/a</v>
      </c>
      <c r="AE134" s="141" t="str">
        <f t="shared" si="6"/>
        <v>n/a</v>
      </c>
      <c r="AF134" s="141" t="str">
        <f t="shared" si="6"/>
        <v>n/a</v>
      </c>
      <c r="AG134" s="141" t="str">
        <f t="shared" si="6"/>
        <v>n/a</v>
      </c>
      <c r="AH134" s="141" t="str">
        <f t="shared" si="6"/>
        <v>n/a</v>
      </c>
      <c r="AI134" s="141" t="str">
        <f t="shared" si="6"/>
        <v>n/a</v>
      </c>
      <c r="AJ134" s="141" t="str">
        <f t="shared" si="6"/>
        <v>n/a</v>
      </c>
      <c r="AK134" s="141" t="str">
        <f t="shared" si="6"/>
        <v>n/a</v>
      </c>
      <c r="AL134" s="141" t="str">
        <f t="shared" si="6"/>
        <v>n/a</v>
      </c>
      <c r="AM134" s="141" t="str">
        <f t="shared" si="6"/>
        <v>n/a</v>
      </c>
      <c r="AN134" s="141" t="str">
        <f t="shared" si="7"/>
        <v>n/a</v>
      </c>
      <c r="AO134" s="141" t="str">
        <f t="shared" si="7"/>
        <v>n/a</v>
      </c>
      <c r="AP134" s="141" t="str">
        <f t="shared" si="7"/>
        <v>n/a</v>
      </c>
      <c r="AQ134" s="141" t="str">
        <f t="shared" si="7"/>
        <v>n/a</v>
      </c>
      <c r="AR134" s="141" t="str">
        <f t="shared" si="7"/>
        <v>n/a</v>
      </c>
      <c r="AS134" s="141" t="str">
        <f t="shared" si="7"/>
        <v>n/a</v>
      </c>
      <c r="AT134" s="141" t="str">
        <f t="shared" si="7"/>
        <v>n/a</v>
      </c>
      <c r="AU134" s="141" t="str">
        <f t="shared" si="7"/>
        <v>n/a</v>
      </c>
      <c r="AV134" s="141" t="str">
        <f t="shared" si="7"/>
        <v>n/a</v>
      </c>
      <c r="AW134" s="141" t="str">
        <f t="shared" si="7"/>
        <v>n/a</v>
      </c>
      <c r="AX134" s="141" t="str">
        <f t="shared" si="7"/>
        <v>n/a</v>
      </c>
      <c r="AY134" s="141" t="str">
        <f t="shared" si="7"/>
        <v>n/a</v>
      </c>
      <c r="AZ134" s="141" t="str">
        <f t="shared" si="7"/>
        <v>n/a</v>
      </c>
      <c r="BA134" s="141" t="str">
        <f t="shared" si="7"/>
        <v>n/a</v>
      </c>
      <c r="BB134" s="141" t="str">
        <f t="shared" si="7"/>
        <v>n/a</v>
      </c>
      <c r="BC134" s="141" t="str">
        <f t="shared" si="7"/>
        <v>n/a</v>
      </c>
      <c r="BD134" s="141" t="str">
        <f t="shared" si="8"/>
        <v>n/a</v>
      </c>
      <c r="BE134" s="141" t="str">
        <f t="shared" si="8"/>
        <v>n/a</v>
      </c>
      <c r="BF134" s="141" t="str">
        <f t="shared" si="8"/>
        <v>n/a</v>
      </c>
      <c r="BG134" s="141" t="str">
        <f t="shared" si="8"/>
        <v/>
      </c>
      <c r="BH134" s="141" t="str">
        <f t="shared" si="8"/>
        <v/>
      </c>
      <c r="BI134" s="141" t="str">
        <f t="shared" si="8"/>
        <v/>
      </c>
      <c r="BJ134" s="141" t="str">
        <f t="shared" si="8"/>
        <v/>
      </c>
      <c r="BK134" s="141" t="str">
        <f t="shared" si="8"/>
        <v/>
      </c>
      <c r="BL134" s="141" t="str">
        <f t="shared" si="8"/>
        <v/>
      </c>
      <c r="BM134" s="141" t="str">
        <f t="shared" si="8"/>
        <v/>
      </c>
    </row>
    <row r="135" spans="1:72" s="135" customFormat="1" hidden="1" x14ac:dyDescent="0.55000000000000004">
      <c r="A135" s="644"/>
      <c r="B135" s="135" t="s">
        <v>480</v>
      </c>
      <c r="G135" s="141" t="str">
        <f t="shared" si="4"/>
        <v/>
      </c>
      <c r="H135" s="141" t="str">
        <f t="shared" si="5"/>
        <v/>
      </c>
      <c r="I135" s="141" t="str">
        <f t="shared" si="5"/>
        <v/>
      </c>
      <c r="J135" s="141" t="str">
        <f t="shared" si="5"/>
        <v/>
      </c>
      <c r="K135" s="141" t="str">
        <f t="shared" si="5"/>
        <v/>
      </c>
      <c r="L135" s="141" t="str">
        <f t="shared" si="5"/>
        <v/>
      </c>
      <c r="M135" s="141" t="str">
        <f t="shared" si="5"/>
        <v/>
      </c>
      <c r="N135" s="141" t="str">
        <f t="shared" si="5"/>
        <v/>
      </c>
      <c r="O135" s="141" t="str">
        <f t="shared" si="5"/>
        <v/>
      </c>
      <c r="P135" s="141" t="str">
        <f t="shared" si="5"/>
        <v/>
      </c>
      <c r="Q135" s="141" t="str">
        <f t="shared" si="5"/>
        <v/>
      </c>
      <c r="R135" s="141" t="str">
        <f t="shared" si="5"/>
        <v/>
      </c>
      <c r="S135" s="141" t="str">
        <f t="shared" si="5"/>
        <v/>
      </c>
      <c r="T135" s="141" t="str">
        <f t="shared" si="5"/>
        <v>n/a</v>
      </c>
      <c r="U135" s="141" t="str">
        <f t="shared" si="5"/>
        <v>n/a</v>
      </c>
      <c r="V135" s="141" t="str">
        <f t="shared" si="5"/>
        <v>n/a</v>
      </c>
      <c r="W135" s="141" t="str">
        <f t="shared" si="5"/>
        <v>n/a</v>
      </c>
      <c r="X135" s="141" t="str">
        <f t="shared" si="6"/>
        <v>n/a</v>
      </c>
      <c r="Y135" s="141" t="str">
        <f t="shared" si="6"/>
        <v>n/a</v>
      </c>
      <c r="Z135" s="141" t="str">
        <f t="shared" si="6"/>
        <v>n/a</v>
      </c>
      <c r="AA135" s="141" t="str">
        <f t="shared" si="6"/>
        <v>n/a</v>
      </c>
      <c r="AB135" s="141" t="str">
        <f t="shared" si="6"/>
        <v>n/a</v>
      </c>
      <c r="AC135" s="141" t="str">
        <f t="shared" si="6"/>
        <v>n/a</v>
      </c>
      <c r="AD135" s="141" t="str">
        <f t="shared" si="6"/>
        <v>n/a</v>
      </c>
      <c r="AE135" s="141" t="str">
        <f t="shared" si="6"/>
        <v>n/a</v>
      </c>
      <c r="AF135" s="141" t="str">
        <f t="shared" si="6"/>
        <v>n/a</v>
      </c>
      <c r="AG135" s="141" t="str">
        <f t="shared" si="6"/>
        <v>n/a</v>
      </c>
      <c r="AH135" s="141" t="str">
        <f t="shared" si="6"/>
        <v>n/a</v>
      </c>
      <c r="AI135" s="141" t="str">
        <f t="shared" si="6"/>
        <v>n/a</v>
      </c>
      <c r="AJ135" s="141" t="str">
        <f t="shared" si="6"/>
        <v>n/a</v>
      </c>
      <c r="AK135" s="141" t="str">
        <f t="shared" si="6"/>
        <v>n/a</v>
      </c>
      <c r="AL135" s="141" t="str">
        <f t="shared" si="6"/>
        <v>n/a</v>
      </c>
      <c r="AM135" s="141" t="str">
        <f t="shared" si="6"/>
        <v>n/a</v>
      </c>
      <c r="AN135" s="141" t="str">
        <f t="shared" si="7"/>
        <v>n/a</v>
      </c>
      <c r="AO135" s="141" t="str">
        <f t="shared" si="7"/>
        <v>n/a</v>
      </c>
      <c r="AP135" s="141" t="str">
        <f t="shared" si="7"/>
        <v>n/a</v>
      </c>
      <c r="AQ135" s="141" t="str">
        <f t="shared" si="7"/>
        <v>n/a</v>
      </c>
      <c r="AR135" s="141" t="str">
        <f t="shared" si="7"/>
        <v>n/a</v>
      </c>
      <c r="AS135" s="141" t="str">
        <f t="shared" si="7"/>
        <v>n/a</v>
      </c>
      <c r="AT135" s="141" t="str">
        <f t="shared" si="7"/>
        <v>n/a</v>
      </c>
      <c r="AU135" s="141" t="str">
        <f t="shared" si="7"/>
        <v>n/a</v>
      </c>
      <c r="AV135" s="141" t="str">
        <f t="shared" si="7"/>
        <v>n/a</v>
      </c>
      <c r="AW135" s="141" t="str">
        <f t="shared" si="7"/>
        <v>n/a</v>
      </c>
      <c r="AX135" s="141" t="str">
        <f t="shared" si="7"/>
        <v>n/a</v>
      </c>
      <c r="AY135" s="141" t="str">
        <f t="shared" si="7"/>
        <v>n/a</v>
      </c>
      <c r="AZ135" s="141" t="str">
        <f t="shared" si="7"/>
        <v>n/a</v>
      </c>
      <c r="BA135" s="141" t="str">
        <f t="shared" si="7"/>
        <v>n/a</v>
      </c>
      <c r="BB135" s="141" t="str">
        <f t="shared" si="7"/>
        <v>n/a</v>
      </c>
      <c r="BC135" s="141" t="str">
        <f t="shared" si="7"/>
        <v>n/a</v>
      </c>
      <c r="BD135" s="141" t="str">
        <f t="shared" si="8"/>
        <v>n/a</v>
      </c>
      <c r="BE135" s="141" t="str">
        <f t="shared" si="8"/>
        <v>n/a</v>
      </c>
      <c r="BF135" s="141" t="str">
        <f t="shared" si="8"/>
        <v>n/a</v>
      </c>
      <c r="BG135" s="141" t="str">
        <f t="shared" si="8"/>
        <v>n/a</v>
      </c>
      <c r="BH135" s="141" t="str">
        <f t="shared" si="8"/>
        <v/>
      </c>
      <c r="BI135" s="141" t="str">
        <f t="shared" si="8"/>
        <v/>
      </c>
      <c r="BJ135" s="141" t="str">
        <f t="shared" si="8"/>
        <v/>
      </c>
      <c r="BK135" s="141" t="str">
        <f t="shared" si="8"/>
        <v/>
      </c>
      <c r="BL135" s="141" t="str">
        <f t="shared" si="8"/>
        <v/>
      </c>
      <c r="BM135" s="141" t="str">
        <f t="shared" si="8"/>
        <v/>
      </c>
    </row>
    <row r="136" spans="1:72" s="135" customFormat="1" hidden="1" x14ac:dyDescent="0.55000000000000004">
      <c r="A136" s="644"/>
      <c r="B136" s="135" t="s">
        <v>481</v>
      </c>
      <c r="G136" s="141" t="str">
        <f t="shared" si="4"/>
        <v/>
      </c>
      <c r="H136" s="141" t="str">
        <f t="shared" si="5"/>
        <v/>
      </c>
      <c r="I136" s="141" t="str">
        <f t="shared" si="5"/>
        <v/>
      </c>
      <c r="J136" s="141" t="str">
        <f t="shared" si="5"/>
        <v/>
      </c>
      <c r="K136" s="141" t="str">
        <f t="shared" si="5"/>
        <v/>
      </c>
      <c r="L136" s="141" t="str">
        <f t="shared" si="5"/>
        <v/>
      </c>
      <c r="M136" s="141" t="str">
        <f t="shared" si="5"/>
        <v/>
      </c>
      <c r="N136" s="141" t="str">
        <f t="shared" si="5"/>
        <v/>
      </c>
      <c r="O136" s="141" t="str">
        <f t="shared" si="5"/>
        <v/>
      </c>
      <c r="P136" s="141" t="str">
        <f t="shared" si="5"/>
        <v/>
      </c>
      <c r="Q136" s="141" t="str">
        <f t="shared" si="5"/>
        <v/>
      </c>
      <c r="R136" s="141" t="str">
        <f t="shared" si="5"/>
        <v/>
      </c>
      <c r="S136" s="141" t="str">
        <f t="shared" si="5"/>
        <v/>
      </c>
      <c r="T136" s="141" t="str">
        <f t="shared" si="5"/>
        <v/>
      </c>
      <c r="U136" s="141" t="str">
        <f t="shared" si="5"/>
        <v>n/a</v>
      </c>
      <c r="V136" s="141" t="str">
        <f t="shared" si="5"/>
        <v>n/a</v>
      </c>
      <c r="W136" s="141" t="str">
        <f t="shared" si="5"/>
        <v>n/a</v>
      </c>
      <c r="X136" s="141" t="str">
        <f t="shared" si="6"/>
        <v>n/a</v>
      </c>
      <c r="Y136" s="141" t="str">
        <f t="shared" si="6"/>
        <v>n/a</v>
      </c>
      <c r="Z136" s="141" t="str">
        <f t="shared" si="6"/>
        <v>n/a</v>
      </c>
      <c r="AA136" s="141" t="str">
        <f t="shared" si="6"/>
        <v>n/a</v>
      </c>
      <c r="AB136" s="141" t="str">
        <f t="shared" si="6"/>
        <v>n/a</v>
      </c>
      <c r="AC136" s="141" t="str">
        <f t="shared" si="6"/>
        <v>n/a</v>
      </c>
      <c r="AD136" s="141" t="str">
        <f t="shared" si="6"/>
        <v>n/a</v>
      </c>
      <c r="AE136" s="141" t="str">
        <f t="shared" si="6"/>
        <v>n/a</v>
      </c>
      <c r="AF136" s="141" t="str">
        <f t="shared" si="6"/>
        <v>n/a</v>
      </c>
      <c r="AG136" s="141" t="str">
        <f t="shared" si="6"/>
        <v>n/a</v>
      </c>
      <c r="AH136" s="141" t="str">
        <f t="shared" si="6"/>
        <v>n/a</v>
      </c>
      <c r="AI136" s="141" t="str">
        <f t="shared" si="6"/>
        <v>n/a</v>
      </c>
      <c r="AJ136" s="141" t="str">
        <f t="shared" si="6"/>
        <v>n/a</v>
      </c>
      <c r="AK136" s="141" t="str">
        <f t="shared" si="6"/>
        <v>n/a</v>
      </c>
      <c r="AL136" s="141" t="str">
        <f t="shared" si="6"/>
        <v>n/a</v>
      </c>
      <c r="AM136" s="141" t="str">
        <f t="shared" si="6"/>
        <v>n/a</v>
      </c>
      <c r="AN136" s="141" t="str">
        <f t="shared" si="7"/>
        <v>n/a</v>
      </c>
      <c r="AO136" s="141" t="str">
        <f t="shared" si="7"/>
        <v>n/a</v>
      </c>
      <c r="AP136" s="141" t="str">
        <f t="shared" si="7"/>
        <v>n/a</v>
      </c>
      <c r="AQ136" s="141" t="str">
        <f t="shared" si="7"/>
        <v>n/a</v>
      </c>
      <c r="AR136" s="141" t="str">
        <f t="shared" si="7"/>
        <v>n/a</v>
      </c>
      <c r="AS136" s="141" t="str">
        <f t="shared" si="7"/>
        <v>n/a</v>
      </c>
      <c r="AT136" s="141" t="str">
        <f t="shared" si="7"/>
        <v>n/a</v>
      </c>
      <c r="AU136" s="141" t="str">
        <f t="shared" si="7"/>
        <v>n/a</v>
      </c>
      <c r="AV136" s="141" t="str">
        <f t="shared" si="7"/>
        <v>n/a</v>
      </c>
      <c r="AW136" s="141" t="str">
        <f t="shared" si="7"/>
        <v>n/a</v>
      </c>
      <c r="AX136" s="141" t="str">
        <f t="shared" si="7"/>
        <v>n/a</v>
      </c>
      <c r="AY136" s="141" t="str">
        <f t="shared" si="7"/>
        <v>n/a</v>
      </c>
      <c r="AZ136" s="141" t="str">
        <f t="shared" si="7"/>
        <v>n/a</v>
      </c>
      <c r="BA136" s="141" t="str">
        <f t="shared" si="7"/>
        <v>n/a</v>
      </c>
      <c r="BB136" s="141" t="str">
        <f t="shared" si="7"/>
        <v>n/a</v>
      </c>
      <c r="BC136" s="141" t="str">
        <f t="shared" si="7"/>
        <v>n/a</v>
      </c>
      <c r="BD136" s="141" t="str">
        <f t="shared" si="8"/>
        <v>n/a</v>
      </c>
      <c r="BE136" s="141" t="str">
        <f t="shared" si="8"/>
        <v>n/a</v>
      </c>
      <c r="BF136" s="141" t="str">
        <f t="shared" si="8"/>
        <v>n/a</v>
      </c>
      <c r="BG136" s="141" t="str">
        <f t="shared" si="8"/>
        <v>n/a</v>
      </c>
      <c r="BH136" s="141" t="str">
        <f t="shared" si="8"/>
        <v>n/a</v>
      </c>
      <c r="BI136" s="141" t="str">
        <f t="shared" si="8"/>
        <v/>
      </c>
      <c r="BJ136" s="141" t="str">
        <f t="shared" si="8"/>
        <v/>
      </c>
      <c r="BK136" s="141" t="str">
        <f t="shared" si="8"/>
        <v/>
      </c>
      <c r="BL136" s="141" t="str">
        <f t="shared" si="8"/>
        <v/>
      </c>
      <c r="BM136" s="141" t="str">
        <f t="shared" si="8"/>
        <v/>
      </c>
    </row>
    <row r="137" spans="1:72" s="135" customFormat="1" hidden="1" x14ac:dyDescent="0.55000000000000004">
      <c r="A137" s="644"/>
      <c r="B137" s="135" t="s">
        <v>482</v>
      </c>
      <c r="G137" s="141" t="str">
        <f t="shared" si="4"/>
        <v/>
      </c>
      <c r="H137" s="141" t="str">
        <f t="shared" si="5"/>
        <v/>
      </c>
      <c r="I137" s="141" t="str">
        <f t="shared" si="5"/>
        <v/>
      </c>
      <c r="J137" s="141" t="str">
        <f t="shared" si="5"/>
        <v/>
      </c>
      <c r="K137" s="141" t="str">
        <f t="shared" si="5"/>
        <v/>
      </c>
      <c r="L137" s="141" t="str">
        <f t="shared" si="5"/>
        <v/>
      </c>
      <c r="M137" s="141" t="str">
        <f t="shared" si="5"/>
        <v/>
      </c>
      <c r="N137" s="141" t="str">
        <f t="shared" si="5"/>
        <v/>
      </c>
      <c r="O137" s="141" t="str">
        <f t="shared" si="5"/>
        <v/>
      </c>
      <c r="P137" s="141" t="str">
        <f t="shared" si="5"/>
        <v/>
      </c>
      <c r="Q137" s="141" t="str">
        <f t="shared" si="5"/>
        <v/>
      </c>
      <c r="R137" s="141" t="str">
        <f t="shared" si="5"/>
        <v/>
      </c>
      <c r="S137" s="141" t="str">
        <f t="shared" si="5"/>
        <v/>
      </c>
      <c r="T137" s="141" t="str">
        <f t="shared" si="5"/>
        <v/>
      </c>
      <c r="U137" s="141" t="str">
        <f t="shared" si="5"/>
        <v/>
      </c>
      <c r="V137" s="141" t="str">
        <f t="shared" si="5"/>
        <v>n/a</v>
      </c>
      <c r="W137" s="141" t="str">
        <f t="shared" ref="W137:AL142" si="9">IF(AB113="","","n/a")</f>
        <v>n/a</v>
      </c>
      <c r="X137" s="141" t="str">
        <f t="shared" si="6"/>
        <v>n/a</v>
      </c>
      <c r="Y137" s="141" t="str">
        <f t="shared" si="6"/>
        <v>n/a</v>
      </c>
      <c r="Z137" s="141" t="str">
        <f t="shared" si="6"/>
        <v>n/a</v>
      </c>
      <c r="AA137" s="141" t="str">
        <f t="shared" si="6"/>
        <v>n/a</v>
      </c>
      <c r="AB137" s="141" t="str">
        <f t="shared" si="6"/>
        <v>n/a</v>
      </c>
      <c r="AC137" s="141" t="str">
        <f t="shared" si="6"/>
        <v>n/a</v>
      </c>
      <c r="AD137" s="141" t="str">
        <f t="shared" si="6"/>
        <v>n/a</v>
      </c>
      <c r="AE137" s="141" t="str">
        <f t="shared" si="6"/>
        <v>n/a</v>
      </c>
      <c r="AF137" s="141" t="str">
        <f t="shared" si="6"/>
        <v>n/a</v>
      </c>
      <c r="AG137" s="141" t="str">
        <f t="shared" si="6"/>
        <v>n/a</v>
      </c>
      <c r="AH137" s="141" t="str">
        <f t="shared" si="6"/>
        <v>n/a</v>
      </c>
      <c r="AI137" s="141" t="str">
        <f t="shared" si="6"/>
        <v>n/a</v>
      </c>
      <c r="AJ137" s="141" t="str">
        <f t="shared" si="6"/>
        <v>n/a</v>
      </c>
      <c r="AK137" s="141" t="str">
        <f t="shared" si="6"/>
        <v>n/a</v>
      </c>
      <c r="AL137" s="141" t="str">
        <f t="shared" si="6"/>
        <v>n/a</v>
      </c>
      <c r="AM137" s="141" t="str">
        <f t="shared" ref="AM137:BB142" si="10">IF(AR113="","","n/a")</f>
        <v>n/a</v>
      </c>
      <c r="AN137" s="141" t="str">
        <f t="shared" si="7"/>
        <v>n/a</v>
      </c>
      <c r="AO137" s="141" t="str">
        <f t="shared" si="7"/>
        <v>n/a</v>
      </c>
      <c r="AP137" s="141" t="str">
        <f t="shared" si="7"/>
        <v>n/a</v>
      </c>
      <c r="AQ137" s="141" t="str">
        <f t="shared" si="7"/>
        <v>n/a</v>
      </c>
      <c r="AR137" s="141" t="str">
        <f t="shared" si="7"/>
        <v>n/a</v>
      </c>
      <c r="AS137" s="141" t="str">
        <f t="shared" si="7"/>
        <v>n/a</v>
      </c>
      <c r="AT137" s="141" t="str">
        <f t="shared" si="7"/>
        <v>n/a</v>
      </c>
      <c r="AU137" s="141" t="str">
        <f t="shared" si="7"/>
        <v>n/a</v>
      </c>
      <c r="AV137" s="141" t="str">
        <f t="shared" si="7"/>
        <v>n/a</v>
      </c>
      <c r="AW137" s="141" t="str">
        <f t="shared" si="7"/>
        <v>n/a</v>
      </c>
      <c r="AX137" s="141" t="str">
        <f t="shared" si="7"/>
        <v>n/a</v>
      </c>
      <c r="AY137" s="141" t="str">
        <f t="shared" si="7"/>
        <v>n/a</v>
      </c>
      <c r="AZ137" s="141" t="str">
        <f t="shared" si="7"/>
        <v>n/a</v>
      </c>
      <c r="BA137" s="141" t="str">
        <f t="shared" si="7"/>
        <v>n/a</v>
      </c>
      <c r="BB137" s="141" t="str">
        <f t="shared" si="7"/>
        <v>n/a</v>
      </c>
      <c r="BC137" s="141" t="str">
        <f t="shared" ref="BC137:BM142" si="11">IF(BH113="","","n/a")</f>
        <v>n/a</v>
      </c>
      <c r="BD137" s="141" t="str">
        <f t="shared" si="8"/>
        <v>n/a</v>
      </c>
      <c r="BE137" s="141" t="str">
        <f t="shared" si="8"/>
        <v>n/a</v>
      </c>
      <c r="BF137" s="141" t="str">
        <f t="shared" si="8"/>
        <v>n/a</v>
      </c>
      <c r="BG137" s="141" t="str">
        <f t="shared" si="8"/>
        <v>n/a</v>
      </c>
      <c r="BH137" s="141" t="str">
        <f t="shared" si="8"/>
        <v>n/a</v>
      </c>
      <c r="BI137" s="141" t="str">
        <f t="shared" si="8"/>
        <v>n/a</v>
      </c>
      <c r="BJ137" s="141" t="str">
        <f t="shared" si="8"/>
        <v/>
      </c>
      <c r="BK137" s="141" t="str">
        <f t="shared" si="8"/>
        <v/>
      </c>
      <c r="BL137" s="141" t="str">
        <f t="shared" si="8"/>
        <v/>
      </c>
      <c r="BM137" s="141" t="str">
        <f t="shared" si="8"/>
        <v/>
      </c>
    </row>
    <row r="138" spans="1:72" s="135" customFormat="1" hidden="1" x14ac:dyDescent="0.55000000000000004">
      <c r="A138" s="644"/>
      <c r="B138" s="135" t="s">
        <v>483</v>
      </c>
      <c r="G138" s="141" t="str">
        <f t="shared" si="4"/>
        <v/>
      </c>
      <c r="H138" s="141" t="str">
        <f t="shared" ref="H138:V142" si="12">IF(M114="","","n/a")</f>
        <v/>
      </c>
      <c r="I138" s="141" t="str">
        <f t="shared" si="12"/>
        <v/>
      </c>
      <c r="J138" s="141" t="str">
        <f t="shared" si="12"/>
        <v/>
      </c>
      <c r="K138" s="141" t="str">
        <f t="shared" si="12"/>
        <v/>
      </c>
      <c r="L138" s="141" t="str">
        <f t="shared" si="12"/>
        <v/>
      </c>
      <c r="M138" s="141" t="str">
        <f t="shared" si="12"/>
        <v/>
      </c>
      <c r="N138" s="141" t="str">
        <f t="shared" si="12"/>
        <v/>
      </c>
      <c r="O138" s="141" t="str">
        <f t="shared" si="12"/>
        <v/>
      </c>
      <c r="P138" s="141" t="str">
        <f t="shared" si="12"/>
        <v/>
      </c>
      <c r="Q138" s="141" t="str">
        <f t="shared" si="12"/>
        <v/>
      </c>
      <c r="R138" s="141" t="str">
        <f t="shared" si="12"/>
        <v/>
      </c>
      <c r="S138" s="141" t="str">
        <f t="shared" si="12"/>
        <v/>
      </c>
      <c r="T138" s="141" t="str">
        <f t="shared" si="12"/>
        <v/>
      </c>
      <c r="U138" s="141" t="str">
        <f t="shared" si="12"/>
        <v/>
      </c>
      <c r="V138" s="141" t="str">
        <f t="shared" si="12"/>
        <v/>
      </c>
      <c r="W138" s="141" t="str">
        <f t="shared" si="9"/>
        <v>n/a</v>
      </c>
      <c r="X138" s="141" t="str">
        <f t="shared" si="9"/>
        <v>n/a</v>
      </c>
      <c r="Y138" s="141" t="str">
        <f t="shared" si="9"/>
        <v>n/a</v>
      </c>
      <c r="Z138" s="141" t="str">
        <f t="shared" si="9"/>
        <v>n/a</v>
      </c>
      <c r="AA138" s="141" t="str">
        <f t="shared" si="9"/>
        <v>n/a</v>
      </c>
      <c r="AB138" s="141" t="str">
        <f t="shared" si="9"/>
        <v>n/a</v>
      </c>
      <c r="AC138" s="141" t="str">
        <f t="shared" si="9"/>
        <v>n/a</v>
      </c>
      <c r="AD138" s="141" t="str">
        <f t="shared" si="9"/>
        <v>n/a</v>
      </c>
      <c r="AE138" s="141" t="str">
        <f t="shared" si="9"/>
        <v>n/a</v>
      </c>
      <c r="AF138" s="141" t="str">
        <f t="shared" si="9"/>
        <v>n/a</v>
      </c>
      <c r="AG138" s="141" t="str">
        <f t="shared" si="9"/>
        <v>n/a</v>
      </c>
      <c r="AH138" s="141" t="str">
        <f t="shared" si="9"/>
        <v>n/a</v>
      </c>
      <c r="AI138" s="141" t="str">
        <f t="shared" si="9"/>
        <v>n/a</v>
      </c>
      <c r="AJ138" s="141" t="str">
        <f t="shared" si="9"/>
        <v>n/a</v>
      </c>
      <c r="AK138" s="141" t="str">
        <f t="shared" si="9"/>
        <v>n/a</v>
      </c>
      <c r="AL138" s="141" t="str">
        <f t="shared" si="9"/>
        <v>n/a</v>
      </c>
      <c r="AM138" s="141" t="str">
        <f t="shared" si="10"/>
        <v>n/a</v>
      </c>
      <c r="AN138" s="141" t="str">
        <f t="shared" si="10"/>
        <v>n/a</v>
      </c>
      <c r="AO138" s="141" t="str">
        <f t="shared" si="10"/>
        <v>n/a</v>
      </c>
      <c r="AP138" s="141" t="str">
        <f t="shared" si="10"/>
        <v>n/a</v>
      </c>
      <c r="AQ138" s="141" t="str">
        <f t="shared" si="10"/>
        <v>n/a</v>
      </c>
      <c r="AR138" s="141" t="str">
        <f t="shared" si="10"/>
        <v>n/a</v>
      </c>
      <c r="AS138" s="141" t="str">
        <f t="shared" si="10"/>
        <v>n/a</v>
      </c>
      <c r="AT138" s="141" t="str">
        <f t="shared" si="10"/>
        <v>n/a</v>
      </c>
      <c r="AU138" s="141" t="str">
        <f t="shared" si="10"/>
        <v>n/a</v>
      </c>
      <c r="AV138" s="141" t="str">
        <f t="shared" si="10"/>
        <v>n/a</v>
      </c>
      <c r="AW138" s="141" t="str">
        <f t="shared" si="10"/>
        <v>n/a</v>
      </c>
      <c r="AX138" s="141" t="str">
        <f t="shared" si="10"/>
        <v>n/a</v>
      </c>
      <c r="AY138" s="141" t="str">
        <f t="shared" si="10"/>
        <v>n/a</v>
      </c>
      <c r="AZ138" s="141" t="str">
        <f t="shared" si="10"/>
        <v>n/a</v>
      </c>
      <c r="BA138" s="141" t="str">
        <f t="shared" si="10"/>
        <v>n/a</v>
      </c>
      <c r="BB138" s="141" t="str">
        <f t="shared" si="10"/>
        <v>n/a</v>
      </c>
      <c r="BC138" s="141" t="str">
        <f t="shared" si="11"/>
        <v>n/a</v>
      </c>
      <c r="BD138" s="141" t="str">
        <f t="shared" si="11"/>
        <v>n/a</v>
      </c>
      <c r="BE138" s="141" t="str">
        <f t="shared" si="11"/>
        <v>n/a</v>
      </c>
      <c r="BF138" s="141" t="str">
        <f t="shared" si="11"/>
        <v>n/a</v>
      </c>
      <c r="BG138" s="141" t="str">
        <f t="shared" si="11"/>
        <v>n/a</v>
      </c>
      <c r="BH138" s="141" t="str">
        <f t="shared" si="11"/>
        <v>n/a</v>
      </c>
      <c r="BI138" s="141" t="str">
        <f t="shared" si="11"/>
        <v>n/a</v>
      </c>
      <c r="BJ138" s="141" t="str">
        <f t="shared" si="11"/>
        <v>n/a</v>
      </c>
      <c r="BK138" s="141" t="str">
        <f t="shared" si="11"/>
        <v/>
      </c>
      <c r="BL138" s="141" t="str">
        <f t="shared" si="11"/>
        <v/>
      </c>
      <c r="BM138" s="141" t="str">
        <f t="shared" si="11"/>
        <v/>
      </c>
    </row>
    <row r="139" spans="1:72" s="135" customFormat="1" hidden="1" x14ac:dyDescent="0.55000000000000004">
      <c r="A139" s="644"/>
      <c r="B139" s="135" t="s">
        <v>484</v>
      </c>
      <c r="G139" s="141" t="str">
        <f t="shared" si="4"/>
        <v/>
      </c>
      <c r="H139" s="141" t="str">
        <f t="shared" si="12"/>
        <v/>
      </c>
      <c r="I139" s="141" t="str">
        <f t="shared" si="12"/>
        <v/>
      </c>
      <c r="J139" s="141" t="str">
        <f t="shared" si="12"/>
        <v/>
      </c>
      <c r="K139" s="141" t="str">
        <f t="shared" si="12"/>
        <v/>
      </c>
      <c r="L139" s="141" t="str">
        <f t="shared" si="12"/>
        <v/>
      </c>
      <c r="M139" s="141" t="str">
        <f t="shared" si="12"/>
        <v/>
      </c>
      <c r="N139" s="141" t="str">
        <f t="shared" si="12"/>
        <v/>
      </c>
      <c r="O139" s="141" t="str">
        <f t="shared" si="12"/>
        <v/>
      </c>
      <c r="P139" s="141" t="str">
        <f t="shared" si="12"/>
        <v/>
      </c>
      <c r="Q139" s="141" t="str">
        <f t="shared" si="12"/>
        <v/>
      </c>
      <c r="R139" s="141" t="str">
        <f t="shared" si="12"/>
        <v/>
      </c>
      <c r="S139" s="141" t="str">
        <f t="shared" si="12"/>
        <v/>
      </c>
      <c r="T139" s="141" t="str">
        <f t="shared" si="12"/>
        <v/>
      </c>
      <c r="U139" s="141" t="str">
        <f t="shared" si="12"/>
        <v/>
      </c>
      <c r="V139" s="141" t="str">
        <f t="shared" si="12"/>
        <v/>
      </c>
      <c r="W139" s="141" t="str">
        <f t="shared" si="9"/>
        <v/>
      </c>
      <c r="X139" s="141" t="str">
        <f t="shared" si="9"/>
        <v>n/a</v>
      </c>
      <c r="Y139" s="141" t="str">
        <f t="shared" si="9"/>
        <v>n/a</v>
      </c>
      <c r="Z139" s="141" t="str">
        <f t="shared" si="9"/>
        <v>n/a</v>
      </c>
      <c r="AA139" s="141" t="str">
        <f t="shared" si="9"/>
        <v>n/a</v>
      </c>
      <c r="AB139" s="141" t="str">
        <f t="shared" si="9"/>
        <v>n/a</v>
      </c>
      <c r="AC139" s="141" t="str">
        <f t="shared" si="9"/>
        <v>n/a</v>
      </c>
      <c r="AD139" s="141" t="str">
        <f t="shared" si="9"/>
        <v>n/a</v>
      </c>
      <c r="AE139" s="141" t="str">
        <f t="shared" si="9"/>
        <v>n/a</v>
      </c>
      <c r="AF139" s="141" t="str">
        <f t="shared" si="9"/>
        <v>n/a</v>
      </c>
      <c r="AG139" s="141" t="str">
        <f t="shared" si="9"/>
        <v>n/a</v>
      </c>
      <c r="AH139" s="141" t="str">
        <f t="shared" si="9"/>
        <v>n/a</v>
      </c>
      <c r="AI139" s="141" t="str">
        <f t="shared" si="9"/>
        <v>n/a</v>
      </c>
      <c r="AJ139" s="141" t="str">
        <f t="shared" si="9"/>
        <v>n/a</v>
      </c>
      <c r="AK139" s="141" t="str">
        <f t="shared" si="9"/>
        <v>n/a</v>
      </c>
      <c r="AL139" s="141" t="str">
        <f t="shared" si="9"/>
        <v>n/a</v>
      </c>
      <c r="AM139" s="141" t="str">
        <f t="shared" si="10"/>
        <v>n/a</v>
      </c>
      <c r="AN139" s="141" t="str">
        <f t="shared" si="10"/>
        <v>n/a</v>
      </c>
      <c r="AO139" s="141" t="str">
        <f t="shared" si="10"/>
        <v>n/a</v>
      </c>
      <c r="AP139" s="141" t="str">
        <f t="shared" si="10"/>
        <v>n/a</v>
      </c>
      <c r="AQ139" s="141" t="str">
        <f t="shared" si="10"/>
        <v>n/a</v>
      </c>
      <c r="AR139" s="141" t="str">
        <f t="shared" si="10"/>
        <v>n/a</v>
      </c>
      <c r="AS139" s="141" t="str">
        <f t="shared" si="10"/>
        <v>n/a</v>
      </c>
      <c r="AT139" s="141" t="str">
        <f t="shared" si="10"/>
        <v>n/a</v>
      </c>
      <c r="AU139" s="141" t="str">
        <f t="shared" si="10"/>
        <v>n/a</v>
      </c>
      <c r="AV139" s="141" t="str">
        <f t="shared" si="10"/>
        <v>n/a</v>
      </c>
      <c r="AW139" s="141" t="str">
        <f t="shared" si="10"/>
        <v>n/a</v>
      </c>
      <c r="AX139" s="141" t="str">
        <f t="shared" si="10"/>
        <v>n/a</v>
      </c>
      <c r="AY139" s="141" t="str">
        <f t="shared" si="10"/>
        <v>n/a</v>
      </c>
      <c r="AZ139" s="141" t="str">
        <f t="shared" si="10"/>
        <v>n/a</v>
      </c>
      <c r="BA139" s="141" t="str">
        <f t="shared" si="10"/>
        <v>n/a</v>
      </c>
      <c r="BB139" s="141" t="str">
        <f t="shared" si="10"/>
        <v>n/a</v>
      </c>
      <c r="BC139" s="141" t="str">
        <f t="shared" si="11"/>
        <v>n/a</v>
      </c>
      <c r="BD139" s="141" t="str">
        <f t="shared" si="11"/>
        <v>n/a</v>
      </c>
      <c r="BE139" s="141" t="str">
        <f t="shared" si="11"/>
        <v>n/a</v>
      </c>
      <c r="BF139" s="141" t="str">
        <f t="shared" si="11"/>
        <v>n/a</v>
      </c>
      <c r="BG139" s="141" t="str">
        <f t="shared" si="11"/>
        <v>n/a</v>
      </c>
      <c r="BH139" s="141" t="str">
        <f t="shared" si="11"/>
        <v>n/a</v>
      </c>
      <c r="BI139" s="141" t="str">
        <f t="shared" si="11"/>
        <v>n/a</v>
      </c>
      <c r="BJ139" s="141" t="str">
        <f t="shared" si="11"/>
        <v>n/a</v>
      </c>
      <c r="BK139" s="141" t="str">
        <f t="shared" si="11"/>
        <v>n/a</v>
      </c>
      <c r="BL139" s="141" t="str">
        <f t="shared" si="11"/>
        <v/>
      </c>
      <c r="BM139" s="141" t="str">
        <f t="shared" si="11"/>
        <v/>
      </c>
    </row>
    <row r="140" spans="1:72" s="135" customFormat="1" hidden="1" x14ac:dyDescent="0.55000000000000004">
      <c r="A140" s="644"/>
      <c r="B140" s="135" t="s">
        <v>485</v>
      </c>
      <c r="G140" s="141" t="str">
        <f t="shared" si="4"/>
        <v/>
      </c>
      <c r="H140" s="141" t="str">
        <f t="shared" si="12"/>
        <v/>
      </c>
      <c r="I140" s="141" t="str">
        <f t="shared" si="12"/>
        <v/>
      </c>
      <c r="J140" s="141" t="str">
        <f t="shared" si="12"/>
        <v/>
      </c>
      <c r="K140" s="141" t="str">
        <f t="shared" si="12"/>
        <v/>
      </c>
      <c r="L140" s="141" t="str">
        <f t="shared" si="12"/>
        <v/>
      </c>
      <c r="M140" s="141" t="str">
        <f t="shared" si="12"/>
        <v/>
      </c>
      <c r="N140" s="141" t="str">
        <f t="shared" si="12"/>
        <v/>
      </c>
      <c r="O140" s="141" t="str">
        <f t="shared" si="12"/>
        <v/>
      </c>
      <c r="P140" s="141" t="str">
        <f t="shared" si="12"/>
        <v/>
      </c>
      <c r="Q140" s="141" t="str">
        <f t="shared" si="12"/>
        <v/>
      </c>
      <c r="R140" s="141" t="str">
        <f t="shared" si="12"/>
        <v/>
      </c>
      <c r="S140" s="141" t="str">
        <f t="shared" si="12"/>
        <v/>
      </c>
      <c r="T140" s="141" t="str">
        <f t="shared" si="12"/>
        <v/>
      </c>
      <c r="U140" s="141" t="str">
        <f t="shared" si="12"/>
        <v/>
      </c>
      <c r="V140" s="141" t="str">
        <f t="shared" si="12"/>
        <v/>
      </c>
      <c r="W140" s="141" t="str">
        <f t="shared" si="9"/>
        <v/>
      </c>
      <c r="X140" s="141" t="str">
        <f t="shared" si="9"/>
        <v/>
      </c>
      <c r="Y140" s="141" t="str">
        <f t="shared" si="9"/>
        <v>n/a</v>
      </c>
      <c r="Z140" s="141" t="str">
        <f t="shared" si="9"/>
        <v>n/a</v>
      </c>
      <c r="AA140" s="141" t="str">
        <f t="shared" si="9"/>
        <v>n/a</v>
      </c>
      <c r="AB140" s="141" t="str">
        <f t="shared" si="9"/>
        <v>n/a</v>
      </c>
      <c r="AC140" s="141" t="str">
        <f t="shared" si="9"/>
        <v>n/a</v>
      </c>
      <c r="AD140" s="141" t="str">
        <f t="shared" si="9"/>
        <v>n/a</v>
      </c>
      <c r="AE140" s="141" t="str">
        <f t="shared" si="9"/>
        <v>n/a</v>
      </c>
      <c r="AF140" s="141" t="str">
        <f t="shared" si="9"/>
        <v>n/a</v>
      </c>
      <c r="AG140" s="141" t="str">
        <f t="shared" si="9"/>
        <v>n/a</v>
      </c>
      <c r="AH140" s="141" t="str">
        <f t="shared" si="9"/>
        <v>n/a</v>
      </c>
      <c r="AI140" s="141" t="str">
        <f t="shared" si="9"/>
        <v>n/a</v>
      </c>
      <c r="AJ140" s="141" t="str">
        <f t="shared" si="9"/>
        <v>n/a</v>
      </c>
      <c r="AK140" s="141" t="str">
        <f t="shared" si="9"/>
        <v>n/a</v>
      </c>
      <c r="AL140" s="141" t="str">
        <f t="shared" si="9"/>
        <v>n/a</v>
      </c>
      <c r="AM140" s="141" t="str">
        <f t="shared" si="10"/>
        <v>n/a</v>
      </c>
      <c r="AN140" s="141" t="str">
        <f t="shared" si="10"/>
        <v>n/a</v>
      </c>
      <c r="AO140" s="141" t="str">
        <f t="shared" si="10"/>
        <v>n/a</v>
      </c>
      <c r="AP140" s="141" t="str">
        <f t="shared" si="10"/>
        <v>n/a</v>
      </c>
      <c r="AQ140" s="141" t="str">
        <f t="shared" si="10"/>
        <v>n/a</v>
      </c>
      <c r="AR140" s="141" t="str">
        <f t="shared" si="10"/>
        <v>n/a</v>
      </c>
      <c r="AS140" s="141" t="str">
        <f t="shared" si="10"/>
        <v>n/a</v>
      </c>
      <c r="AT140" s="141" t="str">
        <f t="shared" si="10"/>
        <v>n/a</v>
      </c>
      <c r="AU140" s="141" t="str">
        <f t="shared" si="10"/>
        <v>n/a</v>
      </c>
      <c r="AV140" s="141" t="str">
        <f t="shared" si="10"/>
        <v>n/a</v>
      </c>
      <c r="AW140" s="141" t="str">
        <f t="shared" si="10"/>
        <v>n/a</v>
      </c>
      <c r="AX140" s="141" t="str">
        <f t="shared" si="10"/>
        <v>n/a</v>
      </c>
      <c r="AY140" s="141" t="str">
        <f t="shared" si="10"/>
        <v>n/a</v>
      </c>
      <c r="AZ140" s="141" t="str">
        <f t="shared" si="10"/>
        <v>n/a</v>
      </c>
      <c r="BA140" s="141" t="str">
        <f t="shared" si="10"/>
        <v>n/a</v>
      </c>
      <c r="BB140" s="141" t="str">
        <f t="shared" si="10"/>
        <v>n/a</v>
      </c>
      <c r="BC140" s="141" t="str">
        <f t="shared" si="11"/>
        <v>n/a</v>
      </c>
      <c r="BD140" s="141" t="str">
        <f t="shared" si="11"/>
        <v>n/a</v>
      </c>
      <c r="BE140" s="141" t="str">
        <f t="shared" si="11"/>
        <v>n/a</v>
      </c>
      <c r="BF140" s="141" t="str">
        <f t="shared" si="11"/>
        <v>n/a</v>
      </c>
      <c r="BG140" s="141" t="str">
        <f t="shared" si="11"/>
        <v>n/a</v>
      </c>
      <c r="BH140" s="141" t="str">
        <f t="shared" si="11"/>
        <v>n/a</v>
      </c>
      <c r="BI140" s="141" t="str">
        <f t="shared" si="11"/>
        <v>n/a</v>
      </c>
      <c r="BJ140" s="141" t="str">
        <f t="shared" si="11"/>
        <v>n/a</v>
      </c>
      <c r="BK140" s="141" t="str">
        <f t="shared" si="11"/>
        <v>n/a</v>
      </c>
      <c r="BL140" s="141" t="str">
        <f t="shared" si="11"/>
        <v>n/a</v>
      </c>
      <c r="BM140" s="141" t="str">
        <f t="shared" si="11"/>
        <v/>
      </c>
    </row>
    <row r="141" spans="1:72" s="135" customFormat="1" hidden="1" x14ac:dyDescent="0.55000000000000004">
      <c r="A141" s="644"/>
      <c r="B141" s="135" t="s">
        <v>486</v>
      </c>
      <c r="G141" s="141" t="str">
        <f t="shared" si="4"/>
        <v/>
      </c>
      <c r="H141" s="141" t="str">
        <f t="shared" si="12"/>
        <v/>
      </c>
      <c r="I141" s="141" t="str">
        <f t="shared" si="12"/>
        <v/>
      </c>
      <c r="J141" s="141" t="str">
        <f t="shared" si="12"/>
        <v/>
      </c>
      <c r="K141" s="141" t="str">
        <f t="shared" si="12"/>
        <v/>
      </c>
      <c r="L141" s="141" t="str">
        <f t="shared" si="12"/>
        <v/>
      </c>
      <c r="M141" s="141" t="str">
        <f t="shared" si="12"/>
        <v/>
      </c>
      <c r="N141" s="141" t="str">
        <f t="shared" si="12"/>
        <v/>
      </c>
      <c r="O141" s="141" t="str">
        <f t="shared" si="12"/>
        <v/>
      </c>
      <c r="P141" s="141" t="str">
        <f t="shared" si="12"/>
        <v/>
      </c>
      <c r="Q141" s="141" t="str">
        <f t="shared" si="12"/>
        <v/>
      </c>
      <c r="R141" s="141" t="str">
        <f t="shared" si="12"/>
        <v/>
      </c>
      <c r="S141" s="141" t="str">
        <f t="shared" si="12"/>
        <v/>
      </c>
      <c r="T141" s="141" t="str">
        <f t="shared" si="12"/>
        <v/>
      </c>
      <c r="U141" s="141" t="str">
        <f t="shared" si="12"/>
        <v/>
      </c>
      <c r="V141" s="141" t="str">
        <f t="shared" si="12"/>
        <v/>
      </c>
      <c r="W141" s="141" t="str">
        <f t="shared" si="9"/>
        <v/>
      </c>
      <c r="X141" s="141" t="str">
        <f t="shared" si="9"/>
        <v/>
      </c>
      <c r="Y141" s="141" t="str">
        <f t="shared" si="9"/>
        <v/>
      </c>
      <c r="Z141" s="141" t="str">
        <f t="shared" si="9"/>
        <v>n/a</v>
      </c>
      <c r="AA141" s="141" t="str">
        <f t="shared" si="9"/>
        <v>n/a</v>
      </c>
      <c r="AB141" s="141" t="str">
        <f t="shared" si="9"/>
        <v>n/a</v>
      </c>
      <c r="AC141" s="141" t="str">
        <f t="shared" si="9"/>
        <v>n/a</v>
      </c>
      <c r="AD141" s="141" t="str">
        <f t="shared" si="9"/>
        <v>n/a</v>
      </c>
      <c r="AE141" s="141" t="str">
        <f t="shared" si="9"/>
        <v>n/a</v>
      </c>
      <c r="AF141" s="141" t="str">
        <f t="shared" si="9"/>
        <v>n/a</v>
      </c>
      <c r="AG141" s="141" t="str">
        <f t="shared" si="9"/>
        <v>n/a</v>
      </c>
      <c r="AH141" s="141" t="str">
        <f t="shared" si="9"/>
        <v>n/a</v>
      </c>
      <c r="AI141" s="141" t="str">
        <f t="shared" si="9"/>
        <v>n/a</v>
      </c>
      <c r="AJ141" s="141" t="str">
        <f t="shared" si="9"/>
        <v>n/a</v>
      </c>
      <c r="AK141" s="141" t="str">
        <f t="shared" si="9"/>
        <v>n/a</v>
      </c>
      <c r="AL141" s="141" t="str">
        <f t="shared" si="9"/>
        <v>n/a</v>
      </c>
      <c r="AM141" s="141" t="str">
        <f t="shared" si="10"/>
        <v>n/a</v>
      </c>
      <c r="AN141" s="141" t="str">
        <f t="shared" si="10"/>
        <v>n/a</v>
      </c>
      <c r="AO141" s="141" t="str">
        <f t="shared" si="10"/>
        <v>n/a</v>
      </c>
      <c r="AP141" s="141" t="str">
        <f t="shared" si="10"/>
        <v>n/a</v>
      </c>
      <c r="AQ141" s="141" t="str">
        <f t="shared" si="10"/>
        <v>n/a</v>
      </c>
      <c r="AR141" s="141" t="str">
        <f t="shared" si="10"/>
        <v>n/a</v>
      </c>
      <c r="AS141" s="141" t="str">
        <f t="shared" si="10"/>
        <v>n/a</v>
      </c>
      <c r="AT141" s="141" t="str">
        <f t="shared" si="10"/>
        <v>n/a</v>
      </c>
      <c r="AU141" s="141" t="str">
        <f t="shared" si="10"/>
        <v>n/a</v>
      </c>
      <c r="AV141" s="141" t="str">
        <f t="shared" si="10"/>
        <v>n/a</v>
      </c>
      <c r="AW141" s="141" t="str">
        <f t="shared" si="10"/>
        <v>n/a</v>
      </c>
      <c r="AX141" s="141" t="str">
        <f t="shared" si="10"/>
        <v>n/a</v>
      </c>
      <c r="AY141" s="141" t="str">
        <f t="shared" si="10"/>
        <v>n/a</v>
      </c>
      <c r="AZ141" s="141" t="str">
        <f t="shared" si="10"/>
        <v>n/a</v>
      </c>
      <c r="BA141" s="141" t="str">
        <f t="shared" si="10"/>
        <v>n/a</v>
      </c>
      <c r="BB141" s="141" t="str">
        <f t="shared" si="10"/>
        <v>n/a</v>
      </c>
      <c r="BC141" s="141" t="str">
        <f t="shared" si="11"/>
        <v>n/a</v>
      </c>
      <c r="BD141" s="141" t="str">
        <f t="shared" si="11"/>
        <v>n/a</v>
      </c>
      <c r="BE141" s="141" t="str">
        <f t="shared" si="11"/>
        <v>n/a</v>
      </c>
      <c r="BF141" s="141" t="str">
        <f t="shared" si="11"/>
        <v>n/a</v>
      </c>
      <c r="BG141" s="141" t="str">
        <f t="shared" si="11"/>
        <v>n/a</v>
      </c>
      <c r="BH141" s="141" t="str">
        <f t="shared" si="11"/>
        <v>n/a</v>
      </c>
      <c r="BI141" s="141" t="str">
        <f t="shared" si="11"/>
        <v>n/a</v>
      </c>
      <c r="BJ141" s="141" t="str">
        <f t="shared" si="11"/>
        <v>n/a</v>
      </c>
      <c r="BK141" s="141" t="str">
        <f t="shared" si="11"/>
        <v>n/a</v>
      </c>
      <c r="BL141" s="141" t="str">
        <f t="shared" si="11"/>
        <v>n/a</v>
      </c>
      <c r="BM141" s="141" t="str">
        <f t="shared" si="11"/>
        <v>n/a</v>
      </c>
    </row>
    <row r="142" spans="1:72" s="135" customFormat="1" hidden="1" x14ac:dyDescent="0.55000000000000004">
      <c r="A142" s="644"/>
      <c r="B142" s="142" t="s">
        <v>525</v>
      </c>
      <c r="C142" s="142"/>
      <c r="D142" s="142"/>
      <c r="E142" s="142"/>
      <c r="G142" s="141" t="str">
        <f t="shared" si="4"/>
        <v>n/a</v>
      </c>
      <c r="H142" s="141" t="str">
        <f t="shared" si="12"/>
        <v>n/a</v>
      </c>
      <c r="I142" s="141" t="str">
        <f t="shared" si="12"/>
        <v>n/a</v>
      </c>
      <c r="J142" s="141" t="str">
        <f t="shared" si="12"/>
        <v>n/a</v>
      </c>
      <c r="K142" s="141" t="str">
        <f t="shared" si="12"/>
        <v>n/a</v>
      </c>
      <c r="L142" s="141" t="str">
        <f t="shared" si="12"/>
        <v>n/a</v>
      </c>
      <c r="M142" s="141" t="str">
        <f t="shared" si="12"/>
        <v>n/a</v>
      </c>
      <c r="N142" s="141" t="str">
        <f t="shared" si="12"/>
        <v>n/a</v>
      </c>
      <c r="O142" s="141" t="str">
        <f t="shared" si="12"/>
        <v>n/a</v>
      </c>
      <c r="P142" s="141" t="str">
        <f t="shared" si="12"/>
        <v>n/a</v>
      </c>
      <c r="Q142" s="141" t="str">
        <f t="shared" si="12"/>
        <v>n/a</v>
      </c>
      <c r="R142" s="141" t="str">
        <f t="shared" si="12"/>
        <v>n/a</v>
      </c>
      <c r="S142" s="141" t="str">
        <f t="shared" si="12"/>
        <v>n/a</v>
      </c>
      <c r="T142" s="141" t="str">
        <f t="shared" si="12"/>
        <v>n/a</v>
      </c>
      <c r="U142" s="141" t="str">
        <f t="shared" si="12"/>
        <v>n/a</v>
      </c>
      <c r="V142" s="141" t="str">
        <f t="shared" si="12"/>
        <v>n/a</v>
      </c>
      <c r="W142" s="141" t="str">
        <f t="shared" si="9"/>
        <v>n/a</v>
      </c>
      <c r="X142" s="141" t="str">
        <f t="shared" si="9"/>
        <v>n/a</v>
      </c>
      <c r="Y142" s="141" t="str">
        <f t="shared" si="9"/>
        <v>n/a</v>
      </c>
      <c r="Z142" s="141" t="str">
        <f t="shared" si="9"/>
        <v>n/a</v>
      </c>
      <c r="AA142" s="141" t="str">
        <f t="shared" si="9"/>
        <v>n/a</v>
      </c>
      <c r="AB142" s="141" t="str">
        <f t="shared" si="9"/>
        <v>n/a</v>
      </c>
      <c r="AC142" s="141" t="str">
        <f t="shared" si="9"/>
        <v>n/a</v>
      </c>
      <c r="AD142" s="141" t="str">
        <f t="shared" si="9"/>
        <v>n/a</v>
      </c>
      <c r="AE142" s="141" t="str">
        <f t="shared" si="9"/>
        <v>n/a</v>
      </c>
      <c r="AF142" s="141" t="str">
        <f t="shared" si="9"/>
        <v>n/a</v>
      </c>
      <c r="AG142" s="141" t="str">
        <f t="shared" si="9"/>
        <v>n/a</v>
      </c>
      <c r="AH142" s="141" t="str">
        <f t="shared" si="9"/>
        <v>n/a</v>
      </c>
      <c r="AI142" s="141" t="str">
        <f t="shared" si="9"/>
        <v>n/a</v>
      </c>
      <c r="AJ142" s="141" t="str">
        <f t="shared" si="9"/>
        <v>n/a</v>
      </c>
      <c r="AK142" s="141" t="str">
        <f t="shared" si="9"/>
        <v>n/a</v>
      </c>
      <c r="AL142" s="141" t="str">
        <f t="shared" si="9"/>
        <v>n/a</v>
      </c>
      <c r="AM142" s="141" t="str">
        <f t="shared" si="10"/>
        <v>n/a</v>
      </c>
      <c r="AN142" s="141" t="str">
        <f t="shared" si="10"/>
        <v>n/a</v>
      </c>
      <c r="AO142" s="141" t="str">
        <f t="shared" si="10"/>
        <v>n/a</v>
      </c>
      <c r="AP142" s="141" t="str">
        <f t="shared" si="10"/>
        <v>n/a</v>
      </c>
      <c r="AQ142" s="141" t="str">
        <f t="shared" si="10"/>
        <v>n/a</v>
      </c>
      <c r="AR142" s="141" t="str">
        <f t="shared" si="10"/>
        <v>n/a</v>
      </c>
      <c r="AS142" s="141" t="str">
        <f t="shared" si="10"/>
        <v>n/a</v>
      </c>
      <c r="AT142" s="141" t="str">
        <f t="shared" si="10"/>
        <v>n/a</v>
      </c>
      <c r="AU142" s="141" t="str">
        <f t="shared" si="10"/>
        <v>n/a</v>
      </c>
      <c r="AV142" s="141" t="str">
        <f t="shared" si="10"/>
        <v>n/a</v>
      </c>
      <c r="AW142" s="141" t="str">
        <f t="shared" si="10"/>
        <v>n/a</v>
      </c>
      <c r="AX142" s="141" t="str">
        <f t="shared" si="10"/>
        <v>n/a</v>
      </c>
      <c r="AY142" s="141" t="str">
        <f t="shared" si="10"/>
        <v>n/a</v>
      </c>
      <c r="AZ142" s="141" t="str">
        <f t="shared" si="10"/>
        <v>n/a</v>
      </c>
      <c r="BA142" s="141" t="str">
        <f t="shared" si="10"/>
        <v>n/a</v>
      </c>
      <c r="BB142" s="141" t="str">
        <f t="shared" si="10"/>
        <v>n/a</v>
      </c>
      <c r="BC142" s="141" t="str">
        <f t="shared" si="11"/>
        <v>n/a</v>
      </c>
      <c r="BD142" s="141" t="str">
        <f t="shared" si="11"/>
        <v>n/a</v>
      </c>
      <c r="BE142" s="141" t="str">
        <f t="shared" si="11"/>
        <v>n/a</v>
      </c>
      <c r="BF142" s="141" t="str">
        <f t="shared" si="11"/>
        <v>n/a</v>
      </c>
      <c r="BG142" s="141" t="str">
        <f t="shared" si="11"/>
        <v>n/a</v>
      </c>
      <c r="BH142" s="141" t="str">
        <f t="shared" si="11"/>
        <v>n/a</v>
      </c>
      <c r="BI142" s="141" t="str">
        <f t="shared" si="11"/>
        <v>n/a</v>
      </c>
      <c r="BJ142" s="141" t="str">
        <f t="shared" si="11"/>
        <v>n/a</v>
      </c>
      <c r="BK142" s="141" t="str">
        <f t="shared" si="11"/>
        <v>n/a</v>
      </c>
      <c r="BL142" s="141" t="str">
        <f t="shared" si="11"/>
        <v>n/a</v>
      </c>
      <c r="BM142" s="141" t="str">
        <f t="shared" si="11"/>
        <v>n/a</v>
      </c>
      <c r="BN142" s="141"/>
    </row>
    <row r="144" spans="1:72" x14ac:dyDescent="0.55000000000000004">
      <c r="A144" s="638" t="s">
        <v>488</v>
      </c>
      <c r="B144" s="128" t="s">
        <v>517</v>
      </c>
      <c r="C144" s="332"/>
      <c r="D144" s="332"/>
      <c r="E144" s="332"/>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row>
    <row r="145" spans="1:65" x14ac:dyDescent="0.55000000000000004">
      <c r="A145" s="639"/>
      <c r="B145" t="s">
        <v>466</v>
      </c>
      <c r="G145" s="1">
        <f>IF(Income_CF!G147="","",(1+'Cost and Benefit Parameters'!$C$17)*Income_CF!G147*(Cohort_WP!G145/Cohort_CF!G145))</f>
        <v>348519.04250808147</v>
      </c>
      <c r="H145" s="1">
        <f>IF(Income_CF!H147="","",(1+'Cost and Benefit Parameters'!$C$17)*Income_CF!H147*(Cohort_WP!H145/Cohort_CF!H145))</f>
        <v>362038.90277916385</v>
      </c>
      <c r="I145" s="1">
        <f>IF(Income_CF!I147="","",(1+'Cost and Benefit Parameters'!$C$17)*Income_CF!I147*(Cohort_WP!I145/Cohort_CF!I145))</f>
        <v>375857.647464126</v>
      </c>
      <c r="J145" s="1">
        <f>IF(Income_CF!J147="","",(1+'Cost and Benefit Parameters'!$C$17)*Income_CF!J147*(Cohort_WP!J145/Cohort_CF!J145))</f>
        <v>389969.79085427901</v>
      </c>
      <c r="K145" s="1">
        <f>IF(Income_CF!K147="","",(1+'Cost and Benefit Parameters'!$C$17)*Income_CF!K147*(Cohort_WP!K145/Cohort_CF!K145))</f>
        <v>406843.29186141753</v>
      </c>
      <c r="L145" s="1">
        <f>IF(Income_CF!L147="","",(1+'Cost and Benefit Parameters'!$C$17)*Income_CF!L147*(Cohort_WP!L145/Cohort_CF!L145))</f>
        <v>421359.70761145104</v>
      </c>
      <c r="M145" s="1">
        <f>IF(Income_CF!M147="","",(1+'Cost and Benefit Parameters'!$C$17)*Income_CF!M147*(Cohort_WP!M145/Cohort_CF!M145))</f>
        <v>436132.31998048763</v>
      </c>
      <c r="N145" s="1">
        <f>IF(Income_CF!N147="","",(1+'Cost and Benefit Parameters'!$C$17)*Income_CF!N147*(Cohort_WP!N145/Cohort_CF!N145))</f>
        <v>451152.078588737</v>
      </c>
      <c r="O145" s="1">
        <f>IF(Income_CF!O147="","",(1+'Cost and Benefit Parameters'!$C$17)*Income_CF!O147*(Cohort_WP!O145/Cohort_CF!O145))</f>
        <v>466409.16622455168</v>
      </c>
      <c r="P145" s="1">
        <f>IF(Income_CF!P147="","",(1+'Cost and Benefit Parameters'!$C$17)*Income_CF!P147*(Cohort_WP!P145/Cohort_CF!P145))</f>
        <v>481892.99639509112</v>
      </c>
      <c r="Q145" s="1">
        <f>IF(Income_CF!Q147="","",(1+'Cost and Benefit Parameters'!$C$17)*Income_CF!Q147*(Cohort_WP!Q145/Cohort_CF!Q145))</f>
        <v>497592.21313912899</v>
      </c>
      <c r="R145" s="1">
        <f>IF(Income_CF!R147="","",(1+'Cost and Benefit Parameters'!$C$17)*Income_CF!R147*(Cohort_WP!R145/Cohort_CF!R145))</f>
        <v>513494.69317915372</v>
      </c>
      <c r="S145" s="1">
        <f>IF(Income_CF!S147="","",(1+'Cost and Benefit Parameters'!$C$17)*Income_CF!S147*(Cohort_WP!S145/Cohort_CF!S145))</f>
        <v>529587.55048252922</v>
      </c>
      <c r="T145" s="1">
        <f>IF(Income_CF!T147="","",(1+'Cost and Benefit Parameters'!$C$17)*Income_CF!T147*(Cohort_WP!T145/Cohort_CF!T145))</f>
        <v>545857.14329351077</v>
      </c>
      <c r="U145" s="1">
        <f>IF(Income_CF!U147="","",(1+'Cost and Benefit Parameters'!$C$17)*Income_CF!U147*(Cohort_WP!U145/Cohort_CF!U145))</f>
        <v>562289.08368933236</v>
      </c>
      <c r="V145" s="1">
        <f>IF(Income_CF!V147="","",(1+'Cost and Benefit Parameters'!$C$17)*Income_CF!V147*(Cohort_WP!V145/Cohort_CF!V145))</f>
        <v>578868.24970456806</v>
      </c>
      <c r="W145" s="1">
        <f>IF(Income_CF!W147="","",(1+'Cost and Benefit Parameters'!$C$17)*Income_CF!W147*(Cohort_WP!W145/Cohort_CF!W145))</f>
        <v>595578.80005831074</v>
      </c>
      <c r="X145" s="1">
        <f>IF(Income_CF!X147="","",(1+'Cost and Benefit Parameters'!$C$17)*Income_CF!X147*(Cohort_WP!X145/Cohort_CF!X145))</f>
        <v>612404.19150876848</v>
      </c>
      <c r="Y145" s="1">
        <f>IF(Income_CF!Y147="","",(1+'Cost and Benefit Parameters'!$C$17)*Income_CF!Y147*(Cohort_WP!Y145/Cohort_CF!Y145))</f>
        <v>629327.19884933229</v>
      </c>
      <c r="Z145" s="1">
        <f>IF(Income_CF!Z147="","",(1+'Cost and Benefit Parameters'!$C$17)*Income_CF!Z147*(Cohort_WP!Z145/Cohort_CF!Z145))</f>
        <v>646329.93754940317</v>
      </c>
      <c r="AA145" s="1">
        <f>IF(Income_CF!AA147="","",(1+'Cost and Benefit Parameters'!$C$17)*Income_CF!AA147*(Cohort_WP!AA145/Cohort_CF!AA145))</f>
        <v>663393.88903204806</v>
      </c>
      <c r="AB145" s="1">
        <f>IF(Income_CF!AB147="","",(1+'Cost and Benefit Parameters'!$C$17)*Income_CF!AB147*(Cohort_WP!AB145/Cohort_CF!AB145))</f>
        <v>680499.9285691689</v>
      </c>
      <c r="AC145" s="1">
        <f>IF(Income_CF!AC147="","",(1+'Cost and Benefit Parameters'!$C$17)*Income_CF!AC147*(Cohort_WP!AC145/Cohort_CF!AC145))</f>
        <v>697628.35576312698</v>
      </c>
      <c r="AD145" s="1">
        <f>IF(Income_CF!AD147="","",(1+'Cost and Benefit Parameters'!$C$17)*Income_CF!AD147*(Cohort_WP!AD145/Cohort_CF!AD145))</f>
        <v>714758.92757203151</v>
      </c>
      <c r="AE145" s="1">
        <f>IF(Income_CF!AE147="","",(1+'Cost and Benefit Parameters'!$C$17)*Income_CF!AE147*(Cohort_WP!AE145/Cohort_CF!AE145))</f>
        <v>731870.89382391179</v>
      </c>
      <c r="AF145" s="1">
        <f>IF(Income_CF!AF147="","",(1+'Cost and Benefit Parameters'!$C$17)*Income_CF!AF147*(Cohort_WP!AF145/Cohort_CF!AF145))</f>
        <v>748943.03515299235</v>
      </c>
      <c r="AG145" s="1">
        <f>IF(Income_CF!AG147="","",(1+'Cost and Benefit Parameters'!$C$17)*Income_CF!AG147*(Cohort_WP!AG145/Cohort_CF!AG145))</f>
        <v>765953.70327944856</v>
      </c>
      <c r="AH145" s="1">
        <f>IF(Income_CF!AH147="","",(1+'Cost and Benefit Parameters'!$C$17)*Income_CF!AH147*(Cohort_WP!AH145/Cohort_CF!AH145))</f>
        <v>782880.86354201986</v>
      </c>
      <c r="AI145" s="1">
        <f>IF(Income_CF!AI147="","",(1+'Cost and Benefit Parameters'!$C$17)*Income_CF!AI147*(Cohort_WP!AI145/Cohort_CF!AI145))</f>
        <v>799702.13958127948</v>
      </c>
      <c r="AJ145" s="1">
        <f>IF(Income_CF!AJ147="","",(1+'Cost and Benefit Parameters'!$C$17)*Income_CF!AJ147*(Cohort_WP!AJ145/Cohort_CF!AJ145))</f>
        <v>816394.86005976761</v>
      </c>
      <c r="AK145" s="1">
        <f>IF(Income_CF!AK147="","",(1+'Cost and Benefit Parameters'!$C$17)*Income_CF!AK147*(Cohort_WP!AK145/Cohort_CF!AK145))</f>
        <v>832936.10729410872</v>
      </c>
      <c r="AL145" s="1">
        <f>IF(Income_CF!AL147="","",(1+'Cost and Benefit Parameters'!$C$17)*Income_CF!AL147*(Cohort_WP!AL145/Cohort_CF!AL145))</f>
        <v>849302.76766329492</v>
      </c>
      <c r="AM145" s="1">
        <f>IF(Income_CF!AM147="","",(1+'Cost and Benefit Parameters'!$C$17)*Income_CF!AM147*(Cohort_WP!AM145/Cohort_CF!AM145))</f>
        <v>865471.58364701038</v>
      </c>
      <c r="AN145" s="1">
        <f>IF(Income_CF!AN147="","",(1+'Cost and Benefit Parameters'!$C$17)*Income_CF!AN147*(Cohort_WP!AN145/Cohort_CF!AN145))</f>
        <v>881419.20733786293</v>
      </c>
      <c r="AO145" s="1">
        <f>IF(Income_CF!AO147="","",(1+'Cost and Benefit Parameters'!$C$17)*Income_CF!AO147*(Cohort_WP!AO145/Cohort_CF!AO145))</f>
        <v>897122.25526210305</v>
      </c>
      <c r="AP145" s="1">
        <f>IF(Income_CF!AP147="","",(1+'Cost and Benefit Parameters'!$C$17)*Income_CF!AP147*(Cohort_WP!AP145/Cohort_CF!AP145))</f>
        <v>912557.36433463474</v>
      </c>
      <c r="AQ145" s="1">
        <f>IF(Income_CF!AQ147="","",(1+'Cost and Benefit Parameters'!$C$17)*Income_CF!AQ147*(Cohort_WP!AQ145/Cohort_CF!AQ145))</f>
        <v>927701.24876602658</v>
      </c>
      <c r="AR145" s="1">
        <f>IF(Income_CF!AR147="","",(1+'Cost and Benefit Parameters'!$C$17)*Income_CF!AR147*(Cohort_WP!AR145/Cohort_CF!AR145))</f>
        <v>942530.75773198064</v>
      </c>
      <c r="AS145" s="1">
        <f>IF(Income_CF!AS147="","",(1+'Cost and Benefit Parameters'!$C$17)*Income_CF!AS147*(Cohort_WP!AS145/Cohort_CF!AS145))</f>
        <v>957022.9336090493</v>
      </c>
      <c r="AT145" s="1">
        <f>IF(Income_CF!AT147="","",(1+'Cost and Benefit Parameters'!$C$17)*Income_CF!AT147*(Cohort_WP!AT145/Cohort_CF!AT145))</f>
        <v>971155.07057483424</v>
      </c>
      <c r="AU145" s="1" t="str">
        <f>IF(Income_CF!AU147="","",(1+'Cost and Benefit Parameters'!$C$17)*Income_CF!AU147*(Cohort_WP!AU145/Cohort_CF!AU145))</f>
        <v/>
      </c>
      <c r="AV145" s="1" t="str">
        <f>IF(Income_CF!AV147="","",(1+'Cost and Benefit Parameters'!$C$17)*Income_CF!AV147*(Cohort_WP!AV145/Cohort_CF!AV145))</f>
        <v/>
      </c>
      <c r="AW145" s="1" t="str">
        <f>IF(Income_CF!AW147="","",(1+'Cost and Benefit Parameters'!$C$17)*Income_CF!AW147*(Cohort_WP!AW145/Cohort_CF!AW145))</f>
        <v/>
      </c>
      <c r="AX145" s="1" t="str">
        <f>IF(Income_CF!AX147="","",(1+'Cost and Benefit Parameters'!$C$17)*Income_CF!AX147*(Cohort_WP!AX145/Cohort_CF!AX145))</f>
        <v/>
      </c>
      <c r="AY145" s="1" t="str">
        <f>IF(Income_CF!AY147="","",(1+'Cost and Benefit Parameters'!$C$17)*Income_CF!AY147*(Cohort_WP!AY145/Cohort_CF!AY145))</f>
        <v/>
      </c>
      <c r="AZ145" s="1" t="str">
        <f>IF(Income_CF!AZ147="","",(1+'Cost and Benefit Parameters'!$C$17)*Income_CF!AZ147*(Cohort_WP!AZ145/Cohort_CF!AZ145))</f>
        <v/>
      </c>
      <c r="BA145" s="1" t="str">
        <f>IF(Income_CF!BA147="","",(1+'Cost and Benefit Parameters'!$C$17)*Income_CF!BA147*(Cohort_WP!BA145/Cohort_CF!BA145))</f>
        <v/>
      </c>
      <c r="BB145" s="1" t="str">
        <f>IF(Income_CF!BB147="","",(1+'Cost and Benefit Parameters'!$C$17)*Income_CF!BB147*(Cohort_WP!BB145/Cohort_CF!BB145))</f>
        <v/>
      </c>
      <c r="BC145" s="1" t="str">
        <f>IF(Income_CF!BC147="","",(1+'Cost and Benefit Parameters'!$C$17)*Income_CF!BC147*(Cohort_WP!BC145/Cohort_CF!BC145))</f>
        <v/>
      </c>
      <c r="BD145" s="1" t="str">
        <f>IF(Income_CF!BD147="","",(1+'Cost and Benefit Parameters'!$C$17)*Income_CF!BD147*(Cohort_WP!BD145/Cohort_CF!BD145))</f>
        <v/>
      </c>
      <c r="BE145" s="1" t="str">
        <f>IF(Income_CF!BE147="","",(1+'Cost and Benefit Parameters'!$C$17)*Income_CF!BE147*(Cohort_WP!BE145/Cohort_CF!BE145))</f>
        <v/>
      </c>
      <c r="BF145" s="1" t="str">
        <f>IF(Income_CF!BF147="","",(1+'Cost and Benefit Parameters'!$C$17)*Income_CF!BF147*(Cohort_WP!BF145/Cohort_CF!BF145))</f>
        <v/>
      </c>
      <c r="BG145" s="1" t="str">
        <f>IF(Income_CF!BG147="","",(1+'Cost and Benefit Parameters'!$C$17)*Income_CF!BG147*(Cohort_WP!BG145/Cohort_CF!BG145))</f>
        <v/>
      </c>
      <c r="BH145" s="1" t="str">
        <f>IF(Income_CF!BH147="","",(1+'Cost and Benefit Parameters'!$C$17)*Income_CF!BH147*(Cohort_WP!BH145/Cohort_CF!BH145))</f>
        <v/>
      </c>
      <c r="BI145" s="1" t="str">
        <f>IF(Income_CF!BI147="","",(1+'Cost and Benefit Parameters'!$C$17)*Income_CF!BI147*(Cohort_WP!BI145/Cohort_CF!BI145))</f>
        <v/>
      </c>
      <c r="BJ145" s="1" t="str">
        <f>IF(Income_CF!BJ147="","",(1+'Cost and Benefit Parameters'!$C$17)*Income_CF!BJ147*(Cohort_WP!BJ145/Cohort_CF!BJ145))</f>
        <v/>
      </c>
      <c r="BK145" s="1" t="str">
        <f>IF(Income_CF!BK147="","",(1+'Cost and Benefit Parameters'!$C$17)*Income_CF!BK147*(Cohort_WP!BK145/Cohort_CF!BK145))</f>
        <v/>
      </c>
      <c r="BL145" s="1" t="str">
        <f>IF(Income_CF!BL147="","",(1+'Cost and Benefit Parameters'!$C$17)*Income_CF!BL147*(Cohort_WP!BL145/Cohort_CF!BL145))</f>
        <v/>
      </c>
      <c r="BM145" s="1" t="str">
        <f>IF(Income_CF!BM147="","",(1+'Cost and Benefit Parameters'!$C$17)*Income_CF!BM147*(Cohort_WP!BM145/Cohort_CF!BM145))</f>
        <v/>
      </c>
    </row>
    <row r="146" spans="1:65" x14ac:dyDescent="0.55000000000000004">
      <c r="A146" s="639"/>
      <c r="B146" t="s">
        <v>468</v>
      </c>
      <c r="G146" s="1" t="str">
        <f>IF(Income_CF!G148="","",(1+'Cost and Benefit Parameters'!$C$17)*Income_CF!G148*(Cohort_WP!G146/Cohort_CF!G146))</f>
        <v/>
      </c>
      <c r="H146" s="1">
        <f>IF(Income_CF!H148="","",(1+'Cost and Benefit Parameters'!$C$17)*Income_CF!H148*(Cohort_WP!H146/Cohort_CF!H146))</f>
        <v>358974.61378332385</v>
      </c>
      <c r="I146" s="1">
        <f>IF(Income_CF!I148="","",(1+'Cost and Benefit Parameters'!$C$17)*Income_CF!I148*(Cohort_WP!I146/Cohort_CF!I146))</f>
        <v>372900.06986253872</v>
      </c>
      <c r="J146" s="1">
        <f>IF(Income_CF!J148="","",(1+'Cost and Benefit Parameters'!$C$17)*Income_CF!J148*(Cohort_WP!J146/Cohort_CF!J146))</f>
        <v>387133.37688804971</v>
      </c>
      <c r="K146" s="1">
        <f>IF(Income_CF!K148="","",(1+'Cost and Benefit Parameters'!$C$17)*Income_CF!K148*(Cohort_WP!K146/Cohort_CF!K146))</f>
        <v>401668.8845799074</v>
      </c>
      <c r="L146" s="1">
        <f>IF(Income_CF!L148="","",(1+'Cost and Benefit Parameters'!$C$17)*Income_CF!L148*(Cohort_WP!L146/Cohort_CF!L146))</f>
        <v>419048.59061726002</v>
      </c>
      <c r="M146" s="1">
        <f>IF(Income_CF!M148="","",(1+'Cost and Benefit Parameters'!$C$17)*Income_CF!M148*(Cohort_WP!M146/Cohort_CF!M146))</f>
        <v>434000.49883979466</v>
      </c>
      <c r="N146" s="1">
        <f>IF(Income_CF!N148="","",(1+'Cost and Benefit Parameters'!$C$17)*Income_CF!N148*(Cohort_WP!N146/Cohort_CF!N146))</f>
        <v>449216.28957990219</v>
      </c>
      <c r="O146" s="1">
        <f>IF(Income_CF!O148="","",(1+'Cost and Benefit Parameters'!$C$17)*Income_CF!O148*(Cohort_WP!O146/Cohort_CF!O146))</f>
        <v>464686.64094639913</v>
      </c>
      <c r="P146" s="1">
        <f>IF(Income_CF!P148="","",(1+'Cost and Benefit Parameters'!$C$17)*Income_CF!P148*(Cohort_WP!P146/Cohort_CF!P146))</f>
        <v>480401.44121128821</v>
      </c>
      <c r="Q146" s="1">
        <f>IF(Income_CF!Q148="","",(1+'Cost and Benefit Parameters'!$C$17)*Income_CF!Q148*(Cohort_WP!Q146/Cohort_CF!Q146))</f>
        <v>496349.78628694388</v>
      </c>
      <c r="R146" s="1">
        <f>IF(Income_CF!R148="","",(1+'Cost and Benefit Parameters'!$C$17)*Income_CF!R148*(Cohort_WP!R146/Cohort_CF!R146))</f>
        <v>512519.97953330277</v>
      </c>
      <c r="S146" s="1">
        <f>IF(Income_CF!S148="","",(1+'Cost and Benefit Parameters'!$C$17)*Income_CF!S148*(Cohort_WP!S146/Cohort_CF!S146))</f>
        <v>528899.53397452831</v>
      </c>
      <c r="T146" s="1">
        <f>IF(Income_CF!T148="","",(1+'Cost and Benefit Parameters'!$C$17)*Income_CF!T148*(Cohort_WP!T146/Cohort_CF!T146))</f>
        <v>545475.17699700501</v>
      </c>
      <c r="U146" s="1">
        <f>IF(Income_CF!U148="","",(1+'Cost and Benefit Parameters'!$C$17)*Income_CF!U148*(Cohort_WP!U146/Cohort_CF!U146))</f>
        <v>562232.85759231623</v>
      </c>
      <c r="V146" s="1">
        <f>IF(Income_CF!V148="","",(1+'Cost and Benefit Parameters'!$C$17)*Income_CF!V148*(Cohort_WP!V146/Cohort_CF!V146))</f>
        <v>579157.75620001229</v>
      </c>
      <c r="W146" s="1">
        <f>IF(Income_CF!W148="","",(1+'Cost and Benefit Parameters'!$C$17)*Income_CF!W148*(Cohort_WP!W146/Cohort_CF!W146))</f>
        <v>596234.29719570512</v>
      </c>
      <c r="X146" s="1">
        <f>IF(Income_CF!X148="","",(1+'Cost and Benefit Parameters'!$C$17)*Income_CF!X148*(Cohort_WP!X146/Cohort_CF!X146))</f>
        <v>613446.16406006005</v>
      </c>
      <c r="Y146" s="1">
        <f>IF(Income_CF!Y148="","",(1+'Cost and Benefit Parameters'!$C$17)*Income_CF!Y148*(Cohort_WP!Y146/Cohort_CF!Y146))</f>
        <v>630776.31725403154</v>
      </c>
      <c r="Z146" s="1">
        <f>IF(Income_CF!Z148="","",(1+'Cost and Benefit Parameters'!$C$17)*Income_CF!Z148*(Cohort_WP!Z146/Cohort_CF!Z146))</f>
        <v>648207.01481481222</v>
      </c>
      <c r="AA146" s="1">
        <f>IF(Income_CF!AA148="","",(1+'Cost and Benefit Parameters'!$C$17)*Income_CF!AA148*(Cohort_WP!AA146/Cohort_CF!AA146))</f>
        <v>665719.8356758852</v>
      </c>
      <c r="AB146" s="1">
        <f>IF(Income_CF!AB148="","",(1+'Cost and Benefit Parameters'!$C$17)*Income_CF!AB148*(Cohort_WP!AB146/Cohort_CF!AB146))</f>
        <v>683295.70570300962</v>
      </c>
      <c r="AC146" s="1">
        <f>IF(Income_CF!AC148="","",(1+'Cost and Benefit Parameters'!$C$17)*Income_CF!AC148*(Cohort_WP!AC146/Cohort_CF!AC146))</f>
        <v>700914.92642624408</v>
      </c>
      <c r="AD146" s="1">
        <f>IF(Income_CF!AD148="","",(1+'Cost and Benefit Parameters'!$C$17)*Income_CF!AD148*(Cohort_WP!AD146/Cohort_CF!AD146))</f>
        <v>718557.20643602067</v>
      </c>
      <c r="AE146" s="1">
        <f>IF(Income_CF!AE148="","",(1+'Cost and Benefit Parameters'!$C$17)*Income_CF!AE148*(Cohort_WP!AE146/Cohort_CF!AE146))</f>
        <v>736201.69539919251</v>
      </c>
      <c r="AF146" s="1">
        <f>IF(Income_CF!AF148="","",(1+'Cost and Benefit Parameters'!$C$17)*Income_CF!AF148*(Cohort_WP!AF146/Cohort_CF!AF146))</f>
        <v>753827.02063862921</v>
      </c>
      <c r="AG146" s="1">
        <f>IF(Income_CF!AG148="","",(1+'Cost and Benefit Parameters'!$C$17)*Income_CF!AG148*(Cohort_WP!AG146/Cohort_CF!AG146))</f>
        <v>771411.32620758214</v>
      </c>
      <c r="AH146" s="1">
        <f>IF(Income_CF!AH148="","",(1+'Cost and Benefit Parameters'!$C$17)*Income_CF!AH148*(Cohort_WP!AH146/Cohort_CF!AH146))</f>
        <v>788932.31437783211</v>
      </c>
      <c r="AI146" s="1">
        <f>IF(Income_CF!AI148="","",(1+'Cost and Benefit Parameters'!$C$17)*Income_CF!AI148*(Cohort_WP!AI146/Cohort_CF!AI146))</f>
        <v>806367.28944828024</v>
      </c>
      <c r="AJ146" s="1">
        <f>IF(Income_CF!AJ148="","",(1+'Cost and Benefit Parameters'!$C$17)*Income_CF!AJ148*(Cohort_WP!AJ146/Cohort_CF!AJ146))</f>
        <v>823693.20376871794</v>
      </c>
      <c r="AK146" s="1">
        <f>IF(Income_CF!AK148="","",(1+'Cost and Benefit Parameters'!$C$17)*Income_CF!AK148*(Cohort_WP!AK146/Cohort_CF!AK146))</f>
        <v>840886.70586156077</v>
      </c>
      <c r="AL146" s="1">
        <f>IF(Income_CF!AL148="","",(1+'Cost and Benefit Parameters'!$C$17)*Income_CF!AL148*(Cohort_WP!AL146/Cohort_CF!AL146))</f>
        <v>857924.19051293167</v>
      </c>
      <c r="AM146" s="1">
        <f>IF(Income_CF!AM148="","",(1+'Cost and Benefit Parameters'!$C$17)*Income_CF!AM148*(Cohort_WP!AM146/Cohort_CF!AM146))</f>
        <v>874781.85069319385</v>
      </c>
      <c r="AN146" s="1">
        <f>IF(Income_CF!AN148="","",(1+'Cost and Benefit Parameters'!$C$17)*Income_CF!AN148*(Cohort_WP!AN146/Cohort_CF!AN146))</f>
        <v>891435.73115642054</v>
      </c>
      <c r="AO146" s="1">
        <f>IF(Income_CF!AO148="","",(1+'Cost and Benefit Parameters'!$C$17)*Income_CF!AO148*(Cohort_WP!AO146/Cohort_CF!AO146))</f>
        <v>907861.78355799906</v>
      </c>
      <c r="AP146" s="1">
        <f>IF(Income_CF!AP148="","",(1+'Cost and Benefit Parameters'!$C$17)*Income_CF!AP148*(Cohort_WP!AP146/Cohort_CF!AP146))</f>
        <v>924035.92291996605</v>
      </c>
      <c r="AQ146" s="1">
        <f>IF(Income_CF!AQ148="","",(1+'Cost and Benefit Parameters'!$C$17)*Income_CF!AQ148*(Cohort_WP!AQ146/Cohort_CF!AQ146))</f>
        <v>939934.08526467357</v>
      </c>
      <c r="AR146" s="1">
        <f>IF(Income_CF!AR148="","",(1+'Cost and Benefit Parameters'!$C$17)*Income_CF!AR148*(Cohort_WP!AR146/Cohort_CF!AR146))</f>
        <v>955532.28622900741</v>
      </c>
      <c r="AS146" s="1">
        <f>IF(Income_CF!AS148="","",(1+'Cost and Benefit Parameters'!$C$17)*Income_CF!AS148*(Cohort_WP!AS146/Cohort_CF!AS146))</f>
        <v>970806.68046394002</v>
      </c>
      <c r="AT146" s="1">
        <f>IF(Income_CF!AT148="","",(1+'Cost and Benefit Parameters'!$C$17)*Income_CF!AT148*(Cohort_WP!AT146/Cohort_CF!AT146))</f>
        <v>985733.62161732046</v>
      </c>
      <c r="AU146" s="1">
        <f>IF(Income_CF!AU148="","",(1+'Cost and Benefit Parameters'!$C$17)*Income_CF!AU148*(Cohort_WP!AU146/Cohort_CF!AU146))</f>
        <v>1000289.7226920793</v>
      </c>
      <c r="AV146" s="1" t="str">
        <f>IF(Income_CF!AV148="","",(1+'Cost and Benefit Parameters'!$C$17)*Income_CF!AV148*(Cohort_WP!AV146/Cohort_CF!AV146))</f>
        <v/>
      </c>
      <c r="AW146" s="1" t="str">
        <f>IF(Income_CF!AW148="","",(1+'Cost and Benefit Parameters'!$C$17)*Income_CF!AW148*(Cohort_WP!AW146/Cohort_CF!AW146))</f>
        <v/>
      </c>
      <c r="AX146" s="1" t="str">
        <f>IF(Income_CF!AX148="","",(1+'Cost and Benefit Parameters'!$C$17)*Income_CF!AX148*(Cohort_WP!AX146/Cohort_CF!AX146))</f>
        <v/>
      </c>
      <c r="AY146" s="1" t="str">
        <f>IF(Income_CF!AY148="","",(1+'Cost and Benefit Parameters'!$C$17)*Income_CF!AY148*(Cohort_WP!AY146/Cohort_CF!AY146))</f>
        <v/>
      </c>
      <c r="AZ146" s="1" t="str">
        <f>IF(Income_CF!AZ148="","",(1+'Cost and Benefit Parameters'!$C$17)*Income_CF!AZ148*(Cohort_WP!AZ146/Cohort_CF!AZ146))</f>
        <v/>
      </c>
      <c r="BA146" s="1" t="str">
        <f>IF(Income_CF!BA148="","",(1+'Cost and Benefit Parameters'!$C$17)*Income_CF!BA148*(Cohort_WP!BA146/Cohort_CF!BA146))</f>
        <v/>
      </c>
      <c r="BB146" s="1" t="str">
        <f>IF(Income_CF!BB148="","",(1+'Cost and Benefit Parameters'!$C$17)*Income_CF!BB148*(Cohort_WP!BB146/Cohort_CF!BB146))</f>
        <v/>
      </c>
      <c r="BC146" s="1" t="str">
        <f>IF(Income_CF!BC148="","",(1+'Cost and Benefit Parameters'!$C$17)*Income_CF!BC148*(Cohort_WP!BC146/Cohort_CF!BC146))</f>
        <v/>
      </c>
      <c r="BD146" s="1" t="str">
        <f>IF(Income_CF!BD148="","",(1+'Cost and Benefit Parameters'!$C$17)*Income_CF!BD148*(Cohort_WP!BD146/Cohort_CF!BD146))</f>
        <v/>
      </c>
      <c r="BE146" s="1" t="str">
        <f>IF(Income_CF!BE148="","",(1+'Cost and Benefit Parameters'!$C$17)*Income_CF!BE148*(Cohort_WP!BE146/Cohort_CF!BE146))</f>
        <v/>
      </c>
      <c r="BF146" s="1" t="str">
        <f>IF(Income_CF!BF148="","",(1+'Cost and Benefit Parameters'!$C$17)*Income_CF!BF148*(Cohort_WP!BF146/Cohort_CF!BF146))</f>
        <v/>
      </c>
      <c r="BG146" s="1" t="str">
        <f>IF(Income_CF!BG148="","",(1+'Cost and Benefit Parameters'!$C$17)*Income_CF!BG148*(Cohort_WP!BG146/Cohort_CF!BG146))</f>
        <v/>
      </c>
      <c r="BH146" s="1" t="str">
        <f>IF(Income_CF!BH148="","",(1+'Cost and Benefit Parameters'!$C$17)*Income_CF!BH148*(Cohort_WP!BH146/Cohort_CF!BH146))</f>
        <v/>
      </c>
      <c r="BI146" s="1" t="str">
        <f>IF(Income_CF!BI148="","",(1+'Cost and Benefit Parameters'!$C$17)*Income_CF!BI148*(Cohort_WP!BI146/Cohort_CF!BI146))</f>
        <v/>
      </c>
      <c r="BJ146" s="1" t="str">
        <f>IF(Income_CF!BJ148="","",(1+'Cost and Benefit Parameters'!$C$17)*Income_CF!BJ148*(Cohort_WP!BJ146/Cohort_CF!BJ146))</f>
        <v/>
      </c>
      <c r="BK146" s="1" t="str">
        <f>IF(Income_CF!BK148="","",(1+'Cost and Benefit Parameters'!$C$17)*Income_CF!BK148*(Cohort_WP!BK146/Cohort_CF!BK146))</f>
        <v/>
      </c>
      <c r="BL146" s="1" t="str">
        <f>IF(Income_CF!BL148="","",(1+'Cost and Benefit Parameters'!$C$17)*Income_CF!BL148*(Cohort_WP!BL146/Cohort_CF!BL146))</f>
        <v/>
      </c>
      <c r="BM146" s="1" t="str">
        <f>IF(Income_CF!BM148="","",(1+'Cost and Benefit Parameters'!$C$17)*Income_CF!BM148*(Cohort_WP!BM146/Cohort_CF!BM146))</f>
        <v/>
      </c>
    </row>
    <row r="147" spans="1:65" x14ac:dyDescent="0.55000000000000004">
      <c r="A147" s="639"/>
      <c r="B147" t="s">
        <v>469</v>
      </c>
      <c r="G147" s="1" t="str">
        <f>IF(Income_CF!G149="","",(1+'Cost and Benefit Parameters'!$C$17)*Income_CF!G149*(Cohort_WP!G147/Cohort_CF!G147))</f>
        <v/>
      </c>
      <c r="H147" s="1" t="str">
        <f>IF(Income_CF!H149="","",(1+'Cost and Benefit Parameters'!$C$17)*Income_CF!H149*(Cohort_WP!H147/Cohort_CF!H147))</f>
        <v/>
      </c>
      <c r="I147" s="1">
        <f>IF(Income_CF!I149="","",(1+'Cost and Benefit Parameters'!$C$17)*Income_CF!I149*(Cohort_WP!I147/Cohort_CF!I147))</f>
        <v>369743.85219682351</v>
      </c>
      <c r="J147" s="1">
        <f>IF(Income_CF!J149="","",(1+'Cost and Benefit Parameters'!$C$17)*Income_CF!J149*(Cohort_WP!J147/Cohort_CF!J147))</f>
        <v>384087.07195841486</v>
      </c>
      <c r="K147" s="1">
        <f>IF(Income_CF!K149="","",(1+'Cost and Benefit Parameters'!$C$17)*Income_CF!K149*(Cohort_WP!K147/Cohort_CF!K147))</f>
        <v>398747.37819469121</v>
      </c>
      <c r="L147" s="1">
        <f>IF(Income_CF!L149="","",(1+'Cost and Benefit Parameters'!$C$17)*Income_CF!L149*(Cohort_WP!L147/Cohort_CF!L147))</f>
        <v>413718.95111730462</v>
      </c>
      <c r="M147" s="1">
        <f>IF(Income_CF!M149="","",(1+'Cost and Benefit Parameters'!$C$17)*Income_CF!M149*(Cohort_WP!M147/Cohort_CF!M147))</f>
        <v>431620.04833577794</v>
      </c>
      <c r="N147" s="1">
        <f>IF(Income_CF!N149="","",(1+'Cost and Benefit Parameters'!$C$17)*Income_CF!N149*(Cohort_WP!N147/Cohort_CF!N147))</f>
        <v>447020.51380498835</v>
      </c>
      <c r="O147" s="1">
        <f>IF(Income_CF!O149="","",(1+'Cost and Benefit Parameters'!$C$17)*Income_CF!O149*(Cohort_WP!O147/Cohort_CF!O147))</f>
        <v>462692.77826729929</v>
      </c>
      <c r="P147" s="1">
        <f>IF(Income_CF!P149="","",(1+'Cost and Benefit Parameters'!$C$17)*Income_CF!P149*(Cohort_WP!P147/Cohort_CF!P147))</f>
        <v>478627.24017479114</v>
      </c>
      <c r="Q147" s="1">
        <f>IF(Income_CF!Q149="","",(1+'Cost and Benefit Parameters'!$C$17)*Income_CF!Q149*(Cohort_WP!Q147/Cohort_CF!Q147))</f>
        <v>494813.4844476268</v>
      </c>
      <c r="R147" s="1">
        <f>IF(Income_CF!R149="","",(1+'Cost and Benefit Parameters'!$C$17)*Income_CF!R149*(Cohort_WP!R147/Cohort_CF!R147))</f>
        <v>511240.27987555211</v>
      </c>
      <c r="S147" s="1">
        <f>IF(Income_CF!S149="","",(1+'Cost and Benefit Parameters'!$C$17)*Income_CF!S149*(Cohort_WP!S147/Cohort_CF!S147))</f>
        <v>527895.57891930186</v>
      </c>
      <c r="T147" s="1">
        <f>IF(Income_CF!T149="","",(1+'Cost and Benefit Parameters'!$C$17)*Income_CF!T149*(Cohort_WP!T147/Cohort_CF!T147))</f>
        <v>544766.51999376423</v>
      </c>
      <c r="U147" s="1">
        <f>IF(Income_CF!U149="","",(1+'Cost and Benefit Parameters'!$C$17)*Income_CF!U149*(Cohort_WP!U147/Cohort_CF!U147))</f>
        <v>561839.43230691517</v>
      </c>
      <c r="V147" s="1">
        <f>IF(Income_CF!V149="","",(1+'Cost and Benefit Parameters'!$C$17)*Income_CF!V149*(Cohort_WP!V147/Cohort_CF!V147))</f>
        <v>579099.84332008555</v>
      </c>
      <c r="W147" s="1">
        <f>IF(Income_CF!W149="","",(1+'Cost and Benefit Parameters'!$C$17)*Income_CF!W149*(Cohort_WP!W147/Cohort_CF!W147))</f>
        <v>596532.48888601246</v>
      </c>
      <c r="X147" s="1">
        <f>IF(Income_CF!X149="","",(1+'Cost and Benefit Parameters'!$C$17)*Income_CF!X149*(Cohort_WP!X147/Cohort_CF!X147))</f>
        <v>614121.32611157629</v>
      </c>
      <c r="Y147" s="1">
        <f>IF(Income_CF!Y149="","",(1+'Cost and Benefit Parameters'!$C$17)*Income_CF!Y149*(Cohort_WP!Y147/Cohort_CF!Y147))</f>
        <v>631849.54898186191</v>
      </c>
      <c r="Z147" s="1">
        <f>IF(Income_CF!Z149="","",(1+'Cost and Benefit Parameters'!$C$17)*Income_CF!Z149*(Cohort_WP!Z147/Cohort_CF!Z147))</f>
        <v>649699.60677165235</v>
      </c>
      <c r="AA147" s="1">
        <f>IF(Income_CF!AA149="","",(1+'Cost and Benefit Parameters'!$C$17)*Income_CF!AA149*(Cohort_WP!AA147/Cohort_CF!AA147))</f>
        <v>667653.22525925643</v>
      </c>
      <c r="AB147" s="1">
        <f>IF(Income_CF!AB149="","",(1+'Cost and Benefit Parameters'!$C$17)*Income_CF!AB149*(Cohort_WP!AB147/Cohort_CF!AB147))</f>
        <v>685691.43074616173</v>
      </c>
      <c r="AC147" s="1">
        <f>IF(Income_CF!AC149="","",(1+'Cost and Benefit Parameters'!$C$17)*Income_CF!AC149*(Cohort_WP!AC147/Cohort_CF!AC147))</f>
        <v>703794.5768740999</v>
      </c>
      <c r="AD147" s="1">
        <f>IF(Income_CF!AD149="","",(1+'Cost and Benefit Parameters'!$C$17)*Income_CF!AD149*(Cohort_WP!AD147/Cohort_CF!AD147))</f>
        <v>721942.37421903119</v>
      </c>
      <c r="AE147" s="1">
        <f>IF(Income_CF!AE149="","",(1+'Cost and Benefit Parameters'!$C$17)*Income_CF!AE149*(Cohort_WP!AE147/Cohort_CF!AE147))</f>
        <v>740113.9226291012</v>
      </c>
      <c r="AF147" s="1">
        <f>IF(Income_CF!AF149="","",(1+'Cost and Benefit Parameters'!$C$17)*Income_CF!AF149*(Cohort_WP!AF147/Cohort_CF!AF147))</f>
        <v>758287.7462611685</v>
      </c>
      <c r="AG147" s="1">
        <f>IF(Income_CF!AG149="","",(1+'Cost and Benefit Parameters'!$C$17)*Income_CF!AG149*(Cohort_WP!AG147/Cohort_CF!AG147))</f>
        <v>776441.831257788</v>
      </c>
      <c r="AH147" s="1">
        <f>IF(Income_CF!AH149="","",(1+'Cost and Benefit Parameters'!$C$17)*Income_CF!AH149*(Cohort_WP!AH147/Cohort_CF!AH147))</f>
        <v>794553.66599380958</v>
      </c>
      <c r="AI147" s="1">
        <f>IF(Income_CF!AI149="","",(1+'Cost and Benefit Parameters'!$C$17)*Income_CF!AI149*(Cohort_WP!AI147/Cohort_CF!AI147))</f>
        <v>812600.2838091671</v>
      </c>
      <c r="AJ147" s="1">
        <f>IF(Income_CF!AJ149="","",(1+'Cost and Benefit Parameters'!$C$17)*Income_CF!AJ149*(Cohort_WP!AJ147/Cohort_CF!AJ147))</f>
        <v>830558.30813172867</v>
      </c>
      <c r="AK147" s="1">
        <f>IF(Income_CF!AK149="","",(1+'Cost and Benefit Parameters'!$C$17)*Income_CF!AK149*(Cohort_WP!AK147/Cohort_CF!AK147))</f>
        <v>848403.99988177954</v>
      </c>
      <c r="AL147" s="1">
        <f>IF(Income_CF!AL149="","",(1+'Cost and Benefit Parameters'!$C$17)*Income_CF!AL149*(Cohort_WP!AL147/Cohort_CF!AL147))</f>
        <v>866113.30703740742</v>
      </c>
      <c r="AM147" s="1">
        <f>IF(Income_CF!AM149="","",(1+'Cost and Benefit Parameters'!$C$17)*Income_CF!AM149*(Cohort_WP!AM147/Cohort_CF!AM147))</f>
        <v>883661.91622831975</v>
      </c>
      <c r="AN147" s="1">
        <f>IF(Income_CF!AN149="","",(1+'Cost and Benefit Parameters'!$C$17)*Income_CF!AN149*(Cohort_WP!AN147/Cohort_CF!AN147))</f>
        <v>901025.30621398962</v>
      </c>
      <c r="AO147" s="1">
        <f>IF(Income_CF!AO149="","",(1+'Cost and Benefit Parameters'!$C$17)*Income_CF!AO149*(Cohort_WP!AO147/Cohort_CF!AO147))</f>
        <v>918178.80309111322</v>
      </c>
      <c r="AP147" s="1">
        <f>IF(Income_CF!AP149="","",(1+'Cost and Benefit Parameters'!$C$17)*Income_CF!AP149*(Cohort_WP!AP147/Cohort_CF!AP147))</f>
        <v>935097.6370647389</v>
      </c>
      <c r="AQ147" s="1">
        <f>IF(Income_CF!AQ149="","",(1+'Cost and Benefit Parameters'!$C$17)*Income_CF!AQ149*(Cohort_WP!AQ147/Cohort_CF!AQ147))</f>
        <v>951757.00060756505</v>
      </c>
      <c r="AR147" s="1">
        <f>IF(Income_CF!AR149="","",(1+'Cost and Benefit Parameters'!$C$17)*Income_CF!AR149*(Cohort_WP!AR147/Cohort_CF!AR147))</f>
        <v>968132.10782261391</v>
      </c>
      <c r="AS147" s="1">
        <f>IF(Income_CF!AS149="","",(1+'Cost and Benefit Parameters'!$C$17)*Income_CF!AS149*(Cohort_WP!AS147/Cohort_CF!AS147))</f>
        <v>984198.25481587788</v>
      </c>
      <c r="AT147" s="1">
        <f>IF(Income_CF!AT149="","",(1+'Cost and Benefit Parameters'!$C$17)*Income_CF!AT149*(Cohort_WP!AT147/Cohort_CF!AT147))</f>
        <v>999930.88087785814</v>
      </c>
      <c r="AU147" s="1">
        <f>IF(Income_CF!AU149="","",(1+'Cost and Benefit Parameters'!$C$17)*Income_CF!AU149*(Cohort_WP!AU147/Cohort_CF!AU147))</f>
        <v>1015305.6302658401</v>
      </c>
      <c r="AV147" s="1">
        <f>IF(Income_CF!AV149="","",(1+'Cost and Benefit Parameters'!$C$17)*Income_CF!AV149*(Cohort_WP!AV147/Cohort_CF!AV147))</f>
        <v>1030298.4143728417</v>
      </c>
      <c r="AW147" s="1" t="str">
        <f>IF(Income_CF!AW149="","",(1+'Cost and Benefit Parameters'!$C$17)*Income_CF!AW149*(Cohort_WP!AW147/Cohort_CF!AW147))</f>
        <v/>
      </c>
      <c r="AX147" s="1" t="str">
        <f>IF(Income_CF!AX149="","",(1+'Cost and Benefit Parameters'!$C$17)*Income_CF!AX149*(Cohort_WP!AX147/Cohort_CF!AX147))</f>
        <v/>
      </c>
      <c r="AY147" s="1" t="str">
        <f>IF(Income_CF!AY149="","",(1+'Cost and Benefit Parameters'!$C$17)*Income_CF!AY149*(Cohort_WP!AY147/Cohort_CF!AY147))</f>
        <v/>
      </c>
      <c r="AZ147" s="1" t="str">
        <f>IF(Income_CF!AZ149="","",(1+'Cost and Benefit Parameters'!$C$17)*Income_CF!AZ149*(Cohort_WP!AZ147/Cohort_CF!AZ147))</f>
        <v/>
      </c>
      <c r="BA147" s="1" t="str">
        <f>IF(Income_CF!BA149="","",(1+'Cost and Benefit Parameters'!$C$17)*Income_CF!BA149*(Cohort_WP!BA147/Cohort_CF!BA147))</f>
        <v/>
      </c>
      <c r="BB147" s="1" t="str">
        <f>IF(Income_CF!BB149="","",(1+'Cost and Benefit Parameters'!$C$17)*Income_CF!BB149*(Cohort_WP!BB147/Cohort_CF!BB147))</f>
        <v/>
      </c>
      <c r="BC147" s="1" t="str">
        <f>IF(Income_CF!BC149="","",(1+'Cost and Benefit Parameters'!$C$17)*Income_CF!BC149*(Cohort_WP!BC147/Cohort_CF!BC147))</f>
        <v/>
      </c>
      <c r="BD147" s="1" t="str">
        <f>IF(Income_CF!BD149="","",(1+'Cost and Benefit Parameters'!$C$17)*Income_CF!BD149*(Cohort_WP!BD147/Cohort_CF!BD147))</f>
        <v/>
      </c>
      <c r="BE147" s="1" t="str">
        <f>IF(Income_CF!BE149="","",(1+'Cost and Benefit Parameters'!$C$17)*Income_CF!BE149*(Cohort_WP!BE147/Cohort_CF!BE147))</f>
        <v/>
      </c>
      <c r="BF147" s="1" t="str">
        <f>IF(Income_CF!BF149="","",(1+'Cost and Benefit Parameters'!$C$17)*Income_CF!BF149*(Cohort_WP!BF147/Cohort_CF!BF147))</f>
        <v/>
      </c>
      <c r="BG147" s="1" t="str">
        <f>IF(Income_CF!BG149="","",(1+'Cost and Benefit Parameters'!$C$17)*Income_CF!BG149*(Cohort_WP!BG147/Cohort_CF!BG147))</f>
        <v/>
      </c>
      <c r="BH147" s="1" t="str">
        <f>IF(Income_CF!BH149="","",(1+'Cost and Benefit Parameters'!$C$17)*Income_CF!BH149*(Cohort_WP!BH147/Cohort_CF!BH147))</f>
        <v/>
      </c>
      <c r="BI147" s="1" t="str">
        <f>IF(Income_CF!BI149="","",(1+'Cost and Benefit Parameters'!$C$17)*Income_CF!BI149*(Cohort_WP!BI147/Cohort_CF!BI147))</f>
        <v/>
      </c>
      <c r="BJ147" s="1" t="str">
        <f>IF(Income_CF!BJ149="","",(1+'Cost and Benefit Parameters'!$C$17)*Income_CF!BJ149*(Cohort_WP!BJ147/Cohort_CF!BJ147))</f>
        <v/>
      </c>
      <c r="BK147" s="1" t="str">
        <f>IF(Income_CF!BK149="","",(1+'Cost and Benefit Parameters'!$C$17)*Income_CF!BK149*(Cohort_WP!BK147/Cohort_CF!BK147))</f>
        <v/>
      </c>
      <c r="BL147" s="1" t="str">
        <f>IF(Income_CF!BL149="","",(1+'Cost and Benefit Parameters'!$C$17)*Income_CF!BL149*(Cohort_WP!BL147/Cohort_CF!BL147))</f>
        <v/>
      </c>
      <c r="BM147" s="1" t="str">
        <f>IF(Income_CF!BM149="","",(1+'Cost and Benefit Parameters'!$C$17)*Income_CF!BM149*(Cohort_WP!BM147/Cohort_CF!BM147))</f>
        <v/>
      </c>
    </row>
    <row r="148" spans="1:65" x14ac:dyDescent="0.55000000000000004">
      <c r="A148" s="639"/>
      <c r="B148" t="s">
        <v>470</v>
      </c>
      <c r="G148" s="1" t="str">
        <f>IF(Income_CF!G150="","",(1+'Cost and Benefit Parameters'!$C$17)*Income_CF!G150*(Cohort_WP!G148/Cohort_CF!G148))</f>
        <v/>
      </c>
      <c r="H148" s="1" t="str">
        <f>IF(Income_CF!H150="","",(1+'Cost and Benefit Parameters'!$C$17)*Income_CF!H150*(Cohort_WP!H148/Cohort_CF!H148))</f>
        <v/>
      </c>
      <c r="I148" s="1" t="str">
        <f>IF(Income_CF!I150="","",(1+'Cost and Benefit Parameters'!$C$17)*Income_CF!I150*(Cohort_WP!I148/Cohort_CF!I148))</f>
        <v/>
      </c>
      <c r="J148" s="1">
        <f>IF(Income_CF!J150="","",(1+'Cost and Benefit Parameters'!$C$17)*Income_CF!J150*(Cohort_WP!J148/Cohort_CF!J148))</f>
        <v>380836.16776272823</v>
      </c>
      <c r="K148" s="1">
        <f>IF(Income_CF!K150="","",(1+'Cost and Benefit Parameters'!$C$17)*Income_CF!K150*(Cohort_WP!K148/Cohort_CF!K148))</f>
        <v>395609.68411716737</v>
      </c>
      <c r="L148" s="1">
        <f>IF(Income_CF!L150="","",(1+'Cost and Benefit Parameters'!$C$17)*Income_CF!L150*(Cohort_WP!L148/Cohort_CF!L148))</f>
        <v>410709.79954053194</v>
      </c>
      <c r="M148" s="1">
        <f>IF(Income_CF!M150="","",(1+'Cost and Benefit Parameters'!$C$17)*Income_CF!M150*(Cohort_WP!M148/Cohort_CF!M148))</f>
        <v>426130.51965082379</v>
      </c>
      <c r="N148" s="1">
        <f>IF(Income_CF!N150="","",(1+'Cost and Benefit Parameters'!$C$17)*Income_CF!N150*(Cohort_WP!N148/Cohort_CF!N148))</f>
        <v>444568.64978585119</v>
      </c>
      <c r="O148" s="1">
        <f>IF(Income_CF!O150="","",(1+'Cost and Benefit Parameters'!$C$17)*Income_CF!O150*(Cohort_WP!O148/Cohort_CF!O148))</f>
        <v>460431.12921913801</v>
      </c>
      <c r="P148" s="1">
        <f>IF(Income_CF!P150="","",(1+'Cost and Benefit Parameters'!$C$17)*Income_CF!P150*(Cohort_WP!P148/Cohort_CF!P148))</f>
        <v>476573.56161531829</v>
      </c>
      <c r="Q148" s="1">
        <f>IF(Income_CF!Q150="","",(1+'Cost and Benefit Parameters'!$C$17)*Income_CF!Q150*(Cohort_WP!Q148/Cohort_CF!Q148))</f>
        <v>492986.05738003488</v>
      </c>
      <c r="R148" s="1">
        <f>IF(Income_CF!R150="","",(1+'Cost and Benefit Parameters'!$C$17)*Income_CF!R150*(Cohort_WP!R148/Cohort_CF!R148))</f>
        <v>509657.88898105558</v>
      </c>
      <c r="S148" s="1">
        <f>IF(Income_CF!S150="","",(1+'Cost and Benefit Parameters'!$C$17)*Income_CF!S150*(Cohort_WP!S148/Cohort_CF!S148))</f>
        <v>526577.48827181861</v>
      </c>
      <c r="T148" s="1">
        <f>IF(Income_CF!T150="","",(1+'Cost and Benefit Parameters'!$C$17)*Income_CF!T150*(Cohort_WP!T148/Cohort_CF!T148))</f>
        <v>543732.44628688088</v>
      </c>
      <c r="U148" s="1">
        <f>IF(Income_CF!U150="","",(1+'Cost and Benefit Parameters'!$C$17)*Income_CF!U150*(Cohort_WP!U148/Cohort_CF!U148))</f>
        <v>561109.51559357718</v>
      </c>
      <c r="V148" s="1">
        <f>IF(Income_CF!V150="","",(1+'Cost and Benefit Parameters'!$C$17)*Income_CF!V150*(Cohort_WP!V148/Cohort_CF!V148))</f>
        <v>578694.6152761227</v>
      </c>
      <c r="W148" s="1">
        <f>IF(Income_CF!W150="","",(1+'Cost and Benefit Parameters'!$C$17)*Income_CF!W150*(Cohort_WP!W148/Cohort_CF!W148))</f>
        <v>596472.83861968818</v>
      </c>
      <c r="X148" s="1">
        <f>IF(Income_CF!X150="","",(1+'Cost and Benefit Parameters'!$C$17)*Income_CF!X150*(Cohort_WP!X148/Cohort_CF!X148))</f>
        <v>614428.4635525929</v>
      </c>
      <c r="Y148" s="1">
        <f>IF(Income_CF!Y150="","",(1+'Cost and Benefit Parameters'!$C$17)*Income_CF!Y150*(Cohort_WP!Y148/Cohort_CF!Y148))</f>
        <v>632544.96589492343</v>
      </c>
      <c r="Z148" s="1">
        <f>IF(Income_CF!Z150="","",(1+'Cost and Benefit Parameters'!$C$17)*Income_CF!Z150*(Cohort_WP!Z148/Cohort_CF!Z148))</f>
        <v>650805.03545131767</v>
      </c>
      <c r="AA148" s="1">
        <f>IF(Income_CF!AA150="","",(1+'Cost and Benefit Parameters'!$C$17)*Income_CF!AA150*(Cohort_WP!AA148/Cohort_CF!AA148))</f>
        <v>669190.59497480188</v>
      </c>
      <c r="AB148" s="1">
        <f>IF(Income_CF!AB150="","",(1+'Cost and Benefit Parameters'!$C$17)*Income_CF!AB150*(Cohort_WP!AB148/Cohort_CF!AB148))</f>
        <v>687682.82201703428</v>
      </c>
      <c r="AC148" s="1">
        <f>IF(Income_CF!AC150="","",(1+'Cost and Benefit Parameters'!$C$17)*Income_CF!AC150*(Cohort_WP!AC148/Cohort_CF!AC148))</f>
        <v>706262.17366854672</v>
      </c>
      <c r="AD148" s="1">
        <f>IF(Income_CF!AD150="","",(1+'Cost and Benefit Parameters'!$C$17)*Income_CF!AD150*(Cohort_WP!AD148/Cohort_CF!AD148))</f>
        <v>724908.4141803229</v>
      </c>
      <c r="AE148" s="1">
        <f>IF(Income_CF!AE150="","",(1+'Cost and Benefit Parameters'!$C$17)*Income_CF!AE150*(Cohort_WP!AE148/Cohort_CF!AE148))</f>
        <v>743600.64544560213</v>
      </c>
      <c r="AF148" s="1">
        <f>IF(Income_CF!AF150="","",(1+'Cost and Benefit Parameters'!$C$17)*Income_CF!AF150*(Cohort_WP!AF148/Cohort_CF!AF148))</f>
        <v>762317.34030797437</v>
      </c>
      <c r="AG148" s="1">
        <f>IF(Income_CF!AG150="","",(1+'Cost and Benefit Parameters'!$C$17)*Income_CF!AG150*(Cohort_WP!AG148/Cohort_CF!AG148))</f>
        <v>781036.37864900345</v>
      </c>
      <c r="AH148" s="1">
        <f>IF(Income_CF!AH150="","",(1+'Cost and Benefit Parameters'!$C$17)*Income_CF!AH150*(Cohort_WP!AH148/Cohort_CF!AH148))</f>
        <v>799735.08619552164</v>
      </c>
      <c r="AI148" s="1">
        <f>IF(Income_CF!AI150="","",(1+'Cost and Benefit Parameters'!$C$17)*Income_CF!AI150*(Cohort_WP!AI148/Cohort_CF!AI148))</f>
        <v>818390.27597362385</v>
      </c>
      <c r="AJ148" s="1">
        <f>IF(Income_CF!AJ150="","",(1+'Cost and Benefit Parameters'!$C$17)*Income_CF!AJ150*(Cohort_WP!AJ148/Cohort_CF!AJ148))</f>
        <v>836978.29232344206</v>
      </c>
      <c r="AK148" s="1">
        <f>IF(Income_CF!AK150="","",(1+'Cost and Benefit Parameters'!$C$17)*Income_CF!AK150*(Cohort_WP!AK148/Cohort_CF!AK148))</f>
        <v>855475.05737568077</v>
      </c>
      <c r="AL148" s="1">
        <f>IF(Income_CF!AL150="","",(1+'Cost and Benefit Parameters'!$C$17)*Income_CF!AL150*(Cohort_WP!AL148/Cohort_CF!AL148))</f>
        <v>873856.11987823283</v>
      </c>
      <c r="AM148" s="1">
        <f>IF(Income_CF!AM150="","",(1+'Cost and Benefit Parameters'!$C$17)*Income_CF!AM150*(Cohort_WP!AM148/Cohort_CF!AM148))</f>
        <v>892096.7062485296</v>
      </c>
      <c r="AN148" s="1">
        <f>IF(Income_CF!AN150="","",(1+'Cost and Benefit Parameters'!$C$17)*Income_CF!AN150*(Cohort_WP!AN148/Cohort_CF!AN148))</f>
        <v>910171.77371516905</v>
      </c>
      <c r="AO148" s="1">
        <f>IF(Income_CF!AO150="","",(1+'Cost and Benefit Parameters'!$C$17)*Income_CF!AO150*(Cohort_WP!AO148/Cohort_CF!AO148))</f>
        <v>928056.06540040928</v>
      </c>
      <c r="AP148" s="1">
        <f>IF(Income_CF!AP150="","",(1+'Cost and Benefit Parameters'!$C$17)*Income_CF!AP150*(Cohort_WP!AP148/Cohort_CF!AP148))</f>
        <v>945724.1671838467</v>
      </c>
      <c r="AQ148" s="1">
        <f>IF(Income_CF!AQ150="","",(1+'Cost and Benefit Parameters'!$C$17)*Income_CF!AQ150*(Cohort_WP!AQ148/Cohort_CF!AQ148))</f>
        <v>963150.56617668096</v>
      </c>
      <c r="AR148" s="1">
        <f>IF(Income_CF!AR150="","",(1+'Cost and Benefit Parameters'!$C$17)*Income_CF!AR150*(Cohort_WP!AR148/Cohort_CF!AR148))</f>
        <v>980309.71062579204</v>
      </c>
      <c r="AS148" s="1">
        <f>IF(Income_CF!AS150="","",(1+'Cost and Benefit Parameters'!$C$17)*Income_CF!AS150*(Cohort_WP!AS148/Cohort_CF!AS148))</f>
        <v>997176.07105729228</v>
      </c>
      <c r="AT148" s="1">
        <f>IF(Income_CF!AT150="","",(1+'Cost and Benefit Parameters'!$C$17)*Income_CF!AT150*(Cohort_WP!AT148/Cohort_CF!AT148))</f>
        <v>1013724.202460354</v>
      </c>
      <c r="AU148" s="1">
        <f>IF(Income_CF!AU150="","",(1+'Cost and Benefit Parameters'!$C$17)*Income_CF!AU150*(Cohort_WP!AU148/Cohort_CF!AU148))</f>
        <v>1029928.807304194</v>
      </c>
      <c r="AV148" s="1">
        <f>IF(Income_CF!AV150="","",(1+'Cost and Benefit Parameters'!$C$17)*Income_CF!AV150*(Cohort_WP!AV148/Cohort_CF!AV148))</f>
        <v>1045764.7991738154</v>
      </c>
      <c r="AW148" s="1">
        <f>IF(Income_CF!AW150="","",(1+'Cost and Benefit Parameters'!$C$17)*Income_CF!AW150*(Cohort_WP!AW148/Cohort_CF!AW148))</f>
        <v>1061207.366804027</v>
      </c>
      <c r="AX148" s="1" t="str">
        <f>IF(Income_CF!AX150="","",(1+'Cost and Benefit Parameters'!$C$17)*Income_CF!AX150*(Cohort_WP!AX148/Cohort_CF!AX148))</f>
        <v/>
      </c>
      <c r="AY148" s="1" t="str">
        <f>IF(Income_CF!AY150="","",(1+'Cost and Benefit Parameters'!$C$17)*Income_CF!AY150*(Cohort_WP!AY148/Cohort_CF!AY148))</f>
        <v/>
      </c>
      <c r="AZ148" s="1" t="str">
        <f>IF(Income_CF!AZ150="","",(1+'Cost and Benefit Parameters'!$C$17)*Income_CF!AZ150*(Cohort_WP!AZ148/Cohort_CF!AZ148))</f>
        <v/>
      </c>
      <c r="BA148" s="1" t="str">
        <f>IF(Income_CF!BA150="","",(1+'Cost and Benefit Parameters'!$C$17)*Income_CF!BA150*(Cohort_WP!BA148/Cohort_CF!BA148))</f>
        <v/>
      </c>
      <c r="BB148" s="1" t="str">
        <f>IF(Income_CF!BB150="","",(1+'Cost and Benefit Parameters'!$C$17)*Income_CF!BB150*(Cohort_WP!BB148/Cohort_CF!BB148))</f>
        <v/>
      </c>
      <c r="BC148" s="1" t="str">
        <f>IF(Income_CF!BC150="","",(1+'Cost and Benefit Parameters'!$C$17)*Income_CF!BC150*(Cohort_WP!BC148/Cohort_CF!BC148))</f>
        <v/>
      </c>
      <c r="BD148" s="1" t="str">
        <f>IF(Income_CF!BD150="","",(1+'Cost and Benefit Parameters'!$C$17)*Income_CF!BD150*(Cohort_WP!BD148/Cohort_CF!BD148))</f>
        <v/>
      </c>
      <c r="BE148" s="1" t="str">
        <f>IF(Income_CF!BE150="","",(1+'Cost and Benefit Parameters'!$C$17)*Income_CF!BE150*(Cohort_WP!BE148/Cohort_CF!BE148))</f>
        <v/>
      </c>
      <c r="BF148" s="1" t="str">
        <f>IF(Income_CF!BF150="","",(1+'Cost and Benefit Parameters'!$C$17)*Income_CF!BF150*(Cohort_WP!BF148/Cohort_CF!BF148))</f>
        <v/>
      </c>
      <c r="BG148" s="1" t="str">
        <f>IF(Income_CF!BG150="","",(1+'Cost and Benefit Parameters'!$C$17)*Income_CF!BG150*(Cohort_WP!BG148/Cohort_CF!BG148))</f>
        <v/>
      </c>
      <c r="BH148" s="1" t="str">
        <f>IF(Income_CF!BH150="","",(1+'Cost and Benefit Parameters'!$C$17)*Income_CF!BH150*(Cohort_WP!BH148/Cohort_CF!BH148))</f>
        <v/>
      </c>
      <c r="BI148" s="1" t="str">
        <f>IF(Income_CF!BI150="","",(1+'Cost and Benefit Parameters'!$C$17)*Income_CF!BI150*(Cohort_WP!BI148/Cohort_CF!BI148))</f>
        <v/>
      </c>
      <c r="BJ148" s="1" t="str">
        <f>IF(Income_CF!BJ150="","",(1+'Cost and Benefit Parameters'!$C$17)*Income_CF!BJ150*(Cohort_WP!BJ148/Cohort_CF!BJ148))</f>
        <v/>
      </c>
      <c r="BK148" s="1" t="str">
        <f>IF(Income_CF!BK150="","",(1+'Cost and Benefit Parameters'!$C$17)*Income_CF!BK150*(Cohort_WP!BK148/Cohort_CF!BK148))</f>
        <v/>
      </c>
      <c r="BL148" s="1" t="str">
        <f>IF(Income_CF!BL150="","",(1+'Cost and Benefit Parameters'!$C$17)*Income_CF!BL150*(Cohort_WP!BL148/Cohort_CF!BL148))</f>
        <v/>
      </c>
      <c r="BM148" s="1" t="str">
        <f>IF(Income_CF!BM150="","",(1+'Cost and Benefit Parameters'!$C$17)*Income_CF!BM150*(Cohort_WP!BM148/Cohort_CF!BM148))</f>
        <v/>
      </c>
    </row>
    <row r="149" spans="1:65" x14ac:dyDescent="0.55000000000000004">
      <c r="A149" s="639"/>
      <c r="B149" t="s">
        <v>471</v>
      </c>
      <c r="G149" s="1" t="str">
        <f>IF(Income_CF!G151="","",(1+'Cost and Benefit Parameters'!$C$17)*Income_CF!G151*(Cohort_WP!G149/Cohort_CF!G149))</f>
        <v/>
      </c>
      <c r="H149" s="1" t="str">
        <f>IF(Income_CF!H151="","",(1+'Cost and Benefit Parameters'!$C$17)*Income_CF!H151*(Cohort_WP!H149/Cohort_CF!H149))</f>
        <v/>
      </c>
      <c r="I149" s="1" t="str">
        <f>IF(Income_CF!I151="","",(1+'Cost and Benefit Parameters'!$C$17)*Income_CF!I151*(Cohort_WP!I149/Cohort_CF!I149))</f>
        <v/>
      </c>
      <c r="J149" s="1" t="str">
        <f>IF(Income_CF!J151="","",(1+'Cost and Benefit Parameters'!$C$17)*Income_CF!J151*(Cohort_WP!J149/Cohort_CF!J149))</f>
        <v/>
      </c>
      <c r="K149" s="1">
        <f>IF(Income_CF!K151="","",(1+'Cost and Benefit Parameters'!$C$17)*Income_CF!K151*(Cohort_WP!K149/Cohort_CF!K149))</f>
        <v>392261.25279561011</v>
      </c>
      <c r="L149" s="1">
        <f>IF(Income_CF!L151="","",(1+'Cost and Benefit Parameters'!$C$17)*Income_CF!L151*(Cohort_WP!L149/Cohort_CF!L149))</f>
        <v>407477.97464068234</v>
      </c>
      <c r="M149" s="1">
        <f>IF(Income_CF!M151="","",(1+'Cost and Benefit Parameters'!$C$17)*Income_CF!M151*(Cohort_WP!M149/Cohort_CF!M149))</f>
        <v>423031.09352674795</v>
      </c>
      <c r="N149" s="1">
        <f>IF(Income_CF!N151="","",(1+'Cost and Benefit Parameters'!$C$17)*Income_CF!N151*(Cohort_WP!N149/Cohort_CF!N149))</f>
        <v>438914.43524034851</v>
      </c>
      <c r="O149" s="1">
        <f>IF(Income_CF!O151="","",(1+'Cost and Benefit Parameters'!$C$17)*Income_CF!O151*(Cohort_WP!O149/Cohort_CF!O149))</f>
        <v>457905.70927942672</v>
      </c>
      <c r="P149" s="1">
        <f>IF(Income_CF!P151="","",(1+'Cost and Benefit Parameters'!$C$17)*Income_CF!P151*(Cohort_WP!P149/Cohort_CF!P149))</f>
        <v>474244.06309571216</v>
      </c>
      <c r="Q149" s="1">
        <f>IF(Income_CF!Q151="","",(1+'Cost and Benefit Parameters'!$C$17)*Income_CF!Q151*(Cohort_WP!Q149/Cohort_CF!Q149))</f>
        <v>490870.76846377784</v>
      </c>
      <c r="R149" s="1">
        <f>IF(Income_CF!R151="","",(1+'Cost and Benefit Parameters'!$C$17)*Income_CF!R151*(Cohort_WP!R149/Cohort_CF!R149))</f>
        <v>507775.6391014359</v>
      </c>
      <c r="S149" s="1">
        <f>IF(Income_CF!S151="","",(1+'Cost and Benefit Parameters'!$C$17)*Income_CF!S151*(Cohort_WP!S149/Cohort_CF!S149))</f>
        <v>524947.62565048714</v>
      </c>
      <c r="T149" s="1">
        <f>IF(Income_CF!T151="","",(1+'Cost and Benefit Parameters'!$C$17)*Income_CF!T151*(Cohort_WP!T149/Cohort_CF!T149))</f>
        <v>542374.81291997328</v>
      </c>
      <c r="U149" s="1">
        <f>IF(Income_CF!U151="","",(1+'Cost and Benefit Parameters'!$C$17)*Income_CF!U151*(Cohort_WP!U149/Cohort_CF!U149))</f>
        <v>560044.41967548744</v>
      </c>
      <c r="V149" s="1">
        <f>IF(Income_CF!V151="","",(1+'Cost and Benefit Parameters'!$C$17)*Income_CF!V151*(Cohort_WP!V149/Cohort_CF!V149))</f>
        <v>577942.80106138438</v>
      </c>
      <c r="W149" s="1">
        <f>IF(Income_CF!W151="","",(1+'Cost and Benefit Parameters'!$C$17)*Income_CF!W151*(Cohort_WP!W149/Cohort_CF!W149))</f>
        <v>596055.45373440627</v>
      </c>
      <c r="X149" s="1">
        <f>IF(Income_CF!X151="","",(1+'Cost and Benefit Parameters'!$C$17)*Income_CF!X151*(Cohort_WP!X149/Cohort_CF!X149))</f>
        <v>614367.02377827885</v>
      </c>
      <c r="Y149" s="1">
        <f>IF(Income_CF!Y151="","",(1+'Cost and Benefit Parameters'!$C$17)*Income_CF!Y151*(Cohort_WP!Y149/Cohort_CF!Y149))</f>
        <v>632861.31745917082</v>
      </c>
      <c r="Z149" s="1">
        <f>IF(Income_CF!Z151="","",(1+'Cost and Benefit Parameters'!$C$17)*Income_CF!Z151*(Cohort_WP!Z149/Cohort_CF!Z149))</f>
        <v>651521.31487177114</v>
      </c>
      <c r="AA149" s="1">
        <f>IF(Income_CF!AA151="","",(1+'Cost and Benefit Parameters'!$C$17)*Income_CF!AA151*(Cohort_WP!AA149/Cohort_CF!AA149))</f>
        <v>670329.18651485723</v>
      </c>
      <c r="AB149" s="1">
        <f>IF(Income_CF!AB151="","",(1+'Cost and Benefit Parameters'!$C$17)*Income_CF!AB151*(Cohort_WP!AB149/Cohort_CF!AB149))</f>
        <v>689266.31282404612</v>
      </c>
      <c r="AC149" s="1">
        <f>IF(Income_CF!AC151="","",(1+'Cost and Benefit Parameters'!$C$17)*Income_CF!AC151*(Cohort_WP!AC149/Cohort_CF!AC149))</f>
        <v>708313.30667754542</v>
      </c>
      <c r="AD149" s="1">
        <f>IF(Income_CF!AD151="","",(1+'Cost and Benefit Parameters'!$C$17)*Income_CF!AD151*(Cohort_WP!AD149/Cohort_CF!AD149))</f>
        <v>727450.03887860291</v>
      </c>
      <c r="AE149" s="1">
        <f>IF(Income_CF!AE151="","",(1+'Cost and Benefit Parameters'!$C$17)*Income_CF!AE151*(Cohort_WP!AE149/Cohort_CF!AE149))</f>
        <v>746655.66660573264</v>
      </c>
      <c r="AF149" s="1">
        <f>IF(Income_CF!AF151="","",(1+'Cost and Benefit Parameters'!$C$17)*Income_CF!AF151*(Cohort_WP!AF149/Cohort_CF!AF149))</f>
        <v>765908.66480897029</v>
      </c>
      <c r="AG149" s="1">
        <f>IF(Income_CF!AG151="","",(1+'Cost and Benefit Parameters'!$C$17)*Income_CF!AG151*(Cohort_WP!AG149/Cohort_CF!AG149))</f>
        <v>785186.86051721359</v>
      </c>
      <c r="AH149" s="1">
        <f>IF(Income_CF!AH151="","",(1+'Cost and Benefit Parameters'!$C$17)*Income_CF!AH151*(Cohort_WP!AH149/Cohort_CF!AH149))</f>
        <v>804467.47000847338</v>
      </c>
      <c r="AI149" s="1">
        <f>IF(Income_CF!AI151="","",(1+'Cost and Benefit Parameters'!$C$17)*Income_CF!AI151*(Cohort_WP!AI149/Cohort_CF!AI149))</f>
        <v>823727.13878138724</v>
      </c>
      <c r="AJ149" s="1">
        <f>IF(Income_CF!AJ151="","",(1+'Cost and Benefit Parameters'!$C$17)*Income_CF!AJ151*(Cohort_WP!AJ149/Cohort_CF!AJ149))</f>
        <v>842941.98425283248</v>
      </c>
      <c r="AK149" s="1">
        <f>IF(Income_CF!AK151="","",(1+'Cost and Benefit Parameters'!$C$17)*Income_CF!AK151*(Cohort_WP!AK149/Cohort_CF!AK149))</f>
        <v>862087.64109314547</v>
      </c>
      <c r="AL149" s="1">
        <f>IF(Income_CF!AL151="","",(1+'Cost and Benefit Parameters'!$C$17)*Income_CF!AL151*(Cohort_WP!AL149/Cohort_CF!AL149))</f>
        <v>881139.30909695104</v>
      </c>
      <c r="AM149" s="1">
        <f>IF(Income_CF!AM151="","",(1+'Cost and Benefit Parameters'!$C$17)*Income_CF!AM151*(Cohort_WP!AM149/Cohort_CF!AM149))</f>
        <v>900071.80347457982</v>
      </c>
      <c r="AN149" s="1">
        <f>IF(Income_CF!AN151="","",(1+'Cost and Benefit Parameters'!$C$17)*Income_CF!AN151*(Cohort_WP!AN149/Cohort_CF!AN149))</f>
        <v>918859.60743598547</v>
      </c>
      <c r="AO149" s="1">
        <f>IF(Income_CF!AO151="","",(1+'Cost and Benefit Parameters'!$C$17)*Income_CF!AO151*(Cohort_WP!AO149/Cohort_CF!AO149))</f>
        <v>937476.92692662438</v>
      </c>
      <c r="AP149" s="1">
        <f>IF(Income_CF!AP151="","",(1+'Cost and Benefit Parameters'!$C$17)*Income_CF!AP151*(Cohort_WP!AP149/Cohort_CF!AP149))</f>
        <v>955897.74736242159</v>
      </c>
      <c r="AQ149" s="1">
        <f>IF(Income_CF!AQ151="","",(1+'Cost and Benefit Parameters'!$C$17)*Income_CF!AQ151*(Cohort_WP!AQ149/Cohort_CF!AQ149))</f>
        <v>974095.89219936193</v>
      </c>
      <c r="AR149" s="1">
        <f>IF(Income_CF!AR151="","",(1+'Cost and Benefit Parameters'!$C$17)*Income_CF!AR151*(Cohort_WP!AR149/Cohort_CF!AR149))</f>
        <v>992045.08316198154</v>
      </c>
      <c r="AS149" s="1">
        <f>IF(Income_CF!AS151="","",(1+'Cost and Benefit Parameters'!$C$17)*Income_CF!AS151*(Cohort_WP!AS149/Cohort_CF!AS149))</f>
        <v>1009719.0019445658</v>
      </c>
      <c r="AT149" s="1">
        <f>IF(Income_CF!AT151="","",(1+'Cost and Benefit Parameters'!$C$17)*Income_CF!AT151*(Cohort_WP!AT149/Cohort_CF!AT149))</f>
        <v>1027091.3531890109</v>
      </c>
      <c r="AU149" s="1">
        <f>IF(Income_CF!AU151="","",(1+'Cost and Benefit Parameters'!$C$17)*Income_CF!AU151*(Cohort_WP!AU149/Cohort_CF!AU149))</f>
        <v>1044135.9285341648</v>
      </c>
      <c r="AV149" s="1">
        <f>IF(Income_CF!AV151="","",(1+'Cost and Benefit Parameters'!$C$17)*Income_CF!AV151*(Cohort_WP!AV149/Cohort_CF!AV149))</f>
        <v>1060826.6715233198</v>
      </c>
      <c r="AW149" s="1">
        <f>IF(Income_CF!AW151="","",(1+'Cost and Benefit Parameters'!$C$17)*Income_CF!AW151*(Cohort_WP!AW149/Cohort_CF!AW149))</f>
        <v>1077137.74314903</v>
      </c>
      <c r="AX149" s="1">
        <f>IF(Income_CF!AX151="","",(1+'Cost and Benefit Parameters'!$C$17)*Income_CF!AX151*(Cohort_WP!AX149/Cohort_CF!AX149))</f>
        <v>1093043.5878081478</v>
      </c>
      <c r="AY149" s="1" t="str">
        <f>IF(Income_CF!AY151="","",(1+'Cost and Benefit Parameters'!$C$17)*Income_CF!AY151*(Cohort_WP!AY149/Cohort_CF!AY149))</f>
        <v/>
      </c>
      <c r="AZ149" s="1" t="str">
        <f>IF(Income_CF!AZ151="","",(1+'Cost and Benefit Parameters'!$C$17)*Income_CF!AZ151*(Cohort_WP!AZ149/Cohort_CF!AZ149))</f>
        <v/>
      </c>
      <c r="BA149" s="1" t="str">
        <f>IF(Income_CF!BA151="","",(1+'Cost and Benefit Parameters'!$C$17)*Income_CF!BA151*(Cohort_WP!BA149/Cohort_CF!BA149))</f>
        <v/>
      </c>
      <c r="BB149" s="1" t="str">
        <f>IF(Income_CF!BB151="","",(1+'Cost and Benefit Parameters'!$C$17)*Income_CF!BB151*(Cohort_WP!BB149/Cohort_CF!BB149))</f>
        <v/>
      </c>
      <c r="BC149" s="1" t="str">
        <f>IF(Income_CF!BC151="","",(1+'Cost and Benefit Parameters'!$C$17)*Income_CF!BC151*(Cohort_WP!BC149/Cohort_CF!BC149))</f>
        <v/>
      </c>
      <c r="BD149" s="1" t="str">
        <f>IF(Income_CF!BD151="","",(1+'Cost and Benefit Parameters'!$C$17)*Income_CF!BD151*(Cohort_WP!BD149/Cohort_CF!BD149))</f>
        <v/>
      </c>
      <c r="BE149" s="1" t="str">
        <f>IF(Income_CF!BE151="","",(1+'Cost and Benefit Parameters'!$C$17)*Income_CF!BE151*(Cohort_WP!BE149/Cohort_CF!BE149))</f>
        <v/>
      </c>
      <c r="BF149" s="1" t="str">
        <f>IF(Income_CF!BF151="","",(1+'Cost and Benefit Parameters'!$C$17)*Income_CF!BF151*(Cohort_WP!BF149/Cohort_CF!BF149))</f>
        <v/>
      </c>
      <c r="BG149" s="1" t="str">
        <f>IF(Income_CF!BG151="","",(1+'Cost and Benefit Parameters'!$C$17)*Income_CF!BG151*(Cohort_WP!BG149/Cohort_CF!BG149))</f>
        <v/>
      </c>
      <c r="BH149" s="1" t="str">
        <f>IF(Income_CF!BH151="","",(1+'Cost and Benefit Parameters'!$C$17)*Income_CF!BH151*(Cohort_WP!BH149/Cohort_CF!BH149))</f>
        <v/>
      </c>
      <c r="BI149" s="1" t="str">
        <f>IF(Income_CF!BI151="","",(1+'Cost and Benefit Parameters'!$C$17)*Income_CF!BI151*(Cohort_WP!BI149/Cohort_CF!BI149))</f>
        <v/>
      </c>
      <c r="BJ149" s="1" t="str">
        <f>IF(Income_CF!BJ151="","",(1+'Cost and Benefit Parameters'!$C$17)*Income_CF!BJ151*(Cohort_WP!BJ149/Cohort_CF!BJ149))</f>
        <v/>
      </c>
      <c r="BK149" s="1" t="str">
        <f>IF(Income_CF!BK151="","",(1+'Cost and Benefit Parameters'!$C$17)*Income_CF!BK151*(Cohort_WP!BK149/Cohort_CF!BK149))</f>
        <v/>
      </c>
      <c r="BL149" s="1" t="str">
        <f>IF(Income_CF!BL151="","",(1+'Cost and Benefit Parameters'!$C$17)*Income_CF!BL151*(Cohort_WP!BL149/Cohort_CF!BL149))</f>
        <v/>
      </c>
      <c r="BM149" s="1" t="str">
        <f>IF(Income_CF!BM151="","",(1+'Cost and Benefit Parameters'!$C$17)*Income_CF!BM151*(Cohort_WP!BM149/Cohort_CF!BM149))</f>
        <v/>
      </c>
    </row>
    <row r="150" spans="1:65" x14ac:dyDescent="0.55000000000000004">
      <c r="A150" s="639"/>
      <c r="B150" t="s">
        <v>472</v>
      </c>
      <c r="G150" s="1" t="str">
        <f>IF(Income_CF!G152="","",(1+'Cost and Benefit Parameters'!$C$17)*Income_CF!G152*(Cohort_WP!G150/Cohort_CF!G150))</f>
        <v/>
      </c>
      <c r="H150" s="1" t="str">
        <f>IF(Income_CF!H152="","",(1+'Cost and Benefit Parameters'!$C$17)*Income_CF!H152*(Cohort_WP!H150/Cohort_CF!H150))</f>
        <v/>
      </c>
      <c r="I150" s="1" t="str">
        <f>IF(Income_CF!I152="","",(1+'Cost and Benefit Parameters'!$C$17)*Income_CF!I152*(Cohort_WP!I150/Cohort_CF!I150))</f>
        <v/>
      </c>
      <c r="J150" s="1" t="str">
        <f>IF(Income_CF!J152="","",(1+'Cost and Benefit Parameters'!$C$17)*Income_CF!J152*(Cohort_WP!J150/Cohort_CF!J150))</f>
        <v/>
      </c>
      <c r="K150" s="1" t="str">
        <f>IF(Income_CF!K152="","",(1+'Cost and Benefit Parameters'!$C$17)*Income_CF!K152*(Cohort_WP!K150/Cohort_CF!K150))</f>
        <v/>
      </c>
      <c r="L150" s="1">
        <f>IF(Income_CF!L152="","",(1+'Cost and Benefit Parameters'!$C$17)*Income_CF!L152*(Cohort_WP!L150/Cohort_CF!L150))</f>
        <v>404029.09037947847</v>
      </c>
      <c r="M150" s="1">
        <f>IF(Income_CF!M152="","",(1+'Cost and Benefit Parameters'!$C$17)*Income_CF!M152*(Cohort_WP!M150/Cohort_CF!M150))</f>
        <v>419702.31387990282</v>
      </c>
      <c r="N150" s="1">
        <f>IF(Income_CF!N152="","",(1+'Cost and Benefit Parameters'!$C$17)*Income_CF!N152*(Cohort_WP!N150/Cohort_CF!N150))</f>
        <v>435722.02633255033</v>
      </c>
      <c r="O150" s="1">
        <f>IF(Income_CF!O152="","",(1+'Cost and Benefit Parameters'!$C$17)*Income_CF!O152*(Cohort_WP!O150/Cohort_CF!O150))</f>
        <v>452081.86829755898</v>
      </c>
      <c r="P150" s="1">
        <f>IF(Income_CF!P152="","",(1+'Cost and Benefit Parameters'!$C$17)*Income_CF!P152*(Cohort_WP!P150/Cohort_CF!P150))</f>
        <v>471642.88055780961</v>
      </c>
      <c r="Q150" s="1">
        <f>IF(Income_CF!Q152="","",(1+'Cost and Benefit Parameters'!$C$17)*Income_CF!Q152*(Cohort_WP!Q150/Cohort_CF!Q150))</f>
        <v>488471.38498858362</v>
      </c>
      <c r="R150" s="1">
        <f>IF(Income_CF!R152="","",(1+'Cost and Benefit Parameters'!$C$17)*Income_CF!R152*(Cohort_WP!R150/Cohort_CF!R150))</f>
        <v>505596.89151769114</v>
      </c>
      <c r="S150" s="1">
        <f>IF(Income_CF!S152="","",(1+'Cost and Benefit Parameters'!$C$17)*Income_CF!S152*(Cohort_WP!S150/Cohort_CF!S150))</f>
        <v>523008.90827447892</v>
      </c>
      <c r="T150" s="1">
        <f>IF(Income_CF!T152="","",(1+'Cost and Benefit Parameters'!$C$17)*Income_CF!T152*(Cohort_WP!T150/Cohort_CF!T150))</f>
        <v>540696.0544200018</v>
      </c>
      <c r="U150" s="1">
        <f>IF(Income_CF!U152="","",(1+'Cost and Benefit Parameters'!$C$17)*Income_CF!U152*(Cohort_WP!U150/Cohort_CF!U150))</f>
        <v>558646.05730757245</v>
      </c>
      <c r="V150" s="1">
        <f>IF(Income_CF!V152="","",(1+'Cost and Benefit Parameters'!$C$17)*Income_CF!V152*(Cohort_WP!V150/Cohort_CF!V150))</f>
        <v>576845.75226575194</v>
      </c>
      <c r="W150" s="1">
        <f>IF(Income_CF!W152="","",(1+'Cost and Benefit Parameters'!$C$17)*Income_CF!W152*(Cohort_WP!W150/Cohort_CF!W150))</f>
        <v>595281.08509322593</v>
      </c>
      <c r="X150" s="1">
        <f>IF(Income_CF!X152="","",(1+'Cost and Benefit Parameters'!$C$17)*Income_CF!X152*(Cohort_WP!X150/Cohort_CF!X150))</f>
        <v>613937.11734643846</v>
      </c>
      <c r="Y150" s="1">
        <f>IF(Income_CF!Y152="","",(1+'Cost and Benefit Parameters'!$C$17)*Income_CF!Y152*(Cohort_WP!Y150/Cohort_CF!Y150))</f>
        <v>632798.03449162713</v>
      </c>
      <c r="Z150" s="1">
        <f>IF(Income_CF!Z152="","",(1+'Cost and Benefit Parameters'!$C$17)*Income_CF!Z152*(Cohort_WP!Z150/Cohort_CF!Z150))</f>
        <v>651847.15698294586</v>
      </c>
      <c r="AA150" s="1">
        <f>IF(Income_CF!AA152="","",(1+'Cost and Benefit Parameters'!$C$17)*Income_CF!AA152*(Cohort_WP!AA150/Cohort_CF!AA150))</f>
        <v>671066.95431792433</v>
      </c>
      <c r="AB150" s="1">
        <f>IF(Income_CF!AB152="","",(1+'Cost and Benefit Parameters'!$C$17)*Income_CF!AB152*(Cohort_WP!AB150/Cohort_CF!AB150))</f>
        <v>690439.06211030297</v>
      </c>
      <c r="AC150" s="1">
        <f>IF(Income_CF!AC152="","",(1+'Cost and Benefit Parameters'!$C$17)*Income_CF!AC152*(Cohort_WP!AC150/Cohort_CF!AC150))</f>
        <v>709944.30220876739</v>
      </c>
      <c r="AD150" s="1">
        <f>IF(Income_CF!AD152="","",(1+'Cost and Benefit Parameters'!$C$17)*Income_CF!AD152*(Cohort_WP!AD150/Cohort_CF!AD150))</f>
        <v>729562.70587787149</v>
      </c>
      <c r="AE150" s="1">
        <f>IF(Income_CF!AE152="","",(1+'Cost and Benefit Parameters'!$C$17)*Income_CF!AE152*(Cohort_WP!AE150/Cohort_CF!AE150))</f>
        <v>749273.54004496115</v>
      </c>
      <c r="AF150" s="1">
        <f>IF(Income_CF!AF152="","",(1+'Cost and Benefit Parameters'!$C$17)*Income_CF!AF152*(Cohort_WP!AF150/Cohort_CF!AF150))</f>
        <v>769055.33660390461</v>
      </c>
      <c r="AG150" s="1">
        <f>IF(Income_CF!AG152="","",(1+'Cost and Benefit Parameters'!$C$17)*Income_CF!AG152*(Cohort_WP!AG150/Cohort_CF!AG150))</f>
        <v>788885.92475323926</v>
      </c>
      <c r="AH150" s="1">
        <f>IF(Income_CF!AH152="","",(1+'Cost and Benefit Parameters'!$C$17)*Income_CF!AH152*(Cohort_WP!AH150/Cohort_CF!AH150))</f>
        <v>808742.46633273002</v>
      </c>
      <c r="AI150" s="1">
        <f>IF(Income_CF!AI152="","",(1+'Cost and Benefit Parameters'!$C$17)*Income_CF!AI152*(Cohort_WP!AI150/Cohort_CF!AI150))</f>
        <v>828601.49410872767</v>
      </c>
      <c r="AJ150" s="1">
        <f>IF(Income_CF!AJ152="","",(1+'Cost and Benefit Parameters'!$C$17)*Income_CF!AJ152*(Cohort_WP!AJ150/Cohort_CF!AJ150))</f>
        <v>848438.9529448289</v>
      </c>
      <c r="AK150" s="1">
        <f>IF(Income_CF!AK152="","",(1+'Cost and Benefit Parameters'!$C$17)*Income_CF!AK152*(Cohort_WP!AK150/Cohort_CF!AK150))</f>
        <v>868230.2437804176</v>
      </c>
      <c r="AL150" s="1">
        <f>IF(Income_CF!AL152="","",(1+'Cost and Benefit Parameters'!$C$17)*Income_CF!AL152*(Cohort_WP!AL150/Cohort_CF!AL150))</f>
        <v>887950.27032593952</v>
      </c>
      <c r="AM150" s="1">
        <f>IF(Income_CF!AM152="","",(1+'Cost and Benefit Parameters'!$C$17)*Income_CF!AM152*(Cohort_WP!AM150/Cohort_CF!AM150))</f>
        <v>907573.48836985964</v>
      </c>
      <c r="AN150" s="1">
        <f>IF(Income_CF!AN152="","",(1+'Cost and Benefit Parameters'!$C$17)*Income_CF!AN152*(Cohort_WP!AN150/Cohort_CF!AN150))</f>
        <v>927073.95757881715</v>
      </c>
      <c r="AO150" s="1">
        <f>IF(Income_CF!AO152="","",(1+'Cost and Benefit Parameters'!$C$17)*Income_CF!AO152*(Cohort_WP!AO150/Cohort_CF!AO150))</f>
        <v>946425.39565906511</v>
      </c>
      <c r="AP150" s="1">
        <f>IF(Income_CF!AP152="","",(1+'Cost and Benefit Parameters'!$C$17)*Income_CF!AP152*(Cohort_WP!AP150/Cohort_CF!AP150))</f>
        <v>965601.23473442311</v>
      </c>
      <c r="AQ150" s="1">
        <f>IF(Income_CF!AQ152="","",(1+'Cost and Benefit Parameters'!$C$17)*Income_CF!AQ152*(Cohort_WP!AQ150/Cohort_CF!AQ150))</f>
        <v>984574.67978329421</v>
      </c>
      <c r="AR150" s="1">
        <f>IF(Income_CF!AR152="","",(1+'Cost and Benefit Parameters'!$C$17)*Income_CF!AR152*(Cohort_WP!AR150/Cohort_CF!AR150))</f>
        <v>1003318.7689653428</v>
      </c>
      <c r="AS150" s="1">
        <f>IF(Income_CF!AS152="","",(1+'Cost and Benefit Parameters'!$C$17)*Income_CF!AS152*(Cohort_WP!AS150/Cohort_CF!AS150))</f>
        <v>1021806.435656841</v>
      </c>
      <c r="AT150" s="1">
        <f>IF(Income_CF!AT152="","",(1+'Cost and Benefit Parameters'!$C$17)*Income_CF!AT152*(Cohort_WP!AT150/Cohort_CF!AT150))</f>
        <v>1040010.5720029026</v>
      </c>
      <c r="AU150" s="1">
        <f>IF(Income_CF!AU152="","",(1+'Cost and Benefit Parameters'!$C$17)*Income_CF!AU152*(Cohort_WP!AU150/Cohort_CF!AU150))</f>
        <v>1057904.0937846815</v>
      </c>
      <c r="AV150" s="1">
        <f>IF(Income_CF!AV152="","",(1+'Cost and Benefit Parameters'!$C$17)*Income_CF!AV152*(Cohort_WP!AV150/Cohort_CF!AV150))</f>
        <v>1075460.0063901898</v>
      </c>
      <c r="AW150" s="1">
        <f>IF(Income_CF!AW152="","",(1+'Cost and Benefit Parameters'!$C$17)*Income_CF!AW152*(Cohort_WP!AW150/Cohort_CF!AW150))</f>
        <v>1092651.4716690194</v>
      </c>
      <c r="AX150" s="1">
        <f>IF(Income_CF!AX152="","",(1+'Cost and Benefit Parameters'!$C$17)*Income_CF!AX152*(Cohort_WP!AX150/Cohort_CF!AX150))</f>
        <v>1109451.8754435007</v>
      </c>
      <c r="AY150" s="1">
        <f>IF(Income_CF!AY152="","",(1+'Cost and Benefit Parameters'!$C$17)*Income_CF!AY152*(Cohort_WP!AY150/Cohort_CF!AY150))</f>
        <v>1125834.8954423922</v>
      </c>
      <c r="AZ150" s="1" t="str">
        <f>IF(Income_CF!AZ152="","",(1+'Cost and Benefit Parameters'!$C$17)*Income_CF!AZ152*(Cohort_WP!AZ150/Cohort_CF!AZ150))</f>
        <v/>
      </c>
      <c r="BA150" s="1" t="str">
        <f>IF(Income_CF!BA152="","",(1+'Cost and Benefit Parameters'!$C$17)*Income_CF!BA152*(Cohort_WP!BA150/Cohort_CF!BA150))</f>
        <v/>
      </c>
      <c r="BB150" s="1" t="str">
        <f>IF(Income_CF!BB152="","",(1+'Cost and Benefit Parameters'!$C$17)*Income_CF!BB152*(Cohort_WP!BB150/Cohort_CF!BB150))</f>
        <v/>
      </c>
      <c r="BC150" s="1" t="str">
        <f>IF(Income_CF!BC152="","",(1+'Cost and Benefit Parameters'!$C$17)*Income_CF!BC152*(Cohort_WP!BC150/Cohort_CF!BC150))</f>
        <v/>
      </c>
      <c r="BD150" s="1" t="str">
        <f>IF(Income_CF!BD152="","",(1+'Cost and Benefit Parameters'!$C$17)*Income_CF!BD152*(Cohort_WP!BD150/Cohort_CF!BD150))</f>
        <v/>
      </c>
      <c r="BE150" s="1" t="str">
        <f>IF(Income_CF!BE152="","",(1+'Cost and Benefit Parameters'!$C$17)*Income_CF!BE152*(Cohort_WP!BE150/Cohort_CF!BE150))</f>
        <v/>
      </c>
      <c r="BF150" s="1" t="str">
        <f>IF(Income_CF!BF152="","",(1+'Cost and Benefit Parameters'!$C$17)*Income_CF!BF152*(Cohort_WP!BF150/Cohort_CF!BF150))</f>
        <v/>
      </c>
      <c r="BG150" s="1" t="str">
        <f>IF(Income_CF!BG152="","",(1+'Cost and Benefit Parameters'!$C$17)*Income_CF!BG152*(Cohort_WP!BG150/Cohort_CF!BG150))</f>
        <v/>
      </c>
      <c r="BH150" s="1" t="str">
        <f>IF(Income_CF!BH152="","",(1+'Cost and Benefit Parameters'!$C$17)*Income_CF!BH152*(Cohort_WP!BH150/Cohort_CF!BH150))</f>
        <v/>
      </c>
      <c r="BI150" s="1" t="str">
        <f>IF(Income_CF!BI152="","",(1+'Cost and Benefit Parameters'!$C$17)*Income_CF!BI152*(Cohort_WP!BI150/Cohort_CF!BI150))</f>
        <v/>
      </c>
      <c r="BJ150" s="1" t="str">
        <f>IF(Income_CF!BJ152="","",(1+'Cost and Benefit Parameters'!$C$17)*Income_CF!BJ152*(Cohort_WP!BJ150/Cohort_CF!BJ150))</f>
        <v/>
      </c>
      <c r="BK150" s="1" t="str">
        <f>IF(Income_CF!BK152="","",(1+'Cost and Benefit Parameters'!$C$17)*Income_CF!BK152*(Cohort_WP!BK150/Cohort_CF!BK150))</f>
        <v/>
      </c>
      <c r="BL150" s="1" t="str">
        <f>IF(Income_CF!BL152="","",(1+'Cost and Benefit Parameters'!$C$17)*Income_CF!BL152*(Cohort_WP!BL150/Cohort_CF!BL150))</f>
        <v/>
      </c>
      <c r="BM150" s="1" t="str">
        <f>IF(Income_CF!BM152="","",(1+'Cost and Benefit Parameters'!$C$17)*Income_CF!BM152*(Cohort_WP!BM150/Cohort_CF!BM150))</f>
        <v/>
      </c>
    </row>
    <row r="151" spans="1:65" x14ac:dyDescent="0.55000000000000004">
      <c r="A151" s="639"/>
      <c r="B151" t="s">
        <v>473</v>
      </c>
      <c r="G151" s="1" t="str">
        <f>IF(Income_CF!G153="","",(1+'Cost and Benefit Parameters'!$C$17)*Income_CF!G153*(Cohort_WP!G151/Cohort_CF!G151))</f>
        <v/>
      </c>
      <c r="H151" s="1" t="str">
        <f>IF(Income_CF!H153="","",(1+'Cost and Benefit Parameters'!$C$17)*Income_CF!H153*(Cohort_WP!H151/Cohort_CF!H151))</f>
        <v/>
      </c>
      <c r="I151" s="1" t="str">
        <f>IF(Income_CF!I153="","",(1+'Cost and Benefit Parameters'!$C$17)*Income_CF!I153*(Cohort_WP!I151/Cohort_CF!I151))</f>
        <v/>
      </c>
      <c r="J151" s="1" t="str">
        <f>IF(Income_CF!J153="","",(1+'Cost and Benefit Parameters'!$C$17)*Income_CF!J153*(Cohort_WP!J151/Cohort_CF!J151))</f>
        <v/>
      </c>
      <c r="K151" s="1" t="str">
        <f>IF(Income_CF!K153="","",(1+'Cost and Benefit Parameters'!$C$17)*Income_CF!K153*(Cohort_WP!K151/Cohort_CF!K151))</f>
        <v/>
      </c>
      <c r="L151" s="1" t="str">
        <f>IF(Income_CF!L153="","",(1+'Cost and Benefit Parameters'!$C$17)*Income_CF!L153*(Cohort_WP!L151/Cohort_CF!L151))</f>
        <v/>
      </c>
      <c r="M151" s="1">
        <f>IF(Income_CF!M153="","",(1+'Cost and Benefit Parameters'!$C$17)*Income_CF!M153*(Cohort_WP!M151/Cohort_CF!M151))</f>
        <v>416149.96309086279</v>
      </c>
      <c r="N151" s="1">
        <f>IF(Income_CF!N153="","",(1+'Cost and Benefit Parameters'!$C$17)*Income_CF!N153*(Cohort_WP!N151/Cohort_CF!N151))</f>
        <v>432293.38329629984</v>
      </c>
      <c r="O151" s="1">
        <f>IF(Income_CF!O153="","",(1+'Cost and Benefit Parameters'!$C$17)*Income_CF!O153*(Cohort_WP!O151/Cohort_CF!O151))</f>
        <v>448793.68712252687</v>
      </c>
      <c r="P151" s="1">
        <f>IF(Income_CF!P153="","",(1+'Cost and Benefit Parameters'!$C$17)*Income_CF!P153*(Cohort_WP!P151/Cohort_CF!P151))</f>
        <v>465644.32434648566</v>
      </c>
      <c r="Q151" s="1">
        <f>IF(Income_CF!Q153="","",(1+'Cost and Benefit Parameters'!$C$17)*Income_CF!Q153*(Cohort_WP!Q151/Cohort_CF!Q151))</f>
        <v>485792.16697454388</v>
      </c>
      <c r="R151" s="1">
        <f>IF(Income_CF!R153="","",(1+'Cost and Benefit Parameters'!$C$17)*Income_CF!R153*(Cohort_WP!R151/Cohort_CF!R151))</f>
        <v>503125.52653824101</v>
      </c>
      <c r="S151" s="1">
        <f>IF(Income_CF!S153="","",(1+'Cost and Benefit Parameters'!$C$17)*Income_CF!S153*(Cohort_WP!S151/Cohort_CF!S151))</f>
        <v>520764.7982632218</v>
      </c>
      <c r="T151" s="1">
        <f>IF(Income_CF!T153="","",(1+'Cost and Benefit Parameters'!$C$17)*Income_CF!T153*(Cohort_WP!T151/Cohort_CF!T151))</f>
        <v>538699.17552271334</v>
      </c>
      <c r="U151" s="1">
        <f>IF(Income_CF!U153="","",(1+'Cost and Benefit Parameters'!$C$17)*Income_CF!U153*(Cohort_WP!U151/Cohort_CF!U151))</f>
        <v>556916.93605260202</v>
      </c>
      <c r="V151" s="1">
        <f>IF(Income_CF!V153="","",(1+'Cost and Benefit Parameters'!$C$17)*Income_CF!V153*(Cohort_WP!V151/Cohort_CF!V151))</f>
        <v>575405.43902679952</v>
      </c>
      <c r="W151" s="1">
        <f>IF(Income_CF!W153="","",(1+'Cost and Benefit Parameters'!$C$17)*Income_CF!W153*(Cohort_WP!W151/Cohort_CF!W151))</f>
        <v>594151.12483372446</v>
      </c>
      <c r="X151" s="1">
        <f>IF(Income_CF!X153="","",(1+'Cost and Benefit Parameters'!$C$17)*Income_CF!X153*(Cohort_WP!X151/Cohort_CF!X151))</f>
        <v>613139.51764602272</v>
      </c>
      <c r="Y151" s="1">
        <f>IF(Income_CF!Y153="","",(1+'Cost and Benefit Parameters'!$C$17)*Income_CF!Y153*(Cohort_WP!Y151/Cohort_CF!Y151))</f>
        <v>632355.23086683161</v>
      </c>
      <c r="Z151" s="1">
        <f>IF(Income_CF!Z153="","",(1+'Cost and Benefit Parameters'!$C$17)*Income_CF!Z153*(Cohort_WP!Z151/Cohort_CF!Z151))</f>
        <v>651781.97552637593</v>
      </c>
      <c r="AA151" s="1">
        <f>IF(Income_CF!AA153="","",(1+'Cost and Benefit Parameters'!$C$17)*Income_CF!AA153*(Cohort_WP!AA151/Cohort_CF!AA151))</f>
        <v>671402.57169243414</v>
      </c>
      <c r="AB151" s="1">
        <f>IF(Income_CF!AB153="","",(1+'Cost and Benefit Parameters'!$C$17)*Income_CF!AB153*(Cohort_WP!AB151/Cohort_CF!AB151))</f>
        <v>691198.96294746199</v>
      </c>
      <c r="AC151" s="1">
        <f>IF(Income_CF!AC153="","",(1+'Cost and Benefit Parameters'!$C$17)*Income_CF!AC153*(Cohort_WP!AC151/Cohort_CF!AC151))</f>
        <v>711152.23397361196</v>
      </c>
      <c r="AD151" s="1">
        <f>IF(Income_CF!AD153="","",(1+'Cost and Benefit Parameters'!$C$17)*Income_CF!AD153*(Cohort_WP!AD151/Cohort_CF!AD151))</f>
        <v>731242.63127503032</v>
      </c>
      <c r="AE151" s="1">
        <f>IF(Income_CF!AE153="","",(1+'Cost and Benefit Parameters'!$C$17)*Income_CF!AE153*(Cohort_WP!AE151/Cohort_CF!AE151))</f>
        <v>751449.58705420769</v>
      </c>
      <c r="AF151" s="1">
        <f>IF(Income_CF!AF153="","",(1+'Cost and Benefit Parameters'!$C$17)*Income_CF!AF153*(Cohort_WP!AF151/Cohort_CF!AF151))</f>
        <v>771751.74624630995</v>
      </c>
      <c r="AG151" s="1">
        <f>IF(Income_CF!AG153="","",(1+'Cost and Benefit Parameters'!$C$17)*Income_CF!AG153*(Cohort_WP!AG151/Cohort_CF!AG151))</f>
        <v>792126.99670202169</v>
      </c>
      <c r="AH151" s="1">
        <f>IF(Income_CF!AH153="","",(1+'Cost and Benefit Parameters'!$C$17)*Income_CF!AH153*(Cohort_WP!AH151/Cohort_CF!AH151))</f>
        <v>812552.50249583647</v>
      </c>
      <c r="AI151" s="1">
        <f>IF(Income_CF!AI153="","",(1+'Cost and Benefit Parameters'!$C$17)*Income_CF!AI153*(Cohort_WP!AI151/Cohort_CF!AI151))</f>
        <v>833004.74032271176</v>
      </c>
      <c r="AJ151" s="1">
        <f>IF(Income_CF!AJ153="","",(1+'Cost and Benefit Parameters'!$C$17)*Income_CF!AJ153*(Cohort_WP!AJ151/Cohort_CF!AJ151))</f>
        <v>853459.53893198934</v>
      </c>
      <c r="AK151" s="1">
        <f>IF(Income_CF!AK153="","",(1+'Cost and Benefit Parameters'!$C$17)*Income_CF!AK153*(Cohort_WP!AK151/Cohort_CF!AK151))</f>
        <v>873892.12153317372</v>
      </c>
      <c r="AL151" s="1">
        <f>IF(Income_CF!AL153="","",(1+'Cost and Benefit Parameters'!$C$17)*Income_CF!AL153*(Cohort_WP!AL151/Cohort_CF!AL151))</f>
        <v>894277.15109382989</v>
      </c>
      <c r="AM151" s="1">
        <f>IF(Income_CF!AM153="","",(1+'Cost and Benefit Parameters'!$C$17)*Income_CF!AM153*(Cohort_WP!AM151/Cohort_CF!AM151))</f>
        <v>914588.77843571792</v>
      </c>
      <c r="AN151" s="1">
        <f>IF(Income_CF!AN153="","",(1+'Cost and Benefit Parameters'!$C$17)*Income_CF!AN153*(Cohort_WP!AN151/Cohort_CF!AN151))</f>
        <v>934800.69302095531</v>
      </c>
      <c r="AO151" s="1">
        <f>IF(Income_CF!AO153="","",(1+'Cost and Benefit Parameters'!$C$17)*Income_CF!AO153*(Cohort_WP!AO151/Cohort_CF!AO151))</f>
        <v>954886.17630618182</v>
      </c>
      <c r="AP151" s="1">
        <f>IF(Income_CF!AP153="","",(1+'Cost and Benefit Parameters'!$C$17)*Income_CF!AP153*(Cohort_WP!AP151/Cohort_CF!AP151))</f>
        <v>974818.1575288371</v>
      </c>
      <c r="AQ151" s="1">
        <f>IF(Income_CF!AQ153="","",(1+'Cost and Benefit Parameters'!$C$17)*Income_CF!AQ153*(Cohort_WP!AQ151/Cohort_CF!AQ151))</f>
        <v>994569.27177645569</v>
      </c>
      <c r="AR151" s="1">
        <f>IF(Income_CF!AR153="","",(1+'Cost and Benefit Parameters'!$C$17)*Income_CF!AR153*(Cohort_WP!AR151/Cohort_CF!AR151))</f>
        <v>1014111.9201767929</v>
      </c>
      <c r="AS151" s="1">
        <f>IF(Income_CF!AS153="","",(1+'Cost and Benefit Parameters'!$C$17)*Income_CF!AS153*(Cohort_WP!AS151/Cohort_CF!AS151))</f>
        <v>1033418.3320343032</v>
      </c>
      <c r="AT151" s="1">
        <f>IF(Income_CF!AT153="","",(1+'Cost and Benefit Parameters'!$C$17)*Income_CF!AT153*(Cohort_WP!AT151/Cohort_CF!AT151))</f>
        <v>1052460.628726546</v>
      </c>
      <c r="AU151" s="1">
        <f>IF(Income_CF!AU153="","",(1+'Cost and Benefit Parameters'!$C$17)*Income_CF!AU153*(Cohort_WP!AU151/Cohort_CF!AU151))</f>
        <v>1071210.8891629898</v>
      </c>
      <c r="AV151" s="1">
        <f>IF(Income_CF!AV153="","",(1+'Cost and Benefit Parameters'!$C$17)*Income_CF!AV153*(Cohort_WP!AV151/Cohort_CF!AV151))</f>
        <v>1089641.216598222</v>
      </c>
      <c r="AW151" s="1">
        <f>IF(Income_CF!AW153="","",(1+'Cost and Benefit Parameters'!$C$17)*Income_CF!AW153*(Cohort_WP!AW151/Cohort_CF!AW151))</f>
        <v>1107723.8065818953</v>
      </c>
      <c r="AX151" s="1">
        <f>IF(Income_CF!AX153="","",(1+'Cost and Benefit Parameters'!$C$17)*Income_CF!AX153*(Cohort_WP!AX151/Cohort_CF!AX151))</f>
        <v>1125431.01581909</v>
      </c>
      <c r="AY151" s="1">
        <f>IF(Income_CF!AY153="","",(1+'Cost and Benefit Parameters'!$C$17)*Income_CF!AY153*(Cohort_WP!AY151/Cohort_CF!AY151))</f>
        <v>1142735.4317068057</v>
      </c>
      <c r="AZ151" s="1">
        <f>IF(Income_CF!AZ153="","",(1+'Cost and Benefit Parameters'!$C$17)*Income_CF!AZ153*(Cohort_WP!AZ151/Cohort_CF!AZ151))</f>
        <v>1159609.9423056638</v>
      </c>
      <c r="BA151" s="1" t="str">
        <f>IF(Income_CF!BA153="","",(1+'Cost and Benefit Parameters'!$C$17)*Income_CF!BA153*(Cohort_WP!BA151/Cohort_CF!BA151))</f>
        <v/>
      </c>
      <c r="BB151" s="1" t="str">
        <f>IF(Income_CF!BB153="","",(1+'Cost and Benefit Parameters'!$C$17)*Income_CF!BB153*(Cohort_WP!BB151/Cohort_CF!BB151))</f>
        <v/>
      </c>
      <c r="BC151" s="1" t="str">
        <f>IF(Income_CF!BC153="","",(1+'Cost and Benefit Parameters'!$C$17)*Income_CF!BC153*(Cohort_WP!BC151/Cohort_CF!BC151))</f>
        <v/>
      </c>
      <c r="BD151" s="1" t="str">
        <f>IF(Income_CF!BD153="","",(1+'Cost and Benefit Parameters'!$C$17)*Income_CF!BD153*(Cohort_WP!BD151/Cohort_CF!BD151))</f>
        <v/>
      </c>
      <c r="BE151" s="1" t="str">
        <f>IF(Income_CF!BE153="","",(1+'Cost and Benefit Parameters'!$C$17)*Income_CF!BE153*(Cohort_WP!BE151/Cohort_CF!BE151))</f>
        <v/>
      </c>
      <c r="BF151" s="1" t="str">
        <f>IF(Income_CF!BF153="","",(1+'Cost and Benefit Parameters'!$C$17)*Income_CF!BF153*(Cohort_WP!BF151/Cohort_CF!BF151))</f>
        <v/>
      </c>
      <c r="BG151" s="1" t="str">
        <f>IF(Income_CF!BG153="","",(1+'Cost and Benefit Parameters'!$C$17)*Income_CF!BG153*(Cohort_WP!BG151/Cohort_CF!BG151))</f>
        <v/>
      </c>
      <c r="BH151" s="1" t="str">
        <f>IF(Income_CF!BH153="","",(1+'Cost and Benefit Parameters'!$C$17)*Income_CF!BH153*(Cohort_WP!BH151/Cohort_CF!BH151))</f>
        <v/>
      </c>
      <c r="BI151" s="1" t="str">
        <f>IF(Income_CF!BI153="","",(1+'Cost and Benefit Parameters'!$C$17)*Income_CF!BI153*(Cohort_WP!BI151/Cohort_CF!BI151))</f>
        <v/>
      </c>
      <c r="BJ151" s="1" t="str">
        <f>IF(Income_CF!BJ153="","",(1+'Cost and Benefit Parameters'!$C$17)*Income_CF!BJ153*(Cohort_WP!BJ151/Cohort_CF!BJ151))</f>
        <v/>
      </c>
      <c r="BK151" s="1" t="str">
        <f>IF(Income_CF!BK153="","",(1+'Cost and Benefit Parameters'!$C$17)*Income_CF!BK153*(Cohort_WP!BK151/Cohort_CF!BK151))</f>
        <v/>
      </c>
      <c r="BL151" s="1" t="str">
        <f>IF(Income_CF!BL153="","",(1+'Cost and Benefit Parameters'!$C$17)*Income_CF!BL153*(Cohort_WP!BL151/Cohort_CF!BL151))</f>
        <v/>
      </c>
      <c r="BM151" s="1" t="str">
        <f>IF(Income_CF!BM153="","",(1+'Cost and Benefit Parameters'!$C$17)*Income_CF!BM153*(Cohort_WP!BM151/Cohort_CF!BM151))</f>
        <v/>
      </c>
    </row>
    <row r="152" spans="1:65" x14ac:dyDescent="0.55000000000000004">
      <c r="A152" s="639"/>
      <c r="B152" t="s">
        <v>474</v>
      </c>
      <c r="G152" s="1" t="str">
        <f>IF(Income_CF!G154="","",(1+'Cost and Benefit Parameters'!$C$17)*Income_CF!G154*(Cohort_WP!G152/Cohort_CF!G152))</f>
        <v/>
      </c>
      <c r="H152" s="1" t="str">
        <f>IF(Income_CF!H154="","",(1+'Cost and Benefit Parameters'!$C$17)*Income_CF!H154*(Cohort_WP!H152/Cohort_CF!H152))</f>
        <v/>
      </c>
      <c r="I152" s="1" t="str">
        <f>IF(Income_CF!I154="","",(1+'Cost and Benefit Parameters'!$C$17)*Income_CF!I154*(Cohort_WP!I152/Cohort_CF!I152))</f>
        <v/>
      </c>
      <c r="J152" s="1" t="str">
        <f>IF(Income_CF!J154="","",(1+'Cost and Benefit Parameters'!$C$17)*Income_CF!J154*(Cohort_WP!J152/Cohort_CF!J152))</f>
        <v/>
      </c>
      <c r="K152" s="1" t="str">
        <f>IF(Income_CF!K154="","",(1+'Cost and Benefit Parameters'!$C$17)*Income_CF!K154*(Cohort_WP!K152/Cohort_CF!K152))</f>
        <v/>
      </c>
      <c r="L152" s="1" t="str">
        <f>IF(Income_CF!L154="","",(1+'Cost and Benefit Parameters'!$C$17)*Income_CF!L154*(Cohort_WP!L152/Cohort_CF!L152))</f>
        <v/>
      </c>
      <c r="M152" s="1" t="str">
        <f>IF(Income_CF!M154="","",(1+'Cost and Benefit Parameters'!$C$17)*Income_CF!M154*(Cohort_WP!M152/Cohort_CF!M152))</f>
        <v/>
      </c>
      <c r="N152" s="1">
        <f>IF(Income_CF!N154="","",(1+'Cost and Benefit Parameters'!$C$17)*Income_CF!N154*(Cohort_WP!N152/Cohort_CF!N152))</f>
        <v>428634.46198358864</v>
      </c>
      <c r="O152" s="1">
        <f>IF(Income_CF!O154="","",(1+'Cost and Benefit Parameters'!$C$17)*Income_CF!O154*(Cohort_WP!O152/Cohort_CF!O152))</f>
        <v>445262.18479518895</v>
      </c>
      <c r="P152" s="1">
        <f>IF(Income_CF!P154="","",(1+'Cost and Benefit Parameters'!$C$17)*Income_CF!P154*(Cohort_WP!P152/Cohort_CF!P152))</f>
        <v>462257.49773620267</v>
      </c>
      <c r="Q152" s="1">
        <f>IF(Income_CF!Q154="","",(1+'Cost and Benefit Parameters'!$C$17)*Income_CF!Q154*(Cohort_WP!Q152/Cohort_CF!Q152))</f>
        <v>479613.65407688025</v>
      </c>
      <c r="R152" s="1">
        <f>IF(Income_CF!R154="","",(1+'Cost and Benefit Parameters'!$C$17)*Income_CF!R154*(Cohort_WP!R152/Cohort_CF!R152))</f>
        <v>500365.93198378006</v>
      </c>
      <c r="S152" s="1">
        <f>IF(Income_CF!S154="","",(1+'Cost and Benefit Parameters'!$C$17)*Income_CF!S154*(Cohort_WP!S152/Cohort_CF!S152))</f>
        <v>518219.29233438818</v>
      </c>
      <c r="T152" s="1">
        <f>IF(Income_CF!T154="","",(1+'Cost and Benefit Parameters'!$C$17)*Income_CF!T154*(Cohort_WP!T152/Cohort_CF!T152))</f>
        <v>536387.74221111846</v>
      </c>
      <c r="U152" s="1">
        <f>IF(Income_CF!U154="","",(1+'Cost and Benefit Parameters'!$C$17)*Income_CF!U154*(Cohort_WP!U152/Cohort_CF!U152))</f>
        <v>554860.15078839473</v>
      </c>
      <c r="V152" s="1">
        <f>IF(Income_CF!V154="","",(1+'Cost and Benefit Parameters'!$C$17)*Income_CF!V154*(Cohort_WP!V152/Cohort_CF!V152))</f>
        <v>573624.44413417997</v>
      </c>
      <c r="W152" s="1">
        <f>IF(Income_CF!W154="","",(1+'Cost and Benefit Parameters'!$C$17)*Income_CF!W154*(Cohort_WP!W152/Cohort_CF!W152))</f>
        <v>592667.60219760344</v>
      </c>
      <c r="X152" s="1">
        <f>IF(Income_CF!X154="","",(1+'Cost and Benefit Parameters'!$C$17)*Income_CF!X154*(Cohort_WP!X152/Cohort_CF!X152))</f>
        <v>611975.65857873624</v>
      </c>
      <c r="Y152" s="1">
        <f>IF(Income_CF!Y154="","",(1+'Cost and Benefit Parameters'!$C$17)*Income_CF!Y154*(Cohort_WP!Y152/Cohort_CF!Y152))</f>
        <v>631533.70317540329</v>
      </c>
      <c r="Z152" s="1">
        <f>IF(Income_CF!Z154="","",(1+'Cost and Benefit Parameters'!$C$17)*Income_CF!Z154*(Cohort_WP!Z152/Cohort_CF!Z152))</f>
        <v>651325.88779283653</v>
      </c>
      <c r="AA152" s="1">
        <f>IF(Income_CF!AA154="","",(1+'Cost and Benefit Parameters'!$C$17)*Income_CF!AA154*(Cohort_WP!AA152/Cohort_CF!AA152))</f>
        <v>671335.43479216716</v>
      </c>
      <c r="AB152" s="1">
        <f>IF(Income_CF!AB154="","",(1+'Cost and Benefit Parameters'!$C$17)*Income_CF!AB154*(Cohort_WP!AB152/Cohort_CF!AB152))</f>
        <v>691544.64884320705</v>
      </c>
      <c r="AC152" s="1">
        <f>IF(Income_CF!AC154="","",(1+'Cost and Benefit Parameters'!$C$17)*Income_CF!AC154*(Cohort_WP!AC152/Cohort_CF!AC152))</f>
        <v>711934.93183588609</v>
      </c>
      <c r="AD152" s="1">
        <f>IF(Income_CF!AD154="","",(1+'Cost and Benefit Parameters'!$C$17)*Income_CF!AD154*(Cohort_WP!AD152/Cohort_CF!AD152))</f>
        <v>732486.80099282041</v>
      </c>
      <c r="AE152" s="1">
        <f>IF(Income_CF!AE154="","",(1+'Cost and Benefit Parameters'!$C$17)*Income_CF!AE154*(Cohort_WP!AE152/Cohort_CF!AE152))</f>
        <v>753179.91021328128</v>
      </c>
      <c r="AF152" s="1">
        <f>IF(Income_CF!AF154="","",(1+'Cost and Benefit Parameters'!$C$17)*Income_CF!AF154*(Cohort_WP!AF152/Cohort_CF!AF152))</f>
        <v>773993.07466583396</v>
      </c>
      <c r="AG152" s="1">
        <f>IF(Income_CF!AG154="","",(1+'Cost and Benefit Parameters'!$C$17)*Income_CF!AG154*(Cohort_WP!AG152/Cohort_CF!AG152))</f>
        <v>794904.29863369919</v>
      </c>
      <c r="AH152" s="1">
        <f>IF(Income_CF!AH154="","",(1+'Cost and Benefit Parameters'!$C$17)*Income_CF!AH154*(Cohort_WP!AH152/Cohort_CF!AH152))</f>
        <v>815890.80660308234</v>
      </c>
      <c r="AI152" s="1">
        <f>IF(Income_CF!AI154="","",(1+'Cost and Benefit Parameters'!$C$17)*Income_CF!AI154*(Cohort_WP!AI152/Cohort_CF!AI152))</f>
        <v>836929.07757071138</v>
      </c>
      <c r="AJ152" s="1">
        <f>IF(Income_CF!AJ154="","",(1+'Cost and Benefit Parameters'!$C$17)*Income_CF!AJ154*(Cohort_WP!AJ152/Cohort_CF!AJ152))</f>
        <v>857994.88253239309</v>
      </c>
      <c r="AK152" s="1">
        <f>IF(Income_CF!AK154="","",(1+'Cost and Benefit Parameters'!$C$17)*Income_CF!AK154*(Cohort_WP!AK152/Cohort_CF!AK152))</f>
        <v>879063.32509994926</v>
      </c>
      <c r="AL152" s="1">
        <f>IF(Income_CF!AL154="","",(1+'Cost and Benefit Parameters'!$C$17)*Income_CF!AL154*(Cohort_WP!AL152/Cohort_CF!AL152))</f>
        <v>900108.88517916878</v>
      </c>
      <c r="AM152" s="1">
        <f>IF(Income_CF!AM154="","",(1+'Cost and Benefit Parameters'!$C$17)*Income_CF!AM154*(Cohort_WP!AM152/Cohort_CF!AM152))</f>
        <v>921105.4656266449</v>
      </c>
      <c r="AN152" s="1">
        <f>IF(Income_CF!AN154="","",(1+'Cost and Benefit Parameters'!$C$17)*Income_CF!AN154*(Cohort_WP!AN152/Cohort_CF!AN152))</f>
        <v>942026.44178878912</v>
      </c>
      <c r="AO152" s="1">
        <f>IF(Income_CF!AO154="","",(1+'Cost and Benefit Parameters'!$C$17)*Income_CF!AO154*(Cohort_WP!AO152/Cohort_CF!AO152))</f>
        <v>962844.71381158405</v>
      </c>
      <c r="AP152" s="1">
        <f>IF(Income_CF!AP154="","",(1+'Cost and Benefit Parameters'!$C$17)*Income_CF!AP154*(Cohort_WP!AP152/Cohort_CF!AP152))</f>
        <v>983532.76159536722</v>
      </c>
      <c r="AQ152" s="1">
        <f>IF(Income_CF!AQ154="","",(1+'Cost and Benefit Parameters'!$C$17)*Income_CF!AQ154*(Cohort_WP!AQ152/Cohort_CF!AQ152))</f>
        <v>1004062.702254702</v>
      </c>
      <c r="AR152" s="1">
        <f>IF(Income_CF!AR154="","",(1+'Cost and Benefit Parameters'!$C$17)*Income_CF!AR154*(Cohort_WP!AR152/Cohort_CF!AR152))</f>
        <v>1024406.3499297493</v>
      </c>
      <c r="AS152" s="1">
        <f>IF(Income_CF!AS154="","",(1+'Cost and Benefit Parameters'!$C$17)*Income_CF!AS154*(Cohort_WP!AS152/Cohort_CF!AS152))</f>
        <v>1044535.2777820969</v>
      </c>
      <c r="AT152" s="1">
        <f>IF(Income_CF!AT154="","",(1+'Cost and Benefit Parameters'!$C$17)*Income_CF!AT154*(Cohort_WP!AT152/Cohort_CF!AT152))</f>
        <v>1064420.881995332</v>
      </c>
      <c r="AU152" s="1">
        <f>IF(Income_CF!AU154="","",(1+'Cost and Benefit Parameters'!$C$17)*Income_CF!AU154*(Cohort_WP!AU152/Cohort_CF!AU152))</f>
        <v>1084034.4475883425</v>
      </c>
      <c r="AV152" s="1">
        <f>IF(Income_CF!AV154="","",(1+'Cost and Benefit Parameters'!$C$17)*Income_CF!AV154*(Cohort_WP!AV152/Cohort_CF!AV152))</f>
        <v>1103347.2158378796</v>
      </c>
      <c r="AW152" s="1">
        <f>IF(Income_CF!AW154="","",(1+'Cost and Benefit Parameters'!$C$17)*Income_CF!AW154*(Cohort_WP!AW152/Cohort_CF!AW152))</f>
        <v>1122330.4530961686</v>
      </c>
      <c r="AX152" s="1">
        <f>IF(Income_CF!AX154="","",(1+'Cost and Benefit Parameters'!$C$17)*Income_CF!AX154*(Cohort_WP!AX152/Cohort_CF!AX152))</f>
        <v>1140955.5207793522</v>
      </c>
      <c r="AY152" s="1">
        <f>IF(Income_CF!AY154="","",(1+'Cost and Benefit Parameters'!$C$17)*Income_CF!AY154*(Cohort_WP!AY152/Cohort_CF!AY152))</f>
        <v>1159193.9462936625</v>
      </c>
      <c r="AZ152" s="1">
        <f>IF(Income_CF!AZ154="","",(1+'Cost and Benefit Parameters'!$C$17)*Income_CF!AZ154*(Cohort_WP!AZ152/Cohort_CF!AZ152))</f>
        <v>1177017.4946580098</v>
      </c>
      <c r="BA152" s="1">
        <f>IF(Income_CF!BA154="","",(1+'Cost and Benefit Parameters'!$C$17)*Income_CF!BA154*(Cohort_WP!BA152/Cohort_CF!BA152))</f>
        <v>1194398.2405748339</v>
      </c>
      <c r="BB152" s="1" t="str">
        <f>IF(Income_CF!BB154="","",(1+'Cost and Benefit Parameters'!$C$17)*Income_CF!BB154*(Cohort_WP!BB152/Cohort_CF!BB152))</f>
        <v/>
      </c>
      <c r="BC152" s="1" t="str">
        <f>IF(Income_CF!BC154="","",(1+'Cost and Benefit Parameters'!$C$17)*Income_CF!BC154*(Cohort_WP!BC152/Cohort_CF!BC152))</f>
        <v/>
      </c>
      <c r="BD152" s="1" t="str">
        <f>IF(Income_CF!BD154="","",(1+'Cost and Benefit Parameters'!$C$17)*Income_CF!BD154*(Cohort_WP!BD152/Cohort_CF!BD152))</f>
        <v/>
      </c>
      <c r="BE152" s="1" t="str">
        <f>IF(Income_CF!BE154="","",(1+'Cost and Benefit Parameters'!$C$17)*Income_CF!BE154*(Cohort_WP!BE152/Cohort_CF!BE152))</f>
        <v/>
      </c>
      <c r="BF152" s="1" t="str">
        <f>IF(Income_CF!BF154="","",(1+'Cost and Benefit Parameters'!$C$17)*Income_CF!BF154*(Cohort_WP!BF152/Cohort_CF!BF152))</f>
        <v/>
      </c>
      <c r="BG152" s="1" t="str">
        <f>IF(Income_CF!BG154="","",(1+'Cost and Benefit Parameters'!$C$17)*Income_CF!BG154*(Cohort_WP!BG152/Cohort_CF!BG152))</f>
        <v/>
      </c>
      <c r="BH152" s="1" t="str">
        <f>IF(Income_CF!BH154="","",(1+'Cost and Benefit Parameters'!$C$17)*Income_CF!BH154*(Cohort_WP!BH152/Cohort_CF!BH152))</f>
        <v/>
      </c>
      <c r="BI152" s="1" t="str">
        <f>IF(Income_CF!BI154="","",(1+'Cost and Benefit Parameters'!$C$17)*Income_CF!BI154*(Cohort_WP!BI152/Cohort_CF!BI152))</f>
        <v/>
      </c>
      <c r="BJ152" s="1" t="str">
        <f>IF(Income_CF!BJ154="","",(1+'Cost and Benefit Parameters'!$C$17)*Income_CF!BJ154*(Cohort_WP!BJ152/Cohort_CF!BJ152))</f>
        <v/>
      </c>
      <c r="BK152" s="1" t="str">
        <f>IF(Income_CF!BK154="","",(1+'Cost and Benefit Parameters'!$C$17)*Income_CF!BK154*(Cohort_WP!BK152/Cohort_CF!BK152))</f>
        <v/>
      </c>
      <c r="BL152" s="1" t="str">
        <f>IF(Income_CF!BL154="","",(1+'Cost and Benefit Parameters'!$C$17)*Income_CF!BL154*(Cohort_WP!BL152/Cohort_CF!BL152))</f>
        <v/>
      </c>
      <c r="BM152" s="1" t="str">
        <f>IF(Income_CF!BM154="","",(1+'Cost and Benefit Parameters'!$C$17)*Income_CF!BM154*(Cohort_WP!BM152/Cohort_CF!BM152))</f>
        <v/>
      </c>
    </row>
    <row r="153" spans="1:65" x14ac:dyDescent="0.55000000000000004">
      <c r="A153" s="639"/>
      <c r="B153" t="s">
        <v>475</v>
      </c>
      <c r="G153" s="1" t="str">
        <f>IF(Income_CF!G155="","",(1+'Cost and Benefit Parameters'!$C$17)*Income_CF!G155*(Cohort_WP!G153/Cohort_CF!G153))</f>
        <v/>
      </c>
      <c r="H153" s="1" t="str">
        <f>IF(Income_CF!H155="","",(1+'Cost and Benefit Parameters'!$C$17)*Income_CF!H155*(Cohort_WP!H153/Cohort_CF!H153))</f>
        <v/>
      </c>
      <c r="I153" s="1" t="str">
        <f>IF(Income_CF!I155="","",(1+'Cost and Benefit Parameters'!$C$17)*Income_CF!I155*(Cohort_WP!I153/Cohort_CF!I153))</f>
        <v/>
      </c>
      <c r="J153" s="1" t="str">
        <f>IF(Income_CF!J155="","",(1+'Cost and Benefit Parameters'!$C$17)*Income_CF!J155*(Cohort_WP!J153/Cohort_CF!J153))</f>
        <v/>
      </c>
      <c r="K153" s="1" t="str">
        <f>IF(Income_CF!K155="","",(1+'Cost and Benefit Parameters'!$C$17)*Income_CF!K155*(Cohort_WP!K153/Cohort_CF!K153))</f>
        <v/>
      </c>
      <c r="L153" s="1" t="str">
        <f>IF(Income_CF!L155="","",(1+'Cost and Benefit Parameters'!$C$17)*Income_CF!L155*(Cohort_WP!L153/Cohort_CF!L153))</f>
        <v/>
      </c>
      <c r="M153" s="1" t="str">
        <f>IF(Income_CF!M155="","",(1+'Cost and Benefit Parameters'!$C$17)*Income_CF!M155*(Cohort_WP!M153/Cohort_CF!M153))</f>
        <v/>
      </c>
      <c r="N153" s="1" t="str">
        <f>IF(Income_CF!N155="","",(1+'Cost and Benefit Parameters'!$C$17)*Income_CF!N155*(Cohort_WP!N153/Cohort_CF!N153))</f>
        <v/>
      </c>
      <c r="O153" s="1">
        <f>IF(Income_CF!O155="","",(1+'Cost and Benefit Parameters'!$C$17)*Income_CF!O155*(Cohort_WP!O153/Cohort_CF!O153))</f>
        <v>441493.49584309635</v>
      </c>
      <c r="P153" s="1">
        <f>IF(Income_CF!P155="","",(1+'Cost and Benefit Parameters'!$C$17)*Income_CF!P155*(Cohort_WP!P153/Cohort_CF!P153))</f>
        <v>458620.05033904454</v>
      </c>
      <c r="Q153" s="1">
        <f>IF(Income_CF!Q155="","",(1+'Cost and Benefit Parameters'!$C$17)*Income_CF!Q155*(Cohort_WP!Q153/Cohort_CF!Q153))</f>
        <v>476125.22266828874</v>
      </c>
      <c r="R153" s="1">
        <f>IF(Income_CF!R155="","",(1+'Cost and Benefit Parameters'!$C$17)*Income_CF!R155*(Cohort_WP!R153/Cohort_CF!R153))</f>
        <v>494002.06369918666</v>
      </c>
      <c r="S153" s="1">
        <f>IF(Income_CF!S155="","",(1+'Cost and Benefit Parameters'!$C$17)*Income_CF!S155*(Cohort_WP!S153/Cohort_CF!S153))</f>
        <v>515376.90994329355</v>
      </c>
      <c r="T153" s="1">
        <f>IF(Income_CF!T155="","",(1+'Cost and Benefit Parameters'!$C$17)*Income_CF!T155*(Cohort_WP!T153/Cohort_CF!T153))</f>
        <v>533765.87110441993</v>
      </c>
      <c r="U153" s="1">
        <f>IF(Income_CF!U155="","",(1+'Cost and Benefit Parameters'!$C$17)*Income_CF!U155*(Cohort_WP!U153/Cohort_CF!U153))</f>
        <v>552479.37447745213</v>
      </c>
      <c r="V153" s="1">
        <f>IF(Income_CF!V155="","",(1+'Cost and Benefit Parameters'!$C$17)*Income_CF!V155*(Cohort_WP!V153/Cohort_CF!V153))</f>
        <v>571505.95531204646</v>
      </c>
      <c r="W153" s="1">
        <f>IF(Income_CF!W155="","",(1+'Cost and Benefit Parameters'!$C$17)*Income_CF!W155*(Cohort_WP!W153/Cohort_CF!W153))</f>
        <v>590833.17745820538</v>
      </c>
      <c r="X153" s="1">
        <f>IF(Income_CF!X155="","",(1+'Cost and Benefit Parameters'!$C$17)*Income_CF!X155*(Cohort_WP!X153/Cohort_CF!X153))</f>
        <v>610447.6302635317</v>
      </c>
      <c r="Y153" s="1">
        <f>IF(Income_CF!Y155="","",(1+'Cost and Benefit Parameters'!$C$17)*Income_CF!Y155*(Cohort_WP!Y153/Cohort_CF!Y153))</f>
        <v>630334.92833609821</v>
      </c>
      <c r="Z153" s="1">
        <f>IF(Income_CF!Z155="","",(1+'Cost and Benefit Parameters'!$C$17)*Income_CF!Z155*(Cohort_WP!Z153/Cohort_CF!Z153))</f>
        <v>650479.71427066554</v>
      </c>
      <c r="AA153" s="1">
        <f>IF(Income_CF!AA155="","",(1+'Cost and Benefit Parameters'!$C$17)*Income_CF!AA155*(Cohort_WP!AA153/Cohort_CF!AA153))</f>
        <v>670865.66442662152</v>
      </c>
      <c r="AB153" s="1">
        <f>IF(Income_CF!AB155="","",(1+'Cost and Benefit Parameters'!$C$17)*Income_CF!AB155*(Cohort_WP!AB153/Cohort_CF!AB153))</f>
        <v>691475.49783593218</v>
      </c>
      <c r="AC153" s="1">
        <f>IF(Income_CF!AC155="","",(1+'Cost and Benefit Parameters'!$C$17)*Income_CF!AC155*(Cohort_WP!AC153/Cohort_CF!AC153))</f>
        <v>712290.98830850341</v>
      </c>
      <c r="AD153" s="1">
        <f>IF(Income_CF!AD155="","",(1+'Cost and Benefit Parameters'!$C$17)*Income_CF!AD155*(Cohort_WP!AD153/Cohort_CF!AD153))</f>
        <v>733292.9797909623</v>
      </c>
      <c r="AE153" s="1">
        <f>IF(Income_CF!AE155="","",(1+'Cost and Benefit Parameters'!$C$17)*Income_CF!AE155*(Cohort_WP!AE153/Cohort_CF!AE153))</f>
        <v>754461.40502260486</v>
      </c>
      <c r="AF153" s="1">
        <f>IF(Income_CF!AF155="","",(1+'Cost and Benefit Parameters'!$C$17)*Income_CF!AF155*(Cohort_WP!AF153/Cohort_CF!AF153))</f>
        <v>775775.30751967977</v>
      </c>
      <c r="AG153" s="1">
        <f>IF(Income_CF!AG155="","",(1+'Cost and Benefit Parameters'!$C$17)*Income_CF!AG155*(Cohort_WP!AG153/Cohort_CF!AG153))</f>
        <v>797212.86690580903</v>
      </c>
      <c r="AH153" s="1">
        <f>IF(Income_CF!AH155="","",(1+'Cost and Benefit Parameters'!$C$17)*Income_CF!AH155*(Cohort_WP!AH153/Cohort_CF!AH153))</f>
        <v>818751.42759271013</v>
      </c>
      <c r="AI153" s="1">
        <f>IF(Income_CF!AI155="","",(1+'Cost and Benefit Parameters'!$C$17)*Income_CF!AI155*(Cohort_WP!AI153/Cohort_CF!AI153))</f>
        <v>840367.5308011747</v>
      </c>
      <c r="AJ153" s="1">
        <f>IF(Income_CF!AJ155="","",(1+'Cost and Benefit Parameters'!$C$17)*Income_CF!AJ155*(Cohort_WP!AJ153/Cohort_CF!AJ153))</f>
        <v>862036.94989783282</v>
      </c>
      <c r="AK153" s="1">
        <f>IF(Income_CF!AK155="","",(1+'Cost and Benefit Parameters'!$C$17)*Income_CF!AK155*(Cohort_WP!AK153/Cohort_CF!AK153))</f>
        <v>883734.72900836507</v>
      </c>
      <c r="AL153" s="1">
        <f>IF(Income_CF!AL155="","",(1+'Cost and Benefit Parameters'!$C$17)*Income_CF!AL155*(Cohort_WP!AL153/Cohort_CF!AL153))</f>
        <v>905435.22485294752</v>
      </c>
      <c r="AM153" s="1">
        <f>IF(Income_CF!AM155="","",(1+'Cost and Benefit Parameters'!$C$17)*Income_CF!AM155*(Cohort_WP!AM153/Cohort_CF!AM153))</f>
        <v>927112.15173454408</v>
      </c>
      <c r="AN153" s="1">
        <f>IF(Income_CF!AN155="","",(1+'Cost and Benefit Parameters'!$C$17)*Income_CF!AN155*(Cohort_WP!AN153/Cohort_CF!AN153))</f>
        <v>948738.62959544407</v>
      </c>
      <c r="AO153" s="1">
        <f>IF(Income_CF!AO155="","",(1+'Cost and Benefit Parameters'!$C$17)*Income_CF!AO155*(Cohort_WP!AO153/Cohort_CF!AO153))</f>
        <v>970287.23504245293</v>
      </c>
      <c r="AP153" s="1">
        <f>IF(Income_CF!AP155="","",(1+'Cost and Benefit Parameters'!$C$17)*Income_CF!AP155*(Cohort_WP!AP153/Cohort_CF!AP153))</f>
        <v>991730.05522593157</v>
      </c>
      <c r="AQ153" s="1">
        <f>IF(Income_CF!AQ155="","",(1+'Cost and Benefit Parameters'!$C$17)*Income_CF!AQ155*(Cohort_WP!AQ153/Cohort_CF!AQ153))</f>
        <v>1013038.744443228</v>
      </c>
      <c r="AR153" s="1">
        <f>IF(Income_CF!AR155="","",(1+'Cost and Benefit Parameters'!$C$17)*Income_CF!AR155*(Cohort_WP!AR153/Cohort_CF!AR153))</f>
        <v>1034184.5833223432</v>
      </c>
      <c r="AS153" s="1">
        <f>IF(Income_CF!AS155="","",(1+'Cost and Benefit Parameters'!$C$17)*Income_CF!AS155*(Cohort_WP!AS153/Cohort_CF!AS153))</f>
        <v>1055138.5404276419</v>
      </c>
      <c r="AT153" s="1">
        <f>IF(Income_CF!AT155="","",(1+'Cost and Benefit Parameters'!$C$17)*Income_CF!AT155*(Cohort_WP!AT153/Cohort_CF!AT153))</f>
        <v>1075871.3361155593</v>
      </c>
      <c r="AU153" s="1">
        <f>IF(Income_CF!AU155="","",(1+'Cost and Benefit Parameters'!$C$17)*Income_CF!AU155*(Cohort_WP!AU153/Cohort_CF!AU153))</f>
        <v>1096353.5084551922</v>
      </c>
      <c r="AV153" s="1">
        <f>IF(Income_CF!AV155="","",(1+'Cost and Benefit Parameters'!$C$17)*Income_CF!AV155*(Cohort_WP!AV153/Cohort_CF!AV153))</f>
        <v>1116555.4810159928</v>
      </c>
      <c r="AW153" s="1">
        <f>IF(Income_CF!AW155="","",(1+'Cost and Benefit Parameters'!$C$17)*Income_CF!AW155*(Cohort_WP!AW153/Cohort_CF!AW153))</f>
        <v>1136447.6323130159</v>
      </c>
      <c r="AX153" s="1">
        <f>IF(Income_CF!AX155="","",(1+'Cost and Benefit Parameters'!$C$17)*Income_CF!AX155*(Cohort_WP!AX153/Cohort_CF!AX153))</f>
        <v>1156000.3666890534</v>
      </c>
      <c r="AY153" s="1">
        <f>IF(Income_CF!AY155="","",(1+'Cost and Benefit Parameters'!$C$17)*Income_CF!AY155*(Cohort_WP!AY153/Cohort_CF!AY153))</f>
        <v>1175184.1864027327</v>
      </c>
      <c r="AZ153" s="1">
        <f>IF(Income_CF!AZ155="","",(1+'Cost and Benefit Parameters'!$C$17)*Income_CF!AZ155*(Cohort_WP!AZ153/Cohort_CF!AZ153))</f>
        <v>1193969.7646824725</v>
      </c>
      <c r="BA153" s="1">
        <f>IF(Income_CF!BA155="","",(1+'Cost and Benefit Parameters'!$C$17)*Income_CF!BA155*(Cohort_WP!BA153/Cohort_CF!BA153))</f>
        <v>1212328.0194977501</v>
      </c>
      <c r="BB153" s="1">
        <f>IF(Income_CF!BB155="","",(1+'Cost and Benefit Parameters'!$C$17)*Income_CF!BB155*(Cohort_WP!BB153/Cohort_CF!BB153))</f>
        <v>1230230.1877920788</v>
      </c>
      <c r="BC153" s="1" t="str">
        <f>IF(Income_CF!BC155="","",(1+'Cost and Benefit Parameters'!$C$17)*Income_CF!BC155*(Cohort_WP!BC153/Cohort_CF!BC153))</f>
        <v/>
      </c>
      <c r="BD153" s="1" t="str">
        <f>IF(Income_CF!BD155="","",(1+'Cost and Benefit Parameters'!$C$17)*Income_CF!BD155*(Cohort_WP!BD153/Cohort_CF!BD153))</f>
        <v/>
      </c>
      <c r="BE153" s="1" t="str">
        <f>IF(Income_CF!BE155="","",(1+'Cost and Benefit Parameters'!$C$17)*Income_CF!BE155*(Cohort_WP!BE153/Cohort_CF!BE153))</f>
        <v/>
      </c>
      <c r="BF153" s="1" t="str">
        <f>IF(Income_CF!BF155="","",(1+'Cost and Benefit Parameters'!$C$17)*Income_CF!BF155*(Cohort_WP!BF153/Cohort_CF!BF153))</f>
        <v/>
      </c>
      <c r="BG153" s="1" t="str">
        <f>IF(Income_CF!BG155="","",(1+'Cost and Benefit Parameters'!$C$17)*Income_CF!BG155*(Cohort_WP!BG153/Cohort_CF!BG153))</f>
        <v/>
      </c>
      <c r="BH153" s="1" t="str">
        <f>IF(Income_CF!BH155="","",(1+'Cost and Benefit Parameters'!$C$17)*Income_CF!BH155*(Cohort_WP!BH153/Cohort_CF!BH153))</f>
        <v/>
      </c>
      <c r="BI153" s="1" t="str">
        <f>IF(Income_CF!BI155="","",(1+'Cost and Benefit Parameters'!$C$17)*Income_CF!BI155*(Cohort_WP!BI153/Cohort_CF!BI153))</f>
        <v/>
      </c>
      <c r="BJ153" s="1" t="str">
        <f>IF(Income_CF!BJ155="","",(1+'Cost and Benefit Parameters'!$C$17)*Income_CF!BJ155*(Cohort_WP!BJ153/Cohort_CF!BJ153))</f>
        <v/>
      </c>
      <c r="BK153" s="1" t="str">
        <f>IF(Income_CF!BK155="","",(1+'Cost and Benefit Parameters'!$C$17)*Income_CF!BK155*(Cohort_WP!BK153/Cohort_CF!BK153))</f>
        <v/>
      </c>
      <c r="BL153" s="1" t="str">
        <f>IF(Income_CF!BL155="","",(1+'Cost and Benefit Parameters'!$C$17)*Income_CF!BL155*(Cohort_WP!BL153/Cohort_CF!BL153))</f>
        <v/>
      </c>
      <c r="BM153" s="1" t="str">
        <f>IF(Income_CF!BM155="","",(1+'Cost and Benefit Parameters'!$C$17)*Income_CF!BM155*(Cohort_WP!BM153/Cohort_CF!BM153))</f>
        <v/>
      </c>
    </row>
    <row r="154" spans="1:65" x14ac:dyDescent="0.55000000000000004">
      <c r="A154" s="639"/>
      <c r="B154" t="s">
        <v>476</v>
      </c>
      <c r="G154" s="1" t="str">
        <f>IF(Income_CF!G156="","",(1+'Cost and Benefit Parameters'!$C$17)*Income_CF!G156*(Cohort_WP!G154/Cohort_CF!G154))</f>
        <v/>
      </c>
      <c r="H154" s="1" t="str">
        <f>IF(Income_CF!H156="","",(1+'Cost and Benefit Parameters'!$C$17)*Income_CF!H156*(Cohort_WP!H154/Cohort_CF!H154))</f>
        <v/>
      </c>
      <c r="I154" s="1" t="str">
        <f>IF(Income_CF!I156="","",(1+'Cost and Benefit Parameters'!$C$17)*Income_CF!I156*(Cohort_WP!I154/Cohort_CF!I154))</f>
        <v/>
      </c>
      <c r="J154" s="1" t="str">
        <f>IF(Income_CF!J156="","",(1+'Cost and Benefit Parameters'!$C$17)*Income_CF!J156*(Cohort_WP!J154/Cohort_CF!J154))</f>
        <v/>
      </c>
      <c r="K154" s="1" t="str">
        <f>IF(Income_CF!K156="","",(1+'Cost and Benefit Parameters'!$C$17)*Income_CF!K156*(Cohort_WP!K154/Cohort_CF!K154))</f>
        <v/>
      </c>
      <c r="L154" s="1" t="str">
        <f>IF(Income_CF!L156="","",(1+'Cost and Benefit Parameters'!$C$17)*Income_CF!L156*(Cohort_WP!L154/Cohort_CF!L154))</f>
        <v/>
      </c>
      <c r="M154" s="1" t="str">
        <f>IF(Income_CF!M156="","",(1+'Cost and Benefit Parameters'!$C$17)*Income_CF!M156*(Cohort_WP!M154/Cohort_CF!M154))</f>
        <v/>
      </c>
      <c r="N154" s="1" t="str">
        <f>IF(Income_CF!N156="","",(1+'Cost and Benefit Parameters'!$C$17)*Income_CF!N156*(Cohort_WP!N154/Cohort_CF!N154))</f>
        <v/>
      </c>
      <c r="O154" s="1" t="str">
        <f>IF(Income_CF!O156="","",(1+'Cost and Benefit Parameters'!$C$17)*Income_CF!O156*(Cohort_WP!O154/Cohort_CF!O154))</f>
        <v/>
      </c>
      <c r="P154" s="1">
        <f>IF(Income_CF!P156="","",(1+'Cost and Benefit Parameters'!$C$17)*Income_CF!P156*(Cohort_WP!P154/Cohort_CF!P154))</f>
        <v>454738.30071838922</v>
      </c>
      <c r="Q154" s="1">
        <f>IF(Income_CF!Q156="","",(1+'Cost and Benefit Parameters'!$C$17)*Income_CF!Q156*(Cohort_WP!Q154/Cohort_CF!Q154))</f>
        <v>472378.65184921591</v>
      </c>
      <c r="R154" s="1">
        <f>IF(Income_CF!R156="","",(1+'Cost and Benefit Parameters'!$C$17)*Income_CF!R156*(Cohort_WP!R154/Cohort_CF!R154))</f>
        <v>490408.97934833734</v>
      </c>
      <c r="S154" s="1">
        <f>IF(Income_CF!S156="","",(1+'Cost and Benefit Parameters'!$C$17)*Income_CF!S156*(Cohort_WP!S154/Cohort_CF!S154))</f>
        <v>508822.12561016221</v>
      </c>
      <c r="T154" s="1">
        <f>IF(Income_CF!T156="","",(1+'Cost and Benefit Parameters'!$C$17)*Income_CF!T156*(Cohort_WP!T154/Cohort_CF!T154))</f>
        <v>530838.21724159236</v>
      </c>
      <c r="U154" s="1">
        <f>IF(Income_CF!U156="","",(1+'Cost and Benefit Parameters'!$C$17)*Income_CF!U156*(Cohort_WP!U154/Cohort_CF!U154))</f>
        <v>549778.84723755263</v>
      </c>
      <c r="V154" s="1">
        <f>IF(Income_CF!V156="","",(1+'Cost and Benefit Parameters'!$C$17)*Income_CF!V156*(Cohort_WP!V154/Cohort_CF!V154))</f>
        <v>569053.75571177562</v>
      </c>
      <c r="W154" s="1">
        <f>IF(Income_CF!W156="","",(1+'Cost and Benefit Parameters'!$C$17)*Income_CF!W156*(Cohort_WP!W154/Cohort_CF!W154))</f>
        <v>588651.13397140778</v>
      </c>
      <c r="X154" s="1">
        <f>IF(Income_CF!X156="","",(1+'Cost and Benefit Parameters'!$C$17)*Income_CF!X156*(Cohort_WP!X154/Cohort_CF!X154))</f>
        <v>608558.17278195161</v>
      </c>
      <c r="Y154" s="1">
        <f>IF(Income_CF!Y156="","",(1+'Cost and Benefit Parameters'!$C$17)*Income_CF!Y156*(Cohort_WP!Y154/Cohort_CF!Y154))</f>
        <v>628761.05917143764</v>
      </c>
      <c r="Z154" s="1">
        <f>IF(Income_CF!Z156="","",(1+'Cost and Benefit Parameters'!$C$17)*Income_CF!Z156*(Cohort_WP!Z154/Cohort_CF!Z154))</f>
        <v>649244.9761861813</v>
      </c>
      <c r="AA154" s="1">
        <f>IF(Income_CF!AA156="","",(1+'Cost and Benefit Parameters'!$C$17)*Income_CF!AA156*(Cohort_WP!AA154/Cohort_CF!AA154))</f>
        <v>669994.1056987854</v>
      </c>
      <c r="AB154" s="1">
        <f>IF(Income_CF!AB156="","",(1+'Cost and Benefit Parameters'!$C$17)*Income_CF!AB156*(Cohort_WP!AB154/Cohort_CF!AB154))</f>
        <v>690991.63435942028</v>
      </c>
      <c r="AC154" s="1">
        <f>IF(Income_CF!AC156="","",(1+'Cost and Benefit Parameters'!$C$17)*Income_CF!AC156*(Cohort_WP!AC154/Cohort_CF!AC154))</f>
        <v>712219.76277101017</v>
      </c>
      <c r="AD154" s="1">
        <f>IF(Income_CF!AD156="","",(1+'Cost and Benefit Parameters'!$C$17)*Income_CF!AD156*(Cohort_WP!AD154/Cohort_CF!AD154))</f>
        <v>733659.71795775846</v>
      </c>
      <c r="AE154" s="1">
        <f>IF(Income_CF!AE156="","",(1+'Cost and Benefit Parameters'!$C$17)*Income_CF!AE156*(Cohort_WP!AE154/Cohort_CF!AE154))</f>
        <v>755291.76918469137</v>
      </c>
      <c r="AF154" s="1">
        <f>IF(Income_CF!AF156="","",(1+'Cost and Benefit Parameters'!$C$17)*Income_CF!AF156*(Cohort_WP!AF154/Cohort_CF!AF154))</f>
        <v>777095.24717328313</v>
      </c>
      <c r="AG154" s="1">
        <f>IF(Income_CF!AG156="","",(1+'Cost and Benefit Parameters'!$C$17)*Income_CF!AG156*(Cohort_WP!AG154/Cohort_CF!AG154))</f>
        <v>799048.56674527016</v>
      </c>
      <c r="AH154" s="1">
        <f>IF(Income_CF!AH156="","",(1+'Cost and Benefit Parameters'!$C$17)*Income_CF!AH156*(Cohort_WP!AH154/Cohort_CF!AH154))</f>
        <v>821129.2529129833</v>
      </c>
      <c r="AI154" s="1">
        <f>IF(Income_CF!AI156="","",(1+'Cost and Benefit Parameters'!$C$17)*Income_CF!AI156*(Cohort_WP!AI154/Cohort_CF!AI154))</f>
        <v>843313.97042049153</v>
      </c>
      <c r="AJ154" s="1">
        <f>IF(Income_CF!AJ156="","",(1+'Cost and Benefit Parameters'!$C$17)*Income_CF!AJ156*(Cohort_WP!AJ154/Cohort_CF!AJ154))</f>
        <v>865578.55672520993</v>
      </c>
      <c r="AK154" s="1">
        <f>IF(Income_CF!AK156="","",(1+'Cost and Benefit Parameters'!$C$17)*Income_CF!AK156*(Cohort_WP!AK154/Cohort_CF!AK154))</f>
        <v>887898.05839476804</v>
      </c>
      <c r="AL154" s="1">
        <f>IF(Income_CF!AL156="","",(1+'Cost and Benefit Parameters'!$C$17)*Income_CF!AL156*(Cohort_WP!AL154/Cohort_CF!AL154))</f>
        <v>910246.77087861579</v>
      </c>
      <c r="AM154" s="1">
        <f>IF(Income_CF!AM156="","",(1+'Cost and Benefit Parameters'!$C$17)*Income_CF!AM156*(Cohort_WP!AM154/Cohort_CF!AM154))</f>
        <v>932598.28159853606</v>
      </c>
      <c r="AN154" s="1">
        <f>IF(Income_CF!AN156="","",(1+'Cost and Benefit Parameters'!$C$17)*Income_CF!AN156*(Cohort_WP!AN154/Cohort_CF!AN154))</f>
        <v>954925.51628658024</v>
      </c>
      <c r="AO154" s="1">
        <f>IF(Income_CF!AO156="","",(1+'Cost and Benefit Parameters'!$C$17)*Income_CF!AO156*(Cohort_WP!AO154/Cohort_CF!AO154))</f>
        <v>977200.78848330746</v>
      </c>
      <c r="AP154" s="1">
        <f>IF(Income_CF!AP156="","",(1+'Cost and Benefit Parameters'!$C$17)*Income_CF!AP156*(Cohort_WP!AP154/Cohort_CF!AP154))</f>
        <v>999395.85209372663</v>
      </c>
      <c r="AQ154" s="1">
        <f>IF(Income_CF!AQ156="","",(1+'Cost and Benefit Parameters'!$C$17)*Income_CF!AQ156*(Cohort_WP!AQ154/Cohort_CF!AQ154))</f>
        <v>1021481.9568827093</v>
      </c>
      <c r="AR154" s="1">
        <f>IF(Income_CF!AR156="","",(1+'Cost and Benefit Parameters'!$C$17)*Income_CF!AR156*(Cohort_WP!AR154/Cohort_CF!AR154))</f>
        <v>1043429.906776525</v>
      </c>
      <c r="AS154" s="1">
        <f>IF(Income_CF!AS156="","",(1+'Cost and Benefit Parameters'!$C$17)*Income_CF!AS156*(Cohort_WP!AS154/Cohort_CF!AS154))</f>
        <v>1065210.1208220136</v>
      </c>
      <c r="AT154" s="1">
        <f>IF(Income_CF!AT156="","",(1+'Cost and Benefit Parameters'!$C$17)*Income_CF!AT156*(Cohort_WP!AT154/Cohort_CF!AT154))</f>
        <v>1086792.696640471</v>
      </c>
      <c r="AU154" s="1">
        <f>IF(Income_CF!AU156="","",(1+'Cost and Benefit Parameters'!$C$17)*Income_CF!AU156*(Cohort_WP!AU154/Cohort_CF!AU154))</f>
        <v>1108147.4761990262</v>
      </c>
      <c r="AV154" s="1">
        <f>IF(Income_CF!AV156="","",(1+'Cost and Benefit Parameters'!$C$17)*Income_CF!AV156*(Cohort_WP!AV154/Cohort_CF!AV154))</f>
        <v>1129244.1137088479</v>
      </c>
      <c r="AW154" s="1">
        <f>IF(Income_CF!AW156="","",(1+'Cost and Benefit Parameters'!$C$17)*Income_CF!AW156*(Cohort_WP!AW154/Cohort_CF!AW154))</f>
        <v>1150052.1454464726</v>
      </c>
      <c r="AX154" s="1">
        <f>IF(Income_CF!AX156="","",(1+'Cost and Benefit Parameters'!$C$17)*Income_CF!AX156*(Cohort_WP!AX154/Cohort_CF!AX154))</f>
        <v>1170541.0612824063</v>
      </c>
      <c r="AY154" s="1">
        <f>IF(Income_CF!AY156="","",(1+'Cost and Benefit Parameters'!$C$17)*Income_CF!AY156*(Cohort_WP!AY154/Cohort_CF!AY154))</f>
        <v>1190680.377689725</v>
      </c>
      <c r="AZ154" s="1">
        <f>IF(Income_CF!AZ156="","",(1+'Cost and Benefit Parameters'!$C$17)*Income_CF!AZ156*(Cohort_WP!AZ154/Cohort_CF!AZ154))</f>
        <v>1210439.7119948147</v>
      </c>
      <c r="BA154" s="1">
        <f>IF(Income_CF!BA156="","",(1+'Cost and Benefit Parameters'!$C$17)*Income_CF!BA156*(Cohort_WP!BA154/Cohort_CF!BA154))</f>
        <v>1229788.8576229466</v>
      </c>
      <c r="BB154" s="1">
        <f>IF(Income_CF!BB156="","",(1+'Cost and Benefit Parameters'!$C$17)*Income_CF!BB156*(Cohort_WP!BB154/Cohort_CF!BB154))</f>
        <v>1248697.8600826827</v>
      </c>
      <c r="BC154" s="1">
        <f>IF(Income_CF!BC156="","",(1+'Cost and Benefit Parameters'!$C$17)*Income_CF!BC156*(Cohort_WP!BC154/Cohort_CF!BC154))</f>
        <v>1267137.0934258408</v>
      </c>
      <c r="BD154" s="1" t="str">
        <f>IF(Income_CF!BD156="","",(1+'Cost and Benefit Parameters'!$C$17)*Income_CF!BD156*(Cohort_WP!BD154/Cohort_CF!BD154))</f>
        <v/>
      </c>
      <c r="BE154" s="1" t="str">
        <f>IF(Income_CF!BE156="","",(1+'Cost and Benefit Parameters'!$C$17)*Income_CF!BE156*(Cohort_WP!BE154/Cohort_CF!BE154))</f>
        <v/>
      </c>
      <c r="BF154" s="1" t="str">
        <f>IF(Income_CF!BF156="","",(1+'Cost and Benefit Parameters'!$C$17)*Income_CF!BF156*(Cohort_WP!BF154/Cohort_CF!BF154))</f>
        <v/>
      </c>
      <c r="BG154" s="1" t="str">
        <f>IF(Income_CF!BG156="","",(1+'Cost and Benefit Parameters'!$C$17)*Income_CF!BG156*(Cohort_WP!BG154/Cohort_CF!BG154))</f>
        <v/>
      </c>
      <c r="BH154" s="1" t="str">
        <f>IF(Income_CF!BH156="","",(1+'Cost and Benefit Parameters'!$C$17)*Income_CF!BH156*(Cohort_WP!BH154/Cohort_CF!BH154))</f>
        <v/>
      </c>
      <c r="BI154" s="1" t="str">
        <f>IF(Income_CF!BI156="","",(1+'Cost and Benefit Parameters'!$C$17)*Income_CF!BI156*(Cohort_WP!BI154/Cohort_CF!BI154))</f>
        <v/>
      </c>
      <c r="BJ154" s="1" t="str">
        <f>IF(Income_CF!BJ156="","",(1+'Cost and Benefit Parameters'!$C$17)*Income_CF!BJ156*(Cohort_WP!BJ154/Cohort_CF!BJ154))</f>
        <v/>
      </c>
      <c r="BK154" s="1" t="str">
        <f>IF(Income_CF!BK156="","",(1+'Cost and Benefit Parameters'!$C$17)*Income_CF!BK156*(Cohort_WP!BK154/Cohort_CF!BK154))</f>
        <v/>
      </c>
      <c r="BL154" s="1" t="str">
        <f>IF(Income_CF!BL156="","",(1+'Cost and Benefit Parameters'!$C$17)*Income_CF!BL156*(Cohort_WP!BL154/Cohort_CF!BL154))</f>
        <v/>
      </c>
      <c r="BM154" s="1" t="str">
        <f>IF(Income_CF!BM156="","",(1+'Cost and Benefit Parameters'!$C$17)*Income_CF!BM156*(Cohort_WP!BM154/Cohort_CF!BM154))</f>
        <v/>
      </c>
    </row>
    <row r="155" spans="1:65" x14ac:dyDescent="0.55000000000000004">
      <c r="A155" s="639"/>
      <c r="B155" t="s">
        <v>477</v>
      </c>
      <c r="G155" s="1" t="str">
        <f>IF(Income_CF!G157="","",(1+'Cost and Benefit Parameters'!$C$17)*Income_CF!G157*(Cohort_WP!G155/Cohort_CF!G155))</f>
        <v/>
      </c>
      <c r="H155" s="1" t="str">
        <f>IF(Income_CF!H157="","",(1+'Cost and Benefit Parameters'!$C$17)*Income_CF!H157*(Cohort_WP!H155/Cohort_CF!H155))</f>
        <v/>
      </c>
      <c r="I155" s="1" t="str">
        <f>IF(Income_CF!I157="","",(1+'Cost and Benefit Parameters'!$C$17)*Income_CF!I157*(Cohort_WP!I155/Cohort_CF!I155))</f>
        <v/>
      </c>
      <c r="J155" s="1" t="str">
        <f>IF(Income_CF!J157="","",(1+'Cost and Benefit Parameters'!$C$17)*Income_CF!J157*(Cohort_WP!J155/Cohort_CF!J155))</f>
        <v/>
      </c>
      <c r="K155" s="1" t="str">
        <f>IF(Income_CF!K157="","",(1+'Cost and Benefit Parameters'!$C$17)*Income_CF!K157*(Cohort_WP!K155/Cohort_CF!K155))</f>
        <v/>
      </c>
      <c r="L155" s="1" t="str">
        <f>IF(Income_CF!L157="","",(1+'Cost and Benefit Parameters'!$C$17)*Income_CF!L157*(Cohort_WP!L155/Cohort_CF!L155))</f>
        <v/>
      </c>
      <c r="M155" s="1" t="str">
        <f>IF(Income_CF!M157="","",(1+'Cost and Benefit Parameters'!$C$17)*Income_CF!M157*(Cohort_WP!M155/Cohort_CF!M155))</f>
        <v/>
      </c>
      <c r="N155" s="1" t="str">
        <f>IF(Income_CF!N157="","",(1+'Cost and Benefit Parameters'!$C$17)*Income_CF!N157*(Cohort_WP!N155/Cohort_CF!N155))</f>
        <v/>
      </c>
      <c r="O155" s="1" t="str">
        <f>IF(Income_CF!O157="","",(1+'Cost and Benefit Parameters'!$C$17)*Income_CF!O157*(Cohort_WP!O155/Cohort_CF!O155))</f>
        <v/>
      </c>
      <c r="P155" s="1" t="str">
        <f>IF(Income_CF!P157="","",(1+'Cost and Benefit Parameters'!$C$17)*Income_CF!P157*(Cohort_WP!P155/Cohort_CF!P155))</f>
        <v/>
      </c>
      <c r="Q155" s="1">
        <f>IF(Income_CF!Q157="","",(1+'Cost and Benefit Parameters'!$C$17)*Income_CF!Q157*(Cohort_WP!Q155/Cohort_CF!Q155))</f>
        <v>468380.44973994087</v>
      </c>
      <c r="R155" s="1">
        <f>IF(Income_CF!R157="","",(1+'Cost and Benefit Parameters'!$C$17)*Income_CF!R157*(Cohort_WP!R155/Cohort_CF!R155))</f>
        <v>486550.01140469231</v>
      </c>
      <c r="S155" s="1">
        <f>IF(Income_CF!S157="","",(1+'Cost and Benefit Parameters'!$C$17)*Income_CF!S157*(Cohort_WP!S155/Cohort_CF!S155))</f>
        <v>505121.24872878741</v>
      </c>
      <c r="T155" s="1">
        <f>IF(Income_CF!T157="","",(1+'Cost and Benefit Parameters'!$C$17)*Income_CF!T157*(Cohort_WP!T155/Cohort_CF!T155))</f>
        <v>524086.78937846713</v>
      </c>
      <c r="U155" s="1">
        <f>IF(Income_CF!U157="","",(1+'Cost and Benefit Parameters'!$C$17)*Income_CF!U157*(Cohort_WP!U155/Cohort_CF!U155))</f>
        <v>546763.36375884013</v>
      </c>
      <c r="V155" s="1">
        <f>IF(Income_CF!V157="","",(1+'Cost and Benefit Parameters'!$C$17)*Income_CF!V157*(Cohort_WP!V155/Cohort_CF!V155))</f>
        <v>566272.21265467908</v>
      </c>
      <c r="W155" s="1">
        <f>IF(Income_CF!W157="","",(1+'Cost and Benefit Parameters'!$C$17)*Income_CF!W157*(Cohort_WP!W155/Cohort_CF!W155))</f>
        <v>586125.36838312878</v>
      </c>
      <c r="X155" s="1">
        <f>IF(Income_CF!X157="","",(1+'Cost and Benefit Parameters'!$C$17)*Income_CF!X157*(Cohort_WP!X155/Cohort_CF!X155))</f>
        <v>606310.66799055017</v>
      </c>
      <c r="Y155" s="1">
        <f>IF(Income_CF!Y157="","",(1+'Cost and Benefit Parameters'!$C$17)*Income_CF!Y157*(Cohort_WP!Y155/Cohort_CF!Y155))</f>
        <v>626814.91796541016</v>
      </c>
      <c r="Z155" s="1">
        <f>IF(Income_CF!Z157="","",(1+'Cost and Benefit Parameters'!$C$17)*Income_CF!Z157*(Cohort_WP!Z155/Cohort_CF!Z155))</f>
        <v>647623.89094658056</v>
      </c>
      <c r="AA155" s="1">
        <f>IF(Income_CF!AA157="","",(1+'Cost and Benefit Parameters'!$C$17)*Income_CF!AA157*(Cohort_WP!AA155/Cohort_CF!AA155))</f>
        <v>668722.32547176664</v>
      </c>
      <c r="AB155" s="1">
        <f>IF(Income_CF!AB157="","",(1+'Cost and Benefit Parameters'!$C$17)*Income_CF!AB157*(Cohort_WP!AB155/Cohort_CF!AB155))</f>
        <v>690093.92886974895</v>
      </c>
      <c r="AC155" s="1">
        <f>IF(Income_CF!AC157="","",(1+'Cost and Benefit Parameters'!$C$17)*Income_CF!AC157*(Cohort_WP!AC155/Cohort_CF!AC155))</f>
        <v>711721.383390203</v>
      </c>
      <c r="AD155" s="1">
        <f>IF(Income_CF!AD157="","",(1+'Cost and Benefit Parameters'!$C$17)*Income_CF!AD157*(Cohort_WP!AD155/Cohort_CF!AD155))</f>
        <v>733586.35565414047</v>
      </c>
      <c r="AE155" s="1">
        <f>IF(Income_CF!AE157="","",(1+'Cost and Benefit Parameters'!$C$17)*Income_CF!AE157*(Cohort_WP!AE155/Cohort_CF!AE155))</f>
        <v>755669.50949649117</v>
      </c>
      <c r="AF155" s="1">
        <f>IF(Income_CF!AF157="","",(1+'Cost and Benefit Parameters'!$C$17)*Income_CF!AF157*(Cohort_WP!AF155/Cohort_CF!AF155))</f>
        <v>777950.52226023225</v>
      </c>
      <c r="AG155" s="1">
        <f>IF(Income_CF!AG157="","",(1+'Cost and Benefit Parameters'!$C$17)*Income_CF!AG157*(Cohort_WP!AG155/Cohort_CF!AG155))</f>
        <v>800408.10458848148</v>
      </c>
      <c r="AH155" s="1">
        <f>IF(Income_CF!AH157="","",(1+'Cost and Benefit Parameters'!$C$17)*Income_CF!AH157*(Cohort_WP!AH155/Cohort_CF!AH155))</f>
        <v>823020.02374762832</v>
      </c>
      <c r="AI155" s="1">
        <f>IF(Income_CF!AI157="","",(1+'Cost and Benefit Parameters'!$C$17)*Income_CF!AI157*(Cohort_WP!AI155/Cohort_CF!AI155))</f>
        <v>845763.13050037273</v>
      </c>
      <c r="AJ155" s="1">
        <f>IF(Income_CF!AJ157="","",(1+'Cost and Benefit Parameters'!$C$17)*Income_CF!AJ157*(Cohort_WP!AJ155/Cohort_CF!AJ155))</f>
        <v>868613.38953310612</v>
      </c>
      <c r="AK155" s="1">
        <f>IF(Income_CF!AK157="","",(1+'Cost and Benefit Parameters'!$C$17)*Income_CF!AK157*(Cohort_WP!AK155/Cohort_CF!AK155))</f>
        <v>891545.91342696641</v>
      </c>
      <c r="AL155" s="1">
        <f>IF(Income_CF!AL157="","",(1+'Cost and Benefit Parameters'!$C$17)*Income_CF!AL157*(Cohort_WP!AL155/Cohort_CF!AL155))</f>
        <v>914535.00014661078</v>
      </c>
      <c r="AM155" s="1">
        <f>IF(Income_CF!AM157="","",(1+'Cost and Benefit Parameters'!$C$17)*Income_CF!AM157*(Cohort_WP!AM155/Cohort_CF!AM155))</f>
        <v>937554.17400497431</v>
      </c>
      <c r="AN155" s="1">
        <f>IF(Income_CF!AN157="","",(1+'Cost and Benefit Parameters'!$C$17)*Income_CF!AN157*(Cohort_WP!AN155/Cohort_CF!AN155))</f>
        <v>960576.23004649195</v>
      </c>
      <c r="AO155" s="1">
        <f>IF(Income_CF!AO157="","",(1+'Cost and Benefit Parameters'!$C$17)*Income_CF!AO157*(Cohort_WP!AO155/Cohort_CF!AO155))</f>
        <v>983573.28177517769</v>
      </c>
      <c r="AP155" s="1">
        <f>IF(Income_CF!AP157="","",(1+'Cost and Benefit Parameters'!$C$17)*Income_CF!AP157*(Cohort_WP!AP155/Cohort_CF!AP155))</f>
        <v>1006516.8121378068</v>
      </c>
      <c r="AQ155" s="1">
        <f>IF(Income_CF!AQ157="","",(1+'Cost and Benefit Parameters'!$C$17)*Income_CF!AQ157*(Cohort_WP!AQ155/Cohort_CF!AQ155))</f>
        <v>1029377.7276565382</v>
      </c>
      <c r="AR155" s="1">
        <f>IF(Income_CF!AR157="","",(1+'Cost and Benefit Parameters'!$C$17)*Income_CF!AR157*(Cohort_WP!AR155/Cohort_CF!AR155))</f>
        <v>1052126.4155891908</v>
      </c>
      <c r="AS155" s="1">
        <f>IF(Income_CF!AS157="","",(1+'Cost and Benefit Parameters'!$C$17)*Income_CF!AS157*(Cohort_WP!AS155/Cohort_CF!AS155))</f>
        <v>1074732.8039798208</v>
      </c>
      <c r="AT155" s="1">
        <f>IF(Income_CF!AT157="","",(1+'Cost and Benefit Parameters'!$C$17)*Income_CF!AT157*(Cohort_WP!AT155/Cohort_CF!AT155))</f>
        <v>1097166.4244466738</v>
      </c>
      <c r="AU155" s="1">
        <f>IF(Income_CF!AU157="","",(1+'Cost and Benefit Parameters'!$C$17)*Income_CF!AU157*(Cohort_WP!AU155/Cohort_CF!AU155))</f>
        <v>1119396.4775396851</v>
      </c>
      <c r="AV155" s="1">
        <f>IF(Income_CF!AV157="","",(1+'Cost and Benefit Parameters'!$C$17)*Income_CF!AV157*(Cohort_WP!AV155/Cohort_CF!AV155))</f>
        <v>1141391.9004849973</v>
      </c>
      <c r="AW155" s="1">
        <f>IF(Income_CF!AW157="","",(1+'Cost and Benefit Parameters'!$C$17)*Income_CF!AW157*(Cohort_WP!AW155/Cohort_CF!AW155))</f>
        <v>1163121.4371201133</v>
      </c>
      <c r="AX155" s="1">
        <f>IF(Income_CF!AX157="","",(1+'Cost and Benefit Parameters'!$C$17)*Income_CF!AX157*(Cohort_WP!AX155/Cohort_CF!AX155))</f>
        <v>1184553.7098098667</v>
      </c>
      <c r="AY155" s="1">
        <f>IF(Income_CF!AY157="","",(1+'Cost and Benefit Parameters'!$C$17)*Income_CF!AY157*(Cohort_WP!AY155/Cohort_CF!AY155))</f>
        <v>1205657.2931208785</v>
      </c>
      <c r="AZ155" s="1">
        <f>IF(Income_CF!AZ157="","",(1+'Cost and Benefit Parameters'!$C$17)*Income_CF!AZ157*(Cohort_WP!AZ155/Cohort_CF!AZ155))</f>
        <v>1226400.7890204168</v>
      </c>
      <c r="BA155" s="1">
        <f>IF(Income_CF!BA157="","",(1+'Cost and Benefit Parameters'!$C$17)*Income_CF!BA157*(Cohort_WP!BA155/Cohort_CF!BA155))</f>
        <v>1246752.9033546592</v>
      </c>
      <c r="BB155" s="1">
        <f>IF(Income_CF!BB157="","",(1+'Cost and Benefit Parameters'!$C$17)*Income_CF!BB157*(Cohort_WP!BB155/Cohort_CF!BB155))</f>
        <v>1266682.5233516349</v>
      </c>
      <c r="BC155" s="1">
        <f>IF(Income_CF!BC157="","",(1+'Cost and Benefit Parameters'!$C$17)*Income_CF!BC157*(Cohort_WP!BC155/Cohort_CF!BC155))</f>
        <v>1286158.7958851629</v>
      </c>
      <c r="BD155" s="1">
        <f>IF(Income_CF!BD157="","",(1+'Cost and Benefit Parameters'!$C$17)*Income_CF!BD157*(Cohort_WP!BD155/Cohort_CF!BD155))</f>
        <v>1305151.2062286162</v>
      </c>
      <c r="BE155" s="1" t="str">
        <f>IF(Income_CF!BE157="","",(1+'Cost and Benefit Parameters'!$C$17)*Income_CF!BE157*(Cohort_WP!BE155/Cohort_CF!BE155))</f>
        <v/>
      </c>
      <c r="BF155" s="1" t="str">
        <f>IF(Income_CF!BF157="","",(1+'Cost and Benefit Parameters'!$C$17)*Income_CF!BF157*(Cohort_WP!BF155/Cohort_CF!BF155))</f>
        <v/>
      </c>
      <c r="BG155" s="1" t="str">
        <f>IF(Income_CF!BG157="","",(1+'Cost and Benefit Parameters'!$C$17)*Income_CF!BG157*(Cohort_WP!BG155/Cohort_CF!BG155))</f>
        <v/>
      </c>
      <c r="BH155" s="1" t="str">
        <f>IF(Income_CF!BH157="","",(1+'Cost and Benefit Parameters'!$C$17)*Income_CF!BH157*(Cohort_WP!BH155/Cohort_CF!BH155))</f>
        <v/>
      </c>
      <c r="BI155" s="1" t="str">
        <f>IF(Income_CF!BI157="","",(1+'Cost and Benefit Parameters'!$C$17)*Income_CF!BI157*(Cohort_WP!BI155/Cohort_CF!BI155))</f>
        <v/>
      </c>
      <c r="BJ155" s="1" t="str">
        <f>IF(Income_CF!BJ157="","",(1+'Cost and Benefit Parameters'!$C$17)*Income_CF!BJ157*(Cohort_WP!BJ155/Cohort_CF!BJ155))</f>
        <v/>
      </c>
      <c r="BK155" s="1" t="str">
        <f>IF(Income_CF!BK157="","",(1+'Cost and Benefit Parameters'!$C$17)*Income_CF!BK157*(Cohort_WP!BK155/Cohort_CF!BK155))</f>
        <v/>
      </c>
      <c r="BL155" s="1" t="str">
        <f>IF(Income_CF!BL157="","",(1+'Cost and Benefit Parameters'!$C$17)*Income_CF!BL157*(Cohort_WP!BL155/Cohort_CF!BL155))</f>
        <v/>
      </c>
      <c r="BM155" s="1" t="str">
        <f>IF(Income_CF!BM157="","",(1+'Cost and Benefit Parameters'!$C$17)*Income_CF!BM157*(Cohort_WP!BM155/Cohort_CF!BM155))</f>
        <v/>
      </c>
    </row>
    <row r="156" spans="1:65" x14ac:dyDescent="0.55000000000000004">
      <c r="A156" s="639"/>
      <c r="B156" t="s">
        <v>478</v>
      </c>
      <c r="G156" s="1" t="str">
        <f>IF(Income_CF!G158="","",(1+'Cost and Benefit Parameters'!$C$17)*Income_CF!G158*(Cohort_WP!G156/Cohort_CF!G156))</f>
        <v/>
      </c>
      <c r="H156" s="1" t="str">
        <f>IF(Income_CF!H158="","",(1+'Cost and Benefit Parameters'!$C$17)*Income_CF!H158*(Cohort_WP!H156/Cohort_CF!H156))</f>
        <v/>
      </c>
      <c r="I156" s="1" t="str">
        <f>IF(Income_CF!I158="","",(1+'Cost and Benefit Parameters'!$C$17)*Income_CF!I158*(Cohort_WP!I156/Cohort_CF!I156))</f>
        <v/>
      </c>
      <c r="J156" s="1" t="str">
        <f>IF(Income_CF!J158="","",(1+'Cost and Benefit Parameters'!$C$17)*Income_CF!J158*(Cohort_WP!J156/Cohort_CF!J156))</f>
        <v/>
      </c>
      <c r="K156" s="1" t="str">
        <f>IF(Income_CF!K158="","",(1+'Cost and Benefit Parameters'!$C$17)*Income_CF!K158*(Cohort_WP!K156/Cohort_CF!K156))</f>
        <v/>
      </c>
      <c r="L156" s="1" t="str">
        <f>IF(Income_CF!L158="","",(1+'Cost and Benefit Parameters'!$C$17)*Income_CF!L158*(Cohort_WP!L156/Cohort_CF!L156))</f>
        <v/>
      </c>
      <c r="M156" s="1" t="str">
        <f>IF(Income_CF!M158="","",(1+'Cost and Benefit Parameters'!$C$17)*Income_CF!M158*(Cohort_WP!M156/Cohort_CF!M156))</f>
        <v/>
      </c>
      <c r="N156" s="1" t="str">
        <f>IF(Income_CF!N158="","",(1+'Cost and Benefit Parameters'!$C$17)*Income_CF!N158*(Cohort_WP!N156/Cohort_CF!N156))</f>
        <v/>
      </c>
      <c r="O156" s="1" t="str">
        <f>IF(Income_CF!O158="","",(1+'Cost and Benefit Parameters'!$C$17)*Income_CF!O158*(Cohort_WP!O156/Cohort_CF!O156))</f>
        <v/>
      </c>
      <c r="P156" s="1" t="str">
        <f>IF(Income_CF!P158="","",(1+'Cost and Benefit Parameters'!$C$17)*Income_CF!P158*(Cohort_WP!P156/Cohort_CF!P156))</f>
        <v/>
      </c>
      <c r="Q156" s="1" t="str">
        <f>IF(Income_CF!Q158="","",(1+'Cost and Benefit Parameters'!$C$17)*Income_CF!Q158*(Cohort_WP!Q156/Cohort_CF!Q156))</f>
        <v/>
      </c>
      <c r="R156" s="1">
        <f>IF(Income_CF!R158="","",(1+'Cost and Benefit Parameters'!$C$17)*Income_CF!R158*(Cohort_WP!R156/Cohort_CF!R156))</f>
        <v>482431.86323213903</v>
      </c>
      <c r="S156" s="1">
        <f>IF(Income_CF!S158="","",(1+'Cost and Benefit Parameters'!$C$17)*Income_CF!S158*(Cohort_WP!S156/Cohort_CF!S156))</f>
        <v>501146.51174683304</v>
      </c>
      <c r="T156" s="1">
        <f>IF(Income_CF!T158="","",(1+'Cost and Benefit Parameters'!$C$17)*Income_CF!T158*(Cohort_WP!T156/Cohort_CF!T156))</f>
        <v>520274.88619065116</v>
      </c>
      <c r="U156" s="1">
        <f>IF(Income_CF!U158="","",(1+'Cost and Benefit Parameters'!$C$17)*Income_CF!U158*(Cohort_WP!U156/Cohort_CF!U156))</f>
        <v>539809.39305982122</v>
      </c>
      <c r="V156" s="1">
        <f>IF(Income_CF!V158="","",(1+'Cost and Benefit Parameters'!$C$17)*Income_CF!V158*(Cohort_WP!V156/Cohort_CF!V156))</f>
        <v>563166.26467160531</v>
      </c>
      <c r="W156" s="1">
        <f>IF(Income_CF!W158="","",(1+'Cost and Benefit Parameters'!$C$17)*Income_CF!W158*(Cohort_WP!W156/Cohort_CF!W156))</f>
        <v>583260.37903431931</v>
      </c>
      <c r="X156" s="1">
        <f>IF(Income_CF!X158="","",(1+'Cost and Benefit Parameters'!$C$17)*Income_CF!X158*(Cohort_WP!X156/Cohort_CF!X156))</f>
        <v>603709.12943462271</v>
      </c>
      <c r="Y156" s="1">
        <f>IF(Income_CF!Y158="","",(1+'Cost and Benefit Parameters'!$C$17)*Income_CF!Y158*(Cohort_WP!Y156/Cohort_CF!Y156))</f>
        <v>624499.9880302666</v>
      </c>
      <c r="Z156" s="1">
        <f>IF(Income_CF!Z158="","",(1+'Cost and Benefit Parameters'!$C$17)*Income_CF!Z158*(Cohort_WP!Z156/Cohort_CF!Z156))</f>
        <v>645619.3655043724</v>
      </c>
      <c r="AA156" s="1">
        <f>IF(Income_CF!AA158="","",(1+'Cost and Benefit Parameters'!$C$17)*Income_CF!AA158*(Cohort_WP!AA156/Cohort_CF!AA156))</f>
        <v>667052.60767497797</v>
      </c>
      <c r="AB156" s="1">
        <f>IF(Income_CF!AB158="","",(1+'Cost and Benefit Parameters'!$C$17)*Income_CF!AB158*(Cohort_WP!AB156/Cohort_CF!AB156))</f>
        <v>688783.9952359196</v>
      </c>
      <c r="AC156" s="1">
        <f>IF(Income_CF!AC158="","",(1+'Cost and Benefit Parameters'!$C$17)*Income_CF!AC158*(Cohort_WP!AC156/Cohort_CF!AC156))</f>
        <v>710796.7467358415</v>
      </c>
      <c r="AD156" s="1">
        <f>IF(Income_CF!AD158="","",(1+'Cost and Benefit Parameters'!$C$17)*Income_CF!AD158*(Cohort_WP!AD156/Cohort_CF!AD156))</f>
        <v>733073.02489190898</v>
      </c>
      <c r="AE156" s="1">
        <f>IF(Income_CF!AE158="","",(1+'Cost and Benefit Parameters'!$C$17)*Income_CF!AE158*(Cohort_WP!AE156/Cohort_CF!AE156))</f>
        <v>755593.94632376451</v>
      </c>
      <c r="AF156" s="1">
        <f>IF(Income_CF!AF158="","",(1+'Cost and Benefit Parameters'!$C$17)*Income_CF!AF158*(Cohort_WP!AF156/Cohort_CF!AF156))</f>
        <v>778339.59478138608</v>
      </c>
      <c r="AG156" s="1">
        <f>IF(Income_CF!AG158="","",(1+'Cost and Benefit Parameters'!$C$17)*Income_CF!AG158*(Cohort_WP!AG156/Cohort_CF!AG156))</f>
        <v>801289.03792803909</v>
      </c>
      <c r="AH156" s="1">
        <f>IF(Income_CF!AH158="","",(1+'Cost and Benefit Parameters'!$C$17)*Income_CF!AH158*(Cohort_WP!AH156/Cohort_CF!AH156))</f>
        <v>824420.34772613598</v>
      </c>
      <c r="AI156" s="1">
        <f>IF(Income_CF!AI158="","",(1+'Cost and Benefit Parameters'!$C$17)*Income_CF!AI158*(Cohort_WP!AI156/Cohort_CF!AI156))</f>
        <v>847710.62446005701</v>
      </c>
      <c r="AJ156" s="1">
        <f>IF(Income_CF!AJ158="","",(1+'Cost and Benefit Parameters'!$C$17)*Income_CF!AJ158*(Cohort_WP!AJ156/Cohort_CF!AJ156))</f>
        <v>871136.02441538393</v>
      </c>
      <c r="AK156" s="1">
        <f>IF(Income_CF!AK158="","",(1+'Cost and Benefit Parameters'!$C$17)*Income_CF!AK158*(Cohort_WP!AK156/Cohort_CF!AK156))</f>
        <v>894671.79121909954</v>
      </c>
      <c r="AL156" s="1">
        <f>IF(Income_CF!AL158="","",(1+'Cost and Benefit Parameters'!$C$17)*Income_CF!AL158*(Cohort_WP!AL156/Cohort_CF!AL156))</f>
        <v>918292.29082977516</v>
      </c>
      <c r="AM156" s="1">
        <f>IF(Income_CF!AM158="","",(1+'Cost and Benefit Parameters'!$C$17)*Income_CF!AM158*(Cohort_WP!AM156/Cohort_CF!AM156))</f>
        <v>941971.05015100911</v>
      </c>
      <c r="AN156" s="1">
        <f>IF(Income_CF!AN158="","",(1+'Cost and Benefit Parameters'!$C$17)*Income_CF!AN158*(Cohort_WP!AN156/Cohort_CF!AN156))</f>
        <v>965680.79922512348</v>
      </c>
      <c r="AO156" s="1">
        <f>IF(Income_CF!AO158="","",(1+'Cost and Benefit Parameters'!$C$17)*Income_CF!AO158*(Cohort_WP!AO156/Cohort_CF!AO156))</f>
        <v>989393.51694788679</v>
      </c>
      <c r="AP156" s="1">
        <f>IF(Income_CF!AP158="","",(1+'Cost and Benefit Parameters'!$C$17)*Income_CF!AP158*(Cohort_WP!AP156/Cohort_CF!AP156))</f>
        <v>1013080.480228433</v>
      </c>
      <c r="AQ156" s="1">
        <f>IF(Income_CF!AQ158="","",(1+'Cost and Benefit Parameters'!$C$17)*Income_CF!AQ158*(Cohort_WP!AQ156/Cohort_CF!AQ156))</f>
        <v>1036712.3165019407</v>
      </c>
      <c r="AR156" s="1">
        <f>IF(Income_CF!AR158="","",(1+'Cost and Benefit Parameters'!$C$17)*Income_CF!AR158*(Cohort_WP!AR156/Cohort_CF!AR156))</f>
        <v>1060259.0594862343</v>
      </c>
      <c r="AS156" s="1">
        <f>IF(Income_CF!AS158="","",(1+'Cost and Benefit Parameters'!$C$17)*Income_CF!AS158*(Cohort_WP!AS156/Cohort_CF!AS156))</f>
        <v>1083690.2080568664</v>
      </c>
      <c r="AT156" s="1">
        <f>IF(Income_CF!AT158="","",(1+'Cost and Benefit Parameters'!$C$17)*Income_CF!AT158*(Cohort_WP!AT156/Cohort_CF!AT156))</f>
        <v>1106974.7880992151</v>
      </c>
      <c r="AU156" s="1">
        <f>IF(Income_CF!AU158="","",(1+'Cost and Benefit Parameters'!$C$17)*Income_CF!AU158*(Cohort_WP!AU156/Cohort_CF!AU156))</f>
        <v>1130081.4171800741</v>
      </c>
      <c r="AV156" s="1">
        <f>IF(Income_CF!AV158="","",(1+'Cost and Benefit Parameters'!$C$17)*Income_CF!AV158*(Cohort_WP!AV156/Cohort_CF!AV156))</f>
        <v>1152978.371865876</v>
      </c>
      <c r="AW156" s="1">
        <f>IF(Income_CF!AW158="","",(1+'Cost and Benefit Parameters'!$C$17)*Income_CF!AW158*(Cohort_WP!AW156/Cohort_CF!AW156))</f>
        <v>1175633.6574995471</v>
      </c>
      <c r="AX156" s="1">
        <f>IF(Income_CF!AX158="","",(1+'Cost and Benefit Parameters'!$C$17)*Income_CF!AX158*(Cohort_WP!AX156/Cohort_CF!AX156))</f>
        <v>1198015.0802337166</v>
      </c>
      <c r="AY156" s="1">
        <f>IF(Income_CF!AY158="","",(1+'Cost and Benefit Parameters'!$C$17)*Income_CF!AY158*(Cohort_WP!AY156/Cohort_CF!AY156))</f>
        <v>1220090.3211041628</v>
      </c>
      <c r="AZ156" s="1">
        <f>IF(Income_CF!AZ158="","",(1+'Cost and Benefit Parameters'!$C$17)*Income_CF!AZ158*(Cohort_WP!AZ156/Cohort_CF!AZ156))</f>
        <v>1241827.0119145049</v>
      </c>
      <c r="BA156" s="1">
        <f>IF(Income_CF!BA158="","",(1+'Cost and Benefit Parameters'!$C$17)*Income_CF!BA158*(Cohort_WP!BA156/Cohort_CF!BA156))</f>
        <v>1263192.8126910292</v>
      </c>
      <c r="BB156" s="1">
        <f>IF(Income_CF!BB158="","",(1+'Cost and Benefit Parameters'!$C$17)*Income_CF!BB158*(Cohort_WP!BB156/Cohort_CF!BB156))</f>
        <v>1284155.4904552989</v>
      </c>
      <c r="BC156" s="1">
        <f>IF(Income_CF!BC158="","",(1+'Cost and Benefit Parameters'!$C$17)*Income_CF!BC158*(Cohort_WP!BC156/Cohort_CF!BC156))</f>
        <v>1304682.9990521839</v>
      </c>
      <c r="BD156" s="1">
        <f>IF(Income_CF!BD158="","",(1+'Cost and Benefit Parameters'!$C$17)*Income_CF!BD158*(Cohort_WP!BD156/Cohort_CF!BD156))</f>
        <v>1324743.5597617177</v>
      </c>
      <c r="BE156" s="1">
        <f>IF(Income_CF!BE158="","",(1+'Cost and Benefit Parameters'!$C$17)*Income_CF!BE158*(Cohort_WP!BE156/Cohort_CF!BE156))</f>
        <v>1344305.7424154747</v>
      </c>
      <c r="BF156" s="1" t="str">
        <f>IF(Income_CF!BF158="","",(1+'Cost and Benefit Parameters'!$C$17)*Income_CF!BF158*(Cohort_WP!BF156/Cohort_CF!BF156))</f>
        <v/>
      </c>
      <c r="BG156" s="1" t="str">
        <f>IF(Income_CF!BG158="","",(1+'Cost and Benefit Parameters'!$C$17)*Income_CF!BG158*(Cohort_WP!BG156/Cohort_CF!BG156))</f>
        <v/>
      </c>
      <c r="BH156" s="1" t="str">
        <f>IF(Income_CF!BH158="","",(1+'Cost and Benefit Parameters'!$C$17)*Income_CF!BH158*(Cohort_WP!BH156/Cohort_CF!BH156))</f>
        <v/>
      </c>
      <c r="BI156" s="1" t="str">
        <f>IF(Income_CF!BI158="","",(1+'Cost and Benefit Parameters'!$C$17)*Income_CF!BI158*(Cohort_WP!BI156/Cohort_CF!BI156))</f>
        <v/>
      </c>
      <c r="BJ156" s="1" t="str">
        <f>IF(Income_CF!BJ158="","",(1+'Cost and Benefit Parameters'!$C$17)*Income_CF!BJ158*(Cohort_WP!BJ156/Cohort_CF!BJ156))</f>
        <v/>
      </c>
      <c r="BK156" s="1" t="str">
        <f>IF(Income_CF!BK158="","",(1+'Cost and Benefit Parameters'!$C$17)*Income_CF!BK158*(Cohort_WP!BK156/Cohort_CF!BK156))</f>
        <v/>
      </c>
      <c r="BL156" s="1" t="str">
        <f>IF(Income_CF!BL158="","",(1+'Cost and Benefit Parameters'!$C$17)*Income_CF!BL158*(Cohort_WP!BL156/Cohort_CF!BL156))</f>
        <v/>
      </c>
      <c r="BM156" s="1" t="str">
        <f>IF(Income_CF!BM158="","",(1+'Cost and Benefit Parameters'!$C$17)*Income_CF!BM158*(Cohort_WP!BM156/Cohort_CF!BM156))</f>
        <v/>
      </c>
    </row>
    <row r="157" spans="1:65" x14ac:dyDescent="0.55000000000000004">
      <c r="A157" s="639"/>
      <c r="B157" t="s">
        <v>479</v>
      </c>
      <c r="G157" s="1" t="str">
        <f>IF(Income_CF!G159="","",(1+'Cost and Benefit Parameters'!$C$17)*Income_CF!G159*(Cohort_WP!G157/Cohort_CF!G157))</f>
        <v/>
      </c>
      <c r="H157" s="1" t="str">
        <f>IF(Income_CF!H159="","",(1+'Cost and Benefit Parameters'!$C$17)*Income_CF!H159*(Cohort_WP!H157/Cohort_CF!H157))</f>
        <v/>
      </c>
      <c r="I157" s="1" t="str">
        <f>IF(Income_CF!I159="","",(1+'Cost and Benefit Parameters'!$C$17)*Income_CF!I159*(Cohort_WP!I157/Cohort_CF!I157))</f>
        <v/>
      </c>
      <c r="J157" s="1" t="str">
        <f>IF(Income_CF!J159="","",(1+'Cost and Benefit Parameters'!$C$17)*Income_CF!J159*(Cohort_WP!J157/Cohort_CF!J157))</f>
        <v/>
      </c>
      <c r="K157" s="1" t="str">
        <f>IF(Income_CF!K159="","",(1+'Cost and Benefit Parameters'!$C$17)*Income_CF!K159*(Cohort_WP!K157/Cohort_CF!K157))</f>
        <v/>
      </c>
      <c r="L157" s="1" t="str">
        <f>IF(Income_CF!L159="","",(1+'Cost and Benefit Parameters'!$C$17)*Income_CF!L159*(Cohort_WP!L157/Cohort_CF!L157))</f>
        <v/>
      </c>
      <c r="M157" s="1" t="str">
        <f>IF(Income_CF!M159="","",(1+'Cost and Benefit Parameters'!$C$17)*Income_CF!M159*(Cohort_WP!M157/Cohort_CF!M157))</f>
        <v/>
      </c>
      <c r="N157" s="1" t="str">
        <f>IF(Income_CF!N159="","",(1+'Cost and Benefit Parameters'!$C$17)*Income_CF!N159*(Cohort_WP!N157/Cohort_CF!N157))</f>
        <v/>
      </c>
      <c r="O157" s="1" t="str">
        <f>IF(Income_CF!O159="","",(1+'Cost and Benefit Parameters'!$C$17)*Income_CF!O159*(Cohort_WP!O157/Cohort_CF!O157))</f>
        <v/>
      </c>
      <c r="P157" s="1" t="str">
        <f>IF(Income_CF!P159="","",(1+'Cost and Benefit Parameters'!$C$17)*Income_CF!P159*(Cohort_WP!P157/Cohort_CF!P157))</f>
        <v/>
      </c>
      <c r="Q157" s="1" t="str">
        <f>IF(Income_CF!Q159="","",(1+'Cost and Benefit Parameters'!$C$17)*Income_CF!Q159*(Cohort_WP!Q157/Cohort_CF!Q157))</f>
        <v/>
      </c>
      <c r="R157" s="1" t="str">
        <f>IF(Income_CF!R159="","",(1+'Cost and Benefit Parameters'!$C$17)*Income_CF!R159*(Cohort_WP!R157/Cohort_CF!R157))</f>
        <v/>
      </c>
      <c r="S157" s="1">
        <f>IF(Income_CF!S159="","",(1+'Cost and Benefit Parameters'!$C$17)*Income_CF!S159*(Cohort_WP!S157/Cohort_CF!S157))</f>
        <v>496904.81912910321</v>
      </c>
      <c r="T157" s="1">
        <f>IF(Income_CF!T159="","",(1+'Cost and Benefit Parameters'!$C$17)*Income_CF!T159*(Cohort_WP!T157/Cohort_CF!T157))</f>
        <v>516180.90709923813</v>
      </c>
      <c r="U157" s="1">
        <f>IF(Income_CF!U159="","",(1+'Cost and Benefit Parameters'!$C$17)*Income_CF!U159*(Cohort_WP!U157/Cohort_CF!U157))</f>
        <v>535883.13277637074</v>
      </c>
      <c r="V157" s="1">
        <f>IF(Income_CF!V159="","",(1+'Cost and Benefit Parameters'!$C$17)*Income_CF!V159*(Cohort_WP!V157/Cohort_CF!V157))</f>
        <v>556003.67485161568</v>
      </c>
      <c r="W157" s="1">
        <f>IF(Income_CF!W159="","",(1+'Cost and Benefit Parameters'!$C$17)*Income_CF!W159*(Cohort_WP!W157/Cohort_CF!W157))</f>
        <v>580061.25261175341</v>
      </c>
      <c r="X157" s="1">
        <f>IF(Income_CF!X159="","",(1+'Cost and Benefit Parameters'!$C$17)*Income_CF!X159*(Cohort_WP!X157/Cohort_CF!X157))</f>
        <v>600758.1904053489</v>
      </c>
      <c r="Y157" s="1">
        <f>IF(Income_CF!Y159="","",(1+'Cost and Benefit Parameters'!$C$17)*Income_CF!Y159*(Cohort_WP!Y157/Cohort_CF!Y157))</f>
        <v>621820.40331766149</v>
      </c>
      <c r="Z157" s="1">
        <f>IF(Income_CF!Z159="","",(1+'Cost and Benefit Parameters'!$C$17)*Income_CF!Z159*(Cohort_WP!Z157/Cohort_CF!Z157))</f>
        <v>643234.98767117457</v>
      </c>
      <c r="AA157" s="1">
        <f>IF(Income_CF!AA159="","",(1+'Cost and Benefit Parameters'!$C$17)*Income_CF!AA159*(Cohort_WP!AA157/Cohort_CF!AA157))</f>
        <v>664987.94646950345</v>
      </c>
      <c r="AB157" s="1">
        <f>IF(Income_CF!AB159="","",(1+'Cost and Benefit Parameters'!$C$17)*Income_CF!AB159*(Cohort_WP!AB157/Cohort_CF!AB157))</f>
        <v>687064.18590522744</v>
      </c>
      <c r="AC157" s="1">
        <f>IF(Income_CF!AC159="","",(1+'Cost and Benefit Parameters'!$C$17)*Income_CF!AC159*(Cohort_WP!AC157/Cohort_CF!AC157))</f>
        <v>709447.51509299735</v>
      </c>
      <c r="AD157" s="1">
        <f>IF(Income_CF!AD159="","",(1+'Cost and Benefit Parameters'!$C$17)*Income_CF!AD159*(Cohort_WP!AD157/Cohort_CF!AD157))</f>
        <v>732120.64913791663</v>
      </c>
      <c r="AE157" s="1">
        <f>IF(Income_CF!AE159="","",(1+'Cost and Benefit Parameters'!$C$17)*Income_CF!AE159*(Cohort_WP!AE157/Cohort_CF!AE157))</f>
        <v>755065.21563866606</v>
      </c>
      <c r="AF157" s="1">
        <f>IF(Income_CF!AF159="","",(1+'Cost and Benefit Parameters'!$C$17)*Income_CF!AF159*(Cohort_WP!AF157/Cohort_CF!AF157))</f>
        <v>778261.76471347758</v>
      </c>
      <c r="AG157" s="1">
        <f>IF(Income_CF!AG159="","",(1+'Cost and Benefit Parameters'!$C$17)*Income_CF!AG159*(Cohort_WP!AG157/Cohort_CF!AG157))</f>
        <v>801689.78262482747</v>
      </c>
      <c r="AH157" s="1">
        <f>IF(Income_CF!AH159="","",(1+'Cost and Benefit Parameters'!$C$17)*Income_CF!AH159*(Cohort_WP!AH157/Cohort_CF!AH157))</f>
        <v>825327.70906588016</v>
      </c>
      <c r="AI157" s="1">
        <f>IF(Income_CF!AI159="","",(1+'Cost and Benefit Parameters'!$C$17)*Income_CF!AI159*(Cohort_WP!AI157/Cohort_CF!AI157))</f>
        <v>849152.95815792005</v>
      </c>
      <c r="AJ157" s="1">
        <f>IF(Income_CF!AJ159="","",(1+'Cost and Benefit Parameters'!$C$17)*Income_CF!AJ159*(Cohort_WP!AJ157/Cohort_CF!AJ157))</f>
        <v>873141.94319385872</v>
      </c>
      <c r="AK157" s="1">
        <f>IF(Income_CF!AK159="","",(1+'Cost and Benefit Parameters'!$C$17)*Income_CF!AK159*(Cohort_WP!AK157/Cohort_CF!AK157))</f>
        <v>897270.10514784546</v>
      </c>
      <c r="AL157" s="1">
        <f>IF(Income_CF!AL159="","",(1+'Cost and Benefit Parameters'!$C$17)*Income_CF!AL159*(Cohort_WP!AL157/Cohort_CF!AL157))</f>
        <v>921511.94495567225</v>
      </c>
      <c r="AM157" s="1">
        <f>IF(Income_CF!AM159="","",(1+'Cost and Benefit Parameters'!$C$17)*Income_CF!AM159*(Cohort_WP!AM157/Cohort_CF!AM157))</f>
        <v>945841.05955466849</v>
      </c>
      <c r="AN157" s="1">
        <f>IF(Income_CF!AN159="","",(1+'Cost and Benefit Parameters'!$C$17)*Income_CF!AN159*(Cohort_WP!AN157/Cohort_CF!AN157))</f>
        <v>970230.18165553932</v>
      </c>
      <c r="AO157" s="1">
        <f>IF(Income_CF!AO159="","",(1+'Cost and Benefit Parameters'!$C$17)*Income_CF!AO159*(Cohort_WP!AO157/Cohort_CF!AO157))</f>
        <v>994651.22320187732</v>
      </c>
      <c r="AP157" s="1">
        <f>IF(Income_CF!AP159="","",(1+'Cost and Benefit Parameters'!$C$17)*Income_CF!AP159*(Cohort_WP!AP157/Cohort_CF!AP157))</f>
        <v>1019075.3224563234</v>
      </c>
      <c r="AQ157" s="1">
        <f>IF(Income_CF!AQ159="","",(1+'Cost and Benefit Parameters'!$C$17)*Income_CF!AQ159*(Cohort_WP!AQ157/Cohort_CF!AQ157))</f>
        <v>1043472.8946352858</v>
      </c>
      <c r="AR157" s="1">
        <f>IF(Income_CF!AR159="","",(1+'Cost and Benefit Parameters'!$C$17)*Income_CF!AR159*(Cohort_WP!AR157/Cohort_CF!AR157))</f>
        <v>1067813.685996999</v>
      </c>
      <c r="AS157" s="1">
        <f>IF(Income_CF!AS159="","",(1+'Cost and Benefit Parameters'!$C$17)*Income_CF!AS159*(Cohort_WP!AS157/Cohort_CF!AS157))</f>
        <v>1092066.8312708216</v>
      </c>
      <c r="AT157" s="1">
        <f>IF(Income_CF!AT159="","",(1+'Cost and Benefit Parameters'!$C$17)*Income_CF!AT159*(Cohort_WP!AT157/Cohort_CF!AT157))</f>
        <v>1116200.9142985721</v>
      </c>
      <c r="AU157" s="1">
        <f>IF(Income_CF!AU159="","",(1+'Cost and Benefit Parameters'!$C$17)*Income_CF!AU159*(Cohort_WP!AU157/Cohort_CF!AU157))</f>
        <v>1140184.0317421916</v>
      </c>
      <c r="AV157" s="1">
        <f>IF(Income_CF!AV159="","",(1+'Cost and Benefit Parameters'!$C$17)*Income_CF!AV159*(Cohort_WP!AV157/Cohort_CF!AV157))</f>
        <v>1163983.8596954762</v>
      </c>
      <c r="AW157" s="1">
        <f>IF(Income_CF!AW159="","",(1+'Cost and Benefit Parameters'!$C$17)*Income_CF!AW159*(Cohort_WP!AW157/Cohort_CF!AW157))</f>
        <v>1187567.7230218521</v>
      </c>
      <c r="AX157" s="1">
        <f>IF(Income_CF!AX159="","",(1+'Cost and Benefit Parameters'!$C$17)*Income_CF!AX159*(Cohort_WP!AX157/Cohort_CF!AX157))</f>
        <v>1210902.6672245334</v>
      </c>
      <c r="AY157" s="1">
        <f>IF(Income_CF!AY159="","",(1+'Cost and Benefit Parameters'!$C$17)*Income_CF!AY159*(Cohort_WP!AY157/Cohort_CF!AY157))</f>
        <v>1233955.5326407279</v>
      </c>
      <c r="AZ157" s="1">
        <f>IF(Income_CF!AZ159="","",(1+'Cost and Benefit Parameters'!$C$17)*Income_CF!AZ159*(Cohort_WP!AZ157/Cohort_CF!AZ157))</f>
        <v>1256693.0307372874</v>
      </c>
      <c r="BA157" s="1">
        <f>IF(Income_CF!BA159="","",(1+'Cost and Benefit Parameters'!$C$17)*Income_CF!BA159*(Cohort_WP!BA157/Cohort_CF!BA157))</f>
        <v>1279081.8222719401</v>
      </c>
      <c r="BB157" s="1">
        <f>IF(Income_CF!BB159="","",(1+'Cost and Benefit Parameters'!$C$17)*Income_CF!BB159*(Cohort_WP!BB157/Cohort_CF!BB157))</f>
        <v>1301088.5970717601</v>
      </c>
      <c r="BC157" s="1">
        <f>IF(Income_CF!BC159="","",(1+'Cost and Benefit Parameters'!$C$17)*Income_CF!BC159*(Cohort_WP!BC157/Cohort_CF!BC157))</f>
        <v>1322680.1551689575</v>
      </c>
      <c r="BD157" s="1">
        <f>IF(Income_CF!BD159="","",(1+'Cost and Benefit Parameters'!$C$17)*Income_CF!BD159*(Cohort_WP!BD157/Cohort_CF!BD157))</f>
        <v>1343823.4890237495</v>
      </c>
      <c r="BE157" s="1">
        <f>IF(Income_CF!BE159="","",(1+'Cost and Benefit Parameters'!$C$17)*Income_CF!BE159*(Cohort_WP!BE157/Cohort_CF!BE157))</f>
        <v>1364485.8665545692</v>
      </c>
      <c r="BF157" s="1">
        <f>IF(Income_CF!BF159="","",(1+'Cost and Benefit Parameters'!$C$17)*Income_CF!BF159*(Cohort_WP!BF157/Cohort_CF!BF157))</f>
        <v>1384634.914687939</v>
      </c>
      <c r="BG157" s="1" t="str">
        <f>IF(Income_CF!BG159="","",(1+'Cost and Benefit Parameters'!$C$17)*Income_CF!BG159*(Cohort_WP!BG157/Cohort_CF!BG157))</f>
        <v/>
      </c>
      <c r="BH157" s="1" t="str">
        <f>IF(Income_CF!BH159="","",(1+'Cost and Benefit Parameters'!$C$17)*Income_CF!BH159*(Cohort_WP!BH157/Cohort_CF!BH157))</f>
        <v/>
      </c>
      <c r="BI157" s="1" t="str">
        <f>IF(Income_CF!BI159="","",(1+'Cost and Benefit Parameters'!$C$17)*Income_CF!BI159*(Cohort_WP!BI157/Cohort_CF!BI157))</f>
        <v/>
      </c>
      <c r="BJ157" s="1" t="str">
        <f>IF(Income_CF!BJ159="","",(1+'Cost and Benefit Parameters'!$C$17)*Income_CF!BJ159*(Cohort_WP!BJ157/Cohort_CF!BJ157))</f>
        <v/>
      </c>
      <c r="BK157" s="1" t="str">
        <f>IF(Income_CF!BK159="","",(1+'Cost and Benefit Parameters'!$C$17)*Income_CF!BK159*(Cohort_WP!BK157/Cohort_CF!BK157))</f>
        <v/>
      </c>
      <c r="BL157" s="1" t="str">
        <f>IF(Income_CF!BL159="","",(1+'Cost and Benefit Parameters'!$C$17)*Income_CF!BL159*(Cohort_WP!BL157/Cohort_CF!BL157))</f>
        <v/>
      </c>
      <c r="BM157" s="1" t="str">
        <f>IF(Income_CF!BM159="","",(1+'Cost and Benefit Parameters'!$C$17)*Income_CF!BM159*(Cohort_WP!BM157/Cohort_CF!BM157))</f>
        <v/>
      </c>
    </row>
    <row r="158" spans="1:65" x14ac:dyDescent="0.55000000000000004">
      <c r="A158" s="639"/>
      <c r="B158" t="s">
        <v>480</v>
      </c>
      <c r="G158" s="1" t="str">
        <f>IF(Income_CF!G160="","",(1+'Cost and Benefit Parameters'!$C$17)*Income_CF!G160*(Cohort_WP!G158/Cohort_CF!G158))</f>
        <v/>
      </c>
      <c r="H158" s="1" t="str">
        <f>IF(Income_CF!H160="","",(1+'Cost and Benefit Parameters'!$C$17)*Income_CF!H160*(Cohort_WP!H158/Cohort_CF!H158))</f>
        <v/>
      </c>
      <c r="I158" s="1" t="str">
        <f>IF(Income_CF!I160="","",(1+'Cost and Benefit Parameters'!$C$17)*Income_CF!I160*(Cohort_WP!I158/Cohort_CF!I158))</f>
        <v/>
      </c>
      <c r="J158" s="1" t="str">
        <f>IF(Income_CF!J160="","",(1+'Cost and Benefit Parameters'!$C$17)*Income_CF!J160*(Cohort_WP!J158/Cohort_CF!J158))</f>
        <v/>
      </c>
      <c r="K158" s="1" t="str">
        <f>IF(Income_CF!K160="","",(1+'Cost and Benefit Parameters'!$C$17)*Income_CF!K160*(Cohort_WP!K158/Cohort_CF!K158))</f>
        <v/>
      </c>
      <c r="L158" s="1" t="str">
        <f>IF(Income_CF!L160="","",(1+'Cost and Benefit Parameters'!$C$17)*Income_CF!L160*(Cohort_WP!L158/Cohort_CF!L158))</f>
        <v/>
      </c>
      <c r="M158" s="1" t="str">
        <f>IF(Income_CF!M160="","",(1+'Cost and Benefit Parameters'!$C$17)*Income_CF!M160*(Cohort_WP!M158/Cohort_CF!M158))</f>
        <v/>
      </c>
      <c r="N158" s="1" t="str">
        <f>IF(Income_CF!N160="","",(1+'Cost and Benefit Parameters'!$C$17)*Income_CF!N160*(Cohort_WP!N158/Cohort_CF!N158))</f>
        <v/>
      </c>
      <c r="O158" s="1" t="str">
        <f>IF(Income_CF!O160="","",(1+'Cost and Benefit Parameters'!$C$17)*Income_CF!O160*(Cohort_WP!O158/Cohort_CF!O158))</f>
        <v/>
      </c>
      <c r="P158" s="1" t="str">
        <f>IF(Income_CF!P160="","",(1+'Cost and Benefit Parameters'!$C$17)*Income_CF!P160*(Cohort_WP!P158/Cohort_CF!P158))</f>
        <v/>
      </c>
      <c r="Q158" s="1" t="str">
        <f>IF(Income_CF!Q160="","",(1+'Cost and Benefit Parameters'!$C$17)*Income_CF!Q160*(Cohort_WP!Q158/Cohort_CF!Q158))</f>
        <v/>
      </c>
      <c r="R158" s="1" t="str">
        <f>IF(Income_CF!R160="","",(1+'Cost and Benefit Parameters'!$C$17)*Income_CF!R160*(Cohort_WP!R158/Cohort_CF!R158))</f>
        <v/>
      </c>
      <c r="S158" s="1" t="str">
        <f>IF(Income_CF!S160="","",(1+'Cost and Benefit Parameters'!$C$17)*Income_CF!S160*(Cohort_WP!S158/Cohort_CF!S158))</f>
        <v/>
      </c>
      <c r="T158" s="1">
        <f>IF(Income_CF!T160="","",(1+'Cost and Benefit Parameters'!$C$17)*Income_CF!T160*(Cohort_WP!T158/Cohort_CF!T158))</f>
        <v>511811.9637029763</v>
      </c>
      <c r="U158" s="1">
        <f>IF(Income_CF!U160="","",(1+'Cost and Benefit Parameters'!$C$17)*Income_CF!U160*(Cohort_WP!U158/Cohort_CF!U158))</f>
        <v>531666.33431221533</v>
      </c>
      <c r="V158" s="1">
        <f>IF(Income_CF!V160="","",(1+'Cost and Benefit Parameters'!$C$17)*Income_CF!V160*(Cohort_WP!V158/Cohort_CF!V158))</f>
        <v>551959.62675966171</v>
      </c>
      <c r="W158" s="1">
        <f>IF(Income_CF!W160="","",(1+'Cost and Benefit Parameters'!$C$17)*Income_CF!W160*(Cohort_WP!W158/Cohort_CF!W158))</f>
        <v>572683.78509716422</v>
      </c>
      <c r="X158" s="1">
        <f>IF(Income_CF!X160="","",(1+'Cost and Benefit Parameters'!$C$17)*Income_CF!X160*(Cohort_WP!X158/Cohort_CF!X158))</f>
        <v>597463.09019010596</v>
      </c>
      <c r="Y158" s="1">
        <f>IF(Income_CF!Y160="","",(1+'Cost and Benefit Parameters'!$C$17)*Income_CF!Y160*(Cohort_WP!Y158/Cohort_CF!Y158))</f>
        <v>618780.93611750938</v>
      </c>
      <c r="Z158" s="1">
        <f>IF(Income_CF!Z160="","",(1+'Cost and Benefit Parameters'!$C$17)*Income_CF!Z160*(Cohort_WP!Z158/Cohort_CF!Z158))</f>
        <v>640475.0154171912</v>
      </c>
      <c r="AA158" s="1">
        <f>IF(Income_CF!AA160="","",(1+'Cost and Benefit Parameters'!$C$17)*Income_CF!AA160*(Cohort_WP!AA158/Cohort_CF!AA158))</f>
        <v>662532.03730130964</v>
      </c>
      <c r="AB158" s="1">
        <f>IF(Income_CF!AB160="","",(1+'Cost and Benefit Parameters'!$C$17)*Income_CF!AB160*(Cohort_WP!AB158/Cohort_CF!AB158))</f>
        <v>684937.58486358868</v>
      </c>
      <c r="AC158" s="1">
        <f>IF(Income_CF!AC160="","",(1+'Cost and Benefit Parameters'!$C$17)*Income_CF!AC160*(Cohort_WP!AC158/Cohort_CF!AC158))</f>
        <v>707676.11148238427</v>
      </c>
      <c r="AD158" s="1">
        <f>IF(Income_CF!AD160="","",(1+'Cost and Benefit Parameters'!$C$17)*Income_CF!AD160*(Cohort_WP!AD158/Cohort_CF!AD158))</f>
        <v>730730.9405457871</v>
      </c>
      <c r="AE158" s="1">
        <f>IF(Income_CF!AE160="","",(1+'Cost and Benefit Parameters'!$C$17)*Income_CF!AE160*(Cohort_WP!AE158/Cohort_CF!AE158))</f>
        <v>754084.26861205406</v>
      </c>
      <c r="AF158" s="1">
        <f>IF(Income_CF!AF160="","",(1+'Cost and Benefit Parameters'!$C$17)*Income_CF!AF160*(Cohort_WP!AF158/Cohort_CF!AF158))</f>
        <v>777717.17210782622</v>
      </c>
      <c r="AG158" s="1">
        <f>IF(Income_CF!AG160="","",(1+'Cost and Benefit Parameters'!$C$17)*Income_CF!AG160*(Cohort_WP!AG158/Cohort_CF!AG158))</f>
        <v>801609.61765488179</v>
      </c>
      <c r="AH158" s="1">
        <f>IF(Income_CF!AH160="","",(1+'Cost and Benefit Parameters'!$C$17)*Income_CF!AH160*(Cohort_WP!AH158/Cohort_CF!AH158))</f>
        <v>825740.47610357241</v>
      </c>
      <c r="AI158" s="1">
        <f>IF(Income_CF!AI160="","",(1+'Cost and Benefit Parameters'!$C$17)*Income_CF!AI160*(Cohort_WP!AI158/Cohort_CF!AI158))</f>
        <v>850087.54033785639</v>
      </c>
      <c r="AJ158" s="1">
        <f>IF(Income_CF!AJ160="","",(1+'Cost and Benefit Parameters'!$C$17)*Income_CF!AJ160*(Cohort_WP!AJ158/Cohort_CF!AJ158))</f>
        <v>874627.54690265772</v>
      </c>
      <c r="AK158" s="1">
        <f>IF(Income_CF!AK160="","",(1+'Cost and Benefit Parameters'!$C$17)*Income_CF!AK160*(Cohort_WP!AK158/Cohort_CF!AK158))</f>
        <v>899336.20148967463</v>
      </c>
      <c r="AL158" s="1">
        <f>IF(Income_CF!AL160="","",(1+'Cost and Benefit Parameters'!$C$17)*Income_CF!AL160*(Cohort_WP!AL158/Cohort_CF!AL158))</f>
        <v>924188.20830228087</v>
      </c>
      <c r="AM158" s="1">
        <f>IF(Income_CF!AM160="","",(1+'Cost and Benefit Parameters'!$C$17)*Income_CF!AM160*(Cohort_WP!AM158/Cohort_CF!AM158))</f>
        <v>949157.30330434244</v>
      </c>
      <c r="AN158" s="1">
        <f>IF(Income_CF!AN160="","",(1+'Cost and Benefit Parameters'!$C$17)*Income_CF!AN160*(Cohort_WP!AN158/Cohort_CF!AN158))</f>
        <v>974216.29134130839</v>
      </c>
      <c r="AO158" s="1">
        <f>IF(Income_CF!AO160="","",(1+'Cost and Benefit Parameters'!$C$17)*Income_CF!AO160*(Cohort_WP!AO158/Cohort_CF!AO158))</f>
        <v>999337.08710520552</v>
      </c>
      <c r="AP158" s="1">
        <f>IF(Income_CF!AP160="","",(1+'Cost and Benefit Parameters'!$C$17)*Income_CF!AP160*(Cohort_WP!AP158/Cohort_CF!AP158))</f>
        <v>1024490.7598979336</v>
      </c>
      <c r="AQ158" s="1">
        <f>IF(Income_CF!AQ160="","",(1+'Cost and Benefit Parameters'!$C$17)*Income_CF!AQ160*(Cohort_WP!AQ158/Cohort_CF!AQ158))</f>
        <v>1049647.5821300128</v>
      </c>
      <c r="AR158" s="1">
        <f>IF(Income_CF!AR160="","",(1+'Cost and Benefit Parameters'!$C$17)*Income_CF!AR160*(Cohort_WP!AR158/Cohort_CF!AR158))</f>
        <v>1074777.0814743445</v>
      </c>
      <c r="AS158" s="1">
        <f>IF(Income_CF!AS160="","",(1+'Cost and Benefit Parameters'!$C$17)*Income_CF!AS160*(Cohort_WP!AS158/Cohort_CF!AS158))</f>
        <v>1099848.0965769091</v>
      </c>
      <c r="AT158" s="1">
        <f>IF(Income_CF!AT160="","",(1+'Cost and Benefit Parameters'!$C$17)*Income_CF!AT160*(Cohort_WP!AT158/Cohort_CF!AT158))</f>
        <v>1124828.8362089461</v>
      </c>
      <c r="AU158" s="1">
        <f>IF(Income_CF!AU160="","",(1+'Cost and Benefit Parameters'!$C$17)*Income_CF!AU160*(Cohort_WP!AU158/Cohort_CF!AU158))</f>
        <v>1149686.9417275295</v>
      </c>
      <c r="AV158" s="1">
        <f>IF(Income_CF!AV160="","",(1+'Cost and Benefit Parameters'!$C$17)*Income_CF!AV160*(Cohort_WP!AV158/Cohort_CF!AV158))</f>
        <v>1174389.5526944576</v>
      </c>
      <c r="AW158" s="1">
        <f>IF(Income_CF!AW160="","",(1+'Cost and Benefit Parameters'!$C$17)*Income_CF!AW160*(Cohort_WP!AW158/Cohort_CF!AW158))</f>
        <v>1198903.3754863404</v>
      </c>
      <c r="AX158" s="1">
        <f>IF(Income_CF!AX160="","",(1+'Cost and Benefit Parameters'!$C$17)*Income_CF!AX160*(Cohort_WP!AX158/Cohort_CF!AX158))</f>
        <v>1223194.7547125074</v>
      </c>
      <c r="AY158" s="1">
        <f>IF(Income_CF!AY160="","",(1+'Cost and Benefit Parameters'!$C$17)*Income_CF!AY160*(Cohort_WP!AY158/Cohort_CF!AY158))</f>
        <v>1247229.7472412693</v>
      </c>
      <c r="AZ158" s="1">
        <f>IF(Income_CF!AZ160="","",(1+'Cost and Benefit Parameters'!$C$17)*Income_CF!AZ160*(Cohort_WP!AZ158/Cohort_CF!AZ158))</f>
        <v>1270974.1986199501</v>
      </c>
      <c r="BA158" s="1">
        <f>IF(Income_CF!BA160="","",(1+'Cost and Benefit Parameters'!$C$17)*Income_CF!BA160*(Cohort_WP!BA158/Cohort_CF!BA158))</f>
        <v>1294393.8216594062</v>
      </c>
      <c r="BB158" s="1">
        <f>IF(Income_CF!BB160="","",(1+'Cost and Benefit Parameters'!$C$17)*Income_CF!BB160*(Cohort_WP!BB158/Cohort_CF!BB158))</f>
        <v>1317454.2769400983</v>
      </c>
      <c r="BC158" s="1">
        <f>IF(Income_CF!BC160="","",(1+'Cost and Benefit Parameters'!$C$17)*Income_CF!BC160*(Cohort_WP!BC158/Cohort_CF!BC158))</f>
        <v>1340121.2549839129</v>
      </c>
      <c r="BD158" s="1">
        <f>IF(Income_CF!BD160="","",(1+'Cost and Benefit Parameters'!$C$17)*Income_CF!BD160*(Cohort_WP!BD158/Cohort_CF!BD158))</f>
        <v>1362360.5598240262</v>
      </c>
      <c r="BE158" s="1">
        <f>IF(Income_CF!BE160="","",(1+'Cost and Benefit Parameters'!$C$17)*Income_CF!BE160*(Cohort_WP!BE158/Cohort_CF!BE158))</f>
        <v>1384138.1936944621</v>
      </c>
      <c r="BF158" s="1">
        <f>IF(Income_CF!BF160="","",(1+'Cost and Benefit Parameters'!$C$17)*Income_CF!BF160*(Cohort_WP!BF158/Cohort_CF!BF158))</f>
        <v>1405420.4425512063</v>
      </c>
      <c r="BG158" s="1">
        <f>IF(Income_CF!BG160="","",(1+'Cost and Benefit Parameters'!$C$17)*Income_CF!BG160*(Cohort_WP!BG158/Cohort_CF!BG158))</f>
        <v>1426173.9621285768</v>
      </c>
      <c r="BH158" s="1" t="str">
        <f>IF(Income_CF!BH160="","",(1+'Cost and Benefit Parameters'!$C$17)*Income_CF!BH160*(Cohort_WP!BH158/Cohort_CF!BH158))</f>
        <v/>
      </c>
      <c r="BI158" s="1" t="str">
        <f>IF(Income_CF!BI160="","",(1+'Cost and Benefit Parameters'!$C$17)*Income_CF!BI160*(Cohort_WP!BI158/Cohort_CF!BI158))</f>
        <v/>
      </c>
      <c r="BJ158" s="1" t="str">
        <f>IF(Income_CF!BJ160="","",(1+'Cost and Benefit Parameters'!$C$17)*Income_CF!BJ160*(Cohort_WP!BJ158/Cohort_CF!BJ158))</f>
        <v/>
      </c>
      <c r="BK158" s="1" t="str">
        <f>IF(Income_CF!BK160="","",(1+'Cost and Benefit Parameters'!$C$17)*Income_CF!BK160*(Cohort_WP!BK158/Cohort_CF!BK158))</f>
        <v/>
      </c>
      <c r="BL158" s="1" t="str">
        <f>IF(Income_CF!BL160="","",(1+'Cost and Benefit Parameters'!$C$17)*Income_CF!BL160*(Cohort_WP!BL158/Cohort_CF!BL158))</f>
        <v/>
      </c>
      <c r="BM158" s="1" t="str">
        <f>IF(Income_CF!BM160="","",(1+'Cost and Benefit Parameters'!$C$17)*Income_CF!BM160*(Cohort_WP!BM158/Cohort_CF!BM158))</f>
        <v/>
      </c>
    </row>
    <row r="159" spans="1:65" x14ac:dyDescent="0.55000000000000004">
      <c r="A159" s="639"/>
      <c r="B159" t="s">
        <v>481</v>
      </c>
      <c r="G159" s="1" t="str">
        <f>IF(Income_CF!G161="","",(1+'Cost and Benefit Parameters'!$C$17)*Income_CF!G161*(Cohort_WP!G159/Cohort_CF!G159))</f>
        <v/>
      </c>
      <c r="H159" s="1" t="str">
        <f>IF(Income_CF!H161="","",(1+'Cost and Benefit Parameters'!$C$17)*Income_CF!H161*(Cohort_WP!H159/Cohort_CF!H159))</f>
        <v/>
      </c>
      <c r="I159" s="1" t="str">
        <f>IF(Income_CF!I161="","",(1+'Cost and Benefit Parameters'!$C$17)*Income_CF!I161*(Cohort_WP!I159/Cohort_CF!I159))</f>
        <v/>
      </c>
      <c r="J159" s="1" t="str">
        <f>IF(Income_CF!J161="","",(1+'Cost and Benefit Parameters'!$C$17)*Income_CF!J161*(Cohort_WP!J159/Cohort_CF!J159))</f>
        <v/>
      </c>
      <c r="K159" s="1" t="str">
        <f>IF(Income_CF!K161="","",(1+'Cost and Benefit Parameters'!$C$17)*Income_CF!K161*(Cohort_WP!K159/Cohort_CF!K159))</f>
        <v/>
      </c>
      <c r="L159" s="1" t="str">
        <f>IF(Income_CF!L161="","",(1+'Cost and Benefit Parameters'!$C$17)*Income_CF!L161*(Cohort_WP!L159/Cohort_CF!L159))</f>
        <v/>
      </c>
      <c r="M159" s="1" t="str">
        <f>IF(Income_CF!M161="","",(1+'Cost and Benefit Parameters'!$C$17)*Income_CF!M161*(Cohort_WP!M159/Cohort_CF!M159))</f>
        <v/>
      </c>
      <c r="N159" s="1" t="str">
        <f>IF(Income_CF!N161="","",(1+'Cost and Benefit Parameters'!$C$17)*Income_CF!N161*(Cohort_WP!N159/Cohort_CF!N159))</f>
        <v/>
      </c>
      <c r="O159" s="1" t="str">
        <f>IF(Income_CF!O161="","",(1+'Cost and Benefit Parameters'!$C$17)*Income_CF!O161*(Cohort_WP!O159/Cohort_CF!O159))</f>
        <v/>
      </c>
      <c r="P159" s="1" t="str">
        <f>IF(Income_CF!P161="","",(1+'Cost and Benefit Parameters'!$C$17)*Income_CF!P161*(Cohort_WP!P159/Cohort_CF!P159))</f>
        <v/>
      </c>
      <c r="Q159" s="1" t="str">
        <f>IF(Income_CF!Q161="","",(1+'Cost and Benefit Parameters'!$C$17)*Income_CF!Q161*(Cohort_WP!Q159/Cohort_CF!Q159))</f>
        <v/>
      </c>
      <c r="R159" s="1" t="str">
        <f>IF(Income_CF!R161="","",(1+'Cost and Benefit Parameters'!$C$17)*Income_CF!R161*(Cohort_WP!R159/Cohort_CF!R159))</f>
        <v/>
      </c>
      <c r="S159" s="1" t="str">
        <f>IF(Income_CF!S161="","",(1+'Cost and Benefit Parameters'!$C$17)*Income_CF!S161*(Cohort_WP!S159/Cohort_CF!S159))</f>
        <v/>
      </c>
      <c r="T159" s="1" t="str">
        <f>IF(Income_CF!T161="","",(1+'Cost and Benefit Parameters'!$C$17)*Income_CF!T161*(Cohort_WP!T159/Cohort_CF!T159))</f>
        <v/>
      </c>
      <c r="U159" s="1">
        <f>IF(Income_CF!U161="","",(1+'Cost and Benefit Parameters'!$C$17)*Income_CF!U161*(Cohort_WP!U159/Cohort_CF!U159))</f>
        <v>527166.32261406572</v>
      </c>
      <c r="V159" s="1">
        <f>IF(Income_CF!V161="","",(1+'Cost and Benefit Parameters'!$C$17)*Income_CF!V161*(Cohort_WP!V159/Cohort_CF!V159))</f>
        <v>547616.32434158167</v>
      </c>
      <c r="W159" s="1">
        <f>IF(Income_CF!W161="","",(1+'Cost and Benefit Parameters'!$C$17)*Income_CF!W161*(Cohort_WP!W159/Cohort_CF!W159))</f>
        <v>568518.41556245158</v>
      </c>
      <c r="X159" s="1">
        <f>IF(Income_CF!X161="","",(1+'Cost and Benefit Parameters'!$C$17)*Income_CF!X161*(Cohort_WP!X159/Cohort_CF!X159))</f>
        <v>589864.29865007917</v>
      </c>
      <c r="Y159" s="1">
        <f>IF(Income_CF!Y161="","",(1+'Cost and Benefit Parameters'!$C$17)*Income_CF!Y161*(Cohort_WP!Y159/Cohort_CF!Y159))</f>
        <v>615386.98289580911</v>
      </c>
      <c r="Z159" s="1">
        <f>IF(Income_CF!Z161="","",(1+'Cost and Benefit Parameters'!$C$17)*Income_CF!Z161*(Cohort_WP!Z159/Cohort_CF!Z159))</f>
        <v>637344.36420103465</v>
      </c>
      <c r="AA159" s="1">
        <f>IF(Income_CF!AA161="","",(1+'Cost and Benefit Parameters'!$C$17)*Income_CF!AA161*(Cohort_WP!AA159/Cohort_CF!AA159))</f>
        <v>659689.26587970695</v>
      </c>
      <c r="AB159" s="1">
        <f>IF(Income_CF!AB161="","",(1+'Cost and Benefit Parameters'!$C$17)*Income_CF!AB161*(Cohort_WP!AB159/Cohort_CF!AB159))</f>
        <v>682407.99842034909</v>
      </c>
      <c r="AC159" s="1">
        <f>IF(Income_CF!AC161="","",(1+'Cost and Benefit Parameters'!$C$17)*Income_CF!AC161*(Cohort_WP!AC159/Cohort_CF!AC159))</f>
        <v>705485.71240949631</v>
      </c>
      <c r="AD159" s="1">
        <f>IF(Income_CF!AD161="","",(1+'Cost and Benefit Parameters'!$C$17)*Income_CF!AD161*(Cohort_WP!AD159/Cohort_CF!AD159))</f>
        <v>728906.39482685563</v>
      </c>
      <c r="AE159" s="1">
        <f>IF(Income_CF!AE161="","",(1+'Cost and Benefit Parameters'!$C$17)*Income_CF!AE161*(Cohort_WP!AE159/Cohort_CF!AE159))</f>
        <v>752652.86876216077</v>
      </c>
      <c r="AF159" s="1">
        <f>IF(Income_CF!AF161="","",(1+'Cost and Benefit Parameters'!$C$17)*Income_CF!AF161*(Cohort_WP!AF159/Cohort_CF!AF159))</f>
        <v>776706.7966704159</v>
      </c>
      <c r="AG159" s="1">
        <f>IF(Income_CF!AG161="","",(1+'Cost and Benefit Parameters'!$C$17)*Income_CF!AG161*(Cohort_WP!AG159/Cohort_CF!AG159))</f>
        <v>801048.687271061</v>
      </c>
      <c r="AH159" s="1">
        <f>IF(Income_CF!AH161="","",(1+'Cost and Benefit Parameters'!$C$17)*Income_CF!AH161*(Cohort_WP!AH159/Cohort_CF!AH159))</f>
        <v>825657.90618452826</v>
      </c>
      <c r="AI159" s="1">
        <f>IF(Income_CF!AI161="","",(1+'Cost and Benefit Parameters'!$C$17)*Income_CF!AI161*(Cohort_WP!AI159/Cohort_CF!AI159))</f>
        <v>850512.69038667949</v>
      </c>
      <c r="AJ159" s="1">
        <f>IF(Income_CF!AJ161="","",(1+'Cost and Benefit Parameters'!$C$17)*Income_CF!AJ161*(Cohort_WP!AJ159/Cohort_CF!AJ159))</f>
        <v>875590.16654799203</v>
      </c>
      <c r="AK159" s="1">
        <f>IF(Income_CF!AK161="","",(1+'Cost and Benefit Parameters'!$C$17)*Income_CF!AK161*(Cohort_WP!AK159/Cohort_CF!AK159))</f>
        <v>900866.37330973742</v>
      </c>
      <c r="AL159" s="1">
        <f>IF(Income_CF!AL161="","",(1+'Cost and Benefit Parameters'!$C$17)*Income_CF!AL161*(Cohort_WP!AL159/Cohort_CF!AL159))</f>
        <v>926316.28753436473</v>
      </c>
      <c r="AM159" s="1">
        <f>IF(Income_CF!AM161="","",(1+'Cost and Benefit Parameters'!$C$17)*Income_CF!AM161*(Cohort_WP!AM159/Cohort_CF!AM159))</f>
        <v>951913.85455134918</v>
      </c>
      <c r="AN159" s="1">
        <f>IF(Income_CF!AN161="","",(1+'Cost and Benefit Parameters'!$C$17)*Income_CF!AN161*(Cohort_WP!AN159/Cohort_CF!AN159))</f>
        <v>977632.02240347257</v>
      </c>
      <c r="AO159" s="1">
        <f>IF(Income_CF!AO161="","",(1+'Cost and Benefit Parameters'!$C$17)*Income_CF!AO161*(Cohort_WP!AO159/Cohort_CF!AO159))</f>
        <v>1003442.7800815479</v>
      </c>
      <c r="AP159" s="1">
        <f>IF(Income_CF!AP161="","",(1+'Cost and Benefit Parameters'!$C$17)*Income_CF!AP161*(Cohort_WP!AP159/Cohort_CF!AP159))</f>
        <v>1029317.1997183617</v>
      </c>
      <c r="AQ159" s="1">
        <f>IF(Income_CF!AQ161="","",(1+'Cost and Benefit Parameters'!$C$17)*Income_CF!AQ161*(Cohort_WP!AQ159/Cohort_CF!AQ159))</f>
        <v>1055225.4826948715</v>
      </c>
      <c r="AR159" s="1">
        <f>IF(Income_CF!AR161="","",(1+'Cost and Benefit Parameters'!$C$17)*Income_CF!AR161*(Cohort_WP!AR159/Cohort_CF!AR159))</f>
        <v>1081137.0095939133</v>
      </c>
      <c r="AS159" s="1">
        <f>IF(Income_CF!AS161="","",(1+'Cost and Benefit Parameters'!$C$17)*Income_CF!AS161*(Cohort_WP!AS159/Cohort_CF!AS159))</f>
        <v>1107020.393918575</v>
      </c>
      <c r="AT159" s="1">
        <f>IF(Income_CF!AT161="","",(1+'Cost and Benefit Parameters'!$C$17)*Income_CF!AT161*(Cohort_WP!AT159/Cohort_CF!AT159))</f>
        <v>1132843.5394742161</v>
      </c>
      <c r="AU159" s="1">
        <f>IF(Income_CF!AU161="","",(1+'Cost and Benefit Parameters'!$C$17)*Income_CF!AU161*(Cohort_WP!AU159/Cohort_CF!AU159))</f>
        <v>1158573.7012952145</v>
      </c>
      <c r="AV159" s="1">
        <f>IF(Income_CF!AV161="","",(1+'Cost and Benefit Parameters'!$C$17)*Income_CF!AV161*(Cohort_WP!AV159/Cohort_CF!AV159))</f>
        <v>1184177.5499793554</v>
      </c>
      <c r="AW159" s="1">
        <f>IF(Income_CF!AW161="","",(1+'Cost and Benefit Parameters'!$C$17)*Income_CF!AW161*(Cohort_WP!AW159/Cohort_CF!AW159))</f>
        <v>1209621.2392752913</v>
      </c>
      <c r="AX159" s="1">
        <f>IF(Income_CF!AX161="","",(1+'Cost and Benefit Parameters'!$C$17)*Income_CF!AX161*(Cohort_WP!AX159/Cohort_CF!AX159))</f>
        <v>1234870.4767509305</v>
      </c>
      <c r="AY159" s="1">
        <f>IF(Income_CF!AY161="","",(1+'Cost and Benefit Parameters'!$C$17)*Income_CF!AY161*(Cohort_WP!AY159/Cohort_CF!AY159))</f>
        <v>1259890.5973538826</v>
      </c>
      <c r="AZ159" s="1">
        <f>IF(Income_CF!AZ161="","",(1+'Cost and Benefit Parameters'!$C$17)*Income_CF!AZ161*(Cohort_WP!AZ159/Cohort_CF!AZ159))</f>
        <v>1284646.6396585077</v>
      </c>
      <c r="BA159" s="1">
        <f>IF(Income_CF!BA161="","",(1+'Cost and Benefit Parameters'!$C$17)*Income_CF!BA161*(Cohort_WP!BA159/Cohort_CF!BA159))</f>
        <v>1309103.4245785486</v>
      </c>
      <c r="BB159" s="1">
        <f>IF(Income_CF!BB161="","",(1+'Cost and Benefit Parameters'!$C$17)*Income_CF!BB161*(Cohort_WP!BB159/Cohort_CF!BB159))</f>
        <v>1333225.6363091883</v>
      </c>
      <c r="BC159" s="1">
        <f>IF(Income_CF!BC161="","",(1+'Cost and Benefit Parameters'!$C$17)*Income_CF!BC161*(Cohort_WP!BC159/Cohort_CF!BC159))</f>
        <v>1356977.9052483009</v>
      </c>
      <c r="BD159" s="1">
        <f>IF(Income_CF!BD161="","",(1+'Cost and Benefit Parameters'!$C$17)*Income_CF!BD161*(Cohort_WP!BD159/Cohort_CF!BD159))</f>
        <v>1380324.8926334304</v>
      </c>
      <c r="BE159" s="1">
        <f>IF(Income_CF!BE161="","",(1+'Cost and Benefit Parameters'!$C$17)*Income_CF!BE161*(Cohort_WP!BE159/Cohort_CF!BE159))</f>
        <v>1403231.3766187474</v>
      </c>
      <c r="BF159" s="1">
        <f>IF(Income_CF!BF161="","",(1+'Cost and Benefit Parameters'!$C$17)*Income_CF!BF161*(Cohort_WP!BF159/Cohort_CF!BF159))</f>
        <v>1425662.3395052957</v>
      </c>
      <c r="BG159" s="1">
        <f>IF(Income_CF!BG161="","",(1+'Cost and Benefit Parameters'!$C$17)*Income_CF!BG161*(Cohort_WP!BG159/Cohort_CF!BG159))</f>
        <v>1447583.0558277422</v>
      </c>
      <c r="BH159" s="1">
        <f>IF(Income_CF!BH161="","",(1+'Cost and Benefit Parameters'!$C$17)*Income_CF!BH161*(Cohort_WP!BH159/Cohort_CF!BH159))</f>
        <v>1468959.1809924343</v>
      </c>
      <c r="BI159" s="1" t="str">
        <f>IF(Income_CF!BI161="","",(1+'Cost and Benefit Parameters'!$C$17)*Income_CF!BI161*(Cohort_WP!BI159/Cohort_CF!BI159))</f>
        <v/>
      </c>
      <c r="BJ159" s="1" t="str">
        <f>IF(Income_CF!BJ161="","",(1+'Cost and Benefit Parameters'!$C$17)*Income_CF!BJ161*(Cohort_WP!BJ159/Cohort_CF!BJ159))</f>
        <v/>
      </c>
      <c r="BK159" s="1" t="str">
        <f>IF(Income_CF!BK161="","",(1+'Cost and Benefit Parameters'!$C$17)*Income_CF!BK161*(Cohort_WP!BK159/Cohort_CF!BK159))</f>
        <v/>
      </c>
      <c r="BL159" s="1" t="str">
        <f>IF(Income_CF!BL161="","",(1+'Cost and Benefit Parameters'!$C$17)*Income_CF!BL161*(Cohort_WP!BL159/Cohort_CF!BL159))</f>
        <v/>
      </c>
      <c r="BM159" s="1" t="str">
        <f>IF(Income_CF!BM161="","",(1+'Cost and Benefit Parameters'!$C$17)*Income_CF!BM161*(Cohort_WP!BM159/Cohort_CF!BM159))</f>
        <v/>
      </c>
    </row>
    <row r="160" spans="1:65" x14ac:dyDescent="0.55000000000000004">
      <c r="A160" s="639"/>
      <c r="B160" t="s">
        <v>482</v>
      </c>
      <c r="G160" s="1" t="str">
        <f>IF(Income_CF!G162="","",(1+'Cost and Benefit Parameters'!$C$17)*Income_CF!G162*(Cohort_WP!G160/Cohort_CF!G160))</f>
        <v/>
      </c>
      <c r="H160" s="1" t="str">
        <f>IF(Income_CF!H162="","",(1+'Cost and Benefit Parameters'!$C$17)*Income_CF!H162*(Cohort_WP!H160/Cohort_CF!H160))</f>
        <v/>
      </c>
      <c r="I160" s="1" t="str">
        <f>IF(Income_CF!I162="","",(1+'Cost and Benefit Parameters'!$C$17)*Income_CF!I162*(Cohort_WP!I160/Cohort_CF!I160))</f>
        <v/>
      </c>
      <c r="J160" s="1" t="str">
        <f>IF(Income_CF!J162="","",(1+'Cost and Benefit Parameters'!$C$17)*Income_CF!J162*(Cohort_WP!J160/Cohort_CF!J160))</f>
        <v/>
      </c>
      <c r="K160" s="1" t="str">
        <f>IF(Income_CF!K162="","",(1+'Cost and Benefit Parameters'!$C$17)*Income_CF!K162*(Cohort_WP!K160/Cohort_CF!K160))</f>
        <v/>
      </c>
      <c r="L160" s="1" t="str">
        <f>IF(Income_CF!L162="","",(1+'Cost and Benefit Parameters'!$C$17)*Income_CF!L162*(Cohort_WP!L160/Cohort_CF!L160))</f>
        <v/>
      </c>
      <c r="M160" s="1" t="str">
        <f>IF(Income_CF!M162="","",(1+'Cost and Benefit Parameters'!$C$17)*Income_CF!M162*(Cohort_WP!M160/Cohort_CF!M160))</f>
        <v/>
      </c>
      <c r="N160" s="1" t="str">
        <f>IF(Income_CF!N162="","",(1+'Cost and Benefit Parameters'!$C$17)*Income_CF!N162*(Cohort_WP!N160/Cohort_CF!N160))</f>
        <v/>
      </c>
      <c r="O160" s="1" t="str">
        <f>IF(Income_CF!O162="","",(1+'Cost and Benefit Parameters'!$C$17)*Income_CF!O162*(Cohort_WP!O160/Cohort_CF!O160))</f>
        <v/>
      </c>
      <c r="P160" s="1" t="str">
        <f>IF(Income_CF!P162="","",(1+'Cost and Benefit Parameters'!$C$17)*Income_CF!P162*(Cohort_WP!P160/Cohort_CF!P160))</f>
        <v/>
      </c>
      <c r="Q160" s="1" t="str">
        <f>IF(Income_CF!Q162="","",(1+'Cost and Benefit Parameters'!$C$17)*Income_CF!Q162*(Cohort_WP!Q160/Cohort_CF!Q160))</f>
        <v/>
      </c>
      <c r="R160" s="1" t="str">
        <f>IF(Income_CF!R162="","",(1+'Cost and Benefit Parameters'!$C$17)*Income_CF!R162*(Cohort_WP!R160/Cohort_CF!R160))</f>
        <v/>
      </c>
      <c r="S160" s="1" t="str">
        <f>IF(Income_CF!S162="","",(1+'Cost and Benefit Parameters'!$C$17)*Income_CF!S162*(Cohort_WP!S160/Cohort_CF!S160))</f>
        <v/>
      </c>
      <c r="T160" s="1" t="str">
        <f>IF(Income_CF!T162="","",(1+'Cost and Benefit Parameters'!$C$17)*Income_CF!T162*(Cohort_WP!T160/Cohort_CF!T160))</f>
        <v/>
      </c>
      <c r="U160" s="1" t="str">
        <f>IF(Income_CF!U162="","",(1+'Cost and Benefit Parameters'!$C$17)*Income_CF!U162*(Cohort_WP!U160/Cohort_CF!U160))</f>
        <v/>
      </c>
      <c r="V160" s="1">
        <f>IF(Income_CF!V162="","",(1+'Cost and Benefit Parameters'!$C$17)*Income_CF!V162*(Cohort_WP!V160/Cohort_CF!V160))</f>
        <v>542981.31229248748</v>
      </c>
      <c r="W160" s="1">
        <f>IF(Income_CF!W162="","",(1+'Cost and Benefit Parameters'!$C$17)*Income_CF!W162*(Cohort_WP!W160/Cohort_CF!W160))</f>
        <v>564044.81407182908</v>
      </c>
      <c r="X160" s="1">
        <f>IF(Income_CF!X162="","",(1+'Cost and Benefit Parameters'!$C$17)*Income_CF!X162*(Cohort_WP!X160/Cohort_CF!X160))</f>
        <v>585573.96802932513</v>
      </c>
      <c r="Y160" s="1">
        <f>IF(Income_CF!Y162="","",(1+'Cost and Benefit Parameters'!$C$17)*Income_CF!Y162*(Cohort_WP!Y160/Cohort_CF!Y160))</f>
        <v>607560.22760958155</v>
      </c>
      <c r="Z160" s="1">
        <f>IF(Income_CF!Z162="","",(1+'Cost and Benefit Parameters'!$C$17)*Income_CF!Z162*(Cohort_WP!Z160/Cohort_CF!Z160))</f>
        <v>633848.59238268342</v>
      </c>
      <c r="AA160" s="1">
        <f>IF(Income_CF!AA162="","",(1+'Cost and Benefit Parameters'!$C$17)*Income_CF!AA162*(Cohort_WP!AA160/Cohort_CF!AA160))</f>
        <v>656464.69512706576</v>
      </c>
      <c r="AB160" s="1">
        <f>IF(Income_CF!AB162="","",(1+'Cost and Benefit Parameters'!$C$17)*Income_CF!AB162*(Cohort_WP!AB160/Cohort_CF!AB160))</f>
        <v>679479.94385609822</v>
      </c>
      <c r="AC160" s="1">
        <f>IF(Income_CF!AC162="","",(1+'Cost and Benefit Parameters'!$C$17)*Income_CF!AC162*(Cohort_WP!AC160/Cohort_CF!AC160))</f>
        <v>702880.23837295955</v>
      </c>
      <c r="AD160" s="1">
        <f>IF(Income_CF!AD162="","",(1+'Cost and Benefit Parameters'!$C$17)*Income_CF!AD162*(Cohort_WP!AD160/Cohort_CF!AD160))</f>
        <v>726650.28378178109</v>
      </c>
      <c r="AE160" s="1">
        <f>IF(Income_CF!AE162="","",(1+'Cost and Benefit Parameters'!$C$17)*Income_CF!AE162*(Cohort_WP!AE160/Cohort_CF!AE160))</f>
        <v>750773.58667166135</v>
      </c>
      <c r="AF160" s="1">
        <f>IF(Income_CF!AF162="","",(1+'Cost and Benefit Parameters'!$C$17)*Income_CF!AF162*(Cohort_WP!AF160/Cohort_CF!AF160))</f>
        <v>775232.45482502563</v>
      </c>
      <c r="AG160" s="1">
        <f>IF(Income_CF!AG162="","",(1+'Cost and Benefit Parameters'!$C$17)*Income_CF!AG162*(Cohort_WP!AG160/Cohort_CF!AG160))</f>
        <v>800008.00057052821</v>
      </c>
      <c r="AH160" s="1">
        <f>IF(Income_CF!AH162="","",(1+'Cost and Benefit Parameters'!$C$17)*Income_CF!AH162*(Cohort_WP!AH160/Cohort_CF!AH160))</f>
        <v>825080.1478891928</v>
      </c>
      <c r="AI160" s="1">
        <f>IF(Income_CF!AI162="","",(1+'Cost and Benefit Parameters'!$C$17)*Income_CF!AI162*(Cohort_WP!AI160/Cohort_CF!AI160))</f>
        <v>850427.64337006409</v>
      </c>
      <c r="AJ160" s="1">
        <f>IF(Income_CF!AJ162="","",(1+'Cost and Benefit Parameters'!$C$17)*Income_CF!AJ162*(Cohort_WP!AJ160/Cohort_CF!AJ160))</f>
        <v>876028.07109827979</v>
      </c>
      <c r="AK160" s="1">
        <f>IF(Income_CF!AK162="","",(1+'Cost and Benefit Parameters'!$C$17)*Income_CF!AK162*(Cohort_WP!AK160/Cohort_CF!AK160))</f>
        <v>901857.87154443224</v>
      </c>
      <c r="AL160" s="1">
        <f>IF(Income_CF!AL162="","",(1+'Cost and Benefit Parameters'!$C$17)*Income_CF!AL162*(Cohort_WP!AL160/Cohort_CF!AL160))</f>
        <v>927892.36450902943</v>
      </c>
      <c r="AM160" s="1">
        <f>IF(Income_CF!AM162="","",(1+'Cost and Benefit Parameters'!$C$17)*Income_CF!AM162*(Cohort_WP!AM160/Cohort_CF!AM160))</f>
        <v>954105.7761603957</v>
      </c>
      <c r="AN160" s="1">
        <f>IF(Income_CF!AN162="","",(1+'Cost and Benefit Parameters'!$C$17)*Income_CF!AN162*(Cohort_WP!AN160/Cohort_CF!AN160))</f>
        <v>980471.27018788958</v>
      </c>
      <c r="AO160" s="1">
        <f>IF(Income_CF!AO162="","",(1+'Cost and Benefit Parameters'!$C$17)*Income_CF!AO162*(Cohort_WP!AO160/Cohort_CF!AO160))</f>
        <v>1006960.983075577</v>
      </c>
      <c r="AP160" s="1">
        <f>IF(Income_CF!AP162="","",(1+'Cost and Benefit Parameters'!$C$17)*Income_CF!AP162*(Cohort_WP!AP160/Cohort_CF!AP160))</f>
        <v>1033546.0634839942</v>
      </c>
      <c r="AQ160" s="1">
        <f>IF(Income_CF!AQ162="","",(1+'Cost and Benefit Parameters'!$C$17)*Income_CF!AQ162*(Cohort_WP!AQ160/Cohort_CF!AQ160))</f>
        <v>1060196.7157099124</v>
      </c>
      <c r="AR160" s="1">
        <f>IF(Income_CF!AR162="","",(1+'Cost and Benefit Parameters'!$C$17)*Income_CF!AR162*(Cohort_WP!AR160/Cohort_CF!AR160))</f>
        <v>1086882.2471757175</v>
      </c>
      <c r="AS160" s="1">
        <f>IF(Income_CF!AS162="","",(1+'Cost and Benefit Parameters'!$C$17)*Income_CF!AS162*(Cohort_WP!AS160/Cohort_CF!AS160))</f>
        <v>1113571.119881731</v>
      </c>
      <c r="AT160" s="1">
        <f>IF(Income_CF!AT162="","",(1+'Cost and Benefit Parameters'!$C$17)*Income_CF!AT162*(Cohort_WP!AT160/Cohort_CF!AT160))</f>
        <v>1140231.0057361319</v>
      </c>
      <c r="AU160" s="1">
        <f>IF(Income_CF!AU162="","",(1+'Cost and Benefit Parameters'!$C$17)*Income_CF!AU162*(Cohort_WP!AU160/Cohort_CF!AU160))</f>
        <v>1166828.8456584427</v>
      </c>
      <c r="AV160" s="1">
        <f>IF(Income_CF!AV162="","",(1+'Cost and Benefit Parameters'!$C$17)*Income_CF!AV162*(Cohort_WP!AV160/Cohort_CF!AV160))</f>
        <v>1193330.912334071</v>
      </c>
      <c r="AW160" s="1">
        <f>IF(Income_CF!AW162="","",(1+'Cost and Benefit Parameters'!$C$17)*Income_CF!AW162*(Cohort_WP!AW160/Cohort_CF!AW160))</f>
        <v>1219702.8764787361</v>
      </c>
      <c r="AX160" s="1">
        <f>IF(Income_CF!AX162="","",(1+'Cost and Benefit Parameters'!$C$17)*Income_CF!AX162*(Cohort_WP!AX160/Cohort_CF!AX160))</f>
        <v>1245909.8764535498</v>
      </c>
      <c r="AY160" s="1">
        <f>IF(Income_CF!AY162="","",(1+'Cost and Benefit Parameters'!$C$17)*Income_CF!AY162*(Cohort_WP!AY160/Cohort_CF!AY160))</f>
        <v>1271916.5910534584</v>
      </c>
      <c r="AZ160" s="1">
        <f>IF(Income_CF!AZ162="","",(1+'Cost and Benefit Parameters'!$C$17)*Income_CF!AZ162*(Cohort_WP!AZ160/Cohort_CF!AZ160))</f>
        <v>1297687.3152744994</v>
      </c>
      <c r="BA160" s="1">
        <f>IF(Income_CF!BA162="","",(1+'Cost and Benefit Parameters'!$C$17)*Income_CF!BA162*(Cohort_WP!BA160/Cohort_CF!BA160))</f>
        <v>1323186.0388482627</v>
      </c>
      <c r="BB160" s="1">
        <f>IF(Income_CF!BB162="","",(1+'Cost and Benefit Parameters'!$C$17)*Income_CF!BB162*(Cohort_WP!BB160/Cohort_CF!BB160))</f>
        <v>1348376.5273159049</v>
      </c>
      <c r="BC160" s="1">
        <f>IF(Income_CF!BC162="","",(1+'Cost and Benefit Parameters'!$C$17)*Income_CF!BC162*(Cohort_WP!BC160/Cohort_CF!BC160))</f>
        <v>1373222.4053984636</v>
      </c>
      <c r="BD160" s="1">
        <f>IF(Income_CF!BD162="","",(1+'Cost and Benefit Parameters'!$C$17)*Income_CF!BD162*(Cohort_WP!BD160/Cohort_CF!BD160))</f>
        <v>1397687.2424057501</v>
      </c>
      <c r="BE160" s="1">
        <f>IF(Income_CF!BE162="","",(1+'Cost and Benefit Parameters'!$C$17)*Income_CF!BE162*(Cohort_WP!BE160/Cohort_CF!BE160))</f>
        <v>1421734.6394124331</v>
      </c>
      <c r="BF160" s="1">
        <f>IF(Income_CF!BF162="","",(1+'Cost and Benefit Parameters'!$C$17)*Income_CF!BF162*(Cohort_WP!BF160/Cohort_CF!BF160))</f>
        <v>1445328.3179173097</v>
      </c>
      <c r="BG160" s="1">
        <f>IF(Income_CF!BG162="","",(1+'Cost and Benefit Parameters'!$C$17)*Income_CF!BG162*(Cohort_WP!BG160/Cohort_CF!BG160))</f>
        <v>1468432.2096904542</v>
      </c>
      <c r="BH160" s="1">
        <f>IF(Income_CF!BH162="","",(1+'Cost and Benefit Parameters'!$C$17)*Income_CF!BH162*(Cohort_WP!BH160/Cohort_CF!BH160))</f>
        <v>1491010.547502575</v>
      </c>
      <c r="BI160" s="1">
        <f>IF(Income_CF!BI162="","",(1+'Cost and Benefit Parameters'!$C$17)*Income_CF!BI162*(Cohort_WP!BI160/Cohort_CF!BI160))</f>
        <v>1513027.9564222076</v>
      </c>
      <c r="BJ160" s="1" t="str">
        <f>IF(Income_CF!BJ162="","",(1+'Cost and Benefit Parameters'!$C$17)*Income_CF!BJ162*(Cohort_WP!BJ160/Cohort_CF!BJ160))</f>
        <v/>
      </c>
      <c r="BK160" s="1" t="str">
        <f>IF(Income_CF!BK162="","",(1+'Cost and Benefit Parameters'!$C$17)*Income_CF!BK162*(Cohort_WP!BK160/Cohort_CF!BK160))</f>
        <v/>
      </c>
      <c r="BL160" s="1" t="str">
        <f>IF(Income_CF!BL162="","",(1+'Cost and Benefit Parameters'!$C$17)*Income_CF!BL162*(Cohort_WP!BL160/Cohort_CF!BL160))</f>
        <v/>
      </c>
      <c r="BM160" s="1" t="str">
        <f>IF(Income_CF!BM162="","",(1+'Cost and Benefit Parameters'!$C$17)*Income_CF!BM162*(Cohort_WP!BM160/Cohort_CF!BM160))</f>
        <v/>
      </c>
    </row>
    <row r="161" spans="1:72" x14ac:dyDescent="0.55000000000000004">
      <c r="A161" s="639"/>
      <c r="B161" t="s">
        <v>483</v>
      </c>
      <c r="G161" s="1" t="str">
        <f>IF(Income_CF!G163="","",(1+'Cost and Benefit Parameters'!$C$17)*Income_CF!G163*(Cohort_WP!G161/Cohort_CF!G161))</f>
        <v/>
      </c>
      <c r="H161" s="1" t="str">
        <f>IF(Income_CF!H163="","",(1+'Cost and Benefit Parameters'!$C$17)*Income_CF!H163*(Cohort_WP!H161/Cohort_CF!H161))</f>
        <v/>
      </c>
      <c r="I161" s="1" t="str">
        <f>IF(Income_CF!I163="","",(1+'Cost and Benefit Parameters'!$C$17)*Income_CF!I163*(Cohort_WP!I161/Cohort_CF!I161))</f>
        <v/>
      </c>
      <c r="J161" s="1" t="str">
        <f>IF(Income_CF!J163="","",(1+'Cost and Benefit Parameters'!$C$17)*Income_CF!J163*(Cohort_WP!J161/Cohort_CF!J161))</f>
        <v/>
      </c>
      <c r="K161" s="1" t="str">
        <f>IF(Income_CF!K163="","",(1+'Cost and Benefit Parameters'!$C$17)*Income_CF!K163*(Cohort_WP!K161/Cohort_CF!K161))</f>
        <v/>
      </c>
      <c r="L161" s="1" t="str">
        <f>IF(Income_CF!L163="","",(1+'Cost and Benefit Parameters'!$C$17)*Income_CF!L163*(Cohort_WP!L161/Cohort_CF!L161))</f>
        <v/>
      </c>
      <c r="M161" s="1" t="str">
        <f>IF(Income_CF!M163="","",(1+'Cost and Benefit Parameters'!$C$17)*Income_CF!M163*(Cohort_WP!M161/Cohort_CF!M161))</f>
        <v/>
      </c>
      <c r="N161" s="1" t="str">
        <f>IF(Income_CF!N163="","",(1+'Cost and Benefit Parameters'!$C$17)*Income_CF!N163*(Cohort_WP!N161/Cohort_CF!N161))</f>
        <v/>
      </c>
      <c r="O161" s="1" t="str">
        <f>IF(Income_CF!O163="","",(1+'Cost and Benefit Parameters'!$C$17)*Income_CF!O163*(Cohort_WP!O161/Cohort_CF!O161))</f>
        <v/>
      </c>
      <c r="P161" s="1" t="str">
        <f>IF(Income_CF!P163="","",(1+'Cost and Benefit Parameters'!$C$17)*Income_CF!P163*(Cohort_WP!P161/Cohort_CF!P161))</f>
        <v/>
      </c>
      <c r="Q161" s="1" t="str">
        <f>IF(Income_CF!Q163="","",(1+'Cost and Benefit Parameters'!$C$17)*Income_CF!Q163*(Cohort_WP!Q161/Cohort_CF!Q161))</f>
        <v/>
      </c>
      <c r="R161" s="1" t="str">
        <f>IF(Income_CF!R163="","",(1+'Cost and Benefit Parameters'!$C$17)*Income_CF!R163*(Cohort_WP!R161/Cohort_CF!R161))</f>
        <v/>
      </c>
      <c r="S161" s="1" t="str">
        <f>IF(Income_CF!S163="","",(1+'Cost and Benefit Parameters'!$C$17)*Income_CF!S163*(Cohort_WP!S161/Cohort_CF!S161))</f>
        <v/>
      </c>
      <c r="T161" s="1" t="str">
        <f>IF(Income_CF!T163="","",(1+'Cost and Benefit Parameters'!$C$17)*Income_CF!T163*(Cohort_WP!T161/Cohort_CF!T161))</f>
        <v/>
      </c>
      <c r="U161" s="1" t="str">
        <f>IF(Income_CF!U163="","",(1+'Cost and Benefit Parameters'!$C$17)*Income_CF!U163*(Cohort_WP!U161/Cohort_CF!U161))</f>
        <v/>
      </c>
      <c r="V161" s="1" t="str">
        <f>IF(Income_CF!V163="","",(1+'Cost and Benefit Parameters'!$C$17)*Income_CF!V163*(Cohort_WP!V161/Cohort_CF!V161))</f>
        <v/>
      </c>
      <c r="W161" s="1">
        <f>IF(Income_CF!W163="","",(1+'Cost and Benefit Parameters'!$C$17)*Income_CF!W163*(Cohort_WP!W161/Cohort_CF!W161))</f>
        <v>559270.75166126213</v>
      </c>
      <c r="X161" s="1">
        <f>IF(Income_CF!X163="","",(1+'Cost and Benefit Parameters'!$C$17)*Income_CF!X163*(Cohort_WP!X161/Cohort_CF!X161))</f>
        <v>580966.15849398391</v>
      </c>
      <c r="Y161" s="1">
        <f>IF(Income_CF!Y163="","",(1+'Cost and Benefit Parameters'!$C$17)*Income_CF!Y163*(Cohort_WP!Y161/Cohort_CF!Y161))</f>
        <v>603141.18707020476</v>
      </c>
      <c r="Z161" s="1">
        <f>IF(Income_CF!Z163="","",(1+'Cost and Benefit Parameters'!$C$17)*Income_CF!Z163*(Cohort_WP!Z161/Cohort_CF!Z161))</f>
        <v>625787.03443786898</v>
      </c>
      <c r="AA161" s="1">
        <f>IF(Income_CF!AA163="","",(1+'Cost and Benefit Parameters'!$C$17)*Income_CF!AA163*(Cohort_WP!AA161/Cohort_CF!AA161))</f>
        <v>652864.05015416373</v>
      </c>
      <c r="AB161" s="1">
        <f>IF(Income_CF!AB163="","",(1+'Cost and Benefit Parameters'!$C$17)*Income_CF!AB163*(Cohort_WP!AB161/Cohort_CF!AB161))</f>
        <v>676158.63598087768</v>
      </c>
      <c r="AC161" s="1">
        <f>IF(Income_CF!AC163="","",(1+'Cost and Benefit Parameters'!$C$17)*Income_CF!AC163*(Cohort_WP!AC161/Cohort_CF!AC161))</f>
        <v>699864.34217178111</v>
      </c>
      <c r="AD161" s="1">
        <f>IF(Income_CF!AD163="","",(1+'Cost and Benefit Parameters'!$C$17)*Income_CF!AD163*(Cohort_WP!AD161/Cohort_CF!AD161))</f>
        <v>723966.64552414825</v>
      </c>
      <c r="AE161" s="1">
        <f>IF(Income_CF!AE163="","",(1+'Cost and Benefit Parameters'!$C$17)*Income_CF!AE163*(Cohort_WP!AE161/Cohort_CF!AE161))</f>
        <v>748449.79229523451</v>
      </c>
      <c r="AF161" s="1">
        <f>IF(Income_CF!AF163="","",(1+'Cost and Benefit Parameters'!$C$17)*Income_CF!AF163*(Cohort_WP!AF161/Cohort_CF!AF161))</f>
        <v>773296.79427181126</v>
      </c>
      <c r="AG161" s="1">
        <f>IF(Income_CF!AG163="","",(1+'Cost and Benefit Parameters'!$C$17)*Income_CF!AG163*(Cohort_WP!AG161/Cohort_CF!AG161))</f>
        <v>798489.42846977629</v>
      </c>
      <c r="AH161" s="1">
        <f>IF(Income_CF!AH163="","",(1+'Cost and Benefit Parameters'!$C$17)*Income_CF!AH163*(Cohort_WP!AH161/Cohort_CF!AH161))</f>
        <v>824008.24058764405</v>
      </c>
      <c r="AI161" s="1">
        <f>IF(Income_CF!AI163="","",(1+'Cost and Benefit Parameters'!$C$17)*Income_CF!AI163*(Cohort_WP!AI161/Cohort_CF!AI161))</f>
        <v>849832.55232586851</v>
      </c>
      <c r="AJ161" s="1">
        <f>IF(Income_CF!AJ163="","",(1+'Cost and Benefit Parameters'!$C$17)*Income_CF!AJ163*(Cohort_WP!AJ161/Cohort_CF!AJ161))</f>
        <v>875940.47267116595</v>
      </c>
      <c r="AK161" s="1">
        <f>IF(Income_CF!AK163="","",(1+'Cost and Benefit Parameters'!$C$17)*Income_CF!AK163*(Cohort_WP!AK161/Cohort_CF!AK161))</f>
        <v>902308.91323122848</v>
      </c>
      <c r="AL161" s="1">
        <f>IF(Income_CF!AL163="","",(1+'Cost and Benefit Parameters'!$C$17)*Income_CF!AL163*(Cohort_WP!AL161/Cohort_CF!AL161))</f>
        <v>928913.60769076494</v>
      </c>
      <c r="AM161" s="1">
        <f>IF(Income_CF!AM163="","",(1+'Cost and Benefit Parameters'!$C$17)*Income_CF!AM163*(Cohort_WP!AM161/Cohort_CF!AM161))</f>
        <v>955729.13544430048</v>
      </c>
      <c r="AN161" s="1">
        <f>IF(Income_CF!AN163="","",(1+'Cost and Benefit Parameters'!$C$17)*Income_CF!AN163*(Cohort_WP!AN161/Cohort_CF!AN161))</f>
        <v>982728.94944520737</v>
      </c>
      <c r="AO161" s="1">
        <f>IF(Income_CF!AO163="","",(1+'Cost and Benefit Parameters'!$C$17)*Income_CF!AO163*(Cohort_WP!AO161/Cohort_CF!AO161))</f>
        <v>1009885.4082935263</v>
      </c>
      <c r="AP161" s="1">
        <f>IF(Income_CF!AP163="","",(1+'Cost and Benefit Parameters'!$C$17)*Income_CF!AP163*(Cohort_WP!AP161/Cohort_CF!AP161))</f>
        <v>1037169.8125678443</v>
      </c>
      <c r="AQ161" s="1">
        <f>IF(Income_CF!AQ163="","",(1+'Cost and Benefit Parameters'!$C$17)*Income_CF!AQ163*(Cohort_WP!AQ161/Cohort_CF!AQ161))</f>
        <v>1064552.4453885139</v>
      </c>
      <c r="AR161" s="1">
        <f>IF(Income_CF!AR163="","",(1+'Cost and Benefit Parameters'!$C$17)*Income_CF!AR163*(Cohort_WP!AR161/Cohort_CF!AR161))</f>
        <v>1092002.6171812098</v>
      </c>
      <c r="AS161" s="1">
        <f>IF(Income_CF!AS163="","",(1+'Cost and Benefit Parameters'!$C$17)*Income_CF!AS163*(Cohort_WP!AS161/Cohort_CF!AS161))</f>
        <v>1119488.7145909893</v>
      </c>
      <c r="AT161" s="1">
        <f>IF(Income_CF!AT163="","",(1+'Cost and Benefit Parameters'!$C$17)*Income_CF!AT163*(Cohort_WP!AT161/Cohort_CF!AT161))</f>
        <v>1146978.2534781825</v>
      </c>
      <c r="AU161" s="1">
        <f>IF(Income_CF!AU163="","",(1+'Cost and Benefit Parameters'!$C$17)*Income_CF!AU163*(Cohort_WP!AU161/Cohort_CF!AU161))</f>
        <v>1174437.9359082161</v>
      </c>
      <c r="AV161" s="1">
        <f>IF(Income_CF!AV163="","",(1+'Cost and Benefit Parameters'!$C$17)*Income_CF!AV163*(Cohort_WP!AV161/Cohort_CF!AV161))</f>
        <v>1201833.7110281962</v>
      </c>
      <c r="AW161" s="1">
        <f>IF(Income_CF!AW163="","",(1+'Cost and Benefit Parameters'!$C$17)*Income_CF!AW163*(Cohort_WP!AW161/Cohort_CF!AW161))</f>
        <v>1229130.8397040931</v>
      </c>
      <c r="AX161" s="1">
        <f>IF(Income_CF!AX163="","",(1+'Cost and Benefit Parameters'!$C$17)*Income_CF!AX163*(Cohort_WP!AX161/Cohort_CF!AX161))</f>
        <v>1256293.9627730981</v>
      </c>
      <c r="AY161" s="1">
        <f>IF(Income_CF!AY163="","",(1+'Cost and Benefit Parameters'!$C$17)*Income_CF!AY163*(Cohort_WP!AY161/Cohort_CF!AY161))</f>
        <v>1283287.1727471563</v>
      </c>
      <c r="AZ161" s="1">
        <f>IF(Income_CF!AZ163="","",(1+'Cost and Benefit Parameters'!$C$17)*Income_CF!AZ163*(Cohort_WP!AZ161/Cohort_CF!AZ161))</f>
        <v>1310074.0887850621</v>
      </c>
      <c r="BA161" s="1">
        <f>IF(Income_CF!BA163="","",(1+'Cost and Benefit Parameters'!$C$17)*Income_CF!BA163*(Cohort_WP!BA161/Cohort_CF!BA161))</f>
        <v>1336617.9347327342</v>
      </c>
      <c r="BB161" s="1">
        <f>IF(Income_CF!BB163="","",(1+'Cost and Benefit Parameters'!$C$17)*Income_CF!BB163*(Cohort_WP!BB161/Cohort_CF!BB161))</f>
        <v>1362881.6200137106</v>
      </c>
      <c r="BC161" s="1">
        <f>IF(Income_CF!BC163="","",(1+'Cost and Benefit Parameters'!$C$17)*Income_CF!BC163*(Cohort_WP!BC161/Cohort_CF!BC161))</f>
        <v>1388827.823135382</v>
      </c>
      <c r="BD161" s="1">
        <f>IF(Income_CF!BD163="","",(1+'Cost and Benefit Parameters'!$C$17)*Income_CF!BD163*(Cohort_WP!BD161/Cohort_CF!BD161))</f>
        <v>1414419.0775604176</v>
      </c>
      <c r="BE161" s="1">
        <f>IF(Income_CF!BE163="","",(1+'Cost and Benefit Parameters'!$C$17)*Income_CF!BE163*(Cohort_WP!BE161/Cohort_CF!BE161))</f>
        <v>1439617.8596779227</v>
      </c>
      <c r="BF161" s="1">
        <f>IF(Income_CF!BF163="","",(1+'Cost and Benefit Parameters'!$C$17)*Income_CF!BF163*(Cohort_WP!BF161/Cohort_CF!BF161))</f>
        <v>1464386.6785948062</v>
      </c>
      <c r="BG161" s="1">
        <f>IF(Income_CF!BG163="","",(1+'Cost and Benefit Parameters'!$C$17)*Income_CF!BG163*(Cohort_WP!BG161/Cohort_CF!BG161))</f>
        <v>1488688.1674548285</v>
      </c>
      <c r="BH161" s="1">
        <f>IF(Income_CF!BH163="","",(1+'Cost and Benefit Parameters'!$C$17)*Income_CF!BH163*(Cohort_WP!BH161/Cohort_CF!BH161))</f>
        <v>1512485.1759811682</v>
      </c>
      <c r="BI161" s="1">
        <f>IF(Income_CF!BI163="","",(1+'Cost and Benefit Parameters'!$C$17)*Income_CF!BI163*(Cohort_WP!BI161/Cohort_CF!BI161))</f>
        <v>1535740.8639276521</v>
      </c>
      <c r="BJ161" s="1">
        <f>IF(Income_CF!BJ163="","",(1+'Cost and Benefit Parameters'!$C$17)*Income_CF!BJ163*(Cohort_WP!BJ161/Cohort_CF!BJ161))</f>
        <v>1558418.7951148734</v>
      </c>
      <c r="BK161" s="1" t="str">
        <f>IF(Income_CF!BK163="","",(1+'Cost and Benefit Parameters'!$C$17)*Income_CF!BK163*(Cohort_WP!BK161/Cohort_CF!BK161))</f>
        <v/>
      </c>
      <c r="BL161" s="1" t="str">
        <f>IF(Income_CF!BL163="","",(1+'Cost and Benefit Parameters'!$C$17)*Income_CF!BL163*(Cohort_WP!BL161/Cohort_CF!BL161))</f>
        <v/>
      </c>
      <c r="BM161" s="1" t="str">
        <f>IF(Income_CF!BM163="","",(1+'Cost and Benefit Parameters'!$C$17)*Income_CF!BM163*(Cohort_WP!BM161/Cohort_CF!BM161))</f>
        <v/>
      </c>
    </row>
    <row r="162" spans="1:72" x14ac:dyDescent="0.55000000000000004">
      <c r="A162" s="639"/>
      <c r="B162" t="s">
        <v>484</v>
      </c>
      <c r="G162" s="1" t="str">
        <f>IF(Income_CF!G164="","",(1+'Cost and Benefit Parameters'!$C$17)*Income_CF!G164*(Cohort_WP!G162/Cohort_CF!G162))</f>
        <v/>
      </c>
      <c r="H162" s="1" t="str">
        <f>IF(Income_CF!H164="","",(1+'Cost and Benefit Parameters'!$C$17)*Income_CF!H164*(Cohort_WP!H162/Cohort_CF!H162))</f>
        <v/>
      </c>
      <c r="I162" s="1" t="str">
        <f>IF(Income_CF!I164="","",(1+'Cost and Benefit Parameters'!$C$17)*Income_CF!I164*(Cohort_WP!I162/Cohort_CF!I162))</f>
        <v/>
      </c>
      <c r="J162" s="1" t="str">
        <f>IF(Income_CF!J164="","",(1+'Cost and Benefit Parameters'!$C$17)*Income_CF!J164*(Cohort_WP!J162/Cohort_CF!J162))</f>
        <v/>
      </c>
      <c r="K162" s="1" t="str">
        <f>IF(Income_CF!K164="","",(1+'Cost and Benefit Parameters'!$C$17)*Income_CF!K164*(Cohort_WP!K162/Cohort_CF!K162))</f>
        <v/>
      </c>
      <c r="L162" s="1" t="str">
        <f>IF(Income_CF!L164="","",(1+'Cost and Benefit Parameters'!$C$17)*Income_CF!L164*(Cohort_WP!L162/Cohort_CF!L162))</f>
        <v/>
      </c>
      <c r="M162" s="1" t="str">
        <f>IF(Income_CF!M164="","",(1+'Cost and Benefit Parameters'!$C$17)*Income_CF!M164*(Cohort_WP!M162/Cohort_CF!M162))</f>
        <v/>
      </c>
      <c r="N162" s="1" t="str">
        <f>IF(Income_CF!N164="","",(1+'Cost and Benefit Parameters'!$C$17)*Income_CF!N164*(Cohort_WP!N162/Cohort_CF!N162))</f>
        <v/>
      </c>
      <c r="O162" s="1" t="str">
        <f>IF(Income_CF!O164="","",(1+'Cost and Benefit Parameters'!$C$17)*Income_CF!O164*(Cohort_WP!O162/Cohort_CF!O162))</f>
        <v/>
      </c>
      <c r="P162" s="1" t="str">
        <f>IF(Income_CF!P164="","",(1+'Cost and Benefit Parameters'!$C$17)*Income_CF!P164*(Cohort_WP!P162/Cohort_CF!P162))</f>
        <v/>
      </c>
      <c r="Q162" s="1" t="str">
        <f>IF(Income_CF!Q164="","",(1+'Cost and Benefit Parameters'!$C$17)*Income_CF!Q164*(Cohort_WP!Q162/Cohort_CF!Q162))</f>
        <v/>
      </c>
      <c r="R162" s="1" t="str">
        <f>IF(Income_CF!R164="","",(1+'Cost and Benefit Parameters'!$C$17)*Income_CF!R164*(Cohort_WP!R162/Cohort_CF!R162))</f>
        <v/>
      </c>
      <c r="S162" s="1" t="str">
        <f>IF(Income_CF!S164="","",(1+'Cost and Benefit Parameters'!$C$17)*Income_CF!S164*(Cohort_WP!S162/Cohort_CF!S162))</f>
        <v/>
      </c>
      <c r="T162" s="1" t="str">
        <f>IF(Income_CF!T164="","",(1+'Cost and Benefit Parameters'!$C$17)*Income_CF!T164*(Cohort_WP!T162/Cohort_CF!T162))</f>
        <v/>
      </c>
      <c r="U162" s="1" t="str">
        <f>IF(Income_CF!U164="","",(1+'Cost and Benefit Parameters'!$C$17)*Income_CF!U164*(Cohort_WP!U162/Cohort_CF!U162))</f>
        <v/>
      </c>
      <c r="V162" s="1" t="str">
        <f>IF(Income_CF!V164="","",(1+'Cost and Benefit Parameters'!$C$17)*Income_CF!V164*(Cohort_WP!V162/Cohort_CF!V162))</f>
        <v/>
      </c>
      <c r="W162" s="1" t="str">
        <f>IF(Income_CF!W164="","",(1+'Cost and Benefit Parameters'!$C$17)*Income_CF!W164*(Cohort_WP!W162/Cohort_CF!W162))</f>
        <v/>
      </c>
      <c r="X162" s="1">
        <f>IF(Income_CF!X164="","",(1+'Cost and Benefit Parameters'!$C$17)*Income_CF!X164*(Cohort_WP!X162/Cohort_CF!X162))</f>
        <v>576048.87421110005</v>
      </c>
      <c r="Y162" s="1">
        <f>IF(Income_CF!Y164="","",(1+'Cost and Benefit Parameters'!$C$17)*Income_CF!Y164*(Cohort_WP!Y162/Cohort_CF!Y162))</f>
        <v>598395.14324880345</v>
      </c>
      <c r="Z162" s="1">
        <f>IF(Income_CF!Z164="","",(1+'Cost and Benefit Parameters'!$C$17)*Income_CF!Z164*(Cohort_WP!Z162/Cohort_CF!Z162))</f>
        <v>621235.42268231092</v>
      </c>
      <c r="AA162" s="1">
        <f>IF(Income_CF!AA164="","",(1+'Cost and Benefit Parameters'!$C$17)*Income_CF!AA164*(Cohort_WP!AA162/Cohort_CF!AA162))</f>
        <v>644560.645471005</v>
      </c>
      <c r="AB162" s="1">
        <f>IF(Income_CF!AB164="","",(1+'Cost and Benefit Parameters'!$C$17)*Income_CF!AB164*(Cohort_WP!AB162/Cohort_CF!AB162))</f>
        <v>672449.97165878885</v>
      </c>
      <c r="AC162" s="1">
        <f>IF(Income_CF!AC164="","",(1+'Cost and Benefit Parameters'!$C$17)*Income_CF!AC164*(Cohort_WP!AC162/Cohort_CF!AC162))</f>
        <v>696443.39506030409</v>
      </c>
      <c r="AD162" s="1">
        <f>IF(Income_CF!AD164="","",(1+'Cost and Benefit Parameters'!$C$17)*Income_CF!AD164*(Cohort_WP!AD162/Cohort_CF!AD162))</f>
        <v>720860.27243693441</v>
      </c>
      <c r="AE162" s="1">
        <f>IF(Income_CF!AE164="","",(1+'Cost and Benefit Parameters'!$C$17)*Income_CF!AE164*(Cohort_WP!AE162/Cohort_CF!AE162))</f>
        <v>745685.64488987275</v>
      </c>
      <c r="AF162" s="1">
        <f>IF(Income_CF!AF164="","",(1+'Cost and Benefit Parameters'!$C$17)*Income_CF!AF164*(Cohort_WP!AF162/Cohort_CF!AF162))</f>
        <v>770903.28606409149</v>
      </c>
      <c r="AG162" s="1">
        <f>IF(Income_CF!AG164="","",(1+'Cost and Benefit Parameters'!$C$17)*Income_CF!AG164*(Cohort_WP!AG162/Cohort_CF!AG162))</f>
        <v>796495.69809996546</v>
      </c>
      <c r="AH162" s="1">
        <f>IF(Income_CF!AH164="","",(1+'Cost and Benefit Parameters'!$C$17)*Income_CF!AH164*(Cohort_WP!AH162/Cohort_CF!AH162))</f>
        <v>822444.11132386967</v>
      </c>
      <c r="AI162" s="1">
        <f>IF(Income_CF!AI164="","",(1+'Cost and Benefit Parameters'!$C$17)*Income_CF!AI164*(Cohort_WP!AI162/Cohort_CF!AI162))</f>
        <v>848728.48780527327</v>
      </c>
      <c r="AJ162" s="1">
        <f>IF(Income_CF!AJ164="","",(1+'Cost and Benefit Parameters'!$C$17)*Income_CF!AJ164*(Cohort_WP!AJ162/Cohort_CF!AJ162))</f>
        <v>875327.52889564447</v>
      </c>
      <c r="AK162" s="1">
        <f>IF(Income_CF!AK164="","",(1+'Cost and Benefit Parameters'!$C$17)*Income_CF!AK164*(Cohort_WP!AK162/Cohort_CF!AK162))</f>
        <v>902218.68685130111</v>
      </c>
      <c r="AL162" s="1">
        <f>IF(Income_CF!AL164="","",(1+'Cost and Benefit Parameters'!$C$17)*Income_CF!AL164*(Cohort_WP!AL162/Cohort_CF!AL162))</f>
        <v>929378.18062816514</v>
      </c>
      <c r="AM162" s="1">
        <f>IF(Income_CF!AM164="","",(1+'Cost and Benefit Parameters'!$C$17)*Income_CF!AM164*(Cohort_WP!AM162/Cohort_CF!AM162))</f>
        <v>956781.01592148794</v>
      </c>
      <c r="AN162" s="1">
        <f>IF(Income_CF!AN164="","",(1+'Cost and Benefit Parameters'!$C$17)*Income_CF!AN164*(Cohort_WP!AN162/Cohort_CF!AN162))</f>
        <v>984401.00950762921</v>
      </c>
      <c r="AO162" s="1">
        <f>IF(Income_CF!AO164="","",(1+'Cost and Benefit Parameters'!$C$17)*Income_CF!AO164*(Cohort_WP!AO162/Cohort_CF!AO162))</f>
        <v>1012210.8179285639</v>
      </c>
      <c r="AP162" s="1">
        <f>IF(Income_CF!AP164="","",(1+'Cost and Benefit Parameters'!$C$17)*Income_CF!AP164*(Cohort_WP!AP162/Cohort_CF!AP162))</f>
        <v>1040181.970542332</v>
      </c>
      <c r="AQ162" s="1">
        <f>IF(Income_CF!AQ164="","",(1+'Cost and Benefit Parameters'!$C$17)*Income_CF!AQ164*(Cohort_WP!AQ162/Cohort_CF!AQ162))</f>
        <v>1068284.9069448796</v>
      </c>
      <c r="AR162" s="1">
        <f>IF(Income_CF!AR164="","",(1+'Cost and Benefit Parameters'!$C$17)*Income_CF!AR164*(Cohort_WP!AR162/Cohort_CF!AR162))</f>
        <v>1096489.0187501693</v>
      </c>
      <c r="AS162" s="1">
        <f>IF(Income_CF!AS164="","",(1+'Cost and Benefit Parameters'!$C$17)*Income_CF!AS164*(Cohort_WP!AS162/Cohort_CF!AS162))</f>
        <v>1124762.6956966463</v>
      </c>
      <c r="AT162" s="1">
        <f>IF(Income_CF!AT164="","",(1+'Cost and Benefit Parameters'!$C$17)*Income_CF!AT164*(Cohort_WP!AT162/Cohort_CF!AT162))</f>
        <v>1153073.3760287187</v>
      </c>
      <c r="AU162" s="1">
        <f>IF(Income_CF!AU164="","",(1+'Cost and Benefit Parameters'!$C$17)*Income_CF!AU164*(Cohort_WP!AU162/Cohort_CF!AU162))</f>
        <v>1181387.6010825282</v>
      </c>
      <c r="AV162" s="1">
        <f>IF(Income_CF!AV164="","",(1+'Cost and Benefit Parameters'!$C$17)*Income_CF!AV164*(Cohort_WP!AV162/Cohort_CF!AV162))</f>
        <v>1209671.0739854625</v>
      </c>
      <c r="AW162" s="1">
        <f>IF(Income_CF!AW164="","",(1+'Cost and Benefit Parameters'!$C$17)*Income_CF!AW164*(Cohort_WP!AW162/Cohort_CF!AW162))</f>
        <v>1237888.7223590419</v>
      </c>
      <c r="AX162" s="1">
        <f>IF(Income_CF!AX164="","",(1+'Cost and Benefit Parameters'!$C$17)*Income_CF!AX164*(Cohort_WP!AX162/Cohort_CF!AX162))</f>
        <v>1266004.7648952156</v>
      </c>
      <c r="AY162" s="1">
        <f>IF(Income_CF!AY164="","",(1+'Cost and Benefit Parameters'!$C$17)*Income_CF!AY164*(Cohort_WP!AY162/Cohort_CF!AY162))</f>
        <v>1293982.7816562909</v>
      </c>
      <c r="AZ162" s="1">
        <f>IF(Income_CF!AZ164="","",(1+'Cost and Benefit Parameters'!$C$17)*Income_CF!AZ164*(Cohort_WP!AZ162/Cohort_CF!AZ162))</f>
        <v>1321785.787929571</v>
      </c>
      <c r="BA162" s="1">
        <f>IF(Income_CF!BA164="","",(1+'Cost and Benefit Parameters'!$C$17)*Income_CF!BA164*(Cohort_WP!BA162/Cohort_CF!BA162))</f>
        <v>1349376.3114486146</v>
      </c>
      <c r="BB162" s="1">
        <f>IF(Income_CF!BB164="","",(1+'Cost and Benefit Parameters'!$C$17)*Income_CF!BB164*(Cohort_WP!BB162/Cohort_CF!BB162))</f>
        <v>1376716.4727747163</v>
      </c>
      <c r="BC162" s="1">
        <f>IF(Income_CF!BC164="","",(1+'Cost and Benefit Parameters'!$C$17)*Income_CF!BC164*(Cohort_WP!BC162/Cohort_CF!BC162))</f>
        <v>1403768.0686141218</v>
      </c>
      <c r="BD162" s="1">
        <f>IF(Income_CF!BD164="","",(1+'Cost and Benefit Parameters'!$C$17)*Income_CF!BD164*(Cohort_WP!BD162/Cohort_CF!BD162))</f>
        <v>1430492.6578294435</v>
      </c>
      <c r="BE162" s="1">
        <f>IF(Income_CF!BE164="","",(1+'Cost and Benefit Parameters'!$C$17)*Income_CF!BE164*(Cohort_WP!BE162/Cohort_CF!BE162))</f>
        <v>1456851.6498872305</v>
      </c>
      <c r="BF162" s="1">
        <f>IF(Income_CF!BF164="","",(1+'Cost and Benefit Parameters'!$C$17)*Income_CF!BF164*(Cohort_WP!BF162/Cohort_CF!BF162))</f>
        <v>1482806.3954682604</v>
      </c>
      <c r="BG162" s="1">
        <f>IF(Income_CF!BG164="","",(1+'Cost and Benefit Parameters'!$C$17)*Income_CF!BG164*(Cohort_WP!BG162/Cohort_CF!BG162))</f>
        <v>1508318.27895265</v>
      </c>
      <c r="BH162" s="1">
        <f>IF(Income_CF!BH164="","",(1+'Cost and Benefit Parameters'!$C$17)*Income_CF!BH164*(Cohort_WP!BH162/Cohort_CF!BH162))</f>
        <v>1533348.8124784739</v>
      </c>
      <c r="BI162" s="1">
        <f>IF(Income_CF!BI164="","",(1+'Cost and Benefit Parameters'!$C$17)*Income_CF!BI164*(Cohort_WP!BI162/Cohort_CF!BI162))</f>
        <v>1557859.7312606035</v>
      </c>
      <c r="BJ162" s="1">
        <f>IF(Income_CF!BJ164="","",(1+'Cost and Benefit Parameters'!$C$17)*Income_CF!BJ164*(Cohort_WP!BJ162/Cohort_CF!BJ162))</f>
        <v>1581813.0898454813</v>
      </c>
      <c r="BK162" s="1">
        <f>IF(Income_CF!BK164="","",(1+'Cost and Benefit Parameters'!$C$17)*Income_CF!BK164*(Cohort_WP!BK162/Cohort_CF!BK162))</f>
        <v>1605171.3589683198</v>
      </c>
      <c r="BL162" s="1" t="str">
        <f>IF(Income_CF!BL164="","",(1+'Cost and Benefit Parameters'!$C$17)*Income_CF!BL164*(Cohort_WP!BL162/Cohort_CF!BL162))</f>
        <v/>
      </c>
      <c r="BM162" s="1" t="str">
        <f>IF(Income_CF!BM164="","",(1+'Cost and Benefit Parameters'!$C$17)*Income_CF!BM164*(Cohort_WP!BM162/Cohort_CF!BM162))</f>
        <v/>
      </c>
    </row>
    <row r="163" spans="1:72" x14ac:dyDescent="0.55000000000000004">
      <c r="A163" s="639"/>
      <c r="B163" t="s">
        <v>485</v>
      </c>
      <c r="G163" s="1" t="str">
        <f>IF(Income_CF!G165="","",(1+'Cost and Benefit Parameters'!$C$17)*Income_CF!G165*(Cohort_WP!G163/Cohort_CF!G163))</f>
        <v/>
      </c>
      <c r="H163" s="1" t="str">
        <f>IF(Income_CF!H165="","",(1+'Cost and Benefit Parameters'!$C$17)*Income_CF!H165*(Cohort_WP!H163/Cohort_CF!H163))</f>
        <v/>
      </c>
      <c r="I163" s="1" t="str">
        <f>IF(Income_CF!I165="","",(1+'Cost and Benefit Parameters'!$C$17)*Income_CF!I165*(Cohort_WP!I163/Cohort_CF!I163))</f>
        <v/>
      </c>
      <c r="J163" s="1" t="str">
        <f>IF(Income_CF!J165="","",(1+'Cost and Benefit Parameters'!$C$17)*Income_CF!J165*(Cohort_WP!J163/Cohort_CF!J163))</f>
        <v/>
      </c>
      <c r="K163" s="1" t="str">
        <f>IF(Income_CF!K165="","",(1+'Cost and Benefit Parameters'!$C$17)*Income_CF!K165*(Cohort_WP!K163/Cohort_CF!K163))</f>
        <v/>
      </c>
      <c r="L163" s="1" t="str">
        <f>IF(Income_CF!L165="","",(1+'Cost and Benefit Parameters'!$C$17)*Income_CF!L165*(Cohort_WP!L163/Cohort_CF!L163))</f>
        <v/>
      </c>
      <c r="M163" s="1" t="str">
        <f>IF(Income_CF!M165="","",(1+'Cost and Benefit Parameters'!$C$17)*Income_CF!M165*(Cohort_WP!M163/Cohort_CF!M163))</f>
        <v/>
      </c>
      <c r="N163" s="1" t="str">
        <f>IF(Income_CF!N165="","",(1+'Cost and Benefit Parameters'!$C$17)*Income_CF!N165*(Cohort_WP!N163/Cohort_CF!N163))</f>
        <v/>
      </c>
      <c r="O163" s="1" t="str">
        <f>IF(Income_CF!O165="","",(1+'Cost and Benefit Parameters'!$C$17)*Income_CF!O165*(Cohort_WP!O163/Cohort_CF!O163))</f>
        <v/>
      </c>
      <c r="P163" s="1" t="str">
        <f>IF(Income_CF!P165="","",(1+'Cost and Benefit Parameters'!$C$17)*Income_CF!P165*(Cohort_WP!P163/Cohort_CF!P163))</f>
        <v/>
      </c>
      <c r="Q163" s="1" t="str">
        <f>IF(Income_CF!Q165="","",(1+'Cost and Benefit Parameters'!$C$17)*Income_CF!Q165*(Cohort_WP!Q163/Cohort_CF!Q163))</f>
        <v/>
      </c>
      <c r="R163" s="1" t="str">
        <f>IF(Income_CF!R165="","",(1+'Cost and Benefit Parameters'!$C$17)*Income_CF!R165*(Cohort_WP!R163/Cohort_CF!R163))</f>
        <v/>
      </c>
      <c r="S163" s="1" t="str">
        <f>IF(Income_CF!S165="","",(1+'Cost and Benefit Parameters'!$C$17)*Income_CF!S165*(Cohort_WP!S163/Cohort_CF!S163))</f>
        <v/>
      </c>
      <c r="T163" s="1" t="str">
        <f>IF(Income_CF!T165="","",(1+'Cost and Benefit Parameters'!$C$17)*Income_CF!T165*(Cohort_WP!T163/Cohort_CF!T163))</f>
        <v/>
      </c>
      <c r="U163" s="1" t="str">
        <f>IF(Income_CF!U165="","",(1+'Cost and Benefit Parameters'!$C$17)*Income_CF!U165*(Cohort_WP!U163/Cohort_CF!U163))</f>
        <v/>
      </c>
      <c r="V163" s="1" t="str">
        <f>IF(Income_CF!V165="","",(1+'Cost and Benefit Parameters'!$C$17)*Income_CF!V165*(Cohort_WP!V163/Cohort_CF!V163))</f>
        <v/>
      </c>
      <c r="W163" s="1" t="str">
        <f>IF(Income_CF!W165="","",(1+'Cost and Benefit Parameters'!$C$17)*Income_CF!W165*(Cohort_WP!W163/Cohort_CF!W163))</f>
        <v/>
      </c>
      <c r="X163" s="1" t="str">
        <f>IF(Income_CF!X165="","",(1+'Cost and Benefit Parameters'!$C$17)*Income_CF!X165*(Cohort_WP!X163/Cohort_CF!X163))</f>
        <v/>
      </c>
      <c r="Y163" s="1">
        <f>IF(Income_CF!Y165="","",(1+'Cost and Benefit Parameters'!$C$17)*Income_CF!Y165*(Cohort_WP!Y163/Cohort_CF!Y163))</f>
        <v>593330.3404374331</v>
      </c>
      <c r="Z163" s="1">
        <f>IF(Income_CF!Z165="","",(1+'Cost and Benefit Parameters'!$C$17)*Income_CF!Z165*(Cohort_WP!Z163/Cohort_CF!Z163))</f>
        <v>616346.99754626758</v>
      </c>
      <c r="AA163" s="1">
        <f>IF(Income_CF!AA165="","",(1+'Cost and Benefit Parameters'!$C$17)*Income_CF!AA165*(Cohort_WP!AA163/Cohort_CF!AA163))</f>
        <v>639872.48536278028</v>
      </c>
      <c r="AB163" s="1">
        <f>IF(Income_CF!AB165="","",(1+'Cost and Benefit Parameters'!$C$17)*Income_CF!AB165*(Cohort_WP!AB163/Cohort_CF!AB163))</f>
        <v>663897.46483513515</v>
      </c>
      <c r="AC163" s="1">
        <f>IF(Income_CF!AC165="","",(1+'Cost and Benefit Parameters'!$C$17)*Income_CF!AC165*(Cohort_WP!AC163/Cohort_CF!AC163))</f>
        <v>692623.47080855258</v>
      </c>
      <c r="AD163" s="1">
        <f>IF(Income_CF!AD165="","",(1+'Cost and Benefit Parameters'!$C$17)*Income_CF!AD165*(Cohort_WP!AD163/Cohort_CF!AD163))</f>
        <v>717336.696912113</v>
      </c>
      <c r="AE163" s="1">
        <f>IF(Income_CF!AE165="","",(1+'Cost and Benefit Parameters'!$C$17)*Income_CF!AE165*(Cohort_WP!AE163/Cohort_CF!AE163))</f>
        <v>742486.08061004244</v>
      </c>
      <c r="AF163" s="1">
        <f>IF(Income_CF!AF165="","",(1+'Cost and Benefit Parameters'!$C$17)*Income_CF!AF165*(Cohort_WP!AF163/Cohort_CF!AF163))</f>
        <v>768056.21423656913</v>
      </c>
      <c r="AG163" s="1">
        <f>IF(Income_CF!AG165="","",(1+'Cost and Benefit Parameters'!$C$17)*Income_CF!AG165*(Cohort_WP!AG163/Cohort_CF!AG163))</f>
        <v>794030.38464601431</v>
      </c>
      <c r="AH163" s="1">
        <f>IF(Income_CF!AH165="","",(1+'Cost and Benefit Parameters'!$C$17)*Income_CF!AH165*(Cohort_WP!AH163/Cohort_CF!AH163))</f>
        <v>820390.56904296449</v>
      </c>
      <c r="AI163" s="1">
        <f>IF(Income_CF!AI165="","",(1+'Cost and Benefit Parameters'!$C$17)*Income_CF!AI165*(Cohort_WP!AI163/Cohort_CF!AI163))</f>
        <v>847117.43466358562</v>
      </c>
      <c r="AJ163" s="1">
        <f>IF(Income_CF!AJ165="","",(1+'Cost and Benefit Parameters'!$C$17)*Income_CF!AJ165*(Cohort_WP!AJ163/Cohort_CF!AJ163))</f>
        <v>874190.34243943135</v>
      </c>
      <c r="AK163" s="1">
        <f>IF(Income_CF!AK165="","",(1+'Cost and Benefit Parameters'!$C$17)*Income_CF!AK165*(Cohort_WP!AK163/Cohort_CF!AK163))</f>
        <v>901587.35476251401</v>
      </c>
      <c r="AL163" s="1">
        <f>IF(Income_CF!AL165="","",(1+'Cost and Benefit Parameters'!$C$17)*Income_CF!AL165*(Cohort_WP!AL163/Cohort_CF!AL163))</f>
        <v>929285.24745683989</v>
      </c>
      <c r="AM163" s="1">
        <f>IF(Income_CF!AM165="","",(1+'Cost and Benefit Parameters'!$C$17)*Income_CF!AM165*(Cohort_WP!AM163/Cohort_CF!AM163))</f>
        <v>957259.52604701009</v>
      </c>
      <c r="AN163" s="1">
        <f>IF(Income_CF!AN165="","",(1+'Cost and Benefit Parameters'!$C$17)*Income_CF!AN165*(Cohort_WP!AN163/Cohort_CF!AN163))</f>
        <v>985484.44639913226</v>
      </c>
      <c r="AO163" s="1">
        <f>IF(Income_CF!AO165="","",(1+'Cost and Benefit Parameters'!$C$17)*Income_CF!AO165*(Cohort_WP!AO163/Cohort_CF!AO163))</f>
        <v>1013933.0397928583</v>
      </c>
      <c r="AP163" s="1">
        <f>IF(Income_CF!AP165="","",(1+'Cost and Benefit Parameters'!$C$17)*Income_CF!AP165*(Cohort_WP!AP163/Cohort_CF!AP163))</f>
        <v>1042577.1424664207</v>
      </c>
      <c r="AQ163" s="1">
        <f>IF(Income_CF!AQ165="","",(1+'Cost and Benefit Parameters'!$C$17)*Income_CF!AQ165*(Cohort_WP!AQ163/Cohort_CF!AQ163))</f>
        <v>1071387.4296586018</v>
      </c>
      <c r="AR163" s="1">
        <f>IF(Income_CF!AR165="","",(1+'Cost and Benefit Parameters'!$C$17)*Income_CF!AR165*(Cohort_WP!AR163/Cohort_CF!AR163))</f>
        <v>1100333.4541532258</v>
      </c>
      <c r="AS163" s="1">
        <f>IF(Income_CF!AS165="","",(1+'Cost and Benefit Parameters'!$C$17)*Income_CF!AS165*(Cohort_WP!AS163/Cohort_CF!AS163))</f>
        <v>1129383.6893126746</v>
      </c>
      <c r="AT163" s="1">
        <f>IF(Income_CF!AT165="","",(1+'Cost and Benefit Parameters'!$C$17)*Income_CF!AT165*(Cohort_WP!AT163/Cohort_CF!AT163))</f>
        <v>1158505.5765675455</v>
      </c>
      <c r="AU163" s="1">
        <f>IF(Income_CF!AU165="","",(1+'Cost and Benefit Parameters'!$C$17)*Income_CF!AU165*(Cohort_WP!AU163/Cohort_CF!AU163))</f>
        <v>1187665.5773095805</v>
      </c>
      <c r="AV163" s="1">
        <f>IF(Income_CF!AV165="","",(1+'Cost and Benefit Parameters'!$C$17)*Income_CF!AV165*(Cohort_WP!AV163/Cohort_CF!AV163))</f>
        <v>1216829.229115004</v>
      </c>
      <c r="AW163" s="1">
        <f>IF(Income_CF!AW165="","",(1+'Cost and Benefit Parameters'!$C$17)*Income_CF!AW165*(Cohort_WP!AW163/Cohort_CF!AW163))</f>
        <v>1245961.2062050267</v>
      </c>
      <c r="AX163" s="1">
        <f>IF(Income_CF!AX165="","",(1+'Cost and Benefit Parameters'!$C$17)*Income_CF!AX165*(Cohort_WP!AX163/Cohort_CF!AX163))</f>
        <v>1275025.3840298129</v>
      </c>
      <c r="AY163" s="1">
        <f>IF(Income_CF!AY165="","",(1+'Cost and Benefit Parameters'!$C$17)*Income_CF!AY165*(Cohort_WP!AY163/Cohort_CF!AY163))</f>
        <v>1303984.9078420722</v>
      </c>
      <c r="AZ163" s="1">
        <f>IF(Income_CF!AZ165="","",(1+'Cost and Benefit Parameters'!$C$17)*Income_CF!AZ165*(Cohort_WP!AZ163/Cohort_CF!AZ163))</f>
        <v>1332802.2651059797</v>
      </c>
      <c r="BA163" s="1">
        <f>IF(Income_CF!BA165="","",(1+'Cost and Benefit Parameters'!$C$17)*Income_CF!BA165*(Cohort_WP!BA163/Cohort_CF!BA163))</f>
        <v>1361439.3615674584</v>
      </c>
      <c r="BB163" s="1">
        <f>IF(Income_CF!BB165="","",(1+'Cost and Benefit Parameters'!$C$17)*Income_CF!BB165*(Cohort_WP!BB163/Cohort_CF!BB163))</f>
        <v>1389857.6007920727</v>
      </c>
      <c r="BC163" s="1">
        <f>IF(Income_CF!BC165="","",(1+'Cost and Benefit Parameters'!$C$17)*Income_CF!BC165*(Cohort_WP!BC163/Cohort_CF!BC163))</f>
        <v>1418017.9669579575</v>
      </c>
      <c r="BD163" s="1">
        <f>IF(Income_CF!BD165="","",(1+'Cost and Benefit Parameters'!$C$17)*Income_CF!BD165*(Cohort_WP!BD163/Cohort_CF!BD163))</f>
        <v>1445881.1106725456</v>
      </c>
      <c r="BE163" s="1">
        <f>IF(Income_CF!BE165="","",(1+'Cost and Benefit Parameters'!$C$17)*Income_CF!BE165*(Cohort_WP!BE163/Cohort_CF!BE163))</f>
        <v>1473407.4375643267</v>
      </c>
      <c r="BF163" s="1">
        <f>IF(Income_CF!BF165="","",(1+'Cost and Benefit Parameters'!$C$17)*Income_CF!BF165*(Cohort_WP!BF163/Cohort_CF!BF163))</f>
        <v>1500557.1993838472</v>
      </c>
      <c r="BG163" s="1">
        <f>IF(Income_CF!BG165="","",(1+'Cost and Benefit Parameters'!$C$17)*Income_CF!BG165*(Cohort_WP!BG163/Cohort_CF!BG163))</f>
        <v>1527290.5873323076</v>
      </c>
      <c r="BH163" s="1">
        <f>IF(Income_CF!BH165="","",(1+'Cost and Benefit Parameters'!$C$17)*Income_CF!BH165*(Cohort_WP!BH163/Cohort_CF!BH163))</f>
        <v>1553567.8273212297</v>
      </c>
      <c r="BI163" s="1">
        <f>IF(Income_CF!BI165="","",(1+'Cost and Benefit Parameters'!$C$17)*Income_CF!BI165*(Cohort_WP!BI163/Cohort_CF!BI163))</f>
        <v>1579349.276852828</v>
      </c>
      <c r="BJ163" s="1">
        <f>IF(Income_CF!BJ165="","",(1+'Cost and Benefit Parameters'!$C$17)*Income_CF!BJ165*(Cohort_WP!BJ163/Cohort_CF!BJ163))</f>
        <v>1604595.5231984211</v>
      </c>
      <c r="BK163" s="1">
        <f>IF(Income_CF!BK165="","",(1+'Cost and Benefit Parameters'!$C$17)*Income_CF!BK165*(Cohort_WP!BK163/Cohort_CF!BK163))</f>
        <v>1629267.4825408463</v>
      </c>
      <c r="BL163" s="1">
        <f>IF(Income_CF!BL165="","",(1+'Cost and Benefit Parameters'!$C$17)*Income_CF!BL165*(Cohort_WP!BL163/Cohort_CF!BL163))</f>
        <v>1653326.4997373694</v>
      </c>
      <c r="BM163" s="1" t="str">
        <f>IF(Income_CF!BM165="","",(1+'Cost and Benefit Parameters'!$C$17)*Income_CF!BM165*(Cohort_WP!BM163/Cohort_CF!BM163))</f>
        <v/>
      </c>
    </row>
    <row r="164" spans="1:72" x14ac:dyDescent="0.55000000000000004">
      <c r="A164" s="639"/>
      <c r="B164" t="s">
        <v>486</v>
      </c>
      <c r="G164" s="1" t="str">
        <f>IF(Income_CF!G166="","",(1+'Cost and Benefit Parameters'!$C$17)*Income_CF!G166*(Cohort_WP!G164/Cohort_CF!G164))</f>
        <v/>
      </c>
      <c r="H164" s="1" t="str">
        <f>IF(Income_CF!H166="","",(1+'Cost and Benefit Parameters'!$C$17)*Income_CF!H166*(Cohort_WP!H164/Cohort_CF!H164))</f>
        <v/>
      </c>
      <c r="I164" s="1" t="str">
        <f>IF(Income_CF!I166="","",(1+'Cost and Benefit Parameters'!$C$17)*Income_CF!I166*(Cohort_WP!I164/Cohort_CF!I164))</f>
        <v/>
      </c>
      <c r="J164" s="1" t="str">
        <f>IF(Income_CF!J166="","",(1+'Cost and Benefit Parameters'!$C$17)*Income_CF!J166*(Cohort_WP!J164/Cohort_CF!J164))</f>
        <v/>
      </c>
      <c r="K164" s="1" t="str">
        <f>IF(Income_CF!K166="","",(1+'Cost and Benefit Parameters'!$C$17)*Income_CF!K166*(Cohort_WP!K164/Cohort_CF!K164))</f>
        <v/>
      </c>
      <c r="L164" s="1" t="str">
        <f>IF(Income_CF!L166="","",(1+'Cost and Benefit Parameters'!$C$17)*Income_CF!L166*(Cohort_WP!L164/Cohort_CF!L164))</f>
        <v/>
      </c>
      <c r="M164" s="1" t="str">
        <f>IF(Income_CF!M166="","",(1+'Cost and Benefit Parameters'!$C$17)*Income_CF!M166*(Cohort_WP!M164/Cohort_CF!M164))</f>
        <v/>
      </c>
      <c r="N164" s="1" t="str">
        <f>IF(Income_CF!N166="","",(1+'Cost and Benefit Parameters'!$C$17)*Income_CF!N166*(Cohort_WP!N164/Cohort_CF!N164))</f>
        <v/>
      </c>
      <c r="O164" s="1" t="str">
        <f>IF(Income_CF!O166="","",(1+'Cost and Benefit Parameters'!$C$17)*Income_CF!O166*(Cohort_WP!O164/Cohort_CF!O164))</f>
        <v/>
      </c>
      <c r="P164" s="1" t="str">
        <f>IF(Income_CF!P166="","",(1+'Cost and Benefit Parameters'!$C$17)*Income_CF!P166*(Cohort_WP!P164/Cohort_CF!P164))</f>
        <v/>
      </c>
      <c r="Q164" s="1" t="str">
        <f>IF(Income_CF!Q166="","",(1+'Cost and Benefit Parameters'!$C$17)*Income_CF!Q166*(Cohort_WP!Q164/Cohort_CF!Q164))</f>
        <v/>
      </c>
      <c r="R164" s="1" t="str">
        <f>IF(Income_CF!R166="","",(1+'Cost and Benefit Parameters'!$C$17)*Income_CF!R166*(Cohort_WP!R164/Cohort_CF!R164))</f>
        <v/>
      </c>
      <c r="S164" s="1" t="str">
        <f>IF(Income_CF!S166="","",(1+'Cost and Benefit Parameters'!$C$17)*Income_CF!S166*(Cohort_WP!S164/Cohort_CF!S164))</f>
        <v/>
      </c>
      <c r="T164" s="1" t="str">
        <f>IF(Income_CF!T166="","",(1+'Cost and Benefit Parameters'!$C$17)*Income_CF!T166*(Cohort_WP!T164/Cohort_CF!T164))</f>
        <v/>
      </c>
      <c r="U164" s="1" t="str">
        <f>IF(Income_CF!U166="","",(1+'Cost and Benefit Parameters'!$C$17)*Income_CF!U166*(Cohort_WP!U164/Cohort_CF!U164))</f>
        <v/>
      </c>
      <c r="V164" s="1" t="str">
        <f>IF(Income_CF!V166="","",(1+'Cost and Benefit Parameters'!$C$17)*Income_CF!V166*(Cohort_WP!V164/Cohort_CF!V164))</f>
        <v/>
      </c>
      <c r="W164" s="1" t="str">
        <f>IF(Income_CF!W166="","",(1+'Cost and Benefit Parameters'!$C$17)*Income_CF!W166*(Cohort_WP!W164/Cohort_CF!W164))</f>
        <v/>
      </c>
      <c r="X164" s="1" t="str">
        <f>IF(Income_CF!X166="","",(1+'Cost and Benefit Parameters'!$C$17)*Income_CF!X166*(Cohort_WP!X164/Cohort_CF!X164))</f>
        <v/>
      </c>
      <c r="Y164" s="1" t="str">
        <f>IF(Income_CF!Y166="","",(1+'Cost and Benefit Parameters'!$C$17)*Income_CF!Y166*(Cohort_WP!Y164/Cohort_CF!Y164))</f>
        <v/>
      </c>
      <c r="Z164" s="1">
        <f>IF(Income_CF!Z166="","",(1+'Cost and Benefit Parameters'!$C$17)*Income_CF!Z166*(Cohort_WP!Z164/Cohort_CF!Z164))</f>
        <v>611130.25065055606</v>
      </c>
      <c r="AA164" s="1">
        <f>IF(Income_CF!AA166="","",(1+'Cost and Benefit Parameters'!$C$17)*Income_CF!AA166*(Cohort_WP!AA164/Cohort_CF!AA164))</f>
        <v>634837.40747265541</v>
      </c>
      <c r="AB164" s="1">
        <f>IF(Income_CF!AB166="","",(1+'Cost and Benefit Parameters'!$C$17)*Income_CF!AB166*(Cohort_WP!AB164/Cohort_CF!AB164))</f>
        <v>659068.65992366371</v>
      </c>
      <c r="AC164" s="1">
        <f>IF(Income_CF!AC166="","",(1+'Cost and Benefit Parameters'!$C$17)*Income_CF!AC166*(Cohort_WP!AC164/Cohort_CF!AC164))</f>
        <v>683814.38878018921</v>
      </c>
      <c r="AD164" s="1">
        <f>IF(Income_CF!AD166="","",(1+'Cost and Benefit Parameters'!$C$17)*Income_CF!AD166*(Cohort_WP!AD164/Cohort_CF!AD164))</f>
        <v>713402.17493280896</v>
      </c>
      <c r="AE164" s="1">
        <f>IF(Income_CF!AE166="","",(1+'Cost and Benefit Parameters'!$C$17)*Income_CF!AE166*(Cohort_WP!AE164/Cohort_CF!AE164))</f>
        <v>738856.79781947646</v>
      </c>
      <c r="AF164" s="1">
        <f>IF(Income_CF!AF166="","",(1+'Cost and Benefit Parameters'!$C$17)*Income_CF!AF166*(Cohort_WP!AF164/Cohort_CF!AF164))</f>
        <v>764760.66302834381</v>
      </c>
      <c r="AG164" s="1">
        <f>IF(Income_CF!AG166="","",(1+'Cost and Benefit Parameters'!$C$17)*Income_CF!AG166*(Cohort_WP!AG164/Cohort_CF!AG164))</f>
        <v>791097.90066366596</v>
      </c>
      <c r="AH164" s="1">
        <f>IF(Income_CF!AH166="","",(1+'Cost and Benefit Parameters'!$C$17)*Income_CF!AH166*(Cohort_WP!AH164/Cohort_CF!AH164))</f>
        <v>817851.29618539463</v>
      </c>
      <c r="AI164" s="1">
        <f>IF(Income_CF!AI166="","",(1+'Cost and Benefit Parameters'!$C$17)*Income_CF!AI166*(Cohort_WP!AI164/Cohort_CF!AI164))</f>
        <v>845002.28611425345</v>
      </c>
      <c r="AJ164" s="1">
        <f>IF(Income_CF!AJ166="","",(1+'Cost and Benefit Parameters'!$C$17)*Income_CF!AJ166*(Cohort_WP!AJ164/Cohort_CF!AJ164))</f>
        <v>872530.95770349319</v>
      </c>
      <c r="AK164" s="1">
        <f>IF(Income_CF!AK166="","",(1+'Cost and Benefit Parameters'!$C$17)*Income_CF!AK166*(Cohort_WP!AK164/Cohort_CF!AK164))</f>
        <v>900416.05271261453</v>
      </c>
      <c r="AL164" s="1">
        <f>IF(Income_CF!AL166="","",(1+'Cost and Benefit Parameters'!$C$17)*Income_CF!AL166*(Cohort_WP!AL164/Cohort_CF!AL164))</f>
        <v>928634.97540538921</v>
      </c>
      <c r="AM164" s="1">
        <f>IF(Income_CF!AM166="","",(1+'Cost and Benefit Parameters'!$C$17)*Income_CF!AM166*(Cohort_WP!AM164/Cohort_CF!AM164))</f>
        <v>957163.80488054524</v>
      </c>
      <c r="AN164" s="1">
        <f>IF(Income_CF!AN166="","",(1+'Cost and Benefit Parameters'!$C$17)*Income_CF!AN166*(Cohort_WP!AN164/Cohort_CF!AN164))</f>
        <v>985977.31182842003</v>
      </c>
      <c r="AO164" s="1">
        <f>IF(Income_CF!AO166="","",(1+'Cost and Benefit Parameters'!$C$17)*Income_CF!AO166*(Cohort_WP!AO164/Cohort_CF!AO164))</f>
        <v>1015048.9797911064</v>
      </c>
      <c r="AP164" s="1">
        <f>IF(Income_CF!AP166="","",(1+'Cost and Benefit Parameters'!$C$17)*Income_CF!AP166*(Cohort_WP!AP164/Cohort_CF!AP164))</f>
        <v>1044351.0309866439</v>
      </c>
      <c r="AQ164" s="1">
        <f>IF(Income_CF!AQ166="","",(1+'Cost and Benefit Parameters'!$C$17)*Income_CF!AQ166*(Cohort_WP!AQ164/Cohort_CF!AQ164))</f>
        <v>1073854.4567404131</v>
      </c>
      <c r="AR164" s="1">
        <f>IF(Income_CF!AR166="","",(1+'Cost and Benefit Parameters'!$C$17)*Income_CF!AR166*(Cohort_WP!AR164/Cohort_CF!AR164))</f>
        <v>1103529.0525483601</v>
      </c>
      <c r="AS164" s="1">
        <f>IF(Income_CF!AS166="","",(1+'Cost and Benefit Parameters'!$C$17)*Income_CF!AS166*(Cohort_WP!AS164/Cohort_CF!AS164))</f>
        <v>1133343.4577778226</v>
      </c>
      <c r="AT164" s="1">
        <f>IF(Income_CF!AT166="","",(1+'Cost and Benefit Parameters'!$C$17)*Income_CF!AT166*(Cohort_WP!AT164/Cohort_CF!AT164))</f>
        <v>1163265.1999920546</v>
      </c>
      <c r="AU164" s="1">
        <f>IF(Income_CF!AU166="","",(1+'Cost and Benefit Parameters'!$C$17)*Income_CF!AU166*(Cohort_WP!AU164/Cohort_CF!AU164))</f>
        <v>1193260.7438645719</v>
      </c>
      <c r="AV164" s="1">
        <f>IF(Income_CF!AV166="","",(1+'Cost and Benefit Parameters'!$C$17)*Income_CF!AV166*(Cohort_WP!AV164/Cohort_CF!AV164))</f>
        <v>1223295.5446288676</v>
      </c>
      <c r="AW164" s="1">
        <f>IF(Income_CF!AW166="","",(1+'Cost and Benefit Parameters'!$C$17)*Income_CF!AW166*(Cohort_WP!AW164/Cohort_CF!AW164))</f>
        <v>1253334.1059884543</v>
      </c>
      <c r="AX164" s="1">
        <f>IF(Income_CF!AX166="","",(1+'Cost and Benefit Parameters'!$C$17)*Income_CF!AX166*(Cohort_WP!AX164/Cohort_CF!AX164))</f>
        <v>1283340.0423911768</v>
      </c>
      <c r="AY164" s="1">
        <f>IF(Income_CF!AY166="","",(1+'Cost and Benefit Parameters'!$C$17)*Income_CF!AY166*(Cohort_WP!AY164/Cohort_CF!AY164))</f>
        <v>1313276.1455507074</v>
      </c>
      <c r="AZ164" s="1">
        <f>IF(Income_CF!AZ166="","",(1+'Cost and Benefit Parameters'!$C$17)*Income_CF!AZ166*(Cohort_WP!AZ164/Cohort_CF!AZ164))</f>
        <v>1343104.4550773343</v>
      </c>
      <c r="BA164" s="1">
        <f>IF(Income_CF!BA166="","",(1+'Cost and Benefit Parameters'!$C$17)*Income_CF!BA166*(Cohort_WP!BA164/Cohort_CF!BA164))</f>
        <v>1372786.3330591591</v>
      </c>
      <c r="BB164" s="1">
        <f>IF(Income_CF!BB166="","",(1+'Cost and Benefit Parameters'!$C$17)*Income_CF!BB166*(Cohort_WP!BB164/Cohort_CF!BB164))</f>
        <v>1402282.5424144818</v>
      </c>
      <c r="BC164" s="1">
        <f>IF(Income_CF!BC166="","",(1+'Cost and Benefit Parameters'!$C$17)*Income_CF!BC166*(Cohort_WP!BC164/Cohort_CF!BC164))</f>
        <v>1431553.3288158348</v>
      </c>
      <c r="BD164" s="1">
        <f>IF(Income_CF!BD166="","",(1+'Cost and Benefit Parameters'!$C$17)*Income_CF!BD166*(Cohort_WP!BD164/Cohort_CF!BD164))</f>
        <v>1460558.5059666962</v>
      </c>
      <c r="BE164" s="1">
        <f>IF(Income_CF!BE166="","",(1+'Cost and Benefit Parameters'!$C$17)*Income_CF!BE166*(Cohort_WP!BE164/Cohort_CF!BE164))</f>
        <v>1489257.5439927219</v>
      </c>
      <c r="BF164" s="1">
        <f>IF(Income_CF!BF166="","",(1+'Cost and Benefit Parameters'!$C$17)*Income_CF!BF166*(Cohort_WP!BF164/Cohort_CF!BF164))</f>
        <v>1517609.6606912564</v>
      </c>
      <c r="BG164" s="1">
        <f>IF(Income_CF!BG166="","",(1+'Cost and Benefit Parameters'!$C$17)*Income_CF!BG166*(Cohort_WP!BG164/Cohort_CF!BG164))</f>
        <v>1545573.9153653623</v>
      </c>
      <c r="BH164" s="1">
        <f>IF(Income_CF!BH166="","",(1+'Cost and Benefit Parameters'!$C$17)*Income_CF!BH166*(Cohort_WP!BH164/Cohort_CF!BH164))</f>
        <v>1573109.3049522771</v>
      </c>
      <c r="BI164" s="1">
        <f>IF(Income_CF!BI166="","",(1+'Cost and Benefit Parameters'!$C$17)*Income_CF!BI166*(Cohort_WP!BI164/Cohort_CF!BI164))</f>
        <v>1600174.8621408667</v>
      </c>
      <c r="BJ164" s="1">
        <f>IF(Income_CF!BJ166="","",(1+'Cost and Benefit Parameters'!$C$17)*Income_CF!BJ166*(Cohort_WP!BJ164/Cohort_CF!BJ164))</f>
        <v>1626729.7551584123</v>
      </c>
      <c r="BK164" s="1">
        <f>IF(Income_CF!BK166="","",(1+'Cost and Benefit Parameters'!$C$17)*Income_CF!BK166*(Cohort_WP!BK164/Cohort_CF!BK164))</f>
        <v>1652733.3888943738</v>
      </c>
      <c r="BL164" s="1">
        <f>IF(Income_CF!BL166="","",(1+'Cost and Benefit Parameters'!$C$17)*Income_CF!BL166*(Cohort_WP!BL164/Cohort_CF!BL164))</f>
        <v>1678145.5070170714</v>
      </c>
      <c r="BM164" s="1">
        <f>IF(Income_CF!BM166="","",(1+'Cost and Benefit Parameters'!$C$17)*Income_CF!BM166*(Cohort_WP!BM164/Cohort_CF!BM164))</f>
        <v>1702926.2947294905</v>
      </c>
    </row>
    <row r="165" spans="1:72" x14ac:dyDescent="0.55000000000000004">
      <c r="A165" s="640"/>
      <c r="B165" s="329" t="s">
        <v>525</v>
      </c>
      <c r="C165" s="329"/>
      <c r="D165" s="329"/>
      <c r="E165" s="329"/>
      <c r="F165" s="329"/>
      <c r="G165" s="335">
        <f>SUM(G145:G164)</f>
        <v>348519.04250808147</v>
      </c>
      <c r="H165" s="335">
        <f t="shared" ref="H165:BM165" si="13">SUM(H145:H164)</f>
        <v>721013.5165624877</v>
      </c>
      <c r="I165" s="335">
        <f t="shared" si="13"/>
        <v>1118501.5695234882</v>
      </c>
      <c r="J165" s="335">
        <f t="shared" si="13"/>
        <v>1542026.4074634716</v>
      </c>
      <c r="K165" s="335">
        <f t="shared" si="13"/>
        <v>1995130.4915487934</v>
      </c>
      <c r="L165" s="335">
        <f t="shared" si="13"/>
        <v>2476344.1139067085</v>
      </c>
      <c r="M165" s="335">
        <f t="shared" si="13"/>
        <v>2986766.7573043979</v>
      </c>
      <c r="N165" s="335">
        <f t="shared" si="13"/>
        <v>3527521.8386122654</v>
      </c>
      <c r="O165" s="335">
        <f t="shared" si="13"/>
        <v>4099756.6599951866</v>
      </c>
      <c r="P165" s="335">
        <f t="shared" si="13"/>
        <v>4704642.356190132</v>
      </c>
      <c r="Q165" s="335">
        <f t="shared" si="13"/>
        <v>5343373.8400149662</v>
      </c>
      <c r="R165" s="335">
        <f t="shared" si="13"/>
        <v>6017169.7483945675</v>
      </c>
      <c r="S165" s="335">
        <f t="shared" si="13"/>
        <v>6727272.3913289336</v>
      </c>
      <c r="T165" s="335">
        <f t="shared" si="13"/>
        <v>7474947.7063623145</v>
      </c>
      <c r="U165" s="335">
        <f t="shared" si="13"/>
        <v>8261485.2212425163</v>
      </c>
      <c r="V165" s="335">
        <f t="shared" si="13"/>
        <v>9088198.0275843572</v>
      </c>
      <c r="W165" s="335">
        <f t="shared" si="13"/>
        <v>9956422.7684701979</v>
      </c>
      <c r="X165" s="335">
        <f t="shared" si="13"/>
        <v>10867519.643033076</v>
      </c>
      <c r="Y165" s="335">
        <f t="shared" si="13"/>
        <v>11822872.431173395</v>
      </c>
      <c r="Z165" s="335">
        <f t="shared" si="13"/>
        <v>12823888.541658005</v>
      </c>
      <c r="AA165" s="335">
        <f t="shared" si="13"/>
        <v>13242534.928769715</v>
      </c>
      <c r="AB165" s="335">
        <f t="shared" si="13"/>
        <v>13666428.375505142</v>
      </c>
      <c r="AC165" s="335">
        <f t="shared" si="13"/>
        <v>14095208.86281205</v>
      </c>
      <c r="AD165" s="335">
        <f t="shared" si="13"/>
        <v>14528495.235824846</v>
      </c>
      <c r="AE165" s="335">
        <f t="shared" si="13"/>
        <v>14961416.746542713</v>
      </c>
      <c r="AF165" s="335">
        <f t="shared" si="13"/>
        <v>15398179.782337928</v>
      </c>
      <c r="AG165" s="335">
        <f t="shared" si="13"/>
        <v>15838375.396168318</v>
      </c>
      <c r="AH165" s="335">
        <f t="shared" si="13"/>
        <v>16281576.68391181</v>
      </c>
      <c r="AI165" s="335">
        <f t="shared" si="13"/>
        <v>16727339.288939487</v>
      </c>
      <c r="AJ165" s="335">
        <f t="shared" si="13"/>
        <v>17175201.972969756</v>
      </c>
      <c r="AK165" s="335">
        <f t="shared" si="13"/>
        <v>17624687.253018361</v>
      </c>
      <c r="AL165" s="335">
        <f t="shared" si="13"/>
        <v>18075302.103978213</v>
      </c>
      <c r="AM165" s="335">
        <f t="shared" si="13"/>
        <v>18526538.72607702</v>
      </c>
      <c r="AN165" s="335">
        <f t="shared" si="13"/>
        <v>18977875.376170229</v>
      </c>
      <c r="AO165" s="335">
        <f t="shared" si="13"/>
        <v>19428777.261534166</v>
      </c>
      <c r="AP165" s="335">
        <f t="shared" si="13"/>
        <v>19878697.494529989</v>
      </c>
      <c r="AQ165" s="335">
        <f t="shared" si="13"/>
        <v>20327078.106215667</v>
      </c>
      <c r="AR165" s="335">
        <f t="shared" si="13"/>
        <v>20773351.116691489</v>
      </c>
      <c r="AS165" s="335">
        <f t="shared" si="13"/>
        <v>21216939.659676481</v>
      </c>
      <c r="AT165" s="335">
        <f t="shared" si="13"/>
        <v>21657259.15853044</v>
      </c>
      <c r="AU165" s="335">
        <f t="shared" si="13"/>
        <v>21108813.777294546</v>
      </c>
      <c r="AV165" s="335">
        <f t="shared" si="13"/>
        <v>20513019.624432873</v>
      </c>
      <c r="AW165" s="335">
        <f t="shared" si="13"/>
        <v>19868415.802198119</v>
      </c>
      <c r="AX165" s="335">
        <f t="shared" si="13"/>
        <v>19173534.14709596</v>
      </c>
      <c r="AY165" s="335">
        <f t="shared" si="13"/>
        <v>18426899.927845925</v>
      </c>
      <c r="AZ165" s="335">
        <f t="shared" si="13"/>
        <v>17627032.495764073</v>
      </c>
      <c r="BA165" s="335">
        <f t="shared" si="13"/>
        <v>16772445.881907344</v>
      </c>
      <c r="BB165" s="335">
        <f t="shared" si="13"/>
        <v>15861649.335313629</v>
      </c>
      <c r="BC165" s="335">
        <f t="shared" si="13"/>
        <v>14893147.796686118</v>
      </c>
      <c r="BD165" s="335">
        <f t="shared" si="13"/>
        <v>13865442.301906392</v>
      </c>
      <c r="BE165" s="335">
        <f t="shared" si="13"/>
        <v>12777030.30981789</v>
      </c>
      <c r="BF165" s="335">
        <f t="shared" si="13"/>
        <v>11626405.948799921</v>
      </c>
      <c r="BG165" s="335">
        <f t="shared" si="13"/>
        <v>10412060.176751923</v>
      </c>
      <c r="BH165" s="335">
        <f t="shared" si="13"/>
        <v>9132480.8492281567</v>
      </c>
      <c r="BI165" s="335">
        <f t="shared" si="13"/>
        <v>7786152.6906041587</v>
      </c>
      <c r="BJ165" s="335">
        <f t="shared" si="13"/>
        <v>6371557.1633171877</v>
      </c>
      <c r="BK165" s="335">
        <f t="shared" si="13"/>
        <v>4887172.2304035397</v>
      </c>
      <c r="BL165" s="335">
        <f t="shared" si="13"/>
        <v>3331472.0067544407</v>
      </c>
      <c r="BM165" s="335">
        <f t="shared" si="13"/>
        <v>1702926.2947294905</v>
      </c>
      <c r="BN165" s="329"/>
      <c r="BO165" s="329"/>
      <c r="BP165" s="329"/>
      <c r="BQ165" s="329"/>
      <c r="BR165" s="329"/>
      <c r="BS165" s="329"/>
      <c r="BT165" s="329"/>
    </row>
    <row r="166" spans="1:72" x14ac:dyDescent="0.55000000000000004">
      <c r="B166" s="329" t="s">
        <v>526</v>
      </c>
      <c r="C166" s="329"/>
      <c r="D166" s="329"/>
      <c r="E166" s="329"/>
      <c r="F166" s="329"/>
      <c r="G166" s="329">
        <f>'Cost and Benefit Parameters'!$C$44*G165</f>
        <v>137665.02179069218</v>
      </c>
      <c r="H166" s="329">
        <f>'Cost and Benefit Parameters'!$C$44*H165</f>
        <v>284800.33904218266</v>
      </c>
      <c r="I166" s="329">
        <f>'Cost and Benefit Parameters'!$C$44*I165</f>
        <v>441808.11996177788</v>
      </c>
      <c r="J166" s="329">
        <f>'Cost and Benefit Parameters'!$C$44*J165</f>
        <v>609100.4309480713</v>
      </c>
      <c r="K166" s="329">
        <f>'Cost and Benefit Parameters'!$C$44*K165</f>
        <v>788076.5441617734</v>
      </c>
      <c r="L166" s="329">
        <f>'Cost and Benefit Parameters'!$C$44*L165</f>
        <v>978155.92499314994</v>
      </c>
      <c r="M166" s="329">
        <f>'Cost and Benefit Parameters'!$C$44*M165</f>
        <v>1179772.8691352373</v>
      </c>
      <c r="N166" s="329">
        <f>'Cost and Benefit Parameters'!$C$44*N165</f>
        <v>1393371.1262518449</v>
      </c>
      <c r="O166" s="329">
        <f>'Cost and Benefit Parameters'!$C$44*O165</f>
        <v>1619403.8806980988</v>
      </c>
      <c r="P166" s="329">
        <f>'Cost and Benefit Parameters'!$C$44*P165</f>
        <v>1858333.7306951021</v>
      </c>
      <c r="Q166" s="329">
        <f>'Cost and Benefit Parameters'!$C$44*Q165</f>
        <v>2110632.6668059118</v>
      </c>
      <c r="R166" s="329">
        <f>'Cost and Benefit Parameters'!$C$44*R165</f>
        <v>2376782.0506158541</v>
      </c>
      <c r="S166" s="329">
        <f>'Cost and Benefit Parameters'!$C$44*S165</f>
        <v>2657272.5945749287</v>
      </c>
      <c r="T166" s="329">
        <f>'Cost and Benefit Parameters'!$C$44*T165</f>
        <v>2952604.3440131145</v>
      </c>
      <c r="U166" s="329">
        <f>'Cost and Benefit Parameters'!$C$44*U165</f>
        <v>3263286.6623907941</v>
      </c>
      <c r="V166" s="329">
        <f>'Cost and Benefit Parameters'!$C$44*V165</f>
        <v>3589838.2208958212</v>
      </c>
      <c r="W166" s="329">
        <f>'Cost and Benefit Parameters'!$C$44*W165</f>
        <v>3932786.9935457283</v>
      </c>
      <c r="X166" s="329">
        <f>'Cost and Benefit Parameters'!$C$44*X165</f>
        <v>4292670.2589980653</v>
      </c>
      <c r="Y166" s="329">
        <f>'Cost and Benefit Parameters'!$C$44*Y165</f>
        <v>4670034.610313491</v>
      </c>
      <c r="Z166" s="329">
        <f>'Cost and Benefit Parameters'!$C$44*Z165</f>
        <v>5065435.9739549123</v>
      </c>
      <c r="AA166" s="329">
        <f>'Cost and Benefit Parameters'!$C$44*AA165</f>
        <v>5230801.2968640374</v>
      </c>
      <c r="AB166" s="329">
        <f>'Cost and Benefit Parameters'!$C$44*AB165</f>
        <v>5398239.2083245311</v>
      </c>
      <c r="AC166" s="329">
        <f>'Cost and Benefit Parameters'!$C$44*AC165</f>
        <v>5567607.5008107601</v>
      </c>
      <c r="AD166" s="329">
        <f>'Cost and Benefit Parameters'!$C$44*AD165</f>
        <v>5738755.6181508144</v>
      </c>
      <c r="AE166" s="329">
        <f>'Cost and Benefit Parameters'!$C$44*AE165</f>
        <v>5909759.6148843719</v>
      </c>
      <c r="AF166" s="329">
        <f>'Cost and Benefit Parameters'!$C$44*AF165</f>
        <v>6082281.0140234819</v>
      </c>
      <c r="AG166" s="329">
        <f>'Cost and Benefit Parameters'!$C$44*AG165</f>
        <v>6256158.2814864861</v>
      </c>
      <c r="AH166" s="329">
        <f>'Cost and Benefit Parameters'!$C$44*AH165</f>
        <v>6431222.7901451653</v>
      </c>
      <c r="AI166" s="329">
        <f>'Cost and Benefit Parameters'!$C$44*AI165</f>
        <v>6607299.0191310979</v>
      </c>
      <c r="AJ166" s="329">
        <f>'Cost and Benefit Parameters'!$C$44*AJ165</f>
        <v>6784204.7793230535</v>
      </c>
      <c r="AK166" s="329">
        <f>'Cost and Benefit Parameters'!$C$44*AK165</f>
        <v>6961751.4649422532</v>
      </c>
      <c r="AL166" s="329">
        <f>'Cost and Benefit Parameters'!$C$44*AL165</f>
        <v>7139744.3310713945</v>
      </c>
      <c r="AM166" s="329">
        <f>'Cost and Benefit Parameters'!$C$44*AM165</f>
        <v>7317982.7968004234</v>
      </c>
      <c r="AN166" s="329">
        <f>'Cost and Benefit Parameters'!$C$44*AN165</f>
        <v>7496260.7735872408</v>
      </c>
      <c r="AO166" s="329">
        <f>'Cost and Benefit Parameters'!$C$44*AO165</f>
        <v>7674367.0183059955</v>
      </c>
      <c r="AP166" s="329">
        <f>'Cost and Benefit Parameters'!$C$44*AP165</f>
        <v>7852085.5103393458</v>
      </c>
      <c r="AQ166" s="329">
        <f>'Cost and Benefit Parameters'!$C$44*AQ165</f>
        <v>8029195.8519551884</v>
      </c>
      <c r="AR166" s="329">
        <f>'Cost and Benefit Parameters'!$C$44*AR165</f>
        <v>8205473.6910931384</v>
      </c>
      <c r="AS166" s="329">
        <f>'Cost and Benefit Parameters'!$C$44*AS165</f>
        <v>8380691.1655722102</v>
      </c>
      <c r="AT166" s="329">
        <f>'Cost and Benefit Parameters'!$C$44*AT165</f>
        <v>8554617.3676195238</v>
      </c>
      <c r="AU166" s="329">
        <f>'Cost and Benefit Parameters'!$C$44*AU165</f>
        <v>8337981.4420313463</v>
      </c>
      <c r="AV166" s="329">
        <f>'Cost and Benefit Parameters'!$C$44*AV165</f>
        <v>8102642.7516509853</v>
      </c>
      <c r="AW166" s="329">
        <f>'Cost and Benefit Parameters'!$C$44*AW165</f>
        <v>7848024.2418682575</v>
      </c>
      <c r="AX166" s="329">
        <f>'Cost and Benefit Parameters'!$C$44*AX165</f>
        <v>7573545.9881029045</v>
      </c>
      <c r="AY166" s="329">
        <f>'Cost and Benefit Parameters'!$C$44*AY165</f>
        <v>7278625.4714991404</v>
      </c>
      <c r="AZ166" s="329">
        <f>'Cost and Benefit Parameters'!$C$44*AZ165</f>
        <v>6962677.8358268095</v>
      </c>
      <c r="BA166" s="329">
        <f>'Cost and Benefit Parameters'!$C$44*BA165</f>
        <v>6625116.1233534012</v>
      </c>
      <c r="BB166" s="329">
        <f>'Cost and Benefit Parameters'!$C$44*BB165</f>
        <v>6265351.4874488842</v>
      </c>
      <c r="BC166" s="329">
        <f>'Cost and Benefit Parameters'!$C$44*BC165</f>
        <v>5882793.3796910169</v>
      </c>
      <c r="BD166" s="329">
        <f>'Cost and Benefit Parameters'!$C$44*BD165</f>
        <v>5476849.7092530252</v>
      </c>
      <c r="BE166" s="329">
        <f>'Cost and Benefit Parameters'!$C$44*BE165</f>
        <v>5046926.9723780667</v>
      </c>
      <c r="BF166" s="329">
        <f>'Cost and Benefit Parameters'!$C$44*BF165</f>
        <v>4592430.3497759691</v>
      </c>
      <c r="BG166" s="329">
        <f>'Cost and Benefit Parameters'!$C$44*BG165</f>
        <v>4112763.7698170096</v>
      </c>
      <c r="BH166" s="329">
        <f>'Cost and Benefit Parameters'!$C$44*BH165</f>
        <v>3607329.935445122</v>
      </c>
      <c r="BI166" s="329">
        <f>'Cost and Benefit Parameters'!$C$44*BI165</f>
        <v>3075530.3127886429</v>
      </c>
      <c r="BJ166" s="329">
        <f>'Cost and Benefit Parameters'!$C$44*BJ165</f>
        <v>2516765.0795102892</v>
      </c>
      <c r="BK166" s="329">
        <f>'Cost and Benefit Parameters'!$C$44*BK165</f>
        <v>1930433.0310093982</v>
      </c>
      <c r="BL166" s="329">
        <f>'Cost and Benefit Parameters'!$C$44*BL165</f>
        <v>1315931.4426680042</v>
      </c>
      <c r="BM166" s="329">
        <f>'Cost and Benefit Parameters'!$C$44*BM165</f>
        <v>672655.88641814876</v>
      </c>
      <c r="BN166" s="329"/>
      <c r="BO166" s="329"/>
      <c r="BP166" s="329"/>
      <c r="BQ166" s="329"/>
      <c r="BR166" s="329"/>
      <c r="BS166" s="329"/>
      <c r="BT166" s="329"/>
    </row>
    <row r="167" spans="1:72" x14ac:dyDescent="0.55000000000000004">
      <c r="A167" s="638" t="s">
        <v>488</v>
      </c>
      <c r="B167" s="128" t="s">
        <v>499</v>
      </c>
      <c r="C167" s="332"/>
      <c r="D167" s="332"/>
      <c r="E167" s="332"/>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row>
    <row r="168" spans="1:72" x14ac:dyDescent="0.55000000000000004">
      <c r="A168" s="639"/>
      <c r="B168" t="s">
        <v>466</v>
      </c>
      <c r="G168" s="1">
        <f>IF(Income_CF!G170="","",(1+'Cost and Benefit Parameters'!$C$17)*Income_CF!G170*(Cohort_WP!G168/Cohort_CF!G168))</f>
        <v>1196089.9096398724</v>
      </c>
      <c r="H168" s="1">
        <f>IF(Income_CF!H170="","",(1+'Cost and Benefit Parameters'!$C$17)*Income_CF!H170*(Cohort_WP!H168/Cohort_CF!H168))</f>
        <v>1242489.0054643357</v>
      </c>
      <c r="I168" s="1">
        <f>IF(Income_CF!I170="","",(1+'Cost and Benefit Parameters'!$C$17)*Income_CF!I170*(Cohort_WP!I168/Cohort_CF!I168))</f>
        <v>1289913.8490614817</v>
      </c>
      <c r="J168" s="1">
        <f>IF(Income_CF!J170="","",(1+'Cost and Benefit Parameters'!$C$17)*Income_CF!J170*(Cohort_WP!J168/Cohort_CF!J168))</f>
        <v>1338345.6139110646</v>
      </c>
      <c r="K168" s="1">
        <f>IF(Income_CF!K170="","",(1+'Cost and Benefit Parameters'!$C$17)*Income_CF!K170*(Cohort_WP!K168/Cohort_CF!K168))</f>
        <v>1396254.1406581176</v>
      </c>
      <c r="L168" s="1">
        <f>IF(Income_CF!L170="","",(1+'Cost and Benefit Parameters'!$C$17)*Income_CF!L170*(Cohort_WP!L168/Cohort_CF!L168))</f>
        <v>1446073.3364122487</v>
      </c>
      <c r="M168" s="1">
        <f>IF(Income_CF!M170="","",(1+'Cost and Benefit Parameters'!$C$17)*Income_CF!M170*(Cohort_WP!M168/Cohort_CF!M168))</f>
        <v>1496771.7787885102</v>
      </c>
      <c r="N168" s="1">
        <f>IF(Income_CF!N170="","",(1+'Cost and Benefit Parameters'!$C$17)*Income_CF!N170*(Cohort_WP!N168/Cohort_CF!N168))</f>
        <v>1548318.4075961376</v>
      </c>
      <c r="O168" s="1">
        <f>IF(Income_CF!O170="","",(1+'Cost and Benefit Parameters'!$C$17)*Income_CF!O170*(Cohort_WP!O168/Cohort_CF!O168))</f>
        <v>1600679.5309378151</v>
      </c>
      <c r="P168" s="1">
        <f>IF(Income_CF!P170="","",(1+'Cost and Benefit Parameters'!$C$17)*Income_CF!P170*(Cohort_WP!P168/Cohort_CF!P168))</f>
        <v>1653818.8168037522</v>
      </c>
      <c r="Q168" s="1">
        <f>IF(Income_CF!Q170="","",(1+'Cost and Benefit Parameters'!$C$17)*Income_CF!Q170*(Cohort_WP!Q168/Cohort_CF!Q168))</f>
        <v>1707697.2924292488</v>
      </c>
      <c r="R168" s="1">
        <f>IF(Income_CF!R170="","",(1+'Cost and Benefit Parameters'!$C$17)*Income_CF!R170*(Cohort_WP!R168/Cohort_CF!R168))</f>
        <v>1762273.3516805363</v>
      </c>
      <c r="S168" s="1">
        <f>IF(Income_CF!S170="","",(1+'Cost and Benefit Parameters'!$C$17)*Income_CF!S170*(Cohort_WP!S168/Cohort_CF!S168))</f>
        <v>1817502.7707083223</v>
      </c>
      <c r="T168" s="1">
        <f>IF(Income_CF!T170="","",(1+'Cost and Benefit Parameters'!$C$17)*Income_CF!T170*(Cohort_WP!T168/Cohort_CF!T168))</f>
        <v>1873338.7320811176</v>
      </c>
      <c r="U168" s="1">
        <f>IF(Income_CF!U170="","",(1+'Cost and Benefit Parameters'!$C$17)*Income_CF!U170*(Cohort_WP!U168/Cohort_CF!U168))</f>
        <v>1929731.8575809672</v>
      </c>
      <c r="V168" s="1">
        <f>IF(Income_CF!V170="","",(1+'Cost and Benefit Parameters'!$C$17)*Income_CF!V170*(Cohort_WP!V168/Cohort_CF!V168))</f>
        <v>1986630.2498133171</v>
      </c>
      <c r="W168" s="1">
        <f>IF(Income_CF!W170="","",(1+'Cost and Benefit Parameters'!$C$17)*Income_CF!W170*(Cohort_WP!W168/Cohort_CF!W168))</f>
        <v>2043979.5427495192</v>
      </c>
      <c r="X168" s="1">
        <f>IF(Income_CF!X170="","",(1+'Cost and Benefit Parameters'!$C$17)*Income_CF!X170*(Cohort_WP!X168/Cohort_CF!X168))</f>
        <v>2101722.9612864475</v>
      </c>
      <c r="Y168" s="1">
        <f>IF(Income_CF!Y170="","",(1+'Cost and Benefit Parameters'!$C$17)*Income_CF!Y170*(Cohort_WP!Y168/Cohort_CF!Y168))</f>
        <v>2159801.3898714231</v>
      </c>
      <c r="Z168" s="1">
        <f>IF(Income_CF!Z170="","",(1+'Cost and Benefit Parameters'!$C$17)*Income_CF!Z170*(Cohort_WP!Z168/Cohort_CF!Z168))</f>
        <v>2218153.4502037559</v>
      </c>
      <c r="AA168" s="1">
        <f>IF(Income_CF!AA170="","",(1+'Cost and Benefit Parameters'!$C$17)*Income_CF!AA170*(Cohort_WP!AA168/Cohort_CF!AA168))</f>
        <v>2276715.5879856599</v>
      </c>
      <c r="AB168" s="1">
        <f>IF(Income_CF!AB170="","",(1+'Cost and Benefit Parameters'!$C$17)*Income_CF!AB170*(Cohort_WP!AB168/Cohort_CF!AB168))</f>
        <v>2335422.1686562886</v>
      </c>
      <c r="AC168" s="1">
        <f>IF(Income_CF!AC170="","",(1+'Cost and Benefit Parameters'!$C$17)*Income_CF!AC170*(Cohort_WP!AC168/Cohort_CF!AC168))</f>
        <v>2394205.5820022593</v>
      </c>
      <c r="AD168" s="1">
        <f>IF(Income_CF!AD170="","",(1+'Cost and Benefit Parameters'!$C$17)*Income_CF!AD170*(Cohort_WP!AD168/Cohort_CF!AD168))</f>
        <v>2452996.3554978482</v>
      </c>
      <c r="AE168" s="1">
        <f>IF(Income_CF!AE170="","",(1+'Cost and Benefit Parameters'!$C$17)*Income_CF!AE170*(Cohort_WP!AE168/Cohort_CF!AE168))</f>
        <v>2511723.2761868294</v>
      </c>
      <c r="AF168" s="1">
        <f>IF(Income_CF!AF170="","",(1+'Cost and Benefit Parameters'!$C$17)*Income_CF!AF170*(Cohort_WP!AF168/Cohort_CF!AF168))</f>
        <v>2570313.5208767904</v>
      </c>
      <c r="AG168" s="1">
        <f>IF(Income_CF!AG170="","",(1+'Cost and Benefit Parameters'!$C$17)*Income_CF!AG170*(Cohort_WP!AG168/Cohort_CF!AG168))</f>
        <v>2628692.794376072</v>
      </c>
      <c r="AH168" s="1">
        <f>IF(Income_CF!AH170="","",(1+'Cost and Benefit Parameters'!$C$17)*Income_CF!AH170*(Cohort_WP!AH168/Cohort_CF!AH168))</f>
        <v>2686785.4754623538</v>
      </c>
      <c r="AI168" s="1">
        <f>IF(Income_CF!AI170="","",(1+'Cost and Benefit Parameters'!$C$17)*Income_CF!AI170*(Cohort_WP!AI168/Cohort_CF!AI168))</f>
        <v>2744514.7702321196</v>
      </c>
      <c r="AJ168" s="1">
        <f>IF(Income_CF!AJ170="","",(1+'Cost and Benefit Parameters'!$C$17)*Income_CF!AJ170*(Cohort_WP!AJ168/Cohort_CF!AJ168))</f>
        <v>2801802.8724404667</v>
      </c>
      <c r="AK168" s="1">
        <f>IF(Income_CF!AK170="","",(1+'Cost and Benefit Parameters'!$C$17)*Income_CF!AK170*(Cohort_WP!AK168/Cohort_CF!AK168))</f>
        <v>2858571.130402714</v>
      </c>
      <c r="AL168" s="1">
        <f>IF(Income_CF!AL170="","",(1+'Cost and Benefit Parameters'!$C$17)*Income_CF!AL170*(Cohort_WP!AL168/Cohort_CF!AL168))</f>
        <v>2914740.219991649</v>
      </c>
      <c r="AM168" s="1">
        <f>IF(Income_CF!AM170="","",(1+'Cost and Benefit Parameters'!$C$17)*Income_CF!AM170*(Cohort_WP!AM168/Cohort_CF!AM168))</f>
        <v>2970230.3232289706</v>
      </c>
      <c r="AN168" s="1">
        <f>IF(Income_CF!AN170="","",(1+'Cost and Benefit Parameters'!$C$17)*Income_CF!AN170*(Cohort_WP!AN168/Cohort_CF!AN168))</f>
        <v>3024961.3119350472</v>
      </c>
      <c r="AO168" s="1">
        <f>IF(Income_CF!AO170="","",(1+'Cost and Benefit Parameters'!$C$17)*Income_CF!AO170*(Cohort_WP!AO168/Cohort_CF!AO168))</f>
        <v>3078852.935869311</v>
      </c>
      <c r="AP168" s="1">
        <f>IF(Income_CF!AP170="","",(1+'Cost and Benefit Parameters'!$C$17)*Income_CF!AP170*(Cohort_WP!AP168/Cohort_CF!AP168))</f>
        <v>3131825.0147634428</v>
      </c>
      <c r="AQ168" s="1">
        <f>IF(Income_CF!AQ170="","",(1+'Cost and Benefit Parameters'!$C$17)*Income_CF!AQ170*(Cohort_WP!AQ168/Cohort_CF!AQ168))</f>
        <v>3183797.6336217667</v>
      </c>
      <c r="AR168" s="1">
        <f>IF(Income_CF!AR170="","",(1+'Cost and Benefit Parameters'!$C$17)*Income_CF!AR170*(Cohort_WP!AR168/Cohort_CF!AR168))</f>
        <v>3234691.3406383069</v>
      </c>
      <c r="AS168" s="1">
        <f>IF(Income_CF!AS170="","",(1+'Cost and Benefit Parameters'!$C$17)*Income_CF!AS170*(Cohort_WP!AS168/Cohort_CF!AS168))</f>
        <v>3284427.3470571977</v>
      </c>
      <c r="AT168" s="1">
        <f>IF(Income_CF!AT170="","",(1+'Cost and Benefit Parameters'!$C$17)*Income_CF!AT170*(Cohort_WP!AT168/Cohort_CF!AT168))</f>
        <v>3332927.7282839501</v>
      </c>
      <c r="AU168" s="1" t="str">
        <f>IF(Income_CF!AU170="","",(1+'Cost and Benefit Parameters'!$C$17)*Income_CF!AU170*(Cohort_WP!AU168/Cohort_CF!AU168))</f>
        <v/>
      </c>
      <c r="AV168" s="1" t="str">
        <f>IF(Income_CF!AV170="","",(1+'Cost and Benefit Parameters'!$C$17)*Income_CF!AV170*(Cohort_WP!AV168/Cohort_CF!AV168))</f>
        <v/>
      </c>
      <c r="AW168" s="1" t="str">
        <f>IF(Income_CF!AW170="","",(1+'Cost and Benefit Parameters'!$C$17)*Income_CF!AW170*(Cohort_WP!AW168/Cohort_CF!AW168))</f>
        <v/>
      </c>
      <c r="AX168" s="1" t="str">
        <f>IF(Income_CF!AX170="","",(1+'Cost and Benefit Parameters'!$C$17)*Income_CF!AX170*(Cohort_WP!AX168/Cohort_CF!AX168))</f>
        <v/>
      </c>
      <c r="AY168" s="1" t="str">
        <f>IF(Income_CF!AY170="","",(1+'Cost and Benefit Parameters'!$C$17)*Income_CF!AY170*(Cohort_WP!AY168/Cohort_CF!AY168))</f>
        <v/>
      </c>
      <c r="AZ168" s="1" t="str">
        <f>IF(Income_CF!AZ170="","",(1+'Cost and Benefit Parameters'!$C$17)*Income_CF!AZ170*(Cohort_WP!AZ168/Cohort_CF!AZ168))</f>
        <v/>
      </c>
      <c r="BA168" s="1" t="str">
        <f>IF(Income_CF!BA170="","",(1+'Cost and Benefit Parameters'!$C$17)*Income_CF!BA170*(Cohort_WP!BA168/Cohort_CF!BA168))</f>
        <v/>
      </c>
      <c r="BB168" s="1" t="str">
        <f>IF(Income_CF!BB170="","",(1+'Cost and Benefit Parameters'!$C$17)*Income_CF!BB170*(Cohort_WP!BB168/Cohort_CF!BB168))</f>
        <v/>
      </c>
      <c r="BC168" s="1" t="str">
        <f>IF(Income_CF!BC170="","",(1+'Cost and Benefit Parameters'!$C$17)*Income_CF!BC170*(Cohort_WP!BC168/Cohort_CF!BC168))</f>
        <v/>
      </c>
      <c r="BD168" s="1" t="str">
        <f>IF(Income_CF!BD170="","",(1+'Cost and Benefit Parameters'!$C$17)*Income_CF!BD170*(Cohort_WP!BD168/Cohort_CF!BD168))</f>
        <v/>
      </c>
      <c r="BE168" s="1" t="str">
        <f>IF(Income_CF!BE170="","",(1+'Cost and Benefit Parameters'!$C$17)*Income_CF!BE170*(Cohort_WP!BE168/Cohort_CF!BE168))</f>
        <v/>
      </c>
      <c r="BF168" s="1" t="str">
        <f>IF(Income_CF!BF170="","",(1+'Cost and Benefit Parameters'!$C$17)*Income_CF!BF170*(Cohort_WP!BF168/Cohort_CF!BF168))</f>
        <v/>
      </c>
      <c r="BG168" s="1" t="str">
        <f>IF(Income_CF!BG170="","",(1+'Cost and Benefit Parameters'!$C$17)*Income_CF!BG170*(Cohort_WP!BG168/Cohort_CF!BG168))</f>
        <v/>
      </c>
      <c r="BH168" s="1" t="str">
        <f>IF(Income_CF!BH170="","",(1+'Cost and Benefit Parameters'!$C$17)*Income_CF!BH170*(Cohort_WP!BH168/Cohort_CF!BH168))</f>
        <v/>
      </c>
      <c r="BI168" s="1" t="str">
        <f>IF(Income_CF!BI170="","",(1+'Cost and Benefit Parameters'!$C$17)*Income_CF!BI170*(Cohort_WP!BI168/Cohort_CF!BI168))</f>
        <v/>
      </c>
      <c r="BJ168" s="1" t="str">
        <f>IF(Income_CF!BJ170="","",(1+'Cost and Benefit Parameters'!$C$17)*Income_CF!BJ170*(Cohort_WP!BJ168/Cohort_CF!BJ168))</f>
        <v/>
      </c>
      <c r="BK168" s="1" t="str">
        <f>IF(Income_CF!BK170="","",(1+'Cost and Benefit Parameters'!$C$17)*Income_CF!BK170*(Cohort_WP!BK168/Cohort_CF!BK168))</f>
        <v/>
      </c>
      <c r="BL168" s="1" t="str">
        <f>IF(Income_CF!BL170="","",(1+'Cost and Benefit Parameters'!$C$17)*Income_CF!BL170*(Cohort_WP!BL168/Cohort_CF!BL168))</f>
        <v/>
      </c>
      <c r="BM168" s="1" t="str">
        <f>IF(Income_CF!BM170="","",(1+'Cost and Benefit Parameters'!$C$17)*Income_CF!BM170*(Cohort_WP!BM168/Cohort_CF!BM168))</f>
        <v/>
      </c>
    </row>
    <row r="169" spans="1:72" x14ac:dyDescent="0.55000000000000004">
      <c r="A169" s="639"/>
      <c r="B169" t="s">
        <v>468</v>
      </c>
      <c r="G169" s="1" t="str">
        <f>IF(Income_CF!G171="","",(1+'Cost and Benefit Parameters'!$C$17)*Income_CF!G171*(Cohort_WP!G169/Cohort_CF!G169))</f>
        <v/>
      </c>
      <c r="H169" s="1">
        <f>IF(Income_CF!H171="","",(1+'Cost and Benefit Parameters'!$C$17)*Income_CF!H171*(Cohort_WP!H169/Cohort_CF!H169))</f>
        <v>1231972.6069290682</v>
      </c>
      <c r="I169" s="1">
        <f>IF(Income_CF!I171="","",(1+'Cost and Benefit Parameters'!$C$17)*Income_CF!I171*(Cohort_WP!I169/Cohort_CF!I169))</f>
        <v>1279763.6756282658</v>
      </c>
      <c r="J169" s="1">
        <f>IF(Income_CF!J171="","",(1+'Cost and Benefit Parameters'!$C$17)*Income_CF!J171*(Cohort_WP!J169/Cohort_CF!J169))</f>
        <v>1328611.264533326</v>
      </c>
      <c r="K169" s="1">
        <f>IF(Income_CF!K171="","",(1+'Cost and Benefit Parameters'!$C$17)*Income_CF!K171*(Cohort_WP!K169/Cohort_CF!K169))</f>
        <v>1378495.9823283963</v>
      </c>
      <c r="L169" s="1">
        <f>IF(Income_CF!L171="","",(1+'Cost and Benefit Parameters'!$C$17)*Income_CF!L171*(Cohort_WP!L169/Cohort_CF!L169))</f>
        <v>1438141.7648778611</v>
      </c>
      <c r="M169" s="1">
        <f>IF(Income_CF!M171="","",(1+'Cost and Benefit Parameters'!$C$17)*Income_CF!M171*(Cohort_WP!M169/Cohort_CF!M169))</f>
        <v>1489455.5365046163</v>
      </c>
      <c r="N169" s="1">
        <f>IF(Income_CF!N171="","",(1+'Cost and Benefit Parameters'!$C$17)*Income_CF!N171*(Cohort_WP!N169/Cohort_CF!N169))</f>
        <v>1541674.9321521656</v>
      </c>
      <c r="O169" s="1">
        <f>IF(Income_CF!O171="","",(1+'Cost and Benefit Parameters'!$C$17)*Income_CF!O171*(Cohort_WP!O169/Cohort_CF!O169))</f>
        <v>1594767.9598240217</v>
      </c>
      <c r="P169" s="1">
        <f>IF(Income_CF!P171="","",(1+'Cost and Benefit Parameters'!$C$17)*Income_CF!P171*(Cohort_WP!P169/Cohort_CF!P169))</f>
        <v>1648699.9168659493</v>
      </c>
      <c r="Q169" s="1">
        <f>IF(Income_CF!Q171="","",(1+'Cost and Benefit Parameters'!$C$17)*Income_CF!Q171*(Cohort_WP!Q169/Cohort_CF!Q169))</f>
        <v>1703433.381307865</v>
      </c>
      <c r="R169" s="1">
        <f>IF(Income_CF!R171="","",(1+'Cost and Benefit Parameters'!$C$17)*Income_CF!R171*(Cohort_WP!R169/Cohort_CF!R169))</f>
        <v>1758928.2112021262</v>
      </c>
      <c r="S169" s="1">
        <f>IF(Income_CF!S171="","",(1+'Cost and Benefit Parameters'!$C$17)*Income_CF!S171*(Cohort_WP!S169/Cohort_CF!S169))</f>
        <v>1815141.5522309525</v>
      </c>
      <c r="T169" s="1">
        <f>IF(Income_CF!T171="","",(1+'Cost and Benefit Parameters'!$C$17)*Income_CF!T171*(Cohort_WP!T169/Cohort_CF!T169))</f>
        <v>1872027.853829572</v>
      </c>
      <c r="U169" s="1">
        <f>IF(Income_CF!U171="","",(1+'Cost and Benefit Parameters'!$C$17)*Income_CF!U171*(Cohort_WP!U169/Cohort_CF!U169))</f>
        <v>1929538.8940435513</v>
      </c>
      <c r="V169" s="1">
        <f>IF(Income_CF!V171="","",(1+'Cost and Benefit Parameters'!$C$17)*Income_CF!V171*(Cohort_WP!V169/Cohort_CF!V169))</f>
        <v>1987623.8133083959</v>
      </c>
      <c r="W169" s="1">
        <f>IF(Income_CF!W171="","",(1+'Cost and Benefit Parameters'!$C$17)*Income_CF!W171*(Cohort_WP!W169/Cohort_CF!W169))</f>
        <v>2046229.1573077168</v>
      </c>
      <c r="X169" s="1">
        <f>IF(Income_CF!X171="","",(1+'Cost and Benefit Parameters'!$C$17)*Income_CF!X171*(Cohort_WP!X169/Cohort_CF!X169))</f>
        <v>2105298.9290320049</v>
      </c>
      <c r="Y169" s="1">
        <f>IF(Income_CF!Y171="","",(1+'Cost and Benefit Parameters'!$C$17)*Income_CF!Y171*(Cohort_WP!Y169/Cohort_CF!Y169))</f>
        <v>2164774.6501250411</v>
      </c>
      <c r="Z169" s="1">
        <f>IF(Income_CF!Z171="","",(1+'Cost and Benefit Parameters'!$C$17)*Income_CF!Z171*(Cohort_WP!Z169/Cohort_CF!Z169))</f>
        <v>2224595.431567566</v>
      </c>
      <c r="AA169" s="1">
        <f>IF(Income_CF!AA171="","",(1+'Cost and Benefit Parameters'!$C$17)*Income_CF!AA171*(Cohort_WP!AA169/Cohort_CF!AA169))</f>
        <v>2284698.0537098679</v>
      </c>
      <c r="AB169" s="1">
        <f>IF(Income_CF!AB171="","",(1+'Cost and Benefit Parameters'!$C$17)*Income_CF!AB171*(Cohort_WP!AB169/Cohort_CF!AB169))</f>
        <v>2345017.0556252301</v>
      </c>
      <c r="AC169" s="1">
        <f>IF(Income_CF!AC171="","",(1+'Cost and Benefit Parameters'!$C$17)*Income_CF!AC171*(Cohort_WP!AC169/Cohort_CF!AC169))</f>
        <v>2405484.8337159771</v>
      </c>
      <c r="AD169" s="1">
        <f>IF(Income_CF!AD171="","",(1+'Cost and Benefit Parameters'!$C$17)*Income_CF!AD171*(Cohort_WP!AD169/Cohort_CF!AD169))</f>
        <v>2466031.7494623265</v>
      </c>
      <c r="AE169" s="1">
        <f>IF(Income_CF!AE171="","",(1+'Cost and Benefit Parameters'!$C$17)*Income_CF!AE171*(Cohort_WP!AE169/Cohort_CF!AE169))</f>
        <v>2526586.2461627838</v>
      </c>
      <c r="AF169" s="1">
        <f>IF(Income_CF!AF171="","",(1+'Cost and Benefit Parameters'!$C$17)*Income_CF!AF171*(Cohort_WP!AF169/Cohort_CF!AF169))</f>
        <v>2587074.9744724347</v>
      </c>
      <c r="AG169" s="1">
        <f>IF(Income_CF!AG171="","",(1+'Cost and Benefit Parameters'!$C$17)*Income_CF!AG171*(Cohort_WP!AG169/Cohort_CF!AG169))</f>
        <v>2647422.9265030939</v>
      </c>
      <c r="AH169" s="1">
        <f>IF(Income_CF!AH171="","",(1+'Cost and Benefit Parameters'!$C$17)*Income_CF!AH171*(Cohort_WP!AH169/Cohort_CF!AH169))</f>
        <v>2707553.5782073541</v>
      </c>
      <c r="AI169" s="1">
        <f>IF(Income_CF!AI171="","",(1+'Cost and Benefit Parameters'!$C$17)*Income_CF!AI171*(Cohort_WP!AI169/Cohort_CF!AI169))</f>
        <v>2767389.0397262238</v>
      </c>
      <c r="AJ169" s="1">
        <f>IF(Income_CF!AJ171="","",(1+'Cost and Benefit Parameters'!$C$17)*Income_CF!AJ171*(Cohort_WP!AJ169/Cohort_CF!AJ169))</f>
        <v>2826850.2133390834</v>
      </c>
      <c r="AK169" s="1">
        <f>IF(Income_CF!AK171="","",(1+'Cost and Benefit Parameters'!$C$17)*Income_CF!AK171*(Cohort_WP!AK169/Cohort_CF!AK169))</f>
        <v>2885856.9586136816</v>
      </c>
      <c r="AL169" s="1">
        <f>IF(Income_CF!AL171="","",(1+'Cost and Benefit Parameters'!$C$17)*Income_CF!AL171*(Cohort_WP!AL169/Cohort_CF!AL169))</f>
        <v>2944328.2643147949</v>
      </c>
      <c r="AM169" s="1">
        <f>IF(Income_CF!AM171="","",(1+'Cost and Benefit Parameters'!$C$17)*Income_CF!AM171*(Cohort_WP!AM169/Cohort_CF!AM169))</f>
        <v>3002182.4265913987</v>
      </c>
      <c r="AN169" s="1">
        <f>IF(Income_CF!AN171="","",(1+'Cost and Benefit Parameters'!$C$17)*Income_CF!AN171*(Cohort_WP!AN169/Cohort_CF!AN169))</f>
        <v>3059337.2329258393</v>
      </c>
      <c r="AO169" s="1">
        <f>IF(Income_CF!AO171="","",(1+'Cost and Benefit Parameters'!$C$17)*Income_CF!AO171*(Cohort_WP!AO169/Cohort_CF!AO169))</f>
        <v>3115710.1512930994</v>
      </c>
      <c r="AP169" s="1">
        <f>IF(Income_CF!AP171="","",(1+'Cost and Benefit Parameters'!$C$17)*Income_CF!AP171*(Cohort_WP!AP169/Cohort_CF!AP169))</f>
        <v>3171218.5239453902</v>
      </c>
      <c r="AQ169" s="1">
        <f>IF(Income_CF!AQ171="","",(1+'Cost and Benefit Parameters'!$C$17)*Income_CF!AQ171*(Cohort_WP!AQ169/Cohort_CF!AQ169))</f>
        <v>3225779.7652063463</v>
      </c>
      <c r="AR169" s="1">
        <f>IF(Income_CF!AR171="","",(1+'Cost and Benefit Parameters'!$C$17)*Income_CF!AR171*(Cohort_WP!AR169/Cohort_CF!AR169))</f>
        <v>3279311.5626304201</v>
      </c>
      <c r="AS169" s="1">
        <f>IF(Income_CF!AS171="","",(1+'Cost and Benefit Parameters'!$C$17)*Income_CF!AS171*(Cohort_WP!AS169/Cohort_CF!AS169))</f>
        <v>3331732.0808574567</v>
      </c>
      <c r="AT169" s="1">
        <f>IF(Income_CF!AT171="","",(1+'Cost and Benefit Parameters'!$C$17)*Income_CF!AT171*(Cohort_WP!AT169/Cohort_CF!AT169))</f>
        <v>3382960.1674689124</v>
      </c>
      <c r="AU169" s="1">
        <f>IF(Income_CF!AU171="","",(1+'Cost and Benefit Parameters'!$C$17)*Income_CF!AU171*(Cohort_WP!AU169/Cohort_CF!AU169))</f>
        <v>3432915.5601324686</v>
      </c>
      <c r="AV169" s="1" t="str">
        <f>IF(Income_CF!AV171="","",(1+'Cost and Benefit Parameters'!$C$17)*Income_CF!AV171*(Cohort_WP!AV169/Cohort_CF!AV169))</f>
        <v/>
      </c>
      <c r="AW169" s="1" t="str">
        <f>IF(Income_CF!AW171="","",(1+'Cost and Benefit Parameters'!$C$17)*Income_CF!AW171*(Cohort_WP!AW169/Cohort_CF!AW169))</f>
        <v/>
      </c>
      <c r="AX169" s="1" t="str">
        <f>IF(Income_CF!AX171="","",(1+'Cost and Benefit Parameters'!$C$17)*Income_CF!AX171*(Cohort_WP!AX169/Cohort_CF!AX169))</f>
        <v/>
      </c>
      <c r="AY169" s="1" t="str">
        <f>IF(Income_CF!AY171="","",(1+'Cost and Benefit Parameters'!$C$17)*Income_CF!AY171*(Cohort_WP!AY169/Cohort_CF!AY169))</f>
        <v/>
      </c>
      <c r="AZ169" s="1" t="str">
        <f>IF(Income_CF!AZ171="","",(1+'Cost and Benefit Parameters'!$C$17)*Income_CF!AZ171*(Cohort_WP!AZ169/Cohort_CF!AZ169))</f>
        <v/>
      </c>
      <c r="BA169" s="1" t="str">
        <f>IF(Income_CF!BA171="","",(1+'Cost and Benefit Parameters'!$C$17)*Income_CF!BA171*(Cohort_WP!BA169/Cohort_CF!BA169))</f>
        <v/>
      </c>
      <c r="BB169" s="1" t="str">
        <f>IF(Income_CF!BB171="","",(1+'Cost and Benefit Parameters'!$C$17)*Income_CF!BB171*(Cohort_WP!BB169/Cohort_CF!BB169))</f>
        <v/>
      </c>
      <c r="BC169" s="1" t="str">
        <f>IF(Income_CF!BC171="","",(1+'Cost and Benefit Parameters'!$C$17)*Income_CF!BC171*(Cohort_WP!BC169/Cohort_CF!BC169))</f>
        <v/>
      </c>
      <c r="BD169" s="1" t="str">
        <f>IF(Income_CF!BD171="","",(1+'Cost and Benefit Parameters'!$C$17)*Income_CF!BD171*(Cohort_WP!BD169/Cohort_CF!BD169))</f>
        <v/>
      </c>
      <c r="BE169" s="1" t="str">
        <f>IF(Income_CF!BE171="","",(1+'Cost and Benefit Parameters'!$C$17)*Income_CF!BE171*(Cohort_WP!BE169/Cohort_CF!BE169))</f>
        <v/>
      </c>
      <c r="BF169" s="1" t="str">
        <f>IF(Income_CF!BF171="","",(1+'Cost and Benefit Parameters'!$C$17)*Income_CF!BF171*(Cohort_WP!BF169/Cohort_CF!BF169))</f>
        <v/>
      </c>
      <c r="BG169" s="1" t="str">
        <f>IF(Income_CF!BG171="","",(1+'Cost and Benefit Parameters'!$C$17)*Income_CF!BG171*(Cohort_WP!BG169/Cohort_CF!BG169))</f>
        <v/>
      </c>
      <c r="BH169" s="1" t="str">
        <f>IF(Income_CF!BH171="","",(1+'Cost and Benefit Parameters'!$C$17)*Income_CF!BH171*(Cohort_WP!BH169/Cohort_CF!BH169))</f>
        <v/>
      </c>
      <c r="BI169" s="1" t="str">
        <f>IF(Income_CF!BI171="","",(1+'Cost and Benefit Parameters'!$C$17)*Income_CF!BI171*(Cohort_WP!BI169/Cohort_CF!BI169))</f>
        <v/>
      </c>
      <c r="BJ169" s="1" t="str">
        <f>IF(Income_CF!BJ171="","",(1+'Cost and Benefit Parameters'!$C$17)*Income_CF!BJ171*(Cohort_WP!BJ169/Cohort_CF!BJ169))</f>
        <v/>
      </c>
      <c r="BK169" s="1" t="str">
        <f>IF(Income_CF!BK171="","",(1+'Cost and Benefit Parameters'!$C$17)*Income_CF!BK171*(Cohort_WP!BK169/Cohort_CF!BK169))</f>
        <v/>
      </c>
      <c r="BL169" s="1" t="str">
        <f>IF(Income_CF!BL171="","",(1+'Cost and Benefit Parameters'!$C$17)*Income_CF!BL171*(Cohort_WP!BL169/Cohort_CF!BL169))</f>
        <v/>
      </c>
      <c r="BM169" s="1" t="str">
        <f>IF(Income_CF!BM171="","",(1+'Cost and Benefit Parameters'!$C$17)*Income_CF!BM171*(Cohort_WP!BM169/Cohort_CF!BM169))</f>
        <v/>
      </c>
    </row>
    <row r="170" spans="1:72" x14ac:dyDescent="0.55000000000000004">
      <c r="A170" s="639"/>
      <c r="B170" t="s">
        <v>469</v>
      </c>
      <c r="G170" s="1" t="str">
        <f>IF(Income_CF!G172="","",(1+'Cost and Benefit Parameters'!$C$17)*Income_CF!G172*(Cohort_WP!G170/Cohort_CF!G170))</f>
        <v/>
      </c>
      <c r="H170" s="1" t="str">
        <f>IF(Income_CF!H172="","",(1+'Cost and Benefit Parameters'!$C$17)*Income_CF!H172*(Cohort_WP!H170/Cohort_CF!H170))</f>
        <v/>
      </c>
      <c r="I170" s="1">
        <f>IF(Income_CF!I172="","",(1+'Cost and Benefit Parameters'!$C$17)*Income_CF!I172*(Cohort_WP!I170/Cohort_CF!I170))</f>
        <v>1268931.7851369404</v>
      </c>
      <c r="J170" s="1">
        <f>IF(Income_CF!J172="","",(1+'Cost and Benefit Parameters'!$C$17)*Income_CF!J172*(Cohort_WP!J170/Cohort_CF!J170))</f>
        <v>1318156.5858971137</v>
      </c>
      <c r="K170" s="1">
        <f>IF(Income_CF!K172="","",(1+'Cost and Benefit Parameters'!$C$17)*Income_CF!K172*(Cohort_WP!K170/Cohort_CF!K170))</f>
        <v>1368469.6024693258</v>
      </c>
      <c r="L170" s="1">
        <f>IF(Income_CF!L172="","",(1+'Cost and Benefit Parameters'!$C$17)*Income_CF!L172*(Cohort_WP!L170/Cohort_CF!L170))</f>
        <v>1419850.8617982483</v>
      </c>
      <c r="M170" s="1">
        <f>IF(Income_CF!M172="","",(1+'Cost and Benefit Parameters'!$C$17)*Income_CF!M172*(Cohort_WP!M170/Cohort_CF!M170))</f>
        <v>1481286.017824197</v>
      </c>
      <c r="N170" s="1">
        <f>IF(Income_CF!N172="","",(1+'Cost and Benefit Parameters'!$C$17)*Income_CF!N172*(Cohort_WP!N170/Cohort_CF!N170))</f>
        <v>1534139.2025997543</v>
      </c>
      <c r="O170" s="1">
        <f>IF(Income_CF!O172="","",(1+'Cost and Benefit Parameters'!$C$17)*Income_CF!O172*(Cohort_WP!O170/Cohort_CF!O170))</f>
        <v>1587925.1801167303</v>
      </c>
      <c r="P170" s="1">
        <f>IF(Income_CF!P172="","",(1+'Cost and Benefit Parameters'!$C$17)*Income_CF!P172*(Cohort_WP!P170/Cohort_CF!P170))</f>
        <v>1642610.9986187422</v>
      </c>
      <c r="Q170" s="1">
        <f>IF(Income_CF!Q172="","",(1+'Cost and Benefit Parameters'!$C$17)*Income_CF!Q172*(Cohort_WP!Q170/Cohort_CF!Q170))</f>
        <v>1698160.914371928</v>
      </c>
      <c r="R170" s="1">
        <f>IF(Income_CF!R172="","",(1+'Cost and Benefit Parameters'!$C$17)*Income_CF!R172*(Cohort_WP!R170/Cohort_CF!R170))</f>
        <v>1754536.3827471004</v>
      </c>
      <c r="S170" s="1">
        <f>IF(Income_CF!S172="","",(1+'Cost and Benefit Parameters'!$C$17)*Income_CF!S172*(Cohort_WP!S170/Cohort_CF!S170))</f>
        <v>1811696.0575381899</v>
      </c>
      <c r="T170" s="1">
        <f>IF(Income_CF!T172="","",(1+'Cost and Benefit Parameters'!$C$17)*Income_CF!T172*(Cohort_WP!T170/Cohort_CF!T170))</f>
        <v>1869595.7987978812</v>
      </c>
      <c r="U170" s="1">
        <f>IF(Income_CF!U172="","",(1+'Cost and Benefit Parameters'!$C$17)*Income_CF!U172*(Cohort_WP!U170/Cohort_CF!U170))</f>
        <v>1928188.6894444595</v>
      </c>
      <c r="V170" s="1">
        <f>IF(Income_CF!V172="","",(1+'Cost and Benefit Parameters'!$C$17)*Income_CF!V172*(Cohort_WP!V170/Cohort_CF!V170))</f>
        <v>1987425.0608648574</v>
      </c>
      <c r="W170" s="1">
        <f>IF(Income_CF!W172="","",(1+'Cost and Benefit Parameters'!$C$17)*Income_CF!W172*(Cohort_WP!W170/Cohort_CF!W170))</f>
        <v>2047252.527707648</v>
      </c>
      <c r="X170" s="1">
        <f>IF(Income_CF!X172="","",(1+'Cost and Benefit Parameters'!$C$17)*Income_CF!X172*(Cohort_WP!X170/Cohort_CF!X170))</f>
        <v>2107616.0320269484</v>
      </c>
      <c r="Y170" s="1">
        <f>IF(Income_CF!Y172="","",(1+'Cost and Benefit Parameters'!$C$17)*Income_CF!Y172*(Cohort_WP!Y170/Cohort_CF!Y170))</f>
        <v>2168457.8969029645</v>
      </c>
      <c r="Z170" s="1">
        <f>IF(Income_CF!Z172="","",(1+'Cost and Benefit Parameters'!$C$17)*Income_CF!Z172*(Cohort_WP!Z170/Cohort_CF!Z170))</f>
        <v>2229717.8896287922</v>
      </c>
      <c r="AA170" s="1">
        <f>IF(Income_CF!AA172="","",(1+'Cost and Benefit Parameters'!$C$17)*Income_CF!AA172*(Cohort_WP!AA170/Cohort_CF!AA170))</f>
        <v>2291333.2945145927</v>
      </c>
      <c r="AB170" s="1">
        <f>IF(Income_CF!AB172="","",(1+'Cost and Benefit Parameters'!$C$17)*Income_CF!AB172*(Cohort_WP!AB170/Cohort_CF!AB170))</f>
        <v>2353238.9953211639</v>
      </c>
      <c r="AC170" s="1">
        <f>IF(Income_CF!AC172="","",(1+'Cost and Benefit Parameters'!$C$17)*Income_CF!AC172*(Cohort_WP!AC170/Cohort_CF!AC170))</f>
        <v>2415367.5672939876</v>
      </c>
      <c r="AD170" s="1">
        <f>IF(Income_CF!AD172="","",(1+'Cost and Benefit Parameters'!$C$17)*Income_CF!AD172*(Cohort_WP!AD170/Cohort_CF!AD170))</f>
        <v>2477649.3787274561</v>
      </c>
      <c r="AE170" s="1">
        <f>IF(Income_CF!AE172="","",(1+'Cost and Benefit Parameters'!$C$17)*Income_CF!AE172*(Cohort_WP!AE170/Cohort_CF!AE170))</f>
        <v>2540012.7019461966</v>
      </c>
      <c r="AF170" s="1">
        <f>IF(Income_CF!AF172="","",(1+'Cost and Benefit Parameters'!$C$17)*Income_CF!AF172*(Cohort_WP!AF170/Cohort_CF!AF170))</f>
        <v>2602383.8335476676</v>
      </c>
      <c r="AG170" s="1">
        <f>IF(Income_CF!AG172="","",(1+'Cost and Benefit Parameters'!$C$17)*Income_CF!AG172*(Cohort_WP!AG170/Cohort_CF!AG170))</f>
        <v>2664687.2237066077</v>
      </c>
      <c r="AH170" s="1">
        <f>IF(Income_CF!AH172="","",(1+'Cost and Benefit Parameters'!$C$17)*Income_CF!AH172*(Cohort_WP!AH170/Cohort_CF!AH170))</f>
        <v>2726845.6142981867</v>
      </c>
      <c r="AI170" s="1">
        <f>IF(Income_CF!AI172="","",(1+'Cost and Benefit Parameters'!$C$17)*Income_CF!AI172*(Cohort_WP!AI170/Cohort_CF!AI170))</f>
        <v>2788780.1855535745</v>
      </c>
      <c r="AJ170" s="1">
        <f>IF(Income_CF!AJ172="","",(1+'Cost and Benefit Parameters'!$C$17)*Income_CF!AJ172*(Cohort_WP!AJ170/Cohort_CF!AJ170))</f>
        <v>2850410.7109180111</v>
      </c>
      <c r="AK170" s="1">
        <f>IF(Income_CF!AK172="","",(1+'Cost and Benefit Parameters'!$C$17)*Income_CF!AK172*(Cohort_WP!AK170/Cohort_CF!AK170))</f>
        <v>2911655.7197392564</v>
      </c>
      <c r="AL170" s="1">
        <f>IF(Income_CF!AL172="","",(1+'Cost and Benefit Parameters'!$C$17)*Income_CF!AL172*(Cohort_WP!AL170/Cohort_CF!AL170))</f>
        <v>2972432.6673720912</v>
      </c>
      <c r="AM170" s="1">
        <f>IF(Income_CF!AM172="","",(1+'Cost and Benefit Parameters'!$C$17)*Income_CF!AM172*(Cohort_WP!AM170/Cohort_CF!AM170))</f>
        <v>3032658.1122442391</v>
      </c>
      <c r="AN170" s="1">
        <f>IF(Income_CF!AN172="","",(1+'Cost and Benefit Parameters'!$C$17)*Income_CF!AN172*(Cohort_WP!AN170/Cohort_CF!AN170))</f>
        <v>3092247.8993891403</v>
      </c>
      <c r="AO170" s="1">
        <f>IF(Income_CF!AO172="","",(1+'Cost and Benefit Parameters'!$C$17)*Income_CF!AO172*(Cohort_WP!AO170/Cohort_CF!AO170))</f>
        <v>3151117.3499136148</v>
      </c>
      <c r="AP170" s="1">
        <f>IF(Income_CF!AP172="","",(1+'Cost and Benefit Parameters'!$C$17)*Income_CF!AP172*(Cohort_WP!AP170/Cohort_CF!AP170))</f>
        <v>3209181.4558318919</v>
      </c>
      <c r="AQ170" s="1">
        <f>IF(Income_CF!AQ172="","",(1+'Cost and Benefit Parameters'!$C$17)*Income_CF!AQ172*(Cohort_WP!AQ170/Cohort_CF!AQ170))</f>
        <v>3266355.0796637512</v>
      </c>
      <c r="AR170" s="1">
        <f>IF(Income_CF!AR172="","",(1+'Cost and Benefit Parameters'!$C$17)*Income_CF!AR172*(Cohort_WP!AR170/Cohort_CF!AR170))</f>
        <v>3322553.158162537</v>
      </c>
      <c r="AS170" s="1">
        <f>IF(Income_CF!AS172="","",(1+'Cost and Benefit Parameters'!$C$17)*Income_CF!AS172*(Cohort_WP!AS170/Cohort_CF!AS170))</f>
        <v>3377690.9095093333</v>
      </c>
      <c r="AT170" s="1">
        <f>IF(Income_CF!AT172="","",(1+'Cost and Benefit Parameters'!$C$17)*Income_CF!AT172*(Cohort_WP!AT170/Cohort_CF!AT170))</f>
        <v>3431684.0432831799</v>
      </c>
      <c r="AU170" s="1">
        <f>IF(Income_CF!AU172="","",(1+'Cost and Benefit Parameters'!$C$17)*Income_CF!AU172*(Cohort_WP!AU170/Cohort_CF!AU170))</f>
        <v>3484448.9724929808</v>
      </c>
      <c r="AV170" s="1">
        <f>IF(Income_CF!AV172="","",(1+'Cost and Benefit Parameters'!$C$17)*Income_CF!AV172*(Cohort_WP!AV170/Cohort_CF!AV170))</f>
        <v>3535903.0269364431</v>
      </c>
      <c r="AW170" s="1" t="str">
        <f>IF(Income_CF!AW172="","",(1+'Cost and Benefit Parameters'!$C$17)*Income_CF!AW172*(Cohort_WP!AW170/Cohort_CF!AW170))</f>
        <v/>
      </c>
      <c r="AX170" s="1" t="str">
        <f>IF(Income_CF!AX172="","",(1+'Cost and Benefit Parameters'!$C$17)*Income_CF!AX172*(Cohort_WP!AX170/Cohort_CF!AX170))</f>
        <v/>
      </c>
      <c r="AY170" s="1" t="str">
        <f>IF(Income_CF!AY172="","",(1+'Cost and Benefit Parameters'!$C$17)*Income_CF!AY172*(Cohort_WP!AY170/Cohort_CF!AY170))</f>
        <v/>
      </c>
      <c r="AZ170" s="1" t="str">
        <f>IF(Income_CF!AZ172="","",(1+'Cost and Benefit Parameters'!$C$17)*Income_CF!AZ172*(Cohort_WP!AZ170/Cohort_CF!AZ170))</f>
        <v/>
      </c>
      <c r="BA170" s="1" t="str">
        <f>IF(Income_CF!BA172="","",(1+'Cost and Benefit Parameters'!$C$17)*Income_CF!BA172*(Cohort_WP!BA170/Cohort_CF!BA170))</f>
        <v/>
      </c>
      <c r="BB170" s="1" t="str">
        <f>IF(Income_CF!BB172="","",(1+'Cost and Benefit Parameters'!$C$17)*Income_CF!BB172*(Cohort_WP!BB170/Cohort_CF!BB170))</f>
        <v/>
      </c>
      <c r="BC170" s="1" t="str">
        <f>IF(Income_CF!BC172="","",(1+'Cost and Benefit Parameters'!$C$17)*Income_CF!BC172*(Cohort_WP!BC170/Cohort_CF!BC170))</f>
        <v/>
      </c>
      <c r="BD170" s="1" t="str">
        <f>IF(Income_CF!BD172="","",(1+'Cost and Benefit Parameters'!$C$17)*Income_CF!BD172*(Cohort_WP!BD170/Cohort_CF!BD170))</f>
        <v/>
      </c>
      <c r="BE170" s="1" t="str">
        <f>IF(Income_CF!BE172="","",(1+'Cost and Benefit Parameters'!$C$17)*Income_CF!BE172*(Cohort_WP!BE170/Cohort_CF!BE170))</f>
        <v/>
      </c>
      <c r="BF170" s="1" t="str">
        <f>IF(Income_CF!BF172="","",(1+'Cost and Benefit Parameters'!$C$17)*Income_CF!BF172*(Cohort_WP!BF170/Cohort_CF!BF170))</f>
        <v/>
      </c>
      <c r="BG170" s="1" t="str">
        <f>IF(Income_CF!BG172="","",(1+'Cost and Benefit Parameters'!$C$17)*Income_CF!BG172*(Cohort_WP!BG170/Cohort_CF!BG170))</f>
        <v/>
      </c>
      <c r="BH170" s="1" t="str">
        <f>IF(Income_CF!BH172="","",(1+'Cost and Benefit Parameters'!$C$17)*Income_CF!BH172*(Cohort_WP!BH170/Cohort_CF!BH170))</f>
        <v/>
      </c>
      <c r="BI170" s="1" t="str">
        <f>IF(Income_CF!BI172="","",(1+'Cost and Benefit Parameters'!$C$17)*Income_CF!BI172*(Cohort_WP!BI170/Cohort_CF!BI170))</f>
        <v/>
      </c>
      <c r="BJ170" s="1" t="str">
        <f>IF(Income_CF!BJ172="","",(1+'Cost and Benefit Parameters'!$C$17)*Income_CF!BJ172*(Cohort_WP!BJ170/Cohort_CF!BJ170))</f>
        <v/>
      </c>
      <c r="BK170" s="1" t="str">
        <f>IF(Income_CF!BK172="","",(1+'Cost and Benefit Parameters'!$C$17)*Income_CF!BK172*(Cohort_WP!BK170/Cohort_CF!BK170))</f>
        <v/>
      </c>
      <c r="BL170" s="1" t="str">
        <f>IF(Income_CF!BL172="","",(1+'Cost and Benefit Parameters'!$C$17)*Income_CF!BL172*(Cohort_WP!BL170/Cohort_CF!BL170))</f>
        <v/>
      </c>
      <c r="BM170" s="1" t="str">
        <f>IF(Income_CF!BM172="","",(1+'Cost and Benefit Parameters'!$C$17)*Income_CF!BM172*(Cohort_WP!BM170/Cohort_CF!BM170))</f>
        <v/>
      </c>
    </row>
    <row r="171" spans="1:72" x14ac:dyDescent="0.55000000000000004">
      <c r="A171" s="639"/>
      <c r="B171" t="s">
        <v>470</v>
      </c>
      <c r="G171" s="1" t="str">
        <f>IF(Income_CF!G173="","",(1+'Cost and Benefit Parameters'!$C$17)*Income_CF!G173*(Cohort_WP!G171/Cohort_CF!G171))</f>
        <v/>
      </c>
      <c r="H171" s="1" t="str">
        <f>IF(Income_CF!H173="","",(1+'Cost and Benefit Parameters'!$C$17)*Income_CF!H173*(Cohort_WP!H171/Cohort_CF!H171))</f>
        <v/>
      </c>
      <c r="I171" s="1" t="str">
        <f>IF(Income_CF!I173="","",(1+'Cost and Benefit Parameters'!$C$17)*Income_CF!I173*(Cohort_WP!I171/Cohort_CF!I171))</f>
        <v/>
      </c>
      <c r="J171" s="1">
        <f>IF(Income_CF!J173="","",(1+'Cost and Benefit Parameters'!$C$17)*Income_CF!J173*(Cohort_WP!J171/Cohort_CF!J171))</f>
        <v>1306999.7386910487</v>
      </c>
      <c r="K171" s="1">
        <f>IF(Income_CF!K173="","",(1+'Cost and Benefit Parameters'!$C$17)*Income_CF!K173*(Cohort_WP!K171/Cohort_CF!K171))</f>
        <v>1357701.2834740269</v>
      </c>
      <c r="L171" s="1">
        <f>IF(Income_CF!L173="","",(1+'Cost and Benefit Parameters'!$C$17)*Income_CF!L173*(Cohort_WP!L171/Cohort_CF!L171))</f>
        <v>1409523.6905434057</v>
      </c>
      <c r="M171" s="1">
        <f>IF(Income_CF!M173="","",(1+'Cost and Benefit Parameters'!$C$17)*Income_CF!M173*(Cohort_WP!M171/Cohort_CF!M171))</f>
        <v>1462446.3876521955</v>
      </c>
      <c r="N171" s="1">
        <f>IF(Income_CF!N173="","",(1+'Cost and Benefit Parameters'!$C$17)*Income_CF!N173*(Cohort_WP!N171/Cohort_CF!N171))</f>
        <v>1525724.5983589226</v>
      </c>
      <c r="O171" s="1">
        <f>IF(Income_CF!O173="","",(1+'Cost and Benefit Parameters'!$C$17)*Income_CF!O173*(Cohort_WP!O171/Cohort_CF!O171))</f>
        <v>1580163.3786777474</v>
      </c>
      <c r="P171" s="1">
        <f>IF(Income_CF!P173="","",(1+'Cost and Benefit Parameters'!$C$17)*Income_CF!P173*(Cohort_WP!P171/Cohort_CF!P171))</f>
        <v>1635562.9355202324</v>
      </c>
      <c r="Q171" s="1">
        <f>IF(Income_CF!Q173="","",(1+'Cost and Benefit Parameters'!$C$17)*Income_CF!Q173*(Cohort_WP!Q171/Cohort_CF!Q171))</f>
        <v>1691889.3285773045</v>
      </c>
      <c r="R171" s="1">
        <f>IF(Income_CF!R173="","",(1+'Cost and Benefit Parameters'!$C$17)*Income_CF!R173*(Cohort_WP!R171/Cohort_CF!R171))</f>
        <v>1749105.7418030854</v>
      </c>
      <c r="S171" s="1">
        <f>IF(Income_CF!S173="","",(1+'Cost and Benefit Parameters'!$C$17)*Income_CF!S173*(Cohort_WP!S171/Cohort_CF!S171))</f>
        <v>1807172.4742295137</v>
      </c>
      <c r="T171" s="1">
        <f>IF(Income_CF!T173="","",(1+'Cost and Benefit Parameters'!$C$17)*Income_CF!T173*(Cohort_WP!T171/Cohort_CF!T171))</f>
        <v>1866046.9392643354</v>
      </c>
      <c r="U171" s="1">
        <f>IF(Income_CF!U173="","",(1+'Cost and Benefit Parameters'!$C$17)*Income_CF!U173*(Cohort_WP!U171/Cohort_CF!U171))</f>
        <v>1925683.6727618177</v>
      </c>
      <c r="V171" s="1">
        <f>IF(Income_CF!V173="","",(1+'Cost and Benefit Parameters'!$C$17)*Income_CF!V173*(Cohort_WP!V171/Cohort_CF!V171))</f>
        <v>1986034.3501277932</v>
      </c>
      <c r="W171" s="1">
        <f>IF(Income_CF!W173="","",(1+'Cost and Benefit Parameters'!$C$17)*Income_CF!W173*(Cohort_WP!W171/Cohort_CF!W171))</f>
        <v>2047047.8126908031</v>
      </c>
      <c r="X171" s="1">
        <f>IF(Income_CF!X173="","",(1+'Cost and Benefit Parameters'!$C$17)*Income_CF!X173*(Cohort_WP!X171/Cohort_CF!X171))</f>
        <v>2108670.1035388773</v>
      </c>
      <c r="Y171" s="1">
        <f>IF(Income_CF!Y173="","",(1+'Cost and Benefit Parameters'!$C$17)*Income_CF!Y173*(Cohort_WP!Y171/Cohort_CF!Y171))</f>
        <v>2170844.5129877566</v>
      </c>
      <c r="Z171" s="1">
        <f>IF(Income_CF!Z173="","",(1+'Cost and Benefit Parameters'!$C$17)*Income_CF!Z173*(Cohort_WP!Z171/Cohort_CF!Z171))</f>
        <v>2233511.633810054</v>
      </c>
      <c r="AA171" s="1">
        <f>IF(Income_CF!AA173="","",(1+'Cost and Benefit Parameters'!$C$17)*Income_CF!AA173*(Cohort_WP!AA171/Cohort_CF!AA171))</f>
        <v>2296609.4263176555</v>
      </c>
      <c r="AB171" s="1">
        <f>IF(Income_CF!AB173="","",(1+'Cost and Benefit Parameters'!$C$17)*Income_CF!AB173*(Cohort_WP!AB171/Cohort_CF!AB171))</f>
        <v>2360073.2933500311</v>
      </c>
      <c r="AC171" s="1">
        <f>IF(Income_CF!AC173="","",(1+'Cost and Benefit Parameters'!$C$17)*Income_CF!AC173*(Cohort_WP!AC171/Cohort_CF!AC171))</f>
        <v>2423836.1651807991</v>
      </c>
      <c r="AD171" s="1">
        <f>IF(Income_CF!AD173="","",(1+'Cost and Benefit Parameters'!$C$17)*Income_CF!AD173*(Cohort_WP!AD171/Cohort_CF!AD171))</f>
        <v>2487828.5943128066</v>
      </c>
      <c r="AE171" s="1">
        <f>IF(Income_CF!AE173="","",(1+'Cost and Benefit Parameters'!$C$17)*Income_CF!AE173*(Cohort_WP!AE171/Cohort_CF!AE171))</f>
        <v>2551978.8600892802</v>
      </c>
      <c r="AF171" s="1">
        <f>IF(Income_CF!AF173="","",(1+'Cost and Benefit Parameters'!$C$17)*Income_CF!AF173*(Cohort_WP!AF171/Cohort_CF!AF171))</f>
        <v>2616213.0830045831</v>
      </c>
      <c r="AG171" s="1">
        <f>IF(Income_CF!AG173="","",(1+'Cost and Benefit Parameters'!$C$17)*Income_CF!AG173*(Cohort_WP!AG171/Cohort_CF!AG171))</f>
        <v>2680455.3485540971</v>
      </c>
      <c r="AH171" s="1">
        <f>IF(Income_CF!AH173="","",(1+'Cost and Benefit Parameters'!$C$17)*Income_CF!AH173*(Cohort_WP!AH171/Cohort_CF!AH171))</f>
        <v>2744627.8404178061</v>
      </c>
      <c r="AI171" s="1">
        <f>IF(Income_CF!AI173="","",(1+'Cost and Benefit Parameters'!$C$17)*Income_CF!AI173*(Cohort_WP!AI171/Cohort_CF!AI171))</f>
        <v>2808650.9827271318</v>
      </c>
      <c r="AJ171" s="1">
        <f>IF(Income_CF!AJ173="","",(1+'Cost and Benefit Parameters'!$C$17)*Income_CF!AJ173*(Cohort_WP!AJ171/Cohort_CF!AJ171))</f>
        <v>2872443.5911201816</v>
      </c>
      <c r="AK171" s="1">
        <f>IF(Income_CF!AK173="","",(1+'Cost and Benefit Parameters'!$C$17)*Income_CF!AK173*(Cohort_WP!AK171/Cohort_CF!AK171))</f>
        <v>2935923.0322455517</v>
      </c>
      <c r="AL171" s="1">
        <f>IF(Income_CF!AL173="","",(1+'Cost and Benefit Parameters'!$C$17)*Income_CF!AL173*(Cohort_WP!AL171/Cohort_CF!AL171))</f>
        <v>2999005.3913314333</v>
      </c>
      <c r="AM171" s="1">
        <f>IF(Income_CF!AM173="","",(1+'Cost and Benefit Parameters'!$C$17)*Income_CF!AM173*(Cohort_WP!AM171/Cohort_CF!AM171))</f>
        <v>3061605.6473932541</v>
      </c>
      <c r="AN171" s="1">
        <f>IF(Income_CF!AN173="","",(1+'Cost and Benefit Parameters'!$C$17)*Income_CF!AN173*(Cohort_WP!AN171/Cohort_CF!AN171))</f>
        <v>3123637.855611566</v>
      </c>
      <c r="AO171" s="1">
        <f>IF(Income_CF!AO173="","",(1+'Cost and Benefit Parameters'!$C$17)*Income_CF!AO173*(Cohort_WP!AO171/Cohort_CF!AO171))</f>
        <v>3185015.3363708151</v>
      </c>
      <c r="AP171" s="1">
        <f>IF(Income_CF!AP173="","",(1+'Cost and Benefit Parameters'!$C$17)*Income_CF!AP173*(Cohort_WP!AP171/Cohort_CF!AP171))</f>
        <v>3245650.870411023</v>
      </c>
      <c r="AQ171" s="1">
        <f>IF(Income_CF!AQ173="","",(1+'Cost and Benefit Parameters'!$C$17)*Income_CF!AQ173*(Cohort_WP!AQ171/Cohort_CF!AQ171))</f>
        <v>3305456.8995068483</v>
      </c>
      <c r="AR171" s="1">
        <f>IF(Income_CF!AR173="","",(1+'Cost and Benefit Parameters'!$C$17)*Income_CF!AR173*(Cohort_WP!AR171/Cohort_CF!AR171))</f>
        <v>3364345.7320536636</v>
      </c>
      <c r="AS171" s="1">
        <f>IF(Income_CF!AS173="","",(1+'Cost and Benefit Parameters'!$C$17)*Income_CF!AS173*(Cohort_WP!AS171/Cohort_CF!AS171))</f>
        <v>3422229.7529074131</v>
      </c>
      <c r="AT171" s="1">
        <f>IF(Income_CF!AT173="","",(1+'Cost and Benefit Parameters'!$C$17)*Income_CF!AT173*(Cohort_WP!AT171/Cohort_CF!AT171))</f>
        <v>3479021.6367946127</v>
      </c>
      <c r="AU171" s="1">
        <f>IF(Income_CF!AU173="","",(1+'Cost and Benefit Parameters'!$C$17)*Income_CF!AU173*(Cohort_WP!AU171/Cohort_CF!AU171))</f>
        <v>3534634.5645816755</v>
      </c>
      <c r="AV171" s="1">
        <f>IF(Income_CF!AV173="","",(1+'Cost and Benefit Parameters'!$C$17)*Income_CF!AV173*(Cohort_WP!AV171/Cohort_CF!AV171))</f>
        <v>3588982.4416677705</v>
      </c>
      <c r="AW171" s="1">
        <f>IF(Income_CF!AW173="","",(1+'Cost and Benefit Parameters'!$C$17)*Income_CF!AW173*(Cohort_WP!AW171/Cohort_CF!AW171))</f>
        <v>3641980.1177445366</v>
      </c>
      <c r="AX171" s="1" t="str">
        <f>IF(Income_CF!AX173="","",(1+'Cost and Benefit Parameters'!$C$17)*Income_CF!AX173*(Cohort_WP!AX171/Cohort_CF!AX171))</f>
        <v/>
      </c>
      <c r="AY171" s="1" t="str">
        <f>IF(Income_CF!AY173="","",(1+'Cost and Benefit Parameters'!$C$17)*Income_CF!AY173*(Cohort_WP!AY171/Cohort_CF!AY171))</f>
        <v/>
      </c>
      <c r="AZ171" s="1" t="str">
        <f>IF(Income_CF!AZ173="","",(1+'Cost and Benefit Parameters'!$C$17)*Income_CF!AZ173*(Cohort_WP!AZ171/Cohort_CF!AZ171))</f>
        <v/>
      </c>
      <c r="BA171" s="1" t="str">
        <f>IF(Income_CF!BA173="","",(1+'Cost and Benefit Parameters'!$C$17)*Income_CF!BA173*(Cohort_WP!BA171/Cohort_CF!BA171))</f>
        <v/>
      </c>
      <c r="BB171" s="1" t="str">
        <f>IF(Income_CF!BB173="","",(1+'Cost and Benefit Parameters'!$C$17)*Income_CF!BB173*(Cohort_WP!BB171/Cohort_CF!BB171))</f>
        <v/>
      </c>
      <c r="BC171" s="1" t="str">
        <f>IF(Income_CF!BC173="","",(1+'Cost and Benefit Parameters'!$C$17)*Income_CF!BC173*(Cohort_WP!BC171/Cohort_CF!BC171))</f>
        <v/>
      </c>
      <c r="BD171" s="1" t="str">
        <f>IF(Income_CF!BD173="","",(1+'Cost and Benefit Parameters'!$C$17)*Income_CF!BD173*(Cohort_WP!BD171/Cohort_CF!BD171))</f>
        <v/>
      </c>
      <c r="BE171" s="1" t="str">
        <f>IF(Income_CF!BE173="","",(1+'Cost and Benefit Parameters'!$C$17)*Income_CF!BE173*(Cohort_WP!BE171/Cohort_CF!BE171))</f>
        <v/>
      </c>
      <c r="BF171" s="1" t="str">
        <f>IF(Income_CF!BF173="","",(1+'Cost and Benefit Parameters'!$C$17)*Income_CF!BF173*(Cohort_WP!BF171/Cohort_CF!BF171))</f>
        <v/>
      </c>
      <c r="BG171" s="1" t="str">
        <f>IF(Income_CF!BG173="","",(1+'Cost and Benefit Parameters'!$C$17)*Income_CF!BG173*(Cohort_WP!BG171/Cohort_CF!BG171))</f>
        <v/>
      </c>
      <c r="BH171" s="1" t="str">
        <f>IF(Income_CF!BH173="","",(1+'Cost and Benefit Parameters'!$C$17)*Income_CF!BH173*(Cohort_WP!BH171/Cohort_CF!BH171))</f>
        <v/>
      </c>
      <c r="BI171" s="1" t="str">
        <f>IF(Income_CF!BI173="","",(1+'Cost and Benefit Parameters'!$C$17)*Income_CF!BI173*(Cohort_WP!BI171/Cohort_CF!BI171))</f>
        <v/>
      </c>
      <c r="BJ171" s="1" t="str">
        <f>IF(Income_CF!BJ173="","",(1+'Cost and Benefit Parameters'!$C$17)*Income_CF!BJ173*(Cohort_WP!BJ171/Cohort_CF!BJ171))</f>
        <v/>
      </c>
      <c r="BK171" s="1" t="str">
        <f>IF(Income_CF!BK173="","",(1+'Cost and Benefit Parameters'!$C$17)*Income_CF!BK173*(Cohort_WP!BK171/Cohort_CF!BK171))</f>
        <v/>
      </c>
      <c r="BL171" s="1" t="str">
        <f>IF(Income_CF!BL173="","",(1+'Cost and Benefit Parameters'!$C$17)*Income_CF!BL173*(Cohort_WP!BL171/Cohort_CF!BL171))</f>
        <v/>
      </c>
      <c r="BM171" s="1" t="str">
        <f>IF(Income_CF!BM173="","",(1+'Cost and Benefit Parameters'!$C$17)*Income_CF!BM173*(Cohort_WP!BM171/Cohort_CF!BM171))</f>
        <v/>
      </c>
    </row>
    <row r="172" spans="1:72" x14ac:dyDescent="0.55000000000000004">
      <c r="A172" s="639"/>
      <c r="B172" t="s">
        <v>471</v>
      </c>
      <c r="G172" s="1" t="str">
        <f>IF(Income_CF!G174="","",(1+'Cost and Benefit Parameters'!$C$17)*Income_CF!G174*(Cohort_WP!G172/Cohort_CF!G172))</f>
        <v/>
      </c>
      <c r="H172" s="1" t="str">
        <f>IF(Income_CF!H174="","",(1+'Cost and Benefit Parameters'!$C$17)*Income_CF!H174*(Cohort_WP!H172/Cohort_CF!H172))</f>
        <v/>
      </c>
      <c r="I172" s="1" t="str">
        <f>IF(Income_CF!I174="","",(1+'Cost and Benefit Parameters'!$C$17)*Income_CF!I174*(Cohort_WP!I172/Cohort_CF!I172))</f>
        <v/>
      </c>
      <c r="J172" s="1" t="str">
        <f>IF(Income_CF!J174="","",(1+'Cost and Benefit Parameters'!$C$17)*Income_CF!J174*(Cohort_WP!J172/Cohort_CF!J172))</f>
        <v/>
      </c>
      <c r="K172" s="1">
        <f>IF(Income_CF!K174="","",(1+'Cost and Benefit Parameters'!$C$17)*Income_CF!K174*(Cohort_WP!K172/Cohort_CF!K172))</f>
        <v>1346209.7308517802</v>
      </c>
      <c r="L172" s="1">
        <f>IF(Income_CF!L174="","",(1+'Cost and Benefit Parameters'!$C$17)*Income_CF!L174*(Cohort_WP!L172/Cohort_CF!L172))</f>
        <v>1398432.321978248</v>
      </c>
      <c r="M172" s="1">
        <f>IF(Income_CF!M174="","",(1+'Cost and Benefit Parameters'!$C$17)*Income_CF!M174*(Cohort_WP!M172/Cohort_CF!M172))</f>
        <v>1451809.4012597078</v>
      </c>
      <c r="N172" s="1">
        <f>IF(Income_CF!N174="","",(1+'Cost and Benefit Parameters'!$C$17)*Income_CF!N174*(Cohort_WP!N172/Cohort_CF!N172))</f>
        <v>1506319.7792817615</v>
      </c>
      <c r="O172" s="1">
        <f>IF(Income_CF!O174="","",(1+'Cost and Benefit Parameters'!$C$17)*Income_CF!O174*(Cohort_WP!O172/Cohort_CF!O172))</f>
        <v>1571496.3363096907</v>
      </c>
      <c r="P172" s="1">
        <f>IF(Income_CF!P174="","",(1+'Cost and Benefit Parameters'!$C$17)*Income_CF!P174*(Cohort_WP!P172/Cohort_CF!P172))</f>
        <v>1627568.2800380795</v>
      </c>
      <c r="Q172" s="1">
        <f>IF(Income_CF!Q174="","",(1+'Cost and Benefit Parameters'!$C$17)*Income_CF!Q174*(Cohort_WP!Q172/Cohort_CF!Q172))</f>
        <v>1684629.8235858395</v>
      </c>
      <c r="R172" s="1">
        <f>IF(Income_CF!R174="","",(1+'Cost and Benefit Parameters'!$C$17)*Income_CF!R174*(Cohort_WP!R172/Cohort_CF!R172))</f>
        <v>1742646.0084346232</v>
      </c>
      <c r="S172" s="1">
        <f>IF(Income_CF!S174="","",(1+'Cost and Benefit Parameters'!$C$17)*Income_CF!S174*(Cohort_WP!S172/Cohort_CF!S172))</f>
        <v>1801578.9140571782</v>
      </c>
      <c r="T172" s="1">
        <f>IF(Income_CF!T174="","",(1+'Cost and Benefit Parameters'!$C$17)*Income_CF!T174*(Cohort_WP!T172/Cohort_CF!T172))</f>
        <v>1861387.6484563993</v>
      </c>
      <c r="U172" s="1">
        <f>IF(Income_CF!U174="","",(1+'Cost and Benefit Parameters'!$C$17)*Income_CF!U174*(Cohort_WP!U172/Cohort_CF!U172))</f>
        <v>1922028.3474422661</v>
      </c>
      <c r="V172" s="1">
        <f>IF(Income_CF!V174="","",(1+'Cost and Benefit Parameters'!$C$17)*Income_CF!V174*(Cohort_WP!V172/Cohort_CF!V172))</f>
        <v>1983454.1829446719</v>
      </c>
      <c r="W172" s="1">
        <f>IF(Income_CF!W174="","",(1+'Cost and Benefit Parameters'!$C$17)*Income_CF!W174*(Cohort_WP!W172/Cohort_CF!W172))</f>
        <v>2045615.3806316266</v>
      </c>
      <c r="X172" s="1">
        <f>IF(Income_CF!X174="","",(1+'Cost and Benefit Parameters'!$C$17)*Income_CF!X174*(Cohort_WP!X172/Cohort_CF!X172))</f>
        <v>2108459.2470715269</v>
      </c>
      <c r="Y172" s="1">
        <f>IF(Income_CF!Y174="","",(1+'Cost and Benefit Parameters'!$C$17)*Income_CF!Y174*(Cohort_WP!Y172/Cohort_CF!Y172))</f>
        <v>2171930.206645044</v>
      </c>
      <c r="Z172" s="1">
        <f>IF(Income_CF!Z174="","",(1+'Cost and Benefit Parameters'!$C$17)*Income_CF!Z174*(Cohort_WP!Z172/Cohort_CF!Z172))</f>
        <v>2235969.8483773894</v>
      </c>
      <c r="AA172" s="1">
        <f>IF(Income_CF!AA174="","",(1+'Cost and Benefit Parameters'!$C$17)*Income_CF!AA174*(Cohort_WP!AA172/Cohort_CF!AA172))</f>
        <v>2300516.9828243549</v>
      </c>
      <c r="AB172" s="1">
        <f>IF(Income_CF!AB174="","",(1+'Cost and Benefit Parameters'!$C$17)*Income_CF!AB174*(Cohort_WP!AB172/Cohort_CF!AB172))</f>
        <v>2365507.7091071852</v>
      </c>
      <c r="AC172" s="1">
        <f>IF(Income_CF!AC174="","",(1+'Cost and Benefit Parameters'!$C$17)*Income_CF!AC174*(Cohort_WP!AC172/Cohort_CF!AC172))</f>
        <v>2430875.4921505321</v>
      </c>
      <c r="AD172" s="1">
        <f>IF(Income_CF!AD174="","",(1+'Cost and Benefit Parameters'!$C$17)*Income_CF!AD174*(Cohort_WP!AD172/Cohort_CF!AD172))</f>
        <v>2496551.2501362227</v>
      </c>
      <c r="AE172" s="1">
        <f>IF(Income_CF!AE174="","",(1+'Cost and Benefit Parameters'!$C$17)*Income_CF!AE174*(Cohort_WP!AE172/Cohort_CF!AE172))</f>
        <v>2562463.4521421902</v>
      </c>
      <c r="AF172" s="1">
        <f>IF(Income_CF!AF174="","",(1+'Cost and Benefit Parameters'!$C$17)*Income_CF!AF174*(Cohort_WP!AF172/Cohort_CF!AF172))</f>
        <v>2628538.2258919589</v>
      </c>
      <c r="AG172" s="1">
        <f>IF(Income_CF!AG174="","",(1+'Cost and Benefit Parameters'!$C$17)*Income_CF!AG174*(Cohort_WP!AG172/Cohort_CF!AG172))</f>
        <v>2694699.47549472</v>
      </c>
      <c r="AH172" s="1">
        <f>IF(Income_CF!AH174="","",(1+'Cost and Benefit Parameters'!$C$17)*Income_CF!AH174*(Cohort_WP!AH172/Cohort_CF!AH172))</f>
        <v>2760869.0090107201</v>
      </c>
      <c r="AI172" s="1">
        <f>IF(Income_CF!AI174="","",(1+'Cost and Benefit Parameters'!$C$17)*Income_CF!AI174*(Cohort_WP!AI172/Cohort_CF!AI172))</f>
        <v>2826966.6756303399</v>
      </c>
      <c r="AJ172" s="1">
        <f>IF(Income_CF!AJ174="","",(1+'Cost and Benefit Parameters'!$C$17)*Income_CF!AJ174*(Cohort_WP!AJ172/Cohort_CF!AJ172))</f>
        <v>2892910.512208946</v>
      </c>
      <c r="AK172" s="1">
        <f>IF(Income_CF!AK174="","",(1+'Cost and Benefit Parameters'!$C$17)*Income_CF!AK174*(Cohort_WP!AK172/Cohort_CF!AK172))</f>
        <v>2958616.8988537877</v>
      </c>
      <c r="AL172" s="1">
        <f>IF(Income_CF!AL174="","",(1+'Cost and Benefit Parameters'!$C$17)*Income_CF!AL174*(Cohort_WP!AL172/Cohort_CF!AL172))</f>
        <v>3024000.7232129173</v>
      </c>
      <c r="AM172" s="1">
        <f>IF(Income_CF!AM174="","",(1+'Cost and Benefit Parameters'!$C$17)*Income_CF!AM174*(Cohort_WP!AM172/Cohort_CF!AM172))</f>
        <v>3088975.5530713764</v>
      </c>
      <c r="AN172" s="1">
        <f>IF(Income_CF!AN174="","",(1+'Cost and Benefit Parameters'!$C$17)*Income_CF!AN174*(Cohort_WP!AN172/Cohort_CF!AN172))</f>
        <v>3153453.8168150513</v>
      </c>
      <c r="AO172" s="1">
        <f>IF(Income_CF!AO174="","",(1+'Cost and Benefit Parameters'!$C$17)*Income_CF!AO174*(Cohort_WP!AO172/Cohort_CF!AO172))</f>
        <v>3217346.9912799131</v>
      </c>
      <c r="AP172" s="1">
        <f>IF(Income_CF!AP174="","",(1+'Cost and Benefit Parameters'!$C$17)*Income_CF!AP174*(Cohort_WP!AP172/Cohort_CF!AP172))</f>
        <v>3280565.7964619393</v>
      </c>
      <c r="AQ172" s="1">
        <f>IF(Income_CF!AQ174="","",(1+'Cost and Benefit Parameters'!$C$17)*Income_CF!AQ174*(Cohort_WP!AQ172/Cohort_CF!AQ172))</f>
        <v>3343020.3965233536</v>
      </c>
      <c r="AR172" s="1">
        <f>IF(Income_CF!AR174="","",(1+'Cost and Benefit Parameters'!$C$17)*Income_CF!AR174*(Cohort_WP!AR172/Cohort_CF!AR172))</f>
        <v>3404620.6064920537</v>
      </c>
      <c r="AS172" s="1">
        <f>IF(Income_CF!AS174="","",(1+'Cost and Benefit Parameters'!$C$17)*Income_CF!AS174*(Cohort_WP!AS172/Cohort_CF!AS172))</f>
        <v>3465276.104015274</v>
      </c>
      <c r="AT172" s="1">
        <f>IF(Income_CF!AT174="","",(1+'Cost and Benefit Parameters'!$C$17)*Income_CF!AT174*(Cohort_WP!AT172/Cohort_CF!AT172))</f>
        <v>3524896.6454946348</v>
      </c>
      <c r="AU172" s="1">
        <f>IF(Income_CF!AU174="","",(1+'Cost and Benefit Parameters'!$C$17)*Income_CF!AU174*(Cohort_WP!AU172/Cohort_CF!AU172))</f>
        <v>3583392.2858984512</v>
      </c>
      <c r="AV172" s="1">
        <f>IF(Income_CF!AV174="","",(1+'Cost and Benefit Parameters'!$C$17)*Income_CF!AV174*(Cohort_WP!AV172/Cohort_CF!AV172))</f>
        <v>3640673.6015191255</v>
      </c>
      <c r="AW172" s="1">
        <f>IF(Income_CF!AW174="","",(1+'Cost and Benefit Parameters'!$C$17)*Income_CF!AW174*(Cohort_WP!AW172/Cohort_CF!AW172))</f>
        <v>3696651.9149178029</v>
      </c>
      <c r="AX172" s="1">
        <f>IF(Income_CF!AX174="","",(1+'Cost and Benefit Parameters'!$C$17)*Income_CF!AX174*(Cohort_WP!AX172/Cohort_CF!AX172))</f>
        <v>3751239.5212768731</v>
      </c>
      <c r="AY172" s="1" t="str">
        <f>IF(Income_CF!AY174="","",(1+'Cost and Benefit Parameters'!$C$17)*Income_CF!AY174*(Cohort_WP!AY172/Cohort_CF!AY172))</f>
        <v/>
      </c>
      <c r="AZ172" s="1" t="str">
        <f>IF(Income_CF!AZ174="","",(1+'Cost and Benefit Parameters'!$C$17)*Income_CF!AZ174*(Cohort_WP!AZ172/Cohort_CF!AZ172))</f>
        <v/>
      </c>
      <c r="BA172" s="1" t="str">
        <f>IF(Income_CF!BA174="","",(1+'Cost and Benefit Parameters'!$C$17)*Income_CF!BA174*(Cohort_WP!BA172/Cohort_CF!BA172))</f>
        <v/>
      </c>
      <c r="BB172" s="1" t="str">
        <f>IF(Income_CF!BB174="","",(1+'Cost and Benefit Parameters'!$C$17)*Income_CF!BB174*(Cohort_WP!BB172/Cohort_CF!BB172))</f>
        <v/>
      </c>
      <c r="BC172" s="1" t="str">
        <f>IF(Income_CF!BC174="","",(1+'Cost and Benefit Parameters'!$C$17)*Income_CF!BC174*(Cohort_WP!BC172/Cohort_CF!BC172))</f>
        <v/>
      </c>
      <c r="BD172" s="1" t="str">
        <f>IF(Income_CF!BD174="","",(1+'Cost and Benefit Parameters'!$C$17)*Income_CF!BD174*(Cohort_WP!BD172/Cohort_CF!BD172))</f>
        <v/>
      </c>
      <c r="BE172" s="1" t="str">
        <f>IF(Income_CF!BE174="","",(1+'Cost and Benefit Parameters'!$C$17)*Income_CF!BE174*(Cohort_WP!BE172/Cohort_CF!BE172))</f>
        <v/>
      </c>
      <c r="BF172" s="1" t="str">
        <f>IF(Income_CF!BF174="","",(1+'Cost and Benefit Parameters'!$C$17)*Income_CF!BF174*(Cohort_WP!BF172/Cohort_CF!BF172))</f>
        <v/>
      </c>
      <c r="BG172" s="1" t="str">
        <f>IF(Income_CF!BG174="","",(1+'Cost and Benefit Parameters'!$C$17)*Income_CF!BG174*(Cohort_WP!BG172/Cohort_CF!BG172))</f>
        <v/>
      </c>
      <c r="BH172" s="1" t="str">
        <f>IF(Income_CF!BH174="","",(1+'Cost and Benefit Parameters'!$C$17)*Income_CF!BH174*(Cohort_WP!BH172/Cohort_CF!BH172))</f>
        <v/>
      </c>
      <c r="BI172" s="1" t="str">
        <f>IF(Income_CF!BI174="","",(1+'Cost and Benefit Parameters'!$C$17)*Income_CF!BI174*(Cohort_WP!BI172/Cohort_CF!BI172))</f>
        <v/>
      </c>
      <c r="BJ172" s="1" t="str">
        <f>IF(Income_CF!BJ174="","",(1+'Cost and Benefit Parameters'!$C$17)*Income_CF!BJ174*(Cohort_WP!BJ172/Cohort_CF!BJ172))</f>
        <v/>
      </c>
      <c r="BK172" s="1" t="str">
        <f>IF(Income_CF!BK174="","",(1+'Cost and Benefit Parameters'!$C$17)*Income_CF!BK174*(Cohort_WP!BK172/Cohort_CF!BK172))</f>
        <v/>
      </c>
      <c r="BL172" s="1" t="str">
        <f>IF(Income_CF!BL174="","",(1+'Cost and Benefit Parameters'!$C$17)*Income_CF!BL174*(Cohort_WP!BL172/Cohort_CF!BL172))</f>
        <v/>
      </c>
      <c r="BM172" s="1" t="str">
        <f>IF(Income_CF!BM174="","",(1+'Cost and Benefit Parameters'!$C$17)*Income_CF!BM174*(Cohort_WP!BM172/Cohort_CF!BM172))</f>
        <v/>
      </c>
    </row>
    <row r="173" spans="1:72" x14ac:dyDescent="0.55000000000000004">
      <c r="A173" s="639"/>
      <c r="B173" t="s">
        <v>472</v>
      </c>
      <c r="G173" s="1" t="str">
        <f>IF(Income_CF!G175="","",(1+'Cost and Benefit Parameters'!$C$17)*Income_CF!G175*(Cohort_WP!G173/Cohort_CF!G173))</f>
        <v/>
      </c>
      <c r="H173" s="1" t="str">
        <f>IF(Income_CF!H175="","",(1+'Cost and Benefit Parameters'!$C$17)*Income_CF!H175*(Cohort_WP!H173/Cohort_CF!H173))</f>
        <v/>
      </c>
      <c r="I173" s="1" t="str">
        <f>IF(Income_CF!I175="","",(1+'Cost and Benefit Parameters'!$C$17)*Income_CF!I175*(Cohort_WP!I173/Cohort_CF!I173))</f>
        <v/>
      </c>
      <c r="J173" s="1" t="str">
        <f>IF(Income_CF!J175="","",(1+'Cost and Benefit Parameters'!$C$17)*Income_CF!J175*(Cohort_WP!J173/Cohort_CF!J173))</f>
        <v/>
      </c>
      <c r="K173" s="1" t="str">
        <f>IF(Income_CF!K175="","",(1+'Cost and Benefit Parameters'!$C$17)*Income_CF!K175*(Cohort_WP!K173/Cohort_CF!K173))</f>
        <v/>
      </c>
      <c r="L173" s="1">
        <f>IF(Income_CF!L175="","",(1+'Cost and Benefit Parameters'!$C$17)*Income_CF!L175*(Cohort_WP!L173/Cohort_CF!L173))</f>
        <v>1386596.0227773336</v>
      </c>
      <c r="M173" s="1">
        <f>IF(Income_CF!M175="","",(1+'Cost and Benefit Parameters'!$C$17)*Income_CF!M175*(Cohort_WP!M173/Cohort_CF!M173))</f>
        <v>1440385.2916375955</v>
      </c>
      <c r="N173" s="1">
        <f>IF(Income_CF!N175="","",(1+'Cost and Benefit Parameters'!$C$17)*Income_CF!N175*(Cohort_WP!N173/Cohort_CF!N173))</f>
        <v>1495363.6832974989</v>
      </c>
      <c r="O173" s="1">
        <f>IF(Income_CF!O175="","",(1+'Cost and Benefit Parameters'!$C$17)*Income_CF!O175*(Cohort_WP!O173/Cohort_CF!O173))</f>
        <v>1551509.3726602145</v>
      </c>
      <c r="P173" s="1">
        <f>IF(Income_CF!P175="","",(1+'Cost and Benefit Parameters'!$C$17)*Income_CF!P175*(Cohort_WP!P173/Cohort_CF!P173))</f>
        <v>1618641.2263989814</v>
      </c>
      <c r="Q173" s="1">
        <f>IF(Income_CF!Q175="","",(1+'Cost and Benefit Parameters'!$C$17)*Income_CF!Q175*(Cohort_WP!Q173/Cohort_CF!Q173))</f>
        <v>1676395.3284392222</v>
      </c>
      <c r="R173" s="1">
        <f>IF(Income_CF!R175="","",(1+'Cost and Benefit Parameters'!$C$17)*Income_CF!R175*(Cohort_WP!R173/Cohort_CF!R173))</f>
        <v>1735168.7182934142</v>
      </c>
      <c r="S173" s="1">
        <f>IF(Income_CF!S175="","",(1+'Cost and Benefit Parameters'!$C$17)*Income_CF!S175*(Cohort_WP!S173/Cohort_CF!S173))</f>
        <v>1794925.3886876618</v>
      </c>
      <c r="T173" s="1">
        <f>IF(Income_CF!T175="","",(1+'Cost and Benefit Parameters'!$C$17)*Income_CF!T175*(Cohort_WP!T173/Cohort_CF!T173))</f>
        <v>1855626.2814788935</v>
      </c>
      <c r="U173" s="1">
        <f>IF(Income_CF!U175="","",(1+'Cost and Benefit Parameters'!$C$17)*Income_CF!U175*(Cohort_WP!U173/Cohort_CF!U173))</f>
        <v>1917229.2779100912</v>
      </c>
      <c r="V173" s="1">
        <f>IF(Income_CF!V175="","",(1+'Cost and Benefit Parameters'!$C$17)*Income_CF!V175*(Cohort_WP!V173/Cohort_CF!V173))</f>
        <v>1979689.1978655334</v>
      </c>
      <c r="W173" s="1">
        <f>IF(Income_CF!W175="","",(1+'Cost and Benefit Parameters'!$C$17)*Income_CF!W175*(Cohort_WP!W173/Cohort_CF!W173))</f>
        <v>2042957.8084330121</v>
      </c>
      <c r="X173" s="1">
        <f>IF(Income_CF!X175="","",(1+'Cost and Benefit Parameters'!$C$17)*Income_CF!X175*(Cohort_WP!X173/Cohort_CF!X173))</f>
        <v>2106983.8420505757</v>
      </c>
      <c r="Y173" s="1">
        <f>IF(Income_CF!Y175="","",(1+'Cost and Benefit Parameters'!$C$17)*Income_CF!Y175*(Cohort_WP!Y173/Cohort_CF!Y173))</f>
        <v>2171713.0244836728</v>
      </c>
      <c r="Z173" s="1">
        <f>IF(Income_CF!Z175="","",(1+'Cost and Benefit Parameters'!$C$17)*Income_CF!Z175*(Cohort_WP!Z173/Cohort_CF!Z173))</f>
        <v>2237088.1128443945</v>
      </c>
      <c r="AA173" s="1">
        <f>IF(Income_CF!AA175="","",(1+'Cost and Benefit Parameters'!$C$17)*Income_CF!AA175*(Cohort_WP!AA173/Cohort_CF!AA173))</f>
        <v>2303048.9438287108</v>
      </c>
      <c r="AB173" s="1">
        <f>IF(Income_CF!AB175="","",(1+'Cost and Benefit Parameters'!$C$17)*Income_CF!AB175*(Cohort_WP!AB173/Cohort_CF!AB173))</f>
        <v>2369532.492309086</v>
      </c>
      <c r="AC173" s="1">
        <f>IF(Income_CF!AC175="","",(1+'Cost and Benefit Parameters'!$C$17)*Income_CF!AC175*(Cohort_WP!AC173/Cohort_CF!AC173))</f>
        <v>2436472.9403804014</v>
      </c>
      <c r="AD173" s="1">
        <f>IF(Income_CF!AD175="","",(1+'Cost and Benefit Parameters'!$C$17)*Income_CF!AD175*(Cohort_WP!AD173/Cohort_CF!AD173))</f>
        <v>2503801.7569150478</v>
      </c>
      <c r="AE173" s="1">
        <f>IF(Income_CF!AE175="","",(1+'Cost and Benefit Parameters'!$C$17)*Income_CF!AE175*(Cohort_WP!AE173/Cohort_CF!AE173))</f>
        <v>2571447.7876403094</v>
      </c>
      <c r="AF173" s="1">
        <f>IF(Income_CF!AF175="","",(1+'Cost and Benefit Parameters'!$C$17)*Income_CF!AF175*(Cohort_WP!AF173/Cohort_CF!AF173))</f>
        <v>2639337.355706457</v>
      </c>
      <c r="AG173" s="1">
        <f>IF(Income_CF!AG175="","",(1+'Cost and Benefit Parameters'!$C$17)*Income_CF!AG175*(Cohort_WP!AG173/Cohort_CF!AG173))</f>
        <v>2707394.3726687171</v>
      </c>
      <c r="AH173" s="1">
        <f>IF(Income_CF!AH175="","",(1+'Cost and Benefit Parameters'!$C$17)*Income_CF!AH175*(Cohort_WP!AH173/Cohort_CF!AH173))</f>
        <v>2775540.4597595613</v>
      </c>
      <c r="AI173" s="1">
        <f>IF(Income_CF!AI175="","",(1+'Cost and Benefit Parameters'!$C$17)*Income_CF!AI175*(Cohort_WP!AI173/Cohort_CF!AI173))</f>
        <v>2843695.0792810414</v>
      </c>
      <c r="AJ173" s="1">
        <f>IF(Income_CF!AJ175="","",(1+'Cost and Benefit Parameters'!$C$17)*Income_CF!AJ175*(Cohort_WP!AJ173/Cohort_CF!AJ173))</f>
        <v>2911775.6758992495</v>
      </c>
      <c r="AK173" s="1">
        <f>IF(Income_CF!AK175="","",(1+'Cost and Benefit Parameters'!$C$17)*Income_CF!AK175*(Cohort_WP!AK173/Cohort_CF!AK173))</f>
        <v>2979697.8275752151</v>
      </c>
      <c r="AL173" s="1">
        <f>IF(Income_CF!AL175="","",(1+'Cost and Benefit Parameters'!$C$17)*Income_CF!AL175*(Cohort_WP!AL173/Cohort_CF!AL173))</f>
        <v>3047375.4058194007</v>
      </c>
      <c r="AM173" s="1">
        <f>IF(Income_CF!AM175="","",(1+'Cost and Benefit Parameters'!$C$17)*Income_CF!AM175*(Cohort_WP!AM173/Cohort_CF!AM173))</f>
        <v>3114720.7449093056</v>
      </c>
      <c r="AN173" s="1">
        <f>IF(Income_CF!AN175="","",(1+'Cost and Benefit Parameters'!$C$17)*Income_CF!AN175*(Cohort_WP!AN173/Cohort_CF!AN173))</f>
        <v>3181644.8196635176</v>
      </c>
      <c r="AO173" s="1">
        <f>IF(Income_CF!AO175="","",(1+'Cost and Benefit Parameters'!$C$17)*Income_CF!AO175*(Cohort_WP!AO173/Cohort_CF!AO173))</f>
        <v>3248057.431319504</v>
      </c>
      <c r="AP173" s="1">
        <f>IF(Income_CF!AP175="","",(1+'Cost and Benefit Parameters'!$C$17)*Income_CF!AP175*(Cohort_WP!AP173/Cohort_CF!AP173))</f>
        <v>3313867.4010183103</v>
      </c>
      <c r="AQ173" s="1">
        <f>IF(Income_CF!AQ175="","",(1+'Cost and Benefit Parameters'!$C$17)*Income_CF!AQ175*(Cohort_WP!AQ173/Cohort_CF!AQ173))</f>
        <v>3378982.7703557964</v>
      </c>
      <c r="AR173" s="1">
        <f>IF(Income_CF!AR175="","",(1+'Cost and Benefit Parameters'!$C$17)*Income_CF!AR175*(Cohort_WP!AR173/Cohort_CF!AR173))</f>
        <v>3443311.0084190546</v>
      </c>
      <c r="AS173" s="1">
        <f>IF(Income_CF!AS175="","",(1+'Cost and Benefit Parameters'!$C$17)*Income_CF!AS175*(Cohort_WP!AS173/Cohort_CF!AS173))</f>
        <v>3506759.2246868159</v>
      </c>
      <c r="AT173" s="1">
        <f>IF(Income_CF!AT175="","",(1+'Cost and Benefit Parameters'!$C$17)*Income_CF!AT175*(Cohort_WP!AT173/Cohort_CF!AT173))</f>
        <v>3569234.387135732</v>
      </c>
      <c r="AU173" s="1">
        <f>IF(Income_CF!AU175="","",(1+'Cost and Benefit Parameters'!$C$17)*Income_CF!AU175*(Cohort_WP!AU173/Cohort_CF!AU173))</f>
        <v>3630643.5448594745</v>
      </c>
      <c r="AV173" s="1">
        <f>IF(Income_CF!AV175="","",(1+'Cost and Benefit Parameters'!$C$17)*Income_CF!AV175*(Cohort_WP!AV173/Cohort_CF!AV173))</f>
        <v>3690894.0544754048</v>
      </c>
      <c r="AW173" s="1">
        <f>IF(Income_CF!AW175="","",(1+'Cost and Benefit Parameters'!$C$17)*Income_CF!AW175*(Cohort_WP!AW173/Cohort_CF!AW173))</f>
        <v>3749893.8095647004</v>
      </c>
      <c r="AX173" s="1">
        <f>IF(Income_CF!AX175="","",(1+'Cost and Benefit Parameters'!$C$17)*Income_CF!AX175*(Cohort_WP!AX173/Cohort_CF!AX173))</f>
        <v>3807551.472365336</v>
      </c>
      <c r="AY173" s="1">
        <f>IF(Income_CF!AY175="","",(1+'Cost and Benefit Parameters'!$C$17)*Income_CF!AY175*(Cohort_WP!AY173/Cohort_CF!AY173))</f>
        <v>3863776.7069151788</v>
      </c>
      <c r="AZ173" s="1" t="str">
        <f>IF(Income_CF!AZ175="","",(1+'Cost and Benefit Parameters'!$C$17)*Income_CF!AZ175*(Cohort_WP!AZ173/Cohort_CF!AZ173))</f>
        <v/>
      </c>
      <c r="BA173" s="1" t="str">
        <f>IF(Income_CF!BA175="","",(1+'Cost and Benefit Parameters'!$C$17)*Income_CF!BA175*(Cohort_WP!BA173/Cohort_CF!BA173))</f>
        <v/>
      </c>
      <c r="BB173" s="1" t="str">
        <f>IF(Income_CF!BB175="","",(1+'Cost and Benefit Parameters'!$C$17)*Income_CF!BB175*(Cohort_WP!BB173/Cohort_CF!BB173))</f>
        <v/>
      </c>
      <c r="BC173" s="1" t="str">
        <f>IF(Income_CF!BC175="","",(1+'Cost and Benefit Parameters'!$C$17)*Income_CF!BC175*(Cohort_WP!BC173/Cohort_CF!BC173))</f>
        <v/>
      </c>
      <c r="BD173" s="1" t="str">
        <f>IF(Income_CF!BD175="","",(1+'Cost and Benefit Parameters'!$C$17)*Income_CF!BD175*(Cohort_WP!BD173/Cohort_CF!BD173))</f>
        <v/>
      </c>
      <c r="BE173" s="1" t="str">
        <f>IF(Income_CF!BE175="","",(1+'Cost and Benefit Parameters'!$C$17)*Income_CF!BE175*(Cohort_WP!BE173/Cohort_CF!BE173))</f>
        <v/>
      </c>
      <c r="BF173" s="1" t="str">
        <f>IF(Income_CF!BF175="","",(1+'Cost and Benefit Parameters'!$C$17)*Income_CF!BF175*(Cohort_WP!BF173/Cohort_CF!BF173))</f>
        <v/>
      </c>
      <c r="BG173" s="1" t="str">
        <f>IF(Income_CF!BG175="","",(1+'Cost and Benefit Parameters'!$C$17)*Income_CF!BG175*(Cohort_WP!BG173/Cohort_CF!BG173))</f>
        <v/>
      </c>
      <c r="BH173" s="1" t="str">
        <f>IF(Income_CF!BH175="","",(1+'Cost and Benefit Parameters'!$C$17)*Income_CF!BH175*(Cohort_WP!BH173/Cohort_CF!BH173))</f>
        <v/>
      </c>
      <c r="BI173" s="1" t="str">
        <f>IF(Income_CF!BI175="","",(1+'Cost and Benefit Parameters'!$C$17)*Income_CF!BI175*(Cohort_WP!BI173/Cohort_CF!BI173))</f>
        <v/>
      </c>
      <c r="BJ173" s="1" t="str">
        <f>IF(Income_CF!BJ175="","",(1+'Cost and Benefit Parameters'!$C$17)*Income_CF!BJ175*(Cohort_WP!BJ173/Cohort_CF!BJ173))</f>
        <v/>
      </c>
      <c r="BK173" s="1" t="str">
        <f>IF(Income_CF!BK175="","",(1+'Cost and Benefit Parameters'!$C$17)*Income_CF!BK175*(Cohort_WP!BK173/Cohort_CF!BK173))</f>
        <v/>
      </c>
      <c r="BL173" s="1" t="str">
        <f>IF(Income_CF!BL175="","",(1+'Cost and Benefit Parameters'!$C$17)*Income_CF!BL175*(Cohort_WP!BL173/Cohort_CF!BL173))</f>
        <v/>
      </c>
      <c r="BM173" s="1" t="str">
        <f>IF(Income_CF!BM175="","",(1+'Cost and Benefit Parameters'!$C$17)*Income_CF!BM175*(Cohort_WP!BM173/Cohort_CF!BM173))</f>
        <v/>
      </c>
    </row>
    <row r="174" spans="1:72" x14ac:dyDescent="0.55000000000000004">
      <c r="A174" s="639"/>
      <c r="B174" t="s">
        <v>473</v>
      </c>
      <c r="G174" s="1" t="str">
        <f>IF(Income_CF!G176="","",(1+'Cost and Benefit Parameters'!$C$17)*Income_CF!G176*(Cohort_WP!G174/Cohort_CF!G174))</f>
        <v/>
      </c>
      <c r="H174" s="1" t="str">
        <f>IF(Income_CF!H176="","",(1+'Cost and Benefit Parameters'!$C$17)*Income_CF!H176*(Cohort_WP!H174/Cohort_CF!H174))</f>
        <v/>
      </c>
      <c r="I174" s="1" t="str">
        <f>IF(Income_CF!I176="","",(1+'Cost and Benefit Parameters'!$C$17)*Income_CF!I176*(Cohort_WP!I174/Cohort_CF!I174))</f>
        <v/>
      </c>
      <c r="J174" s="1" t="str">
        <f>IF(Income_CF!J176="","",(1+'Cost and Benefit Parameters'!$C$17)*Income_CF!J176*(Cohort_WP!J174/Cohort_CF!J174))</f>
        <v/>
      </c>
      <c r="K174" s="1" t="str">
        <f>IF(Income_CF!K176="","",(1+'Cost and Benefit Parameters'!$C$17)*Income_CF!K176*(Cohort_WP!K174/Cohort_CF!K174))</f>
        <v/>
      </c>
      <c r="L174" s="1" t="str">
        <f>IF(Income_CF!L176="","",(1+'Cost and Benefit Parameters'!$C$17)*Income_CF!L176*(Cohort_WP!L174/Cohort_CF!L174))</f>
        <v/>
      </c>
      <c r="M174" s="1">
        <f>IF(Income_CF!M176="","",(1+'Cost and Benefit Parameters'!$C$17)*Income_CF!M176*(Cohort_WP!M174/Cohort_CF!M174))</f>
        <v>1428193.9034606535</v>
      </c>
      <c r="N174" s="1">
        <f>IF(Income_CF!N176="","",(1+'Cost and Benefit Parameters'!$C$17)*Income_CF!N176*(Cohort_WP!N174/Cohort_CF!N174))</f>
        <v>1483596.8503867232</v>
      </c>
      <c r="O174" s="1">
        <f>IF(Income_CF!O176="","",(1+'Cost and Benefit Parameters'!$C$17)*Income_CF!O176*(Cohort_WP!O174/Cohort_CF!O174))</f>
        <v>1540224.5937964241</v>
      </c>
      <c r="P174" s="1">
        <f>IF(Income_CF!P176="","",(1+'Cost and Benefit Parameters'!$C$17)*Income_CF!P176*(Cohort_WP!P174/Cohort_CF!P174))</f>
        <v>1598054.653840021</v>
      </c>
      <c r="Q174" s="1">
        <f>IF(Income_CF!Q176="","",(1+'Cost and Benefit Parameters'!$C$17)*Income_CF!Q176*(Cohort_WP!Q174/Cohort_CF!Q174))</f>
        <v>1667200.4631909509</v>
      </c>
      <c r="R174" s="1">
        <f>IF(Income_CF!R176="","",(1+'Cost and Benefit Parameters'!$C$17)*Income_CF!R176*(Cohort_WP!R174/Cohort_CF!R174))</f>
        <v>1726687.1882923984</v>
      </c>
      <c r="S174" s="1">
        <f>IF(Income_CF!S176="","",(1+'Cost and Benefit Parameters'!$C$17)*Income_CF!S176*(Cohort_WP!S174/Cohort_CF!S174))</f>
        <v>1787223.7798422168</v>
      </c>
      <c r="T174" s="1">
        <f>IF(Income_CF!T176="","",(1+'Cost and Benefit Parameters'!$C$17)*Income_CF!T176*(Cohort_WP!T174/Cohort_CF!T174))</f>
        <v>1848773.1503482922</v>
      </c>
      <c r="U174" s="1">
        <f>IF(Income_CF!U176="","",(1+'Cost and Benefit Parameters'!$C$17)*Income_CF!U176*(Cohort_WP!U174/Cohort_CF!U174))</f>
        <v>1911295.0699232605</v>
      </c>
      <c r="V174" s="1">
        <f>IF(Income_CF!V176="","",(1+'Cost and Benefit Parameters'!$C$17)*Income_CF!V176*(Cohort_WP!V174/Cohort_CF!V174))</f>
        <v>1974746.1562473942</v>
      </c>
      <c r="W174" s="1">
        <f>IF(Income_CF!W176="","",(1+'Cost and Benefit Parameters'!$C$17)*Income_CF!W176*(Cohort_WP!W174/Cohort_CF!W174))</f>
        <v>2039079.8738014996</v>
      </c>
      <c r="X174" s="1">
        <f>IF(Income_CF!X176="","",(1+'Cost and Benefit Parameters'!$C$17)*Income_CF!X176*(Cohort_WP!X174/Cohort_CF!X174))</f>
        <v>2104246.5426860023</v>
      </c>
      <c r="Y174" s="1">
        <f>IF(Income_CF!Y176="","",(1+'Cost and Benefit Parameters'!$C$17)*Income_CF!Y176*(Cohort_WP!Y174/Cohort_CF!Y174))</f>
        <v>2170193.357312093</v>
      </c>
      <c r="Z174" s="1">
        <f>IF(Income_CF!Z176="","",(1+'Cost and Benefit Parameters'!$C$17)*Income_CF!Z176*(Cohort_WP!Z174/Cohort_CF!Z174))</f>
        <v>2236864.4152181833</v>
      </c>
      <c r="AA174" s="1">
        <f>IF(Income_CF!AA176="","",(1+'Cost and Benefit Parameters'!$C$17)*Income_CF!AA176*(Cohort_WP!AA174/Cohort_CF!AA174))</f>
        <v>2304200.7562297266</v>
      </c>
      <c r="AB174" s="1">
        <f>IF(Income_CF!AB176="","",(1+'Cost and Benefit Parameters'!$C$17)*Income_CF!AB176*(Cohort_WP!AB174/Cohort_CF!AB174))</f>
        <v>2372140.4121435722</v>
      </c>
      <c r="AC174" s="1">
        <f>IF(Income_CF!AC176="","",(1+'Cost and Benefit Parameters'!$C$17)*Income_CF!AC176*(Cohort_WP!AC174/Cohort_CF!AC174))</f>
        <v>2440618.4670783584</v>
      </c>
      <c r="AD174" s="1">
        <f>IF(Income_CF!AD176="","",(1+'Cost and Benefit Parameters'!$C$17)*Income_CF!AD176*(Cohort_WP!AD174/Cohort_CF!AD174))</f>
        <v>2509567.1285918127</v>
      </c>
      <c r="AE174" s="1">
        <f>IF(Income_CF!AE176="","",(1+'Cost and Benefit Parameters'!$C$17)*Income_CF!AE176*(Cohort_WP!AE174/Cohort_CF!AE174))</f>
        <v>2578915.8096224987</v>
      </c>
      <c r="AF174" s="1">
        <f>IF(Income_CF!AF176="","",(1+'Cost and Benefit Parameters'!$C$17)*Income_CF!AF176*(Cohort_WP!AF174/Cohort_CF!AF174))</f>
        <v>2648591.2212695191</v>
      </c>
      <c r="AG174" s="1">
        <f>IF(Income_CF!AG176="","",(1+'Cost and Benefit Parameters'!$C$17)*Income_CF!AG176*(Cohort_WP!AG174/Cohort_CF!AG174))</f>
        <v>2718517.4763776502</v>
      </c>
      <c r="AH174" s="1">
        <f>IF(Income_CF!AH176="","",(1+'Cost and Benefit Parameters'!$C$17)*Income_CF!AH176*(Cohort_WP!AH174/Cohort_CF!AH174))</f>
        <v>2788616.2038487787</v>
      </c>
      <c r="AI174" s="1">
        <f>IF(Income_CF!AI176="","",(1+'Cost and Benefit Parameters'!$C$17)*Income_CF!AI176*(Cohort_WP!AI174/Cohort_CF!AI174))</f>
        <v>2858806.6735523478</v>
      </c>
      <c r="AJ174" s="1">
        <f>IF(Income_CF!AJ176="","",(1+'Cost and Benefit Parameters'!$C$17)*Income_CF!AJ176*(Cohort_WP!AJ174/Cohort_CF!AJ174))</f>
        <v>2929005.9316594726</v>
      </c>
      <c r="AK174" s="1">
        <f>IF(Income_CF!AK176="","",(1+'Cost and Benefit Parameters'!$C$17)*Income_CF!AK176*(Cohort_WP!AK174/Cohort_CF!AK174))</f>
        <v>2999128.9461762276</v>
      </c>
      <c r="AL174" s="1">
        <f>IF(Income_CF!AL176="","",(1+'Cost and Benefit Parameters'!$C$17)*Income_CF!AL176*(Cohort_WP!AL174/Cohort_CF!AL174))</f>
        <v>3069088.7624024707</v>
      </c>
      <c r="AM174" s="1">
        <f>IF(Income_CF!AM176="","",(1+'Cost and Benefit Parameters'!$C$17)*Income_CF!AM176*(Cohort_WP!AM174/Cohort_CF!AM174))</f>
        <v>3138796.6679939828</v>
      </c>
      <c r="AN174" s="1">
        <f>IF(Income_CF!AN176="","",(1+'Cost and Benefit Parameters'!$C$17)*Income_CF!AN176*(Cohort_WP!AN174/Cohort_CF!AN174))</f>
        <v>3208162.3672565846</v>
      </c>
      <c r="AO174" s="1">
        <f>IF(Income_CF!AO176="","",(1+'Cost and Benefit Parameters'!$C$17)*Income_CF!AO176*(Cohort_WP!AO174/Cohort_CF!AO174))</f>
        <v>3277094.164253423</v>
      </c>
      <c r="AP174" s="1">
        <f>IF(Income_CF!AP176="","",(1+'Cost and Benefit Parameters'!$C$17)*Income_CF!AP176*(Cohort_WP!AP174/Cohort_CF!AP174))</f>
        <v>3345499.1542590884</v>
      </c>
      <c r="AQ174" s="1">
        <f>IF(Income_CF!AQ176="","",(1+'Cost and Benefit Parameters'!$C$17)*Income_CF!AQ176*(Cohort_WP!AQ174/Cohort_CF!AQ174))</f>
        <v>3413283.4230488595</v>
      </c>
      <c r="AR174" s="1">
        <f>IF(Income_CF!AR176="","",(1+'Cost and Benefit Parameters'!$C$17)*Income_CF!AR176*(Cohort_WP!AR174/Cohort_CF!AR174))</f>
        <v>3480352.2534664702</v>
      </c>
      <c r="AS174" s="1">
        <f>IF(Income_CF!AS176="","",(1+'Cost and Benefit Parameters'!$C$17)*Income_CF!AS176*(Cohort_WP!AS174/Cohort_CF!AS174))</f>
        <v>3546610.3386716261</v>
      </c>
      <c r="AT174" s="1">
        <f>IF(Income_CF!AT176="","",(1+'Cost and Benefit Parameters'!$C$17)*Income_CF!AT176*(Cohort_WP!AT174/Cohort_CF!AT174))</f>
        <v>3611962.0014274195</v>
      </c>
      <c r="AU174" s="1">
        <f>IF(Income_CF!AU176="","",(1+'Cost and Benefit Parameters'!$C$17)*Income_CF!AU176*(Cohort_WP!AU174/Cohort_CF!AU174))</f>
        <v>3676311.4187498037</v>
      </c>
      <c r="AV174" s="1">
        <f>IF(Income_CF!AV176="","",(1+'Cost and Benefit Parameters'!$C$17)*Income_CF!AV176*(Cohort_WP!AV174/Cohort_CF!AV174))</f>
        <v>3739562.8512052586</v>
      </c>
      <c r="AW174" s="1">
        <f>IF(Income_CF!AW176="","",(1+'Cost and Benefit Parameters'!$C$17)*Income_CF!AW176*(Cohort_WP!AW174/Cohort_CF!AW174))</f>
        <v>3801620.8761096676</v>
      </c>
      <c r="AX174" s="1">
        <f>IF(Income_CF!AX176="","",(1+'Cost and Benefit Parameters'!$C$17)*Income_CF!AX176*(Cohort_WP!AX174/Cohort_CF!AX174))</f>
        <v>3862390.6238516406</v>
      </c>
      <c r="AY174" s="1">
        <f>IF(Income_CF!AY176="","",(1+'Cost and Benefit Parameters'!$C$17)*Income_CF!AY176*(Cohort_WP!AY174/Cohort_CF!AY174))</f>
        <v>3921778.0165362959</v>
      </c>
      <c r="AZ174" s="1">
        <f>IF(Income_CF!AZ176="","",(1+'Cost and Benefit Parameters'!$C$17)*Income_CF!AZ176*(Cohort_WP!AZ174/Cohort_CF!AZ174))</f>
        <v>3979690.0081226337</v>
      </c>
      <c r="BA174" s="1" t="str">
        <f>IF(Income_CF!BA176="","",(1+'Cost and Benefit Parameters'!$C$17)*Income_CF!BA176*(Cohort_WP!BA174/Cohort_CF!BA174))</f>
        <v/>
      </c>
      <c r="BB174" s="1" t="str">
        <f>IF(Income_CF!BB176="","",(1+'Cost and Benefit Parameters'!$C$17)*Income_CF!BB176*(Cohort_WP!BB174/Cohort_CF!BB174))</f>
        <v/>
      </c>
      <c r="BC174" s="1" t="str">
        <f>IF(Income_CF!BC176="","",(1+'Cost and Benefit Parameters'!$C$17)*Income_CF!BC176*(Cohort_WP!BC174/Cohort_CF!BC174))</f>
        <v/>
      </c>
      <c r="BD174" s="1" t="str">
        <f>IF(Income_CF!BD176="","",(1+'Cost and Benefit Parameters'!$C$17)*Income_CF!BD176*(Cohort_WP!BD174/Cohort_CF!BD174))</f>
        <v/>
      </c>
      <c r="BE174" s="1" t="str">
        <f>IF(Income_CF!BE176="","",(1+'Cost and Benefit Parameters'!$C$17)*Income_CF!BE176*(Cohort_WP!BE174/Cohort_CF!BE174))</f>
        <v/>
      </c>
      <c r="BF174" s="1" t="str">
        <f>IF(Income_CF!BF176="","",(1+'Cost and Benefit Parameters'!$C$17)*Income_CF!BF176*(Cohort_WP!BF174/Cohort_CF!BF174))</f>
        <v/>
      </c>
      <c r="BG174" s="1" t="str">
        <f>IF(Income_CF!BG176="","",(1+'Cost and Benefit Parameters'!$C$17)*Income_CF!BG176*(Cohort_WP!BG174/Cohort_CF!BG174))</f>
        <v/>
      </c>
      <c r="BH174" s="1" t="str">
        <f>IF(Income_CF!BH176="","",(1+'Cost and Benefit Parameters'!$C$17)*Income_CF!BH176*(Cohort_WP!BH174/Cohort_CF!BH174))</f>
        <v/>
      </c>
      <c r="BI174" s="1" t="str">
        <f>IF(Income_CF!BI176="","",(1+'Cost and Benefit Parameters'!$C$17)*Income_CF!BI176*(Cohort_WP!BI174/Cohort_CF!BI174))</f>
        <v/>
      </c>
      <c r="BJ174" s="1" t="str">
        <f>IF(Income_CF!BJ176="","",(1+'Cost and Benefit Parameters'!$C$17)*Income_CF!BJ176*(Cohort_WP!BJ174/Cohort_CF!BJ174))</f>
        <v/>
      </c>
      <c r="BK174" s="1" t="str">
        <f>IF(Income_CF!BK176="","",(1+'Cost and Benefit Parameters'!$C$17)*Income_CF!BK176*(Cohort_WP!BK174/Cohort_CF!BK174))</f>
        <v/>
      </c>
      <c r="BL174" s="1" t="str">
        <f>IF(Income_CF!BL176="","",(1+'Cost and Benefit Parameters'!$C$17)*Income_CF!BL176*(Cohort_WP!BL174/Cohort_CF!BL174))</f>
        <v/>
      </c>
      <c r="BM174" s="1" t="str">
        <f>IF(Income_CF!BM176="","",(1+'Cost and Benefit Parameters'!$C$17)*Income_CF!BM176*(Cohort_WP!BM174/Cohort_CF!BM174))</f>
        <v/>
      </c>
    </row>
    <row r="175" spans="1:72" x14ac:dyDescent="0.55000000000000004">
      <c r="A175" s="639"/>
      <c r="B175" t="s">
        <v>474</v>
      </c>
      <c r="G175" s="1" t="str">
        <f>IF(Income_CF!G177="","",(1+'Cost and Benefit Parameters'!$C$17)*Income_CF!G177*(Cohort_WP!G175/Cohort_CF!G175))</f>
        <v/>
      </c>
      <c r="H175" s="1" t="str">
        <f>IF(Income_CF!H177="","",(1+'Cost and Benefit Parameters'!$C$17)*Income_CF!H177*(Cohort_WP!H175/Cohort_CF!H175))</f>
        <v/>
      </c>
      <c r="I175" s="1" t="str">
        <f>IF(Income_CF!I177="","",(1+'Cost and Benefit Parameters'!$C$17)*Income_CF!I177*(Cohort_WP!I175/Cohort_CF!I175))</f>
        <v/>
      </c>
      <c r="J175" s="1" t="str">
        <f>IF(Income_CF!J177="","",(1+'Cost and Benefit Parameters'!$C$17)*Income_CF!J177*(Cohort_WP!J175/Cohort_CF!J175))</f>
        <v/>
      </c>
      <c r="K175" s="1" t="str">
        <f>IF(Income_CF!K177="","",(1+'Cost and Benefit Parameters'!$C$17)*Income_CF!K177*(Cohort_WP!K175/Cohort_CF!K175))</f>
        <v/>
      </c>
      <c r="L175" s="1" t="str">
        <f>IF(Income_CF!L177="","",(1+'Cost and Benefit Parameters'!$C$17)*Income_CF!L177*(Cohort_WP!L175/Cohort_CF!L175))</f>
        <v/>
      </c>
      <c r="M175" s="1" t="str">
        <f>IF(Income_CF!M177="","",(1+'Cost and Benefit Parameters'!$C$17)*Income_CF!M177*(Cohort_WP!M175/Cohort_CF!M175))</f>
        <v/>
      </c>
      <c r="N175" s="1">
        <f>IF(Income_CF!N177="","",(1+'Cost and Benefit Parameters'!$C$17)*Income_CF!N177*(Cohort_WP!N175/Cohort_CF!N175))</f>
        <v>1471039.720564473</v>
      </c>
      <c r="O175" s="1">
        <f>IF(Income_CF!O177="","",(1+'Cost and Benefit Parameters'!$C$17)*Income_CF!O177*(Cohort_WP!O175/Cohort_CF!O175))</f>
        <v>1528104.755898325</v>
      </c>
      <c r="P175" s="1">
        <f>IF(Income_CF!P177="","",(1+'Cost and Benefit Parameters'!$C$17)*Income_CF!P177*(Cohort_WP!P175/Cohort_CF!P175))</f>
        <v>1586431.3316103166</v>
      </c>
      <c r="Q175" s="1">
        <f>IF(Income_CF!Q177="","",(1+'Cost and Benefit Parameters'!$C$17)*Income_CF!Q177*(Cohort_WP!Q175/Cohort_CF!Q175))</f>
        <v>1645996.2934552215</v>
      </c>
      <c r="R175" s="1">
        <f>IF(Income_CF!R177="","",(1+'Cost and Benefit Parameters'!$C$17)*Income_CF!R177*(Cohort_WP!R175/Cohort_CF!R175))</f>
        <v>1717216.4770866791</v>
      </c>
      <c r="S175" s="1">
        <f>IF(Income_CF!S177="","",(1+'Cost and Benefit Parameters'!$C$17)*Income_CF!S177*(Cohort_WP!S175/Cohort_CF!S175))</f>
        <v>1778487.8039411705</v>
      </c>
      <c r="T175" s="1">
        <f>IF(Income_CF!T177="","",(1+'Cost and Benefit Parameters'!$C$17)*Income_CF!T177*(Cohort_WP!T175/Cohort_CF!T175))</f>
        <v>1840840.4932374835</v>
      </c>
      <c r="U175" s="1">
        <f>IF(Income_CF!U177="","",(1+'Cost and Benefit Parameters'!$C$17)*Income_CF!U177*(Cohort_WP!U175/Cohort_CF!U175))</f>
        <v>1904236.3448587407</v>
      </c>
      <c r="V175" s="1">
        <f>IF(Income_CF!V177="","",(1+'Cost and Benefit Parameters'!$C$17)*Income_CF!V177*(Cohort_WP!V175/Cohort_CF!V175))</f>
        <v>1968633.9220209583</v>
      </c>
      <c r="W175" s="1">
        <f>IF(Income_CF!W177="","",(1+'Cost and Benefit Parameters'!$C$17)*Income_CF!W177*(Cohort_WP!W175/Cohort_CF!W175))</f>
        <v>2033988.5409348158</v>
      </c>
      <c r="X175" s="1">
        <f>IF(Income_CF!X177="","",(1+'Cost and Benefit Parameters'!$C$17)*Income_CF!X177*(Cohort_WP!X175/Cohort_CF!X175))</f>
        <v>2100252.2700155447</v>
      </c>
      <c r="Y175" s="1">
        <f>IF(Income_CF!Y177="","",(1+'Cost and Benefit Parameters'!$C$17)*Income_CF!Y177*(Cohort_WP!Y175/Cohort_CF!Y175))</f>
        <v>2167373.9389665825</v>
      </c>
      <c r="Z175" s="1">
        <f>IF(Income_CF!Z177="","",(1+'Cost and Benefit Parameters'!$C$17)*Income_CF!Z177*(Cohort_WP!Z175/Cohort_CF!Z175))</f>
        <v>2235299.1580314557</v>
      </c>
      <c r="AA175" s="1">
        <f>IF(Income_CF!AA177="","",(1+'Cost and Benefit Parameters'!$C$17)*Income_CF!AA177*(Cohort_WP!AA175/Cohort_CF!AA175))</f>
        <v>2303970.3476747284</v>
      </c>
      <c r="AB175" s="1">
        <f>IF(Income_CF!AB177="","",(1+'Cost and Benefit Parameters'!$C$17)*Income_CF!AB177*(Cohort_WP!AB175/Cohort_CF!AB175))</f>
        <v>2373326.7789166183</v>
      </c>
      <c r="AC175" s="1">
        <f>IF(Income_CF!AC177="","",(1+'Cost and Benefit Parameters'!$C$17)*Income_CF!AC177*(Cohort_WP!AC175/Cohort_CF!AC175))</f>
        <v>2443304.6245078798</v>
      </c>
      <c r="AD175" s="1">
        <f>IF(Income_CF!AD177="","",(1+'Cost and Benefit Parameters'!$C$17)*Income_CF!AD177*(Cohort_WP!AD175/Cohort_CF!AD175))</f>
        <v>2513837.0210907091</v>
      </c>
      <c r="AE175" s="1">
        <f>IF(Income_CF!AE177="","",(1+'Cost and Benefit Parameters'!$C$17)*Income_CF!AE177*(Cohort_WP!AE175/Cohort_CF!AE175))</f>
        <v>2584854.1424495666</v>
      </c>
      <c r="AF175" s="1">
        <f>IF(Income_CF!AF177="","",(1+'Cost and Benefit Parameters'!$C$17)*Income_CF!AF177*(Cohort_WP!AF175/Cohort_CF!AF175))</f>
        <v>2656283.2839111742</v>
      </c>
      <c r="AG175" s="1">
        <f>IF(Income_CF!AG177="","",(1+'Cost and Benefit Parameters'!$C$17)*Income_CF!AG177*(Cohort_WP!AG175/Cohort_CF!AG175))</f>
        <v>2728048.9579076041</v>
      </c>
      <c r="AH175" s="1">
        <f>IF(Income_CF!AH177="","",(1+'Cost and Benefit Parameters'!$C$17)*Income_CF!AH177*(Cohort_WP!AH175/Cohort_CF!AH175))</f>
        <v>2800073.0006689797</v>
      </c>
      <c r="AI175" s="1">
        <f>IF(Income_CF!AI177="","",(1+'Cost and Benefit Parameters'!$C$17)*Income_CF!AI177*(Cohort_WP!AI175/Cohort_CF!AI175))</f>
        <v>2872274.6899642418</v>
      </c>
      <c r="AJ175" s="1">
        <f>IF(Income_CF!AJ177="","",(1+'Cost and Benefit Parameters'!$C$17)*Income_CF!AJ177*(Cohort_WP!AJ175/Cohort_CF!AJ175))</f>
        <v>2944570.8737589186</v>
      </c>
      <c r="AK175" s="1">
        <f>IF(Income_CF!AK177="","",(1+'Cost and Benefit Parameters'!$C$17)*Income_CF!AK177*(Cohort_WP!AK175/Cohort_CF!AK175))</f>
        <v>3016876.1096092574</v>
      </c>
      <c r="AL175" s="1">
        <f>IF(Income_CF!AL177="","",(1+'Cost and Benefit Parameters'!$C$17)*Income_CF!AL177*(Cohort_WP!AL175/Cohort_CF!AL175))</f>
        <v>3089102.8145615137</v>
      </c>
      <c r="AM175" s="1">
        <f>IF(Income_CF!AM177="","",(1+'Cost and Benefit Parameters'!$C$17)*Income_CF!AM177*(Cohort_WP!AM175/Cohort_CF!AM175))</f>
        <v>3161161.4252745444</v>
      </c>
      <c r="AN175" s="1">
        <f>IF(Income_CF!AN177="","",(1+'Cost and Benefit Parameters'!$C$17)*Income_CF!AN177*(Cohort_WP!AN175/Cohort_CF!AN175))</f>
        <v>3232960.5680338019</v>
      </c>
      <c r="AO175" s="1">
        <f>IF(Income_CF!AO177="","",(1+'Cost and Benefit Parameters'!$C$17)*Income_CF!AO177*(Cohort_WP!AO175/Cohort_CF!AO175))</f>
        <v>3304407.2382742823</v>
      </c>
      <c r="AP175" s="1">
        <f>IF(Income_CF!AP177="","",(1+'Cost and Benefit Parameters'!$C$17)*Income_CF!AP177*(Cohort_WP!AP175/Cohort_CF!AP175))</f>
        <v>3375406.9891810254</v>
      </c>
      <c r="AQ175" s="1">
        <f>IF(Income_CF!AQ177="","",(1+'Cost and Benefit Parameters'!$C$17)*Income_CF!AQ177*(Cohort_WP!AQ175/Cohort_CF!AQ175))</f>
        <v>3445864.1288868608</v>
      </c>
      <c r="AR175" s="1">
        <f>IF(Income_CF!AR177="","",(1+'Cost and Benefit Parameters'!$C$17)*Income_CF!AR177*(Cohort_WP!AR175/Cohort_CF!AR175))</f>
        <v>3515681.9257403254</v>
      </c>
      <c r="AS175" s="1">
        <f>IF(Income_CF!AS177="","",(1+'Cost and Benefit Parameters'!$C$17)*Income_CF!AS177*(Cohort_WP!AS175/Cohort_CF!AS175))</f>
        <v>3584762.8210704648</v>
      </c>
      <c r="AT175" s="1">
        <f>IF(Income_CF!AT177="","",(1+'Cost and Benefit Parameters'!$C$17)*Income_CF!AT177*(Cohort_WP!AT175/Cohort_CF!AT175))</f>
        <v>3653008.6488317745</v>
      </c>
      <c r="AU175" s="1">
        <f>IF(Income_CF!AU177="","",(1+'Cost and Benefit Parameters'!$C$17)*Income_CF!AU177*(Cohort_WP!AU175/Cohort_CF!AU175))</f>
        <v>3720320.861470242</v>
      </c>
      <c r="AV175" s="1">
        <f>IF(Income_CF!AV177="","",(1+'Cost and Benefit Parameters'!$C$17)*Income_CF!AV177*(Cohort_WP!AV175/Cohort_CF!AV175))</f>
        <v>3786600.7613122989</v>
      </c>
      <c r="AW175" s="1">
        <f>IF(Income_CF!AW177="","",(1+'Cost and Benefit Parameters'!$C$17)*Income_CF!AW177*(Cohort_WP!AW175/Cohort_CF!AW175))</f>
        <v>3851749.7367414157</v>
      </c>
      <c r="AX175" s="1">
        <f>IF(Income_CF!AX177="","",(1+'Cost and Benefit Parameters'!$C$17)*Income_CF!AX177*(Cohort_WP!AX175/Cohort_CF!AX175))</f>
        <v>3915669.5023929561</v>
      </c>
      <c r="AY175" s="1">
        <f>IF(Income_CF!AY177="","",(1+'Cost and Benefit Parameters'!$C$17)*Income_CF!AY177*(Cohort_WP!AY175/Cohort_CF!AY175))</f>
        <v>3978262.3425671901</v>
      </c>
      <c r="AZ175" s="1">
        <f>IF(Income_CF!AZ177="","",(1+'Cost and Benefit Parameters'!$C$17)*Income_CF!AZ177*(Cohort_WP!AZ175/Cohort_CF!AZ175))</f>
        <v>4039431.3570323857</v>
      </c>
      <c r="BA175" s="1">
        <f>IF(Income_CF!BA177="","",(1+'Cost and Benefit Parameters'!$C$17)*Income_CF!BA177*(Cohort_WP!BA175/Cohort_CF!BA175))</f>
        <v>4099080.7083663135</v>
      </c>
      <c r="BB175" s="1" t="str">
        <f>IF(Income_CF!BB177="","",(1+'Cost and Benefit Parameters'!$C$17)*Income_CF!BB177*(Cohort_WP!BB175/Cohort_CF!BB175))</f>
        <v/>
      </c>
      <c r="BC175" s="1" t="str">
        <f>IF(Income_CF!BC177="","",(1+'Cost and Benefit Parameters'!$C$17)*Income_CF!BC177*(Cohort_WP!BC175/Cohort_CF!BC175))</f>
        <v/>
      </c>
      <c r="BD175" s="1" t="str">
        <f>IF(Income_CF!BD177="","",(1+'Cost and Benefit Parameters'!$C$17)*Income_CF!BD177*(Cohort_WP!BD175/Cohort_CF!BD175))</f>
        <v/>
      </c>
      <c r="BE175" s="1" t="str">
        <f>IF(Income_CF!BE177="","",(1+'Cost and Benefit Parameters'!$C$17)*Income_CF!BE177*(Cohort_WP!BE175/Cohort_CF!BE175))</f>
        <v/>
      </c>
      <c r="BF175" s="1" t="str">
        <f>IF(Income_CF!BF177="","",(1+'Cost and Benefit Parameters'!$C$17)*Income_CF!BF177*(Cohort_WP!BF175/Cohort_CF!BF175))</f>
        <v/>
      </c>
      <c r="BG175" s="1" t="str">
        <f>IF(Income_CF!BG177="","",(1+'Cost and Benefit Parameters'!$C$17)*Income_CF!BG177*(Cohort_WP!BG175/Cohort_CF!BG175))</f>
        <v/>
      </c>
      <c r="BH175" s="1" t="str">
        <f>IF(Income_CF!BH177="","",(1+'Cost and Benefit Parameters'!$C$17)*Income_CF!BH177*(Cohort_WP!BH175/Cohort_CF!BH175))</f>
        <v/>
      </c>
      <c r="BI175" s="1" t="str">
        <f>IF(Income_CF!BI177="","",(1+'Cost and Benefit Parameters'!$C$17)*Income_CF!BI177*(Cohort_WP!BI175/Cohort_CF!BI175))</f>
        <v/>
      </c>
      <c r="BJ175" s="1" t="str">
        <f>IF(Income_CF!BJ177="","",(1+'Cost and Benefit Parameters'!$C$17)*Income_CF!BJ177*(Cohort_WP!BJ175/Cohort_CF!BJ175))</f>
        <v/>
      </c>
      <c r="BK175" s="1" t="str">
        <f>IF(Income_CF!BK177="","",(1+'Cost and Benefit Parameters'!$C$17)*Income_CF!BK177*(Cohort_WP!BK175/Cohort_CF!BK175))</f>
        <v/>
      </c>
      <c r="BL175" s="1" t="str">
        <f>IF(Income_CF!BL177="","",(1+'Cost and Benefit Parameters'!$C$17)*Income_CF!BL177*(Cohort_WP!BL175/Cohort_CF!BL175))</f>
        <v/>
      </c>
      <c r="BM175" s="1" t="str">
        <f>IF(Income_CF!BM177="","",(1+'Cost and Benefit Parameters'!$C$17)*Income_CF!BM177*(Cohort_WP!BM175/Cohort_CF!BM175))</f>
        <v/>
      </c>
    </row>
    <row r="176" spans="1:72" x14ac:dyDescent="0.55000000000000004">
      <c r="A176" s="639"/>
      <c r="B176" t="s">
        <v>475</v>
      </c>
      <c r="G176" s="1" t="str">
        <f>IF(Income_CF!G178="","",(1+'Cost and Benefit Parameters'!$C$17)*Income_CF!G178*(Cohort_WP!G176/Cohort_CF!G176))</f>
        <v/>
      </c>
      <c r="H176" s="1" t="str">
        <f>IF(Income_CF!H178="","",(1+'Cost and Benefit Parameters'!$C$17)*Income_CF!H178*(Cohort_WP!H176/Cohort_CF!H176))</f>
        <v/>
      </c>
      <c r="I176" s="1" t="str">
        <f>IF(Income_CF!I178="","",(1+'Cost and Benefit Parameters'!$C$17)*Income_CF!I178*(Cohort_WP!I176/Cohort_CF!I176))</f>
        <v/>
      </c>
      <c r="J176" s="1" t="str">
        <f>IF(Income_CF!J178="","",(1+'Cost and Benefit Parameters'!$C$17)*Income_CF!J178*(Cohort_WP!J176/Cohort_CF!J176))</f>
        <v/>
      </c>
      <c r="K176" s="1" t="str">
        <f>IF(Income_CF!K178="","",(1+'Cost and Benefit Parameters'!$C$17)*Income_CF!K178*(Cohort_WP!K176/Cohort_CF!K176))</f>
        <v/>
      </c>
      <c r="L176" s="1" t="str">
        <f>IF(Income_CF!L178="","",(1+'Cost and Benefit Parameters'!$C$17)*Income_CF!L178*(Cohort_WP!L176/Cohort_CF!L176))</f>
        <v/>
      </c>
      <c r="M176" s="1" t="str">
        <f>IF(Income_CF!M178="","",(1+'Cost and Benefit Parameters'!$C$17)*Income_CF!M178*(Cohort_WP!M176/Cohort_CF!M176))</f>
        <v/>
      </c>
      <c r="N176" s="1" t="str">
        <f>IF(Income_CF!N178="","",(1+'Cost and Benefit Parameters'!$C$17)*Income_CF!N178*(Cohort_WP!N176/Cohort_CF!N176))</f>
        <v/>
      </c>
      <c r="O176" s="1">
        <f>IF(Income_CF!O178="","",(1+'Cost and Benefit Parameters'!$C$17)*Income_CF!O178*(Cohort_WP!O176/Cohort_CF!O176))</f>
        <v>1515170.9121814072</v>
      </c>
      <c r="P176" s="1">
        <f>IF(Income_CF!P178="","",(1+'Cost and Benefit Parameters'!$C$17)*Income_CF!P178*(Cohort_WP!P176/Cohort_CF!P176))</f>
        <v>1573947.8985752747</v>
      </c>
      <c r="Q176" s="1">
        <f>IF(Income_CF!Q178="","",(1+'Cost and Benefit Parameters'!$C$17)*Income_CF!Q178*(Cohort_WP!Q176/Cohort_CF!Q176))</f>
        <v>1634024.2715586261</v>
      </c>
      <c r="R176" s="1">
        <f>IF(Income_CF!R178="","",(1+'Cost and Benefit Parameters'!$C$17)*Income_CF!R178*(Cohort_WP!R176/Cohort_CF!R176))</f>
        <v>1695376.1822588777</v>
      </c>
      <c r="S176" s="1">
        <f>IF(Income_CF!S178="","",(1+'Cost and Benefit Parameters'!$C$17)*Income_CF!S178*(Cohort_WP!S176/Cohort_CF!S176))</f>
        <v>1768732.9713992791</v>
      </c>
      <c r="T176" s="1">
        <f>IF(Income_CF!T178="","",(1+'Cost and Benefit Parameters'!$C$17)*Income_CF!T178*(Cohort_WP!T176/Cohort_CF!T176))</f>
        <v>1831842.4380594054</v>
      </c>
      <c r="U176" s="1">
        <f>IF(Income_CF!U178="","",(1+'Cost and Benefit Parameters'!$C$17)*Income_CF!U178*(Cohort_WP!U176/Cohort_CF!U176))</f>
        <v>1896065.708034608</v>
      </c>
      <c r="V176" s="1">
        <f>IF(Income_CF!V178="","",(1+'Cost and Benefit Parameters'!$C$17)*Income_CF!V178*(Cohort_WP!V176/Cohort_CF!V176))</f>
        <v>1961363.4352045029</v>
      </c>
      <c r="W176" s="1">
        <f>IF(Income_CF!W178="","",(1+'Cost and Benefit Parameters'!$C$17)*Income_CF!W178*(Cohort_WP!W176/Cohort_CF!W176))</f>
        <v>2027692.9396815866</v>
      </c>
      <c r="X176" s="1">
        <f>IF(Income_CF!X178="","",(1+'Cost and Benefit Parameters'!$C$17)*Income_CF!X178*(Cohort_WP!X176/Cohort_CF!X176))</f>
        <v>2095008.1971628603</v>
      </c>
      <c r="Y176" s="1">
        <f>IF(Income_CF!Y178="","",(1+'Cost and Benefit Parameters'!$C$17)*Income_CF!Y178*(Cohort_WP!Y176/Cohort_CF!Y176))</f>
        <v>2163259.8381160111</v>
      </c>
      <c r="Z176" s="1">
        <f>IF(Income_CF!Z178="","",(1+'Cost and Benefit Parameters'!$C$17)*Income_CF!Z178*(Cohort_WP!Z176/Cohort_CF!Z176))</f>
        <v>2232395.1571355802</v>
      </c>
      <c r="AA176" s="1">
        <f>IF(Income_CF!AA178="","",(1+'Cost and Benefit Parameters'!$C$17)*Income_CF!AA178*(Cohort_WP!AA176/Cohort_CF!AA176))</f>
        <v>2302358.1327723991</v>
      </c>
      <c r="AB176" s="1">
        <f>IF(Income_CF!AB178="","",(1+'Cost and Benefit Parameters'!$C$17)*Income_CF!AB178*(Cohort_WP!AB176/Cohort_CF!AB176))</f>
        <v>2373089.4581049704</v>
      </c>
      <c r="AC176" s="1">
        <f>IF(Income_CF!AC178="","",(1+'Cost and Benefit Parameters'!$C$17)*Income_CF!AC178*(Cohort_WP!AC176/Cohort_CF!AC176))</f>
        <v>2444526.5822841171</v>
      </c>
      <c r="AD176" s="1">
        <f>IF(Income_CF!AD178="","",(1+'Cost and Benefit Parameters'!$C$17)*Income_CF!AD178*(Cohort_WP!AD176/Cohort_CF!AD176))</f>
        <v>2516603.763243116</v>
      </c>
      <c r="AE176" s="1">
        <f>IF(Income_CF!AE178="","",(1+'Cost and Benefit Parameters'!$C$17)*Income_CF!AE178*(Cohort_WP!AE176/Cohort_CF!AE176))</f>
        <v>2589252.13172343</v>
      </c>
      <c r="AF176" s="1">
        <f>IF(Income_CF!AF178="","",(1+'Cost and Benefit Parameters'!$C$17)*Income_CF!AF178*(Cohort_WP!AF176/Cohort_CF!AF176))</f>
        <v>2662399.766723054</v>
      </c>
      <c r="AG176" s="1">
        <f>IF(Income_CF!AG178="","",(1+'Cost and Benefit Parameters'!$C$17)*Income_CF!AG178*(Cohort_WP!AG176/Cohort_CF!AG176))</f>
        <v>2735971.7824285091</v>
      </c>
      <c r="AH176" s="1">
        <f>IF(Income_CF!AH178="","",(1+'Cost and Benefit Parameters'!$C$17)*Income_CF!AH178*(Cohort_WP!AH176/Cohort_CF!AH176))</f>
        <v>2809890.4266448324</v>
      </c>
      <c r="AI176" s="1">
        <f>IF(Income_CF!AI178="","",(1+'Cost and Benefit Parameters'!$C$17)*Income_CF!AI178*(Cohort_WP!AI176/Cohort_CF!AI176))</f>
        <v>2884075.1906890487</v>
      </c>
      <c r="AJ176" s="1">
        <f>IF(Income_CF!AJ178="","",(1+'Cost and Benefit Parameters'!$C$17)*Income_CF!AJ178*(Cohort_WP!AJ176/Cohort_CF!AJ176))</f>
        <v>2958442.9306631689</v>
      </c>
      <c r="AK176" s="1">
        <f>IF(Income_CF!AK178="","",(1+'Cost and Benefit Parameters'!$C$17)*Income_CF!AK178*(Cohort_WP!AK176/Cohort_CF!AK176))</f>
        <v>3032907.9999716869</v>
      </c>
      <c r="AL176" s="1">
        <f>IF(Income_CF!AL178="","",(1+'Cost and Benefit Parameters'!$C$17)*Income_CF!AL178*(Cohort_WP!AL176/Cohort_CF!AL176))</f>
        <v>3107382.3928975346</v>
      </c>
      <c r="AM176" s="1">
        <f>IF(Income_CF!AM178="","",(1+'Cost and Benefit Parameters'!$C$17)*Income_CF!AM178*(Cohort_WP!AM176/Cohort_CF!AM176))</f>
        <v>3181775.8989983601</v>
      </c>
      <c r="AN176" s="1">
        <f>IF(Income_CF!AN178="","",(1+'Cost and Benefit Parameters'!$C$17)*Income_CF!AN178*(Cohort_WP!AN176/Cohort_CF!AN176))</f>
        <v>3255996.2680327808</v>
      </c>
      <c r="AO176" s="1">
        <f>IF(Income_CF!AO178="","",(1+'Cost and Benefit Parameters'!$C$17)*Income_CF!AO178*(Cohort_WP!AO176/Cohort_CF!AO176))</f>
        <v>3329949.3850748166</v>
      </c>
      <c r="AP176" s="1">
        <f>IF(Income_CF!AP178="","",(1+'Cost and Benefit Parameters'!$C$17)*Income_CF!AP178*(Cohort_WP!AP176/Cohort_CF!AP176))</f>
        <v>3403539.4554225099</v>
      </c>
      <c r="AQ176" s="1">
        <f>IF(Income_CF!AQ178="","",(1+'Cost and Benefit Parameters'!$C$17)*Income_CF!AQ178*(Cohort_WP!AQ176/Cohort_CF!AQ176))</f>
        <v>3476669.1988564562</v>
      </c>
      <c r="AR176" s="1">
        <f>IF(Income_CF!AR178="","",(1+'Cost and Benefit Parameters'!$C$17)*Income_CF!AR178*(Cohort_WP!AR176/Cohort_CF!AR176))</f>
        <v>3549240.0527534662</v>
      </c>
      <c r="AS176" s="1">
        <f>IF(Income_CF!AS178="","",(1+'Cost and Benefit Parameters'!$C$17)*Income_CF!AS178*(Cohort_WP!AS176/Cohort_CF!AS176))</f>
        <v>3621152.3835125351</v>
      </c>
      <c r="AT176" s="1">
        <f>IF(Income_CF!AT178="","",(1+'Cost and Benefit Parameters'!$C$17)*Income_CF!AT178*(Cohort_WP!AT176/Cohort_CF!AT176))</f>
        <v>3692305.7057025782</v>
      </c>
      <c r="AU176" s="1">
        <f>IF(Income_CF!AU178="","",(1+'Cost and Benefit Parameters'!$C$17)*Income_CF!AU178*(Cohort_WP!AU176/Cohort_CF!AU176))</f>
        <v>3762598.908296728</v>
      </c>
      <c r="AV176" s="1">
        <f>IF(Income_CF!AV178="","",(1+'Cost and Benefit Parameters'!$C$17)*Income_CF!AV178*(Cohort_WP!AV176/Cohort_CF!AV176))</f>
        <v>3831930.48731435</v>
      </c>
      <c r="AW176" s="1">
        <f>IF(Income_CF!AW178="","",(1+'Cost and Benefit Parameters'!$C$17)*Income_CF!AW178*(Cohort_WP!AW176/Cohort_CF!AW176))</f>
        <v>3900198.7841516668</v>
      </c>
      <c r="AX176" s="1">
        <f>IF(Income_CF!AX178="","",(1+'Cost and Benefit Parameters'!$C$17)*Income_CF!AX178*(Cohort_WP!AX176/Cohort_CF!AX176))</f>
        <v>3967302.2288436582</v>
      </c>
      <c r="AY176" s="1">
        <f>IF(Income_CF!AY178="","",(1+'Cost and Benefit Parameters'!$C$17)*Income_CF!AY178*(Cohort_WP!AY176/Cohort_CF!AY176))</f>
        <v>4033139.5874647452</v>
      </c>
      <c r="AZ176" s="1">
        <f>IF(Income_CF!AZ178="","",(1+'Cost and Benefit Parameters'!$C$17)*Income_CF!AZ178*(Cohort_WP!AZ176/Cohort_CF!AZ176))</f>
        <v>4097610.2128442051</v>
      </c>
      <c r="BA176" s="1">
        <f>IF(Income_CF!BA178="","",(1+'Cost and Benefit Parameters'!$C$17)*Income_CF!BA178*(Cohort_WP!BA176/Cohort_CF!BA176))</f>
        <v>4160614.2977433573</v>
      </c>
      <c r="BB176" s="1">
        <f>IF(Income_CF!BB178="","",(1+'Cost and Benefit Parameters'!$C$17)*Income_CF!BB178*(Cohort_WP!BB176/Cohort_CF!BB176))</f>
        <v>4222053.1296173027</v>
      </c>
      <c r="BC176" s="1" t="str">
        <f>IF(Income_CF!BC178="","",(1+'Cost and Benefit Parameters'!$C$17)*Income_CF!BC178*(Cohort_WP!BC176/Cohort_CF!BC176))</f>
        <v/>
      </c>
      <c r="BD176" s="1" t="str">
        <f>IF(Income_CF!BD178="","",(1+'Cost and Benefit Parameters'!$C$17)*Income_CF!BD178*(Cohort_WP!BD176/Cohort_CF!BD176))</f>
        <v/>
      </c>
      <c r="BE176" s="1" t="str">
        <f>IF(Income_CF!BE178="","",(1+'Cost and Benefit Parameters'!$C$17)*Income_CF!BE178*(Cohort_WP!BE176/Cohort_CF!BE176))</f>
        <v/>
      </c>
      <c r="BF176" s="1" t="str">
        <f>IF(Income_CF!BF178="","",(1+'Cost and Benefit Parameters'!$C$17)*Income_CF!BF178*(Cohort_WP!BF176/Cohort_CF!BF176))</f>
        <v/>
      </c>
      <c r="BG176" s="1" t="str">
        <f>IF(Income_CF!BG178="","",(1+'Cost and Benefit Parameters'!$C$17)*Income_CF!BG178*(Cohort_WP!BG176/Cohort_CF!BG176))</f>
        <v/>
      </c>
      <c r="BH176" s="1" t="str">
        <f>IF(Income_CF!BH178="","",(1+'Cost and Benefit Parameters'!$C$17)*Income_CF!BH178*(Cohort_WP!BH176/Cohort_CF!BH176))</f>
        <v/>
      </c>
      <c r="BI176" s="1" t="str">
        <f>IF(Income_CF!BI178="","",(1+'Cost and Benefit Parameters'!$C$17)*Income_CF!BI178*(Cohort_WP!BI176/Cohort_CF!BI176))</f>
        <v/>
      </c>
      <c r="BJ176" s="1" t="str">
        <f>IF(Income_CF!BJ178="","",(1+'Cost and Benefit Parameters'!$C$17)*Income_CF!BJ178*(Cohort_WP!BJ176/Cohort_CF!BJ176))</f>
        <v/>
      </c>
      <c r="BK176" s="1" t="str">
        <f>IF(Income_CF!BK178="","",(1+'Cost and Benefit Parameters'!$C$17)*Income_CF!BK178*(Cohort_WP!BK176/Cohort_CF!BK176))</f>
        <v/>
      </c>
      <c r="BL176" s="1" t="str">
        <f>IF(Income_CF!BL178="","",(1+'Cost and Benefit Parameters'!$C$17)*Income_CF!BL178*(Cohort_WP!BL176/Cohort_CF!BL176))</f>
        <v/>
      </c>
      <c r="BM176" s="1" t="str">
        <f>IF(Income_CF!BM178="","",(1+'Cost and Benefit Parameters'!$C$17)*Income_CF!BM178*(Cohort_WP!BM176/Cohort_CF!BM176))</f>
        <v/>
      </c>
    </row>
    <row r="177" spans="1:72" x14ac:dyDescent="0.55000000000000004">
      <c r="A177" s="639"/>
      <c r="B177" t="s">
        <v>476</v>
      </c>
      <c r="G177" s="1" t="str">
        <f>IF(Income_CF!G179="","",(1+'Cost and Benefit Parameters'!$C$17)*Income_CF!G179*(Cohort_WP!G177/Cohort_CF!G177))</f>
        <v/>
      </c>
      <c r="H177" s="1" t="str">
        <f>IF(Income_CF!H179="","",(1+'Cost and Benefit Parameters'!$C$17)*Income_CF!H179*(Cohort_WP!H177/Cohort_CF!H177))</f>
        <v/>
      </c>
      <c r="I177" s="1" t="str">
        <f>IF(Income_CF!I179="","",(1+'Cost and Benefit Parameters'!$C$17)*Income_CF!I179*(Cohort_WP!I177/Cohort_CF!I177))</f>
        <v/>
      </c>
      <c r="J177" s="1" t="str">
        <f>IF(Income_CF!J179="","",(1+'Cost and Benefit Parameters'!$C$17)*Income_CF!J179*(Cohort_WP!J177/Cohort_CF!J177))</f>
        <v/>
      </c>
      <c r="K177" s="1" t="str">
        <f>IF(Income_CF!K179="","",(1+'Cost and Benefit Parameters'!$C$17)*Income_CF!K179*(Cohort_WP!K177/Cohort_CF!K177))</f>
        <v/>
      </c>
      <c r="L177" s="1" t="str">
        <f>IF(Income_CF!L179="","",(1+'Cost and Benefit Parameters'!$C$17)*Income_CF!L179*(Cohort_WP!L177/Cohort_CF!L177))</f>
        <v/>
      </c>
      <c r="M177" s="1" t="str">
        <f>IF(Income_CF!M179="","",(1+'Cost and Benefit Parameters'!$C$17)*Income_CF!M179*(Cohort_WP!M177/Cohort_CF!M177))</f>
        <v/>
      </c>
      <c r="N177" s="1" t="str">
        <f>IF(Income_CF!N179="","",(1+'Cost and Benefit Parameters'!$C$17)*Income_CF!N179*(Cohort_WP!N177/Cohort_CF!N177))</f>
        <v/>
      </c>
      <c r="O177" s="1" t="str">
        <f>IF(Income_CF!O179="","",(1+'Cost and Benefit Parameters'!$C$17)*Income_CF!O179*(Cohort_WP!O177/Cohort_CF!O177))</f>
        <v/>
      </c>
      <c r="P177" s="1">
        <f>IF(Income_CF!P179="","",(1+'Cost and Benefit Parameters'!$C$17)*Income_CF!P179*(Cohort_WP!P177/Cohort_CF!P177))</f>
        <v>1560626.0395468492</v>
      </c>
      <c r="Q177" s="1">
        <f>IF(Income_CF!Q179="","",(1+'Cost and Benefit Parameters'!$C$17)*Income_CF!Q179*(Cohort_WP!Q177/Cohort_CF!Q177))</f>
        <v>1621166.335532533</v>
      </c>
      <c r="R177" s="1">
        <f>IF(Income_CF!R179="","",(1+'Cost and Benefit Parameters'!$C$17)*Income_CF!R179*(Cohort_WP!R177/Cohort_CF!R177))</f>
        <v>1683044.9997053845</v>
      </c>
      <c r="S177" s="1">
        <f>IF(Income_CF!S179="","",(1+'Cost and Benefit Parameters'!$C$17)*Income_CF!S179*(Cohort_WP!S177/Cohort_CF!S177))</f>
        <v>1746237.4677266441</v>
      </c>
      <c r="T177" s="1">
        <f>IF(Income_CF!T179="","",(1+'Cost and Benefit Parameters'!$C$17)*Income_CF!T179*(Cohort_WP!T177/Cohort_CF!T177))</f>
        <v>1821794.9605412579</v>
      </c>
      <c r="U177" s="1">
        <f>IF(Income_CF!U179="","",(1+'Cost and Benefit Parameters'!$C$17)*Income_CF!U179*(Cohort_WP!U177/Cohort_CF!U177))</f>
        <v>1886797.7112011879</v>
      </c>
      <c r="V177" s="1">
        <f>IF(Income_CF!V179="","",(1+'Cost and Benefit Parameters'!$C$17)*Income_CF!V179*(Cohort_WP!V177/Cohort_CF!V177))</f>
        <v>1952947.6792756456</v>
      </c>
      <c r="W177" s="1">
        <f>IF(Income_CF!W179="","",(1+'Cost and Benefit Parameters'!$C$17)*Income_CF!W179*(Cohort_WP!W177/Cohort_CF!W177))</f>
        <v>2020204.3382606381</v>
      </c>
      <c r="X177" s="1">
        <f>IF(Income_CF!X179="","",(1+'Cost and Benefit Parameters'!$C$17)*Income_CF!X179*(Cohort_WP!X177/Cohort_CF!X177))</f>
        <v>2088523.7278720345</v>
      </c>
      <c r="Y177" s="1">
        <f>IF(Income_CF!Y179="","",(1+'Cost and Benefit Parameters'!$C$17)*Income_CF!Y179*(Cohort_WP!Y177/Cohort_CF!Y177))</f>
        <v>2157858.4430777458</v>
      </c>
      <c r="Z177" s="1">
        <f>IF(Income_CF!Z179="","",(1+'Cost and Benefit Parameters'!$C$17)*Income_CF!Z179*(Cohort_WP!Z177/Cohort_CF!Z177))</f>
        <v>2228157.6332594911</v>
      </c>
      <c r="AA177" s="1">
        <f>IF(Income_CF!AA179="","",(1+'Cost and Benefit Parameters'!$C$17)*Income_CF!AA179*(Cohort_WP!AA177/Cohort_CF!AA177))</f>
        <v>2299367.0118496474</v>
      </c>
      <c r="AB177" s="1">
        <f>IF(Income_CF!AB179="","",(1+'Cost and Benefit Parameters'!$C$17)*Income_CF!AB179*(Cohort_WP!AB177/Cohort_CF!AB177))</f>
        <v>2371428.876755571</v>
      </c>
      <c r="AC177" s="1">
        <f>IF(Income_CF!AC179="","",(1+'Cost and Benefit Parameters'!$C$17)*Income_CF!AC179*(Cohort_WP!AC177/Cohort_CF!AC177))</f>
        <v>2444282.1418481199</v>
      </c>
      <c r="AD177" s="1">
        <f>IF(Income_CF!AD179="","",(1+'Cost and Benefit Parameters'!$C$17)*Income_CF!AD179*(Cohort_WP!AD177/Cohort_CF!AD177))</f>
        <v>2517862.3797526401</v>
      </c>
      <c r="AE177" s="1">
        <f>IF(Income_CF!AE179="","",(1+'Cost and Benefit Parameters'!$C$17)*Income_CF!AE179*(Cohort_WP!AE177/Cohort_CF!AE177))</f>
        <v>2592101.8761404091</v>
      </c>
      <c r="AF177" s="1">
        <f>IF(Income_CF!AF179="","",(1+'Cost and Benefit Parameters'!$C$17)*Income_CF!AF179*(Cohort_WP!AF177/Cohort_CF!AF177))</f>
        <v>2666929.6956751337</v>
      </c>
      <c r="AG177" s="1">
        <f>IF(Income_CF!AG179="","",(1+'Cost and Benefit Parameters'!$C$17)*Income_CF!AG179*(Cohort_WP!AG177/Cohort_CF!AG177))</f>
        <v>2742271.759724746</v>
      </c>
      <c r="AH177" s="1">
        <f>IF(Income_CF!AH179="","",(1+'Cost and Benefit Parameters'!$C$17)*Income_CF!AH179*(Cohort_WP!AH177/Cohort_CF!AH177))</f>
        <v>2818050.9359013643</v>
      </c>
      <c r="AI177" s="1">
        <f>IF(Income_CF!AI179="","",(1+'Cost and Benefit Parameters'!$C$17)*Income_CF!AI179*(Cohort_WP!AI177/Cohort_CF!AI177))</f>
        <v>2894187.1394441775</v>
      </c>
      <c r="AJ177" s="1">
        <f>IF(Income_CF!AJ179="","",(1+'Cost and Benefit Parameters'!$C$17)*Income_CF!AJ179*(Cohort_WP!AJ177/Cohort_CF!AJ177))</f>
        <v>2970597.44640972</v>
      </c>
      <c r="AK177" s="1">
        <f>IF(Income_CF!AK179="","",(1+'Cost and Benefit Parameters'!$C$17)*Income_CF!AK179*(Cohort_WP!AK177/Cohort_CF!AK177))</f>
        <v>3047196.2185830642</v>
      </c>
      <c r="AL177" s="1">
        <f>IF(Income_CF!AL179="","",(1+'Cost and Benefit Parameters'!$C$17)*Income_CF!AL179*(Cohort_WP!AL177/Cohort_CF!AL177))</f>
        <v>3123895.2399708368</v>
      </c>
      <c r="AM177" s="1">
        <f>IF(Income_CF!AM179="","",(1+'Cost and Benefit Parameters'!$C$17)*Income_CF!AM179*(Cohort_WP!AM177/Cohort_CF!AM177))</f>
        <v>3200603.8646844602</v>
      </c>
      <c r="AN177" s="1">
        <f>IF(Income_CF!AN179="","",(1+'Cost and Benefit Parameters'!$C$17)*Income_CF!AN179*(Cohort_WP!AN177/Cohort_CF!AN177))</f>
        <v>3277229.1759683103</v>
      </c>
      <c r="AO177" s="1">
        <f>IF(Income_CF!AO179="","",(1+'Cost and Benefit Parameters'!$C$17)*Income_CF!AO179*(Cohort_WP!AO177/Cohort_CF!AO177))</f>
        <v>3353676.1560737644</v>
      </c>
      <c r="AP177" s="1">
        <f>IF(Income_CF!AP179="","",(1+'Cost and Benefit Parameters'!$C$17)*Income_CF!AP179*(Cohort_WP!AP177/Cohort_CF!AP177))</f>
        <v>3429847.8666270608</v>
      </c>
      <c r="AQ177" s="1">
        <f>IF(Income_CF!AQ179="","",(1+'Cost and Benefit Parameters'!$C$17)*Income_CF!AQ179*(Cohort_WP!AQ177/Cohort_CF!AQ177))</f>
        <v>3505645.6390851848</v>
      </c>
      <c r="AR177" s="1">
        <f>IF(Income_CF!AR179="","",(1+'Cost and Benefit Parameters'!$C$17)*Income_CF!AR179*(Cohort_WP!AR177/Cohort_CF!AR177))</f>
        <v>3580969.2748221504</v>
      </c>
      <c r="AS177" s="1">
        <f>IF(Income_CF!AS179="","",(1+'Cost and Benefit Parameters'!$C$17)*Income_CF!AS179*(Cohort_WP!AS177/Cohort_CF!AS177))</f>
        <v>3655717.2543360712</v>
      </c>
      <c r="AT177" s="1">
        <f>IF(Income_CF!AT179="","",(1+'Cost and Benefit Parameters'!$C$17)*Income_CF!AT179*(Cohort_WP!AT177/Cohort_CF!AT177))</f>
        <v>3729786.9550179103</v>
      </c>
      <c r="AU177" s="1">
        <f>IF(Income_CF!AU179="","",(1+'Cost and Benefit Parameters'!$C$17)*Income_CF!AU179*(Cohort_WP!AU177/Cohort_CF!AU177))</f>
        <v>3803074.8768736566</v>
      </c>
      <c r="AV177" s="1">
        <f>IF(Income_CF!AV179="","",(1+'Cost and Benefit Parameters'!$C$17)*Income_CF!AV179*(Cohort_WP!AV177/Cohort_CF!AV177))</f>
        <v>3875476.8755456298</v>
      </c>
      <c r="AW177" s="1">
        <f>IF(Income_CF!AW179="","",(1+'Cost and Benefit Parameters'!$C$17)*Income_CF!AW179*(Cohort_WP!AW177/Cohort_CF!AW177))</f>
        <v>3946888.4019337804</v>
      </c>
      <c r="AX177" s="1">
        <f>IF(Income_CF!AX179="","",(1+'Cost and Benefit Parameters'!$C$17)*Income_CF!AX179*(Cohort_WP!AX177/Cohort_CF!AX177))</f>
        <v>4017204.7476762161</v>
      </c>
      <c r="AY177" s="1">
        <f>IF(Income_CF!AY179="","",(1+'Cost and Benefit Parameters'!$C$17)*Income_CF!AY179*(Cohort_WP!AY177/Cohort_CF!AY177))</f>
        <v>4086321.2957089683</v>
      </c>
      <c r="AZ177" s="1">
        <f>IF(Income_CF!AZ179="","",(1+'Cost and Benefit Parameters'!$C$17)*Income_CF!AZ179*(Cohort_WP!AZ177/Cohort_CF!AZ177))</f>
        <v>4154133.7750886874</v>
      </c>
      <c r="BA177" s="1">
        <f>IF(Income_CF!BA179="","",(1+'Cost and Benefit Parameters'!$C$17)*Income_CF!BA179*(Cohort_WP!BA177/Cohort_CF!BA177))</f>
        <v>4220538.5192295322</v>
      </c>
      <c r="BB177" s="1">
        <f>IF(Income_CF!BB179="","",(1+'Cost and Benefit Parameters'!$C$17)*Income_CF!BB179*(Cohort_WP!BB177/Cohort_CF!BB177))</f>
        <v>4285432.7266756576</v>
      </c>
      <c r="BC177" s="1">
        <f>IF(Income_CF!BC179="","",(1+'Cost and Benefit Parameters'!$C$17)*Income_CF!BC179*(Cohort_WP!BC177/Cohort_CF!BC177))</f>
        <v>4348714.7235058201</v>
      </c>
      <c r="BD177" s="1" t="str">
        <f>IF(Income_CF!BD179="","",(1+'Cost and Benefit Parameters'!$C$17)*Income_CF!BD179*(Cohort_WP!BD177/Cohort_CF!BD177))</f>
        <v/>
      </c>
      <c r="BE177" s="1" t="str">
        <f>IF(Income_CF!BE179="","",(1+'Cost and Benefit Parameters'!$C$17)*Income_CF!BE179*(Cohort_WP!BE177/Cohort_CF!BE177))</f>
        <v/>
      </c>
      <c r="BF177" s="1" t="str">
        <f>IF(Income_CF!BF179="","",(1+'Cost and Benefit Parameters'!$C$17)*Income_CF!BF179*(Cohort_WP!BF177/Cohort_CF!BF177))</f>
        <v/>
      </c>
      <c r="BG177" s="1" t="str">
        <f>IF(Income_CF!BG179="","",(1+'Cost and Benefit Parameters'!$C$17)*Income_CF!BG179*(Cohort_WP!BG177/Cohort_CF!BG177))</f>
        <v/>
      </c>
      <c r="BH177" s="1" t="str">
        <f>IF(Income_CF!BH179="","",(1+'Cost and Benefit Parameters'!$C$17)*Income_CF!BH179*(Cohort_WP!BH177/Cohort_CF!BH177))</f>
        <v/>
      </c>
      <c r="BI177" s="1" t="str">
        <f>IF(Income_CF!BI179="","",(1+'Cost and Benefit Parameters'!$C$17)*Income_CF!BI179*(Cohort_WP!BI177/Cohort_CF!BI177))</f>
        <v/>
      </c>
      <c r="BJ177" s="1" t="str">
        <f>IF(Income_CF!BJ179="","",(1+'Cost and Benefit Parameters'!$C$17)*Income_CF!BJ179*(Cohort_WP!BJ177/Cohort_CF!BJ177))</f>
        <v/>
      </c>
      <c r="BK177" s="1" t="str">
        <f>IF(Income_CF!BK179="","",(1+'Cost and Benefit Parameters'!$C$17)*Income_CF!BK179*(Cohort_WP!BK177/Cohort_CF!BK177))</f>
        <v/>
      </c>
      <c r="BL177" s="1" t="str">
        <f>IF(Income_CF!BL179="","",(1+'Cost and Benefit Parameters'!$C$17)*Income_CF!BL179*(Cohort_WP!BL177/Cohort_CF!BL177))</f>
        <v/>
      </c>
      <c r="BM177" s="1" t="str">
        <f>IF(Income_CF!BM179="","",(1+'Cost and Benefit Parameters'!$C$17)*Income_CF!BM179*(Cohort_WP!BM177/Cohort_CF!BM177))</f>
        <v/>
      </c>
    </row>
    <row r="178" spans="1:72" x14ac:dyDescent="0.55000000000000004">
      <c r="A178" s="639"/>
      <c r="B178" t="s">
        <v>477</v>
      </c>
      <c r="G178" s="1" t="str">
        <f>IF(Income_CF!G180="","",(1+'Cost and Benefit Parameters'!$C$17)*Income_CF!G180*(Cohort_WP!G178/Cohort_CF!G178))</f>
        <v/>
      </c>
      <c r="H178" s="1" t="str">
        <f>IF(Income_CF!H180="","",(1+'Cost and Benefit Parameters'!$C$17)*Income_CF!H180*(Cohort_WP!H178/Cohort_CF!H178))</f>
        <v/>
      </c>
      <c r="I178" s="1" t="str">
        <f>IF(Income_CF!I180="","",(1+'Cost and Benefit Parameters'!$C$17)*Income_CF!I180*(Cohort_WP!I178/Cohort_CF!I178))</f>
        <v/>
      </c>
      <c r="J178" s="1" t="str">
        <f>IF(Income_CF!J180="","",(1+'Cost and Benefit Parameters'!$C$17)*Income_CF!J180*(Cohort_WP!J178/Cohort_CF!J178))</f>
        <v/>
      </c>
      <c r="K178" s="1" t="str">
        <f>IF(Income_CF!K180="","",(1+'Cost and Benefit Parameters'!$C$17)*Income_CF!K180*(Cohort_WP!K178/Cohort_CF!K178))</f>
        <v/>
      </c>
      <c r="L178" s="1" t="str">
        <f>IF(Income_CF!L180="","",(1+'Cost and Benefit Parameters'!$C$17)*Income_CF!L180*(Cohort_WP!L178/Cohort_CF!L178))</f>
        <v/>
      </c>
      <c r="M178" s="1" t="str">
        <f>IF(Income_CF!M180="","",(1+'Cost and Benefit Parameters'!$C$17)*Income_CF!M180*(Cohort_WP!M178/Cohort_CF!M178))</f>
        <v/>
      </c>
      <c r="N178" s="1" t="str">
        <f>IF(Income_CF!N180="","",(1+'Cost and Benefit Parameters'!$C$17)*Income_CF!N180*(Cohort_WP!N178/Cohort_CF!N178))</f>
        <v/>
      </c>
      <c r="O178" s="1" t="str">
        <f>IF(Income_CF!O180="","",(1+'Cost and Benefit Parameters'!$C$17)*Income_CF!O180*(Cohort_WP!O178/Cohort_CF!O178))</f>
        <v/>
      </c>
      <c r="P178" s="1" t="str">
        <f>IF(Income_CF!P180="","",(1+'Cost and Benefit Parameters'!$C$17)*Income_CF!P180*(Cohort_WP!P178/Cohort_CF!P178))</f>
        <v/>
      </c>
      <c r="Q178" s="1">
        <f>IF(Income_CF!Q180="","",(1+'Cost and Benefit Parameters'!$C$17)*Income_CF!Q180*(Cohort_WP!Q178/Cohort_CF!Q178))</f>
        <v>1607444.8207332552</v>
      </c>
      <c r="R178" s="1">
        <f>IF(Income_CF!R180="","",(1+'Cost and Benefit Parameters'!$C$17)*Income_CF!R180*(Cohort_WP!R178/Cohort_CF!R178))</f>
        <v>1669801.3255985088</v>
      </c>
      <c r="S178" s="1">
        <f>IF(Income_CF!S180="","",(1+'Cost and Benefit Parameters'!$C$17)*Income_CF!S180*(Cohort_WP!S178/Cohort_CF!S178))</f>
        <v>1733536.3496965461</v>
      </c>
      <c r="T178" s="1">
        <f>IF(Income_CF!T180="","",(1+'Cost and Benefit Parameters'!$C$17)*Income_CF!T180*(Cohort_WP!T178/Cohort_CF!T178))</f>
        <v>1798624.591758444</v>
      </c>
      <c r="U178" s="1">
        <f>IF(Income_CF!U180="","",(1+'Cost and Benefit Parameters'!$C$17)*Income_CF!U180*(Cohort_WP!U178/Cohort_CF!U178))</f>
        <v>1876448.8093574957</v>
      </c>
      <c r="V178" s="1">
        <f>IF(Income_CF!V180="","",(1+'Cost and Benefit Parameters'!$C$17)*Income_CF!V180*(Cohort_WP!V178/Cohort_CF!V178))</f>
        <v>1943401.6425372234</v>
      </c>
      <c r="W178" s="1">
        <f>IF(Income_CF!W180="","",(1+'Cost and Benefit Parameters'!$C$17)*Income_CF!W180*(Cohort_WP!W178/Cohort_CF!W178))</f>
        <v>2011536.109653915</v>
      </c>
      <c r="X178" s="1">
        <f>IF(Income_CF!X180="","",(1+'Cost and Benefit Parameters'!$C$17)*Income_CF!X180*(Cohort_WP!X178/Cohort_CF!X178))</f>
        <v>2080810.468408457</v>
      </c>
      <c r="Y178" s="1">
        <f>IF(Income_CF!Y180="","",(1+'Cost and Benefit Parameters'!$C$17)*Income_CF!Y180*(Cohort_WP!Y178/Cohort_CF!Y178))</f>
        <v>2151179.4397081956</v>
      </c>
      <c r="Z178" s="1">
        <f>IF(Income_CF!Z180="","",(1+'Cost and Benefit Parameters'!$C$17)*Income_CF!Z180*(Cohort_WP!Z178/Cohort_CF!Z178))</f>
        <v>2222594.1963700783</v>
      </c>
      <c r="AA178" s="1">
        <f>IF(Income_CF!AA180="","",(1+'Cost and Benefit Parameters'!$C$17)*Income_CF!AA180*(Cohort_WP!AA178/Cohort_CF!AA178))</f>
        <v>2295002.3622572757</v>
      </c>
      <c r="AB178" s="1">
        <f>IF(Income_CF!AB180="","",(1+'Cost and Benefit Parameters'!$C$17)*Income_CF!AB180*(Cohort_WP!AB178/Cohort_CF!AB178))</f>
        <v>2368348.0222051367</v>
      </c>
      <c r="AC178" s="1">
        <f>IF(Income_CF!AC180="","",(1+'Cost and Benefit Parameters'!$C$17)*Income_CF!AC180*(Cohort_WP!AC178/Cohort_CF!AC178))</f>
        <v>2442571.7430582386</v>
      </c>
      <c r="AD178" s="1">
        <f>IF(Income_CF!AD180="","",(1+'Cost and Benefit Parameters'!$C$17)*Income_CF!AD180*(Cohort_WP!AD178/Cohort_CF!AD178))</f>
        <v>2517610.6061035627</v>
      </c>
      <c r="AE178" s="1">
        <f>IF(Income_CF!AE180="","",(1+'Cost and Benefit Parameters'!$C$17)*Income_CF!AE180*(Cohort_WP!AE178/Cohort_CF!AE178))</f>
        <v>2593398.2511452194</v>
      </c>
      <c r="AF178" s="1">
        <f>IF(Income_CF!AF180="","",(1+'Cost and Benefit Parameters'!$C$17)*Income_CF!AF180*(Cohort_WP!AF178/Cohort_CF!AF178))</f>
        <v>2669864.9324246221</v>
      </c>
      <c r="AG178" s="1">
        <f>IF(Income_CF!AG180="","",(1+'Cost and Benefit Parameters'!$C$17)*Income_CF!AG180*(Cohort_WP!AG178/Cohort_CF!AG178))</f>
        <v>2746937.5865453873</v>
      </c>
      <c r="AH178" s="1">
        <f>IF(Income_CF!AH180="","",(1+'Cost and Benefit Parameters'!$C$17)*Income_CF!AH180*(Cohort_WP!AH178/Cohort_CF!AH178))</f>
        <v>2824539.9125164882</v>
      </c>
      <c r="AI178" s="1">
        <f>IF(Income_CF!AI180="","",(1+'Cost and Benefit Parameters'!$C$17)*Income_CF!AI180*(Cohort_WP!AI178/Cohort_CF!AI178))</f>
        <v>2902592.4639784051</v>
      </c>
      <c r="AJ178" s="1">
        <f>IF(Income_CF!AJ180="","",(1+'Cost and Benefit Parameters'!$C$17)*Income_CF!AJ180*(Cohort_WP!AJ178/Cohort_CF!AJ178))</f>
        <v>2981012.7536275024</v>
      </c>
      <c r="AK178" s="1">
        <f>IF(Income_CF!AK180="","",(1+'Cost and Benefit Parameters'!$C$17)*Income_CF!AK180*(Cohort_WP!AK178/Cohort_CF!AK178))</f>
        <v>3059715.3698020121</v>
      </c>
      <c r="AL178" s="1">
        <f>IF(Income_CF!AL180="","",(1+'Cost and Benefit Parameters'!$C$17)*Income_CF!AL180*(Cohort_WP!AL178/Cohort_CF!AL178))</f>
        <v>3138612.1051405556</v>
      </c>
      <c r="AM178" s="1">
        <f>IF(Income_CF!AM180="","",(1+'Cost and Benefit Parameters'!$C$17)*Income_CF!AM180*(Cohort_WP!AM178/Cohort_CF!AM178))</f>
        <v>3217612.0971699618</v>
      </c>
      <c r="AN178" s="1">
        <f>IF(Income_CF!AN180="","",(1+'Cost and Benefit Parameters'!$C$17)*Income_CF!AN180*(Cohort_WP!AN178/Cohort_CF!AN178))</f>
        <v>3296621.9806249947</v>
      </c>
      <c r="AO178" s="1">
        <f>IF(Income_CF!AO180="","",(1+'Cost and Benefit Parameters'!$C$17)*Income_CF!AO180*(Cohort_WP!AO178/Cohort_CF!AO178))</f>
        <v>3375546.0512473597</v>
      </c>
      <c r="AP178" s="1">
        <f>IF(Income_CF!AP180="","",(1+'Cost and Benefit Parameters'!$C$17)*Income_CF!AP180*(Cohort_WP!AP178/Cohort_CF!AP178))</f>
        <v>3454286.4407559778</v>
      </c>
      <c r="AQ178" s="1">
        <f>IF(Income_CF!AQ180="","",(1+'Cost and Benefit Parameters'!$C$17)*Income_CF!AQ180*(Cohort_WP!AQ178/Cohort_CF!AQ178))</f>
        <v>3532743.3026258722</v>
      </c>
      <c r="AR178" s="1">
        <f>IF(Income_CF!AR180="","",(1+'Cost and Benefit Parameters'!$C$17)*Income_CF!AR180*(Cohort_WP!AR178/Cohort_CF!AR178))</f>
        <v>3610815.0082577411</v>
      </c>
      <c r="AS178" s="1">
        <f>IF(Income_CF!AS180="","",(1+'Cost and Benefit Parameters'!$C$17)*Income_CF!AS180*(Cohort_WP!AS178/Cohort_CF!AS178))</f>
        <v>3688398.3530668146</v>
      </c>
      <c r="AT178" s="1">
        <f>IF(Income_CF!AT180="","",(1+'Cost and Benefit Parameters'!$C$17)*Income_CF!AT180*(Cohort_WP!AT178/Cohort_CF!AT178))</f>
        <v>3765388.7719661524</v>
      </c>
      <c r="AU178" s="1">
        <f>IF(Income_CF!AU180="","",(1+'Cost and Benefit Parameters'!$C$17)*Income_CF!AU180*(Cohort_WP!AU178/Cohort_CF!AU178))</f>
        <v>3841680.5636684475</v>
      </c>
      <c r="AV178" s="1">
        <f>IF(Income_CF!AV180="","",(1+'Cost and Benefit Parameters'!$C$17)*Income_CF!AV180*(Cohort_WP!AV178/Cohort_CF!AV178))</f>
        <v>3917167.1231798665</v>
      </c>
      <c r="AW178" s="1">
        <f>IF(Income_CF!AW180="","",(1+'Cost and Benefit Parameters'!$C$17)*Income_CF!AW180*(Cohort_WP!AW178/Cohort_CF!AW178))</f>
        <v>3991741.1818119991</v>
      </c>
      <c r="AX178" s="1">
        <f>IF(Income_CF!AX180="","",(1+'Cost and Benefit Parameters'!$C$17)*Income_CF!AX180*(Cohort_WP!AX178/Cohort_CF!AX178))</f>
        <v>4065295.0539917932</v>
      </c>
      <c r="AY178" s="1">
        <f>IF(Income_CF!AY180="","",(1+'Cost and Benefit Parameters'!$C$17)*Income_CF!AY180*(Cohort_WP!AY178/Cohort_CF!AY178))</f>
        <v>4137720.8901065034</v>
      </c>
      <c r="AZ178" s="1">
        <f>IF(Income_CF!AZ180="","",(1+'Cost and Benefit Parameters'!$C$17)*Income_CF!AZ180*(Cohort_WP!AZ178/Cohort_CF!AZ178))</f>
        <v>4208910.9345802376</v>
      </c>
      <c r="BA178" s="1">
        <f>IF(Income_CF!BA180="","",(1+'Cost and Benefit Parameters'!$C$17)*Income_CF!BA180*(Cohort_WP!BA178/Cohort_CF!BA178))</f>
        <v>4278757.788341349</v>
      </c>
      <c r="BB178" s="1">
        <f>IF(Income_CF!BB180="","",(1+'Cost and Benefit Parameters'!$C$17)*Income_CF!BB180*(Cohort_WP!BB178/Cohort_CF!BB178))</f>
        <v>4347154.6748064179</v>
      </c>
      <c r="BC178" s="1">
        <f>IF(Income_CF!BC180="","",(1+'Cost and Benefit Parameters'!$C$17)*Income_CF!BC180*(Cohort_WP!BC178/Cohort_CF!BC178))</f>
        <v>4413995.7084759278</v>
      </c>
      <c r="BD178" s="1">
        <f>IF(Income_CF!BD180="","",(1+'Cost and Benefit Parameters'!$C$17)*Income_CF!BD180*(Cohort_WP!BD178/Cohort_CF!BD178))</f>
        <v>4479176.1652109958</v>
      </c>
      <c r="BE178" s="1" t="str">
        <f>IF(Income_CF!BE180="","",(1+'Cost and Benefit Parameters'!$C$17)*Income_CF!BE180*(Cohort_WP!BE178/Cohort_CF!BE178))</f>
        <v/>
      </c>
      <c r="BF178" s="1" t="str">
        <f>IF(Income_CF!BF180="","",(1+'Cost and Benefit Parameters'!$C$17)*Income_CF!BF180*(Cohort_WP!BF178/Cohort_CF!BF178))</f>
        <v/>
      </c>
      <c r="BG178" s="1" t="str">
        <f>IF(Income_CF!BG180="","",(1+'Cost and Benefit Parameters'!$C$17)*Income_CF!BG180*(Cohort_WP!BG178/Cohort_CF!BG178))</f>
        <v/>
      </c>
      <c r="BH178" s="1" t="str">
        <f>IF(Income_CF!BH180="","",(1+'Cost and Benefit Parameters'!$C$17)*Income_CF!BH180*(Cohort_WP!BH178/Cohort_CF!BH178))</f>
        <v/>
      </c>
      <c r="BI178" s="1" t="str">
        <f>IF(Income_CF!BI180="","",(1+'Cost and Benefit Parameters'!$C$17)*Income_CF!BI180*(Cohort_WP!BI178/Cohort_CF!BI178))</f>
        <v/>
      </c>
      <c r="BJ178" s="1" t="str">
        <f>IF(Income_CF!BJ180="","",(1+'Cost and Benefit Parameters'!$C$17)*Income_CF!BJ180*(Cohort_WP!BJ178/Cohort_CF!BJ178))</f>
        <v/>
      </c>
      <c r="BK178" s="1" t="str">
        <f>IF(Income_CF!BK180="","",(1+'Cost and Benefit Parameters'!$C$17)*Income_CF!BK180*(Cohort_WP!BK178/Cohort_CF!BK178))</f>
        <v/>
      </c>
      <c r="BL178" s="1" t="str">
        <f>IF(Income_CF!BL180="","",(1+'Cost and Benefit Parameters'!$C$17)*Income_CF!BL180*(Cohort_WP!BL178/Cohort_CF!BL178))</f>
        <v/>
      </c>
      <c r="BM178" s="1" t="str">
        <f>IF(Income_CF!BM180="","",(1+'Cost and Benefit Parameters'!$C$17)*Income_CF!BM180*(Cohort_WP!BM178/Cohort_CF!BM178))</f>
        <v/>
      </c>
    </row>
    <row r="179" spans="1:72" x14ac:dyDescent="0.55000000000000004">
      <c r="A179" s="639"/>
      <c r="B179" t="s">
        <v>478</v>
      </c>
      <c r="G179" s="1" t="str">
        <f>IF(Income_CF!G181="","",(1+'Cost and Benefit Parameters'!$C$17)*Income_CF!G181*(Cohort_WP!G179/Cohort_CF!G179))</f>
        <v/>
      </c>
      <c r="H179" s="1" t="str">
        <f>IF(Income_CF!H181="","",(1+'Cost and Benefit Parameters'!$C$17)*Income_CF!H181*(Cohort_WP!H179/Cohort_CF!H179))</f>
        <v/>
      </c>
      <c r="I179" s="1" t="str">
        <f>IF(Income_CF!I181="","",(1+'Cost and Benefit Parameters'!$C$17)*Income_CF!I181*(Cohort_WP!I179/Cohort_CF!I179))</f>
        <v/>
      </c>
      <c r="J179" s="1" t="str">
        <f>IF(Income_CF!J181="","",(1+'Cost and Benefit Parameters'!$C$17)*Income_CF!J181*(Cohort_WP!J179/Cohort_CF!J179))</f>
        <v/>
      </c>
      <c r="K179" s="1" t="str">
        <f>IF(Income_CF!K181="","",(1+'Cost and Benefit Parameters'!$C$17)*Income_CF!K181*(Cohort_WP!K179/Cohort_CF!K179))</f>
        <v/>
      </c>
      <c r="L179" s="1" t="str">
        <f>IF(Income_CF!L181="","",(1+'Cost and Benefit Parameters'!$C$17)*Income_CF!L181*(Cohort_WP!L179/Cohort_CF!L179))</f>
        <v/>
      </c>
      <c r="M179" s="1" t="str">
        <f>IF(Income_CF!M181="","",(1+'Cost and Benefit Parameters'!$C$17)*Income_CF!M181*(Cohort_WP!M179/Cohort_CF!M179))</f>
        <v/>
      </c>
      <c r="N179" s="1" t="str">
        <f>IF(Income_CF!N181="","",(1+'Cost and Benefit Parameters'!$C$17)*Income_CF!N181*(Cohort_WP!N179/Cohort_CF!N179))</f>
        <v/>
      </c>
      <c r="O179" s="1" t="str">
        <f>IF(Income_CF!O181="","",(1+'Cost and Benefit Parameters'!$C$17)*Income_CF!O181*(Cohort_WP!O179/Cohort_CF!O179))</f>
        <v/>
      </c>
      <c r="P179" s="1" t="str">
        <f>IF(Income_CF!P181="","",(1+'Cost and Benefit Parameters'!$C$17)*Income_CF!P181*(Cohort_WP!P179/Cohort_CF!P179))</f>
        <v/>
      </c>
      <c r="Q179" s="1" t="str">
        <f>IF(Income_CF!Q181="","",(1+'Cost and Benefit Parameters'!$C$17)*Income_CF!Q181*(Cohort_WP!Q179/Cohort_CF!Q179))</f>
        <v/>
      </c>
      <c r="R179" s="1">
        <f>IF(Income_CF!R181="","",(1+'Cost and Benefit Parameters'!$C$17)*Income_CF!R181*(Cohort_WP!R179/Cohort_CF!R179))</f>
        <v>1655668.1653552521</v>
      </c>
      <c r="S179" s="1">
        <f>IF(Income_CF!S181="","",(1+'Cost and Benefit Parameters'!$C$17)*Income_CF!S181*(Cohort_WP!S179/Cohort_CF!S179))</f>
        <v>1719895.3653664635</v>
      </c>
      <c r="T179" s="1">
        <f>IF(Income_CF!T181="","",(1+'Cost and Benefit Parameters'!$C$17)*Income_CF!T181*(Cohort_WP!T179/Cohort_CF!T179))</f>
        <v>1785542.440187443</v>
      </c>
      <c r="U179" s="1">
        <f>IF(Income_CF!U181="","",(1+'Cost and Benefit Parameters'!$C$17)*Income_CF!U181*(Cohort_WP!U179/Cohort_CF!U179))</f>
        <v>1852583.3295111971</v>
      </c>
      <c r="V179" s="1">
        <f>IF(Income_CF!V181="","",(1+'Cost and Benefit Parameters'!$C$17)*Income_CF!V181*(Cohort_WP!V179/Cohort_CF!V179))</f>
        <v>1932742.2736382203</v>
      </c>
      <c r="W179" s="1">
        <f>IF(Income_CF!W181="","",(1+'Cost and Benefit Parameters'!$C$17)*Income_CF!W181*(Cohort_WP!W179/Cohort_CF!W179))</f>
        <v>2001703.6918133402</v>
      </c>
      <c r="X179" s="1">
        <f>IF(Income_CF!X181="","",(1+'Cost and Benefit Parameters'!$C$17)*Income_CF!X181*(Cohort_WP!X179/Cohort_CF!X179))</f>
        <v>2071882.1929435327</v>
      </c>
      <c r="Y179" s="1">
        <f>IF(Income_CF!Y181="","",(1+'Cost and Benefit Parameters'!$C$17)*Income_CF!Y181*(Cohort_WP!Y179/Cohort_CF!Y179))</f>
        <v>2143234.782460711</v>
      </c>
      <c r="Z179" s="1">
        <f>IF(Income_CF!Z181="","",(1+'Cost and Benefit Parameters'!$C$17)*Income_CF!Z181*(Cohort_WP!Z179/Cohort_CF!Z179))</f>
        <v>2215714.8228994412</v>
      </c>
      <c r="AA179" s="1">
        <f>IF(Income_CF!AA181="","",(1+'Cost and Benefit Parameters'!$C$17)*Income_CF!AA181*(Cohort_WP!AA179/Cohort_CF!AA179))</f>
        <v>2289272.02226118</v>
      </c>
      <c r="AB179" s="1">
        <f>IF(Income_CF!AB181="","",(1+'Cost and Benefit Parameters'!$C$17)*Income_CF!AB181*(Cohort_WP!AB179/Cohort_CF!AB179))</f>
        <v>2363852.4331249939</v>
      </c>
      <c r="AC179" s="1">
        <f>IF(Income_CF!AC181="","",(1+'Cost and Benefit Parameters'!$C$17)*Income_CF!AC181*(Cohort_WP!AC179/Cohort_CF!AC179))</f>
        <v>2439398.4628712907</v>
      </c>
      <c r="AD179" s="1">
        <f>IF(Income_CF!AD181="","",(1+'Cost and Benefit Parameters'!$C$17)*Income_CF!AD181*(Cohort_WP!AD179/Cohort_CF!AD179))</f>
        <v>2515848.8953499855</v>
      </c>
      <c r="AE179" s="1">
        <f>IF(Income_CF!AE181="","",(1+'Cost and Benefit Parameters'!$C$17)*Income_CF!AE181*(Cohort_WP!AE179/Cohort_CF!AE179))</f>
        <v>2593138.9242866696</v>
      </c>
      <c r="AF179" s="1">
        <f>IF(Income_CF!AF181="","",(1+'Cost and Benefit Parameters'!$C$17)*Income_CF!AF181*(Cohort_WP!AF179/Cohort_CF!AF179))</f>
        <v>2671200.1986795766</v>
      </c>
      <c r="AG179" s="1">
        <f>IF(Income_CF!AG181="","",(1+'Cost and Benefit Parameters'!$C$17)*Income_CF!AG181*(Cohort_WP!AG179/Cohort_CF!AG179))</f>
        <v>2749960.8803973598</v>
      </c>
      <c r="AH179" s="1">
        <f>IF(Income_CF!AH181="","",(1+'Cost and Benefit Parameters'!$C$17)*Income_CF!AH181*(Cohort_WP!AH179/Cohort_CF!AH179))</f>
        <v>2829345.7141417493</v>
      </c>
      <c r="AI179" s="1">
        <f>IF(Income_CF!AI181="","",(1+'Cost and Benefit Parameters'!$C$17)*Income_CF!AI181*(Cohort_WP!AI179/Cohort_CF!AI179))</f>
        <v>2909276.1098919827</v>
      </c>
      <c r="AJ179" s="1">
        <f>IF(Income_CF!AJ181="","",(1+'Cost and Benefit Parameters'!$C$17)*Income_CF!AJ181*(Cohort_WP!AJ179/Cohort_CF!AJ179))</f>
        <v>2989670.237897757</v>
      </c>
      <c r="AK179" s="1">
        <f>IF(Income_CF!AK181="","",(1+'Cost and Benefit Parameters'!$C$17)*Income_CF!AK181*(Cohort_WP!AK179/Cohort_CF!AK179))</f>
        <v>3070443.1362363282</v>
      </c>
      <c r="AL179" s="1">
        <f>IF(Income_CF!AL181="","",(1+'Cost and Benefit Parameters'!$C$17)*Income_CF!AL181*(Cohort_WP!AL179/Cohort_CF!AL179))</f>
        <v>3151506.8308960721</v>
      </c>
      <c r="AM179" s="1">
        <f>IF(Income_CF!AM181="","",(1+'Cost and Benefit Parameters'!$C$17)*Income_CF!AM181*(Cohort_WP!AM179/Cohort_CF!AM179))</f>
        <v>3232770.4682947723</v>
      </c>
      <c r="AN179" s="1">
        <f>IF(Income_CF!AN181="","",(1+'Cost and Benefit Parameters'!$C$17)*Income_CF!AN181*(Cohort_WP!AN179/Cohort_CF!AN179))</f>
        <v>3314140.46008506</v>
      </c>
      <c r="AO179" s="1">
        <f>IF(Income_CF!AO181="","",(1+'Cost and Benefit Parameters'!$C$17)*Income_CF!AO181*(Cohort_WP!AO179/Cohort_CF!AO179))</f>
        <v>3395520.6400437444</v>
      </c>
      <c r="AP179" s="1">
        <f>IF(Income_CF!AP181="","",(1+'Cost and Benefit Parameters'!$C$17)*Income_CF!AP181*(Cohort_WP!AP179/Cohort_CF!AP179))</f>
        <v>3476812.4327847804</v>
      </c>
      <c r="AQ179" s="1">
        <f>IF(Income_CF!AQ181="","",(1+'Cost and Benefit Parameters'!$C$17)*Income_CF!AQ181*(Cohort_WP!AQ179/Cohort_CF!AQ179))</f>
        <v>3557915.0339786564</v>
      </c>
      <c r="AR179" s="1">
        <f>IF(Income_CF!AR181="","",(1+'Cost and Benefit Parameters'!$C$17)*Income_CF!AR181*(Cohort_WP!AR179/Cohort_CF!AR179))</f>
        <v>3638725.6017046478</v>
      </c>
      <c r="AS179" s="1">
        <f>IF(Income_CF!AS181="","",(1+'Cost and Benefit Parameters'!$C$17)*Income_CF!AS181*(Cohort_WP!AS179/Cohort_CF!AS179))</f>
        <v>3719139.4585054731</v>
      </c>
      <c r="AT179" s="1">
        <f>IF(Income_CF!AT181="","",(1+'Cost and Benefit Parameters'!$C$17)*Income_CF!AT181*(Cohort_WP!AT179/Cohort_CF!AT179))</f>
        <v>3799050.3036588188</v>
      </c>
      <c r="AU179" s="1">
        <f>IF(Income_CF!AU181="","",(1+'Cost and Benefit Parameters'!$C$17)*Income_CF!AU181*(Cohort_WP!AU179/Cohort_CF!AU179))</f>
        <v>3878350.4351251372</v>
      </c>
      <c r="AV179" s="1">
        <f>IF(Income_CF!AV181="","",(1+'Cost and Benefit Parameters'!$C$17)*Income_CF!AV181*(Cohort_WP!AV179/Cohort_CF!AV179))</f>
        <v>3956930.9805785017</v>
      </c>
      <c r="AW179" s="1">
        <f>IF(Income_CF!AW181="","",(1+'Cost and Benefit Parameters'!$C$17)*Income_CF!AW181*(Cohort_WP!AW179/Cohort_CF!AW179))</f>
        <v>4034682.136875262</v>
      </c>
      <c r="AX179" s="1">
        <f>IF(Income_CF!AX181="","",(1+'Cost and Benefit Parameters'!$C$17)*Income_CF!AX181*(Cohort_WP!AX179/Cohort_CF!AX179))</f>
        <v>4111493.4172663586</v>
      </c>
      <c r="AY179" s="1">
        <f>IF(Income_CF!AY181="","",(1+'Cost and Benefit Parameters'!$C$17)*Income_CF!AY181*(Cohort_WP!AY179/Cohort_CF!AY179))</f>
        <v>4187253.9056115472</v>
      </c>
      <c r="AZ179" s="1">
        <f>IF(Income_CF!AZ181="","",(1+'Cost and Benefit Parameters'!$C$17)*Income_CF!AZ181*(Cohort_WP!AZ179/Cohort_CF!AZ179))</f>
        <v>4261852.5168096982</v>
      </c>
      <c r="BA179" s="1">
        <f>IF(Income_CF!BA181="","",(1+'Cost and Benefit Parameters'!$C$17)*Income_CF!BA181*(Cohort_WP!BA179/Cohort_CF!BA179))</f>
        <v>4335178.2626176449</v>
      </c>
      <c r="BB179" s="1">
        <f>IF(Income_CF!BB181="","",(1+'Cost and Benefit Parameters'!$C$17)*Income_CF!BB181*(Cohort_WP!BB179/Cohort_CF!BB179))</f>
        <v>4407120.5219915891</v>
      </c>
      <c r="BC179" s="1">
        <f>IF(Income_CF!BC181="","",(1+'Cost and Benefit Parameters'!$C$17)*Income_CF!BC181*(Cohort_WP!BC179/Cohort_CF!BC179))</f>
        <v>4477569.3150506103</v>
      </c>
      <c r="BD179" s="1">
        <f>IF(Income_CF!BD181="","",(1+'Cost and Benefit Parameters'!$C$17)*Income_CF!BD181*(Cohort_WP!BD179/Cohort_CF!BD179))</f>
        <v>4546415.5797302043</v>
      </c>
      <c r="BE179" s="1">
        <f>IF(Income_CF!BE181="","",(1+'Cost and Benefit Parameters'!$C$17)*Income_CF!BE181*(Cohort_WP!BE179/Cohort_CF!BE179))</f>
        <v>4613551.4501673253</v>
      </c>
      <c r="BF179" s="1" t="str">
        <f>IF(Income_CF!BF181="","",(1+'Cost and Benefit Parameters'!$C$17)*Income_CF!BF181*(Cohort_WP!BF179/Cohort_CF!BF179))</f>
        <v/>
      </c>
      <c r="BG179" s="1" t="str">
        <f>IF(Income_CF!BG181="","",(1+'Cost and Benefit Parameters'!$C$17)*Income_CF!BG181*(Cohort_WP!BG179/Cohort_CF!BG179))</f>
        <v/>
      </c>
      <c r="BH179" s="1" t="str">
        <f>IF(Income_CF!BH181="","",(1+'Cost and Benefit Parameters'!$C$17)*Income_CF!BH181*(Cohort_WP!BH179/Cohort_CF!BH179))</f>
        <v/>
      </c>
      <c r="BI179" s="1" t="str">
        <f>IF(Income_CF!BI181="","",(1+'Cost and Benefit Parameters'!$C$17)*Income_CF!BI181*(Cohort_WP!BI179/Cohort_CF!BI179))</f>
        <v/>
      </c>
      <c r="BJ179" s="1" t="str">
        <f>IF(Income_CF!BJ181="","",(1+'Cost and Benefit Parameters'!$C$17)*Income_CF!BJ181*(Cohort_WP!BJ179/Cohort_CF!BJ179))</f>
        <v/>
      </c>
      <c r="BK179" s="1" t="str">
        <f>IF(Income_CF!BK181="","",(1+'Cost and Benefit Parameters'!$C$17)*Income_CF!BK181*(Cohort_WP!BK179/Cohort_CF!BK179))</f>
        <v/>
      </c>
      <c r="BL179" s="1" t="str">
        <f>IF(Income_CF!BL181="","",(1+'Cost and Benefit Parameters'!$C$17)*Income_CF!BL181*(Cohort_WP!BL179/Cohort_CF!BL179))</f>
        <v/>
      </c>
      <c r="BM179" s="1" t="str">
        <f>IF(Income_CF!BM181="","",(1+'Cost and Benefit Parameters'!$C$17)*Income_CF!BM181*(Cohort_WP!BM179/Cohort_CF!BM179))</f>
        <v/>
      </c>
    </row>
    <row r="180" spans="1:72" x14ac:dyDescent="0.55000000000000004">
      <c r="A180" s="639"/>
      <c r="B180" t="s">
        <v>479</v>
      </c>
      <c r="G180" s="1" t="str">
        <f>IF(Income_CF!G182="","",(1+'Cost and Benefit Parameters'!$C$17)*Income_CF!G182*(Cohort_WP!G180/Cohort_CF!G180))</f>
        <v/>
      </c>
      <c r="H180" s="1" t="str">
        <f>IF(Income_CF!H182="","",(1+'Cost and Benefit Parameters'!$C$17)*Income_CF!H182*(Cohort_WP!H180/Cohort_CF!H180))</f>
        <v/>
      </c>
      <c r="I180" s="1" t="str">
        <f>IF(Income_CF!I182="","",(1+'Cost and Benefit Parameters'!$C$17)*Income_CF!I182*(Cohort_WP!I180/Cohort_CF!I180))</f>
        <v/>
      </c>
      <c r="J180" s="1" t="str">
        <f>IF(Income_CF!J182="","",(1+'Cost and Benefit Parameters'!$C$17)*Income_CF!J182*(Cohort_WP!J180/Cohort_CF!J180))</f>
        <v/>
      </c>
      <c r="K180" s="1" t="str">
        <f>IF(Income_CF!K182="","",(1+'Cost and Benefit Parameters'!$C$17)*Income_CF!K182*(Cohort_WP!K180/Cohort_CF!K180))</f>
        <v/>
      </c>
      <c r="L180" s="1" t="str">
        <f>IF(Income_CF!L182="","",(1+'Cost and Benefit Parameters'!$C$17)*Income_CF!L182*(Cohort_WP!L180/Cohort_CF!L180))</f>
        <v/>
      </c>
      <c r="M180" s="1" t="str">
        <f>IF(Income_CF!M182="","",(1+'Cost and Benefit Parameters'!$C$17)*Income_CF!M182*(Cohort_WP!M180/Cohort_CF!M180))</f>
        <v/>
      </c>
      <c r="N180" s="1" t="str">
        <f>IF(Income_CF!N182="","",(1+'Cost and Benefit Parameters'!$C$17)*Income_CF!N182*(Cohort_WP!N180/Cohort_CF!N180))</f>
        <v/>
      </c>
      <c r="O180" s="1" t="str">
        <f>IF(Income_CF!O182="","",(1+'Cost and Benefit Parameters'!$C$17)*Income_CF!O182*(Cohort_WP!O180/Cohort_CF!O180))</f>
        <v/>
      </c>
      <c r="P180" s="1" t="str">
        <f>IF(Income_CF!P182="","",(1+'Cost and Benefit Parameters'!$C$17)*Income_CF!P182*(Cohort_WP!P180/Cohort_CF!P180))</f>
        <v/>
      </c>
      <c r="Q180" s="1" t="str">
        <f>IF(Income_CF!Q182="","",(1+'Cost and Benefit Parameters'!$C$17)*Income_CF!Q182*(Cohort_WP!Q180/Cohort_CF!Q180))</f>
        <v/>
      </c>
      <c r="R180" s="1" t="str">
        <f>IF(Income_CF!R182="","",(1+'Cost and Benefit Parameters'!$C$17)*Income_CF!R182*(Cohort_WP!R180/Cohort_CF!R180))</f>
        <v/>
      </c>
      <c r="S180" s="1">
        <f>IF(Income_CF!S182="","",(1+'Cost and Benefit Parameters'!$C$17)*Income_CF!S182*(Cohort_WP!S180/Cohort_CF!S180))</f>
        <v>1705338.2103159097</v>
      </c>
      <c r="T180" s="1">
        <f>IF(Income_CF!T182="","",(1+'Cost and Benefit Parameters'!$C$17)*Income_CF!T182*(Cohort_WP!T180/Cohort_CF!T180))</f>
        <v>1771492.2263274579</v>
      </c>
      <c r="U180" s="1">
        <f>IF(Income_CF!U182="","",(1+'Cost and Benefit Parameters'!$C$17)*Income_CF!U182*(Cohort_WP!U180/Cohort_CF!U180))</f>
        <v>1839108.7133930663</v>
      </c>
      <c r="V180" s="1">
        <f>IF(Income_CF!V182="","",(1+'Cost and Benefit Parameters'!$C$17)*Income_CF!V182*(Cohort_WP!V180/Cohort_CF!V180))</f>
        <v>1908160.8293965326</v>
      </c>
      <c r="W180" s="1">
        <f>IF(Income_CF!W182="","",(1+'Cost and Benefit Parameters'!$C$17)*Income_CF!W182*(Cohort_WP!W180/Cohort_CF!W180))</f>
        <v>1990724.5418473671</v>
      </c>
      <c r="X180" s="1">
        <f>IF(Income_CF!X182="","",(1+'Cost and Benefit Parameters'!$C$17)*Income_CF!X182*(Cohort_WP!X180/Cohort_CF!X180))</f>
        <v>2061754.8025677402</v>
      </c>
      <c r="Y180" s="1">
        <f>IF(Income_CF!Y182="","",(1+'Cost and Benefit Parameters'!$C$17)*Income_CF!Y182*(Cohort_WP!Y180/Cohort_CF!Y180))</f>
        <v>2134038.6587318382</v>
      </c>
      <c r="Z180" s="1">
        <f>IF(Income_CF!Z182="","",(1+'Cost and Benefit Parameters'!$C$17)*Income_CF!Z182*(Cohort_WP!Z180/Cohort_CF!Z180))</f>
        <v>2207531.8259345316</v>
      </c>
      <c r="AA180" s="1">
        <f>IF(Income_CF!AA182="","",(1+'Cost and Benefit Parameters'!$C$17)*Income_CF!AA182*(Cohort_WP!AA180/Cohort_CF!AA180))</f>
        <v>2282186.267586424</v>
      </c>
      <c r="AB180" s="1">
        <f>IF(Income_CF!AB182="","",(1+'Cost and Benefit Parameters'!$C$17)*Income_CF!AB182*(Cohort_WP!AB180/Cohort_CF!AB180))</f>
        <v>2357950.1829290162</v>
      </c>
      <c r="AC180" s="1">
        <f>IF(Income_CF!AC182="","",(1+'Cost and Benefit Parameters'!$C$17)*Income_CF!AC182*(Cohort_WP!AC180/Cohort_CF!AC180))</f>
        <v>2434768.0061187441</v>
      </c>
      <c r="AD180" s="1">
        <f>IF(Income_CF!AD182="","",(1+'Cost and Benefit Parameters'!$C$17)*Income_CF!AD182*(Cohort_WP!AD180/Cohort_CF!AD180))</f>
        <v>2512580.4167574295</v>
      </c>
      <c r="AE180" s="1">
        <f>IF(Income_CF!AE182="","",(1+'Cost and Benefit Parameters'!$C$17)*Income_CF!AE182*(Cohort_WP!AE180/Cohort_CF!AE180))</f>
        <v>2591324.3622104847</v>
      </c>
      <c r="AF180" s="1">
        <f>IF(Income_CF!AF182="","",(1+'Cost and Benefit Parameters'!$C$17)*Income_CF!AF182*(Cohort_WP!AF180/Cohort_CF!AF180))</f>
        <v>2670933.0920152701</v>
      </c>
      <c r="AG180" s="1">
        <f>IF(Income_CF!AG182="","",(1+'Cost and Benefit Parameters'!$C$17)*Income_CF!AG182*(Cohort_WP!AG180/Cohort_CF!AG180))</f>
        <v>2751336.2046399633</v>
      </c>
      <c r="AH180" s="1">
        <f>IF(Income_CF!AH182="","",(1+'Cost and Benefit Parameters'!$C$17)*Income_CF!AH182*(Cohort_WP!AH180/Cohort_CF!AH180))</f>
        <v>2832459.7068092809</v>
      </c>
      <c r="AI180" s="1">
        <f>IF(Income_CF!AI182="","",(1+'Cost and Benefit Parameters'!$C$17)*Income_CF!AI182*(Cohort_WP!AI180/Cohort_CF!AI180))</f>
        <v>2914226.085566001</v>
      </c>
      <c r="AJ180" s="1">
        <f>IF(Income_CF!AJ182="","",(1+'Cost and Benefit Parameters'!$C$17)*Income_CF!AJ182*(Cohort_WP!AJ180/Cohort_CF!AJ180))</f>
        <v>2996554.393188742</v>
      </c>
      <c r="AK180" s="1">
        <f>IF(Income_CF!AK182="","",(1+'Cost and Benefit Parameters'!$C$17)*Income_CF!AK182*(Cohort_WP!AK180/Cohort_CF!AK180))</f>
        <v>3079360.3450346906</v>
      </c>
      <c r="AL180" s="1">
        <f>IF(Income_CF!AL182="","",(1+'Cost and Benefit Parameters'!$C$17)*Income_CF!AL182*(Cohort_WP!AL180/Cohort_CF!AL180))</f>
        <v>3162556.4303234173</v>
      </c>
      <c r="AM180" s="1">
        <f>IF(Income_CF!AM182="","",(1+'Cost and Benefit Parameters'!$C$17)*Income_CF!AM182*(Cohort_WP!AM180/Cohort_CF!AM180))</f>
        <v>3246052.035822954</v>
      </c>
      <c r="AN180" s="1">
        <f>IF(Income_CF!AN182="","",(1+'Cost and Benefit Parameters'!$C$17)*Income_CF!AN182*(Cohort_WP!AN180/Cohort_CF!AN180))</f>
        <v>3329753.5823436156</v>
      </c>
      <c r="AO180" s="1">
        <f>IF(Income_CF!AO182="","",(1+'Cost and Benefit Parameters'!$C$17)*Income_CF!AO182*(Cohort_WP!AO180/Cohort_CF!AO180))</f>
        <v>3413564.6738876123</v>
      </c>
      <c r="AP180" s="1">
        <f>IF(Income_CF!AP182="","",(1+'Cost and Benefit Parameters'!$C$17)*Income_CF!AP182*(Cohort_WP!AP180/Cohort_CF!AP180))</f>
        <v>3497386.2592450567</v>
      </c>
      <c r="AQ180" s="1">
        <f>IF(Income_CF!AQ182="","",(1+'Cost and Benefit Parameters'!$C$17)*Income_CF!AQ182*(Cohort_WP!AQ180/Cohort_CF!AQ180))</f>
        <v>3581116.8057683231</v>
      </c>
      <c r="AR180" s="1">
        <f>IF(Income_CF!AR182="","",(1+'Cost and Benefit Parameters'!$C$17)*Income_CF!AR182*(Cohort_WP!AR180/Cohort_CF!AR180))</f>
        <v>3664652.4849980162</v>
      </c>
      <c r="AS180" s="1">
        <f>IF(Income_CF!AS182="","",(1+'Cost and Benefit Parameters'!$C$17)*Income_CF!AS182*(Cohort_WP!AS180/Cohort_CF!AS180))</f>
        <v>3747887.3697557882</v>
      </c>
      <c r="AT180" s="1">
        <f>IF(Income_CF!AT182="","",(1+'Cost and Benefit Parameters'!$C$17)*Income_CF!AT182*(Cohort_WP!AT180/Cohort_CF!AT180))</f>
        <v>3830713.6422606367</v>
      </c>
      <c r="AU180" s="1">
        <f>IF(Income_CF!AU182="","",(1+'Cost and Benefit Parameters'!$C$17)*Income_CF!AU182*(Cohort_WP!AU180/Cohort_CF!AU180))</f>
        <v>3913021.8127685832</v>
      </c>
      <c r="AV180" s="1">
        <f>IF(Income_CF!AV182="","",(1+'Cost and Benefit Parameters'!$C$17)*Income_CF!AV182*(Cohort_WP!AV180/Cohort_CF!AV180))</f>
        <v>3994700.9481788911</v>
      </c>
      <c r="AW180" s="1">
        <f>IF(Income_CF!AW182="","",(1+'Cost and Benefit Parameters'!$C$17)*Income_CF!AW182*(Cohort_WP!AW180/Cohort_CF!AW180))</f>
        <v>4075638.9099958567</v>
      </c>
      <c r="AX180" s="1">
        <f>IF(Income_CF!AX182="","",(1+'Cost and Benefit Parameters'!$C$17)*Income_CF!AX182*(Cohort_WP!AX180/Cohort_CF!AX180))</f>
        <v>4155722.6009815191</v>
      </c>
      <c r="AY180" s="1">
        <f>IF(Income_CF!AY182="","",(1+'Cost and Benefit Parameters'!$C$17)*Income_CF!AY182*(Cohort_WP!AY180/Cohort_CF!AY180))</f>
        <v>4234838.2197843483</v>
      </c>
      <c r="AZ180" s="1">
        <f>IF(Income_CF!AZ182="","",(1+'Cost and Benefit Parameters'!$C$17)*Income_CF!AZ182*(Cohort_WP!AZ180/Cohort_CF!AZ180))</f>
        <v>4312871.5227798931</v>
      </c>
      <c r="BA180" s="1">
        <f>IF(Income_CF!BA182="","",(1+'Cost and Benefit Parameters'!$C$17)*Income_CF!BA182*(Cohort_WP!BA180/Cohort_CF!BA180))</f>
        <v>4389708.09231399</v>
      </c>
      <c r="BB180" s="1">
        <f>IF(Income_CF!BB182="","",(1+'Cost and Benefit Parameters'!$C$17)*Income_CF!BB182*(Cohort_WP!BB180/Cohort_CF!BB180))</f>
        <v>4465233.6104961745</v>
      </c>
      <c r="BC180" s="1">
        <f>IF(Income_CF!BC182="","",(1+'Cost and Benefit Parameters'!$C$17)*Income_CF!BC182*(Cohort_WP!BC180/Cohort_CF!BC180))</f>
        <v>4539334.1376513364</v>
      </c>
      <c r="BD180" s="1">
        <f>IF(Income_CF!BD182="","",(1+'Cost and Benefit Parameters'!$C$17)*Income_CF!BD182*(Cohort_WP!BD180/Cohort_CF!BD180))</f>
        <v>4611896.3945021275</v>
      </c>
      <c r="BE180" s="1">
        <f>IF(Income_CF!BE182="","",(1+'Cost and Benefit Parameters'!$C$17)*Income_CF!BE182*(Cohort_WP!BE180/Cohort_CF!BE180))</f>
        <v>4682808.0471221115</v>
      </c>
      <c r="BF180" s="1">
        <f>IF(Income_CF!BF182="","",(1+'Cost and Benefit Parameters'!$C$17)*Income_CF!BF182*(Cohort_WP!BF180/Cohort_CF!BF180))</f>
        <v>4751957.9936723448</v>
      </c>
      <c r="BG180" s="1" t="str">
        <f>IF(Income_CF!BG182="","",(1+'Cost and Benefit Parameters'!$C$17)*Income_CF!BG182*(Cohort_WP!BG180/Cohort_CF!BG180))</f>
        <v/>
      </c>
      <c r="BH180" s="1" t="str">
        <f>IF(Income_CF!BH182="","",(1+'Cost and Benefit Parameters'!$C$17)*Income_CF!BH182*(Cohort_WP!BH180/Cohort_CF!BH180))</f>
        <v/>
      </c>
      <c r="BI180" s="1" t="str">
        <f>IF(Income_CF!BI182="","",(1+'Cost and Benefit Parameters'!$C$17)*Income_CF!BI182*(Cohort_WP!BI180/Cohort_CF!BI180))</f>
        <v/>
      </c>
      <c r="BJ180" s="1" t="str">
        <f>IF(Income_CF!BJ182="","",(1+'Cost and Benefit Parameters'!$C$17)*Income_CF!BJ182*(Cohort_WP!BJ180/Cohort_CF!BJ180))</f>
        <v/>
      </c>
      <c r="BK180" s="1" t="str">
        <f>IF(Income_CF!BK182="","",(1+'Cost and Benefit Parameters'!$C$17)*Income_CF!BK182*(Cohort_WP!BK180/Cohort_CF!BK180))</f>
        <v/>
      </c>
      <c r="BL180" s="1" t="str">
        <f>IF(Income_CF!BL182="","",(1+'Cost and Benefit Parameters'!$C$17)*Income_CF!BL182*(Cohort_WP!BL180/Cohort_CF!BL180))</f>
        <v/>
      </c>
      <c r="BM180" s="1" t="str">
        <f>IF(Income_CF!BM182="","",(1+'Cost and Benefit Parameters'!$C$17)*Income_CF!BM182*(Cohort_WP!BM180/Cohort_CF!BM180))</f>
        <v/>
      </c>
    </row>
    <row r="181" spans="1:72" x14ac:dyDescent="0.55000000000000004">
      <c r="A181" s="639"/>
      <c r="B181" t="s">
        <v>480</v>
      </c>
      <c r="G181" s="1" t="str">
        <f>IF(Income_CF!G183="","",(1+'Cost and Benefit Parameters'!$C$17)*Income_CF!G183*(Cohort_WP!G181/Cohort_CF!G181))</f>
        <v/>
      </c>
      <c r="H181" s="1" t="str">
        <f>IF(Income_CF!H183="","",(1+'Cost and Benefit Parameters'!$C$17)*Income_CF!H183*(Cohort_WP!H181/Cohort_CF!H181))</f>
        <v/>
      </c>
      <c r="I181" s="1" t="str">
        <f>IF(Income_CF!I183="","",(1+'Cost and Benefit Parameters'!$C$17)*Income_CF!I183*(Cohort_WP!I181/Cohort_CF!I181))</f>
        <v/>
      </c>
      <c r="J181" s="1" t="str">
        <f>IF(Income_CF!J183="","",(1+'Cost and Benefit Parameters'!$C$17)*Income_CF!J183*(Cohort_WP!J181/Cohort_CF!J181))</f>
        <v/>
      </c>
      <c r="K181" s="1" t="str">
        <f>IF(Income_CF!K183="","",(1+'Cost and Benefit Parameters'!$C$17)*Income_CF!K183*(Cohort_WP!K181/Cohort_CF!K181))</f>
        <v/>
      </c>
      <c r="L181" s="1" t="str">
        <f>IF(Income_CF!L183="","",(1+'Cost and Benefit Parameters'!$C$17)*Income_CF!L183*(Cohort_WP!L181/Cohort_CF!L181))</f>
        <v/>
      </c>
      <c r="M181" s="1" t="str">
        <f>IF(Income_CF!M183="","",(1+'Cost and Benefit Parameters'!$C$17)*Income_CF!M183*(Cohort_WP!M181/Cohort_CF!M181))</f>
        <v/>
      </c>
      <c r="N181" s="1" t="str">
        <f>IF(Income_CF!N183="","",(1+'Cost and Benefit Parameters'!$C$17)*Income_CF!N183*(Cohort_WP!N181/Cohort_CF!N181))</f>
        <v/>
      </c>
      <c r="O181" s="1" t="str">
        <f>IF(Income_CF!O183="","",(1+'Cost and Benefit Parameters'!$C$17)*Income_CF!O183*(Cohort_WP!O181/Cohort_CF!O181))</f>
        <v/>
      </c>
      <c r="P181" s="1" t="str">
        <f>IF(Income_CF!P183="","",(1+'Cost and Benefit Parameters'!$C$17)*Income_CF!P183*(Cohort_WP!P181/Cohort_CF!P181))</f>
        <v/>
      </c>
      <c r="Q181" s="1" t="str">
        <f>IF(Income_CF!Q183="","",(1+'Cost and Benefit Parameters'!$C$17)*Income_CF!Q183*(Cohort_WP!Q181/Cohort_CF!Q181))</f>
        <v/>
      </c>
      <c r="R181" s="1" t="str">
        <f>IF(Income_CF!R183="","",(1+'Cost and Benefit Parameters'!$C$17)*Income_CF!R183*(Cohort_WP!R181/Cohort_CF!R181))</f>
        <v/>
      </c>
      <c r="S181" s="1" t="str">
        <f>IF(Income_CF!S183="","",(1+'Cost and Benefit Parameters'!$C$17)*Income_CF!S183*(Cohort_WP!S181/Cohort_CF!S181))</f>
        <v/>
      </c>
      <c r="T181" s="1">
        <f>IF(Income_CF!T183="","",(1+'Cost and Benefit Parameters'!$C$17)*Income_CF!T183*(Cohort_WP!T181/Cohort_CF!T181))</f>
        <v>1756498.3566253874</v>
      </c>
      <c r="U181" s="1">
        <f>IF(Income_CF!U183="","",(1+'Cost and Benefit Parameters'!$C$17)*Income_CF!U183*(Cohort_WP!U181/Cohort_CF!U181))</f>
        <v>1824636.9931172817</v>
      </c>
      <c r="V181" s="1">
        <f>IF(Income_CF!V183="","",(1+'Cost and Benefit Parameters'!$C$17)*Income_CF!V183*(Cohort_WP!V181/Cohort_CF!V181))</f>
        <v>1894281.9747948577</v>
      </c>
      <c r="W181" s="1">
        <f>IF(Income_CF!W183="","",(1+'Cost and Benefit Parameters'!$C$17)*Income_CF!W183*(Cohort_WP!W181/Cohort_CF!W181))</f>
        <v>1965405.6542784288</v>
      </c>
      <c r="X181" s="1">
        <f>IF(Income_CF!X183="","",(1+'Cost and Benefit Parameters'!$C$17)*Income_CF!X183*(Cohort_WP!X181/Cohort_CF!X181))</f>
        <v>2050446.2781027877</v>
      </c>
      <c r="Y181" s="1">
        <f>IF(Income_CF!Y183="","",(1+'Cost and Benefit Parameters'!$C$17)*Income_CF!Y183*(Cohort_WP!Y181/Cohort_CF!Y181))</f>
        <v>2123607.4466447723</v>
      </c>
      <c r="Z181" s="1">
        <f>IF(Income_CF!Z183="","",(1+'Cost and Benefit Parameters'!$C$17)*Income_CF!Z183*(Cohort_WP!Z181/Cohort_CF!Z181))</f>
        <v>2198059.8184937933</v>
      </c>
      <c r="AA181" s="1">
        <f>IF(Income_CF!AA183="","",(1+'Cost and Benefit Parameters'!$C$17)*Income_CF!AA183*(Cohort_WP!AA181/Cohort_CF!AA181))</f>
        <v>2273757.7807125677</v>
      </c>
      <c r="AB181" s="1">
        <f>IF(Income_CF!AB183="","",(1+'Cost and Benefit Parameters'!$C$17)*Income_CF!AB183*(Cohort_WP!AB181/Cohort_CF!AB181))</f>
        <v>2350651.8556140172</v>
      </c>
      <c r="AC181" s="1">
        <f>IF(Income_CF!AC183="","",(1+'Cost and Benefit Parameters'!$C$17)*Income_CF!AC183*(Cohort_WP!AC181/Cohort_CF!AC181))</f>
        <v>2428688.6884168866</v>
      </c>
      <c r="AD181" s="1">
        <f>IF(Income_CF!AD183="","",(1+'Cost and Benefit Parameters'!$C$17)*Income_CF!AD183*(Cohort_WP!AD181/Cohort_CF!AD181))</f>
        <v>2507811.046302306</v>
      </c>
      <c r="AE181" s="1">
        <f>IF(Income_CF!AE183="","",(1+'Cost and Benefit Parameters'!$C$17)*Income_CF!AE183*(Cohort_WP!AE181/Cohort_CF!AE181))</f>
        <v>2587957.8292601518</v>
      </c>
      <c r="AF181" s="1">
        <f>IF(Income_CF!AF183="","",(1+'Cost and Benefit Parameters'!$C$17)*Income_CF!AF183*(Cohort_WP!AF181/Cohort_CF!AF181))</f>
        <v>2669064.0930767995</v>
      </c>
      <c r="AG181" s="1">
        <f>IF(Income_CF!AG183="","",(1+'Cost and Benefit Parameters'!$C$17)*Income_CF!AG183*(Cohort_WP!AG181/Cohort_CF!AG181))</f>
        <v>2751061.0847757277</v>
      </c>
      <c r="AH181" s="1">
        <f>IF(Income_CF!AH183="","",(1+'Cost and Benefit Parameters'!$C$17)*Income_CF!AH183*(Cohort_WP!AH181/Cohort_CF!AH181))</f>
        <v>2833876.2907791622</v>
      </c>
      <c r="AI181" s="1">
        <f>IF(Income_CF!AI183="","",(1+'Cost and Benefit Parameters'!$C$17)*Income_CF!AI183*(Cohort_WP!AI181/Cohort_CF!AI181))</f>
        <v>2917433.4980135588</v>
      </c>
      <c r="AJ181" s="1">
        <f>IF(Income_CF!AJ183="","",(1+'Cost and Benefit Parameters'!$C$17)*Income_CF!AJ183*(Cohort_WP!AJ181/Cohort_CF!AJ181))</f>
        <v>3001652.868132981</v>
      </c>
      <c r="AK181" s="1">
        <f>IF(Income_CF!AK183="","",(1+'Cost and Benefit Parameters'!$C$17)*Income_CF!AK183*(Cohort_WP!AK181/Cohort_CF!AK181))</f>
        <v>3086451.0249844049</v>
      </c>
      <c r="AL181" s="1">
        <f>IF(Income_CF!AL183="","",(1+'Cost and Benefit Parameters'!$C$17)*Income_CF!AL183*(Cohort_WP!AL181/Cohort_CF!AL181))</f>
        <v>3171741.1553857299</v>
      </c>
      <c r="AM181" s="1">
        <f>IF(Income_CF!AM183="","",(1+'Cost and Benefit Parameters'!$C$17)*Income_CF!AM183*(Cohort_WP!AM181/Cohort_CF!AM181))</f>
        <v>3257433.12323312</v>
      </c>
      <c r="AN181" s="1">
        <f>IF(Income_CF!AN183="","",(1+'Cost and Benefit Parameters'!$C$17)*Income_CF!AN183*(Cohort_WP!AN181/Cohort_CF!AN181))</f>
        <v>3343433.5968976417</v>
      </c>
      <c r="AO181" s="1">
        <f>IF(Income_CF!AO183="","",(1+'Cost and Benefit Parameters'!$C$17)*Income_CF!AO183*(Cohort_WP!AO181/Cohort_CF!AO181))</f>
        <v>3429646.189813924</v>
      </c>
      <c r="AP181" s="1">
        <f>IF(Income_CF!AP183="","",(1+'Cost and Benefit Parameters'!$C$17)*Income_CF!AP183*(Cohort_WP!AP181/Cohort_CF!AP181))</f>
        <v>3515971.6141042402</v>
      </c>
      <c r="AQ181" s="1">
        <f>IF(Income_CF!AQ183="","",(1+'Cost and Benefit Parameters'!$C$17)*Income_CF!AQ183*(Cohort_WP!AQ181/Cohort_CF!AQ181))</f>
        <v>3602307.8470224077</v>
      </c>
      <c r="AR181" s="1">
        <f>IF(Income_CF!AR183="","",(1+'Cost and Benefit Parameters'!$C$17)*Income_CF!AR183*(Cohort_WP!AR181/Cohort_CF!AR181))</f>
        <v>3688550.3099413738</v>
      </c>
      <c r="AS181" s="1">
        <f>IF(Income_CF!AS183="","",(1+'Cost and Benefit Parameters'!$C$17)*Income_CF!AS183*(Cohort_WP!AS181/Cohort_CF!AS181))</f>
        <v>3774592.0595479575</v>
      </c>
      <c r="AT181" s="1">
        <f>IF(Income_CF!AT183="","",(1+'Cost and Benefit Parameters'!$C$17)*Income_CF!AT183*(Cohort_WP!AT181/Cohort_CF!AT181))</f>
        <v>3860323.9908484616</v>
      </c>
      <c r="AU181" s="1">
        <f>IF(Income_CF!AU183="","",(1+'Cost and Benefit Parameters'!$C$17)*Income_CF!AU183*(Cohort_WP!AU181/Cohort_CF!AU181))</f>
        <v>3945635.0515284562</v>
      </c>
      <c r="AV181" s="1">
        <f>IF(Income_CF!AV183="","",(1+'Cost and Benefit Parameters'!$C$17)*Income_CF!AV183*(Cohort_WP!AV181/Cohort_CF!AV181))</f>
        <v>4030412.4671516414</v>
      </c>
      <c r="AW181" s="1">
        <f>IF(Income_CF!AW183="","",(1+'Cost and Benefit Parameters'!$C$17)*Income_CF!AW183*(Cohort_WP!AW181/Cohort_CF!AW181))</f>
        <v>4114541.9766242583</v>
      </c>
      <c r="AX181" s="1">
        <f>IF(Income_CF!AX183="","",(1+'Cost and Benefit Parameters'!$C$17)*Income_CF!AX183*(Cohort_WP!AX181/Cohort_CF!AX181))</f>
        <v>4197908.0772957318</v>
      </c>
      <c r="AY181" s="1">
        <f>IF(Income_CF!AY183="","",(1+'Cost and Benefit Parameters'!$C$17)*Income_CF!AY183*(Cohort_WP!AY181/Cohort_CF!AY181))</f>
        <v>4280394.2790109655</v>
      </c>
      <c r="AZ181" s="1">
        <f>IF(Income_CF!AZ183="","",(1+'Cost and Benefit Parameters'!$C$17)*Income_CF!AZ183*(Cohort_WP!AZ181/Cohort_CF!AZ181))</f>
        <v>4361883.3663778789</v>
      </c>
      <c r="BA181" s="1">
        <f>IF(Income_CF!BA183="","",(1+'Cost and Benefit Parameters'!$C$17)*Income_CF!BA183*(Cohort_WP!BA181/Cohort_CF!BA181))</f>
        <v>4442257.6684632907</v>
      </c>
      <c r="BB181" s="1">
        <f>IF(Income_CF!BB183="","",(1+'Cost and Benefit Parameters'!$C$17)*Income_CF!BB183*(Cohort_WP!BB181/Cohort_CF!BB181))</f>
        <v>4521399.3350834092</v>
      </c>
      <c r="BC181" s="1">
        <f>IF(Income_CF!BC183="","",(1+'Cost and Benefit Parameters'!$C$17)*Income_CF!BC183*(Cohort_WP!BC181/Cohort_CF!BC181))</f>
        <v>4599190.6188110579</v>
      </c>
      <c r="BD181" s="1">
        <f>IF(Income_CF!BD183="","",(1+'Cost and Benefit Parameters'!$C$17)*Income_CF!BD183*(Cohort_WP!BD181/Cohort_CF!BD181))</f>
        <v>4675514.1617808752</v>
      </c>
      <c r="BE181" s="1">
        <f>IF(Income_CF!BE183="","",(1+'Cost and Benefit Parameters'!$C$17)*Income_CF!BE183*(Cohort_WP!BE181/Cohort_CF!BE181))</f>
        <v>4750253.2863371922</v>
      </c>
      <c r="BF181" s="1">
        <f>IF(Income_CF!BF183="","",(1+'Cost and Benefit Parameters'!$C$17)*Income_CF!BF183*(Cohort_WP!BF181/Cohort_CF!BF181))</f>
        <v>4823292.2885357738</v>
      </c>
      <c r="BG181" s="1">
        <f>IF(Income_CF!BG183="","",(1+'Cost and Benefit Parameters'!$C$17)*Income_CF!BG183*(Cohort_WP!BG181/Cohort_CF!BG181))</f>
        <v>4894516.7334825145</v>
      </c>
      <c r="BH181" s="1" t="str">
        <f>IF(Income_CF!BH183="","",(1+'Cost and Benefit Parameters'!$C$17)*Income_CF!BH183*(Cohort_WP!BH181/Cohort_CF!BH181))</f>
        <v/>
      </c>
      <c r="BI181" s="1" t="str">
        <f>IF(Income_CF!BI183="","",(1+'Cost and Benefit Parameters'!$C$17)*Income_CF!BI183*(Cohort_WP!BI181/Cohort_CF!BI181))</f>
        <v/>
      </c>
      <c r="BJ181" s="1" t="str">
        <f>IF(Income_CF!BJ183="","",(1+'Cost and Benefit Parameters'!$C$17)*Income_CF!BJ183*(Cohort_WP!BJ181/Cohort_CF!BJ181))</f>
        <v/>
      </c>
      <c r="BK181" s="1" t="str">
        <f>IF(Income_CF!BK183="","",(1+'Cost and Benefit Parameters'!$C$17)*Income_CF!BK183*(Cohort_WP!BK181/Cohort_CF!BK181))</f>
        <v/>
      </c>
      <c r="BL181" s="1" t="str">
        <f>IF(Income_CF!BL183="","",(1+'Cost and Benefit Parameters'!$C$17)*Income_CF!BL183*(Cohort_WP!BL181/Cohort_CF!BL181))</f>
        <v/>
      </c>
      <c r="BM181" s="1" t="str">
        <f>IF(Income_CF!BM183="","",(1+'Cost and Benefit Parameters'!$C$17)*Income_CF!BM183*(Cohort_WP!BM181/Cohort_CF!BM181))</f>
        <v/>
      </c>
    </row>
    <row r="182" spans="1:72" x14ac:dyDescent="0.55000000000000004">
      <c r="A182" s="639"/>
      <c r="B182" t="s">
        <v>481</v>
      </c>
      <c r="G182" s="1" t="str">
        <f>IF(Income_CF!G184="","",(1+'Cost and Benefit Parameters'!$C$17)*Income_CF!G184*(Cohort_WP!G182/Cohort_CF!G182))</f>
        <v/>
      </c>
      <c r="H182" s="1" t="str">
        <f>IF(Income_CF!H184="","",(1+'Cost and Benefit Parameters'!$C$17)*Income_CF!H184*(Cohort_WP!H182/Cohort_CF!H182))</f>
        <v/>
      </c>
      <c r="I182" s="1" t="str">
        <f>IF(Income_CF!I184="","",(1+'Cost and Benefit Parameters'!$C$17)*Income_CF!I184*(Cohort_WP!I182/Cohort_CF!I182))</f>
        <v/>
      </c>
      <c r="J182" s="1" t="str">
        <f>IF(Income_CF!J184="","",(1+'Cost and Benefit Parameters'!$C$17)*Income_CF!J184*(Cohort_WP!J182/Cohort_CF!J182))</f>
        <v/>
      </c>
      <c r="K182" s="1" t="str">
        <f>IF(Income_CF!K184="","",(1+'Cost and Benefit Parameters'!$C$17)*Income_CF!K184*(Cohort_WP!K182/Cohort_CF!K182))</f>
        <v/>
      </c>
      <c r="L182" s="1" t="str">
        <f>IF(Income_CF!L184="","",(1+'Cost and Benefit Parameters'!$C$17)*Income_CF!L184*(Cohort_WP!L182/Cohort_CF!L182))</f>
        <v/>
      </c>
      <c r="M182" s="1" t="str">
        <f>IF(Income_CF!M184="","",(1+'Cost and Benefit Parameters'!$C$17)*Income_CF!M184*(Cohort_WP!M182/Cohort_CF!M182))</f>
        <v/>
      </c>
      <c r="N182" s="1" t="str">
        <f>IF(Income_CF!N184="","",(1+'Cost and Benefit Parameters'!$C$17)*Income_CF!N184*(Cohort_WP!N182/Cohort_CF!N182))</f>
        <v/>
      </c>
      <c r="O182" s="1" t="str">
        <f>IF(Income_CF!O184="","",(1+'Cost and Benefit Parameters'!$C$17)*Income_CF!O184*(Cohort_WP!O182/Cohort_CF!O182))</f>
        <v/>
      </c>
      <c r="P182" s="1" t="str">
        <f>IF(Income_CF!P184="","",(1+'Cost and Benefit Parameters'!$C$17)*Income_CF!P184*(Cohort_WP!P182/Cohort_CF!P182))</f>
        <v/>
      </c>
      <c r="Q182" s="1" t="str">
        <f>IF(Income_CF!Q184="","",(1+'Cost and Benefit Parameters'!$C$17)*Income_CF!Q184*(Cohort_WP!Q182/Cohort_CF!Q182))</f>
        <v/>
      </c>
      <c r="R182" s="1" t="str">
        <f>IF(Income_CF!R184="","",(1+'Cost and Benefit Parameters'!$C$17)*Income_CF!R184*(Cohort_WP!R182/Cohort_CF!R182))</f>
        <v/>
      </c>
      <c r="S182" s="1" t="str">
        <f>IF(Income_CF!S184="","",(1+'Cost and Benefit Parameters'!$C$17)*Income_CF!S184*(Cohort_WP!S182/Cohort_CF!S182))</f>
        <v/>
      </c>
      <c r="T182" s="1" t="str">
        <f>IF(Income_CF!T184="","",(1+'Cost and Benefit Parameters'!$C$17)*Income_CF!T184*(Cohort_WP!T182/Cohort_CF!T182))</f>
        <v/>
      </c>
      <c r="U182" s="1">
        <f>IF(Income_CF!U184="","",(1+'Cost and Benefit Parameters'!$C$17)*Income_CF!U184*(Cohort_WP!U182/Cohort_CF!U182))</f>
        <v>1809193.3073241489</v>
      </c>
      <c r="V182" s="1">
        <f>IF(Income_CF!V184="","",(1+'Cost and Benefit Parameters'!$C$17)*Income_CF!V184*(Cohort_WP!V182/Cohort_CF!V182))</f>
        <v>1879376.1029107999</v>
      </c>
      <c r="W182" s="1">
        <f>IF(Income_CF!W184="","",(1+'Cost and Benefit Parameters'!$C$17)*Income_CF!W184*(Cohort_WP!W182/Cohort_CF!W182))</f>
        <v>1951110.4340387036</v>
      </c>
      <c r="X182" s="1">
        <f>IF(Income_CF!X184="","",(1+'Cost and Benefit Parameters'!$C$17)*Income_CF!X184*(Cohort_WP!X182/Cohort_CF!X182))</f>
        <v>2024367.8239067816</v>
      </c>
      <c r="Y182" s="1">
        <f>IF(Income_CF!Y184="","",(1+'Cost and Benefit Parameters'!$C$17)*Income_CF!Y184*(Cohort_WP!Y182/Cohort_CF!Y182))</f>
        <v>2111959.6664458713</v>
      </c>
      <c r="Z182" s="1">
        <f>IF(Income_CF!Z184="","",(1+'Cost and Benefit Parameters'!$C$17)*Income_CF!Z184*(Cohort_WP!Z182/Cohort_CF!Z182))</f>
        <v>2187315.6700441157</v>
      </c>
      <c r="AA182" s="1">
        <f>IF(Income_CF!AA184="","",(1+'Cost and Benefit Parameters'!$C$17)*Income_CF!AA184*(Cohort_WP!AA182/Cohort_CF!AA182))</f>
        <v>2264001.613048607</v>
      </c>
      <c r="AB182" s="1">
        <f>IF(Income_CF!AB184="","",(1+'Cost and Benefit Parameters'!$C$17)*Income_CF!AB184*(Cohort_WP!AB182/Cohort_CF!AB182))</f>
        <v>2341970.5141339451</v>
      </c>
      <c r="AC182" s="1">
        <f>IF(Income_CF!AC184="","",(1+'Cost and Benefit Parameters'!$C$17)*Income_CF!AC184*(Cohort_WP!AC182/Cohort_CF!AC182))</f>
        <v>2421171.4112824379</v>
      </c>
      <c r="AD182" s="1">
        <f>IF(Income_CF!AD184="","",(1+'Cost and Benefit Parameters'!$C$17)*Income_CF!AD184*(Cohort_WP!AD182/Cohort_CF!AD182))</f>
        <v>2501549.3490693928</v>
      </c>
      <c r="AE182" s="1">
        <f>IF(Income_CF!AE184="","",(1+'Cost and Benefit Parameters'!$C$17)*Income_CF!AE184*(Cohort_WP!AE182/Cohort_CF!AE182))</f>
        <v>2583045.3776913751</v>
      </c>
      <c r="AF182" s="1">
        <f>IF(Income_CF!AF184="","",(1+'Cost and Benefit Parameters'!$C$17)*Income_CF!AF184*(Cohort_WP!AF182/Cohort_CF!AF182))</f>
        <v>2665596.5641379571</v>
      </c>
      <c r="AG182" s="1">
        <f>IF(Income_CF!AG184="","",(1+'Cost and Benefit Parameters'!$C$17)*Income_CF!AG184*(Cohort_WP!AG182/Cohort_CF!AG182))</f>
        <v>2749136.0158691034</v>
      </c>
      <c r="AH182" s="1">
        <f>IF(Income_CF!AH184="","",(1+'Cost and Benefit Parameters'!$C$17)*Income_CF!AH184*(Cohort_WP!AH182/Cohort_CF!AH182))</f>
        <v>2833592.9173189998</v>
      </c>
      <c r="AI182" s="1">
        <f>IF(Income_CF!AI184="","",(1+'Cost and Benefit Parameters'!$C$17)*Income_CF!AI184*(Cohort_WP!AI182/Cohort_CF!AI182))</f>
        <v>2918892.5795025369</v>
      </c>
      <c r="AJ182" s="1">
        <f>IF(Income_CF!AJ184="","",(1+'Cost and Benefit Parameters'!$C$17)*Income_CF!AJ184*(Cohort_WP!AJ182/Cohort_CF!AJ182))</f>
        <v>3004956.5029539661</v>
      </c>
      <c r="AK182" s="1">
        <f>IF(Income_CF!AK184="","",(1+'Cost and Benefit Parameters'!$C$17)*Income_CF!AK184*(Cohort_WP!AK182/Cohort_CF!AK182))</f>
        <v>3091702.4541769708</v>
      </c>
      <c r="AL182" s="1">
        <f>IF(Income_CF!AL184="","",(1+'Cost and Benefit Parameters'!$C$17)*Income_CF!AL184*(Cohort_WP!AL182/Cohort_CF!AL182))</f>
        <v>3179044.5557339359</v>
      </c>
      <c r="AM182" s="1">
        <f>IF(Income_CF!AM184="","",(1+'Cost and Benefit Parameters'!$C$17)*Income_CF!AM184*(Cohort_WP!AM182/Cohort_CF!AM182))</f>
        <v>3266893.3900473029</v>
      </c>
      <c r="AN182" s="1">
        <f>IF(Income_CF!AN184="","",(1+'Cost and Benefit Parameters'!$C$17)*Income_CF!AN184*(Cohort_WP!AN182/Cohort_CF!AN182))</f>
        <v>3355156.1169301132</v>
      </c>
      <c r="AO182" s="1">
        <f>IF(Income_CF!AO184="","",(1+'Cost and Benefit Parameters'!$C$17)*Income_CF!AO184*(Cohort_WP!AO182/Cohort_CF!AO182))</f>
        <v>3443736.6048045722</v>
      </c>
      <c r="AP182" s="1">
        <f>IF(Income_CF!AP184="","",(1+'Cost and Benefit Parameters'!$C$17)*Income_CF!AP184*(Cohort_WP!AP182/Cohort_CF!AP182))</f>
        <v>3532535.5755083421</v>
      </c>
      <c r="AQ182" s="1">
        <f>IF(Income_CF!AQ184="","",(1+'Cost and Benefit Parameters'!$C$17)*Income_CF!AQ184*(Cohort_WP!AQ182/Cohort_CF!AQ182))</f>
        <v>3621450.7625273671</v>
      </c>
      <c r="AR182" s="1">
        <f>IF(Income_CF!AR184="","",(1+'Cost and Benefit Parameters'!$C$17)*Income_CF!AR184*(Cohort_WP!AR182/Cohort_CF!AR182))</f>
        <v>3710377.0824330803</v>
      </c>
      <c r="AS182" s="1">
        <f>IF(Income_CF!AS184="","",(1+'Cost and Benefit Parameters'!$C$17)*Income_CF!AS184*(Cohort_WP!AS182/Cohort_CF!AS182))</f>
        <v>3799206.819239615</v>
      </c>
      <c r="AT182" s="1">
        <f>IF(Income_CF!AT184="","",(1+'Cost and Benefit Parameters'!$C$17)*Income_CF!AT184*(Cohort_WP!AT182/Cohort_CF!AT182))</f>
        <v>3887829.8213343951</v>
      </c>
      <c r="AU182" s="1">
        <f>IF(Income_CF!AU184="","",(1+'Cost and Benefit Parameters'!$C$17)*Income_CF!AU184*(Cohort_WP!AU182/Cohort_CF!AU182))</f>
        <v>3976133.7105739154</v>
      </c>
      <c r="AV182" s="1">
        <f>IF(Income_CF!AV184="","",(1+'Cost and Benefit Parameters'!$C$17)*Income_CF!AV184*(Cohort_WP!AV182/Cohort_CF!AV182))</f>
        <v>4064004.1030743099</v>
      </c>
      <c r="AW182" s="1">
        <f>IF(Income_CF!AW184="","",(1+'Cost and Benefit Parameters'!$C$17)*Income_CF!AW184*(Cohort_WP!AW182/Cohort_CF!AW182))</f>
        <v>4151324.8411661903</v>
      </c>
      <c r="AX182" s="1">
        <f>IF(Income_CF!AX184="","",(1+'Cost and Benefit Parameters'!$C$17)*Income_CF!AX184*(Cohort_WP!AX182/Cohort_CF!AX182))</f>
        <v>4237978.2359229857</v>
      </c>
      <c r="AY182" s="1">
        <f>IF(Income_CF!AY184="","",(1+'Cost and Benefit Parameters'!$C$17)*Income_CF!AY184*(Cohort_WP!AY182/Cohort_CF!AY182))</f>
        <v>4323845.3196146041</v>
      </c>
      <c r="AZ182" s="1">
        <f>IF(Income_CF!AZ184="","",(1+'Cost and Benefit Parameters'!$C$17)*Income_CF!AZ184*(Cohort_WP!AZ182/Cohort_CF!AZ182))</f>
        <v>4408806.1073812936</v>
      </c>
      <c r="BA182" s="1">
        <f>IF(Income_CF!BA184="","",(1+'Cost and Benefit Parameters'!$C$17)*Income_CF!BA184*(Cohort_WP!BA182/Cohort_CF!BA182))</f>
        <v>4492739.8673692159</v>
      </c>
      <c r="BB182" s="1">
        <f>IF(Income_CF!BB184="","",(1+'Cost and Benefit Parameters'!$C$17)*Income_CF!BB184*(Cohort_WP!BB182/Cohort_CF!BB182))</f>
        <v>4575525.3985171895</v>
      </c>
      <c r="BC182" s="1">
        <f>IF(Income_CF!BC184="","",(1+'Cost and Benefit Parameters'!$C$17)*Income_CF!BC184*(Cohort_WP!BC182/Cohort_CF!BC182))</f>
        <v>4657041.3151359111</v>
      </c>
      <c r="BD182" s="1">
        <f>IF(Income_CF!BD184="","",(1+'Cost and Benefit Parameters'!$C$17)*Income_CF!BD184*(Cohort_WP!BD182/Cohort_CF!BD182))</f>
        <v>4737166.3373753903</v>
      </c>
      <c r="BE182" s="1">
        <f>IF(Income_CF!BE184="","",(1+'Cost and Benefit Parameters'!$C$17)*Income_CF!BE184*(Cohort_WP!BE182/Cohort_CF!BE182))</f>
        <v>4815779.5866343016</v>
      </c>
      <c r="BF182" s="1">
        <f>IF(Income_CF!BF184="","",(1+'Cost and Benefit Parameters'!$C$17)*Income_CF!BF184*(Cohort_WP!BF182/Cohort_CF!BF182))</f>
        <v>4892760.8849273073</v>
      </c>
      <c r="BG182" s="1">
        <f>IF(Income_CF!BG184="","",(1+'Cost and Benefit Parameters'!$C$17)*Income_CF!BG184*(Cohort_WP!BG182/Cohort_CF!BG182))</f>
        <v>4967991.0571918469</v>
      </c>
      <c r="BH182" s="1">
        <f>IF(Income_CF!BH184="","",(1+'Cost and Benefit Parameters'!$C$17)*Income_CF!BH184*(Cohort_WP!BH182/Cohort_CF!BH182))</f>
        <v>5041352.2354869908</v>
      </c>
      <c r="BI182" s="1" t="str">
        <f>IF(Income_CF!BI184="","",(1+'Cost and Benefit Parameters'!$C$17)*Income_CF!BI184*(Cohort_WP!BI182/Cohort_CF!BI182))</f>
        <v/>
      </c>
      <c r="BJ182" s="1" t="str">
        <f>IF(Income_CF!BJ184="","",(1+'Cost and Benefit Parameters'!$C$17)*Income_CF!BJ184*(Cohort_WP!BJ182/Cohort_CF!BJ182))</f>
        <v/>
      </c>
      <c r="BK182" s="1" t="str">
        <f>IF(Income_CF!BK184="","",(1+'Cost and Benefit Parameters'!$C$17)*Income_CF!BK184*(Cohort_WP!BK182/Cohort_CF!BK182))</f>
        <v/>
      </c>
      <c r="BL182" s="1" t="str">
        <f>IF(Income_CF!BL184="","",(1+'Cost and Benefit Parameters'!$C$17)*Income_CF!BL184*(Cohort_WP!BL182/Cohort_CF!BL182))</f>
        <v/>
      </c>
      <c r="BM182" s="1" t="str">
        <f>IF(Income_CF!BM184="","",(1+'Cost and Benefit Parameters'!$C$17)*Income_CF!BM184*(Cohort_WP!BM182/Cohort_CF!BM182))</f>
        <v/>
      </c>
    </row>
    <row r="183" spans="1:72" x14ac:dyDescent="0.55000000000000004">
      <c r="A183" s="639"/>
      <c r="B183" t="s">
        <v>482</v>
      </c>
      <c r="G183" s="1" t="str">
        <f>IF(Income_CF!G185="","",(1+'Cost and Benefit Parameters'!$C$17)*Income_CF!G185*(Cohort_WP!G183/Cohort_CF!G183))</f>
        <v/>
      </c>
      <c r="H183" s="1" t="str">
        <f>IF(Income_CF!H185="","",(1+'Cost and Benefit Parameters'!$C$17)*Income_CF!H185*(Cohort_WP!H183/Cohort_CF!H183))</f>
        <v/>
      </c>
      <c r="I183" s="1" t="str">
        <f>IF(Income_CF!I185="","",(1+'Cost and Benefit Parameters'!$C$17)*Income_CF!I185*(Cohort_WP!I183/Cohort_CF!I183))</f>
        <v/>
      </c>
      <c r="J183" s="1" t="str">
        <f>IF(Income_CF!J185="","",(1+'Cost and Benefit Parameters'!$C$17)*Income_CF!J185*(Cohort_WP!J183/Cohort_CF!J183))</f>
        <v/>
      </c>
      <c r="K183" s="1" t="str">
        <f>IF(Income_CF!K185="","",(1+'Cost and Benefit Parameters'!$C$17)*Income_CF!K185*(Cohort_WP!K183/Cohort_CF!K183))</f>
        <v/>
      </c>
      <c r="L183" s="1" t="str">
        <f>IF(Income_CF!L185="","",(1+'Cost and Benefit Parameters'!$C$17)*Income_CF!L185*(Cohort_WP!L183/Cohort_CF!L183))</f>
        <v/>
      </c>
      <c r="M183" s="1" t="str">
        <f>IF(Income_CF!M185="","",(1+'Cost and Benefit Parameters'!$C$17)*Income_CF!M185*(Cohort_WP!M183/Cohort_CF!M183))</f>
        <v/>
      </c>
      <c r="N183" s="1" t="str">
        <f>IF(Income_CF!N185="","",(1+'Cost and Benefit Parameters'!$C$17)*Income_CF!N185*(Cohort_WP!N183/Cohort_CF!N183))</f>
        <v/>
      </c>
      <c r="O183" s="1" t="str">
        <f>IF(Income_CF!O185="","",(1+'Cost and Benefit Parameters'!$C$17)*Income_CF!O185*(Cohort_WP!O183/Cohort_CF!O183))</f>
        <v/>
      </c>
      <c r="P183" s="1" t="str">
        <f>IF(Income_CF!P185="","",(1+'Cost and Benefit Parameters'!$C$17)*Income_CF!P185*(Cohort_WP!P183/Cohort_CF!P183))</f>
        <v/>
      </c>
      <c r="Q183" s="1" t="str">
        <f>IF(Income_CF!Q185="","",(1+'Cost and Benefit Parameters'!$C$17)*Income_CF!Q185*(Cohort_WP!Q183/Cohort_CF!Q183))</f>
        <v/>
      </c>
      <c r="R183" s="1" t="str">
        <f>IF(Income_CF!R185="","",(1+'Cost and Benefit Parameters'!$C$17)*Income_CF!R185*(Cohort_WP!R183/Cohort_CF!R183))</f>
        <v/>
      </c>
      <c r="S183" s="1" t="str">
        <f>IF(Income_CF!S185="","",(1+'Cost and Benefit Parameters'!$C$17)*Income_CF!S185*(Cohort_WP!S183/Cohort_CF!S183))</f>
        <v/>
      </c>
      <c r="T183" s="1" t="str">
        <f>IF(Income_CF!T185="","",(1+'Cost and Benefit Parameters'!$C$17)*Income_CF!T185*(Cohort_WP!T183/Cohort_CF!T183))</f>
        <v/>
      </c>
      <c r="U183" s="1" t="str">
        <f>IF(Income_CF!U185="","",(1+'Cost and Benefit Parameters'!$C$17)*Income_CF!U185*(Cohort_WP!U183/Cohort_CF!U183))</f>
        <v/>
      </c>
      <c r="V183" s="1">
        <f>IF(Income_CF!V185="","",(1+'Cost and Benefit Parameters'!$C$17)*Income_CF!V185*(Cohort_WP!V183/Cohort_CF!V183))</f>
        <v>1863469.106543873</v>
      </c>
      <c r="W183" s="1">
        <f>IF(Income_CF!W185="","",(1+'Cost and Benefit Parameters'!$C$17)*Income_CF!W185*(Cohort_WP!W183/Cohort_CF!W183))</f>
        <v>1935757.3859981238</v>
      </c>
      <c r="X183" s="1">
        <f>IF(Income_CF!X185="","",(1+'Cost and Benefit Parameters'!$C$17)*Income_CF!X185*(Cohort_WP!X183/Cohort_CF!X183))</f>
        <v>2009643.7470598647</v>
      </c>
      <c r="Y183" s="1">
        <f>IF(Income_CF!Y185="","",(1+'Cost and Benefit Parameters'!$C$17)*Income_CF!Y185*(Cohort_WP!Y183/Cohort_CF!Y183))</f>
        <v>2085098.8586239847</v>
      </c>
      <c r="Z183" s="1">
        <f>IF(Income_CF!Z185="","",(1+'Cost and Benefit Parameters'!$C$17)*Income_CF!Z185*(Cohort_WP!Z183/Cohort_CF!Z183))</f>
        <v>2175318.4564392474</v>
      </c>
      <c r="AA183" s="1">
        <f>IF(Income_CF!AA185="","",(1+'Cost and Benefit Parameters'!$C$17)*Income_CF!AA185*(Cohort_WP!AA183/Cohort_CF!AA183))</f>
        <v>2252935.1401454387</v>
      </c>
      <c r="AB183" s="1">
        <f>IF(Income_CF!AB185="","",(1+'Cost and Benefit Parameters'!$C$17)*Income_CF!AB185*(Cohort_WP!AB183/Cohort_CF!AB183))</f>
        <v>2331921.6614400656</v>
      </c>
      <c r="AC183" s="1">
        <f>IF(Income_CF!AC185="","",(1+'Cost and Benefit Parameters'!$C$17)*Income_CF!AC185*(Cohort_WP!AC183/Cohort_CF!AC183))</f>
        <v>2412229.6295579635</v>
      </c>
      <c r="AD183" s="1">
        <f>IF(Income_CF!AD185="","",(1+'Cost and Benefit Parameters'!$C$17)*Income_CF!AD185*(Cohort_WP!AD183/Cohort_CF!AD183))</f>
        <v>2493806.5536209107</v>
      </c>
      <c r="AE183" s="1">
        <f>IF(Income_CF!AE185="","",(1+'Cost and Benefit Parameters'!$C$17)*Income_CF!AE185*(Cohort_WP!AE183/Cohort_CF!AE183))</f>
        <v>2576595.8295414746</v>
      </c>
      <c r="AF183" s="1">
        <f>IF(Income_CF!AF185="","",(1+'Cost and Benefit Parameters'!$C$17)*Income_CF!AF185*(Cohort_WP!AF183/Cohort_CF!AF183))</f>
        <v>2660536.7390221166</v>
      </c>
      <c r="AG183" s="1">
        <f>IF(Income_CF!AG185="","",(1+'Cost and Benefit Parameters'!$C$17)*Income_CF!AG185*(Cohort_WP!AG183/Cohort_CF!AG183))</f>
        <v>2745564.4610620956</v>
      </c>
      <c r="AH183" s="1">
        <f>IF(Income_CF!AH185="","",(1+'Cost and Benefit Parameters'!$C$17)*Income_CF!AH185*(Cohort_WP!AH183/Cohort_CF!AH183))</f>
        <v>2831610.0963451765</v>
      </c>
      <c r="AI183" s="1">
        <f>IF(Income_CF!AI185="","",(1+'Cost and Benefit Parameters'!$C$17)*Income_CF!AI185*(Cohort_WP!AI183/Cohort_CF!AI183))</f>
        <v>2918600.7048385693</v>
      </c>
      <c r="AJ183" s="1">
        <f>IF(Income_CF!AJ185="","",(1+'Cost and Benefit Parameters'!$C$17)*Income_CF!AJ185*(Cohort_WP!AJ183/Cohort_CF!AJ183))</f>
        <v>3006459.356887613</v>
      </c>
      <c r="AK183" s="1">
        <f>IF(Income_CF!AK185="","",(1+'Cost and Benefit Parameters'!$C$17)*Income_CF!AK185*(Cohort_WP!AK183/Cohort_CF!AK183))</f>
        <v>3095105.198042585</v>
      </c>
      <c r="AL183" s="1">
        <f>IF(Income_CF!AL185="","",(1+'Cost and Benefit Parameters'!$C$17)*Income_CF!AL185*(Cohort_WP!AL183/Cohort_CF!AL183))</f>
        <v>3184453.5278022797</v>
      </c>
      <c r="AM183" s="1">
        <f>IF(Income_CF!AM185="","",(1+'Cost and Benefit Parameters'!$C$17)*Income_CF!AM185*(Cohort_WP!AM183/Cohort_CF!AM183))</f>
        <v>3274415.8924059542</v>
      </c>
      <c r="AN183" s="1">
        <f>IF(Income_CF!AN185="","",(1+'Cost and Benefit Parameters'!$C$17)*Income_CF!AN185*(Cohort_WP!AN183/Cohort_CF!AN183))</f>
        <v>3364900.1917487211</v>
      </c>
      <c r="AO183" s="1">
        <f>IF(Income_CF!AO185="","",(1+'Cost and Benefit Parameters'!$C$17)*Income_CF!AO185*(Cohort_WP!AO183/Cohort_CF!AO183))</f>
        <v>3455810.8004380176</v>
      </c>
      <c r="AP183" s="1">
        <f>IF(Income_CF!AP185="","",(1+'Cost and Benefit Parameters'!$C$17)*Income_CF!AP185*(Cohort_WP!AP183/Cohort_CF!AP183))</f>
        <v>3547048.702948709</v>
      </c>
      <c r="AQ183" s="1">
        <f>IF(Income_CF!AQ185="","",(1+'Cost and Benefit Parameters'!$C$17)*Income_CF!AQ185*(Cohort_WP!AQ183/Cohort_CF!AQ183))</f>
        <v>3638511.6427735919</v>
      </c>
      <c r="AR183" s="1">
        <f>IF(Income_CF!AR185="","",(1+'Cost and Benefit Parameters'!$C$17)*Income_CF!AR185*(Cohort_WP!AR183/Cohort_CF!AR183))</f>
        <v>3730094.2854031883</v>
      </c>
      <c r="AS183" s="1">
        <f>IF(Income_CF!AS185="","",(1+'Cost and Benefit Parameters'!$C$17)*Income_CF!AS185*(Cohort_WP!AS183/Cohort_CF!AS183))</f>
        <v>3821688.3949060733</v>
      </c>
      <c r="AT183" s="1">
        <f>IF(Income_CF!AT185="","",(1+'Cost and Benefit Parameters'!$C$17)*Income_CF!AT185*(Cohort_WP!AT183/Cohort_CF!AT183))</f>
        <v>3913183.0238168021</v>
      </c>
      <c r="AU183" s="1">
        <f>IF(Income_CF!AU185="","",(1+'Cost and Benefit Parameters'!$C$17)*Income_CF!AU185*(Cohort_WP!AU183/Cohort_CF!AU183))</f>
        <v>4004464.7159744273</v>
      </c>
      <c r="AV183" s="1">
        <f>IF(Income_CF!AV185="","",(1+'Cost and Benefit Parameters'!$C$17)*Income_CF!AV185*(Cohort_WP!AV183/Cohort_CF!AV183))</f>
        <v>4095417.7218911326</v>
      </c>
      <c r="AW183" s="1">
        <f>IF(Income_CF!AW185="","",(1+'Cost and Benefit Parameters'!$C$17)*Income_CF!AW185*(Cohort_WP!AW183/Cohort_CF!AW183))</f>
        <v>4185924.2261665398</v>
      </c>
      <c r="AX183" s="1">
        <f>IF(Income_CF!AX185="","",(1+'Cost and Benefit Parameters'!$C$17)*Income_CF!AX185*(Cohort_WP!AX183/Cohort_CF!AX183))</f>
        <v>4275864.5864011748</v>
      </c>
      <c r="AY183" s="1">
        <f>IF(Income_CF!AY185="","",(1+'Cost and Benefit Parameters'!$C$17)*Income_CF!AY185*(Cohort_WP!AY183/Cohort_CF!AY183))</f>
        <v>4365117.5830006748</v>
      </c>
      <c r="AZ183" s="1">
        <f>IF(Income_CF!AZ185="","",(1+'Cost and Benefit Parameters'!$C$17)*Income_CF!AZ185*(Cohort_WP!AZ183/Cohort_CF!AZ183))</f>
        <v>4453560.6792030418</v>
      </c>
      <c r="BA183" s="1">
        <f>IF(Income_CF!BA185="","",(1+'Cost and Benefit Parameters'!$C$17)*Income_CF!BA185*(Cohort_WP!BA183/Cohort_CF!BA183))</f>
        <v>4541070.2906027334</v>
      </c>
      <c r="BB183" s="1">
        <f>IF(Income_CF!BB185="","",(1+'Cost and Benefit Parameters'!$C$17)*Income_CF!BB185*(Cohort_WP!BB183/Cohort_CF!BB183))</f>
        <v>4627522.0633902922</v>
      </c>
      <c r="BC183" s="1">
        <f>IF(Income_CF!BC185="","",(1+'Cost and Benefit Parameters'!$C$17)*Income_CF!BC185*(Cohort_WP!BC183/Cohort_CF!BC183))</f>
        <v>4712791.1604727041</v>
      </c>
      <c r="BD183" s="1">
        <f>IF(Income_CF!BD185="","",(1+'Cost and Benefit Parameters'!$C$17)*Income_CF!BD185*(Cohort_WP!BD183/Cohort_CF!BD183))</f>
        <v>4796752.5545899877</v>
      </c>
      <c r="BE183" s="1">
        <f>IF(Income_CF!BE185="","",(1+'Cost and Benefit Parameters'!$C$17)*Income_CF!BE185*(Cohort_WP!BE183/Cohort_CF!BE183))</f>
        <v>4879281.3274966516</v>
      </c>
      <c r="BF183" s="1">
        <f>IF(Income_CF!BF185="","",(1+'Cost and Benefit Parameters'!$C$17)*Income_CF!BF185*(Cohort_WP!BF183/Cohort_CF!BF183))</f>
        <v>4960252.9742333312</v>
      </c>
      <c r="BG183" s="1">
        <f>IF(Income_CF!BG185="","",(1+'Cost and Benefit Parameters'!$C$17)*Income_CF!BG185*(Cohort_WP!BG183/Cohort_CF!BG183))</f>
        <v>5039543.7114751255</v>
      </c>
      <c r="BH183" s="1">
        <f>IF(Income_CF!BH185="","",(1+'Cost and Benefit Parameters'!$C$17)*Income_CF!BH185*(Cohort_WP!BH183/Cohort_CF!BH183))</f>
        <v>5117030.7889076024</v>
      </c>
      <c r="BI183" s="1">
        <f>IF(Income_CF!BI185="","",(1+'Cost and Benefit Parameters'!$C$17)*Income_CF!BI185*(Cohort_WP!BI183/Cohort_CF!BI183))</f>
        <v>5192592.8025516002</v>
      </c>
      <c r="BJ183" s="1" t="str">
        <f>IF(Income_CF!BJ185="","",(1+'Cost and Benefit Parameters'!$C$17)*Income_CF!BJ185*(Cohort_WP!BJ183/Cohort_CF!BJ183))</f>
        <v/>
      </c>
      <c r="BK183" s="1" t="str">
        <f>IF(Income_CF!BK185="","",(1+'Cost and Benefit Parameters'!$C$17)*Income_CF!BK185*(Cohort_WP!BK183/Cohort_CF!BK183))</f>
        <v/>
      </c>
      <c r="BL183" s="1" t="str">
        <f>IF(Income_CF!BL185="","",(1+'Cost and Benefit Parameters'!$C$17)*Income_CF!BL185*(Cohort_WP!BL183/Cohort_CF!BL183))</f>
        <v/>
      </c>
      <c r="BM183" s="1" t="str">
        <f>IF(Income_CF!BM185="","",(1+'Cost and Benefit Parameters'!$C$17)*Income_CF!BM185*(Cohort_WP!BM183/Cohort_CF!BM183))</f>
        <v/>
      </c>
    </row>
    <row r="184" spans="1:72" x14ac:dyDescent="0.55000000000000004">
      <c r="A184" s="639"/>
      <c r="B184" t="s">
        <v>483</v>
      </c>
      <c r="G184" s="1" t="str">
        <f>IF(Income_CF!G186="","",(1+'Cost and Benefit Parameters'!$C$17)*Income_CF!G186*(Cohort_WP!G184/Cohort_CF!G184))</f>
        <v/>
      </c>
      <c r="H184" s="1" t="str">
        <f>IF(Income_CF!H186="","",(1+'Cost and Benefit Parameters'!$C$17)*Income_CF!H186*(Cohort_WP!H184/Cohort_CF!H184))</f>
        <v/>
      </c>
      <c r="I184" s="1" t="str">
        <f>IF(Income_CF!I186="","",(1+'Cost and Benefit Parameters'!$C$17)*Income_CF!I186*(Cohort_WP!I184/Cohort_CF!I184))</f>
        <v/>
      </c>
      <c r="J184" s="1" t="str">
        <f>IF(Income_CF!J186="","",(1+'Cost and Benefit Parameters'!$C$17)*Income_CF!J186*(Cohort_WP!J184/Cohort_CF!J184))</f>
        <v/>
      </c>
      <c r="K184" s="1" t="str">
        <f>IF(Income_CF!K186="","",(1+'Cost and Benefit Parameters'!$C$17)*Income_CF!K186*(Cohort_WP!K184/Cohort_CF!K184))</f>
        <v/>
      </c>
      <c r="L184" s="1" t="str">
        <f>IF(Income_CF!L186="","",(1+'Cost and Benefit Parameters'!$C$17)*Income_CF!L186*(Cohort_WP!L184/Cohort_CF!L184))</f>
        <v/>
      </c>
      <c r="M184" s="1" t="str">
        <f>IF(Income_CF!M186="","",(1+'Cost and Benefit Parameters'!$C$17)*Income_CF!M186*(Cohort_WP!M184/Cohort_CF!M184))</f>
        <v/>
      </c>
      <c r="N184" s="1" t="str">
        <f>IF(Income_CF!N186="","",(1+'Cost and Benefit Parameters'!$C$17)*Income_CF!N186*(Cohort_WP!N184/Cohort_CF!N184))</f>
        <v/>
      </c>
      <c r="O184" s="1" t="str">
        <f>IF(Income_CF!O186="","",(1+'Cost and Benefit Parameters'!$C$17)*Income_CF!O186*(Cohort_WP!O184/Cohort_CF!O184))</f>
        <v/>
      </c>
      <c r="P184" s="1" t="str">
        <f>IF(Income_CF!P186="","",(1+'Cost and Benefit Parameters'!$C$17)*Income_CF!P186*(Cohort_WP!P184/Cohort_CF!P184))</f>
        <v/>
      </c>
      <c r="Q184" s="1" t="str">
        <f>IF(Income_CF!Q186="","",(1+'Cost and Benefit Parameters'!$C$17)*Income_CF!Q186*(Cohort_WP!Q184/Cohort_CF!Q184))</f>
        <v/>
      </c>
      <c r="R184" s="1" t="str">
        <f>IF(Income_CF!R186="","",(1+'Cost and Benefit Parameters'!$C$17)*Income_CF!R186*(Cohort_WP!R184/Cohort_CF!R184))</f>
        <v/>
      </c>
      <c r="S184" s="1" t="str">
        <f>IF(Income_CF!S186="","",(1+'Cost and Benefit Parameters'!$C$17)*Income_CF!S186*(Cohort_WP!S184/Cohort_CF!S184))</f>
        <v/>
      </c>
      <c r="T184" s="1" t="str">
        <f>IF(Income_CF!T186="","",(1+'Cost and Benefit Parameters'!$C$17)*Income_CF!T186*(Cohort_WP!T184/Cohort_CF!T184))</f>
        <v/>
      </c>
      <c r="U184" s="1" t="str">
        <f>IF(Income_CF!U186="","",(1+'Cost and Benefit Parameters'!$C$17)*Income_CF!U186*(Cohort_WP!U184/Cohort_CF!U184))</f>
        <v/>
      </c>
      <c r="V184" s="1" t="str">
        <f>IF(Income_CF!V186="","",(1+'Cost and Benefit Parameters'!$C$17)*Income_CF!V186*(Cohort_WP!V184/Cohort_CF!V184))</f>
        <v/>
      </c>
      <c r="W184" s="1">
        <f>IF(Income_CF!W186="","",(1+'Cost and Benefit Parameters'!$C$17)*Income_CF!W186*(Cohort_WP!W184/Cohort_CF!W184))</f>
        <v>1919373.1797401891</v>
      </c>
      <c r="X184" s="1">
        <f>IF(Income_CF!X186="","",(1+'Cost and Benefit Parameters'!$C$17)*Income_CF!X186*(Cohort_WP!X184/Cohort_CF!X184))</f>
        <v>1993830.1075780676</v>
      </c>
      <c r="Y184" s="1">
        <f>IF(Income_CF!Y186="","",(1+'Cost and Benefit Parameters'!$C$17)*Income_CF!Y186*(Cohort_WP!Y184/Cohort_CF!Y184))</f>
        <v>2069933.0594716605</v>
      </c>
      <c r="Z184" s="1">
        <f>IF(Income_CF!Z186="","",(1+'Cost and Benefit Parameters'!$C$17)*Income_CF!Z186*(Cohort_WP!Z184/Cohort_CF!Z184))</f>
        <v>2147651.8243827042</v>
      </c>
      <c r="AA184" s="1">
        <f>IF(Income_CF!AA186="","",(1+'Cost and Benefit Parameters'!$C$17)*Income_CF!AA186*(Cohort_WP!AA184/Cohort_CF!AA184))</f>
        <v>2240578.010132425</v>
      </c>
      <c r="AB184" s="1">
        <f>IF(Income_CF!AB186="","",(1+'Cost and Benefit Parameters'!$C$17)*Income_CF!AB186*(Cohort_WP!AB184/Cohort_CF!AB184))</f>
        <v>2320523.1943498021</v>
      </c>
      <c r="AC184" s="1">
        <f>IF(Income_CF!AC186="","",(1+'Cost and Benefit Parameters'!$C$17)*Income_CF!AC186*(Cohort_WP!AC184/Cohort_CF!AC184))</f>
        <v>2401879.3112832676</v>
      </c>
      <c r="AD184" s="1">
        <f>IF(Income_CF!AD186="","",(1+'Cost and Benefit Parameters'!$C$17)*Income_CF!AD186*(Cohort_WP!AD184/Cohort_CF!AD184))</f>
        <v>2484596.5184447016</v>
      </c>
      <c r="AE184" s="1">
        <f>IF(Income_CF!AE186="","",(1+'Cost and Benefit Parameters'!$C$17)*Income_CF!AE186*(Cohort_WP!AE184/Cohort_CF!AE184))</f>
        <v>2568620.750229538</v>
      </c>
      <c r="AF184" s="1">
        <f>IF(Income_CF!AF186="","",(1+'Cost and Benefit Parameters'!$C$17)*Income_CF!AF186*(Cohort_WP!AF184/Cohort_CF!AF184))</f>
        <v>2653893.7044277191</v>
      </c>
      <c r="AG184" s="1">
        <f>IF(Income_CF!AG186="","",(1+'Cost and Benefit Parameters'!$C$17)*Income_CF!AG186*(Cohort_WP!AG184/Cohort_CF!AG184))</f>
        <v>2740352.8411927801</v>
      </c>
      <c r="AH184" s="1">
        <f>IF(Income_CF!AH186="","",(1+'Cost and Benefit Parameters'!$C$17)*Income_CF!AH186*(Cohort_WP!AH184/Cohort_CF!AH184))</f>
        <v>2827931.3948939582</v>
      </c>
      <c r="AI184" s="1">
        <f>IF(Income_CF!AI186="","",(1+'Cost and Benefit Parameters'!$C$17)*Income_CF!AI186*(Cohort_WP!AI184/Cohort_CF!AI184))</f>
        <v>2916558.3992355317</v>
      </c>
      <c r="AJ184" s="1">
        <f>IF(Income_CF!AJ186="","",(1+'Cost and Benefit Parameters'!$C$17)*Income_CF!AJ186*(Cohort_WP!AJ184/Cohort_CF!AJ184))</f>
        <v>3006158.7259837268</v>
      </c>
      <c r="AK184" s="1">
        <f>IF(Income_CF!AK186="","",(1+'Cost and Benefit Parameters'!$C$17)*Income_CF!AK186*(Cohort_WP!AK184/Cohort_CF!AK184))</f>
        <v>3096653.1375942416</v>
      </c>
      <c r="AL184" s="1">
        <f>IF(Income_CF!AL186="","",(1+'Cost and Benefit Parameters'!$C$17)*Income_CF!AL186*(Cohort_WP!AL184/Cohort_CF!AL184))</f>
        <v>3187958.3539838614</v>
      </c>
      <c r="AM184" s="1">
        <f>IF(Income_CF!AM186="","",(1+'Cost and Benefit Parameters'!$C$17)*Income_CF!AM186*(Cohort_WP!AM184/Cohort_CF!AM184))</f>
        <v>3279987.1336363479</v>
      </c>
      <c r="AN184" s="1">
        <f>IF(Income_CF!AN186="","",(1+'Cost and Benefit Parameters'!$C$17)*Income_CF!AN186*(Cohort_WP!AN184/Cohort_CF!AN184))</f>
        <v>3372648.3691781326</v>
      </c>
      <c r="AO184" s="1">
        <f>IF(Income_CF!AO186="","",(1+'Cost and Benefit Parameters'!$C$17)*Income_CF!AO186*(Cohort_WP!AO184/Cohort_CF!AO184))</f>
        <v>3465847.197501183</v>
      </c>
      <c r="AP184" s="1">
        <f>IF(Income_CF!AP186="","",(1+'Cost and Benefit Parameters'!$C$17)*Income_CF!AP186*(Cohort_WP!AP184/Cohort_CF!AP184))</f>
        <v>3559485.1244511572</v>
      </c>
      <c r="AQ184" s="1">
        <f>IF(Income_CF!AQ186="","",(1+'Cost and Benefit Parameters'!$C$17)*Income_CF!AQ186*(Cohort_WP!AQ184/Cohort_CF!AQ184))</f>
        <v>3653460.1640371699</v>
      </c>
      <c r="AR184" s="1">
        <f>IF(Income_CF!AR186="","",(1+'Cost and Benefit Parameters'!$C$17)*Income_CF!AR186*(Cohort_WP!AR184/Cohort_CF!AR184))</f>
        <v>3747666.9920568001</v>
      </c>
      <c r="AS184" s="1">
        <f>IF(Income_CF!AS186="","",(1+'Cost and Benefit Parameters'!$C$17)*Income_CF!AS186*(Cohort_WP!AS184/Cohort_CF!AS184))</f>
        <v>3841997.113965285</v>
      </c>
      <c r="AT184" s="1">
        <f>IF(Income_CF!AT186="","",(1+'Cost and Benefit Parameters'!$C$17)*Income_CF!AT186*(Cohort_WP!AT184/Cohort_CF!AT184))</f>
        <v>3936339.0467532547</v>
      </c>
      <c r="AU184" s="1">
        <f>IF(Income_CF!AU186="","",(1+'Cost and Benefit Parameters'!$C$17)*Income_CF!AU186*(Cohort_WP!AU184/Cohort_CF!AU184))</f>
        <v>4030578.5145313069</v>
      </c>
      <c r="AV184" s="1">
        <f>IF(Income_CF!AV186="","",(1+'Cost and Benefit Parameters'!$C$17)*Income_CF!AV186*(Cohort_WP!AV184/Cohort_CF!AV184))</f>
        <v>4124598.6574536599</v>
      </c>
      <c r="AW184" s="1">
        <f>IF(Income_CF!AW186="","",(1+'Cost and Benefit Parameters'!$C$17)*Income_CF!AW186*(Cohort_WP!AW184/Cohort_CF!AW184))</f>
        <v>4218280.2535478668</v>
      </c>
      <c r="AX184" s="1">
        <f>IF(Income_CF!AX186="","",(1+'Cost and Benefit Parameters'!$C$17)*Income_CF!AX186*(Cohort_WP!AX184/Cohort_CF!AX184))</f>
        <v>4311501.9529515347</v>
      </c>
      <c r="AY184" s="1">
        <f>IF(Income_CF!AY186="","",(1+'Cost and Benefit Parameters'!$C$17)*Income_CF!AY186*(Cohort_WP!AY184/Cohort_CF!AY184))</f>
        <v>4404140.5239932109</v>
      </c>
      <c r="AZ184" s="1">
        <f>IF(Income_CF!AZ186="","",(1+'Cost and Benefit Parameters'!$C$17)*Income_CF!AZ186*(Cohort_WP!AZ184/Cohort_CF!AZ184))</f>
        <v>4496071.1104906946</v>
      </c>
      <c r="BA184" s="1">
        <f>IF(Income_CF!BA186="","",(1+'Cost and Benefit Parameters'!$C$17)*Income_CF!BA186*(Cohort_WP!BA184/Cohort_CF!BA184))</f>
        <v>4587167.4995791344</v>
      </c>
      <c r="BB184" s="1">
        <f>IF(Income_CF!BB186="","",(1+'Cost and Benefit Parameters'!$C$17)*Income_CF!BB186*(Cohort_WP!BB184/Cohort_CF!BB184))</f>
        <v>4677302.3993208148</v>
      </c>
      <c r="BC184" s="1">
        <f>IF(Income_CF!BC186="","",(1+'Cost and Benefit Parameters'!$C$17)*Income_CF!BC186*(Cohort_WP!BC184/Cohort_CF!BC184))</f>
        <v>4766347.7252920009</v>
      </c>
      <c r="BD184" s="1">
        <f>IF(Income_CF!BD186="","",(1+'Cost and Benefit Parameters'!$C$17)*Income_CF!BD186*(Cohort_WP!BD184/Cohort_CF!BD184))</f>
        <v>4854174.8952868851</v>
      </c>
      <c r="BE184" s="1">
        <f>IF(Income_CF!BE186="","",(1+'Cost and Benefit Parameters'!$C$17)*Income_CF!BE186*(Cohort_WP!BE184/Cohort_CF!BE184))</f>
        <v>4940655.1312276879</v>
      </c>
      <c r="BF184" s="1">
        <f>IF(Income_CF!BF186="","",(1+'Cost and Benefit Parameters'!$C$17)*Income_CF!BF186*(Cohort_WP!BF184/Cohort_CF!BF184))</f>
        <v>5025659.7673215512</v>
      </c>
      <c r="BG184" s="1">
        <f>IF(Income_CF!BG186="","",(1+'Cost and Benefit Parameters'!$C$17)*Income_CF!BG186*(Cohort_WP!BG184/Cohort_CF!BG184))</f>
        <v>5109060.5634603305</v>
      </c>
      <c r="BH184" s="1">
        <f>IF(Income_CF!BH186="","",(1+'Cost and Benefit Parameters'!$C$17)*Income_CF!BH186*(Cohort_WP!BH184/Cohort_CF!BH184))</f>
        <v>5190730.0228193803</v>
      </c>
      <c r="BI184" s="1">
        <f>IF(Income_CF!BI186="","",(1+'Cost and Benefit Parameters'!$C$17)*Income_CF!BI186*(Cohort_WP!BI184/Cohort_CF!BI184))</f>
        <v>5270541.7125748312</v>
      </c>
      <c r="BJ184" s="1">
        <f>IF(Income_CF!BJ186="","",(1+'Cost and Benefit Parameters'!$C$17)*Income_CF!BJ186*(Cohort_WP!BJ184/Cohort_CF!BJ184))</f>
        <v>5348370.5866281483</v>
      </c>
      <c r="BK184" s="1" t="str">
        <f>IF(Income_CF!BK186="","",(1+'Cost and Benefit Parameters'!$C$17)*Income_CF!BK186*(Cohort_WP!BK184/Cohort_CF!BK184))</f>
        <v/>
      </c>
      <c r="BL184" s="1" t="str">
        <f>IF(Income_CF!BL186="","",(1+'Cost and Benefit Parameters'!$C$17)*Income_CF!BL186*(Cohort_WP!BL184/Cohort_CF!BL184))</f>
        <v/>
      </c>
      <c r="BM184" s="1" t="str">
        <f>IF(Income_CF!BM186="","",(1+'Cost and Benefit Parameters'!$C$17)*Income_CF!BM186*(Cohort_WP!BM184/Cohort_CF!BM184))</f>
        <v/>
      </c>
    </row>
    <row r="185" spans="1:72" x14ac:dyDescent="0.55000000000000004">
      <c r="A185" s="639"/>
      <c r="B185" t="s">
        <v>484</v>
      </c>
      <c r="G185" s="1" t="str">
        <f>IF(Income_CF!G187="","",(1+'Cost and Benefit Parameters'!$C$17)*Income_CF!G187*(Cohort_WP!G185/Cohort_CF!G185))</f>
        <v/>
      </c>
      <c r="H185" s="1" t="str">
        <f>IF(Income_CF!H187="","",(1+'Cost and Benefit Parameters'!$C$17)*Income_CF!H187*(Cohort_WP!H185/Cohort_CF!H185))</f>
        <v/>
      </c>
      <c r="I185" s="1" t="str">
        <f>IF(Income_CF!I187="","",(1+'Cost and Benefit Parameters'!$C$17)*Income_CF!I187*(Cohort_WP!I185/Cohort_CF!I185))</f>
        <v/>
      </c>
      <c r="J185" s="1" t="str">
        <f>IF(Income_CF!J187="","",(1+'Cost and Benefit Parameters'!$C$17)*Income_CF!J187*(Cohort_WP!J185/Cohort_CF!J185))</f>
        <v/>
      </c>
      <c r="K185" s="1" t="str">
        <f>IF(Income_CF!K187="","",(1+'Cost and Benefit Parameters'!$C$17)*Income_CF!K187*(Cohort_WP!K185/Cohort_CF!K185))</f>
        <v/>
      </c>
      <c r="L185" s="1" t="str">
        <f>IF(Income_CF!L187="","",(1+'Cost and Benefit Parameters'!$C$17)*Income_CF!L187*(Cohort_WP!L185/Cohort_CF!L185))</f>
        <v/>
      </c>
      <c r="M185" s="1" t="str">
        <f>IF(Income_CF!M187="","",(1+'Cost and Benefit Parameters'!$C$17)*Income_CF!M187*(Cohort_WP!M185/Cohort_CF!M185))</f>
        <v/>
      </c>
      <c r="N185" s="1" t="str">
        <f>IF(Income_CF!N187="","",(1+'Cost and Benefit Parameters'!$C$17)*Income_CF!N187*(Cohort_WP!N185/Cohort_CF!N185))</f>
        <v/>
      </c>
      <c r="O185" s="1" t="str">
        <f>IF(Income_CF!O187="","",(1+'Cost and Benefit Parameters'!$C$17)*Income_CF!O187*(Cohort_WP!O185/Cohort_CF!O185))</f>
        <v/>
      </c>
      <c r="P185" s="1" t="str">
        <f>IF(Income_CF!P187="","",(1+'Cost and Benefit Parameters'!$C$17)*Income_CF!P187*(Cohort_WP!P185/Cohort_CF!P185))</f>
        <v/>
      </c>
      <c r="Q185" s="1" t="str">
        <f>IF(Income_CF!Q187="","",(1+'Cost and Benefit Parameters'!$C$17)*Income_CF!Q187*(Cohort_WP!Q185/Cohort_CF!Q185))</f>
        <v/>
      </c>
      <c r="R185" s="1" t="str">
        <f>IF(Income_CF!R187="","",(1+'Cost and Benefit Parameters'!$C$17)*Income_CF!R187*(Cohort_WP!R185/Cohort_CF!R185))</f>
        <v/>
      </c>
      <c r="S185" s="1" t="str">
        <f>IF(Income_CF!S187="","",(1+'Cost and Benefit Parameters'!$C$17)*Income_CF!S187*(Cohort_WP!S185/Cohort_CF!S185))</f>
        <v/>
      </c>
      <c r="T185" s="1" t="str">
        <f>IF(Income_CF!T187="","",(1+'Cost and Benefit Parameters'!$C$17)*Income_CF!T187*(Cohort_WP!T185/Cohort_CF!T185))</f>
        <v/>
      </c>
      <c r="U185" s="1" t="str">
        <f>IF(Income_CF!U187="","",(1+'Cost and Benefit Parameters'!$C$17)*Income_CF!U187*(Cohort_WP!U185/Cohort_CF!U185))</f>
        <v/>
      </c>
      <c r="V185" s="1" t="str">
        <f>IF(Income_CF!V187="","",(1+'Cost and Benefit Parameters'!$C$17)*Income_CF!V187*(Cohort_WP!V185/Cohort_CF!V185))</f>
        <v/>
      </c>
      <c r="W185" s="1" t="str">
        <f>IF(Income_CF!W187="","",(1+'Cost and Benefit Parameters'!$C$17)*Income_CF!W187*(Cohort_WP!W185/Cohort_CF!W185))</f>
        <v/>
      </c>
      <c r="X185" s="1">
        <f>IF(Income_CF!X187="","",(1+'Cost and Benefit Parameters'!$C$17)*Income_CF!X187*(Cohort_WP!X185/Cohort_CF!X185))</f>
        <v>1976954.3751323954</v>
      </c>
      <c r="Y185" s="1">
        <f>IF(Income_CF!Y187="","",(1+'Cost and Benefit Parameters'!$C$17)*Income_CF!Y187*(Cohort_WP!Y185/Cohort_CF!Y185))</f>
        <v>2053645.0108054096</v>
      </c>
      <c r="Z185" s="1">
        <f>IF(Income_CF!Z187="","",(1+'Cost and Benefit Parameters'!$C$17)*Income_CF!Z187*(Cohort_WP!Z185/Cohort_CF!Z185))</f>
        <v>2132031.0512558105</v>
      </c>
      <c r="AA185" s="1">
        <f>IF(Income_CF!AA187="","",(1+'Cost and Benefit Parameters'!$C$17)*Income_CF!AA187*(Cohort_WP!AA185/Cohort_CF!AA185))</f>
        <v>2212081.379114185</v>
      </c>
      <c r="AB185" s="1">
        <f>IF(Income_CF!AB187="","",(1+'Cost and Benefit Parameters'!$C$17)*Income_CF!AB187*(Cohort_WP!AB185/Cohort_CF!AB185))</f>
        <v>2307795.3504363974</v>
      </c>
      <c r="AC185" s="1">
        <f>IF(Income_CF!AC187="","",(1+'Cost and Benefit Parameters'!$C$17)*Income_CF!AC187*(Cohort_WP!AC185/Cohort_CF!AC185))</f>
        <v>2390138.8901802958</v>
      </c>
      <c r="AD185" s="1">
        <f>IF(Income_CF!AD187="","",(1+'Cost and Benefit Parameters'!$C$17)*Income_CF!AD187*(Cohort_WP!AD185/Cohort_CF!AD185))</f>
        <v>2473935.6906217653</v>
      </c>
      <c r="AE185" s="1">
        <f>IF(Income_CF!AE187="","",(1+'Cost and Benefit Parameters'!$C$17)*Income_CF!AE187*(Cohort_WP!AE185/Cohort_CF!AE185))</f>
        <v>2559134.4139980432</v>
      </c>
      <c r="AF185" s="1">
        <f>IF(Income_CF!AF187="","",(1+'Cost and Benefit Parameters'!$C$17)*Income_CF!AF187*(Cohort_WP!AF185/Cohort_CF!AF185))</f>
        <v>2645679.3727364242</v>
      </c>
      <c r="AG185" s="1">
        <f>IF(Income_CF!AG187="","",(1+'Cost and Benefit Parameters'!$C$17)*Income_CF!AG187*(Cohort_WP!AG185/Cohort_CF!AG185))</f>
        <v>2733510.5155605506</v>
      </c>
      <c r="AH185" s="1">
        <f>IF(Income_CF!AH187="","",(1+'Cost and Benefit Parameters'!$C$17)*Income_CF!AH187*(Cohort_WP!AH185/Cohort_CF!AH185))</f>
        <v>2822563.4264285634</v>
      </c>
      <c r="AI185" s="1">
        <f>IF(Income_CF!AI187="","",(1+'Cost and Benefit Parameters'!$C$17)*Income_CF!AI187*(Cohort_WP!AI185/Cohort_CF!AI185))</f>
        <v>2912769.3367407769</v>
      </c>
      <c r="AJ185" s="1">
        <f>IF(Income_CF!AJ187="","",(1+'Cost and Benefit Parameters'!$C$17)*Income_CF!AJ187*(Cohort_WP!AJ185/Cohort_CF!AJ185))</f>
        <v>3004055.1512125973</v>
      </c>
      <c r="AK185" s="1">
        <f>IF(Income_CF!AK187="","",(1+'Cost and Benefit Parameters'!$C$17)*Income_CF!AK187*(Cohort_WP!AK185/Cohort_CF!AK185))</f>
        <v>3096343.4877632391</v>
      </c>
      <c r="AL185" s="1">
        <f>IF(Income_CF!AL187="","",(1+'Cost and Benefit Parameters'!$C$17)*Income_CF!AL187*(Cohort_WP!AL185/Cohort_CF!AL185))</f>
        <v>3189552.7317220685</v>
      </c>
      <c r="AM185" s="1">
        <f>IF(Income_CF!AM187="","",(1+'Cost and Benefit Parameters'!$C$17)*Income_CF!AM187*(Cohort_WP!AM185/Cohort_CF!AM185))</f>
        <v>3283597.1046033781</v>
      </c>
      <c r="AN185" s="1">
        <f>IF(Income_CF!AN187="","",(1+'Cost and Benefit Parameters'!$C$17)*Income_CF!AN187*(Cohort_WP!AN185/Cohort_CF!AN185))</f>
        <v>3378386.7476454377</v>
      </c>
      <c r="AO185" s="1">
        <f>IF(Income_CF!AO187="","",(1+'Cost and Benefit Parameters'!$C$17)*Income_CF!AO187*(Cohort_WP!AO185/Cohort_CF!AO185))</f>
        <v>3473827.8202534774</v>
      </c>
      <c r="AP185" s="1">
        <f>IF(Income_CF!AP187="","",(1+'Cost and Benefit Parameters'!$C$17)*Income_CF!AP187*(Cohort_WP!AP185/Cohort_CF!AP185))</f>
        <v>3569822.6134262192</v>
      </c>
      <c r="AQ185" s="1">
        <f>IF(Income_CF!AQ187="","",(1+'Cost and Benefit Parameters'!$C$17)*Income_CF!AQ187*(Cohort_WP!AQ185/Cohort_CF!AQ185))</f>
        <v>3666269.6781846914</v>
      </c>
      <c r="AR185" s="1">
        <f>IF(Income_CF!AR187="","",(1+'Cost and Benefit Parameters'!$C$17)*Income_CF!AR187*(Cohort_WP!AR185/Cohort_CF!AR185))</f>
        <v>3763063.9689582847</v>
      </c>
      <c r="AS185" s="1">
        <f>IF(Income_CF!AS187="","",(1+'Cost and Benefit Parameters'!$C$17)*Income_CF!AS187*(Cohort_WP!AS185/Cohort_CF!AS185))</f>
        <v>3860097.0018185042</v>
      </c>
      <c r="AT185" s="1">
        <f>IF(Income_CF!AT187="","",(1+'Cost and Benefit Parameters'!$C$17)*Income_CF!AT187*(Cohort_WP!AT185/Cohort_CF!AT185))</f>
        <v>3957257.027384242</v>
      </c>
      <c r="AU185" s="1">
        <f>IF(Income_CF!AU187="","",(1+'Cost and Benefit Parameters'!$C$17)*Income_CF!AU187*(Cohort_WP!AU185/Cohort_CF!AU185))</f>
        <v>4054429.2181558525</v>
      </c>
      <c r="AV185" s="1">
        <f>IF(Income_CF!AV187="","",(1+'Cost and Benefit Parameters'!$C$17)*Income_CF!AV187*(Cohort_WP!AV185/Cohort_CF!AV185))</f>
        <v>4151495.8699672464</v>
      </c>
      <c r="AW185" s="1">
        <f>IF(Income_CF!AW187="","",(1+'Cost and Benefit Parameters'!$C$17)*Income_CF!AW187*(Cohort_WP!AW185/Cohort_CF!AW185))</f>
        <v>4248336.6171772694</v>
      </c>
      <c r="AX185" s="1">
        <f>IF(Income_CF!AX187="","",(1+'Cost and Benefit Parameters'!$C$17)*Income_CF!AX187*(Cohort_WP!AX185/Cohort_CF!AX185))</f>
        <v>4344828.6611543018</v>
      </c>
      <c r="AY185" s="1">
        <f>IF(Income_CF!AY187="","",(1+'Cost and Benefit Parameters'!$C$17)*Income_CF!AY187*(Cohort_WP!AY185/Cohort_CF!AY185))</f>
        <v>4440847.0115400814</v>
      </c>
      <c r="AZ185" s="1">
        <f>IF(Income_CF!AZ187="","",(1+'Cost and Benefit Parameters'!$C$17)*Income_CF!AZ187*(Cohort_WP!AZ185/Cohort_CF!AZ185))</f>
        <v>4536264.7397130067</v>
      </c>
      <c r="BA185" s="1">
        <f>IF(Income_CF!BA187="","",(1+'Cost and Benefit Parameters'!$C$17)*Income_CF!BA187*(Cohort_WP!BA185/Cohort_CF!BA185))</f>
        <v>4630953.2438054159</v>
      </c>
      <c r="BB185" s="1">
        <f>IF(Income_CF!BB187="","",(1+'Cost and Benefit Parameters'!$C$17)*Income_CF!BB187*(Cohort_WP!BB185/Cohort_CF!BB185))</f>
        <v>4724782.5245665079</v>
      </c>
      <c r="BC185" s="1">
        <f>IF(Income_CF!BC187="","",(1+'Cost and Benefit Parameters'!$C$17)*Income_CF!BC187*(Cohort_WP!BC185/Cohort_CF!BC185))</f>
        <v>4817621.471300438</v>
      </c>
      <c r="BD185" s="1">
        <f>IF(Income_CF!BD187="","",(1+'Cost and Benefit Parameters'!$C$17)*Income_CF!BD187*(Cohort_WP!BD185/Cohort_CF!BD185))</f>
        <v>4909338.1570507605</v>
      </c>
      <c r="BE185" s="1">
        <f>IF(Income_CF!BE187="","",(1+'Cost and Benefit Parameters'!$C$17)*Income_CF!BE187*(Cohort_WP!BE185/Cohort_CF!BE185))</f>
        <v>4999800.1421454921</v>
      </c>
      <c r="BF185" s="1">
        <f>IF(Income_CF!BF187="","",(1+'Cost and Benefit Parameters'!$C$17)*Income_CF!BF187*(Cohort_WP!BF185/Cohort_CF!BF185))</f>
        <v>5088874.7851645183</v>
      </c>
      <c r="BG185" s="1">
        <f>IF(Income_CF!BG187="","",(1+'Cost and Benefit Parameters'!$C$17)*Income_CF!BG187*(Cohort_WP!BG185/Cohort_CF!BG185))</f>
        <v>5176429.5603411971</v>
      </c>
      <c r="BH185" s="1">
        <f>IF(Income_CF!BH187="","",(1+'Cost and Benefit Parameters'!$C$17)*Income_CF!BH187*(Cohort_WP!BH185/Cohort_CF!BH185))</f>
        <v>5262332.3803641405</v>
      </c>
      <c r="BI185" s="1">
        <f>IF(Income_CF!BI187="","",(1+'Cost and Benefit Parameters'!$C$17)*Income_CF!BI187*(Cohort_WP!BI185/Cohort_CF!BI185))</f>
        <v>5346451.9235039623</v>
      </c>
      <c r="BJ185" s="1">
        <f>IF(Income_CF!BJ187="","",(1+'Cost and Benefit Parameters'!$C$17)*Income_CF!BJ187*(Cohort_WP!BJ185/Cohort_CF!BJ185))</f>
        <v>5428657.9639520748</v>
      </c>
      <c r="BK185" s="1">
        <f>IF(Income_CF!BK187="","",(1+'Cost and Benefit Parameters'!$C$17)*Income_CF!BK187*(Cohort_WP!BK185/Cohort_CF!BK185))</f>
        <v>5508821.7042269921</v>
      </c>
      <c r="BL185" s="1" t="str">
        <f>IF(Income_CF!BL187="","",(1+'Cost and Benefit Parameters'!$C$17)*Income_CF!BL187*(Cohort_WP!BL185/Cohort_CF!BL185))</f>
        <v/>
      </c>
      <c r="BM185" s="1" t="str">
        <f>IF(Income_CF!BM187="","",(1+'Cost and Benefit Parameters'!$C$17)*Income_CF!BM187*(Cohort_WP!BM185/Cohort_CF!BM185))</f>
        <v/>
      </c>
    </row>
    <row r="186" spans="1:72" x14ac:dyDescent="0.55000000000000004">
      <c r="A186" s="639"/>
      <c r="B186" t="s">
        <v>485</v>
      </c>
      <c r="G186" s="1" t="str">
        <f>IF(Income_CF!G188="","",(1+'Cost and Benefit Parameters'!$C$17)*Income_CF!G188*(Cohort_WP!G186/Cohort_CF!G186))</f>
        <v/>
      </c>
      <c r="H186" s="1" t="str">
        <f>IF(Income_CF!H188="","",(1+'Cost and Benefit Parameters'!$C$17)*Income_CF!H188*(Cohort_WP!H186/Cohort_CF!H186))</f>
        <v/>
      </c>
      <c r="I186" s="1" t="str">
        <f>IF(Income_CF!I188="","",(1+'Cost and Benefit Parameters'!$C$17)*Income_CF!I188*(Cohort_WP!I186/Cohort_CF!I186))</f>
        <v/>
      </c>
      <c r="J186" s="1" t="str">
        <f>IF(Income_CF!J188="","",(1+'Cost and Benefit Parameters'!$C$17)*Income_CF!J188*(Cohort_WP!J186/Cohort_CF!J186))</f>
        <v/>
      </c>
      <c r="K186" s="1" t="str">
        <f>IF(Income_CF!K188="","",(1+'Cost and Benefit Parameters'!$C$17)*Income_CF!K188*(Cohort_WP!K186/Cohort_CF!K186))</f>
        <v/>
      </c>
      <c r="L186" s="1" t="str">
        <f>IF(Income_CF!L188="","",(1+'Cost and Benefit Parameters'!$C$17)*Income_CF!L188*(Cohort_WP!L186/Cohort_CF!L186))</f>
        <v/>
      </c>
      <c r="M186" s="1" t="str">
        <f>IF(Income_CF!M188="","",(1+'Cost and Benefit Parameters'!$C$17)*Income_CF!M188*(Cohort_WP!M186/Cohort_CF!M186))</f>
        <v/>
      </c>
      <c r="N186" s="1" t="str">
        <f>IF(Income_CF!N188="","",(1+'Cost and Benefit Parameters'!$C$17)*Income_CF!N188*(Cohort_WP!N186/Cohort_CF!N186))</f>
        <v/>
      </c>
      <c r="O186" s="1" t="str">
        <f>IF(Income_CF!O188="","",(1+'Cost and Benefit Parameters'!$C$17)*Income_CF!O188*(Cohort_WP!O186/Cohort_CF!O186))</f>
        <v/>
      </c>
      <c r="P186" s="1" t="str">
        <f>IF(Income_CF!P188="","",(1+'Cost and Benefit Parameters'!$C$17)*Income_CF!P188*(Cohort_WP!P186/Cohort_CF!P186))</f>
        <v/>
      </c>
      <c r="Q186" s="1" t="str">
        <f>IF(Income_CF!Q188="","",(1+'Cost and Benefit Parameters'!$C$17)*Income_CF!Q188*(Cohort_WP!Q186/Cohort_CF!Q186))</f>
        <v/>
      </c>
      <c r="R186" s="1" t="str">
        <f>IF(Income_CF!R188="","",(1+'Cost and Benefit Parameters'!$C$17)*Income_CF!R188*(Cohort_WP!R186/Cohort_CF!R186))</f>
        <v/>
      </c>
      <c r="S186" s="1" t="str">
        <f>IF(Income_CF!S188="","",(1+'Cost and Benefit Parameters'!$C$17)*Income_CF!S188*(Cohort_WP!S186/Cohort_CF!S186))</f>
        <v/>
      </c>
      <c r="T186" s="1" t="str">
        <f>IF(Income_CF!T188="","",(1+'Cost and Benefit Parameters'!$C$17)*Income_CF!T188*(Cohort_WP!T186/Cohort_CF!T186))</f>
        <v/>
      </c>
      <c r="U186" s="1" t="str">
        <f>IF(Income_CF!U188="","",(1+'Cost and Benefit Parameters'!$C$17)*Income_CF!U188*(Cohort_WP!U186/Cohort_CF!U186))</f>
        <v/>
      </c>
      <c r="V186" s="1" t="str">
        <f>IF(Income_CF!V188="","",(1+'Cost and Benefit Parameters'!$C$17)*Income_CF!V188*(Cohort_WP!V186/Cohort_CF!V186))</f>
        <v/>
      </c>
      <c r="W186" s="1" t="str">
        <f>IF(Income_CF!W188="","",(1+'Cost and Benefit Parameters'!$C$17)*Income_CF!W188*(Cohort_WP!W186/Cohort_CF!W186))</f>
        <v/>
      </c>
      <c r="X186" s="1" t="str">
        <f>IF(Income_CF!X188="","",(1+'Cost and Benefit Parameters'!$C$17)*Income_CF!X188*(Cohort_WP!X186/Cohort_CF!X186))</f>
        <v/>
      </c>
      <c r="Y186" s="1">
        <f>IF(Income_CF!Y188="","",(1+'Cost and Benefit Parameters'!$C$17)*Income_CF!Y188*(Cohort_WP!Y186/Cohort_CF!Y186))</f>
        <v>2036263.0063863671</v>
      </c>
      <c r="Z186" s="1">
        <f>IF(Income_CF!Z188="","",(1+'Cost and Benefit Parameters'!$C$17)*Income_CF!Z188*(Cohort_WP!Z186/Cohort_CF!Z186))</f>
        <v>2115254.3611295717</v>
      </c>
      <c r="AA186" s="1">
        <f>IF(Income_CF!AA188="","",(1+'Cost and Benefit Parameters'!$C$17)*Income_CF!AA188*(Cohort_WP!AA186/Cohort_CF!AA186))</f>
        <v>2195991.9827934848</v>
      </c>
      <c r="AB186" s="1">
        <f>IF(Income_CF!AB188="","",(1+'Cost and Benefit Parameters'!$C$17)*Income_CF!AB188*(Cohort_WP!AB186/Cohort_CF!AB186))</f>
        <v>2278443.8204876115</v>
      </c>
      <c r="AC186" s="1">
        <f>IF(Income_CF!AC188="","",(1+'Cost and Benefit Parameters'!$C$17)*Income_CF!AC188*(Cohort_WP!AC186/Cohort_CF!AC186))</f>
        <v>2377029.2109494898</v>
      </c>
      <c r="AD186" s="1">
        <f>IF(Income_CF!AD188="","",(1+'Cost and Benefit Parameters'!$C$17)*Income_CF!AD188*(Cohort_WP!AD186/Cohort_CF!AD186))</f>
        <v>2461843.0568857044</v>
      </c>
      <c r="AE186" s="1">
        <f>IF(Income_CF!AE188="","",(1+'Cost and Benefit Parameters'!$C$17)*Income_CF!AE188*(Cohort_WP!AE186/Cohort_CF!AE186))</f>
        <v>2548153.7613404184</v>
      </c>
      <c r="AF186" s="1">
        <f>IF(Income_CF!AF188="","",(1+'Cost and Benefit Parameters'!$C$17)*Income_CF!AF188*(Cohort_WP!AF186/Cohort_CF!AF186))</f>
        <v>2635908.4464179846</v>
      </c>
      <c r="AG186" s="1">
        <f>IF(Income_CF!AG188="","",(1+'Cost and Benefit Parameters'!$C$17)*Income_CF!AG188*(Cohort_WP!AG186/Cohort_CF!AG186))</f>
        <v>2725049.7539185169</v>
      </c>
      <c r="AH186" s="1">
        <f>IF(Income_CF!AH188="","",(1+'Cost and Benefit Parameters'!$C$17)*Income_CF!AH188*(Cohort_WP!AH186/Cohort_CF!AH186))</f>
        <v>2815515.8310273667</v>
      </c>
      <c r="AI186" s="1">
        <f>IF(Income_CF!AI188="","",(1+'Cost and Benefit Parameters'!$C$17)*Income_CF!AI188*(Cohort_WP!AI186/Cohort_CF!AI186))</f>
        <v>2907240.3292214205</v>
      </c>
      <c r="AJ186" s="1">
        <f>IF(Income_CF!AJ188="","",(1+'Cost and Benefit Parameters'!$C$17)*Income_CF!AJ188*(Cohort_WP!AJ186/Cohort_CF!AJ186))</f>
        <v>3000152.4168430003</v>
      </c>
      <c r="AK186" s="1">
        <f>IF(Income_CF!AK188="","",(1+'Cost and Benefit Parameters'!$C$17)*Income_CF!AK188*(Cohort_WP!AK186/Cohort_CF!AK186))</f>
        <v>3094176.8057489758</v>
      </c>
      <c r="AL186" s="1">
        <f>IF(Income_CF!AL188="","",(1+'Cost and Benefit Parameters'!$C$17)*Income_CF!AL188*(Cohort_WP!AL186/Cohort_CF!AL186))</f>
        <v>3189233.7923961352</v>
      </c>
      <c r="AM186" s="1">
        <f>IF(Income_CF!AM188="","",(1+'Cost and Benefit Parameters'!$C$17)*Income_CF!AM188*(Cohort_WP!AM186/Cohort_CF!AM186))</f>
        <v>3285239.3136737305</v>
      </c>
      <c r="AN186" s="1">
        <f>IF(Income_CF!AN188="","",(1+'Cost and Benefit Parameters'!$C$17)*Income_CF!AN188*(Cohort_WP!AN186/Cohort_CF!AN186))</f>
        <v>3382105.017741479</v>
      </c>
      <c r="AO186" s="1">
        <f>IF(Income_CF!AO188="","",(1+'Cost and Benefit Parameters'!$C$17)*Income_CF!AO188*(Cohort_WP!AO186/Cohort_CF!AO186))</f>
        <v>3479738.3500748016</v>
      </c>
      <c r="AP186" s="1">
        <f>IF(Income_CF!AP188="","",(1+'Cost and Benefit Parameters'!$C$17)*Income_CF!AP188*(Cohort_WP!AP186/Cohort_CF!AP186))</f>
        <v>3578042.6548610809</v>
      </c>
      <c r="AQ186" s="1">
        <f>IF(Income_CF!AQ188="","",(1+'Cost and Benefit Parameters'!$C$17)*Income_CF!AQ188*(Cohort_WP!AQ186/Cohort_CF!AQ186))</f>
        <v>3676917.2918290044</v>
      </c>
      <c r="AR186" s="1">
        <f>IF(Income_CF!AR188="","",(1+'Cost and Benefit Parameters'!$C$17)*Income_CF!AR188*(Cohort_WP!AR186/Cohort_CF!AR186))</f>
        <v>3776257.7685302319</v>
      </c>
      <c r="AS186" s="1">
        <f>IF(Income_CF!AS188="","",(1+'Cost and Benefit Parameters'!$C$17)*Income_CF!AS188*(Cohort_WP!AS186/Cohort_CF!AS186))</f>
        <v>3875955.8880270342</v>
      </c>
      <c r="AT186" s="1">
        <f>IF(Income_CF!AT188="","",(1+'Cost and Benefit Parameters'!$C$17)*Income_CF!AT188*(Cohort_WP!AT186/Cohort_CF!AT186))</f>
        <v>3975899.9118730584</v>
      </c>
      <c r="AU186" s="1">
        <f>IF(Income_CF!AU188="","",(1+'Cost and Benefit Parameters'!$C$17)*Income_CF!AU188*(Cohort_WP!AU186/Cohort_CF!AU186))</f>
        <v>4075974.7382057696</v>
      </c>
      <c r="AV186" s="1">
        <f>IF(Income_CF!AV188="","",(1+'Cost and Benefit Parameters'!$C$17)*Income_CF!AV188*(Cohort_WP!AV186/Cohort_CF!AV186))</f>
        <v>4176062.0947005283</v>
      </c>
      <c r="AW186" s="1">
        <f>IF(Income_CF!AW188="","",(1+'Cost and Benefit Parameters'!$C$17)*Income_CF!AW188*(Cohort_WP!AW186/Cohort_CF!AW186))</f>
        <v>4276040.7460662639</v>
      </c>
      <c r="AX186" s="1">
        <f>IF(Income_CF!AX188="","",(1+'Cost and Benefit Parameters'!$C$17)*Income_CF!AX188*(Cohort_WP!AX186/Cohort_CF!AX186))</f>
        <v>4375786.7156925872</v>
      </c>
      <c r="AY186" s="1">
        <f>IF(Income_CF!AY188="","",(1+'Cost and Benefit Parameters'!$C$17)*Income_CF!AY188*(Cohort_WP!AY186/Cohort_CF!AY186))</f>
        <v>4475173.5209889309</v>
      </c>
      <c r="AZ186" s="1">
        <f>IF(Income_CF!AZ188="","",(1+'Cost and Benefit Parameters'!$C$17)*Income_CF!AZ188*(Cohort_WP!AZ186/Cohort_CF!AZ186))</f>
        <v>4574072.421886283</v>
      </c>
      <c r="BA186" s="1">
        <f>IF(Income_CF!BA188="","",(1+'Cost and Benefit Parameters'!$C$17)*Income_CF!BA188*(Cohort_WP!BA186/Cohort_CF!BA186))</f>
        <v>4672352.6819043979</v>
      </c>
      <c r="BB186" s="1">
        <f>IF(Income_CF!BB188="","",(1+'Cost and Benefit Parameters'!$C$17)*Income_CF!BB188*(Cohort_WP!BB186/Cohort_CF!BB186))</f>
        <v>4769881.8411195781</v>
      </c>
      <c r="BC186" s="1">
        <f>IF(Income_CF!BC188="","",(1+'Cost and Benefit Parameters'!$C$17)*Income_CF!BC188*(Cohort_WP!BC186/Cohort_CF!BC186))</f>
        <v>4866526.0003035013</v>
      </c>
      <c r="BD186" s="1">
        <f>IF(Income_CF!BD188="","",(1+'Cost and Benefit Parameters'!$C$17)*Income_CF!BD188*(Cohort_WP!BD186/Cohort_CF!BD186))</f>
        <v>4962150.1154394513</v>
      </c>
      <c r="BE186" s="1">
        <f>IF(Income_CF!BE188="","",(1+'Cost and Benefit Parameters'!$C$17)*Income_CF!BE188*(Cohort_WP!BE186/Cohort_CF!BE186))</f>
        <v>5056618.3017622838</v>
      </c>
      <c r="BF186" s="1">
        <f>IF(Income_CF!BF188="","",(1+'Cost and Benefit Parameters'!$C$17)*Income_CF!BF188*(Cohort_WP!BF186/Cohort_CF!BF186))</f>
        <v>5149794.1464098571</v>
      </c>
      <c r="BG186" s="1">
        <f>IF(Income_CF!BG188="","",(1+'Cost and Benefit Parameters'!$C$17)*Income_CF!BG188*(Cohort_WP!BG186/Cohort_CF!BG186))</f>
        <v>5241541.0287194531</v>
      </c>
      <c r="BH186" s="1">
        <f>IF(Income_CF!BH188="","",(1+'Cost and Benefit Parameters'!$C$17)*Income_CF!BH188*(Cohort_WP!BH186/Cohort_CF!BH186))</f>
        <v>5331722.4471514327</v>
      </c>
      <c r="BI186" s="1">
        <f>IF(Income_CF!BI188="","",(1+'Cost and Benefit Parameters'!$C$17)*Income_CF!BI188*(Cohort_WP!BI186/Cohort_CF!BI186))</f>
        <v>5420202.3517750651</v>
      </c>
      <c r="BJ186" s="1">
        <f>IF(Income_CF!BJ188="","",(1+'Cost and Benefit Parameters'!$C$17)*Income_CF!BJ188*(Cohort_WP!BJ186/Cohort_CF!BJ186))</f>
        <v>5506845.4812090797</v>
      </c>
      <c r="BK186" s="1">
        <f>IF(Income_CF!BK188="","",(1+'Cost and Benefit Parameters'!$C$17)*Income_CF!BK188*(Cohort_WP!BK186/Cohort_CF!BK186))</f>
        <v>5591517.7028706381</v>
      </c>
      <c r="BL186" s="1">
        <f>IF(Income_CF!BL188="","",(1+'Cost and Benefit Parameters'!$C$17)*Income_CF!BL188*(Cohort_WP!BL186/Cohort_CF!BL186))</f>
        <v>5674086.3553538024</v>
      </c>
      <c r="BM186" s="1" t="str">
        <f>IF(Income_CF!BM188="","",(1+'Cost and Benefit Parameters'!$C$17)*Income_CF!BM188*(Cohort_WP!BM186/Cohort_CF!BM186))</f>
        <v/>
      </c>
    </row>
    <row r="187" spans="1:72" x14ac:dyDescent="0.55000000000000004">
      <c r="A187" s="639"/>
      <c r="B187" t="s">
        <v>486</v>
      </c>
      <c r="G187" s="1" t="str">
        <f>IF(Income_CF!G189="","",(1+'Cost and Benefit Parameters'!$C$17)*Income_CF!G189*(Cohort_WP!G187/Cohort_CF!G187))</f>
        <v/>
      </c>
      <c r="H187" s="1" t="str">
        <f>IF(Income_CF!H189="","",(1+'Cost and Benefit Parameters'!$C$17)*Income_CF!H189*(Cohort_WP!H187/Cohort_CF!H187))</f>
        <v/>
      </c>
      <c r="I187" s="1" t="str">
        <f>IF(Income_CF!I189="","",(1+'Cost and Benefit Parameters'!$C$17)*Income_CF!I189*(Cohort_WP!I187/Cohort_CF!I187))</f>
        <v/>
      </c>
      <c r="J187" s="1" t="str">
        <f>IF(Income_CF!J189="","",(1+'Cost and Benefit Parameters'!$C$17)*Income_CF!J189*(Cohort_WP!J187/Cohort_CF!J187))</f>
        <v/>
      </c>
      <c r="K187" s="1" t="str">
        <f>IF(Income_CF!K189="","",(1+'Cost and Benefit Parameters'!$C$17)*Income_CF!K189*(Cohort_WP!K187/Cohort_CF!K187))</f>
        <v/>
      </c>
      <c r="L187" s="1" t="str">
        <f>IF(Income_CF!L189="","",(1+'Cost and Benefit Parameters'!$C$17)*Income_CF!L189*(Cohort_WP!L187/Cohort_CF!L187))</f>
        <v/>
      </c>
      <c r="M187" s="1" t="str">
        <f>IF(Income_CF!M189="","",(1+'Cost and Benefit Parameters'!$C$17)*Income_CF!M189*(Cohort_WP!M187/Cohort_CF!M187))</f>
        <v/>
      </c>
      <c r="N187" s="1" t="str">
        <f>IF(Income_CF!N189="","",(1+'Cost and Benefit Parameters'!$C$17)*Income_CF!N189*(Cohort_WP!N187/Cohort_CF!N187))</f>
        <v/>
      </c>
      <c r="O187" s="1" t="str">
        <f>IF(Income_CF!O189="","",(1+'Cost and Benefit Parameters'!$C$17)*Income_CF!O189*(Cohort_WP!O187/Cohort_CF!O187))</f>
        <v/>
      </c>
      <c r="P187" s="1" t="str">
        <f>IF(Income_CF!P189="","",(1+'Cost and Benefit Parameters'!$C$17)*Income_CF!P189*(Cohort_WP!P187/Cohort_CF!P187))</f>
        <v/>
      </c>
      <c r="Q187" s="1" t="str">
        <f>IF(Income_CF!Q189="","",(1+'Cost and Benefit Parameters'!$C$17)*Income_CF!Q189*(Cohort_WP!Q187/Cohort_CF!Q187))</f>
        <v/>
      </c>
      <c r="R187" s="1" t="str">
        <f>IF(Income_CF!R189="","",(1+'Cost and Benefit Parameters'!$C$17)*Income_CF!R189*(Cohort_WP!R187/Cohort_CF!R187))</f>
        <v/>
      </c>
      <c r="S187" s="1" t="str">
        <f>IF(Income_CF!S189="","",(1+'Cost and Benefit Parameters'!$C$17)*Income_CF!S189*(Cohort_WP!S187/Cohort_CF!S187))</f>
        <v/>
      </c>
      <c r="T187" s="1" t="str">
        <f>IF(Income_CF!T189="","",(1+'Cost and Benefit Parameters'!$C$17)*Income_CF!T189*(Cohort_WP!T187/Cohort_CF!T187))</f>
        <v/>
      </c>
      <c r="U187" s="1" t="str">
        <f>IF(Income_CF!U189="","",(1+'Cost and Benefit Parameters'!$C$17)*Income_CF!U189*(Cohort_WP!U187/Cohort_CF!U187))</f>
        <v/>
      </c>
      <c r="V187" s="1" t="str">
        <f>IF(Income_CF!V189="","",(1+'Cost and Benefit Parameters'!$C$17)*Income_CF!V189*(Cohort_WP!V187/Cohort_CF!V187))</f>
        <v/>
      </c>
      <c r="W187" s="1" t="str">
        <f>IF(Income_CF!W189="","",(1+'Cost and Benefit Parameters'!$C$17)*Income_CF!W189*(Cohort_WP!W187/Cohort_CF!W187))</f>
        <v/>
      </c>
      <c r="X187" s="1" t="str">
        <f>IF(Income_CF!X189="","",(1+'Cost and Benefit Parameters'!$C$17)*Income_CF!X189*(Cohort_WP!X187/Cohort_CF!X187))</f>
        <v/>
      </c>
      <c r="Y187" s="1" t="str">
        <f>IF(Income_CF!Y189="","",(1+'Cost and Benefit Parameters'!$C$17)*Income_CF!Y189*(Cohort_WP!Y187/Cohort_CF!Y187))</f>
        <v/>
      </c>
      <c r="Z187" s="1">
        <f>IF(Income_CF!Z189="","",(1+'Cost and Benefit Parameters'!$C$17)*Income_CF!Z189*(Cohort_WP!Z187/Cohort_CF!Z187))</f>
        <v>2097350.896577958</v>
      </c>
      <c r="AA187" s="1">
        <f>IF(Income_CF!AA189="","",(1+'Cost and Benefit Parameters'!$C$17)*Income_CF!AA189*(Cohort_WP!AA187/Cohort_CF!AA187))</f>
        <v>2178711.9919634587</v>
      </c>
      <c r="AB187" s="1">
        <f>IF(Income_CF!AB189="","",(1+'Cost and Benefit Parameters'!$C$17)*Income_CF!AB189*(Cohort_WP!AB187/Cohort_CF!AB187))</f>
        <v>2261871.7422772893</v>
      </c>
      <c r="AC187" s="1">
        <f>IF(Income_CF!AC189="","",(1+'Cost and Benefit Parameters'!$C$17)*Income_CF!AC189*(Cohort_WP!AC187/Cohort_CF!AC187))</f>
        <v>2346797.1351022394</v>
      </c>
      <c r="AD187" s="1">
        <f>IF(Income_CF!AD189="","",(1+'Cost and Benefit Parameters'!$C$17)*Income_CF!AD189*(Cohort_WP!AD187/Cohort_CF!AD187))</f>
        <v>2448340.087277974</v>
      </c>
      <c r="AE187" s="1">
        <f>IF(Income_CF!AE189="","",(1+'Cost and Benefit Parameters'!$C$17)*Income_CF!AE189*(Cohort_WP!AE187/Cohort_CF!AE187))</f>
        <v>2535698.3485922758</v>
      </c>
      <c r="AF187" s="1">
        <f>IF(Income_CF!AF189="","",(1+'Cost and Benefit Parameters'!$C$17)*Income_CF!AF189*(Cohort_WP!AF187/Cohort_CF!AF187))</f>
        <v>2624598.3741806312</v>
      </c>
      <c r="AG187" s="1">
        <f>IF(Income_CF!AG189="","",(1+'Cost and Benefit Parameters'!$C$17)*Income_CF!AG189*(Cohort_WP!AG187/Cohort_CF!AG187))</f>
        <v>2714985.6998105235</v>
      </c>
      <c r="AH187" s="1">
        <f>IF(Income_CF!AH189="","",(1+'Cost and Benefit Parameters'!$C$17)*Income_CF!AH189*(Cohort_WP!AH187/Cohort_CF!AH187))</f>
        <v>2806801.2465360723</v>
      </c>
      <c r="AI187" s="1">
        <f>IF(Income_CF!AI189="","",(1+'Cost and Benefit Parameters'!$C$17)*Income_CF!AI189*(Cohort_WP!AI187/Cohort_CF!AI187))</f>
        <v>2899981.3059581877</v>
      </c>
      <c r="AJ187" s="1">
        <f>IF(Income_CF!AJ189="","",(1+'Cost and Benefit Parameters'!$C$17)*Income_CF!AJ189*(Cohort_WP!AJ187/Cohort_CF!AJ187))</f>
        <v>2994457.5390980626</v>
      </c>
      <c r="AK187" s="1">
        <f>IF(Income_CF!AK189="","",(1+'Cost and Benefit Parameters'!$C$17)*Income_CF!AK189*(Cohort_WP!AK187/Cohort_CF!AK187))</f>
        <v>3090156.989348291</v>
      </c>
      <c r="AL187" s="1">
        <f>IF(Income_CF!AL189="","",(1+'Cost and Benefit Parameters'!$C$17)*Income_CF!AL189*(Cohort_WP!AL187/Cohort_CF!AL187))</f>
        <v>3187002.1099214442</v>
      </c>
      <c r="AM187" s="1">
        <f>IF(Income_CF!AM189="","",(1+'Cost and Benefit Parameters'!$C$17)*Income_CF!AM189*(Cohort_WP!AM187/Cohort_CF!AM187))</f>
        <v>3284910.8061680193</v>
      </c>
      <c r="AN187" s="1">
        <f>IF(Income_CF!AN189="","",(1+'Cost and Benefit Parameters'!$C$17)*Income_CF!AN189*(Cohort_WP!AN187/Cohort_CF!AN187))</f>
        <v>3383796.4930839422</v>
      </c>
      <c r="AO187" s="1">
        <f>IF(Income_CF!AO189="","",(1+'Cost and Benefit Parameters'!$C$17)*Income_CF!AO189*(Cohort_WP!AO187/Cohort_CF!AO187))</f>
        <v>3483568.1682737241</v>
      </c>
      <c r="AP187" s="1">
        <f>IF(Income_CF!AP189="","",(1+'Cost and Benefit Parameters'!$C$17)*Income_CF!AP189*(Cohort_WP!AP187/Cohort_CF!AP187))</f>
        <v>3584130.5005770456</v>
      </c>
      <c r="AQ187" s="1">
        <f>IF(Income_CF!AQ189="","",(1+'Cost and Benefit Parameters'!$C$17)*Income_CF!AQ189*(Cohort_WP!AQ187/Cohort_CF!AQ187))</f>
        <v>3685383.9345069132</v>
      </c>
      <c r="AR187" s="1">
        <f>IF(Income_CF!AR189="","",(1+'Cost and Benefit Parameters'!$C$17)*Income_CF!AR189*(Cohort_WP!AR187/Cohort_CF!AR187))</f>
        <v>3787224.8105838746</v>
      </c>
      <c r="AS187" s="1">
        <f>IF(Income_CF!AS189="","",(1+'Cost and Benefit Parameters'!$C$17)*Income_CF!AS189*(Cohort_WP!AS187/Cohort_CF!AS187))</f>
        <v>3889545.5015861397</v>
      </c>
      <c r="AT187" s="1">
        <f>IF(Income_CF!AT189="","",(1+'Cost and Benefit Parameters'!$C$17)*Income_CF!AT189*(Cohort_WP!AT187/Cohort_CF!AT187))</f>
        <v>3992234.5646678447</v>
      </c>
      <c r="AU187" s="1">
        <f>IF(Income_CF!AU189="","",(1+'Cost and Benefit Parameters'!$C$17)*Income_CF!AU189*(Cohort_WP!AU187/Cohort_CF!AU187))</f>
        <v>4095176.9092292502</v>
      </c>
      <c r="AV187" s="1">
        <f>IF(Income_CF!AV189="","",(1+'Cost and Benefit Parameters'!$C$17)*Income_CF!AV189*(Cohort_WP!AV187/Cohort_CF!AV187))</f>
        <v>4198253.9803519435</v>
      </c>
      <c r="AW187" s="1">
        <f>IF(Income_CF!AW189="","",(1+'Cost and Benefit Parameters'!$C$17)*Income_CF!AW189*(Cohort_WP!AW187/Cohort_CF!AW187))</f>
        <v>4301343.957541544</v>
      </c>
      <c r="AX187" s="1">
        <f>IF(Income_CF!AX189="","",(1+'Cost and Benefit Parameters'!$C$17)*Income_CF!AX189*(Cohort_WP!AX187/Cohort_CF!AX187))</f>
        <v>4404321.9684482506</v>
      </c>
      <c r="AY187" s="1">
        <f>IF(Income_CF!AY189="","",(1+'Cost and Benefit Parameters'!$C$17)*Income_CF!AY189*(Cohort_WP!AY187/Cohort_CF!AY187))</f>
        <v>4507060.317163365</v>
      </c>
      <c r="AZ187" s="1">
        <f>IF(Income_CF!AZ189="","",(1+'Cost and Benefit Parameters'!$C$17)*Income_CF!AZ189*(Cohort_WP!AZ187/Cohort_CF!AZ187))</f>
        <v>4609428.7266185991</v>
      </c>
      <c r="BA187" s="1">
        <f>IF(Income_CF!BA189="","",(1+'Cost and Benefit Parameters'!$C$17)*Income_CF!BA189*(Cohort_WP!BA187/Cohort_CF!BA187))</f>
        <v>4711294.5945428731</v>
      </c>
      <c r="BB187" s="1">
        <f>IF(Income_CF!BB189="","",(1+'Cost and Benefit Parameters'!$C$17)*Income_CF!BB189*(Cohort_WP!BB187/Cohort_CF!BB187))</f>
        <v>4812523.2623615302</v>
      </c>
      <c r="BC187" s="1">
        <f>IF(Income_CF!BC189="","",(1+'Cost and Benefit Parameters'!$C$17)*Income_CF!BC189*(Cohort_WP!BC187/Cohort_CF!BC187))</f>
        <v>4912978.2963531651</v>
      </c>
      <c r="BD187" s="1">
        <f>IF(Income_CF!BD189="","",(1+'Cost and Benefit Parameters'!$C$17)*Income_CF!BD189*(Cohort_WP!BD187/Cohort_CF!BD187))</f>
        <v>5012521.7803126071</v>
      </c>
      <c r="BE187" s="1">
        <f>IF(Income_CF!BE189="","",(1+'Cost and Benefit Parameters'!$C$17)*Income_CF!BE189*(Cohort_WP!BE187/Cohort_CF!BE187))</f>
        <v>5111014.6189026358</v>
      </c>
      <c r="BF187" s="1">
        <f>IF(Income_CF!BF189="","",(1+'Cost and Benefit Parameters'!$C$17)*Income_CF!BF189*(Cohort_WP!BF187/Cohort_CF!BF187))</f>
        <v>5208316.8508151518</v>
      </c>
      <c r="BG187" s="1">
        <f>IF(Income_CF!BG189="","",(1+'Cost and Benefit Parameters'!$C$17)*Income_CF!BG189*(Cohort_WP!BG187/Cohort_CF!BG187))</f>
        <v>5304287.9708021507</v>
      </c>
      <c r="BH187" s="1">
        <f>IF(Income_CF!BH189="","",(1+'Cost and Benefit Parameters'!$C$17)*Income_CF!BH189*(Cohort_WP!BH187/Cohort_CF!BH187))</f>
        <v>5398787.2595810378</v>
      </c>
      <c r="BI187" s="1">
        <f>IF(Income_CF!BI189="","",(1+'Cost and Benefit Parameters'!$C$17)*Income_CF!BI189*(Cohort_WP!BI187/Cohort_CF!BI187))</f>
        <v>5491674.1205659769</v>
      </c>
      <c r="BJ187" s="1">
        <f>IF(Income_CF!BJ189="","",(1+'Cost and Benefit Parameters'!$C$17)*Income_CF!BJ189*(Cohort_WP!BJ187/Cohort_CF!BJ187))</f>
        <v>5582808.4223283157</v>
      </c>
      <c r="BK187" s="1">
        <f>IF(Income_CF!BK189="","",(1+'Cost and Benefit Parameters'!$C$17)*Income_CF!BK189*(Cohort_WP!BK187/Cohort_CF!BK187))</f>
        <v>5672050.8456453523</v>
      </c>
      <c r="BL187" s="1">
        <f>IF(Income_CF!BL189="","",(1+'Cost and Benefit Parameters'!$C$17)*Income_CF!BL189*(Cohort_WP!BL187/Cohort_CF!BL187))</f>
        <v>5759263.233956757</v>
      </c>
      <c r="BM187" s="1">
        <f>IF(Income_CF!BM189="","",(1+'Cost and Benefit Parameters'!$C$17)*Income_CF!BM189*(Cohort_WP!BM187/Cohort_CF!BM187))</f>
        <v>5844308.9460144173</v>
      </c>
    </row>
    <row r="188" spans="1:72" x14ac:dyDescent="0.55000000000000004">
      <c r="A188" s="640"/>
      <c r="B188" s="329" t="s">
        <v>525</v>
      </c>
      <c r="C188" s="329"/>
      <c r="D188" s="329"/>
      <c r="E188" s="329"/>
      <c r="F188" s="329"/>
      <c r="G188" s="330">
        <f>SUM(G168:G187)</f>
        <v>1196089.9096398724</v>
      </c>
      <c r="H188" s="330">
        <f t="shared" ref="H188:BM188" si="14">SUM(H168:H187)</f>
        <v>2474461.6123934039</v>
      </c>
      <c r="I188" s="330">
        <f t="shared" si="14"/>
        <v>3838609.3098266879</v>
      </c>
      <c r="J188" s="330">
        <f t="shared" si="14"/>
        <v>5292113.2030325532</v>
      </c>
      <c r="K188" s="330">
        <f t="shared" si="14"/>
        <v>6847130.7397816479</v>
      </c>
      <c r="L188" s="330">
        <f t="shared" si="14"/>
        <v>8498617.9983873442</v>
      </c>
      <c r="M188" s="330">
        <f t="shared" si="14"/>
        <v>10250348.317127476</v>
      </c>
      <c r="N188" s="330">
        <f t="shared" si="14"/>
        <v>12106177.174237438</v>
      </c>
      <c r="O188" s="330">
        <f t="shared" si="14"/>
        <v>14070042.020402376</v>
      </c>
      <c r="P188" s="330">
        <f t="shared" si="14"/>
        <v>16145962.097818198</v>
      </c>
      <c r="Q188" s="330">
        <f t="shared" si="14"/>
        <v>18338038.253181994</v>
      </c>
      <c r="R188" s="330">
        <f t="shared" si="14"/>
        <v>20650452.752457984</v>
      </c>
      <c r="S188" s="330">
        <f t="shared" si="14"/>
        <v>23087469.105740048</v>
      </c>
      <c r="T188" s="330">
        <f t="shared" si="14"/>
        <v>25653431.910993375</v>
      </c>
      <c r="U188" s="330">
        <f t="shared" si="14"/>
        <v>28352766.725904133</v>
      </c>
      <c r="V188" s="330">
        <f t="shared" si="14"/>
        <v>31189979.977494571</v>
      </c>
      <c r="W188" s="330">
        <f t="shared" si="14"/>
        <v>34169658.919568926</v>
      </c>
      <c r="X188" s="330">
        <f t="shared" si="14"/>
        <v>37296471.648442447</v>
      </c>
      <c r="Y188" s="330">
        <f t="shared" si="14"/>
        <v>40575167.187767148</v>
      </c>
      <c r="Z188" s="330">
        <f t="shared" si="14"/>
        <v>44010575.653603926</v>
      </c>
      <c r="AA188" s="330">
        <f t="shared" si="14"/>
        <v>45447337.087722398</v>
      </c>
      <c r="AB188" s="330">
        <f t="shared" si="14"/>
        <v>46902106.017287992</v>
      </c>
      <c r="AC188" s="330">
        <f t="shared" si="14"/>
        <v>48373646.885263287</v>
      </c>
      <c r="AD188" s="330">
        <f t="shared" si="14"/>
        <v>49860651.598163716</v>
      </c>
      <c r="AE188" s="330">
        <f t="shared" si="14"/>
        <v>51346404.132399142</v>
      </c>
      <c r="AF188" s="330">
        <f t="shared" si="14"/>
        <v>52845340.47819788</v>
      </c>
      <c r="AG188" s="330">
        <f t="shared" si="14"/>
        <v>54356057.161513835</v>
      </c>
      <c r="AH188" s="330">
        <f t="shared" si="14"/>
        <v>55877089.081016749</v>
      </c>
      <c r="AI188" s="330">
        <f t="shared" si="14"/>
        <v>57406911.239747211</v>
      </c>
      <c r="AJ188" s="330">
        <f t="shared" si="14"/>
        <v>58943940.704243161</v>
      </c>
      <c r="AK188" s="330">
        <f t="shared" si="14"/>
        <v>60486538.790502183</v>
      </c>
      <c r="AL188" s="330">
        <f t="shared" si="14"/>
        <v>62033013.475180149</v>
      </c>
      <c r="AM188" s="330">
        <f t="shared" si="14"/>
        <v>63581622.029445425</v>
      </c>
      <c r="AN188" s="330">
        <f t="shared" si="14"/>
        <v>65130573.871910773</v>
      </c>
      <c r="AO188" s="330">
        <f t="shared" si="14"/>
        <v>66678033.636060961</v>
      </c>
      <c r="AP188" s="330">
        <f t="shared" si="14"/>
        <v>68222124.446584299</v>
      </c>
      <c r="AQ188" s="330">
        <f t="shared" si="14"/>
        <v>69760931.398009226</v>
      </c>
      <c r="AR188" s="330">
        <f t="shared" si="14"/>
        <v>71292505.228045702</v>
      </c>
      <c r="AS188" s="330">
        <f t="shared" si="14"/>
        <v>72814866.177042872</v>
      </c>
      <c r="AT188" s="330">
        <f t="shared" si="14"/>
        <v>74326008.02400437</v>
      </c>
      <c r="AU188" s="330">
        <f t="shared" si="14"/>
        <v>72443786.663116619</v>
      </c>
      <c r="AV188" s="330">
        <f t="shared" si="14"/>
        <v>70399068.046504006</v>
      </c>
      <c r="AW188" s="330">
        <f t="shared" si="14"/>
        <v>68186838.488136619</v>
      </c>
      <c r="AX188" s="330">
        <f t="shared" si="14"/>
        <v>65802059.366512917</v>
      </c>
      <c r="AY188" s="330">
        <f t="shared" si="14"/>
        <v>63239669.520006604</v>
      </c>
      <c r="AZ188" s="330">
        <f t="shared" si="14"/>
        <v>60494587.478928536</v>
      </c>
      <c r="BA188" s="330">
        <f t="shared" si="14"/>
        <v>57561713.514879249</v>
      </c>
      <c r="BB188" s="330">
        <f t="shared" si="14"/>
        <v>54435931.487946466</v>
      </c>
      <c r="BC188" s="330">
        <f t="shared" si="14"/>
        <v>51112110.472352475</v>
      </c>
      <c r="BD188" s="330">
        <f t="shared" si="14"/>
        <v>47585106.14127928</v>
      </c>
      <c r="BE188" s="330">
        <f t="shared" si="14"/>
        <v>43849761.89179568</v>
      </c>
      <c r="BF188" s="330">
        <f t="shared" si="14"/>
        <v>39900909.691079833</v>
      </c>
      <c r="BG188" s="330">
        <f t="shared" si="14"/>
        <v>35733370.62547262</v>
      </c>
      <c r="BH188" s="330">
        <f t="shared" si="14"/>
        <v>31341955.134310585</v>
      </c>
      <c r="BI188" s="330">
        <f t="shared" si="14"/>
        <v>26721462.910971437</v>
      </c>
      <c r="BJ188" s="330">
        <f t="shared" si="14"/>
        <v>21866682.454117619</v>
      </c>
      <c r="BK188" s="330">
        <f t="shared" si="14"/>
        <v>16772390.252742983</v>
      </c>
      <c r="BL188" s="330">
        <f t="shared" si="14"/>
        <v>11433349.58931056</v>
      </c>
      <c r="BM188" s="330">
        <f t="shared" si="14"/>
        <v>5844308.9460144173</v>
      </c>
      <c r="BN188" s="329"/>
      <c r="BO188" s="329"/>
      <c r="BP188" s="329"/>
      <c r="BQ188" s="329"/>
      <c r="BR188" s="329"/>
      <c r="BS188" s="329"/>
      <c r="BT188" s="329"/>
    </row>
    <row r="189" spans="1:72" x14ac:dyDescent="0.55000000000000004">
      <c r="B189" s="329" t="s">
        <v>526</v>
      </c>
      <c r="C189" s="329"/>
      <c r="D189" s="329"/>
      <c r="E189" s="329"/>
      <c r="F189" s="329"/>
      <c r="G189" s="329">
        <f>'Cost and Benefit Parameters'!$C$45*G188</f>
        <v>785831.07063339616</v>
      </c>
      <c r="H189" s="329">
        <f>'Cost and Benefit Parameters'!$C$45*H188</f>
        <v>1625721.2793424665</v>
      </c>
      <c r="I189" s="329">
        <f>'Cost and Benefit Parameters'!$C$45*I188</f>
        <v>2521966.3165561343</v>
      </c>
      <c r="J189" s="329">
        <f>'Cost and Benefit Parameters'!$C$45*J188</f>
        <v>3476918.3743923875</v>
      </c>
      <c r="K189" s="329">
        <f>'Cost and Benefit Parameters'!$C$45*K188</f>
        <v>4498564.896036543</v>
      </c>
      <c r="L189" s="329">
        <f>'Cost and Benefit Parameters'!$C$45*L188</f>
        <v>5583592.0249404851</v>
      </c>
      <c r="M189" s="329">
        <f>'Cost and Benefit Parameters'!$C$45*M188</f>
        <v>6734478.844352752</v>
      </c>
      <c r="N189" s="329">
        <f>'Cost and Benefit Parameters'!$C$45*N188</f>
        <v>7953758.4034739966</v>
      </c>
      <c r="O189" s="329">
        <f>'Cost and Benefit Parameters'!$C$45*O188</f>
        <v>9244017.6074043605</v>
      </c>
      <c r="P189" s="329">
        <f>'Cost and Benefit Parameters'!$C$45*P188</f>
        <v>10607897.098266557</v>
      </c>
      <c r="Q189" s="329">
        <f>'Cost and Benefit Parameters'!$C$45*Q188</f>
        <v>12048091.132340571</v>
      </c>
      <c r="R189" s="329">
        <f>'Cost and Benefit Parameters'!$C$45*R188</f>
        <v>13567347.458364896</v>
      </c>
      <c r="S189" s="329">
        <f>'Cost and Benefit Parameters'!$C$45*S188</f>
        <v>15168467.202471212</v>
      </c>
      <c r="T189" s="329">
        <f>'Cost and Benefit Parameters'!$C$45*T188</f>
        <v>16854304.765522648</v>
      </c>
      <c r="U189" s="329">
        <f>'Cost and Benefit Parameters'!$C$45*U188</f>
        <v>18627767.738919016</v>
      </c>
      <c r="V189" s="329">
        <f>'Cost and Benefit Parameters'!$C$45*V188</f>
        <v>20491816.845213935</v>
      </c>
      <c r="W189" s="329">
        <f>'Cost and Benefit Parameters'!$C$45*W188</f>
        <v>22449465.910156786</v>
      </c>
      <c r="X189" s="329">
        <f>'Cost and Benefit Parameters'!$C$45*X188</f>
        <v>24503781.873026688</v>
      </c>
      <c r="Y189" s="329">
        <f>'Cost and Benefit Parameters'!$C$45*Y188</f>
        <v>26657884.842363019</v>
      </c>
      <c r="Z189" s="329">
        <f>'Cost and Benefit Parameters'!$C$45*Z188</f>
        <v>28914948.20441778</v>
      </c>
      <c r="AA189" s="329">
        <f>'Cost and Benefit Parameters'!$C$45*AA188</f>
        <v>29858900.466633618</v>
      </c>
      <c r="AB189" s="329">
        <f>'Cost and Benefit Parameters'!$C$45*AB188</f>
        <v>30814683.653358214</v>
      </c>
      <c r="AC189" s="329">
        <f>'Cost and Benefit Parameters'!$C$45*AC188</f>
        <v>31781486.00361798</v>
      </c>
      <c r="AD189" s="329">
        <f>'Cost and Benefit Parameters'!$C$45*AD188</f>
        <v>32758448.099993564</v>
      </c>
      <c r="AE189" s="329">
        <f>'Cost and Benefit Parameters'!$C$45*AE188</f>
        <v>33734587.514986239</v>
      </c>
      <c r="AF189" s="329">
        <f>'Cost and Benefit Parameters'!$C$45*AF188</f>
        <v>34719388.694176011</v>
      </c>
      <c r="AG189" s="329">
        <f>'Cost and Benefit Parameters'!$C$45*AG188</f>
        <v>35711929.55511459</v>
      </c>
      <c r="AH189" s="329">
        <f>'Cost and Benefit Parameters'!$C$45*AH188</f>
        <v>36711247.526228003</v>
      </c>
      <c r="AI189" s="329">
        <f>'Cost and Benefit Parameters'!$C$45*AI188</f>
        <v>37716340.684513919</v>
      </c>
      <c r="AJ189" s="329">
        <f>'Cost and Benefit Parameters'!$C$45*AJ188</f>
        <v>38726169.042687759</v>
      </c>
      <c r="AK189" s="329">
        <f>'Cost and Benefit Parameters'!$C$45*AK188</f>
        <v>39739655.985359937</v>
      </c>
      <c r="AL189" s="329">
        <f>'Cost and Benefit Parameters'!$C$45*AL188</f>
        <v>40755689.853193358</v>
      </c>
      <c r="AM189" s="329">
        <f>'Cost and Benefit Parameters'!$C$45*AM188</f>
        <v>41773125.673345648</v>
      </c>
      <c r="AN189" s="329">
        <f>'Cost and Benefit Parameters'!$C$45*AN188</f>
        <v>42790787.03384538</v>
      </c>
      <c r="AO189" s="329">
        <f>'Cost and Benefit Parameters'!$C$45*AO188</f>
        <v>43807468.098892055</v>
      </c>
      <c r="AP189" s="329">
        <f>'Cost and Benefit Parameters'!$C$45*AP188</f>
        <v>44821935.761405885</v>
      </c>
      <c r="AQ189" s="329">
        <f>'Cost and Benefit Parameters'!$C$45*AQ188</f>
        <v>45832931.928492062</v>
      </c>
      <c r="AR189" s="329">
        <f>'Cost and Benefit Parameters'!$C$45*AR188</f>
        <v>46839175.934826031</v>
      </c>
      <c r="AS189" s="329">
        <f>'Cost and Benefit Parameters'!$C$45*AS188</f>
        <v>47839367.078317165</v>
      </c>
      <c r="AT189" s="329">
        <f>'Cost and Benefit Parameters'!$C$45*AT188</f>
        <v>48832187.271770872</v>
      </c>
      <c r="AU189" s="329">
        <f>'Cost and Benefit Parameters'!$C$45*AU188</f>
        <v>47595567.837667622</v>
      </c>
      <c r="AV189" s="329">
        <f>'Cost and Benefit Parameters'!$C$45*AV188</f>
        <v>46252187.706553131</v>
      </c>
      <c r="AW189" s="329">
        <f>'Cost and Benefit Parameters'!$C$45*AW188</f>
        <v>44798752.886705764</v>
      </c>
      <c r="AX189" s="329">
        <f>'Cost and Benefit Parameters'!$C$45*AX188</f>
        <v>43231953.003798991</v>
      </c>
      <c r="AY189" s="329">
        <f>'Cost and Benefit Parameters'!$C$45*AY188</f>
        <v>41548462.874644339</v>
      </c>
      <c r="AZ189" s="329">
        <f>'Cost and Benefit Parameters'!$C$45*AZ188</f>
        <v>39744943.973656051</v>
      </c>
      <c r="BA189" s="329">
        <f>'Cost and Benefit Parameters'!$C$45*BA188</f>
        <v>37818045.779275671</v>
      </c>
      <c r="BB189" s="329">
        <f>'Cost and Benefit Parameters'!$C$45*BB188</f>
        <v>35764406.987580828</v>
      </c>
      <c r="BC189" s="329">
        <f>'Cost and Benefit Parameters'!$C$45*BC188</f>
        <v>33580656.58033558</v>
      </c>
      <c r="BD189" s="329">
        <f>'Cost and Benefit Parameters'!$C$45*BD188</f>
        <v>31263414.734820489</v>
      </c>
      <c r="BE189" s="329">
        <f>'Cost and Benefit Parameters'!$C$45*BE188</f>
        <v>28809293.562909763</v>
      </c>
      <c r="BF189" s="329">
        <f>'Cost and Benefit Parameters'!$C$45*BF188</f>
        <v>26214897.66703945</v>
      </c>
      <c r="BG189" s="329">
        <f>'Cost and Benefit Parameters'!$C$45*BG188</f>
        <v>23476824.500935514</v>
      </c>
      <c r="BH189" s="329">
        <f>'Cost and Benefit Parameters'!$C$45*BH188</f>
        <v>20591664.523242056</v>
      </c>
      <c r="BI189" s="329">
        <f>'Cost and Benefit Parameters'!$C$45*BI188</f>
        <v>17556001.132508233</v>
      </c>
      <c r="BJ189" s="329">
        <f>'Cost and Benefit Parameters'!$C$45*BJ188</f>
        <v>14366410.372355277</v>
      </c>
      <c r="BK189" s="329">
        <f>'Cost and Benefit Parameters'!$C$45*BK188</f>
        <v>11019460.396052141</v>
      </c>
      <c r="BL189" s="329">
        <f>'Cost and Benefit Parameters'!$C$45*BL188</f>
        <v>7511710.6801770385</v>
      </c>
      <c r="BM189" s="329">
        <f>'Cost and Benefit Parameters'!$C$45*BM188</f>
        <v>3839710.9775314722</v>
      </c>
      <c r="BN189" s="329"/>
      <c r="BO189" s="329"/>
      <c r="BP189" s="329"/>
      <c r="BQ189" s="329"/>
      <c r="BR189" s="329"/>
      <c r="BS189" s="329"/>
      <c r="BT189" s="329"/>
    </row>
    <row r="190" spans="1:72" x14ac:dyDescent="0.55000000000000004">
      <c r="A190" s="641" t="s">
        <v>491</v>
      </c>
      <c r="B190" s="128" t="s">
        <v>500</v>
      </c>
      <c r="C190" s="332"/>
      <c r="D190" s="332"/>
      <c r="E190" s="332"/>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row>
    <row r="191" spans="1:72" x14ac:dyDescent="0.55000000000000004">
      <c r="A191" s="642"/>
      <c r="B191" t="s">
        <v>466</v>
      </c>
      <c r="I191" s="1">
        <f>IF(Income_CF!I193="","",(1+'Cost and Benefit Parameters'!$C$17)*Income_CF!I193*(Cohort_WP!I191/Cohort_CF!I191))</f>
        <v>1093436.7902685243</v>
      </c>
      <c r="J191" s="1">
        <f>IF(Income_CF!J193="","",(1+'Cost and Benefit Parameters'!$C$17)*Income_CF!J193*(Cohort_WP!J191/Cohort_CF!J191))</f>
        <v>1135853.7340122755</v>
      </c>
      <c r="K191" s="1">
        <f>IF(Income_CF!K193="","",(1+'Cost and Benefit Parameters'!$C$17)*Income_CF!K193*(Cohort_WP!K191/Cohort_CF!K191))</f>
        <v>1179208.391838511</v>
      </c>
      <c r="L191" s="1">
        <f>IF(Income_CF!L193="","",(1+'Cost and Benefit Parameters'!$C$17)*Income_CF!L193*(Cohort_WP!L191/Cohort_CF!L191))</f>
        <v>1223483.5529926694</v>
      </c>
      <c r="M191" s="1">
        <f>IF(Income_CF!M193="","",(1+'Cost and Benefit Parameters'!$C$17)*Income_CF!M193*(Cohort_WP!M191/Cohort_CF!M191))</f>
        <v>1276422.1432317104</v>
      </c>
      <c r="N191" s="1">
        <f>IF(Income_CF!N193="","",(1+'Cost and Benefit Parameters'!$C$17)*Income_CF!N193*(Cohort_WP!N191/Cohort_CF!N191))</f>
        <v>1321965.6605376606</v>
      </c>
      <c r="O191" s="1">
        <f>IF(Income_CF!O193="","",(1+'Cost and Benefit Parameters'!$C$17)*Income_CF!O193*(Cohort_WP!O191/Cohort_CF!O191))</f>
        <v>1368312.9640779141</v>
      </c>
      <c r="P191" s="1">
        <f>IF(Income_CF!P193="","",(1+'Cost and Benefit Parameters'!$C$17)*Income_CF!P193*(Cohort_WP!P191/Cohort_CF!P191))</f>
        <v>1415435.6593688936</v>
      </c>
      <c r="Q191" s="1">
        <f>IF(Income_CF!Q193="","",(1+'Cost and Benefit Parameters'!$C$17)*Income_CF!Q193*(Cohort_WP!Q191/Cohort_CF!Q191))</f>
        <v>1463302.9460838337</v>
      </c>
      <c r="R191" s="1">
        <f>IF(Income_CF!R193="","",(1+'Cost and Benefit Parameters'!$C$17)*Income_CF!R193*(Cohort_WP!R191/Cohort_CF!R191))</f>
        <v>1511881.6103682825</v>
      </c>
      <c r="S191" s="1">
        <f>IF(Income_CF!S193="","",(1+'Cost and Benefit Parameters'!$C$17)*Income_CF!S193*(Cohort_WP!S191/Cohort_CF!S191))</f>
        <v>1561136.0242528049</v>
      </c>
      <c r="T191" s="1">
        <f>IF(Income_CF!T193="","",(1+'Cost and Benefit Parameters'!$C$17)*Income_CF!T193*(Cohort_WP!T191/Cohort_CF!T191))</f>
        <v>1611028.1524049442</v>
      </c>
      <c r="U191" s="1">
        <f>IF(Income_CF!U193="","",(1+'Cost and Benefit Parameters'!$C$17)*Income_CF!U193*(Cohort_WP!U191/Cohort_CF!U191))</f>
        <v>1661517.5664393126</v>
      </c>
      <c r="V191" s="1">
        <f>IF(Income_CF!V193="","",(1+'Cost and Benefit Parameters'!$C$17)*Income_CF!V193*(Cohort_WP!V191/Cohort_CF!V191))</f>
        <v>1712561.466979706</v>
      </c>
      <c r="W191" s="1">
        <f>IF(Income_CF!W193="","",(1+'Cost and Benefit Parameters'!$C$17)*Income_CF!W193*(Cohort_WP!W191/Cohort_CF!W191))</f>
        <v>1764114.7136401776</v>
      </c>
      <c r="X191" s="1">
        <f>IF(Income_CF!X193="","",(1+'Cost and Benefit Parameters'!$C$17)*Income_CF!X193*(Cohort_WP!X191/Cohort_CF!X191))</f>
        <v>1816129.8630637799</v>
      </c>
      <c r="Y191" s="1">
        <f>IF(Income_CF!Y193="","",(1+'Cost and Benefit Parameters'!$C$17)*Income_CF!Y193*(Cohort_WP!Y191/Cohort_CF!Y191))</f>
        <v>1868557.2151273142</v>
      </c>
      <c r="Z191" s="1">
        <f>IF(Income_CF!Z193="","",(1+'Cost and Benefit Parameters'!$C$17)*Income_CF!Z193*(Cohort_WP!Z191/Cohort_CF!Z191))</f>
        <v>1921344.8673893085</v>
      </c>
      <c r="AA191" s="1">
        <f>IF(Income_CF!AA193="","",(1+'Cost and Benefit Parameters'!$C$17)*Income_CF!AA193*(Cohort_WP!AA191/Cohort_CF!AA191))</f>
        <v>1974438.7778252864</v>
      </c>
      <c r="AB191" s="1">
        <f>IF(Income_CF!AB193="","",(1+'Cost and Benefit Parameters'!$C$17)*Income_CF!AB193*(Cohort_WP!AB191/Cohort_CF!AB191))</f>
        <v>2027782.8358606484</v>
      </c>
      <c r="AC191" s="1">
        <f>IF(Income_CF!AC193="","",(1+'Cost and Benefit Parameters'!$C$17)*Income_CF!AC193*(Cohort_WP!AC191/Cohort_CF!AC191))</f>
        <v>2081318.9416762968</v>
      </c>
      <c r="AD191" s="1">
        <f>IF(Income_CF!AD193="","",(1+'Cost and Benefit Parameters'!$C$17)*Income_CF!AD193*(Cohort_WP!AD191/Cohort_CF!AD191))</f>
        <v>2134987.0937263872</v>
      </c>
      <c r="AE191" s="1">
        <f>IF(Income_CF!AE193="","",(1+'Cost and Benefit Parameters'!$C$17)*Income_CF!AE193*(Cohort_WP!AE191/Cohort_CF!AE191))</f>
        <v>2188725.484370782</v>
      </c>
      <c r="AF191" s="1">
        <f>IF(Income_CF!AF193="","",(1+'Cost and Benefit Parameters'!$C$17)*Income_CF!AF193*(Cohort_WP!AF191/Cohort_CF!AF191))</f>
        <v>2242470.6034879358</v>
      </c>
      <c r="AG191" s="1">
        <f>IF(Income_CF!AG193="","",(1+'Cost and Benefit Parameters'!$C$17)*Income_CF!AG193*(Cohort_WP!AG191/Cohort_CF!AG191))</f>
        <v>2296157.3498963621</v>
      </c>
      <c r="AH191" s="1">
        <f>IF(Income_CF!AH193="","",(1+'Cost and Benefit Parameters'!$C$17)*Income_CF!AH193*(Cohort_WP!AH191/Cohort_CF!AH191))</f>
        <v>2349719.1503751632</v>
      </c>
      <c r="AI191" s="1">
        <f>IF(Income_CF!AI193="","",(1+'Cost and Benefit Parameters'!$C$17)*Income_CF!AI193*(Cohort_WP!AI191/Cohort_CF!AI191))</f>
        <v>2403088.0860369331</v>
      </c>
      <c r="AJ191" s="1">
        <f>IF(Income_CF!AJ193="","",(1+'Cost and Benefit Parameters'!$C$17)*Income_CF!AJ193*(Cohort_WP!AJ191/Cohort_CF!AJ191))</f>
        <v>2456195.025768749</v>
      </c>
      <c r="AK191" s="1">
        <f>IF(Income_CF!AK193="","",(1+'Cost and Benefit Parameters'!$C$17)*Income_CF!AK193*(Cohort_WP!AK191/Cohort_CF!AK191))</f>
        <v>2508969.7664205818</v>
      </c>
      <c r="AL191" s="1">
        <f>IF(Income_CF!AL193="","",(1+'Cost and Benefit Parameters'!$C$17)*Income_CF!AL193*(Cohort_WP!AL191/Cohort_CF!AL191))</f>
        <v>2561341.1793841198</v>
      </c>
      <c r="AM191" s="1">
        <f>IF(Income_CF!AM193="","",(1+'Cost and Benefit Parameters'!$C$17)*Income_CF!AM193*(Cohort_WP!AM191/Cohort_CF!AM191))</f>
        <v>2613237.3631702228</v>
      </c>
      <c r="AN191" s="1">
        <f>IF(Income_CF!AN193="","",(1+'Cost and Benefit Parameters'!$C$17)*Income_CF!AN193*(Cohort_WP!AN191/Cohort_CF!AN191))</f>
        <v>2664585.8015588736</v>
      </c>
      <c r="AO191" s="1">
        <f>IF(Income_CF!AO193="","",(1+'Cost and Benefit Parameters'!$C$17)*Income_CF!AO193*(Cohort_WP!AO191/Cohort_CF!AO191))</f>
        <v>2715313.5268631992</v>
      </c>
      <c r="AP191" s="1">
        <f>IF(Income_CF!AP193="","",(1+'Cost and Benefit Parameters'!$C$17)*Income_CF!AP193*(Cohort_WP!AP191/Cohort_CF!AP191))</f>
        <v>2765347.2878176863</v>
      </c>
      <c r="AQ191" s="1">
        <f>IF(Income_CF!AQ193="","",(1+'Cost and Benefit Parameters'!$C$17)*Income_CF!AQ193*(Cohort_WP!AQ191/Cohort_CF!AQ191))</f>
        <v>2814613.7215716341</v>
      </c>
      <c r="AR191" s="1">
        <f>IF(Income_CF!AR193="","",(1+'Cost and Benefit Parameters'!$C$17)*Income_CF!AR193*(Cohort_WP!AR191/Cohort_CF!AR191))</f>
        <v>2863039.529241303</v>
      </c>
      <c r="AS191" s="1">
        <f>IF(Income_CF!AS193="","",(1+'Cost and Benefit Parameters'!$C$17)*Income_CF!AS193*(Cohort_WP!AS191/Cohort_CF!AS191))</f>
        <v>2910551.6544488524</v>
      </c>
      <c r="AT191" s="1">
        <f>IF(Income_CF!AT193="","",(1+'Cost and Benefit Parameters'!$C$17)*Income_CF!AT193*(Cohort_WP!AT191/Cohort_CF!AT191))</f>
        <v>2957077.4642533902</v>
      </c>
      <c r="AU191" s="1">
        <f>IF(Income_CF!AU193="","",(1+'Cost and Benefit Parameters'!$C$17)*Income_CF!AU193*(Cohort_WP!AU191/Cohort_CF!AU191))</f>
        <v>3002544.9318585801</v>
      </c>
      <c r="AV191" s="1">
        <f>IF(Income_CF!AV193="","",(1+'Cost and Benefit Parameters'!$C$17)*Income_CF!AV193*(Cohort_WP!AV191/Cohort_CF!AV191))</f>
        <v>3046882.8204637514</v>
      </c>
      <c r="AW191" s="1" t="str">
        <f>IF(Income_CF!AW193="","",(1+'Cost and Benefit Parameters'!$C$17)*Income_CF!AW193*(Cohort_WP!AW191/Cohort_CF!AW191))</f>
        <v/>
      </c>
      <c r="AX191" s="1" t="str">
        <f>IF(Income_CF!AX193="","",(1+'Cost and Benefit Parameters'!$C$17)*Income_CF!AX193*(Cohort_WP!AX191/Cohort_CF!AX191))</f>
        <v/>
      </c>
      <c r="AY191" s="1" t="str">
        <f>IF(Income_CF!AY193="","",(1+'Cost and Benefit Parameters'!$C$17)*Income_CF!AY193*(Cohort_WP!AY191/Cohort_CF!AY191))</f>
        <v/>
      </c>
      <c r="AZ191" s="1" t="str">
        <f>IF(Income_CF!AZ193="","",(1+'Cost and Benefit Parameters'!$C$17)*Income_CF!AZ193*(Cohort_WP!AZ191/Cohort_CF!AZ191))</f>
        <v/>
      </c>
      <c r="BA191" s="1" t="str">
        <f>IF(Income_CF!BA193="","",(1+'Cost and Benefit Parameters'!$C$17)*Income_CF!BA193*(Cohort_WP!BA191/Cohort_CF!BA191))</f>
        <v/>
      </c>
      <c r="BB191" s="1" t="str">
        <f>IF(Income_CF!BB193="","",(1+'Cost and Benefit Parameters'!$C$17)*Income_CF!BB193*(Cohort_WP!BB191/Cohort_CF!BB191))</f>
        <v/>
      </c>
      <c r="BC191" s="1" t="str">
        <f>IF(Income_CF!BC193="","",(1+'Cost and Benefit Parameters'!$C$17)*Income_CF!BC193*(Cohort_WP!BC191/Cohort_CF!BC191))</f>
        <v/>
      </c>
      <c r="BD191" s="1" t="str">
        <f>IF(Income_CF!BD193="","",(1+'Cost and Benefit Parameters'!$C$17)*Income_CF!BD193*(Cohort_WP!BD191/Cohort_CF!BD191))</f>
        <v/>
      </c>
      <c r="BE191" s="1" t="str">
        <f>IF(Income_CF!BE193="","",(1+'Cost and Benefit Parameters'!$C$17)*Income_CF!BE193*(Cohort_WP!BE191/Cohort_CF!BE191))</f>
        <v/>
      </c>
      <c r="BF191" s="1" t="str">
        <f>IF(Income_CF!BF193="","",(1+'Cost and Benefit Parameters'!$C$17)*Income_CF!BF193*(Cohort_WP!BF191/Cohort_CF!BF191))</f>
        <v/>
      </c>
      <c r="BG191" s="1" t="str">
        <f>IF(Income_CF!BG193="","",(1+'Cost and Benefit Parameters'!$C$17)*Income_CF!BG193*(Cohort_WP!BG191/Cohort_CF!BG191))</f>
        <v/>
      </c>
      <c r="BH191" s="1" t="str">
        <f>IF(Income_CF!BH193="","",(1+'Cost and Benefit Parameters'!$C$17)*Income_CF!BH193*(Cohort_WP!BH191/Cohort_CF!BH191))</f>
        <v/>
      </c>
      <c r="BI191" s="1" t="str">
        <f>IF(Income_CF!BI193="","",(1+'Cost and Benefit Parameters'!$C$17)*Income_CF!BI193*(Cohort_WP!BI191/Cohort_CF!BI191))</f>
        <v/>
      </c>
      <c r="BJ191" s="1" t="str">
        <f>IF(Income_CF!BJ193="","",(1+'Cost and Benefit Parameters'!$C$17)*Income_CF!BJ193*(Cohort_WP!BJ191/Cohort_CF!BJ191))</f>
        <v/>
      </c>
      <c r="BK191" s="1" t="str">
        <f>IF(Income_CF!BK193="","",(1+'Cost and Benefit Parameters'!$C$17)*Income_CF!BK193*(Cohort_WP!BK191/Cohort_CF!BK191))</f>
        <v/>
      </c>
      <c r="BL191" s="1" t="str">
        <f>IF(Income_CF!BL193="","",(1+'Cost and Benefit Parameters'!$C$17)*Income_CF!BL193*(Cohort_WP!BL191/Cohort_CF!BL191))</f>
        <v/>
      </c>
      <c r="BM191" s="1" t="str">
        <f>IF(Income_CF!BM193="","",(1+'Cost and Benefit Parameters'!$C$17)*Income_CF!BM193*(Cohort_WP!BM191/Cohort_CF!BM191))</f>
        <v/>
      </c>
      <c r="BN191" s="1" t="str">
        <f>IF(Income_CF!BN193="","",(1+'Cost and Benefit Parameters'!$C$17)*Income_CF!BN193*(Cohort_WP!BN191/Cohort_CF!BN191))</f>
        <v/>
      </c>
      <c r="BO191" s="1" t="str">
        <f>IF(Income_CF!BO193="","",(1+'Cost and Benefit Parameters'!$C$17)*Income_CF!BO193*(Cohort_WP!BO191/Cohort_CF!BO191))</f>
        <v/>
      </c>
    </row>
    <row r="192" spans="1:72" x14ac:dyDescent="0.55000000000000004">
      <c r="A192" s="642"/>
      <c r="B192" t="s">
        <v>468</v>
      </c>
      <c r="I192" s="1" t="str">
        <f>IF(Income_CF!I194="","",(1+'Cost and Benefit Parameters'!$C$17)*Income_CF!I194*(Cohort_WP!I192/Cohort_CF!I192))</f>
        <v/>
      </c>
      <c r="J192" s="1">
        <f>IF(Income_CF!J194="","",(1+'Cost and Benefit Parameters'!$C$17)*Income_CF!J194*(Cohort_WP!J192/Cohort_CF!J192))</f>
        <v>1126239.8939765799</v>
      </c>
      <c r="K192" s="1">
        <f>IF(Income_CF!K194="","",(1+'Cost and Benefit Parameters'!$C$17)*Income_CF!K194*(Cohort_WP!K192/Cohort_CF!K192))</f>
        <v>1169929.3460326437</v>
      </c>
      <c r="L192" s="1">
        <f>IF(Income_CF!L194="","",(1+'Cost and Benefit Parameters'!$C$17)*Income_CF!L194*(Cohort_WP!L192/Cohort_CF!L192))</f>
        <v>1214584.6435936666</v>
      </c>
      <c r="M192" s="1">
        <f>IF(Income_CF!M194="","",(1+'Cost and Benefit Parameters'!$C$17)*Income_CF!M194*(Cohort_WP!M192/Cohort_CF!M192))</f>
        <v>1260188.0595824495</v>
      </c>
      <c r="N192" s="1">
        <f>IF(Income_CF!N194="","",(1+'Cost and Benefit Parameters'!$C$17)*Income_CF!N194*(Cohort_WP!N192/Cohort_CF!N192))</f>
        <v>1314714.8075286616</v>
      </c>
      <c r="O192" s="1">
        <f>IF(Income_CF!O194="","",(1+'Cost and Benefit Parameters'!$C$17)*Income_CF!O194*(Cohort_WP!O192/Cohort_CF!O192))</f>
        <v>1361624.6303537907</v>
      </c>
      <c r="P192" s="1">
        <f>IF(Income_CF!P194="","",(1+'Cost and Benefit Parameters'!$C$17)*Income_CF!P194*(Cohort_WP!P192/Cohort_CF!P192))</f>
        <v>1409362.3530002513</v>
      </c>
      <c r="Q192" s="1">
        <f>IF(Income_CF!Q194="","",(1+'Cost and Benefit Parameters'!$C$17)*Income_CF!Q194*(Cohort_WP!Q192/Cohort_CF!Q192))</f>
        <v>1457898.7291499604</v>
      </c>
      <c r="R192" s="1">
        <f>IF(Income_CF!R194="","",(1+'Cost and Benefit Parameters'!$C$17)*Income_CF!R194*(Cohort_WP!R192/Cohort_CF!R192))</f>
        <v>1507202.0344663484</v>
      </c>
      <c r="S192" s="1">
        <f>IF(Income_CF!S194="","",(1+'Cost and Benefit Parameters'!$C$17)*Income_CF!S194*(Cohort_WP!S192/Cohort_CF!S192))</f>
        <v>1557238.0586793309</v>
      </c>
      <c r="T192" s="1">
        <f>IF(Income_CF!T194="","",(1+'Cost and Benefit Parameters'!$C$17)*Income_CF!T194*(Cohort_WP!T192/Cohort_CF!T192))</f>
        <v>1607970.1049803891</v>
      </c>
      <c r="U192" s="1">
        <f>IF(Income_CF!U194="","",(1+'Cost and Benefit Parameters'!$C$17)*Income_CF!U194*(Cohort_WP!U192/Cohort_CF!U192))</f>
        <v>1659358.9969770927</v>
      </c>
      <c r="V192" s="1">
        <f>IF(Income_CF!V194="","",(1+'Cost and Benefit Parameters'!$C$17)*Income_CF!V194*(Cohort_WP!V192/Cohort_CF!V192))</f>
        <v>1711363.0934324916</v>
      </c>
      <c r="W192" s="1">
        <f>IF(Income_CF!W194="","",(1+'Cost and Benefit Parameters'!$C$17)*Income_CF!W194*(Cohort_WP!W192/Cohort_CF!W192))</f>
        <v>1763938.3109890968</v>
      </c>
      <c r="X192" s="1">
        <f>IF(Income_CF!X194="","",(1+'Cost and Benefit Parameters'!$C$17)*Income_CF!X194*(Cohort_WP!X192/Cohort_CF!X192))</f>
        <v>1817038.1550493829</v>
      </c>
      <c r="Y192" s="1">
        <f>IF(Income_CF!Y194="","",(1+'Cost and Benefit Parameters'!$C$17)*Income_CF!Y194*(Cohort_WP!Y192/Cohort_CF!Y192))</f>
        <v>1870613.7589556929</v>
      </c>
      <c r="Z192" s="1">
        <f>IF(Income_CF!Z194="","",(1+'Cost and Benefit Parameters'!$C$17)*Income_CF!Z194*(Cohort_WP!Z192/Cohort_CF!Z192))</f>
        <v>1924613.9315811335</v>
      </c>
      <c r="AA192" s="1">
        <f>IF(Income_CF!AA194="","",(1+'Cost and Benefit Parameters'!$C$17)*Income_CF!AA194*(Cohort_WP!AA192/Cohort_CF!AA192))</f>
        <v>1978985.213410988</v>
      </c>
      <c r="AB192" s="1">
        <f>IF(Income_CF!AB194="","",(1+'Cost and Benefit Parameters'!$C$17)*Income_CF!AB194*(Cohort_WP!AB192/Cohort_CF!AB192))</f>
        <v>2033671.9411600453</v>
      </c>
      <c r="AC192" s="1">
        <f>IF(Income_CF!AC194="","",(1+'Cost and Benefit Parameters'!$C$17)*Income_CF!AC194*(Cohort_WP!AC192/Cohort_CF!AC192))</f>
        <v>2088616.3209364684</v>
      </c>
      <c r="AD192" s="1">
        <f>IF(Income_CF!AD194="","",(1+'Cost and Benefit Parameters'!$C$17)*Income_CF!AD194*(Cohort_WP!AD192/Cohort_CF!AD192))</f>
        <v>2143758.5099265859</v>
      </c>
      <c r="AE192" s="1">
        <f>IF(Income_CF!AE194="","",(1+'Cost and Benefit Parameters'!$C$17)*Income_CF!AE194*(Cohort_WP!AE192/Cohort_CF!AE192))</f>
        <v>2199036.706538179</v>
      </c>
      <c r="AF192" s="1">
        <f>IF(Income_CF!AF194="","",(1+'Cost and Benefit Parameters'!$C$17)*Income_CF!AF194*(Cohort_WP!AF192/Cohort_CF!AF192))</f>
        <v>2254387.2489019055</v>
      </c>
      <c r="AG192" s="1">
        <f>IF(Income_CF!AG194="","",(1+'Cost and Benefit Parameters'!$C$17)*Income_CF!AG194*(Cohort_WP!AG192/Cohort_CF!AG192))</f>
        <v>2309744.7215925739</v>
      </c>
      <c r="AH192" s="1">
        <f>IF(Income_CF!AH194="","",(1+'Cost and Benefit Parameters'!$C$17)*Income_CF!AH194*(Cohort_WP!AH192/Cohort_CF!AH192))</f>
        <v>2365042.0703932531</v>
      </c>
      <c r="AI192" s="1">
        <f>IF(Income_CF!AI194="","",(1+'Cost and Benefit Parameters'!$C$17)*Income_CF!AI194*(Cohort_WP!AI192/Cohort_CF!AI192))</f>
        <v>2420210.7248864183</v>
      </c>
      <c r="AJ192" s="1">
        <f>IF(Income_CF!AJ194="","",(1+'Cost and Benefit Parameters'!$C$17)*Income_CF!AJ194*(Cohort_WP!AJ192/Cohort_CF!AJ192))</f>
        <v>2475180.7286180411</v>
      </c>
      <c r="AK192" s="1">
        <f>IF(Income_CF!AK194="","",(1+'Cost and Benefit Parameters'!$C$17)*Income_CF!AK194*(Cohort_WP!AK192/Cohort_CF!AK192))</f>
        <v>2529880.8765418115</v>
      </c>
      <c r="AL192" s="1">
        <f>IF(Income_CF!AL194="","",(1+'Cost and Benefit Parameters'!$C$17)*Income_CF!AL194*(Cohort_WP!AL192/Cohort_CF!AL192))</f>
        <v>2584238.8594131991</v>
      </c>
      <c r="AM192" s="1">
        <f>IF(Income_CF!AM194="","",(1+'Cost and Benefit Parameters'!$C$17)*Income_CF!AM194*(Cohort_WP!AM192/Cohort_CF!AM192))</f>
        <v>2638181.4147656439</v>
      </c>
      <c r="AN192" s="1">
        <f>IF(Income_CF!AN194="","",(1+'Cost and Benefit Parameters'!$C$17)*Income_CF!AN194*(Cohort_WP!AN192/Cohort_CF!AN192))</f>
        <v>2691634.4840653283</v>
      </c>
      <c r="AO192" s="1">
        <f>IF(Income_CF!AO194="","",(1+'Cost and Benefit Parameters'!$C$17)*Income_CF!AO194*(Cohort_WP!AO192/Cohort_CF!AO192))</f>
        <v>2744523.3756056405</v>
      </c>
      <c r="AP192" s="1">
        <f>IF(Income_CF!AP194="","",(1+'Cost and Benefit Parameters'!$C$17)*Income_CF!AP194*(Cohort_WP!AP192/Cohort_CF!AP192))</f>
        <v>2796772.9326690952</v>
      </c>
      <c r="AQ192" s="1">
        <f>IF(Income_CF!AQ194="","",(1+'Cost and Benefit Parameters'!$C$17)*Income_CF!AQ194*(Cohort_WP!AQ192/Cohort_CF!AQ192))</f>
        <v>2848307.7064522165</v>
      </c>
      <c r="AR192" s="1">
        <f>IF(Income_CF!AR194="","",(1+'Cost and Benefit Parameters'!$C$17)*Income_CF!AR194*(Cohort_WP!AR192/Cohort_CF!AR192))</f>
        <v>2899052.1332187834</v>
      </c>
      <c r="AS192" s="1">
        <f>IF(Income_CF!AS194="","",(1+'Cost and Benefit Parameters'!$C$17)*Income_CF!AS194*(Cohort_WP!AS192/Cohort_CF!AS192))</f>
        <v>2948930.7151185423</v>
      </c>
      <c r="AT192" s="1">
        <f>IF(Income_CF!AT194="","",(1+'Cost and Benefit Parameters'!$C$17)*Income_CF!AT194*(Cohort_WP!AT192/Cohort_CF!AT192))</f>
        <v>2997868.2040823172</v>
      </c>
      <c r="AU192" s="1">
        <f>IF(Income_CF!AU194="","",(1+'Cost and Benefit Parameters'!$C$17)*Income_CF!AU194*(Cohort_WP!AU192/Cohort_CF!AU192))</f>
        <v>3045789.788180992</v>
      </c>
      <c r="AV192" s="1">
        <f>IF(Income_CF!AV194="","",(1+'Cost and Benefit Parameters'!$C$17)*Income_CF!AV194*(Cohort_WP!AV192/Cohort_CF!AV192))</f>
        <v>3092621.2798143378</v>
      </c>
      <c r="AW192" s="1">
        <f>IF(Income_CF!AW194="","",(1+'Cost and Benefit Parameters'!$C$17)*Income_CF!AW194*(Cohort_WP!AW192/Cohort_CF!AW192))</f>
        <v>3138289.3050776632</v>
      </c>
      <c r="AX192" s="1" t="str">
        <f>IF(Income_CF!AX194="","",(1+'Cost and Benefit Parameters'!$C$17)*Income_CF!AX194*(Cohort_WP!AX192/Cohort_CF!AX192))</f>
        <v/>
      </c>
      <c r="AY192" s="1" t="str">
        <f>IF(Income_CF!AY194="","",(1+'Cost and Benefit Parameters'!$C$17)*Income_CF!AY194*(Cohort_WP!AY192/Cohort_CF!AY192))</f>
        <v/>
      </c>
      <c r="AZ192" s="1" t="str">
        <f>IF(Income_CF!AZ194="","",(1+'Cost and Benefit Parameters'!$C$17)*Income_CF!AZ194*(Cohort_WP!AZ192/Cohort_CF!AZ192))</f>
        <v/>
      </c>
      <c r="BA192" s="1" t="str">
        <f>IF(Income_CF!BA194="","",(1+'Cost and Benefit Parameters'!$C$17)*Income_CF!BA194*(Cohort_WP!BA192/Cohort_CF!BA192))</f>
        <v/>
      </c>
      <c r="BB192" s="1" t="str">
        <f>IF(Income_CF!BB194="","",(1+'Cost and Benefit Parameters'!$C$17)*Income_CF!BB194*(Cohort_WP!BB192/Cohort_CF!BB192))</f>
        <v/>
      </c>
      <c r="BC192" s="1" t="str">
        <f>IF(Income_CF!BC194="","",(1+'Cost and Benefit Parameters'!$C$17)*Income_CF!BC194*(Cohort_WP!BC192/Cohort_CF!BC192))</f>
        <v/>
      </c>
      <c r="BD192" s="1" t="str">
        <f>IF(Income_CF!BD194="","",(1+'Cost and Benefit Parameters'!$C$17)*Income_CF!BD194*(Cohort_WP!BD192/Cohort_CF!BD192))</f>
        <v/>
      </c>
      <c r="BE192" s="1" t="str">
        <f>IF(Income_CF!BE194="","",(1+'Cost and Benefit Parameters'!$C$17)*Income_CF!BE194*(Cohort_WP!BE192/Cohort_CF!BE192))</f>
        <v/>
      </c>
      <c r="BF192" s="1" t="str">
        <f>IF(Income_CF!BF194="","",(1+'Cost and Benefit Parameters'!$C$17)*Income_CF!BF194*(Cohort_WP!BF192/Cohort_CF!BF192))</f>
        <v/>
      </c>
      <c r="BG192" s="1" t="str">
        <f>IF(Income_CF!BG194="","",(1+'Cost and Benefit Parameters'!$C$17)*Income_CF!BG194*(Cohort_WP!BG192/Cohort_CF!BG192))</f>
        <v/>
      </c>
      <c r="BH192" s="1" t="str">
        <f>IF(Income_CF!BH194="","",(1+'Cost and Benefit Parameters'!$C$17)*Income_CF!BH194*(Cohort_WP!BH192/Cohort_CF!BH192))</f>
        <v/>
      </c>
      <c r="BI192" s="1" t="str">
        <f>IF(Income_CF!BI194="","",(1+'Cost and Benefit Parameters'!$C$17)*Income_CF!BI194*(Cohort_WP!BI192/Cohort_CF!BI192))</f>
        <v/>
      </c>
      <c r="BJ192" s="1" t="str">
        <f>IF(Income_CF!BJ194="","",(1+'Cost and Benefit Parameters'!$C$17)*Income_CF!BJ194*(Cohort_WP!BJ192/Cohort_CF!BJ192))</f>
        <v/>
      </c>
      <c r="BK192" s="1" t="str">
        <f>IF(Income_CF!BK194="","",(1+'Cost and Benefit Parameters'!$C$17)*Income_CF!BK194*(Cohort_WP!BK192/Cohort_CF!BK192))</f>
        <v/>
      </c>
      <c r="BL192" s="1" t="str">
        <f>IF(Income_CF!BL194="","",(1+'Cost and Benefit Parameters'!$C$17)*Income_CF!BL194*(Cohort_WP!BL192/Cohort_CF!BL192))</f>
        <v/>
      </c>
      <c r="BM192" s="1" t="str">
        <f>IF(Income_CF!BM194="","",(1+'Cost and Benefit Parameters'!$C$17)*Income_CF!BM194*(Cohort_WP!BM192/Cohort_CF!BM192))</f>
        <v/>
      </c>
      <c r="BN192" s="1" t="str">
        <f>IF(Income_CF!BN194="","",(1+'Cost and Benefit Parameters'!$C$17)*Income_CF!BN194*(Cohort_WP!BN192/Cohort_CF!BN192))</f>
        <v/>
      </c>
      <c r="BO192" s="1" t="str">
        <f>IF(Income_CF!BO194="","",(1+'Cost and Benefit Parameters'!$C$17)*Income_CF!BO194*(Cohort_WP!BO192/Cohort_CF!BO192))</f>
        <v/>
      </c>
    </row>
    <row r="193" spans="1:67" x14ac:dyDescent="0.55000000000000004">
      <c r="A193" s="642"/>
      <c r="B193" t="s">
        <v>469</v>
      </c>
      <c r="I193" s="1" t="str">
        <f>IF(Income_CF!I195="","",(1+'Cost and Benefit Parameters'!$C$17)*Income_CF!I195*(Cohort_WP!I193/Cohort_CF!I193))</f>
        <v/>
      </c>
      <c r="J193" s="1" t="str">
        <f>IF(Income_CF!J195="","",(1+'Cost and Benefit Parameters'!$C$17)*Income_CF!J195*(Cohort_WP!J193/Cohort_CF!J193))</f>
        <v/>
      </c>
      <c r="K193" s="1">
        <f>IF(Income_CF!K195="","",(1+'Cost and Benefit Parameters'!$C$17)*Income_CF!K195*(Cohort_WP!K193/Cohort_CF!K193))</f>
        <v>1160027.0907958774</v>
      </c>
      <c r="L193" s="1">
        <f>IF(Income_CF!L195="","",(1+'Cost and Benefit Parameters'!$C$17)*Income_CF!L195*(Cohort_WP!L193/Cohort_CF!L193))</f>
        <v>1205027.226413623</v>
      </c>
      <c r="M193" s="1">
        <f>IF(Income_CF!M195="","",(1+'Cost and Benefit Parameters'!$C$17)*Income_CF!M195*(Cohort_WP!M193/Cohort_CF!M193))</f>
        <v>1251022.1829014767</v>
      </c>
      <c r="N193" s="1">
        <f>IF(Income_CF!N195="","",(1+'Cost and Benefit Parameters'!$C$17)*Income_CF!N195*(Cohort_WP!N193/Cohort_CF!N193))</f>
        <v>1297993.7013699226</v>
      </c>
      <c r="O193" s="1">
        <f>IF(Income_CF!O195="","",(1+'Cost and Benefit Parameters'!$C$17)*Income_CF!O195*(Cohort_WP!O193/Cohort_CF!O193))</f>
        <v>1354156.2517545216</v>
      </c>
      <c r="P193" s="1">
        <f>IF(Income_CF!P195="","",(1+'Cost and Benefit Parameters'!$C$17)*Income_CF!P195*(Cohort_WP!P193/Cohort_CF!P193))</f>
        <v>1402473.3692644043</v>
      </c>
      <c r="Q193" s="1">
        <f>IF(Income_CF!Q195="","",(1+'Cost and Benefit Parameters'!$C$17)*Income_CF!Q195*(Cohort_WP!Q193/Cohort_CF!Q193))</f>
        <v>1451643.223590259</v>
      </c>
      <c r="R193" s="1">
        <f>IF(Income_CF!R195="","",(1+'Cost and Benefit Parameters'!$C$17)*Income_CF!R195*(Cohort_WP!R193/Cohort_CF!R193))</f>
        <v>1501635.691024459</v>
      </c>
      <c r="S193" s="1">
        <f>IF(Income_CF!S195="","",(1+'Cost and Benefit Parameters'!$C$17)*Income_CF!S195*(Cohort_WP!S193/Cohort_CF!S193))</f>
        <v>1552418.0955003391</v>
      </c>
      <c r="T193" s="1">
        <f>IF(Income_CF!T195="","",(1+'Cost and Benefit Parameters'!$C$17)*Income_CF!T195*(Cohort_WP!T193/Cohort_CF!T193))</f>
        <v>1603955.2004397109</v>
      </c>
      <c r="U193" s="1">
        <f>IF(Income_CF!U195="","",(1+'Cost and Benefit Parameters'!$C$17)*Income_CF!U195*(Cohort_WP!U193/Cohort_CF!U193))</f>
        <v>1656209.2081298011</v>
      </c>
      <c r="V193" s="1">
        <f>IF(Income_CF!V195="","",(1+'Cost and Benefit Parameters'!$C$17)*Income_CF!V195*(Cohort_WP!V193/Cohort_CF!V193))</f>
        <v>1709139.7668864052</v>
      </c>
      <c r="W193" s="1">
        <f>IF(Income_CF!W195="","",(1+'Cost and Benefit Parameters'!$C$17)*Income_CF!W195*(Cohort_WP!W193/Cohort_CF!W193))</f>
        <v>1762703.9862354666</v>
      </c>
      <c r="X193" s="1">
        <f>IF(Income_CF!X195="","",(1+'Cost and Benefit Parameters'!$C$17)*Income_CF!X195*(Cohort_WP!X193/Cohort_CF!X193))</f>
        <v>1816856.4603187696</v>
      </c>
      <c r="Y193" s="1">
        <f>IF(Income_CF!Y195="","",(1+'Cost and Benefit Parameters'!$C$17)*Income_CF!Y195*(Cohort_WP!Y193/Cohort_CF!Y193))</f>
        <v>1871549.2997008646</v>
      </c>
      <c r="Z193" s="1">
        <f>IF(Income_CF!Z195="","",(1+'Cost and Benefit Parameters'!$C$17)*Income_CF!Z195*(Cohort_WP!Z193/Cohort_CF!Z193))</f>
        <v>1926732.1717243642</v>
      </c>
      <c r="AA193" s="1">
        <f>IF(Income_CF!AA195="","",(1+'Cost and Benefit Parameters'!$C$17)*Income_CF!AA195*(Cohort_WP!AA193/Cohort_CF!AA193))</f>
        <v>1982352.3495285674</v>
      </c>
      <c r="AB193" s="1">
        <f>IF(Income_CF!AB195="","",(1+'Cost and Benefit Parameters'!$C$17)*Income_CF!AB195*(Cohort_WP!AB193/Cohort_CF!AB193))</f>
        <v>2038354.7698133173</v>
      </c>
      <c r="AC193" s="1">
        <f>IF(Income_CF!AC195="","",(1+'Cost and Benefit Parameters'!$C$17)*Income_CF!AC195*(Cohort_WP!AC193/Cohort_CF!AC193))</f>
        <v>2094682.0993948467</v>
      </c>
      <c r="AD193" s="1">
        <f>IF(Income_CF!AD195="","",(1+'Cost and Benefit Parameters'!$C$17)*Income_CF!AD195*(Cohort_WP!AD193/Cohort_CF!AD193))</f>
        <v>2151274.8105645622</v>
      </c>
      <c r="AE193" s="1">
        <f>IF(Income_CF!AE195="","",(1+'Cost and Benefit Parameters'!$C$17)*Income_CF!AE195*(Cohort_WP!AE193/Cohort_CF!AE193))</f>
        <v>2208071.2652243832</v>
      </c>
      <c r="AF193" s="1">
        <f>IF(Income_CF!AF195="","",(1+'Cost and Benefit Parameters'!$C$17)*Income_CF!AF195*(Cohort_WP!AF193/Cohort_CF!AF193))</f>
        <v>2265007.8077343251</v>
      </c>
      <c r="AG193" s="1">
        <f>IF(Income_CF!AG195="","",(1+'Cost and Benefit Parameters'!$C$17)*Income_CF!AG195*(Cohort_WP!AG193/Cohort_CF!AG193))</f>
        <v>2322018.8663689629</v>
      </c>
      <c r="AH193" s="1">
        <f>IF(Income_CF!AH195="","",(1+'Cost and Benefit Parameters'!$C$17)*Income_CF!AH195*(Cohort_WP!AH193/Cohort_CF!AH193))</f>
        <v>2379037.0632403512</v>
      </c>
      <c r="AI193" s="1">
        <f>IF(Income_CF!AI195="","",(1+'Cost and Benefit Parameters'!$C$17)*Income_CF!AI195*(Cohort_WP!AI193/Cohort_CF!AI193))</f>
        <v>2435993.3325050506</v>
      </c>
      <c r="AJ193" s="1">
        <f>IF(Income_CF!AJ195="","",(1+'Cost and Benefit Parameters'!$C$17)*Income_CF!AJ195*(Cohort_WP!AJ193/Cohort_CF!AJ193))</f>
        <v>2492817.0466330107</v>
      </c>
      <c r="AK193" s="1">
        <f>IF(Income_CF!AK195="","",(1+'Cost and Benefit Parameters'!$C$17)*Income_CF!AK195*(Cohort_WP!AK193/Cohort_CF!AK193))</f>
        <v>2549436.1504765828</v>
      </c>
      <c r="AL193" s="1">
        <f>IF(Income_CF!AL195="","",(1+'Cost and Benefit Parameters'!$C$17)*Income_CF!AL195*(Cohort_WP!AL193/Cohort_CF!AL193))</f>
        <v>2605777.3028380657</v>
      </c>
      <c r="AM193" s="1">
        <f>IF(Income_CF!AM195="","",(1+'Cost and Benefit Parameters'!$C$17)*Income_CF!AM195*(Cohort_WP!AM193/Cohort_CF!AM193))</f>
        <v>2661766.0251955953</v>
      </c>
      <c r="AN193" s="1">
        <f>IF(Income_CF!AN195="","",(1+'Cost and Benefit Parameters'!$C$17)*Income_CF!AN195*(Cohort_WP!AN193/Cohort_CF!AN193))</f>
        <v>2717326.8572086124</v>
      </c>
      <c r="AO193" s="1">
        <f>IF(Income_CF!AO195="","",(1+'Cost and Benefit Parameters'!$C$17)*Income_CF!AO195*(Cohort_WP!AO193/Cohort_CF!AO193))</f>
        <v>2772383.5185872889</v>
      </c>
      <c r="AP193" s="1">
        <f>IF(Income_CF!AP195="","",(1+'Cost and Benefit Parameters'!$C$17)*Income_CF!AP195*(Cohort_WP!AP193/Cohort_CF!AP193))</f>
        <v>2826859.0768738096</v>
      </c>
      <c r="AQ193" s="1">
        <f>IF(Income_CF!AQ195="","",(1+'Cost and Benefit Parameters'!$C$17)*Income_CF!AQ195*(Cohort_WP!AQ193/Cohort_CF!AQ193))</f>
        <v>2880676.1206491678</v>
      </c>
      <c r="AR193" s="1">
        <f>IF(Income_CF!AR195="","",(1+'Cost and Benefit Parameters'!$C$17)*Income_CF!AR195*(Cohort_WP!AR193/Cohort_CF!AR193))</f>
        <v>2933756.9376457827</v>
      </c>
      <c r="AS193" s="1">
        <f>IF(Income_CF!AS195="","",(1+'Cost and Benefit Parameters'!$C$17)*Income_CF!AS195*(Cohort_WP!AS193/Cohort_CF!AS193))</f>
        <v>2986023.6972153471</v>
      </c>
      <c r="AT193" s="1">
        <f>IF(Income_CF!AT195="","",(1+'Cost and Benefit Parameters'!$C$17)*Income_CF!AT195*(Cohort_WP!AT193/Cohort_CF!AT193))</f>
        <v>3037398.6365720984</v>
      </c>
      <c r="AU193" s="1">
        <f>IF(Income_CF!AU195="","",(1+'Cost and Benefit Parameters'!$C$17)*Income_CF!AU195*(Cohort_WP!AU193/Cohort_CF!AU193))</f>
        <v>3087804.2502047871</v>
      </c>
      <c r="AV193" s="1">
        <f>IF(Income_CF!AV195="","",(1+'Cost and Benefit Parameters'!$C$17)*Income_CF!AV195*(Cohort_WP!AV193/Cohort_CF!AV193))</f>
        <v>3137163.4818264223</v>
      </c>
      <c r="AW193" s="1">
        <f>IF(Income_CF!AW195="","",(1+'Cost and Benefit Parameters'!$C$17)*Income_CF!AW195*(Cohort_WP!AW193/Cohort_CF!AW193))</f>
        <v>3185399.9182087677</v>
      </c>
      <c r="AX193" s="1">
        <f>IF(Income_CF!AX195="","",(1+'Cost and Benefit Parameters'!$C$17)*Income_CF!AX195*(Cohort_WP!AX193/Cohort_CF!AX193))</f>
        <v>3232437.9842299935</v>
      </c>
      <c r="AY193" s="1" t="str">
        <f>IF(Income_CF!AY195="","",(1+'Cost and Benefit Parameters'!$C$17)*Income_CF!AY195*(Cohort_WP!AY193/Cohort_CF!AY193))</f>
        <v/>
      </c>
      <c r="AZ193" s="1" t="str">
        <f>IF(Income_CF!AZ195="","",(1+'Cost and Benefit Parameters'!$C$17)*Income_CF!AZ195*(Cohort_WP!AZ193/Cohort_CF!AZ193))</f>
        <v/>
      </c>
      <c r="BA193" s="1" t="str">
        <f>IF(Income_CF!BA195="","",(1+'Cost and Benefit Parameters'!$C$17)*Income_CF!BA195*(Cohort_WP!BA193/Cohort_CF!BA193))</f>
        <v/>
      </c>
      <c r="BB193" s="1" t="str">
        <f>IF(Income_CF!BB195="","",(1+'Cost and Benefit Parameters'!$C$17)*Income_CF!BB195*(Cohort_WP!BB193/Cohort_CF!BB193))</f>
        <v/>
      </c>
      <c r="BC193" s="1" t="str">
        <f>IF(Income_CF!BC195="","",(1+'Cost and Benefit Parameters'!$C$17)*Income_CF!BC195*(Cohort_WP!BC193/Cohort_CF!BC193))</f>
        <v/>
      </c>
      <c r="BD193" s="1" t="str">
        <f>IF(Income_CF!BD195="","",(1+'Cost and Benefit Parameters'!$C$17)*Income_CF!BD195*(Cohort_WP!BD193/Cohort_CF!BD193))</f>
        <v/>
      </c>
      <c r="BE193" s="1" t="str">
        <f>IF(Income_CF!BE195="","",(1+'Cost and Benefit Parameters'!$C$17)*Income_CF!BE195*(Cohort_WP!BE193/Cohort_CF!BE193))</f>
        <v/>
      </c>
      <c r="BF193" s="1" t="str">
        <f>IF(Income_CF!BF195="","",(1+'Cost and Benefit Parameters'!$C$17)*Income_CF!BF195*(Cohort_WP!BF193/Cohort_CF!BF193))</f>
        <v/>
      </c>
      <c r="BG193" s="1" t="str">
        <f>IF(Income_CF!BG195="","",(1+'Cost and Benefit Parameters'!$C$17)*Income_CF!BG195*(Cohort_WP!BG193/Cohort_CF!BG193))</f>
        <v/>
      </c>
      <c r="BH193" s="1" t="str">
        <f>IF(Income_CF!BH195="","",(1+'Cost and Benefit Parameters'!$C$17)*Income_CF!BH195*(Cohort_WP!BH193/Cohort_CF!BH193))</f>
        <v/>
      </c>
      <c r="BI193" s="1" t="str">
        <f>IF(Income_CF!BI195="","",(1+'Cost and Benefit Parameters'!$C$17)*Income_CF!BI195*(Cohort_WP!BI193/Cohort_CF!BI193))</f>
        <v/>
      </c>
      <c r="BJ193" s="1" t="str">
        <f>IF(Income_CF!BJ195="","",(1+'Cost and Benefit Parameters'!$C$17)*Income_CF!BJ195*(Cohort_WP!BJ193/Cohort_CF!BJ193))</f>
        <v/>
      </c>
      <c r="BK193" s="1" t="str">
        <f>IF(Income_CF!BK195="","",(1+'Cost and Benefit Parameters'!$C$17)*Income_CF!BK195*(Cohort_WP!BK193/Cohort_CF!BK193))</f>
        <v/>
      </c>
      <c r="BL193" s="1" t="str">
        <f>IF(Income_CF!BL195="","",(1+'Cost and Benefit Parameters'!$C$17)*Income_CF!BL195*(Cohort_WP!BL193/Cohort_CF!BL193))</f>
        <v/>
      </c>
      <c r="BM193" s="1" t="str">
        <f>IF(Income_CF!BM195="","",(1+'Cost and Benefit Parameters'!$C$17)*Income_CF!BM195*(Cohort_WP!BM193/Cohort_CF!BM193))</f>
        <v/>
      </c>
      <c r="BN193" s="1" t="str">
        <f>IF(Income_CF!BN195="","",(1+'Cost and Benefit Parameters'!$C$17)*Income_CF!BN195*(Cohort_WP!BN193/Cohort_CF!BN193))</f>
        <v/>
      </c>
      <c r="BO193" s="1" t="str">
        <f>IF(Income_CF!BO195="","",(1+'Cost and Benefit Parameters'!$C$17)*Income_CF!BO195*(Cohort_WP!BO193/Cohort_CF!BO193))</f>
        <v/>
      </c>
    </row>
    <row r="194" spans="1:67" x14ac:dyDescent="0.55000000000000004">
      <c r="A194" s="642"/>
      <c r="B194" t="s">
        <v>470</v>
      </c>
      <c r="I194" s="1" t="str">
        <f>IF(Income_CF!I196="","",(1+'Cost and Benefit Parameters'!$C$17)*Income_CF!I196*(Cohort_WP!I194/Cohort_CF!I194))</f>
        <v/>
      </c>
      <c r="J194" s="1" t="str">
        <f>IF(Income_CF!J196="","",(1+'Cost and Benefit Parameters'!$C$17)*Income_CF!J196*(Cohort_WP!J194/Cohort_CF!J194))</f>
        <v/>
      </c>
      <c r="K194" s="1" t="str">
        <f>IF(Income_CF!K196="","",(1+'Cost and Benefit Parameters'!$C$17)*Income_CF!K196*(Cohort_WP!K194/Cohort_CF!K194))</f>
        <v/>
      </c>
      <c r="L194" s="1">
        <f>IF(Income_CF!L196="","",(1+'Cost and Benefit Parameters'!$C$17)*Income_CF!L196*(Cohort_WP!L194/Cohort_CF!L194))</f>
        <v>1194827.9035197538</v>
      </c>
      <c r="M194" s="1">
        <f>IF(Income_CF!M196="","",(1+'Cost and Benefit Parameters'!$C$17)*Income_CF!M196*(Cohort_WP!M194/Cohort_CF!M194))</f>
        <v>1241178.0432060319</v>
      </c>
      <c r="N194" s="1">
        <f>IF(Income_CF!N196="","",(1+'Cost and Benefit Parameters'!$C$17)*Income_CF!N196*(Cohort_WP!N194/Cohort_CF!N194))</f>
        <v>1288552.8483885208</v>
      </c>
      <c r="O194" s="1">
        <f>IF(Income_CF!O196="","",(1+'Cost and Benefit Parameters'!$C$17)*Income_CF!O196*(Cohort_WP!O194/Cohort_CF!O194))</f>
        <v>1336933.5124110207</v>
      </c>
      <c r="P194" s="1">
        <f>IF(Income_CF!P196="","",(1+'Cost and Benefit Parameters'!$C$17)*Income_CF!P196*(Cohort_WP!P194/Cohort_CF!P194))</f>
        <v>1394780.9393071572</v>
      </c>
      <c r="Q194" s="1">
        <f>IF(Income_CF!Q196="","",(1+'Cost and Benefit Parameters'!$C$17)*Income_CF!Q196*(Cohort_WP!Q194/Cohort_CF!Q194))</f>
        <v>1444547.5703423365</v>
      </c>
      <c r="R194" s="1">
        <f>IF(Income_CF!R196="","",(1+'Cost and Benefit Parameters'!$C$17)*Income_CF!R196*(Cohort_WP!R194/Cohort_CF!R194))</f>
        <v>1495192.5202979667</v>
      </c>
      <c r="S194" s="1">
        <f>IF(Income_CF!S196="","",(1+'Cost and Benefit Parameters'!$C$17)*Income_CF!S196*(Cohort_WP!S194/Cohort_CF!S194))</f>
        <v>1546684.7617551927</v>
      </c>
      <c r="T194" s="1">
        <f>IF(Income_CF!T196="","",(1+'Cost and Benefit Parameters'!$C$17)*Income_CF!T196*(Cohort_WP!T194/Cohort_CF!T194))</f>
        <v>1598990.638365349</v>
      </c>
      <c r="U194" s="1">
        <f>IF(Income_CF!U196="","",(1+'Cost and Benefit Parameters'!$C$17)*Income_CF!U196*(Cohort_WP!U194/Cohort_CF!U194))</f>
        <v>1652073.8564529023</v>
      </c>
      <c r="V194" s="1">
        <f>IF(Income_CF!V196="","",(1+'Cost and Benefit Parameters'!$C$17)*Income_CF!V196*(Cohort_WP!V194/Cohort_CF!V194))</f>
        <v>1705895.4843736948</v>
      </c>
      <c r="W194" s="1">
        <f>IF(Income_CF!W196="","",(1+'Cost and Benefit Parameters'!$C$17)*Income_CF!W196*(Cohort_WP!W194/Cohort_CF!W194))</f>
        <v>1760413.9598929973</v>
      </c>
      <c r="X194" s="1">
        <f>IF(Income_CF!X196="","",(1+'Cost and Benefit Parameters'!$C$17)*Income_CF!X196*(Cohort_WP!X194/Cohort_CF!X194))</f>
        <v>1815585.1058225303</v>
      </c>
      <c r="Y194" s="1">
        <f>IF(Income_CF!Y196="","",(1+'Cost and Benefit Parameters'!$C$17)*Income_CF!Y196*(Cohort_WP!Y194/Cohort_CF!Y194))</f>
        <v>1871362.1541283329</v>
      </c>
      <c r="Z194" s="1">
        <f>IF(Income_CF!Z196="","",(1+'Cost and Benefit Parameters'!$C$17)*Income_CF!Z196*(Cohort_WP!Z194/Cohort_CF!Z194))</f>
        <v>1927695.7786918904</v>
      </c>
      <c r="AA194" s="1">
        <f>IF(Income_CF!AA196="","",(1+'Cost and Benefit Parameters'!$C$17)*Income_CF!AA196*(Cohort_WP!AA194/Cohort_CF!AA194))</f>
        <v>1984534.1368760949</v>
      </c>
      <c r="AB194" s="1">
        <f>IF(Income_CF!AB196="","",(1+'Cost and Benefit Parameters'!$C$17)*Income_CF!AB196*(Cohort_WP!AB194/Cohort_CF!AB194))</f>
        <v>2041822.9200144242</v>
      </c>
      <c r="AC194" s="1">
        <f>IF(Income_CF!AC196="","",(1+'Cost and Benefit Parameters'!$C$17)*Income_CF!AC196*(Cohort_WP!AC194/Cohort_CF!AC194))</f>
        <v>2099505.4129077173</v>
      </c>
      <c r="AD194" s="1">
        <f>IF(Income_CF!AD196="","",(1+'Cost and Benefit Parameters'!$C$17)*Income_CF!AD196*(Cohort_WP!AD194/Cohort_CF!AD194))</f>
        <v>2157522.5623766915</v>
      </c>
      <c r="AE194" s="1">
        <f>IF(Income_CF!AE196="","",(1+'Cost and Benefit Parameters'!$C$17)*Income_CF!AE196*(Cohort_WP!AE194/Cohort_CF!AE194))</f>
        <v>2215813.0548814987</v>
      </c>
      <c r="AF194" s="1">
        <f>IF(Income_CF!AF196="","",(1+'Cost and Benefit Parameters'!$C$17)*Income_CF!AF196*(Cohort_WP!AF194/Cohort_CF!AF194))</f>
        <v>2274313.4031811152</v>
      </c>
      <c r="AG194" s="1">
        <f>IF(Income_CF!AG196="","",(1+'Cost and Benefit Parameters'!$C$17)*Income_CF!AG196*(Cohort_WP!AG194/Cohort_CF!AG194))</f>
        <v>2332958.041966354</v>
      </c>
      <c r="AH194" s="1">
        <f>IF(Income_CF!AH196="","",(1+'Cost and Benefit Parameters'!$C$17)*Income_CF!AH196*(Cohort_WP!AH194/Cohort_CF!AH194))</f>
        <v>2391679.4323600316</v>
      </c>
      <c r="AI194" s="1">
        <f>IF(Income_CF!AI196="","",(1+'Cost and Benefit Parameters'!$C$17)*Income_CF!AI196*(Cohort_WP!AI194/Cohort_CF!AI194))</f>
        <v>2450408.1751375613</v>
      </c>
      <c r="AJ194" s="1">
        <f>IF(Income_CF!AJ196="","",(1+'Cost and Benefit Parameters'!$C$17)*Income_CF!AJ196*(Cohort_WP!AJ194/Cohort_CF!AJ194))</f>
        <v>2509073.1324802013</v>
      </c>
      <c r="AK194" s="1">
        <f>IF(Income_CF!AK196="","",(1+'Cost and Benefit Parameters'!$C$17)*Income_CF!AK196*(Cohort_WP!AK194/Cohort_CF!AK194))</f>
        <v>2567601.5580320014</v>
      </c>
      <c r="AL194" s="1">
        <f>IF(Income_CF!AL196="","",(1+'Cost and Benefit Parameters'!$C$17)*Income_CF!AL196*(Cohort_WP!AL194/Cohort_CF!AL194))</f>
        <v>2625919.2349908794</v>
      </c>
      <c r="AM194" s="1">
        <f>IF(Income_CF!AM196="","",(1+'Cost and Benefit Parameters'!$C$17)*Income_CF!AM196*(Cohort_WP!AM194/Cohort_CF!AM194))</f>
        <v>2683950.6219232078</v>
      </c>
      <c r="AN194" s="1">
        <f>IF(Income_CF!AN196="","",(1+'Cost and Benefit Parameters'!$C$17)*Income_CF!AN196*(Cohort_WP!AN194/Cohort_CF!AN194))</f>
        <v>2741619.0059514623</v>
      </c>
      <c r="AO194" s="1">
        <f>IF(Income_CF!AO196="","",(1+'Cost and Benefit Parameters'!$C$17)*Income_CF!AO196*(Cohort_WP!AO194/Cohort_CF!AO194))</f>
        <v>2798846.6629248713</v>
      </c>
      <c r="AP194" s="1">
        <f>IF(Income_CF!AP196="","",(1+'Cost and Benefit Parameters'!$C$17)*Income_CF!AP196*(Cohort_WP!AP194/Cohort_CF!AP194))</f>
        <v>2855555.0241449079</v>
      </c>
      <c r="AQ194" s="1">
        <f>IF(Income_CF!AQ196="","",(1+'Cost and Benefit Parameters'!$C$17)*Income_CF!AQ196*(Cohort_WP!AQ194/Cohort_CF!AQ194))</f>
        <v>2911664.8491800232</v>
      </c>
      <c r="AR194" s="1">
        <f>IF(Income_CF!AR196="","",(1+'Cost and Benefit Parameters'!$C$17)*Income_CF!AR196*(Cohort_WP!AR194/Cohort_CF!AR194))</f>
        <v>2967096.4042686424</v>
      </c>
      <c r="AS194" s="1">
        <f>IF(Income_CF!AS196="","",(1+'Cost and Benefit Parameters'!$C$17)*Income_CF!AS196*(Cohort_WP!AS194/Cohort_CF!AS194))</f>
        <v>3021769.645775157</v>
      </c>
      <c r="AT194" s="1">
        <f>IF(Income_CF!AT196="","",(1+'Cost and Benefit Parameters'!$C$17)*Income_CF!AT196*(Cohort_WP!AT194/Cohort_CF!AT194))</f>
        <v>3075604.4081318066</v>
      </c>
      <c r="AU194" s="1">
        <f>IF(Income_CF!AU196="","",(1+'Cost and Benefit Parameters'!$C$17)*Income_CF!AU196*(Cohort_WP!AU194/Cohort_CF!AU194))</f>
        <v>3128520.5956692612</v>
      </c>
      <c r="AV194" s="1">
        <f>IF(Income_CF!AV196="","",(1+'Cost and Benefit Parameters'!$C$17)*Income_CF!AV196*(Cohort_WP!AV194/Cohort_CF!AV194))</f>
        <v>3180438.377710931</v>
      </c>
      <c r="AW194" s="1">
        <f>IF(Income_CF!AW196="","",(1+'Cost and Benefit Parameters'!$C$17)*Income_CF!AW196*(Cohort_WP!AW194/Cohort_CF!AW194))</f>
        <v>3231278.3862812147</v>
      </c>
      <c r="AX194" s="1">
        <f>IF(Income_CF!AX196="","",(1+'Cost and Benefit Parameters'!$C$17)*Income_CF!AX196*(Cohort_WP!AX194/Cohort_CF!AX194))</f>
        <v>3280961.9157550302</v>
      </c>
      <c r="AY194" s="1">
        <f>IF(Income_CF!AY196="","",(1+'Cost and Benefit Parameters'!$C$17)*Income_CF!AY196*(Cohort_WP!AY194/Cohort_CF!AY194))</f>
        <v>3329411.123756893</v>
      </c>
      <c r="AZ194" s="1" t="str">
        <f>IF(Income_CF!AZ196="","",(1+'Cost and Benefit Parameters'!$C$17)*Income_CF!AZ196*(Cohort_WP!AZ194/Cohort_CF!AZ194))</f>
        <v/>
      </c>
      <c r="BA194" s="1" t="str">
        <f>IF(Income_CF!BA196="","",(1+'Cost and Benefit Parameters'!$C$17)*Income_CF!BA196*(Cohort_WP!BA194/Cohort_CF!BA194))</f>
        <v/>
      </c>
      <c r="BB194" s="1" t="str">
        <f>IF(Income_CF!BB196="","",(1+'Cost and Benefit Parameters'!$C$17)*Income_CF!BB196*(Cohort_WP!BB194/Cohort_CF!BB194))</f>
        <v/>
      </c>
      <c r="BC194" s="1" t="str">
        <f>IF(Income_CF!BC196="","",(1+'Cost and Benefit Parameters'!$C$17)*Income_CF!BC196*(Cohort_WP!BC194/Cohort_CF!BC194))</f>
        <v/>
      </c>
      <c r="BD194" s="1" t="str">
        <f>IF(Income_CF!BD196="","",(1+'Cost and Benefit Parameters'!$C$17)*Income_CF!BD196*(Cohort_WP!BD194/Cohort_CF!BD194))</f>
        <v/>
      </c>
      <c r="BE194" s="1" t="str">
        <f>IF(Income_CF!BE196="","",(1+'Cost and Benefit Parameters'!$C$17)*Income_CF!BE196*(Cohort_WP!BE194/Cohort_CF!BE194))</f>
        <v/>
      </c>
      <c r="BF194" s="1" t="str">
        <f>IF(Income_CF!BF196="","",(1+'Cost and Benefit Parameters'!$C$17)*Income_CF!BF196*(Cohort_WP!BF194/Cohort_CF!BF194))</f>
        <v/>
      </c>
      <c r="BG194" s="1" t="str">
        <f>IF(Income_CF!BG196="","",(1+'Cost and Benefit Parameters'!$C$17)*Income_CF!BG196*(Cohort_WP!BG194/Cohort_CF!BG194))</f>
        <v/>
      </c>
      <c r="BH194" s="1" t="str">
        <f>IF(Income_CF!BH196="","",(1+'Cost and Benefit Parameters'!$C$17)*Income_CF!BH196*(Cohort_WP!BH194/Cohort_CF!BH194))</f>
        <v/>
      </c>
      <c r="BI194" s="1" t="str">
        <f>IF(Income_CF!BI196="","",(1+'Cost and Benefit Parameters'!$C$17)*Income_CF!BI196*(Cohort_WP!BI194/Cohort_CF!BI194))</f>
        <v/>
      </c>
      <c r="BJ194" s="1" t="str">
        <f>IF(Income_CF!BJ196="","",(1+'Cost and Benefit Parameters'!$C$17)*Income_CF!BJ196*(Cohort_WP!BJ194/Cohort_CF!BJ194))</f>
        <v/>
      </c>
      <c r="BK194" s="1" t="str">
        <f>IF(Income_CF!BK196="","",(1+'Cost and Benefit Parameters'!$C$17)*Income_CF!BK196*(Cohort_WP!BK194/Cohort_CF!BK194))</f>
        <v/>
      </c>
      <c r="BL194" s="1" t="str">
        <f>IF(Income_CF!BL196="","",(1+'Cost and Benefit Parameters'!$C$17)*Income_CF!BL196*(Cohort_WP!BL194/Cohort_CF!BL194))</f>
        <v/>
      </c>
      <c r="BM194" s="1" t="str">
        <f>IF(Income_CF!BM196="","",(1+'Cost and Benefit Parameters'!$C$17)*Income_CF!BM196*(Cohort_WP!BM194/Cohort_CF!BM194))</f>
        <v/>
      </c>
      <c r="BN194" s="1" t="str">
        <f>IF(Income_CF!BN196="","",(1+'Cost and Benefit Parameters'!$C$17)*Income_CF!BN196*(Cohort_WP!BN194/Cohort_CF!BN194))</f>
        <v/>
      </c>
      <c r="BO194" s="1" t="str">
        <f>IF(Income_CF!BO196="","",(1+'Cost and Benefit Parameters'!$C$17)*Income_CF!BO196*(Cohort_WP!BO194/Cohort_CF!BO194))</f>
        <v/>
      </c>
    </row>
    <row r="195" spans="1:67" x14ac:dyDescent="0.55000000000000004">
      <c r="A195" s="642"/>
      <c r="B195" t="s">
        <v>471</v>
      </c>
      <c r="I195" s="1" t="str">
        <f>IF(Income_CF!I197="","",(1+'Cost and Benefit Parameters'!$C$17)*Income_CF!I197*(Cohort_WP!I195/Cohort_CF!I195))</f>
        <v/>
      </c>
      <c r="J195" s="1" t="str">
        <f>IF(Income_CF!J197="","",(1+'Cost and Benefit Parameters'!$C$17)*Income_CF!J197*(Cohort_WP!J195/Cohort_CF!J195))</f>
        <v/>
      </c>
      <c r="K195" s="1" t="str">
        <f>IF(Income_CF!K197="","",(1+'Cost and Benefit Parameters'!$C$17)*Income_CF!K197*(Cohort_WP!K195/Cohort_CF!K195))</f>
        <v/>
      </c>
      <c r="L195" s="1" t="str">
        <f>IF(Income_CF!L197="","",(1+'Cost and Benefit Parameters'!$C$17)*Income_CF!L197*(Cohort_WP!L195/Cohort_CF!L195))</f>
        <v/>
      </c>
      <c r="M195" s="1">
        <f>IF(Income_CF!M197="","",(1+'Cost and Benefit Parameters'!$C$17)*Income_CF!M197*(Cohort_WP!M195/Cohort_CF!M195))</f>
        <v>1230672.7406253463</v>
      </c>
      <c r="N195" s="1">
        <f>IF(Income_CF!N197="","",(1+'Cost and Benefit Parameters'!$C$17)*Income_CF!N197*(Cohort_WP!N195/Cohort_CF!N195))</f>
        <v>1278413.3845022125</v>
      </c>
      <c r="O195" s="1">
        <f>IF(Income_CF!O197="","",(1+'Cost and Benefit Parameters'!$C$17)*Income_CF!O197*(Cohort_WP!O195/Cohort_CF!O195))</f>
        <v>1327209.4338401766</v>
      </c>
      <c r="P195" s="1">
        <f>IF(Income_CF!P197="","",(1+'Cost and Benefit Parameters'!$C$17)*Income_CF!P197*(Cohort_WP!P195/Cohort_CF!P195))</f>
        <v>1377041.517783351</v>
      </c>
      <c r="Q195" s="1">
        <f>IF(Income_CF!Q197="","",(1+'Cost and Benefit Parameters'!$C$17)*Income_CF!Q197*(Cohort_WP!Q195/Cohort_CF!Q195))</f>
        <v>1436624.3674863721</v>
      </c>
      <c r="R195" s="1">
        <f>IF(Income_CF!R197="","",(1+'Cost and Benefit Parameters'!$C$17)*Income_CF!R197*(Cohort_WP!R195/Cohort_CF!R195))</f>
        <v>1487883.9974526064</v>
      </c>
      <c r="S195" s="1">
        <f>IF(Income_CF!S197="","",(1+'Cost and Benefit Parameters'!$C$17)*Income_CF!S197*(Cohort_WP!S195/Cohort_CF!S195))</f>
        <v>1540048.2959069056</v>
      </c>
      <c r="T195" s="1">
        <f>IF(Income_CF!T197="","",(1+'Cost and Benefit Parameters'!$C$17)*Income_CF!T197*(Cohort_WP!T195/Cohort_CF!T195))</f>
        <v>1593085.3046078486</v>
      </c>
      <c r="U195" s="1">
        <f>IF(Income_CF!U197="","",(1+'Cost and Benefit Parameters'!$C$17)*Income_CF!U197*(Cohort_WP!U195/Cohort_CF!U195))</f>
        <v>1646960.3575163097</v>
      </c>
      <c r="V195" s="1">
        <f>IF(Income_CF!V197="","",(1+'Cost and Benefit Parameters'!$C$17)*Income_CF!V197*(Cohort_WP!V195/Cohort_CF!V195))</f>
        <v>1701636.0721464891</v>
      </c>
      <c r="W195" s="1">
        <f>IF(Income_CF!W197="","",(1+'Cost and Benefit Parameters'!$C$17)*Income_CF!W197*(Cohort_WP!W195/Cohort_CF!W195))</f>
        <v>1757072.3489049058</v>
      </c>
      <c r="X195" s="1">
        <f>IF(Income_CF!X197="","",(1+'Cost and Benefit Parameters'!$C$17)*Income_CF!X197*(Cohort_WP!X195/Cohort_CF!X195))</f>
        <v>1813226.3786897874</v>
      </c>
      <c r="Y195" s="1">
        <f>IF(Income_CF!Y197="","",(1+'Cost and Benefit Parameters'!$C$17)*Income_CF!Y197*(Cohort_WP!Y195/Cohort_CF!Y195))</f>
        <v>1870052.6589972063</v>
      </c>
      <c r="Z195" s="1">
        <f>IF(Income_CF!Z197="","",(1+'Cost and Benefit Parameters'!$C$17)*Income_CF!Z197*(Cohort_WP!Z195/Cohort_CF!Z195))</f>
        <v>1927503.0187521828</v>
      </c>
      <c r="AA195" s="1">
        <f>IF(Income_CF!AA197="","",(1+'Cost and Benefit Parameters'!$C$17)*Income_CF!AA197*(Cohort_WP!AA195/Cohort_CF!AA195))</f>
        <v>1985526.652052647</v>
      </c>
      <c r="AB195" s="1">
        <f>IF(Income_CF!AB197="","",(1+'Cost and Benefit Parameters'!$C$17)*Income_CF!AB197*(Cohort_WP!AB195/Cohort_CF!AB195))</f>
        <v>2044070.1609823778</v>
      </c>
      <c r="AC195" s="1">
        <f>IF(Income_CF!AC197="","",(1+'Cost and Benefit Parameters'!$C$17)*Income_CF!AC197*(Cohort_WP!AC195/Cohort_CF!AC195))</f>
        <v>2103077.6076148571</v>
      </c>
      <c r="AD195" s="1">
        <f>IF(Income_CF!AD197="","",(1+'Cost and Benefit Parameters'!$C$17)*Income_CF!AD197*(Cohort_WP!AD195/Cohort_CF!AD195))</f>
        <v>2162490.5752949482</v>
      </c>
      <c r="AE195" s="1">
        <f>IF(Income_CF!AE197="","",(1+'Cost and Benefit Parameters'!$C$17)*Income_CF!AE197*(Cohort_WP!AE195/Cohort_CF!AE195))</f>
        <v>2222248.2392479926</v>
      </c>
      <c r="AF195" s="1">
        <f>IF(Income_CF!AF197="","",(1+'Cost and Benefit Parameters'!$C$17)*Income_CF!AF197*(Cohort_WP!AF195/Cohort_CF!AF195))</f>
        <v>2282287.4465279439</v>
      </c>
      <c r="AG195" s="1">
        <f>IF(Income_CF!AG197="","",(1+'Cost and Benefit Parameters'!$C$17)*Income_CF!AG197*(Cohort_WP!AG195/Cohort_CF!AG195))</f>
        <v>2342542.8052765485</v>
      </c>
      <c r="AH195" s="1">
        <f>IF(Income_CF!AH197="","",(1+'Cost and Benefit Parameters'!$C$17)*Income_CF!AH197*(Cohort_WP!AH195/Cohort_CF!AH195))</f>
        <v>2402946.783225345</v>
      </c>
      <c r="AI195" s="1">
        <f>IF(Income_CF!AI197="","",(1+'Cost and Benefit Parameters'!$C$17)*Income_CF!AI197*(Cohort_WP!AI195/Cohort_CF!AI195))</f>
        <v>2463429.8153308323</v>
      </c>
      <c r="AJ195" s="1">
        <f>IF(Income_CF!AJ197="","",(1+'Cost and Benefit Parameters'!$C$17)*Income_CF!AJ197*(Cohort_WP!AJ195/Cohort_CF!AJ195))</f>
        <v>2523920.4203916877</v>
      </c>
      <c r="AK195" s="1">
        <f>IF(Income_CF!AK197="","",(1+'Cost and Benefit Parameters'!$C$17)*Income_CF!AK197*(Cohort_WP!AK195/Cohort_CF!AK195))</f>
        <v>2584345.3264546087</v>
      </c>
      <c r="AL195" s="1">
        <f>IF(Income_CF!AL197="","",(1+'Cost and Benefit Parameters'!$C$17)*Income_CF!AL197*(Cohort_WP!AL195/Cohort_CF!AL195))</f>
        <v>2644629.6047729612</v>
      </c>
      <c r="AM195" s="1">
        <f>IF(Income_CF!AM197="","",(1+'Cost and Benefit Parameters'!$C$17)*Income_CF!AM197*(Cohort_WP!AM195/Cohort_CF!AM195))</f>
        <v>2704696.812040606</v>
      </c>
      <c r="AN195" s="1">
        <f>IF(Income_CF!AN197="","",(1+'Cost and Benefit Parameters'!$C$17)*Income_CF!AN197*(Cohort_WP!AN195/Cohort_CF!AN195))</f>
        <v>2764469.1405809033</v>
      </c>
      <c r="AO195" s="1">
        <f>IF(Income_CF!AO197="","",(1+'Cost and Benefit Parameters'!$C$17)*Income_CF!AO197*(Cohort_WP!AO195/Cohort_CF!AO195))</f>
        <v>2823867.5761300069</v>
      </c>
      <c r="AP195" s="1">
        <f>IF(Income_CF!AP197="","",(1+'Cost and Benefit Parameters'!$C$17)*Income_CF!AP197*(Cohort_WP!AP195/Cohort_CF!AP195))</f>
        <v>2882812.0628126175</v>
      </c>
      <c r="AQ195" s="1">
        <f>IF(Income_CF!AQ197="","",(1+'Cost and Benefit Parameters'!$C$17)*Income_CF!AQ197*(Cohort_WP!AQ195/Cohort_CF!AQ195))</f>
        <v>2941221.6748692542</v>
      </c>
      <c r="AR195" s="1">
        <f>IF(Income_CF!AR197="","",(1+'Cost and Benefit Parameters'!$C$17)*Income_CF!AR197*(Cohort_WP!AR195/Cohort_CF!AR195))</f>
        <v>2999014.7946554241</v>
      </c>
      <c r="AS195" s="1">
        <f>IF(Income_CF!AS197="","",(1+'Cost and Benefit Parameters'!$C$17)*Income_CF!AS197*(Cohort_WP!AS195/Cohort_CF!AS195))</f>
        <v>3056109.2963967025</v>
      </c>
      <c r="AT195" s="1">
        <f>IF(Income_CF!AT197="","",(1+'Cost and Benefit Parameters'!$C$17)*Income_CF!AT197*(Cohort_WP!AT195/Cohort_CF!AT195))</f>
        <v>3112422.7351484108</v>
      </c>
      <c r="AU195" s="1">
        <f>IF(Income_CF!AU197="","",(1+'Cost and Benefit Parameters'!$C$17)*Income_CF!AU197*(Cohort_WP!AU195/Cohort_CF!AU195))</f>
        <v>3167872.5403757617</v>
      </c>
      <c r="AV195" s="1">
        <f>IF(Income_CF!AV197="","",(1+'Cost and Benefit Parameters'!$C$17)*Income_CF!AV197*(Cohort_WP!AV195/Cohort_CF!AV195))</f>
        <v>3222376.2135393396</v>
      </c>
      <c r="AW195" s="1">
        <f>IF(Income_CF!AW197="","",(1+'Cost and Benefit Parameters'!$C$17)*Income_CF!AW197*(Cohort_WP!AW195/Cohort_CF!AW195))</f>
        <v>3275851.5290422589</v>
      </c>
      <c r="AX195" s="1">
        <f>IF(Income_CF!AX197="","",(1+'Cost and Benefit Parameters'!$C$17)*Income_CF!AX197*(Cohort_WP!AX195/Cohort_CF!AX195))</f>
        <v>3328216.7378696506</v>
      </c>
      <c r="AY195" s="1">
        <f>IF(Income_CF!AY197="","",(1+'Cost and Benefit Parameters'!$C$17)*Income_CF!AY197*(Cohort_WP!AY195/Cohort_CF!AY195))</f>
        <v>3379390.7732276809</v>
      </c>
      <c r="AZ195" s="1">
        <f>IF(Income_CF!AZ197="","",(1+'Cost and Benefit Parameters'!$C$17)*Income_CF!AZ197*(Cohort_WP!AZ195/Cohort_CF!AZ195))</f>
        <v>3429293.4574696003</v>
      </c>
      <c r="BA195" s="1" t="str">
        <f>IF(Income_CF!BA197="","",(1+'Cost and Benefit Parameters'!$C$17)*Income_CF!BA197*(Cohort_WP!BA195/Cohort_CF!BA195))</f>
        <v/>
      </c>
      <c r="BB195" s="1" t="str">
        <f>IF(Income_CF!BB197="","",(1+'Cost and Benefit Parameters'!$C$17)*Income_CF!BB197*(Cohort_WP!BB195/Cohort_CF!BB195))</f>
        <v/>
      </c>
      <c r="BC195" s="1" t="str">
        <f>IF(Income_CF!BC197="","",(1+'Cost and Benefit Parameters'!$C$17)*Income_CF!BC197*(Cohort_WP!BC195/Cohort_CF!BC195))</f>
        <v/>
      </c>
      <c r="BD195" s="1" t="str">
        <f>IF(Income_CF!BD197="","",(1+'Cost and Benefit Parameters'!$C$17)*Income_CF!BD197*(Cohort_WP!BD195/Cohort_CF!BD195))</f>
        <v/>
      </c>
      <c r="BE195" s="1" t="str">
        <f>IF(Income_CF!BE197="","",(1+'Cost and Benefit Parameters'!$C$17)*Income_CF!BE197*(Cohort_WP!BE195/Cohort_CF!BE195))</f>
        <v/>
      </c>
      <c r="BF195" s="1" t="str">
        <f>IF(Income_CF!BF197="","",(1+'Cost and Benefit Parameters'!$C$17)*Income_CF!BF197*(Cohort_WP!BF195/Cohort_CF!BF195))</f>
        <v/>
      </c>
      <c r="BG195" s="1" t="str">
        <f>IF(Income_CF!BG197="","",(1+'Cost and Benefit Parameters'!$C$17)*Income_CF!BG197*(Cohort_WP!BG195/Cohort_CF!BG195))</f>
        <v/>
      </c>
      <c r="BH195" s="1" t="str">
        <f>IF(Income_CF!BH197="","",(1+'Cost and Benefit Parameters'!$C$17)*Income_CF!BH197*(Cohort_WP!BH195/Cohort_CF!BH195))</f>
        <v/>
      </c>
      <c r="BI195" s="1" t="str">
        <f>IF(Income_CF!BI197="","",(1+'Cost and Benefit Parameters'!$C$17)*Income_CF!BI197*(Cohort_WP!BI195/Cohort_CF!BI195))</f>
        <v/>
      </c>
      <c r="BJ195" s="1" t="str">
        <f>IF(Income_CF!BJ197="","",(1+'Cost and Benefit Parameters'!$C$17)*Income_CF!BJ197*(Cohort_WP!BJ195/Cohort_CF!BJ195))</f>
        <v/>
      </c>
      <c r="BK195" s="1" t="str">
        <f>IF(Income_CF!BK197="","",(1+'Cost and Benefit Parameters'!$C$17)*Income_CF!BK197*(Cohort_WP!BK195/Cohort_CF!BK195))</f>
        <v/>
      </c>
      <c r="BL195" s="1" t="str">
        <f>IF(Income_CF!BL197="","",(1+'Cost and Benefit Parameters'!$C$17)*Income_CF!BL197*(Cohort_WP!BL195/Cohort_CF!BL195))</f>
        <v/>
      </c>
      <c r="BM195" s="1" t="str">
        <f>IF(Income_CF!BM197="","",(1+'Cost and Benefit Parameters'!$C$17)*Income_CF!BM197*(Cohort_WP!BM195/Cohort_CF!BM195))</f>
        <v/>
      </c>
      <c r="BN195" s="1" t="str">
        <f>IF(Income_CF!BN197="","",(1+'Cost and Benefit Parameters'!$C$17)*Income_CF!BN197*(Cohort_WP!BN195/Cohort_CF!BN195))</f>
        <v/>
      </c>
      <c r="BO195" s="1" t="str">
        <f>IF(Income_CF!BO197="","",(1+'Cost and Benefit Parameters'!$C$17)*Income_CF!BO197*(Cohort_WP!BO195/Cohort_CF!BO195))</f>
        <v/>
      </c>
    </row>
    <row r="196" spans="1:67" x14ac:dyDescent="0.55000000000000004">
      <c r="A196" s="642"/>
      <c r="B196" t="s">
        <v>472</v>
      </c>
      <c r="I196" s="1" t="str">
        <f>IF(Income_CF!I198="","",(1+'Cost and Benefit Parameters'!$C$17)*Income_CF!I198*(Cohort_WP!I196/Cohort_CF!I196))</f>
        <v/>
      </c>
      <c r="J196" s="1" t="str">
        <f>IF(Income_CF!J198="","",(1+'Cost and Benefit Parameters'!$C$17)*Income_CF!J198*(Cohort_WP!J196/Cohort_CF!J196))</f>
        <v/>
      </c>
      <c r="K196" s="1" t="str">
        <f>IF(Income_CF!K198="","",(1+'Cost and Benefit Parameters'!$C$17)*Income_CF!K198*(Cohort_WP!K196/Cohort_CF!K196))</f>
        <v/>
      </c>
      <c r="L196" s="1" t="str">
        <f>IF(Income_CF!L198="","",(1+'Cost and Benefit Parameters'!$C$17)*Income_CF!L198*(Cohort_WP!L196/Cohort_CF!L196))</f>
        <v/>
      </c>
      <c r="M196" s="1" t="str">
        <f>IF(Income_CF!M198="","",(1+'Cost and Benefit Parameters'!$C$17)*Income_CF!M198*(Cohort_WP!M196/Cohort_CF!M196))</f>
        <v/>
      </c>
      <c r="N196" s="1">
        <f>IF(Income_CF!N198="","",(1+'Cost and Benefit Parameters'!$C$17)*Income_CF!N198*(Cohort_WP!N196/Cohort_CF!N196))</f>
        <v>1267592.9228441066</v>
      </c>
      <c r="O196" s="1">
        <f>IF(Income_CF!O198="","",(1+'Cost and Benefit Parameters'!$C$17)*Income_CF!O198*(Cohort_WP!O196/Cohort_CF!O196))</f>
        <v>1316765.7860372791</v>
      </c>
      <c r="P196" s="1">
        <f>IF(Income_CF!P198="","",(1+'Cost and Benefit Parameters'!$C$17)*Income_CF!P198*(Cohort_WP!P196/Cohort_CF!P196))</f>
        <v>1367025.7168553816</v>
      </c>
      <c r="Q196" s="1">
        <f>IF(Income_CF!Q198="","",(1+'Cost and Benefit Parameters'!$C$17)*Income_CF!Q198*(Cohort_WP!Q196/Cohort_CF!Q196))</f>
        <v>1418352.7633168518</v>
      </c>
      <c r="R196" s="1">
        <f>IF(Income_CF!R198="","",(1+'Cost and Benefit Parameters'!$C$17)*Income_CF!R198*(Cohort_WP!R196/Cohort_CF!R196))</f>
        <v>1479723.0985109629</v>
      </c>
      <c r="S196" s="1">
        <f>IF(Income_CF!S198="","",(1+'Cost and Benefit Parameters'!$C$17)*Income_CF!S198*(Cohort_WP!S196/Cohort_CF!S196))</f>
        <v>1532520.5173761845</v>
      </c>
      <c r="T196" s="1">
        <f>IF(Income_CF!T198="","",(1+'Cost and Benefit Parameters'!$C$17)*Income_CF!T198*(Cohort_WP!T196/Cohort_CF!T196))</f>
        <v>1586249.7447841128</v>
      </c>
      <c r="U196" s="1">
        <f>IF(Income_CF!U198="","",(1+'Cost and Benefit Parameters'!$C$17)*Income_CF!U198*(Cohort_WP!U196/Cohort_CF!U196))</f>
        <v>1640877.863746084</v>
      </c>
      <c r="V196" s="1">
        <f>IF(Income_CF!V198="","",(1+'Cost and Benefit Parameters'!$C$17)*Income_CF!V198*(Cohort_WP!V196/Cohort_CF!V196))</f>
        <v>1696369.1682417989</v>
      </c>
      <c r="W196" s="1">
        <f>IF(Income_CF!W198="","",(1+'Cost and Benefit Parameters'!$C$17)*Income_CF!W198*(Cohort_WP!W196/Cohort_CF!W196))</f>
        <v>1752685.1543108837</v>
      </c>
      <c r="X196" s="1">
        <f>IF(Income_CF!X198="","",(1+'Cost and Benefit Parameters'!$C$17)*Income_CF!X198*(Cohort_WP!X196/Cohort_CF!X196))</f>
        <v>1809784.519372053</v>
      </c>
      <c r="Y196" s="1">
        <f>IF(Income_CF!Y198="","",(1+'Cost and Benefit Parameters'!$C$17)*Income_CF!Y198*(Cohort_WP!Y196/Cohort_CF!Y196))</f>
        <v>1867623.1700504806</v>
      </c>
      <c r="Z196" s="1">
        <f>IF(Income_CF!Z198="","",(1+'Cost and Benefit Parameters'!$C$17)*Income_CF!Z198*(Cohort_WP!Z196/Cohort_CF!Z196))</f>
        <v>1926154.2387671224</v>
      </c>
      <c r="AA196" s="1">
        <f>IF(Income_CF!AA198="","",(1+'Cost and Benefit Parameters'!$C$17)*Income_CF!AA198*(Cohort_WP!AA196/Cohort_CF!AA196))</f>
        <v>1985328.1093147481</v>
      </c>
      <c r="AB196" s="1">
        <f>IF(Income_CF!AB198="","",(1+'Cost and Benefit Parameters'!$C$17)*Income_CF!AB198*(Cohort_WP!AB196/Cohort_CF!AB196))</f>
        <v>2045092.4516142267</v>
      </c>
      <c r="AC196" s="1">
        <f>IF(Income_CF!AC198="","",(1+'Cost and Benefit Parameters'!$C$17)*Income_CF!AC198*(Cohort_WP!AC196/Cohort_CF!AC196))</f>
        <v>2105392.2658118489</v>
      </c>
      <c r="AD196" s="1">
        <f>IF(Income_CF!AD198="","",(1+'Cost and Benefit Parameters'!$C$17)*Income_CF!AD198*(Cohort_WP!AD196/Cohort_CF!AD196))</f>
        <v>2166169.9358433029</v>
      </c>
      <c r="AE196" s="1">
        <f>IF(Income_CF!AE198="","",(1+'Cost and Benefit Parameters'!$C$17)*Income_CF!AE198*(Cohort_WP!AE196/Cohort_CF!AE196))</f>
        <v>2227365.2925537969</v>
      </c>
      <c r="AF196" s="1">
        <f>IF(Income_CF!AF198="","",(1+'Cost and Benefit Parameters'!$C$17)*Income_CF!AF198*(Cohort_WP!AF196/Cohort_CF!AF196))</f>
        <v>2288915.6864254326</v>
      </c>
      <c r="AG196" s="1">
        <f>IF(Income_CF!AG198="","",(1+'Cost and Benefit Parameters'!$C$17)*Income_CF!AG198*(Cohort_WP!AG196/Cohort_CF!AG196))</f>
        <v>2350756.0699237823</v>
      </c>
      <c r="AH196" s="1">
        <f>IF(Income_CF!AH198="","",(1+'Cost and Benefit Parameters'!$C$17)*Income_CF!AH198*(Cohort_WP!AH196/Cohort_CF!AH196))</f>
        <v>2412819.0894348444</v>
      </c>
      <c r="AI196" s="1">
        <f>IF(Income_CF!AI198="","",(1+'Cost and Benefit Parameters'!$C$17)*Income_CF!AI198*(Cohort_WP!AI196/Cohort_CF!AI196))</f>
        <v>2475035.1867221054</v>
      </c>
      <c r="AJ196" s="1">
        <f>IF(Income_CF!AJ198="","",(1+'Cost and Benefit Parameters'!$C$17)*Income_CF!AJ198*(Cohort_WP!AJ196/Cohort_CF!AJ196))</f>
        <v>2537332.7097907574</v>
      </c>
      <c r="AK196" s="1">
        <f>IF(Income_CF!AK198="","",(1+'Cost and Benefit Parameters'!$C$17)*Income_CF!AK198*(Cohort_WP!AK196/Cohort_CF!AK196))</f>
        <v>2599638.0330034392</v>
      </c>
      <c r="AL196" s="1">
        <f>IF(Income_CF!AL198="","",(1+'Cost and Benefit Parameters'!$C$17)*Income_CF!AL198*(Cohort_WP!AL196/Cohort_CF!AL196))</f>
        <v>2661875.6862482456</v>
      </c>
      <c r="AM196" s="1">
        <f>IF(Income_CF!AM198="","",(1+'Cost and Benefit Parameters'!$C$17)*Income_CF!AM198*(Cohort_WP!AM196/Cohort_CF!AM196))</f>
        <v>2723968.49291615</v>
      </c>
      <c r="AN196" s="1">
        <f>IF(Income_CF!AN198="","",(1+'Cost and Benefit Parameters'!$C$17)*Income_CF!AN198*(Cohort_WP!AN196/Cohort_CF!AN196))</f>
        <v>2785837.7164018238</v>
      </c>
      <c r="AO196" s="1">
        <f>IF(Income_CF!AO198="","",(1+'Cost and Benefit Parameters'!$C$17)*Income_CF!AO198*(Cohort_WP!AO196/Cohort_CF!AO196))</f>
        <v>2847403.2147983313</v>
      </c>
      <c r="AP196" s="1">
        <f>IF(Income_CF!AP198="","",(1+'Cost and Benefit Parameters'!$C$17)*Income_CF!AP198*(Cohort_WP!AP196/Cohort_CF!AP196))</f>
        <v>2908583.6034139073</v>
      </c>
      <c r="AQ196" s="1">
        <f>IF(Income_CF!AQ198="","",(1+'Cost and Benefit Parameters'!$C$17)*Income_CF!AQ198*(Cohort_WP!AQ196/Cohort_CF!AQ196))</f>
        <v>2969296.4246969954</v>
      </c>
      <c r="AR196" s="1">
        <f>IF(Income_CF!AR198="","",(1+'Cost and Benefit Parameters'!$C$17)*Income_CF!AR198*(Cohort_WP!AR196/Cohort_CF!AR196))</f>
        <v>3029458.3251153319</v>
      </c>
      <c r="AS196" s="1">
        <f>IF(Income_CF!AS198="","",(1+'Cost and Benefit Parameters'!$C$17)*Income_CF!AS198*(Cohort_WP!AS196/Cohort_CF!AS196))</f>
        <v>3088985.2384950873</v>
      </c>
      <c r="AT196" s="1">
        <f>IF(Income_CF!AT198="","",(1+'Cost and Benefit Parameters'!$C$17)*Income_CF!AT198*(Cohort_WP!AT196/Cohort_CF!AT196))</f>
        <v>3147792.5752886026</v>
      </c>
      <c r="AU196" s="1">
        <f>IF(Income_CF!AU198="","",(1+'Cost and Benefit Parameters'!$C$17)*Income_CF!AU198*(Cohort_WP!AU196/Cohort_CF!AU196))</f>
        <v>3205795.4172028634</v>
      </c>
      <c r="AV196" s="1">
        <f>IF(Income_CF!AV198="","",(1+'Cost and Benefit Parameters'!$C$17)*Income_CF!AV198*(Cohort_WP!AV196/Cohort_CF!AV196))</f>
        <v>3262908.7165870345</v>
      </c>
      <c r="AW196" s="1">
        <f>IF(Income_CF!AW198="","",(1+'Cost and Benefit Parameters'!$C$17)*Income_CF!AW198*(Cohort_WP!AW196/Cohort_CF!AW196))</f>
        <v>3319047.499945519</v>
      </c>
      <c r="AX196" s="1">
        <f>IF(Income_CF!AX198="","",(1+'Cost and Benefit Parameters'!$C$17)*Income_CF!AX198*(Cohort_WP!AX196/Cohort_CF!AX196))</f>
        <v>3374127.074913526</v>
      </c>
      <c r="AY196" s="1">
        <f>IF(Income_CF!AY198="","",(1+'Cost and Benefit Parameters'!$C$17)*Income_CF!AY198*(Cohort_WP!AY196/Cohort_CF!AY196))</f>
        <v>3428063.24000574</v>
      </c>
      <c r="AZ196" s="1">
        <f>IF(Income_CF!AZ198="","",(1+'Cost and Benefit Parameters'!$C$17)*Income_CF!AZ198*(Cohort_WP!AZ196/Cohort_CF!AZ196))</f>
        <v>3480772.4964245115</v>
      </c>
      <c r="BA196" s="1">
        <f>IF(Income_CF!BA198="","",(1+'Cost and Benefit Parameters'!$C$17)*Income_CF!BA198*(Cohort_WP!BA196/Cohort_CF!BA196))</f>
        <v>3532172.2611936885</v>
      </c>
      <c r="BB196" s="1" t="str">
        <f>IF(Income_CF!BB198="","",(1+'Cost and Benefit Parameters'!$C$17)*Income_CF!BB198*(Cohort_WP!BB196/Cohort_CF!BB196))</f>
        <v/>
      </c>
      <c r="BC196" s="1" t="str">
        <f>IF(Income_CF!BC198="","",(1+'Cost and Benefit Parameters'!$C$17)*Income_CF!BC198*(Cohort_WP!BC196/Cohort_CF!BC196))</f>
        <v/>
      </c>
      <c r="BD196" s="1" t="str">
        <f>IF(Income_CF!BD198="","",(1+'Cost and Benefit Parameters'!$C$17)*Income_CF!BD198*(Cohort_WP!BD196/Cohort_CF!BD196))</f>
        <v/>
      </c>
      <c r="BE196" s="1" t="str">
        <f>IF(Income_CF!BE198="","",(1+'Cost and Benefit Parameters'!$C$17)*Income_CF!BE198*(Cohort_WP!BE196/Cohort_CF!BE196))</f>
        <v/>
      </c>
      <c r="BF196" s="1" t="str">
        <f>IF(Income_CF!BF198="","",(1+'Cost and Benefit Parameters'!$C$17)*Income_CF!BF198*(Cohort_WP!BF196/Cohort_CF!BF196))</f>
        <v/>
      </c>
      <c r="BG196" s="1" t="str">
        <f>IF(Income_CF!BG198="","",(1+'Cost and Benefit Parameters'!$C$17)*Income_CF!BG198*(Cohort_WP!BG196/Cohort_CF!BG196))</f>
        <v/>
      </c>
      <c r="BH196" s="1" t="str">
        <f>IF(Income_CF!BH198="","",(1+'Cost and Benefit Parameters'!$C$17)*Income_CF!BH198*(Cohort_WP!BH196/Cohort_CF!BH196))</f>
        <v/>
      </c>
      <c r="BI196" s="1" t="str">
        <f>IF(Income_CF!BI198="","",(1+'Cost and Benefit Parameters'!$C$17)*Income_CF!BI198*(Cohort_WP!BI196/Cohort_CF!BI196))</f>
        <v/>
      </c>
      <c r="BJ196" s="1" t="str">
        <f>IF(Income_CF!BJ198="","",(1+'Cost and Benefit Parameters'!$C$17)*Income_CF!BJ198*(Cohort_WP!BJ196/Cohort_CF!BJ196))</f>
        <v/>
      </c>
      <c r="BK196" s="1" t="str">
        <f>IF(Income_CF!BK198="","",(1+'Cost and Benefit Parameters'!$C$17)*Income_CF!BK198*(Cohort_WP!BK196/Cohort_CF!BK196))</f>
        <v/>
      </c>
      <c r="BL196" s="1" t="str">
        <f>IF(Income_CF!BL198="","",(1+'Cost and Benefit Parameters'!$C$17)*Income_CF!BL198*(Cohort_WP!BL196/Cohort_CF!BL196))</f>
        <v/>
      </c>
      <c r="BM196" s="1" t="str">
        <f>IF(Income_CF!BM198="","",(1+'Cost and Benefit Parameters'!$C$17)*Income_CF!BM198*(Cohort_WP!BM196/Cohort_CF!BM196))</f>
        <v/>
      </c>
      <c r="BN196" s="1" t="str">
        <f>IF(Income_CF!BN198="","",(1+'Cost and Benefit Parameters'!$C$17)*Income_CF!BN198*(Cohort_WP!BN196/Cohort_CF!BN196))</f>
        <v/>
      </c>
      <c r="BO196" s="1" t="str">
        <f>IF(Income_CF!BO198="","",(1+'Cost and Benefit Parameters'!$C$17)*Income_CF!BO198*(Cohort_WP!BO196/Cohort_CF!BO196))</f>
        <v/>
      </c>
    </row>
    <row r="197" spans="1:67" x14ac:dyDescent="0.55000000000000004">
      <c r="A197" s="642"/>
      <c r="B197" t="s">
        <v>473</v>
      </c>
      <c r="I197" s="1" t="str">
        <f>IF(Income_CF!I199="","",(1+'Cost and Benefit Parameters'!$C$17)*Income_CF!I199*(Cohort_WP!I197/Cohort_CF!I197))</f>
        <v/>
      </c>
      <c r="J197" s="1" t="str">
        <f>IF(Income_CF!J199="","",(1+'Cost and Benefit Parameters'!$C$17)*Income_CF!J199*(Cohort_WP!J197/Cohort_CF!J197))</f>
        <v/>
      </c>
      <c r="K197" s="1" t="str">
        <f>IF(Income_CF!K199="","",(1+'Cost and Benefit Parameters'!$C$17)*Income_CF!K199*(Cohort_WP!K197/Cohort_CF!K197))</f>
        <v/>
      </c>
      <c r="L197" s="1" t="str">
        <f>IF(Income_CF!L199="","",(1+'Cost and Benefit Parameters'!$C$17)*Income_CF!L199*(Cohort_WP!L197/Cohort_CF!L197))</f>
        <v/>
      </c>
      <c r="M197" s="1" t="str">
        <f>IF(Income_CF!M199="","",(1+'Cost and Benefit Parameters'!$C$17)*Income_CF!M199*(Cohort_WP!M197/Cohort_CF!M197))</f>
        <v/>
      </c>
      <c r="N197" s="1" t="str">
        <f>IF(Income_CF!N199="","",(1+'Cost and Benefit Parameters'!$C$17)*Income_CF!N199*(Cohort_WP!N197/Cohort_CF!N197))</f>
        <v/>
      </c>
      <c r="O197" s="1">
        <f>IF(Income_CF!O199="","",(1+'Cost and Benefit Parameters'!$C$17)*Income_CF!O199*(Cohort_WP!O197/Cohort_CF!O197))</f>
        <v>1305620.7105294298</v>
      </c>
      <c r="P197" s="1">
        <f>IF(Income_CF!P199="","",(1+'Cost and Benefit Parameters'!$C$17)*Income_CF!P199*(Cohort_WP!P197/Cohort_CF!P197))</f>
        <v>1356268.7596183973</v>
      </c>
      <c r="Q197" s="1">
        <f>IF(Income_CF!Q199="","",(1+'Cost and Benefit Parameters'!$C$17)*Income_CF!Q199*(Cohort_WP!Q197/Cohort_CF!Q197))</f>
        <v>1408036.4883610432</v>
      </c>
      <c r="R197" s="1">
        <f>IF(Income_CF!R199="","",(1+'Cost and Benefit Parameters'!$C$17)*Income_CF!R199*(Cohort_WP!R197/Cohort_CF!R197))</f>
        <v>1460903.3462163571</v>
      </c>
      <c r="S197" s="1">
        <f>IF(Income_CF!S199="","",(1+'Cost and Benefit Parameters'!$C$17)*Income_CF!S199*(Cohort_WP!S197/Cohort_CF!S197))</f>
        <v>1524114.7914662918</v>
      </c>
      <c r="T197" s="1">
        <f>IF(Income_CF!T199="","",(1+'Cost and Benefit Parameters'!$C$17)*Income_CF!T199*(Cohort_WP!T197/Cohort_CF!T197))</f>
        <v>1578496.1328974701</v>
      </c>
      <c r="U197" s="1">
        <f>IF(Income_CF!U199="","",(1+'Cost and Benefit Parameters'!$C$17)*Income_CF!U199*(Cohort_WP!U197/Cohort_CF!U197))</f>
        <v>1633837.2371276363</v>
      </c>
      <c r="V197" s="1">
        <f>IF(Income_CF!V199="","",(1+'Cost and Benefit Parameters'!$C$17)*Income_CF!V199*(Cohort_WP!V197/Cohort_CF!V197))</f>
        <v>1690104.1996584663</v>
      </c>
      <c r="W197" s="1">
        <f>IF(Income_CF!W199="","",(1+'Cost and Benefit Parameters'!$C$17)*Income_CF!W199*(Cohort_WP!W197/Cohort_CF!W197))</f>
        <v>1747260.2432890527</v>
      </c>
      <c r="X197" s="1">
        <f>IF(Income_CF!X199="","",(1+'Cost and Benefit Parameters'!$C$17)*Income_CF!X199*(Cohort_WP!X197/Cohort_CF!X197))</f>
        <v>1805265.7089402103</v>
      </c>
      <c r="Y197" s="1">
        <f>IF(Income_CF!Y199="","",(1+'Cost and Benefit Parameters'!$C$17)*Income_CF!Y199*(Cohort_WP!Y197/Cohort_CF!Y197))</f>
        <v>1864078.0549532142</v>
      </c>
      <c r="Z197" s="1">
        <f>IF(Income_CF!Z199="","",(1+'Cost and Benefit Parameters'!$C$17)*Income_CF!Z199*(Cohort_WP!Z197/Cohort_CF!Z197))</f>
        <v>1923651.8651519953</v>
      </c>
      <c r="AA197" s="1">
        <f>IF(Income_CF!AA199="","",(1+'Cost and Benefit Parameters'!$C$17)*Income_CF!AA199*(Cohort_WP!AA197/Cohort_CF!AA197))</f>
        <v>1983938.8659301358</v>
      </c>
      <c r="AB197" s="1">
        <f>IF(Income_CF!AB199="","",(1+'Cost and Benefit Parameters'!$C$17)*Income_CF!AB199*(Cohort_WP!AB197/Cohort_CF!AB197))</f>
        <v>2044887.9525941906</v>
      </c>
      <c r="AC197" s="1">
        <f>IF(Income_CF!AC199="","",(1+'Cost and Benefit Parameters'!$C$17)*Income_CF!AC199*(Cohort_WP!AC197/Cohort_CF!AC197))</f>
        <v>2106445.2251626537</v>
      </c>
      <c r="AD197" s="1">
        <f>IF(Income_CF!AD199="","",(1+'Cost and Benefit Parameters'!$C$17)*Income_CF!AD199*(Cohort_WP!AD197/Cohort_CF!AD197))</f>
        <v>2168554.0337862042</v>
      </c>
      <c r="AE197" s="1">
        <f>IF(Income_CF!AE199="","",(1+'Cost and Benefit Parameters'!$C$17)*Income_CF!AE199*(Cohort_WP!AE197/Cohort_CF!AE197))</f>
        <v>2231155.0339186015</v>
      </c>
      <c r="AF197" s="1">
        <f>IF(Income_CF!AF199="","",(1+'Cost and Benefit Parameters'!$C$17)*Income_CF!AF199*(Cohort_WP!AF197/Cohort_CF!AF197))</f>
        <v>2294186.2513304111</v>
      </c>
      <c r="AG197" s="1">
        <f>IF(Income_CF!AG199="","",(1+'Cost and Benefit Parameters'!$C$17)*Income_CF!AG199*(Cohort_WP!AG197/Cohort_CF!AG197))</f>
        <v>2357583.1570181954</v>
      </c>
      <c r="AH197" s="1">
        <f>IF(Income_CF!AH199="","",(1+'Cost and Benefit Parameters'!$C$17)*Income_CF!AH199*(Cohort_WP!AH197/Cohort_CF!AH197))</f>
        <v>2421278.7520214957</v>
      </c>
      <c r="AI197" s="1">
        <f>IF(Income_CF!AI199="","",(1+'Cost and Benefit Parameters'!$C$17)*Income_CF!AI199*(Cohort_WP!AI197/Cohort_CF!AI197))</f>
        <v>2485203.6621178901</v>
      </c>
      <c r="AJ197" s="1">
        <f>IF(Income_CF!AJ199="","",(1+'Cost and Benefit Parameters'!$C$17)*Income_CF!AJ199*(Cohort_WP!AJ197/Cohort_CF!AJ197))</f>
        <v>2549286.2423237679</v>
      </c>
      <c r="AK197" s="1">
        <f>IF(Income_CF!AK199="","",(1+'Cost and Benefit Parameters'!$C$17)*Income_CF!AK199*(Cohort_WP!AK197/Cohort_CF!AK197))</f>
        <v>2613452.6910844804</v>
      </c>
      <c r="AL197" s="1">
        <f>IF(Income_CF!AL199="","",(1+'Cost and Benefit Parameters'!$C$17)*Income_CF!AL199*(Cohort_WP!AL197/Cohort_CF!AL197))</f>
        <v>2677627.1739935419</v>
      </c>
      <c r="AM197" s="1">
        <f>IF(Income_CF!AM199="","",(1+'Cost and Benefit Parameters'!$C$17)*Income_CF!AM199*(Cohort_WP!AM197/Cohort_CF!AM197))</f>
        <v>2741731.9568356932</v>
      </c>
      <c r="AN197" s="1">
        <f>IF(Income_CF!AN199="","",(1+'Cost and Benefit Parameters'!$C$17)*Income_CF!AN199*(Cohort_WP!AN197/Cohort_CF!AN197))</f>
        <v>2805687.547703634</v>
      </c>
      <c r="AO197" s="1">
        <f>IF(Income_CF!AO199="","",(1+'Cost and Benefit Parameters'!$C$17)*Income_CF!AO199*(Cohort_WP!AO197/Cohort_CF!AO197))</f>
        <v>2869412.8478938788</v>
      </c>
      <c r="AP197" s="1">
        <f>IF(Income_CF!AP199="","",(1+'Cost and Benefit Parameters'!$C$17)*Income_CF!AP199*(Cohort_WP!AP197/Cohort_CF!AP197))</f>
        <v>2932825.3112422805</v>
      </c>
      <c r="AQ197" s="1">
        <f>IF(Income_CF!AQ199="","",(1+'Cost and Benefit Parameters'!$C$17)*Income_CF!AQ199*(Cohort_WP!AQ197/Cohort_CF!AQ197))</f>
        <v>2995841.1115163239</v>
      </c>
      <c r="AR197" s="1">
        <f>IF(Income_CF!AR199="","",(1+'Cost and Benefit Parameters'!$C$17)*Income_CF!AR199*(Cohort_WP!AR197/Cohort_CF!AR197))</f>
        <v>3058375.3174379054</v>
      </c>
      <c r="AS197" s="1">
        <f>IF(Income_CF!AS199="","",(1+'Cost and Benefit Parameters'!$C$17)*Income_CF!AS199*(Cohort_WP!AS197/Cohort_CF!AS197))</f>
        <v>3120342.0748687922</v>
      </c>
      <c r="AT197" s="1">
        <f>IF(Income_CF!AT199="","",(1+'Cost and Benefit Parameters'!$C$17)*Income_CF!AT199*(Cohort_WP!AT197/Cohort_CF!AT197))</f>
        <v>3181654.7956499392</v>
      </c>
      <c r="AU197" s="1">
        <f>IF(Income_CF!AU199="","",(1+'Cost and Benefit Parameters'!$C$17)*Income_CF!AU199*(Cohort_WP!AU197/Cohort_CF!AU197))</f>
        <v>3242226.3525472609</v>
      </c>
      <c r="AV197" s="1">
        <f>IF(Income_CF!AV199="","",(1+'Cost and Benefit Parameters'!$C$17)*Income_CF!AV199*(Cohort_WP!AV197/Cohort_CF!AV197))</f>
        <v>3301969.2797189495</v>
      </c>
      <c r="AW197" s="1">
        <f>IF(Income_CF!AW199="","",(1+'Cost and Benefit Parameters'!$C$17)*Income_CF!AW199*(Cohort_WP!AW197/Cohort_CF!AW197))</f>
        <v>3360795.9780846457</v>
      </c>
      <c r="AX197" s="1">
        <f>IF(Income_CF!AX199="","",(1+'Cost and Benefit Parameters'!$C$17)*Income_CF!AX199*(Cohort_WP!AX197/Cohort_CF!AX197))</f>
        <v>3418618.9249438848</v>
      </c>
      <c r="AY197" s="1">
        <f>IF(Income_CF!AY199="","",(1+'Cost and Benefit Parameters'!$C$17)*Income_CF!AY199*(Cohort_WP!AY197/Cohort_CF!AY197))</f>
        <v>3475350.8871609312</v>
      </c>
      <c r="AZ197" s="1">
        <f>IF(Income_CF!AZ199="","",(1+'Cost and Benefit Parameters'!$C$17)*Income_CF!AZ199*(Cohort_WP!AZ197/Cohort_CF!AZ197))</f>
        <v>3530905.1372059127</v>
      </c>
      <c r="BA197" s="1">
        <f>IF(Income_CF!BA199="","",(1+'Cost and Benefit Parameters'!$C$17)*Income_CF!BA199*(Cohort_WP!BA197/Cohort_CF!BA197))</f>
        <v>3585195.6713172472</v>
      </c>
      <c r="BB197" s="1">
        <f>IF(Income_CF!BB199="","",(1+'Cost and Benefit Parameters'!$C$17)*Income_CF!BB199*(Cohort_WP!BB197/Cohort_CF!BB197))</f>
        <v>3638137.4290294982</v>
      </c>
      <c r="BC197" s="1" t="str">
        <f>IF(Income_CF!BC199="","",(1+'Cost and Benefit Parameters'!$C$17)*Income_CF!BC199*(Cohort_WP!BC197/Cohort_CF!BC197))</f>
        <v/>
      </c>
      <c r="BD197" s="1" t="str">
        <f>IF(Income_CF!BD199="","",(1+'Cost and Benefit Parameters'!$C$17)*Income_CF!BD199*(Cohort_WP!BD197/Cohort_CF!BD197))</f>
        <v/>
      </c>
      <c r="BE197" s="1" t="str">
        <f>IF(Income_CF!BE199="","",(1+'Cost and Benefit Parameters'!$C$17)*Income_CF!BE199*(Cohort_WP!BE197/Cohort_CF!BE197))</f>
        <v/>
      </c>
      <c r="BF197" s="1" t="str">
        <f>IF(Income_CF!BF199="","",(1+'Cost and Benefit Parameters'!$C$17)*Income_CF!BF199*(Cohort_WP!BF197/Cohort_CF!BF197))</f>
        <v/>
      </c>
      <c r="BG197" s="1" t="str">
        <f>IF(Income_CF!BG199="","",(1+'Cost and Benefit Parameters'!$C$17)*Income_CF!BG199*(Cohort_WP!BG197/Cohort_CF!BG197))</f>
        <v/>
      </c>
      <c r="BH197" s="1" t="str">
        <f>IF(Income_CF!BH199="","",(1+'Cost and Benefit Parameters'!$C$17)*Income_CF!BH199*(Cohort_WP!BH197/Cohort_CF!BH197))</f>
        <v/>
      </c>
      <c r="BI197" s="1" t="str">
        <f>IF(Income_CF!BI199="","",(1+'Cost and Benefit Parameters'!$C$17)*Income_CF!BI199*(Cohort_WP!BI197/Cohort_CF!BI197))</f>
        <v/>
      </c>
      <c r="BJ197" s="1" t="str">
        <f>IF(Income_CF!BJ199="","",(1+'Cost and Benefit Parameters'!$C$17)*Income_CF!BJ199*(Cohort_WP!BJ197/Cohort_CF!BJ197))</f>
        <v/>
      </c>
      <c r="BK197" s="1" t="str">
        <f>IF(Income_CF!BK199="","",(1+'Cost and Benefit Parameters'!$C$17)*Income_CF!BK199*(Cohort_WP!BK197/Cohort_CF!BK197))</f>
        <v/>
      </c>
      <c r="BL197" s="1" t="str">
        <f>IF(Income_CF!BL199="","",(1+'Cost and Benefit Parameters'!$C$17)*Income_CF!BL199*(Cohort_WP!BL197/Cohort_CF!BL197))</f>
        <v/>
      </c>
      <c r="BM197" s="1" t="str">
        <f>IF(Income_CF!BM199="","",(1+'Cost and Benefit Parameters'!$C$17)*Income_CF!BM199*(Cohort_WP!BM197/Cohort_CF!BM197))</f>
        <v/>
      </c>
      <c r="BN197" s="1" t="str">
        <f>IF(Income_CF!BN199="","",(1+'Cost and Benefit Parameters'!$C$17)*Income_CF!BN199*(Cohort_WP!BN197/Cohort_CF!BN197))</f>
        <v/>
      </c>
      <c r="BO197" s="1" t="str">
        <f>IF(Income_CF!BO199="","",(1+'Cost and Benefit Parameters'!$C$17)*Income_CF!BO199*(Cohort_WP!BO197/Cohort_CF!BO197))</f>
        <v/>
      </c>
    </row>
    <row r="198" spans="1:67" x14ac:dyDescent="0.55000000000000004">
      <c r="A198" s="642"/>
      <c r="B198" t="s">
        <v>474</v>
      </c>
      <c r="I198" s="1" t="str">
        <f>IF(Income_CF!I200="","",(1+'Cost and Benefit Parameters'!$C$17)*Income_CF!I200*(Cohort_WP!I198/Cohort_CF!I198))</f>
        <v/>
      </c>
      <c r="J198" s="1" t="str">
        <f>IF(Income_CF!J200="","",(1+'Cost and Benefit Parameters'!$C$17)*Income_CF!J200*(Cohort_WP!J198/Cohort_CF!J198))</f>
        <v/>
      </c>
      <c r="K198" s="1" t="str">
        <f>IF(Income_CF!K200="","",(1+'Cost and Benefit Parameters'!$C$17)*Income_CF!K200*(Cohort_WP!K198/Cohort_CF!K198))</f>
        <v/>
      </c>
      <c r="L198" s="1" t="str">
        <f>IF(Income_CF!L200="","",(1+'Cost and Benefit Parameters'!$C$17)*Income_CF!L200*(Cohort_WP!L198/Cohort_CF!L198))</f>
        <v/>
      </c>
      <c r="M198" s="1" t="str">
        <f>IF(Income_CF!M200="","",(1+'Cost and Benefit Parameters'!$C$17)*Income_CF!M200*(Cohort_WP!M198/Cohort_CF!M198))</f>
        <v/>
      </c>
      <c r="N198" s="1" t="str">
        <f>IF(Income_CF!N200="","",(1+'Cost and Benefit Parameters'!$C$17)*Income_CF!N200*(Cohort_WP!N198/Cohort_CF!N198))</f>
        <v/>
      </c>
      <c r="O198" s="1" t="str">
        <f>IF(Income_CF!O200="","",(1+'Cost and Benefit Parameters'!$C$17)*Income_CF!O200*(Cohort_WP!O198/Cohort_CF!O198))</f>
        <v/>
      </c>
      <c r="P198" s="1">
        <f>IF(Income_CF!P200="","",(1+'Cost and Benefit Parameters'!$C$17)*Income_CF!P200*(Cohort_WP!P198/Cohort_CF!P198))</f>
        <v>1344789.3318453128</v>
      </c>
      <c r="Q198" s="1">
        <f>IF(Income_CF!Q200="","",(1+'Cost and Benefit Parameters'!$C$17)*Income_CF!Q200*(Cohort_WP!Q198/Cohort_CF!Q198))</f>
        <v>1396956.8224069492</v>
      </c>
      <c r="R198" s="1">
        <f>IF(Income_CF!R200="","",(1+'Cost and Benefit Parameters'!$C$17)*Income_CF!R200*(Cohort_WP!R198/Cohort_CF!R198))</f>
        <v>1450277.5830118742</v>
      </c>
      <c r="S198" s="1">
        <f>IF(Income_CF!S200="","",(1+'Cost and Benefit Parameters'!$C$17)*Income_CF!S200*(Cohort_WP!S198/Cohort_CF!S198))</f>
        <v>1504730.4466028477</v>
      </c>
      <c r="T198" s="1">
        <f>IF(Income_CF!T200="","",(1+'Cost and Benefit Parameters'!$C$17)*Income_CF!T200*(Cohort_WP!T198/Cohort_CF!T198))</f>
        <v>1569838.2352102806</v>
      </c>
      <c r="U198" s="1">
        <f>IF(Income_CF!U200="","",(1+'Cost and Benefit Parameters'!$C$17)*Income_CF!U200*(Cohort_WP!U198/Cohort_CF!U198))</f>
        <v>1625851.0168843945</v>
      </c>
      <c r="V198" s="1">
        <f>IF(Income_CF!V200="","",(1+'Cost and Benefit Parameters'!$C$17)*Income_CF!V200*(Cohort_WP!V198/Cohort_CF!V198))</f>
        <v>1682852.3542414652</v>
      </c>
      <c r="W198" s="1">
        <f>IF(Income_CF!W200="","",(1+'Cost and Benefit Parameters'!$C$17)*Income_CF!W200*(Cohort_WP!W198/Cohort_CF!W198))</f>
        <v>1740807.3256482203</v>
      </c>
      <c r="X198" s="1">
        <f>IF(Income_CF!X200="","",(1+'Cost and Benefit Parameters'!$C$17)*Income_CF!X200*(Cohort_WP!X198/Cohort_CF!X198))</f>
        <v>1799678.0505877242</v>
      </c>
      <c r="Y198" s="1">
        <f>IF(Income_CF!Y200="","",(1+'Cost and Benefit Parameters'!$C$17)*Income_CF!Y200*(Cohort_WP!Y198/Cohort_CF!Y198))</f>
        <v>1859423.6802084167</v>
      </c>
      <c r="Z198" s="1">
        <f>IF(Income_CF!Z200="","",(1+'Cost and Benefit Parameters'!$C$17)*Income_CF!Z200*(Cohort_WP!Z198/Cohort_CF!Z198))</f>
        <v>1920000.3966018111</v>
      </c>
      <c r="AA198" s="1">
        <f>IF(Income_CF!AA200="","",(1+'Cost and Benefit Parameters'!$C$17)*Income_CF!AA200*(Cohort_WP!AA198/Cohort_CF!AA198))</f>
        <v>1981361.4211065548</v>
      </c>
      <c r="AB198" s="1">
        <f>IF(Income_CF!AB200="","",(1+'Cost and Benefit Parameters'!$C$17)*Income_CF!AB200*(Cohort_WP!AB198/Cohort_CF!AB198))</f>
        <v>2043457.0319080402</v>
      </c>
      <c r="AC198" s="1">
        <f>IF(Income_CF!AC200="","",(1+'Cost and Benefit Parameters'!$C$17)*Income_CF!AC200*(Cohort_WP!AC198/Cohort_CF!AC198))</f>
        <v>2106234.5911720167</v>
      </c>
      <c r="AD198" s="1">
        <f>IF(Income_CF!AD200="","",(1+'Cost and Benefit Parameters'!$C$17)*Income_CF!AD200*(Cohort_WP!AD198/Cohort_CF!AD198))</f>
        <v>2169638.5819175327</v>
      </c>
      <c r="AE198" s="1">
        <f>IF(Income_CF!AE200="","",(1+'Cost and Benefit Parameters'!$C$17)*Income_CF!AE200*(Cohort_WP!AE198/Cohort_CF!AE198))</f>
        <v>2233610.6547997906</v>
      </c>
      <c r="AF198" s="1">
        <f>IF(Income_CF!AF200="","",(1+'Cost and Benefit Parameters'!$C$17)*Income_CF!AF200*(Cohort_WP!AF198/Cohort_CF!AF198))</f>
        <v>2298089.6849361602</v>
      </c>
      <c r="AG198" s="1">
        <f>IF(Income_CF!AG200="","",(1+'Cost and Benefit Parameters'!$C$17)*Income_CF!AG200*(Cohort_WP!AG198/Cohort_CF!AG198))</f>
        <v>2363011.8388703228</v>
      </c>
      <c r="AH198" s="1">
        <f>IF(Income_CF!AH200="","",(1+'Cost and Benefit Parameters'!$C$17)*Income_CF!AH200*(Cohort_WP!AH198/Cohort_CF!AH198))</f>
        <v>2428310.6517287414</v>
      </c>
      <c r="AI198" s="1">
        <f>IF(Income_CF!AI200="","",(1+'Cost and Benefit Parameters'!$C$17)*Income_CF!AI200*(Cohort_WP!AI198/Cohort_CF!AI198))</f>
        <v>2493917.11458214</v>
      </c>
      <c r="AJ198" s="1">
        <f>IF(Income_CF!AJ200="","",(1+'Cost and Benefit Parameters'!$C$17)*Income_CF!AJ200*(Cohort_WP!AJ198/Cohort_CF!AJ198))</f>
        <v>2559759.7719814265</v>
      </c>
      <c r="AK198" s="1">
        <f>IF(Income_CF!AK200="","",(1+'Cost and Benefit Parameters'!$C$17)*Income_CF!AK200*(Cohort_WP!AK198/Cohort_CF!AK198))</f>
        <v>2625764.829593482</v>
      </c>
      <c r="AL198" s="1">
        <f>IF(Income_CF!AL200="","",(1+'Cost and Benefit Parameters'!$C$17)*Income_CF!AL200*(Cohort_WP!AL198/Cohort_CF!AL198))</f>
        <v>2691856.2718170146</v>
      </c>
      <c r="AM198" s="1">
        <f>IF(Income_CF!AM200="","",(1+'Cost and Benefit Parameters'!$C$17)*Income_CF!AM200*(Cohort_WP!AM198/Cohort_CF!AM198))</f>
        <v>2757955.9892133484</v>
      </c>
      <c r="AN198" s="1">
        <f>IF(Income_CF!AN200="","",(1+'Cost and Benefit Parameters'!$C$17)*Income_CF!AN200*(Cohort_WP!AN198/Cohort_CF!AN198))</f>
        <v>2823983.9155407641</v>
      </c>
      <c r="AO198" s="1">
        <f>IF(Income_CF!AO200="","",(1+'Cost and Benefit Parameters'!$C$17)*Income_CF!AO200*(Cohort_WP!AO198/Cohort_CF!AO198))</f>
        <v>2889858.1741347434</v>
      </c>
      <c r="AP198" s="1">
        <f>IF(Income_CF!AP200="","",(1+'Cost and Benefit Parameters'!$C$17)*Income_CF!AP200*(Cohort_WP!AP198/Cohort_CF!AP198))</f>
        <v>2955495.233330695</v>
      </c>
      <c r="AQ198" s="1">
        <f>IF(Income_CF!AQ200="","",(1+'Cost and Benefit Parameters'!$C$17)*Income_CF!AQ200*(Cohort_WP!AQ198/Cohort_CF!AQ198))</f>
        <v>3020810.0705795488</v>
      </c>
      <c r="AR198" s="1">
        <f>IF(Income_CF!AR200="","",(1+'Cost and Benefit Parameters'!$C$17)*Income_CF!AR200*(Cohort_WP!AR198/Cohort_CF!AR198))</f>
        <v>3085716.3448618138</v>
      </c>
      <c r="AS198" s="1">
        <f>IF(Income_CF!AS200="","",(1+'Cost and Benefit Parameters'!$C$17)*Income_CF!AS200*(Cohort_WP!AS198/Cohort_CF!AS198))</f>
        <v>3150126.5769610428</v>
      </c>
      <c r="AT198" s="1">
        <f>IF(Income_CF!AT200="","",(1+'Cost and Benefit Parameters'!$C$17)*Income_CF!AT200*(Cohort_WP!AT198/Cohort_CF!AT198))</f>
        <v>3213952.3371148556</v>
      </c>
      <c r="AU198" s="1">
        <f>IF(Income_CF!AU200="","",(1+'Cost and Benefit Parameters'!$C$17)*Income_CF!AU200*(Cohort_WP!AU198/Cohort_CF!AU198))</f>
        <v>3277104.4395194375</v>
      </c>
      <c r="AV198" s="1">
        <f>IF(Income_CF!AV200="","",(1+'Cost and Benefit Parameters'!$C$17)*Income_CF!AV200*(Cohort_WP!AV198/Cohort_CF!AV198))</f>
        <v>3339493.1431236793</v>
      </c>
      <c r="AW198" s="1">
        <f>IF(Income_CF!AW200="","",(1+'Cost and Benefit Parameters'!$C$17)*Income_CF!AW200*(Cohort_WP!AW198/Cohort_CF!AW198))</f>
        <v>3401028.3581105182</v>
      </c>
      <c r="AX198" s="1">
        <f>IF(Income_CF!AX200="","",(1+'Cost and Benefit Parameters'!$C$17)*Income_CF!AX200*(Cohort_WP!AX198/Cohort_CF!AX198))</f>
        <v>3461619.857427184</v>
      </c>
      <c r="AY198" s="1">
        <f>IF(Income_CF!AY200="","",(1+'Cost and Benefit Parameters'!$C$17)*Income_CF!AY200*(Cohort_WP!AY198/Cohort_CF!AY198))</f>
        <v>3521177.4926922009</v>
      </c>
      <c r="AZ198" s="1">
        <f>IF(Income_CF!AZ200="","",(1+'Cost and Benefit Parameters'!$C$17)*Income_CF!AZ200*(Cohort_WP!AZ198/Cohort_CF!AZ198))</f>
        <v>3579611.4137757602</v>
      </c>
      <c r="BA198" s="1">
        <f>IF(Income_CF!BA200="","",(1+'Cost and Benefit Parameters'!$C$17)*Income_CF!BA200*(Cohort_WP!BA198/Cohort_CF!BA198))</f>
        <v>3636832.2913220897</v>
      </c>
      <c r="BB198" s="1">
        <f>IF(Income_CF!BB200="","",(1+'Cost and Benefit Parameters'!$C$17)*Income_CF!BB200*(Cohort_WP!BB198/Cohort_CF!BB198))</f>
        <v>3692751.541456765</v>
      </c>
      <c r="BC198" s="1">
        <f>IF(Income_CF!BC200="","",(1+'Cost and Benefit Parameters'!$C$17)*Income_CF!BC200*(Cohort_WP!BC198/Cohort_CF!BC198))</f>
        <v>3747281.5519003831</v>
      </c>
      <c r="BD198" s="1" t="str">
        <f>IF(Income_CF!BD200="","",(1+'Cost and Benefit Parameters'!$C$17)*Income_CF!BD200*(Cohort_WP!BD198/Cohort_CF!BD198))</f>
        <v/>
      </c>
      <c r="BE198" s="1" t="str">
        <f>IF(Income_CF!BE200="","",(1+'Cost and Benefit Parameters'!$C$17)*Income_CF!BE200*(Cohort_WP!BE198/Cohort_CF!BE198))</f>
        <v/>
      </c>
      <c r="BF198" s="1" t="str">
        <f>IF(Income_CF!BF200="","",(1+'Cost and Benefit Parameters'!$C$17)*Income_CF!BF200*(Cohort_WP!BF198/Cohort_CF!BF198))</f>
        <v/>
      </c>
      <c r="BG198" s="1" t="str">
        <f>IF(Income_CF!BG200="","",(1+'Cost and Benefit Parameters'!$C$17)*Income_CF!BG200*(Cohort_WP!BG198/Cohort_CF!BG198))</f>
        <v/>
      </c>
      <c r="BH198" s="1" t="str">
        <f>IF(Income_CF!BH200="","",(1+'Cost and Benefit Parameters'!$C$17)*Income_CF!BH200*(Cohort_WP!BH198/Cohort_CF!BH198))</f>
        <v/>
      </c>
      <c r="BI198" s="1" t="str">
        <f>IF(Income_CF!BI200="","",(1+'Cost and Benefit Parameters'!$C$17)*Income_CF!BI200*(Cohort_WP!BI198/Cohort_CF!BI198))</f>
        <v/>
      </c>
      <c r="BJ198" s="1" t="str">
        <f>IF(Income_CF!BJ200="","",(1+'Cost and Benefit Parameters'!$C$17)*Income_CF!BJ200*(Cohort_WP!BJ198/Cohort_CF!BJ198))</f>
        <v/>
      </c>
      <c r="BK198" s="1" t="str">
        <f>IF(Income_CF!BK200="","",(1+'Cost and Benefit Parameters'!$C$17)*Income_CF!BK200*(Cohort_WP!BK198/Cohort_CF!BK198))</f>
        <v/>
      </c>
      <c r="BL198" s="1" t="str">
        <f>IF(Income_CF!BL200="","",(1+'Cost and Benefit Parameters'!$C$17)*Income_CF!BL200*(Cohort_WP!BL198/Cohort_CF!BL198))</f>
        <v/>
      </c>
      <c r="BM198" s="1" t="str">
        <f>IF(Income_CF!BM200="","",(1+'Cost and Benefit Parameters'!$C$17)*Income_CF!BM200*(Cohort_WP!BM198/Cohort_CF!BM198))</f>
        <v/>
      </c>
      <c r="BN198" s="1" t="str">
        <f>IF(Income_CF!BN200="","",(1+'Cost and Benefit Parameters'!$C$17)*Income_CF!BN200*(Cohort_WP!BN198/Cohort_CF!BN198))</f>
        <v/>
      </c>
      <c r="BO198" s="1" t="str">
        <f>IF(Income_CF!BO200="","",(1+'Cost and Benefit Parameters'!$C$17)*Income_CF!BO200*(Cohort_WP!BO198/Cohort_CF!BO198))</f>
        <v/>
      </c>
    </row>
    <row r="199" spans="1:67" x14ac:dyDescent="0.55000000000000004">
      <c r="A199" s="642"/>
      <c r="B199" t="s">
        <v>475</v>
      </c>
      <c r="I199" s="1" t="str">
        <f>IF(Income_CF!I201="","",(1+'Cost and Benefit Parameters'!$C$17)*Income_CF!I201*(Cohort_WP!I199/Cohort_CF!I199))</f>
        <v/>
      </c>
      <c r="J199" s="1" t="str">
        <f>IF(Income_CF!J201="","",(1+'Cost and Benefit Parameters'!$C$17)*Income_CF!J201*(Cohort_WP!J199/Cohort_CF!J199))</f>
        <v/>
      </c>
      <c r="K199" s="1" t="str">
        <f>IF(Income_CF!K201="","",(1+'Cost and Benefit Parameters'!$C$17)*Income_CF!K201*(Cohort_WP!K199/Cohort_CF!K199))</f>
        <v/>
      </c>
      <c r="L199" s="1" t="str">
        <f>IF(Income_CF!L201="","",(1+'Cost and Benefit Parameters'!$C$17)*Income_CF!L201*(Cohort_WP!L199/Cohort_CF!L199))</f>
        <v/>
      </c>
      <c r="M199" s="1" t="str">
        <f>IF(Income_CF!M201="","",(1+'Cost and Benefit Parameters'!$C$17)*Income_CF!M201*(Cohort_WP!M199/Cohort_CF!M199))</f>
        <v/>
      </c>
      <c r="N199" s="1" t="str">
        <f>IF(Income_CF!N201="","",(1+'Cost and Benefit Parameters'!$C$17)*Income_CF!N201*(Cohort_WP!N199/Cohort_CF!N199))</f>
        <v/>
      </c>
      <c r="O199" s="1" t="str">
        <f>IF(Income_CF!O201="","",(1+'Cost and Benefit Parameters'!$C$17)*Income_CF!O201*(Cohort_WP!O199/Cohort_CF!O199))</f>
        <v/>
      </c>
      <c r="P199" s="1" t="str">
        <f>IF(Income_CF!P201="","",(1+'Cost and Benefit Parameters'!$C$17)*Income_CF!P201*(Cohort_WP!P199/Cohort_CF!P199))</f>
        <v/>
      </c>
      <c r="Q199" s="1">
        <f>IF(Income_CF!Q201="","",(1+'Cost and Benefit Parameters'!$C$17)*Income_CF!Q201*(Cohort_WP!Q199/Cohort_CF!Q199))</f>
        <v>1385133.0118006722</v>
      </c>
      <c r="R199" s="1">
        <f>IF(Income_CF!R201="","",(1+'Cost and Benefit Parameters'!$C$17)*Income_CF!R201*(Cohort_WP!R199/Cohort_CF!R199))</f>
        <v>1438865.5270791575</v>
      </c>
      <c r="S199" s="1">
        <f>IF(Income_CF!S201="","",(1+'Cost and Benefit Parameters'!$C$17)*Income_CF!S201*(Cohort_WP!S199/Cohort_CF!S199))</f>
        <v>1493785.9105022305</v>
      </c>
      <c r="T199" s="1">
        <f>IF(Income_CF!T201="","",(1+'Cost and Benefit Parameters'!$C$17)*Income_CF!T201*(Cohort_WP!T199/Cohort_CF!T199))</f>
        <v>1549872.3600009333</v>
      </c>
      <c r="U199" s="1">
        <f>IF(Income_CF!U201="","",(1+'Cost and Benefit Parameters'!$C$17)*Income_CF!U201*(Cohort_WP!U199/Cohort_CF!U199))</f>
        <v>1616933.3822665894</v>
      </c>
      <c r="V199" s="1">
        <f>IF(Income_CF!V201="","",(1+'Cost and Benefit Parameters'!$C$17)*Income_CF!V201*(Cohort_WP!V199/Cohort_CF!V199))</f>
        <v>1674626.5473909259</v>
      </c>
      <c r="W199" s="1">
        <f>IF(Income_CF!W201="","",(1+'Cost and Benefit Parameters'!$C$17)*Income_CF!W201*(Cohort_WP!W199/Cohort_CF!W199))</f>
        <v>1733337.9248687089</v>
      </c>
      <c r="X199" s="1">
        <f>IF(Income_CF!X201="","",(1+'Cost and Benefit Parameters'!$C$17)*Income_CF!X201*(Cohort_WP!X199/Cohort_CF!X199))</f>
        <v>1793031.5454176671</v>
      </c>
      <c r="Y199" s="1">
        <f>IF(Income_CF!Y201="","",(1+'Cost and Benefit Parameters'!$C$17)*Income_CF!Y201*(Cohort_WP!Y199/Cohort_CF!Y199))</f>
        <v>1853668.3921053561</v>
      </c>
      <c r="Z199" s="1">
        <f>IF(Income_CF!Z201="","",(1+'Cost and Benefit Parameters'!$C$17)*Income_CF!Z201*(Cohort_WP!Z199/Cohort_CF!Z199))</f>
        <v>1915206.3906146691</v>
      </c>
      <c r="AA199" s="1">
        <f>IF(Income_CF!AA201="","",(1+'Cost and Benefit Parameters'!$C$17)*Income_CF!AA201*(Cohort_WP!AA199/Cohort_CF!AA199))</f>
        <v>1977600.4084998651</v>
      </c>
      <c r="AB199" s="1">
        <f>IF(Income_CF!AB201="","",(1+'Cost and Benefit Parameters'!$C$17)*Income_CF!AB201*(Cohort_WP!AB199/Cohort_CF!AB199))</f>
        <v>2040802.2637397517</v>
      </c>
      <c r="AC199" s="1">
        <f>IF(Income_CF!AC201="","",(1+'Cost and Benefit Parameters'!$C$17)*Income_CF!AC201*(Cohort_WP!AC199/Cohort_CF!AC199))</f>
        <v>2104760.7428652816</v>
      </c>
      <c r="AD199" s="1">
        <f>IF(Income_CF!AD201="","",(1+'Cost and Benefit Parameters'!$C$17)*Income_CF!AD201*(Cohort_WP!AD199/Cohort_CF!AD199))</f>
        <v>2169421.6289071767</v>
      </c>
      <c r="AE199" s="1">
        <f>IF(Income_CF!AE201="","",(1+'Cost and Benefit Parameters'!$C$17)*Income_CF!AE201*(Cohort_WP!AE199/Cohort_CF!AE199))</f>
        <v>2234727.739375059</v>
      </c>
      <c r="AF199" s="1">
        <f>IF(Income_CF!AF201="","",(1+'Cost and Benefit Parameters'!$C$17)*Income_CF!AF201*(Cohort_WP!AF199/Cohort_CF!AF199))</f>
        <v>2300618.9744437844</v>
      </c>
      <c r="AG199" s="1">
        <f>IF(Income_CF!AG201="","",(1+'Cost and Benefit Parameters'!$C$17)*Income_CF!AG201*(Cohort_WP!AG199/Cohort_CF!AG199))</f>
        <v>2367032.3754842444</v>
      </c>
      <c r="AH199" s="1">
        <f>IF(Income_CF!AH201="","",(1+'Cost and Benefit Parameters'!$C$17)*Income_CF!AH201*(Cohort_WP!AH199/Cohort_CF!AH199))</f>
        <v>2433902.1940364325</v>
      </c>
      <c r="AI199" s="1">
        <f>IF(Income_CF!AI201="","",(1+'Cost and Benefit Parameters'!$C$17)*Income_CF!AI201*(Cohort_WP!AI199/Cohort_CF!AI199))</f>
        <v>2501159.9712806037</v>
      </c>
      <c r="AJ199" s="1">
        <f>IF(Income_CF!AJ201="","",(1+'Cost and Benefit Parameters'!$C$17)*Income_CF!AJ201*(Cohort_WP!AJ199/Cohort_CF!AJ199))</f>
        <v>2568734.6280196044</v>
      </c>
      <c r="AK199" s="1">
        <f>IF(Income_CF!AK201="","",(1+'Cost and Benefit Parameters'!$C$17)*Income_CF!AK201*(Cohort_WP!AK199/Cohort_CF!AK199))</f>
        <v>2636552.5651408695</v>
      </c>
      <c r="AL199" s="1">
        <f>IF(Income_CF!AL201="","",(1+'Cost and Benefit Parameters'!$C$17)*Income_CF!AL201*(Cohort_WP!AL199/Cohort_CF!AL199))</f>
        <v>2704537.7744812858</v>
      </c>
      <c r="AM199" s="1">
        <f>IF(Income_CF!AM201="","",(1+'Cost and Benefit Parameters'!$C$17)*Income_CF!AM201*(Cohort_WP!AM199/Cohort_CF!AM199))</f>
        <v>2772611.9599715252</v>
      </c>
      <c r="AN199" s="1">
        <f>IF(Income_CF!AN201="","",(1+'Cost and Benefit Parameters'!$C$17)*Income_CF!AN201*(Cohort_WP!AN199/Cohort_CF!AN199))</f>
        <v>2840694.6688897484</v>
      </c>
      <c r="AO199" s="1">
        <f>IF(Income_CF!AO201="","",(1+'Cost and Benefit Parameters'!$C$17)*Income_CF!AO201*(Cohort_WP!AO199/Cohort_CF!AO199))</f>
        <v>2908703.433006987</v>
      </c>
      <c r="AP199" s="1">
        <f>IF(Income_CF!AP201="","",(1+'Cost and Benefit Parameters'!$C$17)*Income_CF!AP201*(Cohort_WP!AP199/Cohort_CF!AP199))</f>
        <v>2976553.9193587857</v>
      </c>
      <c r="AQ199" s="1">
        <f>IF(Income_CF!AQ201="","",(1+'Cost and Benefit Parameters'!$C$17)*Income_CF!AQ201*(Cohort_WP!AQ199/Cohort_CF!AQ199))</f>
        <v>3044160.0903306156</v>
      </c>
      <c r="AR199" s="1">
        <f>IF(Income_CF!AR201="","",(1+'Cost and Benefit Parameters'!$C$17)*Income_CF!AR201*(Cohort_WP!AR199/Cohort_CF!AR199))</f>
        <v>3111434.3726969357</v>
      </c>
      <c r="AS199" s="1">
        <f>IF(Income_CF!AS201="","",(1+'Cost and Benefit Parameters'!$C$17)*Income_CF!AS201*(Cohort_WP!AS199/Cohort_CF!AS199))</f>
        <v>3178287.8352076686</v>
      </c>
      <c r="AT199" s="1">
        <f>IF(Income_CF!AT201="","",(1+'Cost and Benefit Parameters'!$C$17)*Income_CF!AT201*(Cohort_WP!AT199/Cohort_CF!AT199))</f>
        <v>3244630.3742698734</v>
      </c>
      <c r="AU199" s="1">
        <f>IF(Income_CF!AU201="","",(1+'Cost and Benefit Parameters'!$C$17)*Income_CF!AU201*(Cohort_WP!AU199/Cohort_CF!AU199))</f>
        <v>3310370.9072283013</v>
      </c>
      <c r="AV199" s="1">
        <f>IF(Income_CF!AV201="","",(1+'Cost and Benefit Parameters'!$C$17)*Income_CF!AV201*(Cohort_WP!AV199/Cohort_CF!AV199))</f>
        <v>3375417.5727050211</v>
      </c>
      <c r="AW199" s="1">
        <f>IF(Income_CF!AW201="","",(1+'Cost and Benefit Parameters'!$C$17)*Income_CF!AW201*(Cohort_WP!AW199/Cohort_CF!AW199))</f>
        <v>3439677.9374173898</v>
      </c>
      <c r="AX199" s="1">
        <f>IF(Income_CF!AX201="","",(1+'Cost and Benefit Parameters'!$C$17)*Income_CF!AX201*(Cohort_WP!AX199/Cohort_CF!AX199))</f>
        <v>3503059.2088538329</v>
      </c>
      <c r="AY199" s="1">
        <f>IF(Income_CF!AY201="","",(1+'Cost and Benefit Parameters'!$C$17)*Income_CF!AY201*(Cohort_WP!AY199/Cohort_CF!AY199))</f>
        <v>3565468.4531499995</v>
      </c>
      <c r="AZ199" s="1">
        <f>IF(Income_CF!AZ201="","",(1+'Cost and Benefit Parameters'!$C$17)*Income_CF!AZ201*(Cohort_WP!AZ199/Cohort_CF!AZ199))</f>
        <v>3626812.8174729673</v>
      </c>
      <c r="BA199" s="1">
        <f>IF(Income_CF!BA201="","",(1+'Cost and Benefit Parameters'!$C$17)*Income_CF!BA201*(Cohort_WP!BA199/Cohort_CF!BA199))</f>
        <v>3686999.7561890329</v>
      </c>
      <c r="BB199" s="1">
        <f>IF(Income_CF!BB201="","",(1+'Cost and Benefit Parameters'!$C$17)*Income_CF!BB201*(Cohort_WP!BB199/Cohort_CF!BB199))</f>
        <v>3745937.2600617525</v>
      </c>
      <c r="BC199" s="1">
        <f>IF(Income_CF!BC201="","",(1+'Cost and Benefit Parameters'!$C$17)*Income_CF!BC201*(Cohort_WP!BC199/Cohort_CF!BC199))</f>
        <v>3803534.0877004671</v>
      </c>
      <c r="BD199" s="1">
        <f>IF(Income_CF!BD201="","",(1+'Cost and Benefit Parameters'!$C$17)*Income_CF!BD201*(Cohort_WP!BD199/Cohort_CF!BD199))</f>
        <v>3859699.998457395</v>
      </c>
      <c r="BE199" s="1" t="str">
        <f>IF(Income_CF!BE201="","",(1+'Cost and Benefit Parameters'!$C$17)*Income_CF!BE201*(Cohort_WP!BE199/Cohort_CF!BE199))</f>
        <v/>
      </c>
      <c r="BF199" s="1" t="str">
        <f>IF(Income_CF!BF201="","",(1+'Cost and Benefit Parameters'!$C$17)*Income_CF!BF201*(Cohort_WP!BF199/Cohort_CF!BF199))</f>
        <v/>
      </c>
      <c r="BG199" s="1" t="str">
        <f>IF(Income_CF!BG201="","",(1+'Cost and Benefit Parameters'!$C$17)*Income_CF!BG201*(Cohort_WP!BG199/Cohort_CF!BG199))</f>
        <v/>
      </c>
      <c r="BH199" s="1" t="str">
        <f>IF(Income_CF!BH201="","",(1+'Cost and Benefit Parameters'!$C$17)*Income_CF!BH201*(Cohort_WP!BH199/Cohort_CF!BH199))</f>
        <v/>
      </c>
      <c r="BI199" s="1" t="str">
        <f>IF(Income_CF!BI201="","",(1+'Cost and Benefit Parameters'!$C$17)*Income_CF!BI201*(Cohort_WP!BI199/Cohort_CF!BI199))</f>
        <v/>
      </c>
      <c r="BJ199" s="1" t="str">
        <f>IF(Income_CF!BJ201="","",(1+'Cost and Benefit Parameters'!$C$17)*Income_CF!BJ201*(Cohort_WP!BJ199/Cohort_CF!BJ199))</f>
        <v/>
      </c>
      <c r="BK199" s="1" t="str">
        <f>IF(Income_CF!BK201="","",(1+'Cost and Benefit Parameters'!$C$17)*Income_CF!BK201*(Cohort_WP!BK199/Cohort_CF!BK199))</f>
        <v/>
      </c>
      <c r="BL199" s="1" t="str">
        <f>IF(Income_CF!BL201="","",(1+'Cost and Benefit Parameters'!$C$17)*Income_CF!BL201*(Cohort_WP!BL199/Cohort_CF!BL199))</f>
        <v/>
      </c>
      <c r="BM199" s="1" t="str">
        <f>IF(Income_CF!BM201="","",(1+'Cost and Benefit Parameters'!$C$17)*Income_CF!BM201*(Cohort_WP!BM199/Cohort_CF!BM199))</f>
        <v/>
      </c>
      <c r="BN199" s="1" t="str">
        <f>IF(Income_CF!BN201="","",(1+'Cost and Benefit Parameters'!$C$17)*Income_CF!BN201*(Cohort_WP!BN199/Cohort_CF!BN199))</f>
        <v/>
      </c>
      <c r="BO199" s="1" t="str">
        <f>IF(Income_CF!BO201="","",(1+'Cost and Benefit Parameters'!$C$17)*Income_CF!BO201*(Cohort_WP!BO199/Cohort_CF!BO199))</f>
        <v/>
      </c>
    </row>
    <row r="200" spans="1:67" x14ac:dyDescent="0.55000000000000004">
      <c r="A200" s="642"/>
      <c r="B200" t="s">
        <v>476</v>
      </c>
      <c r="I200" s="1" t="str">
        <f>IF(Income_CF!I202="","",(1+'Cost and Benefit Parameters'!$C$17)*Income_CF!I202*(Cohort_WP!I200/Cohort_CF!I200))</f>
        <v/>
      </c>
      <c r="J200" s="1" t="str">
        <f>IF(Income_CF!J202="","",(1+'Cost and Benefit Parameters'!$C$17)*Income_CF!J202*(Cohort_WP!J200/Cohort_CF!J200))</f>
        <v/>
      </c>
      <c r="K200" s="1" t="str">
        <f>IF(Income_CF!K202="","",(1+'Cost and Benefit Parameters'!$C$17)*Income_CF!K202*(Cohort_WP!K200/Cohort_CF!K200))</f>
        <v/>
      </c>
      <c r="L200" s="1" t="str">
        <f>IF(Income_CF!L202="","",(1+'Cost and Benefit Parameters'!$C$17)*Income_CF!L202*(Cohort_WP!L200/Cohort_CF!L200))</f>
        <v/>
      </c>
      <c r="M200" s="1" t="str">
        <f>IF(Income_CF!M202="","",(1+'Cost and Benefit Parameters'!$C$17)*Income_CF!M202*(Cohort_WP!M200/Cohort_CF!M200))</f>
        <v/>
      </c>
      <c r="N200" s="1" t="str">
        <f>IF(Income_CF!N202="","",(1+'Cost and Benefit Parameters'!$C$17)*Income_CF!N202*(Cohort_WP!N200/Cohort_CF!N200))</f>
        <v/>
      </c>
      <c r="O200" s="1" t="str">
        <f>IF(Income_CF!O202="","",(1+'Cost and Benefit Parameters'!$C$17)*Income_CF!O202*(Cohort_WP!O200/Cohort_CF!O200))</f>
        <v/>
      </c>
      <c r="P200" s="1" t="str">
        <f>IF(Income_CF!P202="","",(1+'Cost and Benefit Parameters'!$C$17)*Income_CF!P202*(Cohort_WP!P200/Cohort_CF!P200))</f>
        <v/>
      </c>
      <c r="Q200" s="1" t="str">
        <f>IF(Income_CF!Q202="","",(1+'Cost and Benefit Parameters'!$C$17)*Income_CF!Q202*(Cohort_WP!Q200/Cohort_CF!Q200))</f>
        <v/>
      </c>
      <c r="R200" s="1">
        <f>IF(Income_CF!R202="","",(1+'Cost and Benefit Parameters'!$C$17)*Income_CF!R202*(Cohort_WP!R200/Cohort_CF!R200))</f>
        <v>1426687.0021546921</v>
      </c>
      <c r="S200" s="1">
        <f>IF(Income_CF!S202="","",(1+'Cost and Benefit Parameters'!$C$17)*Income_CF!S202*(Cohort_WP!S200/Cohort_CF!S200))</f>
        <v>1482031.4928915321</v>
      </c>
      <c r="T200" s="1">
        <f>IF(Income_CF!T202="","",(1+'Cost and Benefit Parameters'!$C$17)*Income_CF!T202*(Cohort_WP!T200/Cohort_CF!T200))</f>
        <v>1538599.4878172975</v>
      </c>
      <c r="U200" s="1">
        <f>IF(Income_CF!U202="","",(1+'Cost and Benefit Parameters'!$C$17)*Income_CF!U202*(Cohort_WP!U200/Cohort_CF!U200))</f>
        <v>1596368.5308009612</v>
      </c>
      <c r="V200" s="1">
        <f>IF(Income_CF!V202="","",(1+'Cost and Benefit Parameters'!$C$17)*Income_CF!V202*(Cohort_WP!V200/Cohort_CF!V200))</f>
        <v>1665441.3837345866</v>
      </c>
      <c r="W200" s="1">
        <f>IF(Income_CF!W202="","",(1+'Cost and Benefit Parameters'!$C$17)*Income_CF!W202*(Cohort_WP!W200/Cohort_CF!W200))</f>
        <v>1724865.3438126536</v>
      </c>
      <c r="X200" s="1">
        <f>IF(Income_CF!X202="","",(1+'Cost and Benefit Parameters'!$C$17)*Income_CF!X202*(Cohort_WP!X200/Cohort_CF!X200))</f>
        <v>1785338.0626147701</v>
      </c>
      <c r="Y200" s="1">
        <f>IF(Income_CF!Y202="","",(1+'Cost and Benefit Parameters'!$C$17)*Income_CF!Y202*(Cohort_WP!Y200/Cohort_CF!Y200))</f>
        <v>1846822.4917801968</v>
      </c>
      <c r="Z200" s="1">
        <f>IF(Income_CF!Z202="","",(1+'Cost and Benefit Parameters'!$C$17)*Income_CF!Z202*(Cohort_WP!Z200/Cohort_CF!Z200))</f>
        <v>1909278.4438685167</v>
      </c>
      <c r="AA200" s="1">
        <f>IF(Income_CF!AA202="","",(1+'Cost and Benefit Parameters'!$C$17)*Income_CF!AA202*(Cohort_WP!AA200/Cohort_CF!AA200))</f>
        <v>1972662.5823331086</v>
      </c>
      <c r="AB200" s="1">
        <f>IF(Income_CF!AB202="","",(1+'Cost and Benefit Parameters'!$C$17)*Income_CF!AB202*(Cohort_WP!AB200/Cohort_CF!AB200))</f>
        <v>2036928.4207548613</v>
      </c>
      <c r="AC200" s="1">
        <f>IF(Income_CF!AC202="","",(1+'Cost and Benefit Parameters'!$C$17)*Income_CF!AC202*(Cohort_WP!AC200/Cohort_CF!AC200))</f>
        <v>2102026.3316519442</v>
      </c>
      <c r="AD200" s="1">
        <f>IF(Income_CF!AD202="","",(1+'Cost and Benefit Parameters'!$C$17)*Income_CF!AD202*(Cohort_WP!AD200/Cohort_CF!AD200))</f>
        <v>2167903.5651512397</v>
      </c>
      <c r="AE200" s="1">
        <f>IF(Income_CF!AE202="","",(1+'Cost and Benefit Parameters'!$C$17)*Income_CF!AE202*(Cohort_WP!AE200/Cohort_CF!AE200))</f>
        <v>2234504.2777743917</v>
      </c>
      <c r="AF200" s="1">
        <f>IF(Income_CF!AF202="","",(1+'Cost and Benefit Parameters'!$C$17)*Income_CF!AF202*(Cohort_WP!AF200/Cohort_CF!AF200))</f>
        <v>2301769.5715563106</v>
      </c>
      <c r="AG200" s="1">
        <f>IF(Income_CF!AG202="","",(1+'Cost and Benefit Parameters'!$C$17)*Income_CF!AG202*(Cohort_WP!AG200/Cohort_CF!AG200))</f>
        <v>2369637.5436770977</v>
      </c>
      <c r="AH200" s="1">
        <f>IF(Income_CF!AH202="","",(1+'Cost and Benefit Parameters'!$C$17)*Income_CF!AH202*(Cohort_WP!AH200/Cohort_CF!AH200))</f>
        <v>2438043.3467487721</v>
      </c>
      <c r="AI200" s="1">
        <f>IF(Income_CF!AI202="","",(1+'Cost and Benefit Parameters'!$C$17)*Income_CF!AI202*(Cohort_WP!AI200/Cohort_CF!AI200))</f>
        <v>2506919.2598575251</v>
      </c>
      <c r="AJ200" s="1">
        <f>IF(Income_CF!AJ202="","",(1+'Cost and Benefit Parameters'!$C$17)*Income_CF!AJ202*(Cohort_WP!AJ200/Cohort_CF!AJ200))</f>
        <v>2576194.7704190216</v>
      </c>
      <c r="AK200" s="1">
        <f>IF(Income_CF!AK202="","",(1+'Cost and Benefit Parameters'!$C$17)*Income_CF!AK202*(Cohort_WP!AK200/Cohort_CF!AK200))</f>
        <v>2645796.666860193</v>
      </c>
      <c r="AL200" s="1">
        <f>IF(Income_CF!AL202="","",(1+'Cost and Benefit Parameters'!$C$17)*Income_CF!AL202*(Cohort_WP!AL200/Cohort_CF!AL200))</f>
        <v>2715649.1420950955</v>
      </c>
      <c r="AM200" s="1">
        <f>IF(Income_CF!AM202="","",(1+'Cost and Benefit Parameters'!$C$17)*Income_CF!AM202*(Cohort_WP!AM200/Cohort_CF!AM200))</f>
        <v>2785673.9077157243</v>
      </c>
      <c r="AN200" s="1">
        <f>IF(Income_CF!AN202="","",(1+'Cost and Benefit Parameters'!$C$17)*Income_CF!AN202*(Cohort_WP!AN200/Cohort_CF!AN200))</f>
        <v>2855790.3187706703</v>
      </c>
      <c r="AO200" s="1">
        <f>IF(Income_CF!AO202="","",(1+'Cost and Benefit Parameters'!$C$17)*Income_CF!AO202*(Cohort_WP!AO200/Cohort_CF!AO200))</f>
        <v>2925915.5089564412</v>
      </c>
      <c r="AP200" s="1">
        <f>IF(Income_CF!AP202="","",(1+'Cost and Benefit Parameters'!$C$17)*Income_CF!AP202*(Cohort_WP!AP200/Cohort_CF!AP200))</f>
        <v>2995964.5359971966</v>
      </c>
      <c r="AQ200" s="1">
        <f>IF(Income_CF!AQ202="","",(1+'Cost and Benefit Parameters'!$C$17)*Income_CF!AQ202*(Cohort_WP!AQ200/Cohort_CF!AQ200))</f>
        <v>3065850.5369395493</v>
      </c>
      <c r="AR200" s="1">
        <f>IF(Income_CF!AR202="","",(1+'Cost and Benefit Parameters'!$C$17)*Income_CF!AR202*(Cohort_WP!AR200/Cohort_CF!AR200))</f>
        <v>3135484.8930405346</v>
      </c>
      <c r="AS200" s="1">
        <f>IF(Income_CF!AS202="","",(1+'Cost and Benefit Parameters'!$C$17)*Income_CF!AS202*(Cohort_WP!AS200/Cohort_CF!AS200))</f>
        <v>3204777.4038778441</v>
      </c>
      <c r="AT200" s="1">
        <f>IF(Income_CF!AT202="","",(1+'Cost and Benefit Parameters'!$C$17)*Income_CF!AT202*(Cohort_WP!AT200/Cohort_CF!AT200))</f>
        <v>3273636.4702638979</v>
      </c>
      <c r="AU200" s="1">
        <f>IF(Income_CF!AU202="","",(1+'Cost and Benefit Parameters'!$C$17)*Income_CF!AU202*(Cohort_WP!AU200/Cohort_CF!AU200))</f>
        <v>3341969.2854979699</v>
      </c>
      <c r="AV200" s="1">
        <f>IF(Income_CF!AV202="","",(1+'Cost and Benefit Parameters'!$C$17)*Income_CF!AV202*(Cohort_WP!AV200/Cohort_CF!AV200))</f>
        <v>3409682.0344451508</v>
      </c>
      <c r="AW200" s="1">
        <f>IF(Income_CF!AW202="","",(1+'Cost and Benefit Parameters'!$C$17)*Income_CF!AW202*(Cohort_WP!AW200/Cohort_CF!AW200))</f>
        <v>3476680.0998861711</v>
      </c>
      <c r="AX200" s="1">
        <f>IF(Income_CF!AX202="","",(1+'Cost and Benefit Parameters'!$C$17)*Income_CF!AX202*(Cohort_WP!AX200/Cohort_CF!AX200))</f>
        <v>3542868.2755399109</v>
      </c>
      <c r="AY200" s="1">
        <f>IF(Income_CF!AY202="","",(1+'Cost and Benefit Parameters'!$C$17)*Income_CF!AY202*(Cohort_WP!AY200/Cohort_CF!AY200))</f>
        <v>3608150.985119448</v>
      </c>
      <c r="AZ200" s="1">
        <f>IF(Income_CF!AZ202="","",(1+'Cost and Benefit Parameters'!$C$17)*Income_CF!AZ202*(Cohort_WP!AZ200/Cohort_CF!AZ200))</f>
        <v>3672432.5067445002</v>
      </c>
      <c r="BA200" s="1">
        <f>IF(Income_CF!BA202="","",(1+'Cost and Benefit Parameters'!$C$17)*Income_CF!BA202*(Cohort_WP!BA200/Cohort_CF!BA200))</f>
        <v>3735617.2019971563</v>
      </c>
      <c r="BB200" s="1">
        <f>IF(Income_CF!BB202="","",(1+'Cost and Benefit Parameters'!$C$17)*Income_CF!BB202*(Cohort_WP!BB200/Cohort_CF!BB200))</f>
        <v>3797609.7488747039</v>
      </c>
      <c r="BC200" s="1">
        <f>IF(Income_CF!BC202="","",(1+'Cost and Benefit Parameters'!$C$17)*Income_CF!BC202*(Cohort_WP!BC200/Cohort_CF!BC200))</f>
        <v>3858315.3778636055</v>
      </c>
      <c r="BD200" s="1">
        <f>IF(Income_CF!BD202="","",(1+'Cost and Benefit Parameters'!$C$17)*Income_CF!BD202*(Cohort_WP!BD200/Cohort_CF!BD200))</f>
        <v>3917640.1103314818</v>
      </c>
      <c r="BE200" s="1">
        <f>IF(Income_CF!BE202="","",(1+'Cost and Benefit Parameters'!$C$17)*Income_CF!BE202*(Cohort_WP!BE200/Cohort_CF!BE200))</f>
        <v>3975490.9984111167</v>
      </c>
      <c r="BF200" s="1" t="str">
        <f>IF(Income_CF!BF202="","",(1+'Cost and Benefit Parameters'!$C$17)*Income_CF!BF202*(Cohort_WP!BF200/Cohort_CF!BF200))</f>
        <v/>
      </c>
      <c r="BG200" s="1" t="str">
        <f>IF(Income_CF!BG202="","",(1+'Cost and Benefit Parameters'!$C$17)*Income_CF!BG202*(Cohort_WP!BG200/Cohort_CF!BG200))</f>
        <v/>
      </c>
      <c r="BH200" s="1" t="str">
        <f>IF(Income_CF!BH202="","",(1+'Cost and Benefit Parameters'!$C$17)*Income_CF!BH202*(Cohort_WP!BH200/Cohort_CF!BH200))</f>
        <v/>
      </c>
      <c r="BI200" s="1" t="str">
        <f>IF(Income_CF!BI202="","",(1+'Cost and Benefit Parameters'!$C$17)*Income_CF!BI202*(Cohort_WP!BI200/Cohort_CF!BI200))</f>
        <v/>
      </c>
      <c r="BJ200" s="1" t="str">
        <f>IF(Income_CF!BJ202="","",(1+'Cost and Benefit Parameters'!$C$17)*Income_CF!BJ202*(Cohort_WP!BJ200/Cohort_CF!BJ200))</f>
        <v/>
      </c>
      <c r="BK200" s="1" t="str">
        <f>IF(Income_CF!BK202="","",(1+'Cost and Benefit Parameters'!$C$17)*Income_CF!BK202*(Cohort_WP!BK200/Cohort_CF!BK200))</f>
        <v/>
      </c>
      <c r="BL200" s="1" t="str">
        <f>IF(Income_CF!BL202="","",(1+'Cost and Benefit Parameters'!$C$17)*Income_CF!BL202*(Cohort_WP!BL200/Cohort_CF!BL200))</f>
        <v/>
      </c>
      <c r="BM200" s="1" t="str">
        <f>IF(Income_CF!BM202="","",(1+'Cost and Benefit Parameters'!$C$17)*Income_CF!BM202*(Cohort_WP!BM200/Cohort_CF!BM200))</f>
        <v/>
      </c>
      <c r="BN200" s="1" t="str">
        <f>IF(Income_CF!BN202="","",(1+'Cost and Benefit Parameters'!$C$17)*Income_CF!BN202*(Cohort_WP!BN200/Cohort_CF!BN200))</f>
        <v/>
      </c>
      <c r="BO200" s="1" t="str">
        <f>IF(Income_CF!BO202="","",(1+'Cost and Benefit Parameters'!$C$17)*Income_CF!BO202*(Cohort_WP!BO200/Cohort_CF!BO200))</f>
        <v/>
      </c>
    </row>
    <row r="201" spans="1:67" x14ac:dyDescent="0.55000000000000004">
      <c r="A201" s="642"/>
      <c r="B201" t="s">
        <v>477</v>
      </c>
      <c r="I201" s="1" t="str">
        <f>IF(Income_CF!I203="","",(1+'Cost and Benefit Parameters'!$C$17)*Income_CF!I203*(Cohort_WP!I201/Cohort_CF!I201))</f>
        <v/>
      </c>
      <c r="J201" s="1" t="str">
        <f>IF(Income_CF!J203="","",(1+'Cost and Benefit Parameters'!$C$17)*Income_CF!J203*(Cohort_WP!J201/Cohort_CF!J201))</f>
        <v/>
      </c>
      <c r="K201" s="1" t="str">
        <f>IF(Income_CF!K203="","",(1+'Cost and Benefit Parameters'!$C$17)*Income_CF!K203*(Cohort_WP!K201/Cohort_CF!K201))</f>
        <v/>
      </c>
      <c r="L201" s="1" t="str">
        <f>IF(Income_CF!L203="","",(1+'Cost and Benefit Parameters'!$C$17)*Income_CF!L203*(Cohort_WP!L201/Cohort_CF!L201))</f>
        <v/>
      </c>
      <c r="M201" s="1" t="str">
        <f>IF(Income_CF!M203="","",(1+'Cost and Benefit Parameters'!$C$17)*Income_CF!M203*(Cohort_WP!M201/Cohort_CF!M201))</f>
        <v/>
      </c>
      <c r="N201" s="1" t="str">
        <f>IF(Income_CF!N203="","",(1+'Cost and Benefit Parameters'!$C$17)*Income_CF!N203*(Cohort_WP!N201/Cohort_CF!N201))</f>
        <v/>
      </c>
      <c r="O201" s="1" t="str">
        <f>IF(Income_CF!O203="","",(1+'Cost and Benefit Parameters'!$C$17)*Income_CF!O203*(Cohort_WP!O201/Cohort_CF!O201))</f>
        <v/>
      </c>
      <c r="P201" s="1" t="str">
        <f>IF(Income_CF!P203="","",(1+'Cost and Benefit Parameters'!$C$17)*Income_CF!P203*(Cohort_WP!P201/Cohort_CF!P201))</f>
        <v/>
      </c>
      <c r="Q201" s="1" t="str">
        <f>IF(Income_CF!Q203="","",(1+'Cost and Benefit Parameters'!$C$17)*Income_CF!Q203*(Cohort_WP!Q201/Cohort_CF!Q201))</f>
        <v/>
      </c>
      <c r="R201" s="1" t="str">
        <f>IF(Income_CF!R203="","",(1+'Cost and Benefit Parameters'!$C$17)*Income_CF!R203*(Cohort_WP!R201/Cohort_CF!R201))</f>
        <v/>
      </c>
      <c r="S201" s="1">
        <f>IF(Income_CF!S203="","",(1+'Cost and Benefit Parameters'!$C$17)*Income_CF!S203*(Cohort_WP!S201/Cohort_CF!S201))</f>
        <v>1469487.6122193327</v>
      </c>
      <c r="T201" s="1">
        <f>IF(Income_CF!T203="","",(1+'Cost and Benefit Parameters'!$C$17)*Income_CF!T203*(Cohort_WP!T201/Cohort_CF!T201))</f>
        <v>1526492.4376782784</v>
      </c>
      <c r="U201" s="1">
        <f>IF(Income_CF!U203="","",(1+'Cost and Benefit Parameters'!$C$17)*Income_CF!U203*(Cohort_WP!U201/Cohort_CF!U201))</f>
        <v>1584757.4724518165</v>
      </c>
      <c r="V201" s="1">
        <f>IF(Income_CF!V203="","",(1+'Cost and Benefit Parameters'!$C$17)*Income_CF!V203*(Cohort_WP!V201/Cohort_CF!V201))</f>
        <v>1644259.5867249898</v>
      </c>
      <c r="W201" s="1">
        <f>IF(Income_CF!W203="","",(1+'Cost and Benefit Parameters'!$C$17)*Income_CF!W203*(Cohort_WP!W201/Cohort_CF!W201))</f>
        <v>1715404.6252466242</v>
      </c>
      <c r="X201" s="1">
        <f>IF(Income_CF!X203="","",(1+'Cost and Benefit Parameters'!$C$17)*Income_CF!X203*(Cohort_WP!X201/Cohort_CF!X201))</f>
        <v>1776611.3041270333</v>
      </c>
      <c r="Y201" s="1">
        <f>IF(Income_CF!Y203="","",(1+'Cost and Benefit Parameters'!$C$17)*Income_CF!Y203*(Cohort_WP!Y201/Cohort_CF!Y201))</f>
        <v>1838898.2044932132</v>
      </c>
      <c r="Z201" s="1">
        <f>IF(Income_CF!Z203="","",(1+'Cost and Benefit Parameters'!$C$17)*Income_CF!Z203*(Cohort_WP!Z201/Cohort_CF!Z201))</f>
        <v>1902227.1665336029</v>
      </c>
      <c r="AA201" s="1">
        <f>IF(Income_CF!AA203="","",(1+'Cost and Benefit Parameters'!$C$17)*Income_CF!AA203*(Cohort_WP!AA201/Cohort_CF!AA201))</f>
        <v>1966556.7971845719</v>
      </c>
      <c r="AB201" s="1">
        <f>IF(Income_CF!AB203="","",(1+'Cost and Benefit Parameters'!$C$17)*Income_CF!AB203*(Cohort_WP!AB201/Cohort_CF!AB201))</f>
        <v>2031842.4598031025</v>
      </c>
      <c r="AC201" s="1">
        <f>IF(Income_CF!AC203="","",(1+'Cost and Benefit Parameters'!$C$17)*Income_CF!AC203*(Cohort_WP!AC201/Cohort_CF!AC201))</f>
        <v>2098036.273377507</v>
      </c>
      <c r="AD201" s="1">
        <f>IF(Income_CF!AD203="","",(1+'Cost and Benefit Parameters'!$C$17)*Income_CF!AD203*(Cohort_WP!AD201/Cohort_CF!AD201))</f>
        <v>2165087.1216015024</v>
      </c>
      <c r="AE201" s="1">
        <f>IF(Income_CF!AE203="","",(1+'Cost and Benefit Parameters'!$C$17)*Income_CF!AE203*(Cohort_WP!AE201/Cohort_CF!AE201))</f>
        <v>2232940.6721057766</v>
      </c>
      <c r="AF201" s="1">
        <f>IF(Income_CF!AF203="","",(1+'Cost and Benefit Parameters'!$C$17)*Income_CF!AF203*(Cohort_WP!AF201/Cohort_CF!AF201))</f>
        <v>2301539.4061076241</v>
      </c>
      <c r="AG201" s="1">
        <f>IF(Income_CF!AG203="","",(1+'Cost and Benefit Parameters'!$C$17)*Income_CF!AG203*(Cohort_WP!AG201/Cohort_CF!AG201))</f>
        <v>2370822.6587030003</v>
      </c>
      <c r="AH201" s="1">
        <f>IF(Income_CF!AH203="","",(1+'Cost and Benefit Parameters'!$C$17)*Income_CF!AH203*(Cohort_WP!AH201/Cohort_CF!AH201))</f>
        <v>2440726.6699874108</v>
      </c>
      <c r="AI201" s="1">
        <f>IF(Income_CF!AI203="","",(1+'Cost and Benefit Parameters'!$C$17)*Income_CF!AI203*(Cohort_WP!AI201/Cohort_CF!AI201))</f>
        <v>2511184.647151235</v>
      </c>
      <c r="AJ201" s="1">
        <f>IF(Income_CF!AJ203="","",(1+'Cost and Benefit Parameters'!$C$17)*Income_CF!AJ203*(Cohort_WP!AJ201/Cohort_CF!AJ201))</f>
        <v>2582126.8376532514</v>
      </c>
      <c r="AK201" s="1">
        <f>IF(Income_CF!AK203="","",(1+'Cost and Benefit Parameters'!$C$17)*Income_CF!AK203*(Cohort_WP!AK201/Cohort_CF!AK201))</f>
        <v>2653480.6135315923</v>
      </c>
      <c r="AL201" s="1">
        <f>IF(Income_CF!AL203="","",(1+'Cost and Benefit Parameters'!$C$17)*Income_CF!AL203*(Cohort_WP!AL201/Cohort_CF!AL201))</f>
        <v>2725170.5668659983</v>
      </c>
      <c r="AM201" s="1">
        <f>IF(Income_CF!AM203="","",(1+'Cost and Benefit Parameters'!$C$17)*Income_CF!AM203*(Cohort_WP!AM201/Cohort_CF!AM201))</f>
        <v>2797118.6163579482</v>
      </c>
      <c r="AN201" s="1">
        <f>IF(Income_CF!AN203="","",(1+'Cost and Benefit Parameters'!$C$17)*Income_CF!AN203*(Cohort_WP!AN201/Cohort_CF!AN201))</f>
        <v>2869244.1249471959</v>
      </c>
      <c r="AO201" s="1">
        <f>IF(Income_CF!AO203="","",(1+'Cost and Benefit Parameters'!$C$17)*Income_CF!AO203*(Cohort_WP!AO201/Cohort_CF!AO201))</f>
        <v>2941464.0283337906</v>
      </c>
      <c r="AP201" s="1">
        <f>IF(Income_CF!AP203="","",(1+'Cost and Benefit Parameters'!$C$17)*Income_CF!AP203*(Cohort_WP!AP201/Cohort_CF!AP201))</f>
        <v>3013692.9742251346</v>
      </c>
      <c r="AQ201" s="1">
        <f>IF(Income_CF!AQ203="","",(1+'Cost and Benefit Parameters'!$C$17)*Income_CF!AQ203*(Cohort_WP!AQ201/Cohort_CF!AQ201))</f>
        <v>3085843.4720771122</v>
      </c>
      <c r="AR201" s="1">
        <f>IF(Income_CF!AR203="","",(1+'Cost and Benefit Parameters'!$C$17)*Income_CF!AR203*(Cohort_WP!AR201/Cohort_CF!AR201))</f>
        <v>3157826.0530477352</v>
      </c>
      <c r="AS201" s="1">
        <f>IF(Income_CF!AS203="","",(1+'Cost and Benefit Parameters'!$C$17)*Income_CF!AS203*(Cohort_WP!AS201/Cohort_CF!AS201))</f>
        <v>3229549.4398317505</v>
      </c>
      <c r="AT201" s="1">
        <f>IF(Income_CF!AT203="","",(1+'Cost and Benefit Parameters'!$C$17)*Income_CF!AT203*(Cohort_WP!AT201/Cohort_CF!AT201))</f>
        <v>3300920.7259941786</v>
      </c>
      <c r="AU201" s="1">
        <f>IF(Income_CF!AU203="","",(1+'Cost and Benefit Parameters'!$C$17)*Income_CF!AU203*(Cohort_WP!AU201/Cohort_CF!AU201))</f>
        <v>3371845.564371815</v>
      </c>
      <c r="AV201" s="1">
        <f>IF(Income_CF!AV203="","",(1+'Cost and Benefit Parameters'!$C$17)*Income_CF!AV203*(Cohort_WP!AV201/Cohort_CF!AV201))</f>
        <v>3442228.3640629095</v>
      </c>
      <c r="AW201" s="1">
        <f>IF(Income_CF!AW203="","",(1+'Cost and Benefit Parameters'!$C$17)*Income_CF!AW203*(Cohort_WP!AW201/Cohort_CF!AW201))</f>
        <v>3511972.4954785057</v>
      </c>
      <c r="AX201" s="1">
        <f>IF(Income_CF!AX203="","",(1+'Cost and Benefit Parameters'!$C$17)*Income_CF!AX203*(Cohort_WP!AX201/Cohort_CF!AX201))</f>
        <v>3580980.5028827563</v>
      </c>
      <c r="AY201" s="1">
        <f>IF(Income_CF!AY203="","",(1+'Cost and Benefit Parameters'!$C$17)*Income_CF!AY203*(Cohort_WP!AY201/Cohort_CF!AY201))</f>
        <v>3649154.3238061089</v>
      </c>
      <c r="AZ201" s="1">
        <f>IF(Income_CF!AZ203="","",(1+'Cost and Benefit Parameters'!$C$17)*Income_CF!AZ203*(Cohort_WP!AZ201/Cohort_CF!AZ201))</f>
        <v>3716395.5146730314</v>
      </c>
      <c r="BA201" s="1">
        <f>IF(Income_CF!BA203="","",(1+'Cost and Benefit Parameters'!$C$17)*Income_CF!BA203*(Cohort_WP!BA201/Cohort_CF!BA201))</f>
        <v>3782605.4819468353</v>
      </c>
      <c r="BB201" s="1">
        <f>IF(Income_CF!BB203="","",(1+'Cost and Benefit Parameters'!$C$17)*Income_CF!BB203*(Cohort_WP!BB201/Cohort_CF!BB201))</f>
        <v>3847685.7180570709</v>
      </c>
      <c r="BC201" s="1">
        <f>IF(Income_CF!BC203="","",(1+'Cost and Benefit Parameters'!$C$17)*Income_CF!BC203*(Cohort_WP!BC201/Cohort_CF!BC201))</f>
        <v>3911538.0413409444</v>
      </c>
      <c r="BD201" s="1">
        <f>IF(Income_CF!BD203="","",(1+'Cost and Benefit Parameters'!$C$17)*Income_CF!BD203*(Cohort_WP!BD201/Cohort_CF!BD201))</f>
        <v>3974064.8391995132</v>
      </c>
      <c r="BE201" s="1">
        <f>IF(Income_CF!BE203="","",(1+'Cost and Benefit Parameters'!$C$17)*Income_CF!BE203*(Cohort_WP!BE201/Cohort_CF!BE201))</f>
        <v>4035169.3136414257</v>
      </c>
      <c r="BF201" s="1">
        <f>IF(Income_CF!BF203="","",(1+'Cost and Benefit Parameters'!$C$17)*Income_CF!BF203*(Cohort_WP!BF201/Cohort_CF!BF201))</f>
        <v>4094755.7283634502</v>
      </c>
      <c r="BG201" s="1" t="str">
        <f>IF(Income_CF!BG203="","",(1+'Cost and Benefit Parameters'!$C$17)*Income_CF!BG203*(Cohort_WP!BG201/Cohort_CF!BG201))</f>
        <v/>
      </c>
      <c r="BH201" s="1" t="str">
        <f>IF(Income_CF!BH203="","",(1+'Cost and Benefit Parameters'!$C$17)*Income_CF!BH203*(Cohort_WP!BH201/Cohort_CF!BH201))</f>
        <v/>
      </c>
      <c r="BI201" s="1" t="str">
        <f>IF(Income_CF!BI203="","",(1+'Cost and Benefit Parameters'!$C$17)*Income_CF!BI203*(Cohort_WP!BI201/Cohort_CF!BI201))</f>
        <v/>
      </c>
      <c r="BJ201" s="1" t="str">
        <f>IF(Income_CF!BJ203="","",(1+'Cost and Benefit Parameters'!$C$17)*Income_CF!BJ203*(Cohort_WP!BJ201/Cohort_CF!BJ201))</f>
        <v/>
      </c>
      <c r="BK201" s="1" t="str">
        <f>IF(Income_CF!BK203="","",(1+'Cost and Benefit Parameters'!$C$17)*Income_CF!BK203*(Cohort_WP!BK201/Cohort_CF!BK201))</f>
        <v/>
      </c>
      <c r="BL201" s="1" t="str">
        <f>IF(Income_CF!BL203="","",(1+'Cost and Benefit Parameters'!$C$17)*Income_CF!BL203*(Cohort_WP!BL201/Cohort_CF!BL201))</f>
        <v/>
      </c>
      <c r="BM201" s="1" t="str">
        <f>IF(Income_CF!BM203="","",(1+'Cost and Benefit Parameters'!$C$17)*Income_CF!BM203*(Cohort_WP!BM201/Cohort_CF!BM201))</f>
        <v/>
      </c>
      <c r="BN201" s="1" t="str">
        <f>IF(Income_CF!BN203="","",(1+'Cost and Benefit Parameters'!$C$17)*Income_CF!BN203*(Cohort_WP!BN201/Cohort_CF!BN201))</f>
        <v/>
      </c>
      <c r="BO201" s="1" t="str">
        <f>IF(Income_CF!BO203="","",(1+'Cost and Benefit Parameters'!$C$17)*Income_CF!BO203*(Cohort_WP!BO201/Cohort_CF!BO201))</f>
        <v/>
      </c>
    </row>
    <row r="202" spans="1:67" x14ac:dyDescent="0.55000000000000004">
      <c r="A202" s="642"/>
      <c r="B202" t="s">
        <v>478</v>
      </c>
      <c r="I202" s="1" t="str">
        <f>IF(Income_CF!I204="","",(1+'Cost and Benefit Parameters'!$C$17)*Income_CF!I204*(Cohort_WP!I202/Cohort_CF!I202))</f>
        <v/>
      </c>
      <c r="J202" s="1" t="str">
        <f>IF(Income_CF!J204="","",(1+'Cost and Benefit Parameters'!$C$17)*Income_CF!J204*(Cohort_WP!J202/Cohort_CF!J202))</f>
        <v/>
      </c>
      <c r="K202" s="1" t="str">
        <f>IF(Income_CF!K204="","",(1+'Cost and Benefit Parameters'!$C$17)*Income_CF!K204*(Cohort_WP!K202/Cohort_CF!K202))</f>
        <v/>
      </c>
      <c r="L202" s="1" t="str">
        <f>IF(Income_CF!L204="","",(1+'Cost and Benefit Parameters'!$C$17)*Income_CF!L204*(Cohort_WP!L202/Cohort_CF!L202))</f>
        <v/>
      </c>
      <c r="M202" s="1" t="str">
        <f>IF(Income_CF!M204="","",(1+'Cost and Benefit Parameters'!$C$17)*Income_CF!M204*(Cohort_WP!M202/Cohort_CF!M202))</f>
        <v/>
      </c>
      <c r="N202" s="1" t="str">
        <f>IF(Income_CF!N204="","",(1+'Cost and Benefit Parameters'!$C$17)*Income_CF!N204*(Cohort_WP!N202/Cohort_CF!N202))</f>
        <v/>
      </c>
      <c r="O202" s="1" t="str">
        <f>IF(Income_CF!O204="","",(1+'Cost and Benefit Parameters'!$C$17)*Income_CF!O204*(Cohort_WP!O202/Cohort_CF!O202))</f>
        <v/>
      </c>
      <c r="P202" s="1" t="str">
        <f>IF(Income_CF!P204="","",(1+'Cost and Benefit Parameters'!$C$17)*Income_CF!P204*(Cohort_WP!P202/Cohort_CF!P202))</f>
        <v/>
      </c>
      <c r="Q202" s="1" t="str">
        <f>IF(Income_CF!Q204="","",(1+'Cost and Benefit Parameters'!$C$17)*Income_CF!Q204*(Cohort_WP!Q202/Cohort_CF!Q202))</f>
        <v/>
      </c>
      <c r="R202" s="1" t="str">
        <f>IF(Income_CF!R204="","",(1+'Cost and Benefit Parameters'!$C$17)*Income_CF!R204*(Cohort_WP!R202/Cohort_CF!R202))</f>
        <v/>
      </c>
      <c r="S202" s="1" t="str">
        <f>IF(Income_CF!S204="","",(1+'Cost and Benefit Parameters'!$C$17)*Income_CF!S204*(Cohort_WP!S202/Cohort_CF!S202))</f>
        <v/>
      </c>
      <c r="T202" s="1">
        <f>IF(Income_CF!T204="","",(1+'Cost and Benefit Parameters'!$C$17)*Income_CF!T204*(Cohort_WP!T202/Cohort_CF!T202))</f>
        <v>1513572.2405859127</v>
      </c>
      <c r="U202" s="1">
        <f>IF(Income_CF!U204="","",(1+'Cost and Benefit Parameters'!$C$17)*Income_CF!U204*(Cohort_WP!U202/Cohort_CF!U202))</f>
        <v>1572287.2108086268</v>
      </c>
      <c r="V202" s="1">
        <f>IF(Income_CF!V204="","",(1+'Cost and Benefit Parameters'!$C$17)*Income_CF!V204*(Cohort_WP!V202/Cohort_CF!V202))</f>
        <v>1632300.1966253708</v>
      </c>
      <c r="W202" s="1">
        <f>IF(Income_CF!W204="","",(1+'Cost and Benefit Parameters'!$C$17)*Income_CF!W204*(Cohort_WP!W202/Cohort_CF!W202))</f>
        <v>1693587.3743267397</v>
      </c>
      <c r="X202" s="1">
        <f>IF(Income_CF!X204="","",(1+'Cost and Benefit Parameters'!$C$17)*Income_CF!X204*(Cohort_WP!X202/Cohort_CF!X202))</f>
        <v>1766866.764004023</v>
      </c>
      <c r="Y202" s="1">
        <f>IF(Income_CF!Y204="","",(1+'Cost and Benefit Parameters'!$C$17)*Income_CF!Y204*(Cohort_WP!Y202/Cohort_CF!Y202))</f>
        <v>1829909.6432508442</v>
      </c>
      <c r="Z202" s="1">
        <f>IF(Income_CF!Z204="","",(1+'Cost and Benefit Parameters'!$C$17)*Income_CF!Z204*(Cohort_WP!Z202/Cohort_CF!Z202))</f>
        <v>1894065.1506280096</v>
      </c>
      <c r="AA202" s="1">
        <f>IF(Income_CF!AA204="","",(1+'Cost and Benefit Parameters'!$C$17)*Income_CF!AA204*(Cohort_WP!AA202/Cohort_CF!AA202))</f>
        <v>1959293.9815296107</v>
      </c>
      <c r="AB202" s="1">
        <f>IF(Income_CF!AB204="","",(1+'Cost and Benefit Parameters'!$C$17)*Income_CF!AB204*(Cohort_WP!AB202/Cohort_CF!AB202))</f>
        <v>2025553.501100109</v>
      </c>
      <c r="AC202" s="1">
        <f>IF(Income_CF!AC204="","",(1+'Cost and Benefit Parameters'!$C$17)*Income_CF!AC204*(Cohort_WP!AC202/Cohort_CF!AC202))</f>
        <v>2092797.7335971957</v>
      </c>
      <c r="AD202" s="1">
        <f>IF(Income_CF!AD204="","",(1+'Cost and Benefit Parameters'!$C$17)*Income_CF!AD204*(Cohort_WP!AD202/Cohort_CF!AD202))</f>
        <v>2160977.3615788319</v>
      </c>
      <c r="AE202" s="1">
        <f>IF(Income_CF!AE204="","",(1+'Cost and Benefit Parameters'!$C$17)*Income_CF!AE204*(Cohort_WP!AE202/Cohort_CF!AE202))</f>
        <v>2230039.7352495473</v>
      </c>
      <c r="AF202" s="1">
        <f>IF(Income_CF!AF204="","",(1+'Cost and Benefit Parameters'!$C$17)*Income_CF!AF204*(Cohort_WP!AF202/Cohort_CF!AF202))</f>
        <v>2299928.8922689506</v>
      </c>
      <c r="AG202" s="1">
        <f>IF(Income_CF!AG204="","",(1+'Cost and Benefit Parameters'!$C$17)*Income_CF!AG204*(Cohort_WP!AG202/Cohort_CF!AG202))</f>
        <v>2370585.5882908525</v>
      </c>
      <c r="AH202" s="1">
        <f>IF(Income_CF!AH204="","",(1+'Cost and Benefit Parameters'!$C$17)*Income_CF!AH204*(Cohort_WP!AH202/Cohort_CF!AH202))</f>
        <v>2441947.3384640897</v>
      </c>
      <c r="AI202" s="1">
        <f>IF(Income_CF!AI204="","",(1+'Cost and Benefit Parameters'!$C$17)*Income_CF!AI204*(Cohort_WP!AI202/Cohort_CF!AI202))</f>
        <v>2513948.4700870328</v>
      </c>
      <c r="AJ202" s="1">
        <f>IF(Income_CF!AJ204="","",(1+'Cost and Benefit Parameters'!$C$17)*Income_CF!AJ204*(Cohort_WP!AJ202/Cohort_CF!AJ202))</f>
        <v>2586520.1865657717</v>
      </c>
      <c r="AK202" s="1">
        <f>IF(Income_CF!AK204="","",(1+'Cost and Benefit Parameters'!$C$17)*Income_CF!AK204*(Cohort_WP!AK202/Cohort_CF!AK202))</f>
        <v>2659590.6427828493</v>
      </c>
      <c r="AL202" s="1">
        <f>IF(Income_CF!AL204="","",(1+'Cost and Benefit Parameters'!$C$17)*Income_CF!AL204*(Cohort_WP!AL202/Cohort_CF!AL202))</f>
        <v>2733085.03193754</v>
      </c>
      <c r="AM202" s="1">
        <f>IF(Income_CF!AM204="","",(1+'Cost and Benefit Parameters'!$C$17)*Income_CF!AM204*(Cohort_WP!AM202/Cohort_CF!AM202))</f>
        <v>2806925.6838719784</v>
      </c>
      <c r="AN202" s="1">
        <f>IF(Income_CF!AN204="","",(1+'Cost and Benefit Parameters'!$C$17)*Income_CF!AN204*(Cohort_WP!AN202/Cohort_CF!AN202))</f>
        <v>2881032.1748486864</v>
      </c>
      <c r="AO202" s="1">
        <f>IF(Income_CF!AO204="","",(1+'Cost and Benefit Parameters'!$C$17)*Income_CF!AO204*(Cohort_WP!AO202/Cohort_CF!AO202))</f>
        <v>2955321.4486956121</v>
      </c>
      <c r="AP202" s="1">
        <f>IF(Income_CF!AP204="","",(1+'Cost and Benefit Parameters'!$C$17)*Income_CF!AP204*(Cohort_WP!AP202/Cohort_CF!AP202))</f>
        <v>3029707.9491838044</v>
      </c>
      <c r="AQ202" s="1">
        <f>IF(Income_CF!AQ204="","",(1+'Cost and Benefit Parameters'!$C$17)*Income_CF!AQ204*(Cohort_WP!AQ202/Cohort_CF!AQ202))</f>
        <v>3104103.7634518878</v>
      </c>
      <c r="AR202" s="1">
        <f>IF(Income_CF!AR204="","",(1+'Cost and Benefit Parameters'!$C$17)*Income_CF!AR204*(Cohort_WP!AR202/Cohort_CF!AR202))</f>
        <v>3178418.7762394254</v>
      </c>
      <c r="AS202" s="1">
        <f>IF(Income_CF!AS204="","",(1+'Cost and Benefit Parameters'!$C$17)*Income_CF!AS204*(Cohort_WP!AS202/Cohort_CF!AS202))</f>
        <v>3252560.8346391683</v>
      </c>
      <c r="AT202" s="1">
        <f>IF(Income_CF!AT204="","",(1+'Cost and Benefit Parameters'!$C$17)*Income_CF!AT204*(Cohort_WP!AT202/Cohort_CF!AT202))</f>
        <v>3326435.9230267024</v>
      </c>
      <c r="AU202" s="1">
        <f>IF(Income_CF!AU204="","",(1+'Cost and Benefit Parameters'!$C$17)*Income_CF!AU204*(Cohort_WP!AU202/Cohort_CF!AU202))</f>
        <v>3399948.3477740036</v>
      </c>
      <c r="AV202" s="1">
        <f>IF(Income_CF!AV204="","",(1+'Cost and Benefit Parameters'!$C$17)*Income_CF!AV204*(Cohort_WP!AV202/Cohort_CF!AV202))</f>
        <v>3473000.9313029698</v>
      </c>
      <c r="AW202" s="1">
        <f>IF(Income_CF!AW204="","",(1+'Cost and Benefit Parameters'!$C$17)*Income_CF!AW204*(Cohort_WP!AW202/Cohort_CF!AW202))</f>
        <v>3545495.214984796</v>
      </c>
      <c r="AX202" s="1">
        <f>IF(Income_CF!AX204="","",(1+'Cost and Benefit Parameters'!$C$17)*Income_CF!AX204*(Cohort_WP!AX202/Cohort_CF!AX202))</f>
        <v>3617331.6703428607</v>
      </c>
      <c r="AY202" s="1">
        <f>IF(Income_CF!AY204="","",(1+'Cost and Benefit Parameters'!$C$17)*Income_CF!AY204*(Cohort_WP!AY202/Cohort_CF!AY202))</f>
        <v>3688409.9179692385</v>
      </c>
      <c r="AZ202" s="1">
        <f>IF(Income_CF!AZ204="","",(1+'Cost and Benefit Parameters'!$C$17)*Income_CF!AZ204*(Cohort_WP!AZ202/Cohort_CF!AZ202))</f>
        <v>3758628.9535202915</v>
      </c>
      <c r="BA202" s="1">
        <f>IF(Income_CF!BA204="","",(1+'Cost and Benefit Parameters'!$C$17)*Income_CF!BA204*(Cohort_WP!BA202/Cohort_CF!BA202))</f>
        <v>3827887.3801132231</v>
      </c>
      <c r="BB202" s="1">
        <f>IF(Income_CF!BB204="","",(1+'Cost and Benefit Parameters'!$C$17)*Income_CF!BB204*(Cohort_WP!BB202/Cohort_CF!BB202))</f>
        <v>3896083.6464052401</v>
      </c>
      <c r="BC202" s="1">
        <f>IF(Income_CF!BC204="","",(1+'Cost and Benefit Parameters'!$C$17)*Income_CF!BC204*(Cohort_WP!BC202/Cohort_CF!BC202))</f>
        <v>3963116.2895987821</v>
      </c>
      <c r="BD202" s="1">
        <f>IF(Income_CF!BD204="","",(1+'Cost and Benefit Parameters'!$C$17)*Income_CF!BD204*(Cohort_WP!BD202/Cohort_CF!BD202))</f>
        <v>4028884.1825811733</v>
      </c>
      <c r="BE202" s="1">
        <f>IF(Income_CF!BE204="","",(1+'Cost and Benefit Parameters'!$C$17)*Income_CF!BE204*(Cohort_WP!BE202/Cohort_CF!BE202))</f>
        <v>4093286.7843754985</v>
      </c>
      <c r="BF202" s="1">
        <f>IF(Income_CF!BF204="","",(1+'Cost and Benefit Parameters'!$C$17)*Income_CF!BF204*(Cohort_WP!BF202/Cohort_CF!BF202))</f>
        <v>4156224.3930506683</v>
      </c>
      <c r="BG202" s="1">
        <f>IF(Income_CF!BG204="","",(1+'Cost and Benefit Parameters'!$C$17)*Income_CF!BG204*(Cohort_WP!BG202/Cohort_CF!BG202))</f>
        <v>4217598.4002143526</v>
      </c>
      <c r="BH202" s="1" t="str">
        <f>IF(Income_CF!BH204="","",(1+'Cost and Benefit Parameters'!$C$17)*Income_CF!BH204*(Cohort_WP!BH202/Cohort_CF!BH202))</f>
        <v/>
      </c>
      <c r="BI202" s="1" t="str">
        <f>IF(Income_CF!BI204="","",(1+'Cost and Benefit Parameters'!$C$17)*Income_CF!BI204*(Cohort_WP!BI202/Cohort_CF!BI202))</f>
        <v/>
      </c>
      <c r="BJ202" s="1" t="str">
        <f>IF(Income_CF!BJ204="","",(1+'Cost and Benefit Parameters'!$C$17)*Income_CF!BJ204*(Cohort_WP!BJ202/Cohort_CF!BJ202))</f>
        <v/>
      </c>
      <c r="BK202" s="1" t="str">
        <f>IF(Income_CF!BK204="","",(1+'Cost and Benefit Parameters'!$C$17)*Income_CF!BK204*(Cohort_WP!BK202/Cohort_CF!BK202))</f>
        <v/>
      </c>
      <c r="BL202" s="1" t="str">
        <f>IF(Income_CF!BL204="","",(1+'Cost and Benefit Parameters'!$C$17)*Income_CF!BL204*(Cohort_WP!BL202/Cohort_CF!BL202))</f>
        <v/>
      </c>
      <c r="BM202" s="1" t="str">
        <f>IF(Income_CF!BM204="","",(1+'Cost and Benefit Parameters'!$C$17)*Income_CF!BM204*(Cohort_WP!BM202/Cohort_CF!BM202))</f>
        <v/>
      </c>
      <c r="BN202" s="1" t="str">
        <f>IF(Income_CF!BN204="","",(1+'Cost and Benefit Parameters'!$C$17)*Income_CF!BN204*(Cohort_WP!BN202/Cohort_CF!BN202))</f>
        <v/>
      </c>
      <c r="BO202" s="1" t="str">
        <f>IF(Income_CF!BO204="","",(1+'Cost and Benefit Parameters'!$C$17)*Income_CF!BO204*(Cohort_WP!BO202/Cohort_CF!BO202))</f>
        <v/>
      </c>
    </row>
    <row r="203" spans="1:67" x14ac:dyDescent="0.55000000000000004">
      <c r="A203" s="642"/>
      <c r="B203" t="s">
        <v>479</v>
      </c>
      <c r="I203" s="1" t="str">
        <f>IF(Income_CF!I205="","",(1+'Cost and Benefit Parameters'!$C$17)*Income_CF!I205*(Cohort_WP!I203/Cohort_CF!I203))</f>
        <v/>
      </c>
      <c r="J203" s="1" t="str">
        <f>IF(Income_CF!J205="","",(1+'Cost and Benefit Parameters'!$C$17)*Income_CF!J205*(Cohort_WP!J203/Cohort_CF!J203))</f>
        <v/>
      </c>
      <c r="K203" s="1" t="str">
        <f>IF(Income_CF!K205="","",(1+'Cost and Benefit Parameters'!$C$17)*Income_CF!K205*(Cohort_WP!K203/Cohort_CF!K203))</f>
        <v/>
      </c>
      <c r="L203" s="1" t="str">
        <f>IF(Income_CF!L205="","",(1+'Cost and Benefit Parameters'!$C$17)*Income_CF!L205*(Cohort_WP!L203/Cohort_CF!L203))</f>
        <v/>
      </c>
      <c r="M203" s="1" t="str">
        <f>IF(Income_CF!M205="","",(1+'Cost and Benefit Parameters'!$C$17)*Income_CF!M205*(Cohort_WP!M203/Cohort_CF!M203))</f>
        <v/>
      </c>
      <c r="N203" s="1" t="str">
        <f>IF(Income_CF!N205="","",(1+'Cost and Benefit Parameters'!$C$17)*Income_CF!N205*(Cohort_WP!N203/Cohort_CF!N203))</f>
        <v/>
      </c>
      <c r="O203" s="1" t="str">
        <f>IF(Income_CF!O205="","",(1+'Cost and Benefit Parameters'!$C$17)*Income_CF!O205*(Cohort_WP!O203/Cohort_CF!O203))</f>
        <v/>
      </c>
      <c r="P203" s="1" t="str">
        <f>IF(Income_CF!P205="","",(1+'Cost and Benefit Parameters'!$C$17)*Income_CF!P205*(Cohort_WP!P203/Cohort_CF!P203))</f>
        <v/>
      </c>
      <c r="Q203" s="1" t="str">
        <f>IF(Income_CF!Q205="","",(1+'Cost and Benefit Parameters'!$C$17)*Income_CF!Q205*(Cohort_WP!Q203/Cohort_CF!Q203))</f>
        <v/>
      </c>
      <c r="R203" s="1" t="str">
        <f>IF(Income_CF!R205="","",(1+'Cost and Benefit Parameters'!$C$17)*Income_CF!R205*(Cohort_WP!R203/Cohort_CF!R203))</f>
        <v/>
      </c>
      <c r="S203" s="1" t="str">
        <f>IF(Income_CF!S205="","",(1+'Cost and Benefit Parameters'!$C$17)*Income_CF!S205*(Cohort_WP!S203/Cohort_CF!S203))</f>
        <v/>
      </c>
      <c r="T203" s="1" t="str">
        <f>IF(Income_CF!T205="","",(1+'Cost and Benefit Parameters'!$C$17)*Income_CF!T205*(Cohort_WP!T203/Cohort_CF!T203))</f>
        <v/>
      </c>
      <c r="U203" s="1">
        <f>IF(Income_CF!U205="","",(1+'Cost and Benefit Parameters'!$C$17)*Income_CF!U205*(Cohort_WP!U203/Cohort_CF!U203))</f>
        <v>1558979.4078034905</v>
      </c>
      <c r="V203" s="1">
        <f>IF(Income_CF!V205="","",(1+'Cost and Benefit Parameters'!$C$17)*Income_CF!V205*(Cohort_WP!V203/Cohort_CF!V203))</f>
        <v>1619455.8271328853</v>
      </c>
      <c r="W203" s="1">
        <f>IF(Income_CF!W205="","",(1+'Cost and Benefit Parameters'!$C$17)*Income_CF!W205*(Cohort_WP!W203/Cohort_CF!W203))</f>
        <v>1681269.2025241321</v>
      </c>
      <c r="X203" s="1">
        <f>IF(Income_CF!X205="","",(1+'Cost and Benefit Parameters'!$C$17)*Income_CF!X205*(Cohort_WP!X203/Cohort_CF!X203))</f>
        <v>1744394.995556542</v>
      </c>
      <c r="Y203" s="1">
        <f>IF(Income_CF!Y205="","",(1+'Cost and Benefit Parameters'!$C$17)*Income_CF!Y205*(Cohort_WP!Y203/Cohort_CF!Y203))</f>
        <v>1819872.7669241433</v>
      </c>
      <c r="Z203" s="1">
        <f>IF(Income_CF!Z205="","",(1+'Cost and Benefit Parameters'!$C$17)*Income_CF!Z205*(Cohort_WP!Z203/Cohort_CF!Z203))</f>
        <v>1884806.9325483695</v>
      </c>
      <c r="AA203" s="1">
        <f>IF(Income_CF!AA205="","",(1+'Cost and Benefit Parameters'!$C$17)*Income_CF!AA205*(Cohort_WP!AA203/Cohort_CF!AA203))</f>
        <v>1950887.1051468498</v>
      </c>
      <c r="AB203" s="1">
        <f>IF(Income_CF!AB205="","",(1+'Cost and Benefit Parameters'!$C$17)*Income_CF!AB205*(Cohort_WP!AB203/Cohort_CF!AB203))</f>
        <v>2018072.800975499</v>
      </c>
      <c r="AC203" s="1">
        <f>IF(Income_CF!AC205="","",(1+'Cost and Benefit Parameters'!$C$17)*Income_CF!AC205*(Cohort_WP!AC203/Cohort_CF!AC203))</f>
        <v>2086320.1061331127</v>
      </c>
      <c r="AD203" s="1">
        <f>IF(Income_CF!AD205="","",(1+'Cost and Benefit Parameters'!$C$17)*Income_CF!AD205*(Cohort_WP!AD203/Cohort_CF!AD203))</f>
        <v>2155581.6656051115</v>
      </c>
      <c r="AE203" s="1">
        <f>IF(Income_CF!AE205="","",(1+'Cost and Benefit Parameters'!$C$17)*Income_CF!AE205*(Cohort_WP!AE203/Cohort_CF!AE203))</f>
        <v>2225806.6824261965</v>
      </c>
      <c r="AF203" s="1">
        <f>IF(Income_CF!AF205="","",(1+'Cost and Benefit Parameters'!$C$17)*Income_CF!AF205*(Cohort_WP!AF203/Cohort_CF!AF203))</f>
        <v>2296940.9273070344</v>
      </c>
      <c r="AG203" s="1">
        <f>IF(Income_CF!AG205="","",(1+'Cost and Benefit Parameters'!$C$17)*Income_CF!AG205*(Cohort_WP!AG203/Cohort_CF!AG203))</f>
        <v>2368926.7590370188</v>
      </c>
      <c r="AH203" s="1">
        <f>IF(Income_CF!AH205="","",(1+'Cost and Benefit Parameters'!$C$17)*Income_CF!AH205*(Cohort_WP!AH203/Cohort_CF!AH203))</f>
        <v>2441703.1559395781</v>
      </c>
      <c r="AI203" s="1">
        <f>IF(Income_CF!AI205="","",(1+'Cost and Benefit Parameters'!$C$17)*Income_CF!AI205*(Cohort_WP!AI203/Cohort_CF!AI203))</f>
        <v>2515205.7586180125</v>
      </c>
      <c r="AJ203" s="1">
        <f>IF(Income_CF!AJ205="","",(1+'Cost and Benefit Parameters'!$C$17)*Income_CF!AJ205*(Cohort_WP!AJ203/Cohort_CF!AJ203))</f>
        <v>2589366.9241896435</v>
      </c>
      <c r="AK203" s="1">
        <f>IF(Income_CF!AK205="","",(1+'Cost and Benefit Parameters'!$C$17)*Income_CF!AK205*(Cohort_WP!AK203/Cohort_CF!AK203))</f>
        <v>2664115.7921627457</v>
      </c>
      <c r="AL203" s="1">
        <f>IF(Income_CF!AL205="","",(1+'Cost and Benefit Parameters'!$C$17)*Income_CF!AL205*(Cohort_WP!AL203/Cohort_CF!AL203))</f>
        <v>2739378.3620663336</v>
      </c>
      <c r="AM203" s="1">
        <f>IF(Income_CF!AM205="","",(1+'Cost and Benefit Parameters'!$C$17)*Income_CF!AM205*(Cohort_WP!AM203/Cohort_CF!AM203))</f>
        <v>2815077.5828956664</v>
      </c>
      <c r="AN203" s="1">
        <f>IF(Income_CF!AN205="","",(1+'Cost and Benefit Parameters'!$C$17)*Income_CF!AN205*(Cohort_WP!AN203/Cohort_CF!AN203))</f>
        <v>2891133.454388137</v>
      </c>
      <c r="AO203" s="1">
        <f>IF(Income_CF!AO205="","",(1+'Cost and Benefit Parameters'!$C$17)*Income_CF!AO205*(Cohort_WP!AO203/Cohort_CF!AO203))</f>
        <v>2967463.1400941471</v>
      </c>
      <c r="AP203" s="1">
        <f>IF(Income_CF!AP205="","",(1+'Cost and Benefit Parameters'!$C$17)*Income_CF!AP205*(Cohort_WP!AP203/Cohort_CF!AP203))</f>
        <v>3043981.0921564801</v>
      </c>
      <c r="AQ203" s="1">
        <f>IF(Income_CF!AQ205="","",(1+'Cost and Benefit Parameters'!$C$17)*Income_CF!AQ205*(Cohort_WP!AQ203/Cohort_CF!AQ203))</f>
        <v>3120599.1876593181</v>
      </c>
      <c r="AR203" s="1">
        <f>IF(Income_CF!AR205="","",(1+'Cost and Benefit Parameters'!$C$17)*Income_CF!AR205*(Cohort_WP!AR203/Cohort_CF!AR203))</f>
        <v>3197226.8763554445</v>
      </c>
      <c r="AS203" s="1">
        <f>IF(Income_CF!AS205="","",(1+'Cost and Benefit Parameters'!$C$17)*Income_CF!AS205*(Cohort_WP!AS203/Cohort_CF!AS203))</f>
        <v>3273771.3395266086</v>
      </c>
      <c r="AT203" s="1">
        <f>IF(Income_CF!AT205="","",(1+'Cost and Benefit Parameters'!$C$17)*Income_CF!AT205*(Cohort_WP!AT203/Cohort_CF!AT203))</f>
        <v>3350137.6596783423</v>
      </c>
      <c r="AU203" s="1">
        <f>IF(Income_CF!AU205="","",(1+'Cost and Benefit Parameters'!$C$17)*Income_CF!AU205*(Cohort_WP!AU203/Cohort_CF!AU203))</f>
        <v>3426229.0007175035</v>
      </c>
      <c r="AV203" s="1">
        <f>IF(Income_CF!AV205="","",(1+'Cost and Benefit Parameters'!$C$17)*Income_CF!AV205*(Cohort_WP!AV203/Cohort_CF!AV203))</f>
        <v>3501946.7982072243</v>
      </c>
      <c r="AW203" s="1">
        <f>IF(Income_CF!AW205="","",(1+'Cost and Benefit Parameters'!$C$17)*Income_CF!AW205*(Cohort_WP!AW203/Cohort_CF!AW203))</f>
        <v>3577190.9592420589</v>
      </c>
      <c r="AX203" s="1">
        <f>IF(Income_CF!AX205="","",(1+'Cost and Benefit Parameters'!$C$17)*Income_CF!AX205*(Cohort_WP!AX203/Cohort_CF!AX203))</f>
        <v>3651860.0714343395</v>
      </c>
      <c r="AY203" s="1">
        <f>IF(Income_CF!AY205="","",(1+'Cost and Benefit Parameters'!$C$17)*Income_CF!AY205*(Cohort_WP!AY203/Cohort_CF!AY203))</f>
        <v>3725851.6204531458</v>
      </c>
      <c r="AZ203" s="1">
        <f>IF(Income_CF!AZ205="","",(1+'Cost and Benefit Parameters'!$C$17)*Income_CF!AZ205*(Cohort_WP!AZ203/Cohort_CF!AZ203))</f>
        <v>3799062.2155083157</v>
      </c>
      <c r="BA203" s="1">
        <f>IF(Income_CF!BA205="","",(1+'Cost and Benefit Parameters'!$C$17)*Income_CF!BA205*(Cohort_WP!BA203/Cohort_CF!BA203))</f>
        <v>3871387.8221259001</v>
      </c>
      <c r="BB203" s="1">
        <f>IF(Income_CF!BB205="","",(1+'Cost and Benefit Parameters'!$C$17)*Income_CF!BB205*(Cohort_WP!BB203/Cohort_CF!BB203))</f>
        <v>3942724.0015166188</v>
      </c>
      <c r="BC203" s="1">
        <f>IF(Income_CF!BC205="","",(1+'Cost and Benefit Parameters'!$C$17)*Income_CF!BC205*(Cohort_WP!BC203/Cohort_CF!BC203))</f>
        <v>4012966.1557973968</v>
      </c>
      <c r="BD203" s="1">
        <f>IF(Income_CF!BD205="","",(1+'Cost and Benefit Parameters'!$C$17)*Income_CF!BD205*(Cohort_WP!BD203/Cohort_CF!BD203))</f>
        <v>4082009.7782867462</v>
      </c>
      <c r="BE203" s="1">
        <f>IF(Income_CF!BE205="","",(1+'Cost and Benefit Parameters'!$C$17)*Income_CF!BE205*(Cohort_WP!BE203/Cohort_CF!BE203))</f>
        <v>4149750.7080586078</v>
      </c>
      <c r="BF203" s="1">
        <f>IF(Income_CF!BF205="","",(1+'Cost and Benefit Parameters'!$C$17)*Income_CF!BF205*(Cohort_WP!BF203/Cohort_CF!BF203))</f>
        <v>4216085.3879067637</v>
      </c>
      <c r="BG203" s="1">
        <f>IF(Income_CF!BG205="","",(1+'Cost and Benefit Parameters'!$C$17)*Income_CF!BG205*(Cohort_WP!BG203/Cohort_CF!BG203))</f>
        <v>4280911.1248421874</v>
      </c>
      <c r="BH203" s="1">
        <f>IF(Income_CF!BH205="","",(1+'Cost and Benefit Parameters'!$C$17)*Income_CF!BH205*(Cohort_WP!BH203/Cohort_CF!BH203))</f>
        <v>4344126.3522207839</v>
      </c>
      <c r="BI203" s="1" t="str">
        <f>IF(Income_CF!BI205="","",(1+'Cost and Benefit Parameters'!$C$17)*Income_CF!BI205*(Cohort_WP!BI203/Cohort_CF!BI203))</f>
        <v/>
      </c>
      <c r="BJ203" s="1" t="str">
        <f>IF(Income_CF!BJ205="","",(1+'Cost and Benefit Parameters'!$C$17)*Income_CF!BJ205*(Cohort_WP!BJ203/Cohort_CF!BJ203))</f>
        <v/>
      </c>
      <c r="BK203" s="1" t="str">
        <f>IF(Income_CF!BK205="","",(1+'Cost and Benefit Parameters'!$C$17)*Income_CF!BK205*(Cohort_WP!BK203/Cohort_CF!BK203))</f>
        <v/>
      </c>
      <c r="BL203" s="1" t="str">
        <f>IF(Income_CF!BL205="","",(1+'Cost and Benefit Parameters'!$C$17)*Income_CF!BL205*(Cohort_WP!BL203/Cohort_CF!BL203))</f>
        <v/>
      </c>
      <c r="BM203" s="1" t="str">
        <f>IF(Income_CF!BM205="","",(1+'Cost and Benefit Parameters'!$C$17)*Income_CF!BM205*(Cohort_WP!BM203/Cohort_CF!BM203))</f>
        <v/>
      </c>
      <c r="BN203" s="1" t="str">
        <f>IF(Income_CF!BN205="","",(1+'Cost and Benefit Parameters'!$C$17)*Income_CF!BN205*(Cohort_WP!BN203/Cohort_CF!BN203))</f>
        <v/>
      </c>
      <c r="BO203" s="1" t="str">
        <f>IF(Income_CF!BO205="","",(1+'Cost and Benefit Parameters'!$C$17)*Income_CF!BO205*(Cohort_WP!BO203/Cohort_CF!BO203))</f>
        <v/>
      </c>
    </row>
    <row r="204" spans="1:67" x14ac:dyDescent="0.55000000000000004">
      <c r="A204" s="642"/>
      <c r="B204" t="s">
        <v>480</v>
      </c>
      <c r="I204" s="1" t="str">
        <f>IF(Income_CF!I206="","",(1+'Cost and Benefit Parameters'!$C$17)*Income_CF!I206*(Cohort_WP!I204/Cohort_CF!I204))</f>
        <v/>
      </c>
      <c r="J204" s="1" t="str">
        <f>IF(Income_CF!J206="","",(1+'Cost and Benefit Parameters'!$C$17)*Income_CF!J206*(Cohort_WP!J204/Cohort_CF!J204))</f>
        <v/>
      </c>
      <c r="K204" s="1" t="str">
        <f>IF(Income_CF!K206="","",(1+'Cost and Benefit Parameters'!$C$17)*Income_CF!K206*(Cohort_WP!K204/Cohort_CF!K204))</f>
        <v/>
      </c>
      <c r="L204" s="1" t="str">
        <f>IF(Income_CF!L206="","",(1+'Cost and Benefit Parameters'!$C$17)*Income_CF!L206*(Cohort_WP!L204/Cohort_CF!L204))</f>
        <v/>
      </c>
      <c r="M204" s="1" t="str">
        <f>IF(Income_CF!M206="","",(1+'Cost and Benefit Parameters'!$C$17)*Income_CF!M206*(Cohort_WP!M204/Cohort_CF!M204))</f>
        <v/>
      </c>
      <c r="N204" s="1" t="str">
        <f>IF(Income_CF!N206="","",(1+'Cost and Benefit Parameters'!$C$17)*Income_CF!N206*(Cohort_WP!N204/Cohort_CF!N204))</f>
        <v/>
      </c>
      <c r="O204" s="1" t="str">
        <f>IF(Income_CF!O206="","",(1+'Cost and Benefit Parameters'!$C$17)*Income_CF!O206*(Cohort_WP!O204/Cohort_CF!O204))</f>
        <v/>
      </c>
      <c r="P204" s="1" t="str">
        <f>IF(Income_CF!P206="","",(1+'Cost and Benefit Parameters'!$C$17)*Income_CF!P206*(Cohort_WP!P204/Cohort_CF!P204))</f>
        <v/>
      </c>
      <c r="Q204" s="1" t="str">
        <f>IF(Income_CF!Q206="","",(1+'Cost and Benefit Parameters'!$C$17)*Income_CF!Q206*(Cohort_WP!Q204/Cohort_CF!Q204))</f>
        <v/>
      </c>
      <c r="R204" s="1" t="str">
        <f>IF(Income_CF!R206="","",(1+'Cost and Benefit Parameters'!$C$17)*Income_CF!R206*(Cohort_WP!R204/Cohort_CF!R204))</f>
        <v/>
      </c>
      <c r="S204" s="1" t="str">
        <f>IF(Income_CF!S206="","",(1+'Cost and Benefit Parameters'!$C$17)*Income_CF!S206*(Cohort_WP!S204/Cohort_CF!S204))</f>
        <v/>
      </c>
      <c r="T204" s="1" t="str">
        <f>IF(Income_CF!T206="","",(1+'Cost and Benefit Parameters'!$C$17)*Income_CF!T206*(Cohort_WP!T204/Cohort_CF!T204))</f>
        <v/>
      </c>
      <c r="U204" s="1" t="str">
        <f>IF(Income_CF!U206="","",(1+'Cost and Benefit Parameters'!$C$17)*Income_CF!U206*(Cohort_WP!U204/Cohort_CF!U204))</f>
        <v/>
      </c>
      <c r="V204" s="1">
        <f>IF(Income_CF!V206="","",(1+'Cost and Benefit Parameters'!$C$17)*Income_CF!V206*(Cohort_WP!V204/Cohort_CF!V204))</f>
        <v>1605748.790037595</v>
      </c>
      <c r="W204" s="1">
        <f>IF(Income_CF!W206="","",(1+'Cost and Benefit Parameters'!$C$17)*Income_CF!W206*(Cohort_WP!W204/Cohort_CF!W204))</f>
        <v>1668039.5019468719</v>
      </c>
      <c r="X204" s="1">
        <f>IF(Income_CF!X206="","",(1+'Cost and Benefit Parameters'!$C$17)*Income_CF!X206*(Cohort_WP!X204/Cohort_CF!X204))</f>
        <v>1731707.2785998557</v>
      </c>
      <c r="Y204" s="1">
        <f>IF(Income_CF!Y206="","",(1+'Cost and Benefit Parameters'!$C$17)*Income_CF!Y206*(Cohort_WP!Y204/Cohort_CF!Y204))</f>
        <v>1796726.8454232381</v>
      </c>
      <c r="Z204" s="1">
        <f>IF(Income_CF!Z206="","",(1+'Cost and Benefit Parameters'!$C$17)*Income_CF!Z206*(Cohort_WP!Z204/Cohort_CF!Z204))</f>
        <v>1874468.9499318679</v>
      </c>
      <c r="AA204" s="1">
        <f>IF(Income_CF!AA206="","",(1+'Cost and Benefit Parameters'!$C$17)*Income_CF!AA206*(Cohort_WP!AA204/Cohort_CF!AA204))</f>
        <v>1941351.1405248204</v>
      </c>
      <c r="AB204" s="1">
        <f>IF(Income_CF!AB206="","",(1+'Cost and Benefit Parameters'!$C$17)*Income_CF!AB206*(Cohort_WP!AB204/Cohort_CF!AB204))</f>
        <v>2009413.7183012553</v>
      </c>
      <c r="AC204" s="1">
        <f>IF(Income_CF!AC206="","",(1+'Cost and Benefit Parameters'!$C$17)*Income_CF!AC206*(Cohort_WP!AC204/Cohort_CF!AC204))</f>
        <v>2078614.9850047641</v>
      </c>
      <c r="AD204" s="1">
        <f>IF(Income_CF!AD206="","",(1+'Cost and Benefit Parameters'!$C$17)*Income_CF!AD206*(Cohort_WP!AD204/Cohort_CF!AD204))</f>
        <v>2148909.7093171058</v>
      </c>
      <c r="AE204" s="1">
        <f>IF(Income_CF!AE206="","",(1+'Cost and Benefit Parameters'!$C$17)*Income_CF!AE206*(Cohort_WP!AE204/Cohort_CF!AE204))</f>
        <v>2220249.1155732642</v>
      </c>
      <c r="AF204" s="1">
        <f>IF(Income_CF!AF206="","",(1+'Cost and Benefit Parameters'!$C$17)*Income_CF!AF206*(Cohort_WP!AF204/Cohort_CF!AF204))</f>
        <v>2292580.8828989831</v>
      </c>
      <c r="AG204" s="1">
        <f>IF(Income_CF!AG206="","",(1+'Cost and Benefit Parameters'!$C$17)*Income_CF!AG206*(Cohort_WP!AG204/Cohort_CF!AG204))</f>
        <v>2365849.1551262448</v>
      </c>
      <c r="AH204" s="1">
        <f>IF(Income_CF!AH206="","",(1+'Cost and Benefit Parameters'!$C$17)*Income_CF!AH206*(Cohort_WP!AH204/Cohort_CF!AH204))</f>
        <v>2439994.5618081288</v>
      </c>
      <c r="AI204" s="1">
        <f>IF(Income_CF!AI206="","",(1+'Cost and Benefit Parameters'!$C$17)*Income_CF!AI206*(Cohort_WP!AI204/Cohort_CF!AI204))</f>
        <v>2514954.2506177649</v>
      </c>
      <c r="AJ204" s="1">
        <f>IF(Income_CF!AJ206="","",(1+'Cost and Benefit Parameters'!$C$17)*Income_CF!AJ206*(Cohort_WP!AJ204/Cohort_CF!AJ204))</f>
        <v>2590661.9313765527</v>
      </c>
      <c r="AK204" s="1">
        <f>IF(Income_CF!AK206="","",(1+'Cost and Benefit Parameters'!$C$17)*Income_CF!AK206*(Cohort_WP!AK204/Cohort_CF!AK204))</f>
        <v>2667047.9319153335</v>
      </c>
      <c r="AL204" s="1">
        <f>IF(Income_CF!AL206="","",(1+'Cost and Benefit Parameters'!$C$17)*Income_CF!AL206*(Cohort_WP!AL204/Cohort_CF!AL204))</f>
        <v>2744039.2659276272</v>
      </c>
      <c r="AM204" s="1">
        <f>IF(Income_CF!AM206="","",(1+'Cost and Benefit Parameters'!$C$17)*Income_CF!AM206*(Cohort_WP!AM204/Cohort_CF!AM204))</f>
        <v>2821559.712928324</v>
      </c>
      <c r="AN204" s="1">
        <f>IF(Income_CF!AN206="","",(1+'Cost and Benefit Parameters'!$C$17)*Income_CF!AN206*(Cohort_WP!AN204/Cohort_CF!AN204))</f>
        <v>2899529.9103825358</v>
      </c>
      <c r="AO204" s="1">
        <f>IF(Income_CF!AO206="","",(1+'Cost and Benefit Parameters'!$C$17)*Income_CF!AO206*(Cohort_WP!AO204/Cohort_CF!AO204))</f>
        <v>2977867.4580197819</v>
      </c>
      <c r="AP204" s="1">
        <f>IF(Income_CF!AP206="","",(1+'Cost and Benefit Parameters'!$C$17)*Income_CF!AP206*(Cohort_WP!AP204/Cohort_CF!AP204))</f>
        <v>3056487.0342969713</v>
      </c>
      <c r="AQ204" s="1">
        <f>IF(Income_CF!AQ206="","",(1+'Cost and Benefit Parameters'!$C$17)*Income_CF!AQ206*(Cohort_WP!AQ204/Cohort_CF!AQ204))</f>
        <v>3135300.5249211737</v>
      </c>
      <c r="AR204" s="1">
        <f>IF(Income_CF!AR206="","",(1+'Cost and Benefit Parameters'!$C$17)*Income_CF!AR206*(Cohort_WP!AR204/Cohort_CF!AR204))</f>
        <v>3214217.1632890976</v>
      </c>
      <c r="AS204" s="1">
        <f>IF(Income_CF!AS206="","",(1+'Cost and Benefit Parameters'!$C$17)*Income_CF!AS206*(Cohort_WP!AS204/Cohort_CF!AS204))</f>
        <v>3293143.6826461079</v>
      </c>
      <c r="AT204" s="1">
        <f>IF(Income_CF!AT206="","",(1+'Cost and Benefit Parameters'!$C$17)*Income_CF!AT206*(Cohort_WP!AT204/Cohort_CF!AT204))</f>
        <v>3371984.4797124062</v>
      </c>
      <c r="AU204" s="1">
        <f>IF(Income_CF!AU206="","",(1+'Cost and Benefit Parameters'!$C$17)*Income_CF!AU206*(Cohort_WP!AU204/Cohort_CF!AU204))</f>
        <v>3450641.7894686931</v>
      </c>
      <c r="AV204" s="1">
        <f>IF(Income_CF!AV206="","",(1+'Cost and Benefit Parameters'!$C$17)*Income_CF!AV206*(Cohort_WP!AV204/Cohort_CF!AV204))</f>
        <v>3529015.8707390288</v>
      </c>
      <c r="AW204" s="1">
        <f>IF(Income_CF!AW206="","",(1+'Cost and Benefit Parameters'!$C$17)*Income_CF!AW206*(Cohort_WP!AW204/Cohort_CF!AW204))</f>
        <v>3607005.202153441</v>
      </c>
      <c r="AX204" s="1">
        <f>IF(Income_CF!AX206="","",(1+'Cost and Benefit Parameters'!$C$17)*Income_CF!AX206*(Cohort_WP!AX204/Cohort_CF!AX204))</f>
        <v>3684506.6880193204</v>
      </c>
      <c r="AY204" s="1">
        <f>IF(Income_CF!AY206="","",(1+'Cost and Benefit Parameters'!$C$17)*Income_CF!AY206*(Cohort_WP!AY204/Cohort_CF!AY204))</f>
        <v>3761415.8735773703</v>
      </c>
      <c r="AZ204" s="1">
        <f>IF(Income_CF!AZ206="","",(1+'Cost and Benefit Parameters'!$C$17)*Income_CF!AZ206*(Cohort_WP!AZ204/Cohort_CF!AZ204))</f>
        <v>3837627.1690667402</v>
      </c>
      <c r="BA204" s="1">
        <f>IF(Income_CF!BA206="","",(1+'Cost and Benefit Parameters'!$C$17)*Income_CF!BA206*(Cohort_WP!BA204/Cohort_CF!BA204))</f>
        <v>3913034.0819735662</v>
      </c>
      <c r="BB204" s="1">
        <f>IF(Income_CF!BB206="","",(1+'Cost and Benefit Parameters'!$C$17)*Income_CF!BB206*(Cohort_WP!BB204/Cohort_CF!BB204))</f>
        <v>3987529.4567896775</v>
      </c>
      <c r="BC204" s="1">
        <f>IF(Income_CF!BC206="","",(1+'Cost and Benefit Parameters'!$C$17)*Income_CF!BC206*(Cohort_WP!BC204/Cohort_CF!BC204))</f>
        <v>4061005.7215621173</v>
      </c>
      <c r="BD204" s="1">
        <f>IF(Income_CF!BD206="","",(1+'Cost and Benefit Parameters'!$C$17)*Income_CF!BD206*(Cohort_WP!BD204/Cohort_CF!BD204))</f>
        <v>4133355.1404713187</v>
      </c>
      <c r="BE204" s="1">
        <f>IF(Income_CF!BE206="","",(1+'Cost and Benefit Parameters'!$C$17)*Income_CF!BE206*(Cohort_WP!BE204/Cohort_CF!BE204))</f>
        <v>4204470.0716353487</v>
      </c>
      <c r="BF204" s="1">
        <f>IF(Income_CF!BF206="","",(1+'Cost and Benefit Parameters'!$C$17)*Income_CF!BF206*(Cohort_WP!BF204/Cohort_CF!BF204))</f>
        <v>4274243.2293003658</v>
      </c>
      <c r="BG204" s="1">
        <f>IF(Income_CF!BG206="","",(1+'Cost and Benefit Parameters'!$C$17)*Income_CF!BG206*(Cohort_WP!BG204/Cohort_CF!BG204))</f>
        <v>4342567.949543965</v>
      </c>
      <c r="BH204" s="1">
        <f>IF(Income_CF!BH206="","",(1+'Cost and Benefit Parameters'!$C$17)*Income_CF!BH206*(Cohort_WP!BH204/Cohort_CF!BH204))</f>
        <v>4409338.4585874537</v>
      </c>
      <c r="BI204" s="1">
        <f>IF(Income_CF!BI206="","",(1+'Cost and Benefit Parameters'!$C$17)*Income_CF!BI206*(Cohort_WP!BI204/Cohort_CF!BI204))</f>
        <v>4474450.1427874081</v>
      </c>
      <c r="BJ204" s="1" t="str">
        <f>IF(Income_CF!BJ206="","",(1+'Cost and Benefit Parameters'!$C$17)*Income_CF!BJ206*(Cohort_WP!BJ204/Cohort_CF!BJ204))</f>
        <v/>
      </c>
      <c r="BK204" s="1" t="str">
        <f>IF(Income_CF!BK206="","",(1+'Cost and Benefit Parameters'!$C$17)*Income_CF!BK206*(Cohort_WP!BK204/Cohort_CF!BK204))</f>
        <v/>
      </c>
      <c r="BL204" s="1" t="str">
        <f>IF(Income_CF!BL206="","",(1+'Cost and Benefit Parameters'!$C$17)*Income_CF!BL206*(Cohort_WP!BL204/Cohort_CF!BL204))</f>
        <v/>
      </c>
      <c r="BM204" s="1" t="str">
        <f>IF(Income_CF!BM206="","",(1+'Cost and Benefit Parameters'!$C$17)*Income_CF!BM206*(Cohort_WP!BM204/Cohort_CF!BM204))</f>
        <v/>
      </c>
      <c r="BN204" s="1" t="str">
        <f>IF(Income_CF!BN206="","",(1+'Cost and Benefit Parameters'!$C$17)*Income_CF!BN206*(Cohort_WP!BN204/Cohort_CF!BN204))</f>
        <v/>
      </c>
      <c r="BO204" s="1" t="str">
        <f>IF(Income_CF!BO206="","",(1+'Cost and Benefit Parameters'!$C$17)*Income_CF!BO206*(Cohort_WP!BO204/Cohort_CF!BO204))</f>
        <v/>
      </c>
    </row>
    <row r="205" spans="1:67" x14ac:dyDescent="0.55000000000000004">
      <c r="A205" s="642"/>
      <c r="B205" t="s">
        <v>481</v>
      </c>
      <c r="I205" s="1" t="str">
        <f>IF(Income_CF!I207="","",(1+'Cost and Benefit Parameters'!$C$17)*Income_CF!I207*(Cohort_WP!I205/Cohort_CF!I205))</f>
        <v/>
      </c>
      <c r="J205" s="1" t="str">
        <f>IF(Income_CF!J207="","",(1+'Cost and Benefit Parameters'!$C$17)*Income_CF!J207*(Cohort_WP!J205/Cohort_CF!J205))</f>
        <v/>
      </c>
      <c r="K205" s="1" t="str">
        <f>IF(Income_CF!K207="","",(1+'Cost and Benefit Parameters'!$C$17)*Income_CF!K207*(Cohort_WP!K205/Cohort_CF!K205))</f>
        <v/>
      </c>
      <c r="L205" s="1" t="str">
        <f>IF(Income_CF!L207="","",(1+'Cost and Benefit Parameters'!$C$17)*Income_CF!L207*(Cohort_WP!L205/Cohort_CF!L205))</f>
        <v/>
      </c>
      <c r="M205" s="1" t="str">
        <f>IF(Income_CF!M207="","",(1+'Cost and Benefit Parameters'!$C$17)*Income_CF!M207*(Cohort_WP!M205/Cohort_CF!M205))</f>
        <v/>
      </c>
      <c r="N205" s="1" t="str">
        <f>IF(Income_CF!N207="","",(1+'Cost and Benefit Parameters'!$C$17)*Income_CF!N207*(Cohort_WP!N205/Cohort_CF!N205))</f>
        <v/>
      </c>
      <c r="O205" s="1" t="str">
        <f>IF(Income_CF!O207="","",(1+'Cost and Benefit Parameters'!$C$17)*Income_CF!O207*(Cohort_WP!O205/Cohort_CF!O205))</f>
        <v/>
      </c>
      <c r="P205" s="1" t="str">
        <f>IF(Income_CF!P207="","",(1+'Cost and Benefit Parameters'!$C$17)*Income_CF!P207*(Cohort_WP!P205/Cohort_CF!P205))</f>
        <v/>
      </c>
      <c r="Q205" s="1" t="str">
        <f>IF(Income_CF!Q207="","",(1+'Cost and Benefit Parameters'!$C$17)*Income_CF!Q207*(Cohort_WP!Q205/Cohort_CF!Q205))</f>
        <v/>
      </c>
      <c r="R205" s="1" t="str">
        <f>IF(Income_CF!R207="","",(1+'Cost and Benefit Parameters'!$C$17)*Income_CF!R207*(Cohort_WP!R205/Cohort_CF!R205))</f>
        <v/>
      </c>
      <c r="S205" s="1" t="str">
        <f>IF(Income_CF!S207="","",(1+'Cost and Benefit Parameters'!$C$17)*Income_CF!S207*(Cohort_WP!S205/Cohort_CF!S205))</f>
        <v/>
      </c>
      <c r="T205" s="1" t="str">
        <f>IF(Income_CF!T207="","",(1+'Cost and Benefit Parameters'!$C$17)*Income_CF!T207*(Cohort_WP!T205/Cohort_CF!T205))</f>
        <v/>
      </c>
      <c r="U205" s="1" t="str">
        <f>IF(Income_CF!U207="","",(1+'Cost and Benefit Parameters'!$C$17)*Income_CF!U207*(Cohort_WP!U205/Cohort_CF!U205))</f>
        <v/>
      </c>
      <c r="V205" s="1" t="str">
        <f>IF(Income_CF!V207="","",(1+'Cost and Benefit Parameters'!$C$17)*Income_CF!V207*(Cohort_WP!V205/Cohort_CF!V205))</f>
        <v/>
      </c>
      <c r="W205" s="1">
        <f>IF(Income_CF!W207="","",(1+'Cost and Benefit Parameters'!$C$17)*Income_CF!W207*(Cohort_WP!W205/Cohort_CF!W205))</f>
        <v>1653921.2537387228</v>
      </c>
      <c r="X205" s="1">
        <f>IF(Income_CF!X207="","",(1+'Cost and Benefit Parameters'!$C$17)*Income_CF!X207*(Cohort_WP!X205/Cohort_CF!X205))</f>
        <v>1718080.6870052782</v>
      </c>
      <c r="Y205" s="1">
        <f>IF(Income_CF!Y207="","",(1+'Cost and Benefit Parameters'!$C$17)*Income_CF!Y207*(Cohort_WP!Y205/Cohort_CF!Y205))</f>
        <v>1783658.4969578516</v>
      </c>
      <c r="Z205" s="1">
        <f>IF(Income_CF!Z207="","",(1+'Cost and Benefit Parameters'!$C$17)*Income_CF!Z207*(Cohort_WP!Z205/Cohort_CF!Z205))</f>
        <v>1850628.6507859353</v>
      </c>
      <c r="AA205" s="1">
        <f>IF(Income_CF!AA207="","",(1+'Cost and Benefit Parameters'!$C$17)*Income_CF!AA207*(Cohort_WP!AA205/Cohort_CF!AA205))</f>
        <v>1930703.0184298235</v>
      </c>
      <c r="AB205" s="1">
        <f>IF(Income_CF!AB207="","",(1+'Cost and Benefit Parameters'!$C$17)*Income_CF!AB207*(Cohort_WP!AB205/Cohort_CF!AB205))</f>
        <v>1999591.674740565</v>
      </c>
      <c r="AC205" s="1">
        <f>IF(Income_CF!AC207="","",(1+'Cost and Benefit Parameters'!$C$17)*Income_CF!AC207*(Cohort_WP!AC205/Cohort_CF!AC205))</f>
        <v>2069696.129850293</v>
      </c>
      <c r="AD205" s="1">
        <f>IF(Income_CF!AD207="","",(1+'Cost and Benefit Parameters'!$C$17)*Income_CF!AD207*(Cohort_WP!AD205/Cohort_CF!AD205))</f>
        <v>2140973.434554907</v>
      </c>
      <c r="AE205" s="1">
        <f>IF(Income_CF!AE207="","",(1+'Cost and Benefit Parameters'!$C$17)*Income_CF!AE207*(Cohort_WP!AE205/Cohort_CF!AE205))</f>
        <v>2213377.0005966192</v>
      </c>
      <c r="AF205" s="1">
        <f>IF(Income_CF!AF207="","",(1+'Cost and Benefit Parameters'!$C$17)*Income_CF!AF207*(Cohort_WP!AF205/Cohort_CF!AF205))</f>
        <v>2286856.5890404629</v>
      </c>
      <c r="AG205" s="1">
        <f>IF(Income_CF!AG207="","",(1+'Cost and Benefit Parameters'!$C$17)*Income_CF!AG207*(Cohort_WP!AG205/Cohort_CF!AG205))</f>
        <v>2361358.3093859521</v>
      </c>
      <c r="AH205" s="1">
        <f>IF(Income_CF!AH207="","",(1+'Cost and Benefit Parameters'!$C$17)*Income_CF!AH207*(Cohort_WP!AH205/Cohort_CF!AH205))</f>
        <v>2436824.6297800322</v>
      </c>
      <c r="AI205" s="1">
        <f>IF(Income_CF!AI207="","",(1+'Cost and Benefit Parameters'!$C$17)*Income_CF!AI207*(Cohort_WP!AI205/Cohort_CF!AI205))</f>
        <v>2513194.398662373</v>
      </c>
      <c r="AJ205" s="1">
        <f>IF(Income_CF!AJ207="","",(1+'Cost and Benefit Parameters'!$C$17)*Income_CF!AJ207*(Cohort_WP!AJ205/Cohort_CF!AJ205))</f>
        <v>2590402.8781362982</v>
      </c>
      <c r="AK205" s="1">
        <f>IF(Income_CF!AK207="","",(1+'Cost and Benefit Parameters'!$C$17)*Income_CF!AK207*(Cohort_WP!AK205/Cohort_CF!AK205))</f>
        <v>2668381.78931785</v>
      </c>
      <c r="AL205" s="1">
        <f>IF(Income_CF!AL207="","",(1+'Cost and Benefit Parameters'!$C$17)*Income_CF!AL207*(Cohort_WP!AL205/Cohort_CF!AL205))</f>
        <v>2747059.3698727926</v>
      </c>
      <c r="AM205" s="1">
        <f>IF(Income_CF!AM207="","",(1+'Cost and Benefit Parameters'!$C$17)*Income_CF!AM207*(Cohort_WP!AM205/Cohort_CF!AM205))</f>
        <v>2826360.4439054565</v>
      </c>
      <c r="AN205" s="1">
        <f>IF(Income_CF!AN207="","",(1+'Cost and Benefit Parameters'!$C$17)*Income_CF!AN207*(Cohort_WP!AN205/Cohort_CF!AN205))</f>
        <v>2906206.5043161735</v>
      </c>
      <c r="AO205" s="1">
        <f>IF(Income_CF!AO207="","",(1+'Cost and Benefit Parameters'!$C$17)*Income_CF!AO207*(Cohort_WP!AO205/Cohort_CF!AO205))</f>
        <v>2986515.8076940123</v>
      </c>
      <c r="AP205" s="1">
        <f>IF(Income_CF!AP207="","",(1+'Cost and Benefit Parameters'!$C$17)*Income_CF!AP207*(Cohort_WP!AP205/Cohort_CF!AP205))</f>
        <v>3067203.4817603752</v>
      </c>
      <c r="AQ205" s="1">
        <f>IF(Income_CF!AQ207="","",(1+'Cost and Benefit Parameters'!$C$17)*Income_CF!AQ207*(Cohort_WP!AQ205/Cohort_CF!AQ205))</f>
        <v>3148181.64532588</v>
      </c>
      <c r="AR205" s="1">
        <f>IF(Income_CF!AR207="","",(1+'Cost and Benefit Parameters'!$C$17)*Income_CF!AR207*(Cohort_WP!AR205/Cohort_CF!AR205))</f>
        <v>3229359.5406688093</v>
      </c>
      <c r="AS205" s="1">
        <f>IF(Income_CF!AS207="","",(1+'Cost and Benefit Parameters'!$C$17)*Income_CF!AS207*(Cohort_WP!AS205/Cohort_CF!AS205))</f>
        <v>3310643.6781877712</v>
      </c>
      <c r="AT205" s="1">
        <f>IF(Income_CF!AT207="","",(1+'Cost and Benefit Parameters'!$C$17)*Income_CF!AT207*(Cohort_WP!AT205/Cohort_CF!AT205))</f>
        <v>3391937.9931254908</v>
      </c>
      <c r="AU205" s="1">
        <f>IF(Income_CF!AU207="","",(1+'Cost and Benefit Parameters'!$C$17)*Income_CF!AU207*(Cohort_WP!AU205/Cohort_CF!AU205))</f>
        <v>3473144.0141037786</v>
      </c>
      <c r="AV205" s="1">
        <f>IF(Income_CF!AV207="","",(1+'Cost and Benefit Parameters'!$C$17)*Income_CF!AV207*(Cohort_WP!AV205/Cohort_CF!AV205))</f>
        <v>3554161.0431527537</v>
      </c>
      <c r="AW205" s="1">
        <f>IF(Income_CF!AW207="","",(1+'Cost and Benefit Parameters'!$C$17)*Income_CF!AW207*(Cohort_WP!AW205/Cohort_CF!AW205))</f>
        <v>3634886.3468611995</v>
      </c>
      <c r="AX205" s="1">
        <f>IF(Income_CF!AX207="","",(1+'Cost and Benefit Parameters'!$C$17)*Income_CF!AX207*(Cohort_WP!AX205/Cohort_CF!AX205))</f>
        <v>3715215.3582180431</v>
      </c>
      <c r="AY205" s="1">
        <f>IF(Income_CF!AY207="","",(1+'Cost and Benefit Parameters'!$C$17)*Income_CF!AY207*(Cohort_WP!AY205/Cohort_CF!AY205))</f>
        <v>3795041.8886598991</v>
      </c>
      <c r="AZ205" s="1">
        <f>IF(Income_CF!AZ207="","",(1+'Cost and Benefit Parameters'!$C$17)*Income_CF!AZ207*(Cohort_WP!AZ205/Cohort_CF!AZ205))</f>
        <v>3874258.3497846914</v>
      </c>
      <c r="BA205" s="1">
        <f>IF(Income_CF!BA207="","",(1+'Cost and Benefit Parameters'!$C$17)*Income_CF!BA207*(Cohort_WP!BA205/Cohort_CF!BA205))</f>
        <v>3952755.984138743</v>
      </c>
      <c r="BB205" s="1">
        <f>IF(Income_CF!BB207="","",(1+'Cost and Benefit Parameters'!$C$17)*Income_CF!BB207*(Cohort_WP!BB205/Cohort_CF!BB205))</f>
        <v>4030425.1044327719</v>
      </c>
      <c r="BC205" s="1">
        <f>IF(Income_CF!BC207="","",(1+'Cost and Benefit Parameters'!$C$17)*Income_CF!BC207*(Cohort_WP!BC205/Cohort_CF!BC205))</f>
        <v>4107155.3404933671</v>
      </c>
      <c r="BD205" s="1">
        <f>IF(Income_CF!BD207="","",(1+'Cost and Benefit Parameters'!$C$17)*Income_CF!BD207*(Cohort_WP!BD205/Cohort_CF!BD205))</f>
        <v>4182835.893208981</v>
      </c>
      <c r="BE205" s="1">
        <f>IF(Income_CF!BE207="","",(1+'Cost and Benefit Parameters'!$C$17)*Income_CF!BE207*(Cohort_WP!BE205/Cohort_CF!BE205))</f>
        <v>4257355.7946854578</v>
      </c>
      <c r="BF205" s="1">
        <f>IF(Income_CF!BF207="","",(1+'Cost and Benefit Parameters'!$C$17)*Income_CF!BF207*(Cohort_WP!BF205/Cohort_CF!BF205))</f>
        <v>4330604.1737844087</v>
      </c>
      <c r="BG205" s="1">
        <f>IF(Income_CF!BG207="","",(1+'Cost and Benefit Parameters'!$C$17)*Income_CF!BG207*(Cohort_WP!BG205/Cohort_CF!BG205))</f>
        <v>4402470.526179377</v>
      </c>
      <c r="BH205" s="1">
        <f>IF(Income_CF!BH207="","",(1+'Cost and Benefit Parameters'!$C$17)*Income_CF!BH207*(Cohort_WP!BH205/Cohort_CF!BH205))</f>
        <v>4472844.9880302856</v>
      </c>
      <c r="BI205" s="1">
        <f>IF(Income_CF!BI207="","",(1+'Cost and Benefit Parameters'!$C$17)*Income_CF!BI207*(Cohort_WP!BI205/Cohort_CF!BI205))</f>
        <v>4541618.6123450771</v>
      </c>
      <c r="BJ205" s="1">
        <f>IF(Income_CF!BJ207="","",(1+'Cost and Benefit Parameters'!$C$17)*Income_CF!BJ207*(Cohort_WP!BJ205/Cohort_CF!BJ205))</f>
        <v>4608683.6470710291</v>
      </c>
      <c r="BK205" s="1" t="str">
        <f>IF(Income_CF!BK207="","",(1+'Cost and Benefit Parameters'!$C$17)*Income_CF!BK207*(Cohort_WP!BK205/Cohort_CF!BK205))</f>
        <v/>
      </c>
      <c r="BL205" s="1" t="str">
        <f>IF(Income_CF!BL207="","",(1+'Cost and Benefit Parameters'!$C$17)*Income_CF!BL207*(Cohort_WP!BL205/Cohort_CF!BL205))</f>
        <v/>
      </c>
      <c r="BM205" s="1" t="str">
        <f>IF(Income_CF!BM207="","",(1+'Cost and Benefit Parameters'!$C$17)*Income_CF!BM207*(Cohort_WP!BM205/Cohort_CF!BM205))</f>
        <v/>
      </c>
      <c r="BN205" s="1" t="str">
        <f>IF(Income_CF!BN207="","",(1+'Cost and Benefit Parameters'!$C$17)*Income_CF!BN207*(Cohort_WP!BN205/Cohort_CF!BN205))</f>
        <v/>
      </c>
      <c r="BO205" s="1" t="str">
        <f>IF(Income_CF!BO207="","",(1+'Cost and Benefit Parameters'!$C$17)*Income_CF!BO207*(Cohort_WP!BO205/Cohort_CF!BO205))</f>
        <v/>
      </c>
    </row>
    <row r="206" spans="1:67" x14ac:dyDescent="0.55000000000000004">
      <c r="A206" s="642"/>
      <c r="B206" t="s">
        <v>482</v>
      </c>
      <c r="I206" s="1" t="str">
        <f>IF(Income_CF!I208="","",(1+'Cost and Benefit Parameters'!$C$17)*Income_CF!I208*(Cohort_WP!I206/Cohort_CF!I206))</f>
        <v/>
      </c>
      <c r="J206" s="1" t="str">
        <f>IF(Income_CF!J208="","",(1+'Cost and Benefit Parameters'!$C$17)*Income_CF!J208*(Cohort_WP!J206/Cohort_CF!J206))</f>
        <v/>
      </c>
      <c r="K206" s="1" t="str">
        <f>IF(Income_CF!K208="","",(1+'Cost and Benefit Parameters'!$C$17)*Income_CF!K208*(Cohort_WP!K206/Cohort_CF!K206))</f>
        <v/>
      </c>
      <c r="L206" s="1" t="str">
        <f>IF(Income_CF!L208="","",(1+'Cost and Benefit Parameters'!$C$17)*Income_CF!L208*(Cohort_WP!L206/Cohort_CF!L206))</f>
        <v/>
      </c>
      <c r="M206" s="1" t="str">
        <f>IF(Income_CF!M208="","",(1+'Cost and Benefit Parameters'!$C$17)*Income_CF!M208*(Cohort_WP!M206/Cohort_CF!M206))</f>
        <v/>
      </c>
      <c r="N206" s="1" t="str">
        <f>IF(Income_CF!N208="","",(1+'Cost and Benefit Parameters'!$C$17)*Income_CF!N208*(Cohort_WP!N206/Cohort_CF!N206))</f>
        <v/>
      </c>
      <c r="O206" s="1" t="str">
        <f>IF(Income_CF!O208="","",(1+'Cost and Benefit Parameters'!$C$17)*Income_CF!O208*(Cohort_WP!O206/Cohort_CF!O206))</f>
        <v/>
      </c>
      <c r="P206" s="1" t="str">
        <f>IF(Income_CF!P208="","",(1+'Cost and Benefit Parameters'!$C$17)*Income_CF!P208*(Cohort_WP!P206/Cohort_CF!P206))</f>
        <v/>
      </c>
      <c r="Q206" s="1" t="str">
        <f>IF(Income_CF!Q208="","",(1+'Cost and Benefit Parameters'!$C$17)*Income_CF!Q208*(Cohort_WP!Q206/Cohort_CF!Q206))</f>
        <v/>
      </c>
      <c r="R206" s="1" t="str">
        <f>IF(Income_CF!R208="","",(1+'Cost and Benefit Parameters'!$C$17)*Income_CF!R208*(Cohort_WP!R206/Cohort_CF!R206))</f>
        <v/>
      </c>
      <c r="S206" s="1" t="str">
        <f>IF(Income_CF!S208="","",(1+'Cost and Benefit Parameters'!$C$17)*Income_CF!S208*(Cohort_WP!S206/Cohort_CF!S206))</f>
        <v/>
      </c>
      <c r="T206" s="1" t="str">
        <f>IF(Income_CF!T208="","",(1+'Cost and Benefit Parameters'!$C$17)*Income_CF!T208*(Cohort_WP!T206/Cohort_CF!T206))</f>
        <v/>
      </c>
      <c r="U206" s="1" t="str">
        <f>IF(Income_CF!U208="","",(1+'Cost and Benefit Parameters'!$C$17)*Income_CF!U208*(Cohort_WP!U206/Cohort_CF!U206))</f>
        <v/>
      </c>
      <c r="V206" s="1" t="str">
        <f>IF(Income_CF!V208="","",(1+'Cost and Benefit Parameters'!$C$17)*Income_CF!V208*(Cohort_WP!V206/Cohort_CF!V206))</f>
        <v/>
      </c>
      <c r="W206" s="1" t="str">
        <f>IF(Income_CF!W208="","",(1+'Cost and Benefit Parameters'!$C$17)*Income_CF!W208*(Cohort_WP!W206/Cohort_CF!W206))</f>
        <v/>
      </c>
      <c r="X206" s="1">
        <f>IF(Income_CF!X208="","",(1+'Cost and Benefit Parameters'!$C$17)*Income_CF!X208*(Cohort_WP!X206/Cohort_CF!X206))</f>
        <v>1703538.8913508845</v>
      </c>
      <c r="Y206" s="1">
        <f>IF(Income_CF!Y208="","",(1+'Cost and Benefit Parameters'!$C$17)*Income_CF!Y208*(Cohort_WP!Y206/Cohort_CF!Y206))</f>
        <v>1769623.1076154367</v>
      </c>
      <c r="Z206" s="1">
        <f>IF(Income_CF!Z208="","",(1+'Cost and Benefit Parameters'!$C$17)*Income_CF!Z208*(Cohort_WP!Z206/Cohort_CF!Z206))</f>
        <v>1837168.2518665874</v>
      </c>
      <c r="AA206" s="1">
        <f>IF(Income_CF!AA208="","",(1+'Cost and Benefit Parameters'!$C$17)*Income_CF!AA208*(Cohort_WP!AA206/Cohort_CF!AA206))</f>
        <v>1906147.510309513</v>
      </c>
      <c r="AB206" s="1">
        <f>IF(Income_CF!AB208="","",(1+'Cost and Benefit Parameters'!$C$17)*Income_CF!AB208*(Cohort_WP!AB206/Cohort_CF!AB206))</f>
        <v>1988624.1089827185</v>
      </c>
      <c r="AC206" s="1">
        <f>IF(Income_CF!AC208="","",(1+'Cost and Benefit Parameters'!$C$17)*Income_CF!AC208*(Cohort_WP!AC206/Cohort_CF!AC206))</f>
        <v>2059579.4249827825</v>
      </c>
      <c r="AD206" s="1">
        <f>IF(Income_CF!AD208="","",(1+'Cost and Benefit Parameters'!$C$17)*Income_CF!AD208*(Cohort_WP!AD206/Cohort_CF!AD206))</f>
        <v>2131787.0137458015</v>
      </c>
      <c r="AE206" s="1">
        <f>IF(Income_CF!AE208="","",(1+'Cost and Benefit Parameters'!$C$17)*Income_CF!AE208*(Cohort_WP!AE206/Cohort_CF!AE206))</f>
        <v>2205202.6375915543</v>
      </c>
      <c r="AF206" s="1">
        <f>IF(Income_CF!AF208="","",(1+'Cost and Benefit Parameters'!$C$17)*Income_CF!AF208*(Cohort_WP!AF206/Cohort_CF!AF206))</f>
        <v>2279778.3106145174</v>
      </c>
      <c r="AG206" s="1">
        <f>IF(Income_CF!AG208="","",(1+'Cost and Benefit Parameters'!$C$17)*Income_CF!AG208*(Cohort_WP!AG206/Cohort_CF!AG206))</f>
        <v>2355462.286711676</v>
      </c>
      <c r="AH206" s="1">
        <f>IF(Income_CF!AH208="","",(1+'Cost and Benefit Parameters'!$C$17)*Income_CF!AH208*(Cohort_WP!AH206/Cohort_CF!AH206))</f>
        <v>2432199.0586675308</v>
      </c>
      <c r="AI206" s="1">
        <f>IF(Income_CF!AI208="","",(1+'Cost and Benefit Parameters'!$C$17)*Income_CF!AI208*(Cohort_WP!AI206/Cohort_CF!AI206))</f>
        <v>2509929.3686734326</v>
      </c>
      <c r="AJ206" s="1">
        <f>IF(Income_CF!AJ208="","",(1+'Cost and Benefit Parameters'!$C$17)*Income_CF!AJ208*(Cohort_WP!AJ206/Cohort_CF!AJ206))</f>
        <v>2588590.2306222441</v>
      </c>
      <c r="AK206" s="1">
        <f>IF(Income_CF!AK208="","",(1+'Cost and Benefit Parameters'!$C$17)*Income_CF!AK208*(Cohort_WP!AK206/Cohort_CF!AK206))</f>
        <v>2668114.964480387</v>
      </c>
      <c r="AL206" s="1">
        <f>IF(Income_CF!AL208="","",(1+'Cost and Benefit Parameters'!$C$17)*Income_CF!AL208*(Cohort_WP!AL206/Cohort_CF!AL206))</f>
        <v>2748433.2429973846</v>
      </c>
      <c r="AM206" s="1">
        <f>IF(Income_CF!AM208="","",(1+'Cost and Benefit Parameters'!$C$17)*Income_CF!AM208*(Cohort_WP!AM206/Cohort_CF!AM206))</f>
        <v>2829471.1509689768</v>
      </c>
      <c r="AN206" s="1">
        <f>IF(Income_CF!AN208="","",(1+'Cost and Benefit Parameters'!$C$17)*Income_CF!AN208*(Cohort_WP!AN206/Cohort_CF!AN206))</f>
        <v>2911151.2572226194</v>
      </c>
      <c r="AO206" s="1">
        <f>IF(Income_CF!AO208="","",(1+'Cost and Benefit Parameters'!$C$17)*Income_CF!AO208*(Cohort_WP!AO206/Cohort_CF!AO206))</f>
        <v>2993392.6994456593</v>
      </c>
      <c r="AP206" s="1">
        <f>IF(Income_CF!AP208="","",(1+'Cost and Benefit Parameters'!$C$17)*Income_CF!AP208*(Cohort_WP!AP206/Cohort_CF!AP206))</f>
        <v>3076111.2819248321</v>
      </c>
      <c r="AQ206" s="1">
        <f>IF(Income_CF!AQ208="","",(1+'Cost and Benefit Parameters'!$C$17)*Income_CF!AQ208*(Cohort_WP!AQ206/Cohort_CF!AQ206))</f>
        <v>3159219.5862131859</v>
      </c>
      <c r="AR206" s="1">
        <f>IF(Income_CF!AR208="","",(1+'Cost and Benefit Parameters'!$C$17)*Income_CF!AR208*(Cohort_WP!AR206/Cohort_CF!AR206))</f>
        <v>3242627.0946856565</v>
      </c>
      <c r="AS206" s="1">
        <f>IF(Income_CF!AS208="","",(1+'Cost and Benefit Parameters'!$C$17)*Income_CF!AS208*(Cohort_WP!AS206/Cohort_CF!AS206))</f>
        <v>3326240.3268888742</v>
      </c>
      <c r="AT206" s="1">
        <f>IF(Income_CF!AT208="","",(1+'Cost and Benefit Parameters'!$C$17)*Income_CF!AT208*(Cohort_WP!AT206/Cohort_CF!AT206))</f>
        <v>3409962.9885334042</v>
      </c>
      <c r="AU206" s="1">
        <f>IF(Income_CF!AU208="","",(1+'Cost and Benefit Parameters'!$C$17)*Income_CF!AU208*(Cohort_WP!AU206/Cohort_CF!AU206))</f>
        <v>3493696.1329192556</v>
      </c>
      <c r="AV206" s="1">
        <f>IF(Income_CF!AV208="","",(1+'Cost and Benefit Parameters'!$C$17)*Income_CF!AV208*(Cohort_WP!AV206/Cohort_CF!AV206))</f>
        <v>3577338.3345268923</v>
      </c>
      <c r="AW206" s="1">
        <f>IF(Income_CF!AW208="","",(1+'Cost and Benefit Parameters'!$C$17)*Income_CF!AW208*(Cohort_WP!AW206/Cohort_CF!AW206))</f>
        <v>3660785.874447336</v>
      </c>
      <c r="AX206" s="1">
        <f>IF(Income_CF!AX208="","",(1+'Cost and Benefit Parameters'!$C$17)*Income_CF!AX208*(Cohort_WP!AX206/Cohort_CF!AX206))</f>
        <v>3743932.9372670352</v>
      </c>
      <c r="AY206" s="1">
        <f>IF(Income_CF!AY208="","",(1+'Cost and Benefit Parameters'!$C$17)*Income_CF!AY208*(Cohort_WP!AY206/Cohort_CF!AY206))</f>
        <v>3826671.8189645857</v>
      </c>
      <c r="AZ206" s="1">
        <f>IF(Income_CF!AZ208="","",(1+'Cost and Benefit Parameters'!$C$17)*Income_CF!AZ208*(Cohort_WP!AZ206/Cohort_CF!AZ206))</f>
        <v>3908893.145319697</v>
      </c>
      <c r="BA206" s="1">
        <f>IF(Income_CF!BA208="","",(1+'Cost and Benefit Parameters'!$C$17)*Income_CF!BA208*(Cohort_WP!BA206/Cohort_CF!BA206))</f>
        <v>3990486.1002782332</v>
      </c>
      <c r="BB206" s="1">
        <f>IF(Income_CF!BB208="","",(1+'Cost and Benefit Parameters'!$C$17)*Income_CF!BB208*(Cohort_WP!BB206/Cohort_CF!BB206))</f>
        <v>4071338.6636629044</v>
      </c>
      <c r="BC206" s="1">
        <f>IF(Income_CF!BC208="","",(1+'Cost and Benefit Parameters'!$C$17)*Income_CF!BC208*(Cohort_WP!BC206/Cohort_CF!BC206))</f>
        <v>4151337.857565755</v>
      </c>
      <c r="BD206" s="1">
        <f>IF(Income_CF!BD208="","",(1+'Cost and Benefit Parameters'!$C$17)*Income_CF!BD208*(Cohort_WP!BD206/Cohort_CF!BD206))</f>
        <v>4230370.0007081684</v>
      </c>
      <c r="BE206" s="1">
        <f>IF(Income_CF!BE208="","",(1+'Cost and Benefit Parameters'!$C$17)*Income_CF!BE208*(Cohort_WP!BE206/Cohort_CF!BE206))</f>
        <v>4308320.9700052505</v>
      </c>
      <c r="BF206" s="1">
        <f>IF(Income_CF!BF208="","",(1+'Cost and Benefit Parameters'!$C$17)*Income_CF!BF208*(Cohort_WP!BF206/Cohort_CF!BF206))</f>
        <v>4385076.4685260225</v>
      </c>
      <c r="BG206" s="1">
        <f>IF(Income_CF!BG208="","",(1+'Cost and Benefit Parameters'!$C$17)*Income_CF!BG208*(Cohort_WP!BG206/Cohort_CF!BG206))</f>
        <v>4460522.2989979405</v>
      </c>
      <c r="BH206" s="1">
        <f>IF(Income_CF!BH208="","",(1+'Cost and Benefit Parameters'!$C$17)*Income_CF!BH208*(Cohort_WP!BH206/Cohort_CF!BH206))</f>
        <v>4534544.6419647578</v>
      </c>
      <c r="BI206" s="1">
        <f>IF(Income_CF!BI208="","",(1+'Cost and Benefit Parameters'!$C$17)*Income_CF!BI208*(Cohort_WP!BI206/Cohort_CF!BI206))</f>
        <v>4607030.3376711942</v>
      </c>
      <c r="BJ206" s="1">
        <f>IF(Income_CF!BJ208="","",(1+'Cost and Benefit Parameters'!$C$17)*Income_CF!BJ208*(Cohort_WP!BJ206/Cohort_CF!BJ206))</f>
        <v>4677867.1707154289</v>
      </c>
      <c r="BK206" s="1">
        <f>IF(Income_CF!BK208="","",(1+'Cost and Benefit Parameters'!$C$17)*Income_CF!BK208*(Cohort_WP!BK206/Cohort_CF!BK206))</f>
        <v>4746944.1564831594</v>
      </c>
      <c r="BL206" s="1" t="str">
        <f>IF(Income_CF!BL208="","",(1+'Cost and Benefit Parameters'!$C$17)*Income_CF!BL208*(Cohort_WP!BL206/Cohort_CF!BL206))</f>
        <v/>
      </c>
      <c r="BM206" s="1" t="str">
        <f>IF(Income_CF!BM208="","",(1+'Cost and Benefit Parameters'!$C$17)*Income_CF!BM208*(Cohort_WP!BM206/Cohort_CF!BM206))</f>
        <v/>
      </c>
      <c r="BN206" s="1" t="str">
        <f>IF(Income_CF!BN208="","",(1+'Cost and Benefit Parameters'!$C$17)*Income_CF!BN208*(Cohort_WP!BN206/Cohort_CF!BN206))</f>
        <v/>
      </c>
      <c r="BO206" s="1" t="str">
        <f>IF(Income_CF!BO208="","",(1+'Cost and Benefit Parameters'!$C$17)*Income_CF!BO208*(Cohort_WP!BO206/Cohort_CF!BO206))</f>
        <v/>
      </c>
    </row>
    <row r="207" spans="1:67" x14ac:dyDescent="0.55000000000000004">
      <c r="A207" s="642"/>
      <c r="B207" t="s">
        <v>483</v>
      </c>
      <c r="I207" s="1" t="str">
        <f>IF(Income_CF!I209="","",(1+'Cost and Benefit Parameters'!$C$17)*Income_CF!I209*(Cohort_WP!I207/Cohort_CF!I207))</f>
        <v/>
      </c>
      <c r="J207" s="1" t="str">
        <f>IF(Income_CF!J209="","",(1+'Cost and Benefit Parameters'!$C$17)*Income_CF!J209*(Cohort_WP!J207/Cohort_CF!J207))</f>
        <v/>
      </c>
      <c r="K207" s="1" t="str">
        <f>IF(Income_CF!K209="","",(1+'Cost and Benefit Parameters'!$C$17)*Income_CF!K209*(Cohort_WP!K207/Cohort_CF!K207))</f>
        <v/>
      </c>
      <c r="L207" s="1" t="str">
        <f>IF(Income_CF!L209="","",(1+'Cost and Benefit Parameters'!$C$17)*Income_CF!L209*(Cohort_WP!L207/Cohort_CF!L207))</f>
        <v/>
      </c>
      <c r="M207" s="1" t="str">
        <f>IF(Income_CF!M209="","",(1+'Cost and Benefit Parameters'!$C$17)*Income_CF!M209*(Cohort_WP!M207/Cohort_CF!M207))</f>
        <v/>
      </c>
      <c r="N207" s="1" t="str">
        <f>IF(Income_CF!N209="","",(1+'Cost and Benefit Parameters'!$C$17)*Income_CF!N209*(Cohort_WP!N207/Cohort_CF!N207))</f>
        <v/>
      </c>
      <c r="O207" s="1" t="str">
        <f>IF(Income_CF!O209="","",(1+'Cost and Benefit Parameters'!$C$17)*Income_CF!O209*(Cohort_WP!O207/Cohort_CF!O207))</f>
        <v/>
      </c>
      <c r="P207" s="1" t="str">
        <f>IF(Income_CF!P209="","",(1+'Cost and Benefit Parameters'!$C$17)*Income_CF!P209*(Cohort_WP!P207/Cohort_CF!P207))</f>
        <v/>
      </c>
      <c r="Q207" s="1" t="str">
        <f>IF(Income_CF!Q209="","",(1+'Cost and Benefit Parameters'!$C$17)*Income_CF!Q209*(Cohort_WP!Q207/Cohort_CF!Q207))</f>
        <v/>
      </c>
      <c r="R207" s="1" t="str">
        <f>IF(Income_CF!R209="","",(1+'Cost and Benefit Parameters'!$C$17)*Income_CF!R209*(Cohort_WP!R207/Cohort_CF!R207))</f>
        <v/>
      </c>
      <c r="S207" s="1" t="str">
        <f>IF(Income_CF!S209="","",(1+'Cost and Benefit Parameters'!$C$17)*Income_CF!S209*(Cohort_WP!S207/Cohort_CF!S207))</f>
        <v/>
      </c>
      <c r="T207" s="1" t="str">
        <f>IF(Income_CF!T209="","",(1+'Cost and Benefit Parameters'!$C$17)*Income_CF!T209*(Cohort_WP!T207/Cohort_CF!T207))</f>
        <v/>
      </c>
      <c r="U207" s="1" t="str">
        <f>IF(Income_CF!U209="","",(1+'Cost and Benefit Parameters'!$C$17)*Income_CF!U209*(Cohort_WP!U207/Cohort_CF!U207))</f>
        <v/>
      </c>
      <c r="V207" s="1" t="str">
        <f>IF(Income_CF!V209="","",(1+'Cost and Benefit Parameters'!$C$17)*Income_CF!V209*(Cohort_WP!V207/Cohort_CF!V207))</f>
        <v/>
      </c>
      <c r="W207" s="1" t="str">
        <f>IF(Income_CF!W209="","",(1+'Cost and Benefit Parameters'!$C$17)*Income_CF!W209*(Cohort_WP!W207/Cohort_CF!W207))</f>
        <v/>
      </c>
      <c r="X207" s="1" t="str">
        <f>IF(Income_CF!X209="","",(1+'Cost and Benefit Parameters'!$C$17)*Income_CF!X209*(Cohort_WP!X207/Cohort_CF!X207))</f>
        <v/>
      </c>
      <c r="Y207" s="1">
        <f>IF(Income_CF!Y209="","",(1+'Cost and Benefit Parameters'!$C$17)*Income_CF!Y209*(Cohort_WP!Y207/Cohort_CF!Y207))</f>
        <v>1754645.0580914109</v>
      </c>
      <c r="Z207" s="1">
        <f>IF(Income_CF!Z209="","",(1+'Cost and Benefit Parameters'!$C$17)*Income_CF!Z209*(Cohort_WP!Z207/Cohort_CF!Z207))</f>
        <v>1822711.8008438996</v>
      </c>
      <c r="AA207" s="1">
        <f>IF(Income_CF!AA209="","",(1+'Cost and Benefit Parameters'!$C$17)*Income_CF!AA209*(Cohort_WP!AA207/Cohort_CF!AA207))</f>
        <v>1892283.2994225845</v>
      </c>
      <c r="AB207" s="1">
        <f>IF(Income_CF!AB209="","",(1+'Cost and Benefit Parameters'!$C$17)*Income_CF!AB209*(Cohort_WP!AB207/Cohort_CF!AB207))</f>
        <v>1963331.9356187982</v>
      </c>
      <c r="AC207" s="1">
        <f>IF(Income_CF!AC209="","",(1+'Cost and Benefit Parameters'!$C$17)*Income_CF!AC209*(Cohort_WP!AC207/Cohort_CF!AC207))</f>
        <v>2048282.8322522</v>
      </c>
      <c r="AD207" s="1">
        <f>IF(Income_CF!AD209="","",(1+'Cost and Benefit Parameters'!$C$17)*Income_CF!AD209*(Cohort_WP!AD207/Cohort_CF!AD207))</f>
        <v>2121366.8077322654</v>
      </c>
      <c r="AE207" s="1">
        <f>IF(Income_CF!AE209="","",(1+'Cost and Benefit Parameters'!$C$17)*Income_CF!AE209*(Cohort_WP!AE207/Cohort_CF!AE207))</f>
        <v>2195740.6241581757</v>
      </c>
      <c r="AF207" s="1">
        <f>IF(Income_CF!AF209="","",(1+'Cost and Benefit Parameters'!$C$17)*Income_CF!AF209*(Cohort_WP!AF207/Cohort_CF!AF207))</f>
        <v>2271358.716719301</v>
      </c>
      <c r="AG207" s="1">
        <f>IF(Income_CF!AG209="","",(1+'Cost and Benefit Parameters'!$C$17)*Income_CF!AG209*(Cohort_WP!AG207/Cohort_CF!AG207))</f>
        <v>2348171.6599329528</v>
      </c>
      <c r="AH207" s="1">
        <f>IF(Income_CF!AH209="","",(1+'Cost and Benefit Parameters'!$C$17)*Income_CF!AH209*(Cohort_WP!AH207/Cohort_CF!AH207))</f>
        <v>2426126.1553130262</v>
      </c>
      <c r="AI207" s="1">
        <f>IF(Income_CF!AI209="","",(1+'Cost and Benefit Parameters'!$C$17)*Income_CF!AI209*(Cohort_WP!AI207/Cohort_CF!AI207))</f>
        <v>2505165.030427556</v>
      </c>
      <c r="AJ207" s="1">
        <f>IF(Income_CF!AJ209="","",(1+'Cost and Benefit Parameters'!$C$17)*Income_CF!AJ209*(Cohort_WP!AJ207/Cohort_CF!AJ207))</f>
        <v>2585227.2497336362</v>
      </c>
      <c r="AK207" s="1">
        <f>IF(Income_CF!AK209="","",(1+'Cost and Benefit Parameters'!$C$17)*Income_CF!AK209*(Cohort_WP!AK207/Cohort_CF!AK207))</f>
        <v>2666247.9375409116</v>
      </c>
      <c r="AL207" s="1">
        <f>IF(Income_CF!AL209="","",(1+'Cost and Benefit Parameters'!$C$17)*Income_CF!AL209*(Cohort_WP!AL207/Cohort_CF!AL207))</f>
        <v>2748158.4134147987</v>
      </c>
      <c r="AM207" s="1">
        <f>IF(Income_CF!AM209="","",(1+'Cost and Benefit Parameters'!$C$17)*Income_CF!AM209*(Cohort_WP!AM207/Cohort_CF!AM207))</f>
        <v>2830886.2402873063</v>
      </c>
      <c r="AN207" s="1">
        <f>IF(Income_CF!AN209="","",(1+'Cost and Benefit Parameters'!$C$17)*Income_CF!AN209*(Cohort_WP!AN207/Cohort_CF!AN207))</f>
        <v>2914355.2854980454</v>
      </c>
      <c r="AO207" s="1">
        <f>IF(Income_CF!AO209="","",(1+'Cost and Benefit Parameters'!$C$17)*Income_CF!AO209*(Cohort_WP!AO207/Cohort_CF!AO207))</f>
        <v>2998485.7949392986</v>
      </c>
      <c r="AP207" s="1">
        <f>IF(Income_CF!AP209="","",(1+'Cost and Benefit Parameters'!$C$17)*Income_CF!AP209*(Cohort_WP!AP207/Cohort_CF!AP207))</f>
        <v>3083194.4804290286</v>
      </c>
      <c r="AQ207" s="1">
        <f>IF(Income_CF!AQ209="","",(1+'Cost and Benefit Parameters'!$C$17)*Income_CF!AQ209*(Cohort_WP!AQ207/Cohort_CF!AQ207))</f>
        <v>3168394.6203825767</v>
      </c>
      <c r="AR207" s="1">
        <f>IF(Income_CF!AR209="","",(1+'Cost and Benefit Parameters'!$C$17)*Income_CF!AR209*(Cohort_WP!AR207/Cohort_CF!AR207))</f>
        <v>3253996.1737995814</v>
      </c>
      <c r="AS207" s="1">
        <f>IF(Income_CF!AS209="","",(1+'Cost and Benefit Parameters'!$C$17)*Income_CF!AS209*(Cohort_WP!AS207/Cohort_CF!AS207))</f>
        <v>3339905.9075262267</v>
      </c>
      <c r="AT207" s="1">
        <f>IF(Income_CF!AT209="","",(1+'Cost and Benefit Parameters'!$C$17)*Income_CF!AT209*(Cohort_WP!AT207/Cohort_CF!AT207))</f>
        <v>3426027.53669554</v>
      </c>
      <c r="AU207" s="1">
        <f>IF(Income_CF!AU209="","",(1+'Cost and Benefit Parameters'!$C$17)*Income_CF!AU209*(Cohort_WP!AU207/Cohort_CF!AU207))</f>
        <v>3512261.8781894064</v>
      </c>
      <c r="AV207" s="1">
        <f>IF(Income_CF!AV209="","",(1+'Cost and Benefit Parameters'!$C$17)*Income_CF!AV209*(Cohort_WP!AV207/Cohort_CF!AV207))</f>
        <v>3598507.0169068337</v>
      </c>
      <c r="AW207" s="1">
        <f>IF(Income_CF!AW209="","",(1+'Cost and Benefit Parameters'!$C$17)*Income_CF!AW209*(Cohort_WP!AW207/Cohort_CF!AW207))</f>
        <v>3684658.4845626992</v>
      </c>
      <c r="AX207" s="1">
        <f>IF(Income_CF!AX209="","",(1+'Cost and Benefit Parameters'!$C$17)*Income_CF!AX209*(Cohort_WP!AX207/Cohort_CF!AX207))</f>
        <v>3770609.4506807565</v>
      </c>
      <c r="AY207" s="1">
        <f>IF(Income_CF!AY209="","",(1+'Cost and Benefit Parameters'!$C$17)*Income_CF!AY209*(Cohort_WP!AY207/Cohort_CF!AY207))</f>
        <v>3856250.9253850463</v>
      </c>
      <c r="AZ207" s="1">
        <f>IF(Income_CF!AZ209="","",(1+'Cost and Benefit Parameters'!$C$17)*Income_CF!AZ209*(Cohort_WP!AZ207/Cohort_CF!AZ207))</f>
        <v>3941471.9735335223</v>
      </c>
      <c r="BA207" s="1">
        <f>IF(Income_CF!BA209="","",(1+'Cost and Benefit Parameters'!$C$17)*Income_CF!BA209*(Cohort_WP!BA207/Cohort_CF!BA207))</f>
        <v>4026159.9396792874</v>
      </c>
      <c r="BB207" s="1">
        <f>IF(Income_CF!BB209="","",(1+'Cost and Benefit Parameters'!$C$17)*Income_CF!BB209*(Cohort_WP!BB207/Cohort_CF!BB207))</f>
        <v>4110200.6832865784</v>
      </c>
      <c r="BC207" s="1">
        <f>IF(Income_CF!BC209="","",(1+'Cost and Benefit Parameters'!$C$17)*Income_CF!BC209*(Cohort_WP!BC207/Cohort_CF!BC207))</f>
        <v>4193478.8235727912</v>
      </c>
      <c r="BD207" s="1">
        <f>IF(Income_CF!BD209="","",(1+'Cost and Benefit Parameters'!$C$17)*Income_CF!BD209*(Cohort_WP!BD207/Cohort_CF!BD207))</f>
        <v>4275877.9932927275</v>
      </c>
      <c r="BE207" s="1">
        <f>IF(Income_CF!BE209="","",(1+'Cost and Benefit Parameters'!$C$17)*Income_CF!BE209*(Cohort_WP!BE207/Cohort_CF!BE207))</f>
        <v>4357281.1007294133</v>
      </c>
      <c r="BF207" s="1">
        <f>IF(Income_CF!BF209="","",(1+'Cost and Benefit Parameters'!$C$17)*Income_CF!BF209*(Cohort_WP!BF207/Cohort_CF!BF207))</f>
        <v>4437570.5991054084</v>
      </c>
      <c r="BG207" s="1">
        <f>IF(Income_CF!BG209="","",(1+'Cost and Benefit Parameters'!$C$17)*Income_CF!BG209*(Cohort_WP!BG207/Cohort_CF!BG207))</f>
        <v>4516628.7625818029</v>
      </c>
      <c r="BH207" s="1">
        <f>IF(Income_CF!BH209="","",(1+'Cost and Benefit Parameters'!$C$17)*Income_CF!BH209*(Cohort_WP!BH207/Cohort_CF!BH207))</f>
        <v>4594337.967967879</v>
      </c>
      <c r="BI207" s="1">
        <f>IF(Income_CF!BI209="","",(1+'Cost and Benefit Parameters'!$C$17)*Income_CF!BI209*(Cohort_WP!BI207/Cohort_CF!BI207))</f>
        <v>4670580.9812237015</v>
      </c>
      <c r="BJ207" s="1">
        <f>IF(Income_CF!BJ209="","",(1+'Cost and Benefit Parameters'!$C$17)*Income_CF!BJ209*(Cohort_WP!BJ207/Cohort_CF!BJ207))</f>
        <v>4745241.2478013281</v>
      </c>
      <c r="BK207" s="1">
        <f>IF(Income_CF!BK209="","",(1+'Cost and Benefit Parameters'!$C$17)*Income_CF!BK209*(Cohort_WP!BK207/Cohort_CF!BK207))</f>
        <v>4818203.1858368926</v>
      </c>
      <c r="BL207" s="1">
        <f>IF(Income_CF!BL209="","",(1+'Cost and Benefit Parameters'!$C$17)*Income_CF!BL209*(Cohort_WP!BL207/Cohort_CF!BL207))</f>
        <v>4889352.481177656</v>
      </c>
      <c r="BM207" s="1" t="str">
        <f>IF(Income_CF!BM209="","",(1+'Cost and Benefit Parameters'!$C$17)*Income_CF!BM209*(Cohort_WP!BM207/Cohort_CF!BM207))</f>
        <v/>
      </c>
      <c r="BN207" s="1" t="str">
        <f>IF(Income_CF!BN209="","",(1+'Cost and Benefit Parameters'!$C$17)*Income_CF!BN209*(Cohort_WP!BN207/Cohort_CF!BN207))</f>
        <v/>
      </c>
      <c r="BO207" s="1" t="str">
        <f>IF(Income_CF!BO209="","",(1+'Cost and Benefit Parameters'!$C$17)*Income_CF!BO209*(Cohort_WP!BO207/Cohort_CF!BO207))</f>
        <v/>
      </c>
    </row>
    <row r="208" spans="1:67" x14ac:dyDescent="0.55000000000000004">
      <c r="A208" s="642"/>
      <c r="B208" t="s">
        <v>484</v>
      </c>
      <c r="I208" s="1" t="str">
        <f>IF(Income_CF!I210="","",(1+'Cost and Benefit Parameters'!$C$17)*Income_CF!I210*(Cohort_WP!I208/Cohort_CF!I208))</f>
        <v/>
      </c>
      <c r="J208" s="1" t="str">
        <f>IF(Income_CF!J210="","",(1+'Cost and Benefit Parameters'!$C$17)*Income_CF!J210*(Cohort_WP!J208/Cohort_CF!J208))</f>
        <v/>
      </c>
      <c r="K208" s="1" t="str">
        <f>IF(Income_CF!K210="","",(1+'Cost and Benefit Parameters'!$C$17)*Income_CF!K210*(Cohort_WP!K208/Cohort_CF!K208))</f>
        <v/>
      </c>
      <c r="L208" s="1" t="str">
        <f>IF(Income_CF!L210="","",(1+'Cost and Benefit Parameters'!$C$17)*Income_CF!L210*(Cohort_WP!L208/Cohort_CF!L208))</f>
        <v/>
      </c>
      <c r="M208" s="1" t="str">
        <f>IF(Income_CF!M210="","",(1+'Cost and Benefit Parameters'!$C$17)*Income_CF!M210*(Cohort_WP!M208/Cohort_CF!M208))</f>
        <v/>
      </c>
      <c r="N208" s="1" t="str">
        <f>IF(Income_CF!N210="","",(1+'Cost and Benefit Parameters'!$C$17)*Income_CF!N210*(Cohort_WP!N208/Cohort_CF!N208))</f>
        <v/>
      </c>
      <c r="O208" s="1" t="str">
        <f>IF(Income_CF!O210="","",(1+'Cost and Benefit Parameters'!$C$17)*Income_CF!O210*(Cohort_WP!O208/Cohort_CF!O208))</f>
        <v/>
      </c>
      <c r="P208" s="1" t="str">
        <f>IF(Income_CF!P210="","",(1+'Cost and Benefit Parameters'!$C$17)*Income_CF!P210*(Cohort_WP!P208/Cohort_CF!P208))</f>
        <v/>
      </c>
      <c r="Q208" s="1" t="str">
        <f>IF(Income_CF!Q210="","",(1+'Cost and Benefit Parameters'!$C$17)*Income_CF!Q210*(Cohort_WP!Q208/Cohort_CF!Q208))</f>
        <v/>
      </c>
      <c r="R208" s="1" t="str">
        <f>IF(Income_CF!R210="","",(1+'Cost and Benefit Parameters'!$C$17)*Income_CF!R210*(Cohort_WP!R208/Cohort_CF!R208))</f>
        <v/>
      </c>
      <c r="S208" s="1" t="str">
        <f>IF(Income_CF!S210="","",(1+'Cost and Benefit Parameters'!$C$17)*Income_CF!S210*(Cohort_WP!S208/Cohort_CF!S208))</f>
        <v/>
      </c>
      <c r="T208" s="1" t="str">
        <f>IF(Income_CF!T210="","",(1+'Cost and Benefit Parameters'!$C$17)*Income_CF!T210*(Cohort_WP!T208/Cohort_CF!T208))</f>
        <v/>
      </c>
      <c r="U208" s="1" t="str">
        <f>IF(Income_CF!U210="","",(1+'Cost and Benefit Parameters'!$C$17)*Income_CF!U210*(Cohort_WP!U208/Cohort_CF!U208))</f>
        <v/>
      </c>
      <c r="V208" s="1" t="str">
        <f>IF(Income_CF!V210="","",(1+'Cost and Benefit Parameters'!$C$17)*Income_CF!V210*(Cohort_WP!V208/Cohort_CF!V208))</f>
        <v/>
      </c>
      <c r="W208" s="1" t="str">
        <f>IF(Income_CF!W210="","",(1+'Cost and Benefit Parameters'!$C$17)*Income_CF!W210*(Cohort_WP!W208/Cohort_CF!W208))</f>
        <v/>
      </c>
      <c r="X208" s="1" t="str">
        <f>IF(Income_CF!X210="","",(1+'Cost and Benefit Parameters'!$C$17)*Income_CF!X210*(Cohort_WP!X208/Cohort_CF!X208))</f>
        <v/>
      </c>
      <c r="Y208" s="1" t="str">
        <f>IF(Income_CF!Y210="","",(1+'Cost and Benefit Parameters'!$C$17)*Income_CF!Y210*(Cohort_WP!Y208/Cohort_CF!Y208))</f>
        <v/>
      </c>
      <c r="Z208" s="1">
        <f>IF(Income_CF!Z210="","",(1+'Cost and Benefit Parameters'!$C$17)*Income_CF!Z210*(Cohort_WP!Z208/Cohort_CF!Z208))</f>
        <v>1807284.4098341535</v>
      </c>
      <c r="AA208" s="1">
        <f>IF(Income_CF!AA210="","",(1+'Cost and Benefit Parameters'!$C$17)*Income_CF!AA210*(Cohort_WP!AA208/Cohort_CF!AA208))</f>
        <v>1877393.154869216</v>
      </c>
      <c r="AB208" s="1">
        <f>IF(Income_CF!AB210="","",(1+'Cost and Benefit Parameters'!$C$17)*Income_CF!AB210*(Cohort_WP!AB208/Cohort_CF!AB208))</f>
        <v>1949051.7984052622</v>
      </c>
      <c r="AC208" s="1">
        <f>IF(Income_CF!AC210="","",(1+'Cost and Benefit Parameters'!$C$17)*Income_CF!AC210*(Cohort_WP!AC208/Cohort_CF!AC208))</f>
        <v>2022231.8936873628</v>
      </c>
      <c r="AD208" s="1">
        <f>IF(Income_CF!AD210="","",(1+'Cost and Benefit Parameters'!$C$17)*Income_CF!AD210*(Cohort_WP!AD208/Cohort_CF!AD208))</f>
        <v>2109731.3172197663</v>
      </c>
      <c r="AE208" s="1">
        <f>IF(Income_CF!AE210="","",(1+'Cost and Benefit Parameters'!$C$17)*Income_CF!AE210*(Cohort_WP!AE208/Cohort_CF!AE208))</f>
        <v>2185007.8119642339</v>
      </c>
      <c r="AF208" s="1">
        <f>IF(Income_CF!AF210="","",(1+'Cost and Benefit Parameters'!$C$17)*Income_CF!AF210*(Cohort_WP!AF208/Cohort_CF!AF208))</f>
        <v>2261612.8428829215</v>
      </c>
      <c r="AG208" s="1">
        <f>IF(Income_CF!AG210="","",(1+'Cost and Benefit Parameters'!$C$17)*Income_CF!AG210*(Cohort_WP!AG208/Cohort_CF!AG208))</f>
        <v>2339499.4782208796</v>
      </c>
      <c r="AH208" s="1">
        <f>IF(Income_CF!AH210="","",(1+'Cost and Benefit Parameters'!$C$17)*Income_CF!AH210*(Cohort_WP!AH208/Cohort_CF!AH208))</f>
        <v>2418616.8097309419</v>
      </c>
      <c r="AI208" s="1">
        <f>IF(Income_CF!AI210="","",(1+'Cost and Benefit Parameters'!$C$17)*Income_CF!AI210*(Cohort_WP!AI208/Cohort_CF!AI208))</f>
        <v>2498909.9399724174</v>
      </c>
      <c r="AJ208" s="1">
        <f>IF(Income_CF!AJ210="","",(1+'Cost and Benefit Parameters'!$C$17)*Income_CF!AJ210*(Cohort_WP!AJ208/Cohort_CF!AJ208))</f>
        <v>2580319.9813403832</v>
      </c>
      <c r="AK208" s="1">
        <f>IF(Income_CF!AK210="","",(1+'Cost and Benefit Parameters'!$C$17)*Income_CF!AK210*(Cohort_WP!AK208/Cohort_CF!AK208))</f>
        <v>2662784.0672256453</v>
      </c>
      <c r="AL208" s="1">
        <f>IF(Income_CF!AL210="","",(1+'Cost and Benefit Parameters'!$C$17)*Income_CF!AL210*(Cohort_WP!AL208/Cohort_CF!AL208))</f>
        <v>2746235.3756671385</v>
      </c>
      <c r="AM208" s="1">
        <f>IF(Income_CF!AM210="","",(1+'Cost and Benefit Parameters'!$C$17)*Income_CF!AM210*(Cohort_WP!AM208/Cohort_CF!AM208))</f>
        <v>2830603.1658172426</v>
      </c>
      <c r="AN208" s="1">
        <f>IF(Income_CF!AN210="","",(1+'Cost and Benefit Parameters'!$C$17)*Income_CF!AN210*(Cohort_WP!AN208/Cohort_CF!AN208))</f>
        <v>2915812.8274959251</v>
      </c>
      <c r="AO208" s="1">
        <f>IF(Income_CF!AO210="","",(1+'Cost and Benefit Parameters'!$C$17)*Income_CF!AO210*(Cohort_WP!AO208/Cohort_CF!AO208))</f>
        <v>3001785.9440629873</v>
      </c>
      <c r="AP208" s="1">
        <f>IF(Income_CF!AP210="","",(1+'Cost and Benefit Parameters'!$C$17)*Income_CF!AP210*(Cohort_WP!AP208/Cohort_CF!AP208))</f>
        <v>3088440.3687874773</v>
      </c>
      <c r="AQ208" s="1">
        <f>IF(Income_CF!AQ210="","",(1+'Cost and Benefit Parameters'!$C$17)*Income_CF!AQ210*(Cohort_WP!AQ208/Cohort_CF!AQ208))</f>
        <v>3175690.3148418991</v>
      </c>
      <c r="AR208" s="1">
        <f>IF(Income_CF!AR210="","",(1+'Cost and Benefit Parameters'!$C$17)*Income_CF!AR210*(Cohort_WP!AR208/Cohort_CF!AR208))</f>
        <v>3263446.4589940542</v>
      </c>
      <c r="AS208" s="1">
        <f>IF(Income_CF!AS210="","",(1+'Cost and Benefit Parameters'!$C$17)*Income_CF!AS210*(Cohort_WP!AS208/Cohort_CF!AS208))</f>
        <v>3351616.0590135693</v>
      </c>
      <c r="AT208" s="1">
        <f>IF(Income_CF!AT210="","",(1+'Cost and Benefit Parameters'!$C$17)*Income_CF!AT210*(Cohort_WP!AT208/Cohort_CF!AT208))</f>
        <v>3440103.084752013</v>
      </c>
      <c r="AU208" s="1">
        <f>IF(Income_CF!AU210="","",(1+'Cost and Benefit Parameters'!$C$17)*Income_CF!AU210*(Cohort_WP!AU208/Cohort_CF!AU208))</f>
        <v>3528808.3627964063</v>
      </c>
      <c r="AV208" s="1">
        <f>IF(Income_CF!AV210="","",(1+'Cost and Benefit Parameters'!$C$17)*Income_CF!AV210*(Cohort_WP!AV208/Cohort_CF!AV208))</f>
        <v>3617629.7345350888</v>
      </c>
      <c r="AW208" s="1">
        <f>IF(Income_CF!AW210="","",(1+'Cost and Benefit Parameters'!$C$17)*Income_CF!AW210*(Cohort_WP!AW208/Cohort_CF!AW208))</f>
        <v>3706462.2274140385</v>
      </c>
      <c r="AX208" s="1">
        <f>IF(Income_CF!AX210="","",(1+'Cost and Benefit Parameters'!$C$17)*Income_CF!AX210*(Cohort_WP!AX208/Cohort_CF!AX208))</f>
        <v>3795198.2390995794</v>
      </c>
      <c r="AY208" s="1">
        <f>IF(Income_CF!AY210="","",(1+'Cost and Benefit Parameters'!$C$17)*Income_CF!AY210*(Cohort_WP!AY208/Cohort_CF!AY208))</f>
        <v>3883727.7342011794</v>
      </c>
      <c r="AZ208" s="1">
        <f>IF(Income_CF!AZ210="","",(1+'Cost and Benefit Parameters'!$C$17)*Income_CF!AZ210*(Cohort_WP!AZ208/Cohort_CF!AZ208))</f>
        <v>3971938.4531465974</v>
      </c>
      <c r="BA208" s="1">
        <f>IF(Income_CF!BA210="","",(1+'Cost and Benefit Parameters'!$C$17)*Income_CF!BA210*(Cohort_WP!BA208/Cohort_CF!BA208))</f>
        <v>4059716.1327395285</v>
      </c>
      <c r="BB208" s="1">
        <f>IF(Income_CF!BB210="","",(1+'Cost and Benefit Parameters'!$C$17)*Income_CF!BB210*(Cohort_WP!BB208/Cohort_CF!BB208))</f>
        <v>4146944.7378696669</v>
      </c>
      <c r="BC208" s="1">
        <f>IF(Income_CF!BC210="","",(1+'Cost and Benefit Parameters'!$C$17)*Income_CF!BC210*(Cohort_WP!BC208/Cohort_CF!BC208))</f>
        <v>4233506.7037851764</v>
      </c>
      <c r="BD208" s="1">
        <f>IF(Income_CF!BD210="","",(1+'Cost and Benefit Parameters'!$C$17)*Income_CF!BD210*(Cohort_WP!BD208/Cohort_CF!BD208))</f>
        <v>4319283.1882799743</v>
      </c>
      <c r="BE208" s="1">
        <f>IF(Income_CF!BE210="","",(1+'Cost and Benefit Parameters'!$C$17)*Income_CF!BE210*(Cohort_WP!BE208/Cohort_CF!BE208))</f>
        <v>4404154.3330915095</v>
      </c>
      <c r="BF208" s="1">
        <f>IF(Income_CF!BF210="","",(1+'Cost and Benefit Parameters'!$C$17)*Income_CF!BF210*(Cohort_WP!BF208/Cohort_CF!BF208))</f>
        <v>4487999.5337512959</v>
      </c>
      <c r="BG208" s="1">
        <f>IF(Income_CF!BG210="","",(1+'Cost and Benefit Parameters'!$C$17)*Income_CF!BG210*(Cohort_WP!BG208/Cohort_CF!BG208))</f>
        <v>4570697.7170785693</v>
      </c>
      <c r="BH208" s="1">
        <f>IF(Income_CF!BH210="","",(1+'Cost and Benefit Parameters'!$C$17)*Income_CF!BH210*(Cohort_WP!BH208/Cohort_CF!BH208))</f>
        <v>4652127.6254592566</v>
      </c>
      <c r="BI208" s="1">
        <f>IF(Income_CF!BI210="","",(1+'Cost and Benefit Parameters'!$C$17)*Income_CF!BI210*(Cohort_WP!BI208/Cohort_CF!BI208))</f>
        <v>4732168.1070069158</v>
      </c>
      <c r="BJ208" s="1">
        <f>IF(Income_CF!BJ210="","",(1+'Cost and Benefit Parameters'!$C$17)*Income_CF!BJ210*(Cohort_WP!BJ208/Cohort_CF!BJ208))</f>
        <v>4810698.4106604112</v>
      </c>
      <c r="BK208" s="1">
        <f>IF(Income_CF!BK210="","",(1+'Cost and Benefit Parameters'!$C$17)*Income_CF!BK210*(Cohort_WP!BK208/Cohort_CF!BK208))</f>
        <v>4887598.4852353688</v>
      </c>
      <c r="BL208" s="1">
        <f>IF(Income_CF!BL210="","",(1+'Cost and Benefit Parameters'!$C$17)*Income_CF!BL210*(Cohort_WP!BL208/Cohort_CF!BL208))</f>
        <v>4962749.2814119989</v>
      </c>
      <c r="BM208" s="1">
        <f>IF(Income_CF!BM210="","",(1+'Cost and Benefit Parameters'!$C$17)*Income_CF!BM210*(Cohort_WP!BM208/Cohort_CF!BM208))</f>
        <v>5036033.055612985</v>
      </c>
      <c r="BN208" s="1" t="str">
        <f>IF(Income_CF!BN210="","",(1+'Cost and Benefit Parameters'!$C$17)*Income_CF!BN210*(Cohort_WP!BN208/Cohort_CF!BN208))</f>
        <v/>
      </c>
      <c r="BO208" s="1" t="str">
        <f>IF(Income_CF!BO210="","",(1+'Cost and Benefit Parameters'!$C$17)*Income_CF!BO210*(Cohort_WP!BO208/Cohort_CF!BO208))</f>
        <v/>
      </c>
    </row>
    <row r="209" spans="1:72" x14ac:dyDescent="0.55000000000000004">
      <c r="A209" s="642"/>
      <c r="B209" t="s">
        <v>485</v>
      </c>
      <c r="I209" s="1" t="str">
        <f>IF(Income_CF!I211="","",(1+'Cost and Benefit Parameters'!$C$17)*Income_CF!I211*(Cohort_WP!I209/Cohort_CF!I209))</f>
        <v/>
      </c>
      <c r="J209" s="1" t="str">
        <f>IF(Income_CF!J211="","",(1+'Cost and Benefit Parameters'!$C$17)*Income_CF!J211*(Cohort_WP!J209/Cohort_CF!J209))</f>
        <v/>
      </c>
      <c r="K209" s="1" t="str">
        <f>IF(Income_CF!K211="","",(1+'Cost and Benefit Parameters'!$C$17)*Income_CF!K211*(Cohort_WP!K209/Cohort_CF!K209))</f>
        <v/>
      </c>
      <c r="L209" s="1" t="str">
        <f>IF(Income_CF!L211="","",(1+'Cost and Benefit Parameters'!$C$17)*Income_CF!L211*(Cohort_WP!L209/Cohort_CF!L209))</f>
        <v/>
      </c>
      <c r="M209" s="1" t="str">
        <f>IF(Income_CF!M211="","",(1+'Cost and Benefit Parameters'!$C$17)*Income_CF!M211*(Cohort_WP!M209/Cohort_CF!M209))</f>
        <v/>
      </c>
      <c r="N209" s="1" t="str">
        <f>IF(Income_CF!N211="","",(1+'Cost and Benefit Parameters'!$C$17)*Income_CF!N211*(Cohort_WP!N209/Cohort_CF!N209))</f>
        <v/>
      </c>
      <c r="O209" s="1" t="str">
        <f>IF(Income_CF!O211="","",(1+'Cost and Benefit Parameters'!$C$17)*Income_CF!O211*(Cohort_WP!O209/Cohort_CF!O209))</f>
        <v/>
      </c>
      <c r="P209" s="1" t="str">
        <f>IF(Income_CF!P211="","",(1+'Cost and Benefit Parameters'!$C$17)*Income_CF!P211*(Cohort_WP!P209/Cohort_CF!P209))</f>
        <v/>
      </c>
      <c r="Q209" s="1" t="str">
        <f>IF(Income_CF!Q211="","",(1+'Cost and Benefit Parameters'!$C$17)*Income_CF!Q211*(Cohort_WP!Q209/Cohort_CF!Q209))</f>
        <v/>
      </c>
      <c r="R209" s="1" t="str">
        <f>IF(Income_CF!R211="","",(1+'Cost and Benefit Parameters'!$C$17)*Income_CF!R211*(Cohort_WP!R209/Cohort_CF!R209))</f>
        <v/>
      </c>
      <c r="S209" s="1" t="str">
        <f>IF(Income_CF!S211="","",(1+'Cost and Benefit Parameters'!$C$17)*Income_CF!S211*(Cohort_WP!S209/Cohort_CF!S209))</f>
        <v/>
      </c>
      <c r="T209" s="1" t="str">
        <f>IF(Income_CF!T211="","",(1+'Cost and Benefit Parameters'!$C$17)*Income_CF!T211*(Cohort_WP!T209/Cohort_CF!T209))</f>
        <v/>
      </c>
      <c r="U209" s="1" t="str">
        <f>IF(Income_CF!U211="","",(1+'Cost and Benefit Parameters'!$C$17)*Income_CF!U211*(Cohort_WP!U209/Cohort_CF!U209))</f>
        <v/>
      </c>
      <c r="V209" s="1" t="str">
        <f>IF(Income_CF!V211="","",(1+'Cost and Benefit Parameters'!$C$17)*Income_CF!V211*(Cohort_WP!V209/Cohort_CF!V209))</f>
        <v/>
      </c>
      <c r="W209" s="1" t="str">
        <f>IF(Income_CF!W211="","",(1+'Cost and Benefit Parameters'!$C$17)*Income_CF!W211*(Cohort_WP!W209/Cohort_CF!W209))</f>
        <v/>
      </c>
      <c r="X209" s="1" t="str">
        <f>IF(Income_CF!X211="","",(1+'Cost and Benefit Parameters'!$C$17)*Income_CF!X211*(Cohort_WP!X209/Cohort_CF!X209))</f>
        <v/>
      </c>
      <c r="Y209" s="1" t="str">
        <f>IF(Income_CF!Y211="","",(1+'Cost and Benefit Parameters'!$C$17)*Income_CF!Y211*(Cohort_WP!Y209/Cohort_CF!Y209))</f>
        <v/>
      </c>
      <c r="Z209" s="1" t="str">
        <f>IF(Income_CF!Z211="","",(1+'Cost and Benefit Parameters'!$C$17)*Income_CF!Z211*(Cohort_WP!Z209/Cohort_CF!Z209))</f>
        <v/>
      </c>
      <c r="AA209" s="1">
        <f>IF(Income_CF!AA211="","",(1+'Cost and Benefit Parameters'!$C$17)*Income_CF!AA211*(Cohort_WP!AA209/Cohort_CF!AA209))</f>
        <v>1861502.9421291777</v>
      </c>
      <c r="AB209" s="1">
        <f>IF(Income_CF!AB211="","",(1+'Cost and Benefit Parameters'!$C$17)*Income_CF!AB211*(Cohort_WP!AB209/Cohort_CF!AB209))</f>
        <v>1933714.9495152931</v>
      </c>
      <c r="AC209" s="1">
        <f>IF(Income_CF!AC211="","",(1+'Cost and Benefit Parameters'!$C$17)*Income_CF!AC211*(Cohort_WP!AC209/Cohort_CF!AC209))</f>
        <v>2007523.3523574199</v>
      </c>
      <c r="AD209" s="1">
        <f>IF(Income_CF!AD211="","",(1+'Cost and Benefit Parameters'!$C$17)*Income_CF!AD211*(Cohort_WP!AD209/Cohort_CF!AD209))</f>
        <v>2082898.8504979832</v>
      </c>
      <c r="AE209" s="1">
        <f>IF(Income_CF!AE211="","",(1+'Cost and Benefit Parameters'!$C$17)*Income_CF!AE211*(Cohort_WP!AE209/Cohort_CF!AE209))</f>
        <v>2173023.2567363591</v>
      </c>
      <c r="AF209" s="1">
        <f>IF(Income_CF!AF211="","",(1+'Cost and Benefit Parameters'!$C$17)*Income_CF!AF211*(Cohort_WP!AF209/Cohort_CF!AF209))</f>
        <v>2250558.0463231611</v>
      </c>
      <c r="AG209" s="1">
        <f>IF(Income_CF!AG211="","",(1+'Cost and Benefit Parameters'!$C$17)*Income_CF!AG211*(Cohort_WP!AG209/Cohort_CF!AG209))</f>
        <v>2329461.2281694086</v>
      </c>
      <c r="AH209" s="1">
        <f>IF(Income_CF!AH211="","",(1+'Cost and Benefit Parameters'!$C$17)*Income_CF!AH211*(Cohort_WP!AH209/Cohort_CF!AH209))</f>
        <v>2409684.4625675059</v>
      </c>
      <c r="AI209" s="1">
        <f>IF(Income_CF!AI211="","",(1+'Cost and Benefit Parameters'!$C$17)*Income_CF!AI211*(Cohort_WP!AI209/Cohort_CF!AI209))</f>
        <v>2491175.3140228698</v>
      </c>
      <c r="AJ209" s="1">
        <f>IF(Income_CF!AJ211="","",(1+'Cost and Benefit Parameters'!$C$17)*Income_CF!AJ211*(Cohort_WP!AJ209/Cohort_CF!AJ209))</f>
        <v>2573877.2381715896</v>
      </c>
      <c r="AK209" s="1">
        <f>IF(Income_CF!AK211="","",(1+'Cost and Benefit Parameters'!$C$17)*Income_CF!AK211*(Cohort_WP!AK209/Cohort_CF!AK209))</f>
        <v>2657729.5807805951</v>
      </c>
      <c r="AL209" s="1">
        <f>IF(Income_CF!AL211="","",(1+'Cost and Benefit Parameters'!$C$17)*Income_CF!AL211*(Cohort_WP!AL209/Cohort_CF!AL209))</f>
        <v>2742667.5892424141</v>
      </c>
      <c r="AM209" s="1">
        <f>IF(Income_CF!AM211="","",(1+'Cost and Benefit Parameters'!$C$17)*Income_CF!AM211*(Cohort_WP!AM209/Cohort_CF!AM209))</f>
        <v>2828622.4369371529</v>
      </c>
      <c r="AN209" s="1">
        <f>IF(Income_CF!AN211="","",(1+'Cost and Benefit Parameters'!$C$17)*Income_CF!AN211*(Cohort_WP!AN209/Cohort_CF!AN209))</f>
        <v>2915521.2607917595</v>
      </c>
      <c r="AO209" s="1">
        <f>IF(Income_CF!AO211="","",(1+'Cost and Benefit Parameters'!$C$17)*Income_CF!AO211*(Cohort_WP!AO209/Cohort_CF!AO209))</f>
        <v>3003287.2123208032</v>
      </c>
      <c r="AP209" s="1">
        <f>IF(Income_CF!AP211="","",(1+'Cost and Benefit Parameters'!$C$17)*Income_CF!AP211*(Cohort_WP!AP209/Cohort_CF!AP209))</f>
        <v>3091839.5223848769</v>
      </c>
      <c r="AQ209" s="1">
        <f>IF(Income_CF!AQ211="","",(1+'Cost and Benefit Parameters'!$C$17)*Income_CF!AQ211*(Cohort_WP!AQ209/Cohort_CF!AQ209))</f>
        <v>3181093.5798511012</v>
      </c>
      <c r="AR209" s="1">
        <f>IF(Income_CF!AR211="","",(1+'Cost and Benefit Parameters'!$C$17)*Income_CF!AR211*(Cohort_WP!AR209/Cohort_CF!AR209))</f>
        <v>3270961.0242871563</v>
      </c>
      <c r="AS209" s="1">
        <f>IF(Income_CF!AS211="","",(1+'Cost and Benefit Parameters'!$C$17)*Income_CF!AS211*(Cohort_WP!AS209/Cohort_CF!AS209))</f>
        <v>3361349.8527638763</v>
      </c>
      <c r="AT209" s="1">
        <f>IF(Income_CF!AT211="","",(1+'Cost and Benefit Parameters'!$C$17)*Income_CF!AT211*(Cohort_WP!AT209/Cohort_CF!AT209))</f>
        <v>3452164.5407839757</v>
      </c>
      <c r="AU209" s="1">
        <f>IF(Income_CF!AU211="","",(1+'Cost and Benefit Parameters'!$C$17)*Income_CF!AU211*(Cohort_WP!AU209/Cohort_CF!AU209))</f>
        <v>3543306.1772945737</v>
      </c>
      <c r="AV209" s="1">
        <f>IF(Income_CF!AV211="","",(1+'Cost and Benefit Parameters'!$C$17)*Income_CF!AV211*(Cohort_WP!AV209/Cohort_CF!AV209))</f>
        <v>3634672.6136802984</v>
      </c>
      <c r="AW209" s="1">
        <f>IF(Income_CF!AW211="","",(1+'Cost and Benefit Parameters'!$C$17)*Income_CF!AW211*(Cohort_WP!AW209/Cohort_CF!AW209))</f>
        <v>3726158.6265711407</v>
      </c>
      <c r="AX209" s="1">
        <f>IF(Income_CF!AX211="","",(1+'Cost and Benefit Parameters'!$C$17)*Income_CF!AX211*(Cohort_WP!AX209/Cohort_CF!AX209))</f>
        <v>3817656.0942364587</v>
      </c>
      <c r="AY209" s="1">
        <f>IF(Income_CF!AY211="","",(1+'Cost and Benefit Parameters'!$C$17)*Income_CF!AY211*(Cohort_WP!AY209/Cohort_CF!AY209))</f>
        <v>3909054.1862725667</v>
      </c>
      <c r="AZ209" s="1">
        <f>IF(Income_CF!AZ211="","",(1+'Cost and Benefit Parameters'!$C$17)*Income_CF!AZ211*(Cohort_WP!AZ209/Cohort_CF!AZ209))</f>
        <v>4000239.5662272139</v>
      </c>
      <c r="BA209" s="1">
        <f>IF(Income_CF!BA211="","",(1+'Cost and Benefit Parameters'!$C$17)*Income_CF!BA211*(Cohort_WP!BA209/Cohort_CF!BA209))</f>
        <v>4091096.6067409962</v>
      </c>
      <c r="BB209" s="1">
        <f>IF(Income_CF!BB211="","",(1+'Cost and Benefit Parameters'!$C$17)*Income_CF!BB211*(Cohort_WP!BB209/Cohort_CF!BB209))</f>
        <v>4181507.6167217148</v>
      </c>
      <c r="BC209" s="1">
        <f>IF(Income_CF!BC211="","",(1+'Cost and Benefit Parameters'!$C$17)*Income_CF!BC211*(Cohort_WP!BC209/Cohort_CF!BC209))</f>
        <v>4271353.0800057566</v>
      </c>
      <c r="BD209" s="1">
        <f>IF(Income_CF!BD211="","",(1+'Cost and Benefit Parameters'!$C$17)*Income_CF!BD211*(Cohort_WP!BD209/Cohort_CF!BD209))</f>
        <v>4360511.904898731</v>
      </c>
      <c r="BE209" s="1">
        <f>IF(Income_CF!BE211="","",(1+'Cost and Benefit Parameters'!$C$17)*Income_CF!BE211*(Cohort_WP!BE209/Cohort_CF!BE209))</f>
        <v>4448861.6839283751</v>
      </c>
      <c r="BF209" s="1">
        <f>IF(Income_CF!BF211="","",(1+'Cost and Benefit Parameters'!$C$17)*Income_CF!BF211*(Cohort_WP!BF209/Cohort_CF!BF209))</f>
        <v>4536278.9630842553</v>
      </c>
      <c r="BG209" s="1">
        <f>IF(Income_CF!BG211="","",(1+'Cost and Benefit Parameters'!$C$17)*Income_CF!BG211*(Cohort_WP!BG209/Cohort_CF!BG209))</f>
        <v>4622639.5197638338</v>
      </c>
      <c r="BH209" s="1">
        <f>IF(Income_CF!BH211="","",(1+'Cost and Benefit Parameters'!$C$17)*Income_CF!BH211*(Cohort_WP!BH209/Cohort_CF!BH209))</f>
        <v>4707818.648590927</v>
      </c>
      <c r="BI209" s="1">
        <f>IF(Income_CF!BI211="","",(1+'Cost and Benefit Parameters'!$C$17)*Income_CF!BI211*(Cohort_WP!BI209/Cohort_CF!BI209))</f>
        <v>4791691.4542230349</v>
      </c>
      <c r="BJ209" s="1">
        <f>IF(Income_CF!BJ211="","",(1+'Cost and Benefit Parameters'!$C$17)*Income_CF!BJ211*(Cohort_WP!BJ209/Cohort_CF!BJ209))</f>
        <v>4874133.1502171215</v>
      </c>
      <c r="BK209" s="1">
        <f>IF(Income_CF!BK211="","",(1+'Cost and Benefit Parameters'!$C$17)*Income_CF!BK211*(Cohort_WP!BK209/Cohort_CF!BK209))</f>
        <v>4955019.3629802242</v>
      </c>
      <c r="BL209" s="1">
        <f>IF(Income_CF!BL211="","",(1+'Cost and Benefit Parameters'!$C$17)*Income_CF!BL211*(Cohort_WP!BL209/Cohort_CF!BL209))</f>
        <v>5034226.43979243</v>
      </c>
      <c r="BM209" s="1">
        <f>IF(Income_CF!BM211="","",(1+'Cost and Benefit Parameters'!$C$17)*Income_CF!BM211*(Cohort_WP!BM209/Cohort_CF!BM209))</f>
        <v>5111631.7598543586</v>
      </c>
      <c r="BN209" s="1">
        <f>IF(Income_CF!BN211="","",(1+'Cost and Benefit Parameters'!$C$17)*Income_CF!BN211*(Cohort_WP!BN209/Cohort_CF!BN209))</f>
        <v>5187114.0472813742</v>
      </c>
      <c r="BO209" s="1" t="str">
        <f>IF(Income_CF!BO211="","",(1+'Cost and Benefit Parameters'!$C$17)*Income_CF!BO211*(Cohort_WP!BO209/Cohort_CF!BO209))</f>
        <v/>
      </c>
    </row>
    <row r="210" spans="1:72" x14ac:dyDescent="0.55000000000000004">
      <c r="A210" s="642"/>
      <c r="B210" t="s">
        <v>486</v>
      </c>
      <c r="I210" s="1" t="str">
        <f>IF(Income_CF!I212="","",(1+'Cost and Benefit Parameters'!$C$17)*Income_CF!I212*(Cohort_WP!I210/Cohort_CF!I210))</f>
        <v/>
      </c>
      <c r="J210" s="1" t="str">
        <f>IF(Income_CF!J212="","",(1+'Cost and Benefit Parameters'!$C$17)*Income_CF!J212*(Cohort_WP!J210/Cohort_CF!J210))</f>
        <v/>
      </c>
      <c r="K210" s="1" t="str">
        <f>IF(Income_CF!K212="","",(1+'Cost and Benefit Parameters'!$C$17)*Income_CF!K212*(Cohort_WP!K210/Cohort_CF!K210))</f>
        <v/>
      </c>
      <c r="L210" s="1" t="str">
        <f>IF(Income_CF!L212="","",(1+'Cost and Benefit Parameters'!$C$17)*Income_CF!L212*(Cohort_WP!L210/Cohort_CF!L210))</f>
        <v/>
      </c>
      <c r="M210" s="1" t="str">
        <f>IF(Income_CF!M212="","",(1+'Cost and Benefit Parameters'!$C$17)*Income_CF!M212*(Cohort_WP!M210/Cohort_CF!M210))</f>
        <v/>
      </c>
      <c r="N210" s="1" t="str">
        <f>IF(Income_CF!N212="","",(1+'Cost and Benefit Parameters'!$C$17)*Income_CF!N212*(Cohort_WP!N210/Cohort_CF!N210))</f>
        <v/>
      </c>
      <c r="O210" s="1" t="str">
        <f>IF(Income_CF!O212="","",(1+'Cost and Benefit Parameters'!$C$17)*Income_CF!O212*(Cohort_WP!O210/Cohort_CF!O210))</f>
        <v/>
      </c>
      <c r="P210" s="1" t="str">
        <f>IF(Income_CF!P212="","",(1+'Cost and Benefit Parameters'!$C$17)*Income_CF!P212*(Cohort_WP!P210/Cohort_CF!P210))</f>
        <v/>
      </c>
      <c r="Q210" s="1" t="str">
        <f>IF(Income_CF!Q212="","",(1+'Cost and Benefit Parameters'!$C$17)*Income_CF!Q212*(Cohort_WP!Q210/Cohort_CF!Q210))</f>
        <v/>
      </c>
      <c r="R210" s="1" t="str">
        <f>IF(Income_CF!R212="","",(1+'Cost and Benefit Parameters'!$C$17)*Income_CF!R212*(Cohort_WP!R210/Cohort_CF!R210))</f>
        <v/>
      </c>
      <c r="S210" s="1" t="str">
        <f>IF(Income_CF!S212="","",(1+'Cost and Benefit Parameters'!$C$17)*Income_CF!S212*(Cohort_WP!S210/Cohort_CF!S210))</f>
        <v/>
      </c>
      <c r="T210" s="1" t="str">
        <f>IF(Income_CF!T212="","",(1+'Cost and Benefit Parameters'!$C$17)*Income_CF!T212*(Cohort_WP!T210/Cohort_CF!T210))</f>
        <v/>
      </c>
      <c r="U210" s="1" t="str">
        <f>IF(Income_CF!U212="","",(1+'Cost and Benefit Parameters'!$C$17)*Income_CF!U212*(Cohort_WP!U210/Cohort_CF!U210))</f>
        <v/>
      </c>
      <c r="V210" s="1" t="str">
        <f>IF(Income_CF!V212="","",(1+'Cost and Benefit Parameters'!$C$17)*Income_CF!V212*(Cohort_WP!V210/Cohort_CF!V210))</f>
        <v/>
      </c>
      <c r="W210" s="1" t="str">
        <f>IF(Income_CF!W212="","",(1+'Cost and Benefit Parameters'!$C$17)*Income_CF!W212*(Cohort_WP!W210/Cohort_CF!W210))</f>
        <v/>
      </c>
      <c r="X210" s="1" t="str">
        <f>IF(Income_CF!X212="","",(1+'Cost and Benefit Parameters'!$C$17)*Income_CF!X212*(Cohort_WP!X210/Cohort_CF!X210))</f>
        <v/>
      </c>
      <c r="Y210" s="1" t="str">
        <f>IF(Income_CF!Y212="","",(1+'Cost and Benefit Parameters'!$C$17)*Income_CF!Y212*(Cohort_WP!Y210/Cohort_CF!Y210))</f>
        <v/>
      </c>
      <c r="Z210" s="1" t="str">
        <f>IF(Income_CF!Z212="","",(1+'Cost and Benefit Parameters'!$C$17)*Income_CF!Z212*(Cohort_WP!Z210/Cohort_CF!Z210))</f>
        <v/>
      </c>
      <c r="AA210" s="1" t="str">
        <f>IF(Income_CF!AA212="","",(1+'Cost and Benefit Parameters'!$C$17)*Income_CF!AA212*(Cohort_WP!AA210/Cohort_CF!AA210))</f>
        <v/>
      </c>
      <c r="AB210" s="1">
        <f>IF(Income_CF!AB212="","",(1+'Cost and Benefit Parameters'!$C$17)*Income_CF!AB212*(Cohort_WP!AB210/Cohort_CF!AB210))</f>
        <v>1917348.0303930528</v>
      </c>
      <c r="AC210" s="1">
        <f>IF(Income_CF!AC212="","",(1+'Cost and Benefit Parameters'!$C$17)*Income_CF!AC212*(Cohort_WP!AC210/Cohort_CF!AC210))</f>
        <v>1991726.3980007519</v>
      </c>
      <c r="AD210" s="1">
        <f>IF(Income_CF!AD212="","",(1+'Cost and Benefit Parameters'!$C$17)*Income_CF!AD212*(Cohort_WP!AD210/Cohort_CF!AD210))</f>
        <v>2067749.0529281425</v>
      </c>
      <c r="AE210" s="1">
        <f>IF(Income_CF!AE212="","",(1+'Cost and Benefit Parameters'!$C$17)*Income_CF!AE212*(Cohort_WP!AE210/Cohort_CF!AE210))</f>
        <v>2145385.8160129227</v>
      </c>
      <c r="AF210" s="1">
        <f>IF(Income_CF!AF212="","",(1+'Cost and Benefit Parameters'!$C$17)*Income_CF!AF212*(Cohort_WP!AF210/Cohort_CF!AF210))</f>
        <v>2238213.9544384503</v>
      </c>
      <c r="AG210" s="1">
        <f>IF(Income_CF!AG212="","",(1+'Cost and Benefit Parameters'!$C$17)*Income_CF!AG212*(Cohort_WP!AG210/Cohort_CF!AG210))</f>
        <v>2318074.7877128553</v>
      </c>
      <c r="AH210" s="1">
        <f>IF(Income_CF!AH212="","",(1+'Cost and Benefit Parameters'!$C$17)*Income_CF!AH212*(Cohort_WP!AH210/Cohort_CF!AH210))</f>
        <v>2399345.0650144909</v>
      </c>
      <c r="AI210" s="1">
        <f>IF(Income_CF!AI212="","",(1+'Cost and Benefit Parameters'!$C$17)*Income_CF!AI212*(Cohort_WP!AI210/Cohort_CF!AI210))</f>
        <v>2481974.9964445308</v>
      </c>
      <c r="AJ210" s="1">
        <f>IF(Income_CF!AJ212="","",(1+'Cost and Benefit Parameters'!$C$17)*Income_CF!AJ212*(Cohort_WP!AJ210/Cohort_CF!AJ210))</f>
        <v>2565910.5734435557</v>
      </c>
      <c r="AK210" s="1">
        <f>IF(Income_CF!AK212="","",(1+'Cost and Benefit Parameters'!$C$17)*Income_CF!AK212*(Cohort_WP!AK210/Cohort_CF!AK210))</f>
        <v>2651093.5553167379</v>
      </c>
      <c r="AL210" s="1">
        <f>IF(Income_CF!AL212="","",(1+'Cost and Benefit Parameters'!$C$17)*Income_CF!AL212*(Cohort_WP!AL210/Cohort_CF!AL210))</f>
        <v>2737461.4682040126</v>
      </c>
      <c r="AM210" s="1">
        <f>IF(Income_CF!AM212="","",(1+'Cost and Benefit Parameters'!$C$17)*Income_CF!AM212*(Cohort_WP!AM210/Cohort_CF!AM210))</f>
        <v>2824947.616919687</v>
      </c>
      <c r="AN210" s="1">
        <f>IF(Income_CF!AN212="","",(1+'Cost and Benefit Parameters'!$C$17)*Income_CF!AN212*(Cohort_WP!AN210/Cohort_CF!AN210))</f>
        <v>2913481.1100452668</v>
      </c>
      <c r="AO210" s="1">
        <f>IF(Income_CF!AO212="","",(1+'Cost and Benefit Parameters'!$C$17)*Income_CF!AO212*(Cohort_WP!AO210/Cohort_CF!AO210))</f>
        <v>3002986.898615513</v>
      </c>
      <c r="AP210" s="1">
        <f>IF(Income_CF!AP212="","",(1+'Cost and Benefit Parameters'!$C$17)*Income_CF!AP212*(Cohort_WP!AP210/Cohort_CF!AP210))</f>
        <v>3093385.8286904269</v>
      </c>
      <c r="AQ210" s="1">
        <f>IF(Income_CF!AQ212="","",(1+'Cost and Benefit Parameters'!$C$17)*Income_CF!AQ212*(Cohort_WP!AQ210/Cohort_CF!AQ210))</f>
        <v>3184594.7080564229</v>
      </c>
      <c r="AR210" s="1">
        <f>IF(Income_CF!AR212="","",(1+'Cost and Benefit Parameters'!$C$17)*Income_CF!AR212*(Cohort_WP!AR210/Cohort_CF!AR210))</f>
        <v>3276526.3872466343</v>
      </c>
      <c r="AS210" s="1">
        <f>IF(Income_CF!AS212="","",(1+'Cost and Benefit Parameters'!$C$17)*Income_CF!AS212*(Cohort_WP!AS210/Cohort_CF!AS210))</f>
        <v>3369089.8550157715</v>
      </c>
      <c r="AT210" s="1">
        <f>IF(Income_CF!AT212="","",(1+'Cost and Benefit Parameters'!$C$17)*Income_CF!AT212*(Cohort_WP!AT210/Cohort_CF!AT210))</f>
        <v>3462190.3483467917</v>
      </c>
      <c r="AU210" s="1">
        <f>IF(Income_CF!AU212="","",(1+'Cost and Benefit Parameters'!$C$17)*Income_CF!AU212*(Cohort_WP!AU210/Cohort_CF!AU210))</f>
        <v>3555729.4770074952</v>
      </c>
      <c r="AV210" s="1">
        <f>IF(Income_CF!AV212="","",(1+'Cost and Benefit Parameters'!$C$17)*Income_CF!AV212*(Cohort_WP!AV210/Cohort_CF!AV210))</f>
        <v>3649605.3626134112</v>
      </c>
      <c r="AW210" s="1">
        <f>IF(Income_CF!AW212="","",(1+'Cost and Benefit Parameters'!$C$17)*Income_CF!AW212*(Cohort_WP!AW210/Cohort_CF!AW210))</f>
        <v>3743712.7920907079</v>
      </c>
      <c r="AX210" s="1">
        <f>IF(Income_CF!AX212="","",(1+'Cost and Benefit Parameters'!$C$17)*Income_CF!AX212*(Cohort_WP!AX210/Cohort_CF!AX210))</f>
        <v>3837943.3853682745</v>
      </c>
      <c r="AY210" s="1">
        <f>IF(Income_CF!AY212="","",(1+'Cost and Benefit Parameters'!$C$17)*Income_CF!AY212*(Cohort_WP!AY210/Cohort_CF!AY210))</f>
        <v>3932185.7770635532</v>
      </c>
      <c r="AZ210" s="1">
        <f>IF(Income_CF!AZ212="","",(1+'Cost and Benefit Parameters'!$C$17)*Income_CF!AZ212*(Cohort_WP!AZ210/Cohort_CF!AZ210))</f>
        <v>4026325.8118607439</v>
      </c>
      <c r="BA210" s="1">
        <f>IF(Income_CF!BA212="","",(1+'Cost and Benefit Parameters'!$C$17)*Income_CF!BA212*(Cohort_WP!BA210/Cohort_CF!BA210))</f>
        <v>4120246.7532140315</v>
      </c>
      <c r="BB210" s="1">
        <f>IF(Income_CF!BB212="","",(1+'Cost and Benefit Parameters'!$C$17)*Income_CF!BB212*(Cohort_WP!BB210/Cohort_CF!BB210))</f>
        <v>4213829.5049432255</v>
      </c>
      <c r="BC210" s="1">
        <f>IF(Income_CF!BC212="","",(1+'Cost and Benefit Parameters'!$C$17)*Income_CF!BC212*(Cohort_WP!BC210/Cohort_CF!BC210))</f>
        <v>4306952.8452233644</v>
      </c>
      <c r="BD210" s="1">
        <f>IF(Income_CF!BD212="","",(1+'Cost and Benefit Parameters'!$C$17)*Income_CF!BD212*(Cohort_WP!BD210/Cohort_CF!BD210))</f>
        <v>4399493.6724059284</v>
      </c>
      <c r="BE210" s="1">
        <f>IF(Income_CF!BE212="","",(1+'Cost and Benefit Parameters'!$C$17)*Income_CF!BE212*(Cohort_WP!BE210/Cohort_CF!BE210))</f>
        <v>4491327.2620456936</v>
      </c>
      <c r="BF210" s="1">
        <f>IF(Income_CF!BF212="","",(1+'Cost and Benefit Parameters'!$C$17)*Income_CF!BF212*(Cohort_WP!BF210/Cohort_CF!BF210))</f>
        <v>4582327.5344462264</v>
      </c>
      <c r="BG210" s="1">
        <f>IF(Income_CF!BG212="","",(1+'Cost and Benefit Parameters'!$C$17)*Income_CF!BG212*(Cohort_WP!BG210/Cohort_CF!BG210))</f>
        <v>4672367.3319767825</v>
      </c>
      <c r="BH210" s="1">
        <f>IF(Income_CF!BH212="","",(1+'Cost and Benefit Parameters'!$C$17)*Income_CF!BH212*(Cohort_WP!BH210/Cohort_CF!BH210))</f>
        <v>4761318.7053567488</v>
      </c>
      <c r="BI210" s="1">
        <f>IF(Income_CF!BI212="","",(1+'Cost and Benefit Parameters'!$C$17)*Income_CF!BI212*(Cohort_WP!BI210/Cohort_CF!BI210))</f>
        <v>4849053.2080486547</v>
      </c>
      <c r="BJ210" s="1">
        <f>IF(Income_CF!BJ212="","",(1+'Cost and Benefit Parameters'!$C$17)*Income_CF!BJ212*(Cohort_WP!BJ210/Cohort_CF!BJ210))</f>
        <v>4935442.1978497244</v>
      </c>
      <c r="BK210" s="1">
        <f>IF(Income_CF!BK212="","",(1+'Cost and Benefit Parameters'!$C$17)*Income_CF!BK212*(Cohort_WP!BK210/Cohort_CF!BK210))</f>
        <v>5020357.1447236361</v>
      </c>
      <c r="BL210" s="1">
        <f>IF(Income_CF!BL212="","",(1+'Cost and Benefit Parameters'!$C$17)*Income_CF!BL212*(Cohort_WP!BL210/Cohort_CF!BL210))</f>
        <v>5103669.9438696308</v>
      </c>
      <c r="BM210" s="1">
        <f>IF(Income_CF!BM212="","",(1+'Cost and Benefit Parameters'!$C$17)*Income_CF!BM212*(Cohort_WP!BM210/Cohort_CF!BM210))</f>
        <v>5185253.2329862034</v>
      </c>
      <c r="BN210" s="1">
        <f>IF(Income_CF!BN212="","",(1+'Cost and Benefit Parameters'!$C$17)*Income_CF!BN212*(Cohort_WP!BN210/Cohort_CF!BN210))</f>
        <v>5264980.7126499899</v>
      </c>
      <c r="BO210" s="1">
        <f>IF(Income_CF!BO212="","",(1+'Cost and Benefit Parameters'!$C$17)*Income_CF!BO212*(Cohort_WP!BO210/Cohort_CF!BO210))</f>
        <v>5342727.4686998148</v>
      </c>
    </row>
    <row r="211" spans="1:72" x14ac:dyDescent="0.55000000000000004">
      <c r="A211" s="643"/>
      <c r="B211" s="329" t="s">
        <v>525</v>
      </c>
      <c r="C211" s="329"/>
      <c r="D211" s="329"/>
      <c r="E211" s="329"/>
      <c r="F211" s="329"/>
      <c r="G211" s="329"/>
      <c r="H211" s="329"/>
      <c r="I211" s="330">
        <f>SUM(I191:I210)</f>
        <v>1093436.7902685243</v>
      </c>
      <c r="J211" s="330">
        <f t="shared" ref="J211:BO211" si="15">SUM(J191:J210)</f>
        <v>2262093.6279888554</v>
      </c>
      <c r="K211" s="330">
        <f t="shared" si="15"/>
        <v>3509164.8286670321</v>
      </c>
      <c r="L211" s="330">
        <f t="shared" si="15"/>
        <v>4837923.3265197128</v>
      </c>
      <c r="M211" s="330">
        <f t="shared" si="15"/>
        <v>6259483.1695470139</v>
      </c>
      <c r="N211" s="330">
        <f t="shared" si="15"/>
        <v>7769233.3251710841</v>
      </c>
      <c r="O211" s="330">
        <f t="shared" si="15"/>
        <v>9370623.2890041322</v>
      </c>
      <c r="P211" s="330">
        <f t="shared" si="15"/>
        <v>11067177.64704315</v>
      </c>
      <c r="Q211" s="330">
        <f t="shared" si="15"/>
        <v>12862495.922538279</v>
      </c>
      <c r="R211" s="330">
        <f t="shared" si="15"/>
        <v>14760252.410582706</v>
      </c>
      <c r="S211" s="330">
        <f t="shared" si="15"/>
        <v>16764196.007152993</v>
      </c>
      <c r="T211" s="330">
        <f t="shared" si="15"/>
        <v>18878150.039772525</v>
      </c>
      <c r="U211" s="330">
        <f t="shared" si="15"/>
        <v>21106012.107405018</v>
      </c>
      <c r="V211" s="330">
        <f t="shared" si="15"/>
        <v>23451753.937606867</v>
      </c>
      <c r="W211" s="330">
        <f t="shared" si="15"/>
        <v>25919421.269375257</v>
      </c>
      <c r="X211" s="330">
        <f t="shared" si="15"/>
        <v>28513133.770520288</v>
      </c>
      <c r="Y211" s="330">
        <f t="shared" si="15"/>
        <v>31237084.998763215</v>
      </c>
      <c r="Z211" s="330">
        <f t="shared" si="15"/>
        <v>34095542.416115418</v>
      </c>
      <c r="AA211" s="330">
        <f t="shared" si="15"/>
        <v>37092847.466424167</v>
      </c>
      <c r="AB211" s="330">
        <f t="shared" si="15"/>
        <v>40233415.72627753</v>
      </c>
      <c r="AC211" s="330">
        <f t="shared" si="15"/>
        <v>41546868.668437324</v>
      </c>
      <c r="AD211" s="330">
        <f t="shared" si="15"/>
        <v>42876783.632276058</v>
      </c>
      <c r="AE211" s="330">
        <f t="shared" si="15"/>
        <v>44222031.101099119</v>
      </c>
      <c r="AF211" s="330">
        <f t="shared" si="15"/>
        <v>45581415.247126728</v>
      </c>
      <c r="AG211" s="330">
        <f t="shared" si="15"/>
        <v>46939654.681365296</v>
      </c>
      <c r="AH211" s="330">
        <f t="shared" si="15"/>
        <v>48309946.44083716</v>
      </c>
      <c r="AI211" s="330">
        <f t="shared" si="15"/>
        <v>49691007.50313428</v>
      </c>
      <c r="AJ211" s="330">
        <f t="shared" si="15"/>
        <v>51081498.507659197</v>
      </c>
      <c r="AK211" s="330">
        <f t="shared" si="15"/>
        <v>52480025.338662691</v>
      </c>
      <c r="AL211" s="330">
        <f t="shared" si="15"/>
        <v>53885140.916230455</v>
      </c>
      <c r="AM211" s="330">
        <f t="shared" si="15"/>
        <v>55295347.194637462</v>
      </c>
      <c r="AN211" s="330">
        <f t="shared" si="15"/>
        <v>56709097.366608173</v>
      </c>
      <c r="AO211" s="330">
        <f t="shared" si="15"/>
        <v>58124798.271122992</v>
      </c>
      <c r="AP211" s="330">
        <f t="shared" si="15"/>
        <v>59540813.001500383</v>
      </c>
      <c r="AQ211" s="330">
        <f t="shared" si="15"/>
        <v>60955463.70956587</v>
      </c>
      <c r="AR211" s="330">
        <f t="shared" si="15"/>
        <v>62367034.600796059</v>
      </c>
      <c r="AS211" s="330">
        <f t="shared" si="15"/>
        <v>63773775.11440476</v>
      </c>
      <c r="AT211" s="330">
        <f t="shared" si="15"/>
        <v>65173903.281424046</v>
      </c>
      <c r="AU211" s="330">
        <f t="shared" si="15"/>
        <v>66565609.252928145</v>
      </c>
      <c r="AV211" s="330">
        <f t="shared" si="15"/>
        <v>67947058.989662036</v>
      </c>
      <c r="AW211" s="330">
        <f t="shared" si="15"/>
        <v>66226377.23586008</v>
      </c>
      <c r="AX211" s="330">
        <f t="shared" si="15"/>
        <v>64357144.377082437</v>
      </c>
      <c r="AY211" s="330">
        <f t="shared" si="15"/>
        <v>62334777.021465592</v>
      </c>
      <c r="AZ211" s="330">
        <f t="shared" si="15"/>
        <v>60154668.981734112</v>
      </c>
      <c r="BA211" s="330">
        <f t="shared" si="15"/>
        <v>57812193.464969561</v>
      </c>
      <c r="BB211" s="330">
        <f t="shared" si="15"/>
        <v>55302705.113108173</v>
      </c>
      <c r="BC211" s="330">
        <f t="shared" si="15"/>
        <v>52621541.876409903</v>
      </c>
      <c r="BD211" s="330">
        <f t="shared" si="15"/>
        <v>49764026.702122137</v>
      </c>
      <c r="BE211" s="330">
        <f t="shared" si="15"/>
        <v>46725469.020607702</v>
      </c>
      <c r="BF211" s="330">
        <f t="shared" si="15"/>
        <v>43501166.011318862</v>
      </c>
      <c r="BG211" s="330">
        <f t="shared" si="15"/>
        <v>40086403.631178811</v>
      </c>
      <c r="BH211" s="330">
        <f t="shared" si="15"/>
        <v>36476457.388178095</v>
      </c>
      <c r="BI211" s="330">
        <f t="shared" si="15"/>
        <v>32666592.84330599</v>
      </c>
      <c r="BJ211" s="330">
        <f t="shared" si="15"/>
        <v>28652065.824315045</v>
      </c>
      <c r="BK211" s="330">
        <f t="shared" si="15"/>
        <v>24428122.335259277</v>
      </c>
      <c r="BL211" s="330">
        <f t="shared" si="15"/>
        <v>19989998.146251716</v>
      </c>
      <c r="BM211" s="330">
        <f t="shared" si="15"/>
        <v>15332918.048453547</v>
      </c>
      <c r="BN211" s="330">
        <f t="shared" si="15"/>
        <v>10452094.759931363</v>
      </c>
      <c r="BO211" s="330">
        <f t="shared" si="15"/>
        <v>5342727.4686998148</v>
      </c>
      <c r="BP211" s="329"/>
      <c r="BQ211" s="329"/>
      <c r="BR211" s="329"/>
      <c r="BS211" s="329"/>
      <c r="BT211" s="329"/>
    </row>
    <row r="212" spans="1:72" x14ac:dyDescent="0.55000000000000004">
      <c r="B212" s="329" t="s">
        <v>526</v>
      </c>
      <c r="C212" s="329"/>
      <c r="D212" s="329"/>
      <c r="E212" s="329"/>
      <c r="F212" s="329"/>
      <c r="G212" s="329"/>
      <c r="H212" s="329"/>
      <c r="I212" s="329">
        <f>'Cost and Benefit Parameters'!$C$46*I211</f>
        <v>756658.25886581873</v>
      </c>
      <c r="J212" s="329">
        <f>'Cost and Benefit Parameters'!$C$46*J211</f>
        <v>1565368.7905682877</v>
      </c>
      <c r="K212" s="329">
        <f>'Cost and Benefit Parameters'!$C$46*K211</f>
        <v>2428342.0614375859</v>
      </c>
      <c r="L212" s="329">
        <f>'Cost and Benefit Parameters'!$C$46*L211</f>
        <v>3347842.9419516409</v>
      </c>
      <c r="M212" s="329">
        <f>'Cost and Benefit Parameters'!$C$46*M211</f>
        <v>4331562.353326533</v>
      </c>
      <c r="N212" s="329">
        <f>'Cost and Benefit Parameters'!$C$46*N211</f>
        <v>5376309.46101839</v>
      </c>
      <c r="O212" s="329">
        <f>'Cost and Benefit Parameters'!$C$46*O211</f>
        <v>6484471.3159908587</v>
      </c>
      <c r="P212" s="329">
        <f>'Cost and Benefit Parameters'!$C$46*P211</f>
        <v>7658486.9317538589</v>
      </c>
      <c r="Q212" s="329">
        <f>'Cost and Benefit Parameters'!$C$46*Q211</f>
        <v>8900847.1783964876</v>
      </c>
      <c r="R212" s="329">
        <f>'Cost and Benefit Parameters'!$C$46*R211</f>
        <v>10214094.668123232</v>
      </c>
      <c r="S212" s="329">
        <f>'Cost and Benefit Parameters'!$C$46*S211</f>
        <v>11600823.636949871</v>
      </c>
      <c r="T212" s="329">
        <f>'Cost and Benefit Parameters'!$C$46*T211</f>
        <v>13063679.827522587</v>
      </c>
      <c r="U212" s="329">
        <f>'Cost and Benefit Parameters'!$C$46*U211</f>
        <v>14605360.378324272</v>
      </c>
      <c r="V212" s="329">
        <f>'Cost and Benefit Parameters'!$C$46*V211</f>
        <v>16228613.724823952</v>
      </c>
      <c r="W212" s="329">
        <f>'Cost and Benefit Parameters'!$C$46*W211</f>
        <v>17936239.518407676</v>
      </c>
      <c r="X212" s="329">
        <f>'Cost and Benefit Parameters'!$C$46*X211</f>
        <v>19731088.569200039</v>
      </c>
      <c r="Y212" s="329">
        <f>'Cost and Benefit Parameters'!$C$46*Y211</f>
        <v>21616062.819144145</v>
      </c>
      <c r="Z212" s="329">
        <f>'Cost and Benefit Parameters'!$C$46*Z211</f>
        <v>23594115.351951867</v>
      </c>
      <c r="AA212" s="329">
        <f>'Cost and Benefit Parameters'!$C$46*AA211</f>
        <v>25668250.446765523</v>
      </c>
      <c r="AB212" s="329">
        <f>'Cost and Benefit Parameters'!$C$46*AB211</f>
        <v>27841523.682584047</v>
      </c>
      <c r="AC212" s="329">
        <f>'Cost and Benefit Parameters'!$C$46*AC211</f>
        <v>28750433.118558627</v>
      </c>
      <c r="AD212" s="329">
        <f>'Cost and Benefit Parameters'!$C$46*AD211</f>
        <v>29670734.273535032</v>
      </c>
      <c r="AE212" s="329">
        <f>'Cost and Benefit Parameters'!$C$46*AE211</f>
        <v>30601645.521960586</v>
      </c>
      <c r="AF212" s="329">
        <f>'Cost and Benefit Parameters'!$C$46*AF211</f>
        <v>31542339.351011693</v>
      </c>
      <c r="AG212" s="329">
        <f>'Cost and Benefit Parameters'!$C$46*AG211</f>
        <v>32482241.039504781</v>
      </c>
      <c r="AH212" s="329">
        <f>'Cost and Benefit Parameters'!$C$46*AH211</f>
        <v>33430482.937059313</v>
      </c>
      <c r="AI212" s="329">
        <f>'Cost and Benefit Parameters'!$C$46*AI211</f>
        <v>34386177.192168921</v>
      </c>
      <c r="AJ212" s="329">
        <f>'Cost and Benefit Parameters'!$C$46*AJ211</f>
        <v>35348396.967300162</v>
      </c>
      <c r="AK212" s="329">
        <f>'Cost and Benefit Parameters'!$C$46*AK211</f>
        <v>36316177.534354582</v>
      </c>
      <c r="AL212" s="329">
        <f>'Cost and Benefit Parameters'!$C$46*AL211</f>
        <v>37288517.51403147</v>
      </c>
      <c r="AM212" s="329">
        <f>'Cost and Benefit Parameters'!$C$46*AM211</f>
        <v>38264380.25868912</v>
      </c>
      <c r="AN212" s="329">
        <f>'Cost and Benefit Parameters'!$C$46*AN211</f>
        <v>39242695.377692856</v>
      </c>
      <c r="AO212" s="329">
        <f>'Cost and Benefit Parameters'!$C$46*AO211</f>
        <v>40222360.403617106</v>
      </c>
      <c r="AP212" s="329">
        <f>'Cost and Benefit Parameters'!$C$46*AP211</f>
        <v>41202242.597038262</v>
      </c>
      <c r="AQ212" s="329">
        <f>'Cost and Benefit Parameters'!$C$46*AQ211</f>
        <v>42181180.887019582</v>
      </c>
      <c r="AR212" s="329">
        <f>'Cost and Benefit Parameters'!$C$46*AR211</f>
        <v>43157987.943750866</v>
      </c>
      <c r="AS212" s="329">
        <f>'Cost and Benefit Parameters'!$C$46*AS211</f>
        <v>44131452.379168093</v>
      </c>
      <c r="AT212" s="329">
        <f>'Cost and Benefit Parameters'!$C$46*AT211</f>
        <v>45100341.070745438</v>
      </c>
      <c r="AU212" s="329">
        <f>'Cost and Benefit Parameters'!$C$46*AU211</f>
        <v>46063401.603026271</v>
      </c>
      <c r="AV212" s="329">
        <f>'Cost and Benefit Parameters'!$C$46*AV211</f>
        <v>47019364.820846125</v>
      </c>
      <c r="AW212" s="329">
        <f>'Cost and Benefit Parameters'!$C$46*AW211</f>
        <v>45828653.047215171</v>
      </c>
      <c r="AX212" s="329">
        <f>'Cost and Benefit Parameters'!$C$46*AX211</f>
        <v>44535143.908941045</v>
      </c>
      <c r="AY212" s="329">
        <f>'Cost and Benefit Parameters'!$C$46*AY211</f>
        <v>43135665.698854186</v>
      </c>
      <c r="AZ212" s="329">
        <f>'Cost and Benefit Parameters'!$C$46*AZ211</f>
        <v>41627030.93536</v>
      </c>
      <c r="BA212" s="329">
        <f>'Cost and Benefit Parameters'!$C$46*BA211</f>
        <v>40006037.877758935</v>
      </c>
      <c r="BB212" s="329">
        <f>'Cost and Benefit Parameters'!$C$46*BB211</f>
        <v>38269471.938270852</v>
      </c>
      <c r="BC212" s="329">
        <f>'Cost and Benefit Parameters'!$C$46*BC211</f>
        <v>36414106.978475653</v>
      </c>
      <c r="BD212" s="329">
        <f>'Cost and Benefit Parameters'!$C$46*BD211</f>
        <v>34436706.47786852</v>
      </c>
      <c r="BE212" s="329">
        <f>'Cost and Benefit Parameters'!$C$46*BE211</f>
        <v>32334024.562260527</v>
      </c>
      <c r="BF212" s="329">
        <f>'Cost and Benefit Parameters'!$C$46*BF211</f>
        <v>30102806.879832651</v>
      </c>
      <c r="BG212" s="329">
        <f>'Cost and Benefit Parameters'!$C$46*BG211</f>
        <v>27739791.312775735</v>
      </c>
      <c r="BH212" s="329">
        <f>'Cost and Benefit Parameters'!$C$46*BH211</f>
        <v>25241708.512619238</v>
      </c>
      <c r="BI212" s="329">
        <f>'Cost and Benefit Parameters'!$C$46*BI211</f>
        <v>22605282.247567743</v>
      </c>
      <c r="BJ212" s="329">
        <f>'Cost and Benefit Parameters'!$C$46*BJ211</f>
        <v>19827229.55042601</v>
      </c>
      <c r="BK212" s="329">
        <f>'Cost and Benefit Parameters'!$C$46*BK211</f>
        <v>16904260.655999418</v>
      </c>
      <c r="BL212" s="329">
        <f>'Cost and Benefit Parameters'!$C$46*BL211</f>
        <v>13833078.717206186</v>
      </c>
      <c r="BM212" s="329">
        <f>'Cost and Benefit Parameters'!$C$46*BM211</f>
        <v>10610379.289529854</v>
      </c>
      <c r="BN212" s="329">
        <f>'Cost and Benefit Parameters'!$C$46*BN211</f>
        <v>7232849.5738725029</v>
      </c>
      <c r="BO212" s="329">
        <f>'Cost and Benefit Parameters'!$C$46*BO211</f>
        <v>3697167.4083402716</v>
      </c>
      <c r="BP212" s="329"/>
      <c r="BQ212" s="329"/>
      <c r="BR212" s="329"/>
      <c r="BS212" s="329"/>
      <c r="BT212" s="329"/>
    </row>
    <row r="213" spans="1:72" x14ac:dyDescent="0.55000000000000004">
      <c r="A213" s="641" t="s">
        <v>493</v>
      </c>
      <c r="B213" s="128" t="s">
        <v>501</v>
      </c>
      <c r="C213" s="332"/>
      <c r="D213" s="332"/>
      <c r="E213" s="332"/>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row>
    <row r="214" spans="1:72" x14ac:dyDescent="0.55000000000000004">
      <c r="A214" s="642"/>
      <c r="B214" t="s">
        <v>466</v>
      </c>
      <c r="M214" s="1">
        <f>IF(Income_CF!M216="","",(1+'Cost and Benefit Parameters'!$C$17)*Income_CF!M216*(Cohort_WP!M214/Cohort_CF!M214))</f>
        <v>2510975.6880998905</v>
      </c>
      <c r="N214" s="1">
        <f>IF(Income_CF!N216="","",(1+'Cost and Benefit Parameters'!$C$17)*Income_CF!N216*(Cohort_WP!N214/Cohort_CF!N214))</f>
        <v>2608382.2464414141</v>
      </c>
      <c r="O214" s="1">
        <f>IF(Income_CF!O216="","",(1+'Cost and Benefit Parameters'!$C$17)*Income_CF!O216*(Cohort_WP!O214/Cohort_CF!O214))</f>
        <v>2707942.1777848927</v>
      </c>
      <c r="P214" s="1">
        <f>IF(Income_CF!P216="","",(1+'Cost and Benefit Parameters'!$C$17)*Income_CF!P216*(Cohort_WP!P214/Cohort_CF!P214))</f>
        <v>2809615.9592363965</v>
      </c>
      <c r="Q214" s="1">
        <f>IF(Income_CF!Q216="","",(1+'Cost and Benefit Parameters'!$C$17)*Income_CF!Q216*(Cohort_WP!Q214/Cohort_CF!Q214))</f>
        <v>2931184.4982096185</v>
      </c>
      <c r="R214" s="1">
        <f>IF(Income_CF!R216="","",(1+'Cost and Benefit Parameters'!$C$17)*Income_CF!R216*(Cohort_WP!R214/Cohort_CF!R214))</f>
        <v>3035770.9413616867</v>
      </c>
      <c r="S214" s="1">
        <f>IF(Income_CF!S216="","",(1+'Cost and Benefit Parameters'!$C$17)*Income_CF!S216*(Cohort_WP!S214/Cohort_CF!S214))</f>
        <v>3142203.2046935083</v>
      </c>
      <c r="T214" s="1">
        <f>IF(Income_CF!T216="","",(1+'Cost and Benefit Parameters'!$C$17)*Income_CF!T216*(Cohort_WP!T214/Cohort_CF!T214))</f>
        <v>3250416.082919721</v>
      </c>
      <c r="U214" s="1">
        <f>IF(Income_CF!U216="","",(1+'Cost and Benefit Parameters'!$C$17)*Income_CF!U216*(Cohort_WP!U214/Cohort_CF!U214))</f>
        <v>3360338.8459602837</v>
      </c>
      <c r="V214" s="1">
        <f>IF(Income_CF!V216="","",(1+'Cost and Benefit Parameters'!$C$17)*Income_CF!V216*(Cohort_WP!V214/Cohort_CF!V214))</f>
        <v>3471895.2212937521</v>
      </c>
      <c r="W214" s="1">
        <f>IF(Income_CF!W216="","",(1+'Cost and Benefit Parameters'!$C$17)*Income_CF!W216*(Cohort_WP!W214/Cohort_CF!W214))</f>
        <v>3585003.3926085955</v>
      </c>
      <c r="X214" s="1">
        <f>IF(Income_CF!X216="","",(1+'Cost and Benefit Parameters'!$C$17)*Income_CF!X216*(Cohort_WP!X214/Cohort_CF!X214))</f>
        <v>3699576.0153084598</v>
      </c>
      <c r="Y214" s="1">
        <f>IF(Income_CF!Y216="","",(1+'Cost and Benefit Parameters'!$C$17)*Income_CF!Y216*(Cohort_WP!Y214/Cohort_CF!Y214))</f>
        <v>3815520.2493739468</v>
      </c>
      <c r="Z214" s="1">
        <f>IF(Income_CF!Z216="","",(1+'Cost and Benefit Parameters'!$C$17)*Income_CF!Z216*(Cohort_WP!Z214/Cohort_CF!Z214))</f>
        <v>3932737.8100262089</v>
      </c>
      <c r="AA214" s="1">
        <f>IF(Income_CF!AA216="","",(1+'Cost and Benefit Parameters'!$C$17)*Income_CF!AA216*(Cohort_WP!AA214/Cohort_CF!AA214))</f>
        <v>4051125.0365756946</v>
      </c>
      <c r="AB214" s="1">
        <f>IF(Income_CF!AB216="","",(1+'Cost and Benefit Parameters'!$C$17)*Income_CF!AB216*(Cohort_WP!AB214/Cohort_CF!AB214))</f>
        <v>4170572.9797745636</v>
      </c>
      <c r="AC214" s="1">
        <f>IF(Income_CF!AC216="","",(1+'Cost and Benefit Parameters'!$C$17)*Income_CF!AC216*(Cohort_WP!AC214/Cohort_CF!AC214))</f>
        <v>4290967.5079215989</v>
      </c>
      <c r="AD214" s="1">
        <f>IF(Income_CF!AD216="","",(1+'Cost and Benefit Parameters'!$C$17)*Income_CF!AD216*(Cohort_WP!AD214/Cohort_CF!AD214))</f>
        <v>4412189.4318969101</v>
      </c>
      <c r="AE214" s="1">
        <f>IF(Income_CF!AE216="","",(1+'Cost and Benefit Parameters'!$C$17)*Income_CF!AE216*(Cohort_WP!AE214/Cohort_CF!AE214))</f>
        <v>4534114.6492276285</v>
      </c>
      <c r="AF214" s="1">
        <f>IF(Income_CF!AF216="","",(1+'Cost and Benefit Parameters'!$C$17)*Income_CF!AF216*(Cohort_WP!AF214/Cohort_CF!AF214))</f>
        <v>4656614.3072083062</v>
      </c>
      <c r="AG214" s="1">
        <f>IF(Income_CF!AG216="","",(1+'Cost and Benefit Parameters'!$C$17)*Income_CF!AG216*(Cohort_WP!AG214/Cohort_CF!AG214))</f>
        <v>4779554.9850188848</v>
      </c>
      <c r="AH214" s="1">
        <f>IF(Income_CF!AH216="","",(1+'Cost and Benefit Parameters'!$C$17)*Income_CF!AH216*(Cohort_WP!AH214/Cohort_CF!AH214))</f>
        <v>4902798.894701072</v>
      </c>
      <c r="AI214" s="1">
        <f>IF(Income_CF!AI216="","",(1+'Cost and Benefit Parameters'!$C$17)*Income_CF!AI216*(Cohort_WP!AI214/Cohort_CF!AI214))</f>
        <v>5026204.1007693103</v>
      </c>
      <c r="AJ214" s="1">
        <f>IF(Income_CF!AJ216="","",(1+'Cost and Benefit Parameters'!$C$17)*Income_CF!AJ216*(Cohort_WP!AJ214/Cohort_CF!AJ214))</f>
        <v>5149624.7581482008</v>
      </c>
      <c r="AK214" s="1">
        <f>IF(Income_CF!AK216="","",(1+'Cost and Benefit Parameters'!$C$17)*Income_CF!AK216*(Cohort_WP!AK214/Cohort_CF!AK214))</f>
        <v>5272911.3680414343</v>
      </c>
      <c r="AL214" s="1">
        <f>IF(Income_CF!AL216="","",(1+'Cost and Benefit Parameters'!$C$17)*Income_CF!AL216*(Cohort_WP!AL214/Cohort_CF!AL214))</f>
        <v>5395911.051251377</v>
      </c>
      <c r="AM214" s="1">
        <f>IF(Income_CF!AM216="","",(1+'Cost and Benefit Parameters'!$C$17)*Income_CF!AM216*(Cohort_WP!AM214/Cohort_CF!AM214))</f>
        <v>5518467.8383826781</v>
      </c>
      <c r="AN214" s="1">
        <f>IF(Income_CF!AN216="","",(1+'Cost and Benefit Parameters'!$C$17)*Income_CF!AN216*(Cohort_WP!AN214/Cohort_CF!AN214))</f>
        <v>5640422.9762770468</v>
      </c>
      <c r="AO214" s="1">
        <f>IF(Income_CF!AO216="","",(1+'Cost and Benefit Parameters'!$C$17)*Income_CF!AO216*(Cohort_WP!AO214/Cohort_CF!AO214))</f>
        <v>5761615.249942896</v>
      </c>
      <c r="AP214" s="1">
        <f>IF(Income_CF!AP216="","",(1+'Cost and Benefit Parameters'!$C$17)*Income_CF!AP216*(Cohort_WP!AP214/Cohort_CF!AP214))</f>
        <v>5881881.3191599268</v>
      </c>
      <c r="AQ214" s="1">
        <f>IF(Income_CF!AQ216="","",(1+'Cost and Benefit Parameters'!$C$17)*Income_CF!AQ216*(Cohort_WP!AQ214/Cohort_CF!AQ214))</f>
        <v>6001056.0688590519</v>
      </c>
      <c r="AR214" s="1">
        <f>IF(Income_CF!AR216="","",(1+'Cost and Benefit Parameters'!$C$17)*Income_CF!AR216*(Cohort_WP!AR214/Cohort_CF!AR214))</f>
        <v>6118972.9722990189</v>
      </c>
      <c r="AS214" s="1">
        <f>IF(Income_CF!AS216="","",(1+'Cost and Benefit Parameters'!$C$17)*Income_CF!AS216*(Cohort_WP!AS214/Cohort_CF!AS214))</f>
        <v>6235464.4659869997</v>
      </c>
      <c r="AT214" s="1">
        <f>IF(Income_CF!AT216="","",(1+'Cost and Benefit Parameters'!$C$17)*Income_CF!AT216*(Cohort_WP!AT214/Cohort_CF!AT214))</f>
        <v>6350362.3352182554</v>
      </c>
      <c r="AU214" s="1">
        <f>IF(Income_CF!AU216="","",(1+'Cost and Benefit Parameters'!$C$17)*Income_CF!AU216*(Cohort_WP!AU214/Cohort_CF!AU214))</f>
        <v>6463498.1090430673</v>
      </c>
      <c r="AV214" s="1">
        <f>IF(Income_CF!AV216="","",(1+'Cost and Benefit Parameters'!$C$17)*Income_CF!AV216*(Cohort_WP!AV214/Cohort_CF!AV214))</f>
        <v>6574703.4634058727</v>
      </c>
      <c r="AW214" s="1">
        <f>IF(Income_CF!AW216="","",(1+'Cost and Benefit Parameters'!$C$17)*Income_CF!AW216*(Cohort_WP!AW214/Cohort_CF!AW214))</f>
        <v>6683810.6311433092</v>
      </c>
      <c r="AX214" s="1">
        <f>IF(Income_CF!AX216="","",(1+'Cost and Benefit Parameters'!$C$17)*Income_CF!AX216*(Cohort_WP!AX214/Cohort_CF!AX214))</f>
        <v>6790652.8174755108</v>
      </c>
      <c r="AY214" s="1">
        <f>IF(Income_CF!AY216="","",(1+'Cost and Benefit Parameters'!$C$17)*Income_CF!AY216*(Cohort_WP!AY214/Cohort_CF!AY214))</f>
        <v>6895064.6195770893</v>
      </c>
      <c r="AZ214" s="1">
        <f>IF(Income_CF!AZ216="","",(1+'Cost and Benefit Parameters'!$C$17)*Income_CF!AZ216*(Cohort_WP!AZ214/Cohort_CF!AZ214))</f>
        <v>6996882.4487740779</v>
      </c>
      <c r="BA214" s="1" t="str">
        <f>IF(Income_CF!BA216="","",(1+'Cost and Benefit Parameters'!$C$17)*Income_CF!BA216*(Cohort_WP!BA214/Cohort_CF!BA214))</f>
        <v/>
      </c>
      <c r="BB214" s="1" t="str">
        <f>IF(Income_CF!BB216="","",(1+'Cost and Benefit Parameters'!$C$17)*Income_CF!BB216*(Cohort_WP!BB214/Cohort_CF!BB214))</f>
        <v/>
      </c>
      <c r="BC214" s="1" t="str">
        <f>IF(Income_CF!BC216="","",(1+'Cost and Benefit Parameters'!$C$17)*Income_CF!BC216*(Cohort_WP!BC214/Cohort_CF!BC214))</f>
        <v/>
      </c>
      <c r="BD214" s="1" t="str">
        <f>IF(Income_CF!BD216="","",(1+'Cost and Benefit Parameters'!$C$17)*Income_CF!BD216*(Cohort_WP!BD214/Cohort_CF!BD214))</f>
        <v/>
      </c>
      <c r="BE214" s="1" t="str">
        <f>IF(Income_CF!BE216="","",(1+'Cost and Benefit Parameters'!$C$17)*Income_CF!BE216*(Cohort_WP!BE214/Cohort_CF!BE214))</f>
        <v/>
      </c>
      <c r="BF214" s="1" t="str">
        <f>IF(Income_CF!BF216="","",(1+'Cost and Benefit Parameters'!$C$17)*Income_CF!BF216*(Cohort_WP!BF214/Cohort_CF!BF214))</f>
        <v/>
      </c>
      <c r="BG214" s="1" t="str">
        <f>IF(Income_CF!BG216="","",(1+'Cost and Benefit Parameters'!$C$17)*Income_CF!BG216*(Cohort_WP!BG214/Cohort_CF!BG214))</f>
        <v/>
      </c>
      <c r="BH214" s="1" t="str">
        <f>IF(Income_CF!BH216="","",(1+'Cost and Benefit Parameters'!$C$17)*Income_CF!BH216*(Cohort_WP!BH214/Cohort_CF!BH214))</f>
        <v/>
      </c>
      <c r="BI214" s="1" t="str">
        <f>IF(Income_CF!BI216="","",(1+'Cost and Benefit Parameters'!$C$17)*Income_CF!BI216*(Cohort_WP!BI214/Cohort_CF!BI214))</f>
        <v/>
      </c>
      <c r="BJ214" s="1" t="str">
        <f>IF(Income_CF!BJ216="","",(1+'Cost and Benefit Parameters'!$C$17)*Income_CF!BJ216*(Cohort_WP!BJ214/Cohort_CF!BJ214))</f>
        <v/>
      </c>
      <c r="BK214" s="1" t="str">
        <f>IF(Income_CF!BK216="","",(1+'Cost and Benefit Parameters'!$C$17)*Income_CF!BK216*(Cohort_WP!BK214/Cohort_CF!BK214))</f>
        <v/>
      </c>
      <c r="BL214" s="1" t="str">
        <f>IF(Income_CF!BL216="","",(1+'Cost and Benefit Parameters'!$C$17)*Income_CF!BL216*(Cohort_WP!BL214/Cohort_CF!BL214))</f>
        <v/>
      </c>
      <c r="BM214" s="1" t="str">
        <f>IF(Income_CF!BM216="","",(1+'Cost and Benefit Parameters'!$C$17)*Income_CF!BM216*(Cohort_WP!BM214/Cohort_CF!BM214))</f>
        <v/>
      </c>
      <c r="BN214" s="1" t="str">
        <f>IF(Income_CF!BN216="","",(1+'Cost and Benefit Parameters'!$C$17)*Income_CF!BN216*(Cohort_WP!BN214/Cohort_CF!BN214))</f>
        <v/>
      </c>
      <c r="BO214" s="1" t="str">
        <f>IF(Income_CF!BO216="","",(1+'Cost and Benefit Parameters'!$C$17)*Income_CF!BO216*(Cohort_WP!BO214/Cohort_CF!BO214))</f>
        <v/>
      </c>
      <c r="BP214" s="1" t="str">
        <f>IF(Income_CF!BP216="","",(1+'Cost and Benefit Parameters'!$C$17)*Income_CF!BP216*(Cohort_WP!BP214/Cohort_CF!BP214))</f>
        <v/>
      </c>
      <c r="BQ214" s="1" t="str">
        <f>IF(Income_CF!BQ216="","",(1+'Cost and Benefit Parameters'!$C$17)*Income_CF!BQ216*(Cohort_WP!BQ214/Cohort_CF!BQ214))</f>
        <v/>
      </c>
      <c r="BR214" s="1" t="str">
        <f>IF(Income_CF!BR216="","",(1+'Cost and Benefit Parameters'!$C$17)*Income_CF!BR216*(Cohort_WP!BR214/Cohort_CF!BR214))</f>
        <v/>
      </c>
      <c r="BS214" s="1" t="str">
        <f>IF(Income_CF!BS216="","",(1+'Cost and Benefit Parameters'!$C$17)*Income_CF!BS216*(Cohort_WP!BS214/Cohort_CF!BS214))</f>
        <v/>
      </c>
    </row>
    <row r="215" spans="1:72" x14ac:dyDescent="0.55000000000000004">
      <c r="A215" s="642"/>
      <c r="B215" t="s">
        <v>468</v>
      </c>
      <c r="M215" s="1" t="str">
        <f>IF(Income_CF!M217="","",(1+'Cost and Benefit Parameters'!$C$17)*Income_CF!M217*(Cohort_WP!M215/Cohort_CF!M215))</f>
        <v/>
      </c>
      <c r="N215" s="1">
        <f>IF(Income_CF!N217="","",(1+'Cost and Benefit Parameters'!$C$17)*Income_CF!N217*(Cohort_WP!N215/Cohort_CF!N215))</f>
        <v>2586304.9587428868</v>
      </c>
      <c r="O215" s="1">
        <f>IF(Income_CF!O217="","",(1+'Cost and Benefit Parameters'!$C$17)*Income_CF!O217*(Cohort_WP!O215/Cohort_CF!O215))</f>
        <v>2686633.7138346564</v>
      </c>
      <c r="P215" s="1">
        <f>IF(Income_CF!P217="","",(1+'Cost and Benefit Parameters'!$C$17)*Income_CF!P217*(Cohort_WP!P215/Cohort_CF!P215))</f>
        <v>2789180.4431184391</v>
      </c>
      <c r="Q215" s="1">
        <f>IF(Income_CF!Q217="","",(1+'Cost and Benefit Parameters'!$C$17)*Income_CF!Q217*(Cohort_WP!Q215/Cohort_CF!Q215))</f>
        <v>2893904.4380134884</v>
      </c>
      <c r="R215" s="1">
        <f>IF(Income_CF!R217="","",(1+'Cost and Benefit Parameters'!$C$17)*Income_CF!R217*(Cohort_WP!R215/Cohort_CF!R215))</f>
        <v>3019120.0331559069</v>
      </c>
      <c r="S215" s="1">
        <f>IF(Income_CF!S217="","",(1+'Cost and Benefit Parameters'!$C$17)*Income_CF!S217*(Cohort_WP!S215/Cohort_CF!S215))</f>
        <v>3126844.0696025365</v>
      </c>
      <c r="T215" s="1">
        <f>IF(Income_CF!T217="","",(1+'Cost and Benefit Parameters'!$C$17)*Income_CF!T217*(Cohort_WP!T215/Cohort_CF!T215))</f>
        <v>3236469.3008343135</v>
      </c>
      <c r="U215" s="1">
        <f>IF(Income_CF!U217="","",(1+'Cost and Benefit Parameters'!$C$17)*Income_CF!U217*(Cohort_WP!U215/Cohort_CF!U215))</f>
        <v>3347928.5654073129</v>
      </c>
      <c r="V215" s="1">
        <f>IF(Income_CF!V217="","",(1+'Cost and Benefit Parameters'!$C$17)*Income_CF!V217*(Cohort_WP!V215/Cohort_CF!V215))</f>
        <v>3461149.0113390917</v>
      </c>
      <c r="W215" s="1">
        <f>IF(Income_CF!W217="","",(1+'Cost and Benefit Parameters'!$C$17)*Income_CF!W217*(Cohort_WP!W215/Cohort_CF!W215))</f>
        <v>3576052.0779325641</v>
      </c>
      <c r="X215" s="1">
        <f>IF(Income_CF!X217="","",(1+'Cost and Benefit Parameters'!$C$17)*Income_CF!X217*(Cohort_WP!X215/Cohort_CF!X215))</f>
        <v>3692553.4943868532</v>
      </c>
      <c r="Y215" s="1">
        <f>IF(Income_CF!Y217="","",(1+'Cost and Benefit Parameters'!$C$17)*Income_CF!Y217*(Cohort_WP!Y215/Cohort_CF!Y215))</f>
        <v>3810563.2957677143</v>
      </c>
      <c r="Z215" s="1">
        <f>IF(Income_CF!Z217="","",(1+'Cost and Benefit Parameters'!$C$17)*Income_CF!Z217*(Cohort_WP!Z215/Cohort_CF!Z215))</f>
        <v>3929985.8568551647</v>
      </c>
      <c r="AA215" s="1">
        <f>IF(Income_CF!AA217="","",(1+'Cost and Benefit Parameters'!$C$17)*Income_CF!AA217*(Cohort_WP!AA215/Cohort_CF!AA215))</f>
        <v>4050719.9443269945</v>
      </c>
      <c r="AB215" s="1">
        <f>IF(Income_CF!AB217="","",(1+'Cost and Benefit Parameters'!$C$17)*Income_CF!AB217*(Cohort_WP!AB215/Cohort_CF!AB215))</f>
        <v>4172658.7876729653</v>
      </c>
      <c r="AC215" s="1">
        <f>IF(Income_CF!AC217="","",(1+'Cost and Benefit Parameters'!$C$17)*Income_CF!AC217*(Cohort_WP!AC215/Cohort_CF!AC215))</f>
        <v>4295690.1691678008</v>
      </c>
      <c r="AD215" s="1">
        <f>IF(Income_CF!AD217="","",(1+'Cost and Benefit Parameters'!$C$17)*Income_CF!AD217*(Cohort_WP!AD215/Cohort_CF!AD215))</f>
        <v>4419696.5331592457</v>
      </c>
      <c r="AE215" s="1">
        <f>IF(Income_CF!AE217="","",(1+'Cost and Benefit Parameters'!$C$17)*Income_CF!AE217*(Cohort_WP!AE215/Cohort_CF!AE215))</f>
        <v>4544555.114853817</v>
      </c>
      <c r="AF215" s="1">
        <f>IF(Income_CF!AF217="","",(1+'Cost and Benefit Parameters'!$C$17)*Income_CF!AF217*(Cohort_WP!AF215/Cohort_CF!AF215))</f>
        <v>4670138.0887044584</v>
      </c>
      <c r="AG215" s="1">
        <f>IF(Income_CF!AG217="","",(1+'Cost and Benefit Parameters'!$C$17)*Income_CF!AG217*(Cohort_WP!AG215/Cohort_CF!AG215))</f>
        <v>4796312.7364245551</v>
      </c>
      <c r="AH215" s="1">
        <f>IF(Income_CF!AH217="","",(1+'Cost and Benefit Parameters'!$C$17)*Income_CF!AH217*(Cohort_WP!AH215/Cohort_CF!AH215))</f>
        <v>4922941.6345694512</v>
      </c>
      <c r="AI215" s="1">
        <f>IF(Income_CF!AI217="","",(1+'Cost and Benefit Parameters'!$C$17)*Income_CF!AI217*(Cohort_WP!AI215/Cohort_CF!AI215))</f>
        <v>5049882.8615421047</v>
      </c>
      <c r="AJ215" s="1">
        <f>IF(Income_CF!AJ217="","",(1+'Cost and Benefit Parameters'!$C$17)*Income_CF!AJ217*(Cohort_WP!AJ215/Cohort_CF!AJ215))</f>
        <v>5176990.223792389</v>
      </c>
      <c r="AK215" s="1">
        <f>IF(Income_CF!AK217="","",(1+'Cost and Benefit Parameters'!$C$17)*Income_CF!AK217*(Cohort_WP!AK215/Cohort_CF!AK215))</f>
        <v>5304113.5008926475</v>
      </c>
      <c r="AL215" s="1">
        <f>IF(Income_CF!AL217="","",(1+'Cost and Benefit Parameters'!$C$17)*Income_CF!AL217*(Cohort_WP!AL215/Cohort_CF!AL215))</f>
        <v>5431098.7090826761</v>
      </c>
      <c r="AM215" s="1">
        <f>IF(Income_CF!AM217="","",(1+'Cost and Benefit Parameters'!$C$17)*Income_CF!AM217*(Cohort_WP!AM215/Cohort_CF!AM215))</f>
        <v>5557788.382788918</v>
      </c>
      <c r="AN215" s="1">
        <f>IF(Income_CF!AN217="","",(1+'Cost and Benefit Parameters'!$C$17)*Income_CF!AN217*(Cohort_WP!AN215/Cohort_CF!AN215))</f>
        <v>5684021.8735341569</v>
      </c>
      <c r="AO215" s="1">
        <f>IF(Income_CF!AO217="","",(1+'Cost and Benefit Parameters'!$C$17)*Income_CF!AO217*(Cohort_WP!AO215/Cohort_CF!AO215))</f>
        <v>5809635.6655653585</v>
      </c>
      <c r="AP215" s="1">
        <f>IF(Income_CF!AP217="","",(1+'Cost and Benefit Parameters'!$C$17)*Income_CF!AP217*(Cohort_WP!AP215/Cohort_CF!AP215))</f>
        <v>5934463.7074411828</v>
      </c>
      <c r="AQ215" s="1">
        <f>IF(Income_CF!AQ217="","",(1+'Cost and Benefit Parameters'!$C$17)*Income_CF!AQ217*(Cohort_WP!AQ215/Cohort_CF!AQ215))</f>
        <v>6058337.7587347236</v>
      </c>
      <c r="AR215" s="1">
        <f>IF(Income_CF!AR217="","",(1+'Cost and Benefit Parameters'!$C$17)*Income_CF!AR217*(Cohort_WP!AR215/Cohort_CF!AR215))</f>
        <v>6181087.7509248238</v>
      </c>
      <c r="AS215" s="1">
        <f>IF(Income_CF!AS217="","",(1+'Cost and Benefit Parameters'!$C$17)*Income_CF!AS217*(Cohort_WP!AS215/Cohort_CF!AS215))</f>
        <v>6302542.161467989</v>
      </c>
      <c r="AT215" s="1">
        <f>IF(Income_CF!AT217="","",(1+'Cost and Benefit Parameters'!$C$17)*Income_CF!AT217*(Cohort_WP!AT215/Cohort_CF!AT215))</f>
        <v>6422528.3999666059</v>
      </c>
      <c r="AU215" s="1">
        <f>IF(Income_CF!AU217="","",(1+'Cost and Benefit Parameters'!$C$17)*Income_CF!AU217*(Cohort_WP!AU215/Cohort_CF!AU215))</f>
        <v>6540873.2052748036</v>
      </c>
      <c r="AV215" s="1">
        <f>IF(Income_CF!AV217="","",(1+'Cost and Benefit Parameters'!$C$17)*Income_CF!AV217*(Cohort_WP!AV215/Cohort_CF!AV215))</f>
        <v>6657403.0523143597</v>
      </c>
      <c r="AW215" s="1">
        <f>IF(Income_CF!AW217="","",(1+'Cost and Benefit Parameters'!$C$17)*Income_CF!AW217*(Cohort_WP!AW215/Cohort_CF!AW215))</f>
        <v>6771944.5673080478</v>
      </c>
      <c r="AX215" s="1">
        <f>IF(Income_CF!AX217="","",(1+'Cost and Benefit Parameters'!$C$17)*Income_CF!AX217*(Cohort_WP!AX215/Cohort_CF!AX215))</f>
        <v>6884324.9500776082</v>
      </c>
      <c r="AY215" s="1">
        <f>IF(Income_CF!AY217="","",(1+'Cost and Benefit Parameters'!$C$17)*Income_CF!AY217*(Cohort_WP!AY215/Cohort_CF!AY215))</f>
        <v>6994372.4019997772</v>
      </c>
      <c r="AZ215" s="1">
        <f>IF(Income_CF!AZ217="","",(1+'Cost and Benefit Parameters'!$C$17)*Income_CF!AZ217*(Cohort_WP!AZ215/Cohort_CF!AZ215))</f>
        <v>7101916.5581644019</v>
      </c>
      <c r="BA215" s="1">
        <f>IF(Income_CF!BA217="","",(1+'Cost and Benefit Parameters'!$C$17)*Income_CF!BA217*(Cohort_WP!BA215/Cohort_CF!BA215))</f>
        <v>7206788.9222373003</v>
      </c>
      <c r="BB215" s="1" t="str">
        <f>IF(Income_CF!BB217="","",(1+'Cost and Benefit Parameters'!$C$17)*Income_CF!BB217*(Cohort_WP!BB215/Cohort_CF!BB215))</f>
        <v/>
      </c>
      <c r="BC215" s="1" t="str">
        <f>IF(Income_CF!BC217="","",(1+'Cost and Benefit Parameters'!$C$17)*Income_CF!BC217*(Cohort_WP!BC215/Cohort_CF!BC215))</f>
        <v/>
      </c>
      <c r="BD215" s="1" t="str">
        <f>IF(Income_CF!BD217="","",(1+'Cost and Benefit Parameters'!$C$17)*Income_CF!BD217*(Cohort_WP!BD215/Cohort_CF!BD215))</f>
        <v/>
      </c>
      <c r="BE215" s="1" t="str">
        <f>IF(Income_CF!BE217="","",(1+'Cost and Benefit Parameters'!$C$17)*Income_CF!BE217*(Cohort_WP!BE215/Cohort_CF!BE215))</f>
        <v/>
      </c>
      <c r="BF215" s="1" t="str">
        <f>IF(Income_CF!BF217="","",(1+'Cost and Benefit Parameters'!$C$17)*Income_CF!BF217*(Cohort_WP!BF215/Cohort_CF!BF215))</f>
        <v/>
      </c>
      <c r="BG215" s="1" t="str">
        <f>IF(Income_CF!BG217="","",(1+'Cost and Benefit Parameters'!$C$17)*Income_CF!BG217*(Cohort_WP!BG215/Cohort_CF!BG215))</f>
        <v/>
      </c>
      <c r="BH215" s="1" t="str">
        <f>IF(Income_CF!BH217="","",(1+'Cost and Benefit Parameters'!$C$17)*Income_CF!BH217*(Cohort_WP!BH215/Cohort_CF!BH215))</f>
        <v/>
      </c>
      <c r="BI215" s="1" t="str">
        <f>IF(Income_CF!BI217="","",(1+'Cost and Benefit Parameters'!$C$17)*Income_CF!BI217*(Cohort_WP!BI215/Cohort_CF!BI215))</f>
        <v/>
      </c>
      <c r="BJ215" s="1" t="str">
        <f>IF(Income_CF!BJ217="","",(1+'Cost and Benefit Parameters'!$C$17)*Income_CF!BJ217*(Cohort_WP!BJ215/Cohort_CF!BJ215))</f>
        <v/>
      </c>
      <c r="BK215" s="1" t="str">
        <f>IF(Income_CF!BK217="","",(1+'Cost and Benefit Parameters'!$C$17)*Income_CF!BK217*(Cohort_WP!BK215/Cohort_CF!BK215))</f>
        <v/>
      </c>
      <c r="BL215" s="1" t="str">
        <f>IF(Income_CF!BL217="","",(1+'Cost and Benefit Parameters'!$C$17)*Income_CF!BL217*(Cohort_WP!BL215/Cohort_CF!BL215))</f>
        <v/>
      </c>
      <c r="BM215" s="1" t="str">
        <f>IF(Income_CF!BM217="","",(1+'Cost and Benefit Parameters'!$C$17)*Income_CF!BM217*(Cohort_WP!BM215/Cohort_CF!BM215))</f>
        <v/>
      </c>
      <c r="BN215" s="1" t="str">
        <f>IF(Income_CF!BN217="","",(1+'Cost and Benefit Parameters'!$C$17)*Income_CF!BN217*(Cohort_WP!BN215/Cohort_CF!BN215))</f>
        <v/>
      </c>
      <c r="BO215" s="1" t="str">
        <f>IF(Income_CF!BO217="","",(1+'Cost and Benefit Parameters'!$C$17)*Income_CF!BO217*(Cohort_WP!BO215/Cohort_CF!BO215))</f>
        <v/>
      </c>
      <c r="BP215" s="1" t="str">
        <f>IF(Income_CF!BP217="","",(1+'Cost and Benefit Parameters'!$C$17)*Income_CF!BP217*(Cohort_WP!BP215/Cohort_CF!BP215))</f>
        <v/>
      </c>
      <c r="BQ215" s="1" t="str">
        <f>IF(Income_CF!BQ217="","",(1+'Cost and Benefit Parameters'!$C$17)*Income_CF!BQ217*(Cohort_WP!BQ215/Cohort_CF!BQ215))</f>
        <v/>
      </c>
      <c r="BR215" s="1" t="str">
        <f>IF(Income_CF!BR217="","",(1+'Cost and Benefit Parameters'!$C$17)*Income_CF!BR217*(Cohort_WP!BR215/Cohort_CF!BR215))</f>
        <v/>
      </c>
      <c r="BS215" s="1" t="str">
        <f>IF(Income_CF!BS217="","",(1+'Cost and Benefit Parameters'!$C$17)*Income_CF!BS217*(Cohort_WP!BS215/Cohort_CF!BS215))</f>
        <v/>
      </c>
    </row>
    <row r="216" spans="1:72" x14ac:dyDescent="0.55000000000000004">
      <c r="A216" s="642"/>
      <c r="B216" t="s">
        <v>469</v>
      </c>
      <c r="M216" s="1" t="str">
        <f>IF(Income_CF!M218="","",(1+'Cost and Benefit Parameters'!$C$17)*Income_CF!M218*(Cohort_WP!M216/Cohort_CF!M216))</f>
        <v/>
      </c>
      <c r="N216" s="1" t="str">
        <f>IF(Income_CF!N218="","",(1+'Cost and Benefit Parameters'!$C$17)*Income_CF!N218*(Cohort_WP!N216/Cohort_CF!N216))</f>
        <v/>
      </c>
      <c r="O216" s="1">
        <f>IF(Income_CF!O218="","",(1+'Cost and Benefit Parameters'!$C$17)*Income_CF!O218*(Cohort_WP!O216/Cohort_CF!O216))</f>
        <v>2663894.1075051734</v>
      </c>
      <c r="P216" s="1">
        <f>IF(Income_CF!P218="","",(1+'Cost and Benefit Parameters'!$C$17)*Income_CF!P218*(Cohort_WP!P216/Cohort_CF!P216))</f>
        <v>2767232.7252496961</v>
      </c>
      <c r="Q216" s="1">
        <f>IF(Income_CF!Q218="","",(1+'Cost and Benefit Parameters'!$C$17)*Income_CF!Q218*(Cohort_WP!Q216/Cohort_CF!Q216))</f>
        <v>2872855.856411993</v>
      </c>
      <c r="R216" s="1">
        <f>IF(Income_CF!R218="","",(1+'Cost and Benefit Parameters'!$C$17)*Income_CF!R218*(Cohort_WP!R216/Cohort_CF!R216))</f>
        <v>2980721.5711538927</v>
      </c>
      <c r="S216" s="1">
        <f>IF(Income_CF!S218="","",(1+'Cost and Benefit Parameters'!$C$17)*Income_CF!S218*(Cohort_WP!S216/Cohort_CF!S216))</f>
        <v>3109693.6341505838</v>
      </c>
      <c r="T216" s="1">
        <f>IF(Income_CF!T218="","",(1+'Cost and Benefit Parameters'!$C$17)*Income_CF!T218*(Cohort_WP!T216/Cohort_CF!T216))</f>
        <v>3220649.3916906132</v>
      </c>
      <c r="U216" s="1">
        <f>IF(Income_CF!U218="","",(1+'Cost and Benefit Parameters'!$C$17)*Income_CF!U218*(Cohort_WP!U216/Cohort_CF!U216))</f>
        <v>3333563.3798593432</v>
      </c>
      <c r="V216" s="1">
        <f>IF(Income_CF!V218="","",(1+'Cost and Benefit Parameters'!$C$17)*Income_CF!V218*(Cohort_WP!V216/Cohort_CF!V216))</f>
        <v>3448366.4223695314</v>
      </c>
      <c r="W216" s="1">
        <f>IF(Income_CF!W218="","",(1+'Cost and Benefit Parameters'!$C$17)*Income_CF!W218*(Cohort_WP!W216/Cohort_CF!W216))</f>
        <v>3564983.4816792649</v>
      </c>
      <c r="X216" s="1">
        <f>IF(Income_CF!X218="","",(1+'Cost and Benefit Parameters'!$C$17)*Income_CF!X218*(Cohort_WP!X216/Cohort_CF!X216))</f>
        <v>3683333.640270541</v>
      </c>
      <c r="Y216" s="1">
        <f>IF(Income_CF!Y218="","",(1+'Cost and Benefit Parameters'!$C$17)*Income_CF!Y218*(Cohort_WP!Y216/Cohort_CF!Y216))</f>
        <v>3803330.0992184589</v>
      </c>
      <c r="Z216" s="1">
        <f>IF(Income_CF!Z218="","",(1+'Cost and Benefit Parameters'!$C$17)*Income_CF!Z218*(Cohort_WP!Z216/Cohort_CF!Z216))</f>
        <v>3924880.1946407449</v>
      </c>
      <c r="AA216" s="1">
        <f>IF(Income_CF!AA218="","",(1+'Cost and Benefit Parameters'!$C$17)*Income_CF!AA218*(Cohort_WP!AA216/Cohort_CF!AA216))</f>
        <v>4047885.4325608192</v>
      </c>
      <c r="AB216" s="1">
        <f>IF(Income_CF!AB218="","",(1+'Cost and Benefit Parameters'!$C$17)*Income_CF!AB218*(Cohort_WP!AB216/Cohort_CF!AB216))</f>
        <v>4172241.5426568049</v>
      </c>
      <c r="AC216" s="1">
        <f>IF(Income_CF!AC218="","",(1+'Cost and Benefit Parameters'!$C$17)*Income_CF!AC218*(Cohort_WP!AC216/Cohort_CF!AC216))</f>
        <v>4297838.5513031548</v>
      </c>
      <c r="AD216" s="1">
        <f>IF(Income_CF!AD218="","",(1+'Cost and Benefit Parameters'!$C$17)*Income_CF!AD218*(Cohort_WP!AD216/Cohort_CF!AD216))</f>
        <v>4424560.8742428338</v>
      </c>
      <c r="AE216" s="1">
        <f>IF(Income_CF!AE218="","",(1+'Cost and Benefit Parameters'!$C$17)*Income_CF!AE218*(Cohort_WP!AE216/Cohort_CF!AE216))</f>
        <v>4552287.4291540235</v>
      </c>
      <c r="AF216" s="1">
        <f>IF(Income_CF!AF218="","",(1+'Cost and Benefit Parameters'!$C$17)*Income_CF!AF218*(Cohort_WP!AF216/Cohort_CF!AF216))</f>
        <v>4680891.7682994325</v>
      </c>
      <c r="AG216" s="1">
        <f>IF(Income_CF!AG218="","",(1+'Cost and Benefit Parameters'!$C$17)*Income_CF!AG218*(Cohort_WP!AG216/Cohort_CF!AG216))</f>
        <v>4810242.2313655904</v>
      </c>
      <c r="AH216" s="1">
        <f>IF(Income_CF!AH218="","",(1+'Cost and Benefit Parameters'!$C$17)*Income_CF!AH218*(Cohort_WP!AH216/Cohort_CF!AH216))</f>
        <v>4940202.1185172917</v>
      </c>
      <c r="AI216" s="1">
        <f>IF(Income_CF!AI218="","",(1+'Cost and Benefit Parameters'!$C$17)*Income_CF!AI218*(Cohort_WP!AI216/Cohort_CF!AI216))</f>
        <v>5070629.8836065345</v>
      </c>
      <c r="AJ216" s="1">
        <f>IF(Income_CF!AJ218="","",(1+'Cost and Benefit Parameters'!$C$17)*Income_CF!AJ218*(Cohort_WP!AJ216/Cohort_CF!AJ216))</f>
        <v>5201379.3473883672</v>
      </c>
      <c r="AK216" s="1">
        <f>IF(Income_CF!AK218="","",(1+'Cost and Benefit Parameters'!$C$17)*Income_CF!AK218*(Cohort_WP!AK216/Cohort_CF!AK216))</f>
        <v>5332299.9305061623</v>
      </c>
      <c r="AL216" s="1">
        <f>IF(Income_CF!AL218="","",(1+'Cost and Benefit Parameters'!$C$17)*Income_CF!AL218*(Cohort_WP!AL216/Cohort_CF!AL216))</f>
        <v>5463236.9059194261</v>
      </c>
      <c r="AM216" s="1">
        <f>IF(Income_CF!AM218="","",(1+'Cost and Benefit Parameters'!$C$17)*Income_CF!AM218*(Cohort_WP!AM216/Cohort_CF!AM216))</f>
        <v>5594031.6703551579</v>
      </c>
      <c r="AN216" s="1">
        <f>IF(Income_CF!AN218="","",(1+'Cost and Benefit Parameters'!$C$17)*Income_CF!AN218*(Cohort_WP!AN216/Cohort_CF!AN216))</f>
        <v>5724522.034272586</v>
      </c>
      <c r="AO216" s="1">
        <f>IF(Income_CF!AO218="","",(1+'Cost and Benefit Parameters'!$C$17)*Income_CF!AO218*(Cohort_WP!AO216/Cohort_CF!AO216))</f>
        <v>5854542.5297401827</v>
      </c>
      <c r="AP216" s="1">
        <f>IF(Income_CF!AP218="","",(1+'Cost and Benefit Parameters'!$C$17)*Income_CF!AP218*(Cohort_WP!AP216/Cohort_CF!AP216))</f>
        <v>5983924.7355323201</v>
      </c>
      <c r="AQ216" s="1">
        <f>IF(Income_CF!AQ218="","",(1+'Cost and Benefit Parameters'!$C$17)*Income_CF!AQ218*(Cohort_WP!AQ216/Cohort_CF!AQ216))</f>
        <v>6112497.6186644183</v>
      </c>
      <c r="AR216" s="1">
        <f>IF(Income_CF!AR218="","",(1+'Cost and Benefit Parameters'!$C$17)*Income_CF!AR218*(Cohort_WP!AR216/Cohort_CF!AR216))</f>
        <v>6240087.8914967645</v>
      </c>
      <c r="AS216" s="1">
        <f>IF(Income_CF!AS218="","",(1+'Cost and Benefit Parameters'!$C$17)*Income_CF!AS218*(Cohort_WP!AS216/Cohort_CF!AS216))</f>
        <v>6366520.3834525701</v>
      </c>
      <c r="AT216" s="1">
        <f>IF(Income_CF!AT218="","",(1+'Cost and Benefit Parameters'!$C$17)*Income_CF!AT218*(Cohort_WP!AT216/Cohort_CF!AT216))</f>
        <v>6491618.4263120275</v>
      </c>
      <c r="AU216" s="1">
        <f>IF(Income_CF!AU218="","",(1+'Cost and Benefit Parameters'!$C$17)*Income_CF!AU218*(Cohort_WP!AU216/Cohort_CF!AU216))</f>
        <v>6615204.2519656057</v>
      </c>
      <c r="AV216" s="1">
        <f>IF(Income_CF!AV218="","",(1+'Cost and Benefit Parameters'!$C$17)*Income_CF!AV218*(Cohort_WP!AV216/Cohort_CF!AV216))</f>
        <v>6737099.4014330488</v>
      </c>
      <c r="AW216" s="1">
        <f>IF(Income_CF!AW218="","",(1+'Cost and Benefit Parameters'!$C$17)*Income_CF!AW218*(Cohort_WP!AW216/Cohort_CF!AW216))</f>
        <v>6857125.1438837899</v>
      </c>
      <c r="AX216" s="1">
        <f>IF(Income_CF!AX218="","",(1+'Cost and Benefit Parameters'!$C$17)*Income_CF!AX218*(Cohort_WP!AX216/Cohort_CF!AX216))</f>
        <v>6975102.9043272883</v>
      </c>
      <c r="AY216" s="1">
        <f>IF(Income_CF!AY218="","",(1+'Cost and Benefit Parameters'!$C$17)*Income_CF!AY218*(Cohort_WP!AY216/Cohort_CF!AY216))</f>
        <v>7090854.6985799354</v>
      </c>
      <c r="AZ216" s="1">
        <f>IF(Income_CF!AZ218="","",(1+'Cost and Benefit Parameters'!$C$17)*Income_CF!AZ218*(Cohort_WP!AZ216/Cohort_CF!AZ216))</f>
        <v>7204203.5740597695</v>
      </c>
      <c r="BA216" s="1">
        <f>IF(Income_CF!BA218="","",(1+'Cost and Benefit Parameters'!$C$17)*Income_CF!BA218*(Cohort_WP!BA216/Cohort_CF!BA216))</f>
        <v>7314974.0549093364</v>
      </c>
      <c r="BB216" s="1">
        <f>IF(Income_CF!BB218="","",(1+'Cost and Benefit Parameters'!$C$17)*Income_CF!BB218*(Cohort_WP!BB216/Cohort_CF!BB216))</f>
        <v>7422992.5899044191</v>
      </c>
      <c r="BC216" s="1" t="str">
        <f>IF(Income_CF!BC218="","",(1+'Cost and Benefit Parameters'!$C$17)*Income_CF!BC218*(Cohort_WP!BC216/Cohort_CF!BC216))</f>
        <v/>
      </c>
      <c r="BD216" s="1" t="str">
        <f>IF(Income_CF!BD218="","",(1+'Cost and Benefit Parameters'!$C$17)*Income_CF!BD218*(Cohort_WP!BD216/Cohort_CF!BD216))</f>
        <v/>
      </c>
      <c r="BE216" s="1" t="str">
        <f>IF(Income_CF!BE218="","",(1+'Cost and Benefit Parameters'!$C$17)*Income_CF!BE218*(Cohort_WP!BE216/Cohort_CF!BE216))</f>
        <v/>
      </c>
      <c r="BF216" s="1" t="str">
        <f>IF(Income_CF!BF218="","",(1+'Cost and Benefit Parameters'!$C$17)*Income_CF!BF218*(Cohort_WP!BF216/Cohort_CF!BF216))</f>
        <v/>
      </c>
      <c r="BG216" s="1" t="str">
        <f>IF(Income_CF!BG218="","",(1+'Cost and Benefit Parameters'!$C$17)*Income_CF!BG218*(Cohort_WP!BG216/Cohort_CF!BG216))</f>
        <v/>
      </c>
      <c r="BH216" s="1" t="str">
        <f>IF(Income_CF!BH218="","",(1+'Cost and Benefit Parameters'!$C$17)*Income_CF!BH218*(Cohort_WP!BH216/Cohort_CF!BH216))</f>
        <v/>
      </c>
      <c r="BI216" s="1" t="str">
        <f>IF(Income_CF!BI218="","",(1+'Cost and Benefit Parameters'!$C$17)*Income_CF!BI218*(Cohort_WP!BI216/Cohort_CF!BI216))</f>
        <v/>
      </c>
      <c r="BJ216" s="1" t="str">
        <f>IF(Income_CF!BJ218="","",(1+'Cost and Benefit Parameters'!$C$17)*Income_CF!BJ218*(Cohort_WP!BJ216/Cohort_CF!BJ216))</f>
        <v/>
      </c>
      <c r="BK216" s="1" t="str">
        <f>IF(Income_CF!BK218="","",(1+'Cost and Benefit Parameters'!$C$17)*Income_CF!BK218*(Cohort_WP!BK216/Cohort_CF!BK216))</f>
        <v/>
      </c>
      <c r="BL216" s="1" t="str">
        <f>IF(Income_CF!BL218="","",(1+'Cost and Benefit Parameters'!$C$17)*Income_CF!BL218*(Cohort_WP!BL216/Cohort_CF!BL216))</f>
        <v/>
      </c>
      <c r="BM216" s="1" t="str">
        <f>IF(Income_CF!BM218="","",(1+'Cost and Benefit Parameters'!$C$17)*Income_CF!BM218*(Cohort_WP!BM216/Cohort_CF!BM216))</f>
        <v/>
      </c>
      <c r="BN216" s="1" t="str">
        <f>IF(Income_CF!BN218="","",(1+'Cost and Benefit Parameters'!$C$17)*Income_CF!BN218*(Cohort_WP!BN216/Cohort_CF!BN216))</f>
        <v/>
      </c>
      <c r="BO216" s="1" t="str">
        <f>IF(Income_CF!BO218="","",(1+'Cost and Benefit Parameters'!$C$17)*Income_CF!BO218*(Cohort_WP!BO216/Cohort_CF!BO216))</f>
        <v/>
      </c>
      <c r="BP216" s="1" t="str">
        <f>IF(Income_CF!BP218="","",(1+'Cost and Benefit Parameters'!$C$17)*Income_CF!BP218*(Cohort_WP!BP216/Cohort_CF!BP216))</f>
        <v/>
      </c>
      <c r="BQ216" s="1" t="str">
        <f>IF(Income_CF!BQ218="","",(1+'Cost and Benefit Parameters'!$C$17)*Income_CF!BQ218*(Cohort_WP!BQ216/Cohort_CF!BQ216))</f>
        <v/>
      </c>
      <c r="BR216" s="1" t="str">
        <f>IF(Income_CF!BR218="","",(1+'Cost and Benefit Parameters'!$C$17)*Income_CF!BR218*(Cohort_WP!BR216/Cohort_CF!BR216))</f>
        <v/>
      </c>
      <c r="BS216" s="1" t="str">
        <f>IF(Income_CF!BS218="","",(1+'Cost and Benefit Parameters'!$C$17)*Income_CF!BS218*(Cohort_WP!BS216/Cohort_CF!BS216))</f>
        <v/>
      </c>
    </row>
    <row r="217" spans="1:72" x14ac:dyDescent="0.55000000000000004">
      <c r="A217" s="642"/>
      <c r="B217" t="s">
        <v>470</v>
      </c>
      <c r="M217" s="1" t="str">
        <f>IF(Income_CF!M219="","",(1+'Cost and Benefit Parameters'!$C$17)*Income_CF!M219*(Cohort_WP!M217/Cohort_CF!M217))</f>
        <v/>
      </c>
      <c r="N217" s="1" t="str">
        <f>IF(Income_CF!N219="","",(1+'Cost and Benefit Parameters'!$C$17)*Income_CF!N219*(Cohort_WP!N217/Cohort_CF!N217))</f>
        <v/>
      </c>
      <c r="O217" s="1" t="str">
        <f>IF(Income_CF!O219="","",(1+'Cost and Benefit Parameters'!$C$17)*Income_CF!O219*(Cohort_WP!O217/Cohort_CF!O217))</f>
        <v/>
      </c>
      <c r="P217" s="1">
        <f>IF(Income_CF!P219="","",(1+'Cost and Benefit Parameters'!$C$17)*Income_CF!P219*(Cohort_WP!P217/Cohort_CF!P217))</f>
        <v>2743810.9307303284</v>
      </c>
      <c r="Q217" s="1">
        <f>IF(Income_CF!Q219="","",(1+'Cost and Benefit Parameters'!$C$17)*Income_CF!Q219*(Cohort_WP!Q217/Cohort_CF!Q217))</f>
        <v>2850249.7070071874</v>
      </c>
      <c r="R217" s="1">
        <f>IF(Income_CF!R219="","",(1+'Cost and Benefit Parameters'!$C$17)*Income_CF!R219*(Cohort_WP!R217/Cohort_CF!R217))</f>
        <v>2959041.532104352</v>
      </c>
      <c r="S217" s="1">
        <f>IF(Income_CF!S219="","",(1+'Cost and Benefit Parameters'!$C$17)*Income_CF!S219*(Cohort_WP!S217/Cohort_CF!S217))</f>
        <v>3070143.2182885092</v>
      </c>
      <c r="T217" s="1">
        <f>IF(Income_CF!T219="","",(1+'Cost and Benefit Parameters'!$C$17)*Income_CF!T219*(Cohort_WP!T217/Cohort_CF!T217))</f>
        <v>3202984.4431751017</v>
      </c>
      <c r="U217" s="1">
        <f>IF(Income_CF!U219="","",(1+'Cost and Benefit Parameters'!$C$17)*Income_CF!U219*(Cohort_WP!U217/Cohort_CF!U217))</f>
        <v>3317268.873441332</v>
      </c>
      <c r="V217" s="1">
        <f>IF(Income_CF!V219="","",(1+'Cost and Benefit Parameters'!$C$17)*Income_CF!V219*(Cohort_WP!V217/Cohort_CF!V217))</f>
        <v>3433570.2812551232</v>
      </c>
      <c r="W217" s="1">
        <f>IF(Income_CF!W219="","",(1+'Cost and Benefit Parameters'!$C$17)*Income_CF!W219*(Cohort_WP!W217/Cohort_CF!W217))</f>
        <v>3551817.4150406173</v>
      </c>
      <c r="X217" s="1">
        <f>IF(Income_CF!X219="","",(1+'Cost and Benefit Parameters'!$C$17)*Income_CF!X219*(Cohort_WP!X217/Cohort_CF!X217))</f>
        <v>3671932.9861296434</v>
      </c>
      <c r="Y217" s="1">
        <f>IF(Income_CF!Y219="","",(1+'Cost and Benefit Parameters'!$C$17)*Income_CF!Y219*(Cohort_WP!Y217/Cohort_CF!Y217))</f>
        <v>3793833.6494786572</v>
      </c>
      <c r="Z217" s="1">
        <f>IF(Income_CF!Z219="","",(1+'Cost and Benefit Parameters'!$C$17)*Income_CF!Z219*(Cohort_WP!Z217/Cohort_CF!Z217))</f>
        <v>3917430.0021950132</v>
      </c>
      <c r="AA217" s="1">
        <f>IF(Income_CF!AA219="","",(1+'Cost and Benefit Parameters'!$C$17)*Income_CF!AA219*(Cohort_WP!AA217/Cohort_CF!AA217))</f>
        <v>4042626.600479967</v>
      </c>
      <c r="AB217" s="1">
        <f>IF(Income_CF!AB219="","",(1+'Cost and Benefit Parameters'!$C$17)*Income_CF!AB219*(Cohort_WP!AB217/Cohort_CF!AB217))</f>
        <v>4169321.9955376443</v>
      </c>
      <c r="AC217" s="1">
        <f>IF(Income_CF!AC219="","",(1+'Cost and Benefit Parameters'!$C$17)*Income_CF!AC219*(Cohort_WP!AC217/Cohort_CF!AC217))</f>
        <v>4297408.7889365098</v>
      </c>
      <c r="AD217" s="1">
        <f>IF(Income_CF!AD219="","",(1+'Cost and Benefit Parameters'!$C$17)*Income_CF!AD219*(Cohort_WP!AD217/Cohort_CF!AD217))</f>
        <v>4426773.7078422485</v>
      </c>
      <c r="AE217" s="1">
        <f>IF(Income_CF!AE219="","",(1+'Cost and Benefit Parameters'!$C$17)*Income_CF!AE219*(Cohort_WP!AE217/Cohort_CF!AE217))</f>
        <v>4557297.7004701197</v>
      </c>
      <c r="AF217" s="1">
        <f>IF(Income_CF!AF219="","",(1+'Cost and Benefit Parameters'!$C$17)*Income_CF!AF219*(Cohort_WP!AF217/Cohort_CF!AF217))</f>
        <v>4688856.0520286448</v>
      </c>
      <c r="AG217" s="1">
        <f>IF(Income_CF!AG219="","",(1+'Cost and Benefit Parameters'!$C$17)*Income_CF!AG219*(Cohort_WP!AG217/Cohort_CF!AG217))</f>
        <v>4821318.5213484149</v>
      </c>
      <c r="AH217" s="1">
        <f>IF(Income_CF!AH219="","",(1+'Cost and Benefit Parameters'!$C$17)*Income_CF!AH219*(Cohort_WP!AH217/Cohort_CF!AH217))</f>
        <v>4954549.4983065585</v>
      </c>
      <c r="AI217" s="1">
        <f>IF(Income_CF!AI219="","",(1+'Cost and Benefit Parameters'!$C$17)*Income_CF!AI219*(Cohort_WP!AI217/Cohort_CF!AI217))</f>
        <v>5088408.1820728099</v>
      </c>
      <c r="AJ217" s="1">
        <f>IF(Income_CF!AJ219="","",(1+'Cost and Benefit Parameters'!$C$17)*Income_CF!AJ219*(Cohort_WP!AJ217/Cohort_CF!AJ217))</f>
        <v>5222748.7801147308</v>
      </c>
      <c r="AK217" s="1">
        <f>IF(Income_CF!AK219="","",(1+'Cost and Benefit Parameters'!$C$17)*Income_CF!AK219*(Cohort_WP!AK217/Cohort_CF!AK217))</f>
        <v>5357420.7278100187</v>
      </c>
      <c r="AL217" s="1">
        <f>IF(Income_CF!AL219="","",(1+'Cost and Benefit Parameters'!$C$17)*Income_CF!AL219*(Cohort_WP!AL217/Cohort_CF!AL217))</f>
        <v>5492268.9284213455</v>
      </c>
      <c r="AM217" s="1">
        <f>IF(Income_CF!AM219="","",(1+'Cost and Benefit Parameters'!$C$17)*Income_CF!AM219*(Cohort_WP!AM217/Cohort_CF!AM217))</f>
        <v>5627134.0130970096</v>
      </c>
      <c r="AN217" s="1">
        <f>IF(Income_CF!AN219="","",(1+'Cost and Benefit Parameters'!$C$17)*Income_CF!AN219*(Cohort_WP!AN217/Cohort_CF!AN217))</f>
        <v>5761852.6204658104</v>
      </c>
      <c r="AO217" s="1">
        <f>IF(Income_CF!AO219="","",(1+'Cost and Benefit Parameters'!$C$17)*Income_CF!AO219*(Cohort_WP!AO217/Cohort_CF!AO217))</f>
        <v>5896257.6953007635</v>
      </c>
      <c r="AP217" s="1">
        <f>IF(Income_CF!AP219="","",(1+'Cost and Benefit Parameters'!$C$17)*Income_CF!AP219*(Cohort_WP!AP217/Cohort_CF!AP217))</f>
        <v>6030178.8056323882</v>
      </c>
      <c r="AQ217" s="1">
        <f>IF(Income_CF!AQ219="","",(1+'Cost and Benefit Parameters'!$C$17)*Income_CF!AQ219*(Cohort_WP!AQ217/Cohort_CF!AQ217))</f>
        <v>6163442.4775982881</v>
      </c>
      <c r="AR217" s="1">
        <f>IF(Income_CF!AR219="","",(1+'Cost and Benefit Parameters'!$C$17)*Income_CF!AR219*(Cohort_WP!AR217/Cohort_CF!AR217))</f>
        <v>6295872.5472243493</v>
      </c>
      <c r="AS217" s="1">
        <f>IF(Income_CF!AS219="","",(1+'Cost and Benefit Parameters'!$C$17)*Income_CF!AS219*(Cohort_WP!AS217/Cohort_CF!AS217))</f>
        <v>6427290.5282416688</v>
      </c>
      <c r="AT217" s="1">
        <f>IF(Income_CF!AT219="","",(1+'Cost and Benefit Parameters'!$C$17)*Income_CF!AT219*(Cohort_WP!AT217/Cohort_CF!AT217))</f>
        <v>6557515.994956146</v>
      </c>
      <c r="AU217" s="1">
        <f>IF(Income_CF!AU219="","",(1+'Cost and Benefit Parameters'!$C$17)*Income_CF!AU219*(Cohort_WP!AU217/Cohort_CF!AU217))</f>
        <v>6686366.9791013896</v>
      </c>
      <c r="AV217" s="1">
        <f>IF(Income_CF!AV219="","",(1+'Cost and Benefit Parameters'!$C$17)*Income_CF!AV219*(Cohort_WP!AV217/Cohort_CF!AV217))</f>
        <v>6813660.3795245746</v>
      </c>
      <c r="AW217" s="1">
        <f>IF(Income_CF!AW219="","",(1+'Cost and Benefit Parameters'!$C$17)*Income_CF!AW219*(Cohort_WP!AW217/Cohort_CF!AW217))</f>
        <v>6939212.3834760385</v>
      </c>
      <c r="AX217" s="1">
        <f>IF(Income_CF!AX219="","",(1+'Cost and Benefit Parameters'!$C$17)*Income_CF!AX219*(Cohort_WP!AX217/Cohort_CF!AX217))</f>
        <v>7062838.8982003033</v>
      </c>
      <c r="AY217" s="1">
        <f>IF(Income_CF!AY219="","",(1+'Cost and Benefit Parameters'!$C$17)*Income_CF!AY219*(Cohort_WP!AY217/Cohort_CF!AY217))</f>
        <v>7184355.9914571065</v>
      </c>
      <c r="AZ217" s="1">
        <f>IF(Income_CF!AZ219="","",(1+'Cost and Benefit Parameters'!$C$17)*Income_CF!AZ219*(Cohort_WP!AZ217/Cohort_CF!AZ217))</f>
        <v>7303580.3395373337</v>
      </c>
      <c r="BA217" s="1">
        <f>IF(Income_CF!BA219="","",(1+'Cost and Benefit Parameters'!$C$17)*Income_CF!BA219*(Cohort_WP!BA217/Cohort_CF!BA217))</f>
        <v>7420329.6812815638</v>
      </c>
      <c r="BB217" s="1">
        <f>IF(Income_CF!BB219="","",(1+'Cost and Benefit Parameters'!$C$17)*Income_CF!BB219*(Cohort_WP!BB217/Cohort_CF!BB217))</f>
        <v>7534423.2765566139</v>
      </c>
      <c r="BC217" s="1">
        <f>IF(Income_CF!BC219="","",(1+'Cost and Benefit Parameters'!$C$17)*Income_CF!BC219*(Cohort_WP!BC217/Cohort_CF!BC217))</f>
        <v>7645682.3676015502</v>
      </c>
      <c r="BD217" s="1" t="str">
        <f>IF(Income_CF!BD219="","",(1+'Cost and Benefit Parameters'!$C$17)*Income_CF!BD219*(Cohort_WP!BD217/Cohort_CF!BD217))</f>
        <v/>
      </c>
      <c r="BE217" s="1" t="str">
        <f>IF(Income_CF!BE219="","",(1+'Cost and Benefit Parameters'!$C$17)*Income_CF!BE219*(Cohort_WP!BE217/Cohort_CF!BE217))</f>
        <v/>
      </c>
      <c r="BF217" s="1" t="str">
        <f>IF(Income_CF!BF219="","",(1+'Cost and Benefit Parameters'!$C$17)*Income_CF!BF219*(Cohort_WP!BF217/Cohort_CF!BF217))</f>
        <v/>
      </c>
      <c r="BG217" s="1" t="str">
        <f>IF(Income_CF!BG219="","",(1+'Cost and Benefit Parameters'!$C$17)*Income_CF!BG219*(Cohort_WP!BG217/Cohort_CF!BG217))</f>
        <v/>
      </c>
      <c r="BH217" s="1" t="str">
        <f>IF(Income_CF!BH219="","",(1+'Cost and Benefit Parameters'!$C$17)*Income_CF!BH219*(Cohort_WP!BH217/Cohort_CF!BH217))</f>
        <v/>
      </c>
      <c r="BI217" s="1" t="str">
        <f>IF(Income_CF!BI219="","",(1+'Cost and Benefit Parameters'!$C$17)*Income_CF!BI219*(Cohort_WP!BI217/Cohort_CF!BI217))</f>
        <v/>
      </c>
      <c r="BJ217" s="1" t="str">
        <f>IF(Income_CF!BJ219="","",(1+'Cost and Benefit Parameters'!$C$17)*Income_CF!BJ219*(Cohort_WP!BJ217/Cohort_CF!BJ217))</f>
        <v/>
      </c>
      <c r="BK217" s="1" t="str">
        <f>IF(Income_CF!BK219="","",(1+'Cost and Benefit Parameters'!$C$17)*Income_CF!BK219*(Cohort_WP!BK217/Cohort_CF!BK217))</f>
        <v/>
      </c>
      <c r="BL217" s="1" t="str">
        <f>IF(Income_CF!BL219="","",(1+'Cost and Benefit Parameters'!$C$17)*Income_CF!BL219*(Cohort_WP!BL217/Cohort_CF!BL217))</f>
        <v/>
      </c>
      <c r="BM217" s="1" t="str">
        <f>IF(Income_CF!BM219="","",(1+'Cost and Benefit Parameters'!$C$17)*Income_CF!BM219*(Cohort_WP!BM217/Cohort_CF!BM217))</f>
        <v/>
      </c>
      <c r="BN217" s="1" t="str">
        <f>IF(Income_CF!BN219="","",(1+'Cost and Benefit Parameters'!$C$17)*Income_CF!BN219*(Cohort_WP!BN217/Cohort_CF!BN217))</f>
        <v/>
      </c>
      <c r="BO217" s="1" t="str">
        <f>IF(Income_CF!BO219="","",(1+'Cost and Benefit Parameters'!$C$17)*Income_CF!BO219*(Cohort_WP!BO217/Cohort_CF!BO217))</f>
        <v/>
      </c>
      <c r="BP217" s="1" t="str">
        <f>IF(Income_CF!BP219="","",(1+'Cost and Benefit Parameters'!$C$17)*Income_CF!BP219*(Cohort_WP!BP217/Cohort_CF!BP217))</f>
        <v/>
      </c>
      <c r="BQ217" s="1" t="str">
        <f>IF(Income_CF!BQ219="","",(1+'Cost and Benefit Parameters'!$C$17)*Income_CF!BQ219*(Cohort_WP!BQ217/Cohort_CF!BQ217))</f>
        <v/>
      </c>
      <c r="BR217" s="1" t="str">
        <f>IF(Income_CF!BR219="","",(1+'Cost and Benefit Parameters'!$C$17)*Income_CF!BR219*(Cohort_WP!BR217/Cohort_CF!BR217))</f>
        <v/>
      </c>
      <c r="BS217" s="1" t="str">
        <f>IF(Income_CF!BS219="","",(1+'Cost and Benefit Parameters'!$C$17)*Income_CF!BS219*(Cohort_WP!BS217/Cohort_CF!BS217))</f>
        <v/>
      </c>
    </row>
    <row r="218" spans="1:72" x14ac:dyDescent="0.55000000000000004">
      <c r="A218" s="642"/>
      <c r="B218" t="s">
        <v>471</v>
      </c>
      <c r="M218" s="1" t="str">
        <f>IF(Income_CF!M220="","",(1+'Cost and Benefit Parameters'!$C$17)*Income_CF!M220*(Cohort_WP!M218/Cohort_CF!M218))</f>
        <v/>
      </c>
      <c r="N218" s="1" t="str">
        <f>IF(Income_CF!N220="","",(1+'Cost and Benefit Parameters'!$C$17)*Income_CF!N220*(Cohort_WP!N218/Cohort_CF!N218))</f>
        <v/>
      </c>
      <c r="O218" s="1" t="str">
        <f>IF(Income_CF!O220="","",(1+'Cost and Benefit Parameters'!$C$17)*Income_CF!O220*(Cohort_WP!O218/Cohort_CF!O218))</f>
        <v/>
      </c>
      <c r="P218" s="1" t="str">
        <f>IF(Income_CF!P220="","",(1+'Cost and Benefit Parameters'!$C$17)*Income_CF!P220*(Cohort_WP!P218/Cohort_CF!P218))</f>
        <v/>
      </c>
      <c r="Q218" s="1">
        <f>IF(Income_CF!Q220="","",(1+'Cost and Benefit Parameters'!$C$17)*Income_CF!Q220*(Cohort_WP!Q218/Cohort_CF!Q218))</f>
        <v>2826125.2586522386</v>
      </c>
      <c r="R218" s="1">
        <f>IF(Income_CF!R220="","",(1+'Cost and Benefit Parameters'!$C$17)*Income_CF!R220*(Cohort_WP!R218/Cohort_CF!R218))</f>
        <v>2935757.1982174022</v>
      </c>
      <c r="S218" s="1">
        <f>IF(Income_CF!S220="","",(1+'Cost and Benefit Parameters'!$C$17)*Income_CF!S220*(Cohort_WP!S218/Cohort_CF!S218))</f>
        <v>3047812.7780674826</v>
      </c>
      <c r="T218" s="1">
        <f>IF(Income_CF!T220="","",(1+'Cost and Benefit Parameters'!$C$17)*Income_CF!T220*(Cohort_WP!T218/Cohort_CF!T218))</f>
        <v>3162247.5148371654</v>
      </c>
      <c r="U218" s="1">
        <f>IF(Income_CF!U220="","",(1+'Cost and Benefit Parameters'!$C$17)*Income_CF!U220*(Cohort_WP!U218/Cohort_CF!U218))</f>
        <v>3299073.9764703545</v>
      </c>
      <c r="V218" s="1">
        <f>IF(Income_CF!V220="","",(1+'Cost and Benefit Parameters'!$C$17)*Income_CF!V220*(Cohort_WP!V218/Cohort_CF!V218))</f>
        <v>3416786.9396445714</v>
      </c>
      <c r="W218" s="1">
        <f>IF(Income_CF!W220="","",(1+'Cost and Benefit Parameters'!$C$17)*Income_CF!W220*(Cohort_WP!W218/Cohort_CF!W218))</f>
        <v>3536577.3896927759</v>
      </c>
      <c r="X218" s="1">
        <f>IF(Income_CF!X220="","",(1+'Cost and Benefit Parameters'!$C$17)*Income_CF!X220*(Cohort_WP!X218/Cohort_CF!X218))</f>
        <v>3658371.937491836</v>
      </c>
      <c r="Y218" s="1">
        <f>IF(Income_CF!Y220="","",(1+'Cost and Benefit Parameters'!$C$17)*Income_CF!Y220*(Cohort_WP!Y218/Cohort_CF!Y218))</f>
        <v>3782090.9757135324</v>
      </c>
      <c r="Z218" s="1">
        <f>IF(Income_CF!Z220="","",(1+'Cost and Benefit Parameters'!$C$17)*Income_CF!Z220*(Cohort_WP!Z218/Cohort_CF!Z218))</f>
        <v>3907648.6589630167</v>
      </c>
      <c r="AA218" s="1">
        <f>IF(Income_CF!AA220="","",(1+'Cost and Benefit Parameters'!$C$17)*Income_CF!AA220*(Cohort_WP!AA218/Cohort_CF!AA218))</f>
        <v>4034952.9022608623</v>
      </c>
      <c r="AB218" s="1">
        <f>IF(Income_CF!AB220="","",(1+'Cost and Benefit Parameters'!$C$17)*Income_CF!AB220*(Cohort_WP!AB218/Cohort_CF!AB218))</f>
        <v>4163905.3984943661</v>
      </c>
      <c r="AC218" s="1">
        <f>IF(Income_CF!AC220="","",(1+'Cost and Benefit Parameters'!$C$17)*Income_CF!AC220*(Cohort_WP!AC218/Cohort_CF!AC218))</f>
        <v>4294401.6554037742</v>
      </c>
      <c r="AD218" s="1">
        <f>IF(Income_CF!AD220="","",(1+'Cost and Benefit Parameters'!$C$17)*Income_CF!AD220*(Cohort_WP!AD218/Cohort_CF!AD218))</f>
        <v>4426331.0526046045</v>
      </c>
      <c r="AE218" s="1">
        <f>IF(Income_CF!AE220="","",(1+'Cost and Benefit Parameters'!$C$17)*Income_CF!AE220*(Cohort_WP!AE218/Cohort_CF!AE218))</f>
        <v>4559576.9190775165</v>
      </c>
      <c r="AF218" s="1">
        <f>IF(Income_CF!AF220="","",(1+'Cost and Benefit Parameters'!$C$17)*Income_CF!AF220*(Cohort_WP!AF218/Cohort_CF!AF218))</f>
        <v>4694016.6314842235</v>
      </c>
      <c r="AG218" s="1">
        <f>IF(Income_CF!AG220="","",(1+'Cost and Benefit Parameters'!$C$17)*Income_CF!AG220*(Cohort_WP!AG218/Cohort_CF!AG218))</f>
        <v>4829521.733589503</v>
      </c>
      <c r="AH218" s="1">
        <f>IF(Income_CF!AH220="","",(1+'Cost and Benefit Parameters'!$C$17)*Income_CF!AH220*(Cohort_WP!AH218/Cohort_CF!AH218))</f>
        <v>4965958.0769888675</v>
      </c>
      <c r="AI218" s="1">
        <f>IF(Income_CF!AI220="","",(1+'Cost and Benefit Parameters'!$C$17)*Income_CF!AI220*(Cohort_WP!AI218/Cohort_CF!AI218))</f>
        <v>5103185.9832557552</v>
      </c>
      <c r="AJ218" s="1">
        <f>IF(Income_CF!AJ220="","",(1+'Cost and Benefit Parameters'!$C$17)*Income_CF!AJ220*(Cohort_WP!AJ218/Cohort_CF!AJ218))</f>
        <v>5241060.4275349937</v>
      </c>
      <c r="AK218" s="1">
        <f>IF(Income_CF!AK220="","",(1+'Cost and Benefit Parameters'!$C$17)*Income_CF!AK220*(Cohort_WP!AK218/Cohort_CF!AK218))</f>
        <v>5379431.2435181737</v>
      </c>
      <c r="AL218" s="1">
        <f>IF(Income_CF!AL220="","",(1+'Cost and Benefit Parameters'!$C$17)*Income_CF!AL220*(Cohort_WP!AL218/Cohort_CF!AL218))</f>
        <v>5518143.3496443182</v>
      </c>
      <c r="AM218" s="1">
        <f>IF(Income_CF!AM220="","",(1+'Cost and Benefit Parameters'!$C$17)*Income_CF!AM220*(Cohort_WP!AM218/Cohort_CF!AM218))</f>
        <v>5657036.996273987</v>
      </c>
      <c r="AN218" s="1">
        <f>IF(Income_CF!AN220="","",(1+'Cost and Benefit Parameters'!$C$17)*Income_CF!AN220*(Cohort_WP!AN218/Cohort_CF!AN218))</f>
        <v>5795948.0334899183</v>
      </c>
      <c r="AO218" s="1">
        <f>IF(Income_CF!AO220="","",(1+'Cost and Benefit Parameters'!$C$17)*Income_CF!AO220*(Cohort_WP!AO218/Cohort_CF!AO218))</f>
        <v>5934708.1990797864</v>
      </c>
      <c r="AP218" s="1">
        <f>IF(Income_CF!AP220="","",(1+'Cost and Benefit Parameters'!$C$17)*Income_CF!AP220*(Cohort_WP!AP218/Cohort_CF!AP218))</f>
        <v>6073145.426159787</v>
      </c>
      <c r="AQ218" s="1">
        <f>IF(Income_CF!AQ220="","",(1+'Cost and Benefit Parameters'!$C$17)*Income_CF!AQ220*(Cohort_WP!AQ218/Cohort_CF!AQ218))</f>
        <v>6211084.1698013581</v>
      </c>
      <c r="AR218" s="1">
        <f>IF(Income_CF!AR220="","",(1+'Cost and Benefit Parameters'!$C$17)*Income_CF!AR220*(Cohort_WP!AR218/Cohort_CF!AR218))</f>
        <v>6348345.7519262368</v>
      </c>
      <c r="AS218" s="1">
        <f>IF(Income_CF!AS220="","",(1+'Cost and Benefit Parameters'!$C$17)*Income_CF!AS220*(Cohort_WP!AS218/Cohort_CF!AS218))</f>
        <v>6484748.7236410817</v>
      </c>
      <c r="AT218" s="1">
        <f>IF(Income_CF!AT220="","",(1+'Cost and Benefit Parameters'!$C$17)*Income_CF!AT220*(Cohort_WP!AT218/Cohort_CF!AT218))</f>
        <v>6620109.244088918</v>
      </c>
      <c r="AU218" s="1">
        <f>IF(Income_CF!AU220="","",(1+'Cost and Benefit Parameters'!$C$17)*Income_CF!AU220*(Cohort_WP!AU218/Cohort_CF!AU218))</f>
        <v>6754241.4748048298</v>
      </c>
      <c r="AV218" s="1">
        <f>IF(Income_CF!AV220="","",(1+'Cost and Benefit Parameters'!$C$17)*Income_CF!AV220*(Cohort_WP!AV218/Cohort_CF!AV218))</f>
        <v>6886957.9884744324</v>
      </c>
      <c r="AW218" s="1">
        <f>IF(Income_CF!AW220="","",(1+'Cost and Benefit Parameters'!$C$17)*Income_CF!AW220*(Cohort_WP!AW218/Cohort_CF!AW218))</f>
        <v>7018070.1909103114</v>
      </c>
      <c r="AX218" s="1">
        <f>IF(Income_CF!AX220="","",(1+'Cost and Benefit Parameters'!$C$17)*Income_CF!AX220*(Cohort_WP!AX218/Cohort_CF!AX218))</f>
        <v>7147388.7549803192</v>
      </c>
      <c r="AY218" s="1">
        <f>IF(Income_CF!AY220="","",(1+'Cost and Benefit Parameters'!$C$17)*Income_CF!AY220*(Cohort_WP!AY218/Cohort_CF!AY218))</f>
        <v>7274724.0651463121</v>
      </c>
      <c r="AZ218" s="1">
        <f>IF(Income_CF!AZ220="","",(1+'Cost and Benefit Parameters'!$C$17)*Income_CF!AZ220*(Cohort_WP!AZ218/Cohort_CF!AZ218))</f>
        <v>7399886.6712008202</v>
      </c>
      <c r="BA218" s="1">
        <f>IF(Income_CF!BA220="","",(1+'Cost and Benefit Parameters'!$C$17)*Income_CF!BA220*(Cohort_WP!BA218/Cohort_CF!BA218))</f>
        <v>7522687.7497234559</v>
      </c>
      <c r="BB218" s="1">
        <f>IF(Income_CF!BB220="","",(1+'Cost and Benefit Parameters'!$C$17)*Income_CF!BB220*(Cohort_WP!BB218/Cohort_CF!BB218))</f>
        <v>7642939.5717200097</v>
      </c>
      <c r="BC218" s="1">
        <f>IF(Income_CF!BC220="","",(1+'Cost and Benefit Parameters'!$C$17)*Income_CF!BC220*(Cohort_WP!BC218/Cohort_CF!BC218))</f>
        <v>7760455.9748533117</v>
      </c>
      <c r="BD218" s="1">
        <f>IF(Income_CF!BD220="","",(1+'Cost and Benefit Parameters'!$C$17)*Income_CF!BD220*(Cohort_WP!BD218/Cohort_CF!BD218))</f>
        <v>7875052.8386295959</v>
      </c>
      <c r="BE218" s="1" t="str">
        <f>IF(Income_CF!BE220="","",(1+'Cost and Benefit Parameters'!$C$17)*Income_CF!BE220*(Cohort_WP!BE218/Cohort_CF!BE218))</f>
        <v/>
      </c>
      <c r="BF218" s="1" t="str">
        <f>IF(Income_CF!BF220="","",(1+'Cost and Benefit Parameters'!$C$17)*Income_CF!BF220*(Cohort_WP!BF218/Cohort_CF!BF218))</f>
        <v/>
      </c>
      <c r="BG218" s="1" t="str">
        <f>IF(Income_CF!BG220="","",(1+'Cost and Benefit Parameters'!$C$17)*Income_CF!BG220*(Cohort_WP!BG218/Cohort_CF!BG218))</f>
        <v/>
      </c>
      <c r="BH218" s="1" t="str">
        <f>IF(Income_CF!BH220="","",(1+'Cost and Benefit Parameters'!$C$17)*Income_CF!BH220*(Cohort_WP!BH218/Cohort_CF!BH218))</f>
        <v/>
      </c>
      <c r="BI218" s="1" t="str">
        <f>IF(Income_CF!BI220="","",(1+'Cost and Benefit Parameters'!$C$17)*Income_CF!BI220*(Cohort_WP!BI218/Cohort_CF!BI218))</f>
        <v/>
      </c>
      <c r="BJ218" s="1" t="str">
        <f>IF(Income_CF!BJ220="","",(1+'Cost and Benefit Parameters'!$C$17)*Income_CF!BJ220*(Cohort_WP!BJ218/Cohort_CF!BJ218))</f>
        <v/>
      </c>
      <c r="BK218" s="1" t="str">
        <f>IF(Income_CF!BK220="","",(1+'Cost and Benefit Parameters'!$C$17)*Income_CF!BK220*(Cohort_WP!BK218/Cohort_CF!BK218))</f>
        <v/>
      </c>
      <c r="BL218" s="1" t="str">
        <f>IF(Income_CF!BL220="","",(1+'Cost and Benefit Parameters'!$C$17)*Income_CF!BL220*(Cohort_WP!BL218/Cohort_CF!BL218))</f>
        <v/>
      </c>
      <c r="BM218" s="1" t="str">
        <f>IF(Income_CF!BM220="","",(1+'Cost and Benefit Parameters'!$C$17)*Income_CF!BM220*(Cohort_WP!BM218/Cohort_CF!BM218))</f>
        <v/>
      </c>
      <c r="BN218" s="1" t="str">
        <f>IF(Income_CF!BN220="","",(1+'Cost and Benefit Parameters'!$C$17)*Income_CF!BN220*(Cohort_WP!BN218/Cohort_CF!BN218))</f>
        <v/>
      </c>
      <c r="BO218" s="1" t="str">
        <f>IF(Income_CF!BO220="","",(1+'Cost and Benefit Parameters'!$C$17)*Income_CF!BO220*(Cohort_WP!BO218/Cohort_CF!BO218))</f>
        <v/>
      </c>
      <c r="BP218" s="1" t="str">
        <f>IF(Income_CF!BP220="","",(1+'Cost and Benefit Parameters'!$C$17)*Income_CF!BP220*(Cohort_WP!BP218/Cohort_CF!BP218))</f>
        <v/>
      </c>
      <c r="BQ218" s="1" t="str">
        <f>IF(Income_CF!BQ220="","",(1+'Cost and Benefit Parameters'!$C$17)*Income_CF!BQ220*(Cohort_WP!BQ218/Cohort_CF!BQ218))</f>
        <v/>
      </c>
      <c r="BR218" s="1" t="str">
        <f>IF(Income_CF!BR220="","",(1+'Cost and Benefit Parameters'!$C$17)*Income_CF!BR220*(Cohort_WP!BR218/Cohort_CF!BR218))</f>
        <v/>
      </c>
      <c r="BS218" s="1" t="str">
        <f>IF(Income_CF!BS220="","",(1+'Cost and Benefit Parameters'!$C$17)*Income_CF!BS220*(Cohort_WP!BS218/Cohort_CF!BS218))</f>
        <v/>
      </c>
    </row>
    <row r="219" spans="1:72" x14ac:dyDescent="0.55000000000000004">
      <c r="A219" s="642"/>
      <c r="B219" t="s">
        <v>472</v>
      </c>
      <c r="M219" s="1" t="str">
        <f>IF(Income_CF!M221="","",(1+'Cost and Benefit Parameters'!$C$17)*Income_CF!M221*(Cohort_WP!M219/Cohort_CF!M219))</f>
        <v/>
      </c>
      <c r="N219" s="1" t="str">
        <f>IF(Income_CF!N221="","",(1+'Cost and Benefit Parameters'!$C$17)*Income_CF!N221*(Cohort_WP!N219/Cohort_CF!N219))</f>
        <v/>
      </c>
      <c r="O219" s="1" t="str">
        <f>IF(Income_CF!O221="","",(1+'Cost and Benefit Parameters'!$C$17)*Income_CF!O221*(Cohort_WP!O219/Cohort_CF!O219))</f>
        <v/>
      </c>
      <c r="P219" s="1" t="str">
        <f>IF(Income_CF!P221="","",(1+'Cost and Benefit Parameters'!$C$17)*Income_CF!P221*(Cohort_WP!P219/Cohort_CF!P219))</f>
        <v/>
      </c>
      <c r="Q219" s="1" t="str">
        <f>IF(Income_CF!Q221="","",(1+'Cost and Benefit Parameters'!$C$17)*Income_CF!Q221*(Cohort_WP!Q219/Cohort_CF!Q219))</f>
        <v/>
      </c>
      <c r="R219" s="1">
        <f>IF(Income_CF!R221="","",(1+'Cost and Benefit Parameters'!$C$17)*Income_CF!R221*(Cohort_WP!R219/Cohort_CF!R219))</f>
        <v>2910909.0164118051</v>
      </c>
      <c r="S219" s="1">
        <f>IF(Income_CF!S221="","",(1+'Cost and Benefit Parameters'!$C$17)*Income_CF!S221*(Cohort_WP!S219/Cohort_CF!S219))</f>
        <v>3023829.9141639238</v>
      </c>
      <c r="T219" s="1">
        <f>IF(Income_CF!T221="","",(1+'Cost and Benefit Parameters'!$C$17)*Income_CF!T221*(Cohort_WP!T219/Cohort_CF!T219))</f>
        <v>3139247.1614095075</v>
      </c>
      <c r="U219" s="1">
        <f>IF(Income_CF!U221="","",(1+'Cost and Benefit Parameters'!$C$17)*Income_CF!U221*(Cohort_WP!U219/Cohort_CF!U219))</f>
        <v>3257114.9402822801</v>
      </c>
      <c r="V219" s="1">
        <f>IF(Income_CF!V221="","",(1+'Cost and Benefit Parameters'!$C$17)*Income_CF!V221*(Cohort_WP!V219/Cohort_CF!V219))</f>
        <v>3398046.1957644653</v>
      </c>
      <c r="W219" s="1">
        <f>IF(Income_CF!W221="","",(1+'Cost and Benefit Parameters'!$C$17)*Income_CF!W221*(Cohort_WP!W219/Cohort_CF!W219))</f>
        <v>3519290.5478339079</v>
      </c>
      <c r="X219" s="1">
        <f>IF(Income_CF!X221="","",(1+'Cost and Benefit Parameters'!$C$17)*Income_CF!X221*(Cohort_WP!X219/Cohort_CF!X219))</f>
        <v>3642674.7113835597</v>
      </c>
      <c r="Y219" s="1">
        <f>IF(Income_CF!Y221="","",(1+'Cost and Benefit Parameters'!$C$17)*Income_CF!Y221*(Cohort_WP!Y219/Cohort_CF!Y219))</f>
        <v>3768123.0956165907</v>
      </c>
      <c r="Z219" s="1">
        <f>IF(Income_CF!Z221="","",(1+'Cost and Benefit Parameters'!$C$17)*Income_CF!Z221*(Cohort_WP!Z219/Cohort_CF!Z219))</f>
        <v>3895553.7049849373</v>
      </c>
      <c r="AA219" s="1">
        <f>IF(Income_CF!AA221="","",(1+'Cost and Benefit Parameters'!$C$17)*Income_CF!AA221*(Cohort_WP!AA219/Cohort_CF!AA219))</f>
        <v>4024878.1187319062</v>
      </c>
      <c r="AB219" s="1">
        <f>IF(Income_CF!AB221="","",(1+'Cost and Benefit Parameters'!$C$17)*Income_CF!AB221*(Cohort_WP!AB219/Cohort_CF!AB219))</f>
        <v>4156001.4893286885</v>
      </c>
      <c r="AC219" s="1">
        <f>IF(Income_CF!AC221="","",(1+'Cost and Benefit Parameters'!$C$17)*Income_CF!AC221*(Cohort_WP!AC219/Cohort_CF!AC219))</f>
        <v>4288822.5604491979</v>
      </c>
      <c r="AD219" s="1">
        <f>IF(Income_CF!AD221="","",(1+'Cost and Benefit Parameters'!$C$17)*Income_CF!AD221*(Cohort_WP!AD219/Cohort_CF!AD219))</f>
        <v>4423233.7050658865</v>
      </c>
      <c r="AE219" s="1">
        <f>IF(Income_CF!AE221="","",(1+'Cost and Benefit Parameters'!$C$17)*Income_CF!AE221*(Cohort_WP!AE219/Cohort_CF!AE219))</f>
        <v>4559120.9841827424</v>
      </c>
      <c r="AF219" s="1">
        <f>IF(Income_CF!AF221="","",(1+'Cost and Benefit Parameters'!$C$17)*Income_CF!AF221*(Cohort_WP!AF219/Cohort_CF!AF219))</f>
        <v>4696364.2266498422</v>
      </c>
      <c r="AG219" s="1">
        <f>IF(Income_CF!AG221="","",(1+'Cost and Benefit Parameters'!$C$17)*Income_CF!AG221*(Cohort_WP!AG219/Cohort_CF!AG219))</f>
        <v>4834837.1304287501</v>
      </c>
      <c r="AH219" s="1">
        <f>IF(Income_CF!AH221="","",(1+'Cost and Benefit Parameters'!$C$17)*Income_CF!AH221*(Cohort_WP!AH219/Cohort_CF!AH219))</f>
        <v>4974407.385597189</v>
      </c>
      <c r="AI219" s="1">
        <f>IF(Income_CF!AI221="","",(1+'Cost and Benefit Parameters'!$C$17)*Income_CF!AI221*(Cohort_WP!AI219/Cohort_CF!AI219))</f>
        <v>5114936.8192985328</v>
      </c>
      <c r="AJ219" s="1">
        <f>IF(Income_CF!AJ221="","",(1+'Cost and Benefit Parameters'!$C$17)*Income_CF!AJ221*(Cohort_WP!AJ219/Cohort_CF!AJ219))</f>
        <v>5256281.5627534278</v>
      </c>
      <c r="AK219" s="1">
        <f>IF(Income_CF!AK221="","",(1+'Cost and Benefit Parameters'!$C$17)*Income_CF!AK221*(Cohort_WP!AK219/Cohort_CF!AK219))</f>
        <v>5398292.2403610442</v>
      </c>
      <c r="AL219" s="1">
        <f>IF(Income_CF!AL221="","",(1+'Cost and Benefit Parameters'!$C$17)*Income_CF!AL221*(Cohort_WP!AL219/Cohort_CF!AL219))</f>
        <v>5540814.1808237173</v>
      </c>
      <c r="AM219" s="1">
        <f>IF(Income_CF!AM221="","",(1+'Cost and Benefit Parameters'!$C$17)*Income_CF!AM221*(Cohort_WP!AM219/Cohort_CF!AM219))</f>
        <v>5683687.650133648</v>
      </c>
      <c r="AN219" s="1">
        <f>IF(Income_CF!AN221="","",(1+'Cost and Benefit Parameters'!$C$17)*Income_CF!AN221*(Cohort_WP!AN219/Cohort_CF!AN219))</f>
        <v>5826748.1061622053</v>
      </c>
      <c r="AO219" s="1">
        <f>IF(Income_CF!AO221="","",(1+'Cost and Benefit Parameters'!$C$17)*Income_CF!AO221*(Cohort_WP!AO219/Cohort_CF!AO219))</f>
        <v>5969826.4744946165</v>
      </c>
      <c r="AP219" s="1">
        <f>IF(Income_CF!AP221="","",(1+'Cost and Benefit Parameters'!$C$17)*Income_CF!AP221*(Cohort_WP!AP219/Cohort_CF!AP219))</f>
        <v>6112749.4450521804</v>
      </c>
      <c r="AQ219" s="1">
        <f>IF(Income_CF!AQ221="","",(1+'Cost and Benefit Parameters'!$C$17)*Income_CF!AQ221*(Cohort_WP!AQ219/Cohort_CF!AQ219))</f>
        <v>6255339.7889445797</v>
      </c>
      <c r="AR219" s="1">
        <f>IF(Income_CF!AR221="","",(1+'Cost and Benefit Parameters'!$C$17)*Income_CF!AR221*(Cohort_WP!AR219/Cohort_CF!AR219))</f>
        <v>6397416.6948953997</v>
      </c>
      <c r="AS219" s="1">
        <f>IF(Income_CF!AS221="","",(1+'Cost and Benefit Parameters'!$C$17)*Income_CF!AS221*(Cohort_WP!AS219/Cohort_CF!AS219))</f>
        <v>6538796.1244840259</v>
      </c>
      <c r="AT219" s="1">
        <f>IF(Income_CF!AT221="","",(1+'Cost and Benefit Parameters'!$C$17)*Income_CF!AT221*(Cohort_WP!AT219/Cohort_CF!AT219))</f>
        <v>6679291.1853503138</v>
      </c>
      <c r="AU219" s="1">
        <f>IF(Income_CF!AU221="","",(1+'Cost and Benefit Parameters'!$C$17)*Income_CF!AU221*(Cohort_WP!AU219/Cohort_CF!AU219))</f>
        <v>6818712.5214115875</v>
      </c>
      <c r="AV219" s="1">
        <f>IF(Income_CF!AV221="","",(1+'Cost and Benefit Parameters'!$C$17)*Income_CF!AV221*(Cohort_WP!AV219/Cohort_CF!AV219))</f>
        <v>6956868.719048976</v>
      </c>
      <c r="AW219" s="1">
        <f>IF(Income_CF!AW221="","",(1+'Cost and Benefit Parameters'!$C$17)*Income_CF!AW221*(Cohort_WP!AW219/Cohort_CF!AW219))</f>
        <v>7093566.7281286642</v>
      </c>
      <c r="AX219" s="1">
        <f>IF(Income_CF!AX221="","",(1+'Cost and Benefit Parameters'!$C$17)*Income_CF!AX221*(Cohort_WP!AX219/Cohort_CF!AX219))</f>
        <v>7228612.2966376208</v>
      </c>
      <c r="AY219" s="1">
        <f>IF(Income_CF!AY221="","",(1+'Cost and Benefit Parameters'!$C$17)*Income_CF!AY221*(Cohort_WP!AY219/Cohort_CF!AY219))</f>
        <v>7361810.417629729</v>
      </c>
      <c r="AZ219" s="1">
        <f>IF(Income_CF!AZ221="","",(1+'Cost and Benefit Parameters'!$C$17)*Income_CF!AZ221*(Cohort_WP!AZ219/Cohort_CF!AZ219))</f>
        <v>7492965.7871007016</v>
      </c>
      <c r="BA219" s="1">
        <f>IF(Income_CF!BA221="","",(1+'Cost and Benefit Parameters'!$C$17)*Income_CF!BA221*(Cohort_WP!BA219/Cohort_CF!BA219))</f>
        <v>7621883.2713368451</v>
      </c>
      <c r="BB219" s="1">
        <f>IF(Income_CF!BB221="","",(1+'Cost and Benefit Parameters'!$C$17)*Income_CF!BB221*(Cohort_WP!BB219/Cohort_CF!BB219))</f>
        <v>7748368.3822151581</v>
      </c>
      <c r="BC219" s="1">
        <f>IF(Income_CF!BC221="","",(1+'Cost and Benefit Parameters'!$C$17)*Income_CF!BC221*(Cohort_WP!BC219/Cohort_CF!BC219))</f>
        <v>7872227.7588716093</v>
      </c>
      <c r="BD219" s="1">
        <f>IF(Income_CF!BD221="","",(1+'Cost and Benefit Parameters'!$C$17)*Income_CF!BD221*(Cohort_WP!BD219/Cohort_CF!BD219))</f>
        <v>7993269.6540989121</v>
      </c>
      <c r="BE219" s="1">
        <f>IF(Income_CF!BE221="","",(1+'Cost and Benefit Parameters'!$C$17)*Income_CF!BE221*(Cohort_WP!BE219/Cohort_CF!BE219))</f>
        <v>8111304.423788486</v>
      </c>
      <c r="BF219" s="1" t="str">
        <f>IF(Income_CF!BF221="","",(1+'Cost and Benefit Parameters'!$C$17)*Income_CF!BF221*(Cohort_WP!BF219/Cohort_CF!BF219))</f>
        <v/>
      </c>
      <c r="BG219" s="1" t="str">
        <f>IF(Income_CF!BG221="","",(1+'Cost and Benefit Parameters'!$C$17)*Income_CF!BG221*(Cohort_WP!BG219/Cohort_CF!BG219))</f>
        <v/>
      </c>
      <c r="BH219" s="1" t="str">
        <f>IF(Income_CF!BH221="","",(1+'Cost and Benefit Parameters'!$C$17)*Income_CF!BH221*(Cohort_WP!BH219/Cohort_CF!BH219))</f>
        <v/>
      </c>
      <c r="BI219" s="1" t="str">
        <f>IF(Income_CF!BI221="","",(1+'Cost and Benefit Parameters'!$C$17)*Income_CF!BI221*(Cohort_WP!BI219/Cohort_CF!BI219))</f>
        <v/>
      </c>
      <c r="BJ219" s="1" t="str">
        <f>IF(Income_CF!BJ221="","",(1+'Cost and Benefit Parameters'!$C$17)*Income_CF!BJ221*(Cohort_WP!BJ219/Cohort_CF!BJ219))</f>
        <v/>
      </c>
      <c r="BK219" s="1" t="str">
        <f>IF(Income_CF!BK221="","",(1+'Cost and Benefit Parameters'!$C$17)*Income_CF!BK221*(Cohort_WP!BK219/Cohort_CF!BK219))</f>
        <v/>
      </c>
      <c r="BL219" s="1" t="str">
        <f>IF(Income_CF!BL221="","",(1+'Cost and Benefit Parameters'!$C$17)*Income_CF!BL221*(Cohort_WP!BL219/Cohort_CF!BL219))</f>
        <v/>
      </c>
      <c r="BM219" s="1" t="str">
        <f>IF(Income_CF!BM221="","",(1+'Cost and Benefit Parameters'!$C$17)*Income_CF!BM221*(Cohort_WP!BM219/Cohort_CF!BM219))</f>
        <v/>
      </c>
      <c r="BN219" s="1" t="str">
        <f>IF(Income_CF!BN221="","",(1+'Cost and Benefit Parameters'!$C$17)*Income_CF!BN221*(Cohort_WP!BN219/Cohort_CF!BN219))</f>
        <v/>
      </c>
      <c r="BO219" s="1" t="str">
        <f>IF(Income_CF!BO221="","",(1+'Cost and Benefit Parameters'!$C$17)*Income_CF!BO221*(Cohort_WP!BO219/Cohort_CF!BO219))</f>
        <v/>
      </c>
      <c r="BP219" s="1" t="str">
        <f>IF(Income_CF!BP221="","",(1+'Cost and Benefit Parameters'!$C$17)*Income_CF!BP221*(Cohort_WP!BP219/Cohort_CF!BP219))</f>
        <v/>
      </c>
      <c r="BQ219" s="1" t="str">
        <f>IF(Income_CF!BQ221="","",(1+'Cost and Benefit Parameters'!$C$17)*Income_CF!BQ221*(Cohort_WP!BQ219/Cohort_CF!BQ219))</f>
        <v/>
      </c>
      <c r="BR219" s="1" t="str">
        <f>IF(Income_CF!BR221="","",(1+'Cost and Benefit Parameters'!$C$17)*Income_CF!BR221*(Cohort_WP!BR219/Cohort_CF!BR219))</f>
        <v/>
      </c>
      <c r="BS219" s="1" t="str">
        <f>IF(Income_CF!BS221="","",(1+'Cost and Benefit Parameters'!$C$17)*Income_CF!BS221*(Cohort_WP!BS219/Cohort_CF!BS219))</f>
        <v/>
      </c>
    </row>
    <row r="220" spans="1:72" x14ac:dyDescent="0.55000000000000004">
      <c r="A220" s="642"/>
      <c r="B220" t="s">
        <v>473</v>
      </c>
      <c r="M220" s="1" t="str">
        <f>IF(Income_CF!M222="","",(1+'Cost and Benefit Parameters'!$C$17)*Income_CF!M222*(Cohort_WP!M220/Cohort_CF!M220))</f>
        <v/>
      </c>
      <c r="N220" s="1" t="str">
        <f>IF(Income_CF!N222="","",(1+'Cost and Benefit Parameters'!$C$17)*Income_CF!N222*(Cohort_WP!N220/Cohort_CF!N220))</f>
        <v/>
      </c>
      <c r="O220" s="1" t="str">
        <f>IF(Income_CF!O222="","",(1+'Cost and Benefit Parameters'!$C$17)*Income_CF!O222*(Cohort_WP!O220/Cohort_CF!O220))</f>
        <v/>
      </c>
      <c r="P220" s="1" t="str">
        <f>IF(Income_CF!P222="","",(1+'Cost and Benefit Parameters'!$C$17)*Income_CF!P222*(Cohort_WP!P220/Cohort_CF!P220))</f>
        <v/>
      </c>
      <c r="Q220" s="1" t="str">
        <f>IF(Income_CF!Q222="","",(1+'Cost and Benefit Parameters'!$C$17)*Income_CF!Q222*(Cohort_WP!Q220/Cohort_CF!Q220))</f>
        <v/>
      </c>
      <c r="R220" s="1" t="str">
        <f>IF(Income_CF!R222="","",(1+'Cost and Benefit Parameters'!$C$17)*Income_CF!R222*(Cohort_WP!R220/Cohort_CF!R220))</f>
        <v/>
      </c>
      <c r="S220" s="1">
        <f>IF(Income_CF!S222="","",(1+'Cost and Benefit Parameters'!$C$17)*Income_CF!S222*(Cohort_WP!S220/Cohort_CF!S220))</f>
        <v>2998236.2869041595</v>
      </c>
      <c r="T220" s="1">
        <f>IF(Income_CF!T222="","",(1+'Cost and Benefit Parameters'!$C$17)*Income_CF!T222*(Cohort_WP!T220/Cohort_CF!T220))</f>
        <v>3114544.8115888429</v>
      </c>
      <c r="U220" s="1">
        <f>IF(Income_CF!U222="","",(1+'Cost and Benefit Parameters'!$C$17)*Income_CF!U222*(Cohort_WP!U220/Cohort_CF!U220))</f>
        <v>3233424.5762517932</v>
      </c>
      <c r="V220" s="1">
        <f>IF(Income_CF!V222="","",(1+'Cost and Benefit Parameters'!$C$17)*Income_CF!V222*(Cohort_WP!V220/Cohort_CF!V220))</f>
        <v>3354828.3884907481</v>
      </c>
      <c r="W220" s="1">
        <f>IF(Income_CF!W222="","",(1+'Cost and Benefit Parameters'!$C$17)*Income_CF!W222*(Cohort_WP!W220/Cohort_CF!W220))</f>
        <v>3499987.5816373983</v>
      </c>
      <c r="X220" s="1">
        <f>IF(Income_CF!X222="","",(1+'Cost and Benefit Parameters'!$C$17)*Income_CF!X222*(Cohort_WP!X220/Cohort_CF!X220))</f>
        <v>3624869.2642689249</v>
      </c>
      <c r="Y220" s="1">
        <f>IF(Income_CF!Y222="","",(1+'Cost and Benefit Parameters'!$C$17)*Income_CF!Y222*(Cohort_WP!Y220/Cohort_CF!Y220))</f>
        <v>3751954.9527250659</v>
      </c>
      <c r="Z220" s="1">
        <f>IF(Income_CF!Z222="","",(1+'Cost and Benefit Parameters'!$C$17)*Income_CF!Z222*(Cohort_WP!Z220/Cohort_CF!Z220))</f>
        <v>3881166.7884850889</v>
      </c>
      <c r="AA220" s="1">
        <f>IF(Income_CF!AA222="","",(1+'Cost and Benefit Parameters'!$C$17)*Income_CF!AA222*(Cohort_WP!AA220/Cohort_CF!AA220))</f>
        <v>4012420.3161344859</v>
      </c>
      <c r="AB220" s="1">
        <f>IF(Income_CF!AB222="","",(1+'Cost and Benefit Parameters'!$C$17)*Income_CF!AB222*(Cohort_WP!AB220/Cohort_CF!AB220))</f>
        <v>4145624.4622938647</v>
      </c>
      <c r="AC220" s="1">
        <f>IF(Income_CF!AC222="","",(1+'Cost and Benefit Parameters'!$C$17)*Income_CF!AC222*(Cohort_WP!AC220/Cohort_CF!AC220))</f>
        <v>4280681.5340085495</v>
      </c>
      <c r="AD220" s="1">
        <f>IF(Income_CF!AD222="","",(1+'Cost and Benefit Parameters'!$C$17)*Income_CF!AD222*(Cohort_WP!AD220/Cohort_CF!AD220))</f>
        <v>4417487.2372626727</v>
      </c>
      <c r="AE220" s="1">
        <f>IF(Income_CF!AE222="","",(1+'Cost and Benefit Parameters'!$C$17)*Income_CF!AE222*(Cohort_WP!AE220/Cohort_CF!AE220))</f>
        <v>4555930.7162178634</v>
      </c>
      <c r="AF220" s="1">
        <f>IF(Income_CF!AF222="","",(1+'Cost and Benefit Parameters'!$C$17)*Income_CF!AF222*(Cohort_WP!AF220/Cohort_CF!AF220))</f>
        <v>4695894.6137082251</v>
      </c>
      <c r="AG220" s="1">
        <f>IF(Income_CF!AG222="","",(1+'Cost and Benefit Parameters'!$C$17)*Income_CF!AG222*(Cohort_WP!AG220/Cohort_CF!AG220))</f>
        <v>4837255.153449337</v>
      </c>
      <c r="AH220" s="1">
        <f>IF(Income_CF!AH222="","",(1+'Cost and Benefit Parameters'!$C$17)*Income_CF!AH222*(Cohort_WP!AH220/Cohort_CF!AH220))</f>
        <v>4979882.2443416119</v>
      </c>
      <c r="AI220" s="1">
        <f>IF(Income_CF!AI222="","",(1+'Cost and Benefit Parameters'!$C$17)*Income_CF!AI222*(Cohort_WP!AI220/Cohort_CF!AI220))</f>
        <v>5123639.6071651038</v>
      </c>
      <c r="AJ220" s="1">
        <f>IF(Income_CF!AJ222="","",(1+'Cost and Benefit Parameters'!$C$17)*Income_CF!AJ222*(Cohort_WP!AJ220/Cohort_CF!AJ220))</f>
        <v>5268384.9238774888</v>
      </c>
      <c r="AK220" s="1">
        <f>IF(Income_CF!AK222="","",(1+'Cost and Benefit Parameters'!$C$17)*Income_CF!AK222*(Cohort_WP!AK220/Cohort_CF!AK220))</f>
        <v>5413970.0096360315</v>
      </c>
      <c r="AL220" s="1">
        <f>IF(Income_CF!AL222="","",(1+'Cost and Benefit Parameters'!$C$17)*Income_CF!AL222*(Cohort_WP!AL220/Cohort_CF!AL220))</f>
        <v>5560241.0075718751</v>
      </c>
      <c r="AM220" s="1">
        <f>IF(Income_CF!AM222="","",(1+'Cost and Benefit Parameters'!$C$17)*Income_CF!AM222*(Cohort_WP!AM220/Cohort_CF!AM220))</f>
        <v>5707038.606248429</v>
      </c>
      <c r="AN220" s="1">
        <f>IF(Income_CF!AN222="","",(1+'Cost and Benefit Parameters'!$C$17)*Income_CF!AN222*(Cohort_WP!AN220/Cohort_CF!AN220))</f>
        <v>5854198.2796376571</v>
      </c>
      <c r="AO220" s="1">
        <f>IF(Income_CF!AO222="","",(1+'Cost and Benefit Parameters'!$C$17)*Income_CF!AO222*(Cohort_WP!AO220/Cohort_CF!AO220))</f>
        <v>6001550.5493470728</v>
      </c>
      <c r="AP220" s="1">
        <f>IF(Income_CF!AP222="","",(1+'Cost and Benefit Parameters'!$C$17)*Income_CF!AP222*(Cohort_WP!AP220/Cohort_CF!AP220))</f>
        <v>6148921.2687294558</v>
      </c>
      <c r="AQ220" s="1">
        <f>IF(Income_CF!AQ222="","",(1+'Cost and Benefit Parameters'!$C$17)*Income_CF!AQ222*(Cohort_WP!AQ220/Cohort_CF!AQ220))</f>
        <v>6296131.9284037445</v>
      </c>
      <c r="AR220" s="1">
        <f>IF(Income_CF!AR222="","",(1+'Cost and Benefit Parameters'!$C$17)*Income_CF!AR222*(Cohort_WP!AR220/Cohort_CF!AR220))</f>
        <v>6442999.9826129163</v>
      </c>
      <c r="AS220" s="1">
        <f>IF(Income_CF!AS222="","",(1+'Cost and Benefit Parameters'!$C$17)*Income_CF!AS222*(Cohort_WP!AS220/Cohort_CF!AS220))</f>
        <v>6589339.1957422625</v>
      </c>
      <c r="AT220" s="1">
        <f>IF(Income_CF!AT222="","",(1+'Cost and Benefit Parameters'!$C$17)*Income_CF!AT222*(Cohort_WP!AT220/Cohort_CF!AT220))</f>
        <v>6734960.0082185436</v>
      </c>
      <c r="AU220" s="1">
        <f>IF(Income_CF!AU222="","",(1+'Cost and Benefit Parameters'!$C$17)*Income_CF!AU222*(Cohort_WP!AU220/Cohort_CF!AU220))</f>
        <v>6879669.9209108213</v>
      </c>
      <c r="AV220" s="1">
        <f>IF(Income_CF!AV222="","",(1+'Cost and Benefit Parameters'!$C$17)*Income_CF!AV222*(Cohort_WP!AV220/Cohort_CF!AV220))</f>
        <v>7023273.8970539337</v>
      </c>
      <c r="AW220" s="1">
        <f>IF(Income_CF!AW222="","",(1+'Cost and Benefit Parameters'!$C$17)*Income_CF!AW222*(Cohort_WP!AW220/Cohort_CF!AW220))</f>
        <v>7165574.7806204446</v>
      </c>
      <c r="AX220" s="1">
        <f>IF(Income_CF!AX222="","",(1+'Cost and Benefit Parameters'!$C$17)*Income_CF!AX222*(Cohort_WP!AX220/Cohort_CF!AX220))</f>
        <v>7306373.7299725236</v>
      </c>
      <c r="AY220" s="1">
        <f>IF(Income_CF!AY222="","",(1+'Cost and Benefit Parameters'!$C$17)*Income_CF!AY222*(Cohort_WP!AY220/Cohort_CF!AY220))</f>
        <v>7445470.6655367482</v>
      </c>
      <c r="AZ220" s="1">
        <f>IF(Income_CF!AZ222="","",(1+'Cost and Benefit Parameters'!$C$17)*Income_CF!AZ222*(Cohort_WP!AZ220/Cohort_CF!AZ220))</f>
        <v>7582664.7301586205</v>
      </c>
      <c r="BA220" s="1">
        <f>IF(Income_CF!BA222="","",(1+'Cost and Benefit Parameters'!$C$17)*Income_CF!BA222*(Cohort_WP!BA220/Cohort_CF!BA220))</f>
        <v>7717754.7607137244</v>
      </c>
      <c r="BB220" s="1">
        <f>IF(Income_CF!BB222="","",(1+'Cost and Benefit Parameters'!$C$17)*Income_CF!BB222*(Cohort_WP!BB220/Cohort_CF!BB220))</f>
        <v>7850539.7694769492</v>
      </c>
      <c r="BC220" s="1">
        <f>IF(Income_CF!BC222="","",(1+'Cost and Benefit Parameters'!$C$17)*Income_CF!BC222*(Cohort_WP!BC220/Cohort_CF!BC220))</f>
        <v>7980819.433681611</v>
      </c>
      <c r="BD220" s="1">
        <f>IF(Income_CF!BD222="","",(1+'Cost and Benefit Parameters'!$C$17)*Income_CF!BD222*(Cohort_WP!BD220/Cohort_CF!BD220))</f>
        <v>8108394.5916377576</v>
      </c>
      <c r="BE220" s="1">
        <f>IF(Income_CF!BE222="","",(1+'Cost and Benefit Parameters'!$C$17)*Income_CF!BE222*(Cohort_WP!BE220/Cohort_CF!BE220))</f>
        <v>8233067.7437218791</v>
      </c>
      <c r="BF220" s="1">
        <f>IF(Income_CF!BF222="","",(1+'Cost and Benefit Parameters'!$C$17)*Income_CF!BF222*(Cohort_WP!BF220/Cohort_CF!BF220))</f>
        <v>8354643.5565021392</v>
      </c>
      <c r="BG220" s="1" t="str">
        <f>IF(Income_CF!BG222="","",(1+'Cost and Benefit Parameters'!$C$17)*Income_CF!BG222*(Cohort_WP!BG220/Cohort_CF!BG220))</f>
        <v/>
      </c>
      <c r="BH220" s="1" t="str">
        <f>IF(Income_CF!BH222="","",(1+'Cost and Benefit Parameters'!$C$17)*Income_CF!BH222*(Cohort_WP!BH220/Cohort_CF!BH220))</f>
        <v/>
      </c>
      <c r="BI220" s="1" t="str">
        <f>IF(Income_CF!BI222="","",(1+'Cost and Benefit Parameters'!$C$17)*Income_CF!BI222*(Cohort_WP!BI220/Cohort_CF!BI220))</f>
        <v/>
      </c>
      <c r="BJ220" s="1" t="str">
        <f>IF(Income_CF!BJ222="","",(1+'Cost and Benefit Parameters'!$C$17)*Income_CF!BJ222*(Cohort_WP!BJ220/Cohort_CF!BJ220))</f>
        <v/>
      </c>
      <c r="BK220" s="1" t="str">
        <f>IF(Income_CF!BK222="","",(1+'Cost and Benefit Parameters'!$C$17)*Income_CF!BK222*(Cohort_WP!BK220/Cohort_CF!BK220))</f>
        <v/>
      </c>
      <c r="BL220" s="1" t="str">
        <f>IF(Income_CF!BL222="","",(1+'Cost and Benefit Parameters'!$C$17)*Income_CF!BL222*(Cohort_WP!BL220/Cohort_CF!BL220))</f>
        <v/>
      </c>
      <c r="BM220" s="1" t="str">
        <f>IF(Income_CF!BM222="","",(1+'Cost and Benefit Parameters'!$C$17)*Income_CF!BM222*(Cohort_WP!BM220/Cohort_CF!BM220))</f>
        <v/>
      </c>
      <c r="BN220" s="1" t="str">
        <f>IF(Income_CF!BN222="","",(1+'Cost and Benefit Parameters'!$C$17)*Income_CF!BN222*(Cohort_WP!BN220/Cohort_CF!BN220))</f>
        <v/>
      </c>
      <c r="BO220" s="1" t="str">
        <f>IF(Income_CF!BO222="","",(1+'Cost and Benefit Parameters'!$C$17)*Income_CF!BO222*(Cohort_WP!BO220/Cohort_CF!BO220))</f>
        <v/>
      </c>
      <c r="BP220" s="1" t="str">
        <f>IF(Income_CF!BP222="","",(1+'Cost and Benefit Parameters'!$C$17)*Income_CF!BP222*(Cohort_WP!BP220/Cohort_CF!BP220))</f>
        <v/>
      </c>
      <c r="BQ220" s="1" t="str">
        <f>IF(Income_CF!BQ222="","",(1+'Cost and Benefit Parameters'!$C$17)*Income_CF!BQ222*(Cohort_WP!BQ220/Cohort_CF!BQ220))</f>
        <v/>
      </c>
      <c r="BR220" s="1" t="str">
        <f>IF(Income_CF!BR222="","",(1+'Cost and Benefit Parameters'!$C$17)*Income_CF!BR222*(Cohort_WP!BR220/Cohort_CF!BR220))</f>
        <v/>
      </c>
      <c r="BS220" s="1" t="str">
        <f>IF(Income_CF!BS222="","",(1+'Cost and Benefit Parameters'!$C$17)*Income_CF!BS222*(Cohort_WP!BS220/Cohort_CF!BS220))</f>
        <v/>
      </c>
    </row>
    <row r="221" spans="1:72" x14ac:dyDescent="0.55000000000000004">
      <c r="A221" s="642"/>
      <c r="B221" t="s">
        <v>474</v>
      </c>
      <c r="M221" s="1" t="str">
        <f>IF(Income_CF!M223="","",(1+'Cost and Benefit Parameters'!$C$17)*Income_CF!M223*(Cohort_WP!M221/Cohort_CF!M221))</f>
        <v/>
      </c>
      <c r="N221" s="1" t="str">
        <f>IF(Income_CF!N223="","",(1+'Cost and Benefit Parameters'!$C$17)*Income_CF!N223*(Cohort_WP!N221/Cohort_CF!N221))</f>
        <v/>
      </c>
      <c r="O221" s="1" t="str">
        <f>IF(Income_CF!O223="","",(1+'Cost and Benefit Parameters'!$C$17)*Income_CF!O223*(Cohort_WP!O221/Cohort_CF!O221))</f>
        <v/>
      </c>
      <c r="P221" s="1" t="str">
        <f>IF(Income_CF!P223="","",(1+'Cost and Benefit Parameters'!$C$17)*Income_CF!P223*(Cohort_WP!P221/Cohort_CF!P221))</f>
        <v/>
      </c>
      <c r="Q221" s="1" t="str">
        <f>IF(Income_CF!Q223="","",(1+'Cost and Benefit Parameters'!$C$17)*Income_CF!Q223*(Cohort_WP!Q221/Cohort_CF!Q221))</f>
        <v/>
      </c>
      <c r="R221" s="1" t="str">
        <f>IF(Income_CF!R223="","",(1+'Cost and Benefit Parameters'!$C$17)*Income_CF!R223*(Cohort_WP!R221/Cohort_CF!R221))</f>
        <v/>
      </c>
      <c r="S221" s="1" t="str">
        <f>IF(Income_CF!S223="","",(1+'Cost and Benefit Parameters'!$C$17)*Income_CF!S223*(Cohort_WP!S221/Cohort_CF!S221))</f>
        <v/>
      </c>
      <c r="T221" s="1">
        <f>IF(Income_CF!T223="","",(1+'Cost and Benefit Parameters'!$C$17)*Income_CF!T223*(Cohort_WP!T221/Cohort_CF!T221))</f>
        <v>3088183.375511284</v>
      </c>
      <c r="U221" s="1">
        <f>IF(Income_CF!U223="","",(1+'Cost and Benefit Parameters'!$C$17)*Income_CF!U223*(Cohort_WP!U221/Cohort_CF!U221))</f>
        <v>3207981.1559365075</v>
      </c>
      <c r="V221" s="1">
        <f>IF(Income_CF!V223="","",(1+'Cost and Benefit Parameters'!$C$17)*Income_CF!V223*(Cohort_WP!V221/Cohort_CF!V221))</f>
        <v>3330427.3135393462</v>
      </c>
      <c r="W221" s="1">
        <f>IF(Income_CF!W223="","",(1+'Cost and Benefit Parameters'!$C$17)*Income_CF!W223*(Cohort_WP!W221/Cohort_CF!W221))</f>
        <v>3455473.24014547</v>
      </c>
      <c r="X221" s="1">
        <f>IF(Income_CF!X223="","",(1+'Cost and Benefit Parameters'!$C$17)*Income_CF!X223*(Cohort_WP!X221/Cohort_CF!X221))</f>
        <v>3604987.2090865211</v>
      </c>
      <c r="Y221" s="1">
        <f>IF(Income_CF!Y223="","",(1+'Cost and Benefit Parameters'!$C$17)*Income_CF!Y223*(Cohort_WP!Y221/Cohort_CF!Y221))</f>
        <v>3733615.3421969931</v>
      </c>
      <c r="Z221" s="1">
        <f>IF(Income_CF!Z223="","",(1+'Cost and Benefit Parameters'!$C$17)*Income_CF!Z223*(Cohort_WP!Z221/Cohort_CF!Z221))</f>
        <v>3864513.6013068189</v>
      </c>
      <c r="AA221" s="1">
        <f>IF(Income_CF!AA223="","",(1+'Cost and Benefit Parameters'!$C$17)*Income_CF!AA223*(Cohort_WP!AA221/Cohort_CF!AA221))</f>
        <v>3997601.792139641</v>
      </c>
      <c r="AB221" s="1">
        <f>IF(Income_CF!AB223="","",(1+'Cost and Benefit Parameters'!$C$17)*Income_CF!AB223*(Cohort_WP!AB221/Cohort_CF!AB221))</f>
        <v>4132792.9256185205</v>
      </c>
      <c r="AC221" s="1">
        <f>IF(Income_CF!AC223="","",(1+'Cost and Benefit Parameters'!$C$17)*Income_CF!AC223*(Cohort_WP!AC221/Cohort_CF!AC221))</f>
        <v>4269993.1961626811</v>
      </c>
      <c r="AD221" s="1">
        <f>IF(Income_CF!AD223="","",(1+'Cost and Benefit Parameters'!$C$17)*Income_CF!AD223*(Cohort_WP!AD221/Cohort_CF!AD221))</f>
        <v>4409101.9800288053</v>
      </c>
      <c r="AE221" s="1">
        <f>IF(Income_CF!AE223="","",(1+'Cost and Benefit Parameters'!$C$17)*Income_CF!AE223*(Cohort_WP!AE221/Cohort_CF!AE221))</f>
        <v>4550011.8543805536</v>
      </c>
      <c r="AF221" s="1">
        <f>IF(Income_CF!AF223="","",(1+'Cost and Benefit Parameters'!$C$17)*Income_CF!AF223*(Cohort_WP!AF221/Cohort_CF!AF221))</f>
        <v>4692608.6377043994</v>
      </c>
      <c r="AG221" s="1">
        <f>IF(Income_CF!AG223="","",(1+'Cost and Benefit Parameters'!$C$17)*Income_CF!AG223*(Cohort_WP!AG221/Cohort_CF!AG221))</f>
        <v>4836771.4521194715</v>
      </c>
      <c r="AH221" s="1">
        <f>IF(Income_CF!AH223="","",(1+'Cost and Benefit Parameters'!$C$17)*Income_CF!AH223*(Cohort_WP!AH221/Cohort_CF!AH221))</f>
        <v>4982372.8080528174</v>
      </c>
      <c r="AI221" s="1">
        <f>IF(Income_CF!AI223="","",(1+'Cost and Benefit Parameters'!$C$17)*Income_CF!AI223*(Cohort_WP!AI221/Cohort_CF!AI221))</f>
        <v>5129278.71167186</v>
      </c>
      <c r="AJ221" s="1">
        <f>IF(Income_CF!AJ223="","",(1+'Cost and Benefit Parameters'!$C$17)*Income_CF!AJ223*(Cohort_WP!AJ221/Cohort_CF!AJ221))</f>
        <v>5277348.7953800568</v>
      </c>
      <c r="AK221" s="1">
        <f>IF(Income_CF!AK223="","",(1+'Cost and Benefit Parameters'!$C$17)*Income_CF!AK223*(Cohort_WP!AK221/Cohort_CF!AK221))</f>
        <v>5426436.4715938149</v>
      </c>
      <c r="AL221" s="1">
        <f>IF(Income_CF!AL223="","",(1+'Cost and Benefit Parameters'!$C$17)*Income_CF!AL223*(Cohort_WP!AL221/Cohort_CF!AL221))</f>
        <v>5576389.1099251108</v>
      </c>
      <c r="AM221" s="1">
        <f>IF(Income_CF!AM223="","",(1+'Cost and Benefit Parameters'!$C$17)*Income_CF!AM223*(Cohort_WP!AM221/Cohort_CF!AM221))</f>
        <v>5727048.2377990317</v>
      </c>
      <c r="AN221" s="1">
        <f>IF(Income_CF!AN223="","",(1+'Cost and Benefit Parameters'!$C$17)*Income_CF!AN223*(Cohort_WP!AN221/Cohort_CF!AN221))</f>
        <v>5878249.7644358808</v>
      </c>
      <c r="AO221" s="1">
        <f>IF(Income_CF!AO223="","",(1+'Cost and Benefit Parameters'!$C$17)*Income_CF!AO223*(Cohort_WP!AO221/Cohort_CF!AO221))</f>
        <v>6029824.2280267887</v>
      </c>
      <c r="AP221" s="1">
        <f>IF(Income_CF!AP223="","",(1+'Cost and Benefit Parameters'!$C$17)*Income_CF!AP223*(Cohort_WP!AP221/Cohort_CF!AP221))</f>
        <v>6181597.0658274852</v>
      </c>
      <c r="AQ221" s="1">
        <f>IF(Income_CF!AQ223="","",(1+'Cost and Benefit Parameters'!$C$17)*Income_CF!AQ223*(Cohort_WP!AQ221/Cohort_CF!AQ221))</f>
        <v>6333388.9067913387</v>
      </c>
      <c r="AR221" s="1">
        <f>IF(Income_CF!AR223="","",(1+'Cost and Benefit Parameters'!$C$17)*Income_CF!AR223*(Cohort_WP!AR221/Cohort_CF!AR221))</f>
        <v>6485015.8862558566</v>
      </c>
      <c r="AS221" s="1">
        <f>IF(Income_CF!AS223="","",(1+'Cost and Benefit Parameters'!$C$17)*Income_CF!AS223*(Cohort_WP!AS221/Cohort_CF!AS221))</f>
        <v>6636289.9820913058</v>
      </c>
      <c r="AT221" s="1">
        <f>IF(Income_CF!AT223="","",(1+'Cost and Benefit Parameters'!$C$17)*Income_CF!AT223*(Cohort_WP!AT221/Cohort_CF!AT221))</f>
        <v>6787019.3716145298</v>
      </c>
      <c r="AU221" s="1">
        <f>IF(Income_CF!AU223="","",(1+'Cost and Benefit Parameters'!$C$17)*Income_CF!AU223*(Cohort_WP!AU221/Cohort_CF!AU221))</f>
        <v>6937008.8084651018</v>
      </c>
      <c r="AV221" s="1">
        <f>IF(Income_CF!AV223="","",(1+'Cost and Benefit Parameters'!$C$17)*Income_CF!AV223*(Cohort_WP!AV221/Cohort_CF!AV221))</f>
        <v>7086060.0185381472</v>
      </c>
      <c r="AW221" s="1">
        <f>IF(Income_CF!AW223="","",(1+'Cost and Benefit Parameters'!$C$17)*Income_CF!AW223*(Cohort_WP!AW221/Cohort_CF!AW221))</f>
        <v>7233972.1139655523</v>
      </c>
      <c r="AX221" s="1">
        <f>IF(Income_CF!AX223="","",(1+'Cost and Benefit Parameters'!$C$17)*Income_CF!AX223*(Cohort_WP!AX221/Cohort_CF!AX221))</f>
        <v>7380542.0240390571</v>
      </c>
      <c r="AY221" s="1">
        <f>IF(Income_CF!AY223="","",(1+'Cost and Benefit Parameters'!$C$17)*Income_CF!AY223*(Cohort_WP!AY221/Cohort_CF!AY221))</f>
        <v>7525564.941871698</v>
      </c>
      <c r="AZ221" s="1">
        <f>IF(Income_CF!AZ223="","",(1+'Cost and Benefit Parameters'!$C$17)*Income_CF!AZ223*(Cohort_WP!AZ221/Cohort_CF!AZ221))</f>
        <v>7668834.785502851</v>
      </c>
      <c r="BA221" s="1">
        <f>IF(Income_CF!BA223="","",(1+'Cost and Benefit Parameters'!$C$17)*Income_CF!BA223*(Cohort_WP!BA221/Cohort_CF!BA221))</f>
        <v>7810144.6720633805</v>
      </c>
      <c r="BB221" s="1">
        <f>IF(Income_CF!BB223="","",(1+'Cost and Benefit Parameters'!$C$17)*Income_CF!BB223*(Cohort_WP!BB221/Cohort_CF!BB221))</f>
        <v>7949287.4035351342</v>
      </c>
      <c r="BC221" s="1">
        <f>IF(Income_CF!BC223="","",(1+'Cost and Benefit Parameters'!$C$17)*Income_CF!BC223*(Cohort_WP!BC221/Cohort_CF!BC221))</f>
        <v>8086055.962561259</v>
      </c>
      <c r="BD221" s="1">
        <f>IF(Income_CF!BD223="","",(1+'Cost and Benefit Parameters'!$C$17)*Income_CF!BD223*(Cohort_WP!BD221/Cohort_CF!BD221))</f>
        <v>8220244.0166920591</v>
      </c>
      <c r="BE221" s="1">
        <f>IF(Income_CF!BE223="","",(1+'Cost and Benefit Parameters'!$C$17)*Income_CF!BE223*(Cohort_WP!BE221/Cohort_CF!BE221))</f>
        <v>8351646.4293868914</v>
      </c>
      <c r="BF221" s="1">
        <f>IF(Income_CF!BF223="","",(1+'Cost and Benefit Parameters'!$C$17)*Income_CF!BF223*(Cohort_WP!BF221/Cohort_CF!BF221))</f>
        <v>8480059.7760335356</v>
      </c>
      <c r="BG221" s="1">
        <f>IF(Income_CF!BG223="","",(1+'Cost and Benefit Parameters'!$C$17)*Income_CF!BG223*(Cohort_WP!BG221/Cohort_CF!BG221))</f>
        <v>8605282.8631972019</v>
      </c>
      <c r="BH221" s="1" t="str">
        <f>IF(Income_CF!BH223="","",(1+'Cost and Benefit Parameters'!$C$17)*Income_CF!BH223*(Cohort_WP!BH221/Cohort_CF!BH221))</f>
        <v/>
      </c>
      <c r="BI221" s="1" t="str">
        <f>IF(Income_CF!BI223="","",(1+'Cost and Benefit Parameters'!$C$17)*Income_CF!BI223*(Cohort_WP!BI221/Cohort_CF!BI221))</f>
        <v/>
      </c>
      <c r="BJ221" s="1" t="str">
        <f>IF(Income_CF!BJ223="","",(1+'Cost and Benefit Parameters'!$C$17)*Income_CF!BJ223*(Cohort_WP!BJ221/Cohort_CF!BJ221))</f>
        <v/>
      </c>
      <c r="BK221" s="1" t="str">
        <f>IF(Income_CF!BK223="","",(1+'Cost and Benefit Parameters'!$C$17)*Income_CF!BK223*(Cohort_WP!BK221/Cohort_CF!BK221))</f>
        <v/>
      </c>
      <c r="BL221" s="1" t="str">
        <f>IF(Income_CF!BL223="","",(1+'Cost and Benefit Parameters'!$C$17)*Income_CF!BL223*(Cohort_WP!BL221/Cohort_CF!BL221))</f>
        <v/>
      </c>
      <c r="BM221" s="1" t="str">
        <f>IF(Income_CF!BM223="","",(1+'Cost and Benefit Parameters'!$C$17)*Income_CF!BM223*(Cohort_WP!BM221/Cohort_CF!BM221))</f>
        <v/>
      </c>
      <c r="BN221" s="1" t="str">
        <f>IF(Income_CF!BN223="","",(1+'Cost and Benefit Parameters'!$C$17)*Income_CF!BN223*(Cohort_WP!BN221/Cohort_CF!BN221))</f>
        <v/>
      </c>
      <c r="BO221" s="1" t="str">
        <f>IF(Income_CF!BO223="","",(1+'Cost and Benefit Parameters'!$C$17)*Income_CF!BO223*(Cohort_WP!BO221/Cohort_CF!BO221))</f>
        <v/>
      </c>
      <c r="BP221" s="1" t="str">
        <f>IF(Income_CF!BP223="","",(1+'Cost and Benefit Parameters'!$C$17)*Income_CF!BP223*(Cohort_WP!BP221/Cohort_CF!BP221))</f>
        <v/>
      </c>
      <c r="BQ221" s="1" t="str">
        <f>IF(Income_CF!BQ223="","",(1+'Cost and Benefit Parameters'!$C$17)*Income_CF!BQ223*(Cohort_WP!BQ221/Cohort_CF!BQ221))</f>
        <v/>
      </c>
      <c r="BR221" s="1" t="str">
        <f>IF(Income_CF!BR223="","",(1+'Cost and Benefit Parameters'!$C$17)*Income_CF!BR223*(Cohort_WP!BR221/Cohort_CF!BR221))</f>
        <v/>
      </c>
      <c r="BS221" s="1" t="str">
        <f>IF(Income_CF!BS223="","",(1+'Cost and Benefit Parameters'!$C$17)*Income_CF!BS223*(Cohort_WP!BS221/Cohort_CF!BS221))</f>
        <v/>
      </c>
    </row>
    <row r="222" spans="1:72" x14ac:dyDescent="0.55000000000000004">
      <c r="A222" s="642"/>
      <c r="B222" t="s">
        <v>475</v>
      </c>
      <c r="M222" s="1" t="str">
        <f>IF(Income_CF!M224="","",(1+'Cost and Benefit Parameters'!$C$17)*Income_CF!M224*(Cohort_WP!M222/Cohort_CF!M222))</f>
        <v/>
      </c>
      <c r="N222" s="1" t="str">
        <f>IF(Income_CF!N224="","",(1+'Cost and Benefit Parameters'!$C$17)*Income_CF!N224*(Cohort_WP!N222/Cohort_CF!N222))</f>
        <v/>
      </c>
      <c r="O222" s="1" t="str">
        <f>IF(Income_CF!O224="","",(1+'Cost and Benefit Parameters'!$C$17)*Income_CF!O224*(Cohort_WP!O222/Cohort_CF!O222))</f>
        <v/>
      </c>
      <c r="P222" s="1" t="str">
        <f>IF(Income_CF!P224="","",(1+'Cost and Benefit Parameters'!$C$17)*Income_CF!P224*(Cohort_WP!P222/Cohort_CF!P222))</f>
        <v/>
      </c>
      <c r="Q222" s="1" t="str">
        <f>IF(Income_CF!Q224="","",(1+'Cost and Benefit Parameters'!$C$17)*Income_CF!Q224*(Cohort_WP!Q222/Cohort_CF!Q222))</f>
        <v/>
      </c>
      <c r="R222" s="1" t="str">
        <f>IF(Income_CF!R224="","",(1+'Cost and Benefit Parameters'!$C$17)*Income_CF!R224*(Cohort_WP!R222/Cohort_CF!R222))</f>
        <v/>
      </c>
      <c r="S222" s="1" t="str">
        <f>IF(Income_CF!S224="","",(1+'Cost and Benefit Parameters'!$C$17)*Income_CF!S224*(Cohort_WP!S222/Cohort_CF!S222))</f>
        <v/>
      </c>
      <c r="T222" s="1" t="str">
        <f>IF(Income_CF!T224="","",(1+'Cost and Benefit Parameters'!$C$17)*Income_CF!T224*(Cohort_WP!T222/Cohort_CF!T222))</f>
        <v/>
      </c>
      <c r="U222" s="1">
        <f>IF(Income_CF!U224="","",(1+'Cost and Benefit Parameters'!$C$17)*Income_CF!U224*(Cohort_WP!U222/Cohort_CF!U222))</f>
        <v>3180828.8767766231</v>
      </c>
      <c r="V222" s="1">
        <f>IF(Income_CF!V224="","",(1+'Cost and Benefit Parameters'!$C$17)*Income_CF!V224*(Cohort_WP!V222/Cohort_CF!V222))</f>
        <v>3304220.590614602</v>
      </c>
      <c r="W222" s="1">
        <f>IF(Income_CF!W224="","",(1+'Cost and Benefit Parameters'!$C$17)*Income_CF!W224*(Cohort_WP!W222/Cohort_CF!W222))</f>
        <v>3430340.1329455259</v>
      </c>
      <c r="X222" s="1">
        <f>IF(Income_CF!X224="","",(1+'Cost and Benefit Parameters'!$C$17)*Income_CF!X224*(Cohort_WP!X222/Cohort_CF!X222))</f>
        <v>3559137.4373498345</v>
      </c>
      <c r="Y222" s="1">
        <f>IF(Income_CF!Y224="","",(1+'Cost and Benefit Parameters'!$C$17)*Income_CF!Y224*(Cohort_WP!Y222/Cohort_CF!Y222))</f>
        <v>3713136.8253591163</v>
      </c>
      <c r="Z222" s="1">
        <f>IF(Income_CF!Z224="","",(1+'Cost and Benefit Parameters'!$C$17)*Income_CF!Z224*(Cohort_WP!Z222/Cohort_CF!Z222))</f>
        <v>3845623.8024629029</v>
      </c>
      <c r="AA222" s="1">
        <f>IF(Income_CF!AA224="","",(1+'Cost and Benefit Parameters'!$C$17)*Income_CF!AA224*(Cohort_WP!AA222/Cohort_CF!AA222))</f>
        <v>3980449.0093460223</v>
      </c>
      <c r="AB222" s="1">
        <f>IF(Income_CF!AB224="","",(1+'Cost and Benefit Parameters'!$C$17)*Income_CF!AB224*(Cohort_WP!AB222/Cohort_CF!AB222))</f>
        <v>4117529.8459038301</v>
      </c>
      <c r="AC222" s="1">
        <f>IF(Income_CF!AC224="","",(1+'Cost and Benefit Parameters'!$C$17)*Income_CF!AC224*(Cohort_WP!AC222/Cohort_CF!AC222))</f>
        <v>4256776.7133870767</v>
      </c>
      <c r="AD222" s="1">
        <f>IF(Income_CF!AD224="","",(1+'Cost and Benefit Parameters'!$C$17)*Income_CF!AD224*(Cohort_WP!AD222/Cohort_CF!AD222))</f>
        <v>4398092.9920475604</v>
      </c>
      <c r="AE222" s="1">
        <f>IF(Income_CF!AE224="","",(1+'Cost and Benefit Parameters'!$C$17)*Income_CF!AE224*(Cohort_WP!AE222/Cohort_CF!AE222))</f>
        <v>4541375.0394296693</v>
      </c>
      <c r="AF222" s="1">
        <f>IF(Income_CF!AF224="","",(1+'Cost and Benefit Parameters'!$C$17)*Income_CF!AF224*(Cohort_WP!AF222/Cohort_CF!AF222))</f>
        <v>4686512.2100119703</v>
      </c>
      <c r="AG222" s="1">
        <f>IF(Income_CF!AG224="","",(1+'Cost and Benefit Parameters'!$C$17)*Income_CF!AG224*(Cohort_WP!AG222/Cohort_CF!AG222))</f>
        <v>4833386.8968355311</v>
      </c>
      <c r="AH222" s="1">
        <f>IF(Income_CF!AH224="","",(1+'Cost and Benefit Parameters'!$C$17)*Income_CF!AH224*(Cohort_WP!AH222/Cohort_CF!AH222))</f>
        <v>4981874.5956830559</v>
      </c>
      <c r="AI222" s="1">
        <f>IF(Income_CF!AI224="","",(1+'Cost and Benefit Parameters'!$C$17)*Income_CF!AI224*(Cohort_WP!AI222/Cohort_CF!AI222))</f>
        <v>5131843.9922944019</v>
      </c>
      <c r="AJ222" s="1">
        <f>IF(Income_CF!AJ224="","",(1+'Cost and Benefit Parameters'!$C$17)*Income_CF!AJ224*(Cohort_WP!AJ222/Cohort_CF!AJ222))</f>
        <v>5283157.0730220163</v>
      </c>
      <c r="AK222" s="1">
        <f>IF(Income_CF!AK224="","",(1+'Cost and Benefit Parameters'!$C$17)*Income_CF!AK224*(Cohort_WP!AK222/Cohort_CF!AK222))</f>
        <v>5435669.2592414599</v>
      </c>
      <c r="AL222" s="1">
        <f>IF(Income_CF!AL224="","",(1+'Cost and Benefit Parameters'!$C$17)*Income_CF!AL224*(Cohort_WP!AL222/Cohort_CF!AL222))</f>
        <v>5589229.5657416275</v>
      </c>
      <c r="AM222" s="1">
        <f>IF(Income_CF!AM224="","",(1+'Cost and Benefit Parameters'!$C$17)*Income_CF!AM224*(Cohort_WP!AM222/Cohort_CF!AM222))</f>
        <v>5743680.7832228644</v>
      </c>
      <c r="AN222" s="1">
        <f>IF(Income_CF!AN224="","",(1+'Cost and Benefit Parameters'!$C$17)*Income_CF!AN224*(Cohort_WP!AN222/Cohort_CF!AN222))</f>
        <v>5898859.6849330012</v>
      </c>
      <c r="AO222" s="1">
        <f>IF(Income_CF!AO224="","",(1+'Cost and Benefit Parameters'!$C$17)*Income_CF!AO224*(Cohort_WP!AO222/Cohort_CF!AO222))</f>
        <v>6054597.2573689586</v>
      </c>
      <c r="AP222" s="1">
        <f>IF(Income_CF!AP224="","",(1+'Cost and Benefit Parameters'!$C$17)*Income_CF!AP224*(Cohort_WP!AP222/Cohort_CF!AP222))</f>
        <v>6210718.9548675902</v>
      </c>
      <c r="AQ222" s="1">
        <f>IF(Income_CF!AQ224="","",(1+'Cost and Benefit Parameters'!$C$17)*Income_CF!AQ224*(Cohort_WP!AQ222/Cohort_CF!AQ222))</f>
        <v>6367044.9778023083</v>
      </c>
      <c r="AR222" s="1">
        <f>IF(Income_CF!AR224="","",(1+'Cost and Benefit Parameters'!$C$17)*Income_CF!AR224*(Cohort_WP!AR222/Cohort_CF!AR222))</f>
        <v>6523390.5739950771</v>
      </c>
      <c r="AS222" s="1">
        <f>IF(Income_CF!AS224="","",(1+'Cost and Benefit Parameters'!$C$17)*Income_CF!AS224*(Cohort_WP!AS222/Cohort_CF!AS222))</f>
        <v>6679566.362843534</v>
      </c>
      <c r="AT222" s="1">
        <f>IF(Income_CF!AT224="","",(1+'Cost and Benefit Parameters'!$C$17)*Income_CF!AT224*(Cohort_WP!AT222/Cohort_CF!AT222))</f>
        <v>6835378.6815540427</v>
      </c>
      <c r="AU222" s="1">
        <f>IF(Income_CF!AU224="","",(1+'Cost and Benefit Parameters'!$C$17)*Income_CF!AU224*(Cohort_WP!AU222/Cohort_CF!AU222))</f>
        <v>6990629.952762966</v>
      </c>
      <c r="AV222" s="1">
        <f>IF(Income_CF!AV224="","",(1+'Cost and Benefit Parameters'!$C$17)*Income_CF!AV224*(Cohort_WP!AV222/Cohort_CF!AV222))</f>
        <v>7145119.0727190543</v>
      </c>
      <c r="AW222" s="1">
        <f>IF(Income_CF!AW224="","",(1+'Cost and Benefit Parameters'!$C$17)*Income_CF!AW224*(Cohort_WP!AW222/Cohort_CF!AW222))</f>
        <v>7298641.8190942919</v>
      </c>
      <c r="AX222" s="1">
        <f>IF(Income_CF!AX224="","",(1+'Cost and Benefit Parameters'!$C$17)*Income_CF!AX224*(Cohort_WP!AX222/Cohort_CF!AX222))</f>
        <v>7450991.2773845186</v>
      </c>
      <c r="AY222" s="1">
        <f>IF(Income_CF!AY224="","",(1+'Cost and Benefit Parameters'!$C$17)*Income_CF!AY224*(Cohort_WP!AY222/Cohort_CF!AY222))</f>
        <v>7601958.2847602284</v>
      </c>
      <c r="AZ222" s="1">
        <f>IF(Income_CF!AZ224="","",(1+'Cost and Benefit Parameters'!$C$17)*Income_CF!AZ224*(Cohort_WP!AZ222/Cohort_CF!AZ222))</f>
        <v>7751331.8901278488</v>
      </c>
      <c r="BA222" s="1">
        <f>IF(Income_CF!BA224="","",(1+'Cost and Benefit Parameters'!$C$17)*Income_CF!BA224*(Cohort_WP!BA222/Cohort_CF!BA222))</f>
        <v>7898899.8290679371</v>
      </c>
      <c r="BB222" s="1">
        <f>IF(Income_CF!BB224="","",(1+'Cost and Benefit Parameters'!$C$17)*Income_CF!BB224*(Cohort_WP!BB222/Cohort_CF!BB222))</f>
        <v>8044449.0122252805</v>
      </c>
      <c r="BC222" s="1">
        <f>IF(Income_CF!BC224="","",(1+'Cost and Benefit Parameters'!$C$17)*Income_CF!BC224*(Cohort_WP!BC222/Cohort_CF!BC222))</f>
        <v>8187766.0256411862</v>
      </c>
      <c r="BD222" s="1">
        <f>IF(Income_CF!BD224="","",(1+'Cost and Benefit Parameters'!$C$17)*Income_CF!BD224*(Cohort_WP!BD222/Cohort_CF!BD222))</f>
        <v>8328637.6414380958</v>
      </c>
      <c r="BE222" s="1">
        <f>IF(Income_CF!BE224="","",(1+'Cost and Benefit Parameters'!$C$17)*Income_CF!BE224*(Cohort_WP!BE222/Cohort_CF!BE222))</f>
        <v>8466851.3371928204</v>
      </c>
      <c r="BF222" s="1">
        <f>IF(Income_CF!BF224="","",(1+'Cost and Benefit Parameters'!$C$17)*Income_CF!BF224*(Cohort_WP!BF222/Cohort_CF!BF222))</f>
        <v>8602195.8222684991</v>
      </c>
      <c r="BG222" s="1">
        <f>IF(Income_CF!BG224="","",(1+'Cost and Benefit Parameters'!$C$17)*Income_CF!BG224*(Cohort_WP!BG222/Cohort_CF!BG222))</f>
        <v>8734461.5693145394</v>
      </c>
      <c r="BH222" s="1">
        <f>IF(Income_CF!BH224="","",(1+'Cost and Benefit Parameters'!$C$17)*Income_CF!BH224*(Cohort_WP!BH222/Cohort_CF!BH222))</f>
        <v>8863441.3490931187</v>
      </c>
      <c r="BI222" s="1" t="str">
        <f>IF(Income_CF!BI224="","",(1+'Cost and Benefit Parameters'!$C$17)*Income_CF!BI224*(Cohort_WP!BI222/Cohort_CF!BI222))</f>
        <v/>
      </c>
      <c r="BJ222" s="1" t="str">
        <f>IF(Income_CF!BJ224="","",(1+'Cost and Benefit Parameters'!$C$17)*Income_CF!BJ224*(Cohort_WP!BJ222/Cohort_CF!BJ222))</f>
        <v/>
      </c>
      <c r="BK222" s="1" t="str">
        <f>IF(Income_CF!BK224="","",(1+'Cost and Benefit Parameters'!$C$17)*Income_CF!BK224*(Cohort_WP!BK222/Cohort_CF!BK222))</f>
        <v/>
      </c>
      <c r="BL222" s="1" t="str">
        <f>IF(Income_CF!BL224="","",(1+'Cost and Benefit Parameters'!$C$17)*Income_CF!BL224*(Cohort_WP!BL222/Cohort_CF!BL222))</f>
        <v/>
      </c>
      <c r="BM222" s="1" t="str">
        <f>IF(Income_CF!BM224="","",(1+'Cost and Benefit Parameters'!$C$17)*Income_CF!BM224*(Cohort_WP!BM222/Cohort_CF!BM222))</f>
        <v/>
      </c>
      <c r="BN222" s="1" t="str">
        <f>IF(Income_CF!BN224="","",(1+'Cost and Benefit Parameters'!$C$17)*Income_CF!BN224*(Cohort_WP!BN222/Cohort_CF!BN222))</f>
        <v/>
      </c>
      <c r="BO222" s="1" t="str">
        <f>IF(Income_CF!BO224="","",(1+'Cost and Benefit Parameters'!$C$17)*Income_CF!BO224*(Cohort_WP!BO222/Cohort_CF!BO222))</f>
        <v/>
      </c>
      <c r="BP222" s="1" t="str">
        <f>IF(Income_CF!BP224="","",(1+'Cost and Benefit Parameters'!$C$17)*Income_CF!BP224*(Cohort_WP!BP222/Cohort_CF!BP222))</f>
        <v/>
      </c>
      <c r="BQ222" s="1" t="str">
        <f>IF(Income_CF!BQ224="","",(1+'Cost and Benefit Parameters'!$C$17)*Income_CF!BQ224*(Cohort_WP!BQ222/Cohort_CF!BQ222))</f>
        <v/>
      </c>
      <c r="BR222" s="1" t="str">
        <f>IF(Income_CF!BR224="","",(1+'Cost and Benefit Parameters'!$C$17)*Income_CF!BR224*(Cohort_WP!BR222/Cohort_CF!BR222))</f>
        <v/>
      </c>
      <c r="BS222" s="1" t="str">
        <f>IF(Income_CF!BS224="","",(1+'Cost and Benefit Parameters'!$C$17)*Income_CF!BS224*(Cohort_WP!BS222/Cohort_CF!BS222))</f>
        <v/>
      </c>
    </row>
    <row r="223" spans="1:72" x14ac:dyDescent="0.55000000000000004">
      <c r="A223" s="642"/>
      <c r="B223" t="s">
        <v>476</v>
      </c>
      <c r="M223" s="1" t="str">
        <f>IF(Income_CF!M225="","",(1+'Cost and Benefit Parameters'!$C$17)*Income_CF!M225*(Cohort_WP!M223/Cohort_CF!M223))</f>
        <v/>
      </c>
      <c r="N223" s="1" t="str">
        <f>IF(Income_CF!N225="","",(1+'Cost and Benefit Parameters'!$C$17)*Income_CF!N225*(Cohort_WP!N223/Cohort_CF!N223))</f>
        <v/>
      </c>
      <c r="O223" s="1" t="str">
        <f>IF(Income_CF!O225="","",(1+'Cost and Benefit Parameters'!$C$17)*Income_CF!O225*(Cohort_WP!O223/Cohort_CF!O223))</f>
        <v/>
      </c>
      <c r="P223" s="1" t="str">
        <f>IF(Income_CF!P225="","",(1+'Cost and Benefit Parameters'!$C$17)*Income_CF!P225*(Cohort_WP!P223/Cohort_CF!P223))</f>
        <v/>
      </c>
      <c r="Q223" s="1" t="str">
        <f>IF(Income_CF!Q225="","",(1+'Cost and Benefit Parameters'!$C$17)*Income_CF!Q225*(Cohort_WP!Q223/Cohort_CF!Q223))</f>
        <v/>
      </c>
      <c r="R223" s="1" t="str">
        <f>IF(Income_CF!R225="","",(1+'Cost and Benefit Parameters'!$C$17)*Income_CF!R225*(Cohort_WP!R223/Cohort_CF!R223))</f>
        <v/>
      </c>
      <c r="S223" s="1" t="str">
        <f>IF(Income_CF!S225="","",(1+'Cost and Benefit Parameters'!$C$17)*Income_CF!S225*(Cohort_WP!S223/Cohort_CF!S223))</f>
        <v/>
      </c>
      <c r="T223" s="1" t="str">
        <f>IF(Income_CF!T225="","",(1+'Cost and Benefit Parameters'!$C$17)*Income_CF!T225*(Cohort_WP!T223/Cohort_CF!T223))</f>
        <v/>
      </c>
      <c r="U223" s="1" t="str">
        <f>IF(Income_CF!U225="","",(1+'Cost and Benefit Parameters'!$C$17)*Income_CF!U225*(Cohort_WP!U223/Cohort_CF!U223))</f>
        <v/>
      </c>
      <c r="V223" s="1">
        <f>IF(Income_CF!V225="","",(1+'Cost and Benefit Parameters'!$C$17)*Income_CF!V225*(Cohort_WP!V223/Cohort_CF!V223))</f>
        <v>3276253.7430799212</v>
      </c>
      <c r="W223" s="1">
        <f>IF(Income_CF!W225="","",(1+'Cost and Benefit Parameters'!$C$17)*Income_CF!W225*(Cohort_WP!W223/Cohort_CF!W223))</f>
        <v>3403347.2083330406</v>
      </c>
      <c r="X223" s="1">
        <f>IF(Income_CF!X225="","",(1+'Cost and Benefit Parameters'!$C$17)*Income_CF!X225*(Cohort_WP!X223/Cohort_CF!X223))</f>
        <v>3533250.3369338922</v>
      </c>
      <c r="Y223" s="1">
        <f>IF(Income_CF!Y225="","",(1+'Cost and Benefit Parameters'!$C$17)*Income_CF!Y225*(Cohort_WP!Y223/Cohort_CF!Y223))</f>
        <v>3665911.5604703287</v>
      </c>
      <c r="Z223" s="1">
        <f>IF(Income_CF!Z225="","",(1+'Cost and Benefit Parameters'!$C$17)*Income_CF!Z225*(Cohort_WP!Z223/Cohort_CF!Z223))</f>
        <v>3824530.9301198898</v>
      </c>
      <c r="AA223" s="1">
        <f>IF(Income_CF!AA225="","",(1+'Cost and Benefit Parameters'!$C$17)*Income_CF!AA225*(Cohort_WP!AA223/Cohort_CF!AA223))</f>
        <v>3960992.516536789</v>
      </c>
      <c r="AB223" s="1">
        <f>IF(Income_CF!AB225="","",(1+'Cost and Benefit Parameters'!$C$17)*Income_CF!AB225*(Cohort_WP!AB223/Cohort_CF!AB223))</f>
        <v>4099862.4796264037</v>
      </c>
      <c r="AC223" s="1">
        <f>IF(Income_CF!AC225="","",(1+'Cost and Benefit Parameters'!$C$17)*Income_CF!AC225*(Cohort_WP!AC223/Cohort_CF!AC223))</f>
        <v>4241055.741280945</v>
      </c>
      <c r="AD223" s="1">
        <f>IF(Income_CF!AD225="","",(1+'Cost and Benefit Parameters'!$C$17)*Income_CF!AD225*(Cohort_WP!AD223/Cohort_CF!AD223))</f>
        <v>4384480.0147886872</v>
      </c>
      <c r="AE223" s="1">
        <f>IF(Income_CF!AE225="","",(1+'Cost and Benefit Parameters'!$C$17)*Income_CF!AE225*(Cohort_WP!AE223/Cohort_CF!AE223))</f>
        <v>4530035.7818089863</v>
      </c>
      <c r="AF223" s="1">
        <f>IF(Income_CF!AF225="","",(1+'Cost and Benefit Parameters'!$C$17)*Income_CF!AF225*(Cohort_WP!AF223/Cohort_CF!AF223))</f>
        <v>4677616.2906125598</v>
      </c>
      <c r="AG223" s="1">
        <f>IF(Income_CF!AG225="","",(1+'Cost and Benefit Parameters'!$C$17)*Income_CF!AG225*(Cohort_WP!AG223/Cohort_CF!AG223))</f>
        <v>4827107.5763123287</v>
      </c>
      <c r="AH223" s="1">
        <f>IF(Income_CF!AH225="","",(1+'Cost and Benefit Parameters'!$C$17)*Income_CF!AH225*(Cohort_WP!AH223/Cohort_CF!AH223))</f>
        <v>4978388.5037405966</v>
      </c>
      <c r="AI223" s="1">
        <f>IF(Income_CF!AI225="","",(1+'Cost and Benefit Parameters'!$C$17)*Income_CF!AI225*(Cohort_WP!AI223/Cohort_CF!AI223))</f>
        <v>5131330.8335535461</v>
      </c>
      <c r="AJ223" s="1">
        <f>IF(Income_CF!AJ225="","",(1+'Cost and Benefit Parameters'!$C$17)*Income_CF!AJ225*(Cohort_WP!AJ223/Cohort_CF!AJ223))</f>
        <v>5285799.312063233</v>
      </c>
      <c r="AK223" s="1">
        <f>IF(Income_CF!AK225="","",(1+'Cost and Benefit Parameters'!$C$17)*Income_CF!AK225*(Cohort_WP!AK223/Cohort_CF!AK223))</f>
        <v>5441651.785212677</v>
      </c>
      <c r="AL223" s="1">
        <f>IF(Income_CF!AL225="","",(1+'Cost and Benefit Parameters'!$C$17)*Income_CF!AL225*(Cohort_WP!AL223/Cohort_CF!AL223))</f>
        <v>5598739.3370187012</v>
      </c>
      <c r="AM223" s="1">
        <f>IF(Income_CF!AM225="","",(1+'Cost and Benefit Parameters'!$C$17)*Income_CF!AM225*(Cohort_WP!AM223/Cohort_CF!AM223))</f>
        <v>5756906.452713876</v>
      </c>
      <c r="AN223" s="1">
        <f>IF(Income_CF!AN225="","",(1+'Cost and Benefit Parameters'!$C$17)*Income_CF!AN225*(Cohort_WP!AN223/Cohort_CF!AN223))</f>
        <v>5915991.2067195494</v>
      </c>
      <c r="AO223" s="1">
        <f>IF(Income_CF!AO225="","",(1+'Cost and Benefit Parameters'!$C$17)*Income_CF!AO225*(Cohort_WP!AO223/Cohort_CF!AO223))</f>
        <v>6075825.4754809914</v>
      </c>
      <c r="AP223" s="1">
        <f>IF(Income_CF!AP225="","",(1+'Cost and Benefit Parameters'!$C$17)*Income_CF!AP225*(Cohort_WP!AP223/Cohort_CF!AP223))</f>
        <v>6236235.175090028</v>
      </c>
      <c r="AQ223" s="1">
        <f>IF(Income_CF!AQ225="","",(1+'Cost and Benefit Parameters'!$C$17)*Income_CF!AQ225*(Cohort_WP!AQ223/Cohort_CF!AQ223))</f>
        <v>6397040.5235136189</v>
      </c>
      <c r="AR223" s="1">
        <f>IF(Income_CF!AR225="","",(1+'Cost and Benefit Parameters'!$C$17)*Income_CF!AR225*(Cohort_WP!AR223/Cohort_CF!AR223))</f>
        <v>6558056.3271363778</v>
      </c>
      <c r="AS223" s="1">
        <f>IF(Income_CF!AS225="","",(1+'Cost and Benefit Parameters'!$C$17)*Income_CF!AS225*(Cohort_WP!AS223/Cohort_CF!AS223))</f>
        <v>6719092.2912149308</v>
      </c>
      <c r="AT223" s="1">
        <f>IF(Income_CF!AT225="","",(1+'Cost and Benefit Parameters'!$C$17)*Income_CF!AT225*(Cohort_WP!AT223/Cohort_CF!AT223))</f>
        <v>6879953.3537288364</v>
      </c>
      <c r="AU223" s="1">
        <f>IF(Income_CF!AU225="","",(1+'Cost and Benefit Parameters'!$C$17)*Income_CF!AU225*(Cohort_WP!AU223/Cohort_CF!AU223))</f>
        <v>7040440.0420006653</v>
      </c>
      <c r="AV223" s="1">
        <f>IF(Income_CF!AV225="","",(1+'Cost and Benefit Parameters'!$C$17)*Income_CF!AV225*(Cohort_WP!AV223/Cohort_CF!AV223))</f>
        <v>7200348.8513458548</v>
      </c>
      <c r="AW223" s="1">
        <f>IF(Income_CF!AW225="","",(1+'Cost and Benefit Parameters'!$C$17)*Income_CF!AW225*(Cohort_WP!AW223/Cohort_CF!AW223))</f>
        <v>7359472.6449006256</v>
      </c>
      <c r="AX223" s="1">
        <f>IF(Income_CF!AX225="","",(1+'Cost and Benefit Parameters'!$C$17)*Income_CF!AX225*(Cohort_WP!AX223/Cohort_CF!AX223))</f>
        <v>7517601.0736671202</v>
      </c>
      <c r="AY223" s="1">
        <f>IF(Income_CF!AY225="","",(1+'Cost and Benefit Parameters'!$C$17)*Income_CF!AY225*(Cohort_WP!AY223/Cohort_CF!AY223))</f>
        <v>7674521.015706053</v>
      </c>
      <c r="AZ223" s="1">
        <f>IF(Income_CF!AZ225="","",(1+'Cost and Benefit Parameters'!$C$17)*Income_CF!AZ225*(Cohort_WP!AZ223/Cohort_CF!AZ223))</f>
        <v>7830017.0333030364</v>
      </c>
      <c r="BA223" s="1">
        <f>IF(Income_CF!BA225="","",(1+'Cost and Benefit Parameters'!$C$17)*Income_CF!BA225*(Cohort_WP!BA223/Cohort_CF!BA223))</f>
        <v>7983871.8468316859</v>
      </c>
      <c r="BB223" s="1">
        <f>IF(Income_CF!BB225="","",(1+'Cost and Benefit Parameters'!$C$17)*Income_CF!BB225*(Cohort_WP!BB223/Cohort_CF!BB223))</f>
        <v>8135866.8239399754</v>
      </c>
      <c r="BC223" s="1">
        <f>IF(Income_CF!BC225="","",(1+'Cost and Benefit Parameters'!$C$17)*Income_CF!BC225*(Cohort_WP!BC223/Cohort_CF!BC223))</f>
        <v>8285782.4825920379</v>
      </c>
      <c r="BD223" s="1">
        <f>IF(Income_CF!BD225="","",(1+'Cost and Benefit Parameters'!$C$17)*Income_CF!BD225*(Cohort_WP!BD223/Cohort_CF!BD223))</f>
        <v>8433399.0064104237</v>
      </c>
      <c r="BE223" s="1">
        <f>IF(Income_CF!BE225="","",(1+'Cost and Benefit Parameters'!$C$17)*Income_CF!BE225*(Cohort_WP!BE223/Cohort_CF!BE223))</f>
        <v>8578496.7706812378</v>
      </c>
      <c r="BF223" s="1">
        <f>IF(Income_CF!BF225="","",(1+'Cost and Benefit Parameters'!$C$17)*Income_CF!BF225*(Cohort_WP!BF223/Cohort_CF!BF223))</f>
        <v>8720856.8773086052</v>
      </c>
      <c r="BG223" s="1">
        <f>IF(Income_CF!BG225="","",(1+'Cost and Benefit Parameters'!$C$17)*Income_CF!BG225*(Cohort_WP!BG223/Cohort_CF!BG223))</f>
        <v>8860261.6969365515</v>
      </c>
      <c r="BH223" s="1">
        <f>IF(Income_CF!BH225="","",(1+'Cost and Benefit Parameters'!$C$17)*Income_CF!BH225*(Cohort_WP!BH223/Cohort_CF!BH223))</f>
        <v>8996495.4163939767</v>
      </c>
      <c r="BI223" s="1">
        <f>IF(Income_CF!BI225="","",(1+'Cost and Benefit Parameters'!$C$17)*Income_CF!BI225*(Cohort_WP!BI223/Cohort_CF!BI223))</f>
        <v>9129344.5895659141</v>
      </c>
      <c r="BJ223" s="1" t="str">
        <f>IF(Income_CF!BJ225="","",(1+'Cost and Benefit Parameters'!$C$17)*Income_CF!BJ225*(Cohort_WP!BJ223/Cohort_CF!BJ223))</f>
        <v/>
      </c>
      <c r="BK223" s="1" t="str">
        <f>IF(Income_CF!BK225="","",(1+'Cost and Benefit Parameters'!$C$17)*Income_CF!BK225*(Cohort_WP!BK223/Cohort_CF!BK223))</f>
        <v/>
      </c>
      <c r="BL223" s="1" t="str">
        <f>IF(Income_CF!BL225="","",(1+'Cost and Benefit Parameters'!$C$17)*Income_CF!BL225*(Cohort_WP!BL223/Cohort_CF!BL223))</f>
        <v/>
      </c>
      <c r="BM223" s="1" t="str">
        <f>IF(Income_CF!BM225="","",(1+'Cost and Benefit Parameters'!$C$17)*Income_CF!BM225*(Cohort_WP!BM223/Cohort_CF!BM223))</f>
        <v/>
      </c>
      <c r="BN223" s="1" t="str">
        <f>IF(Income_CF!BN225="","",(1+'Cost and Benefit Parameters'!$C$17)*Income_CF!BN225*(Cohort_WP!BN223/Cohort_CF!BN223))</f>
        <v/>
      </c>
      <c r="BO223" s="1" t="str">
        <f>IF(Income_CF!BO225="","",(1+'Cost and Benefit Parameters'!$C$17)*Income_CF!BO225*(Cohort_WP!BO223/Cohort_CF!BO223))</f>
        <v/>
      </c>
      <c r="BP223" s="1" t="str">
        <f>IF(Income_CF!BP225="","",(1+'Cost and Benefit Parameters'!$C$17)*Income_CF!BP225*(Cohort_WP!BP223/Cohort_CF!BP223))</f>
        <v/>
      </c>
      <c r="BQ223" s="1" t="str">
        <f>IF(Income_CF!BQ225="","",(1+'Cost and Benefit Parameters'!$C$17)*Income_CF!BQ225*(Cohort_WP!BQ223/Cohort_CF!BQ223))</f>
        <v/>
      </c>
      <c r="BR223" s="1" t="str">
        <f>IF(Income_CF!BR225="","",(1+'Cost and Benefit Parameters'!$C$17)*Income_CF!BR225*(Cohort_WP!BR223/Cohort_CF!BR223))</f>
        <v/>
      </c>
      <c r="BS223" s="1" t="str">
        <f>IF(Income_CF!BS225="","",(1+'Cost and Benefit Parameters'!$C$17)*Income_CF!BS225*(Cohort_WP!BS223/Cohort_CF!BS223))</f>
        <v/>
      </c>
    </row>
    <row r="224" spans="1:72" x14ac:dyDescent="0.55000000000000004">
      <c r="A224" s="642"/>
      <c r="B224" t="s">
        <v>477</v>
      </c>
      <c r="M224" s="1" t="str">
        <f>IF(Income_CF!M226="","",(1+'Cost and Benefit Parameters'!$C$17)*Income_CF!M226*(Cohort_WP!M224/Cohort_CF!M224))</f>
        <v/>
      </c>
      <c r="N224" s="1" t="str">
        <f>IF(Income_CF!N226="","",(1+'Cost and Benefit Parameters'!$C$17)*Income_CF!N226*(Cohort_WP!N224/Cohort_CF!N224))</f>
        <v/>
      </c>
      <c r="O224" s="1" t="str">
        <f>IF(Income_CF!O226="","",(1+'Cost and Benefit Parameters'!$C$17)*Income_CF!O226*(Cohort_WP!O224/Cohort_CF!O224))</f>
        <v/>
      </c>
      <c r="P224" s="1" t="str">
        <f>IF(Income_CF!P226="","",(1+'Cost and Benefit Parameters'!$C$17)*Income_CF!P226*(Cohort_WP!P224/Cohort_CF!P224))</f>
        <v/>
      </c>
      <c r="Q224" s="1" t="str">
        <f>IF(Income_CF!Q226="","",(1+'Cost and Benefit Parameters'!$C$17)*Income_CF!Q226*(Cohort_WP!Q224/Cohort_CF!Q224))</f>
        <v/>
      </c>
      <c r="R224" s="1" t="str">
        <f>IF(Income_CF!R226="","",(1+'Cost and Benefit Parameters'!$C$17)*Income_CF!R226*(Cohort_WP!R224/Cohort_CF!R224))</f>
        <v/>
      </c>
      <c r="S224" s="1" t="str">
        <f>IF(Income_CF!S226="","",(1+'Cost and Benefit Parameters'!$C$17)*Income_CF!S226*(Cohort_WP!S224/Cohort_CF!S224))</f>
        <v/>
      </c>
      <c r="T224" s="1" t="str">
        <f>IF(Income_CF!T226="","",(1+'Cost and Benefit Parameters'!$C$17)*Income_CF!T226*(Cohort_WP!T224/Cohort_CF!T224))</f>
        <v/>
      </c>
      <c r="U224" s="1" t="str">
        <f>IF(Income_CF!U226="","",(1+'Cost and Benefit Parameters'!$C$17)*Income_CF!U226*(Cohort_WP!U224/Cohort_CF!U224))</f>
        <v/>
      </c>
      <c r="V224" s="1" t="str">
        <f>IF(Income_CF!V226="","",(1+'Cost and Benefit Parameters'!$C$17)*Income_CF!V226*(Cohort_WP!V224/Cohort_CF!V224))</f>
        <v/>
      </c>
      <c r="W224" s="1">
        <f>IF(Income_CF!W226="","",(1+'Cost and Benefit Parameters'!$C$17)*Income_CF!W226*(Cohort_WP!W224/Cohort_CF!W224))</f>
        <v>3374541.3553723181</v>
      </c>
      <c r="X224" s="1">
        <f>IF(Income_CF!X226="","",(1+'Cost and Benefit Parameters'!$C$17)*Income_CF!X226*(Cohort_WP!X224/Cohort_CF!X224))</f>
        <v>3505447.6245830315</v>
      </c>
      <c r="Y224" s="1">
        <f>IF(Income_CF!Y226="","",(1+'Cost and Benefit Parameters'!$C$17)*Income_CF!Y226*(Cohort_WP!Y224/Cohort_CF!Y224))</f>
        <v>3639247.8470419091</v>
      </c>
      <c r="Z224" s="1">
        <f>IF(Income_CF!Z226="","",(1+'Cost and Benefit Parameters'!$C$17)*Income_CF!Z226*(Cohort_WP!Z224/Cohort_CF!Z224))</f>
        <v>3775888.9072844386</v>
      </c>
      <c r="AA224" s="1">
        <f>IF(Income_CF!AA226="","",(1+'Cost and Benefit Parameters'!$C$17)*Income_CF!AA226*(Cohort_WP!AA224/Cohort_CF!AA224))</f>
        <v>3939266.8580234861</v>
      </c>
      <c r="AB224" s="1">
        <f>IF(Income_CF!AB226="","",(1+'Cost and Benefit Parameters'!$C$17)*Income_CF!AB226*(Cohort_WP!AB224/Cohort_CF!AB224))</f>
        <v>4079822.2920328937</v>
      </c>
      <c r="AC224" s="1">
        <f>IF(Income_CF!AC226="","",(1+'Cost and Benefit Parameters'!$C$17)*Income_CF!AC226*(Cohort_WP!AC224/Cohort_CF!AC224))</f>
        <v>4222858.3540151957</v>
      </c>
      <c r="AD224" s="1">
        <f>IF(Income_CF!AD226="","",(1+'Cost and Benefit Parameters'!$C$17)*Income_CF!AD226*(Cohort_WP!AD224/Cohort_CF!AD224))</f>
        <v>4368287.4135193732</v>
      </c>
      <c r="AE224" s="1">
        <f>IF(Income_CF!AE226="","",(1+'Cost and Benefit Parameters'!$C$17)*Income_CF!AE226*(Cohort_WP!AE224/Cohort_CF!AE224))</f>
        <v>4516014.4152323483</v>
      </c>
      <c r="AF224" s="1">
        <f>IF(Income_CF!AF226="","",(1+'Cost and Benefit Parameters'!$C$17)*Income_CF!AF226*(Cohort_WP!AF224/Cohort_CF!AF224))</f>
        <v>4665936.8552632574</v>
      </c>
      <c r="AG224" s="1">
        <f>IF(Income_CF!AG226="","",(1+'Cost and Benefit Parameters'!$C$17)*Income_CF!AG226*(Cohort_WP!AG224/Cohort_CF!AG224))</f>
        <v>4817944.7793309372</v>
      </c>
      <c r="AH224" s="1">
        <f>IF(Income_CF!AH226="","",(1+'Cost and Benefit Parameters'!$C$17)*Income_CF!AH226*(Cohort_WP!AH224/Cohort_CF!AH224))</f>
        <v>4971920.8036016989</v>
      </c>
      <c r="AI224" s="1">
        <f>IF(Income_CF!AI226="","",(1+'Cost and Benefit Parameters'!$C$17)*Income_CF!AI226*(Cohort_WP!AI224/Cohort_CF!AI224))</f>
        <v>5127740.1588528147</v>
      </c>
      <c r="AJ224" s="1">
        <f>IF(Income_CF!AJ226="","",(1+'Cost and Benefit Parameters'!$C$17)*Income_CF!AJ226*(Cohort_WP!AJ224/Cohort_CF!AJ224))</f>
        <v>5285270.7585601527</v>
      </c>
      <c r="AK224" s="1">
        <f>IF(Income_CF!AK226="","",(1+'Cost and Benefit Parameters'!$C$17)*Income_CF!AK226*(Cohort_WP!AK224/Cohort_CF!AK224))</f>
        <v>5444373.2914251313</v>
      </c>
      <c r="AL224" s="1">
        <f>IF(Income_CF!AL226="","",(1+'Cost and Benefit Parameters'!$C$17)*Income_CF!AL226*(Cohort_WP!AL224/Cohort_CF!AL224))</f>
        <v>5604901.3387690559</v>
      </c>
      <c r="AM224" s="1">
        <f>IF(Income_CF!AM226="","",(1+'Cost and Benefit Parameters'!$C$17)*Income_CF!AM226*(Cohort_WP!AM224/Cohort_CF!AM224))</f>
        <v>5766701.5171292638</v>
      </c>
      <c r="AN224" s="1">
        <f>IF(Income_CF!AN226="","",(1+'Cost and Benefit Parameters'!$C$17)*Income_CF!AN226*(Cohort_WP!AN224/Cohort_CF!AN224))</f>
        <v>5929613.6462952923</v>
      </c>
      <c r="AO224" s="1">
        <f>IF(Income_CF!AO226="","",(1+'Cost and Benefit Parameters'!$C$17)*Income_CF!AO226*(Cohort_WP!AO224/Cohort_CF!AO224))</f>
        <v>6093470.9429211365</v>
      </c>
      <c r="AP224" s="1">
        <f>IF(Income_CF!AP226="","",(1+'Cost and Benefit Parameters'!$C$17)*Income_CF!AP226*(Cohort_WP!AP224/Cohort_CF!AP224))</f>
        <v>6258100.2397454213</v>
      </c>
      <c r="AQ224" s="1">
        <f>IF(Income_CF!AQ226="","",(1+'Cost and Benefit Parameters'!$C$17)*Income_CF!AQ226*(Cohort_WP!AQ224/Cohort_CF!AQ224))</f>
        <v>6423322.2303427262</v>
      </c>
      <c r="AR224" s="1">
        <f>IF(Income_CF!AR226="","",(1+'Cost and Benefit Parameters'!$C$17)*Income_CF!AR226*(Cohort_WP!AR224/Cohort_CF!AR224))</f>
        <v>6588951.7392190257</v>
      </c>
      <c r="AS224" s="1">
        <f>IF(Income_CF!AS226="","",(1+'Cost and Benefit Parameters'!$C$17)*Income_CF!AS226*(Cohort_WP!AS224/Cohort_CF!AS224))</f>
        <v>6754798.0169504695</v>
      </c>
      <c r="AT224" s="1">
        <f>IF(Income_CF!AT226="","",(1+'Cost and Benefit Parameters'!$C$17)*Income_CF!AT226*(Cohort_WP!AT224/Cohort_CF!AT224))</f>
        <v>6920665.059951378</v>
      </c>
      <c r="AU224" s="1">
        <f>IF(Income_CF!AU226="","",(1+'Cost and Benefit Parameters'!$C$17)*Income_CF!AU226*(Cohort_WP!AU224/Cohort_CF!AU224))</f>
        <v>7086351.9543407029</v>
      </c>
      <c r="AV224" s="1">
        <f>IF(Income_CF!AV226="","",(1+'Cost and Benefit Parameters'!$C$17)*Income_CF!AV226*(Cohort_WP!AV224/Cohort_CF!AV224))</f>
        <v>7251653.2432606854</v>
      </c>
      <c r="AW224" s="1">
        <f>IF(Income_CF!AW226="","",(1+'Cost and Benefit Parameters'!$C$17)*Income_CF!AW226*(Cohort_WP!AW224/Cohort_CF!AW224))</f>
        <v>7416359.3168862304</v>
      </c>
      <c r="AX224" s="1">
        <f>IF(Income_CF!AX226="","",(1+'Cost and Benefit Parameters'!$C$17)*Income_CF!AX226*(Cohort_WP!AX224/Cohort_CF!AX224))</f>
        <v>7580256.8242476434</v>
      </c>
      <c r="AY224" s="1">
        <f>IF(Income_CF!AY226="","",(1+'Cost and Benefit Parameters'!$C$17)*Income_CF!AY226*(Cohort_WP!AY224/Cohort_CF!AY224))</f>
        <v>7743129.1058771331</v>
      </c>
      <c r="AZ224" s="1">
        <f>IF(Income_CF!AZ226="","",(1+'Cost and Benefit Parameters'!$C$17)*Income_CF!AZ226*(Cohort_WP!AZ224/Cohort_CF!AZ224))</f>
        <v>7904756.6461772341</v>
      </c>
      <c r="BA224" s="1">
        <f>IF(Income_CF!BA226="","",(1+'Cost and Benefit Parameters'!$C$17)*Income_CF!BA226*(Cohort_WP!BA224/Cohort_CF!BA224))</f>
        <v>8064917.5443021273</v>
      </c>
      <c r="BB224" s="1">
        <f>IF(Income_CF!BB226="","",(1+'Cost and Benefit Parameters'!$C$17)*Income_CF!BB226*(Cohort_WP!BB224/Cohort_CF!BB224))</f>
        <v>8223388.0022366364</v>
      </c>
      <c r="BC224" s="1">
        <f>IF(Income_CF!BC226="","",(1+'Cost and Benefit Parameters'!$C$17)*Income_CF!BC226*(Cohort_WP!BC224/Cohort_CF!BC224))</f>
        <v>8379942.8286581738</v>
      </c>
      <c r="BD224" s="1">
        <f>IF(Income_CF!BD226="","",(1+'Cost and Benefit Parameters'!$C$17)*Income_CF!BD226*(Cohort_WP!BD224/Cohort_CF!BD224))</f>
        <v>8534355.9570697993</v>
      </c>
      <c r="BE224" s="1">
        <f>IF(Income_CF!BE226="","",(1+'Cost and Benefit Parameters'!$C$17)*Income_CF!BE226*(Cohort_WP!BE224/Cohort_CF!BE224))</f>
        <v>8686400.976602735</v>
      </c>
      <c r="BF224" s="1">
        <f>IF(Income_CF!BF226="","",(1+'Cost and Benefit Parameters'!$C$17)*Income_CF!BF226*(Cohort_WP!BF224/Cohort_CF!BF224))</f>
        <v>8835851.6738016754</v>
      </c>
      <c r="BG224" s="1">
        <f>IF(Income_CF!BG226="","",(1+'Cost and Benefit Parameters'!$C$17)*Income_CF!BG226*(Cohort_WP!BG224/Cohort_CF!BG224))</f>
        <v>8982482.5836278629</v>
      </c>
      <c r="BH224" s="1">
        <f>IF(Income_CF!BH226="","",(1+'Cost and Benefit Parameters'!$C$17)*Income_CF!BH226*(Cohort_WP!BH224/Cohort_CF!BH224))</f>
        <v>9126069.5478446484</v>
      </c>
      <c r="BI224" s="1">
        <f>IF(Income_CF!BI226="","",(1+'Cost and Benefit Parameters'!$C$17)*Income_CF!BI226*(Cohort_WP!BI224/Cohort_CF!BI224))</f>
        <v>9266390.2788857967</v>
      </c>
      <c r="BJ224" s="1">
        <f>IF(Income_CF!BJ226="","",(1+'Cost and Benefit Parameters'!$C$17)*Income_CF!BJ226*(Cohort_WP!BJ224/Cohort_CF!BJ224))</f>
        <v>9403224.9272528905</v>
      </c>
      <c r="BK224" s="1" t="str">
        <f>IF(Income_CF!BK226="","",(1+'Cost and Benefit Parameters'!$C$17)*Income_CF!BK226*(Cohort_WP!BK224/Cohort_CF!BK224))</f>
        <v/>
      </c>
      <c r="BL224" s="1" t="str">
        <f>IF(Income_CF!BL226="","",(1+'Cost and Benefit Parameters'!$C$17)*Income_CF!BL226*(Cohort_WP!BL224/Cohort_CF!BL224))</f>
        <v/>
      </c>
      <c r="BM224" s="1" t="str">
        <f>IF(Income_CF!BM226="","",(1+'Cost and Benefit Parameters'!$C$17)*Income_CF!BM226*(Cohort_WP!BM224/Cohort_CF!BM224))</f>
        <v/>
      </c>
      <c r="BN224" s="1" t="str">
        <f>IF(Income_CF!BN226="","",(1+'Cost and Benefit Parameters'!$C$17)*Income_CF!BN226*(Cohort_WP!BN224/Cohort_CF!BN224))</f>
        <v/>
      </c>
      <c r="BO224" s="1" t="str">
        <f>IF(Income_CF!BO226="","",(1+'Cost and Benefit Parameters'!$C$17)*Income_CF!BO226*(Cohort_WP!BO224/Cohort_CF!BO224))</f>
        <v/>
      </c>
      <c r="BP224" s="1" t="str">
        <f>IF(Income_CF!BP226="","",(1+'Cost and Benefit Parameters'!$C$17)*Income_CF!BP226*(Cohort_WP!BP224/Cohort_CF!BP224))</f>
        <v/>
      </c>
      <c r="BQ224" s="1" t="str">
        <f>IF(Income_CF!BQ226="","",(1+'Cost and Benefit Parameters'!$C$17)*Income_CF!BQ226*(Cohort_WP!BQ224/Cohort_CF!BQ224))</f>
        <v/>
      </c>
      <c r="BR224" s="1" t="str">
        <f>IF(Income_CF!BR226="","",(1+'Cost and Benefit Parameters'!$C$17)*Income_CF!BR226*(Cohort_WP!BR224/Cohort_CF!BR224))</f>
        <v/>
      </c>
      <c r="BS224" s="1" t="str">
        <f>IF(Income_CF!BS226="","",(1+'Cost and Benefit Parameters'!$C$17)*Income_CF!BS226*(Cohort_WP!BS224/Cohort_CF!BS224))</f>
        <v/>
      </c>
    </row>
    <row r="225" spans="1:73" x14ac:dyDescent="0.55000000000000004">
      <c r="A225" s="642"/>
      <c r="B225" t="s">
        <v>478</v>
      </c>
      <c r="M225" s="1" t="str">
        <f>IF(Income_CF!M227="","",(1+'Cost and Benefit Parameters'!$C$17)*Income_CF!M227*(Cohort_WP!M225/Cohort_CF!M225))</f>
        <v/>
      </c>
      <c r="N225" s="1" t="str">
        <f>IF(Income_CF!N227="","",(1+'Cost and Benefit Parameters'!$C$17)*Income_CF!N227*(Cohort_WP!N225/Cohort_CF!N225))</f>
        <v/>
      </c>
      <c r="O225" s="1" t="str">
        <f>IF(Income_CF!O227="","",(1+'Cost and Benefit Parameters'!$C$17)*Income_CF!O227*(Cohort_WP!O225/Cohort_CF!O225))</f>
        <v/>
      </c>
      <c r="P225" s="1" t="str">
        <f>IF(Income_CF!P227="","",(1+'Cost and Benefit Parameters'!$C$17)*Income_CF!P227*(Cohort_WP!P225/Cohort_CF!P225))</f>
        <v/>
      </c>
      <c r="Q225" s="1" t="str">
        <f>IF(Income_CF!Q227="","",(1+'Cost and Benefit Parameters'!$C$17)*Income_CF!Q227*(Cohort_WP!Q225/Cohort_CF!Q225))</f>
        <v/>
      </c>
      <c r="R225" s="1" t="str">
        <f>IF(Income_CF!R227="","",(1+'Cost and Benefit Parameters'!$C$17)*Income_CF!R227*(Cohort_WP!R225/Cohort_CF!R225))</f>
        <v/>
      </c>
      <c r="S225" s="1" t="str">
        <f>IF(Income_CF!S227="","",(1+'Cost and Benefit Parameters'!$C$17)*Income_CF!S227*(Cohort_WP!S225/Cohort_CF!S225))</f>
        <v/>
      </c>
      <c r="T225" s="1" t="str">
        <f>IF(Income_CF!T227="","",(1+'Cost and Benefit Parameters'!$C$17)*Income_CF!T227*(Cohort_WP!T225/Cohort_CF!T225))</f>
        <v/>
      </c>
      <c r="U225" s="1" t="str">
        <f>IF(Income_CF!U227="","",(1+'Cost and Benefit Parameters'!$C$17)*Income_CF!U227*(Cohort_WP!U225/Cohort_CF!U225))</f>
        <v/>
      </c>
      <c r="V225" s="1" t="str">
        <f>IF(Income_CF!V227="","",(1+'Cost and Benefit Parameters'!$C$17)*Income_CF!V227*(Cohort_WP!V225/Cohort_CF!V225))</f>
        <v/>
      </c>
      <c r="W225" s="1" t="str">
        <f>IF(Income_CF!W227="","",(1+'Cost and Benefit Parameters'!$C$17)*Income_CF!W227*(Cohort_WP!W225/Cohort_CF!W225))</f>
        <v/>
      </c>
      <c r="X225" s="1">
        <f>IF(Income_CF!X227="","",(1+'Cost and Benefit Parameters'!$C$17)*Income_CF!X227*(Cohort_WP!X225/Cohort_CF!X225))</f>
        <v>3475777.5960334884</v>
      </c>
      <c r="Y225" s="1">
        <f>IF(Income_CF!Y227="","",(1+'Cost and Benefit Parameters'!$C$17)*Income_CF!Y227*(Cohort_WP!Y225/Cohort_CF!Y225))</f>
        <v>3610611.0533205224</v>
      </c>
      <c r="Z225" s="1">
        <f>IF(Income_CF!Z227="","",(1+'Cost and Benefit Parameters'!$C$17)*Income_CF!Z227*(Cohort_WP!Z225/Cohort_CF!Z225))</f>
        <v>3748425.2824531659</v>
      </c>
      <c r="AA225" s="1">
        <f>IF(Income_CF!AA227="","",(1+'Cost and Benefit Parameters'!$C$17)*Income_CF!AA227*(Cohort_WP!AA225/Cohort_CF!AA225))</f>
        <v>3889165.574502972</v>
      </c>
      <c r="AB225" s="1">
        <f>IF(Income_CF!AB227="","",(1+'Cost and Benefit Parameters'!$C$17)*Income_CF!AB227*(Cohort_WP!AB225/Cohort_CF!AB225))</f>
        <v>4057444.863764191</v>
      </c>
      <c r="AC225" s="1">
        <f>IF(Income_CF!AC227="","",(1+'Cost and Benefit Parameters'!$C$17)*Income_CF!AC227*(Cohort_WP!AC225/Cohort_CF!AC225))</f>
        <v>4202216.9607938807</v>
      </c>
      <c r="AD225" s="1">
        <f>IF(Income_CF!AD227="","",(1+'Cost and Benefit Parameters'!$C$17)*Income_CF!AD227*(Cohort_WP!AD225/Cohort_CF!AD225))</f>
        <v>4349544.1046356503</v>
      </c>
      <c r="AE225" s="1">
        <f>IF(Income_CF!AE227="","",(1+'Cost and Benefit Parameters'!$C$17)*Income_CF!AE227*(Cohort_WP!AE225/Cohort_CF!AE225))</f>
        <v>4499336.0359249543</v>
      </c>
      <c r="AF225" s="1">
        <f>IF(Income_CF!AF227="","",(1+'Cost and Benefit Parameters'!$C$17)*Income_CF!AF227*(Cohort_WP!AF225/Cohort_CF!AF225))</f>
        <v>4651494.8476893194</v>
      </c>
      <c r="AG225" s="1">
        <f>IF(Income_CF!AG227="","",(1+'Cost and Benefit Parameters'!$C$17)*Income_CF!AG227*(Cohort_WP!AG225/Cohort_CF!AG225))</f>
        <v>4805914.9609211544</v>
      </c>
      <c r="AH225" s="1">
        <f>IF(Income_CF!AH227="","",(1+'Cost and Benefit Parameters'!$C$17)*Income_CF!AH227*(Cohort_WP!AH225/Cohort_CF!AH225))</f>
        <v>4962483.122710865</v>
      </c>
      <c r="AI225" s="1">
        <f>IF(Income_CF!AI227="","",(1+'Cost and Benefit Parameters'!$C$17)*Income_CF!AI227*(Cohort_WP!AI225/Cohort_CF!AI225))</f>
        <v>5121078.427709749</v>
      </c>
      <c r="AJ225" s="1">
        <f>IF(Income_CF!AJ227="","",(1+'Cost and Benefit Parameters'!$C$17)*Income_CF!AJ227*(Cohort_WP!AJ225/Cohort_CF!AJ225))</f>
        <v>5281572.363618399</v>
      </c>
      <c r="AK225" s="1">
        <f>IF(Income_CF!AK227="","",(1+'Cost and Benefit Parameters'!$C$17)*Income_CF!AK227*(Cohort_WP!AK225/Cohort_CF!AK225))</f>
        <v>5443828.881316958</v>
      </c>
      <c r="AL225" s="1">
        <f>IF(Income_CF!AL227="","",(1+'Cost and Benefit Parameters'!$C$17)*Income_CF!AL227*(Cohort_WP!AL225/Cohort_CF!AL225))</f>
        <v>5607704.4901678842</v>
      </c>
      <c r="AM225" s="1">
        <f>IF(Income_CF!AM227="","",(1+'Cost and Benefit Parameters'!$C$17)*Income_CF!AM227*(Cohort_WP!AM225/Cohort_CF!AM225))</f>
        <v>5773048.3789321287</v>
      </c>
      <c r="AN225" s="1">
        <f>IF(Income_CF!AN227="","",(1+'Cost and Benefit Parameters'!$C$17)*Income_CF!AN227*(Cohort_WP!AN225/Cohort_CF!AN225))</f>
        <v>5939702.5626431406</v>
      </c>
      <c r="AO225" s="1">
        <f>IF(Income_CF!AO227="","",(1+'Cost and Benefit Parameters'!$C$17)*Income_CF!AO227*(Cohort_WP!AO225/Cohort_CF!AO225))</f>
        <v>6107502.0556841521</v>
      </c>
      <c r="AP225" s="1">
        <f>IF(Income_CF!AP227="","",(1+'Cost and Benefit Parameters'!$C$17)*Income_CF!AP227*(Cohort_WP!AP225/Cohort_CF!AP225))</f>
        <v>6276275.0712087713</v>
      </c>
      <c r="AQ225" s="1">
        <f>IF(Income_CF!AQ227="","",(1+'Cost and Benefit Parameters'!$C$17)*Income_CF!AQ227*(Cohort_WP!AQ225/Cohort_CF!AQ225))</f>
        <v>6445843.2469377834</v>
      </c>
      <c r="AR225" s="1">
        <f>IF(Income_CF!AR227="","",(1+'Cost and Benefit Parameters'!$C$17)*Income_CF!AR227*(Cohort_WP!AR225/Cohort_CF!AR225))</f>
        <v>6616021.8972530095</v>
      </c>
      <c r="AS225" s="1">
        <f>IF(Income_CF!AS227="","",(1+'Cost and Benefit Parameters'!$C$17)*Income_CF!AS227*(Cohort_WP!AS225/Cohort_CF!AS225))</f>
        <v>6786620.2913955972</v>
      </c>
      <c r="AT225" s="1">
        <f>IF(Income_CF!AT227="","",(1+'Cost and Benefit Parameters'!$C$17)*Income_CF!AT227*(Cohort_WP!AT225/Cohort_CF!AT225))</f>
        <v>6957441.9574589822</v>
      </c>
      <c r="AU225" s="1">
        <f>IF(Income_CF!AU227="","",(1+'Cost and Benefit Parameters'!$C$17)*Income_CF!AU227*(Cohort_WP!AU225/Cohort_CF!AU225))</f>
        <v>7128285.0117499186</v>
      </c>
      <c r="AV225" s="1">
        <f>IF(Income_CF!AV227="","",(1+'Cost and Benefit Parameters'!$C$17)*Income_CF!AV227*(Cohort_WP!AV225/Cohort_CF!AV225))</f>
        <v>7298942.5129709253</v>
      </c>
      <c r="AW225" s="1">
        <f>IF(Income_CF!AW227="","",(1+'Cost and Benefit Parameters'!$C$17)*Income_CF!AW227*(Cohort_WP!AW225/Cohort_CF!AW225))</f>
        <v>7469202.8405585065</v>
      </c>
      <c r="AX225" s="1">
        <f>IF(Income_CF!AX227="","",(1+'Cost and Benefit Parameters'!$C$17)*Income_CF!AX227*(Cohort_WP!AX225/Cohort_CF!AX225))</f>
        <v>7638850.0963928169</v>
      </c>
      <c r="AY225" s="1">
        <f>IF(Income_CF!AY227="","",(1+'Cost and Benefit Parameters'!$C$17)*Income_CF!AY227*(Cohort_WP!AY225/Cohort_CF!AY225))</f>
        <v>7807664.5289750723</v>
      </c>
      <c r="AZ225" s="1">
        <f>IF(Income_CF!AZ227="","",(1+'Cost and Benefit Parameters'!$C$17)*Income_CF!AZ227*(Cohort_WP!AZ225/Cohort_CF!AZ225))</f>
        <v>7975422.979053447</v>
      </c>
      <c r="BA225" s="1">
        <f>IF(Income_CF!BA227="","",(1+'Cost and Benefit Parameters'!$C$17)*Income_CF!BA227*(Cohort_WP!BA225/Cohort_CF!BA225))</f>
        <v>8141899.345562553</v>
      </c>
      <c r="BB225" s="1">
        <f>IF(Income_CF!BB227="","",(1+'Cost and Benefit Parameters'!$C$17)*Income_CF!BB227*(Cohort_WP!BB225/Cohort_CF!BB225))</f>
        <v>8306865.0706311911</v>
      </c>
      <c r="BC225" s="1">
        <f>IF(Income_CF!BC227="","",(1+'Cost and Benefit Parameters'!$C$17)*Income_CF!BC227*(Cohort_WP!BC225/Cohort_CF!BC225))</f>
        <v>8470089.642303735</v>
      </c>
      <c r="BD225" s="1">
        <f>IF(Income_CF!BD227="","",(1+'Cost and Benefit Parameters'!$C$17)*Income_CF!BD227*(Cohort_WP!BD225/Cohort_CF!BD225))</f>
        <v>8631341.1135179177</v>
      </c>
      <c r="BE225" s="1">
        <f>IF(Income_CF!BE227="","",(1+'Cost and Benefit Parameters'!$C$17)*Income_CF!BE227*(Cohort_WP!BE225/Cohort_CF!BE225))</f>
        <v>8790386.6357818935</v>
      </c>
      <c r="BF225" s="1">
        <f>IF(Income_CF!BF227="","",(1+'Cost and Benefit Parameters'!$C$17)*Income_CF!BF227*(Cohort_WP!BF225/Cohort_CF!BF225))</f>
        <v>8946993.0059008189</v>
      </c>
      <c r="BG225" s="1">
        <f>IF(Income_CF!BG227="","",(1+'Cost and Benefit Parameters'!$C$17)*Income_CF!BG227*(Cohort_WP!BG225/Cohort_CF!BG225))</f>
        <v>9100927.2240157239</v>
      </c>
      <c r="BH225" s="1">
        <f>IF(Income_CF!BH227="","",(1+'Cost and Benefit Parameters'!$C$17)*Income_CF!BH227*(Cohort_WP!BH225/Cohort_CF!BH225))</f>
        <v>9251957.0611367002</v>
      </c>
      <c r="BI225" s="1">
        <f>IF(Income_CF!BI227="","",(1+'Cost and Benefit Parameters'!$C$17)*Income_CF!BI227*(Cohort_WP!BI225/Cohort_CF!BI225))</f>
        <v>9399851.6342799887</v>
      </c>
      <c r="BJ225" s="1">
        <f>IF(Income_CF!BJ227="","",(1+'Cost and Benefit Parameters'!$C$17)*Income_CF!BJ227*(Cohort_WP!BJ225/Cohort_CF!BJ225))</f>
        <v>9544381.9872523695</v>
      </c>
      <c r="BK225" s="1">
        <f>IF(Income_CF!BK227="","",(1+'Cost and Benefit Parameters'!$C$17)*Income_CF!BK227*(Cohort_WP!BK225/Cohort_CF!BK225))</f>
        <v>9685321.6750704758</v>
      </c>
      <c r="BL225" s="1" t="str">
        <f>IF(Income_CF!BL227="","",(1+'Cost and Benefit Parameters'!$C$17)*Income_CF!BL227*(Cohort_WP!BL225/Cohort_CF!BL225))</f>
        <v/>
      </c>
      <c r="BM225" s="1" t="str">
        <f>IF(Income_CF!BM227="","",(1+'Cost and Benefit Parameters'!$C$17)*Income_CF!BM227*(Cohort_WP!BM225/Cohort_CF!BM225))</f>
        <v/>
      </c>
      <c r="BN225" s="1" t="str">
        <f>IF(Income_CF!BN227="","",(1+'Cost and Benefit Parameters'!$C$17)*Income_CF!BN227*(Cohort_WP!BN225/Cohort_CF!BN225))</f>
        <v/>
      </c>
      <c r="BO225" s="1" t="str">
        <f>IF(Income_CF!BO227="","",(1+'Cost and Benefit Parameters'!$C$17)*Income_CF!BO227*(Cohort_WP!BO225/Cohort_CF!BO225))</f>
        <v/>
      </c>
      <c r="BP225" s="1" t="str">
        <f>IF(Income_CF!BP227="","",(1+'Cost and Benefit Parameters'!$C$17)*Income_CF!BP227*(Cohort_WP!BP225/Cohort_CF!BP225))</f>
        <v/>
      </c>
      <c r="BQ225" s="1" t="str">
        <f>IF(Income_CF!BQ227="","",(1+'Cost and Benefit Parameters'!$C$17)*Income_CF!BQ227*(Cohort_WP!BQ225/Cohort_CF!BQ225))</f>
        <v/>
      </c>
      <c r="BR225" s="1" t="str">
        <f>IF(Income_CF!BR227="","",(1+'Cost and Benefit Parameters'!$C$17)*Income_CF!BR227*(Cohort_WP!BR225/Cohort_CF!BR225))</f>
        <v/>
      </c>
      <c r="BS225" s="1" t="str">
        <f>IF(Income_CF!BS227="","",(1+'Cost and Benefit Parameters'!$C$17)*Income_CF!BS227*(Cohort_WP!BS225/Cohort_CF!BS225))</f>
        <v/>
      </c>
    </row>
    <row r="226" spans="1:73" x14ac:dyDescent="0.55000000000000004">
      <c r="A226" s="642"/>
      <c r="B226" t="s">
        <v>479</v>
      </c>
      <c r="M226" s="1" t="str">
        <f>IF(Income_CF!M228="","",(1+'Cost and Benefit Parameters'!$C$17)*Income_CF!M228*(Cohort_WP!M226/Cohort_CF!M226))</f>
        <v/>
      </c>
      <c r="N226" s="1" t="str">
        <f>IF(Income_CF!N228="","",(1+'Cost and Benefit Parameters'!$C$17)*Income_CF!N228*(Cohort_WP!N226/Cohort_CF!N226))</f>
        <v/>
      </c>
      <c r="O226" s="1" t="str">
        <f>IF(Income_CF!O228="","",(1+'Cost and Benefit Parameters'!$C$17)*Income_CF!O228*(Cohort_WP!O226/Cohort_CF!O226))</f>
        <v/>
      </c>
      <c r="P226" s="1" t="str">
        <f>IF(Income_CF!P228="","",(1+'Cost and Benefit Parameters'!$C$17)*Income_CF!P228*(Cohort_WP!P226/Cohort_CF!P226))</f>
        <v/>
      </c>
      <c r="Q226" s="1" t="str">
        <f>IF(Income_CF!Q228="","",(1+'Cost and Benefit Parameters'!$C$17)*Income_CF!Q228*(Cohort_WP!Q226/Cohort_CF!Q226))</f>
        <v/>
      </c>
      <c r="R226" s="1" t="str">
        <f>IF(Income_CF!R228="","",(1+'Cost and Benefit Parameters'!$C$17)*Income_CF!R228*(Cohort_WP!R226/Cohort_CF!R226))</f>
        <v/>
      </c>
      <c r="S226" s="1" t="str">
        <f>IF(Income_CF!S228="","",(1+'Cost and Benefit Parameters'!$C$17)*Income_CF!S228*(Cohort_WP!S226/Cohort_CF!S226))</f>
        <v/>
      </c>
      <c r="T226" s="1" t="str">
        <f>IF(Income_CF!T228="","",(1+'Cost and Benefit Parameters'!$C$17)*Income_CF!T228*(Cohort_WP!T226/Cohort_CF!T226))</f>
        <v/>
      </c>
      <c r="U226" s="1" t="str">
        <f>IF(Income_CF!U228="","",(1+'Cost and Benefit Parameters'!$C$17)*Income_CF!U228*(Cohort_WP!U226/Cohort_CF!U226))</f>
        <v/>
      </c>
      <c r="V226" s="1" t="str">
        <f>IF(Income_CF!V228="","",(1+'Cost and Benefit Parameters'!$C$17)*Income_CF!V228*(Cohort_WP!V226/Cohort_CF!V226))</f>
        <v/>
      </c>
      <c r="W226" s="1" t="str">
        <f>IF(Income_CF!W228="","",(1+'Cost and Benefit Parameters'!$C$17)*Income_CF!W228*(Cohort_WP!W226/Cohort_CF!W226))</f>
        <v/>
      </c>
      <c r="X226" s="1" t="str">
        <f>IF(Income_CF!X228="","",(1+'Cost and Benefit Parameters'!$C$17)*Income_CF!X228*(Cohort_WP!X226/Cohort_CF!X226))</f>
        <v/>
      </c>
      <c r="Y226" s="1">
        <f>IF(Income_CF!Y228="","",(1+'Cost and Benefit Parameters'!$C$17)*Income_CF!Y228*(Cohort_WP!Y226/Cohort_CF!Y226))</f>
        <v>3580050.9239144926</v>
      </c>
      <c r="Z226" s="1">
        <f>IF(Income_CF!Z228="","",(1+'Cost and Benefit Parameters'!$C$17)*Income_CF!Z228*(Cohort_WP!Z226/Cohort_CF!Z226))</f>
        <v>3718929.3849201379</v>
      </c>
      <c r="AA226" s="1">
        <f>IF(Income_CF!AA228="","",(1+'Cost and Benefit Parameters'!$C$17)*Income_CF!AA228*(Cohort_WP!AA226/Cohort_CF!AA226))</f>
        <v>3860878.0409267605</v>
      </c>
      <c r="AB226" s="1">
        <f>IF(Income_CF!AB228="","",(1+'Cost and Benefit Parameters'!$C$17)*Income_CF!AB228*(Cohort_WP!AB226/Cohort_CF!AB226))</f>
        <v>4005840.5417380612</v>
      </c>
      <c r="AC226" s="1">
        <f>IF(Income_CF!AC228="","",(1+'Cost and Benefit Parameters'!$C$17)*Income_CF!AC228*(Cohort_WP!AC226/Cohort_CF!AC226))</f>
        <v>4179168.2096771169</v>
      </c>
      <c r="AD226" s="1">
        <f>IF(Income_CF!AD228="","",(1+'Cost and Benefit Parameters'!$C$17)*Income_CF!AD228*(Cohort_WP!AD226/Cohort_CF!AD226))</f>
        <v>4328283.4696176965</v>
      </c>
      <c r="AE226" s="1">
        <f>IF(Income_CF!AE228="","",(1+'Cost and Benefit Parameters'!$C$17)*Income_CF!AE228*(Cohort_WP!AE226/Cohort_CF!AE226))</f>
        <v>4480030.4277747199</v>
      </c>
      <c r="AF226" s="1">
        <f>IF(Income_CF!AF228="","",(1+'Cost and Benefit Parameters'!$C$17)*Income_CF!AF228*(Cohort_WP!AF226/Cohort_CF!AF226))</f>
        <v>4634316.1170027032</v>
      </c>
      <c r="AG226" s="1">
        <f>IF(Income_CF!AG228="","",(1+'Cost and Benefit Parameters'!$C$17)*Income_CF!AG228*(Cohort_WP!AG226/Cohort_CF!AG226))</f>
        <v>4791039.693119999</v>
      </c>
      <c r="AH226" s="1">
        <f>IF(Income_CF!AH228="","",(1+'Cost and Benefit Parameters'!$C$17)*Income_CF!AH228*(Cohort_WP!AH226/Cohort_CF!AH226))</f>
        <v>4950092.4097487889</v>
      </c>
      <c r="AI226" s="1">
        <f>IF(Income_CF!AI228="","",(1+'Cost and Benefit Parameters'!$C$17)*Income_CF!AI228*(Cohort_WP!AI226/Cohort_CF!AI226))</f>
        <v>5111357.6163921906</v>
      </c>
      <c r="AJ226" s="1">
        <f>IF(Income_CF!AJ228="","",(1+'Cost and Benefit Parameters'!$C$17)*Income_CF!AJ228*(Cohort_WP!AJ226/Cohort_CF!AJ226))</f>
        <v>5274710.7805410419</v>
      </c>
      <c r="AK226" s="1">
        <f>IF(Income_CF!AK228="","",(1+'Cost and Benefit Parameters'!$C$17)*Income_CF!AK228*(Cohort_WP!AK226/Cohort_CF!AK226))</f>
        <v>5440019.5345269516</v>
      </c>
      <c r="AL226" s="1">
        <f>IF(Income_CF!AL228="","",(1+'Cost and Benefit Parameters'!$C$17)*Income_CF!AL228*(Cohort_WP!AL226/Cohort_CF!AL226))</f>
        <v>5607143.7477564663</v>
      </c>
      <c r="AM226" s="1">
        <f>IF(Income_CF!AM228="","",(1+'Cost and Benefit Parameters'!$C$17)*Income_CF!AM228*(Cohort_WP!AM226/Cohort_CF!AM226))</f>
        <v>5775935.624872921</v>
      </c>
      <c r="AN226" s="1">
        <f>IF(Income_CF!AN228="","",(1+'Cost and Benefit Parameters'!$C$17)*Income_CF!AN228*(Cohort_WP!AN226/Cohort_CF!AN226))</f>
        <v>5946239.8303000908</v>
      </c>
      <c r="AO226" s="1">
        <f>IF(Income_CF!AO228="","",(1+'Cost and Benefit Parameters'!$C$17)*Income_CF!AO228*(Cohort_WP!AO226/Cohort_CF!AO226))</f>
        <v>6117893.6395224361</v>
      </c>
      <c r="AP226" s="1">
        <f>IF(Income_CF!AP228="","",(1+'Cost and Benefit Parameters'!$C$17)*Income_CF!AP228*(Cohort_WP!AP226/Cohort_CF!AP226))</f>
        <v>6290727.1173546752</v>
      </c>
      <c r="AQ226" s="1">
        <f>IF(Income_CF!AQ228="","",(1+'Cost and Benefit Parameters'!$C$17)*Income_CF!AQ228*(Cohort_WP!AQ226/Cohort_CF!AQ226))</f>
        <v>6464563.3233450335</v>
      </c>
      <c r="AR226" s="1">
        <f>IF(Income_CF!AR228="","",(1+'Cost and Benefit Parameters'!$C$17)*Income_CF!AR228*(Cohort_WP!AR226/Cohort_CF!AR226))</f>
        <v>6639218.5443459172</v>
      </c>
      <c r="AS226" s="1">
        <f>IF(Income_CF!AS228="","",(1+'Cost and Benefit Parameters'!$C$17)*Income_CF!AS228*(Cohort_WP!AS226/Cohort_CF!AS226))</f>
        <v>6814502.5541706001</v>
      </c>
      <c r="AT226" s="1">
        <f>IF(Income_CF!AT228="","",(1+'Cost and Benefit Parameters'!$C$17)*Income_CF!AT228*(Cohort_WP!AT226/Cohort_CF!AT226))</f>
        <v>6990218.9001374654</v>
      </c>
      <c r="AU226" s="1">
        <f>IF(Income_CF!AU228="","",(1+'Cost and Benefit Parameters'!$C$17)*Income_CF!AU228*(Cohort_WP!AU226/Cohort_CF!AU226))</f>
        <v>7166165.2161827516</v>
      </c>
      <c r="AV226" s="1">
        <f>IF(Income_CF!AV228="","",(1+'Cost and Benefit Parameters'!$C$17)*Income_CF!AV228*(Cohort_WP!AV226/Cohort_CF!AV226))</f>
        <v>7342133.5621024184</v>
      </c>
      <c r="AW226" s="1">
        <f>IF(Income_CF!AW228="","",(1+'Cost and Benefit Parameters'!$C$17)*Income_CF!AW228*(Cohort_WP!AW226/Cohort_CF!AW226))</f>
        <v>7517910.7883600509</v>
      </c>
      <c r="AX226" s="1">
        <f>IF(Income_CF!AX228="","",(1+'Cost and Benefit Parameters'!$C$17)*Income_CF!AX228*(Cohort_WP!AX226/Cohort_CF!AX226))</f>
        <v>7693278.9257752597</v>
      </c>
      <c r="AY226" s="1">
        <f>IF(Income_CF!AY228="","",(1+'Cost and Benefit Parameters'!$C$17)*Income_CF!AY228*(Cohort_WP!AY226/Cohort_CF!AY226))</f>
        <v>7868015.5992846005</v>
      </c>
      <c r="AZ226" s="1">
        <f>IF(Income_CF!AZ228="","",(1+'Cost and Benefit Parameters'!$C$17)*Income_CF!AZ228*(Cohort_WP!AZ226/Cohort_CF!AZ226))</f>
        <v>8041894.4648443246</v>
      </c>
      <c r="BA226" s="1">
        <f>IF(Income_CF!BA228="","",(1+'Cost and Benefit Parameters'!$C$17)*Income_CF!BA228*(Cohort_WP!BA226/Cohort_CF!BA226))</f>
        <v>8214685.6684250515</v>
      </c>
      <c r="BB226" s="1">
        <f>IF(Income_CF!BB228="","",(1+'Cost and Benefit Parameters'!$C$17)*Income_CF!BB228*(Cohort_WP!BB226/Cohort_CF!BB226))</f>
        <v>8386156.3259294294</v>
      </c>
      <c r="BC226" s="1">
        <f>IF(Income_CF!BC228="","",(1+'Cost and Benefit Parameters'!$C$17)*Income_CF!BC228*(Cohort_WP!BC226/Cohort_CF!BC226))</f>
        <v>8556071.0227501262</v>
      </c>
      <c r="BD226" s="1">
        <f>IF(Income_CF!BD228="","",(1+'Cost and Benefit Parameters'!$C$17)*Income_CF!BD228*(Cohort_WP!BD226/Cohort_CF!BD226))</f>
        <v>8724192.3315728456</v>
      </c>
      <c r="BE226" s="1">
        <f>IF(Income_CF!BE228="","",(1+'Cost and Benefit Parameters'!$C$17)*Income_CF!BE228*(Cohort_WP!BE226/Cohort_CF!BE226))</f>
        <v>8890281.3469234556</v>
      </c>
      <c r="BF226" s="1">
        <f>IF(Income_CF!BF228="","",(1+'Cost and Benefit Parameters'!$C$17)*Income_CF!BF228*(Cohort_WP!BF226/Cohort_CF!BF226))</f>
        <v>9054098.234855352</v>
      </c>
      <c r="BG226" s="1">
        <f>IF(Income_CF!BG228="","",(1+'Cost and Benefit Parameters'!$C$17)*Income_CF!BG228*(Cohort_WP!BG226/Cohort_CF!BG226))</f>
        <v>9215402.79607784</v>
      </c>
      <c r="BH226" s="1">
        <f>IF(Income_CF!BH228="","",(1+'Cost and Benefit Parameters'!$C$17)*Income_CF!BH228*(Cohort_WP!BH226/Cohort_CF!BH226))</f>
        <v>9373955.0407361966</v>
      </c>
      <c r="BI226" s="1">
        <f>IF(Income_CF!BI228="","",(1+'Cost and Benefit Parameters'!$C$17)*Income_CF!BI228*(Cohort_WP!BI226/Cohort_CF!BI226))</f>
        <v>9529515.7729707994</v>
      </c>
      <c r="BJ226" s="1">
        <f>IF(Income_CF!BJ228="","",(1+'Cost and Benefit Parameters'!$C$17)*Income_CF!BJ228*(Cohort_WP!BJ226/Cohort_CF!BJ226))</f>
        <v>9681847.1833083853</v>
      </c>
      <c r="BK226" s="1">
        <f>IF(Income_CF!BK228="","",(1+'Cost and Benefit Parameters'!$C$17)*Income_CF!BK228*(Cohort_WP!BK226/Cohort_CF!BK226))</f>
        <v>9830713.4468699414</v>
      </c>
      <c r="BL226" s="1">
        <f>IF(Income_CF!BL228="","",(1+'Cost and Benefit Parameters'!$C$17)*Income_CF!BL228*(Cohort_WP!BL226/Cohort_CF!BL226))</f>
        <v>9975881.3253225908</v>
      </c>
      <c r="BM226" s="1" t="str">
        <f>IF(Income_CF!BM228="","",(1+'Cost and Benefit Parameters'!$C$17)*Income_CF!BM228*(Cohort_WP!BM226/Cohort_CF!BM226))</f>
        <v/>
      </c>
      <c r="BN226" s="1" t="str">
        <f>IF(Income_CF!BN228="","",(1+'Cost and Benefit Parameters'!$C$17)*Income_CF!BN228*(Cohort_WP!BN226/Cohort_CF!BN226))</f>
        <v/>
      </c>
      <c r="BO226" s="1" t="str">
        <f>IF(Income_CF!BO228="","",(1+'Cost and Benefit Parameters'!$C$17)*Income_CF!BO228*(Cohort_WP!BO226/Cohort_CF!BO226))</f>
        <v/>
      </c>
      <c r="BP226" s="1" t="str">
        <f>IF(Income_CF!BP228="","",(1+'Cost and Benefit Parameters'!$C$17)*Income_CF!BP228*(Cohort_WP!BP226/Cohort_CF!BP226))</f>
        <v/>
      </c>
      <c r="BQ226" s="1" t="str">
        <f>IF(Income_CF!BQ228="","",(1+'Cost and Benefit Parameters'!$C$17)*Income_CF!BQ228*(Cohort_WP!BQ226/Cohort_CF!BQ226))</f>
        <v/>
      </c>
      <c r="BR226" s="1" t="str">
        <f>IF(Income_CF!BR228="","",(1+'Cost and Benefit Parameters'!$C$17)*Income_CF!BR228*(Cohort_WP!BR226/Cohort_CF!BR226))</f>
        <v/>
      </c>
      <c r="BS226" s="1" t="str">
        <f>IF(Income_CF!BS228="","",(1+'Cost and Benefit Parameters'!$C$17)*Income_CF!BS228*(Cohort_WP!BS226/Cohort_CF!BS226))</f>
        <v/>
      </c>
    </row>
    <row r="227" spans="1:73" x14ac:dyDescent="0.55000000000000004">
      <c r="A227" s="642"/>
      <c r="B227" t="s">
        <v>480</v>
      </c>
      <c r="M227" s="1" t="str">
        <f>IF(Income_CF!M229="","",(1+'Cost and Benefit Parameters'!$C$17)*Income_CF!M229*(Cohort_WP!M227/Cohort_CF!M227))</f>
        <v/>
      </c>
      <c r="N227" s="1" t="str">
        <f>IF(Income_CF!N229="","",(1+'Cost and Benefit Parameters'!$C$17)*Income_CF!N229*(Cohort_WP!N227/Cohort_CF!N227))</f>
        <v/>
      </c>
      <c r="O227" s="1" t="str">
        <f>IF(Income_CF!O229="","",(1+'Cost and Benefit Parameters'!$C$17)*Income_CF!O229*(Cohort_WP!O227/Cohort_CF!O227))</f>
        <v/>
      </c>
      <c r="P227" s="1" t="str">
        <f>IF(Income_CF!P229="","",(1+'Cost and Benefit Parameters'!$C$17)*Income_CF!P229*(Cohort_WP!P227/Cohort_CF!P227))</f>
        <v/>
      </c>
      <c r="Q227" s="1" t="str">
        <f>IF(Income_CF!Q229="","",(1+'Cost and Benefit Parameters'!$C$17)*Income_CF!Q229*(Cohort_WP!Q227/Cohort_CF!Q227))</f>
        <v/>
      </c>
      <c r="R227" s="1" t="str">
        <f>IF(Income_CF!R229="","",(1+'Cost and Benefit Parameters'!$C$17)*Income_CF!R229*(Cohort_WP!R227/Cohort_CF!R227))</f>
        <v/>
      </c>
      <c r="S227" s="1" t="str">
        <f>IF(Income_CF!S229="","",(1+'Cost and Benefit Parameters'!$C$17)*Income_CF!S229*(Cohort_WP!S227/Cohort_CF!S227))</f>
        <v/>
      </c>
      <c r="T227" s="1" t="str">
        <f>IF(Income_CF!T229="","",(1+'Cost and Benefit Parameters'!$C$17)*Income_CF!T229*(Cohort_WP!T227/Cohort_CF!T227))</f>
        <v/>
      </c>
      <c r="U227" s="1" t="str">
        <f>IF(Income_CF!U229="","",(1+'Cost and Benefit Parameters'!$C$17)*Income_CF!U229*(Cohort_WP!U227/Cohort_CF!U227))</f>
        <v/>
      </c>
      <c r="V227" s="1" t="str">
        <f>IF(Income_CF!V229="","",(1+'Cost and Benefit Parameters'!$C$17)*Income_CF!V229*(Cohort_WP!V227/Cohort_CF!V227))</f>
        <v/>
      </c>
      <c r="W227" s="1" t="str">
        <f>IF(Income_CF!W229="","",(1+'Cost and Benefit Parameters'!$C$17)*Income_CF!W229*(Cohort_WP!W227/Cohort_CF!W227))</f>
        <v/>
      </c>
      <c r="X227" s="1" t="str">
        <f>IF(Income_CF!X229="","",(1+'Cost and Benefit Parameters'!$C$17)*Income_CF!X229*(Cohort_WP!X227/Cohort_CF!X227))</f>
        <v/>
      </c>
      <c r="Y227" s="1" t="str">
        <f>IF(Income_CF!Y229="","",(1+'Cost and Benefit Parameters'!$C$17)*Income_CF!Y229*(Cohort_WP!Y227/Cohort_CF!Y227))</f>
        <v/>
      </c>
      <c r="Z227" s="1">
        <f>IF(Income_CF!Z229="","",(1+'Cost and Benefit Parameters'!$C$17)*Income_CF!Z229*(Cohort_WP!Z227/Cohort_CF!Z227))</f>
        <v>3687452.4516319279</v>
      </c>
      <c r="AA227" s="1">
        <f>IF(Income_CF!AA229="","",(1+'Cost and Benefit Parameters'!$C$17)*Income_CF!AA229*(Cohort_WP!AA227/Cohort_CF!AA227))</f>
        <v>3830497.2664677412</v>
      </c>
      <c r="AB227" s="1">
        <f>IF(Income_CF!AB229="","",(1+'Cost and Benefit Parameters'!$C$17)*Income_CF!AB229*(Cohort_WP!AB227/Cohort_CF!AB227))</f>
        <v>3976704.3821545634</v>
      </c>
      <c r="AC227" s="1">
        <f>IF(Income_CF!AC229="","",(1+'Cost and Benefit Parameters'!$C$17)*Income_CF!AC229*(Cohort_WP!AC227/Cohort_CF!AC227))</f>
        <v>4126015.7579902033</v>
      </c>
      <c r="AD227" s="1">
        <f>IF(Income_CF!AD229="","",(1+'Cost and Benefit Parameters'!$C$17)*Income_CF!AD229*(Cohort_WP!AD227/Cohort_CF!AD227))</f>
        <v>4304543.2559674298</v>
      </c>
      <c r="AE227" s="1">
        <f>IF(Income_CF!AE229="","",(1+'Cost and Benefit Parameters'!$C$17)*Income_CF!AE229*(Cohort_WP!AE227/Cohort_CF!AE227))</f>
        <v>4458131.9737062268</v>
      </c>
      <c r="AF227" s="1">
        <f>IF(Income_CF!AF229="","",(1+'Cost and Benefit Parameters'!$C$17)*Income_CF!AF229*(Cohort_WP!AF227/Cohort_CF!AF227))</f>
        <v>4614431.3406079626</v>
      </c>
      <c r="AG227" s="1">
        <f>IF(Income_CF!AG229="","",(1+'Cost and Benefit Parameters'!$C$17)*Income_CF!AG229*(Cohort_WP!AG227/Cohort_CF!AG227))</f>
        <v>4773345.600512784</v>
      </c>
      <c r="AH227" s="1">
        <f>IF(Income_CF!AH229="","",(1+'Cost and Benefit Parameters'!$C$17)*Income_CF!AH229*(Cohort_WP!AH227/Cohort_CF!AH227))</f>
        <v>4934770.883913599</v>
      </c>
      <c r="AI227" s="1">
        <f>IF(Income_CF!AI229="","",(1+'Cost and Benefit Parameters'!$C$17)*Income_CF!AI229*(Cohort_WP!AI227/Cohort_CF!AI227))</f>
        <v>5098595.182041252</v>
      </c>
      <c r="AJ227" s="1">
        <f>IF(Income_CF!AJ229="","",(1+'Cost and Benefit Parameters'!$C$17)*Income_CF!AJ229*(Cohort_WP!AJ227/Cohort_CF!AJ227))</f>
        <v>5264698.344883956</v>
      </c>
      <c r="AK227" s="1">
        <f>IF(Income_CF!AK229="","",(1+'Cost and Benefit Parameters'!$C$17)*Income_CF!AK229*(Cohort_WP!AK227/Cohort_CF!AK227))</f>
        <v>5432952.103957274</v>
      </c>
      <c r="AL227" s="1">
        <f>IF(Income_CF!AL229="","",(1+'Cost and Benefit Parameters'!$C$17)*Income_CF!AL229*(Cohort_WP!AL227/Cohort_CF!AL227))</f>
        <v>5603220.1205627592</v>
      </c>
      <c r="AM227" s="1">
        <f>IF(Income_CF!AM229="","",(1+'Cost and Benefit Parameters'!$C$17)*Income_CF!AM229*(Cohort_WP!AM227/Cohort_CF!AM227))</f>
        <v>5775358.0601891605</v>
      </c>
      <c r="AN227" s="1">
        <f>IF(Income_CF!AN229="","",(1+'Cost and Benefit Parameters'!$C$17)*Income_CF!AN229*(Cohort_WP!AN227/Cohort_CF!AN227))</f>
        <v>5949213.6936191078</v>
      </c>
      <c r="AO227" s="1">
        <f>IF(Income_CF!AO229="","",(1+'Cost and Benefit Parameters'!$C$17)*Income_CF!AO229*(Cohort_WP!AO227/Cohort_CF!AO227))</f>
        <v>6124627.0252090944</v>
      </c>
      <c r="AP227" s="1">
        <f>IF(Income_CF!AP229="","",(1+'Cost and Benefit Parameters'!$C$17)*Income_CF!AP229*(Cohort_WP!AP227/Cohort_CF!AP227))</f>
        <v>6301430.4487081086</v>
      </c>
      <c r="AQ227" s="1">
        <f>IF(Income_CF!AQ229="","",(1+'Cost and Benefit Parameters'!$C$17)*Income_CF!AQ229*(Cohort_WP!AQ227/Cohort_CF!AQ227))</f>
        <v>6479448.9308753153</v>
      </c>
      <c r="AR227" s="1">
        <f>IF(Income_CF!AR229="","",(1+'Cost and Benefit Parameters'!$C$17)*Income_CF!AR229*(Cohort_WP!AR227/Cohort_CF!AR227))</f>
        <v>6658500.2230453845</v>
      </c>
      <c r="AS227" s="1">
        <f>IF(Income_CF!AS229="","",(1+'Cost and Benefit Parameters'!$C$17)*Income_CF!AS229*(Cohort_WP!AS227/Cohort_CF!AS227))</f>
        <v>6838395.1006762963</v>
      </c>
      <c r="AT227" s="1">
        <f>IF(Income_CF!AT229="","",(1+'Cost and Benefit Parameters'!$C$17)*Income_CF!AT229*(Cohort_WP!AT227/Cohort_CF!AT227))</f>
        <v>7018937.6307957163</v>
      </c>
      <c r="AU227" s="1">
        <f>IF(Income_CF!AU229="","",(1+'Cost and Benefit Parameters'!$C$17)*Income_CF!AU229*(Cohort_WP!AU227/Cohort_CF!AU227))</f>
        <v>7199925.4671415891</v>
      </c>
      <c r="AV227" s="1">
        <f>IF(Income_CF!AV229="","",(1+'Cost and Benefit Parameters'!$C$17)*Income_CF!AV229*(Cohort_WP!AV227/Cohort_CF!AV227))</f>
        <v>7381150.1726682363</v>
      </c>
      <c r="AW227" s="1">
        <f>IF(Income_CF!AW229="","",(1+'Cost and Benefit Parameters'!$C$17)*Income_CF!AW229*(Cohort_WP!AW227/Cohort_CF!AW227))</f>
        <v>7562397.56896549</v>
      </c>
      <c r="AX227" s="1">
        <f>IF(Income_CF!AX229="","",(1+'Cost and Benefit Parameters'!$C$17)*Income_CF!AX229*(Cohort_WP!AX227/Cohort_CF!AX227))</f>
        <v>7743448.1120108524</v>
      </c>
      <c r="AY227" s="1">
        <f>IF(Income_CF!AY229="","",(1+'Cost and Benefit Parameters'!$C$17)*Income_CF!AY229*(Cohort_WP!AY227/Cohort_CF!AY227))</f>
        <v>7924077.2935485179</v>
      </c>
      <c r="AZ227" s="1">
        <f>IF(Income_CF!AZ229="","",(1+'Cost and Benefit Parameters'!$C$17)*Income_CF!AZ229*(Cohort_WP!AZ227/Cohort_CF!AZ227))</f>
        <v>8104056.0672631375</v>
      </c>
      <c r="BA227" s="1">
        <f>IF(Income_CF!BA229="","",(1+'Cost and Benefit Parameters'!$C$17)*Income_CF!BA229*(Cohort_WP!BA227/Cohort_CF!BA227))</f>
        <v>8283151.2987896558</v>
      </c>
      <c r="BB227" s="1">
        <f>IF(Income_CF!BB229="","",(1+'Cost and Benefit Parameters'!$C$17)*Income_CF!BB229*(Cohort_WP!BB227/Cohort_CF!BB227))</f>
        <v>8461126.2384778019</v>
      </c>
      <c r="BC227" s="1">
        <f>IF(Income_CF!BC229="","",(1+'Cost and Benefit Parameters'!$C$17)*Income_CF!BC229*(Cohort_WP!BC227/Cohort_CF!BC227))</f>
        <v>8637741.0157073103</v>
      </c>
      <c r="BD227" s="1">
        <f>IF(Income_CF!BD229="","",(1+'Cost and Benefit Parameters'!$C$17)*Income_CF!BD229*(Cohort_WP!BD227/Cohort_CF!BD227))</f>
        <v>8812753.15343263</v>
      </c>
      <c r="BE227" s="1">
        <f>IF(Income_CF!BE229="","",(1+'Cost and Benefit Parameters'!$C$17)*Income_CF!BE229*(Cohort_WP!BE227/Cohort_CF!BE227))</f>
        <v>8985918.1015200317</v>
      </c>
      <c r="BF227" s="1">
        <f>IF(Income_CF!BF229="","",(1+'Cost and Benefit Parameters'!$C$17)*Income_CF!BF229*(Cohort_WP!BF227/Cohort_CF!BF227))</f>
        <v>9156989.7873311602</v>
      </c>
      <c r="BG227" s="1">
        <f>IF(Income_CF!BG229="","",(1+'Cost and Benefit Parameters'!$C$17)*Income_CF!BG229*(Cohort_WP!BG227/Cohort_CF!BG227))</f>
        <v>9325721.1819010098</v>
      </c>
      <c r="BH227" s="1">
        <f>IF(Income_CF!BH229="","",(1+'Cost and Benefit Parameters'!$C$17)*Income_CF!BH229*(Cohort_WP!BH227/Cohort_CF!BH227))</f>
        <v>9491864.8799601775</v>
      </c>
      <c r="BI227" s="1">
        <f>IF(Income_CF!BI229="","",(1+'Cost and Benefit Parameters'!$C$17)*Income_CF!BI229*(Cohort_WP!BI227/Cohort_CF!BI227))</f>
        <v>9655173.6919582821</v>
      </c>
      <c r="BJ227" s="1">
        <f>IF(Income_CF!BJ229="","",(1+'Cost and Benefit Parameters'!$C$17)*Income_CF!BJ229*(Cohort_WP!BJ227/Cohort_CF!BJ227))</f>
        <v>9815401.2461599223</v>
      </c>
      <c r="BK227" s="1">
        <f>IF(Income_CF!BK229="","",(1+'Cost and Benefit Parameters'!$C$17)*Income_CF!BK229*(Cohort_WP!BK227/Cohort_CF!BK227))</f>
        <v>9972302.5988076385</v>
      </c>
      <c r="BL227" s="1">
        <f>IF(Income_CF!BL229="","",(1+'Cost and Benefit Parameters'!$C$17)*Income_CF!BL229*(Cohort_WP!BL227/Cohort_CF!BL227))</f>
        <v>10125634.85027604</v>
      </c>
      <c r="BM227" s="1">
        <f>IF(Income_CF!BM229="","",(1+'Cost and Benefit Parameters'!$C$17)*Income_CF!BM229*(Cohort_WP!BM227/Cohort_CF!BM227))</f>
        <v>10275157.765082268</v>
      </c>
      <c r="BN227" s="1" t="str">
        <f>IF(Income_CF!BN229="","",(1+'Cost and Benefit Parameters'!$C$17)*Income_CF!BN229*(Cohort_WP!BN227/Cohort_CF!BN227))</f>
        <v/>
      </c>
      <c r="BO227" s="1" t="str">
        <f>IF(Income_CF!BO229="","",(1+'Cost and Benefit Parameters'!$C$17)*Income_CF!BO229*(Cohort_WP!BO227/Cohort_CF!BO227))</f>
        <v/>
      </c>
      <c r="BP227" s="1" t="str">
        <f>IF(Income_CF!BP229="","",(1+'Cost and Benefit Parameters'!$C$17)*Income_CF!BP229*(Cohort_WP!BP227/Cohort_CF!BP227))</f>
        <v/>
      </c>
      <c r="BQ227" s="1" t="str">
        <f>IF(Income_CF!BQ229="","",(1+'Cost and Benefit Parameters'!$C$17)*Income_CF!BQ229*(Cohort_WP!BQ227/Cohort_CF!BQ227))</f>
        <v/>
      </c>
      <c r="BR227" s="1" t="str">
        <f>IF(Income_CF!BR229="","",(1+'Cost and Benefit Parameters'!$C$17)*Income_CF!BR229*(Cohort_WP!BR227/Cohort_CF!BR227))</f>
        <v/>
      </c>
      <c r="BS227" s="1" t="str">
        <f>IF(Income_CF!BS229="","",(1+'Cost and Benefit Parameters'!$C$17)*Income_CF!BS229*(Cohort_WP!BS227/Cohort_CF!BS227))</f>
        <v/>
      </c>
    </row>
    <row r="228" spans="1:73" x14ac:dyDescent="0.55000000000000004">
      <c r="A228" s="642"/>
      <c r="B228" t="s">
        <v>481</v>
      </c>
      <c r="M228" s="1" t="str">
        <f>IF(Income_CF!M230="","",(1+'Cost and Benefit Parameters'!$C$17)*Income_CF!M230*(Cohort_WP!M228/Cohort_CF!M228))</f>
        <v/>
      </c>
      <c r="N228" s="1" t="str">
        <f>IF(Income_CF!N230="","",(1+'Cost and Benefit Parameters'!$C$17)*Income_CF!N230*(Cohort_WP!N228/Cohort_CF!N228))</f>
        <v/>
      </c>
      <c r="O228" s="1" t="str">
        <f>IF(Income_CF!O230="","",(1+'Cost and Benefit Parameters'!$C$17)*Income_CF!O230*(Cohort_WP!O228/Cohort_CF!O228))</f>
        <v/>
      </c>
      <c r="P228" s="1" t="str">
        <f>IF(Income_CF!P230="","",(1+'Cost and Benefit Parameters'!$C$17)*Income_CF!P230*(Cohort_WP!P228/Cohort_CF!P228))</f>
        <v/>
      </c>
      <c r="Q228" s="1" t="str">
        <f>IF(Income_CF!Q230="","",(1+'Cost and Benefit Parameters'!$C$17)*Income_CF!Q230*(Cohort_WP!Q228/Cohort_CF!Q228))</f>
        <v/>
      </c>
      <c r="R228" s="1" t="str">
        <f>IF(Income_CF!R230="","",(1+'Cost and Benefit Parameters'!$C$17)*Income_CF!R230*(Cohort_WP!R228/Cohort_CF!R228))</f>
        <v/>
      </c>
      <c r="S228" s="1" t="str">
        <f>IF(Income_CF!S230="","",(1+'Cost and Benefit Parameters'!$C$17)*Income_CF!S230*(Cohort_WP!S228/Cohort_CF!S228))</f>
        <v/>
      </c>
      <c r="T228" s="1" t="str">
        <f>IF(Income_CF!T230="","",(1+'Cost and Benefit Parameters'!$C$17)*Income_CF!T230*(Cohort_WP!T228/Cohort_CF!T228))</f>
        <v/>
      </c>
      <c r="U228" s="1" t="str">
        <f>IF(Income_CF!U230="","",(1+'Cost and Benefit Parameters'!$C$17)*Income_CF!U230*(Cohort_WP!U228/Cohort_CF!U228))</f>
        <v/>
      </c>
      <c r="V228" s="1" t="str">
        <f>IF(Income_CF!V230="","",(1+'Cost and Benefit Parameters'!$C$17)*Income_CF!V230*(Cohort_WP!V228/Cohort_CF!V228))</f>
        <v/>
      </c>
      <c r="W228" s="1" t="str">
        <f>IF(Income_CF!W230="","",(1+'Cost and Benefit Parameters'!$C$17)*Income_CF!W230*(Cohort_WP!W228/Cohort_CF!W228))</f>
        <v/>
      </c>
      <c r="X228" s="1" t="str">
        <f>IF(Income_CF!X230="","",(1+'Cost and Benefit Parameters'!$C$17)*Income_CF!X230*(Cohort_WP!X228/Cohort_CF!X228))</f>
        <v/>
      </c>
      <c r="Y228" s="1" t="str">
        <f>IF(Income_CF!Y230="","",(1+'Cost and Benefit Parameters'!$C$17)*Income_CF!Y230*(Cohort_WP!Y228/Cohort_CF!Y228))</f>
        <v/>
      </c>
      <c r="Z228" s="1" t="str">
        <f>IF(Income_CF!Z230="","",(1+'Cost and Benefit Parameters'!$C$17)*Income_CF!Z230*(Cohort_WP!Z228/Cohort_CF!Z228))</f>
        <v/>
      </c>
      <c r="AA228" s="1">
        <f>IF(Income_CF!AA230="","",(1+'Cost and Benefit Parameters'!$C$17)*Income_CF!AA230*(Cohort_WP!AA228/Cohort_CF!AA228))</f>
        <v>3798076.0251808851</v>
      </c>
      <c r="AB228" s="1">
        <f>IF(Income_CF!AB230="","",(1+'Cost and Benefit Parameters'!$C$17)*Income_CF!AB230*(Cohort_WP!AB228/Cohort_CF!AB228))</f>
        <v>3945412.1844617738</v>
      </c>
      <c r="AC228" s="1">
        <f>IF(Income_CF!AC230="","",(1+'Cost and Benefit Parameters'!$C$17)*Income_CF!AC230*(Cohort_WP!AC228/Cohort_CF!AC228))</f>
        <v>4096005.5136192008</v>
      </c>
      <c r="AD228" s="1">
        <f>IF(Income_CF!AD230="","",(1+'Cost and Benefit Parameters'!$C$17)*Income_CF!AD230*(Cohort_WP!AD228/Cohort_CF!AD228))</f>
        <v>4249796.2307299087</v>
      </c>
      <c r="AE228" s="1">
        <f>IF(Income_CF!AE230="","",(1+'Cost and Benefit Parameters'!$C$17)*Income_CF!AE230*(Cohort_WP!AE228/Cohort_CF!AE228))</f>
        <v>4433679.5536464527</v>
      </c>
      <c r="AF228" s="1">
        <f>IF(Income_CF!AF230="","",(1+'Cost and Benefit Parameters'!$C$17)*Income_CF!AF230*(Cohort_WP!AF228/Cohort_CF!AF228))</f>
        <v>4591875.9329174142</v>
      </c>
      <c r="AG228" s="1">
        <f>IF(Income_CF!AG230="","",(1+'Cost and Benefit Parameters'!$C$17)*Income_CF!AG230*(Cohort_WP!AG228/Cohort_CF!AG228))</f>
        <v>4752864.2808262007</v>
      </c>
      <c r="AH228" s="1">
        <f>IF(Income_CF!AH230="","",(1+'Cost and Benefit Parameters'!$C$17)*Income_CF!AH230*(Cohort_WP!AH228/Cohort_CF!AH228))</f>
        <v>4916545.9685281673</v>
      </c>
      <c r="AI228" s="1">
        <f>IF(Income_CF!AI230="","",(1+'Cost and Benefit Parameters'!$C$17)*Income_CF!AI230*(Cohort_WP!AI228/Cohort_CF!AI228))</f>
        <v>5082814.0104310056</v>
      </c>
      <c r="AJ228" s="1">
        <f>IF(Income_CF!AJ230="","",(1+'Cost and Benefit Parameters'!$C$17)*Income_CF!AJ230*(Cohort_WP!AJ228/Cohort_CF!AJ228))</f>
        <v>5251553.03750249</v>
      </c>
      <c r="AK228" s="1">
        <f>IF(Income_CF!AK230="","",(1+'Cost and Benefit Parameters'!$C$17)*Income_CF!AK230*(Cohort_WP!AK228/Cohort_CF!AK228))</f>
        <v>5422639.2952304753</v>
      </c>
      <c r="AL228" s="1">
        <f>IF(Income_CF!AL230="","",(1+'Cost and Benefit Parameters'!$C$17)*Income_CF!AL230*(Cohort_WP!AL228/Cohort_CF!AL228))</f>
        <v>5595940.6670759907</v>
      </c>
      <c r="AM228" s="1">
        <f>IF(Income_CF!AM230="","",(1+'Cost and Benefit Parameters'!$C$17)*Income_CF!AM230*(Cohort_WP!AM228/Cohort_CF!AM228))</f>
        <v>5771316.7241796423</v>
      </c>
      <c r="AN228" s="1">
        <f>IF(Income_CF!AN230="","",(1+'Cost and Benefit Parameters'!$C$17)*Income_CF!AN230*(Cohort_WP!AN228/Cohort_CF!AN228))</f>
        <v>5948618.8019948341</v>
      </c>
      <c r="AO228" s="1">
        <f>IF(Income_CF!AO230="","",(1+'Cost and Benefit Parameters'!$C$17)*Income_CF!AO230*(Cohort_WP!AO228/Cohort_CF!AO228))</f>
        <v>6127690.1044276813</v>
      </c>
      <c r="AP228" s="1">
        <f>IF(Income_CF!AP230="","",(1+'Cost and Benefit Parameters'!$C$17)*Income_CF!AP230*(Cohort_WP!AP228/Cohort_CF!AP228))</f>
        <v>6308365.835965367</v>
      </c>
      <c r="AQ228" s="1">
        <f>IF(Income_CF!AQ230="","",(1+'Cost and Benefit Parameters'!$C$17)*Income_CF!AQ230*(Cohort_WP!AQ228/Cohort_CF!AQ228))</f>
        <v>6490473.3621693514</v>
      </c>
      <c r="AR228" s="1">
        <f>IF(Income_CF!AR230="","",(1+'Cost and Benefit Parameters'!$C$17)*Income_CF!AR230*(Cohort_WP!AR228/Cohort_CF!AR228))</f>
        <v>6673832.3988015754</v>
      </c>
      <c r="AS228" s="1">
        <f>IF(Income_CF!AS230="","",(1+'Cost and Benefit Parameters'!$C$17)*Income_CF!AS230*(Cohort_WP!AS228/Cohort_CF!AS228))</f>
        <v>6858255.2297367472</v>
      </c>
      <c r="AT228" s="1">
        <f>IF(Income_CF!AT230="","",(1+'Cost and Benefit Parameters'!$C$17)*Income_CF!AT230*(Cohort_WP!AT228/Cohort_CF!AT228))</f>
        <v>7043546.9536965825</v>
      </c>
      <c r="AU228" s="1">
        <f>IF(Income_CF!AU230="","",(1+'Cost and Benefit Parameters'!$C$17)*Income_CF!AU230*(Cohort_WP!AU228/Cohort_CF!AU228))</f>
        <v>7229505.7597195888</v>
      </c>
      <c r="AV228" s="1">
        <f>IF(Income_CF!AV230="","",(1+'Cost and Benefit Parameters'!$C$17)*Income_CF!AV230*(Cohort_WP!AV228/Cohort_CF!AV228))</f>
        <v>7415923.231155837</v>
      </c>
      <c r="AW228" s="1">
        <f>IF(Income_CF!AW230="","",(1+'Cost and Benefit Parameters'!$C$17)*Income_CF!AW230*(Cohort_WP!AW228/Cohort_CF!AW228))</f>
        <v>7602584.6778482813</v>
      </c>
      <c r="AX228" s="1">
        <f>IF(Income_CF!AX230="","",(1+'Cost and Benefit Parameters'!$C$17)*Income_CF!AX230*(Cohort_WP!AX228/Cohort_CF!AX228))</f>
        <v>7789269.4960344546</v>
      </c>
      <c r="AY228" s="1">
        <f>IF(Income_CF!AY230="","",(1+'Cost and Benefit Parameters'!$C$17)*Income_CF!AY230*(Cohort_WP!AY228/Cohort_CF!AY228))</f>
        <v>7975751.5553711792</v>
      </c>
      <c r="AZ228" s="1">
        <f>IF(Income_CF!AZ230="","",(1+'Cost and Benefit Parameters'!$C$17)*Income_CF!AZ230*(Cohort_WP!AZ228/Cohort_CF!AZ228))</f>
        <v>8161799.6123549733</v>
      </c>
      <c r="BA228" s="1">
        <f>IF(Income_CF!BA230="","",(1+'Cost and Benefit Parameters'!$C$17)*Income_CF!BA230*(Cohort_WP!BA228/Cohort_CF!BA228))</f>
        <v>8347177.7492810329</v>
      </c>
      <c r="BB228" s="1">
        <f>IF(Income_CF!BB230="","",(1+'Cost and Benefit Parameters'!$C$17)*Income_CF!BB230*(Cohort_WP!BB228/Cohort_CF!BB228))</f>
        <v>8531645.8377533443</v>
      </c>
      <c r="BC228" s="1">
        <f>IF(Income_CF!BC230="","",(1+'Cost and Benefit Parameters'!$C$17)*Income_CF!BC230*(Cohort_WP!BC228/Cohort_CF!BC228))</f>
        <v>8714960.0256321356</v>
      </c>
      <c r="BD228" s="1">
        <f>IF(Income_CF!BD230="","",(1+'Cost and Benefit Parameters'!$C$17)*Income_CF!BD230*(Cohort_WP!BD228/Cohort_CF!BD228))</f>
        <v>8896873.2461785283</v>
      </c>
      <c r="BE228" s="1">
        <f>IF(Income_CF!BE230="","",(1+'Cost and Benefit Parameters'!$C$17)*Income_CF!BE230*(Cohort_WP!BE228/Cohort_CF!BE228))</f>
        <v>9077135.7480356079</v>
      </c>
      <c r="BF228" s="1">
        <f>IF(Income_CF!BF230="","",(1+'Cost and Benefit Parameters'!$C$17)*Income_CF!BF230*(Cohort_WP!BF228/Cohort_CF!BF228))</f>
        <v>9255495.6445656326</v>
      </c>
      <c r="BG228" s="1">
        <f>IF(Income_CF!BG230="","",(1+'Cost and Benefit Parameters'!$C$17)*Income_CF!BG230*(Cohort_WP!BG228/Cohort_CF!BG228))</f>
        <v>9431699.4809510931</v>
      </c>
      <c r="BH228" s="1">
        <f>IF(Income_CF!BH230="","",(1+'Cost and Benefit Parameters'!$C$17)*Income_CF!BH230*(Cohort_WP!BH228/Cohort_CF!BH228))</f>
        <v>9605492.8173580412</v>
      </c>
      <c r="BI228" s="1">
        <f>IF(Income_CF!BI230="","",(1+'Cost and Benefit Parameters'!$C$17)*Income_CF!BI230*(Cohort_WP!BI228/Cohort_CF!BI228))</f>
        <v>9776620.8263589833</v>
      </c>
      <c r="BJ228" s="1">
        <f>IF(Income_CF!BJ230="","",(1+'Cost and Benefit Parameters'!$C$17)*Income_CF!BJ230*(Cohort_WP!BJ228/Cohort_CF!BJ228))</f>
        <v>9944828.9027170297</v>
      </c>
      <c r="BK228" s="1">
        <f>IF(Income_CF!BK230="","",(1+'Cost and Benefit Parameters'!$C$17)*Income_CF!BK230*(Cohort_WP!BK228/Cohort_CF!BK228))</f>
        <v>10109863.283544723</v>
      </c>
      <c r="BL228" s="1">
        <f>IF(Income_CF!BL230="","",(1+'Cost and Benefit Parameters'!$C$17)*Income_CF!BL230*(Cohort_WP!BL228/Cohort_CF!BL228))</f>
        <v>10271471.676771868</v>
      </c>
      <c r="BM228" s="1">
        <f>IF(Income_CF!BM230="","",(1+'Cost and Benefit Parameters'!$C$17)*Income_CF!BM230*(Cohort_WP!BM228/Cohort_CF!BM228))</f>
        <v>10429403.89578432</v>
      </c>
      <c r="BN228" s="1">
        <f>IF(Income_CF!BN230="","",(1+'Cost and Benefit Parameters'!$C$17)*Income_CF!BN230*(Cohort_WP!BN228/Cohort_CF!BN228))</f>
        <v>10583412.498034736</v>
      </c>
      <c r="BO228" s="1" t="str">
        <f>IF(Income_CF!BO230="","",(1+'Cost and Benefit Parameters'!$C$17)*Income_CF!BO230*(Cohort_WP!BO228/Cohort_CF!BO228))</f>
        <v/>
      </c>
      <c r="BP228" s="1" t="str">
        <f>IF(Income_CF!BP230="","",(1+'Cost and Benefit Parameters'!$C$17)*Income_CF!BP230*(Cohort_WP!BP228/Cohort_CF!BP228))</f>
        <v/>
      </c>
      <c r="BQ228" s="1" t="str">
        <f>IF(Income_CF!BQ230="","",(1+'Cost and Benefit Parameters'!$C$17)*Income_CF!BQ230*(Cohort_WP!BQ228/Cohort_CF!BQ228))</f>
        <v/>
      </c>
      <c r="BR228" s="1" t="str">
        <f>IF(Income_CF!BR230="","",(1+'Cost and Benefit Parameters'!$C$17)*Income_CF!BR230*(Cohort_WP!BR228/Cohort_CF!BR228))</f>
        <v/>
      </c>
      <c r="BS228" s="1" t="str">
        <f>IF(Income_CF!BS230="","",(1+'Cost and Benefit Parameters'!$C$17)*Income_CF!BS230*(Cohort_WP!BS228/Cohort_CF!BS228))</f>
        <v/>
      </c>
    </row>
    <row r="229" spans="1:73" x14ac:dyDescent="0.55000000000000004">
      <c r="A229" s="642"/>
      <c r="B229" t="s">
        <v>482</v>
      </c>
      <c r="M229" s="1" t="str">
        <f>IF(Income_CF!M231="","",(1+'Cost and Benefit Parameters'!$C$17)*Income_CF!M231*(Cohort_WP!M229/Cohort_CF!M229))</f>
        <v/>
      </c>
      <c r="N229" s="1" t="str">
        <f>IF(Income_CF!N231="","",(1+'Cost and Benefit Parameters'!$C$17)*Income_CF!N231*(Cohort_WP!N229/Cohort_CF!N229))</f>
        <v/>
      </c>
      <c r="O229" s="1" t="str">
        <f>IF(Income_CF!O231="","",(1+'Cost and Benefit Parameters'!$C$17)*Income_CF!O231*(Cohort_WP!O229/Cohort_CF!O229))</f>
        <v/>
      </c>
      <c r="P229" s="1" t="str">
        <f>IF(Income_CF!P231="","",(1+'Cost and Benefit Parameters'!$C$17)*Income_CF!P231*(Cohort_WP!P229/Cohort_CF!P229))</f>
        <v/>
      </c>
      <c r="Q229" s="1" t="str">
        <f>IF(Income_CF!Q231="","",(1+'Cost and Benefit Parameters'!$C$17)*Income_CF!Q231*(Cohort_WP!Q229/Cohort_CF!Q229))</f>
        <v/>
      </c>
      <c r="R229" s="1" t="str">
        <f>IF(Income_CF!R231="","",(1+'Cost and Benefit Parameters'!$C$17)*Income_CF!R231*(Cohort_WP!R229/Cohort_CF!R229))</f>
        <v/>
      </c>
      <c r="S229" s="1" t="str">
        <f>IF(Income_CF!S231="","",(1+'Cost and Benefit Parameters'!$C$17)*Income_CF!S231*(Cohort_WP!S229/Cohort_CF!S229))</f>
        <v/>
      </c>
      <c r="T229" s="1" t="str">
        <f>IF(Income_CF!T231="","",(1+'Cost and Benefit Parameters'!$C$17)*Income_CF!T231*(Cohort_WP!T229/Cohort_CF!T229))</f>
        <v/>
      </c>
      <c r="U229" s="1" t="str">
        <f>IF(Income_CF!U231="","",(1+'Cost and Benefit Parameters'!$C$17)*Income_CF!U231*(Cohort_WP!U229/Cohort_CF!U229))</f>
        <v/>
      </c>
      <c r="V229" s="1" t="str">
        <f>IF(Income_CF!V231="","",(1+'Cost and Benefit Parameters'!$C$17)*Income_CF!V231*(Cohort_WP!V229/Cohort_CF!V229))</f>
        <v/>
      </c>
      <c r="W229" s="1" t="str">
        <f>IF(Income_CF!W231="","",(1+'Cost and Benefit Parameters'!$C$17)*Income_CF!W231*(Cohort_WP!W229/Cohort_CF!W229))</f>
        <v/>
      </c>
      <c r="X229" s="1" t="str">
        <f>IF(Income_CF!X231="","",(1+'Cost and Benefit Parameters'!$C$17)*Income_CF!X231*(Cohort_WP!X229/Cohort_CF!X229))</f>
        <v/>
      </c>
      <c r="Y229" s="1" t="str">
        <f>IF(Income_CF!Y231="","",(1+'Cost and Benefit Parameters'!$C$17)*Income_CF!Y231*(Cohort_WP!Y229/Cohort_CF!Y229))</f>
        <v/>
      </c>
      <c r="Z229" s="1" t="str">
        <f>IF(Income_CF!Z231="","",(1+'Cost and Benefit Parameters'!$C$17)*Income_CF!Z231*(Cohort_WP!Z229/Cohort_CF!Z229))</f>
        <v/>
      </c>
      <c r="AA229" s="1" t="str">
        <f>IF(Income_CF!AA231="","",(1+'Cost and Benefit Parameters'!$C$17)*Income_CF!AA231*(Cohort_WP!AA229/Cohort_CF!AA229))</f>
        <v/>
      </c>
      <c r="AB229" s="1">
        <f>IF(Income_CF!AB231="","",(1+'Cost and Benefit Parameters'!$C$17)*Income_CF!AB231*(Cohort_WP!AB229/Cohort_CF!AB229))</f>
        <v>3912018.3059363118</v>
      </c>
      <c r="AC229" s="1">
        <f>IF(Income_CF!AC231="","",(1+'Cost and Benefit Parameters'!$C$17)*Income_CF!AC231*(Cohort_WP!AC229/Cohort_CF!AC229))</f>
        <v>4063774.5499956277</v>
      </c>
      <c r="AD229" s="1">
        <f>IF(Income_CF!AD231="","",(1+'Cost and Benefit Parameters'!$C$17)*Income_CF!AD231*(Cohort_WP!AD229/Cohort_CF!AD229))</f>
        <v>4218885.6790277762</v>
      </c>
      <c r="AE229" s="1">
        <f>IF(Income_CF!AE231="","",(1+'Cost and Benefit Parameters'!$C$17)*Income_CF!AE231*(Cohort_WP!AE229/Cohort_CF!AE229))</f>
        <v>4377290.1176518062</v>
      </c>
      <c r="AF229" s="1">
        <f>IF(Income_CF!AF231="","",(1+'Cost and Benefit Parameters'!$C$17)*Income_CF!AF231*(Cohort_WP!AF229/Cohort_CF!AF229))</f>
        <v>4566689.9402558478</v>
      </c>
      <c r="AG229" s="1">
        <f>IF(Income_CF!AG231="","",(1+'Cost and Benefit Parameters'!$C$17)*Income_CF!AG231*(Cohort_WP!AG229/Cohort_CF!AG229))</f>
        <v>4729632.2109049363</v>
      </c>
      <c r="AH229" s="1">
        <f>IF(Income_CF!AH231="","",(1+'Cost and Benefit Parameters'!$C$17)*Income_CF!AH231*(Cohort_WP!AH229/Cohort_CF!AH229))</f>
        <v>4895450.2092509866</v>
      </c>
      <c r="AI229" s="1">
        <f>IF(Income_CF!AI231="","",(1+'Cost and Benefit Parameters'!$C$17)*Income_CF!AI231*(Cohort_WP!AI229/Cohort_CF!AI229))</f>
        <v>5064042.347584012</v>
      </c>
      <c r="AJ229" s="1">
        <f>IF(Income_CF!AJ231="","",(1+'Cost and Benefit Parameters'!$C$17)*Income_CF!AJ231*(Cohort_WP!AJ229/Cohort_CF!AJ229))</f>
        <v>5235298.4307439355</v>
      </c>
      <c r="AK229" s="1">
        <f>IF(Income_CF!AK231="","",(1+'Cost and Benefit Parameters'!$C$17)*Income_CF!AK231*(Cohort_WP!AK229/Cohort_CF!AK229))</f>
        <v>5409099.6286275648</v>
      </c>
      <c r="AL229" s="1">
        <f>IF(Income_CF!AL231="","",(1+'Cost and Benefit Parameters'!$C$17)*Income_CF!AL231*(Cohort_WP!AL229/Cohort_CF!AL229))</f>
        <v>5585318.4740873883</v>
      </c>
      <c r="AM229" s="1">
        <f>IF(Income_CF!AM231="","",(1+'Cost and Benefit Parameters'!$C$17)*Income_CF!AM231*(Cohort_WP!AM229/Cohort_CF!AM229))</f>
        <v>5763818.8870882718</v>
      </c>
      <c r="AN229" s="1">
        <f>IF(Income_CF!AN231="","",(1+'Cost and Benefit Parameters'!$C$17)*Income_CF!AN231*(Cohort_WP!AN229/Cohort_CF!AN229))</f>
        <v>5944456.22590503</v>
      </c>
      <c r="AO229" s="1">
        <f>IF(Income_CF!AO231="","",(1+'Cost and Benefit Parameters'!$C$17)*Income_CF!AO231*(Cohort_WP!AO229/Cohort_CF!AO229))</f>
        <v>6127077.3660546802</v>
      </c>
      <c r="AP229" s="1">
        <f>IF(Income_CF!AP231="","",(1+'Cost and Benefit Parameters'!$C$17)*Income_CF!AP231*(Cohort_WP!AP229/Cohort_CF!AP229))</f>
        <v>6311520.8075605119</v>
      </c>
      <c r="AQ229" s="1">
        <f>IF(Income_CF!AQ231="","",(1+'Cost and Benefit Parameters'!$C$17)*Income_CF!AQ231*(Cohort_WP!AQ229/Cohort_CF!AQ229))</f>
        <v>6497616.8110443288</v>
      </c>
      <c r="AR229" s="1">
        <f>IF(Income_CF!AR231="","",(1+'Cost and Benefit Parameters'!$C$17)*Income_CF!AR231*(Cohort_WP!AR229/Cohort_CF!AR229))</f>
        <v>6685187.5630344311</v>
      </c>
      <c r="AS229" s="1">
        <f>IF(Income_CF!AS231="","",(1+'Cost and Benefit Parameters'!$C$17)*Income_CF!AS231*(Cohort_WP!AS229/Cohort_CF!AS229))</f>
        <v>6874047.3707656227</v>
      </c>
      <c r="AT229" s="1">
        <f>IF(Income_CF!AT231="","",(1+'Cost and Benefit Parameters'!$C$17)*Income_CF!AT231*(Cohort_WP!AT229/Cohort_CF!AT229))</f>
        <v>7064002.8866288466</v>
      </c>
      <c r="AU229" s="1">
        <f>IF(Income_CF!AU231="","",(1+'Cost and Benefit Parameters'!$C$17)*Income_CF!AU231*(Cohort_WP!AU229/Cohort_CF!AU229))</f>
        <v>7254853.3623074815</v>
      </c>
      <c r="AV229" s="1">
        <f>IF(Income_CF!AV231="","",(1+'Cost and Benefit Parameters'!$C$17)*Income_CF!AV231*(Cohort_WP!AV229/Cohort_CF!AV229))</f>
        <v>7446390.932511176</v>
      </c>
      <c r="AW229" s="1">
        <f>IF(Income_CF!AW231="","",(1+'Cost and Benefit Parameters'!$C$17)*Income_CF!AW231*(Cohort_WP!AW229/Cohort_CF!AW229))</f>
        <v>7638400.9280905118</v>
      </c>
      <c r="AX229" s="1">
        <f>IF(Income_CF!AX231="","",(1+'Cost and Benefit Parameters'!$C$17)*Income_CF!AX231*(Cohort_WP!AX229/Cohort_CF!AX229))</f>
        <v>7830662.2181837289</v>
      </c>
      <c r="AY229" s="1">
        <f>IF(Income_CF!AY231="","",(1+'Cost and Benefit Parameters'!$C$17)*Income_CF!AY231*(Cohort_WP!AY229/Cohort_CF!AY229))</f>
        <v>8022947.5809154883</v>
      </c>
      <c r="AZ229" s="1">
        <f>IF(Income_CF!AZ231="","",(1+'Cost and Benefit Parameters'!$C$17)*Income_CF!AZ231*(Cohort_WP!AZ229/Cohort_CF!AZ229))</f>
        <v>8215024.102032315</v>
      </c>
      <c r="BA229" s="1">
        <f>IF(Income_CF!BA231="","",(1+'Cost and Benefit Parameters'!$C$17)*Income_CF!BA231*(Cohort_WP!BA229/Cohort_CF!BA229))</f>
        <v>8406653.6007256228</v>
      </c>
      <c r="BB229" s="1">
        <f>IF(Income_CF!BB231="","",(1+'Cost and Benefit Parameters'!$C$17)*Income_CF!BB231*(Cohort_WP!BB229/Cohort_CF!BB229))</f>
        <v>8597593.081759464</v>
      </c>
      <c r="BC229" s="1">
        <f>IF(Income_CF!BC231="","",(1+'Cost and Benefit Parameters'!$C$17)*Income_CF!BC231*(Cohort_WP!BC229/Cohort_CF!BC229))</f>
        <v>8787595.2128859442</v>
      </c>
      <c r="BD229" s="1">
        <f>IF(Income_CF!BD231="","",(1+'Cost and Benefit Parameters'!$C$17)*Income_CF!BD231*(Cohort_WP!BD229/Cohort_CF!BD229))</f>
        <v>8976408.8264010996</v>
      </c>
      <c r="BE229" s="1">
        <f>IF(Income_CF!BE231="","",(1+'Cost and Benefit Parameters'!$C$17)*Income_CF!BE231*(Cohort_WP!BE229/Cohort_CF!BE229))</f>
        <v>9163779.443563886</v>
      </c>
      <c r="BF229" s="1">
        <f>IF(Income_CF!BF231="","",(1+'Cost and Benefit Parameters'!$C$17)*Income_CF!BF231*(Cohort_WP!BF229/Cohort_CF!BF229))</f>
        <v>9349449.8204766773</v>
      </c>
      <c r="BG229" s="1">
        <f>IF(Income_CF!BG231="","",(1+'Cost and Benefit Parameters'!$C$17)*Income_CF!BG231*(Cohort_WP!BG229/Cohort_CF!BG229))</f>
        <v>9533160.513902599</v>
      </c>
      <c r="BH229" s="1">
        <f>IF(Income_CF!BH231="","",(1+'Cost and Benefit Parameters'!$C$17)*Income_CF!BH231*(Cohort_WP!BH229/Cohort_CF!BH229))</f>
        <v>9714650.4653796274</v>
      </c>
      <c r="BI229" s="1">
        <f>IF(Income_CF!BI231="","",(1+'Cost and Benefit Parameters'!$C$17)*Income_CF!BI231*(Cohort_WP!BI229/Cohort_CF!BI229))</f>
        <v>9893657.6018787809</v>
      </c>
      <c r="BJ229" s="1">
        <f>IF(Income_CF!BJ231="","",(1+'Cost and Benefit Parameters'!$C$17)*Income_CF!BJ231*(Cohort_WP!BJ229/Cohort_CF!BJ229))</f>
        <v>10069919.451149751</v>
      </c>
      <c r="BK229" s="1">
        <f>IF(Income_CF!BK231="","",(1+'Cost and Benefit Parameters'!$C$17)*Income_CF!BK231*(Cohort_WP!BK229/Cohort_CF!BK229))</f>
        <v>10243173.769798541</v>
      </c>
      <c r="BL229" s="1">
        <f>IF(Income_CF!BL231="","",(1+'Cost and Benefit Parameters'!$C$17)*Income_CF!BL231*(Cohort_WP!BL229/Cohort_CF!BL229))</f>
        <v>10413159.182051064</v>
      </c>
      <c r="BM229" s="1">
        <f>IF(Income_CF!BM231="","",(1+'Cost and Benefit Parameters'!$C$17)*Income_CF!BM231*(Cohort_WP!BM229/Cohort_CF!BM229))</f>
        <v>10579615.827075025</v>
      </c>
      <c r="BN229" s="1">
        <f>IF(Income_CF!BN231="","",(1+'Cost and Benefit Parameters'!$C$17)*Income_CF!BN231*(Cohort_WP!BN229/Cohort_CF!BN229))</f>
        <v>10742286.012657849</v>
      </c>
      <c r="BO229" s="1">
        <f>IF(Income_CF!BO231="","",(1+'Cost and Benefit Parameters'!$C$17)*Income_CF!BO231*(Cohort_WP!BO229/Cohort_CF!BO229))</f>
        <v>10900914.872975776</v>
      </c>
      <c r="BP229" s="1" t="str">
        <f>IF(Income_CF!BP231="","",(1+'Cost and Benefit Parameters'!$C$17)*Income_CF!BP231*(Cohort_WP!BP229/Cohort_CF!BP229))</f>
        <v/>
      </c>
      <c r="BQ229" s="1" t="str">
        <f>IF(Income_CF!BQ231="","",(1+'Cost and Benefit Parameters'!$C$17)*Income_CF!BQ231*(Cohort_WP!BQ229/Cohort_CF!BQ229))</f>
        <v/>
      </c>
      <c r="BR229" s="1" t="str">
        <f>IF(Income_CF!BR231="","",(1+'Cost and Benefit Parameters'!$C$17)*Income_CF!BR231*(Cohort_WP!BR229/Cohort_CF!BR229))</f>
        <v/>
      </c>
      <c r="BS229" s="1" t="str">
        <f>IF(Income_CF!BS231="","",(1+'Cost and Benefit Parameters'!$C$17)*Income_CF!BS231*(Cohort_WP!BS229/Cohort_CF!BS229))</f>
        <v/>
      </c>
    </row>
    <row r="230" spans="1:73" x14ac:dyDescent="0.55000000000000004">
      <c r="A230" s="642"/>
      <c r="B230" t="s">
        <v>483</v>
      </c>
      <c r="M230" s="1" t="str">
        <f>IF(Income_CF!M232="","",(1+'Cost and Benefit Parameters'!$C$17)*Income_CF!M232*(Cohort_WP!M230/Cohort_CF!M230))</f>
        <v/>
      </c>
      <c r="N230" s="1" t="str">
        <f>IF(Income_CF!N232="","",(1+'Cost and Benefit Parameters'!$C$17)*Income_CF!N232*(Cohort_WP!N230/Cohort_CF!N230))</f>
        <v/>
      </c>
      <c r="O230" s="1" t="str">
        <f>IF(Income_CF!O232="","",(1+'Cost and Benefit Parameters'!$C$17)*Income_CF!O232*(Cohort_WP!O230/Cohort_CF!O230))</f>
        <v/>
      </c>
      <c r="P230" s="1" t="str">
        <f>IF(Income_CF!P232="","",(1+'Cost and Benefit Parameters'!$C$17)*Income_CF!P232*(Cohort_WP!P230/Cohort_CF!P230))</f>
        <v/>
      </c>
      <c r="Q230" s="1" t="str">
        <f>IF(Income_CF!Q232="","",(1+'Cost and Benefit Parameters'!$C$17)*Income_CF!Q232*(Cohort_WP!Q230/Cohort_CF!Q230))</f>
        <v/>
      </c>
      <c r="R230" s="1" t="str">
        <f>IF(Income_CF!R232="","",(1+'Cost and Benefit Parameters'!$C$17)*Income_CF!R232*(Cohort_WP!R230/Cohort_CF!R230))</f>
        <v/>
      </c>
      <c r="S230" s="1" t="str">
        <f>IF(Income_CF!S232="","",(1+'Cost and Benefit Parameters'!$C$17)*Income_CF!S232*(Cohort_WP!S230/Cohort_CF!S230))</f>
        <v/>
      </c>
      <c r="T230" s="1" t="str">
        <f>IF(Income_CF!T232="","",(1+'Cost and Benefit Parameters'!$C$17)*Income_CF!T232*(Cohort_WP!T230/Cohort_CF!T230))</f>
        <v/>
      </c>
      <c r="U230" s="1" t="str">
        <f>IF(Income_CF!U232="","",(1+'Cost and Benefit Parameters'!$C$17)*Income_CF!U232*(Cohort_WP!U230/Cohort_CF!U230))</f>
        <v/>
      </c>
      <c r="V230" s="1" t="str">
        <f>IF(Income_CF!V232="","",(1+'Cost and Benefit Parameters'!$C$17)*Income_CF!V232*(Cohort_WP!V230/Cohort_CF!V230))</f>
        <v/>
      </c>
      <c r="W230" s="1" t="str">
        <f>IF(Income_CF!W232="","",(1+'Cost and Benefit Parameters'!$C$17)*Income_CF!W232*(Cohort_WP!W230/Cohort_CF!W230))</f>
        <v/>
      </c>
      <c r="X230" s="1" t="str">
        <f>IF(Income_CF!X232="","",(1+'Cost and Benefit Parameters'!$C$17)*Income_CF!X232*(Cohort_WP!X230/Cohort_CF!X230))</f>
        <v/>
      </c>
      <c r="Y230" s="1" t="str">
        <f>IF(Income_CF!Y232="","",(1+'Cost and Benefit Parameters'!$C$17)*Income_CF!Y232*(Cohort_WP!Y230/Cohort_CF!Y230))</f>
        <v/>
      </c>
      <c r="Z230" s="1" t="str">
        <f>IF(Income_CF!Z232="","",(1+'Cost and Benefit Parameters'!$C$17)*Income_CF!Z232*(Cohort_WP!Z230/Cohort_CF!Z230))</f>
        <v/>
      </c>
      <c r="AA230" s="1" t="str">
        <f>IF(Income_CF!AA232="","",(1+'Cost and Benefit Parameters'!$C$17)*Income_CF!AA232*(Cohort_WP!AA230/Cohort_CF!AA230))</f>
        <v/>
      </c>
      <c r="AB230" s="1" t="str">
        <f>IF(Income_CF!AB232="","",(1+'Cost and Benefit Parameters'!$C$17)*Income_CF!AB232*(Cohort_WP!AB230/Cohort_CF!AB230))</f>
        <v/>
      </c>
      <c r="AC230" s="1">
        <f>IF(Income_CF!AC232="","",(1+'Cost and Benefit Parameters'!$C$17)*Income_CF!AC232*(Cohort_WP!AC230/Cohort_CF!AC230))</f>
        <v>4029378.8551144013</v>
      </c>
      <c r="AD230" s="1">
        <f>IF(Income_CF!AD232="","",(1+'Cost and Benefit Parameters'!$C$17)*Income_CF!AD232*(Cohort_WP!AD230/Cohort_CF!AD230))</f>
        <v>4185687.7864954961</v>
      </c>
      <c r="AE230" s="1">
        <f>IF(Income_CF!AE232="","",(1+'Cost and Benefit Parameters'!$C$17)*Income_CF!AE232*(Cohort_WP!AE230/Cohort_CF!AE230))</f>
        <v>4345452.2493986087</v>
      </c>
      <c r="AF230" s="1">
        <f>IF(Income_CF!AF232="","",(1+'Cost and Benefit Parameters'!$C$17)*Income_CF!AF232*(Cohort_WP!AF230/Cohort_CF!AF230))</f>
        <v>4508608.8211813606</v>
      </c>
      <c r="AG230" s="1">
        <f>IF(Income_CF!AG232="","",(1+'Cost and Benefit Parameters'!$C$17)*Income_CF!AG232*(Cohort_WP!AG230/Cohort_CF!AG230))</f>
        <v>4703690.6384635214</v>
      </c>
      <c r="AH230" s="1">
        <f>IF(Income_CF!AH232="","",(1+'Cost and Benefit Parameters'!$C$17)*Income_CF!AH232*(Cohort_WP!AH230/Cohort_CF!AH230))</f>
        <v>4871521.1772320848</v>
      </c>
      <c r="AI230" s="1">
        <f>IF(Income_CF!AI232="","",(1+'Cost and Benefit Parameters'!$C$17)*Income_CF!AI232*(Cohort_WP!AI230/Cohort_CF!AI230))</f>
        <v>5042313.7155285161</v>
      </c>
      <c r="AJ230" s="1">
        <f>IF(Income_CF!AJ232="","",(1+'Cost and Benefit Parameters'!$C$17)*Income_CF!AJ232*(Cohort_WP!AJ230/Cohort_CF!AJ230))</f>
        <v>5215963.6180115324</v>
      </c>
      <c r="AK230" s="1">
        <f>IF(Income_CF!AK232="","",(1+'Cost and Benefit Parameters'!$C$17)*Income_CF!AK232*(Cohort_WP!AK230/Cohort_CF!AK230))</f>
        <v>5392357.3836662555</v>
      </c>
      <c r="AL230" s="1">
        <f>IF(Income_CF!AL232="","",(1+'Cost and Benefit Parameters'!$C$17)*Income_CF!AL232*(Cohort_WP!AL230/Cohort_CF!AL230))</f>
        <v>5571372.6174863912</v>
      </c>
      <c r="AM230" s="1">
        <f>IF(Income_CF!AM232="","",(1+'Cost and Benefit Parameters'!$C$17)*Income_CF!AM232*(Cohort_WP!AM230/Cohort_CF!AM230))</f>
        <v>5752878.0283100111</v>
      </c>
      <c r="AN230" s="1">
        <f>IF(Income_CF!AN232="","",(1+'Cost and Benefit Parameters'!$C$17)*Income_CF!AN232*(Cohort_WP!AN230/Cohort_CF!AN230))</f>
        <v>5936733.4537009178</v>
      </c>
      <c r="AO230" s="1">
        <f>IF(Income_CF!AO232="","",(1+'Cost and Benefit Parameters'!$C$17)*Income_CF!AO232*(Cohort_WP!AO230/Cohort_CF!AO230))</f>
        <v>6122789.9126821831</v>
      </c>
      <c r="AP230" s="1">
        <f>IF(Income_CF!AP232="","",(1+'Cost and Benefit Parameters'!$C$17)*Income_CF!AP232*(Cohort_WP!AP230/Cohort_CF!AP230))</f>
        <v>6310889.6870363196</v>
      </c>
      <c r="AQ230" s="1">
        <f>IF(Income_CF!AQ232="","",(1+'Cost and Benefit Parameters'!$C$17)*Income_CF!AQ232*(Cohort_WP!AQ230/Cohort_CF!AQ230))</f>
        <v>6500866.431787326</v>
      </c>
      <c r="AR230" s="1">
        <f>IF(Income_CF!AR232="","",(1+'Cost and Benefit Parameters'!$C$17)*Income_CF!AR232*(Cohort_WP!AR230/Cohort_CF!AR230))</f>
        <v>6692545.3153756568</v>
      </c>
      <c r="AS230" s="1">
        <f>IF(Income_CF!AS232="","",(1+'Cost and Benefit Parameters'!$C$17)*Income_CF!AS232*(Cohort_WP!AS230/Cohort_CF!AS230))</f>
        <v>6885743.1899254648</v>
      </c>
      <c r="AT230" s="1">
        <f>IF(Income_CF!AT232="","",(1+'Cost and Benefit Parameters'!$C$17)*Income_CF!AT232*(Cohort_WP!AT230/Cohort_CF!AT230))</f>
        <v>7080268.79188859</v>
      </c>
      <c r="AU230" s="1">
        <f>IF(Income_CF!AU232="","",(1+'Cost and Benefit Parameters'!$C$17)*Income_CF!AU232*(Cohort_WP!AU230/Cohort_CF!AU230))</f>
        <v>7275922.9732277142</v>
      </c>
      <c r="AV230" s="1">
        <f>IF(Income_CF!AV232="","",(1+'Cost and Benefit Parameters'!$C$17)*Income_CF!AV232*(Cohort_WP!AV230/Cohort_CF!AV230))</f>
        <v>7472498.9631767059</v>
      </c>
      <c r="AW230" s="1">
        <f>IF(Income_CF!AW232="","",(1+'Cost and Benefit Parameters'!$C$17)*Income_CF!AW232*(Cohort_WP!AW230/Cohort_CF!AW230))</f>
        <v>7669782.660486511</v>
      </c>
      <c r="AX230" s="1">
        <f>IF(Income_CF!AX232="","",(1+'Cost and Benefit Parameters'!$C$17)*Income_CF!AX232*(Cohort_WP!AX230/Cohort_CF!AX230))</f>
        <v>7867552.9559332263</v>
      </c>
      <c r="AY230" s="1">
        <f>IF(Income_CF!AY232="","",(1+'Cost and Benefit Parameters'!$C$17)*Income_CF!AY232*(Cohort_WP!AY230/Cohort_CF!AY230))</f>
        <v>8065582.0847292412</v>
      </c>
      <c r="AZ230" s="1">
        <f>IF(Income_CF!AZ232="","",(1+'Cost and Benefit Parameters'!$C$17)*Income_CF!AZ232*(Cohort_WP!AZ230/Cohort_CF!AZ230))</f>
        <v>8263636.0083429515</v>
      </c>
      <c r="BA230" s="1">
        <f>IF(Income_CF!BA232="","",(1+'Cost and Benefit Parameters'!$C$17)*Income_CF!BA232*(Cohort_WP!BA230/Cohort_CF!BA230))</f>
        <v>8461474.8250932842</v>
      </c>
      <c r="BB230" s="1">
        <f>IF(Income_CF!BB232="","",(1+'Cost and Benefit Parameters'!$C$17)*Income_CF!BB232*(Cohort_WP!BB230/Cohort_CF!BB230))</f>
        <v>8658853.2087473907</v>
      </c>
      <c r="BC230" s="1">
        <f>IF(Income_CF!BC232="","",(1+'Cost and Benefit Parameters'!$C$17)*Income_CF!BC232*(Cohort_WP!BC230/Cohort_CF!BC230))</f>
        <v>8855520.8742122483</v>
      </c>
      <c r="BD230" s="1">
        <f>IF(Income_CF!BD232="","",(1+'Cost and Benefit Parameters'!$C$17)*Income_CF!BD232*(Cohort_WP!BD230/Cohort_CF!BD230))</f>
        <v>9051223.0692725219</v>
      </c>
      <c r="BE230" s="1">
        <f>IF(Income_CF!BE232="","",(1+'Cost and Benefit Parameters'!$C$17)*Income_CF!BE232*(Cohort_WP!BE230/Cohort_CF!BE230))</f>
        <v>9245701.0911931321</v>
      </c>
      <c r="BF230" s="1">
        <f>IF(Income_CF!BF232="","",(1+'Cost and Benefit Parameters'!$C$17)*Income_CF!BF232*(Cohort_WP!BF230/Cohort_CF!BF230))</f>
        <v>9438692.8268708028</v>
      </c>
      <c r="BG230" s="1">
        <f>IF(Income_CF!BG232="","",(1+'Cost and Benefit Parameters'!$C$17)*Income_CF!BG232*(Cohort_WP!BG230/Cohort_CF!BG230))</f>
        <v>9629933.3150909748</v>
      </c>
      <c r="BH230" s="1">
        <f>IF(Income_CF!BH232="","",(1+'Cost and Benefit Parameters'!$C$17)*Income_CF!BH232*(Cohort_WP!BH230/Cohort_CF!BH230))</f>
        <v>9819155.3293196782</v>
      </c>
      <c r="BI230" s="1">
        <f>IF(Income_CF!BI232="","",(1+'Cost and Benefit Parameters'!$C$17)*Income_CF!BI232*(Cohort_WP!BI230/Cohort_CF!BI230))</f>
        <v>10006089.979341017</v>
      </c>
      <c r="BJ230" s="1">
        <f>IF(Income_CF!BJ232="","",(1+'Cost and Benefit Parameters'!$C$17)*Income_CF!BJ232*(Cohort_WP!BJ230/Cohort_CF!BJ230))</f>
        <v>10190467.329935143</v>
      </c>
      <c r="BK230" s="1">
        <f>IF(Income_CF!BK232="","",(1+'Cost and Benefit Parameters'!$C$17)*Income_CF!BK232*(Cohort_WP!BK230/Cohort_CF!BK230))</f>
        <v>10372017.034684245</v>
      </c>
      <c r="BL230" s="1">
        <f>IF(Income_CF!BL232="","",(1+'Cost and Benefit Parameters'!$C$17)*Income_CF!BL232*(Cohort_WP!BL230/Cohort_CF!BL230))</f>
        <v>10550468.982892498</v>
      </c>
      <c r="BM230" s="1">
        <f>IF(Income_CF!BM232="","",(1+'Cost and Benefit Parameters'!$C$17)*Income_CF!BM232*(Cohort_WP!BM230/Cohort_CF!BM230))</f>
        <v>10725553.957512595</v>
      </c>
      <c r="BN230" s="1">
        <f>IF(Income_CF!BN232="","",(1+'Cost and Benefit Parameters'!$C$17)*Income_CF!BN232*(Cohort_WP!BN230/Cohort_CF!BN230))</f>
        <v>10897004.301887274</v>
      </c>
      <c r="BO230" s="1">
        <f>IF(Income_CF!BO232="","",(1+'Cost and Benefit Parameters'!$C$17)*Income_CF!BO232*(Cohort_WP!BO230/Cohort_CF!BO230))</f>
        <v>11064554.593037585</v>
      </c>
      <c r="BP230" s="1">
        <f>IF(Income_CF!BP232="","",(1+'Cost and Benefit Parameters'!$C$17)*Income_CF!BP232*(Cohort_WP!BP230/Cohort_CF!BP230))</f>
        <v>11227942.319165049</v>
      </c>
      <c r="BQ230" s="1" t="str">
        <f>IF(Income_CF!BQ232="","",(1+'Cost and Benefit Parameters'!$C$17)*Income_CF!BQ232*(Cohort_WP!BQ230/Cohort_CF!BQ230))</f>
        <v/>
      </c>
      <c r="BR230" s="1" t="str">
        <f>IF(Income_CF!BR232="","",(1+'Cost and Benefit Parameters'!$C$17)*Income_CF!BR232*(Cohort_WP!BR230/Cohort_CF!BR230))</f>
        <v/>
      </c>
      <c r="BS230" s="1" t="str">
        <f>IF(Income_CF!BS232="","",(1+'Cost and Benefit Parameters'!$C$17)*Income_CF!BS232*(Cohort_WP!BS230/Cohort_CF!BS230))</f>
        <v/>
      </c>
    </row>
    <row r="231" spans="1:73" x14ac:dyDescent="0.55000000000000004">
      <c r="A231" s="642"/>
      <c r="B231" t="s">
        <v>484</v>
      </c>
      <c r="M231" s="1" t="str">
        <f>IF(Income_CF!M233="","",(1+'Cost and Benefit Parameters'!$C$17)*Income_CF!M233*(Cohort_WP!M231/Cohort_CF!M231))</f>
        <v/>
      </c>
      <c r="N231" s="1" t="str">
        <f>IF(Income_CF!N233="","",(1+'Cost and Benefit Parameters'!$C$17)*Income_CF!N233*(Cohort_WP!N231/Cohort_CF!N231))</f>
        <v/>
      </c>
      <c r="O231" s="1" t="str">
        <f>IF(Income_CF!O233="","",(1+'Cost and Benefit Parameters'!$C$17)*Income_CF!O233*(Cohort_WP!O231/Cohort_CF!O231))</f>
        <v/>
      </c>
      <c r="P231" s="1" t="str">
        <f>IF(Income_CF!P233="","",(1+'Cost and Benefit Parameters'!$C$17)*Income_CF!P233*(Cohort_WP!P231/Cohort_CF!P231))</f>
        <v/>
      </c>
      <c r="Q231" s="1" t="str">
        <f>IF(Income_CF!Q233="","",(1+'Cost and Benefit Parameters'!$C$17)*Income_CF!Q233*(Cohort_WP!Q231/Cohort_CF!Q231))</f>
        <v/>
      </c>
      <c r="R231" s="1" t="str">
        <f>IF(Income_CF!R233="","",(1+'Cost and Benefit Parameters'!$C$17)*Income_CF!R233*(Cohort_WP!R231/Cohort_CF!R231))</f>
        <v/>
      </c>
      <c r="S231" s="1" t="str">
        <f>IF(Income_CF!S233="","",(1+'Cost and Benefit Parameters'!$C$17)*Income_CF!S233*(Cohort_WP!S231/Cohort_CF!S231))</f>
        <v/>
      </c>
      <c r="T231" s="1" t="str">
        <f>IF(Income_CF!T233="","",(1+'Cost and Benefit Parameters'!$C$17)*Income_CF!T233*(Cohort_WP!T231/Cohort_CF!T231))</f>
        <v/>
      </c>
      <c r="U231" s="1" t="str">
        <f>IF(Income_CF!U233="","",(1+'Cost and Benefit Parameters'!$C$17)*Income_CF!U233*(Cohort_WP!U231/Cohort_CF!U231))</f>
        <v/>
      </c>
      <c r="V231" s="1" t="str">
        <f>IF(Income_CF!V233="","",(1+'Cost and Benefit Parameters'!$C$17)*Income_CF!V233*(Cohort_WP!V231/Cohort_CF!V231))</f>
        <v/>
      </c>
      <c r="W231" s="1" t="str">
        <f>IF(Income_CF!W233="","",(1+'Cost and Benefit Parameters'!$C$17)*Income_CF!W233*(Cohort_WP!W231/Cohort_CF!W231))</f>
        <v/>
      </c>
      <c r="X231" s="1" t="str">
        <f>IF(Income_CF!X233="","",(1+'Cost and Benefit Parameters'!$C$17)*Income_CF!X233*(Cohort_WP!X231/Cohort_CF!X231))</f>
        <v/>
      </c>
      <c r="Y231" s="1" t="str">
        <f>IF(Income_CF!Y233="","",(1+'Cost and Benefit Parameters'!$C$17)*Income_CF!Y233*(Cohort_WP!Y231/Cohort_CF!Y231))</f>
        <v/>
      </c>
      <c r="Z231" s="1" t="str">
        <f>IF(Income_CF!Z233="","",(1+'Cost and Benefit Parameters'!$C$17)*Income_CF!Z233*(Cohort_WP!Z231/Cohort_CF!Z231))</f>
        <v/>
      </c>
      <c r="AA231" s="1" t="str">
        <f>IF(Income_CF!AA233="","",(1+'Cost and Benefit Parameters'!$C$17)*Income_CF!AA233*(Cohort_WP!AA231/Cohort_CF!AA231))</f>
        <v/>
      </c>
      <c r="AB231" s="1" t="str">
        <f>IF(Income_CF!AB233="","",(1+'Cost and Benefit Parameters'!$C$17)*Income_CF!AB233*(Cohort_WP!AB231/Cohort_CF!AB231))</f>
        <v/>
      </c>
      <c r="AC231" s="1" t="str">
        <f>IF(Income_CF!AC233="","",(1+'Cost and Benefit Parameters'!$C$17)*Income_CF!AC233*(Cohort_WP!AC231/Cohort_CF!AC231))</f>
        <v/>
      </c>
      <c r="AD231" s="1">
        <f>IF(Income_CF!AD233="","",(1+'Cost and Benefit Parameters'!$C$17)*Income_CF!AD233*(Cohort_WP!AD231/Cohort_CF!AD231))</f>
        <v>4150260.2207678324</v>
      </c>
      <c r="AE231" s="1">
        <f>IF(Income_CF!AE233="","",(1+'Cost and Benefit Parameters'!$C$17)*Income_CF!AE233*(Cohort_WP!AE231/Cohort_CF!AE231))</f>
        <v>4311258.4200903606</v>
      </c>
      <c r="AF231" s="1">
        <f>IF(Income_CF!AF233="","",(1+'Cost and Benefit Parameters'!$C$17)*Income_CF!AF233*(Cohort_WP!AF231/Cohort_CF!AF231))</f>
        <v>4475815.8168805689</v>
      </c>
      <c r="AG231" s="1">
        <f>IF(Income_CF!AG233="","",(1+'Cost and Benefit Parameters'!$C$17)*Income_CF!AG233*(Cohort_WP!AG231/Cohort_CF!AG231))</f>
        <v>4643867.0858168006</v>
      </c>
      <c r="AH231" s="1">
        <f>IF(Income_CF!AH233="","",(1+'Cost and Benefit Parameters'!$C$17)*Income_CF!AH233*(Cohort_WP!AH231/Cohort_CF!AH231))</f>
        <v>4844801.3576174276</v>
      </c>
      <c r="AI231" s="1">
        <f>IF(Income_CF!AI233="","",(1+'Cost and Benefit Parameters'!$C$17)*Income_CF!AI233*(Cohort_WP!AI231/Cohort_CF!AI231))</f>
        <v>5017666.8125490472</v>
      </c>
      <c r="AJ231" s="1">
        <f>IF(Income_CF!AJ233="","",(1+'Cost and Benefit Parameters'!$C$17)*Income_CF!AJ233*(Cohort_WP!AJ231/Cohort_CF!AJ231))</f>
        <v>5193583.1269943714</v>
      </c>
      <c r="AK231" s="1">
        <f>IF(Income_CF!AK233="","",(1+'Cost and Benefit Parameters'!$C$17)*Income_CF!AK233*(Cohort_WP!AK231/Cohort_CF!AK231))</f>
        <v>5372442.526551879</v>
      </c>
      <c r="AL231" s="1">
        <f>IF(Income_CF!AL233="","",(1+'Cost and Benefit Parameters'!$C$17)*Income_CF!AL233*(Cohort_WP!AL231/Cohort_CF!AL231))</f>
        <v>5554128.1051762421</v>
      </c>
      <c r="AM231" s="1">
        <f>IF(Income_CF!AM233="","",(1+'Cost and Benefit Parameters'!$C$17)*Income_CF!AM233*(Cohort_WP!AM231/Cohort_CF!AM231))</f>
        <v>5738513.7960109832</v>
      </c>
      <c r="AN231" s="1">
        <f>IF(Income_CF!AN233="","",(1+'Cost and Benefit Parameters'!$C$17)*Income_CF!AN233*(Cohort_WP!AN231/Cohort_CF!AN231))</f>
        <v>5925464.3691593092</v>
      </c>
      <c r="AO231" s="1">
        <f>IF(Income_CF!AO233="","",(1+'Cost and Benefit Parameters'!$C$17)*Income_CF!AO233*(Cohort_WP!AO231/Cohort_CF!AO231))</f>
        <v>6114835.4573119469</v>
      </c>
      <c r="AP231" s="1">
        <f>IF(Income_CF!AP233="","",(1+'Cost and Benefit Parameters'!$C$17)*Income_CF!AP233*(Cohort_WP!AP231/Cohort_CF!AP231))</f>
        <v>6306473.6100626467</v>
      </c>
      <c r="AQ231" s="1">
        <f>IF(Income_CF!AQ233="","",(1+'Cost and Benefit Parameters'!$C$17)*Income_CF!AQ233*(Cohort_WP!AQ231/Cohort_CF!AQ231))</f>
        <v>6500216.3776474074</v>
      </c>
      <c r="AR231" s="1">
        <f>IF(Income_CF!AR233="","",(1+'Cost and Benefit Parameters'!$C$17)*Income_CF!AR233*(Cohort_WP!AR231/Cohort_CF!AR231))</f>
        <v>6695892.4247409459</v>
      </c>
      <c r="AS231" s="1">
        <f>IF(Income_CF!AS233="","",(1+'Cost and Benefit Parameters'!$C$17)*Income_CF!AS233*(Cohort_WP!AS231/Cohort_CF!AS231))</f>
        <v>6893321.674836929</v>
      </c>
      <c r="AT231" s="1">
        <f>IF(Income_CF!AT233="","",(1+'Cost and Benefit Parameters'!$C$17)*Income_CF!AT233*(Cohort_WP!AT231/Cohort_CF!AT231))</f>
        <v>7092315.4856232274</v>
      </c>
      <c r="AU231" s="1">
        <f>IF(Income_CF!AU233="","",(1+'Cost and Benefit Parameters'!$C$17)*Income_CF!AU233*(Cohort_WP!AU231/Cohort_CF!AU231))</f>
        <v>7292676.8556452477</v>
      </c>
      <c r="AV231" s="1">
        <f>IF(Income_CF!AV233="","",(1+'Cost and Benefit Parameters'!$C$17)*Income_CF!AV233*(Cohort_WP!AV231/Cohort_CF!AV231))</f>
        <v>7494200.6624245448</v>
      </c>
      <c r="AW231" s="1">
        <f>IF(Income_CF!AW233="","",(1+'Cost and Benefit Parameters'!$C$17)*Income_CF!AW233*(Cohort_WP!AW231/Cohort_CF!AW231))</f>
        <v>7696673.9320720071</v>
      </c>
      <c r="AX231" s="1">
        <f>IF(Income_CF!AX233="","",(1+'Cost and Benefit Parameters'!$C$17)*Income_CF!AX233*(Cohort_WP!AX231/Cohort_CF!AX231))</f>
        <v>7899876.1403011046</v>
      </c>
      <c r="AY231" s="1">
        <f>IF(Income_CF!AY233="","",(1+'Cost and Benefit Parameters'!$C$17)*Income_CF!AY233*(Cohort_WP!AY231/Cohort_CF!AY231))</f>
        <v>8103579.544611224</v>
      </c>
      <c r="AZ231" s="1">
        <f>IF(Income_CF!AZ233="","",(1+'Cost and Benefit Parameters'!$C$17)*Income_CF!AZ233*(Cohort_WP!AZ231/Cohort_CF!AZ231))</f>
        <v>8307549.5472711185</v>
      </c>
      <c r="BA231" s="1">
        <f>IF(Income_CF!BA233="","",(1+'Cost and Benefit Parameters'!$C$17)*Income_CF!BA233*(Cohort_WP!BA231/Cohort_CF!BA231))</f>
        <v>8511545.0885932427</v>
      </c>
      <c r="BB231" s="1">
        <f>IF(Income_CF!BB233="","",(1+'Cost and Benefit Parameters'!$C$17)*Income_CF!BB233*(Cohort_WP!BB231/Cohort_CF!BB231))</f>
        <v>8715319.0698460825</v>
      </c>
      <c r="BC231" s="1">
        <f>IF(Income_CF!BC233="","",(1+'Cost and Benefit Parameters'!$C$17)*Income_CF!BC233*(Cohort_WP!BC231/Cohort_CF!BC231))</f>
        <v>8918618.8050098121</v>
      </c>
      <c r="BD231" s="1">
        <f>IF(Income_CF!BD233="","",(1+'Cost and Benefit Parameters'!$C$17)*Income_CF!BD233*(Cohort_WP!BD231/Cohort_CF!BD231))</f>
        <v>9121186.5004386138</v>
      </c>
      <c r="BE231" s="1">
        <f>IF(Income_CF!BE233="","",(1+'Cost and Benefit Parameters'!$C$17)*Income_CF!BE233*(Cohort_WP!BE231/Cohort_CF!BE231))</f>
        <v>9322759.7613506988</v>
      </c>
      <c r="BF231" s="1">
        <f>IF(Income_CF!BF233="","",(1+'Cost and Benefit Parameters'!$C$17)*Income_CF!BF233*(Cohort_WP!BF231/Cohort_CF!BF231))</f>
        <v>9523072.123928925</v>
      </c>
      <c r="BG231" s="1">
        <f>IF(Income_CF!BG233="","",(1+'Cost and Benefit Parameters'!$C$17)*Income_CF!BG233*(Cohort_WP!BG231/Cohort_CF!BG231))</f>
        <v>9721853.6116769239</v>
      </c>
      <c r="BH231" s="1">
        <f>IF(Income_CF!BH233="","",(1+'Cost and Benefit Parameters'!$C$17)*Income_CF!BH233*(Cohort_WP!BH231/Cohort_CF!BH231))</f>
        <v>9918831.3145437054</v>
      </c>
      <c r="BI231" s="1">
        <f>IF(Income_CF!BI233="","",(1+'Cost and Benefit Parameters'!$C$17)*Income_CF!BI233*(Cohort_WP!BI231/Cohort_CF!BI231))</f>
        <v>10113729.98919927</v>
      </c>
      <c r="BJ231" s="1">
        <f>IF(Income_CF!BJ233="","",(1+'Cost and Benefit Parameters'!$C$17)*Income_CF!BJ233*(Cohort_WP!BJ231/Cohort_CF!BJ231))</f>
        <v>10306272.678721245</v>
      </c>
      <c r="BK231" s="1">
        <f>IF(Income_CF!BK233="","",(1+'Cost and Benefit Parameters'!$C$17)*Income_CF!BK233*(Cohort_WP!BK231/Cohort_CF!BK231))</f>
        <v>10496181.3498332</v>
      </c>
      <c r="BL231" s="1">
        <f>IF(Income_CF!BL233="","",(1+'Cost and Benefit Parameters'!$C$17)*Income_CF!BL233*(Cohort_WP!BL231/Cohort_CF!BL231))</f>
        <v>10683177.545724772</v>
      </c>
      <c r="BM231" s="1">
        <f>IF(Income_CF!BM233="","",(1+'Cost and Benefit Parameters'!$C$17)*Income_CF!BM233*(Cohort_WP!BM231/Cohort_CF!BM231))</f>
        <v>10866983.052379273</v>
      </c>
      <c r="BN231" s="1">
        <f>IF(Income_CF!BN233="","",(1+'Cost and Benefit Parameters'!$C$17)*Income_CF!BN233*(Cohort_WP!BN231/Cohort_CF!BN231))</f>
        <v>11047320.576237973</v>
      </c>
      <c r="BO231" s="1">
        <f>IF(Income_CF!BO233="","",(1+'Cost and Benefit Parameters'!$C$17)*Income_CF!BO233*(Cohort_WP!BO231/Cohort_CF!BO231))</f>
        <v>11223914.43094389</v>
      </c>
      <c r="BP231" s="1">
        <f>IF(Income_CF!BP233="","",(1+'Cost and Benefit Parameters'!$C$17)*Income_CF!BP233*(Cohort_WP!BP231/Cohort_CF!BP231))</f>
        <v>11396491.230828712</v>
      </c>
      <c r="BQ231" s="1">
        <f>IF(Income_CF!BQ233="","",(1+'Cost and Benefit Parameters'!$C$17)*Income_CF!BQ233*(Cohort_WP!BQ231/Cohort_CF!BQ231))</f>
        <v>11564780.588740004</v>
      </c>
      <c r="BR231" s="1" t="str">
        <f>IF(Income_CF!BR233="","",(1+'Cost and Benefit Parameters'!$C$17)*Income_CF!BR233*(Cohort_WP!BR231/Cohort_CF!BR231))</f>
        <v/>
      </c>
      <c r="BS231" s="1" t="str">
        <f>IF(Income_CF!BS233="","",(1+'Cost and Benefit Parameters'!$C$17)*Income_CF!BS233*(Cohort_WP!BS231/Cohort_CF!BS231))</f>
        <v/>
      </c>
    </row>
    <row r="232" spans="1:73" x14ac:dyDescent="0.55000000000000004">
      <c r="A232" s="642"/>
      <c r="B232" t="s">
        <v>485</v>
      </c>
      <c r="M232" s="1" t="str">
        <f>IF(Income_CF!M234="","",(1+'Cost and Benefit Parameters'!$C$17)*Income_CF!M234*(Cohort_WP!M232/Cohort_CF!M232))</f>
        <v/>
      </c>
      <c r="N232" s="1" t="str">
        <f>IF(Income_CF!N234="","",(1+'Cost and Benefit Parameters'!$C$17)*Income_CF!N234*(Cohort_WP!N232/Cohort_CF!N232))</f>
        <v/>
      </c>
      <c r="O232" s="1" t="str">
        <f>IF(Income_CF!O234="","",(1+'Cost and Benefit Parameters'!$C$17)*Income_CF!O234*(Cohort_WP!O232/Cohort_CF!O232))</f>
        <v/>
      </c>
      <c r="P232" s="1" t="str">
        <f>IF(Income_CF!P234="","",(1+'Cost and Benefit Parameters'!$C$17)*Income_CF!P234*(Cohort_WP!P232/Cohort_CF!P232))</f>
        <v/>
      </c>
      <c r="Q232" s="1" t="str">
        <f>IF(Income_CF!Q234="","",(1+'Cost and Benefit Parameters'!$C$17)*Income_CF!Q234*(Cohort_WP!Q232/Cohort_CF!Q232))</f>
        <v/>
      </c>
      <c r="R232" s="1" t="str">
        <f>IF(Income_CF!R234="","",(1+'Cost and Benefit Parameters'!$C$17)*Income_CF!R234*(Cohort_WP!R232/Cohort_CF!R232))</f>
        <v/>
      </c>
      <c r="S232" s="1" t="str">
        <f>IF(Income_CF!S234="","",(1+'Cost and Benefit Parameters'!$C$17)*Income_CF!S234*(Cohort_WP!S232/Cohort_CF!S232))</f>
        <v/>
      </c>
      <c r="T232" s="1" t="str">
        <f>IF(Income_CF!T234="","",(1+'Cost and Benefit Parameters'!$C$17)*Income_CF!T234*(Cohort_WP!T232/Cohort_CF!T232))</f>
        <v/>
      </c>
      <c r="U232" s="1" t="str">
        <f>IF(Income_CF!U234="","",(1+'Cost and Benefit Parameters'!$C$17)*Income_CF!U234*(Cohort_WP!U232/Cohort_CF!U232))</f>
        <v/>
      </c>
      <c r="V232" s="1" t="str">
        <f>IF(Income_CF!V234="","",(1+'Cost and Benefit Parameters'!$C$17)*Income_CF!V234*(Cohort_WP!V232/Cohort_CF!V232))</f>
        <v/>
      </c>
      <c r="W232" s="1" t="str">
        <f>IF(Income_CF!W234="","",(1+'Cost and Benefit Parameters'!$C$17)*Income_CF!W234*(Cohort_WP!W232/Cohort_CF!W232))</f>
        <v/>
      </c>
      <c r="X232" s="1" t="str">
        <f>IF(Income_CF!X234="","",(1+'Cost and Benefit Parameters'!$C$17)*Income_CF!X234*(Cohort_WP!X232/Cohort_CF!X232))</f>
        <v/>
      </c>
      <c r="Y232" s="1" t="str">
        <f>IF(Income_CF!Y234="","",(1+'Cost and Benefit Parameters'!$C$17)*Income_CF!Y234*(Cohort_WP!Y232/Cohort_CF!Y232))</f>
        <v/>
      </c>
      <c r="Z232" s="1" t="str">
        <f>IF(Income_CF!Z234="","",(1+'Cost and Benefit Parameters'!$C$17)*Income_CF!Z234*(Cohort_WP!Z232/Cohort_CF!Z232))</f>
        <v/>
      </c>
      <c r="AA232" s="1" t="str">
        <f>IF(Income_CF!AA234="","",(1+'Cost and Benefit Parameters'!$C$17)*Income_CF!AA234*(Cohort_WP!AA232/Cohort_CF!AA232))</f>
        <v/>
      </c>
      <c r="AB232" s="1" t="str">
        <f>IF(Income_CF!AB234="","",(1+'Cost and Benefit Parameters'!$C$17)*Income_CF!AB234*(Cohort_WP!AB232/Cohort_CF!AB232))</f>
        <v/>
      </c>
      <c r="AC232" s="1" t="str">
        <f>IF(Income_CF!AC234="","",(1+'Cost and Benefit Parameters'!$C$17)*Income_CF!AC234*(Cohort_WP!AC232/Cohort_CF!AC232))</f>
        <v/>
      </c>
      <c r="AD232" s="1" t="str">
        <f>IF(Income_CF!AD234="","",(1+'Cost and Benefit Parameters'!$C$17)*Income_CF!AD234*(Cohort_WP!AD232/Cohort_CF!AD232))</f>
        <v/>
      </c>
      <c r="AE232" s="1">
        <f>IF(Income_CF!AE234="","",(1+'Cost and Benefit Parameters'!$C$17)*Income_CF!AE234*(Cohort_WP!AE232/Cohort_CF!AE232))</f>
        <v>4274768.0273908675</v>
      </c>
      <c r="AF232" s="1">
        <f>IF(Income_CF!AF234="","",(1+'Cost and Benefit Parameters'!$C$17)*Income_CF!AF234*(Cohort_WP!AF232/Cohort_CF!AF232))</f>
        <v>4440596.1726930719</v>
      </c>
      <c r="AG232" s="1">
        <f>IF(Income_CF!AG234="","",(1+'Cost and Benefit Parameters'!$C$17)*Income_CF!AG234*(Cohort_WP!AG232/Cohort_CF!AG232))</f>
        <v>4610090.2913869843</v>
      </c>
      <c r="AH232" s="1">
        <f>IF(Income_CF!AH234="","",(1+'Cost and Benefit Parameters'!$C$17)*Income_CF!AH234*(Cohort_WP!AH232/Cohort_CF!AH232))</f>
        <v>4783183.0983913047</v>
      </c>
      <c r="AI232" s="1">
        <f>IF(Income_CF!AI234="","",(1+'Cost and Benefit Parameters'!$C$17)*Income_CF!AI234*(Cohort_WP!AI232/Cohort_CF!AI232))</f>
        <v>4990145.3983459491</v>
      </c>
      <c r="AJ232" s="1">
        <f>IF(Income_CF!AJ234="","",(1+'Cost and Benefit Parameters'!$C$17)*Income_CF!AJ234*(Cohort_WP!AJ232/Cohort_CF!AJ232))</f>
        <v>5168196.8169255182</v>
      </c>
      <c r="AK232" s="1">
        <f>IF(Income_CF!AK234="","",(1+'Cost and Benefit Parameters'!$C$17)*Income_CF!AK234*(Cohort_WP!AK232/Cohort_CF!AK232))</f>
        <v>5349390.6208042037</v>
      </c>
      <c r="AL232" s="1">
        <f>IF(Income_CF!AL234="","",(1+'Cost and Benefit Parameters'!$C$17)*Income_CF!AL234*(Cohort_WP!AL232/Cohort_CF!AL232))</f>
        <v>5533615.8023484349</v>
      </c>
      <c r="AM232" s="1">
        <f>IF(Income_CF!AM234="","",(1+'Cost and Benefit Parameters'!$C$17)*Income_CF!AM234*(Cohort_WP!AM232/Cohort_CF!AM232))</f>
        <v>5720751.9483315293</v>
      </c>
      <c r="AN232" s="1">
        <f>IF(Income_CF!AN234="","",(1+'Cost and Benefit Parameters'!$C$17)*Income_CF!AN234*(Cohort_WP!AN232/Cohort_CF!AN232))</f>
        <v>5910669.2098913118</v>
      </c>
      <c r="AO232" s="1">
        <f>IF(Income_CF!AO234="","",(1+'Cost and Benefit Parameters'!$C$17)*Income_CF!AO234*(Cohort_WP!AO232/Cohort_CF!AO232))</f>
        <v>6103228.3002340896</v>
      </c>
      <c r="AP232" s="1">
        <f>IF(Income_CF!AP234="","",(1+'Cost and Benefit Parameters'!$C$17)*Income_CF!AP234*(Cohort_WP!AP232/Cohort_CF!AP232))</f>
        <v>6298280.5210313043</v>
      </c>
      <c r="AQ232" s="1">
        <f>IF(Income_CF!AQ234="","",(1+'Cost and Benefit Parameters'!$C$17)*Income_CF!AQ234*(Cohort_WP!AQ232/Cohort_CF!AQ232))</f>
        <v>6495667.8183645261</v>
      </c>
      <c r="AR232" s="1">
        <f>IF(Income_CF!AR234="","",(1+'Cost and Benefit Parameters'!$C$17)*Income_CF!AR234*(Cohort_WP!AR232/Cohort_CF!AR232))</f>
        <v>6695222.8689768314</v>
      </c>
      <c r="AS232" s="1">
        <f>IF(Income_CF!AS234="","",(1+'Cost and Benefit Parameters'!$C$17)*Income_CF!AS234*(Cohort_WP!AS232/Cohort_CF!AS232))</f>
        <v>6896769.1974831745</v>
      </c>
      <c r="AT232" s="1">
        <f>IF(Income_CF!AT234="","",(1+'Cost and Benefit Parameters'!$C$17)*Income_CF!AT234*(Cohort_WP!AT232/Cohort_CF!AT232))</f>
        <v>7100121.3250820348</v>
      </c>
      <c r="AU232" s="1">
        <f>IF(Income_CF!AU234="","",(1+'Cost and Benefit Parameters'!$C$17)*Income_CF!AU234*(Cohort_WP!AU232/Cohort_CF!AU232))</f>
        <v>7305084.9501919253</v>
      </c>
      <c r="AV232" s="1">
        <f>IF(Income_CF!AV234="","",(1+'Cost and Benefit Parameters'!$C$17)*Income_CF!AV234*(Cohort_WP!AV232/Cohort_CF!AV232))</f>
        <v>7511457.1613146067</v>
      </c>
      <c r="AW232" s="1">
        <f>IF(Income_CF!AW234="","",(1+'Cost and Benefit Parameters'!$C$17)*Income_CF!AW234*(Cohort_WP!AW232/Cohort_CF!AW232))</f>
        <v>7719026.682297281</v>
      </c>
      <c r="AX232" s="1">
        <f>IF(Income_CF!AX234="","",(1+'Cost and Benefit Parameters'!$C$17)*Income_CF!AX234*(Cohort_WP!AX232/Cohort_CF!AX232))</f>
        <v>7927574.1500341659</v>
      </c>
      <c r="AY232" s="1">
        <f>IF(Income_CF!AY234="","",(1+'Cost and Benefit Parameters'!$C$17)*Income_CF!AY234*(Cohort_WP!AY232/Cohort_CF!AY232))</f>
        <v>8136872.424510139</v>
      </c>
      <c r="AZ232" s="1">
        <f>IF(Income_CF!AZ234="","",(1+'Cost and Benefit Parameters'!$C$17)*Income_CF!AZ234*(Cohort_WP!AZ232/Cohort_CF!AZ232))</f>
        <v>8346686.9309495604</v>
      </c>
      <c r="BA232" s="1">
        <f>IF(Income_CF!BA234="","",(1+'Cost and Benefit Parameters'!$C$17)*Income_CF!BA234*(Cohort_WP!BA232/Cohort_CF!BA232))</f>
        <v>8556776.033689253</v>
      </c>
      <c r="BB232" s="1">
        <f>IF(Income_CF!BB234="","",(1+'Cost and Benefit Parameters'!$C$17)*Income_CF!BB234*(Cohort_WP!BB232/Cohort_CF!BB232))</f>
        <v>8766891.4412510376</v>
      </c>
      <c r="BC232" s="1">
        <f>IF(Income_CF!BC234="","",(1+'Cost and Benefit Parameters'!$C$17)*Income_CF!BC234*(Cohort_WP!BC232/Cohort_CF!BC232))</f>
        <v>8976778.6419414636</v>
      </c>
      <c r="BD232" s="1">
        <f>IF(Income_CF!BD234="","",(1+'Cost and Benefit Parameters'!$C$17)*Income_CF!BD234*(Cohort_WP!BD232/Cohort_CF!BD232))</f>
        <v>9186177.3691601064</v>
      </c>
      <c r="BE232" s="1">
        <f>IF(Income_CF!BE234="","",(1+'Cost and Benefit Parameters'!$C$17)*Income_CF!BE234*(Cohort_WP!BE232/Cohort_CF!BE232))</f>
        <v>9394822.0954517741</v>
      </c>
      <c r="BF232" s="1">
        <f>IF(Income_CF!BF234="","",(1+'Cost and Benefit Parameters'!$C$17)*Income_CF!BF234*(Cohort_WP!BF232/Cohort_CF!BF232))</f>
        <v>9602442.5541912187</v>
      </c>
      <c r="BG232" s="1">
        <f>IF(Income_CF!BG234="","",(1+'Cost and Benefit Parameters'!$C$17)*Income_CF!BG234*(Cohort_WP!BG232/Cohort_CF!BG232))</f>
        <v>9808764.2876467928</v>
      </c>
      <c r="BH232" s="1">
        <f>IF(Income_CF!BH234="","",(1+'Cost and Benefit Parameters'!$C$17)*Income_CF!BH234*(Cohort_WP!BH232/Cohort_CF!BH232))</f>
        <v>10013509.220027234</v>
      </c>
      <c r="BI232" s="1">
        <f>IF(Income_CF!BI234="","",(1+'Cost and Benefit Parameters'!$C$17)*Income_CF!BI234*(Cohort_WP!BI232/Cohort_CF!BI232))</f>
        <v>10216396.253980016</v>
      </c>
      <c r="BJ232" s="1">
        <f>IF(Income_CF!BJ234="","",(1+'Cost and Benefit Parameters'!$C$17)*Income_CF!BJ234*(Cohort_WP!BJ232/Cohort_CF!BJ232))</f>
        <v>10417141.888875244</v>
      </c>
      <c r="BK232" s="1">
        <f>IF(Income_CF!BK234="","",(1+'Cost and Benefit Parameters'!$C$17)*Income_CF!BK234*(Cohort_WP!BK232/Cohort_CF!BK232))</f>
        <v>10615460.859082881</v>
      </c>
      <c r="BL232" s="1">
        <f>IF(Income_CF!BL234="","",(1+'Cost and Benefit Parameters'!$C$17)*Income_CF!BL234*(Cohort_WP!BL232/Cohort_CF!BL232))</f>
        <v>10811066.790328195</v>
      </c>
      <c r="BM232" s="1">
        <f>IF(Income_CF!BM234="","",(1+'Cost and Benefit Parameters'!$C$17)*Income_CF!BM234*(Cohort_WP!BM232/Cohort_CF!BM232))</f>
        <v>11003672.872096514</v>
      </c>
      <c r="BN232" s="1">
        <f>IF(Income_CF!BN234="","",(1+'Cost and Benefit Parameters'!$C$17)*Income_CF!BN234*(Cohort_WP!BN232/Cohort_CF!BN232))</f>
        <v>11192992.543950651</v>
      </c>
      <c r="BO232" s="1">
        <f>IF(Income_CF!BO234="","",(1+'Cost and Benefit Parameters'!$C$17)*Income_CF!BO234*(Cohort_WP!BO232/Cohort_CF!BO232))</f>
        <v>11378740.193525111</v>
      </c>
      <c r="BP232" s="1">
        <f>IF(Income_CF!BP234="","",(1+'Cost and Benefit Parameters'!$C$17)*Income_CF!BP234*(Cohort_WP!BP232/Cohort_CF!BP232))</f>
        <v>11560631.863872208</v>
      </c>
      <c r="BQ232" s="1">
        <f>IF(Income_CF!BQ234="","",(1+'Cost and Benefit Parameters'!$C$17)*Income_CF!BQ234*(Cohort_WP!BQ232/Cohort_CF!BQ232))</f>
        <v>11738385.967753574</v>
      </c>
      <c r="BR232" s="1">
        <f>IF(Income_CF!BR234="","",(1+'Cost and Benefit Parameters'!$C$17)*Income_CF!BR234*(Cohort_WP!BR232/Cohort_CF!BR232))</f>
        <v>11911724.006402202</v>
      </c>
      <c r="BS232" s="1" t="str">
        <f>IF(Income_CF!BS234="","",(1+'Cost and Benefit Parameters'!$C$17)*Income_CF!BS234*(Cohort_WP!BS232/Cohort_CF!BS232))</f>
        <v/>
      </c>
    </row>
    <row r="233" spans="1:73" x14ac:dyDescent="0.55000000000000004">
      <c r="A233" s="642"/>
      <c r="B233" t="s">
        <v>486</v>
      </c>
      <c r="M233" s="1" t="str">
        <f>IF(Income_CF!M235="","",(1+'Cost and Benefit Parameters'!$C$17)*Income_CF!M235*(Cohort_WP!M233/Cohort_CF!M233))</f>
        <v/>
      </c>
      <c r="N233" s="1" t="str">
        <f>IF(Income_CF!N235="","",(1+'Cost and Benefit Parameters'!$C$17)*Income_CF!N235*(Cohort_WP!N233/Cohort_CF!N233))</f>
        <v/>
      </c>
      <c r="O233" s="1" t="str">
        <f>IF(Income_CF!O235="","",(1+'Cost and Benefit Parameters'!$C$17)*Income_CF!O235*(Cohort_WP!O233/Cohort_CF!O233))</f>
        <v/>
      </c>
      <c r="P233" s="1" t="str">
        <f>IF(Income_CF!P235="","",(1+'Cost and Benefit Parameters'!$C$17)*Income_CF!P235*(Cohort_WP!P233/Cohort_CF!P233))</f>
        <v/>
      </c>
      <c r="Q233" s="1" t="str">
        <f>IF(Income_CF!Q235="","",(1+'Cost and Benefit Parameters'!$C$17)*Income_CF!Q235*(Cohort_WP!Q233/Cohort_CF!Q233))</f>
        <v/>
      </c>
      <c r="R233" s="1" t="str">
        <f>IF(Income_CF!R235="","",(1+'Cost and Benefit Parameters'!$C$17)*Income_CF!R235*(Cohort_WP!R233/Cohort_CF!R233))</f>
        <v/>
      </c>
      <c r="S233" s="1" t="str">
        <f>IF(Income_CF!S235="","",(1+'Cost and Benefit Parameters'!$C$17)*Income_CF!S235*(Cohort_WP!S233/Cohort_CF!S233))</f>
        <v/>
      </c>
      <c r="T233" s="1" t="str">
        <f>IF(Income_CF!T235="","",(1+'Cost and Benefit Parameters'!$C$17)*Income_CF!T235*(Cohort_WP!T233/Cohort_CF!T233))</f>
        <v/>
      </c>
      <c r="U233" s="1" t="str">
        <f>IF(Income_CF!U235="","",(1+'Cost and Benefit Parameters'!$C$17)*Income_CF!U235*(Cohort_WP!U233/Cohort_CF!U233))</f>
        <v/>
      </c>
      <c r="V233" s="1" t="str">
        <f>IF(Income_CF!V235="","",(1+'Cost and Benefit Parameters'!$C$17)*Income_CF!V235*(Cohort_WP!V233/Cohort_CF!V233))</f>
        <v/>
      </c>
      <c r="W233" s="1" t="str">
        <f>IF(Income_CF!W235="","",(1+'Cost and Benefit Parameters'!$C$17)*Income_CF!W235*(Cohort_WP!W233/Cohort_CF!W233))</f>
        <v/>
      </c>
      <c r="X233" s="1" t="str">
        <f>IF(Income_CF!X235="","",(1+'Cost and Benefit Parameters'!$C$17)*Income_CF!X235*(Cohort_WP!X233/Cohort_CF!X233))</f>
        <v/>
      </c>
      <c r="Y233" s="1" t="str">
        <f>IF(Income_CF!Y235="","",(1+'Cost and Benefit Parameters'!$C$17)*Income_CF!Y235*(Cohort_WP!Y233/Cohort_CF!Y233))</f>
        <v/>
      </c>
      <c r="Z233" s="1" t="str">
        <f>IF(Income_CF!Z235="","",(1+'Cost and Benefit Parameters'!$C$17)*Income_CF!Z235*(Cohort_WP!Z233/Cohort_CF!Z233))</f>
        <v/>
      </c>
      <c r="AA233" s="1" t="str">
        <f>IF(Income_CF!AA235="","",(1+'Cost and Benefit Parameters'!$C$17)*Income_CF!AA235*(Cohort_WP!AA233/Cohort_CF!AA233))</f>
        <v/>
      </c>
      <c r="AB233" s="1" t="str">
        <f>IF(Income_CF!AB235="","",(1+'Cost and Benefit Parameters'!$C$17)*Income_CF!AB235*(Cohort_WP!AB233/Cohort_CF!AB233))</f>
        <v/>
      </c>
      <c r="AC233" s="1" t="str">
        <f>IF(Income_CF!AC235="","",(1+'Cost and Benefit Parameters'!$C$17)*Income_CF!AC235*(Cohort_WP!AC233/Cohort_CF!AC233))</f>
        <v/>
      </c>
      <c r="AD233" s="1" t="str">
        <f>IF(Income_CF!AD235="","",(1+'Cost and Benefit Parameters'!$C$17)*Income_CF!AD235*(Cohort_WP!AD233/Cohort_CF!AD233))</f>
        <v/>
      </c>
      <c r="AE233" s="1" t="str">
        <f>IF(Income_CF!AE235="","",(1+'Cost and Benefit Parameters'!$C$17)*Income_CF!AE235*(Cohort_WP!AE233/Cohort_CF!AE233))</f>
        <v/>
      </c>
      <c r="AF233" s="1">
        <f>IF(Income_CF!AF235="","",(1+'Cost and Benefit Parameters'!$C$17)*Income_CF!AF235*(Cohort_WP!AF233/Cohort_CF!AF233))</f>
        <v>4403011.0682125948</v>
      </c>
      <c r="AG233" s="1">
        <f>IF(Income_CF!AG235="","",(1+'Cost and Benefit Parameters'!$C$17)*Income_CF!AG235*(Cohort_WP!AG233/Cohort_CF!AG233))</f>
        <v>4573814.0578738637</v>
      </c>
      <c r="AH233" s="1">
        <f>IF(Income_CF!AH235="","",(1+'Cost and Benefit Parameters'!$C$17)*Income_CF!AH235*(Cohort_WP!AH233/Cohort_CF!AH233))</f>
        <v>4748393.0001285952</v>
      </c>
      <c r="AI233" s="1">
        <f>IF(Income_CF!AI235="","",(1+'Cost and Benefit Parameters'!$C$17)*Income_CF!AI235*(Cohort_WP!AI233/Cohort_CF!AI233))</f>
        <v>4926678.5913430434</v>
      </c>
      <c r="AJ233" s="1">
        <f>IF(Income_CF!AJ235="","",(1+'Cost and Benefit Parameters'!$C$17)*Income_CF!AJ235*(Cohort_WP!AJ233/Cohort_CF!AJ233))</f>
        <v>5139849.760296328</v>
      </c>
      <c r="AK233" s="1">
        <f>IF(Income_CF!AK235="","",(1+'Cost and Benefit Parameters'!$C$17)*Income_CF!AK235*(Cohort_WP!AK233/Cohort_CF!AK233))</f>
        <v>5323242.7214332847</v>
      </c>
      <c r="AL233" s="1">
        <f>IF(Income_CF!AL235="","",(1+'Cost and Benefit Parameters'!$C$17)*Income_CF!AL235*(Cohort_WP!AL233/Cohort_CF!AL233))</f>
        <v>5509872.339428328</v>
      </c>
      <c r="AM233" s="1">
        <f>IF(Income_CF!AM235="","",(1+'Cost and Benefit Parameters'!$C$17)*Income_CF!AM235*(Cohort_WP!AM233/Cohort_CF!AM233))</f>
        <v>5699624.276418888</v>
      </c>
      <c r="AN233" s="1">
        <f>IF(Income_CF!AN235="","",(1+'Cost and Benefit Parameters'!$C$17)*Income_CF!AN235*(Cohort_WP!AN233/Cohort_CF!AN233))</f>
        <v>5892374.5067814738</v>
      </c>
      <c r="AO233" s="1">
        <f>IF(Income_CF!AO235="","",(1+'Cost and Benefit Parameters'!$C$17)*Income_CF!AO235*(Cohort_WP!AO233/Cohort_CF!AO233))</f>
        <v>6087989.286188052</v>
      </c>
      <c r="AP233" s="1">
        <f>IF(Income_CF!AP235="","",(1+'Cost and Benefit Parameters'!$C$17)*Income_CF!AP235*(Cohort_WP!AP233/Cohort_CF!AP233))</f>
        <v>6286325.1492411122</v>
      </c>
      <c r="AQ233" s="1">
        <f>IF(Income_CF!AQ235="","",(1+'Cost and Benefit Parameters'!$C$17)*Income_CF!AQ235*(Cohort_WP!AQ233/Cohort_CF!AQ233))</f>
        <v>6487228.9366622427</v>
      </c>
      <c r="AR233" s="1">
        <f>IF(Income_CF!AR235="","",(1+'Cost and Benefit Parameters'!$C$17)*Income_CF!AR235*(Cohort_WP!AR233/Cohort_CF!AR233))</f>
        <v>6690537.8529154621</v>
      </c>
      <c r="AS233" s="1">
        <f>IF(Income_CF!AS235="","",(1+'Cost and Benefit Parameters'!$C$17)*Income_CF!AS235*(Cohort_WP!AS233/Cohort_CF!AS233))</f>
        <v>6896079.5550461365</v>
      </c>
      <c r="AT233" s="1">
        <f>IF(Income_CF!AT235="","",(1+'Cost and Benefit Parameters'!$C$17)*Income_CF!AT235*(Cohort_WP!AT233/Cohort_CF!AT233))</f>
        <v>7103672.2734076688</v>
      </c>
      <c r="AU233" s="1">
        <f>IF(Income_CF!AU235="","",(1+'Cost and Benefit Parameters'!$C$17)*Income_CF!AU235*(Cohort_WP!AU233/Cohort_CF!AU233))</f>
        <v>7313124.9648344964</v>
      </c>
      <c r="AV233" s="1">
        <f>IF(Income_CF!AV235="","",(1+'Cost and Benefit Parameters'!$C$17)*Income_CF!AV235*(Cohort_WP!AV233/Cohort_CF!AV233))</f>
        <v>7524237.4986976841</v>
      </c>
      <c r="AW233" s="1">
        <f>IF(Income_CF!AW235="","",(1+'Cost and Benefit Parameters'!$C$17)*Income_CF!AW235*(Cohort_WP!AW233/Cohort_CF!AW233))</f>
        <v>7736800.8761540437</v>
      </c>
      <c r="AX233" s="1">
        <f>IF(Income_CF!AX235="","",(1+'Cost and Benefit Parameters'!$C$17)*Income_CF!AX235*(Cohort_WP!AX233/Cohort_CF!AX233))</f>
        <v>7950597.482766198</v>
      </c>
      <c r="AY233" s="1">
        <f>IF(Income_CF!AY235="","",(1+'Cost and Benefit Parameters'!$C$17)*Income_CF!AY235*(Cohort_WP!AY233/Cohort_CF!AY233))</f>
        <v>8165401.3745351909</v>
      </c>
      <c r="AZ233" s="1">
        <f>IF(Income_CF!AZ235="","",(1+'Cost and Benefit Parameters'!$C$17)*Income_CF!AZ235*(Cohort_WP!AZ233/Cohort_CF!AZ233))</f>
        <v>8380978.5972454445</v>
      </c>
      <c r="BA233" s="1">
        <f>IF(Income_CF!BA235="","",(1+'Cost and Benefit Parameters'!$C$17)*Income_CF!BA235*(Cohort_WP!BA233/Cohort_CF!BA233))</f>
        <v>8597087.5388780478</v>
      </c>
      <c r="BB233" s="1">
        <f>IF(Income_CF!BB235="","",(1+'Cost and Benefit Parameters'!$C$17)*Income_CF!BB235*(Cohort_WP!BB233/Cohort_CF!BB233))</f>
        <v>8813479.3146999292</v>
      </c>
      <c r="BC233" s="1">
        <f>IF(Income_CF!BC235="","",(1+'Cost and Benefit Parameters'!$C$17)*Income_CF!BC235*(Cohort_WP!BC233/Cohort_CF!BC233))</f>
        <v>9029898.1844885685</v>
      </c>
      <c r="BD233" s="1">
        <f>IF(Income_CF!BD235="","",(1+'Cost and Benefit Parameters'!$C$17)*Income_CF!BD235*(Cohort_WP!BD233/Cohort_CF!BD233))</f>
        <v>9246082.0011997074</v>
      </c>
      <c r="BE233" s="1">
        <f>IF(Income_CF!BE235="","",(1+'Cost and Benefit Parameters'!$C$17)*Income_CF!BE235*(Cohort_WP!BE233/Cohort_CF!BE233))</f>
        <v>9461762.6902349088</v>
      </c>
      <c r="BF233" s="1">
        <f>IF(Income_CF!BF235="","",(1+'Cost and Benefit Parameters'!$C$17)*Income_CF!BF235*(Cohort_WP!BF233/Cohort_CF!BF233))</f>
        <v>9676666.7583153248</v>
      </c>
      <c r="BG233" s="1">
        <f>IF(Income_CF!BG235="","",(1+'Cost and Benefit Parameters'!$C$17)*Income_CF!BG235*(Cohort_WP!BG233/Cohort_CF!BG233))</f>
        <v>9890515.8308169544</v>
      </c>
      <c r="BH233" s="1">
        <f>IF(Income_CF!BH235="","",(1+'Cost and Benefit Parameters'!$C$17)*Income_CF!BH235*(Cohort_WP!BH233/Cohort_CF!BH233))</f>
        <v>10103027.216276199</v>
      </c>
      <c r="BI233" s="1">
        <f>IF(Income_CF!BI235="","",(1+'Cost and Benefit Parameters'!$C$17)*Income_CF!BI235*(Cohort_WP!BI233/Cohort_CF!BI233))</f>
        <v>10313914.496628052</v>
      </c>
      <c r="BJ233" s="1">
        <f>IF(Income_CF!BJ235="","",(1+'Cost and Benefit Parameters'!$C$17)*Income_CF!BJ235*(Cohort_WP!BJ233/Cohort_CF!BJ233))</f>
        <v>10522888.141599417</v>
      </c>
      <c r="BK233" s="1">
        <f>IF(Income_CF!BK235="","",(1+'Cost and Benefit Parameters'!$C$17)*Income_CF!BK235*(Cohort_WP!BK233/Cohort_CF!BK233))</f>
        <v>10729656.145541504</v>
      </c>
      <c r="BL233" s="1">
        <f>IF(Income_CF!BL235="","",(1+'Cost and Benefit Parameters'!$C$17)*Income_CF!BL235*(Cohort_WP!BL233/Cohort_CF!BL233))</f>
        <v>10933924.68485537</v>
      </c>
      <c r="BM233" s="1">
        <f>IF(Income_CF!BM235="","",(1+'Cost and Benefit Parameters'!$C$17)*Income_CF!BM235*(Cohort_WP!BM233/Cohort_CF!BM233))</f>
        <v>11135398.794038042</v>
      </c>
      <c r="BN233" s="1">
        <f>IF(Income_CF!BN235="","",(1+'Cost and Benefit Parameters'!$C$17)*Income_CF!BN235*(Cohort_WP!BN233/Cohort_CF!BN233))</f>
        <v>11333783.058259409</v>
      </c>
      <c r="BO233" s="1">
        <f>IF(Income_CF!BO235="","",(1+'Cost and Benefit Parameters'!$C$17)*Income_CF!BO235*(Cohort_WP!BO233/Cohort_CF!BO233))</f>
        <v>11528782.320269167</v>
      </c>
      <c r="BP233" s="1">
        <f>IF(Income_CF!BP235="","",(1+'Cost and Benefit Parameters'!$C$17)*Income_CF!BP235*(Cohort_WP!BP233/Cohort_CF!BP233))</f>
        <v>11720102.399330864</v>
      </c>
      <c r="BQ233" s="1">
        <f>IF(Income_CF!BQ235="","",(1+'Cost and Benefit Parameters'!$C$17)*Income_CF!BQ235*(Cohort_WP!BQ233/Cohort_CF!BQ233))</f>
        <v>11907450.819788376</v>
      </c>
      <c r="BR233" s="1">
        <f>IF(Income_CF!BR235="","",(1+'Cost and Benefit Parameters'!$C$17)*Income_CF!BR235*(Cohort_WP!BR233/Cohort_CF!BR233))</f>
        <v>12090537.54678618</v>
      </c>
      <c r="BS233" s="1">
        <f>IF(Income_CF!BS235="","",(1+'Cost and Benefit Parameters'!$C$17)*Income_CF!BS235*(Cohort_WP!BS233/Cohort_CF!BS233))</f>
        <v>12269075.726594266</v>
      </c>
    </row>
    <row r="234" spans="1:73" x14ac:dyDescent="0.55000000000000004">
      <c r="A234" s="643"/>
      <c r="B234" s="329" t="s">
        <v>525</v>
      </c>
      <c r="C234" s="329"/>
      <c r="D234" s="329"/>
      <c r="E234" s="329"/>
      <c r="F234" s="329"/>
      <c r="G234" s="329"/>
      <c r="H234" s="329"/>
      <c r="I234" s="329"/>
      <c r="J234" s="329"/>
      <c r="K234" s="329"/>
      <c r="L234" s="329"/>
      <c r="M234" s="330">
        <f>SUM(M214:M233)</f>
        <v>2510975.6880998905</v>
      </c>
      <c r="N234" s="330">
        <f t="shared" ref="N234:BS234" si="16">SUM(N214:N233)</f>
        <v>5194687.2051843014</v>
      </c>
      <c r="O234" s="330">
        <f t="shared" si="16"/>
        <v>8058469.9991247226</v>
      </c>
      <c r="P234" s="330">
        <f t="shared" si="16"/>
        <v>11109840.058334859</v>
      </c>
      <c r="Q234" s="330">
        <f t="shared" si="16"/>
        <v>14374319.758294525</v>
      </c>
      <c r="R234" s="330">
        <f t="shared" si="16"/>
        <v>17841320.292405043</v>
      </c>
      <c r="S234" s="330">
        <f t="shared" si="16"/>
        <v>21518763.105870705</v>
      </c>
      <c r="T234" s="330">
        <f t="shared" si="16"/>
        <v>25414742.081966549</v>
      </c>
      <c r="U234" s="330">
        <f t="shared" si="16"/>
        <v>29537523.190385837</v>
      </c>
      <c r="V234" s="330">
        <f t="shared" si="16"/>
        <v>33895544.107391149</v>
      </c>
      <c r="W234" s="330">
        <f t="shared" si="16"/>
        <v>38497413.823221482</v>
      </c>
      <c r="X234" s="330">
        <f t="shared" si="16"/>
        <v>43351912.253226586</v>
      </c>
      <c r="Y234" s="330">
        <f t="shared" si="16"/>
        <v>48467989.870197326</v>
      </c>
      <c r="Z234" s="330">
        <f t="shared" si="16"/>
        <v>53854767.376329444</v>
      </c>
      <c r="AA234" s="330">
        <f t="shared" si="16"/>
        <v>59521535.434195027</v>
      </c>
      <c r="AB234" s="330">
        <f t="shared" si="16"/>
        <v>65477754.476995446</v>
      </c>
      <c r="AC234" s="330">
        <f t="shared" si="16"/>
        <v>71733054.619226918</v>
      </c>
      <c r="AD234" s="330">
        <f t="shared" si="16"/>
        <v>78297235.689700618</v>
      </c>
      <c r="AE234" s="330">
        <f t="shared" si="16"/>
        <v>85180267.409619257</v>
      </c>
      <c r="AF234" s="330">
        <f t="shared" si="16"/>
        <v>92392289.739116177</v>
      </c>
      <c r="AG234" s="330">
        <f t="shared" si="16"/>
        <v>95408512.016049549</v>
      </c>
      <c r="AH234" s="330">
        <f t="shared" si="16"/>
        <v>98462537.791622028</v>
      </c>
      <c r="AI234" s="330">
        <f t="shared" si="16"/>
        <v>101551773.23600754</v>
      </c>
      <c r="AJ234" s="330">
        <f t="shared" si="16"/>
        <v>104673472.24215265</v>
      </c>
      <c r="AK234" s="330">
        <f t="shared" si="16"/>
        <v>107792542.52435346</v>
      </c>
      <c r="AL234" s="330">
        <f t="shared" si="16"/>
        <v>110939289.84825912</v>
      </c>
      <c r="AM234" s="330">
        <f t="shared" si="16"/>
        <v>114110767.87247841</v>
      </c>
      <c r="AN234" s="330">
        <f t="shared" si="16"/>
        <v>117303900.88021831</v>
      </c>
      <c r="AO234" s="330">
        <f t="shared" si="16"/>
        <v>120515487.41458286</v>
      </c>
      <c r="AP234" s="330">
        <f t="shared" si="16"/>
        <v>123742204.3914066</v>
      </c>
      <c r="AQ234" s="330">
        <f t="shared" si="16"/>
        <v>126980611.68828948</v>
      </c>
      <c r="AR234" s="330">
        <f t="shared" si="16"/>
        <v>130227157.20647505</v>
      </c>
      <c r="AS234" s="330">
        <f t="shared" si="16"/>
        <v>133478182.4001534</v>
      </c>
      <c r="AT234" s="330">
        <f t="shared" si="16"/>
        <v>136729928.26567873</v>
      </c>
      <c r="AU234" s="330">
        <f t="shared" si="16"/>
        <v>139978541.78108227</v>
      </c>
      <c r="AV234" s="330">
        <f t="shared" si="16"/>
        <v>143220082.78414112</v>
      </c>
      <c r="AW234" s="330">
        <f t="shared" si="16"/>
        <v>146450531.27515</v>
      </c>
      <c r="AX234" s="330">
        <f t="shared" si="16"/>
        <v>149665795.12844133</v>
      </c>
      <c r="AY234" s="330">
        <f t="shared" si="16"/>
        <v>152861718.19462249</v>
      </c>
      <c r="AZ234" s="330">
        <f t="shared" si="16"/>
        <v>156034088.77346402</v>
      </c>
      <c r="BA234" s="330">
        <f t="shared" si="16"/>
        <v>152082703.4815051</v>
      </c>
      <c r="BB234" s="330">
        <f t="shared" si="16"/>
        <v>147790184.42090583</v>
      </c>
      <c r="BC234" s="330">
        <f t="shared" si="16"/>
        <v>143146006.25939208</v>
      </c>
      <c r="BD234" s="330">
        <f t="shared" si="16"/>
        <v>138139591.31715059</v>
      </c>
      <c r="BE234" s="330">
        <f t="shared" si="16"/>
        <v>132760314.59542944</v>
      </c>
      <c r="BF234" s="330">
        <f t="shared" si="16"/>
        <v>126997508.46235037</v>
      </c>
      <c r="BG234" s="330">
        <f t="shared" si="16"/>
        <v>120840466.95515606</v>
      </c>
      <c r="BH234" s="330">
        <f t="shared" si="16"/>
        <v>114278449.65806933</v>
      </c>
      <c r="BI234" s="330">
        <f t="shared" si="16"/>
        <v>107300685.11504689</v>
      </c>
      <c r="BJ234" s="330">
        <f t="shared" si="16"/>
        <v>99896373.736971408</v>
      </c>
      <c r="BK234" s="330">
        <f t="shared" si="16"/>
        <v>92054690.163233161</v>
      </c>
      <c r="BL234" s="330">
        <f t="shared" si="16"/>
        <v>83764785.038222402</v>
      </c>
      <c r="BM234" s="330">
        <f t="shared" si="16"/>
        <v>75015786.163968042</v>
      </c>
      <c r="BN234" s="330">
        <f t="shared" si="16"/>
        <v>65796798.991027892</v>
      </c>
      <c r="BO234" s="330">
        <f t="shared" si="16"/>
        <v>56096906.410751529</v>
      </c>
      <c r="BP234" s="330">
        <f t="shared" si="16"/>
        <v>45905167.81319683</v>
      </c>
      <c r="BQ234" s="330">
        <f t="shared" si="16"/>
        <v>35210617.376281954</v>
      </c>
      <c r="BR234" s="330">
        <f t="shared" si="16"/>
        <v>24002261.553188384</v>
      </c>
      <c r="BS234" s="330">
        <f t="shared" si="16"/>
        <v>12269075.726594266</v>
      </c>
    </row>
    <row r="235" spans="1:73" ht="14.7" thickBot="1" x14ac:dyDescent="0.6">
      <c r="A235" s="207"/>
      <c r="B235" s="338" t="s">
        <v>526</v>
      </c>
      <c r="C235" s="338"/>
      <c r="D235" s="338"/>
      <c r="E235" s="338"/>
      <c r="F235" s="338"/>
      <c r="G235" s="338"/>
      <c r="H235" s="338"/>
      <c r="I235" s="338"/>
      <c r="J235" s="338"/>
      <c r="K235" s="338"/>
      <c r="L235" s="338"/>
      <c r="M235" s="338">
        <f>'Cost and Benefit Parameters'!$C$47*M234</f>
        <v>1780281.7628628223</v>
      </c>
      <c r="N235" s="338">
        <f>'Cost and Benefit Parameters'!$C$47*N234</f>
        <v>3683033.2284756694</v>
      </c>
      <c r="O235" s="338">
        <f>'Cost and Benefit Parameters'!$C$47*O234</f>
        <v>5713455.2293794276</v>
      </c>
      <c r="P235" s="338">
        <f>'Cost and Benefit Parameters'!$C$47*P234</f>
        <v>7876876.6013594149</v>
      </c>
      <c r="Q235" s="338">
        <f>'Cost and Benefit Parameters'!$C$47*Q234</f>
        <v>10191392.708630817</v>
      </c>
      <c r="R235" s="338">
        <f>'Cost and Benefit Parameters'!$C$47*R234</f>
        <v>12649496.087315174</v>
      </c>
      <c r="S235" s="338">
        <f>'Cost and Benefit Parameters'!$C$47*S234</f>
        <v>15256803.042062329</v>
      </c>
      <c r="T235" s="338">
        <f>'Cost and Benefit Parameters'!$C$47*T234</f>
        <v>18019052.136114281</v>
      </c>
      <c r="U235" s="338">
        <f>'Cost and Benefit Parameters'!$C$47*U234</f>
        <v>20942103.941983558</v>
      </c>
      <c r="V235" s="338">
        <f>'Cost and Benefit Parameters'!$C$47*V234</f>
        <v>24031940.772140324</v>
      </c>
      <c r="W235" s="338">
        <f>'Cost and Benefit Parameters'!$C$47*W234</f>
        <v>27294666.400664028</v>
      </c>
      <c r="X235" s="338">
        <f>'Cost and Benefit Parameters'!$C$47*X234</f>
        <v>30736505.787537649</v>
      </c>
      <c r="Y235" s="338">
        <f>'Cost and Benefit Parameters'!$C$47*Y234</f>
        <v>34363804.817969903</v>
      </c>
      <c r="Z235" s="338">
        <f>'Cost and Benefit Parameters'!$C$47*Z234</f>
        <v>38183030.069817573</v>
      </c>
      <c r="AA235" s="338">
        <f>'Cost and Benefit Parameters'!$C$47*AA234</f>
        <v>42200768.622844271</v>
      </c>
      <c r="AB235" s="338">
        <f>'Cost and Benefit Parameters'!$C$47*AB234</f>
        <v>46423727.924189769</v>
      </c>
      <c r="AC235" s="338">
        <f>'Cost and Benefit Parameters'!$C$47*AC234</f>
        <v>50858735.725031883</v>
      </c>
      <c r="AD235" s="338">
        <f>'Cost and Benefit Parameters'!$C$47*AD234</f>
        <v>55512740.103997737</v>
      </c>
      <c r="AE235" s="338">
        <f>'Cost and Benefit Parameters'!$C$47*AE234</f>
        <v>60392809.593420051</v>
      </c>
      <c r="AF235" s="338">
        <f>'Cost and Benefit Parameters'!$C$47*AF234</f>
        <v>65506133.425033368</v>
      </c>
      <c r="AG235" s="338">
        <f>'Cost and Benefit Parameters'!$C$47*AG234</f>
        <v>67644635.019379124</v>
      </c>
      <c r="AH235" s="338">
        <f>'Cost and Benefit Parameters'!$C$47*AH234</f>
        <v>69809939.29426001</v>
      </c>
      <c r="AI235" s="338">
        <f>'Cost and Benefit Parameters'!$C$47*AI234</f>
        <v>72000207.224329337</v>
      </c>
      <c r="AJ235" s="338">
        <f>'Cost and Benefit Parameters'!$C$47*AJ234</f>
        <v>74213491.819686219</v>
      </c>
      <c r="AK235" s="338">
        <f>'Cost and Benefit Parameters'!$C$47*AK234</f>
        <v>76424912.649766594</v>
      </c>
      <c r="AL235" s="338">
        <f>'Cost and Benefit Parameters'!$C$47*AL234</f>
        <v>78655956.502415717</v>
      </c>
      <c r="AM235" s="338">
        <f>'Cost and Benefit Parameters'!$C$47*AM234</f>
        <v>80904534.421587184</v>
      </c>
      <c r="AN235" s="338">
        <f>'Cost and Benefit Parameters'!$C$47*AN234</f>
        <v>83168465.724074781</v>
      </c>
      <c r="AO235" s="338">
        <f>'Cost and Benefit Parameters'!$C$47*AO234</f>
        <v>85445480.57693924</v>
      </c>
      <c r="AP235" s="338">
        <f>'Cost and Benefit Parameters'!$C$47*AP234</f>
        <v>87733222.913507268</v>
      </c>
      <c r="AQ235" s="338">
        <f>'Cost and Benefit Parameters'!$C$47*AQ234</f>
        <v>90029253.686997235</v>
      </c>
      <c r="AR235" s="338">
        <f>'Cost and Benefit Parameters'!$C$47*AR234</f>
        <v>92331054.459390804</v>
      </c>
      <c r="AS235" s="338">
        <f>'Cost and Benefit Parameters'!$C$47*AS234</f>
        <v>94636031.321708754</v>
      </c>
      <c r="AT235" s="338">
        <f>'Cost and Benefit Parameters'!$C$47*AT234</f>
        <v>96941519.140366212</v>
      </c>
      <c r="AU235" s="338">
        <f>'Cost and Benefit Parameters'!$C$47*AU234</f>
        <v>99244786.122787327</v>
      </c>
      <c r="AV235" s="338">
        <f>'Cost and Benefit Parameters'!$C$47*AV234</f>
        <v>101543038.69395605</v>
      </c>
      <c r="AW235" s="338">
        <f>'Cost and Benefit Parameters'!$C$47*AW234</f>
        <v>103833426.67408134</v>
      </c>
      <c r="AX235" s="338">
        <f>'Cost and Benefit Parameters'!$C$47*AX234</f>
        <v>106113048.7460649</v>
      </c>
      <c r="AY235" s="338">
        <f>'Cost and Benefit Parameters'!$C$47*AY234</f>
        <v>108378958.19998734</v>
      </c>
      <c r="AZ235" s="338">
        <f>'Cost and Benefit Parameters'!$C$47*AZ234</f>
        <v>110628168.94038598</v>
      </c>
      <c r="BA235" s="338">
        <f>'Cost and Benefit Parameters'!$C$47*BA234</f>
        <v>107826636.76838711</v>
      </c>
      <c r="BB235" s="338">
        <f>'Cost and Benefit Parameters'!$C$47*BB234</f>
        <v>104783240.75442223</v>
      </c>
      <c r="BC235" s="338">
        <f>'Cost and Benefit Parameters'!$C$47*BC234</f>
        <v>101490518.43790898</v>
      </c>
      <c r="BD235" s="338">
        <f>'Cost and Benefit Parameters'!$C$47*BD234</f>
        <v>97940970.243859768</v>
      </c>
      <c r="BE235" s="338">
        <f>'Cost and Benefit Parameters'!$C$47*BE234</f>
        <v>94127063.048159465</v>
      </c>
      <c r="BF235" s="338">
        <f>'Cost and Benefit Parameters'!$C$47*BF234</f>
        <v>90041233.499806404</v>
      </c>
      <c r="BG235" s="338">
        <f>'Cost and Benefit Parameters'!$C$47*BG234</f>
        <v>85675891.071205646</v>
      </c>
      <c r="BH235" s="338">
        <f>'Cost and Benefit Parameters'!$C$47*BH234</f>
        <v>81023420.807571143</v>
      </c>
      <c r="BI235" s="338">
        <f>'Cost and Benefit Parameters'!$C$47*BI234</f>
        <v>76076185.746568233</v>
      </c>
      <c r="BJ235" s="338">
        <f>'Cost and Benefit Parameters'!$C$47*BJ234</f>
        <v>70826528.979512721</v>
      </c>
      <c r="BK235" s="338">
        <f>'Cost and Benefit Parameters'!$C$47*BK234</f>
        <v>65266775.325732306</v>
      </c>
      <c r="BL235" s="338">
        <f>'Cost and Benefit Parameters'!$C$47*BL234</f>
        <v>59389232.592099681</v>
      </c>
      <c r="BM235" s="338">
        <f>'Cost and Benefit Parameters'!$C$47*BM234</f>
        <v>53186192.390253335</v>
      </c>
      <c r="BN235" s="338">
        <f>'Cost and Benefit Parameters'!$C$47*BN234</f>
        <v>46649930.484638773</v>
      </c>
      <c r="BO235" s="338">
        <f>'Cost and Benefit Parameters'!$C$47*BO234</f>
        <v>39772706.645222835</v>
      </c>
      <c r="BP235" s="338">
        <f>'Cost and Benefit Parameters'!$C$47*BP234</f>
        <v>32546763.979556549</v>
      </c>
      <c r="BQ235" s="338">
        <f>'Cost and Benefit Parameters'!$C$47*BQ234</f>
        <v>24964327.719783906</v>
      </c>
      <c r="BR235" s="338">
        <f>'Cost and Benefit Parameters'!$C$47*BR234</f>
        <v>17017603.441210564</v>
      </c>
      <c r="BS235" s="338">
        <f>'Cost and Benefit Parameters'!$C$47*BS234</f>
        <v>8698774.6901553329</v>
      </c>
      <c r="BT235" s="207"/>
    </row>
    <row r="236" spans="1:73" ht="15.6" x14ac:dyDescent="0.6">
      <c r="A236" s="5"/>
      <c r="B236" s="11" t="s">
        <v>566</v>
      </c>
      <c r="C236" s="11"/>
      <c r="D236" s="11"/>
      <c r="E236" s="11"/>
      <c r="F236" s="12">
        <v>2017</v>
      </c>
      <c r="G236" s="12">
        <v>2018</v>
      </c>
      <c r="H236" s="12">
        <v>2019</v>
      </c>
      <c r="I236" s="12">
        <v>2020</v>
      </c>
      <c r="J236" s="12">
        <v>2021</v>
      </c>
      <c r="K236" s="12">
        <v>2022</v>
      </c>
      <c r="L236" s="12">
        <v>2023</v>
      </c>
      <c r="M236" s="12">
        <v>2024</v>
      </c>
      <c r="N236" s="12">
        <v>2025</v>
      </c>
      <c r="O236" s="12">
        <v>2026</v>
      </c>
      <c r="P236" s="12">
        <v>2027</v>
      </c>
      <c r="Q236" s="12">
        <v>2028</v>
      </c>
      <c r="R236" s="12">
        <v>2029</v>
      </c>
      <c r="S236" s="12">
        <v>2030</v>
      </c>
      <c r="T236" s="12">
        <v>2031</v>
      </c>
      <c r="U236" s="12">
        <v>2032</v>
      </c>
      <c r="V236" s="12">
        <v>2033</v>
      </c>
      <c r="W236" s="12">
        <v>2034</v>
      </c>
      <c r="X236" s="12">
        <v>2035</v>
      </c>
      <c r="Y236" s="12">
        <v>2036</v>
      </c>
      <c r="Z236" s="12">
        <v>2037</v>
      </c>
      <c r="AA236" s="12">
        <v>2038</v>
      </c>
      <c r="AB236" s="12">
        <v>2039</v>
      </c>
      <c r="AC236" s="12">
        <v>2040</v>
      </c>
      <c r="AD236" s="12">
        <v>2041</v>
      </c>
      <c r="AE236" s="12">
        <v>2042</v>
      </c>
      <c r="AF236" s="12">
        <v>2043</v>
      </c>
      <c r="AG236" s="12">
        <v>2044</v>
      </c>
      <c r="AH236" s="12">
        <v>2045</v>
      </c>
      <c r="AI236" s="12">
        <v>2046</v>
      </c>
      <c r="AJ236" s="12">
        <v>2047</v>
      </c>
      <c r="AK236" s="12">
        <v>2048</v>
      </c>
      <c r="AL236" s="12">
        <v>2049</v>
      </c>
      <c r="AM236" s="12">
        <v>2050</v>
      </c>
      <c r="AN236" s="12">
        <v>2051</v>
      </c>
      <c r="AO236" s="12">
        <v>2052</v>
      </c>
      <c r="AP236" s="12">
        <v>2053</v>
      </c>
      <c r="AQ236" s="12">
        <v>2054</v>
      </c>
      <c r="AR236" s="12">
        <v>2055</v>
      </c>
      <c r="AS236" s="12">
        <v>2056</v>
      </c>
      <c r="AT236" s="12">
        <v>2057</v>
      </c>
      <c r="AU236" s="12">
        <v>2058</v>
      </c>
      <c r="AV236" s="12">
        <v>2059</v>
      </c>
      <c r="AW236" s="12">
        <v>2060</v>
      </c>
      <c r="AX236" s="12">
        <v>2061</v>
      </c>
      <c r="AY236" s="12">
        <v>2062</v>
      </c>
      <c r="AZ236" s="12">
        <v>2063</v>
      </c>
      <c r="BA236" s="12">
        <v>2064</v>
      </c>
      <c r="BB236" s="12">
        <v>2065</v>
      </c>
      <c r="BC236" s="12">
        <v>2066</v>
      </c>
      <c r="BD236" s="12">
        <v>2067</v>
      </c>
      <c r="BE236" s="12">
        <v>2068</v>
      </c>
      <c r="BF236" s="12">
        <v>2069</v>
      </c>
      <c r="BG236" s="12">
        <v>2070</v>
      </c>
      <c r="BH236" s="12">
        <v>2071</v>
      </c>
      <c r="BI236" s="12">
        <v>2072</v>
      </c>
      <c r="BJ236" s="12">
        <v>2073</v>
      </c>
      <c r="BK236" s="12">
        <v>2074</v>
      </c>
      <c r="BL236" s="12">
        <v>2075</v>
      </c>
      <c r="BM236" s="12">
        <v>2076</v>
      </c>
      <c r="BN236" s="12">
        <v>2077</v>
      </c>
      <c r="BO236" s="12">
        <v>2078</v>
      </c>
      <c r="BP236" s="12">
        <v>2079</v>
      </c>
      <c r="BQ236" s="12">
        <v>2080</v>
      </c>
      <c r="BR236" s="12">
        <v>2081</v>
      </c>
      <c r="BS236" s="12">
        <v>2082</v>
      </c>
      <c r="BT236" s="12">
        <v>2083</v>
      </c>
      <c r="BU236" s="5"/>
    </row>
    <row r="237" spans="1:73" s="135" customFormat="1" hidden="1" x14ac:dyDescent="0.55000000000000004">
      <c r="A237" s="644" t="s">
        <v>503</v>
      </c>
      <c r="B237" s="140" t="s">
        <v>519</v>
      </c>
      <c r="C237" s="140"/>
      <c r="D237" s="140"/>
      <c r="E237" s="140"/>
    </row>
    <row r="238" spans="1:73" s="135" customFormat="1" hidden="1" x14ac:dyDescent="0.55000000000000004">
      <c r="A238" s="644"/>
      <c r="B238" s="135" t="s">
        <v>466</v>
      </c>
      <c r="H238" s="141" t="str">
        <f>IF(M214="","","n/a")</f>
        <v>n/a</v>
      </c>
      <c r="I238" s="141" t="str">
        <f t="shared" ref="I238:X253" si="17">IF(N214="","","n/a")</f>
        <v>n/a</v>
      </c>
      <c r="J238" s="141" t="str">
        <f t="shared" si="17"/>
        <v>n/a</v>
      </c>
      <c r="K238" s="141" t="str">
        <f t="shared" si="17"/>
        <v>n/a</v>
      </c>
      <c r="L238" s="141" t="str">
        <f t="shared" si="17"/>
        <v>n/a</v>
      </c>
      <c r="M238" s="141" t="str">
        <f t="shared" si="17"/>
        <v>n/a</v>
      </c>
      <c r="N238" s="141" t="str">
        <f t="shared" si="17"/>
        <v>n/a</v>
      </c>
      <c r="O238" s="141" t="str">
        <f t="shared" si="17"/>
        <v>n/a</v>
      </c>
      <c r="P238" s="141" t="str">
        <f t="shared" si="17"/>
        <v>n/a</v>
      </c>
      <c r="Q238" s="141" t="str">
        <f t="shared" si="17"/>
        <v>n/a</v>
      </c>
      <c r="R238" s="141" t="str">
        <f t="shared" si="17"/>
        <v>n/a</v>
      </c>
      <c r="S238" s="141" t="str">
        <f t="shared" si="17"/>
        <v>n/a</v>
      </c>
      <c r="T238" s="141" t="str">
        <f t="shared" si="17"/>
        <v>n/a</v>
      </c>
      <c r="U238" s="141" t="str">
        <f t="shared" si="17"/>
        <v>n/a</v>
      </c>
      <c r="V238" s="141" t="str">
        <f t="shared" si="17"/>
        <v>n/a</v>
      </c>
      <c r="W238" s="141" t="str">
        <f t="shared" si="17"/>
        <v>n/a</v>
      </c>
      <c r="X238" s="141" t="str">
        <f t="shared" si="17"/>
        <v>n/a</v>
      </c>
      <c r="Y238" s="141" t="str">
        <f t="shared" ref="Y238:AN253" si="18">IF(AD214="","","n/a")</f>
        <v>n/a</v>
      </c>
      <c r="Z238" s="141" t="str">
        <f t="shared" si="18"/>
        <v>n/a</v>
      </c>
      <c r="AA238" s="141" t="str">
        <f t="shared" si="18"/>
        <v>n/a</v>
      </c>
      <c r="AB238" s="141" t="str">
        <f t="shared" si="18"/>
        <v>n/a</v>
      </c>
      <c r="AC238" s="141" t="str">
        <f t="shared" si="18"/>
        <v>n/a</v>
      </c>
      <c r="AD238" s="141" t="str">
        <f t="shared" si="18"/>
        <v>n/a</v>
      </c>
      <c r="AE238" s="141" t="str">
        <f t="shared" si="18"/>
        <v>n/a</v>
      </c>
      <c r="AF238" s="141" t="str">
        <f t="shared" si="18"/>
        <v>n/a</v>
      </c>
      <c r="AG238" s="141" t="str">
        <f t="shared" si="18"/>
        <v>n/a</v>
      </c>
      <c r="AH238" s="141" t="str">
        <f t="shared" si="18"/>
        <v>n/a</v>
      </c>
      <c r="AI238" s="141" t="str">
        <f t="shared" si="18"/>
        <v>n/a</v>
      </c>
      <c r="AJ238" s="141" t="str">
        <f t="shared" si="18"/>
        <v>n/a</v>
      </c>
      <c r="AK238" s="141" t="str">
        <f t="shared" si="18"/>
        <v>n/a</v>
      </c>
      <c r="AL238" s="141" t="str">
        <f t="shared" si="18"/>
        <v>n/a</v>
      </c>
      <c r="AM238" s="141" t="str">
        <f t="shared" si="18"/>
        <v>n/a</v>
      </c>
      <c r="AN238" s="141" t="str">
        <f t="shared" si="18"/>
        <v>n/a</v>
      </c>
      <c r="AO238" s="141" t="str">
        <f t="shared" ref="AO238:BD253" si="19">IF(AT214="","","n/a")</f>
        <v>n/a</v>
      </c>
      <c r="AP238" s="141" t="str">
        <f t="shared" si="19"/>
        <v>n/a</v>
      </c>
      <c r="AQ238" s="141" t="str">
        <f t="shared" si="19"/>
        <v>n/a</v>
      </c>
      <c r="AR238" s="141" t="str">
        <f t="shared" si="19"/>
        <v>n/a</v>
      </c>
      <c r="AS238" s="141" t="str">
        <f t="shared" si="19"/>
        <v>n/a</v>
      </c>
      <c r="AT238" s="141" t="str">
        <f t="shared" si="19"/>
        <v>n/a</v>
      </c>
      <c r="AU238" s="141" t="str">
        <f t="shared" si="19"/>
        <v>n/a</v>
      </c>
      <c r="AV238" s="141" t="str">
        <f t="shared" si="19"/>
        <v/>
      </c>
      <c r="AW238" s="141" t="str">
        <f t="shared" si="19"/>
        <v/>
      </c>
      <c r="AX238" s="141" t="str">
        <f t="shared" si="19"/>
        <v/>
      </c>
      <c r="AY238" s="141" t="str">
        <f t="shared" si="19"/>
        <v/>
      </c>
      <c r="AZ238" s="141" t="str">
        <f t="shared" si="19"/>
        <v/>
      </c>
      <c r="BA238" s="141" t="str">
        <f t="shared" si="19"/>
        <v/>
      </c>
      <c r="BB238" s="141" t="str">
        <f t="shared" si="19"/>
        <v/>
      </c>
      <c r="BC238" s="141" t="str">
        <f t="shared" si="19"/>
        <v/>
      </c>
      <c r="BD238" s="141" t="str">
        <f t="shared" si="19"/>
        <v/>
      </c>
      <c r="BE238" s="141" t="str">
        <f t="shared" ref="BE238:BN253" si="20">IF(BJ214="","","n/a")</f>
        <v/>
      </c>
      <c r="BF238" s="141" t="str">
        <f t="shared" si="20"/>
        <v/>
      </c>
      <c r="BG238" s="141" t="str">
        <f t="shared" si="20"/>
        <v/>
      </c>
      <c r="BH238" s="141" t="str">
        <f t="shared" si="20"/>
        <v/>
      </c>
      <c r="BI238" s="141" t="str">
        <f t="shared" si="20"/>
        <v/>
      </c>
      <c r="BJ238" s="141" t="str">
        <f t="shared" si="20"/>
        <v/>
      </c>
      <c r="BK238" s="141" t="str">
        <f t="shared" si="20"/>
        <v/>
      </c>
      <c r="BL238" s="141" t="str">
        <f t="shared" si="20"/>
        <v/>
      </c>
      <c r="BM238" s="141" t="str">
        <f t="shared" si="20"/>
        <v/>
      </c>
      <c r="BN238" s="141" t="str">
        <f t="shared" si="20"/>
        <v/>
      </c>
    </row>
    <row r="239" spans="1:73" s="135" customFormat="1" hidden="1" x14ac:dyDescent="0.55000000000000004">
      <c r="A239" s="644"/>
      <c r="B239" s="135" t="s">
        <v>468</v>
      </c>
      <c r="H239" s="141" t="str">
        <f t="shared" ref="H239:W258" si="21">IF(M215="","","n/a")</f>
        <v/>
      </c>
      <c r="I239" s="141" t="str">
        <f t="shared" si="17"/>
        <v>n/a</v>
      </c>
      <c r="J239" s="141" t="str">
        <f t="shared" si="17"/>
        <v>n/a</v>
      </c>
      <c r="K239" s="141" t="str">
        <f t="shared" si="17"/>
        <v>n/a</v>
      </c>
      <c r="L239" s="141" t="str">
        <f t="shared" si="17"/>
        <v>n/a</v>
      </c>
      <c r="M239" s="141" t="str">
        <f t="shared" si="17"/>
        <v>n/a</v>
      </c>
      <c r="N239" s="141" t="str">
        <f t="shared" si="17"/>
        <v>n/a</v>
      </c>
      <c r="O239" s="141" t="str">
        <f t="shared" si="17"/>
        <v>n/a</v>
      </c>
      <c r="P239" s="141" t="str">
        <f t="shared" si="17"/>
        <v>n/a</v>
      </c>
      <c r="Q239" s="141" t="str">
        <f t="shared" si="17"/>
        <v>n/a</v>
      </c>
      <c r="R239" s="141" t="str">
        <f t="shared" si="17"/>
        <v>n/a</v>
      </c>
      <c r="S239" s="141" t="str">
        <f t="shared" si="17"/>
        <v>n/a</v>
      </c>
      <c r="T239" s="141" t="str">
        <f t="shared" si="17"/>
        <v>n/a</v>
      </c>
      <c r="U239" s="141" t="str">
        <f t="shared" si="17"/>
        <v>n/a</v>
      </c>
      <c r="V239" s="141" t="str">
        <f t="shared" si="17"/>
        <v>n/a</v>
      </c>
      <c r="W239" s="141" t="str">
        <f t="shared" si="17"/>
        <v>n/a</v>
      </c>
      <c r="X239" s="141" t="str">
        <f t="shared" si="17"/>
        <v>n/a</v>
      </c>
      <c r="Y239" s="141" t="str">
        <f t="shared" si="18"/>
        <v>n/a</v>
      </c>
      <c r="Z239" s="141" t="str">
        <f t="shared" si="18"/>
        <v>n/a</v>
      </c>
      <c r="AA239" s="141" t="str">
        <f t="shared" si="18"/>
        <v>n/a</v>
      </c>
      <c r="AB239" s="141" t="str">
        <f t="shared" si="18"/>
        <v>n/a</v>
      </c>
      <c r="AC239" s="141" t="str">
        <f t="shared" si="18"/>
        <v>n/a</v>
      </c>
      <c r="AD239" s="141" t="str">
        <f t="shared" si="18"/>
        <v>n/a</v>
      </c>
      <c r="AE239" s="141" t="str">
        <f t="shared" si="18"/>
        <v>n/a</v>
      </c>
      <c r="AF239" s="141" t="str">
        <f t="shared" si="18"/>
        <v>n/a</v>
      </c>
      <c r="AG239" s="141" t="str">
        <f t="shared" si="18"/>
        <v>n/a</v>
      </c>
      <c r="AH239" s="141" t="str">
        <f t="shared" si="18"/>
        <v>n/a</v>
      </c>
      <c r="AI239" s="141" t="str">
        <f t="shared" si="18"/>
        <v>n/a</v>
      </c>
      <c r="AJ239" s="141" t="str">
        <f t="shared" si="18"/>
        <v>n/a</v>
      </c>
      <c r="AK239" s="141" t="str">
        <f t="shared" si="18"/>
        <v>n/a</v>
      </c>
      <c r="AL239" s="141" t="str">
        <f t="shared" si="18"/>
        <v>n/a</v>
      </c>
      <c r="AM239" s="141" t="str">
        <f t="shared" si="18"/>
        <v>n/a</v>
      </c>
      <c r="AN239" s="141" t="str">
        <f t="shared" si="18"/>
        <v>n/a</v>
      </c>
      <c r="AO239" s="141" t="str">
        <f t="shared" si="19"/>
        <v>n/a</v>
      </c>
      <c r="AP239" s="141" t="str">
        <f t="shared" si="19"/>
        <v>n/a</v>
      </c>
      <c r="AQ239" s="141" t="str">
        <f t="shared" si="19"/>
        <v>n/a</v>
      </c>
      <c r="AR239" s="141" t="str">
        <f t="shared" si="19"/>
        <v>n/a</v>
      </c>
      <c r="AS239" s="141" t="str">
        <f t="shared" si="19"/>
        <v>n/a</v>
      </c>
      <c r="AT239" s="141" t="str">
        <f t="shared" si="19"/>
        <v>n/a</v>
      </c>
      <c r="AU239" s="141" t="str">
        <f t="shared" si="19"/>
        <v>n/a</v>
      </c>
      <c r="AV239" s="141" t="str">
        <f t="shared" si="19"/>
        <v>n/a</v>
      </c>
      <c r="AW239" s="141" t="str">
        <f t="shared" si="19"/>
        <v/>
      </c>
      <c r="AX239" s="141" t="str">
        <f t="shared" si="19"/>
        <v/>
      </c>
      <c r="AY239" s="141" t="str">
        <f t="shared" si="19"/>
        <v/>
      </c>
      <c r="AZ239" s="141" t="str">
        <f t="shared" si="19"/>
        <v/>
      </c>
      <c r="BA239" s="141" t="str">
        <f t="shared" si="19"/>
        <v/>
      </c>
      <c r="BB239" s="141" t="str">
        <f t="shared" si="19"/>
        <v/>
      </c>
      <c r="BC239" s="141" t="str">
        <f t="shared" si="19"/>
        <v/>
      </c>
      <c r="BD239" s="141" t="str">
        <f t="shared" si="19"/>
        <v/>
      </c>
      <c r="BE239" s="141" t="str">
        <f t="shared" si="20"/>
        <v/>
      </c>
      <c r="BF239" s="141" t="str">
        <f t="shared" si="20"/>
        <v/>
      </c>
      <c r="BG239" s="141" t="str">
        <f t="shared" si="20"/>
        <v/>
      </c>
      <c r="BH239" s="141" t="str">
        <f t="shared" si="20"/>
        <v/>
      </c>
      <c r="BI239" s="141" t="str">
        <f t="shared" si="20"/>
        <v/>
      </c>
      <c r="BJ239" s="141" t="str">
        <f t="shared" si="20"/>
        <v/>
      </c>
      <c r="BK239" s="141" t="str">
        <f t="shared" si="20"/>
        <v/>
      </c>
      <c r="BL239" s="141" t="str">
        <f t="shared" si="20"/>
        <v/>
      </c>
      <c r="BM239" s="141" t="str">
        <f t="shared" si="20"/>
        <v/>
      </c>
      <c r="BN239" s="141" t="str">
        <f t="shared" si="20"/>
        <v/>
      </c>
    </row>
    <row r="240" spans="1:73" s="135" customFormat="1" hidden="1" x14ac:dyDescent="0.55000000000000004">
      <c r="A240" s="644"/>
      <c r="B240" s="135" t="s">
        <v>469</v>
      </c>
      <c r="H240" s="141" t="str">
        <f t="shared" si="21"/>
        <v/>
      </c>
      <c r="I240" s="141" t="str">
        <f t="shared" si="17"/>
        <v/>
      </c>
      <c r="J240" s="141" t="str">
        <f t="shared" si="17"/>
        <v>n/a</v>
      </c>
      <c r="K240" s="141" t="str">
        <f t="shared" si="17"/>
        <v>n/a</v>
      </c>
      <c r="L240" s="141" t="str">
        <f t="shared" si="17"/>
        <v>n/a</v>
      </c>
      <c r="M240" s="141" t="str">
        <f t="shared" si="17"/>
        <v>n/a</v>
      </c>
      <c r="N240" s="141" t="str">
        <f t="shared" si="17"/>
        <v>n/a</v>
      </c>
      <c r="O240" s="141" t="str">
        <f t="shared" si="17"/>
        <v>n/a</v>
      </c>
      <c r="P240" s="141" t="str">
        <f t="shared" si="17"/>
        <v>n/a</v>
      </c>
      <c r="Q240" s="141" t="str">
        <f t="shared" si="17"/>
        <v>n/a</v>
      </c>
      <c r="R240" s="141" t="str">
        <f t="shared" si="17"/>
        <v>n/a</v>
      </c>
      <c r="S240" s="141" t="str">
        <f t="shared" si="17"/>
        <v>n/a</v>
      </c>
      <c r="T240" s="141" t="str">
        <f t="shared" si="17"/>
        <v>n/a</v>
      </c>
      <c r="U240" s="141" t="str">
        <f t="shared" si="17"/>
        <v>n/a</v>
      </c>
      <c r="V240" s="141" t="str">
        <f t="shared" si="17"/>
        <v>n/a</v>
      </c>
      <c r="W240" s="141" t="str">
        <f t="shared" si="17"/>
        <v>n/a</v>
      </c>
      <c r="X240" s="141" t="str">
        <f t="shared" si="17"/>
        <v>n/a</v>
      </c>
      <c r="Y240" s="141" t="str">
        <f t="shared" si="18"/>
        <v>n/a</v>
      </c>
      <c r="Z240" s="141" t="str">
        <f t="shared" si="18"/>
        <v>n/a</v>
      </c>
      <c r="AA240" s="141" t="str">
        <f t="shared" si="18"/>
        <v>n/a</v>
      </c>
      <c r="AB240" s="141" t="str">
        <f t="shared" si="18"/>
        <v>n/a</v>
      </c>
      <c r="AC240" s="141" t="str">
        <f t="shared" si="18"/>
        <v>n/a</v>
      </c>
      <c r="AD240" s="141" t="str">
        <f t="shared" si="18"/>
        <v>n/a</v>
      </c>
      <c r="AE240" s="141" t="str">
        <f t="shared" si="18"/>
        <v>n/a</v>
      </c>
      <c r="AF240" s="141" t="str">
        <f t="shared" si="18"/>
        <v>n/a</v>
      </c>
      <c r="AG240" s="141" t="str">
        <f t="shared" si="18"/>
        <v>n/a</v>
      </c>
      <c r="AH240" s="141" t="str">
        <f t="shared" si="18"/>
        <v>n/a</v>
      </c>
      <c r="AI240" s="141" t="str">
        <f t="shared" si="18"/>
        <v>n/a</v>
      </c>
      <c r="AJ240" s="141" t="str">
        <f t="shared" si="18"/>
        <v>n/a</v>
      </c>
      <c r="AK240" s="141" t="str">
        <f t="shared" si="18"/>
        <v>n/a</v>
      </c>
      <c r="AL240" s="141" t="str">
        <f t="shared" si="18"/>
        <v>n/a</v>
      </c>
      <c r="AM240" s="141" t="str">
        <f t="shared" si="18"/>
        <v>n/a</v>
      </c>
      <c r="AN240" s="141" t="str">
        <f t="shared" si="18"/>
        <v>n/a</v>
      </c>
      <c r="AO240" s="141" t="str">
        <f t="shared" si="19"/>
        <v>n/a</v>
      </c>
      <c r="AP240" s="141" t="str">
        <f t="shared" si="19"/>
        <v>n/a</v>
      </c>
      <c r="AQ240" s="141" t="str">
        <f t="shared" si="19"/>
        <v>n/a</v>
      </c>
      <c r="AR240" s="141" t="str">
        <f t="shared" si="19"/>
        <v>n/a</v>
      </c>
      <c r="AS240" s="141" t="str">
        <f t="shared" si="19"/>
        <v>n/a</v>
      </c>
      <c r="AT240" s="141" t="str">
        <f t="shared" si="19"/>
        <v>n/a</v>
      </c>
      <c r="AU240" s="141" t="str">
        <f t="shared" si="19"/>
        <v>n/a</v>
      </c>
      <c r="AV240" s="141" t="str">
        <f t="shared" si="19"/>
        <v>n/a</v>
      </c>
      <c r="AW240" s="141" t="str">
        <f t="shared" si="19"/>
        <v>n/a</v>
      </c>
      <c r="AX240" s="141" t="str">
        <f t="shared" si="19"/>
        <v/>
      </c>
      <c r="AY240" s="141" t="str">
        <f t="shared" si="19"/>
        <v/>
      </c>
      <c r="AZ240" s="141" t="str">
        <f t="shared" si="19"/>
        <v/>
      </c>
      <c r="BA240" s="141" t="str">
        <f t="shared" si="19"/>
        <v/>
      </c>
      <c r="BB240" s="141" t="str">
        <f t="shared" si="19"/>
        <v/>
      </c>
      <c r="BC240" s="141" t="str">
        <f t="shared" si="19"/>
        <v/>
      </c>
      <c r="BD240" s="141" t="str">
        <f t="shared" si="19"/>
        <v/>
      </c>
      <c r="BE240" s="141" t="str">
        <f t="shared" si="20"/>
        <v/>
      </c>
      <c r="BF240" s="141" t="str">
        <f t="shared" si="20"/>
        <v/>
      </c>
      <c r="BG240" s="141" t="str">
        <f t="shared" si="20"/>
        <v/>
      </c>
      <c r="BH240" s="141" t="str">
        <f t="shared" si="20"/>
        <v/>
      </c>
      <c r="BI240" s="141" t="str">
        <f t="shared" si="20"/>
        <v/>
      </c>
      <c r="BJ240" s="141" t="str">
        <f t="shared" si="20"/>
        <v/>
      </c>
      <c r="BK240" s="141" t="str">
        <f t="shared" si="20"/>
        <v/>
      </c>
      <c r="BL240" s="141" t="str">
        <f t="shared" si="20"/>
        <v/>
      </c>
      <c r="BM240" s="141" t="str">
        <f t="shared" si="20"/>
        <v/>
      </c>
      <c r="BN240" s="141" t="str">
        <f t="shared" si="20"/>
        <v/>
      </c>
    </row>
    <row r="241" spans="1:66" s="135" customFormat="1" hidden="1" x14ac:dyDescent="0.55000000000000004">
      <c r="A241" s="644"/>
      <c r="B241" s="135" t="s">
        <v>470</v>
      </c>
      <c r="H241" s="141" t="str">
        <f t="shared" si="21"/>
        <v/>
      </c>
      <c r="I241" s="141" t="str">
        <f t="shared" si="17"/>
        <v/>
      </c>
      <c r="J241" s="141" t="str">
        <f t="shared" si="17"/>
        <v/>
      </c>
      <c r="K241" s="141" t="str">
        <f t="shared" si="17"/>
        <v>n/a</v>
      </c>
      <c r="L241" s="141" t="str">
        <f t="shared" si="17"/>
        <v>n/a</v>
      </c>
      <c r="M241" s="141" t="str">
        <f t="shared" si="17"/>
        <v>n/a</v>
      </c>
      <c r="N241" s="141" t="str">
        <f t="shared" si="17"/>
        <v>n/a</v>
      </c>
      <c r="O241" s="141" t="str">
        <f t="shared" si="17"/>
        <v>n/a</v>
      </c>
      <c r="P241" s="141" t="str">
        <f t="shared" si="17"/>
        <v>n/a</v>
      </c>
      <c r="Q241" s="141" t="str">
        <f t="shared" si="17"/>
        <v>n/a</v>
      </c>
      <c r="R241" s="141" t="str">
        <f t="shared" si="17"/>
        <v>n/a</v>
      </c>
      <c r="S241" s="141" t="str">
        <f t="shared" si="17"/>
        <v>n/a</v>
      </c>
      <c r="T241" s="141" t="str">
        <f t="shared" si="17"/>
        <v>n/a</v>
      </c>
      <c r="U241" s="141" t="str">
        <f t="shared" si="17"/>
        <v>n/a</v>
      </c>
      <c r="V241" s="141" t="str">
        <f t="shared" si="17"/>
        <v>n/a</v>
      </c>
      <c r="W241" s="141" t="str">
        <f t="shared" si="17"/>
        <v>n/a</v>
      </c>
      <c r="X241" s="141" t="str">
        <f t="shared" si="17"/>
        <v>n/a</v>
      </c>
      <c r="Y241" s="141" t="str">
        <f t="shared" si="18"/>
        <v>n/a</v>
      </c>
      <c r="Z241" s="141" t="str">
        <f t="shared" si="18"/>
        <v>n/a</v>
      </c>
      <c r="AA241" s="141" t="str">
        <f t="shared" si="18"/>
        <v>n/a</v>
      </c>
      <c r="AB241" s="141" t="str">
        <f t="shared" si="18"/>
        <v>n/a</v>
      </c>
      <c r="AC241" s="141" t="str">
        <f t="shared" si="18"/>
        <v>n/a</v>
      </c>
      <c r="AD241" s="141" t="str">
        <f t="shared" si="18"/>
        <v>n/a</v>
      </c>
      <c r="AE241" s="141" t="str">
        <f t="shared" si="18"/>
        <v>n/a</v>
      </c>
      <c r="AF241" s="141" t="str">
        <f t="shared" si="18"/>
        <v>n/a</v>
      </c>
      <c r="AG241" s="141" t="str">
        <f t="shared" si="18"/>
        <v>n/a</v>
      </c>
      <c r="AH241" s="141" t="str">
        <f t="shared" si="18"/>
        <v>n/a</v>
      </c>
      <c r="AI241" s="141" t="str">
        <f t="shared" si="18"/>
        <v>n/a</v>
      </c>
      <c r="AJ241" s="141" t="str">
        <f t="shared" si="18"/>
        <v>n/a</v>
      </c>
      <c r="AK241" s="141" t="str">
        <f t="shared" si="18"/>
        <v>n/a</v>
      </c>
      <c r="AL241" s="141" t="str">
        <f t="shared" si="18"/>
        <v>n/a</v>
      </c>
      <c r="AM241" s="141" t="str">
        <f t="shared" si="18"/>
        <v>n/a</v>
      </c>
      <c r="AN241" s="141" t="str">
        <f t="shared" si="18"/>
        <v>n/a</v>
      </c>
      <c r="AO241" s="141" t="str">
        <f t="shared" si="19"/>
        <v>n/a</v>
      </c>
      <c r="AP241" s="141" t="str">
        <f t="shared" si="19"/>
        <v>n/a</v>
      </c>
      <c r="AQ241" s="141" t="str">
        <f t="shared" si="19"/>
        <v>n/a</v>
      </c>
      <c r="AR241" s="141" t="str">
        <f t="shared" si="19"/>
        <v>n/a</v>
      </c>
      <c r="AS241" s="141" t="str">
        <f t="shared" si="19"/>
        <v>n/a</v>
      </c>
      <c r="AT241" s="141" t="str">
        <f t="shared" si="19"/>
        <v>n/a</v>
      </c>
      <c r="AU241" s="141" t="str">
        <f t="shared" si="19"/>
        <v>n/a</v>
      </c>
      <c r="AV241" s="141" t="str">
        <f t="shared" si="19"/>
        <v>n/a</v>
      </c>
      <c r="AW241" s="141" t="str">
        <f t="shared" si="19"/>
        <v>n/a</v>
      </c>
      <c r="AX241" s="141" t="str">
        <f t="shared" si="19"/>
        <v>n/a</v>
      </c>
      <c r="AY241" s="141" t="str">
        <f t="shared" si="19"/>
        <v/>
      </c>
      <c r="AZ241" s="141" t="str">
        <f t="shared" si="19"/>
        <v/>
      </c>
      <c r="BA241" s="141" t="str">
        <f t="shared" si="19"/>
        <v/>
      </c>
      <c r="BB241" s="141" t="str">
        <f t="shared" si="19"/>
        <v/>
      </c>
      <c r="BC241" s="141" t="str">
        <f t="shared" si="19"/>
        <v/>
      </c>
      <c r="BD241" s="141" t="str">
        <f t="shared" si="19"/>
        <v/>
      </c>
      <c r="BE241" s="141" t="str">
        <f t="shared" si="20"/>
        <v/>
      </c>
      <c r="BF241" s="141" t="str">
        <f t="shared" si="20"/>
        <v/>
      </c>
      <c r="BG241" s="141" t="str">
        <f t="shared" si="20"/>
        <v/>
      </c>
      <c r="BH241" s="141" t="str">
        <f t="shared" si="20"/>
        <v/>
      </c>
      <c r="BI241" s="141" t="str">
        <f t="shared" si="20"/>
        <v/>
      </c>
      <c r="BJ241" s="141" t="str">
        <f t="shared" si="20"/>
        <v/>
      </c>
      <c r="BK241" s="141" t="str">
        <f t="shared" si="20"/>
        <v/>
      </c>
      <c r="BL241" s="141" t="str">
        <f t="shared" si="20"/>
        <v/>
      </c>
      <c r="BM241" s="141" t="str">
        <f t="shared" si="20"/>
        <v/>
      </c>
      <c r="BN241" s="141" t="str">
        <f t="shared" si="20"/>
        <v/>
      </c>
    </row>
    <row r="242" spans="1:66" s="135" customFormat="1" hidden="1" x14ac:dyDescent="0.55000000000000004">
      <c r="A242" s="644"/>
      <c r="B242" s="135" t="s">
        <v>471</v>
      </c>
      <c r="H242" s="141" t="str">
        <f t="shared" si="21"/>
        <v/>
      </c>
      <c r="I242" s="141" t="str">
        <f t="shared" si="17"/>
        <v/>
      </c>
      <c r="J242" s="141" t="str">
        <f t="shared" si="17"/>
        <v/>
      </c>
      <c r="K242" s="141" t="str">
        <f t="shared" si="17"/>
        <v/>
      </c>
      <c r="L242" s="141" t="str">
        <f t="shared" si="17"/>
        <v>n/a</v>
      </c>
      <c r="M242" s="141" t="str">
        <f t="shared" si="17"/>
        <v>n/a</v>
      </c>
      <c r="N242" s="141" t="str">
        <f t="shared" si="17"/>
        <v>n/a</v>
      </c>
      <c r="O242" s="141" t="str">
        <f t="shared" si="17"/>
        <v>n/a</v>
      </c>
      <c r="P242" s="141" t="str">
        <f t="shared" si="17"/>
        <v>n/a</v>
      </c>
      <c r="Q242" s="141" t="str">
        <f t="shared" si="17"/>
        <v>n/a</v>
      </c>
      <c r="R242" s="141" t="str">
        <f t="shared" si="17"/>
        <v>n/a</v>
      </c>
      <c r="S242" s="141" t="str">
        <f t="shared" si="17"/>
        <v>n/a</v>
      </c>
      <c r="T242" s="141" t="str">
        <f t="shared" si="17"/>
        <v>n/a</v>
      </c>
      <c r="U242" s="141" t="str">
        <f t="shared" si="17"/>
        <v>n/a</v>
      </c>
      <c r="V242" s="141" t="str">
        <f t="shared" si="17"/>
        <v>n/a</v>
      </c>
      <c r="W242" s="141" t="str">
        <f t="shared" si="17"/>
        <v>n/a</v>
      </c>
      <c r="X242" s="141" t="str">
        <f t="shared" si="17"/>
        <v>n/a</v>
      </c>
      <c r="Y242" s="141" t="str">
        <f t="shared" si="18"/>
        <v>n/a</v>
      </c>
      <c r="Z242" s="141" t="str">
        <f t="shared" si="18"/>
        <v>n/a</v>
      </c>
      <c r="AA242" s="141" t="str">
        <f t="shared" si="18"/>
        <v>n/a</v>
      </c>
      <c r="AB242" s="141" t="str">
        <f t="shared" si="18"/>
        <v>n/a</v>
      </c>
      <c r="AC242" s="141" t="str">
        <f t="shared" si="18"/>
        <v>n/a</v>
      </c>
      <c r="AD242" s="141" t="str">
        <f t="shared" si="18"/>
        <v>n/a</v>
      </c>
      <c r="AE242" s="141" t="str">
        <f t="shared" si="18"/>
        <v>n/a</v>
      </c>
      <c r="AF242" s="141" t="str">
        <f t="shared" si="18"/>
        <v>n/a</v>
      </c>
      <c r="AG242" s="141" t="str">
        <f t="shared" si="18"/>
        <v>n/a</v>
      </c>
      <c r="AH242" s="141" t="str">
        <f t="shared" si="18"/>
        <v>n/a</v>
      </c>
      <c r="AI242" s="141" t="str">
        <f t="shared" si="18"/>
        <v>n/a</v>
      </c>
      <c r="AJ242" s="141" t="str">
        <f t="shared" si="18"/>
        <v>n/a</v>
      </c>
      <c r="AK242" s="141" t="str">
        <f t="shared" si="18"/>
        <v>n/a</v>
      </c>
      <c r="AL242" s="141" t="str">
        <f t="shared" si="18"/>
        <v>n/a</v>
      </c>
      <c r="AM242" s="141" t="str">
        <f t="shared" si="18"/>
        <v>n/a</v>
      </c>
      <c r="AN242" s="141" t="str">
        <f t="shared" si="18"/>
        <v>n/a</v>
      </c>
      <c r="AO242" s="141" t="str">
        <f t="shared" si="19"/>
        <v>n/a</v>
      </c>
      <c r="AP242" s="141" t="str">
        <f t="shared" si="19"/>
        <v>n/a</v>
      </c>
      <c r="AQ242" s="141" t="str">
        <f t="shared" si="19"/>
        <v>n/a</v>
      </c>
      <c r="AR242" s="141" t="str">
        <f t="shared" si="19"/>
        <v>n/a</v>
      </c>
      <c r="AS242" s="141" t="str">
        <f t="shared" si="19"/>
        <v>n/a</v>
      </c>
      <c r="AT242" s="141" t="str">
        <f t="shared" si="19"/>
        <v>n/a</v>
      </c>
      <c r="AU242" s="141" t="str">
        <f t="shared" si="19"/>
        <v>n/a</v>
      </c>
      <c r="AV242" s="141" t="str">
        <f t="shared" si="19"/>
        <v>n/a</v>
      </c>
      <c r="AW242" s="141" t="str">
        <f t="shared" si="19"/>
        <v>n/a</v>
      </c>
      <c r="AX242" s="141" t="str">
        <f t="shared" si="19"/>
        <v>n/a</v>
      </c>
      <c r="AY242" s="141" t="str">
        <f t="shared" si="19"/>
        <v>n/a</v>
      </c>
      <c r="AZ242" s="141" t="str">
        <f t="shared" si="19"/>
        <v/>
      </c>
      <c r="BA242" s="141" t="str">
        <f t="shared" si="19"/>
        <v/>
      </c>
      <c r="BB242" s="141" t="str">
        <f t="shared" si="19"/>
        <v/>
      </c>
      <c r="BC242" s="141" t="str">
        <f t="shared" si="19"/>
        <v/>
      </c>
      <c r="BD242" s="141" t="str">
        <f t="shared" si="19"/>
        <v/>
      </c>
      <c r="BE242" s="141" t="str">
        <f t="shared" si="20"/>
        <v/>
      </c>
      <c r="BF242" s="141" t="str">
        <f t="shared" si="20"/>
        <v/>
      </c>
      <c r="BG242" s="141" t="str">
        <f t="shared" si="20"/>
        <v/>
      </c>
      <c r="BH242" s="141" t="str">
        <f t="shared" si="20"/>
        <v/>
      </c>
      <c r="BI242" s="141" t="str">
        <f t="shared" si="20"/>
        <v/>
      </c>
      <c r="BJ242" s="141" t="str">
        <f t="shared" si="20"/>
        <v/>
      </c>
      <c r="BK242" s="141" t="str">
        <f t="shared" si="20"/>
        <v/>
      </c>
      <c r="BL242" s="141" t="str">
        <f t="shared" si="20"/>
        <v/>
      </c>
      <c r="BM242" s="141" t="str">
        <f t="shared" si="20"/>
        <v/>
      </c>
      <c r="BN242" s="141" t="str">
        <f t="shared" si="20"/>
        <v/>
      </c>
    </row>
    <row r="243" spans="1:66" s="135" customFormat="1" hidden="1" x14ac:dyDescent="0.55000000000000004">
      <c r="A243" s="644"/>
      <c r="B243" s="135" t="s">
        <v>472</v>
      </c>
      <c r="H243" s="141" t="str">
        <f t="shared" si="21"/>
        <v/>
      </c>
      <c r="I243" s="141" t="str">
        <f t="shared" si="17"/>
        <v/>
      </c>
      <c r="J243" s="141" t="str">
        <f t="shared" si="17"/>
        <v/>
      </c>
      <c r="K243" s="141" t="str">
        <f t="shared" si="17"/>
        <v/>
      </c>
      <c r="L243" s="141" t="str">
        <f t="shared" si="17"/>
        <v/>
      </c>
      <c r="M243" s="141" t="str">
        <f t="shared" si="17"/>
        <v>n/a</v>
      </c>
      <c r="N243" s="141" t="str">
        <f t="shared" si="17"/>
        <v>n/a</v>
      </c>
      <c r="O243" s="141" t="str">
        <f t="shared" si="17"/>
        <v>n/a</v>
      </c>
      <c r="P243" s="141" t="str">
        <f t="shared" si="17"/>
        <v>n/a</v>
      </c>
      <c r="Q243" s="141" t="str">
        <f t="shared" si="17"/>
        <v>n/a</v>
      </c>
      <c r="R243" s="141" t="str">
        <f t="shared" si="17"/>
        <v>n/a</v>
      </c>
      <c r="S243" s="141" t="str">
        <f t="shared" si="17"/>
        <v>n/a</v>
      </c>
      <c r="T243" s="141" t="str">
        <f t="shared" si="17"/>
        <v>n/a</v>
      </c>
      <c r="U243" s="141" t="str">
        <f t="shared" si="17"/>
        <v>n/a</v>
      </c>
      <c r="V243" s="141" t="str">
        <f t="shared" si="17"/>
        <v>n/a</v>
      </c>
      <c r="W243" s="141" t="str">
        <f t="shared" si="17"/>
        <v>n/a</v>
      </c>
      <c r="X243" s="141" t="str">
        <f t="shared" si="17"/>
        <v>n/a</v>
      </c>
      <c r="Y243" s="141" t="str">
        <f t="shared" si="18"/>
        <v>n/a</v>
      </c>
      <c r="Z243" s="141" t="str">
        <f t="shared" si="18"/>
        <v>n/a</v>
      </c>
      <c r="AA243" s="141" t="str">
        <f t="shared" si="18"/>
        <v>n/a</v>
      </c>
      <c r="AB243" s="141" t="str">
        <f t="shared" si="18"/>
        <v>n/a</v>
      </c>
      <c r="AC243" s="141" t="str">
        <f t="shared" si="18"/>
        <v>n/a</v>
      </c>
      <c r="AD243" s="141" t="str">
        <f t="shared" si="18"/>
        <v>n/a</v>
      </c>
      <c r="AE243" s="141" t="str">
        <f t="shared" si="18"/>
        <v>n/a</v>
      </c>
      <c r="AF243" s="141" t="str">
        <f t="shared" si="18"/>
        <v>n/a</v>
      </c>
      <c r="AG243" s="141" t="str">
        <f t="shared" si="18"/>
        <v>n/a</v>
      </c>
      <c r="AH243" s="141" t="str">
        <f t="shared" si="18"/>
        <v>n/a</v>
      </c>
      <c r="AI243" s="141" t="str">
        <f t="shared" si="18"/>
        <v>n/a</v>
      </c>
      <c r="AJ243" s="141" t="str">
        <f t="shared" si="18"/>
        <v>n/a</v>
      </c>
      <c r="AK243" s="141" t="str">
        <f t="shared" si="18"/>
        <v>n/a</v>
      </c>
      <c r="AL243" s="141" t="str">
        <f t="shared" si="18"/>
        <v>n/a</v>
      </c>
      <c r="AM243" s="141" t="str">
        <f t="shared" si="18"/>
        <v>n/a</v>
      </c>
      <c r="AN243" s="141" t="str">
        <f t="shared" si="18"/>
        <v>n/a</v>
      </c>
      <c r="AO243" s="141" t="str">
        <f t="shared" si="19"/>
        <v>n/a</v>
      </c>
      <c r="AP243" s="141" t="str">
        <f t="shared" si="19"/>
        <v>n/a</v>
      </c>
      <c r="AQ243" s="141" t="str">
        <f t="shared" si="19"/>
        <v>n/a</v>
      </c>
      <c r="AR243" s="141" t="str">
        <f t="shared" si="19"/>
        <v>n/a</v>
      </c>
      <c r="AS243" s="141" t="str">
        <f t="shared" si="19"/>
        <v>n/a</v>
      </c>
      <c r="AT243" s="141" t="str">
        <f t="shared" si="19"/>
        <v>n/a</v>
      </c>
      <c r="AU243" s="141" t="str">
        <f t="shared" si="19"/>
        <v>n/a</v>
      </c>
      <c r="AV243" s="141" t="str">
        <f t="shared" si="19"/>
        <v>n/a</v>
      </c>
      <c r="AW243" s="141" t="str">
        <f t="shared" si="19"/>
        <v>n/a</v>
      </c>
      <c r="AX243" s="141" t="str">
        <f t="shared" si="19"/>
        <v>n/a</v>
      </c>
      <c r="AY243" s="141" t="str">
        <f t="shared" si="19"/>
        <v>n/a</v>
      </c>
      <c r="AZ243" s="141" t="str">
        <f t="shared" si="19"/>
        <v>n/a</v>
      </c>
      <c r="BA243" s="141" t="str">
        <f t="shared" si="19"/>
        <v/>
      </c>
      <c r="BB243" s="141" t="str">
        <f t="shared" si="19"/>
        <v/>
      </c>
      <c r="BC243" s="141" t="str">
        <f t="shared" si="19"/>
        <v/>
      </c>
      <c r="BD243" s="141" t="str">
        <f t="shared" si="19"/>
        <v/>
      </c>
      <c r="BE243" s="141" t="str">
        <f t="shared" si="20"/>
        <v/>
      </c>
      <c r="BF243" s="141" t="str">
        <f t="shared" si="20"/>
        <v/>
      </c>
      <c r="BG243" s="141" t="str">
        <f t="shared" si="20"/>
        <v/>
      </c>
      <c r="BH243" s="141" t="str">
        <f t="shared" si="20"/>
        <v/>
      </c>
      <c r="BI243" s="141" t="str">
        <f t="shared" si="20"/>
        <v/>
      </c>
      <c r="BJ243" s="141" t="str">
        <f t="shared" si="20"/>
        <v/>
      </c>
      <c r="BK243" s="141" t="str">
        <f t="shared" si="20"/>
        <v/>
      </c>
      <c r="BL243" s="141" t="str">
        <f t="shared" si="20"/>
        <v/>
      </c>
      <c r="BM243" s="141" t="str">
        <f t="shared" si="20"/>
        <v/>
      </c>
      <c r="BN243" s="141" t="str">
        <f t="shared" si="20"/>
        <v/>
      </c>
    </row>
    <row r="244" spans="1:66" s="135" customFormat="1" hidden="1" x14ac:dyDescent="0.55000000000000004">
      <c r="A244" s="644"/>
      <c r="B244" s="135" t="s">
        <v>473</v>
      </c>
      <c r="H244" s="141" t="str">
        <f t="shared" si="21"/>
        <v/>
      </c>
      <c r="I244" s="141" t="str">
        <f t="shared" si="17"/>
        <v/>
      </c>
      <c r="J244" s="141" t="str">
        <f t="shared" si="17"/>
        <v/>
      </c>
      <c r="K244" s="141" t="str">
        <f t="shared" si="17"/>
        <v/>
      </c>
      <c r="L244" s="141" t="str">
        <f t="shared" si="17"/>
        <v/>
      </c>
      <c r="M244" s="141" t="str">
        <f t="shared" si="17"/>
        <v/>
      </c>
      <c r="N244" s="141" t="str">
        <f t="shared" si="17"/>
        <v>n/a</v>
      </c>
      <c r="O244" s="141" t="str">
        <f t="shared" si="17"/>
        <v>n/a</v>
      </c>
      <c r="P244" s="141" t="str">
        <f t="shared" si="17"/>
        <v>n/a</v>
      </c>
      <c r="Q244" s="141" t="str">
        <f t="shared" si="17"/>
        <v>n/a</v>
      </c>
      <c r="R244" s="141" t="str">
        <f t="shared" si="17"/>
        <v>n/a</v>
      </c>
      <c r="S244" s="141" t="str">
        <f t="shared" si="17"/>
        <v>n/a</v>
      </c>
      <c r="T244" s="141" t="str">
        <f t="shared" si="17"/>
        <v>n/a</v>
      </c>
      <c r="U244" s="141" t="str">
        <f t="shared" si="17"/>
        <v>n/a</v>
      </c>
      <c r="V244" s="141" t="str">
        <f t="shared" si="17"/>
        <v>n/a</v>
      </c>
      <c r="W244" s="141" t="str">
        <f t="shared" si="17"/>
        <v>n/a</v>
      </c>
      <c r="X244" s="141" t="str">
        <f t="shared" si="17"/>
        <v>n/a</v>
      </c>
      <c r="Y244" s="141" t="str">
        <f t="shared" si="18"/>
        <v>n/a</v>
      </c>
      <c r="Z244" s="141" t="str">
        <f t="shared" si="18"/>
        <v>n/a</v>
      </c>
      <c r="AA244" s="141" t="str">
        <f t="shared" si="18"/>
        <v>n/a</v>
      </c>
      <c r="AB244" s="141" t="str">
        <f t="shared" si="18"/>
        <v>n/a</v>
      </c>
      <c r="AC244" s="141" t="str">
        <f t="shared" si="18"/>
        <v>n/a</v>
      </c>
      <c r="AD244" s="141" t="str">
        <f t="shared" si="18"/>
        <v>n/a</v>
      </c>
      <c r="AE244" s="141" t="str">
        <f t="shared" si="18"/>
        <v>n/a</v>
      </c>
      <c r="AF244" s="141" t="str">
        <f t="shared" si="18"/>
        <v>n/a</v>
      </c>
      <c r="AG244" s="141" t="str">
        <f t="shared" si="18"/>
        <v>n/a</v>
      </c>
      <c r="AH244" s="141" t="str">
        <f t="shared" si="18"/>
        <v>n/a</v>
      </c>
      <c r="AI244" s="141" t="str">
        <f t="shared" si="18"/>
        <v>n/a</v>
      </c>
      <c r="AJ244" s="141" t="str">
        <f t="shared" si="18"/>
        <v>n/a</v>
      </c>
      <c r="AK244" s="141" t="str">
        <f t="shared" si="18"/>
        <v>n/a</v>
      </c>
      <c r="AL244" s="141" t="str">
        <f t="shared" si="18"/>
        <v>n/a</v>
      </c>
      <c r="AM244" s="141" t="str">
        <f t="shared" si="18"/>
        <v>n/a</v>
      </c>
      <c r="AN244" s="141" t="str">
        <f t="shared" si="18"/>
        <v>n/a</v>
      </c>
      <c r="AO244" s="141" t="str">
        <f t="shared" si="19"/>
        <v>n/a</v>
      </c>
      <c r="AP244" s="141" t="str">
        <f t="shared" si="19"/>
        <v>n/a</v>
      </c>
      <c r="AQ244" s="141" t="str">
        <f t="shared" si="19"/>
        <v>n/a</v>
      </c>
      <c r="AR244" s="141" t="str">
        <f t="shared" si="19"/>
        <v>n/a</v>
      </c>
      <c r="AS244" s="141" t="str">
        <f t="shared" si="19"/>
        <v>n/a</v>
      </c>
      <c r="AT244" s="141" t="str">
        <f t="shared" si="19"/>
        <v>n/a</v>
      </c>
      <c r="AU244" s="141" t="str">
        <f t="shared" si="19"/>
        <v>n/a</v>
      </c>
      <c r="AV244" s="141" t="str">
        <f t="shared" si="19"/>
        <v>n/a</v>
      </c>
      <c r="AW244" s="141" t="str">
        <f t="shared" si="19"/>
        <v>n/a</v>
      </c>
      <c r="AX244" s="141" t="str">
        <f t="shared" si="19"/>
        <v>n/a</v>
      </c>
      <c r="AY244" s="141" t="str">
        <f t="shared" si="19"/>
        <v>n/a</v>
      </c>
      <c r="AZ244" s="141" t="str">
        <f t="shared" si="19"/>
        <v>n/a</v>
      </c>
      <c r="BA244" s="141" t="str">
        <f t="shared" si="19"/>
        <v>n/a</v>
      </c>
      <c r="BB244" s="141" t="str">
        <f t="shared" si="19"/>
        <v/>
      </c>
      <c r="BC244" s="141" t="str">
        <f t="shared" si="19"/>
        <v/>
      </c>
      <c r="BD244" s="141" t="str">
        <f t="shared" si="19"/>
        <v/>
      </c>
      <c r="BE244" s="141" t="str">
        <f t="shared" si="20"/>
        <v/>
      </c>
      <c r="BF244" s="141" t="str">
        <f t="shared" si="20"/>
        <v/>
      </c>
      <c r="BG244" s="141" t="str">
        <f t="shared" si="20"/>
        <v/>
      </c>
      <c r="BH244" s="141" t="str">
        <f t="shared" si="20"/>
        <v/>
      </c>
      <c r="BI244" s="141" t="str">
        <f t="shared" si="20"/>
        <v/>
      </c>
      <c r="BJ244" s="141" t="str">
        <f t="shared" si="20"/>
        <v/>
      </c>
      <c r="BK244" s="141" t="str">
        <f t="shared" si="20"/>
        <v/>
      </c>
      <c r="BL244" s="141" t="str">
        <f t="shared" si="20"/>
        <v/>
      </c>
      <c r="BM244" s="141" t="str">
        <f t="shared" si="20"/>
        <v/>
      </c>
      <c r="BN244" s="141" t="str">
        <f t="shared" si="20"/>
        <v/>
      </c>
    </row>
    <row r="245" spans="1:66" s="135" customFormat="1" hidden="1" x14ac:dyDescent="0.55000000000000004">
      <c r="A245" s="644"/>
      <c r="B245" s="135" t="s">
        <v>474</v>
      </c>
      <c r="H245" s="141" t="str">
        <f t="shared" si="21"/>
        <v/>
      </c>
      <c r="I245" s="141" t="str">
        <f t="shared" si="17"/>
        <v/>
      </c>
      <c r="J245" s="141" t="str">
        <f t="shared" si="17"/>
        <v/>
      </c>
      <c r="K245" s="141" t="str">
        <f t="shared" si="17"/>
        <v/>
      </c>
      <c r="L245" s="141" t="str">
        <f t="shared" si="17"/>
        <v/>
      </c>
      <c r="M245" s="141" t="str">
        <f t="shared" si="17"/>
        <v/>
      </c>
      <c r="N245" s="141" t="str">
        <f t="shared" si="17"/>
        <v/>
      </c>
      <c r="O245" s="141" t="str">
        <f t="shared" si="17"/>
        <v>n/a</v>
      </c>
      <c r="P245" s="141" t="str">
        <f t="shared" si="17"/>
        <v>n/a</v>
      </c>
      <c r="Q245" s="141" t="str">
        <f t="shared" si="17"/>
        <v>n/a</v>
      </c>
      <c r="R245" s="141" t="str">
        <f t="shared" si="17"/>
        <v>n/a</v>
      </c>
      <c r="S245" s="141" t="str">
        <f t="shared" si="17"/>
        <v>n/a</v>
      </c>
      <c r="T245" s="141" t="str">
        <f t="shared" si="17"/>
        <v>n/a</v>
      </c>
      <c r="U245" s="141" t="str">
        <f t="shared" si="17"/>
        <v>n/a</v>
      </c>
      <c r="V245" s="141" t="str">
        <f t="shared" si="17"/>
        <v>n/a</v>
      </c>
      <c r="W245" s="141" t="str">
        <f t="shared" si="17"/>
        <v>n/a</v>
      </c>
      <c r="X245" s="141" t="str">
        <f t="shared" si="17"/>
        <v>n/a</v>
      </c>
      <c r="Y245" s="141" t="str">
        <f t="shared" si="18"/>
        <v>n/a</v>
      </c>
      <c r="Z245" s="141" t="str">
        <f t="shared" si="18"/>
        <v>n/a</v>
      </c>
      <c r="AA245" s="141" t="str">
        <f t="shared" si="18"/>
        <v>n/a</v>
      </c>
      <c r="AB245" s="141" t="str">
        <f t="shared" si="18"/>
        <v>n/a</v>
      </c>
      <c r="AC245" s="141" t="str">
        <f t="shared" si="18"/>
        <v>n/a</v>
      </c>
      <c r="AD245" s="141" t="str">
        <f t="shared" si="18"/>
        <v>n/a</v>
      </c>
      <c r="AE245" s="141" t="str">
        <f t="shared" si="18"/>
        <v>n/a</v>
      </c>
      <c r="AF245" s="141" t="str">
        <f t="shared" si="18"/>
        <v>n/a</v>
      </c>
      <c r="AG245" s="141" t="str">
        <f t="shared" si="18"/>
        <v>n/a</v>
      </c>
      <c r="AH245" s="141" t="str">
        <f t="shared" si="18"/>
        <v>n/a</v>
      </c>
      <c r="AI245" s="141" t="str">
        <f t="shared" si="18"/>
        <v>n/a</v>
      </c>
      <c r="AJ245" s="141" t="str">
        <f t="shared" si="18"/>
        <v>n/a</v>
      </c>
      <c r="AK245" s="141" t="str">
        <f t="shared" si="18"/>
        <v>n/a</v>
      </c>
      <c r="AL245" s="141" t="str">
        <f t="shared" si="18"/>
        <v>n/a</v>
      </c>
      <c r="AM245" s="141" t="str">
        <f t="shared" si="18"/>
        <v>n/a</v>
      </c>
      <c r="AN245" s="141" t="str">
        <f t="shared" si="18"/>
        <v>n/a</v>
      </c>
      <c r="AO245" s="141" t="str">
        <f t="shared" si="19"/>
        <v>n/a</v>
      </c>
      <c r="AP245" s="141" t="str">
        <f t="shared" si="19"/>
        <v>n/a</v>
      </c>
      <c r="AQ245" s="141" t="str">
        <f t="shared" si="19"/>
        <v>n/a</v>
      </c>
      <c r="AR245" s="141" t="str">
        <f t="shared" si="19"/>
        <v>n/a</v>
      </c>
      <c r="AS245" s="141" t="str">
        <f t="shared" si="19"/>
        <v>n/a</v>
      </c>
      <c r="AT245" s="141" t="str">
        <f t="shared" si="19"/>
        <v>n/a</v>
      </c>
      <c r="AU245" s="141" t="str">
        <f t="shared" si="19"/>
        <v>n/a</v>
      </c>
      <c r="AV245" s="141" t="str">
        <f t="shared" si="19"/>
        <v>n/a</v>
      </c>
      <c r="AW245" s="141" t="str">
        <f t="shared" si="19"/>
        <v>n/a</v>
      </c>
      <c r="AX245" s="141" t="str">
        <f t="shared" si="19"/>
        <v>n/a</v>
      </c>
      <c r="AY245" s="141" t="str">
        <f t="shared" si="19"/>
        <v>n/a</v>
      </c>
      <c r="AZ245" s="141" t="str">
        <f t="shared" si="19"/>
        <v>n/a</v>
      </c>
      <c r="BA245" s="141" t="str">
        <f t="shared" si="19"/>
        <v>n/a</v>
      </c>
      <c r="BB245" s="141" t="str">
        <f t="shared" si="19"/>
        <v>n/a</v>
      </c>
      <c r="BC245" s="141" t="str">
        <f t="shared" si="19"/>
        <v/>
      </c>
      <c r="BD245" s="141" t="str">
        <f t="shared" si="19"/>
        <v/>
      </c>
      <c r="BE245" s="141" t="str">
        <f t="shared" si="20"/>
        <v/>
      </c>
      <c r="BF245" s="141" t="str">
        <f t="shared" si="20"/>
        <v/>
      </c>
      <c r="BG245" s="141" t="str">
        <f t="shared" si="20"/>
        <v/>
      </c>
      <c r="BH245" s="141" t="str">
        <f t="shared" si="20"/>
        <v/>
      </c>
      <c r="BI245" s="141" t="str">
        <f t="shared" si="20"/>
        <v/>
      </c>
      <c r="BJ245" s="141" t="str">
        <f t="shared" si="20"/>
        <v/>
      </c>
      <c r="BK245" s="141" t="str">
        <f t="shared" si="20"/>
        <v/>
      </c>
      <c r="BL245" s="141" t="str">
        <f t="shared" si="20"/>
        <v/>
      </c>
      <c r="BM245" s="141" t="str">
        <f t="shared" si="20"/>
        <v/>
      </c>
      <c r="BN245" s="141" t="str">
        <f t="shared" si="20"/>
        <v/>
      </c>
    </row>
    <row r="246" spans="1:66" s="135" customFormat="1" hidden="1" x14ac:dyDescent="0.55000000000000004">
      <c r="A246" s="644"/>
      <c r="B246" s="135" t="s">
        <v>475</v>
      </c>
      <c r="H246" s="141" t="str">
        <f t="shared" si="21"/>
        <v/>
      </c>
      <c r="I246" s="141" t="str">
        <f t="shared" si="17"/>
        <v/>
      </c>
      <c r="J246" s="141" t="str">
        <f t="shared" si="17"/>
        <v/>
      </c>
      <c r="K246" s="141" t="str">
        <f t="shared" si="17"/>
        <v/>
      </c>
      <c r="L246" s="141" t="str">
        <f t="shared" si="17"/>
        <v/>
      </c>
      <c r="M246" s="141" t="str">
        <f t="shared" si="17"/>
        <v/>
      </c>
      <c r="N246" s="141" t="str">
        <f t="shared" si="17"/>
        <v/>
      </c>
      <c r="O246" s="141" t="str">
        <f t="shared" si="17"/>
        <v/>
      </c>
      <c r="P246" s="141" t="str">
        <f t="shared" si="17"/>
        <v>n/a</v>
      </c>
      <c r="Q246" s="141" t="str">
        <f t="shared" si="17"/>
        <v>n/a</v>
      </c>
      <c r="R246" s="141" t="str">
        <f t="shared" si="17"/>
        <v>n/a</v>
      </c>
      <c r="S246" s="141" t="str">
        <f t="shared" si="17"/>
        <v>n/a</v>
      </c>
      <c r="T246" s="141" t="str">
        <f t="shared" si="17"/>
        <v>n/a</v>
      </c>
      <c r="U246" s="141" t="str">
        <f t="shared" si="17"/>
        <v>n/a</v>
      </c>
      <c r="V246" s="141" t="str">
        <f t="shared" si="17"/>
        <v>n/a</v>
      </c>
      <c r="W246" s="141" t="str">
        <f t="shared" si="17"/>
        <v>n/a</v>
      </c>
      <c r="X246" s="141" t="str">
        <f t="shared" si="17"/>
        <v>n/a</v>
      </c>
      <c r="Y246" s="141" t="str">
        <f t="shared" si="18"/>
        <v>n/a</v>
      </c>
      <c r="Z246" s="141" t="str">
        <f t="shared" si="18"/>
        <v>n/a</v>
      </c>
      <c r="AA246" s="141" t="str">
        <f t="shared" si="18"/>
        <v>n/a</v>
      </c>
      <c r="AB246" s="141" t="str">
        <f t="shared" si="18"/>
        <v>n/a</v>
      </c>
      <c r="AC246" s="141" t="str">
        <f t="shared" si="18"/>
        <v>n/a</v>
      </c>
      <c r="AD246" s="141" t="str">
        <f t="shared" si="18"/>
        <v>n/a</v>
      </c>
      <c r="AE246" s="141" t="str">
        <f t="shared" si="18"/>
        <v>n/a</v>
      </c>
      <c r="AF246" s="141" t="str">
        <f t="shared" si="18"/>
        <v>n/a</v>
      </c>
      <c r="AG246" s="141" t="str">
        <f t="shared" si="18"/>
        <v>n/a</v>
      </c>
      <c r="AH246" s="141" t="str">
        <f t="shared" si="18"/>
        <v>n/a</v>
      </c>
      <c r="AI246" s="141" t="str">
        <f t="shared" si="18"/>
        <v>n/a</v>
      </c>
      <c r="AJ246" s="141" t="str">
        <f t="shared" si="18"/>
        <v>n/a</v>
      </c>
      <c r="AK246" s="141" t="str">
        <f t="shared" si="18"/>
        <v>n/a</v>
      </c>
      <c r="AL246" s="141" t="str">
        <f t="shared" si="18"/>
        <v>n/a</v>
      </c>
      <c r="AM246" s="141" t="str">
        <f t="shared" si="18"/>
        <v>n/a</v>
      </c>
      <c r="AN246" s="141" t="str">
        <f t="shared" si="18"/>
        <v>n/a</v>
      </c>
      <c r="AO246" s="141" t="str">
        <f t="shared" si="19"/>
        <v>n/a</v>
      </c>
      <c r="AP246" s="141" t="str">
        <f t="shared" si="19"/>
        <v>n/a</v>
      </c>
      <c r="AQ246" s="141" t="str">
        <f t="shared" si="19"/>
        <v>n/a</v>
      </c>
      <c r="AR246" s="141" t="str">
        <f t="shared" si="19"/>
        <v>n/a</v>
      </c>
      <c r="AS246" s="141" t="str">
        <f t="shared" si="19"/>
        <v>n/a</v>
      </c>
      <c r="AT246" s="141" t="str">
        <f t="shared" si="19"/>
        <v>n/a</v>
      </c>
      <c r="AU246" s="141" t="str">
        <f t="shared" si="19"/>
        <v>n/a</v>
      </c>
      <c r="AV246" s="141" t="str">
        <f t="shared" si="19"/>
        <v>n/a</v>
      </c>
      <c r="AW246" s="141" t="str">
        <f t="shared" si="19"/>
        <v>n/a</v>
      </c>
      <c r="AX246" s="141" t="str">
        <f t="shared" si="19"/>
        <v>n/a</v>
      </c>
      <c r="AY246" s="141" t="str">
        <f t="shared" si="19"/>
        <v>n/a</v>
      </c>
      <c r="AZ246" s="141" t="str">
        <f t="shared" si="19"/>
        <v>n/a</v>
      </c>
      <c r="BA246" s="141" t="str">
        <f t="shared" si="19"/>
        <v>n/a</v>
      </c>
      <c r="BB246" s="141" t="str">
        <f t="shared" si="19"/>
        <v>n/a</v>
      </c>
      <c r="BC246" s="141" t="str">
        <f t="shared" si="19"/>
        <v>n/a</v>
      </c>
      <c r="BD246" s="141" t="str">
        <f t="shared" si="19"/>
        <v/>
      </c>
      <c r="BE246" s="141" t="str">
        <f t="shared" si="20"/>
        <v/>
      </c>
      <c r="BF246" s="141" t="str">
        <f t="shared" si="20"/>
        <v/>
      </c>
      <c r="BG246" s="141" t="str">
        <f t="shared" si="20"/>
        <v/>
      </c>
      <c r="BH246" s="141" t="str">
        <f t="shared" si="20"/>
        <v/>
      </c>
      <c r="BI246" s="141" t="str">
        <f t="shared" si="20"/>
        <v/>
      </c>
      <c r="BJ246" s="141" t="str">
        <f t="shared" si="20"/>
        <v/>
      </c>
      <c r="BK246" s="141" t="str">
        <f t="shared" si="20"/>
        <v/>
      </c>
      <c r="BL246" s="141" t="str">
        <f t="shared" si="20"/>
        <v/>
      </c>
      <c r="BM246" s="141" t="str">
        <f t="shared" si="20"/>
        <v/>
      </c>
      <c r="BN246" s="141" t="str">
        <f t="shared" si="20"/>
        <v/>
      </c>
    </row>
    <row r="247" spans="1:66" s="135" customFormat="1" hidden="1" x14ac:dyDescent="0.55000000000000004">
      <c r="A247" s="644"/>
      <c r="B247" s="135" t="s">
        <v>476</v>
      </c>
      <c r="H247" s="141" t="str">
        <f t="shared" si="21"/>
        <v/>
      </c>
      <c r="I247" s="141" t="str">
        <f t="shared" si="17"/>
        <v/>
      </c>
      <c r="J247" s="141" t="str">
        <f t="shared" si="17"/>
        <v/>
      </c>
      <c r="K247" s="141" t="str">
        <f t="shared" si="17"/>
        <v/>
      </c>
      <c r="L247" s="141" t="str">
        <f t="shared" si="17"/>
        <v/>
      </c>
      <c r="M247" s="141" t="str">
        <f t="shared" si="17"/>
        <v/>
      </c>
      <c r="N247" s="141" t="str">
        <f t="shared" si="17"/>
        <v/>
      </c>
      <c r="O247" s="141" t="str">
        <f t="shared" si="17"/>
        <v/>
      </c>
      <c r="P247" s="141" t="str">
        <f t="shared" si="17"/>
        <v/>
      </c>
      <c r="Q247" s="141" t="str">
        <f t="shared" si="17"/>
        <v>n/a</v>
      </c>
      <c r="R247" s="141" t="str">
        <f t="shared" si="17"/>
        <v>n/a</v>
      </c>
      <c r="S247" s="141" t="str">
        <f t="shared" si="17"/>
        <v>n/a</v>
      </c>
      <c r="T247" s="141" t="str">
        <f t="shared" si="17"/>
        <v>n/a</v>
      </c>
      <c r="U247" s="141" t="str">
        <f t="shared" si="17"/>
        <v>n/a</v>
      </c>
      <c r="V247" s="141" t="str">
        <f t="shared" si="17"/>
        <v>n/a</v>
      </c>
      <c r="W247" s="141" t="str">
        <f t="shared" si="17"/>
        <v>n/a</v>
      </c>
      <c r="X247" s="141" t="str">
        <f t="shared" si="17"/>
        <v>n/a</v>
      </c>
      <c r="Y247" s="141" t="str">
        <f t="shared" si="18"/>
        <v>n/a</v>
      </c>
      <c r="Z247" s="141" t="str">
        <f t="shared" si="18"/>
        <v>n/a</v>
      </c>
      <c r="AA247" s="141" t="str">
        <f t="shared" si="18"/>
        <v>n/a</v>
      </c>
      <c r="AB247" s="141" t="str">
        <f t="shared" si="18"/>
        <v>n/a</v>
      </c>
      <c r="AC247" s="141" t="str">
        <f t="shared" si="18"/>
        <v>n/a</v>
      </c>
      <c r="AD247" s="141" t="str">
        <f t="shared" si="18"/>
        <v>n/a</v>
      </c>
      <c r="AE247" s="141" t="str">
        <f t="shared" si="18"/>
        <v>n/a</v>
      </c>
      <c r="AF247" s="141" t="str">
        <f t="shared" si="18"/>
        <v>n/a</v>
      </c>
      <c r="AG247" s="141" t="str">
        <f t="shared" si="18"/>
        <v>n/a</v>
      </c>
      <c r="AH247" s="141" t="str">
        <f t="shared" si="18"/>
        <v>n/a</v>
      </c>
      <c r="AI247" s="141" t="str">
        <f t="shared" si="18"/>
        <v>n/a</v>
      </c>
      <c r="AJ247" s="141" t="str">
        <f t="shared" si="18"/>
        <v>n/a</v>
      </c>
      <c r="AK247" s="141" t="str">
        <f t="shared" si="18"/>
        <v>n/a</v>
      </c>
      <c r="AL247" s="141" t="str">
        <f t="shared" si="18"/>
        <v>n/a</v>
      </c>
      <c r="AM247" s="141" t="str">
        <f t="shared" si="18"/>
        <v>n/a</v>
      </c>
      <c r="AN247" s="141" t="str">
        <f t="shared" si="18"/>
        <v>n/a</v>
      </c>
      <c r="AO247" s="141" t="str">
        <f t="shared" si="19"/>
        <v>n/a</v>
      </c>
      <c r="AP247" s="141" t="str">
        <f t="shared" si="19"/>
        <v>n/a</v>
      </c>
      <c r="AQ247" s="141" t="str">
        <f t="shared" si="19"/>
        <v>n/a</v>
      </c>
      <c r="AR247" s="141" t="str">
        <f t="shared" si="19"/>
        <v>n/a</v>
      </c>
      <c r="AS247" s="141" t="str">
        <f t="shared" si="19"/>
        <v>n/a</v>
      </c>
      <c r="AT247" s="141" t="str">
        <f t="shared" si="19"/>
        <v>n/a</v>
      </c>
      <c r="AU247" s="141" t="str">
        <f t="shared" si="19"/>
        <v>n/a</v>
      </c>
      <c r="AV247" s="141" t="str">
        <f t="shared" si="19"/>
        <v>n/a</v>
      </c>
      <c r="AW247" s="141" t="str">
        <f t="shared" si="19"/>
        <v>n/a</v>
      </c>
      <c r="AX247" s="141" t="str">
        <f t="shared" si="19"/>
        <v>n/a</v>
      </c>
      <c r="AY247" s="141" t="str">
        <f t="shared" si="19"/>
        <v>n/a</v>
      </c>
      <c r="AZ247" s="141" t="str">
        <f t="shared" si="19"/>
        <v>n/a</v>
      </c>
      <c r="BA247" s="141" t="str">
        <f t="shared" si="19"/>
        <v>n/a</v>
      </c>
      <c r="BB247" s="141" t="str">
        <f t="shared" si="19"/>
        <v>n/a</v>
      </c>
      <c r="BC247" s="141" t="str">
        <f t="shared" si="19"/>
        <v>n/a</v>
      </c>
      <c r="BD247" s="141" t="str">
        <f t="shared" si="19"/>
        <v>n/a</v>
      </c>
      <c r="BE247" s="141" t="str">
        <f t="shared" si="20"/>
        <v/>
      </c>
      <c r="BF247" s="141" t="str">
        <f t="shared" si="20"/>
        <v/>
      </c>
      <c r="BG247" s="141" t="str">
        <f t="shared" si="20"/>
        <v/>
      </c>
      <c r="BH247" s="141" t="str">
        <f t="shared" si="20"/>
        <v/>
      </c>
      <c r="BI247" s="141" t="str">
        <f t="shared" si="20"/>
        <v/>
      </c>
      <c r="BJ247" s="141" t="str">
        <f t="shared" si="20"/>
        <v/>
      </c>
      <c r="BK247" s="141" t="str">
        <f t="shared" si="20"/>
        <v/>
      </c>
      <c r="BL247" s="141" t="str">
        <f t="shared" si="20"/>
        <v/>
      </c>
      <c r="BM247" s="141" t="str">
        <f t="shared" si="20"/>
        <v/>
      </c>
      <c r="BN247" s="141" t="str">
        <f t="shared" si="20"/>
        <v/>
      </c>
    </row>
    <row r="248" spans="1:66" s="135" customFormat="1" hidden="1" x14ac:dyDescent="0.55000000000000004">
      <c r="A248" s="644"/>
      <c r="B248" s="135" t="s">
        <v>477</v>
      </c>
      <c r="H248" s="141" t="str">
        <f t="shared" si="21"/>
        <v/>
      </c>
      <c r="I248" s="141" t="str">
        <f t="shared" si="17"/>
        <v/>
      </c>
      <c r="J248" s="141" t="str">
        <f t="shared" si="17"/>
        <v/>
      </c>
      <c r="K248" s="141" t="str">
        <f t="shared" si="17"/>
        <v/>
      </c>
      <c r="L248" s="141" t="str">
        <f t="shared" si="17"/>
        <v/>
      </c>
      <c r="M248" s="141" t="str">
        <f t="shared" si="17"/>
        <v/>
      </c>
      <c r="N248" s="141" t="str">
        <f t="shared" si="17"/>
        <v/>
      </c>
      <c r="O248" s="141" t="str">
        <f t="shared" si="17"/>
        <v/>
      </c>
      <c r="P248" s="141" t="str">
        <f t="shared" si="17"/>
        <v/>
      </c>
      <c r="Q248" s="141" t="str">
        <f t="shared" si="17"/>
        <v/>
      </c>
      <c r="R248" s="141" t="str">
        <f t="shared" si="17"/>
        <v>n/a</v>
      </c>
      <c r="S248" s="141" t="str">
        <f t="shared" si="17"/>
        <v>n/a</v>
      </c>
      <c r="T248" s="141" t="str">
        <f t="shared" si="17"/>
        <v>n/a</v>
      </c>
      <c r="U248" s="141" t="str">
        <f t="shared" si="17"/>
        <v>n/a</v>
      </c>
      <c r="V248" s="141" t="str">
        <f t="shared" si="17"/>
        <v>n/a</v>
      </c>
      <c r="W248" s="141" t="str">
        <f t="shared" si="17"/>
        <v>n/a</v>
      </c>
      <c r="X248" s="141" t="str">
        <f t="shared" si="17"/>
        <v>n/a</v>
      </c>
      <c r="Y248" s="141" t="str">
        <f t="shared" si="18"/>
        <v>n/a</v>
      </c>
      <c r="Z248" s="141" t="str">
        <f t="shared" si="18"/>
        <v>n/a</v>
      </c>
      <c r="AA248" s="141" t="str">
        <f t="shared" si="18"/>
        <v>n/a</v>
      </c>
      <c r="AB248" s="141" t="str">
        <f t="shared" si="18"/>
        <v>n/a</v>
      </c>
      <c r="AC248" s="141" t="str">
        <f t="shared" si="18"/>
        <v>n/a</v>
      </c>
      <c r="AD248" s="141" t="str">
        <f t="shared" si="18"/>
        <v>n/a</v>
      </c>
      <c r="AE248" s="141" t="str">
        <f t="shared" si="18"/>
        <v>n/a</v>
      </c>
      <c r="AF248" s="141" t="str">
        <f t="shared" si="18"/>
        <v>n/a</v>
      </c>
      <c r="AG248" s="141" t="str">
        <f t="shared" si="18"/>
        <v>n/a</v>
      </c>
      <c r="AH248" s="141" t="str">
        <f t="shared" si="18"/>
        <v>n/a</v>
      </c>
      <c r="AI248" s="141" t="str">
        <f t="shared" si="18"/>
        <v>n/a</v>
      </c>
      <c r="AJ248" s="141" t="str">
        <f t="shared" si="18"/>
        <v>n/a</v>
      </c>
      <c r="AK248" s="141" t="str">
        <f t="shared" si="18"/>
        <v>n/a</v>
      </c>
      <c r="AL248" s="141" t="str">
        <f t="shared" si="18"/>
        <v>n/a</v>
      </c>
      <c r="AM248" s="141" t="str">
        <f t="shared" si="18"/>
        <v>n/a</v>
      </c>
      <c r="AN248" s="141" t="str">
        <f t="shared" si="18"/>
        <v>n/a</v>
      </c>
      <c r="AO248" s="141" t="str">
        <f t="shared" si="19"/>
        <v>n/a</v>
      </c>
      <c r="AP248" s="141" t="str">
        <f t="shared" si="19"/>
        <v>n/a</v>
      </c>
      <c r="AQ248" s="141" t="str">
        <f t="shared" si="19"/>
        <v>n/a</v>
      </c>
      <c r="AR248" s="141" t="str">
        <f t="shared" si="19"/>
        <v>n/a</v>
      </c>
      <c r="AS248" s="141" t="str">
        <f t="shared" si="19"/>
        <v>n/a</v>
      </c>
      <c r="AT248" s="141" t="str">
        <f t="shared" si="19"/>
        <v>n/a</v>
      </c>
      <c r="AU248" s="141" t="str">
        <f t="shared" si="19"/>
        <v>n/a</v>
      </c>
      <c r="AV248" s="141" t="str">
        <f t="shared" si="19"/>
        <v>n/a</v>
      </c>
      <c r="AW248" s="141" t="str">
        <f t="shared" si="19"/>
        <v>n/a</v>
      </c>
      <c r="AX248" s="141" t="str">
        <f t="shared" si="19"/>
        <v>n/a</v>
      </c>
      <c r="AY248" s="141" t="str">
        <f t="shared" si="19"/>
        <v>n/a</v>
      </c>
      <c r="AZ248" s="141" t="str">
        <f t="shared" si="19"/>
        <v>n/a</v>
      </c>
      <c r="BA248" s="141" t="str">
        <f t="shared" si="19"/>
        <v>n/a</v>
      </c>
      <c r="BB248" s="141" t="str">
        <f t="shared" si="19"/>
        <v>n/a</v>
      </c>
      <c r="BC248" s="141" t="str">
        <f t="shared" si="19"/>
        <v>n/a</v>
      </c>
      <c r="BD248" s="141" t="str">
        <f t="shared" si="19"/>
        <v>n/a</v>
      </c>
      <c r="BE248" s="141" t="str">
        <f t="shared" si="20"/>
        <v>n/a</v>
      </c>
      <c r="BF248" s="141" t="str">
        <f t="shared" si="20"/>
        <v/>
      </c>
      <c r="BG248" s="141" t="str">
        <f t="shared" si="20"/>
        <v/>
      </c>
      <c r="BH248" s="141" t="str">
        <f t="shared" si="20"/>
        <v/>
      </c>
      <c r="BI248" s="141" t="str">
        <f t="shared" si="20"/>
        <v/>
      </c>
      <c r="BJ248" s="141" t="str">
        <f t="shared" si="20"/>
        <v/>
      </c>
      <c r="BK248" s="141" t="str">
        <f t="shared" si="20"/>
        <v/>
      </c>
      <c r="BL248" s="141" t="str">
        <f t="shared" si="20"/>
        <v/>
      </c>
      <c r="BM248" s="141" t="str">
        <f t="shared" si="20"/>
        <v/>
      </c>
      <c r="BN248" s="141" t="str">
        <f t="shared" si="20"/>
        <v/>
      </c>
    </row>
    <row r="249" spans="1:66" s="135" customFormat="1" hidden="1" x14ac:dyDescent="0.55000000000000004">
      <c r="A249" s="644"/>
      <c r="B249" s="135" t="s">
        <v>478</v>
      </c>
      <c r="H249" s="141" t="str">
        <f t="shared" si="21"/>
        <v/>
      </c>
      <c r="I249" s="141" t="str">
        <f t="shared" si="17"/>
        <v/>
      </c>
      <c r="J249" s="141" t="str">
        <f t="shared" si="17"/>
        <v/>
      </c>
      <c r="K249" s="141" t="str">
        <f t="shared" si="17"/>
        <v/>
      </c>
      <c r="L249" s="141" t="str">
        <f t="shared" si="17"/>
        <v/>
      </c>
      <c r="M249" s="141" t="str">
        <f t="shared" si="17"/>
        <v/>
      </c>
      <c r="N249" s="141" t="str">
        <f t="shared" si="17"/>
        <v/>
      </c>
      <c r="O249" s="141" t="str">
        <f t="shared" si="17"/>
        <v/>
      </c>
      <c r="P249" s="141" t="str">
        <f t="shared" si="17"/>
        <v/>
      </c>
      <c r="Q249" s="141" t="str">
        <f t="shared" si="17"/>
        <v/>
      </c>
      <c r="R249" s="141" t="str">
        <f t="shared" si="17"/>
        <v/>
      </c>
      <c r="S249" s="141" t="str">
        <f t="shared" si="17"/>
        <v>n/a</v>
      </c>
      <c r="T249" s="141" t="str">
        <f t="shared" si="17"/>
        <v>n/a</v>
      </c>
      <c r="U249" s="141" t="str">
        <f t="shared" si="17"/>
        <v>n/a</v>
      </c>
      <c r="V249" s="141" t="str">
        <f t="shared" si="17"/>
        <v>n/a</v>
      </c>
      <c r="W249" s="141" t="str">
        <f t="shared" si="17"/>
        <v>n/a</v>
      </c>
      <c r="X249" s="141" t="str">
        <f t="shared" si="17"/>
        <v>n/a</v>
      </c>
      <c r="Y249" s="141" t="str">
        <f t="shared" si="18"/>
        <v>n/a</v>
      </c>
      <c r="Z249" s="141" t="str">
        <f t="shared" si="18"/>
        <v>n/a</v>
      </c>
      <c r="AA249" s="141" t="str">
        <f t="shared" si="18"/>
        <v>n/a</v>
      </c>
      <c r="AB249" s="141" t="str">
        <f t="shared" si="18"/>
        <v>n/a</v>
      </c>
      <c r="AC249" s="141" t="str">
        <f t="shared" si="18"/>
        <v>n/a</v>
      </c>
      <c r="AD249" s="141" t="str">
        <f t="shared" si="18"/>
        <v>n/a</v>
      </c>
      <c r="AE249" s="141" t="str">
        <f t="shared" si="18"/>
        <v>n/a</v>
      </c>
      <c r="AF249" s="141" t="str">
        <f t="shared" si="18"/>
        <v>n/a</v>
      </c>
      <c r="AG249" s="141" t="str">
        <f t="shared" si="18"/>
        <v>n/a</v>
      </c>
      <c r="AH249" s="141" t="str">
        <f t="shared" si="18"/>
        <v>n/a</v>
      </c>
      <c r="AI249" s="141" t="str">
        <f t="shared" si="18"/>
        <v>n/a</v>
      </c>
      <c r="AJ249" s="141" t="str">
        <f t="shared" si="18"/>
        <v>n/a</v>
      </c>
      <c r="AK249" s="141" t="str">
        <f t="shared" si="18"/>
        <v>n/a</v>
      </c>
      <c r="AL249" s="141" t="str">
        <f t="shared" si="18"/>
        <v>n/a</v>
      </c>
      <c r="AM249" s="141" t="str">
        <f t="shared" si="18"/>
        <v>n/a</v>
      </c>
      <c r="AN249" s="141" t="str">
        <f t="shared" si="18"/>
        <v>n/a</v>
      </c>
      <c r="AO249" s="141" t="str">
        <f t="shared" si="19"/>
        <v>n/a</v>
      </c>
      <c r="AP249" s="141" t="str">
        <f t="shared" si="19"/>
        <v>n/a</v>
      </c>
      <c r="AQ249" s="141" t="str">
        <f t="shared" si="19"/>
        <v>n/a</v>
      </c>
      <c r="AR249" s="141" t="str">
        <f t="shared" si="19"/>
        <v>n/a</v>
      </c>
      <c r="AS249" s="141" t="str">
        <f t="shared" si="19"/>
        <v>n/a</v>
      </c>
      <c r="AT249" s="141" t="str">
        <f t="shared" si="19"/>
        <v>n/a</v>
      </c>
      <c r="AU249" s="141" t="str">
        <f t="shared" si="19"/>
        <v>n/a</v>
      </c>
      <c r="AV249" s="141" t="str">
        <f t="shared" si="19"/>
        <v>n/a</v>
      </c>
      <c r="AW249" s="141" t="str">
        <f t="shared" si="19"/>
        <v>n/a</v>
      </c>
      <c r="AX249" s="141" t="str">
        <f t="shared" si="19"/>
        <v>n/a</v>
      </c>
      <c r="AY249" s="141" t="str">
        <f t="shared" si="19"/>
        <v>n/a</v>
      </c>
      <c r="AZ249" s="141" t="str">
        <f t="shared" si="19"/>
        <v>n/a</v>
      </c>
      <c r="BA249" s="141" t="str">
        <f t="shared" si="19"/>
        <v>n/a</v>
      </c>
      <c r="BB249" s="141" t="str">
        <f t="shared" si="19"/>
        <v>n/a</v>
      </c>
      <c r="BC249" s="141" t="str">
        <f t="shared" si="19"/>
        <v>n/a</v>
      </c>
      <c r="BD249" s="141" t="str">
        <f t="shared" si="19"/>
        <v>n/a</v>
      </c>
      <c r="BE249" s="141" t="str">
        <f t="shared" si="20"/>
        <v>n/a</v>
      </c>
      <c r="BF249" s="141" t="str">
        <f t="shared" si="20"/>
        <v>n/a</v>
      </c>
      <c r="BG249" s="141" t="str">
        <f t="shared" si="20"/>
        <v/>
      </c>
      <c r="BH249" s="141" t="str">
        <f t="shared" si="20"/>
        <v/>
      </c>
      <c r="BI249" s="141" t="str">
        <f t="shared" si="20"/>
        <v/>
      </c>
      <c r="BJ249" s="141" t="str">
        <f t="shared" si="20"/>
        <v/>
      </c>
      <c r="BK249" s="141" t="str">
        <f t="shared" si="20"/>
        <v/>
      </c>
      <c r="BL249" s="141" t="str">
        <f t="shared" si="20"/>
        <v/>
      </c>
      <c r="BM249" s="141" t="str">
        <f t="shared" si="20"/>
        <v/>
      </c>
      <c r="BN249" s="141" t="str">
        <f t="shared" si="20"/>
        <v/>
      </c>
    </row>
    <row r="250" spans="1:66" s="135" customFormat="1" hidden="1" x14ac:dyDescent="0.55000000000000004">
      <c r="A250" s="644"/>
      <c r="B250" s="135" t="s">
        <v>479</v>
      </c>
      <c r="H250" s="141" t="str">
        <f t="shared" si="21"/>
        <v/>
      </c>
      <c r="I250" s="141" t="str">
        <f t="shared" si="17"/>
        <v/>
      </c>
      <c r="J250" s="141" t="str">
        <f t="shared" si="17"/>
        <v/>
      </c>
      <c r="K250" s="141" t="str">
        <f t="shared" si="17"/>
        <v/>
      </c>
      <c r="L250" s="141" t="str">
        <f t="shared" si="17"/>
        <v/>
      </c>
      <c r="M250" s="141" t="str">
        <f t="shared" si="17"/>
        <v/>
      </c>
      <c r="N250" s="141" t="str">
        <f t="shared" si="17"/>
        <v/>
      </c>
      <c r="O250" s="141" t="str">
        <f t="shared" si="17"/>
        <v/>
      </c>
      <c r="P250" s="141" t="str">
        <f t="shared" si="17"/>
        <v/>
      </c>
      <c r="Q250" s="141" t="str">
        <f t="shared" si="17"/>
        <v/>
      </c>
      <c r="R250" s="141" t="str">
        <f t="shared" si="17"/>
        <v/>
      </c>
      <c r="S250" s="141" t="str">
        <f t="shared" si="17"/>
        <v/>
      </c>
      <c r="T250" s="141" t="str">
        <f t="shared" si="17"/>
        <v>n/a</v>
      </c>
      <c r="U250" s="141" t="str">
        <f t="shared" si="17"/>
        <v>n/a</v>
      </c>
      <c r="V250" s="141" t="str">
        <f t="shared" si="17"/>
        <v>n/a</v>
      </c>
      <c r="W250" s="141" t="str">
        <f t="shared" si="17"/>
        <v>n/a</v>
      </c>
      <c r="X250" s="141" t="str">
        <f t="shared" si="17"/>
        <v>n/a</v>
      </c>
      <c r="Y250" s="141" t="str">
        <f t="shared" si="18"/>
        <v>n/a</v>
      </c>
      <c r="Z250" s="141" t="str">
        <f t="shared" si="18"/>
        <v>n/a</v>
      </c>
      <c r="AA250" s="141" t="str">
        <f t="shared" si="18"/>
        <v>n/a</v>
      </c>
      <c r="AB250" s="141" t="str">
        <f t="shared" si="18"/>
        <v>n/a</v>
      </c>
      <c r="AC250" s="141" t="str">
        <f t="shared" si="18"/>
        <v>n/a</v>
      </c>
      <c r="AD250" s="141" t="str">
        <f t="shared" si="18"/>
        <v>n/a</v>
      </c>
      <c r="AE250" s="141" t="str">
        <f t="shared" si="18"/>
        <v>n/a</v>
      </c>
      <c r="AF250" s="141" t="str">
        <f t="shared" si="18"/>
        <v>n/a</v>
      </c>
      <c r="AG250" s="141" t="str">
        <f t="shared" si="18"/>
        <v>n/a</v>
      </c>
      <c r="AH250" s="141" t="str">
        <f t="shared" si="18"/>
        <v>n/a</v>
      </c>
      <c r="AI250" s="141" t="str">
        <f t="shared" si="18"/>
        <v>n/a</v>
      </c>
      <c r="AJ250" s="141" t="str">
        <f t="shared" si="18"/>
        <v>n/a</v>
      </c>
      <c r="AK250" s="141" t="str">
        <f t="shared" si="18"/>
        <v>n/a</v>
      </c>
      <c r="AL250" s="141" t="str">
        <f t="shared" si="18"/>
        <v>n/a</v>
      </c>
      <c r="AM250" s="141" t="str">
        <f t="shared" si="18"/>
        <v>n/a</v>
      </c>
      <c r="AN250" s="141" t="str">
        <f t="shared" si="18"/>
        <v>n/a</v>
      </c>
      <c r="AO250" s="141" t="str">
        <f t="shared" si="19"/>
        <v>n/a</v>
      </c>
      <c r="AP250" s="141" t="str">
        <f t="shared" si="19"/>
        <v>n/a</v>
      </c>
      <c r="AQ250" s="141" t="str">
        <f t="shared" si="19"/>
        <v>n/a</v>
      </c>
      <c r="AR250" s="141" t="str">
        <f t="shared" si="19"/>
        <v>n/a</v>
      </c>
      <c r="AS250" s="141" t="str">
        <f t="shared" si="19"/>
        <v>n/a</v>
      </c>
      <c r="AT250" s="141" t="str">
        <f t="shared" si="19"/>
        <v>n/a</v>
      </c>
      <c r="AU250" s="141" t="str">
        <f t="shared" si="19"/>
        <v>n/a</v>
      </c>
      <c r="AV250" s="141" t="str">
        <f t="shared" si="19"/>
        <v>n/a</v>
      </c>
      <c r="AW250" s="141" t="str">
        <f t="shared" si="19"/>
        <v>n/a</v>
      </c>
      <c r="AX250" s="141" t="str">
        <f t="shared" si="19"/>
        <v>n/a</v>
      </c>
      <c r="AY250" s="141" t="str">
        <f t="shared" si="19"/>
        <v>n/a</v>
      </c>
      <c r="AZ250" s="141" t="str">
        <f t="shared" si="19"/>
        <v>n/a</v>
      </c>
      <c r="BA250" s="141" t="str">
        <f t="shared" si="19"/>
        <v>n/a</v>
      </c>
      <c r="BB250" s="141" t="str">
        <f t="shared" si="19"/>
        <v>n/a</v>
      </c>
      <c r="BC250" s="141" t="str">
        <f t="shared" si="19"/>
        <v>n/a</v>
      </c>
      <c r="BD250" s="141" t="str">
        <f t="shared" si="19"/>
        <v>n/a</v>
      </c>
      <c r="BE250" s="141" t="str">
        <f t="shared" si="20"/>
        <v>n/a</v>
      </c>
      <c r="BF250" s="141" t="str">
        <f t="shared" si="20"/>
        <v>n/a</v>
      </c>
      <c r="BG250" s="141" t="str">
        <f t="shared" si="20"/>
        <v>n/a</v>
      </c>
      <c r="BH250" s="141" t="str">
        <f t="shared" si="20"/>
        <v/>
      </c>
      <c r="BI250" s="141" t="str">
        <f t="shared" si="20"/>
        <v/>
      </c>
      <c r="BJ250" s="141" t="str">
        <f t="shared" si="20"/>
        <v/>
      </c>
      <c r="BK250" s="141" t="str">
        <f t="shared" si="20"/>
        <v/>
      </c>
      <c r="BL250" s="141" t="str">
        <f t="shared" si="20"/>
        <v/>
      </c>
      <c r="BM250" s="141" t="str">
        <f t="shared" si="20"/>
        <v/>
      </c>
      <c r="BN250" s="141" t="str">
        <f t="shared" si="20"/>
        <v/>
      </c>
    </row>
    <row r="251" spans="1:66" s="135" customFormat="1" hidden="1" x14ac:dyDescent="0.55000000000000004">
      <c r="A251" s="644"/>
      <c r="B251" s="135" t="s">
        <v>480</v>
      </c>
      <c r="H251" s="141" t="str">
        <f t="shared" si="21"/>
        <v/>
      </c>
      <c r="I251" s="141" t="str">
        <f t="shared" si="17"/>
        <v/>
      </c>
      <c r="J251" s="141" t="str">
        <f t="shared" si="17"/>
        <v/>
      </c>
      <c r="K251" s="141" t="str">
        <f t="shared" si="17"/>
        <v/>
      </c>
      <c r="L251" s="141" t="str">
        <f t="shared" si="17"/>
        <v/>
      </c>
      <c r="M251" s="141" t="str">
        <f t="shared" si="17"/>
        <v/>
      </c>
      <c r="N251" s="141" t="str">
        <f t="shared" si="17"/>
        <v/>
      </c>
      <c r="O251" s="141" t="str">
        <f t="shared" si="17"/>
        <v/>
      </c>
      <c r="P251" s="141" t="str">
        <f t="shared" si="17"/>
        <v/>
      </c>
      <c r="Q251" s="141" t="str">
        <f t="shared" si="17"/>
        <v/>
      </c>
      <c r="R251" s="141" t="str">
        <f t="shared" si="17"/>
        <v/>
      </c>
      <c r="S251" s="141" t="str">
        <f t="shared" si="17"/>
        <v/>
      </c>
      <c r="T251" s="141" t="str">
        <f t="shared" si="17"/>
        <v/>
      </c>
      <c r="U251" s="141" t="str">
        <f t="shared" si="17"/>
        <v>n/a</v>
      </c>
      <c r="V251" s="141" t="str">
        <f t="shared" si="17"/>
        <v>n/a</v>
      </c>
      <c r="W251" s="141" t="str">
        <f t="shared" si="17"/>
        <v>n/a</v>
      </c>
      <c r="X251" s="141" t="str">
        <f t="shared" si="17"/>
        <v>n/a</v>
      </c>
      <c r="Y251" s="141" t="str">
        <f t="shared" si="18"/>
        <v>n/a</v>
      </c>
      <c r="Z251" s="141" t="str">
        <f t="shared" si="18"/>
        <v>n/a</v>
      </c>
      <c r="AA251" s="141" t="str">
        <f t="shared" si="18"/>
        <v>n/a</v>
      </c>
      <c r="AB251" s="141" t="str">
        <f t="shared" si="18"/>
        <v>n/a</v>
      </c>
      <c r="AC251" s="141" t="str">
        <f t="shared" si="18"/>
        <v>n/a</v>
      </c>
      <c r="AD251" s="141" t="str">
        <f t="shared" si="18"/>
        <v>n/a</v>
      </c>
      <c r="AE251" s="141" t="str">
        <f t="shared" si="18"/>
        <v>n/a</v>
      </c>
      <c r="AF251" s="141" t="str">
        <f t="shared" si="18"/>
        <v>n/a</v>
      </c>
      <c r="AG251" s="141" t="str">
        <f t="shared" si="18"/>
        <v>n/a</v>
      </c>
      <c r="AH251" s="141" t="str">
        <f t="shared" si="18"/>
        <v>n/a</v>
      </c>
      <c r="AI251" s="141" t="str">
        <f t="shared" si="18"/>
        <v>n/a</v>
      </c>
      <c r="AJ251" s="141" t="str">
        <f t="shared" si="18"/>
        <v>n/a</v>
      </c>
      <c r="AK251" s="141" t="str">
        <f t="shared" si="18"/>
        <v>n/a</v>
      </c>
      <c r="AL251" s="141" t="str">
        <f t="shared" si="18"/>
        <v>n/a</v>
      </c>
      <c r="AM251" s="141" t="str">
        <f t="shared" si="18"/>
        <v>n/a</v>
      </c>
      <c r="AN251" s="141" t="str">
        <f t="shared" si="18"/>
        <v>n/a</v>
      </c>
      <c r="AO251" s="141" t="str">
        <f t="shared" si="19"/>
        <v>n/a</v>
      </c>
      <c r="AP251" s="141" t="str">
        <f t="shared" si="19"/>
        <v>n/a</v>
      </c>
      <c r="AQ251" s="141" t="str">
        <f t="shared" si="19"/>
        <v>n/a</v>
      </c>
      <c r="AR251" s="141" t="str">
        <f t="shared" si="19"/>
        <v>n/a</v>
      </c>
      <c r="AS251" s="141" t="str">
        <f t="shared" si="19"/>
        <v>n/a</v>
      </c>
      <c r="AT251" s="141" t="str">
        <f t="shared" si="19"/>
        <v>n/a</v>
      </c>
      <c r="AU251" s="141" t="str">
        <f t="shared" si="19"/>
        <v>n/a</v>
      </c>
      <c r="AV251" s="141" t="str">
        <f t="shared" si="19"/>
        <v>n/a</v>
      </c>
      <c r="AW251" s="141" t="str">
        <f t="shared" si="19"/>
        <v>n/a</v>
      </c>
      <c r="AX251" s="141" t="str">
        <f t="shared" si="19"/>
        <v>n/a</v>
      </c>
      <c r="AY251" s="141" t="str">
        <f t="shared" si="19"/>
        <v>n/a</v>
      </c>
      <c r="AZ251" s="141" t="str">
        <f t="shared" si="19"/>
        <v>n/a</v>
      </c>
      <c r="BA251" s="141" t="str">
        <f t="shared" si="19"/>
        <v>n/a</v>
      </c>
      <c r="BB251" s="141" t="str">
        <f t="shared" si="19"/>
        <v>n/a</v>
      </c>
      <c r="BC251" s="141" t="str">
        <f t="shared" si="19"/>
        <v>n/a</v>
      </c>
      <c r="BD251" s="141" t="str">
        <f t="shared" si="19"/>
        <v>n/a</v>
      </c>
      <c r="BE251" s="141" t="str">
        <f t="shared" si="20"/>
        <v>n/a</v>
      </c>
      <c r="BF251" s="141" t="str">
        <f t="shared" si="20"/>
        <v>n/a</v>
      </c>
      <c r="BG251" s="141" t="str">
        <f t="shared" si="20"/>
        <v>n/a</v>
      </c>
      <c r="BH251" s="141" t="str">
        <f t="shared" si="20"/>
        <v>n/a</v>
      </c>
      <c r="BI251" s="141" t="str">
        <f t="shared" si="20"/>
        <v/>
      </c>
      <c r="BJ251" s="141" t="str">
        <f t="shared" si="20"/>
        <v/>
      </c>
      <c r="BK251" s="141" t="str">
        <f t="shared" si="20"/>
        <v/>
      </c>
      <c r="BL251" s="141" t="str">
        <f t="shared" si="20"/>
        <v/>
      </c>
      <c r="BM251" s="141" t="str">
        <f t="shared" si="20"/>
        <v/>
      </c>
      <c r="BN251" s="141" t="str">
        <f t="shared" si="20"/>
        <v/>
      </c>
    </row>
    <row r="252" spans="1:66" s="135" customFormat="1" hidden="1" x14ac:dyDescent="0.55000000000000004">
      <c r="A252" s="644"/>
      <c r="B252" s="135" t="s">
        <v>481</v>
      </c>
      <c r="H252" s="141" t="str">
        <f t="shared" si="21"/>
        <v/>
      </c>
      <c r="I252" s="141" t="str">
        <f t="shared" si="17"/>
        <v/>
      </c>
      <c r="J252" s="141" t="str">
        <f t="shared" si="17"/>
        <v/>
      </c>
      <c r="K252" s="141" t="str">
        <f t="shared" si="17"/>
        <v/>
      </c>
      <c r="L252" s="141" t="str">
        <f t="shared" si="17"/>
        <v/>
      </c>
      <c r="M252" s="141" t="str">
        <f t="shared" si="17"/>
        <v/>
      </c>
      <c r="N252" s="141" t="str">
        <f t="shared" si="17"/>
        <v/>
      </c>
      <c r="O252" s="141" t="str">
        <f t="shared" si="17"/>
        <v/>
      </c>
      <c r="P252" s="141" t="str">
        <f t="shared" si="17"/>
        <v/>
      </c>
      <c r="Q252" s="141" t="str">
        <f t="shared" si="17"/>
        <v/>
      </c>
      <c r="R252" s="141" t="str">
        <f t="shared" si="17"/>
        <v/>
      </c>
      <c r="S252" s="141" t="str">
        <f t="shared" si="17"/>
        <v/>
      </c>
      <c r="T252" s="141" t="str">
        <f t="shared" si="17"/>
        <v/>
      </c>
      <c r="U252" s="141" t="str">
        <f t="shared" si="17"/>
        <v/>
      </c>
      <c r="V252" s="141" t="str">
        <f t="shared" si="17"/>
        <v>n/a</v>
      </c>
      <c r="W252" s="141" t="str">
        <f t="shared" si="17"/>
        <v>n/a</v>
      </c>
      <c r="X252" s="141" t="str">
        <f t="shared" si="17"/>
        <v>n/a</v>
      </c>
      <c r="Y252" s="141" t="str">
        <f t="shared" si="18"/>
        <v>n/a</v>
      </c>
      <c r="Z252" s="141" t="str">
        <f t="shared" si="18"/>
        <v>n/a</v>
      </c>
      <c r="AA252" s="141" t="str">
        <f t="shared" si="18"/>
        <v>n/a</v>
      </c>
      <c r="AB252" s="141" t="str">
        <f t="shared" si="18"/>
        <v>n/a</v>
      </c>
      <c r="AC252" s="141" t="str">
        <f t="shared" si="18"/>
        <v>n/a</v>
      </c>
      <c r="AD252" s="141" t="str">
        <f t="shared" si="18"/>
        <v>n/a</v>
      </c>
      <c r="AE252" s="141" t="str">
        <f t="shared" si="18"/>
        <v>n/a</v>
      </c>
      <c r="AF252" s="141" t="str">
        <f t="shared" si="18"/>
        <v>n/a</v>
      </c>
      <c r="AG252" s="141" t="str">
        <f t="shared" si="18"/>
        <v>n/a</v>
      </c>
      <c r="AH252" s="141" t="str">
        <f t="shared" si="18"/>
        <v>n/a</v>
      </c>
      <c r="AI252" s="141" t="str">
        <f t="shared" si="18"/>
        <v>n/a</v>
      </c>
      <c r="AJ252" s="141" t="str">
        <f t="shared" si="18"/>
        <v>n/a</v>
      </c>
      <c r="AK252" s="141" t="str">
        <f t="shared" si="18"/>
        <v>n/a</v>
      </c>
      <c r="AL252" s="141" t="str">
        <f t="shared" si="18"/>
        <v>n/a</v>
      </c>
      <c r="AM252" s="141" t="str">
        <f t="shared" si="18"/>
        <v>n/a</v>
      </c>
      <c r="AN252" s="141" t="str">
        <f t="shared" si="18"/>
        <v>n/a</v>
      </c>
      <c r="AO252" s="141" t="str">
        <f t="shared" si="19"/>
        <v>n/a</v>
      </c>
      <c r="AP252" s="141" t="str">
        <f t="shared" si="19"/>
        <v>n/a</v>
      </c>
      <c r="AQ252" s="141" t="str">
        <f t="shared" si="19"/>
        <v>n/a</v>
      </c>
      <c r="AR252" s="141" t="str">
        <f t="shared" si="19"/>
        <v>n/a</v>
      </c>
      <c r="AS252" s="141" t="str">
        <f t="shared" si="19"/>
        <v>n/a</v>
      </c>
      <c r="AT252" s="141" t="str">
        <f t="shared" si="19"/>
        <v>n/a</v>
      </c>
      <c r="AU252" s="141" t="str">
        <f t="shared" si="19"/>
        <v>n/a</v>
      </c>
      <c r="AV252" s="141" t="str">
        <f t="shared" si="19"/>
        <v>n/a</v>
      </c>
      <c r="AW252" s="141" t="str">
        <f t="shared" si="19"/>
        <v>n/a</v>
      </c>
      <c r="AX252" s="141" t="str">
        <f t="shared" si="19"/>
        <v>n/a</v>
      </c>
      <c r="AY252" s="141" t="str">
        <f t="shared" si="19"/>
        <v>n/a</v>
      </c>
      <c r="AZ252" s="141" t="str">
        <f t="shared" si="19"/>
        <v>n/a</v>
      </c>
      <c r="BA252" s="141" t="str">
        <f t="shared" si="19"/>
        <v>n/a</v>
      </c>
      <c r="BB252" s="141" t="str">
        <f t="shared" si="19"/>
        <v>n/a</v>
      </c>
      <c r="BC252" s="141" t="str">
        <f t="shared" si="19"/>
        <v>n/a</v>
      </c>
      <c r="BD252" s="141" t="str">
        <f t="shared" si="19"/>
        <v>n/a</v>
      </c>
      <c r="BE252" s="141" t="str">
        <f t="shared" si="20"/>
        <v>n/a</v>
      </c>
      <c r="BF252" s="141" t="str">
        <f t="shared" si="20"/>
        <v>n/a</v>
      </c>
      <c r="BG252" s="141" t="str">
        <f t="shared" si="20"/>
        <v>n/a</v>
      </c>
      <c r="BH252" s="141" t="str">
        <f t="shared" si="20"/>
        <v>n/a</v>
      </c>
      <c r="BI252" s="141" t="str">
        <f t="shared" si="20"/>
        <v>n/a</v>
      </c>
      <c r="BJ252" s="141" t="str">
        <f t="shared" si="20"/>
        <v/>
      </c>
      <c r="BK252" s="141" t="str">
        <f t="shared" si="20"/>
        <v/>
      </c>
      <c r="BL252" s="141" t="str">
        <f t="shared" si="20"/>
        <v/>
      </c>
      <c r="BM252" s="141" t="str">
        <f t="shared" si="20"/>
        <v/>
      </c>
      <c r="BN252" s="141" t="str">
        <f t="shared" si="20"/>
        <v/>
      </c>
    </row>
    <row r="253" spans="1:66" s="135" customFormat="1" hidden="1" x14ac:dyDescent="0.55000000000000004">
      <c r="A253" s="644"/>
      <c r="B253" s="135" t="s">
        <v>482</v>
      </c>
      <c r="H253" s="141" t="str">
        <f t="shared" si="21"/>
        <v/>
      </c>
      <c r="I253" s="141" t="str">
        <f t="shared" si="17"/>
        <v/>
      </c>
      <c r="J253" s="141" t="str">
        <f t="shared" si="17"/>
        <v/>
      </c>
      <c r="K253" s="141" t="str">
        <f t="shared" si="17"/>
        <v/>
      </c>
      <c r="L253" s="141" t="str">
        <f t="shared" si="17"/>
        <v/>
      </c>
      <c r="M253" s="141" t="str">
        <f t="shared" si="17"/>
        <v/>
      </c>
      <c r="N253" s="141" t="str">
        <f t="shared" si="17"/>
        <v/>
      </c>
      <c r="O253" s="141" t="str">
        <f t="shared" si="17"/>
        <v/>
      </c>
      <c r="P253" s="141" t="str">
        <f t="shared" si="17"/>
        <v/>
      </c>
      <c r="Q253" s="141" t="str">
        <f t="shared" si="17"/>
        <v/>
      </c>
      <c r="R253" s="141" t="str">
        <f t="shared" si="17"/>
        <v/>
      </c>
      <c r="S253" s="141" t="str">
        <f t="shared" si="17"/>
        <v/>
      </c>
      <c r="T253" s="141" t="str">
        <f t="shared" si="17"/>
        <v/>
      </c>
      <c r="U253" s="141" t="str">
        <f t="shared" si="17"/>
        <v/>
      </c>
      <c r="V253" s="141" t="str">
        <f t="shared" si="17"/>
        <v/>
      </c>
      <c r="W253" s="141" t="str">
        <f t="shared" si="17"/>
        <v>n/a</v>
      </c>
      <c r="X253" s="141" t="str">
        <f t="shared" ref="X253:AM258" si="22">IF(AC229="","","n/a")</f>
        <v>n/a</v>
      </c>
      <c r="Y253" s="141" t="str">
        <f t="shared" si="18"/>
        <v>n/a</v>
      </c>
      <c r="Z253" s="141" t="str">
        <f t="shared" si="18"/>
        <v>n/a</v>
      </c>
      <c r="AA253" s="141" t="str">
        <f t="shared" si="18"/>
        <v>n/a</v>
      </c>
      <c r="AB253" s="141" t="str">
        <f t="shared" si="18"/>
        <v>n/a</v>
      </c>
      <c r="AC253" s="141" t="str">
        <f t="shared" si="18"/>
        <v>n/a</v>
      </c>
      <c r="AD253" s="141" t="str">
        <f t="shared" si="18"/>
        <v>n/a</v>
      </c>
      <c r="AE253" s="141" t="str">
        <f t="shared" si="18"/>
        <v>n/a</v>
      </c>
      <c r="AF253" s="141" t="str">
        <f t="shared" si="18"/>
        <v>n/a</v>
      </c>
      <c r="AG253" s="141" t="str">
        <f t="shared" si="18"/>
        <v>n/a</v>
      </c>
      <c r="AH253" s="141" t="str">
        <f t="shared" si="18"/>
        <v>n/a</v>
      </c>
      <c r="AI253" s="141" t="str">
        <f t="shared" si="18"/>
        <v>n/a</v>
      </c>
      <c r="AJ253" s="141" t="str">
        <f t="shared" si="18"/>
        <v>n/a</v>
      </c>
      <c r="AK253" s="141" t="str">
        <f t="shared" si="18"/>
        <v>n/a</v>
      </c>
      <c r="AL253" s="141" t="str">
        <f t="shared" si="18"/>
        <v>n/a</v>
      </c>
      <c r="AM253" s="141" t="str">
        <f t="shared" si="18"/>
        <v>n/a</v>
      </c>
      <c r="AN253" s="141" t="str">
        <f t="shared" ref="AN253:BC258" si="23">IF(AS229="","","n/a")</f>
        <v>n/a</v>
      </c>
      <c r="AO253" s="141" t="str">
        <f t="shared" si="19"/>
        <v>n/a</v>
      </c>
      <c r="AP253" s="141" t="str">
        <f t="shared" si="19"/>
        <v>n/a</v>
      </c>
      <c r="AQ253" s="141" t="str">
        <f t="shared" si="19"/>
        <v>n/a</v>
      </c>
      <c r="AR253" s="141" t="str">
        <f t="shared" si="19"/>
        <v>n/a</v>
      </c>
      <c r="AS253" s="141" t="str">
        <f t="shared" si="19"/>
        <v>n/a</v>
      </c>
      <c r="AT253" s="141" t="str">
        <f t="shared" si="19"/>
        <v>n/a</v>
      </c>
      <c r="AU253" s="141" t="str">
        <f t="shared" si="19"/>
        <v>n/a</v>
      </c>
      <c r="AV253" s="141" t="str">
        <f t="shared" si="19"/>
        <v>n/a</v>
      </c>
      <c r="AW253" s="141" t="str">
        <f t="shared" si="19"/>
        <v>n/a</v>
      </c>
      <c r="AX253" s="141" t="str">
        <f t="shared" si="19"/>
        <v>n/a</v>
      </c>
      <c r="AY253" s="141" t="str">
        <f t="shared" si="19"/>
        <v>n/a</v>
      </c>
      <c r="AZ253" s="141" t="str">
        <f t="shared" si="19"/>
        <v>n/a</v>
      </c>
      <c r="BA253" s="141" t="str">
        <f t="shared" si="19"/>
        <v>n/a</v>
      </c>
      <c r="BB253" s="141" t="str">
        <f t="shared" si="19"/>
        <v>n/a</v>
      </c>
      <c r="BC253" s="141" t="str">
        <f t="shared" si="19"/>
        <v>n/a</v>
      </c>
      <c r="BD253" s="141" t="str">
        <f t="shared" ref="BD253:BN258" si="24">IF(BI229="","","n/a")</f>
        <v>n/a</v>
      </c>
      <c r="BE253" s="141" t="str">
        <f t="shared" si="20"/>
        <v>n/a</v>
      </c>
      <c r="BF253" s="141" t="str">
        <f t="shared" si="20"/>
        <v>n/a</v>
      </c>
      <c r="BG253" s="141" t="str">
        <f t="shared" si="20"/>
        <v>n/a</v>
      </c>
      <c r="BH253" s="141" t="str">
        <f t="shared" si="20"/>
        <v>n/a</v>
      </c>
      <c r="BI253" s="141" t="str">
        <f t="shared" si="20"/>
        <v>n/a</v>
      </c>
      <c r="BJ253" s="141" t="str">
        <f t="shared" si="20"/>
        <v>n/a</v>
      </c>
      <c r="BK253" s="141" t="str">
        <f t="shared" si="20"/>
        <v/>
      </c>
      <c r="BL253" s="141" t="str">
        <f t="shared" si="20"/>
        <v/>
      </c>
      <c r="BM253" s="141" t="str">
        <f t="shared" si="20"/>
        <v/>
      </c>
      <c r="BN253" s="141" t="str">
        <f t="shared" si="20"/>
        <v/>
      </c>
    </row>
    <row r="254" spans="1:66" s="135" customFormat="1" hidden="1" x14ac:dyDescent="0.55000000000000004">
      <c r="A254" s="644"/>
      <c r="B254" s="135" t="s">
        <v>483</v>
      </c>
      <c r="H254" s="141" t="str">
        <f t="shared" si="21"/>
        <v/>
      </c>
      <c r="I254" s="141" t="str">
        <f t="shared" si="21"/>
        <v/>
      </c>
      <c r="J254" s="141" t="str">
        <f t="shared" si="21"/>
        <v/>
      </c>
      <c r="K254" s="141" t="str">
        <f t="shared" si="21"/>
        <v/>
      </c>
      <c r="L254" s="141" t="str">
        <f t="shared" si="21"/>
        <v/>
      </c>
      <c r="M254" s="141" t="str">
        <f t="shared" si="21"/>
        <v/>
      </c>
      <c r="N254" s="141" t="str">
        <f t="shared" si="21"/>
        <v/>
      </c>
      <c r="O254" s="141" t="str">
        <f t="shared" si="21"/>
        <v/>
      </c>
      <c r="P254" s="141" t="str">
        <f t="shared" si="21"/>
        <v/>
      </c>
      <c r="Q254" s="141" t="str">
        <f t="shared" si="21"/>
        <v/>
      </c>
      <c r="R254" s="141" t="str">
        <f t="shared" si="21"/>
        <v/>
      </c>
      <c r="S254" s="141" t="str">
        <f t="shared" si="21"/>
        <v/>
      </c>
      <c r="T254" s="141" t="str">
        <f t="shared" si="21"/>
        <v/>
      </c>
      <c r="U254" s="141" t="str">
        <f t="shared" si="21"/>
        <v/>
      </c>
      <c r="V254" s="141" t="str">
        <f t="shared" si="21"/>
        <v/>
      </c>
      <c r="W254" s="141" t="str">
        <f t="shared" si="21"/>
        <v/>
      </c>
      <c r="X254" s="141" t="str">
        <f t="shared" si="22"/>
        <v>n/a</v>
      </c>
      <c r="Y254" s="141" t="str">
        <f t="shared" si="22"/>
        <v>n/a</v>
      </c>
      <c r="Z254" s="141" t="str">
        <f t="shared" si="22"/>
        <v>n/a</v>
      </c>
      <c r="AA254" s="141" t="str">
        <f t="shared" si="22"/>
        <v>n/a</v>
      </c>
      <c r="AB254" s="141" t="str">
        <f t="shared" si="22"/>
        <v>n/a</v>
      </c>
      <c r="AC254" s="141" t="str">
        <f t="shared" si="22"/>
        <v>n/a</v>
      </c>
      <c r="AD254" s="141" t="str">
        <f t="shared" si="22"/>
        <v>n/a</v>
      </c>
      <c r="AE254" s="141" t="str">
        <f t="shared" si="22"/>
        <v>n/a</v>
      </c>
      <c r="AF254" s="141" t="str">
        <f t="shared" si="22"/>
        <v>n/a</v>
      </c>
      <c r="AG254" s="141" t="str">
        <f t="shared" si="22"/>
        <v>n/a</v>
      </c>
      <c r="AH254" s="141" t="str">
        <f t="shared" si="22"/>
        <v>n/a</v>
      </c>
      <c r="AI254" s="141" t="str">
        <f t="shared" si="22"/>
        <v>n/a</v>
      </c>
      <c r="AJ254" s="141" t="str">
        <f t="shared" si="22"/>
        <v>n/a</v>
      </c>
      <c r="AK254" s="141" t="str">
        <f t="shared" si="22"/>
        <v>n/a</v>
      </c>
      <c r="AL254" s="141" t="str">
        <f t="shared" si="22"/>
        <v>n/a</v>
      </c>
      <c r="AM254" s="141" t="str">
        <f t="shared" si="22"/>
        <v>n/a</v>
      </c>
      <c r="AN254" s="141" t="str">
        <f t="shared" si="23"/>
        <v>n/a</v>
      </c>
      <c r="AO254" s="141" t="str">
        <f t="shared" si="23"/>
        <v>n/a</v>
      </c>
      <c r="AP254" s="141" t="str">
        <f t="shared" si="23"/>
        <v>n/a</v>
      </c>
      <c r="AQ254" s="141" t="str">
        <f t="shared" si="23"/>
        <v>n/a</v>
      </c>
      <c r="AR254" s="141" t="str">
        <f t="shared" si="23"/>
        <v>n/a</v>
      </c>
      <c r="AS254" s="141" t="str">
        <f t="shared" si="23"/>
        <v>n/a</v>
      </c>
      <c r="AT254" s="141" t="str">
        <f t="shared" si="23"/>
        <v>n/a</v>
      </c>
      <c r="AU254" s="141" t="str">
        <f t="shared" si="23"/>
        <v>n/a</v>
      </c>
      <c r="AV254" s="141" t="str">
        <f t="shared" si="23"/>
        <v>n/a</v>
      </c>
      <c r="AW254" s="141" t="str">
        <f t="shared" si="23"/>
        <v>n/a</v>
      </c>
      <c r="AX254" s="141" t="str">
        <f t="shared" si="23"/>
        <v>n/a</v>
      </c>
      <c r="AY254" s="141" t="str">
        <f t="shared" si="23"/>
        <v>n/a</v>
      </c>
      <c r="AZ254" s="141" t="str">
        <f t="shared" si="23"/>
        <v>n/a</v>
      </c>
      <c r="BA254" s="141" t="str">
        <f t="shared" si="23"/>
        <v>n/a</v>
      </c>
      <c r="BB254" s="141" t="str">
        <f t="shared" si="23"/>
        <v>n/a</v>
      </c>
      <c r="BC254" s="141" t="str">
        <f t="shared" si="23"/>
        <v>n/a</v>
      </c>
      <c r="BD254" s="141" t="str">
        <f t="shared" si="24"/>
        <v>n/a</v>
      </c>
      <c r="BE254" s="141" t="str">
        <f t="shared" si="24"/>
        <v>n/a</v>
      </c>
      <c r="BF254" s="141" t="str">
        <f t="shared" si="24"/>
        <v>n/a</v>
      </c>
      <c r="BG254" s="141" t="str">
        <f t="shared" si="24"/>
        <v>n/a</v>
      </c>
      <c r="BH254" s="141" t="str">
        <f t="shared" si="24"/>
        <v>n/a</v>
      </c>
      <c r="BI254" s="141" t="str">
        <f t="shared" si="24"/>
        <v>n/a</v>
      </c>
      <c r="BJ254" s="141" t="str">
        <f t="shared" si="24"/>
        <v>n/a</v>
      </c>
      <c r="BK254" s="141" t="str">
        <f t="shared" si="24"/>
        <v>n/a</v>
      </c>
      <c r="BL254" s="141" t="str">
        <f t="shared" si="24"/>
        <v/>
      </c>
      <c r="BM254" s="141" t="str">
        <f t="shared" si="24"/>
        <v/>
      </c>
      <c r="BN254" s="141" t="str">
        <f t="shared" si="24"/>
        <v/>
      </c>
    </row>
    <row r="255" spans="1:66" s="135" customFormat="1" hidden="1" x14ac:dyDescent="0.55000000000000004">
      <c r="A255" s="644"/>
      <c r="B255" s="135" t="s">
        <v>484</v>
      </c>
      <c r="H255" s="141" t="str">
        <f t="shared" si="21"/>
        <v/>
      </c>
      <c r="I255" s="141" t="str">
        <f t="shared" si="21"/>
        <v/>
      </c>
      <c r="J255" s="141" t="str">
        <f t="shared" si="21"/>
        <v/>
      </c>
      <c r="K255" s="141" t="str">
        <f t="shared" si="21"/>
        <v/>
      </c>
      <c r="L255" s="141" t="str">
        <f t="shared" si="21"/>
        <v/>
      </c>
      <c r="M255" s="141" t="str">
        <f t="shared" si="21"/>
        <v/>
      </c>
      <c r="N255" s="141" t="str">
        <f t="shared" si="21"/>
        <v/>
      </c>
      <c r="O255" s="141" t="str">
        <f t="shared" si="21"/>
        <v/>
      </c>
      <c r="P255" s="141" t="str">
        <f t="shared" si="21"/>
        <v/>
      </c>
      <c r="Q255" s="141" t="str">
        <f t="shared" si="21"/>
        <v/>
      </c>
      <c r="R255" s="141" t="str">
        <f t="shared" si="21"/>
        <v/>
      </c>
      <c r="S255" s="141" t="str">
        <f t="shared" si="21"/>
        <v/>
      </c>
      <c r="T255" s="141" t="str">
        <f t="shared" si="21"/>
        <v/>
      </c>
      <c r="U255" s="141" t="str">
        <f t="shared" si="21"/>
        <v/>
      </c>
      <c r="V255" s="141" t="str">
        <f t="shared" si="21"/>
        <v/>
      </c>
      <c r="W255" s="141" t="str">
        <f t="shared" si="21"/>
        <v/>
      </c>
      <c r="X255" s="141" t="str">
        <f t="shared" si="22"/>
        <v/>
      </c>
      <c r="Y255" s="141" t="str">
        <f t="shared" si="22"/>
        <v>n/a</v>
      </c>
      <c r="Z255" s="141" t="str">
        <f t="shared" si="22"/>
        <v>n/a</v>
      </c>
      <c r="AA255" s="141" t="str">
        <f t="shared" si="22"/>
        <v>n/a</v>
      </c>
      <c r="AB255" s="141" t="str">
        <f t="shared" si="22"/>
        <v>n/a</v>
      </c>
      <c r="AC255" s="141" t="str">
        <f t="shared" si="22"/>
        <v>n/a</v>
      </c>
      <c r="AD255" s="141" t="str">
        <f t="shared" si="22"/>
        <v>n/a</v>
      </c>
      <c r="AE255" s="141" t="str">
        <f t="shared" si="22"/>
        <v>n/a</v>
      </c>
      <c r="AF255" s="141" t="str">
        <f t="shared" si="22"/>
        <v>n/a</v>
      </c>
      <c r="AG255" s="141" t="str">
        <f t="shared" si="22"/>
        <v>n/a</v>
      </c>
      <c r="AH255" s="141" t="str">
        <f t="shared" si="22"/>
        <v>n/a</v>
      </c>
      <c r="AI255" s="141" t="str">
        <f t="shared" si="22"/>
        <v>n/a</v>
      </c>
      <c r="AJ255" s="141" t="str">
        <f t="shared" si="22"/>
        <v>n/a</v>
      </c>
      <c r="AK255" s="141" t="str">
        <f t="shared" si="22"/>
        <v>n/a</v>
      </c>
      <c r="AL255" s="141" t="str">
        <f t="shared" si="22"/>
        <v>n/a</v>
      </c>
      <c r="AM255" s="141" t="str">
        <f t="shared" si="22"/>
        <v>n/a</v>
      </c>
      <c r="AN255" s="141" t="str">
        <f t="shared" si="23"/>
        <v>n/a</v>
      </c>
      <c r="AO255" s="141" t="str">
        <f t="shared" si="23"/>
        <v>n/a</v>
      </c>
      <c r="AP255" s="141" t="str">
        <f t="shared" si="23"/>
        <v>n/a</v>
      </c>
      <c r="AQ255" s="141" t="str">
        <f t="shared" si="23"/>
        <v>n/a</v>
      </c>
      <c r="AR255" s="141" t="str">
        <f t="shared" si="23"/>
        <v>n/a</v>
      </c>
      <c r="AS255" s="141" t="str">
        <f t="shared" si="23"/>
        <v>n/a</v>
      </c>
      <c r="AT255" s="141" t="str">
        <f t="shared" si="23"/>
        <v>n/a</v>
      </c>
      <c r="AU255" s="141" t="str">
        <f t="shared" si="23"/>
        <v>n/a</v>
      </c>
      <c r="AV255" s="141" t="str">
        <f t="shared" si="23"/>
        <v>n/a</v>
      </c>
      <c r="AW255" s="141" t="str">
        <f t="shared" si="23"/>
        <v>n/a</v>
      </c>
      <c r="AX255" s="141" t="str">
        <f t="shared" si="23"/>
        <v>n/a</v>
      </c>
      <c r="AY255" s="141" t="str">
        <f t="shared" si="23"/>
        <v>n/a</v>
      </c>
      <c r="AZ255" s="141" t="str">
        <f t="shared" si="23"/>
        <v>n/a</v>
      </c>
      <c r="BA255" s="141" t="str">
        <f t="shared" si="23"/>
        <v>n/a</v>
      </c>
      <c r="BB255" s="141" t="str">
        <f t="shared" si="23"/>
        <v>n/a</v>
      </c>
      <c r="BC255" s="141" t="str">
        <f t="shared" si="23"/>
        <v>n/a</v>
      </c>
      <c r="BD255" s="141" t="str">
        <f t="shared" si="24"/>
        <v>n/a</v>
      </c>
      <c r="BE255" s="141" t="str">
        <f t="shared" si="24"/>
        <v>n/a</v>
      </c>
      <c r="BF255" s="141" t="str">
        <f t="shared" si="24"/>
        <v>n/a</v>
      </c>
      <c r="BG255" s="141" t="str">
        <f t="shared" si="24"/>
        <v>n/a</v>
      </c>
      <c r="BH255" s="141" t="str">
        <f t="shared" si="24"/>
        <v>n/a</v>
      </c>
      <c r="BI255" s="141" t="str">
        <f t="shared" si="24"/>
        <v>n/a</v>
      </c>
      <c r="BJ255" s="141" t="str">
        <f t="shared" si="24"/>
        <v>n/a</v>
      </c>
      <c r="BK255" s="141" t="str">
        <f t="shared" si="24"/>
        <v>n/a</v>
      </c>
      <c r="BL255" s="141" t="str">
        <f t="shared" si="24"/>
        <v>n/a</v>
      </c>
      <c r="BM255" s="141" t="str">
        <f t="shared" si="24"/>
        <v/>
      </c>
      <c r="BN255" s="141" t="str">
        <f t="shared" si="24"/>
        <v/>
      </c>
    </row>
    <row r="256" spans="1:66" s="135" customFormat="1" hidden="1" x14ac:dyDescent="0.55000000000000004">
      <c r="A256" s="644"/>
      <c r="B256" s="135" t="s">
        <v>485</v>
      </c>
      <c r="H256" s="141" t="str">
        <f t="shared" si="21"/>
        <v/>
      </c>
      <c r="I256" s="141" t="str">
        <f t="shared" si="21"/>
        <v/>
      </c>
      <c r="J256" s="141" t="str">
        <f t="shared" si="21"/>
        <v/>
      </c>
      <c r="K256" s="141" t="str">
        <f t="shared" si="21"/>
        <v/>
      </c>
      <c r="L256" s="141" t="str">
        <f t="shared" si="21"/>
        <v/>
      </c>
      <c r="M256" s="141" t="str">
        <f t="shared" si="21"/>
        <v/>
      </c>
      <c r="N256" s="141" t="str">
        <f t="shared" si="21"/>
        <v/>
      </c>
      <c r="O256" s="141" t="str">
        <f t="shared" si="21"/>
        <v/>
      </c>
      <c r="P256" s="141" t="str">
        <f t="shared" si="21"/>
        <v/>
      </c>
      <c r="Q256" s="141" t="str">
        <f t="shared" si="21"/>
        <v/>
      </c>
      <c r="R256" s="141" t="str">
        <f t="shared" si="21"/>
        <v/>
      </c>
      <c r="S256" s="141" t="str">
        <f t="shared" si="21"/>
        <v/>
      </c>
      <c r="T256" s="141" t="str">
        <f t="shared" si="21"/>
        <v/>
      </c>
      <c r="U256" s="141" t="str">
        <f t="shared" si="21"/>
        <v/>
      </c>
      <c r="V256" s="141" t="str">
        <f t="shared" si="21"/>
        <v/>
      </c>
      <c r="W256" s="141" t="str">
        <f t="shared" si="21"/>
        <v/>
      </c>
      <c r="X256" s="141" t="str">
        <f t="shared" si="22"/>
        <v/>
      </c>
      <c r="Y256" s="141" t="str">
        <f t="shared" si="22"/>
        <v/>
      </c>
      <c r="Z256" s="141" t="str">
        <f t="shared" si="22"/>
        <v>n/a</v>
      </c>
      <c r="AA256" s="141" t="str">
        <f t="shared" si="22"/>
        <v>n/a</v>
      </c>
      <c r="AB256" s="141" t="str">
        <f t="shared" si="22"/>
        <v>n/a</v>
      </c>
      <c r="AC256" s="141" t="str">
        <f t="shared" si="22"/>
        <v>n/a</v>
      </c>
      <c r="AD256" s="141" t="str">
        <f t="shared" si="22"/>
        <v>n/a</v>
      </c>
      <c r="AE256" s="141" t="str">
        <f t="shared" si="22"/>
        <v>n/a</v>
      </c>
      <c r="AF256" s="141" t="str">
        <f t="shared" si="22"/>
        <v>n/a</v>
      </c>
      <c r="AG256" s="141" t="str">
        <f t="shared" si="22"/>
        <v>n/a</v>
      </c>
      <c r="AH256" s="141" t="str">
        <f t="shared" si="22"/>
        <v>n/a</v>
      </c>
      <c r="AI256" s="141" t="str">
        <f t="shared" si="22"/>
        <v>n/a</v>
      </c>
      <c r="AJ256" s="141" t="str">
        <f t="shared" si="22"/>
        <v>n/a</v>
      </c>
      <c r="AK256" s="141" t="str">
        <f t="shared" si="22"/>
        <v>n/a</v>
      </c>
      <c r="AL256" s="141" t="str">
        <f t="shared" si="22"/>
        <v>n/a</v>
      </c>
      <c r="AM256" s="141" t="str">
        <f t="shared" si="22"/>
        <v>n/a</v>
      </c>
      <c r="AN256" s="141" t="str">
        <f t="shared" si="23"/>
        <v>n/a</v>
      </c>
      <c r="AO256" s="141" t="str">
        <f t="shared" si="23"/>
        <v>n/a</v>
      </c>
      <c r="AP256" s="141" t="str">
        <f t="shared" si="23"/>
        <v>n/a</v>
      </c>
      <c r="AQ256" s="141" t="str">
        <f t="shared" si="23"/>
        <v>n/a</v>
      </c>
      <c r="AR256" s="141" t="str">
        <f t="shared" si="23"/>
        <v>n/a</v>
      </c>
      <c r="AS256" s="141" t="str">
        <f t="shared" si="23"/>
        <v>n/a</v>
      </c>
      <c r="AT256" s="141" t="str">
        <f t="shared" si="23"/>
        <v>n/a</v>
      </c>
      <c r="AU256" s="141" t="str">
        <f t="shared" si="23"/>
        <v>n/a</v>
      </c>
      <c r="AV256" s="141" t="str">
        <f t="shared" si="23"/>
        <v>n/a</v>
      </c>
      <c r="AW256" s="141" t="str">
        <f t="shared" si="23"/>
        <v>n/a</v>
      </c>
      <c r="AX256" s="141" t="str">
        <f t="shared" si="23"/>
        <v>n/a</v>
      </c>
      <c r="AY256" s="141" t="str">
        <f t="shared" si="23"/>
        <v>n/a</v>
      </c>
      <c r="AZ256" s="141" t="str">
        <f t="shared" si="23"/>
        <v>n/a</v>
      </c>
      <c r="BA256" s="141" t="str">
        <f t="shared" si="23"/>
        <v>n/a</v>
      </c>
      <c r="BB256" s="141" t="str">
        <f t="shared" si="23"/>
        <v>n/a</v>
      </c>
      <c r="BC256" s="141" t="str">
        <f t="shared" si="23"/>
        <v>n/a</v>
      </c>
      <c r="BD256" s="141" t="str">
        <f t="shared" si="24"/>
        <v>n/a</v>
      </c>
      <c r="BE256" s="141" t="str">
        <f t="shared" si="24"/>
        <v>n/a</v>
      </c>
      <c r="BF256" s="141" t="str">
        <f t="shared" si="24"/>
        <v>n/a</v>
      </c>
      <c r="BG256" s="141" t="str">
        <f t="shared" si="24"/>
        <v>n/a</v>
      </c>
      <c r="BH256" s="141" t="str">
        <f t="shared" si="24"/>
        <v>n/a</v>
      </c>
      <c r="BI256" s="141" t="str">
        <f t="shared" si="24"/>
        <v>n/a</v>
      </c>
      <c r="BJ256" s="141" t="str">
        <f t="shared" si="24"/>
        <v>n/a</v>
      </c>
      <c r="BK256" s="141" t="str">
        <f t="shared" si="24"/>
        <v>n/a</v>
      </c>
      <c r="BL256" s="141" t="str">
        <f t="shared" si="24"/>
        <v>n/a</v>
      </c>
      <c r="BM256" s="141" t="str">
        <f t="shared" si="24"/>
        <v>n/a</v>
      </c>
      <c r="BN256" s="141" t="str">
        <f t="shared" si="24"/>
        <v/>
      </c>
    </row>
    <row r="257" spans="1:72" s="135" customFormat="1" hidden="1" x14ac:dyDescent="0.55000000000000004">
      <c r="A257" s="644"/>
      <c r="B257" s="135" t="s">
        <v>486</v>
      </c>
      <c r="H257" s="141" t="str">
        <f t="shared" si="21"/>
        <v/>
      </c>
      <c r="I257" s="141" t="str">
        <f t="shared" si="21"/>
        <v/>
      </c>
      <c r="J257" s="141" t="str">
        <f t="shared" si="21"/>
        <v/>
      </c>
      <c r="K257" s="141" t="str">
        <f t="shared" si="21"/>
        <v/>
      </c>
      <c r="L257" s="141" t="str">
        <f t="shared" si="21"/>
        <v/>
      </c>
      <c r="M257" s="141" t="str">
        <f t="shared" si="21"/>
        <v/>
      </c>
      <c r="N257" s="141" t="str">
        <f t="shared" si="21"/>
        <v/>
      </c>
      <c r="O257" s="141" t="str">
        <f t="shared" si="21"/>
        <v/>
      </c>
      <c r="P257" s="141" t="str">
        <f t="shared" si="21"/>
        <v/>
      </c>
      <c r="Q257" s="141" t="str">
        <f t="shared" si="21"/>
        <v/>
      </c>
      <c r="R257" s="141" t="str">
        <f t="shared" si="21"/>
        <v/>
      </c>
      <c r="S257" s="141" t="str">
        <f t="shared" si="21"/>
        <v/>
      </c>
      <c r="T257" s="141" t="str">
        <f t="shared" si="21"/>
        <v/>
      </c>
      <c r="U257" s="141" t="str">
        <f t="shared" si="21"/>
        <v/>
      </c>
      <c r="V257" s="141" t="str">
        <f t="shared" si="21"/>
        <v/>
      </c>
      <c r="W257" s="141" t="str">
        <f t="shared" si="21"/>
        <v/>
      </c>
      <c r="X257" s="141" t="str">
        <f t="shared" si="22"/>
        <v/>
      </c>
      <c r="Y257" s="141" t="str">
        <f t="shared" si="22"/>
        <v/>
      </c>
      <c r="Z257" s="141" t="str">
        <f t="shared" si="22"/>
        <v/>
      </c>
      <c r="AA257" s="141" t="str">
        <f t="shared" si="22"/>
        <v>n/a</v>
      </c>
      <c r="AB257" s="141" t="str">
        <f t="shared" si="22"/>
        <v>n/a</v>
      </c>
      <c r="AC257" s="141" t="str">
        <f t="shared" si="22"/>
        <v>n/a</v>
      </c>
      <c r="AD257" s="141" t="str">
        <f t="shared" si="22"/>
        <v>n/a</v>
      </c>
      <c r="AE257" s="141" t="str">
        <f t="shared" si="22"/>
        <v>n/a</v>
      </c>
      <c r="AF257" s="141" t="str">
        <f t="shared" si="22"/>
        <v>n/a</v>
      </c>
      <c r="AG257" s="141" t="str">
        <f t="shared" si="22"/>
        <v>n/a</v>
      </c>
      <c r="AH257" s="141" t="str">
        <f t="shared" si="22"/>
        <v>n/a</v>
      </c>
      <c r="AI257" s="141" t="str">
        <f t="shared" si="22"/>
        <v>n/a</v>
      </c>
      <c r="AJ257" s="141" t="str">
        <f t="shared" si="22"/>
        <v>n/a</v>
      </c>
      <c r="AK257" s="141" t="str">
        <f t="shared" si="22"/>
        <v>n/a</v>
      </c>
      <c r="AL257" s="141" t="str">
        <f t="shared" si="22"/>
        <v>n/a</v>
      </c>
      <c r="AM257" s="141" t="str">
        <f t="shared" si="22"/>
        <v>n/a</v>
      </c>
      <c r="AN257" s="141" t="str">
        <f t="shared" si="23"/>
        <v>n/a</v>
      </c>
      <c r="AO257" s="141" t="str">
        <f t="shared" si="23"/>
        <v>n/a</v>
      </c>
      <c r="AP257" s="141" t="str">
        <f t="shared" si="23"/>
        <v>n/a</v>
      </c>
      <c r="AQ257" s="141" t="str">
        <f t="shared" si="23"/>
        <v>n/a</v>
      </c>
      <c r="AR257" s="141" t="str">
        <f t="shared" si="23"/>
        <v>n/a</v>
      </c>
      <c r="AS257" s="141" t="str">
        <f t="shared" si="23"/>
        <v>n/a</v>
      </c>
      <c r="AT257" s="141" t="str">
        <f t="shared" si="23"/>
        <v>n/a</v>
      </c>
      <c r="AU257" s="141" t="str">
        <f t="shared" si="23"/>
        <v>n/a</v>
      </c>
      <c r="AV257" s="141" t="str">
        <f t="shared" si="23"/>
        <v>n/a</v>
      </c>
      <c r="AW257" s="141" t="str">
        <f t="shared" si="23"/>
        <v>n/a</v>
      </c>
      <c r="AX257" s="141" t="str">
        <f t="shared" si="23"/>
        <v>n/a</v>
      </c>
      <c r="AY257" s="141" t="str">
        <f t="shared" si="23"/>
        <v>n/a</v>
      </c>
      <c r="AZ257" s="141" t="str">
        <f t="shared" si="23"/>
        <v>n/a</v>
      </c>
      <c r="BA257" s="141" t="str">
        <f t="shared" si="23"/>
        <v>n/a</v>
      </c>
      <c r="BB257" s="141" t="str">
        <f t="shared" si="23"/>
        <v>n/a</v>
      </c>
      <c r="BC257" s="141" t="str">
        <f t="shared" si="23"/>
        <v>n/a</v>
      </c>
      <c r="BD257" s="141" t="str">
        <f t="shared" si="24"/>
        <v>n/a</v>
      </c>
      <c r="BE257" s="141" t="str">
        <f t="shared" si="24"/>
        <v>n/a</v>
      </c>
      <c r="BF257" s="141" t="str">
        <f t="shared" si="24"/>
        <v>n/a</v>
      </c>
      <c r="BG257" s="141" t="str">
        <f t="shared" si="24"/>
        <v>n/a</v>
      </c>
      <c r="BH257" s="141" t="str">
        <f t="shared" si="24"/>
        <v>n/a</v>
      </c>
      <c r="BI257" s="141" t="str">
        <f t="shared" si="24"/>
        <v>n/a</v>
      </c>
      <c r="BJ257" s="141" t="str">
        <f t="shared" si="24"/>
        <v>n/a</v>
      </c>
      <c r="BK257" s="141" t="str">
        <f t="shared" si="24"/>
        <v>n/a</v>
      </c>
      <c r="BL257" s="141" t="str">
        <f t="shared" si="24"/>
        <v>n/a</v>
      </c>
      <c r="BM257" s="141" t="str">
        <f t="shared" si="24"/>
        <v>n/a</v>
      </c>
      <c r="BN257" s="141" t="str">
        <f t="shared" si="24"/>
        <v>n/a</v>
      </c>
    </row>
    <row r="258" spans="1:72" s="135" customFormat="1" hidden="1" x14ac:dyDescent="0.55000000000000004">
      <c r="A258" s="644"/>
      <c r="B258" s="142" t="s">
        <v>525</v>
      </c>
      <c r="C258" s="142"/>
      <c r="D258" s="142"/>
      <c r="E258" s="142"/>
      <c r="H258" s="141" t="str">
        <f t="shared" si="21"/>
        <v>n/a</v>
      </c>
      <c r="I258" s="141" t="str">
        <f t="shared" si="21"/>
        <v>n/a</v>
      </c>
      <c r="J258" s="141" t="str">
        <f t="shared" si="21"/>
        <v>n/a</v>
      </c>
      <c r="K258" s="141" t="str">
        <f t="shared" si="21"/>
        <v>n/a</v>
      </c>
      <c r="L258" s="141" t="str">
        <f t="shared" si="21"/>
        <v>n/a</v>
      </c>
      <c r="M258" s="141" t="str">
        <f t="shared" si="21"/>
        <v>n/a</v>
      </c>
      <c r="N258" s="141" t="str">
        <f t="shared" si="21"/>
        <v>n/a</v>
      </c>
      <c r="O258" s="141" t="str">
        <f t="shared" si="21"/>
        <v>n/a</v>
      </c>
      <c r="P258" s="141" t="str">
        <f t="shared" si="21"/>
        <v>n/a</v>
      </c>
      <c r="Q258" s="141" t="str">
        <f t="shared" si="21"/>
        <v>n/a</v>
      </c>
      <c r="R258" s="141" t="str">
        <f t="shared" si="21"/>
        <v>n/a</v>
      </c>
      <c r="S258" s="141" t="str">
        <f t="shared" si="21"/>
        <v>n/a</v>
      </c>
      <c r="T258" s="141" t="str">
        <f t="shared" si="21"/>
        <v>n/a</v>
      </c>
      <c r="U258" s="141" t="str">
        <f t="shared" si="21"/>
        <v>n/a</v>
      </c>
      <c r="V258" s="141" t="str">
        <f t="shared" si="21"/>
        <v>n/a</v>
      </c>
      <c r="W258" s="141" t="str">
        <f t="shared" si="21"/>
        <v>n/a</v>
      </c>
      <c r="X258" s="141" t="str">
        <f t="shared" si="22"/>
        <v>n/a</v>
      </c>
      <c r="Y258" s="141" t="str">
        <f t="shared" si="22"/>
        <v>n/a</v>
      </c>
      <c r="Z258" s="141" t="str">
        <f t="shared" si="22"/>
        <v>n/a</v>
      </c>
      <c r="AA258" s="141" t="str">
        <f t="shared" si="22"/>
        <v>n/a</v>
      </c>
      <c r="AB258" s="141" t="str">
        <f t="shared" si="22"/>
        <v>n/a</v>
      </c>
      <c r="AC258" s="141" t="str">
        <f t="shared" si="22"/>
        <v>n/a</v>
      </c>
      <c r="AD258" s="141" t="str">
        <f t="shared" si="22"/>
        <v>n/a</v>
      </c>
      <c r="AE258" s="141" t="str">
        <f t="shared" si="22"/>
        <v>n/a</v>
      </c>
      <c r="AF258" s="141" t="str">
        <f t="shared" si="22"/>
        <v>n/a</v>
      </c>
      <c r="AG258" s="141" t="str">
        <f t="shared" si="22"/>
        <v>n/a</v>
      </c>
      <c r="AH258" s="141" t="str">
        <f t="shared" si="22"/>
        <v>n/a</v>
      </c>
      <c r="AI258" s="141" t="str">
        <f t="shared" si="22"/>
        <v>n/a</v>
      </c>
      <c r="AJ258" s="141" t="str">
        <f t="shared" si="22"/>
        <v>n/a</v>
      </c>
      <c r="AK258" s="141" t="str">
        <f t="shared" si="22"/>
        <v>n/a</v>
      </c>
      <c r="AL258" s="141" t="str">
        <f t="shared" si="22"/>
        <v>n/a</v>
      </c>
      <c r="AM258" s="141" t="str">
        <f t="shared" si="22"/>
        <v>n/a</v>
      </c>
      <c r="AN258" s="141" t="str">
        <f t="shared" si="23"/>
        <v>n/a</v>
      </c>
      <c r="AO258" s="141" t="str">
        <f t="shared" si="23"/>
        <v>n/a</v>
      </c>
      <c r="AP258" s="141" t="str">
        <f t="shared" si="23"/>
        <v>n/a</v>
      </c>
      <c r="AQ258" s="141" t="str">
        <f t="shared" si="23"/>
        <v>n/a</v>
      </c>
      <c r="AR258" s="141" t="str">
        <f t="shared" si="23"/>
        <v>n/a</v>
      </c>
      <c r="AS258" s="141" t="str">
        <f t="shared" si="23"/>
        <v>n/a</v>
      </c>
      <c r="AT258" s="141" t="str">
        <f t="shared" si="23"/>
        <v>n/a</v>
      </c>
      <c r="AU258" s="141" t="str">
        <f t="shared" si="23"/>
        <v>n/a</v>
      </c>
      <c r="AV258" s="141" t="str">
        <f t="shared" si="23"/>
        <v>n/a</v>
      </c>
      <c r="AW258" s="141" t="str">
        <f t="shared" si="23"/>
        <v>n/a</v>
      </c>
      <c r="AX258" s="141" t="str">
        <f t="shared" si="23"/>
        <v>n/a</v>
      </c>
      <c r="AY258" s="141" t="str">
        <f t="shared" si="23"/>
        <v>n/a</v>
      </c>
      <c r="AZ258" s="141" t="str">
        <f t="shared" si="23"/>
        <v>n/a</v>
      </c>
      <c r="BA258" s="141" t="str">
        <f t="shared" si="23"/>
        <v>n/a</v>
      </c>
      <c r="BB258" s="141" t="str">
        <f t="shared" si="23"/>
        <v>n/a</v>
      </c>
      <c r="BC258" s="141" t="str">
        <f t="shared" si="23"/>
        <v>n/a</v>
      </c>
      <c r="BD258" s="141" t="str">
        <f t="shared" si="24"/>
        <v>n/a</v>
      </c>
      <c r="BE258" s="141" t="str">
        <f t="shared" si="24"/>
        <v>n/a</v>
      </c>
      <c r="BF258" s="141" t="str">
        <f t="shared" si="24"/>
        <v>n/a</v>
      </c>
      <c r="BG258" s="141" t="str">
        <f t="shared" si="24"/>
        <v>n/a</v>
      </c>
      <c r="BH258" s="141" t="str">
        <f t="shared" si="24"/>
        <v>n/a</v>
      </c>
      <c r="BI258" s="141" t="str">
        <f t="shared" si="24"/>
        <v>n/a</v>
      </c>
      <c r="BJ258" s="141" t="str">
        <f t="shared" si="24"/>
        <v>n/a</v>
      </c>
      <c r="BK258" s="141" t="str">
        <f t="shared" si="24"/>
        <v>n/a</v>
      </c>
      <c r="BL258" s="141" t="str">
        <f t="shared" si="24"/>
        <v>n/a</v>
      </c>
      <c r="BM258" s="141" t="str">
        <f t="shared" si="24"/>
        <v>n/a</v>
      </c>
      <c r="BN258" s="141" t="str">
        <f t="shared" si="24"/>
        <v>n/a</v>
      </c>
    </row>
    <row r="260" spans="1:72" x14ac:dyDescent="0.55000000000000004">
      <c r="A260" s="638" t="s">
        <v>488</v>
      </c>
      <c r="B260" s="128" t="s">
        <v>520</v>
      </c>
      <c r="C260" s="332"/>
      <c r="D260" s="332"/>
      <c r="E260" s="332"/>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row>
    <row r="261" spans="1:72" x14ac:dyDescent="0.55000000000000004">
      <c r="A261" s="639"/>
      <c r="B261" t="s">
        <v>466</v>
      </c>
      <c r="H261" s="1">
        <f>IF(Income_CF!H263="","",(1+'Cost and Benefit Parameters'!$C$17)*Income_CF!H263*(Cohort_WP!H261/Cohort_CF!H261))</f>
        <v>347394.78753224883</v>
      </c>
      <c r="I261" s="1">
        <f>IF(Income_CF!I263="","",(1+'Cost and Benefit Parameters'!$C$17)*Income_CF!I263*(Cohort_WP!I261/Cohort_CF!I261))</f>
        <v>360871.03535084397</v>
      </c>
      <c r="J261" s="1">
        <f>IF(Income_CF!J263="","",(1+'Cost and Benefit Parameters'!$C$17)*Income_CF!J263*(Cohort_WP!J261/Cohort_CF!J261))</f>
        <v>374645.20344004815</v>
      </c>
      <c r="K261" s="1">
        <f>IF(Income_CF!K263="","",(1+'Cost and Benefit Parameters'!$C$17)*Income_CF!K263*(Cohort_WP!K261/Cohort_CF!K261))</f>
        <v>388711.82378700719</v>
      </c>
      <c r="L261" s="1">
        <f>IF(Income_CF!L263="","",(1+'Cost and Benefit Parameters'!$C$17)*Income_CF!L263*(Cohort_WP!L261/Cohort_CF!L261))</f>
        <v>405530.89414573554</v>
      </c>
      <c r="M261" s="1">
        <f>IF(Income_CF!M263="","",(1+'Cost and Benefit Parameters'!$C$17)*Income_CF!M263*(Cohort_WP!M261/Cohort_CF!M261))</f>
        <v>420000.48274818825</v>
      </c>
      <c r="N261" s="1">
        <f>IF(Income_CF!N263="","",(1+'Cost and Benefit Parameters'!$C$17)*Income_CF!N263*(Cohort_WP!N261/Cohort_CF!N261))</f>
        <v>434725.4415289376</v>
      </c>
      <c r="O261" s="1">
        <f>IF(Income_CF!O263="","",(1+'Cost and Benefit Parameters'!$C$17)*Income_CF!O263*(Cohort_WP!O261/Cohort_CF!O261))</f>
        <v>449696.74930296681</v>
      </c>
      <c r="P261" s="1">
        <f>IF(Income_CF!P263="","",(1+'Cost and Benefit Parameters'!$C$17)*Income_CF!P263*(Cohort_WP!P261/Cohort_CF!P261))</f>
        <v>464904.62052705314</v>
      </c>
      <c r="Q261" s="1">
        <f>IF(Income_CF!Q263="","",(1+'Cost and Benefit Parameters'!$C$17)*Income_CF!Q263*(Cohort_WP!Q261/Cohort_CF!Q261))</f>
        <v>480338.50285833282</v>
      </c>
      <c r="R261" s="1">
        <f>IF(Income_CF!R263="","",(1+'Cost and Benefit Parameters'!$C$17)*Income_CF!R263*(Cohort_WP!R261/Cohort_CF!R261))</f>
        <v>495987.07696771232</v>
      </c>
      <c r="S261" s="1">
        <f>IF(Income_CF!S263="","",(1+'Cost and Benefit Parameters'!$C$17)*Income_CF!S263*(Cohort_WP!S261/Cohort_CF!S261))</f>
        <v>511838.25868502737</v>
      </c>
      <c r="T261" s="1">
        <f>IF(Income_CF!T263="","",(1+'Cost and Benefit Parameters'!$C$17)*Income_CF!T263*(Cohort_WP!T261/Cohort_CF!T261))</f>
        <v>527879.20354548877</v>
      </c>
      <c r="U261" s="1">
        <f>IF(Income_CF!U263="","",(1+'Cost and Benefit Parameters'!$C$17)*Income_CF!U263*(Cohort_WP!U261/Cohort_CF!U261))</f>
        <v>544096.31379901571</v>
      </c>
      <c r="V261" s="1">
        <f>IF(Income_CF!V263="","",(1+'Cost and Benefit Parameters'!$C$17)*Income_CF!V263*(Cohort_WP!V261/Cohort_CF!V261))</f>
        <v>560475.24793549557</v>
      </c>
      <c r="W261" s="1">
        <f>IF(Income_CF!W263="","",(1+'Cost and Benefit Parameters'!$C$17)*Income_CF!W263*(Cohort_WP!W261/Cohort_CF!W261))</f>
        <v>577000.93277003698</v>
      </c>
      <c r="X261" s="1">
        <f>IF(Income_CF!X263="","",(1+'Cost and Benefit Parameters'!$C$17)*Income_CF!X263*(Cohort_WP!X261/Cohort_CF!X261))</f>
        <v>593657.57812263875</v>
      </c>
      <c r="Y261" s="1">
        <f>IF(Income_CF!Y263="","",(1+'Cost and Benefit Parameters'!$C$17)*Income_CF!Y263*(Cohort_WP!Y261/Cohort_CF!Y261))</f>
        <v>610428.69411680463</v>
      </c>
      <c r="Z261" s="1">
        <f>IF(Income_CF!Z263="","",(1+'Cost and Benefit Parameters'!$C$17)*Income_CF!Z263*(Cohort_WP!Z261/Cohort_CF!Z261))</f>
        <v>627297.11111110868</v>
      </c>
      <c r="AA261" s="1">
        <f>IF(Income_CF!AA263="","",(1+'Cost and Benefit Parameters'!$C$17)*Income_CF!AA263*(Cohort_WP!AA261/Cohort_CF!AA261))</f>
        <v>644245.0022669856</v>
      </c>
      <c r="AB261" s="1">
        <f>IF(Income_CF!AB263="","",(1+'Cost and Benefit Parameters'!$C$17)*Income_CF!AB263*(Cohort_WP!AB261/Cohort_CF!AB261))</f>
        <v>661253.90874484798</v>
      </c>
      <c r="AC261" s="1">
        <f>IF(Income_CF!AC263="","",(1+'Cost and Benefit Parameters'!$C$17)*Income_CF!AC263*(Cohort_WP!AC261/Cohort_CF!AC261))</f>
        <v>678304.76750926836</v>
      </c>
      <c r="AD261" s="1">
        <f>IF(Income_CF!AD263="","",(1+'Cost and Benefit Parameters'!$C$17)*Income_CF!AD263*(Cohort_WP!AD261/Cohort_CF!AD261))</f>
        <v>695377.94171227794</v>
      </c>
      <c r="AE261" s="1">
        <f>IF(Income_CF!AE263="","",(1+'Cost and Benefit Parameters'!$C$17)*Income_CF!AE263*(Cohort_WP!AE261/Cohort_CF!AE261))</f>
        <v>712453.2536121218</v>
      </c>
      <c r="AF261" s="1">
        <f>IF(Income_CF!AF263="","",(1+'Cost and Benefit Parameters'!$C$17)*Income_CF!AF263*(Cohort_WP!AF261/Cohort_CF!AF261))</f>
        <v>729510.01997286687</v>
      </c>
      <c r="AG261" s="1">
        <f>IF(Income_CF!AG263="","",(1+'Cost and Benefit Parameters'!$C$17)*Income_CF!AG263*(Cohort_WP!AG261/Cohort_CF!AG261))</f>
        <v>746527.08987830521</v>
      </c>
      <c r="AH261" s="1">
        <f>IF(Income_CF!AH263="","",(1+'Cost and Benefit Parameters'!$C$17)*Income_CF!AH263*(Cohort_WP!AH261/Cohort_CF!AH261))</f>
        <v>763482.88488177315</v>
      </c>
      <c r="AI261" s="1">
        <f>IF(Income_CF!AI263="","",(1+'Cost and Benefit Parameters'!$C$17)*Income_CF!AI263*(Cohort_WP!AI261/Cohort_CF!AI261))</f>
        <v>780355.44140156161</v>
      </c>
      <c r="AJ261" s="1">
        <f>IF(Income_CF!AJ263="","",(1+'Cost and Benefit Parameters'!$C$17)*Income_CF!AJ263*(Cohort_WP!AJ261/Cohort_CF!AJ261))</f>
        <v>797122.45526004955</v>
      </c>
      <c r="AK261" s="1">
        <f>IF(Income_CF!AK263="","",(1+'Cost and Benefit Parameters'!$C$17)*Income_CF!AK263*(Cohort_WP!AK261/Cohort_CF!AK261))</f>
        <v>813761.32825312321</v>
      </c>
      <c r="AL261" s="1">
        <f>IF(Income_CF!AL263="","",(1+'Cost and Benefit Parameters'!$C$17)*Income_CF!AL263*(Cohort_WP!AL261/Cohort_CF!AL261))</f>
        <v>830249.21662541793</v>
      </c>
      <c r="AM261" s="1">
        <f>IF(Income_CF!AM263="","",(1+'Cost and Benefit Parameters'!$C$17)*Income_CF!AM263*(Cohort_WP!AM261/Cohort_CF!AM261))</f>
        <v>846563.08131599403</v>
      </c>
      <c r="AN261" s="1">
        <f>IF(Income_CF!AN263="","",(1+'Cost and Benefit Parameters'!$C$17)*Income_CF!AN263*(Cohort_WP!AN261/Cohort_CF!AN261))</f>
        <v>862679.73982879403</v>
      </c>
      <c r="AO261" s="1">
        <f>IF(Income_CF!AO263="","",(1+'Cost and Benefit Parameters'!$C$17)*Income_CF!AO263*(Cohort_WP!AO261/Cohort_CF!AO261))</f>
        <v>878575.91957225697</v>
      </c>
      <c r="AP261" s="1">
        <f>IF(Income_CF!AP263="","",(1+'Cost and Benefit Parameters'!$C$17)*Income_CF!AP263*(Cohort_WP!AP261/Cohort_CF!AP261))</f>
        <v>894228.31250319316</v>
      </c>
      <c r="AQ261" s="1">
        <f>IF(Income_CF!AQ263="","",(1+'Cost and Benefit Parameters'!$C$17)*Income_CF!AQ263*(Cohort_WP!AQ261/Cohort_CF!AQ261))</f>
        <v>909613.63090129686</v>
      </c>
      <c r="AR261" s="1">
        <f>IF(Income_CF!AR263="","",(1+'Cost and Benefit Parameters'!$C$17)*Income_CF!AR263*(Cohort_WP!AR261/Cohort_CF!AR261))</f>
        <v>924708.66409258789</v>
      </c>
      <c r="AS261" s="1">
        <f>IF(Income_CF!AS263="","",(1+'Cost and Benefit Parameters'!$C$17)*Income_CF!AS263*(Cohort_WP!AS261/Cohort_CF!AS261))</f>
        <v>939490.33593284513</v>
      </c>
      <c r="AT261" s="1">
        <f>IF(Income_CF!AT263="","",(1+'Cost and Benefit Parameters'!$C$17)*Income_CF!AT263*(Cohort_WP!AT261/Cohort_CF!AT261))</f>
        <v>953935.76285547158</v>
      </c>
      <c r="AU261" s="1">
        <f>IF(Income_CF!AU263="","",(1+'Cost and Benefit Parameters'!$C$17)*Income_CF!AU263*(Cohort_WP!AU261/Cohort_CF!AU261))</f>
        <v>968022.31228265737</v>
      </c>
      <c r="AV261" s="1" t="str">
        <f>IF(Income_CF!AV263="","",(1+'Cost and Benefit Parameters'!$C$17)*Income_CF!AV263*(Cohort_WP!AV261/Cohort_CF!AV261))</f>
        <v/>
      </c>
      <c r="AW261" s="1" t="str">
        <f>IF(Income_CF!AW263="","",(1+'Cost and Benefit Parameters'!$C$17)*Income_CF!AW263*(Cohort_WP!AW261/Cohort_CF!AW261))</f>
        <v/>
      </c>
      <c r="AX261" s="1" t="str">
        <f>IF(Income_CF!AX263="","",(1+'Cost and Benefit Parameters'!$C$17)*Income_CF!AX263*(Cohort_WP!AX261/Cohort_CF!AX261))</f>
        <v/>
      </c>
      <c r="AY261" s="1" t="str">
        <f>IF(Income_CF!AY263="","",(1+'Cost and Benefit Parameters'!$C$17)*Income_CF!AY263*(Cohort_WP!AY261/Cohort_CF!AY261))</f>
        <v/>
      </c>
      <c r="AZ261" s="1" t="str">
        <f>IF(Income_CF!AZ263="","",(1+'Cost and Benefit Parameters'!$C$17)*Income_CF!AZ263*(Cohort_WP!AZ261/Cohort_CF!AZ261))</f>
        <v/>
      </c>
      <c r="BA261" s="1" t="str">
        <f>IF(Income_CF!BA263="","",(1+'Cost and Benefit Parameters'!$C$17)*Income_CF!BA263*(Cohort_WP!BA261/Cohort_CF!BA261))</f>
        <v/>
      </c>
      <c r="BB261" s="1" t="str">
        <f>IF(Income_CF!BB263="","",(1+'Cost and Benefit Parameters'!$C$17)*Income_CF!BB263*(Cohort_WP!BB261/Cohort_CF!BB261))</f>
        <v/>
      </c>
      <c r="BC261" s="1" t="str">
        <f>IF(Income_CF!BC263="","",(1+'Cost and Benefit Parameters'!$C$17)*Income_CF!BC263*(Cohort_WP!BC261/Cohort_CF!BC261))</f>
        <v/>
      </c>
      <c r="BD261" s="1" t="str">
        <f>IF(Income_CF!BD263="","",(1+'Cost and Benefit Parameters'!$C$17)*Income_CF!BD263*(Cohort_WP!BD261/Cohort_CF!BD261))</f>
        <v/>
      </c>
      <c r="BE261" s="1" t="str">
        <f>IF(Income_CF!BE263="","",(1+'Cost and Benefit Parameters'!$C$17)*Income_CF!BE263*(Cohort_WP!BE261/Cohort_CF!BE261))</f>
        <v/>
      </c>
      <c r="BF261" s="1" t="str">
        <f>IF(Income_CF!BF263="","",(1+'Cost and Benefit Parameters'!$C$17)*Income_CF!BF263*(Cohort_WP!BF261/Cohort_CF!BF261))</f>
        <v/>
      </c>
      <c r="BG261" s="1" t="str">
        <f>IF(Income_CF!BG263="","",(1+'Cost and Benefit Parameters'!$C$17)*Income_CF!BG263*(Cohort_WP!BG261/Cohort_CF!BG261))</f>
        <v/>
      </c>
      <c r="BH261" s="1" t="str">
        <f>IF(Income_CF!BH263="","",(1+'Cost and Benefit Parameters'!$C$17)*Income_CF!BH263*(Cohort_WP!BH261/Cohort_CF!BH261))</f>
        <v/>
      </c>
      <c r="BI261" s="1" t="str">
        <f>IF(Income_CF!BI263="","",(1+'Cost and Benefit Parameters'!$C$17)*Income_CF!BI263*(Cohort_WP!BI261/Cohort_CF!BI261))</f>
        <v/>
      </c>
      <c r="BJ261" s="1" t="str">
        <f>IF(Income_CF!BJ263="","",(1+'Cost and Benefit Parameters'!$C$17)*Income_CF!BJ263*(Cohort_WP!BJ261/Cohort_CF!BJ261))</f>
        <v/>
      </c>
      <c r="BK261" s="1" t="str">
        <f>IF(Income_CF!BK263="","",(1+'Cost and Benefit Parameters'!$C$17)*Income_CF!BK263*(Cohort_WP!BK261/Cohort_CF!BK261))</f>
        <v/>
      </c>
      <c r="BL261" s="1" t="str">
        <f>IF(Income_CF!BL263="","",(1+'Cost and Benefit Parameters'!$C$17)*Income_CF!BL263*(Cohort_WP!BL261/Cohort_CF!BL261))</f>
        <v/>
      </c>
      <c r="BM261" s="1" t="str">
        <f>IF(Income_CF!BM263="","",(1+'Cost and Benefit Parameters'!$C$17)*Income_CF!BM263*(Cohort_WP!BM261/Cohort_CF!BM261))</f>
        <v/>
      </c>
      <c r="BN261" s="1" t="str">
        <f>IF(Income_CF!BN263="","",(1+'Cost and Benefit Parameters'!$C$17)*Income_CF!BN263*(Cohort_WP!BN261/Cohort_CF!BN261))</f>
        <v/>
      </c>
    </row>
    <row r="262" spans="1:72" x14ac:dyDescent="0.55000000000000004">
      <c r="A262" s="639"/>
      <c r="B262" t="s">
        <v>468</v>
      </c>
      <c r="H262" s="1" t="str">
        <f>IF(Income_CF!H264="","",(1+'Cost and Benefit Parameters'!$C$17)*Income_CF!H264*(Cohort_WP!H262/Cohort_CF!H262))</f>
        <v/>
      </c>
      <c r="I262" s="1">
        <f>IF(Income_CF!I264="","",(1+'Cost and Benefit Parameters'!$C$17)*Income_CF!I264*(Cohort_WP!I262/Cohort_CF!I262))</f>
        <v>357816.63115821633</v>
      </c>
      <c r="J262" s="1">
        <f>IF(Income_CF!J264="","",(1+'Cost and Benefit Parameters'!$C$17)*Income_CF!J264*(Cohort_WP!J262/Cohort_CF!J262))</f>
        <v>371697.16641136922</v>
      </c>
      <c r="K262" s="1">
        <f>IF(Income_CF!K264="","",(1+'Cost and Benefit Parameters'!$C$17)*Income_CF!K264*(Cohort_WP!K262/Cohort_CF!K262))</f>
        <v>385884.55954324949</v>
      </c>
      <c r="L262" s="1">
        <f>IF(Income_CF!L264="","",(1+'Cost and Benefit Parameters'!$C$17)*Income_CF!L264*(Cohort_WP!L262/Cohort_CF!L262))</f>
        <v>400373.17850061739</v>
      </c>
      <c r="M262" s="1">
        <f>IF(Income_CF!M264="","",(1+'Cost and Benefit Parameters'!$C$17)*Income_CF!M264*(Cohort_WP!M262/Cohort_CF!M262))</f>
        <v>417696.82097010763</v>
      </c>
      <c r="N262" s="1">
        <f>IF(Income_CF!N264="","",(1+'Cost and Benefit Parameters'!$C$17)*Income_CF!N264*(Cohort_WP!N262/Cohort_CF!N262))</f>
        <v>432600.4972306338</v>
      </c>
      <c r="O262" s="1">
        <f>IF(Income_CF!O264="","",(1+'Cost and Benefit Parameters'!$C$17)*Income_CF!O264*(Cohort_WP!O262/Cohort_CF!O262))</f>
        <v>447767.20477480575</v>
      </c>
      <c r="P262" s="1">
        <f>IF(Income_CF!P264="","",(1+'Cost and Benefit Parameters'!$C$17)*Income_CF!P264*(Cohort_WP!P262/Cohort_CF!P262))</f>
        <v>463187.65178205585</v>
      </c>
      <c r="Q262" s="1">
        <f>IF(Income_CF!Q264="","",(1+'Cost and Benefit Parameters'!$C$17)*Income_CF!Q264*(Cohort_WP!Q262/Cohort_CF!Q262))</f>
        <v>478851.75914286473</v>
      </c>
      <c r="R262" s="1">
        <f>IF(Income_CF!R264="","",(1+'Cost and Benefit Parameters'!$C$17)*Income_CF!R264*(Cohort_WP!R262/Cohort_CF!R262))</f>
        <v>494748.65794408269</v>
      </c>
      <c r="S262" s="1">
        <f>IF(Income_CF!S264="","",(1+'Cost and Benefit Parameters'!$C$17)*Income_CF!S264*(Cohort_WP!S262/Cohort_CF!S262))</f>
        <v>510866.68927674362</v>
      </c>
      <c r="T262" s="1">
        <f>IF(Income_CF!T264="","",(1+'Cost and Benefit Parameters'!$C$17)*Income_CF!T264*(Cohort_WP!T262/Cohort_CF!T262))</f>
        <v>527193.40644557821</v>
      </c>
      <c r="U262" s="1">
        <f>IF(Income_CF!U264="","",(1+'Cost and Benefit Parameters'!$C$17)*Income_CF!U264*(Cohort_WP!U262/Cohort_CF!U262))</f>
        <v>543715.57965185342</v>
      </c>
      <c r="V262" s="1">
        <f>IF(Income_CF!V264="","",(1+'Cost and Benefit Parameters'!$C$17)*Income_CF!V264*(Cohort_WP!V262/Cohort_CF!V262))</f>
        <v>560419.203212986</v>
      </c>
      <c r="W262" s="1">
        <f>IF(Income_CF!W264="","",(1+'Cost and Benefit Parameters'!$C$17)*Income_CF!W264*(Cohort_WP!W262/Cohort_CF!W262))</f>
        <v>577289.50537356047</v>
      </c>
      <c r="X262" s="1">
        <f>IF(Income_CF!X264="","",(1+'Cost and Benefit Parameters'!$C$17)*Income_CF!X264*(Cohort_WP!X262/Cohort_CF!X262))</f>
        <v>594310.96075313818</v>
      </c>
      <c r="Y262" s="1">
        <f>IF(Income_CF!Y264="","",(1+'Cost and Benefit Parameters'!$C$17)*Income_CF!Y264*(Cohort_WP!Y262/Cohort_CF!Y262))</f>
        <v>611467.30546631792</v>
      </c>
      <c r="Z262" s="1">
        <f>IF(Income_CF!Z264="","",(1+'Cost and Benefit Parameters'!$C$17)*Income_CF!Z264*(Cohort_WP!Z262/Cohort_CF!Z262))</f>
        <v>628741.55494030868</v>
      </c>
      <c r="AA262" s="1">
        <f>IF(Income_CF!AA264="","",(1+'Cost and Benefit Parameters'!$C$17)*Income_CF!AA264*(Cohort_WP!AA262/Cohort_CF!AA262))</f>
        <v>646116.02444444178</v>
      </c>
      <c r="AB262" s="1">
        <f>IF(Income_CF!AB264="","",(1+'Cost and Benefit Parameters'!$C$17)*Income_CF!AB264*(Cohort_WP!AB262/Cohort_CF!AB262))</f>
        <v>663572.35233499517</v>
      </c>
      <c r="AC262" s="1">
        <f>IF(Income_CF!AC264="","",(1+'Cost and Benefit Parameters'!$C$17)*Income_CF!AC264*(Cohort_WP!AC262/Cohort_CF!AC262))</f>
        <v>681091.52600719349</v>
      </c>
      <c r="AD262" s="1">
        <f>IF(Income_CF!AD264="","",(1+'Cost and Benefit Parameters'!$C$17)*Income_CF!AD264*(Cohort_WP!AD262/Cohort_CF!AD262))</f>
        <v>698653.91053454624</v>
      </c>
      <c r="AE262" s="1">
        <f>IF(Income_CF!AE264="","",(1+'Cost and Benefit Parameters'!$C$17)*Income_CF!AE264*(Cohort_WP!AE262/Cohort_CF!AE262))</f>
        <v>716239.27996364643</v>
      </c>
      <c r="AF262" s="1">
        <f>IF(Income_CF!AF264="","",(1+'Cost and Benefit Parameters'!$C$17)*Income_CF!AF264*(Cohort_WP!AF262/Cohort_CF!AF262))</f>
        <v>733826.85122048541</v>
      </c>
      <c r="AG262" s="1">
        <f>IF(Income_CF!AG264="","",(1+'Cost and Benefit Parameters'!$C$17)*Income_CF!AG264*(Cohort_WP!AG262/Cohort_CF!AG262))</f>
        <v>751395.32057205297</v>
      </c>
      <c r="AH262" s="1">
        <f>IF(Income_CF!AH264="","",(1+'Cost and Benefit Parameters'!$C$17)*Income_CF!AH264*(Cohort_WP!AH262/Cohort_CF!AH262))</f>
        <v>768922.90257465444</v>
      </c>
      <c r="AI262" s="1">
        <f>IF(Income_CF!AI264="","",(1+'Cost and Benefit Parameters'!$C$17)*Income_CF!AI264*(Cohort_WP!AI262/Cohort_CF!AI262))</f>
        <v>786387.37142822612</v>
      </c>
      <c r="AJ262" s="1">
        <f>IF(Income_CF!AJ264="","",(1+'Cost and Benefit Parameters'!$C$17)*Income_CF!AJ264*(Cohort_WP!AJ262/Cohort_CF!AJ262))</f>
        <v>803766.10464360844</v>
      </c>
      <c r="AK262" s="1">
        <f>IF(Income_CF!AK264="","",(1+'Cost and Benefit Parameters'!$C$17)*Income_CF!AK264*(Cohort_WP!AK262/Cohort_CF!AK262))</f>
        <v>821036.12891785125</v>
      </c>
      <c r="AL262" s="1">
        <f>IF(Income_CF!AL264="","",(1+'Cost and Benefit Parameters'!$C$17)*Income_CF!AL264*(Cohort_WP!AL262/Cohort_CF!AL262))</f>
        <v>838174.16810071666</v>
      </c>
      <c r="AM262" s="1">
        <f>IF(Income_CF!AM264="","",(1+'Cost and Benefit Parameters'!$C$17)*Income_CF!AM264*(Cohort_WP!AM262/Cohort_CF!AM262))</f>
        <v>855156.69312418054</v>
      </c>
      <c r="AN262" s="1">
        <f>IF(Income_CF!AN264="","",(1+'Cost and Benefit Parameters'!$C$17)*Income_CF!AN264*(Cohort_WP!AN262/Cohort_CF!AN262))</f>
        <v>871959.97375547374</v>
      </c>
      <c r="AO262" s="1">
        <f>IF(Income_CF!AO264="","",(1+'Cost and Benefit Parameters'!$C$17)*Income_CF!AO264*(Cohort_WP!AO262/Cohort_CF!AO262))</f>
        <v>888560.1320236579</v>
      </c>
      <c r="AP262" s="1">
        <f>IF(Income_CF!AP264="","",(1+'Cost and Benefit Parameters'!$C$17)*Income_CF!AP264*(Cohort_WP!AP262/Cohort_CF!AP262))</f>
        <v>904933.19715942477</v>
      </c>
      <c r="AQ262" s="1">
        <f>IF(Income_CF!AQ264="","",(1+'Cost and Benefit Parameters'!$C$17)*Income_CF!AQ264*(Cohort_WP!AQ262/Cohort_CF!AQ262))</f>
        <v>921055.16187828884</v>
      </c>
      <c r="AR262" s="1">
        <f>IF(Income_CF!AR264="","",(1+'Cost and Benefit Parameters'!$C$17)*Income_CF!AR264*(Cohort_WP!AR262/Cohort_CF!AR262))</f>
        <v>936902.03982833575</v>
      </c>
      <c r="AS262" s="1">
        <f>IF(Income_CF!AS264="","",(1+'Cost and Benefit Parameters'!$C$17)*Income_CF!AS264*(Cohort_WP!AS262/Cohort_CF!AS262))</f>
        <v>952449.92401536554</v>
      </c>
      <c r="AT262" s="1">
        <f>IF(Income_CF!AT264="","",(1+'Cost and Benefit Parameters'!$C$17)*Income_CF!AT264*(Cohort_WP!AT262/Cohort_CF!AT262))</f>
        <v>967675.04601083032</v>
      </c>
      <c r="AU262" s="1">
        <f>IF(Income_CF!AU264="","",(1+'Cost and Benefit Parameters'!$C$17)*Income_CF!AU264*(Cohort_WP!AU262/Cohort_CF!AU262))</f>
        <v>982553.83574113576</v>
      </c>
      <c r="AV262" s="1">
        <f>IF(Income_CF!AV264="","",(1+'Cost and Benefit Parameters'!$C$17)*Income_CF!AV264*(Cohort_WP!AV262/Cohort_CF!AV262))</f>
        <v>997062.98165113712</v>
      </c>
      <c r="AW262" s="1" t="str">
        <f>IF(Income_CF!AW264="","",(1+'Cost and Benefit Parameters'!$C$17)*Income_CF!AW264*(Cohort_WP!AW262/Cohort_CF!AW262))</f>
        <v/>
      </c>
      <c r="AX262" s="1" t="str">
        <f>IF(Income_CF!AX264="","",(1+'Cost and Benefit Parameters'!$C$17)*Income_CF!AX264*(Cohort_WP!AX262/Cohort_CF!AX262))</f>
        <v/>
      </c>
      <c r="AY262" s="1" t="str">
        <f>IF(Income_CF!AY264="","",(1+'Cost and Benefit Parameters'!$C$17)*Income_CF!AY264*(Cohort_WP!AY262/Cohort_CF!AY262))</f>
        <v/>
      </c>
      <c r="AZ262" s="1" t="str">
        <f>IF(Income_CF!AZ264="","",(1+'Cost and Benefit Parameters'!$C$17)*Income_CF!AZ264*(Cohort_WP!AZ262/Cohort_CF!AZ262))</f>
        <v/>
      </c>
      <c r="BA262" s="1" t="str">
        <f>IF(Income_CF!BA264="","",(1+'Cost and Benefit Parameters'!$C$17)*Income_CF!BA264*(Cohort_WP!BA262/Cohort_CF!BA262))</f>
        <v/>
      </c>
      <c r="BB262" s="1" t="str">
        <f>IF(Income_CF!BB264="","",(1+'Cost and Benefit Parameters'!$C$17)*Income_CF!BB264*(Cohort_WP!BB262/Cohort_CF!BB262))</f>
        <v/>
      </c>
      <c r="BC262" s="1" t="str">
        <f>IF(Income_CF!BC264="","",(1+'Cost and Benefit Parameters'!$C$17)*Income_CF!BC264*(Cohort_WP!BC262/Cohort_CF!BC262))</f>
        <v/>
      </c>
      <c r="BD262" s="1" t="str">
        <f>IF(Income_CF!BD264="","",(1+'Cost and Benefit Parameters'!$C$17)*Income_CF!BD264*(Cohort_WP!BD262/Cohort_CF!BD262))</f>
        <v/>
      </c>
      <c r="BE262" s="1" t="str">
        <f>IF(Income_CF!BE264="","",(1+'Cost and Benefit Parameters'!$C$17)*Income_CF!BE264*(Cohort_WP!BE262/Cohort_CF!BE262))</f>
        <v/>
      </c>
      <c r="BF262" s="1" t="str">
        <f>IF(Income_CF!BF264="","",(1+'Cost and Benefit Parameters'!$C$17)*Income_CF!BF264*(Cohort_WP!BF262/Cohort_CF!BF262))</f>
        <v/>
      </c>
      <c r="BG262" s="1" t="str">
        <f>IF(Income_CF!BG264="","",(1+'Cost and Benefit Parameters'!$C$17)*Income_CF!BG264*(Cohort_WP!BG262/Cohort_CF!BG262))</f>
        <v/>
      </c>
      <c r="BH262" s="1" t="str">
        <f>IF(Income_CF!BH264="","",(1+'Cost and Benefit Parameters'!$C$17)*Income_CF!BH264*(Cohort_WP!BH262/Cohort_CF!BH262))</f>
        <v/>
      </c>
      <c r="BI262" s="1" t="str">
        <f>IF(Income_CF!BI264="","",(1+'Cost and Benefit Parameters'!$C$17)*Income_CF!BI264*(Cohort_WP!BI262/Cohort_CF!BI262))</f>
        <v/>
      </c>
      <c r="BJ262" s="1" t="str">
        <f>IF(Income_CF!BJ264="","",(1+'Cost and Benefit Parameters'!$C$17)*Income_CF!BJ264*(Cohort_WP!BJ262/Cohort_CF!BJ262))</f>
        <v/>
      </c>
      <c r="BK262" s="1" t="str">
        <f>IF(Income_CF!BK264="","",(1+'Cost and Benefit Parameters'!$C$17)*Income_CF!BK264*(Cohort_WP!BK262/Cohort_CF!BK262))</f>
        <v/>
      </c>
      <c r="BL262" s="1" t="str">
        <f>IF(Income_CF!BL264="","",(1+'Cost and Benefit Parameters'!$C$17)*Income_CF!BL264*(Cohort_WP!BL262/Cohort_CF!BL262))</f>
        <v/>
      </c>
      <c r="BM262" s="1" t="str">
        <f>IF(Income_CF!BM264="","",(1+'Cost and Benefit Parameters'!$C$17)*Income_CF!BM264*(Cohort_WP!BM262/Cohort_CF!BM262))</f>
        <v/>
      </c>
      <c r="BN262" s="1" t="str">
        <f>IF(Income_CF!BN264="","",(1+'Cost and Benefit Parameters'!$C$17)*Income_CF!BN264*(Cohort_WP!BN262/Cohort_CF!BN262))</f>
        <v/>
      </c>
    </row>
    <row r="263" spans="1:72" x14ac:dyDescent="0.55000000000000004">
      <c r="A263" s="639"/>
      <c r="B263" t="s">
        <v>469</v>
      </c>
      <c r="H263" s="1" t="str">
        <f>IF(Income_CF!H265="","",(1+'Cost and Benefit Parameters'!$C$17)*Income_CF!H265*(Cohort_WP!H263/Cohort_CF!H263))</f>
        <v/>
      </c>
      <c r="I263" s="1" t="str">
        <f>IF(Income_CF!I265="","",(1+'Cost and Benefit Parameters'!$C$17)*Income_CF!I265*(Cohort_WP!I263/Cohort_CF!I263))</f>
        <v/>
      </c>
      <c r="J263" s="1">
        <f>IF(Income_CF!J265="","",(1+'Cost and Benefit Parameters'!$C$17)*Income_CF!J265*(Cohort_WP!J263/Cohort_CF!J263))</f>
        <v>368551.13009296276</v>
      </c>
      <c r="K263" s="1">
        <f>IF(Income_CF!K265="","",(1+'Cost and Benefit Parameters'!$C$17)*Income_CF!K265*(Cohort_WP!K263/Cohort_CF!K263))</f>
        <v>382848.08140371036</v>
      </c>
      <c r="L263" s="1">
        <f>IF(Income_CF!L265="","",(1+'Cost and Benefit Parameters'!$C$17)*Income_CF!L265*(Cohort_WP!L263/Cohort_CF!L263))</f>
        <v>397461.09632954706</v>
      </c>
      <c r="M263" s="1">
        <f>IF(Income_CF!M265="","",(1+'Cost and Benefit Parameters'!$C$17)*Income_CF!M265*(Cohort_WP!M263/Cohort_CF!M263))</f>
        <v>412384.37385563605</v>
      </c>
      <c r="N263" s="1">
        <f>IF(Income_CF!N265="","",(1+'Cost and Benefit Parameters'!$C$17)*Income_CF!N265*(Cohort_WP!N263/Cohort_CF!N263))</f>
        <v>430227.72559921083</v>
      </c>
      <c r="O263" s="1">
        <f>IF(Income_CF!O265="","",(1+'Cost and Benefit Parameters'!$C$17)*Income_CF!O265*(Cohort_WP!O263/Cohort_CF!O263))</f>
        <v>445578.51214755292</v>
      </c>
      <c r="P263" s="1">
        <f>IF(Income_CF!P265="","",(1+'Cost and Benefit Parameters'!$C$17)*Income_CF!P265*(Cohort_WP!P263/Cohort_CF!P263))</f>
        <v>461200.22091804992</v>
      </c>
      <c r="Q263" s="1">
        <f>IF(Income_CF!Q265="","",(1+'Cost and Benefit Parameters'!$C$17)*Income_CF!Q265*(Cohort_WP!Q263/Cohort_CF!Q263))</f>
        <v>477083.28133551753</v>
      </c>
      <c r="R263" s="1">
        <f>IF(Income_CF!R265="","",(1+'Cost and Benefit Parameters'!$C$17)*Income_CF!R265*(Cohort_WP!R263/Cohort_CF!R263))</f>
        <v>493217.31191715057</v>
      </c>
      <c r="S263" s="1">
        <f>IF(Income_CF!S265="","",(1+'Cost and Benefit Parameters'!$C$17)*Income_CF!S265*(Cohort_WP!S263/Cohort_CF!S263))</f>
        <v>509591.11768240517</v>
      </c>
      <c r="T263" s="1">
        <f>IF(Income_CF!T265="","",(1+'Cost and Benefit Parameters'!$C$17)*Income_CF!T265*(Cohort_WP!T263/Cohort_CF!T263))</f>
        <v>526192.68995504605</v>
      </c>
      <c r="U263" s="1">
        <f>IF(Income_CF!U265="","",(1+'Cost and Benefit Parameters'!$C$17)*Income_CF!U265*(Cohort_WP!U263/Cohort_CF!U263))</f>
        <v>543009.20863894559</v>
      </c>
      <c r="V263" s="1">
        <f>IF(Income_CF!V265="","",(1+'Cost and Benefit Parameters'!$C$17)*Income_CF!V265*(Cohort_WP!V263/Cohort_CF!V263))</f>
        <v>560027.04704140895</v>
      </c>
      <c r="W263" s="1">
        <f>IF(Income_CF!W265="","",(1+'Cost and Benefit Parameters'!$C$17)*Income_CF!W265*(Cohort_WP!W263/Cohort_CF!W263))</f>
        <v>577231.77930937556</v>
      </c>
      <c r="X263" s="1">
        <f>IF(Income_CF!X265="","",(1+'Cost and Benefit Parameters'!$C$17)*Income_CF!X265*(Cohort_WP!X263/Cohort_CF!X263))</f>
        <v>594608.19053476723</v>
      </c>
      <c r="Y263" s="1">
        <f>IF(Income_CF!Y265="","",(1+'Cost and Benefit Parameters'!$C$17)*Income_CF!Y265*(Cohort_WP!Y263/Cohort_CF!Y263))</f>
        <v>612140.28957573231</v>
      </c>
      <c r="Z263" s="1">
        <f>IF(Income_CF!Z265="","",(1+'Cost and Benefit Parameters'!$C$17)*Income_CF!Z265*(Cohort_WP!Z263/Cohort_CF!Z263))</f>
        <v>629811.32463030762</v>
      </c>
      <c r="AA263" s="1">
        <f>IF(Income_CF!AA265="","",(1+'Cost and Benefit Parameters'!$C$17)*Income_CF!AA265*(Cohort_WP!AA263/Cohort_CF!AA263))</f>
        <v>647603.80158851796</v>
      </c>
      <c r="AB263" s="1">
        <f>IF(Income_CF!AB265="","",(1+'Cost and Benefit Parameters'!$C$17)*Income_CF!AB265*(Cohort_WP!AB263/Cohort_CF!AB263))</f>
        <v>665499.50517777517</v>
      </c>
      <c r="AC263" s="1">
        <f>IF(Income_CF!AC265="","",(1+'Cost and Benefit Parameters'!$C$17)*Income_CF!AC265*(Cohort_WP!AC263/Cohort_CF!AC263))</f>
        <v>683479.52290504519</v>
      </c>
      <c r="AD263" s="1">
        <f>IF(Income_CF!AD265="","",(1+'Cost and Benefit Parameters'!$C$17)*Income_CF!AD265*(Cohort_WP!AD263/Cohort_CF!AD263))</f>
        <v>701524.2717874092</v>
      </c>
      <c r="AE263" s="1">
        <f>IF(Income_CF!AE265="","",(1+'Cost and Benefit Parameters'!$C$17)*Income_CF!AE265*(Cohort_WP!AE263/Cohort_CF!AE263))</f>
        <v>719613.52785058261</v>
      </c>
      <c r="AF263" s="1">
        <f>IF(Income_CF!AF265="","",(1+'Cost and Benefit Parameters'!$C$17)*Income_CF!AF265*(Cohort_WP!AF263/Cohort_CF!AF263))</f>
        <v>737726.45836255583</v>
      </c>
      <c r="AG263" s="1">
        <f>IF(Income_CF!AG265="","",(1+'Cost and Benefit Parameters'!$C$17)*Income_CF!AG265*(Cohort_WP!AG263/Cohort_CF!AG263))</f>
        <v>755841.65675710014</v>
      </c>
      <c r="AH263" s="1">
        <f>IF(Income_CF!AH265="","",(1+'Cost and Benefit Parameters'!$C$17)*Income_CF!AH265*(Cohort_WP!AH263/Cohort_CF!AH263))</f>
        <v>773937.18018921441</v>
      </c>
      <c r="AI263" s="1">
        <f>IF(Income_CF!AI265="","",(1+'Cost and Benefit Parameters'!$C$17)*Income_CF!AI265*(Cohort_WP!AI263/Cohort_CF!AI263))</f>
        <v>791990.58965189394</v>
      </c>
      <c r="AJ263" s="1">
        <f>IF(Income_CF!AJ265="","",(1+'Cost and Benefit Parameters'!$C$17)*Income_CF!AJ265*(Cohort_WP!AJ263/Cohort_CF!AJ263))</f>
        <v>809978.992571073</v>
      </c>
      <c r="AK263" s="1">
        <f>IF(Income_CF!AK265="","",(1+'Cost and Benefit Parameters'!$C$17)*Income_CF!AK265*(Cohort_WP!AK263/Cohort_CF!AK263))</f>
        <v>827879.08778291685</v>
      </c>
      <c r="AL263" s="1">
        <f>IF(Income_CF!AL265="","",(1+'Cost and Benefit Parameters'!$C$17)*Income_CF!AL265*(Cohort_WP!AL263/Cohort_CF!AL263))</f>
        <v>845667.2127853866</v>
      </c>
      <c r="AM263" s="1">
        <f>IF(Income_CF!AM265="","",(1+'Cost and Benefit Parameters'!$C$17)*Income_CF!AM265*(Cohort_WP!AM263/Cohort_CF!AM263))</f>
        <v>863319.39314373815</v>
      </c>
      <c r="AN263" s="1">
        <f>IF(Income_CF!AN265="","",(1+'Cost and Benefit Parameters'!$C$17)*Income_CF!AN265*(Cohort_WP!AN263/Cohort_CF!AN263))</f>
        <v>880811.39391790575</v>
      </c>
      <c r="AO263" s="1">
        <f>IF(Income_CF!AO265="","",(1+'Cost and Benefit Parameters'!$C$17)*Income_CF!AO265*(Cohort_WP!AO263/Cohort_CF!AO263))</f>
        <v>898118.7729681381</v>
      </c>
      <c r="AP263" s="1">
        <f>IF(Income_CF!AP265="","",(1+'Cost and Benefit Parameters'!$C$17)*Income_CF!AP265*(Cohort_WP!AP263/Cohort_CF!AP263))</f>
        <v>915216.93598436774</v>
      </c>
      <c r="AQ263" s="1">
        <f>IF(Income_CF!AQ265="","",(1+'Cost and Benefit Parameters'!$C$17)*Income_CF!AQ265*(Cohort_WP!AQ263/Cohort_CF!AQ263))</f>
        <v>932081.1930742074</v>
      </c>
      <c r="AR263" s="1">
        <f>IF(Income_CF!AR265="","",(1+'Cost and Benefit Parameters'!$C$17)*Income_CF!AR265*(Cohort_WP!AR263/Cohort_CF!AR263))</f>
        <v>948686.8167346376</v>
      </c>
      <c r="AS263" s="1">
        <f>IF(Income_CF!AS265="","",(1+'Cost and Benefit Parameters'!$C$17)*Income_CF!AS265*(Cohort_WP!AS263/Cohort_CF!AS263))</f>
        <v>965009.10102318611</v>
      </c>
      <c r="AT263" s="1">
        <f>IF(Income_CF!AT265="","",(1+'Cost and Benefit Parameters'!$C$17)*Income_CF!AT265*(Cohort_WP!AT263/Cohort_CF!AT263))</f>
        <v>981023.4217358263</v>
      </c>
      <c r="AU263" s="1">
        <f>IF(Income_CF!AU265="","",(1+'Cost and Benefit Parameters'!$C$17)*Income_CF!AU265*(Cohort_WP!AU263/Cohort_CF!AU263))</f>
        <v>996705.29739115539</v>
      </c>
      <c r="AV263" s="1">
        <f>IF(Income_CF!AV265="","",(1+'Cost and Benefit Parameters'!$C$17)*Income_CF!AV265*(Cohort_WP!AV263/Cohort_CF!AV263))</f>
        <v>1012030.4508133698</v>
      </c>
      <c r="AW263" s="1">
        <f>IF(Income_CF!AW265="","",(1+'Cost and Benefit Parameters'!$C$17)*Income_CF!AW265*(Cohort_WP!AW263/Cohort_CF!AW263))</f>
        <v>1026974.8711006712</v>
      </c>
      <c r="AX263" s="1" t="str">
        <f>IF(Income_CF!AX265="","",(1+'Cost and Benefit Parameters'!$C$17)*Income_CF!AX265*(Cohort_WP!AX263/Cohort_CF!AX263))</f>
        <v/>
      </c>
      <c r="AY263" s="1" t="str">
        <f>IF(Income_CF!AY265="","",(1+'Cost and Benefit Parameters'!$C$17)*Income_CF!AY265*(Cohort_WP!AY263/Cohort_CF!AY263))</f>
        <v/>
      </c>
      <c r="AZ263" s="1" t="str">
        <f>IF(Income_CF!AZ265="","",(1+'Cost and Benefit Parameters'!$C$17)*Income_CF!AZ265*(Cohort_WP!AZ263/Cohort_CF!AZ263))</f>
        <v/>
      </c>
      <c r="BA263" s="1" t="str">
        <f>IF(Income_CF!BA265="","",(1+'Cost and Benefit Parameters'!$C$17)*Income_CF!BA265*(Cohort_WP!BA263/Cohort_CF!BA263))</f>
        <v/>
      </c>
      <c r="BB263" s="1" t="str">
        <f>IF(Income_CF!BB265="","",(1+'Cost and Benefit Parameters'!$C$17)*Income_CF!BB265*(Cohort_WP!BB263/Cohort_CF!BB263))</f>
        <v/>
      </c>
      <c r="BC263" s="1" t="str">
        <f>IF(Income_CF!BC265="","",(1+'Cost and Benefit Parameters'!$C$17)*Income_CF!BC265*(Cohort_WP!BC263/Cohort_CF!BC263))</f>
        <v/>
      </c>
      <c r="BD263" s="1" t="str">
        <f>IF(Income_CF!BD265="","",(1+'Cost and Benefit Parameters'!$C$17)*Income_CF!BD265*(Cohort_WP!BD263/Cohort_CF!BD263))</f>
        <v/>
      </c>
      <c r="BE263" s="1" t="str">
        <f>IF(Income_CF!BE265="","",(1+'Cost and Benefit Parameters'!$C$17)*Income_CF!BE265*(Cohort_WP!BE263/Cohort_CF!BE263))</f>
        <v/>
      </c>
      <c r="BF263" s="1" t="str">
        <f>IF(Income_CF!BF265="","",(1+'Cost and Benefit Parameters'!$C$17)*Income_CF!BF265*(Cohort_WP!BF263/Cohort_CF!BF263))</f>
        <v/>
      </c>
      <c r="BG263" s="1" t="str">
        <f>IF(Income_CF!BG265="","",(1+'Cost and Benefit Parameters'!$C$17)*Income_CF!BG265*(Cohort_WP!BG263/Cohort_CF!BG263))</f>
        <v/>
      </c>
      <c r="BH263" s="1" t="str">
        <f>IF(Income_CF!BH265="","",(1+'Cost and Benefit Parameters'!$C$17)*Income_CF!BH265*(Cohort_WP!BH263/Cohort_CF!BH263))</f>
        <v/>
      </c>
      <c r="BI263" s="1" t="str">
        <f>IF(Income_CF!BI265="","",(1+'Cost and Benefit Parameters'!$C$17)*Income_CF!BI265*(Cohort_WP!BI263/Cohort_CF!BI263))</f>
        <v/>
      </c>
      <c r="BJ263" s="1" t="str">
        <f>IF(Income_CF!BJ265="","",(1+'Cost and Benefit Parameters'!$C$17)*Income_CF!BJ265*(Cohort_WP!BJ263/Cohort_CF!BJ263))</f>
        <v/>
      </c>
      <c r="BK263" s="1" t="str">
        <f>IF(Income_CF!BK265="","",(1+'Cost and Benefit Parameters'!$C$17)*Income_CF!BK265*(Cohort_WP!BK263/Cohort_CF!BK263))</f>
        <v/>
      </c>
      <c r="BL263" s="1" t="str">
        <f>IF(Income_CF!BL265="","",(1+'Cost and Benefit Parameters'!$C$17)*Income_CF!BL265*(Cohort_WP!BL263/Cohort_CF!BL263))</f>
        <v/>
      </c>
      <c r="BM263" s="1" t="str">
        <f>IF(Income_CF!BM265="","",(1+'Cost and Benefit Parameters'!$C$17)*Income_CF!BM265*(Cohort_WP!BM263/Cohort_CF!BM263))</f>
        <v/>
      </c>
      <c r="BN263" s="1" t="str">
        <f>IF(Income_CF!BN265="","",(1+'Cost and Benefit Parameters'!$C$17)*Income_CF!BN265*(Cohort_WP!BN263/Cohort_CF!BN263))</f>
        <v/>
      </c>
    </row>
    <row r="264" spans="1:72" x14ac:dyDescent="0.55000000000000004">
      <c r="A264" s="639"/>
      <c r="B264" t="s">
        <v>470</v>
      </c>
      <c r="H264" s="1" t="str">
        <f>IF(Income_CF!H266="","",(1+'Cost and Benefit Parameters'!$C$17)*Income_CF!H266*(Cohort_WP!H264/Cohort_CF!H264))</f>
        <v/>
      </c>
      <c r="I264" s="1" t="str">
        <f>IF(Income_CF!I266="","",(1+'Cost and Benefit Parameters'!$C$17)*Income_CF!I266*(Cohort_WP!I264/Cohort_CF!I264))</f>
        <v/>
      </c>
      <c r="J264" s="1" t="str">
        <f>IF(Income_CF!J266="","",(1+'Cost and Benefit Parameters'!$C$17)*Income_CF!J266*(Cohort_WP!J264/Cohort_CF!J264))</f>
        <v/>
      </c>
      <c r="K264" s="1">
        <f>IF(Income_CF!K266="","",(1+'Cost and Benefit Parameters'!$C$17)*Income_CF!K266*(Cohort_WP!K264/Cohort_CF!K264))</f>
        <v>379607.66399575165</v>
      </c>
      <c r="L264" s="1">
        <f>IF(Income_CF!L266="","",(1+'Cost and Benefit Parameters'!$C$17)*Income_CF!L266*(Cohort_WP!L264/Cohort_CF!L264))</f>
        <v>394333.52384582162</v>
      </c>
      <c r="M264" s="1">
        <f>IF(Income_CF!M266="","",(1+'Cost and Benefit Parameters'!$C$17)*Income_CF!M266*(Cohort_WP!M264/Cohort_CF!M264))</f>
        <v>409384.92921943346</v>
      </c>
      <c r="N264" s="1">
        <f>IF(Income_CF!N266="","",(1+'Cost and Benefit Parameters'!$C$17)*Income_CF!N266*(Cohort_WP!N264/Cohort_CF!N264))</f>
        <v>424755.90507130499</v>
      </c>
      <c r="O264" s="1">
        <f>IF(Income_CF!O266="","",(1+'Cost and Benefit Parameters'!$C$17)*Income_CF!O266*(Cohort_WP!O264/Cohort_CF!O264))</f>
        <v>443134.55736718717</v>
      </c>
      <c r="P264" s="1">
        <f>IF(Income_CF!P266="","",(1+'Cost and Benefit Parameters'!$C$17)*Income_CF!P266*(Cohort_WP!P264/Cohort_CF!P264))</f>
        <v>458945.86751197942</v>
      </c>
      <c r="Q264" s="1">
        <f>IF(Income_CF!Q266="","",(1+'Cost and Benefit Parameters'!$C$17)*Income_CF!Q266*(Cohort_WP!Q264/Cohort_CF!Q264))</f>
        <v>475036.22754559148</v>
      </c>
      <c r="R264" s="1">
        <f>IF(Income_CF!R266="","",(1+'Cost and Benefit Parameters'!$C$17)*Income_CF!R266*(Cohort_WP!R264/Cohort_CF!R264))</f>
        <v>491395.77977558301</v>
      </c>
      <c r="S264" s="1">
        <f>IF(Income_CF!S266="","",(1+'Cost and Benefit Parameters'!$C$17)*Income_CF!S266*(Cohort_WP!S264/Cohort_CF!S264))</f>
        <v>508013.83127466502</v>
      </c>
      <c r="T264" s="1">
        <f>IF(Income_CF!T266="","",(1+'Cost and Benefit Parameters'!$C$17)*Income_CF!T266*(Cohort_WP!T264/Cohort_CF!T264))</f>
        <v>524878.85121287743</v>
      </c>
      <c r="U264" s="1">
        <f>IF(Income_CF!U266="","",(1+'Cost and Benefit Parameters'!$C$17)*Income_CF!U266*(Cohort_WP!U264/Cohort_CF!U264))</f>
        <v>541978.47065369738</v>
      </c>
      <c r="V264" s="1">
        <f>IF(Income_CF!V266="","",(1+'Cost and Benefit Parameters'!$C$17)*Income_CF!V266*(Cohort_WP!V264/Cohort_CF!V264))</f>
        <v>559299.48489811388</v>
      </c>
      <c r="W264" s="1">
        <f>IF(Income_CF!W266="","",(1+'Cost and Benefit Parameters'!$C$17)*Income_CF!W266*(Cohort_WP!W264/Cohort_CF!W264))</f>
        <v>576827.85845265118</v>
      </c>
      <c r="X264" s="1">
        <f>IF(Income_CF!X266="","",(1+'Cost and Benefit Parameters'!$C$17)*Income_CF!X266*(Cohort_WP!X264/Cohort_CF!X264))</f>
        <v>594548.73268865689</v>
      </c>
      <c r="Y264" s="1">
        <f>IF(Income_CF!Y266="","",(1+'Cost and Benefit Parameters'!$C$17)*Income_CF!Y266*(Cohort_WP!Y264/Cohort_CF!Y264))</f>
        <v>612446.43625081028</v>
      </c>
      <c r="Z264" s="1">
        <f>IF(Income_CF!Z266="","",(1+'Cost and Benefit Parameters'!$C$17)*Income_CF!Z266*(Cohort_WP!Z264/Cohort_CF!Z264))</f>
        <v>630504.49826300424</v>
      </c>
      <c r="AA264" s="1">
        <f>IF(Income_CF!AA266="","",(1+'Cost and Benefit Parameters'!$C$17)*Income_CF!AA266*(Cohort_WP!AA264/Cohort_CF!AA264))</f>
        <v>648705.66436921654</v>
      </c>
      <c r="AB264" s="1">
        <f>IF(Income_CF!AB266="","",(1+'Cost and Benefit Parameters'!$C$17)*Income_CF!AB266*(Cohort_WP!AB264/Cohort_CF!AB264))</f>
        <v>667031.91563617357</v>
      </c>
      <c r="AC264" s="1">
        <f>IF(Income_CF!AC266="","",(1+'Cost and Benefit Parameters'!$C$17)*Income_CF!AC266*(Cohort_WP!AC264/Cohort_CF!AC264))</f>
        <v>685464.49033310835</v>
      </c>
      <c r="AD264" s="1">
        <f>IF(Income_CF!AD266="","",(1+'Cost and Benefit Parameters'!$C$17)*Income_CF!AD266*(Cohort_WP!AD264/Cohort_CF!AD264))</f>
        <v>703983.9085921963</v>
      </c>
      <c r="AE264" s="1">
        <f>IF(Income_CF!AE266="","",(1+'Cost and Benefit Parameters'!$C$17)*Income_CF!AE266*(Cohort_WP!AE264/Cohort_CF!AE264))</f>
        <v>722569.99994103133</v>
      </c>
      <c r="AF264" s="1">
        <f>IF(Income_CF!AF266="","",(1+'Cost and Benefit Parameters'!$C$17)*Income_CF!AF266*(Cohort_WP!AF264/Cohort_CF!AF264))</f>
        <v>741201.93368610018</v>
      </c>
      <c r="AG264" s="1">
        <f>IF(Income_CF!AG266="","",(1+'Cost and Benefit Parameters'!$C$17)*Income_CF!AG266*(Cohort_WP!AG264/Cohort_CF!AG264))</f>
        <v>759858.25211343251</v>
      </c>
      <c r="AH264" s="1">
        <f>IF(Income_CF!AH266="","",(1+'Cost and Benefit Parameters'!$C$17)*Income_CF!AH266*(Cohort_WP!AH264/Cohort_CF!AH264))</f>
        <v>778516.90645981301</v>
      </c>
      <c r="AI264" s="1">
        <f>IF(Income_CF!AI266="","",(1+'Cost and Benefit Parameters'!$C$17)*Income_CF!AI266*(Cohort_WP!AI264/Cohort_CF!AI264))</f>
        <v>797155.29559489072</v>
      </c>
      <c r="AJ264" s="1">
        <f>IF(Income_CF!AJ266="","",(1+'Cost and Benefit Parameters'!$C$17)*Income_CF!AJ266*(Cohort_WP!AJ264/Cohort_CF!AJ264))</f>
        <v>815750.30734145083</v>
      </c>
      <c r="AK264" s="1">
        <f>IF(Income_CF!AK266="","",(1+'Cost and Benefit Parameters'!$C$17)*Income_CF!AK266*(Cohort_WP!AK264/Cohort_CF!AK264))</f>
        <v>834278.36234820518</v>
      </c>
      <c r="AL264" s="1">
        <f>IF(Income_CF!AL266="","",(1+'Cost and Benefit Parameters'!$C$17)*Income_CF!AL266*(Cohort_WP!AL264/Cohort_CF!AL264))</f>
        <v>852715.46041640418</v>
      </c>
      <c r="AM264" s="1">
        <f>IF(Income_CF!AM266="","",(1+'Cost and Benefit Parameters'!$C$17)*Income_CF!AM266*(Cohort_WP!AM264/Cohort_CF!AM264))</f>
        <v>871037.22916894825</v>
      </c>
      <c r="AN264" s="1">
        <f>IF(Income_CF!AN266="","",(1+'Cost and Benefit Parameters'!$C$17)*Income_CF!AN266*(Cohort_WP!AN264/Cohort_CF!AN264))</f>
        <v>889218.97493805015</v>
      </c>
      <c r="AO264" s="1">
        <f>IF(Income_CF!AO266="","",(1+'Cost and Benefit Parameters'!$C$17)*Income_CF!AO266*(Cohort_WP!AO264/Cohort_CF!AO264))</f>
        <v>907235.73573544307</v>
      </c>
      <c r="AP264" s="1">
        <f>IF(Income_CF!AP266="","",(1+'Cost and Benefit Parameters'!$C$17)*Income_CF!AP266*(Cohort_WP!AP264/Cohort_CF!AP264))</f>
        <v>925062.33615718212</v>
      </c>
      <c r="AQ264" s="1">
        <f>IF(Income_CF!AQ266="","",(1+'Cost and Benefit Parameters'!$C$17)*Income_CF!AQ266*(Cohort_WP!AQ264/Cohort_CF!AQ264))</f>
        <v>942673.44406389864</v>
      </c>
      <c r="AR264" s="1">
        <f>IF(Income_CF!AR266="","",(1+'Cost and Benefit Parameters'!$C$17)*Income_CF!AR266*(Cohort_WP!AR264/Cohort_CF!AR264))</f>
        <v>960043.62886643352</v>
      </c>
      <c r="AS264" s="1">
        <f>IF(Income_CF!AS266="","",(1+'Cost and Benefit Parameters'!$C$17)*Income_CF!AS266*(Cohort_WP!AS264/Cohort_CF!AS264))</f>
        <v>977147.42123667675</v>
      </c>
      <c r="AT264" s="1">
        <f>IF(Income_CF!AT266="","",(1+'Cost and Benefit Parameters'!$C$17)*Income_CF!AT266*(Cohort_WP!AT264/Cohort_CF!AT264))</f>
        <v>993959.37405388139</v>
      </c>
      <c r="AU264" s="1">
        <f>IF(Income_CF!AU266="","",(1+'Cost and Benefit Parameters'!$C$17)*Income_CF!AU266*(Cohort_WP!AU264/Cohort_CF!AU264))</f>
        <v>1010454.1243879012</v>
      </c>
      <c r="AV264" s="1">
        <f>IF(Income_CF!AV266="","",(1+'Cost and Benefit Parameters'!$C$17)*Income_CF!AV266*(Cohort_WP!AV264/Cohort_CF!AV264))</f>
        <v>1026606.4563128899</v>
      </c>
      <c r="AW264" s="1">
        <f>IF(Income_CF!AW266="","",(1+'Cost and Benefit Parameters'!$C$17)*Income_CF!AW266*(Cohort_WP!AW264/Cohort_CF!AW264))</f>
        <v>1042391.364337771</v>
      </c>
      <c r="AX264" s="1">
        <f>IF(Income_CF!AX266="","",(1+'Cost and Benefit Parameters'!$C$17)*Income_CF!AX266*(Cohort_WP!AX264/Cohort_CF!AX264))</f>
        <v>1057784.1172336913</v>
      </c>
      <c r="AY264" s="1" t="str">
        <f>IF(Income_CF!AY266="","",(1+'Cost and Benefit Parameters'!$C$17)*Income_CF!AY266*(Cohort_WP!AY264/Cohort_CF!AY264))</f>
        <v/>
      </c>
      <c r="AZ264" s="1" t="str">
        <f>IF(Income_CF!AZ266="","",(1+'Cost and Benefit Parameters'!$C$17)*Income_CF!AZ266*(Cohort_WP!AZ264/Cohort_CF!AZ264))</f>
        <v/>
      </c>
      <c r="BA264" s="1" t="str">
        <f>IF(Income_CF!BA266="","",(1+'Cost and Benefit Parameters'!$C$17)*Income_CF!BA266*(Cohort_WP!BA264/Cohort_CF!BA264))</f>
        <v/>
      </c>
      <c r="BB264" s="1" t="str">
        <f>IF(Income_CF!BB266="","",(1+'Cost and Benefit Parameters'!$C$17)*Income_CF!BB266*(Cohort_WP!BB264/Cohort_CF!BB264))</f>
        <v/>
      </c>
      <c r="BC264" s="1" t="str">
        <f>IF(Income_CF!BC266="","",(1+'Cost and Benefit Parameters'!$C$17)*Income_CF!BC266*(Cohort_WP!BC264/Cohort_CF!BC264))</f>
        <v/>
      </c>
      <c r="BD264" s="1" t="str">
        <f>IF(Income_CF!BD266="","",(1+'Cost and Benefit Parameters'!$C$17)*Income_CF!BD266*(Cohort_WP!BD264/Cohort_CF!BD264))</f>
        <v/>
      </c>
      <c r="BE264" s="1" t="str">
        <f>IF(Income_CF!BE266="","",(1+'Cost and Benefit Parameters'!$C$17)*Income_CF!BE266*(Cohort_WP!BE264/Cohort_CF!BE264))</f>
        <v/>
      </c>
      <c r="BF264" s="1" t="str">
        <f>IF(Income_CF!BF266="","",(1+'Cost and Benefit Parameters'!$C$17)*Income_CF!BF266*(Cohort_WP!BF264/Cohort_CF!BF264))</f>
        <v/>
      </c>
      <c r="BG264" s="1" t="str">
        <f>IF(Income_CF!BG266="","",(1+'Cost and Benefit Parameters'!$C$17)*Income_CF!BG266*(Cohort_WP!BG264/Cohort_CF!BG264))</f>
        <v/>
      </c>
      <c r="BH264" s="1" t="str">
        <f>IF(Income_CF!BH266="","",(1+'Cost and Benefit Parameters'!$C$17)*Income_CF!BH266*(Cohort_WP!BH264/Cohort_CF!BH264))</f>
        <v/>
      </c>
      <c r="BI264" s="1" t="str">
        <f>IF(Income_CF!BI266="","",(1+'Cost and Benefit Parameters'!$C$17)*Income_CF!BI266*(Cohort_WP!BI264/Cohort_CF!BI264))</f>
        <v/>
      </c>
      <c r="BJ264" s="1" t="str">
        <f>IF(Income_CF!BJ266="","",(1+'Cost and Benefit Parameters'!$C$17)*Income_CF!BJ266*(Cohort_WP!BJ264/Cohort_CF!BJ264))</f>
        <v/>
      </c>
      <c r="BK264" s="1" t="str">
        <f>IF(Income_CF!BK266="","",(1+'Cost and Benefit Parameters'!$C$17)*Income_CF!BK266*(Cohort_WP!BK264/Cohort_CF!BK264))</f>
        <v/>
      </c>
      <c r="BL264" s="1" t="str">
        <f>IF(Income_CF!BL266="","",(1+'Cost and Benefit Parameters'!$C$17)*Income_CF!BL266*(Cohort_WP!BL264/Cohort_CF!BL264))</f>
        <v/>
      </c>
      <c r="BM264" s="1" t="str">
        <f>IF(Income_CF!BM266="","",(1+'Cost and Benefit Parameters'!$C$17)*Income_CF!BM266*(Cohort_WP!BM264/Cohort_CF!BM264))</f>
        <v/>
      </c>
      <c r="BN264" s="1" t="str">
        <f>IF(Income_CF!BN266="","",(1+'Cost and Benefit Parameters'!$C$17)*Income_CF!BN266*(Cohort_WP!BN264/Cohort_CF!BN264))</f>
        <v/>
      </c>
    </row>
    <row r="265" spans="1:72" x14ac:dyDescent="0.55000000000000004">
      <c r="A265" s="639"/>
      <c r="B265" t="s">
        <v>471</v>
      </c>
      <c r="H265" s="1" t="str">
        <f>IF(Income_CF!H267="","",(1+'Cost and Benefit Parameters'!$C$17)*Income_CF!H267*(Cohort_WP!H265/Cohort_CF!H265))</f>
        <v/>
      </c>
      <c r="I265" s="1" t="str">
        <f>IF(Income_CF!I267="","",(1+'Cost and Benefit Parameters'!$C$17)*Income_CF!I267*(Cohort_WP!I265/Cohort_CF!I265))</f>
        <v/>
      </c>
      <c r="J265" s="1" t="str">
        <f>IF(Income_CF!J267="","",(1+'Cost and Benefit Parameters'!$C$17)*Income_CF!J267*(Cohort_WP!J265/Cohort_CF!J265))</f>
        <v/>
      </c>
      <c r="K265" s="1" t="str">
        <f>IF(Income_CF!K267="","",(1+'Cost and Benefit Parameters'!$C$17)*Income_CF!K267*(Cohort_WP!K265/Cohort_CF!K265))</f>
        <v/>
      </c>
      <c r="L265" s="1">
        <f>IF(Income_CF!L267="","",(1+'Cost and Benefit Parameters'!$C$17)*Income_CF!L267*(Cohort_WP!L265/Cohort_CF!L265))</f>
        <v>390995.89391562424</v>
      </c>
      <c r="M265" s="1">
        <f>IF(Income_CF!M267="","",(1+'Cost and Benefit Parameters'!$C$17)*Income_CF!M267*(Cohort_WP!M265/Cohort_CF!M265))</f>
        <v>406163.52956119628</v>
      </c>
      <c r="N265" s="1">
        <f>IF(Income_CF!N267="","",(1+'Cost and Benefit Parameters'!$C$17)*Income_CF!N267*(Cohort_WP!N265/Cohort_CF!N265))</f>
        <v>421666.47709601646</v>
      </c>
      <c r="O265" s="1">
        <f>IF(Income_CF!O267="","",(1+'Cost and Benefit Parameters'!$C$17)*Income_CF!O267*(Cohort_WP!O265/Cohort_CF!O265))</f>
        <v>437498.58222344419</v>
      </c>
      <c r="P265" s="1">
        <f>IF(Income_CF!P267="","",(1+'Cost and Benefit Parameters'!$C$17)*Income_CF!P267*(Cohort_WP!P265/Cohort_CF!P265))</f>
        <v>456428.59408820275</v>
      </c>
      <c r="Q265" s="1">
        <f>IF(Income_CF!Q267="","",(1+'Cost and Benefit Parameters'!$C$17)*Income_CF!Q267*(Cohort_WP!Q265/Cohort_CF!Q265))</f>
        <v>472714.24353733886</v>
      </c>
      <c r="R265" s="1">
        <f>IF(Income_CF!R267="","",(1+'Cost and Benefit Parameters'!$C$17)*Income_CF!R267*(Cohort_WP!R265/Cohort_CF!R265))</f>
        <v>489287.31437195907</v>
      </c>
      <c r="S265" s="1">
        <f>IF(Income_CF!S267="","",(1+'Cost and Benefit Parameters'!$C$17)*Income_CF!S267*(Cohort_WP!S265/Cohort_CF!S265))</f>
        <v>506137.6531688504</v>
      </c>
      <c r="T265" s="1">
        <f>IF(Income_CF!T267="","",(1+'Cost and Benefit Parameters'!$C$17)*Income_CF!T267*(Cohort_WP!T265/Cohort_CF!T265))</f>
        <v>523254.2462129051</v>
      </c>
      <c r="U265" s="1">
        <f>IF(Income_CF!U267="","",(1+'Cost and Benefit Parameters'!$C$17)*Income_CF!U267*(Cohort_WP!U265/Cohort_CF!U265))</f>
        <v>540625.21674926369</v>
      </c>
      <c r="V265" s="1">
        <f>IF(Income_CF!V267="","",(1+'Cost and Benefit Parameters'!$C$17)*Income_CF!V267*(Cohort_WP!V265/Cohort_CF!V265))</f>
        <v>558237.82477330824</v>
      </c>
      <c r="W265" s="1">
        <f>IF(Income_CF!W267="","",(1+'Cost and Benefit Parameters'!$C$17)*Income_CF!W267*(Cohort_WP!W265/Cohort_CF!W265))</f>
        <v>576078.46944505733</v>
      </c>
      <c r="X265" s="1">
        <f>IF(Income_CF!X267="","",(1+'Cost and Benefit Parameters'!$C$17)*Income_CF!X267*(Cohort_WP!X265/Cohort_CF!X265))</f>
        <v>594132.69420623081</v>
      </c>
      <c r="Y265" s="1">
        <f>IF(Income_CF!Y267="","",(1+'Cost and Benefit Parameters'!$C$17)*Income_CF!Y267*(Cohort_WP!Y265/Cohort_CF!Y265))</f>
        <v>612385.19466931664</v>
      </c>
      <c r="Z265" s="1">
        <f>IF(Income_CF!Z267="","",(1+'Cost and Benefit Parameters'!$C$17)*Income_CF!Z267*(Cohort_WP!Z265/Cohort_CF!Z265))</f>
        <v>630819.82933833462</v>
      </c>
      <c r="AA265" s="1">
        <f>IF(Income_CF!AA267="","",(1+'Cost and Benefit Parameters'!$C$17)*Income_CF!AA267*(Cohort_WP!AA265/Cohort_CF!AA265))</f>
        <v>649419.6332108943</v>
      </c>
      <c r="AB265" s="1">
        <f>IF(Income_CF!AB267="","",(1+'Cost and Benefit Parameters'!$C$17)*Income_CF!AB267*(Cohort_WP!AB265/Cohort_CF!AB265))</f>
        <v>668166.83430029312</v>
      </c>
      <c r="AC265" s="1">
        <f>IF(Income_CF!AC267="","",(1+'Cost and Benefit Parameters'!$C$17)*Income_CF!AC267*(Cohort_WP!AC265/Cohort_CF!AC265))</f>
        <v>687042.87310525891</v>
      </c>
      <c r="AD265" s="1">
        <f>IF(Income_CF!AD267="","",(1+'Cost and Benefit Parameters'!$C$17)*Income_CF!AD267*(Cohort_WP!AD265/Cohort_CF!AD265))</f>
        <v>706028.42504310166</v>
      </c>
      <c r="AE265" s="1">
        <f>IF(Income_CF!AE267="","",(1+'Cost and Benefit Parameters'!$C$17)*Income_CF!AE267*(Cohort_WP!AE265/Cohort_CF!AE265))</f>
        <v>725103.42584996228</v>
      </c>
      <c r="AF265" s="1">
        <f>IF(Income_CF!AF267="","",(1+'Cost and Benefit Parameters'!$C$17)*Income_CF!AF267*(Cohort_WP!AF265/Cohort_CF!AF265))</f>
        <v>744247.09993926249</v>
      </c>
      <c r="AG265" s="1">
        <f>IF(Income_CF!AG267="","",(1+'Cost and Benefit Parameters'!$C$17)*Income_CF!AG267*(Cohort_WP!AG265/Cohort_CF!AG265))</f>
        <v>763437.99169668311</v>
      </c>
      <c r="AH265" s="1">
        <f>IF(Income_CF!AH267="","",(1+'Cost and Benefit Parameters'!$C$17)*Income_CF!AH267*(Cohort_WP!AH265/Cohort_CF!AH265))</f>
        <v>782653.99967683549</v>
      </c>
      <c r="AI265" s="1">
        <f>IF(Income_CF!AI267="","",(1+'Cost and Benefit Parameters'!$C$17)*Income_CF!AI267*(Cohort_WP!AI265/Cohort_CF!AI265))</f>
        <v>801872.41365360736</v>
      </c>
      <c r="AJ265" s="1">
        <f>IF(Income_CF!AJ267="","",(1+'Cost and Benefit Parameters'!$C$17)*Income_CF!AJ267*(Cohort_WP!AJ265/Cohort_CF!AJ265))</f>
        <v>821069.95446273743</v>
      </c>
      <c r="AK265" s="1">
        <f>IF(Income_CF!AK267="","",(1+'Cost and Benefit Parameters'!$C$17)*Income_CF!AK267*(Cohort_WP!AK265/Cohort_CF!AK265))</f>
        <v>840222.81656169449</v>
      </c>
      <c r="AL265" s="1">
        <f>IF(Income_CF!AL267="","",(1+'Cost and Benefit Parameters'!$C$17)*Income_CF!AL267*(Cohort_WP!AL265/Cohort_CF!AL265))</f>
        <v>859306.71321865125</v>
      </c>
      <c r="AM265" s="1">
        <f>IF(Income_CF!AM267="","",(1+'Cost and Benefit Parameters'!$C$17)*Income_CF!AM267*(Cohort_WP!AM265/Cohort_CF!AM265))</f>
        <v>878296.92422889639</v>
      </c>
      <c r="AN265" s="1">
        <f>IF(Income_CF!AN267="","",(1+'Cost and Benefit Parameters'!$C$17)*Income_CF!AN267*(Cohort_WP!AN265/Cohort_CF!AN265))</f>
        <v>897168.34604401654</v>
      </c>
      <c r="AO265" s="1">
        <f>IF(Income_CF!AO267="","",(1+'Cost and Benefit Parameters'!$C$17)*Income_CF!AO267*(Cohort_WP!AO265/Cohort_CF!AO265))</f>
        <v>915895.54418619187</v>
      </c>
      <c r="AP265" s="1">
        <f>IF(Income_CF!AP267="","",(1+'Cost and Benefit Parameters'!$C$17)*Income_CF!AP267*(Cohort_WP!AP265/Cohort_CF!AP265))</f>
        <v>934452.80780750629</v>
      </c>
      <c r="AQ265" s="1">
        <f>IF(Income_CF!AQ267="","",(1+'Cost and Benefit Parameters'!$C$17)*Income_CF!AQ267*(Cohort_WP!AQ265/Cohort_CF!AQ265))</f>
        <v>952814.20624189754</v>
      </c>
      <c r="AR265" s="1">
        <f>IF(Income_CF!AR267="","",(1+'Cost and Benefit Parameters'!$C$17)*Income_CF!AR267*(Cohort_WP!AR265/Cohort_CF!AR265))</f>
        <v>970953.64738581562</v>
      </c>
      <c r="AS265" s="1">
        <f>IF(Income_CF!AS267="","",(1+'Cost and Benefit Parameters'!$C$17)*Income_CF!AS267*(Cohort_WP!AS265/Cohort_CF!AS265))</f>
        <v>988844.93773242668</v>
      </c>
      <c r="AT265" s="1">
        <f>IF(Income_CF!AT267="","",(1+'Cost and Benefit Parameters'!$C$17)*Income_CF!AT267*(Cohort_WP!AT265/Cohort_CF!AT265))</f>
        <v>1006461.8438737768</v>
      </c>
      <c r="AU265" s="1">
        <f>IF(Income_CF!AU267="","",(1+'Cost and Benefit Parameters'!$C$17)*Income_CF!AU267*(Cohort_WP!AU265/Cohort_CF!AU265))</f>
        <v>1023778.1552754979</v>
      </c>
      <c r="AV265" s="1">
        <f>IF(Income_CF!AV267="","",(1+'Cost and Benefit Parameters'!$C$17)*Income_CF!AV267*(Cohort_WP!AV265/Cohort_CF!AV265))</f>
        <v>1040767.7481195383</v>
      </c>
      <c r="AW265" s="1">
        <f>IF(Income_CF!AW267="","",(1+'Cost and Benefit Parameters'!$C$17)*Income_CF!AW267*(Cohort_WP!AW265/Cohort_CF!AW265))</f>
        <v>1057404.6500022768</v>
      </c>
      <c r="AX265" s="1">
        <f>IF(Income_CF!AX267="","",(1+'Cost and Benefit Parameters'!$C$17)*Income_CF!AX267*(Cohort_WP!AX265/Cohort_CF!AX265))</f>
        <v>1073663.105267904</v>
      </c>
      <c r="AY265" s="1">
        <f>IF(Income_CF!AY267="","",(1+'Cost and Benefit Parameters'!$C$17)*Income_CF!AY267*(Cohort_WP!AY265/Cohort_CF!AY265))</f>
        <v>1089517.640750702</v>
      </c>
      <c r="AZ265" s="1" t="str">
        <f>IF(Income_CF!AZ267="","",(1+'Cost and Benefit Parameters'!$C$17)*Income_CF!AZ267*(Cohort_WP!AZ265/Cohort_CF!AZ265))</f>
        <v/>
      </c>
      <c r="BA265" s="1" t="str">
        <f>IF(Income_CF!BA267="","",(1+'Cost and Benefit Parameters'!$C$17)*Income_CF!BA267*(Cohort_WP!BA265/Cohort_CF!BA265))</f>
        <v/>
      </c>
      <c r="BB265" s="1" t="str">
        <f>IF(Income_CF!BB267="","",(1+'Cost and Benefit Parameters'!$C$17)*Income_CF!BB267*(Cohort_WP!BB265/Cohort_CF!BB265))</f>
        <v/>
      </c>
      <c r="BC265" s="1" t="str">
        <f>IF(Income_CF!BC267="","",(1+'Cost and Benefit Parameters'!$C$17)*Income_CF!BC267*(Cohort_WP!BC265/Cohort_CF!BC265))</f>
        <v/>
      </c>
      <c r="BD265" s="1" t="str">
        <f>IF(Income_CF!BD267="","",(1+'Cost and Benefit Parameters'!$C$17)*Income_CF!BD267*(Cohort_WP!BD265/Cohort_CF!BD265))</f>
        <v/>
      </c>
      <c r="BE265" s="1" t="str">
        <f>IF(Income_CF!BE267="","",(1+'Cost and Benefit Parameters'!$C$17)*Income_CF!BE267*(Cohort_WP!BE265/Cohort_CF!BE265))</f>
        <v/>
      </c>
      <c r="BF265" s="1" t="str">
        <f>IF(Income_CF!BF267="","",(1+'Cost and Benefit Parameters'!$C$17)*Income_CF!BF267*(Cohort_WP!BF265/Cohort_CF!BF265))</f>
        <v/>
      </c>
      <c r="BG265" s="1" t="str">
        <f>IF(Income_CF!BG267="","",(1+'Cost and Benefit Parameters'!$C$17)*Income_CF!BG267*(Cohort_WP!BG265/Cohort_CF!BG265))</f>
        <v/>
      </c>
      <c r="BH265" s="1" t="str">
        <f>IF(Income_CF!BH267="","",(1+'Cost and Benefit Parameters'!$C$17)*Income_CF!BH267*(Cohort_WP!BH265/Cohort_CF!BH265))</f>
        <v/>
      </c>
      <c r="BI265" s="1" t="str">
        <f>IF(Income_CF!BI267="","",(1+'Cost and Benefit Parameters'!$C$17)*Income_CF!BI267*(Cohort_WP!BI265/Cohort_CF!BI265))</f>
        <v/>
      </c>
      <c r="BJ265" s="1" t="str">
        <f>IF(Income_CF!BJ267="","",(1+'Cost and Benefit Parameters'!$C$17)*Income_CF!BJ267*(Cohort_WP!BJ265/Cohort_CF!BJ265))</f>
        <v/>
      </c>
      <c r="BK265" s="1" t="str">
        <f>IF(Income_CF!BK267="","",(1+'Cost and Benefit Parameters'!$C$17)*Income_CF!BK267*(Cohort_WP!BK265/Cohort_CF!BK265))</f>
        <v/>
      </c>
      <c r="BL265" s="1" t="str">
        <f>IF(Income_CF!BL267="","",(1+'Cost and Benefit Parameters'!$C$17)*Income_CF!BL267*(Cohort_WP!BL265/Cohort_CF!BL265))</f>
        <v/>
      </c>
      <c r="BM265" s="1" t="str">
        <f>IF(Income_CF!BM267="","",(1+'Cost and Benefit Parameters'!$C$17)*Income_CF!BM267*(Cohort_WP!BM265/Cohort_CF!BM265))</f>
        <v/>
      </c>
      <c r="BN265" s="1" t="str">
        <f>IF(Income_CF!BN267="","",(1+'Cost and Benefit Parameters'!$C$17)*Income_CF!BN267*(Cohort_WP!BN265/Cohort_CF!BN265))</f>
        <v/>
      </c>
    </row>
    <row r="266" spans="1:72" x14ac:dyDescent="0.55000000000000004">
      <c r="A266" s="639"/>
      <c r="B266" t="s">
        <v>472</v>
      </c>
      <c r="H266" s="1" t="str">
        <f>IF(Income_CF!H268="","",(1+'Cost and Benefit Parameters'!$C$17)*Income_CF!H268*(Cohort_WP!H266/Cohort_CF!H266))</f>
        <v/>
      </c>
      <c r="I266" s="1" t="str">
        <f>IF(Income_CF!I268="","",(1+'Cost and Benefit Parameters'!$C$17)*Income_CF!I268*(Cohort_WP!I266/Cohort_CF!I266))</f>
        <v/>
      </c>
      <c r="J266" s="1" t="str">
        <f>IF(Income_CF!J268="","",(1+'Cost and Benefit Parameters'!$C$17)*Income_CF!J268*(Cohort_WP!J266/Cohort_CF!J266))</f>
        <v/>
      </c>
      <c r="K266" s="1" t="str">
        <f>IF(Income_CF!K268="","",(1+'Cost and Benefit Parameters'!$C$17)*Income_CF!K268*(Cohort_WP!K266/Cohort_CF!K266))</f>
        <v/>
      </c>
      <c r="L266" s="1" t="str">
        <f>IF(Income_CF!L268="","",(1+'Cost and Benefit Parameters'!$C$17)*Income_CF!L268*(Cohort_WP!L266/Cohort_CF!L266))</f>
        <v/>
      </c>
      <c r="M266" s="1">
        <f>IF(Income_CF!M268="","",(1+'Cost and Benefit Parameters'!$C$17)*Income_CF!M268*(Cohort_WP!M266/Cohort_CF!M266))</f>
        <v>402725.77073309303</v>
      </c>
      <c r="N266" s="1">
        <f>IF(Income_CF!N268="","",(1+'Cost and Benefit Parameters'!$C$17)*Income_CF!N268*(Cohort_WP!N266/Cohort_CF!N266))</f>
        <v>418348.43544803216</v>
      </c>
      <c r="O266" s="1">
        <f>IF(Income_CF!O268="","",(1+'Cost and Benefit Parameters'!$C$17)*Income_CF!O268*(Cohort_WP!O266/Cohort_CF!O266))</f>
        <v>434316.4714088969</v>
      </c>
      <c r="P266" s="1">
        <f>IF(Income_CF!P268="","",(1+'Cost and Benefit Parameters'!$C$17)*Income_CF!P268*(Cohort_WP!P266/Cohort_CF!P266))</f>
        <v>450623.5396901475</v>
      </c>
      <c r="Q266" s="1">
        <f>IF(Income_CF!Q268="","",(1+'Cost and Benefit Parameters'!$C$17)*Income_CF!Q268*(Cohort_WP!Q266/Cohort_CF!Q266))</f>
        <v>470121.4519108489</v>
      </c>
      <c r="R266" s="1">
        <f>IF(Income_CF!R268="","",(1+'Cost and Benefit Parameters'!$C$17)*Income_CF!R268*(Cohort_WP!R266/Cohort_CF!R266))</f>
        <v>486895.67084345897</v>
      </c>
      <c r="S266" s="1">
        <f>IF(Income_CF!S268="","",(1+'Cost and Benefit Parameters'!$C$17)*Income_CF!S268*(Cohort_WP!S266/Cohort_CF!S266))</f>
        <v>503965.93380311778</v>
      </c>
      <c r="T266" s="1">
        <f>IF(Income_CF!T268="","",(1+'Cost and Benefit Parameters'!$C$17)*Income_CF!T268*(Cohort_WP!T266/Cohort_CF!T266))</f>
        <v>521321.78276391607</v>
      </c>
      <c r="U266" s="1">
        <f>IF(Income_CF!U268="","",(1+'Cost and Benefit Parameters'!$C$17)*Income_CF!U268*(Cohort_WP!U266/Cohort_CF!U266))</f>
        <v>538951.87359929224</v>
      </c>
      <c r="V266" s="1">
        <f>IF(Income_CF!V268="","",(1+'Cost and Benefit Parameters'!$C$17)*Income_CF!V268*(Cohort_WP!V266/Cohort_CF!V266))</f>
        <v>556843.97325174161</v>
      </c>
      <c r="W266" s="1">
        <f>IF(Income_CF!W268="","",(1+'Cost and Benefit Parameters'!$C$17)*Income_CF!W268*(Cohort_WP!W266/Cohort_CF!W266))</f>
        <v>574984.95951650746</v>
      </c>
      <c r="X266" s="1">
        <f>IF(Income_CF!X268="","",(1+'Cost and Benefit Parameters'!$C$17)*Income_CF!X268*(Cohort_WP!X266/Cohort_CF!X266))</f>
        <v>593360.823528409</v>
      </c>
      <c r="Y266" s="1">
        <f>IF(Income_CF!Y268="","",(1+'Cost and Benefit Parameters'!$C$17)*Income_CF!Y268*(Cohort_WP!Y266/Cohort_CF!Y266))</f>
        <v>611956.67503241764</v>
      </c>
      <c r="Z266" s="1">
        <f>IF(Income_CF!Z268="","",(1+'Cost and Benefit Parameters'!$C$17)*Income_CF!Z268*(Cohort_WP!Z266/Cohort_CF!Z266))</f>
        <v>630756.75050939596</v>
      </c>
      <c r="AA266" s="1">
        <f>IF(Income_CF!AA268="","",(1+'Cost and Benefit Parameters'!$C$17)*Income_CF!AA268*(Cohort_WP!AA266/Cohort_CF!AA266))</f>
        <v>649744.42421848443</v>
      </c>
      <c r="AB266" s="1">
        <f>IF(Income_CF!AB268="","",(1+'Cost and Benefit Parameters'!$C$17)*Income_CF!AB268*(Cohort_WP!AB266/Cohort_CF!AB266))</f>
        <v>668902.2222072212</v>
      </c>
      <c r="AC266" s="1">
        <f>IF(Income_CF!AC268="","",(1+'Cost and Benefit Parameters'!$C$17)*Income_CF!AC268*(Cohort_WP!AC266/Cohort_CF!AC266))</f>
        <v>688211.83932930196</v>
      </c>
      <c r="AD266" s="1">
        <f>IF(Income_CF!AD268="","",(1+'Cost and Benefit Parameters'!$C$17)*Income_CF!AD268*(Cohort_WP!AD266/Cohort_CF!AD266))</f>
        <v>707654.15929841646</v>
      </c>
      <c r="AE266" s="1">
        <f>IF(Income_CF!AE268="","",(1+'Cost and Benefit Parameters'!$C$17)*Income_CF!AE268*(Cohort_WP!AE266/Cohort_CF!AE266))</f>
        <v>727209.27779439464</v>
      </c>
      <c r="AF266" s="1">
        <f>IF(Income_CF!AF268="","",(1+'Cost and Benefit Parameters'!$C$17)*Income_CF!AF268*(Cohort_WP!AF266/Cohort_CF!AF266))</f>
        <v>746856.52862546127</v>
      </c>
      <c r="AG266" s="1">
        <f>IF(Income_CF!AG268="","",(1+'Cost and Benefit Parameters'!$C$17)*Income_CF!AG268*(Cohort_WP!AG266/Cohort_CF!AG266))</f>
        <v>766574.5129374403</v>
      </c>
      <c r="AH266" s="1">
        <f>IF(Income_CF!AH268="","",(1+'Cost and Benefit Parameters'!$C$17)*Income_CF!AH268*(Cohort_WP!AH266/Cohort_CF!AH266))</f>
        <v>786341.13144758367</v>
      </c>
      <c r="AI266" s="1">
        <f>IF(Income_CF!AI268="","",(1+'Cost and Benefit Parameters'!$C$17)*Income_CF!AI268*(Cohort_WP!AI266/Cohort_CF!AI266))</f>
        <v>806133.61966714042</v>
      </c>
      <c r="AJ266" s="1">
        <f>IF(Income_CF!AJ268="","",(1+'Cost and Benefit Parameters'!$C$17)*Income_CF!AJ268*(Cohort_WP!AJ266/Cohort_CF!AJ266))</f>
        <v>825928.58606321551</v>
      </c>
      <c r="AK266" s="1">
        <f>IF(Income_CF!AK268="","",(1+'Cost and Benefit Parameters'!$C$17)*Income_CF!AK268*(Cohort_WP!AK266/Cohort_CF!AK266))</f>
        <v>845702.05309661967</v>
      </c>
      <c r="AL266" s="1">
        <f>IF(Income_CF!AL268="","",(1+'Cost and Benefit Parameters'!$C$17)*Income_CF!AL268*(Cohort_WP!AL266/Cohort_CF!AL266))</f>
        <v>865429.5010585452</v>
      </c>
      <c r="AM266" s="1">
        <f>IF(Income_CF!AM268="","",(1+'Cost and Benefit Parameters'!$C$17)*Income_CF!AM268*(Cohort_WP!AM266/Cohort_CF!AM266))</f>
        <v>885085.91461521073</v>
      </c>
      <c r="AN266" s="1">
        <f>IF(Income_CF!AN268="","",(1+'Cost and Benefit Parameters'!$C$17)*Income_CF!AN268*(Cohort_WP!AN266/Cohort_CF!AN266))</f>
        <v>904645.83195576305</v>
      </c>
      <c r="AO266" s="1">
        <f>IF(Income_CF!AO268="","",(1+'Cost and Benefit Parameters'!$C$17)*Income_CF!AO268*(Cohort_WP!AO266/Cohort_CF!AO266))</f>
        <v>924083.39642533718</v>
      </c>
      <c r="AP266" s="1">
        <f>IF(Income_CF!AP268="","",(1+'Cost and Benefit Parameters'!$C$17)*Income_CF!AP268*(Cohort_WP!AP266/Cohort_CF!AP266))</f>
        <v>943372.4105117775</v>
      </c>
      <c r="AQ266" s="1">
        <f>IF(Income_CF!AQ268="","",(1+'Cost and Benefit Parameters'!$C$17)*Income_CF!AQ268*(Cohort_WP!AQ266/Cohort_CF!AQ266))</f>
        <v>962486.39204173139</v>
      </c>
      <c r="AR266" s="1">
        <f>IF(Income_CF!AR268="","",(1+'Cost and Benefit Parameters'!$C$17)*Income_CF!AR268*(Cohort_WP!AR266/Cohort_CF!AR266))</f>
        <v>981398.63242915436</v>
      </c>
      <c r="AS266" s="1">
        <f>IF(Income_CF!AS268="","",(1+'Cost and Benefit Parameters'!$C$17)*Income_CF!AS268*(Cohort_WP!AS266/Cohort_CF!AS266))</f>
        <v>1000082.2568073903</v>
      </c>
      <c r="AT266" s="1">
        <f>IF(Income_CF!AT268="","",(1+'Cost and Benefit Parameters'!$C$17)*Income_CF!AT268*(Cohort_WP!AT266/Cohort_CF!AT266))</f>
        <v>1018510.2858643993</v>
      </c>
      <c r="AU266" s="1">
        <f>IF(Income_CF!AU268="","",(1+'Cost and Benefit Parameters'!$C$17)*Income_CF!AU268*(Cohort_WP!AU266/Cohort_CF!AU266))</f>
        <v>1036655.6991899903</v>
      </c>
      <c r="AV266" s="1">
        <f>IF(Income_CF!AV268="","",(1+'Cost and Benefit Parameters'!$C$17)*Income_CF!AV268*(Cohort_WP!AV266/Cohort_CF!AV266))</f>
        <v>1054491.4999337629</v>
      </c>
      <c r="AW266" s="1">
        <f>IF(Income_CF!AW268="","",(1+'Cost and Benefit Parameters'!$C$17)*Income_CF!AW268*(Cohort_WP!AW266/Cohort_CF!AW266))</f>
        <v>1071990.7805631245</v>
      </c>
      <c r="AX266" s="1">
        <f>IF(Income_CF!AX268="","",(1+'Cost and Benefit Parameters'!$C$17)*Income_CF!AX268*(Cohort_WP!AX266/Cohort_CF!AX266))</f>
        <v>1089126.789502345</v>
      </c>
      <c r="AY266" s="1">
        <f>IF(Income_CF!AY268="","",(1+'Cost and Benefit Parameters'!$C$17)*Income_CF!AY268*(Cohort_WP!AY266/Cohort_CF!AY266))</f>
        <v>1105872.998425941</v>
      </c>
      <c r="AZ266" s="1">
        <f>IF(Income_CF!AZ268="","",(1+'Cost and Benefit Parameters'!$C$17)*Income_CF!AZ268*(Cohort_WP!AZ266/Cohort_CF!AZ266))</f>
        <v>1122203.169973223</v>
      </c>
      <c r="BA266" s="1" t="str">
        <f>IF(Income_CF!BA268="","",(1+'Cost and Benefit Parameters'!$C$17)*Income_CF!BA268*(Cohort_WP!BA266/Cohort_CF!BA266))</f>
        <v/>
      </c>
      <c r="BB266" s="1" t="str">
        <f>IF(Income_CF!BB268="","",(1+'Cost and Benefit Parameters'!$C$17)*Income_CF!BB268*(Cohort_WP!BB266/Cohort_CF!BB266))</f>
        <v/>
      </c>
      <c r="BC266" s="1" t="str">
        <f>IF(Income_CF!BC268="","",(1+'Cost and Benefit Parameters'!$C$17)*Income_CF!BC268*(Cohort_WP!BC266/Cohort_CF!BC266))</f>
        <v/>
      </c>
      <c r="BD266" s="1" t="str">
        <f>IF(Income_CF!BD268="","",(1+'Cost and Benefit Parameters'!$C$17)*Income_CF!BD268*(Cohort_WP!BD266/Cohort_CF!BD266))</f>
        <v/>
      </c>
      <c r="BE266" s="1" t="str">
        <f>IF(Income_CF!BE268="","",(1+'Cost and Benefit Parameters'!$C$17)*Income_CF!BE268*(Cohort_WP!BE266/Cohort_CF!BE266))</f>
        <v/>
      </c>
      <c r="BF266" s="1" t="str">
        <f>IF(Income_CF!BF268="","",(1+'Cost and Benefit Parameters'!$C$17)*Income_CF!BF268*(Cohort_WP!BF266/Cohort_CF!BF266))</f>
        <v/>
      </c>
      <c r="BG266" s="1" t="str">
        <f>IF(Income_CF!BG268="","",(1+'Cost and Benefit Parameters'!$C$17)*Income_CF!BG268*(Cohort_WP!BG266/Cohort_CF!BG266))</f>
        <v/>
      </c>
      <c r="BH266" s="1" t="str">
        <f>IF(Income_CF!BH268="","",(1+'Cost and Benefit Parameters'!$C$17)*Income_CF!BH268*(Cohort_WP!BH266/Cohort_CF!BH266))</f>
        <v/>
      </c>
      <c r="BI266" s="1" t="str">
        <f>IF(Income_CF!BI268="","",(1+'Cost and Benefit Parameters'!$C$17)*Income_CF!BI268*(Cohort_WP!BI266/Cohort_CF!BI266))</f>
        <v/>
      </c>
      <c r="BJ266" s="1" t="str">
        <f>IF(Income_CF!BJ268="","",(1+'Cost and Benefit Parameters'!$C$17)*Income_CF!BJ268*(Cohort_WP!BJ266/Cohort_CF!BJ266))</f>
        <v/>
      </c>
      <c r="BK266" s="1" t="str">
        <f>IF(Income_CF!BK268="","",(1+'Cost and Benefit Parameters'!$C$17)*Income_CF!BK268*(Cohort_WP!BK266/Cohort_CF!BK266))</f>
        <v/>
      </c>
      <c r="BL266" s="1" t="str">
        <f>IF(Income_CF!BL268="","",(1+'Cost and Benefit Parameters'!$C$17)*Income_CF!BL268*(Cohort_WP!BL266/Cohort_CF!BL266))</f>
        <v/>
      </c>
      <c r="BM266" s="1" t="str">
        <f>IF(Income_CF!BM268="","",(1+'Cost and Benefit Parameters'!$C$17)*Income_CF!BM268*(Cohort_WP!BM266/Cohort_CF!BM266))</f>
        <v/>
      </c>
      <c r="BN266" s="1" t="str">
        <f>IF(Income_CF!BN268="","",(1+'Cost and Benefit Parameters'!$C$17)*Income_CF!BN268*(Cohort_WP!BN266/Cohort_CF!BN266))</f>
        <v/>
      </c>
    </row>
    <row r="267" spans="1:72" x14ac:dyDescent="0.55000000000000004">
      <c r="A267" s="639"/>
      <c r="B267" t="s">
        <v>473</v>
      </c>
      <c r="H267" s="1" t="str">
        <f>IF(Income_CF!H269="","",(1+'Cost and Benefit Parameters'!$C$17)*Income_CF!H269*(Cohort_WP!H267/Cohort_CF!H267))</f>
        <v/>
      </c>
      <c r="I267" s="1" t="str">
        <f>IF(Income_CF!I269="","",(1+'Cost and Benefit Parameters'!$C$17)*Income_CF!I269*(Cohort_WP!I267/Cohort_CF!I267))</f>
        <v/>
      </c>
      <c r="J267" s="1" t="str">
        <f>IF(Income_CF!J269="","",(1+'Cost and Benefit Parameters'!$C$17)*Income_CF!J269*(Cohort_WP!J267/Cohort_CF!J267))</f>
        <v/>
      </c>
      <c r="K267" s="1" t="str">
        <f>IF(Income_CF!K269="","",(1+'Cost and Benefit Parameters'!$C$17)*Income_CF!K269*(Cohort_WP!K267/Cohort_CF!K267))</f>
        <v/>
      </c>
      <c r="L267" s="1" t="str">
        <f>IF(Income_CF!L269="","",(1+'Cost and Benefit Parameters'!$C$17)*Income_CF!L269*(Cohort_WP!L267/Cohort_CF!L267))</f>
        <v/>
      </c>
      <c r="M267" s="1" t="str">
        <f>IF(Income_CF!M269="","",(1+'Cost and Benefit Parameters'!$C$17)*Income_CF!M269*(Cohort_WP!M267/Cohort_CF!M267))</f>
        <v/>
      </c>
      <c r="N267" s="1">
        <f>IF(Income_CF!N269="","",(1+'Cost and Benefit Parameters'!$C$17)*Income_CF!N269*(Cohort_WP!N267/Cohort_CF!N267))</f>
        <v>414807.54385508574</v>
      </c>
      <c r="O267" s="1">
        <f>IF(Income_CF!O269="","",(1+'Cost and Benefit Parameters'!$C$17)*Income_CF!O269*(Cohort_WP!O267/Cohort_CF!O267))</f>
        <v>430898.88851147314</v>
      </c>
      <c r="P267" s="1">
        <f>IF(Income_CF!P269="","",(1+'Cost and Benefit Parameters'!$C$17)*Income_CF!P269*(Cohort_WP!P267/Cohort_CF!P267))</f>
        <v>447345.96555116388</v>
      </c>
      <c r="Q267" s="1">
        <f>IF(Income_CF!Q269="","",(1+'Cost and Benefit Parameters'!$C$17)*Income_CF!Q269*(Cohort_WP!Q267/Cohort_CF!Q267))</f>
        <v>464142.24588085193</v>
      </c>
      <c r="R267" s="1">
        <f>IF(Income_CF!R269="","",(1+'Cost and Benefit Parameters'!$C$17)*Income_CF!R269*(Cohort_WP!R267/Cohort_CF!R267))</f>
        <v>484225.09546817432</v>
      </c>
      <c r="S267" s="1">
        <f>IF(Income_CF!S269="","",(1+'Cost and Benefit Parameters'!$C$17)*Income_CF!S269*(Cohort_WP!S267/Cohort_CF!S267))</f>
        <v>501502.54096876271</v>
      </c>
      <c r="T267" s="1">
        <f>IF(Income_CF!T269="","",(1+'Cost and Benefit Parameters'!$C$17)*Income_CF!T269*(Cohort_WP!T267/Cohort_CF!T267))</f>
        <v>519084.91181721142</v>
      </c>
      <c r="U267" s="1">
        <f>IF(Income_CF!U269="","",(1+'Cost and Benefit Parameters'!$C$17)*Income_CF!U269*(Cohort_WP!U267/Cohort_CF!U267))</f>
        <v>536961.43624683353</v>
      </c>
      <c r="V267" s="1">
        <f>IF(Income_CF!V269="","",(1+'Cost and Benefit Parameters'!$C$17)*Income_CF!V269*(Cohort_WP!V267/Cohort_CF!V267))</f>
        <v>555120.42980727088</v>
      </c>
      <c r="W267" s="1">
        <f>IF(Income_CF!W269="","",(1+'Cost and Benefit Parameters'!$C$17)*Income_CF!W269*(Cohort_WP!W267/Cohort_CF!W267))</f>
        <v>573549.29244929377</v>
      </c>
      <c r="X267" s="1">
        <f>IF(Income_CF!X269="","",(1+'Cost and Benefit Parameters'!$C$17)*Income_CF!X269*(Cohort_WP!X267/Cohort_CF!X267))</f>
        <v>592234.50830200268</v>
      </c>
      <c r="Y267" s="1">
        <f>IF(Income_CF!Y269="","",(1+'Cost and Benefit Parameters'!$C$17)*Income_CF!Y269*(Cohort_WP!Y267/Cohort_CF!Y267))</f>
        <v>611161.64823426132</v>
      </c>
      <c r="Z267" s="1">
        <f>IF(Income_CF!Z269="","",(1+'Cost and Benefit Parameters'!$C$17)*Income_CF!Z269*(Cohort_WP!Z267/Cohort_CF!Z267))</f>
        <v>630315.37528339017</v>
      </c>
      <c r="AA267" s="1">
        <f>IF(Income_CF!AA269="","",(1+'Cost and Benefit Parameters'!$C$17)*Income_CF!AA269*(Cohort_WP!AA267/Cohort_CF!AA267))</f>
        <v>649679.45302467793</v>
      </c>
      <c r="AB267" s="1">
        <f>IF(Income_CF!AB269="","",(1+'Cost and Benefit Parameters'!$C$17)*Income_CF!AB269*(Cohort_WP!AB267/Cohort_CF!AB267))</f>
        <v>669236.75694503903</v>
      </c>
      <c r="AC267" s="1">
        <f>IF(Income_CF!AC269="","",(1+'Cost and Benefit Parameters'!$C$17)*Income_CF!AC269*(Cohort_WP!AC267/Cohort_CF!AC267))</f>
        <v>688969.28887343802</v>
      </c>
      <c r="AD267" s="1">
        <f>IF(Income_CF!AD269="","",(1+'Cost and Benefit Parameters'!$C$17)*Income_CF!AD269*(Cohort_WP!AD267/Cohort_CF!AD267))</f>
        <v>708858.19450918096</v>
      </c>
      <c r="AE267" s="1">
        <f>IF(Income_CF!AE269="","",(1+'Cost and Benefit Parameters'!$C$17)*Income_CF!AE269*(Cohort_WP!AE267/Cohort_CF!AE267))</f>
        <v>728883.78407736903</v>
      </c>
      <c r="AF267" s="1">
        <f>IF(Income_CF!AF269="","",(1+'Cost and Benefit Parameters'!$C$17)*Income_CF!AF269*(Cohort_WP!AF267/Cohort_CF!AF267))</f>
        <v>749025.55612822657</v>
      </c>
      <c r="AG267" s="1">
        <f>IF(Income_CF!AG269="","",(1+'Cost and Benefit Parameters'!$C$17)*Income_CF!AG269*(Cohort_WP!AG267/Cohort_CF!AG267))</f>
        <v>769262.22448422492</v>
      </c>
      <c r="AH267" s="1">
        <f>IF(Income_CF!AH269="","",(1+'Cost and Benefit Parameters'!$C$17)*Income_CF!AH269*(Cohort_WP!AH267/Cohort_CF!AH267))</f>
        <v>789571.7483255635</v>
      </c>
      <c r="AI267" s="1">
        <f>IF(Income_CF!AI269="","",(1+'Cost and Benefit Parameters'!$C$17)*Income_CF!AI269*(Cohort_WP!AI267/Cohort_CF!AI267))</f>
        <v>809931.36539101112</v>
      </c>
      <c r="AJ267" s="1">
        <f>IF(Income_CF!AJ269="","",(1+'Cost and Benefit Parameters'!$C$17)*Income_CF!AJ269*(Cohort_WP!AJ267/Cohort_CF!AJ267))</f>
        <v>830317.6282571546</v>
      </c>
      <c r="AK267" s="1">
        <f>IF(Income_CF!AK269="","",(1+'Cost and Benefit Parameters'!$C$17)*Income_CF!AK269*(Cohort_WP!AK267/Cohort_CF!AK267))</f>
        <v>850706.4436451121</v>
      </c>
      <c r="AL267" s="1">
        <f>IF(Income_CF!AL269="","",(1+'Cost and Benefit Parameters'!$C$17)*Income_CF!AL269*(Cohort_WP!AL267/Cohort_CF!AL267))</f>
        <v>871073.11468951812</v>
      </c>
      <c r="AM267" s="1">
        <f>IF(Income_CF!AM269="","",(1+'Cost and Benefit Parameters'!$C$17)*Income_CF!AM269*(Cohort_WP!AM267/Cohort_CF!AM267))</f>
        <v>891392.38609030156</v>
      </c>
      <c r="AN267" s="1">
        <f>IF(Income_CF!AN269="","",(1+'Cost and Benefit Parameters'!$C$17)*Income_CF!AN269*(Cohort_WP!AN267/Cohort_CF!AN267))</f>
        <v>911638.49205366697</v>
      </c>
      <c r="AO267" s="1">
        <f>IF(Income_CF!AO269="","",(1+'Cost and Benefit Parameters'!$C$17)*Income_CF!AO269*(Cohort_WP!AO267/Cohort_CF!AO267))</f>
        <v>931785.20691443619</v>
      </c>
      <c r="AP267" s="1">
        <f>IF(Income_CF!AP269="","",(1+'Cost and Benefit Parameters'!$C$17)*Income_CF!AP269*(Cohort_WP!AP267/Cohort_CF!AP267))</f>
        <v>951805.89831809723</v>
      </c>
      <c r="AQ267" s="1">
        <f>IF(Income_CF!AQ269="","",(1+'Cost and Benefit Parameters'!$C$17)*Income_CF!AQ269*(Cohort_WP!AQ267/Cohort_CF!AQ267))</f>
        <v>971673.58282713068</v>
      </c>
      <c r="AR267" s="1">
        <f>IF(Income_CF!AR269="","",(1+'Cost and Benefit Parameters'!$C$17)*Income_CF!AR269*(Cohort_WP!AR267/Cohort_CF!AR267))</f>
        <v>991360.98380298342</v>
      </c>
      <c r="AS267" s="1">
        <f>IF(Income_CF!AS269="","",(1+'Cost and Benefit Parameters'!$C$17)*Income_CF!AS269*(Cohort_WP!AS267/Cohort_CF!AS267))</f>
        <v>1010840.5914020292</v>
      </c>
      <c r="AT267" s="1">
        <f>IF(Income_CF!AT269="","",(1+'Cost and Benefit Parameters'!$C$17)*Income_CF!AT269*(Cohort_WP!AT267/Cohort_CF!AT267))</f>
        <v>1030084.7245116117</v>
      </c>
      <c r="AU267" s="1">
        <f>IF(Income_CF!AU269="","",(1+'Cost and Benefit Parameters'!$C$17)*Income_CF!AU269*(Cohort_WP!AU267/Cohort_CF!AU267))</f>
        <v>1049065.5944403312</v>
      </c>
      <c r="AV267" s="1">
        <f>IF(Income_CF!AV269="","",(1+'Cost and Benefit Parameters'!$C$17)*Income_CF!AV269*(Cohort_WP!AV267/Cohort_CF!AV267))</f>
        <v>1067755.3701656901</v>
      </c>
      <c r="AW267" s="1">
        <f>IF(Income_CF!AW269="","",(1+'Cost and Benefit Parameters'!$C$17)*Income_CF!AW269*(Cohort_WP!AW267/Cohort_CF!AW267))</f>
        <v>1086126.2449317758</v>
      </c>
      <c r="AX267" s="1">
        <f>IF(Income_CF!AX269="","",(1+'Cost and Benefit Parameters'!$C$17)*Income_CF!AX269*(Cohort_WP!AX267/Cohort_CF!AX267))</f>
        <v>1104150.503980018</v>
      </c>
      <c r="AY267" s="1">
        <f>IF(Income_CF!AY269="","",(1+'Cost and Benefit Parameters'!$C$17)*Income_CF!AY269*(Cohort_WP!AY267/Cohort_CF!AY267))</f>
        <v>1121800.5931874153</v>
      </c>
      <c r="AZ267" s="1">
        <f>IF(Income_CF!AZ269="","",(1+'Cost and Benefit Parameters'!$C$17)*Income_CF!AZ269*(Cohort_WP!AZ267/Cohort_CF!AZ267))</f>
        <v>1139049.1883787191</v>
      </c>
      <c r="BA267" s="1">
        <f>IF(Income_CF!BA269="","",(1+'Cost and Benefit Parameters'!$C$17)*Income_CF!BA269*(Cohort_WP!BA267/Cohort_CF!BA267))</f>
        <v>1155869.2650724198</v>
      </c>
      <c r="BB267" s="1" t="str">
        <f>IF(Income_CF!BB269="","",(1+'Cost and Benefit Parameters'!$C$17)*Income_CF!BB269*(Cohort_WP!BB267/Cohort_CF!BB267))</f>
        <v/>
      </c>
      <c r="BC267" s="1" t="str">
        <f>IF(Income_CF!BC269="","",(1+'Cost and Benefit Parameters'!$C$17)*Income_CF!BC269*(Cohort_WP!BC267/Cohort_CF!BC267))</f>
        <v/>
      </c>
      <c r="BD267" s="1" t="str">
        <f>IF(Income_CF!BD269="","",(1+'Cost and Benefit Parameters'!$C$17)*Income_CF!BD269*(Cohort_WP!BD267/Cohort_CF!BD267))</f>
        <v/>
      </c>
      <c r="BE267" s="1" t="str">
        <f>IF(Income_CF!BE269="","",(1+'Cost and Benefit Parameters'!$C$17)*Income_CF!BE269*(Cohort_WP!BE267/Cohort_CF!BE267))</f>
        <v/>
      </c>
      <c r="BF267" s="1" t="str">
        <f>IF(Income_CF!BF269="","",(1+'Cost and Benefit Parameters'!$C$17)*Income_CF!BF269*(Cohort_WP!BF267/Cohort_CF!BF267))</f>
        <v/>
      </c>
      <c r="BG267" s="1" t="str">
        <f>IF(Income_CF!BG269="","",(1+'Cost and Benefit Parameters'!$C$17)*Income_CF!BG269*(Cohort_WP!BG267/Cohort_CF!BG267))</f>
        <v/>
      </c>
      <c r="BH267" s="1" t="str">
        <f>IF(Income_CF!BH269="","",(1+'Cost and Benefit Parameters'!$C$17)*Income_CF!BH269*(Cohort_WP!BH267/Cohort_CF!BH267))</f>
        <v/>
      </c>
      <c r="BI267" s="1" t="str">
        <f>IF(Income_CF!BI269="","",(1+'Cost and Benefit Parameters'!$C$17)*Income_CF!BI269*(Cohort_WP!BI267/Cohort_CF!BI267))</f>
        <v/>
      </c>
      <c r="BJ267" s="1" t="str">
        <f>IF(Income_CF!BJ269="","",(1+'Cost and Benefit Parameters'!$C$17)*Income_CF!BJ269*(Cohort_WP!BJ267/Cohort_CF!BJ267))</f>
        <v/>
      </c>
      <c r="BK267" s="1" t="str">
        <f>IF(Income_CF!BK269="","",(1+'Cost and Benefit Parameters'!$C$17)*Income_CF!BK269*(Cohort_WP!BK267/Cohort_CF!BK267))</f>
        <v/>
      </c>
      <c r="BL267" s="1" t="str">
        <f>IF(Income_CF!BL269="","",(1+'Cost and Benefit Parameters'!$C$17)*Income_CF!BL269*(Cohort_WP!BL267/Cohort_CF!BL267))</f>
        <v/>
      </c>
      <c r="BM267" s="1" t="str">
        <f>IF(Income_CF!BM269="","",(1+'Cost and Benefit Parameters'!$C$17)*Income_CF!BM269*(Cohort_WP!BM267/Cohort_CF!BM267))</f>
        <v/>
      </c>
      <c r="BN267" s="1" t="str">
        <f>IF(Income_CF!BN269="","",(1+'Cost and Benefit Parameters'!$C$17)*Income_CF!BN269*(Cohort_WP!BN267/Cohort_CF!BN267))</f>
        <v/>
      </c>
    </row>
    <row r="268" spans="1:72" x14ac:dyDescent="0.55000000000000004">
      <c r="A268" s="639"/>
      <c r="B268" t="s">
        <v>474</v>
      </c>
      <c r="H268" s="1" t="str">
        <f>IF(Income_CF!H270="","",(1+'Cost and Benefit Parameters'!$C$17)*Income_CF!H270*(Cohort_WP!H268/Cohort_CF!H268))</f>
        <v/>
      </c>
      <c r="I268" s="1" t="str">
        <f>IF(Income_CF!I270="","",(1+'Cost and Benefit Parameters'!$C$17)*Income_CF!I270*(Cohort_WP!I268/Cohort_CF!I268))</f>
        <v/>
      </c>
      <c r="J268" s="1" t="str">
        <f>IF(Income_CF!J270="","",(1+'Cost and Benefit Parameters'!$C$17)*Income_CF!J270*(Cohort_WP!J268/Cohort_CF!J268))</f>
        <v/>
      </c>
      <c r="K268" s="1" t="str">
        <f>IF(Income_CF!K270="","",(1+'Cost and Benefit Parameters'!$C$17)*Income_CF!K270*(Cohort_WP!K268/Cohort_CF!K268))</f>
        <v/>
      </c>
      <c r="L268" s="1" t="str">
        <f>IF(Income_CF!L270="","",(1+'Cost and Benefit Parameters'!$C$17)*Income_CF!L270*(Cohort_WP!L268/Cohort_CF!L268))</f>
        <v/>
      </c>
      <c r="M268" s="1" t="str">
        <f>IF(Income_CF!M270="","",(1+'Cost and Benefit Parameters'!$C$17)*Income_CF!M270*(Cohort_WP!M268/Cohort_CF!M268))</f>
        <v/>
      </c>
      <c r="N268" s="1" t="str">
        <f>IF(Income_CF!N270="","",(1+'Cost and Benefit Parameters'!$C$17)*Income_CF!N270*(Cohort_WP!N268/Cohort_CF!N268))</f>
        <v/>
      </c>
      <c r="O268" s="1">
        <f>IF(Income_CF!O270="","",(1+'Cost and Benefit Parameters'!$C$17)*Income_CF!O270*(Cohort_WP!O268/Cohort_CF!O268))</f>
        <v>427251.77017073834</v>
      </c>
      <c r="P268" s="1">
        <f>IF(Income_CF!P270="","",(1+'Cost and Benefit Parameters'!$C$17)*Income_CF!P270*(Cohort_WP!P268/Cohort_CF!P268))</f>
        <v>443825.85516681732</v>
      </c>
      <c r="Q268" s="1">
        <f>IF(Income_CF!Q270="","",(1+'Cost and Benefit Parameters'!$C$17)*Income_CF!Q270*(Cohort_WP!Q268/Cohort_CF!Q268))</f>
        <v>460766.3445176988</v>
      </c>
      <c r="R268" s="1">
        <f>IF(Income_CF!R270="","",(1+'Cost and Benefit Parameters'!$C$17)*Income_CF!R270*(Cohort_WP!R268/Cohort_CF!R268))</f>
        <v>478066.51325727749</v>
      </c>
      <c r="S268" s="1">
        <f>IF(Income_CF!S270="","",(1+'Cost and Benefit Parameters'!$C$17)*Income_CF!S270*(Cohort_WP!S268/Cohort_CF!S268))</f>
        <v>498751.84833221952</v>
      </c>
      <c r="T268" s="1">
        <f>IF(Income_CF!T270="","",(1+'Cost and Benefit Parameters'!$C$17)*Income_CF!T270*(Cohort_WP!T268/Cohort_CF!T268))</f>
        <v>516547.61719782563</v>
      </c>
      <c r="U268" s="1">
        <f>IF(Income_CF!U270="","",(1+'Cost and Benefit Parameters'!$C$17)*Income_CF!U270*(Cohort_WP!U268/Cohort_CF!U268))</f>
        <v>534657.45917172777</v>
      </c>
      <c r="V268" s="1">
        <f>IF(Income_CF!V270="","",(1+'Cost and Benefit Parameters'!$C$17)*Income_CF!V270*(Cohort_WP!V268/Cohort_CF!V268))</f>
        <v>553070.2793342385</v>
      </c>
      <c r="W268" s="1">
        <f>IF(Income_CF!W270="","",(1+'Cost and Benefit Parameters'!$C$17)*Income_CF!W270*(Cohort_WP!W268/Cohort_CF!W268))</f>
        <v>571774.04270148906</v>
      </c>
      <c r="X268" s="1">
        <f>IF(Income_CF!X270="","",(1+'Cost and Benefit Parameters'!$C$17)*Income_CF!X270*(Cohort_WP!X268/Cohort_CF!X268))</f>
        <v>590755.77122277254</v>
      </c>
      <c r="Y268" s="1">
        <f>IF(Income_CF!Y270="","",(1+'Cost and Benefit Parameters'!$C$17)*Income_CF!Y270*(Cohort_WP!Y268/Cohort_CF!Y268))</f>
        <v>610001.54355106282</v>
      </c>
      <c r="Z268" s="1">
        <f>IF(Income_CF!Z270="","",(1+'Cost and Benefit Parameters'!$C$17)*Income_CF!Z270*(Cohort_WP!Z268/Cohort_CF!Z268))</f>
        <v>629496.49768128898</v>
      </c>
      <c r="AA268" s="1">
        <f>IF(Income_CF!AA270="","",(1+'Cost and Benefit Parameters'!$C$17)*Income_CF!AA270*(Cohort_WP!AA268/Cohort_CF!AA268))</f>
        <v>649224.8365418918</v>
      </c>
      <c r="AB268" s="1">
        <f>IF(Income_CF!AB270="","",(1+'Cost and Benefit Parameters'!$C$17)*Income_CF!AB270*(Cohort_WP!AB268/Cohort_CF!AB268))</f>
        <v>669169.8366154182</v>
      </c>
      <c r="AC268" s="1">
        <f>IF(Income_CF!AC270="","",(1+'Cost and Benefit Parameters'!$C$17)*Income_CF!AC270*(Cohort_WP!AC268/Cohort_CF!AC268))</f>
        <v>689313.85965339036</v>
      </c>
      <c r="AD268" s="1">
        <f>IF(Income_CF!AD270="","",(1+'Cost and Benefit Parameters'!$C$17)*Income_CF!AD270*(Cohort_WP!AD268/Cohort_CF!AD268))</f>
        <v>709638.36753964098</v>
      </c>
      <c r="AE268" s="1">
        <f>IF(Income_CF!AE270="","",(1+'Cost and Benefit Parameters'!$C$17)*Income_CF!AE270*(Cohort_WP!AE268/Cohort_CF!AE268))</f>
        <v>730123.94034445647</v>
      </c>
      <c r="AF268" s="1">
        <f>IF(Income_CF!AF270="","",(1+'Cost and Benefit Parameters'!$C$17)*Income_CF!AF270*(Cohort_WP!AF268/Cohort_CF!AF268))</f>
        <v>750750.29759969015</v>
      </c>
      <c r="AG268" s="1">
        <f>IF(Income_CF!AG270="","",(1+'Cost and Benefit Parameters'!$C$17)*Income_CF!AG270*(Cohort_WP!AG268/Cohort_CF!AG268))</f>
        <v>771496.32281207328</v>
      </c>
      <c r="AH268" s="1">
        <f>IF(Income_CF!AH270="","",(1+'Cost and Benefit Parameters'!$C$17)*Income_CF!AH270*(Cohort_WP!AH268/Cohort_CF!AH268))</f>
        <v>792340.09121875174</v>
      </c>
      <c r="AI268" s="1">
        <f>IF(Income_CF!AI270="","",(1+'Cost and Benefit Parameters'!$C$17)*Income_CF!AI270*(Cohort_WP!AI268/Cohort_CF!AI268))</f>
        <v>813258.90077533037</v>
      </c>
      <c r="AJ268" s="1">
        <f>IF(Income_CF!AJ270="","",(1+'Cost and Benefit Parameters'!$C$17)*Income_CF!AJ270*(Cohort_WP!AJ268/Cohort_CF!AJ268))</f>
        <v>834229.30635274143</v>
      </c>
      <c r="AK268" s="1">
        <f>IF(Income_CF!AK270="","",(1+'Cost and Benefit Parameters'!$C$17)*Income_CF!AK270*(Cohort_WP!AK268/Cohort_CF!AK268))</f>
        <v>855227.15710486949</v>
      </c>
      <c r="AL268" s="1">
        <f>IF(Income_CF!AL270="","",(1+'Cost and Benefit Parameters'!$C$17)*Income_CF!AL270*(Cohort_WP!AL268/Cohort_CF!AL268))</f>
        <v>876227.63695446542</v>
      </c>
      <c r="AM268" s="1">
        <f>IF(Income_CF!AM270="","",(1+'Cost and Benefit Parameters'!$C$17)*Income_CF!AM270*(Cohort_WP!AM268/Cohort_CF!AM268))</f>
        <v>897205.30813020375</v>
      </c>
      <c r="AN268" s="1">
        <f>IF(Income_CF!AN270="","",(1+'Cost and Benefit Parameters'!$C$17)*Income_CF!AN270*(Cohort_WP!AN268/Cohort_CF!AN268))</f>
        <v>918134.1576730106</v>
      </c>
      <c r="AO268" s="1">
        <f>IF(Income_CF!AO270="","",(1+'Cost and Benefit Parameters'!$C$17)*Income_CF!AO270*(Cohort_WP!AO268/Cohort_CF!AO268))</f>
        <v>938987.64681527717</v>
      </c>
      <c r="AP268" s="1">
        <f>IF(Income_CF!AP270="","",(1+'Cost and Benefit Parameters'!$C$17)*Income_CF!AP270*(Cohort_WP!AP268/Cohort_CF!AP268))</f>
        <v>959738.76312186918</v>
      </c>
      <c r="AQ268" s="1">
        <f>IF(Income_CF!AQ270="","",(1+'Cost and Benefit Parameters'!$C$17)*Income_CF!AQ270*(Cohort_WP!AQ268/Cohort_CF!AQ268))</f>
        <v>980360.07526764006</v>
      </c>
      <c r="AR268" s="1">
        <f>IF(Income_CF!AR270="","",(1+'Cost and Benefit Parameters'!$C$17)*Income_CF!AR270*(Cohort_WP!AR268/Cohort_CF!AR268))</f>
        <v>1000823.7903119448</v>
      </c>
      <c r="AS268" s="1">
        <f>IF(Income_CF!AS270="","",(1+'Cost and Benefit Parameters'!$C$17)*Income_CF!AS270*(Cohort_WP!AS268/Cohort_CF!AS268))</f>
        <v>1021101.8133170729</v>
      </c>
      <c r="AT268" s="1">
        <f>IF(Income_CF!AT270="","",(1+'Cost and Benefit Parameters'!$C$17)*Income_CF!AT270*(Cohort_WP!AT268/Cohort_CF!AT268))</f>
        <v>1041165.8091440898</v>
      </c>
      <c r="AU268" s="1">
        <f>IF(Income_CF!AU270="","",(1+'Cost and Benefit Parameters'!$C$17)*Income_CF!AU270*(Cohort_WP!AU268/Cohort_CF!AU268))</f>
        <v>1060987.26624696</v>
      </c>
      <c r="AV268" s="1">
        <f>IF(Income_CF!AV270="","",(1+'Cost and Benefit Parameters'!$C$17)*Income_CF!AV270*(Cohort_WP!AV268/Cohort_CF!AV268))</f>
        <v>1080537.5622735415</v>
      </c>
      <c r="AW268" s="1">
        <f>IF(Income_CF!AW270="","",(1+'Cost and Benefit Parameters'!$C$17)*Income_CF!AW270*(Cohort_WP!AW268/Cohort_CF!AW268))</f>
        <v>1099788.0312706607</v>
      </c>
      <c r="AX268" s="1">
        <f>IF(Income_CF!AX270="","",(1+'Cost and Benefit Parameters'!$C$17)*Income_CF!AX270*(Cohort_WP!AX268/Cohort_CF!AX268))</f>
        <v>1118710.0322797289</v>
      </c>
      <c r="AY268" s="1">
        <f>IF(Income_CF!AY270="","",(1+'Cost and Benefit Parameters'!$C$17)*Income_CF!AY270*(Cohort_WP!AY268/Cohort_CF!AY268))</f>
        <v>1137275.0190994185</v>
      </c>
      <c r="AZ268" s="1">
        <f>IF(Income_CF!AZ270="","",(1+'Cost and Benefit Parameters'!$C$17)*Income_CF!AZ270*(Cohort_WP!AZ268/Cohort_CF!AZ268))</f>
        <v>1155454.6109830379</v>
      </c>
      <c r="BA268" s="1">
        <f>IF(Income_CF!BA270="","",(1+'Cost and Benefit Parameters'!$C$17)*Income_CF!BA270*(Cohort_WP!BA268/Cohort_CF!BA268))</f>
        <v>1173220.6640300809</v>
      </c>
      <c r="BB268" s="1">
        <f>IF(Income_CF!BB270="","",(1+'Cost and Benefit Parameters'!$C$17)*Income_CF!BB270*(Cohort_WP!BB268/Cohort_CF!BB268))</f>
        <v>1190545.3430245924</v>
      </c>
      <c r="BC268" s="1" t="str">
        <f>IF(Income_CF!BC270="","",(1+'Cost and Benefit Parameters'!$C$17)*Income_CF!BC270*(Cohort_WP!BC268/Cohort_CF!BC268))</f>
        <v/>
      </c>
      <c r="BD268" s="1" t="str">
        <f>IF(Income_CF!BD270="","",(1+'Cost and Benefit Parameters'!$C$17)*Income_CF!BD270*(Cohort_WP!BD268/Cohort_CF!BD268))</f>
        <v/>
      </c>
      <c r="BE268" s="1" t="str">
        <f>IF(Income_CF!BE270="","",(1+'Cost and Benefit Parameters'!$C$17)*Income_CF!BE270*(Cohort_WP!BE268/Cohort_CF!BE268))</f>
        <v/>
      </c>
      <c r="BF268" s="1" t="str">
        <f>IF(Income_CF!BF270="","",(1+'Cost and Benefit Parameters'!$C$17)*Income_CF!BF270*(Cohort_WP!BF268/Cohort_CF!BF268))</f>
        <v/>
      </c>
      <c r="BG268" s="1" t="str">
        <f>IF(Income_CF!BG270="","",(1+'Cost and Benefit Parameters'!$C$17)*Income_CF!BG270*(Cohort_WP!BG268/Cohort_CF!BG268))</f>
        <v/>
      </c>
      <c r="BH268" s="1" t="str">
        <f>IF(Income_CF!BH270="","",(1+'Cost and Benefit Parameters'!$C$17)*Income_CF!BH270*(Cohort_WP!BH268/Cohort_CF!BH268))</f>
        <v/>
      </c>
      <c r="BI268" s="1" t="str">
        <f>IF(Income_CF!BI270="","",(1+'Cost and Benefit Parameters'!$C$17)*Income_CF!BI270*(Cohort_WP!BI268/Cohort_CF!BI268))</f>
        <v/>
      </c>
      <c r="BJ268" s="1" t="str">
        <f>IF(Income_CF!BJ270="","",(1+'Cost and Benefit Parameters'!$C$17)*Income_CF!BJ270*(Cohort_WP!BJ268/Cohort_CF!BJ268))</f>
        <v/>
      </c>
      <c r="BK268" s="1" t="str">
        <f>IF(Income_CF!BK270="","",(1+'Cost and Benefit Parameters'!$C$17)*Income_CF!BK270*(Cohort_WP!BK268/Cohort_CF!BK268))</f>
        <v/>
      </c>
      <c r="BL268" s="1" t="str">
        <f>IF(Income_CF!BL270="","",(1+'Cost and Benefit Parameters'!$C$17)*Income_CF!BL270*(Cohort_WP!BL268/Cohort_CF!BL268))</f>
        <v/>
      </c>
      <c r="BM268" s="1" t="str">
        <f>IF(Income_CF!BM270="","",(1+'Cost and Benefit Parameters'!$C$17)*Income_CF!BM270*(Cohort_WP!BM268/Cohort_CF!BM268))</f>
        <v/>
      </c>
      <c r="BN268" s="1" t="str">
        <f>IF(Income_CF!BN270="","",(1+'Cost and Benefit Parameters'!$C$17)*Income_CF!BN270*(Cohort_WP!BN268/Cohort_CF!BN268))</f>
        <v/>
      </c>
    </row>
    <row r="269" spans="1:72" x14ac:dyDescent="0.55000000000000004">
      <c r="A269" s="639"/>
      <c r="B269" t="s">
        <v>475</v>
      </c>
      <c r="H269" s="1" t="str">
        <f>IF(Income_CF!H271="","",(1+'Cost and Benefit Parameters'!$C$17)*Income_CF!H271*(Cohort_WP!H269/Cohort_CF!H269))</f>
        <v/>
      </c>
      <c r="I269" s="1" t="str">
        <f>IF(Income_CF!I271="","",(1+'Cost and Benefit Parameters'!$C$17)*Income_CF!I271*(Cohort_WP!I269/Cohort_CF!I269))</f>
        <v/>
      </c>
      <c r="J269" s="1" t="str">
        <f>IF(Income_CF!J271="","",(1+'Cost and Benefit Parameters'!$C$17)*Income_CF!J271*(Cohort_WP!J269/Cohort_CF!J269))</f>
        <v/>
      </c>
      <c r="K269" s="1" t="str">
        <f>IF(Income_CF!K271="","",(1+'Cost and Benefit Parameters'!$C$17)*Income_CF!K271*(Cohort_WP!K269/Cohort_CF!K269))</f>
        <v/>
      </c>
      <c r="L269" s="1" t="str">
        <f>IF(Income_CF!L271="","",(1+'Cost and Benefit Parameters'!$C$17)*Income_CF!L271*(Cohort_WP!L269/Cohort_CF!L269))</f>
        <v/>
      </c>
      <c r="M269" s="1" t="str">
        <f>IF(Income_CF!M271="","",(1+'Cost and Benefit Parameters'!$C$17)*Income_CF!M271*(Cohort_WP!M269/Cohort_CF!M269))</f>
        <v/>
      </c>
      <c r="N269" s="1" t="str">
        <f>IF(Income_CF!N271="","",(1+'Cost and Benefit Parameters'!$C$17)*Income_CF!N271*(Cohort_WP!N269/Cohort_CF!N269))</f>
        <v/>
      </c>
      <c r="O269" s="1" t="str">
        <f>IF(Income_CF!O271="","",(1+'Cost and Benefit Parameters'!$C$17)*Income_CF!O271*(Cohort_WP!O269/Cohort_CF!O269))</f>
        <v/>
      </c>
      <c r="P269" s="1">
        <f>IF(Income_CF!P271="","",(1+'Cost and Benefit Parameters'!$C$17)*Income_CF!P271*(Cohort_WP!P269/Cohort_CF!P269))</f>
        <v>440069.32327586046</v>
      </c>
      <c r="Q269" s="1">
        <f>IF(Income_CF!Q271="","",(1+'Cost and Benefit Parameters'!$C$17)*Income_CF!Q271*(Cohort_WP!Q269/Cohort_CF!Q269))</f>
        <v>457140.63082182186</v>
      </c>
      <c r="R269" s="1">
        <f>IF(Income_CF!R271="","",(1+'Cost and Benefit Parameters'!$C$17)*Income_CF!R271*(Cohort_WP!R269/Cohort_CF!R269))</f>
        <v>474589.33485322975</v>
      </c>
      <c r="S269" s="1">
        <f>IF(Income_CF!S271="","",(1+'Cost and Benefit Parameters'!$C$17)*Income_CF!S271*(Cohort_WP!S269/Cohort_CF!S269))</f>
        <v>492408.50865499571</v>
      </c>
      <c r="T269" s="1">
        <f>IF(Income_CF!T271="","",(1+'Cost and Benefit Parameters'!$C$17)*Income_CF!T271*(Cohort_WP!T269/Cohort_CF!T269))</f>
        <v>513714.4037821861</v>
      </c>
      <c r="U269" s="1">
        <f>IF(Income_CF!U271="","",(1+'Cost and Benefit Parameters'!$C$17)*Income_CF!U271*(Cohort_WP!U269/Cohort_CF!U269))</f>
        <v>532044.04571376042</v>
      </c>
      <c r="V269" s="1">
        <f>IF(Income_CF!V271="","",(1+'Cost and Benefit Parameters'!$C$17)*Income_CF!V271*(Cohort_WP!V269/Cohort_CF!V269))</f>
        <v>550697.18294687953</v>
      </c>
      <c r="W269" s="1">
        <f>IF(Income_CF!W271="","",(1+'Cost and Benefit Parameters'!$C$17)*Income_CF!W271*(Cohort_WP!W269/Cohort_CF!W269))</f>
        <v>569662.38771426561</v>
      </c>
      <c r="X269" s="1">
        <f>IF(Income_CF!X271="","",(1+'Cost and Benefit Parameters'!$C$17)*Income_CF!X271*(Cohort_WP!X269/Cohort_CF!X269))</f>
        <v>588927.26398253371</v>
      </c>
      <c r="Y269" s="1">
        <f>IF(Income_CF!Y271="","",(1+'Cost and Benefit Parameters'!$C$17)*Income_CF!Y271*(Cohort_WP!Y269/Cohort_CF!Y269))</f>
        <v>608478.44435945572</v>
      </c>
      <c r="Z269" s="1">
        <f>IF(Income_CF!Z271="","",(1+'Cost and Benefit Parameters'!$C$17)*Income_CF!Z271*(Cohort_WP!Z269/Cohort_CF!Z269))</f>
        <v>628301.58985759469</v>
      </c>
      <c r="AA269" s="1">
        <f>IF(Income_CF!AA271="","",(1+'Cost and Benefit Parameters'!$C$17)*Income_CF!AA271*(Cohort_WP!AA269/Cohort_CF!AA269))</f>
        <v>648381.3926117277</v>
      </c>
      <c r="AB269" s="1">
        <f>IF(Income_CF!AB271="","",(1+'Cost and Benefit Parameters'!$C$17)*Income_CF!AB271*(Cohort_WP!AB269/Cohort_CF!AB269))</f>
        <v>668701.58163814864</v>
      </c>
      <c r="AC269" s="1">
        <f>IF(Income_CF!AC271="","",(1+'Cost and Benefit Parameters'!$C$17)*Income_CF!AC271*(Cohort_WP!AC269/Cohort_CF!AC269))</f>
        <v>689244.93171388097</v>
      </c>
      <c r="AD269" s="1">
        <f>IF(Income_CF!AD271="","",(1+'Cost and Benefit Parameters'!$C$17)*Income_CF!AD271*(Cohort_WP!AD269/Cohort_CF!AD269))</f>
        <v>709993.27544299187</v>
      </c>
      <c r="AE269" s="1">
        <f>IF(Income_CF!AE271="","",(1+'Cost and Benefit Parameters'!$C$17)*Income_CF!AE271*(Cohort_WP!AE269/Cohort_CF!AE269))</f>
        <v>730927.51856583019</v>
      </c>
      <c r="AF269" s="1">
        <f>IF(Income_CF!AF271="","",(1+'Cost and Benefit Parameters'!$C$17)*Income_CF!AF271*(Cohort_WP!AF269/Cohort_CF!AF269))</f>
        <v>752027.65855479008</v>
      </c>
      <c r="AG269" s="1">
        <f>IF(Income_CF!AG271="","",(1+'Cost and Benefit Parameters'!$C$17)*Income_CF!AG271*(Cohort_WP!AG269/Cohort_CF!AG269))</f>
        <v>773272.80652768083</v>
      </c>
      <c r="AH269" s="1">
        <f>IF(Income_CF!AH271="","",(1+'Cost and Benefit Parameters'!$C$17)*Income_CF!AH271*(Cohort_WP!AH269/Cohort_CF!AH269))</f>
        <v>794641.21249643539</v>
      </c>
      <c r="AI269" s="1">
        <f>IF(Income_CF!AI271="","",(1+'Cost and Benefit Parameters'!$C$17)*Income_CF!AI271*(Cohort_WP!AI269/Cohort_CF!AI269))</f>
        <v>816110.29395531421</v>
      </c>
      <c r="AJ269" s="1">
        <f>IF(Income_CF!AJ271="","",(1+'Cost and Benefit Parameters'!$C$17)*Income_CF!AJ271*(Cohort_WP!AJ269/Cohort_CF!AJ269))</f>
        <v>837656.66779859015</v>
      </c>
      <c r="AK269" s="1">
        <f>IF(Income_CF!AK271="","",(1+'Cost and Benefit Parameters'!$C$17)*Income_CF!AK271*(Cohort_WP!AK269/Cohort_CF!AK269))</f>
        <v>859256.18554332375</v>
      </c>
      <c r="AL269" s="1">
        <f>IF(Income_CF!AL271="","",(1+'Cost and Benefit Parameters'!$C$17)*Income_CF!AL271*(Cohort_WP!AL269/Cohort_CF!AL269))</f>
        <v>880883.97181801521</v>
      </c>
      <c r="AM269" s="1">
        <f>IF(Income_CF!AM271="","",(1+'Cost and Benefit Parameters'!$C$17)*Income_CF!AM271*(Cohort_WP!AM269/Cohort_CF!AM269))</f>
        <v>902514.46606309933</v>
      </c>
      <c r="AN269" s="1">
        <f>IF(Income_CF!AN271="","",(1+'Cost and Benefit Parameters'!$C$17)*Income_CF!AN271*(Cohort_WP!AN269/Cohort_CF!AN269))</f>
        <v>924121.46737410978</v>
      </c>
      <c r="AO269" s="1">
        <f>IF(Income_CF!AO271="","",(1+'Cost and Benefit Parameters'!$C$17)*Income_CF!AO271*(Cohort_WP!AO269/Cohort_CF!AO269))</f>
        <v>945678.182403201</v>
      </c>
      <c r="AP269" s="1">
        <f>IF(Income_CF!AP271="","",(1+'Cost and Benefit Parameters'!$C$17)*Income_CF!AP271*(Cohort_WP!AP269/Cohort_CF!AP269))</f>
        <v>967157.2762197355</v>
      </c>
      <c r="AQ269" s="1">
        <f>IF(Income_CF!AQ271="","",(1+'Cost and Benefit Parameters'!$C$17)*Income_CF!AQ271*(Cohort_WP!AQ269/Cohort_CF!AQ269))</f>
        <v>988530.92601552512</v>
      </c>
      <c r="AR269" s="1">
        <f>IF(Income_CF!AR271="","",(1+'Cost and Benefit Parameters'!$C$17)*Income_CF!AR271*(Cohort_WP!AR269/Cohort_CF!AR269))</f>
        <v>1009770.8775256692</v>
      </c>
      <c r="AS269" s="1">
        <f>IF(Income_CF!AS271="","",(1+'Cost and Benefit Parameters'!$C$17)*Income_CF!AS271*(Cohort_WP!AS269/Cohort_CF!AS269))</f>
        <v>1030848.5040213031</v>
      </c>
      <c r="AT269" s="1">
        <f>IF(Income_CF!AT271="","",(1+'Cost and Benefit Parameters'!$C$17)*Income_CF!AT271*(Cohort_WP!AT269/Cohort_CF!AT269))</f>
        <v>1051734.8677165848</v>
      </c>
      <c r="AU269" s="1">
        <f>IF(Income_CF!AU271="","",(1+'Cost and Benefit Parameters'!$C$17)*Income_CF!AU271*(Cohort_WP!AU269/Cohort_CF!AU269))</f>
        <v>1072400.7834184126</v>
      </c>
      <c r="AV269" s="1">
        <f>IF(Income_CF!AV271="","",(1+'Cost and Benefit Parameters'!$C$17)*Income_CF!AV271*(Cohort_WP!AV269/Cohort_CF!AV269))</f>
        <v>1092816.884234369</v>
      </c>
      <c r="AW269" s="1">
        <f>IF(Income_CF!AW271="","",(1+'Cost and Benefit Parameters'!$C$17)*Income_CF!AW271*(Cohort_WP!AW269/Cohort_CF!AW269))</f>
        <v>1112953.6891417475</v>
      </c>
      <c r="AX269" s="1">
        <f>IF(Income_CF!AX271="","",(1+'Cost and Benefit Parameters'!$C$17)*Income_CF!AX271*(Cohort_WP!AX269/Cohort_CF!AX269))</f>
        <v>1132781.6722087802</v>
      </c>
      <c r="AY269" s="1">
        <f>IF(Income_CF!AY271="","",(1+'Cost and Benefit Parameters'!$C$17)*Income_CF!AY271*(Cohort_WP!AY269/Cohort_CF!AY269))</f>
        <v>1152271.3332481207</v>
      </c>
      <c r="AZ269" s="1">
        <f>IF(Income_CF!AZ271="","",(1+'Cost and Benefit Parameters'!$C$17)*Income_CF!AZ271*(Cohort_WP!AZ269/Cohort_CF!AZ269))</f>
        <v>1171393.269672401</v>
      </c>
      <c r="BA269" s="1">
        <f>IF(Income_CF!BA271="","",(1+'Cost and Benefit Parameters'!$C$17)*Income_CF!BA271*(Cohort_WP!BA269/Cohort_CF!BA269))</f>
        <v>1190118.2493125291</v>
      </c>
      <c r="BB269" s="1">
        <f>IF(Income_CF!BB271="","",(1+'Cost and Benefit Parameters'!$C$17)*Income_CF!BB271*(Cohort_WP!BB269/Cohort_CF!BB269))</f>
        <v>1208417.2839509833</v>
      </c>
      <c r="BC269" s="1">
        <f>IF(Income_CF!BC271="","",(1+'Cost and Benefit Parameters'!$C$17)*Income_CF!BC271*(Cohort_WP!BC269/Cohort_CF!BC269))</f>
        <v>1226261.70331533</v>
      </c>
      <c r="BD269" s="1" t="str">
        <f>IF(Income_CF!BD271="","",(1+'Cost and Benefit Parameters'!$C$17)*Income_CF!BD271*(Cohort_WP!BD269/Cohort_CF!BD269))</f>
        <v/>
      </c>
      <c r="BE269" s="1" t="str">
        <f>IF(Income_CF!BE271="","",(1+'Cost and Benefit Parameters'!$C$17)*Income_CF!BE271*(Cohort_WP!BE269/Cohort_CF!BE269))</f>
        <v/>
      </c>
      <c r="BF269" s="1" t="str">
        <f>IF(Income_CF!BF271="","",(1+'Cost and Benefit Parameters'!$C$17)*Income_CF!BF271*(Cohort_WP!BF269/Cohort_CF!BF269))</f>
        <v/>
      </c>
      <c r="BG269" s="1" t="str">
        <f>IF(Income_CF!BG271="","",(1+'Cost and Benefit Parameters'!$C$17)*Income_CF!BG271*(Cohort_WP!BG269/Cohort_CF!BG269))</f>
        <v/>
      </c>
      <c r="BH269" s="1" t="str">
        <f>IF(Income_CF!BH271="","",(1+'Cost and Benefit Parameters'!$C$17)*Income_CF!BH271*(Cohort_WP!BH269/Cohort_CF!BH269))</f>
        <v/>
      </c>
      <c r="BI269" s="1" t="str">
        <f>IF(Income_CF!BI271="","",(1+'Cost and Benefit Parameters'!$C$17)*Income_CF!BI271*(Cohort_WP!BI269/Cohort_CF!BI269))</f>
        <v/>
      </c>
      <c r="BJ269" s="1" t="str">
        <f>IF(Income_CF!BJ271="","",(1+'Cost and Benefit Parameters'!$C$17)*Income_CF!BJ271*(Cohort_WP!BJ269/Cohort_CF!BJ269))</f>
        <v/>
      </c>
      <c r="BK269" s="1" t="str">
        <f>IF(Income_CF!BK271="","",(1+'Cost and Benefit Parameters'!$C$17)*Income_CF!BK271*(Cohort_WP!BK269/Cohort_CF!BK269))</f>
        <v/>
      </c>
      <c r="BL269" s="1" t="str">
        <f>IF(Income_CF!BL271="","",(1+'Cost and Benefit Parameters'!$C$17)*Income_CF!BL271*(Cohort_WP!BL269/Cohort_CF!BL269))</f>
        <v/>
      </c>
      <c r="BM269" s="1" t="str">
        <f>IF(Income_CF!BM271="","",(1+'Cost and Benefit Parameters'!$C$17)*Income_CF!BM271*(Cohort_WP!BM269/Cohort_CF!BM269))</f>
        <v/>
      </c>
      <c r="BN269" s="1" t="str">
        <f>IF(Income_CF!BN271="","",(1+'Cost and Benefit Parameters'!$C$17)*Income_CF!BN271*(Cohort_WP!BN269/Cohort_CF!BN269))</f>
        <v/>
      </c>
    </row>
    <row r="270" spans="1:72" x14ac:dyDescent="0.55000000000000004">
      <c r="A270" s="639"/>
      <c r="B270" t="s">
        <v>476</v>
      </c>
      <c r="H270" s="1" t="str">
        <f>IF(Income_CF!H272="","",(1+'Cost and Benefit Parameters'!$C$17)*Income_CF!H272*(Cohort_WP!H270/Cohort_CF!H270))</f>
        <v/>
      </c>
      <c r="I270" s="1" t="str">
        <f>IF(Income_CF!I272="","",(1+'Cost and Benefit Parameters'!$C$17)*Income_CF!I272*(Cohort_WP!I270/Cohort_CF!I270))</f>
        <v/>
      </c>
      <c r="J270" s="1" t="str">
        <f>IF(Income_CF!J272="","",(1+'Cost and Benefit Parameters'!$C$17)*Income_CF!J272*(Cohort_WP!J270/Cohort_CF!J270))</f>
        <v/>
      </c>
      <c r="K270" s="1" t="str">
        <f>IF(Income_CF!K272="","",(1+'Cost and Benefit Parameters'!$C$17)*Income_CF!K272*(Cohort_WP!K270/Cohort_CF!K270))</f>
        <v/>
      </c>
      <c r="L270" s="1" t="str">
        <f>IF(Income_CF!L272="","",(1+'Cost and Benefit Parameters'!$C$17)*Income_CF!L272*(Cohort_WP!L270/Cohort_CF!L270))</f>
        <v/>
      </c>
      <c r="M270" s="1" t="str">
        <f>IF(Income_CF!M272="","",(1+'Cost and Benefit Parameters'!$C$17)*Income_CF!M272*(Cohort_WP!M270/Cohort_CF!M270))</f>
        <v/>
      </c>
      <c r="N270" s="1" t="str">
        <f>IF(Income_CF!N272="","",(1+'Cost and Benefit Parameters'!$C$17)*Income_CF!N272*(Cohort_WP!N270/Cohort_CF!N270))</f>
        <v/>
      </c>
      <c r="O270" s="1" t="str">
        <f>IF(Income_CF!O272="","",(1+'Cost and Benefit Parameters'!$C$17)*Income_CF!O272*(Cohort_WP!O270/Cohort_CF!O270))</f>
        <v/>
      </c>
      <c r="P270" s="1" t="str">
        <f>IF(Income_CF!P272="","",(1+'Cost and Benefit Parameters'!$C$17)*Income_CF!P272*(Cohort_WP!P270/Cohort_CF!P270))</f>
        <v/>
      </c>
      <c r="Q270" s="1">
        <f>IF(Income_CF!Q272="","",(1+'Cost and Benefit Parameters'!$C$17)*Income_CF!Q272*(Cohort_WP!Q270/Cohort_CF!Q270))</f>
        <v>453271.40297413629</v>
      </c>
      <c r="R270" s="1">
        <f>IF(Income_CF!R272="","",(1+'Cost and Benefit Parameters'!$C$17)*Income_CF!R272*(Cohort_WP!R270/Cohort_CF!R270))</f>
        <v>470854.84974647645</v>
      </c>
      <c r="S270" s="1">
        <f>IF(Income_CF!S272="","",(1+'Cost and Benefit Parameters'!$C$17)*Income_CF!S272*(Cohort_WP!S270/Cohort_CF!S270))</f>
        <v>488827.01489882654</v>
      </c>
      <c r="T270" s="1">
        <f>IF(Income_CF!T272="","",(1+'Cost and Benefit Parameters'!$C$17)*Income_CF!T272*(Cohort_WP!T270/Cohort_CF!T270))</f>
        <v>507180.76391464565</v>
      </c>
      <c r="U270" s="1">
        <f>IF(Income_CF!U272="","",(1+'Cost and Benefit Parameters'!$C$17)*Income_CF!U272*(Cohort_WP!U270/Cohort_CF!U270))</f>
        <v>529125.83589565172</v>
      </c>
      <c r="V270" s="1">
        <f>IF(Income_CF!V272="","",(1+'Cost and Benefit Parameters'!$C$17)*Income_CF!V272*(Cohort_WP!V270/Cohort_CF!V270))</f>
        <v>548005.36708517314</v>
      </c>
      <c r="W270" s="1">
        <f>IF(Income_CF!W272="","",(1+'Cost and Benefit Parameters'!$C$17)*Income_CF!W272*(Cohort_WP!W270/Cohort_CF!W270))</f>
        <v>567218.09843528585</v>
      </c>
      <c r="X270" s="1">
        <f>IF(Income_CF!X272="","",(1+'Cost and Benefit Parameters'!$C$17)*Income_CF!X272*(Cohort_WP!X270/Cohort_CF!X270))</f>
        <v>586752.25934569363</v>
      </c>
      <c r="Y270" s="1">
        <f>IF(Income_CF!Y272="","",(1+'Cost and Benefit Parameters'!$C$17)*Income_CF!Y272*(Cohort_WP!Y270/Cohort_CF!Y270))</f>
        <v>606595.08190200978</v>
      </c>
      <c r="Z270" s="1">
        <f>IF(Income_CF!Z272="","",(1+'Cost and Benefit Parameters'!$C$17)*Income_CF!Z272*(Cohort_WP!Z270/Cohort_CF!Z270))</f>
        <v>626732.7976902395</v>
      </c>
      <c r="AA270" s="1">
        <f>IF(Income_CF!AA272="","",(1+'Cost and Benefit Parameters'!$C$17)*Income_CF!AA272*(Cohort_WP!AA270/Cohort_CF!AA270))</f>
        <v>647150.63755332236</v>
      </c>
      <c r="AB270" s="1">
        <f>IF(Income_CF!AB272="","",(1+'Cost and Benefit Parameters'!$C$17)*Income_CF!AB272*(Cohort_WP!AB270/Cohort_CF!AB270))</f>
        <v>667832.8343900796</v>
      </c>
      <c r="AC270" s="1">
        <f>IF(Income_CF!AC272="","",(1+'Cost and Benefit Parameters'!$C$17)*Income_CF!AC272*(Cohort_WP!AC270/Cohort_CF!AC270))</f>
        <v>688762.62908729317</v>
      </c>
      <c r="AD270" s="1">
        <f>IF(Income_CF!AD272="","",(1+'Cost and Benefit Parameters'!$C$17)*Income_CF!AD272*(Cohort_WP!AD270/Cohort_CF!AD270))</f>
        <v>709922.27966529725</v>
      </c>
      <c r="AE270" s="1">
        <f>IF(Income_CF!AE272="","",(1+'Cost and Benefit Parameters'!$C$17)*Income_CF!AE272*(Cohort_WP!AE270/Cohort_CF!AE270))</f>
        <v>731293.07370628172</v>
      </c>
      <c r="AF270" s="1">
        <f>IF(Income_CF!AF272="","",(1+'Cost and Benefit Parameters'!$C$17)*Income_CF!AF272*(Cohort_WP!AF270/Cohort_CF!AF270))</f>
        <v>752855.34412280505</v>
      </c>
      <c r="AG270" s="1">
        <f>IF(Income_CF!AG272="","",(1+'Cost and Benefit Parameters'!$C$17)*Income_CF!AG272*(Cohort_WP!AG270/Cohort_CF!AG270))</f>
        <v>774588.48831143382</v>
      </c>
      <c r="AH270" s="1">
        <f>IF(Income_CF!AH272="","",(1+'Cost and Benefit Parameters'!$C$17)*Income_CF!AH272*(Cohort_WP!AH270/Cohort_CF!AH270))</f>
        <v>796470.99072351109</v>
      </c>
      <c r="AI270" s="1">
        <f>IF(Income_CF!AI272="","",(1+'Cost and Benefit Parameters'!$C$17)*Income_CF!AI272*(Cohort_WP!AI270/Cohort_CF!AI270))</f>
        <v>818480.4488713285</v>
      </c>
      <c r="AJ270" s="1">
        <f>IF(Income_CF!AJ272="","",(1+'Cost and Benefit Parameters'!$C$17)*Income_CF!AJ272*(Cohort_WP!AJ270/Cohort_CF!AJ270))</f>
        <v>840593.60277397372</v>
      </c>
      <c r="AK270" s="1">
        <f>IF(Income_CF!AK272="","",(1+'Cost and Benefit Parameters'!$C$17)*Income_CF!AK272*(Cohort_WP!AK270/Cohort_CF!AK270))</f>
        <v>862786.36783254799</v>
      </c>
      <c r="AL270" s="1">
        <f>IF(Income_CF!AL272="","",(1+'Cost and Benefit Parameters'!$C$17)*Income_CF!AL272*(Cohort_WP!AL270/Cohort_CF!AL270))</f>
        <v>885033.87110962335</v>
      </c>
      <c r="AM270" s="1">
        <f>IF(Income_CF!AM272="","",(1+'Cost and Benefit Parameters'!$C$17)*Income_CF!AM272*(Cohort_WP!AM270/Cohort_CF!AM270))</f>
        <v>907310.49097255582</v>
      </c>
      <c r="AN270" s="1">
        <f>IF(Income_CF!AN272="","",(1+'Cost and Benefit Parameters'!$C$17)*Income_CF!AN272*(Cohort_WP!AN270/Cohort_CF!AN270))</f>
        <v>929589.9000449921</v>
      </c>
      <c r="AO270" s="1">
        <f>IF(Income_CF!AO272="","",(1+'Cost and Benefit Parameters'!$C$17)*Income_CF!AO272*(Cohort_WP!AO270/Cohort_CF!AO270))</f>
        <v>951845.1113953332</v>
      </c>
      <c r="AP270" s="1">
        <f>IF(Income_CF!AP272="","",(1+'Cost and Benefit Parameters'!$C$17)*Income_CF!AP272*(Cohort_WP!AP270/Cohort_CF!AP270))</f>
        <v>974048.52787529689</v>
      </c>
      <c r="AQ270" s="1">
        <f>IF(Income_CF!AQ272="","",(1+'Cost and Benefit Parameters'!$C$17)*Income_CF!AQ272*(Cohort_WP!AQ270/Cohort_CF!AQ270))</f>
        <v>996171.99450632732</v>
      </c>
      <c r="AR270" s="1">
        <f>IF(Income_CF!AR272="","",(1+'Cost and Benefit Parameters'!$C$17)*Income_CF!AR272*(Cohort_WP!AR270/Cohort_CF!AR270))</f>
        <v>1018186.8537959909</v>
      </c>
      <c r="AS270" s="1">
        <f>IF(Income_CF!AS272="","",(1+'Cost and Benefit Parameters'!$C$17)*Income_CF!AS272*(Cohort_WP!AS270/Cohort_CF!AS270))</f>
        <v>1040064.0038514395</v>
      </c>
      <c r="AT270" s="1">
        <f>IF(Income_CF!AT272="","",(1+'Cost and Benefit Parameters'!$C$17)*Income_CF!AT272*(Cohort_WP!AT270/Cohort_CF!AT270))</f>
        <v>1061773.9591419422</v>
      </c>
      <c r="AU270" s="1">
        <f>IF(Income_CF!AU272="","",(1+'Cost and Benefit Parameters'!$C$17)*Income_CF!AU272*(Cohort_WP!AU270/Cohort_CF!AU270))</f>
        <v>1083286.9137480825</v>
      </c>
      <c r="AV270" s="1">
        <f>IF(Income_CF!AV272="","",(1+'Cost and Benefit Parameters'!$C$17)*Income_CF!AV272*(Cohort_WP!AV270/Cohort_CF!AV270))</f>
        <v>1104572.806920965</v>
      </c>
      <c r="AW270" s="1">
        <f>IF(Income_CF!AW272="","",(1+'Cost and Benefit Parameters'!$C$17)*Income_CF!AW272*(Cohort_WP!AW270/Cohort_CF!AW270))</f>
        <v>1125601.3907613999</v>
      </c>
      <c r="AX270" s="1">
        <f>IF(Income_CF!AX272="","",(1+'Cost and Benefit Parameters'!$C$17)*Income_CF!AX272*(Cohort_WP!AX270/Cohort_CF!AX270))</f>
        <v>1146342.2998159998</v>
      </c>
      <c r="AY270" s="1">
        <f>IF(Income_CF!AY272="","",(1+'Cost and Benefit Parameters'!$C$17)*Income_CF!AY272*(Cohort_WP!AY270/Cohort_CF!AY270))</f>
        <v>1166765.1223750438</v>
      </c>
      <c r="AZ270" s="1">
        <f>IF(Income_CF!AZ272="","",(1+'Cost and Benefit Parameters'!$C$17)*Income_CF!AZ272*(Cohort_WP!AZ270/Cohort_CF!AZ270))</f>
        <v>1186839.4732455644</v>
      </c>
      <c r="BA270" s="1">
        <f>IF(Income_CF!BA272="","",(1+'Cost and Benefit Parameters'!$C$17)*Income_CF!BA272*(Cohort_WP!BA270/Cohort_CF!BA270))</f>
        <v>1206535.0677625732</v>
      </c>
      <c r="BB270" s="1">
        <f>IF(Income_CF!BB272="","",(1+'Cost and Benefit Parameters'!$C$17)*Income_CF!BB272*(Cohort_WP!BB270/Cohort_CF!BB270))</f>
        <v>1225821.7967919048</v>
      </c>
      <c r="BC270" s="1">
        <f>IF(Income_CF!BC272="","",(1+'Cost and Benefit Parameters'!$C$17)*Income_CF!BC272*(Cohort_WP!BC270/Cohort_CF!BC270))</f>
        <v>1244669.8024695127</v>
      </c>
      <c r="BD270" s="1">
        <f>IF(Income_CF!BD272="","",(1+'Cost and Benefit Parameters'!$C$17)*Income_CF!BD272*(Cohort_WP!BD270/Cohort_CF!BD270))</f>
        <v>1263049.5544147899</v>
      </c>
      <c r="BE270" s="1" t="str">
        <f>IF(Income_CF!BE272="","",(1+'Cost and Benefit Parameters'!$C$17)*Income_CF!BE272*(Cohort_WP!BE270/Cohort_CF!BE270))</f>
        <v/>
      </c>
      <c r="BF270" s="1" t="str">
        <f>IF(Income_CF!BF272="","",(1+'Cost and Benefit Parameters'!$C$17)*Income_CF!BF272*(Cohort_WP!BF270/Cohort_CF!BF270))</f>
        <v/>
      </c>
      <c r="BG270" s="1" t="str">
        <f>IF(Income_CF!BG272="","",(1+'Cost and Benefit Parameters'!$C$17)*Income_CF!BG272*(Cohort_WP!BG270/Cohort_CF!BG270))</f>
        <v/>
      </c>
      <c r="BH270" s="1" t="str">
        <f>IF(Income_CF!BH272="","",(1+'Cost and Benefit Parameters'!$C$17)*Income_CF!BH272*(Cohort_WP!BH270/Cohort_CF!BH270))</f>
        <v/>
      </c>
      <c r="BI270" s="1" t="str">
        <f>IF(Income_CF!BI272="","",(1+'Cost and Benefit Parameters'!$C$17)*Income_CF!BI272*(Cohort_WP!BI270/Cohort_CF!BI270))</f>
        <v/>
      </c>
      <c r="BJ270" s="1" t="str">
        <f>IF(Income_CF!BJ272="","",(1+'Cost and Benefit Parameters'!$C$17)*Income_CF!BJ272*(Cohort_WP!BJ270/Cohort_CF!BJ270))</f>
        <v/>
      </c>
      <c r="BK270" s="1" t="str">
        <f>IF(Income_CF!BK272="","",(1+'Cost and Benefit Parameters'!$C$17)*Income_CF!BK272*(Cohort_WP!BK270/Cohort_CF!BK270))</f>
        <v/>
      </c>
      <c r="BL270" s="1" t="str">
        <f>IF(Income_CF!BL272="","",(1+'Cost and Benefit Parameters'!$C$17)*Income_CF!BL272*(Cohort_WP!BL270/Cohort_CF!BL270))</f>
        <v/>
      </c>
      <c r="BM270" s="1" t="str">
        <f>IF(Income_CF!BM272="","",(1+'Cost and Benefit Parameters'!$C$17)*Income_CF!BM272*(Cohort_WP!BM270/Cohort_CF!BM270))</f>
        <v/>
      </c>
      <c r="BN270" s="1" t="str">
        <f>IF(Income_CF!BN272="","",(1+'Cost and Benefit Parameters'!$C$17)*Income_CF!BN272*(Cohort_WP!BN270/Cohort_CF!BN270))</f>
        <v/>
      </c>
    </row>
    <row r="271" spans="1:72" x14ac:dyDescent="0.55000000000000004">
      <c r="A271" s="639"/>
      <c r="B271" t="s">
        <v>477</v>
      </c>
      <c r="H271" s="1" t="str">
        <f>IF(Income_CF!H273="","",(1+'Cost and Benefit Parameters'!$C$17)*Income_CF!H273*(Cohort_WP!H271/Cohort_CF!H271))</f>
        <v/>
      </c>
      <c r="I271" s="1" t="str">
        <f>IF(Income_CF!I273="","",(1+'Cost and Benefit Parameters'!$C$17)*Income_CF!I273*(Cohort_WP!I271/Cohort_CF!I271))</f>
        <v/>
      </c>
      <c r="J271" s="1" t="str">
        <f>IF(Income_CF!J273="","",(1+'Cost and Benefit Parameters'!$C$17)*Income_CF!J273*(Cohort_WP!J271/Cohort_CF!J271))</f>
        <v/>
      </c>
      <c r="K271" s="1" t="str">
        <f>IF(Income_CF!K273="","",(1+'Cost and Benefit Parameters'!$C$17)*Income_CF!K273*(Cohort_WP!K271/Cohort_CF!K271))</f>
        <v/>
      </c>
      <c r="L271" s="1" t="str">
        <f>IF(Income_CF!L273="","",(1+'Cost and Benefit Parameters'!$C$17)*Income_CF!L273*(Cohort_WP!L271/Cohort_CF!L271))</f>
        <v/>
      </c>
      <c r="M271" s="1" t="str">
        <f>IF(Income_CF!M273="","",(1+'Cost and Benefit Parameters'!$C$17)*Income_CF!M273*(Cohort_WP!M271/Cohort_CF!M271))</f>
        <v/>
      </c>
      <c r="N271" s="1" t="str">
        <f>IF(Income_CF!N273="","",(1+'Cost and Benefit Parameters'!$C$17)*Income_CF!N273*(Cohort_WP!N271/Cohort_CF!N271))</f>
        <v/>
      </c>
      <c r="O271" s="1" t="str">
        <f>IF(Income_CF!O273="","",(1+'Cost and Benefit Parameters'!$C$17)*Income_CF!O273*(Cohort_WP!O271/Cohort_CF!O271))</f>
        <v/>
      </c>
      <c r="P271" s="1" t="str">
        <f>IF(Income_CF!P273="","",(1+'Cost and Benefit Parameters'!$C$17)*Income_CF!P273*(Cohort_WP!P271/Cohort_CF!P271))</f>
        <v/>
      </c>
      <c r="Q271" s="1" t="str">
        <f>IF(Income_CF!Q273="","",(1+'Cost and Benefit Parameters'!$C$17)*Income_CF!Q273*(Cohort_WP!Q271/Cohort_CF!Q271))</f>
        <v/>
      </c>
      <c r="R271" s="1">
        <f>IF(Income_CF!R273="","",(1+'Cost and Benefit Parameters'!$C$17)*Income_CF!R273*(Cohort_WP!R271/Cohort_CF!R271))</f>
        <v>466869.5450633603</v>
      </c>
      <c r="S271" s="1">
        <f>IF(Income_CF!S273="","",(1+'Cost and Benefit Parameters'!$C$17)*Income_CF!S273*(Cohort_WP!S271/Cohort_CF!S271))</f>
        <v>484980.49523887073</v>
      </c>
      <c r="T271" s="1">
        <f>IF(Income_CF!T273="","",(1+'Cost and Benefit Parameters'!$C$17)*Income_CF!T273*(Cohort_WP!T271/Cohort_CF!T271))</f>
        <v>503491.82534579141</v>
      </c>
      <c r="U271" s="1">
        <f>IF(Income_CF!U273="","",(1+'Cost and Benefit Parameters'!$C$17)*Income_CF!U273*(Cohort_WP!U271/Cohort_CF!U271))</f>
        <v>522396.18683208508</v>
      </c>
      <c r="V271" s="1">
        <f>IF(Income_CF!V273="","",(1+'Cost and Benefit Parameters'!$C$17)*Income_CF!V273*(Cohort_WP!V271/Cohort_CF!V271))</f>
        <v>544999.61097252124</v>
      </c>
      <c r="W271" s="1">
        <f>IF(Income_CF!W273="","",(1+'Cost and Benefit Parameters'!$C$17)*Income_CF!W273*(Cohort_WP!W271/Cohort_CF!W271))</f>
        <v>564445.52809772838</v>
      </c>
      <c r="X271" s="1">
        <f>IF(Income_CF!X273="","",(1+'Cost and Benefit Parameters'!$C$17)*Income_CF!X273*(Cohort_WP!X271/Cohort_CF!X271))</f>
        <v>584234.64138834446</v>
      </c>
      <c r="Y271" s="1">
        <f>IF(Income_CF!Y273="","",(1+'Cost and Benefit Parameters'!$C$17)*Income_CF!Y273*(Cohort_WP!Y271/Cohort_CF!Y271))</f>
        <v>604354.82712606434</v>
      </c>
      <c r="Z271" s="1">
        <f>IF(Income_CF!Z273="","",(1+'Cost and Benefit Parameters'!$C$17)*Income_CF!Z273*(Cohort_WP!Z271/Cohort_CF!Z271))</f>
        <v>624792.93435907003</v>
      </c>
      <c r="AA271" s="1">
        <f>IF(Income_CF!AA273="","",(1+'Cost and Benefit Parameters'!$C$17)*Income_CF!AA273*(Cohort_WP!AA271/Cohort_CF!AA271))</f>
        <v>645534.78162094648</v>
      </c>
      <c r="AB271" s="1">
        <f>IF(Income_CF!AB273="","",(1+'Cost and Benefit Parameters'!$C$17)*Income_CF!AB273*(Cohort_WP!AB271/Cohort_CF!AB271))</f>
        <v>666565.15667992213</v>
      </c>
      <c r="AC271" s="1">
        <f>IF(Income_CF!AC273="","",(1+'Cost and Benefit Parameters'!$C$17)*Income_CF!AC273*(Cohort_WP!AC271/Cohort_CF!AC271))</f>
        <v>687867.81942178193</v>
      </c>
      <c r="AD271" s="1">
        <f>IF(Income_CF!AD273="","",(1+'Cost and Benefit Parameters'!$C$17)*Income_CF!AD273*(Cohort_WP!AD271/Cohort_CF!AD271))</f>
        <v>709425.50795991183</v>
      </c>
      <c r="AE271" s="1">
        <f>IF(Income_CF!AE273="","",(1+'Cost and Benefit Parameters'!$C$17)*Income_CF!AE273*(Cohort_WP!AE271/Cohort_CF!AE271))</f>
        <v>731219.94805525604</v>
      </c>
      <c r="AF271" s="1">
        <f>IF(Income_CF!AF273="","",(1+'Cost and Benefit Parameters'!$C$17)*Income_CF!AF273*(Cohort_WP!AF271/Cohort_CF!AF271))</f>
        <v>753231.86591747007</v>
      </c>
      <c r="AG271" s="1">
        <f>IF(Income_CF!AG273="","",(1+'Cost and Benefit Parameters'!$C$17)*Income_CF!AG273*(Cohort_WP!AG271/Cohort_CF!AG271))</f>
        <v>775441.00444648927</v>
      </c>
      <c r="AH271" s="1">
        <f>IF(Income_CF!AH273="","",(1+'Cost and Benefit Parameters'!$C$17)*Income_CF!AH273*(Cohort_WP!AH271/Cohort_CF!AH271))</f>
        <v>797826.14296077681</v>
      </c>
      <c r="AI271" s="1">
        <f>IF(Income_CF!AI273="","",(1+'Cost and Benefit Parameters'!$C$17)*Income_CF!AI273*(Cohort_WP!AI271/Cohort_CF!AI271))</f>
        <v>820365.12044521642</v>
      </c>
      <c r="AJ271" s="1">
        <f>IF(Income_CF!AJ273="","",(1+'Cost and Benefit Parameters'!$C$17)*Income_CF!AJ273*(Cohort_WP!AJ271/Cohort_CF!AJ271))</f>
        <v>843034.86233746831</v>
      </c>
      <c r="AK271" s="1">
        <f>IF(Income_CF!AK273="","",(1+'Cost and Benefit Parameters'!$C$17)*Income_CF!AK273*(Cohort_WP!AK271/Cohort_CF!AK271))</f>
        <v>865811.41085719294</v>
      </c>
      <c r="AL271" s="1">
        <f>IF(Income_CF!AL273="","",(1+'Cost and Benefit Parameters'!$C$17)*Income_CF!AL273*(Cohort_WP!AL271/Cohort_CF!AL271))</f>
        <v>888669.95886752428</v>
      </c>
      <c r="AM271" s="1">
        <f>IF(Income_CF!AM273="","",(1+'Cost and Benefit Parameters'!$C$17)*Income_CF!AM273*(Cohort_WP!AM271/Cohort_CF!AM271))</f>
        <v>911584.88724291208</v>
      </c>
      <c r="AN271" s="1">
        <f>IF(Income_CF!AN273="","",(1+'Cost and Benefit Parameters'!$C$17)*Income_CF!AN273*(Cohort_WP!AN271/Cohort_CF!AN271))</f>
        <v>934529.80570173229</v>
      </c>
      <c r="AO271" s="1">
        <f>IF(Income_CF!AO273="","",(1+'Cost and Benefit Parameters'!$C$17)*Income_CF!AO273*(Cohort_WP!AO271/Cohort_CF!AO271))</f>
        <v>957477.59704634198</v>
      </c>
      <c r="AP271" s="1">
        <f>IF(Income_CF!AP273="","",(1+'Cost and Benefit Parameters'!$C$17)*Income_CF!AP273*(Cohort_WP!AP271/Cohort_CF!AP271))</f>
        <v>980400.46473719319</v>
      </c>
      <c r="AQ271" s="1">
        <f>IF(Income_CF!AQ273="","",(1+'Cost and Benefit Parameters'!$C$17)*Income_CF!AQ273*(Cohort_WP!AQ271/Cohort_CF!AQ271))</f>
        <v>1003269.9837115557</v>
      </c>
      <c r="AR271" s="1">
        <f>IF(Income_CF!AR273="","",(1+'Cost and Benefit Parameters'!$C$17)*Income_CF!AR273*(Cohort_WP!AR271/Cohort_CF!AR271))</f>
        <v>1026057.1543415171</v>
      </c>
      <c r="AS271" s="1">
        <f>IF(Income_CF!AS273="","",(1+'Cost and Benefit Parameters'!$C$17)*Income_CF!AS273*(Cohort_WP!AS271/Cohort_CF!AS271))</f>
        <v>1048732.4594098707</v>
      </c>
      <c r="AT271" s="1">
        <f>IF(Income_CF!AT273="","",(1+'Cost and Benefit Parameters'!$C$17)*Income_CF!AT273*(Cohort_WP!AT271/Cohort_CF!AT271))</f>
        <v>1071265.9239669824</v>
      </c>
      <c r="AU271" s="1">
        <f>IF(Income_CF!AU273="","",(1+'Cost and Benefit Parameters'!$C$17)*Income_CF!AU273*(Cohort_WP!AU271/Cohort_CF!AU271))</f>
        <v>1093627.1779162006</v>
      </c>
      <c r="AV271" s="1">
        <f>IF(Income_CF!AV273="","",(1+'Cost and Benefit Parameters'!$C$17)*Income_CF!AV273*(Cohort_WP!AV271/Cohort_CF!AV271))</f>
        <v>1115785.521160525</v>
      </c>
      <c r="AW271" s="1">
        <f>IF(Income_CF!AW273="","",(1+'Cost and Benefit Parameters'!$C$17)*Income_CF!AW273*(Cohort_WP!AW271/Cohort_CF!AW271))</f>
        <v>1137709.9911285939</v>
      </c>
      <c r="AX271" s="1">
        <f>IF(Income_CF!AX273="","",(1+'Cost and Benefit Parameters'!$C$17)*Income_CF!AX273*(Cohort_WP!AX271/Cohort_CF!AX271))</f>
        <v>1159369.4324842419</v>
      </c>
      <c r="AY271" s="1">
        <f>IF(Income_CF!AY273="","",(1+'Cost and Benefit Parameters'!$C$17)*Income_CF!AY273*(Cohort_WP!AY271/Cohort_CF!AY271))</f>
        <v>1180732.5688104797</v>
      </c>
      <c r="AZ271" s="1">
        <f>IF(Income_CF!AZ273="","",(1+'Cost and Benefit Parameters'!$C$17)*Income_CF!AZ273*(Cohort_WP!AZ271/Cohort_CF!AZ271))</f>
        <v>1201768.0760462952</v>
      </c>
      <c r="BA271" s="1">
        <f>IF(Income_CF!BA273="","",(1+'Cost and Benefit Parameters'!$C$17)*Income_CF!BA273*(Cohort_WP!BA271/Cohort_CF!BA271))</f>
        <v>1222444.6574429313</v>
      </c>
      <c r="BB271" s="1">
        <f>IF(Income_CF!BB273="","",(1+'Cost and Benefit Parameters'!$C$17)*Income_CF!BB273*(Cohort_WP!BB271/Cohort_CF!BB271))</f>
        <v>1242731.1197954505</v>
      </c>
      <c r="BC271" s="1">
        <f>IF(Income_CF!BC273="","",(1+'Cost and Benefit Parameters'!$C$17)*Income_CF!BC273*(Cohort_WP!BC271/Cohort_CF!BC271))</f>
        <v>1262596.4506956616</v>
      </c>
      <c r="BD271" s="1">
        <f>IF(Income_CF!BD273="","",(1+'Cost and Benefit Parameters'!$C$17)*Income_CF!BD273*(Cohort_WP!BD271/Cohort_CF!BD271))</f>
        <v>1282009.896543598</v>
      </c>
      <c r="BE271" s="1">
        <f>IF(Income_CF!BE273="","",(1+'Cost and Benefit Parameters'!$C$17)*Income_CF!BE273*(Cohort_WP!BE271/Cohort_CF!BE271))</f>
        <v>1300941.0410472336</v>
      </c>
      <c r="BF271" s="1" t="str">
        <f>IF(Income_CF!BF273="","",(1+'Cost and Benefit Parameters'!$C$17)*Income_CF!BF273*(Cohort_WP!BF271/Cohort_CF!BF271))</f>
        <v/>
      </c>
      <c r="BG271" s="1" t="str">
        <f>IF(Income_CF!BG273="","",(1+'Cost and Benefit Parameters'!$C$17)*Income_CF!BG273*(Cohort_WP!BG271/Cohort_CF!BG271))</f>
        <v/>
      </c>
      <c r="BH271" s="1" t="str">
        <f>IF(Income_CF!BH273="","",(1+'Cost and Benefit Parameters'!$C$17)*Income_CF!BH273*(Cohort_WP!BH271/Cohort_CF!BH271))</f>
        <v/>
      </c>
      <c r="BI271" s="1" t="str">
        <f>IF(Income_CF!BI273="","",(1+'Cost and Benefit Parameters'!$C$17)*Income_CF!BI273*(Cohort_WP!BI271/Cohort_CF!BI271))</f>
        <v/>
      </c>
      <c r="BJ271" s="1" t="str">
        <f>IF(Income_CF!BJ273="","",(1+'Cost and Benefit Parameters'!$C$17)*Income_CF!BJ273*(Cohort_WP!BJ271/Cohort_CF!BJ271))</f>
        <v/>
      </c>
      <c r="BK271" s="1" t="str">
        <f>IF(Income_CF!BK273="","",(1+'Cost and Benefit Parameters'!$C$17)*Income_CF!BK273*(Cohort_WP!BK271/Cohort_CF!BK271))</f>
        <v/>
      </c>
      <c r="BL271" s="1" t="str">
        <f>IF(Income_CF!BL273="","",(1+'Cost and Benefit Parameters'!$C$17)*Income_CF!BL273*(Cohort_WP!BL271/Cohort_CF!BL271))</f>
        <v/>
      </c>
      <c r="BM271" s="1" t="str">
        <f>IF(Income_CF!BM273="","",(1+'Cost and Benefit Parameters'!$C$17)*Income_CF!BM273*(Cohort_WP!BM271/Cohort_CF!BM271))</f>
        <v/>
      </c>
      <c r="BN271" s="1" t="str">
        <f>IF(Income_CF!BN273="","",(1+'Cost and Benefit Parameters'!$C$17)*Income_CF!BN273*(Cohort_WP!BN271/Cohort_CF!BN271))</f>
        <v/>
      </c>
    </row>
    <row r="272" spans="1:72" x14ac:dyDescent="0.55000000000000004">
      <c r="A272" s="639"/>
      <c r="B272" t="s">
        <v>478</v>
      </c>
      <c r="H272" s="1" t="str">
        <f>IF(Income_CF!H274="","",(1+'Cost and Benefit Parameters'!$C$17)*Income_CF!H274*(Cohort_WP!H272/Cohort_CF!H272))</f>
        <v/>
      </c>
      <c r="I272" s="1" t="str">
        <f>IF(Income_CF!I274="","",(1+'Cost and Benefit Parameters'!$C$17)*Income_CF!I274*(Cohort_WP!I272/Cohort_CF!I272))</f>
        <v/>
      </c>
      <c r="J272" s="1" t="str">
        <f>IF(Income_CF!J274="","",(1+'Cost and Benefit Parameters'!$C$17)*Income_CF!J274*(Cohort_WP!J272/Cohort_CF!J272))</f>
        <v/>
      </c>
      <c r="K272" s="1" t="str">
        <f>IF(Income_CF!K274="","",(1+'Cost and Benefit Parameters'!$C$17)*Income_CF!K274*(Cohort_WP!K272/Cohort_CF!K272))</f>
        <v/>
      </c>
      <c r="L272" s="1" t="str">
        <f>IF(Income_CF!L274="","",(1+'Cost and Benefit Parameters'!$C$17)*Income_CF!L274*(Cohort_WP!L272/Cohort_CF!L272))</f>
        <v/>
      </c>
      <c r="M272" s="1" t="str">
        <f>IF(Income_CF!M274="","",(1+'Cost and Benefit Parameters'!$C$17)*Income_CF!M274*(Cohort_WP!M272/Cohort_CF!M272))</f>
        <v/>
      </c>
      <c r="N272" s="1" t="str">
        <f>IF(Income_CF!N274="","",(1+'Cost and Benefit Parameters'!$C$17)*Income_CF!N274*(Cohort_WP!N272/Cohort_CF!N272))</f>
        <v/>
      </c>
      <c r="O272" s="1" t="str">
        <f>IF(Income_CF!O274="","",(1+'Cost and Benefit Parameters'!$C$17)*Income_CF!O274*(Cohort_WP!O272/Cohort_CF!O272))</f>
        <v/>
      </c>
      <c r="P272" s="1" t="str">
        <f>IF(Income_CF!P274="","",(1+'Cost and Benefit Parameters'!$C$17)*Income_CF!P274*(Cohort_WP!P272/Cohort_CF!P272))</f>
        <v/>
      </c>
      <c r="Q272" s="1" t="str">
        <f>IF(Income_CF!Q274="","",(1+'Cost and Benefit Parameters'!$C$17)*Income_CF!Q274*(Cohort_WP!Q272/Cohort_CF!Q272))</f>
        <v/>
      </c>
      <c r="R272" s="1" t="str">
        <f>IF(Income_CF!R274="","",(1+'Cost and Benefit Parameters'!$C$17)*Income_CF!R274*(Cohort_WP!R272/Cohort_CF!R272))</f>
        <v/>
      </c>
      <c r="S272" s="1">
        <f>IF(Income_CF!S274="","",(1+'Cost and Benefit Parameters'!$C$17)*Income_CF!S274*(Cohort_WP!S272/Cohort_CF!S272))</f>
        <v>480875.63141526113</v>
      </c>
      <c r="T272" s="1">
        <f>IF(Income_CF!T274="","",(1+'Cost and Benefit Parameters'!$C$17)*Income_CF!T274*(Cohort_WP!T272/Cohort_CF!T272))</f>
        <v>499529.91009603691</v>
      </c>
      <c r="U272" s="1">
        <f>IF(Income_CF!U274="","",(1+'Cost and Benefit Parameters'!$C$17)*Income_CF!U274*(Cohort_WP!U272/Cohort_CF!U272))</f>
        <v>518596.58010616514</v>
      </c>
      <c r="V272" s="1">
        <f>IF(Income_CF!V274="","",(1+'Cost and Benefit Parameters'!$C$17)*Income_CF!V274*(Cohort_WP!V272/Cohort_CF!V272))</f>
        <v>538068.07243704749</v>
      </c>
      <c r="W272" s="1">
        <f>IF(Income_CF!W274="","",(1+'Cost and Benefit Parameters'!$C$17)*Income_CF!W274*(Cohort_WP!W272/Cohort_CF!W272))</f>
        <v>561349.59930169687</v>
      </c>
      <c r="X272" s="1">
        <f>IF(Income_CF!X274="","",(1+'Cost and Benefit Parameters'!$C$17)*Income_CF!X274*(Cohort_WP!X272/Cohort_CF!X272))</f>
        <v>581378.89394066017</v>
      </c>
      <c r="Y272" s="1">
        <f>IF(Income_CF!Y274="","",(1+'Cost and Benefit Parameters'!$C$17)*Income_CF!Y274*(Cohort_WP!Y272/Cohort_CF!Y272))</f>
        <v>601761.68062999484</v>
      </c>
      <c r="Z272" s="1">
        <f>IF(Income_CF!Z274="","",(1+'Cost and Benefit Parameters'!$C$17)*Income_CF!Z274*(Cohort_WP!Z272/Cohort_CF!Z272))</f>
        <v>622485.47193984641</v>
      </c>
      <c r="AA272" s="1">
        <f>IF(Income_CF!AA274="","",(1+'Cost and Benefit Parameters'!$C$17)*Income_CF!AA274*(Cohort_WP!AA272/Cohort_CF!AA272))</f>
        <v>643536.72238984203</v>
      </c>
      <c r="AB272" s="1">
        <f>IF(Income_CF!AB274="","",(1+'Cost and Benefit Parameters'!$C$17)*Income_CF!AB274*(Cohort_WP!AB272/Cohort_CF!AB272))</f>
        <v>664900.82506957499</v>
      </c>
      <c r="AC272" s="1">
        <f>IF(Income_CF!AC274="","",(1+'Cost and Benefit Parameters'!$C$17)*Income_CF!AC274*(Cohort_WP!AC272/Cohort_CF!AC272))</f>
        <v>686562.11138031981</v>
      </c>
      <c r="AD272" s="1">
        <f>IF(Income_CF!AD274="","",(1+'Cost and Benefit Parameters'!$C$17)*Income_CF!AD274*(Cohort_WP!AD272/Cohort_CF!AD272))</f>
        <v>708503.85400443536</v>
      </c>
      <c r="AE272" s="1">
        <f>IF(Income_CF!AE274="","",(1+'Cost and Benefit Parameters'!$C$17)*Income_CF!AE274*(Cohort_WP!AE272/Cohort_CF!AE272))</f>
        <v>730708.27319870912</v>
      </c>
      <c r="AF272" s="1">
        <f>IF(Income_CF!AF274="","",(1+'Cost and Benefit Parameters'!$C$17)*Income_CF!AF274*(Cohort_WP!AF272/Cohort_CF!AF272))</f>
        <v>753156.54649691388</v>
      </c>
      <c r="AG272" s="1">
        <f>IF(Income_CF!AG274="","",(1+'Cost and Benefit Parameters'!$C$17)*Income_CF!AG274*(Cohort_WP!AG272/Cohort_CF!AG272))</f>
        <v>775828.82189499412</v>
      </c>
      <c r="AH272" s="1">
        <f>IF(Income_CF!AH274="","",(1+'Cost and Benefit Parameters'!$C$17)*Income_CF!AH274*(Cohort_WP!AH272/Cohort_CF!AH272))</f>
        <v>798704.23457988387</v>
      </c>
      <c r="AI272" s="1">
        <f>IF(Income_CF!AI274="","",(1+'Cost and Benefit Parameters'!$C$17)*Income_CF!AI274*(Cohort_WP!AI272/Cohort_CF!AI272))</f>
        <v>821760.92724960006</v>
      </c>
      <c r="AJ272" s="1">
        <f>IF(Income_CF!AJ274="","",(1+'Cost and Benefit Parameters'!$C$17)*Income_CF!AJ274*(Cohort_WP!AJ272/Cohort_CF!AJ272))</f>
        <v>844976.07405857288</v>
      </c>
      <c r="AK272" s="1">
        <f>IF(Income_CF!AK274="","",(1+'Cost and Benefit Parameters'!$C$17)*Income_CF!AK274*(Cohort_WP!AK272/Cohort_CF!AK272))</f>
        <v>868325.90820759244</v>
      </c>
      <c r="AL272" s="1">
        <f>IF(Income_CF!AL274="","",(1+'Cost and Benefit Parameters'!$C$17)*Income_CF!AL274*(Cohort_WP!AL272/Cohort_CF!AL272))</f>
        <v>891785.75318290864</v>
      </c>
      <c r="AM272" s="1">
        <f>IF(Income_CF!AM274="","",(1+'Cost and Benefit Parameters'!$C$17)*Income_CF!AM274*(Cohort_WP!AM272/Cohort_CF!AM272))</f>
        <v>915330.05763355014</v>
      </c>
      <c r="AN272" s="1">
        <f>IF(Income_CF!AN274="","",(1+'Cost and Benefit Parameters'!$C$17)*Income_CF!AN274*(Cohort_WP!AN272/Cohort_CF!AN272))</f>
        <v>938932.43386019929</v>
      </c>
      <c r="AO272" s="1">
        <f>IF(Income_CF!AO274="","",(1+'Cost and Benefit Parameters'!$C$17)*Income_CF!AO274*(Cohort_WP!AO272/Cohort_CF!AO272))</f>
        <v>962565.69987278443</v>
      </c>
      <c r="AP272" s="1">
        <f>IF(Income_CF!AP274="","",(1+'Cost and Benefit Parameters'!$C$17)*Income_CF!AP274*(Cohort_WP!AP272/Cohort_CF!AP272))</f>
        <v>986201.9249577322</v>
      </c>
      <c r="AQ272" s="1">
        <f>IF(Income_CF!AQ274="","",(1+'Cost and Benefit Parameters'!$C$17)*Income_CF!AQ274*(Cohort_WP!AQ272/Cohort_CF!AQ272))</f>
        <v>1009812.4786793089</v>
      </c>
      <c r="AR272" s="1">
        <f>IF(Income_CF!AR274="","",(1+'Cost and Benefit Parameters'!$C$17)*Income_CF!AR274*(Cohort_WP!AR272/Cohort_CF!AR272))</f>
        <v>1033368.0832229024</v>
      </c>
      <c r="AS272" s="1">
        <f>IF(Income_CF!AS274="","",(1+'Cost and Benefit Parameters'!$C$17)*Income_CF!AS274*(Cohort_WP!AS272/Cohort_CF!AS272))</f>
        <v>1056838.8689717629</v>
      </c>
      <c r="AT272" s="1">
        <f>IF(Income_CF!AT274="","",(1+'Cost and Benefit Parameters'!$C$17)*Income_CF!AT274*(Cohort_WP!AT272/Cohort_CF!AT272))</f>
        <v>1080194.4331921665</v>
      </c>
      <c r="AU272" s="1">
        <f>IF(Income_CF!AU274="","",(1+'Cost and Benefit Parameters'!$C$17)*Income_CF!AU274*(Cohort_WP!AU272/Cohort_CF!AU272))</f>
        <v>1103403.901685992</v>
      </c>
      <c r="AV272" s="1">
        <f>IF(Income_CF!AV274="","",(1+'Cost and Benefit Parameters'!$C$17)*Income_CF!AV274*(Cohort_WP!AV272/Cohort_CF!AV272))</f>
        <v>1126435.9932536867</v>
      </c>
      <c r="AW272" s="1">
        <f>IF(Income_CF!AW274="","",(1+'Cost and Benefit Parameters'!$C$17)*Income_CF!AW274*(Cohort_WP!AW272/Cohort_CF!AW272))</f>
        <v>1149259.0867953408</v>
      </c>
      <c r="AX272" s="1">
        <f>IF(Income_CF!AX274="","",(1+'Cost and Benefit Parameters'!$C$17)*Income_CF!AX274*(Cohort_WP!AX272/Cohort_CF!AX272))</f>
        <v>1171841.2908624518</v>
      </c>
      <c r="AY272" s="1">
        <f>IF(Income_CF!AY274="","",(1+'Cost and Benefit Parameters'!$C$17)*Income_CF!AY274*(Cohort_WP!AY272/Cohort_CF!AY272))</f>
        <v>1194150.5154587692</v>
      </c>
      <c r="AZ272" s="1">
        <f>IF(Income_CF!AZ274="","",(1+'Cost and Benefit Parameters'!$C$17)*Income_CF!AZ274*(Cohort_WP!AZ272/Cohort_CF!AZ272))</f>
        <v>1216154.5458747942</v>
      </c>
      <c r="BA272" s="1">
        <f>IF(Income_CF!BA274="","",(1+'Cost and Benefit Parameters'!$C$17)*Income_CF!BA274*(Cohort_WP!BA272/Cohort_CF!BA272))</f>
        <v>1237821.1183276842</v>
      </c>
      <c r="BB272" s="1">
        <f>IF(Income_CF!BB274="","",(1+'Cost and Benefit Parameters'!$C$17)*Income_CF!BB274*(Cohort_WP!BB272/Cohort_CF!BB272))</f>
        <v>1259117.9971662194</v>
      </c>
      <c r="BC272" s="1">
        <f>IF(Income_CF!BC274="","",(1+'Cost and Benefit Parameters'!$C$17)*Income_CF!BC274*(Cohort_WP!BC272/Cohort_CF!BC272))</f>
        <v>1280013.0533893139</v>
      </c>
      <c r="BD272" s="1">
        <f>IF(Income_CF!BD274="","",(1+'Cost and Benefit Parameters'!$C$17)*Income_CF!BD274*(Cohort_WP!BD272/Cohort_CF!BD272))</f>
        <v>1300474.3442165316</v>
      </c>
      <c r="BE272" s="1">
        <f>IF(Income_CF!BE274="","",(1+'Cost and Benefit Parameters'!$C$17)*Income_CF!BE274*(Cohort_WP!BE272/Cohort_CF!BE272))</f>
        <v>1320470.193439906</v>
      </c>
      <c r="BF272" s="1">
        <f>IF(Income_CF!BF274="","",(1+'Cost and Benefit Parameters'!$C$17)*Income_CF!BF274*(Cohort_WP!BF272/Cohort_CF!BF272))</f>
        <v>1339969.2722786507</v>
      </c>
      <c r="BG272" s="1" t="str">
        <f>IF(Income_CF!BG274="","",(1+'Cost and Benefit Parameters'!$C$17)*Income_CF!BG274*(Cohort_WP!BG272/Cohort_CF!BG272))</f>
        <v/>
      </c>
      <c r="BH272" s="1" t="str">
        <f>IF(Income_CF!BH274="","",(1+'Cost and Benefit Parameters'!$C$17)*Income_CF!BH274*(Cohort_WP!BH272/Cohort_CF!BH272))</f>
        <v/>
      </c>
      <c r="BI272" s="1" t="str">
        <f>IF(Income_CF!BI274="","",(1+'Cost and Benefit Parameters'!$C$17)*Income_CF!BI274*(Cohort_WP!BI272/Cohort_CF!BI272))</f>
        <v/>
      </c>
      <c r="BJ272" s="1" t="str">
        <f>IF(Income_CF!BJ274="","",(1+'Cost and Benefit Parameters'!$C$17)*Income_CF!BJ274*(Cohort_WP!BJ272/Cohort_CF!BJ272))</f>
        <v/>
      </c>
      <c r="BK272" s="1" t="str">
        <f>IF(Income_CF!BK274="","",(1+'Cost and Benefit Parameters'!$C$17)*Income_CF!BK274*(Cohort_WP!BK272/Cohort_CF!BK272))</f>
        <v/>
      </c>
      <c r="BL272" s="1" t="str">
        <f>IF(Income_CF!BL274="","",(1+'Cost and Benefit Parameters'!$C$17)*Income_CF!BL274*(Cohort_WP!BL272/Cohort_CF!BL272))</f>
        <v/>
      </c>
      <c r="BM272" s="1" t="str">
        <f>IF(Income_CF!BM274="","",(1+'Cost and Benefit Parameters'!$C$17)*Income_CF!BM274*(Cohort_WP!BM272/Cohort_CF!BM272))</f>
        <v/>
      </c>
      <c r="BN272" s="1" t="str">
        <f>IF(Income_CF!BN274="","",(1+'Cost and Benefit Parameters'!$C$17)*Income_CF!BN274*(Cohort_WP!BN272/Cohort_CF!BN272))</f>
        <v/>
      </c>
    </row>
    <row r="273" spans="1:72" x14ac:dyDescent="0.55000000000000004">
      <c r="A273" s="639"/>
      <c r="B273" t="s">
        <v>479</v>
      </c>
      <c r="H273" s="1" t="str">
        <f>IF(Income_CF!H275="","",(1+'Cost and Benefit Parameters'!$C$17)*Income_CF!H275*(Cohort_WP!H273/Cohort_CF!H273))</f>
        <v/>
      </c>
      <c r="I273" s="1" t="str">
        <f>IF(Income_CF!I275="","",(1+'Cost and Benefit Parameters'!$C$17)*Income_CF!I275*(Cohort_WP!I273/Cohort_CF!I273))</f>
        <v/>
      </c>
      <c r="J273" s="1" t="str">
        <f>IF(Income_CF!J275="","",(1+'Cost and Benefit Parameters'!$C$17)*Income_CF!J275*(Cohort_WP!J273/Cohort_CF!J273))</f>
        <v/>
      </c>
      <c r="K273" s="1" t="str">
        <f>IF(Income_CF!K275="","",(1+'Cost and Benefit Parameters'!$C$17)*Income_CF!K275*(Cohort_WP!K273/Cohort_CF!K273))</f>
        <v/>
      </c>
      <c r="L273" s="1" t="str">
        <f>IF(Income_CF!L275="","",(1+'Cost and Benefit Parameters'!$C$17)*Income_CF!L275*(Cohort_WP!L273/Cohort_CF!L273))</f>
        <v/>
      </c>
      <c r="M273" s="1" t="str">
        <f>IF(Income_CF!M275="","",(1+'Cost and Benefit Parameters'!$C$17)*Income_CF!M275*(Cohort_WP!M273/Cohort_CF!M273))</f>
        <v/>
      </c>
      <c r="N273" s="1" t="str">
        <f>IF(Income_CF!N275="","",(1+'Cost and Benefit Parameters'!$C$17)*Income_CF!N275*(Cohort_WP!N273/Cohort_CF!N273))</f>
        <v/>
      </c>
      <c r="O273" s="1" t="str">
        <f>IF(Income_CF!O275="","",(1+'Cost and Benefit Parameters'!$C$17)*Income_CF!O275*(Cohort_WP!O273/Cohort_CF!O273))</f>
        <v/>
      </c>
      <c r="P273" s="1" t="str">
        <f>IF(Income_CF!P275="","",(1+'Cost and Benefit Parameters'!$C$17)*Income_CF!P275*(Cohort_WP!P273/Cohort_CF!P273))</f>
        <v/>
      </c>
      <c r="Q273" s="1" t="str">
        <f>IF(Income_CF!Q275="","",(1+'Cost and Benefit Parameters'!$C$17)*Income_CF!Q275*(Cohort_WP!Q273/Cohort_CF!Q273))</f>
        <v/>
      </c>
      <c r="R273" s="1" t="str">
        <f>IF(Income_CF!R275="","",(1+'Cost and Benefit Parameters'!$C$17)*Income_CF!R275*(Cohort_WP!R273/Cohort_CF!R273))</f>
        <v/>
      </c>
      <c r="S273" s="1" t="str">
        <f>IF(Income_CF!S275="","",(1+'Cost and Benefit Parameters'!$C$17)*Income_CF!S275*(Cohort_WP!S273/Cohort_CF!S273))</f>
        <v/>
      </c>
      <c r="T273" s="1">
        <f>IF(Income_CF!T275="","",(1+'Cost and Benefit Parameters'!$C$17)*Income_CF!T275*(Cohort_WP!T273/Cohort_CF!T273))</f>
        <v>495301.90035771905</v>
      </c>
      <c r="U273" s="1">
        <f>IF(Income_CF!U275="","",(1+'Cost and Benefit Parameters'!$C$17)*Income_CF!U275*(Cohort_WP!U273/Cohort_CF!U273))</f>
        <v>514515.80739891797</v>
      </c>
      <c r="V273" s="1">
        <f>IF(Income_CF!V275="","",(1+'Cost and Benefit Parameters'!$C$17)*Income_CF!V275*(Cohort_WP!V273/Cohort_CF!V273))</f>
        <v>534154.47750935005</v>
      </c>
      <c r="W273" s="1">
        <f>IF(Income_CF!W275="","",(1+'Cost and Benefit Parameters'!$C$17)*Income_CF!W275*(Cohort_WP!W273/Cohort_CF!W273))</f>
        <v>554210.11461015895</v>
      </c>
      <c r="X273" s="1">
        <f>IF(Income_CF!X275="","",(1+'Cost and Benefit Parameters'!$C$17)*Income_CF!X275*(Cohort_WP!X273/Cohort_CF!X273))</f>
        <v>578190.08728074771</v>
      </c>
      <c r="Y273" s="1">
        <f>IF(Income_CF!Y275="","",(1+'Cost and Benefit Parameters'!$C$17)*Income_CF!Y275*(Cohort_WP!Y273/Cohort_CF!Y273))</f>
        <v>598820.26075887994</v>
      </c>
      <c r="Z273" s="1">
        <f>IF(Income_CF!Z275="","",(1+'Cost and Benefit Parameters'!$C$17)*Income_CF!Z275*(Cohort_WP!Z273/Cohort_CF!Z273))</f>
        <v>619814.53104889463</v>
      </c>
      <c r="AA273" s="1">
        <f>IF(Income_CF!AA275="","",(1+'Cost and Benefit Parameters'!$C$17)*Income_CF!AA275*(Cohort_WP!AA273/Cohort_CF!AA273))</f>
        <v>641160.03609804169</v>
      </c>
      <c r="AB273" s="1">
        <f>IF(Income_CF!AB275="","",(1+'Cost and Benefit Parameters'!$C$17)*Income_CF!AB275*(Cohort_WP!AB273/Cohort_CF!AB273))</f>
        <v>662842.82406153739</v>
      </c>
      <c r="AC273" s="1">
        <f>IF(Income_CF!AC275="","",(1+'Cost and Benefit Parameters'!$C$17)*Income_CF!AC275*(Cohort_WP!AC273/Cohort_CF!AC273))</f>
        <v>684847.8498216623</v>
      </c>
      <c r="AD273" s="1">
        <f>IF(Income_CF!AD275="","",(1+'Cost and Benefit Parameters'!$C$17)*Income_CF!AD275*(Cohort_WP!AD273/Cohort_CF!AD273))</f>
        <v>707158.97472172941</v>
      </c>
      <c r="AE273" s="1">
        <f>IF(Income_CF!AE275="","",(1+'Cost and Benefit Parameters'!$C$17)*Income_CF!AE275*(Cohort_WP!AE273/Cohort_CF!AE273))</f>
        <v>729758.96962456848</v>
      </c>
      <c r="AF273" s="1">
        <f>IF(Income_CF!AF275="","",(1+'Cost and Benefit Parameters'!$C$17)*Income_CF!AF275*(Cohort_WP!AF273/Cohort_CF!AF273))</f>
        <v>752629.52139467059</v>
      </c>
      <c r="AG273" s="1">
        <f>IF(Income_CF!AG275="","",(1+'Cost and Benefit Parameters'!$C$17)*Income_CF!AG275*(Cohort_WP!AG273/Cohort_CF!AG273))</f>
        <v>775751.2428918212</v>
      </c>
      <c r="AH273" s="1">
        <f>IF(Income_CF!AH275="","",(1+'Cost and Benefit Parameters'!$C$17)*Income_CF!AH275*(Cohort_WP!AH273/Cohort_CF!AH273))</f>
        <v>799103.686551844</v>
      </c>
      <c r="AI273" s="1">
        <f>IF(Income_CF!AI275="","",(1+'Cost and Benefit Parameters'!$C$17)*Income_CF!AI275*(Cohort_WP!AI273/Cohort_CF!AI273))</f>
        <v>822665.3616172804</v>
      </c>
      <c r="AJ273" s="1">
        <f>IF(Income_CF!AJ275="","",(1+'Cost and Benefit Parameters'!$C$17)*Income_CF!AJ275*(Cohort_WP!AJ273/Cohort_CF!AJ273))</f>
        <v>846413.75506708806</v>
      </c>
      <c r="AK273" s="1">
        <f>IF(Income_CF!AK275="","",(1+'Cost and Benefit Parameters'!$C$17)*Income_CF!AK275*(Cohort_WP!AK273/Cohort_CF!AK273))</f>
        <v>870325.35628033022</v>
      </c>
      <c r="AL273" s="1">
        <f>IF(Income_CF!AL275="","",(1+'Cost and Benefit Parameters'!$C$17)*Income_CF!AL275*(Cohort_WP!AL273/Cohort_CF!AL273))</f>
        <v>894375.68545382016</v>
      </c>
      <c r="AM273" s="1">
        <f>IF(Income_CF!AM275="","",(1+'Cost and Benefit Parameters'!$C$17)*Income_CF!AM275*(Cohort_WP!AM273/Cohort_CF!AM273))</f>
        <v>918539.32577839587</v>
      </c>
      <c r="AN273" s="1">
        <f>IF(Income_CF!AN275="","",(1+'Cost and Benefit Parameters'!$C$17)*Income_CF!AN275*(Cohort_WP!AN273/Cohort_CF!AN273))</f>
        <v>942789.95936255634</v>
      </c>
      <c r="AO273" s="1">
        <f>IF(Income_CF!AO275="","",(1+'Cost and Benefit Parameters'!$C$17)*Income_CF!AO275*(Cohort_WP!AO273/Cohort_CF!AO273))</f>
        <v>967100.40687600547</v>
      </c>
      <c r="AP273" s="1">
        <f>IF(Income_CF!AP275="","",(1+'Cost and Benefit Parameters'!$C$17)*Income_CF!AP275*(Cohort_WP!AP273/Cohort_CF!AP273))</f>
        <v>991442.67086896801</v>
      </c>
      <c r="AQ273" s="1">
        <f>IF(Income_CF!AQ275="","",(1+'Cost and Benefit Parameters'!$C$17)*Income_CF!AQ275*(Cohort_WP!AQ273/Cohort_CF!AQ273))</f>
        <v>1015787.9827064641</v>
      </c>
      <c r="AR273" s="1">
        <f>IF(Income_CF!AR275="","",(1+'Cost and Benefit Parameters'!$C$17)*Income_CF!AR275*(Cohort_WP!AR273/Cohort_CF!AR273))</f>
        <v>1040106.8530396881</v>
      </c>
      <c r="AS273" s="1">
        <f>IF(Income_CF!AS275="","",(1+'Cost and Benefit Parameters'!$C$17)*Income_CF!AS275*(Cohort_WP!AS273/Cohort_CF!AS273))</f>
        <v>1064369.1257195894</v>
      </c>
      <c r="AT273" s="1">
        <f>IF(Income_CF!AT275="","",(1+'Cost and Benefit Parameters'!$C$17)*Income_CF!AT275*(Cohort_WP!AT273/Cohort_CF!AT273))</f>
        <v>1088544.0350409155</v>
      </c>
      <c r="AU273" s="1">
        <f>IF(Income_CF!AU275="","",(1+'Cost and Benefit Parameters'!$C$17)*Income_CF!AU275*(Cohort_WP!AU273/Cohort_CF!AU273))</f>
        <v>1112600.2661879316</v>
      </c>
      <c r="AV273" s="1">
        <f>IF(Income_CF!AV275="","",(1+'Cost and Benefit Parameters'!$C$17)*Income_CF!AV275*(Cohort_WP!AV273/Cohort_CF!AV273))</f>
        <v>1136506.0187365718</v>
      </c>
      <c r="AW273" s="1">
        <f>IF(Income_CF!AW275="","",(1+'Cost and Benefit Parameters'!$C$17)*Income_CF!AW275*(Cohort_WP!AW273/Cohort_CF!AW273))</f>
        <v>1160229.0730512971</v>
      </c>
      <c r="AX273" s="1">
        <f>IF(Income_CF!AX275="","",(1+'Cost and Benefit Parameters'!$C$17)*Income_CF!AX275*(Cohort_WP!AX273/Cohort_CF!AX273))</f>
        <v>1183736.8593992009</v>
      </c>
      <c r="AY273" s="1">
        <f>IF(Income_CF!AY275="","",(1+'Cost and Benefit Parameters'!$C$17)*Income_CF!AY275*(Cohort_WP!AY273/Cohort_CF!AY273))</f>
        <v>1206996.5295883252</v>
      </c>
      <c r="AZ273" s="1">
        <f>IF(Income_CF!AZ275="","",(1+'Cost and Benefit Parameters'!$C$17)*Income_CF!AZ275*(Cohort_WP!AZ273/Cohort_CF!AZ273))</f>
        <v>1229975.0309225321</v>
      </c>
      <c r="BA273" s="1">
        <f>IF(Income_CF!BA275="","",(1+'Cost and Benefit Parameters'!$C$17)*Income_CF!BA275*(Cohort_WP!BA273/Cohort_CF!BA273))</f>
        <v>1252639.1822510383</v>
      </c>
      <c r="BB273" s="1">
        <f>IF(Income_CF!BB275="","",(1+'Cost and Benefit Parameters'!$C$17)*Income_CF!BB275*(Cohort_WP!BB273/Cohort_CF!BB273))</f>
        <v>1274955.7518775144</v>
      </c>
      <c r="BC273" s="1">
        <f>IF(Income_CF!BC275="","",(1+'Cost and Benefit Parameters'!$C$17)*Income_CF!BC275*(Cohort_WP!BC273/Cohort_CF!BC273))</f>
        <v>1296891.5370812058</v>
      </c>
      <c r="BD273" s="1">
        <f>IF(Income_CF!BD275="","",(1+'Cost and Benefit Parameters'!$C$17)*Income_CF!BD275*(Cohort_WP!BD273/Cohort_CF!BD273))</f>
        <v>1318413.4449909932</v>
      </c>
      <c r="BE273" s="1">
        <f>IF(Income_CF!BE275="","",(1+'Cost and Benefit Parameters'!$C$17)*Income_CF!BE275*(Cohort_WP!BE273/Cohort_CF!BE273))</f>
        <v>1339488.5745430277</v>
      </c>
      <c r="BF273" s="1">
        <f>IF(Income_CF!BF275="","",(1+'Cost and Benefit Parameters'!$C$17)*Income_CF!BF275*(Cohort_WP!BF273/Cohort_CF!BF273))</f>
        <v>1360084.2992431032</v>
      </c>
      <c r="BG273" s="1">
        <f>IF(Income_CF!BG275="","",(1+'Cost and Benefit Parameters'!$C$17)*Income_CF!BG275*(Cohort_WP!BG273/Cohort_CF!BG273))</f>
        <v>1380168.35044701</v>
      </c>
      <c r="BH273" s="1" t="str">
        <f>IF(Income_CF!BH275="","",(1+'Cost and Benefit Parameters'!$C$17)*Income_CF!BH275*(Cohort_WP!BH273/Cohort_CF!BH273))</f>
        <v/>
      </c>
      <c r="BI273" s="1" t="str">
        <f>IF(Income_CF!BI275="","",(1+'Cost and Benefit Parameters'!$C$17)*Income_CF!BI275*(Cohort_WP!BI273/Cohort_CF!BI273))</f>
        <v/>
      </c>
      <c r="BJ273" s="1" t="str">
        <f>IF(Income_CF!BJ275="","",(1+'Cost and Benefit Parameters'!$C$17)*Income_CF!BJ275*(Cohort_WP!BJ273/Cohort_CF!BJ273))</f>
        <v/>
      </c>
      <c r="BK273" s="1" t="str">
        <f>IF(Income_CF!BK275="","",(1+'Cost and Benefit Parameters'!$C$17)*Income_CF!BK275*(Cohort_WP!BK273/Cohort_CF!BK273))</f>
        <v/>
      </c>
      <c r="BL273" s="1" t="str">
        <f>IF(Income_CF!BL275="","",(1+'Cost and Benefit Parameters'!$C$17)*Income_CF!BL275*(Cohort_WP!BL273/Cohort_CF!BL273))</f>
        <v/>
      </c>
      <c r="BM273" s="1" t="str">
        <f>IF(Income_CF!BM275="","",(1+'Cost and Benefit Parameters'!$C$17)*Income_CF!BM275*(Cohort_WP!BM273/Cohort_CF!BM273))</f>
        <v/>
      </c>
      <c r="BN273" s="1" t="str">
        <f>IF(Income_CF!BN275="","",(1+'Cost and Benefit Parameters'!$C$17)*Income_CF!BN275*(Cohort_WP!BN273/Cohort_CF!BN273))</f>
        <v/>
      </c>
    </row>
    <row r="274" spans="1:72" x14ac:dyDescent="0.55000000000000004">
      <c r="A274" s="639"/>
      <c r="B274" t="s">
        <v>480</v>
      </c>
      <c r="H274" s="1" t="str">
        <f>IF(Income_CF!H276="","",(1+'Cost and Benefit Parameters'!$C$17)*Income_CF!H276*(Cohort_WP!H274/Cohort_CF!H274))</f>
        <v/>
      </c>
      <c r="I274" s="1" t="str">
        <f>IF(Income_CF!I276="","",(1+'Cost and Benefit Parameters'!$C$17)*Income_CF!I276*(Cohort_WP!I274/Cohort_CF!I274))</f>
        <v/>
      </c>
      <c r="J274" s="1" t="str">
        <f>IF(Income_CF!J276="","",(1+'Cost and Benefit Parameters'!$C$17)*Income_CF!J276*(Cohort_WP!J274/Cohort_CF!J274))</f>
        <v/>
      </c>
      <c r="K274" s="1" t="str">
        <f>IF(Income_CF!K276="","",(1+'Cost and Benefit Parameters'!$C$17)*Income_CF!K276*(Cohort_WP!K274/Cohort_CF!K274))</f>
        <v/>
      </c>
      <c r="L274" s="1" t="str">
        <f>IF(Income_CF!L276="","",(1+'Cost and Benefit Parameters'!$C$17)*Income_CF!L276*(Cohort_WP!L274/Cohort_CF!L274))</f>
        <v/>
      </c>
      <c r="M274" s="1" t="str">
        <f>IF(Income_CF!M276="","",(1+'Cost and Benefit Parameters'!$C$17)*Income_CF!M276*(Cohort_WP!M274/Cohort_CF!M274))</f>
        <v/>
      </c>
      <c r="N274" s="1" t="str">
        <f>IF(Income_CF!N276="","",(1+'Cost and Benefit Parameters'!$C$17)*Income_CF!N276*(Cohort_WP!N274/Cohort_CF!N274))</f>
        <v/>
      </c>
      <c r="O274" s="1" t="str">
        <f>IF(Income_CF!O276="","",(1+'Cost and Benefit Parameters'!$C$17)*Income_CF!O276*(Cohort_WP!O274/Cohort_CF!O274))</f>
        <v/>
      </c>
      <c r="P274" s="1" t="str">
        <f>IF(Income_CF!P276="","",(1+'Cost and Benefit Parameters'!$C$17)*Income_CF!P276*(Cohort_WP!P274/Cohort_CF!P274))</f>
        <v/>
      </c>
      <c r="Q274" s="1" t="str">
        <f>IF(Income_CF!Q276="","",(1+'Cost and Benefit Parameters'!$C$17)*Income_CF!Q276*(Cohort_WP!Q274/Cohort_CF!Q274))</f>
        <v/>
      </c>
      <c r="R274" s="1" t="str">
        <f>IF(Income_CF!R276="","",(1+'Cost and Benefit Parameters'!$C$17)*Income_CF!R276*(Cohort_WP!R274/Cohort_CF!R274))</f>
        <v/>
      </c>
      <c r="S274" s="1" t="str">
        <f>IF(Income_CF!S276="","",(1+'Cost and Benefit Parameters'!$C$17)*Income_CF!S276*(Cohort_WP!S274/Cohort_CF!S274))</f>
        <v/>
      </c>
      <c r="T274" s="1" t="str">
        <f>IF(Income_CF!T276="","",(1+'Cost and Benefit Parameters'!$C$17)*Income_CF!T276*(Cohort_WP!T274/Cohort_CF!T274))</f>
        <v/>
      </c>
      <c r="U274" s="1">
        <f>IF(Income_CF!U276="","",(1+'Cost and Benefit Parameters'!$C$17)*Income_CF!U276*(Cohort_WP!U274/Cohort_CF!U274))</f>
        <v>510160.95736845059</v>
      </c>
      <c r="V274" s="1">
        <f>IF(Income_CF!V276="","",(1+'Cost and Benefit Parameters'!$C$17)*Income_CF!V276*(Cohort_WP!V274/Cohort_CF!V274))</f>
        <v>529951.28162088548</v>
      </c>
      <c r="W274" s="1">
        <f>IF(Income_CF!W276="","",(1+'Cost and Benefit Parameters'!$C$17)*Income_CF!W276*(Cohort_WP!W274/Cohort_CF!W274))</f>
        <v>550179.11183463049</v>
      </c>
      <c r="X274" s="1">
        <f>IF(Income_CF!X276="","",(1+'Cost and Benefit Parameters'!$C$17)*Income_CF!X276*(Cohort_WP!X274/Cohort_CF!X274))</f>
        <v>570836.41804846376</v>
      </c>
      <c r="Y274" s="1">
        <f>IF(Income_CF!Y276="","",(1+'Cost and Benefit Parameters'!$C$17)*Income_CF!Y276*(Cohort_WP!Y274/Cohort_CF!Y274))</f>
        <v>595535.78989917017</v>
      </c>
      <c r="Z274" s="1">
        <f>IF(Income_CF!Z276="","",(1+'Cost and Benefit Parameters'!$C$17)*Income_CF!Z276*(Cohort_WP!Z274/Cohort_CF!Z274))</f>
        <v>616784.86858164635</v>
      </c>
      <c r="AA274" s="1">
        <f>IF(Income_CF!AA276="","",(1+'Cost and Benefit Parameters'!$C$17)*Income_CF!AA276*(Cohort_WP!AA274/Cohort_CF!AA274))</f>
        <v>638408.96698036138</v>
      </c>
      <c r="AB274" s="1">
        <f>IF(Income_CF!AB276="","",(1+'Cost and Benefit Parameters'!$C$17)*Income_CF!AB276*(Cohort_WP!AB274/Cohort_CF!AB274))</f>
        <v>660394.83718098293</v>
      </c>
      <c r="AC274" s="1">
        <f>IF(Income_CF!AC276="","",(1+'Cost and Benefit Parameters'!$C$17)*Income_CF!AC276*(Cohort_WP!AC274/Cohort_CF!AC274))</f>
        <v>682728.10878338339</v>
      </c>
      <c r="AD274" s="1">
        <f>IF(Income_CF!AD276="","",(1+'Cost and Benefit Parameters'!$C$17)*Income_CF!AD276*(Cohort_WP!AD274/Cohort_CF!AD274))</f>
        <v>705393.28531631199</v>
      </c>
      <c r="AE274" s="1">
        <f>IF(Income_CF!AE276="","",(1+'Cost and Benefit Parameters'!$C$17)*Income_CF!AE276*(Cohort_WP!AE274/Cohort_CF!AE274))</f>
        <v>728373.74396338128</v>
      </c>
      <c r="AF274" s="1">
        <f>IF(Income_CF!AF276="","",(1+'Cost and Benefit Parameters'!$C$17)*Income_CF!AF276*(Cohort_WP!AF274/Cohort_CF!AF274))</f>
        <v>751651.73871330544</v>
      </c>
      <c r="AG274" s="1">
        <f>IF(Income_CF!AG276="","",(1+'Cost and Benefit Parameters'!$C$17)*Income_CF!AG276*(Cohort_WP!AG274/Cohort_CF!AG274))</f>
        <v>775208.40703651053</v>
      </c>
      <c r="AH274" s="1">
        <f>IF(Income_CF!AH276="","",(1+'Cost and Benefit Parameters'!$C$17)*Income_CF!AH276*(Cohort_WP!AH274/Cohort_CF!AH274))</f>
        <v>799023.78017857589</v>
      </c>
      <c r="AI274" s="1">
        <f>IF(Income_CF!AI276="","",(1+'Cost and Benefit Parameters'!$C$17)*Income_CF!AI276*(Cohort_WP!AI274/Cohort_CF!AI274))</f>
        <v>823076.79714839929</v>
      </c>
      <c r="AJ274" s="1">
        <f>IF(Income_CF!AJ276="","",(1+'Cost and Benefit Parameters'!$C$17)*Income_CF!AJ276*(Cohort_WP!AJ274/Cohort_CF!AJ274))</f>
        <v>847345.32246579882</v>
      </c>
      <c r="AK274" s="1">
        <f>IF(Income_CF!AK276="","",(1+'Cost and Benefit Parameters'!$C$17)*Income_CF!AK276*(Cohort_WP!AK274/Cohort_CF!AK274))</f>
        <v>871806.16771910083</v>
      </c>
      <c r="AL274" s="1">
        <f>IF(Income_CF!AL276="","",(1+'Cost and Benefit Parameters'!$C$17)*Income_CF!AL276*(Cohort_WP!AL274/Cohort_CF!AL274))</f>
        <v>896435.11696874001</v>
      </c>
      <c r="AM274" s="1">
        <f>IF(Income_CF!AM276="","",(1+'Cost and Benefit Parameters'!$C$17)*Income_CF!AM276*(Cohort_WP!AM274/Cohort_CF!AM274))</f>
        <v>921206.95601743471</v>
      </c>
      <c r="AN274" s="1">
        <f>IF(Income_CF!AN276="","",(1+'Cost and Benefit Parameters'!$C$17)*Income_CF!AN276*(Cohort_WP!AN274/Cohort_CF!AN274))</f>
        <v>946095.50555174763</v>
      </c>
      <c r="AO274" s="1">
        <f>IF(Income_CF!AO276="","",(1+'Cost and Benefit Parameters'!$C$17)*Income_CF!AO276*(Cohort_WP!AO274/Cohort_CF!AO274))</f>
        <v>971073.65814343316</v>
      </c>
      <c r="AP274" s="1">
        <f>IF(Income_CF!AP276="","",(1+'Cost and Benefit Parameters'!$C$17)*Income_CF!AP276*(Cohort_WP!AP274/Cohort_CF!AP274))</f>
        <v>996113.41908228549</v>
      </c>
      <c r="AQ274" s="1">
        <f>IF(Income_CF!AQ276="","",(1+'Cost and Benefit Parameters'!$C$17)*Income_CF!AQ276*(Cohort_WP!AQ274/Cohort_CF!AQ274))</f>
        <v>1021185.9509950368</v>
      </c>
      <c r="AR274" s="1">
        <f>IF(Income_CF!AR276="","",(1+'Cost and Benefit Parameters'!$C$17)*Income_CF!AR276*(Cohort_WP!AR274/Cohort_CF!AR274))</f>
        <v>1046261.6221876581</v>
      </c>
      <c r="AS274" s="1">
        <f>IF(Income_CF!AS276="","",(1+'Cost and Benefit Parameters'!$C$17)*Income_CF!AS276*(Cohort_WP!AS274/Cohort_CF!AS274))</f>
        <v>1071310.0586308788</v>
      </c>
      <c r="AT274" s="1">
        <f>IF(Income_CF!AT276="","",(1+'Cost and Benefit Parameters'!$C$17)*Income_CF!AT276*(Cohort_WP!AT274/Cohort_CF!AT274))</f>
        <v>1096300.199491177</v>
      </c>
      <c r="AU274" s="1">
        <f>IF(Income_CF!AU276="","",(1+'Cost and Benefit Parameters'!$C$17)*Income_CF!AU276*(Cohort_WP!AU274/Cohort_CF!AU274))</f>
        <v>1121200.3560921431</v>
      </c>
      <c r="AV274" s="1">
        <f>IF(Income_CF!AV276="","",(1+'Cost and Benefit Parameters'!$C$17)*Income_CF!AV276*(Cohort_WP!AV274/Cohort_CF!AV274))</f>
        <v>1145978.2741735699</v>
      </c>
      <c r="AW274" s="1">
        <f>IF(Income_CF!AW276="","",(1+'Cost and Benefit Parameters'!$C$17)*Income_CF!AW276*(Cohort_WP!AW274/Cohort_CF!AW274))</f>
        <v>1170601.1992986689</v>
      </c>
      <c r="AX274" s="1">
        <f>IF(Income_CF!AX276="","",(1+'Cost and Benefit Parameters'!$C$17)*Income_CF!AX276*(Cohort_WP!AX274/Cohort_CF!AX274))</f>
        <v>1195035.9452428359</v>
      </c>
      <c r="AY274" s="1">
        <f>IF(Income_CF!AY276="","",(1+'Cost and Benefit Parameters'!$C$17)*Income_CF!AY276*(Cohort_WP!AY274/Cohort_CF!AY274))</f>
        <v>1219248.965181177</v>
      </c>
      <c r="AZ274" s="1">
        <f>IF(Income_CF!AZ276="","",(1+'Cost and Benefit Parameters'!$C$17)*Income_CF!AZ276*(Cohort_WP!AZ274/Cohort_CF!AZ274))</f>
        <v>1243206.425475975</v>
      </c>
      <c r="BA274" s="1">
        <f>IF(Income_CF!BA276="","",(1+'Cost and Benefit Parameters'!$C$17)*Income_CF!BA276*(Cohort_WP!BA274/Cohort_CF!BA274))</f>
        <v>1266874.2818502083</v>
      </c>
      <c r="BB274" s="1">
        <f>IF(Income_CF!BB276="","",(1+'Cost and Benefit Parameters'!$C$17)*Income_CF!BB276*(Cohort_WP!BB274/Cohort_CF!BB274))</f>
        <v>1290218.3577185692</v>
      </c>
      <c r="BC274" s="1">
        <f>IF(Income_CF!BC276="","",(1+'Cost and Benefit Parameters'!$C$17)*Income_CF!BC276*(Cohort_WP!BC274/Cohort_CF!BC274))</f>
        <v>1313204.4244338395</v>
      </c>
      <c r="BD274" s="1">
        <f>IF(Income_CF!BD276="","",(1+'Cost and Benefit Parameters'!$C$17)*Income_CF!BD276*(Cohort_WP!BD274/Cohort_CF!BD274))</f>
        <v>1335798.2831936418</v>
      </c>
      <c r="BE274" s="1">
        <f>IF(Income_CF!BE276="","",(1+'Cost and Benefit Parameters'!$C$17)*Income_CF!BE276*(Cohort_WP!BE274/Cohort_CF!BE274))</f>
        <v>1357965.848340723</v>
      </c>
      <c r="BF274" s="1">
        <f>IF(Income_CF!BF276="","",(1+'Cost and Benefit Parameters'!$C$17)*Income_CF!BF276*(Cohort_WP!BF274/Cohort_CF!BF274))</f>
        <v>1379673.2317793185</v>
      </c>
      <c r="BG274" s="1">
        <f>IF(Income_CF!BG276="","",(1+'Cost and Benefit Parameters'!$C$17)*Income_CF!BG276*(Cohort_WP!BG274/Cohort_CF!BG274))</f>
        <v>1400886.8282203961</v>
      </c>
      <c r="BH274" s="1">
        <f>IF(Income_CF!BH276="","",(1+'Cost and Benefit Parameters'!$C$17)*Income_CF!BH276*(Cohort_WP!BH274/Cohort_CF!BH274))</f>
        <v>1421573.4009604203</v>
      </c>
      <c r="BI274" s="1" t="str">
        <f>IF(Income_CF!BI276="","",(1+'Cost and Benefit Parameters'!$C$17)*Income_CF!BI276*(Cohort_WP!BI274/Cohort_CF!BI274))</f>
        <v/>
      </c>
      <c r="BJ274" s="1" t="str">
        <f>IF(Income_CF!BJ276="","",(1+'Cost and Benefit Parameters'!$C$17)*Income_CF!BJ276*(Cohort_WP!BJ274/Cohort_CF!BJ274))</f>
        <v/>
      </c>
      <c r="BK274" s="1" t="str">
        <f>IF(Income_CF!BK276="","",(1+'Cost and Benefit Parameters'!$C$17)*Income_CF!BK276*(Cohort_WP!BK274/Cohort_CF!BK274))</f>
        <v/>
      </c>
      <c r="BL274" s="1" t="str">
        <f>IF(Income_CF!BL276="","",(1+'Cost and Benefit Parameters'!$C$17)*Income_CF!BL276*(Cohort_WP!BL274/Cohort_CF!BL274))</f>
        <v/>
      </c>
      <c r="BM274" s="1" t="str">
        <f>IF(Income_CF!BM276="","",(1+'Cost and Benefit Parameters'!$C$17)*Income_CF!BM276*(Cohort_WP!BM274/Cohort_CF!BM274))</f>
        <v/>
      </c>
      <c r="BN274" s="1" t="str">
        <f>IF(Income_CF!BN276="","",(1+'Cost and Benefit Parameters'!$C$17)*Income_CF!BN276*(Cohort_WP!BN274/Cohort_CF!BN274))</f>
        <v/>
      </c>
    </row>
    <row r="275" spans="1:72" x14ac:dyDescent="0.55000000000000004">
      <c r="A275" s="639"/>
      <c r="B275" t="s">
        <v>481</v>
      </c>
      <c r="H275" s="1" t="str">
        <f>IF(Income_CF!H277="","",(1+'Cost and Benefit Parameters'!$C$17)*Income_CF!H277*(Cohort_WP!H275/Cohort_CF!H275))</f>
        <v/>
      </c>
      <c r="I275" s="1" t="str">
        <f>IF(Income_CF!I277="","",(1+'Cost and Benefit Parameters'!$C$17)*Income_CF!I277*(Cohort_WP!I275/Cohort_CF!I275))</f>
        <v/>
      </c>
      <c r="J275" s="1" t="str">
        <f>IF(Income_CF!J277="","",(1+'Cost and Benefit Parameters'!$C$17)*Income_CF!J277*(Cohort_WP!J275/Cohort_CF!J275))</f>
        <v/>
      </c>
      <c r="K275" s="1" t="str">
        <f>IF(Income_CF!K277="","",(1+'Cost and Benefit Parameters'!$C$17)*Income_CF!K277*(Cohort_WP!K275/Cohort_CF!K275))</f>
        <v/>
      </c>
      <c r="L275" s="1" t="str">
        <f>IF(Income_CF!L277="","",(1+'Cost and Benefit Parameters'!$C$17)*Income_CF!L277*(Cohort_WP!L275/Cohort_CF!L275))</f>
        <v/>
      </c>
      <c r="M275" s="1" t="str">
        <f>IF(Income_CF!M277="","",(1+'Cost and Benefit Parameters'!$C$17)*Income_CF!M277*(Cohort_WP!M275/Cohort_CF!M275))</f>
        <v/>
      </c>
      <c r="N275" s="1" t="str">
        <f>IF(Income_CF!N277="","",(1+'Cost and Benefit Parameters'!$C$17)*Income_CF!N277*(Cohort_WP!N275/Cohort_CF!N275))</f>
        <v/>
      </c>
      <c r="O275" s="1" t="str">
        <f>IF(Income_CF!O277="","",(1+'Cost and Benefit Parameters'!$C$17)*Income_CF!O277*(Cohort_WP!O275/Cohort_CF!O275))</f>
        <v/>
      </c>
      <c r="P275" s="1" t="str">
        <f>IF(Income_CF!P277="","",(1+'Cost and Benefit Parameters'!$C$17)*Income_CF!P277*(Cohort_WP!P275/Cohort_CF!P275))</f>
        <v/>
      </c>
      <c r="Q275" s="1" t="str">
        <f>IF(Income_CF!Q277="","",(1+'Cost and Benefit Parameters'!$C$17)*Income_CF!Q277*(Cohort_WP!Q275/Cohort_CF!Q275))</f>
        <v/>
      </c>
      <c r="R275" s="1" t="str">
        <f>IF(Income_CF!R277="","",(1+'Cost and Benefit Parameters'!$C$17)*Income_CF!R277*(Cohort_WP!R275/Cohort_CF!R275))</f>
        <v/>
      </c>
      <c r="S275" s="1" t="str">
        <f>IF(Income_CF!S277="","",(1+'Cost and Benefit Parameters'!$C$17)*Income_CF!S277*(Cohort_WP!S275/Cohort_CF!S275))</f>
        <v/>
      </c>
      <c r="T275" s="1" t="str">
        <f>IF(Income_CF!T277="","",(1+'Cost and Benefit Parameters'!$C$17)*Income_CF!T277*(Cohort_WP!T275/Cohort_CF!T275))</f>
        <v/>
      </c>
      <c r="U275" s="1" t="str">
        <f>IF(Income_CF!U277="","",(1+'Cost and Benefit Parameters'!$C$17)*Income_CF!U277*(Cohort_WP!U275/Cohort_CF!U275))</f>
        <v/>
      </c>
      <c r="V275" s="1">
        <f>IF(Income_CF!V277="","",(1+'Cost and Benefit Parameters'!$C$17)*Income_CF!V277*(Cohort_WP!V275/Cohort_CF!V275))</f>
        <v>525465.78608950402</v>
      </c>
      <c r="W275" s="1">
        <f>IF(Income_CF!W277="","",(1+'Cost and Benefit Parameters'!$C$17)*Income_CF!W277*(Cohort_WP!W275/Cohort_CF!W275))</f>
        <v>545849.820069512</v>
      </c>
      <c r="X275" s="1">
        <f>IF(Income_CF!X277="","",(1+'Cost and Benefit Parameters'!$C$17)*Income_CF!X277*(Cohort_WP!X275/Cohort_CF!X275))</f>
        <v>566684.48518966942</v>
      </c>
      <c r="Y275" s="1">
        <f>IF(Income_CF!Y277="","",(1+'Cost and Benefit Parameters'!$C$17)*Income_CF!Y277*(Cohort_WP!Y275/Cohort_CF!Y275))</f>
        <v>587961.51058991766</v>
      </c>
      <c r="Z275" s="1">
        <f>IF(Income_CF!Z277="","",(1+'Cost and Benefit Parameters'!$C$17)*Income_CF!Z277*(Cohort_WP!Z275/Cohort_CF!Z275))</f>
        <v>613401.8635961453</v>
      </c>
      <c r="AA275" s="1">
        <f>IF(Income_CF!AA277="","",(1+'Cost and Benefit Parameters'!$C$17)*Income_CF!AA277*(Cohort_WP!AA275/Cohort_CF!AA275))</f>
        <v>635288.41463909566</v>
      </c>
      <c r="AB275" s="1">
        <f>IF(Income_CF!AB277="","",(1+'Cost and Benefit Parameters'!$C$17)*Income_CF!AB277*(Cohort_WP!AB275/Cohort_CF!AB275))</f>
        <v>657561.23598977225</v>
      </c>
      <c r="AC275" s="1">
        <f>IF(Income_CF!AC277="","",(1+'Cost and Benefit Parameters'!$C$17)*Income_CF!AC277*(Cohort_WP!AC275/Cohort_CF!AC275))</f>
        <v>680206.6822964123</v>
      </c>
      <c r="AD275" s="1">
        <f>IF(Income_CF!AD277="","",(1+'Cost and Benefit Parameters'!$C$17)*Income_CF!AD277*(Cohort_WP!AD275/Cohort_CF!AD275))</f>
        <v>703209.95204688504</v>
      </c>
      <c r="AE275" s="1">
        <f>IF(Income_CF!AE277="","",(1+'Cost and Benefit Parameters'!$C$17)*Income_CF!AE277*(Cohort_WP!AE275/Cohort_CF!AE275))</f>
        <v>726555.0838758013</v>
      </c>
      <c r="AF275" s="1">
        <f>IF(Income_CF!AF277="","",(1+'Cost and Benefit Parameters'!$C$17)*Income_CF!AF277*(Cohort_WP!AF275/Cohort_CF!AF275))</f>
        <v>750224.95628228271</v>
      </c>
      <c r="AG275" s="1">
        <f>IF(Income_CF!AG277="","",(1+'Cost and Benefit Parameters'!$C$17)*Income_CF!AG277*(Cohort_WP!AG275/Cohort_CF!AG275))</f>
        <v>774201.2908747046</v>
      </c>
      <c r="AH275" s="1">
        <f>IF(Income_CF!AH277="","",(1+'Cost and Benefit Parameters'!$C$17)*Income_CF!AH277*(Cohort_WP!AH275/Cohort_CF!AH275))</f>
        <v>798464.65924760583</v>
      </c>
      <c r="AI275" s="1">
        <f>IF(Income_CF!AI277="","",(1+'Cost and Benefit Parameters'!$C$17)*Income_CF!AI277*(Cohort_WP!AI275/Cohort_CF!AI275))</f>
        <v>822994.4935839331</v>
      </c>
      <c r="AJ275" s="1">
        <f>IF(Income_CF!AJ277="","",(1+'Cost and Benefit Parameters'!$C$17)*Income_CF!AJ277*(Cohort_WP!AJ275/Cohort_CF!AJ275))</f>
        <v>847769.10106285126</v>
      </c>
      <c r="AK275" s="1">
        <f>IF(Income_CF!AK277="","",(1+'Cost and Benefit Parameters'!$C$17)*Income_CF!AK277*(Cohort_WP!AK275/Cohort_CF!AK275))</f>
        <v>872765.68213977281</v>
      </c>
      <c r="AL275" s="1">
        <f>IF(Income_CF!AL277="","",(1+'Cost and Benefit Parameters'!$C$17)*Income_CF!AL277*(Cohort_WP!AL275/Cohort_CF!AL275))</f>
        <v>897960.35275067366</v>
      </c>
      <c r="AM275" s="1">
        <f>IF(Income_CF!AM277="","",(1+'Cost and Benefit Parameters'!$C$17)*Income_CF!AM277*(Cohort_WP!AM275/Cohort_CF!AM275))</f>
        <v>923328.17047780217</v>
      </c>
      <c r="AN275" s="1">
        <f>IF(Income_CF!AN277="","",(1+'Cost and Benefit Parameters'!$C$17)*Income_CF!AN277*(Cohort_WP!AN275/Cohort_CF!AN275))</f>
        <v>948843.16469795769</v>
      </c>
      <c r="AO275" s="1">
        <f>IF(Income_CF!AO277="","",(1+'Cost and Benefit Parameters'!$C$17)*Income_CF!AO277*(Cohort_WP!AO275/Cohort_CF!AO275))</f>
        <v>974478.37071830023</v>
      </c>
      <c r="AP275" s="1">
        <f>IF(Income_CF!AP277="","",(1+'Cost and Benefit Parameters'!$C$17)*Income_CF!AP277*(Cohort_WP!AP275/Cohort_CF!AP275))</f>
        <v>1000205.8678877363</v>
      </c>
      <c r="AQ275" s="1">
        <f>IF(Income_CF!AQ277="","",(1+'Cost and Benefit Parameters'!$C$17)*Income_CF!AQ277*(Cohort_WP!AQ275/Cohort_CF!AQ275))</f>
        <v>1025996.8216547539</v>
      </c>
      <c r="AR275" s="1">
        <f>IF(Income_CF!AR277="","",(1+'Cost and Benefit Parameters'!$C$17)*Income_CF!AR277*(Cohort_WP!AR275/Cohort_CF!AR275))</f>
        <v>1051821.5295248879</v>
      </c>
      <c r="AS275" s="1">
        <f>IF(Income_CF!AS277="","",(1+'Cost and Benefit Parameters'!$C$17)*Income_CF!AS277*(Cohort_WP!AS275/Cohort_CF!AS275))</f>
        <v>1077649.470853288</v>
      </c>
      <c r="AT275" s="1">
        <f>IF(Income_CF!AT277="","",(1+'Cost and Benefit Parameters'!$C$17)*Income_CF!AT277*(Cohort_WP!AT275/Cohort_CF!AT275))</f>
        <v>1103449.3603898049</v>
      </c>
      <c r="AU275" s="1">
        <f>IF(Income_CF!AU277="","",(1+'Cost and Benefit Parameters'!$C$17)*Income_CF!AU277*(Cohort_WP!AU275/Cohort_CF!AU275))</f>
        <v>1129189.2054759124</v>
      </c>
      <c r="AV275" s="1">
        <f>IF(Income_CF!AV277="","",(1+'Cost and Benefit Parameters'!$C$17)*Income_CF!AV277*(Cohort_WP!AV275/Cohort_CF!AV275))</f>
        <v>1154836.3667749073</v>
      </c>
      <c r="AW275" s="1">
        <f>IF(Income_CF!AW277="","",(1+'Cost and Benefit Parameters'!$C$17)*Income_CF!AW277*(Cohort_WP!AW275/Cohort_CF!AW275))</f>
        <v>1180357.6223987769</v>
      </c>
      <c r="AX275" s="1">
        <f>IF(Income_CF!AX277="","",(1+'Cost and Benefit Parameters'!$C$17)*Income_CF!AX277*(Cohort_WP!AX275/Cohort_CF!AX275))</f>
        <v>1205719.2352776288</v>
      </c>
      <c r="AY275" s="1">
        <f>IF(Income_CF!AY277="","",(1+'Cost and Benefit Parameters'!$C$17)*Income_CF!AY277*(Cohort_WP!AY275/Cohort_CF!AY275))</f>
        <v>1230887.023600121</v>
      </c>
      <c r="AZ275" s="1">
        <f>IF(Income_CF!AZ277="","",(1+'Cost and Benefit Parameters'!$C$17)*Income_CF!AZ277*(Cohort_WP!AZ275/Cohort_CF!AZ275))</f>
        <v>1255826.4341366123</v>
      </c>
      <c r="BA275" s="1">
        <f>IF(Income_CF!BA277="","",(1+'Cost and Benefit Parameters'!$C$17)*Income_CF!BA277*(Cohort_WP!BA275/Cohort_CF!BA275))</f>
        <v>1280502.6182402542</v>
      </c>
      <c r="BB275" s="1">
        <f>IF(Income_CF!BB277="","",(1+'Cost and Benefit Parameters'!$C$17)*Income_CF!BB277*(Cohort_WP!BB275/Cohort_CF!BB275))</f>
        <v>1304880.5103057143</v>
      </c>
      <c r="BC275" s="1">
        <f>IF(Income_CF!BC277="","",(1+'Cost and Benefit Parameters'!$C$17)*Income_CF!BC277*(Cohort_WP!BC275/Cohort_CF!BC275))</f>
        <v>1328924.9084501264</v>
      </c>
      <c r="BD275" s="1">
        <f>IF(Income_CF!BD277="","",(1+'Cost and Benefit Parameters'!$C$17)*Income_CF!BD277*(Cohort_WP!BD275/Cohort_CF!BD275))</f>
        <v>1352600.5571668551</v>
      </c>
      <c r="BE275" s="1">
        <f>IF(Income_CF!BE277="","",(1+'Cost and Benefit Parameters'!$C$17)*Income_CF!BE277*(Cohort_WP!BE275/Cohort_CF!BE275))</f>
        <v>1375872.2316894513</v>
      </c>
      <c r="BF275" s="1">
        <f>IF(Income_CF!BF277="","",(1+'Cost and Benefit Parameters'!$C$17)*Income_CF!BF277*(Cohort_WP!BF275/Cohort_CF!BF275))</f>
        <v>1398704.8237909446</v>
      </c>
      <c r="BG275" s="1">
        <f>IF(Income_CF!BG277="","",(1+'Cost and Benefit Parameters'!$C$17)*Income_CF!BG277*(Cohort_WP!BG275/Cohort_CF!BG275))</f>
        <v>1421063.4287326974</v>
      </c>
      <c r="BH275" s="1">
        <f>IF(Income_CF!BH277="","",(1+'Cost and Benefit Parameters'!$C$17)*Income_CF!BH277*(Cohort_WP!BH275/Cohort_CF!BH275))</f>
        <v>1442913.4330670079</v>
      </c>
      <c r="BI275" s="1">
        <f>IF(Income_CF!BI277="","",(1+'Cost and Benefit Parameters'!$C$17)*Income_CF!BI277*(Cohort_WP!BI275/Cohort_CF!BI275))</f>
        <v>1464220.6029892331</v>
      </c>
      <c r="BJ275" s="1" t="str">
        <f>IF(Income_CF!BJ277="","",(1+'Cost and Benefit Parameters'!$C$17)*Income_CF!BJ277*(Cohort_WP!BJ275/Cohort_CF!BJ275))</f>
        <v/>
      </c>
      <c r="BK275" s="1" t="str">
        <f>IF(Income_CF!BK277="","",(1+'Cost and Benefit Parameters'!$C$17)*Income_CF!BK277*(Cohort_WP!BK275/Cohort_CF!BK275))</f>
        <v/>
      </c>
      <c r="BL275" s="1" t="str">
        <f>IF(Income_CF!BL277="","",(1+'Cost and Benefit Parameters'!$C$17)*Income_CF!BL277*(Cohort_WP!BL275/Cohort_CF!BL275))</f>
        <v/>
      </c>
      <c r="BM275" s="1" t="str">
        <f>IF(Income_CF!BM277="","",(1+'Cost and Benefit Parameters'!$C$17)*Income_CF!BM277*(Cohort_WP!BM275/Cohort_CF!BM275))</f>
        <v/>
      </c>
      <c r="BN275" s="1" t="str">
        <f>IF(Income_CF!BN277="","",(1+'Cost and Benefit Parameters'!$C$17)*Income_CF!BN277*(Cohort_WP!BN275/Cohort_CF!BN275))</f>
        <v/>
      </c>
    </row>
    <row r="276" spans="1:72" x14ac:dyDescent="0.55000000000000004">
      <c r="A276" s="639"/>
      <c r="B276" t="s">
        <v>482</v>
      </c>
      <c r="H276" s="1" t="str">
        <f>IF(Income_CF!H278="","",(1+'Cost and Benefit Parameters'!$C$17)*Income_CF!H278*(Cohort_WP!H276/Cohort_CF!H276))</f>
        <v/>
      </c>
      <c r="I276" s="1" t="str">
        <f>IF(Income_CF!I278="","",(1+'Cost and Benefit Parameters'!$C$17)*Income_CF!I278*(Cohort_WP!I276/Cohort_CF!I276))</f>
        <v/>
      </c>
      <c r="J276" s="1" t="str">
        <f>IF(Income_CF!J278="","",(1+'Cost and Benefit Parameters'!$C$17)*Income_CF!J278*(Cohort_WP!J276/Cohort_CF!J276))</f>
        <v/>
      </c>
      <c r="K276" s="1" t="str">
        <f>IF(Income_CF!K278="","",(1+'Cost and Benefit Parameters'!$C$17)*Income_CF!K278*(Cohort_WP!K276/Cohort_CF!K276))</f>
        <v/>
      </c>
      <c r="L276" s="1" t="str">
        <f>IF(Income_CF!L278="","",(1+'Cost and Benefit Parameters'!$C$17)*Income_CF!L278*(Cohort_WP!L276/Cohort_CF!L276))</f>
        <v/>
      </c>
      <c r="M276" s="1" t="str">
        <f>IF(Income_CF!M278="","",(1+'Cost and Benefit Parameters'!$C$17)*Income_CF!M278*(Cohort_WP!M276/Cohort_CF!M276))</f>
        <v/>
      </c>
      <c r="N276" s="1" t="str">
        <f>IF(Income_CF!N278="","",(1+'Cost and Benefit Parameters'!$C$17)*Income_CF!N278*(Cohort_WP!N276/Cohort_CF!N276))</f>
        <v/>
      </c>
      <c r="O276" s="1" t="str">
        <f>IF(Income_CF!O278="","",(1+'Cost and Benefit Parameters'!$C$17)*Income_CF!O278*(Cohort_WP!O276/Cohort_CF!O276))</f>
        <v/>
      </c>
      <c r="P276" s="1" t="str">
        <f>IF(Income_CF!P278="","",(1+'Cost and Benefit Parameters'!$C$17)*Income_CF!P278*(Cohort_WP!P276/Cohort_CF!P276))</f>
        <v/>
      </c>
      <c r="Q276" s="1" t="str">
        <f>IF(Income_CF!Q278="","",(1+'Cost and Benefit Parameters'!$C$17)*Income_CF!Q278*(Cohort_WP!Q276/Cohort_CF!Q276))</f>
        <v/>
      </c>
      <c r="R276" s="1" t="str">
        <f>IF(Income_CF!R278="","",(1+'Cost and Benefit Parameters'!$C$17)*Income_CF!R278*(Cohort_WP!R276/Cohort_CF!R276))</f>
        <v/>
      </c>
      <c r="S276" s="1" t="str">
        <f>IF(Income_CF!S278="","",(1+'Cost and Benefit Parameters'!$C$17)*Income_CF!S278*(Cohort_WP!S276/Cohort_CF!S276))</f>
        <v/>
      </c>
      <c r="T276" s="1" t="str">
        <f>IF(Income_CF!T278="","",(1+'Cost and Benefit Parameters'!$C$17)*Income_CF!T278*(Cohort_WP!T276/Cohort_CF!T276))</f>
        <v/>
      </c>
      <c r="U276" s="1" t="str">
        <f>IF(Income_CF!U278="","",(1+'Cost and Benefit Parameters'!$C$17)*Income_CF!U278*(Cohort_WP!U276/Cohort_CF!U276))</f>
        <v/>
      </c>
      <c r="V276" s="1" t="str">
        <f>IF(Income_CF!V278="","",(1+'Cost and Benefit Parameters'!$C$17)*Income_CF!V278*(Cohort_WP!V276/Cohort_CF!V276))</f>
        <v/>
      </c>
      <c r="W276" s="1">
        <f>IF(Income_CF!W278="","",(1+'Cost and Benefit Parameters'!$C$17)*Income_CF!W278*(Cohort_WP!W276/Cohort_CF!W276))</f>
        <v>541229.75967218913</v>
      </c>
      <c r="X276" s="1">
        <f>IF(Income_CF!X278="","",(1+'Cost and Benefit Parameters'!$C$17)*Income_CF!X278*(Cohort_WP!X276/Cohort_CF!X276))</f>
        <v>562225.31467159744</v>
      </c>
      <c r="Y276" s="1">
        <f>IF(Income_CF!Y278="","",(1+'Cost and Benefit Parameters'!$C$17)*Income_CF!Y278*(Cohort_WP!Y276/Cohort_CF!Y276))</f>
        <v>583685.01974535943</v>
      </c>
      <c r="Z276" s="1">
        <f>IF(Income_CF!Z278="","",(1+'Cost and Benefit Parameters'!$C$17)*Income_CF!Z278*(Cohort_WP!Z276/Cohort_CF!Z276))</f>
        <v>605600.35590761504</v>
      </c>
      <c r="AA276" s="1">
        <f>IF(Income_CF!AA278="","",(1+'Cost and Benefit Parameters'!$C$17)*Income_CF!AA278*(Cohort_WP!AA276/Cohort_CF!AA276))</f>
        <v>631803.91950402944</v>
      </c>
      <c r="AB276" s="1">
        <f>IF(Income_CF!AB278="","",(1+'Cost and Benefit Parameters'!$C$17)*Income_CF!AB278*(Cohort_WP!AB276/Cohort_CF!AB276))</f>
        <v>654347.06707826862</v>
      </c>
      <c r="AC276" s="1">
        <f>IF(Income_CF!AC278="","",(1+'Cost and Benefit Parameters'!$C$17)*Income_CF!AC278*(Cohort_WP!AC276/Cohort_CF!AC276))</f>
        <v>677288.07306946558</v>
      </c>
      <c r="AD276" s="1">
        <f>IF(Income_CF!AD278="","",(1+'Cost and Benefit Parameters'!$C$17)*Income_CF!AD278*(Cohort_WP!AD276/Cohort_CF!AD276))</f>
        <v>700612.88276530476</v>
      </c>
      <c r="AE276" s="1">
        <f>IF(Income_CF!AE278="","",(1+'Cost and Benefit Parameters'!$C$17)*Income_CF!AE278*(Cohort_WP!AE276/Cohort_CF!AE276))</f>
        <v>724306.25060829148</v>
      </c>
      <c r="AF276" s="1">
        <f>IF(Income_CF!AF278="","",(1+'Cost and Benefit Parameters'!$C$17)*Income_CF!AF278*(Cohort_WP!AF276/Cohort_CF!AF276))</f>
        <v>748351.73639207543</v>
      </c>
      <c r="AG276" s="1">
        <f>IF(Income_CF!AG278="","",(1+'Cost and Benefit Parameters'!$C$17)*Income_CF!AG278*(Cohort_WP!AG276/Cohort_CF!AG276))</f>
        <v>772731.70497075107</v>
      </c>
      <c r="AH276" s="1">
        <f>IF(Income_CF!AH278="","",(1+'Cost and Benefit Parameters'!$C$17)*Income_CF!AH278*(Cohort_WP!AH276/Cohort_CF!AH276))</f>
        <v>797427.32960094581</v>
      </c>
      <c r="AI276" s="1">
        <f>IF(Income_CF!AI278="","",(1+'Cost and Benefit Parameters'!$C$17)*Income_CF!AI278*(Cohort_WP!AI276/Cohort_CF!AI276))</f>
        <v>822418.599025034</v>
      </c>
      <c r="AJ276" s="1">
        <f>IF(Income_CF!AJ278="","",(1+'Cost and Benefit Parameters'!$C$17)*Income_CF!AJ278*(Cohort_WP!AJ276/Cohort_CF!AJ276))</f>
        <v>847684.32839145104</v>
      </c>
      <c r="AK276" s="1">
        <f>IF(Income_CF!AK278="","",(1+'Cost and Benefit Parameters'!$C$17)*Income_CF!AK278*(Cohort_WP!AK276/Cohort_CF!AK276))</f>
        <v>873202.17409473704</v>
      </c>
      <c r="AL276" s="1">
        <f>IF(Income_CF!AL278="","",(1+'Cost and Benefit Parameters'!$C$17)*Income_CF!AL278*(Cohort_WP!AL276/Cohort_CF!AL276))</f>
        <v>898948.65260396583</v>
      </c>
      <c r="AM276" s="1">
        <f>IF(Income_CF!AM278="","",(1+'Cost and Benefit Parameters'!$C$17)*Income_CF!AM278*(Cohort_WP!AM276/Cohort_CF!AM276))</f>
        <v>924899.16333319386</v>
      </c>
      <c r="AN276" s="1">
        <f>IF(Income_CF!AN278="","",(1+'Cost and Benefit Parameters'!$C$17)*Income_CF!AN278*(Cohort_WP!AN276/Cohort_CF!AN276))</f>
        <v>951028.01559213607</v>
      </c>
      <c r="AO276" s="1">
        <f>IF(Income_CF!AO278="","",(1+'Cost and Benefit Parameters'!$C$17)*Income_CF!AO278*(Cohort_WP!AO276/Cohort_CF!AO276))</f>
        <v>977308.45963889651</v>
      </c>
      <c r="AP276" s="1">
        <f>IF(Income_CF!AP278="","",(1+'Cost and Benefit Parameters'!$C$17)*Income_CF!AP278*(Cohort_WP!AP276/Cohort_CF!AP276))</f>
        <v>1003712.7218398491</v>
      </c>
      <c r="AQ276" s="1">
        <f>IF(Income_CF!AQ278="","",(1+'Cost and Benefit Parameters'!$C$17)*Income_CF!AQ278*(Cohort_WP!AQ276/Cohort_CF!AQ276))</f>
        <v>1030212.0439243681</v>
      </c>
      <c r="AR276" s="1">
        <f>IF(Income_CF!AR278="","",(1+'Cost and Benefit Parameters'!$C$17)*Income_CF!AR278*(Cohort_WP!AR276/Cohort_CF!AR276))</f>
        <v>1056776.7263043965</v>
      </c>
      <c r="AS276" s="1">
        <f>IF(Income_CF!AS278="","",(1+'Cost and Benefit Parameters'!$C$17)*Income_CF!AS278*(Cohort_WP!AS276/Cohort_CF!AS276))</f>
        <v>1083376.1754106348</v>
      </c>
      <c r="AT276" s="1">
        <f>IF(Income_CF!AT278="","",(1+'Cost and Benefit Parameters'!$C$17)*Income_CF!AT278*(Cohort_WP!AT276/Cohort_CF!AT276))</f>
        <v>1109978.9549788863</v>
      </c>
      <c r="AU276" s="1">
        <f>IF(Income_CF!AU278="","",(1+'Cost and Benefit Parameters'!$C$17)*Income_CF!AU278*(Cohort_WP!AU276/Cohort_CF!AU276))</f>
        <v>1136552.8412014993</v>
      </c>
      <c r="AV276" s="1">
        <f>IF(Income_CF!AV278="","",(1+'Cost and Benefit Parameters'!$C$17)*Income_CF!AV278*(Cohort_WP!AV276/Cohort_CF!AV276))</f>
        <v>1163064.88164019</v>
      </c>
      <c r="AW276" s="1">
        <f>IF(Income_CF!AW278="","",(1+'Cost and Benefit Parameters'!$C$17)*Income_CF!AW278*(Cohort_WP!AW276/Cohort_CF!AW276))</f>
        <v>1189481.4577781546</v>
      </c>
      <c r="AX276" s="1">
        <f>IF(Income_CF!AX278="","",(1+'Cost and Benefit Parameters'!$C$17)*Income_CF!AX278*(Cohort_WP!AX276/Cohort_CF!AX276))</f>
        <v>1215768.35107074</v>
      </c>
      <c r="AY276" s="1">
        <f>IF(Income_CF!AY278="","",(1+'Cost and Benefit Parameters'!$C$17)*Income_CF!AY278*(Cohort_WP!AY276/Cohort_CF!AY276))</f>
        <v>1241890.8123359575</v>
      </c>
      <c r="AZ276" s="1">
        <f>IF(Income_CF!AZ278="","",(1+'Cost and Benefit Parameters'!$C$17)*Income_CF!AZ278*(Cohort_WP!AZ276/Cohort_CF!AZ276))</f>
        <v>1267813.6343081247</v>
      </c>
      <c r="BA276" s="1">
        <f>IF(Income_CF!BA278="","",(1+'Cost and Benefit Parameters'!$C$17)*Income_CF!BA278*(Cohort_WP!BA276/Cohort_CF!BA276))</f>
        <v>1293501.2271607106</v>
      </c>
      <c r="BB276" s="1">
        <f>IF(Income_CF!BB278="","",(1+'Cost and Benefit Parameters'!$C$17)*Income_CF!BB278*(Cohort_WP!BB276/Cohort_CF!BB276))</f>
        <v>1318917.6967874621</v>
      </c>
      <c r="BC276" s="1">
        <f>IF(Income_CF!BC278="","",(1+'Cost and Benefit Parameters'!$C$17)*Income_CF!BC278*(Cohort_WP!BC276/Cohort_CF!BC276))</f>
        <v>1344026.9256148858</v>
      </c>
      <c r="BD276" s="1">
        <f>IF(Income_CF!BD278="","",(1+'Cost and Benefit Parameters'!$C$17)*Income_CF!BD278*(Cohort_WP!BD276/Cohort_CF!BD276))</f>
        <v>1368792.6557036301</v>
      </c>
      <c r="BE276" s="1">
        <f>IF(Income_CF!BE278="","",(1+'Cost and Benefit Parameters'!$C$17)*Income_CF!BE278*(Cohort_WP!BE276/Cohort_CF!BE276))</f>
        <v>1393178.5738818606</v>
      </c>
      <c r="BF276" s="1">
        <f>IF(Income_CF!BF278="","",(1+'Cost and Benefit Parameters'!$C$17)*Income_CF!BF278*(Cohort_WP!BF276/Cohort_CF!BF276))</f>
        <v>1417148.3986401348</v>
      </c>
      <c r="BG276" s="1">
        <f>IF(Income_CF!BG278="","",(1+'Cost and Benefit Parameters'!$C$17)*Income_CF!BG278*(Cohort_WP!BG276/Cohort_CF!BG276))</f>
        <v>1440665.9685046729</v>
      </c>
      <c r="BH276" s="1">
        <f>IF(Income_CF!BH278="","",(1+'Cost and Benefit Parameters'!$C$17)*Income_CF!BH278*(Cohort_WP!BH276/Cohort_CF!BH276))</f>
        <v>1463695.3315946788</v>
      </c>
      <c r="BI276" s="1">
        <f>IF(Income_CF!BI278="","",(1+'Cost and Benefit Parameters'!$C$17)*Income_CF!BI278*(Cohort_WP!BI276/Cohort_CF!BI276))</f>
        <v>1486200.8360590183</v>
      </c>
      <c r="BJ276" s="1">
        <f>IF(Income_CF!BJ278="","",(1+'Cost and Benefit Parameters'!$C$17)*Income_CF!BJ278*(Cohort_WP!BJ276/Cohort_CF!BJ276))</f>
        <v>1508147.2210789095</v>
      </c>
      <c r="BK276" s="1" t="str">
        <f>IF(Income_CF!BK278="","",(1+'Cost and Benefit Parameters'!$C$17)*Income_CF!BK278*(Cohort_WP!BK276/Cohort_CF!BK276))</f>
        <v/>
      </c>
      <c r="BL276" s="1" t="str">
        <f>IF(Income_CF!BL278="","",(1+'Cost and Benefit Parameters'!$C$17)*Income_CF!BL278*(Cohort_WP!BL276/Cohort_CF!BL276))</f>
        <v/>
      </c>
      <c r="BM276" s="1" t="str">
        <f>IF(Income_CF!BM278="","",(1+'Cost and Benefit Parameters'!$C$17)*Income_CF!BM278*(Cohort_WP!BM276/Cohort_CF!BM276))</f>
        <v/>
      </c>
      <c r="BN276" s="1" t="str">
        <f>IF(Income_CF!BN278="","",(1+'Cost and Benefit Parameters'!$C$17)*Income_CF!BN278*(Cohort_WP!BN276/Cohort_CF!BN276))</f>
        <v/>
      </c>
    </row>
    <row r="277" spans="1:72" x14ac:dyDescent="0.55000000000000004">
      <c r="A277" s="639"/>
      <c r="B277" t="s">
        <v>483</v>
      </c>
      <c r="H277" s="1" t="str">
        <f>IF(Income_CF!H279="","",(1+'Cost and Benefit Parameters'!$C$17)*Income_CF!H279*(Cohort_WP!H277/Cohort_CF!H277))</f>
        <v/>
      </c>
      <c r="I277" s="1" t="str">
        <f>IF(Income_CF!I279="","",(1+'Cost and Benefit Parameters'!$C$17)*Income_CF!I279*(Cohort_WP!I277/Cohort_CF!I277))</f>
        <v/>
      </c>
      <c r="J277" s="1" t="str">
        <f>IF(Income_CF!J279="","",(1+'Cost and Benefit Parameters'!$C$17)*Income_CF!J279*(Cohort_WP!J277/Cohort_CF!J277))</f>
        <v/>
      </c>
      <c r="K277" s="1" t="str">
        <f>IF(Income_CF!K279="","",(1+'Cost and Benefit Parameters'!$C$17)*Income_CF!K279*(Cohort_WP!K277/Cohort_CF!K277))</f>
        <v/>
      </c>
      <c r="L277" s="1" t="str">
        <f>IF(Income_CF!L279="","",(1+'Cost and Benefit Parameters'!$C$17)*Income_CF!L279*(Cohort_WP!L277/Cohort_CF!L277))</f>
        <v/>
      </c>
      <c r="M277" s="1" t="str">
        <f>IF(Income_CF!M279="","",(1+'Cost and Benefit Parameters'!$C$17)*Income_CF!M279*(Cohort_WP!M277/Cohort_CF!M277))</f>
        <v/>
      </c>
      <c r="N277" s="1" t="str">
        <f>IF(Income_CF!N279="","",(1+'Cost and Benefit Parameters'!$C$17)*Income_CF!N279*(Cohort_WP!N277/Cohort_CF!N277))</f>
        <v/>
      </c>
      <c r="O277" s="1" t="str">
        <f>IF(Income_CF!O279="","",(1+'Cost and Benefit Parameters'!$C$17)*Income_CF!O279*(Cohort_WP!O277/Cohort_CF!O277))</f>
        <v/>
      </c>
      <c r="P277" s="1" t="str">
        <f>IF(Income_CF!P279="","",(1+'Cost and Benefit Parameters'!$C$17)*Income_CF!P279*(Cohort_WP!P277/Cohort_CF!P277))</f>
        <v/>
      </c>
      <c r="Q277" s="1" t="str">
        <f>IF(Income_CF!Q279="","",(1+'Cost and Benefit Parameters'!$C$17)*Income_CF!Q279*(Cohort_WP!Q277/Cohort_CF!Q277))</f>
        <v/>
      </c>
      <c r="R277" s="1" t="str">
        <f>IF(Income_CF!R279="","",(1+'Cost and Benefit Parameters'!$C$17)*Income_CF!R279*(Cohort_WP!R277/Cohort_CF!R277))</f>
        <v/>
      </c>
      <c r="S277" s="1" t="str">
        <f>IF(Income_CF!S279="","",(1+'Cost and Benefit Parameters'!$C$17)*Income_CF!S279*(Cohort_WP!S277/Cohort_CF!S277))</f>
        <v/>
      </c>
      <c r="T277" s="1" t="str">
        <f>IF(Income_CF!T279="","",(1+'Cost and Benefit Parameters'!$C$17)*Income_CF!T279*(Cohort_WP!T277/Cohort_CF!T277))</f>
        <v/>
      </c>
      <c r="U277" s="1" t="str">
        <f>IF(Income_CF!U279="","",(1+'Cost and Benefit Parameters'!$C$17)*Income_CF!U279*(Cohort_WP!U277/Cohort_CF!U277))</f>
        <v/>
      </c>
      <c r="V277" s="1" t="str">
        <f>IF(Income_CF!V279="","",(1+'Cost and Benefit Parameters'!$C$17)*Income_CF!V279*(Cohort_WP!V277/Cohort_CF!V277))</f>
        <v/>
      </c>
      <c r="W277" s="1" t="str">
        <f>IF(Income_CF!W279="","",(1+'Cost and Benefit Parameters'!$C$17)*Income_CF!W279*(Cohort_WP!W277/Cohort_CF!W277))</f>
        <v/>
      </c>
      <c r="X277" s="1">
        <f>IF(Income_CF!X279="","",(1+'Cost and Benefit Parameters'!$C$17)*Income_CF!X279*(Cohort_WP!X277/Cohort_CF!X277))</f>
        <v>557466.65246235486</v>
      </c>
      <c r="Y277" s="1">
        <f>IF(Income_CF!Y279="","",(1+'Cost and Benefit Parameters'!$C$17)*Income_CF!Y279*(Cohort_WP!Y277/Cohort_CF!Y277))</f>
        <v>579092.07411174534</v>
      </c>
      <c r="Z277" s="1">
        <f>IF(Income_CF!Z279="","",(1+'Cost and Benefit Parameters'!$C$17)*Income_CF!Z279*(Cohort_WP!Z277/Cohort_CF!Z277))</f>
        <v>601195.57033772022</v>
      </c>
      <c r="AA277" s="1">
        <f>IF(Income_CF!AA279="","",(1+'Cost and Benefit Parameters'!$C$17)*Income_CF!AA279*(Cohort_WP!AA277/Cohort_CF!AA277))</f>
        <v>623768.36658484361</v>
      </c>
      <c r="AB277" s="1">
        <f>IF(Income_CF!AB279="","",(1+'Cost and Benefit Parameters'!$C$17)*Income_CF!AB279*(Cohort_WP!AB277/Cohort_CF!AB277))</f>
        <v>650758.03708915052</v>
      </c>
      <c r="AC277" s="1">
        <f>IF(Income_CF!AC279="","",(1+'Cost and Benefit Parameters'!$C$17)*Income_CF!AC279*(Cohort_WP!AC277/Cohort_CF!AC277))</f>
        <v>673977.47909061681</v>
      </c>
      <c r="AD277" s="1">
        <f>IF(Income_CF!AD279="","",(1+'Cost and Benefit Parameters'!$C$17)*Income_CF!AD279*(Cohort_WP!AD277/Cohort_CF!AD277))</f>
        <v>697606.71526154934</v>
      </c>
      <c r="AE277" s="1">
        <f>IF(Income_CF!AE279="","",(1+'Cost and Benefit Parameters'!$C$17)*Income_CF!AE279*(Cohort_WP!AE277/Cohort_CF!AE277))</f>
        <v>721631.26924826391</v>
      </c>
      <c r="AF277" s="1">
        <f>IF(Income_CF!AF279="","",(1+'Cost and Benefit Parameters'!$C$17)*Income_CF!AF279*(Cohort_WP!AF277/Cohort_CF!AF277))</f>
        <v>746035.43812654028</v>
      </c>
      <c r="AG277" s="1">
        <f>IF(Income_CF!AG279="","",(1+'Cost and Benefit Parameters'!$C$17)*Income_CF!AG279*(Cohort_WP!AG277/Cohort_CF!AG277))</f>
        <v>770802.28848383774</v>
      </c>
      <c r="AH277" s="1">
        <f>IF(Income_CF!AH279="","",(1+'Cost and Benefit Parameters'!$C$17)*Income_CF!AH279*(Cohort_WP!AH277/Cohort_CF!AH277))</f>
        <v>795913.65611987375</v>
      </c>
      <c r="AI277" s="1">
        <f>IF(Income_CF!AI279="","",(1+'Cost and Benefit Parameters'!$C$17)*Income_CF!AI279*(Cohort_WP!AI277/Cohort_CF!AI277))</f>
        <v>821350.14948897413</v>
      </c>
      <c r="AJ277" s="1">
        <f>IF(Income_CF!AJ279="","",(1+'Cost and Benefit Parameters'!$C$17)*Income_CF!AJ279*(Cohort_WP!AJ277/Cohort_CF!AJ277))</f>
        <v>847091.15699578496</v>
      </c>
      <c r="AK277" s="1">
        <f>IF(Income_CF!AK279="","",(1+'Cost and Benefit Parameters'!$C$17)*Income_CF!AK279*(Cohort_WP!AK277/Cohort_CF!AK277))</f>
        <v>873114.85824319476</v>
      </c>
      <c r="AL277" s="1">
        <f>IF(Income_CF!AL279="","",(1+'Cost and Benefit Parameters'!$C$17)*Income_CF!AL279*(Cohort_WP!AL277/Cohort_CF!AL277))</f>
        <v>899398.23931757896</v>
      </c>
      <c r="AM277" s="1">
        <f>IF(Income_CF!AM279="","",(1+'Cost and Benefit Parameters'!$C$17)*Income_CF!AM279*(Cohort_WP!AM277/Cohort_CF!AM277))</f>
        <v>925917.11218208482</v>
      </c>
      <c r="AN277" s="1">
        <f>IF(Income_CF!AN279="","",(1+'Cost and Benefit Parameters'!$C$17)*Income_CF!AN279*(Cohort_WP!AN277/Cohort_CF!AN277))</f>
        <v>952646.13823318947</v>
      </c>
      <c r="AO277" s="1">
        <f>IF(Income_CF!AO279="","",(1+'Cost and Benefit Parameters'!$C$17)*Income_CF!AO279*(Cohort_WP!AO277/Cohort_CF!AO277))</f>
        <v>979558.85605990037</v>
      </c>
      <c r="AP277" s="1">
        <f>IF(Income_CF!AP279="","",(1+'Cost and Benefit Parameters'!$C$17)*Income_CF!AP279*(Cohort_WP!AP277/Cohort_CF!AP277))</f>
        <v>1006627.7134280633</v>
      </c>
      <c r="AQ277" s="1">
        <f>IF(Income_CF!AQ279="","",(1+'Cost and Benefit Parameters'!$C$17)*Income_CF!AQ279*(Cohort_WP!AQ277/Cohort_CF!AQ277))</f>
        <v>1033824.1034950445</v>
      </c>
      <c r="AR277" s="1">
        <f>IF(Income_CF!AR279="","",(1+'Cost and Benefit Parameters'!$C$17)*Income_CF!AR279*(Cohort_WP!AR277/Cohort_CF!AR277))</f>
        <v>1061118.4052420992</v>
      </c>
      <c r="AS277" s="1">
        <f>IF(Income_CF!AS279="","",(1+'Cost and Benefit Parameters'!$C$17)*Income_CF!AS279*(Cohort_WP!AS277/Cohort_CF!AS277))</f>
        <v>1088480.0280935287</v>
      </c>
      <c r="AT277" s="1">
        <f>IF(Income_CF!AT279="","",(1+'Cost and Benefit Parameters'!$C$17)*Income_CF!AT279*(Cohort_WP!AT277/Cohort_CF!AT277))</f>
        <v>1115877.4606729534</v>
      </c>
      <c r="AU277" s="1">
        <f>IF(Income_CF!AU279="","",(1+'Cost and Benefit Parameters'!$C$17)*Income_CF!AU279*(Cohort_WP!AU277/Cohort_CF!AU277))</f>
        <v>1143278.3236282531</v>
      </c>
      <c r="AV277" s="1">
        <f>IF(Income_CF!AV279="","",(1+'Cost and Benefit Parameters'!$C$17)*Income_CF!AV279*(Cohort_WP!AV277/Cohort_CF!AV277))</f>
        <v>1170649.4264375442</v>
      </c>
      <c r="AW277" s="1">
        <f>IF(Income_CF!AW279="","",(1+'Cost and Benefit Parameters'!$C$17)*Income_CF!AW279*(Cohort_WP!AW277/Cohort_CF!AW277))</f>
        <v>1197956.8280893955</v>
      </c>
      <c r="AX277" s="1">
        <f>IF(Income_CF!AX279="","",(1+'Cost and Benefit Parameters'!$C$17)*Income_CF!AX279*(Cohort_WP!AX277/Cohort_CF!AX277))</f>
        <v>1225165.9015114992</v>
      </c>
      <c r="AY277" s="1">
        <f>IF(Income_CF!AY279="","",(1+'Cost and Benefit Parameters'!$C$17)*Income_CF!AY279*(Cohort_WP!AY277/Cohort_CF!AY277))</f>
        <v>1252241.4016028622</v>
      </c>
      <c r="AZ277" s="1">
        <f>IF(Income_CF!AZ279="","",(1+'Cost and Benefit Parameters'!$C$17)*Income_CF!AZ279*(Cohort_WP!AZ277/Cohort_CF!AZ277))</f>
        <v>1279147.5367060362</v>
      </c>
      <c r="BA277" s="1">
        <f>IF(Income_CF!BA279="","",(1+'Cost and Benefit Parameters'!$C$17)*Income_CF!BA279*(Cohort_WP!BA277/Cohort_CF!BA277))</f>
        <v>1305848.0433373684</v>
      </c>
      <c r="BB277" s="1">
        <f>IF(Income_CF!BB279="","",(1+'Cost and Benefit Parameters'!$C$17)*Income_CF!BB279*(Cohort_WP!BB277/Cohort_CF!BB277))</f>
        <v>1332306.263975532</v>
      </c>
      <c r="BC277" s="1">
        <f>IF(Income_CF!BC279="","",(1+'Cost and Benefit Parameters'!$C$17)*Income_CF!BC279*(Cohort_WP!BC277/Cohort_CF!BC277))</f>
        <v>1358485.2276910855</v>
      </c>
      <c r="BD277" s="1">
        <f>IF(Income_CF!BD279="","",(1+'Cost and Benefit Parameters'!$C$17)*Income_CF!BD279*(Cohort_WP!BD277/Cohort_CF!BD277))</f>
        <v>1384347.7333833324</v>
      </c>
      <c r="BE277" s="1">
        <f>IF(Income_CF!BE279="","",(1+'Cost and Benefit Parameters'!$C$17)*Income_CF!BE279*(Cohort_WP!BE277/Cohort_CF!BE277))</f>
        <v>1409856.4353747389</v>
      </c>
      <c r="BF277" s="1">
        <f>IF(Income_CF!BF279="","",(1+'Cost and Benefit Parameters'!$C$17)*Income_CF!BF279*(Cohort_WP!BF277/Cohort_CF!BF277))</f>
        <v>1434973.9310983163</v>
      </c>
      <c r="BG277" s="1">
        <f>IF(Income_CF!BG279="","",(1+'Cost and Benefit Parameters'!$C$17)*Income_CF!BG279*(Cohort_WP!BG277/Cohort_CF!BG277))</f>
        <v>1459662.8505993385</v>
      </c>
      <c r="BH277" s="1">
        <f>IF(Income_CF!BH279="","",(1+'Cost and Benefit Parameters'!$C$17)*Income_CF!BH279*(Cohort_WP!BH277/Cohort_CF!BH277))</f>
        <v>1483885.9475598133</v>
      </c>
      <c r="BI277" s="1">
        <f>IF(Income_CF!BI279="","",(1+'Cost and Benefit Parameters'!$C$17)*Income_CF!BI279*(Cohort_WP!BI277/Cohort_CF!BI277))</f>
        <v>1507606.191542519</v>
      </c>
      <c r="BJ277" s="1">
        <f>IF(Income_CF!BJ279="","",(1+'Cost and Benefit Parameters'!$C$17)*Income_CF!BJ279*(Cohort_WP!BJ277/Cohort_CF!BJ277))</f>
        <v>1530786.8611407885</v>
      </c>
      <c r="BK277" s="1">
        <f>IF(Income_CF!BK279="","",(1+'Cost and Benefit Parameters'!$C$17)*Income_CF!BK279*(Cohort_WP!BK277/Cohort_CF!BK277))</f>
        <v>1553391.637711277</v>
      </c>
      <c r="BL277" s="1" t="str">
        <f>IF(Income_CF!BL279="","",(1+'Cost and Benefit Parameters'!$C$17)*Income_CF!BL279*(Cohort_WP!BL277/Cohort_CF!BL277))</f>
        <v/>
      </c>
      <c r="BM277" s="1" t="str">
        <f>IF(Income_CF!BM279="","",(1+'Cost and Benefit Parameters'!$C$17)*Income_CF!BM279*(Cohort_WP!BM277/Cohort_CF!BM277))</f>
        <v/>
      </c>
      <c r="BN277" s="1" t="str">
        <f>IF(Income_CF!BN279="","",(1+'Cost and Benefit Parameters'!$C$17)*Income_CF!BN279*(Cohort_WP!BN277/Cohort_CF!BN277))</f>
        <v/>
      </c>
    </row>
    <row r="278" spans="1:72" x14ac:dyDescent="0.55000000000000004">
      <c r="A278" s="639"/>
      <c r="B278" t="s">
        <v>484</v>
      </c>
      <c r="H278" s="1" t="str">
        <f>IF(Income_CF!H280="","",(1+'Cost and Benefit Parameters'!$C$17)*Income_CF!H280*(Cohort_WP!H278/Cohort_CF!H278))</f>
        <v/>
      </c>
      <c r="I278" s="1" t="str">
        <f>IF(Income_CF!I280="","",(1+'Cost and Benefit Parameters'!$C$17)*Income_CF!I280*(Cohort_WP!I278/Cohort_CF!I278))</f>
        <v/>
      </c>
      <c r="J278" s="1" t="str">
        <f>IF(Income_CF!J280="","",(1+'Cost and Benefit Parameters'!$C$17)*Income_CF!J280*(Cohort_WP!J278/Cohort_CF!J278))</f>
        <v/>
      </c>
      <c r="K278" s="1" t="str">
        <f>IF(Income_CF!K280="","",(1+'Cost and Benefit Parameters'!$C$17)*Income_CF!K280*(Cohort_WP!K278/Cohort_CF!K278))</f>
        <v/>
      </c>
      <c r="L278" s="1" t="str">
        <f>IF(Income_CF!L280="","",(1+'Cost and Benefit Parameters'!$C$17)*Income_CF!L280*(Cohort_WP!L278/Cohort_CF!L278))</f>
        <v/>
      </c>
      <c r="M278" s="1" t="str">
        <f>IF(Income_CF!M280="","",(1+'Cost and Benefit Parameters'!$C$17)*Income_CF!M280*(Cohort_WP!M278/Cohort_CF!M278))</f>
        <v/>
      </c>
      <c r="N278" s="1" t="str">
        <f>IF(Income_CF!N280="","",(1+'Cost and Benefit Parameters'!$C$17)*Income_CF!N280*(Cohort_WP!N278/Cohort_CF!N278))</f>
        <v/>
      </c>
      <c r="O278" s="1" t="str">
        <f>IF(Income_CF!O280="","",(1+'Cost and Benefit Parameters'!$C$17)*Income_CF!O280*(Cohort_WP!O278/Cohort_CF!O278))</f>
        <v/>
      </c>
      <c r="P278" s="1" t="str">
        <f>IF(Income_CF!P280="","",(1+'Cost and Benefit Parameters'!$C$17)*Income_CF!P280*(Cohort_WP!P278/Cohort_CF!P278))</f>
        <v/>
      </c>
      <c r="Q278" s="1" t="str">
        <f>IF(Income_CF!Q280="","",(1+'Cost and Benefit Parameters'!$C$17)*Income_CF!Q280*(Cohort_WP!Q278/Cohort_CF!Q278))</f>
        <v/>
      </c>
      <c r="R278" s="1" t="str">
        <f>IF(Income_CF!R280="","",(1+'Cost and Benefit Parameters'!$C$17)*Income_CF!R280*(Cohort_WP!R278/Cohort_CF!R278))</f>
        <v/>
      </c>
      <c r="S278" s="1" t="str">
        <f>IF(Income_CF!S280="","",(1+'Cost and Benefit Parameters'!$C$17)*Income_CF!S280*(Cohort_WP!S278/Cohort_CF!S278))</f>
        <v/>
      </c>
      <c r="T278" s="1" t="str">
        <f>IF(Income_CF!T280="","",(1+'Cost and Benefit Parameters'!$C$17)*Income_CF!T280*(Cohort_WP!T278/Cohort_CF!T278))</f>
        <v/>
      </c>
      <c r="U278" s="1" t="str">
        <f>IF(Income_CF!U280="","",(1+'Cost and Benefit Parameters'!$C$17)*Income_CF!U280*(Cohort_WP!U278/Cohort_CF!U278))</f>
        <v/>
      </c>
      <c r="V278" s="1" t="str">
        <f>IF(Income_CF!V280="","",(1+'Cost and Benefit Parameters'!$C$17)*Income_CF!V280*(Cohort_WP!V278/Cohort_CF!V278))</f>
        <v/>
      </c>
      <c r="W278" s="1" t="str">
        <f>IF(Income_CF!W280="","",(1+'Cost and Benefit Parameters'!$C$17)*Income_CF!W280*(Cohort_WP!W278/Cohort_CF!W278))</f>
        <v/>
      </c>
      <c r="X278" s="1" t="str">
        <f>IF(Income_CF!X280="","",(1+'Cost and Benefit Parameters'!$C$17)*Income_CF!X280*(Cohort_WP!X278/Cohort_CF!X278))</f>
        <v/>
      </c>
      <c r="Y278" s="1">
        <f>IF(Income_CF!Y280="","",(1+'Cost and Benefit Parameters'!$C$17)*Income_CF!Y280*(Cohort_WP!Y278/Cohort_CF!Y278))</f>
        <v>574190.65203622542</v>
      </c>
      <c r="Z278" s="1">
        <f>IF(Income_CF!Z280="","",(1+'Cost and Benefit Parameters'!$C$17)*Income_CF!Z280*(Cohort_WP!Z278/Cohort_CF!Z278))</f>
        <v>596464.83633509767</v>
      </c>
      <c r="AA278" s="1">
        <f>IF(Income_CF!AA280="","",(1+'Cost and Benefit Parameters'!$C$17)*Income_CF!AA280*(Cohort_WP!AA278/Cohort_CF!AA278))</f>
        <v>619231.43744785187</v>
      </c>
      <c r="AB278" s="1">
        <f>IF(Income_CF!AB280="","",(1+'Cost and Benefit Parameters'!$C$17)*Income_CF!AB280*(Cohort_WP!AB278/Cohort_CF!AB278))</f>
        <v>642481.41758238897</v>
      </c>
      <c r="AC278" s="1">
        <f>IF(Income_CF!AC280="","",(1+'Cost and Benefit Parameters'!$C$17)*Income_CF!AC280*(Cohort_WP!AC278/Cohort_CF!AC278))</f>
        <v>670280.77820182499</v>
      </c>
      <c r="AD278" s="1">
        <f>IF(Income_CF!AD280="","",(1+'Cost and Benefit Parameters'!$C$17)*Income_CF!AD280*(Cohort_WP!AD278/Cohort_CF!AD278))</f>
        <v>694196.80346333515</v>
      </c>
      <c r="AE278" s="1">
        <f>IF(Income_CF!AE280="","",(1+'Cost and Benefit Parameters'!$C$17)*Income_CF!AE280*(Cohort_WP!AE278/Cohort_CF!AE278))</f>
        <v>718534.9167193959</v>
      </c>
      <c r="AF278" s="1">
        <f>IF(Income_CF!AF280="","",(1+'Cost and Benefit Parameters'!$C$17)*Income_CF!AF280*(Cohort_WP!AF278/Cohort_CF!AF278))</f>
        <v>743280.20732571173</v>
      </c>
      <c r="AG278" s="1">
        <f>IF(Income_CF!AG280="","",(1+'Cost and Benefit Parameters'!$C$17)*Income_CF!AG280*(Cohort_WP!AG278/Cohort_CF!AG278))</f>
        <v>768416.50127033656</v>
      </c>
      <c r="AH278" s="1">
        <f>IF(Income_CF!AH280="","",(1+'Cost and Benefit Parameters'!$C$17)*Income_CF!AH280*(Cohort_WP!AH278/Cohort_CF!AH278))</f>
        <v>793926.35713835282</v>
      </c>
      <c r="AI278" s="1">
        <f>IF(Income_CF!AI280="","",(1+'Cost and Benefit Parameters'!$C$17)*Income_CF!AI280*(Cohort_WP!AI278/Cohort_CF!AI278))</f>
        <v>819791.06580346986</v>
      </c>
      <c r="AJ278" s="1">
        <f>IF(Income_CF!AJ280="","",(1+'Cost and Benefit Parameters'!$C$17)*Income_CF!AJ280*(Cohort_WP!AJ278/Cohort_CF!AJ278))</f>
        <v>845990.65397364332</v>
      </c>
      <c r="AK278" s="1">
        <f>IF(Income_CF!AK280="","",(1+'Cost and Benefit Parameters'!$C$17)*Income_CF!AK280*(Cohort_WP!AK278/Cohort_CF!AK278))</f>
        <v>872503.89170565864</v>
      </c>
      <c r="AL278" s="1">
        <f>IF(Income_CF!AL280="","",(1+'Cost and Benefit Parameters'!$C$17)*Income_CF!AL280*(Cohort_WP!AL278/Cohort_CF!AL278))</f>
        <v>899308.3039904905</v>
      </c>
      <c r="AM278" s="1">
        <f>IF(Income_CF!AM280="","",(1+'Cost and Benefit Parameters'!$C$17)*Income_CF!AM280*(Cohort_WP!AM278/Cohort_CF!AM278))</f>
        <v>926380.18649710622</v>
      </c>
      <c r="AN278" s="1">
        <f>IF(Income_CF!AN280="","",(1+'Cost and Benefit Parameters'!$C$17)*Income_CF!AN280*(Cohort_WP!AN278/Cohort_CF!AN278))</f>
        <v>953694.62554754724</v>
      </c>
      <c r="AO278" s="1">
        <f>IF(Income_CF!AO280="","",(1+'Cost and Benefit Parameters'!$C$17)*Income_CF!AO280*(Cohort_WP!AO278/Cohort_CF!AO278))</f>
        <v>981225.52238018543</v>
      </c>
      <c r="AP278" s="1">
        <f>IF(Income_CF!AP280="","",(1+'Cost and Benefit Parameters'!$C$17)*Income_CF!AP280*(Cohort_WP!AP278/Cohort_CF!AP278))</f>
        <v>1008945.6217416975</v>
      </c>
      <c r="AQ278" s="1">
        <f>IF(Income_CF!AQ280="","",(1+'Cost and Benefit Parameters'!$C$17)*Income_CF!AQ280*(Cohort_WP!AQ278/Cohort_CF!AQ278))</f>
        <v>1036826.544830905</v>
      </c>
      <c r="AR278" s="1">
        <f>IF(Income_CF!AR280="","",(1+'Cost and Benefit Parameters'!$C$17)*Income_CF!AR280*(Cohort_WP!AR278/Cohort_CF!AR278))</f>
        <v>1064838.826599896</v>
      </c>
      <c r="AS278" s="1">
        <f>IF(Income_CF!AS280="","",(1+'Cost and Benefit Parameters'!$C$17)*Income_CF!AS280*(Cohort_WP!AS278/Cohort_CF!AS278))</f>
        <v>1092951.9573993625</v>
      </c>
      <c r="AT278" s="1">
        <f>IF(Income_CF!AT280="","",(1+'Cost and Benefit Parameters'!$C$17)*Income_CF!AT280*(Cohort_WP!AT278/Cohort_CF!AT278))</f>
        <v>1121134.4289363343</v>
      </c>
      <c r="AU278" s="1">
        <f>IF(Income_CF!AU280="","",(1+'Cost and Benefit Parameters'!$C$17)*Income_CF!AU280*(Cohort_WP!AU278/Cohort_CF!AU278))</f>
        <v>1149353.7844931423</v>
      </c>
      <c r="AV278" s="1">
        <f>IF(Income_CF!AV280="","",(1+'Cost and Benefit Parameters'!$C$17)*Income_CF!AV280*(Cohort_WP!AV278/Cohort_CF!AV278))</f>
        <v>1177576.6733371008</v>
      </c>
      <c r="AW278" s="1">
        <f>IF(Income_CF!AW280="","",(1+'Cost and Benefit Parameters'!$C$17)*Income_CF!AW280*(Cohort_WP!AW278/Cohort_CF!AW278))</f>
        <v>1205768.9092306704</v>
      </c>
      <c r="AX278" s="1">
        <f>IF(Income_CF!AX280="","",(1+'Cost and Benefit Parameters'!$C$17)*Income_CF!AX280*(Cohort_WP!AX278/Cohort_CF!AX278))</f>
        <v>1233895.5329320771</v>
      </c>
      <c r="AY278" s="1">
        <f>IF(Income_CF!AY280="","",(1+'Cost and Benefit Parameters'!$C$17)*Income_CF!AY280*(Cohort_WP!AY278/Cohort_CF!AY278))</f>
        <v>1261920.8785568438</v>
      </c>
      <c r="AZ278" s="1">
        <f>IF(Income_CF!AZ280="","",(1+'Cost and Benefit Parameters'!$C$17)*Income_CF!AZ280*(Cohort_WP!AZ278/Cohort_CF!AZ278))</f>
        <v>1289808.6436509481</v>
      </c>
      <c r="BA278" s="1">
        <f>IF(Income_CF!BA280="","",(1+'Cost and Benefit Parameters'!$C$17)*Income_CF!BA280*(Cohort_WP!BA278/Cohort_CF!BA278))</f>
        <v>1317521.9628072178</v>
      </c>
      <c r="BB278" s="1">
        <f>IF(Income_CF!BB280="","",(1+'Cost and Benefit Parameters'!$C$17)*Income_CF!BB280*(Cohort_WP!BB278/Cohort_CF!BB278))</f>
        <v>1345023.4846374893</v>
      </c>
      <c r="BC278" s="1">
        <f>IF(Income_CF!BC280="","",(1+'Cost and Benefit Parameters'!$C$17)*Income_CF!BC280*(Cohort_WP!BC278/Cohort_CF!BC278))</f>
        <v>1372275.4518947979</v>
      </c>
      <c r="BD278" s="1">
        <f>IF(Income_CF!BD280="","",(1+'Cost and Benefit Parameters'!$C$17)*Income_CF!BD280*(Cohort_WP!BD278/Cohort_CF!BD278))</f>
        <v>1399239.7845218184</v>
      </c>
      <c r="BE278" s="1">
        <f>IF(Income_CF!BE280="","",(1+'Cost and Benefit Parameters'!$C$17)*Income_CF!BE280*(Cohort_WP!BE278/Cohort_CF!BE278))</f>
        <v>1425878.1653848325</v>
      </c>
      <c r="BF278" s="1">
        <f>IF(Income_CF!BF280="","",(1+'Cost and Benefit Parameters'!$C$17)*Income_CF!BF280*(Cohort_WP!BF278/Cohort_CF!BF278))</f>
        <v>1452152.128435981</v>
      </c>
      <c r="BG278" s="1">
        <f>IF(Income_CF!BG280="","",(1+'Cost and Benefit Parameters'!$C$17)*Income_CF!BG280*(Cohort_WP!BG278/Cohort_CF!BG278))</f>
        <v>1478023.1490312656</v>
      </c>
      <c r="BH278" s="1">
        <f>IF(Income_CF!BH280="","",(1+'Cost and Benefit Parameters'!$C$17)*Income_CF!BH280*(Cohort_WP!BH278/Cohort_CF!BH278))</f>
        <v>1503452.7361173187</v>
      </c>
      <c r="BI278" s="1">
        <f>IF(Income_CF!BI280="","",(1+'Cost and Benefit Parameters'!$C$17)*Income_CF!BI280*(Cohort_WP!BI278/Cohort_CF!BI278))</f>
        <v>1528402.5259866077</v>
      </c>
      <c r="BJ278" s="1">
        <f>IF(Income_CF!BJ280="","",(1+'Cost and Benefit Parameters'!$C$17)*Income_CF!BJ280*(Cohort_WP!BJ278/Cohort_CF!BJ278))</f>
        <v>1552834.3772887944</v>
      </c>
      <c r="BK278" s="1">
        <f>IF(Income_CF!BK280="","",(1+'Cost and Benefit Parameters'!$C$17)*Income_CF!BK280*(Cohort_WP!BK278/Cohort_CF!BK278))</f>
        <v>1576710.4669750123</v>
      </c>
      <c r="BL278" s="1">
        <f>IF(Income_CF!BL280="","",(1+'Cost and Benefit Parameters'!$C$17)*Income_CF!BL280*(Cohort_WP!BL278/Cohort_CF!BL278))</f>
        <v>1599993.3868426154</v>
      </c>
      <c r="BM278" s="1" t="str">
        <f>IF(Income_CF!BM280="","",(1+'Cost and Benefit Parameters'!$C$17)*Income_CF!BM280*(Cohort_WP!BM278/Cohort_CF!BM278))</f>
        <v/>
      </c>
      <c r="BN278" s="1" t="str">
        <f>IF(Income_CF!BN280="","",(1+'Cost and Benefit Parameters'!$C$17)*Income_CF!BN280*(Cohort_WP!BN278/Cohort_CF!BN278))</f>
        <v/>
      </c>
    </row>
    <row r="279" spans="1:72" x14ac:dyDescent="0.55000000000000004">
      <c r="A279" s="639"/>
      <c r="B279" t="s">
        <v>485</v>
      </c>
      <c r="H279" s="1" t="str">
        <f>IF(Income_CF!H281="","",(1+'Cost and Benefit Parameters'!$C$17)*Income_CF!H281*(Cohort_WP!H279/Cohort_CF!H279))</f>
        <v/>
      </c>
      <c r="I279" s="1" t="str">
        <f>IF(Income_CF!I281="","",(1+'Cost and Benefit Parameters'!$C$17)*Income_CF!I281*(Cohort_WP!I279/Cohort_CF!I279))</f>
        <v/>
      </c>
      <c r="J279" s="1" t="str">
        <f>IF(Income_CF!J281="","",(1+'Cost and Benefit Parameters'!$C$17)*Income_CF!J281*(Cohort_WP!J279/Cohort_CF!J279))</f>
        <v/>
      </c>
      <c r="K279" s="1" t="str">
        <f>IF(Income_CF!K281="","",(1+'Cost and Benefit Parameters'!$C$17)*Income_CF!K281*(Cohort_WP!K279/Cohort_CF!K279))</f>
        <v/>
      </c>
      <c r="L279" s="1" t="str">
        <f>IF(Income_CF!L281="","",(1+'Cost and Benefit Parameters'!$C$17)*Income_CF!L281*(Cohort_WP!L279/Cohort_CF!L279))</f>
        <v/>
      </c>
      <c r="M279" s="1" t="str">
        <f>IF(Income_CF!M281="","",(1+'Cost and Benefit Parameters'!$C$17)*Income_CF!M281*(Cohort_WP!M279/Cohort_CF!M279))</f>
        <v/>
      </c>
      <c r="N279" s="1" t="str">
        <f>IF(Income_CF!N281="","",(1+'Cost and Benefit Parameters'!$C$17)*Income_CF!N281*(Cohort_WP!N279/Cohort_CF!N279))</f>
        <v/>
      </c>
      <c r="O279" s="1" t="str">
        <f>IF(Income_CF!O281="","",(1+'Cost and Benefit Parameters'!$C$17)*Income_CF!O281*(Cohort_WP!O279/Cohort_CF!O279))</f>
        <v/>
      </c>
      <c r="P279" s="1" t="str">
        <f>IF(Income_CF!P281="","",(1+'Cost and Benefit Parameters'!$C$17)*Income_CF!P281*(Cohort_WP!P279/Cohort_CF!P279))</f>
        <v/>
      </c>
      <c r="Q279" s="1" t="str">
        <f>IF(Income_CF!Q281="","",(1+'Cost and Benefit Parameters'!$C$17)*Income_CF!Q281*(Cohort_WP!Q279/Cohort_CF!Q279))</f>
        <v/>
      </c>
      <c r="R279" s="1" t="str">
        <f>IF(Income_CF!R281="","",(1+'Cost and Benefit Parameters'!$C$17)*Income_CF!R281*(Cohort_WP!R279/Cohort_CF!R279))</f>
        <v/>
      </c>
      <c r="S279" s="1" t="str">
        <f>IF(Income_CF!S281="","",(1+'Cost and Benefit Parameters'!$C$17)*Income_CF!S281*(Cohort_WP!S279/Cohort_CF!S279))</f>
        <v/>
      </c>
      <c r="T279" s="1" t="str">
        <f>IF(Income_CF!T281="","",(1+'Cost and Benefit Parameters'!$C$17)*Income_CF!T281*(Cohort_WP!T279/Cohort_CF!T279))</f>
        <v/>
      </c>
      <c r="U279" s="1" t="str">
        <f>IF(Income_CF!U281="","",(1+'Cost and Benefit Parameters'!$C$17)*Income_CF!U281*(Cohort_WP!U279/Cohort_CF!U279))</f>
        <v/>
      </c>
      <c r="V279" s="1" t="str">
        <f>IF(Income_CF!V281="","",(1+'Cost and Benefit Parameters'!$C$17)*Income_CF!V281*(Cohort_WP!V279/Cohort_CF!V279))</f>
        <v/>
      </c>
      <c r="W279" s="1" t="str">
        <f>IF(Income_CF!W281="","",(1+'Cost and Benefit Parameters'!$C$17)*Income_CF!W281*(Cohort_WP!W279/Cohort_CF!W279))</f>
        <v/>
      </c>
      <c r="X279" s="1" t="str">
        <f>IF(Income_CF!X281="","",(1+'Cost and Benefit Parameters'!$C$17)*Income_CF!X281*(Cohort_WP!X279/Cohort_CF!X279))</f>
        <v/>
      </c>
      <c r="Y279" s="1" t="str">
        <f>IF(Income_CF!Y281="","",(1+'Cost and Benefit Parameters'!$C$17)*Income_CF!Y281*(Cohort_WP!Y279/Cohort_CF!Y279))</f>
        <v/>
      </c>
      <c r="Z279" s="1">
        <f>IF(Income_CF!Z281="","",(1+'Cost and Benefit Parameters'!$C$17)*Income_CF!Z281*(Cohort_WP!Z279/Cohort_CF!Z279))</f>
        <v>591416.37159731216</v>
      </c>
      <c r="AA279" s="1">
        <f>IF(Income_CF!AA281="","",(1+'Cost and Benefit Parameters'!$C$17)*Income_CF!AA281*(Cohort_WP!AA279/Cohort_CF!AA279))</f>
        <v>614358.78142515058</v>
      </c>
      <c r="AB279" s="1">
        <f>IF(Income_CF!AB281="","",(1+'Cost and Benefit Parameters'!$C$17)*Income_CF!AB281*(Cohort_WP!AB279/Cohort_CF!AB279))</f>
        <v>637808.38057128747</v>
      </c>
      <c r="AC279" s="1">
        <f>IF(Income_CF!AC281="","",(1+'Cost and Benefit Parameters'!$C$17)*Income_CF!AC281*(Cohort_WP!AC279/Cohort_CF!AC279))</f>
        <v>661755.86010986054</v>
      </c>
      <c r="AD279" s="1">
        <f>IF(Income_CF!AD281="","",(1+'Cost and Benefit Parameters'!$C$17)*Income_CF!AD281*(Cohort_WP!AD279/Cohort_CF!AD279))</f>
        <v>690389.20154787961</v>
      </c>
      <c r="AE279" s="1">
        <f>IF(Income_CF!AE281="","",(1+'Cost and Benefit Parameters'!$C$17)*Income_CF!AE281*(Cohort_WP!AE279/Cohort_CF!AE279))</f>
        <v>715022.70756723522</v>
      </c>
      <c r="AF279" s="1">
        <f>IF(Income_CF!AF281="","",(1+'Cost and Benefit Parameters'!$C$17)*Income_CF!AF281*(Cohort_WP!AF279/Cohort_CF!AF279))</f>
        <v>740090.96422097785</v>
      </c>
      <c r="AG279" s="1">
        <f>IF(Income_CF!AG281="","",(1+'Cost and Benefit Parameters'!$C$17)*Income_CF!AG281*(Cohort_WP!AG279/Cohort_CF!AG279))</f>
        <v>765578.61354548309</v>
      </c>
      <c r="AH279" s="1">
        <f>IF(Income_CF!AH281="","",(1+'Cost and Benefit Parameters'!$C$17)*Income_CF!AH281*(Cohort_WP!AH279/Cohort_CF!AH279))</f>
        <v>791468.99630844651</v>
      </c>
      <c r="AI279" s="1">
        <f>IF(Income_CF!AI281="","",(1+'Cost and Benefit Parameters'!$C$17)*Income_CF!AI281*(Cohort_WP!AI279/Cohort_CF!AI279))</f>
        <v>817744.14785250323</v>
      </c>
      <c r="AJ279" s="1">
        <f>IF(Income_CF!AJ281="","",(1+'Cost and Benefit Parameters'!$C$17)*Income_CF!AJ281*(Cohort_WP!AJ279/Cohort_CF!AJ279))</f>
        <v>844384.79777757381</v>
      </c>
      <c r="AK279" s="1">
        <f>IF(Income_CF!AK281="","",(1+'Cost and Benefit Parameters'!$C$17)*Income_CF!AK281*(Cohort_WP!AK279/Cohort_CF!AK279))</f>
        <v>871370.37359285285</v>
      </c>
      <c r="AL279" s="1">
        <f>IF(Income_CF!AL281="","",(1+'Cost and Benefit Parameters'!$C$17)*Income_CF!AL281*(Cohort_WP!AL279/Cohort_CF!AL279))</f>
        <v>898679.00845682819</v>
      </c>
      <c r="AM279" s="1">
        <f>IF(Income_CF!AM281="","",(1+'Cost and Benefit Parameters'!$C$17)*Income_CF!AM281*(Cohort_WP!AM279/Cohort_CF!AM279))</f>
        <v>926287.55311020522</v>
      </c>
      <c r="AN279" s="1">
        <f>IF(Income_CF!AN281="","",(1+'Cost and Benefit Parameters'!$C$17)*Income_CF!AN281*(Cohort_WP!AN279/Cohort_CF!AN279))</f>
        <v>954171.59209201939</v>
      </c>
      <c r="AO279" s="1">
        <f>IF(Income_CF!AO281="","",(1+'Cost and Benefit Parameters'!$C$17)*Income_CF!AO281*(Cohort_WP!AO279/Cohort_CF!AO279))</f>
        <v>982305.46431397391</v>
      </c>
      <c r="AP279" s="1">
        <f>IF(Income_CF!AP281="","",(1+'Cost and Benefit Parameters'!$C$17)*Income_CF!AP281*(Cohort_WP!AP279/Cohort_CF!AP279))</f>
        <v>1010662.288051591</v>
      </c>
      <c r="AQ279" s="1">
        <f>IF(Income_CF!AQ281="","",(1+'Cost and Benefit Parameters'!$C$17)*Income_CF!AQ281*(Cohort_WP!AQ279/Cohort_CF!AQ279))</f>
        <v>1039213.9903939482</v>
      </c>
      <c r="AR279" s="1">
        <f>IF(Income_CF!AR281="","",(1+'Cost and Benefit Parameters'!$C$17)*Income_CF!AR281*(Cohort_WP!AR279/Cohort_CF!AR279))</f>
        <v>1067931.3411758323</v>
      </c>
      <c r="AS279" s="1">
        <f>IF(Income_CF!AS281="","",(1+'Cost and Benefit Parameters'!$C$17)*Income_CF!AS281*(Cohort_WP!AS279/Cohort_CF!AS279))</f>
        <v>1096783.9913978928</v>
      </c>
      <c r="AT279" s="1">
        <f>IF(Income_CF!AT281="","",(1+'Cost and Benefit Parameters'!$C$17)*Income_CF!AT281*(Cohort_WP!AT279/Cohort_CF!AT279))</f>
        <v>1125740.516121343</v>
      </c>
      <c r="AU279" s="1">
        <f>IF(Income_CF!AU281="","",(1+'Cost and Benefit Parameters'!$C$17)*Income_CF!AU281*(Cohort_WP!AU279/Cohort_CF!AU279))</f>
        <v>1154768.4618044244</v>
      </c>
      <c r="AV279" s="1">
        <f>IF(Income_CF!AV281="","",(1+'Cost and Benefit Parameters'!$C$17)*Income_CF!AV281*(Cohort_WP!AV279/Cohort_CF!AV279))</f>
        <v>1183834.3980279367</v>
      </c>
      <c r="AW279" s="1">
        <f>IF(Income_CF!AW281="","",(1+'Cost and Benefit Parameters'!$C$17)*Income_CF!AW281*(Cohort_WP!AW279/Cohort_CF!AW279))</f>
        <v>1212903.9735372139</v>
      </c>
      <c r="AX279" s="1">
        <f>IF(Income_CF!AX281="","",(1+'Cost and Benefit Parameters'!$C$17)*Income_CF!AX281*(Cohort_WP!AX279/Cohort_CF!AX279))</f>
        <v>1241941.9765075904</v>
      </c>
      <c r="AY279" s="1">
        <f>IF(Income_CF!AY281="","",(1+'Cost and Benefit Parameters'!$C$17)*Income_CF!AY281*(Cohort_WP!AY279/Cohort_CF!AY279))</f>
        <v>1270912.3989200394</v>
      </c>
      <c r="AZ279" s="1">
        <f>IF(Income_CF!AZ281="","",(1+'Cost and Benefit Parameters'!$C$17)*Income_CF!AZ281*(Cohort_WP!AZ279/Cohort_CF!AZ279))</f>
        <v>1299778.5049135494</v>
      </c>
      <c r="BA279" s="1">
        <f>IF(Income_CF!BA281="","",(1+'Cost and Benefit Parameters'!$C$17)*Income_CF!BA281*(Cohort_WP!BA279/Cohort_CF!BA279))</f>
        <v>1328502.9029604767</v>
      </c>
      <c r="BB279" s="1">
        <f>IF(Income_CF!BB281="","",(1+'Cost and Benefit Parameters'!$C$17)*Income_CF!BB281*(Cohort_WP!BB279/Cohort_CF!BB279))</f>
        <v>1357047.6216914342</v>
      </c>
      <c r="BC279" s="1">
        <f>IF(Income_CF!BC281="","",(1+'Cost and Benefit Parameters'!$C$17)*Income_CF!BC281*(Cohort_WP!BC279/Cohort_CF!BC279))</f>
        <v>1385374.1891766139</v>
      </c>
      <c r="BD279" s="1">
        <f>IF(Income_CF!BD281="","",(1+'Cost and Benefit Parameters'!$C$17)*Income_CF!BD281*(Cohort_WP!BD279/Cohort_CF!BD279))</f>
        <v>1413443.7154516419</v>
      </c>
      <c r="BE279" s="1">
        <f>IF(Income_CF!BE281="","",(1+'Cost and Benefit Parameters'!$C$17)*Income_CF!BE281*(Cohort_WP!BE279/Cohort_CF!BE279))</f>
        <v>1441216.9780574725</v>
      </c>
      <c r="BF279" s="1">
        <f>IF(Income_CF!BF281="","",(1+'Cost and Benefit Parameters'!$C$17)*Income_CF!BF281*(Cohort_WP!BF279/Cohort_CF!BF279))</f>
        <v>1468654.5103463773</v>
      </c>
      <c r="BG279" s="1">
        <f>IF(Income_CF!BG281="","",(1+'Cost and Benefit Parameters'!$C$17)*Income_CF!BG281*(Cohort_WP!BG279/Cohort_CF!BG279))</f>
        <v>1495716.69228906</v>
      </c>
      <c r="BH279" s="1">
        <f>IF(Income_CF!BH281="","",(1+'Cost and Benefit Parameters'!$C$17)*Income_CF!BH281*(Cohort_WP!BH279/Cohort_CF!BH279))</f>
        <v>1522363.8435022037</v>
      </c>
      <c r="BI279" s="1">
        <f>IF(Income_CF!BI281="","",(1+'Cost and Benefit Parameters'!$C$17)*Income_CF!BI281*(Cohort_WP!BI279/Cohort_CF!BI279))</f>
        <v>1548556.3182008383</v>
      </c>
      <c r="BJ279" s="1">
        <f>IF(Income_CF!BJ281="","",(1+'Cost and Benefit Parameters'!$C$17)*Income_CF!BJ281*(Cohort_WP!BJ279/Cohort_CF!BJ279))</f>
        <v>1574254.6017662056</v>
      </c>
      <c r="BK279" s="1">
        <f>IF(Income_CF!BK281="","",(1+'Cost and Benefit Parameters'!$C$17)*Income_CF!BK281*(Cohort_WP!BK279/Cohort_CF!BK279))</f>
        <v>1599419.4086074587</v>
      </c>
      <c r="BL279" s="1">
        <f>IF(Income_CF!BL281="","",(1+'Cost and Benefit Parameters'!$C$17)*Income_CF!BL281*(Cohort_WP!BL279/Cohort_CF!BL279))</f>
        <v>1624011.7809842629</v>
      </c>
      <c r="BM279" s="1">
        <f>IF(Income_CF!BM281="","",(1+'Cost and Benefit Parameters'!$C$17)*Income_CF!BM281*(Cohort_WP!BM279/Cohort_CF!BM279))</f>
        <v>1647993.1884478938</v>
      </c>
      <c r="BN279" s="1" t="str">
        <f>IF(Income_CF!BN281="","",(1+'Cost and Benefit Parameters'!$C$17)*Income_CF!BN281*(Cohort_WP!BN279/Cohort_CF!BN279))</f>
        <v/>
      </c>
    </row>
    <row r="280" spans="1:72" x14ac:dyDescent="0.55000000000000004">
      <c r="A280" s="639"/>
      <c r="B280" t="s">
        <v>486</v>
      </c>
      <c r="H280" s="1" t="str">
        <f>IF(Income_CF!H282="","",(1+'Cost and Benefit Parameters'!$C$17)*Income_CF!H282*(Cohort_WP!H280/Cohort_CF!H280))</f>
        <v/>
      </c>
      <c r="I280" s="1" t="str">
        <f>IF(Income_CF!I282="","",(1+'Cost and Benefit Parameters'!$C$17)*Income_CF!I282*(Cohort_WP!I280/Cohort_CF!I280))</f>
        <v/>
      </c>
      <c r="J280" s="1" t="str">
        <f>IF(Income_CF!J282="","",(1+'Cost and Benefit Parameters'!$C$17)*Income_CF!J282*(Cohort_WP!J280/Cohort_CF!J280))</f>
        <v/>
      </c>
      <c r="K280" s="1" t="str">
        <f>IF(Income_CF!K282="","",(1+'Cost and Benefit Parameters'!$C$17)*Income_CF!K282*(Cohort_WP!K280/Cohort_CF!K280))</f>
        <v/>
      </c>
      <c r="L280" s="1" t="str">
        <f>IF(Income_CF!L282="","",(1+'Cost and Benefit Parameters'!$C$17)*Income_CF!L282*(Cohort_WP!L280/Cohort_CF!L280))</f>
        <v/>
      </c>
      <c r="M280" s="1" t="str">
        <f>IF(Income_CF!M282="","",(1+'Cost and Benefit Parameters'!$C$17)*Income_CF!M282*(Cohort_WP!M280/Cohort_CF!M280))</f>
        <v/>
      </c>
      <c r="N280" s="1" t="str">
        <f>IF(Income_CF!N282="","",(1+'Cost and Benefit Parameters'!$C$17)*Income_CF!N282*(Cohort_WP!N280/Cohort_CF!N280))</f>
        <v/>
      </c>
      <c r="O280" s="1" t="str">
        <f>IF(Income_CF!O282="","",(1+'Cost and Benefit Parameters'!$C$17)*Income_CF!O282*(Cohort_WP!O280/Cohort_CF!O280))</f>
        <v/>
      </c>
      <c r="P280" s="1" t="str">
        <f>IF(Income_CF!P282="","",(1+'Cost and Benefit Parameters'!$C$17)*Income_CF!P282*(Cohort_WP!P280/Cohort_CF!P280))</f>
        <v/>
      </c>
      <c r="Q280" s="1" t="str">
        <f>IF(Income_CF!Q282="","",(1+'Cost and Benefit Parameters'!$C$17)*Income_CF!Q282*(Cohort_WP!Q280/Cohort_CF!Q280))</f>
        <v/>
      </c>
      <c r="R280" s="1" t="str">
        <f>IF(Income_CF!R282="","",(1+'Cost and Benefit Parameters'!$C$17)*Income_CF!R282*(Cohort_WP!R280/Cohort_CF!R280))</f>
        <v/>
      </c>
      <c r="S280" s="1" t="str">
        <f>IF(Income_CF!S282="","",(1+'Cost and Benefit Parameters'!$C$17)*Income_CF!S282*(Cohort_WP!S280/Cohort_CF!S280))</f>
        <v/>
      </c>
      <c r="T280" s="1" t="str">
        <f>IF(Income_CF!T282="","",(1+'Cost and Benefit Parameters'!$C$17)*Income_CF!T282*(Cohort_WP!T280/Cohort_CF!T280))</f>
        <v/>
      </c>
      <c r="U280" s="1" t="str">
        <f>IF(Income_CF!U282="","",(1+'Cost and Benefit Parameters'!$C$17)*Income_CF!U282*(Cohort_WP!U280/Cohort_CF!U280))</f>
        <v/>
      </c>
      <c r="V280" s="1" t="str">
        <f>IF(Income_CF!V282="","",(1+'Cost and Benefit Parameters'!$C$17)*Income_CF!V282*(Cohort_WP!V280/Cohort_CF!V280))</f>
        <v/>
      </c>
      <c r="W280" s="1" t="str">
        <f>IF(Income_CF!W282="","",(1+'Cost and Benefit Parameters'!$C$17)*Income_CF!W282*(Cohort_WP!W280/Cohort_CF!W280))</f>
        <v/>
      </c>
      <c r="X280" s="1" t="str">
        <f>IF(Income_CF!X282="","",(1+'Cost and Benefit Parameters'!$C$17)*Income_CF!X282*(Cohort_WP!X280/Cohort_CF!X280))</f>
        <v/>
      </c>
      <c r="Y280" s="1" t="str">
        <f>IF(Income_CF!Y282="","",(1+'Cost and Benefit Parameters'!$C$17)*Income_CF!Y282*(Cohort_WP!Y280/Cohort_CF!Y280))</f>
        <v/>
      </c>
      <c r="Z280" s="1" t="str">
        <f>IF(Income_CF!Z282="","",(1+'Cost and Benefit Parameters'!$C$17)*Income_CF!Z282*(Cohort_WP!Z280/Cohort_CF!Z280))</f>
        <v/>
      </c>
      <c r="AA280" s="1">
        <f>IF(Income_CF!AA282="","",(1+'Cost and Benefit Parameters'!$C$17)*Income_CF!AA282*(Cohort_WP!AA280/Cohort_CF!AA280))</f>
        <v>609158.86274523137</v>
      </c>
      <c r="AB280" s="1">
        <f>IF(Income_CF!AB282="","",(1+'Cost and Benefit Parameters'!$C$17)*Income_CF!AB282*(Cohort_WP!AB280/Cohort_CF!AB280))</f>
        <v>632789.54486790509</v>
      </c>
      <c r="AC280" s="1">
        <f>IF(Income_CF!AC282="","",(1+'Cost and Benefit Parameters'!$C$17)*Income_CF!AC282*(Cohort_WP!AC280/Cohort_CF!AC280))</f>
        <v>656942.63198842609</v>
      </c>
      <c r="AD280" s="1">
        <f>IF(Income_CF!AD282="","",(1+'Cost and Benefit Parameters'!$C$17)*Income_CF!AD282*(Cohort_WP!AD280/Cohort_CF!AD280))</f>
        <v>681608.53591315635</v>
      </c>
      <c r="AE280" s="1">
        <f>IF(Income_CF!AE282="","",(1+'Cost and Benefit Parameters'!$C$17)*Income_CF!AE282*(Cohort_WP!AE280/Cohort_CF!AE280))</f>
        <v>711100.87759431603</v>
      </c>
      <c r="AF280" s="1">
        <f>IF(Income_CF!AF282="","",(1+'Cost and Benefit Parameters'!$C$17)*Income_CF!AF282*(Cohort_WP!AF280/Cohort_CF!AF280))</f>
        <v>736473.38879425242</v>
      </c>
      <c r="AG280" s="1">
        <f>IF(Income_CF!AG282="","",(1+'Cost and Benefit Parameters'!$C$17)*Income_CF!AG282*(Cohort_WP!AG280/Cohort_CF!AG280))</f>
        <v>762293.69314760703</v>
      </c>
      <c r="AH280" s="1">
        <f>IF(Income_CF!AH282="","",(1+'Cost and Benefit Parameters'!$C$17)*Income_CF!AH282*(Cohort_WP!AH280/Cohort_CF!AH280))</f>
        <v>788545.97195184766</v>
      </c>
      <c r="AI280" s="1">
        <f>IF(Income_CF!AI282="","",(1+'Cost and Benefit Parameters'!$C$17)*Income_CF!AI282*(Cohort_WP!AI280/Cohort_CF!AI280))</f>
        <v>815213.06619769987</v>
      </c>
      <c r="AJ280" s="1">
        <f>IF(Income_CF!AJ282="","",(1+'Cost and Benefit Parameters'!$C$17)*Income_CF!AJ282*(Cohort_WP!AJ280/Cohort_CF!AJ280))</f>
        <v>842276.4722880784</v>
      </c>
      <c r="AK280" s="1">
        <f>IF(Income_CF!AK282="","",(1+'Cost and Benefit Parameters'!$C$17)*Income_CF!AK282*(Cohort_WP!AK280/Cohort_CF!AK280))</f>
        <v>869716.34171090124</v>
      </c>
      <c r="AL280" s="1">
        <f>IF(Income_CF!AL282="","",(1+'Cost and Benefit Parameters'!$C$17)*Income_CF!AL282*(Cohort_WP!AL280/Cohort_CF!AL280))</f>
        <v>897511.48480063817</v>
      </c>
      <c r="AM280" s="1">
        <f>IF(Income_CF!AM282="","",(1+'Cost and Benefit Parameters'!$C$17)*Income_CF!AM282*(Cohort_WP!AM280/Cohort_CF!AM280))</f>
        <v>925639.37871053326</v>
      </c>
      <c r="AN280" s="1">
        <f>IF(Income_CF!AN282="","",(1+'Cost and Benefit Parameters'!$C$17)*Income_CF!AN282*(Cohort_WP!AN280/Cohort_CF!AN280))</f>
        <v>954076.17970351118</v>
      </c>
      <c r="AO280" s="1">
        <f>IF(Income_CF!AO282="","",(1+'Cost and Benefit Parameters'!$C$17)*Income_CF!AO282*(Cohort_WP!AO280/Cohort_CF!AO280))</f>
        <v>982796.73985478014</v>
      </c>
      <c r="AP280" s="1">
        <f>IF(Income_CF!AP282="","",(1+'Cost and Benefit Parameters'!$C$17)*Income_CF!AP282*(Cohort_WP!AP280/Cohort_CF!AP280))</f>
        <v>1011774.628243393</v>
      </c>
      <c r="AQ280" s="1">
        <f>IF(Income_CF!AQ282="","",(1+'Cost and Benefit Parameters'!$C$17)*Income_CF!AQ282*(Cohort_WP!AQ280/Cohort_CF!AQ280))</f>
        <v>1040982.1566931385</v>
      </c>
      <c r="AR280" s="1">
        <f>IF(Income_CF!AR282="","",(1+'Cost and Benefit Parameters'!$C$17)*Income_CF!AR282*(Cohort_WP!AR280/Cohort_CF!AR280))</f>
        <v>1070390.4101057667</v>
      </c>
      <c r="AS280" s="1">
        <f>IF(Income_CF!AS282="","",(1+'Cost and Benefit Parameters'!$C$17)*Income_CF!AS282*(Cohort_WP!AS280/Cohort_CF!AS280))</f>
        <v>1099969.2814111074</v>
      </c>
      <c r="AT280" s="1">
        <f>IF(Income_CF!AT282="","",(1+'Cost and Benefit Parameters'!$C$17)*Income_CF!AT282*(Cohort_WP!AT280/Cohort_CF!AT280))</f>
        <v>1129687.5111398294</v>
      </c>
      <c r="AU280" s="1">
        <f>IF(Income_CF!AU282="","",(1+'Cost and Benefit Parameters'!$C$17)*Income_CF!AU282*(Cohort_WP!AU280/Cohort_CF!AU280))</f>
        <v>1159512.7316049833</v>
      </c>
      <c r="AV280" s="1">
        <f>IF(Income_CF!AV282="","",(1+'Cost and Benefit Parameters'!$C$17)*Income_CF!AV282*(Cohort_WP!AV280/Cohort_CF!AV280))</f>
        <v>1189411.5156585572</v>
      </c>
      <c r="AW280" s="1">
        <f>IF(Income_CF!AW282="","",(1+'Cost and Benefit Parameters'!$C$17)*Income_CF!AW282*(Cohort_WP!AW280/Cohort_CF!AW280))</f>
        <v>1219349.4299687748</v>
      </c>
      <c r="AX280" s="1">
        <f>IF(Income_CF!AX282="","",(1+'Cost and Benefit Parameters'!$C$17)*Income_CF!AX282*(Cohort_WP!AX280/Cohort_CF!AX280))</f>
        <v>1249291.0927433299</v>
      </c>
      <c r="AY280" s="1">
        <f>IF(Income_CF!AY282="","",(1+'Cost and Benefit Parameters'!$C$17)*Income_CF!AY282*(Cohort_WP!AY280/Cohort_CF!AY280))</f>
        <v>1279200.2358028183</v>
      </c>
      <c r="AZ280" s="1">
        <f>IF(Income_CF!AZ282="","",(1+'Cost and Benefit Parameters'!$C$17)*Income_CF!AZ282*(Cohort_WP!AZ280/Cohort_CF!AZ280))</f>
        <v>1309039.7708876405</v>
      </c>
      <c r="BA280" s="1">
        <f>IF(Income_CF!BA282="","",(1+'Cost and Benefit Parameters'!$C$17)*Income_CF!BA282*(Cohort_WP!BA280/Cohort_CF!BA280))</f>
        <v>1338771.8600609559</v>
      </c>
      <c r="BB280" s="1">
        <f>IF(Income_CF!BB282="","",(1+'Cost and Benefit Parameters'!$C$17)*Income_CF!BB282*(Cohort_WP!BB280/Cohort_CF!BB280))</f>
        <v>1368357.9900492909</v>
      </c>
      <c r="BC280" s="1">
        <f>IF(Income_CF!BC282="","",(1+'Cost and Benefit Parameters'!$C$17)*Income_CF!BC282*(Cohort_WP!BC280/Cohort_CF!BC280))</f>
        <v>1397759.050342177</v>
      </c>
      <c r="BD280" s="1">
        <f>IF(Income_CF!BD282="","",(1+'Cost and Benefit Parameters'!$C$17)*Income_CF!BD282*(Cohort_WP!BD280/Cohort_CF!BD280))</f>
        <v>1426935.4148519125</v>
      </c>
      <c r="BE280" s="1">
        <f>IF(Income_CF!BE282="","",(1+'Cost and Benefit Parameters'!$C$17)*Income_CF!BE282*(Cohort_WP!BE280/Cohort_CF!BE280))</f>
        <v>1455847.026915191</v>
      </c>
      <c r="BF280" s="1">
        <f>IF(Income_CF!BF282="","",(1+'Cost and Benefit Parameters'!$C$17)*Income_CF!BF282*(Cohort_WP!BF280/Cohort_CF!BF280))</f>
        <v>1484453.487399197</v>
      </c>
      <c r="BG280" s="1">
        <f>IF(Income_CF!BG282="","",(1+'Cost and Benefit Parameters'!$C$17)*Income_CF!BG282*(Cohort_WP!BG280/Cohort_CF!BG280))</f>
        <v>1512714.1456567685</v>
      </c>
      <c r="BH280" s="1">
        <f>IF(Income_CF!BH282="","",(1+'Cost and Benefit Parameters'!$C$17)*Income_CF!BH282*(Cohort_WP!BH280/Cohort_CF!BH280))</f>
        <v>1540588.1930577322</v>
      </c>
      <c r="BI280" s="1">
        <f>IF(Income_CF!BI282="","",(1+'Cost and Benefit Parameters'!$C$17)*Income_CF!BI282*(Cohort_WP!BI280/Cohort_CF!BI280))</f>
        <v>1568034.7588072701</v>
      </c>
      <c r="BJ280" s="1">
        <f>IF(Income_CF!BJ282="","",(1+'Cost and Benefit Parameters'!$C$17)*Income_CF!BJ282*(Cohort_WP!BJ280/Cohort_CF!BJ280))</f>
        <v>1595013.0077468634</v>
      </c>
      <c r="BK280" s="1">
        <f>IF(Income_CF!BK282="","",(1+'Cost and Benefit Parameters'!$C$17)*Income_CF!BK282*(Cohort_WP!BK280/Cohort_CF!BK280))</f>
        <v>1621482.2398191916</v>
      </c>
      <c r="BL280" s="1">
        <f>IF(Income_CF!BL282="","",(1+'Cost and Benefit Parameters'!$C$17)*Income_CF!BL282*(Cohort_WP!BL280/Cohort_CF!BL280))</f>
        <v>1647401.9908656823</v>
      </c>
      <c r="BM280" s="1">
        <f>IF(Income_CF!BM282="","",(1+'Cost and Benefit Parameters'!$C$17)*Income_CF!BM282*(Cohort_WP!BM280/Cohort_CF!BM280))</f>
        <v>1672732.1344137907</v>
      </c>
      <c r="BN280" s="1">
        <f>IF(Income_CF!BN282="","",(1+'Cost and Benefit Parameters'!$C$17)*Income_CF!BN282*(Cohort_WP!BN280/Cohort_CF!BN280))</f>
        <v>1697432.9841013309</v>
      </c>
    </row>
    <row r="281" spans="1:72" x14ac:dyDescent="0.55000000000000004">
      <c r="A281" s="640"/>
      <c r="B281" s="329" t="s">
        <v>525</v>
      </c>
      <c r="C281" s="329"/>
      <c r="D281" s="329"/>
      <c r="E281" s="329"/>
      <c r="F281" s="329"/>
      <c r="G281" s="329"/>
      <c r="H281" s="330">
        <f>SUM(H261:H280)</f>
        <v>347394.78753224883</v>
      </c>
      <c r="I281" s="330">
        <f t="shared" ref="I281:BN281" si="25">SUM(I261:I280)</f>
        <v>718687.66650906031</v>
      </c>
      <c r="J281" s="330">
        <f t="shared" si="25"/>
        <v>1114893.49994438</v>
      </c>
      <c r="K281" s="330">
        <f t="shared" si="25"/>
        <v>1537052.1287297187</v>
      </c>
      <c r="L281" s="330">
        <f t="shared" si="25"/>
        <v>1988694.5867373459</v>
      </c>
      <c r="M281" s="330">
        <f t="shared" si="25"/>
        <v>2468355.9070876548</v>
      </c>
      <c r="N281" s="330">
        <f t="shared" si="25"/>
        <v>2977132.0258292221</v>
      </c>
      <c r="O281" s="330">
        <f t="shared" si="25"/>
        <v>3516142.7359070657</v>
      </c>
      <c r="P281" s="330">
        <f t="shared" si="25"/>
        <v>4086531.6385113308</v>
      </c>
      <c r="Q281" s="330">
        <f t="shared" si="25"/>
        <v>4689466.0905250032</v>
      </c>
      <c r="R281" s="330">
        <f t="shared" si="25"/>
        <v>5326137.1502084658</v>
      </c>
      <c r="S281" s="330">
        <f t="shared" si="25"/>
        <v>5997759.5233997451</v>
      </c>
      <c r="T281" s="330">
        <f t="shared" si="25"/>
        <v>6705571.5126472283</v>
      </c>
      <c r="U281" s="330">
        <f t="shared" si="25"/>
        <v>7450834.9718256602</v>
      </c>
      <c r="V281" s="330">
        <f t="shared" si="25"/>
        <v>8234835.2689159242</v>
      </c>
      <c r="W281" s="330">
        <f t="shared" si="25"/>
        <v>9058881.2597534377</v>
      </c>
      <c r="X281" s="330">
        <f t="shared" si="25"/>
        <v>9924305.2756686807</v>
      </c>
      <c r="Y281" s="330">
        <f t="shared" si="25"/>
        <v>10832463.128055545</v>
      </c>
      <c r="Z281" s="330">
        <f t="shared" si="25"/>
        <v>11784734.133008322</v>
      </c>
      <c r="AA281" s="330">
        <f t="shared" si="25"/>
        <v>12782521.159265552</v>
      </c>
      <c r="AB281" s="330">
        <f t="shared" si="25"/>
        <v>13199817.074160781</v>
      </c>
      <c r="AC281" s="330">
        <f t="shared" si="25"/>
        <v>13622343.122680932</v>
      </c>
      <c r="AD281" s="330">
        <f t="shared" si="25"/>
        <v>14049740.447125556</v>
      </c>
      <c r="AE281" s="330">
        <f t="shared" si="25"/>
        <v>14481629.122160895</v>
      </c>
      <c r="AF281" s="330">
        <f t="shared" si="25"/>
        <v>14913154.111876443</v>
      </c>
      <c r="AG281" s="330">
        <f t="shared" si="25"/>
        <v>15348508.234652964</v>
      </c>
      <c r="AH281" s="330">
        <f t="shared" si="25"/>
        <v>15787283.862632288</v>
      </c>
      <c r="AI281" s="330">
        <f t="shared" si="25"/>
        <v>16229055.468802411</v>
      </c>
      <c r="AJ281" s="330">
        <f t="shared" si="25"/>
        <v>16673380.129942905</v>
      </c>
      <c r="AK281" s="330">
        <f t="shared" si="25"/>
        <v>17119798.095637601</v>
      </c>
      <c r="AL281" s="330">
        <f t="shared" si="25"/>
        <v>17567833.423169911</v>
      </c>
      <c r="AM281" s="330">
        <f t="shared" si="25"/>
        <v>18016994.677836347</v>
      </c>
      <c r="AN281" s="330">
        <f t="shared" si="25"/>
        <v>18466775.69792838</v>
      </c>
      <c r="AO281" s="330">
        <f t="shared" si="25"/>
        <v>18916656.423343871</v>
      </c>
      <c r="AP281" s="330">
        <f t="shared" si="25"/>
        <v>19366103.786496963</v>
      </c>
      <c r="AQ281" s="330">
        <f t="shared" si="25"/>
        <v>19814572.663902469</v>
      </c>
      <c r="AR281" s="330">
        <f t="shared" si="25"/>
        <v>20261506.886518195</v>
      </c>
      <c r="AS281" s="330">
        <f t="shared" si="25"/>
        <v>20706340.306637648</v>
      </c>
      <c r="AT281" s="330">
        <f t="shared" si="25"/>
        <v>21148497.91883881</v>
      </c>
      <c r="AU281" s="330">
        <f t="shared" si="25"/>
        <v>21587397.032212604</v>
      </c>
      <c r="AV281" s="330">
        <f t="shared" si="25"/>
        <v>21040720.829625856</v>
      </c>
      <c r="AW281" s="330">
        <f t="shared" si="25"/>
        <v>20446848.593386315</v>
      </c>
      <c r="AX281" s="330">
        <f t="shared" si="25"/>
        <v>19804324.138320062</v>
      </c>
      <c r="AY281" s="330">
        <f t="shared" si="25"/>
        <v>19111684.036944032</v>
      </c>
      <c r="AZ281" s="330">
        <f t="shared" si="25"/>
        <v>18367458.315175451</v>
      </c>
      <c r="BA281" s="330">
        <f t="shared" si="25"/>
        <v>17570171.100616448</v>
      </c>
      <c r="BB281" s="330">
        <f t="shared" si="25"/>
        <v>16718341.217772156</v>
      </c>
      <c r="BC281" s="330">
        <f t="shared" si="25"/>
        <v>15810482.72455455</v>
      </c>
      <c r="BD281" s="330">
        <f t="shared" si="25"/>
        <v>14845105.384438744</v>
      </c>
      <c r="BE281" s="330">
        <f t="shared" si="25"/>
        <v>13820715.068674438</v>
      </c>
      <c r="BF281" s="330">
        <f t="shared" si="25"/>
        <v>12735814.083012022</v>
      </c>
      <c r="BG281" s="330">
        <f t="shared" si="25"/>
        <v>11588901.413481208</v>
      </c>
      <c r="BH281" s="330">
        <f t="shared" si="25"/>
        <v>10378472.885859175</v>
      </c>
      <c r="BI281" s="330">
        <f t="shared" si="25"/>
        <v>9103021.2335854862</v>
      </c>
      <c r="BJ281" s="330">
        <f t="shared" si="25"/>
        <v>7761036.0690215612</v>
      </c>
      <c r="BK281" s="330">
        <f t="shared" si="25"/>
        <v>6351003.7531129392</v>
      </c>
      <c r="BL281" s="330">
        <f t="shared" si="25"/>
        <v>4871407.1586925611</v>
      </c>
      <c r="BM281" s="330">
        <f t="shared" si="25"/>
        <v>3320725.3228616845</v>
      </c>
      <c r="BN281" s="330">
        <f t="shared" si="25"/>
        <v>1697432.9841013309</v>
      </c>
      <c r="BO281" s="329"/>
      <c r="BP281" s="329"/>
      <c r="BQ281" s="329"/>
      <c r="BR281" s="329"/>
      <c r="BS281" s="329"/>
      <c r="BT281" s="329"/>
    </row>
    <row r="282" spans="1:72" x14ac:dyDescent="0.55000000000000004">
      <c r="B282" s="329" t="s">
        <v>526</v>
      </c>
      <c r="C282" s="329"/>
      <c r="D282" s="329"/>
      <c r="E282" s="329"/>
      <c r="F282" s="329"/>
      <c r="G282" s="329"/>
      <c r="H282" s="329">
        <f>'Cost and Benefit Parameters'!$C$44*H281</f>
        <v>137220.94107523828</v>
      </c>
      <c r="I282" s="329">
        <f>'Cost and Benefit Parameters'!$C$44*I281</f>
        <v>283881.62827107881</v>
      </c>
      <c r="J282" s="329">
        <f>'Cost and Benefit Parameters'!$C$44*J281</f>
        <v>440382.93247803015</v>
      </c>
      <c r="K282" s="329">
        <f>'Cost and Benefit Parameters'!$C$44*K281</f>
        <v>607135.59084823891</v>
      </c>
      <c r="L282" s="329">
        <f>'Cost and Benefit Parameters'!$C$44*L281</f>
        <v>785534.3617612517</v>
      </c>
      <c r="M282" s="329">
        <f>'Cost and Benefit Parameters'!$C$44*M281</f>
        <v>975000.58329962369</v>
      </c>
      <c r="N282" s="329">
        <f>'Cost and Benefit Parameters'!$C$44*N281</f>
        <v>1175967.1502025428</v>
      </c>
      <c r="O282" s="329">
        <f>'Cost and Benefit Parameters'!$C$44*O281</f>
        <v>1388876.380683291</v>
      </c>
      <c r="P282" s="329">
        <f>'Cost and Benefit Parameters'!$C$44*P281</f>
        <v>1614179.9972119757</v>
      </c>
      <c r="Q282" s="329">
        <f>'Cost and Benefit Parameters'!$C$44*Q281</f>
        <v>1852339.1057573764</v>
      </c>
      <c r="R282" s="329">
        <f>'Cost and Benefit Parameters'!$C$44*R281</f>
        <v>2103824.174332344</v>
      </c>
      <c r="S282" s="329">
        <f>'Cost and Benefit Parameters'!$C$44*S281</f>
        <v>2369115.0117428992</v>
      </c>
      <c r="T282" s="329">
        <f>'Cost and Benefit Parameters'!$C$44*T281</f>
        <v>2648700.7474956554</v>
      </c>
      <c r="U282" s="329">
        <f>'Cost and Benefit Parameters'!$C$44*U281</f>
        <v>2943079.8138711359</v>
      </c>
      <c r="V282" s="329">
        <f>'Cost and Benefit Parameters'!$C$44*V281</f>
        <v>3252759.9312217901</v>
      </c>
      <c r="W282" s="329">
        <f>'Cost and Benefit Parameters'!$C$44*W281</f>
        <v>3578258.0976026081</v>
      </c>
      <c r="X282" s="329">
        <f>'Cost and Benefit Parameters'!$C$44*X281</f>
        <v>3920100.5838891291</v>
      </c>
      <c r="Y282" s="329">
        <f>'Cost and Benefit Parameters'!$C$44*Y281</f>
        <v>4278822.9355819402</v>
      </c>
      <c r="Z282" s="329">
        <f>'Cost and Benefit Parameters'!$C$44*Z281</f>
        <v>4654969.9825382875</v>
      </c>
      <c r="AA282" s="329">
        <f>'Cost and Benefit Parameters'!$C$44*AA281</f>
        <v>5049095.8579098936</v>
      </c>
      <c r="AB282" s="329">
        <f>'Cost and Benefit Parameters'!$C$44*AB281</f>
        <v>5213927.7442935091</v>
      </c>
      <c r="AC282" s="329">
        <f>'Cost and Benefit Parameters'!$C$44*AC281</f>
        <v>5380825.5334589686</v>
      </c>
      <c r="AD282" s="329">
        <f>'Cost and Benefit Parameters'!$C$44*AD281</f>
        <v>5549647.4766145945</v>
      </c>
      <c r="AE282" s="329">
        <f>'Cost and Benefit Parameters'!$C$44*AE281</f>
        <v>5720243.503253554</v>
      </c>
      <c r="AF282" s="329">
        <f>'Cost and Benefit Parameters'!$C$44*AF281</f>
        <v>5890695.8741911957</v>
      </c>
      <c r="AG282" s="329">
        <f>'Cost and Benefit Parameters'!$C$44*AG281</f>
        <v>6062660.7526879208</v>
      </c>
      <c r="AH282" s="329">
        <f>'Cost and Benefit Parameters'!$C$44*AH281</f>
        <v>6235977.1257397542</v>
      </c>
      <c r="AI282" s="329">
        <f>'Cost and Benefit Parameters'!$C$44*AI281</f>
        <v>6410476.9101769524</v>
      </c>
      <c r="AJ282" s="329">
        <f>'Cost and Benefit Parameters'!$C$44*AJ281</f>
        <v>6585985.151327448</v>
      </c>
      <c r="AK282" s="329">
        <f>'Cost and Benefit Parameters'!$C$44*AK281</f>
        <v>6762320.2477768529</v>
      </c>
      <c r="AL282" s="329">
        <f>'Cost and Benefit Parameters'!$C$44*AL281</f>
        <v>6939294.2021521153</v>
      </c>
      <c r="AM282" s="329">
        <f>'Cost and Benefit Parameters'!$C$44*AM281</f>
        <v>7116712.8977453578</v>
      </c>
      <c r="AN282" s="329">
        <f>'Cost and Benefit Parameters'!$C$44*AN281</f>
        <v>7294376.4006817108</v>
      </c>
      <c r="AO282" s="329">
        <f>'Cost and Benefit Parameters'!$C$44*AO281</f>
        <v>7472079.2872208292</v>
      </c>
      <c r="AP282" s="329">
        <f>'Cost and Benefit Parameters'!$C$44*AP281</f>
        <v>7649610.9956663009</v>
      </c>
      <c r="AQ282" s="329">
        <f>'Cost and Benefit Parameters'!$C$44*AQ281</f>
        <v>7826756.2022414757</v>
      </c>
      <c r="AR282" s="329">
        <f>'Cost and Benefit Parameters'!$C$44*AR281</f>
        <v>8003295.2201746879</v>
      </c>
      <c r="AS282" s="329">
        <f>'Cost and Benefit Parameters'!$C$44*AS281</f>
        <v>8179004.4211218711</v>
      </c>
      <c r="AT282" s="329">
        <f>'Cost and Benefit Parameters'!$C$44*AT281</f>
        <v>8353656.6779413307</v>
      </c>
      <c r="AU282" s="329">
        <f>'Cost and Benefit Parameters'!$C$44*AU281</f>
        <v>8527021.8277239781</v>
      </c>
      <c r="AV282" s="329">
        <f>'Cost and Benefit Parameters'!$C$44*AV281</f>
        <v>8311084.7277022135</v>
      </c>
      <c r="AW282" s="329">
        <f>'Cost and Benefit Parameters'!$C$44*AW281</f>
        <v>8076505.1943875952</v>
      </c>
      <c r="AX282" s="329">
        <f>'Cost and Benefit Parameters'!$C$44*AX281</f>
        <v>7822708.0346364249</v>
      </c>
      <c r="AY282" s="329">
        <f>'Cost and Benefit Parameters'!$C$44*AY281</f>
        <v>7549115.1945928931</v>
      </c>
      <c r="AZ282" s="329">
        <f>'Cost and Benefit Parameters'!$C$44*AZ281</f>
        <v>7255146.0344943032</v>
      </c>
      <c r="BA282" s="329">
        <f>'Cost and Benefit Parameters'!$C$44*BA281</f>
        <v>6940217.584743497</v>
      </c>
      <c r="BB282" s="329">
        <f>'Cost and Benefit Parameters'!$C$44*BB281</f>
        <v>6603744.7810200015</v>
      </c>
      <c r="BC282" s="329">
        <f>'Cost and Benefit Parameters'!$C$44*BC281</f>
        <v>6245140.6761990478</v>
      </c>
      <c r="BD282" s="329">
        <f>'Cost and Benefit Parameters'!$C$44*BD281</f>
        <v>5863816.626853304</v>
      </c>
      <c r="BE282" s="329">
        <f>'Cost and Benefit Parameters'!$C$44*BE281</f>
        <v>5459182.4521264033</v>
      </c>
      <c r="BF282" s="329">
        <f>'Cost and Benefit Parameters'!$C$44*BF281</f>
        <v>5030646.5627897494</v>
      </c>
      <c r="BG282" s="329">
        <f>'Cost and Benefit Parameters'!$C$44*BG281</f>
        <v>4577616.0583250774</v>
      </c>
      <c r="BH282" s="329">
        <f>'Cost and Benefit Parameters'!$C$44*BH281</f>
        <v>4099496.7899143742</v>
      </c>
      <c r="BI282" s="329">
        <f>'Cost and Benefit Parameters'!$C$44*BI281</f>
        <v>3595693.3872662671</v>
      </c>
      <c r="BJ282" s="329">
        <f>'Cost and Benefit Parameters'!$C$44*BJ281</f>
        <v>3065609.2472635168</v>
      </c>
      <c r="BK282" s="329">
        <f>'Cost and Benefit Parameters'!$C$44*BK281</f>
        <v>2508646.4824796109</v>
      </c>
      <c r="BL282" s="329">
        <f>'Cost and Benefit Parameters'!$C$44*BL281</f>
        <v>1924205.8276835617</v>
      </c>
      <c r="BM282" s="329">
        <f>'Cost and Benefit Parameters'!$C$44*BM281</f>
        <v>1311686.5025303655</v>
      </c>
      <c r="BN282" s="329">
        <f>'Cost and Benefit Parameters'!$C$44*BN281</f>
        <v>670486.02872002567</v>
      </c>
      <c r="BO282" s="329"/>
      <c r="BP282" s="329"/>
      <c r="BQ282" s="329"/>
      <c r="BR282" s="329"/>
      <c r="BS282" s="329"/>
      <c r="BT282" s="329"/>
    </row>
    <row r="283" spans="1:72" x14ac:dyDescent="0.55000000000000004">
      <c r="A283" s="638" t="s">
        <v>488</v>
      </c>
      <c r="B283" s="128" t="s">
        <v>506</v>
      </c>
      <c r="C283" s="332"/>
      <c r="D283" s="332"/>
      <c r="E283" s="332"/>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row>
    <row r="284" spans="1:72" x14ac:dyDescent="0.55000000000000004">
      <c r="A284" s="639"/>
      <c r="B284" t="s">
        <v>466</v>
      </c>
      <c r="H284" s="1">
        <f>IF(Income_CF!H286="","",(1+'Cost and Benefit Parameters'!$C$17)*Income_CF!H286*(Cohort_WP!H284/Cohort_CF!H284))</f>
        <v>1192231.555092647</v>
      </c>
      <c r="I284" s="1">
        <f>IF(Income_CF!I286="","",(1+'Cost and Benefit Parameters'!$C$17)*Income_CF!I286*(Cohort_WP!I284/Cohort_CF!I284))</f>
        <v>1238480.9764144509</v>
      </c>
      <c r="J284" s="1">
        <f>IF(Income_CF!J286="","",(1+'Cost and Benefit Parameters'!$C$17)*Income_CF!J286*(Cohort_WP!J284/Cohort_CF!J284))</f>
        <v>1285752.8366451543</v>
      </c>
      <c r="K284" s="1">
        <f>IF(Income_CF!K286="","",(1+'Cost and Benefit Parameters'!$C$17)*Income_CF!K286*(Cohort_WP!K284/Cohort_CF!K284))</f>
        <v>1334028.3699952222</v>
      </c>
      <c r="L284" s="1">
        <f>IF(Income_CF!L286="","",(1+'Cost and Benefit Parameters'!$C$17)*Income_CF!L286*(Cohort_WP!L284/Cohort_CF!L284))</f>
        <v>1391750.0950430916</v>
      </c>
      <c r="M284" s="1">
        <f>IF(Income_CF!M286="","",(1+'Cost and Benefit Parameters'!$C$17)*Income_CF!M286*(Cohort_WP!M284/Cohort_CF!M284))</f>
        <v>1441408.583714145</v>
      </c>
      <c r="N284" s="1">
        <f>IF(Income_CF!N286="","",(1+'Cost and Benefit Parameters'!$C$17)*Income_CF!N286*(Cohort_WP!N284/Cohort_CF!N284))</f>
        <v>1491943.482727902</v>
      </c>
      <c r="O284" s="1">
        <f>IF(Income_CF!O286="","",(1+'Cost and Benefit Parameters'!$C$17)*Income_CF!O286*(Cohort_WP!O284/Cohort_CF!O284))</f>
        <v>1543323.8320877627</v>
      </c>
      <c r="P284" s="1">
        <f>IF(Income_CF!P286="","",(1+'Cost and Benefit Parameters'!$C$17)*Income_CF!P286*(Cohort_WP!P284/Cohort_CF!P284))</f>
        <v>1595516.048579951</v>
      </c>
      <c r="Q284" s="1">
        <f>IF(Income_CF!Q286="","",(1+'Cost and Benefit Parameters'!$C$17)*Income_CF!Q286*(Cohort_WP!Q284/Cohort_CF!Q284))</f>
        <v>1648483.9173947079</v>
      </c>
      <c r="R284" s="1">
        <f>IF(Income_CF!R286="","",(1+'Cost and Benefit Parameters'!$C$17)*Income_CF!R286*(Cohort_WP!R284/Cohort_CF!R284))</f>
        <v>1702188.5914859285</v>
      </c>
      <c r="S284" s="1">
        <f>IF(Income_CF!S286="","",(1+'Cost and Benefit Parameters'!$C$17)*Income_CF!S286*(Cohort_WP!S284/Cohort_CF!S284))</f>
        <v>1756588.5989331796</v>
      </c>
      <c r="T284" s="1">
        <f>IF(Income_CF!T286="","",(1+'Cost and Benefit Parameters'!$C$17)*Income_CF!T286*(Cohort_WP!T284/Cohort_CF!T284))</f>
        <v>1811639.8585447473</v>
      </c>
      <c r="U284" s="1">
        <f>IF(Income_CF!U286="","",(1+'Cost and Benefit Parameters'!$C$17)*Income_CF!U286*(Cohort_WP!U284/Cohort_CF!U284))</f>
        <v>1867295.703913114</v>
      </c>
      <c r="V284" s="1">
        <f>IF(Income_CF!V286="","",(1+'Cost and Benefit Parameters'!$C$17)*Income_CF!V286*(Cohort_WP!V284/Cohort_CF!V284))</f>
        <v>1923506.9161048995</v>
      </c>
      <c r="W284" s="1">
        <f>IF(Income_CF!W286="","",(1+'Cost and Benefit Parameters'!$C$17)*Income_CF!W286*(Cohort_WP!W284/Cohort_CF!W284))</f>
        <v>1980221.7651365004</v>
      </c>
      <c r="X284" s="1">
        <f>IF(Income_CF!X286="","",(1+'Cost and Benefit Parameters'!$C$17)*Income_CF!X286*(Cohort_WP!X284/Cohort_CF!X284))</f>
        <v>2037386.0603535529</v>
      </c>
      <c r="Y284" s="1">
        <f>IF(Income_CF!Y286="","",(1+'Cost and Benefit Parameters'!$C$17)*Income_CF!Y286*(Cohort_WP!Y284/Cohort_CF!Y284))</f>
        <v>2094943.2097984261</v>
      </c>
      <c r="Z284" s="1">
        <f>IF(Income_CF!Z286="","",(1+'Cost and Benefit Parameters'!$C$17)*Income_CF!Z286*(Cohort_WP!Z284/Cohort_CF!Z284))</f>
        <v>2152834.2886137734</v>
      </c>
      <c r="AA284" s="1">
        <f>IF(Income_CF!AA286="","",(1+'Cost and Benefit Parameters'!$C$17)*Income_CF!AA286*(Cohort_WP!AA284/Cohort_CF!AA284))</f>
        <v>2210998.1164934202</v>
      </c>
      <c r="AB284" s="1">
        <f>IF(Income_CF!AB286="","",(1+'Cost and Benefit Parameters'!$C$17)*Income_CF!AB286*(Cohort_WP!AB284/Cohort_CF!AB284))</f>
        <v>2269371.3441534485</v>
      </c>
      <c r="AC284" s="1">
        <f>IF(Income_CF!AC286="","",(1+'Cost and Benefit Parameters'!$C$17)*Income_CF!AC286*(Cohort_WP!AC284/Cohort_CF!AC284))</f>
        <v>2327888.5487573976</v>
      </c>
      <c r="AD284" s="1">
        <f>IF(Income_CF!AD286="","",(1+'Cost and Benefit Parameters'!$C$17)*Income_CF!AD286*(Cohort_WP!AD284/Cohort_CF!AD284))</f>
        <v>2386482.3381893486</v>
      </c>
      <c r="AE284" s="1">
        <f>IF(Income_CF!AE286="","",(1+'Cost and Benefit Parameters'!$C$17)*Income_CF!AE286*(Cohort_WP!AE284/Cohort_CF!AE284))</f>
        <v>2445083.4640285005</v>
      </c>
      <c r="AF284" s="1">
        <f>IF(Income_CF!AF286="","",(1+'Cost and Benefit Parameters'!$C$17)*Income_CF!AF286*(Cohort_WP!AF284/Cohort_CF!AF284))</f>
        <v>2503620.9430378405</v>
      </c>
      <c r="AG284" s="1">
        <f>IF(Income_CF!AG286="","",(1+'Cost and Benefit Parameters'!$C$17)*Income_CF!AG286*(Cohort_WP!AG284/Cohort_CF!AG284))</f>
        <v>2562022.1869384781</v>
      </c>
      <c r="AH284" s="1">
        <f>IF(Income_CF!AH286="","",(1+'Cost and Benefit Parameters'!$C$17)*Income_CF!AH286*(Cohort_WP!AH284/Cohort_CF!AH284))</f>
        <v>2620213.1402006652</v>
      </c>
      <c r="AI284" s="1">
        <f>IF(Income_CF!AI286="","",(1+'Cost and Benefit Parameters'!$C$17)*Income_CF!AI286*(Cohort_WP!AI284/Cohort_CF!AI284))</f>
        <v>2678118.4255415071</v>
      </c>
      <c r="AJ284" s="1">
        <f>IF(Income_CF!AJ286="","",(1+'Cost and Benefit Parameters'!$C$17)*Income_CF!AJ286*(Cohort_WP!AJ284/Cohort_CF!AJ284))</f>
        <v>2735661.4967797585</v>
      </c>
      <c r="AK284" s="1">
        <f>IF(Income_CF!AK286="","",(1+'Cost and Benefit Parameters'!$C$17)*Income_CF!AK286*(Cohort_WP!AK284/Cohort_CF!AK284))</f>
        <v>2792764.7986584017</v>
      </c>
      <c r="AL284" s="1">
        <f>IF(Income_CF!AL286="","",(1+'Cost and Benefit Parameters'!$C$17)*Income_CF!AL286*(Cohort_WP!AL284/Cohort_CF!AL284))</f>
        <v>2849349.9332078658</v>
      </c>
      <c r="AM284" s="1">
        <f>IF(Income_CF!AM286="","",(1+'Cost and Benefit Parameters'!$C$17)*Income_CF!AM286*(Cohort_WP!AM284/Cohort_CF!AM284))</f>
        <v>2905337.8321852246</v>
      </c>
      <c r="AN284" s="1">
        <f>IF(Income_CF!AN286="","",(1+'Cost and Benefit Parameters'!$C$17)*Income_CF!AN286*(Cohort_WP!AN284/Cohort_CF!AN284))</f>
        <v>2960648.935089522</v>
      </c>
      <c r="AO284" s="1">
        <f>IF(Income_CF!AO286="","",(1+'Cost and Benefit Parameters'!$C$17)*Income_CF!AO286*(Cohort_WP!AO284/Cohort_CF!AO284))</f>
        <v>3015203.3722191281</v>
      </c>
      <c r="AP284" s="1">
        <f>IF(Income_CF!AP286="","",(1+'Cost and Benefit Parameters'!$C$17)*Income_CF!AP286*(Cohort_WP!AP284/Cohort_CF!AP284))</f>
        <v>3068921.1522052158</v>
      </c>
      <c r="AQ284" s="1">
        <f>IF(Income_CF!AQ286="","",(1+'Cost and Benefit Parameters'!$C$17)*Income_CF!AQ286*(Cohort_WP!AQ284/Cohort_CF!AQ284))</f>
        <v>3121722.3534254958</v>
      </c>
      <c r="AR284" s="1">
        <f>IF(Income_CF!AR286="","",(1+'Cost and Benefit Parameters'!$C$17)*Income_CF!AR286*(Cohort_WP!AR284/Cohort_CF!AR284))</f>
        <v>3173527.3186746002</v>
      </c>
      <c r="AS284" s="1">
        <f>IF(Income_CF!AS286="","",(1+'Cost and Benefit Parameters'!$C$17)*Income_CF!AS286*(Cohort_WP!AS284/Cohort_CF!AS284))</f>
        <v>3224256.8524427004</v>
      </c>
      <c r="AT284" s="1">
        <f>IF(Income_CF!AT286="","",(1+'Cost and Benefit Parameters'!$C$17)*Income_CF!AT286*(Cohort_WP!AT284/Cohort_CF!AT284))</f>
        <v>3273832.420131206</v>
      </c>
      <c r="AU284" s="1">
        <f>IF(Income_CF!AU286="","",(1+'Cost and Benefit Parameters'!$C$17)*Income_CF!AU286*(Cohort_WP!AU284/Cohort_CF!AU284))</f>
        <v>3322176.3485152922</v>
      </c>
      <c r="AV284" s="1" t="str">
        <f>IF(Income_CF!AV286="","",(1+'Cost and Benefit Parameters'!$C$17)*Income_CF!AV286*(Cohort_WP!AV284/Cohort_CF!AV284))</f>
        <v/>
      </c>
      <c r="AW284" s="1" t="str">
        <f>IF(Income_CF!AW286="","",(1+'Cost and Benefit Parameters'!$C$17)*Income_CF!AW286*(Cohort_WP!AW284/Cohort_CF!AW284))</f>
        <v/>
      </c>
      <c r="AX284" s="1" t="str">
        <f>IF(Income_CF!AX286="","",(1+'Cost and Benefit Parameters'!$C$17)*Income_CF!AX286*(Cohort_WP!AX284/Cohort_CF!AX284))</f>
        <v/>
      </c>
      <c r="AY284" s="1" t="str">
        <f>IF(Income_CF!AY286="","",(1+'Cost and Benefit Parameters'!$C$17)*Income_CF!AY286*(Cohort_WP!AY284/Cohort_CF!AY284))</f>
        <v/>
      </c>
      <c r="AZ284" s="1" t="str">
        <f>IF(Income_CF!AZ286="","",(1+'Cost and Benefit Parameters'!$C$17)*Income_CF!AZ286*(Cohort_WP!AZ284/Cohort_CF!AZ284))</f>
        <v/>
      </c>
      <c r="BA284" s="1" t="str">
        <f>IF(Income_CF!BA286="","",(1+'Cost and Benefit Parameters'!$C$17)*Income_CF!BA286*(Cohort_WP!BA284/Cohort_CF!BA284))</f>
        <v/>
      </c>
      <c r="BB284" s="1" t="str">
        <f>IF(Income_CF!BB286="","",(1+'Cost and Benefit Parameters'!$C$17)*Income_CF!BB286*(Cohort_WP!BB284/Cohort_CF!BB284))</f>
        <v/>
      </c>
      <c r="BC284" s="1" t="str">
        <f>IF(Income_CF!BC286="","",(1+'Cost and Benefit Parameters'!$C$17)*Income_CF!BC286*(Cohort_WP!BC284/Cohort_CF!BC284))</f>
        <v/>
      </c>
      <c r="BD284" s="1" t="str">
        <f>IF(Income_CF!BD286="","",(1+'Cost and Benefit Parameters'!$C$17)*Income_CF!BD286*(Cohort_WP!BD284/Cohort_CF!BD284))</f>
        <v/>
      </c>
      <c r="BE284" s="1" t="str">
        <f>IF(Income_CF!BE286="","",(1+'Cost and Benefit Parameters'!$C$17)*Income_CF!BE286*(Cohort_WP!BE284/Cohort_CF!BE284))</f>
        <v/>
      </c>
      <c r="BF284" s="1" t="str">
        <f>IF(Income_CF!BF286="","",(1+'Cost and Benefit Parameters'!$C$17)*Income_CF!BF286*(Cohort_WP!BF284/Cohort_CF!BF284))</f>
        <v/>
      </c>
      <c r="BG284" s="1" t="str">
        <f>IF(Income_CF!BG286="","",(1+'Cost and Benefit Parameters'!$C$17)*Income_CF!BG286*(Cohort_WP!BG284/Cohort_CF!BG284))</f>
        <v/>
      </c>
      <c r="BH284" s="1" t="str">
        <f>IF(Income_CF!BH286="","",(1+'Cost and Benefit Parameters'!$C$17)*Income_CF!BH286*(Cohort_WP!BH284/Cohort_CF!BH284))</f>
        <v/>
      </c>
      <c r="BI284" s="1" t="str">
        <f>IF(Income_CF!BI286="","",(1+'Cost and Benefit Parameters'!$C$17)*Income_CF!BI286*(Cohort_WP!BI284/Cohort_CF!BI284))</f>
        <v/>
      </c>
      <c r="BJ284" s="1" t="str">
        <f>IF(Income_CF!BJ286="","",(1+'Cost and Benefit Parameters'!$C$17)*Income_CF!BJ286*(Cohort_WP!BJ284/Cohort_CF!BJ284))</f>
        <v/>
      </c>
      <c r="BK284" s="1" t="str">
        <f>IF(Income_CF!BK286="","",(1+'Cost and Benefit Parameters'!$C$17)*Income_CF!BK286*(Cohort_WP!BK284/Cohort_CF!BK284))</f>
        <v/>
      </c>
      <c r="BL284" s="1" t="str">
        <f>IF(Income_CF!BL286="","",(1+'Cost and Benefit Parameters'!$C$17)*Income_CF!BL286*(Cohort_WP!BL284/Cohort_CF!BL284))</f>
        <v/>
      </c>
      <c r="BM284" s="1" t="str">
        <f>IF(Income_CF!BM286="","",(1+'Cost and Benefit Parameters'!$C$17)*Income_CF!BM286*(Cohort_WP!BM284/Cohort_CF!BM284))</f>
        <v/>
      </c>
      <c r="BN284" s="1" t="str">
        <f>IF(Income_CF!BN286="","",(1+'Cost and Benefit Parameters'!$C$17)*Income_CF!BN286*(Cohort_WP!BN284/Cohort_CF!BN284))</f>
        <v/>
      </c>
    </row>
    <row r="285" spans="1:72" x14ac:dyDescent="0.55000000000000004">
      <c r="A285" s="639"/>
      <c r="B285" t="s">
        <v>468</v>
      </c>
      <c r="H285" s="1" t="str">
        <f>IF(Income_CF!H287="","",(1+'Cost and Benefit Parameters'!$C$17)*Income_CF!H287*(Cohort_WP!H285/Cohort_CF!H285))</f>
        <v/>
      </c>
      <c r="I285" s="1">
        <f>IF(Income_CF!I287="","",(1+'Cost and Benefit Parameters'!$C$17)*Income_CF!I287*(Cohort_WP!I285/Cohort_CF!I285))</f>
        <v>1227998.5017454263</v>
      </c>
      <c r="J285" s="1">
        <f>IF(Income_CF!J287="","",(1+'Cost and Benefit Parameters'!$C$17)*Income_CF!J287*(Cohort_WP!J285/Cohort_CF!J285))</f>
        <v>1275635.4057068846</v>
      </c>
      <c r="K285" s="1">
        <f>IF(Income_CF!K287="","",(1+'Cost and Benefit Parameters'!$C$17)*Income_CF!K287*(Cohort_WP!K285/Cohort_CF!K285))</f>
        <v>1324325.4217445087</v>
      </c>
      <c r="L285" s="1">
        <f>IF(Income_CF!L287="","",(1+'Cost and Benefit Parameters'!$C$17)*Income_CF!L287*(Cohort_WP!L285/Cohort_CF!L285))</f>
        <v>1374049.2210950789</v>
      </c>
      <c r="M285" s="1">
        <f>IF(Income_CF!M287="","",(1+'Cost and Benefit Parameters'!$C$17)*Income_CF!M287*(Cohort_WP!M285/Cohort_CF!M285))</f>
        <v>1433502.5978943843</v>
      </c>
      <c r="N285" s="1">
        <f>IF(Income_CF!N287="","",(1+'Cost and Benefit Parameters'!$C$17)*Income_CF!N287*(Cohort_WP!N285/Cohort_CF!N285))</f>
        <v>1484650.8412255691</v>
      </c>
      <c r="O285" s="1">
        <f>IF(Income_CF!O287="","",(1+'Cost and Benefit Parameters'!$C$17)*Income_CF!O287*(Cohort_WP!O285/Cohort_CF!O285))</f>
        <v>1536701.787209739</v>
      </c>
      <c r="P285" s="1">
        <f>IF(Income_CF!P287="","",(1+'Cost and Benefit Parameters'!$C$17)*Income_CF!P287*(Cohort_WP!P285/Cohort_CF!P285))</f>
        <v>1589623.5470503955</v>
      </c>
      <c r="Q285" s="1">
        <f>IF(Income_CF!Q287="","",(1+'Cost and Benefit Parameters'!$C$17)*Income_CF!Q287*(Cohort_WP!Q285/Cohort_CF!Q285))</f>
        <v>1643381.53003735</v>
      </c>
      <c r="R285" s="1">
        <f>IF(Income_CF!R287="","",(1+'Cost and Benefit Parameters'!$C$17)*Income_CF!R287*(Cohort_WP!R285/Cohort_CF!R285))</f>
        <v>1697938.4349165494</v>
      </c>
      <c r="S285" s="1">
        <f>IF(Income_CF!S287="","",(1+'Cost and Benefit Parameters'!$C$17)*Income_CF!S287*(Cohort_WP!S285/Cohort_CF!S285))</f>
        <v>1753254.2492305064</v>
      </c>
      <c r="T285" s="1">
        <f>IF(Income_CF!T287="","",(1+'Cost and Benefit Parameters'!$C$17)*Income_CF!T287*(Cohort_WP!T285/Cohort_CF!T285))</f>
        <v>1809286.2569011757</v>
      </c>
      <c r="U285" s="1">
        <f>IF(Income_CF!U287="","",(1+'Cost and Benefit Parameters'!$C$17)*Income_CF!U287*(Cohort_WP!U285/Cohort_CF!U285))</f>
        <v>1865989.0543010901</v>
      </c>
      <c r="V285" s="1">
        <f>IF(Income_CF!V287="","",(1+'Cost and Benefit Parameters'!$C$17)*Income_CF!V287*(Cohort_WP!V285/Cohort_CF!V285))</f>
        <v>1923314.5750305071</v>
      </c>
      <c r="W285" s="1">
        <f>IF(Income_CF!W287="","",(1+'Cost and Benefit Parameters'!$C$17)*Income_CF!W287*(Cohort_WP!W285/Cohort_CF!W285))</f>
        <v>1981212.1235880465</v>
      </c>
      <c r="X285" s="1">
        <f>IF(Income_CF!X287="","",(1+'Cost and Benefit Parameters'!$C$17)*Income_CF!X287*(Cohort_WP!X285/Cohort_CF!X285))</f>
        <v>2039628.4180905954</v>
      </c>
      <c r="Y285" s="1">
        <f>IF(Income_CF!Y287="","",(1+'Cost and Benefit Parameters'!$C$17)*Income_CF!Y287*(Cohort_WP!Y285/Cohort_CF!Y285))</f>
        <v>2098507.6421641596</v>
      </c>
      <c r="Z285" s="1">
        <f>IF(Income_CF!Z287="","",(1+'Cost and Benefit Parameters'!$C$17)*Income_CF!Z287*(Cohort_WP!Z285/Cohort_CF!Z285))</f>
        <v>2157791.5060923793</v>
      </c>
      <c r="AA285" s="1">
        <f>IF(Income_CF!AA287="","",(1+'Cost and Benefit Parameters'!$C$17)*Income_CF!AA287*(Cohort_WP!AA285/Cohort_CF!AA285))</f>
        <v>2217419.3172721867</v>
      </c>
      <c r="AB285" s="1">
        <f>IF(Income_CF!AB287="","",(1+'Cost and Benefit Parameters'!$C$17)*Income_CF!AB287*(Cohort_WP!AB285/Cohort_CF!AB285))</f>
        <v>2277328.0599882235</v>
      </c>
      <c r="AC285" s="1">
        <f>IF(Income_CF!AC287="","",(1+'Cost and Benefit Parameters'!$C$17)*Income_CF!AC287*(Cohort_WP!AC285/Cohort_CF!AC285))</f>
        <v>2337452.4844780522</v>
      </c>
      <c r="AD285" s="1">
        <f>IF(Income_CF!AD287="","",(1+'Cost and Benefit Parameters'!$C$17)*Income_CF!AD287*(Cohort_WP!AD285/Cohort_CF!AD285))</f>
        <v>2397725.2052201196</v>
      </c>
      <c r="AE285" s="1">
        <f>IF(Income_CF!AE287="","",(1+'Cost and Benefit Parameters'!$C$17)*Income_CF!AE287*(Cohort_WP!AE285/Cohort_CF!AE285))</f>
        <v>2458076.8083350291</v>
      </c>
      <c r="AF285" s="1">
        <f>IF(Income_CF!AF287="","",(1+'Cost and Benefit Parameters'!$C$17)*Income_CF!AF287*(Cohort_WP!AF285/Cohort_CF!AF285))</f>
        <v>2518435.967949356</v>
      </c>
      <c r="AG285" s="1">
        <f>IF(Income_CF!AG287="","",(1+'Cost and Benefit Parameters'!$C$17)*Income_CF!AG287*(Cohort_WP!AG285/Cohort_CF!AG285))</f>
        <v>2578729.5713289748</v>
      </c>
      <c r="AH285" s="1">
        <f>IF(Income_CF!AH287="","",(1+'Cost and Benefit Parameters'!$C$17)*Income_CF!AH287*(Cohort_WP!AH285/Cohort_CF!AH285))</f>
        <v>2638882.8525466328</v>
      </c>
      <c r="AI285" s="1">
        <f>IF(Income_CF!AI287="","",(1+'Cost and Benefit Parameters'!$C$17)*Income_CF!AI287*(Cohort_WP!AI285/Cohort_CF!AI285))</f>
        <v>2698819.5344066848</v>
      </c>
      <c r="AJ285" s="1">
        <f>IF(Income_CF!AJ287="","",(1+'Cost and Benefit Parameters'!$C$17)*Income_CF!AJ287*(Cohort_WP!AJ285/Cohort_CF!AJ285))</f>
        <v>2758461.9783077524</v>
      </c>
      <c r="AK285" s="1">
        <f>IF(Income_CF!AK287="","",(1+'Cost and Benefit Parameters'!$C$17)*Income_CF!AK287*(Cohort_WP!AK285/Cohort_CF!AK285))</f>
        <v>2817731.3416831512</v>
      </c>
      <c r="AL285" s="1">
        <f>IF(Income_CF!AL287="","",(1+'Cost and Benefit Parameters'!$C$17)*Income_CF!AL287*(Cohort_WP!AL285/Cohort_CF!AL285))</f>
        <v>2876547.7426181529</v>
      </c>
      <c r="AM285" s="1">
        <f>IF(Income_CF!AM287="","",(1+'Cost and Benefit Parameters'!$C$17)*Income_CF!AM287*(Cohort_WP!AM285/Cohort_CF!AM285))</f>
        <v>2934830.431204102</v>
      </c>
      <c r="AN285" s="1">
        <f>IF(Income_CF!AN287="","",(1+'Cost and Benefit Parameters'!$C$17)*Income_CF!AN287*(Cohort_WP!AN285/Cohort_CF!AN285))</f>
        <v>2992497.9671507808</v>
      </c>
      <c r="AO285" s="1">
        <f>IF(Income_CF!AO287="","",(1+'Cost and Benefit Parameters'!$C$17)*Income_CF!AO287*(Cohort_WP!AO285/Cohort_CF!AO285))</f>
        <v>3049468.4031422078</v>
      </c>
      <c r="AP285" s="1">
        <f>IF(Income_CF!AP287="","",(1+'Cost and Benefit Parameters'!$C$17)*Income_CF!AP287*(Cohort_WP!AP285/Cohort_CF!AP285))</f>
        <v>3105659.4733857024</v>
      </c>
      <c r="AQ285" s="1">
        <f>IF(Income_CF!AQ287="","",(1+'Cost and Benefit Parameters'!$C$17)*Income_CF!AQ287*(Cohort_WP!AQ285/Cohort_CF!AQ285))</f>
        <v>3160988.786771372</v>
      </c>
      <c r="AR285" s="1">
        <f>IF(Income_CF!AR287="","",(1+'Cost and Benefit Parameters'!$C$17)*Income_CF!AR287*(Cohort_WP!AR285/Cohort_CF!AR285))</f>
        <v>3215374.0240282617</v>
      </c>
      <c r="AS285" s="1">
        <f>IF(Income_CF!AS287="","",(1+'Cost and Benefit Parameters'!$C$17)*Income_CF!AS287*(Cohort_WP!AS285/Cohort_CF!AS285))</f>
        <v>3268733.1382348384</v>
      </c>
      <c r="AT285" s="1">
        <f>IF(Income_CF!AT287="","",(1+'Cost and Benefit Parameters'!$C$17)*Income_CF!AT287*(Cohort_WP!AT285/Cohort_CF!AT285))</f>
        <v>3320984.5580159812</v>
      </c>
      <c r="AU285" s="1">
        <f>IF(Income_CF!AU287="","",(1+'Cost and Benefit Parameters'!$C$17)*Income_CF!AU287*(Cohort_WP!AU285/Cohort_CF!AU285))</f>
        <v>3372047.3927351423</v>
      </c>
      <c r="AV285" s="1">
        <f>IF(Income_CF!AV287="","",(1+'Cost and Benefit Parameters'!$C$17)*Income_CF!AV287*(Cohort_WP!AV285/Cohort_CF!AV285))</f>
        <v>3421841.6389707518</v>
      </c>
      <c r="AW285" s="1" t="str">
        <f>IF(Income_CF!AW287="","",(1+'Cost and Benefit Parameters'!$C$17)*Income_CF!AW287*(Cohort_WP!AW285/Cohort_CF!AW285))</f>
        <v/>
      </c>
      <c r="AX285" s="1" t="str">
        <f>IF(Income_CF!AX287="","",(1+'Cost and Benefit Parameters'!$C$17)*Income_CF!AX287*(Cohort_WP!AX285/Cohort_CF!AX285))</f>
        <v/>
      </c>
      <c r="AY285" s="1" t="str">
        <f>IF(Income_CF!AY287="","",(1+'Cost and Benefit Parameters'!$C$17)*Income_CF!AY287*(Cohort_WP!AY285/Cohort_CF!AY285))</f>
        <v/>
      </c>
      <c r="AZ285" s="1" t="str">
        <f>IF(Income_CF!AZ287="","",(1+'Cost and Benefit Parameters'!$C$17)*Income_CF!AZ287*(Cohort_WP!AZ285/Cohort_CF!AZ285))</f>
        <v/>
      </c>
      <c r="BA285" s="1" t="str">
        <f>IF(Income_CF!BA287="","",(1+'Cost and Benefit Parameters'!$C$17)*Income_CF!BA287*(Cohort_WP!BA285/Cohort_CF!BA285))</f>
        <v/>
      </c>
      <c r="BB285" s="1" t="str">
        <f>IF(Income_CF!BB287="","",(1+'Cost and Benefit Parameters'!$C$17)*Income_CF!BB287*(Cohort_WP!BB285/Cohort_CF!BB285))</f>
        <v/>
      </c>
      <c r="BC285" s="1" t="str">
        <f>IF(Income_CF!BC287="","",(1+'Cost and Benefit Parameters'!$C$17)*Income_CF!BC287*(Cohort_WP!BC285/Cohort_CF!BC285))</f>
        <v/>
      </c>
      <c r="BD285" s="1" t="str">
        <f>IF(Income_CF!BD287="","",(1+'Cost and Benefit Parameters'!$C$17)*Income_CF!BD287*(Cohort_WP!BD285/Cohort_CF!BD285))</f>
        <v/>
      </c>
      <c r="BE285" s="1" t="str">
        <f>IF(Income_CF!BE287="","",(1+'Cost and Benefit Parameters'!$C$17)*Income_CF!BE287*(Cohort_WP!BE285/Cohort_CF!BE285))</f>
        <v/>
      </c>
      <c r="BF285" s="1" t="str">
        <f>IF(Income_CF!BF287="","",(1+'Cost and Benefit Parameters'!$C$17)*Income_CF!BF287*(Cohort_WP!BF285/Cohort_CF!BF285))</f>
        <v/>
      </c>
      <c r="BG285" s="1" t="str">
        <f>IF(Income_CF!BG287="","",(1+'Cost and Benefit Parameters'!$C$17)*Income_CF!BG287*(Cohort_WP!BG285/Cohort_CF!BG285))</f>
        <v/>
      </c>
      <c r="BH285" s="1" t="str">
        <f>IF(Income_CF!BH287="","",(1+'Cost and Benefit Parameters'!$C$17)*Income_CF!BH287*(Cohort_WP!BH285/Cohort_CF!BH285))</f>
        <v/>
      </c>
      <c r="BI285" s="1" t="str">
        <f>IF(Income_CF!BI287="","",(1+'Cost and Benefit Parameters'!$C$17)*Income_CF!BI287*(Cohort_WP!BI285/Cohort_CF!BI285))</f>
        <v/>
      </c>
      <c r="BJ285" s="1" t="str">
        <f>IF(Income_CF!BJ287="","",(1+'Cost and Benefit Parameters'!$C$17)*Income_CF!BJ287*(Cohort_WP!BJ285/Cohort_CF!BJ285))</f>
        <v/>
      </c>
      <c r="BK285" s="1" t="str">
        <f>IF(Income_CF!BK287="","",(1+'Cost and Benefit Parameters'!$C$17)*Income_CF!BK287*(Cohort_WP!BK285/Cohort_CF!BK285))</f>
        <v/>
      </c>
      <c r="BL285" s="1" t="str">
        <f>IF(Income_CF!BL287="","",(1+'Cost and Benefit Parameters'!$C$17)*Income_CF!BL287*(Cohort_WP!BL285/Cohort_CF!BL285))</f>
        <v/>
      </c>
      <c r="BM285" s="1" t="str">
        <f>IF(Income_CF!BM287="","",(1+'Cost and Benefit Parameters'!$C$17)*Income_CF!BM287*(Cohort_WP!BM285/Cohort_CF!BM285))</f>
        <v/>
      </c>
      <c r="BN285" s="1" t="str">
        <f>IF(Income_CF!BN287="","",(1+'Cost and Benefit Parameters'!$C$17)*Income_CF!BN287*(Cohort_WP!BN285/Cohort_CF!BN285))</f>
        <v/>
      </c>
    </row>
    <row r="286" spans="1:72" x14ac:dyDescent="0.55000000000000004">
      <c r="A286" s="639"/>
      <c r="B286" t="s">
        <v>469</v>
      </c>
      <c r="H286" s="1" t="str">
        <f>IF(Income_CF!H288="","",(1+'Cost and Benefit Parameters'!$C$17)*Income_CF!H288*(Cohort_WP!H286/Cohort_CF!H286))</f>
        <v/>
      </c>
      <c r="I286" s="1" t="str">
        <f>IF(Income_CF!I288="","",(1+'Cost and Benefit Parameters'!$C$17)*Income_CF!I288*(Cohort_WP!I286/Cohort_CF!I286))</f>
        <v/>
      </c>
      <c r="J286" s="1">
        <f>IF(Income_CF!J288="","",(1+'Cost and Benefit Parameters'!$C$17)*Income_CF!J288*(Cohort_WP!J286/Cohort_CF!J286))</f>
        <v>1264838.4567977893</v>
      </c>
      <c r="K286" s="1">
        <f>IF(Income_CF!K288="","",(1+'Cost and Benefit Parameters'!$C$17)*Income_CF!K288*(Cohort_WP!K286/Cohort_CF!K286))</f>
        <v>1313904.4678780909</v>
      </c>
      <c r="L286" s="1">
        <f>IF(Income_CF!L288="","",(1+'Cost and Benefit Parameters'!$C$17)*Income_CF!L288*(Cohort_WP!L286/Cohort_CF!L286))</f>
        <v>1364055.1843968441</v>
      </c>
      <c r="M286" s="1">
        <f>IF(Income_CF!M288="","",(1+'Cost and Benefit Parameters'!$C$17)*Income_CF!M288*(Cohort_WP!M286/Cohort_CF!M286))</f>
        <v>1415270.6977279314</v>
      </c>
      <c r="N286" s="1">
        <f>IF(Income_CF!N288="","",(1+'Cost and Benefit Parameters'!$C$17)*Income_CF!N288*(Cohort_WP!N286/Cohort_CF!N286))</f>
        <v>1476507.6758312157</v>
      </c>
      <c r="O286" s="1">
        <f>IF(Income_CF!O288="","",(1+'Cost and Benefit Parameters'!$C$17)*Income_CF!O288*(Cohort_WP!O286/Cohort_CF!O286))</f>
        <v>1529190.3664623364</v>
      </c>
      <c r="P286" s="1">
        <f>IF(Income_CF!P288="","",(1+'Cost and Benefit Parameters'!$C$17)*Income_CF!P288*(Cohort_WP!P286/Cohort_CF!P286))</f>
        <v>1582802.8408260311</v>
      </c>
      <c r="Q286" s="1">
        <f>IF(Income_CF!Q288="","",(1+'Cost and Benefit Parameters'!$C$17)*Income_CF!Q288*(Cohort_WP!Q286/Cohort_CF!Q286))</f>
        <v>1637312.2534619074</v>
      </c>
      <c r="R286" s="1">
        <f>IF(Income_CF!R288="","",(1+'Cost and Benefit Parameters'!$C$17)*Income_CF!R288*(Cohort_WP!R286/Cohort_CF!R286))</f>
        <v>1692682.9759384701</v>
      </c>
      <c r="S286" s="1">
        <f>IF(Income_CF!S288="","",(1+'Cost and Benefit Parameters'!$C$17)*Income_CF!S288*(Cohort_WP!S286/Cohort_CF!S286))</f>
        <v>1748876.5879640456</v>
      </c>
      <c r="T286" s="1">
        <f>IF(Income_CF!T288="","",(1+'Cost and Benefit Parameters'!$C$17)*Income_CF!T288*(Cohort_WP!T286/Cohort_CF!T286))</f>
        <v>1805851.8767074218</v>
      </c>
      <c r="U286" s="1">
        <f>IF(Income_CF!U288="","",(1+'Cost and Benefit Parameters'!$C$17)*Income_CF!U288*(Cohort_WP!U286/Cohort_CF!U286))</f>
        <v>1863564.8446082105</v>
      </c>
      <c r="V286" s="1">
        <f>IF(Income_CF!V288="","",(1+'Cost and Benefit Parameters'!$C$17)*Income_CF!V288*(Cohort_WP!V286/Cohort_CF!V286))</f>
        <v>1921968.7259301224</v>
      </c>
      <c r="W286" s="1">
        <f>IF(Income_CF!W288="","",(1+'Cost and Benefit Parameters'!$C$17)*Income_CF!W288*(Cohort_WP!W286/Cohort_CF!W286))</f>
        <v>1981014.0122814223</v>
      </c>
      <c r="X286" s="1">
        <f>IF(Income_CF!X288="","",(1+'Cost and Benefit Parameters'!$C$17)*Income_CF!X288*(Cohort_WP!X286/Cohort_CF!X286))</f>
        <v>2040648.4872956879</v>
      </c>
      <c r="Y286" s="1">
        <f>IF(Income_CF!Y288="","",(1+'Cost and Benefit Parameters'!$C$17)*Income_CF!Y288*(Cohort_WP!Y286/Cohort_CF!Y286))</f>
        <v>2100817.2706333129</v>
      </c>
      <c r="Z286" s="1">
        <f>IF(Income_CF!Z288="","",(1+'Cost and Benefit Parameters'!$C$17)*Income_CF!Z288*(Cohort_WP!Z286/Cohort_CF!Z286))</f>
        <v>2161462.8714290843</v>
      </c>
      <c r="AA286" s="1">
        <f>IF(Income_CF!AA288="","",(1+'Cost and Benefit Parameters'!$C$17)*Income_CF!AA288*(Cohort_WP!AA286/Cohort_CF!AA286))</f>
        <v>2222525.2512751506</v>
      </c>
      <c r="AB286" s="1">
        <f>IF(Income_CF!AB288="","",(1+'Cost and Benefit Parameters'!$C$17)*Income_CF!AB288*(Cohort_WP!AB286/Cohort_CF!AB286))</f>
        <v>2283941.8967903526</v>
      </c>
      <c r="AC286" s="1">
        <f>IF(Income_CF!AC288="","",(1+'Cost and Benefit Parameters'!$C$17)*Income_CF!AC288*(Cohort_WP!AC286/Cohort_CF!AC286))</f>
        <v>2345647.9017878701</v>
      </c>
      <c r="AD286" s="1">
        <f>IF(Income_CF!AD288="","",(1+'Cost and Benefit Parameters'!$C$17)*Income_CF!AD288*(Cohort_WP!AD286/Cohort_CF!AD286))</f>
        <v>2407576.0590123935</v>
      </c>
      <c r="AE286" s="1">
        <f>IF(Income_CF!AE288="","",(1+'Cost and Benefit Parameters'!$C$17)*Income_CF!AE288*(Cohort_WP!AE286/Cohort_CF!AE286))</f>
        <v>2469656.9613767224</v>
      </c>
      <c r="AF286" s="1">
        <f>IF(Income_CF!AF288="","",(1+'Cost and Benefit Parameters'!$C$17)*Income_CF!AF288*(Cohort_WP!AF286/Cohort_CF!AF286))</f>
        <v>2531819.1125850803</v>
      </c>
      <c r="AG286" s="1">
        <f>IF(Income_CF!AG288="","",(1+'Cost and Benefit Parameters'!$C$17)*Income_CF!AG288*(Cohort_WP!AG286/Cohort_CF!AG286))</f>
        <v>2593989.0469878362</v>
      </c>
      <c r="AH286" s="1">
        <f>IF(Income_CF!AH288="","",(1+'Cost and Benefit Parameters'!$C$17)*Income_CF!AH288*(Cohort_WP!AH286/Cohort_CF!AH286))</f>
        <v>2656091.4584688442</v>
      </c>
      <c r="AI286" s="1">
        <f>IF(Income_CF!AI288="","",(1+'Cost and Benefit Parameters'!$C$17)*Income_CF!AI288*(Cohort_WP!AI286/Cohort_CF!AI286))</f>
        <v>2718049.338123031</v>
      </c>
      <c r="AJ286" s="1">
        <f>IF(Income_CF!AJ288="","",(1+'Cost and Benefit Parameters'!$C$17)*Income_CF!AJ288*(Cohort_WP!AJ286/Cohort_CF!AJ286))</f>
        <v>2779784.1204388859</v>
      </c>
      <c r="AK286" s="1">
        <f>IF(Income_CF!AK288="","",(1+'Cost and Benefit Parameters'!$C$17)*Income_CF!AK288*(Cohort_WP!AK286/Cohort_CF!AK286))</f>
        <v>2841215.8376569855</v>
      </c>
      <c r="AL286" s="1">
        <f>IF(Income_CF!AL288="","",(1+'Cost and Benefit Parameters'!$C$17)*Income_CF!AL288*(Cohort_WP!AL286/Cohort_CF!AL286))</f>
        <v>2902263.2819336457</v>
      </c>
      <c r="AM286" s="1">
        <f>IF(Income_CF!AM288="","",(1+'Cost and Benefit Parameters'!$C$17)*Income_CF!AM288*(Cohort_WP!AM286/Cohort_CF!AM286))</f>
        <v>2962844.174896698</v>
      </c>
      <c r="AN286" s="1">
        <f>IF(Income_CF!AN288="","",(1+'Cost and Benefit Parameters'!$C$17)*Income_CF!AN288*(Cohort_WP!AN286/Cohort_CF!AN286))</f>
        <v>3022875.3441402242</v>
      </c>
      <c r="AO286" s="1">
        <f>IF(Income_CF!AO288="","",(1+'Cost and Benefit Parameters'!$C$17)*Income_CF!AO288*(Cohort_WP!AO286/Cohort_CF!AO286))</f>
        <v>3082272.9061653046</v>
      </c>
      <c r="AP286" s="1">
        <f>IF(Income_CF!AP288="","",(1+'Cost and Benefit Parameters'!$C$17)*Income_CF!AP288*(Cohort_WP!AP286/Cohort_CF!AP286))</f>
        <v>3140952.4552364741</v>
      </c>
      <c r="AQ286" s="1">
        <f>IF(Income_CF!AQ288="","",(1+'Cost and Benefit Parameters'!$C$17)*Income_CF!AQ288*(Cohort_WP!AQ286/Cohort_CF!AQ286))</f>
        <v>3198829.2575872731</v>
      </c>
      <c r="AR286" s="1">
        <f>IF(Income_CF!AR288="","",(1+'Cost and Benefit Parameters'!$C$17)*Income_CF!AR288*(Cohort_WP!AR286/Cohort_CF!AR286))</f>
        <v>3255818.4503745134</v>
      </c>
      <c r="AS286" s="1">
        <f>IF(Income_CF!AS288="","",(1+'Cost and Benefit Parameters'!$C$17)*Income_CF!AS288*(Cohort_WP!AS286/Cohort_CF!AS286))</f>
        <v>3311835.2447491093</v>
      </c>
      <c r="AT286" s="1">
        <f>IF(Income_CF!AT288="","",(1+'Cost and Benefit Parameters'!$C$17)*Income_CF!AT288*(Cohort_WP!AT286/Cohort_CF!AT286))</f>
        <v>3366795.1323818834</v>
      </c>
      <c r="AU286" s="1">
        <f>IF(Income_CF!AU288="","",(1+'Cost and Benefit Parameters'!$C$17)*Income_CF!AU288*(Cohort_WP!AU286/Cohort_CF!AU286))</f>
        <v>3420614.0947564603</v>
      </c>
      <c r="AV286" s="1">
        <f>IF(Income_CF!AV288="","",(1+'Cost and Benefit Parameters'!$C$17)*Income_CF!AV288*(Cohort_WP!AV286/Cohort_CF!AV286))</f>
        <v>3473208.8145171967</v>
      </c>
      <c r="AW286" s="1">
        <f>IF(Income_CF!AW288="","",(1+'Cost and Benefit Parameters'!$C$17)*Income_CF!AW288*(Cohort_WP!AW286/Cohort_CF!AW286))</f>
        <v>3524496.8881398737</v>
      </c>
      <c r="AX286" s="1" t="str">
        <f>IF(Income_CF!AX288="","",(1+'Cost and Benefit Parameters'!$C$17)*Income_CF!AX288*(Cohort_WP!AX286/Cohort_CF!AX286))</f>
        <v/>
      </c>
      <c r="AY286" s="1" t="str">
        <f>IF(Income_CF!AY288="","",(1+'Cost and Benefit Parameters'!$C$17)*Income_CF!AY288*(Cohort_WP!AY286/Cohort_CF!AY286))</f>
        <v/>
      </c>
      <c r="AZ286" s="1" t="str">
        <f>IF(Income_CF!AZ288="","",(1+'Cost and Benefit Parameters'!$C$17)*Income_CF!AZ288*(Cohort_WP!AZ286/Cohort_CF!AZ286))</f>
        <v/>
      </c>
      <c r="BA286" s="1" t="str">
        <f>IF(Income_CF!BA288="","",(1+'Cost and Benefit Parameters'!$C$17)*Income_CF!BA288*(Cohort_WP!BA286/Cohort_CF!BA286))</f>
        <v/>
      </c>
      <c r="BB286" s="1" t="str">
        <f>IF(Income_CF!BB288="","",(1+'Cost and Benefit Parameters'!$C$17)*Income_CF!BB288*(Cohort_WP!BB286/Cohort_CF!BB286))</f>
        <v/>
      </c>
      <c r="BC286" s="1" t="str">
        <f>IF(Income_CF!BC288="","",(1+'Cost and Benefit Parameters'!$C$17)*Income_CF!BC288*(Cohort_WP!BC286/Cohort_CF!BC286))</f>
        <v/>
      </c>
      <c r="BD286" s="1" t="str">
        <f>IF(Income_CF!BD288="","",(1+'Cost and Benefit Parameters'!$C$17)*Income_CF!BD288*(Cohort_WP!BD286/Cohort_CF!BD286))</f>
        <v/>
      </c>
      <c r="BE286" s="1" t="str">
        <f>IF(Income_CF!BE288="","",(1+'Cost and Benefit Parameters'!$C$17)*Income_CF!BE288*(Cohort_WP!BE286/Cohort_CF!BE286))</f>
        <v/>
      </c>
      <c r="BF286" s="1" t="str">
        <f>IF(Income_CF!BF288="","",(1+'Cost and Benefit Parameters'!$C$17)*Income_CF!BF288*(Cohort_WP!BF286/Cohort_CF!BF286))</f>
        <v/>
      </c>
      <c r="BG286" s="1" t="str">
        <f>IF(Income_CF!BG288="","",(1+'Cost and Benefit Parameters'!$C$17)*Income_CF!BG288*(Cohort_WP!BG286/Cohort_CF!BG286))</f>
        <v/>
      </c>
      <c r="BH286" s="1" t="str">
        <f>IF(Income_CF!BH288="","",(1+'Cost and Benefit Parameters'!$C$17)*Income_CF!BH288*(Cohort_WP!BH286/Cohort_CF!BH286))</f>
        <v/>
      </c>
      <c r="BI286" s="1" t="str">
        <f>IF(Income_CF!BI288="","",(1+'Cost and Benefit Parameters'!$C$17)*Income_CF!BI288*(Cohort_WP!BI286/Cohort_CF!BI286))</f>
        <v/>
      </c>
      <c r="BJ286" s="1" t="str">
        <f>IF(Income_CF!BJ288="","",(1+'Cost and Benefit Parameters'!$C$17)*Income_CF!BJ288*(Cohort_WP!BJ286/Cohort_CF!BJ286))</f>
        <v/>
      </c>
      <c r="BK286" s="1" t="str">
        <f>IF(Income_CF!BK288="","",(1+'Cost and Benefit Parameters'!$C$17)*Income_CF!BK288*(Cohort_WP!BK286/Cohort_CF!BK286))</f>
        <v/>
      </c>
      <c r="BL286" s="1" t="str">
        <f>IF(Income_CF!BL288="","",(1+'Cost and Benefit Parameters'!$C$17)*Income_CF!BL288*(Cohort_WP!BL286/Cohort_CF!BL286))</f>
        <v/>
      </c>
      <c r="BM286" s="1" t="str">
        <f>IF(Income_CF!BM288="","",(1+'Cost and Benefit Parameters'!$C$17)*Income_CF!BM288*(Cohort_WP!BM286/Cohort_CF!BM286))</f>
        <v/>
      </c>
      <c r="BN286" s="1" t="str">
        <f>IF(Income_CF!BN288="","",(1+'Cost and Benefit Parameters'!$C$17)*Income_CF!BN288*(Cohort_WP!BN286/Cohort_CF!BN286))</f>
        <v/>
      </c>
    </row>
    <row r="287" spans="1:72" x14ac:dyDescent="0.55000000000000004">
      <c r="A287" s="639"/>
      <c r="B287" t="s">
        <v>470</v>
      </c>
      <c r="H287" s="1" t="str">
        <f>IF(Income_CF!H289="","",(1+'Cost and Benefit Parameters'!$C$17)*Income_CF!H289*(Cohort_WP!H287/Cohort_CF!H287))</f>
        <v/>
      </c>
      <c r="I287" s="1" t="str">
        <f>IF(Income_CF!I289="","",(1+'Cost and Benefit Parameters'!$C$17)*Income_CF!I289*(Cohort_WP!I287/Cohort_CF!I287))</f>
        <v/>
      </c>
      <c r="J287" s="1" t="str">
        <f>IF(Income_CF!J289="","",(1+'Cost and Benefit Parameters'!$C$17)*Income_CF!J289*(Cohort_WP!J287/Cohort_CF!J287))</f>
        <v/>
      </c>
      <c r="K287" s="1">
        <f>IF(Income_CF!K289="","",(1+'Cost and Benefit Parameters'!$C$17)*Income_CF!K289*(Cohort_WP!K287/Cohort_CF!K287))</f>
        <v>1302783.6105017227</v>
      </c>
      <c r="L287" s="1">
        <f>IF(Income_CF!L289="","",(1+'Cost and Benefit Parameters'!$C$17)*Income_CF!L289*(Cohort_WP!L287/Cohort_CF!L287))</f>
        <v>1353321.6019144335</v>
      </c>
      <c r="M287" s="1">
        <f>IF(Income_CF!M289="","",(1+'Cost and Benefit Parameters'!$C$17)*Income_CF!M289*(Cohort_WP!M287/Cohort_CF!M287))</f>
        <v>1404976.8399287497</v>
      </c>
      <c r="N287" s="1">
        <f>IF(Income_CF!N289="","",(1+'Cost and Benefit Parameters'!$C$17)*Income_CF!N289*(Cohort_WP!N287/Cohort_CF!N287))</f>
        <v>1457728.8186597694</v>
      </c>
      <c r="O287" s="1">
        <f>IF(Income_CF!O289="","",(1+'Cost and Benefit Parameters'!$C$17)*Income_CF!O289*(Cohort_WP!O287/Cohort_CF!O287))</f>
        <v>1520802.9061061523</v>
      </c>
      <c r="P287" s="1">
        <f>IF(Income_CF!P289="","",(1+'Cost and Benefit Parameters'!$C$17)*Income_CF!P289*(Cohort_WP!P287/Cohort_CF!P287))</f>
        <v>1575066.0774562065</v>
      </c>
      <c r="Q287" s="1">
        <f>IF(Income_CF!Q289="","",(1+'Cost and Benefit Parameters'!$C$17)*Income_CF!Q289*(Cohort_WP!Q287/Cohort_CF!Q287))</f>
        <v>1630286.9260508122</v>
      </c>
      <c r="R287" s="1">
        <f>IF(Income_CF!R289="","",(1+'Cost and Benefit Parameters'!$C$17)*Income_CF!R289*(Cohort_WP!R287/Cohort_CF!R287))</f>
        <v>1686431.6210657645</v>
      </c>
      <c r="S287" s="1">
        <f>IF(Income_CF!S289="","",(1+'Cost and Benefit Parameters'!$C$17)*Income_CF!S289*(Cohort_WP!S287/Cohort_CF!S287))</f>
        <v>1743463.4652166241</v>
      </c>
      <c r="T287" s="1">
        <f>IF(Income_CF!T289="","",(1+'Cost and Benefit Parameters'!$C$17)*Income_CF!T289*(Cohort_WP!T287/Cohort_CF!T287))</f>
        <v>1801342.8856029669</v>
      </c>
      <c r="U287" s="1">
        <f>IF(Income_CF!U289="","",(1+'Cost and Benefit Parameters'!$C$17)*Income_CF!U289*(Cohort_WP!U287/Cohort_CF!U287))</f>
        <v>1860027.4330086445</v>
      </c>
      <c r="V287" s="1">
        <f>IF(Income_CF!V289="","",(1+'Cost and Benefit Parameters'!$C$17)*Income_CF!V289*(Cohort_WP!V287/Cohort_CF!V287))</f>
        <v>1919471.7899464567</v>
      </c>
      <c r="W287" s="1">
        <f>IF(Income_CF!W289="","",(1+'Cost and Benefit Parameters'!$C$17)*Income_CF!W289*(Cohort_WP!W287/Cohort_CF!W287))</f>
        <v>1979627.7877080257</v>
      </c>
      <c r="X287" s="1">
        <f>IF(Income_CF!X289="","",(1+'Cost and Benefit Parameters'!$C$17)*Income_CF!X289*(Cohort_WP!X287/Cohort_CF!X287))</f>
        <v>2040444.4326498648</v>
      </c>
      <c r="Y287" s="1">
        <f>IF(Income_CF!Y289="","",(1+'Cost and Benefit Parameters'!$C$17)*Income_CF!Y289*(Cohort_WP!Y287/Cohort_CF!Y287))</f>
        <v>2101867.9419145584</v>
      </c>
      <c r="Z287" s="1">
        <f>IF(Income_CF!Z289="","",(1+'Cost and Benefit Parameters'!$C$17)*Income_CF!Z289*(Cohort_WP!Z287/Cohort_CF!Z287))</f>
        <v>2163841.7887523123</v>
      </c>
      <c r="AA287" s="1">
        <f>IF(Income_CF!AA289="","",(1+'Cost and Benefit Parameters'!$C$17)*Income_CF!AA289*(Cohort_WP!AA287/Cohort_CF!AA287))</f>
        <v>2226306.7575719566</v>
      </c>
      <c r="AB287" s="1">
        <f>IF(Income_CF!AB289="","",(1+'Cost and Benefit Parameters'!$C$17)*Income_CF!AB289*(Cohort_WP!AB287/Cohort_CF!AB287))</f>
        <v>2289201.0088134049</v>
      </c>
      <c r="AC287" s="1">
        <f>IF(Income_CF!AC289="","",(1+'Cost and Benefit Parameters'!$C$17)*Income_CF!AC289*(Cohort_WP!AC287/Cohort_CF!AC287))</f>
        <v>2352460.153694063</v>
      </c>
      <c r="AD287" s="1">
        <f>IF(Income_CF!AD289="","",(1+'Cost and Benefit Parameters'!$C$17)*Income_CF!AD289*(Cohort_WP!AD287/Cohort_CF!AD287))</f>
        <v>2416017.3388415058</v>
      </c>
      <c r="AE287" s="1">
        <f>IF(Income_CF!AE289="","",(1+'Cost and Benefit Parameters'!$C$17)*Income_CF!AE289*(Cohort_WP!AE287/Cohort_CF!AE287))</f>
        <v>2479803.3407827653</v>
      </c>
      <c r="AF287" s="1">
        <f>IF(Income_CF!AF289="","",(1+'Cost and Benefit Parameters'!$C$17)*Income_CF!AF289*(Cohort_WP!AF287/Cohort_CF!AF287))</f>
        <v>2543746.6702180249</v>
      </c>
      <c r="AG287" s="1">
        <f>IF(Income_CF!AG289="","",(1+'Cost and Benefit Parameters'!$C$17)*Income_CF!AG289*(Cohort_WP!AG287/Cohort_CF!AG287))</f>
        <v>2607773.6859626323</v>
      </c>
      <c r="AH287" s="1">
        <f>IF(Income_CF!AH289="","",(1+'Cost and Benefit Parameters'!$C$17)*Income_CF!AH289*(Cohort_WP!AH287/Cohort_CF!AH287))</f>
        <v>2671808.7183974716</v>
      </c>
      <c r="AI287" s="1">
        <f>IF(Income_CF!AI289="","",(1+'Cost and Benefit Parameters'!$C$17)*Income_CF!AI289*(Cohort_WP!AI287/Cohort_CF!AI287))</f>
        <v>2735774.2022229093</v>
      </c>
      <c r="AJ287" s="1">
        <f>IF(Income_CF!AJ289="","",(1+'Cost and Benefit Parameters'!$C$17)*Income_CF!AJ289*(Cohort_WP!AJ287/Cohort_CF!AJ287))</f>
        <v>2799590.8182667224</v>
      </c>
      <c r="AK287" s="1">
        <f>IF(Income_CF!AK289="","",(1+'Cost and Benefit Parameters'!$C$17)*Income_CF!AK289*(Cohort_WP!AK287/Cohort_CF!AK287))</f>
        <v>2863177.6440520524</v>
      </c>
      <c r="AL287" s="1">
        <f>IF(Income_CF!AL289="","",(1+'Cost and Benefit Parameters'!$C$17)*Income_CF!AL289*(Cohort_WP!AL287/Cohort_CF!AL287))</f>
        <v>2926452.3127866942</v>
      </c>
      <c r="AM287" s="1">
        <f>IF(Income_CF!AM289="","",(1+'Cost and Benefit Parameters'!$C$17)*Income_CF!AM289*(Cohort_WP!AM287/Cohort_CF!AM287))</f>
        <v>2989331.1803916548</v>
      </c>
      <c r="AN287" s="1">
        <f>IF(Income_CF!AN289="","",(1+'Cost and Benefit Parameters'!$C$17)*Income_CF!AN289*(Cohort_WP!AN287/Cohort_CF!AN287))</f>
        <v>3051729.5001435983</v>
      </c>
      <c r="AO287" s="1">
        <f>IF(Income_CF!AO289="","",(1+'Cost and Benefit Parameters'!$C$17)*Income_CF!AO289*(Cohort_WP!AO287/Cohort_CF!AO287))</f>
        <v>3113561.6044644313</v>
      </c>
      <c r="AP287" s="1">
        <f>IF(Income_CF!AP289="","",(1+'Cost and Benefit Parameters'!$C$17)*Income_CF!AP289*(Cohort_WP!AP287/Cohort_CF!AP287))</f>
        <v>3174741.0933502638</v>
      </c>
      <c r="AQ287" s="1">
        <f>IF(Income_CF!AQ289="","",(1+'Cost and Benefit Parameters'!$C$17)*Income_CF!AQ289*(Cohort_WP!AQ287/Cohort_CF!AQ287))</f>
        <v>3235181.0288935676</v>
      </c>
      <c r="AR287" s="1">
        <f>IF(Income_CF!AR289="","",(1+'Cost and Benefit Parameters'!$C$17)*Income_CF!AR289*(Cohort_WP!AR287/Cohort_CF!AR287))</f>
        <v>3294794.1353148906</v>
      </c>
      <c r="AS287" s="1">
        <f>IF(Income_CF!AS289="","",(1+'Cost and Benefit Parameters'!$C$17)*Income_CF!AS289*(Cohort_WP!AS287/Cohort_CF!AS287))</f>
        <v>3353493.0038857488</v>
      </c>
      <c r="AT287" s="1">
        <f>IF(Income_CF!AT289="","",(1+'Cost and Benefit Parameters'!$C$17)*Income_CF!AT289*(Cohort_WP!AT287/Cohort_CF!AT287))</f>
        <v>3411190.3020915822</v>
      </c>
      <c r="AU287" s="1">
        <f>IF(Income_CF!AU289="","",(1+'Cost and Benefit Parameters'!$C$17)*Income_CF!AU289*(Cohort_WP!AU287/Cohort_CF!AU287))</f>
        <v>3467798.9863533401</v>
      </c>
      <c r="AV287" s="1">
        <f>IF(Income_CF!AV289="","",(1+'Cost and Benefit Parameters'!$C$17)*Income_CF!AV289*(Cohort_WP!AV287/Cohort_CF!AV287))</f>
        <v>3523232.5175991538</v>
      </c>
      <c r="AW287" s="1">
        <f>IF(Income_CF!AW289="","",(1+'Cost and Benefit Parameters'!$C$17)*Income_CF!AW289*(Cohort_WP!AW287/Cohort_CF!AW287))</f>
        <v>3577405.0789527125</v>
      </c>
      <c r="AX287" s="1">
        <f>IF(Income_CF!AX289="","",(1+'Cost and Benefit Parameters'!$C$17)*Income_CF!AX289*(Cohort_WP!AX287/Cohort_CF!AX287))</f>
        <v>3630231.7947840695</v>
      </c>
      <c r="AY287" s="1" t="str">
        <f>IF(Income_CF!AY289="","",(1+'Cost and Benefit Parameters'!$C$17)*Income_CF!AY289*(Cohort_WP!AY287/Cohort_CF!AY287))</f>
        <v/>
      </c>
      <c r="AZ287" s="1" t="str">
        <f>IF(Income_CF!AZ289="","",(1+'Cost and Benefit Parameters'!$C$17)*Income_CF!AZ289*(Cohort_WP!AZ287/Cohort_CF!AZ287))</f>
        <v/>
      </c>
      <c r="BA287" s="1" t="str">
        <f>IF(Income_CF!BA289="","",(1+'Cost and Benefit Parameters'!$C$17)*Income_CF!BA289*(Cohort_WP!BA287/Cohort_CF!BA287))</f>
        <v/>
      </c>
      <c r="BB287" s="1" t="str">
        <f>IF(Income_CF!BB289="","",(1+'Cost and Benefit Parameters'!$C$17)*Income_CF!BB289*(Cohort_WP!BB287/Cohort_CF!BB287))</f>
        <v/>
      </c>
      <c r="BC287" s="1" t="str">
        <f>IF(Income_CF!BC289="","",(1+'Cost and Benefit Parameters'!$C$17)*Income_CF!BC289*(Cohort_WP!BC287/Cohort_CF!BC287))</f>
        <v/>
      </c>
      <c r="BD287" s="1" t="str">
        <f>IF(Income_CF!BD289="","",(1+'Cost and Benefit Parameters'!$C$17)*Income_CF!BD289*(Cohort_WP!BD287/Cohort_CF!BD287))</f>
        <v/>
      </c>
      <c r="BE287" s="1" t="str">
        <f>IF(Income_CF!BE289="","",(1+'Cost and Benefit Parameters'!$C$17)*Income_CF!BE289*(Cohort_WP!BE287/Cohort_CF!BE287))</f>
        <v/>
      </c>
      <c r="BF287" s="1" t="str">
        <f>IF(Income_CF!BF289="","",(1+'Cost and Benefit Parameters'!$C$17)*Income_CF!BF289*(Cohort_WP!BF287/Cohort_CF!BF287))</f>
        <v/>
      </c>
      <c r="BG287" s="1" t="str">
        <f>IF(Income_CF!BG289="","",(1+'Cost and Benefit Parameters'!$C$17)*Income_CF!BG289*(Cohort_WP!BG287/Cohort_CF!BG287))</f>
        <v/>
      </c>
      <c r="BH287" s="1" t="str">
        <f>IF(Income_CF!BH289="","",(1+'Cost and Benefit Parameters'!$C$17)*Income_CF!BH289*(Cohort_WP!BH287/Cohort_CF!BH287))</f>
        <v/>
      </c>
      <c r="BI287" s="1" t="str">
        <f>IF(Income_CF!BI289="","",(1+'Cost and Benefit Parameters'!$C$17)*Income_CF!BI289*(Cohort_WP!BI287/Cohort_CF!BI287))</f>
        <v/>
      </c>
      <c r="BJ287" s="1" t="str">
        <f>IF(Income_CF!BJ289="","",(1+'Cost and Benefit Parameters'!$C$17)*Income_CF!BJ289*(Cohort_WP!BJ287/Cohort_CF!BJ287))</f>
        <v/>
      </c>
      <c r="BK287" s="1" t="str">
        <f>IF(Income_CF!BK289="","",(1+'Cost and Benefit Parameters'!$C$17)*Income_CF!BK289*(Cohort_WP!BK287/Cohort_CF!BK287))</f>
        <v/>
      </c>
      <c r="BL287" s="1" t="str">
        <f>IF(Income_CF!BL289="","",(1+'Cost and Benefit Parameters'!$C$17)*Income_CF!BL289*(Cohort_WP!BL287/Cohort_CF!BL287))</f>
        <v/>
      </c>
      <c r="BM287" s="1" t="str">
        <f>IF(Income_CF!BM289="","",(1+'Cost and Benefit Parameters'!$C$17)*Income_CF!BM289*(Cohort_WP!BM287/Cohort_CF!BM287))</f>
        <v/>
      </c>
      <c r="BN287" s="1" t="str">
        <f>IF(Income_CF!BN289="","",(1+'Cost and Benefit Parameters'!$C$17)*Income_CF!BN289*(Cohort_WP!BN287/Cohort_CF!BN287))</f>
        <v/>
      </c>
    </row>
    <row r="288" spans="1:72" x14ac:dyDescent="0.55000000000000004">
      <c r="A288" s="639"/>
      <c r="B288" t="s">
        <v>471</v>
      </c>
      <c r="H288" s="1" t="str">
        <f>IF(Income_CF!H290="","",(1+'Cost and Benefit Parameters'!$C$17)*Income_CF!H290*(Cohort_WP!H288/Cohort_CF!H288))</f>
        <v/>
      </c>
      <c r="I288" s="1" t="str">
        <f>IF(Income_CF!I290="","",(1+'Cost and Benefit Parameters'!$C$17)*Income_CF!I290*(Cohort_WP!I288/Cohort_CF!I288))</f>
        <v/>
      </c>
      <c r="J288" s="1" t="str">
        <f>IF(Income_CF!J290="","",(1+'Cost and Benefit Parameters'!$C$17)*Income_CF!J290*(Cohort_WP!J288/Cohort_CF!J288))</f>
        <v/>
      </c>
      <c r="K288" s="1" t="str">
        <f>IF(Income_CF!K290="","",(1+'Cost and Benefit Parameters'!$C$17)*Income_CF!K290*(Cohort_WP!K288/Cohort_CF!K288))</f>
        <v/>
      </c>
      <c r="L288" s="1">
        <f>IF(Income_CF!L290="","",(1+'Cost and Benefit Parameters'!$C$17)*Income_CF!L290*(Cohort_WP!L288/Cohort_CF!L288))</f>
        <v>1341867.1188167746</v>
      </c>
      <c r="M288" s="1">
        <f>IF(Income_CF!M290="","",(1+'Cost and Benefit Parameters'!$C$17)*Income_CF!M290*(Cohort_WP!M288/Cohort_CF!M288))</f>
        <v>1393921.2499718666</v>
      </c>
      <c r="N288" s="1">
        <f>IF(Income_CF!N290="","",(1+'Cost and Benefit Parameters'!$C$17)*Income_CF!N290*(Cohort_WP!N288/Cohort_CF!N288))</f>
        <v>1447126.1451266117</v>
      </c>
      <c r="O288" s="1">
        <f>IF(Income_CF!O290="","",(1+'Cost and Benefit Parameters'!$C$17)*Income_CF!O290*(Cohort_WP!O288/Cohort_CF!O288))</f>
        <v>1501460.6832195625</v>
      </c>
      <c r="P288" s="1">
        <f>IF(Income_CF!P290="","",(1+'Cost and Benefit Parameters'!$C$17)*Income_CF!P290*(Cohort_WP!P288/Cohort_CF!P288))</f>
        <v>1566426.993289337</v>
      </c>
      <c r="Q288" s="1">
        <f>IF(Income_CF!Q290="","",(1+'Cost and Benefit Parameters'!$C$17)*Income_CF!Q290*(Cohort_WP!Q288/Cohort_CF!Q288))</f>
        <v>1622318.0597798922</v>
      </c>
      <c r="R288" s="1">
        <f>IF(Income_CF!R290="","",(1+'Cost and Benefit Parameters'!$C$17)*Income_CF!R290*(Cohort_WP!R288/Cohort_CF!R288))</f>
        <v>1679195.5338323363</v>
      </c>
      <c r="S288" s="1">
        <f>IF(Income_CF!S290="","",(1+'Cost and Benefit Parameters'!$C$17)*Income_CF!S290*(Cohort_WP!S288/Cohort_CF!S288))</f>
        <v>1737024.5696977372</v>
      </c>
      <c r="T288" s="1">
        <f>IF(Income_CF!T290="","",(1+'Cost and Benefit Parameters'!$C$17)*Income_CF!T290*(Cohort_WP!T288/Cohort_CF!T288))</f>
        <v>1795767.369173123</v>
      </c>
      <c r="U288" s="1">
        <f>IF(Income_CF!U290="","",(1+'Cost and Benefit Parameters'!$C$17)*Income_CF!U290*(Cohort_WP!U288/Cohort_CF!U288))</f>
        <v>1855383.172171056</v>
      </c>
      <c r="V288" s="1">
        <f>IF(Income_CF!V290="","",(1+'Cost and Benefit Parameters'!$C$17)*Income_CF!V290*(Cohort_WP!V288/Cohort_CF!V288))</f>
        <v>1915828.2559989034</v>
      </c>
      <c r="W288" s="1">
        <f>IF(Income_CF!W290="","",(1+'Cost and Benefit Parameters'!$C$17)*Income_CF!W290*(Cohort_WP!W288/Cohort_CF!W288))</f>
        <v>1977055.9436448503</v>
      </c>
      <c r="X288" s="1">
        <f>IF(Income_CF!X290="","",(1+'Cost and Benefit Parameters'!$C$17)*Income_CF!X290*(Cohort_WP!X288/Cohort_CF!X288))</f>
        <v>2039016.6213392669</v>
      </c>
      <c r="Y288" s="1">
        <f>IF(Income_CF!Y290="","",(1+'Cost and Benefit Parameters'!$C$17)*Income_CF!Y290*(Cohort_WP!Y288/Cohort_CF!Y288))</f>
        <v>2101657.7656293609</v>
      </c>
      <c r="Z288" s="1">
        <f>IF(Income_CF!Z290="","",(1+'Cost and Benefit Parameters'!$C$17)*Income_CF!Z290*(Cohort_WP!Z288/Cohort_CF!Z288))</f>
        <v>2164923.9801719952</v>
      </c>
      <c r="AA288" s="1">
        <f>IF(Income_CF!AA290="","",(1+'Cost and Benefit Parameters'!$C$17)*Income_CF!AA290*(Cohort_WP!AA288/Cohort_CF!AA288))</f>
        <v>2228757.0424148813</v>
      </c>
      <c r="AB288" s="1">
        <f>IF(Income_CF!AB290="","",(1+'Cost and Benefit Parameters'!$C$17)*Income_CF!AB290*(Cohort_WP!AB288/Cohort_CF!AB288))</f>
        <v>2293095.9602991152</v>
      </c>
      <c r="AC288" s="1">
        <f>IF(Income_CF!AC290="","",(1+'Cost and Benefit Parameters'!$C$17)*Income_CF!AC290*(Cohort_WP!AC288/Cohort_CF!AC288))</f>
        <v>2357877.0390778072</v>
      </c>
      <c r="AD288" s="1">
        <f>IF(Income_CF!AD290="","",(1+'Cost and Benefit Parameters'!$C$17)*Income_CF!AD290*(Cohort_WP!AD288/Cohort_CF!AD288))</f>
        <v>2423033.9583048848</v>
      </c>
      <c r="AE288" s="1">
        <f>IF(Income_CF!AE290="","",(1+'Cost and Benefit Parameters'!$C$17)*Income_CF!AE290*(Cohort_WP!AE288/Cohort_CF!AE288))</f>
        <v>2488497.8590067509</v>
      </c>
      <c r="AF288" s="1">
        <f>IF(Income_CF!AF290="","",(1+'Cost and Benefit Parameters'!$C$17)*Income_CF!AF290*(Cohort_WP!AF288/Cohort_CF!AF288))</f>
        <v>2554197.4410062488</v>
      </c>
      <c r="AG288" s="1">
        <f>IF(Income_CF!AG290="","",(1+'Cost and Benefit Parameters'!$C$17)*Income_CF!AG290*(Cohort_WP!AG288/Cohort_CF!AG288))</f>
        <v>2620059.0703245653</v>
      </c>
      <c r="AH288" s="1">
        <f>IF(Income_CF!AH290="","",(1+'Cost and Benefit Parameters'!$C$17)*Income_CF!AH290*(Cohort_WP!AH288/Cohort_CF!AH288))</f>
        <v>2686006.8965415116</v>
      </c>
      <c r="AI288" s="1">
        <f>IF(Income_CF!AI290="","",(1+'Cost and Benefit Parameters'!$C$17)*Income_CF!AI290*(Cohort_WP!AI288/Cohort_CF!AI288))</f>
        <v>2751962.9799493952</v>
      </c>
      <c r="AJ288" s="1">
        <f>IF(Income_CF!AJ290="","",(1+'Cost and Benefit Parameters'!$C$17)*Income_CF!AJ290*(Cohort_WP!AJ288/Cohort_CF!AJ288))</f>
        <v>2817847.4282895969</v>
      </c>
      <c r="AK288" s="1">
        <f>IF(Income_CF!AK290="","",(1+'Cost and Benefit Parameters'!$C$17)*Income_CF!AK290*(Cohort_WP!AK288/Cohort_CF!AK288))</f>
        <v>2883578.5428147241</v>
      </c>
      <c r="AL288" s="1">
        <f>IF(Income_CF!AL290="","",(1+'Cost and Benefit Parameters'!$C$17)*Income_CF!AL290*(Cohort_WP!AL288/Cohort_CF!AL288))</f>
        <v>2949072.9733736133</v>
      </c>
      <c r="AM288" s="1">
        <f>IF(Income_CF!AM290="","",(1+'Cost and Benefit Parameters'!$C$17)*Income_CF!AM290*(Cohort_WP!AM288/Cohort_CF!AM288))</f>
        <v>3014245.8821702953</v>
      </c>
      <c r="AN288" s="1">
        <f>IF(Income_CF!AN290="","",(1+'Cost and Benefit Parameters'!$C$17)*Income_CF!AN290*(Cohort_WP!AN288/Cohort_CF!AN288))</f>
        <v>3079011.1158034042</v>
      </c>
      <c r="AO288" s="1">
        <f>IF(Income_CF!AO290="","",(1+'Cost and Benefit Parameters'!$C$17)*Income_CF!AO290*(Cohort_WP!AO288/Cohort_CF!AO288))</f>
        <v>3143281.3851479064</v>
      </c>
      <c r="AP288" s="1">
        <f>IF(Income_CF!AP290="","",(1+'Cost and Benefit Parameters'!$C$17)*Income_CF!AP290*(Cohort_WP!AP288/Cohort_CF!AP288))</f>
        <v>3206968.4525983646</v>
      </c>
      <c r="AQ288" s="1">
        <f>IF(Income_CF!AQ290="","",(1+'Cost and Benefit Parameters'!$C$17)*Income_CF!AQ290*(Cohort_WP!AQ288/Cohort_CF!AQ288))</f>
        <v>3269983.3261507708</v>
      </c>
      <c r="AR288" s="1">
        <f>IF(Income_CF!AR290="","",(1+'Cost and Benefit Parameters'!$C$17)*Income_CF!AR290*(Cohort_WP!AR288/Cohort_CF!AR288))</f>
        <v>3332236.4597603749</v>
      </c>
      <c r="AS288" s="1">
        <f>IF(Income_CF!AS290="","",(1+'Cost and Benefit Parameters'!$C$17)*Income_CF!AS290*(Cohort_WP!AS288/Cohort_CF!AS288))</f>
        <v>3393637.9593743384</v>
      </c>
      <c r="AT288" s="1">
        <f>IF(Income_CF!AT290="","",(1+'Cost and Benefit Parameters'!$C$17)*Income_CF!AT290*(Cohort_WP!AT288/Cohort_CF!AT288))</f>
        <v>3454097.7940023206</v>
      </c>
      <c r="AU288" s="1">
        <f>IF(Income_CF!AU290="","",(1+'Cost and Benefit Parameters'!$C$17)*Income_CF!AU290*(Cohort_WP!AU288/Cohort_CF!AU288))</f>
        <v>3513526.0111543299</v>
      </c>
      <c r="AV288" s="1">
        <f>IF(Income_CF!AV290="","",(1+'Cost and Benefit Parameters'!$C$17)*Income_CF!AV290*(Cohort_WP!AV288/Cohort_CF!AV288))</f>
        <v>3571832.9559439397</v>
      </c>
      <c r="AW288" s="1">
        <f>IF(Income_CF!AW290="","",(1+'Cost and Benefit Parameters'!$C$17)*Income_CF!AW290*(Cohort_WP!AW288/Cohort_CF!AW288))</f>
        <v>3628929.4931271286</v>
      </c>
      <c r="AX288" s="1">
        <f>IF(Income_CF!AX290="","",(1+'Cost and Benefit Parameters'!$C$17)*Income_CF!AX290*(Cohort_WP!AX288/Cohort_CF!AX288))</f>
        <v>3684727.2313212934</v>
      </c>
      <c r="AY288" s="1">
        <f>IF(Income_CF!AY290="","",(1+'Cost and Benefit Parameters'!$C$17)*Income_CF!AY290*(Cohort_WP!AY288/Cohort_CF!AY288))</f>
        <v>3739138.7486275919</v>
      </c>
      <c r="AZ288" s="1" t="str">
        <f>IF(Income_CF!AZ290="","",(1+'Cost and Benefit Parameters'!$C$17)*Income_CF!AZ290*(Cohort_WP!AZ288/Cohort_CF!AZ288))</f>
        <v/>
      </c>
      <c r="BA288" s="1" t="str">
        <f>IF(Income_CF!BA290="","",(1+'Cost and Benefit Parameters'!$C$17)*Income_CF!BA290*(Cohort_WP!BA288/Cohort_CF!BA288))</f>
        <v/>
      </c>
      <c r="BB288" s="1" t="str">
        <f>IF(Income_CF!BB290="","",(1+'Cost and Benefit Parameters'!$C$17)*Income_CF!BB290*(Cohort_WP!BB288/Cohort_CF!BB288))</f>
        <v/>
      </c>
      <c r="BC288" s="1" t="str">
        <f>IF(Income_CF!BC290="","",(1+'Cost and Benefit Parameters'!$C$17)*Income_CF!BC290*(Cohort_WP!BC288/Cohort_CF!BC288))</f>
        <v/>
      </c>
      <c r="BD288" s="1" t="str">
        <f>IF(Income_CF!BD290="","",(1+'Cost and Benefit Parameters'!$C$17)*Income_CF!BD290*(Cohort_WP!BD288/Cohort_CF!BD288))</f>
        <v/>
      </c>
      <c r="BE288" s="1" t="str">
        <f>IF(Income_CF!BE290="","",(1+'Cost and Benefit Parameters'!$C$17)*Income_CF!BE290*(Cohort_WP!BE288/Cohort_CF!BE288))</f>
        <v/>
      </c>
      <c r="BF288" s="1" t="str">
        <f>IF(Income_CF!BF290="","",(1+'Cost and Benefit Parameters'!$C$17)*Income_CF!BF290*(Cohort_WP!BF288/Cohort_CF!BF288))</f>
        <v/>
      </c>
      <c r="BG288" s="1" t="str">
        <f>IF(Income_CF!BG290="","",(1+'Cost and Benefit Parameters'!$C$17)*Income_CF!BG290*(Cohort_WP!BG288/Cohort_CF!BG288))</f>
        <v/>
      </c>
      <c r="BH288" s="1" t="str">
        <f>IF(Income_CF!BH290="","",(1+'Cost and Benefit Parameters'!$C$17)*Income_CF!BH290*(Cohort_WP!BH288/Cohort_CF!BH288))</f>
        <v/>
      </c>
      <c r="BI288" s="1" t="str">
        <f>IF(Income_CF!BI290="","",(1+'Cost and Benefit Parameters'!$C$17)*Income_CF!BI290*(Cohort_WP!BI288/Cohort_CF!BI288))</f>
        <v/>
      </c>
      <c r="BJ288" s="1" t="str">
        <f>IF(Income_CF!BJ290="","",(1+'Cost and Benefit Parameters'!$C$17)*Income_CF!BJ290*(Cohort_WP!BJ288/Cohort_CF!BJ288))</f>
        <v/>
      </c>
      <c r="BK288" s="1" t="str">
        <f>IF(Income_CF!BK290="","",(1+'Cost and Benefit Parameters'!$C$17)*Income_CF!BK290*(Cohort_WP!BK288/Cohort_CF!BK288))</f>
        <v/>
      </c>
      <c r="BL288" s="1" t="str">
        <f>IF(Income_CF!BL290="","",(1+'Cost and Benefit Parameters'!$C$17)*Income_CF!BL290*(Cohort_WP!BL288/Cohort_CF!BL288))</f>
        <v/>
      </c>
      <c r="BM288" s="1" t="str">
        <f>IF(Income_CF!BM290="","",(1+'Cost and Benefit Parameters'!$C$17)*Income_CF!BM290*(Cohort_WP!BM288/Cohort_CF!BM288))</f>
        <v/>
      </c>
      <c r="BN288" s="1" t="str">
        <f>IF(Income_CF!BN290="","",(1+'Cost and Benefit Parameters'!$C$17)*Income_CF!BN290*(Cohort_WP!BN288/Cohort_CF!BN288))</f>
        <v/>
      </c>
    </row>
    <row r="289" spans="1:72" x14ac:dyDescent="0.55000000000000004">
      <c r="A289" s="639"/>
      <c r="B289" t="s">
        <v>472</v>
      </c>
      <c r="H289" s="1" t="str">
        <f>IF(Income_CF!H291="","",(1+'Cost and Benefit Parameters'!$C$17)*Income_CF!H291*(Cohort_WP!H289/Cohort_CF!H289))</f>
        <v/>
      </c>
      <c r="I289" s="1" t="str">
        <f>IF(Income_CF!I291="","",(1+'Cost and Benefit Parameters'!$C$17)*Income_CF!I291*(Cohort_WP!I289/Cohort_CF!I289))</f>
        <v/>
      </c>
      <c r="J289" s="1" t="str">
        <f>IF(Income_CF!J291="","",(1+'Cost and Benefit Parameters'!$C$17)*Income_CF!J291*(Cohort_WP!J289/Cohort_CF!J289))</f>
        <v/>
      </c>
      <c r="K289" s="1" t="str">
        <f>IF(Income_CF!K291="","",(1+'Cost and Benefit Parameters'!$C$17)*Income_CF!K291*(Cohort_WP!K289/Cohort_CF!K289))</f>
        <v/>
      </c>
      <c r="L289" s="1" t="str">
        <f>IF(Income_CF!L291="","",(1+'Cost and Benefit Parameters'!$C$17)*Income_CF!L291*(Cohort_WP!L289/Cohort_CF!L289))</f>
        <v/>
      </c>
      <c r="M289" s="1">
        <f>IF(Income_CF!M291="","",(1+'Cost and Benefit Parameters'!$C$17)*Income_CF!M291*(Cohort_WP!M289/Cohort_CF!M289))</f>
        <v>1382123.1323812779</v>
      </c>
      <c r="N289" s="1">
        <f>IF(Income_CF!N291="","",(1+'Cost and Benefit Parameters'!$C$17)*Income_CF!N291*(Cohort_WP!N289/Cohort_CF!N289))</f>
        <v>1435738.8874710226</v>
      </c>
      <c r="O289" s="1">
        <f>IF(Income_CF!O291="","",(1+'Cost and Benefit Parameters'!$C$17)*Income_CF!O291*(Cohort_WP!O289/Cohort_CF!O289))</f>
        <v>1490539.9294804102</v>
      </c>
      <c r="P289" s="1">
        <f>IF(Income_CF!P291="","",(1+'Cost and Benefit Parameters'!$C$17)*Income_CF!P291*(Cohort_WP!P289/Cohort_CF!P289))</f>
        <v>1546504.5037161491</v>
      </c>
      <c r="Q289" s="1">
        <f>IF(Income_CF!Q291="","",(1+'Cost and Benefit Parameters'!$C$17)*Income_CF!Q291*(Cohort_WP!Q289/Cohort_CF!Q289))</f>
        <v>1613419.803088017</v>
      </c>
      <c r="R289" s="1">
        <f>IF(Income_CF!R291="","",(1+'Cost and Benefit Parameters'!$C$17)*Income_CF!R291*(Cohort_WP!R289/Cohort_CF!R289))</f>
        <v>1670987.6015732891</v>
      </c>
      <c r="S289" s="1">
        <f>IF(Income_CF!S291="","",(1+'Cost and Benefit Parameters'!$C$17)*Income_CF!S291*(Cohort_WP!S289/Cohort_CF!S289))</f>
        <v>1729571.3998473065</v>
      </c>
      <c r="T289" s="1">
        <f>IF(Income_CF!T291="","",(1+'Cost and Benefit Parameters'!$C$17)*Income_CF!T291*(Cohort_WP!T289/Cohort_CF!T289))</f>
        <v>1789135.3067886697</v>
      </c>
      <c r="U289" s="1">
        <f>IF(Income_CF!U291="","",(1+'Cost and Benefit Parameters'!$C$17)*Income_CF!U291*(Cohort_WP!U289/Cohort_CF!U289))</f>
        <v>1849640.3902483166</v>
      </c>
      <c r="V289" s="1">
        <f>IF(Income_CF!V291="","",(1+'Cost and Benefit Parameters'!$C$17)*Income_CF!V291*(Cohort_WP!V289/Cohort_CF!V289))</f>
        <v>1911044.6673361873</v>
      </c>
      <c r="W289" s="1">
        <f>IF(Income_CF!W291="","",(1+'Cost and Benefit Parameters'!$C$17)*Income_CF!W291*(Cohort_WP!W289/Cohort_CF!W289))</f>
        <v>1973303.1036788707</v>
      </c>
      <c r="X289" s="1">
        <f>IF(Income_CF!X291="","",(1+'Cost and Benefit Parameters'!$C$17)*Income_CF!X291*(Cohort_WP!X289/Cohort_CF!X289))</f>
        <v>2036367.6219541959</v>
      </c>
      <c r="Y289" s="1">
        <f>IF(Income_CF!Y291="","",(1+'Cost and Benefit Parameters'!$C$17)*Income_CF!Y291*(Cohort_WP!Y289/Cohort_CF!Y289))</f>
        <v>2100187.1199794449</v>
      </c>
      <c r="Z289" s="1">
        <f>IF(Income_CF!Z291="","",(1+'Cost and Benefit Parameters'!$C$17)*Income_CF!Z291*(Cohort_WP!Z289/Cohort_CF!Z289))</f>
        <v>2164707.4985982417</v>
      </c>
      <c r="AA289" s="1">
        <f>IF(Income_CF!AA291="","",(1+'Cost and Benefit Parameters'!$C$17)*Income_CF!AA291*(Cohort_WP!AA289/Cohort_CF!AA289))</f>
        <v>2229871.6995771546</v>
      </c>
      <c r="AB289" s="1">
        <f>IF(Income_CF!AB291="","",(1+'Cost and Benefit Parameters'!$C$17)*Income_CF!AB291*(Cohort_WP!AB289/Cohort_CF!AB289))</f>
        <v>2295619.7536873282</v>
      </c>
      <c r="AC289" s="1">
        <f>IF(Income_CF!AC291="","",(1+'Cost and Benefit Parameters'!$C$17)*Income_CF!AC291*(Cohort_WP!AC289/Cohort_CF!AC289))</f>
        <v>2361888.839108089</v>
      </c>
      <c r="AD289" s="1">
        <f>IF(Income_CF!AD291="","",(1+'Cost and Benefit Parameters'!$C$17)*Income_CF!AD291*(Cohort_WP!AD289/Cohort_CF!AD289))</f>
        <v>2428613.3502501412</v>
      </c>
      <c r="AE289" s="1">
        <f>IF(Income_CF!AE291="","",(1+'Cost and Benefit Parameters'!$C$17)*Income_CF!AE291*(Cohort_WP!AE289/Cohort_CF!AE289))</f>
        <v>2495724.9770540311</v>
      </c>
      <c r="AF289" s="1">
        <f>IF(Income_CF!AF291="","",(1+'Cost and Benefit Parameters'!$C$17)*Income_CF!AF291*(Cohort_WP!AF289/Cohort_CF!AF289))</f>
        <v>2563152.7947769538</v>
      </c>
      <c r="AG289" s="1">
        <f>IF(Income_CF!AG291="","",(1+'Cost and Benefit Parameters'!$C$17)*Income_CF!AG291*(Cohort_WP!AG289/Cohort_CF!AG289))</f>
        <v>2630823.3642364359</v>
      </c>
      <c r="AH289" s="1">
        <f>IF(Income_CF!AH291="","",(1+'Cost and Benefit Parameters'!$C$17)*Income_CF!AH291*(Cohort_WP!AH289/Cohort_CF!AH289))</f>
        <v>2698660.8424343024</v>
      </c>
      <c r="AI289" s="1">
        <f>IF(Income_CF!AI291="","",(1+'Cost and Benefit Parameters'!$C$17)*Income_CF!AI291*(Cohort_WP!AI289/Cohort_CF!AI289))</f>
        <v>2766587.1034377567</v>
      </c>
      <c r="AJ289" s="1">
        <f>IF(Income_CF!AJ291="","",(1+'Cost and Benefit Parameters'!$C$17)*Income_CF!AJ291*(Cohort_WP!AJ289/Cohort_CF!AJ289))</f>
        <v>2834521.8693478773</v>
      </c>
      <c r="AK289" s="1">
        <f>IF(Income_CF!AK291="","",(1+'Cost and Benefit Parameters'!$C$17)*Income_CF!AK291*(Cohort_WP!AK289/Cohort_CF!AK289))</f>
        <v>2902382.8511382854</v>
      </c>
      <c r="AL289" s="1">
        <f>IF(Income_CF!AL291="","",(1+'Cost and Benefit Parameters'!$C$17)*Income_CF!AL291*(Cohort_WP!AL289/Cohort_CF!AL289))</f>
        <v>2970085.8990991656</v>
      </c>
      <c r="AM289" s="1">
        <f>IF(Income_CF!AM291="","",(1+'Cost and Benefit Parameters'!$C$17)*Income_CF!AM291*(Cohort_WP!AM289/Cohort_CF!AM289))</f>
        <v>3037545.1625748221</v>
      </c>
      <c r="AN289" s="1">
        <f>IF(Income_CF!AN291="","",(1+'Cost and Benefit Parameters'!$C$17)*Income_CF!AN291*(Cohort_WP!AN289/Cohort_CF!AN289))</f>
        <v>3104673.2586354036</v>
      </c>
      <c r="AO289" s="1">
        <f>IF(Income_CF!AO291="","",(1+'Cost and Benefit Parameters'!$C$17)*Income_CF!AO291*(Cohort_WP!AO289/Cohort_CF!AO289))</f>
        <v>3171381.4492775067</v>
      </c>
      <c r="AP289" s="1">
        <f>IF(Income_CF!AP291="","",(1+'Cost and Benefit Parameters'!$C$17)*Income_CF!AP291*(Cohort_WP!AP289/Cohort_CF!AP289))</f>
        <v>3237579.8267023438</v>
      </c>
      <c r="AQ289" s="1">
        <f>IF(Income_CF!AQ291="","",(1+'Cost and Benefit Parameters'!$C$17)*Income_CF!AQ291*(Cohort_WP!AQ289/Cohort_CF!AQ289))</f>
        <v>3303177.5061763148</v>
      </c>
      <c r="AR289" s="1">
        <f>IF(Income_CF!AR291="","",(1+'Cost and Benefit Parameters'!$C$17)*Income_CF!AR291*(Cohort_WP!AR289/Cohort_CF!AR289))</f>
        <v>3368082.8259352944</v>
      </c>
      <c r="AS289" s="1">
        <f>IF(Income_CF!AS291="","",(1+'Cost and Benefit Parameters'!$C$17)*Income_CF!AS291*(Cohort_WP!AS289/Cohort_CF!AS289))</f>
        <v>3432203.5535531864</v>
      </c>
      <c r="AT289" s="1">
        <f>IF(Income_CF!AT291="","",(1+'Cost and Benefit Parameters'!$C$17)*Income_CF!AT291*(Cohort_WP!AT289/Cohort_CF!AT289))</f>
        <v>3495447.098155567</v>
      </c>
      <c r="AU289" s="1">
        <f>IF(Income_CF!AU291="","",(1+'Cost and Benefit Parameters'!$C$17)*Income_CF!AU291*(Cohort_WP!AU289/Cohort_CF!AU289))</f>
        <v>3557720.7278223913</v>
      </c>
      <c r="AV289" s="1">
        <f>IF(Income_CF!AV291="","",(1+'Cost and Benefit Parameters'!$C$17)*Income_CF!AV291*(Cohort_WP!AV289/Cohort_CF!AV289))</f>
        <v>3618931.7914889604</v>
      </c>
      <c r="AW289" s="1">
        <f>IF(Income_CF!AW291="","",(1+'Cost and Benefit Parameters'!$C$17)*Income_CF!AW291*(Cohort_WP!AW289/Cohort_CF!AW289))</f>
        <v>3678987.9446222587</v>
      </c>
      <c r="AX289" s="1">
        <f>IF(Income_CF!AX291="","",(1+'Cost and Benefit Parameters'!$C$17)*Income_CF!AX291*(Cohort_WP!AX289/Cohort_CF!AX289))</f>
        <v>3737797.3779209419</v>
      </c>
      <c r="AY289" s="1">
        <f>IF(Income_CF!AY291="","",(1+'Cost and Benefit Parameters'!$C$17)*Income_CF!AY291*(Cohort_WP!AY289/Cohort_CF!AY289))</f>
        <v>3795269.0482609323</v>
      </c>
      <c r="AZ289" s="1">
        <f>IF(Income_CF!AZ291="","",(1+'Cost and Benefit Parameters'!$C$17)*Income_CF!AZ291*(Cohort_WP!AZ289/Cohort_CF!AZ289))</f>
        <v>3851312.9110864196</v>
      </c>
      <c r="BA289" s="1" t="str">
        <f>IF(Income_CF!BA291="","",(1+'Cost and Benefit Parameters'!$C$17)*Income_CF!BA291*(Cohort_WP!BA289/Cohort_CF!BA289))</f>
        <v/>
      </c>
      <c r="BB289" s="1" t="str">
        <f>IF(Income_CF!BB291="","",(1+'Cost and Benefit Parameters'!$C$17)*Income_CF!BB291*(Cohort_WP!BB289/Cohort_CF!BB289))</f>
        <v/>
      </c>
      <c r="BC289" s="1" t="str">
        <f>IF(Income_CF!BC291="","",(1+'Cost and Benefit Parameters'!$C$17)*Income_CF!BC291*(Cohort_WP!BC289/Cohort_CF!BC289))</f>
        <v/>
      </c>
      <c r="BD289" s="1" t="str">
        <f>IF(Income_CF!BD291="","",(1+'Cost and Benefit Parameters'!$C$17)*Income_CF!BD291*(Cohort_WP!BD289/Cohort_CF!BD289))</f>
        <v/>
      </c>
      <c r="BE289" s="1" t="str">
        <f>IF(Income_CF!BE291="","",(1+'Cost and Benefit Parameters'!$C$17)*Income_CF!BE291*(Cohort_WP!BE289/Cohort_CF!BE289))</f>
        <v/>
      </c>
      <c r="BF289" s="1" t="str">
        <f>IF(Income_CF!BF291="","",(1+'Cost and Benefit Parameters'!$C$17)*Income_CF!BF291*(Cohort_WP!BF289/Cohort_CF!BF289))</f>
        <v/>
      </c>
      <c r="BG289" s="1" t="str">
        <f>IF(Income_CF!BG291="","",(1+'Cost and Benefit Parameters'!$C$17)*Income_CF!BG291*(Cohort_WP!BG289/Cohort_CF!BG289))</f>
        <v/>
      </c>
      <c r="BH289" s="1" t="str">
        <f>IF(Income_CF!BH291="","",(1+'Cost and Benefit Parameters'!$C$17)*Income_CF!BH291*(Cohort_WP!BH289/Cohort_CF!BH289))</f>
        <v/>
      </c>
      <c r="BI289" s="1" t="str">
        <f>IF(Income_CF!BI291="","",(1+'Cost and Benefit Parameters'!$C$17)*Income_CF!BI291*(Cohort_WP!BI289/Cohort_CF!BI289))</f>
        <v/>
      </c>
      <c r="BJ289" s="1" t="str">
        <f>IF(Income_CF!BJ291="","",(1+'Cost and Benefit Parameters'!$C$17)*Income_CF!BJ291*(Cohort_WP!BJ289/Cohort_CF!BJ289))</f>
        <v/>
      </c>
      <c r="BK289" s="1" t="str">
        <f>IF(Income_CF!BK291="","",(1+'Cost and Benefit Parameters'!$C$17)*Income_CF!BK291*(Cohort_WP!BK289/Cohort_CF!BK289))</f>
        <v/>
      </c>
      <c r="BL289" s="1" t="str">
        <f>IF(Income_CF!BL291="","",(1+'Cost and Benefit Parameters'!$C$17)*Income_CF!BL291*(Cohort_WP!BL289/Cohort_CF!BL289))</f>
        <v/>
      </c>
      <c r="BM289" s="1" t="str">
        <f>IF(Income_CF!BM291="","",(1+'Cost and Benefit Parameters'!$C$17)*Income_CF!BM291*(Cohort_WP!BM289/Cohort_CF!BM289))</f>
        <v/>
      </c>
      <c r="BN289" s="1" t="str">
        <f>IF(Income_CF!BN291="","",(1+'Cost and Benefit Parameters'!$C$17)*Income_CF!BN291*(Cohort_WP!BN289/Cohort_CF!BN289))</f>
        <v/>
      </c>
    </row>
    <row r="290" spans="1:72" x14ac:dyDescent="0.55000000000000004">
      <c r="A290" s="639"/>
      <c r="B290" t="s">
        <v>473</v>
      </c>
      <c r="H290" s="1" t="str">
        <f>IF(Income_CF!H292="","",(1+'Cost and Benefit Parameters'!$C$17)*Income_CF!H292*(Cohort_WP!H290/Cohort_CF!H290))</f>
        <v/>
      </c>
      <c r="I290" s="1" t="str">
        <f>IF(Income_CF!I292="","",(1+'Cost and Benefit Parameters'!$C$17)*Income_CF!I292*(Cohort_WP!I290/Cohort_CF!I290))</f>
        <v/>
      </c>
      <c r="J290" s="1" t="str">
        <f>IF(Income_CF!J292="","",(1+'Cost and Benefit Parameters'!$C$17)*Income_CF!J292*(Cohort_WP!J290/Cohort_CF!J290))</f>
        <v/>
      </c>
      <c r="K290" s="1" t="str">
        <f>IF(Income_CF!K292="","",(1+'Cost and Benefit Parameters'!$C$17)*Income_CF!K292*(Cohort_WP!K290/Cohort_CF!K290))</f>
        <v/>
      </c>
      <c r="L290" s="1" t="str">
        <f>IF(Income_CF!L292="","",(1+'Cost and Benefit Parameters'!$C$17)*Income_CF!L292*(Cohort_WP!L290/Cohort_CF!L290))</f>
        <v/>
      </c>
      <c r="M290" s="1" t="str">
        <f>IF(Income_CF!M292="","",(1+'Cost and Benefit Parameters'!$C$17)*Income_CF!M292*(Cohort_WP!M290/Cohort_CF!M290))</f>
        <v/>
      </c>
      <c r="N290" s="1">
        <f>IF(Income_CF!N292="","",(1+'Cost and Benefit Parameters'!$C$17)*Income_CF!N292*(Cohort_WP!N290/Cohort_CF!N290))</f>
        <v>1423586.8263527157</v>
      </c>
      <c r="O290" s="1">
        <f>IF(Income_CF!O292="","",(1+'Cost and Benefit Parameters'!$C$17)*Income_CF!O292*(Cohort_WP!O290/Cohort_CF!O290))</f>
        <v>1478811.0540951532</v>
      </c>
      <c r="P290" s="1">
        <f>IF(Income_CF!P292="","",(1+'Cost and Benefit Parameters'!$C$17)*Income_CF!P292*(Cohort_WP!P290/Cohort_CF!P290))</f>
        <v>1535256.1273648227</v>
      </c>
      <c r="Q290" s="1">
        <f>IF(Income_CF!Q292="","",(1+'Cost and Benefit Parameters'!$C$17)*Income_CF!Q292*(Cohort_WP!Q290/Cohort_CF!Q290))</f>
        <v>1592899.6388276338</v>
      </c>
      <c r="R290" s="1">
        <f>IF(Income_CF!R292="","",(1+'Cost and Benefit Parameters'!$C$17)*Income_CF!R292*(Cohort_WP!R290/Cohort_CF!R290))</f>
        <v>1661822.3971806574</v>
      </c>
      <c r="S290" s="1">
        <f>IF(Income_CF!S292="","",(1+'Cost and Benefit Parameters'!$C$17)*Income_CF!S292*(Cohort_WP!S290/Cohort_CF!S290))</f>
        <v>1721117.2296204874</v>
      </c>
      <c r="T290" s="1">
        <f>IF(Income_CF!T292="","",(1+'Cost and Benefit Parameters'!$C$17)*Income_CF!T292*(Cohort_WP!T290/Cohort_CF!T290))</f>
        <v>1781458.5418427256</v>
      </c>
      <c r="U290" s="1">
        <f>IF(Income_CF!U292="","",(1+'Cost and Benefit Parameters'!$C$17)*Income_CF!U292*(Cohort_WP!U290/Cohort_CF!U290))</f>
        <v>1842809.3659923298</v>
      </c>
      <c r="V290" s="1">
        <f>IF(Income_CF!V292="","",(1+'Cost and Benefit Parameters'!$C$17)*Income_CF!V292*(Cohort_WP!V290/Cohort_CF!V290))</f>
        <v>1905129.6019557659</v>
      </c>
      <c r="W290" s="1">
        <f>IF(Income_CF!W292="","",(1+'Cost and Benefit Parameters'!$C$17)*Income_CF!W292*(Cohort_WP!W290/Cohort_CF!W290))</f>
        <v>1968376.007356273</v>
      </c>
      <c r="X290" s="1">
        <f>IF(Income_CF!X292="","",(1+'Cost and Benefit Parameters'!$C$17)*Income_CF!X292*(Cohort_WP!X290/Cohort_CF!X290))</f>
        <v>2032502.196789237</v>
      </c>
      <c r="Y290" s="1">
        <f>IF(Income_CF!Y292="","",(1+'Cost and Benefit Parameters'!$C$17)*Income_CF!Y292*(Cohort_WP!Y290/Cohort_CF!Y290))</f>
        <v>2097458.6506128218</v>
      </c>
      <c r="Z290" s="1">
        <f>IF(Income_CF!Z292="","",(1+'Cost and Benefit Parameters'!$C$17)*Income_CF!Z292*(Cohort_WP!Z290/Cohort_CF!Z290))</f>
        <v>2163192.7335788282</v>
      </c>
      <c r="AA290" s="1">
        <f>IF(Income_CF!AA292="","",(1+'Cost and Benefit Parameters'!$C$17)*Income_CF!AA292*(Cohort_WP!AA290/Cohort_CF!AA290))</f>
        <v>2229648.7235561884</v>
      </c>
      <c r="AB290" s="1">
        <f>IF(Income_CF!AB292="","",(1+'Cost and Benefit Parameters'!$C$17)*Income_CF!AB292*(Cohort_WP!AB290/Cohort_CF!AB290))</f>
        <v>2296767.8505644696</v>
      </c>
      <c r="AC290" s="1">
        <f>IF(Income_CF!AC292="","",(1+'Cost and Benefit Parameters'!$C$17)*Income_CF!AC292*(Cohort_WP!AC290/Cohort_CF!AC290))</f>
        <v>2364488.3462979482</v>
      </c>
      <c r="AD290" s="1">
        <f>IF(Income_CF!AD292="","",(1+'Cost and Benefit Parameters'!$C$17)*Income_CF!AD292*(Cohort_WP!AD290/Cohort_CF!AD290))</f>
        <v>2432745.5042813313</v>
      </c>
      <c r="AE290" s="1">
        <f>IF(Income_CF!AE292="","",(1+'Cost and Benefit Parameters'!$C$17)*Income_CF!AE292*(Cohort_WP!AE290/Cohort_CF!AE290))</f>
        <v>2501471.7507576453</v>
      </c>
      <c r="AF290" s="1">
        <f>IF(Income_CF!AF292="","",(1+'Cost and Benefit Parameters'!$C$17)*Income_CF!AF292*(Cohort_WP!AF290/Cohort_CF!AF290))</f>
        <v>2570596.7263656524</v>
      </c>
      <c r="AG290" s="1">
        <f>IF(Income_CF!AG292="","",(1+'Cost and Benefit Parameters'!$C$17)*Income_CF!AG292*(Cohort_WP!AG290/Cohort_CF!AG290))</f>
        <v>2640047.3786202623</v>
      </c>
      <c r="AH290" s="1">
        <f>IF(Income_CF!AH292="","",(1+'Cost and Benefit Parameters'!$C$17)*Income_CF!AH292*(Cohort_WP!AH290/Cohort_CF!AH290))</f>
        <v>2709748.0651635285</v>
      </c>
      <c r="AI290" s="1">
        <f>IF(Income_CF!AI292="","",(1+'Cost and Benefit Parameters'!$C$17)*Income_CF!AI292*(Cohort_WP!AI290/Cohort_CF!AI290))</f>
        <v>2779620.667707331</v>
      </c>
      <c r="AJ290" s="1">
        <f>IF(Income_CF!AJ292="","",(1+'Cost and Benefit Parameters'!$C$17)*Income_CF!AJ292*(Cohort_WP!AJ290/Cohort_CF!AJ290))</f>
        <v>2849584.7165408893</v>
      </c>
      <c r="AK290" s="1">
        <f>IF(Income_CF!AK292="","",(1+'Cost and Benefit Parameters'!$C$17)*Income_CF!AK292*(Cohort_WP!AK290/Cohort_CF!AK290))</f>
        <v>2919557.5254283138</v>
      </c>
      <c r="AL290" s="1">
        <f>IF(Income_CF!AL292="","",(1+'Cost and Benefit Parameters'!$C$17)*Income_CF!AL292*(Cohort_WP!AL290/Cohort_CF!AL290))</f>
        <v>2989454.3366724327</v>
      </c>
      <c r="AM290" s="1">
        <f>IF(Income_CF!AM292="","",(1+'Cost and Benefit Parameters'!$C$17)*Income_CF!AM292*(Cohort_WP!AM290/Cohort_CF!AM290))</f>
        <v>3059188.476072141</v>
      </c>
      <c r="AN290" s="1">
        <f>IF(Income_CF!AN292="","",(1+'Cost and Benefit Parameters'!$C$17)*Income_CF!AN292*(Cohort_WP!AN290/Cohort_CF!AN290))</f>
        <v>3128671.5174520663</v>
      </c>
      <c r="AO290" s="1">
        <f>IF(Income_CF!AO292="","",(1+'Cost and Benefit Parameters'!$C$17)*Income_CF!AO292*(Cohort_WP!AO290/Cohort_CF!AO290))</f>
        <v>3197813.4563944666</v>
      </c>
      <c r="AP290" s="1">
        <f>IF(Income_CF!AP292="","",(1+'Cost and Benefit Parameters'!$C$17)*Income_CF!AP292*(Cohort_WP!AP290/Cohort_CF!AP290))</f>
        <v>3266522.8927558316</v>
      </c>
      <c r="AQ290" s="1">
        <f>IF(Income_CF!AQ292="","",(1+'Cost and Benefit Parameters'!$C$17)*Income_CF!AQ292*(Cohort_WP!AQ290/Cohort_CF!AQ290))</f>
        <v>3334707.2215034137</v>
      </c>
      <c r="AR290" s="1">
        <f>IF(Income_CF!AR292="","",(1+'Cost and Benefit Parameters'!$C$17)*Income_CF!AR292*(Cohort_WP!AR290/Cohort_CF!AR290))</f>
        <v>3402272.8313616044</v>
      </c>
      <c r="AS290" s="1">
        <f>IF(Income_CF!AS292="","",(1+'Cost and Benefit Parameters'!$C$17)*Income_CF!AS292*(Cohort_WP!AS290/Cohort_CF!AS290))</f>
        <v>3469125.3107133545</v>
      </c>
      <c r="AT290" s="1">
        <f>IF(Income_CF!AT292="","",(1+'Cost and Benefit Parameters'!$C$17)*Income_CF!AT292*(Cohort_WP!AT290/Cohort_CF!AT290))</f>
        <v>3535169.6601597811</v>
      </c>
      <c r="AU290" s="1">
        <f>IF(Income_CF!AU292="","",(1+'Cost and Benefit Parameters'!$C$17)*Income_CF!AU292*(Cohort_WP!AU290/Cohort_CF!AU290))</f>
        <v>3600310.5111002354</v>
      </c>
      <c r="AV290" s="1">
        <f>IF(Income_CF!AV292="","",(1+'Cost and Benefit Parameters'!$C$17)*Income_CF!AV292*(Cohort_WP!AV290/Cohort_CF!AV290))</f>
        <v>3664452.3496570624</v>
      </c>
      <c r="AW290" s="1">
        <f>IF(Income_CF!AW292="","",(1+'Cost and Benefit Parameters'!$C$17)*Income_CF!AW292*(Cohort_WP!AW290/Cohort_CF!AW290))</f>
        <v>3727499.7452336284</v>
      </c>
      <c r="AX290" s="1">
        <f>IF(Income_CF!AX292="","",(1+'Cost and Benefit Parameters'!$C$17)*Income_CF!AX292*(Cohort_WP!AX290/Cohort_CF!AX290))</f>
        <v>3789357.5829609255</v>
      </c>
      <c r="AY290" s="1">
        <f>IF(Income_CF!AY292="","",(1+'Cost and Benefit Parameters'!$C$17)*Income_CF!AY292*(Cohort_WP!AY290/Cohort_CF!AY290))</f>
        <v>3849931.2992585702</v>
      </c>
      <c r="AZ290" s="1">
        <f>IF(Income_CF!AZ292="","",(1+'Cost and Benefit Parameters'!$C$17)*Income_CF!AZ292*(Cohort_WP!AZ290/Cohort_CF!AZ290))</f>
        <v>3909127.1197087606</v>
      </c>
      <c r="BA290" s="1">
        <f>IF(Income_CF!BA292="","",(1+'Cost and Benefit Parameters'!$C$17)*Income_CF!BA292*(Cohort_WP!BA290/Cohort_CF!BA290))</f>
        <v>3966852.2984190132</v>
      </c>
      <c r="BB290" s="1" t="str">
        <f>IF(Income_CF!BB292="","",(1+'Cost and Benefit Parameters'!$C$17)*Income_CF!BB292*(Cohort_WP!BB290/Cohort_CF!BB290))</f>
        <v/>
      </c>
      <c r="BC290" s="1" t="str">
        <f>IF(Income_CF!BC292="","",(1+'Cost and Benefit Parameters'!$C$17)*Income_CF!BC292*(Cohort_WP!BC290/Cohort_CF!BC290))</f>
        <v/>
      </c>
      <c r="BD290" s="1" t="str">
        <f>IF(Income_CF!BD292="","",(1+'Cost and Benefit Parameters'!$C$17)*Income_CF!BD292*(Cohort_WP!BD290/Cohort_CF!BD290))</f>
        <v/>
      </c>
      <c r="BE290" s="1" t="str">
        <f>IF(Income_CF!BE292="","",(1+'Cost and Benefit Parameters'!$C$17)*Income_CF!BE292*(Cohort_WP!BE290/Cohort_CF!BE290))</f>
        <v/>
      </c>
      <c r="BF290" s="1" t="str">
        <f>IF(Income_CF!BF292="","",(1+'Cost and Benefit Parameters'!$C$17)*Income_CF!BF292*(Cohort_WP!BF290/Cohort_CF!BF290))</f>
        <v/>
      </c>
      <c r="BG290" s="1" t="str">
        <f>IF(Income_CF!BG292="","",(1+'Cost and Benefit Parameters'!$C$17)*Income_CF!BG292*(Cohort_WP!BG290/Cohort_CF!BG290))</f>
        <v/>
      </c>
      <c r="BH290" s="1" t="str">
        <f>IF(Income_CF!BH292="","",(1+'Cost and Benefit Parameters'!$C$17)*Income_CF!BH292*(Cohort_WP!BH290/Cohort_CF!BH290))</f>
        <v/>
      </c>
      <c r="BI290" s="1" t="str">
        <f>IF(Income_CF!BI292="","",(1+'Cost and Benefit Parameters'!$C$17)*Income_CF!BI292*(Cohort_WP!BI290/Cohort_CF!BI290))</f>
        <v/>
      </c>
      <c r="BJ290" s="1" t="str">
        <f>IF(Income_CF!BJ292="","",(1+'Cost and Benefit Parameters'!$C$17)*Income_CF!BJ292*(Cohort_WP!BJ290/Cohort_CF!BJ290))</f>
        <v/>
      </c>
      <c r="BK290" s="1" t="str">
        <f>IF(Income_CF!BK292="","",(1+'Cost and Benefit Parameters'!$C$17)*Income_CF!BK292*(Cohort_WP!BK290/Cohort_CF!BK290))</f>
        <v/>
      </c>
      <c r="BL290" s="1" t="str">
        <f>IF(Income_CF!BL292="","",(1+'Cost and Benefit Parameters'!$C$17)*Income_CF!BL292*(Cohort_WP!BL290/Cohort_CF!BL290))</f>
        <v/>
      </c>
      <c r="BM290" s="1" t="str">
        <f>IF(Income_CF!BM292="","",(1+'Cost and Benefit Parameters'!$C$17)*Income_CF!BM292*(Cohort_WP!BM290/Cohort_CF!BM290))</f>
        <v/>
      </c>
      <c r="BN290" s="1" t="str">
        <f>IF(Income_CF!BN292="","",(1+'Cost and Benefit Parameters'!$C$17)*Income_CF!BN292*(Cohort_WP!BN290/Cohort_CF!BN290))</f>
        <v/>
      </c>
    </row>
    <row r="291" spans="1:72" x14ac:dyDescent="0.55000000000000004">
      <c r="A291" s="639"/>
      <c r="B291" t="s">
        <v>474</v>
      </c>
      <c r="H291" s="1" t="str">
        <f>IF(Income_CF!H293="","",(1+'Cost and Benefit Parameters'!$C$17)*Income_CF!H293*(Cohort_WP!H291/Cohort_CF!H291))</f>
        <v/>
      </c>
      <c r="I291" s="1" t="str">
        <f>IF(Income_CF!I293="","",(1+'Cost and Benefit Parameters'!$C$17)*Income_CF!I293*(Cohort_WP!I291/Cohort_CF!I291))</f>
        <v/>
      </c>
      <c r="J291" s="1" t="str">
        <f>IF(Income_CF!J293="","",(1+'Cost and Benefit Parameters'!$C$17)*Income_CF!J293*(Cohort_WP!J291/Cohort_CF!J291))</f>
        <v/>
      </c>
      <c r="K291" s="1" t="str">
        <f>IF(Income_CF!K293="","",(1+'Cost and Benefit Parameters'!$C$17)*Income_CF!K293*(Cohort_WP!K291/Cohort_CF!K291))</f>
        <v/>
      </c>
      <c r="L291" s="1" t="str">
        <f>IF(Income_CF!L293="","",(1+'Cost and Benefit Parameters'!$C$17)*Income_CF!L293*(Cohort_WP!L291/Cohort_CF!L291))</f>
        <v/>
      </c>
      <c r="M291" s="1" t="str">
        <f>IF(Income_CF!M293="","",(1+'Cost and Benefit Parameters'!$C$17)*Income_CF!M293*(Cohort_WP!M291/Cohort_CF!M291))</f>
        <v/>
      </c>
      <c r="N291" s="1" t="str">
        <f>IF(Income_CF!N293="","",(1+'Cost and Benefit Parameters'!$C$17)*Income_CF!N293*(Cohort_WP!N291/Cohort_CF!N291))</f>
        <v/>
      </c>
      <c r="O291" s="1">
        <f>IF(Income_CF!O293="","",(1+'Cost and Benefit Parameters'!$C$17)*Income_CF!O293*(Cohort_WP!O291/Cohort_CF!O291))</f>
        <v>1466294.4311432976</v>
      </c>
      <c r="P291" s="1">
        <f>IF(Income_CF!P293="","",(1+'Cost and Benefit Parameters'!$C$17)*Income_CF!P293*(Cohort_WP!P291/Cohort_CF!P291))</f>
        <v>1523175.3857180078</v>
      </c>
      <c r="Q291" s="1">
        <f>IF(Income_CF!Q293="","",(1+'Cost and Benefit Parameters'!$C$17)*Income_CF!Q293*(Cohort_WP!Q291/Cohort_CF!Q291))</f>
        <v>1581313.8111857674</v>
      </c>
      <c r="R291" s="1">
        <f>IF(Income_CF!R293="","",(1+'Cost and Benefit Parameters'!$C$17)*Income_CF!R293*(Cohort_WP!R291/Cohort_CF!R291))</f>
        <v>1640686.6279924624</v>
      </c>
      <c r="S291" s="1">
        <f>IF(Income_CF!S293="","",(1+'Cost and Benefit Parameters'!$C$17)*Income_CF!S293*(Cohort_WP!S291/Cohort_CF!S291))</f>
        <v>1711677.0690960768</v>
      </c>
      <c r="T291" s="1">
        <f>IF(Income_CF!T293="","",(1+'Cost and Benefit Parameters'!$C$17)*Income_CF!T293*(Cohort_WP!T291/Cohort_CF!T291))</f>
        <v>1772750.7465091026</v>
      </c>
      <c r="U291" s="1">
        <f>IF(Income_CF!U293="","",(1+'Cost and Benefit Parameters'!$C$17)*Income_CF!U293*(Cohort_WP!U291/Cohort_CF!U291))</f>
        <v>1834902.2980980077</v>
      </c>
      <c r="V291" s="1">
        <f>IF(Income_CF!V293="","",(1+'Cost and Benefit Parameters'!$C$17)*Income_CF!V293*(Cohort_WP!V291/Cohort_CF!V291))</f>
        <v>1898093.6469720996</v>
      </c>
      <c r="W291" s="1">
        <f>IF(Income_CF!W293="","",(1+'Cost and Benefit Parameters'!$C$17)*Income_CF!W293*(Cohort_WP!W291/Cohort_CF!W291))</f>
        <v>1962283.4900144388</v>
      </c>
      <c r="X291" s="1">
        <f>IF(Income_CF!X293="","",(1+'Cost and Benefit Parameters'!$C$17)*Income_CF!X293*(Cohort_WP!X291/Cohort_CF!X291))</f>
        <v>2027427.2875769613</v>
      </c>
      <c r="Y291" s="1">
        <f>IF(Income_CF!Y293="","",(1+'Cost and Benefit Parameters'!$C$17)*Income_CF!Y293*(Cohort_WP!Y291/Cohort_CF!Y291))</f>
        <v>2093477.2626929139</v>
      </c>
      <c r="Z291" s="1">
        <f>IF(Income_CF!Z293="","",(1+'Cost and Benefit Parameters'!$C$17)*Income_CF!Z293*(Cohort_WP!Z291/Cohort_CF!Z291))</f>
        <v>2160382.4101312063</v>
      </c>
      <c r="AA291" s="1">
        <f>IF(Income_CF!AA293="","",(1+'Cost and Benefit Parameters'!$C$17)*Income_CF!AA293*(Cohort_WP!AA291/Cohort_CF!AA291))</f>
        <v>2228088.5155861923</v>
      </c>
      <c r="AB291" s="1">
        <f>IF(Income_CF!AB293="","",(1+'Cost and Benefit Parameters'!$C$17)*Income_CF!AB293*(Cohort_WP!AB291/Cohort_CF!AB291))</f>
        <v>2296538.1852628742</v>
      </c>
      <c r="AC291" s="1">
        <f>IF(Income_CF!AC293="","",(1+'Cost and Benefit Parameters'!$C$17)*Income_CF!AC293*(Cohort_WP!AC291/Cohort_CF!AC291))</f>
        <v>2365670.8860814036</v>
      </c>
      <c r="AD291" s="1">
        <f>IF(Income_CF!AD293="","",(1+'Cost and Benefit Parameters'!$C$17)*Income_CF!AD293*(Cohort_WP!AD291/Cohort_CF!AD291))</f>
        <v>2435422.9966868861</v>
      </c>
      <c r="AE291" s="1">
        <f>IF(Income_CF!AE293="","",(1+'Cost and Benefit Parameters'!$C$17)*Income_CF!AE293*(Cohort_WP!AE291/Cohort_CF!AE291))</f>
        <v>2505727.8694097712</v>
      </c>
      <c r="AF291" s="1">
        <f>IF(Income_CF!AF293="","",(1+'Cost and Benefit Parameters'!$C$17)*Income_CF!AF293*(Cohort_WP!AF291/Cohort_CF!AF291))</f>
        <v>2576515.9032803751</v>
      </c>
      <c r="AG291" s="1">
        <f>IF(Income_CF!AG293="","",(1+'Cost and Benefit Parameters'!$C$17)*Income_CF!AG293*(Cohort_WP!AG291/Cohort_CF!AG291))</f>
        <v>2647714.6281566215</v>
      </c>
      <c r="AH291" s="1">
        <f>IF(Income_CF!AH293="","",(1+'Cost and Benefit Parameters'!$C$17)*Income_CF!AH293*(Cohort_WP!AH291/Cohort_CF!AH291))</f>
        <v>2719248.7999788704</v>
      </c>
      <c r="AI291" s="1">
        <f>IF(Income_CF!AI293="","",(1+'Cost and Benefit Parameters'!$C$17)*Income_CF!AI293*(Cohort_WP!AI291/Cohort_CF!AI291))</f>
        <v>2791040.5071184346</v>
      </c>
      <c r="AJ291" s="1">
        <f>IF(Income_CF!AJ293="","",(1+'Cost and Benefit Parameters'!$C$17)*Income_CF!AJ293*(Cohort_WP!AJ291/Cohort_CF!AJ291))</f>
        <v>2863009.2877385509</v>
      </c>
      <c r="AK291" s="1">
        <f>IF(Income_CF!AK293="","",(1+'Cost and Benefit Parameters'!$C$17)*Income_CF!AK293*(Cohort_WP!AK291/Cohort_CF!AK291))</f>
        <v>2935072.2580371164</v>
      </c>
      <c r="AL291" s="1">
        <f>IF(Income_CF!AL293="","",(1+'Cost and Benefit Parameters'!$C$17)*Income_CF!AL293*(Cohort_WP!AL291/Cohort_CF!AL291))</f>
        <v>3007144.2511911625</v>
      </c>
      <c r="AM291" s="1">
        <f>IF(Income_CF!AM293="","",(1+'Cost and Benefit Parameters'!$C$17)*Income_CF!AM293*(Cohort_WP!AM291/Cohort_CF!AM291))</f>
        <v>3079137.9667726066</v>
      </c>
      <c r="AN291" s="1">
        <f>IF(Income_CF!AN293="","",(1+'Cost and Benefit Parameters'!$C$17)*Income_CF!AN293*(Cohort_WP!AN291/Cohort_CF!AN291))</f>
        <v>3150964.1303543048</v>
      </c>
      <c r="AO291" s="1">
        <f>IF(Income_CF!AO293="","",(1+'Cost and Benefit Parameters'!$C$17)*Income_CF!AO293*(Cohort_WP!AO291/Cohort_CF!AO291))</f>
        <v>3222531.6629756289</v>
      </c>
      <c r="AP291" s="1">
        <f>IF(Income_CF!AP293="","",(1+'Cost and Benefit Parameters'!$C$17)*Income_CF!AP293*(Cohort_WP!AP291/Cohort_CF!AP291))</f>
        <v>3293747.8600863004</v>
      </c>
      <c r="AQ291" s="1">
        <f>IF(Income_CF!AQ293="","",(1+'Cost and Benefit Parameters'!$C$17)*Income_CF!AQ293*(Cohort_WP!AQ291/Cohort_CF!AQ291))</f>
        <v>3364518.5795385065</v>
      </c>
      <c r="AR291" s="1">
        <f>IF(Income_CF!AR293="","",(1+'Cost and Benefit Parameters'!$C$17)*Income_CF!AR293*(Cohort_WP!AR291/Cohort_CF!AR291))</f>
        <v>3434748.4381485162</v>
      </c>
      <c r="AS291" s="1">
        <f>IF(Income_CF!AS293="","",(1+'Cost and Benefit Parameters'!$C$17)*Income_CF!AS293*(Cohort_WP!AS291/Cohort_CF!AS291))</f>
        <v>3504341.0163024534</v>
      </c>
      <c r="AT291" s="1">
        <f>IF(Income_CF!AT293="","",(1+'Cost and Benefit Parameters'!$C$17)*Income_CF!AT293*(Cohort_WP!AT291/Cohort_CF!AT291))</f>
        <v>3573199.0700347535</v>
      </c>
      <c r="AU291" s="1">
        <f>IF(Income_CF!AU293="","",(1+'Cost and Benefit Parameters'!$C$17)*Income_CF!AU293*(Cohort_WP!AU291/Cohort_CF!AU291))</f>
        <v>3641224.7499645753</v>
      </c>
      <c r="AV291" s="1">
        <f>IF(Income_CF!AV293="","",(1+'Cost and Benefit Parameters'!$C$17)*Income_CF!AV293*(Cohort_WP!AV291/Cohort_CF!AV291))</f>
        <v>3708319.8264332418</v>
      </c>
      <c r="AW291" s="1">
        <f>IF(Income_CF!AW293="","",(1+'Cost and Benefit Parameters'!$C$17)*Income_CF!AW293*(Cohort_WP!AW291/Cohort_CF!AW291))</f>
        <v>3774385.920146774</v>
      </c>
      <c r="AX291" s="1">
        <f>IF(Income_CF!AX293="","",(1+'Cost and Benefit Parameters'!$C$17)*Income_CF!AX293*(Cohort_WP!AX291/Cohort_CF!AX291))</f>
        <v>3839324.7375906375</v>
      </c>
      <c r="AY291" s="1">
        <f>IF(Income_CF!AY293="","",(1+'Cost and Benefit Parameters'!$C$17)*Income_CF!AY293*(Cohort_WP!AY291/Cohort_CF!AY291))</f>
        <v>3903038.310449753</v>
      </c>
      <c r="AZ291" s="1">
        <f>IF(Income_CF!AZ293="","",(1+'Cost and Benefit Parameters'!$C$17)*Income_CF!AZ293*(Cohort_WP!AZ291/Cohort_CF!AZ291))</f>
        <v>3965429.2382363281</v>
      </c>
      <c r="BA291" s="1">
        <f>IF(Income_CF!BA293="","",(1+'Cost and Benefit Parameters'!$C$17)*Income_CF!BA293*(Cohort_WP!BA291/Cohort_CF!BA291))</f>
        <v>4026400.9333000234</v>
      </c>
      <c r="BB291" s="1">
        <f>IF(Income_CF!BB293="","",(1+'Cost and Benefit Parameters'!$C$17)*Income_CF!BB293*(Cohort_WP!BB291/Cohort_CF!BB291))</f>
        <v>4085857.8673715829</v>
      </c>
      <c r="BC291" s="1" t="str">
        <f>IF(Income_CF!BC293="","",(1+'Cost and Benefit Parameters'!$C$17)*Income_CF!BC293*(Cohort_WP!BC291/Cohort_CF!BC291))</f>
        <v/>
      </c>
      <c r="BD291" s="1" t="str">
        <f>IF(Income_CF!BD293="","",(1+'Cost and Benefit Parameters'!$C$17)*Income_CF!BD293*(Cohort_WP!BD291/Cohort_CF!BD291))</f>
        <v/>
      </c>
      <c r="BE291" s="1" t="str">
        <f>IF(Income_CF!BE293="","",(1+'Cost and Benefit Parameters'!$C$17)*Income_CF!BE293*(Cohort_WP!BE291/Cohort_CF!BE291))</f>
        <v/>
      </c>
      <c r="BF291" s="1" t="str">
        <f>IF(Income_CF!BF293="","",(1+'Cost and Benefit Parameters'!$C$17)*Income_CF!BF293*(Cohort_WP!BF291/Cohort_CF!BF291))</f>
        <v/>
      </c>
      <c r="BG291" s="1" t="str">
        <f>IF(Income_CF!BG293="","",(1+'Cost and Benefit Parameters'!$C$17)*Income_CF!BG293*(Cohort_WP!BG291/Cohort_CF!BG291))</f>
        <v/>
      </c>
      <c r="BH291" s="1" t="str">
        <f>IF(Income_CF!BH293="","",(1+'Cost and Benefit Parameters'!$C$17)*Income_CF!BH293*(Cohort_WP!BH291/Cohort_CF!BH291))</f>
        <v/>
      </c>
      <c r="BI291" s="1" t="str">
        <f>IF(Income_CF!BI293="","",(1+'Cost and Benefit Parameters'!$C$17)*Income_CF!BI293*(Cohort_WP!BI291/Cohort_CF!BI291))</f>
        <v/>
      </c>
      <c r="BJ291" s="1" t="str">
        <f>IF(Income_CF!BJ293="","",(1+'Cost and Benefit Parameters'!$C$17)*Income_CF!BJ293*(Cohort_WP!BJ291/Cohort_CF!BJ291))</f>
        <v/>
      </c>
      <c r="BK291" s="1" t="str">
        <f>IF(Income_CF!BK293="","",(1+'Cost and Benefit Parameters'!$C$17)*Income_CF!BK293*(Cohort_WP!BK291/Cohort_CF!BK291))</f>
        <v/>
      </c>
      <c r="BL291" s="1" t="str">
        <f>IF(Income_CF!BL293="","",(1+'Cost and Benefit Parameters'!$C$17)*Income_CF!BL293*(Cohort_WP!BL291/Cohort_CF!BL291))</f>
        <v/>
      </c>
      <c r="BM291" s="1" t="str">
        <f>IF(Income_CF!BM293="","",(1+'Cost and Benefit Parameters'!$C$17)*Income_CF!BM293*(Cohort_WP!BM291/Cohort_CF!BM291))</f>
        <v/>
      </c>
      <c r="BN291" s="1" t="str">
        <f>IF(Income_CF!BN293="","",(1+'Cost and Benefit Parameters'!$C$17)*Income_CF!BN293*(Cohort_WP!BN291/Cohort_CF!BN291))</f>
        <v/>
      </c>
    </row>
    <row r="292" spans="1:72" x14ac:dyDescent="0.55000000000000004">
      <c r="A292" s="639"/>
      <c r="B292" t="s">
        <v>475</v>
      </c>
      <c r="H292" s="1" t="str">
        <f>IF(Income_CF!H294="","",(1+'Cost and Benefit Parameters'!$C$17)*Income_CF!H294*(Cohort_WP!H292/Cohort_CF!H292))</f>
        <v/>
      </c>
      <c r="I292" s="1" t="str">
        <f>IF(Income_CF!I294="","",(1+'Cost and Benefit Parameters'!$C$17)*Income_CF!I294*(Cohort_WP!I292/Cohort_CF!I292))</f>
        <v/>
      </c>
      <c r="J292" s="1" t="str">
        <f>IF(Income_CF!J294="","",(1+'Cost and Benefit Parameters'!$C$17)*Income_CF!J294*(Cohort_WP!J292/Cohort_CF!J292))</f>
        <v/>
      </c>
      <c r="K292" s="1" t="str">
        <f>IF(Income_CF!K294="","",(1+'Cost and Benefit Parameters'!$C$17)*Income_CF!K294*(Cohort_WP!K292/Cohort_CF!K292))</f>
        <v/>
      </c>
      <c r="L292" s="1" t="str">
        <f>IF(Income_CF!L294="","",(1+'Cost and Benefit Parameters'!$C$17)*Income_CF!L294*(Cohort_WP!L292/Cohort_CF!L292))</f>
        <v/>
      </c>
      <c r="M292" s="1" t="str">
        <f>IF(Income_CF!M294="","",(1+'Cost and Benefit Parameters'!$C$17)*Income_CF!M294*(Cohort_WP!M292/Cohort_CF!M292))</f>
        <v/>
      </c>
      <c r="N292" s="1" t="str">
        <f>IF(Income_CF!N294="","",(1+'Cost and Benefit Parameters'!$C$17)*Income_CF!N294*(Cohort_WP!N292/Cohort_CF!N292))</f>
        <v/>
      </c>
      <c r="O292" s="1" t="str">
        <f>IF(Income_CF!O294="","",(1+'Cost and Benefit Parameters'!$C$17)*Income_CF!O294*(Cohort_WP!O292/Cohort_CF!O292))</f>
        <v/>
      </c>
      <c r="P292" s="1">
        <f>IF(Income_CF!P294="","",(1+'Cost and Benefit Parameters'!$C$17)*Income_CF!P294*(Cohort_WP!P292/Cohort_CF!P292))</f>
        <v>1510283.2640775964</v>
      </c>
      <c r="Q292" s="1">
        <f>IF(Income_CF!Q294="","",(1+'Cost and Benefit Parameters'!$C$17)*Income_CF!Q294*(Cohort_WP!Q292/Cohort_CF!Q292))</f>
        <v>1568870.6472895481</v>
      </c>
      <c r="R292" s="1">
        <f>IF(Income_CF!R294="","",(1+'Cost and Benefit Parameters'!$C$17)*Income_CF!R294*(Cohort_WP!R292/Cohort_CF!R292))</f>
        <v>1628753.2255213403</v>
      </c>
      <c r="S292" s="1">
        <f>IF(Income_CF!S294="","",(1+'Cost and Benefit Parameters'!$C$17)*Income_CF!S294*(Cohort_WP!S292/Cohort_CF!S292))</f>
        <v>1689907.2268322362</v>
      </c>
      <c r="T292" s="1">
        <f>IF(Income_CF!T294="","",(1+'Cost and Benefit Parameters'!$C$17)*Income_CF!T294*(Cohort_WP!T292/Cohort_CF!T292))</f>
        <v>1763027.3811689592</v>
      </c>
      <c r="U292" s="1">
        <f>IF(Income_CF!U294="","",(1+'Cost and Benefit Parameters'!$C$17)*Income_CF!U294*(Cohort_WP!U292/Cohort_CF!U292))</f>
        <v>1825933.2689043756</v>
      </c>
      <c r="V292" s="1">
        <f>IF(Income_CF!V294="","",(1+'Cost and Benefit Parameters'!$C$17)*Income_CF!V294*(Cohort_WP!V292/Cohort_CF!V292))</f>
        <v>1889949.3670409478</v>
      </c>
      <c r="W292" s="1">
        <f>IF(Income_CF!W294="","",(1+'Cost and Benefit Parameters'!$C$17)*Income_CF!W294*(Cohort_WP!W292/Cohort_CF!W292))</f>
        <v>1955036.4563812625</v>
      </c>
      <c r="X292" s="1">
        <f>IF(Income_CF!X294="","",(1+'Cost and Benefit Parameters'!$C$17)*Income_CF!X294*(Cohort_WP!X292/Cohort_CF!X292))</f>
        <v>2021151.9947148722</v>
      </c>
      <c r="Y292" s="1">
        <f>IF(Income_CF!Y294="","",(1+'Cost and Benefit Parameters'!$C$17)*Income_CF!Y294*(Cohort_WP!Y292/Cohort_CF!Y292))</f>
        <v>2088250.1062042702</v>
      </c>
      <c r="Z292" s="1">
        <f>IF(Income_CF!Z294="","",(1+'Cost and Benefit Parameters'!$C$17)*Income_CF!Z294*(Cohort_WP!Z292/Cohort_CF!Z292))</f>
        <v>2156281.5805737013</v>
      </c>
      <c r="AA292" s="1">
        <f>IF(Income_CF!AA294="","",(1+'Cost and Benefit Parameters'!$C$17)*Income_CF!AA294*(Cohort_WP!AA292/Cohort_CF!AA292))</f>
        <v>2225193.8824351425</v>
      </c>
      <c r="AB292" s="1">
        <f>IF(Income_CF!AB294="","",(1+'Cost and Benefit Parameters'!$C$17)*Income_CF!AB294*(Cohort_WP!AB292/Cohort_CF!AB292))</f>
        <v>2294931.1710537788</v>
      </c>
      <c r="AC292" s="1">
        <f>IF(Income_CF!AC294="","",(1+'Cost and Benefit Parameters'!$C$17)*Income_CF!AC294*(Cohort_WP!AC292/Cohort_CF!AC292))</f>
        <v>2365434.3308207607</v>
      </c>
      <c r="AD292" s="1">
        <f>IF(Income_CF!AD294="","",(1+'Cost and Benefit Parameters'!$C$17)*Income_CF!AD294*(Cohort_WP!AD292/Cohort_CF!AD292))</f>
        <v>2436641.0126638454</v>
      </c>
      <c r="AE292" s="1">
        <f>IF(Income_CF!AE294="","",(1+'Cost and Benefit Parameters'!$C$17)*Income_CF!AE294*(Cohort_WP!AE292/Cohort_CF!AE292))</f>
        <v>2508485.6865874929</v>
      </c>
      <c r="AF292" s="1">
        <f>IF(Income_CF!AF294="","",(1+'Cost and Benefit Parameters'!$C$17)*Income_CF!AF294*(Cohort_WP!AF292/Cohort_CF!AF292))</f>
        <v>2580899.7054920644</v>
      </c>
      <c r="AG292" s="1">
        <f>IF(Income_CF!AG294="","",(1+'Cost and Benefit Parameters'!$C$17)*Income_CF!AG294*(Cohort_WP!AG292/Cohort_CF!AG292))</f>
        <v>2653811.380378786</v>
      </c>
      <c r="AH292" s="1">
        <f>IF(Income_CF!AH294="","",(1+'Cost and Benefit Parameters'!$C$17)*Income_CF!AH294*(Cohort_WP!AH292/Cohort_CF!AH292))</f>
        <v>2727146.06700132</v>
      </c>
      <c r="AI292" s="1">
        <f>IF(Income_CF!AI294="","",(1+'Cost and Benefit Parameters'!$C$17)*Income_CF!AI294*(Cohort_WP!AI292/Cohort_CF!AI292))</f>
        <v>2800826.2639782359</v>
      </c>
      <c r="AJ292" s="1">
        <f>IF(Income_CF!AJ294="","",(1+'Cost and Benefit Parameters'!$C$17)*Income_CF!AJ294*(Cohort_WP!AJ292/Cohort_CF!AJ292))</f>
        <v>2874771.7223319872</v>
      </c>
      <c r="AK292" s="1">
        <f>IF(Income_CF!AK294="","",(1+'Cost and Benefit Parameters'!$C$17)*Income_CF!AK294*(Cohort_WP!AK292/Cohort_CF!AK292))</f>
        <v>2948899.5663707084</v>
      </c>
      <c r="AL292" s="1">
        <f>IF(Income_CF!AL294="","",(1+'Cost and Benefit Parameters'!$C$17)*Income_CF!AL294*(Cohort_WP!AL292/Cohort_CF!AL292))</f>
        <v>3023124.4257782293</v>
      </c>
      <c r="AM292" s="1">
        <f>IF(Income_CF!AM294="","",(1+'Cost and Benefit Parameters'!$C$17)*Income_CF!AM294*(Cohort_WP!AM292/Cohort_CF!AM292))</f>
        <v>3097358.5787268975</v>
      </c>
      <c r="AN292" s="1">
        <f>IF(Income_CF!AN294="","",(1+'Cost and Benefit Parameters'!$C$17)*Income_CF!AN294*(Cohort_WP!AN292/Cohort_CF!AN292))</f>
        <v>3171512.1057757838</v>
      </c>
      <c r="AO292" s="1">
        <f>IF(Income_CF!AO294="","",(1+'Cost and Benefit Parameters'!$C$17)*Income_CF!AO294*(Cohort_WP!AO292/Cohort_CF!AO292))</f>
        <v>3245493.0542649338</v>
      </c>
      <c r="AP292" s="1">
        <f>IF(Income_CF!AP294="","",(1+'Cost and Benefit Parameters'!$C$17)*Income_CF!AP294*(Cohort_WP!AP292/Cohort_CF!AP292))</f>
        <v>3319207.6128648981</v>
      </c>
      <c r="AQ292" s="1">
        <f>IF(Income_CF!AQ294="","",(1+'Cost and Benefit Parameters'!$C$17)*Income_CF!AQ294*(Cohort_WP!AQ292/Cohort_CF!AQ292))</f>
        <v>3392560.2958888886</v>
      </c>
      <c r="AR292" s="1">
        <f>IF(Income_CF!AR294="","",(1+'Cost and Benefit Parameters'!$C$17)*Income_CF!AR294*(Cohort_WP!AR292/Cohort_CF!AR292))</f>
        <v>3465454.1369246612</v>
      </c>
      <c r="AS292" s="1">
        <f>IF(Income_CF!AS294="","",(1+'Cost and Benefit Parameters'!$C$17)*Income_CF!AS294*(Cohort_WP!AS292/Cohort_CF!AS292))</f>
        <v>3537790.891292972</v>
      </c>
      <c r="AT292" s="1">
        <f>IF(Income_CF!AT294="","",(1+'Cost and Benefit Parameters'!$C$17)*Income_CF!AT294*(Cohort_WP!AT292/Cohort_CF!AT292))</f>
        <v>3609471.2467915262</v>
      </c>
      <c r="AU292" s="1">
        <f>IF(Income_CF!AU294="","",(1+'Cost and Benefit Parameters'!$C$17)*Income_CF!AU294*(Cohort_WP!AU292/Cohort_CF!AU292))</f>
        <v>3680395.042135796</v>
      </c>
      <c r="AV292" s="1">
        <f>IF(Income_CF!AV294="","",(1+'Cost and Benefit Parameters'!$C$17)*Income_CF!AV294*(Cohort_WP!AV292/Cohort_CF!AV292))</f>
        <v>3750461.4924635128</v>
      </c>
      <c r="AW292" s="1">
        <f>IF(Income_CF!AW294="","",(1+'Cost and Benefit Parameters'!$C$17)*Income_CF!AW294*(Cohort_WP!AW292/Cohort_CF!AW292))</f>
        <v>3819569.4212262388</v>
      </c>
      <c r="AX292" s="1">
        <f>IF(Income_CF!AX294="","",(1+'Cost and Benefit Parameters'!$C$17)*Income_CF!AX294*(Cohort_WP!AX292/Cohort_CF!AX292))</f>
        <v>3887617.4977511773</v>
      </c>
      <c r="AY292" s="1">
        <f>IF(Income_CF!AY294="","",(1+'Cost and Benefit Parameters'!$C$17)*Income_CF!AY294*(Cohort_WP!AY292/Cohort_CF!AY292))</f>
        <v>3954504.4797183559</v>
      </c>
      <c r="AZ292" s="1">
        <f>IF(Income_CF!AZ294="","",(1+'Cost and Benefit Parameters'!$C$17)*Income_CF!AZ294*(Cohort_WP!AZ292/Cohort_CF!AZ292))</f>
        <v>4020129.4597632457</v>
      </c>
      <c r="BA292" s="1">
        <f>IF(Income_CF!BA294="","",(1+'Cost and Benefit Parameters'!$C$17)*Income_CF!BA294*(Cohort_WP!BA292/Cohort_CF!BA292))</f>
        <v>4084392.1153834178</v>
      </c>
      <c r="BB292" s="1">
        <f>IF(Income_CF!BB294="","",(1+'Cost and Benefit Parameters'!$C$17)*Income_CF!BB294*(Cohort_WP!BB292/Cohort_CF!BB292))</f>
        <v>4147192.9612990241</v>
      </c>
      <c r="BC292" s="1">
        <f>IF(Income_CF!BC294="","",(1+'Cost and Benefit Parameters'!$C$17)*Income_CF!BC294*(Cohort_WP!BC292/Cohort_CF!BC292))</f>
        <v>4208433.6033927295</v>
      </c>
      <c r="BD292" s="1" t="str">
        <f>IF(Income_CF!BD294="","",(1+'Cost and Benefit Parameters'!$C$17)*Income_CF!BD294*(Cohort_WP!BD292/Cohort_CF!BD292))</f>
        <v/>
      </c>
      <c r="BE292" s="1" t="str">
        <f>IF(Income_CF!BE294="","",(1+'Cost and Benefit Parameters'!$C$17)*Income_CF!BE294*(Cohort_WP!BE292/Cohort_CF!BE292))</f>
        <v/>
      </c>
      <c r="BF292" s="1" t="str">
        <f>IF(Income_CF!BF294="","",(1+'Cost and Benefit Parameters'!$C$17)*Income_CF!BF294*(Cohort_WP!BF292/Cohort_CF!BF292))</f>
        <v/>
      </c>
      <c r="BG292" s="1" t="str">
        <f>IF(Income_CF!BG294="","",(1+'Cost and Benefit Parameters'!$C$17)*Income_CF!BG294*(Cohort_WP!BG292/Cohort_CF!BG292))</f>
        <v/>
      </c>
      <c r="BH292" s="1" t="str">
        <f>IF(Income_CF!BH294="","",(1+'Cost and Benefit Parameters'!$C$17)*Income_CF!BH294*(Cohort_WP!BH292/Cohort_CF!BH292))</f>
        <v/>
      </c>
      <c r="BI292" s="1" t="str">
        <f>IF(Income_CF!BI294="","",(1+'Cost and Benefit Parameters'!$C$17)*Income_CF!BI294*(Cohort_WP!BI292/Cohort_CF!BI292))</f>
        <v/>
      </c>
      <c r="BJ292" s="1" t="str">
        <f>IF(Income_CF!BJ294="","",(1+'Cost and Benefit Parameters'!$C$17)*Income_CF!BJ294*(Cohort_WP!BJ292/Cohort_CF!BJ292))</f>
        <v/>
      </c>
      <c r="BK292" s="1" t="str">
        <f>IF(Income_CF!BK294="","",(1+'Cost and Benefit Parameters'!$C$17)*Income_CF!BK294*(Cohort_WP!BK292/Cohort_CF!BK292))</f>
        <v/>
      </c>
      <c r="BL292" s="1" t="str">
        <f>IF(Income_CF!BL294="","",(1+'Cost and Benefit Parameters'!$C$17)*Income_CF!BL294*(Cohort_WP!BL292/Cohort_CF!BL292))</f>
        <v/>
      </c>
      <c r="BM292" s="1" t="str">
        <f>IF(Income_CF!BM294="","",(1+'Cost and Benefit Parameters'!$C$17)*Income_CF!BM294*(Cohort_WP!BM292/Cohort_CF!BM292))</f>
        <v/>
      </c>
      <c r="BN292" s="1" t="str">
        <f>IF(Income_CF!BN294="","",(1+'Cost and Benefit Parameters'!$C$17)*Income_CF!BN294*(Cohort_WP!BN292/Cohort_CF!BN292))</f>
        <v/>
      </c>
    </row>
    <row r="293" spans="1:72" x14ac:dyDescent="0.55000000000000004">
      <c r="A293" s="639"/>
      <c r="B293" t="s">
        <v>476</v>
      </c>
      <c r="H293" s="1" t="str">
        <f>IF(Income_CF!H295="","",(1+'Cost and Benefit Parameters'!$C$17)*Income_CF!H295*(Cohort_WP!H293/Cohort_CF!H293))</f>
        <v/>
      </c>
      <c r="I293" s="1" t="str">
        <f>IF(Income_CF!I295="","",(1+'Cost and Benefit Parameters'!$C$17)*Income_CF!I295*(Cohort_WP!I293/Cohort_CF!I293))</f>
        <v/>
      </c>
      <c r="J293" s="1" t="str">
        <f>IF(Income_CF!J295="","",(1+'Cost and Benefit Parameters'!$C$17)*Income_CF!J295*(Cohort_WP!J293/Cohort_CF!J293))</f>
        <v/>
      </c>
      <c r="K293" s="1" t="str">
        <f>IF(Income_CF!K295="","",(1+'Cost and Benefit Parameters'!$C$17)*Income_CF!K295*(Cohort_WP!K293/Cohort_CF!K293))</f>
        <v/>
      </c>
      <c r="L293" s="1" t="str">
        <f>IF(Income_CF!L295="","",(1+'Cost and Benefit Parameters'!$C$17)*Income_CF!L295*(Cohort_WP!L293/Cohort_CF!L293))</f>
        <v/>
      </c>
      <c r="M293" s="1" t="str">
        <f>IF(Income_CF!M295="","",(1+'Cost and Benefit Parameters'!$C$17)*Income_CF!M295*(Cohort_WP!M293/Cohort_CF!M293))</f>
        <v/>
      </c>
      <c r="N293" s="1" t="str">
        <f>IF(Income_CF!N295="","",(1+'Cost and Benefit Parameters'!$C$17)*Income_CF!N295*(Cohort_WP!N293/Cohort_CF!N293))</f>
        <v/>
      </c>
      <c r="O293" s="1" t="str">
        <f>IF(Income_CF!O295="","",(1+'Cost and Benefit Parameters'!$C$17)*Income_CF!O295*(Cohort_WP!O293/Cohort_CF!O293))</f>
        <v/>
      </c>
      <c r="P293" s="1" t="str">
        <f>IF(Income_CF!P295="","",(1+'Cost and Benefit Parameters'!$C$17)*Income_CF!P295*(Cohort_WP!P293/Cohort_CF!P293))</f>
        <v/>
      </c>
      <c r="Q293" s="1">
        <f>IF(Income_CF!Q295="","",(1+'Cost and Benefit Parameters'!$C$17)*Income_CF!Q295*(Cohort_WP!Q293/Cohort_CF!Q293))</f>
        <v>1555591.7619999242</v>
      </c>
      <c r="R293" s="1">
        <f>IF(Income_CF!R295="","",(1+'Cost and Benefit Parameters'!$C$17)*Income_CF!R295*(Cohort_WP!R293/Cohort_CF!R293))</f>
        <v>1615936.7667082343</v>
      </c>
      <c r="S293" s="1">
        <f>IF(Income_CF!S295="","",(1+'Cost and Benefit Parameters'!$C$17)*Income_CF!S295*(Cohort_WP!S293/Cohort_CF!S293))</f>
        <v>1677615.82228698</v>
      </c>
      <c r="T293" s="1">
        <f>IF(Income_CF!T295="","",(1+'Cost and Benefit Parameters'!$C$17)*Income_CF!T295*(Cohort_WP!T293/Cohort_CF!T293))</f>
        <v>1740604.4436372034</v>
      </c>
      <c r="U293" s="1">
        <f>IF(Income_CF!U295="","",(1+'Cost and Benefit Parameters'!$C$17)*Income_CF!U295*(Cohort_WP!U293/Cohort_CF!U293))</f>
        <v>1815918.2026040279</v>
      </c>
      <c r="V293" s="1">
        <f>IF(Income_CF!V295="","",(1+'Cost and Benefit Parameters'!$C$17)*Income_CF!V295*(Cohort_WP!V293/Cohort_CF!V293))</f>
        <v>1880711.2669715066</v>
      </c>
      <c r="W293" s="1">
        <f>IF(Income_CF!W295="","",(1+'Cost and Benefit Parameters'!$C$17)*Income_CF!W295*(Cohort_WP!W293/Cohort_CF!W293))</f>
        <v>1946647.8480521759</v>
      </c>
      <c r="X293" s="1">
        <f>IF(Income_CF!X295="","",(1+'Cost and Benefit Parameters'!$C$17)*Income_CF!X295*(Cohort_WP!X293/Cohort_CF!X293))</f>
        <v>2013687.5500727005</v>
      </c>
      <c r="Y293" s="1">
        <f>IF(Income_CF!Y295="","",(1+'Cost and Benefit Parameters'!$C$17)*Income_CF!Y295*(Cohort_WP!Y293/Cohort_CF!Y293))</f>
        <v>2081786.5545563181</v>
      </c>
      <c r="Z293" s="1">
        <f>IF(Income_CF!Z295="","",(1+'Cost and Benefit Parameters'!$C$17)*Income_CF!Z295*(Cohort_WP!Z293/Cohort_CF!Z293))</f>
        <v>2150897.609390398</v>
      </c>
      <c r="AA293" s="1">
        <f>IF(Income_CF!AA295="","",(1+'Cost and Benefit Parameters'!$C$17)*Income_CF!AA295*(Cohort_WP!AA293/Cohort_CF!AA293))</f>
        <v>2220970.0279909121</v>
      </c>
      <c r="AB293" s="1">
        <f>IF(Income_CF!AB295="","",(1+'Cost and Benefit Parameters'!$C$17)*Income_CF!AB295*(Cohort_WP!AB293/Cohort_CF!AB293))</f>
        <v>2291949.6989081968</v>
      </c>
      <c r="AC293" s="1">
        <f>IF(Income_CF!AC295="","",(1+'Cost and Benefit Parameters'!$C$17)*Income_CF!AC295*(Cohort_WP!AC293/Cohort_CF!AC293))</f>
        <v>2363779.106185392</v>
      </c>
      <c r="AD293" s="1">
        <f>IF(Income_CF!AD295="","",(1+'Cost and Benefit Parameters'!$C$17)*Income_CF!AD295*(Cohort_WP!AD293/Cohort_CF!AD293))</f>
        <v>2436397.3607453834</v>
      </c>
      <c r="AE293" s="1">
        <f>IF(Income_CF!AE295="","",(1+'Cost and Benefit Parameters'!$C$17)*Income_CF!AE295*(Cohort_WP!AE293/Cohort_CF!AE293))</f>
        <v>2509740.2430437612</v>
      </c>
      <c r="AF293" s="1">
        <f>IF(Income_CF!AF295="","",(1+'Cost and Benefit Parameters'!$C$17)*Income_CF!AF295*(Cohort_WP!AF293/Cohort_CF!AF293))</f>
        <v>2583740.2571851178</v>
      </c>
      <c r="AG293" s="1">
        <f>IF(Income_CF!AG295="","",(1+'Cost and Benefit Parameters'!$C$17)*Income_CF!AG295*(Cohort_WP!AG293/Cohort_CF!AG293))</f>
        <v>2658326.696656826</v>
      </c>
      <c r="AH293" s="1">
        <f>IF(Income_CF!AH295="","",(1+'Cost and Benefit Parameters'!$C$17)*Income_CF!AH295*(Cohort_WP!AH293/Cohort_CF!AH293))</f>
        <v>2733425.7217901493</v>
      </c>
      <c r="AI293" s="1">
        <f>IF(Income_CF!AI295="","",(1+'Cost and Benefit Parameters'!$C$17)*Income_CF!AI295*(Cohort_WP!AI293/Cohort_CF!AI293))</f>
        <v>2808960.4490113598</v>
      </c>
      <c r="AJ293" s="1">
        <f>IF(Income_CF!AJ295="","",(1+'Cost and Benefit Parameters'!$C$17)*Income_CF!AJ295*(Cohort_WP!AJ293/Cohort_CF!AJ293))</f>
        <v>2884851.0518975831</v>
      </c>
      <c r="AK293" s="1">
        <f>IF(Income_CF!AK295="","",(1+'Cost and Benefit Parameters'!$C$17)*Income_CF!AK295*(Cohort_WP!AK293/Cohort_CF!AK293))</f>
        <v>2961014.8740019472</v>
      </c>
      <c r="AL293" s="1">
        <f>IF(Income_CF!AL295="","",(1+'Cost and Benefit Parameters'!$C$17)*Income_CF!AL295*(Cohort_WP!AL293/Cohort_CF!AL293))</f>
        <v>3037366.5533618284</v>
      </c>
      <c r="AM293" s="1">
        <f>IF(Income_CF!AM295="","",(1+'Cost and Benefit Parameters'!$C$17)*Income_CF!AM295*(Cohort_WP!AM293/Cohort_CF!AM293))</f>
        <v>3113818.1585515761</v>
      </c>
      <c r="AN293" s="1">
        <f>IF(Income_CF!AN295="","",(1+'Cost and Benefit Parameters'!$C$17)*Income_CF!AN295*(Cohort_WP!AN293/Cohort_CF!AN293))</f>
        <v>3190279.3360887044</v>
      </c>
      <c r="AO293" s="1">
        <f>IF(Income_CF!AO295="","",(1+'Cost and Benefit Parameters'!$C$17)*Income_CF!AO295*(Cohort_WP!AO293/Cohort_CF!AO293))</f>
        <v>3266657.4689490581</v>
      </c>
      <c r="AP293" s="1">
        <f>IF(Income_CF!AP295="","",(1+'Cost and Benefit Parameters'!$C$17)*Income_CF!AP295*(Cohort_WP!AP293/Cohort_CF!AP293))</f>
        <v>3342857.845892882</v>
      </c>
      <c r="AQ293" s="1">
        <f>IF(Income_CF!AQ295="","",(1+'Cost and Benefit Parameters'!$C$17)*Income_CF!AQ295*(Cohort_WP!AQ293/Cohort_CF!AQ293))</f>
        <v>3418783.8412508434</v>
      </c>
      <c r="AR293" s="1">
        <f>IF(Income_CF!AR295="","",(1+'Cost and Benefit Parameters'!$C$17)*Income_CF!AR295*(Cohort_WP!AR293/Cohort_CF!AR293))</f>
        <v>3494337.1047655554</v>
      </c>
      <c r="AS293" s="1">
        <f>IF(Income_CF!AS295="","",(1+'Cost and Benefit Parameters'!$C$17)*Income_CF!AS295*(Cohort_WP!AS293/Cohort_CF!AS293))</f>
        <v>3569417.7610324016</v>
      </c>
      <c r="AT293" s="1">
        <f>IF(Income_CF!AT295="","",(1+'Cost and Benefit Parameters'!$C$17)*Income_CF!AT295*(Cohort_WP!AT293/Cohort_CF!AT293))</f>
        <v>3643924.6180317602</v>
      </c>
      <c r="AU293" s="1">
        <f>IF(Income_CF!AU295="","",(1+'Cost and Benefit Parameters'!$C$17)*Income_CF!AU295*(Cohort_WP!AU293/Cohort_CF!AU293))</f>
        <v>3717755.3841952719</v>
      </c>
      <c r="AV293" s="1">
        <f>IF(Income_CF!AV295="","",(1+'Cost and Benefit Parameters'!$C$17)*Income_CF!AV295*(Cohort_WP!AV293/Cohort_CF!AV293))</f>
        <v>3790806.893399871</v>
      </c>
      <c r="AW293" s="1">
        <f>IF(Income_CF!AW295="","",(1+'Cost and Benefit Parameters'!$C$17)*Income_CF!AW295*(Cohort_WP!AW293/Cohort_CF!AW293))</f>
        <v>3862975.3372374177</v>
      </c>
      <c r="AX293" s="1">
        <f>IF(Income_CF!AX295="","",(1+'Cost and Benefit Parameters'!$C$17)*Income_CF!AX295*(Cohort_WP!AX293/Cohort_CF!AX293))</f>
        <v>3934156.5038630259</v>
      </c>
      <c r="AY293" s="1">
        <f>IF(Income_CF!AY295="","",(1+'Cost and Benefit Parameters'!$C$17)*Income_CF!AY295*(Cohort_WP!AY293/Cohort_CF!AY293))</f>
        <v>4004246.0226837131</v>
      </c>
      <c r="AZ293" s="1">
        <f>IF(Income_CF!AZ295="","",(1+'Cost and Benefit Parameters'!$C$17)*Income_CF!AZ295*(Cohort_WP!AZ293/Cohort_CF!AZ293))</f>
        <v>4073139.6141099073</v>
      </c>
      <c r="BA293" s="1">
        <f>IF(Income_CF!BA295="","",(1+'Cost and Benefit Parameters'!$C$17)*Income_CF!BA295*(Cohort_WP!BA293/Cohort_CF!BA293))</f>
        <v>4140733.3435561438</v>
      </c>
      <c r="BB293" s="1">
        <f>IF(Income_CF!BB295="","",(1+'Cost and Benefit Parameters'!$C$17)*Income_CF!BB295*(Cohort_WP!BB293/Cohort_CF!BB293))</f>
        <v>4206923.8788449196</v>
      </c>
      <c r="BC293" s="1">
        <f>IF(Income_CF!BC295="","",(1+'Cost and Benefit Parameters'!$C$17)*Income_CF!BC295*(Cohort_WP!BC293/Cohort_CF!BC293))</f>
        <v>4271608.7501379941</v>
      </c>
      <c r="BD293" s="1">
        <f>IF(Income_CF!BD295="","",(1+'Cost and Benefit Parameters'!$C$17)*Income_CF!BD295*(Cohort_WP!BD293/Cohort_CF!BD293))</f>
        <v>4334686.6114945114</v>
      </c>
      <c r="BE293" s="1" t="str">
        <f>IF(Income_CF!BE295="","",(1+'Cost and Benefit Parameters'!$C$17)*Income_CF!BE295*(Cohort_WP!BE293/Cohort_CF!BE293))</f>
        <v/>
      </c>
      <c r="BF293" s="1" t="str">
        <f>IF(Income_CF!BF295="","",(1+'Cost and Benefit Parameters'!$C$17)*Income_CF!BF295*(Cohort_WP!BF293/Cohort_CF!BF293))</f>
        <v/>
      </c>
      <c r="BG293" s="1" t="str">
        <f>IF(Income_CF!BG295="","",(1+'Cost and Benefit Parameters'!$C$17)*Income_CF!BG295*(Cohort_WP!BG293/Cohort_CF!BG293))</f>
        <v/>
      </c>
      <c r="BH293" s="1" t="str">
        <f>IF(Income_CF!BH295="","",(1+'Cost and Benefit Parameters'!$C$17)*Income_CF!BH295*(Cohort_WP!BH293/Cohort_CF!BH293))</f>
        <v/>
      </c>
      <c r="BI293" s="1" t="str">
        <f>IF(Income_CF!BI295="","",(1+'Cost and Benefit Parameters'!$C$17)*Income_CF!BI295*(Cohort_WP!BI293/Cohort_CF!BI293))</f>
        <v/>
      </c>
      <c r="BJ293" s="1" t="str">
        <f>IF(Income_CF!BJ295="","",(1+'Cost and Benefit Parameters'!$C$17)*Income_CF!BJ295*(Cohort_WP!BJ293/Cohort_CF!BJ293))</f>
        <v/>
      </c>
      <c r="BK293" s="1" t="str">
        <f>IF(Income_CF!BK295="","",(1+'Cost and Benefit Parameters'!$C$17)*Income_CF!BK295*(Cohort_WP!BK293/Cohort_CF!BK293))</f>
        <v/>
      </c>
      <c r="BL293" s="1" t="str">
        <f>IF(Income_CF!BL295="","",(1+'Cost and Benefit Parameters'!$C$17)*Income_CF!BL295*(Cohort_WP!BL293/Cohort_CF!BL293))</f>
        <v/>
      </c>
      <c r="BM293" s="1" t="str">
        <f>IF(Income_CF!BM295="","",(1+'Cost and Benefit Parameters'!$C$17)*Income_CF!BM295*(Cohort_WP!BM293/Cohort_CF!BM293))</f>
        <v/>
      </c>
      <c r="BN293" s="1" t="str">
        <f>IF(Income_CF!BN295="","",(1+'Cost and Benefit Parameters'!$C$17)*Income_CF!BN295*(Cohort_WP!BN293/Cohort_CF!BN293))</f>
        <v/>
      </c>
    </row>
    <row r="294" spans="1:72" x14ac:dyDescent="0.55000000000000004">
      <c r="A294" s="639"/>
      <c r="B294" t="s">
        <v>477</v>
      </c>
      <c r="H294" s="1" t="str">
        <f>IF(Income_CF!H296="","",(1+'Cost and Benefit Parameters'!$C$17)*Income_CF!H296*(Cohort_WP!H294/Cohort_CF!H294))</f>
        <v/>
      </c>
      <c r="I294" s="1" t="str">
        <f>IF(Income_CF!I296="","",(1+'Cost and Benefit Parameters'!$C$17)*Income_CF!I296*(Cohort_WP!I294/Cohort_CF!I294))</f>
        <v/>
      </c>
      <c r="J294" s="1" t="str">
        <f>IF(Income_CF!J296="","",(1+'Cost and Benefit Parameters'!$C$17)*Income_CF!J296*(Cohort_WP!J294/Cohort_CF!J294))</f>
        <v/>
      </c>
      <c r="K294" s="1" t="str">
        <f>IF(Income_CF!K296="","",(1+'Cost and Benefit Parameters'!$C$17)*Income_CF!K296*(Cohort_WP!K294/Cohort_CF!K294))</f>
        <v/>
      </c>
      <c r="L294" s="1" t="str">
        <f>IF(Income_CF!L296="","",(1+'Cost and Benefit Parameters'!$C$17)*Income_CF!L296*(Cohort_WP!L294/Cohort_CF!L294))</f>
        <v/>
      </c>
      <c r="M294" s="1" t="str">
        <f>IF(Income_CF!M296="","",(1+'Cost and Benefit Parameters'!$C$17)*Income_CF!M296*(Cohort_WP!M294/Cohort_CF!M294))</f>
        <v/>
      </c>
      <c r="N294" s="1" t="str">
        <f>IF(Income_CF!N296="","",(1+'Cost and Benefit Parameters'!$C$17)*Income_CF!N296*(Cohort_WP!N294/Cohort_CF!N294))</f>
        <v/>
      </c>
      <c r="O294" s="1" t="str">
        <f>IF(Income_CF!O296="","",(1+'Cost and Benefit Parameters'!$C$17)*Income_CF!O296*(Cohort_WP!O294/Cohort_CF!O294))</f>
        <v/>
      </c>
      <c r="P294" s="1" t="str">
        <f>IF(Income_CF!P296="","",(1+'Cost and Benefit Parameters'!$C$17)*Income_CF!P296*(Cohort_WP!P294/Cohort_CF!P294))</f>
        <v/>
      </c>
      <c r="Q294" s="1" t="str">
        <f>IF(Income_CF!Q296="","",(1+'Cost and Benefit Parameters'!$C$17)*Income_CF!Q296*(Cohort_WP!Q294/Cohort_CF!Q294))</f>
        <v/>
      </c>
      <c r="R294" s="1">
        <f>IF(Income_CF!R296="","",(1+'Cost and Benefit Parameters'!$C$17)*Income_CF!R296*(Cohort_WP!R294/Cohort_CF!R294))</f>
        <v>1602259.514859922</v>
      </c>
      <c r="S294" s="1">
        <f>IF(Income_CF!S296="","",(1+'Cost and Benefit Parameters'!$C$17)*Income_CF!S296*(Cohort_WP!S294/Cohort_CF!S294))</f>
        <v>1664414.869709481</v>
      </c>
      <c r="T294" s="1">
        <f>IF(Income_CF!T296="","",(1+'Cost and Benefit Parameters'!$C$17)*Income_CF!T296*(Cohort_WP!T294/Cohort_CF!T294))</f>
        <v>1727944.2969555899</v>
      </c>
      <c r="U294" s="1">
        <f>IF(Income_CF!U296="","",(1+'Cost and Benefit Parameters'!$C$17)*Income_CF!U296*(Cohort_WP!U294/Cohort_CF!U294))</f>
        <v>1792822.5769463198</v>
      </c>
      <c r="V294" s="1">
        <f>IF(Income_CF!V296="","",(1+'Cost and Benefit Parameters'!$C$17)*Income_CF!V296*(Cohort_WP!V294/Cohort_CF!V294))</f>
        <v>1870395.7486821488</v>
      </c>
      <c r="W294" s="1">
        <f>IF(Income_CF!W296="","",(1+'Cost and Benefit Parameters'!$C$17)*Income_CF!W296*(Cohort_WP!W294/Cohort_CF!W294))</f>
        <v>1937132.6049806515</v>
      </c>
      <c r="X294" s="1">
        <f>IF(Income_CF!X296="","",(1+'Cost and Benefit Parameters'!$C$17)*Income_CF!X296*(Cohort_WP!X294/Cohort_CF!X294))</f>
        <v>2005047.2834937412</v>
      </c>
      <c r="Y294" s="1">
        <f>IF(Income_CF!Y296="","",(1+'Cost and Benefit Parameters'!$C$17)*Income_CF!Y296*(Cohort_WP!Y294/Cohort_CF!Y294))</f>
        <v>2074098.1765748814</v>
      </c>
      <c r="Z294" s="1">
        <f>IF(Income_CF!Z296="","",(1+'Cost and Benefit Parameters'!$C$17)*Income_CF!Z296*(Cohort_WP!Z294/Cohort_CF!Z294))</f>
        <v>2144240.1511930078</v>
      </c>
      <c r="AA294" s="1">
        <f>IF(Income_CF!AA296="","",(1+'Cost and Benefit Parameters'!$C$17)*Income_CF!AA296*(Cohort_WP!AA294/Cohort_CF!AA294))</f>
        <v>2215424.5376721099</v>
      </c>
      <c r="AB294" s="1">
        <f>IF(Income_CF!AB296="","",(1+'Cost and Benefit Parameters'!$C$17)*Income_CF!AB296*(Cohort_WP!AB294/Cohort_CF!AB294))</f>
        <v>2287599.1288306396</v>
      </c>
      <c r="AC294" s="1">
        <f>IF(Income_CF!AC296="","",(1+'Cost and Benefit Parameters'!$C$17)*Income_CF!AC296*(Cohort_WP!AC294/Cohort_CF!AC294))</f>
        <v>2360708.1898754425</v>
      </c>
      <c r="AD294" s="1">
        <f>IF(Income_CF!AD296="","",(1+'Cost and Benefit Parameters'!$C$17)*Income_CF!AD296*(Cohort_WP!AD294/Cohort_CF!AD294))</f>
        <v>2434692.4793709535</v>
      </c>
      <c r="AE294" s="1">
        <f>IF(Income_CF!AE296="","",(1+'Cost and Benefit Parameters'!$C$17)*Income_CF!AE296*(Cohort_WP!AE294/Cohort_CF!AE294))</f>
        <v>2509489.2815677449</v>
      </c>
      <c r="AF294" s="1">
        <f>IF(Income_CF!AF296="","",(1+'Cost and Benefit Parameters'!$C$17)*Income_CF!AF296*(Cohort_WP!AF294/Cohort_CF!AF294))</f>
        <v>2585032.4503350747</v>
      </c>
      <c r="AG294" s="1">
        <f>IF(Income_CF!AG296="","",(1+'Cost and Benefit Parameters'!$C$17)*Income_CF!AG296*(Cohort_WP!AG294/Cohort_CF!AG294))</f>
        <v>2661252.464900671</v>
      </c>
      <c r="AH294" s="1">
        <f>IF(Income_CF!AH296="","",(1+'Cost and Benefit Parameters'!$C$17)*Income_CF!AH296*(Cohort_WP!AH294/Cohort_CF!AH294))</f>
        <v>2738076.4975565309</v>
      </c>
      <c r="AI294" s="1">
        <f>IF(Income_CF!AI296="","",(1+'Cost and Benefit Parameters'!$C$17)*Income_CF!AI296*(Cohort_WP!AI294/Cohort_CF!AI294))</f>
        <v>2815428.4934438542</v>
      </c>
      <c r="AJ294" s="1">
        <f>IF(Income_CF!AJ296="","",(1+'Cost and Benefit Parameters'!$C$17)*Income_CF!AJ296*(Cohort_WP!AJ294/Cohort_CF!AJ294))</f>
        <v>2893229.2624817002</v>
      </c>
      <c r="AK294" s="1">
        <f>IF(Income_CF!AK296="","",(1+'Cost and Benefit Parameters'!$C$17)*Income_CF!AK296*(Cohort_WP!AK294/Cohort_CF!AK294))</f>
        <v>2971396.5834545111</v>
      </c>
      <c r="AL294" s="1">
        <f>IF(Income_CF!AL296="","",(1+'Cost and Benefit Parameters'!$C$17)*Income_CF!AL296*(Cohort_WP!AL294/Cohort_CF!AL294))</f>
        <v>3049845.3202220052</v>
      </c>
      <c r="AM294" s="1">
        <f>IF(Income_CF!AM296="","",(1+'Cost and Benefit Parameters'!$C$17)*Income_CF!AM296*(Cohort_WP!AM294/Cohort_CF!AM294))</f>
        <v>3128487.549962684</v>
      </c>
      <c r="AN294" s="1">
        <f>IF(Income_CF!AN296="","",(1+'Cost and Benefit Parameters'!$C$17)*Income_CF!AN296*(Cohort_WP!AN294/Cohort_CF!AN294))</f>
        <v>3207232.7033081232</v>
      </c>
      <c r="AO294" s="1">
        <f>IF(Income_CF!AO296="","",(1+'Cost and Benefit Parameters'!$C$17)*Income_CF!AO296*(Cohort_WP!AO294/Cohort_CF!AO294))</f>
        <v>3285987.7161713662</v>
      </c>
      <c r="AP294" s="1">
        <f>IF(Income_CF!AP296="","",(1+'Cost and Benefit Parameters'!$C$17)*Income_CF!AP296*(Cohort_WP!AP294/Cohort_CF!AP294))</f>
        <v>3364657.1930175298</v>
      </c>
      <c r="AQ294" s="1">
        <f>IF(Income_CF!AQ296="","",(1+'Cost and Benefit Parameters'!$C$17)*Income_CF!AQ296*(Cohort_WP!AQ294/Cohort_CF!AQ294))</f>
        <v>3443143.5812696679</v>
      </c>
      <c r="AR294" s="1">
        <f>IF(Income_CF!AR296="","",(1+'Cost and Benefit Parameters'!$C$17)*Income_CF!AR296*(Cohort_WP!AR294/Cohort_CF!AR294))</f>
        <v>3521347.3564883694</v>
      </c>
      <c r="AS294" s="1">
        <f>IF(Income_CF!AS296="","",(1+'Cost and Benefit Parameters'!$C$17)*Income_CF!AS296*(Cohort_WP!AS294/Cohort_CF!AS294))</f>
        <v>3599167.2179085226</v>
      </c>
      <c r="AT294" s="1">
        <f>IF(Income_CF!AT296="","",(1+'Cost and Benefit Parameters'!$C$17)*Income_CF!AT296*(Cohort_WP!AT294/Cohort_CF!AT294))</f>
        <v>3676500.2938633733</v>
      </c>
      <c r="AU294" s="1">
        <f>IF(Income_CF!AU296="","",(1+'Cost and Benefit Parameters'!$C$17)*Income_CF!AU296*(Cohort_WP!AU294/Cohort_CF!AU294))</f>
        <v>3753242.3565727137</v>
      </c>
      <c r="AV294" s="1">
        <f>IF(Income_CF!AV296="","",(1+'Cost and Benefit Parameters'!$C$17)*Income_CF!AV296*(Cohort_WP!AV294/Cohort_CF!AV294))</f>
        <v>3829288.0457211304</v>
      </c>
      <c r="AW294" s="1">
        <f>IF(Income_CF!AW296="","",(1+'Cost and Benefit Parameters'!$C$17)*Income_CF!AW296*(Cohort_WP!AW294/Cohort_CF!AW294))</f>
        <v>3904531.1002018666</v>
      </c>
      <c r="AX294" s="1">
        <f>IF(Income_CF!AX296="","",(1+'Cost and Benefit Parameters'!$C$17)*Income_CF!AX296*(Cohort_WP!AX294/Cohort_CF!AX294))</f>
        <v>3978864.5973545401</v>
      </c>
      <c r="AY294" s="1">
        <f>IF(Income_CF!AY296="","",(1+'Cost and Benefit Parameters'!$C$17)*Income_CF!AY296*(Cohort_WP!AY294/Cohort_CF!AY294))</f>
        <v>4052181.1989789167</v>
      </c>
      <c r="AZ294" s="1">
        <f>IF(Income_CF!AZ296="","",(1+'Cost and Benefit Parameters'!$C$17)*Income_CF!AZ296*(Cohort_WP!AZ294/Cohort_CF!AZ294))</f>
        <v>4124373.4033642234</v>
      </c>
      <c r="BA294" s="1">
        <f>IF(Income_CF!BA296="","",(1+'Cost and Benefit Parameters'!$C$17)*Income_CF!BA296*(Cohort_WP!BA294/Cohort_CF!BA294))</f>
        <v>4195333.8025332047</v>
      </c>
      <c r="BB294" s="1">
        <f>IF(Income_CF!BB296="","",(1+'Cost and Benefit Parameters'!$C$17)*Income_CF!BB296*(Cohort_WP!BB294/Cohort_CF!BB294))</f>
        <v>4264955.3438628279</v>
      </c>
      <c r="BC294" s="1">
        <f>IF(Income_CF!BC296="","",(1+'Cost and Benefit Parameters'!$C$17)*Income_CF!BC296*(Cohort_WP!BC294/Cohort_CF!BC294))</f>
        <v>4333131.5952102663</v>
      </c>
      <c r="BD294" s="1">
        <f>IF(Income_CF!BD296="","",(1+'Cost and Benefit Parameters'!$C$17)*Income_CF!BD296*(Cohort_WP!BD294/Cohort_CF!BD294))</f>
        <v>4399757.012642134</v>
      </c>
      <c r="BE294" s="1">
        <f>IF(Income_CF!BE296="","",(1+'Cost and Benefit Parameters'!$C$17)*Income_CF!BE296*(Cohort_WP!BE294/Cohort_CF!BE294))</f>
        <v>4464727.2098393477</v>
      </c>
      <c r="BF294" s="1" t="str">
        <f>IF(Income_CF!BF296="","",(1+'Cost and Benefit Parameters'!$C$17)*Income_CF!BF296*(Cohort_WP!BF294/Cohort_CF!BF294))</f>
        <v/>
      </c>
      <c r="BG294" s="1" t="str">
        <f>IF(Income_CF!BG296="","",(1+'Cost and Benefit Parameters'!$C$17)*Income_CF!BG296*(Cohort_WP!BG294/Cohort_CF!BG294))</f>
        <v/>
      </c>
      <c r="BH294" s="1" t="str">
        <f>IF(Income_CF!BH296="","",(1+'Cost and Benefit Parameters'!$C$17)*Income_CF!BH296*(Cohort_WP!BH294/Cohort_CF!BH294))</f>
        <v/>
      </c>
      <c r="BI294" s="1" t="str">
        <f>IF(Income_CF!BI296="","",(1+'Cost and Benefit Parameters'!$C$17)*Income_CF!BI296*(Cohort_WP!BI294/Cohort_CF!BI294))</f>
        <v/>
      </c>
      <c r="BJ294" s="1" t="str">
        <f>IF(Income_CF!BJ296="","",(1+'Cost and Benefit Parameters'!$C$17)*Income_CF!BJ296*(Cohort_WP!BJ294/Cohort_CF!BJ294))</f>
        <v/>
      </c>
      <c r="BK294" s="1" t="str">
        <f>IF(Income_CF!BK296="","",(1+'Cost and Benefit Parameters'!$C$17)*Income_CF!BK296*(Cohort_WP!BK294/Cohort_CF!BK294))</f>
        <v/>
      </c>
      <c r="BL294" s="1" t="str">
        <f>IF(Income_CF!BL296="","",(1+'Cost and Benefit Parameters'!$C$17)*Income_CF!BL296*(Cohort_WP!BL294/Cohort_CF!BL294))</f>
        <v/>
      </c>
      <c r="BM294" s="1" t="str">
        <f>IF(Income_CF!BM296="","",(1+'Cost and Benefit Parameters'!$C$17)*Income_CF!BM296*(Cohort_WP!BM294/Cohort_CF!BM294))</f>
        <v/>
      </c>
      <c r="BN294" s="1" t="str">
        <f>IF(Income_CF!BN296="","",(1+'Cost and Benefit Parameters'!$C$17)*Income_CF!BN296*(Cohort_WP!BN294/Cohort_CF!BN294))</f>
        <v/>
      </c>
    </row>
    <row r="295" spans="1:72" x14ac:dyDescent="0.55000000000000004">
      <c r="A295" s="639"/>
      <c r="B295" t="s">
        <v>478</v>
      </c>
      <c r="H295" s="1" t="str">
        <f>IF(Income_CF!H297="","",(1+'Cost and Benefit Parameters'!$C$17)*Income_CF!H297*(Cohort_WP!H295/Cohort_CF!H295))</f>
        <v/>
      </c>
      <c r="I295" s="1" t="str">
        <f>IF(Income_CF!I297="","",(1+'Cost and Benefit Parameters'!$C$17)*Income_CF!I297*(Cohort_WP!I295/Cohort_CF!I295))</f>
        <v/>
      </c>
      <c r="J295" s="1" t="str">
        <f>IF(Income_CF!J297="","",(1+'Cost and Benefit Parameters'!$C$17)*Income_CF!J297*(Cohort_WP!J295/Cohort_CF!J295))</f>
        <v/>
      </c>
      <c r="K295" s="1" t="str">
        <f>IF(Income_CF!K297="","",(1+'Cost and Benefit Parameters'!$C$17)*Income_CF!K297*(Cohort_WP!K295/Cohort_CF!K295))</f>
        <v/>
      </c>
      <c r="L295" s="1" t="str">
        <f>IF(Income_CF!L297="","",(1+'Cost and Benefit Parameters'!$C$17)*Income_CF!L297*(Cohort_WP!L295/Cohort_CF!L295))</f>
        <v/>
      </c>
      <c r="M295" s="1" t="str">
        <f>IF(Income_CF!M297="","",(1+'Cost and Benefit Parameters'!$C$17)*Income_CF!M297*(Cohort_WP!M295/Cohort_CF!M295))</f>
        <v/>
      </c>
      <c r="N295" s="1" t="str">
        <f>IF(Income_CF!N297="","",(1+'Cost and Benefit Parameters'!$C$17)*Income_CF!N297*(Cohort_WP!N295/Cohort_CF!N295))</f>
        <v/>
      </c>
      <c r="O295" s="1" t="str">
        <f>IF(Income_CF!O297="","",(1+'Cost and Benefit Parameters'!$C$17)*Income_CF!O297*(Cohort_WP!O295/Cohort_CF!O295))</f>
        <v/>
      </c>
      <c r="P295" s="1" t="str">
        <f>IF(Income_CF!P297="","",(1+'Cost and Benefit Parameters'!$C$17)*Income_CF!P297*(Cohort_WP!P295/Cohort_CF!P295))</f>
        <v/>
      </c>
      <c r="Q295" s="1" t="str">
        <f>IF(Income_CF!Q297="","",(1+'Cost and Benefit Parameters'!$C$17)*Income_CF!Q297*(Cohort_WP!Q295/Cohort_CF!Q295))</f>
        <v/>
      </c>
      <c r="R295" s="1" t="str">
        <f>IF(Income_CF!R297="","",(1+'Cost and Benefit Parameters'!$C$17)*Income_CF!R297*(Cohort_WP!R295/Cohort_CF!R295))</f>
        <v/>
      </c>
      <c r="S295" s="1">
        <f>IF(Income_CF!S297="","",(1+'Cost and Benefit Parameters'!$C$17)*Income_CF!S297*(Cohort_WP!S295/Cohort_CF!S295))</f>
        <v>1650327.3003057193</v>
      </c>
      <c r="T295" s="1">
        <f>IF(Income_CF!T297="","",(1+'Cost and Benefit Parameters'!$C$17)*Income_CF!T297*(Cohort_WP!T295/Cohort_CF!T295))</f>
        <v>1714347.3158007658</v>
      </c>
      <c r="U295" s="1">
        <f>IF(Income_CF!U297="","",(1+'Cost and Benefit Parameters'!$C$17)*Income_CF!U297*(Cohort_WP!U295/Cohort_CF!U295))</f>
        <v>1779782.6258642576</v>
      </c>
      <c r="V295" s="1">
        <f>IF(Income_CF!V297="","",(1+'Cost and Benefit Parameters'!$C$17)*Income_CF!V297*(Cohort_WP!V295/Cohort_CF!V295))</f>
        <v>1846607.2542547092</v>
      </c>
      <c r="W295" s="1">
        <f>IF(Income_CF!W297="","",(1+'Cost and Benefit Parameters'!$C$17)*Income_CF!W297*(Cohort_WP!W295/Cohort_CF!W295))</f>
        <v>1926507.6211426132</v>
      </c>
      <c r="X295" s="1">
        <f>IF(Income_CF!X297="","",(1+'Cost and Benefit Parameters'!$C$17)*Income_CF!X297*(Cohort_WP!X295/Cohort_CF!X295))</f>
        <v>1995246.5831300712</v>
      </c>
      <c r="Y295" s="1">
        <f>IF(Income_CF!Y297="","",(1+'Cost and Benefit Parameters'!$C$17)*Income_CF!Y297*(Cohort_WP!Y295/Cohort_CF!Y295))</f>
        <v>2065198.7019985535</v>
      </c>
      <c r="Z295" s="1">
        <f>IF(Income_CF!Z297="","",(1+'Cost and Benefit Parameters'!$C$17)*Income_CF!Z297*(Cohort_WP!Z295/Cohort_CF!Z295))</f>
        <v>2136321.1218721275</v>
      </c>
      <c r="AA295" s="1">
        <f>IF(Income_CF!AA297="","",(1+'Cost and Benefit Parameters'!$C$17)*Income_CF!AA297*(Cohort_WP!AA295/Cohort_CF!AA295))</f>
        <v>2208567.3557287981</v>
      </c>
      <c r="AB295" s="1">
        <f>IF(Income_CF!AB297="","",(1+'Cost and Benefit Parameters'!$C$17)*Income_CF!AB297*(Cohort_WP!AB295/Cohort_CF!AB295))</f>
        <v>2281887.2738022734</v>
      </c>
      <c r="AC295" s="1">
        <f>IF(Income_CF!AC297="","",(1+'Cost and Benefit Parameters'!$C$17)*Income_CF!AC297*(Cohort_WP!AC295/Cohort_CF!AC295))</f>
        <v>2356227.1026955592</v>
      </c>
      <c r="AD295" s="1">
        <f>IF(Income_CF!AD297="","",(1+'Cost and Benefit Parameters'!$C$17)*Income_CF!AD297*(Cohort_WP!AD295/Cohort_CF!AD295))</f>
        <v>2431529.4355717059</v>
      </c>
      <c r="AE295" s="1">
        <f>IF(Income_CF!AE297="","",(1+'Cost and Benefit Parameters'!$C$17)*Income_CF!AE297*(Cohort_WP!AE295/Cohort_CF!AE295))</f>
        <v>2507733.2537520821</v>
      </c>
      <c r="AF295" s="1">
        <f>IF(Income_CF!AF297="","",(1+'Cost and Benefit Parameters'!$C$17)*Income_CF!AF297*(Cohort_WP!AF295/Cohort_CF!AF295))</f>
        <v>2584773.9600147773</v>
      </c>
      <c r="AG295" s="1">
        <f>IF(Income_CF!AG297="","",(1+'Cost and Benefit Parameters'!$C$17)*Income_CF!AG297*(Cohort_WP!AG295/Cohort_CF!AG295))</f>
        <v>2662583.4238451263</v>
      </c>
      <c r="AH295" s="1">
        <f>IF(Income_CF!AH297="","",(1+'Cost and Benefit Parameters'!$C$17)*Income_CF!AH297*(Cohort_WP!AH295/Cohort_CF!AH295))</f>
        <v>2741090.0388476914</v>
      </c>
      <c r="AI295" s="1">
        <f>IF(Income_CF!AI297="","",(1+'Cost and Benefit Parameters'!$C$17)*Income_CF!AI297*(Cohort_WP!AI295/Cohort_CF!AI295))</f>
        <v>2820218.7924832269</v>
      </c>
      <c r="AJ295" s="1">
        <f>IF(Income_CF!AJ297="","",(1+'Cost and Benefit Parameters'!$C$17)*Income_CF!AJ297*(Cohort_WP!AJ295/Cohort_CF!AJ295))</f>
        <v>2899891.3482471695</v>
      </c>
      <c r="AK295" s="1">
        <f>IF(Income_CF!AK297="","",(1+'Cost and Benefit Parameters'!$C$17)*Income_CF!AK297*(Cohort_WP!AK295/Cohort_CF!AK295))</f>
        <v>2980026.1403561519</v>
      </c>
      <c r="AL295" s="1">
        <f>IF(Income_CF!AL297="","",(1+'Cost and Benefit Parameters'!$C$17)*Income_CF!AL297*(Cohort_WP!AL295/Cohort_CF!AL295))</f>
        <v>3060538.4809581456</v>
      </c>
      <c r="AM295" s="1">
        <f>IF(Income_CF!AM297="","",(1+'Cost and Benefit Parameters'!$C$17)*Income_CF!AM297*(Cohort_WP!AM295/Cohort_CF!AM295))</f>
        <v>3141340.6798286652</v>
      </c>
      <c r="AN295" s="1">
        <f>IF(Income_CF!AN297="","",(1+'Cost and Benefit Parameters'!$C$17)*Income_CF!AN297*(Cohort_WP!AN295/Cohort_CF!AN295))</f>
        <v>3222342.1764615634</v>
      </c>
      <c r="AO295" s="1">
        <f>IF(Income_CF!AO297="","",(1+'Cost and Benefit Parameters'!$C$17)*Income_CF!AO297*(Cohort_WP!AO295/Cohort_CF!AO295))</f>
        <v>3303449.6844073669</v>
      </c>
      <c r="AP295" s="1">
        <f>IF(Income_CF!AP297="","",(1+'Cost and Benefit Parameters'!$C$17)*Income_CF!AP297*(Cohort_WP!AP295/Cohort_CF!AP295))</f>
        <v>3384567.3476565066</v>
      </c>
      <c r="AQ295" s="1">
        <f>IF(Income_CF!AQ297="","",(1+'Cost and Benefit Parameters'!$C$17)*Income_CF!AQ297*(Cohort_WP!AQ295/Cohort_CF!AQ295))</f>
        <v>3465596.9088080549</v>
      </c>
      <c r="AR295" s="1">
        <f>IF(Income_CF!AR297="","",(1+'Cost and Benefit Parameters'!$C$17)*Income_CF!AR297*(Cohort_WP!AR295/Cohort_CF!AR295))</f>
        <v>3546437.8887077575</v>
      </c>
      <c r="AS295" s="1">
        <f>IF(Income_CF!AS297="","",(1+'Cost and Benefit Parameters'!$C$17)*Income_CF!AS297*(Cohort_WP!AS295/Cohort_CF!AS295))</f>
        <v>3626987.7771830205</v>
      </c>
      <c r="AT295" s="1">
        <f>IF(Income_CF!AT297="","",(1+'Cost and Benefit Parameters'!$C$17)*Income_CF!AT297*(Cohort_WP!AT295/Cohort_CF!AT295))</f>
        <v>3707142.2344457777</v>
      </c>
      <c r="AU295" s="1">
        <f>IF(Income_CF!AU297="","",(1+'Cost and Benefit Parameters'!$C$17)*Income_CF!AU297*(Cohort_WP!AU295/Cohort_CF!AU295))</f>
        <v>3786795.3026792747</v>
      </c>
      <c r="AV295" s="1">
        <f>IF(Income_CF!AV297="","",(1+'Cost and Benefit Parameters'!$C$17)*Income_CF!AV297*(Cohort_WP!AV295/Cohort_CF!AV295))</f>
        <v>3865839.6272698953</v>
      </c>
      <c r="AW295" s="1">
        <f>IF(Income_CF!AW297="","",(1+'Cost and Benefit Parameters'!$C$17)*Income_CF!AW297*(Cohort_WP!AW295/Cohort_CF!AW295))</f>
        <v>3944166.6870927638</v>
      </c>
      <c r="AX295" s="1">
        <f>IF(Income_CF!AX297="","",(1+'Cost and Benefit Parameters'!$C$17)*Income_CF!AX297*(Cohort_WP!AX295/Cohort_CF!AX295))</f>
        <v>4021667.0332079222</v>
      </c>
      <c r="AY295" s="1">
        <f>IF(Income_CF!AY297="","",(1+'Cost and Benefit Parameters'!$C$17)*Income_CF!AY297*(Cohort_WP!AY295/Cohort_CF!AY295))</f>
        <v>4098230.5352751766</v>
      </c>
      <c r="AZ295" s="1">
        <f>IF(Income_CF!AZ297="","",(1+'Cost and Benefit Parameters'!$C$17)*Income_CF!AZ297*(Cohort_WP!AZ295/Cohort_CF!AZ295))</f>
        <v>4173746.6349482834</v>
      </c>
      <c r="BA295" s="1">
        <f>IF(Income_CF!BA297="","",(1+'Cost and Benefit Parameters'!$C$17)*Income_CF!BA297*(Cohort_WP!BA295/Cohort_CF!BA295))</f>
        <v>4248104.6054651514</v>
      </c>
      <c r="BB295" s="1">
        <f>IF(Income_CF!BB297="","",(1+'Cost and Benefit Parameters'!$C$17)*Income_CF!BB297*(Cohort_WP!BB295/Cohort_CF!BB295))</f>
        <v>4321193.816609201</v>
      </c>
      <c r="BC295" s="1">
        <f>IF(Income_CF!BC297="","",(1+'Cost and Benefit Parameters'!$C$17)*Income_CF!BC297*(Cohort_WP!BC295/Cohort_CF!BC295))</f>
        <v>4392904.0041787121</v>
      </c>
      <c r="BD295" s="1">
        <f>IF(Income_CF!BD297="","",(1+'Cost and Benefit Parameters'!$C$17)*Income_CF!BD297*(Cohort_WP!BD295/Cohort_CF!BD295))</f>
        <v>4463125.5430665752</v>
      </c>
      <c r="BE295" s="1">
        <f>IF(Income_CF!BE297="","",(1+'Cost and Benefit Parameters'!$C$17)*Income_CF!BE297*(Cohort_WP!BE295/Cohort_CF!BE295))</f>
        <v>4531749.7230213983</v>
      </c>
      <c r="BF295" s="1">
        <f>IF(Income_CF!BF297="","",(1+'Cost and Benefit Parameters'!$C$17)*Income_CF!BF297*(Cohort_WP!BF295/Cohort_CF!BF295))</f>
        <v>4598669.0261345282</v>
      </c>
      <c r="BG295" s="1" t="str">
        <f>IF(Income_CF!BG297="","",(1+'Cost and Benefit Parameters'!$C$17)*Income_CF!BG297*(Cohort_WP!BG295/Cohort_CF!BG295))</f>
        <v/>
      </c>
      <c r="BH295" s="1" t="str">
        <f>IF(Income_CF!BH297="","",(1+'Cost and Benefit Parameters'!$C$17)*Income_CF!BH297*(Cohort_WP!BH295/Cohort_CF!BH295))</f>
        <v/>
      </c>
      <c r="BI295" s="1" t="str">
        <f>IF(Income_CF!BI297="","",(1+'Cost and Benefit Parameters'!$C$17)*Income_CF!BI297*(Cohort_WP!BI295/Cohort_CF!BI295))</f>
        <v/>
      </c>
      <c r="BJ295" s="1" t="str">
        <f>IF(Income_CF!BJ297="","",(1+'Cost and Benefit Parameters'!$C$17)*Income_CF!BJ297*(Cohort_WP!BJ295/Cohort_CF!BJ295))</f>
        <v/>
      </c>
      <c r="BK295" s="1" t="str">
        <f>IF(Income_CF!BK297="","",(1+'Cost and Benefit Parameters'!$C$17)*Income_CF!BK297*(Cohort_WP!BK295/Cohort_CF!BK295))</f>
        <v/>
      </c>
      <c r="BL295" s="1" t="str">
        <f>IF(Income_CF!BL297="","",(1+'Cost and Benefit Parameters'!$C$17)*Income_CF!BL297*(Cohort_WP!BL295/Cohort_CF!BL295))</f>
        <v/>
      </c>
      <c r="BM295" s="1" t="str">
        <f>IF(Income_CF!BM297="","",(1+'Cost and Benefit Parameters'!$C$17)*Income_CF!BM297*(Cohort_WP!BM295/Cohort_CF!BM295))</f>
        <v/>
      </c>
      <c r="BN295" s="1" t="str">
        <f>IF(Income_CF!BN297="","",(1+'Cost and Benefit Parameters'!$C$17)*Income_CF!BN297*(Cohort_WP!BN295/Cohort_CF!BN295))</f>
        <v/>
      </c>
    </row>
    <row r="296" spans="1:72" x14ac:dyDescent="0.55000000000000004">
      <c r="A296" s="639"/>
      <c r="B296" t="s">
        <v>479</v>
      </c>
      <c r="H296" s="1" t="str">
        <f>IF(Income_CF!H298="","",(1+'Cost and Benefit Parameters'!$C$17)*Income_CF!H298*(Cohort_WP!H296/Cohort_CF!H296))</f>
        <v/>
      </c>
      <c r="I296" s="1" t="str">
        <f>IF(Income_CF!I298="","",(1+'Cost and Benefit Parameters'!$C$17)*Income_CF!I298*(Cohort_WP!I296/Cohort_CF!I296))</f>
        <v/>
      </c>
      <c r="J296" s="1" t="str">
        <f>IF(Income_CF!J298="","",(1+'Cost and Benefit Parameters'!$C$17)*Income_CF!J298*(Cohort_WP!J296/Cohort_CF!J296))</f>
        <v/>
      </c>
      <c r="K296" s="1" t="str">
        <f>IF(Income_CF!K298="","",(1+'Cost and Benefit Parameters'!$C$17)*Income_CF!K298*(Cohort_WP!K296/Cohort_CF!K296))</f>
        <v/>
      </c>
      <c r="L296" s="1" t="str">
        <f>IF(Income_CF!L298="","",(1+'Cost and Benefit Parameters'!$C$17)*Income_CF!L298*(Cohort_WP!L296/Cohort_CF!L296))</f>
        <v/>
      </c>
      <c r="M296" s="1" t="str">
        <f>IF(Income_CF!M298="","",(1+'Cost and Benefit Parameters'!$C$17)*Income_CF!M298*(Cohort_WP!M296/Cohort_CF!M296))</f>
        <v/>
      </c>
      <c r="N296" s="1" t="str">
        <f>IF(Income_CF!N298="","",(1+'Cost and Benefit Parameters'!$C$17)*Income_CF!N298*(Cohort_WP!N296/Cohort_CF!N296))</f>
        <v/>
      </c>
      <c r="O296" s="1" t="str">
        <f>IF(Income_CF!O298="","",(1+'Cost and Benefit Parameters'!$C$17)*Income_CF!O298*(Cohort_WP!O296/Cohort_CF!O296))</f>
        <v/>
      </c>
      <c r="P296" s="1" t="str">
        <f>IF(Income_CF!P298="","",(1+'Cost and Benefit Parameters'!$C$17)*Income_CF!P298*(Cohort_WP!P296/Cohort_CF!P296))</f>
        <v/>
      </c>
      <c r="Q296" s="1" t="str">
        <f>IF(Income_CF!Q298="","",(1+'Cost and Benefit Parameters'!$C$17)*Income_CF!Q298*(Cohort_WP!Q296/Cohort_CF!Q296))</f>
        <v/>
      </c>
      <c r="R296" s="1" t="str">
        <f>IF(Income_CF!R298="","",(1+'Cost and Benefit Parameters'!$C$17)*Income_CF!R298*(Cohort_WP!R296/Cohort_CF!R296))</f>
        <v/>
      </c>
      <c r="S296" s="1" t="str">
        <f>IF(Income_CF!S298="","",(1+'Cost and Benefit Parameters'!$C$17)*Income_CF!S298*(Cohort_WP!S296/Cohort_CF!S296))</f>
        <v/>
      </c>
      <c r="T296" s="1">
        <f>IF(Income_CF!T298="","",(1+'Cost and Benefit Parameters'!$C$17)*Income_CF!T298*(Cohort_WP!T296/Cohort_CF!T296))</f>
        <v>1699837.1193148913</v>
      </c>
      <c r="U296" s="1">
        <f>IF(Income_CF!U298="","",(1+'Cost and Benefit Parameters'!$C$17)*Income_CF!U298*(Cohort_WP!U296/Cohort_CF!U296))</f>
        <v>1765777.7352747892</v>
      </c>
      <c r="V296" s="1">
        <f>IF(Income_CF!V298="","",(1+'Cost and Benefit Parameters'!$C$17)*Income_CF!V298*(Cohort_WP!V296/Cohort_CF!V296))</f>
        <v>1833176.1046401851</v>
      </c>
      <c r="W296" s="1">
        <f>IF(Income_CF!W298="","",(1+'Cost and Benefit Parameters'!$C$17)*Income_CF!W298*(Cohort_WP!W296/Cohort_CF!W296))</f>
        <v>1902005.4718823505</v>
      </c>
      <c r="X296" s="1">
        <f>IF(Income_CF!X298="","",(1+'Cost and Benefit Parameters'!$C$17)*Income_CF!X298*(Cohort_WP!X296/Cohort_CF!X296))</f>
        <v>1984302.8497768915</v>
      </c>
      <c r="Y296" s="1">
        <f>IF(Income_CF!Y298="","",(1+'Cost and Benefit Parameters'!$C$17)*Income_CF!Y298*(Cohort_WP!Y296/Cohort_CF!Y296))</f>
        <v>2055103.9806239735</v>
      </c>
      <c r="Z296" s="1">
        <f>IF(Income_CF!Z298="","",(1+'Cost and Benefit Parameters'!$C$17)*Income_CF!Z298*(Cohort_WP!Z296/Cohort_CF!Z296))</f>
        <v>2127154.6630585101</v>
      </c>
      <c r="AA296" s="1">
        <f>IF(Income_CF!AA298="","",(1+'Cost and Benefit Parameters'!$C$17)*Income_CF!AA298*(Cohort_WP!AA296/Cohort_CF!AA296))</f>
        <v>2200410.7555282912</v>
      </c>
      <c r="AB296" s="1">
        <f>IF(Income_CF!AB298="","",(1+'Cost and Benefit Parameters'!$C$17)*Income_CF!AB298*(Cohort_WP!AB296/Cohort_CF!AB296))</f>
        <v>2274824.3764006621</v>
      </c>
      <c r="AC296" s="1">
        <f>IF(Income_CF!AC298="","",(1+'Cost and Benefit Parameters'!$C$17)*Income_CF!AC298*(Cohort_WP!AC296/Cohort_CF!AC296))</f>
        <v>2350343.8920163419</v>
      </c>
      <c r="AD296" s="1">
        <f>IF(Income_CF!AD298="","",(1+'Cost and Benefit Parameters'!$C$17)*Income_CF!AD298*(Cohort_WP!AD296/Cohort_CF!AD296))</f>
        <v>2426913.9157764255</v>
      </c>
      <c r="AE296" s="1">
        <f>IF(Income_CF!AE298="","",(1+'Cost and Benefit Parameters'!$C$17)*Income_CF!AE298*(Cohort_WP!AE296/Cohort_CF!AE296))</f>
        <v>2504475.3186388565</v>
      </c>
      <c r="AF296" s="1">
        <f>IF(Income_CF!AF298="","",(1+'Cost and Benefit Parameters'!$C$17)*Income_CF!AF298*(Cohort_WP!AF296/Cohort_CF!AF296))</f>
        <v>2582965.2513646446</v>
      </c>
      <c r="AG296" s="1">
        <f>IF(Income_CF!AG298="","",(1+'Cost and Benefit Parameters'!$C$17)*Income_CF!AG298*(Cohort_WP!AG296/Cohort_CF!AG296))</f>
        <v>2662317.1788152205</v>
      </c>
      <c r="AH296" s="1">
        <f>IF(Income_CF!AH298="","",(1+'Cost and Benefit Parameters'!$C$17)*Income_CF!AH298*(Cohort_WP!AH296/Cohort_CF!AH296))</f>
        <v>2742460.9265604797</v>
      </c>
      <c r="AI296" s="1">
        <f>IF(Income_CF!AI298="","",(1+'Cost and Benefit Parameters'!$C$17)*Income_CF!AI298*(Cohort_WP!AI296/Cohort_CF!AI296))</f>
        <v>2823322.7400131221</v>
      </c>
      <c r="AJ296" s="1">
        <f>IF(Income_CF!AJ298="","",(1+'Cost and Benefit Parameters'!$C$17)*Income_CF!AJ298*(Cohort_WP!AJ296/Cohort_CF!AJ296))</f>
        <v>2904825.3562577236</v>
      </c>
      <c r="AK296" s="1">
        <f>IF(Income_CF!AK298="","",(1+'Cost and Benefit Parameters'!$C$17)*Income_CF!AK298*(Cohort_WP!AK296/Cohort_CF!AK296))</f>
        <v>2986888.088694585</v>
      </c>
      <c r="AL296" s="1">
        <f>IF(Income_CF!AL298="","",(1+'Cost and Benefit Parameters'!$C$17)*Income_CF!AL298*(Cohort_WP!AL296/Cohort_CF!AL296))</f>
        <v>3069426.9245668361</v>
      </c>
      <c r="AM296" s="1">
        <f>IF(Income_CF!AM298="","",(1+'Cost and Benefit Parameters'!$C$17)*Income_CF!AM298*(Cohort_WP!AM296/Cohort_CF!AM296))</f>
        <v>3152354.6353868903</v>
      </c>
      <c r="AN296" s="1">
        <f>IF(Income_CF!AN298="","",(1+'Cost and Benefit Parameters'!$C$17)*Income_CF!AN298*(Cohort_WP!AN296/Cohort_CF!AN296))</f>
        <v>3235580.9002235252</v>
      </c>
      <c r="AO296" s="1">
        <f>IF(Income_CF!AO298="","",(1+'Cost and Benefit Parameters'!$C$17)*Income_CF!AO298*(Cohort_WP!AO296/Cohort_CF!AO296))</f>
        <v>3319012.4417554112</v>
      </c>
      <c r="AP296" s="1">
        <f>IF(Income_CF!AP298="","",(1+'Cost and Benefit Parameters'!$C$17)*Income_CF!AP298*(Cohort_WP!AP296/Cohort_CF!AP296))</f>
        <v>3402553.1749395882</v>
      </c>
      <c r="AQ296" s="1">
        <f>IF(Income_CF!AQ298="","",(1+'Cost and Benefit Parameters'!$C$17)*Income_CF!AQ298*(Cohort_WP!AQ296/Cohort_CF!AQ296))</f>
        <v>3486104.3680862011</v>
      </c>
      <c r="AR296" s="1">
        <f>IF(Income_CF!AR298="","",(1+'Cost and Benefit Parameters'!$C$17)*Income_CF!AR298*(Cohort_WP!AR296/Cohort_CF!AR296))</f>
        <v>3569564.8160722964</v>
      </c>
      <c r="AS296" s="1">
        <f>IF(Income_CF!AS298="","",(1+'Cost and Benefit Parameters'!$C$17)*Income_CF!AS298*(Cohort_WP!AS296/Cohort_CF!AS296))</f>
        <v>3652831.0253689913</v>
      </c>
      <c r="AT296" s="1">
        <f>IF(Income_CF!AT298="","",(1+'Cost and Benefit Parameters'!$C$17)*Income_CF!AT298*(Cohort_WP!AT296/Cohort_CF!AT296))</f>
        <v>3735797.4104985106</v>
      </c>
      <c r="AU296" s="1">
        <f>IF(Income_CF!AU298="","",(1+'Cost and Benefit Parameters'!$C$17)*Income_CF!AU298*(Cohort_WP!AU296/Cohort_CF!AU296))</f>
        <v>3818356.5014791512</v>
      </c>
      <c r="AV296" s="1">
        <f>IF(Income_CF!AV298="","",(1+'Cost and Benefit Parameters'!$C$17)*Income_CF!AV298*(Cohort_WP!AV296/Cohort_CF!AV296))</f>
        <v>3900399.1617596536</v>
      </c>
      <c r="AW296" s="1">
        <f>IF(Income_CF!AW298="","",(1+'Cost and Benefit Parameters'!$C$17)*Income_CF!AW298*(Cohort_WP!AW296/Cohort_CF!AW296))</f>
        <v>3981814.8160879924</v>
      </c>
      <c r="AX296" s="1">
        <f>IF(Income_CF!AX298="","",(1+'Cost and Benefit Parameters'!$C$17)*Income_CF!AX298*(Cohort_WP!AX296/Cohort_CF!AX296))</f>
        <v>4062491.6877055471</v>
      </c>
      <c r="AY296" s="1">
        <f>IF(Income_CF!AY298="","",(1+'Cost and Benefit Parameters'!$C$17)*Income_CF!AY298*(Cohort_WP!AY296/Cohort_CF!AY296))</f>
        <v>4142317.0442041596</v>
      </c>
      <c r="AZ296" s="1">
        <f>IF(Income_CF!AZ298="","",(1+'Cost and Benefit Parameters'!$C$17)*Income_CF!AZ298*(Cohort_WP!AZ296/Cohort_CF!AZ296))</f>
        <v>4221177.4513334315</v>
      </c>
      <c r="BA296" s="1">
        <f>IF(Income_CF!BA298="","",(1+'Cost and Benefit Parameters'!$C$17)*Income_CF!BA298*(Cohort_WP!BA296/Cohort_CF!BA296))</f>
        <v>4298959.0339967329</v>
      </c>
      <c r="BB296" s="1">
        <f>IF(Income_CF!BB298="","",(1+'Cost and Benefit Parameters'!$C$17)*Income_CF!BB298*(Cohort_WP!BB296/Cohort_CF!BB296))</f>
        <v>4375547.7436291054</v>
      </c>
      <c r="BC296" s="1">
        <f>IF(Income_CF!BC298="","",(1+'Cost and Benefit Parameters'!$C$17)*Income_CF!BC298*(Cohort_WP!BC296/Cohort_CF!BC296))</f>
        <v>4450829.6311074756</v>
      </c>
      <c r="BD296" s="1">
        <f>IF(Income_CF!BD298="","",(1+'Cost and Benefit Parameters'!$C$17)*Income_CF!BD298*(Cohort_WP!BD296/Cohort_CF!BD296))</f>
        <v>4524691.1243040729</v>
      </c>
      <c r="BE296" s="1">
        <f>IF(Income_CF!BE298="","",(1+'Cost and Benefit Parameters'!$C$17)*Income_CF!BE298*(Cohort_WP!BE296/Cohort_CF!BE296))</f>
        <v>4597019.3093585726</v>
      </c>
      <c r="BF296" s="1">
        <f>IF(Income_CF!BF298="","",(1+'Cost and Benefit Parameters'!$C$17)*Income_CF!BF298*(Cohort_WP!BF296/Cohort_CF!BF296))</f>
        <v>4667702.2147120405</v>
      </c>
      <c r="BG296" s="1">
        <f>IF(Income_CF!BG298="","",(1+'Cost and Benefit Parameters'!$C$17)*Income_CF!BG298*(Cohort_WP!BG296/Cohort_CF!BG296))</f>
        <v>4736629.0969185624</v>
      </c>
      <c r="BH296" s="1" t="str">
        <f>IF(Income_CF!BH298="","",(1+'Cost and Benefit Parameters'!$C$17)*Income_CF!BH298*(Cohort_WP!BH296/Cohort_CF!BH296))</f>
        <v/>
      </c>
      <c r="BI296" s="1" t="str">
        <f>IF(Income_CF!BI298="","",(1+'Cost and Benefit Parameters'!$C$17)*Income_CF!BI298*(Cohort_WP!BI296/Cohort_CF!BI296))</f>
        <v/>
      </c>
      <c r="BJ296" s="1" t="str">
        <f>IF(Income_CF!BJ298="","",(1+'Cost and Benefit Parameters'!$C$17)*Income_CF!BJ298*(Cohort_WP!BJ296/Cohort_CF!BJ296))</f>
        <v/>
      </c>
      <c r="BK296" s="1" t="str">
        <f>IF(Income_CF!BK298="","",(1+'Cost and Benefit Parameters'!$C$17)*Income_CF!BK298*(Cohort_WP!BK296/Cohort_CF!BK296))</f>
        <v/>
      </c>
      <c r="BL296" s="1" t="str">
        <f>IF(Income_CF!BL298="","",(1+'Cost and Benefit Parameters'!$C$17)*Income_CF!BL298*(Cohort_WP!BL296/Cohort_CF!BL296))</f>
        <v/>
      </c>
      <c r="BM296" s="1" t="str">
        <f>IF(Income_CF!BM298="","",(1+'Cost and Benefit Parameters'!$C$17)*Income_CF!BM298*(Cohort_WP!BM296/Cohort_CF!BM296))</f>
        <v/>
      </c>
      <c r="BN296" s="1" t="str">
        <f>IF(Income_CF!BN298="","",(1+'Cost and Benefit Parameters'!$C$17)*Income_CF!BN298*(Cohort_WP!BN296/Cohort_CF!BN296))</f>
        <v/>
      </c>
    </row>
    <row r="297" spans="1:72" x14ac:dyDescent="0.55000000000000004">
      <c r="A297" s="639"/>
      <c r="B297" t="s">
        <v>480</v>
      </c>
      <c r="H297" s="1" t="str">
        <f>IF(Income_CF!H299="","",(1+'Cost and Benefit Parameters'!$C$17)*Income_CF!H299*(Cohort_WP!H297/Cohort_CF!H297))</f>
        <v/>
      </c>
      <c r="I297" s="1" t="str">
        <f>IF(Income_CF!I299="","",(1+'Cost and Benefit Parameters'!$C$17)*Income_CF!I299*(Cohort_WP!I297/Cohort_CF!I297))</f>
        <v/>
      </c>
      <c r="J297" s="1" t="str">
        <f>IF(Income_CF!J299="","",(1+'Cost and Benefit Parameters'!$C$17)*Income_CF!J299*(Cohort_WP!J297/Cohort_CF!J297))</f>
        <v/>
      </c>
      <c r="K297" s="1" t="str">
        <f>IF(Income_CF!K299="","",(1+'Cost and Benefit Parameters'!$C$17)*Income_CF!K299*(Cohort_WP!K297/Cohort_CF!K297))</f>
        <v/>
      </c>
      <c r="L297" s="1" t="str">
        <f>IF(Income_CF!L299="","",(1+'Cost and Benefit Parameters'!$C$17)*Income_CF!L299*(Cohort_WP!L297/Cohort_CF!L297))</f>
        <v/>
      </c>
      <c r="M297" s="1" t="str">
        <f>IF(Income_CF!M299="","",(1+'Cost and Benefit Parameters'!$C$17)*Income_CF!M299*(Cohort_WP!M297/Cohort_CF!M297))</f>
        <v/>
      </c>
      <c r="N297" s="1" t="str">
        <f>IF(Income_CF!N299="","",(1+'Cost and Benefit Parameters'!$C$17)*Income_CF!N299*(Cohort_WP!N297/Cohort_CF!N297))</f>
        <v/>
      </c>
      <c r="O297" s="1" t="str">
        <f>IF(Income_CF!O299="","",(1+'Cost and Benefit Parameters'!$C$17)*Income_CF!O299*(Cohort_WP!O297/Cohort_CF!O297))</f>
        <v/>
      </c>
      <c r="P297" s="1" t="str">
        <f>IF(Income_CF!P299="","",(1+'Cost and Benefit Parameters'!$C$17)*Income_CF!P299*(Cohort_WP!P297/Cohort_CF!P297))</f>
        <v/>
      </c>
      <c r="Q297" s="1" t="str">
        <f>IF(Income_CF!Q299="","",(1+'Cost and Benefit Parameters'!$C$17)*Income_CF!Q299*(Cohort_WP!Q297/Cohort_CF!Q297))</f>
        <v/>
      </c>
      <c r="R297" s="1" t="str">
        <f>IF(Income_CF!R299="","",(1+'Cost and Benefit Parameters'!$C$17)*Income_CF!R299*(Cohort_WP!R297/Cohort_CF!R297))</f>
        <v/>
      </c>
      <c r="S297" s="1" t="str">
        <f>IF(Income_CF!S299="","",(1+'Cost and Benefit Parameters'!$C$17)*Income_CF!S299*(Cohort_WP!S297/Cohort_CF!S297))</f>
        <v/>
      </c>
      <c r="T297" s="1" t="str">
        <f>IF(Income_CF!T299="","",(1+'Cost and Benefit Parameters'!$C$17)*Income_CF!T299*(Cohort_WP!T297/Cohort_CF!T297))</f>
        <v/>
      </c>
      <c r="U297" s="1">
        <f>IF(Income_CF!U299="","",(1+'Cost and Benefit Parameters'!$C$17)*Income_CF!U299*(Cohort_WP!U297/Cohort_CF!U297))</f>
        <v>1750832.232894338</v>
      </c>
      <c r="V297" s="1">
        <f>IF(Income_CF!V299="","",(1+'Cost and Benefit Parameters'!$C$17)*Income_CF!V299*(Cohort_WP!V297/Cohort_CF!V297))</f>
        <v>1818751.0673330319</v>
      </c>
      <c r="W297" s="1">
        <f>IF(Income_CF!W299="","",(1+'Cost and Benefit Parameters'!$C$17)*Income_CF!W299*(Cohort_WP!W297/Cohort_CF!W297))</f>
        <v>1888171.3877793907</v>
      </c>
      <c r="X297" s="1">
        <f>IF(Income_CF!X299="","",(1+'Cost and Benefit Parameters'!$C$17)*Income_CF!X299*(Cohort_WP!X297/Cohort_CF!X297))</f>
        <v>1959065.636038821</v>
      </c>
      <c r="Y297" s="1">
        <f>IF(Income_CF!Y299="","",(1+'Cost and Benefit Parameters'!$C$17)*Income_CF!Y299*(Cohort_WP!Y297/Cohort_CF!Y297))</f>
        <v>2043831.9352701984</v>
      </c>
      <c r="Z297" s="1">
        <f>IF(Income_CF!Z299="","",(1+'Cost and Benefit Parameters'!$C$17)*Income_CF!Z299*(Cohort_WP!Z297/Cohort_CF!Z297))</f>
        <v>2116757.1000426924</v>
      </c>
      <c r="AA297" s="1">
        <f>IF(Income_CF!AA299="","",(1+'Cost and Benefit Parameters'!$C$17)*Income_CF!AA299*(Cohort_WP!AA297/Cohort_CF!AA297))</f>
        <v>2190969.3029502649</v>
      </c>
      <c r="AB297" s="1">
        <f>IF(Income_CF!AB299="","",(1+'Cost and Benefit Parameters'!$C$17)*Income_CF!AB299*(Cohort_WP!AB297/Cohort_CF!AB297))</f>
        <v>2266423.0781941405</v>
      </c>
      <c r="AC297" s="1">
        <f>IF(Income_CF!AC299="","",(1+'Cost and Benefit Parameters'!$C$17)*Income_CF!AC299*(Cohort_WP!AC297/Cohort_CF!AC297))</f>
        <v>2343069.1076926822</v>
      </c>
      <c r="AD297" s="1">
        <f>IF(Income_CF!AD299="","",(1+'Cost and Benefit Parameters'!$C$17)*Income_CF!AD299*(Cohort_WP!AD297/Cohort_CF!AD297))</f>
        <v>2420854.2087768316</v>
      </c>
      <c r="AE297" s="1">
        <f>IF(Income_CF!AE299="","",(1+'Cost and Benefit Parameters'!$C$17)*Income_CF!AE299*(Cohort_WP!AE297/Cohort_CF!AE297))</f>
        <v>2499721.333249718</v>
      </c>
      <c r="AF297" s="1">
        <f>IF(Income_CF!AF299="","",(1+'Cost and Benefit Parameters'!$C$17)*Income_CF!AF299*(Cohort_WP!AF297/Cohort_CF!AF297))</f>
        <v>2579609.5781980231</v>
      </c>
      <c r="AG297" s="1">
        <f>IF(Income_CF!AG299="","",(1+'Cost and Benefit Parameters'!$C$17)*Income_CF!AG299*(Cohort_WP!AG297/Cohort_CF!AG297))</f>
        <v>2660454.2089055837</v>
      </c>
      <c r="AH297" s="1">
        <f>IF(Income_CF!AH299="","",(1+'Cost and Benefit Parameters'!$C$17)*Income_CF!AH299*(Cohort_WP!AH297/Cohort_CF!AH297))</f>
        <v>2742186.6941796769</v>
      </c>
      <c r="AI297" s="1">
        <f>IF(Income_CF!AI299="","",(1+'Cost and Benefit Parameters'!$C$17)*Income_CF!AI299*(Cohort_WP!AI297/Cohort_CF!AI297))</f>
        <v>2824734.7543572942</v>
      </c>
      <c r="AJ297" s="1">
        <f>IF(Income_CF!AJ299="","",(1+'Cost and Benefit Parameters'!$C$17)*Income_CF!AJ299*(Cohort_WP!AJ297/Cohort_CF!AJ297))</f>
        <v>2908022.4222135157</v>
      </c>
      <c r="AK297" s="1">
        <f>IF(Income_CF!AK299="","",(1+'Cost and Benefit Parameters'!$C$17)*Income_CF!AK299*(Cohort_WP!AK297/Cohort_CF!AK297))</f>
        <v>2991970.1169454558</v>
      </c>
      <c r="AL297" s="1">
        <f>IF(Income_CF!AL299="","",(1+'Cost and Benefit Parameters'!$C$17)*Income_CF!AL299*(Cohort_WP!AL297/Cohort_CF!AL297))</f>
        <v>3076494.7313554217</v>
      </c>
      <c r="AM297" s="1">
        <f>IF(Income_CF!AM299="","",(1+'Cost and Benefit Parameters'!$C$17)*Income_CF!AM299*(Cohort_WP!AM297/Cohort_CF!AM297))</f>
        <v>3161509.7323038415</v>
      </c>
      <c r="AN297" s="1">
        <f>IF(Income_CF!AN299="","",(1+'Cost and Benefit Parameters'!$C$17)*Income_CF!AN299*(Cohort_WP!AN297/Cohort_CF!AN297))</f>
        <v>3246925.2744484968</v>
      </c>
      <c r="AO297" s="1">
        <f>IF(Income_CF!AO299="","",(1+'Cost and Benefit Parameters'!$C$17)*Income_CF!AO299*(Cohort_WP!AO297/Cohort_CF!AO297))</f>
        <v>3332648.3272302314</v>
      </c>
      <c r="AP297" s="1">
        <f>IF(Income_CF!AP299="","",(1+'Cost and Benefit Parameters'!$C$17)*Income_CF!AP299*(Cohort_WP!AP297/Cohort_CF!AP297))</f>
        <v>3418582.8150080731</v>
      </c>
      <c r="AQ297" s="1">
        <f>IF(Income_CF!AQ299="","",(1+'Cost and Benefit Parameters'!$C$17)*Income_CF!AQ299*(Cohort_WP!AQ297/Cohort_CF!AQ297))</f>
        <v>3504629.7701877751</v>
      </c>
      <c r="AR297" s="1">
        <f>IF(Income_CF!AR299="","",(1+'Cost and Benefit Parameters'!$C$17)*Income_CF!AR299*(Cohort_WP!AR297/Cohort_CF!AR297))</f>
        <v>3590687.4991287873</v>
      </c>
      <c r="AS297" s="1">
        <f>IF(Income_CF!AS299="","",(1+'Cost and Benefit Parameters'!$C$17)*Income_CF!AS299*(Cohort_WP!AS297/Cohort_CF!AS297))</f>
        <v>3676651.7605544659</v>
      </c>
      <c r="AT297" s="1">
        <f>IF(Income_CF!AT299="","",(1+'Cost and Benefit Parameters'!$C$17)*Income_CF!AT299*(Cohort_WP!AT297/Cohort_CF!AT297))</f>
        <v>3762415.9561300599</v>
      </c>
      <c r="AU297" s="1">
        <f>IF(Income_CF!AU299="","",(1+'Cost and Benefit Parameters'!$C$17)*Income_CF!AU299*(Cohort_WP!AU297/Cohort_CF!AU297))</f>
        <v>3847871.332813466</v>
      </c>
      <c r="AV297" s="1">
        <f>IF(Income_CF!AV299="","",(1+'Cost and Benefit Parameters'!$C$17)*Income_CF!AV299*(Cohort_WP!AV297/Cohort_CF!AV297))</f>
        <v>3932907.1965235262</v>
      </c>
      <c r="AW297" s="1">
        <f>IF(Income_CF!AW299="","",(1+'Cost and Benefit Parameters'!$C$17)*Income_CF!AW299*(Cohort_WP!AW297/Cohort_CF!AW297))</f>
        <v>4017411.1366124423</v>
      </c>
      <c r="AX297" s="1">
        <f>IF(Income_CF!AX299="","",(1+'Cost and Benefit Parameters'!$C$17)*Income_CF!AX299*(Cohort_WP!AX297/Cohort_CF!AX297))</f>
        <v>4101269.2605706309</v>
      </c>
      <c r="AY297" s="1">
        <f>IF(Income_CF!AY299="","",(1+'Cost and Benefit Parameters'!$C$17)*Income_CF!AY299*(Cohort_WP!AY297/Cohort_CF!AY297))</f>
        <v>4184366.4383367132</v>
      </c>
      <c r="AZ297" s="1">
        <f>IF(Income_CF!AZ299="","",(1+'Cost and Benefit Parameters'!$C$17)*Income_CF!AZ299*(Cohort_WP!AZ297/Cohort_CF!AZ297))</f>
        <v>4266586.5555302845</v>
      </c>
      <c r="BA297" s="1">
        <f>IF(Income_CF!BA299="","",(1+'Cost and Benefit Parameters'!$C$17)*Income_CF!BA299*(Cohort_WP!BA297/Cohort_CF!BA297))</f>
        <v>4347812.7748734346</v>
      </c>
      <c r="BB297" s="1">
        <f>IF(Income_CF!BB299="","",(1+'Cost and Benefit Parameters'!$C$17)*Income_CF!BB299*(Cohort_WP!BB297/Cohort_CF!BB297))</f>
        <v>4427927.8050166341</v>
      </c>
      <c r="BC297" s="1">
        <f>IF(Income_CF!BC299="","",(1+'Cost and Benefit Parameters'!$C$17)*Income_CF!BC299*(Cohort_WP!BC297/Cohort_CF!BC297))</f>
        <v>4506814.1759379776</v>
      </c>
      <c r="BD297" s="1">
        <f>IF(Income_CF!BD299="","",(1+'Cost and Benefit Parameters'!$C$17)*Income_CF!BD299*(Cohort_WP!BD297/Cohort_CF!BD297))</f>
        <v>4584354.5200407002</v>
      </c>
      <c r="BE297" s="1">
        <f>IF(Income_CF!BE299="","",(1+'Cost and Benefit Parameters'!$C$17)*Income_CF!BE299*(Cohort_WP!BE297/Cohort_CF!BE297))</f>
        <v>4660431.8580331961</v>
      </c>
      <c r="BF297" s="1">
        <f>IF(Income_CF!BF299="","",(1+'Cost and Benefit Parameters'!$C$17)*Income_CF!BF299*(Cohort_WP!BF297/Cohort_CF!BF297))</f>
        <v>4734929.888639329</v>
      </c>
      <c r="BG297" s="1">
        <f>IF(Income_CF!BG299="","",(1+'Cost and Benefit Parameters'!$C$17)*Income_CF!BG299*(Cohort_WP!BG297/Cohort_CF!BG297))</f>
        <v>4807733.2811534004</v>
      </c>
      <c r="BH297" s="1">
        <f>IF(Income_CF!BH299="","",(1+'Cost and Benefit Parameters'!$C$17)*Income_CF!BH299*(Cohort_WP!BH297/Cohort_CF!BH297))</f>
        <v>4878727.9698261209</v>
      </c>
      <c r="BI297" s="1" t="str">
        <f>IF(Income_CF!BI299="","",(1+'Cost and Benefit Parameters'!$C$17)*Income_CF!BI299*(Cohort_WP!BI297/Cohort_CF!BI297))</f>
        <v/>
      </c>
      <c r="BJ297" s="1" t="str">
        <f>IF(Income_CF!BJ299="","",(1+'Cost and Benefit Parameters'!$C$17)*Income_CF!BJ299*(Cohort_WP!BJ297/Cohort_CF!BJ297))</f>
        <v/>
      </c>
      <c r="BK297" s="1" t="str">
        <f>IF(Income_CF!BK299="","",(1+'Cost and Benefit Parameters'!$C$17)*Income_CF!BK299*(Cohort_WP!BK297/Cohort_CF!BK297))</f>
        <v/>
      </c>
      <c r="BL297" s="1" t="str">
        <f>IF(Income_CF!BL299="","",(1+'Cost and Benefit Parameters'!$C$17)*Income_CF!BL299*(Cohort_WP!BL297/Cohort_CF!BL297))</f>
        <v/>
      </c>
      <c r="BM297" s="1" t="str">
        <f>IF(Income_CF!BM299="","",(1+'Cost and Benefit Parameters'!$C$17)*Income_CF!BM299*(Cohort_WP!BM297/Cohort_CF!BM297))</f>
        <v/>
      </c>
      <c r="BN297" s="1" t="str">
        <f>IF(Income_CF!BN299="","",(1+'Cost and Benefit Parameters'!$C$17)*Income_CF!BN299*(Cohort_WP!BN297/Cohort_CF!BN297))</f>
        <v/>
      </c>
    </row>
    <row r="298" spans="1:72" x14ac:dyDescent="0.55000000000000004">
      <c r="A298" s="639"/>
      <c r="B298" t="s">
        <v>481</v>
      </c>
      <c r="H298" s="1" t="str">
        <f>IF(Income_CF!H300="","",(1+'Cost and Benefit Parameters'!$C$17)*Income_CF!H300*(Cohort_WP!H298/Cohort_CF!H298))</f>
        <v/>
      </c>
      <c r="I298" s="1" t="str">
        <f>IF(Income_CF!I300="","",(1+'Cost and Benefit Parameters'!$C$17)*Income_CF!I300*(Cohort_WP!I298/Cohort_CF!I298))</f>
        <v/>
      </c>
      <c r="J298" s="1" t="str">
        <f>IF(Income_CF!J300="","",(1+'Cost and Benefit Parameters'!$C$17)*Income_CF!J300*(Cohort_WP!J298/Cohort_CF!J298))</f>
        <v/>
      </c>
      <c r="K298" s="1" t="str">
        <f>IF(Income_CF!K300="","",(1+'Cost and Benefit Parameters'!$C$17)*Income_CF!K300*(Cohort_WP!K298/Cohort_CF!K298))</f>
        <v/>
      </c>
      <c r="L298" s="1" t="str">
        <f>IF(Income_CF!L300="","",(1+'Cost and Benefit Parameters'!$C$17)*Income_CF!L300*(Cohort_WP!L298/Cohort_CF!L298))</f>
        <v/>
      </c>
      <c r="M298" s="1" t="str">
        <f>IF(Income_CF!M300="","",(1+'Cost and Benefit Parameters'!$C$17)*Income_CF!M300*(Cohort_WP!M298/Cohort_CF!M298))</f>
        <v/>
      </c>
      <c r="N298" s="1" t="str">
        <f>IF(Income_CF!N300="","",(1+'Cost and Benefit Parameters'!$C$17)*Income_CF!N300*(Cohort_WP!N298/Cohort_CF!N298))</f>
        <v/>
      </c>
      <c r="O298" s="1" t="str">
        <f>IF(Income_CF!O300="","",(1+'Cost and Benefit Parameters'!$C$17)*Income_CF!O300*(Cohort_WP!O298/Cohort_CF!O298))</f>
        <v/>
      </c>
      <c r="P298" s="1" t="str">
        <f>IF(Income_CF!P300="","",(1+'Cost and Benefit Parameters'!$C$17)*Income_CF!P300*(Cohort_WP!P298/Cohort_CF!P298))</f>
        <v/>
      </c>
      <c r="Q298" s="1" t="str">
        <f>IF(Income_CF!Q300="","",(1+'Cost and Benefit Parameters'!$C$17)*Income_CF!Q300*(Cohort_WP!Q298/Cohort_CF!Q298))</f>
        <v/>
      </c>
      <c r="R298" s="1" t="str">
        <f>IF(Income_CF!R300="","",(1+'Cost and Benefit Parameters'!$C$17)*Income_CF!R300*(Cohort_WP!R298/Cohort_CF!R298))</f>
        <v/>
      </c>
      <c r="S298" s="1" t="str">
        <f>IF(Income_CF!S300="","",(1+'Cost and Benefit Parameters'!$C$17)*Income_CF!S300*(Cohort_WP!S298/Cohort_CF!S298))</f>
        <v/>
      </c>
      <c r="T298" s="1" t="str">
        <f>IF(Income_CF!T300="","",(1+'Cost and Benefit Parameters'!$C$17)*Income_CF!T300*(Cohort_WP!T298/Cohort_CF!T298))</f>
        <v/>
      </c>
      <c r="U298" s="1" t="str">
        <f>IF(Income_CF!U300="","",(1+'Cost and Benefit Parameters'!$C$17)*Income_CF!U300*(Cohort_WP!U298/Cohort_CF!U298))</f>
        <v/>
      </c>
      <c r="V298" s="1">
        <f>IF(Income_CF!V300="","",(1+'Cost and Benefit Parameters'!$C$17)*Income_CF!V300*(Cohort_WP!V298/Cohort_CF!V298))</f>
        <v>1803357.1998811678</v>
      </c>
      <c r="W298" s="1">
        <f>IF(Income_CF!W300="","",(1+'Cost and Benefit Parameters'!$C$17)*Income_CF!W300*(Cohort_WP!W298/Cohort_CF!W298))</f>
        <v>1873313.5993530236</v>
      </c>
      <c r="X298" s="1">
        <f>IF(Income_CF!X300="","",(1+'Cost and Benefit Parameters'!$C$17)*Income_CF!X300*(Cohort_WP!X298/Cohort_CF!X298))</f>
        <v>1944816.529412772</v>
      </c>
      <c r="Y298" s="1">
        <f>IF(Income_CF!Y300="","",(1+'Cost and Benefit Parameters'!$C$17)*Income_CF!Y300*(Cohort_WP!Y298/Cohort_CF!Y298))</f>
        <v>2017837.6051199853</v>
      </c>
      <c r="Z298" s="1">
        <f>IF(Income_CF!Z300="","",(1+'Cost and Benefit Parameters'!$C$17)*Income_CF!Z300*(Cohort_WP!Z298/Cohort_CF!Z298))</f>
        <v>2105146.8933283039</v>
      </c>
      <c r="AA298" s="1">
        <f>IF(Income_CF!AA300="","",(1+'Cost and Benefit Parameters'!$C$17)*Income_CF!AA300*(Cohort_WP!AA298/Cohort_CF!AA298))</f>
        <v>2180259.8130439729</v>
      </c>
      <c r="AB298" s="1">
        <f>IF(Income_CF!AB300="","",(1+'Cost and Benefit Parameters'!$C$17)*Income_CF!AB300*(Cohort_WP!AB298/Cohort_CF!AB298))</f>
        <v>2256698.382038773</v>
      </c>
      <c r="AC298" s="1">
        <f>IF(Income_CF!AC300="","",(1+'Cost and Benefit Parameters'!$C$17)*Income_CF!AC300*(Cohort_WP!AC298/Cohort_CF!AC298))</f>
        <v>2334415.7705399645</v>
      </c>
      <c r="AD298" s="1">
        <f>IF(Income_CF!AD300="","",(1+'Cost and Benefit Parameters'!$C$17)*Income_CF!AD300*(Cohort_WP!AD298/Cohort_CF!AD298))</f>
        <v>2413361.1809234619</v>
      </c>
      <c r="AE298" s="1">
        <f>IF(Income_CF!AE300="","",(1+'Cost and Benefit Parameters'!$C$17)*Income_CF!AE300*(Cohort_WP!AE298/Cohort_CF!AE298))</f>
        <v>2493479.8350401362</v>
      </c>
      <c r="AF298" s="1">
        <f>IF(Income_CF!AF300="","",(1+'Cost and Benefit Parameters'!$C$17)*Income_CF!AF300*(Cohort_WP!AF298/Cohort_CF!AF298))</f>
        <v>2574712.97324721</v>
      </c>
      <c r="AG298" s="1">
        <f>IF(Income_CF!AG300="","",(1+'Cost and Benefit Parameters'!$C$17)*Income_CF!AG300*(Cohort_WP!AG298/Cohort_CF!AG298))</f>
        <v>2656997.8655439629</v>
      </c>
      <c r="AH298" s="1">
        <f>IF(Income_CF!AH300="","",(1+'Cost and Benefit Parameters'!$C$17)*Income_CF!AH300*(Cohort_WP!AH298/Cohort_CF!AH298))</f>
        <v>2740267.835172751</v>
      </c>
      <c r="AI298" s="1">
        <f>IF(Income_CF!AI300="","",(1+'Cost and Benefit Parameters'!$C$17)*Income_CF!AI300*(Cohort_WP!AI298/Cohort_CF!AI298))</f>
        <v>2824452.2950050673</v>
      </c>
      <c r="AJ298" s="1">
        <f>IF(Income_CF!AJ300="","",(1+'Cost and Benefit Parameters'!$C$17)*Income_CF!AJ300*(Cohort_WP!AJ298/Cohort_CF!AJ298))</f>
        <v>2909476.7969880127</v>
      </c>
      <c r="AK298" s="1">
        <f>IF(Income_CF!AK300="","",(1+'Cost and Benefit Parameters'!$C$17)*Income_CF!AK300*(Cohort_WP!AK298/Cohort_CF!AK298))</f>
        <v>2995263.0948799215</v>
      </c>
      <c r="AL298" s="1">
        <f>IF(Income_CF!AL300="","",(1+'Cost and Benefit Parameters'!$C$17)*Income_CF!AL300*(Cohort_WP!AL298/Cohort_CF!AL298))</f>
        <v>3081729.2204538188</v>
      </c>
      <c r="AM298" s="1">
        <f>IF(Income_CF!AM300="","",(1+'Cost and Benefit Parameters'!$C$17)*Income_CF!AM300*(Cohort_WP!AM298/Cohort_CF!AM298))</f>
        <v>3168789.573296085</v>
      </c>
      <c r="AN298" s="1">
        <f>IF(Income_CF!AN300="","",(1+'Cost and Benefit Parameters'!$C$17)*Income_CF!AN300*(Cohort_WP!AN298/Cohort_CF!AN298))</f>
        <v>3256355.024272956</v>
      </c>
      <c r="AO298" s="1">
        <f>IF(Income_CF!AO300="","",(1+'Cost and Benefit Parameters'!$C$17)*Income_CF!AO300*(Cohort_WP!AO298/Cohort_CF!AO298))</f>
        <v>3344333.0326819518</v>
      </c>
      <c r="AP298" s="1">
        <f>IF(Income_CF!AP300="","",(1+'Cost and Benefit Parameters'!$C$17)*Income_CF!AP300*(Cohort_WP!AP298/Cohort_CF!AP298))</f>
        <v>3432627.7770471387</v>
      </c>
      <c r="AQ298" s="1">
        <f>IF(Income_CF!AQ300="","",(1+'Cost and Benefit Parameters'!$C$17)*Income_CF!AQ300*(Cohort_WP!AQ298/Cohort_CF!AQ298))</f>
        <v>3521140.2994583147</v>
      </c>
      <c r="AR298" s="1">
        <f>IF(Income_CF!AR300="","",(1+'Cost and Benefit Parameters'!$C$17)*Income_CF!AR300*(Cohort_WP!AR298/Cohort_CF!AR298))</f>
        <v>3609768.6632934082</v>
      </c>
      <c r="AS298" s="1">
        <f>IF(Income_CF!AS300="","",(1+'Cost and Benefit Parameters'!$C$17)*Income_CF!AS300*(Cohort_WP!AS298/Cohort_CF!AS298))</f>
        <v>3698408.1241026516</v>
      </c>
      <c r="AT298" s="1">
        <f>IF(Income_CF!AT300="","",(1+'Cost and Benefit Parameters'!$C$17)*Income_CF!AT300*(Cohort_WP!AT298/Cohort_CF!AT298))</f>
        <v>3786951.3133710995</v>
      </c>
      <c r="AU298" s="1">
        <f>IF(Income_CF!AU300="","",(1+'Cost and Benefit Parameters'!$C$17)*Income_CF!AU300*(Cohort_WP!AU298/Cohort_CF!AU298))</f>
        <v>3875288.4348139623</v>
      </c>
      <c r="AV298" s="1">
        <f>IF(Income_CF!AV300="","",(1+'Cost and Benefit Parameters'!$C$17)*Income_CF!AV300*(Cohort_WP!AV298/Cohort_CF!AV298))</f>
        <v>3963307.4727978706</v>
      </c>
      <c r="AW298" s="1">
        <f>IF(Income_CF!AW300="","",(1+'Cost and Benefit Parameters'!$C$17)*Income_CF!AW300*(Cohort_WP!AW298/Cohort_CF!AW298))</f>
        <v>4050894.4124192316</v>
      </c>
      <c r="AX298" s="1">
        <f>IF(Income_CF!AX300="","",(1+'Cost and Benefit Parameters'!$C$17)*Income_CF!AX300*(Cohort_WP!AX298/Cohort_CF!AX298))</f>
        <v>4137933.4707108159</v>
      </c>
      <c r="AY298" s="1">
        <f>IF(Income_CF!AY300="","",(1+'Cost and Benefit Parameters'!$C$17)*Income_CF!AY300*(Cohort_WP!AY298/Cohort_CF!AY298))</f>
        <v>4224307.3383877501</v>
      </c>
      <c r="AZ298" s="1">
        <f>IF(Income_CF!AZ300="","",(1+'Cost and Benefit Parameters'!$C$17)*Income_CF!AZ300*(Cohort_WP!AZ298/Cohort_CF!AZ298))</f>
        <v>4309897.4314868143</v>
      </c>
      <c r="BA298" s="1">
        <f>IF(Income_CF!BA300="","",(1+'Cost and Benefit Parameters'!$C$17)*Income_CF!BA300*(Cohort_WP!BA298/Cohort_CF!BA298))</f>
        <v>4394584.152196194</v>
      </c>
      <c r="BB298" s="1">
        <f>IF(Income_CF!BB300="","",(1+'Cost and Benefit Parameters'!$C$17)*Income_CF!BB300*(Cohort_WP!BB298/Cohort_CF!BB298))</f>
        <v>4478247.1581196375</v>
      </c>
      <c r="BC298" s="1">
        <f>IF(Income_CF!BC300="","",(1+'Cost and Benefit Parameters'!$C$17)*Income_CF!BC300*(Cohort_WP!BC298/Cohort_CF!BC298))</f>
        <v>4560765.6391671328</v>
      </c>
      <c r="BD298" s="1">
        <f>IF(Income_CF!BD300="","",(1+'Cost and Benefit Parameters'!$C$17)*Income_CF!BD300*(Cohort_WP!BD298/Cohort_CF!BD298))</f>
        <v>4642018.6012161169</v>
      </c>
      <c r="BE298" s="1">
        <f>IF(Income_CF!BE300="","",(1+'Cost and Benefit Parameters'!$C$17)*Income_CF!BE300*(Cohort_WP!BE298/Cohort_CF!BE298))</f>
        <v>4721885.1556419218</v>
      </c>
      <c r="BF298" s="1">
        <f>IF(Income_CF!BF300="","",(1+'Cost and Benefit Parameters'!$C$17)*Income_CF!BF300*(Cohort_WP!BF298/Cohort_CF!BF298))</f>
        <v>4800244.8137741918</v>
      </c>
      <c r="BG298" s="1">
        <f>IF(Income_CF!BG300="","",(1+'Cost and Benefit Parameters'!$C$17)*Income_CF!BG300*(Cohort_WP!BG298/Cohort_CF!BG298))</f>
        <v>4876977.7852985086</v>
      </c>
      <c r="BH298" s="1">
        <f>IF(Income_CF!BH300="","",(1+'Cost and Benefit Parameters'!$C$17)*Income_CF!BH300*(Cohort_WP!BH298/Cohort_CF!BH298))</f>
        <v>4951965.2795880027</v>
      </c>
      <c r="BI298" s="1">
        <f>IF(Income_CF!BI300="","",(1+'Cost and Benefit Parameters'!$C$17)*Income_CF!BI300*(Cohort_WP!BI298/Cohort_CF!BI298))</f>
        <v>5025089.8089209041</v>
      </c>
      <c r="BJ298" s="1" t="str">
        <f>IF(Income_CF!BJ300="","",(1+'Cost and Benefit Parameters'!$C$17)*Income_CF!BJ300*(Cohort_WP!BJ298/Cohort_CF!BJ298))</f>
        <v/>
      </c>
      <c r="BK298" s="1" t="str">
        <f>IF(Income_CF!BK300="","",(1+'Cost and Benefit Parameters'!$C$17)*Income_CF!BK300*(Cohort_WP!BK298/Cohort_CF!BK298))</f>
        <v/>
      </c>
      <c r="BL298" s="1" t="str">
        <f>IF(Income_CF!BL300="","",(1+'Cost and Benefit Parameters'!$C$17)*Income_CF!BL300*(Cohort_WP!BL298/Cohort_CF!BL298))</f>
        <v/>
      </c>
      <c r="BM298" s="1" t="str">
        <f>IF(Income_CF!BM300="","",(1+'Cost and Benefit Parameters'!$C$17)*Income_CF!BM300*(Cohort_WP!BM298/Cohort_CF!BM298))</f>
        <v/>
      </c>
      <c r="BN298" s="1" t="str">
        <f>IF(Income_CF!BN300="","",(1+'Cost and Benefit Parameters'!$C$17)*Income_CF!BN300*(Cohort_WP!BN298/Cohort_CF!BN298))</f>
        <v/>
      </c>
    </row>
    <row r="299" spans="1:72" x14ac:dyDescent="0.55000000000000004">
      <c r="A299" s="639"/>
      <c r="B299" t="s">
        <v>482</v>
      </c>
      <c r="H299" s="1" t="str">
        <f>IF(Income_CF!H301="","",(1+'Cost and Benefit Parameters'!$C$17)*Income_CF!H301*(Cohort_WP!H299/Cohort_CF!H299))</f>
        <v/>
      </c>
      <c r="I299" s="1" t="str">
        <f>IF(Income_CF!I301="","",(1+'Cost and Benefit Parameters'!$C$17)*Income_CF!I301*(Cohort_WP!I299/Cohort_CF!I299))</f>
        <v/>
      </c>
      <c r="J299" s="1" t="str">
        <f>IF(Income_CF!J301="","",(1+'Cost and Benefit Parameters'!$C$17)*Income_CF!J301*(Cohort_WP!J299/Cohort_CF!J299))</f>
        <v/>
      </c>
      <c r="K299" s="1" t="str">
        <f>IF(Income_CF!K301="","",(1+'Cost and Benefit Parameters'!$C$17)*Income_CF!K301*(Cohort_WP!K299/Cohort_CF!K299))</f>
        <v/>
      </c>
      <c r="L299" s="1" t="str">
        <f>IF(Income_CF!L301="","",(1+'Cost and Benefit Parameters'!$C$17)*Income_CF!L301*(Cohort_WP!L299/Cohort_CF!L299))</f>
        <v/>
      </c>
      <c r="M299" s="1" t="str">
        <f>IF(Income_CF!M301="","",(1+'Cost and Benefit Parameters'!$C$17)*Income_CF!M301*(Cohort_WP!M299/Cohort_CF!M299))</f>
        <v/>
      </c>
      <c r="N299" s="1" t="str">
        <f>IF(Income_CF!N301="","",(1+'Cost and Benefit Parameters'!$C$17)*Income_CF!N301*(Cohort_WP!N299/Cohort_CF!N299))</f>
        <v/>
      </c>
      <c r="O299" s="1" t="str">
        <f>IF(Income_CF!O301="","",(1+'Cost and Benefit Parameters'!$C$17)*Income_CF!O301*(Cohort_WP!O299/Cohort_CF!O299))</f>
        <v/>
      </c>
      <c r="P299" s="1" t="str">
        <f>IF(Income_CF!P301="","",(1+'Cost and Benefit Parameters'!$C$17)*Income_CF!P301*(Cohort_WP!P299/Cohort_CF!P299))</f>
        <v/>
      </c>
      <c r="Q299" s="1" t="str">
        <f>IF(Income_CF!Q301="","",(1+'Cost and Benefit Parameters'!$C$17)*Income_CF!Q301*(Cohort_WP!Q299/Cohort_CF!Q299))</f>
        <v/>
      </c>
      <c r="R299" s="1" t="str">
        <f>IF(Income_CF!R301="","",(1+'Cost and Benefit Parameters'!$C$17)*Income_CF!R301*(Cohort_WP!R299/Cohort_CF!R299))</f>
        <v/>
      </c>
      <c r="S299" s="1" t="str">
        <f>IF(Income_CF!S301="","",(1+'Cost and Benefit Parameters'!$C$17)*Income_CF!S301*(Cohort_WP!S299/Cohort_CF!S299))</f>
        <v/>
      </c>
      <c r="T299" s="1" t="str">
        <f>IF(Income_CF!T301="","",(1+'Cost and Benefit Parameters'!$C$17)*Income_CF!T301*(Cohort_WP!T299/Cohort_CF!T299))</f>
        <v/>
      </c>
      <c r="U299" s="1" t="str">
        <f>IF(Income_CF!U301="","",(1+'Cost and Benefit Parameters'!$C$17)*Income_CF!U301*(Cohort_WP!U299/Cohort_CF!U299))</f>
        <v/>
      </c>
      <c r="V299" s="1" t="str">
        <f>IF(Income_CF!V301="","",(1+'Cost and Benefit Parameters'!$C$17)*Income_CF!V301*(Cohort_WP!V299/Cohort_CF!V299))</f>
        <v/>
      </c>
      <c r="W299" s="1">
        <f>IF(Income_CF!W301="","",(1+'Cost and Benefit Parameters'!$C$17)*Income_CF!W301*(Cohort_WP!W299/Cohort_CF!W299))</f>
        <v>1857457.915877603</v>
      </c>
      <c r="X299" s="1">
        <f>IF(Income_CF!X301="","",(1+'Cost and Benefit Parameters'!$C$17)*Income_CF!X301*(Cohort_WP!X299/Cohort_CF!X299))</f>
        <v>1929513.0073336139</v>
      </c>
      <c r="Y299" s="1">
        <f>IF(Income_CF!Y301="","",(1+'Cost and Benefit Parameters'!$C$17)*Income_CF!Y301*(Cohort_WP!Y299/Cohort_CF!Y299))</f>
        <v>2003161.0252951556</v>
      </c>
      <c r="Z299" s="1">
        <f>IF(Income_CF!Z301="","",(1+'Cost and Benefit Parameters'!$C$17)*Income_CF!Z301*(Cohort_WP!Z299/Cohort_CF!Z299))</f>
        <v>2078372.7332735849</v>
      </c>
      <c r="AA299" s="1">
        <f>IF(Income_CF!AA301="","",(1+'Cost and Benefit Parameters'!$C$17)*Income_CF!AA301*(Cohort_WP!AA299/Cohort_CF!AA299))</f>
        <v>2168301.3001281531</v>
      </c>
      <c r="AB299" s="1">
        <f>IF(Income_CF!AB301="","",(1+'Cost and Benefit Parameters'!$C$17)*Income_CF!AB301*(Cohort_WP!AB299/Cohort_CF!AB299))</f>
        <v>2245667.6074352926</v>
      </c>
      <c r="AC299" s="1">
        <f>IF(Income_CF!AC301="","",(1+'Cost and Benefit Parameters'!$C$17)*Income_CF!AC301*(Cohort_WP!AC299/Cohort_CF!AC299))</f>
        <v>2324399.3334999364</v>
      </c>
      <c r="AD299" s="1">
        <f>IF(Income_CF!AD301="","",(1+'Cost and Benefit Parameters'!$C$17)*Income_CF!AD301*(Cohort_WP!AD299/Cohort_CF!AD299))</f>
        <v>2404448.2436561626</v>
      </c>
      <c r="AE299" s="1">
        <f>IF(Income_CF!AE301="","",(1+'Cost and Benefit Parameters'!$C$17)*Income_CF!AE301*(Cohort_WP!AE299/Cohort_CF!AE299))</f>
        <v>2485762.0163511657</v>
      </c>
      <c r="AF299" s="1">
        <f>IF(Income_CF!AF301="","",(1+'Cost and Benefit Parameters'!$C$17)*Income_CF!AF301*(Cohort_WP!AF299/Cohort_CF!AF299))</f>
        <v>2568284.2300913408</v>
      </c>
      <c r="AG299" s="1">
        <f>IF(Income_CF!AG301="","",(1+'Cost and Benefit Parameters'!$C$17)*Income_CF!AG301*(Cohort_WP!AG299/Cohort_CF!AG299))</f>
        <v>2651954.3624446262</v>
      </c>
      <c r="AH299" s="1">
        <f>IF(Income_CF!AH301="","",(1+'Cost and Benefit Parameters'!$C$17)*Income_CF!AH301*(Cohort_WP!AH299/Cohort_CF!AH299))</f>
        <v>2736707.8015102819</v>
      </c>
      <c r="AI299" s="1">
        <f>IF(Income_CF!AI301="","",(1+'Cost and Benefit Parameters'!$C$17)*Income_CF!AI301*(Cohort_WP!AI299/Cohort_CF!AI299))</f>
        <v>2822475.8702279339</v>
      </c>
      <c r="AJ299" s="1">
        <f>IF(Income_CF!AJ301="","",(1+'Cost and Benefit Parameters'!$C$17)*Income_CF!AJ301*(Cohort_WP!AJ299/Cohort_CF!AJ299))</f>
        <v>2909185.8638552194</v>
      </c>
      <c r="AK299" s="1">
        <f>IF(Income_CF!AK301="","",(1+'Cost and Benefit Parameters'!$C$17)*Income_CF!AK301*(Cohort_WP!AK299/Cohort_CF!AK299))</f>
        <v>2996761.1008976535</v>
      </c>
      <c r="AL299" s="1">
        <f>IF(Income_CF!AL301="","",(1+'Cost and Benefit Parameters'!$C$17)*Income_CF!AL301*(Cohort_WP!AL299/Cohort_CF!AL299))</f>
        <v>3085120.9877263186</v>
      </c>
      <c r="AM299" s="1">
        <f>IF(Income_CF!AM301="","",(1+'Cost and Benefit Parameters'!$C$17)*Income_CF!AM301*(Cohort_WP!AM299/Cohort_CF!AM299))</f>
        <v>3174181.0970674334</v>
      </c>
      <c r="AN299" s="1">
        <f>IF(Income_CF!AN301="","",(1+'Cost and Benefit Parameters'!$C$17)*Income_CF!AN301*(Cohort_WP!AN299/Cohort_CF!AN299))</f>
        <v>3263853.260494967</v>
      </c>
      <c r="AO299" s="1">
        <f>IF(Income_CF!AO301="","",(1+'Cost and Benefit Parameters'!$C$17)*Income_CF!AO301*(Cohort_WP!AO299/Cohort_CF!AO299))</f>
        <v>3354045.6750011453</v>
      </c>
      <c r="AP299" s="1">
        <f>IF(Income_CF!AP301="","",(1+'Cost and Benefit Parameters'!$C$17)*Income_CF!AP301*(Cohort_WP!AP299/Cohort_CF!AP299))</f>
        <v>3444663.0236624107</v>
      </c>
      <c r="AQ299" s="1">
        <f>IF(Income_CF!AQ301="","",(1+'Cost and Benefit Parameters'!$C$17)*Income_CF!AQ301*(Cohort_WP!AQ299/Cohort_CF!AQ299))</f>
        <v>3535606.6103585521</v>
      </c>
      <c r="AR299" s="1">
        <f>IF(Income_CF!AR301="","",(1+'Cost and Benefit Parameters'!$C$17)*Income_CF!AR301*(Cohort_WP!AR299/Cohort_CF!AR299))</f>
        <v>3626774.5084420643</v>
      </c>
      <c r="AS299" s="1">
        <f>IF(Income_CF!AS301="","",(1+'Cost and Benefit Parameters'!$C$17)*Income_CF!AS301*(Cohort_WP!AS299/Cohort_CF!AS299))</f>
        <v>3718061.7231922112</v>
      </c>
      <c r="AT299" s="1">
        <f>IF(Income_CF!AT301="","",(1+'Cost and Benefit Parameters'!$C$17)*Income_CF!AT301*(Cohort_WP!AT299/Cohort_CF!AT299))</f>
        <v>3809360.3678257307</v>
      </c>
      <c r="AU299" s="1">
        <f>IF(Income_CF!AU301="","",(1+'Cost and Benefit Parameters'!$C$17)*Income_CF!AU301*(Cohort_WP!AU299/Cohort_CF!AU299))</f>
        <v>3900559.8527722326</v>
      </c>
      <c r="AV299" s="1">
        <f>IF(Income_CF!AV301="","",(1+'Cost and Benefit Parameters'!$C$17)*Income_CF!AV301*(Cohort_WP!AV299/Cohort_CF!AV299))</f>
        <v>3991547.0878583812</v>
      </c>
      <c r="AW299" s="1">
        <f>IF(Income_CF!AW301="","",(1+'Cost and Benefit Parameters'!$C$17)*Income_CF!AW301*(Cohort_WP!AW299/Cohort_CF!AW299))</f>
        <v>4082206.6969818063</v>
      </c>
      <c r="AX299" s="1">
        <f>IF(Income_CF!AX301="","",(1+'Cost and Benefit Parameters'!$C$17)*Income_CF!AX301*(Cohort_WP!AX299/Cohort_CF!AX299))</f>
        <v>4172421.2447918081</v>
      </c>
      <c r="AY299" s="1">
        <f>IF(Income_CF!AY301="","",(1+'Cost and Benefit Parameters'!$C$17)*Income_CF!AY301*(Cohort_WP!AY299/Cohort_CF!AY299))</f>
        <v>4262071.4748321399</v>
      </c>
      <c r="AZ299" s="1">
        <f>IF(Income_CF!AZ301="","",(1+'Cost and Benefit Parameters'!$C$17)*Income_CF!AZ301*(Cohort_WP!AZ299/Cohort_CF!AZ299))</f>
        <v>4351036.5585393822</v>
      </c>
      <c r="BA299" s="1">
        <f>IF(Income_CF!BA301="","",(1+'Cost and Benefit Parameters'!$C$17)*Income_CF!BA301*(Cohort_WP!BA299/Cohort_CF!BA299))</f>
        <v>4439194.3544314196</v>
      </c>
      <c r="BB299" s="1">
        <f>IF(Income_CF!BB301="","",(1+'Cost and Benefit Parameters'!$C$17)*Income_CF!BB301*(Cohort_WP!BB299/Cohort_CF!BB299))</f>
        <v>4526421.6767620798</v>
      </c>
      <c r="BC299" s="1">
        <f>IF(Income_CF!BC301="","",(1+'Cost and Benefit Parameters'!$C$17)*Income_CF!BC301*(Cohort_WP!BC299/Cohort_CF!BC299))</f>
        <v>4612594.5728632258</v>
      </c>
      <c r="BD299" s="1">
        <f>IF(Income_CF!BD301="","",(1+'Cost and Benefit Parameters'!$C$17)*Income_CF!BD301*(Cohort_WP!BD299/Cohort_CF!BD299))</f>
        <v>4697588.6083421465</v>
      </c>
      <c r="BE299" s="1">
        <f>IF(Income_CF!BE301="","",(1+'Cost and Benefit Parameters'!$C$17)*Income_CF!BE301*(Cohort_WP!BE299/Cohort_CF!BE299))</f>
        <v>4781279.1592526007</v>
      </c>
      <c r="BF299" s="1">
        <f>IF(Income_CF!BF301="","",(1+'Cost and Benefit Parameters'!$C$17)*Income_CF!BF301*(Cohort_WP!BF299/Cohort_CF!BF299))</f>
        <v>4863541.710311179</v>
      </c>
      <c r="BG299" s="1">
        <f>IF(Income_CF!BG301="","",(1+'Cost and Benefit Parameters'!$C$17)*Income_CF!BG301*(Cohort_WP!BG299/Cohort_CF!BG299))</f>
        <v>4944252.1581874155</v>
      </c>
      <c r="BH299" s="1">
        <f>IF(Income_CF!BH301="","",(1+'Cost and Benefit Parameters'!$C$17)*Income_CF!BH301*(Cohort_WP!BH299/Cohort_CF!BH299))</f>
        <v>5023287.1188574648</v>
      </c>
      <c r="BI299" s="1">
        <f>IF(Income_CF!BI301="","",(1+'Cost and Benefit Parameters'!$C$17)*Income_CF!BI301*(Cohort_WP!BI299/Cohort_CF!BI299))</f>
        <v>5100524.2379756439</v>
      </c>
      <c r="BJ299" s="1">
        <f>IF(Income_CF!BJ301="","",(1+'Cost and Benefit Parameters'!$C$17)*Income_CF!BJ301*(Cohort_WP!BJ299/Cohort_CF!BJ299))</f>
        <v>5175842.50318853</v>
      </c>
      <c r="BK299" s="1" t="str">
        <f>IF(Income_CF!BK301="","",(1+'Cost and Benefit Parameters'!$C$17)*Income_CF!BK301*(Cohort_WP!BK299/Cohort_CF!BK299))</f>
        <v/>
      </c>
      <c r="BL299" s="1" t="str">
        <f>IF(Income_CF!BL301="","",(1+'Cost and Benefit Parameters'!$C$17)*Income_CF!BL301*(Cohort_WP!BL299/Cohort_CF!BL299))</f>
        <v/>
      </c>
      <c r="BM299" s="1" t="str">
        <f>IF(Income_CF!BM301="","",(1+'Cost and Benefit Parameters'!$C$17)*Income_CF!BM301*(Cohort_WP!BM299/Cohort_CF!BM299))</f>
        <v/>
      </c>
      <c r="BN299" s="1" t="str">
        <f>IF(Income_CF!BN301="","",(1+'Cost and Benefit Parameters'!$C$17)*Income_CF!BN301*(Cohort_WP!BN299/Cohort_CF!BN299))</f>
        <v/>
      </c>
    </row>
    <row r="300" spans="1:72" x14ac:dyDescent="0.55000000000000004">
      <c r="A300" s="639"/>
      <c r="B300" t="s">
        <v>483</v>
      </c>
      <c r="H300" s="1" t="str">
        <f>IF(Income_CF!H302="","",(1+'Cost and Benefit Parameters'!$C$17)*Income_CF!H302*(Cohort_WP!H300/Cohort_CF!H300))</f>
        <v/>
      </c>
      <c r="I300" s="1" t="str">
        <f>IF(Income_CF!I302="","",(1+'Cost and Benefit Parameters'!$C$17)*Income_CF!I302*(Cohort_WP!I300/Cohort_CF!I300))</f>
        <v/>
      </c>
      <c r="J300" s="1" t="str">
        <f>IF(Income_CF!J302="","",(1+'Cost and Benefit Parameters'!$C$17)*Income_CF!J302*(Cohort_WP!J300/Cohort_CF!J300))</f>
        <v/>
      </c>
      <c r="K300" s="1" t="str">
        <f>IF(Income_CF!K302="","",(1+'Cost and Benefit Parameters'!$C$17)*Income_CF!K302*(Cohort_WP!K300/Cohort_CF!K300))</f>
        <v/>
      </c>
      <c r="L300" s="1" t="str">
        <f>IF(Income_CF!L302="","",(1+'Cost and Benefit Parameters'!$C$17)*Income_CF!L302*(Cohort_WP!L300/Cohort_CF!L300))</f>
        <v/>
      </c>
      <c r="M300" s="1" t="str">
        <f>IF(Income_CF!M302="","",(1+'Cost and Benefit Parameters'!$C$17)*Income_CF!M302*(Cohort_WP!M300/Cohort_CF!M300))</f>
        <v/>
      </c>
      <c r="N300" s="1" t="str">
        <f>IF(Income_CF!N302="","",(1+'Cost and Benefit Parameters'!$C$17)*Income_CF!N302*(Cohort_WP!N300/Cohort_CF!N300))</f>
        <v/>
      </c>
      <c r="O300" s="1" t="str">
        <f>IF(Income_CF!O302="","",(1+'Cost and Benefit Parameters'!$C$17)*Income_CF!O302*(Cohort_WP!O300/Cohort_CF!O300))</f>
        <v/>
      </c>
      <c r="P300" s="1" t="str">
        <f>IF(Income_CF!P302="","",(1+'Cost and Benefit Parameters'!$C$17)*Income_CF!P302*(Cohort_WP!P300/Cohort_CF!P300))</f>
        <v/>
      </c>
      <c r="Q300" s="1" t="str">
        <f>IF(Income_CF!Q302="","",(1+'Cost and Benefit Parameters'!$C$17)*Income_CF!Q302*(Cohort_WP!Q300/Cohort_CF!Q300))</f>
        <v/>
      </c>
      <c r="R300" s="1" t="str">
        <f>IF(Income_CF!R302="","",(1+'Cost and Benefit Parameters'!$C$17)*Income_CF!R302*(Cohort_WP!R300/Cohort_CF!R300))</f>
        <v/>
      </c>
      <c r="S300" s="1" t="str">
        <f>IF(Income_CF!S302="","",(1+'Cost and Benefit Parameters'!$C$17)*Income_CF!S302*(Cohort_WP!S300/Cohort_CF!S300))</f>
        <v/>
      </c>
      <c r="T300" s="1" t="str">
        <f>IF(Income_CF!T302="","",(1+'Cost and Benefit Parameters'!$C$17)*Income_CF!T302*(Cohort_WP!T300/Cohort_CF!T300))</f>
        <v/>
      </c>
      <c r="U300" s="1" t="str">
        <f>IF(Income_CF!U302="","",(1+'Cost and Benefit Parameters'!$C$17)*Income_CF!U302*(Cohort_WP!U300/Cohort_CF!U300))</f>
        <v/>
      </c>
      <c r="V300" s="1" t="str">
        <f>IF(Income_CF!V302="","",(1+'Cost and Benefit Parameters'!$C$17)*Income_CF!V302*(Cohort_WP!V300/Cohort_CF!V300))</f>
        <v/>
      </c>
      <c r="W300" s="1" t="str">
        <f>IF(Income_CF!W302="","",(1+'Cost and Benefit Parameters'!$C$17)*Income_CF!W302*(Cohort_WP!W300/Cohort_CF!W300))</f>
        <v/>
      </c>
      <c r="X300" s="1">
        <f>IF(Income_CF!X302="","",(1+'Cost and Benefit Parameters'!$C$17)*Income_CF!X302*(Cohort_WP!X300/Cohort_CF!X300))</f>
        <v>1913181.6533539309</v>
      </c>
      <c r="Y300" s="1">
        <f>IF(Income_CF!Y302="","",(1+'Cost and Benefit Parameters'!$C$17)*Income_CF!Y302*(Cohort_WP!Y300/Cohort_CF!Y300))</f>
        <v>1987398.3975536225</v>
      </c>
      <c r="Z300" s="1">
        <f>IF(Income_CF!Z302="","",(1+'Cost and Benefit Parameters'!$C$17)*Income_CF!Z302*(Cohort_WP!Z300/Cohort_CF!Z300))</f>
        <v>2063255.8560540101</v>
      </c>
      <c r="AA300" s="1">
        <f>IF(Income_CF!AA302="","",(1+'Cost and Benefit Parameters'!$C$17)*Income_CF!AA302*(Cohort_WP!AA300/Cohort_CF!AA300))</f>
        <v>2140723.9152717921</v>
      </c>
      <c r="AB300" s="1">
        <f>IF(Income_CF!AB302="","",(1+'Cost and Benefit Parameters'!$C$17)*Income_CF!AB302*(Cohort_WP!AB300/Cohort_CF!AB300))</f>
        <v>2233350.3391319979</v>
      </c>
      <c r="AC300" s="1">
        <f>IF(Income_CF!AC302="","",(1+'Cost and Benefit Parameters'!$C$17)*Income_CF!AC302*(Cohort_WP!AC300/Cohort_CF!AC300))</f>
        <v>2313037.6356583512</v>
      </c>
      <c r="AD300" s="1">
        <f>IF(Income_CF!AD302="","",(1+'Cost and Benefit Parameters'!$C$17)*Income_CF!AD302*(Cohort_WP!AD300/Cohort_CF!AD300))</f>
        <v>2394131.3135049343</v>
      </c>
      <c r="AE300" s="1">
        <f>IF(Income_CF!AE302="","",(1+'Cost and Benefit Parameters'!$C$17)*Income_CF!AE302*(Cohort_WP!AE300/Cohort_CF!AE300))</f>
        <v>2476581.6909658476</v>
      </c>
      <c r="AF300" s="1">
        <f>IF(Income_CF!AF302="","",(1+'Cost and Benefit Parameters'!$C$17)*Income_CF!AF302*(Cohort_WP!AF300/Cohort_CF!AF300))</f>
        <v>2560334.8768417011</v>
      </c>
      <c r="AG300" s="1">
        <f>IF(Income_CF!AG302="","",(1+'Cost and Benefit Parameters'!$C$17)*Income_CF!AG302*(Cohort_WP!AG300/Cohort_CF!AG300))</f>
        <v>2645332.7569940812</v>
      </c>
      <c r="AH300" s="1">
        <f>IF(Income_CF!AH302="","",(1+'Cost and Benefit Parameters'!$C$17)*Income_CF!AH302*(Cohort_WP!AH300/Cohort_CF!AH300))</f>
        <v>2731512.9933179645</v>
      </c>
      <c r="AI300" s="1">
        <f>IF(Income_CF!AI302="","",(1+'Cost and Benefit Parameters'!$C$17)*Income_CF!AI302*(Cohort_WP!AI300/Cohort_CF!AI300))</f>
        <v>2818809.0355555904</v>
      </c>
      <c r="AJ300" s="1">
        <f>IF(Income_CF!AJ302="","",(1+'Cost and Benefit Parameters'!$C$17)*Income_CF!AJ302*(Cohort_WP!AJ300/Cohort_CF!AJ300))</f>
        <v>2907150.1463347715</v>
      </c>
      <c r="AK300" s="1">
        <f>IF(Income_CF!AK302="","",(1+'Cost and Benefit Parameters'!$C$17)*Income_CF!AK302*(Cohort_WP!AK300/Cohort_CF!AK300))</f>
        <v>2996461.4397708764</v>
      </c>
      <c r="AL300" s="1">
        <f>IF(Income_CF!AL302="","",(1+'Cost and Benefit Parameters'!$C$17)*Income_CF!AL302*(Cohort_WP!AL300/Cohort_CF!AL300))</f>
        <v>3086663.9339245828</v>
      </c>
      <c r="AM300" s="1">
        <f>IF(Income_CF!AM302="","",(1+'Cost and Benefit Parameters'!$C$17)*Income_CF!AM302*(Cohort_WP!AM300/Cohort_CF!AM300))</f>
        <v>3177674.6173581081</v>
      </c>
      <c r="AN300" s="1">
        <f>IF(Income_CF!AN302="","",(1+'Cost and Benefit Parameters'!$C$17)*Income_CF!AN302*(Cohort_WP!AN300/Cohort_CF!AN300))</f>
        <v>3269406.5299794562</v>
      </c>
      <c r="AO300" s="1">
        <f>IF(Income_CF!AO302="","",(1+'Cost and Benefit Parameters'!$C$17)*Income_CF!AO302*(Cohort_WP!AO300/Cohort_CF!AO300))</f>
        <v>3361768.8583098161</v>
      </c>
      <c r="AP300" s="1">
        <f>IF(Income_CF!AP302="","",(1+'Cost and Benefit Parameters'!$C$17)*Income_CF!AP302*(Cohort_WP!AP300/Cohort_CF!AP300))</f>
        <v>3454667.04525118</v>
      </c>
      <c r="AQ300" s="1">
        <f>IF(Income_CF!AQ302="","",(1+'Cost and Benefit Parameters'!$C$17)*Income_CF!AQ302*(Cohort_WP!AQ300/Cohort_CF!AQ300))</f>
        <v>3548002.9143722821</v>
      </c>
      <c r="AR300" s="1">
        <f>IF(Income_CF!AR302="","",(1+'Cost and Benefit Parameters'!$C$17)*Income_CF!AR302*(Cohort_WP!AR300/Cohort_CF!AR300))</f>
        <v>3641674.8086693082</v>
      </c>
      <c r="AS300" s="1">
        <f>IF(Income_CF!AS302="","",(1+'Cost and Benefit Parameters'!$C$17)*Income_CF!AS302*(Cohort_WP!AS300/Cohort_CF!AS300))</f>
        <v>3735577.7436953266</v>
      </c>
      <c r="AT300" s="1">
        <f>IF(Income_CF!AT302="","",(1+'Cost and Benefit Parameters'!$C$17)*Income_CF!AT302*(Cohort_WP!AT300/Cohort_CF!AT300))</f>
        <v>3829603.5748879765</v>
      </c>
      <c r="AU300" s="1">
        <f>IF(Income_CF!AU302="","",(1+'Cost and Benefit Parameters'!$C$17)*Income_CF!AU302*(Cohort_WP!AU300/Cohort_CF!AU300))</f>
        <v>3923641.1788605023</v>
      </c>
      <c r="AV300" s="1">
        <f>IF(Income_CF!AV302="","",(1+'Cost and Benefit Parameters'!$C$17)*Income_CF!AV302*(Cohort_WP!AV300/Cohort_CF!AV300))</f>
        <v>4017576.6483553997</v>
      </c>
      <c r="AW300" s="1">
        <f>IF(Income_CF!AW302="","",(1+'Cost and Benefit Parameters'!$C$17)*Income_CF!AW302*(Cohort_WP!AW300/Cohort_CF!AW300))</f>
        <v>4111293.5004941327</v>
      </c>
      <c r="AX300" s="1">
        <f>IF(Income_CF!AX302="","",(1+'Cost and Benefit Parameters'!$C$17)*Income_CF!AX302*(Cohort_WP!AX300/Cohort_CF!AX300))</f>
        <v>4204672.8978912607</v>
      </c>
      <c r="AY300" s="1">
        <f>IF(Income_CF!AY302="","",(1+'Cost and Benefit Parameters'!$C$17)*Income_CF!AY302*(Cohort_WP!AY300/Cohort_CF!AY300))</f>
        <v>4297593.8821355626</v>
      </c>
      <c r="AZ300" s="1">
        <f>IF(Income_CF!AZ302="","",(1+'Cost and Benefit Parameters'!$C$17)*Income_CF!AZ302*(Cohort_WP!AZ300/Cohort_CF!AZ300))</f>
        <v>4389933.6190771041</v>
      </c>
      <c r="BA300" s="1">
        <f>IF(Income_CF!BA302="","",(1+'Cost and Benefit Parameters'!$C$17)*Income_CF!BA302*(Cohort_WP!BA300/Cohort_CF!BA300))</f>
        <v>4481567.6552955648</v>
      </c>
      <c r="BB300" s="1">
        <f>IF(Income_CF!BB302="","",(1+'Cost and Benefit Parameters'!$C$17)*Income_CF!BB302*(Cohort_WP!BB300/Cohort_CF!BB300))</f>
        <v>4572370.1850643614</v>
      </c>
      <c r="BC300" s="1">
        <f>IF(Income_CF!BC302="","",(1+'Cost and Benefit Parameters'!$C$17)*Income_CF!BC302*(Cohort_WP!BC300/Cohort_CF!BC300))</f>
        <v>4662214.3270649416</v>
      </c>
      <c r="BD300" s="1">
        <f>IF(Income_CF!BD302="","",(1+'Cost and Benefit Parameters'!$C$17)*Income_CF!BD302*(Cohort_WP!BD300/Cohort_CF!BD300))</f>
        <v>4750972.4100491228</v>
      </c>
      <c r="BE300" s="1">
        <f>IF(Income_CF!BE302="","",(1+'Cost and Benefit Parameters'!$C$17)*Income_CF!BE302*(Cohort_WP!BE300/Cohort_CF!BE300))</f>
        <v>4838516.2665924123</v>
      </c>
      <c r="BF300" s="1">
        <f>IF(Income_CF!BF302="","",(1+'Cost and Benefit Parameters'!$C$17)*Income_CF!BF302*(Cohort_WP!BF300/Cohort_CF!BF300))</f>
        <v>4924717.5340301786</v>
      </c>
      <c r="BG300" s="1">
        <f>IF(Income_CF!BG302="","",(1+'Cost and Benefit Parameters'!$C$17)*Income_CF!BG302*(Cohort_WP!BG300/Cohort_CF!BG300))</f>
        <v>5009447.9616205133</v>
      </c>
      <c r="BH300" s="1">
        <f>IF(Income_CF!BH302="","",(1+'Cost and Benefit Parameters'!$C$17)*Income_CF!BH302*(Cohort_WP!BH300/Cohort_CF!BH300))</f>
        <v>5092579.7229330391</v>
      </c>
      <c r="BI300" s="1">
        <f>IF(Income_CF!BI302="","",(1+'Cost and Benefit Parameters'!$C$17)*Income_CF!BI302*(Cohort_WP!BI300/Cohort_CF!BI300))</f>
        <v>5173985.7324231882</v>
      </c>
      <c r="BJ300" s="1">
        <f>IF(Income_CF!BJ302="","",(1+'Cost and Benefit Parameters'!$C$17)*Income_CF!BJ302*(Cohort_WP!BJ300/Cohort_CF!BJ300))</f>
        <v>5253539.9651149111</v>
      </c>
      <c r="BK300" s="1">
        <f>IF(Income_CF!BK302="","",(1+'Cost and Benefit Parameters'!$C$17)*Income_CF!BK302*(Cohort_WP!BK300/Cohort_CF!BK300))</f>
        <v>5331117.7782841865</v>
      </c>
      <c r="BL300" s="1" t="str">
        <f>IF(Income_CF!BL302="","",(1+'Cost and Benefit Parameters'!$C$17)*Income_CF!BL302*(Cohort_WP!BL300/Cohort_CF!BL300))</f>
        <v/>
      </c>
      <c r="BM300" s="1" t="str">
        <f>IF(Income_CF!BM302="","",(1+'Cost and Benefit Parameters'!$C$17)*Income_CF!BM302*(Cohort_WP!BM300/Cohort_CF!BM300))</f>
        <v/>
      </c>
      <c r="BN300" s="1" t="str">
        <f>IF(Income_CF!BN302="","",(1+'Cost and Benefit Parameters'!$C$17)*Income_CF!BN302*(Cohort_WP!BN300/Cohort_CF!BN300))</f>
        <v/>
      </c>
    </row>
    <row r="301" spans="1:72" x14ac:dyDescent="0.55000000000000004">
      <c r="A301" s="639"/>
      <c r="B301" t="s">
        <v>484</v>
      </c>
      <c r="H301" s="1" t="str">
        <f>IF(Income_CF!H303="","",(1+'Cost and Benefit Parameters'!$C$17)*Income_CF!H303*(Cohort_WP!H301/Cohort_CF!H301))</f>
        <v/>
      </c>
      <c r="I301" s="1" t="str">
        <f>IF(Income_CF!I303="","",(1+'Cost and Benefit Parameters'!$C$17)*Income_CF!I303*(Cohort_WP!I301/Cohort_CF!I301))</f>
        <v/>
      </c>
      <c r="J301" s="1" t="str">
        <f>IF(Income_CF!J303="","",(1+'Cost and Benefit Parameters'!$C$17)*Income_CF!J303*(Cohort_WP!J301/Cohort_CF!J301))</f>
        <v/>
      </c>
      <c r="K301" s="1" t="str">
        <f>IF(Income_CF!K303="","",(1+'Cost and Benefit Parameters'!$C$17)*Income_CF!K303*(Cohort_WP!K301/Cohort_CF!K301))</f>
        <v/>
      </c>
      <c r="L301" s="1" t="str">
        <f>IF(Income_CF!L303="","",(1+'Cost and Benefit Parameters'!$C$17)*Income_CF!L303*(Cohort_WP!L301/Cohort_CF!L301))</f>
        <v/>
      </c>
      <c r="M301" s="1" t="str">
        <f>IF(Income_CF!M303="","",(1+'Cost and Benefit Parameters'!$C$17)*Income_CF!M303*(Cohort_WP!M301/Cohort_CF!M301))</f>
        <v/>
      </c>
      <c r="N301" s="1" t="str">
        <f>IF(Income_CF!N303="","",(1+'Cost and Benefit Parameters'!$C$17)*Income_CF!N303*(Cohort_WP!N301/Cohort_CF!N301))</f>
        <v/>
      </c>
      <c r="O301" s="1" t="str">
        <f>IF(Income_CF!O303="","",(1+'Cost and Benefit Parameters'!$C$17)*Income_CF!O303*(Cohort_WP!O301/Cohort_CF!O301))</f>
        <v/>
      </c>
      <c r="P301" s="1" t="str">
        <f>IF(Income_CF!P303="","",(1+'Cost and Benefit Parameters'!$C$17)*Income_CF!P303*(Cohort_WP!P301/Cohort_CF!P301))</f>
        <v/>
      </c>
      <c r="Q301" s="1" t="str">
        <f>IF(Income_CF!Q303="","",(1+'Cost and Benefit Parameters'!$C$17)*Income_CF!Q303*(Cohort_WP!Q301/Cohort_CF!Q301))</f>
        <v/>
      </c>
      <c r="R301" s="1" t="str">
        <f>IF(Income_CF!R303="","",(1+'Cost and Benefit Parameters'!$C$17)*Income_CF!R303*(Cohort_WP!R301/Cohort_CF!R301))</f>
        <v/>
      </c>
      <c r="S301" s="1" t="str">
        <f>IF(Income_CF!S303="","",(1+'Cost and Benefit Parameters'!$C$17)*Income_CF!S303*(Cohort_WP!S301/Cohort_CF!S301))</f>
        <v/>
      </c>
      <c r="T301" s="1" t="str">
        <f>IF(Income_CF!T303="","",(1+'Cost and Benefit Parameters'!$C$17)*Income_CF!T303*(Cohort_WP!T301/Cohort_CF!T301))</f>
        <v/>
      </c>
      <c r="U301" s="1" t="str">
        <f>IF(Income_CF!U303="","",(1+'Cost and Benefit Parameters'!$C$17)*Income_CF!U303*(Cohort_WP!U301/Cohort_CF!U301))</f>
        <v/>
      </c>
      <c r="V301" s="1" t="str">
        <f>IF(Income_CF!V303="","",(1+'Cost and Benefit Parameters'!$C$17)*Income_CF!V303*(Cohort_WP!V301/Cohort_CF!V301))</f>
        <v/>
      </c>
      <c r="W301" s="1" t="str">
        <f>IF(Income_CF!W303="","",(1+'Cost and Benefit Parameters'!$C$17)*Income_CF!W303*(Cohort_WP!W301/Cohort_CF!W301))</f>
        <v/>
      </c>
      <c r="X301" s="1" t="str">
        <f>IF(Income_CF!X303="","",(1+'Cost and Benefit Parameters'!$C$17)*Income_CF!X303*(Cohort_WP!X301/Cohort_CF!X301))</f>
        <v/>
      </c>
      <c r="Y301" s="1">
        <f>IF(Income_CF!Y303="","",(1+'Cost and Benefit Parameters'!$C$17)*Income_CF!Y303*(Cohort_WP!Y301/Cohort_CF!Y301))</f>
        <v>1970577.102954549</v>
      </c>
      <c r="Z301" s="1">
        <f>IF(Income_CF!Z303="","",(1+'Cost and Benefit Parameters'!$C$17)*Income_CF!Z303*(Cohort_WP!Z301/Cohort_CF!Z301))</f>
        <v>2047020.3494802313</v>
      </c>
      <c r="AA301" s="1">
        <f>IF(Income_CF!AA303="","",(1+'Cost and Benefit Parameters'!$C$17)*Income_CF!AA303*(Cohort_WP!AA301/Cohort_CF!AA301))</f>
        <v>2125153.5317356302</v>
      </c>
      <c r="AB301" s="1">
        <f>IF(Income_CF!AB303="","",(1+'Cost and Benefit Parameters'!$C$17)*Income_CF!AB303*(Cohort_WP!AB301/Cohort_CF!AB301))</f>
        <v>2204945.6327299462</v>
      </c>
      <c r="AC301" s="1">
        <f>IF(Income_CF!AC303="","",(1+'Cost and Benefit Parameters'!$C$17)*Income_CF!AC303*(Cohort_WP!AC301/Cohort_CF!AC301))</f>
        <v>2300350.849305958</v>
      </c>
      <c r="AD301" s="1">
        <f>IF(Income_CF!AD303="","",(1+'Cost and Benefit Parameters'!$C$17)*Income_CF!AD303*(Cohort_WP!AD301/Cohort_CF!AD301))</f>
        <v>2382428.7647281019</v>
      </c>
      <c r="AE301" s="1">
        <f>IF(Income_CF!AE303="","",(1+'Cost and Benefit Parameters'!$C$17)*Income_CF!AE303*(Cohort_WP!AE301/Cohort_CF!AE301))</f>
        <v>2465955.2529100822</v>
      </c>
      <c r="AF301" s="1">
        <f>IF(Income_CF!AF303="","",(1+'Cost and Benefit Parameters'!$C$17)*Income_CF!AF303*(Cohort_WP!AF301/Cohort_CF!AF301))</f>
        <v>2550879.1416948237</v>
      </c>
      <c r="AG301" s="1">
        <f>IF(Income_CF!AG303="","",(1+'Cost and Benefit Parameters'!$C$17)*Income_CF!AG303*(Cohort_WP!AG301/Cohort_CF!AG301))</f>
        <v>2637144.9231469519</v>
      </c>
      <c r="AH301" s="1">
        <f>IF(Income_CF!AH303="","",(1+'Cost and Benefit Parameters'!$C$17)*Income_CF!AH303*(Cohort_WP!AH301/Cohort_CF!AH301))</f>
        <v>2724692.7397039034</v>
      </c>
      <c r="AI301" s="1">
        <f>IF(Income_CF!AI303="","",(1+'Cost and Benefit Parameters'!$C$17)*Income_CF!AI303*(Cohort_WP!AI301/Cohort_CF!AI301))</f>
        <v>2813458.3831175035</v>
      </c>
      <c r="AJ301" s="1">
        <f>IF(Income_CF!AJ303="","",(1+'Cost and Benefit Parameters'!$C$17)*Income_CF!AJ303*(Cohort_WP!AJ301/Cohort_CF!AJ301))</f>
        <v>2903373.3066222579</v>
      </c>
      <c r="AK301" s="1">
        <f>IF(Income_CF!AK303="","",(1+'Cost and Benefit Parameters'!$C$17)*Income_CF!AK303*(Cohort_WP!AK301/Cohort_CF!AK301))</f>
        <v>2994364.6507248157</v>
      </c>
      <c r="AL301" s="1">
        <f>IF(Income_CF!AL303="","",(1+'Cost and Benefit Parameters'!$C$17)*Income_CF!AL303*(Cohort_WP!AL301/Cohort_CF!AL301))</f>
        <v>3086355.2829640023</v>
      </c>
      <c r="AM301" s="1">
        <f>IF(Income_CF!AM303="","",(1+'Cost and Benefit Parameters'!$C$17)*Income_CF!AM303*(Cohort_WP!AM301/Cohort_CF!AM301))</f>
        <v>3179263.8519423199</v>
      </c>
      <c r="AN301" s="1">
        <f>IF(Income_CF!AN303="","",(1+'Cost and Benefit Parameters'!$C$17)*Income_CF!AN303*(Cohort_WP!AN301/Cohort_CF!AN301))</f>
        <v>3273004.8558788514</v>
      </c>
      <c r="AO301" s="1">
        <f>IF(Income_CF!AO303="","",(1+'Cost and Benefit Parameters'!$C$17)*Income_CF!AO303*(Cohort_WP!AO301/Cohort_CF!AO301))</f>
        <v>3367488.7258788403</v>
      </c>
      <c r="AP301" s="1">
        <f>IF(Income_CF!AP303="","",(1+'Cost and Benefit Parameters'!$C$17)*Income_CF!AP303*(Cohort_WP!AP301/Cohort_CF!AP301))</f>
        <v>3462621.9240591107</v>
      </c>
      <c r="AQ301" s="1">
        <f>IF(Income_CF!AQ303="","",(1+'Cost and Benefit Parameters'!$C$17)*Income_CF!AQ303*(Cohort_WP!AQ301/Cohort_CF!AQ301))</f>
        <v>3558307.0566087142</v>
      </c>
      <c r="AR301" s="1">
        <f>IF(Income_CF!AR303="","",(1+'Cost and Benefit Parameters'!$C$17)*Income_CF!AR303*(Cohort_WP!AR301/Cohort_CF!AR301))</f>
        <v>3654443.0018034503</v>
      </c>
      <c r="AS301" s="1">
        <f>IF(Income_CF!AS303="","",(1+'Cost and Benefit Parameters'!$C$17)*Income_CF!AS303*(Cohort_WP!AS301/Cohort_CF!AS301))</f>
        <v>3750925.0529293884</v>
      </c>
      <c r="AT301" s="1">
        <f>IF(Income_CF!AT303="","",(1+'Cost and Benefit Parameters'!$C$17)*Income_CF!AT303*(Cohort_WP!AT301/Cohort_CF!AT301))</f>
        <v>3847645.0760061857</v>
      </c>
      <c r="AU301" s="1">
        <f>IF(Income_CF!AU303="","",(1+'Cost and Benefit Parameters'!$C$17)*Income_CF!AU303*(Cohort_WP!AU301/Cohort_CF!AU301))</f>
        <v>3944491.6821346171</v>
      </c>
      <c r="AV301" s="1">
        <f>IF(Income_CF!AV303="","",(1+'Cost and Benefit Parameters'!$C$17)*Income_CF!AV303*(Cohort_WP!AV301/Cohort_CF!AV301))</f>
        <v>4041350.4142263187</v>
      </c>
      <c r="AW301" s="1">
        <f>IF(Income_CF!AW303="","",(1+'Cost and Benefit Parameters'!$C$17)*Income_CF!AW303*(Cohort_WP!AW301/Cohort_CF!AW301))</f>
        <v>4138103.9478060612</v>
      </c>
      <c r="AX301" s="1">
        <f>IF(Income_CF!AX303="","",(1+'Cost and Benefit Parameters'!$C$17)*Income_CF!AX303*(Cohort_WP!AX301/Cohort_CF!AX301))</f>
        <v>4234632.3055089554</v>
      </c>
      <c r="AY301" s="1">
        <f>IF(Income_CF!AY303="","",(1+'Cost and Benefit Parameters'!$C$17)*Income_CF!AY303*(Cohort_WP!AY301/Cohort_CF!AY301))</f>
        <v>4330813.0848279977</v>
      </c>
      <c r="AZ301" s="1">
        <f>IF(Income_CF!AZ303="","",(1+'Cost and Benefit Parameters'!$C$17)*Income_CF!AZ303*(Cohort_WP!AZ301/Cohort_CF!AZ301))</f>
        <v>4426521.6985996291</v>
      </c>
      <c r="BA301" s="1">
        <f>IF(Income_CF!BA303="","",(1+'Cost and Benefit Parameters'!$C$17)*Income_CF!BA303*(Cohort_WP!BA301/Cohort_CF!BA301))</f>
        <v>4521631.6276494181</v>
      </c>
      <c r="BB301" s="1">
        <f>IF(Income_CF!BB303="","",(1+'Cost and Benefit Parameters'!$C$17)*Income_CF!BB303*(Cohort_WP!BB301/Cohort_CF!BB301))</f>
        <v>4616014.6849544309</v>
      </c>
      <c r="BC301" s="1">
        <f>IF(Income_CF!BC303="","",(1+'Cost and Benefit Parameters'!$C$17)*Income_CF!BC303*(Cohort_WP!BC301/Cohort_CF!BC301))</f>
        <v>4709541.2906162925</v>
      </c>
      <c r="BD301" s="1">
        <f>IF(Income_CF!BD303="","",(1+'Cost and Benefit Parameters'!$C$17)*Income_CF!BD303*(Cohort_WP!BD301/Cohort_CF!BD301))</f>
        <v>4802080.7568768896</v>
      </c>
      <c r="BE301" s="1">
        <f>IF(Income_CF!BE303="","",(1+'Cost and Benefit Parameters'!$C$17)*Income_CF!BE303*(Cohort_WP!BE301/Cohort_CF!BE301))</f>
        <v>4893501.5823505968</v>
      </c>
      <c r="BF301" s="1">
        <f>IF(Income_CF!BF303="","",(1+'Cost and Benefit Parameters'!$C$17)*Income_CF!BF303*(Cohort_WP!BF301/Cohort_CF!BF301))</f>
        <v>4983671.7545901835</v>
      </c>
      <c r="BG301" s="1">
        <f>IF(Income_CF!BG303="","",(1+'Cost and Benefit Parameters'!$C$17)*Income_CF!BG303*(Cohort_WP!BG301/Cohort_CF!BG301))</f>
        <v>5072459.0600510826</v>
      </c>
      <c r="BH301" s="1">
        <f>IF(Income_CF!BH303="","",(1+'Cost and Benefit Parameters'!$C$17)*Income_CF!BH303*(Cohort_WP!BH301/Cohort_CF!BH301))</f>
        <v>5159731.4004691299</v>
      </c>
      <c r="BI301" s="1">
        <f>IF(Income_CF!BI303="","",(1+'Cost and Benefit Parameters'!$C$17)*Income_CF!BI303*(Cohort_WP!BI301/Cohort_CF!BI301))</f>
        <v>5245357.1146210311</v>
      </c>
      <c r="BJ301" s="1">
        <f>IF(Income_CF!BJ303="","",(1+'Cost and Benefit Parameters'!$C$17)*Income_CF!BJ303*(Cohort_WP!BJ301/Cohort_CF!BJ301))</f>
        <v>5329205.3043958833</v>
      </c>
      <c r="BK301" s="1">
        <f>IF(Income_CF!BK303="","",(1+'Cost and Benefit Parameters'!$C$17)*Income_CF!BK303*(Cohort_WP!BK301/Cohort_CF!BK301))</f>
        <v>5411146.1640683599</v>
      </c>
      <c r="BL301" s="1">
        <f>IF(Income_CF!BL303="","",(1+'Cost and Benefit Parameters'!$C$17)*Income_CF!BL303*(Cohort_WP!BL301/Cohort_CF!BL301))</f>
        <v>5491051.3116327124</v>
      </c>
      <c r="BM301" s="1" t="str">
        <f>IF(Income_CF!BM303="","",(1+'Cost and Benefit Parameters'!$C$17)*Income_CF!BM303*(Cohort_WP!BM301/Cohort_CF!BM301))</f>
        <v/>
      </c>
      <c r="BN301" s="1" t="str">
        <f>IF(Income_CF!BN303="","",(1+'Cost and Benefit Parameters'!$C$17)*Income_CF!BN303*(Cohort_WP!BN301/Cohort_CF!BN301))</f>
        <v/>
      </c>
    </row>
    <row r="302" spans="1:72" x14ac:dyDescent="0.55000000000000004">
      <c r="A302" s="639"/>
      <c r="B302" t="s">
        <v>485</v>
      </c>
      <c r="H302" s="1" t="str">
        <f>IF(Income_CF!H304="","",(1+'Cost and Benefit Parameters'!$C$17)*Income_CF!H304*(Cohort_WP!H302/Cohort_CF!H302))</f>
        <v/>
      </c>
      <c r="I302" s="1" t="str">
        <f>IF(Income_CF!I304="","",(1+'Cost and Benefit Parameters'!$C$17)*Income_CF!I304*(Cohort_WP!I302/Cohort_CF!I302))</f>
        <v/>
      </c>
      <c r="J302" s="1" t="str">
        <f>IF(Income_CF!J304="","",(1+'Cost and Benefit Parameters'!$C$17)*Income_CF!J304*(Cohort_WP!J302/Cohort_CF!J302))</f>
        <v/>
      </c>
      <c r="K302" s="1" t="str">
        <f>IF(Income_CF!K304="","",(1+'Cost and Benefit Parameters'!$C$17)*Income_CF!K304*(Cohort_WP!K302/Cohort_CF!K302))</f>
        <v/>
      </c>
      <c r="L302" s="1" t="str">
        <f>IF(Income_CF!L304="","",(1+'Cost and Benefit Parameters'!$C$17)*Income_CF!L304*(Cohort_WP!L302/Cohort_CF!L302))</f>
        <v/>
      </c>
      <c r="M302" s="1" t="str">
        <f>IF(Income_CF!M304="","",(1+'Cost and Benefit Parameters'!$C$17)*Income_CF!M304*(Cohort_WP!M302/Cohort_CF!M302))</f>
        <v/>
      </c>
      <c r="N302" s="1" t="str">
        <f>IF(Income_CF!N304="","",(1+'Cost and Benefit Parameters'!$C$17)*Income_CF!N304*(Cohort_WP!N302/Cohort_CF!N302))</f>
        <v/>
      </c>
      <c r="O302" s="1" t="str">
        <f>IF(Income_CF!O304="","",(1+'Cost and Benefit Parameters'!$C$17)*Income_CF!O304*(Cohort_WP!O302/Cohort_CF!O302))</f>
        <v/>
      </c>
      <c r="P302" s="1" t="str">
        <f>IF(Income_CF!P304="","",(1+'Cost and Benefit Parameters'!$C$17)*Income_CF!P304*(Cohort_WP!P302/Cohort_CF!P302))</f>
        <v/>
      </c>
      <c r="Q302" s="1" t="str">
        <f>IF(Income_CF!Q304="","",(1+'Cost and Benefit Parameters'!$C$17)*Income_CF!Q304*(Cohort_WP!Q302/Cohort_CF!Q302))</f>
        <v/>
      </c>
      <c r="R302" s="1" t="str">
        <f>IF(Income_CF!R304="","",(1+'Cost and Benefit Parameters'!$C$17)*Income_CF!R304*(Cohort_WP!R302/Cohort_CF!R302))</f>
        <v/>
      </c>
      <c r="S302" s="1" t="str">
        <f>IF(Income_CF!S304="","",(1+'Cost and Benefit Parameters'!$C$17)*Income_CF!S304*(Cohort_WP!S302/Cohort_CF!S302))</f>
        <v/>
      </c>
      <c r="T302" s="1" t="str">
        <f>IF(Income_CF!T304="","",(1+'Cost and Benefit Parameters'!$C$17)*Income_CF!T304*(Cohort_WP!T302/Cohort_CF!T302))</f>
        <v/>
      </c>
      <c r="U302" s="1" t="str">
        <f>IF(Income_CF!U304="","",(1+'Cost and Benefit Parameters'!$C$17)*Income_CF!U304*(Cohort_WP!U302/Cohort_CF!U302))</f>
        <v/>
      </c>
      <c r="V302" s="1" t="str">
        <f>IF(Income_CF!V304="","",(1+'Cost and Benefit Parameters'!$C$17)*Income_CF!V304*(Cohort_WP!V302/Cohort_CF!V302))</f>
        <v/>
      </c>
      <c r="W302" s="1" t="str">
        <f>IF(Income_CF!W304="","",(1+'Cost and Benefit Parameters'!$C$17)*Income_CF!W304*(Cohort_WP!W302/Cohort_CF!W302))</f>
        <v/>
      </c>
      <c r="X302" s="1" t="str">
        <f>IF(Income_CF!X304="","",(1+'Cost and Benefit Parameters'!$C$17)*Income_CF!X304*(Cohort_WP!X302/Cohort_CF!X302))</f>
        <v/>
      </c>
      <c r="Y302" s="1" t="str">
        <f>IF(Income_CF!Y304="","",(1+'Cost and Benefit Parameters'!$C$17)*Income_CF!Y304*(Cohort_WP!Y302/Cohort_CF!Y302))</f>
        <v/>
      </c>
      <c r="Z302" s="1">
        <f>IF(Income_CF!Z304="","",(1+'Cost and Benefit Parameters'!$C$17)*Income_CF!Z304*(Cohort_WP!Z302/Cohort_CF!Z302))</f>
        <v>2029694.4160431849</v>
      </c>
      <c r="AA302" s="1">
        <f>IF(Income_CF!AA304="","",(1+'Cost and Benefit Parameters'!$C$17)*Income_CF!AA304*(Cohort_WP!AA302/Cohort_CF!AA302))</f>
        <v>2108430.9599646376</v>
      </c>
      <c r="AB302" s="1">
        <f>IF(Income_CF!AB304="","",(1+'Cost and Benefit Parameters'!$C$17)*Income_CF!AB304*(Cohort_WP!AB302/Cohort_CF!AB302))</f>
        <v>2188908.1376876989</v>
      </c>
      <c r="AC302" s="1">
        <f>IF(Income_CF!AC304="","",(1+'Cost and Benefit Parameters'!$C$17)*Income_CF!AC304*(Cohort_WP!AC302/Cohort_CF!AC302))</f>
        <v>2271094.0017118449</v>
      </c>
      <c r="AD302" s="1">
        <f>IF(Income_CF!AD304="","",(1+'Cost and Benefit Parameters'!$C$17)*Income_CF!AD304*(Cohort_WP!AD302/Cohort_CF!AD302))</f>
        <v>2369361.374785136</v>
      </c>
      <c r="AE302" s="1">
        <f>IF(Income_CF!AE304="","",(1+'Cost and Benefit Parameters'!$C$17)*Income_CF!AE304*(Cohort_WP!AE302/Cohort_CF!AE302))</f>
        <v>2453901.6276699444</v>
      </c>
      <c r="AF302" s="1">
        <f>IF(Income_CF!AF304="","",(1+'Cost and Benefit Parameters'!$C$17)*Income_CF!AF304*(Cohort_WP!AF302/Cohort_CF!AF302))</f>
        <v>2539933.9104973851</v>
      </c>
      <c r="AG302" s="1">
        <f>IF(Income_CF!AG304="","",(1+'Cost and Benefit Parameters'!$C$17)*Income_CF!AG304*(Cohort_WP!AG302/Cohort_CF!AG302))</f>
        <v>2627405.5159456683</v>
      </c>
      <c r="AH302" s="1">
        <f>IF(Income_CF!AH304="","",(1+'Cost and Benefit Parameters'!$C$17)*Income_CF!AH304*(Cohort_WP!AH302/Cohort_CF!AH302))</f>
        <v>2716259.2708413606</v>
      </c>
      <c r="AI302" s="1">
        <f>IF(Income_CF!AI304="","",(1+'Cost and Benefit Parameters'!$C$17)*Income_CF!AI304*(Cohort_WP!AI302/Cohort_CF!AI302))</f>
        <v>2806433.5218950198</v>
      </c>
      <c r="AJ302" s="1">
        <f>IF(Income_CF!AJ304="","",(1+'Cost and Benefit Parameters'!$C$17)*Income_CF!AJ304*(Cohort_WP!AJ302/Cohort_CF!AJ302))</f>
        <v>2897862.1346110287</v>
      </c>
      <c r="AK302" s="1">
        <f>IF(Income_CF!AK304="","",(1+'Cost and Benefit Parameters'!$C$17)*Income_CF!AK304*(Cohort_WP!AK302/Cohort_CF!AK302))</f>
        <v>2990474.5058209263</v>
      </c>
      <c r="AL302" s="1">
        <f>IF(Income_CF!AL304="","",(1+'Cost and Benefit Parameters'!$C$17)*Income_CF!AL304*(Cohort_WP!AL302/Cohort_CF!AL302))</f>
        <v>3084195.5902465591</v>
      </c>
      <c r="AM302" s="1">
        <f>IF(Income_CF!AM304="","",(1+'Cost and Benefit Parameters'!$C$17)*Income_CF!AM304*(Cohort_WP!AM302/Cohort_CF!AM302))</f>
        <v>3178945.9414529218</v>
      </c>
      <c r="AN302" s="1">
        <f>IF(Income_CF!AN304="","",(1+'Cost and Benefit Parameters'!$C$17)*Income_CF!AN304*(Cohort_WP!AN302/Cohort_CF!AN302))</f>
        <v>3274641.7675005891</v>
      </c>
      <c r="AO302" s="1">
        <f>IF(Income_CF!AO304="","",(1+'Cost and Benefit Parameters'!$C$17)*Income_CF!AO304*(Cohort_WP!AO302/Cohort_CF!AO302))</f>
        <v>3371195.001555217</v>
      </c>
      <c r="AP302" s="1">
        <f>IF(Income_CF!AP304="","",(1+'Cost and Benefit Parameters'!$C$17)*Income_CF!AP304*(Cohort_WP!AP302/Cohort_CF!AP302))</f>
        <v>3468513.3876552056</v>
      </c>
      <c r="AQ302" s="1">
        <f>IF(Income_CF!AQ304="","",(1+'Cost and Benefit Parameters'!$C$17)*Income_CF!AQ304*(Cohort_WP!AQ302/Cohort_CF!AQ302))</f>
        <v>3566500.581780883</v>
      </c>
      <c r="AR302" s="1">
        <f>IF(Income_CF!AR304="","",(1+'Cost and Benefit Parameters'!$C$17)*Income_CF!AR304*(Cohort_WP!AR302/Cohort_CF!AR302))</f>
        <v>3665056.2683069757</v>
      </c>
      <c r="AS302" s="1">
        <f>IF(Income_CF!AS304="","",(1+'Cost and Benefit Parameters'!$C$17)*Income_CF!AS304*(Cohort_WP!AS302/Cohort_CF!AS302))</f>
        <v>3764076.291857555</v>
      </c>
      <c r="AT302" s="1">
        <f>IF(Income_CF!AT304="","",(1+'Cost and Benefit Parameters'!$C$17)*Income_CF!AT304*(Cohort_WP!AT302/Cohort_CF!AT302))</f>
        <v>3863452.8045172691</v>
      </c>
      <c r="AU302" s="1">
        <f>IF(Income_CF!AU304="","",(1+'Cost and Benefit Parameters'!$C$17)*Income_CF!AU304*(Cohort_WP!AU302/Cohort_CF!AU302))</f>
        <v>3963074.4282863722</v>
      </c>
      <c r="AV302" s="1">
        <f>IF(Income_CF!AV304="","",(1+'Cost and Benefit Parameters'!$C$17)*Income_CF!AV304*(Cohort_WP!AV302/Cohort_CF!AV302))</f>
        <v>4062826.4325986556</v>
      </c>
      <c r="AW302" s="1">
        <f>IF(Income_CF!AW304="","",(1+'Cost and Benefit Parameters'!$C$17)*Income_CF!AW304*(Cohort_WP!AW302/Cohort_CF!AW302))</f>
        <v>4162590.9266531076</v>
      </c>
      <c r="AX302" s="1">
        <f>IF(Income_CF!AX304="","",(1+'Cost and Benefit Parameters'!$C$17)*Income_CF!AX304*(Cohort_WP!AX302/Cohort_CF!AX302))</f>
        <v>4262247.0662402427</v>
      </c>
      <c r="AY302" s="1">
        <f>IF(Income_CF!AY304="","",(1+'Cost and Benefit Parameters'!$C$17)*Income_CF!AY304*(Cohort_WP!AY302/Cohort_CF!AY302))</f>
        <v>4361671.2746742247</v>
      </c>
      <c r="AZ302" s="1">
        <f>IF(Income_CF!AZ304="","",(1+'Cost and Benefit Parameters'!$C$17)*Income_CF!AZ304*(Cohort_WP!AZ302/Cohort_CF!AZ302))</f>
        <v>4460737.4773728382</v>
      </c>
      <c r="BA302" s="1">
        <f>IF(Income_CF!BA304="","",(1+'Cost and Benefit Parameters'!$C$17)*Income_CF!BA304*(Cohort_WP!BA302/Cohort_CF!BA302))</f>
        <v>4559317.3495576186</v>
      </c>
      <c r="BB302" s="1">
        <f>IF(Income_CF!BB304="","",(1+'Cost and Benefit Parameters'!$C$17)*Income_CF!BB304*(Cohort_WP!BB302/Cohort_CF!BB302))</f>
        <v>4657280.5764788995</v>
      </c>
      <c r="BC302" s="1">
        <f>IF(Income_CF!BC304="","",(1+'Cost and Benefit Parameters'!$C$17)*Income_CF!BC304*(Cohort_WP!BC302/Cohort_CF!BC302))</f>
        <v>4754495.1255030632</v>
      </c>
      <c r="BD302" s="1">
        <f>IF(Income_CF!BD304="","",(1+'Cost and Benefit Parameters'!$C$17)*Income_CF!BD304*(Cohort_WP!BD302/Cohort_CF!BD302))</f>
        <v>4850827.5293347808</v>
      </c>
      <c r="BE302" s="1">
        <f>IF(Income_CF!BE304="","",(1+'Cost and Benefit Parameters'!$C$17)*Income_CF!BE304*(Cohort_WP!BE302/Cohort_CF!BE302))</f>
        <v>4946143.1795831956</v>
      </c>
      <c r="BF302" s="1">
        <f>IF(Income_CF!BF304="","",(1+'Cost and Benefit Parameters'!$C$17)*Income_CF!BF304*(Cohort_WP!BF302/Cohort_CF!BF302))</f>
        <v>5040306.6298211152</v>
      </c>
      <c r="BG302" s="1">
        <f>IF(Income_CF!BG304="","",(1+'Cost and Benefit Parameters'!$C$17)*Income_CF!BG304*(Cohort_WP!BG302/Cohort_CF!BG302))</f>
        <v>5133181.9072278887</v>
      </c>
      <c r="BH302" s="1">
        <f>IF(Income_CF!BH304="","",(1+'Cost and Benefit Parameters'!$C$17)*Income_CF!BH304*(Cohort_WP!BH302/Cohort_CF!BH302))</f>
        <v>5224632.8318526158</v>
      </c>
      <c r="BI302" s="1">
        <f>IF(Income_CF!BI304="","",(1+'Cost and Benefit Parameters'!$C$17)*Income_CF!BI304*(Cohort_WP!BI302/Cohort_CF!BI302))</f>
        <v>5314523.3424832039</v>
      </c>
      <c r="BJ302" s="1">
        <f>IF(Income_CF!BJ304="","",(1+'Cost and Benefit Parameters'!$C$17)*Income_CF!BJ304*(Cohort_WP!BJ302/Cohort_CF!BJ302))</f>
        <v>5402717.8280596603</v>
      </c>
      <c r="BK302" s="1">
        <f>IF(Income_CF!BK304="","",(1+'Cost and Benefit Parameters'!$C$17)*Income_CF!BK304*(Cohort_WP!BK302/Cohort_CF!BK302))</f>
        <v>5489081.4635277605</v>
      </c>
      <c r="BL302" s="1">
        <f>IF(Income_CF!BL304="","",(1+'Cost and Benefit Parameters'!$C$17)*Income_CF!BL304*(Cohort_WP!BL302/Cohort_CF!BL302))</f>
        <v>5573480.5489904098</v>
      </c>
      <c r="BM302" s="1">
        <f>IF(Income_CF!BM304="","",(1+'Cost and Benefit Parameters'!$C$17)*Income_CF!BM304*(Cohort_WP!BM302/Cohort_CF!BM302))</f>
        <v>5655782.8509816937</v>
      </c>
      <c r="BN302" s="1" t="str">
        <f>IF(Income_CF!BN304="","",(1+'Cost and Benefit Parameters'!$C$17)*Income_CF!BN304*(Cohort_WP!BN302/Cohort_CF!BN302))</f>
        <v/>
      </c>
    </row>
    <row r="303" spans="1:72" x14ac:dyDescent="0.55000000000000004">
      <c r="A303" s="639"/>
      <c r="B303" t="s">
        <v>486</v>
      </c>
      <c r="H303" s="1" t="str">
        <f>IF(Income_CF!H305="","",(1+'Cost and Benefit Parameters'!$C$17)*Income_CF!H305*(Cohort_WP!H303/Cohort_CF!H303))</f>
        <v/>
      </c>
      <c r="I303" s="1" t="str">
        <f>IF(Income_CF!I305="","",(1+'Cost and Benefit Parameters'!$C$17)*Income_CF!I305*(Cohort_WP!I303/Cohort_CF!I303))</f>
        <v/>
      </c>
      <c r="J303" s="1" t="str">
        <f>IF(Income_CF!J305="","",(1+'Cost and Benefit Parameters'!$C$17)*Income_CF!J305*(Cohort_WP!J303/Cohort_CF!J303))</f>
        <v/>
      </c>
      <c r="K303" s="1" t="str">
        <f>IF(Income_CF!K305="","",(1+'Cost and Benefit Parameters'!$C$17)*Income_CF!K305*(Cohort_WP!K303/Cohort_CF!K303))</f>
        <v/>
      </c>
      <c r="L303" s="1" t="str">
        <f>IF(Income_CF!L305="","",(1+'Cost and Benefit Parameters'!$C$17)*Income_CF!L305*(Cohort_WP!L303/Cohort_CF!L303))</f>
        <v/>
      </c>
      <c r="M303" s="1" t="str">
        <f>IF(Income_CF!M305="","",(1+'Cost and Benefit Parameters'!$C$17)*Income_CF!M305*(Cohort_WP!M303/Cohort_CF!M303))</f>
        <v/>
      </c>
      <c r="N303" s="1" t="str">
        <f>IF(Income_CF!N305="","",(1+'Cost and Benefit Parameters'!$C$17)*Income_CF!N305*(Cohort_WP!N303/Cohort_CF!N303))</f>
        <v/>
      </c>
      <c r="O303" s="1" t="str">
        <f>IF(Income_CF!O305="","",(1+'Cost and Benefit Parameters'!$C$17)*Income_CF!O305*(Cohort_WP!O303/Cohort_CF!O303))</f>
        <v/>
      </c>
      <c r="P303" s="1" t="str">
        <f>IF(Income_CF!P305="","",(1+'Cost and Benefit Parameters'!$C$17)*Income_CF!P305*(Cohort_WP!P303/Cohort_CF!P303))</f>
        <v/>
      </c>
      <c r="Q303" s="1" t="str">
        <f>IF(Income_CF!Q305="","",(1+'Cost and Benefit Parameters'!$C$17)*Income_CF!Q305*(Cohort_WP!Q303/Cohort_CF!Q303))</f>
        <v/>
      </c>
      <c r="R303" s="1" t="str">
        <f>IF(Income_CF!R305="","",(1+'Cost and Benefit Parameters'!$C$17)*Income_CF!R305*(Cohort_WP!R303/Cohort_CF!R303))</f>
        <v/>
      </c>
      <c r="S303" s="1" t="str">
        <f>IF(Income_CF!S305="","",(1+'Cost and Benefit Parameters'!$C$17)*Income_CF!S305*(Cohort_WP!S303/Cohort_CF!S303))</f>
        <v/>
      </c>
      <c r="T303" s="1" t="str">
        <f>IF(Income_CF!T305="","",(1+'Cost and Benefit Parameters'!$C$17)*Income_CF!T305*(Cohort_WP!T303/Cohort_CF!T303))</f>
        <v/>
      </c>
      <c r="U303" s="1" t="str">
        <f>IF(Income_CF!U305="","",(1+'Cost and Benefit Parameters'!$C$17)*Income_CF!U305*(Cohort_WP!U303/Cohort_CF!U303))</f>
        <v/>
      </c>
      <c r="V303" s="1" t="str">
        <f>IF(Income_CF!V305="","",(1+'Cost and Benefit Parameters'!$C$17)*Income_CF!V305*(Cohort_WP!V303/Cohort_CF!V303))</f>
        <v/>
      </c>
      <c r="W303" s="1" t="str">
        <f>IF(Income_CF!W305="","",(1+'Cost and Benefit Parameters'!$C$17)*Income_CF!W305*(Cohort_WP!W303/Cohort_CF!W303))</f>
        <v/>
      </c>
      <c r="X303" s="1" t="str">
        <f>IF(Income_CF!X305="","",(1+'Cost and Benefit Parameters'!$C$17)*Income_CF!X305*(Cohort_WP!X303/Cohort_CF!X303))</f>
        <v/>
      </c>
      <c r="Y303" s="1" t="str">
        <f>IF(Income_CF!Y305="","",(1+'Cost and Benefit Parameters'!$C$17)*Income_CF!Y305*(Cohort_WP!Y303/Cohort_CF!Y303))</f>
        <v/>
      </c>
      <c r="Z303" s="1" t="str">
        <f>IF(Income_CF!Z305="","",(1+'Cost and Benefit Parameters'!$C$17)*Income_CF!Z305*(Cohort_WP!Z303/Cohort_CF!Z303))</f>
        <v/>
      </c>
      <c r="AA303" s="1">
        <f>IF(Income_CF!AA305="","",(1+'Cost and Benefit Parameters'!$C$17)*Income_CF!AA305*(Cohort_WP!AA303/Cohort_CF!AA303))</f>
        <v>2090585.2485244805</v>
      </c>
      <c r="AB303" s="1">
        <f>IF(Income_CF!AB305="","",(1+'Cost and Benefit Parameters'!$C$17)*Income_CF!AB305*(Cohort_WP!AB303/Cohort_CF!AB303))</f>
        <v>2171683.8887635767</v>
      </c>
      <c r="AC303" s="1">
        <f>IF(Income_CF!AC305="","",(1+'Cost and Benefit Parameters'!$C$17)*Income_CF!AC305*(Cohort_WP!AC303/Cohort_CF!AC303))</f>
        <v>2254575.3818183299</v>
      </c>
      <c r="AD303" s="1">
        <f>IF(Income_CF!AD305="","",(1+'Cost and Benefit Parameters'!$C$17)*Income_CF!AD305*(Cohort_WP!AD303/Cohort_CF!AD303))</f>
        <v>2339226.8217631998</v>
      </c>
      <c r="AE303" s="1">
        <f>IF(Income_CF!AE305="","",(1+'Cost and Benefit Parameters'!$C$17)*Income_CF!AE305*(Cohort_WP!AE303/Cohort_CF!AE303))</f>
        <v>2440442.2160286903</v>
      </c>
      <c r="AF303" s="1">
        <f>IF(Income_CF!AF305="","",(1+'Cost and Benefit Parameters'!$C$17)*Income_CF!AF305*(Cohort_WP!AF303/Cohort_CF!AF303))</f>
        <v>2527518.6765000434</v>
      </c>
      <c r="AG303" s="1">
        <f>IF(Income_CF!AG305="","",(1+'Cost and Benefit Parameters'!$C$17)*Income_CF!AG305*(Cohort_WP!AG303/Cohort_CF!AG303))</f>
        <v>2616131.9278123062</v>
      </c>
      <c r="AH303" s="1">
        <f>IF(Income_CF!AH305="","",(1+'Cost and Benefit Parameters'!$C$17)*Income_CF!AH305*(Cohort_WP!AH303/Cohort_CF!AH303))</f>
        <v>2706227.681424038</v>
      </c>
      <c r="AI303" s="1">
        <f>IF(Income_CF!AI305="","",(1+'Cost and Benefit Parameters'!$C$17)*Income_CF!AI305*(Cohort_WP!AI303/Cohort_CF!AI303))</f>
        <v>2797747.048966601</v>
      </c>
      <c r="AJ303" s="1">
        <f>IF(Income_CF!AJ305="","",(1+'Cost and Benefit Parameters'!$C$17)*Income_CF!AJ305*(Cohort_WP!AJ303/Cohort_CF!AJ303))</f>
        <v>2890626.5275518708</v>
      </c>
      <c r="AK303" s="1">
        <f>IF(Income_CF!AK305="","",(1+'Cost and Benefit Parameters'!$C$17)*Income_CF!AK305*(Cohort_WP!AK303/Cohort_CF!AK303))</f>
        <v>2984797.9986493597</v>
      </c>
      <c r="AL303" s="1">
        <f>IF(Income_CF!AL305="","",(1+'Cost and Benefit Parameters'!$C$17)*Income_CF!AL305*(Cohort_WP!AL303/Cohort_CF!AL303))</f>
        <v>3080188.7409955538</v>
      </c>
      <c r="AM303" s="1">
        <f>IF(Income_CF!AM305="","",(1+'Cost and Benefit Parameters'!$C$17)*Income_CF!AM305*(Cohort_WP!AM303/Cohort_CF!AM303))</f>
        <v>3176721.457953956</v>
      </c>
      <c r="AN303" s="1">
        <f>IF(Income_CF!AN305="","",(1+'Cost and Benefit Parameters'!$C$17)*Income_CF!AN305*(Cohort_WP!AN303/Cohort_CF!AN303))</f>
        <v>3274314.3196965093</v>
      </c>
      <c r="AO303" s="1">
        <f>IF(Income_CF!AO305="","",(1+'Cost and Benefit Parameters'!$C$17)*Income_CF!AO305*(Cohort_WP!AO303/Cohort_CF!AO303))</f>
        <v>3372881.0205256073</v>
      </c>
      <c r="AP303" s="1">
        <f>IF(Income_CF!AP305="","",(1+'Cost and Benefit Parameters'!$C$17)*Income_CF!AP305*(Cohort_WP!AP303/Cohort_CF!AP303))</f>
        <v>3472330.851601874</v>
      </c>
      <c r="AQ303" s="1">
        <f>IF(Income_CF!AQ305="","",(1+'Cost and Benefit Parameters'!$C$17)*Income_CF!AQ305*(Cohort_WP!AQ303/Cohort_CF!AQ303))</f>
        <v>3572568.7892848612</v>
      </c>
      <c r="AR303" s="1">
        <f>IF(Income_CF!AR305="","",(1+'Cost and Benefit Parameters'!$C$17)*Income_CF!AR305*(Cohort_WP!AR303/Cohort_CF!AR303))</f>
        <v>3673495.59923431</v>
      </c>
      <c r="AS303" s="1">
        <f>IF(Income_CF!AS305="","",(1+'Cost and Benefit Parameters'!$C$17)*Income_CF!AS305*(Cohort_WP!AS303/Cohort_CF!AS303))</f>
        <v>3775007.9563561855</v>
      </c>
      <c r="AT303" s="1">
        <f>IF(Income_CF!AT305="","",(1+'Cost and Benefit Parameters'!$C$17)*Income_CF!AT305*(Cohort_WP!AT303/Cohort_CF!AT303))</f>
        <v>3876998.5806132802</v>
      </c>
      <c r="AU303" s="1">
        <f>IF(Income_CF!AU305="","",(1+'Cost and Benefit Parameters'!$C$17)*Income_CF!AU305*(Cohort_WP!AU303/Cohort_CF!AU303))</f>
        <v>3979356.3886527875</v>
      </c>
      <c r="AV303" s="1">
        <f>IF(Income_CF!AV305="","",(1+'Cost and Benefit Parameters'!$C$17)*Income_CF!AV305*(Cohort_WP!AV303/Cohort_CF!AV303))</f>
        <v>4081966.6611349629</v>
      </c>
      <c r="AW303" s="1">
        <f>IF(Income_CF!AW305="","",(1+'Cost and Benefit Parameters'!$C$17)*Income_CF!AW305*(Cohort_WP!AW303/Cohort_CF!AW303))</f>
        <v>4184711.225576615</v>
      </c>
      <c r="AX303" s="1">
        <f>IF(Income_CF!AX305="","",(1+'Cost and Benefit Parameters'!$C$17)*Income_CF!AX305*(Cohort_WP!AX303/Cohort_CF!AX303))</f>
        <v>4287468.6544527002</v>
      </c>
      <c r="AY303" s="1">
        <f>IF(Income_CF!AY305="","",(1+'Cost and Benefit Parameters'!$C$17)*Income_CF!AY305*(Cohort_WP!AY303/Cohort_CF!AY303))</f>
        <v>4390114.4782274496</v>
      </c>
      <c r="AZ303" s="1">
        <f>IF(Income_CF!AZ305="","",(1+'Cost and Benefit Parameters'!$C$17)*Income_CF!AZ305*(Cohort_WP!AZ303/Cohort_CF!AZ303))</f>
        <v>4492521.4129144521</v>
      </c>
      <c r="BA303" s="1">
        <f>IF(Income_CF!BA305="","",(1+'Cost and Benefit Parameters'!$C$17)*Income_CF!BA305*(Cohort_WP!BA303/Cohort_CF!BA303))</f>
        <v>4594559.6016940232</v>
      </c>
      <c r="BB303" s="1">
        <f>IF(Income_CF!BB305="","",(1+'Cost and Benefit Parameters'!$C$17)*Income_CF!BB305*(Cohort_WP!BB303/Cohort_CF!BB303))</f>
        <v>4696096.8700443469</v>
      </c>
      <c r="BC303" s="1">
        <f>IF(Income_CF!BC305="","",(1+'Cost and Benefit Parameters'!$C$17)*Income_CF!BC305*(Cohort_WP!BC303/Cohort_CF!BC303))</f>
        <v>4796998.9937732657</v>
      </c>
      <c r="BD303" s="1">
        <f>IF(Income_CF!BD305="","",(1+'Cost and Benefit Parameters'!$C$17)*Income_CF!BD305*(Cohort_WP!BD303/Cohort_CF!BD303))</f>
        <v>4897129.979268156</v>
      </c>
      <c r="BE303" s="1">
        <f>IF(Income_CF!BE305="","",(1+'Cost and Benefit Parameters'!$C$17)*Income_CF!BE305*(Cohort_WP!BE303/Cohort_CF!BE303))</f>
        <v>4996352.355214824</v>
      </c>
      <c r="BF303" s="1">
        <f>IF(Income_CF!BF305="","",(1+'Cost and Benefit Parameters'!$C$17)*Income_CF!BF305*(Cohort_WP!BF303/Cohort_CF!BF303))</f>
        <v>5094527.4749706918</v>
      </c>
      <c r="BG303" s="1">
        <f>IF(Income_CF!BG305="","",(1+'Cost and Benefit Parameters'!$C$17)*Income_CF!BG305*(Cohort_WP!BG303/Cohort_CF!BG303))</f>
        <v>5191515.8287157472</v>
      </c>
      <c r="BH303" s="1">
        <f>IF(Income_CF!BH305="","",(1+'Cost and Benefit Parameters'!$C$17)*Income_CF!BH305*(Cohort_WP!BH303/Cohort_CF!BH303))</f>
        <v>5287177.3644447261</v>
      </c>
      <c r="BI303" s="1">
        <f>IF(Income_CF!BI305="","",(1+'Cost and Benefit Parameters'!$C$17)*Income_CF!BI305*(Cohort_WP!BI303/Cohort_CF!BI303))</f>
        <v>5381371.8168081949</v>
      </c>
      <c r="BJ303" s="1">
        <f>IF(Income_CF!BJ305="","",(1+'Cost and Benefit Parameters'!$C$17)*Income_CF!BJ305*(Cohort_WP!BJ303/Cohort_CF!BJ303))</f>
        <v>5473959.0427576983</v>
      </c>
      <c r="BK303" s="1">
        <f>IF(Income_CF!BK305="","",(1+'Cost and Benefit Parameters'!$C$17)*Income_CF!BK305*(Cohort_WP!BK303/Cohort_CF!BK303))</f>
        <v>5564799.3629014511</v>
      </c>
      <c r="BL303" s="1">
        <f>IF(Income_CF!BL305="","",(1+'Cost and Benefit Parameters'!$C$17)*Income_CF!BL305*(Cohort_WP!BL303/Cohort_CF!BL303))</f>
        <v>5653753.9074335936</v>
      </c>
      <c r="BM303" s="1">
        <f>IF(Income_CF!BM305="","",(1+'Cost and Benefit Parameters'!$C$17)*Income_CF!BM305*(Cohort_WP!BM303/Cohort_CF!BM303))</f>
        <v>5740684.9654601226</v>
      </c>
      <c r="BN303" s="1">
        <f>IF(Income_CF!BN305="","",(1+'Cost and Benefit Parameters'!$C$17)*Income_CF!BN305*(Cohort_WP!BN303/Cohort_CF!BN303))</f>
        <v>5825456.3365111435</v>
      </c>
    </row>
    <row r="304" spans="1:72" x14ac:dyDescent="0.55000000000000004">
      <c r="A304" s="640"/>
      <c r="B304" s="329" t="s">
        <v>525</v>
      </c>
      <c r="C304" s="329"/>
      <c r="D304" s="329"/>
      <c r="E304" s="329"/>
      <c r="F304" s="329"/>
      <c r="G304" s="329"/>
      <c r="H304" s="330">
        <f>SUM(H284:H303)</f>
        <v>1192231.555092647</v>
      </c>
      <c r="I304" s="330">
        <f t="shared" ref="I304:BN304" si="26">SUM(I284:I303)</f>
        <v>2466479.4781598775</v>
      </c>
      <c r="J304" s="330">
        <f t="shared" si="26"/>
        <v>3826226.6991498279</v>
      </c>
      <c r="K304" s="330">
        <f t="shared" si="26"/>
        <v>5275041.8701195447</v>
      </c>
      <c r="L304" s="330">
        <f t="shared" si="26"/>
        <v>6825043.2212662231</v>
      </c>
      <c r="M304" s="330">
        <f t="shared" si="26"/>
        <v>8471203.1016183551</v>
      </c>
      <c r="N304" s="330">
        <f t="shared" si="26"/>
        <v>10217282.677394805</v>
      </c>
      <c r="O304" s="330">
        <f t="shared" si="26"/>
        <v>12067124.989804411</v>
      </c>
      <c r="P304" s="330">
        <f t="shared" si="26"/>
        <v>14024654.788078496</v>
      </c>
      <c r="Q304" s="330">
        <f t="shared" si="26"/>
        <v>16093878.34911556</v>
      </c>
      <c r="R304" s="330">
        <f t="shared" si="26"/>
        <v>18278883.291074954</v>
      </c>
      <c r="S304" s="330">
        <f t="shared" si="26"/>
        <v>20583838.388740379</v>
      </c>
      <c r="T304" s="330">
        <f t="shared" si="26"/>
        <v>23012993.398947343</v>
      </c>
      <c r="U304" s="330">
        <f t="shared" si="26"/>
        <v>25570678.904828873</v>
      </c>
      <c r="V304" s="330">
        <f t="shared" si="26"/>
        <v>28261306.188078638</v>
      </c>
      <c r="W304" s="330">
        <f t="shared" si="26"/>
        <v>31089367.138857502</v>
      </c>
      <c r="X304" s="330">
        <f t="shared" si="26"/>
        <v>34059434.213376775</v>
      </c>
      <c r="Y304" s="330">
        <f t="shared" si="26"/>
        <v>37176160.449576512</v>
      </c>
      <c r="Z304" s="330">
        <f t="shared" si="26"/>
        <v>40444279.55167757</v>
      </c>
      <c r="AA304" s="330">
        <f t="shared" si="26"/>
        <v>43868606.054721311</v>
      </c>
      <c r="AB304" s="330">
        <f t="shared" si="26"/>
        <v>45300732.774536192</v>
      </c>
      <c r="AC304" s="330">
        <f t="shared" si="26"/>
        <v>46750808.901103199</v>
      </c>
      <c r="AD304" s="330">
        <f t="shared" si="26"/>
        <v>48217602.863052756</v>
      </c>
      <c r="AE304" s="330">
        <f t="shared" si="26"/>
        <v>49699810.786556743</v>
      </c>
      <c r="AF304" s="330">
        <f t="shared" si="26"/>
        <v>51180770.570681728</v>
      </c>
      <c r="AG304" s="330">
        <f t="shared" si="26"/>
        <v>52674871.63794563</v>
      </c>
      <c r="AH304" s="330">
        <f t="shared" si="26"/>
        <v>54180715.041637965</v>
      </c>
      <c r="AI304" s="330">
        <f t="shared" si="26"/>
        <v>55696840.406561859</v>
      </c>
      <c r="AJ304" s="330">
        <f t="shared" si="26"/>
        <v>57221727.655102864</v>
      </c>
      <c r="AK304" s="330">
        <f t="shared" si="26"/>
        <v>58753798.96003595</v>
      </c>
      <c r="AL304" s="330">
        <f t="shared" si="26"/>
        <v>60291420.923436046</v>
      </c>
      <c r="AM304" s="330">
        <f t="shared" si="26"/>
        <v>61832906.980098933</v>
      </c>
      <c r="AN304" s="330">
        <f t="shared" si="26"/>
        <v>63376520.02289883</v>
      </c>
      <c r="AO304" s="330">
        <f t="shared" si="26"/>
        <v>64920475.246517524</v>
      </c>
      <c r="AP304" s="330">
        <f t="shared" si="26"/>
        <v>66462943.204976887</v>
      </c>
      <c r="AQ304" s="330">
        <f t="shared" si="26"/>
        <v>68002053.077401742</v>
      </c>
      <c r="AR304" s="330">
        <f t="shared" si="26"/>
        <v>69535896.135435015</v>
      </c>
      <c r="AS304" s="330">
        <f t="shared" si="26"/>
        <v>71062529.404729396</v>
      </c>
      <c r="AT304" s="330">
        <f t="shared" si="26"/>
        <v>72579979.511955619</v>
      </c>
      <c r="AU304" s="330">
        <f t="shared" si="26"/>
        <v>74086246.707797915</v>
      </c>
      <c r="AV304" s="330">
        <f t="shared" si="26"/>
        <v>72210097.02871947</v>
      </c>
      <c r="AW304" s="330">
        <f t="shared" si="26"/>
        <v>70171974.278612047</v>
      </c>
      <c r="AX304" s="330">
        <f t="shared" si="26"/>
        <v>67966880.944626495</v>
      </c>
      <c r="AY304" s="330">
        <f t="shared" si="26"/>
        <v>65589794.658879004</v>
      </c>
      <c r="AZ304" s="330">
        <f t="shared" si="26"/>
        <v>63035670.586071111</v>
      </c>
      <c r="BA304" s="330">
        <f t="shared" si="26"/>
        <v>60299443.648351356</v>
      </c>
      <c r="BB304" s="330">
        <f t="shared" si="26"/>
        <v>57376030.568057045</v>
      </c>
      <c r="BC304" s="330">
        <f t="shared" si="26"/>
        <v>54260331.708953068</v>
      </c>
      <c r="BD304" s="330">
        <f t="shared" si="26"/>
        <v>50947232.696635209</v>
      </c>
      <c r="BE304" s="330">
        <f t="shared" si="26"/>
        <v>47431605.798888065</v>
      </c>
      <c r="BF304" s="330">
        <f t="shared" si="26"/>
        <v>43708311.046983436</v>
      </c>
      <c r="BG304" s="330">
        <f t="shared" si="26"/>
        <v>39772197.079173125</v>
      </c>
      <c r="BH304" s="330">
        <f t="shared" si="26"/>
        <v>35618101.6879711</v>
      </c>
      <c r="BI304" s="330">
        <f t="shared" si="26"/>
        <v>31240852.053232163</v>
      </c>
      <c r="BJ304" s="330">
        <f t="shared" si="26"/>
        <v>26635264.643516682</v>
      </c>
      <c r="BK304" s="330">
        <f t="shared" si="26"/>
        <v>21796144.768781759</v>
      </c>
      <c r="BL304" s="330">
        <f t="shared" si="26"/>
        <v>16718285.768056715</v>
      </c>
      <c r="BM304" s="330">
        <f t="shared" si="26"/>
        <v>11396467.816441815</v>
      </c>
      <c r="BN304" s="330">
        <f t="shared" si="26"/>
        <v>5825456.3365111435</v>
      </c>
      <c r="BO304" s="329"/>
      <c r="BP304" s="329"/>
      <c r="BQ304" s="329"/>
      <c r="BR304" s="329"/>
      <c r="BS304" s="329"/>
      <c r="BT304" s="329"/>
    </row>
    <row r="305" spans="1:72" x14ac:dyDescent="0.55000000000000004">
      <c r="B305" s="329" t="s">
        <v>526</v>
      </c>
      <c r="C305" s="329"/>
      <c r="D305" s="329"/>
      <c r="E305" s="329"/>
      <c r="F305" s="329"/>
      <c r="G305" s="329"/>
      <c r="H305" s="329">
        <f>'Cost and Benefit Parameters'!$C$45*H304</f>
        <v>783296.13169586915</v>
      </c>
      <c r="I305" s="329">
        <f>'Cost and Benefit Parameters'!$C$45*I304</f>
        <v>1620477.0171510396</v>
      </c>
      <c r="J305" s="329">
        <f>'Cost and Benefit Parameters'!$C$45*J304</f>
        <v>2513830.9413414369</v>
      </c>
      <c r="K305" s="329">
        <f>'Cost and Benefit Parameters'!$C$45*K304</f>
        <v>3465702.508668541</v>
      </c>
      <c r="L305" s="329">
        <f>'Cost and Benefit Parameters'!$C$45*L304</f>
        <v>4484053.3963719085</v>
      </c>
      <c r="M305" s="329">
        <f>'Cost and Benefit Parameters'!$C$45*M304</f>
        <v>5565580.4377632597</v>
      </c>
      <c r="N305" s="329">
        <f>'Cost and Benefit Parameters'!$C$45*N304</f>
        <v>6712754.7190483874</v>
      </c>
      <c r="O305" s="329">
        <f>'Cost and Benefit Parameters'!$C$45*O304</f>
        <v>7928101.1183014987</v>
      </c>
      <c r="P305" s="329">
        <f>'Cost and Benefit Parameters'!$C$45*P304</f>
        <v>9214198.1957675721</v>
      </c>
      <c r="Q305" s="329">
        <f>'Cost and Benefit Parameters'!$C$45*Q304</f>
        <v>10573678.075368924</v>
      </c>
      <c r="R305" s="329">
        <f>'Cost and Benefit Parameters'!$C$45*R304</f>
        <v>12009226.322236245</v>
      </c>
      <c r="S305" s="329">
        <f>'Cost and Benefit Parameters'!$C$45*S304</f>
        <v>13523581.821402431</v>
      </c>
      <c r="T305" s="329">
        <f>'Cost and Benefit Parameters'!$C$45*T304</f>
        <v>15119536.663108405</v>
      </c>
      <c r="U305" s="329">
        <f>'Cost and Benefit Parameters'!$C$45*U304</f>
        <v>16799936.040472571</v>
      </c>
      <c r="V305" s="329">
        <f>'Cost and Benefit Parameters'!$C$45*V304</f>
        <v>18567678.165567666</v>
      </c>
      <c r="W305" s="329">
        <f>'Cost and Benefit Parameters'!$C$45*W304</f>
        <v>20425714.210229378</v>
      </c>
      <c r="X305" s="329">
        <f>'Cost and Benefit Parameters'!$C$45*X304</f>
        <v>22377048.278188542</v>
      </c>
      <c r="Y305" s="329">
        <f>'Cost and Benefit Parameters'!$C$45*Y304</f>
        <v>24424737.415371768</v>
      </c>
      <c r="Z305" s="329">
        <f>'Cost and Benefit Parameters'!$C$45*Z304</f>
        <v>26571891.665452164</v>
      </c>
      <c r="AA305" s="329">
        <f>'Cost and Benefit Parameters'!$C$45*AA304</f>
        <v>28821674.177951902</v>
      </c>
      <c r="AB305" s="329">
        <f>'Cost and Benefit Parameters'!$C$45*AB304</f>
        <v>29762581.43287028</v>
      </c>
      <c r="AC305" s="329">
        <f>'Cost and Benefit Parameters'!$C$45*AC304</f>
        <v>30715281.448024802</v>
      </c>
      <c r="AD305" s="329">
        <f>'Cost and Benefit Parameters'!$C$45*AD304</f>
        <v>31678965.08102566</v>
      </c>
      <c r="AE305" s="329">
        <f>'Cost and Benefit Parameters'!$C$45*AE304</f>
        <v>32652775.686767783</v>
      </c>
      <c r="AF305" s="329">
        <f>'Cost and Benefit Parameters'!$C$45*AF304</f>
        <v>33625766.2649379</v>
      </c>
      <c r="AG305" s="329">
        <f>'Cost and Benefit Parameters'!$C$45*AG304</f>
        <v>34607390.666130282</v>
      </c>
      <c r="AH305" s="329">
        <f>'Cost and Benefit Parameters'!$C$45*AH304</f>
        <v>35596729.782356143</v>
      </c>
      <c r="AI305" s="329">
        <f>'Cost and Benefit Parameters'!$C$45*AI304</f>
        <v>36592824.14711114</v>
      </c>
      <c r="AJ305" s="329">
        <f>'Cost and Benefit Parameters'!$C$45*AJ304</f>
        <v>37594675.069402583</v>
      </c>
      <c r="AK305" s="329">
        <f>'Cost and Benefit Parameters'!$C$45*AK304</f>
        <v>38601245.916743621</v>
      </c>
      <c r="AL305" s="329">
        <f>'Cost and Benefit Parameters'!$C$45*AL304</f>
        <v>39611463.546697482</v>
      </c>
      <c r="AM305" s="329">
        <f>'Cost and Benefit Parameters'!$C$45*AM304</f>
        <v>40624219.885925002</v>
      </c>
      <c r="AN305" s="329">
        <f>'Cost and Benefit Parameters'!$C$45*AN304</f>
        <v>41638373.655044533</v>
      </c>
      <c r="AO305" s="329">
        <f>'Cost and Benefit Parameters'!$C$45*AO304</f>
        <v>42652752.236962013</v>
      </c>
      <c r="AP305" s="329">
        <f>'Cost and Benefit Parameters'!$C$45*AP304</f>
        <v>43666153.685669817</v>
      </c>
      <c r="AQ305" s="329">
        <f>'Cost and Benefit Parameters'!$C$45*AQ304</f>
        <v>44677348.871852949</v>
      </c>
      <c r="AR305" s="329">
        <f>'Cost and Benefit Parameters'!$C$45*AR304</f>
        <v>45685083.760980807</v>
      </c>
      <c r="AS305" s="329">
        <f>'Cost and Benefit Parameters'!$C$45*AS304</f>
        <v>46688081.818907216</v>
      </c>
      <c r="AT305" s="329">
        <f>'Cost and Benefit Parameters'!$C$45*AT304</f>
        <v>47685046.539354846</v>
      </c>
      <c r="AU305" s="329">
        <f>'Cost and Benefit Parameters'!$C$45*AU304</f>
        <v>48674664.087023228</v>
      </c>
      <c r="AV305" s="329">
        <f>'Cost and Benefit Parameters'!$C$45*AV304</f>
        <v>47442033.747868694</v>
      </c>
      <c r="AW305" s="329">
        <f>'Cost and Benefit Parameters'!$C$45*AW304</f>
        <v>46102987.101048119</v>
      </c>
      <c r="AX305" s="329">
        <f>'Cost and Benefit Parameters'!$C$45*AX304</f>
        <v>44654240.780619606</v>
      </c>
      <c r="AY305" s="329">
        <f>'Cost and Benefit Parameters'!$C$45*AY304</f>
        <v>43092495.090883508</v>
      </c>
      <c r="AZ305" s="329">
        <f>'Cost and Benefit Parameters'!$C$45*AZ304</f>
        <v>41414435.575048722</v>
      </c>
      <c r="BA305" s="329">
        <f>'Cost and Benefit Parameters'!$C$45*BA304</f>
        <v>39616734.476966843</v>
      </c>
      <c r="BB305" s="329">
        <f>'Cost and Benefit Parameters'!$C$45*BB304</f>
        <v>37696052.083213478</v>
      </c>
      <c r="BC305" s="329">
        <f>'Cost and Benefit Parameters'!$C$45*BC304</f>
        <v>35649037.932782166</v>
      </c>
      <c r="BD305" s="329">
        <f>'Cost and Benefit Parameters'!$C$45*BD304</f>
        <v>33472331.881689332</v>
      </c>
      <c r="BE305" s="329">
        <f>'Cost and Benefit Parameters'!$C$45*BE304</f>
        <v>31162565.00986946</v>
      </c>
      <c r="BF305" s="329">
        <f>'Cost and Benefit Parameters'!$C$45*BF304</f>
        <v>28716360.35786812</v>
      </c>
      <c r="BG305" s="329">
        <f>'Cost and Benefit Parameters'!$C$45*BG304</f>
        <v>26130333.481016744</v>
      </c>
      <c r="BH305" s="329">
        <f>'Cost and Benefit Parameters'!$C$45*BH304</f>
        <v>23401092.808997013</v>
      </c>
      <c r="BI305" s="329">
        <f>'Cost and Benefit Parameters'!$C$45*BI304</f>
        <v>20525239.798973531</v>
      </c>
      <c r="BJ305" s="329">
        <f>'Cost and Benefit Parameters'!$C$45*BJ304</f>
        <v>17499368.870790459</v>
      </c>
      <c r="BK305" s="329">
        <f>'Cost and Benefit Parameters'!$C$45*BK304</f>
        <v>14320067.113089615</v>
      </c>
      <c r="BL305" s="329">
        <f>'Cost and Benefit Parameters'!$C$45*BL304</f>
        <v>10983913.749613263</v>
      </c>
      <c r="BM305" s="329">
        <f>'Cost and Benefit Parameters'!$C$45*BM304</f>
        <v>7487479.3554022731</v>
      </c>
      <c r="BN305" s="329">
        <f>'Cost and Benefit Parameters'!$C$45*BN304</f>
        <v>3827324.8130878215</v>
      </c>
      <c r="BO305" s="329"/>
      <c r="BP305" s="329"/>
      <c r="BQ305" s="329"/>
      <c r="BR305" s="329"/>
      <c r="BS305" s="329"/>
      <c r="BT305" s="329"/>
    </row>
    <row r="306" spans="1:72" x14ac:dyDescent="0.55000000000000004">
      <c r="A306" s="641" t="s">
        <v>491</v>
      </c>
      <c r="B306" s="128" t="s">
        <v>507</v>
      </c>
      <c r="C306" s="332"/>
      <c r="D306" s="332"/>
      <c r="E306" s="332"/>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row>
    <row r="307" spans="1:72" x14ac:dyDescent="0.55000000000000004">
      <c r="A307" s="642"/>
      <c r="B307" t="s">
        <v>466</v>
      </c>
      <c r="J307" s="1">
        <f>IF(Income_CF!J309="","",(1+'Cost and Benefit Parameters'!$C$17)*Income_CF!J309*(Cohort_WP!J307/Cohort_CF!J307))</f>
        <v>1089909.5748160449</v>
      </c>
      <c r="K307" s="1">
        <f>IF(Income_CF!K309="","",(1+'Cost and Benefit Parameters'!$C$17)*Income_CF!K309*(Cohort_WP!K307/Cohort_CF!K307))</f>
        <v>1132189.6897090098</v>
      </c>
      <c r="L307" s="1">
        <f>IF(Income_CF!L309="","",(1+'Cost and Benefit Parameters'!$C$17)*Income_CF!L309*(Cohort_WP!L307/Cohort_CF!L307))</f>
        <v>1175404.4938003225</v>
      </c>
      <c r="M307" s="1">
        <f>IF(Income_CF!M309="","",(1+'Cost and Benefit Parameters'!$C$17)*Income_CF!M309*(Cohort_WP!M307/Cohort_CF!M307))</f>
        <v>1219536.8318539835</v>
      </c>
      <c r="N307" s="1">
        <f>IF(Income_CF!N309="","",(1+'Cost and Benefit Parameters'!$C$17)*Income_CF!N309*(Cohort_WP!N307/Cohort_CF!N307))</f>
        <v>1272304.6524470919</v>
      </c>
      <c r="O307" s="1">
        <f>IF(Income_CF!O309="","",(1+'Cost and Benefit Parameters'!$C$17)*Income_CF!O309*(Cohort_WP!O307/Cohort_CF!O307))</f>
        <v>1317701.2551810879</v>
      </c>
      <c r="P307" s="1">
        <f>IF(Income_CF!P309="","",(1+'Cost and Benefit Parameters'!$C$17)*Income_CF!P309*(Cohort_WP!P307/Cohort_CF!P307))</f>
        <v>1363899.0512905656</v>
      </c>
      <c r="Q307" s="1">
        <f>IF(Income_CF!Q309="","",(1+'Cost and Benefit Parameters'!$C$17)*Income_CF!Q309*(Cohort_WP!Q307/Cohort_CF!Q307))</f>
        <v>1410869.7378870582</v>
      </c>
      <c r="R307" s="1">
        <f>IF(Income_CF!R309="","",(1+'Cost and Benefit Parameters'!$C$17)*Income_CF!R309*(Cohort_WP!R307/Cohort_CF!R307))</f>
        <v>1458582.613999692</v>
      </c>
      <c r="S307" s="1">
        <f>IF(Income_CF!S309="","",(1+'Cost and Benefit Parameters'!$C$17)*Income_CF!S309*(Cohort_WP!S307/Cohort_CF!S307))</f>
        <v>1507004.5729154809</v>
      </c>
      <c r="T307" s="1">
        <f>IF(Income_CF!T309="","",(1+'Cost and Benefit Parameters'!$C$17)*Income_CF!T309*(Cohort_WP!T307/Cohort_CF!T307))</f>
        <v>1556100.1015939252</v>
      </c>
      <c r="U307" s="1">
        <f>IF(Income_CF!U309="","",(1+'Cost and Benefit Parameters'!$C$17)*Income_CF!U309*(Cohort_WP!U307/Cohort_CF!U307))</f>
        <v>1605831.287397186</v>
      </c>
      <c r="V307" s="1">
        <f>IF(Income_CF!V309="","",(1+'Cost and Benefit Parameters'!$C$17)*Income_CF!V309*(Cohort_WP!V307/Cohort_CF!V307))</f>
        <v>1656157.8323540241</v>
      </c>
      <c r="W307" s="1">
        <f>IF(Income_CF!W309="","",(1+'Cost and Benefit Parameters'!$C$17)*Income_CF!W309*(Cohort_WP!W307/Cohort_CF!W307))</f>
        <v>1707037.0751507389</v>
      </c>
      <c r="X307" s="1">
        <f>IF(Income_CF!X309="","",(1+'Cost and Benefit Parameters'!$C$17)*Income_CF!X309*(Cohort_WP!X307/Cohort_CF!X307))</f>
        <v>1758424.0210155318</v>
      </c>
      <c r="Y307" s="1">
        <f>IF(Income_CF!Y309="","",(1+'Cost and Benefit Parameters'!$C$17)*Income_CF!Y309*(Cohort_WP!Y307/Cohort_CF!Y307))</f>
        <v>1810271.3796345412</v>
      </c>
      <c r="Z307" s="1">
        <f>IF(Income_CF!Z309="","",(1+'Cost and Benefit Parameters'!$C$17)*Income_CF!Z309*(Cohort_WP!Z307/Cohort_CF!Z307))</f>
        <v>1862529.6112075481</v>
      </c>
      <c r="AA307" s="1">
        <f>IF(Income_CF!AA309="","",(1+'Cost and Benefit Parameters'!$C$17)*Income_CF!AA309*(Cohort_WP!AA307/Cohort_CF!AA307))</f>
        <v>1915146.9807203105</v>
      </c>
      <c r="AB307" s="1">
        <f>IF(Income_CF!AB309="","",(1+'Cost and Benefit Parameters'!$C$17)*Income_CF!AB309*(Cohort_WP!AB307/Cohort_CF!AB307))</f>
        <v>1968069.6204774629</v>
      </c>
      <c r="AC307" s="1">
        <f>IF(Income_CF!AC309="","",(1+'Cost and Benefit Parameters'!$C$17)*Income_CF!AC309*(Cohort_WP!AC307/Cohort_CF!AC307))</f>
        <v>2021241.6009062594</v>
      </c>
      <c r="AD307" s="1">
        <f>IF(Income_CF!AD309="","",(1+'Cost and Benefit Parameters'!$C$17)*Income_CF!AD309*(Cohort_WP!AD307/Cohort_CF!AD307))</f>
        <v>2074605.0096063733</v>
      </c>
      <c r="AE307" s="1">
        <f>IF(Income_CF!AE309="","",(1+'Cost and Benefit Parameters'!$C$17)*Income_CF!AE309*(Cohort_WP!AE307/Cohort_CF!AE307))</f>
        <v>2128100.0385853341</v>
      </c>
      <c r="AF307" s="1">
        <f>IF(Income_CF!AF309="","",(1+'Cost and Benefit Parameters'!$C$17)*Income_CF!AF309*(Cohort_WP!AF307/Cohort_CF!AF307))</f>
        <v>2181665.0795824896</v>
      </c>
      <c r="AG307" s="1">
        <f>IF(Income_CF!AG309="","",(1+'Cost and Benefit Parameters'!$C$17)*Income_CF!AG309*(Cohort_WP!AG307/Cohort_CF!AG307))</f>
        <v>2235236.8273476521</v>
      </c>
      <c r="AH307" s="1">
        <f>IF(Income_CF!AH309="","",(1+'Cost and Benefit Parameters'!$C$17)*Income_CF!AH309*(Cohort_WP!AH307/Cohort_CF!AH307))</f>
        <v>2288750.3907031482</v>
      </c>
      <c r="AI307" s="1">
        <f>IF(Income_CF!AI309="","",(1+'Cost and Benefit Parameters'!$C$17)*Income_CF!AI309*(Cohort_WP!AI307/Cohort_CF!AI307))</f>
        <v>2342139.4111804045</v>
      </c>
      <c r="AJ307" s="1">
        <f>IF(Income_CF!AJ309="","",(1+'Cost and Benefit Parameters'!$C$17)*Income_CF!AJ309*(Cohort_WP!AJ307/Cohort_CF!AJ307))</f>
        <v>2395336.1889852006</v>
      </c>
      <c r="AK307" s="1">
        <f>IF(Income_CF!AK309="","",(1+'Cost and Benefit Parameters'!$C$17)*Income_CF!AK309*(Cohort_WP!AK307/Cohort_CF!AK307))</f>
        <v>2448271.8160082051</v>
      </c>
      <c r="AL307" s="1">
        <f>IF(Income_CF!AL309="","",(1+'Cost and Benefit Parameters'!$C$17)*Income_CF!AL309*(Cohort_WP!AL307/Cohort_CF!AL307))</f>
        <v>2500876.31556116</v>
      </c>
      <c r="AM307" s="1">
        <f>IF(Income_CF!AM309="","",(1+'Cost and Benefit Parameters'!$C$17)*Income_CF!AM309*(Cohort_WP!AM307/Cohort_CF!AM307))</f>
        <v>2553078.7884828802</v>
      </c>
      <c r="AN307" s="1">
        <f>IF(Income_CF!AN309="","",(1+'Cost and Benefit Parameters'!$C$17)*Income_CF!AN309*(Cohort_WP!AN307/Cohort_CF!AN307))</f>
        <v>2604807.5652245115</v>
      </c>
      <c r="AO307" s="1">
        <f>IF(Income_CF!AO309="","",(1+'Cost and Benefit Parameters'!$C$17)*Income_CF!AO309*(Cohort_WP!AO307/Cohort_CF!AO307))</f>
        <v>2655990.3634893289</v>
      </c>
      <c r="AP307" s="1">
        <f>IF(Income_CF!AP309="","",(1+'Cost and Benefit Parameters'!$C$17)*Income_CF!AP309*(Cohort_WP!AP307/Cohort_CF!AP307))</f>
        <v>2706554.4509700923</v>
      </c>
      <c r="AQ307" s="1">
        <f>IF(Income_CF!AQ309="","",(1+'Cost and Benefit Parameters'!$C$17)*Income_CF!AQ309*(Cohort_WP!AQ307/Cohort_CF!AQ307))</f>
        <v>2756426.8126956932</v>
      </c>
      <c r="AR307" s="1">
        <f>IF(Income_CF!AR309="","",(1+'Cost and Benefit Parameters'!$C$17)*Income_CF!AR309*(Cohort_WP!AR307/Cohort_CF!AR307))</f>
        <v>2805534.32246979</v>
      </c>
      <c r="AS307" s="1">
        <f>IF(Income_CF!AS309="","",(1+'Cost and Benefit Parameters'!$C$17)*Income_CF!AS309*(Cohort_WP!AS307/Cohort_CF!AS307))</f>
        <v>2853803.9178566537</v>
      </c>
      <c r="AT307" s="1">
        <f>IF(Income_CF!AT309="","",(1+'Cost and Benefit Parameters'!$C$17)*Income_CF!AT309*(Cohort_WP!AT307/Cohort_CF!AT307))</f>
        <v>2901162.7781441775</v>
      </c>
      <c r="AU307" s="1">
        <f>IF(Income_CF!AU309="","",(1+'Cost and Benefit Parameters'!$C$17)*Income_CF!AU309*(Cohort_WP!AU307/Cohort_CF!AU307))</f>
        <v>2947538.5046912828</v>
      </c>
      <c r="AV307" s="1">
        <f>IF(Income_CF!AV309="","",(1+'Cost and Benefit Parameters'!$C$17)*Income_CF!AV309*(Cohort_WP!AV307/Cohort_CF!AV307))</f>
        <v>2992859.3030461324</v>
      </c>
      <c r="AW307" s="1">
        <f>IF(Income_CF!AW309="","",(1+'Cost and Benefit Parameters'!$C$17)*Income_CF!AW309*(Cohort_WP!AW307/Cohort_CF!AW307))</f>
        <v>3037054.1662041908</v>
      </c>
      <c r="AX307" s="1" t="str">
        <f>IF(Income_CF!AX309="","",(1+'Cost and Benefit Parameters'!$C$17)*Income_CF!AX309*(Cohort_WP!AX307/Cohort_CF!AX307))</f>
        <v/>
      </c>
      <c r="AY307" s="1" t="str">
        <f>IF(Income_CF!AY309="","",(1+'Cost and Benefit Parameters'!$C$17)*Income_CF!AY309*(Cohort_WP!AY307/Cohort_CF!AY307))</f>
        <v/>
      </c>
      <c r="AZ307" s="1" t="str">
        <f>IF(Income_CF!AZ309="","",(1+'Cost and Benefit Parameters'!$C$17)*Income_CF!AZ309*(Cohort_WP!AZ307/Cohort_CF!AZ307))</f>
        <v/>
      </c>
      <c r="BA307" s="1" t="str">
        <f>IF(Income_CF!BA309="","",(1+'Cost and Benefit Parameters'!$C$17)*Income_CF!BA309*(Cohort_WP!BA307/Cohort_CF!BA307))</f>
        <v/>
      </c>
      <c r="BB307" s="1" t="str">
        <f>IF(Income_CF!BB309="","",(1+'Cost and Benefit Parameters'!$C$17)*Income_CF!BB309*(Cohort_WP!BB307/Cohort_CF!BB307))</f>
        <v/>
      </c>
      <c r="BC307" s="1" t="str">
        <f>IF(Income_CF!BC309="","",(1+'Cost and Benefit Parameters'!$C$17)*Income_CF!BC309*(Cohort_WP!BC307/Cohort_CF!BC307))</f>
        <v/>
      </c>
      <c r="BD307" s="1" t="str">
        <f>IF(Income_CF!BD309="","",(1+'Cost and Benefit Parameters'!$C$17)*Income_CF!BD309*(Cohort_WP!BD307/Cohort_CF!BD307))</f>
        <v/>
      </c>
      <c r="BE307" s="1" t="str">
        <f>IF(Income_CF!BE309="","",(1+'Cost and Benefit Parameters'!$C$17)*Income_CF!BE309*(Cohort_WP!BE307/Cohort_CF!BE307))</f>
        <v/>
      </c>
      <c r="BF307" s="1" t="str">
        <f>IF(Income_CF!BF309="","",(1+'Cost and Benefit Parameters'!$C$17)*Income_CF!BF309*(Cohort_WP!BF307/Cohort_CF!BF307))</f>
        <v/>
      </c>
      <c r="BG307" s="1" t="str">
        <f>IF(Income_CF!BG309="","",(1+'Cost and Benefit Parameters'!$C$17)*Income_CF!BG309*(Cohort_WP!BG307/Cohort_CF!BG307))</f>
        <v/>
      </c>
      <c r="BH307" s="1" t="str">
        <f>IF(Income_CF!BH309="","",(1+'Cost and Benefit Parameters'!$C$17)*Income_CF!BH309*(Cohort_WP!BH307/Cohort_CF!BH307))</f>
        <v/>
      </c>
      <c r="BI307" s="1" t="str">
        <f>IF(Income_CF!BI309="","",(1+'Cost and Benefit Parameters'!$C$17)*Income_CF!BI309*(Cohort_WP!BI307/Cohort_CF!BI307))</f>
        <v/>
      </c>
      <c r="BJ307" s="1" t="str">
        <f>IF(Income_CF!BJ309="","",(1+'Cost and Benefit Parameters'!$C$17)*Income_CF!BJ309*(Cohort_WP!BJ307/Cohort_CF!BJ307))</f>
        <v/>
      </c>
      <c r="BK307" s="1" t="str">
        <f>IF(Income_CF!BK309="","",(1+'Cost and Benefit Parameters'!$C$17)*Income_CF!BK309*(Cohort_WP!BK307/Cohort_CF!BK307))</f>
        <v/>
      </c>
      <c r="BL307" s="1" t="str">
        <f>IF(Income_CF!BL309="","",(1+'Cost and Benefit Parameters'!$C$17)*Income_CF!BL309*(Cohort_WP!BL307/Cohort_CF!BL307))</f>
        <v/>
      </c>
      <c r="BM307" s="1" t="str">
        <f>IF(Income_CF!BM309="","",(1+'Cost and Benefit Parameters'!$C$17)*Income_CF!BM309*(Cohort_WP!BM307/Cohort_CF!BM307))</f>
        <v/>
      </c>
      <c r="BN307" s="1" t="str">
        <f>IF(Income_CF!BN309="","",(1+'Cost and Benefit Parameters'!$C$17)*Income_CF!BN309*(Cohort_WP!BN307/Cohort_CF!BN307))</f>
        <v/>
      </c>
      <c r="BO307" s="1" t="str">
        <f>IF(Income_CF!BO309="","",(1+'Cost and Benefit Parameters'!$C$17)*Income_CF!BO309*(Cohort_WP!BO307/Cohort_CF!BO307))</f>
        <v/>
      </c>
      <c r="BP307" s="1" t="str">
        <f>IF(Income_CF!BP309="","",(1+'Cost and Benefit Parameters'!$C$17)*Income_CF!BP309*(Cohort_WP!BP307/Cohort_CF!BP307))</f>
        <v/>
      </c>
    </row>
    <row r="308" spans="1:72" x14ac:dyDescent="0.55000000000000004">
      <c r="A308" s="642"/>
      <c r="B308" t="s">
        <v>468</v>
      </c>
      <c r="J308" s="1" t="str">
        <f>IF(Income_CF!J310="","",(1+'Cost and Benefit Parameters'!$C$17)*Income_CF!J310*(Cohort_WP!J308/Cohort_CF!J308))</f>
        <v/>
      </c>
      <c r="K308" s="1">
        <f>IF(Income_CF!K310="","",(1+'Cost and Benefit Parameters'!$C$17)*Income_CF!K310*(Cohort_WP!K308/Cohort_CF!K308))</f>
        <v>1122606.8620605264</v>
      </c>
      <c r="L308" s="1">
        <f>IF(Income_CF!L310="","",(1+'Cost and Benefit Parameters'!$C$17)*Income_CF!L310*(Cohort_WP!L308/Cohort_CF!L308))</f>
        <v>1166155.3804002802</v>
      </c>
      <c r="M308" s="1">
        <f>IF(Income_CF!M310="","",(1+'Cost and Benefit Parameters'!$C$17)*Income_CF!M310*(Cohort_WP!M308/Cohort_CF!M308))</f>
        <v>1210666.6286143323</v>
      </c>
      <c r="N308" s="1">
        <f>IF(Income_CF!N310="","",(1+'Cost and Benefit Parameters'!$C$17)*Income_CF!N310*(Cohort_WP!N308/Cohort_CF!N308))</f>
        <v>1256122.9368096029</v>
      </c>
      <c r="O308" s="1">
        <f>IF(Income_CF!O310="","",(1+'Cost and Benefit Parameters'!$C$17)*Income_CF!O310*(Cohort_WP!O308/Cohort_CF!O308))</f>
        <v>1310473.7920205048</v>
      </c>
      <c r="P308" s="1">
        <f>IF(Income_CF!P310="","",(1+'Cost and Benefit Parameters'!$C$17)*Income_CF!P310*(Cohort_WP!P308/Cohort_CF!P308))</f>
        <v>1357232.2928365204</v>
      </c>
      <c r="Q308" s="1">
        <f>IF(Income_CF!Q310="","",(1+'Cost and Benefit Parameters'!$C$17)*Income_CF!Q310*(Cohort_WP!Q308/Cohort_CF!Q308))</f>
        <v>1404816.0228292828</v>
      </c>
      <c r="R308" s="1">
        <f>IF(Income_CF!R310="","",(1+'Cost and Benefit Parameters'!$C$17)*Income_CF!R310*(Cohort_WP!R308/Cohort_CF!R308))</f>
        <v>1453195.8300236699</v>
      </c>
      <c r="S308" s="1">
        <f>IF(Income_CF!S310="","",(1+'Cost and Benefit Parameters'!$C$17)*Income_CF!S310*(Cohort_WP!S308/Cohort_CF!S308))</f>
        <v>1502340.092419683</v>
      </c>
      <c r="T308" s="1">
        <f>IF(Income_CF!T310="","",(1+'Cost and Benefit Parameters'!$C$17)*Income_CF!T310*(Cohort_WP!T308/Cohort_CF!T308))</f>
        <v>1552214.7101029456</v>
      </c>
      <c r="U308" s="1">
        <f>IF(Income_CF!U310="","",(1+'Cost and Benefit Parameters'!$C$17)*Income_CF!U310*(Cohort_WP!U308/Cohort_CF!U308))</f>
        <v>1602783.1046417428</v>
      </c>
      <c r="V308" s="1">
        <f>IF(Income_CF!V310="","",(1+'Cost and Benefit Parameters'!$C$17)*Income_CF!V310*(Cohort_WP!V308/Cohort_CF!V308))</f>
        <v>1654006.2260191012</v>
      </c>
      <c r="W308" s="1">
        <f>IF(Income_CF!W310="","",(1+'Cost and Benefit Parameters'!$C$17)*Income_CF!W310*(Cohort_WP!W308/Cohort_CF!W308))</f>
        <v>1705842.5673246449</v>
      </c>
      <c r="X308" s="1">
        <f>IF(Income_CF!X310="","",(1+'Cost and Benefit Parameters'!$C$17)*Income_CF!X310*(Cohort_WP!X308/Cohort_CF!X308))</f>
        <v>1758248.187405261</v>
      </c>
      <c r="Y308" s="1">
        <f>IF(Income_CF!Y310="","",(1+'Cost and Benefit Parameters'!$C$17)*Income_CF!Y310*(Cohort_WP!Y308/Cohort_CF!Y308))</f>
        <v>1811176.7416459981</v>
      </c>
      <c r="Z308" s="1">
        <f>IF(Income_CF!Z310="","",(1+'Cost and Benefit Parameters'!$C$17)*Income_CF!Z310*(Cohort_WP!Z308/Cohort_CF!Z308))</f>
        <v>1864579.521023578</v>
      </c>
      <c r="AA308" s="1">
        <f>IF(Income_CF!AA310="","",(1+'Cost and Benefit Parameters'!$C$17)*Income_CF!AA310*(Cohort_WP!AA308/Cohort_CF!AA308))</f>
        <v>1918405.4995437742</v>
      </c>
      <c r="AB308" s="1">
        <f>IF(Income_CF!AB310="","",(1+'Cost and Benefit Parameters'!$C$17)*Income_CF!AB310*(Cohort_WP!AB308/Cohort_CF!AB308))</f>
        <v>1972601.39014192</v>
      </c>
      <c r="AC308" s="1">
        <f>IF(Income_CF!AC310="","",(1+'Cost and Benefit Parameters'!$C$17)*Income_CF!AC310*(Cohort_WP!AC308/Cohort_CF!AC308))</f>
        <v>2027111.7090917872</v>
      </c>
      <c r="AD308" s="1">
        <f>IF(Income_CF!AD310="","",(1+'Cost and Benefit Parameters'!$C$17)*Income_CF!AD310*(Cohort_WP!AD308/Cohort_CF!AD308))</f>
        <v>2081878.8489334469</v>
      </c>
      <c r="AE308" s="1">
        <f>IF(Income_CF!AE310="","",(1+'Cost and Benefit Parameters'!$C$17)*Income_CF!AE310*(Cohort_WP!AE308/Cohort_CF!AE308))</f>
        <v>2136843.1598945647</v>
      </c>
      <c r="AF308" s="1">
        <f>IF(Income_CF!AF310="","",(1+'Cost and Benefit Parameters'!$C$17)*Income_CF!AF310*(Cohort_WP!AF308/Cohort_CF!AF308))</f>
        <v>2191943.0397428945</v>
      </c>
      <c r="AG308" s="1">
        <f>IF(Income_CF!AG310="","",(1+'Cost and Benefit Parameters'!$C$17)*Income_CF!AG310*(Cohort_WP!AG308/Cohort_CF!AG308))</f>
        <v>2247115.031969964</v>
      </c>
      <c r="AH308" s="1">
        <f>IF(Income_CF!AH310="","",(1+'Cost and Benefit Parameters'!$C$17)*Income_CF!AH310*(Cohort_WP!AH308/Cohort_CF!AH308))</f>
        <v>2302293.9321680814</v>
      </c>
      <c r="AI308" s="1">
        <f>IF(Income_CF!AI310="","",(1+'Cost and Benefit Parameters'!$C$17)*Income_CF!AI310*(Cohort_WP!AI308/Cohort_CF!AI308))</f>
        <v>2357412.9024242423</v>
      </c>
      <c r="AJ308" s="1">
        <f>IF(Income_CF!AJ310="","",(1+'Cost and Benefit Parameters'!$C$17)*Income_CF!AJ310*(Cohort_WP!AJ308/Cohort_CF!AJ308))</f>
        <v>2412403.5935158166</v>
      </c>
      <c r="AK308" s="1">
        <f>IF(Income_CF!AK310="","",(1+'Cost and Benefit Parameters'!$C$17)*Income_CF!AK310*(Cohort_WP!AK308/Cohort_CF!AK308))</f>
        <v>2467196.2746547568</v>
      </c>
      <c r="AL308" s="1">
        <f>IF(Income_CF!AL310="","",(1+'Cost and Benefit Parameters'!$C$17)*Income_CF!AL310*(Cohort_WP!AL308/Cohort_CF!AL308))</f>
        <v>2521719.970488451</v>
      </c>
      <c r="AM308" s="1">
        <f>IF(Income_CF!AM310="","",(1+'Cost and Benefit Parameters'!$C$17)*Income_CF!AM310*(Cohort_WP!AM308/Cohort_CF!AM308))</f>
        <v>2575902.6050279951</v>
      </c>
      <c r="AN308" s="1">
        <f>IF(Income_CF!AN310="","",(1+'Cost and Benefit Parameters'!$C$17)*Income_CF!AN310*(Cohort_WP!AN308/Cohort_CF!AN308))</f>
        <v>2629671.1521373666</v>
      </c>
      <c r="AO308" s="1">
        <f>IF(Income_CF!AO310="","",(1+'Cost and Benefit Parameters'!$C$17)*Income_CF!AO310*(Cohort_WP!AO308/Cohort_CF!AO308))</f>
        <v>2682951.7921812474</v>
      </c>
      <c r="AP308" s="1">
        <f>IF(Income_CF!AP310="","",(1+'Cost and Benefit Parameters'!$C$17)*Income_CF!AP310*(Cohort_WP!AP308/Cohort_CF!AP308))</f>
        <v>2735670.0743940086</v>
      </c>
      <c r="AQ308" s="1">
        <f>IF(Income_CF!AQ310="","",(1+'Cost and Benefit Parameters'!$C$17)*Income_CF!AQ310*(Cohort_WP!AQ308/Cohort_CF!AQ308))</f>
        <v>2787751.0844991943</v>
      </c>
      <c r="AR308" s="1">
        <f>IF(Income_CF!AR310="","",(1+'Cost and Benefit Parameters'!$C$17)*Income_CF!AR310*(Cohort_WP!AR308/Cohort_CF!AR308))</f>
        <v>2839119.6170765636</v>
      </c>
      <c r="AS308" s="1">
        <f>IF(Income_CF!AS310="","",(1+'Cost and Benefit Parameters'!$C$17)*Income_CF!AS310*(Cohort_WP!AS308/Cohort_CF!AS308))</f>
        <v>2889700.3521438846</v>
      </c>
      <c r="AT308" s="1">
        <f>IF(Income_CF!AT310="","",(1+'Cost and Benefit Parameters'!$C$17)*Income_CF!AT310*(Cohort_WP!AT308/Cohort_CF!AT308))</f>
        <v>2939418.0353923528</v>
      </c>
      <c r="AU308" s="1">
        <f>IF(Income_CF!AU310="","",(1+'Cost and Benefit Parameters'!$C$17)*Income_CF!AU310*(Cohort_WP!AU308/Cohort_CF!AU308))</f>
        <v>2988197.6614885032</v>
      </c>
      <c r="AV308" s="1">
        <f>IF(Income_CF!AV310="","",(1+'Cost and Benefit Parameters'!$C$17)*Income_CF!AV310*(Cohort_WP!AV308/Cohort_CF!AV308))</f>
        <v>3035964.6598320212</v>
      </c>
      <c r="AW308" s="1">
        <f>IF(Income_CF!AW310="","",(1+'Cost and Benefit Parameters'!$C$17)*Income_CF!AW310*(Cohort_WP!AW308/Cohort_CF!AW308))</f>
        <v>3082645.0821375167</v>
      </c>
      <c r="AX308" s="1">
        <f>IF(Income_CF!AX310="","",(1+'Cost and Benefit Parameters'!$C$17)*Income_CF!AX310*(Cohort_WP!AX308/Cohort_CF!AX308))</f>
        <v>3128165.791190316</v>
      </c>
      <c r="AY308" s="1" t="str">
        <f>IF(Income_CF!AY310="","",(1+'Cost and Benefit Parameters'!$C$17)*Income_CF!AY310*(Cohort_WP!AY308/Cohort_CF!AY308))</f>
        <v/>
      </c>
      <c r="AZ308" s="1" t="str">
        <f>IF(Income_CF!AZ310="","",(1+'Cost and Benefit Parameters'!$C$17)*Income_CF!AZ310*(Cohort_WP!AZ308/Cohort_CF!AZ308))</f>
        <v/>
      </c>
      <c r="BA308" s="1" t="str">
        <f>IF(Income_CF!BA310="","",(1+'Cost and Benefit Parameters'!$C$17)*Income_CF!BA310*(Cohort_WP!BA308/Cohort_CF!BA308))</f>
        <v/>
      </c>
      <c r="BB308" s="1" t="str">
        <f>IF(Income_CF!BB310="","",(1+'Cost and Benefit Parameters'!$C$17)*Income_CF!BB310*(Cohort_WP!BB308/Cohort_CF!BB308))</f>
        <v/>
      </c>
      <c r="BC308" s="1" t="str">
        <f>IF(Income_CF!BC310="","",(1+'Cost and Benefit Parameters'!$C$17)*Income_CF!BC310*(Cohort_WP!BC308/Cohort_CF!BC308))</f>
        <v/>
      </c>
      <c r="BD308" s="1" t="str">
        <f>IF(Income_CF!BD310="","",(1+'Cost and Benefit Parameters'!$C$17)*Income_CF!BD310*(Cohort_WP!BD308/Cohort_CF!BD308))</f>
        <v/>
      </c>
      <c r="BE308" s="1" t="str">
        <f>IF(Income_CF!BE310="","",(1+'Cost and Benefit Parameters'!$C$17)*Income_CF!BE310*(Cohort_WP!BE308/Cohort_CF!BE308))</f>
        <v/>
      </c>
      <c r="BF308" s="1" t="str">
        <f>IF(Income_CF!BF310="","",(1+'Cost and Benefit Parameters'!$C$17)*Income_CF!BF310*(Cohort_WP!BF308/Cohort_CF!BF308))</f>
        <v/>
      </c>
      <c r="BG308" s="1" t="str">
        <f>IF(Income_CF!BG310="","",(1+'Cost and Benefit Parameters'!$C$17)*Income_CF!BG310*(Cohort_WP!BG308/Cohort_CF!BG308))</f>
        <v/>
      </c>
      <c r="BH308" s="1" t="str">
        <f>IF(Income_CF!BH310="","",(1+'Cost and Benefit Parameters'!$C$17)*Income_CF!BH310*(Cohort_WP!BH308/Cohort_CF!BH308))</f>
        <v/>
      </c>
      <c r="BI308" s="1" t="str">
        <f>IF(Income_CF!BI310="","",(1+'Cost and Benefit Parameters'!$C$17)*Income_CF!BI310*(Cohort_WP!BI308/Cohort_CF!BI308))</f>
        <v/>
      </c>
      <c r="BJ308" s="1" t="str">
        <f>IF(Income_CF!BJ310="","",(1+'Cost and Benefit Parameters'!$C$17)*Income_CF!BJ310*(Cohort_WP!BJ308/Cohort_CF!BJ308))</f>
        <v/>
      </c>
      <c r="BK308" s="1" t="str">
        <f>IF(Income_CF!BK310="","",(1+'Cost and Benefit Parameters'!$C$17)*Income_CF!BK310*(Cohort_WP!BK308/Cohort_CF!BK308))</f>
        <v/>
      </c>
      <c r="BL308" s="1" t="str">
        <f>IF(Income_CF!BL310="","",(1+'Cost and Benefit Parameters'!$C$17)*Income_CF!BL310*(Cohort_WP!BL308/Cohort_CF!BL308))</f>
        <v/>
      </c>
      <c r="BM308" s="1" t="str">
        <f>IF(Income_CF!BM310="","",(1+'Cost and Benefit Parameters'!$C$17)*Income_CF!BM310*(Cohort_WP!BM308/Cohort_CF!BM308))</f>
        <v/>
      </c>
      <c r="BN308" s="1" t="str">
        <f>IF(Income_CF!BN310="","",(1+'Cost and Benefit Parameters'!$C$17)*Income_CF!BN310*(Cohort_WP!BN308/Cohort_CF!BN308))</f>
        <v/>
      </c>
      <c r="BO308" s="1" t="str">
        <f>IF(Income_CF!BO310="","",(1+'Cost and Benefit Parameters'!$C$17)*Income_CF!BO310*(Cohort_WP!BO308/Cohort_CF!BO308))</f>
        <v/>
      </c>
      <c r="BP308" s="1" t="str">
        <f>IF(Income_CF!BP310="","",(1+'Cost and Benefit Parameters'!$C$17)*Income_CF!BP310*(Cohort_WP!BP308/Cohort_CF!BP308))</f>
        <v/>
      </c>
    </row>
    <row r="309" spans="1:72" x14ac:dyDescent="0.55000000000000004">
      <c r="A309" s="642"/>
      <c r="B309" t="s">
        <v>469</v>
      </c>
      <c r="J309" s="1" t="str">
        <f>IF(Income_CF!J311="","",(1+'Cost and Benefit Parameters'!$C$17)*Income_CF!J311*(Cohort_WP!J309/Cohort_CF!J309))</f>
        <v/>
      </c>
      <c r="K309" s="1" t="str">
        <f>IF(Income_CF!K311="","",(1+'Cost and Benefit Parameters'!$C$17)*Income_CF!K311*(Cohort_WP!K309/Cohort_CF!K309))</f>
        <v/>
      </c>
      <c r="L309" s="1">
        <f>IF(Income_CF!L311="","",(1+'Cost and Benefit Parameters'!$C$17)*Income_CF!L311*(Cohort_WP!L309/Cohort_CF!L309))</f>
        <v>1156285.0679223421</v>
      </c>
      <c r="M309" s="1">
        <f>IF(Income_CF!M311="","",(1+'Cost and Benefit Parameters'!$C$17)*Income_CF!M311*(Cohort_WP!M309/Cohort_CF!M309))</f>
        <v>1201140.0418122888</v>
      </c>
      <c r="N309" s="1">
        <f>IF(Income_CF!N311="","",(1+'Cost and Benefit Parameters'!$C$17)*Income_CF!N311*(Cohort_WP!N309/Cohort_CF!N309))</f>
        <v>1246986.627472762</v>
      </c>
      <c r="O309" s="1">
        <f>IF(Income_CF!O311="","",(1+'Cost and Benefit Parameters'!$C$17)*Income_CF!O311*(Cohort_WP!O309/Cohort_CF!O309))</f>
        <v>1293806.6249138911</v>
      </c>
      <c r="P309" s="1">
        <f>IF(Income_CF!P311="","",(1+'Cost and Benefit Parameters'!$C$17)*Income_CF!P311*(Cohort_WP!P309/Cohort_CF!P309))</f>
        <v>1349788.0057811199</v>
      </c>
      <c r="Q309" s="1">
        <f>IF(Income_CF!Q311="","",(1+'Cost and Benefit Parameters'!$C$17)*Income_CF!Q311*(Cohort_WP!Q309/Cohort_CF!Q309))</f>
        <v>1397949.2616216161</v>
      </c>
      <c r="R309" s="1">
        <f>IF(Income_CF!R311="","",(1+'Cost and Benefit Parameters'!$C$17)*Income_CF!R311*(Cohort_WP!R309/Cohort_CF!R309))</f>
        <v>1446960.5035141611</v>
      </c>
      <c r="S309" s="1">
        <f>IF(Income_CF!S311="","",(1+'Cost and Benefit Parameters'!$C$17)*Income_CF!S311*(Cohort_WP!S309/Cohort_CF!S309))</f>
        <v>1496791.7049243797</v>
      </c>
      <c r="T309" s="1">
        <f>IF(Income_CF!T311="","",(1+'Cost and Benefit Parameters'!$C$17)*Income_CF!T311*(Cohort_WP!T309/Cohort_CF!T309))</f>
        <v>1547410.2951922736</v>
      </c>
      <c r="U309" s="1">
        <f>IF(Income_CF!U311="","",(1+'Cost and Benefit Parameters'!$C$17)*Income_CF!U311*(Cohort_WP!U309/Cohort_CF!U309))</f>
        <v>1598781.1514060341</v>
      </c>
      <c r="V309" s="1">
        <f>IF(Income_CF!V311="","",(1+'Cost and Benefit Parameters'!$C$17)*Income_CF!V311*(Cohort_WP!V309/Cohort_CF!V309))</f>
        <v>1650866.5977809948</v>
      </c>
      <c r="W309" s="1">
        <f>IF(Income_CF!W311="","",(1+'Cost and Benefit Parameters'!$C$17)*Income_CF!W311*(Cohort_WP!W309/Cohort_CF!W309))</f>
        <v>1703626.4127996746</v>
      </c>
      <c r="X309" s="1">
        <f>IF(Income_CF!X311="","",(1+'Cost and Benefit Parameters'!$C$17)*Income_CF!X311*(Cohort_WP!X309/Cohort_CF!X309))</f>
        <v>1757017.844344384</v>
      </c>
      <c r="Y309" s="1">
        <f>IF(Income_CF!Y311="","",(1+'Cost and Benefit Parameters'!$C$17)*Income_CF!Y311*(Cohort_WP!Y309/Cohort_CF!Y309))</f>
        <v>1810995.633027419</v>
      </c>
      <c r="Z309" s="1">
        <f>IF(Income_CF!Z311="","",(1+'Cost and Benefit Parameters'!$C$17)*Income_CF!Z311*(Cohort_WP!Z309/Cohort_CF!Z309))</f>
        <v>1865512.0438953778</v>
      </c>
      <c r="AA309" s="1">
        <f>IF(Income_CF!AA311="","",(1+'Cost and Benefit Parameters'!$C$17)*Income_CF!AA311*(Cohort_WP!AA309/Cohort_CF!AA309))</f>
        <v>1920516.9066542853</v>
      </c>
      <c r="AB309" s="1">
        <f>IF(Income_CF!AB311="","",(1+'Cost and Benefit Parameters'!$C$17)*Income_CF!AB311*(Cohort_WP!AB309/Cohort_CF!AB309))</f>
        <v>1975957.6645300877</v>
      </c>
      <c r="AC309" s="1">
        <f>IF(Income_CF!AC311="","",(1+'Cost and Benefit Parameters'!$C$17)*Income_CF!AC311*(Cohort_WP!AC309/Cohort_CF!AC309))</f>
        <v>2031779.4318461779</v>
      </c>
      <c r="AD309" s="1">
        <f>IF(Income_CF!AD311="","",(1+'Cost and Benefit Parameters'!$C$17)*Income_CF!AD311*(Cohort_WP!AD309/Cohort_CF!AD309))</f>
        <v>2087925.0603645407</v>
      </c>
      <c r="AE309" s="1">
        <f>IF(Income_CF!AE311="","",(1+'Cost and Benefit Parameters'!$C$17)*Income_CF!AE311*(Cohort_WP!AE309/Cohort_CF!AE309))</f>
        <v>2144335.21440145</v>
      </c>
      <c r="AF309" s="1">
        <f>IF(Income_CF!AF311="","",(1+'Cost and Benefit Parameters'!$C$17)*Income_CF!AF311*(Cohort_WP!AF309/Cohort_CF!AF309))</f>
        <v>2200948.4546914017</v>
      </c>
      <c r="AG309" s="1">
        <f>IF(Income_CF!AG311="","",(1+'Cost and Benefit Parameters'!$C$17)*Income_CF!AG311*(Cohort_WP!AG309/Cohort_CF!AG309))</f>
        <v>2257701.3309351816</v>
      </c>
      <c r="AH309" s="1">
        <f>IF(Income_CF!AH311="","",(1+'Cost and Benefit Parameters'!$C$17)*Income_CF!AH311*(Cohort_WP!AH309/Cohort_CF!AH309))</f>
        <v>2314528.482929063</v>
      </c>
      <c r="AI309" s="1">
        <f>IF(Income_CF!AI311="","",(1+'Cost and Benefit Parameters'!$C$17)*Income_CF!AI311*(Cohort_WP!AI309/Cohort_CF!AI309))</f>
        <v>2371362.7501331232</v>
      </c>
      <c r="AJ309" s="1">
        <f>IF(Income_CF!AJ311="","",(1+'Cost and Benefit Parameters'!$C$17)*Income_CF!AJ311*(Cohort_WP!AJ309/Cohort_CF!AJ309))</f>
        <v>2428135.2894969694</v>
      </c>
      <c r="AK309" s="1">
        <f>IF(Income_CF!AK311="","",(1+'Cost and Benefit Parameters'!$C$17)*Income_CF!AK311*(Cohort_WP!AK309/Cohort_CF!AK309))</f>
        <v>2484775.7013212917</v>
      </c>
      <c r="AL309" s="1">
        <f>IF(Income_CF!AL311="","",(1+'Cost and Benefit Parameters'!$C$17)*Income_CF!AL311*(Cohort_WP!AL309/Cohort_CF!AL309))</f>
        <v>2541212.1628943994</v>
      </c>
      <c r="AM309" s="1">
        <f>IF(Income_CF!AM311="","",(1+'Cost and Benefit Parameters'!$C$17)*Income_CF!AM311*(Cohort_WP!AM309/Cohort_CF!AM309))</f>
        <v>2597371.5696031046</v>
      </c>
      <c r="AN309" s="1">
        <f>IF(Income_CF!AN311="","",(1+'Cost and Benefit Parameters'!$C$17)*Income_CF!AN311*(Cohort_WP!AN309/Cohort_CF!AN309))</f>
        <v>2653179.6831788346</v>
      </c>
      <c r="AO309" s="1">
        <f>IF(Income_CF!AO311="","",(1+'Cost and Benefit Parameters'!$C$17)*Income_CF!AO311*(Cohort_WP!AO309/Cohort_CF!AO309))</f>
        <v>2708561.2867014878</v>
      </c>
      <c r="AP309" s="1">
        <f>IF(Income_CF!AP311="","",(1+'Cost and Benefit Parameters'!$C$17)*Income_CF!AP311*(Cohort_WP!AP309/Cohort_CF!AP309))</f>
        <v>2763440.3459466849</v>
      </c>
      <c r="AQ309" s="1">
        <f>IF(Income_CF!AQ311="","",(1+'Cost and Benefit Parameters'!$C$17)*Income_CF!AQ311*(Cohort_WP!AQ309/Cohort_CF!AQ309))</f>
        <v>2817740.1766258287</v>
      </c>
      <c r="AR309" s="1">
        <f>IF(Income_CF!AR311="","",(1+'Cost and Benefit Parameters'!$C$17)*Income_CF!AR311*(Cohort_WP!AR309/Cohort_CF!AR309))</f>
        <v>2871383.6170341703</v>
      </c>
      <c r="AS309" s="1">
        <f>IF(Income_CF!AS311="","",(1+'Cost and Benefit Parameters'!$C$17)*Income_CF!AS311*(Cohort_WP!AS309/Cohort_CF!AS309))</f>
        <v>2924293.2055888614</v>
      </c>
      <c r="AT309" s="1">
        <f>IF(Income_CF!AT311="","",(1+'Cost and Benefit Parameters'!$C$17)*Income_CF!AT311*(Cohort_WP!AT309/Cohort_CF!AT309))</f>
        <v>2976391.3627082002</v>
      </c>
      <c r="AU309" s="1">
        <f>IF(Income_CF!AU311="","",(1+'Cost and Benefit Parameters'!$C$17)*Income_CF!AU311*(Cohort_WP!AU309/Cohort_CF!AU309))</f>
        <v>3027600.5764541235</v>
      </c>
      <c r="AV309" s="1">
        <f>IF(Income_CF!AV311="","",(1+'Cost and Benefit Parameters'!$C$17)*Income_CF!AV311*(Cohort_WP!AV309/Cohort_CF!AV309))</f>
        <v>3077843.5913331588</v>
      </c>
      <c r="AW309" s="1">
        <f>IF(Income_CF!AW311="","",(1+'Cost and Benefit Parameters'!$C$17)*Income_CF!AW311*(Cohort_WP!AW309/Cohort_CF!AW309))</f>
        <v>3127043.5996269817</v>
      </c>
      <c r="AX309" s="1">
        <f>IF(Income_CF!AX311="","",(1+'Cost and Benefit Parameters'!$C$17)*Income_CF!AX311*(Cohort_WP!AX309/Cohort_CF!AX309))</f>
        <v>3175124.4346016417</v>
      </c>
      <c r="AY309" s="1">
        <f>IF(Income_CF!AY311="","",(1+'Cost and Benefit Parameters'!$C$17)*Income_CF!AY311*(Cohort_WP!AY309/Cohort_CF!AY309))</f>
        <v>3222010.7649260256</v>
      </c>
      <c r="AZ309" s="1" t="str">
        <f>IF(Income_CF!AZ311="","",(1+'Cost and Benefit Parameters'!$C$17)*Income_CF!AZ311*(Cohort_WP!AZ309/Cohort_CF!AZ309))</f>
        <v/>
      </c>
      <c r="BA309" s="1" t="str">
        <f>IF(Income_CF!BA311="","",(1+'Cost and Benefit Parameters'!$C$17)*Income_CF!BA311*(Cohort_WP!BA309/Cohort_CF!BA309))</f>
        <v/>
      </c>
      <c r="BB309" s="1" t="str">
        <f>IF(Income_CF!BB311="","",(1+'Cost and Benefit Parameters'!$C$17)*Income_CF!BB311*(Cohort_WP!BB309/Cohort_CF!BB309))</f>
        <v/>
      </c>
      <c r="BC309" s="1" t="str">
        <f>IF(Income_CF!BC311="","",(1+'Cost and Benefit Parameters'!$C$17)*Income_CF!BC311*(Cohort_WP!BC309/Cohort_CF!BC309))</f>
        <v/>
      </c>
      <c r="BD309" s="1" t="str">
        <f>IF(Income_CF!BD311="","",(1+'Cost and Benefit Parameters'!$C$17)*Income_CF!BD311*(Cohort_WP!BD309/Cohort_CF!BD309))</f>
        <v/>
      </c>
      <c r="BE309" s="1" t="str">
        <f>IF(Income_CF!BE311="","",(1+'Cost and Benefit Parameters'!$C$17)*Income_CF!BE311*(Cohort_WP!BE309/Cohort_CF!BE309))</f>
        <v/>
      </c>
      <c r="BF309" s="1" t="str">
        <f>IF(Income_CF!BF311="","",(1+'Cost and Benefit Parameters'!$C$17)*Income_CF!BF311*(Cohort_WP!BF309/Cohort_CF!BF309))</f>
        <v/>
      </c>
      <c r="BG309" s="1" t="str">
        <f>IF(Income_CF!BG311="","",(1+'Cost and Benefit Parameters'!$C$17)*Income_CF!BG311*(Cohort_WP!BG309/Cohort_CF!BG309))</f>
        <v/>
      </c>
      <c r="BH309" s="1" t="str">
        <f>IF(Income_CF!BH311="","",(1+'Cost and Benefit Parameters'!$C$17)*Income_CF!BH311*(Cohort_WP!BH309/Cohort_CF!BH309))</f>
        <v/>
      </c>
      <c r="BI309" s="1" t="str">
        <f>IF(Income_CF!BI311="","",(1+'Cost and Benefit Parameters'!$C$17)*Income_CF!BI311*(Cohort_WP!BI309/Cohort_CF!BI309))</f>
        <v/>
      </c>
      <c r="BJ309" s="1" t="str">
        <f>IF(Income_CF!BJ311="","",(1+'Cost and Benefit Parameters'!$C$17)*Income_CF!BJ311*(Cohort_WP!BJ309/Cohort_CF!BJ309))</f>
        <v/>
      </c>
      <c r="BK309" s="1" t="str">
        <f>IF(Income_CF!BK311="","",(1+'Cost and Benefit Parameters'!$C$17)*Income_CF!BK311*(Cohort_WP!BK309/Cohort_CF!BK309))</f>
        <v/>
      </c>
      <c r="BL309" s="1" t="str">
        <f>IF(Income_CF!BL311="","",(1+'Cost and Benefit Parameters'!$C$17)*Income_CF!BL311*(Cohort_WP!BL309/Cohort_CF!BL309))</f>
        <v/>
      </c>
      <c r="BM309" s="1" t="str">
        <f>IF(Income_CF!BM311="","",(1+'Cost and Benefit Parameters'!$C$17)*Income_CF!BM311*(Cohort_WP!BM309/Cohort_CF!BM309))</f>
        <v/>
      </c>
      <c r="BN309" s="1" t="str">
        <f>IF(Income_CF!BN311="","",(1+'Cost and Benefit Parameters'!$C$17)*Income_CF!BN311*(Cohort_WP!BN309/Cohort_CF!BN309))</f>
        <v/>
      </c>
      <c r="BO309" s="1" t="str">
        <f>IF(Income_CF!BO311="","",(1+'Cost and Benefit Parameters'!$C$17)*Income_CF!BO311*(Cohort_WP!BO309/Cohort_CF!BO309))</f>
        <v/>
      </c>
      <c r="BP309" s="1" t="str">
        <f>IF(Income_CF!BP311="","",(1+'Cost and Benefit Parameters'!$C$17)*Income_CF!BP311*(Cohort_WP!BP309/Cohort_CF!BP309))</f>
        <v/>
      </c>
    </row>
    <row r="310" spans="1:72" x14ac:dyDescent="0.55000000000000004">
      <c r="A310" s="642"/>
      <c r="B310" t="s">
        <v>470</v>
      </c>
      <c r="J310" s="1" t="str">
        <f>IF(Income_CF!J312="","",(1+'Cost and Benefit Parameters'!$C$17)*Income_CF!J312*(Cohort_WP!J310/Cohort_CF!J310))</f>
        <v/>
      </c>
      <c r="K310" s="1" t="str">
        <f>IF(Income_CF!K312="","",(1+'Cost and Benefit Parameters'!$C$17)*Income_CF!K312*(Cohort_WP!K310/Cohort_CF!K310))</f>
        <v/>
      </c>
      <c r="L310" s="1" t="str">
        <f>IF(Income_CF!L312="","",(1+'Cost and Benefit Parameters'!$C$17)*Income_CF!L312*(Cohort_WP!L310/Cohort_CF!L310))</f>
        <v/>
      </c>
      <c r="M310" s="1">
        <f>IF(Income_CF!M312="","",(1+'Cost and Benefit Parameters'!$C$17)*Income_CF!M312*(Cohort_WP!M310/Cohort_CF!M310))</f>
        <v>1190973.6199600124</v>
      </c>
      <c r="N310" s="1">
        <f>IF(Income_CF!N312="","",(1+'Cost and Benefit Parameters'!$C$17)*Income_CF!N312*(Cohort_WP!N310/Cohort_CF!N310))</f>
        <v>1237174.2430666573</v>
      </c>
      <c r="O310" s="1">
        <f>IF(Income_CF!O312="","",(1+'Cost and Benefit Parameters'!$C$17)*Income_CF!O312*(Cohort_WP!O310/Cohort_CF!O310))</f>
        <v>1284396.226296945</v>
      </c>
      <c r="P310" s="1">
        <f>IF(Income_CF!P312="","",(1+'Cost and Benefit Parameters'!$C$17)*Income_CF!P312*(Cohort_WP!P310/Cohort_CF!P310))</f>
        <v>1332620.8236613076</v>
      </c>
      <c r="Q310" s="1">
        <f>IF(Income_CF!Q312="","",(1+'Cost and Benefit Parameters'!$C$17)*Income_CF!Q312*(Cohort_WP!Q310/Cohort_CF!Q310))</f>
        <v>1390281.6459545535</v>
      </c>
      <c r="R310" s="1">
        <f>IF(Income_CF!R312="","",(1+'Cost and Benefit Parameters'!$C$17)*Income_CF!R312*(Cohort_WP!R310/Cohort_CF!R310))</f>
        <v>1439887.7394702644</v>
      </c>
      <c r="S310" s="1">
        <f>IF(Income_CF!S312="","",(1+'Cost and Benefit Parameters'!$C$17)*Income_CF!S312*(Cohort_WP!S310/Cohort_CF!S310))</f>
        <v>1490369.3186195858</v>
      </c>
      <c r="T310" s="1">
        <f>IF(Income_CF!T312="","",(1+'Cost and Benefit Parameters'!$C$17)*Income_CF!T312*(Cohort_WP!T310/Cohort_CF!T310))</f>
        <v>1541695.4560721114</v>
      </c>
      <c r="U310" s="1">
        <f>IF(Income_CF!U312="","",(1+'Cost and Benefit Parameters'!$C$17)*Income_CF!U312*(Cohort_WP!U310/Cohort_CF!U310))</f>
        <v>1593832.6040480419</v>
      </c>
      <c r="V310" s="1">
        <f>IF(Income_CF!V312="","",(1+'Cost and Benefit Parameters'!$C$17)*Income_CF!V312*(Cohort_WP!V310/Cohort_CF!V310))</f>
        <v>1646744.5859482149</v>
      </c>
      <c r="W310" s="1">
        <f>IF(Income_CF!W312="","",(1+'Cost and Benefit Parameters'!$C$17)*Income_CF!W312*(Cohort_WP!W310/Cohort_CF!W310))</f>
        <v>1700392.5957144247</v>
      </c>
      <c r="X310" s="1">
        <f>IF(Income_CF!X312="","",(1+'Cost and Benefit Parameters'!$C$17)*Income_CF!X312*(Cohort_WP!X310/Cohort_CF!X310))</f>
        <v>1754735.2051836648</v>
      </c>
      <c r="Y310" s="1">
        <f>IF(Income_CF!Y312="","",(1+'Cost and Benefit Parameters'!$C$17)*Income_CF!Y312*(Cohort_WP!Y310/Cohort_CF!Y310))</f>
        <v>1809728.3796747155</v>
      </c>
      <c r="Z310" s="1">
        <f>IF(Income_CF!Z312="","",(1+'Cost and Benefit Parameters'!$C$17)*Income_CF!Z312*(Cohort_WP!Z310/Cohort_CF!Z310))</f>
        <v>1865325.5020182414</v>
      </c>
      <c r="AA310" s="1">
        <f>IF(Income_CF!AA312="","",(1+'Cost and Benefit Parameters'!$C$17)*Income_CF!AA312*(Cohort_WP!AA310/Cohort_CF!AA310))</f>
        <v>1921477.4052122387</v>
      </c>
      <c r="AB310" s="1">
        <f>IF(Income_CF!AB312="","",(1+'Cost and Benefit Parameters'!$C$17)*Income_CF!AB312*(Cohort_WP!AB310/Cohort_CF!AB310))</f>
        <v>1978132.4138539138</v>
      </c>
      <c r="AC310" s="1">
        <f>IF(Income_CF!AC312="","",(1+'Cost and Benefit Parameters'!$C$17)*Income_CF!AC312*(Cohort_WP!AC310/Cohort_CF!AC310))</f>
        <v>2035236.3944659906</v>
      </c>
      <c r="AD310" s="1">
        <f>IF(Income_CF!AD312="","",(1+'Cost and Benefit Parameters'!$C$17)*Income_CF!AD312*(Cohort_WP!AD310/Cohort_CF!AD310))</f>
        <v>2092732.8148015628</v>
      </c>
      <c r="AE310" s="1">
        <f>IF(Income_CF!AE312="","",(1+'Cost and Benefit Parameters'!$C$17)*Income_CF!AE312*(Cohort_WP!AE310/Cohort_CF!AE310))</f>
        <v>2150562.8121754765</v>
      </c>
      <c r="AF310" s="1">
        <f>IF(Income_CF!AF312="","",(1+'Cost and Benefit Parameters'!$C$17)*Income_CF!AF312*(Cohort_WP!AF310/Cohort_CF!AF310))</f>
        <v>2208665.2708334941</v>
      </c>
      <c r="AG310" s="1">
        <f>IF(Income_CF!AG312="","",(1+'Cost and Benefit Parameters'!$C$17)*Income_CF!AG312*(Cohort_WP!AG310/Cohort_CF!AG310))</f>
        <v>2266976.9083321434</v>
      </c>
      <c r="AH310" s="1">
        <f>IF(Income_CF!AH312="","",(1+'Cost and Benefit Parameters'!$C$17)*Income_CF!AH312*(Cohort_WP!AH310/Cohort_CF!AH310))</f>
        <v>2325432.3708632365</v>
      </c>
      <c r="AI310" s="1">
        <f>IF(Income_CF!AI312="","",(1+'Cost and Benefit Parameters'!$C$17)*Income_CF!AI312*(Cohort_WP!AI310/Cohort_CF!AI310))</f>
        <v>2383964.3374169343</v>
      </c>
      <c r="AJ310" s="1">
        <f>IF(Income_CF!AJ312="","",(1+'Cost and Benefit Parameters'!$C$17)*Income_CF!AJ312*(Cohort_WP!AJ310/Cohort_CF!AJ310))</f>
        <v>2442503.6326371175</v>
      </c>
      <c r="AK310" s="1">
        <f>IF(Income_CF!AK312="","",(1+'Cost and Benefit Parameters'!$C$17)*Income_CF!AK312*(Cohort_WP!AK310/Cohort_CF!AK310))</f>
        <v>2500979.3481818791</v>
      </c>
      <c r="AL310" s="1">
        <f>IF(Income_CF!AL312="","",(1+'Cost and Benefit Parameters'!$C$17)*Income_CF!AL312*(Cohort_WP!AL310/Cohort_CF!AL310))</f>
        <v>2559318.9723609299</v>
      </c>
      <c r="AM310" s="1">
        <f>IF(Income_CF!AM312="","",(1+'Cost and Benefit Parameters'!$C$17)*Income_CF!AM312*(Cohort_WP!AM310/Cohort_CF!AM310))</f>
        <v>2617448.5277812313</v>
      </c>
      <c r="AN310" s="1">
        <f>IF(Income_CF!AN312="","",(1+'Cost and Benefit Parameters'!$C$17)*Income_CF!AN312*(Cohort_WP!AN310/Cohort_CF!AN310))</f>
        <v>2675292.7166911974</v>
      </c>
      <c r="AO310" s="1">
        <f>IF(Income_CF!AO312="","",(1+'Cost and Benefit Parameters'!$C$17)*Income_CF!AO312*(Cohort_WP!AO310/Cohort_CF!AO310))</f>
        <v>2732775.0736741996</v>
      </c>
      <c r="AP310" s="1">
        <f>IF(Income_CF!AP312="","",(1+'Cost and Benefit Parameters'!$C$17)*Income_CF!AP312*(Cohort_WP!AP310/Cohort_CF!AP310))</f>
        <v>2789818.1253025322</v>
      </c>
      <c r="AQ310" s="1">
        <f>IF(Income_CF!AQ312="","",(1+'Cost and Benefit Parameters'!$C$17)*Income_CF!AQ312*(Cohort_WP!AQ310/Cohort_CF!AQ310))</f>
        <v>2846343.556325085</v>
      </c>
      <c r="AR310" s="1">
        <f>IF(Income_CF!AR312="","",(1+'Cost and Benefit Parameters'!$C$17)*Income_CF!AR312*(Cohort_WP!AR310/Cohort_CF!AR310))</f>
        <v>2902272.3819246036</v>
      </c>
      <c r="AS310" s="1">
        <f>IF(Income_CF!AS312="","",(1+'Cost and Benefit Parameters'!$C$17)*Income_CF!AS312*(Cohort_WP!AS310/Cohort_CF!AS310))</f>
        <v>2957525.1255451953</v>
      </c>
      <c r="AT310" s="1">
        <f>IF(Income_CF!AT312="","",(1+'Cost and Benefit Parameters'!$C$17)*Income_CF!AT312*(Cohort_WP!AT310/Cohort_CF!AT310))</f>
        <v>3012022.0017565265</v>
      </c>
      <c r="AU310" s="1">
        <f>IF(Income_CF!AU312="","",(1+'Cost and Benefit Parameters'!$C$17)*Income_CF!AU312*(Cohort_WP!AU310/Cohort_CF!AU310))</f>
        <v>3065683.1035894463</v>
      </c>
      <c r="AV310" s="1">
        <f>IF(Income_CF!AV312="","",(1+'Cost and Benefit Parameters'!$C$17)*Income_CF!AV312*(Cohort_WP!AV310/Cohort_CF!AV310))</f>
        <v>3118428.5937477476</v>
      </c>
      <c r="AW310" s="1">
        <f>IF(Income_CF!AW312="","",(1+'Cost and Benefit Parameters'!$C$17)*Income_CF!AW312*(Cohort_WP!AW310/Cohort_CF!AW310))</f>
        <v>3170178.8990731533</v>
      </c>
      <c r="AX310" s="1">
        <f>IF(Income_CF!AX312="","",(1+'Cost and Benefit Parameters'!$C$17)*Income_CF!AX312*(Cohort_WP!AX310/Cohort_CF!AX310))</f>
        <v>3220854.9076157911</v>
      </c>
      <c r="AY310" s="1">
        <f>IF(Income_CF!AY312="","",(1+'Cost and Benefit Parameters'!$C$17)*Income_CF!AY312*(Cohort_WP!AY310/Cohort_CF!AY310))</f>
        <v>3270378.1676396914</v>
      </c>
      <c r="AZ310" s="1">
        <f>IF(Income_CF!AZ312="","",(1+'Cost and Benefit Parameters'!$C$17)*Income_CF!AZ312*(Cohort_WP!AZ310/Cohort_CF!AZ310))</f>
        <v>3318671.0878738067</v>
      </c>
      <c r="BA310" s="1" t="str">
        <f>IF(Income_CF!BA312="","",(1+'Cost and Benefit Parameters'!$C$17)*Income_CF!BA312*(Cohort_WP!BA310/Cohort_CF!BA310))</f>
        <v/>
      </c>
      <c r="BB310" s="1" t="str">
        <f>IF(Income_CF!BB312="","",(1+'Cost and Benefit Parameters'!$C$17)*Income_CF!BB312*(Cohort_WP!BB310/Cohort_CF!BB310))</f>
        <v/>
      </c>
      <c r="BC310" s="1" t="str">
        <f>IF(Income_CF!BC312="","",(1+'Cost and Benefit Parameters'!$C$17)*Income_CF!BC312*(Cohort_WP!BC310/Cohort_CF!BC310))</f>
        <v/>
      </c>
      <c r="BD310" s="1" t="str">
        <f>IF(Income_CF!BD312="","",(1+'Cost and Benefit Parameters'!$C$17)*Income_CF!BD312*(Cohort_WP!BD310/Cohort_CF!BD310))</f>
        <v/>
      </c>
      <c r="BE310" s="1" t="str">
        <f>IF(Income_CF!BE312="","",(1+'Cost and Benefit Parameters'!$C$17)*Income_CF!BE312*(Cohort_WP!BE310/Cohort_CF!BE310))</f>
        <v/>
      </c>
      <c r="BF310" s="1" t="str">
        <f>IF(Income_CF!BF312="","",(1+'Cost and Benefit Parameters'!$C$17)*Income_CF!BF312*(Cohort_WP!BF310/Cohort_CF!BF310))</f>
        <v/>
      </c>
      <c r="BG310" s="1" t="str">
        <f>IF(Income_CF!BG312="","",(1+'Cost and Benefit Parameters'!$C$17)*Income_CF!BG312*(Cohort_WP!BG310/Cohort_CF!BG310))</f>
        <v/>
      </c>
      <c r="BH310" s="1" t="str">
        <f>IF(Income_CF!BH312="","",(1+'Cost and Benefit Parameters'!$C$17)*Income_CF!BH312*(Cohort_WP!BH310/Cohort_CF!BH310))</f>
        <v/>
      </c>
      <c r="BI310" s="1" t="str">
        <f>IF(Income_CF!BI312="","",(1+'Cost and Benefit Parameters'!$C$17)*Income_CF!BI312*(Cohort_WP!BI310/Cohort_CF!BI310))</f>
        <v/>
      </c>
      <c r="BJ310" s="1" t="str">
        <f>IF(Income_CF!BJ312="","",(1+'Cost and Benefit Parameters'!$C$17)*Income_CF!BJ312*(Cohort_WP!BJ310/Cohort_CF!BJ310))</f>
        <v/>
      </c>
      <c r="BK310" s="1" t="str">
        <f>IF(Income_CF!BK312="","",(1+'Cost and Benefit Parameters'!$C$17)*Income_CF!BK312*(Cohort_WP!BK310/Cohort_CF!BK310))</f>
        <v/>
      </c>
      <c r="BL310" s="1" t="str">
        <f>IF(Income_CF!BL312="","",(1+'Cost and Benefit Parameters'!$C$17)*Income_CF!BL312*(Cohort_WP!BL310/Cohort_CF!BL310))</f>
        <v/>
      </c>
      <c r="BM310" s="1" t="str">
        <f>IF(Income_CF!BM312="","",(1+'Cost and Benefit Parameters'!$C$17)*Income_CF!BM312*(Cohort_WP!BM310/Cohort_CF!BM310))</f>
        <v/>
      </c>
      <c r="BN310" s="1" t="str">
        <f>IF(Income_CF!BN312="","",(1+'Cost and Benefit Parameters'!$C$17)*Income_CF!BN312*(Cohort_WP!BN310/Cohort_CF!BN310))</f>
        <v/>
      </c>
      <c r="BO310" s="1" t="str">
        <f>IF(Income_CF!BO312="","",(1+'Cost and Benefit Parameters'!$C$17)*Income_CF!BO312*(Cohort_WP!BO310/Cohort_CF!BO310))</f>
        <v/>
      </c>
      <c r="BP310" s="1" t="str">
        <f>IF(Income_CF!BP312="","",(1+'Cost and Benefit Parameters'!$C$17)*Income_CF!BP312*(Cohort_WP!BP310/Cohort_CF!BP310))</f>
        <v/>
      </c>
    </row>
    <row r="311" spans="1:72" x14ac:dyDescent="0.55000000000000004">
      <c r="A311" s="642"/>
      <c r="B311" t="s">
        <v>471</v>
      </c>
      <c r="J311" s="1" t="str">
        <f>IF(Income_CF!J313="","",(1+'Cost and Benefit Parameters'!$C$17)*Income_CF!J313*(Cohort_WP!J311/Cohort_CF!J311))</f>
        <v/>
      </c>
      <c r="K311" s="1" t="str">
        <f>IF(Income_CF!K313="","",(1+'Cost and Benefit Parameters'!$C$17)*Income_CF!K313*(Cohort_WP!K311/Cohort_CF!K311))</f>
        <v/>
      </c>
      <c r="L311" s="1" t="str">
        <f>IF(Income_CF!L313="","",(1+'Cost and Benefit Parameters'!$C$17)*Income_CF!L313*(Cohort_WP!L311/Cohort_CF!L311))</f>
        <v/>
      </c>
      <c r="M311" s="1" t="str">
        <f>IF(Income_CF!M313="","",(1+'Cost and Benefit Parameters'!$C$17)*Income_CF!M313*(Cohort_WP!M311/Cohort_CF!M311))</f>
        <v/>
      </c>
      <c r="N311" s="1">
        <f>IF(Income_CF!N313="","",(1+'Cost and Benefit Parameters'!$C$17)*Income_CF!N313*(Cohort_WP!N311/Cohort_CF!N311))</f>
        <v>1226702.8285588128</v>
      </c>
      <c r="O311" s="1">
        <f>IF(Income_CF!O313="","",(1+'Cost and Benefit Parameters'!$C$17)*Income_CF!O313*(Cohort_WP!O311/Cohort_CF!O311))</f>
        <v>1274289.4703586572</v>
      </c>
      <c r="P311" s="1">
        <f>IF(Income_CF!P313="","",(1+'Cost and Benefit Parameters'!$C$17)*Income_CF!P313*(Cohort_WP!P311/Cohort_CF!P311))</f>
        <v>1322928.1130858532</v>
      </c>
      <c r="Q311" s="1">
        <f>IF(Income_CF!Q313="","",(1+'Cost and Benefit Parameters'!$C$17)*Income_CF!Q313*(Cohort_WP!Q311/Cohort_CF!Q311))</f>
        <v>1372599.448371147</v>
      </c>
      <c r="R311" s="1">
        <f>IF(Income_CF!R313="","",(1+'Cost and Benefit Parameters'!$C$17)*Income_CF!R313*(Cohort_WP!R311/Cohort_CF!R311))</f>
        <v>1431990.0953331897</v>
      </c>
      <c r="S311" s="1">
        <f>IF(Income_CF!S313="","",(1+'Cost and Benefit Parameters'!$C$17)*Income_CF!S313*(Cohort_WP!S311/Cohort_CF!S311))</f>
        <v>1483084.371654372</v>
      </c>
      <c r="T311" s="1">
        <f>IF(Income_CF!T313="","",(1+'Cost and Benefit Parameters'!$C$17)*Income_CF!T313*(Cohort_WP!T311/Cohort_CF!T311))</f>
        <v>1535080.3981781735</v>
      </c>
      <c r="U311" s="1">
        <f>IF(Income_CF!U313="","",(1+'Cost and Benefit Parameters'!$C$17)*Income_CF!U313*(Cohort_WP!U311/Cohort_CF!U311))</f>
        <v>1587946.3197542748</v>
      </c>
      <c r="V311" s="1">
        <f>IF(Income_CF!V313="","",(1+'Cost and Benefit Parameters'!$C$17)*Income_CF!V313*(Cohort_WP!V311/Cohort_CF!V311))</f>
        <v>1641647.5821694827</v>
      </c>
      <c r="W311" s="1">
        <f>IF(Income_CF!W313="","",(1+'Cost and Benefit Parameters'!$C$17)*Income_CF!W313*(Cohort_WP!W311/Cohort_CF!W311))</f>
        <v>1696146.9235266612</v>
      </c>
      <c r="X311" s="1">
        <f>IF(Income_CF!X313="","",(1+'Cost and Benefit Parameters'!$C$17)*Income_CF!X313*(Cohort_WP!X311/Cohort_CF!X311))</f>
        <v>1751404.3735858577</v>
      </c>
      <c r="Y311" s="1">
        <f>IF(Income_CF!Y313="","",(1+'Cost and Benefit Parameters'!$C$17)*Income_CF!Y313*(Cohort_WP!Y311/Cohort_CF!Y311))</f>
        <v>1807377.2613391746</v>
      </c>
      <c r="Z311" s="1">
        <f>IF(Income_CF!Z313="","",(1+'Cost and Benefit Parameters'!$C$17)*Income_CF!Z313*(Cohort_WP!Z311/Cohort_CF!Z311))</f>
        <v>1864020.2310649569</v>
      </c>
      <c r="AA311" s="1">
        <f>IF(Income_CF!AA313="","",(1+'Cost and Benefit Parameters'!$C$17)*Income_CF!AA313*(Cohort_WP!AA311/Cohort_CF!AA311))</f>
        <v>1921285.2670787885</v>
      </c>
      <c r="AB311" s="1">
        <f>IF(Income_CF!AB313="","",(1+'Cost and Benefit Parameters'!$C$17)*Income_CF!AB313*(Cohort_WP!AB311/Cohort_CF!AB311))</f>
        <v>1979121.7273686063</v>
      </c>
      <c r="AC311" s="1">
        <f>IF(Income_CF!AC313="","",(1+'Cost and Benefit Parameters'!$C$17)*Income_CF!AC313*(Cohort_WP!AC311/Cohort_CF!AC311))</f>
        <v>2037476.3862695312</v>
      </c>
      <c r="AD311" s="1">
        <f>IF(Income_CF!AD313="","",(1+'Cost and Benefit Parameters'!$C$17)*Income_CF!AD313*(Cohort_WP!AD311/Cohort_CF!AD311))</f>
        <v>2096293.48629997</v>
      </c>
      <c r="AE311" s="1">
        <f>IF(Income_CF!AE313="","",(1+'Cost and Benefit Parameters'!$C$17)*Income_CF!AE313*(Cohort_WP!AE311/Cohort_CF!AE311))</f>
        <v>2155514.7992456094</v>
      </c>
      <c r="AF311" s="1">
        <f>IF(Income_CF!AF313="","",(1+'Cost and Benefit Parameters'!$C$17)*Income_CF!AF313*(Cohort_WP!AF311/Cohort_CF!AF311))</f>
        <v>2215079.6965407412</v>
      </c>
      <c r="AG311" s="1">
        <f>IF(Income_CF!AG313="","",(1+'Cost and Benefit Parameters'!$C$17)*Income_CF!AG313*(Cohort_WP!AG311/Cohort_CF!AG311))</f>
        <v>2274925.2289584982</v>
      </c>
      <c r="AH311" s="1">
        <f>IF(Income_CF!AH313="","",(1+'Cost and Benefit Parameters'!$C$17)*Income_CF!AH313*(Cohort_WP!AH311/Cohort_CF!AH311))</f>
        <v>2334986.2155821077</v>
      </c>
      <c r="AI311" s="1">
        <f>IF(Income_CF!AI313="","",(1+'Cost and Benefit Parameters'!$C$17)*Income_CF!AI313*(Cohort_WP!AI311/Cohort_CF!AI311))</f>
        <v>2395195.3419891335</v>
      </c>
      <c r="AJ311" s="1">
        <f>IF(Income_CF!AJ313="","",(1+'Cost and Benefit Parameters'!$C$17)*Income_CF!AJ313*(Cohort_WP!AJ311/Cohort_CF!AJ311))</f>
        <v>2455483.2675394421</v>
      </c>
      <c r="AK311" s="1">
        <f>IF(Income_CF!AK313="","",(1+'Cost and Benefit Parameters'!$C$17)*Income_CF!AK313*(Cohort_WP!AK311/Cohort_CF!AK311))</f>
        <v>2515778.7416162314</v>
      </c>
      <c r="AL311" s="1">
        <f>IF(Income_CF!AL313="","",(1+'Cost and Benefit Parameters'!$C$17)*Income_CF!AL313*(Cohort_WP!AL311/Cohort_CF!AL311))</f>
        <v>2576008.7286273348</v>
      </c>
      <c r="AM311" s="1">
        <f>IF(Income_CF!AM313="","",(1+'Cost and Benefit Parameters'!$C$17)*Income_CF!AM313*(Cohort_WP!AM311/Cohort_CF!AM311))</f>
        <v>2636098.5415317579</v>
      </c>
      <c r="AN311" s="1">
        <f>IF(Income_CF!AN313="","",(1+'Cost and Benefit Parameters'!$C$17)*Income_CF!AN313*(Cohort_WP!AN311/Cohort_CF!AN311))</f>
        <v>2695971.9836146678</v>
      </c>
      <c r="AO311" s="1">
        <f>IF(Income_CF!AO313="","",(1+'Cost and Benefit Parameters'!$C$17)*Income_CF!AO313*(Cohort_WP!AO311/Cohort_CF!AO311))</f>
        <v>2755551.4981919331</v>
      </c>
      <c r="AP311" s="1">
        <f>IF(Income_CF!AP313="","",(1+'Cost and Benefit Parameters'!$C$17)*Income_CF!AP313*(Cohort_WP!AP311/Cohort_CF!AP311))</f>
        <v>2814758.325884426</v>
      </c>
      <c r="AQ311" s="1">
        <f>IF(Income_CF!AQ313="","",(1+'Cost and Benefit Parameters'!$C$17)*Income_CF!AQ313*(Cohort_WP!AQ311/Cohort_CF!AQ311))</f>
        <v>2873512.6690616077</v>
      </c>
      <c r="AR311" s="1">
        <f>IF(Income_CF!AR313="","",(1+'Cost and Benefit Parameters'!$C$17)*Income_CF!AR313*(Cohort_WP!AR311/Cohort_CF!AR311))</f>
        <v>2931733.8630148377</v>
      </c>
      <c r="AS311" s="1">
        <f>IF(Income_CF!AS313="","",(1+'Cost and Benefit Parameters'!$C$17)*Income_CF!AS313*(Cohort_WP!AS311/Cohort_CF!AS311))</f>
        <v>2989340.5533823422</v>
      </c>
      <c r="AT311" s="1">
        <f>IF(Income_CF!AT313="","",(1+'Cost and Benefit Parameters'!$C$17)*Income_CF!AT313*(Cohort_WP!AT311/Cohort_CF!AT311))</f>
        <v>3046250.8793115509</v>
      </c>
      <c r="AU311" s="1">
        <f>IF(Income_CF!AU313="","",(1+'Cost and Benefit Parameters'!$C$17)*Income_CF!AU313*(Cohort_WP!AU311/Cohort_CF!AU311))</f>
        <v>3102382.6618092223</v>
      </c>
      <c r="AV311" s="1">
        <f>IF(Income_CF!AV313="","",(1+'Cost and Benefit Parameters'!$C$17)*Income_CF!AV313*(Cohort_WP!AV311/Cohort_CF!AV311))</f>
        <v>3157653.5966971302</v>
      </c>
      <c r="AW311" s="1">
        <f>IF(Income_CF!AW313="","",(1+'Cost and Benefit Parameters'!$C$17)*Income_CF!AW313*(Cohort_WP!AW311/Cohort_CF!AW311))</f>
        <v>3211981.4515601797</v>
      </c>
      <c r="AX311" s="1">
        <f>IF(Income_CF!AX313="","",(1+'Cost and Benefit Parameters'!$C$17)*Income_CF!AX313*(Cohort_WP!AX311/Cohort_CF!AX311))</f>
        <v>3265284.2660453473</v>
      </c>
      <c r="AY311" s="1">
        <f>IF(Income_CF!AY313="","",(1+'Cost and Benefit Parameters'!$C$17)*Income_CF!AY313*(Cohort_WP!AY311/Cohort_CF!AY311))</f>
        <v>3317480.5548442644</v>
      </c>
      <c r="AZ311" s="1">
        <f>IF(Income_CF!AZ313="","",(1+'Cost and Benefit Parameters'!$C$17)*Income_CF!AZ313*(Cohort_WP!AZ311/Cohort_CF!AZ311))</f>
        <v>3368489.5126688816</v>
      </c>
      <c r="BA311" s="1">
        <f>IF(Income_CF!BA313="","",(1+'Cost and Benefit Parameters'!$C$17)*Income_CF!BA313*(Cohort_WP!BA311/Cohort_CF!BA311))</f>
        <v>3418231.2205100209</v>
      </c>
      <c r="BB311" s="1" t="str">
        <f>IF(Income_CF!BB313="","",(1+'Cost and Benefit Parameters'!$C$17)*Income_CF!BB313*(Cohort_WP!BB311/Cohort_CF!BB311))</f>
        <v/>
      </c>
      <c r="BC311" s="1" t="str">
        <f>IF(Income_CF!BC313="","",(1+'Cost and Benefit Parameters'!$C$17)*Income_CF!BC313*(Cohort_WP!BC311/Cohort_CF!BC311))</f>
        <v/>
      </c>
      <c r="BD311" s="1" t="str">
        <f>IF(Income_CF!BD313="","",(1+'Cost and Benefit Parameters'!$C$17)*Income_CF!BD313*(Cohort_WP!BD311/Cohort_CF!BD311))</f>
        <v/>
      </c>
      <c r="BE311" s="1" t="str">
        <f>IF(Income_CF!BE313="","",(1+'Cost and Benefit Parameters'!$C$17)*Income_CF!BE313*(Cohort_WP!BE311/Cohort_CF!BE311))</f>
        <v/>
      </c>
      <c r="BF311" s="1" t="str">
        <f>IF(Income_CF!BF313="","",(1+'Cost and Benefit Parameters'!$C$17)*Income_CF!BF313*(Cohort_WP!BF311/Cohort_CF!BF311))</f>
        <v/>
      </c>
      <c r="BG311" s="1" t="str">
        <f>IF(Income_CF!BG313="","",(1+'Cost and Benefit Parameters'!$C$17)*Income_CF!BG313*(Cohort_WP!BG311/Cohort_CF!BG311))</f>
        <v/>
      </c>
      <c r="BH311" s="1" t="str">
        <f>IF(Income_CF!BH313="","",(1+'Cost and Benefit Parameters'!$C$17)*Income_CF!BH313*(Cohort_WP!BH311/Cohort_CF!BH311))</f>
        <v/>
      </c>
      <c r="BI311" s="1" t="str">
        <f>IF(Income_CF!BI313="","",(1+'Cost and Benefit Parameters'!$C$17)*Income_CF!BI313*(Cohort_WP!BI311/Cohort_CF!BI311))</f>
        <v/>
      </c>
      <c r="BJ311" s="1" t="str">
        <f>IF(Income_CF!BJ313="","",(1+'Cost and Benefit Parameters'!$C$17)*Income_CF!BJ313*(Cohort_WP!BJ311/Cohort_CF!BJ311))</f>
        <v/>
      </c>
      <c r="BK311" s="1" t="str">
        <f>IF(Income_CF!BK313="","",(1+'Cost and Benefit Parameters'!$C$17)*Income_CF!BK313*(Cohort_WP!BK311/Cohort_CF!BK311))</f>
        <v/>
      </c>
      <c r="BL311" s="1" t="str">
        <f>IF(Income_CF!BL313="","",(1+'Cost and Benefit Parameters'!$C$17)*Income_CF!BL313*(Cohort_WP!BL311/Cohort_CF!BL311))</f>
        <v/>
      </c>
      <c r="BM311" s="1" t="str">
        <f>IF(Income_CF!BM313="","",(1+'Cost and Benefit Parameters'!$C$17)*Income_CF!BM313*(Cohort_WP!BM311/Cohort_CF!BM311))</f>
        <v/>
      </c>
      <c r="BN311" s="1" t="str">
        <f>IF(Income_CF!BN313="","",(1+'Cost and Benefit Parameters'!$C$17)*Income_CF!BN313*(Cohort_WP!BN311/Cohort_CF!BN311))</f>
        <v/>
      </c>
      <c r="BO311" s="1" t="str">
        <f>IF(Income_CF!BO313="","",(1+'Cost and Benefit Parameters'!$C$17)*Income_CF!BO313*(Cohort_WP!BO311/Cohort_CF!BO311))</f>
        <v/>
      </c>
      <c r="BP311" s="1" t="str">
        <f>IF(Income_CF!BP313="","",(1+'Cost and Benefit Parameters'!$C$17)*Income_CF!BP313*(Cohort_WP!BP311/Cohort_CF!BP311))</f>
        <v/>
      </c>
    </row>
    <row r="312" spans="1:72" x14ac:dyDescent="0.55000000000000004">
      <c r="A312" s="642"/>
      <c r="B312" t="s">
        <v>472</v>
      </c>
      <c r="J312" s="1" t="str">
        <f>IF(Income_CF!J314="","",(1+'Cost and Benefit Parameters'!$C$17)*Income_CF!J314*(Cohort_WP!J312/Cohort_CF!J312))</f>
        <v/>
      </c>
      <c r="K312" s="1" t="str">
        <f>IF(Income_CF!K314="","",(1+'Cost and Benefit Parameters'!$C$17)*Income_CF!K314*(Cohort_WP!K312/Cohort_CF!K312))</f>
        <v/>
      </c>
      <c r="L312" s="1" t="str">
        <f>IF(Income_CF!L314="","",(1+'Cost and Benefit Parameters'!$C$17)*Income_CF!L314*(Cohort_WP!L312/Cohort_CF!L312))</f>
        <v/>
      </c>
      <c r="M312" s="1" t="str">
        <f>IF(Income_CF!M314="","",(1+'Cost and Benefit Parameters'!$C$17)*Income_CF!M314*(Cohort_WP!M312/Cohort_CF!M312))</f>
        <v/>
      </c>
      <c r="N312" s="1" t="str">
        <f>IF(Income_CF!N314="","",(1+'Cost and Benefit Parameters'!$C$17)*Income_CF!N314*(Cohort_WP!N312/Cohort_CF!N312))</f>
        <v/>
      </c>
      <c r="O312" s="1">
        <f>IF(Income_CF!O314="","",(1+'Cost and Benefit Parameters'!$C$17)*Income_CF!O314*(Cohort_WP!O312/Cohort_CF!O312))</f>
        <v>1263503.913415577</v>
      </c>
      <c r="P312" s="1">
        <f>IF(Income_CF!P314="","",(1+'Cost and Benefit Parameters'!$C$17)*Income_CF!P314*(Cohort_WP!P312/Cohort_CF!P312))</f>
        <v>1312518.1544694167</v>
      </c>
      <c r="Q312" s="1">
        <f>IF(Income_CF!Q314="","",(1+'Cost and Benefit Parameters'!$C$17)*Income_CF!Q314*(Cohort_WP!Q312/Cohort_CF!Q312))</f>
        <v>1362615.956478429</v>
      </c>
      <c r="R312" s="1">
        <f>IF(Income_CF!R314="","",(1+'Cost and Benefit Parameters'!$C$17)*Income_CF!R314*(Cohort_WP!R312/Cohort_CF!R312))</f>
        <v>1413777.4318222811</v>
      </c>
      <c r="S312" s="1">
        <f>IF(Income_CF!S314="","",(1+'Cost and Benefit Parameters'!$C$17)*Income_CF!S314*(Cohort_WP!S312/Cohort_CF!S312))</f>
        <v>1474949.7981931856</v>
      </c>
      <c r="T312" s="1">
        <f>IF(Income_CF!T314="","",(1+'Cost and Benefit Parameters'!$C$17)*Income_CF!T314*(Cohort_WP!T312/Cohort_CF!T312))</f>
        <v>1527576.9028040033</v>
      </c>
      <c r="U312" s="1">
        <f>IF(Income_CF!U314="","",(1+'Cost and Benefit Parameters'!$C$17)*Income_CF!U314*(Cohort_WP!U312/Cohort_CF!U312))</f>
        <v>1581132.8101235188</v>
      </c>
      <c r="V312" s="1">
        <f>IF(Income_CF!V314="","",(1+'Cost and Benefit Parameters'!$C$17)*Income_CF!V314*(Cohort_WP!V312/Cohort_CF!V312))</f>
        <v>1635584.7093469028</v>
      </c>
      <c r="W312" s="1">
        <f>IF(Income_CF!W314="","",(1+'Cost and Benefit Parameters'!$C$17)*Income_CF!W314*(Cohort_WP!W312/Cohort_CF!W312))</f>
        <v>1690897.0096345672</v>
      </c>
      <c r="X312" s="1">
        <f>IF(Income_CF!X314="","",(1+'Cost and Benefit Parameters'!$C$17)*Income_CF!X314*(Cohort_WP!X312/Cohort_CF!X312))</f>
        <v>1747031.3312324611</v>
      </c>
      <c r="Y312" s="1">
        <f>IF(Income_CF!Y314="","",(1+'Cost and Benefit Parameters'!$C$17)*Income_CF!Y314*(Cohort_WP!Y312/Cohort_CF!Y312))</f>
        <v>1803946.5047934332</v>
      </c>
      <c r="Z312" s="1">
        <f>IF(Income_CF!Z314="","",(1+'Cost and Benefit Parameters'!$C$17)*Income_CF!Z314*(Cohort_WP!Z312/Cohort_CF!Z312))</f>
        <v>1861598.5791793501</v>
      </c>
      <c r="AA312" s="1">
        <f>IF(Income_CF!AA314="","",(1+'Cost and Benefit Parameters'!$C$17)*Income_CF!AA314*(Cohort_WP!AA312/Cohort_CF!AA312))</f>
        <v>1919940.8379969054</v>
      </c>
      <c r="AB312" s="1">
        <f>IF(Income_CF!AB314="","",(1+'Cost and Benefit Parameters'!$C$17)*Income_CF!AB314*(Cohort_WP!AB312/Cohort_CF!AB312))</f>
        <v>1978923.8250911522</v>
      </c>
      <c r="AC312" s="1">
        <f>IF(Income_CF!AC314="","",(1+'Cost and Benefit Parameters'!$C$17)*Income_CF!AC314*(Cohort_WP!AC312/Cohort_CF!AC312))</f>
        <v>2038495.3791896645</v>
      </c>
      <c r="AD312" s="1">
        <f>IF(Income_CF!AD314="","",(1+'Cost and Benefit Parameters'!$C$17)*Income_CF!AD314*(Cohort_WP!AD312/Cohort_CF!AD312))</f>
        <v>2098600.6778576169</v>
      </c>
      <c r="AE312" s="1">
        <f>IF(Income_CF!AE314="","",(1+'Cost and Benefit Parameters'!$C$17)*Income_CF!AE314*(Cohort_WP!AE312/Cohort_CF!AE312))</f>
        <v>2159182.2908889689</v>
      </c>
      <c r="AF312" s="1">
        <f>IF(Income_CF!AF314="","",(1+'Cost and Benefit Parameters'!$C$17)*Income_CF!AF314*(Cohort_WP!AF312/Cohort_CF!AF312))</f>
        <v>2220180.2432229784</v>
      </c>
      <c r="AG312" s="1">
        <f>IF(Income_CF!AG314="","",(1+'Cost and Benefit Parameters'!$C$17)*Income_CF!AG314*(Cohort_WP!AG312/Cohort_CF!AG312))</f>
        <v>2281532.0874369633</v>
      </c>
      <c r="AH312" s="1">
        <f>IF(Income_CF!AH314="","",(1+'Cost and Benefit Parameters'!$C$17)*Income_CF!AH314*(Cohort_WP!AH312/Cohort_CF!AH312))</f>
        <v>2343172.9858272537</v>
      </c>
      <c r="AI312" s="1">
        <f>IF(Income_CF!AI314="","",(1+'Cost and Benefit Parameters'!$C$17)*Income_CF!AI314*(Cohort_WP!AI312/Cohort_CF!AI312))</f>
        <v>2405035.8020495707</v>
      </c>
      <c r="AJ312" s="1">
        <f>IF(Income_CF!AJ314="","",(1+'Cost and Benefit Parameters'!$C$17)*Income_CF!AJ314*(Cohort_WP!AJ312/Cohort_CF!AJ312))</f>
        <v>2467051.202248808</v>
      </c>
      <c r="AK312" s="1">
        <f>IF(Income_CF!AK314="","",(1+'Cost and Benefit Parameters'!$C$17)*Income_CF!AK314*(Cohort_WP!AK312/Cohort_CF!AK312))</f>
        <v>2529147.7655656263</v>
      </c>
      <c r="AL312" s="1">
        <f>IF(Income_CF!AL314="","",(1+'Cost and Benefit Parameters'!$C$17)*Income_CF!AL314*(Cohort_WP!AL312/Cohort_CF!AL312))</f>
        <v>2591252.1038647178</v>
      </c>
      <c r="AM312" s="1">
        <f>IF(Income_CF!AM314="","",(1+'Cost and Benefit Parameters'!$C$17)*Income_CF!AM314*(Cohort_WP!AM312/Cohort_CF!AM312))</f>
        <v>2653288.9904861553</v>
      </c>
      <c r="AN312" s="1">
        <f>IF(Income_CF!AN314="","",(1+'Cost and Benefit Parameters'!$C$17)*Income_CF!AN314*(Cohort_WP!AN312/Cohort_CF!AN312))</f>
        <v>2715181.4977777102</v>
      </c>
      <c r="AO312" s="1">
        <f>IF(Income_CF!AO314="","",(1+'Cost and Benefit Parameters'!$C$17)*Income_CF!AO314*(Cohort_WP!AO312/Cohort_CF!AO312))</f>
        <v>2776851.1431231084</v>
      </c>
      <c r="AP312" s="1">
        <f>IF(Income_CF!AP314="","",(1+'Cost and Benefit Parameters'!$C$17)*Income_CF!AP314*(Cohort_WP!AP312/Cohort_CF!AP312))</f>
        <v>2838218.0431376914</v>
      </c>
      <c r="AQ312" s="1">
        <f>IF(Income_CF!AQ314="","",(1+'Cost and Benefit Parameters'!$C$17)*Income_CF!AQ314*(Cohort_WP!AQ312/Cohort_CF!AQ312))</f>
        <v>2899201.0756609584</v>
      </c>
      <c r="AR312" s="1">
        <f>IF(Income_CF!AR314="","",(1+'Cost and Benefit Parameters'!$C$17)*Income_CF!AR314*(Cohort_WP!AR312/Cohort_CF!AR312))</f>
        <v>2959718.0491334563</v>
      </c>
      <c r="AS312" s="1">
        <f>IF(Income_CF!AS314="","",(1+'Cost and Benefit Parameters'!$C$17)*Income_CF!AS314*(Cohort_WP!AS312/Cohort_CF!AS312))</f>
        <v>3019685.8789052833</v>
      </c>
      <c r="AT312" s="1">
        <f>IF(Income_CF!AT314="","",(1+'Cost and Benefit Parameters'!$C$17)*Income_CF!AT314*(Cohort_WP!AT312/Cohort_CF!AT312))</f>
        <v>3079020.7699838113</v>
      </c>
      <c r="AU312" s="1">
        <f>IF(Income_CF!AU314="","",(1+'Cost and Benefit Parameters'!$C$17)*Income_CF!AU314*(Cohort_WP!AU312/Cohort_CF!AU312))</f>
        <v>3137638.4056908977</v>
      </c>
      <c r="AV312" s="1">
        <f>IF(Income_CF!AV314="","",(1+'Cost and Benefit Parameters'!$C$17)*Income_CF!AV314*(Cohort_WP!AV312/Cohort_CF!AV312))</f>
        <v>3195454.1416634992</v>
      </c>
      <c r="AW312" s="1">
        <f>IF(Income_CF!AW314="","",(1+'Cost and Benefit Parameters'!$C$17)*Income_CF!AW314*(Cohort_WP!AW312/Cohort_CF!AW312))</f>
        <v>3252383.204598044</v>
      </c>
      <c r="AX312" s="1">
        <f>IF(Income_CF!AX314="","",(1+'Cost and Benefit Parameters'!$C$17)*Income_CF!AX314*(Cohort_WP!AX312/Cohort_CF!AX312))</f>
        <v>3308340.8951069848</v>
      </c>
      <c r="AY312" s="1">
        <f>IF(Income_CF!AY314="","",(1+'Cost and Benefit Parameters'!$C$17)*Income_CF!AY314*(Cohort_WP!AY312/Cohort_CF!AY312))</f>
        <v>3363242.7940267078</v>
      </c>
      <c r="AZ312" s="1">
        <f>IF(Income_CF!AZ314="","",(1+'Cost and Benefit Parameters'!$C$17)*Income_CF!AZ314*(Cohort_WP!AZ312/Cohort_CF!AZ312))</f>
        <v>3417004.9714895925</v>
      </c>
      <c r="BA312" s="1">
        <f>IF(Income_CF!BA314="","",(1+'Cost and Benefit Parameters'!$C$17)*Income_CF!BA314*(Cohort_WP!BA312/Cohort_CF!BA312))</f>
        <v>3469544.1980489483</v>
      </c>
      <c r="BB312" s="1">
        <f>IF(Income_CF!BB314="","",(1+'Cost and Benefit Parameters'!$C$17)*Income_CF!BB314*(Cohort_WP!BB312/Cohort_CF!BB312))</f>
        <v>3520778.1571253212</v>
      </c>
      <c r="BC312" s="1" t="str">
        <f>IF(Income_CF!BC314="","",(1+'Cost and Benefit Parameters'!$C$17)*Income_CF!BC314*(Cohort_WP!BC312/Cohort_CF!BC312))</f>
        <v/>
      </c>
      <c r="BD312" s="1" t="str">
        <f>IF(Income_CF!BD314="","",(1+'Cost and Benefit Parameters'!$C$17)*Income_CF!BD314*(Cohort_WP!BD312/Cohort_CF!BD312))</f>
        <v/>
      </c>
      <c r="BE312" s="1" t="str">
        <f>IF(Income_CF!BE314="","",(1+'Cost and Benefit Parameters'!$C$17)*Income_CF!BE314*(Cohort_WP!BE312/Cohort_CF!BE312))</f>
        <v/>
      </c>
      <c r="BF312" s="1" t="str">
        <f>IF(Income_CF!BF314="","",(1+'Cost and Benefit Parameters'!$C$17)*Income_CF!BF314*(Cohort_WP!BF312/Cohort_CF!BF312))</f>
        <v/>
      </c>
      <c r="BG312" s="1" t="str">
        <f>IF(Income_CF!BG314="","",(1+'Cost and Benefit Parameters'!$C$17)*Income_CF!BG314*(Cohort_WP!BG312/Cohort_CF!BG312))</f>
        <v/>
      </c>
      <c r="BH312" s="1" t="str">
        <f>IF(Income_CF!BH314="","",(1+'Cost and Benefit Parameters'!$C$17)*Income_CF!BH314*(Cohort_WP!BH312/Cohort_CF!BH312))</f>
        <v/>
      </c>
      <c r="BI312" s="1" t="str">
        <f>IF(Income_CF!BI314="","",(1+'Cost and Benefit Parameters'!$C$17)*Income_CF!BI314*(Cohort_WP!BI312/Cohort_CF!BI312))</f>
        <v/>
      </c>
      <c r="BJ312" s="1" t="str">
        <f>IF(Income_CF!BJ314="","",(1+'Cost and Benefit Parameters'!$C$17)*Income_CF!BJ314*(Cohort_WP!BJ312/Cohort_CF!BJ312))</f>
        <v/>
      </c>
      <c r="BK312" s="1" t="str">
        <f>IF(Income_CF!BK314="","",(1+'Cost and Benefit Parameters'!$C$17)*Income_CF!BK314*(Cohort_WP!BK312/Cohort_CF!BK312))</f>
        <v/>
      </c>
      <c r="BL312" s="1" t="str">
        <f>IF(Income_CF!BL314="","",(1+'Cost and Benefit Parameters'!$C$17)*Income_CF!BL314*(Cohort_WP!BL312/Cohort_CF!BL312))</f>
        <v/>
      </c>
      <c r="BM312" s="1" t="str">
        <f>IF(Income_CF!BM314="","",(1+'Cost and Benefit Parameters'!$C$17)*Income_CF!BM314*(Cohort_WP!BM312/Cohort_CF!BM312))</f>
        <v/>
      </c>
      <c r="BN312" s="1" t="str">
        <f>IF(Income_CF!BN314="","",(1+'Cost and Benefit Parameters'!$C$17)*Income_CF!BN314*(Cohort_WP!BN312/Cohort_CF!BN312))</f>
        <v/>
      </c>
      <c r="BO312" s="1" t="str">
        <f>IF(Income_CF!BO314="","",(1+'Cost and Benefit Parameters'!$C$17)*Income_CF!BO314*(Cohort_WP!BO312/Cohort_CF!BO312))</f>
        <v/>
      </c>
      <c r="BP312" s="1" t="str">
        <f>IF(Income_CF!BP314="","",(1+'Cost and Benefit Parameters'!$C$17)*Income_CF!BP314*(Cohort_WP!BP312/Cohort_CF!BP312))</f>
        <v/>
      </c>
    </row>
    <row r="313" spans="1:72" x14ac:dyDescent="0.55000000000000004">
      <c r="A313" s="642"/>
      <c r="B313" t="s">
        <v>473</v>
      </c>
      <c r="J313" s="1" t="str">
        <f>IF(Income_CF!J315="","",(1+'Cost and Benefit Parameters'!$C$17)*Income_CF!J315*(Cohort_WP!J313/Cohort_CF!J313))</f>
        <v/>
      </c>
      <c r="K313" s="1" t="str">
        <f>IF(Income_CF!K315="","",(1+'Cost and Benefit Parameters'!$C$17)*Income_CF!K315*(Cohort_WP!K313/Cohort_CF!K313))</f>
        <v/>
      </c>
      <c r="L313" s="1" t="str">
        <f>IF(Income_CF!L315="","",(1+'Cost and Benefit Parameters'!$C$17)*Income_CF!L315*(Cohort_WP!L313/Cohort_CF!L313))</f>
        <v/>
      </c>
      <c r="M313" s="1" t="str">
        <f>IF(Income_CF!M315="","",(1+'Cost and Benefit Parameters'!$C$17)*Income_CF!M315*(Cohort_WP!M313/Cohort_CF!M313))</f>
        <v/>
      </c>
      <c r="N313" s="1" t="str">
        <f>IF(Income_CF!N315="","",(1+'Cost and Benefit Parameters'!$C$17)*Income_CF!N315*(Cohort_WP!N313/Cohort_CF!N313))</f>
        <v/>
      </c>
      <c r="O313" s="1" t="str">
        <f>IF(Income_CF!O315="","",(1+'Cost and Benefit Parameters'!$C$17)*Income_CF!O315*(Cohort_WP!O313/Cohort_CF!O313))</f>
        <v/>
      </c>
      <c r="P313" s="1">
        <f>IF(Income_CF!P315="","",(1+'Cost and Benefit Parameters'!$C$17)*Income_CF!P315*(Cohort_WP!P313/Cohort_CF!P313))</f>
        <v>1301409.0308180444</v>
      </c>
      <c r="Q313" s="1">
        <f>IF(Income_CF!Q315="","",(1+'Cost and Benefit Parameters'!$C$17)*Income_CF!Q315*(Cohort_WP!Q313/Cohort_CF!Q313))</f>
        <v>1351893.6991034991</v>
      </c>
      <c r="R313" s="1">
        <f>IF(Income_CF!R315="","",(1+'Cost and Benefit Parameters'!$C$17)*Income_CF!R315*(Cohort_WP!R313/Cohort_CF!R313))</f>
        <v>1403494.4351727818</v>
      </c>
      <c r="S313" s="1">
        <f>IF(Income_CF!S315="","",(1+'Cost and Benefit Parameters'!$C$17)*Income_CF!S315*(Cohort_WP!S313/Cohort_CF!S313))</f>
        <v>1456190.7547769495</v>
      </c>
      <c r="T313" s="1">
        <f>IF(Income_CF!T315="","",(1+'Cost and Benefit Parameters'!$C$17)*Income_CF!T315*(Cohort_WP!T313/Cohort_CF!T313))</f>
        <v>1519198.2921389812</v>
      </c>
      <c r="U313" s="1">
        <f>IF(Income_CF!U315="","",(1+'Cost and Benefit Parameters'!$C$17)*Income_CF!U315*(Cohort_WP!U313/Cohort_CF!U313))</f>
        <v>1573404.2098881237</v>
      </c>
      <c r="V313" s="1">
        <f>IF(Income_CF!V315="","",(1+'Cost and Benefit Parameters'!$C$17)*Income_CF!V315*(Cohort_WP!V313/Cohort_CF!V313))</f>
        <v>1628566.794427224</v>
      </c>
      <c r="W313" s="1">
        <f>IF(Income_CF!W315="","",(1+'Cost and Benefit Parameters'!$C$17)*Income_CF!W315*(Cohort_WP!W313/Cohort_CF!W313))</f>
        <v>1684652.25062731</v>
      </c>
      <c r="X313" s="1">
        <f>IF(Income_CF!X315="","",(1+'Cost and Benefit Parameters'!$C$17)*Income_CF!X315*(Cohort_WP!X313/Cohort_CF!X313))</f>
        <v>1741623.9199236042</v>
      </c>
      <c r="Y313" s="1">
        <f>IF(Income_CF!Y315="","",(1+'Cost and Benefit Parameters'!$C$17)*Income_CF!Y315*(Cohort_WP!Y313/Cohort_CF!Y313))</f>
        <v>1799442.271169435</v>
      </c>
      <c r="Z313" s="1">
        <f>IF(Income_CF!Z315="","",(1+'Cost and Benefit Parameters'!$C$17)*Income_CF!Z315*(Cohort_WP!Z313/Cohort_CF!Z313))</f>
        <v>1858064.8999372362</v>
      </c>
      <c r="AA313" s="1">
        <f>IF(Income_CF!AA315="","",(1+'Cost and Benefit Parameters'!$C$17)*Income_CF!AA315*(Cohort_WP!AA313/Cohort_CF!AA313))</f>
        <v>1917446.53655473</v>
      </c>
      <c r="AB313" s="1">
        <f>IF(Income_CF!AB315="","",(1+'Cost and Benefit Parameters'!$C$17)*Income_CF!AB315*(Cohort_WP!AB313/Cohort_CF!AB313))</f>
        <v>1977539.0631368125</v>
      </c>
      <c r="AC313" s="1">
        <f>IF(Income_CF!AC315="","",(1+'Cost and Benefit Parameters'!$C$17)*Income_CF!AC315*(Cohort_WP!AC313/Cohort_CF!AC313))</f>
        <v>2038291.5398438869</v>
      </c>
      <c r="AD313" s="1">
        <f>IF(Income_CF!AD315="","",(1+'Cost and Benefit Parameters'!$C$17)*Income_CF!AD315*(Cohort_WP!AD313/Cohort_CF!AD313))</f>
        <v>2099650.240565354</v>
      </c>
      <c r="AE313" s="1">
        <f>IF(Income_CF!AE315="","",(1+'Cost and Benefit Parameters'!$C$17)*Income_CF!AE315*(Cohort_WP!AE313/Cohort_CF!AE313))</f>
        <v>2161558.6981933452</v>
      </c>
      <c r="AF313" s="1">
        <f>IF(Income_CF!AF315="","",(1+'Cost and Benefit Parameters'!$C$17)*Income_CF!AF315*(Cohort_WP!AF313/Cohort_CF!AF313))</f>
        <v>2223957.7596156383</v>
      </c>
      <c r="AG313" s="1">
        <f>IF(Income_CF!AG315="","",(1+'Cost and Benefit Parameters'!$C$17)*Income_CF!AG315*(Cohort_WP!AG313/Cohort_CF!AG313))</f>
        <v>2286785.6505196672</v>
      </c>
      <c r="AH313" s="1">
        <f>IF(Income_CF!AH315="","",(1+'Cost and Benefit Parameters'!$C$17)*Income_CF!AH315*(Cohort_WP!AH313/Cohort_CF!AH313))</f>
        <v>2349978.0500600724</v>
      </c>
      <c r="AI313" s="1">
        <f>IF(Income_CF!AI315="","",(1+'Cost and Benefit Parameters'!$C$17)*Income_CF!AI315*(Cohort_WP!AI313/Cohort_CF!AI313))</f>
        <v>2413468.1754020709</v>
      </c>
      <c r="AJ313" s="1">
        <f>IF(Income_CF!AJ315="","",(1+'Cost and Benefit Parameters'!$C$17)*Income_CF!AJ315*(Cohort_WP!AJ313/Cohort_CF!AJ313))</f>
        <v>2477186.8761110581</v>
      </c>
      <c r="AK313" s="1">
        <f>IF(Income_CF!AK315="","",(1+'Cost and Benefit Parameters'!$C$17)*Income_CF!AK315*(Cohort_WP!AK313/Cohort_CF!AK313))</f>
        <v>2541062.7383162719</v>
      </c>
      <c r="AL313" s="1">
        <f>IF(Income_CF!AL315="","",(1+'Cost and Benefit Parameters'!$C$17)*Income_CF!AL315*(Cohort_WP!AL313/Cohort_CF!AL313))</f>
        <v>2605022.1985325944</v>
      </c>
      <c r="AM313" s="1">
        <f>IF(Income_CF!AM315="","",(1+'Cost and Benefit Parameters'!$C$17)*Income_CF!AM315*(Cohort_WP!AM313/Cohort_CF!AM313))</f>
        <v>2668989.6669806596</v>
      </c>
      <c r="AN313" s="1">
        <f>IF(Income_CF!AN315="","",(1+'Cost and Benefit Parameters'!$C$17)*Income_CF!AN315*(Cohort_WP!AN313/Cohort_CF!AN313))</f>
        <v>2732887.6602007397</v>
      </c>
      <c r="AO313" s="1">
        <f>IF(Income_CF!AO315="","",(1+'Cost and Benefit Parameters'!$C$17)*Income_CF!AO315*(Cohort_WP!AO313/Cohort_CF!AO313))</f>
        <v>2796636.9427110418</v>
      </c>
      <c r="AP313" s="1">
        <f>IF(Income_CF!AP315="","",(1+'Cost and Benefit Parameters'!$C$17)*Income_CF!AP315*(Cohort_WP!AP313/Cohort_CF!AP313))</f>
        <v>2860156.6774168019</v>
      </c>
      <c r="AQ313" s="1">
        <f>IF(Income_CF!AQ315="","",(1+'Cost and Benefit Parameters'!$C$17)*Income_CF!AQ315*(Cohort_WP!AQ313/Cohort_CF!AQ313))</f>
        <v>2923364.5844318215</v>
      </c>
      <c r="AR313" s="1">
        <f>IF(Income_CF!AR315="","",(1+'Cost and Benefit Parameters'!$C$17)*Income_CF!AR315*(Cohort_WP!AR313/Cohort_CF!AR313))</f>
        <v>2986177.1079307869</v>
      </c>
      <c r="AS313" s="1">
        <f>IF(Income_CF!AS315="","",(1+'Cost and Benefit Parameters'!$C$17)*Income_CF!AS315*(Cohort_WP!AS313/Cohort_CF!AS313))</f>
        <v>3048509.5906074606</v>
      </c>
      <c r="AT313" s="1">
        <f>IF(Income_CF!AT315="","",(1+'Cost and Benefit Parameters'!$C$17)*Income_CF!AT315*(Cohort_WP!AT313/Cohort_CF!AT313))</f>
        <v>3110276.4552724408</v>
      </c>
      <c r="AU313" s="1">
        <f>IF(Income_CF!AU315="","",(1+'Cost and Benefit Parameters'!$C$17)*Income_CF!AU315*(Cohort_WP!AU313/Cohort_CF!AU313))</f>
        <v>3171391.3930833261</v>
      </c>
      <c r="AV313" s="1">
        <f>IF(Income_CF!AV315="","",(1+'Cost and Benefit Parameters'!$C$17)*Income_CF!AV315*(Cohort_WP!AV313/Cohort_CF!AV313))</f>
        <v>3231767.5578616252</v>
      </c>
      <c r="AW313" s="1">
        <f>IF(Income_CF!AW315="","",(1+'Cost and Benefit Parameters'!$C$17)*Income_CF!AW315*(Cohort_WP!AW313/Cohort_CF!AW313))</f>
        <v>3291317.7659134041</v>
      </c>
      <c r="AX313" s="1">
        <f>IF(Income_CF!AX315="","",(1+'Cost and Benefit Parameters'!$C$17)*Income_CF!AX315*(Cohort_WP!AX313/Cohort_CF!AX313))</f>
        <v>3349954.7007359848</v>
      </c>
      <c r="AY313" s="1">
        <f>IF(Income_CF!AY315="","",(1+'Cost and Benefit Parameters'!$C$17)*Income_CF!AY315*(Cohort_WP!AY313/Cohort_CF!AY313))</f>
        <v>3407591.1219601948</v>
      </c>
      <c r="AZ313" s="1">
        <f>IF(Income_CF!AZ315="","",(1+'Cost and Benefit Parameters'!$C$17)*Income_CF!AZ315*(Cohort_WP!AZ313/Cohort_CF!AZ313))</f>
        <v>3464140.0778475087</v>
      </c>
      <c r="BA313" s="1">
        <f>IF(Income_CF!BA315="","",(1+'Cost and Benefit Parameters'!$C$17)*Income_CF!BA315*(Cohort_WP!BA313/Cohort_CF!BA313))</f>
        <v>3519515.1206342806</v>
      </c>
      <c r="BB313" s="1">
        <f>IF(Income_CF!BB315="","",(1+'Cost and Benefit Parameters'!$C$17)*Income_CF!BB315*(Cohort_WP!BB313/Cohort_CF!BB313))</f>
        <v>3573630.5239904164</v>
      </c>
      <c r="BC313" s="1">
        <f>IF(Income_CF!BC315="","",(1+'Cost and Benefit Parameters'!$C$17)*Income_CF!BC315*(Cohort_WP!BC313/Cohort_CF!BC313))</f>
        <v>3626401.5018390799</v>
      </c>
      <c r="BD313" s="1" t="str">
        <f>IF(Income_CF!BD315="","",(1+'Cost and Benefit Parameters'!$C$17)*Income_CF!BD315*(Cohort_WP!BD313/Cohort_CF!BD313))</f>
        <v/>
      </c>
      <c r="BE313" s="1" t="str">
        <f>IF(Income_CF!BE315="","",(1+'Cost and Benefit Parameters'!$C$17)*Income_CF!BE315*(Cohort_WP!BE313/Cohort_CF!BE313))</f>
        <v/>
      </c>
      <c r="BF313" s="1" t="str">
        <f>IF(Income_CF!BF315="","",(1+'Cost and Benefit Parameters'!$C$17)*Income_CF!BF315*(Cohort_WP!BF313/Cohort_CF!BF313))</f>
        <v/>
      </c>
      <c r="BG313" s="1" t="str">
        <f>IF(Income_CF!BG315="","",(1+'Cost and Benefit Parameters'!$C$17)*Income_CF!BG315*(Cohort_WP!BG313/Cohort_CF!BG313))</f>
        <v/>
      </c>
      <c r="BH313" s="1" t="str">
        <f>IF(Income_CF!BH315="","",(1+'Cost and Benefit Parameters'!$C$17)*Income_CF!BH315*(Cohort_WP!BH313/Cohort_CF!BH313))</f>
        <v/>
      </c>
      <c r="BI313" s="1" t="str">
        <f>IF(Income_CF!BI315="","",(1+'Cost and Benefit Parameters'!$C$17)*Income_CF!BI315*(Cohort_WP!BI313/Cohort_CF!BI313))</f>
        <v/>
      </c>
      <c r="BJ313" s="1" t="str">
        <f>IF(Income_CF!BJ315="","",(1+'Cost and Benefit Parameters'!$C$17)*Income_CF!BJ315*(Cohort_WP!BJ313/Cohort_CF!BJ313))</f>
        <v/>
      </c>
      <c r="BK313" s="1" t="str">
        <f>IF(Income_CF!BK315="","",(1+'Cost and Benefit Parameters'!$C$17)*Income_CF!BK315*(Cohort_WP!BK313/Cohort_CF!BK313))</f>
        <v/>
      </c>
      <c r="BL313" s="1" t="str">
        <f>IF(Income_CF!BL315="","",(1+'Cost and Benefit Parameters'!$C$17)*Income_CF!BL315*(Cohort_WP!BL313/Cohort_CF!BL313))</f>
        <v/>
      </c>
      <c r="BM313" s="1" t="str">
        <f>IF(Income_CF!BM315="","",(1+'Cost and Benefit Parameters'!$C$17)*Income_CF!BM315*(Cohort_WP!BM313/Cohort_CF!BM313))</f>
        <v/>
      </c>
      <c r="BN313" s="1" t="str">
        <f>IF(Income_CF!BN315="","",(1+'Cost and Benefit Parameters'!$C$17)*Income_CF!BN315*(Cohort_WP!BN313/Cohort_CF!BN313))</f>
        <v/>
      </c>
      <c r="BO313" s="1" t="str">
        <f>IF(Income_CF!BO315="","",(1+'Cost and Benefit Parameters'!$C$17)*Income_CF!BO315*(Cohort_WP!BO313/Cohort_CF!BO313))</f>
        <v/>
      </c>
      <c r="BP313" s="1" t="str">
        <f>IF(Income_CF!BP315="","",(1+'Cost and Benefit Parameters'!$C$17)*Income_CF!BP315*(Cohort_WP!BP313/Cohort_CF!BP313))</f>
        <v/>
      </c>
    </row>
    <row r="314" spans="1:72" x14ac:dyDescent="0.55000000000000004">
      <c r="A314" s="642"/>
      <c r="B314" t="s">
        <v>474</v>
      </c>
      <c r="J314" s="1" t="str">
        <f>IF(Income_CF!J316="","",(1+'Cost and Benefit Parameters'!$C$17)*Income_CF!J316*(Cohort_WP!J314/Cohort_CF!J314))</f>
        <v/>
      </c>
      <c r="K314" s="1" t="str">
        <f>IF(Income_CF!K316="","",(1+'Cost and Benefit Parameters'!$C$17)*Income_CF!K316*(Cohort_WP!K314/Cohort_CF!K314))</f>
        <v/>
      </c>
      <c r="L314" s="1" t="str">
        <f>IF(Income_CF!L316="","",(1+'Cost and Benefit Parameters'!$C$17)*Income_CF!L316*(Cohort_WP!L314/Cohort_CF!L314))</f>
        <v/>
      </c>
      <c r="M314" s="1" t="str">
        <f>IF(Income_CF!M316="","",(1+'Cost and Benefit Parameters'!$C$17)*Income_CF!M316*(Cohort_WP!M314/Cohort_CF!M314))</f>
        <v/>
      </c>
      <c r="N314" s="1" t="str">
        <f>IF(Income_CF!N316="","",(1+'Cost and Benefit Parameters'!$C$17)*Income_CF!N316*(Cohort_WP!N314/Cohort_CF!N314))</f>
        <v/>
      </c>
      <c r="O314" s="1" t="str">
        <f>IF(Income_CF!O316="","",(1+'Cost and Benefit Parameters'!$C$17)*Income_CF!O316*(Cohort_WP!O314/Cohort_CF!O314))</f>
        <v/>
      </c>
      <c r="P314" s="1" t="str">
        <f>IF(Income_CF!P316="","",(1+'Cost and Benefit Parameters'!$C$17)*Income_CF!P316*(Cohort_WP!P314/Cohort_CF!P314))</f>
        <v/>
      </c>
      <c r="Q314" s="1">
        <f>IF(Income_CF!Q316="","",(1+'Cost and Benefit Parameters'!$C$17)*Income_CF!Q316*(Cohort_WP!Q314/Cohort_CF!Q314))</f>
        <v>1340451.3017425858</v>
      </c>
      <c r="R314" s="1">
        <f>IF(Income_CF!R316="","",(1+'Cost and Benefit Parameters'!$C$17)*Income_CF!R316*(Cohort_WP!R314/Cohort_CF!R314))</f>
        <v>1392450.5100766043</v>
      </c>
      <c r="S314" s="1">
        <f>IF(Income_CF!S316="","",(1+'Cost and Benefit Parameters'!$C$17)*Income_CF!S316*(Cohort_WP!S314/Cohort_CF!S314))</f>
        <v>1445599.2682279649</v>
      </c>
      <c r="T314" s="1">
        <f>IF(Income_CF!T316="","",(1+'Cost and Benefit Parameters'!$C$17)*Income_CF!T316*(Cohort_WP!T314/Cohort_CF!T314))</f>
        <v>1499876.4774202581</v>
      </c>
      <c r="U314" s="1">
        <f>IF(Income_CF!U316="","",(1+'Cost and Benefit Parameters'!$C$17)*Income_CF!U316*(Cohort_WP!U314/Cohort_CF!U314))</f>
        <v>1564774.2409031508</v>
      </c>
      <c r="V314" s="1">
        <f>IF(Income_CF!V316="","",(1+'Cost and Benefit Parameters'!$C$17)*Income_CF!V316*(Cohort_WP!V314/Cohort_CF!V314))</f>
        <v>1620606.3361847668</v>
      </c>
      <c r="W314" s="1">
        <f>IF(Income_CF!W316="","",(1+'Cost and Benefit Parameters'!$C$17)*Income_CF!W316*(Cohort_WP!W314/Cohort_CF!W314))</f>
        <v>1677423.7982600408</v>
      </c>
      <c r="X314" s="1">
        <f>IF(Income_CF!X316="","",(1+'Cost and Benefit Parameters'!$C$17)*Income_CF!X316*(Cohort_WP!X314/Cohort_CF!X314))</f>
        <v>1735191.8181461291</v>
      </c>
      <c r="Y314" s="1">
        <f>IF(Income_CF!Y316="","",(1+'Cost and Benefit Parameters'!$C$17)*Income_CF!Y316*(Cohort_WP!Y314/Cohort_CF!Y314))</f>
        <v>1793872.6375213126</v>
      </c>
      <c r="Z314" s="1">
        <f>IF(Income_CF!Z316="","",(1+'Cost and Benefit Parameters'!$C$17)*Income_CF!Z316*(Cohort_WP!Z314/Cohort_CF!Z314))</f>
        <v>1853425.5393045181</v>
      </c>
      <c r="AA314" s="1">
        <f>IF(Income_CF!AA316="","",(1+'Cost and Benefit Parameters'!$C$17)*Income_CF!AA316*(Cohort_WP!AA314/Cohort_CF!AA314))</f>
        <v>1913806.846935353</v>
      </c>
      <c r="AB314" s="1">
        <f>IF(Income_CF!AB316="","",(1+'Cost and Benefit Parameters'!$C$17)*Income_CF!AB316*(Cohort_WP!AB314/Cohort_CF!AB314))</f>
        <v>1974969.9326513722</v>
      </c>
      <c r="AC314" s="1">
        <f>IF(Income_CF!AC316="","",(1+'Cost and Benefit Parameters'!$C$17)*Income_CF!AC316*(Cohort_WP!AC314/Cohort_CF!AC314))</f>
        <v>2036865.2350309175</v>
      </c>
      <c r="AD314" s="1">
        <f>IF(Income_CF!AD316="","",(1+'Cost and Benefit Parameters'!$C$17)*Income_CF!AD316*(Cohort_WP!AD314/Cohort_CF!AD314))</f>
        <v>2099440.2860392034</v>
      </c>
      <c r="AE314" s="1">
        <f>IF(Income_CF!AE316="","",(1+'Cost and Benefit Parameters'!$C$17)*Income_CF!AE316*(Cohort_WP!AE314/Cohort_CF!AE314))</f>
        <v>2162639.7477823151</v>
      </c>
      <c r="AF314" s="1">
        <f>IF(Income_CF!AF316="","",(1+'Cost and Benefit Parameters'!$C$17)*Income_CF!AF316*(Cohort_WP!AF314/Cohort_CF!AF314))</f>
        <v>2226405.4591391459</v>
      </c>
      <c r="AG314" s="1">
        <f>IF(Income_CF!AG316="","",(1+'Cost and Benefit Parameters'!$C$17)*Income_CF!AG316*(Cohort_WP!AG314/Cohort_CF!AG314))</f>
        <v>2290676.4924041075</v>
      </c>
      <c r="AH314" s="1">
        <f>IF(Income_CF!AH316="","",(1+'Cost and Benefit Parameters'!$C$17)*Income_CF!AH316*(Cohort_WP!AH314/Cohort_CF!AH314))</f>
        <v>2355389.2200352573</v>
      </c>
      <c r="AI314" s="1">
        <f>IF(Income_CF!AI316="","",(1+'Cost and Benefit Parameters'!$C$17)*Income_CF!AI316*(Cohort_WP!AI314/Cohort_CF!AI314))</f>
        <v>2420477.3915618742</v>
      </c>
      <c r="AJ314" s="1">
        <f>IF(Income_CF!AJ316="","",(1+'Cost and Benefit Parameters'!$C$17)*Income_CF!AJ316*(Cohort_WP!AJ314/Cohort_CF!AJ314))</f>
        <v>2485872.2206641329</v>
      </c>
      <c r="AK314" s="1">
        <f>IF(Income_CF!AK316="","",(1+'Cost and Benefit Parameters'!$C$17)*Income_CF!AK316*(Cohort_WP!AK314/Cohort_CF!AK314))</f>
        <v>2551502.4823943903</v>
      </c>
      <c r="AL314" s="1">
        <f>IF(Income_CF!AL316="","",(1+'Cost and Benefit Parameters'!$C$17)*Income_CF!AL316*(Cohort_WP!AL314/Cohort_CF!AL314))</f>
        <v>2617294.6204657597</v>
      </c>
      <c r="AM314" s="1">
        <f>IF(Income_CF!AM316="","",(1+'Cost and Benefit Parameters'!$C$17)*Income_CF!AM316*(Cohort_WP!AM314/Cohort_CF!AM314))</f>
        <v>2683172.8644885723</v>
      </c>
      <c r="AN314" s="1">
        <f>IF(Income_CF!AN316="","",(1+'Cost and Benefit Parameters'!$C$17)*Income_CF!AN316*(Cohort_WP!AN314/Cohort_CF!AN314))</f>
        <v>2749059.3569900789</v>
      </c>
      <c r="AO314" s="1">
        <f>IF(Income_CF!AO316="","",(1+'Cost and Benefit Parameters'!$C$17)*Income_CF!AO316*(Cohort_WP!AO314/Cohort_CF!AO314))</f>
        <v>2814874.2900067619</v>
      </c>
      <c r="AP314" s="1">
        <f>IF(Income_CF!AP316="","",(1+'Cost and Benefit Parameters'!$C$17)*Income_CF!AP316*(Cohort_WP!AP314/Cohort_CF!AP314))</f>
        <v>2880536.0509923734</v>
      </c>
      <c r="AQ314" s="1">
        <f>IF(Income_CF!AQ316="","",(1+'Cost and Benefit Parameters'!$C$17)*Income_CF!AQ316*(Cohort_WP!AQ314/Cohort_CF!AQ314))</f>
        <v>2945961.3777393051</v>
      </c>
      <c r="AR314" s="1">
        <f>IF(Income_CF!AR316="","",(1+'Cost and Benefit Parameters'!$C$17)*Income_CF!AR316*(Cohort_WP!AR314/Cohort_CF!AR314))</f>
        <v>3011065.5219647763</v>
      </c>
      <c r="AS314" s="1">
        <f>IF(Income_CF!AS316="","",(1+'Cost and Benefit Parameters'!$C$17)*Income_CF!AS316*(Cohort_WP!AS314/Cohort_CF!AS314))</f>
        <v>3075762.4211687106</v>
      </c>
      <c r="AT314" s="1">
        <f>IF(Income_CF!AT316="","",(1+'Cost and Benefit Parameters'!$C$17)*Income_CF!AT316*(Cohort_WP!AT314/Cohort_CF!AT314))</f>
        <v>3139964.8783256835</v>
      </c>
      <c r="AU314" s="1">
        <f>IF(Income_CF!AU316="","",(1+'Cost and Benefit Parameters'!$C$17)*Income_CF!AU316*(Cohort_WP!AU314/Cohort_CF!AU314))</f>
        <v>3203584.7489306144</v>
      </c>
      <c r="AV314" s="1">
        <f>IF(Income_CF!AV316="","",(1+'Cost and Benefit Parameters'!$C$17)*Income_CF!AV316*(Cohort_WP!AV314/Cohort_CF!AV314))</f>
        <v>3266533.1348758265</v>
      </c>
      <c r="AW314" s="1">
        <f>IF(Income_CF!AW316="","",(1+'Cost and Benefit Parameters'!$C$17)*Income_CF!AW316*(Cohort_WP!AW314/Cohort_CF!AW314))</f>
        <v>3328720.5845974735</v>
      </c>
      <c r="AX314" s="1">
        <f>IF(Income_CF!AX316="","",(1+'Cost and Benefit Parameters'!$C$17)*Income_CF!AX316*(Cohort_WP!AX314/Cohort_CF!AX314))</f>
        <v>3390057.2988908058</v>
      </c>
      <c r="AY314" s="1">
        <f>IF(Income_CF!AY316="","",(1+'Cost and Benefit Parameters'!$C$17)*Income_CF!AY316*(Cohort_WP!AY314/Cohort_CF!AY314))</f>
        <v>3450453.3417580645</v>
      </c>
      <c r="AZ314" s="1">
        <f>IF(Income_CF!AZ316="","",(1+'Cost and Benefit Parameters'!$C$17)*Income_CF!AZ316*(Cohort_WP!AZ314/Cohort_CF!AZ314))</f>
        <v>3509818.8556189998</v>
      </c>
      <c r="BA314" s="1">
        <f>IF(Income_CF!BA316="","",(1+'Cost and Benefit Parameters'!$C$17)*Income_CF!BA316*(Cohort_WP!BA314/Cohort_CF!BA314))</f>
        <v>3568064.2801829353</v>
      </c>
      <c r="BB314" s="1">
        <f>IF(Income_CF!BB316="","",(1+'Cost and Benefit Parameters'!$C$17)*Income_CF!BB316*(Cohort_WP!BB314/Cohort_CF!BB314))</f>
        <v>3625100.5742533091</v>
      </c>
      <c r="BC314" s="1">
        <f>IF(Income_CF!BC316="","",(1+'Cost and Benefit Parameters'!$C$17)*Income_CF!BC316*(Cohort_WP!BC314/Cohort_CF!BC314))</f>
        <v>3680839.4397101291</v>
      </c>
      <c r="BD314" s="1">
        <f>IF(Income_CF!BD316="","",(1+'Cost and Benefit Parameters'!$C$17)*Income_CF!BD316*(Cohort_WP!BD314/Cohort_CF!BD314))</f>
        <v>3735193.5468942523</v>
      </c>
      <c r="BE314" s="1" t="str">
        <f>IF(Income_CF!BE316="","",(1+'Cost and Benefit Parameters'!$C$17)*Income_CF!BE316*(Cohort_WP!BE314/Cohort_CF!BE314))</f>
        <v/>
      </c>
      <c r="BF314" s="1" t="str">
        <f>IF(Income_CF!BF316="","",(1+'Cost and Benefit Parameters'!$C$17)*Income_CF!BF316*(Cohort_WP!BF314/Cohort_CF!BF314))</f>
        <v/>
      </c>
      <c r="BG314" s="1" t="str">
        <f>IF(Income_CF!BG316="","",(1+'Cost and Benefit Parameters'!$C$17)*Income_CF!BG316*(Cohort_WP!BG314/Cohort_CF!BG314))</f>
        <v/>
      </c>
      <c r="BH314" s="1" t="str">
        <f>IF(Income_CF!BH316="","",(1+'Cost and Benefit Parameters'!$C$17)*Income_CF!BH316*(Cohort_WP!BH314/Cohort_CF!BH314))</f>
        <v/>
      </c>
      <c r="BI314" s="1" t="str">
        <f>IF(Income_CF!BI316="","",(1+'Cost and Benefit Parameters'!$C$17)*Income_CF!BI316*(Cohort_WP!BI314/Cohort_CF!BI314))</f>
        <v/>
      </c>
      <c r="BJ314" s="1" t="str">
        <f>IF(Income_CF!BJ316="","",(1+'Cost and Benefit Parameters'!$C$17)*Income_CF!BJ316*(Cohort_WP!BJ314/Cohort_CF!BJ314))</f>
        <v/>
      </c>
      <c r="BK314" s="1" t="str">
        <f>IF(Income_CF!BK316="","",(1+'Cost and Benefit Parameters'!$C$17)*Income_CF!BK316*(Cohort_WP!BK314/Cohort_CF!BK314))</f>
        <v/>
      </c>
      <c r="BL314" s="1" t="str">
        <f>IF(Income_CF!BL316="","",(1+'Cost and Benefit Parameters'!$C$17)*Income_CF!BL316*(Cohort_WP!BL314/Cohort_CF!BL314))</f>
        <v/>
      </c>
      <c r="BM314" s="1" t="str">
        <f>IF(Income_CF!BM316="","",(1+'Cost and Benefit Parameters'!$C$17)*Income_CF!BM316*(Cohort_WP!BM314/Cohort_CF!BM314))</f>
        <v/>
      </c>
      <c r="BN314" s="1" t="str">
        <f>IF(Income_CF!BN316="","",(1+'Cost and Benefit Parameters'!$C$17)*Income_CF!BN316*(Cohort_WP!BN314/Cohort_CF!BN314))</f>
        <v/>
      </c>
      <c r="BO314" s="1" t="str">
        <f>IF(Income_CF!BO316="","",(1+'Cost and Benefit Parameters'!$C$17)*Income_CF!BO316*(Cohort_WP!BO314/Cohort_CF!BO314))</f>
        <v/>
      </c>
      <c r="BP314" s="1" t="str">
        <f>IF(Income_CF!BP316="","",(1+'Cost and Benefit Parameters'!$C$17)*Income_CF!BP316*(Cohort_WP!BP314/Cohort_CF!BP314))</f>
        <v/>
      </c>
    </row>
    <row r="315" spans="1:72" x14ac:dyDescent="0.55000000000000004">
      <c r="A315" s="642"/>
      <c r="B315" t="s">
        <v>475</v>
      </c>
      <c r="J315" s="1" t="str">
        <f>IF(Income_CF!J317="","",(1+'Cost and Benefit Parameters'!$C$17)*Income_CF!J317*(Cohort_WP!J315/Cohort_CF!J315))</f>
        <v/>
      </c>
      <c r="K315" s="1" t="str">
        <f>IF(Income_CF!K317="","",(1+'Cost and Benefit Parameters'!$C$17)*Income_CF!K317*(Cohort_WP!K315/Cohort_CF!K315))</f>
        <v/>
      </c>
      <c r="L315" s="1" t="str">
        <f>IF(Income_CF!L317="","",(1+'Cost and Benefit Parameters'!$C$17)*Income_CF!L317*(Cohort_WP!L315/Cohort_CF!L315))</f>
        <v/>
      </c>
      <c r="M315" s="1" t="str">
        <f>IF(Income_CF!M317="","",(1+'Cost and Benefit Parameters'!$C$17)*Income_CF!M317*(Cohort_WP!M315/Cohort_CF!M315))</f>
        <v/>
      </c>
      <c r="N315" s="1" t="str">
        <f>IF(Income_CF!N317="","",(1+'Cost and Benefit Parameters'!$C$17)*Income_CF!N317*(Cohort_WP!N315/Cohort_CF!N315))</f>
        <v/>
      </c>
      <c r="O315" s="1" t="str">
        <f>IF(Income_CF!O317="","",(1+'Cost and Benefit Parameters'!$C$17)*Income_CF!O317*(Cohort_WP!O315/Cohort_CF!O315))</f>
        <v/>
      </c>
      <c r="P315" s="1" t="str">
        <f>IF(Income_CF!P317="","",(1+'Cost and Benefit Parameters'!$C$17)*Income_CF!P317*(Cohort_WP!P315/Cohort_CF!P315))</f>
        <v/>
      </c>
      <c r="Q315" s="1" t="str">
        <f>IF(Income_CF!Q317="","",(1+'Cost and Benefit Parameters'!$C$17)*Income_CF!Q317*(Cohort_WP!Q315/Cohort_CF!Q315))</f>
        <v/>
      </c>
      <c r="R315" s="1">
        <f>IF(Income_CF!R317="","",(1+'Cost and Benefit Parameters'!$C$17)*Income_CF!R317*(Cohort_WP!R315/Cohort_CF!R315))</f>
        <v>1380664.8407948634</v>
      </c>
      <c r="S315" s="1">
        <f>IF(Income_CF!S317="","",(1+'Cost and Benefit Parameters'!$C$17)*Income_CF!S317*(Cohort_WP!S315/Cohort_CF!S315))</f>
        <v>1434224.025378902</v>
      </c>
      <c r="T315" s="1">
        <f>IF(Income_CF!T317="","",(1+'Cost and Benefit Parameters'!$C$17)*Income_CF!T317*(Cohort_WP!T315/Cohort_CF!T315))</f>
        <v>1488967.2462748042</v>
      </c>
      <c r="U315" s="1">
        <f>IF(Income_CF!U317="","",(1+'Cost and Benefit Parameters'!$C$17)*Income_CF!U317*(Cohort_WP!U315/Cohort_CF!U315))</f>
        <v>1544872.7717428661</v>
      </c>
      <c r="V315" s="1">
        <f>IF(Income_CF!V317="","",(1+'Cost and Benefit Parameters'!$C$17)*Income_CF!V317*(Cohort_WP!V315/Cohort_CF!V315))</f>
        <v>1611717.4681302449</v>
      </c>
      <c r="W315" s="1">
        <f>IF(Income_CF!W317="","",(1+'Cost and Benefit Parameters'!$C$17)*Income_CF!W317*(Cohort_WP!W315/Cohort_CF!W315))</f>
        <v>1669224.5262703102</v>
      </c>
      <c r="X315" s="1">
        <f>IF(Income_CF!X317="","",(1+'Cost and Benefit Parameters'!$C$17)*Income_CF!X317*(Cohort_WP!X315/Cohort_CF!X315))</f>
        <v>1727746.5122078422</v>
      </c>
      <c r="Y315" s="1">
        <f>IF(Income_CF!Y317="","",(1+'Cost and Benefit Parameters'!$C$17)*Income_CF!Y317*(Cohort_WP!Y315/Cohort_CF!Y315))</f>
        <v>1787247.572690513</v>
      </c>
      <c r="Z315" s="1">
        <f>IF(Income_CF!Z317="","",(1+'Cost and Benefit Parameters'!$C$17)*Income_CF!Z317*(Cohort_WP!Z315/Cohort_CF!Z315))</f>
        <v>1847688.8166469517</v>
      </c>
      <c r="AA315" s="1">
        <f>IF(Income_CF!AA317="","",(1+'Cost and Benefit Parameters'!$C$17)*Income_CF!AA317*(Cohort_WP!AA315/Cohort_CF!AA315))</f>
        <v>1909028.3054836534</v>
      </c>
      <c r="AB315" s="1">
        <f>IF(Income_CF!AB317="","",(1+'Cost and Benefit Parameters'!$C$17)*Income_CF!AB317*(Cohort_WP!AB315/Cohort_CF!AB315))</f>
        <v>1971221.0523434137</v>
      </c>
      <c r="AC315" s="1">
        <f>IF(Income_CF!AC317="","",(1+'Cost and Benefit Parameters'!$C$17)*Income_CF!AC317*(Cohort_WP!AC315/Cohort_CF!AC315))</f>
        <v>2034219.0306309131</v>
      </c>
      <c r="AD315" s="1">
        <f>IF(Income_CF!AD317="","",(1+'Cost and Benefit Parameters'!$C$17)*Income_CF!AD317*(Cohort_WP!AD315/Cohort_CF!AD315))</f>
        <v>2097971.1920818444</v>
      </c>
      <c r="AE315" s="1">
        <f>IF(Income_CF!AE317="","",(1+'Cost and Benefit Parameters'!$C$17)*Income_CF!AE317*(Cohort_WP!AE315/Cohort_CF!AE315))</f>
        <v>2162423.4946203791</v>
      </c>
      <c r="AF315" s="1">
        <f>IF(Income_CF!AF317="","",(1+'Cost and Benefit Parameters'!$C$17)*Income_CF!AF317*(Cohort_WP!AF315/Cohort_CF!AF315))</f>
        <v>2227518.9402157846</v>
      </c>
      <c r="AG315" s="1">
        <f>IF(Income_CF!AG317="","",(1+'Cost and Benefit Parameters'!$C$17)*Income_CF!AG317*(Cohort_WP!AG315/Cohort_CF!AG315))</f>
        <v>2293197.6229133196</v>
      </c>
      <c r="AH315" s="1">
        <f>IF(Income_CF!AH317="","",(1+'Cost and Benefit Parameters'!$C$17)*Income_CF!AH317*(Cohort_WP!AH315/Cohort_CF!AH315))</f>
        <v>2359396.7871762305</v>
      </c>
      <c r="AI315" s="1">
        <f>IF(Income_CF!AI317="","",(1+'Cost and Benefit Parameters'!$C$17)*Income_CF!AI317*(Cohort_WP!AI315/Cohort_CF!AI315))</f>
        <v>2426050.8966363147</v>
      </c>
      <c r="AJ315" s="1">
        <f>IF(Income_CF!AJ317="","",(1+'Cost and Benefit Parameters'!$C$17)*Income_CF!AJ317*(Cohort_WP!AJ315/Cohort_CF!AJ315))</f>
        <v>2493091.7133087302</v>
      </c>
      <c r="AK315" s="1">
        <f>IF(Income_CF!AK317="","",(1+'Cost and Benefit Parameters'!$C$17)*Income_CF!AK317*(Cohort_WP!AK315/Cohort_CF!AK315))</f>
        <v>2560448.3872840577</v>
      </c>
      <c r="AL315" s="1">
        <f>IF(Income_CF!AL317="","",(1+'Cost and Benefit Parameters'!$C$17)*Income_CF!AL317*(Cohort_WP!AL315/Cohort_CF!AL315))</f>
        <v>2628047.5568662211</v>
      </c>
      <c r="AM315" s="1">
        <f>IF(Income_CF!AM317="","",(1+'Cost and Benefit Parameters'!$C$17)*Income_CF!AM317*(Cohort_WP!AM315/Cohort_CF!AM315))</f>
        <v>2695813.4590797327</v>
      </c>
      <c r="AN315" s="1">
        <f>IF(Income_CF!AN317="","",(1+'Cost and Benefit Parameters'!$C$17)*Income_CF!AN317*(Cohort_WP!AN315/Cohort_CF!AN315))</f>
        <v>2763668.0504232291</v>
      </c>
      <c r="AO315" s="1">
        <f>IF(Income_CF!AO317="","",(1+'Cost and Benefit Parameters'!$C$17)*Income_CF!AO317*(Cohort_WP!AO315/Cohort_CF!AO315))</f>
        <v>2831531.1376997819</v>
      </c>
      <c r="AP315" s="1">
        <f>IF(Income_CF!AP317="","",(1+'Cost and Benefit Parameters'!$C$17)*Income_CF!AP317*(Cohort_WP!AP315/Cohort_CF!AP315))</f>
        <v>2899320.5187069648</v>
      </c>
      <c r="AQ315" s="1">
        <f>IF(Income_CF!AQ317="","",(1+'Cost and Benefit Parameters'!$C$17)*Income_CF!AQ317*(Cohort_WP!AQ315/Cohort_CF!AQ315))</f>
        <v>2966952.1325221439</v>
      </c>
      <c r="AR315" s="1">
        <f>IF(Income_CF!AR317="","",(1+'Cost and Benefit Parameters'!$C$17)*Income_CF!AR317*(Cohort_WP!AR315/Cohort_CF!AR315))</f>
        <v>3034340.2190714846</v>
      </c>
      <c r="AS315" s="1">
        <f>IF(Income_CF!AS317="","",(1+'Cost and Benefit Parameters'!$C$17)*Income_CF!AS317*(Cohort_WP!AS315/Cohort_CF!AS315))</f>
        <v>3101397.4876237204</v>
      </c>
      <c r="AT315" s="1">
        <f>IF(Income_CF!AT317="","",(1+'Cost and Benefit Parameters'!$C$17)*Income_CF!AT317*(Cohort_WP!AT315/Cohort_CF!AT315))</f>
        <v>3168035.293803772</v>
      </c>
      <c r="AU315" s="1">
        <f>IF(Income_CF!AU317="","",(1+'Cost and Benefit Parameters'!$C$17)*Income_CF!AU317*(Cohort_WP!AU315/Cohort_CF!AU315))</f>
        <v>3234163.8246754538</v>
      </c>
      <c r="AV315" s="1">
        <f>IF(Income_CF!AV317="","",(1+'Cost and Benefit Parameters'!$C$17)*Income_CF!AV317*(Cohort_WP!AV315/Cohort_CF!AV315))</f>
        <v>3299692.2913985327</v>
      </c>
      <c r="AW315" s="1">
        <f>IF(Income_CF!AW317="","",(1+'Cost and Benefit Parameters'!$C$17)*Income_CF!AW317*(Cohort_WP!AW315/Cohort_CF!AW315))</f>
        <v>3364529.1289221011</v>
      </c>
      <c r="AX315" s="1">
        <f>IF(Income_CF!AX317="","",(1+'Cost and Benefit Parameters'!$C$17)*Income_CF!AX317*(Cohort_WP!AX315/Cohort_CF!AX315))</f>
        <v>3428582.2021353971</v>
      </c>
      <c r="AY315" s="1">
        <f>IF(Income_CF!AY317="","",(1+'Cost and Benefit Parameters'!$C$17)*Income_CF!AY317*(Cohort_WP!AY315/Cohort_CF!AY315))</f>
        <v>3491759.0178575297</v>
      </c>
      <c r="AZ315" s="1">
        <f>IF(Income_CF!AZ317="","",(1+'Cost and Benefit Parameters'!$C$17)*Income_CF!AZ317*(Cohort_WP!AZ315/Cohort_CF!AZ315))</f>
        <v>3553966.9420108059</v>
      </c>
      <c r="BA315" s="1">
        <f>IF(Income_CF!BA317="","",(1+'Cost and Benefit Parameters'!$C$17)*Income_CF!BA317*(Cohort_WP!BA315/Cohort_CF!BA315))</f>
        <v>3615113.4212875706</v>
      </c>
      <c r="BB315" s="1">
        <f>IF(Income_CF!BB317="","",(1+'Cost and Benefit Parameters'!$C$17)*Income_CF!BB317*(Cohort_WP!BB315/Cohort_CF!BB315))</f>
        <v>3675106.2085884227</v>
      </c>
      <c r="BC315" s="1">
        <f>IF(Income_CF!BC317="","",(1+'Cost and Benefit Parameters'!$C$17)*Income_CF!BC317*(Cohort_WP!BC315/Cohort_CF!BC315))</f>
        <v>3733853.591480908</v>
      </c>
      <c r="BD315" s="1">
        <f>IF(Income_CF!BD317="","",(1+'Cost and Benefit Parameters'!$C$17)*Income_CF!BD317*(Cohort_WP!BD315/Cohort_CF!BD315))</f>
        <v>3791264.6229014327</v>
      </c>
      <c r="BE315" s="1">
        <f>IF(Income_CF!BE317="","",(1+'Cost and Benefit Parameters'!$C$17)*Income_CF!BE317*(Cohort_WP!BE315/Cohort_CF!BE315))</f>
        <v>3847249.3533010804</v>
      </c>
      <c r="BF315" s="1" t="str">
        <f>IF(Income_CF!BF317="","",(1+'Cost and Benefit Parameters'!$C$17)*Income_CF!BF317*(Cohort_WP!BF315/Cohort_CF!BF315))</f>
        <v/>
      </c>
      <c r="BG315" s="1" t="str">
        <f>IF(Income_CF!BG317="","",(1+'Cost and Benefit Parameters'!$C$17)*Income_CF!BG317*(Cohort_WP!BG315/Cohort_CF!BG315))</f>
        <v/>
      </c>
      <c r="BH315" s="1" t="str">
        <f>IF(Income_CF!BH317="","",(1+'Cost and Benefit Parameters'!$C$17)*Income_CF!BH317*(Cohort_WP!BH315/Cohort_CF!BH315))</f>
        <v/>
      </c>
      <c r="BI315" s="1" t="str">
        <f>IF(Income_CF!BI317="","",(1+'Cost and Benefit Parameters'!$C$17)*Income_CF!BI317*(Cohort_WP!BI315/Cohort_CF!BI315))</f>
        <v/>
      </c>
      <c r="BJ315" s="1" t="str">
        <f>IF(Income_CF!BJ317="","",(1+'Cost and Benefit Parameters'!$C$17)*Income_CF!BJ317*(Cohort_WP!BJ315/Cohort_CF!BJ315))</f>
        <v/>
      </c>
      <c r="BK315" s="1" t="str">
        <f>IF(Income_CF!BK317="","",(1+'Cost and Benefit Parameters'!$C$17)*Income_CF!BK317*(Cohort_WP!BK315/Cohort_CF!BK315))</f>
        <v/>
      </c>
      <c r="BL315" s="1" t="str">
        <f>IF(Income_CF!BL317="","",(1+'Cost and Benefit Parameters'!$C$17)*Income_CF!BL317*(Cohort_WP!BL315/Cohort_CF!BL315))</f>
        <v/>
      </c>
      <c r="BM315" s="1" t="str">
        <f>IF(Income_CF!BM317="","",(1+'Cost and Benefit Parameters'!$C$17)*Income_CF!BM317*(Cohort_WP!BM315/Cohort_CF!BM315))</f>
        <v/>
      </c>
      <c r="BN315" s="1" t="str">
        <f>IF(Income_CF!BN317="","",(1+'Cost and Benefit Parameters'!$C$17)*Income_CF!BN317*(Cohort_WP!BN315/Cohort_CF!BN315))</f>
        <v/>
      </c>
      <c r="BO315" s="1" t="str">
        <f>IF(Income_CF!BO317="","",(1+'Cost and Benefit Parameters'!$C$17)*Income_CF!BO317*(Cohort_WP!BO315/Cohort_CF!BO315))</f>
        <v/>
      </c>
      <c r="BP315" s="1" t="str">
        <f>IF(Income_CF!BP317="","",(1+'Cost and Benefit Parameters'!$C$17)*Income_CF!BP317*(Cohort_WP!BP315/Cohort_CF!BP315))</f>
        <v/>
      </c>
    </row>
    <row r="316" spans="1:72" x14ac:dyDescent="0.55000000000000004">
      <c r="A316" s="642"/>
      <c r="B316" t="s">
        <v>476</v>
      </c>
      <c r="J316" s="1" t="str">
        <f>IF(Income_CF!J318="","",(1+'Cost and Benefit Parameters'!$C$17)*Income_CF!J318*(Cohort_WP!J316/Cohort_CF!J316))</f>
        <v/>
      </c>
      <c r="K316" s="1" t="str">
        <f>IF(Income_CF!K318="","",(1+'Cost and Benefit Parameters'!$C$17)*Income_CF!K318*(Cohort_WP!K316/Cohort_CF!K316))</f>
        <v/>
      </c>
      <c r="L316" s="1" t="str">
        <f>IF(Income_CF!L318="","",(1+'Cost and Benefit Parameters'!$C$17)*Income_CF!L318*(Cohort_WP!L316/Cohort_CF!L316))</f>
        <v/>
      </c>
      <c r="M316" s="1" t="str">
        <f>IF(Income_CF!M318="","",(1+'Cost and Benefit Parameters'!$C$17)*Income_CF!M318*(Cohort_WP!M316/Cohort_CF!M316))</f>
        <v/>
      </c>
      <c r="N316" s="1" t="str">
        <f>IF(Income_CF!N318="","",(1+'Cost and Benefit Parameters'!$C$17)*Income_CF!N318*(Cohort_WP!N316/Cohort_CF!N316))</f>
        <v/>
      </c>
      <c r="O316" s="1" t="str">
        <f>IF(Income_CF!O318="","",(1+'Cost and Benefit Parameters'!$C$17)*Income_CF!O318*(Cohort_WP!O316/Cohort_CF!O316))</f>
        <v/>
      </c>
      <c r="P316" s="1" t="str">
        <f>IF(Income_CF!P318="","",(1+'Cost and Benefit Parameters'!$C$17)*Income_CF!P318*(Cohort_WP!P316/Cohort_CF!P316))</f>
        <v/>
      </c>
      <c r="Q316" s="1" t="str">
        <f>IF(Income_CF!Q318="","",(1+'Cost and Benefit Parameters'!$C$17)*Income_CF!Q318*(Cohort_WP!Q316/Cohort_CF!Q316))</f>
        <v/>
      </c>
      <c r="R316" s="1" t="str">
        <f>IF(Income_CF!R318="","",(1+'Cost and Benefit Parameters'!$C$17)*Income_CF!R318*(Cohort_WP!R316/Cohort_CF!R316))</f>
        <v/>
      </c>
      <c r="S316" s="1">
        <f>IF(Income_CF!S318="","",(1+'Cost and Benefit Parameters'!$C$17)*Income_CF!S318*(Cohort_WP!S316/Cohort_CF!S316))</f>
        <v>1422084.786018709</v>
      </c>
      <c r="T316" s="1">
        <f>IF(Income_CF!T318="","",(1+'Cost and Benefit Parameters'!$C$17)*Income_CF!T318*(Cohort_WP!T316/Cohort_CF!T316))</f>
        <v>1477250.7461402693</v>
      </c>
      <c r="U316" s="1">
        <f>IF(Income_CF!U318="","",(1+'Cost and Benefit Parameters'!$C$17)*Income_CF!U318*(Cohort_WP!U316/Cohort_CF!U316))</f>
        <v>1533636.2636630482</v>
      </c>
      <c r="V316" s="1">
        <f>IF(Income_CF!V318="","",(1+'Cost and Benefit Parameters'!$C$17)*Income_CF!V318*(Cohort_WP!V316/Cohort_CF!V316))</f>
        <v>1591218.9548951515</v>
      </c>
      <c r="W316" s="1">
        <f>IF(Income_CF!W318="","",(1+'Cost and Benefit Parameters'!$C$17)*Income_CF!W318*(Cohort_WP!W316/Cohort_CF!W316))</f>
        <v>1660068.9921741523</v>
      </c>
      <c r="X316" s="1">
        <f>IF(Income_CF!X318="","",(1+'Cost and Benefit Parameters'!$C$17)*Income_CF!X318*(Cohort_WP!X316/Cohort_CF!X316))</f>
        <v>1719301.2620584196</v>
      </c>
      <c r="Y316" s="1">
        <f>IF(Income_CF!Y318="","",(1+'Cost and Benefit Parameters'!$C$17)*Income_CF!Y318*(Cohort_WP!Y316/Cohort_CF!Y316))</f>
        <v>1779578.9075740774</v>
      </c>
      <c r="Z316" s="1">
        <f>IF(Income_CF!Z318="","",(1+'Cost and Benefit Parameters'!$C$17)*Income_CF!Z318*(Cohort_WP!Z316/Cohort_CF!Z316))</f>
        <v>1840864.9998712286</v>
      </c>
      <c r="AA316" s="1">
        <f>IF(Income_CF!AA318="","",(1+'Cost and Benefit Parameters'!$C$17)*Income_CF!AA318*(Cohort_WP!AA316/Cohort_CF!AA316))</f>
        <v>1903119.4811463598</v>
      </c>
      <c r="AB316" s="1">
        <f>IF(Income_CF!AB318="","",(1+'Cost and Benefit Parameters'!$C$17)*Income_CF!AB318*(Cohort_WP!AB316/Cohort_CF!AB316))</f>
        <v>1966299.1546481631</v>
      </c>
      <c r="AC316" s="1">
        <f>IF(Income_CF!AC318="","",(1+'Cost and Benefit Parameters'!$C$17)*Income_CF!AC318*(Cohort_WP!AC316/Cohort_CF!AC316))</f>
        <v>2030357.6839137161</v>
      </c>
      <c r="AD316" s="1">
        <f>IF(Income_CF!AD318="","",(1+'Cost and Benefit Parameters'!$C$17)*Income_CF!AD318*(Cohort_WP!AD316/Cohort_CF!AD316))</f>
        <v>2095245.6015498408</v>
      </c>
      <c r="AE316" s="1">
        <f>IF(Income_CF!AE318="","",(1+'Cost and Benefit Parameters'!$C$17)*Income_CF!AE318*(Cohort_WP!AE316/Cohort_CF!AE316))</f>
        <v>2160910.3278443003</v>
      </c>
      <c r="AF316" s="1">
        <f>IF(Income_CF!AF318="","",(1+'Cost and Benefit Parameters'!$C$17)*Income_CF!AF318*(Cohort_WP!AF316/Cohort_CF!AF316))</f>
        <v>2227296.1994589907</v>
      </c>
      <c r="AG316" s="1">
        <f>IF(Income_CF!AG318="","",(1+'Cost and Benefit Parameters'!$C$17)*Income_CF!AG318*(Cohort_WP!AG316/Cohort_CF!AG316))</f>
        <v>2294344.5084222578</v>
      </c>
      <c r="AH316" s="1">
        <f>IF(Income_CF!AH318="","",(1+'Cost and Benefit Parameters'!$C$17)*Income_CF!AH318*(Cohort_WP!AH316/Cohort_CF!AH316))</f>
        <v>2361993.5516007198</v>
      </c>
      <c r="AI316" s="1">
        <f>IF(Income_CF!AI318="","",(1+'Cost and Benefit Parameters'!$C$17)*Income_CF!AI318*(Cohort_WP!AI316/Cohort_CF!AI316))</f>
        <v>2430178.690791517</v>
      </c>
      <c r="AJ316" s="1">
        <f>IF(Income_CF!AJ318="","",(1+'Cost and Benefit Parameters'!$C$17)*Income_CF!AJ318*(Cohort_WP!AJ316/Cohort_CF!AJ316))</f>
        <v>2498832.4235354043</v>
      </c>
      <c r="AK316" s="1">
        <f>IF(Income_CF!AK318="","",(1+'Cost and Benefit Parameters'!$C$17)*Income_CF!AK318*(Cohort_WP!AK316/Cohort_CF!AK316))</f>
        <v>2567884.4647079925</v>
      </c>
      <c r="AL316" s="1">
        <f>IF(Income_CF!AL318="","",(1+'Cost and Benefit Parameters'!$C$17)*Income_CF!AL318*(Cohort_WP!AL316/Cohort_CF!AL316))</f>
        <v>2637261.8389025782</v>
      </c>
      <c r="AM316" s="1">
        <f>IF(Income_CF!AM318="","",(1+'Cost and Benefit Parameters'!$C$17)*Income_CF!AM318*(Cohort_WP!AM316/Cohort_CF!AM316))</f>
        <v>2706888.9835722079</v>
      </c>
      <c r="AN316" s="1">
        <f>IF(Income_CF!AN318="","",(1+'Cost and Benefit Parameters'!$C$17)*Income_CF!AN318*(Cohort_WP!AN316/Cohort_CF!AN316))</f>
        <v>2776687.8628521245</v>
      </c>
      <c r="AO316" s="1">
        <f>IF(Income_CF!AO318="","",(1+'Cost and Benefit Parameters'!$C$17)*Income_CF!AO318*(Cohort_WP!AO316/Cohort_CF!AO316))</f>
        <v>2846578.0919359266</v>
      </c>
      <c r="AP316" s="1">
        <f>IF(Income_CF!AP318="","",(1+'Cost and Benefit Parameters'!$C$17)*Income_CF!AP318*(Cohort_WP!AP316/Cohort_CF!AP316))</f>
        <v>2916477.0718307747</v>
      </c>
      <c r="AQ316" s="1">
        <f>IF(Income_CF!AQ318="","",(1+'Cost and Benefit Parameters'!$C$17)*Income_CF!AQ318*(Cohort_WP!AQ316/Cohort_CF!AQ316))</f>
        <v>2986300.134268173</v>
      </c>
      <c r="AR316" s="1">
        <f>IF(Income_CF!AR318="","",(1+'Cost and Benefit Parameters'!$C$17)*Income_CF!AR318*(Cohort_WP!AR316/Cohort_CF!AR316))</f>
        <v>3055960.6964978082</v>
      </c>
      <c r="AS316" s="1">
        <f>IF(Income_CF!AS318="","",(1+'Cost and Benefit Parameters'!$C$17)*Income_CF!AS318*(Cohort_WP!AS316/Cohort_CF!AS316))</f>
        <v>3125370.4256436289</v>
      </c>
      <c r="AT316" s="1">
        <f>IF(Income_CF!AT318="","",(1+'Cost and Benefit Parameters'!$C$17)*Income_CF!AT318*(Cohort_WP!AT316/Cohort_CF!AT316))</f>
        <v>3194439.4122524308</v>
      </c>
      <c r="AU316" s="1">
        <f>IF(Income_CF!AU318="","",(1+'Cost and Benefit Parameters'!$C$17)*Income_CF!AU318*(Cohort_WP!AU316/Cohort_CF!AU316))</f>
        <v>3263076.3526178855</v>
      </c>
      <c r="AV316" s="1">
        <f>IF(Income_CF!AV318="","",(1+'Cost and Benefit Parameters'!$C$17)*Income_CF!AV318*(Cohort_WP!AV316/Cohort_CF!AV316))</f>
        <v>3331188.7394157182</v>
      </c>
      <c r="AW316" s="1">
        <f>IF(Income_CF!AW318="","",(1+'Cost and Benefit Parameters'!$C$17)*Income_CF!AW318*(Cohort_WP!AW316/Cohort_CF!AW316))</f>
        <v>3398683.0601404887</v>
      </c>
      <c r="AX316" s="1">
        <f>IF(Income_CF!AX318="","",(1+'Cost and Benefit Parameters'!$C$17)*Income_CF!AX318*(Cohort_WP!AX316/Cohort_CF!AX316))</f>
        <v>3465465.0027897633</v>
      </c>
      <c r="AY316" s="1">
        <f>IF(Income_CF!AY318="","",(1+'Cost and Benefit Parameters'!$C$17)*Income_CF!AY318*(Cohort_WP!AY316/Cohort_CF!AY316))</f>
        <v>3531439.6681994596</v>
      </c>
      <c r="AZ316" s="1">
        <f>IF(Income_CF!AZ318="","",(1+'Cost and Benefit Parameters'!$C$17)*Income_CF!AZ318*(Cohort_WP!AZ316/Cohort_CF!AZ316))</f>
        <v>3596511.7883932563</v>
      </c>
      <c r="BA316" s="1">
        <f>IF(Income_CF!BA318="","",(1+'Cost and Benefit Parameters'!$C$17)*Income_CF!BA318*(Cohort_WP!BA316/Cohort_CF!BA316))</f>
        <v>3660585.950271131</v>
      </c>
      <c r="BB316" s="1">
        <f>IF(Income_CF!BB318="","",(1+'Cost and Benefit Parameters'!$C$17)*Income_CF!BB318*(Cohort_WP!BB316/Cohort_CF!BB316))</f>
        <v>3723566.8239261978</v>
      </c>
      <c r="BC316" s="1">
        <f>IF(Income_CF!BC318="","",(1+'Cost and Benefit Parameters'!$C$17)*Income_CF!BC318*(Cohort_WP!BC316/Cohort_CF!BC316))</f>
        <v>3785359.3948460747</v>
      </c>
      <c r="BD316" s="1">
        <f>IF(Income_CF!BD318="","",(1+'Cost and Benefit Parameters'!$C$17)*Income_CF!BD318*(Cohort_WP!BD316/Cohort_CF!BD316))</f>
        <v>3845869.1992253345</v>
      </c>
      <c r="BE316" s="1">
        <f>IF(Income_CF!BE318="","",(1+'Cost and Benefit Parameters'!$C$17)*Income_CF!BE318*(Cohort_WP!BE316/Cohort_CF!BE316))</f>
        <v>3905002.5615884759</v>
      </c>
      <c r="BF316" s="1">
        <f>IF(Income_CF!BF318="","",(1+'Cost and Benefit Parameters'!$C$17)*Income_CF!BF318*(Cohort_WP!BF316/Cohort_CF!BF316))</f>
        <v>3962666.8339001131</v>
      </c>
      <c r="BG316" s="1" t="str">
        <f>IF(Income_CF!BG318="","",(1+'Cost and Benefit Parameters'!$C$17)*Income_CF!BG318*(Cohort_WP!BG316/Cohort_CF!BG316))</f>
        <v/>
      </c>
      <c r="BH316" s="1" t="str">
        <f>IF(Income_CF!BH318="","",(1+'Cost and Benefit Parameters'!$C$17)*Income_CF!BH318*(Cohort_WP!BH316/Cohort_CF!BH316))</f>
        <v/>
      </c>
      <c r="BI316" s="1" t="str">
        <f>IF(Income_CF!BI318="","",(1+'Cost and Benefit Parameters'!$C$17)*Income_CF!BI318*(Cohort_WP!BI316/Cohort_CF!BI316))</f>
        <v/>
      </c>
      <c r="BJ316" s="1" t="str">
        <f>IF(Income_CF!BJ318="","",(1+'Cost and Benefit Parameters'!$C$17)*Income_CF!BJ318*(Cohort_WP!BJ316/Cohort_CF!BJ316))</f>
        <v/>
      </c>
      <c r="BK316" s="1" t="str">
        <f>IF(Income_CF!BK318="","",(1+'Cost and Benefit Parameters'!$C$17)*Income_CF!BK318*(Cohort_WP!BK316/Cohort_CF!BK316))</f>
        <v/>
      </c>
      <c r="BL316" s="1" t="str">
        <f>IF(Income_CF!BL318="","",(1+'Cost and Benefit Parameters'!$C$17)*Income_CF!BL318*(Cohort_WP!BL316/Cohort_CF!BL316))</f>
        <v/>
      </c>
      <c r="BM316" s="1" t="str">
        <f>IF(Income_CF!BM318="","",(1+'Cost and Benefit Parameters'!$C$17)*Income_CF!BM318*(Cohort_WP!BM316/Cohort_CF!BM316))</f>
        <v/>
      </c>
      <c r="BN316" s="1" t="str">
        <f>IF(Income_CF!BN318="","",(1+'Cost and Benefit Parameters'!$C$17)*Income_CF!BN318*(Cohort_WP!BN316/Cohort_CF!BN316))</f>
        <v/>
      </c>
      <c r="BO316" s="1" t="str">
        <f>IF(Income_CF!BO318="","",(1+'Cost and Benefit Parameters'!$C$17)*Income_CF!BO318*(Cohort_WP!BO316/Cohort_CF!BO316))</f>
        <v/>
      </c>
      <c r="BP316" s="1" t="str">
        <f>IF(Income_CF!BP318="","",(1+'Cost and Benefit Parameters'!$C$17)*Income_CF!BP318*(Cohort_WP!BP316/Cohort_CF!BP316))</f>
        <v/>
      </c>
    </row>
    <row r="317" spans="1:72" x14ac:dyDescent="0.55000000000000004">
      <c r="A317" s="642"/>
      <c r="B317" t="s">
        <v>477</v>
      </c>
      <c r="J317" s="1" t="str">
        <f>IF(Income_CF!J319="","",(1+'Cost and Benefit Parameters'!$C$17)*Income_CF!J319*(Cohort_WP!J317/Cohort_CF!J317))</f>
        <v/>
      </c>
      <c r="K317" s="1" t="str">
        <f>IF(Income_CF!K319="","",(1+'Cost and Benefit Parameters'!$C$17)*Income_CF!K319*(Cohort_WP!K317/Cohort_CF!K317))</f>
        <v/>
      </c>
      <c r="L317" s="1" t="str">
        <f>IF(Income_CF!L319="","",(1+'Cost and Benefit Parameters'!$C$17)*Income_CF!L319*(Cohort_WP!L317/Cohort_CF!L317))</f>
        <v/>
      </c>
      <c r="M317" s="1" t="str">
        <f>IF(Income_CF!M319="","",(1+'Cost and Benefit Parameters'!$C$17)*Income_CF!M319*(Cohort_WP!M317/Cohort_CF!M317))</f>
        <v/>
      </c>
      <c r="N317" s="1" t="str">
        <f>IF(Income_CF!N319="","",(1+'Cost and Benefit Parameters'!$C$17)*Income_CF!N319*(Cohort_WP!N317/Cohort_CF!N317))</f>
        <v/>
      </c>
      <c r="O317" s="1" t="str">
        <f>IF(Income_CF!O319="","",(1+'Cost and Benefit Parameters'!$C$17)*Income_CF!O319*(Cohort_WP!O317/Cohort_CF!O317))</f>
        <v/>
      </c>
      <c r="P317" s="1" t="str">
        <f>IF(Income_CF!P319="","",(1+'Cost and Benefit Parameters'!$C$17)*Income_CF!P319*(Cohort_WP!P317/Cohort_CF!P317))</f>
        <v/>
      </c>
      <c r="Q317" s="1" t="str">
        <f>IF(Income_CF!Q319="","",(1+'Cost and Benefit Parameters'!$C$17)*Income_CF!Q319*(Cohort_WP!Q317/Cohort_CF!Q317))</f>
        <v/>
      </c>
      <c r="R317" s="1" t="str">
        <f>IF(Income_CF!R319="","",(1+'Cost and Benefit Parameters'!$C$17)*Income_CF!R319*(Cohort_WP!R317/Cohort_CF!R317))</f>
        <v/>
      </c>
      <c r="S317" s="1" t="str">
        <f>IF(Income_CF!S319="","",(1+'Cost and Benefit Parameters'!$C$17)*Income_CF!S319*(Cohort_WP!S317/Cohort_CF!S317))</f>
        <v/>
      </c>
      <c r="T317" s="1">
        <f>IF(Income_CF!T319="","",(1+'Cost and Benefit Parameters'!$C$17)*Income_CF!T319*(Cohort_WP!T317/Cohort_CF!T317))</f>
        <v>1464747.3295992706</v>
      </c>
      <c r="U317" s="1">
        <f>IF(Income_CF!U319="","",(1+'Cost and Benefit Parameters'!$C$17)*Income_CF!U319*(Cohort_WP!U317/Cohort_CF!U317))</f>
        <v>1521568.2685244775</v>
      </c>
      <c r="V317" s="1">
        <f>IF(Income_CF!V319="","",(1+'Cost and Benefit Parameters'!$C$17)*Income_CF!V319*(Cohort_WP!V317/Cohort_CF!V317))</f>
        <v>1579645.3515729392</v>
      </c>
      <c r="W317" s="1">
        <f>IF(Income_CF!W319="","",(1+'Cost and Benefit Parameters'!$C$17)*Income_CF!W319*(Cohort_WP!W317/Cohort_CF!W317))</f>
        <v>1638955.5235420063</v>
      </c>
      <c r="X317" s="1">
        <f>IF(Income_CF!X319="","",(1+'Cost and Benefit Parameters'!$C$17)*Income_CF!X319*(Cohort_WP!X317/Cohort_CF!X317))</f>
        <v>1709871.0619393769</v>
      </c>
      <c r="Y317" s="1">
        <f>IF(Income_CF!Y319="","",(1+'Cost and Benefit Parameters'!$C$17)*Income_CF!Y319*(Cohort_WP!Y317/Cohort_CF!Y317))</f>
        <v>1770880.299920172</v>
      </c>
      <c r="Z317" s="1">
        <f>IF(Income_CF!Z319="","",(1+'Cost and Benefit Parameters'!$C$17)*Income_CF!Z319*(Cohort_WP!Z317/Cohort_CF!Z317))</f>
        <v>1832966.2748012997</v>
      </c>
      <c r="AA317" s="1">
        <f>IF(Income_CF!AA319="","",(1+'Cost and Benefit Parameters'!$C$17)*Income_CF!AA319*(Cohort_WP!AA317/Cohort_CF!AA317))</f>
        <v>1896090.949867365</v>
      </c>
      <c r="AB317" s="1">
        <f>IF(Income_CF!AB319="","",(1+'Cost and Benefit Parameters'!$C$17)*Income_CF!AB319*(Cohort_WP!AB317/Cohort_CF!AB317))</f>
        <v>1960213.0655807508</v>
      </c>
      <c r="AC317" s="1">
        <f>IF(Income_CF!AC319="","",(1+'Cost and Benefit Parameters'!$C$17)*Income_CF!AC319*(Cohort_WP!AC317/Cohort_CF!AC317))</f>
        <v>2025288.1292876082</v>
      </c>
      <c r="AD317" s="1">
        <f>IF(Income_CF!AD319="","",(1+'Cost and Benefit Parameters'!$C$17)*Income_CF!AD319*(Cohort_WP!AD317/Cohort_CF!AD317))</f>
        <v>2091268.414431127</v>
      </c>
      <c r="AE317" s="1">
        <f>IF(Income_CF!AE319="","",(1+'Cost and Benefit Parameters'!$C$17)*Income_CF!AE319*(Cohort_WP!AE317/Cohort_CF!AE317))</f>
        <v>2158102.9695963357</v>
      </c>
      <c r="AF317" s="1">
        <f>IF(Income_CF!AF319="","",(1+'Cost and Benefit Parameters'!$C$17)*Income_CF!AF319*(Cohort_WP!AF317/Cohort_CF!AF317))</f>
        <v>2225737.637679629</v>
      </c>
      <c r="AG317" s="1">
        <f>IF(Income_CF!AG319="","",(1+'Cost and Benefit Parameters'!$C$17)*Income_CF!AG319*(Cohort_WP!AG317/Cohort_CF!AG317))</f>
        <v>2294115.0854427605</v>
      </c>
      <c r="AH317" s="1">
        <f>IF(Income_CF!AH319="","",(1+'Cost and Benefit Parameters'!$C$17)*Income_CF!AH319*(Cohort_WP!AH317/Cohort_CF!AH317))</f>
        <v>2363174.8436749256</v>
      </c>
      <c r="AI317" s="1">
        <f>IF(Income_CF!AI319="","",(1+'Cost and Benefit Parameters'!$C$17)*Income_CF!AI319*(Cohort_WP!AI317/Cohort_CF!AI317))</f>
        <v>2432853.3581487411</v>
      </c>
      <c r="AJ317" s="1">
        <f>IF(Income_CF!AJ319="","",(1+'Cost and Benefit Parameters'!$C$17)*Income_CF!AJ319*(Cohort_WP!AJ317/Cohort_CF!AJ317))</f>
        <v>2503084.0515152626</v>
      </c>
      <c r="AK317" s="1">
        <f>IF(Income_CF!AK319="","",(1+'Cost and Benefit Parameters'!$C$17)*Income_CF!AK319*(Cohort_WP!AK317/Cohort_CF!AK317))</f>
        <v>2573797.396241467</v>
      </c>
      <c r="AL317" s="1">
        <f>IF(Income_CF!AL319="","",(1+'Cost and Benefit Parameters'!$C$17)*Income_CF!AL319*(Cohort_WP!AL317/Cohort_CF!AL317))</f>
        <v>2644920.9986492321</v>
      </c>
      <c r="AM317" s="1">
        <f>IF(Income_CF!AM319="","",(1+'Cost and Benefit Parameters'!$C$17)*Income_CF!AM319*(Cohort_WP!AM317/Cohort_CF!AM317))</f>
        <v>2716379.6940696561</v>
      </c>
      <c r="AN317" s="1">
        <f>IF(Income_CF!AN319="","",(1+'Cost and Benefit Parameters'!$C$17)*Income_CF!AN319*(Cohort_WP!AN317/Cohort_CF!AN317))</f>
        <v>2788095.6530793738</v>
      </c>
      <c r="AO317" s="1">
        <f>IF(Income_CF!AO319="","",(1+'Cost and Benefit Parameters'!$C$17)*Income_CF!AO319*(Cohort_WP!AO317/Cohort_CF!AO317))</f>
        <v>2859988.4987376882</v>
      </c>
      <c r="AP317" s="1">
        <f>IF(Income_CF!AP319="","",(1+'Cost and Benefit Parameters'!$C$17)*Income_CF!AP319*(Cohort_WP!AP317/Cohort_CF!AP317))</f>
        <v>2931975.4346940042</v>
      </c>
      <c r="AQ317" s="1">
        <f>IF(Income_CF!AQ319="","",(1+'Cost and Benefit Parameters'!$C$17)*Income_CF!AQ319*(Cohort_WP!AQ317/Cohort_CF!AQ317))</f>
        <v>3003971.3839856978</v>
      </c>
      <c r="AR317" s="1">
        <f>IF(Income_CF!AR319="","",(1+'Cost and Benefit Parameters'!$C$17)*Income_CF!AR319*(Cohort_WP!AR317/Cohort_CF!AR317))</f>
        <v>3075889.1382962181</v>
      </c>
      <c r="AS317" s="1">
        <f>IF(Income_CF!AS319="","",(1+'Cost and Benefit Parameters'!$C$17)*Income_CF!AS319*(Cohort_WP!AS317/Cohort_CF!AS317))</f>
        <v>3147639.5173927429</v>
      </c>
      <c r="AT317" s="1">
        <f>IF(Income_CF!AT319="","",(1+'Cost and Benefit Parameters'!$C$17)*Income_CF!AT319*(Cohort_WP!AT317/Cohort_CF!AT317))</f>
        <v>3219131.5384129374</v>
      </c>
      <c r="AU317" s="1">
        <f>IF(Income_CF!AU319="","",(1+'Cost and Benefit Parameters'!$C$17)*Income_CF!AU319*(Cohort_WP!AU317/Cohort_CF!AU317))</f>
        <v>3290272.5946200043</v>
      </c>
      <c r="AV317" s="1">
        <f>IF(Income_CF!AV319="","",(1+'Cost and Benefit Parameters'!$C$17)*Income_CF!AV319*(Cohort_WP!AV317/Cohort_CF!AV317))</f>
        <v>3360968.6431964217</v>
      </c>
      <c r="AW317" s="1">
        <f>IF(Income_CF!AW319="","",(1+'Cost and Benefit Parameters'!$C$17)*Income_CF!AW319*(Cohort_WP!AW317/Cohort_CF!AW317))</f>
        <v>3431124.40159819</v>
      </c>
      <c r="AX317" s="1">
        <f>IF(Income_CF!AX319="","",(1+'Cost and Benefit Parameters'!$C$17)*Income_CF!AX319*(Cohort_WP!AX317/Cohort_CF!AX317))</f>
        <v>3500643.5519447029</v>
      </c>
      <c r="AY317" s="1">
        <f>IF(Income_CF!AY319="","",(1+'Cost and Benefit Parameters'!$C$17)*Income_CF!AY319*(Cohort_WP!AY317/Cohort_CF!AY317))</f>
        <v>3569428.9528734563</v>
      </c>
      <c r="AZ317" s="1">
        <f>IF(Income_CF!AZ319="","",(1+'Cost and Benefit Parameters'!$C$17)*Income_CF!AZ319*(Cohort_WP!AZ317/Cohort_CF!AZ317))</f>
        <v>3637382.8582454426</v>
      </c>
      <c r="BA317" s="1">
        <f>IF(Income_CF!BA319="","",(1+'Cost and Benefit Parameters'!$C$17)*Income_CF!BA319*(Cohort_WP!BA317/Cohort_CF!BA317))</f>
        <v>3704407.1420450541</v>
      </c>
      <c r="BB317" s="1">
        <f>IF(Income_CF!BB319="","",(1+'Cost and Benefit Parameters'!$C$17)*Income_CF!BB319*(Cohort_WP!BB317/Cohort_CF!BB317))</f>
        <v>3770403.5287792641</v>
      </c>
      <c r="BC317" s="1">
        <f>IF(Income_CF!BC319="","",(1+'Cost and Benefit Parameters'!$C$17)*Income_CF!BC319*(Cohort_WP!BC317/Cohort_CF!BC317))</f>
        <v>3835273.8286439828</v>
      </c>
      <c r="BD317" s="1">
        <f>IF(Income_CF!BD319="","",(1+'Cost and Benefit Parameters'!$C$17)*Income_CF!BD319*(Cohort_WP!BD317/Cohort_CF!BD317))</f>
        <v>3898920.1766914572</v>
      </c>
      <c r="BE317" s="1">
        <f>IF(Income_CF!BE319="","",(1+'Cost and Benefit Parameters'!$C$17)*Income_CF!BE319*(Cohort_WP!BE317/Cohort_CF!BE317))</f>
        <v>3961245.275202095</v>
      </c>
      <c r="BF317" s="1">
        <f>IF(Income_CF!BF319="","",(1+'Cost and Benefit Parameters'!$C$17)*Income_CF!BF319*(Cohort_WP!BF317/Cohort_CF!BF317))</f>
        <v>4022152.6384361302</v>
      </c>
      <c r="BG317" s="1">
        <f>IF(Income_CF!BG319="","",(1+'Cost and Benefit Parameters'!$C$17)*Income_CF!BG319*(Cohort_WP!BG317/Cohort_CF!BG317))</f>
        <v>4081546.8389171157</v>
      </c>
      <c r="BH317" s="1" t="str">
        <f>IF(Income_CF!BH319="","",(1+'Cost and Benefit Parameters'!$C$17)*Income_CF!BH319*(Cohort_WP!BH317/Cohort_CF!BH317))</f>
        <v/>
      </c>
      <c r="BI317" s="1" t="str">
        <f>IF(Income_CF!BI319="","",(1+'Cost and Benefit Parameters'!$C$17)*Income_CF!BI319*(Cohort_WP!BI317/Cohort_CF!BI317))</f>
        <v/>
      </c>
      <c r="BJ317" s="1" t="str">
        <f>IF(Income_CF!BJ319="","",(1+'Cost and Benefit Parameters'!$C$17)*Income_CF!BJ319*(Cohort_WP!BJ317/Cohort_CF!BJ317))</f>
        <v/>
      </c>
      <c r="BK317" s="1" t="str">
        <f>IF(Income_CF!BK319="","",(1+'Cost and Benefit Parameters'!$C$17)*Income_CF!BK319*(Cohort_WP!BK317/Cohort_CF!BK317))</f>
        <v/>
      </c>
      <c r="BL317" s="1" t="str">
        <f>IF(Income_CF!BL319="","",(1+'Cost and Benefit Parameters'!$C$17)*Income_CF!BL319*(Cohort_WP!BL317/Cohort_CF!BL317))</f>
        <v/>
      </c>
      <c r="BM317" s="1" t="str">
        <f>IF(Income_CF!BM319="","",(1+'Cost and Benefit Parameters'!$C$17)*Income_CF!BM319*(Cohort_WP!BM317/Cohort_CF!BM317))</f>
        <v/>
      </c>
      <c r="BN317" s="1" t="str">
        <f>IF(Income_CF!BN319="","",(1+'Cost and Benefit Parameters'!$C$17)*Income_CF!BN319*(Cohort_WP!BN317/Cohort_CF!BN317))</f>
        <v/>
      </c>
      <c r="BO317" s="1" t="str">
        <f>IF(Income_CF!BO319="","",(1+'Cost and Benefit Parameters'!$C$17)*Income_CF!BO319*(Cohort_WP!BO317/Cohort_CF!BO317))</f>
        <v/>
      </c>
      <c r="BP317" s="1" t="str">
        <f>IF(Income_CF!BP319="","",(1+'Cost and Benefit Parameters'!$C$17)*Income_CF!BP319*(Cohort_WP!BP317/Cohort_CF!BP317))</f>
        <v/>
      </c>
    </row>
    <row r="318" spans="1:72" x14ac:dyDescent="0.55000000000000004">
      <c r="A318" s="642"/>
      <c r="B318" t="s">
        <v>478</v>
      </c>
      <c r="J318" s="1" t="str">
        <f>IF(Income_CF!J320="","",(1+'Cost and Benefit Parameters'!$C$17)*Income_CF!J320*(Cohort_WP!J318/Cohort_CF!J318))</f>
        <v/>
      </c>
      <c r="K318" s="1" t="str">
        <f>IF(Income_CF!K320="","",(1+'Cost and Benefit Parameters'!$C$17)*Income_CF!K320*(Cohort_WP!K318/Cohort_CF!K318))</f>
        <v/>
      </c>
      <c r="L318" s="1" t="str">
        <f>IF(Income_CF!L320="","",(1+'Cost and Benefit Parameters'!$C$17)*Income_CF!L320*(Cohort_WP!L318/Cohort_CF!L318))</f>
        <v/>
      </c>
      <c r="M318" s="1" t="str">
        <f>IF(Income_CF!M320="","",(1+'Cost and Benefit Parameters'!$C$17)*Income_CF!M320*(Cohort_WP!M318/Cohort_CF!M318))</f>
        <v/>
      </c>
      <c r="N318" s="1" t="str">
        <f>IF(Income_CF!N320="","",(1+'Cost and Benefit Parameters'!$C$17)*Income_CF!N320*(Cohort_WP!N318/Cohort_CF!N318))</f>
        <v/>
      </c>
      <c r="O318" s="1" t="str">
        <f>IF(Income_CF!O320="","",(1+'Cost and Benefit Parameters'!$C$17)*Income_CF!O320*(Cohort_WP!O318/Cohort_CF!O318))</f>
        <v/>
      </c>
      <c r="P318" s="1" t="str">
        <f>IF(Income_CF!P320="","",(1+'Cost and Benefit Parameters'!$C$17)*Income_CF!P320*(Cohort_WP!P318/Cohort_CF!P318))</f>
        <v/>
      </c>
      <c r="Q318" s="1" t="str">
        <f>IF(Income_CF!Q320="","",(1+'Cost and Benefit Parameters'!$C$17)*Income_CF!Q320*(Cohort_WP!Q318/Cohort_CF!Q318))</f>
        <v/>
      </c>
      <c r="R318" s="1" t="str">
        <f>IF(Income_CF!R320="","",(1+'Cost and Benefit Parameters'!$C$17)*Income_CF!R320*(Cohort_WP!R318/Cohort_CF!R318))</f>
        <v/>
      </c>
      <c r="S318" s="1" t="str">
        <f>IF(Income_CF!S320="","",(1+'Cost and Benefit Parameters'!$C$17)*Income_CF!S320*(Cohort_WP!S318/Cohort_CF!S318))</f>
        <v/>
      </c>
      <c r="T318" s="1" t="str">
        <f>IF(Income_CF!T320="","",(1+'Cost and Benefit Parameters'!$C$17)*Income_CF!T320*(Cohort_WP!T318/Cohort_CF!T318))</f>
        <v/>
      </c>
      <c r="U318" s="1">
        <f>IF(Income_CF!U320="","",(1+'Cost and Benefit Parameters'!$C$17)*Income_CF!U320*(Cohort_WP!U318/Cohort_CF!U318))</f>
        <v>1508689.7494872487</v>
      </c>
      <c r="V318" s="1">
        <f>IF(Income_CF!V320="","",(1+'Cost and Benefit Parameters'!$C$17)*Income_CF!V320*(Cohort_WP!V318/Cohort_CF!V318))</f>
        <v>1567215.3165802117</v>
      </c>
      <c r="W318" s="1">
        <f>IF(Income_CF!W320="","",(1+'Cost and Benefit Parameters'!$C$17)*Income_CF!W320*(Cohort_WP!W318/Cohort_CF!W318))</f>
        <v>1627034.7121201279</v>
      </c>
      <c r="X318" s="1">
        <f>IF(Income_CF!X320="","",(1+'Cost and Benefit Parameters'!$C$17)*Income_CF!X320*(Cohort_WP!X318/Cohort_CF!X318))</f>
        <v>1688124.1892482664</v>
      </c>
      <c r="Y318" s="1">
        <f>IF(Income_CF!Y320="","",(1+'Cost and Benefit Parameters'!$C$17)*Income_CF!Y320*(Cohort_WP!Y318/Cohort_CF!Y318))</f>
        <v>1761167.1937975581</v>
      </c>
      <c r="Z318" s="1">
        <f>IF(Income_CF!Z320="","",(1+'Cost and Benefit Parameters'!$C$17)*Income_CF!Z320*(Cohort_WP!Z318/Cohort_CF!Z318))</f>
        <v>1824006.7089177773</v>
      </c>
      <c r="AA318" s="1">
        <f>IF(Income_CF!AA320="","",(1+'Cost and Benefit Parameters'!$C$17)*Income_CF!AA320*(Cohort_WP!AA318/Cohort_CF!AA318))</f>
        <v>1887955.2630453384</v>
      </c>
      <c r="AB318" s="1">
        <f>IF(Income_CF!AB320="","",(1+'Cost and Benefit Parameters'!$C$17)*Income_CF!AB320*(Cohort_WP!AB318/Cohort_CF!AB318))</f>
        <v>1952973.6783633863</v>
      </c>
      <c r="AC318" s="1">
        <f>IF(Income_CF!AC320="","",(1+'Cost and Benefit Parameters'!$C$17)*Income_CF!AC320*(Cohort_WP!AC318/Cohort_CF!AC318))</f>
        <v>2019019.4575481734</v>
      </c>
      <c r="AD318" s="1">
        <f>IF(Income_CF!AD320="","",(1+'Cost and Benefit Parameters'!$C$17)*Income_CF!AD320*(Cohort_WP!AD318/Cohort_CF!AD318))</f>
        <v>2086046.7731662358</v>
      </c>
      <c r="AE318" s="1">
        <f>IF(Income_CF!AE320="","",(1+'Cost and Benefit Parameters'!$C$17)*Income_CF!AE320*(Cohort_WP!AE318/Cohort_CF!AE318))</f>
        <v>2154006.4668640615</v>
      </c>
      <c r="AF318" s="1">
        <f>IF(Income_CF!AF320="","",(1+'Cost and Benefit Parameters'!$C$17)*Income_CF!AF320*(Cohort_WP!AF318/Cohort_CF!AF318))</f>
        <v>2222846.0586842261</v>
      </c>
      <c r="AG318" s="1">
        <f>IF(Income_CF!AG320="","",(1+'Cost and Benefit Parameters'!$C$17)*Income_CF!AG320*(Cohort_WP!AG318/Cohort_CF!AG318))</f>
        <v>2292509.7668100181</v>
      </c>
      <c r="AH318" s="1">
        <f>IF(Income_CF!AH320="","",(1+'Cost and Benefit Parameters'!$C$17)*Income_CF!AH320*(Cohort_WP!AH318/Cohort_CF!AH318))</f>
        <v>2362938.5380060431</v>
      </c>
      <c r="AI318" s="1">
        <f>IF(Income_CF!AI320="","",(1+'Cost and Benefit Parameters'!$C$17)*Income_CF!AI320*(Cohort_WP!AI318/Cohort_CF!AI318))</f>
        <v>2434070.088985173</v>
      </c>
      <c r="AJ318" s="1">
        <f>IF(Income_CF!AJ320="","",(1+'Cost and Benefit Parameters'!$C$17)*Income_CF!AJ320*(Cohort_WP!AJ318/Cohort_CF!AJ318))</f>
        <v>2505838.9588932032</v>
      </c>
      <c r="AK318" s="1">
        <f>IF(Income_CF!AK320="","",(1+'Cost and Benefit Parameters'!$C$17)*Income_CF!AK320*(Cohort_WP!AK318/Cohort_CF!AK318))</f>
        <v>2578176.5730607207</v>
      </c>
      <c r="AL318" s="1">
        <f>IF(Income_CF!AL320="","",(1+'Cost and Benefit Parameters'!$C$17)*Income_CF!AL320*(Cohort_WP!AL318/Cohort_CF!AL318))</f>
        <v>2651011.3181287101</v>
      </c>
      <c r="AM318" s="1">
        <f>IF(Income_CF!AM320="","",(1+'Cost and Benefit Parameters'!$C$17)*Income_CF!AM320*(Cohort_WP!AM318/Cohort_CF!AM318))</f>
        <v>2724268.6286087087</v>
      </c>
      <c r="AN318" s="1">
        <f>IF(Income_CF!AN320="","",(1+'Cost and Benefit Parameters'!$C$17)*Income_CF!AN320*(Cohort_WP!AN318/Cohort_CF!AN318))</f>
        <v>2797871.0848917454</v>
      </c>
      <c r="AO318" s="1">
        <f>IF(Income_CF!AO320="","",(1+'Cost and Benefit Parameters'!$C$17)*Income_CF!AO320*(Cohort_WP!AO318/Cohort_CF!AO318))</f>
        <v>2871738.5226717559</v>
      </c>
      <c r="AP318" s="1">
        <f>IF(Income_CF!AP320="","",(1+'Cost and Benefit Parameters'!$C$17)*Income_CF!AP320*(Cohort_WP!AP318/Cohort_CF!AP318))</f>
        <v>2945788.153699819</v>
      </c>
      <c r="AQ318" s="1">
        <f>IF(Income_CF!AQ320="","",(1+'Cost and Benefit Parameters'!$C$17)*Income_CF!AQ320*(Cohort_WP!AQ318/Cohort_CF!AQ318))</f>
        <v>3019934.6977348235</v>
      </c>
      <c r="AR318" s="1">
        <f>IF(Income_CF!AR320="","",(1+'Cost and Benefit Parameters'!$C$17)*Income_CF!AR320*(Cohort_WP!AR318/Cohort_CF!AR318))</f>
        <v>3094090.5255052685</v>
      </c>
      <c r="AS318" s="1">
        <f>IF(Income_CF!AS320="","",(1+'Cost and Benefit Parameters'!$C$17)*Income_CF!AS320*(Cohort_WP!AS318/Cohort_CF!AS318))</f>
        <v>3168165.8124451051</v>
      </c>
      <c r="AT318" s="1">
        <f>IF(Income_CF!AT320="","",(1+'Cost and Benefit Parameters'!$C$17)*Income_CF!AT320*(Cohort_WP!AT318/Cohort_CF!AT318))</f>
        <v>3242068.7029145244</v>
      </c>
      <c r="AU318" s="1">
        <f>IF(Income_CF!AU320="","",(1+'Cost and Benefit Parameters'!$C$17)*Income_CF!AU320*(Cohort_WP!AU318/Cohort_CF!AU318))</f>
        <v>3315705.484565326</v>
      </c>
      <c r="AV318" s="1">
        <f>IF(Income_CF!AV320="","",(1+'Cost and Benefit Parameters'!$C$17)*Income_CF!AV320*(Cohort_WP!AV318/Cohort_CF!AV318))</f>
        <v>3388980.7724586041</v>
      </c>
      <c r="AW318" s="1">
        <f>IF(Income_CF!AW320="","",(1+'Cost and Benefit Parameters'!$C$17)*Income_CF!AW320*(Cohort_WP!AW318/Cohort_CF!AW318))</f>
        <v>3461797.7024923144</v>
      </c>
      <c r="AX318" s="1">
        <f>IF(Income_CF!AX320="","",(1+'Cost and Benefit Parameters'!$C$17)*Income_CF!AX320*(Cohort_WP!AX318/Cohort_CF!AX318))</f>
        <v>3534058.1336461348</v>
      </c>
      <c r="AY318" s="1">
        <f>IF(Income_CF!AY320="","",(1+'Cost and Benefit Parameters'!$C$17)*Income_CF!AY320*(Cohort_WP!AY318/Cohort_CF!AY318))</f>
        <v>3605662.8585030441</v>
      </c>
      <c r="AZ318" s="1">
        <f>IF(Income_CF!AZ320="","",(1+'Cost and Benefit Parameters'!$C$17)*Income_CF!AZ320*(Cohort_WP!AZ318/Cohort_CF!AZ318))</f>
        <v>3676511.8214596603</v>
      </c>
      <c r="BA318" s="1">
        <f>IF(Income_CF!BA320="","",(1+'Cost and Benefit Parameters'!$C$17)*Income_CF!BA320*(Cohort_WP!BA318/Cohort_CF!BA318))</f>
        <v>3746504.343992807</v>
      </c>
      <c r="BB318" s="1">
        <f>IF(Income_CF!BB320="","",(1+'Cost and Benefit Parameters'!$C$17)*Income_CF!BB320*(Cohort_WP!BB318/Cohort_CF!BB318))</f>
        <v>3815539.3563064053</v>
      </c>
      <c r="BC318" s="1">
        <f>IF(Income_CF!BC320="","",(1+'Cost and Benefit Parameters'!$C$17)*Income_CF!BC320*(Cohort_WP!BC318/Cohort_CF!BC318))</f>
        <v>3883515.634642642</v>
      </c>
      <c r="BD318" s="1">
        <f>IF(Income_CF!BD320="","",(1+'Cost and Benefit Parameters'!$C$17)*Income_CF!BD320*(Cohort_WP!BD318/Cohort_CF!BD318))</f>
        <v>3950332.0435033021</v>
      </c>
      <c r="BE318" s="1">
        <f>IF(Income_CF!BE320="","",(1+'Cost and Benefit Parameters'!$C$17)*Income_CF!BE320*(Cohort_WP!BE318/Cohort_CF!BE318))</f>
        <v>4015887.7819922012</v>
      </c>
      <c r="BF318" s="1">
        <f>IF(Income_CF!BF320="","",(1+'Cost and Benefit Parameters'!$C$17)*Income_CF!BF320*(Cohort_WP!BF318/Cohort_CF!BF318))</f>
        <v>4080082.6334581575</v>
      </c>
      <c r="BG318" s="1">
        <f>IF(Income_CF!BG320="","",(1+'Cost and Benefit Parameters'!$C$17)*Income_CF!BG320*(Cohort_WP!BG318/Cohort_CF!BG318))</f>
        <v>4142817.217589213</v>
      </c>
      <c r="BH318" s="1">
        <f>IF(Income_CF!BH320="","",(1+'Cost and Benefit Parameters'!$C$17)*Income_CF!BH320*(Cohort_WP!BH318/Cohort_CF!BH318))</f>
        <v>4203993.2440846292</v>
      </c>
      <c r="BI318" s="1" t="str">
        <f>IF(Income_CF!BI320="","",(1+'Cost and Benefit Parameters'!$C$17)*Income_CF!BI320*(Cohort_WP!BI318/Cohort_CF!BI318))</f>
        <v/>
      </c>
      <c r="BJ318" s="1" t="str">
        <f>IF(Income_CF!BJ320="","",(1+'Cost and Benefit Parameters'!$C$17)*Income_CF!BJ320*(Cohort_WP!BJ318/Cohort_CF!BJ318))</f>
        <v/>
      </c>
      <c r="BK318" s="1" t="str">
        <f>IF(Income_CF!BK320="","",(1+'Cost and Benefit Parameters'!$C$17)*Income_CF!BK320*(Cohort_WP!BK318/Cohort_CF!BK318))</f>
        <v/>
      </c>
      <c r="BL318" s="1" t="str">
        <f>IF(Income_CF!BL320="","",(1+'Cost and Benefit Parameters'!$C$17)*Income_CF!BL320*(Cohort_WP!BL318/Cohort_CF!BL318))</f>
        <v/>
      </c>
      <c r="BM318" s="1" t="str">
        <f>IF(Income_CF!BM320="","",(1+'Cost and Benefit Parameters'!$C$17)*Income_CF!BM320*(Cohort_WP!BM318/Cohort_CF!BM318))</f>
        <v/>
      </c>
      <c r="BN318" s="1" t="str">
        <f>IF(Income_CF!BN320="","",(1+'Cost and Benefit Parameters'!$C$17)*Income_CF!BN320*(Cohort_WP!BN318/Cohort_CF!BN318))</f>
        <v/>
      </c>
      <c r="BO318" s="1" t="str">
        <f>IF(Income_CF!BO320="","",(1+'Cost and Benefit Parameters'!$C$17)*Income_CF!BO320*(Cohort_WP!BO318/Cohort_CF!BO318))</f>
        <v/>
      </c>
      <c r="BP318" s="1" t="str">
        <f>IF(Income_CF!BP320="","",(1+'Cost and Benefit Parameters'!$C$17)*Income_CF!BP320*(Cohort_WP!BP318/Cohort_CF!BP318))</f>
        <v/>
      </c>
    </row>
    <row r="319" spans="1:72" x14ac:dyDescent="0.55000000000000004">
      <c r="A319" s="642"/>
      <c r="B319" t="s">
        <v>479</v>
      </c>
      <c r="J319" s="1" t="str">
        <f>IF(Income_CF!J321="","",(1+'Cost and Benefit Parameters'!$C$17)*Income_CF!J321*(Cohort_WP!J319/Cohort_CF!J319))</f>
        <v/>
      </c>
      <c r="K319" s="1" t="str">
        <f>IF(Income_CF!K321="","",(1+'Cost and Benefit Parameters'!$C$17)*Income_CF!K321*(Cohort_WP!K319/Cohort_CF!K319))</f>
        <v/>
      </c>
      <c r="L319" s="1" t="str">
        <f>IF(Income_CF!L321="","",(1+'Cost and Benefit Parameters'!$C$17)*Income_CF!L321*(Cohort_WP!L319/Cohort_CF!L319))</f>
        <v/>
      </c>
      <c r="M319" s="1" t="str">
        <f>IF(Income_CF!M321="","",(1+'Cost and Benefit Parameters'!$C$17)*Income_CF!M321*(Cohort_WP!M319/Cohort_CF!M319))</f>
        <v/>
      </c>
      <c r="N319" s="1" t="str">
        <f>IF(Income_CF!N321="","",(1+'Cost and Benefit Parameters'!$C$17)*Income_CF!N321*(Cohort_WP!N319/Cohort_CF!N319))</f>
        <v/>
      </c>
      <c r="O319" s="1" t="str">
        <f>IF(Income_CF!O321="","",(1+'Cost and Benefit Parameters'!$C$17)*Income_CF!O321*(Cohort_WP!O319/Cohort_CF!O319))</f>
        <v/>
      </c>
      <c r="P319" s="1" t="str">
        <f>IF(Income_CF!P321="","",(1+'Cost and Benefit Parameters'!$C$17)*Income_CF!P321*(Cohort_WP!P319/Cohort_CF!P319))</f>
        <v/>
      </c>
      <c r="Q319" s="1" t="str">
        <f>IF(Income_CF!Q321="","",(1+'Cost and Benefit Parameters'!$C$17)*Income_CF!Q321*(Cohort_WP!Q319/Cohort_CF!Q319))</f>
        <v/>
      </c>
      <c r="R319" s="1" t="str">
        <f>IF(Income_CF!R321="","",(1+'Cost and Benefit Parameters'!$C$17)*Income_CF!R321*(Cohort_WP!R319/Cohort_CF!R319))</f>
        <v/>
      </c>
      <c r="S319" s="1" t="str">
        <f>IF(Income_CF!S321="","",(1+'Cost and Benefit Parameters'!$C$17)*Income_CF!S321*(Cohort_WP!S319/Cohort_CF!S319))</f>
        <v/>
      </c>
      <c r="T319" s="1" t="str">
        <f>IF(Income_CF!T321="","",(1+'Cost and Benefit Parameters'!$C$17)*Income_CF!T321*(Cohort_WP!T319/Cohort_CF!T319))</f>
        <v/>
      </c>
      <c r="U319" s="1" t="str">
        <f>IF(Income_CF!U321="","",(1+'Cost and Benefit Parameters'!$C$17)*Income_CF!U321*(Cohort_WP!U319/Cohort_CF!U319))</f>
        <v/>
      </c>
      <c r="V319" s="1">
        <f>IF(Income_CF!V321="","",(1+'Cost and Benefit Parameters'!$C$17)*Income_CF!V321*(Cohort_WP!V319/Cohort_CF!V319))</f>
        <v>1553950.4419718659</v>
      </c>
      <c r="W319" s="1">
        <f>IF(Income_CF!W321="","",(1+'Cost and Benefit Parameters'!$C$17)*Income_CF!W321*(Cohort_WP!W319/Cohort_CF!W319))</f>
        <v>1614231.7760776179</v>
      </c>
      <c r="X319" s="1">
        <f>IF(Income_CF!X321="","",(1+'Cost and Benefit Parameters'!$C$17)*Income_CF!X321*(Cohort_WP!X319/Cohort_CF!X319))</f>
        <v>1675845.7534837315</v>
      </c>
      <c r="Y319" s="1">
        <f>IF(Income_CF!Y321="","",(1+'Cost and Benefit Parameters'!$C$17)*Income_CF!Y321*(Cohort_WP!Y319/Cohort_CF!Y319))</f>
        <v>1738767.9149257145</v>
      </c>
      <c r="Z319" s="1">
        <f>IF(Income_CF!Z321="","",(1+'Cost and Benefit Parameters'!$C$17)*Income_CF!Z321*(Cohort_WP!Z319/Cohort_CF!Z319))</f>
        <v>1814002.2096114848</v>
      </c>
      <c r="AA319" s="1">
        <f>IF(Income_CF!AA321="","",(1+'Cost and Benefit Parameters'!$C$17)*Income_CF!AA321*(Cohort_WP!AA319/Cohort_CF!AA319))</f>
        <v>1878726.9101853103</v>
      </c>
      <c r="AB319" s="1">
        <f>IF(Income_CF!AB321="","",(1+'Cost and Benefit Parameters'!$C$17)*Income_CF!AB321*(Cohort_WP!AB319/Cohort_CF!AB319))</f>
        <v>1944593.9209366986</v>
      </c>
      <c r="AC319" s="1">
        <f>IF(Income_CF!AC321="","",(1+'Cost and Benefit Parameters'!$C$17)*Income_CF!AC321*(Cohort_WP!AC319/Cohort_CF!AC319))</f>
        <v>2011562.8887142881</v>
      </c>
      <c r="AD319" s="1">
        <f>IF(Income_CF!AD321="","",(1+'Cost and Benefit Parameters'!$C$17)*Income_CF!AD321*(Cohort_WP!AD319/Cohort_CF!AD319))</f>
        <v>2079590.0412746186</v>
      </c>
      <c r="AE319" s="1">
        <f>IF(Income_CF!AE321="","",(1+'Cost and Benefit Parameters'!$C$17)*Income_CF!AE321*(Cohort_WP!AE319/Cohort_CF!AE319))</f>
        <v>2148628.1763612228</v>
      </c>
      <c r="AF319" s="1">
        <f>IF(Income_CF!AF321="","",(1+'Cost and Benefit Parameters'!$C$17)*Income_CF!AF321*(Cohort_WP!AF319/Cohort_CF!AF319))</f>
        <v>2218626.6608699835</v>
      </c>
      <c r="AG319" s="1">
        <f>IF(Income_CF!AG321="","",(1+'Cost and Benefit Parameters'!$C$17)*Income_CF!AG321*(Cohort_WP!AG319/Cohort_CF!AG319))</f>
        <v>2289531.4404447526</v>
      </c>
      <c r="AH319" s="1">
        <f>IF(Income_CF!AH321="","",(1+'Cost and Benefit Parameters'!$C$17)*Income_CF!AH321*(Cohort_WP!AH319/Cohort_CF!AH319))</f>
        <v>2361285.0598143185</v>
      </c>
      <c r="AI319" s="1">
        <f>IF(Income_CF!AI321="","",(1+'Cost and Benefit Parameters'!$C$17)*Income_CF!AI321*(Cohort_WP!AI319/Cohort_CF!AI319))</f>
        <v>2433826.6941462243</v>
      </c>
      <c r="AJ319" s="1">
        <f>IF(Income_CF!AJ321="","",(1+'Cost and Benefit Parameters'!$C$17)*Income_CF!AJ321*(Cohort_WP!AJ319/Cohort_CF!AJ319))</f>
        <v>2507092.1916547283</v>
      </c>
      <c r="AK319" s="1">
        <f>IF(Income_CF!AK321="","",(1+'Cost and Benefit Parameters'!$C$17)*Income_CF!AK321*(Cohort_WP!AK319/Cohort_CF!AK319))</f>
        <v>2581014.1276599998</v>
      </c>
      <c r="AL319" s="1">
        <f>IF(Income_CF!AL321="","",(1+'Cost and Benefit Parameters'!$C$17)*Income_CF!AL321*(Cohort_WP!AL319/Cohort_CF!AL319))</f>
        <v>2655521.8702525417</v>
      </c>
      <c r="AM319" s="1">
        <f>IF(Income_CF!AM321="","",(1+'Cost and Benefit Parameters'!$C$17)*Income_CF!AM321*(Cohort_WP!AM319/Cohort_CF!AM319))</f>
        <v>2730541.6576725715</v>
      </c>
      <c r="AN319" s="1">
        <f>IF(Income_CF!AN321="","",(1+'Cost and Benefit Parameters'!$C$17)*Income_CF!AN321*(Cohort_WP!AN319/Cohort_CF!AN319))</f>
        <v>2805996.6874669702</v>
      </c>
      <c r="AO319" s="1">
        <f>IF(Income_CF!AO321="","",(1+'Cost and Benefit Parameters'!$C$17)*Income_CF!AO321*(Cohort_WP!AO319/Cohort_CF!AO319))</f>
        <v>2881807.2174384985</v>
      </c>
      <c r="AP319" s="1">
        <f>IF(Income_CF!AP321="","",(1+'Cost and Benefit Parameters'!$C$17)*Income_CF!AP321*(Cohort_WP!AP319/Cohort_CF!AP319))</f>
        <v>2957890.678351908</v>
      </c>
      <c r="AQ319" s="1">
        <f>IF(Income_CF!AQ321="","",(1+'Cost and Benefit Parameters'!$C$17)*Income_CF!AQ321*(Cohort_WP!AQ319/Cohort_CF!AQ319))</f>
        <v>3034161.798310813</v>
      </c>
      <c r="AR319" s="1">
        <f>IF(Income_CF!AR321="","",(1+'Cost and Benefit Parameters'!$C$17)*Income_CF!AR321*(Cohort_WP!AR319/Cohort_CF!AR319))</f>
        <v>3110532.7386668683</v>
      </c>
      <c r="AS319" s="1">
        <f>IF(Income_CF!AS321="","",(1+'Cost and Benefit Parameters'!$C$17)*Income_CF!AS321*(Cohort_WP!AS319/Cohort_CF!AS319))</f>
        <v>3186913.2412704271</v>
      </c>
      <c r="AT319" s="1">
        <f>IF(Income_CF!AT321="","",(1+'Cost and Benefit Parameters'!$C$17)*Income_CF!AT321*(Cohort_WP!AT319/Cohort_CF!AT319))</f>
        <v>3263210.7868184578</v>
      </c>
      <c r="AU319" s="1">
        <f>IF(Income_CF!AU321="","",(1+'Cost and Benefit Parameters'!$C$17)*Income_CF!AU321*(Cohort_WP!AU319/Cohort_CF!AU319))</f>
        <v>3339330.7640019604</v>
      </c>
      <c r="AV319" s="1">
        <f>IF(Income_CF!AV321="","",(1+'Cost and Benefit Parameters'!$C$17)*Income_CF!AV321*(Cohort_WP!AV319/Cohort_CF!AV319))</f>
        <v>3415176.649102286</v>
      </c>
      <c r="AW319" s="1">
        <f>IF(Income_CF!AW321="","",(1+'Cost and Benefit Parameters'!$C$17)*Income_CF!AW321*(Cohort_WP!AW319/Cohort_CF!AW319))</f>
        <v>3490650.1956323627</v>
      </c>
      <c r="AX319" s="1">
        <f>IF(Income_CF!AX321="","",(1+'Cost and Benefit Parameters'!$C$17)*Income_CF!AX321*(Cohort_WP!AX319/Cohort_CF!AX319))</f>
        <v>3565651.6335670832</v>
      </c>
      <c r="AY319" s="1">
        <f>IF(Income_CF!AY321="","",(1+'Cost and Benefit Parameters'!$C$17)*Income_CF!AY321*(Cohort_WP!AY319/Cohort_CF!AY319))</f>
        <v>3640079.8776555187</v>
      </c>
      <c r="AZ319" s="1">
        <f>IF(Income_CF!AZ321="","",(1+'Cost and Benefit Parameters'!$C$17)*Income_CF!AZ321*(Cohort_WP!AZ319/Cohort_CF!AZ319))</f>
        <v>3713832.7442581351</v>
      </c>
      <c r="BA319" s="1">
        <f>IF(Income_CF!BA321="","",(1+'Cost and Benefit Parameters'!$C$17)*Income_CF!BA321*(Cohort_WP!BA319/Cohort_CF!BA319))</f>
        <v>3786807.1761034508</v>
      </c>
      <c r="BB319" s="1">
        <f>IF(Income_CF!BB321="","",(1+'Cost and Benefit Parameters'!$C$17)*Income_CF!BB321*(Cohort_WP!BB319/Cohort_CF!BB319))</f>
        <v>3858899.4743125904</v>
      </c>
      <c r="BC319" s="1">
        <f>IF(Income_CF!BC321="","",(1+'Cost and Benefit Parameters'!$C$17)*Income_CF!BC321*(Cohort_WP!BC319/Cohort_CF!BC319))</f>
        <v>3930005.5369955972</v>
      </c>
      <c r="BD319" s="1">
        <f>IF(Income_CF!BD321="","",(1+'Cost and Benefit Parameters'!$C$17)*Income_CF!BD321*(Cohort_WP!BD319/Cohort_CF!BD319))</f>
        <v>4000021.103681921</v>
      </c>
      <c r="BE319" s="1">
        <f>IF(Income_CF!BE321="","",(1+'Cost and Benefit Parameters'!$C$17)*Income_CF!BE321*(Cohort_WP!BE319/Cohort_CF!BE319))</f>
        <v>4068842.0048084017</v>
      </c>
      <c r="BF319" s="1">
        <f>IF(Income_CF!BF321="","",(1+'Cost and Benefit Parameters'!$C$17)*Income_CF!BF321*(Cohort_WP!BF319/Cohort_CF!BF319))</f>
        <v>4136364.4154519662</v>
      </c>
      <c r="BG319" s="1">
        <f>IF(Income_CF!BG321="","",(1+'Cost and Benefit Parameters'!$C$17)*Income_CF!BG321*(Cohort_WP!BG319/Cohort_CF!BG319))</f>
        <v>4202485.1124619013</v>
      </c>
      <c r="BH319" s="1">
        <f>IF(Income_CF!BH321="","",(1+'Cost and Benefit Parameters'!$C$17)*Income_CF!BH321*(Cohort_WP!BH319/Cohort_CF!BH319))</f>
        <v>4267101.7341168905</v>
      </c>
      <c r="BI319" s="1">
        <f>IF(Income_CF!BI321="","",(1+'Cost and Benefit Parameters'!$C$17)*Income_CF!BI321*(Cohort_WP!BI319/Cohort_CF!BI319))</f>
        <v>4330113.0414071688</v>
      </c>
      <c r="BJ319" s="1" t="str">
        <f>IF(Income_CF!BJ321="","",(1+'Cost and Benefit Parameters'!$C$17)*Income_CF!BJ321*(Cohort_WP!BJ319/Cohort_CF!BJ319))</f>
        <v/>
      </c>
      <c r="BK319" s="1" t="str">
        <f>IF(Income_CF!BK321="","",(1+'Cost and Benefit Parameters'!$C$17)*Income_CF!BK321*(Cohort_WP!BK319/Cohort_CF!BK319))</f>
        <v/>
      </c>
      <c r="BL319" s="1" t="str">
        <f>IF(Income_CF!BL321="","",(1+'Cost and Benefit Parameters'!$C$17)*Income_CF!BL321*(Cohort_WP!BL319/Cohort_CF!BL319))</f>
        <v/>
      </c>
      <c r="BM319" s="1" t="str">
        <f>IF(Income_CF!BM321="","",(1+'Cost and Benefit Parameters'!$C$17)*Income_CF!BM321*(Cohort_WP!BM319/Cohort_CF!BM319))</f>
        <v/>
      </c>
      <c r="BN319" s="1" t="str">
        <f>IF(Income_CF!BN321="","",(1+'Cost and Benefit Parameters'!$C$17)*Income_CF!BN321*(Cohort_WP!BN319/Cohort_CF!BN319))</f>
        <v/>
      </c>
      <c r="BO319" s="1" t="str">
        <f>IF(Income_CF!BO321="","",(1+'Cost and Benefit Parameters'!$C$17)*Income_CF!BO321*(Cohort_WP!BO319/Cohort_CF!BO319))</f>
        <v/>
      </c>
      <c r="BP319" s="1" t="str">
        <f>IF(Income_CF!BP321="","",(1+'Cost and Benefit Parameters'!$C$17)*Income_CF!BP321*(Cohort_WP!BP319/Cohort_CF!BP319))</f>
        <v/>
      </c>
    </row>
    <row r="320" spans="1:72" x14ac:dyDescent="0.55000000000000004">
      <c r="A320" s="642"/>
      <c r="B320" t="s">
        <v>480</v>
      </c>
      <c r="J320" s="1" t="str">
        <f>IF(Income_CF!J322="","",(1+'Cost and Benefit Parameters'!$C$17)*Income_CF!J322*(Cohort_WP!J320/Cohort_CF!J320))</f>
        <v/>
      </c>
      <c r="K320" s="1" t="str">
        <f>IF(Income_CF!K322="","",(1+'Cost and Benefit Parameters'!$C$17)*Income_CF!K322*(Cohort_WP!K320/Cohort_CF!K320))</f>
        <v/>
      </c>
      <c r="L320" s="1" t="str">
        <f>IF(Income_CF!L322="","",(1+'Cost and Benefit Parameters'!$C$17)*Income_CF!L322*(Cohort_WP!L320/Cohort_CF!L320))</f>
        <v/>
      </c>
      <c r="M320" s="1" t="str">
        <f>IF(Income_CF!M322="","",(1+'Cost and Benefit Parameters'!$C$17)*Income_CF!M322*(Cohort_WP!M320/Cohort_CF!M320))</f>
        <v/>
      </c>
      <c r="N320" s="1" t="str">
        <f>IF(Income_CF!N322="","",(1+'Cost and Benefit Parameters'!$C$17)*Income_CF!N322*(Cohort_WP!N320/Cohort_CF!N320))</f>
        <v/>
      </c>
      <c r="O320" s="1" t="str">
        <f>IF(Income_CF!O322="","",(1+'Cost and Benefit Parameters'!$C$17)*Income_CF!O322*(Cohort_WP!O320/Cohort_CF!O320))</f>
        <v/>
      </c>
      <c r="P320" s="1" t="str">
        <f>IF(Income_CF!P322="","",(1+'Cost and Benefit Parameters'!$C$17)*Income_CF!P322*(Cohort_WP!P320/Cohort_CF!P320))</f>
        <v/>
      </c>
      <c r="Q320" s="1" t="str">
        <f>IF(Income_CF!Q322="","",(1+'Cost and Benefit Parameters'!$C$17)*Income_CF!Q322*(Cohort_WP!Q320/Cohort_CF!Q320))</f>
        <v/>
      </c>
      <c r="R320" s="1" t="str">
        <f>IF(Income_CF!R322="","",(1+'Cost and Benefit Parameters'!$C$17)*Income_CF!R322*(Cohort_WP!R320/Cohort_CF!R320))</f>
        <v/>
      </c>
      <c r="S320" s="1" t="str">
        <f>IF(Income_CF!S322="","",(1+'Cost and Benefit Parameters'!$C$17)*Income_CF!S322*(Cohort_WP!S320/Cohort_CF!S320))</f>
        <v/>
      </c>
      <c r="T320" s="1" t="str">
        <f>IF(Income_CF!T322="","",(1+'Cost and Benefit Parameters'!$C$17)*Income_CF!T322*(Cohort_WP!T320/Cohort_CF!T320))</f>
        <v/>
      </c>
      <c r="U320" s="1" t="str">
        <f>IF(Income_CF!U322="","",(1+'Cost and Benefit Parameters'!$C$17)*Income_CF!U322*(Cohort_WP!U320/Cohort_CF!U320))</f>
        <v/>
      </c>
      <c r="V320" s="1" t="str">
        <f>IF(Income_CF!V322="","",(1+'Cost and Benefit Parameters'!$C$17)*Income_CF!V322*(Cohort_WP!V320/Cohort_CF!V320))</f>
        <v/>
      </c>
      <c r="W320" s="1">
        <f>IF(Income_CF!W322="","",(1+'Cost and Benefit Parameters'!$C$17)*Income_CF!W322*(Cohort_WP!W320/Cohort_CF!W320))</f>
        <v>1600568.9552310219</v>
      </c>
      <c r="X320" s="1">
        <f>IF(Income_CF!X322="","",(1+'Cost and Benefit Parameters'!$C$17)*Income_CF!X322*(Cohort_WP!X320/Cohort_CF!X320))</f>
        <v>1662658.7293599464</v>
      </c>
      <c r="Y320" s="1">
        <f>IF(Income_CF!Y322="","",(1+'Cost and Benefit Parameters'!$C$17)*Income_CF!Y322*(Cohort_WP!Y320/Cohort_CF!Y320))</f>
        <v>1726121.1260882434</v>
      </c>
      <c r="Z320" s="1">
        <f>IF(Income_CF!Z322="","",(1+'Cost and Benefit Parameters'!$C$17)*Income_CF!Z322*(Cohort_WP!Z320/Cohort_CF!Z320))</f>
        <v>1790930.9523734855</v>
      </c>
      <c r="AA320" s="1">
        <f>IF(Income_CF!AA322="","",(1+'Cost and Benefit Parameters'!$C$17)*Income_CF!AA322*(Cohort_WP!AA320/Cohort_CF!AA320))</f>
        <v>1868422.2758998291</v>
      </c>
      <c r="AB320" s="1">
        <f>IF(Income_CF!AB322="","",(1+'Cost and Benefit Parameters'!$C$17)*Income_CF!AB322*(Cohort_WP!AB320/Cohort_CF!AB320))</f>
        <v>1935088.7174908696</v>
      </c>
      <c r="AC320" s="1">
        <f>IF(Income_CF!AC322="","",(1+'Cost and Benefit Parameters'!$C$17)*Income_CF!AC322*(Cohort_WP!AC320/Cohort_CF!AC320))</f>
        <v>2002931.7385647998</v>
      </c>
      <c r="AD320" s="1">
        <f>IF(Income_CF!AD322="","",(1+'Cost and Benefit Parameters'!$C$17)*Income_CF!AD322*(Cohort_WP!AD320/Cohort_CF!AD320))</f>
        <v>2071909.7753757159</v>
      </c>
      <c r="AE320" s="1">
        <f>IF(Income_CF!AE322="","",(1+'Cost and Benefit Parameters'!$C$17)*Income_CF!AE322*(Cohort_WP!AE320/Cohort_CF!AE320))</f>
        <v>2141977.7425128566</v>
      </c>
      <c r="AF320" s="1">
        <f>IF(Income_CF!AF322="","",(1+'Cost and Benefit Parameters'!$C$17)*Income_CF!AF322*(Cohort_WP!AF320/Cohort_CF!AF320))</f>
        <v>2213087.0216520601</v>
      </c>
      <c r="AG320" s="1">
        <f>IF(Income_CF!AG322="","",(1+'Cost and Benefit Parameters'!$C$17)*Income_CF!AG322*(Cohort_WP!AG320/Cohort_CF!AG320))</f>
        <v>2285185.4606960826</v>
      </c>
      <c r="AH320" s="1">
        <f>IF(Income_CF!AH322="","",(1+'Cost and Benefit Parameters'!$C$17)*Income_CF!AH322*(Cohort_WP!AH320/Cohort_CF!AH320))</f>
        <v>2358217.3836580953</v>
      </c>
      <c r="AI320" s="1">
        <f>IF(Income_CF!AI322="","",(1+'Cost and Benefit Parameters'!$C$17)*Income_CF!AI322*(Cohort_WP!AI320/Cohort_CF!AI320))</f>
        <v>2432123.6116087479</v>
      </c>
      <c r="AJ320" s="1">
        <f>IF(Income_CF!AJ322="","",(1+'Cost and Benefit Parameters'!$C$17)*Income_CF!AJ322*(Cohort_WP!AJ320/Cohort_CF!AJ320))</f>
        <v>2506841.4949706113</v>
      </c>
      <c r="AK320" s="1">
        <f>IF(Income_CF!AK322="","",(1+'Cost and Benefit Parameters'!$C$17)*Income_CF!AK322*(Cohort_WP!AK320/Cohort_CF!AK320))</f>
        <v>2582304.9574043709</v>
      </c>
      <c r="AL320" s="1">
        <f>IF(Income_CF!AL322="","",(1+'Cost and Benefit Parameters'!$C$17)*Income_CF!AL322*(Cohort_WP!AL320/Cohort_CF!AL320))</f>
        <v>2658444.5514897993</v>
      </c>
      <c r="AM320" s="1">
        <f>IF(Income_CF!AM322="","",(1+'Cost and Benefit Parameters'!$C$17)*Income_CF!AM322*(Cohort_WP!AM320/Cohort_CF!AM320))</f>
        <v>2735187.5263601183</v>
      </c>
      <c r="AN320" s="1">
        <f>IF(Income_CF!AN322="","",(1+'Cost and Benefit Parameters'!$C$17)*Income_CF!AN322*(Cohort_WP!AN320/Cohort_CF!AN320))</f>
        <v>2812457.9074027487</v>
      </c>
      <c r="AO320" s="1">
        <f>IF(Income_CF!AO322="","",(1+'Cost and Benefit Parameters'!$C$17)*Income_CF!AO322*(Cohort_WP!AO320/Cohort_CF!AO320))</f>
        <v>2890176.588090979</v>
      </c>
      <c r="AP320" s="1">
        <f>IF(Income_CF!AP322="","",(1+'Cost and Benefit Parameters'!$C$17)*Income_CF!AP322*(Cohort_WP!AP320/Cohort_CF!AP320))</f>
        <v>2968261.4339616527</v>
      </c>
      <c r="AQ320" s="1">
        <f>IF(Income_CF!AQ322="","",(1+'Cost and Benefit Parameters'!$C$17)*Income_CF!AQ322*(Cohort_WP!AQ320/Cohort_CF!AQ320))</f>
        <v>3046627.398702465</v>
      </c>
      <c r="AR320" s="1">
        <f>IF(Income_CF!AR322="","",(1+'Cost and Benefit Parameters'!$C$17)*Income_CF!AR322*(Cohort_WP!AR320/Cohort_CF!AR320))</f>
        <v>3125186.6522601377</v>
      </c>
      <c r="AS320" s="1">
        <f>IF(Income_CF!AS322="","",(1+'Cost and Benefit Parameters'!$C$17)*Income_CF!AS322*(Cohort_WP!AS320/Cohort_CF!AS320))</f>
        <v>3203848.720826875</v>
      </c>
      <c r="AT320" s="1">
        <f>IF(Income_CF!AT322="","",(1+'Cost and Benefit Parameters'!$C$17)*Income_CF!AT322*(Cohort_WP!AT320/Cohort_CF!AT320))</f>
        <v>3282520.6385085396</v>
      </c>
      <c r="AU320" s="1">
        <f>IF(Income_CF!AU322="","",(1+'Cost and Benefit Parameters'!$C$17)*Income_CF!AU322*(Cohort_WP!AU320/Cohort_CF!AU320))</f>
        <v>3361107.1104230117</v>
      </c>
      <c r="AV320" s="1">
        <f>IF(Income_CF!AV322="","",(1+'Cost and Benefit Parameters'!$C$17)*Income_CF!AV322*(Cohort_WP!AV320/Cohort_CF!AV320))</f>
        <v>3439510.6869220193</v>
      </c>
      <c r="AW320" s="1">
        <f>IF(Income_CF!AW322="","",(1+'Cost and Benefit Parameters'!$C$17)*Income_CF!AW322*(Cohort_WP!AW320/Cohort_CF!AW320))</f>
        <v>3517631.9485753542</v>
      </c>
      <c r="AX320" s="1">
        <f>IF(Income_CF!AX322="","",(1+'Cost and Benefit Parameters'!$C$17)*Income_CF!AX322*(Cohort_WP!AX320/Cohort_CF!AX320))</f>
        <v>3595369.7015013327</v>
      </c>
      <c r="AY320" s="1">
        <f>IF(Income_CF!AY322="","",(1+'Cost and Benefit Parameters'!$C$17)*Income_CF!AY322*(Cohort_WP!AY320/Cohort_CF!AY320))</f>
        <v>3672621.1825740952</v>
      </c>
      <c r="AZ320" s="1">
        <f>IF(Income_CF!AZ322="","",(1+'Cost and Benefit Parameters'!$C$17)*Income_CF!AZ322*(Cohort_WP!AZ320/Cohort_CF!AZ320))</f>
        <v>3749282.2739851843</v>
      </c>
      <c r="BA320" s="1">
        <f>IF(Income_CF!BA322="","",(1+'Cost and Benefit Parameters'!$C$17)*Income_CF!BA322*(Cohort_WP!BA320/Cohort_CF!BA320))</f>
        <v>3825247.7265858804</v>
      </c>
      <c r="BB320" s="1">
        <f>IF(Income_CF!BB322="","",(1+'Cost and Benefit Parameters'!$C$17)*Income_CF!BB322*(Cohort_WP!BB320/Cohort_CF!BB320))</f>
        <v>3900411.3913865536</v>
      </c>
      <c r="BC320" s="1">
        <f>IF(Income_CF!BC322="","",(1+'Cost and Benefit Parameters'!$C$17)*Income_CF!BC322*(Cohort_WP!BC320/Cohort_CF!BC320))</f>
        <v>3974666.4585419674</v>
      </c>
      <c r="BD320" s="1">
        <f>IF(Income_CF!BD322="","",(1+'Cost and Benefit Parameters'!$C$17)*Income_CF!BD322*(Cohort_WP!BD320/Cohort_CF!BD320))</f>
        <v>4047905.703105465</v>
      </c>
      <c r="BE320" s="1">
        <f>IF(Income_CF!BE322="","",(1+'Cost and Benefit Parameters'!$C$17)*Income_CF!BE322*(Cohort_WP!BE320/Cohort_CF!BE320))</f>
        <v>4120021.7367923791</v>
      </c>
      <c r="BF320" s="1">
        <f>IF(Income_CF!BF322="","",(1+'Cost and Benefit Parameters'!$C$17)*Income_CF!BF322*(Cohort_WP!BF320/Cohort_CF!BF320))</f>
        <v>4190907.2649526536</v>
      </c>
      <c r="BG320" s="1">
        <f>IF(Income_CF!BG322="","",(1+'Cost and Benefit Parameters'!$C$17)*Income_CF!BG322*(Cohort_WP!BG320/Cohort_CF!BG320))</f>
        <v>4260455.3479155246</v>
      </c>
      <c r="BH320" s="1">
        <f>IF(Income_CF!BH322="","",(1+'Cost and Benefit Parameters'!$C$17)*Income_CF!BH322*(Cohort_WP!BH320/Cohort_CF!BH320))</f>
        <v>4328559.6658357596</v>
      </c>
      <c r="BI320" s="1">
        <f>IF(Income_CF!BI322="","",(1+'Cost and Benefit Parameters'!$C$17)*Income_CF!BI322*(Cohort_WP!BI320/Cohort_CF!BI320))</f>
        <v>4395114.7861403963</v>
      </c>
      <c r="BJ320" s="1">
        <f>IF(Income_CF!BJ322="","",(1+'Cost and Benefit Parameters'!$C$17)*Income_CF!BJ322*(Cohort_WP!BJ320/Cohort_CF!BJ320))</f>
        <v>4460016.4326493824</v>
      </c>
      <c r="BK320" s="1" t="str">
        <f>IF(Income_CF!BK322="","",(1+'Cost and Benefit Parameters'!$C$17)*Income_CF!BK322*(Cohort_WP!BK320/Cohort_CF!BK320))</f>
        <v/>
      </c>
      <c r="BL320" s="1" t="str">
        <f>IF(Income_CF!BL322="","",(1+'Cost and Benefit Parameters'!$C$17)*Income_CF!BL322*(Cohort_WP!BL320/Cohort_CF!BL320))</f>
        <v/>
      </c>
      <c r="BM320" s="1" t="str">
        <f>IF(Income_CF!BM322="","",(1+'Cost and Benefit Parameters'!$C$17)*Income_CF!BM322*(Cohort_WP!BM320/Cohort_CF!BM320))</f>
        <v/>
      </c>
      <c r="BN320" s="1" t="str">
        <f>IF(Income_CF!BN322="","",(1+'Cost and Benefit Parameters'!$C$17)*Income_CF!BN322*(Cohort_WP!BN320/Cohort_CF!BN320))</f>
        <v/>
      </c>
      <c r="BO320" s="1" t="str">
        <f>IF(Income_CF!BO322="","",(1+'Cost and Benefit Parameters'!$C$17)*Income_CF!BO322*(Cohort_WP!BO320/Cohort_CF!BO320))</f>
        <v/>
      </c>
      <c r="BP320" s="1" t="str">
        <f>IF(Income_CF!BP322="","",(1+'Cost and Benefit Parameters'!$C$17)*Income_CF!BP322*(Cohort_WP!BP320/Cohort_CF!BP320))</f>
        <v/>
      </c>
    </row>
    <row r="321" spans="1:72" x14ac:dyDescent="0.55000000000000004">
      <c r="A321" s="642"/>
      <c r="B321" t="s">
        <v>481</v>
      </c>
      <c r="J321" s="1" t="str">
        <f>IF(Income_CF!J323="","",(1+'Cost and Benefit Parameters'!$C$17)*Income_CF!J323*(Cohort_WP!J321/Cohort_CF!J321))</f>
        <v/>
      </c>
      <c r="K321" s="1" t="str">
        <f>IF(Income_CF!K323="","",(1+'Cost and Benefit Parameters'!$C$17)*Income_CF!K323*(Cohort_WP!K321/Cohort_CF!K321))</f>
        <v/>
      </c>
      <c r="L321" s="1" t="str">
        <f>IF(Income_CF!L323="","",(1+'Cost and Benefit Parameters'!$C$17)*Income_CF!L323*(Cohort_WP!L321/Cohort_CF!L321))</f>
        <v/>
      </c>
      <c r="M321" s="1" t="str">
        <f>IF(Income_CF!M323="","",(1+'Cost and Benefit Parameters'!$C$17)*Income_CF!M323*(Cohort_WP!M321/Cohort_CF!M321))</f>
        <v/>
      </c>
      <c r="N321" s="1" t="str">
        <f>IF(Income_CF!N323="","",(1+'Cost and Benefit Parameters'!$C$17)*Income_CF!N323*(Cohort_WP!N321/Cohort_CF!N321))</f>
        <v/>
      </c>
      <c r="O321" s="1" t="str">
        <f>IF(Income_CF!O323="","",(1+'Cost and Benefit Parameters'!$C$17)*Income_CF!O323*(Cohort_WP!O321/Cohort_CF!O321))</f>
        <v/>
      </c>
      <c r="P321" s="1" t="str">
        <f>IF(Income_CF!P323="","",(1+'Cost and Benefit Parameters'!$C$17)*Income_CF!P323*(Cohort_WP!P321/Cohort_CF!P321))</f>
        <v/>
      </c>
      <c r="Q321" s="1" t="str">
        <f>IF(Income_CF!Q323="","",(1+'Cost and Benefit Parameters'!$C$17)*Income_CF!Q323*(Cohort_WP!Q321/Cohort_CF!Q321))</f>
        <v/>
      </c>
      <c r="R321" s="1" t="str">
        <f>IF(Income_CF!R323="","",(1+'Cost and Benefit Parameters'!$C$17)*Income_CF!R323*(Cohort_WP!R321/Cohort_CF!R321))</f>
        <v/>
      </c>
      <c r="S321" s="1" t="str">
        <f>IF(Income_CF!S323="","",(1+'Cost and Benefit Parameters'!$C$17)*Income_CF!S323*(Cohort_WP!S321/Cohort_CF!S321))</f>
        <v/>
      </c>
      <c r="T321" s="1" t="str">
        <f>IF(Income_CF!T323="","",(1+'Cost and Benefit Parameters'!$C$17)*Income_CF!T323*(Cohort_WP!T321/Cohort_CF!T321))</f>
        <v/>
      </c>
      <c r="U321" s="1" t="str">
        <f>IF(Income_CF!U323="","",(1+'Cost and Benefit Parameters'!$C$17)*Income_CF!U323*(Cohort_WP!U321/Cohort_CF!U321))</f>
        <v/>
      </c>
      <c r="V321" s="1" t="str">
        <f>IF(Income_CF!V323="","",(1+'Cost and Benefit Parameters'!$C$17)*Income_CF!V323*(Cohort_WP!V321/Cohort_CF!V321))</f>
        <v/>
      </c>
      <c r="W321" s="1" t="str">
        <f>IF(Income_CF!W323="","",(1+'Cost and Benefit Parameters'!$C$17)*Income_CF!W323*(Cohort_WP!W321/Cohort_CF!W321))</f>
        <v/>
      </c>
      <c r="X321" s="1">
        <f>IF(Income_CF!X323="","",(1+'Cost and Benefit Parameters'!$C$17)*Income_CF!X323*(Cohort_WP!X321/Cohort_CF!X321))</f>
        <v>1648586.0238879526</v>
      </c>
      <c r="Y321" s="1">
        <f>IF(Income_CF!Y323="","",(1+'Cost and Benefit Parameters'!$C$17)*Income_CF!Y323*(Cohort_WP!Y321/Cohort_CF!Y321))</f>
        <v>1712538.4912407447</v>
      </c>
      <c r="Z321" s="1">
        <f>IF(Income_CF!Z323="","",(1+'Cost and Benefit Parameters'!$C$17)*Income_CF!Z323*(Cohort_WP!Z321/Cohort_CF!Z321))</f>
        <v>1777904.7598708908</v>
      </c>
      <c r="AA321" s="1">
        <f>IF(Income_CF!AA323="","",(1+'Cost and Benefit Parameters'!$C$17)*Income_CF!AA323*(Cohort_WP!AA321/Cohort_CF!AA321))</f>
        <v>1844658.8809446904</v>
      </c>
      <c r="AB321" s="1">
        <f>IF(Income_CF!AB323="","",(1+'Cost and Benefit Parameters'!$C$17)*Income_CF!AB323*(Cohort_WP!AB321/Cohort_CF!AB321))</f>
        <v>1924474.9441768243</v>
      </c>
      <c r="AC321" s="1">
        <f>IF(Income_CF!AC323="","",(1+'Cost and Benefit Parameters'!$C$17)*Income_CF!AC323*(Cohort_WP!AC321/Cohort_CF!AC321))</f>
        <v>1993141.3790155959</v>
      </c>
      <c r="AD321" s="1">
        <f>IF(Income_CF!AD323="","",(1+'Cost and Benefit Parameters'!$C$17)*Income_CF!AD323*(Cohort_WP!AD321/Cohort_CF!AD321))</f>
        <v>2063019.6907217435</v>
      </c>
      <c r="AE321" s="1">
        <f>IF(Income_CF!AE323="","",(1+'Cost and Benefit Parameters'!$C$17)*Income_CF!AE323*(Cohort_WP!AE321/Cohort_CF!AE321))</f>
        <v>2134067.0686369874</v>
      </c>
      <c r="AF321" s="1">
        <f>IF(Income_CF!AF323="","",(1+'Cost and Benefit Parameters'!$C$17)*Income_CF!AF323*(Cohort_WP!AF321/Cohort_CF!AF321))</f>
        <v>2206237.074788243</v>
      </c>
      <c r="AG321" s="1">
        <f>IF(Income_CF!AG323="","",(1+'Cost and Benefit Parameters'!$C$17)*Income_CF!AG323*(Cohort_WP!AG321/Cohort_CF!AG321))</f>
        <v>2279479.6323016216</v>
      </c>
      <c r="AH321" s="1">
        <f>IF(Income_CF!AH323="","",(1+'Cost and Benefit Parameters'!$C$17)*Income_CF!AH323*(Cohort_WP!AH321/Cohort_CF!AH321))</f>
        <v>2353741.0245169648</v>
      </c>
      <c r="AI321" s="1">
        <f>IF(Income_CF!AI323="","",(1+'Cost and Benefit Parameters'!$C$17)*Income_CF!AI323*(Cohort_WP!AI321/Cohort_CF!AI321))</f>
        <v>2428963.9051678376</v>
      </c>
      <c r="AJ321" s="1">
        <f>IF(Income_CF!AJ323="","",(1+'Cost and Benefit Parameters'!$C$17)*Income_CF!AJ323*(Cohort_WP!AJ321/Cohort_CF!AJ321))</f>
        <v>2505087.3199570104</v>
      </c>
      <c r="AK321" s="1">
        <f>IF(Income_CF!AK323="","",(1+'Cost and Benefit Parameters'!$C$17)*Income_CF!AK323*(Cohort_WP!AK321/Cohort_CF!AK321))</f>
        <v>2582046.7398197297</v>
      </c>
      <c r="AL321" s="1">
        <f>IF(Income_CF!AL323="","",(1+'Cost and Benefit Parameters'!$C$17)*Income_CF!AL323*(Cohort_WP!AL321/Cohort_CF!AL321))</f>
        <v>2659774.1061265012</v>
      </c>
      <c r="AM321" s="1">
        <f>IF(Income_CF!AM323="","",(1+'Cost and Benefit Parameters'!$C$17)*Income_CF!AM323*(Cohort_WP!AM321/Cohort_CF!AM321))</f>
        <v>2738197.8880344937</v>
      </c>
      <c r="AN321" s="1">
        <f>IF(Income_CF!AN323="","",(1+'Cost and Benefit Parameters'!$C$17)*Income_CF!AN323*(Cohort_WP!AN321/Cohort_CF!AN321))</f>
        <v>2817243.1521509211</v>
      </c>
      <c r="AO321" s="1">
        <f>IF(Income_CF!AO323="","",(1+'Cost and Benefit Parameters'!$C$17)*Income_CF!AO323*(Cohort_WP!AO321/Cohort_CF!AO321))</f>
        <v>2896831.6446248312</v>
      </c>
      <c r="AP321" s="1">
        <f>IF(Income_CF!AP323="","",(1+'Cost and Benefit Parameters'!$C$17)*Income_CF!AP323*(Cohort_WP!AP321/Cohort_CF!AP321))</f>
        <v>2976881.8857337087</v>
      </c>
      <c r="AQ321" s="1">
        <f>IF(Income_CF!AQ323="","",(1+'Cost and Benefit Parameters'!$C$17)*Income_CF!AQ323*(Cohort_WP!AQ321/Cohort_CF!AQ321))</f>
        <v>3057309.2769805021</v>
      </c>
      <c r="AR321" s="1">
        <f>IF(Income_CF!AR323="","",(1+'Cost and Benefit Parameters'!$C$17)*Income_CF!AR323*(Cohort_WP!AR321/Cohort_CF!AR321))</f>
        <v>3138026.2206635391</v>
      </c>
      <c r="AS321" s="1">
        <f>IF(Income_CF!AS323="","",(1+'Cost and Benefit Parameters'!$C$17)*Income_CF!AS323*(Cohort_WP!AS321/Cohort_CF!AS321))</f>
        <v>3218942.2518279422</v>
      </c>
      <c r="AT321" s="1">
        <f>IF(Income_CF!AT323="","",(1+'Cost and Benefit Parameters'!$C$17)*Income_CF!AT323*(Cohort_WP!AT321/Cohort_CF!AT321))</f>
        <v>3299964.1824516803</v>
      </c>
      <c r="AU321" s="1">
        <f>IF(Income_CF!AU323="","",(1+'Cost and Benefit Parameters'!$C$17)*Income_CF!AU323*(Cohort_WP!AU321/Cohort_CF!AU321))</f>
        <v>3380996.2576637957</v>
      </c>
      <c r="AV321" s="1">
        <f>IF(Income_CF!AV323="","",(1+'Cost and Benefit Parameters'!$C$17)*Income_CF!AV323*(Cohort_WP!AV321/Cohort_CF!AV321))</f>
        <v>3461940.3237357023</v>
      </c>
      <c r="AW321" s="1">
        <f>IF(Income_CF!AW323="","",(1+'Cost and Benefit Parameters'!$C$17)*Income_CF!AW323*(Cohort_WP!AW321/Cohort_CF!AW321))</f>
        <v>3542696.0075296802</v>
      </c>
      <c r="AX321" s="1">
        <f>IF(Income_CF!AX323="","",(1+'Cost and Benefit Parameters'!$C$17)*Income_CF!AX323*(Cohort_WP!AX321/Cohort_CF!AX321))</f>
        <v>3623160.9070326141</v>
      </c>
      <c r="AY321" s="1">
        <f>IF(Income_CF!AY323="","",(1+'Cost and Benefit Parameters'!$C$17)*Income_CF!AY323*(Cohort_WP!AY321/Cohort_CF!AY321))</f>
        <v>3703230.7925463729</v>
      </c>
      <c r="AZ321" s="1">
        <f>IF(Income_CF!AZ323="","",(1+'Cost and Benefit Parameters'!$C$17)*Income_CF!AZ323*(Cohort_WP!AZ321/Cohort_CF!AZ321))</f>
        <v>3782799.8180513191</v>
      </c>
      <c r="BA321" s="1">
        <f>IF(Income_CF!BA323="","",(1+'Cost and Benefit Parameters'!$C$17)*Income_CF!BA323*(Cohort_WP!BA321/Cohort_CF!BA321))</f>
        <v>3861760.7422047402</v>
      </c>
      <c r="BB321" s="1">
        <f>IF(Income_CF!BB323="","",(1+'Cost and Benefit Parameters'!$C$17)*Income_CF!BB323*(Cohort_WP!BB321/Cohort_CF!BB321))</f>
        <v>3940005.1583834561</v>
      </c>
      <c r="BC321" s="1">
        <f>IF(Income_CF!BC323="","",(1+'Cost and Benefit Parameters'!$C$17)*Income_CF!BC323*(Cohort_WP!BC321/Cohort_CF!BC321))</f>
        <v>4017423.7331281495</v>
      </c>
      <c r="BD321" s="1">
        <f>IF(Income_CF!BD323="","",(1+'Cost and Benefit Parameters'!$C$17)*Income_CF!BD323*(Cohort_WP!BD321/Cohort_CF!BD321))</f>
        <v>4093906.4522982263</v>
      </c>
      <c r="BE321" s="1">
        <f>IF(Income_CF!BE323="","",(1+'Cost and Benefit Parameters'!$C$17)*Income_CF!BE323*(Cohort_WP!BE321/Cohort_CF!BE321))</f>
        <v>4169342.8741986286</v>
      </c>
      <c r="BF321" s="1">
        <f>IF(Income_CF!BF323="","",(1+'Cost and Benefit Parameters'!$C$17)*Income_CF!BF323*(Cohort_WP!BF321/Cohort_CF!BF321))</f>
        <v>4243622.3888961505</v>
      </c>
      <c r="BG321" s="1">
        <f>IF(Income_CF!BG323="","",(1+'Cost and Benefit Parameters'!$C$17)*Income_CF!BG323*(Cohort_WP!BG321/Cohort_CF!BG321))</f>
        <v>4316634.4829012323</v>
      </c>
      <c r="BH321" s="1">
        <f>IF(Income_CF!BH323="","",(1+'Cost and Benefit Parameters'!$C$17)*Income_CF!BH323*(Cohort_WP!BH321/Cohort_CF!BH321))</f>
        <v>4388269.0083529912</v>
      </c>
      <c r="BI321" s="1">
        <f>IF(Income_CF!BI323="","",(1+'Cost and Benefit Parameters'!$C$17)*Income_CF!BI323*(Cohort_WP!BI321/Cohort_CF!BI321))</f>
        <v>4458416.4558108319</v>
      </c>
      <c r="BJ321" s="1">
        <f>IF(Income_CF!BJ323="","",(1+'Cost and Benefit Parameters'!$C$17)*Income_CF!BJ323*(Cohort_WP!BJ321/Cohort_CF!BJ321))</f>
        <v>4526968.2297246074</v>
      </c>
      <c r="BK321" s="1">
        <f>IF(Income_CF!BK323="","",(1+'Cost and Benefit Parameters'!$C$17)*Income_CF!BK323*(Cohort_WP!BK321/Cohort_CF!BK321))</f>
        <v>4593816.9256288651</v>
      </c>
      <c r="BL321" s="1" t="str">
        <f>IF(Income_CF!BL323="","",(1+'Cost and Benefit Parameters'!$C$17)*Income_CF!BL323*(Cohort_WP!BL321/Cohort_CF!BL321))</f>
        <v/>
      </c>
      <c r="BM321" s="1" t="str">
        <f>IF(Income_CF!BM323="","",(1+'Cost and Benefit Parameters'!$C$17)*Income_CF!BM323*(Cohort_WP!BM321/Cohort_CF!BM321))</f>
        <v/>
      </c>
      <c r="BN321" s="1" t="str">
        <f>IF(Income_CF!BN323="","",(1+'Cost and Benefit Parameters'!$C$17)*Income_CF!BN323*(Cohort_WP!BN321/Cohort_CF!BN321))</f>
        <v/>
      </c>
      <c r="BO321" s="1" t="str">
        <f>IF(Income_CF!BO323="","",(1+'Cost and Benefit Parameters'!$C$17)*Income_CF!BO323*(Cohort_WP!BO321/Cohort_CF!BO321))</f>
        <v/>
      </c>
      <c r="BP321" s="1" t="str">
        <f>IF(Income_CF!BP323="","",(1+'Cost and Benefit Parameters'!$C$17)*Income_CF!BP323*(Cohort_WP!BP321/Cohort_CF!BP321))</f>
        <v/>
      </c>
    </row>
    <row r="322" spans="1:72" x14ac:dyDescent="0.55000000000000004">
      <c r="A322" s="642"/>
      <c r="B322" t="s">
        <v>482</v>
      </c>
      <c r="J322" s="1" t="str">
        <f>IF(Income_CF!J324="","",(1+'Cost and Benefit Parameters'!$C$17)*Income_CF!J324*(Cohort_WP!J322/Cohort_CF!J322))</f>
        <v/>
      </c>
      <c r="K322" s="1" t="str">
        <f>IF(Income_CF!K324="","",(1+'Cost and Benefit Parameters'!$C$17)*Income_CF!K324*(Cohort_WP!K322/Cohort_CF!K322))</f>
        <v/>
      </c>
      <c r="L322" s="1" t="str">
        <f>IF(Income_CF!L324="","",(1+'Cost and Benefit Parameters'!$C$17)*Income_CF!L324*(Cohort_WP!L322/Cohort_CF!L322))</f>
        <v/>
      </c>
      <c r="M322" s="1" t="str">
        <f>IF(Income_CF!M324="","",(1+'Cost and Benefit Parameters'!$C$17)*Income_CF!M324*(Cohort_WP!M322/Cohort_CF!M322))</f>
        <v/>
      </c>
      <c r="N322" s="1" t="str">
        <f>IF(Income_CF!N324="","",(1+'Cost and Benefit Parameters'!$C$17)*Income_CF!N324*(Cohort_WP!N322/Cohort_CF!N322))</f>
        <v/>
      </c>
      <c r="O322" s="1" t="str">
        <f>IF(Income_CF!O324="","",(1+'Cost and Benefit Parameters'!$C$17)*Income_CF!O324*(Cohort_WP!O322/Cohort_CF!O322))</f>
        <v/>
      </c>
      <c r="P322" s="1" t="str">
        <f>IF(Income_CF!P324="","",(1+'Cost and Benefit Parameters'!$C$17)*Income_CF!P324*(Cohort_WP!P322/Cohort_CF!P322))</f>
        <v/>
      </c>
      <c r="Q322" s="1" t="str">
        <f>IF(Income_CF!Q324="","",(1+'Cost and Benefit Parameters'!$C$17)*Income_CF!Q324*(Cohort_WP!Q322/Cohort_CF!Q322))</f>
        <v/>
      </c>
      <c r="R322" s="1" t="str">
        <f>IF(Income_CF!R324="","",(1+'Cost and Benefit Parameters'!$C$17)*Income_CF!R324*(Cohort_WP!R322/Cohort_CF!R322))</f>
        <v/>
      </c>
      <c r="S322" s="1" t="str">
        <f>IF(Income_CF!S324="","",(1+'Cost and Benefit Parameters'!$C$17)*Income_CF!S324*(Cohort_WP!S322/Cohort_CF!S322))</f>
        <v/>
      </c>
      <c r="T322" s="1" t="str">
        <f>IF(Income_CF!T324="","",(1+'Cost and Benefit Parameters'!$C$17)*Income_CF!T324*(Cohort_WP!T322/Cohort_CF!T322))</f>
        <v/>
      </c>
      <c r="U322" s="1" t="str">
        <f>IF(Income_CF!U324="","",(1+'Cost and Benefit Parameters'!$C$17)*Income_CF!U324*(Cohort_WP!U322/Cohort_CF!U322))</f>
        <v/>
      </c>
      <c r="V322" s="1" t="str">
        <f>IF(Income_CF!V324="","",(1+'Cost and Benefit Parameters'!$C$17)*Income_CF!V324*(Cohort_WP!V322/Cohort_CF!V322))</f>
        <v/>
      </c>
      <c r="W322" s="1" t="str">
        <f>IF(Income_CF!W324="","",(1+'Cost and Benefit Parameters'!$C$17)*Income_CF!W324*(Cohort_WP!W322/Cohort_CF!W322))</f>
        <v/>
      </c>
      <c r="X322" s="1" t="str">
        <f>IF(Income_CF!X324="","",(1+'Cost and Benefit Parameters'!$C$17)*Income_CF!X324*(Cohort_WP!X322/Cohort_CF!X322))</f>
        <v/>
      </c>
      <c r="Y322" s="1">
        <f>IF(Income_CF!Y324="","",(1+'Cost and Benefit Parameters'!$C$17)*Income_CF!Y324*(Cohort_WP!Y322/Cohort_CF!Y322))</f>
        <v>1698043.6046045909</v>
      </c>
      <c r="Z322" s="1">
        <f>IF(Income_CF!Z324="","",(1+'Cost and Benefit Parameters'!$C$17)*Income_CF!Z324*(Cohort_WP!Z322/Cohort_CF!Z322))</f>
        <v>1763914.6459779672</v>
      </c>
      <c r="AA322" s="1">
        <f>IF(Income_CF!AA324="","",(1+'Cost and Benefit Parameters'!$C$17)*Income_CF!AA324*(Cohort_WP!AA322/Cohort_CF!AA322))</f>
        <v>1831241.9026670172</v>
      </c>
      <c r="AB322" s="1">
        <f>IF(Income_CF!AB324="","",(1+'Cost and Benefit Parameters'!$C$17)*Income_CF!AB324*(Cohort_WP!AB322/Cohort_CF!AB322))</f>
        <v>1899998.6473730314</v>
      </c>
      <c r="AC322" s="1">
        <f>IF(Income_CF!AC324="","",(1+'Cost and Benefit Parameters'!$C$17)*Income_CF!AC324*(Cohort_WP!AC322/Cohort_CF!AC322))</f>
        <v>1982209.1925021291</v>
      </c>
      <c r="AD322" s="1">
        <f>IF(Income_CF!AD324="","",(1+'Cost and Benefit Parameters'!$C$17)*Income_CF!AD324*(Cohort_WP!AD322/Cohort_CF!AD322))</f>
        <v>2052935.6203860634</v>
      </c>
      <c r="AE322" s="1">
        <f>IF(Income_CF!AE324="","",(1+'Cost and Benefit Parameters'!$C$17)*Income_CF!AE324*(Cohort_WP!AE322/Cohort_CF!AE322))</f>
        <v>2124910.2814433957</v>
      </c>
      <c r="AF322" s="1">
        <f>IF(Income_CF!AF324="","",(1+'Cost and Benefit Parameters'!$C$17)*Income_CF!AF324*(Cohort_WP!AF322/Cohort_CF!AF322))</f>
        <v>2198089.0806960976</v>
      </c>
      <c r="AG322" s="1">
        <f>IF(Income_CF!AG324="","",(1+'Cost and Benefit Parameters'!$C$17)*Income_CF!AG324*(Cohort_WP!AG322/Cohort_CF!AG322))</f>
        <v>2272424.1870318903</v>
      </c>
      <c r="AH322" s="1">
        <f>IF(Income_CF!AH324="","",(1+'Cost and Benefit Parameters'!$C$17)*Income_CF!AH324*(Cohort_WP!AH322/Cohort_CF!AH322))</f>
        <v>2347864.0212706705</v>
      </c>
      <c r="AI322" s="1">
        <f>IF(Income_CF!AI324="","",(1+'Cost and Benefit Parameters'!$C$17)*Income_CF!AI324*(Cohort_WP!AI322/Cohort_CF!AI322))</f>
        <v>2424353.255252474</v>
      </c>
      <c r="AJ322" s="1">
        <f>IF(Income_CF!AJ324="","",(1+'Cost and Benefit Parameters'!$C$17)*Income_CF!AJ324*(Cohort_WP!AJ322/Cohort_CF!AJ322))</f>
        <v>2501832.8223228729</v>
      </c>
      <c r="AK322" s="1">
        <f>IF(Income_CF!AK324="","",(1+'Cost and Benefit Parameters'!$C$17)*Income_CF!AK324*(Cohort_WP!AK322/Cohort_CF!AK322))</f>
        <v>2580239.9395557209</v>
      </c>
      <c r="AL322" s="1">
        <f>IF(Income_CF!AL324="","",(1+'Cost and Benefit Parameters'!$C$17)*Income_CF!AL324*(Cohort_WP!AL322/Cohort_CF!AL322))</f>
        <v>2659508.1420143209</v>
      </c>
      <c r="AM322" s="1">
        <f>IF(Income_CF!AM324="","",(1+'Cost and Benefit Parameters'!$C$17)*Income_CF!AM324*(Cohort_WP!AM322/Cohort_CF!AM322))</f>
        <v>2739567.3293102961</v>
      </c>
      <c r="AN322" s="1">
        <f>IF(Income_CF!AN324="","",(1+'Cost and Benefit Parameters'!$C$17)*Income_CF!AN324*(Cohort_WP!AN322/Cohort_CF!AN322))</f>
        <v>2820343.8246755279</v>
      </c>
      <c r="AO322" s="1">
        <f>IF(Income_CF!AO324="","",(1+'Cost and Benefit Parameters'!$C$17)*Income_CF!AO324*(Cohort_WP!AO322/Cohort_CF!AO322))</f>
        <v>2901760.446715449</v>
      </c>
      <c r="AP322" s="1">
        <f>IF(Income_CF!AP324="","",(1+'Cost and Benefit Parameters'!$C$17)*Income_CF!AP324*(Cohort_WP!AP322/Cohort_CF!AP322))</f>
        <v>2983736.593963576</v>
      </c>
      <c r="AQ322" s="1">
        <f>IF(Income_CF!AQ324="","",(1+'Cost and Benefit Parameters'!$C$17)*Income_CF!AQ324*(Cohort_WP!AQ322/Cohort_CF!AQ322))</f>
        <v>3066188.3423057194</v>
      </c>
      <c r="AR322" s="1">
        <f>IF(Income_CF!AR324="","",(1+'Cost and Benefit Parameters'!$C$17)*Income_CF!AR324*(Cohort_WP!AR322/Cohort_CF!AR322))</f>
        <v>3149028.5552899172</v>
      </c>
      <c r="AS322" s="1">
        <f>IF(Income_CF!AS324="","",(1+'Cost and Benefit Parameters'!$C$17)*Income_CF!AS324*(Cohort_WP!AS322/Cohort_CF!AS322))</f>
        <v>3232167.0072834459</v>
      </c>
      <c r="AT322" s="1">
        <f>IF(Income_CF!AT324="","",(1+'Cost and Benefit Parameters'!$C$17)*Income_CF!AT324*(Cohort_WP!AT322/Cohort_CF!AT322))</f>
        <v>3315510.5193827795</v>
      </c>
      <c r="AU322" s="1">
        <f>IF(Income_CF!AU324="","",(1+'Cost and Benefit Parameters'!$C$17)*Income_CF!AU324*(Cohort_WP!AU322/Cohort_CF!AU322))</f>
        <v>3398963.1079252311</v>
      </c>
      <c r="AV322" s="1">
        <f>IF(Income_CF!AV324="","",(1+'Cost and Benefit Parameters'!$C$17)*Income_CF!AV324*(Cohort_WP!AV322/Cohort_CF!AV322))</f>
        <v>3482426.1453937097</v>
      </c>
      <c r="AW322" s="1">
        <f>IF(Income_CF!AW324="","",(1+'Cost and Benefit Parameters'!$C$17)*Income_CF!AW324*(Cohort_WP!AW322/Cohort_CF!AW322))</f>
        <v>3565798.5334477737</v>
      </c>
      <c r="AX322" s="1">
        <f>IF(Income_CF!AX324="","",(1+'Cost and Benefit Parameters'!$C$17)*Income_CF!AX324*(Cohort_WP!AX322/Cohort_CF!AX322))</f>
        <v>3648976.8877555695</v>
      </c>
      <c r="AY322" s="1">
        <f>IF(Income_CF!AY324="","",(1+'Cost and Benefit Parameters'!$C$17)*Income_CF!AY324*(Cohort_WP!AY322/Cohort_CF!AY322))</f>
        <v>3731855.7342435927</v>
      </c>
      <c r="AZ322" s="1">
        <f>IF(Income_CF!AZ324="","",(1+'Cost and Benefit Parameters'!$C$17)*Income_CF!AZ324*(Cohort_WP!AZ322/Cohort_CF!AZ322))</f>
        <v>3814327.7163227643</v>
      </c>
      <c r="BA322" s="1">
        <f>IF(Income_CF!BA324="","",(1+'Cost and Benefit Parameters'!$C$17)*Income_CF!BA324*(Cohort_WP!BA322/Cohort_CF!BA322))</f>
        <v>3896283.8125928589</v>
      </c>
      <c r="BB322" s="1">
        <f>IF(Income_CF!BB324="","",(1+'Cost and Benefit Parameters'!$C$17)*Income_CF!BB324*(Cohort_WP!BB322/Cohort_CF!BB322))</f>
        <v>3977613.5644708821</v>
      </c>
      <c r="BC322" s="1">
        <f>IF(Income_CF!BC324="","",(1+'Cost and Benefit Parameters'!$C$17)*Income_CF!BC324*(Cohort_WP!BC322/Cohort_CF!BC322))</f>
        <v>4058205.313134959</v>
      </c>
      <c r="BD322" s="1">
        <f>IF(Income_CF!BD324="","",(1+'Cost and Benefit Parameters'!$C$17)*Income_CF!BD324*(Cohort_WP!BD322/Cohort_CF!BD322))</f>
        <v>4137946.4451219942</v>
      </c>
      <c r="BE322" s="1">
        <f>IF(Income_CF!BE324="","",(1+'Cost and Benefit Parameters'!$C$17)*Income_CF!BE324*(Cohort_WP!BE322/Cohort_CF!BE322))</f>
        <v>4216723.6458671736</v>
      </c>
      <c r="BF322" s="1">
        <f>IF(Income_CF!BF324="","",(1+'Cost and Benefit Parameters'!$C$17)*Income_CF!BF324*(Cohort_WP!BF322/Cohort_CF!BF322))</f>
        <v>4294423.1604245882</v>
      </c>
      <c r="BG322" s="1">
        <f>IF(Income_CF!BG324="","",(1+'Cost and Benefit Parameters'!$C$17)*Income_CF!BG324*(Cohort_WP!BG322/Cohort_CF!BG322))</f>
        <v>4370931.0605630344</v>
      </c>
      <c r="BH322" s="1">
        <f>IF(Income_CF!BH324="","",(1+'Cost and Benefit Parameters'!$C$17)*Income_CF!BH324*(Cohort_WP!BH322/Cohort_CF!BH322))</f>
        <v>4446133.5173882702</v>
      </c>
      <c r="BI322" s="1">
        <f>IF(Income_CF!BI324="","",(1+'Cost and Benefit Parameters'!$C$17)*Income_CF!BI324*(Cohort_WP!BI322/Cohort_CF!BI322))</f>
        <v>4519917.0786035815</v>
      </c>
      <c r="BJ322" s="1">
        <f>IF(Income_CF!BJ324="","",(1+'Cost and Benefit Parameters'!$C$17)*Income_CF!BJ324*(Cohort_WP!BJ322/Cohort_CF!BJ322))</f>
        <v>4592168.9494851567</v>
      </c>
      <c r="BK322" s="1">
        <f>IF(Income_CF!BK324="","",(1+'Cost and Benefit Parameters'!$C$17)*Income_CF!BK324*(Cohort_WP!BK322/Cohort_CF!BK322))</f>
        <v>4662777.276616347</v>
      </c>
      <c r="BL322" s="1">
        <f>IF(Income_CF!BL324="","",(1+'Cost and Benefit Parameters'!$C$17)*Income_CF!BL324*(Cohort_WP!BL322/Cohort_CF!BL322))</f>
        <v>4731631.4333977308</v>
      </c>
      <c r="BM322" s="1" t="str">
        <f>IF(Income_CF!BM324="","",(1+'Cost and Benefit Parameters'!$C$17)*Income_CF!BM324*(Cohort_WP!BM322/Cohort_CF!BM322))</f>
        <v/>
      </c>
      <c r="BN322" s="1" t="str">
        <f>IF(Income_CF!BN324="","",(1+'Cost and Benefit Parameters'!$C$17)*Income_CF!BN324*(Cohort_WP!BN322/Cohort_CF!BN322))</f>
        <v/>
      </c>
      <c r="BO322" s="1" t="str">
        <f>IF(Income_CF!BO324="","",(1+'Cost and Benefit Parameters'!$C$17)*Income_CF!BO324*(Cohort_WP!BO322/Cohort_CF!BO322))</f>
        <v/>
      </c>
      <c r="BP322" s="1" t="str">
        <f>IF(Income_CF!BP324="","",(1+'Cost and Benefit Parameters'!$C$17)*Income_CF!BP324*(Cohort_WP!BP322/Cohort_CF!BP322))</f>
        <v/>
      </c>
    </row>
    <row r="323" spans="1:72" x14ac:dyDescent="0.55000000000000004">
      <c r="A323" s="642"/>
      <c r="B323" t="s">
        <v>483</v>
      </c>
      <c r="J323" s="1" t="str">
        <f>IF(Income_CF!J325="","",(1+'Cost and Benefit Parameters'!$C$17)*Income_CF!J325*(Cohort_WP!J323/Cohort_CF!J323))</f>
        <v/>
      </c>
      <c r="K323" s="1" t="str">
        <f>IF(Income_CF!K325="","",(1+'Cost and Benefit Parameters'!$C$17)*Income_CF!K325*(Cohort_WP!K323/Cohort_CF!K323))</f>
        <v/>
      </c>
      <c r="L323" s="1" t="str">
        <f>IF(Income_CF!L325="","",(1+'Cost and Benefit Parameters'!$C$17)*Income_CF!L325*(Cohort_WP!L323/Cohort_CF!L323))</f>
        <v/>
      </c>
      <c r="M323" s="1" t="str">
        <f>IF(Income_CF!M325="","",(1+'Cost and Benefit Parameters'!$C$17)*Income_CF!M325*(Cohort_WP!M323/Cohort_CF!M323))</f>
        <v/>
      </c>
      <c r="N323" s="1" t="str">
        <f>IF(Income_CF!N325="","",(1+'Cost and Benefit Parameters'!$C$17)*Income_CF!N325*(Cohort_WP!N323/Cohort_CF!N323))</f>
        <v/>
      </c>
      <c r="O323" s="1" t="str">
        <f>IF(Income_CF!O325="","",(1+'Cost and Benefit Parameters'!$C$17)*Income_CF!O325*(Cohort_WP!O323/Cohort_CF!O323))</f>
        <v/>
      </c>
      <c r="P323" s="1" t="str">
        <f>IF(Income_CF!P325="","",(1+'Cost and Benefit Parameters'!$C$17)*Income_CF!P325*(Cohort_WP!P323/Cohort_CF!P323))</f>
        <v/>
      </c>
      <c r="Q323" s="1" t="str">
        <f>IF(Income_CF!Q325="","",(1+'Cost and Benefit Parameters'!$C$17)*Income_CF!Q325*(Cohort_WP!Q323/Cohort_CF!Q323))</f>
        <v/>
      </c>
      <c r="R323" s="1" t="str">
        <f>IF(Income_CF!R325="","",(1+'Cost and Benefit Parameters'!$C$17)*Income_CF!R325*(Cohort_WP!R323/Cohort_CF!R323))</f>
        <v/>
      </c>
      <c r="S323" s="1" t="str">
        <f>IF(Income_CF!S325="","",(1+'Cost and Benefit Parameters'!$C$17)*Income_CF!S325*(Cohort_WP!S323/Cohort_CF!S323))</f>
        <v/>
      </c>
      <c r="T323" s="1" t="str">
        <f>IF(Income_CF!T325="","",(1+'Cost and Benefit Parameters'!$C$17)*Income_CF!T325*(Cohort_WP!T323/Cohort_CF!T323))</f>
        <v/>
      </c>
      <c r="U323" s="1" t="str">
        <f>IF(Income_CF!U325="","",(1+'Cost and Benefit Parameters'!$C$17)*Income_CF!U325*(Cohort_WP!U323/Cohort_CF!U323))</f>
        <v/>
      </c>
      <c r="V323" s="1" t="str">
        <f>IF(Income_CF!V325="","",(1+'Cost and Benefit Parameters'!$C$17)*Income_CF!V325*(Cohort_WP!V323/Cohort_CF!V323))</f>
        <v/>
      </c>
      <c r="W323" s="1" t="str">
        <f>IF(Income_CF!W325="","",(1+'Cost and Benefit Parameters'!$C$17)*Income_CF!W325*(Cohort_WP!W323/Cohort_CF!W323))</f>
        <v/>
      </c>
      <c r="X323" s="1" t="str">
        <f>IF(Income_CF!X325="","",(1+'Cost and Benefit Parameters'!$C$17)*Income_CF!X325*(Cohort_WP!X323/Cohort_CF!X323))</f>
        <v/>
      </c>
      <c r="Y323" s="1" t="str">
        <f>IF(Income_CF!Y325="","",(1+'Cost and Benefit Parameters'!$C$17)*Income_CF!Y325*(Cohort_WP!Y323/Cohort_CF!Y323))</f>
        <v/>
      </c>
      <c r="Z323" s="1">
        <f>IF(Income_CF!Z325="","",(1+'Cost and Benefit Parameters'!$C$17)*Income_CF!Z325*(Cohort_WP!Z323/Cohort_CF!Z323))</f>
        <v>1748984.9127427288</v>
      </c>
      <c r="AA323" s="1">
        <f>IF(Income_CF!AA325="","",(1+'Cost and Benefit Parameters'!$C$17)*Income_CF!AA325*(Cohort_WP!AA323/Cohort_CF!AA323))</f>
        <v>1816832.0853573058</v>
      </c>
      <c r="AB323" s="1">
        <f>IF(Income_CF!AB325="","",(1+'Cost and Benefit Parameters'!$C$17)*Income_CF!AB325*(Cohort_WP!AB323/Cohort_CF!AB323))</f>
        <v>1886179.1597470278</v>
      </c>
      <c r="AC323" s="1">
        <f>IF(Income_CF!AC325="","",(1+'Cost and Benefit Parameters'!$C$17)*Income_CF!AC325*(Cohort_WP!AC323/Cohort_CF!AC323))</f>
        <v>1956998.6067942223</v>
      </c>
      <c r="AD323" s="1">
        <f>IF(Income_CF!AD325="","",(1+'Cost and Benefit Parameters'!$C$17)*Income_CF!AD325*(Cohort_WP!AD323/Cohort_CF!AD323))</f>
        <v>2041675.4682771927</v>
      </c>
      <c r="AE323" s="1">
        <f>IF(Income_CF!AE325="","",(1+'Cost and Benefit Parameters'!$C$17)*Income_CF!AE325*(Cohort_WP!AE323/Cohort_CF!AE323))</f>
        <v>2114523.6889976454</v>
      </c>
      <c r="AF323" s="1">
        <f>IF(Income_CF!AF325="","",(1+'Cost and Benefit Parameters'!$C$17)*Income_CF!AF325*(Cohort_WP!AF323/Cohort_CF!AF323))</f>
        <v>2188657.5898866979</v>
      </c>
      <c r="AG323" s="1">
        <f>IF(Income_CF!AG325="","",(1+'Cost and Benefit Parameters'!$C$17)*Income_CF!AG325*(Cohort_WP!AG323/Cohort_CF!AG323))</f>
        <v>2264031.7531169802</v>
      </c>
      <c r="AH323" s="1">
        <f>IF(Income_CF!AH325="","",(1+'Cost and Benefit Parameters'!$C$17)*Income_CF!AH325*(Cohort_WP!AH323/Cohort_CF!AH323))</f>
        <v>2340596.9126428468</v>
      </c>
      <c r="AI323" s="1">
        <f>IF(Income_CF!AI325="","",(1+'Cost and Benefit Parameters'!$C$17)*Income_CF!AI325*(Cohort_WP!AI323/Cohort_CF!AI323))</f>
        <v>2418299.9419087898</v>
      </c>
      <c r="AJ323" s="1">
        <f>IF(Income_CF!AJ325="","",(1+'Cost and Benefit Parameters'!$C$17)*Income_CF!AJ325*(Cohort_WP!AJ323/Cohort_CF!AJ323))</f>
        <v>2497083.8529100479</v>
      </c>
      <c r="AK323" s="1">
        <f>IF(Income_CF!AK325="","",(1+'Cost and Benefit Parameters'!$C$17)*Income_CF!AK325*(Cohort_WP!AK323/Cohort_CF!AK323))</f>
        <v>2576887.8069925592</v>
      </c>
      <c r="AL323" s="1">
        <f>IF(Income_CF!AL325="","",(1+'Cost and Benefit Parameters'!$C$17)*Income_CF!AL325*(Cohort_WP!AL323/Cohort_CF!AL323))</f>
        <v>2657647.1377423923</v>
      </c>
      <c r="AM323" s="1">
        <f>IF(Income_CF!AM325="","",(1+'Cost and Benefit Parameters'!$C$17)*Income_CF!AM325*(Cohort_WP!AM323/Cohort_CF!AM323))</f>
        <v>2739293.3862747508</v>
      </c>
      <c r="AN323" s="1">
        <f>IF(Income_CF!AN325="","",(1+'Cost and Benefit Parameters'!$C$17)*Income_CF!AN325*(Cohort_WP!AN323/Cohort_CF!AN323))</f>
        <v>2821754.3491896051</v>
      </c>
      <c r="AO323" s="1">
        <f>IF(Income_CF!AO325="","",(1+'Cost and Benefit Parameters'!$C$17)*Income_CF!AO325*(Cohort_WP!AO323/Cohort_CF!AO323))</f>
        <v>2904954.1394157941</v>
      </c>
      <c r="AP323" s="1">
        <f>IF(Income_CF!AP325="","",(1+'Cost and Benefit Parameters'!$C$17)*Income_CF!AP325*(Cohort_WP!AP323/Cohort_CF!AP323))</f>
        <v>2988813.2601169124</v>
      </c>
      <c r="AQ323" s="1">
        <f>IF(Income_CF!AQ325="","",(1+'Cost and Benefit Parameters'!$C$17)*Income_CF!AQ325*(Cohort_WP!AQ323/Cohort_CF!AQ323))</f>
        <v>3073248.6917824829</v>
      </c>
      <c r="AR323" s="1">
        <f>IF(Income_CF!AR325="","",(1+'Cost and Benefit Parameters'!$C$17)*Income_CF!AR325*(Cohort_WP!AR323/Cohort_CF!AR323))</f>
        <v>3158173.9925748911</v>
      </c>
      <c r="AS323" s="1">
        <f>IF(Income_CF!AS325="","",(1+'Cost and Benefit Parameters'!$C$17)*Income_CF!AS325*(Cohort_WP!AS323/Cohort_CF!AS323))</f>
        <v>3243499.4119486152</v>
      </c>
      <c r="AT323" s="1">
        <f>IF(Income_CF!AT325="","",(1+'Cost and Benefit Parameters'!$C$17)*Income_CF!AT325*(Cohort_WP!AT323/Cohort_CF!AT323))</f>
        <v>3329132.0175019479</v>
      </c>
      <c r="AU323" s="1">
        <f>IF(Income_CF!AU325="","",(1+'Cost and Benefit Parameters'!$C$17)*Income_CF!AU325*(Cohort_WP!AU323/Cohort_CF!AU323))</f>
        <v>3414975.8349642637</v>
      </c>
      <c r="AV323" s="1">
        <f>IF(Income_CF!AV325="","",(1+'Cost and Benefit Parameters'!$C$17)*Income_CF!AV325*(Cohort_WP!AV323/Cohort_CF!AV323))</f>
        <v>3500932.0011629886</v>
      </c>
      <c r="AW323" s="1">
        <f>IF(Income_CF!AW325="","",(1+'Cost and Benefit Parameters'!$C$17)*Income_CF!AW325*(Cohort_WP!AW323/Cohort_CF!AW323))</f>
        <v>3586898.9297555215</v>
      </c>
      <c r="AX323" s="1">
        <f>IF(Income_CF!AX325="","",(1+'Cost and Benefit Parameters'!$C$17)*Income_CF!AX325*(Cohort_WP!AX323/Cohort_CF!AX323))</f>
        <v>3672772.4894512063</v>
      </c>
      <c r="AY323" s="1">
        <f>IF(Income_CF!AY325="","",(1+'Cost and Benefit Parameters'!$C$17)*Income_CF!AY325*(Cohort_WP!AY323/Cohort_CF!AY323))</f>
        <v>3758446.1943882369</v>
      </c>
      <c r="AZ323" s="1">
        <f>IF(Income_CF!AZ325="","",(1+'Cost and Benefit Parameters'!$C$17)*Income_CF!AZ325*(Cohort_WP!AZ323/Cohort_CF!AZ323))</f>
        <v>3843811.4062709007</v>
      </c>
      <c r="BA323" s="1">
        <f>IF(Income_CF!BA325="","",(1+'Cost and Benefit Parameters'!$C$17)*Income_CF!BA325*(Cohort_WP!BA323/Cohort_CF!BA323))</f>
        <v>3928757.5478124474</v>
      </c>
      <c r="BB323" s="1">
        <f>IF(Income_CF!BB325="","",(1+'Cost and Benefit Parameters'!$C$17)*Income_CF!BB325*(Cohort_WP!BB323/Cohort_CF!BB323))</f>
        <v>4013172.3269706438</v>
      </c>
      <c r="BC323" s="1">
        <f>IF(Income_CF!BC325="","",(1+'Cost and Benefit Parameters'!$C$17)*Income_CF!BC325*(Cohort_WP!BC323/Cohort_CF!BC323))</f>
        <v>4096941.9714050079</v>
      </c>
      <c r="BD323" s="1">
        <f>IF(Income_CF!BD325="","",(1+'Cost and Benefit Parameters'!$C$17)*Income_CF!BD325*(Cohort_WP!BD323/Cohort_CF!BD323))</f>
        <v>4179951.4725290081</v>
      </c>
      <c r="BE323" s="1">
        <f>IF(Income_CF!BE325="","",(1+'Cost and Benefit Parameters'!$C$17)*Income_CF!BE325*(Cohort_WP!BE323/Cohort_CF!BE323))</f>
        <v>4262084.8384756539</v>
      </c>
      <c r="BF323" s="1">
        <f>IF(Income_CF!BF325="","",(1+'Cost and Benefit Parameters'!$C$17)*Income_CF!BF325*(Cohort_WP!BF323/Cohort_CF!BF323))</f>
        <v>4343225.3552431883</v>
      </c>
      <c r="BG323" s="1">
        <f>IF(Income_CF!BG325="","",(1+'Cost and Benefit Parameters'!$C$17)*Income_CF!BG325*(Cohort_WP!BG323/Cohort_CF!BG323))</f>
        <v>4423255.8552373247</v>
      </c>
      <c r="BH323" s="1">
        <f>IF(Income_CF!BH325="","",(1+'Cost and Benefit Parameters'!$C$17)*Income_CF!BH325*(Cohort_WP!BH323/Cohort_CF!BH323))</f>
        <v>4502058.9923799252</v>
      </c>
      <c r="BI323" s="1">
        <f>IF(Income_CF!BI325="","",(1+'Cost and Benefit Parameters'!$C$17)*Income_CF!BI325*(Cohort_WP!BI323/Cohort_CF!BI323))</f>
        <v>4579517.5229099179</v>
      </c>
      <c r="BJ323" s="1">
        <f>IF(Income_CF!BJ325="","",(1+'Cost and Benefit Parameters'!$C$17)*Income_CF!BJ325*(Cohort_WP!BJ323/Cohort_CF!BJ323))</f>
        <v>4655514.5909616873</v>
      </c>
      <c r="BK323" s="1">
        <f>IF(Income_CF!BK325="","",(1+'Cost and Benefit Parameters'!$C$17)*Income_CF!BK325*(Cohort_WP!BK323/Cohort_CF!BK323))</f>
        <v>4729934.0179697117</v>
      </c>
      <c r="BL323" s="1">
        <f>IF(Income_CF!BL325="","",(1+'Cost and Benefit Parameters'!$C$17)*Income_CF!BL325*(Cohort_WP!BL323/Cohort_CF!BL323))</f>
        <v>4802660.5949148368</v>
      </c>
      <c r="BM323" s="1">
        <f>IF(Income_CF!BM325="","",(1+'Cost and Benefit Parameters'!$C$17)*Income_CF!BM325*(Cohort_WP!BM323/Cohort_CF!BM323))</f>
        <v>4873580.3763996623</v>
      </c>
      <c r="BN323" s="1" t="str">
        <f>IF(Income_CF!BN325="","",(1+'Cost and Benefit Parameters'!$C$17)*Income_CF!BN325*(Cohort_WP!BN323/Cohort_CF!BN323))</f>
        <v/>
      </c>
      <c r="BO323" s="1" t="str">
        <f>IF(Income_CF!BO325="","",(1+'Cost and Benefit Parameters'!$C$17)*Income_CF!BO325*(Cohort_WP!BO323/Cohort_CF!BO323))</f>
        <v/>
      </c>
      <c r="BP323" s="1" t="str">
        <f>IF(Income_CF!BP325="","",(1+'Cost and Benefit Parameters'!$C$17)*Income_CF!BP325*(Cohort_WP!BP323/Cohort_CF!BP323))</f>
        <v/>
      </c>
    </row>
    <row r="324" spans="1:72" x14ac:dyDescent="0.55000000000000004">
      <c r="A324" s="642"/>
      <c r="B324" t="s">
        <v>484</v>
      </c>
      <c r="J324" s="1" t="str">
        <f>IF(Income_CF!J326="","",(1+'Cost and Benefit Parameters'!$C$17)*Income_CF!J326*(Cohort_WP!J324/Cohort_CF!J324))</f>
        <v/>
      </c>
      <c r="K324" s="1" t="str">
        <f>IF(Income_CF!K326="","",(1+'Cost and Benefit Parameters'!$C$17)*Income_CF!K326*(Cohort_WP!K324/Cohort_CF!K324))</f>
        <v/>
      </c>
      <c r="L324" s="1" t="str">
        <f>IF(Income_CF!L326="","",(1+'Cost and Benefit Parameters'!$C$17)*Income_CF!L326*(Cohort_WP!L324/Cohort_CF!L324))</f>
        <v/>
      </c>
      <c r="M324" s="1" t="str">
        <f>IF(Income_CF!M326="","",(1+'Cost and Benefit Parameters'!$C$17)*Income_CF!M326*(Cohort_WP!M324/Cohort_CF!M324))</f>
        <v/>
      </c>
      <c r="N324" s="1" t="str">
        <f>IF(Income_CF!N326="","",(1+'Cost and Benefit Parameters'!$C$17)*Income_CF!N326*(Cohort_WP!N324/Cohort_CF!N324))</f>
        <v/>
      </c>
      <c r="O324" s="1" t="str">
        <f>IF(Income_CF!O326="","",(1+'Cost and Benefit Parameters'!$C$17)*Income_CF!O326*(Cohort_WP!O324/Cohort_CF!O324))</f>
        <v/>
      </c>
      <c r="P324" s="1" t="str">
        <f>IF(Income_CF!P326="","",(1+'Cost and Benefit Parameters'!$C$17)*Income_CF!P326*(Cohort_WP!P324/Cohort_CF!P324))</f>
        <v/>
      </c>
      <c r="Q324" s="1" t="str">
        <f>IF(Income_CF!Q326="","",(1+'Cost and Benefit Parameters'!$C$17)*Income_CF!Q326*(Cohort_WP!Q324/Cohort_CF!Q324))</f>
        <v/>
      </c>
      <c r="R324" s="1" t="str">
        <f>IF(Income_CF!R326="","",(1+'Cost and Benefit Parameters'!$C$17)*Income_CF!R326*(Cohort_WP!R324/Cohort_CF!R324))</f>
        <v/>
      </c>
      <c r="S324" s="1" t="str">
        <f>IF(Income_CF!S326="","",(1+'Cost and Benefit Parameters'!$C$17)*Income_CF!S326*(Cohort_WP!S324/Cohort_CF!S324))</f>
        <v/>
      </c>
      <c r="T324" s="1" t="str">
        <f>IF(Income_CF!T326="","",(1+'Cost and Benefit Parameters'!$C$17)*Income_CF!T326*(Cohort_WP!T324/Cohort_CF!T324))</f>
        <v/>
      </c>
      <c r="U324" s="1" t="str">
        <f>IF(Income_CF!U326="","",(1+'Cost and Benefit Parameters'!$C$17)*Income_CF!U326*(Cohort_WP!U324/Cohort_CF!U324))</f>
        <v/>
      </c>
      <c r="V324" s="1" t="str">
        <f>IF(Income_CF!V326="","",(1+'Cost and Benefit Parameters'!$C$17)*Income_CF!V326*(Cohort_WP!V324/Cohort_CF!V324))</f>
        <v/>
      </c>
      <c r="W324" s="1" t="str">
        <f>IF(Income_CF!W326="","",(1+'Cost and Benefit Parameters'!$C$17)*Income_CF!W326*(Cohort_WP!W324/Cohort_CF!W324))</f>
        <v/>
      </c>
      <c r="X324" s="1" t="str">
        <f>IF(Income_CF!X326="","",(1+'Cost and Benefit Parameters'!$C$17)*Income_CF!X326*(Cohort_WP!X324/Cohort_CF!X324))</f>
        <v/>
      </c>
      <c r="Y324" s="1" t="str">
        <f>IF(Income_CF!Y326="","",(1+'Cost and Benefit Parameters'!$C$17)*Income_CF!Y326*(Cohort_WP!Y324/Cohort_CF!Y324))</f>
        <v/>
      </c>
      <c r="Z324" s="1" t="str">
        <f>IF(Income_CF!Z326="","",(1+'Cost and Benefit Parameters'!$C$17)*Income_CF!Z326*(Cohort_WP!Z324/Cohort_CF!Z324))</f>
        <v/>
      </c>
      <c r="AA324" s="1">
        <f>IF(Income_CF!AA326="","",(1+'Cost and Benefit Parameters'!$C$17)*Income_CF!AA326*(Cohort_WP!AA324/Cohort_CF!AA324))</f>
        <v>1801454.4601250102</v>
      </c>
      <c r="AB324" s="1">
        <f>IF(Income_CF!AB326="","",(1+'Cost and Benefit Parameters'!$C$17)*Income_CF!AB326*(Cohort_WP!AB324/Cohort_CF!AB324))</f>
        <v>1871337.0479180252</v>
      </c>
      <c r="AC324" s="1">
        <f>IF(Income_CF!AC326="","",(1+'Cost and Benefit Parameters'!$C$17)*Income_CF!AC326*(Cohort_WP!AC324/Cohort_CF!AC324))</f>
        <v>1942764.5345394386</v>
      </c>
      <c r="AD324" s="1">
        <f>IF(Income_CF!AD326="","",(1+'Cost and Benefit Parameters'!$C$17)*Income_CF!AD326*(Cohort_WP!AD324/Cohort_CF!AD324))</f>
        <v>2015708.5649980484</v>
      </c>
      <c r="AE324" s="1">
        <f>IF(Income_CF!AE326="","",(1+'Cost and Benefit Parameters'!$C$17)*Income_CF!AE326*(Cohort_WP!AE324/Cohort_CF!AE324))</f>
        <v>2102925.7323255083</v>
      </c>
      <c r="AF324" s="1">
        <f>IF(Income_CF!AF326="","",(1+'Cost and Benefit Parameters'!$C$17)*Income_CF!AF326*(Cohort_WP!AF324/Cohort_CF!AF324))</f>
        <v>2177959.399667575</v>
      </c>
      <c r="AG324" s="1">
        <f>IF(Income_CF!AG326="","",(1+'Cost and Benefit Parameters'!$C$17)*Income_CF!AG326*(Cohort_WP!AG324/Cohort_CF!AG324))</f>
        <v>2254317.3175832988</v>
      </c>
      <c r="AH324" s="1">
        <f>IF(Income_CF!AH326="","",(1+'Cost and Benefit Parameters'!$C$17)*Income_CF!AH326*(Cohort_WP!AH324/Cohort_CF!AH324))</f>
        <v>2331952.7057104893</v>
      </c>
      <c r="AI324" s="1">
        <f>IF(Income_CF!AI326="","",(1+'Cost and Benefit Parameters'!$C$17)*Income_CF!AI326*(Cohort_WP!AI324/Cohort_CF!AI324))</f>
        <v>2410814.8200221322</v>
      </c>
      <c r="AJ324" s="1">
        <f>IF(Income_CF!AJ326="","",(1+'Cost and Benefit Parameters'!$C$17)*Income_CF!AJ326*(Cohort_WP!AJ324/Cohort_CF!AJ324))</f>
        <v>2490848.9401660538</v>
      </c>
      <c r="AK324" s="1">
        <f>IF(Income_CF!AK326="","",(1+'Cost and Benefit Parameters'!$C$17)*Income_CF!AK326*(Cohort_WP!AK324/Cohort_CF!AK324))</f>
        <v>2571996.3684973503</v>
      </c>
      <c r="AL324" s="1">
        <f>IF(Income_CF!AL326="","",(1+'Cost and Benefit Parameters'!$C$17)*Income_CF!AL326*(Cohort_WP!AL324/Cohort_CF!AL324))</f>
        <v>2654194.4412023355</v>
      </c>
      <c r="AM324" s="1">
        <f>IF(Income_CF!AM326="","",(1+'Cost and Benefit Parameters'!$C$17)*Income_CF!AM326*(Cohort_WP!AM324/Cohort_CF!AM324))</f>
        <v>2737376.5518746641</v>
      </c>
      <c r="AN324" s="1">
        <f>IF(Income_CF!AN326="","",(1+'Cost and Benefit Parameters'!$C$17)*Income_CF!AN326*(Cohort_WP!AN324/Cohort_CF!AN324))</f>
        <v>2821472.1878629928</v>
      </c>
      <c r="AO324" s="1">
        <f>IF(Income_CF!AO326="","",(1+'Cost and Benefit Parameters'!$C$17)*Income_CF!AO326*(Cohort_WP!AO324/Cohort_CF!AO324))</f>
        <v>2906406.9796652934</v>
      </c>
      <c r="AP324" s="1">
        <f>IF(Income_CF!AP326="","",(1+'Cost and Benefit Parameters'!$C$17)*Income_CF!AP326*(Cohort_WP!AP324/Cohort_CF!AP324))</f>
        <v>2992102.7635982675</v>
      </c>
      <c r="AQ324" s="1">
        <f>IF(Income_CF!AQ326="","",(1+'Cost and Benefit Parameters'!$C$17)*Income_CF!AQ326*(Cohort_WP!AQ324/Cohort_CF!AQ324))</f>
        <v>3078477.6579204197</v>
      </c>
      <c r="AR324" s="1">
        <f>IF(Income_CF!AR326="","",(1+'Cost and Benefit Parameters'!$C$17)*Income_CF!AR326*(Cohort_WP!AR324/Cohort_CF!AR324))</f>
        <v>3165446.1525359573</v>
      </c>
      <c r="AS324" s="1">
        <f>IF(Income_CF!AS326="","",(1+'Cost and Benefit Parameters'!$C$17)*Income_CF!AS326*(Cohort_WP!AS324/Cohort_CF!AS324))</f>
        <v>3252919.2123521385</v>
      </c>
      <c r="AT324" s="1">
        <f>IF(Income_CF!AT326="","",(1+'Cost and Benefit Parameters'!$C$17)*Income_CF!AT326*(Cohort_WP!AT324/Cohort_CF!AT324))</f>
        <v>3340804.3943070727</v>
      </c>
      <c r="AU324" s="1">
        <f>IF(Income_CF!AU326="","",(1+'Cost and Benefit Parameters'!$C$17)*Income_CF!AU326*(Cohort_WP!AU324/Cohort_CF!AU324))</f>
        <v>3429005.9780270071</v>
      </c>
      <c r="AV324" s="1">
        <f>IF(Income_CF!AV326="","",(1+'Cost and Benefit Parameters'!$C$17)*Income_CF!AV326*(Cohort_WP!AV324/Cohort_CF!AV324))</f>
        <v>3517425.1100131911</v>
      </c>
      <c r="AW324" s="1">
        <f>IF(Income_CF!AW326="","",(1+'Cost and Benefit Parameters'!$C$17)*Income_CF!AW326*(Cohort_WP!AW324/Cohort_CF!AW324))</f>
        <v>3605959.9611978773</v>
      </c>
      <c r="AX324" s="1">
        <f>IF(Income_CF!AX326="","",(1+'Cost and Benefit Parameters'!$C$17)*Income_CF!AX326*(Cohort_WP!AX324/Cohort_CF!AX324))</f>
        <v>3694505.897648186</v>
      </c>
      <c r="AY324" s="1">
        <f>IF(Income_CF!AY326="","",(1+'Cost and Benefit Parameters'!$C$17)*Income_CF!AY326*(Cohort_WP!AY324/Cohort_CF!AY324))</f>
        <v>3782955.6641347422</v>
      </c>
      <c r="AZ324" s="1">
        <f>IF(Income_CF!AZ326="","",(1+'Cost and Benefit Parameters'!$C$17)*Income_CF!AZ326*(Cohort_WP!AZ324/Cohort_CF!AZ324))</f>
        <v>3871199.5802198839</v>
      </c>
      <c r="BA324" s="1">
        <f>IF(Income_CF!BA326="","",(1+'Cost and Benefit Parameters'!$C$17)*Income_CF!BA326*(Cohort_WP!BA324/Cohort_CF!BA324))</f>
        <v>3959125.7484590276</v>
      </c>
      <c r="BB324" s="1">
        <f>IF(Income_CF!BB326="","",(1+'Cost and Benefit Parameters'!$C$17)*Income_CF!BB326*(Cohort_WP!BB324/Cohort_CF!BB324))</f>
        <v>4046620.2742468202</v>
      </c>
      <c r="BC324" s="1">
        <f>IF(Income_CF!BC326="","",(1+'Cost and Benefit Parameters'!$C$17)*Income_CF!BC326*(Cohort_WP!BC324/Cohort_CF!BC324))</f>
        <v>4133567.4967797627</v>
      </c>
      <c r="BD324" s="1">
        <f>IF(Income_CF!BD326="","",(1+'Cost and Benefit Parameters'!$C$17)*Income_CF!BD326*(Cohort_WP!BD324/Cohort_CF!BD324))</f>
        <v>4219850.230547158</v>
      </c>
      <c r="BE324" s="1">
        <f>IF(Income_CF!BE326="","",(1+'Cost and Benefit Parameters'!$C$17)*Income_CF!BE326*(Cohort_WP!BE324/Cohort_CF!BE324))</f>
        <v>4305350.0167048788</v>
      </c>
      <c r="BF324" s="1">
        <f>IF(Income_CF!BF326="","",(1+'Cost and Benefit Parameters'!$C$17)*Income_CF!BF326*(Cohort_WP!BF324/Cohort_CF!BF324))</f>
        <v>4389947.3836299237</v>
      </c>
      <c r="BG324" s="1">
        <f>IF(Income_CF!BG326="","",(1+'Cost and Benefit Parameters'!$C$17)*Income_CF!BG326*(Cohort_WP!BG324/Cohort_CF!BG324))</f>
        <v>4473522.1159004839</v>
      </c>
      <c r="BH324" s="1">
        <f>IF(Income_CF!BH326="","",(1+'Cost and Benefit Parameters'!$C$17)*Income_CF!BH326*(Cohort_WP!BH324/Cohort_CF!BH324))</f>
        <v>4555953.5308944443</v>
      </c>
      <c r="BI324" s="1">
        <f>IF(Income_CF!BI326="","",(1+'Cost and Benefit Parameters'!$C$17)*Income_CF!BI326*(Cohort_WP!BI324/Cohort_CF!BI324))</f>
        <v>4637120.7621513233</v>
      </c>
      <c r="BJ324" s="1">
        <f>IF(Income_CF!BJ326="","",(1+'Cost and Benefit Parameters'!$C$17)*Income_CF!BJ326*(Cohort_WP!BJ324/Cohort_CF!BJ324))</f>
        <v>4716903.0485972147</v>
      </c>
      <c r="BK324" s="1">
        <f>IF(Income_CF!BK326="","",(1+'Cost and Benefit Parameters'!$C$17)*Income_CF!BK326*(Cohort_WP!BK324/Cohort_CF!BK324))</f>
        <v>4795180.0286905384</v>
      </c>
      <c r="BL324" s="1">
        <f>IF(Income_CF!BL326="","",(1+'Cost and Benefit Parameters'!$C$17)*Income_CF!BL326*(Cohort_WP!BL324/Cohort_CF!BL324))</f>
        <v>4871832.0385088027</v>
      </c>
      <c r="BM324" s="1">
        <f>IF(Income_CF!BM326="","",(1+'Cost and Benefit Parameters'!$C$17)*Income_CF!BM326*(Cohort_WP!BM324/Cohort_CF!BM324))</f>
        <v>4946740.4127622824</v>
      </c>
      <c r="BN324" s="1">
        <f>IF(Income_CF!BN326="","",(1+'Cost and Benefit Parameters'!$C$17)*Income_CF!BN326*(Cohort_WP!BN324/Cohort_CF!BN324))</f>
        <v>5019787.7876916528</v>
      </c>
      <c r="BO324" s="1" t="str">
        <f>IF(Income_CF!BO326="","",(1+'Cost and Benefit Parameters'!$C$17)*Income_CF!BO326*(Cohort_WP!BO324/Cohort_CF!BO324))</f>
        <v/>
      </c>
      <c r="BP324" s="1" t="str">
        <f>IF(Income_CF!BP326="","",(1+'Cost and Benefit Parameters'!$C$17)*Income_CF!BP326*(Cohort_WP!BP324/Cohort_CF!BP324))</f>
        <v/>
      </c>
    </row>
    <row r="325" spans="1:72" x14ac:dyDescent="0.55000000000000004">
      <c r="A325" s="642"/>
      <c r="B325" t="s">
        <v>485</v>
      </c>
      <c r="J325" s="1" t="str">
        <f>IF(Income_CF!J327="","",(1+'Cost and Benefit Parameters'!$C$17)*Income_CF!J327*(Cohort_WP!J325/Cohort_CF!J325))</f>
        <v/>
      </c>
      <c r="K325" s="1" t="str">
        <f>IF(Income_CF!K327="","",(1+'Cost and Benefit Parameters'!$C$17)*Income_CF!K327*(Cohort_WP!K325/Cohort_CF!K325))</f>
        <v/>
      </c>
      <c r="L325" s="1" t="str">
        <f>IF(Income_CF!L327="","",(1+'Cost and Benefit Parameters'!$C$17)*Income_CF!L327*(Cohort_WP!L325/Cohort_CF!L325))</f>
        <v/>
      </c>
      <c r="M325" s="1" t="str">
        <f>IF(Income_CF!M327="","",(1+'Cost and Benefit Parameters'!$C$17)*Income_CF!M327*(Cohort_WP!M325/Cohort_CF!M325))</f>
        <v/>
      </c>
      <c r="N325" s="1" t="str">
        <f>IF(Income_CF!N327="","",(1+'Cost and Benefit Parameters'!$C$17)*Income_CF!N327*(Cohort_WP!N325/Cohort_CF!N325))</f>
        <v/>
      </c>
      <c r="O325" s="1" t="str">
        <f>IF(Income_CF!O327="","",(1+'Cost and Benefit Parameters'!$C$17)*Income_CF!O327*(Cohort_WP!O325/Cohort_CF!O325))</f>
        <v/>
      </c>
      <c r="P325" s="1" t="str">
        <f>IF(Income_CF!P327="","",(1+'Cost and Benefit Parameters'!$C$17)*Income_CF!P327*(Cohort_WP!P325/Cohort_CF!P325))</f>
        <v/>
      </c>
      <c r="Q325" s="1" t="str">
        <f>IF(Income_CF!Q327="","",(1+'Cost and Benefit Parameters'!$C$17)*Income_CF!Q327*(Cohort_WP!Q325/Cohort_CF!Q325))</f>
        <v/>
      </c>
      <c r="R325" s="1" t="str">
        <f>IF(Income_CF!R327="","",(1+'Cost and Benefit Parameters'!$C$17)*Income_CF!R327*(Cohort_WP!R325/Cohort_CF!R325))</f>
        <v/>
      </c>
      <c r="S325" s="1" t="str">
        <f>IF(Income_CF!S327="","",(1+'Cost and Benefit Parameters'!$C$17)*Income_CF!S327*(Cohort_WP!S325/Cohort_CF!S325))</f>
        <v/>
      </c>
      <c r="T325" s="1" t="str">
        <f>IF(Income_CF!T327="","",(1+'Cost and Benefit Parameters'!$C$17)*Income_CF!T327*(Cohort_WP!T325/Cohort_CF!T325))</f>
        <v/>
      </c>
      <c r="U325" s="1" t="str">
        <f>IF(Income_CF!U327="","",(1+'Cost and Benefit Parameters'!$C$17)*Income_CF!U327*(Cohort_WP!U325/Cohort_CF!U325))</f>
        <v/>
      </c>
      <c r="V325" s="1" t="str">
        <f>IF(Income_CF!V327="","",(1+'Cost and Benefit Parameters'!$C$17)*Income_CF!V327*(Cohort_WP!V325/Cohort_CF!V325))</f>
        <v/>
      </c>
      <c r="W325" s="1" t="str">
        <f>IF(Income_CF!W327="","",(1+'Cost and Benefit Parameters'!$C$17)*Income_CF!W327*(Cohort_WP!W325/Cohort_CF!W325))</f>
        <v/>
      </c>
      <c r="X325" s="1" t="str">
        <f>IF(Income_CF!X327="","",(1+'Cost and Benefit Parameters'!$C$17)*Income_CF!X327*(Cohort_WP!X325/Cohort_CF!X325))</f>
        <v/>
      </c>
      <c r="Y325" s="1" t="str">
        <f>IF(Income_CF!Y327="","",(1+'Cost and Benefit Parameters'!$C$17)*Income_CF!Y327*(Cohort_WP!Y325/Cohort_CF!Y325))</f>
        <v/>
      </c>
      <c r="Z325" s="1" t="str">
        <f>IF(Income_CF!Z327="","",(1+'Cost and Benefit Parameters'!$C$17)*Income_CF!Z327*(Cohort_WP!Z325/Cohort_CF!Z325))</f>
        <v/>
      </c>
      <c r="AA325" s="1" t="str">
        <f>IF(Income_CF!AA327="","",(1+'Cost and Benefit Parameters'!$C$17)*Income_CF!AA327*(Cohort_WP!AA325/Cohort_CF!AA325))</f>
        <v/>
      </c>
      <c r="AB325" s="1">
        <f>IF(Income_CF!AB327="","",(1+'Cost and Benefit Parameters'!$C$17)*Income_CF!AB327*(Cohort_WP!AB325/Cohort_CF!AB325))</f>
        <v>1855498.0939287611</v>
      </c>
      <c r="AC325" s="1">
        <f>IF(Income_CF!AC327="","",(1+'Cost and Benefit Parameters'!$C$17)*Income_CF!AC327*(Cohort_WP!AC325/Cohort_CF!AC325))</f>
        <v>1927477.1593555661</v>
      </c>
      <c r="AD325" s="1">
        <f>IF(Income_CF!AD327="","",(1+'Cost and Benefit Parameters'!$C$17)*Income_CF!AD327*(Cohort_WP!AD325/Cohort_CF!AD325))</f>
        <v>2001047.4705756221</v>
      </c>
      <c r="AE325" s="1">
        <f>IF(Income_CF!AE327="","",(1+'Cost and Benefit Parameters'!$C$17)*Income_CF!AE327*(Cohort_WP!AE325/Cohort_CF!AE325))</f>
        <v>2076179.82194799</v>
      </c>
      <c r="AF325" s="1">
        <f>IF(Income_CF!AF327="","",(1+'Cost and Benefit Parameters'!$C$17)*Income_CF!AF327*(Cohort_WP!AF325/Cohort_CF!AF325))</f>
        <v>2166013.5042952741</v>
      </c>
      <c r="AG325" s="1">
        <f>IF(Income_CF!AG327="","",(1+'Cost and Benefit Parameters'!$C$17)*Income_CF!AG327*(Cohort_WP!AG325/Cohort_CF!AG325))</f>
        <v>2243298.1816576021</v>
      </c>
      <c r="AH325" s="1">
        <f>IF(Income_CF!AH327="","",(1+'Cost and Benefit Parameters'!$C$17)*Income_CF!AH327*(Cohort_WP!AH325/Cohort_CF!AH325))</f>
        <v>2321946.8371107974</v>
      </c>
      <c r="AI325" s="1">
        <f>IF(Income_CF!AI327="","",(1+'Cost and Benefit Parameters'!$C$17)*Income_CF!AI327*(Cohort_WP!AI325/Cohort_CF!AI325))</f>
        <v>2401911.2868818045</v>
      </c>
      <c r="AJ325" s="1">
        <f>IF(Income_CF!AJ327="","",(1+'Cost and Benefit Parameters'!$C$17)*Income_CF!AJ327*(Cohort_WP!AJ325/Cohort_CF!AJ325))</f>
        <v>2483139.2646227959</v>
      </c>
      <c r="AK325" s="1">
        <f>IF(Income_CF!AK327="","",(1+'Cost and Benefit Parameters'!$C$17)*Income_CF!AK327*(Cohort_WP!AK325/Cohort_CF!AK325))</f>
        <v>2565574.4083710355</v>
      </c>
      <c r="AL325" s="1">
        <f>IF(Income_CF!AL327="","",(1+'Cost and Benefit Parameters'!$C$17)*Income_CF!AL327*(Cohort_WP!AL325/Cohort_CF!AL325))</f>
        <v>2649156.2595522697</v>
      </c>
      <c r="AM325" s="1">
        <f>IF(Income_CF!AM327="","",(1+'Cost and Benefit Parameters'!$C$17)*Income_CF!AM327*(Cohort_WP!AM325/Cohort_CF!AM325))</f>
        <v>2733820.2744384059</v>
      </c>
      <c r="AN325" s="1">
        <f>IF(Income_CF!AN327="","",(1+'Cost and Benefit Parameters'!$C$17)*Income_CF!AN327*(Cohort_WP!AN325/Cohort_CF!AN325))</f>
        <v>2819497.8484309036</v>
      </c>
      <c r="AO325" s="1">
        <f>IF(Income_CF!AO327="","",(1+'Cost and Benefit Parameters'!$C$17)*Income_CF!AO327*(Cohort_WP!AO325/Cohort_CF!AO325))</f>
        <v>2906116.3534988831</v>
      </c>
      <c r="AP325" s="1">
        <f>IF(Income_CF!AP327="","",(1+'Cost and Benefit Parameters'!$C$17)*Income_CF!AP327*(Cohort_WP!AP325/Cohort_CF!AP325))</f>
        <v>2993599.1890552519</v>
      </c>
      <c r="AQ325" s="1">
        <f>IF(Income_CF!AQ327="","",(1+'Cost and Benefit Parameters'!$C$17)*Income_CF!AQ327*(Cohort_WP!AQ325/Cohort_CF!AQ325))</f>
        <v>3081865.8465062156</v>
      </c>
      <c r="AR325" s="1">
        <f>IF(Income_CF!AR327="","",(1+'Cost and Benefit Parameters'!$C$17)*Income_CF!AR327*(Cohort_WP!AR325/Cohort_CF!AR325))</f>
        <v>3170831.9876580322</v>
      </c>
      <c r="AS325" s="1">
        <f>IF(Income_CF!AS327="","",(1+'Cost and Benefit Parameters'!$C$17)*Income_CF!AS327*(Cohort_WP!AS325/Cohort_CF!AS325))</f>
        <v>3260409.5371120367</v>
      </c>
      <c r="AT325" s="1">
        <f>IF(Income_CF!AT327="","",(1+'Cost and Benefit Parameters'!$C$17)*Income_CF!AT327*(Cohort_WP!AT325/Cohort_CF!AT325))</f>
        <v>3350506.7887227014</v>
      </c>
      <c r="AU325" s="1">
        <f>IF(Income_CF!AU327="","",(1+'Cost and Benefit Parameters'!$C$17)*Income_CF!AU327*(Cohort_WP!AU325/Cohort_CF!AU325))</f>
        <v>3441028.5261362856</v>
      </c>
      <c r="AV325" s="1">
        <f>IF(Income_CF!AV327="","",(1+'Cost and Benefit Parameters'!$C$17)*Income_CF!AV327*(Cohort_WP!AV325/Cohort_CF!AV325))</f>
        <v>3531876.1573678176</v>
      </c>
      <c r="AW325" s="1">
        <f>IF(Income_CF!AW327="","",(1+'Cost and Benefit Parameters'!$C$17)*Income_CF!AW327*(Cohort_WP!AW325/Cohort_CF!AW325))</f>
        <v>3622947.8633135869</v>
      </c>
      <c r="AX325" s="1">
        <f>IF(Income_CF!AX327="","",(1+'Cost and Benefit Parameters'!$C$17)*Income_CF!AX327*(Cohort_WP!AX325/Cohort_CF!AX325))</f>
        <v>3714138.7600338142</v>
      </c>
      <c r="AY325" s="1">
        <f>IF(Income_CF!AY327="","",(1+'Cost and Benefit Parameters'!$C$17)*Income_CF!AY327*(Cohort_WP!AY325/Cohort_CF!AY325))</f>
        <v>3805341.0745776314</v>
      </c>
      <c r="AZ325" s="1">
        <f>IF(Income_CF!AZ327="","",(1+'Cost and Benefit Parameters'!$C$17)*Income_CF!AZ327*(Cohort_WP!AZ325/Cohort_CF!AZ325))</f>
        <v>3896444.3340587849</v>
      </c>
      <c r="BA325" s="1">
        <f>IF(Income_CF!BA327="","",(1+'Cost and Benefit Parameters'!$C$17)*Income_CF!BA327*(Cohort_WP!BA325/Cohort_CF!BA325))</f>
        <v>3987335.5676264814</v>
      </c>
      <c r="BB325" s="1">
        <f>IF(Income_CF!BB327="","",(1+'Cost and Benefit Parameters'!$C$17)*Income_CF!BB327*(Cohort_WP!BB325/Cohort_CF!BB325))</f>
        <v>4077899.5209127986</v>
      </c>
      <c r="BC325" s="1">
        <f>IF(Income_CF!BC327="","",(1+'Cost and Benefit Parameters'!$C$17)*Income_CF!BC327*(Cohort_WP!BC325/Cohort_CF!BC325))</f>
        <v>4168018.8824742255</v>
      </c>
      <c r="BD325" s="1">
        <f>IF(Income_CF!BD327="","",(1+'Cost and Benefit Parameters'!$C$17)*Income_CF!BD327*(Cohort_WP!BD325/Cohort_CF!BD325))</f>
        <v>4257574.5216831556</v>
      </c>
      <c r="BE325" s="1">
        <f>IF(Income_CF!BE327="","",(1+'Cost and Benefit Parameters'!$C$17)*Income_CF!BE327*(Cohort_WP!BE325/Cohort_CF!BE325))</f>
        <v>4346445.737463573</v>
      </c>
      <c r="BF325" s="1">
        <f>IF(Income_CF!BF327="","",(1+'Cost and Benefit Parameters'!$C$17)*Income_CF!BF327*(Cohort_WP!BF325/Cohort_CF!BF325))</f>
        <v>4434510.5172060253</v>
      </c>
      <c r="BG325" s="1">
        <f>IF(Income_CF!BG327="","",(1+'Cost and Benefit Parameters'!$C$17)*Income_CF!BG327*(Cohort_WP!BG325/Cohort_CF!BG325))</f>
        <v>4521645.8051388199</v>
      </c>
      <c r="BH325" s="1">
        <f>IF(Income_CF!BH327="","",(1+'Cost and Benefit Parameters'!$C$17)*Income_CF!BH327*(Cohort_WP!BH325/Cohort_CF!BH325))</f>
        <v>4607727.7793774987</v>
      </c>
      <c r="BI325" s="1">
        <f>IF(Income_CF!BI327="","",(1+'Cost and Benefit Parameters'!$C$17)*Income_CF!BI327*(Cohort_WP!BI325/Cohort_CF!BI325))</f>
        <v>4692632.1368212793</v>
      </c>
      <c r="BJ325" s="1">
        <f>IF(Income_CF!BJ327="","",(1+'Cost and Benefit Parameters'!$C$17)*Income_CF!BJ327*(Cohort_WP!BJ325/Cohort_CF!BJ325))</f>
        <v>4776234.3850158621</v>
      </c>
      <c r="BK325" s="1">
        <f>IF(Income_CF!BK327="","",(1+'Cost and Benefit Parameters'!$C$17)*Income_CF!BK327*(Cohort_WP!BK325/Cohort_CF!BK325))</f>
        <v>4858410.1400551321</v>
      </c>
      <c r="BL325" s="1">
        <f>IF(Income_CF!BL327="","",(1+'Cost and Benefit Parameters'!$C$17)*Income_CF!BL327*(Cohort_WP!BL325/Cohort_CF!BL325))</f>
        <v>4939035.429551255</v>
      </c>
      <c r="BM325" s="1">
        <f>IF(Income_CF!BM327="","",(1+'Cost and Benefit Parameters'!$C$17)*Income_CF!BM327*(Cohort_WP!BM325/Cohort_CF!BM325))</f>
        <v>5017986.9996640673</v>
      </c>
      <c r="BN325" s="1">
        <f>IF(Income_CF!BN327="","",(1+'Cost and Benefit Parameters'!$C$17)*Income_CF!BN327*(Cohort_WP!BN325/Cohort_CF!BN325))</f>
        <v>5095142.6251451503</v>
      </c>
      <c r="BO325" s="1">
        <f>IF(Income_CF!BO327="","",(1+'Cost and Benefit Parameters'!$C$17)*Income_CF!BO327*(Cohort_WP!BO325/Cohort_CF!BO325))</f>
        <v>5170381.4213224007</v>
      </c>
      <c r="BP325" s="1" t="str">
        <f>IF(Income_CF!BP327="","",(1+'Cost and Benefit Parameters'!$C$17)*Income_CF!BP327*(Cohort_WP!BP325/Cohort_CF!BP325))</f>
        <v/>
      </c>
    </row>
    <row r="326" spans="1:72" x14ac:dyDescent="0.55000000000000004">
      <c r="A326" s="642"/>
      <c r="B326" t="s">
        <v>486</v>
      </c>
      <c r="J326" s="1" t="str">
        <f>IF(Income_CF!J328="","",(1+'Cost and Benefit Parameters'!$C$17)*Income_CF!J328*(Cohort_WP!J326/Cohort_CF!J326))</f>
        <v/>
      </c>
      <c r="K326" s="1" t="str">
        <f>IF(Income_CF!K328="","",(1+'Cost and Benefit Parameters'!$C$17)*Income_CF!K328*(Cohort_WP!K326/Cohort_CF!K326))</f>
        <v/>
      </c>
      <c r="L326" s="1" t="str">
        <f>IF(Income_CF!L328="","",(1+'Cost and Benefit Parameters'!$C$17)*Income_CF!L328*(Cohort_WP!L326/Cohort_CF!L326))</f>
        <v/>
      </c>
      <c r="M326" s="1" t="str">
        <f>IF(Income_CF!M328="","",(1+'Cost and Benefit Parameters'!$C$17)*Income_CF!M328*(Cohort_WP!M326/Cohort_CF!M326))</f>
        <v/>
      </c>
      <c r="N326" s="1" t="str">
        <f>IF(Income_CF!N328="","",(1+'Cost and Benefit Parameters'!$C$17)*Income_CF!N328*(Cohort_WP!N326/Cohort_CF!N326))</f>
        <v/>
      </c>
      <c r="O326" s="1" t="str">
        <f>IF(Income_CF!O328="","",(1+'Cost and Benefit Parameters'!$C$17)*Income_CF!O328*(Cohort_WP!O326/Cohort_CF!O326))</f>
        <v/>
      </c>
      <c r="P326" s="1" t="str">
        <f>IF(Income_CF!P328="","",(1+'Cost and Benefit Parameters'!$C$17)*Income_CF!P328*(Cohort_WP!P326/Cohort_CF!P326))</f>
        <v/>
      </c>
      <c r="Q326" s="1" t="str">
        <f>IF(Income_CF!Q328="","",(1+'Cost and Benefit Parameters'!$C$17)*Income_CF!Q328*(Cohort_WP!Q326/Cohort_CF!Q326))</f>
        <v/>
      </c>
      <c r="R326" s="1" t="str">
        <f>IF(Income_CF!R328="","",(1+'Cost and Benefit Parameters'!$C$17)*Income_CF!R328*(Cohort_WP!R326/Cohort_CF!R326))</f>
        <v/>
      </c>
      <c r="S326" s="1" t="str">
        <f>IF(Income_CF!S328="","",(1+'Cost and Benefit Parameters'!$C$17)*Income_CF!S328*(Cohort_WP!S326/Cohort_CF!S326))</f>
        <v/>
      </c>
      <c r="T326" s="1" t="str">
        <f>IF(Income_CF!T328="","",(1+'Cost and Benefit Parameters'!$C$17)*Income_CF!T328*(Cohort_WP!T326/Cohort_CF!T326))</f>
        <v/>
      </c>
      <c r="U326" s="1" t="str">
        <f>IF(Income_CF!U328="","",(1+'Cost and Benefit Parameters'!$C$17)*Income_CF!U328*(Cohort_WP!U326/Cohort_CF!U326))</f>
        <v/>
      </c>
      <c r="V326" s="1" t="str">
        <f>IF(Income_CF!V328="","",(1+'Cost and Benefit Parameters'!$C$17)*Income_CF!V328*(Cohort_WP!V326/Cohort_CF!V326))</f>
        <v/>
      </c>
      <c r="W326" s="1" t="str">
        <f>IF(Income_CF!W328="","",(1+'Cost and Benefit Parameters'!$C$17)*Income_CF!W328*(Cohort_WP!W326/Cohort_CF!W326))</f>
        <v/>
      </c>
      <c r="X326" s="1" t="str">
        <f>IF(Income_CF!X328="","",(1+'Cost and Benefit Parameters'!$C$17)*Income_CF!X328*(Cohort_WP!X326/Cohort_CF!X326))</f>
        <v/>
      </c>
      <c r="Y326" s="1" t="str">
        <f>IF(Income_CF!Y328="","",(1+'Cost and Benefit Parameters'!$C$17)*Income_CF!Y328*(Cohort_WP!Y326/Cohort_CF!Y326))</f>
        <v/>
      </c>
      <c r="Z326" s="1" t="str">
        <f>IF(Income_CF!Z328="","",(1+'Cost and Benefit Parameters'!$C$17)*Income_CF!Z328*(Cohort_WP!Z326/Cohort_CF!Z326))</f>
        <v/>
      </c>
      <c r="AA326" s="1" t="str">
        <f>IF(Income_CF!AA328="","",(1+'Cost and Benefit Parameters'!$C$17)*Income_CF!AA328*(Cohort_WP!AA326/Cohort_CF!AA326))</f>
        <v/>
      </c>
      <c r="AB326" s="1" t="str">
        <f>IF(Income_CF!AB328="","",(1+'Cost and Benefit Parameters'!$C$17)*Income_CF!AB328*(Cohort_WP!AB326/Cohort_CF!AB326))</f>
        <v/>
      </c>
      <c r="AC326" s="1">
        <f>IF(Income_CF!AC328="","",(1+'Cost and Benefit Parameters'!$C$17)*Income_CF!AC328*(Cohort_WP!AC326/Cohort_CF!AC326))</f>
        <v>1911163.0367466242</v>
      </c>
      <c r="AD326" s="1">
        <f>IF(Income_CF!AD328="","",(1+'Cost and Benefit Parameters'!$C$17)*Income_CF!AD328*(Cohort_WP!AD326/Cohort_CF!AD326))</f>
        <v>1985301.4741362329</v>
      </c>
      <c r="AE326" s="1">
        <f>IF(Income_CF!AE328="","",(1+'Cost and Benefit Parameters'!$C$17)*Income_CF!AE328*(Cohort_WP!AE326/Cohort_CF!AE326))</f>
        <v>2061078.8946928901</v>
      </c>
      <c r="AF326" s="1">
        <f>IF(Income_CF!AF328="","",(1+'Cost and Benefit Parameters'!$C$17)*Income_CF!AF328*(Cohort_WP!AF326/Cohort_CF!AF326))</f>
        <v>2138465.2166064298</v>
      </c>
      <c r="AG326" s="1">
        <f>IF(Income_CF!AG328="","",(1+'Cost and Benefit Parameters'!$C$17)*Income_CF!AG328*(Cohort_WP!AG326/Cohort_CF!AG326))</f>
        <v>2230993.9094241317</v>
      </c>
      <c r="AH326" s="1">
        <f>IF(Income_CF!AH328="","",(1+'Cost and Benefit Parameters'!$C$17)*Income_CF!AH328*(Cohort_WP!AH326/Cohort_CF!AH326))</f>
        <v>2310597.1271073297</v>
      </c>
      <c r="AI326" s="1">
        <f>IF(Income_CF!AI328="","",(1+'Cost and Benefit Parameters'!$C$17)*Income_CF!AI328*(Cohort_WP!AI326/Cohort_CF!AI326))</f>
        <v>2391605.2422241215</v>
      </c>
      <c r="AJ326" s="1">
        <f>IF(Income_CF!AJ328="","",(1+'Cost and Benefit Parameters'!$C$17)*Income_CF!AJ328*(Cohort_WP!AJ326/Cohort_CF!AJ326))</f>
        <v>2473968.625488258</v>
      </c>
      <c r="AK326" s="1">
        <f>IF(Income_CF!AK328="","",(1+'Cost and Benefit Parameters'!$C$17)*Income_CF!AK328*(Cohort_WP!AK326/Cohort_CF!AK326))</f>
        <v>2557633.4425614802</v>
      </c>
      <c r="AL326" s="1">
        <f>IF(Income_CF!AL328="","",(1+'Cost and Benefit Parameters'!$C$17)*Income_CF!AL328*(Cohort_WP!AL326/Cohort_CF!AL326))</f>
        <v>2642541.6406221665</v>
      </c>
      <c r="AM326" s="1">
        <f>IF(Income_CF!AM328="","",(1+'Cost and Benefit Parameters'!$C$17)*Income_CF!AM328*(Cohort_WP!AM326/Cohort_CF!AM326))</f>
        <v>2728630.9473388377</v>
      </c>
      <c r="AN326" s="1">
        <f>IF(Income_CF!AN328="","",(1+'Cost and Benefit Parameters'!$C$17)*Income_CF!AN328*(Cohort_WP!AN326/Cohort_CF!AN326))</f>
        <v>2815834.8826715574</v>
      </c>
      <c r="AO326" s="1">
        <f>IF(Income_CF!AO328="","",(1+'Cost and Benefit Parameters'!$C$17)*Income_CF!AO328*(Cohort_WP!AO326/Cohort_CF!AO326))</f>
        <v>2904082.7838838305</v>
      </c>
      <c r="AP326" s="1">
        <f>IF(Income_CF!AP328="","",(1+'Cost and Benefit Parameters'!$C$17)*Income_CF!AP328*(Cohort_WP!AP326/Cohort_CF!AP326))</f>
        <v>2993299.84410385</v>
      </c>
      <c r="AQ326" s="1">
        <f>IF(Income_CF!AQ328="","",(1+'Cost and Benefit Parameters'!$C$17)*Income_CF!AQ328*(Cohort_WP!AQ326/Cohort_CF!AQ326))</f>
        <v>3083407.1647269093</v>
      </c>
      <c r="AR326" s="1">
        <f>IF(Income_CF!AR328="","",(1+'Cost and Benefit Parameters'!$C$17)*Income_CF!AR328*(Cohort_WP!AR326/Cohort_CF!AR326))</f>
        <v>3174321.8219014015</v>
      </c>
      <c r="AS326" s="1">
        <f>IF(Income_CF!AS328="","",(1+'Cost and Benefit Parameters'!$C$17)*Income_CF!AS328*(Cohort_WP!AS326/Cohort_CF!AS326))</f>
        <v>3265956.9472877742</v>
      </c>
      <c r="AT326" s="1">
        <f>IF(Income_CF!AT328="","",(1+'Cost and Benefit Parameters'!$C$17)*Income_CF!AT328*(Cohort_WP!AT326/Cohort_CF!AT326))</f>
        <v>3358221.8232253967</v>
      </c>
      <c r="AU326" s="1">
        <f>IF(Income_CF!AU328="","",(1+'Cost and Benefit Parameters'!$C$17)*Income_CF!AU328*(Cohort_WP!AU326/Cohort_CF!AU326))</f>
        <v>3451021.9923843835</v>
      </c>
      <c r="AV326" s="1">
        <f>IF(Income_CF!AV328="","",(1+'Cost and Benefit Parameters'!$C$17)*Income_CF!AV328*(Cohort_WP!AV326/Cohort_CF!AV326))</f>
        <v>3544259.3819203749</v>
      </c>
      <c r="AW326" s="1">
        <f>IF(Income_CF!AW328="","",(1+'Cost and Benefit Parameters'!$C$17)*Income_CF!AW328*(Cohort_WP!AW326/Cohort_CF!AW326))</f>
        <v>3637832.4420888512</v>
      </c>
      <c r="AX326" s="1">
        <f>IF(Income_CF!AX328="","",(1+'Cost and Benefit Parameters'!$C$17)*Income_CF!AX328*(Cohort_WP!AX326/Cohort_CF!AX326))</f>
        <v>3731636.2992129945</v>
      </c>
      <c r="AY326" s="1">
        <f>IF(Income_CF!AY328="","",(1+'Cost and Benefit Parameters'!$C$17)*Income_CF!AY328*(Cohort_WP!AY326/Cohort_CF!AY326))</f>
        <v>3825562.922834829</v>
      </c>
      <c r="AZ326" s="1">
        <f>IF(Income_CF!AZ328="","",(1+'Cost and Benefit Parameters'!$C$17)*Income_CF!AZ328*(Cohort_WP!AZ326/Cohort_CF!AZ326))</f>
        <v>3919501.3068149607</v>
      </c>
      <c r="BA326" s="1">
        <f>IF(Income_CF!BA328="","",(1+'Cost and Benefit Parameters'!$C$17)*Income_CF!BA328*(Cohort_WP!BA326/Cohort_CF!BA326))</f>
        <v>4013337.6640805486</v>
      </c>
      <c r="BB326" s="1">
        <f>IF(Income_CF!BB328="","",(1+'Cost and Benefit Parameters'!$C$17)*Income_CF!BB328*(Cohort_WP!BB326/Cohort_CF!BB326))</f>
        <v>4106955.6346552754</v>
      </c>
      <c r="BC326" s="1">
        <f>IF(Income_CF!BC328="","",(1+'Cost and Benefit Parameters'!$C$17)*Income_CF!BC328*(Cohort_WP!BC326/Cohort_CF!BC326))</f>
        <v>4200236.506540182</v>
      </c>
      <c r="BD326" s="1">
        <f>IF(Income_CF!BD328="","",(1+'Cost and Benefit Parameters'!$C$17)*Income_CF!BD328*(Cohort_WP!BD326/Cohort_CF!BD326))</f>
        <v>4293059.4489484513</v>
      </c>
      <c r="BE326" s="1">
        <f>IF(Income_CF!BE328="","",(1+'Cost and Benefit Parameters'!$C$17)*Income_CF!BE328*(Cohort_WP!BE326/Cohort_CF!BE326))</f>
        <v>4385301.7573336512</v>
      </c>
      <c r="BF326" s="1">
        <f>IF(Income_CF!BF328="","",(1+'Cost and Benefit Parameters'!$C$17)*Income_CF!BF328*(Cohort_WP!BF326/Cohort_CF!BF326))</f>
        <v>4476839.1095874794</v>
      </c>
      <c r="BG326" s="1">
        <f>IF(Income_CF!BG328="","",(1+'Cost and Benefit Parameters'!$C$17)*Income_CF!BG328*(Cohort_WP!BG326/Cohort_CF!BG326))</f>
        <v>4567545.8327222047</v>
      </c>
      <c r="BH326" s="1">
        <f>IF(Income_CF!BH328="","",(1+'Cost and Benefit Parameters'!$C$17)*Income_CF!BH328*(Cohort_WP!BH326/Cohort_CF!BH326))</f>
        <v>4657295.1792929862</v>
      </c>
      <c r="BI326" s="1">
        <f>IF(Income_CF!BI328="","",(1+'Cost and Benefit Parameters'!$C$17)*Income_CF!BI328*(Cohort_WP!BI326/Cohort_CF!BI326))</f>
        <v>4745959.6127588237</v>
      </c>
      <c r="BJ326" s="1">
        <f>IF(Income_CF!BJ328="","",(1+'Cost and Benefit Parameters'!$C$17)*Income_CF!BJ328*(Cohort_WP!BJ326/Cohort_CF!BJ326))</f>
        <v>4833411.1009259159</v>
      </c>
      <c r="BK326" s="1">
        <f>IF(Income_CF!BK328="","",(1+'Cost and Benefit Parameters'!$C$17)*Income_CF!BK328*(Cohort_WP!BK326/Cohort_CF!BK326))</f>
        <v>4919521.4165663384</v>
      </c>
      <c r="BL326" s="1">
        <f>IF(Income_CF!BL328="","",(1+'Cost and Benefit Parameters'!$C$17)*Income_CF!BL328*(Cohort_WP!BL326/Cohort_CF!BL326))</f>
        <v>5004162.4442567863</v>
      </c>
      <c r="BM326" s="1">
        <f>IF(Income_CF!BM328="","",(1+'Cost and Benefit Parameters'!$C$17)*Income_CF!BM328*(Cohort_WP!BM326/Cohort_CF!BM326))</f>
        <v>5087206.4924377929</v>
      </c>
      <c r="BN326" s="1">
        <f>IF(Income_CF!BN328="","",(1+'Cost and Benefit Parameters'!$C$17)*Income_CF!BN328*(Cohort_WP!BN326/Cohort_CF!BN326))</f>
        <v>5168526.6096539889</v>
      </c>
      <c r="BO326" s="1">
        <f>IF(Income_CF!BO328="","",(1+'Cost and Benefit Parameters'!$C$17)*Income_CF!BO328*(Cohort_WP!BO326/Cohort_CF!BO326))</f>
        <v>5247996.9038995048</v>
      </c>
      <c r="BP326" s="1">
        <f>IF(Income_CF!BP328="","",(1+'Cost and Benefit Parameters'!$C$17)*Income_CF!BP328*(Cohort_WP!BP326/Cohort_CF!BP326))</f>
        <v>5325492.8639620729</v>
      </c>
    </row>
    <row r="327" spans="1:72" x14ac:dyDescent="0.55000000000000004">
      <c r="A327" s="643"/>
      <c r="B327" s="329" t="s">
        <v>525</v>
      </c>
      <c r="C327" s="329"/>
      <c r="D327" s="329"/>
      <c r="E327" s="329"/>
      <c r="F327" s="329"/>
      <c r="G327" s="329"/>
      <c r="H327" s="330"/>
      <c r="I327" s="329"/>
      <c r="J327" s="330">
        <f>SUM(J307:J326)</f>
        <v>1089909.5748160449</v>
      </c>
      <c r="K327" s="330">
        <f>SUM(K307:K326)</f>
        <v>2254796.551769536</v>
      </c>
      <c r="L327" s="330">
        <f t="shared" ref="L327:BP327" si="27">SUM(L307:L326)</f>
        <v>3497844.9421229451</v>
      </c>
      <c r="M327" s="330">
        <f t="shared" si="27"/>
        <v>4822317.122240616</v>
      </c>
      <c r="N327" s="330">
        <f t="shared" si="27"/>
        <v>6239291.2883549267</v>
      </c>
      <c r="O327" s="330">
        <f t="shared" si="27"/>
        <v>7744171.2821866628</v>
      </c>
      <c r="P327" s="330">
        <f t="shared" si="27"/>
        <v>9340395.4719428271</v>
      </c>
      <c r="Q327" s="330">
        <f t="shared" si="27"/>
        <v>11031477.073988171</v>
      </c>
      <c r="R327" s="330">
        <f t="shared" si="27"/>
        <v>12821004.000207506</v>
      </c>
      <c r="S327" s="330">
        <f t="shared" si="27"/>
        <v>14712638.693129212</v>
      </c>
      <c r="T327" s="330">
        <f t="shared" si="27"/>
        <v>16710117.955517016</v>
      </c>
      <c r="U327" s="330">
        <f t="shared" si="27"/>
        <v>18817252.781579711</v>
      </c>
      <c r="V327" s="330">
        <f t="shared" si="27"/>
        <v>21037928.19738112</v>
      </c>
      <c r="W327" s="330">
        <f t="shared" si="27"/>
        <v>23376103.118453294</v>
      </c>
      <c r="X327" s="330">
        <f t="shared" si="27"/>
        <v>25835810.233022429</v>
      </c>
      <c r="Y327" s="330">
        <f t="shared" si="27"/>
        <v>28421155.919647638</v>
      </c>
      <c r="Z327" s="330">
        <f t="shared" si="27"/>
        <v>31136320.208444621</v>
      </c>
      <c r="AA327" s="330">
        <f t="shared" si="27"/>
        <v>33985556.795418255</v>
      </c>
      <c r="AB327" s="330">
        <f t="shared" si="27"/>
        <v>36973193.119758278</v>
      </c>
      <c r="AC327" s="330">
        <f t="shared" si="27"/>
        <v>40103630.514257289</v>
      </c>
      <c r="AD327" s="330">
        <f t="shared" si="27"/>
        <v>41412846.511442348</v>
      </c>
      <c r="AE327" s="330">
        <f t="shared" si="27"/>
        <v>42738471.427010641</v>
      </c>
      <c r="AF327" s="330">
        <f t="shared" si="27"/>
        <v>44079379.387869775</v>
      </c>
      <c r="AG327" s="330">
        <f t="shared" si="27"/>
        <v>45434378.423748896</v>
      </c>
      <c r="AH327" s="330">
        <f t="shared" si="27"/>
        <v>46788236.440457642</v>
      </c>
      <c r="AI327" s="330">
        <f t="shared" si="27"/>
        <v>48154107.903931238</v>
      </c>
      <c r="AJ327" s="330">
        <f t="shared" si="27"/>
        <v>49530713.93054352</v>
      </c>
      <c r="AK327" s="330">
        <f t="shared" si="27"/>
        <v>50916719.480215132</v>
      </c>
      <c r="AL327" s="330">
        <f t="shared" si="27"/>
        <v>52310734.934344411</v>
      </c>
      <c r="AM327" s="330">
        <f t="shared" si="27"/>
        <v>53711317.881016791</v>
      </c>
      <c r="AN327" s="330">
        <f t="shared" si="27"/>
        <v>55116975.106912807</v>
      </c>
      <c r="AO327" s="330">
        <f t="shared" si="27"/>
        <v>56526164.794457823</v>
      </c>
      <c r="AP327" s="330">
        <f t="shared" si="27"/>
        <v>57937298.921861306</v>
      </c>
      <c r="AQ327" s="330">
        <f t="shared" si="27"/>
        <v>59348745.862785861</v>
      </c>
      <c r="AR327" s="330">
        <f t="shared" si="27"/>
        <v>60758833.181470521</v>
      </c>
      <c r="AS327" s="330">
        <f t="shared" si="27"/>
        <v>62165850.618212849</v>
      </c>
      <c r="AT327" s="330">
        <f t="shared" si="27"/>
        <v>63568053.259196974</v>
      </c>
      <c r="AU327" s="330">
        <f t="shared" si="27"/>
        <v>64963664.883742012</v>
      </c>
      <c r="AV327" s="330">
        <f t="shared" si="27"/>
        <v>66350881.48114451</v>
      </c>
      <c r="AW327" s="330">
        <f t="shared" si="27"/>
        <v>67727874.928405046</v>
      </c>
      <c r="AX327" s="330">
        <f t="shared" si="27"/>
        <v>66012743.760905668</v>
      </c>
      <c r="AY327" s="330">
        <f t="shared" si="27"/>
        <v>64149540.685543448</v>
      </c>
      <c r="AZ327" s="330">
        <f t="shared" si="27"/>
        <v>62133697.095589884</v>
      </c>
      <c r="BA327" s="330">
        <f t="shared" si="27"/>
        <v>59960621.662438177</v>
      </c>
      <c r="BB327" s="330">
        <f t="shared" si="27"/>
        <v>57625702.518308356</v>
      </c>
      <c r="BC327" s="330">
        <f t="shared" si="27"/>
        <v>55124309.290162668</v>
      </c>
      <c r="BD327" s="330">
        <f t="shared" si="27"/>
        <v>52451794.96713116</v>
      </c>
      <c r="BE327" s="330">
        <f t="shared" si="27"/>
        <v>49603497.583728194</v>
      </c>
      <c r="BF327" s="330">
        <f t="shared" si="27"/>
        <v>46574741.701186374</v>
      </c>
      <c r="BG327" s="330">
        <f t="shared" si="27"/>
        <v>43360839.669346854</v>
      </c>
      <c r="BH327" s="330">
        <f t="shared" si="27"/>
        <v>39957092.651723392</v>
      </c>
      <c r="BI327" s="330">
        <f t="shared" si="27"/>
        <v>36358791.396603324</v>
      </c>
      <c r="BJ327" s="330">
        <f t="shared" si="27"/>
        <v>32561216.737359822</v>
      </c>
      <c r="BK327" s="330">
        <f t="shared" si="27"/>
        <v>28559639.805526935</v>
      </c>
      <c r="BL327" s="330">
        <f t="shared" si="27"/>
        <v>24349321.940629411</v>
      </c>
      <c r="BM327" s="330">
        <f t="shared" si="27"/>
        <v>19925514.281263806</v>
      </c>
      <c r="BN327" s="330">
        <f t="shared" si="27"/>
        <v>15283457.022490792</v>
      </c>
      <c r="BO327" s="330">
        <f t="shared" si="27"/>
        <v>10418378.325221905</v>
      </c>
      <c r="BP327" s="330">
        <f t="shared" si="27"/>
        <v>5325492.8639620729</v>
      </c>
      <c r="BQ327" s="329"/>
      <c r="BR327" s="329"/>
      <c r="BS327" s="329"/>
      <c r="BT327" s="329"/>
    </row>
    <row r="328" spans="1:72" x14ac:dyDescent="0.55000000000000004">
      <c r="B328" s="329" t="s">
        <v>526</v>
      </c>
      <c r="C328" s="329"/>
      <c r="D328" s="329"/>
      <c r="E328" s="329"/>
      <c r="F328" s="329"/>
      <c r="G328" s="329"/>
      <c r="H328" s="329"/>
      <c r="I328" s="329"/>
      <c r="J328" s="329">
        <f>'Cost and Benefit Parameters'!$C$46*J327</f>
        <v>754217.42577270302</v>
      </c>
      <c r="K328" s="329">
        <f>'Cost and Benefit Parameters'!$C$46*K327</f>
        <v>1560319.2138245187</v>
      </c>
      <c r="L328" s="329">
        <f>'Cost and Benefit Parameters'!$C$46*L327</f>
        <v>2420508.6999490778</v>
      </c>
      <c r="M328" s="329">
        <f>'Cost and Benefit Parameters'!$C$46*M327</f>
        <v>3337043.4485905059</v>
      </c>
      <c r="N328" s="329">
        <f>'Cost and Benefit Parameters'!$C$46*N327</f>
        <v>4317589.5715416092</v>
      </c>
      <c r="O328" s="329">
        <f>'Cost and Benefit Parameters'!$C$46*O327</f>
        <v>5358966.5272731707</v>
      </c>
      <c r="P328" s="329">
        <f>'Cost and Benefit Parameters'!$C$46*P327</f>
        <v>6463553.6665844359</v>
      </c>
      <c r="Q328" s="329">
        <f>'Cost and Benefit Parameters'!$C$46*Q327</f>
        <v>7633782.1351998141</v>
      </c>
      <c r="R328" s="329">
        <f>'Cost and Benefit Parameters'!$C$46*R327</f>
        <v>8872134.7681435943</v>
      </c>
      <c r="S328" s="329">
        <f>'Cost and Benefit Parameters'!$C$46*S327</f>
        <v>10181145.975645414</v>
      </c>
      <c r="T328" s="329">
        <f>'Cost and Benefit Parameters'!$C$46*T327</f>
        <v>11563401.625217775</v>
      </c>
      <c r="U328" s="329">
        <f>'Cost and Benefit Parameters'!$C$46*U327</f>
        <v>13021538.924853159</v>
      </c>
      <c r="V328" s="329">
        <f>'Cost and Benefit Parameters'!$C$46*V327</f>
        <v>14558246.312587734</v>
      </c>
      <c r="W328" s="329">
        <f>'Cost and Benefit Parameters'!$C$46*W327</f>
        <v>16176263.357969679</v>
      </c>
      <c r="X328" s="329">
        <f>'Cost and Benefit Parameters'!$C$46*X327</f>
        <v>17878380.681251518</v>
      </c>
      <c r="Y328" s="329">
        <f>'Cost and Benefit Parameters'!$C$46*Y327</f>
        <v>19667439.896396164</v>
      </c>
      <c r="Z328" s="329">
        <f>'Cost and Benefit Parameters'!$C$46*Z327</f>
        <v>21546333.584243678</v>
      </c>
      <c r="AA328" s="329">
        <f>'Cost and Benefit Parameters'!$C$46*AA327</f>
        <v>23518005.30242943</v>
      </c>
      <c r="AB328" s="329">
        <f>'Cost and Benefit Parameters'!$C$46*AB327</f>
        <v>25585449.638872728</v>
      </c>
      <c r="AC328" s="329">
        <f>'Cost and Benefit Parameters'!$C$46*AC327</f>
        <v>27751712.315866042</v>
      </c>
      <c r="AD328" s="329">
        <f>'Cost and Benefit Parameters'!$C$46*AD327</f>
        <v>28657689.785918102</v>
      </c>
      <c r="AE328" s="329">
        <f>'Cost and Benefit Parameters'!$C$46*AE327</f>
        <v>29575022.22749136</v>
      </c>
      <c r="AF328" s="329">
        <f>'Cost and Benefit Parameters'!$C$46*AF327</f>
        <v>30502930.536405884</v>
      </c>
      <c r="AG328" s="329">
        <f>'Cost and Benefit Parameters'!$C$46*AG327</f>
        <v>31440589.869234234</v>
      </c>
      <c r="AH328" s="329">
        <f>'Cost and Benefit Parameters'!$C$46*AH327</f>
        <v>32377459.616796687</v>
      </c>
      <c r="AI328" s="329">
        <f>'Cost and Benefit Parameters'!$C$46*AI327</f>
        <v>33322642.669520415</v>
      </c>
      <c r="AJ328" s="329">
        <f>'Cost and Benefit Parameters'!$C$46*AJ327</f>
        <v>34275254.03993611</v>
      </c>
      <c r="AK328" s="329">
        <f>'Cost and Benefit Parameters'!$C$46*AK327</f>
        <v>35234369.880308867</v>
      </c>
      <c r="AL328" s="329">
        <f>'Cost and Benefit Parameters'!$C$46*AL327</f>
        <v>36199028.574566327</v>
      </c>
      <c r="AM328" s="329">
        <f>'Cost and Benefit Parameters'!$C$46*AM327</f>
        <v>37168231.973663613</v>
      </c>
      <c r="AN328" s="329">
        <f>'Cost and Benefit Parameters'!$C$46*AN327</f>
        <v>38140946.773983657</v>
      </c>
      <c r="AO328" s="329">
        <f>'Cost and Benefit Parameters'!$C$46*AO327</f>
        <v>39116106.03776481</v>
      </c>
      <c r="AP328" s="329">
        <f>'Cost and Benefit Parameters'!$C$46*AP327</f>
        <v>40092610.853928022</v>
      </c>
      <c r="AQ328" s="329">
        <f>'Cost and Benefit Parameters'!$C$46*AQ327</f>
        <v>41069332.137047812</v>
      </c>
      <c r="AR328" s="329">
        <f>'Cost and Benefit Parameters'!$C$46*AR327</f>
        <v>42045112.561577596</v>
      </c>
      <c r="AS328" s="329">
        <f>'Cost and Benefit Parameters'!$C$46*AS327</f>
        <v>43018768.627803288</v>
      </c>
      <c r="AT328" s="329">
        <f>'Cost and Benefit Parameters'!$C$46*AT327</f>
        <v>43989092.8553643</v>
      </c>
      <c r="AU328" s="329">
        <f>'Cost and Benefit Parameters'!$C$46*AU327</f>
        <v>44954856.099549472</v>
      </c>
      <c r="AV328" s="329">
        <f>'Cost and Benefit Parameters'!$C$46*AV327</f>
        <v>45914809.984951995</v>
      </c>
      <c r="AW328" s="329">
        <f>'Cost and Benefit Parameters'!$C$46*AW327</f>
        <v>46867689.450456291</v>
      </c>
      <c r="AX328" s="329">
        <f>'Cost and Benefit Parameters'!$C$46*AX327</f>
        <v>45680818.68254672</v>
      </c>
      <c r="AY328" s="329">
        <f>'Cost and Benefit Parameters'!$C$46*AY327</f>
        <v>44391482.154396065</v>
      </c>
      <c r="AZ328" s="329">
        <f>'Cost and Benefit Parameters'!$C$46*AZ327</f>
        <v>42996518.390148193</v>
      </c>
      <c r="BA328" s="329">
        <f>'Cost and Benefit Parameters'!$C$46*BA327</f>
        <v>41492750.190407217</v>
      </c>
      <c r="BB328" s="329">
        <f>'Cost and Benefit Parameters'!$C$46*BB327</f>
        <v>39876986.14266938</v>
      </c>
      <c r="BC328" s="329">
        <f>'Cost and Benefit Parameters'!$C$46*BC327</f>
        <v>38146022.02879256</v>
      </c>
      <c r="BD328" s="329">
        <f>'Cost and Benefit Parameters'!$C$46*BD327</f>
        <v>36296642.117254764</v>
      </c>
      <c r="BE328" s="329">
        <f>'Cost and Benefit Parameters'!$C$46*BE327</f>
        <v>34325620.327939905</v>
      </c>
      <c r="BF328" s="329">
        <f>'Cost and Benefit Parameters'!$C$46*BF327</f>
        <v>32229721.257220969</v>
      </c>
      <c r="BG328" s="329">
        <f>'Cost and Benefit Parameters'!$C$46*BG327</f>
        <v>30005701.051188022</v>
      </c>
      <c r="BH328" s="329">
        <f>'Cost and Benefit Parameters'!$C$46*BH327</f>
        <v>27650308.114992585</v>
      </c>
      <c r="BI328" s="329">
        <f>'Cost and Benefit Parameters'!$C$46*BI327</f>
        <v>25160283.646449499</v>
      </c>
      <c r="BJ328" s="329">
        <f>'Cost and Benefit Parameters'!$C$46*BJ327</f>
        <v>22532361.982252996</v>
      </c>
      <c r="BK328" s="329">
        <f>'Cost and Benefit Parameters'!$C$46*BK327</f>
        <v>19763270.745424636</v>
      </c>
      <c r="BL328" s="329">
        <f>'Cost and Benefit Parameters'!$C$46*BL327</f>
        <v>16849730.782915551</v>
      </c>
      <c r="BM328" s="329">
        <f>'Cost and Benefit Parameters'!$C$46*BM327</f>
        <v>13788455.882634552</v>
      </c>
      <c r="BN328" s="329">
        <f>'Cost and Benefit Parameters'!$C$46*BN327</f>
        <v>10576152.259563627</v>
      </c>
      <c r="BO328" s="329">
        <f>'Cost and Benefit Parameters'!$C$46*BO327</f>
        <v>7209517.8010535585</v>
      </c>
      <c r="BP328" s="329">
        <f>'Cost and Benefit Parameters'!$C$46*BP327</f>
        <v>3685241.0618617539</v>
      </c>
      <c r="BQ328" s="329"/>
      <c r="BR328" s="329"/>
      <c r="BS328" s="329"/>
      <c r="BT328" s="329"/>
    </row>
    <row r="329" spans="1:72" x14ac:dyDescent="0.55000000000000004">
      <c r="A329" s="641" t="s">
        <v>493</v>
      </c>
      <c r="B329" s="128" t="s">
        <v>509</v>
      </c>
      <c r="C329" s="332"/>
      <c r="D329" s="332"/>
      <c r="E329" s="332"/>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row>
    <row r="330" spans="1:72" x14ac:dyDescent="0.55000000000000004">
      <c r="A330" s="642"/>
      <c r="B330" t="s">
        <v>466</v>
      </c>
      <c r="N330" s="1">
        <f>IF(Income_CF!N332="","",(1+'Cost and Benefit Parameters'!$C$17)*Income_CF!N332*(Cohort_WP!N330/Cohort_CF!N330))</f>
        <v>2502875.7665253752</v>
      </c>
      <c r="O330" s="1">
        <f>IF(Income_CF!O332="","",(1+'Cost and Benefit Parameters'!$C$17)*Income_CF!O332*(Cohort_WP!O330/Cohort_CF!O330))</f>
        <v>2599968.1101625715</v>
      </c>
      <c r="P330" s="1">
        <f>IF(Income_CF!P332="","",(1+'Cost and Benefit Parameters'!$C$17)*Income_CF!P332*(Cohort_WP!P330/Cohort_CF!P330))</f>
        <v>2699206.8804372</v>
      </c>
      <c r="Q330" s="1">
        <f>IF(Income_CF!Q332="","",(1+'Cost and Benefit Parameters'!$C$17)*Income_CF!Q332*(Cohort_WP!Q330/Cohort_CF!Q330))</f>
        <v>2800552.6819485379</v>
      </c>
      <c r="R330" s="1">
        <f>IF(Income_CF!R332="","",(1+'Cost and Benefit Parameters'!$C$17)*Income_CF!R332*(Cohort_WP!R330/Cohort_CF!R330))</f>
        <v>2921729.0643444271</v>
      </c>
      <c r="S330" s="1">
        <f>IF(Income_CF!S332="","",(1+'Cost and Benefit Parameters'!$C$17)*Income_CF!S332*(Cohort_WP!S330/Cohort_CF!S330))</f>
        <v>3025978.1318734232</v>
      </c>
      <c r="T330" s="1">
        <f>IF(Income_CF!T332="","",(1+'Cost and Benefit Parameters'!$C$17)*Income_CF!T332*(Cohort_WP!T330/Cohort_CF!T330))</f>
        <v>3132067.0653235298</v>
      </c>
      <c r="U330" s="1">
        <f>IF(Income_CF!U332="","",(1+'Cost and Benefit Parameters'!$C$17)*Income_CF!U332*(Cohort_WP!U330/Cohort_CF!U330))</f>
        <v>3239930.8697490129</v>
      </c>
      <c r="V330" s="1">
        <f>IF(Income_CF!V332="","",(1+'Cost and Benefit Parameters'!$C$17)*Income_CF!V332*(Cohort_WP!V330/Cohort_CF!V330))</f>
        <v>3349499.0432313806</v>
      </c>
      <c r="W330" s="1">
        <f>IF(Income_CF!W332="","",(1+'Cost and Benefit Parameters'!$C$17)*Income_CF!W332*(Cohort_WP!W330/Cohort_CF!W330))</f>
        <v>3460695.5592895783</v>
      </c>
      <c r="X330" s="1">
        <f>IF(Income_CF!X332="","",(1+'Cost and Benefit Parameters'!$C$17)*Income_CF!X332*(Cohort_WP!X330/Cohort_CF!X330))</f>
        <v>3573438.8655356653</v>
      </c>
      <c r="Y330" s="1">
        <f>IF(Income_CF!Y332="","",(1+'Cost and Benefit Parameters'!$C$17)*Income_CF!Y332*(Cohort_WP!Y330/Cohort_CF!Y330))</f>
        <v>3687641.8991300464</v>
      </c>
      <c r="Z330" s="1">
        <f>IF(Income_CF!Z332="","",(1+'Cost and Benefit Parameters'!$C$17)*Income_CF!Z332*(Cohort_WP!Z330/Cohort_CF!Z330))</f>
        <v>3803212.1195372576</v>
      </c>
      <c r="AA330" s="1">
        <f>IF(Income_CF!AA332="","",(1+'Cost and Benefit Parameters'!$C$17)*Income_CF!AA332*(Cohort_WP!AA330/Cohort_CF!AA330))</f>
        <v>3920051.5590261254</v>
      </c>
      <c r="AB330" s="1">
        <f>IF(Income_CF!AB332="","",(1+'Cost and Benefit Parameters'!$C$17)*Income_CF!AB332*(Cohort_WP!AB330/Cohort_CF!AB330))</f>
        <v>4038056.8912964193</v>
      </c>
      <c r="AC330" s="1">
        <f>IF(Income_CF!AC332="","",(1+'Cost and Benefit Parameters'!$C$17)*Income_CF!AC332*(Cohort_WP!AC330/Cohort_CF!AC330))</f>
        <v>4157119.5185494851</v>
      </c>
      <c r="AD330" s="1">
        <f>IF(Income_CF!AD332="","",(1+'Cost and Benefit Parameters'!$C$17)*Income_CF!AD332*(Cohort_WP!AD330/Cohort_CF!AD330))</f>
        <v>4277125.6772508845</v>
      </c>
      <c r="AE330" s="1">
        <f>IF(Income_CF!AE332="","",(1+'Cost and Benefit Parameters'!$C$17)*Income_CF!AE332*(Cohort_WP!AE330/Cohort_CF!AE330))</f>
        <v>4397956.5627617594</v>
      </c>
      <c r="AF330" s="1">
        <f>IF(Income_CF!AF332="","",(1+'Cost and Benefit Parameters'!$C$17)*Income_CF!AF332*(Cohort_WP!AF330/Cohort_CF!AF330))</f>
        <v>4519488.4729397986</v>
      </c>
      <c r="AG330" s="1">
        <f>IF(Income_CF!AG332="","",(1+'Cost and Benefit Parameters'!$C$17)*Income_CF!AG332*(Cohort_WP!AG330/Cohort_CF!AG330))</f>
        <v>4641592.9707334423</v>
      </c>
      <c r="AH330" s="1">
        <f>IF(Income_CF!AH332="","",(1+'Cost and Benefit Parameters'!$C$17)*Income_CF!AH332*(Cohort_WP!AH330/Cohort_CF!AH330))</f>
        <v>4764137.0657123728</v>
      </c>
      <c r="AI330" s="1">
        <f>IF(Income_CF!AI332="","",(1+'Cost and Benefit Parameters'!$C$17)*Income_CF!AI332*(Cohort_WP!AI330/Cohort_CF!AI330))</f>
        <v>4886983.4143955847</v>
      </c>
      <c r="AJ330" s="1">
        <f>IF(Income_CF!AJ332="","",(1+'Cost and Benefit Parameters'!$C$17)*Income_CF!AJ332*(Cohort_WP!AJ330/Cohort_CF!AJ330))</f>
        <v>5009990.539153927</v>
      </c>
      <c r="AK330" s="1">
        <f>IF(Income_CF!AK332="","",(1+'Cost and Benefit Parameters'!$C$17)*Income_CF!AK332*(Cohort_WP!AK330/Cohort_CF!AK330))</f>
        <v>5133013.0653799837</v>
      </c>
      <c r="AL330" s="1">
        <f>IF(Income_CF!AL332="","",(1+'Cost and Benefit Parameters'!$C$17)*Income_CF!AL332*(Cohort_WP!AL330/Cohort_CF!AL330))</f>
        <v>5255901.9765316239</v>
      </c>
      <c r="AM330" s="1">
        <f>IF(Income_CF!AM332="","",(1+'Cost and Benefit Parameters'!$C$17)*Income_CF!AM332*(Cohort_WP!AM330/Cohort_CF!AM330))</f>
        <v>5378504.8865699237</v>
      </c>
      <c r="AN330" s="1">
        <f>IF(Income_CF!AN332="","",(1+'Cost and Benefit Parameters'!$C$17)*Income_CF!AN332*(Cohort_WP!AN330/Cohort_CF!AN330))</f>
        <v>5500666.3292266047</v>
      </c>
      <c r="AO330" s="1">
        <f>IF(Income_CF!AO332="","",(1+'Cost and Benefit Parameters'!$C$17)*Income_CF!AO332*(Cohort_WP!AO330/Cohort_CF!AO330))</f>
        <v>5622228.0634503486</v>
      </c>
      <c r="AP330" s="1">
        <f>IF(Income_CF!AP332="","",(1+'Cost and Benefit Parameters'!$C$17)*Income_CF!AP332*(Cohort_WP!AP330/Cohort_CF!AP330))</f>
        <v>5743029.3942979202</v>
      </c>
      <c r="AQ330" s="1">
        <f>IF(Income_CF!AQ332="","",(1+'Cost and Benefit Parameters'!$C$17)*Income_CF!AQ332*(Cohort_WP!AQ330/Cohort_CF!AQ330))</f>
        <v>5862907.5084529603</v>
      </c>
      <c r="AR330" s="1">
        <f>IF(Income_CF!AR332="","",(1+'Cost and Benefit Parameters'!$C$17)*Income_CF!AR332*(Cohort_WP!AR330/Cohort_CF!AR330))</f>
        <v>5981697.8234756384</v>
      </c>
      <c r="AS330" s="1">
        <f>IF(Income_CF!AS332="","",(1+'Cost and Benefit Parameters'!$C$17)*Income_CF!AS332*(Cohort_WP!AS330/Cohort_CF!AS330))</f>
        <v>6099234.3498077327</v>
      </c>
      <c r="AT330" s="1">
        <f>IF(Income_CF!AT332="","",(1+'Cost and Benefit Parameters'!$C$17)*Income_CF!AT332*(Cohort_WP!AT330/Cohort_CF!AT330))</f>
        <v>6215350.0644838139</v>
      </c>
      <c r="AU330" s="1">
        <f>IF(Income_CF!AU332="","",(1+'Cost and Benefit Parameters'!$C$17)*Income_CF!AU332*(Cohort_WP!AU330/Cohort_CF!AU330))</f>
        <v>6329877.2954272293</v>
      </c>
      <c r="AV330" s="1">
        <f>IF(Income_CF!AV332="","",(1+'Cost and Benefit Parameters'!$C$17)*Income_CF!AV332*(Cohort_WP!AV330/Cohort_CF!AV330))</f>
        <v>6442648.1151429303</v>
      </c>
      <c r="AW330" s="1">
        <f>IF(Income_CF!AW332="","",(1+'Cost and Benefit Parameters'!$C$17)*Income_CF!AW332*(Cohort_WP!AW330/Cohort_CF!AW330))</f>
        <v>6553494.7425561761</v>
      </c>
      <c r="AX330" s="1">
        <f>IF(Income_CF!AX332="","",(1+'Cost and Benefit Parameters'!$C$17)*Income_CF!AX332*(Cohort_WP!AX330/Cohort_CF!AX330))</f>
        <v>6662249.9516880075</v>
      </c>
      <c r="AY330" s="1">
        <f>IF(Income_CF!AY332="","",(1+'Cost and Benefit Parameters'!$C$17)*Income_CF!AY332*(Cohort_WP!AY330/Cohort_CF!AY330))</f>
        <v>6768747.485806236</v>
      </c>
      <c r="AZ330" s="1">
        <f>IF(Income_CF!AZ332="","",(1+'Cost and Benefit Parameters'!$C$17)*Income_CF!AZ332*(Cohort_WP!AZ330/Cohort_CF!AZ330))</f>
        <v>6872822.4756429708</v>
      </c>
      <c r="BA330" s="1">
        <f>IF(Income_CF!BA332="","",(1+'Cost and Benefit Parameters'!$C$17)*Income_CF!BA332*(Cohort_WP!BA330/Cohort_CF!BA330))</f>
        <v>6974311.8602296477</v>
      </c>
      <c r="BB330" s="1" t="str">
        <f>IF(Income_CF!BB332="","",(1+'Cost and Benefit Parameters'!$C$17)*Income_CF!BB332*(Cohort_WP!BB330/Cohort_CF!BB330))</f>
        <v/>
      </c>
      <c r="BC330" s="1" t="str">
        <f>IF(Income_CF!BC332="","",(1+'Cost and Benefit Parameters'!$C$17)*Income_CF!BC332*(Cohort_WP!BC330/Cohort_CF!BC330))</f>
        <v/>
      </c>
      <c r="BD330" s="1" t="str">
        <f>IF(Income_CF!BD332="","",(1+'Cost and Benefit Parameters'!$C$17)*Income_CF!BD332*(Cohort_WP!BD330/Cohort_CF!BD330))</f>
        <v/>
      </c>
      <c r="BE330" s="1" t="str">
        <f>IF(Income_CF!BE332="","",(1+'Cost and Benefit Parameters'!$C$17)*Income_CF!BE332*(Cohort_WP!BE330/Cohort_CF!BE330))</f>
        <v/>
      </c>
      <c r="BF330" s="1" t="str">
        <f>IF(Income_CF!BF332="","",(1+'Cost and Benefit Parameters'!$C$17)*Income_CF!BF332*(Cohort_WP!BF330/Cohort_CF!BF330))</f>
        <v/>
      </c>
      <c r="BG330" s="1" t="str">
        <f>IF(Income_CF!BG332="","",(1+'Cost and Benefit Parameters'!$C$17)*Income_CF!BG332*(Cohort_WP!BG330/Cohort_CF!BG330))</f>
        <v/>
      </c>
      <c r="BH330" s="1" t="str">
        <f>IF(Income_CF!BH332="","",(1+'Cost and Benefit Parameters'!$C$17)*Income_CF!BH332*(Cohort_WP!BH330/Cohort_CF!BH330))</f>
        <v/>
      </c>
      <c r="BI330" s="1" t="str">
        <f>IF(Income_CF!BI332="","",(1+'Cost and Benefit Parameters'!$C$17)*Income_CF!BI332*(Cohort_WP!BI330/Cohort_CF!BI330))</f>
        <v/>
      </c>
      <c r="BJ330" s="1" t="str">
        <f>IF(Income_CF!BJ332="","",(1+'Cost and Benefit Parameters'!$C$17)*Income_CF!BJ332*(Cohort_WP!BJ330/Cohort_CF!BJ330))</f>
        <v/>
      </c>
      <c r="BK330" s="1" t="str">
        <f>IF(Income_CF!BK332="","",(1+'Cost and Benefit Parameters'!$C$17)*Income_CF!BK332*(Cohort_WP!BK330/Cohort_CF!BK330))</f>
        <v/>
      </c>
      <c r="BL330" s="1" t="str">
        <f>IF(Income_CF!BL332="","",(1+'Cost and Benefit Parameters'!$C$17)*Income_CF!BL332*(Cohort_WP!BL330/Cohort_CF!BL330))</f>
        <v/>
      </c>
      <c r="BM330" s="1" t="str">
        <f>IF(Income_CF!BM332="","",(1+'Cost and Benefit Parameters'!$C$17)*Income_CF!BM332*(Cohort_WP!BM330/Cohort_CF!BM330))</f>
        <v/>
      </c>
      <c r="BN330" s="1" t="str">
        <f>IF(Income_CF!BN332="","",(1+'Cost and Benefit Parameters'!$C$17)*Income_CF!BN332*(Cohort_WP!BN330/Cohort_CF!BN330))</f>
        <v/>
      </c>
      <c r="BO330" s="1" t="str">
        <f>IF(Income_CF!BO332="","",(1+'Cost and Benefit Parameters'!$C$17)*Income_CF!BO332*(Cohort_WP!BO330/Cohort_CF!BO330))</f>
        <v/>
      </c>
      <c r="BP330" s="1" t="str">
        <f>IF(Income_CF!BP332="","",(1+'Cost and Benefit Parameters'!$C$17)*Income_CF!BP332*(Cohort_WP!BP330/Cohort_CF!BP330))</f>
        <v/>
      </c>
      <c r="BQ330" s="1" t="str">
        <f>IF(Income_CF!BQ332="","",(1+'Cost and Benefit Parameters'!$C$17)*Income_CF!BQ332*(Cohort_WP!BQ330/Cohort_CF!BQ330))</f>
        <v/>
      </c>
      <c r="BR330" s="1" t="str">
        <f>IF(Income_CF!BR332="","",(1+'Cost and Benefit Parameters'!$C$17)*Income_CF!BR332*(Cohort_WP!BR330/Cohort_CF!BR330))</f>
        <v/>
      </c>
      <c r="BS330" s="1" t="str">
        <f>IF(Income_CF!BS332="","",(1+'Cost and Benefit Parameters'!$C$17)*Income_CF!BS332*(Cohort_WP!BS330/Cohort_CF!BS330))</f>
        <v/>
      </c>
      <c r="BT330" s="1" t="str">
        <f>IF(Income_CF!BT332="","",(1+'Cost and Benefit Parameters'!$C$17)*Income_CF!BT332*(Cohort_WP!BT330/Cohort_CF!BT330))</f>
        <v/>
      </c>
    </row>
    <row r="331" spans="1:72" x14ac:dyDescent="0.55000000000000004">
      <c r="A331" s="642"/>
      <c r="B331" t="s">
        <v>468</v>
      </c>
      <c r="N331" s="1" t="str">
        <f>IF(Income_CF!N333="","",(1+'Cost and Benefit Parameters'!$C$17)*Income_CF!N333*(Cohort_WP!N331/Cohort_CF!N331))</f>
        <v/>
      </c>
      <c r="O331" s="1">
        <f>IF(Income_CF!O333="","",(1+'Cost and Benefit Parameters'!$C$17)*Income_CF!O333*(Cohort_WP!O331/Cohort_CF!O331))</f>
        <v>2577962.0395211363</v>
      </c>
      <c r="P331" s="1">
        <f>IF(Income_CF!P333="","",(1+'Cost and Benefit Parameters'!$C$17)*Income_CF!P333*(Cohort_WP!P331/Cohort_CF!P331))</f>
        <v>2677967.1534674484</v>
      </c>
      <c r="Q331" s="1">
        <f>IF(Income_CF!Q333="","",(1+'Cost and Benefit Parameters'!$C$17)*Income_CF!Q333*(Cohort_WP!Q331/Cohort_CF!Q331))</f>
        <v>2780183.0868503167</v>
      </c>
      <c r="R331" s="1">
        <f>IF(Income_CF!R333="","",(1+'Cost and Benefit Parameters'!$C$17)*Income_CF!R333*(Cohort_WP!R331/Cohort_CF!R331))</f>
        <v>2884569.2624069932</v>
      </c>
      <c r="S331" s="1">
        <f>IF(Income_CF!S333="","",(1+'Cost and Benefit Parameters'!$C$17)*Income_CF!S333*(Cohort_WP!S331/Cohort_CF!S331))</f>
        <v>3009380.9362747599</v>
      </c>
      <c r="T331" s="1">
        <f>IF(Income_CF!T333="","",(1+'Cost and Benefit Parameters'!$C$17)*Income_CF!T333*(Cohort_WP!T331/Cohort_CF!T331))</f>
        <v>3116757.475829626</v>
      </c>
      <c r="U331" s="1">
        <f>IF(Income_CF!U333="","",(1+'Cost and Benefit Parameters'!$C$17)*Income_CF!U333*(Cohort_WP!U331/Cohort_CF!U331))</f>
        <v>3226029.0772832357</v>
      </c>
      <c r="V331" s="1">
        <f>IF(Income_CF!V333="","",(1+'Cost and Benefit Parameters'!$C$17)*Income_CF!V333*(Cohort_WP!V331/Cohort_CF!V331))</f>
        <v>3337128.7958414825</v>
      </c>
      <c r="W331" s="1">
        <f>IF(Income_CF!W333="","",(1+'Cost and Benefit Parameters'!$C$17)*Income_CF!W333*(Cohort_WP!W331/Cohort_CF!W331))</f>
        <v>3449984.014528322</v>
      </c>
      <c r="X331" s="1">
        <f>IF(Income_CF!X333="","",(1+'Cost and Benefit Parameters'!$C$17)*Income_CF!X333*(Cohort_WP!X331/Cohort_CF!X331))</f>
        <v>3564516.4260682655</v>
      </c>
      <c r="Y331" s="1">
        <f>IF(Income_CF!Y333="","",(1+'Cost and Benefit Parameters'!$C$17)*Income_CF!Y333*(Cohort_WP!Y331/Cohort_CF!Y331))</f>
        <v>3680642.0315017351</v>
      </c>
      <c r="Z331" s="1">
        <f>IF(Income_CF!Z333="","",(1+'Cost and Benefit Parameters'!$C$17)*Income_CF!Z333*(Cohort_WP!Z331/Cohort_CF!Z331))</f>
        <v>3798271.1561039477</v>
      </c>
      <c r="AA331" s="1">
        <f>IF(Income_CF!AA333="","",(1+'Cost and Benefit Parameters'!$C$17)*Income_CF!AA333*(Cohort_WP!AA331/Cohort_CF!AA331))</f>
        <v>3917308.4831233742</v>
      </c>
      <c r="AB331" s="1">
        <f>IF(Income_CF!AB333="","",(1+'Cost and Benefit Parameters'!$C$17)*Income_CF!AB333*(Cohort_WP!AB331/Cohort_CF!AB331))</f>
        <v>4037653.105796909</v>
      </c>
      <c r="AC331" s="1">
        <f>IF(Income_CF!AC333="","",(1+'Cost and Benefit Parameters'!$C$17)*Income_CF!AC333*(Cohort_WP!AC331/Cohort_CF!AC331))</f>
        <v>4159198.5980353118</v>
      </c>
      <c r="AD331" s="1">
        <f>IF(Income_CF!AD333="","",(1+'Cost and Benefit Parameters'!$C$17)*Income_CF!AD333*(Cohort_WP!AD331/Cohort_CF!AD331))</f>
        <v>4281833.104105969</v>
      </c>
      <c r="AE331" s="1">
        <f>IF(Income_CF!AE333="","",(1+'Cost and Benefit Parameters'!$C$17)*Income_CF!AE333*(Cohort_WP!AE331/Cohort_CF!AE331))</f>
        <v>4405439.4475684101</v>
      </c>
      <c r="AF331" s="1">
        <f>IF(Income_CF!AF333="","",(1+'Cost and Benefit Parameters'!$C$17)*Income_CF!AF333*(Cohort_WP!AF331/Cohort_CF!AF331))</f>
        <v>4529895.2596446127</v>
      </c>
      <c r="AG331" s="1">
        <f>IF(Income_CF!AG333="","",(1+'Cost and Benefit Parameters'!$C$17)*Income_CF!AG333*(Cohort_WP!AG331/Cohort_CF!AG331))</f>
        <v>4655073.127127992</v>
      </c>
      <c r="AH331" s="1">
        <f>IF(Income_CF!AH333="","",(1+'Cost and Benefit Parameters'!$C$17)*Income_CF!AH333*(Cohort_WP!AH331/Cohort_CF!AH331))</f>
        <v>4780840.7598554455</v>
      </c>
      <c r="AI331" s="1">
        <f>IF(Income_CF!AI333="","",(1+'Cost and Benefit Parameters'!$C$17)*Income_CF!AI333*(Cohort_WP!AI331/Cohort_CF!AI331))</f>
        <v>4907061.1776837436</v>
      </c>
      <c r="AJ331" s="1">
        <f>IF(Income_CF!AJ333="","",(1+'Cost and Benefit Parameters'!$C$17)*Income_CF!AJ333*(Cohort_WP!AJ331/Cohort_CF!AJ331))</f>
        <v>5033592.9168274524</v>
      </c>
      <c r="AK331" s="1">
        <f>IF(Income_CF!AK333="","",(1+'Cost and Benefit Parameters'!$C$17)*Income_CF!AK333*(Cohort_WP!AK331/Cohort_CF!AK331))</f>
        <v>5160290.2553285453</v>
      </c>
      <c r="AL331" s="1">
        <f>IF(Income_CF!AL333="","",(1+'Cost and Benefit Parameters'!$C$17)*Income_CF!AL333*(Cohort_WP!AL331/Cohort_CF!AL331))</f>
        <v>5287003.4573413813</v>
      </c>
      <c r="AM331" s="1">
        <f>IF(Income_CF!AM333="","",(1+'Cost and Benefit Parameters'!$C$17)*Income_CF!AM333*(Cohort_WP!AM331/Cohort_CF!AM331))</f>
        <v>5413579.0358275725</v>
      </c>
      <c r="AN331" s="1">
        <f>IF(Income_CF!AN333="","",(1+'Cost and Benefit Parameters'!$C$17)*Income_CF!AN333*(Cohort_WP!AN331/Cohort_CF!AN331))</f>
        <v>5539860.0331670204</v>
      </c>
      <c r="AO331" s="1">
        <f>IF(Income_CF!AO333="","",(1+'Cost and Benefit Parameters'!$C$17)*Income_CF!AO333*(Cohort_WP!AO331/Cohort_CF!AO331))</f>
        <v>5665686.319103403</v>
      </c>
      <c r="AP331" s="1">
        <f>IF(Income_CF!AP333="","",(1+'Cost and Benefit Parameters'!$C$17)*Income_CF!AP333*(Cohort_WP!AP331/Cohort_CF!AP331))</f>
        <v>5790894.9053538581</v>
      </c>
      <c r="AQ331" s="1">
        <f>IF(Income_CF!AQ333="","",(1+'Cost and Benefit Parameters'!$C$17)*Income_CF!AQ333*(Cohort_WP!AQ331/Cohort_CF!AQ331))</f>
        <v>5915320.276126856</v>
      </c>
      <c r="AR331" s="1">
        <f>IF(Income_CF!AR333="","",(1+'Cost and Benefit Parameters'!$C$17)*Income_CF!AR333*(Cohort_WP!AR331/Cohort_CF!AR331))</f>
        <v>6038794.7337065488</v>
      </c>
      <c r="AS331" s="1">
        <f>IF(Income_CF!AS333="","",(1+'Cost and Benefit Parameters'!$C$17)*Income_CF!AS333*(Cohort_WP!AS331/Cohort_CF!AS331))</f>
        <v>6161148.7581799077</v>
      </c>
      <c r="AT331" s="1">
        <f>IF(Income_CF!AT333="","",(1+'Cost and Benefit Parameters'!$C$17)*Income_CF!AT333*(Cohort_WP!AT331/Cohort_CF!AT331))</f>
        <v>6282211.3803019635</v>
      </c>
      <c r="AU331" s="1">
        <f>IF(Income_CF!AU333="","",(1+'Cost and Benefit Parameters'!$C$17)*Income_CF!AU333*(Cohort_WP!AU331/Cohort_CF!AU331))</f>
        <v>6401810.5664183302</v>
      </c>
      <c r="AV331" s="1">
        <f>IF(Income_CF!AV333="","",(1+'Cost and Benefit Parameters'!$C$17)*Income_CF!AV333*(Cohort_WP!AV331/Cohort_CF!AV331))</f>
        <v>6519773.6142900465</v>
      </c>
      <c r="AW331" s="1">
        <f>IF(Income_CF!AW333="","",(1+'Cost and Benefit Parameters'!$C$17)*Income_CF!AW333*(Cohort_WP!AW331/Cohort_CF!AW331))</f>
        <v>6635927.5585972164</v>
      </c>
      <c r="AX331" s="1">
        <f>IF(Income_CF!AX333="","",(1+'Cost and Benefit Parameters'!$C$17)*Income_CF!AX333*(Cohort_WP!AX331/Cohort_CF!AX331))</f>
        <v>6750099.5848328602</v>
      </c>
      <c r="AY331" s="1">
        <f>IF(Income_CF!AY333="","",(1+'Cost and Benefit Parameters'!$C$17)*Income_CF!AY333*(Cohort_WP!AY331/Cohort_CF!AY331))</f>
        <v>6862117.4502386497</v>
      </c>
      <c r="AZ331" s="1">
        <f>IF(Income_CF!AZ333="","",(1+'Cost and Benefit Parameters'!$C$17)*Income_CF!AZ333*(Cohort_WP!AZ331/Cohort_CF!AZ331))</f>
        <v>6971809.910380424</v>
      </c>
      <c r="BA331" s="1">
        <f>IF(Income_CF!BA333="","",(1+'Cost and Benefit Parameters'!$C$17)*Income_CF!BA333*(Cohort_WP!BA331/Cohort_CF!BA331))</f>
        <v>7079007.1499122623</v>
      </c>
      <c r="BB331" s="1">
        <f>IF(Income_CF!BB333="","",(1+'Cost and Benefit Parameters'!$C$17)*Income_CF!BB333*(Cohort_WP!BB331/Cohort_CF!BB331))</f>
        <v>7183541.2160365358</v>
      </c>
      <c r="BC331" s="1" t="str">
        <f>IF(Income_CF!BC333="","",(1+'Cost and Benefit Parameters'!$C$17)*Income_CF!BC333*(Cohort_WP!BC331/Cohort_CF!BC331))</f>
        <v/>
      </c>
      <c r="BD331" s="1" t="str">
        <f>IF(Income_CF!BD333="","",(1+'Cost and Benefit Parameters'!$C$17)*Income_CF!BD333*(Cohort_WP!BD331/Cohort_CF!BD331))</f>
        <v/>
      </c>
      <c r="BE331" s="1" t="str">
        <f>IF(Income_CF!BE333="","",(1+'Cost and Benefit Parameters'!$C$17)*Income_CF!BE333*(Cohort_WP!BE331/Cohort_CF!BE331))</f>
        <v/>
      </c>
      <c r="BF331" s="1" t="str">
        <f>IF(Income_CF!BF333="","",(1+'Cost and Benefit Parameters'!$C$17)*Income_CF!BF333*(Cohort_WP!BF331/Cohort_CF!BF331))</f>
        <v/>
      </c>
      <c r="BG331" s="1" t="str">
        <f>IF(Income_CF!BG333="","",(1+'Cost and Benefit Parameters'!$C$17)*Income_CF!BG333*(Cohort_WP!BG331/Cohort_CF!BG331))</f>
        <v/>
      </c>
      <c r="BH331" s="1" t="str">
        <f>IF(Income_CF!BH333="","",(1+'Cost and Benefit Parameters'!$C$17)*Income_CF!BH333*(Cohort_WP!BH331/Cohort_CF!BH331))</f>
        <v/>
      </c>
      <c r="BI331" s="1" t="str">
        <f>IF(Income_CF!BI333="","",(1+'Cost and Benefit Parameters'!$C$17)*Income_CF!BI333*(Cohort_WP!BI331/Cohort_CF!BI331))</f>
        <v/>
      </c>
      <c r="BJ331" s="1" t="str">
        <f>IF(Income_CF!BJ333="","",(1+'Cost and Benefit Parameters'!$C$17)*Income_CF!BJ333*(Cohort_WP!BJ331/Cohort_CF!BJ331))</f>
        <v/>
      </c>
      <c r="BK331" s="1" t="str">
        <f>IF(Income_CF!BK333="","",(1+'Cost and Benefit Parameters'!$C$17)*Income_CF!BK333*(Cohort_WP!BK331/Cohort_CF!BK331))</f>
        <v/>
      </c>
      <c r="BL331" s="1" t="str">
        <f>IF(Income_CF!BL333="","",(1+'Cost and Benefit Parameters'!$C$17)*Income_CF!BL333*(Cohort_WP!BL331/Cohort_CF!BL331))</f>
        <v/>
      </c>
      <c r="BM331" s="1" t="str">
        <f>IF(Income_CF!BM333="","",(1+'Cost and Benefit Parameters'!$C$17)*Income_CF!BM333*(Cohort_WP!BM331/Cohort_CF!BM331))</f>
        <v/>
      </c>
      <c r="BN331" s="1" t="str">
        <f>IF(Income_CF!BN333="","",(1+'Cost and Benefit Parameters'!$C$17)*Income_CF!BN333*(Cohort_WP!BN331/Cohort_CF!BN331))</f>
        <v/>
      </c>
      <c r="BO331" s="1" t="str">
        <f>IF(Income_CF!BO333="","",(1+'Cost and Benefit Parameters'!$C$17)*Income_CF!BO333*(Cohort_WP!BO331/Cohort_CF!BO331))</f>
        <v/>
      </c>
      <c r="BP331" s="1" t="str">
        <f>IF(Income_CF!BP333="","",(1+'Cost and Benefit Parameters'!$C$17)*Income_CF!BP333*(Cohort_WP!BP331/Cohort_CF!BP331))</f>
        <v/>
      </c>
      <c r="BQ331" s="1" t="str">
        <f>IF(Income_CF!BQ333="","",(1+'Cost and Benefit Parameters'!$C$17)*Income_CF!BQ333*(Cohort_WP!BQ331/Cohort_CF!BQ331))</f>
        <v/>
      </c>
      <c r="BR331" s="1" t="str">
        <f>IF(Income_CF!BR333="","",(1+'Cost and Benefit Parameters'!$C$17)*Income_CF!BR333*(Cohort_WP!BR331/Cohort_CF!BR331))</f>
        <v/>
      </c>
      <c r="BS331" s="1" t="str">
        <f>IF(Income_CF!BS333="","",(1+'Cost and Benefit Parameters'!$C$17)*Income_CF!BS333*(Cohort_WP!BS331/Cohort_CF!BS331))</f>
        <v/>
      </c>
      <c r="BT331" s="1" t="str">
        <f>IF(Income_CF!BT333="","",(1+'Cost and Benefit Parameters'!$C$17)*Income_CF!BT333*(Cohort_WP!BT331/Cohort_CF!BT331))</f>
        <v/>
      </c>
    </row>
    <row r="332" spans="1:72" x14ac:dyDescent="0.55000000000000004">
      <c r="A332" s="642"/>
      <c r="B332" t="s">
        <v>469</v>
      </c>
      <c r="N332" s="1" t="str">
        <f>IF(Income_CF!N334="","",(1+'Cost and Benefit Parameters'!$C$17)*Income_CF!N334*(Cohort_WP!N332/Cohort_CF!N332))</f>
        <v/>
      </c>
      <c r="O332" s="1" t="str">
        <f>IF(Income_CF!O334="","",(1+'Cost and Benefit Parameters'!$C$17)*Income_CF!O334*(Cohort_WP!O332/Cohort_CF!O332))</f>
        <v/>
      </c>
      <c r="P332" s="1">
        <f>IF(Income_CF!P334="","",(1+'Cost and Benefit Parameters'!$C$17)*Income_CF!P334*(Cohort_WP!P332/Cohort_CF!P332))</f>
        <v>2655300.9007067704</v>
      </c>
      <c r="Q332" s="1">
        <f>IF(Income_CF!Q334="","",(1+'Cost and Benefit Parameters'!$C$17)*Income_CF!Q334*(Cohort_WP!Q332/Cohort_CF!Q332))</f>
        <v>2758306.1680714721</v>
      </c>
      <c r="R332" s="1">
        <f>IF(Income_CF!R334="","",(1+'Cost and Benefit Parameters'!$C$17)*Income_CF!R334*(Cohort_WP!R332/Cohort_CF!R332))</f>
        <v>2863588.5794558255</v>
      </c>
      <c r="S332" s="1">
        <f>IF(Income_CF!S334="","",(1+'Cost and Benefit Parameters'!$C$17)*Income_CF!S334*(Cohort_WP!S332/Cohort_CF!S332))</f>
        <v>2971106.3402792029</v>
      </c>
      <c r="T332" s="1">
        <f>IF(Income_CF!T334="","",(1+'Cost and Benefit Parameters'!$C$17)*Income_CF!T334*(Cohort_WP!T332/Cohort_CF!T332))</f>
        <v>3099662.3643630031</v>
      </c>
      <c r="U332" s="1">
        <f>IF(Income_CF!U334="","",(1+'Cost and Benefit Parameters'!$C$17)*Income_CF!U334*(Cohort_WP!U332/Cohort_CF!U332))</f>
        <v>3210260.2001045146</v>
      </c>
      <c r="V332" s="1">
        <f>IF(Income_CF!V334="","",(1+'Cost and Benefit Parameters'!$C$17)*Income_CF!V334*(Cohort_WP!V332/Cohort_CF!V332))</f>
        <v>3322809.9496017322</v>
      </c>
      <c r="W332" s="1">
        <f>IF(Income_CF!W334="","",(1+'Cost and Benefit Parameters'!$C$17)*Income_CF!W334*(Cohort_WP!W332/Cohort_CF!W332))</f>
        <v>3437242.6597167272</v>
      </c>
      <c r="X332" s="1">
        <f>IF(Income_CF!X334="","",(1+'Cost and Benefit Parameters'!$C$17)*Income_CF!X334*(Cohort_WP!X332/Cohort_CF!X332))</f>
        <v>3553483.5349641722</v>
      </c>
      <c r="Y332" s="1">
        <f>IF(Income_CF!Y334="","",(1+'Cost and Benefit Parameters'!$C$17)*Income_CF!Y334*(Cohort_WP!Y332/Cohort_CF!Y332))</f>
        <v>3671451.9188503139</v>
      </c>
      <c r="Z332" s="1">
        <f>IF(Income_CF!Z334="","",(1+'Cost and Benefit Parameters'!$C$17)*Income_CF!Z334*(Cohort_WP!Z332/Cohort_CF!Z332))</f>
        <v>3791061.2924467875</v>
      </c>
      <c r="AA332" s="1">
        <f>IF(Income_CF!AA334="","",(1+'Cost and Benefit Parameters'!$C$17)*Income_CF!AA334*(Cohort_WP!AA332/Cohort_CF!AA332))</f>
        <v>3912219.2907870659</v>
      </c>
      <c r="AB332" s="1">
        <f>IF(Income_CF!AB334="","",(1+'Cost and Benefit Parameters'!$C$17)*Income_CF!AB334*(Cohort_WP!AB332/Cohort_CF!AB332))</f>
        <v>4034827.7376170764</v>
      </c>
      <c r="AC332" s="1">
        <f>IF(Income_CF!AC334="","",(1+'Cost and Benefit Parameters'!$C$17)*Income_CF!AC334*(Cohort_WP!AC332/Cohort_CF!AC332))</f>
        <v>4158782.6989708166</v>
      </c>
      <c r="AD332" s="1">
        <f>IF(Income_CF!AD334="","",(1+'Cost and Benefit Parameters'!$C$17)*Income_CF!AD334*(Cohort_WP!AD332/Cohort_CF!AD332))</f>
        <v>4283974.5559763713</v>
      </c>
      <c r="AE332" s="1">
        <f>IF(Income_CF!AE334="","",(1+'Cost and Benefit Parameters'!$C$17)*Income_CF!AE334*(Cohort_WP!AE332/Cohort_CF!AE332))</f>
        <v>4410288.0972291492</v>
      </c>
      <c r="AF332" s="1">
        <f>IF(Income_CF!AF334="","",(1+'Cost and Benefit Parameters'!$C$17)*Income_CF!AF334*(Cohort_WP!AF332/Cohort_CF!AF332))</f>
        <v>4537602.6309954636</v>
      </c>
      <c r="AG332" s="1">
        <f>IF(Income_CF!AG334="","",(1+'Cost and Benefit Parameters'!$C$17)*Income_CF!AG334*(Cohort_WP!AG332/Cohort_CF!AG332))</f>
        <v>4665792.1174339512</v>
      </c>
      <c r="AH332" s="1">
        <f>IF(Income_CF!AH334="","",(1+'Cost and Benefit Parameters'!$C$17)*Income_CF!AH334*(Cohort_WP!AH332/Cohort_CF!AH332))</f>
        <v>4794725.3209418319</v>
      </c>
      <c r="AI332" s="1">
        <f>IF(Income_CF!AI334="","",(1+'Cost and Benefit Parameters'!$C$17)*Income_CF!AI334*(Cohort_WP!AI332/Cohort_CF!AI332))</f>
        <v>4924265.9826511079</v>
      </c>
      <c r="AJ332" s="1">
        <f>IF(Income_CF!AJ334="","",(1+'Cost and Benefit Parameters'!$C$17)*Income_CF!AJ334*(Cohort_WP!AJ332/Cohort_CF!AJ332))</f>
        <v>5054273.013014256</v>
      </c>
      <c r="AK332" s="1">
        <f>IF(Income_CF!AK334="","",(1+'Cost and Benefit Parameters'!$C$17)*Income_CF!AK334*(Cohort_WP!AK332/Cohort_CF!AK332))</f>
        <v>5184600.7043322772</v>
      </c>
      <c r="AL332" s="1">
        <f>IF(Income_CF!AL334="","",(1+'Cost and Benefit Parameters'!$C$17)*Income_CF!AL334*(Cohort_WP!AL332/Cohort_CF!AL332))</f>
        <v>5315098.9629884008</v>
      </c>
      <c r="AM332" s="1">
        <f>IF(Income_CF!AM334="","",(1+'Cost and Benefit Parameters'!$C$17)*Income_CF!AM334*(Cohort_WP!AM332/Cohort_CF!AM332))</f>
        <v>5445613.5610616235</v>
      </c>
      <c r="AN332" s="1">
        <f>IF(Income_CF!AN334="","",(1+'Cost and Benefit Parameters'!$C$17)*Income_CF!AN334*(Cohort_WP!AN332/Cohort_CF!AN332))</f>
        <v>5575986.4069023998</v>
      </c>
      <c r="AO332" s="1">
        <f>IF(Income_CF!AO334="","",(1+'Cost and Benefit Parameters'!$C$17)*Income_CF!AO334*(Cohort_WP!AO332/Cohort_CF!AO332))</f>
        <v>5706055.8341620313</v>
      </c>
      <c r="AP332" s="1">
        <f>IF(Income_CF!AP334="","",(1+'Cost and Benefit Parameters'!$C$17)*Income_CF!AP334*(Cohort_WP!AP332/Cohort_CF!AP332))</f>
        <v>5835656.9086765051</v>
      </c>
      <c r="AQ332" s="1">
        <f>IF(Income_CF!AQ334="","",(1+'Cost and Benefit Parameters'!$C$17)*Income_CF!AQ334*(Cohort_WP!AQ332/Cohort_CF!AQ332))</f>
        <v>5964621.7525144732</v>
      </c>
      <c r="AR332" s="1">
        <f>IF(Income_CF!AR334="","",(1+'Cost and Benefit Parameters'!$C$17)*Income_CF!AR334*(Cohort_WP!AR332/Cohort_CF!AR332))</f>
        <v>6092779.8844106616</v>
      </c>
      <c r="AS332" s="1">
        <f>IF(Income_CF!AS334="","",(1+'Cost and Benefit Parameters'!$C$17)*Income_CF!AS334*(Cohort_WP!AS332/Cohort_CF!AS332))</f>
        <v>6219958.5757177472</v>
      </c>
      <c r="AT332" s="1">
        <f>IF(Income_CF!AT334="","",(1+'Cost and Benefit Parameters'!$C$17)*Income_CF!AT334*(Cohort_WP!AT332/Cohort_CF!AT332))</f>
        <v>6345983.2209253041</v>
      </c>
      <c r="AU332" s="1">
        <f>IF(Income_CF!AU334="","",(1+'Cost and Benefit Parameters'!$C$17)*Income_CF!AU334*(Cohort_WP!AU332/Cohort_CF!AU332))</f>
        <v>6470677.7217110228</v>
      </c>
      <c r="AV332" s="1">
        <f>IF(Income_CF!AV334="","",(1+'Cost and Benefit Parameters'!$C$17)*Income_CF!AV334*(Cohort_WP!AV332/Cohort_CF!AV332))</f>
        <v>6593864.8834108803</v>
      </c>
      <c r="AW332" s="1">
        <f>IF(Income_CF!AW334="","",(1+'Cost and Benefit Parameters'!$C$17)*Income_CF!AW334*(Cohort_WP!AW332/Cohort_CF!AW332))</f>
        <v>6715366.8227187479</v>
      </c>
      <c r="AX332" s="1">
        <f>IF(Income_CF!AX334="","",(1+'Cost and Benefit Parameters'!$C$17)*Income_CF!AX334*(Cohort_WP!AX332/Cohort_CF!AX332))</f>
        <v>6835005.3853551326</v>
      </c>
      <c r="AY332" s="1">
        <f>IF(Income_CF!AY334="","",(1+'Cost and Benefit Parameters'!$C$17)*Income_CF!AY334*(Cohort_WP!AY332/Cohort_CF!AY332))</f>
        <v>6952602.5723778466</v>
      </c>
      <c r="AZ332" s="1">
        <f>IF(Income_CF!AZ334="","",(1+'Cost and Benefit Parameters'!$C$17)*Income_CF!AZ334*(Cohort_WP!AZ332/Cohort_CF!AZ332))</f>
        <v>7067980.973745808</v>
      </c>
      <c r="BA332" s="1">
        <f>IF(Income_CF!BA334="","",(1+'Cost and Benefit Parameters'!$C$17)*Income_CF!BA334*(Cohort_WP!BA332/Cohort_CF!BA332))</f>
        <v>7180964.207691838</v>
      </c>
      <c r="BB332" s="1">
        <f>IF(Income_CF!BB334="","",(1+'Cost and Benefit Parameters'!$C$17)*Income_CF!BB334*(Cohort_WP!BB332/Cohort_CF!BB332))</f>
        <v>7291377.3644096274</v>
      </c>
      <c r="BC332" s="1">
        <f>IF(Income_CF!BC334="","",(1+'Cost and Benefit Parameters'!$C$17)*Income_CF!BC334*(Cohort_WP!BC332/Cohort_CF!BC332))</f>
        <v>7399047.4525176315</v>
      </c>
      <c r="BD332" s="1" t="str">
        <f>IF(Income_CF!BD334="","",(1+'Cost and Benefit Parameters'!$C$17)*Income_CF!BD334*(Cohort_WP!BD332/Cohort_CF!BD332))</f>
        <v/>
      </c>
      <c r="BE332" s="1" t="str">
        <f>IF(Income_CF!BE334="","",(1+'Cost and Benefit Parameters'!$C$17)*Income_CF!BE334*(Cohort_WP!BE332/Cohort_CF!BE332))</f>
        <v/>
      </c>
      <c r="BF332" s="1" t="str">
        <f>IF(Income_CF!BF334="","",(1+'Cost and Benefit Parameters'!$C$17)*Income_CF!BF334*(Cohort_WP!BF332/Cohort_CF!BF332))</f>
        <v/>
      </c>
      <c r="BG332" s="1" t="str">
        <f>IF(Income_CF!BG334="","",(1+'Cost and Benefit Parameters'!$C$17)*Income_CF!BG334*(Cohort_WP!BG332/Cohort_CF!BG332))</f>
        <v/>
      </c>
      <c r="BH332" s="1" t="str">
        <f>IF(Income_CF!BH334="","",(1+'Cost and Benefit Parameters'!$C$17)*Income_CF!BH334*(Cohort_WP!BH332/Cohort_CF!BH332))</f>
        <v/>
      </c>
      <c r="BI332" s="1" t="str">
        <f>IF(Income_CF!BI334="","",(1+'Cost and Benefit Parameters'!$C$17)*Income_CF!BI334*(Cohort_WP!BI332/Cohort_CF!BI332))</f>
        <v/>
      </c>
      <c r="BJ332" s="1" t="str">
        <f>IF(Income_CF!BJ334="","",(1+'Cost and Benefit Parameters'!$C$17)*Income_CF!BJ334*(Cohort_WP!BJ332/Cohort_CF!BJ332))</f>
        <v/>
      </c>
      <c r="BK332" s="1" t="str">
        <f>IF(Income_CF!BK334="","",(1+'Cost and Benefit Parameters'!$C$17)*Income_CF!BK334*(Cohort_WP!BK332/Cohort_CF!BK332))</f>
        <v/>
      </c>
      <c r="BL332" s="1" t="str">
        <f>IF(Income_CF!BL334="","",(1+'Cost and Benefit Parameters'!$C$17)*Income_CF!BL334*(Cohort_WP!BL332/Cohort_CF!BL332))</f>
        <v/>
      </c>
      <c r="BM332" s="1" t="str">
        <f>IF(Income_CF!BM334="","",(1+'Cost and Benefit Parameters'!$C$17)*Income_CF!BM334*(Cohort_WP!BM332/Cohort_CF!BM332))</f>
        <v/>
      </c>
      <c r="BN332" s="1" t="str">
        <f>IF(Income_CF!BN334="","",(1+'Cost and Benefit Parameters'!$C$17)*Income_CF!BN334*(Cohort_WP!BN332/Cohort_CF!BN332))</f>
        <v/>
      </c>
      <c r="BO332" s="1" t="str">
        <f>IF(Income_CF!BO334="","",(1+'Cost and Benefit Parameters'!$C$17)*Income_CF!BO334*(Cohort_WP!BO332/Cohort_CF!BO332))</f>
        <v/>
      </c>
      <c r="BP332" s="1" t="str">
        <f>IF(Income_CF!BP334="","",(1+'Cost and Benefit Parameters'!$C$17)*Income_CF!BP334*(Cohort_WP!BP332/Cohort_CF!BP332))</f>
        <v/>
      </c>
      <c r="BQ332" s="1" t="str">
        <f>IF(Income_CF!BQ334="","",(1+'Cost and Benefit Parameters'!$C$17)*Income_CF!BQ334*(Cohort_WP!BQ332/Cohort_CF!BQ332))</f>
        <v/>
      </c>
      <c r="BR332" s="1" t="str">
        <f>IF(Income_CF!BR334="","",(1+'Cost and Benefit Parameters'!$C$17)*Income_CF!BR334*(Cohort_WP!BR332/Cohort_CF!BR332))</f>
        <v/>
      </c>
      <c r="BS332" s="1" t="str">
        <f>IF(Income_CF!BS334="","",(1+'Cost and Benefit Parameters'!$C$17)*Income_CF!BS334*(Cohort_WP!BS332/Cohort_CF!BS332))</f>
        <v/>
      </c>
      <c r="BT332" s="1" t="str">
        <f>IF(Income_CF!BT334="","",(1+'Cost and Benefit Parameters'!$C$17)*Income_CF!BT334*(Cohort_WP!BT332/Cohort_CF!BT332))</f>
        <v/>
      </c>
    </row>
    <row r="333" spans="1:72" x14ac:dyDescent="0.55000000000000004">
      <c r="A333" s="642"/>
      <c r="B333" t="s">
        <v>470</v>
      </c>
      <c r="N333" s="1" t="str">
        <f>IF(Income_CF!N335="","",(1+'Cost and Benefit Parameters'!$C$17)*Income_CF!N335*(Cohort_WP!N333/Cohort_CF!N333))</f>
        <v/>
      </c>
      <c r="O333" s="1" t="str">
        <f>IF(Income_CF!O335="","",(1+'Cost and Benefit Parameters'!$C$17)*Income_CF!O335*(Cohort_WP!O333/Cohort_CF!O333))</f>
        <v/>
      </c>
      <c r="P333" s="1" t="str">
        <f>IF(Income_CF!P335="","",(1+'Cost and Benefit Parameters'!$C$17)*Income_CF!P335*(Cohort_WP!P333/Cohort_CF!P333))</f>
        <v/>
      </c>
      <c r="Q333" s="1">
        <f>IF(Income_CF!Q335="","",(1+'Cost and Benefit Parameters'!$C$17)*Income_CF!Q335*(Cohort_WP!Q333/Cohort_CF!Q333))</f>
        <v>2734959.9277279736</v>
      </c>
      <c r="R333" s="1">
        <f>IF(Income_CF!R335="","",(1+'Cost and Benefit Parameters'!$C$17)*Income_CF!R335*(Cohort_WP!R333/Cohort_CF!R333))</f>
        <v>2841055.3531136154</v>
      </c>
      <c r="S333" s="1">
        <f>IF(Income_CF!S335="","",(1+'Cost and Benefit Parameters'!$C$17)*Income_CF!S335*(Cohort_WP!S333/Cohort_CF!S333))</f>
        <v>2949496.2368394998</v>
      </c>
      <c r="T333" s="1">
        <f>IF(Income_CF!T335="","",(1+'Cost and Benefit Parameters'!$C$17)*Income_CF!T335*(Cohort_WP!T333/Cohort_CF!T333))</f>
        <v>3060239.5304875793</v>
      </c>
      <c r="U333" s="1">
        <f>IF(Income_CF!U335="","",(1+'Cost and Benefit Parameters'!$C$17)*Income_CF!U335*(Cohort_WP!U333/Cohort_CF!U333))</f>
        <v>3192652.2352938922</v>
      </c>
      <c r="V333" s="1">
        <f>IF(Income_CF!V335="","",(1+'Cost and Benefit Parameters'!$C$17)*Income_CF!V335*(Cohort_WP!V333/Cohort_CF!V333))</f>
        <v>3306568.0061076502</v>
      </c>
      <c r="W333" s="1">
        <f>IF(Income_CF!W335="","",(1+'Cost and Benefit Parameters'!$C$17)*Income_CF!W335*(Cohort_WP!W333/Cohort_CF!W333))</f>
        <v>3422494.2480897838</v>
      </c>
      <c r="X333" s="1">
        <f>IF(Income_CF!X335="","",(1+'Cost and Benefit Parameters'!$C$17)*Income_CF!X335*(Cohort_WP!X333/Cohort_CF!X333))</f>
        <v>3540359.9395082286</v>
      </c>
      <c r="Y333" s="1">
        <f>IF(Income_CF!Y335="","",(1+'Cost and Benefit Parameters'!$C$17)*Income_CF!Y335*(Cohort_WP!Y333/Cohort_CF!Y333))</f>
        <v>3660088.0410130965</v>
      </c>
      <c r="Z333" s="1">
        <f>IF(Income_CF!Z335="","",(1+'Cost and Benefit Parameters'!$C$17)*Income_CF!Z335*(Cohort_WP!Z333/Cohort_CF!Z333))</f>
        <v>3781595.4764158232</v>
      </c>
      <c r="AA333" s="1">
        <f>IF(Income_CF!AA335="","",(1+'Cost and Benefit Parameters'!$C$17)*Income_CF!AA335*(Cohort_WP!AA333/Cohort_CF!AA333))</f>
        <v>3904793.1312201903</v>
      </c>
      <c r="AB333" s="1">
        <f>IF(Income_CF!AB335="","",(1+'Cost and Benefit Parameters'!$C$17)*Income_CF!AB335*(Cohort_WP!AB333/Cohort_CF!AB333))</f>
        <v>4029585.8695106781</v>
      </c>
      <c r="AC333" s="1">
        <f>IF(Income_CF!AC335="","",(1+'Cost and Benefit Parameters'!$C$17)*Income_CF!AC335*(Cohort_WP!AC333/Cohort_CF!AC333))</f>
        <v>4155872.569745589</v>
      </c>
      <c r="AD333" s="1">
        <f>IF(Income_CF!AD335="","",(1+'Cost and Benefit Parameters'!$C$17)*Income_CF!AD335*(Cohort_WP!AD333/Cohort_CF!AD333))</f>
        <v>4283546.1799399406</v>
      </c>
      <c r="AE333" s="1">
        <f>IF(Income_CF!AE335="","",(1+'Cost and Benefit Parameters'!$C$17)*Income_CF!AE335*(Cohort_WP!AE333/Cohort_CF!AE333))</f>
        <v>4412493.7926556626</v>
      </c>
      <c r="AF333" s="1">
        <f>IF(Income_CF!AF335="","",(1+'Cost and Benefit Parameters'!$C$17)*Income_CF!AF335*(Cohort_WP!AF333/Cohort_CF!AF333))</f>
        <v>4542596.7401460232</v>
      </c>
      <c r="AG333" s="1">
        <f>IF(Income_CF!AG335="","",(1+'Cost and Benefit Parameters'!$C$17)*Income_CF!AG335*(Cohort_WP!AG333/Cohort_CF!AG333))</f>
        <v>4673730.7099253275</v>
      </c>
      <c r="AH333" s="1">
        <f>IF(Income_CF!AH335="","",(1+'Cost and Benefit Parameters'!$C$17)*Income_CF!AH335*(Cohort_WP!AH333/Cohort_CF!AH333))</f>
        <v>4805765.8809569692</v>
      </c>
      <c r="AI333" s="1">
        <f>IF(Income_CF!AI335="","",(1+'Cost and Benefit Parameters'!$C$17)*Income_CF!AI335*(Cohort_WP!AI333/Cohort_CF!AI333))</f>
        <v>4938567.0805700868</v>
      </c>
      <c r="AJ333" s="1">
        <f>IF(Income_CF!AJ335="","",(1+'Cost and Benefit Parameters'!$C$17)*Income_CF!AJ335*(Cohort_WP!AJ333/Cohort_CF!AJ333))</f>
        <v>5071993.9621306406</v>
      </c>
      <c r="AK333" s="1">
        <f>IF(Income_CF!AK335="","",(1+'Cost and Benefit Parameters'!$C$17)*Income_CF!AK335*(Cohort_WP!AK333/Cohort_CF!AK333))</f>
        <v>5205901.2034046846</v>
      </c>
      <c r="AL333" s="1">
        <f>IF(Income_CF!AL335="","",(1+'Cost and Benefit Parameters'!$C$17)*Income_CF!AL335*(Cohort_WP!AL333/Cohort_CF!AL333))</f>
        <v>5340138.7254622439</v>
      </c>
      <c r="AM333" s="1">
        <f>IF(Income_CF!AM335="","",(1+'Cost and Benefit Parameters'!$C$17)*Income_CF!AM335*(Cohort_WP!AM333/Cohort_CF!AM333))</f>
        <v>5474551.9318780527</v>
      </c>
      <c r="AN333" s="1">
        <f>IF(Income_CF!AN335="","",(1+'Cost and Benefit Parameters'!$C$17)*Income_CF!AN335*(Cohort_WP!AN333/Cohort_CF!AN333))</f>
        <v>5608981.967893471</v>
      </c>
      <c r="AO333" s="1">
        <f>IF(Income_CF!AO335="","",(1+'Cost and Benefit Parameters'!$C$17)*Income_CF!AO335*(Cohort_WP!AO333/Cohort_CF!AO333))</f>
        <v>5743265.9991094721</v>
      </c>
      <c r="AP333" s="1">
        <f>IF(Income_CF!AP335="","",(1+'Cost and Benefit Parameters'!$C$17)*Income_CF!AP335*(Cohort_WP!AP333/Cohort_CF!AP333))</f>
        <v>5877237.5091868918</v>
      </c>
      <c r="AQ333" s="1">
        <f>IF(Income_CF!AQ335="","",(1+'Cost and Benefit Parameters'!$C$17)*Income_CF!AQ335*(Cohort_WP!AQ333/Cohort_CF!AQ333))</f>
        <v>6010726.6159367999</v>
      </c>
      <c r="AR333" s="1">
        <f>IF(Income_CF!AR335="","",(1+'Cost and Benefit Parameters'!$C$17)*Income_CF!AR335*(Cohort_WP!AR333/Cohort_CF!AR333))</f>
        <v>6143560.4050899073</v>
      </c>
      <c r="AS333" s="1">
        <f>IF(Income_CF!AS335="","",(1+'Cost and Benefit Parameters'!$C$17)*Income_CF!AS335*(Cohort_WP!AS333/Cohort_CF!AS333))</f>
        <v>6275563.2809429821</v>
      </c>
      <c r="AT333" s="1">
        <f>IF(Income_CF!AT335="","",(1+'Cost and Benefit Parameters'!$C$17)*Income_CF!AT335*(Cohort_WP!AT333/Cohort_CF!AT333))</f>
        <v>6406557.3329892764</v>
      </c>
      <c r="AU333" s="1">
        <f>IF(Income_CF!AU335="","",(1+'Cost and Benefit Parameters'!$C$17)*Income_CF!AU335*(Cohort_WP!AU333/Cohort_CF!AU333))</f>
        <v>6536362.7175530633</v>
      </c>
      <c r="AV333" s="1">
        <f>IF(Income_CF!AV335="","",(1+'Cost and Benefit Parameters'!$C$17)*Income_CF!AV335*(Cohort_WP!AV333/Cohort_CF!AV333))</f>
        <v>6664798.0533623556</v>
      </c>
      <c r="AW333" s="1">
        <f>IF(Income_CF!AW335="","",(1+'Cost and Benefit Parameters'!$C$17)*Income_CF!AW335*(Cohort_WP!AW333/Cohort_CF!AW333))</f>
        <v>6791680.8299132064</v>
      </c>
      <c r="AX333" s="1">
        <f>IF(Income_CF!AX335="","",(1+'Cost and Benefit Parameters'!$C$17)*Income_CF!AX335*(Cohort_WP!AX333/Cohort_CF!AX333))</f>
        <v>6916827.82740031</v>
      </c>
      <c r="AY333" s="1">
        <f>IF(Income_CF!AY335="","",(1+'Cost and Benefit Parameters'!$C$17)*Income_CF!AY335*(Cohort_WP!AY333/Cohort_CF!AY333))</f>
        <v>7040055.5469157873</v>
      </c>
      <c r="AZ333" s="1">
        <f>IF(Income_CF!AZ335="","",(1+'Cost and Benefit Parameters'!$C$17)*Income_CF!AZ335*(Cohort_WP!AZ333/Cohort_CF!AZ333))</f>
        <v>7161180.6495491825</v>
      </c>
      <c r="BA333" s="1">
        <f>IF(Income_CF!BA335="","",(1+'Cost and Benefit Parameters'!$C$17)*Income_CF!BA335*(Cohort_WP!BA333/Cohort_CF!BA333))</f>
        <v>7280020.4029581835</v>
      </c>
      <c r="BB333" s="1">
        <f>IF(Income_CF!BB335="","",(1+'Cost and Benefit Parameters'!$C$17)*Income_CF!BB335*(Cohort_WP!BB333/Cohort_CF!BB333))</f>
        <v>7396393.1339225927</v>
      </c>
      <c r="BC333" s="1">
        <f>IF(Income_CF!BC335="","",(1+'Cost and Benefit Parameters'!$C$17)*Income_CF!BC335*(Cohort_WP!BC333/Cohort_CF!BC333))</f>
        <v>7510118.685341917</v>
      </c>
      <c r="BD333" s="1">
        <f>IF(Income_CF!BD335="","",(1+'Cost and Benefit Parameters'!$C$17)*Income_CF!BD335*(Cohort_WP!BD333/Cohort_CF!BD333))</f>
        <v>7621018.8760931604</v>
      </c>
      <c r="BE333" s="1" t="str">
        <f>IF(Income_CF!BE335="","",(1+'Cost and Benefit Parameters'!$C$17)*Income_CF!BE335*(Cohort_WP!BE333/Cohort_CF!BE333))</f>
        <v/>
      </c>
      <c r="BF333" s="1" t="str">
        <f>IF(Income_CF!BF335="","",(1+'Cost and Benefit Parameters'!$C$17)*Income_CF!BF335*(Cohort_WP!BF333/Cohort_CF!BF333))</f>
        <v/>
      </c>
      <c r="BG333" s="1" t="str">
        <f>IF(Income_CF!BG335="","",(1+'Cost and Benefit Parameters'!$C$17)*Income_CF!BG335*(Cohort_WP!BG333/Cohort_CF!BG333))</f>
        <v/>
      </c>
      <c r="BH333" s="1" t="str">
        <f>IF(Income_CF!BH335="","",(1+'Cost and Benefit Parameters'!$C$17)*Income_CF!BH335*(Cohort_WP!BH333/Cohort_CF!BH333))</f>
        <v/>
      </c>
      <c r="BI333" s="1" t="str">
        <f>IF(Income_CF!BI335="","",(1+'Cost and Benefit Parameters'!$C$17)*Income_CF!BI335*(Cohort_WP!BI333/Cohort_CF!BI333))</f>
        <v/>
      </c>
      <c r="BJ333" s="1" t="str">
        <f>IF(Income_CF!BJ335="","",(1+'Cost and Benefit Parameters'!$C$17)*Income_CF!BJ335*(Cohort_WP!BJ333/Cohort_CF!BJ333))</f>
        <v/>
      </c>
      <c r="BK333" s="1" t="str">
        <f>IF(Income_CF!BK335="","",(1+'Cost and Benefit Parameters'!$C$17)*Income_CF!BK335*(Cohort_WP!BK333/Cohort_CF!BK333))</f>
        <v/>
      </c>
      <c r="BL333" s="1" t="str">
        <f>IF(Income_CF!BL335="","",(1+'Cost and Benefit Parameters'!$C$17)*Income_CF!BL335*(Cohort_WP!BL333/Cohort_CF!BL333))</f>
        <v/>
      </c>
      <c r="BM333" s="1" t="str">
        <f>IF(Income_CF!BM335="","",(1+'Cost and Benefit Parameters'!$C$17)*Income_CF!BM335*(Cohort_WP!BM333/Cohort_CF!BM333))</f>
        <v/>
      </c>
      <c r="BN333" s="1" t="str">
        <f>IF(Income_CF!BN335="","",(1+'Cost and Benefit Parameters'!$C$17)*Income_CF!BN335*(Cohort_WP!BN333/Cohort_CF!BN333))</f>
        <v/>
      </c>
      <c r="BO333" s="1" t="str">
        <f>IF(Income_CF!BO335="","",(1+'Cost and Benefit Parameters'!$C$17)*Income_CF!BO335*(Cohort_WP!BO333/Cohort_CF!BO333))</f>
        <v/>
      </c>
      <c r="BP333" s="1" t="str">
        <f>IF(Income_CF!BP335="","",(1+'Cost and Benefit Parameters'!$C$17)*Income_CF!BP335*(Cohort_WP!BP333/Cohort_CF!BP333))</f>
        <v/>
      </c>
      <c r="BQ333" s="1" t="str">
        <f>IF(Income_CF!BQ335="","",(1+'Cost and Benefit Parameters'!$C$17)*Income_CF!BQ335*(Cohort_WP!BQ333/Cohort_CF!BQ333))</f>
        <v/>
      </c>
      <c r="BR333" s="1" t="str">
        <f>IF(Income_CF!BR335="","",(1+'Cost and Benefit Parameters'!$C$17)*Income_CF!BR335*(Cohort_WP!BR333/Cohort_CF!BR333))</f>
        <v/>
      </c>
      <c r="BS333" s="1" t="str">
        <f>IF(Income_CF!BS335="","",(1+'Cost and Benefit Parameters'!$C$17)*Income_CF!BS335*(Cohort_WP!BS333/Cohort_CF!BS333))</f>
        <v/>
      </c>
      <c r="BT333" s="1" t="str">
        <f>IF(Income_CF!BT335="","",(1+'Cost and Benefit Parameters'!$C$17)*Income_CF!BT335*(Cohort_WP!BT333/Cohort_CF!BT333))</f>
        <v/>
      </c>
    </row>
    <row r="334" spans="1:72" x14ac:dyDescent="0.55000000000000004">
      <c r="A334" s="642"/>
      <c r="B334" t="s">
        <v>471</v>
      </c>
      <c r="N334" s="1" t="str">
        <f>IF(Income_CF!N336="","",(1+'Cost and Benefit Parameters'!$C$17)*Income_CF!N336*(Cohort_WP!N334/Cohort_CF!N334))</f>
        <v/>
      </c>
      <c r="O334" s="1" t="str">
        <f>IF(Income_CF!O336="","",(1+'Cost and Benefit Parameters'!$C$17)*Income_CF!O336*(Cohort_WP!O334/Cohort_CF!O334))</f>
        <v/>
      </c>
      <c r="P334" s="1" t="str">
        <f>IF(Income_CF!P336="","",(1+'Cost and Benefit Parameters'!$C$17)*Income_CF!P336*(Cohort_WP!P334/Cohort_CF!P334))</f>
        <v/>
      </c>
      <c r="Q334" s="1" t="str">
        <f>IF(Income_CF!Q336="","",(1+'Cost and Benefit Parameters'!$C$17)*Income_CF!Q336*(Cohort_WP!Q334/Cohort_CF!Q334))</f>
        <v/>
      </c>
      <c r="R334" s="1">
        <f>IF(Income_CF!R336="","",(1+'Cost and Benefit Parameters'!$C$17)*Income_CF!R336*(Cohort_WP!R334/Cohort_CF!R334))</f>
        <v>2817008.7255598125</v>
      </c>
      <c r="S334" s="1">
        <f>IF(Income_CF!S336="","",(1+'Cost and Benefit Parameters'!$C$17)*Income_CF!S336*(Cohort_WP!S334/Cohort_CF!S334))</f>
        <v>2926287.013707024</v>
      </c>
      <c r="T334" s="1">
        <f>IF(Income_CF!T336="","",(1+'Cost and Benefit Parameters'!$C$17)*Income_CF!T336*(Cohort_WP!T334/Cohort_CF!T334))</f>
        <v>3037981.1239446853</v>
      </c>
      <c r="U334" s="1">
        <f>IF(Income_CF!U336="","",(1+'Cost and Benefit Parameters'!$C$17)*Income_CF!U336*(Cohort_WP!U334/Cohort_CF!U334))</f>
        <v>3152046.716402207</v>
      </c>
      <c r="V334" s="1">
        <f>IF(Income_CF!V336="","",(1+'Cost and Benefit Parameters'!$C$17)*Income_CF!V336*(Cohort_WP!V334/Cohort_CF!V334))</f>
        <v>3288431.8023527092</v>
      </c>
      <c r="W334" s="1">
        <f>IF(Income_CF!W336="","",(1+'Cost and Benefit Parameters'!$C$17)*Income_CF!W336*(Cohort_WP!W334/Cohort_CF!W334))</f>
        <v>3405765.0462908796</v>
      </c>
      <c r="X334" s="1">
        <f>IF(Income_CF!X336="","",(1+'Cost and Benefit Parameters'!$C$17)*Income_CF!X336*(Cohort_WP!X334/Cohort_CF!X334))</f>
        <v>3525169.0755324778</v>
      </c>
      <c r="Y334" s="1">
        <f>IF(Income_CF!Y336="","",(1+'Cost and Benefit Parameters'!$C$17)*Income_CF!Y336*(Cohort_WP!Y334/Cohort_CF!Y334))</f>
        <v>3646570.7376934751</v>
      </c>
      <c r="Z334" s="1">
        <f>IF(Income_CF!Z336="","",(1+'Cost and Benefit Parameters'!$C$17)*Income_CF!Z336*(Cohort_WP!Z334/Cohort_CF!Z334))</f>
        <v>3769890.6822434897</v>
      </c>
      <c r="AA334" s="1">
        <f>IF(Income_CF!AA336="","",(1+'Cost and Benefit Parameters'!$C$17)*Income_CF!AA336*(Cohort_WP!AA334/Cohort_CF!AA334))</f>
        <v>3895043.3407082981</v>
      </c>
      <c r="AB334" s="1">
        <f>IF(Income_CF!AB336="","",(1+'Cost and Benefit Parameters'!$C$17)*Income_CF!AB336*(Cohort_WP!AB334/Cohort_CF!AB334))</f>
        <v>4021936.9251567968</v>
      </c>
      <c r="AC334" s="1">
        <f>IF(Income_CF!AC336="","",(1+'Cost and Benefit Parameters'!$C$17)*Income_CF!AC336*(Cohort_WP!AC334/Cohort_CF!AC334))</f>
        <v>4150473.4455959988</v>
      </c>
      <c r="AD334" s="1">
        <f>IF(Income_CF!AD336="","",(1+'Cost and Benefit Parameters'!$C$17)*Income_CF!AD336*(Cohort_WP!AD334/Cohort_CF!AD334))</f>
        <v>4280548.7468379559</v>
      </c>
      <c r="AE334" s="1">
        <f>IF(Income_CF!AE336="","",(1+'Cost and Benefit Parameters'!$C$17)*Income_CF!AE336*(Cohort_WP!AE334/Cohort_CF!AE334))</f>
        <v>4412052.5653381385</v>
      </c>
      <c r="AF334" s="1">
        <f>IF(Income_CF!AF336="","",(1+'Cost and Benefit Parameters'!$C$17)*Income_CF!AF336*(Cohort_WP!AF334/Cohort_CF!AF334))</f>
        <v>4544868.6064353324</v>
      </c>
      <c r="AG334" s="1">
        <f>IF(Income_CF!AG336="","",(1+'Cost and Benefit Parameters'!$C$17)*Income_CF!AG336*(Cohort_WP!AG334/Cohort_CF!AG334))</f>
        <v>4678874.6423504036</v>
      </c>
      <c r="AH334" s="1">
        <f>IF(Income_CF!AH336="","",(1+'Cost and Benefit Parameters'!$C$17)*Income_CF!AH336*(Cohort_WP!AH334/Cohort_CF!AH334))</f>
        <v>4813942.6312230872</v>
      </c>
      <c r="AI334" s="1">
        <f>IF(Income_CF!AI336="","",(1+'Cost and Benefit Parameters'!$C$17)*Income_CF!AI336*(Cohort_WP!AI334/Cohort_CF!AI334))</f>
        <v>4949938.8573856782</v>
      </c>
      <c r="AJ334" s="1">
        <f>IF(Income_CF!AJ336="","",(1+'Cost and Benefit Parameters'!$C$17)*Income_CF!AJ336*(Cohort_WP!AJ334/Cohort_CF!AJ334))</f>
        <v>5086724.0929871891</v>
      </c>
      <c r="AK334" s="1">
        <f>IF(Income_CF!AK336="","",(1+'Cost and Benefit Parameters'!$C$17)*Income_CF!AK336*(Cohort_WP!AK334/Cohort_CF!AK334))</f>
        <v>5224153.7809945615</v>
      </c>
      <c r="AL334" s="1">
        <f>IF(Income_CF!AL336="","",(1+'Cost and Benefit Parameters'!$C$17)*Income_CF!AL336*(Cohort_WP!AL334/Cohort_CF!AL334))</f>
        <v>5362078.2395068239</v>
      </c>
      <c r="AM334" s="1">
        <f>IF(Income_CF!AM336="","",(1+'Cost and Benefit Parameters'!$C$17)*Income_CF!AM336*(Cohort_WP!AM334/Cohort_CF!AM334))</f>
        <v>5500342.8872261122</v>
      </c>
      <c r="AN334" s="1">
        <f>IF(Income_CF!AN336="","",(1+'Cost and Benefit Parameters'!$C$17)*Income_CF!AN336*(Cohort_WP!AN334/Cohort_CF!AN334))</f>
        <v>5638788.4898343934</v>
      </c>
      <c r="AO334" s="1">
        <f>IF(Income_CF!AO336="","",(1+'Cost and Benefit Parameters'!$C$17)*Income_CF!AO336*(Cohort_WP!AO334/Cohort_CF!AO334))</f>
        <v>5777251.4269302767</v>
      </c>
      <c r="AP334" s="1">
        <f>IF(Income_CF!AP336="","",(1+'Cost and Benefit Parameters'!$C$17)*Income_CF!AP336*(Cohort_WP!AP334/Cohort_CF!AP334))</f>
        <v>5915563.9790827557</v>
      </c>
      <c r="AQ334" s="1">
        <f>IF(Income_CF!AQ336="","",(1+'Cost and Benefit Parameters'!$C$17)*Income_CF!AQ336*(Cohort_WP!AQ334/Cohort_CF!AQ334))</f>
        <v>6053554.6344624981</v>
      </c>
      <c r="AR334" s="1">
        <f>IF(Income_CF!AR336="","",(1+'Cost and Benefit Parameters'!$C$17)*Income_CF!AR336*(Cohort_WP!AR334/Cohort_CF!AR334))</f>
        <v>6191048.4144149031</v>
      </c>
      <c r="AS334" s="1">
        <f>IF(Income_CF!AS336="","",(1+'Cost and Benefit Parameters'!$C$17)*Income_CF!AS336*(Cohort_WP!AS334/Cohort_CF!AS334))</f>
        <v>6327867.217242606</v>
      </c>
      <c r="AT334" s="1">
        <f>IF(Income_CF!AT336="","",(1+'Cost and Benefit Parameters'!$C$17)*Income_CF!AT336*(Cohort_WP!AT334/Cohort_CF!AT334))</f>
        <v>6463830.1793712704</v>
      </c>
      <c r="AU334" s="1">
        <f>IF(Income_CF!AU336="","",(1+'Cost and Benefit Parameters'!$C$17)*Income_CF!AU336*(Cohort_WP!AU334/Cohort_CF!AU334))</f>
        <v>6598754.0529789561</v>
      </c>
      <c r="AV334" s="1">
        <f>IF(Income_CF!AV336="","",(1+'Cost and Benefit Parameters'!$C$17)*Income_CF!AV336*(Cohort_WP!AV334/Cohort_CF!AV334))</f>
        <v>6732453.5990796555</v>
      </c>
      <c r="AW334" s="1">
        <f>IF(Income_CF!AW336="","",(1+'Cost and Benefit Parameters'!$C$17)*Income_CF!AW336*(Cohort_WP!AW334/Cohort_CF!AW334))</f>
        <v>6864741.994963225</v>
      </c>
      <c r="AX334" s="1">
        <f>IF(Income_CF!AX336="","",(1+'Cost and Benefit Parameters'!$C$17)*Income_CF!AX336*(Cohort_WP!AX334/Cohort_CF!AX334))</f>
        <v>6995431.2548106005</v>
      </c>
      <c r="AY334" s="1">
        <f>IF(Income_CF!AY336="","",(1+'Cost and Benefit Parameters'!$C$17)*Income_CF!AY336*(Cohort_WP!AY334/Cohort_CF!AY334))</f>
        <v>7124332.6622223193</v>
      </c>
      <c r="AZ334" s="1">
        <f>IF(Income_CF!AZ336="","",(1+'Cost and Benefit Parameters'!$C$17)*Income_CF!AZ336*(Cohort_WP!AZ334/Cohort_CF!AZ334))</f>
        <v>7251257.2133232607</v>
      </c>
      <c r="BA334" s="1">
        <f>IF(Income_CF!BA336="","",(1+'Cost and Benefit Parameters'!$C$17)*Income_CF!BA336*(Cohort_WP!BA334/Cohort_CF!BA334))</f>
        <v>7376016.0690356577</v>
      </c>
      <c r="BB334" s="1">
        <f>IF(Income_CF!BB336="","",(1+'Cost and Benefit Parameters'!$C$17)*Income_CF!BB336*(Cohort_WP!BB334/Cohort_CF!BB334))</f>
        <v>7498421.0150469281</v>
      </c>
      <c r="BC334" s="1">
        <f>IF(Income_CF!BC336="","",(1+'Cost and Benefit Parameters'!$C$17)*Income_CF!BC336*(Cohort_WP!BC334/Cohort_CF!BC334))</f>
        <v>7618284.9279402681</v>
      </c>
      <c r="BD334" s="1">
        <f>IF(Income_CF!BD336="","",(1+'Cost and Benefit Parameters'!$C$17)*Income_CF!BD336*(Cohort_WP!BD334/Cohort_CF!BD334))</f>
        <v>7735422.2459021742</v>
      </c>
      <c r="BE334" s="1">
        <f>IF(Income_CF!BE336="","",(1+'Cost and Benefit Parameters'!$C$17)*Income_CF!BE336*(Cohort_WP!BE334/Cohort_CF!BE334))</f>
        <v>7849649.4423759552</v>
      </c>
      <c r="BF334" s="1" t="str">
        <f>IF(Income_CF!BF336="","",(1+'Cost and Benefit Parameters'!$C$17)*Income_CF!BF336*(Cohort_WP!BF334/Cohort_CF!BF334))</f>
        <v/>
      </c>
      <c r="BG334" s="1" t="str">
        <f>IF(Income_CF!BG336="","",(1+'Cost and Benefit Parameters'!$C$17)*Income_CF!BG336*(Cohort_WP!BG334/Cohort_CF!BG334))</f>
        <v/>
      </c>
      <c r="BH334" s="1" t="str">
        <f>IF(Income_CF!BH336="","",(1+'Cost and Benefit Parameters'!$C$17)*Income_CF!BH336*(Cohort_WP!BH334/Cohort_CF!BH334))</f>
        <v/>
      </c>
      <c r="BI334" s="1" t="str">
        <f>IF(Income_CF!BI336="","",(1+'Cost and Benefit Parameters'!$C$17)*Income_CF!BI336*(Cohort_WP!BI334/Cohort_CF!BI334))</f>
        <v/>
      </c>
      <c r="BJ334" s="1" t="str">
        <f>IF(Income_CF!BJ336="","",(1+'Cost and Benefit Parameters'!$C$17)*Income_CF!BJ336*(Cohort_WP!BJ334/Cohort_CF!BJ334))</f>
        <v/>
      </c>
      <c r="BK334" s="1" t="str">
        <f>IF(Income_CF!BK336="","",(1+'Cost and Benefit Parameters'!$C$17)*Income_CF!BK336*(Cohort_WP!BK334/Cohort_CF!BK334))</f>
        <v/>
      </c>
      <c r="BL334" s="1" t="str">
        <f>IF(Income_CF!BL336="","",(1+'Cost and Benefit Parameters'!$C$17)*Income_CF!BL336*(Cohort_WP!BL334/Cohort_CF!BL334))</f>
        <v/>
      </c>
      <c r="BM334" s="1" t="str">
        <f>IF(Income_CF!BM336="","",(1+'Cost and Benefit Parameters'!$C$17)*Income_CF!BM336*(Cohort_WP!BM334/Cohort_CF!BM334))</f>
        <v/>
      </c>
      <c r="BN334" s="1" t="str">
        <f>IF(Income_CF!BN336="","",(1+'Cost and Benefit Parameters'!$C$17)*Income_CF!BN336*(Cohort_WP!BN334/Cohort_CF!BN334))</f>
        <v/>
      </c>
      <c r="BO334" s="1" t="str">
        <f>IF(Income_CF!BO336="","",(1+'Cost and Benefit Parameters'!$C$17)*Income_CF!BO336*(Cohort_WP!BO334/Cohort_CF!BO334))</f>
        <v/>
      </c>
      <c r="BP334" s="1" t="str">
        <f>IF(Income_CF!BP336="","",(1+'Cost and Benefit Parameters'!$C$17)*Income_CF!BP336*(Cohort_WP!BP334/Cohort_CF!BP334))</f>
        <v/>
      </c>
      <c r="BQ334" s="1" t="str">
        <f>IF(Income_CF!BQ336="","",(1+'Cost and Benefit Parameters'!$C$17)*Income_CF!BQ336*(Cohort_WP!BQ334/Cohort_CF!BQ334))</f>
        <v/>
      </c>
      <c r="BR334" s="1" t="str">
        <f>IF(Income_CF!BR336="","",(1+'Cost and Benefit Parameters'!$C$17)*Income_CF!BR336*(Cohort_WP!BR334/Cohort_CF!BR334))</f>
        <v/>
      </c>
      <c r="BS334" s="1" t="str">
        <f>IF(Income_CF!BS336="","",(1+'Cost and Benefit Parameters'!$C$17)*Income_CF!BS336*(Cohort_WP!BS334/Cohort_CF!BS334))</f>
        <v/>
      </c>
      <c r="BT334" s="1" t="str">
        <f>IF(Income_CF!BT336="","",(1+'Cost and Benefit Parameters'!$C$17)*Income_CF!BT336*(Cohort_WP!BT334/Cohort_CF!BT334))</f>
        <v/>
      </c>
    </row>
    <row r="335" spans="1:72" x14ac:dyDescent="0.55000000000000004">
      <c r="A335" s="642"/>
      <c r="B335" t="s">
        <v>472</v>
      </c>
      <c r="N335" s="1" t="str">
        <f>IF(Income_CF!N337="","",(1+'Cost and Benefit Parameters'!$C$17)*Income_CF!N337*(Cohort_WP!N335/Cohort_CF!N335))</f>
        <v/>
      </c>
      <c r="O335" s="1" t="str">
        <f>IF(Income_CF!O337="","",(1+'Cost and Benefit Parameters'!$C$17)*Income_CF!O337*(Cohort_WP!O335/Cohort_CF!O335))</f>
        <v/>
      </c>
      <c r="P335" s="1" t="str">
        <f>IF(Income_CF!P337="","",(1+'Cost and Benefit Parameters'!$C$17)*Income_CF!P337*(Cohort_WP!P335/Cohort_CF!P335))</f>
        <v/>
      </c>
      <c r="Q335" s="1" t="str">
        <f>IF(Income_CF!Q337="","",(1+'Cost and Benefit Parameters'!$C$17)*Income_CF!Q337*(Cohort_WP!Q335/Cohort_CF!Q335))</f>
        <v/>
      </c>
      <c r="R335" s="1" t="str">
        <f>IF(Income_CF!R337="","",(1+'Cost and Benefit Parameters'!$C$17)*Income_CF!R337*(Cohort_WP!R335/Cohort_CF!R335))</f>
        <v/>
      </c>
      <c r="S335" s="1">
        <f>IF(Income_CF!S337="","",(1+'Cost and Benefit Parameters'!$C$17)*Income_CF!S337*(Cohort_WP!S335/Cohort_CF!S335))</f>
        <v>2901518.9873266066</v>
      </c>
      <c r="T335" s="1">
        <f>IF(Income_CF!T337="","",(1+'Cost and Benefit Parameters'!$C$17)*Income_CF!T337*(Cohort_WP!T335/Cohort_CF!T335))</f>
        <v>3014075.6241182345</v>
      </c>
      <c r="U335" s="1">
        <f>IF(Income_CF!U337="","",(1+'Cost and Benefit Parameters'!$C$17)*Income_CF!U337*(Cohort_WP!U335/Cohort_CF!U335))</f>
        <v>3129120.5576630263</v>
      </c>
      <c r="V335" s="1">
        <f>IF(Income_CF!V337="","",(1+'Cost and Benefit Parameters'!$C$17)*Income_CF!V337*(Cohort_WP!V335/Cohort_CF!V335))</f>
        <v>3246608.1178942728</v>
      </c>
      <c r="W335" s="1">
        <f>IF(Income_CF!W337="","",(1+'Cost and Benefit Parameters'!$C$17)*Income_CF!W337*(Cohort_WP!W335/Cohort_CF!W335))</f>
        <v>3387084.7564232904</v>
      </c>
      <c r="X335" s="1">
        <f>IF(Income_CF!X337="","",(1+'Cost and Benefit Parameters'!$C$17)*Income_CF!X337*(Cohort_WP!X335/Cohort_CF!X335))</f>
        <v>3507937.9976796061</v>
      </c>
      <c r="Y335" s="1">
        <f>IF(Income_CF!Y337="","",(1+'Cost and Benefit Parameters'!$C$17)*Income_CF!Y337*(Cohort_WP!Y335/Cohort_CF!Y335))</f>
        <v>3630924.1477984516</v>
      </c>
      <c r="Z335" s="1">
        <f>IF(Income_CF!Z337="","",(1+'Cost and Benefit Parameters'!$C$17)*Income_CF!Z337*(Cohort_WP!Z335/Cohort_CF!Z335))</f>
        <v>3755967.8598242803</v>
      </c>
      <c r="AA335" s="1">
        <f>IF(Income_CF!AA337="","",(1+'Cost and Benefit Parameters'!$C$17)*Income_CF!AA337*(Cohort_WP!AA335/Cohort_CF!AA335))</f>
        <v>3882987.4027107935</v>
      </c>
      <c r="AB335" s="1">
        <f>IF(Income_CF!AB337="","",(1+'Cost and Benefit Parameters'!$C$17)*Income_CF!AB337*(Cohort_WP!AB335/Cohort_CF!AB335))</f>
        <v>4011894.6409295467</v>
      </c>
      <c r="AC335" s="1">
        <f>IF(Income_CF!AC337="","",(1+'Cost and Benefit Parameters'!$C$17)*Income_CF!AC337*(Cohort_WP!AC335/Cohort_CF!AC335))</f>
        <v>4142595.0329115009</v>
      </c>
      <c r="AD335" s="1">
        <f>IF(Income_CF!AD337="","",(1+'Cost and Benefit Parameters'!$C$17)*Income_CF!AD337*(Cohort_WP!AD335/Cohort_CF!AD335))</f>
        <v>4274987.6489638779</v>
      </c>
      <c r="AE335" s="1">
        <f>IF(Income_CF!AE337="","",(1+'Cost and Benefit Parameters'!$C$17)*Income_CF!AE337*(Cohort_WP!AE335/Cohort_CF!AE335))</f>
        <v>4408965.2092430945</v>
      </c>
      <c r="AF335" s="1">
        <f>IF(Income_CF!AF337="","",(1+'Cost and Benefit Parameters'!$C$17)*Income_CF!AF337*(Cohort_WP!AF335/Cohort_CF!AF335))</f>
        <v>4544414.1422982831</v>
      </c>
      <c r="AG335" s="1">
        <f>IF(Income_CF!AG337="","",(1+'Cost and Benefit Parameters'!$C$17)*Income_CF!AG337*(Cohort_WP!AG335/Cohort_CF!AG335))</f>
        <v>4681214.6646283921</v>
      </c>
      <c r="AH335" s="1">
        <f>IF(Income_CF!AH337="","",(1+'Cost and Benefit Parameters'!$C$17)*Income_CF!AH337*(Cohort_WP!AH335/Cohort_CF!AH335))</f>
        <v>4819240.8816209156</v>
      </c>
      <c r="AI335" s="1">
        <f>IF(Income_CF!AI337="","",(1+'Cost and Benefit Parameters'!$C$17)*Income_CF!AI337*(Cohort_WP!AI335/Cohort_CF!AI335))</f>
        <v>4958360.9101597788</v>
      </c>
      <c r="AJ335" s="1">
        <f>IF(Income_CF!AJ337="","",(1+'Cost and Benefit Parameters'!$C$17)*Income_CF!AJ337*(Cohort_WP!AJ335/Cohort_CF!AJ335))</f>
        <v>5098437.0231072484</v>
      </c>
      <c r="AK335" s="1">
        <f>IF(Income_CF!AK337="","",(1+'Cost and Benefit Parameters'!$C$17)*Income_CF!AK337*(Cohort_WP!AK335/Cohort_CF!AK335))</f>
        <v>5239325.8157768063</v>
      </c>
      <c r="AL335" s="1">
        <f>IF(Income_CF!AL337="","",(1+'Cost and Benefit Parameters'!$C$17)*Income_CF!AL337*(Cohort_WP!AL335/Cohort_CF!AL335))</f>
        <v>5380878.3944243966</v>
      </c>
      <c r="AM335" s="1">
        <f>IF(Income_CF!AM337="","",(1+'Cost and Benefit Parameters'!$C$17)*Income_CF!AM337*(Cohort_WP!AM335/Cohort_CF!AM335))</f>
        <v>5522940.5866920296</v>
      </c>
      <c r="AN335" s="1">
        <f>IF(Income_CF!AN337="","",(1+'Cost and Benefit Parameters'!$C$17)*Income_CF!AN337*(Cohort_WP!AN335/Cohort_CF!AN335))</f>
        <v>5665353.1738428948</v>
      </c>
      <c r="AO335" s="1">
        <f>IF(Income_CF!AO337="","",(1+'Cost and Benefit Parameters'!$C$17)*Income_CF!AO337*(Cohort_WP!AO335/Cohort_CF!AO335))</f>
        <v>5807952.1445294265</v>
      </c>
      <c r="AP335" s="1">
        <f>IF(Income_CF!AP337="","",(1+'Cost and Benefit Parameters'!$C$17)*Income_CF!AP337*(Cohort_WP!AP335/Cohort_CF!AP335))</f>
        <v>5950568.9697381845</v>
      </c>
      <c r="AQ335" s="1">
        <f>IF(Income_CF!AQ337="","",(1+'Cost and Benefit Parameters'!$C$17)*Income_CF!AQ337*(Cohort_WP!AQ335/Cohort_CF!AQ335))</f>
        <v>6093030.898455237</v>
      </c>
      <c r="AR335" s="1">
        <f>IF(Income_CF!AR337="","",(1+'Cost and Benefit Parameters'!$C$17)*Income_CF!AR337*(Cohort_WP!AR335/Cohort_CF!AR335))</f>
        <v>6235161.2734963736</v>
      </c>
      <c r="AS335" s="1">
        <f>IF(Income_CF!AS337="","",(1+'Cost and Benefit Parameters'!$C$17)*Income_CF!AS337*(Cohort_WP!AS335/Cohort_CF!AS335))</f>
        <v>6376779.8668473512</v>
      </c>
      <c r="AT335" s="1">
        <f>IF(Income_CF!AT337="","",(1+'Cost and Benefit Parameters'!$C$17)*Income_CF!AT337*(Cohort_WP!AT335/Cohort_CF!AT335))</f>
        <v>6517703.2337598829</v>
      </c>
      <c r="AU335" s="1">
        <f>IF(Income_CF!AU337="","",(1+'Cost and Benefit Parameters'!$C$17)*Income_CF!AU337*(Cohort_WP!AU335/Cohort_CF!AU335))</f>
        <v>6657745.0847524097</v>
      </c>
      <c r="AV335" s="1">
        <f>IF(Income_CF!AV337="","",(1+'Cost and Benefit Parameters'!$C$17)*Income_CF!AV337*(Cohort_WP!AV335/Cohort_CF!AV335))</f>
        <v>6796716.6745683253</v>
      </c>
      <c r="AW335" s="1">
        <f>IF(Income_CF!AW337="","",(1+'Cost and Benefit Parameters'!$C$17)*Income_CF!AW337*(Cohort_WP!AW335/Cohort_CF!AW335))</f>
        <v>6934427.2070520455</v>
      </c>
      <c r="AX335" s="1">
        <f>IF(Income_CF!AX337="","",(1+'Cost and Benefit Parameters'!$C$17)*Income_CF!AX337*(Cohort_WP!AX335/Cohort_CF!AX335))</f>
        <v>7070684.2548121205</v>
      </c>
      <c r="AY335" s="1">
        <f>IF(Income_CF!AY337="","",(1+'Cost and Benefit Parameters'!$C$17)*Income_CF!AY337*(Cohort_WP!AY335/Cohort_CF!AY335))</f>
        <v>7205294.1924549211</v>
      </c>
      <c r="AZ335" s="1">
        <f>IF(Income_CF!AZ337="","",(1+'Cost and Benefit Parameters'!$C$17)*Income_CF!AZ337*(Cohort_WP!AZ335/Cohort_CF!AZ335))</f>
        <v>7338062.6420889897</v>
      </c>
      <c r="BA335" s="1">
        <f>IF(Income_CF!BA337="","",(1+'Cost and Benefit Parameters'!$C$17)*Income_CF!BA337*(Cohort_WP!BA335/Cohort_CF!BA335))</f>
        <v>7468794.9297229601</v>
      </c>
      <c r="BB335" s="1">
        <f>IF(Income_CF!BB337="","",(1+'Cost and Benefit Parameters'!$C$17)*Income_CF!BB337*(Cohort_WP!BB335/Cohort_CF!BB335))</f>
        <v>7597296.5511067286</v>
      </c>
      <c r="BC335" s="1">
        <f>IF(Income_CF!BC337="","",(1+'Cost and Benefit Parameters'!$C$17)*Income_CF!BC337*(Cohort_WP!BC335/Cohort_CF!BC335))</f>
        <v>7723373.6454983354</v>
      </c>
      <c r="BD335" s="1">
        <f>IF(Income_CF!BD337="","",(1+'Cost and Benefit Parameters'!$C$17)*Income_CF!BD337*(Cohort_WP!BD335/Cohort_CF!BD335))</f>
        <v>7846833.4757784763</v>
      </c>
      <c r="BE335" s="1">
        <f>IF(Income_CF!BE337="","",(1+'Cost and Benefit Parameters'!$C$17)*Income_CF!BE337*(Cohort_WP!BE335/Cohort_CF!BE335))</f>
        <v>7967484.9132792391</v>
      </c>
      <c r="BF335" s="1">
        <f>IF(Income_CF!BF337="","",(1+'Cost and Benefit Parameters'!$C$17)*Income_CF!BF337*(Cohort_WP!BF335/Cohort_CF!BF335))</f>
        <v>8085138.9256472345</v>
      </c>
      <c r="BG335" s="1" t="str">
        <f>IF(Income_CF!BG337="","",(1+'Cost and Benefit Parameters'!$C$17)*Income_CF!BG337*(Cohort_WP!BG335/Cohort_CF!BG335))</f>
        <v/>
      </c>
      <c r="BH335" s="1" t="str">
        <f>IF(Income_CF!BH337="","",(1+'Cost and Benefit Parameters'!$C$17)*Income_CF!BH337*(Cohort_WP!BH335/Cohort_CF!BH335))</f>
        <v/>
      </c>
      <c r="BI335" s="1" t="str">
        <f>IF(Income_CF!BI337="","",(1+'Cost and Benefit Parameters'!$C$17)*Income_CF!BI337*(Cohort_WP!BI335/Cohort_CF!BI335))</f>
        <v/>
      </c>
      <c r="BJ335" s="1" t="str">
        <f>IF(Income_CF!BJ337="","",(1+'Cost and Benefit Parameters'!$C$17)*Income_CF!BJ337*(Cohort_WP!BJ335/Cohort_CF!BJ335))</f>
        <v/>
      </c>
      <c r="BK335" s="1" t="str">
        <f>IF(Income_CF!BK337="","",(1+'Cost and Benefit Parameters'!$C$17)*Income_CF!BK337*(Cohort_WP!BK335/Cohort_CF!BK335))</f>
        <v/>
      </c>
      <c r="BL335" s="1" t="str">
        <f>IF(Income_CF!BL337="","",(1+'Cost and Benefit Parameters'!$C$17)*Income_CF!BL337*(Cohort_WP!BL335/Cohort_CF!BL335))</f>
        <v/>
      </c>
      <c r="BM335" s="1" t="str">
        <f>IF(Income_CF!BM337="","",(1+'Cost and Benefit Parameters'!$C$17)*Income_CF!BM337*(Cohort_WP!BM335/Cohort_CF!BM335))</f>
        <v/>
      </c>
      <c r="BN335" s="1" t="str">
        <f>IF(Income_CF!BN337="","",(1+'Cost and Benefit Parameters'!$C$17)*Income_CF!BN337*(Cohort_WP!BN335/Cohort_CF!BN335))</f>
        <v/>
      </c>
      <c r="BO335" s="1" t="str">
        <f>IF(Income_CF!BO337="","",(1+'Cost and Benefit Parameters'!$C$17)*Income_CF!BO337*(Cohort_WP!BO335/Cohort_CF!BO335))</f>
        <v/>
      </c>
      <c r="BP335" s="1" t="str">
        <f>IF(Income_CF!BP337="","",(1+'Cost and Benefit Parameters'!$C$17)*Income_CF!BP337*(Cohort_WP!BP335/Cohort_CF!BP335))</f>
        <v/>
      </c>
      <c r="BQ335" s="1" t="str">
        <f>IF(Income_CF!BQ337="","",(1+'Cost and Benefit Parameters'!$C$17)*Income_CF!BQ337*(Cohort_WP!BQ335/Cohort_CF!BQ335))</f>
        <v/>
      </c>
      <c r="BR335" s="1" t="str">
        <f>IF(Income_CF!BR337="","",(1+'Cost and Benefit Parameters'!$C$17)*Income_CF!BR337*(Cohort_WP!BR335/Cohort_CF!BR335))</f>
        <v/>
      </c>
      <c r="BS335" s="1" t="str">
        <f>IF(Income_CF!BS337="","",(1+'Cost and Benefit Parameters'!$C$17)*Income_CF!BS337*(Cohort_WP!BS335/Cohort_CF!BS335))</f>
        <v/>
      </c>
      <c r="BT335" s="1" t="str">
        <f>IF(Income_CF!BT337="","",(1+'Cost and Benefit Parameters'!$C$17)*Income_CF!BT337*(Cohort_WP!BT335/Cohort_CF!BT335))</f>
        <v/>
      </c>
    </row>
    <row r="336" spans="1:72" x14ac:dyDescent="0.55000000000000004">
      <c r="A336" s="642"/>
      <c r="B336" t="s">
        <v>473</v>
      </c>
      <c r="N336" s="1" t="str">
        <f>IF(Income_CF!N338="","",(1+'Cost and Benefit Parameters'!$C$17)*Income_CF!N338*(Cohort_WP!N336/Cohort_CF!N336))</f>
        <v/>
      </c>
      <c r="O336" s="1" t="str">
        <f>IF(Income_CF!O338="","",(1+'Cost and Benefit Parameters'!$C$17)*Income_CF!O338*(Cohort_WP!O336/Cohort_CF!O336))</f>
        <v/>
      </c>
      <c r="P336" s="1" t="str">
        <f>IF(Income_CF!P338="","",(1+'Cost and Benefit Parameters'!$C$17)*Income_CF!P338*(Cohort_WP!P336/Cohort_CF!P336))</f>
        <v/>
      </c>
      <c r="Q336" s="1" t="str">
        <f>IF(Income_CF!Q338="","",(1+'Cost and Benefit Parameters'!$C$17)*Income_CF!Q338*(Cohort_WP!Q336/Cohort_CF!Q336))</f>
        <v/>
      </c>
      <c r="R336" s="1" t="str">
        <f>IF(Income_CF!R338="","",(1+'Cost and Benefit Parameters'!$C$17)*Income_CF!R338*(Cohort_WP!R336/Cohort_CF!R336))</f>
        <v/>
      </c>
      <c r="S336" s="1" t="str">
        <f>IF(Income_CF!S338="","",(1+'Cost and Benefit Parameters'!$C$17)*Income_CF!S338*(Cohort_WP!S336/Cohort_CF!S336))</f>
        <v/>
      </c>
      <c r="T336" s="1">
        <f>IF(Income_CF!T338="","",(1+'Cost and Benefit Parameters'!$C$17)*Income_CF!T338*(Cohort_WP!T336/Cohort_CF!T336))</f>
        <v>2988564.5569464052</v>
      </c>
      <c r="U336" s="1">
        <f>IF(Income_CF!U338="","",(1+'Cost and Benefit Parameters'!$C$17)*Income_CF!U338*(Cohort_WP!U336/Cohort_CF!U336))</f>
        <v>3104497.8928417824</v>
      </c>
      <c r="V336" s="1">
        <f>IF(Income_CF!V338="","",(1+'Cost and Benefit Parameters'!$C$17)*Income_CF!V338*(Cohort_WP!V336/Cohort_CF!V336))</f>
        <v>3222994.1743929163</v>
      </c>
      <c r="W336" s="1">
        <f>IF(Income_CF!W338="","",(1+'Cost and Benefit Parameters'!$C$17)*Income_CF!W338*(Cohort_WP!W336/Cohort_CF!W336))</f>
        <v>3344006.3614311009</v>
      </c>
      <c r="X336" s="1">
        <f>IF(Income_CF!X338="","",(1+'Cost and Benefit Parameters'!$C$17)*Income_CF!X338*(Cohort_WP!X336/Cohort_CF!X336))</f>
        <v>3488697.2991159889</v>
      </c>
      <c r="Y336" s="1">
        <f>IF(Income_CF!Y338="","",(1+'Cost and Benefit Parameters'!$C$17)*Income_CF!Y338*(Cohort_WP!Y336/Cohort_CF!Y336))</f>
        <v>3613176.1376099936</v>
      </c>
      <c r="Z336" s="1">
        <f>IF(Income_CF!Z338="","",(1+'Cost and Benefit Parameters'!$C$17)*Income_CF!Z338*(Cohort_WP!Z336/Cohort_CF!Z336))</f>
        <v>3739851.872232405</v>
      </c>
      <c r="AA336" s="1">
        <f>IF(Income_CF!AA338="","",(1+'Cost and Benefit Parameters'!$C$17)*Income_CF!AA338*(Cohort_WP!AA336/Cohort_CF!AA336))</f>
        <v>3868646.8956190078</v>
      </c>
      <c r="AB336" s="1">
        <f>IF(Income_CF!AB338="","",(1+'Cost and Benefit Parameters'!$C$17)*Income_CF!AB338*(Cohort_WP!AB336/Cohort_CF!AB336))</f>
        <v>3999477.024792118</v>
      </c>
      <c r="AC336" s="1">
        <f>IF(Income_CF!AC338="","",(1+'Cost and Benefit Parameters'!$C$17)*Income_CF!AC338*(Cohort_WP!AC336/Cohort_CF!AC336))</f>
        <v>4132251.4801574331</v>
      </c>
      <c r="AD336" s="1">
        <f>IF(Income_CF!AD338="","",(1+'Cost and Benefit Parameters'!$C$17)*Income_CF!AD338*(Cohort_WP!AD336/Cohort_CF!AD336))</f>
        <v>4266872.8838988459</v>
      </c>
      <c r="AE336" s="1">
        <f>IF(Income_CF!AE338="","",(1+'Cost and Benefit Parameters'!$C$17)*Income_CF!AE338*(Cohort_WP!AE336/Cohort_CF!AE336))</f>
        <v>4403237.2784327948</v>
      </c>
      <c r="AF336" s="1">
        <f>IF(Income_CF!AF338="","",(1+'Cost and Benefit Parameters'!$C$17)*Income_CF!AF338*(Cohort_WP!AF336/Cohort_CF!AF336))</f>
        <v>4541234.1655203877</v>
      </c>
      <c r="AG336" s="1">
        <f>IF(Income_CF!AG338="","",(1+'Cost and Benefit Parameters'!$C$17)*Income_CF!AG338*(Cohort_WP!AG336/Cohort_CF!AG336))</f>
        <v>4680746.566567231</v>
      </c>
      <c r="AH336" s="1">
        <f>IF(Income_CF!AH338="","",(1+'Cost and Benefit Parameters'!$C$17)*Income_CF!AH338*(Cohort_WP!AH336/Cohort_CF!AH336))</f>
        <v>4821651.1045672437</v>
      </c>
      <c r="AI336" s="1">
        <f>IF(Income_CF!AI338="","",(1+'Cost and Benefit Parameters'!$C$17)*Income_CF!AI338*(Cohort_WP!AI336/Cohort_CF!AI336))</f>
        <v>4963818.1080695428</v>
      </c>
      <c r="AJ336" s="1">
        <f>IF(Income_CF!AJ338="","",(1+'Cost and Benefit Parameters'!$C$17)*Income_CF!AJ338*(Cohort_WP!AJ336/Cohort_CF!AJ336))</f>
        <v>5107111.7374645732</v>
      </c>
      <c r="AK336" s="1">
        <f>IF(Income_CF!AK338="","",(1+'Cost and Benefit Parameters'!$C$17)*Income_CF!AK338*(Cohort_WP!AK336/Cohort_CF!AK336))</f>
        <v>5251390.1338004665</v>
      </c>
      <c r="AL336" s="1">
        <f>IF(Income_CF!AL338="","",(1+'Cost and Benefit Parameters'!$C$17)*Income_CF!AL338*(Cohort_WP!AL336/Cohort_CF!AL336))</f>
        <v>5396505.5902501084</v>
      </c>
      <c r="AM336" s="1">
        <f>IF(Income_CF!AM338="","",(1+'Cost and Benefit Parameters'!$C$17)*Income_CF!AM338*(Cohort_WP!AM336/Cohort_CF!AM336))</f>
        <v>5542304.7462571301</v>
      </c>
      <c r="AN336" s="1">
        <f>IF(Income_CF!AN338="","",(1+'Cost and Benefit Parameters'!$C$17)*Income_CF!AN338*(Cohort_WP!AN336/Cohort_CF!AN336))</f>
        <v>5688628.8042927897</v>
      </c>
      <c r="AO336" s="1">
        <f>IF(Income_CF!AO338="","",(1+'Cost and Benefit Parameters'!$C$17)*Income_CF!AO338*(Cohort_WP!AO336/Cohort_CF!AO336))</f>
        <v>5835313.7690581819</v>
      </c>
      <c r="AP336" s="1">
        <f>IF(Income_CF!AP338="","",(1+'Cost and Benefit Parameters'!$C$17)*Income_CF!AP338*(Cohort_WP!AP336/Cohort_CF!AP336))</f>
        <v>5982190.7088653091</v>
      </c>
      <c r="AQ336" s="1">
        <f>IF(Income_CF!AQ338="","",(1+'Cost and Benefit Parameters'!$C$17)*Income_CF!AQ338*(Cohort_WP!AQ336/Cohort_CF!AQ336))</f>
        <v>6129086.0388303287</v>
      </c>
      <c r="AR336" s="1">
        <f>IF(Income_CF!AR338="","",(1+'Cost and Benefit Parameters'!$C$17)*Income_CF!AR338*(Cohort_WP!AR336/Cohort_CF!AR336))</f>
        <v>6275821.8254088946</v>
      </c>
      <c r="AS336" s="1">
        <f>IF(Income_CF!AS338="","",(1+'Cost and Benefit Parameters'!$C$17)*Income_CF!AS338*(Cohort_WP!AS336/Cohort_CF!AS336))</f>
        <v>6422216.111701265</v>
      </c>
      <c r="AT336" s="1">
        <f>IF(Income_CF!AT338="","",(1+'Cost and Benefit Parameters'!$C$17)*Income_CF!AT338*(Cohort_WP!AT336/Cohort_CF!AT336))</f>
        <v>6568083.2628527712</v>
      </c>
      <c r="AU336" s="1">
        <f>IF(Income_CF!AU338="","",(1+'Cost and Benefit Parameters'!$C$17)*Income_CF!AU338*(Cohort_WP!AU336/Cohort_CF!AU336))</f>
        <v>6713234.3307726802</v>
      </c>
      <c r="AV336" s="1">
        <f>IF(Income_CF!AV338="","",(1+'Cost and Benefit Parameters'!$C$17)*Income_CF!AV338*(Cohort_WP!AV336/Cohort_CF!AV336))</f>
        <v>6857477.4372949824</v>
      </c>
      <c r="AW336" s="1">
        <f>IF(Income_CF!AW338="","",(1+'Cost and Benefit Parameters'!$C$17)*Income_CF!AW338*(Cohort_WP!AW336/Cohort_CF!AW336))</f>
        <v>7000618.1748053739</v>
      </c>
      <c r="AX336" s="1">
        <f>IF(Income_CF!AX338="","",(1+'Cost and Benefit Parameters'!$C$17)*Income_CF!AX338*(Cohort_WP!AX336/Cohort_CF!AX336))</f>
        <v>7142460.0232636062</v>
      </c>
      <c r="AY336" s="1">
        <f>IF(Income_CF!AY338="","",(1+'Cost and Benefit Parameters'!$C$17)*Income_CF!AY338*(Cohort_WP!AY336/Cohort_CF!AY336))</f>
        <v>7282804.7824564837</v>
      </c>
      <c r="AZ336" s="1">
        <f>IF(Income_CF!AZ338="","",(1+'Cost and Benefit Parameters'!$C$17)*Income_CF!AZ338*(Cohort_WP!AZ336/Cohort_CF!AZ336))</f>
        <v>7421453.0182285672</v>
      </c>
      <c r="BA336" s="1">
        <f>IF(Income_CF!BA338="","",(1+'Cost and Benefit Parameters'!$C$17)*Income_CF!BA338*(Cohort_WP!BA336/Cohort_CF!BA336))</f>
        <v>7558204.5213516606</v>
      </c>
      <c r="BB336" s="1">
        <f>IF(Income_CF!BB338="","",(1+'Cost and Benefit Parameters'!$C$17)*Income_CF!BB338*(Cohort_WP!BB336/Cohort_CF!BB336))</f>
        <v>7692858.7776146475</v>
      </c>
      <c r="BC336" s="1">
        <f>IF(Income_CF!BC338="","",(1+'Cost and Benefit Parameters'!$C$17)*Income_CF!BC338*(Cohort_WP!BC336/Cohort_CF!BC336))</f>
        <v>7825215.4476399291</v>
      </c>
      <c r="BD336" s="1">
        <f>IF(Income_CF!BD338="","",(1+'Cost and Benefit Parameters'!$C$17)*Income_CF!BD338*(Cohort_WP!BD336/Cohort_CF!BD336))</f>
        <v>7955074.8548632851</v>
      </c>
      <c r="BE336" s="1">
        <f>IF(Income_CF!BE338="","",(1+'Cost and Benefit Parameters'!$C$17)*Income_CF!BE338*(Cohort_WP!BE336/Cohort_CF!BE336))</f>
        <v>8082238.4800518313</v>
      </c>
      <c r="BF336" s="1">
        <f>IF(Income_CF!BF338="","",(1+'Cost and Benefit Parameters'!$C$17)*Income_CF!BF338*(Cohort_WP!BF336/Cohort_CF!BF336))</f>
        <v>8206509.4606776163</v>
      </c>
      <c r="BG336" s="1">
        <f>IF(Income_CF!BG338="","",(1+'Cost and Benefit Parameters'!$C$17)*Income_CF!BG338*(Cohort_WP!BG336/Cohort_CF!BG336))</f>
        <v>8327693.0934166489</v>
      </c>
      <c r="BH336" s="1" t="str">
        <f>IF(Income_CF!BH338="","",(1+'Cost and Benefit Parameters'!$C$17)*Income_CF!BH338*(Cohort_WP!BH336/Cohort_CF!BH336))</f>
        <v/>
      </c>
      <c r="BI336" s="1" t="str">
        <f>IF(Income_CF!BI338="","",(1+'Cost and Benefit Parameters'!$C$17)*Income_CF!BI338*(Cohort_WP!BI336/Cohort_CF!BI336))</f>
        <v/>
      </c>
      <c r="BJ336" s="1" t="str">
        <f>IF(Income_CF!BJ338="","",(1+'Cost and Benefit Parameters'!$C$17)*Income_CF!BJ338*(Cohort_WP!BJ336/Cohort_CF!BJ336))</f>
        <v/>
      </c>
      <c r="BK336" s="1" t="str">
        <f>IF(Income_CF!BK338="","",(1+'Cost and Benefit Parameters'!$C$17)*Income_CF!BK338*(Cohort_WP!BK336/Cohort_CF!BK336))</f>
        <v/>
      </c>
      <c r="BL336" s="1" t="str">
        <f>IF(Income_CF!BL338="","",(1+'Cost and Benefit Parameters'!$C$17)*Income_CF!BL338*(Cohort_WP!BL336/Cohort_CF!BL336))</f>
        <v/>
      </c>
      <c r="BM336" s="1" t="str">
        <f>IF(Income_CF!BM338="","",(1+'Cost and Benefit Parameters'!$C$17)*Income_CF!BM338*(Cohort_WP!BM336/Cohort_CF!BM336))</f>
        <v/>
      </c>
      <c r="BN336" s="1" t="str">
        <f>IF(Income_CF!BN338="","",(1+'Cost and Benefit Parameters'!$C$17)*Income_CF!BN338*(Cohort_WP!BN336/Cohort_CF!BN336))</f>
        <v/>
      </c>
      <c r="BO336" s="1" t="str">
        <f>IF(Income_CF!BO338="","",(1+'Cost and Benefit Parameters'!$C$17)*Income_CF!BO338*(Cohort_WP!BO336/Cohort_CF!BO336))</f>
        <v/>
      </c>
      <c r="BP336" s="1" t="str">
        <f>IF(Income_CF!BP338="","",(1+'Cost and Benefit Parameters'!$C$17)*Income_CF!BP338*(Cohort_WP!BP336/Cohort_CF!BP336))</f>
        <v/>
      </c>
      <c r="BQ336" s="1" t="str">
        <f>IF(Income_CF!BQ338="","",(1+'Cost and Benefit Parameters'!$C$17)*Income_CF!BQ338*(Cohort_WP!BQ336/Cohort_CF!BQ336))</f>
        <v/>
      </c>
      <c r="BR336" s="1" t="str">
        <f>IF(Income_CF!BR338="","",(1+'Cost and Benefit Parameters'!$C$17)*Income_CF!BR338*(Cohort_WP!BR336/Cohort_CF!BR336))</f>
        <v/>
      </c>
      <c r="BS336" s="1" t="str">
        <f>IF(Income_CF!BS338="","",(1+'Cost and Benefit Parameters'!$C$17)*Income_CF!BS338*(Cohort_WP!BS336/Cohort_CF!BS336))</f>
        <v/>
      </c>
      <c r="BT336" s="1" t="str">
        <f>IF(Income_CF!BT338="","",(1+'Cost and Benefit Parameters'!$C$17)*Income_CF!BT338*(Cohort_WP!BT336/Cohort_CF!BT336))</f>
        <v/>
      </c>
    </row>
    <row r="337" spans="1:72" x14ac:dyDescent="0.55000000000000004">
      <c r="A337" s="642"/>
      <c r="B337" t="s">
        <v>474</v>
      </c>
      <c r="N337" s="1" t="str">
        <f>IF(Income_CF!N339="","",(1+'Cost and Benefit Parameters'!$C$17)*Income_CF!N339*(Cohort_WP!N337/Cohort_CF!N337))</f>
        <v/>
      </c>
      <c r="O337" s="1" t="str">
        <f>IF(Income_CF!O339="","",(1+'Cost and Benefit Parameters'!$C$17)*Income_CF!O339*(Cohort_WP!O337/Cohort_CF!O337))</f>
        <v/>
      </c>
      <c r="P337" s="1" t="str">
        <f>IF(Income_CF!P339="","",(1+'Cost and Benefit Parameters'!$C$17)*Income_CF!P339*(Cohort_WP!P337/Cohort_CF!P337))</f>
        <v/>
      </c>
      <c r="Q337" s="1" t="str">
        <f>IF(Income_CF!Q339="","",(1+'Cost and Benefit Parameters'!$C$17)*Income_CF!Q339*(Cohort_WP!Q337/Cohort_CF!Q337))</f>
        <v/>
      </c>
      <c r="R337" s="1" t="str">
        <f>IF(Income_CF!R339="","",(1+'Cost and Benefit Parameters'!$C$17)*Income_CF!R339*(Cohort_WP!R337/Cohort_CF!R337))</f>
        <v/>
      </c>
      <c r="S337" s="1" t="str">
        <f>IF(Income_CF!S339="","",(1+'Cost and Benefit Parameters'!$C$17)*Income_CF!S339*(Cohort_WP!S337/Cohort_CF!S337))</f>
        <v/>
      </c>
      <c r="T337" s="1" t="str">
        <f>IF(Income_CF!T339="","",(1+'Cost and Benefit Parameters'!$C$17)*Income_CF!T339*(Cohort_WP!T337/Cohort_CF!T337))</f>
        <v/>
      </c>
      <c r="U337" s="1">
        <f>IF(Income_CF!U339="","",(1+'Cost and Benefit Parameters'!$C$17)*Income_CF!U339*(Cohort_WP!U337/Cohort_CF!U337))</f>
        <v>3078221.4936547973</v>
      </c>
      <c r="V337" s="1">
        <f>IF(Income_CF!V339="","",(1+'Cost and Benefit Parameters'!$C$17)*Income_CF!V339*(Cohort_WP!V337/Cohort_CF!V337))</f>
        <v>3197632.8296270347</v>
      </c>
      <c r="W337" s="1">
        <f>IF(Income_CF!W339="","",(1+'Cost and Benefit Parameters'!$C$17)*Income_CF!W339*(Cohort_WP!W337/Cohort_CF!W337))</f>
        <v>3319683.999624704</v>
      </c>
      <c r="X337" s="1">
        <f>IF(Income_CF!X339="","",(1+'Cost and Benefit Parameters'!$C$17)*Income_CF!X339*(Cohort_WP!X337/Cohort_CF!X337))</f>
        <v>3444326.5522740344</v>
      </c>
      <c r="Y337" s="1">
        <f>IF(Income_CF!Y339="","",(1+'Cost and Benefit Parameters'!$C$17)*Income_CF!Y339*(Cohort_WP!Y337/Cohort_CF!Y337))</f>
        <v>3593358.2180894683</v>
      </c>
      <c r="Z337" s="1">
        <f>IF(Income_CF!Z339="","",(1+'Cost and Benefit Parameters'!$C$17)*Income_CF!Z339*(Cohort_WP!Z337/Cohort_CF!Z337))</f>
        <v>3721571.4217382935</v>
      </c>
      <c r="AA337" s="1">
        <f>IF(Income_CF!AA339="","",(1+'Cost and Benefit Parameters'!$C$17)*Income_CF!AA339*(Cohort_WP!AA337/Cohort_CF!AA337))</f>
        <v>3852047.4283993766</v>
      </c>
      <c r="AB337" s="1">
        <f>IF(Income_CF!AB339="","",(1+'Cost and Benefit Parameters'!$C$17)*Income_CF!AB339*(Cohort_WP!AB337/Cohort_CF!AB337))</f>
        <v>3984706.3024875787</v>
      </c>
      <c r="AC337" s="1">
        <f>IF(Income_CF!AC339="","",(1+'Cost and Benefit Parameters'!$C$17)*Income_CF!AC339*(Cohort_WP!AC337/Cohort_CF!AC337))</f>
        <v>4119461.3355358816</v>
      </c>
      <c r="AD337" s="1">
        <f>IF(Income_CF!AD339="","",(1+'Cost and Benefit Parameters'!$C$17)*Income_CF!AD339*(Cohort_WP!AD337/Cohort_CF!AD337))</f>
        <v>4256219.0245621558</v>
      </c>
      <c r="AE337" s="1">
        <f>IF(Income_CF!AE339="","",(1+'Cost and Benefit Parameters'!$C$17)*Income_CF!AE339*(Cohort_WP!AE337/Cohort_CF!AE337))</f>
        <v>4394879.0704158107</v>
      </c>
      <c r="AF337" s="1">
        <f>IF(Income_CF!AF339="","",(1+'Cost and Benefit Parameters'!$C$17)*Income_CF!AF339*(Cohort_WP!AF337/Cohort_CF!AF337))</f>
        <v>4535334.3967857789</v>
      </c>
      <c r="AG337" s="1">
        <f>IF(Income_CF!AG339="","",(1+'Cost and Benefit Parameters'!$C$17)*Income_CF!AG339*(Cohort_WP!AG337/Cohort_CF!AG337))</f>
        <v>4677471.190485999</v>
      </c>
      <c r="AH337" s="1">
        <f>IF(Income_CF!AH339="","",(1+'Cost and Benefit Parameters'!$C$17)*Income_CF!AH339*(Cohort_WP!AH337/Cohort_CF!AH337))</f>
        <v>4821168.9635642478</v>
      </c>
      <c r="AI337" s="1">
        <f>IF(Income_CF!AI339="","",(1+'Cost and Benefit Parameters'!$C$17)*Income_CF!AI339*(Cohort_WP!AI337/Cohort_CF!AI337))</f>
        <v>4966300.6377042606</v>
      </c>
      <c r="AJ337" s="1">
        <f>IF(Income_CF!AJ339="","",(1+'Cost and Benefit Parameters'!$C$17)*Income_CF!AJ339*(Cohort_WP!AJ337/Cohort_CF!AJ337))</f>
        <v>5112732.6513116295</v>
      </c>
      <c r="AK337" s="1">
        <f>IF(Income_CF!AK339="","",(1+'Cost and Benefit Parameters'!$C$17)*Income_CF!AK339*(Cohort_WP!AK337/Cohort_CF!AK337))</f>
        <v>5260325.0895885108</v>
      </c>
      <c r="AL337" s="1">
        <f>IF(Income_CF!AL339="","",(1+'Cost and Benefit Parameters'!$C$17)*Income_CF!AL339*(Cohort_WP!AL337/Cohort_CF!AL337))</f>
        <v>5408931.8378144791</v>
      </c>
      <c r="AM337" s="1">
        <f>IF(Income_CF!AM339="","",(1+'Cost and Benefit Parameters'!$C$17)*Income_CF!AM339*(Cohort_WP!AM337/Cohort_CF!AM337))</f>
        <v>5558400.7579576122</v>
      </c>
      <c r="AN337" s="1">
        <f>IF(Income_CF!AN339="","",(1+'Cost and Benefit Parameters'!$C$17)*Income_CF!AN339*(Cohort_WP!AN337/Cohort_CF!AN337))</f>
        <v>5708573.8886448424</v>
      </c>
      <c r="AO337" s="1">
        <f>IF(Income_CF!AO339="","",(1+'Cost and Benefit Parameters'!$C$17)*Income_CF!AO339*(Cohort_WP!AO337/Cohort_CF!AO337))</f>
        <v>5859287.6684215739</v>
      </c>
      <c r="AP337" s="1">
        <f>IF(Income_CF!AP339="","",(1+'Cost and Benefit Parameters'!$C$17)*Income_CF!AP339*(Cohort_WP!AP337/Cohort_CF!AP337))</f>
        <v>6010373.182129927</v>
      </c>
      <c r="AQ337" s="1">
        <f>IF(Income_CF!AQ339="","",(1+'Cost and Benefit Parameters'!$C$17)*Income_CF!AQ339*(Cohort_WP!AQ337/Cohort_CF!AQ337))</f>
        <v>6161656.4301312668</v>
      </c>
      <c r="AR337" s="1">
        <f>IF(Income_CF!AR339="","",(1+'Cost and Benefit Parameters'!$C$17)*Income_CF!AR339*(Cohort_WP!AR337/Cohort_CF!AR337))</f>
        <v>6312958.6199952383</v>
      </c>
      <c r="AS337" s="1">
        <f>IF(Income_CF!AS339="","",(1+'Cost and Benefit Parameters'!$C$17)*Income_CF!AS339*(Cohort_WP!AS337/Cohort_CF!AS337))</f>
        <v>6464096.4801711626</v>
      </c>
      <c r="AT337" s="1">
        <f>IF(Income_CF!AT339="","",(1+'Cost and Benefit Parameters'!$C$17)*Income_CF!AT339*(Cohort_WP!AT337/Cohort_CF!AT337))</f>
        <v>6614882.5950523019</v>
      </c>
      <c r="AU337" s="1">
        <f>IF(Income_CF!AU339="","",(1+'Cost and Benefit Parameters'!$C$17)*Income_CF!AU339*(Cohort_WP!AU337/Cohort_CF!AU337))</f>
        <v>6765125.7607383542</v>
      </c>
      <c r="AV337" s="1">
        <f>IF(Income_CF!AV339="","",(1+'Cost and Benefit Parameters'!$C$17)*Income_CF!AV339*(Cohort_WP!AV337/Cohort_CF!AV337))</f>
        <v>6914631.3606958603</v>
      </c>
      <c r="AW337" s="1">
        <f>IF(Income_CF!AW339="","",(1+'Cost and Benefit Parameters'!$C$17)*Income_CF!AW339*(Cohort_WP!AW337/Cohort_CF!AW337))</f>
        <v>7063201.760413833</v>
      </c>
      <c r="AX337" s="1">
        <f>IF(Income_CF!AX339="","",(1+'Cost and Benefit Parameters'!$C$17)*Income_CF!AX339*(Cohort_WP!AX337/Cohort_CF!AX337))</f>
        <v>7210636.7200495359</v>
      </c>
      <c r="AY337" s="1">
        <f>IF(Income_CF!AY339="","",(1+'Cost and Benefit Parameters'!$C$17)*Income_CF!AY339*(Cohort_WP!AY337/Cohort_CF!AY337))</f>
        <v>7356733.823961514</v>
      </c>
      <c r="AZ337" s="1">
        <f>IF(Income_CF!AZ339="","",(1+'Cost and Benefit Parameters'!$C$17)*Income_CF!AZ339*(Cohort_WP!AZ337/Cohort_CF!AZ337))</f>
        <v>7501288.9259301797</v>
      </c>
      <c r="BA337" s="1">
        <f>IF(Income_CF!BA339="","",(1+'Cost and Benefit Parameters'!$C$17)*Income_CF!BA339*(Cohort_WP!BA337/Cohort_CF!BA337))</f>
        <v>7644096.6087754257</v>
      </c>
      <c r="BB337" s="1">
        <f>IF(Income_CF!BB339="","",(1+'Cost and Benefit Parameters'!$C$17)*Income_CF!BB339*(Cohort_WP!BB337/Cohort_CF!BB337))</f>
        <v>7784950.6569922091</v>
      </c>
      <c r="BC337" s="1">
        <f>IF(Income_CF!BC339="","",(1+'Cost and Benefit Parameters'!$C$17)*Income_CF!BC339*(Cohort_WP!BC337/Cohort_CF!BC337))</f>
        <v>7923644.5409430861</v>
      </c>
      <c r="BD337" s="1">
        <f>IF(Income_CF!BD339="","",(1+'Cost and Benefit Parameters'!$C$17)*Income_CF!BD339*(Cohort_WP!BD337/Cohort_CF!BD337))</f>
        <v>8059971.9110691268</v>
      </c>
      <c r="BE337" s="1">
        <f>IF(Income_CF!BE339="","",(1+'Cost and Benefit Parameters'!$C$17)*Income_CF!BE339*(Cohort_WP!BE337/Cohort_CF!BE337))</f>
        <v>8193727.1005091835</v>
      </c>
      <c r="BF337" s="1">
        <f>IF(Income_CF!BF339="","",(1+'Cost and Benefit Parameters'!$C$17)*Income_CF!BF339*(Cohort_WP!BF337/Cohort_CF!BF337))</f>
        <v>8324705.6344533861</v>
      </c>
      <c r="BG337" s="1">
        <f>IF(Income_CF!BG339="","",(1+'Cost and Benefit Parameters'!$C$17)*Income_CF!BG339*(Cohort_WP!BG337/Cohort_CF!BG337))</f>
        <v>8452704.7444979437</v>
      </c>
      <c r="BH337" s="1">
        <f>IF(Income_CF!BH339="","",(1+'Cost and Benefit Parameters'!$C$17)*Income_CF!BH339*(Cohort_WP!BH337/Cohort_CF!BH337))</f>
        <v>8577523.8862191495</v>
      </c>
      <c r="BI337" s="1" t="str">
        <f>IF(Income_CF!BI339="","",(1+'Cost and Benefit Parameters'!$C$17)*Income_CF!BI339*(Cohort_WP!BI337/Cohort_CF!BI337))</f>
        <v/>
      </c>
      <c r="BJ337" s="1" t="str">
        <f>IF(Income_CF!BJ339="","",(1+'Cost and Benefit Parameters'!$C$17)*Income_CF!BJ339*(Cohort_WP!BJ337/Cohort_CF!BJ337))</f>
        <v/>
      </c>
      <c r="BK337" s="1" t="str">
        <f>IF(Income_CF!BK339="","",(1+'Cost and Benefit Parameters'!$C$17)*Income_CF!BK339*(Cohort_WP!BK337/Cohort_CF!BK337))</f>
        <v/>
      </c>
      <c r="BL337" s="1" t="str">
        <f>IF(Income_CF!BL339="","",(1+'Cost and Benefit Parameters'!$C$17)*Income_CF!BL339*(Cohort_WP!BL337/Cohort_CF!BL337))</f>
        <v/>
      </c>
      <c r="BM337" s="1" t="str">
        <f>IF(Income_CF!BM339="","",(1+'Cost and Benefit Parameters'!$C$17)*Income_CF!BM339*(Cohort_WP!BM337/Cohort_CF!BM337))</f>
        <v/>
      </c>
      <c r="BN337" s="1" t="str">
        <f>IF(Income_CF!BN339="","",(1+'Cost and Benefit Parameters'!$C$17)*Income_CF!BN339*(Cohort_WP!BN337/Cohort_CF!BN337))</f>
        <v/>
      </c>
      <c r="BO337" s="1" t="str">
        <f>IF(Income_CF!BO339="","",(1+'Cost and Benefit Parameters'!$C$17)*Income_CF!BO339*(Cohort_WP!BO337/Cohort_CF!BO337))</f>
        <v/>
      </c>
      <c r="BP337" s="1" t="str">
        <f>IF(Income_CF!BP339="","",(1+'Cost and Benefit Parameters'!$C$17)*Income_CF!BP339*(Cohort_WP!BP337/Cohort_CF!BP337))</f>
        <v/>
      </c>
      <c r="BQ337" s="1" t="str">
        <f>IF(Income_CF!BQ339="","",(1+'Cost and Benefit Parameters'!$C$17)*Income_CF!BQ339*(Cohort_WP!BQ337/Cohort_CF!BQ337))</f>
        <v/>
      </c>
      <c r="BR337" s="1" t="str">
        <f>IF(Income_CF!BR339="","",(1+'Cost and Benefit Parameters'!$C$17)*Income_CF!BR339*(Cohort_WP!BR337/Cohort_CF!BR337))</f>
        <v/>
      </c>
      <c r="BS337" s="1" t="str">
        <f>IF(Income_CF!BS339="","",(1+'Cost and Benefit Parameters'!$C$17)*Income_CF!BS339*(Cohort_WP!BS337/Cohort_CF!BS337))</f>
        <v/>
      </c>
      <c r="BT337" s="1" t="str">
        <f>IF(Income_CF!BT339="","",(1+'Cost and Benefit Parameters'!$C$17)*Income_CF!BT339*(Cohort_WP!BT337/Cohort_CF!BT337))</f>
        <v/>
      </c>
    </row>
    <row r="338" spans="1:72" x14ac:dyDescent="0.55000000000000004">
      <c r="A338" s="642"/>
      <c r="B338" t="s">
        <v>475</v>
      </c>
      <c r="N338" s="1" t="str">
        <f>IF(Income_CF!N340="","",(1+'Cost and Benefit Parameters'!$C$17)*Income_CF!N340*(Cohort_WP!N338/Cohort_CF!N338))</f>
        <v/>
      </c>
      <c r="O338" s="1" t="str">
        <f>IF(Income_CF!O340="","",(1+'Cost and Benefit Parameters'!$C$17)*Income_CF!O340*(Cohort_WP!O338/Cohort_CF!O338))</f>
        <v/>
      </c>
      <c r="P338" s="1" t="str">
        <f>IF(Income_CF!P340="","",(1+'Cost and Benefit Parameters'!$C$17)*Income_CF!P340*(Cohort_WP!P338/Cohort_CF!P338))</f>
        <v/>
      </c>
      <c r="Q338" s="1" t="str">
        <f>IF(Income_CF!Q340="","",(1+'Cost and Benefit Parameters'!$C$17)*Income_CF!Q340*(Cohort_WP!Q338/Cohort_CF!Q338))</f>
        <v/>
      </c>
      <c r="R338" s="1" t="str">
        <f>IF(Income_CF!R340="","",(1+'Cost and Benefit Parameters'!$C$17)*Income_CF!R340*(Cohort_WP!R338/Cohort_CF!R338))</f>
        <v/>
      </c>
      <c r="S338" s="1" t="str">
        <f>IF(Income_CF!S340="","",(1+'Cost and Benefit Parameters'!$C$17)*Income_CF!S340*(Cohort_WP!S338/Cohort_CF!S338))</f>
        <v/>
      </c>
      <c r="T338" s="1" t="str">
        <f>IF(Income_CF!T340="","",(1+'Cost and Benefit Parameters'!$C$17)*Income_CF!T340*(Cohort_WP!T338/Cohort_CF!T338))</f>
        <v/>
      </c>
      <c r="U338" s="1" t="str">
        <f>IF(Income_CF!U340="","",(1+'Cost and Benefit Parameters'!$C$17)*Income_CF!U340*(Cohort_WP!U338/Cohort_CF!U338))</f>
        <v/>
      </c>
      <c r="V338" s="1">
        <f>IF(Income_CF!V340="","",(1+'Cost and Benefit Parameters'!$C$17)*Income_CF!V340*(Cohort_WP!V338/Cohort_CF!V338))</f>
        <v>3170568.1384644411</v>
      </c>
      <c r="W338" s="1">
        <f>IF(Income_CF!W340="","",(1+'Cost and Benefit Parameters'!$C$17)*Income_CF!W340*(Cohort_WP!W338/Cohort_CF!W338))</f>
        <v>3293561.8145158463</v>
      </c>
      <c r="X338" s="1">
        <f>IF(Income_CF!X340="","",(1+'Cost and Benefit Parameters'!$C$17)*Income_CF!X340*(Cohort_WP!X338/Cohort_CF!X338))</f>
        <v>3419274.5196134448</v>
      </c>
      <c r="Y338" s="1">
        <f>IF(Income_CF!Y340="","",(1+'Cost and Benefit Parameters'!$C$17)*Income_CF!Y340*(Cohort_WP!Y338/Cohort_CF!Y338))</f>
        <v>3547656.3488422548</v>
      </c>
      <c r="Z338" s="1">
        <f>IF(Income_CF!Z340="","",(1+'Cost and Benefit Parameters'!$C$17)*Income_CF!Z340*(Cohort_WP!Z338/Cohort_CF!Z338))</f>
        <v>3701158.9646321521</v>
      </c>
      <c r="AA338" s="1">
        <f>IF(Income_CF!AA340="","",(1+'Cost and Benefit Parameters'!$C$17)*Income_CF!AA340*(Cohort_WP!AA338/Cohort_CF!AA338))</f>
        <v>3833218.5643904423</v>
      </c>
      <c r="AB338" s="1">
        <f>IF(Income_CF!AB340="","",(1+'Cost and Benefit Parameters'!$C$17)*Income_CF!AB340*(Cohort_WP!AB338/Cohort_CF!AB338))</f>
        <v>3967608.8512513586</v>
      </c>
      <c r="AC338" s="1">
        <f>IF(Income_CF!AC340="","",(1+'Cost and Benefit Parameters'!$C$17)*Income_CF!AC340*(Cohort_WP!AC338/Cohort_CF!AC338))</f>
        <v>4104247.4915622063</v>
      </c>
      <c r="AD338" s="1">
        <f>IF(Income_CF!AD340="","",(1+'Cost and Benefit Parameters'!$C$17)*Income_CF!AD340*(Cohort_WP!AD338/Cohort_CF!AD338))</f>
        <v>4243045.1756019574</v>
      </c>
      <c r="AE338" s="1">
        <f>IF(Income_CF!AE340="","",(1+'Cost and Benefit Parameters'!$C$17)*Income_CF!AE340*(Cohort_WP!AE338/Cohort_CF!AE338))</f>
        <v>4383905.5952990204</v>
      </c>
      <c r="AF338" s="1">
        <f>IF(Income_CF!AF340="","",(1+'Cost and Benefit Parameters'!$C$17)*Income_CF!AF340*(Cohort_WP!AF338/Cohort_CF!AF338))</f>
        <v>4526725.442528286</v>
      </c>
      <c r="AG338" s="1">
        <f>IF(Income_CF!AG340="","",(1+'Cost and Benefit Parameters'!$C$17)*Income_CF!AG340*(Cohort_WP!AG338/Cohort_CF!AG338))</f>
        <v>4671394.4286893522</v>
      </c>
      <c r="AH338" s="1">
        <f>IF(Income_CF!AH340="","",(1+'Cost and Benefit Parameters'!$C$17)*Income_CF!AH340*(Cohort_WP!AH338/Cohort_CF!AH338))</f>
        <v>4817795.3262005793</v>
      </c>
      <c r="AI338" s="1">
        <f>IF(Income_CF!AI340="","",(1+'Cost and Benefit Parameters'!$C$17)*Income_CF!AI340*(Cohort_WP!AI338/Cohort_CF!AI338))</f>
        <v>4965804.0324711753</v>
      </c>
      <c r="AJ338" s="1">
        <f>IF(Income_CF!AJ340="","",(1+'Cost and Benefit Parameters'!$C$17)*Income_CF!AJ340*(Cohort_WP!AJ338/Cohort_CF!AJ338))</f>
        <v>5115289.6568353884</v>
      </c>
      <c r="AK338" s="1">
        <f>IF(Income_CF!AK340="","",(1+'Cost and Benefit Parameters'!$C$17)*Income_CF!AK340*(Cohort_WP!AK338/Cohort_CF!AK338))</f>
        <v>5266114.6308509782</v>
      </c>
      <c r="AL338" s="1">
        <f>IF(Income_CF!AL340="","",(1+'Cost and Benefit Parameters'!$C$17)*Income_CF!AL340*(Cohort_WP!AL338/Cohort_CF!AL338))</f>
        <v>5418134.8422761653</v>
      </c>
      <c r="AM338" s="1">
        <f>IF(Income_CF!AM340="","",(1+'Cost and Benefit Parameters'!$C$17)*Income_CF!AM340*(Cohort_WP!AM338/Cohort_CF!AM338))</f>
        <v>5571199.7929489147</v>
      </c>
      <c r="AN338" s="1">
        <f>IF(Income_CF!AN340="","",(1+'Cost and Benefit Parameters'!$C$17)*Income_CF!AN340*(Cohort_WP!AN338/Cohort_CF!AN338))</f>
        <v>5725152.7806963399</v>
      </c>
      <c r="AO338" s="1">
        <f>IF(Income_CF!AO340="","",(1+'Cost and Benefit Parameters'!$C$17)*Income_CF!AO340*(Cohort_WP!AO338/Cohort_CF!AO338))</f>
        <v>5879831.1053041881</v>
      </c>
      <c r="AP338" s="1">
        <f>IF(Income_CF!AP340="","",(1+'Cost and Benefit Parameters'!$C$17)*Income_CF!AP340*(Cohort_WP!AP338/Cohort_CF!AP338))</f>
        <v>6035066.2984742196</v>
      </c>
      <c r="AQ338" s="1">
        <f>IF(Income_CF!AQ340="","",(1+'Cost and Benefit Parameters'!$C$17)*Income_CF!AQ340*(Cohort_WP!AQ338/Cohort_CF!AQ338))</f>
        <v>6190684.3775938246</v>
      </c>
      <c r="AR338" s="1">
        <f>IF(Income_CF!AR340="","",(1+'Cost and Benefit Parameters'!$C$17)*Income_CF!AR340*(Cohort_WP!AR338/Cohort_CF!AR338))</f>
        <v>6346506.1230352055</v>
      </c>
      <c r="AS338" s="1">
        <f>IF(Income_CF!AS340="","",(1+'Cost and Benefit Parameters'!$C$17)*Income_CF!AS340*(Cohort_WP!AS338/Cohort_CF!AS338))</f>
        <v>6502347.378595097</v>
      </c>
      <c r="AT338" s="1">
        <f>IF(Income_CF!AT340="","",(1+'Cost and Benefit Parameters'!$C$17)*Income_CF!AT340*(Cohort_WP!AT338/Cohort_CF!AT338))</f>
        <v>6658019.3745762967</v>
      </c>
      <c r="AU338" s="1">
        <f>IF(Income_CF!AU340="","",(1+'Cost and Benefit Parameters'!$C$17)*Income_CF!AU340*(Cohort_WP!AU338/Cohort_CF!AU338))</f>
        <v>6813329.0729038715</v>
      </c>
      <c r="AV338" s="1">
        <f>IF(Income_CF!AV340="","",(1+'Cost and Benefit Parameters'!$C$17)*Income_CF!AV340*(Cohort_WP!AV338/Cohort_CF!AV338))</f>
        <v>6968079.5335605061</v>
      </c>
      <c r="AW338" s="1">
        <f>IF(Income_CF!AW340="","",(1+'Cost and Benefit Parameters'!$C$17)*Income_CF!AW340*(Cohort_WP!AW338/Cohort_CF!AW338))</f>
        <v>7122070.3015167359</v>
      </c>
      <c r="AX338" s="1">
        <f>IF(Income_CF!AX340="","",(1+'Cost and Benefit Parameters'!$C$17)*Income_CF!AX340*(Cohort_WP!AX338/Cohort_CF!AX338))</f>
        <v>7275097.8132262463</v>
      </c>
      <c r="AY338" s="1">
        <f>IF(Income_CF!AY340="","",(1+'Cost and Benefit Parameters'!$C$17)*Income_CF!AY340*(Cohort_WP!AY338/Cohort_CF!AY338))</f>
        <v>7426955.821651021</v>
      </c>
      <c r="AZ338" s="1">
        <f>IF(Income_CF!AZ340="","",(1+'Cost and Benefit Parameters'!$C$17)*Income_CF!AZ340*(Cohort_WP!AZ338/Cohort_CF!AZ338))</f>
        <v>7577435.8386803595</v>
      </c>
      <c r="BA338" s="1">
        <f>IF(Income_CF!BA340="","",(1+'Cost and Benefit Parameters'!$C$17)*Income_CF!BA340*(Cohort_WP!BA338/Cohort_CF!BA338))</f>
        <v>7726327.5937080849</v>
      </c>
      <c r="BB338" s="1">
        <f>IF(Income_CF!BB340="","",(1+'Cost and Benefit Parameters'!$C$17)*Income_CF!BB340*(Cohort_WP!BB338/Cohort_CF!BB338))</f>
        <v>7873419.5070386864</v>
      </c>
      <c r="BC338" s="1">
        <f>IF(Income_CF!BC340="","",(1+'Cost and Benefit Parameters'!$C$17)*Income_CF!BC340*(Cohort_WP!BC338/Cohort_CF!BC338))</f>
        <v>8018499.1767019732</v>
      </c>
      <c r="BD338" s="1">
        <f>IF(Income_CF!BD340="","",(1+'Cost and Benefit Parameters'!$C$17)*Income_CF!BD340*(Cohort_WP!BD338/Cohort_CF!BD338))</f>
        <v>8161353.8771713777</v>
      </c>
      <c r="BE338" s="1">
        <f>IF(Income_CF!BE340="","",(1+'Cost and Benefit Parameters'!$C$17)*Income_CF!BE340*(Cohort_WP!BE338/Cohort_CF!BE338))</f>
        <v>8301771.0684012007</v>
      </c>
      <c r="BF338" s="1">
        <f>IF(Income_CF!BF340="","",(1+'Cost and Benefit Parameters'!$C$17)*Income_CF!BF340*(Cohort_WP!BF338/Cohort_CF!BF338))</f>
        <v>8439538.91352446</v>
      </c>
      <c r="BG338" s="1">
        <f>IF(Income_CF!BG340="","",(1+'Cost and Benefit Parameters'!$C$17)*Income_CF!BG340*(Cohort_WP!BG338/Cohort_CF!BG338))</f>
        <v>8574446.8034869861</v>
      </c>
      <c r="BH338" s="1">
        <f>IF(Income_CF!BH340="","",(1+'Cost and Benefit Parameters'!$C$17)*Income_CF!BH340*(Cohort_WP!BH338/Cohort_CF!BH338))</f>
        <v>8706285.8868328836</v>
      </c>
      <c r="BI338" s="1">
        <f>IF(Income_CF!BI340="","",(1+'Cost and Benefit Parameters'!$C$17)*Income_CF!BI340*(Cohort_WP!BI338/Cohort_CF!BI338))</f>
        <v>8834849.6028057262</v>
      </c>
      <c r="BJ338" s="1" t="str">
        <f>IF(Income_CF!BJ340="","",(1+'Cost and Benefit Parameters'!$C$17)*Income_CF!BJ340*(Cohort_WP!BJ338/Cohort_CF!BJ338))</f>
        <v/>
      </c>
      <c r="BK338" s="1" t="str">
        <f>IF(Income_CF!BK340="","",(1+'Cost and Benefit Parameters'!$C$17)*Income_CF!BK340*(Cohort_WP!BK338/Cohort_CF!BK338))</f>
        <v/>
      </c>
      <c r="BL338" s="1" t="str">
        <f>IF(Income_CF!BL340="","",(1+'Cost and Benefit Parameters'!$C$17)*Income_CF!BL340*(Cohort_WP!BL338/Cohort_CF!BL338))</f>
        <v/>
      </c>
      <c r="BM338" s="1" t="str">
        <f>IF(Income_CF!BM340="","",(1+'Cost and Benefit Parameters'!$C$17)*Income_CF!BM340*(Cohort_WP!BM338/Cohort_CF!BM338))</f>
        <v/>
      </c>
      <c r="BN338" s="1" t="str">
        <f>IF(Income_CF!BN340="","",(1+'Cost and Benefit Parameters'!$C$17)*Income_CF!BN340*(Cohort_WP!BN338/Cohort_CF!BN338))</f>
        <v/>
      </c>
      <c r="BO338" s="1" t="str">
        <f>IF(Income_CF!BO340="","",(1+'Cost and Benefit Parameters'!$C$17)*Income_CF!BO340*(Cohort_WP!BO338/Cohort_CF!BO338))</f>
        <v/>
      </c>
      <c r="BP338" s="1" t="str">
        <f>IF(Income_CF!BP340="","",(1+'Cost and Benefit Parameters'!$C$17)*Income_CF!BP340*(Cohort_WP!BP338/Cohort_CF!BP338))</f>
        <v/>
      </c>
      <c r="BQ338" s="1" t="str">
        <f>IF(Income_CF!BQ340="","",(1+'Cost and Benefit Parameters'!$C$17)*Income_CF!BQ340*(Cohort_WP!BQ338/Cohort_CF!BQ338))</f>
        <v/>
      </c>
      <c r="BR338" s="1" t="str">
        <f>IF(Income_CF!BR340="","",(1+'Cost and Benefit Parameters'!$C$17)*Income_CF!BR340*(Cohort_WP!BR338/Cohort_CF!BR338))</f>
        <v/>
      </c>
      <c r="BS338" s="1" t="str">
        <f>IF(Income_CF!BS340="","",(1+'Cost and Benefit Parameters'!$C$17)*Income_CF!BS340*(Cohort_WP!BS338/Cohort_CF!BS338))</f>
        <v/>
      </c>
      <c r="BT338" s="1" t="str">
        <f>IF(Income_CF!BT340="","",(1+'Cost and Benefit Parameters'!$C$17)*Income_CF!BT340*(Cohort_WP!BT338/Cohort_CF!BT338))</f>
        <v/>
      </c>
    </row>
    <row r="339" spans="1:72" x14ac:dyDescent="0.55000000000000004">
      <c r="A339" s="642"/>
      <c r="B339" t="s">
        <v>476</v>
      </c>
      <c r="N339" s="1" t="str">
        <f>IF(Income_CF!N341="","",(1+'Cost and Benefit Parameters'!$C$17)*Income_CF!N341*(Cohort_WP!N339/Cohort_CF!N339))</f>
        <v/>
      </c>
      <c r="O339" s="1" t="str">
        <f>IF(Income_CF!O341="","",(1+'Cost and Benefit Parameters'!$C$17)*Income_CF!O341*(Cohort_WP!O339/Cohort_CF!O339))</f>
        <v/>
      </c>
      <c r="P339" s="1" t="str">
        <f>IF(Income_CF!P341="","",(1+'Cost and Benefit Parameters'!$C$17)*Income_CF!P341*(Cohort_WP!P339/Cohort_CF!P339))</f>
        <v/>
      </c>
      <c r="Q339" s="1" t="str">
        <f>IF(Income_CF!Q341="","",(1+'Cost and Benefit Parameters'!$C$17)*Income_CF!Q341*(Cohort_WP!Q339/Cohort_CF!Q339))</f>
        <v/>
      </c>
      <c r="R339" s="1" t="str">
        <f>IF(Income_CF!R341="","",(1+'Cost and Benefit Parameters'!$C$17)*Income_CF!R341*(Cohort_WP!R339/Cohort_CF!R339))</f>
        <v/>
      </c>
      <c r="S339" s="1" t="str">
        <f>IF(Income_CF!S341="","",(1+'Cost and Benefit Parameters'!$C$17)*Income_CF!S341*(Cohort_WP!S339/Cohort_CF!S339))</f>
        <v/>
      </c>
      <c r="T339" s="1" t="str">
        <f>IF(Income_CF!T341="","",(1+'Cost and Benefit Parameters'!$C$17)*Income_CF!T341*(Cohort_WP!T339/Cohort_CF!T339))</f>
        <v/>
      </c>
      <c r="U339" s="1" t="str">
        <f>IF(Income_CF!U341="","",(1+'Cost and Benefit Parameters'!$C$17)*Income_CF!U341*(Cohort_WP!U339/Cohort_CF!U339))</f>
        <v/>
      </c>
      <c r="V339" s="1" t="str">
        <f>IF(Income_CF!V341="","",(1+'Cost and Benefit Parameters'!$C$17)*Income_CF!V341*(Cohort_WP!V339/Cohort_CF!V339))</f>
        <v/>
      </c>
      <c r="W339" s="1">
        <f>IF(Income_CF!W341="","",(1+'Cost and Benefit Parameters'!$C$17)*Income_CF!W341*(Cohort_WP!W339/Cohort_CF!W339))</f>
        <v>3265685.182618374</v>
      </c>
      <c r="X339" s="1">
        <f>IF(Income_CF!X341="","",(1+'Cost and Benefit Parameters'!$C$17)*Income_CF!X341*(Cohort_WP!X339/Cohort_CF!X339))</f>
        <v>3392368.6689513219</v>
      </c>
      <c r="Y339" s="1">
        <f>IF(Income_CF!Y341="","",(1+'Cost and Benefit Parameters'!$C$17)*Income_CF!Y341*(Cohort_WP!Y339/Cohort_CF!Y339))</f>
        <v>3521852.7552018487</v>
      </c>
      <c r="Z339" s="1">
        <f>IF(Income_CF!Z341="","",(1+'Cost and Benefit Parameters'!$C$17)*Income_CF!Z341*(Cohort_WP!Z339/Cohort_CF!Z339))</f>
        <v>3654086.0393075226</v>
      </c>
      <c r="AA339" s="1">
        <f>IF(Income_CF!AA341="","",(1+'Cost and Benefit Parameters'!$C$17)*Income_CF!AA341*(Cohort_WP!AA339/Cohort_CF!AA339))</f>
        <v>3812193.7335711173</v>
      </c>
      <c r="AB339" s="1">
        <f>IF(Income_CF!AB341="","",(1+'Cost and Benefit Parameters'!$C$17)*Income_CF!AB341*(Cohort_WP!AB339/Cohort_CF!AB339))</f>
        <v>3948215.1213221555</v>
      </c>
      <c r="AC339" s="1">
        <f>IF(Income_CF!AC341="","",(1+'Cost and Benefit Parameters'!$C$17)*Income_CF!AC341*(Cohort_WP!AC339/Cohort_CF!AC339))</f>
        <v>4086637.1167888991</v>
      </c>
      <c r="AD339" s="1">
        <f>IF(Income_CF!AD341="","",(1+'Cost and Benefit Parameters'!$C$17)*Income_CF!AD341*(Cohort_WP!AD339/Cohort_CF!AD339))</f>
        <v>4227374.9163090717</v>
      </c>
      <c r="AE339" s="1">
        <f>IF(Income_CF!AE341="","",(1+'Cost and Benefit Parameters'!$C$17)*Income_CF!AE341*(Cohort_WP!AE339/Cohort_CF!AE339))</f>
        <v>4370336.5308700157</v>
      </c>
      <c r="AF339" s="1">
        <f>IF(Income_CF!AF341="","",(1+'Cost and Benefit Parameters'!$C$17)*Income_CF!AF341*(Cohort_WP!AF339/Cohort_CF!AF339))</f>
        <v>4515422.7631579917</v>
      </c>
      <c r="AG339" s="1">
        <f>IF(Income_CF!AG341="","",(1+'Cost and Benefit Parameters'!$C$17)*Income_CF!AG341*(Cohort_WP!AG339/Cohort_CF!AG339))</f>
        <v>4662527.2058041329</v>
      </c>
      <c r="AH339" s="1">
        <f>IF(Income_CF!AH341="","",(1+'Cost and Benefit Parameters'!$C$17)*Income_CF!AH341*(Cohort_WP!AH339/Cohort_CF!AH339))</f>
        <v>4811536.2615500325</v>
      </c>
      <c r="AI339" s="1">
        <f>IF(Income_CF!AI341="","",(1+'Cost and Benefit Parameters'!$C$17)*Income_CF!AI341*(Cohort_WP!AI339/Cohort_CF!AI339))</f>
        <v>4962329.1859865952</v>
      </c>
      <c r="AJ339" s="1">
        <f>IF(Income_CF!AJ341="","",(1+'Cost and Benefit Parameters'!$C$17)*Income_CF!AJ341*(Cohort_WP!AJ339/Cohort_CF!AJ339))</f>
        <v>5114778.15344531</v>
      </c>
      <c r="AK339" s="1">
        <f>IF(Income_CF!AK341="","",(1+'Cost and Benefit Parameters'!$C$17)*Income_CF!AK341*(Cohort_WP!AK339/Cohort_CF!AK339))</f>
        <v>5268748.346540451</v>
      </c>
      <c r="AL339" s="1">
        <f>IF(Income_CF!AL341="","",(1+'Cost and Benefit Parameters'!$C$17)*Income_CF!AL341*(Cohort_WP!AL339/Cohort_CF!AL339))</f>
        <v>5424098.0697765071</v>
      </c>
      <c r="AM339" s="1">
        <f>IF(Income_CF!AM341="","",(1+'Cost and Benefit Parameters'!$C$17)*Income_CF!AM341*(Cohort_WP!AM339/Cohort_CF!AM339))</f>
        <v>5580678.8875444494</v>
      </c>
      <c r="AN339" s="1">
        <f>IF(Income_CF!AN341="","",(1+'Cost and Benefit Parameters'!$C$17)*Income_CF!AN341*(Cohort_WP!AN339/Cohort_CF!AN339))</f>
        <v>5738335.7867373805</v>
      </c>
      <c r="AO339" s="1">
        <f>IF(Income_CF!AO341="","",(1+'Cost and Benefit Parameters'!$C$17)*Income_CF!AO341*(Cohort_WP!AO339/Cohort_CF!AO339))</f>
        <v>5896907.3641172312</v>
      </c>
      <c r="AP339" s="1">
        <f>IF(Income_CF!AP341="","",(1+'Cost and Benefit Parameters'!$C$17)*Income_CF!AP341*(Cohort_WP!AP339/Cohort_CF!AP339))</f>
        <v>6056226.0384633141</v>
      </c>
      <c r="AQ339" s="1">
        <f>IF(Income_CF!AQ341="","",(1+'Cost and Benefit Parameters'!$C$17)*Income_CF!AQ341*(Cohort_WP!AQ339/Cohort_CF!AQ339))</f>
        <v>6216118.2874284461</v>
      </c>
      <c r="AR339" s="1">
        <f>IF(Income_CF!AR341="","",(1+'Cost and Benefit Parameters'!$C$17)*Income_CF!AR341*(Cohort_WP!AR339/Cohort_CF!AR339))</f>
        <v>6376404.9089216404</v>
      </c>
      <c r="AS339" s="1">
        <f>IF(Income_CF!AS341="","",(1+'Cost and Benefit Parameters'!$C$17)*Income_CF!AS341*(Cohort_WP!AS339/Cohort_CF!AS339))</f>
        <v>6536901.3067262629</v>
      </c>
      <c r="AT339" s="1">
        <f>IF(Income_CF!AT341="","",(1+'Cost and Benefit Parameters'!$C$17)*Income_CF!AT341*(Cohort_WP!AT339/Cohort_CF!AT339))</f>
        <v>6697417.7999529485</v>
      </c>
      <c r="AU339" s="1">
        <f>IF(Income_CF!AU341="","",(1+'Cost and Benefit Parameters'!$C$17)*Income_CF!AU341*(Cohort_WP!AU339/Cohort_CF!AU339))</f>
        <v>6857759.9558135858</v>
      </c>
      <c r="AV339" s="1">
        <f>IF(Income_CF!AV341="","",(1+'Cost and Benefit Parameters'!$C$17)*Income_CF!AV341*(Cohort_WP!AV339/Cohort_CF!AV339))</f>
        <v>7017728.9450909877</v>
      </c>
      <c r="AW339" s="1">
        <f>IF(Income_CF!AW341="","",(1+'Cost and Benefit Parameters'!$C$17)*Income_CF!AW341*(Cohort_WP!AW339/Cohort_CF!AW339))</f>
        <v>7177121.9195673205</v>
      </c>
      <c r="AX339" s="1">
        <f>IF(Income_CF!AX341="","",(1+'Cost and Benefit Parameters'!$C$17)*Income_CF!AX341*(Cohort_WP!AX339/Cohort_CF!AX339))</f>
        <v>7335732.4105622377</v>
      </c>
      <c r="AY339" s="1">
        <f>IF(Income_CF!AY341="","",(1+'Cost and Benefit Parameters'!$C$17)*Income_CF!AY341*(Cohort_WP!AY339/Cohort_CF!AY339))</f>
        <v>7493350.7476230329</v>
      </c>
      <c r="AZ339" s="1">
        <f>IF(Income_CF!AZ341="","",(1+'Cost and Benefit Parameters'!$C$17)*Income_CF!AZ341*(Cohort_WP!AZ339/Cohort_CF!AZ339))</f>
        <v>7649764.496300552</v>
      </c>
      <c r="BA339" s="1">
        <f>IF(Income_CF!BA341="","",(1+'Cost and Benefit Parameters'!$C$17)*Income_CF!BA341*(Cohort_WP!BA339/Cohort_CF!BA339))</f>
        <v>7804758.9138407726</v>
      </c>
      <c r="BB339" s="1">
        <f>IF(Income_CF!BB341="","",(1+'Cost and Benefit Parameters'!$C$17)*Income_CF!BB341*(Cohort_WP!BB339/Cohort_CF!BB339))</f>
        <v>7958117.421519327</v>
      </c>
      <c r="BC339" s="1">
        <f>IF(Income_CF!BC341="","",(1+'Cost and Benefit Parameters'!$C$17)*Income_CF!BC341*(Cohort_WP!BC339/Cohort_CF!BC339))</f>
        <v>8109622.092249847</v>
      </c>
      <c r="BD339" s="1">
        <f>IF(Income_CF!BD341="","",(1+'Cost and Benefit Parameters'!$C$17)*Income_CF!BD341*(Cohort_WP!BD339/Cohort_CF!BD339))</f>
        <v>8259054.1520030331</v>
      </c>
      <c r="BE339" s="1">
        <f>IF(Income_CF!BE341="","",(1+'Cost and Benefit Parameters'!$C$17)*Income_CF!BE341*(Cohort_WP!BE339/Cohort_CF!BE339))</f>
        <v>8406194.4934865218</v>
      </c>
      <c r="BF339" s="1">
        <f>IF(Income_CF!BF341="","",(1+'Cost and Benefit Parameters'!$C$17)*Income_CF!BF341*(Cohort_WP!BF339/Cohort_CF!BF339))</f>
        <v>8550824.2004532367</v>
      </c>
      <c r="BG339" s="1">
        <f>IF(Income_CF!BG341="","",(1+'Cost and Benefit Parameters'!$C$17)*Income_CF!BG341*(Cohort_WP!BG339/Cohort_CF!BG339))</f>
        <v>8692725.0809301902</v>
      </c>
      <c r="BH339" s="1">
        <f>IF(Income_CF!BH341="","",(1+'Cost and Benefit Parameters'!$C$17)*Income_CF!BH341*(Cohort_WP!BH339/Cohort_CF!BH339))</f>
        <v>8831680.207591597</v>
      </c>
      <c r="BI339" s="1">
        <f>IF(Income_CF!BI341="","",(1+'Cost and Benefit Parameters'!$C$17)*Income_CF!BI341*(Cohort_WP!BI339/Cohort_CF!BI339))</f>
        <v>8967474.4634378701</v>
      </c>
      <c r="BJ339" s="1">
        <f>IF(Income_CF!BJ341="","",(1+'Cost and Benefit Parameters'!$C$17)*Income_CF!BJ341*(Cohort_WP!BJ339/Cohort_CF!BJ339))</f>
        <v>9099895.0908898953</v>
      </c>
      <c r="BK339" s="1" t="str">
        <f>IF(Income_CF!BK341="","",(1+'Cost and Benefit Parameters'!$C$17)*Income_CF!BK341*(Cohort_WP!BK339/Cohort_CF!BK339))</f>
        <v/>
      </c>
      <c r="BL339" s="1" t="str">
        <f>IF(Income_CF!BL341="","",(1+'Cost and Benefit Parameters'!$C$17)*Income_CF!BL341*(Cohort_WP!BL339/Cohort_CF!BL339))</f>
        <v/>
      </c>
      <c r="BM339" s="1" t="str">
        <f>IF(Income_CF!BM341="","",(1+'Cost and Benefit Parameters'!$C$17)*Income_CF!BM341*(Cohort_WP!BM339/Cohort_CF!BM339))</f>
        <v/>
      </c>
      <c r="BN339" s="1" t="str">
        <f>IF(Income_CF!BN341="","",(1+'Cost and Benefit Parameters'!$C$17)*Income_CF!BN341*(Cohort_WP!BN339/Cohort_CF!BN339))</f>
        <v/>
      </c>
      <c r="BO339" s="1" t="str">
        <f>IF(Income_CF!BO341="","",(1+'Cost and Benefit Parameters'!$C$17)*Income_CF!BO341*(Cohort_WP!BO339/Cohort_CF!BO339))</f>
        <v/>
      </c>
      <c r="BP339" s="1" t="str">
        <f>IF(Income_CF!BP341="","",(1+'Cost and Benefit Parameters'!$C$17)*Income_CF!BP341*(Cohort_WP!BP339/Cohort_CF!BP339))</f>
        <v/>
      </c>
      <c r="BQ339" s="1" t="str">
        <f>IF(Income_CF!BQ341="","",(1+'Cost and Benefit Parameters'!$C$17)*Income_CF!BQ341*(Cohort_WP!BQ339/Cohort_CF!BQ339))</f>
        <v/>
      </c>
      <c r="BR339" s="1" t="str">
        <f>IF(Income_CF!BR341="","",(1+'Cost and Benefit Parameters'!$C$17)*Income_CF!BR341*(Cohort_WP!BR339/Cohort_CF!BR339))</f>
        <v/>
      </c>
      <c r="BS339" s="1" t="str">
        <f>IF(Income_CF!BS341="","",(1+'Cost and Benefit Parameters'!$C$17)*Income_CF!BS341*(Cohort_WP!BS339/Cohort_CF!BS339))</f>
        <v/>
      </c>
      <c r="BT339" s="1" t="str">
        <f>IF(Income_CF!BT341="","",(1+'Cost and Benefit Parameters'!$C$17)*Income_CF!BT341*(Cohort_WP!BT339/Cohort_CF!BT339))</f>
        <v/>
      </c>
    </row>
    <row r="340" spans="1:72" x14ac:dyDescent="0.55000000000000004">
      <c r="A340" s="642"/>
      <c r="B340" t="s">
        <v>477</v>
      </c>
      <c r="N340" s="1" t="str">
        <f>IF(Income_CF!N342="","",(1+'Cost and Benefit Parameters'!$C$17)*Income_CF!N342*(Cohort_WP!N340/Cohort_CF!N340))</f>
        <v/>
      </c>
      <c r="O340" s="1" t="str">
        <f>IF(Income_CF!O342="","",(1+'Cost and Benefit Parameters'!$C$17)*Income_CF!O342*(Cohort_WP!O340/Cohort_CF!O340))</f>
        <v/>
      </c>
      <c r="P340" s="1" t="str">
        <f>IF(Income_CF!P342="","",(1+'Cost and Benefit Parameters'!$C$17)*Income_CF!P342*(Cohort_WP!P340/Cohort_CF!P340))</f>
        <v/>
      </c>
      <c r="Q340" s="1" t="str">
        <f>IF(Income_CF!Q342="","",(1+'Cost and Benefit Parameters'!$C$17)*Income_CF!Q342*(Cohort_WP!Q340/Cohort_CF!Q340))</f>
        <v/>
      </c>
      <c r="R340" s="1" t="str">
        <f>IF(Income_CF!R342="","",(1+'Cost and Benefit Parameters'!$C$17)*Income_CF!R342*(Cohort_WP!R340/Cohort_CF!R340))</f>
        <v/>
      </c>
      <c r="S340" s="1" t="str">
        <f>IF(Income_CF!S342="","",(1+'Cost and Benefit Parameters'!$C$17)*Income_CF!S342*(Cohort_WP!S340/Cohort_CF!S340))</f>
        <v/>
      </c>
      <c r="T340" s="1" t="str">
        <f>IF(Income_CF!T342="","",(1+'Cost and Benefit Parameters'!$C$17)*Income_CF!T342*(Cohort_WP!T340/Cohort_CF!T340))</f>
        <v/>
      </c>
      <c r="U340" s="1" t="str">
        <f>IF(Income_CF!U342="","",(1+'Cost and Benefit Parameters'!$C$17)*Income_CF!U342*(Cohort_WP!U340/Cohort_CF!U340))</f>
        <v/>
      </c>
      <c r="V340" s="1" t="str">
        <f>IF(Income_CF!V342="","",(1+'Cost and Benefit Parameters'!$C$17)*Income_CF!V342*(Cohort_WP!V340/Cohort_CF!V340))</f>
        <v/>
      </c>
      <c r="W340" s="1" t="str">
        <f>IF(Income_CF!W342="","",(1+'Cost and Benefit Parameters'!$C$17)*Income_CF!W342*(Cohort_WP!W340/Cohort_CF!W340))</f>
        <v/>
      </c>
      <c r="X340" s="1">
        <f>IF(Income_CF!X342="","",(1+'Cost and Benefit Parameters'!$C$17)*Income_CF!X342*(Cohort_WP!X340/Cohort_CF!X340))</f>
        <v>3363655.7380969259</v>
      </c>
      <c r="Y340" s="1">
        <f>IF(Income_CF!Y342="","",(1+'Cost and Benefit Parameters'!$C$17)*Income_CF!Y342*(Cohort_WP!Y340/Cohort_CF!Y340))</f>
        <v>3494139.7290198612</v>
      </c>
      <c r="Z340" s="1">
        <f>IF(Income_CF!Z342="","",(1+'Cost and Benefit Parameters'!$C$17)*Income_CF!Z342*(Cohort_WP!Z340/Cohort_CF!Z340))</f>
        <v>3627508.3378579034</v>
      </c>
      <c r="AA340" s="1">
        <f>IF(Income_CF!AA342="","",(1+'Cost and Benefit Parameters'!$C$17)*Income_CF!AA342*(Cohort_WP!AA340/Cohort_CF!AA340))</f>
        <v>3763708.6204867479</v>
      </c>
      <c r="AB340" s="1">
        <f>IF(Income_CF!AB342="","",(1+'Cost and Benefit Parameters'!$C$17)*Income_CF!AB342*(Cohort_WP!AB340/Cohort_CF!AB340))</f>
        <v>3926559.5455782507</v>
      </c>
      <c r="AC340" s="1">
        <f>IF(Income_CF!AC342="","",(1+'Cost and Benefit Parameters'!$C$17)*Income_CF!AC342*(Cohort_WP!AC340/Cohort_CF!AC340))</f>
        <v>4066661.5749618211</v>
      </c>
      <c r="AD340" s="1">
        <f>IF(Income_CF!AD342="","",(1+'Cost and Benefit Parameters'!$C$17)*Income_CF!AD342*(Cohort_WP!AD340/Cohort_CF!AD340))</f>
        <v>4209236.2302925661</v>
      </c>
      <c r="AE340" s="1">
        <f>IF(Income_CF!AE342="","",(1+'Cost and Benefit Parameters'!$C$17)*Income_CF!AE342*(Cohort_WP!AE340/Cohort_CF!AE340))</f>
        <v>4354196.1637983434</v>
      </c>
      <c r="AF340" s="1">
        <f>IF(Income_CF!AF342="","",(1+'Cost and Benefit Parameters'!$C$17)*Income_CF!AF342*(Cohort_WP!AF340/Cohort_CF!AF340))</f>
        <v>4501446.6267961171</v>
      </c>
      <c r="AG340" s="1">
        <f>IF(Income_CF!AG342="","",(1+'Cost and Benefit Parameters'!$C$17)*Income_CF!AG342*(Cohort_WP!AG340/Cohort_CF!AG340))</f>
        <v>4650885.446052731</v>
      </c>
      <c r="AH340" s="1">
        <f>IF(Income_CF!AH342="","",(1+'Cost and Benefit Parameters'!$C$17)*Income_CF!AH342*(Cohort_WP!AH340/Cohort_CF!AH340))</f>
        <v>4802403.0219782572</v>
      </c>
      <c r="AI340" s="1">
        <f>IF(Income_CF!AI342="","",(1+'Cost and Benefit Parameters'!$C$17)*Income_CF!AI342*(Cohort_WP!AI340/Cohort_CF!AI340))</f>
        <v>4955882.3493965324</v>
      </c>
      <c r="AJ340" s="1">
        <f>IF(Income_CF!AJ342="","",(1+'Cost and Benefit Parameters'!$C$17)*Income_CF!AJ342*(Cohort_WP!AJ340/Cohort_CF!AJ340))</f>
        <v>5111199.0615661945</v>
      </c>
      <c r="AK340" s="1">
        <f>IF(Income_CF!AK342="","",(1+'Cost and Benefit Parameters'!$C$17)*Income_CF!AK342*(Cohort_WP!AK340/Cohort_CF!AK340))</f>
        <v>5268221.4980486715</v>
      </c>
      <c r="AL340" s="1">
        <f>IF(Income_CF!AL342="","",(1+'Cost and Benefit Parameters'!$C$17)*Income_CF!AL342*(Cohort_WP!AL340/Cohort_CF!AL340))</f>
        <v>5426810.7969366638</v>
      </c>
      <c r="AM340" s="1">
        <f>IF(Income_CF!AM342="","",(1+'Cost and Benefit Parameters'!$C$17)*Income_CF!AM342*(Cohort_WP!AM340/Cohort_CF!AM340))</f>
        <v>5586821.0118698012</v>
      </c>
      <c r="AN340" s="1">
        <f>IF(Income_CF!AN342="","",(1+'Cost and Benefit Parameters'!$C$17)*Income_CF!AN342*(Cohort_WP!AN340/Cohort_CF!AN340))</f>
        <v>5748099.2541707829</v>
      </c>
      <c r="AO340" s="1">
        <f>IF(Income_CF!AO342="","",(1+'Cost and Benefit Parameters'!$C$17)*Income_CF!AO342*(Cohort_WP!AO340/Cohort_CF!AO340))</f>
        <v>5910485.8603395028</v>
      </c>
      <c r="AP340" s="1">
        <f>IF(Income_CF!AP342="","",(1+'Cost and Benefit Parameters'!$C$17)*Income_CF!AP342*(Cohort_WP!AP340/Cohort_CF!AP340))</f>
        <v>6073814.5850407472</v>
      </c>
      <c r="AQ340" s="1">
        <f>IF(Income_CF!AQ342="","",(1+'Cost and Benefit Parameters'!$C$17)*Income_CF!AQ342*(Cohort_WP!AQ340/Cohort_CF!AQ340))</f>
        <v>6237912.8196172118</v>
      </c>
      <c r="AR340" s="1">
        <f>IF(Income_CF!AR342="","",(1+'Cost and Benefit Parameters'!$C$17)*Income_CF!AR342*(Cohort_WP!AR340/Cohort_CF!AR340))</f>
        <v>6402601.8360512992</v>
      </c>
      <c r="AS340" s="1">
        <f>IF(Income_CF!AS342="","",(1+'Cost and Benefit Parameters'!$C$17)*Income_CF!AS342*(Cohort_WP!AS340/Cohort_CF!AS340))</f>
        <v>6567697.0561892884</v>
      </c>
      <c r="AT340" s="1">
        <f>IF(Income_CF!AT342="","",(1+'Cost and Benefit Parameters'!$C$17)*Income_CF!AT342*(Cohort_WP!AT340/Cohort_CF!AT340))</f>
        <v>6733008.3459280487</v>
      </c>
      <c r="AU340" s="1">
        <f>IF(Income_CF!AU342="","",(1+'Cost and Benefit Parameters'!$C$17)*Income_CF!AU342*(Cohort_WP!AU340/Cohort_CF!AU340))</f>
        <v>6898340.3339515375</v>
      </c>
      <c r="AV340" s="1">
        <f>IF(Income_CF!AV342="","",(1+'Cost and Benefit Parameters'!$C$17)*Income_CF!AV342*(Cohort_WP!AV340/Cohort_CF!AV340))</f>
        <v>7063492.7544879941</v>
      </c>
      <c r="AW340" s="1">
        <f>IF(Income_CF!AW342="","",(1+'Cost and Benefit Parameters'!$C$17)*Income_CF!AW342*(Cohort_WP!AW340/Cohort_CF!AW340))</f>
        <v>7228260.8134437166</v>
      </c>
      <c r="AX340" s="1">
        <f>IF(Income_CF!AX342="","",(1+'Cost and Benefit Parameters'!$C$17)*Income_CF!AX342*(Cohort_WP!AX340/Cohort_CF!AX340))</f>
        <v>7392435.5771543384</v>
      </c>
      <c r="AY340" s="1">
        <f>IF(Income_CF!AY342="","",(1+'Cost and Benefit Parameters'!$C$17)*Income_CF!AY342*(Cohort_WP!AY340/Cohort_CF!AY340))</f>
        <v>7555804.3828791045</v>
      </c>
      <c r="AZ340" s="1">
        <f>IF(Income_CF!AZ342="","",(1+'Cost and Benefit Parameters'!$C$17)*Income_CF!AZ342*(Cohort_WP!AZ340/Cohort_CF!AZ340))</f>
        <v>7718151.2700517243</v>
      </c>
      <c r="BA340" s="1">
        <f>IF(Income_CF!BA342="","",(1+'Cost and Benefit Parameters'!$C$17)*Income_CF!BA342*(Cohort_WP!BA340/Cohort_CF!BA340))</f>
        <v>7879257.4311895696</v>
      </c>
      <c r="BB340" s="1">
        <f>IF(Income_CF!BB342="","",(1+'Cost and Benefit Parameters'!$C$17)*Income_CF!BB342*(Cohort_WP!BB340/Cohort_CF!BB340))</f>
        <v>8038901.6812559934</v>
      </c>
      <c r="BC340" s="1">
        <f>IF(Income_CF!BC342="","",(1+'Cost and Benefit Parameters'!$C$17)*Income_CF!BC342*(Cohort_WP!BC340/Cohort_CF!BC340))</f>
        <v>8196860.9441649057</v>
      </c>
      <c r="BD340" s="1">
        <f>IF(Income_CF!BD342="","",(1+'Cost and Benefit Parameters'!$C$17)*Income_CF!BD342*(Cohort_WP!BD340/Cohort_CF!BD340))</f>
        <v>8352910.755017342</v>
      </c>
      <c r="BE340" s="1">
        <f>IF(Income_CF!BE342="","",(1+'Cost and Benefit Parameters'!$C$17)*Income_CF!BE342*(Cohort_WP!BE340/Cohort_CF!BE340))</f>
        <v>8506825.7765631247</v>
      </c>
      <c r="BF340" s="1">
        <f>IF(Income_CF!BF342="","",(1+'Cost and Benefit Parameters'!$C$17)*Income_CF!BF342*(Cohort_WP!BF340/Cohort_CF!BF340))</f>
        <v>8658380.3282911144</v>
      </c>
      <c r="BG340" s="1">
        <f>IF(Income_CF!BG342="","",(1+'Cost and Benefit Parameters'!$C$17)*Income_CF!BG342*(Cohort_WP!BG340/Cohort_CF!BG340))</f>
        <v>8807348.9264668319</v>
      </c>
      <c r="BH340" s="1">
        <f>IF(Income_CF!BH342="","",(1+'Cost and Benefit Parameters'!$C$17)*Income_CF!BH342*(Cohort_WP!BH340/Cohort_CF!BH340))</f>
        <v>8953506.8333580978</v>
      </c>
      <c r="BI340" s="1">
        <f>IF(Income_CF!BI342="","",(1+'Cost and Benefit Parameters'!$C$17)*Income_CF!BI342*(Cohort_WP!BI340/Cohort_CF!BI340))</f>
        <v>9096630.6138193458</v>
      </c>
      <c r="BJ340" s="1">
        <f>IF(Income_CF!BJ342="","",(1+'Cost and Benefit Parameters'!$C$17)*Income_CF!BJ342*(Cohort_WP!BJ340/Cohort_CF!BJ340))</f>
        <v>9236498.6973410044</v>
      </c>
      <c r="BK340" s="1">
        <f>IF(Income_CF!BK342="","",(1+'Cost and Benefit Parameters'!$C$17)*Income_CF!BK342*(Cohort_WP!BK340/Cohort_CF!BK340))</f>
        <v>9372891.9436165914</v>
      </c>
      <c r="BL340" s="1" t="str">
        <f>IF(Income_CF!BL342="","",(1+'Cost and Benefit Parameters'!$C$17)*Income_CF!BL342*(Cohort_WP!BL340/Cohort_CF!BL340))</f>
        <v/>
      </c>
      <c r="BM340" s="1" t="str">
        <f>IF(Income_CF!BM342="","",(1+'Cost and Benefit Parameters'!$C$17)*Income_CF!BM342*(Cohort_WP!BM340/Cohort_CF!BM340))</f>
        <v/>
      </c>
      <c r="BN340" s="1" t="str">
        <f>IF(Income_CF!BN342="","",(1+'Cost and Benefit Parameters'!$C$17)*Income_CF!BN342*(Cohort_WP!BN340/Cohort_CF!BN340))</f>
        <v/>
      </c>
      <c r="BO340" s="1" t="str">
        <f>IF(Income_CF!BO342="","",(1+'Cost and Benefit Parameters'!$C$17)*Income_CF!BO342*(Cohort_WP!BO340/Cohort_CF!BO340))</f>
        <v/>
      </c>
      <c r="BP340" s="1" t="str">
        <f>IF(Income_CF!BP342="","",(1+'Cost and Benefit Parameters'!$C$17)*Income_CF!BP342*(Cohort_WP!BP340/Cohort_CF!BP340))</f>
        <v/>
      </c>
      <c r="BQ340" s="1" t="str">
        <f>IF(Income_CF!BQ342="","",(1+'Cost and Benefit Parameters'!$C$17)*Income_CF!BQ342*(Cohort_WP!BQ340/Cohort_CF!BQ340))</f>
        <v/>
      </c>
      <c r="BR340" s="1" t="str">
        <f>IF(Income_CF!BR342="","",(1+'Cost and Benefit Parameters'!$C$17)*Income_CF!BR342*(Cohort_WP!BR340/Cohort_CF!BR340))</f>
        <v/>
      </c>
      <c r="BS340" s="1" t="str">
        <f>IF(Income_CF!BS342="","",(1+'Cost and Benefit Parameters'!$C$17)*Income_CF!BS342*(Cohort_WP!BS340/Cohort_CF!BS340))</f>
        <v/>
      </c>
      <c r="BT340" s="1" t="str">
        <f>IF(Income_CF!BT342="","",(1+'Cost and Benefit Parameters'!$C$17)*Income_CF!BT342*(Cohort_WP!BT340/Cohort_CF!BT340))</f>
        <v/>
      </c>
    </row>
    <row r="341" spans="1:72" x14ac:dyDescent="0.55000000000000004">
      <c r="A341" s="642"/>
      <c r="B341" t="s">
        <v>478</v>
      </c>
      <c r="N341" s="1" t="str">
        <f>IF(Income_CF!N343="","",(1+'Cost and Benefit Parameters'!$C$17)*Income_CF!N343*(Cohort_WP!N341/Cohort_CF!N341))</f>
        <v/>
      </c>
      <c r="O341" s="1" t="str">
        <f>IF(Income_CF!O343="","",(1+'Cost and Benefit Parameters'!$C$17)*Income_CF!O343*(Cohort_WP!O341/Cohort_CF!O341))</f>
        <v/>
      </c>
      <c r="P341" s="1" t="str">
        <f>IF(Income_CF!P343="","",(1+'Cost and Benefit Parameters'!$C$17)*Income_CF!P343*(Cohort_WP!P341/Cohort_CF!P341))</f>
        <v/>
      </c>
      <c r="Q341" s="1" t="str">
        <f>IF(Income_CF!Q343="","",(1+'Cost and Benefit Parameters'!$C$17)*Income_CF!Q343*(Cohort_WP!Q341/Cohort_CF!Q341))</f>
        <v/>
      </c>
      <c r="R341" s="1" t="str">
        <f>IF(Income_CF!R343="","",(1+'Cost and Benefit Parameters'!$C$17)*Income_CF!R343*(Cohort_WP!R341/Cohort_CF!R341))</f>
        <v/>
      </c>
      <c r="S341" s="1" t="str">
        <f>IF(Income_CF!S343="","",(1+'Cost and Benefit Parameters'!$C$17)*Income_CF!S343*(Cohort_WP!S341/Cohort_CF!S341))</f>
        <v/>
      </c>
      <c r="T341" s="1" t="str">
        <f>IF(Income_CF!T343="","",(1+'Cost and Benefit Parameters'!$C$17)*Income_CF!T343*(Cohort_WP!T341/Cohort_CF!T341))</f>
        <v/>
      </c>
      <c r="U341" s="1" t="str">
        <f>IF(Income_CF!U343="","",(1+'Cost and Benefit Parameters'!$C$17)*Income_CF!U343*(Cohort_WP!U341/Cohort_CF!U341))</f>
        <v/>
      </c>
      <c r="V341" s="1" t="str">
        <f>IF(Income_CF!V343="","",(1+'Cost and Benefit Parameters'!$C$17)*Income_CF!V343*(Cohort_WP!V341/Cohort_CF!V341))</f>
        <v/>
      </c>
      <c r="W341" s="1" t="str">
        <f>IF(Income_CF!W343="","",(1+'Cost and Benefit Parameters'!$C$17)*Income_CF!W343*(Cohort_WP!W341/Cohort_CF!W341))</f>
        <v/>
      </c>
      <c r="X341" s="1" t="str">
        <f>IF(Income_CF!X343="","",(1+'Cost and Benefit Parameters'!$C$17)*Income_CF!X343*(Cohort_WP!X341/Cohort_CF!X341))</f>
        <v/>
      </c>
      <c r="Y341" s="1">
        <f>IF(Income_CF!Y343="","",(1+'Cost and Benefit Parameters'!$C$17)*Income_CF!Y343*(Cohort_WP!Y341/Cohort_CF!Y341))</f>
        <v>3464565.4102398329</v>
      </c>
      <c r="Z341" s="1">
        <f>IF(Income_CF!Z343="","",(1+'Cost and Benefit Parameters'!$C$17)*Income_CF!Z343*(Cohort_WP!Z341/Cohort_CF!Z341))</f>
        <v>3598963.920890457</v>
      </c>
      <c r="AA341" s="1">
        <f>IF(Income_CF!AA343="","",(1+'Cost and Benefit Parameters'!$C$17)*Income_CF!AA343*(Cohort_WP!AA341/Cohort_CF!AA341))</f>
        <v>3736333.5879936405</v>
      </c>
      <c r="AB341" s="1">
        <f>IF(Income_CF!AB343="","",(1+'Cost and Benefit Parameters'!$C$17)*Income_CF!AB343*(Cohort_WP!AB341/Cohort_CF!AB341))</f>
        <v>3876619.8791013504</v>
      </c>
      <c r="AC341" s="1">
        <f>IF(Income_CF!AC343="","",(1+'Cost and Benefit Parameters'!$C$17)*Income_CF!AC343*(Cohort_WP!AC341/Cohort_CF!AC341))</f>
        <v>4044356.3319455981</v>
      </c>
      <c r="AD341" s="1">
        <f>IF(Income_CF!AD343="","",(1+'Cost and Benefit Parameters'!$C$17)*Income_CF!AD343*(Cohort_WP!AD341/Cohort_CF!AD341))</f>
        <v>4188661.4222106747</v>
      </c>
      <c r="AE341" s="1">
        <f>IF(Income_CF!AE343="","",(1+'Cost and Benefit Parameters'!$C$17)*Income_CF!AE343*(Cohort_WP!AE341/Cohort_CF!AE341))</f>
        <v>4335513.3172013424</v>
      </c>
      <c r="AF341" s="1">
        <f>IF(Income_CF!AF343="","",(1+'Cost and Benefit Parameters'!$C$17)*Income_CF!AF343*(Cohort_WP!AF341/Cohort_CF!AF341))</f>
        <v>4484822.0487122945</v>
      </c>
      <c r="AG341" s="1">
        <f>IF(Income_CF!AG343="","",(1+'Cost and Benefit Parameters'!$C$17)*Income_CF!AG343*(Cohort_WP!AG341/Cohort_CF!AG341))</f>
        <v>4636490.0256000003</v>
      </c>
      <c r="AH341" s="1">
        <f>IF(Income_CF!AH343="","",(1+'Cost and Benefit Parameters'!$C$17)*Income_CF!AH343*(Cohort_WP!AH341/Cohort_CF!AH341))</f>
        <v>4790412.0094343126</v>
      </c>
      <c r="AI341" s="1">
        <f>IF(Income_CF!AI343="","",(1+'Cost and Benefit Parameters'!$C$17)*Income_CF!AI343*(Cohort_WP!AI341/Cohort_CF!AI341))</f>
        <v>4946475.1126376046</v>
      </c>
      <c r="AJ341" s="1">
        <f>IF(Income_CF!AJ343="","",(1+'Cost and Benefit Parameters'!$C$17)*Income_CF!AJ343*(Cohort_WP!AJ341/Cohort_CF!AJ341))</f>
        <v>5104558.8198784282</v>
      </c>
      <c r="AK341" s="1">
        <f>IF(Income_CF!AK343="","",(1+'Cost and Benefit Parameters'!$C$17)*Income_CF!AK343*(Cohort_WP!AK341/Cohort_CF!AK341))</f>
        <v>5264535.0334131802</v>
      </c>
      <c r="AL341" s="1">
        <f>IF(Income_CF!AL343="","",(1+'Cost and Benefit Parameters'!$C$17)*Income_CF!AL343*(Cohort_WP!AL341/Cohort_CF!AL341))</f>
        <v>5426268.14299013</v>
      </c>
      <c r="AM341" s="1">
        <f>IF(Income_CF!AM343="","",(1+'Cost and Benefit Parameters'!$C$17)*Income_CF!AM343*(Cohort_WP!AM341/Cohort_CF!AM341))</f>
        <v>5589615.1208447637</v>
      </c>
      <c r="AN341" s="1">
        <f>IF(Income_CF!AN343="","",(1+'Cost and Benefit Parameters'!$C$17)*Income_CF!AN343*(Cohort_WP!AN341/Cohort_CF!AN341))</f>
        <v>5754425.6422258951</v>
      </c>
      <c r="AO341" s="1">
        <f>IF(Income_CF!AO343="","",(1+'Cost and Benefit Parameters'!$C$17)*Income_CF!AO343*(Cohort_WP!AO341/Cohort_CF!AO341))</f>
        <v>5920542.231795907</v>
      </c>
      <c r="AP341" s="1">
        <f>IF(Income_CF!AP343="","",(1+'Cost and Benefit Parameters'!$C$17)*Income_CF!AP343*(Cohort_WP!AP341/Cohort_CF!AP341))</f>
        <v>6087800.4361496875</v>
      </c>
      <c r="AQ341" s="1">
        <f>IF(Income_CF!AQ343="","",(1+'Cost and Benefit Parameters'!$C$17)*Income_CF!AQ343*(Cohort_WP!AQ341/Cohort_CF!AQ341))</f>
        <v>6256029.022591969</v>
      </c>
      <c r="AR341" s="1">
        <f>IF(Income_CF!AR343="","",(1+'Cost and Benefit Parameters'!$C$17)*Income_CF!AR343*(Cohort_WP!AR341/Cohort_CF!AR341))</f>
        <v>6425050.2042057281</v>
      </c>
      <c r="AS341" s="1">
        <f>IF(Income_CF!AS343="","",(1+'Cost and Benefit Parameters'!$C$17)*Income_CF!AS343*(Cohort_WP!AS341/Cohort_CF!AS341))</f>
        <v>6594679.89113284</v>
      </c>
      <c r="AT341" s="1">
        <f>IF(Income_CF!AT343="","",(1+'Cost and Benefit Parameters'!$C$17)*Income_CF!AT343*(Cohort_WP!AT341/Cohort_CF!AT341))</f>
        <v>6764727.9678749666</v>
      </c>
      <c r="AU341" s="1">
        <f>IF(Income_CF!AU343="","",(1+'Cost and Benefit Parameters'!$C$17)*Income_CF!AU343*(Cohort_WP!AU341/Cohort_CF!AU341))</f>
        <v>6934998.5963058909</v>
      </c>
      <c r="AV341" s="1">
        <f>IF(Income_CF!AV343="","",(1+'Cost and Benefit Parameters'!$C$17)*Income_CF!AV343*(Cohort_WP!AV341/Cohort_CF!AV341))</f>
        <v>7105290.5439700847</v>
      </c>
      <c r="AW341" s="1">
        <f>IF(Income_CF!AW343="","",(1+'Cost and Benefit Parameters'!$C$17)*Income_CF!AW343*(Cohort_WP!AW341/Cohort_CF!AW341))</f>
        <v>7275397.5371226333</v>
      </c>
      <c r="AX341" s="1">
        <f>IF(Income_CF!AX343="","",(1+'Cost and Benefit Parameters'!$C$17)*Income_CF!AX343*(Cohort_WP!AX341/Cohort_CF!AX341))</f>
        <v>7445108.6378470268</v>
      </c>
      <c r="AY341" s="1">
        <f>IF(Income_CF!AY343="","",(1+'Cost and Benefit Parameters'!$C$17)*Income_CF!AY343*(Cohort_WP!AY341/Cohort_CF!AY341))</f>
        <v>7614208.6444689687</v>
      </c>
      <c r="AZ341" s="1">
        <f>IF(Income_CF!AZ343="","",(1+'Cost and Benefit Parameters'!$C$17)*Income_CF!AZ343*(Cohort_WP!AZ341/Cohort_CF!AZ341))</f>
        <v>7782478.5143654784</v>
      </c>
      <c r="BA341" s="1">
        <f>IF(Income_CF!BA343="","",(1+'Cost and Benefit Parameters'!$C$17)*Income_CF!BA343*(Cohort_WP!BA341/Cohort_CF!BA341))</f>
        <v>7949695.8081532782</v>
      </c>
      <c r="BB341" s="1">
        <f>IF(Income_CF!BB343="","",(1+'Cost and Benefit Parameters'!$C$17)*Income_CF!BB343*(Cohort_WP!BB341/Cohort_CF!BB341))</f>
        <v>8115635.1541252546</v>
      </c>
      <c r="BC341" s="1">
        <f>IF(Income_CF!BC343="","",(1+'Cost and Benefit Parameters'!$C$17)*Income_CF!BC343*(Cohort_WP!BC341/Cohort_CF!BC341))</f>
        <v>8280068.7316936729</v>
      </c>
      <c r="BD341" s="1">
        <f>IF(Income_CF!BD343="","",(1+'Cost and Benefit Parameters'!$C$17)*Income_CF!BD343*(Cohort_WP!BD341/Cohort_CF!BD341))</f>
        <v>8442766.7724898532</v>
      </c>
      <c r="BE341" s="1">
        <f>IF(Income_CF!BE343="","",(1+'Cost and Benefit Parameters'!$C$17)*Income_CF!BE343*(Cohort_WP!BE341/Cohort_CF!BE341))</f>
        <v>8603498.0776678622</v>
      </c>
      <c r="BF341" s="1">
        <f>IF(Income_CF!BF343="","",(1+'Cost and Benefit Parameters'!$C$17)*Income_CF!BF343*(Cohort_WP!BF341/Cohort_CF!BF341))</f>
        <v>8762030.5498600192</v>
      </c>
      <c r="BG341" s="1">
        <f>IF(Income_CF!BG343="","",(1+'Cost and Benefit Parameters'!$C$17)*Income_CF!BG343*(Cohort_WP!BG341/Cohort_CF!BG341))</f>
        <v>8918131.7381398473</v>
      </c>
      <c r="BH341" s="1">
        <f>IF(Income_CF!BH343="","",(1+'Cost and Benefit Parameters'!$C$17)*Income_CF!BH343*(Cohort_WP!BH341/Cohort_CF!BH341))</f>
        <v>9071569.3942608386</v>
      </c>
      <c r="BI341" s="1">
        <f>IF(Income_CF!BI343="","",(1+'Cost and Benefit Parameters'!$C$17)*Income_CF!BI343*(Cohort_WP!BI341/Cohort_CF!BI341))</f>
        <v>9222112.038358843</v>
      </c>
      <c r="BJ341" s="1">
        <f>IF(Income_CF!BJ343="","",(1+'Cost and Benefit Parameters'!$C$17)*Income_CF!BJ343*(Cohort_WP!BJ341/Cohort_CF!BJ341))</f>
        <v>9369529.5322339237</v>
      </c>
      <c r="BK341" s="1">
        <f>IF(Income_CF!BK343="","",(1+'Cost and Benefit Parameters'!$C$17)*Income_CF!BK343*(Cohort_WP!BK341/Cohort_CF!BK341))</f>
        <v>9513593.6582612358</v>
      </c>
      <c r="BL341" s="1">
        <f>IF(Income_CF!BL343="","",(1+'Cost and Benefit Parameters'!$C$17)*Income_CF!BL343*(Cohort_WP!BL341/Cohort_CF!BL341))</f>
        <v>9654078.7019250914</v>
      </c>
      <c r="BM341" s="1" t="str">
        <f>IF(Income_CF!BM343="","",(1+'Cost and Benefit Parameters'!$C$17)*Income_CF!BM343*(Cohort_WP!BM341/Cohort_CF!BM341))</f>
        <v/>
      </c>
      <c r="BN341" s="1" t="str">
        <f>IF(Income_CF!BN343="","",(1+'Cost and Benefit Parameters'!$C$17)*Income_CF!BN343*(Cohort_WP!BN341/Cohort_CF!BN341))</f>
        <v/>
      </c>
      <c r="BO341" s="1" t="str">
        <f>IF(Income_CF!BO343="","",(1+'Cost and Benefit Parameters'!$C$17)*Income_CF!BO343*(Cohort_WP!BO341/Cohort_CF!BO341))</f>
        <v/>
      </c>
      <c r="BP341" s="1" t="str">
        <f>IF(Income_CF!BP343="","",(1+'Cost and Benefit Parameters'!$C$17)*Income_CF!BP343*(Cohort_WP!BP341/Cohort_CF!BP341))</f>
        <v/>
      </c>
      <c r="BQ341" s="1" t="str">
        <f>IF(Income_CF!BQ343="","",(1+'Cost and Benefit Parameters'!$C$17)*Income_CF!BQ343*(Cohort_WP!BQ341/Cohort_CF!BQ341))</f>
        <v/>
      </c>
      <c r="BR341" s="1" t="str">
        <f>IF(Income_CF!BR343="","",(1+'Cost and Benefit Parameters'!$C$17)*Income_CF!BR343*(Cohort_WP!BR341/Cohort_CF!BR341))</f>
        <v/>
      </c>
      <c r="BS341" s="1" t="str">
        <f>IF(Income_CF!BS343="","",(1+'Cost and Benefit Parameters'!$C$17)*Income_CF!BS343*(Cohort_WP!BS341/Cohort_CF!BS341))</f>
        <v/>
      </c>
      <c r="BT341" s="1" t="str">
        <f>IF(Income_CF!BT343="","",(1+'Cost and Benefit Parameters'!$C$17)*Income_CF!BT343*(Cohort_WP!BT341/Cohort_CF!BT341))</f>
        <v/>
      </c>
    </row>
    <row r="342" spans="1:72" x14ac:dyDescent="0.55000000000000004">
      <c r="A342" s="642"/>
      <c r="B342" t="s">
        <v>479</v>
      </c>
      <c r="N342" s="1" t="str">
        <f>IF(Income_CF!N344="","",(1+'Cost and Benefit Parameters'!$C$17)*Income_CF!N344*(Cohort_WP!N342/Cohort_CF!N342))</f>
        <v/>
      </c>
      <c r="O342" s="1" t="str">
        <f>IF(Income_CF!O344="","",(1+'Cost and Benefit Parameters'!$C$17)*Income_CF!O344*(Cohort_WP!O342/Cohort_CF!O342))</f>
        <v/>
      </c>
      <c r="P342" s="1" t="str">
        <f>IF(Income_CF!P344="","",(1+'Cost and Benefit Parameters'!$C$17)*Income_CF!P344*(Cohort_WP!P342/Cohort_CF!P342))</f>
        <v/>
      </c>
      <c r="Q342" s="1" t="str">
        <f>IF(Income_CF!Q344="","",(1+'Cost and Benefit Parameters'!$C$17)*Income_CF!Q344*(Cohort_WP!Q342/Cohort_CF!Q342))</f>
        <v/>
      </c>
      <c r="R342" s="1" t="str">
        <f>IF(Income_CF!R344="","",(1+'Cost and Benefit Parameters'!$C$17)*Income_CF!R344*(Cohort_WP!R342/Cohort_CF!R342))</f>
        <v/>
      </c>
      <c r="S342" s="1" t="str">
        <f>IF(Income_CF!S344="","",(1+'Cost and Benefit Parameters'!$C$17)*Income_CF!S344*(Cohort_WP!S342/Cohort_CF!S342))</f>
        <v/>
      </c>
      <c r="T342" s="1" t="str">
        <f>IF(Income_CF!T344="","",(1+'Cost and Benefit Parameters'!$C$17)*Income_CF!T344*(Cohort_WP!T342/Cohort_CF!T342))</f>
        <v/>
      </c>
      <c r="U342" s="1" t="str">
        <f>IF(Income_CF!U344="","",(1+'Cost and Benefit Parameters'!$C$17)*Income_CF!U344*(Cohort_WP!U342/Cohort_CF!U342))</f>
        <v/>
      </c>
      <c r="V342" s="1" t="str">
        <f>IF(Income_CF!V344="","",(1+'Cost and Benefit Parameters'!$C$17)*Income_CF!V344*(Cohort_WP!V342/Cohort_CF!V342))</f>
        <v/>
      </c>
      <c r="W342" s="1" t="str">
        <f>IF(Income_CF!W344="","",(1+'Cost and Benefit Parameters'!$C$17)*Income_CF!W344*(Cohort_WP!W342/Cohort_CF!W342))</f>
        <v/>
      </c>
      <c r="X342" s="1" t="str">
        <f>IF(Income_CF!X344="","",(1+'Cost and Benefit Parameters'!$C$17)*Income_CF!X344*(Cohort_WP!X342/Cohort_CF!X342))</f>
        <v/>
      </c>
      <c r="Y342" s="1" t="str">
        <f>IF(Income_CF!Y344="","",(1+'Cost and Benefit Parameters'!$C$17)*Income_CF!Y344*(Cohort_WP!Y342/Cohort_CF!Y342))</f>
        <v/>
      </c>
      <c r="Z342" s="1">
        <f>IF(Income_CF!Z344="","",(1+'Cost and Benefit Parameters'!$C$17)*Income_CF!Z344*(Cohort_WP!Z342/Cohort_CF!Z342))</f>
        <v>3568502.3725470281</v>
      </c>
      <c r="AA342" s="1">
        <f>IF(Income_CF!AA344="","",(1+'Cost and Benefit Parameters'!$C$17)*Income_CF!AA344*(Cohort_WP!AA342/Cohort_CF!AA342))</f>
        <v>3706932.8385171699</v>
      </c>
      <c r="AB342" s="1">
        <f>IF(Income_CF!AB344="","",(1+'Cost and Benefit Parameters'!$C$17)*Income_CF!AB344*(Cohort_WP!AB342/Cohort_CF!AB342))</f>
        <v>3848423.59563345</v>
      </c>
      <c r="AC342" s="1">
        <f>IF(Income_CF!AC344="","",(1+'Cost and Benefit Parameters'!$C$17)*Income_CF!AC344*(Cohort_WP!AC342/Cohort_CF!AC342))</f>
        <v>3992918.4754743911</v>
      </c>
      <c r="AD342" s="1">
        <f>IF(Income_CF!AD344="","",(1+'Cost and Benefit Parameters'!$C$17)*Income_CF!AD344*(Cohort_WP!AD342/Cohort_CF!AD342))</f>
        <v>4165687.0219039652</v>
      </c>
      <c r="AE342" s="1">
        <f>IF(Income_CF!AE344="","",(1+'Cost and Benefit Parameters'!$C$17)*Income_CF!AE344*(Cohort_WP!AE342/Cohort_CF!AE342))</f>
        <v>4314321.2648769952</v>
      </c>
      <c r="AF342" s="1">
        <f>IF(Income_CF!AF344="","",(1+'Cost and Benefit Parameters'!$C$17)*Income_CF!AF344*(Cohort_WP!AF342/Cohort_CF!AF342))</f>
        <v>4465578.7167173838</v>
      </c>
      <c r="AG342" s="1">
        <f>IF(Income_CF!AG344="","",(1+'Cost and Benefit Parameters'!$C$17)*Income_CF!AG344*(Cohort_WP!AG342/Cohort_CF!AG342))</f>
        <v>4619366.7101736628</v>
      </c>
      <c r="AH342" s="1">
        <f>IF(Income_CF!AH344="","",(1+'Cost and Benefit Parameters'!$C$17)*Income_CF!AH344*(Cohort_WP!AH342/Cohort_CF!AH342))</f>
        <v>4775584.7263680007</v>
      </c>
      <c r="AI342" s="1">
        <f>IF(Income_CF!AI344="","",(1+'Cost and Benefit Parameters'!$C$17)*Income_CF!AI344*(Cohort_WP!AI342/Cohort_CF!AI342))</f>
        <v>4934124.3697173409</v>
      </c>
      <c r="AJ342" s="1">
        <f>IF(Income_CF!AJ344="","",(1+'Cost and Benefit Parameters'!$C$17)*Income_CF!AJ344*(Cohort_WP!AJ342/Cohort_CF!AJ342))</f>
        <v>5094869.3660167335</v>
      </c>
      <c r="AK342" s="1">
        <f>IF(Income_CF!AK344="","",(1+'Cost and Benefit Parameters'!$C$17)*Income_CF!AK344*(Cohort_WP!AK342/Cohort_CF!AK342))</f>
        <v>5257695.5844747825</v>
      </c>
      <c r="AL342" s="1">
        <f>IF(Income_CF!AL344="","",(1+'Cost and Benefit Parameters'!$C$17)*Income_CF!AL344*(Cohort_WP!AL342/Cohort_CF!AL342))</f>
        <v>5422471.0844155746</v>
      </c>
      <c r="AM342" s="1">
        <f>IF(Income_CF!AM344="","",(1+'Cost and Benefit Parameters'!$C$17)*Income_CF!AM344*(Cohort_WP!AM342/Cohort_CF!AM342))</f>
        <v>5589056.1872798335</v>
      </c>
      <c r="AN342" s="1">
        <f>IF(Income_CF!AN344="","",(1+'Cost and Benefit Parameters'!$C$17)*Income_CF!AN344*(Cohort_WP!AN342/Cohort_CF!AN342))</f>
        <v>5757303.5744701056</v>
      </c>
      <c r="AO342" s="1">
        <f>IF(Income_CF!AO344="","",(1+'Cost and Benefit Parameters'!$C$17)*Income_CF!AO344*(Cohort_WP!AO342/Cohort_CF!AO342))</f>
        <v>5927058.4114926727</v>
      </c>
      <c r="AP342" s="1">
        <f>IF(Income_CF!AP344="","",(1+'Cost and Benefit Parameters'!$C$17)*Income_CF!AP344*(Cohort_WP!AP342/Cohort_CF!AP342))</f>
        <v>6098158.4987497833</v>
      </c>
      <c r="AQ342" s="1">
        <f>IF(Income_CF!AQ344="","",(1+'Cost and Benefit Parameters'!$C$17)*Income_CF!AQ344*(Cohort_WP!AQ342/Cohort_CF!AQ342))</f>
        <v>6270434.4492341783</v>
      </c>
      <c r="AR342" s="1">
        <f>IF(Income_CF!AR344="","",(1+'Cost and Benefit Parameters'!$C$17)*Income_CF!AR344*(Cohort_WP!AR342/Cohort_CF!AR342))</f>
        <v>6443709.8932697289</v>
      </c>
      <c r="AS342" s="1">
        <f>IF(Income_CF!AS344="","",(1+'Cost and Benefit Parameters'!$C$17)*Income_CF!AS344*(Cohort_WP!AS342/Cohort_CF!AS342))</f>
        <v>6617801.7103319019</v>
      </c>
      <c r="AT342" s="1">
        <f>IF(Income_CF!AT344="","",(1+'Cost and Benefit Parameters'!$C$17)*Income_CF!AT344*(Cohort_WP!AT342/Cohort_CF!AT342))</f>
        <v>6792520.2878668234</v>
      </c>
      <c r="AU342" s="1">
        <f>IF(Income_CF!AU344="","",(1+'Cost and Benefit Parameters'!$C$17)*Income_CF!AU344*(Cohort_WP!AU342/Cohort_CF!AU342))</f>
        <v>6967669.8069112152</v>
      </c>
      <c r="AV342" s="1">
        <f>IF(Income_CF!AV344="","",(1+'Cost and Benefit Parameters'!$C$17)*Income_CF!AV344*(Cohort_WP!AV342/Cohort_CF!AV342))</f>
        <v>7143048.5541950688</v>
      </c>
      <c r="AW342" s="1">
        <f>IF(Income_CF!AW344="","",(1+'Cost and Benefit Parameters'!$C$17)*Income_CF!AW344*(Cohort_WP!AW342/Cohort_CF!AW342))</f>
        <v>7318449.2602891866</v>
      </c>
      <c r="AX342" s="1">
        <f>IF(Income_CF!AX344="","",(1+'Cost and Benefit Parameters'!$C$17)*Income_CF!AX344*(Cohort_WP!AX342/Cohort_CF!AX342))</f>
        <v>7493659.4632363115</v>
      </c>
      <c r="AY342" s="1">
        <f>IF(Income_CF!AY344="","",(1+'Cost and Benefit Parameters'!$C$17)*Income_CF!AY344*(Cohort_WP!AY342/Cohort_CF!AY342))</f>
        <v>7668461.8969824389</v>
      </c>
      <c r="AZ342" s="1">
        <f>IF(Income_CF!AZ344="","",(1+'Cost and Benefit Parameters'!$C$17)*Income_CF!AZ344*(Cohort_WP!AZ342/Cohort_CF!AZ342))</f>
        <v>7842634.9038030403</v>
      </c>
      <c r="BA342" s="1">
        <f>IF(Income_CF!BA344="","",(1+'Cost and Benefit Parameters'!$C$17)*Income_CF!BA344*(Cohort_WP!BA342/Cohort_CF!BA342))</f>
        <v>8015952.8697964428</v>
      </c>
      <c r="BB342" s="1">
        <f>IF(Income_CF!BB344="","",(1+'Cost and Benefit Parameters'!$C$17)*Income_CF!BB344*(Cohort_WP!BB342/Cohort_CF!BB342))</f>
        <v>8188186.682397875</v>
      </c>
      <c r="BC342" s="1">
        <f>IF(Income_CF!BC344="","",(1+'Cost and Benefit Parameters'!$C$17)*Income_CF!BC344*(Cohort_WP!BC342/Cohort_CF!BC342))</f>
        <v>8359104.208749013</v>
      </c>
      <c r="BD342" s="1">
        <f>IF(Income_CF!BD344="","",(1+'Cost and Benefit Parameters'!$C$17)*Income_CF!BD344*(Cohort_WP!BD342/Cohort_CF!BD342))</f>
        <v>8528470.7936444841</v>
      </c>
      <c r="BE342" s="1">
        <f>IF(Income_CF!BE344="","",(1+'Cost and Benefit Parameters'!$C$17)*Income_CF!BE344*(Cohort_WP!BE342/Cohort_CF!BE342))</f>
        <v>8696049.7756645475</v>
      </c>
      <c r="BF342" s="1">
        <f>IF(Income_CF!BF344="","",(1+'Cost and Benefit Parameters'!$C$17)*Income_CF!BF344*(Cohort_WP!BF342/Cohort_CF!BF342))</f>
        <v>8861603.0199978985</v>
      </c>
      <c r="BG342" s="1">
        <f>IF(Income_CF!BG344="","",(1+'Cost and Benefit Parameters'!$C$17)*Income_CF!BG344*(Cohort_WP!BG342/Cohort_CF!BG342))</f>
        <v>9024891.4663558174</v>
      </c>
      <c r="BH342" s="1">
        <f>IF(Income_CF!BH344="","",(1+'Cost and Benefit Parameters'!$C$17)*Income_CF!BH344*(Cohort_WP!BH342/Cohort_CF!BH342))</f>
        <v>9185675.6902840454</v>
      </c>
      <c r="BI342" s="1">
        <f>IF(Income_CF!BI344="","",(1+'Cost and Benefit Parameters'!$C$17)*Income_CF!BI344*(Cohort_WP!BI342/Cohort_CF!BI342))</f>
        <v>9343716.4760886636</v>
      </c>
      <c r="BJ342" s="1">
        <f>IF(Income_CF!BJ344="","",(1+'Cost and Benefit Parameters'!$C$17)*Income_CF!BJ344*(Cohort_WP!BJ342/Cohort_CF!BJ342))</f>
        <v>9498775.399509605</v>
      </c>
      <c r="BK342" s="1">
        <f>IF(Income_CF!BK344="","",(1+'Cost and Benefit Parameters'!$C$17)*Income_CF!BK344*(Cohort_WP!BK342/Cohort_CF!BK342))</f>
        <v>9650615.4182009418</v>
      </c>
      <c r="BL342" s="1">
        <f>IF(Income_CF!BL344="","",(1+'Cost and Benefit Parameters'!$C$17)*Income_CF!BL344*(Cohort_WP!BL342/Cohort_CF!BL342))</f>
        <v>9799001.4680090733</v>
      </c>
      <c r="BM342" s="1">
        <f>IF(Income_CF!BM344="","",(1+'Cost and Benefit Parameters'!$C$17)*Income_CF!BM344*(Cohort_WP!BM342/Cohort_CF!BM342))</f>
        <v>9943701.0629828442</v>
      </c>
      <c r="BN342" s="1" t="str">
        <f>IF(Income_CF!BN344="","",(1+'Cost and Benefit Parameters'!$C$17)*Income_CF!BN344*(Cohort_WP!BN342/Cohort_CF!BN342))</f>
        <v/>
      </c>
      <c r="BO342" s="1" t="str">
        <f>IF(Income_CF!BO344="","",(1+'Cost and Benefit Parameters'!$C$17)*Income_CF!BO344*(Cohort_WP!BO342/Cohort_CF!BO342))</f>
        <v/>
      </c>
      <c r="BP342" s="1" t="str">
        <f>IF(Income_CF!BP344="","",(1+'Cost and Benefit Parameters'!$C$17)*Income_CF!BP344*(Cohort_WP!BP342/Cohort_CF!BP342))</f>
        <v/>
      </c>
      <c r="BQ342" s="1" t="str">
        <f>IF(Income_CF!BQ344="","",(1+'Cost and Benefit Parameters'!$C$17)*Income_CF!BQ344*(Cohort_WP!BQ342/Cohort_CF!BQ342))</f>
        <v/>
      </c>
      <c r="BR342" s="1" t="str">
        <f>IF(Income_CF!BR344="","",(1+'Cost and Benefit Parameters'!$C$17)*Income_CF!BR344*(Cohort_WP!BR342/Cohort_CF!BR342))</f>
        <v/>
      </c>
      <c r="BS342" s="1" t="str">
        <f>IF(Income_CF!BS344="","",(1+'Cost and Benefit Parameters'!$C$17)*Income_CF!BS344*(Cohort_WP!BS342/Cohort_CF!BS342))</f>
        <v/>
      </c>
      <c r="BT342" s="1" t="str">
        <f>IF(Income_CF!BT344="","",(1+'Cost and Benefit Parameters'!$C$17)*Income_CF!BT344*(Cohort_WP!BT342/Cohort_CF!BT342))</f>
        <v/>
      </c>
    </row>
    <row r="343" spans="1:72" x14ac:dyDescent="0.55000000000000004">
      <c r="A343" s="642"/>
      <c r="B343" t="s">
        <v>480</v>
      </c>
      <c r="N343" s="1" t="str">
        <f>IF(Income_CF!N345="","",(1+'Cost and Benefit Parameters'!$C$17)*Income_CF!N345*(Cohort_WP!N343/Cohort_CF!N343))</f>
        <v/>
      </c>
      <c r="O343" s="1" t="str">
        <f>IF(Income_CF!O345="","",(1+'Cost and Benefit Parameters'!$C$17)*Income_CF!O345*(Cohort_WP!O343/Cohort_CF!O343))</f>
        <v/>
      </c>
      <c r="P343" s="1" t="str">
        <f>IF(Income_CF!P345="","",(1+'Cost and Benefit Parameters'!$C$17)*Income_CF!P345*(Cohort_WP!P343/Cohort_CF!P343))</f>
        <v/>
      </c>
      <c r="Q343" s="1" t="str">
        <f>IF(Income_CF!Q345="","",(1+'Cost and Benefit Parameters'!$C$17)*Income_CF!Q345*(Cohort_WP!Q343/Cohort_CF!Q343))</f>
        <v/>
      </c>
      <c r="R343" s="1" t="str">
        <f>IF(Income_CF!R345="","",(1+'Cost and Benefit Parameters'!$C$17)*Income_CF!R345*(Cohort_WP!R343/Cohort_CF!R343))</f>
        <v/>
      </c>
      <c r="S343" s="1" t="str">
        <f>IF(Income_CF!S345="","",(1+'Cost and Benefit Parameters'!$C$17)*Income_CF!S345*(Cohort_WP!S343/Cohort_CF!S343))</f>
        <v/>
      </c>
      <c r="T343" s="1" t="str">
        <f>IF(Income_CF!T345="","",(1+'Cost and Benefit Parameters'!$C$17)*Income_CF!T345*(Cohort_WP!T343/Cohort_CF!T343))</f>
        <v/>
      </c>
      <c r="U343" s="1" t="str">
        <f>IF(Income_CF!U345="","",(1+'Cost and Benefit Parameters'!$C$17)*Income_CF!U345*(Cohort_WP!U343/Cohort_CF!U343))</f>
        <v/>
      </c>
      <c r="V343" s="1" t="str">
        <f>IF(Income_CF!V345="","",(1+'Cost and Benefit Parameters'!$C$17)*Income_CF!V345*(Cohort_WP!V343/Cohort_CF!V343))</f>
        <v/>
      </c>
      <c r="W343" s="1" t="str">
        <f>IF(Income_CF!W345="","",(1+'Cost and Benefit Parameters'!$C$17)*Income_CF!W345*(Cohort_WP!W343/Cohort_CF!W343))</f>
        <v/>
      </c>
      <c r="X343" s="1" t="str">
        <f>IF(Income_CF!X345="","",(1+'Cost and Benefit Parameters'!$C$17)*Income_CF!X345*(Cohort_WP!X343/Cohort_CF!X343))</f>
        <v/>
      </c>
      <c r="Y343" s="1" t="str">
        <f>IF(Income_CF!Y345="","",(1+'Cost and Benefit Parameters'!$C$17)*Income_CF!Y345*(Cohort_WP!Y343/Cohort_CF!Y343))</f>
        <v/>
      </c>
      <c r="Z343" s="1" t="str">
        <f>IF(Income_CF!Z345="","",(1+'Cost and Benefit Parameters'!$C$17)*Income_CF!Z345*(Cohort_WP!Z343/Cohort_CF!Z343))</f>
        <v/>
      </c>
      <c r="AA343" s="1">
        <f>IF(Income_CF!AA345="","",(1+'Cost and Benefit Parameters'!$C$17)*Income_CF!AA345*(Cohort_WP!AA343/Cohort_CF!AA343))</f>
        <v>3675557.4437234383</v>
      </c>
      <c r="AB343" s="1">
        <f>IF(Income_CF!AB345="","",(1+'Cost and Benefit Parameters'!$C$17)*Income_CF!AB345*(Cohort_WP!AB343/Cohort_CF!AB343))</f>
        <v>3818140.8236726862</v>
      </c>
      <c r="AC343" s="1">
        <f>IF(Income_CF!AC345="","",(1+'Cost and Benefit Parameters'!$C$17)*Income_CF!AC345*(Cohort_WP!AC343/Cohort_CF!AC343))</f>
        <v>3963876.303502453</v>
      </c>
      <c r="AD343" s="1">
        <f>IF(Income_CF!AD345="","",(1+'Cost and Benefit Parameters'!$C$17)*Income_CF!AD345*(Cohort_WP!AD343/Cohort_CF!AD343))</f>
        <v>4112706.0297386227</v>
      </c>
      <c r="AE343" s="1">
        <f>IF(Income_CF!AE345="","",(1+'Cost and Benefit Parameters'!$C$17)*Income_CF!AE345*(Cohort_WP!AE343/Cohort_CF!AE343))</f>
        <v>4290657.6325610839</v>
      </c>
      <c r="AF343" s="1">
        <f>IF(Income_CF!AF345="","",(1+'Cost and Benefit Parameters'!$C$17)*Income_CF!AF345*(Cohort_WP!AF343/Cohort_CF!AF343))</f>
        <v>4443750.9028233048</v>
      </c>
      <c r="AG343" s="1">
        <f>IF(Income_CF!AG345="","",(1+'Cost and Benefit Parameters'!$C$17)*Income_CF!AG345*(Cohort_WP!AG343/Cohort_CF!AG343))</f>
        <v>4599546.0782189043</v>
      </c>
      <c r="AH343" s="1">
        <f>IF(Income_CF!AH345="","",(1+'Cost and Benefit Parameters'!$C$17)*Income_CF!AH345*(Cohort_WP!AH343/Cohort_CF!AH343))</f>
        <v>4757947.7114788722</v>
      </c>
      <c r="AI343" s="1">
        <f>IF(Income_CF!AI345="","",(1+'Cost and Benefit Parameters'!$C$17)*Income_CF!AI345*(Cohort_WP!AI343/Cohort_CF!AI343))</f>
        <v>4918852.2681590402</v>
      </c>
      <c r="AJ343" s="1">
        <f>IF(Income_CF!AJ345="","",(1+'Cost and Benefit Parameters'!$C$17)*Income_CF!AJ345*(Cohort_WP!AJ343/Cohort_CF!AJ343))</f>
        <v>5082148.1008088626</v>
      </c>
      <c r="AK343" s="1">
        <f>IF(Income_CF!AK345="","",(1+'Cost and Benefit Parameters'!$C$17)*Income_CF!AK345*(Cohort_WP!AK343/Cohort_CF!AK343))</f>
        <v>5247715.4469972355</v>
      </c>
      <c r="AL343" s="1">
        <f>IF(Income_CF!AL345="","",(1+'Cost and Benefit Parameters'!$C$17)*Income_CF!AL345*(Cohort_WP!AL343/Cohort_CF!AL343))</f>
        <v>5415426.452009025</v>
      </c>
      <c r="AM343" s="1">
        <f>IF(Income_CF!AM345="","",(1+'Cost and Benefit Parameters'!$C$17)*Income_CF!AM345*(Cohort_WP!AM343/Cohort_CF!AM343))</f>
        <v>5585145.2169480426</v>
      </c>
      <c r="AN343" s="1">
        <f>IF(Income_CF!AN345="","",(1+'Cost and Benefit Parameters'!$C$17)*Income_CF!AN345*(Cohort_WP!AN343/Cohort_CF!AN343))</f>
        <v>5756727.8728982275</v>
      </c>
      <c r="AO343" s="1">
        <f>IF(Income_CF!AO345="","",(1+'Cost and Benefit Parameters'!$C$17)*Income_CF!AO345*(Cohort_WP!AO343/Cohort_CF!AO343))</f>
        <v>5930022.6817042092</v>
      </c>
      <c r="AP343" s="1">
        <f>IF(Income_CF!AP345="","",(1+'Cost and Benefit Parameters'!$C$17)*Income_CF!AP345*(Cohort_WP!AP343/Cohort_CF!AP343))</f>
        <v>6104870.1638374534</v>
      </c>
      <c r="AQ343" s="1">
        <f>IF(Income_CF!AQ345="","",(1+'Cost and Benefit Parameters'!$C$17)*Income_CF!AQ345*(Cohort_WP!AQ343/Cohort_CF!AQ343))</f>
        <v>6281103.2537122751</v>
      </c>
      <c r="AR343" s="1">
        <f>IF(Income_CF!AR345="","",(1+'Cost and Benefit Parameters'!$C$17)*Income_CF!AR345*(Cohort_WP!AR343/Cohort_CF!AR343))</f>
        <v>6458547.4827112034</v>
      </c>
      <c r="AS343" s="1">
        <f>IF(Income_CF!AS345="","",(1+'Cost and Benefit Parameters'!$C$17)*Income_CF!AS345*(Cohort_WP!AS343/Cohort_CF!AS343))</f>
        <v>6637021.1900678212</v>
      </c>
      <c r="AT343" s="1">
        <f>IF(Income_CF!AT345="","",(1+'Cost and Benefit Parameters'!$C$17)*Income_CF!AT345*(Cohort_WP!AT343/Cohort_CF!AT343))</f>
        <v>6816335.7616418572</v>
      </c>
      <c r="AU343" s="1">
        <f>IF(Income_CF!AU345="","",(1+'Cost and Benefit Parameters'!$C$17)*Income_CF!AU345*(Cohort_WP!AU343/Cohort_CF!AU343))</f>
        <v>6996295.8965028301</v>
      </c>
      <c r="AV343" s="1">
        <f>IF(Income_CF!AV345="","",(1+'Cost and Benefit Parameters'!$C$17)*Income_CF!AV345*(Cohort_WP!AV343/Cohort_CF!AV343))</f>
        <v>7176699.9011185542</v>
      </c>
      <c r="AW343" s="1">
        <f>IF(Income_CF!AW345="","",(1+'Cost and Benefit Parameters'!$C$17)*Income_CF!AW345*(Cohort_WP!AW343/Cohort_CF!AW343))</f>
        <v>7357340.0108209196</v>
      </c>
      <c r="AX343" s="1">
        <f>IF(Income_CF!AX345="","",(1+'Cost and Benefit Parameters'!$C$17)*Income_CF!AX345*(Cohort_WP!AX343/Cohort_CF!AX343))</f>
        <v>7538002.7380978614</v>
      </c>
      <c r="AY343" s="1">
        <f>IF(Income_CF!AY345="","",(1+'Cost and Benefit Parameters'!$C$17)*Income_CF!AY345*(Cohort_WP!AY343/Cohort_CF!AY343))</f>
        <v>7718469.2471334003</v>
      </c>
      <c r="AZ343" s="1">
        <f>IF(Income_CF!AZ345="","",(1+'Cost and Benefit Parameters'!$C$17)*Income_CF!AZ345*(Cohort_WP!AZ343/Cohort_CF!AZ343))</f>
        <v>7898515.7538919123</v>
      </c>
      <c r="BA343" s="1">
        <f>IF(Income_CF!BA345="","",(1+'Cost and Benefit Parameters'!$C$17)*Income_CF!BA345*(Cohort_WP!BA343/Cohort_CF!BA343))</f>
        <v>8077913.9509171303</v>
      </c>
      <c r="BB343" s="1">
        <f>IF(Income_CF!BB345="","",(1+'Cost and Benefit Parameters'!$C$17)*Income_CF!BB345*(Cohort_WP!BB343/Cohort_CF!BB343))</f>
        <v>8256431.4558903361</v>
      </c>
      <c r="BC343" s="1">
        <f>IF(Income_CF!BC345="","",(1+'Cost and Benefit Parameters'!$C$17)*Income_CF!BC345*(Cohort_WP!BC343/Cohort_CF!BC343))</f>
        <v>8433832.2828698084</v>
      </c>
      <c r="BD343" s="1">
        <f>IF(Income_CF!BD345="","",(1+'Cost and Benefit Parameters'!$C$17)*Income_CF!BD345*(Cohort_WP!BD343/Cohort_CF!BD343))</f>
        <v>8609877.3350114822</v>
      </c>
      <c r="BE343" s="1">
        <f>IF(Income_CF!BE345="","",(1+'Cost and Benefit Parameters'!$C$17)*Income_CF!BE345*(Cohort_WP!BE343/Cohort_CF!BE343))</f>
        <v>8784324.917453818</v>
      </c>
      <c r="BF343" s="1">
        <f>IF(Income_CF!BF345="","",(1+'Cost and Benefit Parameters'!$C$17)*Income_CF!BF345*(Cohort_WP!BF343/Cohort_CF!BF343))</f>
        <v>8956931.2689344846</v>
      </c>
      <c r="BG343" s="1">
        <f>IF(Income_CF!BG345="","",(1+'Cost and Benefit Parameters'!$C$17)*Income_CF!BG345*(Cohort_WP!BG343/Cohort_CF!BG343))</f>
        <v>9127451.110597834</v>
      </c>
      <c r="BH343" s="1">
        <f>IF(Income_CF!BH345="","",(1+'Cost and Benefit Parameters'!$C$17)*Income_CF!BH345*(Cohort_WP!BH343/Cohort_CF!BH343))</f>
        <v>9295638.210346492</v>
      </c>
      <c r="BI343" s="1">
        <f>IF(Income_CF!BI345="","",(1+'Cost and Benefit Parameters'!$C$17)*Income_CF!BI345*(Cohort_WP!BI343/Cohort_CF!BI343))</f>
        <v>9461245.9609925654</v>
      </c>
      <c r="BJ343" s="1">
        <f>IF(Income_CF!BJ345="","",(1+'Cost and Benefit Parameters'!$C$17)*Income_CF!BJ345*(Cohort_WP!BJ343/Cohort_CF!BJ343))</f>
        <v>9624027.9703713208</v>
      </c>
      <c r="BK343" s="1">
        <f>IF(Income_CF!BK345="","",(1+'Cost and Benefit Parameters'!$C$17)*Income_CF!BK345*(Cohort_WP!BK343/Cohort_CF!BK343))</f>
        <v>9783738.661494894</v>
      </c>
      <c r="BL343" s="1">
        <f>IF(Income_CF!BL345="","",(1+'Cost and Benefit Parameters'!$C$17)*Income_CF!BL345*(Cohort_WP!BL343/Cohort_CF!BL343))</f>
        <v>9940133.8807469718</v>
      </c>
      <c r="BM343" s="1">
        <f>IF(Income_CF!BM345="","",(1+'Cost and Benefit Parameters'!$C$17)*Income_CF!BM345*(Cohort_WP!BM343/Cohort_CF!BM343))</f>
        <v>10092971.512049345</v>
      </c>
      <c r="BN343" s="1">
        <f>IF(Income_CF!BN345="","",(1+'Cost and Benefit Parameters'!$C$17)*Income_CF!BN345*(Cohort_WP!BN343/Cohort_CF!BN343))</f>
        <v>10242012.094872329</v>
      </c>
      <c r="BO343" s="1" t="str">
        <f>IF(Income_CF!BO345="","",(1+'Cost and Benefit Parameters'!$C$17)*Income_CF!BO345*(Cohort_WP!BO343/Cohort_CF!BO343))</f>
        <v/>
      </c>
      <c r="BP343" s="1" t="str">
        <f>IF(Income_CF!BP345="","",(1+'Cost and Benefit Parameters'!$C$17)*Income_CF!BP345*(Cohort_WP!BP343/Cohort_CF!BP343))</f>
        <v/>
      </c>
      <c r="BQ343" s="1" t="str">
        <f>IF(Income_CF!BQ345="","",(1+'Cost and Benefit Parameters'!$C$17)*Income_CF!BQ345*(Cohort_WP!BQ343/Cohort_CF!BQ343))</f>
        <v/>
      </c>
      <c r="BR343" s="1" t="str">
        <f>IF(Income_CF!BR345="","",(1+'Cost and Benefit Parameters'!$C$17)*Income_CF!BR345*(Cohort_WP!BR343/Cohort_CF!BR343))</f>
        <v/>
      </c>
      <c r="BS343" s="1" t="str">
        <f>IF(Income_CF!BS345="","",(1+'Cost and Benefit Parameters'!$C$17)*Income_CF!BS345*(Cohort_WP!BS343/Cohort_CF!BS343))</f>
        <v/>
      </c>
      <c r="BT343" s="1" t="str">
        <f>IF(Income_CF!BT345="","",(1+'Cost and Benefit Parameters'!$C$17)*Income_CF!BT345*(Cohort_WP!BT343/Cohort_CF!BT343))</f>
        <v/>
      </c>
    </row>
    <row r="344" spans="1:72" x14ac:dyDescent="0.55000000000000004">
      <c r="A344" s="642"/>
      <c r="B344" t="s">
        <v>481</v>
      </c>
      <c r="N344" s="1" t="str">
        <f>IF(Income_CF!N346="","",(1+'Cost and Benefit Parameters'!$C$17)*Income_CF!N346*(Cohort_WP!N344/Cohort_CF!N344))</f>
        <v/>
      </c>
      <c r="O344" s="1" t="str">
        <f>IF(Income_CF!O346="","",(1+'Cost and Benefit Parameters'!$C$17)*Income_CF!O346*(Cohort_WP!O344/Cohort_CF!O344))</f>
        <v/>
      </c>
      <c r="P344" s="1" t="str">
        <f>IF(Income_CF!P346="","",(1+'Cost and Benefit Parameters'!$C$17)*Income_CF!P346*(Cohort_WP!P344/Cohort_CF!P344))</f>
        <v/>
      </c>
      <c r="Q344" s="1" t="str">
        <f>IF(Income_CF!Q346="","",(1+'Cost and Benefit Parameters'!$C$17)*Income_CF!Q346*(Cohort_WP!Q344/Cohort_CF!Q344))</f>
        <v/>
      </c>
      <c r="R344" s="1" t="str">
        <f>IF(Income_CF!R346="","",(1+'Cost and Benefit Parameters'!$C$17)*Income_CF!R346*(Cohort_WP!R344/Cohort_CF!R344))</f>
        <v/>
      </c>
      <c r="S344" s="1" t="str">
        <f>IF(Income_CF!S346="","",(1+'Cost and Benefit Parameters'!$C$17)*Income_CF!S346*(Cohort_WP!S344/Cohort_CF!S344))</f>
        <v/>
      </c>
      <c r="T344" s="1" t="str">
        <f>IF(Income_CF!T346="","",(1+'Cost and Benefit Parameters'!$C$17)*Income_CF!T346*(Cohort_WP!T344/Cohort_CF!T344))</f>
        <v/>
      </c>
      <c r="U344" s="1" t="str">
        <f>IF(Income_CF!U346="","",(1+'Cost and Benefit Parameters'!$C$17)*Income_CF!U346*(Cohort_WP!U344/Cohort_CF!U344))</f>
        <v/>
      </c>
      <c r="V344" s="1" t="str">
        <f>IF(Income_CF!V346="","",(1+'Cost and Benefit Parameters'!$C$17)*Income_CF!V346*(Cohort_WP!V344/Cohort_CF!V344))</f>
        <v/>
      </c>
      <c r="W344" s="1" t="str">
        <f>IF(Income_CF!W346="","",(1+'Cost and Benefit Parameters'!$C$17)*Income_CF!W346*(Cohort_WP!W344/Cohort_CF!W344))</f>
        <v/>
      </c>
      <c r="X344" s="1" t="str">
        <f>IF(Income_CF!X346="","",(1+'Cost and Benefit Parameters'!$C$17)*Income_CF!X346*(Cohort_WP!X344/Cohort_CF!X344))</f>
        <v/>
      </c>
      <c r="Y344" s="1" t="str">
        <f>IF(Income_CF!Y346="","",(1+'Cost and Benefit Parameters'!$C$17)*Income_CF!Y346*(Cohort_WP!Y344/Cohort_CF!Y344))</f>
        <v/>
      </c>
      <c r="Z344" s="1" t="str">
        <f>IF(Income_CF!Z346="","",(1+'Cost and Benefit Parameters'!$C$17)*Income_CF!Z346*(Cohort_WP!Z344/Cohort_CF!Z344))</f>
        <v/>
      </c>
      <c r="AA344" s="1" t="str">
        <f>IF(Income_CF!AA346="","",(1+'Cost and Benefit Parameters'!$C$17)*Income_CF!AA346*(Cohort_WP!AA344/Cohort_CF!AA344))</f>
        <v/>
      </c>
      <c r="AB344" s="1">
        <f>IF(Income_CF!AB346="","",(1+'Cost and Benefit Parameters'!$C$17)*Income_CF!AB346*(Cohort_WP!AB344/Cohort_CF!AB344))</f>
        <v>3785824.1670351424</v>
      </c>
      <c r="AC344" s="1">
        <f>IF(Income_CF!AC346="","",(1+'Cost and Benefit Parameters'!$C$17)*Income_CF!AC346*(Cohort_WP!AC344/Cohort_CF!AC344))</f>
        <v>3932685.0483828667</v>
      </c>
      <c r="AD344" s="1">
        <f>IF(Income_CF!AD346="","",(1+'Cost and Benefit Parameters'!$C$17)*Income_CF!AD346*(Cohort_WP!AD344/Cohort_CF!AD344))</f>
        <v>4082792.5926075266</v>
      </c>
      <c r="AE344" s="1">
        <f>IF(Income_CF!AE346="","",(1+'Cost and Benefit Parameters'!$C$17)*Income_CF!AE346*(Cohort_WP!AE344/Cohort_CF!AE344))</f>
        <v>4236087.210630781</v>
      </c>
      <c r="AF344" s="1">
        <f>IF(Income_CF!AF346="","",(1+'Cost and Benefit Parameters'!$C$17)*Income_CF!AF346*(Cohort_WP!AF344/Cohort_CF!AF344))</f>
        <v>4419377.3615379175</v>
      </c>
      <c r="AG344" s="1">
        <f>IF(Income_CF!AG346="","",(1+'Cost and Benefit Parameters'!$C$17)*Income_CF!AG346*(Cohort_WP!AG344/Cohort_CF!AG344))</f>
        <v>4577063.4299080037</v>
      </c>
      <c r="AH344" s="1">
        <f>IF(Income_CF!AH346="","",(1+'Cost and Benefit Parameters'!$C$17)*Income_CF!AH346*(Cohort_WP!AH344/Cohort_CF!AH344))</f>
        <v>4737532.460565472</v>
      </c>
      <c r="AI344" s="1">
        <f>IF(Income_CF!AI346="","",(1+'Cost and Benefit Parameters'!$C$17)*Income_CF!AI346*(Cohort_WP!AI344/Cohort_CF!AI344))</f>
        <v>4900686.1428232389</v>
      </c>
      <c r="AJ344" s="1">
        <f>IF(Income_CF!AJ346="","",(1+'Cost and Benefit Parameters'!$C$17)*Income_CF!AJ346*(Cohort_WP!AJ344/Cohort_CF!AJ344))</f>
        <v>5066417.8362038108</v>
      </c>
      <c r="AK344" s="1">
        <f>IF(Income_CF!AK346="","",(1+'Cost and Benefit Parameters'!$C$17)*Income_CF!AK346*(Cohort_WP!AK344/Cohort_CF!AK344))</f>
        <v>5234612.5438331291</v>
      </c>
      <c r="AL344" s="1">
        <f>IF(Income_CF!AL346="","",(1+'Cost and Benefit Parameters'!$C$17)*Income_CF!AL346*(Cohort_WP!AL344/Cohort_CF!AL344))</f>
        <v>5405146.910407152</v>
      </c>
      <c r="AM344" s="1">
        <f>IF(Income_CF!AM346="","",(1+'Cost and Benefit Parameters'!$C$17)*Income_CF!AM346*(Cohort_WP!AM344/Cohort_CF!AM344))</f>
        <v>5577889.2455692962</v>
      </c>
      <c r="AN344" s="1">
        <f>IF(Income_CF!AN346="","",(1+'Cost and Benefit Parameters'!$C$17)*Income_CF!AN346*(Cohort_WP!AN344/Cohort_CF!AN344))</f>
        <v>5752699.573456483</v>
      </c>
      <c r="AO344" s="1">
        <f>IF(Income_CF!AO346="","",(1+'Cost and Benefit Parameters'!$C$17)*Income_CF!AO346*(Cohort_WP!AO344/Cohort_CF!AO344))</f>
        <v>5929429.7090851758</v>
      </c>
      <c r="AP344" s="1">
        <f>IF(Income_CF!AP346="","",(1+'Cost and Benefit Parameters'!$C$17)*Income_CF!AP346*(Cohort_WP!AP344/Cohort_CF!AP344))</f>
        <v>6107923.362155335</v>
      </c>
      <c r="AQ344" s="1">
        <f>IF(Income_CF!AQ346="","",(1+'Cost and Benefit Parameters'!$C$17)*Income_CF!AQ346*(Cohort_WP!AQ344/Cohort_CF!AQ344))</f>
        <v>6288016.2687525749</v>
      </c>
      <c r="AR344" s="1">
        <f>IF(Income_CF!AR346="","",(1+'Cost and Benefit Parameters'!$C$17)*Income_CF!AR346*(Cohort_WP!AR344/Cohort_CF!AR344))</f>
        <v>6469536.3513236446</v>
      </c>
      <c r="AS344" s="1">
        <f>IF(Income_CF!AS346="","",(1+'Cost and Benefit Parameters'!$C$17)*Income_CF!AS346*(Cohort_WP!AS344/Cohort_CF!AS344))</f>
        <v>6652303.9071925404</v>
      </c>
      <c r="AT344" s="1">
        <f>IF(Income_CF!AT346="","",(1+'Cost and Benefit Parameters'!$C$17)*Income_CF!AT346*(Cohort_WP!AT344/Cohort_CF!AT344))</f>
        <v>6836131.8257698547</v>
      </c>
      <c r="AU344" s="1">
        <f>IF(Income_CF!AU346="","",(1+'Cost and Benefit Parameters'!$C$17)*Income_CF!AU346*(Cohort_WP!AU344/Cohort_CF!AU344))</f>
        <v>7020825.8344911141</v>
      </c>
      <c r="AV344" s="1">
        <f>IF(Income_CF!AV346="","",(1+'Cost and Benefit Parameters'!$C$17)*Income_CF!AV346*(Cohort_WP!AV344/Cohort_CF!AV344))</f>
        <v>7206184.7733979151</v>
      </c>
      <c r="AW344" s="1">
        <f>IF(Income_CF!AW346="","",(1+'Cost and Benefit Parameters'!$C$17)*Income_CF!AW346*(Cohort_WP!AW344/Cohort_CF!AW344))</f>
        <v>7392000.8981521102</v>
      </c>
      <c r="AX344" s="1">
        <f>IF(Income_CF!AX346="","",(1+'Cost and Benefit Parameters'!$C$17)*Income_CF!AX346*(Cohort_WP!AX344/Cohort_CF!AX344))</f>
        <v>7578060.2111455454</v>
      </c>
      <c r="AY344" s="1">
        <f>IF(Income_CF!AY346="","",(1+'Cost and Benefit Parameters'!$C$17)*Income_CF!AY346*(Cohort_WP!AY344/Cohort_CF!AY344))</f>
        <v>7764142.8202407965</v>
      </c>
      <c r="AZ344" s="1">
        <f>IF(Income_CF!AZ346="","",(1+'Cost and Benefit Parameters'!$C$17)*Income_CF!AZ346*(Cohort_WP!AZ344/Cohort_CF!AZ344))</f>
        <v>7950023.3245474026</v>
      </c>
      <c r="BA344" s="1">
        <f>IF(Income_CF!BA346="","",(1+'Cost and Benefit Parameters'!$C$17)*Income_CF!BA346*(Cohort_WP!BA344/Cohort_CF!BA344))</f>
        <v>8135471.2265086696</v>
      </c>
      <c r="BB344" s="1">
        <f>IF(Income_CF!BB346="","",(1+'Cost and Benefit Parameters'!$C$17)*Income_CF!BB346*(Cohort_WP!BB344/Cohort_CF!BB344))</f>
        <v>8320251.3694446441</v>
      </c>
      <c r="BC344" s="1">
        <f>IF(Income_CF!BC346="","",(1+'Cost and Benefit Parameters'!$C$17)*Income_CF!BC346*(Cohort_WP!BC344/Cohort_CF!BC344))</f>
        <v>8504124.3995670453</v>
      </c>
      <c r="BD344" s="1">
        <f>IF(Income_CF!BD346="","",(1+'Cost and Benefit Parameters'!$C$17)*Income_CF!BD346*(Cohort_WP!BD344/Cohort_CF!BD344))</f>
        <v>8686847.2513559032</v>
      </c>
      <c r="BE344" s="1">
        <f>IF(Income_CF!BE346="","",(1+'Cost and Benefit Parameters'!$C$17)*Income_CF!BE346*(Cohort_WP!BE344/Cohort_CF!BE344))</f>
        <v>8868173.655061828</v>
      </c>
      <c r="BF344" s="1">
        <f>IF(Income_CF!BF346="","",(1+'Cost and Benefit Parameters'!$C$17)*Income_CF!BF346*(Cohort_WP!BF344/Cohort_CF!BF344))</f>
        <v>9047854.6649774332</v>
      </c>
      <c r="BG344" s="1">
        <f>IF(Income_CF!BG346="","",(1+'Cost and Benefit Parameters'!$C$17)*Income_CF!BG346*(Cohort_WP!BG344/Cohort_CF!BG344))</f>
        <v>9225639.2070025187</v>
      </c>
      <c r="BH344" s="1">
        <f>IF(Income_CF!BH346="","",(1+'Cost and Benefit Parameters'!$C$17)*Income_CF!BH346*(Cohort_WP!BH344/Cohort_CF!BH344))</f>
        <v>9401274.6439157706</v>
      </c>
      <c r="BI344" s="1">
        <f>IF(Income_CF!BI346="","",(1+'Cost and Benefit Parameters'!$C$17)*Income_CF!BI346*(Cohort_WP!BI344/Cohort_CF!BI344))</f>
        <v>9574507.3566568866</v>
      </c>
      <c r="BJ344" s="1">
        <f>IF(Income_CF!BJ346="","",(1+'Cost and Benefit Parameters'!$C$17)*Income_CF!BJ346*(Cohort_WP!BJ344/Cohort_CF!BJ344))</f>
        <v>9745083.3398223408</v>
      </c>
      <c r="BK344" s="1">
        <f>IF(Income_CF!BK346="","",(1+'Cost and Benefit Parameters'!$C$17)*Income_CF!BK346*(Cohort_WP!BK344/Cohort_CF!BK344))</f>
        <v>9912748.8094824627</v>
      </c>
      <c r="BL344" s="1">
        <f>IF(Income_CF!BL346="","",(1+'Cost and Benefit Parameters'!$C$17)*Income_CF!BL346*(Cohort_WP!BL344/Cohort_CF!BL344))</f>
        <v>10077250.821339741</v>
      </c>
      <c r="BM344" s="1">
        <f>IF(Income_CF!BM346="","",(1+'Cost and Benefit Parameters'!$C$17)*Income_CF!BM346*(Cohort_WP!BM344/Cohort_CF!BM344))</f>
        <v>10238337.897169381</v>
      </c>
      <c r="BN344" s="1">
        <f>IF(Income_CF!BN346="","",(1+'Cost and Benefit Parameters'!$C$17)*Income_CF!BN346*(Cohort_WP!BN344/Cohort_CF!BN344))</f>
        <v>10395760.657410825</v>
      </c>
      <c r="BO344" s="1">
        <f>IF(Income_CF!BO346="","",(1+'Cost and Benefit Parameters'!$C$17)*Income_CF!BO346*(Cohort_WP!BO344/Cohort_CF!BO344))</f>
        <v>10549272.457718497</v>
      </c>
      <c r="BP344" s="1" t="str">
        <f>IF(Income_CF!BP346="","",(1+'Cost and Benefit Parameters'!$C$17)*Income_CF!BP346*(Cohort_WP!BP344/Cohort_CF!BP344))</f>
        <v/>
      </c>
      <c r="BQ344" s="1" t="str">
        <f>IF(Income_CF!BQ346="","",(1+'Cost and Benefit Parameters'!$C$17)*Income_CF!BQ346*(Cohort_WP!BQ344/Cohort_CF!BQ344))</f>
        <v/>
      </c>
      <c r="BR344" s="1" t="str">
        <f>IF(Income_CF!BR346="","",(1+'Cost and Benefit Parameters'!$C$17)*Income_CF!BR346*(Cohort_WP!BR344/Cohort_CF!BR344))</f>
        <v/>
      </c>
      <c r="BS344" s="1" t="str">
        <f>IF(Income_CF!BS346="","",(1+'Cost and Benefit Parameters'!$C$17)*Income_CF!BS346*(Cohort_WP!BS344/Cohort_CF!BS344))</f>
        <v/>
      </c>
      <c r="BT344" s="1" t="str">
        <f>IF(Income_CF!BT346="","",(1+'Cost and Benefit Parameters'!$C$17)*Income_CF!BT346*(Cohort_WP!BT344/Cohort_CF!BT344))</f>
        <v/>
      </c>
    </row>
    <row r="345" spans="1:72" x14ac:dyDescent="0.55000000000000004">
      <c r="A345" s="642"/>
      <c r="B345" t="s">
        <v>482</v>
      </c>
      <c r="N345" s="1" t="str">
        <f>IF(Income_CF!N347="","",(1+'Cost and Benefit Parameters'!$C$17)*Income_CF!N347*(Cohort_WP!N345/Cohort_CF!N345))</f>
        <v/>
      </c>
      <c r="O345" s="1" t="str">
        <f>IF(Income_CF!O347="","",(1+'Cost and Benefit Parameters'!$C$17)*Income_CF!O347*(Cohort_WP!O345/Cohort_CF!O345))</f>
        <v/>
      </c>
      <c r="P345" s="1" t="str">
        <f>IF(Income_CF!P347="","",(1+'Cost and Benefit Parameters'!$C$17)*Income_CF!P347*(Cohort_WP!P345/Cohort_CF!P345))</f>
        <v/>
      </c>
      <c r="Q345" s="1" t="str">
        <f>IF(Income_CF!Q347="","",(1+'Cost and Benefit Parameters'!$C$17)*Income_CF!Q347*(Cohort_WP!Q345/Cohort_CF!Q345))</f>
        <v/>
      </c>
      <c r="R345" s="1" t="str">
        <f>IF(Income_CF!R347="","",(1+'Cost and Benefit Parameters'!$C$17)*Income_CF!R347*(Cohort_WP!R345/Cohort_CF!R345))</f>
        <v/>
      </c>
      <c r="S345" s="1" t="str">
        <f>IF(Income_CF!S347="","",(1+'Cost and Benefit Parameters'!$C$17)*Income_CF!S347*(Cohort_WP!S345/Cohort_CF!S345))</f>
        <v/>
      </c>
      <c r="T345" s="1" t="str">
        <f>IF(Income_CF!T347="","",(1+'Cost and Benefit Parameters'!$C$17)*Income_CF!T347*(Cohort_WP!T345/Cohort_CF!T345))</f>
        <v/>
      </c>
      <c r="U345" s="1" t="str">
        <f>IF(Income_CF!U347="","",(1+'Cost and Benefit Parameters'!$C$17)*Income_CF!U347*(Cohort_WP!U345/Cohort_CF!U345))</f>
        <v/>
      </c>
      <c r="V345" s="1" t="str">
        <f>IF(Income_CF!V347="","",(1+'Cost and Benefit Parameters'!$C$17)*Income_CF!V347*(Cohort_WP!V345/Cohort_CF!V345))</f>
        <v/>
      </c>
      <c r="W345" s="1" t="str">
        <f>IF(Income_CF!W347="","",(1+'Cost and Benefit Parameters'!$C$17)*Income_CF!W347*(Cohort_WP!W345/Cohort_CF!W345))</f>
        <v/>
      </c>
      <c r="X345" s="1" t="str">
        <f>IF(Income_CF!X347="","",(1+'Cost and Benefit Parameters'!$C$17)*Income_CF!X347*(Cohort_WP!X345/Cohort_CF!X345))</f>
        <v/>
      </c>
      <c r="Y345" s="1" t="str">
        <f>IF(Income_CF!Y347="","",(1+'Cost and Benefit Parameters'!$C$17)*Income_CF!Y347*(Cohort_WP!Y345/Cohort_CF!Y345))</f>
        <v/>
      </c>
      <c r="Z345" s="1" t="str">
        <f>IF(Income_CF!Z347="","",(1+'Cost and Benefit Parameters'!$C$17)*Income_CF!Z347*(Cohort_WP!Z345/Cohort_CF!Z345))</f>
        <v/>
      </c>
      <c r="AA345" s="1" t="str">
        <f>IF(Income_CF!AA347="","",(1+'Cost and Benefit Parameters'!$C$17)*Income_CF!AA347*(Cohort_WP!AA345/Cohort_CF!AA345))</f>
        <v/>
      </c>
      <c r="AB345" s="1" t="str">
        <f>IF(Income_CF!AB347="","",(1+'Cost and Benefit Parameters'!$C$17)*Income_CF!AB347*(Cohort_WP!AB345/Cohort_CF!AB345))</f>
        <v/>
      </c>
      <c r="AC345" s="1">
        <f>IF(Income_CF!AC347="","",(1+'Cost and Benefit Parameters'!$C$17)*Income_CF!AC347*(Cohort_WP!AC345/Cohort_CF!AC345))</f>
        <v>3899398.8920461959</v>
      </c>
      <c r="AD345" s="1">
        <f>IF(Income_CF!AD347="","",(1+'Cost and Benefit Parameters'!$C$17)*Income_CF!AD347*(Cohort_WP!AD345/Cohort_CF!AD345))</f>
        <v>4050665.5998343518</v>
      </c>
      <c r="AE345" s="1">
        <f>IF(Income_CF!AE347="","",(1+'Cost and Benefit Parameters'!$C$17)*Income_CF!AE347*(Cohort_WP!AE345/Cohort_CF!AE345))</f>
        <v>4205276.3703857521</v>
      </c>
      <c r="AF345" s="1">
        <f>IF(Income_CF!AF347="","",(1+'Cost and Benefit Parameters'!$C$17)*Income_CF!AF347*(Cohort_WP!AF345/Cohort_CF!AF345))</f>
        <v>4363169.8269497054</v>
      </c>
      <c r="AG345" s="1">
        <f>IF(Income_CF!AG347="","",(1+'Cost and Benefit Parameters'!$C$17)*Income_CF!AG347*(Cohort_WP!AG345/Cohort_CF!AG345))</f>
        <v>4551958.6823840551</v>
      </c>
      <c r="AH345" s="1">
        <f>IF(Income_CF!AH347="","",(1+'Cost and Benefit Parameters'!$C$17)*Income_CF!AH347*(Cohort_WP!AH345/Cohort_CF!AH345))</f>
        <v>4714375.3328052443</v>
      </c>
      <c r="AI345" s="1">
        <f>IF(Income_CF!AI347="","",(1+'Cost and Benefit Parameters'!$C$17)*Income_CF!AI347*(Cohort_WP!AI345/Cohort_CF!AI345))</f>
        <v>4879658.4343824349</v>
      </c>
      <c r="AJ345" s="1">
        <f>IF(Income_CF!AJ347="","",(1+'Cost and Benefit Parameters'!$C$17)*Income_CF!AJ347*(Cohort_WP!AJ345/Cohort_CF!AJ345))</f>
        <v>5047706.7271079356</v>
      </c>
      <c r="AK345" s="1">
        <f>IF(Income_CF!AK347="","",(1+'Cost and Benefit Parameters'!$C$17)*Income_CF!AK347*(Cohort_WP!AK345/Cohort_CF!AK345))</f>
        <v>5218410.3712899266</v>
      </c>
      <c r="AL345" s="1">
        <f>IF(Income_CF!AL347="","",(1+'Cost and Benefit Parameters'!$C$17)*Income_CF!AL347*(Cohort_WP!AL345/Cohort_CF!AL345))</f>
        <v>5391650.9201481212</v>
      </c>
      <c r="AM345" s="1">
        <f>IF(Income_CF!AM347="","",(1+'Cost and Benefit Parameters'!$C$17)*Income_CF!AM347*(Cohort_WP!AM345/Cohort_CF!AM345))</f>
        <v>5567301.3177193664</v>
      </c>
      <c r="AN345" s="1">
        <f>IF(Income_CF!AN347="","",(1+'Cost and Benefit Parameters'!$C$17)*Income_CF!AN347*(Cohort_WP!AN345/Cohort_CF!AN345))</f>
        <v>5745225.9229363734</v>
      </c>
      <c r="AO345" s="1">
        <f>IF(Income_CF!AO347="","",(1+'Cost and Benefit Parameters'!$C$17)*Income_CF!AO347*(Cohort_WP!AO345/Cohort_CF!AO345))</f>
        <v>5925280.5606601778</v>
      </c>
      <c r="AP345" s="1">
        <f>IF(Income_CF!AP347="","",(1+'Cost and Benefit Parameters'!$C$17)*Income_CF!AP347*(Cohort_WP!AP345/Cohort_CF!AP345))</f>
        <v>6107312.6003577299</v>
      </c>
      <c r="AQ345" s="1">
        <f>IF(Income_CF!AQ347="","",(1+'Cost and Benefit Parameters'!$C$17)*Income_CF!AQ347*(Cohort_WP!AQ345/Cohort_CF!AQ345))</f>
        <v>6291161.0630199937</v>
      </c>
      <c r="AR345" s="1">
        <f>IF(Income_CF!AR347="","",(1+'Cost and Benefit Parameters'!$C$17)*Income_CF!AR347*(Cohort_WP!AR345/Cohort_CF!AR345))</f>
        <v>6476656.7568151532</v>
      </c>
      <c r="AS345" s="1">
        <f>IF(Income_CF!AS347="","",(1+'Cost and Benefit Parameters'!$C$17)*Income_CF!AS347*(Cohort_WP!AS345/Cohort_CF!AS345))</f>
        <v>6663622.4418633534</v>
      </c>
      <c r="AT345" s="1">
        <f>IF(Income_CF!AT347="","",(1+'Cost and Benefit Parameters'!$C$17)*Income_CF!AT347*(Cohort_WP!AT345/Cohort_CF!AT345))</f>
        <v>6851873.0244083134</v>
      </c>
      <c r="AU345" s="1">
        <f>IF(Income_CF!AU347="","",(1+'Cost and Benefit Parameters'!$C$17)*Income_CF!AU347*(Cohort_WP!AU345/Cohort_CF!AU345))</f>
        <v>7041215.7805429501</v>
      </c>
      <c r="AV345" s="1">
        <f>IF(Income_CF!AV347="","",(1+'Cost and Benefit Parameters'!$C$17)*Income_CF!AV347*(Cohort_WP!AV345/Cohort_CF!AV345))</f>
        <v>7231450.6095258472</v>
      </c>
      <c r="AW345" s="1">
        <f>IF(Income_CF!AW347="","",(1+'Cost and Benefit Parameters'!$C$17)*Income_CF!AW347*(Cohort_WP!AW345/Cohort_CF!AW345))</f>
        <v>7422370.3165998515</v>
      </c>
      <c r="AX345" s="1">
        <f>IF(Income_CF!AX347="","",(1+'Cost and Benefit Parameters'!$C$17)*Income_CF!AX347*(Cohort_WP!AX345/Cohort_CF!AX345))</f>
        <v>7613760.925096672</v>
      </c>
      <c r="AY345" s="1">
        <f>IF(Income_CF!AY347="","",(1+'Cost and Benefit Parameters'!$C$17)*Income_CF!AY347*(Cohort_WP!AY345/Cohort_CF!AY345))</f>
        <v>7805402.0174799124</v>
      </c>
      <c r="AZ345" s="1">
        <f>IF(Income_CF!AZ347="","",(1+'Cost and Benefit Parameters'!$C$17)*Income_CF!AZ347*(Cohort_WP!AZ345/Cohort_CF!AZ345))</f>
        <v>7997067.1048480207</v>
      </c>
      <c r="BA345" s="1">
        <f>IF(Income_CF!BA347="","",(1+'Cost and Benefit Parameters'!$C$17)*Income_CF!BA347*(Cohort_WP!BA345/Cohort_CF!BA345))</f>
        <v>8188524.0242838264</v>
      </c>
      <c r="BB345" s="1">
        <f>IF(Income_CF!BB347="","",(1+'Cost and Benefit Parameters'!$C$17)*Income_CF!BB347*(Cohort_WP!BB345/Cohort_CF!BB345))</f>
        <v>8379535.3633039296</v>
      </c>
      <c r="BC345" s="1">
        <f>IF(Income_CF!BC347="","",(1+'Cost and Benefit Parameters'!$C$17)*Income_CF!BC347*(Cohort_WP!BC345/Cohort_CF!BC345))</f>
        <v>8569858.9105279818</v>
      </c>
      <c r="BD345" s="1">
        <f>IF(Income_CF!BD347="","",(1+'Cost and Benefit Parameters'!$C$17)*Income_CF!BD347*(Cohort_WP!BD345/Cohort_CF!BD345))</f>
        <v>8759248.1315540578</v>
      </c>
      <c r="BE345" s="1">
        <f>IF(Income_CF!BE347="","",(1+'Cost and Benefit Parameters'!$C$17)*Income_CF!BE347*(Cohort_WP!BE345/Cohort_CF!BE345))</f>
        <v>8947452.668896582</v>
      </c>
      <c r="BF345" s="1">
        <f>IF(Income_CF!BF347="","",(1+'Cost and Benefit Parameters'!$C$17)*Income_CF!BF347*(Cohort_WP!BF345/Cohort_CF!BF345))</f>
        <v>9134218.8647136837</v>
      </c>
      <c r="BG345" s="1">
        <f>IF(Income_CF!BG347="","",(1+'Cost and Benefit Parameters'!$C$17)*Income_CF!BG347*(Cohort_WP!BG345/Cohort_CF!BG345))</f>
        <v>9319290.304926753</v>
      </c>
      <c r="BH345" s="1">
        <f>IF(Income_CF!BH347="","",(1+'Cost and Benefit Parameters'!$C$17)*Income_CF!BH347*(Cohort_WP!BH345/Cohort_CF!BH345))</f>
        <v>9502408.3832125943</v>
      </c>
      <c r="BI345" s="1">
        <f>IF(Income_CF!BI347="","",(1+'Cost and Benefit Parameters'!$C$17)*Income_CF!BI347*(Cohort_WP!BI345/Cohort_CF!BI345))</f>
        <v>9683312.8832332436</v>
      </c>
      <c r="BJ345" s="1">
        <f>IF(Income_CF!BJ347="","",(1+'Cost and Benefit Parameters'!$C$17)*Income_CF!BJ347*(Cohort_WP!BJ345/Cohort_CF!BJ345))</f>
        <v>9861742.5773565918</v>
      </c>
      <c r="BK345" s="1">
        <f>IF(Income_CF!BK347="","",(1+'Cost and Benefit Parameters'!$C$17)*Income_CF!BK347*(Cohort_WP!BK345/Cohort_CF!BK345))</f>
        <v>10037435.840017011</v>
      </c>
      <c r="BL345" s="1">
        <f>IF(Income_CF!BL347="","",(1+'Cost and Benefit Parameters'!$C$17)*Income_CF!BL347*(Cohort_WP!BL345/Cohort_CF!BL345))</f>
        <v>10210131.273766937</v>
      </c>
      <c r="BM345" s="1">
        <f>IF(Income_CF!BM347="","",(1+'Cost and Benefit Parameters'!$C$17)*Income_CF!BM347*(Cohort_WP!BM345/Cohort_CF!BM345))</f>
        <v>10379568.345979933</v>
      </c>
      <c r="BN345" s="1">
        <f>IF(Income_CF!BN347="","",(1+'Cost and Benefit Parameters'!$C$17)*Income_CF!BN347*(Cohort_WP!BN345/Cohort_CF!BN345))</f>
        <v>10545488.034084462</v>
      </c>
      <c r="BO345" s="1">
        <f>IF(Income_CF!BO347="","",(1+'Cost and Benefit Parameters'!$C$17)*Income_CF!BO347*(Cohort_WP!BO345/Cohort_CF!BO345))</f>
        <v>10707633.477133147</v>
      </c>
      <c r="BP345" s="1">
        <f>IF(Income_CF!BP347="","",(1+'Cost and Benefit Parameters'!$C$17)*Income_CF!BP347*(Cohort_WP!BP345/Cohort_CF!BP345))</f>
        <v>10865750.631450051</v>
      </c>
      <c r="BQ345" s="1" t="str">
        <f>IF(Income_CF!BQ347="","",(1+'Cost and Benefit Parameters'!$C$17)*Income_CF!BQ347*(Cohort_WP!BQ345/Cohort_CF!BQ345))</f>
        <v/>
      </c>
      <c r="BR345" s="1" t="str">
        <f>IF(Income_CF!BR347="","",(1+'Cost and Benefit Parameters'!$C$17)*Income_CF!BR347*(Cohort_WP!BR345/Cohort_CF!BR345))</f>
        <v/>
      </c>
      <c r="BS345" s="1" t="str">
        <f>IF(Income_CF!BS347="","",(1+'Cost and Benefit Parameters'!$C$17)*Income_CF!BS347*(Cohort_WP!BS345/Cohort_CF!BS345))</f>
        <v/>
      </c>
      <c r="BT345" s="1" t="str">
        <f>IF(Income_CF!BT347="","",(1+'Cost and Benefit Parameters'!$C$17)*Income_CF!BT347*(Cohort_WP!BT345/Cohort_CF!BT345))</f>
        <v/>
      </c>
    </row>
    <row r="346" spans="1:72" x14ac:dyDescent="0.55000000000000004">
      <c r="A346" s="642"/>
      <c r="B346" t="s">
        <v>483</v>
      </c>
      <c r="N346" s="1" t="str">
        <f>IF(Income_CF!N348="","",(1+'Cost and Benefit Parameters'!$C$17)*Income_CF!N348*(Cohort_WP!N346/Cohort_CF!N346))</f>
        <v/>
      </c>
      <c r="O346" s="1" t="str">
        <f>IF(Income_CF!O348="","",(1+'Cost and Benefit Parameters'!$C$17)*Income_CF!O348*(Cohort_WP!O346/Cohort_CF!O346))</f>
        <v/>
      </c>
      <c r="P346" s="1" t="str">
        <f>IF(Income_CF!P348="","",(1+'Cost and Benefit Parameters'!$C$17)*Income_CF!P348*(Cohort_WP!P346/Cohort_CF!P346))</f>
        <v/>
      </c>
      <c r="Q346" s="1" t="str">
        <f>IF(Income_CF!Q348="","",(1+'Cost and Benefit Parameters'!$C$17)*Income_CF!Q348*(Cohort_WP!Q346/Cohort_CF!Q346))</f>
        <v/>
      </c>
      <c r="R346" s="1" t="str">
        <f>IF(Income_CF!R348="","",(1+'Cost and Benefit Parameters'!$C$17)*Income_CF!R348*(Cohort_WP!R346/Cohort_CF!R346))</f>
        <v/>
      </c>
      <c r="S346" s="1" t="str">
        <f>IF(Income_CF!S348="","",(1+'Cost and Benefit Parameters'!$C$17)*Income_CF!S348*(Cohort_WP!S346/Cohort_CF!S346))</f>
        <v/>
      </c>
      <c r="T346" s="1" t="str">
        <f>IF(Income_CF!T348="","",(1+'Cost and Benefit Parameters'!$C$17)*Income_CF!T348*(Cohort_WP!T346/Cohort_CF!T346))</f>
        <v/>
      </c>
      <c r="U346" s="1" t="str">
        <f>IF(Income_CF!U348="","",(1+'Cost and Benefit Parameters'!$C$17)*Income_CF!U348*(Cohort_WP!U346/Cohort_CF!U346))</f>
        <v/>
      </c>
      <c r="V346" s="1" t="str">
        <f>IF(Income_CF!V348="","",(1+'Cost and Benefit Parameters'!$C$17)*Income_CF!V348*(Cohort_WP!V346/Cohort_CF!V346))</f>
        <v/>
      </c>
      <c r="W346" s="1" t="str">
        <f>IF(Income_CF!W348="","",(1+'Cost and Benefit Parameters'!$C$17)*Income_CF!W348*(Cohort_WP!W346/Cohort_CF!W346))</f>
        <v/>
      </c>
      <c r="X346" s="1" t="str">
        <f>IF(Income_CF!X348="","",(1+'Cost and Benefit Parameters'!$C$17)*Income_CF!X348*(Cohort_WP!X346/Cohort_CF!X346))</f>
        <v/>
      </c>
      <c r="Y346" s="1" t="str">
        <f>IF(Income_CF!Y348="","",(1+'Cost and Benefit Parameters'!$C$17)*Income_CF!Y348*(Cohort_WP!Y346/Cohort_CF!Y346))</f>
        <v/>
      </c>
      <c r="Z346" s="1" t="str">
        <f>IF(Income_CF!Z348="","",(1+'Cost and Benefit Parameters'!$C$17)*Income_CF!Z348*(Cohort_WP!Z346/Cohort_CF!Z346))</f>
        <v/>
      </c>
      <c r="AA346" s="1" t="str">
        <f>IF(Income_CF!AA348="","",(1+'Cost and Benefit Parameters'!$C$17)*Income_CF!AA348*(Cohort_WP!AA346/Cohort_CF!AA346))</f>
        <v/>
      </c>
      <c r="AB346" s="1" t="str">
        <f>IF(Income_CF!AB348="","",(1+'Cost and Benefit Parameters'!$C$17)*Income_CF!AB348*(Cohort_WP!AB346/Cohort_CF!AB346))</f>
        <v/>
      </c>
      <c r="AC346" s="1" t="str">
        <f>IF(Income_CF!AC348="","",(1+'Cost and Benefit Parameters'!$C$17)*Income_CF!AC348*(Cohort_WP!AC346/Cohort_CF!AC346))</f>
        <v/>
      </c>
      <c r="AD346" s="1">
        <f>IF(Income_CF!AD348="","",(1+'Cost and Benefit Parameters'!$C$17)*Income_CF!AD348*(Cohort_WP!AD346/Cohort_CF!AD346))</f>
        <v>4016380.8588075819</v>
      </c>
      <c r="AE346" s="1">
        <f>IF(Income_CF!AE348="","",(1+'Cost and Benefit Parameters'!$C$17)*Income_CF!AE348*(Cohort_WP!AE346/Cohort_CF!AE346))</f>
        <v>4172185.5678293826</v>
      </c>
      <c r="AF346" s="1">
        <f>IF(Income_CF!AF348="","",(1+'Cost and Benefit Parameters'!$C$17)*Income_CF!AF348*(Cohort_WP!AF346/Cohort_CF!AF346))</f>
        <v>4331434.6614973256</v>
      </c>
      <c r="AG346" s="1">
        <f>IF(Income_CF!AG348="","",(1+'Cost and Benefit Parameters'!$C$17)*Income_CF!AG348*(Cohort_WP!AG346/Cohort_CF!AG346))</f>
        <v>4494064.9217581954</v>
      </c>
      <c r="AH346" s="1">
        <f>IF(Income_CF!AH348="","",(1+'Cost and Benefit Parameters'!$C$17)*Income_CF!AH348*(Cohort_WP!AH346/Cohort_CF!AH346))</f>
        <v>4688517.4428555761</v>
      </c>
      <c r="AI346" s="1">
        <f>IF(Income_CF!AI348="","",(1+'Cost and Benefit Parameters'!$C$17)*Income_CF!AI348*(Cohort_WP!AI346/Cohort_CF!AI346))</f>
        <v>4855806.5927894004</v>
      </c>
      <c r="AJ346" s="1">
        <f>IF(Income_CF!AJ348="","",(1+'Cost and Benefit Parameters'!$C$17)*Income_CF!AJ348*(Cohort_WP!AJ346/Cohort_CF!AJ346))</f>
        <v>5026048.1874139085</v>
      </c>
      <c r="AK346" s="1">
        <f>IF(Income_CF!AK348="","",(1+'Cost and Benefit Parameters'!$C$17)*Income_CF!AK348*(Cohort_WP!AK346/Cohort_CF!AK346))</f>
        <v>5199137.9289211743</v>
      </c>
      <c r="AL346" s="1">
        <f>IF(Income_CF!AL348="","",(1+'Cost and Benefit Parameters'!$C$17)*Income_CF!AL348*(Cohort_WP!AL346/Cohort_CF!AL346))</f>
        <v>5374962.6824286226</v>
      </c>
      <c r="AM346" s="1">
        <f>IF(Income_CF!AM348="","",(1+'Cost and Benefit Parameters'!$C$17)*Income_CF!AM348*(Cohort_WP!AM346/Cohort_CF!AM346))</f>
        <v>5553400.4477525661</v>
      </c>
      <c r="AN346" s="1">
        <f>IF(Income_CF!AN348="","",(1+'Cost and Benefit Parameters'!$C$17)*Income_CF!AN348*(Cohort_WP!AN346/Cohort_CF!AN346))</f>
        <v>5734320.3572509466</v>
      </c>
      <c r="AO346" s="1">
        <f>IF(Income_CF!AO348="","",(1+'Cost and Benefit Parameters'!$C$17)*Income_CF!AO348*(Cohort_WP!AO346/Cohort_CF!AO346))</f>
        <v>5917582.7006244669</v>
      </c>
      <c r="AP346" s="1">
        <f>IF(Income_CF!AP348="","",(1+'Cost and Benefit Parameters'!$C$17)*Income_CF!AP348*(Cohort_WP!AP346/Cohort_CF!AP346))</f>
        <v>6103038.9774799841</v>
      </c>
      <c r="AQ346" s="1">
        <f>IF(Income_CF!AQ348="","",(1+'Cost and Benefit Parameters'!$C$17)*Income_CF!AQ348*(Cohort_WP!AQ346/Cohort_CF!AQ346))</f>
        <v>6290531.978368463</v>
      </c>
      <c r="AR346" s="1">
        <f>IF(Income_CF!AR348="","",(1+'Cost and Benefit Parameters'!$C$17)*Income_CF!AR348*(Cohort_WP!AR346/Cohort_CF!AR346))</f>
        <v>6479895.8949105944</v>
      </c>
      <c r="AS346" s="1">
        <f>IF(Income_CF!AS348="","",(1+'Cost and Benefit Parameters'!$C$17)*Income_CF!AS348*(Cohort_WP!AS346/Cohort_CF!AS346))</f>
        <v>6670956.4595196098</v>
      </c>
      <c r="AT346" s="1">
        <f>IF(Income_CF!AT348="","",(1+'Cost and Benefit Parameters'!$C$17)*Income_CF!AT348*(Cohort_WP!AT346/Cohort_CF!AT346))</f>
        <v>6863531.1151192551</v>
      </c>
      <c r="AU346" s="1">
        <f>IF(Income_CF!AU348="","",(1+'Cost and Benefit Parameters'!$C$17)*Income_CF!AU348*(Cohort_WP!AU346/Cohort_CF!AU346))</f>
        <v>7057429.2151405644</v>
      </c>
      <c r="AV346" s="1">
        <f>IF(Income_CF!AV348="","",(1+'Cost and Benefit Parameters'!$C$17)*Income_CF!AV348*(Cohort_WP!AV346/Cohort_CF!AV346))</f>
        <v>7252452.2539592395</v>
      </c>
      <c r="AW346" s="1">
        <f>IF(Income_CF!AW348="","",(1+'Cost and Benefit Parameters'!$C$17)*Income_CF!AW348*(Cohort_WP!AW346/Cohort_CF!AW346))</f>
        <v>7448394.1278116228</v>
      </c>
      <c r="AX346" s="1">
        <f>IF(Income_CF!AX348="","",(1+'Cost and Benefit Parameters'!$C$17)*Income_CF!AX348*(Cohort_WP!AX346/Cohort_CF!AX346))</f>
        <v>7645041.4260978466</v>
      </c>
      <c r="AY346" s="1">
        <f>IF(Income_CF!AY348="","",(1+'Cost and Benefit Parameters'!$C$17)*Income_CF!AY348*(Cohort_WP!AY346/Cohort_CF!AY346))</f>
        <v>7842173.7528495723</v>
      </c>
      <c r="AZ346" s="1">
        <f>IF(Income_CF!AZ348="","",(1+'Cost and Benefit Parameters'!$C$17)*Income_CF!AZ348*(Cohort_WP!AZ346/Cohort_CF!AZ346))</f>
        <v>8039564.0780043108</v>
      </c>
      <c r="BA346" s="1">
        <f>IF(Income_CF!BA348="","",(1+'Cost and Benefit Parameters'!$C$17)*Income_CF!BA348*(Cohort_WP!BA346/Cohort_CF!BA346))</f>
        <v>8236979.1179934628</v>
      </c>
      <c r="BB346" s="1">
        <f>IF(Income_CF!BB348="","",(1+'Cost and Benefit Parameters'!$C$17)*Income_CF!BB348*(Cohort_WP!BB346/Cohort_CF!BB346))</f>
        <v>8434179.7450123392</v>
      </c>
      <c r="BC346" s="1">
        <f>IF(Income_CF!BC348="","",(1+'Cost and Benefit Parameters'!$C$17)*Income_CF!BC348*(Cohort_WP!BC346/Cohort_CF!BC346))</f>
        <v>8630921.4242030457</v>
      </c>
      <c r="BD346" s="1">
        <f>IF(Income_CF!BD348="","",(1+'Cost and Benefit Parameters'!$C$17)*Income_CF!BD348*(Cohort_WP!BD346/Cohort_CF!BD346))</f>
        <v>8826954.6778438222</v>
      </c>
      <c r="BE346" s="1">
        <f>IF(Income_CF!BE348="","",(1+'Cost and Benefit Parameters'!$C$17)*Income_CF!BE348*(Cohort_WP!BE346/Cohort_CF!BE346))</f>
        <v>9022025.5755006783</v>
      </c>
      <c r="BF346" s="1">
        <f>IF(Income_CF!BF348="","",(1+'Cost and Benefit Parameters'!$C$17)*Income_CF!BF348*(Cohort_WP!BF346/Cohort_CF!BF346))</f>
        <v>9215876.248963479</v>
      </c>
      <c r="BG346" s="1">
        <f>IF(Income_CF!BG348="","",(1+'Cost and Benefit Parameters'!$C$17)*Income_CF!BG348*(Cohort_WP!BG346/Cohort_CF!BG346))</f>
        <v>9408245.4306550901</v>
      </c>
      <c r="BH346" s="1">
        <f>IF(Income_CF!BH348="","",(1+'Cost and Benefit Parameters'!$C$17)*Income_CF!BH348*(Cohort_WP!BH346/Cohort_CF!BH346))</f>
        <v>9598869.0140745565</v>
      </c>
      <c r="BI346" s="1">
        <f>IF(Income_CF!BI348="","",(1+'Cost and Benefit Parameters'!$C$17)*Income_CF!BI348*(Cohort_WP!BI346/Cohort_CF!BI346))</f>
        <v>9787480.6347089726</v>
      </c>
      <c r="BJ346" s="1">
        <f>IF(Income_CF!BJ348="","",(1+'Cost and Benefit Parameters'!$C$17)*Income_CF!BJ348*(Cohort_WP!BJ346/Cohort_CF!BJ346))</f>
        <v>9973812.2697302382</v>
      </c>
      <c r="BK346" s="1">
        <f>IF(Income_CF!BK348="","",(1+'Cost and Benefit Parameters'!$C$17)*Income_CF!BK348*(Cohort_WP!BK346/Cohort_CF!BK346))</f>
        <v>10157594.85467729</v>
      </c>
      <c r="BL346" s="1">
        <f>IF(Income_CF!BL348="","",(1+'Cost and Benefit Parameters'!$C$17)*Income_CF!BL348*(Cohort_WP!BL346/Cohort_CF!BL346))</f>
        <v>10338558.915217523</v>
      </c>
      <c r="BM346" s="1">
        <f>IF(Income_CF!BM348="","",(1+'Cost and Benefit Parameters'!$C$17)*Income_CF!BM348*(Cohort_WP!BM346/Cohort_CF!BM346))</f>
        <v>10516435.211979944</v>
      </c>
      <c r="BN346" s="1">
        <f>IF(Income_CF!BN348="","",(1+'Cost and Benefit Parameters'!$C$17)*Income_CF!BN348*(Cohort_WP!BN346/Cohort_CF!BN346))</f>
        <v>10690955.39635933</v>
      </c>
      <c r="BO346" s="1">
        <f>IF(Income_CF!BO348="","",(1+'Cost and Benefit Parameters'!$C$17)*Income_CF!BO348*(Cohort_WP!BO346/Cohort_CF!BO346))</f>
        <v>10861852.675106995</v>
      </c>
      <c r="BP346" s="1">
        <f>IF(Income_CF!BP348="","",(1+'Cost and Benefit Parameters'!$C$17)*Income_CF!BP348*(Cohort_WP!BP346/Cohort_CF!BP346))</f>
        <v>11028862.481447142</v>
      </c>
      <c r="BQ346" s="1">
        <f>IF(Income_CF!BQ348="","",(1+'Cost and Benefit Parameters'!$C$17)*Income_CF!BQ348*(Cohort_WP!BQ346/Cohort_CF!BQ346))</f>
        <v>11191723.150393555</v>
      </c>
      <c r="BR346" s="1" t="str">
        <f>IF(Income_CF!BR348="","",(1+'Cost and Benefit Parameters'!$C$17)*Income_CF!BR348*(Cohort_WP!BR346/Cohort_CF!BR346))</f>
        <v/>
      </c>
      <c r="BS346" s="1" t="str">
        <f>IF(Income_CF!BS348="","",(1+'Cost and Benefit Parameters'!$C$17)*Income_CF!BS348*(Cohort_WP!BS346/Cohort_CF!BS346))</f>
        <v/>
      </c>
      <c r="BT346" s="1" t="str">
        <f>IF(Income_CF!BT348="","",(1+'Cost and Benefit Parameters'!$C$17)*Income_CF!BT348*(Cohort_WP!BT346/Cohort_CF!BT346))</f>
        <v/>
      </c>
    </row>
    <row r="347" spans="1:72" x14ac:dyDescent="0.55000000000000004">
      <c r="A347" s="642"/>
      <c r="B347" t="s">
        <v>484</v>
      </c>
      <c r="N347" s="1" t="str">
        <f>IF(Income_CF!N349="","",(1+'Cost and Benefit Parameters'!$C$17)*Income_CF!N349*(Cohort_WP!N347/Cohort_CF!N347))</f>
        <v/>
      </c>
      <c r="O347" s="1" t="str">
        <f>IF(Income_CF!O349="","",(1+'Cost and Benefit Parameters'!$C$17)*Income_CF!O349*(Cohort_WP!O347/Cohort_CF!O347))</f>
        <v/>
      </c>
      <c r="P347" s="1" t="str">
        <f>IF(Income_CF!P349="","",(1+'Cost and Benefit Parameters'!$C$17)*Income_CF!P349*(Cohort_WP!P347/Cohort_CF!P347))</f>
        <v/>
      </c>
      <c r="Q347" s="1" t="str">
        <f>IF(Income_CF!Q349="","",(1+'Cost and Benefit Parameters'!$C$17)*Income_CF!Q349*(Cohort_WP!Q347/Cohort_CF!Q347))</f>
        <v/>
      </c>
      <c r="R347" s="1" t="str">
        <f>IF(Income_CF!R349="","",(1+'Cost and Benefit Parameters'!$C$17)*Income_CF!R349*(Cohort_WP!R347/Cohort_CF!R347))</f>
        <v/>
      </c>
      <c r="S347" s="1" t="str">
        <f>IF(Income_CF!S349="","",(1+'Cost and Benefit Parameters'!$C$17)*Income_CF!S349*(Cohort_WP!S347/Cohort_CF!S347))</f>
        <v/>
      </c>
      <c r="T347" s="1" t="str">
        <f>IF(Income_CF!T349="","",(1+'Cost and Benefit Parameters'!$C$17)*Income_CF!T349*(Cohort_WP!T347/Cohort_CF!T347))</f>
        <v/>
      </c>
      <c r="U347" s="1" t="str">
        <f>IF(Income_CF!U349="","",(1+'Cost and Benefit Parameters'!$C$17)*Income_CF!U349*(Cohort_WP!U347/Cohort_CF!U347))</f>
        <v/>
      </c>
      <c r="V347" s="1" t="str">
        <f>IF(Income_CF!V349="","",(1+'Cost and Benefit Parameters'!$C$17)*Income_CF!V349*(Cohort_WP!V347/Cohort_CF!V347))</f>
        <v/>
      </c>
      <c r="W347" s="1" t="str">
        <f>IF(Income_CF!W349="","",(1+'Cost and Benefit Parameters'!$C$17)*Income_CF!W349*(Cohort_WP!W347/Cohort_CF!W347))</f>
        <v/>
      </c>
      <c r="X347" s="1" t="str">
        <f>IF(Income_CF!X349="","",(1+'Cost and Benefit Parameters'!$C$17)*Income_CF!X349*(Cohort_WP!X347/Cohort_CF!X347))</f>
        <v/>
      </c>
      <c r="Y347" s="1" t="str">
        <f>IF(Income_CF!Y349="","",(1+'Cost and Benefit Parameters'!$C$17)*Income_CF!Y349*(Cohort_WP!Y347/Cohort_CF!Y347))</f>
        <v/>
      </c>
      <c r="Z347" s="1" t="str">
        <f>IF(Income_CF!Z349="","",(1+'Cost and Benefit Parameters'!$C$17)*Income_CF!Z349*(Cohort_WP!Z347/Cohort_CF!Z347))</f>
        <v/>
      </c>
      <c r="AA347" s="1" t="str">
        <f>IF(Income_CF!AA349="","",(1+'Cost and Benefit Parameters'!$C$17)*Income_CF!AA349*(Cohort_WP!AA347/Cohort_CF!AA347))</f>
        <v/>
      </c>
      <c r="AB347" s="1" t="str">
        <f>IF(Income_CF!AB349="","",(1+'Cost and Benefit Parameters'!$C$17)*Income_CF!AB349*(Cohort_WP!AB347/Cohort_CF!AB347))</f>
        <v/>
      </c>
      <c r="AC347" s="1" t="str">
        <f>IF(Income_CF!AC349="","",(1+'Cost and Benefit Parameters'!$C$17)*Income_CF!AC349*(Cohort_WP!AC347/Cohort_CF!AC347))</f>
        <v/>
      </c>
      <c r="AD347" s="1" t="str">
        <f>IF(Income_CF!AD349="","",(1+'Cost and Benefit Parameters'!$C$17)*Income_CF!AD349*(Cohort_WP!AD347/Cohort_CF!AD347))</f>
        <v/>
      </c>
      <c r="AE347" s="1">
        <f>IF(Income_CF!AE349="","",(1+'Cost and Benefit Parameters'!$C$17)*Income_CF!AE349*(Cohort_WP!AE347/Cohort_CF!AE347))</f>
        <v>4136872.2845718097</v>
      </c>
      <c r="AF347" s="1">
        <f>IF(Income_CF!AF349="","",(1+'Cost and Benefit Parameters'!$C$17)*Income_CF!AF349*(Cohort_WP!AF347/Cohort_CF!AF347))</f>
        <v>4297351.1348642642</v>
      </c>
      <c r="AG347" s="1">
        <f>IF(Income_CF!AG349="","",(1+'Cost and Benefit Parameters'!$C$17)*Income_CF!AG349*(Cohort_WP!AG347/Cohort_CF!AG347))</f>
        <v>4461377.7013422446</v>
      </c>
      <c r="AH347" s="1">
        <f>IF(Income_CF!AH349="","",(1+'Cost and Benefit Parameters'!$C$17)*Income_CF!AH349*(Cohort_WP!AH347/Cohort_CF!AH347))</f>
        <v>4628886.8694109414</v>
      </c>
      <c r="AI347" s="1">
        <f>IF(Income_CF!AI349="","",(1+'Cost and Benefit Parameters'!$C$17)*Income_CF!AI349*(Cohort_WP!AI347/Cohort_CF!AI347))</f>
        <v>4829172.9661412425</v>
      </c>
      <c r="AJ347" s="1">
        <f>IF(Income_CF!AJ349="","",(1+'Cost and Benefit Parameters'!$C$17)*Income_CF!AJ349*(Cohort_WP!AJ347/Cohort_CF!AJ347))</f>
        <v>5001480.7905730829</v>
      </c>
      <c r="AK347" s="1">
        <f>IF(Income_CF!AK349="","",(1+'Cost and Benefit Parameters'!$C$17)*Income_CF!AK349*(Cohort_WP!AK347/Cohort_CF!AK347))</f>
        <v>5176829.6330363266</v>
      </c>
      <c r="AL347" s="1">
        <f>IF(Income_CF!AL349="","",(1+'Cost and Benefit Parameters'!$C$17)*Income_CF!AL349*(Cohort_WP!AL347/Cohort_CF!AL347))</f>
        <v>5355112.0667888094</v>
      </c>
      <c r="AM347" s="1">
        <f>IF(Income_CF!AM349="","",(1+'Cost and Benefit Parameters'!$C$17)*Income_CF!AM349*(Cohort_WP!AM347/Cohort_CF!AM347))</f>
        <v>5536211.562901482</v>
      </c>
      <c r="AN347" s="1">
        <f>IF(Income_CF!AN349="","",(1+'Cost and Benefit Parameters'!$C$17)*Income_CF!AN349*(Cohort_WP!AN347/Cohort_CF!AN347))</f>
        <v>5720002.4611851424</v>
      </c>
      <c r="AO347" s="1">
        <f>IF(Income_CF!AO349="","",(1+'Cost and Benefit Parameters'!$C$17)*Income_CF!AO349*(Cohort_WP!AO347/Cohort_CF!AO347))</f>
        <v>5906349.967968476</v>
      </c>
      <c r="AP347" s="1">
        <f>IF(Income_CF!AP349="","",(1+'Cost and Benefit Parameters'!$C$17)*Income_CF!AP349*(Cohort_WP!AP347/Cohort_CF!AP347))</f>
        <v>6095110.1816431992</v>
      </c>
      <c r="AQ347" s="1">
        <f>IF(Income_CF!AQ349="","",(1+'Cost and Benefit Parameters'!$C$17)*Income_CF!AQ349*(Cohort_WP!AQ347/Cohort_CF!AQ347))</f>
        <v>6286130.1468043821</v>
      </c>
      <c r="AR347" s="1">
        <f>IF(Income_CF!AR349="","",(1+'Cost and Benefit Parameters'!$C$17)*Income_CF!AR349*(Cohort_WP!AR347/Cohort_CF!AR347))</f>
        <v>6479247.9377195155</v>
      </c>
      <c r="AS347" s="1">
        <f>IF(Income_CF!AS349="","",(1+'Cost and Benefit Parameters'!$C$17)*Income_CF!AS349*(Cohort_WP!AS347/Cohort_CF!AS347))</f>
        <v>6674292.7717579138</v>
      </c>
      <c r="AT347" s="1">
        <f>IF(Income_CF!AT349="","",(1+'Cost and Benefit Parameters'!$C$17)*Income_CF!AT349*(Cohort_WP!AT347/Cohort_CF!AT347))</f>
        <v>6871085.1533051953</v>
      </c>
      <c r="AU347" s="1">
        <f>IF(Income_CF!AU349="","",(1+'Cost and Benefit Parameters'!$C$17)*Income_CF!AU349*(Cohort_WP!AU347/Cohort_CF!AU347))</f>
        <v>7069437.0485728327</v>
      </c>
      <c r="AV347" s="1">
        <f>IF(Income_CF!AV349="","",(1+'Cost and Benefit Parameters'!$C$17)*Income_CF!AV349*(Cohort_WP!AV347/Cohort_CF!AV347))</f>
        <v>7269152.0915947817</v>
      </c>
      <c r="AW347" s="1">
        <f>IF(Income_CF!AW349="","",(1+'Cost and Benefit Parameters'!$C$17)*Income_CF!AW349*(Cohort_WP!AW347/Cohort_CF!AW347))</f>
        <v>7470025.8215780165</v>
      </c>
      <c r="AX347" s="1">
        <f>IF(Income_CF!AX349="","",(1+'Cost and Benefit Parameters'!$C$17)*Income_CF!AX349*(Cohort_WP!AX347/Cohort_CF!AX347))</f>
        <v>7671845.9516459694</v>
      </c>
      <c r="AY347" s="1">
        <f>IF(Income_CF!AY349="","",(1+'Cost and Benefit Parameters'!$C$17)*Income_CF!AY349*(Cohort_WP!AY347/Cohort_CF!AY347))</f>
        <v>7874392.6688807812</v>
      </c>
      <c r="AZ347" s="1">
        <f>IF(Income_CF!AZ349="","",(1+'Cost and Benefit Parameters'!$C$17)*Income_CF!AZ349*(Cohort_WP!AZ347/Cohort_CF!AZ347))</f>
        <v>8077438.9654350588</v>
      </c>
      <c r="BA347" s="1">
        <f>IF(Income_CF!BA349="","",(1+'Cost and Benefit Parameters'!$C$17)*Income_CF!BA349*(Cohort_WP!BA347/Cohort_CF!BA347))</f>
        <v>8280751.0003444413</v>
      </c>
      <c r="BB347" s="1">
        <f>IF(Income_CF!BB349="","",(1+'Cost and Benefit Parameters'!$C$17)*Income_CF!BB349*(Cohort_WP!BB347/Cohort_CF!BB347))</f>
        <v>8484088.4915332645</v>
      </c>
      <c r="BC347" s="1">
        <f>IF(Income_CF!BC349="","",(1+'Cost and Benefit Parameters'!$C$17)*Income_CF!BC349*(Cohort_WP!BC347/Cohort_CF!BC347))</f>
        <v>8687205.1373627093</v>
      </c>
      <c r="BD347" s="1">
        <f>IF(Income_CF!BD349="","",(1+'Cost and Benefit Parameters'!$C$17)*Income_CF!BD349*(Cohort_WP!BD347/Cohort_CF!BD347))</f>
        <v>8889849.0669291392</v>
      </c>
      <c r="BE347" s="1">
        <f>IF(Income_CF!BE349="","",(1+'Cost and Benefit Parameters'!$C$17)*Income_CF!BE349*(Cohort_WP!BE347/Cohort_CF!BE347))</f>
        <v>9091763.3181791361</v>
      </c>
      <c r="BF347" s="1">
        <f>IF(Income_CF!BF349="","",(1+'Cost and Benefit Parameters'!$C$17)*Income_CF!BF349*(Cohort_WP!BF347/Cohort_CF!BF347))</f>
        <v>9292686.3427656982</v>
      </c>
      <c r="BG347" s="1">
        <f>IF(Income_CF!BG349="","",(1+'Cost and Benefit Parameters'!$C$17)*Income_CF!BG349*(Cohort_WP!BG347/Cohort_CF!BG347))</f>
        <v>9492352.5364323817</v>
      </c>
      <c r="BH347" s="1">
        <f>IF(Income_CF!BH349="","",(1+'Cost and Benefit Parameters'!$C$17)*Income_CF!BH349*(Cohort_WP!BH347/Cohort_CF!BH347))</f>
        <v>9690492.7935747448</v>
      </c>
      <c r="BI347" s="1">
        <f>IF(Income_CF!BI349="","",(1+'Cost and Benefit Parameters'!$C$17)*Income_CF!BI349*(Cohort_WP!BI347/Cohort_CF!BI347))</f>
        <v>9886835.0844967943</v>
      </c>
      <c r="BJ347" s="1">
        <f>IF(Income_CF!BJ349="","",(1+'Cost and Benefit Parameters'!$C$17)*Income_CF!BJ349*(Cohort_WP!BJ347/Cohort_CF!BJ347))</f>
        <v>10081105.053750239</v>
      </c>
      <c r="BK347" s="1">
        <f>IF(Income_CF!BK349="","",(1+'Cost and Benefit Parameters'!$C$17)*Income_CF!BK349*(Cohort_WP!BK347/Cohort_CF!BK347))</f>
        <v>10273026.637822147</v>
      </c>
      <c r="BL347" s="1">
        <f>IF(Income_CF!BL349="","",(1+'Cost and Benefit Parameters'!$C$17)*Income_CF!BL349*(Cohort_WP!BL347/Cohort_CF!BL347))</f>
        <v>10462322.700317612</v>
      </c>
      <c r="BM347" s="1">
        <f>IF(Income_CF!BM349="","",(1+'Cost and Benefit Parameters'!$C$17)*Income_CF!BM349*(Cohort_WP!BM347/Cohort_CF!BM347))</f>
        <v>10648715.68267405</v>
      </c>
      <c r="BN347" s="1">
        <f>IF(Income_CF!BN349="","",(1+'Cost and Benefit Parameters'!$C$17)*Income_CF!BN349*(Cohort_WP!BN347/Cohort_CF!BN347))</f>
        <v>10831928.268339342</v>
      </c>
      <c r="BO347" s="1">
        <f>IF(Income_CF!BO349="","",(1+'Cost and Benefit Parameters'!$C$17)*Income_CF!BO349*(Cohort_WP!BO347/Cohort_CF!BO347))</f>
        <v>11011684.058250111</v>
      </c>
      <c r="BP347" s="1">
        <f>IF(Income_CF!BP349="","",(1+'Cost and Benefit Parameters'!$C$17)*Income_CF!BP349*(Cohort_WP!BP347/Cohort_CF!BP347))</f>
        <v>11187708.255360203</v>
      </c>
      <c r="BQ347" s="1">
        <f>IF(Income_CF!BQ349="","",(1+'Cost and Benefit Parameters'!$C$17)*Income_CF!BQ349*(Cohort_WP!BQ347/Cohort_CF!BQ347))</f>
        <v>11359728.355890557</v>
      </c>
      <c r="BR347" s="1">
        <f>IF(Income_CF!BR349="","",(1+'Cost and Benefit Parameters'!$C$17)*Income_CF!BR349*(Cohort_WP!BR347/Cohort_CF!BR347))</f>
        <v>11527474.84490536</v>
      </c>
      <c r="BS347" s="1" t="str">
        <f>IF(Income_CF!BS349="","",(1+'Cost and Benefit Parameters'!$C$17)*Income_CF!BS349*(Cohort_WP!BS347/Cohort_CF!BS347))</f>
        <v/>
      </c>
      <c r="BT347" s="1" t="str">
        <f>IF(Income_CF!BT349="","",(1+'Cost and Benefit Parameters'!$C$17)*Income_CF!BT349*(Cohort_WP!BT347/Cohort_CF!BT347))</f>
        <v/>
      </c>
    </row>
    <row r="348" spans="1:72" x14ac:dyDescent="0.55000000000000004">
      <c r="A348" s="642"/>
      <c r="B348" t="s">
        <v>485</v>
      </c>
      <c r="N348" s="1" t="str">
        <f>IF(Income_CF!N350="","",(1+'Cost and Benefit Parameters'!$C$17)*Income_CF!N350*(Cohort_WP!N348/Cohort_CF!N348))</f>
        <v/>
      </c>
      <c r="O348" s="1" t="str">
        <f>IF(Income_CF!O350="","",(1+'Cost and Benefit Parameters'!$C$17)*Income_CF!O350*(Cohort_WP!O348/Cohort_CF!O348))</f>
        <v/>
      </c>
      <c r="P348" s="1" t="str">
        <f>IF(Income_CF!P350="","",(1+'Cost and Benefit Parameters'!$C$17)*Income_CF!P350*(Cohort_WP!P348/Cohort_CF!P348))</f>
        <v/>
      </c>
      <c r="Q348" s="1" t="str">
        <f>IF(Income_CF!Q350="","",(1+'Cost and Benefit Parameters'!$C$17)*Income_CF!Q350*(Cohort_WP!Q348/Cohort_CF!Q348))</f>
        <v/>
      </c>
      <c r="R348" s="1" t="str">
        <f>IF(Income_CF!R350="","",(1+'Cost and Benefit Parameters'!$C$17)*Income_CF!R350*(Cohort_WP!R348/Cohort_CF!R348))</f>
        <v/>
      </c>
      <c r="S348" s="1" t="str">
        <f>IF(Income_CF!S350="","",(1+'Cost and Benefit Parameters'!$C$17)*Income_CF!S350*(Cohort_WP!S348/Cohort_CF!S348))</f>
        <v/>
      </c>
      <c r="T348" s="1" t="str">
        <f>IF(Income_CF!T350="","",(1+'Cost and Benefit Parameters'!$C$17)*Income_CF!T350*(Cohort_WP!T348/Cohort_CF!T348))</f>
        <v/>
      </c>
      <c r="U348" s="1" t="str">
        <f>IF(Income_CF!U350="","",(1+'Cost and Benefit Parameters'!$C$17)*Income_CF!U350*(Cohort_WP!U348/Cohort_CF!U348))</f>
        <v/>
      </c>
      <c r="V348" s="1" t="str">
        <f>IF(Income_CF!V350="","",(1+'Cost and Benefit Parameters'!$C$17)*Income_CF!V350*(Cohort_WP!V348/Cohort_CF!V348))</f>
        <v/>
      </c>
      <c r="W348" s="1" t="str">
        <f>IF(Income_CF!W350="","",(1+'Cost and Benefit Parameters'!$C$17)*Income_CF!W350*(Cohort_WP!W348/Cohort_CF!W348))</f>
        <v/>
      </c>
      <c r="X348" s="1" t="str">
        <f>IF(Income_CF!X350="","",(1+'Cost and Benefit Parameters'!$C$17)*Income_CF!X350*(Cohort_WP!X348/Cohort_CF!X348))</f>
        <v/>
      </c>
      <c r="Y348" s="1" t="str">
        <f>IF(Income_CF!Y350="","",(1+'Cost and Benefit Parameters'!$C$17)*Income_CF!Y350*(Cohort_WP!Y348/Cohort_CF!Y348))</f>
        <v/>
      </c>
      <c r="Z348" s="1" t="str">
        <f>IF(Income_CF!Z350="","",(1+'Cost and Benefit Parameters'!$C$17)*Income_CF!Z350*(Cohort_WP!Z348/Cohort_CF!Z348))</f>
        <v/>
      </c>
      <c r="AA348" s="1" t="str">
        <f>IF(Income_CF!AA350="","",(1+'Cost and Benefit Parameters'!$C$17)*Income_CF!AA350*(Cohort_WP!AA348/Cohort_CF!AA348))</f>
        <v/>
      </c>
      <c r="AB348" s="1" t="str">
        <f>IF(Income_CF!AB350="","",(1+'Cost and Benefit Parameters'!$C$17)*Income_CF!AB350*(Cohort_WP!AB348/Cohort_CF!AB348))</f>
        <v/>
      </c>
      <c r="AC348" s="1" t="str">
        <f>IF(Income_CF!AC350="","",(1+'Cost and Benefit Parameters'!$C$17)*Income_CF!AC350*(Cohort_WP!AC348/Cohort_CF!AC348))</f>
        <v/>
      </c>
      <c r="AD348" s="1" t="str">
        <f>IF(Income_CF!AD350="","",(1+'Cost and Benefit Parameters'!$C$17)*Income_CF!AD350*(Cohort_WP!AD348/Cohort_CF!AD348))</f>
        <v/>
      </c>
      <c r="AE348" s="1" t="str">
        <f>IF(Income_CF!AE350="","",(1+'Cost and Benefit Parameters'!$C$17)*Income_CF!AE350*(Cohort_WP!AE348/Cohort_CF!AE348))</f>
        <v/>
      </c>
      <c r="AF348" s="1">
        <f>IF(Income_CF!AF350="","",(1+'Cost and Benefit Parameters'!$C$17)*Income_CF!AF350*(Cohort_WP!AF348/Cohort_CF!AF348))</f>
        <v>4260978.4531089645</v>
      </c>
      <c r="AG348" s="1">
        <f>IF(Income_CF!AG350="","",(1+'Cost and Benefit Parameters'!$C$17)*Income_CF!AG350*(Cohort_WP!AG348/Cohort_CF!AG348))</f>
        <v>4426271.6689101914</v>
      </c>
      <c r="AH348" s="1">
        <f>IF(Income_CF!AH350="","",(1+'Cost and Benefit Parameters'!$C$17)*Income_CF!AH350*(Cohort_WP!AH348/Cohort_CF!AH348))</f>
        <v>4595219.0323825125</v>
      </c>
      <c r="AI348" s="1">
        <f>IF(Income_CF!AI350="","",(1+'Cost and Benefit Parameters'!$C$17)*Income_CF!AI350*(Cohort_WP!AI348/Cohort_CF!AI348))</f>
        <v>4767753.475493269</v>
      </c>
      <c r="AJ348" s="1">
        <f>IF(Income_CF!AJ350="","",(1+'Cost and Benefit Parameters'!$C$17)*Income_CF!AJ350*(Cohort_WP!AJ348/Cohort_CF!AJ348))</f>
        <v>4974048.1551254801</v>
      </c>
      <c r="AK348" s="1">
        <f>IF(Income_CF!AK350="","",(1+'Cost and Benefit Parameters'!$C$17)*Income_CF!AK350*(Cohort_WP!AK348/Cohort_CF!AK348))</f>
        <v>5151525.2142902762</v>
      </c>
      <c r="AL348" s="1">
        <f>IF(Income_CF!AL350="","",(1+'Cost and Benefit Parameters'!$C$17)*Income_CF!AL350*(Cohort_WP!AL348/Cohort_CF!AL348))</f>
        <v>5332134.5220274162</v>
      </c>
      <c r="AM348" s="1">
        <f>IF(Income_CF!AM350="","",(1+'Cost and Benefit Parameters'!$C$17)*Income_CF!AM350*(Cohort_WP!AM348/Cohort_CF!AM348))</f>
        <v>5515765.4287924729</v>
      </c>
      <c r="AN348" s="1">
        <f>IF(Income_CF!AN350="","",(1+'Cost and Benefit Parameters'!$C$17)*Income_CF!AN350*(Cohort_WP!AN348/Cohort_CF!AN348))</f>
        <v>5702297.9097885257</v>
      </c>
      <c r="AO348" s="1">
        <f>IF(Income_CF!AO350="","",(1+'Cost and Benefit Parameters'!$C$17)*Income_CF!AO350*(Cohort_WP!AO348/Cohort_CF!AO348))</f>
        <v>5891602.5350206969</v>
      </c>
      <c r="AP348" s="1">
        <f>IF(Income_CF!AP350="","",(1+'Cost and Benefit Parameters'!$C$17)*Income_CF!AP350*(Cohort_WP!AP348/Cohort_CF!AP348))</f>
        <v>6083540.4670075299</v>
      </c>
      <c r="AQ348" s="1">
        <f>IF(Income_CF!AQ350="","",(1+'Cost and Benefit Parameters'!$C$17)*Income_CF!AQ350*(Cohort_WP!AQ348/Cohort_CF!AQ348))</f>
        <v>6277963.4870924931</v>
      </c>
      <c r="AR348" s="1">
        <f>IF(Income_CF!AR350="","",(1+'Cost and Benefit Parameters'!$C$17)*Income_CF!AR350*(Cohort_WP!AR348/Cohort_CF!AR348))</f>
        <v>6474714.0512085129</v>
      </c>
      <c r="AS348" s="1">
        <f>IF(Income_CF!AS350="","",(1+'Cost and Benefit Parameters'!$C$17)*Income_CF!AS350*(Cohort_WP!AS348/Cohort_CF!AS348))</f>
        <v>6673625.3758511012</v>
      </c>
      <c r="AT348" s="1">
        <f>IF(Income_CF!AT350="","",(1+'Cost and Benefit Parameters'!$C$17)*Income_CF!AT350*(Cohort_WP!AT348/Cohort_CF!AT348))</f>
        <v>6874521.5549106495</v>
      </c>
      <c r="AU348" s="1">
        <f>IF(Income_CF!AU350="","",(1+'Cost and Benefit Parameters'!$C$17)*Income_CF!AU350*(Cohort_WP!AU348/Cohort_CF!AU348))</f>
        <v>7077217.7079043509</v>
      </c>
      <c r="AV348" s="1">
        <f>IF(Income_CF!AV350="","",(1+'Cost and Benefit Parameters'!$C$17)*Income_CF!AV350*(Cohort_WP!AV348/Cohort_CF!AV348))</f>
        <v>7281520.1600300176</v>
      </c>
      <c r="AW348" s="1">
        <f>IF(Income_CF!AW350="","",(1+'Cost and Benefit Parameters'!$C$17)*Income_CF!AW350*(Cohort_WP!AW348/Cohort_CF!AW348))</f>
        <v>7487226.6543426253</v>
      </c>
      <c r="AX348" s="1">
        <f>IF(Income_CF!AX350="","",(1+'Cost and Benefit Parameters'!$C$17)*Income_CF!AX350*(Cohort_WP!AX348/Cohort_CF!AX348))</f>
        <v>7694126.5962253558</v>
      </c>
      <c r="AY348" s="1">
        <f>IF(Income_CF!AY350="","",(1+'Cost and Benefit Parameters'!$C$17)*Income_CF!AY350*(Cohort_WP!AY348/Cohort_CF!AY348))</f>
        <v>7902001.3301953487</v>
      </c>
      <c r="AZ348" s="1">
        <f>IF(Income_CF!AZ350="","",(1+'Cost and Benefit Parameters'!$C$17)*Income_CF!AZ350*(Cohort_WP!AZ348/Cohort_CF!AZ348))</f>
        <v>8110624.4489472043</v>
      </c>
      <c r="BA348" s="1">
        <f>IF(Income_CF!BA350="","",(1+'Cost and Benefit Parameters'!$C$17)*Income_CF!BA350*(Cohort_WP!BA348/Cohort_CF!BA348))</f>
        <v>8319762.1343981121</v>
      </c>
      <c r="BB348" s="1">
        <f>IF(Income_CF!BB350="","",(1+'Cost and Benefit Parameters'!$C$17)*Income_CF!BB350*(Cohort_WP!BB348/Cohort_CF!BB348))</f>
        <v>8529173.5303547736</v>
      </c>
      <c r="BC348" s="1">
        <f>IF(Income_CF!BC350="","",(1+'Cost and Benefit Parameters'!$C$17)*Income_CF!BC350*(Cohort_WP!BC348/Cohort_CF!BC348))</f>
        <v>8738611.1462792624</v>
      </c>
      <c r="BD348" s="1">
        <f>IF(Income_CF!BD350="","",(1+'Cost and Benefit Parameters'!$C$17)*Income_CF!BD350*(Cohort_WP!BD348/Cohort_CF!BD348))</f>
        <v>8947821.2914835904</v>
      </c>
      <c r="BE348" s="1">
        <f>IF(Income_CF!BE350="","",(1+'Cost and Benefit Parameters'!$C$17)*Income_CF!BE350*(Cohort_WP!BE348/Cohort_CF!BE348))</f>
        <v>9156544.5389370117</v>
      </c>
      <c r="BF348" s="1">
        <f>IF(Income_CF!BF350="","",(1+'Cost and Benefit Parameters'!$C$17)*Income_CF!BF350*(Cohort_WP!BF348/Cohort_CF!BF348))</f>
        <v>9364516.2177245114</v>
      </c>
      <c r="BG348" s="1">
        <f>IF(Income_CF!BG350="","",(1+'Cost and Benefit Parameters'!$C$17)*Income_CF!BG350*(Cohort_WP!BG348/Cohort_CF!BG348))</f>
        <v>9571466.9330486674</v>
      </c>
      <c r="BH348" s="1">
        <f>IF(Income_CF!BH350="","",(1+'Cost and Benefit Parameters'!$C$17)*Income_CF!BH350*(Cohort_WP!BH348/Cohort_CF!BH348))</f>
        <v>9777123.1125253551</v>
      </c>
      <c r="BI348" s="1">
        <f>IF(Income_CF!BI350="","",(1+'Cost and Benefit Parameters'!$C$17)*Income_CF!BI350*(Cohort_WP!BI348/Cohort_CF!BI348))</f>
        <v>9981207.5773819871</v>
      </c>
      <c r="BJ348" s="1">
        <f>IF(Income_CF!BJ350="","",(1+'Cost and Benefit Parameters'!$C$17)*Income_CF!BJ350*(Cohort_WP!BJ348/Cohort_CF!BJ348))</f>
        <v>10183440.137031697</v>
      </c>
      <c r="BK348" s="1">
        <f>IF(Income_CF!BK350="","",(1+'Cost and Benefit Parameters'!$C$17)*Income_CF!BK350*(Cohort_WP!BK348/Cohort_CF!BK348))</f>
        <v>10383538.205362748</v>
      </c>
      <c r="BL348" s="1">
        <f>IF(Income_CF!BL350="","",(1+'Cost and Benefit Parameters'!$C$17)*Income_CF!BL350*(Cohort_WP!BL348/Cohort_CF!BL348))</f>
        <v>10581217.436956812</v>
      </c>
      <c r="BM348" s="1">
        <f>IF(Income_CF!BM350="","",(1+'Cost and Benefit Parameters'!$C$17)*Income_CF!BM350*(Cohort_WP!BM348/Cohort_CF!BM348))</f>
        <v>10776192.381327137</v>
      </c>
      <c r="BN348" s="1">
        <f>IF(Income_CF!BN350="","",(1+'Cost and Benefit Parameters'!$C$17)*Income_CF!BN350*(Cohort_WP!BN348/Cohort_CF!BN348))</f>
        <v>10968177.153154269</v>
      </c>
      <c r="BO348" s="1">
        <f>IF(Income_CF!BO350="","",(1+'Cost and Benefit Parameters'!$C$17)*Income_CF!BO350*(Cohort_WP!BO348/Cohort_CF!BO348))</f>
        <v>11156886.11638952</v>
      </c>
      <c r="BP348" s="1">
        <f>IF(Income_CF!BP350="","",(1+'Cost and Benefit Parameters'!$C$17)*Income_CF!BP350*(Cohort_WP!BP348/Cohort_CF!BP348))</f>
        <v>11342034.579997612</v>
      </c>
      <c r="BQ348" s="1">
        <f>IF(Income_CF!BQ350="","",(1+'Cost and Benefit Parameters'!$C$17)*Income_CF!BQ350*(Cohort_WP!BQ348/Cohort_CF!BQ348))</f>
        <v>11523339.503021011</v>
      </c>
      <c r="BR348" s="1">
        <f>IF(Income_CF!BR350="","",(1+'Cost and Benefit Parameters'!$C$17)*Income_CF!BR350*(Cohort_WP!BR348/Cohort_CF!BR348))</f>
        <v>11700520.206567273</v>
      </c>
      <c r="BS348" s="1">
        <f>IF(Income_CF!BS350="","",(1+'Cost and Benefit Parameters'!$C$17)*Income_CF!BS350*(Cohort_WP!BS348/Cohort_CF!BS348))</f>
        <v>11873299.090252521</v>
      </c>
      <c r="BT348" s="1" t="str">
        <f>IF(Income_CF!BT350="","",(1+'Cost and Benefit Parameters'!$C$17)*Income_CF!BT350*(Cohort_WP!BT348/Cohort_CF!BT348))</f>
        <v/>
      </c>
    </row>
    <row r="349" spans="1:72" x14ac:dyDescent="0.55000000000000004">
      <c r="A349" s="642"/>
      <c r="B349" t="s">
        <v>486</v>
      </c>
      <c r="N349" s="1" t="str">
        <f>IF(Income_CF!N351="","",(1+'Cost and Benefit Parameters'!$C$17)*Income_CF!N351*(Cohort_WP!N349/Cohort_CF!N349))</f>
        <v/>
      </c>
      <c r="O349" s="1" t="str">
        <f>IF(Income_CF!O351="","",(1+'Cost and Benefit Parameters'!$C$17)*Income_CF!O351*(Cohort_WP!O349/Cohort_CF!O349))</f>
        <v/>
      </c>
      <c r="P349" s="1" t="str">
        <f>IF(Income_CF!P351="","",(1+'Cost and Benefit Parameters'!$C$17)*Income_CF!P351*(Cohort_WP!P349/Cohort_CF!P349))</f>
        <v/>
      </c>
      <c r="Q349" s="1" t="str">
        <f>IF(Income_CF!Q351="","",(1+'Cost and Benefit Parameters'!$C$17)*Income_CF!Q351*(Cohort_WP!Q349/Cohort_CF!Q349))</f>
        <v/>
      </c>
      <c r="R349" s="1" t="str">
        <f>IF(Income_CF!R351="","",(1+'Cost and Benefit Parameters'!$C$17)*Income_CF!R351*(Cohort_WP!R349/Cohort_CF!R349))</f>
        <v/>
      </c>
      <c r="S349" s="1" t="str">
        <f>IF(Income_CF!S351="","",(1+'Cost and Benefit Parameters'!$C$17)*Income_CF!S351*(Cohort_WP!S349/Cohort_CF!S349))</f>
        <v/>
      </c>
      <c r="T349" s="1" t="str">
        <f>IF(Income_CF!T351="","",(1+'Cost and Benefit Parameters'!$C$17)*Income_CF!T351*(Cohort_WP!T349/Cohort_CF!T349))</f>
        <v/>
      </c>
      <c r="U349" s="1" t="str">
        <f>IF(Income_CF!U351="","",(1+'Cost and Benefit Parameters'!$C$17)*Income_CF!U351*(Cohort_WP!U349/Cohort_CF!U349))</f>
        <v/>
      </c>
      <c r="V349" s="1" t="str">
        <f>IF(Income_CF!V351="","",(1+'Cost and Benefit Parameters'!$C$17)*Income_CF!V351*(Cohort_WP!V349/Cohort_CF!V349))</f>
        <v/>
      </c>
      <c r="W349" s="1" t="str">
        <f>IF(Income_CF!W351="","",(1+'Cost and Benefit Parameters'!$C$17)*Income_CF!W351*(Cohort_WP!W349/Cohort_CF!W349))</f>
        <v/>
      </c>
      <c r="X349" s="1" t="str">
        <f>IF(Income_CF!X351="","",(1+'Cost and Benefit Parameters'!$C$17)*Income_CF!X351*(Cohort_WP!X349/Cohort_CF!X349))</f>
        <v/>
      </c>
      <c r="Y349" s="1" t="str">
        <f>IF(Income_CF!Y351="","",(1+'Cost and Benefit Parameters'!$C$17)*Income_CF!Y351*(Cohort_WP!Y349/Cohort_CF!Y349))</f>
        <v/>
      </c>
      <c r="Z349" s="1" t="str">
        <f>IF(Income_CF!Z351="","",(1+'Cost and Benefit Parameters'!$C$17)*Income_CF!Z351*(Cohort_WP!Z349/Cohort_CF!Z349))</f>
        <v/>
      </c>
      <c r="AA349" s="1" t="str">
        <f>IF(Income_CF!AA351="","",(1+'Cost and Benefit Parameters'!$C$17)*Income_CF!AA351*(Cohort_WP!AA349/Cohort_CF!AA349))</f>
        <v/>
      </c>
      <c r="AB349" s="1" t="str">
        <f>IF(Income_CF!AB351="","",(1+'Cost and Benefit Parameters'!$C$17)*Income_CF!AB351*(Cohort_WP!AB349/Cohort_CF!AB349))</f>
        <v/>
      </c>
      <c r="AC349" s="1" t="str">
        <f>IF(Income_CF!AC351="","",(1+'Cost and Benefit Parameters'!$C$17)*Income_CF!AC351*(Cohort_WP!AC349/Cohort_CF!AC349))</f>
        <v/>
      </c>
      <c r="AD349" s="1" t="str">
        <f>IF(Income_CF!AD351="","",(1+'Cost and Benefit Parameters'!$C$17)*Income_CF!AD351*(Cohort_WP!AD349/Cohort_CF!AD349))</f>
        <v/>
      </c>
      <c r="AE349" s="1" t="str">
        <f>IF(Income_CF!AE351="","",(1+'Cost and Benefit Parameters'!$C$17)*Income_CF!AE351*(Cohort_WP!AE349/Cohort_CF!AE349))</f>
        <v/>
      </c>
      <c r="AF349" s="1" t="str">
        <f>IF(Income_CF!AF351="","",(1+'Cost and Benefit Parameters'!$C$17)*Income_CF!AF351*(Cohort_WP!AF349/Cohort_CF!AF349))</f>
        <v/>
      </c>
      <c r="AG349" s="1">
        <f>IF(Income_CF!AG351="","",(1+'Cost and Benefit Parameters'!$C$17)*Income_CF!AG351*(Cohort_WP!AG349/Cohort_CF!AG349))</f>
        <v>4388807.8067022329</v>
      </c>
      <c r="AH349" s="1">
        <f>IF(Income_CF!AH351="","",(1+'Cost and Benefit Parameters'!$C$17)*Income_CF!AH351*(Cohort_WP!AH349/Cohort_CF!AH349))</f>
        <v>4559059.8189774975</v>
      </c>
      <c r="AI349" s="1">
        <f>IF(Income_CF!AI351="","",(1+'Cost and Benefit Parameters'!$C$17)*Income_CF!AI351*(Cohort_WP!AI349/Cohort_CF!AI349))</f>
        <v>4733075.6033539874</v>
      </c>
      <c r="AJ349" s="1">
        <f>IF(Income_CF!AJ351="","",(1+'Cost and Benefit Parameters'!$C$17)*Income_CF!AJ351*(Cohort_WP!AJ349/Cohort_CF!AJ349))</f>
        <v>4910786.0797580676</v>
      </c>
      <c r="AK349" s="1">
        <f>IF(Income_CF!AK351="","",(1+'Cost and Benefit Parameters'!$C$17)*Income_CF!AK351*(Cohort_WP!AK349/Cohort_CF!AK349))</f>
        <v>5123269.5997792454</v>
      </c>
      <c r="AL349" s="1">
        <f>IF(Income_CF!AL351="","",(1+'Cost and Benefit Parameters'!$C$17)*Income_CF!AL351*(Cohort_WP!AL349/Cohort_CF!AL349))</f>
        <v>5306070.9707189836</v>
      </c>
      <c r="AM349" s="1">
        <f>IF(Income_CF!AM351="","",(1+'Cost and Benefit Parameters'!$C$17)*Income_CF!AM351*(Cohort_WP!AM349/Cohort_CF!AM349))</f>
        <v>5492098.5576882381</v>
      </c>
      <c r="AN349" s="1">
        <f>IF(Income_CF!AN351="","",(1+'Cost and Benefit Parameters'!$C$17)*Income_CF!AN351*(Cohort_WP!AN349/Cohort_CF!AN349))</f>
        <v>5681238.391656247</v>
      </c>
      <c r="AO349" s="1">
        <f>IF(Income_CF!AO351="","",(1+'Cost and Benefit Parameters'!$C$17)*Income_CF!AO351*(Cohort_WP!AO349/Cohort_CF!AO349))</f>
        <v>5873366.8470821828</v>
      </c>
      <c r="AP349" s="1">
        <f>IF(Income_CF!AP351="","",(1+'Cost and Benefit Parameters'!$C$17)*Income_CF!AP351*(Cohort_WP!AP349/Cohort_CF!AP349))</f>
        <v>6068350.6110713165</v>
      </c>
      <c r="AQ349" s="1">
        <f>IF(Income_CF!AQ351="","",(1+'Cost and Benefit Parameters'!$C$17)*Income_CF!AQ351*(Cohort_WP!AQ349/Cohort_CF!AQ349))</f>
        <v>6266046.6810177537</v>
      </c>
      <c r="AR349" s="1">
        <f>IF(Income_CF!AR351="","",(1+'Cost and Benefit Parameters'!$C$17)*Income_CF!AR351*(Cohort_WP!AR349/Cohort_CF!AR349))</f>
        <v>6466302.3917052699</v>
      </c>
      <c r="AS349" s="1">
        <f>IF(Income_CF!AS351="","",(1+'Cost and Benefit Parameters'!$C$17)*Income_CF!AS351*(Cohort_WP!AS349/Cohort_CF!AS349))</f>
        <v>6668955.4727447703</v>
      </c>
      <c r="AT349" s="1">
        <f>IF(Income_CF!AT351="","",(1+'Cost and Benefit Parameters'!$C$17)*Income_CF!AT351*(Cohort_WP!AT349/Cohort_CF!AT349))</f>
        <v>6873834.1371266339</v>
      </c>
      <c r="AU349" s="1">
        <f>IF(Income_CF!AU351="","",(1+'Cost and Benefit Parameters'!$C$17)*Income_CF!AU351*(Cohort_WP!AU349/Cohort_CF!AU349))</f>
        <v>7080757.2015579687</v>
      </c>
      <c r="AV349" s="1">
        <f>IF(Income_CF!AV351="","",(1+'Cost and Benefit Parameters'!$C$17)*Income_CF!AV351*(Cohort_WP!AV349/Cohort_CF!AV349))</f>
        <v>7289534.2391414838</v>
      </c>
      <c r="AW349" s="1">
        <f>IF(Income_CF!AW351="","",(1+'Cost and Benefit Parameters'!$C$17)*Income_CF!AW351*(Cohort_WP!AW349/Cohort_CF!AW349))</f>
        <v>7499965.764830919</v>
      </c>
      <c r="AX349" s="1">
        <f>IF(Income_CF!AX351="","",(1+'Cost and Benefit Parameters'!$C$17)*Income_CF!AX351*(Cohort_WP!AX349/Cohort_CF!AX349))</f>
        <v>7711843.4539729031</v>
      </c>
      <c r="AY349" s="1">
        <f>IF(Income_CF!AY351="","",(1+'Cost and Benefit Parameters'!$C$17)*Income_CF!AY351*(Cohort_WP!AY349/Cohort_CF!AY349))</f>
        <v>7924950.3941121167</v>
      </c>
      <c r="AZ349" s="1">
        <f>IF(Income_CF!AZ351="","",(1+'Cost and Benefit Parameters'!$C$17)*Income_CF!AZ351*(Cohort_WP!AZ349/Cohort_CF!AZ349))</f>
        <v>8139061.3701012088</v>
      </c>
      <c r="BA349" s="1">
        <f>IF(Income_CF!BA351="","",(1+'Cost and Benefit Parameters'!$C$17)*Income_CF!BA351*(Cohort_WP!BA349/Cohort_CF!BA349))</f>
        <v>8353943.1824156232</v>
      </c>
      <c r="BB349" s="1">
        <f>IF(Income_CF!BB351="","",(1+'Cost and Benefit Parameters'!$C$17)*Income_CF!BB351*(Cohort_WP!BB349/Cohort_CF!BB349))</f>
        <v>8569354.9984300546</v>
      </c>
      <c r="BC349" s="1">
        <f>IF(Income_CF!BC351="","",(1+'Cost and Benefit Parameters'!$C$17)*Income_CF!BC351*(Cohort_WP!BC349/Cohort_CF!BC349))</f>
        <v>8785048.7362654153</v>
      </c>
      <c r="BD349" s="1">
        <f>IF(Income_CF!BD351="","",(1+'Cost and Benefit Parameters'!$C$17)*Income_CF!BD351*(Cohort_WP!BD349/Cohort_CF!BD349))</f>
        <v>9000769.4806676414</v>
      </c>
      <c r="BE349" s="1">
        <f>IF(Income_CF!BE351="","",(1+'Cost and Benefit Parameters'!$C$17)*Income_CF!BE351*(Cohort_WP!BE349/Cohort_CF!BE349))</f>
        <v>9216255.9302280992</v>
      </c>
      <c r="BF349" s="1">
        <f>IF(Income_CF!BF351="","",(1+'Cost and Benefit Parameters'!$C$17)*Income_CF!BF351*(Cohort_WP!BF349/Cohort_CF!BF349))</f>
        <v>9431240.8751051221</v>
      </c>
      <c r="BG349" s="1">
        <f>IF(Income_CF!BG351="","",(1+'Cost and Benefit Parameters'!$C$17)*Income_CF!BG351*(Cohort_WP!BG349/Cohort_CF!BG349))</f>
        <v>9645451.704256244</v>
      </c>
      <c r="BH349" s="1">
        <f>IF(Income_CF!BH351="","",(1+'Cost and Benefit Parameters'!$C$17)*Income_CF!BH351*(Cohort_WP!BH349/Cohort_CF!BH349))</f>
        <v>9858610.9410401285</v>
      </c>
      <c r="BI349" s="1">
        <f>IF(Income_CF!BI351="","",(1+'Cost and Benefit Parameters'!$C$17)*Income_CF!BI351*(Cohort_WP!BI349/Cohort_CF!BI349))</f>
        <v>10070436.805901116</v>
      </c>
      <c r="BJ349" s="1">
        <f>IF(Income_CF!BJ351="","",(1+'Cost and Benefit Parameters'!$C$17)*Income_CF!BJ351*(Cohort_WP!BJ349/Cohort_CF!BJ349))</f>
        <v>10280643.804703446</v>
      </c>
      <c r="BK349" s="1">
        <f>IF(Income_CF!BK351="","",(1+'Cost and Benefit Parameters'!$C$17)*Income_CF!BK351*(Cohort_WP!BK349/Cohort_CF!BK349))</f>
        <v>10488943.341142649</v>
      </c>
      <c r="BL349" s="1">
        <f>IF(Income_CF!BL351="","",(1+'Cost and Benefit Parameters'!$C$17)*Income_CF!BL351*(Cohort_WP!BL349/Cohort_CF!BL349))</f>
        <v>10695044.35152363</v>
      </c>
      <c r="BM349" s="1">
        <f>IF(Income_CF!BM351="","",(1+'Cost and Benefit Parameters'!$C$17)*Income_CF!BM351*(Cohort_WP!BM349/Cohort_CF!BM349))</f>
        <v>10898653.960065518</v>
      </c>
      <c r="BN349" s="1">
        <f>IF(Income_CF!BN351="","",(1+'Cost and Benefit Parameters'!$C$17)*Income_CF!BN351*(Cohort_WP!BN349/Cohort_CF!BN349))</f>
        <v>11099478.152766952</v>
      </c>
      <c r="BO349" s="1">
        <f>IF(Income_CF!BO351="","",(1+'Cost and Benefit Parameters'!$C$17)*Income_CF!BO351*(Cohort_WP!BO349/Cohort_CF!BO349))</f>
        <v>11297222.467748895</v>
      </c>
      <c r="BP349" s="1">
        <f>IF(Income_CF!BP351="","",(1+'Cost and Benefit Parameters'!$C$17)*Income_CF!BP351*(Cohort_WP!BP349/Cohort_CF!BP349))</f>
        <v>11491592.699881205</v>
      </c>
      <c r="BQ349" s="1">
        <f>IF(Income_CF!BQ351="","",(1+'Cost and Benefit Parameters'!$C$17)*Income_CF!BQ351*(Cohort_WP!BQ349/Cohort_CF!BQ349))</f>
        <v>11682295.617397543</v>
      </c>
      <c r="BR349" s="1">
        <f>IF(Income_CF!BR351="","",(1+'Cost and Benefit Parameters'!$C$17)*Income_CF!BR351*(Cohort_WP!BR349/Cohort_CF!BR349))</f>
        <v>11869039.688111639</v>
      </c>
      <c r="BS349" s="1">
        <f>IF(Income_CF!BS351="","",(1+'Cost and Benefit Parameters'!$C$17)*Income_CF!BS351*(Cohort_WP!BS349/Cohort_CF!BS349))</f>
        <v>12051535.812764291</v>
      </c>
      <c r="BT349" s="1">
        <f>IF(Income_CF!BT351="","",(1+'Cost and Benefit Parameters'!$C$17)*Income_CF!BT351*(Cohort_WP!BT349/Cohort_CF!BT349))</f>
        <v>12229498.062960094</v>
      </c>
    </row>
    <row r="350" spans="1:72" x14ac:dyDescent="0.55000000000000004">
      <c r="A350" s="643"/>
      <c r="B350" s="329" t="s">
        <v>525</v>
      </c>
      <c r="C350" s="329"/>
      <c r="D350" s="329"/>
      <c r="E350" s="329"/>
      <c r="F350" s="329"/>
      <c r="G350" s="329"/>
      <c r="H350" s="329"/>
      <c r="I350" s="329"/>
      <c r="J350" s="329"/>
      <c r="K350" s="329"/>
      <c r="L350" s="329"/>
      <c r="M350" s="329"/>
      <c r="N350" s="330">
        <f>SUM(N330:N349)</f>
        <v>2502875.7665253752</v>
      </c>
      <c r="O350" s="330">
        <f>SUM(O330:O349)</f>
        <v>5177930.1496837083</v>
      </c>
      <c r="P350" s="330">
        <f t="shared" ref="P350:BT350" si="28">SUM(P330:P349)</f>
        <v>8032474.9346114192</v>
      </c>
      <c r="Q350" s="330">
        <f t="shared" si="28"/>
        <v>11074001.8645983</v>
      </c>
      <c r="R350" s="330">
        <f t="shared" si="28"/>
        <v>14327950.984880673</v>
      </c>
      <c r="S350" s="330">
        <f t="shared" si="28"/>
        <v>17783767.646300517</v>
      </c>
      <c r="T350" s="330">
        <f t="shared" si="28"/>
        <v>21449347.741013061</v>
      </c>
      <c r="U350" s="330">
        <f t="shared" si="28"/>
        <v>25332759.042992469</v>
      </c>
      <c r="V350" s="330">
        <f t="shared" si="28"/>
        <v>29442240.857513618</v>
      </c>
      <c r="W350" s="330">
        <f t="shared" si="28"/>
        <v>33786203.642528601</v>
      </c>
      <c r="X350" s="330">
        <f t="shared" si="28"/>
        <v>38373228.617340125</v>
      </c>
      <c r="Y350" s="330">
        <f t="shared" si="28"/>
        <v>43212067.374990374</v>
      </c>
      <c r="Z350" s="330">
        <f t="shared" si="28"/>
        <v>48311641.515777342</v>
      </c>
      <c r="AA350" s="330">
        <f t="shared" si="28"/>
        <v>53681042.320276789</v>
      </c>
      <c r="AB350" s="330">
        <f t="shared" si="28"/>
        <v>59329530.481181517</v>
      </c>
      <c r="AC350" s="330">
        <f t="shared" si="28"/>
        <v>65266535.914166451</v>
      </c>
      <c r="AD350" s="330">
        <f t="shared" si="28"/>
        <v>71501657.668842316</v>
      </c>
      <c r="AE350" s="330">
        <f t="shared" si="28"/>
        <v>78044663.961669356</v>
      </c>
      <c r="AF350" s="330">
        <f t="shared" si="28"/>
        <v>84905492.353459239</v>
      </c>
      <c r="AG350" s="330">
        <f t="shared" si="28"/>
        <v>92094250.094796449</v>
      </c>
      <c r="AH350" s="330">
        <f t="shared" si="28"/>
        <v>95100742.622449428</v>
      </c>
      <c r="AI350" s="330">
        <f t="shared" si="28"/>
        <v>98144916.701971635</v>
      </c>
      <c r="AJ350" s="330">
        <f t="shared" si="28"/>
        <v>101224186.87073013</v>
      </c>
      <c r="AK350" s="330">
        <f t="shared" si="28"/>
        <v>104335815.88008121</v>
      </c>
      <c r="AL350" s="330">
        <f t="shared" si="28"/>
        <v>107444824.64524262</v>
      </c>
      <c r="AM350" s="330">
        <f t="shared" si="28"/>
        <v>110581421.1713293</v>
      </c>
      <c r="AN350" s="330">
        <f t="shared" si="28"/>
        <v>113742668.62127686</v>
      </c>
      <c r="AO350" s="330">
        <f t="shared" si="28"/>
        <v>116925501.19995962</v>
      </c>
      <c r="AP350" s="330">
        <f t="shared" si="28"/>
        <v>120126727.77776165</v>
      </c>
      <c r="AQ350" s="330">
        <f t="shared" si="28"/>
        <v>123343035.99014398</v>
      </c>
      <c r="AR350" s="330">
        <f t="shared" si="28"/>
        <v>126570996.81187566</v>
      </c>
      <c r="AS350" s="330">
        <f t="shared" si="28"/>
        <v>129807069.60258326</v>
      </c>
      <c r="AT350" s="330">
        <f t="shared" si="28"/>
        <v>133047607.61821744</v>
      </c>
      <c r="AU350" s="330">
        <f t="shared" si="28"/>
        <v>136288863.98095077</v>
      </c>
      <c r="AV350" s="330">
        <f t="shared" si="28"/>
        <v>139526998.09791753</v>
      </c>
      <c r="AW350" s="330">
        <f t="shared" si="28"/>
        <v>142758082.51709551</v>
      </c>
      <c r="AX350" s="330">
        <f t="shared" si="28"/>
        <v>145978110.2065205</v>
      </c>
      <c r="AY350" s="330">
        <f t="shared" si="28"/>
        <v>149183002.24093023</v>
      </c>
      <c r="AZ350" s="330">
        <f t="shared" si="28"/>
        <v>152368615.87786567</v>
      </c>
      <c r="BA350" s="330">
        <f t="shared" si="28"/>
        <v>155530753.00322703</v>
      </c>
      <c r="BB350" s="330">
        <f t="shared" si="28"/>
        <v>151592114.11543572</v>
      </c>
      <c r="BC350" s="330">
        <f t="shared" si="28"/>
        <v>147313441.8905158</v>
      </c>
      <c r="BD350" s="330">
        <f t="shared" si="28"/>
        <v>142684244.94887796</v>
      </c>
      <c r="BE350" s="330">
        <f t="shared" si="28"/>
        <v>137693979.73225662</v>
      </c>
      <c r="BF350" s="330">
        <f t="shared" si="28"/>
        <v>132332055.51608939</v>
      </c>
      <c r="BG350" s="330">
        <f t="shared" si="28"/>
        <v>126587839.08021376</v>
      </c>
      <c r="BH350" s="330">
        <f t="shared" si="28"/>
        <v>120450658.99723627</v>
      </c>
      <c r="BI350" s="330">
        <f t="shared" si="28"/>
        <v>113909809.49788201</v>
      </c>
      <c r="BJ350" s="330">
        <f t="shared" si="28"/>
        <v>106954553.8727403</v>
      </c>
      <c r="BK350" s="330">
        <f t="shared" si="28"/>
        <v>99574127.370077983</v>
      </c>
      <c r="BL350" s="330">
        <f t="shared" si="28"/>
        <v>91757739.549803376</v>
      </c>
      <c r="BM350" s="330">
        <f t="shared" si="28"/>
        <v>83494576.054228142</v>
      </c>
      <c r="BN350" s="330">
        <f t="shared" si="28"/>
        <v>74773799.756987512</v>
      </c>
      <c r="BO350" s="330">
        <f t="shared" si="28"/>
        <v>65584551.252347164</v>
      </c>
      <c r="BP350" s="330">
        <f t="shared" si="28"/>
        <v>55915948.648136213</v>
      </c>
      <c r="BQ350" s="330">
        <f t="shared" si="28"/>
        <v>45757086.626702666</v>
      </c>
      <c r="BR350" s="330">
        <f t="shared" si="28"/>
        <v>35097034.739584275</v>
      </c>
      <c r="BS350" s="330">
        <f t="shared" si="28"/>
        <v>23924834.903016813</v>
      </c>
      <c r="BT350" s="330">
        <f t="shared" si="28"/>
        <v>12229498.062960094</v>
      </c>
    </row>
    <row r="351" spans="1:72" x14ac:dyDescent="0.55000000000000004">
      <c r="B351" s="329" t="s">
        <v>526</v>
      </c>
      <c r="C351" s="329"/>
      <c r="D351" s="329"/>
      <c r="E351" s="329"/>
      <c r="F351" s="329"/>
      <c r="G351" s="329"/>
      <c r="H351" s="329"/>
      <c r="I351" s="329"/>
      <c r="J351" s="329"/>
      <c r="K351" s="329"/>
      <c r="L351" s="329"/>
      <c r="M351" s="329"/>
      <c r="N351" s="329">
        <f>'Cost and Benefit Parameters'!$C$47*N350</f>
        <v>1774538.9184664909</v>
      </c>
      <c r="O351" s="329">
        <f>'Cost and Benefit Parameters'!$C$47*O350</f>
        <v>3671152.4761257488</v>
      </c>
      <c r="P351" s="329">
        <f>'Cost and Benefit Parameters'!$C$47*P350</f>
        <v>5695024.7286394956</v>
      </c>
      <c r="Q351" s="329">
        <f>'Cost and Benefit Parameters'!$C$47*Q350</f>
        <v>7851467.3220001943</v>
      </c>
      <c r="R351" s="329">
        <f>'Cost and Benefit Parameters'!$C$47*R350</f>
        <v>10158517.248280397</v>
      </c>
      <c r="S351" s="329">
        <f>'Cost and Benefit Parameters'!$C$47*S350</f>
        <v>12608691.261227066</v>
      </c>
      <c r="T351" s="329">
        <f>'Cost and Benefit Parameters'!$C$47*T350</f>
        <v>15207587.548378259</v>
      </c>
      <c r="U351" s="329">
        <f>'Cost and Benefit Parameters'!$C$47*U350</f>
        <v>17960926.16148166</v>
      </c>
      <c r="V351" s="329">
        <f>'Cost and Benefit Parameters'!$C$47*V350</f>
        <v>20874548.767977156</v>
      </c>
      <c r="W351" s="329">
        <f>'Cost and Benefit Parameters'!$C$47*W350</f>
        <v>23954418.382552776</v>
      </c>
      <c r="X351" s="329">
        <f>'Cost and Benefit Parameters'!$C$47*X350</f>
        <v>27206619.089694146</v>
      </c>
      <c r="Y351" s="329">
        <f>'Cost and Benefit Parameters'!$C$47*Y350</f>
        <v>30637355.768868174</v>
      </c>
      <c r="Z351" s="329">
        <f>'Cost and Benefit Parameters'!$C$47*Z350</f>
        <v>34252953.83468613</v>
      </c>
      <c r="AA351" s="329">
        <f>'Cost and Benefit Parameters'!$C$47*AA350</f>
        <v>38059859.005076244</v>
      </c>
      <c r="AB351" s="329">
        <f>'Cost and Benefit Parameters'!$C$47*AB350</f>
        <v>42064637.111157693</v>
      </c>
      <c r="AC351" s="329">
        <f>'Cost and Benefit Parameters'!$C$47*AC350</f>
        <v>46273973.963144012</v>
      </c>
      <c r="AD351" s="329">
        <f>'Cost and Benefit Parameters'!$C$47*AD350</f>
        <v>50694675.287209198</v>
      </c>
      <c r="AE351" s="329">
        <f>'Cost and Benefit Parameters'!$C$47*AE350</f>
        <v>55333666.748823568</v>
      </c>
      <c r="AF351" s="329">
        <f>'Cost and Benefit Parameters'!$C$47*AF350</f>
        <v>60197994.078602597</v>
      </c>
      <c r="AG351" s="329">
        <f>'Cost and Benefit Parameters'!$C$47*AG350</f>
        <v>65294823.317210682</v>
      </c>
      <c r="AH351" s="329">
        <f>'Cost and Benefit Parameters'!$C$47*AH350</f>
        <v>67426426.519316643</v>
      </c>
      <c r="AI351" s="329">
        <f>'Cost and Benefit Parameters'!$C$47*AI350</f>
        <v>69584745.941697881</v>
      </c>
      <c r="AJ351" s="329">
        <f>'Cost and Benefit Parameters'!$C$47*AJ350</f>
        <v>71767948.491347656</v>
      </c>
      <c r="AK351" s="329">
        <f>'Cost and Benefit Parameters'!$C$47*AK350</f>
        <v>73974093.458977565</v>
      </c>
      <c r="AL351" s="329">
        <f>'Cost and Benefit Parameters'!$C$47*AL350</f>
        <v>76178380.673477009</v>
      </c>
      <c r="AM351" s="329">
        <f>'Cost and Benefit Parameters'!$C$47*AM350</f>
        <v>78402227.610472471</v>
      </c>
      <c r="AN351" s="329">
        <f>'Cost and Benefit Parameters'!$C$47*AN350</f>
        <v>80643552.052485287</v>
      </c>
      <c r="AO351" s="329">
        <f>'Cost and Benefit Parameters'!$C$47*AO350</f>
        <v>82900180.350771368</v>
      </c>
      <c r="AP351" s="329">
        <f>'Cost and Benefit Parameters'!$C$47*AP350</f>
        <v>85169849.994433001</v>
      </c>
      <c r="AQ351" s="329">
        <f>'Cost and Benefit Parameters'!$C$47*AQ350</f>
        <v>87450212.517012075</v>
      </c>
      <c r="AR351" s="329">
        <f>'Cost and Benefit Parameters'!$C$47*AR350</f>
        <v>89738836.739619836</v>
      </c>
      <c r="AS351" s="329">
        <f>'Cost and Benefit Parameters'!$C$47*AS350</f>
        <v>92033212.348231524</v>
      </c>
      <c r="AT351" s="329">
        <f>'Cost and Benefit Parameters'!$C$47*AT350</f>
        <v>94330753.801316157</v>
      </c>
      <c r="AU351" s="329">
        <f>'Cost and Benefit Parameters'!$C$47*AU350</f>
        <v>96628804.562494099</v>
      </c>
      <c r="AV351" s="329">
        <f>'Cost and Benefit Parameters'!$C$47*AV350</f>
        <v>98924641.651423529</v>
      </c>
      <c r="AW351" s="329">
        <f>'Cost and Benefit Parameters'!$C$47*AW350</f>
        <v>101215480.50462072</v>
      </c>
      <c r="AX351" s="329">
        <f>'Cost and Benefit Parameters'!$C$47*AX350</f>
        <v>103498480.13642302</v>
      </c>
      <c r="AY351" s="329">
        <f>'Cost and Benefit Parameters'!$C$47*AY350</f>
        <v>105770748.58881953</v>
      </c>
      <c r="AZ351" s="329">
        <f>'Cost and Benefit Parameters'!$C$47*AZ350</f>
        <v>108029348.65740676</v>
      </c>
      <c r="BA351" s="329">
        <f>'Cost and Benefit Parameters'!$C$47*BA350</f>
        <v>110271303.87928796</v>
      </c>
      <c r="BB351" s="329">
        <f>'Cost and Benefit Parameters'!$C$47*BB350</f>
        <v>107478808.90784392</v>
      </c>
      <c r="BC351" s="329">
        <f>'Cost and Benefit Parameters'!$C$47*BC350</f>
        <v>104445230.3003757</v>
      </c>
      <c r="BD351" s="329">
        <f>'Cost and Benefit Parameters'!$C$47*BD350</f>
        <v>101163129.66875447</v>
      </c>
      <c r="BE351" s="329">
        <f>'Cost and Benefit Parameters'!$C$47*BE350</f>
        <v>97625031.630169943</v>
      </c>
      <c r="BF351" s="329">
        <f>'Cost and Benefit Parameters'!$C$47*BF350</f>
        <v>93823427.360907376</v>
      </c>
      <c r="BG351" s="329">
        <f>'Cost and Benefit Parameters'!$C$47*BG350</f>
        <v>89750777.907871544</v>
      </c>
      <c r="BH351" s="329">
        <f>'Cost and Benefit Parameters'!$C$47*BH350</f>
        <v>85399517.229040504</v>
      </c>
      <c r="BI351" s="329">
        <f>'Cost and Benefit Parameters'!$C$47*BI350</f>
        <v>80762054.933998346</v>
      </c>
      <c r="BJ351" s="329">
        <f>'Cost and Benefit Parameters'!$C$47*BJ350</f>
        <v>75830778.695772871</v>
      </c>
      <c r="BK351" s="329">
        <f>'Cost and Benefit Parameters'!$C$47*BK350</f>
        <v>70598056.305385292</v>
      </c>
      <c r="BL351" s="329">
        <f>'Cost and Benefit Parameters'!$C$47*BL350</f>
        <v>65056237.340810589</v>
      </c>
      <c r="BM351" s="329">
        <f>'Cost and Benefit Parameters'!$C$47*BM350</f>
        <v>59197654.422447748</v>
      </c>
      <c r="BN351" s="329">
        <f>'Cost and Benefit Parameters'!$C$47*BN350</f>
        <v>53014624.027704142</v>
      </c>
      <c r="BO351" s="329">
        <f>'Cost and Benefit Parameters'!$C$47*BO350</f>
        <v>46499446.837914139</v>
      </c>
      <c r="BP351" s="329">
        <f>'Cost and Benefit Parameters'!$C$47*BP350</f>
        <v>39644407.591528572</v>
      </c>
      <c r="BQ351" s="329">
        <f>'Cost and Benefit Parameters'!$C$47*BQ350</f>
        <v>32441774.418332189</v>
      </c>
      <c r="BR351" s="329">
        <f>'Cost and Benefit Parameters'!$C$47*BR350</f>
        <v>24883797.630365249</v>
      </c>
      <c r="BS351" s="329">
        <f>'Cost and Benefit Parameters'!$C$47*BS350</f>
        <v>16962707.94623892</v>
      </c>
      <c r="BT351" s="329">
        <f>'Cost and Benefit Parameters'!$C$47*BT350</f>
        <v>8670714.1266387068</v>
      </c>
    </row>
    <row r="352" spans="1:72" x14ac:dyDescent="0.55000000000000004">
      <c r="B352" s="336" t="s">
        <v>529</v>
      </c>
      <c r="C352" s="336"/>
      <c r="D352" s="336"/>
      <c r="E352" s="336"/>
      <c r="F352" s="337">
        <f>SUM(F50,F73,F96,F119,F166,F189,F212,F235,F282,F305,F328,F351)</f>
        <v>867675.62708182435</v>
      </c>
      <c r="G352" s="337">
        <f t="shared" ref="G352:BR352" si="29">SUM(G50,G73,G96,G119,G166,G189,G212,G235,G282,G305,G328,G351)</f>
        <v>2718536.7611224749</v>
      </c>
      <c r="H352" s="337">
        <f t="shared" si="29"/>
        <v>6326590.8634549091</v>
      </c>
      <c r="I352" s="337">
        <f t="shared" si="29"/>
        <v>10934582.379868248</v>
      </c>
      <c r="J352" s="337">
        <f t="shared" si="29"/>
        <v>16608472.357733207</v>
      </c>
      <c r="K352" s="337">
        <f t="shared" si="29"/>
        <v>22658749.232031953</v>
      </c>
      <c r="L352" s="337">
        <f t="shared" si="29"/>
        <v>30777979.704816256</v>
      </c>
      <c r="M352" s="337">
        <f t="shared" si="29"/>
        <v>41197618.406959832</v>
      </c>
      <c r="N352" s="337">
        <f t="shared" si="29"/>
        <v>54054733.821954735</v>
      </c>
      <c r="O352" s="337">
        <f t="shared" si="29"/>
        <v>67717490.287884265</v>
      </c>
      <c r="P352" s="337">
        <f t="shared" si="29"/>
        <v>82229669.352571353</v>
      </c>
      <c r="Q352" s="337">
        <f t="shared" si="29"/>
        <v>97624228.69382596</v>
      </c>
      <c r="R352" s="337">
        <f t="shared" si="29"/>
        <v>113933915.55166009</v>
      </c>
      <c r="S352" s="337">
        <f t="shared" si="29"/>
        <v>131179531.36960195</v>
      </c>
      <c r="T352" s="337">
        <f t="shared" si="29"/>
        <v>149395531.03502789</v>
      </c>
      <c r="U352" s="337">
        <f t="shared" si="29"/>
        <v>168617062.20198363</v>
      </c>
      <c r="V352" s="337">
        <f t="shared" si="29"/>
        <v>188879964.0270938</v>
      </c>
      <c r="W352" s="337">
        <f t="shared" si="29"/>
        <v>210220766.039399</v>
      </c>
      <c r="X352" s="337">
        <f t="shared" si="29"/>
        <v>232676687.2199291</v>
      </c>
      <c r="Y352" s="337">
        <f t="shared" si="29"/>
        <v>256285635.3704704</v>
      </c>
      <c r="Z352" s="337">
        <f t="shared" si="29"/>
        <v>279519088.15635848</v>
      </c>
      <c r="AA352" s="337">
        <f t="shared" si="29"/>
        <v>302207707.01028943</v>
      </c>
      <c r="AB352" s="337">
        <f t="shared" si="29"/>
        <v>322993522.99322605</v>
      </c>
      <c r="AC352" s="337">
        <f t="shared" si="29"/>
        <v>343284889.39712298</v>
      </c>
      <c r="AD352" s="337">
        <f t="shared" si="29"/>
        <v>363004031.7789827</v>
      </c>
      <c r="AE352" s="337">
        <f t="shared" si="29"/>
        <v>383438339.24113142</v>
      </c>
      <c r="AF352" s="337">
        <f t="shared" si="29"/>
        <v>401573602.4254961</v>
      </c>
      <c r="AG352" s="337">
        <f t="shared" si="29"/>
        <v>417035247.68116701</v>
      </c>
      <c r="AH352" s="337">
        <f t="shared" si="29"/>
        <v>429619884.07622051</v>
      </c>
      <c r="AI352" s="337">
        <f t="shared" si="29"/>
        <v>442319676.46544003</v>
      </c>
      <c r="AJ352" s="337">
        <f t="shared" si="29"/>
        <v>455101165.41840845</v>
      </c>
      <c r="AK352" s="337">
        <f t="shared" si="29"/>
        <v>467951177.49906206</v>
      </c>
      <c r="AL352" s="337">
        <f t="shared" si="29"/>
        <v>480857667.88512981</v>
      </c>
      <c r="AM352" s="337">
        <f t="shared" si="29"/>
        <v>493830929.05646908</v>
      </c>
      <c r="AN352" s="337">
        <f t="shared" si="29"/>
        <v>506857370.8177855</v>
      </c>
      <c r="AO352" s="337">
        <f t="shared" si="29"/>
        <v>519922945.70069337</v>
      </c>
      <c r="AP352" s="337">
        <f t="shared" si="29"/>
        <v>533013170.20844656</v>
      </c>
      <c r="AQ352" s="337">
        <f t="shared" si="29"/>
        <v>546113147.90697873</v>
      </c>
      <c r="AR352" s="337">
        <f t="shared" si="29"/>
        <v>559207594.32779288</v>
      </c>
      <c r="AS352" s="337">
        <f t="shared" si="29"/>
        <v>572280863.63984871</v>
      </c>
      <c r="AT352" s="337">
        <f t="shared" si="29"/>
        <v>582864950.71462512</v>
      </c>
      <c r="AU352" s="337">
        <f t="shared" si="29"/>
        <v>590679041.59013891</v>
      </c>
      <c r="AV352" s="337">
        <f t="shared" si="29"/>
        <v>593590158.15623736</v>
      </c>
      <c r="AW352" s="337">
        <f t="shared" si="29"/>
        <v>593848398.19237304</v>
      </c>
      <c r="AX352" s="337">
        <f t="shared" si="29"/>
        <v>591342052.25794387</v>
      </c>
      <c r="AY352" s="337">
        <f t="shared" si="29"/>
        <v>588082122.34843004</v>
      </c>
      <c r="AZ352" s="337">
        <f t="shared" si="29"/>
        <v>579312047.24377549</v>
      </c>
      <c r="BA352" s="337">
        <f t="shared" si="29"/>
        <v>564492055.17725825</v>
      </c>
      <c r="BB352" s="337">
        <f t="shared" si="29"/>
        <v>543385174.30365145</v>
      </c>
      <c r="BC352" s="337">
        <f t="shared" si="29"/>
        <v>520749160.40081358</v>
      </c>
      <c r="BD352" s="337">
        <f t="shared" si="29"/>
        <v>496540834.35015118</v>
      </c>
      <c r="BE352" s="337">
        <f t="shared" si="29"/>
        <v>470716862.33855498</v>
      </c>
      <c r="BF352" s="337">
        <f t="shared" si="29"/>
        <v>443233770.08751184</v>
      </c>
      <c r="BG352" s="337">
        <f t="shared" si="29"/>
        <v>414047955.13078409</v>
      </c>
      <c r="BH352" s="337">
        <f t="shared" si="29"/>
        <v>383115696.97998005</v>
      </c>
      <c r="BI352" s="337">
        <f t="shared" si="29"/>
        <v>350393165.01927835</v>
      </c>
      <c r="BJ352" s="337">
        <f t="shared" si="29"/>
        <v>315836423.97311735</v>
      </c>
      <c r="BK352" s="337">
        <f t="shared" si="29"/>
        <v>279401436.79380465</v>
      </c>
      <c r="BL352" s="337">
        <f t="shared" si="29"/>
        <v>241044064.81973776</v>
      </c>
      <c r="BM352" s="337">
        <f t="shared" si="29"/>
        <v>200720065.05924818</v>
      </c>
      <c r="BN352" s="337">
        <f t="shared" si="29"/>
        <v>162813716.75247553</v>
      </c>
      <c r="BO352" s="337">
        <f t="shared" si="29"/>
        <v>127758322.54429081</v>
      </c>
      <c r="BP352" s="337">
        <f t="shared" si="29"/>
        <v>99331778.483041376</v>
      </c>
      <c r="BQ352" s="337">
        <f t="shared" si="29"/>
        <v>73395081.256071538</v>
      </c>
      <c r="BR352" s="337">
        <f t="shared" si="29"/>
        <v>50074380.736613713</v>
      </c>
      <c r="BS352" s="337">
        <f t="shared" ref="BS352:BT352" si="30">SUM(BS50,BS73,BS96,BS119,BS166,BS189,BS212,BS235,BS282,BS305,BS328,BS351)</f>
        <v>25661482.636394255</v>
      </c>
      <c r="BT352" s="337">
        <f t="shared" si="30"/>
        <v>8670714.1266387068</v>
      </c>
    </row>
    <row r="354" spans="2:72" s="104" customFormat="1" x14ac:dyDescent="0.55000000000000004">
      <c r="B354" s="336" t="s">
        <v>562</v>
      </c>
      <c r="C354" s="336"/>
      <c r="D354" s="336"/>
      <c r="E354" s="336"/>
      <c r="F354" s="337">
        <f>F352-Income_CF!F355</f>
        <v>-352023.67068170418</v>
      </c>
      <c r="G354" s="337">
        <f>G352-Income_CF!G355</f>
        <v>-1102934.3912217994</v>
      </c>
      <c r="H354" s="337">
        <f>H352-Income_CF!H355</f>
        <v>-1992692.6322488403</v>
      </c>
      <c r="I354" s="337">
        <f>I352-Income_CF!I355</f>
        <v>-2637650.8538359869</v>
      </c>
      <c r="J354" s="337">
        <f>J352-Income_CF!J355</f>
        <v>-3022832.3576484676</v>
      </c>
      <c r="K354" s="337">
        <f>K352-Income_CF!K355</f>
        <v>-3432118.4956267886</v>
      </c>
      <c r="L354" s="337">
        <f>L352-Income_CF!L355</f>
        <v>-3331835.5119092874</v>
      </c>
      <c r="M354" s="337">
        <f>M352-Income_CF!M355</f>
        <v>-2649069.6171011776</v>
      </c>
      <c r="N354" s="337">
        <f>N352-Income_CF!N355</f>
        <v>-1345964.8450683579</v>
      </c>
      <c r="O354" s="337">
        <f>O352-Income_CF!O355</f>
        <v>51838.343623384833</v>
      </c>
      <c r="P354" s="337">
        <f>P352-Income_CF!P355</f>
        <v>1552276.8525848091</v>
      </c>
      <c r="Q354" s="337">
        <f>Q352-Income_CF!Q355</f>
        <v>3159721.8388660848</v>
      </c>
      <c r="R354" s="337">
        <f>R352-Income_CF!R355</f>
        <v>4878356.5420606136</v>
      </c>
      <c r="S354" s="337">
        <f>S352-Income_CF!S355</f>
        <v>6708441.9464099854</v>
      </c>
      <c r="T354" s="337">
        <f>T352-Income_CF!T355</f>
        <v>8654463.5583585203</v>
      </c>
      <c r="U354" s="337">
        <f>U352-Income_CF!U355</f>
        <v>10721007.055250347</v>
      </c>
      <c r="V354" s="337">
        <f>V352-Income_CF!V355</f>
        <v>12912758.003472447</v>
      </c>
      <c r="W354" s="337">
        <f>W352-Income_CF!W355</f>
        <v>15234501.54518792</v>
      </c>
      <c r="X354" s="337">
        <f>X352-Income_CF!X355</f>
        <v>17691122.062153637</v>
      </c>
      <c r="Y354" s="337">
        <f>Y352-Income_CF!Y355</f>
        <v>20287602.8257429</v>
      </c>
      <c r="Z354" s="337">
        <f>Z352-Income_CF!Z355</f>
        <v>23664819.549406737</v>
      </c>
      <c r="AA354" s="337">
        <f>AA352-Income_CF!AA355</f>
        <v>27912592.703598857</v>
      </c>
      <c r="AB354" s="337">
        <f>AB352-Income_CF!AB355</f>
        <v>32566539.82507515</v>
      </c>
      <c r="AC354" s="337">
        <f>AC352-Income_CF!AC355</f>
        <v>36939126.189690471</v>
      </c>
      <c r="AD354" s="337">
        <f>AD352-Income_CF!AD355</f>
        <v>41008774.916946054</v>
      </c>
      <c r="AE354" s="337">
        <f>AE352-Income_CF!AE355</f>
        <v>45293777.095763922</v>
      </c>
      <c r="AF354" s="337">
        <f>AF352-Income_CF!AF355</f>
        <v>48835925.296124876</v>
      </c>
      <c r="AG354" s="337">
        <f>AG352-Income_CF!AG355</f>
        <v>51509292.7251513</v>
      </c>
      <c r="AH354" s="337">
        <f>AH352-Income_CF!AH355</f>
        <v>53251367.836628318</v>
      </c>
      <c r="AI354" s="337">
        <f>AI352-Income_CF!AI355</f>
        <v>55017473.370853662</v>
      </c>
      <c r="AJ354" s="337">
        <f>AJ352-Income_CF!AJ355</f>
        <v>56799329.320093989</v>
      </c>
      <c r="AK354" s="337">
        <f>AK352-Income_CF!AK355</f>
        <v>58595193.538035154</v>
      </c>
      <c r="AL354" s="337">
        <f>AL352-Income_CF!AL355</f>
        <v>60403761.560619473</v>
      </c>
      <c r="AM354" s="337">
        <f>AM352-Income_CF!AM355</f>
        <v>62230911.960535169</v>
      </c>
      <c r="AN354" s="337">
        <f>AN352-Income_CF!AN355</f>
        <v>64074993.270252347</v>
      </c>
      <c r="AO354" s="337">
        <f>AO352-Income_CF!AO355</f>
        <v>65934274.129230797</v>
      </c>
      <c r="AP354" s="337">
        <f>AP352-Income_CF!AP355</f>
        <v>67806945.119371653</v>
      </c>
      <c r="AQ354" s="337">
        <f>AQ352-Income_CF!AQ355</f>
        <v>69691120.889554262</v>
      </c>
      <c r="AR354" s="337">
        <f>AR352-Income_CF!AR355</f>
        <v>71584842.569867551</v>
      </c>
      <c r="AS354" s="337">
        <f>AS352-Income_CF!AS355</f>
        <v>73486080.474926949</v>
      </c>
      <c r="AT354" s="337">
        <f>AT352-Income_CF!AT355</f>
        <v>76387545.846061468</v>
      </c>
      <c r="AU354" s="337">
        <f>AU352-Income_CF!AU355</f>
        <v>80394399.687706351</v>
      </c>
      <c r="AV354" s="337">
        <f>AV352-Income_CF!AV355</f>
        <v>84740790.904810905</v>
      </c>
      <c r="AW354" s="337">
        <f>AW352-Income_CF!AW355</f>
        <v>88329725.739377677</v>
      </c>
      <c r="AX354" s="337">
        <f>AX352-Income_CF!AX355</f>
        <v>91126254.512100518</v>
      </c>
      <c r="AY354" s="337">
        <f>AY352-Income_CF!AY355</f>
        <v>93948341.362232089</v>
      </c>
      <c r="AZ354" s="337">
        <f>AZ352-Income_CF!AZ355</f>
        <v>95289842.453440547</v>
      </c>
      <c r="BA354" s="337">
        <f>BA352-Income_CF!BA355</f>
        <v>94986567.178075671</v>
      </c>
      <c r="BB354" s="337">
        <f>BB352-Income_CF!BB355</f>
        <v>92970710.161920309</v>
      </c>
      <c r="BC354" s="337">
        <f>BC352-Income_CF!BC355</f>
        <v>90763980.758110106</v>
      </c>
      <c r="BD354" s="337">
        <f>BD352-Income_CF!BD355</f>
        <v>88360286.273391068</v>
      </c>
      <c r="BE354" s="337">
        <f>BE352-Income_CF!BE355</f>
        <v>85753502.804724157</v>
      </c>
      <c r="BF354" s="337">
        <f>BF352-Income_CF!BF355</f>
        <v>82937478.594068766</v>
      </c>
      <c r="BG354" s="337">
        <f>BG352-Income_CF!BG355</f>
        <v>79906037.208818316</v>
      </c>
      <c r="BH354" s="337">
        <f>BH352-Income_CF!BH355</f>
        <v>76652980.523443699</v>
      </c>
      <c r="BI354" s="337">
        <f>BI352-Income_CF!BI355</f>
        <v>73172091.477777064</v>
      </c>
      <c r="BJ354" s="337">
        <f>BJ352-Income_CF!BJ355</f>
        <v>69457136.587340266</v>
      </c>
      <c r="BK354" s="337">
        <f>BK352-Income_CF!BK355</f>
        <v>65501868.181185126</v>
      </c>
      <c r="BL354" s="337">
        <f>BL352-Income_CF!BL355</f>
        <v>61300026.342867583</v>
      </c>
      <c r="BM354" s="337">
        <f>BM352-Income_CF!BM355</f>
        <v>56845340.530432582</v>
      </c>
      <c r="BN354" s="337">
        <f>BN352-Income_CF!BN355</f>
        <v>50334795.588985234</v>
      </c>
      <c r="BO354" s="337">
        <f>BO352-Income_CF!BO355</f>
        <v>41568265.789808184</v>
      </c>
      <c r="BP354" s="337">
        <f>BP352-Income_CF!BP355</f>
        <v>31918652.050568268</v>
      </c>
      <c r="BQ354" s="337">
        <f>BQ352-Income_CF!BQ355</f>
        <v>23356824.698637769</v>
      </c>
      <c r="BR354" s="337">
        <f>BR352-Income_CF!BR355</f>
        <v>15935380.310804926</v>
      </c>
      <c r="BS354" s="337">
        <f>BS352-Income_CF!BS355</f>
        <v>8166361.3036168553</v>
      </c>
      <c r="BT354" s="337">
        <f>BT352-Income_CF!BT355</f>
        <v>2759317.7417614609</v>
      </c>
    </row>
    <row r="355" spans="2:72" x14ac:dyDescent="0.55000000000000004">
      <c r="B355" s="104"/>
      <c r="F355" s="105"/>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c r="AS355" s="105"/>
      <c r="AT355" s="105"/>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c r="BP355" s="105"/>
      <c r="BQ355" s="105"/>
      <c r="BR355" s="105"/>
      <c r="BS355" s="105"/>
      <c r="BT355" s="105"/>
    </row>
  </sheetData>
  <mergeCells count="15">
    <mergeCell ref="A121:A142"/>
    <mergeCell ref="A5:A26"/>
    <mergeCell ref="A28:A49"/>
    <mergeCell ref="A51:A72"/>
    <mergeCell ref="A74:A95"/>
    <mergeCell ref="A97:A118"/>
    <mergeCell ref="A283:A304"/>
    <mergeCell ref="A306:A327"/>
    <mergeCell ref="A329:A350"/>
    <mergeCell ref="A144:A165"/>
    <mergeCell ref="A167:A188"/>
    <mergeCell ref="A190:A211"/>
    <mergeCell ref="A213:A234"/>
    <mergeCell ref="A237:A258"/>
    <mergeCell ref="A260:A281"/>
  </mergeCells>
  <pageMargins left="0.7" right="0.7" top="0.75" bottom="0.75" header="0.3" footer="0.3"/>
  <headerFooter>
    <oddHeader>&amp;C&amp;"Calibri"&amp;12&amp;K008000 UNCLASSIFIED&amp;1#_x000D_</oddHead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U357"/>
  <sheetViews>
    <sheetView zoomScale="80" zoomScaleNormal="80" workbookViewId="0"/>
  </sheetViews>
  <sheetFormatPr defaultColWidth="8.734375" defaultRowHeight="14.4" x14ac:dyDescent="0.55000000000000004"/>
  <cols>
    <col min="2" max="2" width="57.734375" bestFit="1" customWidth="1"/>
    <col min="3" max="5" width="5.734375" bestFit="1" customWidth="1"/>
    <col min="6" max="6" width="8.5234375" bestFit="1" customWidth="1"/>
    <col min="7" max="7" width="8.734375" bestFit="1" customWidth="1"/>
    <col min="8" max="10" width="9.47265625" bestFit="1" customWidth="1"/>
    <col min="11" max="24" width="9.734375" bestFit="1" customWidth="1"/>
    <col min="25" max="26" width="10.734375" bestFit="1" customWidth="1"/>
    <col min="27" max="27" width="11.5234375" customWidth="1"/>
    <col min="28" max="63" width="10.734375" bestFit="1" customWidth="1"/>
    <col min="64" max="70" width="9.734375" bestFit="1" customWidth="1"/>
    <col min="71" max="72" width="8.734375" bestFit="1" customWidth="1"/>
  </cols>
  <sheetData>
    <row r="1" spans="1:73" ht="20.399999999999999" x14ac:dyDescent="0.75">
      <c r="B1" s="167" t="s">
        <v>567</v>
      </c>
    </row>
    <row r="2" spans="1:73" ht="20.399999999999999" x14ac:dyDescent="0.75">
      <c r="B2" s="167" t="s">
        <v>4</v>
      </c>
    </row>
    <row r="4" spans="1:73" ht="15.6" x14ac:dyDescent="0.6">
      <c r="A4" s="5"/>
      <c r="B4" s="16" t="s">
        <v>568</v>
      </c>
      <c r="C4" s="138">
        <v>2014</v>
      </c>
      <c r="D4" s="138">
        <v>2015</v>
      </c>
      <c r="E4" s="138">
        <v>2016</v>
      </c>
      <c r="F4" s="138">
        <v>2017</v>
      </c>
      <c r="G4" s="138">
        <v>2018</v>
      </c>
      <c r="H4" s="138">
        <v>2019</v>
      </c>
      <c r="I4" s="138">
        <v>2020</v>
      </c>
      <c r="J4" s="138">
        <v>2021</v>
      </c>
      <c r="K4" s="138">
        <v>2022</v>
      </c>
      <c r="L4" s="138">
        <v>2023</v>
      </c>
      <c r="M4" s="138">
        <v>2024</v>
      </c>
      <c r="N4" s="138">
        <v>2025</v>
      </c>
      <c r="O4" s="138">
        <v>2026</v>
      </c>
      <c r="P4" s="138">
        <v>2027</v>
      </c>
      <c r="Q4" s="138">
        <v>2028</v>
      </c>
      <c r="R4" s="138">
        <v>2029</v>
      </c>
      <c r="S4" s="138">
        <v>2030</v>
      </c>
      <c r="T4" s="138">
        <v>2031</v>
      </c>
      <c r="U4" s="138">
        <v>2032</v>
      </c>
      <c r="V4" s="138">
        <v>2033</v>
      </c>
      <c r="W4" s="138">
        <v>2034</v>
      </c>
      <c r="X4" s="138">
        <v>2035</v>
      </c>
      <c r="Y4" s="138">
        <v>2036</v>
      </c>
      <c r="Z4" s="138">
        <v>2037</v>
      </c>
      <c r="AA4" s="138">
        <v>2038</v>
      </c>
      <c r="AB4" s="138">
        <v>2039</v>
      </c>
      <c r="AC4" s="138">
        <v>2040</v>
      </c>
      <c r="AD4" s="138">
        <v>2041</v>
      </c>
      <c r="AE4" s="138">
        <v>2042</v>
      </c>
      <c r="AF4" s="138">
        <v>2043</v>
      </c>
      <c r="AG4" s="138">
        <v>2044</v>
      </c>
      <c r="AH4" s="138">
        <v>2045</v>
      </c>
      <c r="AI4" s="138">
        <v>2046</v>
      </c>
      <c r="AJ4" s="138">
        <v>2047</v>
      </c>
      <c r="AK4" s="138">
        <v>2048</v>
      </c>
      <c r="AL4" s="138">
        <v>2049</v>
      </c>
      <c r="AM4" s="138">
        <v>2050</v>
      </c>
      <c r="AN4" s="138">
        <v>2051</v>
      </c>
      <c r="AO4" s="138">
        <v>2052</v>
      </c>
      <c r="AP4" s="138">
        <v>2053</v>
      </c>
      <c r="AQ4" s="138">
        <v>2054</v>
      </c>
      <c r="AR4" s="138">
        <v>2055</v>
      </c>
      <c r="AS4" s="138">
        <v>2056</v>
      </c>
      <c r="AT4" s="138">
        <v>2057</v>
      </c>
      <c r="AU4" s="138">
        <v>2058</v>
      </c>
      <c r="AV4" s="138">
        <v>2059</v>
      </c>
      <c r="AW4" s="138">
        <v>2060</v>
      </c>
      <c r="AX4" s="138">
        <v>2061</v>
      </c>
      <c r="AY4" s="138">
        <v>2062</v>
      </c>
      <c r="AZ4" s="138">
        <v>2063</v>
      </c>
      <c r="BA4" s="138">
        <v>2064</v>
      </c>
      <c r="BB4" s="138">
        <v>2065</v>
      </c>
      <c r="BC4" s="138">
        <v>2066</v>
      </c>
      <c r="BD4" s="138">
        <v>2067</v>
      </c>
      <c r="BE4" s="138">
        <v>2068</v>
      </c>
      <c r="BF4" s="138">
        <v>2069</v>
      </c>
      <c r="BG4" s="138">
        <v>2070</v>
      </c>
      <c r="BH4" s="138">
        <v>2071</v>
      </c>
      <c r="BI4" s="138">
        <v>2072</v>
      </c>
      <c r="BJ4" s="138">
        <v>2073</v>
      </c>
      <c r="BK4" s="138">
        <v>2074</v>
      </c>
      <c r="BL4" s="138">
        <v>2075</v>
      </c>
      <c r="BM4" s="138">
        <v>2076</v>
      </c>
      <c r="BN4" s="138">
        <v>2077</v>
      </c>
      <c r="BO4" s="138">
        <v>2078</v>
      </c>
      <c r="BP4" s="138">
        <v>2079</v>
      </c>
      <c r="BQ4" s="138">
        <v>2080</v>
      </c>
      <c r="BR4" s="138">
        <v>2081</v>
      </c>
      <c r="BS4" s="138">
        <v>2082</v>
      </c>
      <c r="BT4" s="138">
        <v>2083</v>
      </c>
      <c r="BU4" s="12"/>
    </row>
    <row r="5" spans="1:73" s="135" customFormat="1" hidden="1" x14ac:dyDescent="0.55000000000000004">
      <c r="A5" s="645" t="s">
        <v>555</v>
      </c>
      <c r="B5" s="140" t="s">
        <v>465</v>
      </c>
      <c r="C5" s="140"/>
      <c r="D5" s="140"/>
      <c r="E5" s="140"/>
    </row>
    <row r="6" spans="1:73" s="135" customFormat="1" hidden="1" x14ac:dyDescent="0.55000000000000004">
      <c r="A6" s="646"/>
      <c r="B6" s="135" t="s">
        <v>466</v>
      </c>
      <c r="F6" s="141" t="str">
        <f>IF(Cohort_CF!F6="","","n/a")</f>
        <v>n/a</v>
      </c>
      <c r="G6" s="141" t="str">
        <f>IF(Cohort_CF!G6="","","n/a")</f>
        <v>n/a</v>
      </c>
      <c r="H6" s="141" t="str">
        <f>IF(Cohort_CF!H6="","","n/a")</f>
        <v>n/a</v>
      </c>
      <c r="I6" s="141" t="str">
        <f>IF(Cohort_CF!I6="","","n/a")</f>
        <v>n/a</v>
      </c>
      <c r="J6" s="141" t="str">
        <f>IF(Cohort_CF!J6="","","n/a")</f>
        <v>n/a</v>
      </c>
      <c r="K6" s="141" t="str">
        <f>IF(Cohort_CF!K6="","","n/a")</f>
        <v>n/a</v>
      </c>
      <c r="L6" s="141" t="str">
        <f>IF(Cohort_CF!L6="","","n/a")</f>
        <v>n/a</v>
      </c>
      <c r="M6" s="141" t="str">
        <f>IF(Cohort_CF!M6="","","n/a")</f>
        <v>n/a</v>
      </c>
      <c r="N6" s="141" t="str">
        <f>IF(Cohort_CF!N6="","","n/a")</f>
        <v>n/a</v>
      </c>
      <c r="O6" s="141" t="str">
        <f>IF(Cohort_CF!O6="","","n/a")</f>
        <v>n/a</v>
      </c>
      <c r="P6" s="141" t="str">
        <f>IF(Cohort_CF!P6="","","n/a")</f>
        <v>n/a</v>
      </c>
      <c r="Q6" s="141" t="str">
        <f>IF(Cohort_CF!Q6="","","n/a")</f>
        <v>n/a</v>
      </c>
      <c r="R6" s="141" t="str">
        <f>IF(Cohort_CF!R6="","","n/a")</f>
        <v>n/a</v>
      </c>
      <c r="S6" s="141" t="str">
        <f>IF(Cohort_CF!S6="","","n/a")</f>
        <v>n/a</v>
      </c>
      <c r="T6" s="141" t="str">
        <f>IF(Cohort_CF!T6="","","n/a")</f>
        <v>n/a</v>
      </c>
      <c r="U6" s="141" t="str">
        <f>IF(Cohort_CF!U6="","","n/a")</f>
        <v>n/a</v>
      </c>
      <c r="V6" s="141" t="str">
        <f>IF(Cohort_CF!V6="","","n/a")</f>
        <v>n/a</v>
      </c>
      <c r="W6" s="141" t="str">
        <f>IF(Cohort_CF!W6="","","n/a")</f>
        <v>n/a</v>
      </c>
      <c r="X6" s="141" t="str">
        <f>IF(Cohort_CF!X6="","","n/a")</f>
        <v>n/a</v>
      </c>
      <c r="Y6" s="141" t="str">
        <f>IF(Cohort_CF!Y6="","","n/a")</f>
        <v>n/a</v>
      </c>
      <c r="Z6" s="141" t="str">
        <f>IF(Cohort_CF!Z6="","","n/a")</f>
        <v>n/a</v>
      </c>
      <c r="AA6" s="141" t="str">
        <f>IF(Cohort_CF!AA6="","","n/a")</f>
        <v>n/a</v>
      </c>
      <c r="AB6" s="141" t="str">
        <f>IF(Cohort_CF!AB6="","","n/a")</f>
        <v>n/a</v>
      </c>
      <c r="AC6" s="141" t="str">
        <f>IF(Cohort_CF!AC6="","","n/a")</f>
        <v>n/a</v>
      </c>
      <c r="AD6" s="141" t="str">
        <f>IF(Cohort_CF!AD6="","","n/a")</f>
        <v>n/a</v>
      </c>
      <c r="AE6" s="141" t="str">
        <f>IF(Cohort_CF!AE6="","","n/a")</f>
        <v>n/a</v>
      </c>
      <c r="AF6" s="141" t="str">
        <f>IF(Cohort_CF!AF6="","","n/a")</f>
        <v>n/a</v>
      </c>
      <c r="AG6" s="141" t="str">
        <f>IF(Cohort_CF!AG6="","","n/a")</f>
        <v>n/a</v>
      </c>
      <c r="AH6" s="141" t="str">
        <f>IF(Cohort_CF!AH6="","","n/a")</f>
        <v>n/a</v>
      </c>
      <c r="AI6" s="141" t="str">
        <f>IF(Cohort_CF!AI6="","","n/a")</f>
        <v>n/a</v>
      </c>
      <c r="AJ6" s="141" t="str">
        <f>IF(Cohort_CF!AJ6="","","n/a")</f>
        <v>n/a</v>
      </c>
      <c r="AK6" s="141" t="str">
        <f>IF(Cohort_CF!AK6="","","n/a")</f>
        <v>n/a</v>
      </c>
      <c r="AL6" s="141" t="str">
        <f>IF(Cohort_CF!AL6="","","n/a")</f>
        <v>n/a</v>
      </c>
      <c r="AM6" s="141" t="str">
        <f>IF(Cohort_CF!AM6="","","n/a")</f>
        <v>n/a</v>
      </c>
      <c r="AN6" s="141" t="str">
        <f>IF(Cohort_CF!AN6="","","n/a")</f>
        <v>n/a</v>
      </c>
      <c r="AO6" s="141" t="str">
        <f>IF(Cohort_CF!AO6="","","n/a")</f>
        <v>n/a</v>
      </c>
      <c r="AP6" s="141" t="str">
        <f>IF(Cohort_CF!AP6="","","n/a")</f>
        <v>n/a</v>
      </c>
      <c r="AQ6" s="141" t="str">
        <f>IF(Cohort_CF!AQ6="","","n/a")</f>
        <v>n/a</v>
      </c>
      <c r="AR6" s="141" t="str">
        <f>IF(Cohort_CF!AR6="","","n/a")</f>
        <v>n/a</v>
      </c>
      <c r="AS6" s="141" t="str">
        <f>IF(Cohort_CF!AS6="","","n/a")</f>
        <v>n/a</v>
      </c>
      <c r="AT6" s="141" t="str">
        <f>IF(Cohort_CF!AT6="","","n/a")</f>
        <v/>
      </c>
      <c r="AU6" s="141" t="str">
        <f>IF(Cohort_CF!AU6="","","n/a")</f>
        <v/>
      </c>
      <c r="AV6" s="141" t="str">
        <f>IF(Cohort_CF!AV6="","","n/a")</f>
        <v/>
      </c>
      <c r="AW6" s="141" t="str">
        <f>IF(Cohort_CF!AW6="","","n/a")</f>
        <v/>
      </c>
      <c r="AX6" s="141" t="str">
        <f>IF(Cohort_CF!AX6="","","n/a")</f>
        <v/>
      </c>
      <c r="AY6" s="141" t="str">
        <f>IF(Cohort_CF!AY6="","","n/a")</f>
        <v/>
      </c>
      <c r="AZ6" s="141" t="str">
        <f>IF(Cohort_CF!AZ6="","","n/a")</f>
        <v/>
      </c>
      <c r="BA6" s="141" t="str">
        <f>IF(Cohort_CF!BA6="","","n/a")</f>
        <v/>
      </c>
      <c r="BB6" s="141" t="str">
        <f>IF(Cohort_CF!BB6="","","n/a")</f>
        <v/>
      </c>
      <c r="BC6" s="141" t="str">
        <f>IF(Cohort_CF!BC6="","","n/a")</f>
        <v/>
      </c>
      <c r="BD6" s="141" t="str">
        <f>IF(Cohort_CF!BD6="","","n/a")</f>
        <v/>
      </c>
      <c r="BE6" s="141" t="str">
        <f>IF(Cohort_CF!BE6="","","n/a")</f>
        <v/>
      </c>
      <c r="BF6" s="141" t="str">
        <f>IF(Cohort_CF!BF6="","","n/a")</f>
        <v/>
      </c>
      <c r="BG6" s="141" t="str">
        <f>IF(Cohort_CF!BG6="","","n/a")</f>
        <v/>
      </c>
      <c r="BH6" s="141" t="str">
        <f>IF(Cohort_CF!BH6="","","n/a")</f>
        <v/>
      </c>
      <c r="BI6" s="141" t="str">
        <f>IF(Cohort_CF!BI6="","","n/a")</f>
        <v/>
      </c>
      <c r="BJ6" s="141" t="str">
        <f>IF(Cohort_CF!BJ6="","","n/a")</f>
        <v/>
      </c>
      <c r="BK6" s="141" t="str">
        <f>IF(Cohort_CF!BK6="","","n/a")</f>
        <v/>
      </c>
      <c r="BL6" s="141" t="str">
        <f>IF(Cohort_CF!BL6="","","n/a")</f>
        <v/>
      </c>
    </row>
    <row r="7" spans="1:73" s="135" customFormat="1" hidden="1" x14ac:dyDescent="0.55000000000000004">
      <c r="A7" s="646"/>
      <c r="B7" s="135" t="s">
        <v>468</v>
      </c>
      <c r="F7" s="141" t="str">
        <f>IF(Cohort_CF!F7="","","n/a")</f>
        <v/>
      </c>
      <c r="G7" s="141" t="str">
        <f>IF(Cohort_CF!G7="","","n/a")</f>
        <v>n/a</v>
      </c>
      <c r="H7" s="141" t="str">
        <f>IF(Cohort_CF!H7="","","n/a")</f>
        <v>n/a</v>
      </c>
      <c r="I7" s="141" t="str">
        <f>IF(Cohort_CF!I7="","","n/a")</f>
        <v>n/a</v>
      </c>
      <c r="J7" s="141" t="str">
        <f>IF(Cohort_CF!J7="","","n/a")</f>
        <v>n/a</v>
      </c>
      <c r="K7" s="141" t="str">
        <f>IF(Cohort_CF!K7="","","n/a")</f>
        <v>n/a</v>
      </c>
      <c r="L7" s="141" t="str">
        <f>IF(Cohort_CF!L7="","","n/a")</f>
        <v>n/a</v>
      </c>
      <c r="M7" s="141" t="str">
        <f>IF(Cohort_CF!M7="","","n/a")</f>
        <v>n/a</v>
      </c>
      <c r="N7" s="141" t="str">
        <f>IF(Cohort_CF!N7="","","n/a")</f>
        <v>n/a</v>
      </c>
      <c r="O7" s="141" t="str">
        <f>IF(Cohort_CF!O7="","","n/a")</f>
        <v>n/a</v>
      </c>
      <c r="P7" s="141" t="str">
        <f>IF(Cohort_CF!P7="","","n/a")</f>
        <v>n/a</v>
      </c>
      <c r="Q7" s="141" t="str">
        <f>IF(Cohort_CF!Q7="","","n/a")</f>
        <v>n/a</v>
      </c>
      <c r="R7" s="141" t="str">
        <f>IF(Cohort_CF!R7="","","n/a")</f>
        <v>n/a</v>
      </c>
      <c r="S7" s="141" t="str">
        <f>IF(Cohort_CF!S7="","","n/a")</f>
        <v>n/a</v>
      </c>
      <c r="T7" s="141" t="str">
        <f>IF(Cohort_CF!T7="","","n/a")</f>
        <v>n/a</v>
      </c>
      <c r="U7" s="141" t="str">
        <f>IF(Cohort_CF!U7="","","n/a")</f>
        <v>n/a</v>
      </c>
      <c r="V7" s="141" t="str">
        <f>IF(Cohort_CF!V7="","","n/a")</f>
        <v>n/a</v>
      </c>
      <c r="W7" s="141" t="str">
        <f>IF(Cohort_CF!W7="","","n/a")</f>
        <v>n/a</v>
      </c>
      <c r="X7" s="141" t="str">
        <f>IF(Cohort_CF!X7="","","n/a")</f>
        <v>n/a</v>
      </c>
      <c r="Y7" s="141" t="str">
        <f>IF(Cohort_CF!Y7="","","n/a")</f>
        <v>n/a</v>
      </c>
      <c r="Z7" s="141" t="str">
        <f>IF(Cohort_CF!Z7="","","n/a")</f>
        <v>n/a</v>
      </c>
      <c r="AA7" s="141" t="str">
        <f>IF(Cohort_CF!AA7="","","n/a")</f>
        <v>n/a</v>
      </c>
      <c r="AB7" s="141" t="str">
        <f>IF(Cohort_CF!AB7="","","n/a")</f>
        <v>n/a</v>
      </c>
      <c r="AC7" s="141" t="str">
        <f>IF(Cohort_CF!AC7="","","n/a")</f>
        <v>n/a</v>
      </c>
      <c r="AD7" s="141" t="str">
        <f>IF(Cohort_CF!AD7="","","n/a")</f>
        <v>n/a</v>
      </c>
      <c r="AE7" s="141" t="str">
        <f>IF(Cohort_CF!AE7="","","n/a")</f>
        <v>n/a</v>
      </c>
      <c r="AF7" s="141" t="str">
        <f>IF(Cohort_CF!AF7="","","n/a")</f>
        <v>n/a</v>
      </c>
      <c r="AG7" s="141" t="str">
        <f>IF(Cohort_CF!AG7="","","n/a")</f>
        <v>n/a</v>
      </c>
      <c r="AH7" s="141" t="str">
        <f>IF(Cohort_CF!AH7="","","n/a")</f>
        <v>n/a</v>
      </c>
      <c r="AI7" s="141" t="str">
        <f>IF(Cohort_CF!AI7="","","n/a")</f>
        <v>n/a</v>
      </c>
      <c r="AJ7" s="141" t="str">
        <f>IF(Cohort_CF!AJ7="","","n/a")</f>
        <v>n/a</v>
      </c>
      <c r="AK7" s="141" t="str">
        <f>IF(Cohort_CF!AK7="","","n/a")</f>
        <v>n/a</v>
      </c>
      <c r="AL7" s="141" t="str">
        <f>IF(Cohort_CF!AL7="","","n/a")</f>
        <v>n/a</v>
      </c>
      <c r="AM7" s="141" t="str">
        <f>IF(Cohort_CF!AM7="","","n/a")</f>
        <v>n/a</v>
      </c>
      <c r="AN7" s="141" t="str">
        <f>IF(Cohort_CF!AN7="","","n/a")</f>
        <v>n/a</v>
      </c>
      <c r="AO7" s="141" t="str">
        <f>IF(Cohort_CF!AO7="","","n/a")</f>
        <v>n/a</v>
      </c>
      <c r="AP7" s="141" t="str">
        <f>IF(Cohort_CF!AP7="","","n/a")</f>
        <v>n/a</v>
      </c>
      <c r="AQ7" s="141" t="str">
        <f>IF(Cohort_CF!AQ7="","","n/a")</f>
        <v>n/a</v>
      </c>
      <c r="AR7" s="141" t="str">
        <f>IF(Cohort_CF!AR7="","","n/a")</f>
        <v>n/a</v>
      </c>
      <c r="AS7" s="141" t="str">
        <f>IF(Cohort_CF!AS7="","","n/a")</f>
        <v>n/a</v>
      </c>
      <c r="AT7" s="141" t="str">
        <f>IF(Cohort_CF!AT7="","","n/a")</f>
        <v>n/a</v>
      </c>
      <c r="AU7" s="141" t="str">
        <f>IF(Cohort_CF!AU7="","","n/a")</f>
        <v/>
      </c>
      <c r="AV7" s="141" t="str">
        <f>IF(Cohort_CF!AV7="","","n/a")</f>
        <v/>
      </c>
      <c r="AW7" s="141" t="str">
        <f>IF(Cohort_CF!AW7="","","n/a")</f>
        <v/>
      </c>
      <c r="AX7" s="141" t="str">
        <f>IF(Cohort_CF!AX7="","","n/a")</f>
        <v/>
      </c>
      <c r="AY7" s="141" t="str">
        <f>IF(Cohort_CF!AY7="","","n/a")</f>
        <v/>
      </c>
      <c r="AZ7" s="141" t="str">
        <f>IF(Cohort_CF!AZ7="","","n/a")</f>
        <v/>
      </c>
      <c r="BA7" s="141" t="str">
        <f>IF(Cohort_CF!BA7="","","n/a")</f>
        <v/>
      </c>
      <c r="BB7" s="141" t="str">
        <f>IF(Cohort_CF!BB7="","","n/a")</f>
        <v/>
      </c>
      <c r="BC7" s="141" t="str">
        <f>IF(Cohort_CF!BC7="","","n/a")</f>
        <v/>
      </c>
      <c r="BD7" s="141" t="str">
        <f>IF(Cohort_CF!BD7="","","n/a")</f>
        <v/>
      </c>
      <c r="BE7" s="141" t="str">
        <f>IF(Cohort_CF!BE7="","","n/a")</f>
        <v/>
      </c>
      <c r="BF7" s="141" t="str">
        <f>IF(Cohort_CF!BF7="","","n/a")</f>
        <v/>
      </c>
      <c r="BG7" s="141" t="str">
        <f>IF(Cohort_CF!BG7="","","n/a")</f>
        <v/>
      </c>
      <c r="BH7" s="141" t="str">
        <f>IF(Cohort_CF!BH7="","","n/a")</f>
        <v/>
      </c>
      <c r="BI7" s="141" t="str">
        <f>IF(Cohort_CF!BI7="","","n/a")</f>
        <v/>
      </c>
      <c r="BJ7" s="141" t="str">
        <f>IF(Cohort_CF!BJ7="","","n/a")</f>
        <v/>
      </c>
      <c r="BK7" s="141" t="str">
        <f>IF(Cohort_CF!BK7="","","n/a")</f>
        <v/>
      </c>
      <c r="BL7" s="141" t="str">
        <f>IF(Cohort_CF!BL7="","","n/a")</f>
        <v/>
      </c>
    </row>
    <row r="8" spans="1:73" s="135" customFormat="1" hidden="1" x14ac:dyDescent="0.55000000000000004">
      <c r="A8" s="646"/>
      <c r="B8" s="135" t="s">
        <v>469</v>
      </c>
      <c r="F8" s="141" t="str">
        <f>IF(Cohort_CF!F8="","","n/a")</f>
        <v/>
      </c>
      <c r="G8" s="141" t="str">
        <f>IF(Cohort_CF!G8="","","n/a")</f>
        <v/>
      </c>
      <c r="H8" s="141" t="str">
        <f>IF(Cohort_CF!H8="","","n/a")</f>
        <v>n/a</v>
      </c>
      <c r="I8" s="141" t="str">
        <f>IF(Cohort_CF!I8="","","n/a")</f>
        <v>n/a</v>
      </c>
      <c r="J8" s="141" t="str">
        <f>IF(Cohort_CF!J8="","","n/a")</f>
        <v>n/a</v>
      </c>
      <c r="K8" s="141" t="str">
        <f>IF(Cohort_CF!K8="","","n/a")</f>
        <v>n/a</v>
      </c>
      <c r="L8" s="141" t="str">
        <f>IF(Cohort_CF!L8="","","n/a")</f>
        <v>n/a</v>
      </c>
      <c r="M8" s="141" t="str">
        <f>IF(Cohort_CF!M8="","","n/a")</f>
        <v>n/a</v>
      </c>
      <c r="N8" s="141" t="str">
        <f>IF(Cohort_CF!N8="","","n/a")</f>
        <v>n/a</v>
      </c>
      <c r="O8" s="141" t="str">
        <f>IF(Cohort_CF!O8="","","n/a")</f>
        <v>n/a</v>
      </c>
      <c r="P8" s="141" t="str">
        <f>IF(Cohort_CF!P8="","","n/a")</f>
        <v>n/a</v>
      </c>
      <c r="Q8" s="141" t="str">
        <f>IF(Cohort_CF!Q8="","","n/a")</f>
        <v>n/a</v>
      </c>
      <c r="R8" s="141" t="str">
        <f>IF(Cohort_CF!R8="","","n/a")</f>
        <v>n/a</v>
      </c>
      <c r="S8" s="141" t="str">
        <f>IF(Cohort_CF!S8="","","n/a")</f>
        <v>n/a</v>
      </c>
      <c r="T8" s="141" t="str">
        <f>IF(Cohort_CF!T8="","","n/a")</f>
        <v>n/a</v>
      </c>
      <c r="U8" s="141" t="str">
        <f>IF(Cohort_CF!U8="","","n/a")</f>
        <v>n/a</v>
      </c>
      <c r="V8" s="141" t="str">
        <f>IF(Cohort_CF!V8="","","n/a")</f>
        <v>n/a</v>
      </c>
      <c r="W8" s="141" t="str">
        <f>IF(Cohort_CF!W8="","","n/a")</f>
        <v>n/a</v>
      </c>
      <c r="X8" s="141" t="str">
        <f>IF(Cohort_CF!X8="","","n/a")</f>
        <v>n/a</v>
      </c>
      <c r="Y8" s="141" t="str">
        <f>IF(Cohort_CF!Y8="","","n/a")</f>
        <v>n/a</v>
      </c>
      <c r="Z8" s="141" t="str">
        <f>IF(Cohort_CF!Z8="","","n/a")</f>
        <v>n/a</v>
      </c>
      <c r="AA8" s="141" t="str">
        <f>IF(Cohort_CF!AA8="","","n/a")</f>
        <v>n/a</v>
      </c>
      <c r="AB8" s="141" t="str">
        <f>IF(Cohort_CF!AB8="","","n/a")</f>
        <v>n/a</v>
      </c>
      <c r="AC8" s="141" t="str">
        <f>IF(Cohort_CF!AC8="","","n/a")</f>
        <v>n/a</v>
      </c>
      <c r="AD8" s="141" t="str">
        <f>IF(Cohort_CF!AD8="","","n/a")</f>
        <v>n/a</v>
      </c>
      <c r="AE8" s="141" t="str">
        <f>IF(Cohort_CF!AE8="","","n/a")</f>
        <v>n/a</v>
      </c>
      <c r="AF8" s="141" t="str">
        <f>IF(Cohort_CF!AF8="","","n/a")</f>
        <v>n/a</v>
      </c>
      <c r="AG8" s="141" t="str">
        <f>IF(Cohort_CF!AG8="","","n/a")</f>
        <v>n/a</v>
      </c>
      <c r="AH8" s="141" t="str">
        <f>IF(Cohort_CF!AH8="","","n/a")</f>
        <v>n/a</v>
      </c>
      <c r="AI8" s="141" t="str">
        <f>IF(Cohort_CF!AI8="","","n/a")</f>
        <v>n/a</v>
      </c>
      <c r="AJ8" s="141" t="str">
        <f>IF(Cohort_CF!AJ8="","","n/a")</f>
        <v>n/a</v>
      </c>
      <c r="AK8" s="141" t="str">
        <f>IF(Cohort_CF!AK8="","","n/a")</f>
        <v>n/a</v>
      </c>
      <c r="AL8" s="141" t="str">
        <f>IF(Cohort_CF!AL8="","","n/a")</f>
        <v>n/a</v>
      </c>
      <c r="AM8" s="141" t="str">
        <f>IF(Cohort_CF!AM8="","","n/a")</f>
        <v>n/a</v>
      </c>
      <c r="AN8" s="141" t="str">
        <f>IF(Cohort_CF!AN8="","","n/a")</f>
        <v>n/a</v>
      </c>
      <c r="AO8" s="141" t="str">
        <f>IF(Cohort_CF!AO8="","","n/a")</f>
        <v>n/a</v>
      </c>
      <c r="AP8" s="141" t="str">
        <f>IF(Cohort_CF!AP8="","","n/a")</f>
        <v>n/a</v>
      </c>
      <c r="AQ8" s="141" t="str">
        <f>IF(Cohort_CF!AQ8="","","n/a")</f>
        <v>n/a</v>
      </c>
      <c r="AR8" s="141" t="str">
        <f>IF(Cohort_CF!AR8="","","n/a")</f>
        <v>n/a</v>
      </c>
      <c r="AS8" s="141" t="str">
        <f>IF(Cohort_CF!AS8="","","n/a")</f>
        <v>n/a</v>
      </c>
      <c r="AT8" s="141" t="str">
        <f>IF(Cohort_CF!AT8="","","n/a")</f>
        <v>n/a</v>
      </c>
      <c r="AU8" s="141" t="str">
        <f>IF(Cohort_CF!AU8="","","n/a")</f>
        <v>n/a</v>
      </c>
      <c r="AV8" s="141" t="str">
        <f>IF(Cohort_CF!AV8="","","n/a")</f>
        <v/>
      </c>
      <c r="AW8" s="141" t="str">
        <f>IF(Cohort_CF!AW8="","","n/a")</f>
        <v/>
      </c>
      <c r="AX8" s="141" t="str">
        <f>IF(Cohort_CF!AX8="","","n/a")</f>
        <v/>
      </c>
      <c r="AY8" s="141" t="str">
        <f>IF(Cohort_CF!AY8="","","n/a")</f>
        <v/>
      </c>
      <c r="AZ8" s="141" t="str">
        <f>IF(Cohort_CF!AZ8="","","n/a")</f>
        <v/>
      </c>
      <c r="BA8" s="141" t="str">
        <f>IF(Cohort_CF!BA8="","","n/a")</f>
        <v/>
      </c>
      <c r="BB8" s="141" t="str">
        <f>IF(Cohort_CF!BB8="","","n/a")</f>
        <v/>
      </c>
      <c r="BC8" s="141" t="str">
        <f>IF(Cohort_CF!BC8="","","n/a")</f>
        <v/>
      </c>
      <c r="BD8" s="141" t="str">
        <f>IF(Cohort_CF!BD8="","","n/a")</f>
        <v/>
      </c>
      <c r="BE8" s="141" t="str">
        <f>IF(Cohort_CF!BE8="","","n/a")</f>
        <v/>
      </c>
      <c r="BF8" s="141" t="str">
        <f>IF(Cohort_CF!BF8="","","n/a")</f>
        <v/>
      </c>
      <c r="BG8" s="141" t="str">
        <f>IF(Cohort_CF!BG8="","","n/a")</f>
        <v/>
      </c>
      <c r="BH8" s="141" t="str">
        <f>IF(Cohort_CF!BH8="","","n/a")</f>
        <v/>
      </c>
      <c r="BI8" s="141" t="str">
        <f>IF(Cohort_CF!BI8="","","n/a")</f>
        <v/>
      </c>
      <c r="BJ8" s="141" t="str">
        <f>IF(Cohort_CF!BJ8="","","n/a")</f>
        <v/>
      </c>
      <c r="BK8" s="141" t="str">
        <f>IF(Cohort_CF!BK8="","","n/a")</f>
        <v/>
      </c>
      <c r="BL8" s="141" t="str">
        <f>IF(Cohort_CF!BL8="","","n/a")</f>
        <v/>
      </c>
    </row>
    <row r="9" spans="1:73" s="135" customFormat="1" hidden="1" x14ac:dyDescent="0.55000000000000004">
      <c r="A9" s="646"/>
      <c r="B9" s="135" t="s">
        <v>470</v>
      </c>
      <c r="F9" s="141" t="str">
        <f>IF(Cohort_CF!F9="","","n/a")</f>
        <v/>
      </c>
      <c r="G9" s="141" t="str">
        <f>IF(Cohort_CF!G9="","","n/a")</f>
        <v/>
      </c>
      <c r="H9" s="141" t="str">
        <f>IF(Cohort_CF!H9="","","n/a")</f>
        <v/>
      </c>
      <c r="I9" s="141" t="str">
        <f>IF(Cohort_CF!I9="","","n/a")</f>
        <v>n/a</v>
      </c>
      <c r="J9" s="141" t="str">
        <f>IF(Cohort_CF!J9="","","n/a")</f>
        <v>n/a</v>
      </c>
      <c r="K9" s="141" t="str">
        <f>IF(Cohort_CF!K9="","","n/a")</f>
        <v>n/a</v>
      </c>
      <c r="L9" s="141" t="str">
        <f>IF(Cohort_CF!L9="","","n/a")</f>
        <v>n/a</v>
      </c>
      <c r="M9" s="141" t="str">
        <f>IF(Cohort_CF!M9="","","n/a")</f>
        <v>n/a</v>
      </c>
      <c r="N9" s="141" t="str">
        <f>IF(Cohort_CF!N9="","","n/a")</f>
        <v>n/a</v>
      </c>
      <c r="O9" s="141" t="str">
        <f>IF(Cohort_CF!O9="","","n/a")</f>
        <v>n/a</v>
      </c>
      <c r="P9" s="141" t="str">
        <f>IF(Cohort_CF!P9="","","n/a")</f>
        <v>n/a</v>
      </c>
      <c r="Q9" s="141" t="str">
        <f>IF(Cohort_CF!Q9="","","n/a")</f>
        <v>n/a</v>
      </c>
      <c r="R9" s="141" t="str">
        <f>IF(Cohort_CF!R9="","","n/a")</f>
        <v>n/a</v>
      </c>
      <c r="S9" s="141" t="str">
        <f>IF(Cohort_CF!S9="","","n/a")</f>
        <v>n/a</v>
      </c>
      <c r="T9" s="141" t="str">
        <f>IF(Cohort_CF!T9="","","n/a")</f>
        <v>n/a</v>
      </c>
      <c r="U9" s="141" t="str">
        <f>IF(Cohort_CF!U9="","","n/a")</f>
        <v>n/a</v>
      </c>
      <c r="V9" s="141" t="str">
        <f>IF(Cohort_CF!V9="","","n/a")</f>
        <v>n/a</v>
      </c>
      <c r="W9" s="141" t="str">
        <f>IF(Cohort_CF!W9="","","n/a")</f>
        <v>n/a</v>
      </c>
      <c r="X9" s="141" t="str">
        <f>IF(Cohort_CF!X9="","","n/a")</f>
        <v>n/a</v>
      </c>
      <c r="Y9" s="141" t="str">
        <f>IF(Cohort_CF!Y9="","","n/a")</f>
        <v>n/a</v>
      </c>
      <c r="Z9" s="141" t="str">
        <f>IF(Cohort_CF!Z9="","","n/a")</f>
        <v>n/a</v>
      </c>
      <c r="AA9" s="141" t="str">
        <f>IF(Cohort_CF!AA9="","","n/a")</f>
        <v>n/a</v>
      </c>
      <c r="AB9" s="141" t="str">
        <f>IF(Cohort_CF!AB9="","","n/a")</f>
        <v>n/a</v>
      </c>
      <c r="AC9" s="141" t="str">
        <f>IF(Cohort_CF!AC9="","","n/a")</f>
        <v>n/a</v>
      </c>
      <c r="AD9" s="141" t="str">
        <f>IF(Cohort_CF!AD9="","","n/a")</f>
        <v>n/a</v>
      </c>
      <c r="AE9" s="141" t="str">
        <f>IF(Cohort_CF!AE9="","","n/a")</f>
        <v>n/a</v>
      </c>
      <c r="AF9" s="141" t="str">
        <f>IF(Cohort_CF!AF9="","","n/a")</f>
        <v>n/a</v>
      </c>
      <c r="AG9" s="141" t="str">
        <f>IF(Cohort_CF!AG9="","","n/a")</f>
        <v>n/a</v>
      </c>
      <c r="AH9" s="141" t="str">
        <f>IF(Cohort_CF!AH9="","","n/a")</f>
        <v>n/a</v>
      </c>
      <c r="AI9" s="141" t="str">
        <f>IF(Cohort_CF!AI9="","","n/a")</f>
        <v>n/a</v>
      </c>
      <c r="AJ9" s="141" t="str">
        <f>IF(Cohort_CF!AJ9="","","n/a")</f>
        <v>n/a</v>
      </c>
      <c r="AK9" s="141" t="str">
        <f>IF(Cohort_CF!AK9="","","n/a")</f>
        <v>n/a</v>
      </c>
      <c r="AL9" s="141" t="str">
        <f>IF(Cohort_CF!AL9="","","n/a")</f>
        <v>n/a</v>
      </c>
      <c r="AM9" s="141" t="str">
        <f>IF(Cohort_CF!AM9="","","n/a")</f>
        <v>n/a</v>
      </c>
      <c r="AN9" s="141" t="str">
        <f>IF(Cohort_CF!AN9="","","n/a")</f>
        <v>n/a</v>
      </c>
      <c r="AO9" s="141" t="str">
        <f>IF(Cohort_CF!AO9="","","n/a")</f>
        <v>n/a</v>
      </c>
      <c r="AP9" s="141" t="str">
        <f>IF(Cohort_CF!AP9="","","n/a")</f>
        <v>n/a</v>
      </c>
      <c r="AQ9" s="141" t="str">
        <f>IF(Cohort_CF!AQ9="","","n/a")</f>
        <v>n/a</v>
      </c>
      <c r="AR9" s="141" t="str">
        <f>IF(Cohort_CF!AR9="","","n/a")</f>
        <v>n/a</v>
      </c>
      <c r="AS9" s="141" t="str">
        <f>IF(Cohort_CF!AS9="","","n/a")</f>
        <v>n/a</v>
      </c>
      <c r="AT9" s="141" t="str">
        <f>IF(Cohort_CF!AT9="","","n/a")</f>
        <v>n/a</v>
      </c>
      <c r="AU9" s="141" t="str">
        <f>IF(Cohort_CF!AU9="","","n/a")</f>
        <v>n/a</v>
      </c>
      <c r="AV9" s="141" t="str">
        <f>IF(Cohort_CF!AV9="","","n/a")</f>
        <v>n/a</v>
      </c>
      <c r="AW9" s="141" t="str">
        <f>IF(Cohort_CF!AW9="","","n/a")</f>
        <v/>
      </c>
      <c r="AX9" s="141" t="str">
        <f>IF(Cohort_CF!AX9="","","n/a")</f>
        <v/>
      </c>
      <c r="AY9" s="141" t="str">
        <f>IF(Cohort_CF!AY9="","","n/a")</f>
        <v/>
      </c>
      <c r="AZ9" s="141" t="str">
        <f>IF(Cohort_CF!AZ9="","","n/a")</f>
        <v/>
      </c>
      <c r="BA9" s="141" t="str">
        <f>IF(Cohort_CF!BA9="","","n/a")</f>
        <v/>
      </c>
      <c r="BB9" s="141" t="str">
        <f>IF(Cohort_CF!BB9="","","n/a")</f>
        <v/>
      </c>
      <c r="BC9" s="141" t="str">
        <f>IF(Cohort_CF!BC9="","","n/a")</f>
        <v/>
      </c>
      <c r="BD9" s="141" t="str">
        <f>IF(Cohort_CF!BD9="","","n/a")</f>
        <v/>
      </c>
      <c r="BE9" s="141" t="str">
        <f>IF(Cohort_CF!BE9="","","n/a")</f>
        <v/>
      </c>
      <c r="BF9" s="141" t="str">
        <f>IF(Cohort_CF!BF9="","","n/a")</f>
        <v/>
      </c>
      <c r="BG9" s="141" t="str">
        <f>IF(Cohort_CF!BG9="","","n/a")</f>
        <v/>
      </c>
      <c r="BH9" s="141" t="str">
        <f>IF(Cohort_CF!BH9="","","n/a")</f>
        <v/>
      </c>
      <c r="BI9" s="141" t="str">
        <f>IF(Cohort_CF!BI9="","","n/a")</f>
        <v/>
      </c>
      <c r="BJ9" s="141" t="str">
        <f>IF(Cohort_CF!BJ9="","","n/a")</f>
        <v/>
      </c>
      <c r="BK9" s="141" t="str">
        <f>IF(Cohort_CF!BK9="","","n/a")</f>
        <v/>
      </c>
      <c r="BL9" s="141" t="str">
        <f>IF(Cohort_CF!BL9="","","n/a")</f>
        <v/>
      </c>
    </row>
    <row r="10" spans="1:73" s="135" customFormat="1" hidden="1" x14ac:dyDescent="0.55000000000000004">
      <c r="A10" s="646"/>
      <c r="B10" s="135" t="s">
        <v>471</v>
      </c>
      <c r="F10" s="141" t="str">
        <f>IF(Cohort_CF!F10="","","n/a")</f>
        <v/>
      </c>
      <c r="G10" s="141" t="str">
        <f>IF(Cohort_CF!G10="","","n/a")</f>
        <v/>
      </c>
      <c r="H10" s="141" t="str">
        <f>IF(Cohort_CF!H10="","","n/a")</f>
        <v/>
      </c>
      <c r="I10" s="141" t="str">
        <f>IF(Cohort_CF!I10="","","n/a")</f>
        <v/>
      </c>
      <c r="J10" s="141" t="str">
        <f>IF(Cohort_CF!J10="","","n/a")</f>
        <v>n/a</v>
      </c>
      <c r="K10" s="141" t="str">
        <f>IF(Cohort_CF!K10="","","n/a")</f>
        <v>n/a</v>
      </c>
      <c r="L10" s="141" t="str">
        <f>IF(Cohort_CF!L10="","","n/a")</f>
        <v>n/a</v>
      </c>
      <c r="M10" s="141" t="str">
        <f>IF(Cohort_CF!M10="","","n/a")</f>
        <v>n/a</v>
      </c>
      <c r="N10" s="141" t="str">
        <f>IF(Cohort_CF!N10="","","n/a")</f>
        <v>n/a</v>
      </c>
      <c r="O10" s="141" t="str">
        <f>IF(Cohort_CF!O10="","","n/a")</f>
        <v>n/a</v>
      </c>
      <c r="P10" s="141" t="str">
        <f>IF(Cohort_CF!P10="","","n/a")</f>
        <v>n/a</v>
      </c>
      <c r="Q10" s="141" t="str">
        <f>IF(Cohort_CF!Q10="","","n/a")</f>
        <v>n/a</v>
      </c>
      <c r="R10" s="141" t="str">
        <f>IF(Cohort_CF!R10="","","n/a")</f>
        <v>n/a</v>
      </c>
      <c r="S10" s="141" t="str">
        <f>IF(Cohort_CF!S10="","","n/a")</f>
        <v>n/a</v>
      </c>
      <c r="T10" s="141" t="str">
        <f>IF(Cohort_CF!T10="","","n/a")</f>
        <v>n/a</v>
      </c>
      <c r="U10" s="141" t="str">
        <f>IF(Cohort_CF!U10="","","n/a")</f>
        <v>n/a</v>
      </c>
      <c r="V10" s="141" t="str">
        <f>IF(Cohort_CF!V10="","","n/a")</f>
        <v>n/a</v>
      </c>
      <c r="W10" s="141" t="str">
        <f>IF(Cohort_CF!W10="","","n/a")</f>
        <v>n/a</v>
      </c>
      <c r="X10" s="141" t="str">
        <f>IF(Cohort_CF!X10="","","n/a")</f>
        <v>n/a</v>
      </c>
      <c r="Y10" s="141" t="str">
        <f>IF(Cohort_CF!Y10="","","n/a")</f>
        <v>n/a</v>
      </c>
      <c r="Z10" s="141" t="str">
        <f>IF(Cohort_CF!Z10="","","n/a")</f>
        <v>n/a</v>
      </c>
      <c r="AA10" s="141" t="str">
        <f>IF(Cohort_CF!AA10="","","n/a")</f>
        <v>n/a</v>
      </c>
      <c r="AB10" s="141" t="str">
        <f>IF(Cohort_CF!AB10="","","n/a")</f>
        <v>n/a</v>
      </c>
      <c r="AC10" s="141" t="str">
        <f>IF(Cohort_CF!AC10="","","n/a")</f>
        <v>n/a</v>
      </c>
      <c r="AD10" s="141" t="str">
        <f>IF(Cohort_CF!AD10="","","n/a")</f>
        <v>n/a</v>
      </c>
      <c r="AE10" s="141" t="str">
        <f>IF(Cohort_CF!AE10="","","n/a")</f>
        <v>n/a</v>
      </c>
      <c r="AF10" s="141" t="str">
        <f>IF(Cohort_CF!AF10="","","n/a")</f>
        <v>n/a</v>
      </c>
      <c r="AG10" s="141" t="str">
        <f>IF(Cohort_CF!AG10="","","n/a")</f>
        <v>n/a</v>
      </c>
      <c r="AH10" s="141" t="str">
        <f>IF(Cohort_CF!AH10="","","n/a")</f>
        <v>n/a</v>
      </c>
      <c r="AI10" s="141" t="str">
        <f>IF(Cohort_CF!AI10="","","n/a")</f>
        <v>n/a</v>
      </c>
      <c r="AJ10" s="141" t="str">
        <f>IF(Cohort_CF!AJ10="","","n/a")</f>
        <v>n/a</v>
      </c>
      <c r="AK10" s="141" t="str">
        <f>IF(Cohort_CF!AK10="","","n/a")</f>
        <v>n/a</v>
      </c>
      <c r="AL10" s="141" t="str">
        <f>IF(Cohort_CF!AL10="","","n/a")</f>
        <v>n/a</v>
      </c>
      <c r="AM10" s="141" t="str">
        <f>IF(Cohort_CF!AM10="","","n/a")</f>
        <v>n/a</v>
      </c>
      <c r="AN10" s="141" t="str">
        <f>IF(Cohort_CF!AN10="","","n/a")</f>
        <v>n/a</v>
      </c>
      <c r="AO10" s="141" t="str">
        <f>IF(Cohort_CF!AO10="","","n/a")</f>
        <v>n/a</v>
      </c>
      <c r="AP10" s="141" t="str">
        <f>IF(Cohort_CF!AP10="","","n/a")</f>
        <v>n/a</v>
      </c>
      <c r="AQ10" s="141" t="str">
        <f>IF(Cohort_CF!AQ10="","","n/a")</f>
        <v>n/a</v>
      </c>
      <c r="AR10" s="141" t="str">
        <f>IF(Cohort_CF!AR10="","","n/a")</f>
        <v>n/a</v>
      </c>
      <c r="AS10" s="141" t="str">
        <f>IF(Cohort_CF!AS10="","","n/a")</f>
        <v>n/a</v>
      </c>
      <c r="AT10" s="141" t="str">
        <f>IF(Cohort_CF!AT10="","","n/a")</f>
        <v>n/a</v>
      </c>
      <c r="AU10" s="141" t="str">
        <f>IF(Cohort_CF!AU10="","","n/a")</f>
        <v>n/a</v>
      </c>
      <c r="AV10" s="141" t="str">
        <f>IF(Cohort_CF!AV10="","","n/a")</f>
        <v>n/a</v>
      </c>
      <c r="AW10" s="141" t="str">
        <f>IF(Cohort_CF!AW10="","","n/a")</f>
        <v>n/a</v>
      </c>
      <c r="AX10" s="141" t="str">
        <f>IF(Cohort_CF!AX10="","","n/a")</f>
        <v/>
      </c>
      <c r="AY10" s="141" t="str">
        <f>IF(Cohort_CF!AY10="","","n/a")</f>
        <v/>
      </c>
      <c r="AZ10" s="141" t="str">
        <f>IF(Cohort_CF!AZ10="","","n/a")</f>
        <v/>
      </c>
      <c r="BA10" s="141" t="str">
        <f>IF(Cohort_CF!BA10="","","n/a")</f>
        <v/>
      </c>
      <c r="BB10" s="141" t="str">
        <f>IF(Cohort_CF!BB10="","","n/a")</f>
        <v/>
      </c>
      <c r="BC10" s="141" t="str">
        <f>IF(Cohort_CF!BC10="","","n/a")</f>
        <v/>
      </c>
      <c r="BD10" s="141" t="str">
        <f>IF(Cohort_CF!BD10="","","n/a")</f>
        <v/>
      </c>
      <c r="BE10" s="141" t="str">
        <f>IF(Cohort_CF!BE10="","","n/a")</f>
        <v/>
      </c>
      <c r="BF10" s="141" t="str">
        <f>IF(Cohort_CF!BF10="","","n/a")</f>
        <v/>
      </c>
      <c r="BG10" s="141" t="str">
        <f>IF(Cohort_CF!BG10="","","n/a")</f>
        <v/>
      </c>
      <c r="BH10" s="141" t="str">
        <f>IF(Cohort_CF!BH10="","","n/a")</f>
        <v/>
      </c>
      <c r="BI10" s="141" t="str">
        <f>IF(Cohort_CF!BI10="","","n/a")</f>
        <v/>
      </c>
      <c r="BJ10" s="141" t="str">
        <f>IF(Cohort_CF!BJ10="","","n/a")</f>
        <v/>
      </c>
      <c r="BK10" s="141" t="str">
        <f>IF(Cohort_CF!BK10="","","n/a")</f>
        <v/>
      </c>
      <c r="BL10" s="141" t="str">
        <f>IF(Cohort_CF!BL10="","","n/a")</f>
        <v/>
      </c>
    </row>
    <row r="11" spans="1:73" s="135" customFormat="1" hidden="1" x14ac:dyDescent="0.55000000000000004">
      <c r="A11" s="646"/>
      <c r="B11" s="135" t="s">
        <v>472</v>
      </c>
      <c r="F11" s="141" t="str">
        <f>IF(Cohort_CF!F11="","","n/a")</f>
        <v/>
      </c>
      <c r="G11" s="141" t="str">
        <f>IF(Cohort_CF!G11="","","n/a")</f>
        <v/>
      </c>
      <c r="H11" s="141" t="str">
        <f>IF(Cohort_CF!H11="","","n/a")</f>
        <v/>
      </c>
      <c r="I11" s="141" t="str">
        <f>IF(Cohort_CF!I11="","","n/a")</f>
        <v/>
      </c>
      <c r="J11" s="141" t="str">
        <f>IF(Cohort_CF!J11="","","n/a")</f>
        <v/>
      </c>
      <c r="K11" s="141" t="str">
        <f>IF(Cohort_CF!K11="","","n/a")</f>
        <v>n/a</v>
      </c>
      <c r="L11" s="141" t="str">
        <f>IF(Cohort_CF!L11="","","n/a")</f>
        <v>n/a</v>
      </c>
      <c r="M11" s="141" t="str">
        <f>IF(Cohort_CF!M11="","","n/a")</f>
        <v>n/a</v>
      </c>
      <c r="N11" s="141" t="str">
        <f>IF(Cohort_CF!N11="","","n/a")</f>
        <v>n/a</v>
      </c>
      <c r="O11" s="141" t="str">
        <f>IF(Cohort_CF!O11="","","n/a")</f>
        <v>n/a</v>
      </c>
      <c r="P11" s="141" t="str">
        <f>IF(Cohort_CF!P11="","","n/a")</f>
        <v>n/a</v>
      </c>
      <c r="Q11" s="141" t="str">
        <f>IF(Cohort_CF!Q11="","","n/a")</f>
        <v>n/a</v>
      </c>
      <c r="R11" s="141" t="str">
        <f>IF(Cohort_CF!R11="","","n/a")</f>
        <v>n/a</v>
      </c>
      <c r="S11" s="141" t="str">
        <f>IF(Cohort_CF!S11="","","n/a")</f>
        <v>n/a</v>
      </c>
      <c r="T11" s="141" t="str">
        <f>IF(Cohort_CF!T11="","","n/a")</f>
        <v>n/a</v>
      </c>
      <c r="U11" s="141" t="str">
        <f>IF(Cohort_CF!U11="","","n/a")</f>
        <v>n/a</v>
      </c>
      <c r="V11" s="141" t="str">
        <f>IF(Cohort_CF!V11="","","n/a")</f>
        <v>n/a</v>
      </c>
      <c r="W11" s="141" t="str">
        <f>IF(Cohort_CF!W11="","","n/a")</f>
        <v>n/a</v>
      </c>
      <c r="X11" s="141" t="str">
        <f>IF(Cohort_CF!X11="","","n/a")</f>
        <v>n/a</v>
      </c>
      <c r="Y11" s="141" t="str">
        <f>IF(Cohort_CF!Y11="","","n/a")</f>
        <v>n/a</v>
      </c>
      <c r="Z11" s="141" t="str">
        <f>IF(Cohort_CF!Z11="","","n/a")</f>
        <v>n/a</v>
      </c>
      <c r="AA11" s="141" t="str">
        <f>IF(Cohort_CF!AA11="","","n/a")</f>
        <v>n/a</v>
      </c>
      <c r="AB11" s="141" t="str">
        <f>IF(Cohort_CF!AB11="","","n/a")</f>
        <v>n/a</v>
      </c>
      <c r="AC11" s="141" t="str">
        <f>IF(Cohort_CF!AC11="","","n/a")</f>
        <v>n/a</v>
      </c>
      <c r="AD11" s="141" t="str">
        <f>IF(Cohort_CF!AD11="","","n/a")</f>
        <v>n/a</v>
      </c>
      <c r="AE11" s="141" t="str">
        <f>IF(Cohort_CF!AE11="","","n/a")</f>
        <v>n/a</v>
      </c>
      <c r="AF11" s="141" t="str">
        <f>IF(Cohort_CF!AF11="","","n/a")</f>
        <v>n/a</v>
      </c>
      <c r="AG11" s="141" t="str">
        <f>IF(Cohort_CF!AG11="","","n/a")</f>
        <v>n/a</v>
      </c>
      <c r="AH11" s="141" t="str">
        <f>IF(Cohort_CF!AH11="","","n/a")</f>
        <v>n/a</v>
      </c>
      <c r="AI11" s="141" t="str">
        <f>IF(Cohort_CF!AI11="","","n/a")</f>
        <v>n/a</v>
      </c>
      <c r="AJ11" s="141" t="str">
        <f>IF(Cohort_CF!AJ11="","","n/a")</f>
        <v>n/a</v>
      </c>
      <c r="AK11" s="141" t="str">
        <f>IF(Cohort_CF!AK11="","","n/a")</f>
        <v>n/a</v>
      </c>
      <c r="AL11" s="141" t="str">
        <f>IF(Cohort_CF!AL11="","","n/a")</f>
        <v>n/a</v>
      </c>
      <c r="AM11" s="141" t="str">
        <f>IF(Cohort_CF!AM11="","","n/a")</f>
        <v>n/a</v>
      </c>
      <c r="AN11" s="141" t="str">
        <f>IF(Cohort_CF!AN11="","","n/a")</f>
        <v>n/a</v>
      </c>
      <c r="AO11" s="141" t="str">
        <f>IF(Cohort_CF!AO11="","","n/a")</f>
        <v>n/a</v>
      </c>
      <c r="AP11" s="141" t="str">
        <f>IF(Cohort_CF!AP11="","","n/a")</f>
        <v>n/a</v>
      </c>
      <c r="AQ11" s="141" t="str">
        <f>IF(Cohort_CF!AQ11="","","n/a")</f>
        <v>n/a</v>
      </c>
      <c r="AR11" s="141" t="str">
        <f>IF(Cohort_CF!AR11="","","n/a")</f>
        <v>n/a</v>
      </c>
      <c r="AS11" s="141" t="str">
        <f>IF(Cohort_CF!AS11="","","n/a")</f>
        <v>n/a</v>
      </c>
      <c r="AT11" s="141" t="str">
        <f>IF(Cohort_CF!AT11="","","n/a")</f>
        <v>n/a</v>
      </c>
      <c r="AU11" s="141" t="str">
        <f>IF(Cohort_CF!AU11="","","n/a")</f>
        <v>n/a</v>
      </c>
      <c r="AV11" s="141" t="str">
        <f>IF(Cohort_CF!AV11="","","n/a")</f>
        <v>n/a</v>
      </c>
      <c r="AW11" s="141" t="str">
        <f>IF(Cohort_CF!AW11="","","n/a")</f>
        <v>n/a</v>
      </c>
      <c r="AX11" s="141" t="str">
        <f>IF(Cohort_CF!AX11="","","n/a")</f>
        <v>n/a</v>
      </c>
      <c r="AY11" s="141" t="str">
        <f>IF(Cohort_CF!AY11="","","n/a")</f>
        <v/>
      </c>
      <c r="AZ11" s="141" t="str">
        <f>IF(Cohort_CF!AZ11="","","n/a")</f>
        <v/>
      </c>
      <c r="BA11" s="141" t="str">
        <f>IF(Cohort_CF!BA11="","","n/a")</f>
        <v/>
      </c>
      <c r="BB11" s="141" t="str">
        <f>IF(Cohort_CF!BB11="","","n/a")</f>
        <v/>
      </c>
      <c r="BC11" s="141" t="str">
        <f>IF(Cohort_CF!BC11="","","n/a")</f>
        <v/>
      </c>
      <c r="BD11" s="141" t="str">
        <f>IF(Cohort_CF!BD11="","","n/a")</f>
        <v/>
      </c>
      <c r="BE11" s="141" t="str">
        <f>IF(Cohort_CF!BE11="","","n/a")</f>
        <v/>
      </c>
      <c r="BF11" s="141" t="str">
        <f>IF(Cohort_CF!BF11="","","n/a")</f>
        <v/>
      </c>
      <c r="BG11" s="141" t="str">
        <f>IF(Cohort_CF!BG11="","","n/a")</f>
        <v/>
      </c>
      <c r="BH11" s="141" t="str">
        <f>IF(Cohort_CF!BH11="","","n/a")</f>
        <v/>
      </c>
      <c r="BI11" s="141" t="str">
        <f>IF(Cohort_CF!BI11="","","n/a")</f>
        <v/>
      </c>
      <c r="BJ11" s="141" t="str">
        <f>IF(Cohort_CF!BJ11="","","n/a")</f>
        <v/>
      </c>
      <c r="BK11" s="141" t="str">
        <f>IF(Cohort_CF!BK11="","","n/a")</f>
        <v/>
      </c>
      <c r="BL11" s="141" t="str">
        <f>IF(Cohort_CF!BL11="","","n/a")</f>
        <v/>
      </c>
    </row>
    <row r="12" spans="1:73" s="135" customFormat="1" hidden="1" x14ac:dyDescent="0.55000000000000004">
      <c r="A12" s="646"/>
      <c r="B12" s="135" t="s">
        <v>473</v>
      </c>
      <c r="F12" s="141" t="str">
        <f>IF(Cohort_CF!F12="","","n/a")</f>
        <v/>
      </c>
      <c r="G12" s="141" t="str">
        <f>IF(Cohort_CF!G12="","","n/a")</f>
        <v/>
      </c>
      <c r="H12" s="141" t="str">
        <f>IF(Cohort_CF!H12="","","n/a")</f>
        <v/>
      </c>
      <c r="I12" s="141" t="str">
        <f>IF(Cohort_CF!I12="","","n/a")</f>
        <v/>
      </c>
      <c r="J12" s="141" t="str">
        <f>IF(Cohort_CF!J12="","","n/a")</f>
        <v/>
      </c>
      <c r="K12" s="141" t="str">
        <f>IF(Cohort_CF!K12="","","n/a")</f>
        <v/>
      </c>
      <c r="L12" s="141" t="str">
        <f>IF(Cohort_CF!L12="","","n/a")</f>
        <v>n/a</v>
      </c>
      <c r="M12" s="141" t="str">
        <f>IF(Cohort_CF!M12="","","n/a")</f>
        <v>n/a</v>
      </c>
      <c r="N12" s="141" t="str">
        <f>IF(Cohort_CF!N12="","","n/a")</f>
        <v>n/a</v>
      </c>
      <c r="O12" s="141" t="str">
        <f>IF(Cohort_CF!O12="","","n/a")</f>
        <v>n/a</v>
      </c>
      <c r="P12" s="141" t="str">
        <f>IF(Cohort_CF!P12="","","n/a")</f>
        <v>n/a</v>
      </c>
      <c r="Q12" s="141" t="str">
        <f>IF(Cohort_CF!Q12="","","n/a")</f>
        <v>n/a</v>
      </c>
      <c r="R12" s="141" t="str">
        <f>IF(Cohort_CF!R12="","","n/a")</f>
        <v>n/a</v>
      </c>
      <c r="S12" s="141" t="str">
        <f>IF(Cohort_CF!S12="","","n/a")</f>
        <v>n/a</v>
      </c>
      <c r="T12" s="141" t="str">
        <f>IF(Cohort_CF!T12="","","n/a")</f>
        <v>n/a</v>
      </c>
      <c r="U12" s="141" t="str">
        <f>IF(Cohort_CF!U12="","","n/a")</f>
        <v>n/a</v>
      </c>
      <c r="V12" s="141" t="str">
        <f>IF(Cohort_CF!V12="","","n/a")</f>
        <v>n/a</v>
      </c>
      <c r="W12" s="141" t="str">
        <f>IF(Cohort_CF!W12="","","n/a")</f>
        <v>n/a</v>
      </c>
      <c r="X12" s="141" t="str">
        <f>IF(Cohort_CF!X12="","","n/a")</f>
        <v>n/a</v>
      </c>
      <c r="Y12" s="141" t="str">
        <f>IF(Cohort_CF!Y12="","","n/a")</f>
        <v>n/a</v>
      </c>
      <c r="Z12" s="141" t="str">
        <f>IF(Cohort_CF!Z12="","","n/a")</f>
        <v>n/a</v>
      </c>
      <c r="AA12" s="141" t="str">
        <f>IF(Cohort_CF!AA12="","","n/a")</f>
        <v>n/a</v>
      </c>
      <c r="AB12" s="141" t="str">
        <f>IF(Cohort_CF!AB12="","","n/a")</f>
        <v>n/a</v>
      </c>
      <c r="AC12" s="141" t="str">
        <f>IF(Cohort_CF!AC12="","","n/a")</f>
        <v>n/a</v>
      </c>
      <c r="AD12" s="141" t="str">
        <f>IF(Cohort_CF!AD12="","","n/a")</f>
        <v>n/a</v>
      </c>
      <c r="AE12" s="141" t="str">
        <f>IF(Cohort_CF!AE12="","","n/a")</f>
        <v>n/a</v>
      </c>
      <c r="AF12" s="141" t="str">
        <f>IF(Cohort_CF!AF12="","","n/a")</f>
        <v>n/a</v>
      </c>
      <c r="AG12" s="141" t="str">
        <f>IF(Cohort_CF!AG12="","","n/a")</f>
        <v>n/a</v>
      </c>
      <c r="AH12" s="141" t="str">
        <f>IF(Cohort_CF!AH12="","","n/a")</f>
        <v>n/a</v>
      </c>
      <c r="AI12" s="141" t="str">
        <f>IF(Cohort_CF!AI12="","","n/a")</f>
        <v>n/a</v>
      </c>
      <c r="AJ12" s="141" t="str">
        <f>IF(Cohort_CF!AJ12="","","n/a")</f>
        <v>n/a</v>
      </c>
      <c r="AK12" s="141" t="str">
        <f>IF(Cohort_CF!AK12="","","n/a")</f>
        <v>n/a</v>
      </c>
      <c r="AL12" s="141" t="str">
        <f>IF(Cohort_CF!AL12="","","n/a")</f>
        <v>n/a</v>
      </c>
      <c r="AM12" s="141" t="str">
        <f>IF(Cohort_CF!AM12="","","n/a")</f>
        <v>n/a</v>
      </c>
      <c r="AN12" s="141" t="str">
        <f>IF(Cohort_CF!AN12="","","n/a")</f>
        <v>n/a</v>
      </c>
      <c r="AO12" s="141" t="str">
        <f>IF(Cohort_CF!AO12="","","n/a")</f>
        <v>n/a</v>
      </c>
      <c r="AP12" s="141" t="str">
        <f>IF(Cohort_CF!AP12="","","n/a")</f>
        <v>n/a</v>
      </c>
      <c r="AQ12" s="141" t="str">
        <f>IF(Cohort_CF!AQ12="","","n/a")</f>
        <v>n/a</v>
      </c>
      <c r="AR12" s="141" t="str">
        <f>IF(Cohort_CF!AR12="","","n/a")</f>
        <v>n/a</v>
      </c>
      <c r="AS12" s="141" t="str">
        <f>IF(Cohort_CF!AS12="","","n/a")</f>
        <v>n/a</v>
      </c>
      <c r="AT12" s="141" t="str">
        <f>IF(Cohort_CF!AT12="","","n/a")</f>
        <v>n/a</v>
      </c>
      <c r="AU12" s="141" t="str">
        <f>IF(Cohort_CF!AU12="","","n/a")</f>
        <v>n/a</v>
      </c>
      <c r="AV12" s="141" t="str">
        <f>IF(Cohort_CF!AV12="","","n/a")</f>
        <v>n/a</v>
      </c>
      <c r="AW12" s="141" t="str">
        <f>IF(Cohort_CF!AW12="","","n/a")</f>
        <v>n/a</v>
      </c>
      <c r="AX12" s="141" t="str">
        <f>IF(Cohort_CF!AX12="","","n/a")</f>
        <v>n/a</v>
      </c>
      <c r="AY12" s="141" t="str">
        <f>IF(Cohort_CF!AY12="","","n/a")</f>
        <v>n/a</v>
      </c>
      <c r="AZ12" s="141" t="str">
        <f>IF(Cohort_CF!AZ12="","","n/a")</f>
        <v/>
      </c>
      <c r="BA12" s="141" t="str">
        <f>IF(Cohort_CF!BA12="","","n/a")</f>
        <v/>
      </c>
      <c r="BB12" s="141" t="str">
        <f>IF(Cohort_CF!BB12="","","n/a")</f>
        <v/>
      </c>
      <c r="BC12" s="141" t="str">
        <f>IF(Cohort_CF!BC12="","","n/a")</f>
        <v/>
      </c>
      <c r="BD12" s="141" t="str">
        <f>IF(Cohort_CF!BD12="","","n/a")</f>
        <v/>
      </c>
      <c r="BE12" s="141" t="str">
        <f>IF(Cohort_CF!BE12="","","n/a")</f>
        <v/>
      </c>
      <c r="BF12" s="141" t="str">
        <f>IF(Cohort_CF!BF12="","","n/a")</f>
        <v/>
      </c>
      <c r="BG12" s="141" t="str">
        <f>IF(Cohort_CF!BG12="","","n/a")</f>
        <v/>
      </c>
      <c r="BH12" s="141" t="str">
        <f>IF(Cohort_CF!BH12="","","n/a")</f>
        <v/>
      </c>
      <c r="BI12" s="141" t="str">
        <f>IF(Cohort_CF!BI12="","","n/a")</f>
        <v/>
      </c>
      <c r="BJ12" s="141" t="str">
        <f>IF(Cohort_CF!BJ12="","","n/a")</f>
        <v/>
      </c>
      <c r="BK12" s="141" t="str">
        <f>IF(Cohort_CF!BK12="","","n/a")</f>
        <v/>
      </c>
      <c r="BL12" s="141" t="str">
        <f>IF(Cohort_CF!BL12="","","n/a")</f>
        <v/>
      </c>
    </row>
    <row r="13" spans="1:73" s="135" customFormat="1" hidden="1" x14ac:dyDescent="0.55000000000000004">
      <c r="A13" s="646"/>
      <c r="B13" s="135" t="s">
        <v>474</v>
      </c>
      <c r="F13" s="141" t="str">
        <f>IF(Cohort_CF!F13="","","n/a")</f>
        <v/>
      </c>
      <c r="G13" s="141" t="str">
        <f>IF(Cohort_CF!G13="","","n/a")</f>
        <v/>
      </c>
      <c r="H13" s="141" t="str">
        <f>IF(Cohort_CF!H13="","","n/a")</f>
        <v/>
      </c>
      <c r="I13" s="141" t="str">
        <f>IF(Cohort_CF!I13="","","n/a")</f>
        <v/>
      </c>
      <c r="J13" s="141" t="str">
        <f>IF(Cohort_CF!J13="","","n/a")</f>
        <v/>
      </c>
      <c r="K13" s="141" t="str">
        <f>IF(Cohort_CF!K13="","","n/a")</f>
        <v/>
      </c>
      <c r="L13" s="141" t="str">
        <f>IF(Cohort_CF!L13="","","n/a")</f>
        <v/>
      </c>
      <c r="M13" s="141" t="str">
        <f>IF(Cohort_CF!M13="","","n/a")</f>
        <v>n/a</v>
      </c>
      <c r="N13" s="141" t="str">
        <f>IF(Cohort_CF!N13="","","n/a")</f>
        <v>n/a</v>
      </c>
      <c r="O13" s="141" t="str">
        <f>IF(Cohort_CF!O13="","","n/a")</f>
        <v>n/a</v>
      </c>
      <c r="P13" s="141" t="str">
        <f>IF(Cohort_CF!P13="","","n/a")</f>
        <v>n/a</v>
      </c>
      <c r="Q13" s="141" t="str">
        <f>IF(Cohort_CF!Q13="","","n/a")</f>
        <v>n/a</v>
      </c>
      <c r="R13" s="141" t="str">
        <f>IF(Cohort_CF!R13="","","n/a")</f>
        <v>n/a</v>
      </c>
      <c r="S13" s="141" t="str">
        <f>IF(Cohort_CF!S13="","","n/a")</f>
        <v>n/a</v>
      </c>
      <c r="T13" s="141" t="str">
        <f>IF(Cohort_CF!T13="","","n/a")</f>
        <v>n/a</v>
      </c>
      <c r="U13" s="141" t="str">
        <f>IF(Cohort_CF!U13="","","n/a")</f>
        <v>n/a</v>
      </c>
      <c r="V13" s="141" t="str">
        <f>IF(Cohort_CF!V13="","","n/a")</f>
        <v>n/a</v>
      </c>
      <c r="W13" s="141" t="str">
        <f>IF(Cohort_CF!W13="","","n/a")</f>
        <v>n/a</v>
      </c>
      <c r="X13" s="141" t="str">
        <f>IF(Cohort_CF!X13="","","n/a")</f>
        <v>n/a</v>
      </c>
      <c r="Y13" s="141" t="str">
        <f>IF(Cohort_CF!Y13="","","n/a")</f>
        <v>n/a</v>
      </c>
      <c r="Z13" s="141" t="str">
        <f>IF(Cohort_CF!Z13="","","n/a")</f>
        <v>n/a</v>
      </c>
      <c r="AA13" s="141" t="str">
        <f>IF(Cohort_CF!AA13="","","n/a")</f>
        <v>n/a</v>
      </c>
      <c r="AB13" s="141" t="str">
        <f>IF(Cohort_CF!AB13="","","n/a")</f>
        <v>n/a</v>
      </c>
      <c r="AC13" s="141" t="str">
        <f>IF(Cohort_CF!AC13="","","n/a")</f>
        <v>n/a</v>
      </c>
      <c r="AD13" s="141" t="str">
        <f>IF(Cohort_CF!AD13="","","n/a")</f>
        <v>n/a</v>
      </c>
      <c r="AE13" s="141" t="str">
        <f>IF(Cohort_CF!AE13="","","n/a")</f>
        <v>n/a</v>
      </c>
      <c r="AF13" s="141" t="str">
        <f>IF(Cohort_CF!AF13="","","n/a")</f>
        <v>n/a</v>
      </c>
      <c r="AG13" s="141" t="str">
        <f>IF(Cohort_CF!AG13="","","n/a")</f>
        <v>n/a</v>
      </c>
      <c r="AH13" s="141" t="str">
        <f>IF(Cohort_CF!AH13="","","n/a")</f>
        <v>n/a</v>
      </c>
      <c r="AI13" s="141" t="str">
        <f>IF(Cohort_CF!AI13="","","n/a")</f>
        <v>n/a</v>
      </c>
      <c r="AJ13" s="141" t="str">
        <f>IF(Cohort_CF!AJ13="","","n/a")</f>
        <v>n/a</v>
      </c>
      <c r="AK13" s="141" t="str">
        <f>IF(Cohort_CF!AK13="","","n/a")</f>
        <v>n/a</v>
      </c>
      <c r="AL13" s="141" t="str">
        <f>IF(Cohort_CF!AL13="","","n/a")</f>
        <v>n/a</v>
      </c>
      <c r="AM13" s="141" t="str">
        <f>IF(Cohort_CF!AM13="","","n/a")</f>
        <v>n/a</v>
      </c>
      <c r="AN13" s="141" t="str">
        <f>IF(Cohort_CF!AN13="","","n/a")</f>
        <v>n/a</v>
      </c>
      <c r="AO13" s="141" t="str">
        <f>IF(Cohort_CF!AO13="","","n/a")</f>
        <v>n/a</v>
      </c>
      <c r="AP13" s="141" t="str">
        <f>IF(Cohort_CF!AP13="","","n/a")</f>
        <v>n/a</v>
      </c>
      <c r="AQ13" s="141" t="str">
        <f>IF(Cohort_CF!AQ13="","","n/a")</f>
        <v>n/a</v>
      </c>
      <c r="AR13" s="141" t="str">
        <f>IF(Cohort_CF!AR13="","","n/a")</f>
        <v>n/a</v>
      </c>
      <c r="AS13" s="141" t="str">
        <f>IF(Cohort_CF!AS13="","","n/a")</f>
        <v>n/a</v>
      </c>
      <c r="AT13" s="141" t="str">
        <f>IF(Cohort_CF!AT13="","","n/a")</f>
        <v>n/a</v>
      </c>
      <c r="AU13" s="141" t="str">
        <f>IF(Cohort_CF!AU13="","","n/a")</f>
        <v>n/a</v>
      </c>
      <c r="AV13" s="141" t="str">
        <f>IF(Cohort_CF!AV13="","","n/a")</f>
        <v>n/a</v>
      </c>
      <c r="AW13" s="141" t="str">
        <f>IF(Cohort_CF!AW13="","","n/a")</f>
        <v>n/a</v>
      </c>
      <c r="AX13" s="141" t="str">
        <f>IF(Cohort_CF!AX13="","","n/a")</f>
        <v>n/a</v>
      </c>
      <c r="AY13" s="141" t="str">
        <f>IF(Cohort_CF!AY13="","","n/a")</f>
        <v>n/a</v>
      </c>
      <c r="AZ13" s="141" t="str">
        <f>IF(Cohort_CF!AZ13="","","n/a")</f>
        <v>n/a</v>
      </c>
      <c r="BA13" s="141" t="str">
        <f>IF(Cohort_CF!BA13="","","n/a")</f>
        <v/>
      </c>
      <c r="BB13" s="141" t="str">
        <f>IF(Cohort_CF!BB13="","","n/a")</f>
        <v/>
      </c>
      <c r="BC13" s="141" t="str">
        <f>IF(Cohort_CF!BC13="","","n/a")</f>
        <v/>
      </c>
      <c r="BD13" s="141" t="str">
        <f>IF(Cohort_CF!BD13="","","n/a")</f>
        <v/>
      </c>
      <c r="BE13" s="141" t="str">
        <f>IF(Cohort_CF!BE13="","","n/a")</f>
        <v/>
      </c>
      <c r="BF13" s="141" t="str">
        <f>IF(Cohort_CF!BF13="","","n/a")</f>
        <v/>
      </c>
      <c r="BG13" s="141" t="str">
        <f>IF(Cohort_CF!BG13="","","n/a")</f>
        <v/>
      </c>
      <c r="BH13" s="141" t="str">
        <f>IF(Cohort_CF!BH13="","","n/a")</f>
        <v/>
      </c>
      <c r="BI13" s="141" t="str">
        <f>IF(Cohort_CF!BI13="","","n/a")</f>
        <v/>
      </c>
      <c r="BJ13" s="141" t="str">
        <f>IF(Cohort_CF!BJ13="","","n/a")</f>
        <v/>
      </c>
      <c r="BK13" s="141" t="str">
        <f>IF(Cohort_CF!BK13="","","n/a")</f>
        <v/>
      </c>
      <c r="BL13" s="141" t="str">
        <f>IF(Cohort_CF!BL13="","","n/a")</f>
        <v/>
      </c>
    </row>
    <row r="14" spans="1:73" s="135" customFormat="1" hidden="1" x14ac:dyDescent="0.55000000000000004">
      <c r="A14" s="646"/>
      <c r="B14" s="135" t="s">
        <v>475</v>
      </c>
      <c r="F14" s="141" t="str">
        <f>IF(Cohort_CF!F14="","","n/a")</f>
        <v/>
      </c>
      <c r="G14" s="141" t="str">
        <f>IF(Cohort_CF!G14="","","n/a")</f>
        <v/>
      </c>
      <c r="H14" s="141" t="str">
        <f>IF(Cohort_CF!H14="","","n/a")</f>
        <v/>
      </c>
      <c r="I14" s="141" t="str">
        <f>IF(Cohort_CF!I14="","","n/a")</f>
        <v/>
      </c>
      <c r="J14" s="141" t="str">
        <f>IF(Cohort_CF!J14="","","n/a")</f>
        <v/>
      </c>
      <c r="K14" s="141" t="str">
        <f>IF(Cohort_CF!K14="","","n/a")</f>
        <v/>
      </c>
      <c r="L14" s="141" t="str">
        <f>IF(Cohort_CF!L14="","","n/a")</f>
        <v/>
      </c>
      <c r="M14" s="141" t="str">
        <f>IF(Cohort_CF!M14="","","n/a")</f>
        <v/>
      </c>
      <c r="N14" s="141" t="str">
        <f>IF(Cohort_CF!N14="","","n/a")</f>
        <v>n/a</v>
      </c>
      <c r="O14" s="141" t="str">
        <f>IF(Cohort_CF!O14="","","n/a")</f>
        <v>n/a</v>
      </c>
      <c r="P14" s="141" t="str">
        <f>IF(Cohort_CF!P14="","","n/a")</f>
        <v>n/a</v>
      </c>
      <c r="Q14" s="141" t="str">
        <f>IF(Cohort_CF!Q14="","","n/a")</f>
        <v>n/a</v>
      </c>
      <c r="R14" s="141" t="str">
        <f>IF(Cohort_CF!R14="","","n/a")</f>
        <v>n/a</v>
      </c>
      <c r="S14" s="141" t="str">
        <f>IF(Cohort_CF!S14="","","n/a")</f>
        <v>n/a</v>
      </c>
      <c r="T14" s="141" t="str">
        <f>IF(Cohort_CF!T14="","","n/a")</f>
        <v>n/a</v>
      </c>
      <c r="U14" s="141" t="str">
        <f>IF(Cohort_CF!U14="","","n/a")</f>
        <v>n/a</v>
      </c>
      <c r="V14" s="141" t="str">
        <f>IF(Cohort_CF!V14="","","n/a")</f>
        <v>n/a</v>
      </c>
      <c r="W14" s="141" t="str">
        <f>IF(Cohort_CF!W14="","","n/a")</f>
        <v>n/a</v>
      </c>
      <c r="X14" s="141" t="str">
        <f>IF(Cohort_CF!X14="","","n/a")</f>
        <v>n/a</v>
      </c>
      <c r="Y14" s="141" t="str">
        <f>IF(Cohort_CF!Y14="","","n/a")</f>
        <v>n/a</v>
      </c>
      <c r="Z14" s="141" t="str">
        <f>IF(Cohort_CF!Z14="","","n/a")</f>
        <v>n/a</v>
      </c>
      <c r="AA14" s="141" t="str">
        <f>IF(Cohort_CF!AA14="","","n/a")</f>
        <v>n/a</v>
      </c>
      <c r="AB14" s="141" t="str">
        <f>IF(Cohort_CF!AB14="","","n/a")</f>
        <v>n/a</v>
      </c>
      <c r="AC14" s="141" t="str">
        <f>IF(Cohort_CF!AC14="","","n/a")</f>
        <v>n/a</v>
      </c>
      <c r="AD14" s="141" t="str">
        <f>IF(Cohort_CF!AD14="","","n/a")</f>
        <v>n/a</v>
      </c>
      <c r="AE14" s="141" t="str">
        <f>IF(Cohort_CF!AE14="","","n/a")</f>
        <v>n/a</v>
      </c>
      <c r="AF14" s="141" t="str">
        <f>IF(Cohort_CF!AF14="","","n/a")</f>
        <v>n/a</v>
      </c>
      <c r="AG14" s="141" t="str">
        <f>IF(Cohort_CF!AG14="","","n/a")</f>
        <v>n/a</v>
      </c>
      <c r="AH14" s="141" t="str">
        <f>IF(Cohort_CF!AH14="","","n/a")</f>
        <v>n/a</v>
      </c>
      <c r="AI14" s="141" t="str">
        <f>IF(Cohort_CF!AI14="","","n/a")</f>
        <v>n/a</v>
      </c>
      <c r="AJ14" s="141" t="str">
        <f>IF(Cohort_CF!AJ14="","","n/a")</f>
        <v>n/a</v>
      </c>
      <c r="AK14" s="141" t="str">
        <f>IF(Cohort_CF!AK14="","","n/a")</f>
        <v>n/a</v>
      </c>
      <c r="AL14" s="141" t="str">
        <f>IF(Cohort_CF!AL14="","","n/a")</f>
        <v>n/a</v>
      </c>
      <c r="AM14" s="141" t="str">
        <f>IF(Cohort_CF!AM14="","","n/a")</f>
        <v>n/a</v>
      </c>
      <c r="AN14" s="141" t="str">
        <f>IF(Cohort_CF!AN14="","","n/a")</f>
        <v>n/a</v>
      </c>
      <c r="AO14" s="141" t="str">
        <f>IF(Cohort_CF!AO14="","","n/a")</f>
        <v>n/a</v>
      </c>
      <c r="AP14" s="141" t="str">
        <f>IF(Cohort_CF!AP14="","","n/a")</f>
        <v>n/a</v>
      </c>
      <c r="AQ14" s="141" t="str">
        <f>IF(Cohort_CF!AQ14="","","n/a")</f>
        <v>n/a</v>
      </c>
      <c r="AR14" s="141" t="str">
        <f>IF(Cohort_CF!AR14="","","n/a")</f>
        <v>n/a</v>
      </c>
      <c r="AS14" s="141" t="str">
        <f>IF(Cohort_CF!AS14="","","n/a")</f>
        <v>n/a</v>
      </c>
      <c r="AT14" s="141" t="str">
        <f>IF(Cohort_CF!AT14="","","n/a")</f>
        <v>n/a</v>
      </c>
      <c r="AU14" s="141" t="str">
        <f>IF(Cohort_CF!AU14="","","n/a")</f>
        <v>n/a</v>
      </c>
      <c r="AV14" s="141" t="str">
        <f>IF(Cohort_CF!AV14="","","n/a")</f>
        <v>n/a</v>
      </c>
      <c r="AW14" s="141" t="str">
        <f>IF(Cohort_CF!AW14="","","n/a")</f>
        <v>n/a</v>
      </c>
      <c r="AX14" s="141" t="str">
        <f>IF(Cohort_CF!AX14="","","n/a")</f>
        <v>n/a</v>
      </c>
      <c r="AY14" s="141" t="str">
        <f>IF(Cohort_CF!AY14="","","n/a")</f>
        <v>n/a</v>
      </c>
      <c r="AZ14" s="141" t="str">
        <f>IF(Cohort_CF!AZ14="","","n/a")</f>
        <v>n/a</v>
      </c>
      <c r="BA14" s="141" t="str">
        <f>IF(Cohort_CF!BA14="","","n/a")</f>
        <v>n/a</v>
      </c>
      <c r="BB14" s="141" t="str">
        <f>IF(Cohort_CF!BB14="","","n/a")</f>
        <v/>
      </c>
      <c r="BC14" s="141" t="str">
        <f>IF(Cohort_CF!BC14="","","n/a")</f>
        <v/>
      </c>
      <c r="BD14" s="141" t="str">
        <f>IF(Cohort_CF!BD14="","","n/a")</f>
        <v/>
      </c>
      <c r="BE14" s="141" t="str">
        <f>IF(Cohort_CF!BE14="","","n/a")</f>
        <v/>
      </c>
      <c r="BF14" s="141" t="str">
        <f>IF(Cohort_CF!BF14="","","n/a")</f>
        <v/>
      </c>
      <c r="BG14" s="141" t="str">
        <f>IF(Cohort_CF!BG14="","","n/a")</f>
        <v/>
      </c>
      <c r="BH14" s="141" t="str">
        <f>IF(Cohort_CF!BH14="","","n/a")</f>
        <v/>
      </c>
      <c r="BI14" s="141" t="str">
        <f>IF(Cohort_CF!BI14="","","n/a")</f>
        <v/>
      </c>
      <c r="BJ14" s="141" t="str">
        <f>IF(Cohort_CF!BJ14="","","n/a")</f>
        <v/>
      </c>
      <c r="BK14" s="141" t="str">
        <f>IF(Cohort_CF!BK14="","","n/a")</f>
        <v/>
      </c>
      <c r="BL14" s="141" t="str">
        <f>IF(Cohort_CF!BL14="","","n/a")</f>
        <v/>
      </c>
    </row>
    <row r="15" spans="1:73" s="135" customFormat="1" hidden="1" x14ac:dyDescent="0.55000000000000004">
      <c r="A15" s="646"/>
      <c r="B15" s="135" t="s">
        <v>476</v>
      </c>
      <c r="F15" s="141" t="str">
        <f>IF(Cohort_CF!F15="","","n/a")</f>
        <v/>
      </c>
      <c r="G15" s="141" t="str">
        <f>IF(Cohort_CF!G15="","","n/a")</f>
        <v/>
      </c>
      <c r="H15" s="141" t="str">
        <f>IF(Cohort_CF!H15="","","n/a")</f>
        <v/>
      </c>
      <c r="I15" s="141" t="str">
        <f>IF(Cohort_CF!I15="","","n/a")</f>
        <v/>
      </c>
      <c r="J15" s="141" t="str">
        <f>IF(Cohort_CF!J15="","","n/a")</f>
        <v/>
      </c>
      <c r="K15" s="141" t="str">
        <f>IF(Cohort_CF!K15="","","n/a")</f>
        <v/>
      </c>
      <c r="L15" s="141" t="str">
        <f>IF(Cohort_CF!L15="","","n/a")</f>
        <v/>
      </c>
      <c r="M15" s="141" t="str">
        <f>IF(Cohort_CF!M15="","","n/a")</f>
        <v/>
      </c>
      <c r="N15" s="141" t="str">
        <f>IF(Cohort_CF!N15="","","n/a")</f>
        <v/>
      </c>
      <c r="O15" s="141" t="str">
        <f>IF(Cohort_CF!O15="","","n/a")</f>
        <v>n/a</v>
      </c>
      <c r="P15" s="141" t="str">
        <f>IF(Cohort_CF!P15="","","n/a")</f>
        <v>n/a</v>
      </c>
      <c r="Q15" s="141" t="str">
        <f>IF(Cohort_CF!Q15="","","n/a")</f>
        <v>n/a</v>
      </c>
      <c r="R15" s="141" t="str">
        <f>IF(Cohort_CF!R15="","","n/a")</f>
        <v>n/a</v>
      </c>
      <c r="S15" s="141" t="str">
        <f>IF(Cohort_CF!S15="","","n/a")</f>
        <v>n/a</v>
      </c>
      <c r="T15" s="141" t="str">
        <f>IF(Cohort_CF!T15="","","n/a")</f>
        <v>n/a</v>
      </c>
      <c r="U15" s="141" t="str">
        <f>IF(Cohort_CF!U15="","","n/a")</f>
        <v>n/a</v>
      </c>
      <c r="V15" s="141" t="str">
        <f>IF(Cohort_CF!V15="","","n/a")</f>
        <v>n/a</v>
      </c>
      <c r="W15" s="141" t="str">
        <f>IF(Cohort_CF!W15="","","n/a")</f>
        <v>n/a</v>
      </c>
      <c r="X15" s="141" t="str">
        <f>IF(Cohort_CF!X15="","","n/a")</f>
        <v>n/a</v>
      </c>
      <c r="Y15" s="141" t="str">
        <f>IF(Cohort_CF!Y15="","","n/a")</f>
        <v>n/a</v>
      </c>
      <c r="Z15" s="141" t="str">
        <f>IF(Cohort_CF!Z15="","","n/a")</f>
        <v>n/a</v>
      </c>
      <c r="AA15" s="141" t="str">
        <f>IF(Cohort_CF!AA15="","","n/a")</f>
        <v>n/a</v>
      </c>
      <c r="AB15" s="141" t="str">
        <f>IF(Cohort_CF!AB15="","","n/a")</f>
        <v>n/a</v>
      </c>
      <c r="AC15" s="141" t="str">
        <f>IF(Cohort_CF!AC15="","","n/a")</f>
        <v>n/a</v>
      </c>
      <c r="AD15" s="141" t="str">
        <f>IF(Cohort_CF!AD15="","","n/a")</f>
        <v>n/a</v>
      </c>
      <c r="AE15" s="141" t="str">
        <f>IF(Cohort_CF!AE15="","","n/a")</f>
        <v>n/a</v>
      </c>
      <c r="AF15" s="141" t="str">
        <f>IF(Cohort_CF!AF15="","","n/a")</f>
        <v>n/a</v>
      </c>
      <c r="AG15" s="141" t="str">
        <f>IF(Cohort_CF!AG15="","","n/a")</f>
        <v>n/a</v>
      </c>
      <c r="AH15" s="141" t="str">
        <f>IF(Cohort_CF!AH15="","","n/a")</f>
        <v>n/a</v>
      </c>
      <c r="AI15" s="141" t="str">
        <f>IF(Cohort_CF!AI15="","","n/a")</f>
        <v>n/a</v>
      </c>
      <c r="AJ15" s="141" t="str">
        <f>IF(Cohort_CF!AJ15="","","n/a")</f>
        <v>n/a</v>
      </c>
      <c r="AK15" s="141" t="str">
        <f>IF(Cohort_CF!AK15="","","n/a")</f>
        <v>n/a</v>
      </c>
      <c r="AL15" s="141" t="str">
        <f>IF(Cohort_CF!AL15="","","n/a")</f>
        <v>n/a</v>
      </c>
      <c r="AM15" s="141" t="str">
        <f>IF(Cohort_CF!AM15="","","n/a")</f>
        <v>n/a</v>
      </c>
      <c r="AN15" s="141" t="str">
        <f>IF(Cohort_CF!AN15="","","n/a")</f>
        <v>n/a</v>
      </c>
      <c r="AO15" s="141" t="str">
        <f>IF(Cohort_CF!AO15="","","n/a")</f>
        <v>n/a</v>
      </c>
      <c r="AP15" s="141" t="str">
        <f>IF(Cohort_CF!AP15="","","n/a")</f>
        <v>n/a</v>
      </c>
      <c r="AQ15" s="141" t="str">
        <f>IF(Cohort_CF!AQ15="","","n/a")</f>
        <v>n/a</v>
      </c>
      <c r="AR15" s="141" t="str">
        <f>IF(Cohort_CF!AR15="","","n/a")</f>
        <v>n/a</v>
      </c>
      <c r="AS15" s="141" t="str">
        <f>IF(Cohort_CF!AS15="","","n/a")</f>
        <v>n/a</v>
      </c>
      <c r="AT15" s="141" t="str">
        <f>IF(Cohort_CF!AT15="","","n/a")</f>
        <v>n/a</v>
      </c>
      <c r="AU15" s="141" t="str">
        <f>IF(Cohort_CF!AU15="","","n/a")</f>
        <v>n/a</v>
      </c>
      <c r="AV15" s="141" t="str">
        <f>IF(Cohort_CF!AV15="","","n/a")</f>
        <v>n/a</v>
      </c>
      <c r="AW15" s="141" t="str">
        <f>IF(Cohort_CF!AW15="","","n/a")</f>
        <v>n/a</v>
      </c>
      <c r="AX15" s="141" t="str">
        <f>IF(Cohort_CF!AX15="","","n/a")</f>
        <v>n/a</v>
      </c>
      <c r="AY15" s="141" t="str">
        <f>IF(Cohort_CF!AY15="","","n/a")</f>
        <v>n/a</v>
      </c>
      <c r="AZ15" s="141" t="str">
        <f>IF(Cohort_CF!AZ15="","","n/a")</f>
        <v>n/a</v>
      </c>
      <c r="BA15" s="141" t="str">
        <f>IF(Cohort_CF!BA15="","","n/a")</f>
        <v>n/a</v>
      </c>
      <c r="BB15" s="141" t="str">
        <f>IF(Cohort_CF!BB15="","","n/a")</f>
        <v>n/a</v>
      </c>
      <c r="BC15" s="141" t="str">
        <f>IF(Cohort_CF!BC15="","","n/a")</f>
        <v/>
      </c>
      <c r="BD15" s="141" t="str">
        <f>IF(Cohort_CF!BD15="","","n/a")</f>
        <v/>
      </c>
      <c r="BE15" s="141" t="str">
        <f>IF(Cohort_CF!BE15="","","n/a")</f>
        <v/>
      </c>
      <c r="BF15" s="141" t="str">
        <f>IF(Cohort_CF!BF15="","","n/a")</f>
        <v/>
      </c>
      <c r="BG15" s="141" t="str">
        <f>IF(Cohort_CF!BG15="","","n/a")</f>
        <v/>
      </c>
      <c r="BH15" s="141" t="str">
        <f>IF(Cohort_CF!BH15="","","n/a")</f>
        <v/>
      </c>
      <c r="BI15" s="141" t="str">
        <f>IF(Cohort_CF!BI15="","","n/a")</f>
        <v/>
      </c>
      <c r="BJ15" s="141" t="str">
        <f>IF(Cohort_CF!BJ15="","","n/a")</f>
        <v/>
      </c>
      <c r="BK15" s="141" t="str">
        <f>IF(Cohort_CF!BK15="","","n/a")</f>
        <v/>
      </c>
      <c r="BL15" s="141" t="str">
        <f>IF(Cohort_CF!BL15="","","n/a")</f>
        <v/>
      </c>
    </row>
    <row r="16" spans="1:73" s="135" customFormat="1" hidden="1" x14ac:dyDescent="0.55000000000000004">
      <c r="A16" s="646"/>
      <c r="B16" s="135" t="s">
        <v>477</v>
      </c>
      <c r="F16" s="141" t="str">
        <f>IF(Cohort_CF!F16="","","n/a")</f>
        <v/>
      </c>
      <c r="G16" s="141" t="str">
        <f>IF(Cohort_CF!G16="","","n/a")</f>
        <v/>
      </c>
      <c r="H16" s="141" t="str">
        <f>IF(Cohort_CF!H16="","","n/a")</f>
        <v/>
      </c>
      <c r="I16" s="141" t="str">
        <f>IF(Cohort_CF!I16="","","n/a")</f>
        <v/>
      </c>
      <c r="J16" s="141" t="str">
        <f>IF(Cohort_CF!J16="","","n/a")</f>
        <v/>
      </c>
      <c r="K16" s="141" t="str">
        <f>IF(Cohort_CF!K16="","","n/a")</f>
        <v/>
      </c>
      <c r="L16" s="141" t="str">
        <f>IF(Cohort_CF!L16="","","n/a")</f>
        <v/>
      </c>
      <c r="M16" s="141" t="str">
        <f>IF(Cohort_CF!M16="","","n/a")</f>
        <v/>
      </c>
      <c r="N16" s="141" t="str">
        <f>IF(Cohort_CF!N16="","","n/a")</f>
        <v/>
      </c>
      <c r="O16" s="141" t="str">
        <f>IF(Cohort_CF!O16="","","n/a")</f>
        <v/>
      </c>
      <c r="P16" s="141" t="str">
        <f>IF(Cohort_CF!P16="","","n/a")</f>
        <v>n/a</v>
      </c>
      <c r="Q16" s="141" t="str">
        <f>IF(Cohort_CF!Q16="","","n/a")</f>
        <v>n/a</v>
      </c>
      <c r="R16" s="141" t="str">
        <f>IF(Cohort_CF!R16="","","n/a")</f>
        <v>n/a</v>
      </c>
      <c r="S16" s="141" t="str">
        <f>IF(Cohort_CF!S16="","","n/a")</f>
        <v>n/a</v>
      </c>
      <c r="T16" s="141" t="str">
        <f>IF(Cohort_CF!T16="","","n/a")</f>
        <v>n/a</v>
      </c>
      <c r="U16" s="141" t="str">
        <f>IF(Cohort_CF!U16="","","n/a")</f>
        <v>n/a</v>
      </c>
      <c r="V16" s="141" t="str">
        <f>IF(Cohort_CF!V16="","","n/a")</f>
        <v>n/a</v>
      </c>
      <c r="W16" s="141" t="str">
        <f>IF(Cohort_CF!W16="","","n/a")</f>
        <v>n/a</v>
      </c>
      <c r="X16" s="141" t="str">
        <f>IF(Cohort_CF!X16="","","n/a")</f>
        <v>n/a</v>
      </c>
      <c r="Y16" s="141" t="str">
        <f>IF(Cohort_CF!Y16="","","n/a")</f>
        <v>n/a</v>
      </c>
      <c r="Z16" s="141" t="str">
        <f>IF(Cohort_CF!Z16="","","n/a")</f>
        <v>n/a</v>
      </c>
      <c r="AA16" s="141" t="str">
        <f>IF(Cohort_CF!AA16="","","n/a")</f>
        <v>n/a</v>
      </c>
      <c r="AB16" s="141" t="str">
        <f>IF(Cohort_CF!AB16="","","n/a")</f>
        <v>n/a</v>
      </c>
      <c r="AC16" s="141" t="str">
        <f>IF(Cohort_CF!AC16="","","n/a")</f>
        <v>n/a</v>
      </c>
      <c r="AD16" s="141" t="str">
        <f>IF(Cohort_CF!AD16="","","n/a")</f>
        <v>n/a</v>
      </c>
      <c r="AE16" s="141" t="str">
        <f>IF(Cohort_CF!AE16="","","n/a")</f>
        <v>n/a</v>
      </c>
      <c r="AF16" s="141" t="str">
        <f>IF(Cohort_CF!AF16="","","n/a")</f>
        <v>n/a</v>
      </c>
      <c r="AG16" s="141" t="str">
        <f>IF(Cohort_CF!AG16="","","n/a")</f>
        <v>n/a</v>
      </c>
      <c r="AH16" s="141" t="str">
        <f>IF(Cohort_CF!AH16="","","n/a")</f>
        <v>n/a</v>
      </c>
      <c r="AI16" s="141" t="str">
        <f>IF(Cohort_CF!AI16="","","n/a")</f>
        <v>n/a</v>
      </c>
      <c r="AJ16" s="141" t="str">
        <f>IF(Cohort_CF!AJ16="","","n/a")</f>
        <v>n/a</v>
      </c>
      <c r="AK16" s="141" t="str">
        <f>IF(Cohort_CF!AK16="","","n/a")</f>
        <v>n/a</v>
      </c>
      <c r="AL16" s="141" t="str">
        <f>IF(Cohort_CF!AL16="","","n/a")</f>
        <v>n/a</v>
      </c>
      <c r="AM16" s="141" t="str">
        <f>IF(Cohort_CF!AM16="","","n/a")</f>
        <v>n/a</v>
      </c>
      <c r="AN16" s="141" t="str">
        <f>IF(Cohort_CF!AN16="","","n/a")</f>
        <v>n/a</v>
      </c>
      <c r="AO16" s="141" t="str">
        <f>IF(Cohort_CF!AO16="","","n/a")</f>
        <v>n/a</v>
      </c>
      <c r="AP16" s="141" t="str">
        <f>IF(Cohort_CF!AP16="","","n/a")</f>
        <v>n/a</v>
      </c>
      <c r="AQ16" s="141" t="str">
        <f>IF(Cohort_CF!AQ16="","","n/a")</f>
        <v>n/a</v>
      </c>
      <c r="AR16" s="141" t="str">
        <f>IF(Cohort_CF!AR16="","","n/a")</f>
        <v>n/a</v>
      </c>
      <c r="AS16" s="141" t="str">
        <f>IF(Cohort_CF!AS16="","","n/a")</f>
        <v>n/a</v>
      </c>
      <c r="AT16" s="141" t="str">
        <f>IF(Cohort_CF!AT16="","","n/a")</f>
        <v>n/a</v>
      </c>
      <c r="AU16" s="141" t="str">
        <f>IF(Cohort_CF!AU16="","","n/a")</f>
        <v>n/a</v>
      </c>
      <c r="AV16" s="141" t="str">
        <f>IF(Cohort_CF!AV16="","","n/a")</f>
        <v>n/a</v>
      </c>
      <c r="AW16" s="141" t="str">
        <f>IF(Cohort_CF!AW16="","","n/a")</f>
        <v>n/a</v>
      </c>
      <c r="AX16" s="141" t="str">
        <f>IF(Cohort_CF!AX16="","","n/a")</f>
        <v>n/a</v>
      </c>
      <c r="AY16" s="141" t="str">
        <f>IF(Cohort_CF!AY16="","","n/a")</f>
        <v>n/a</v>
      </c>
      <c r="AZ16" s="141" t="str">
        <f>IF(Cohort_CF!AZ16="","","n/a")</f>
        <v>n/a</v>
      </c>
      <c r="BA16" s="141" t="str">
        <f>IF(Cohort_CF!BA16="","","n/a")</f>
        <v>n/a</v>
      </c>
      <c r="BB16" s="141" t="str">
        <f>IF(Cohort_CF!BB16="","","n/a")</f>
        <v>n/a</v>
      </c>
      <c r="BC16" s="141" t="str">
        <f>IF(Cohort_CF!BC16="","","n/a")</f>
        <v>n/a</v>
      </c>
      <c r="BD16" s="141" t="str">
        <f>IF(Cohort_CF!BD16="","","n/a")</f>
        <v/>
      </c>
      <c r="BE16" s="141" t="str">
        <f>IF(Cohort_CF!BE16="","","n/a")</f>
        <v/>
      </c>
      <c r="BF16" s="141" t="str">
        <f>IF(Cohort_CF!BF16="","","n/a")</f>
        <v/>
      </c>
      <c r="BG16" s="141" t="str">
        <f>IF(Cohort_CF!BG16="","","n/a")</f>
        <v/>
      </c>
      <c r="BH16" s="141" t="str">
        <f>IF(Cohort_CF!BH16="","","n/a")</f>
        <v/>
      </c>
      <c r="BI16" s="141" t="str">
        <f>IF(Cohort_CF!BI16="","","n/a")</f>
        <v/>
      </c>
      <c r="BJ16" s="141" t="str">
        <f>IF(Cohort_CF!BJ16="","","n/a")</f>
        <v/>
      </c>
      <c r="BK16" s="141" t="str">
        <f>IF(Cohort_CF!BK16="","","n/a")</f>
        <v/>
      </c>
      <c r="BL16" s="141" t="str">
        <f>IF(Cohort_CF!BL16="","","n/a")</f>
        <v/>
      </c>
    </row>
    <row r="17" spans="1:72" s="135" customFormat="1" hidden="1" x14ac:dyDescent="0.55000000000000004">
      <c r="A17" s="646"/>
      <c r="B17" s="135" t="s">
        <v>478</v>
      </c>
      <c r="F17" s="141" t="str">
        <f>IF(Cohort_CF!F17="","","n/a")</f>
        <v/>
      </c>
      <c r="G17" s="141" t="str">
        <f>IF(Cohort_CF!G17="","","n/a")</f>
        <v/>
      </c>
      <c r="H17" s="141" t="str">
        <f>IF(Cohort_CF!H17="","","n/a")</f>
        <v/>
      </c>
      <c r="I17" s="141" t="str">
        <f>IF(Cohort_CF!I17="","","n/a")</f>
        <v/>
      </c>
      <c r="J17" s="141" t="str">
        <f>IF(Cohort_CF!J17="","","n/a")</f>
        <v/>
      </c>
      <c r="K17" s="141" t="str">
        <f>IF(Cohort_CF!K17="","","n/a")</f>
        <v/>
      </c>
      <c r="L17" s="141" t="str">
        <f>IF(Cohort_CF!L17="","","n/a")</f>
        <v/>
      </c>
      <c r="M17" s="141" t="str">
        <f>IF(Cohort_CF!M17="","","n/a")</f>
        <v/>
      </c>
      <c r="N17" s="141" t="str">
        <f>IF(Cohort_CF!N17="","","n/a")</f>
        <v/>
      </c>
      <c r="O17" s="141" t="str">
        <f>IF(Cohort_CF!O17="","","n/a")</f>
        <v/>
      </c>
      <c r="P17" s="141" t="str">
        <f>IF(Cohort_CF!P17="","","n/a")</f>
        <v/>
      </c>
      <c r="Q17" s="141" t="str">
        <f>IF(Cohort_CF!Q17="","","n/a")</f>
        <v>n/a</v>
      </c>
      <c r="R17" s="141" t="str">
        <f>IF(Cohort_CF!R17="","","n/a")</f>
        <v>n/a</v>
      </c>
      <c r="S17" s="141" t="str">
        <f>IF(Cohort_CF!S17="","","n/a")</f>
        <v>n/a</v>
      </c>
      <c r="T17" s="141" t="str">
        <f>IF(Cohort_CF!T17="","","n/a")</f>
        <v>n/a</v>
      </c>
      <c r="U17" s="141" t="str">
        <f>IF(Cohort_CF!U17="","","n/a")</f>
        <v>n/a</v>
      </c>
      <c r="V17" s="141" t="str">
        <f>IF(Cohort_CF!V17="","","n/a")</f>
        <v>n/a</v>
      </c>
      <c r="W17" s="141" t="str">
        <f>IF(Cohort_CF!W17="","","n/a")</f>
        <v>n/a</v>
      </c>
      <c r="X17" s="141" t="str">
        <f>IF(Cohort_CF!X17="","","n/a")</f>
        <v>n/a</v>
      </c>
      <c r="Y17" s="141" t="str">
        <f>IF(Cohort_CF!Y17="","","n/a")</f>
        <v>n/a</v>
      </c>
      <c r="Z17" s="141" t="str">
        <f>IF(Cohort_CF!Z17="","","n/a")</f>
        <v>n/a</v>
      </c>
      <c r="AA17" s="141" t="str">
        <f>IF(Cohort_CF!AA17="","","n/a")</f>
        <v>n/a</v>
      </c>
      <c r="AB17" s="141" t="str">
        <f>IF(Cohort_CF!AB17="","","n/a")</f>
        <v>n/a</v>
      </c>
      <c r="AC17" s="141" t="str">
        <f>IF(Cohort_CF!AC17="","","n/a")</f>
        <v>n/a</v>
      </c>
      <c r="AD17" s="141" t="str">
        <f>IF(Cohort_CF!AD17="","","n/a")</f>
        <v>n/a</v>
      </c>
      <c r="AE17" s="141" t="str">
        <f>IF(Cohort_CF!AE17="","","n/a")</f>
        <v>n/a</v>
      </c>
      <c r="AF17" s="141" t="str">
        <f>IF(Cohort_CF!AF17="","","n/a")</f>
        <v>n/a</v>
      </c>
      <c r="AG17" s="141" t="str">
        <f>IF(Cohort_CF!AG17="","","n/a")</f>
        <v>n/a</v>
      </c>
      <c r="AH17" s="141" t="str">
        <f>IF(Cohort_CF!AH17="","","n/a")</f>
        <v>n/a</v>
      </c>
      <c r="AI17" s="141" t="str">
        <f>IF(Cohort_CF!AI17="","","n/a")</f>
        <v>n/a</v>
      </c>
      <c r="AJ17" s="141" t="str">
        <f>IF(Cohort_CF!AJ17="","","n/a")</f>
        <v>n/a</v>
      </c>
      <c r="AK17" s="141" t="str">
        <f>IF(Cohort_CF!AK17="","","n/a")</f>
        <v>n/a</v>
      </c>
      <c r="AL17" s="141" t="str">
        <f>IF(Cohort_CF!AL17="","","n/a")</f>
        <v>n/a</v>
      </c>
      <c r="AM17" s="141" t="str">
        <f>IF(Cohort_CF!AM17="","","n/a")</f>
        <v>n/a</v>
      </c>
      <c r="AN17" s="141" t="str">
        <f>IF(Cohort_CF!AN17="","","n/a")</f>
        <v>n/a</v>
      </c>
      <c r="AO17" s="141" t="str">
        <f>IF(Cohort_CF!AO17="","","n/a")</f>
        <v>n/a</v>
      </c>
      <c r="AP17" s="141" t="str">
        <f>IF(Cohort_CF!AP17="","","n/a")</f>
        <v>n/a</v>
      </c>
      <c r="AQ17" s="141" t="str">
        <f>IF(Cohort_CF!AQ17="","","n/a")</f>
        <v>n/a</v>
      </c>
      <c r="AR17" s="141" t="str">
        <f>IF(Cohort_CF!AR17="","","n/a")</f>
        <v>n/a</v>
      </c>
      <c r="AS17" s="141" t="str">
        <f>IF(Cohort_CF!AS17="","","n/a")</f>
        <v>n/a</v>
      </c>
      <c r="AT17" s="141" t="str">
        <f>IF(Cohort_CF!AT17="","","n/a")</f>
        <v>n/a</v>
      </c>
      <c r="AU17" s="141" t="str">
        <f>IF(Cohort_CF!AU17="","","n/a")</f>
        <v>n/a</v>
      </c>
      <c r="AV17" s="141" t="str">
        <f>IF(Cohort_CF!AV17="","","n/a")</f>
        <v>n/a</v>
      </c>
      <c r="AW17" s="141" t="str">
        <f>IF(Cohort_CF!AW17="","","n/a")</f>
        <v>n/a</v>
      </c>
      <c r="AX17" s="141" t="str">
        <f>IF(Cohort_CF!AX17="","","n/a")</f>
        <v>n/a</v>
      </c>
      <c r="AY17" s="141" t="str">
        <f>IF(Cohort_CF!AY17="","","n/a")</f>
        <v>n/a</v>
      </c>
      <c r="AZ17" s="141" t="str">
        <f>IF(Cohort_CF!AZ17="","","n/a")</f>
        <v>n/a</v>
      </c>
      <c r="BA17" s="141" t="str">
        <f>IF(Cohort_CF!BA17="","","n/a")</f>
        <v>n/a</v>
      </c>
      <c r="BB17" s="141" t="str">
        <f>IF(Cohort_CF!BB17="","","n/a")</f>
        <v>n/a</v>
      </c>
      <c r="BC17" s="141" t="str">
        <f>IF(Cohort_CF!BC17="","","n/a")</f>
        <v>n/a</v>
      </c>
      <c r="BD17" s="141" t="str">
        <f>IF(Cohort_CF!BD17="","","n/a")</f>
        <v>n/a</v>
      </c>
      <c r="BE17" s="141" t="str">
        <f>IF(Cohort_CF!BE17="","","n/a")</f>
        <v/>
      </c>
      <c r="BF17" s="141" t="str">
        <f>IF(Cohort_CF!BF17="","","n/a")</f>
        <v/>
      </c>
      <c r="BG17" s="141" t="str">
        <f>IF(Cohort_CF!BG17="","","n/a")</f>
        <v/>
      </c>
      <c r="BH17" s="141" t="str">
        <f>IF(Cohort_CF!BH17="","","n/a")</f>
        <v/>
      </c>
      <c r="BI17" s="141" t="str">
        <f>IF(Cohort_CF!BI17="","","n/a")</f>
        <v/>
      </c>
      <c r="BJ17" s="141" t="str">
        <f>IF(Cohort_CF!BJ17="","","n/a")</f>
        <v/>
      </c>
      <c r="BK17" s="141" t="str">
        <f>IF(Cohort_CF!BK17="","","n/a")</f>
        <v/>
      </c>
      <c r="BL17" s="141" t="str">
        <f>IF(Cohort_CF!BL17="","","n/a")</f>
        <v/>
      </c>
    </row>
    <row r="18" spans="1:72" s="135" customFormat="1" hidden="1" x14ac:dyDescent="0.55000000000000004">
      <c r="A18" s="646"/>
      <c r="B18" s="135" t="s">
        <v>479</v>
      </c>
      <c r="F18" s="141" t="str">
        <f>IF(Cohort_CF!F18="","","n/a")</f>
        <v/>
      </c>
      <c r="G18" s="141" t="str">
        <f>IF(Cohort_CF!G18="","","n/a")</f>
        <v/>
      </c>
      <c r="H18" s="141" t="str">
        <f>IF(Cohort_CF!H18="","","n/a")</f>
        <v/>
      </c>
      <c r="I18" s="141" t="str">
        <f>IF(Cohort_CF!I18="","","n/a")</f>
        <v/>
      </c>
      <c r="J18" s="141" t="str">
        <f>IF(Cohort_CF!J18="","","n/a")</f>
        <v/>
      </c>
      <c r="K18" s="141" t="str">
        <f>IF(Cohort_CF!K18="","","n/a")</f>
        <v/>
      </c>
      <c r="L18" s="141" t="str">
        <f>IF(Cohort_CF!L18="","","n/a")</f>
        <v/>
      </c>
      <c r="M18" s="141" t="str">
        <f>IF(Cohort_CF!M18="","","n/a")</f>
        <v/>
      </c>
      <c r="N18" s="141" t="str">
        <f>IF(Cohort_CF!N18="","","n/a")</f>
        <v/>
      </c>
      <c r="O18" s="141" t="str">
        <f>IF(Cohort_CF!O18="","","n/a")</f>
        <v/>
      </c>
      <c r="P18" s="141" t="str">
        <f>IF(Cohort_CF!P18="","","n/a")</f>
        <v/>
      </c>
      <c r="Q18" s="141" t="str">
        <f>IF(Cohort_CF!Q18="","","n/a")</f>
        <v/>
      </c>
      <c r="R18" s="141" t="str">
        <f>IF(Cohort_CF!R18="","","n/a")</f>
        <v>n/a</v>
      </c>
      <c r="S18" s="141" t="str">
        <f>IF(Cohort_CF!S18="","","n/a")</f>
        <v>n/a</v>
      </c>
      <c r="T18" s="141" t="str">
        <f>IF(Cohort_CF!T18="","","n/a")</f>
        <v>n/a</v>
      </c>
      <c r="U18" s="141" t="str">
        <f>IF(Cohort_CF!U18="","","n/a")</f>
        <v>n/a</v>
      </c>
      <c r="V18" s="141" t="str">
        <f>IF(Cohort_CF!V18="","","n/a")</f>
        <v>n/a</v>
      </c>
      <c r="W18" s="141" t="str">
        <f>IF(Cohort_CF!W18="","","n/a")</f>
        <v>n/a</v>
      </c>
      <c r="X18" s="141" t="str">
        <f>IF(Cohort_CF!X18="","","n/a")</f>
        <v>n/a</v>
      </c>
      <c r="Y18" s="141" t="str">
        <f>IF(Cohort_CF!Y18="","","n/a")</f>
        <v>n/a</v>
      </c>
      <c r="Z18" s="141" t="str">
        <f>IF(Cohort_CF!Z18="","","n/a")</f>
        <v>n/a</v>
      </c>
      <c r="AA18" s="141" t="str">
        <f>IF(Cohort_CF!AA18="","","n/a")</f>
        <v>n/a</v>
      </c>
      <c r="AB18" s="141" t="str">
        <f>IF(Cohort_CF!AB18="","","n/a")</f>
        <v>n/a</v>
      </c>
      <c r="AC18" s="141" t="str">
        <f>IF(Cohort_CF!AC18="","","n/a")</f>
        <v>n/a</v>
      </c>
      <c r="AD18" s="141" t="str">
        <f>IF(Cohort_CF!AD18="","","n/a")</f>
        <v>n/a</v>
      </c>
      <c r="AE18" s="141" t="str">
        <f>IF(Cohort_CF!AE18="","","n/a")</f>
        <v>n/a</v>
      </c>
      <c r="AF18" s="141" t="str">
        <f>IF(Cohort_CF!AF18="","","n/a")</f>
        <v>n/a</v>
      </c>
      <c r="AG18" s="141" t="str">
        <f>IF(Cohort_CF!AG18="","","n/a")</f>
        <v>n/a</v>
      </c>
      <c r="AH18" s="141" t="str">
        <f>IF(Cohort_CF!AH18="","","n/a")</f>
        <v>n/a</v>
      </c>
      <c r="AI18" s="141" t="str">
        <f>IF(Cohort_CF!AI18="","","n/a")</f>
        <v>n/a</v>
      </c>
      <c r="AJ18" s="141" t="str">
        <f>IF(Cohort_CF!AJ18="","","n/a")</f>
        <v>n/a</v>
      </c>
      <c r="AK18" s="141" t="str">
        <f>IF(Cohort_CF!AK18="","","n/a")</f>
        <v>n/a</v>
      </c>
      <c r="AL18" s="141" t="str">
        <f>IF(Cohort_CF!AL18="","","n/a")</f>
        <v>n/a</v>
      </c>
      <c r="AM18" s="141" t="str">
        <f>IF(Cohort_CF!AM18="","","n/a")</f>
        <v>n/a</v>
      </c>
      <c r="AN18" s="141" t="str">
        <f>IF(Cohort_CF!AN18="","","n/a")</f>
        <v>n/a</v>
      </c>
      <c r="AO18" s="141" t="str">
        <f>IF(Cohort_CF!AO18="","","n/a")</f>
        <v>n/a</v>
      </c>
      <c r="AP18" s="141" t="str">
        <f>IF(Cohort_CF!AP18="","","n/a")</f>
        <v>n/a</v>
      </c>
      <c r="AQ18" s="141" t="str">
        <f>IF(Cohort_CF!AQ18="","","n/a")</f>
        <v>n/a</v>
      </c>
      <c r="AR18" s="141" t="str">
        <f>IF(Cohort_CF!AR18="","","n/a")</f>
        <v>n/a</v>
      </c>
      <c r="AS18" s="141" t="str">
        <f>IF(Cohort_CF!AS18="","","n/a")</f>
        <v>n/a</v>
      </c>
      <c r="AT18" s="141" t="str">
        <f>IF(Cohort_CF!AT18="","","n/a")</f>
        <v>n/a</v>
      </c>
      <c r="AU18" s="141" t="str">
        <f>IF(Cohort_CF!AU18="","","n/a")</f>
        <v>n/a</v>
      </c>
      <c r="AV18" s="141" t="str">
        <f>IF(Cohort_CF!AV18="","","n/a")</f>
        <v>n/a</v>
      </c>
      <c r="AW18" s="141" t="str">
        <f>IF(Cohort_CF!AW18="","","n/a")</f>
        <v>n/a</v>
      </c>
      <c r="AX18" s="141" t="str">
        <f>IF(Cohort_CF!AX18="","","n/a")</f>
        <v>n/a</v>
      </c>
      <c r="AY18" s="141" t="str">
        <f>IF(Cohort_CF!AY18="","","n/a")</f>
        <v>n/a</v>
      </c>
      <c r="AZ18" s="141" t="str">
        <f>IF(Cohort_CF!AZ18="","","n/a")</f>
        <v>n/a</v>
      </c>
      <c r="BA18" s="141" t="str">
        <f>IF(Cohort_CF!BA18="","","n/a")</f>
        <v>n/a</v>
      </c>
      <c r="BB18" s="141" t="str">
        <f>IF(Cohort_CF!BB18="","","n/a")</f>
        <v>n/a</v>
      </c>
      <c r="BC18" s="141" t="str">
        <f>IF(Cohort_CF!BC18="","","n/a")</f>
        <v>n/a</v>
      </c>
      <c r="BD18" s="141" t="str">
        <f>IF(Cohort_CF!BD18="","","n/a")</f>
        <v>n/a</v>
      </c>
      <c r="BE18" s="141" t="str">
        <f>IF(Cohort_CF!BE18="","","n/a")</f>
        <v>n/a</v>
      </c>
      <c r="BF18" s="141" t="str">
        <f>IF(Cohort_CF!BF18="","","n/a")</f>
        <v/>
      </c>
      <c r="BG18" s="141" t="str">
        <f>IF(Cohort_CF!BG18="","","n/a")</f>
        <v/>
      </c>
      <c r="BH18" s="141" t="str">
        <f>IF(Cohort_CF!BH18="","","n/a")</f>
        <v/>
      </c>
      <c r="BI18" s="141" t="str">
        <f>IF(Cohort_CF!BI18="","","n/a")</f>
        <v/>
      </c>
      <c r="BJ18" s="141" t="str">
        <f>IF(Cohort_CF!BJ18="","","n/a")</f>
        <v/>
      </c>
      <c r="BK18" s="141" t="str">
        <f>IF(Cohort_CF!BK18="","","n/a")</f>
        <v/>
      </c>
      <c r="BL18" s="141" t="str">
        <f>IF(Cohort_CF!BL18="","","n/a")</f>
        <v/>
      </c>
    </row>
    <row r="19" spans="1:72" s="135" customFormat="1" hidden="1" x14ac:dyDescent="0.55000000000000004">
      <c r="A19" s="646"/>
      <c r="B19" s="135" t="s">
        <v>480</v>
      </c>
      <c r="F19" s="141" t="str">
        <f>IF(Cohort_CF!F19="","","n/a")</f>
        <v/>
      </c>
      <c r="G19" s="141" t="str">
        <f>IF(Cohort_CF!G19="","","n/a")</f>
        <v/>
      </c>
      <c r="H19" s="141" t="str">
        <f>IF(Cohort_CF!H19="","","n/a")</f>
        <v/>
      </c>
      <c r="I19" s="141" t="str">
        <f>IF(Cohort_CF!I19="","","n/a")</f>
        <v/>
      </c>
      <c r="J19" s="141" t="str">
        <f>IF(Cohort_CF!J19="","","n/a")</f>
        <v/>
      </c>
      <c r="K19" s="141" t="str">
        <f>IF(Cohort_CF!K19="","","n/a")</f>
        <v/>
      </c>
      <c r="L19" s="141" t="str">
        <f>IF(Cohort_CF!L19="","","n/a")</f>
        <v/>
      </c>
      <c r="M19" s="141" t="str">
        <f>IF(Cohort_CF!M19="","","n/a")</f>
        <v/>
      </c>
      <c r="N19" s="141" t="str">
        <f>IF(Cohort_CF!N19="","","n/a")</f>
        <v/>
      </c>
      <c r="O19" s="141" t="str">
        <f>IF(Cohort_CF!O19="","","n/a")</f>
        <v/>
      </c>
      <c r="P19" s="141" t="str">
        <f>IF(Cohort_CF!P19="","","n/a")</f>
        <v/>
      </c>
      <c r="Q19" s="141" t="str">
        <f>IF(Cohort_CF!Q19="","","n/a")</f>
        <v/>
      </c>
      <c r="R19" s="141" t="str">
        <f>IF(Cohort_CF!R19="","","n/a")</f>
        <v/>
      </c>
      <c r="S19" s="141" t="str">
        <f>IF(Cohort_CF!S19="","","n/a")</f>
        <v>n/a</v>
      </c>
      <c r="T19" s="141" t="str">
        <f>IF(Cohort_CF!T19="","","n/a")</f>
        <v>n/a</v>
      </c>
      <c r="U19" s="141" t="str">
        <f>IF(Cohort_CF!U19="","","n/a")</f>
        <v>n/a</v>
      </c>
      <c r="V19" s="141" t="str">
        <f>IF(Cohort_CF!V19="","","n/a")</f>
        <v>n/a</v>
      </c>
      <c r="W19" s="141" t="str">
        <f>IF(Cohort_CF!W19="","","n/a")</f>
        <v>n/a</v>
      </c>
      <c r="X19" s="141" t="str">
        <f>IF(Cohort_CF!X19="","","n/a")</f>
        <v>n/a</v>
      </c>
      <c r="Y19" s="141" t="str">
        <f>IF(Cohort_CF!Y19="","","n/a")</f>
        <v>n/a</v>
      </c>
      <c r="Z19" s="141" t="str">
        <f>IF(Cohort_CF!Z19="","","n/a")</f>
        <v>n/a</v>
      </c>
      <c r="AA19" s="141" t="str">
        <f>IF(Cohort_CF!AA19="","","n/a")</f>
        <v>n/a</v>
      </c>
      <c r="AB19" s="141" t="str">
        <f>IF(Cohort_CF!AB19="","","n/a")</f>
        <v>n/a</v>
      </c>
      <c r="AC19" s="141" t="str">
        <f>IF(Cohort_CF!AC19="","","n/a")</f>
        <v>n/a</v>
      </c>
      <c r="AD19" s="141" t="str">
        <f>IF(Cohort_CF!AD19="","","n/a")</f>
        <v>n/a</v>
      </c>
      <c r="AE19" s="141" t="str">
        <f>IF(Cohort_CF!AE19="","","n/a")</f>
        <v>n/a</v>
      </c>
      <c r="AF19" s="141" t="str">
        <f>IF(Cohort_CF!AF19="","","n/a")</f>
        <v>n/a</v>
      </c>
      <c r="AG19" s="141" t="str">
        <f>IF(Cohort_CF!AG19="","","n/a")</f>
        <v>n/a</v>
      </c>
      <c r="AH19" s="141" t="str">
        <f>IF(Cohort_CF!AH19="","","n/a")</f>
        <v>n/a</v>
      </c>
      <c r="AI19" s="141" t="str">
        <f>IF(Cohort_CF!AI19="","","n/a")</f>
        <v>n/a</v>
      </c>
      <c r="AJ19" s="141" t="str">
        <f>IF(Cohort_CF!AJ19="","","n/a")</f>
        <v>n/a</v>
      </c>
      <c r="AK19" s="141" t="str">
        <f>IF(Cohort_CF!AK19="","","n/a")</f>
        <v>n/a</v>
      </c>
      <c r="AL19" s="141" t="str">
        <f>IF(Cohort_CF!AL19="","","n/a")</f>
        <v>n/a</v>
      </c>
      <c r="AM19" s="141" t="str">
        <f>IF(Cohort_CF!AM19="","","n/a")</f>
        <v>n/a</v>
      </c>
      <c r="AN19" s="141" t="str">
        <f>IF(Cohort_CF!AN19="","","n/a")</f>
        <v>n/a</v>
      </c>
      <c r="AO19" s="141" t="str">
        <f>IF(Cohort_CF!AO19="","","n/a")</f>
        <v>n/a</v>
      </c>
      <c r="AP19" s="141" t="str">
        <f>IF(Cohort_CF!AP19="","","n/a")</f>
        <v>n/a</v>
      </c>
      <c r="AQ19" s="141" t="str">
        <f>IF(Cohort_CF!AQ19="","","n/a")</f>
        <v>n/a</v>
      </c>
      <c r="AR19" s="141" t="str">
        <f>IF(Cohort_CF!AR19="","","n/a")</f>
        <v>n/a</v>
      </c>
      <c r="AS19" s="141" t="str">
        <f>IF(Cohort_CF!AS19="","","n/a")</f>
        <v>n/a</v>
      </c>
      <c r="AT19" s="141" t="str">
        <f>IF(Cohort_CF!AT19="","","n/a")</f>
        <v>n/a</v>
      </c>
      <c r="AU19" s="141" t="str">
        <f>IF(Cohort_CF!AU19="","","n/a")</f>
        <v>n/a</v>
      </c>
      <c r="AV19" s="141" t="str">
        <f>IF(Cohort_CF!AV19="","","n/a")</f>
        <v>n/a</v>
      </c>
      <c r="AW19" s="141" t="str">
        <f>IF(Cohort_CF!AW19="","","n/a")</f>
        <v>n/a</v>
      </c>
      <c r="AX19" s="141" t="str">
        <f>IF(Cohort_CF!AX19="","","n/a")</f>
        <v>n/a</v>
      </c>
      <c r="AY19" s="141" t="str">
        <f>IF(Cohort_CF!AY19="","","n/a")</f>
        <v>n/a</v>
      </c>
      <c r="AZ19" s="141" t="str">
        <f>IF(Cohort_CF!AZ19="","","n/a")</f>
        <v>n/a</v>
      </c>
      <c r="BA19" s="141" t="str">
        <f>IF(Cohort_CF!BA19="","","n/a")</f>
        <v>n/a</v>
      </c>
      <c r="BB19" s="141" t="str">
        <f>IF(Cohort_CF!BB19="","","n/a")</f>
        <v>n/a</v>
      </c>
      <c r="BC19" s="141" t="str">
        <f>IF(Cohort_CF!BC19="","","n/a")</f>
        <v>n/a</v>
      </c>
      <c r="BD19" s="141" t="str">
        <f>IF(Cohort_CF!BD19="","","n/a")</f>
        <v>n/a</v>
      </c>
      <c r="BE19" s="141" t="str">
        <f>IF(Cohort_CF!BE19="","","n/a")</f>
        <v>n/a</v>
      </c>
      <c r="BF19" s="141" t="str">
        <f>IF(Cohort_CF!BF19="","","n/a")</f>
        <v>n/a</v>
      </c>
      <c r="BG19" s="141" t="str">
        <f>IF(Cohort_CF!BG19="","","n/a")</f>
        <v/>
      </c>
      <c r="BH19" s="141" t="str">
        <f>IF(Cohort_CF!BH19="","","n/a")</f>
        <v/>
      </c>
      <c r="BI19" s="141" t="str">
        <f>IF(Cohort_CF!BI19="","","n/a")</f>
        <v/>
      </c>
      <c r="BJ19" s="141" t="str">
        <f>IF(Cohort_CF!BJ19="","","n/a")</f>
        <v/>
      </c>
      <c r="BK19" s="141" t="str">
        <f>IF(Cohort_CF!BK19="","","n/a")</f>
        <v/>
      </c>
      <c r="BL19" s="141" t="str">
        <f>IF(Cohort_CF!BL19="","","n/a")</f>
        <v/>
      </c>
    </row>
    <row r="20" spans="1:72" s="135" customFormat="1" hidden="1" x14ac:dyDescent="0.55000000000000004">
      <c r="A20" s="646"/>
      <c r="B20" s="135" t="s">
        <v>481</v>
      </c>
      <c r="F20" s="141" t="str">
        <f>IF(Cohort_CF!F20="","","n/a")</f>
        <v/>
      </c>
      <c r="G20" s="141" t="str">
        <f>IF(Cohort_CF!G20="","","n/a")</f>
        <v/>
      </c>
      <c r="H20" s="141" t="str">
        <f>IF(Cohort_CF!H20="","","n/a")</f>
        <v/>
      </c>
      <c r="I20" s="141" t="str">
        <f>IF(Cohort_CF!I20="","","n/a")</f>
        <v/>
      </c>
      <c r="J20" s="141" t="str">
        <f>IF(Cohort_CF!J20="","","n/a")</f>
        <v/>
      </c>
      <c r="K20" s="141" t="str">
        <f>IF(Cohort_CF!K20="","","n/a")</f>
        <v/>
      </c>
      <c r="L20" s="141" t="str">
        <f>IF(Cohort_CF!L20="","","n/a")</f>
        <v/>
      </c>
      <c r="M20" s="141" t="str">
        <f>IF(Cohort_CF!M20="","","n/a")</f>
        <v/>
      </c>
      <c r="N20" s="141" t="str">
        <f>IF(Cohort_CF!N20="","","n/a")</f>
        <v/>
      </c>
      <c r="O20" s="141" t="str">
        <f>IF(Cohort_CF!O20="","","n/a")</f>
        <v/>
      </c>
      <c r="P20" s="141" t="str">
        <f>IF(Cohort_CF!P20="","","n/a")</f>
        <v/>
      </c>
      <c r="Q20" s="141" t="str">
        <f>IF(Cohort_CF!Q20="","","n/a")</f>
        <v/>
      </c>
      <c r="R20" s="141" t="str">
        <f>IF(Cohort_CF!R20="","","n/a")</f>
        <v/>
      </c>
      <c r="S20" s="141" t="str">
        <f>IF(Cohort_CF!S20="","","n/a")</f>
        <v/>
      </c>
      <c r="T20" s="141" t="str">
        <f>IF(Cohort_CF!T20="","","n/a")</f>
        <v>n/a</v>
      </c>
      <c r="U20" s="141" t="str">
        <f>IF(Cohort_CF!U20="","","n/a")</f>
        <v>n/a</v>
      </c>
      <c r="V20" s="141" t="str">
        <f>IF(Cohort_CF!V20="","","n/a")</f>
        <v>n/a</v>
      </c>
      <c r="W20" s="141" t="str">
        <f>IF(Cohort_CF!W20="","","n/a")</f>
        <v>n/a</v>
      </c>
      <c r="X20" s="141" t="str">
        <f>IF(Cohort_CF!X20="","","n/a")</f>
        <v>n/a</v>
      </c>
      <c r="Y20" s="141" t="str">
        <f>IF(Cohort_CF!Y20="","","n/a")</f>
        <v>n/a</v>
      </c>
      <c r="Z20" s="141" t="str">
        <f>IF(Cohort_CF!Z20="","","n/a")</f>
        <v>n/a</v>
      </c>
      <c r="AA20" s="141" t="str">
        <f>IF(Cohort_CF!AA20="","","n/a")</f>
        <v>n/a</v>
      </c>
      <c r="AB20" s="141" t="str">
        <f>IF(Cohort_CF!AB20="","","n/a")</f>
        <v>n/a</v>
      </c>
      <c r="AC20" s="141" t="str">
        <f>IF(Cohort_CF!AC20="","","n/a")</f>
        <v>n/a</v>
      </c>
      <c r="AD20" s="141" t="str">
        <f>IF(Cohort_CF!AD20="","","n/a")</f>
        <v>n/a</v>
      </c>
      <c r="AE20" s="141" t="str">
        <f>IF(Cohort_CF!AE20="","","n/a")</f>
        <v>n/a</v>
      </c>
      <c r="AF20" s="141" t="str">
        <f>IF(Cohort_CF!AF20="","","n/a")</f>
        <v>n/a</v>
      </c>
      <c r="AG20" s="141" t="str">
        <f>IF(Cohort_CF!AG20="","","n/a")</f>
        <v>n/a</v>
      </c>
      <c r="AH20" s="141" t="str">
        <f>IF(Cohort_CF!AH20="","","n/a")</f>
        <v>n/a</v>
      </c>
      <c r="AI20" s="141" t="str">
        <f>IF(Cohort_CF!AI20="","","n/a")</f>
        <v>n/a</v>
      </c>
      <c r="AJ20" s="141" t="str">
        <f>IF(Cohort_CF!AJ20="","","n/a")</f>
        <v>n/a</v>
      </c>
      <c r="AK20" s="141" t="str">
        <f>IF(Cohort_CF!AK20="","","n/a")</f>
        <v>n/a</v>
      </c>
      <c r="AL20" s="141" t="str">
        <f>IF(Cohort_CF!AL20="","","n/a")</f>
        <v>n/a</v>
      </c>
      <c r="AM20" s="141" t="str">
        <f>IF(Cohort_CF!AM20="","","n/a")</f>
        <v>n/a</v>
      </c>
      <c r="AN20" s="141" t="str">
        <f>IF(Cohort_CF!AN20="","","n/a")</f>
        <v>n/a</v>
      </c>
      <c r="AO20" s="141" t="str">
        <f>IF(Cohort_CF!AO20="","","n/a")</f>
        <v>n/a</v>
      </c>
      <c r="AP20" s="141" t="str">
        <f>IF(Cohort_CF!AP20="","","n/a")</f>
        <v>n/a</v>
      </c>
      <c r="AQ20" s="141" t="str">
        <f>IF(Cohort_CF!AQ20="","","n/a")</f>
        <v>n/a</v>
      </c>
      <c r="AR20" s="141" t="str">
        <f>IF(Cohort_CF!AR20="","","n/a")</f>
        <v>n/a</v>
      </c>
      <c r="AS20" s="141" t="str">
        <f>IF(Cohort_CF!AS20="","","n/a")</f>
        <v>n/a</v>
      </c>
      <c r="AT20" s="141" t="str">
        <f>IF(Cohort_CF!AT20="","","n/a")</f>
        <v>n/a</v>
      </c>
      <c r="AU20" s="141" t="str">
        <f>IF(Cohort_CF!AU20="","","n/a")</f>
        <v>n/a</v>
      </c>
      <c r="AV20" s="141" t="str">
        <f>IF(Cohort_CF!AV20="","","n/a")</f>
        <v>n/a</v>
      </c>
      <c r="AW20" s="141" t="str">
        <f>IF(Cohort_CF!AW20="","","n/a")</f>
        <v>n/a</v>
      </c>
      <c r="AX20" s="141" t="str">
        <f>IF(Cohort_CF!AX20="","","n/a")</f>
        <v>n/a</v>
      </c>
      <c r="AY20" s="141" t="str">
        <f>IF(Cohort_CF!AY20="","","n/a")</f>
        <v>n/a</v>
      </c>
      <c r="AZ20" s="141" t="str">
        <f>IF(Cohort_CF!AZ20="","","n/a")</f>
        <v>n/a</v>
      </c>
      <c r="BA20" s="141" t="str">
        <f>IF(Cohort_CF!BA20="","","n/a")</f>
        <v>n/a</v>
      </c>
      <c r="BB20" s="141" t="str">
        <f>IF(Cohort_CF!BB20="","","n/a")</f>
        <v>n/a</v>
      </c>
      <c r="BC20" s="141" t="str">
        <f>IF(Cohort_CF!BC20="","","n/a")</f>
        <v>n/a</v>
      </c>
      <c r="BD20" s="141" t="str">
        <f>IF(Cohort_CF!BD20="","","n/a")</f>
        <v>n/a</v>
      </c>
      <c r="BE20" s="141" t="str">
        <f>IF(Cohort_CF!BE20="","","n/a")</f>
        <v>n/a</v>
      </c>
      <c r="BF20" s="141" t="str">
        <f>IF(Cohort_CF!BF20="","","n/a")</f>
        <v>n/a</v>
      </c>
      <c r="BG20" s="141" t="str">
        <f>IF(Cohort_CF!BG20="","","n/a")</f>
        <v>n/a</v>
      </c>
      <c r="BH20" s="141" t="str">
        <f>IF(Cohort_CF!BH20="","","n/a")</f>
        <v/>
      </c>
      <c r="BI20" s="141" t="str">
        <f>IF(Cohort_CF!BI20="","","n/a")</f>
        <v/>
      </c>
      <c r="BJ20" s="141" t="str">
        <f>IF(Cohort_CF!BJ20="","","n/a")</f>
        <v/>
      </c>
      <c r="BK20" s="141" t="str">
        <f>IF(Cohort_CF!BK20="","","n/a")</f>
        <v/>
      </c>
      <c r="BL20" s="141" t="str">
        <f>IF(Cohort_CF!BL20="","","n/a")</f>
        <v/>
      </c>
    </row>
    <row r="21" spans="1:72" s="135" customFormat="1" hidden="1" x14ac:dyDescent="0.55000000000000004">
      <c r="A21" s="646"/>
      <c r="B21" s="135" t="s">
        <v>482</v>
      </c>
      <c r="F21" s="141" t="str">
        <f>IF(Cohort_CF!F21="","","n/a")</f>
        <v/>
      </c>
      <c r="G21" s="141" t="str">
        <f>IF(Cohort_CF!G21="","","n/a")</f>
        <v/>
      </c>
      <c r="H21" s="141" t="str">
        <f>IF(Cohort_CF!H21="","","n/a")</f>
        <v/>
      </c>
      <c r="I21" s="141" t="str">
        <f>IF(Cohort_CF!I21="","","n/a")</f>
        <v/>
      </c>
      <c r="J21" s="141" t="str">
        <f>IF(Cohort_CF!J21="","","n/a")</f>
        <v/>
      </c>
      <c r="K21" s="141" t="str">
        <f>IF(Cohort_CF!K21="","","n/a")</f>
        <v/>
      </c>
      <c r="L21" s="141" t="str">
        <f>IF(Cohort_CF!L21="","","n/a")</f>
        <v/>
      </c>
      <c r="M21" s="141" t="str">
        <f>IF(Cohort_CF!M21="","","n/a")</f>
        <v/>
      </c>
      <c r="N21" s="141" t="str">
        <f>IF(Cohort_CF!N21="","","n/a")</f>
        <v/>
      </c>
      <c r="O21" s="141" t="str">
        <f>IF(Cohort_CF!O21="","","n/a")</f>
        <v/>
      </c>
      <c r="P21" s="141" t="str">
        <f>IF(Cohort_CF!P21="","","n/a")</f>
        <v/>
      </c>
      <c r="Q21" s="141" t="str">
        <f>IF(Cohort_CF!Q21="","","n/a")</f>
        <v/>
      </c>
      <c r="R21" s="141" t="str">
        <f>IF(Cohort_CF!R21="","","n/a")</f>
        <v/>
      </c>
      <c r="S21" s="141" t="str">
        <f>IF(Cohort_CF!S21="","","n/a")</f>
        <v/>
      </c>
      <c r="T21" s="141" t="str">
        <f>IF(Cohort_CF!T21="","","n/a")</f>
        <v/>
      </c>
      <c r="U21" s="141" t="str">
        <f>IF(Cohort_CF!U21="","","n/a")</f>
        <v>n/a</v>
      </c>
      <c r="V21" s="141" t="str">
        <f>IF(Cohort_CF!V21="","","n/a")</f>
        <v>n/a</v>
      </c>
      <c r="W21" s="141" t="str">
        <f>IF(Cohort_CF!W21="","","n/a")</f>
        <v>n/a</v>
      </c>
      <c r="X21" s="141" t="str">
        <f>IF(Cohort_CF!X21="","","n/a")</f>
        <v>n/a</v>
      </c>
      <c r="Y21" s="141" t="str">
        <f>IF(Cohort_CF!Y21="","","n/a")</f>
        <v>n/a</v>
      </c>
      <c r="Z21" s="141" t="str">
        <f>IF(Cohort_CF!Z21="","","n/a")</f>
        <v>n/a</v>
      </c>
      <c r="AA21" s="141" t="str">
        <f>IF(Cohort_CF!AA21="","","n/a")</f>
        <v>n/a</v>
      </c>
      <c r="AB21" s="141" t="str">
        <f>IF(Cohort_CF!AB21="","","n/a")</f>
        <v>n/a</v>
      </c>
      <c r="AC21" s="141" t="str">
        <f>IF(Cohort_CF!AC21="","","n/a")</f>
        <v>n/a</v>
      </c>
      <c r="AD21" s="141" t="str">
        <f>IF(Cohort_CF!AD21="","","n/a")</f>
        <v>n/a</v>
      </c>
      <c r="AE21" s="141" t="str">
        <f>IF(Cohort_CF!AE21="","","n/a")</f>
        <v>n/a</v>
      </c>
      <c r="AF21" s="141" t="str">
        <f>IF(Cohort_CF!AF21="","","n/a")</f>
        <v>n/a</v>
      </c>
      <c r="AG21" s="141" t="str">
        <f>IF(Cohort_CF!AG21="","","n/a")</f>
        <v>n/a</v>
      </c>
      <c r="AH21" s="141" t="str">
        <f>IF(Cohort_CF!AH21="","","n/a")</f>
        <v>n/a</v>
      </c>
      <c r="AI21" s="141" t="str">
        <f>IF(Cohort_CF!AI21="","","n/a")</f>
        <v>n/a</v>
      </c>
      <c r="AJ21" s="141" t="str">
        <f>IF(Cohort_CF!AJ21="","","n/a")</f>
        <v>n/a</v>
      </c>
      <c r="AK21" s="141" t="str">
        <f>IF(Cohort_CF!AK21="","","n/a")</f>
        <v>n/a</v>
      </c>
      <c r="AL21" s="141" t="str">
        <f>IF(Cohort_CF!AL21="","","n/a")</f>
        <v>n/a</v>
      </c>
      <c r="AM21" s="141" t="str">
        <f>IF(Cohort_CF!AM21="","","n/a")</f>
        <v>n/a</v>
      </c>
      <c r="AN21" s="141" t="str">
        <f>IF(Cohort_CF!AN21="","","n/a")</f>
        <v>n/a</v>
      </c>
      <c r="AO21" s="141" t="str">
        <f>IF(Cohort_CF!AO21="","","n/a")</f>
        <v>n/a</v>
      </c>
      <c r="AP21" s="141" t="str">
        <f>IF(Cohort_CF!AP21="","","n/a")</f>
        <v>n/a</v>
      </c>
      <c r="AQ21" s="141" t="str">
        <f>IF(Cohort_CF!AQ21="","","n/a")</f>
        <v>n/a</v>
      </c>
      <c r="AR21" s="141" t="str">
        <f>IF(Cohort_CF!AR21="","","n/a")</f>
        <v>n/a</v>
      </c>
      <c r="AS21" s="141" t="str">
        <f>IF(Cohort_CF!AS21="","","n/a")</f>
        <v>n/a</v>
      </c>
      <c r="AT21" s="141" t="str">
        <f>IF(Cohort_CF!AT21="","","n/a")</f>
        <v>n/a</v>
      </c>
      <c r="AU21" s="141" t="str">
        <f>IF(Cohort_CF!AU21="","","n/a")</f>
        <v>n/a</v>
      </c>
      <c r="AV21" s="141" t="str">
        <f>IF(Cohort_CF!AV21="","","n/a")</f>
        <v>n/a</v>
      </c>
      <c r="AW21" s="141" t="str">
        <f>IF(Cohort_CF!AW21="","","n/a")</f>
        <v>n/a</v>
      </c>
      <c r="AX21" s="141" t="str">
        <f>IF(Cohort_CF!AX21="","","n/a")</f>
        <v>n/a</v>
      </c>
      <c r="AY21" s="141" t="str">
        <f>IF(Cohort_CF!AY21="","","n/a")</f>
        <v>n/a</v>
      </c>
      <c r="AZ21" s="141" t="str">
        <f>IF(Cohort_CF!AZ21="","","n/a")</f>
        <v>n/a</v>
      </c>
      <c r="BA21" s="141" t="str">
        <f>IF(Cohort_CF!BA21="","","n/a")</f>
        <v>n/a</v>
      </c>
      <c r="BB21" s="141" t="str">
        <f>IF(Cohort_CF!BB21="","","n/a")</f>
        <v>n/a</v>
      </c>
      <c r="BC21" s="141" t="str">
        <f>IF(Cohort_CF!BC21="","","n/a")</f>
        <v>n/a</v>
      </c>
      <c r="BD21" s="141" t="str">
        <f>IF(Cohort_CF!BD21="","","n/a")</f>
        <v>n/a</v>
      </c>
      <c r="BE21" s="141" t="str">
        <f>IF(Cohort_CF!BE21="","","n/a")</f>
        <v>n/a</v>
      </c>
      <c r="BF21" s="141" t="str">
        <f>IF(Cohort_CF!BF21="","","n/a")</f>
        <v>n/a</v>
      </c>
      <c r="BG21" s="141" t="str">
        <f>IF(Cohort_CF!BG21="","","n/a")</f>
        <v>n/a</v>
      </c>
      <c r="BH21" s="141" t="str">
        <f>IF(Cohort_CF!BH21="","","n/a")</f>
        <v>n/a</v>
      </c>
      <c r="BI21" s="141" t="str">
        <f>IF(Cohort_CF!BI21="","","n/a")</f>
        <v/>
      </c>
      <c r="BJ21" s="141" t="str">
        <f>IF(Cohort_CF!BJ21="","","n/a")</f>
        <v/>
      </c>
      <c r="BK21" s="141" t="str">
        <f>IF(Cohort_CF!BK21="","","n/a")</f>
        <v/>
      </c>
      <c r="BL21" s="141" t="str">
        <f>IF(Cohort_CF!BL21="","","n/a")</f>
        <v/>
      </c>
    </row>
    <row r="22" spans="1:72" s="135" customFormat="1" hidden="1" x14ac:dyDescent="0.55000000000000004">
      <c r="A22" s="646"/>
      <c r="B22" s="135" t="s">
        <v>483</v>
      </c>
      <c r="F22" s="141" t="str">
        <f>IF(Cohort_CF!F22="","","n/a")</f>
        <v/>
      </c>
      <c r="G22" s="141" t="str">
        <f>IF(Cohort_CF!G22="","","n/a")</f>
        <v/>
      </c>
      <c r="H22" s="141" t="str">
        <f>IF(Cohort_CF!H22="","","n/a")</f>
        <v/>
      </c>
      <c r="I22" s="141" t="str">
        <f>IF(Cohort_CF!I22="","","n/a")</f>
        <v/>
      </c>
      <c r="J22" s="141" t="str">
        <f>IF(Cohort_CF!J22="","","n/a")</f>
        <v/>
      </c>
      <c r="K22" s="141" t="str">
        <f>IF(Cohort_CF!K22="","","n/a")</f>
        <v/>
      </c>
      <c r="L22" s="141" t="str">
        <f>IF(Cohort_CF!L22="","","n/a")</f>
        <v/>
      </c>
      <c r="M22" s="141" t="str">
        <f>IF(Cohort_CF!M22="","","n/a")</f>
        <v/>
      </c>
      <c r="N22" s="141" t="str">
        <f>IF(Cohort_CF!N22="","","n/a")</f>
        <v/>
      </c>
      <c r="O22" s="141" t="str">
        <f>IF(Cohort_CF!O22="","","n/a")</f>
        <v/>
      </c>
      <c r="P22" s="141" t="str">
        <f>IF(Cohort_CF!P22="","","n/a")</f>
        <v/>
      </c>
      <c r="Q22" s="141" t="str">
        <f>IF(Cohort_CF!Q22="","","n/a")</f>
        <v/>
      </c>
      <c r="R22" s="141" t="str">
        <f>IF(Cohort_CF!R22="","","n/a")</f>
        <v/>
      </c>
      <c r="S22" s="141" t="str">
        <f>IF(Cohort_CF!S22="","","n/a")</f>
        <v/>
      </c>
      <c r="T22" s="141" t="str">
        <f>IF(Cohort_CF!T22="","","n/a")</f>
        <v/>
      </c>
      <c r="U22" s="141" t="str">
        <f>IF(Cohort_CF!U22="","","n/a")</f>
        <v/>
      </c>
      <c r="V22" s="141" t="str">
        <f>IF(Cohort_CF!V22="","","n/a")</f>
        <v>n/a</v>
      </c>
      <c r="W22" s="141" t="str">
        <f>IF(Cohort_CF!W22="","","n/a")</f>
        <v>n/a</v>
      </c>
      <c r="X22" s="141" t="str">
        <f>IF(Cohort_CF!X22="","","n/a")</f>
        <v>n/a</v>
      </c>
      <c r="Y22" s="141" t="str">
        <f>IF(Cohort_CF!Y22="","","n/a")</f>
        <v>n/a</v>
      </c>
      <c r="Z22" s="141" t="str">
        <f>IF(Cohort_CF!Z22="","","n/a")</f>
        <v>n/a</v>
      </c>
      <c r="AA22" s="141" t="str">
        <f>IF(Cohort_CF!AA22="","","n/a")</f>
        <v>n/a</v>
      </c>
      <c r="AB22" s="141" t="str">
        <f>IF(Cohort_CF!AB22="","","n/a")</f>
        <v>n/a</v>
      </c>
      <c r="AC22" s="141" t="str">
        <f>IF(Cohort_CF!AC22="","","n/a")</f>
        <v>n/a</v>
      </c>
      <c r="AD22" s="141" t="str">
        <f>IF(Cohort_CF!AD22="","","n/a")</f>
        <v>n/a</v>
      </c>
      <c r="AE22" s="141" t="str">
        <f>IF(Cohort_CF!AE22="","","n/a")</f>
        <v>n/a</v>
      </c>
      <c r="AF22" s="141" t="str">
        <f>IF(Cohort_CF!AF22="","","n/a")</f>
        <v>n/a</v>
      </c>
      <c r="AG22" s="141" t="str">
        <f>IF(Cohort_CF!AG22="","","n/a")</f>
        <v>n/a</v>
      </c>
      <c r="AH22" s="141" t="str">
        <f>IF(Cohort_CF!AH22="","","n/a")</f>
        <v>n/a</v>
      </c>
      <c r="AI22" s="141" t="str">
        <f>IF(Cohort_CF!AI22="","","n/a")</f>
        <v>n/a</v>
      </c>
      <c r="AJ22" s="141" t="str">
        <f>IF(Cohort_CF!AJ22="","","n/a")</f>
        <v>n/a</v>
      </c>
      <c r="AK22" s="141" t="str">
        <f>IF(Cohort_CF!AK22="","","n/a")</f>
        <v>n/a</v>
      </c>
      <c r="AL22" s="141" t="str">
        <f>IF(Cohort_CF!AL22="","","n/a")</f>
        <v>n/a</v>
      </c>
      <c r="AM22" s="141" t="str">
        <f>IF(Cohort_CF!AM22="","","n/a")</f>
        <v>n/a</v>
      </c>
      <c r="AN22" s="141" t="str">
        <f>IF(Cohort_CF!AN22="","","n/a")</f>
        <v>n/a</v>
      </c>
      <c r="AO22" s="141" t="str">
        <f>IF(Cohort_CF!AO22="","","n/a")</f>
        <v>n/a</v>
      </c>
      <c r="AP22" s="141" t="str">
        <f>IF(Cohort_CF!AP22="","","n/a")</f>
        <v>n/a</v>
      </c>
      <c r="AQ22" s="141" t="str">
        <f>IF(Cohort_CF!AQ22="","","n/a")</f>
        <v>n/a</v>
      </c>
      <c r="AR22" s="141" t="str">
        <f>IF(Cohort_CF!AR22="","","n/a")</f>
        <v>n/a</v>
      </c>
      <c r="AS22" s="141" t="str">
        <f>IF(Cohort_CF!AS22="","","n/a")</f>
        <v>n/a</v>
      </c>
      <c r="AT22" s="141" t="str">
        <f>IF(Cohort_CF!AT22="","","n/a")</f>
        <v>n/a</v>
      </c>
      <c r="AU22" s="141" t="str">
        <f>IF(Cohort_CF!AU22="","","n/a")</f>
        <v>n/a</v>
      </c>
      <c r="AV22" s="141" t="str">
        <f>IF(Cohort_CF!AV22="","","n/a")</f>
        <v>n/a</v>
      </c>
      <c r="AW22" s="141" t="str">
        <f>IF(Cohort_CF!AW22="","","n/a")</f>
        <v>n/a</v>
      </c>
      <c r="AX22" s="141" t="str">
        <f>IF(Cohort_CF!AX22="","","n/a")</f>
        <v>n/a</v>
      </c>
      <c r="AY22" s="141" t="str">
        <f>IF(Cohort_CF!AY22="","","n/a")</f>
        <v>n/a</v>
      </c>
      <c r="AZ22" s="141" t="str">
        <f>IF(Cohort_CF!AZ22="","","n/a")</f>
        <v>n/a</v>
      </c>
      <c r="BA22" s="141" t="str">
        <f>IF(Cohort_CF!BA22="","","n/a")</f>
        <v>n/a</v>
      </c>
      <c r="BB22" s="141" t="str">
        <f>IF(Cohort_CF!BB22="","","n/a")</f>
        <v>n/a</v>
      </c>
      <c r="BC22" s="141" t="str">
        <f>IF(Cohort_CF!BC22="","","n/a")</f>
        <v>n/a</v>
      </c>
      <c r="BD22" s="141" t="str">
        <f>IF(Cohort_CF!BD22="","","n/a")</f>
        <v>n/a</v>
      </c>
      <c r="BE22" s="141" t="str">
        <f>IF(Cohort_CF!BE22="","","n/a")</f>
        <v>n/a</v>
      </c>
      <c r="BF22" s="141" t="str">
        <f>IF(Cohort_CF!BF22="","","n/a")</f>
        <v>n/a</v>
      </c>
      <c r="BG22" s="141" t="str">
        <f>IF(Cohort_CF!BG22="","","n/a")</f>
        <v>n/a</v>
      </c>
      <c r="BH22" s="141" t="str">
        <f>IF(Cohort_CF!BH22="","","n/a")</f>
        <v>n/a</v>
      </c>
      <c r="BI22" s="141" t="str">
        <f>IF(Cohort_CF!BI22="","","n/a")</f>
        <v>n/a</v>
      </c>
      <c r="BJ22" s="141" t="str">
        <f>IF(Cohort_CF!BJ22="","","n/a")</f>
        <v/>
      </c>
      <c r="BK22" s="141" t="str">
        <f>IF(Cohort_CF!BK22="","","n/a")</f>
        <v/>
      </c>
      <c r="BL22" s="141" t="str">
        <f>IF(Cohort_CF!BL22="","","n/a")</f>
        <v/>
      </c>
    </row>
    <row r="23" spans="1:72" s="135" customFormat="1" hidden="1" x14ac:dyDescent="0.55000000000000004">
      <c r="A23" s="646"/>
      <c r="B23" s="135" t="s">
        <v>484</v>
      </c>
      <c r="F23" s="141" t="str">
        <f>IF(Cohort_CF!F23="","","n/a")</f>
        <v/>
      </c>
      <c r="G23" s="141" t="str">
        <f>IF(Cohort_CF!G23="","","n/a")</f>
        <v/>
      </c>
      <c r="H23" s="141" t="str">
        <f>IF(Cohort_CF!H23="","","n/a")</f>
        <v/>
      </c>
      <c r="I23" s="141" t="str">
        <f>IF(Cohort_CF!I23="","","n/a")</f>
        <v/>
      </c>
      <c r="J23" s="141" t="str">
        <f>IF(Cohort_CF!J23="","","n/a")</f>
        <v/>
      </c>
      <c r="K23" s="141" t="str">
        <f>IF(Cohort_CF!K23="","","n/a")</f>
        <v/>
      </c>
      <c r="L23" s="141" t="str">
        <f>IF(Cohort_CF!L23="","","n/a")</f>
        <v/>
      </c>
      <c r="M23" s="141" t="str">
        <f>IF(Cohort_CF!M23="","","n/a")</f>
        <v/>
      </c>
      <c r="N23" s="141" t="str">
        <f>IF(Cohort_CF!N23="","","n/a")</f>
        <v/>
      </c>
      <c r="O23" s="141" t="str">
        <f>IF(Cohort_CF!O23="","","n/a")</f>
        <v/>
      </c>
      <c r="P23" s="141" t="str">
        <f>IF(Cohort_CF!P23="","","n/a")</f>
        <v/>
      </c>
      <c r="Q23" s="141" t="str">
        <f>IF(Cohort_CF!Q23="","","n/a")</f>
        <v/>
      </c>
      <c r="R23" s="141" t="str">
        <f>IF(Cohort_CF!R23="","","n/a")</f>
        <v/>
      </c>
      <c r="S23" s="141" t="str">
        <f>IF(Cohort_CF!S23="","","n/a")</f>
        <v/>
      </c>
      <c r="T23" s="141" t="str">
        <f>IF(Cohort_CF!T23="","","n/a")</f>
        <v/>
      </c>
      <c r="U23" s="141" t="str">
        <f>IF(Cohort_CF!U23="","","n/a")</f>
        <v/>
      </c>
      <c r="V23" s="141" t="str">
        <f>IF(Cohort_CF!V23="","","n/a")</f>
        <v/>
      </c>
      <c r="W23" s="141" t="str">
        <f>IF(Cohort_CF!W23="","","n/a")</f>
        <v>n/a</v>
      </c>
      <c r="X23" s="141" t="str">
        <f>IF(Cohort_CF!X23="","","n/a")</f>
        <v>n/a</v>
      </c>
      <c r="Y23" s="141" t="str">
        <f>IF(Cohort_CF!Y23="","","n/a")</f>
        <v>n/a</v>
      </c>
      <c r="Z23" s="141" t="str">
        <f>IF(Cohort_CF!Z23="","","n/a")</f>
        <v>n/a</v>
      </c>
      <c r="AA23" s="141" t="str">
        <f>IF(Cohort_CF!AA23="","","n/a")</f>
        <v>n/a</v>
      </c>
      <c r="AB23" s="141" t="str">
        <f>IF(Cohort_CF!AB23="","","n/a")</f>
        <v>n/a</v>
      </c>
      <c r="AC23" s="141" t="str">
        <f>IF(Cohort_CF!AC23="","","n/a")</f>
        <v>n/a</v>
      </c>
      <c r="AD23" s="141" t="str">
        <f>IF(Cohort_CF!AD23="","","n/a")</f>
        <v>n/a</v>
      </c>
      <c r="AE23" s="141" t="str">
        <f>IF(Cohort_CF!AE23="","","n/a")</f>
        <v>n/a</v>
      </c>
      <c r="AF23" s="141" t="str">
        <f>IF(Cohort_CF!AF23="","","n/a")</f>
        <v>n/a</v>
      </c>
      <c r="AG23" s="141" t="str">
        <f>IF(Cohort_CF!AG23="","","n/a")</f>
        <v>n/a</v>
      </c>
      <c r="AH23" s="141" t="str">
        <f>IF(Cohort_CF!AH23="","","n/a")</f>
        <v>n/a</v>
      </c>
      <c r="AI23" s="141" t="str">
        <f>IF(Cohort_CF!AI23="","","n/a")</f>
        <v>n/a</v>
      </c>
      <c r="AJ23" s="141" t="str">
        <f>IF(Cohort_CF!AJ23="","","n/a")</f>
        <v>n/a</v>
      </c>
      <c r="AK23" s="141" t="str">
        <f>IF(Cohort_CF!AK23="","","n/a")</f>
        <v>n/a</v>
      </c>
      <c r="AL23" s="141" t="str">
        <f>IF(Cohort_CF!AL23="","","n/a")</f>
        <v>n/a</v>
      </c>
      <c r="AM23" s="141" t="str">
        <f>IF(Cohort_CF!AM23="","","n/a")</f>
        <v>n/a</v>
      </c>
      <c r="AN23" s="141" t="str">
        <f>IF(Cohort_CF!AN23="","","n/a")</f>
        <v>n/a</v>
      </c>
      <c r="AO23" s="141" t="str">
        <f>IF(Cohort_CF!AO23="","","n/a")</f>
        <v>n/a</v>
      </c>
      <c r="AP23" s="141" t="str">
        <f>IF(Cohort_CF!AP23="","","n/a")</f>
        <v>n/a</v>
      </c>
      <c r="AQ23" s="141" t="str">
        <f>IF(Cohort_CF!AQ23="","","n/a")</f>
        <v>n/a</v>
      </c>
      <c r="AR23" s="141" t="str">
        <f>IF(Cohort_CF!AR23="","","n/a")</f>
        <v>n/a</v>
      </c>
      <c r="AS23" s="141" t="str">
        <f>IF(Cohort_CF!AS23="","","n/a")</f>
        <v>n/a</v>
      </c>
      <c r="AT23" s="141" t="str">
        <f>IF(Cohort_CF!AT23="","","n/a")</f>
        <v>n/a</v>
      </c>
      <c r="AU23" s="141" t="str">
        <f>IF(Cohort_CF!AU23="","","n/a")</f>
        <v>n/a</v>
      </c>
      <c r="AV23" s="141" t="str">
        <f>IF(Cohort_CF!AV23="","","n/a")</f>
        <v>n/a</v>
      </c>
      <c r="AW23" s="141" t="str">
        <f>IF(Cohort_CF!AW23="","","n/a")</f>
        <v>n/a</v>
      </c>
      <c r="AX23" s="141" t="str">
        <f>IF(Cohort_CF!AX23="","","n/a")</f>
        <v>n/a</v>
      </c>
      <c r="AY23" s="141" t="str">
        <f>IF(Cohort_CF!AY23="","","n/a")</f>
        <v>n/a</v>
      </c>
      <c r="AZ23" s="141" t="str">
        <f>IF(Cohort_CF!AZ23="","","n/a")</f>
        <v>n/a</v>
      </c>
      <c r="BA23" s="141" t="str">
        <f>IF(Cohort_CF!BA23="","","n/a")</f>
        <v>n/a</v>
      </c>
      <c r="BB23" s="141" t="str">
        <f>IF(Cohort_CF!BB23="","","n/a")</f>
        <v>n/a</v>
      </c>
      <c r="BC23" s="141" t="str">
        <f>IF(Cohort_CF!BC23="","","n/a")</f>
        <v>n/a</v>
      </c>
      <c r="BD23" s="141" t="str">
        <f>IF(Cohort_CF!BD23="","","n/a")</f>
        <v>n/a</v>
      </c>
      <c r="BE23" s="141" t="str">
        <f>IF(Cohort_CF!BE23="","","n/a")</f>
        <v>n/a</v>
      </c>
      <c r="BF23" s="141" t="str">
        <f>IF(Cohort_CF!BF23="","","n/a")</f>
        <v>n/a</v>
      </c>
      <c r="BG23" s="141" t="str">
        <f>IF(Cohort_CF!BG23="","","n/a")</f>
        <v>n/a</v>
      </c>
      <c r="BH23" s="141" t="str">
        <f>IF(Cohort_CF!BH23="","","n/a")</f>
        <v>n/a</v>
      </c>
      <c r="BI23" s="141" t="str">
        <f>IF(Cohort_CF!BI23="","","n/a")</f>
        <v>n/a</v>
      </c>
      <c r="BJ23" s="141" t="str">
        <f>IF(Cohort_CF!BJ23="","","n/a")</f>
        <v>n/a</v>
      </c>
      <c r="BK23" s="141" t="str">
        <f>IF(Cohort_CF!BK23="","","n/a")</f>
        <v/>
      </c>
      <c r="BL23" s="141" t="str">
        <f>IF(Cohort_CF!BL23="","","n/a")</f>
        <v/>
      </c>
    </row>
    <row r="24" spans="1:72" s="135" customFormat="1" hidden="1" x14ac:dyDescent="0.55000000000000004">
      <c r="A24" s="646"/>
      <c r="B24" s="135" t="s">
        <v>485</v>
      </c>
      <c r="F24" s="141" t="str">
        <f>IF(Cohort_CF!F24="","","n/a")</f>
        <v/>
      </c>
      <c r="G24" s="141" t="str">
        <f>IF(Cohort_CF!G24="","","n/a")</f>
        <v/>
      </c>
      <c r="H24" s="141" t="str">
        <f>IF(Cohort_CF!H24="","","n/a")</f>
        <v/>
      </c>
      <c r="I24" s="141" t="str">
        <f>IF(Cohort_CF!I24="","","n/a")</f>
        <v/>
      </c>
      <c r="J24" s="141" t="str">
        <f>IF(Cohort_CF!J24="","","n/a")</f>
        <v/>
      </c>
      <c r="K24" s="141" t="str">
        <f>IF(Cohort_CF!K24="","","n/a")</f>
        <v/>
      </c>
      <c r="L24" s="141" t="str">
        <f>IF(Cohort_CF!L24="","","n/a")</f>
        <v/>
      </c>
      <c r="M24" s="141" t="str">
        <f>IF(Cohort_CF!M24="","","n/a")</f>
        <v/>
      </c>
      <c r="N24" s="141" t="str">
        <f>IF(Cohort_CF!N24="","","n/a")</f>
        <v/>
      </c>
      <c r="O24" s="141" t="str">
        <f>IF(Cohort_CF!O24="","","n/a")</f>
        <v/>
      </c>
      <c r="P24" s="141" t="str">
        <f>IF(Cohort_CF!P24="","","n/a")</f>
        <v/>
      </c>
      <c r="Q24" s="141" t="str">
        <f>IF(Cohort_CF!Q24="","","n/a")</f>
        <v/>
      </c>
      <c r="R24" s="141" t="str">
        <f>IF(Cohort_CF!R24="","","n/a")</f>
        <v/>
      </c>
      <c r="S24" s="141" t="str">
        <f>IF(Cohort_CF!S24="","","n/a")</f>
        <v/>
      </c>
      <c r="T24" s="141" t="str">
        <f>IF(Cohort_CF!T24="","","n/a")</f>
        <v/>
      </c>
      <c r="U24" s="141" t="str">
        <f>IF(Cohort_CF!U24="","","n/a")</f>
        <v/>
      </c>
      <c r="V24" s="141" t="str">
        <f>IF(Cohort_CF!V24="","","n/a")</f>
        <v/>
      </c>
      <c r="W24" s="141" t="str">
        <f>IF(Cohort_CF!W24="","","n/a")</f>
        <v/>
      </c>
      <c r="X24" s="141" t="str">
        <f>IF(Cohort_CF!X24="","","n/a")</f>
        <v>n/a</v>
      </c>
      <c r="Y24" s="141" t="str">
        <f>IF(Cohort_CF!Y24="","","n/a")</f>
        <v>n/a</v>
      </c>
      <c r="Z24" s="141" t="str">
        <f>IF(Cohort_CF!Z24="","","n/a")</f>
        <v>n/a</v>
      </c>
      <c r="AA24" s="141" t="str">
        <f>IF(Cohort_CF!AA24="","","n/a")</f>
        <v>n/a</v>
      </c>
      <c r="AB24" s="141" t="str">
        <f>IF(Cohort_CF!AB24="","","n/a")</f>
        <v>n/a</v>
      </c>
      <c r="AC24" s="141" t="str">
        <f>IF(Cohort_CF!AC24="","","n/a")</f>
        <v>n/a</v>
      </c>
      <c r="AD24" s="141" t="str">
        <f>IF(Cohort_CF!AD24="","","n/a")</f>
        <v>n/a</v>
      </c>
      <c r="AE24" s="141" t="str">
        <f>IF(Cohort_CF!AE24="","","n/a")</f>
        <v>n/a</v>
      </c>
      <c r="AF24" s="141" t="str">
        <f>IF(Cohort_CF!AF24="","","n/a")</f>
        <v>n/a</v>
      </c>
      <c r="AG24" s="141" t="str">
        <f>IF(Cohort_CF!AG24="","","n/a")</f>
        <v>n/a</v>
      </c>
      <c r="AH24" s="141" t="str">
        <f>IF(Cohort_CF!AH24="","","n/a")</f>
        <v>n/a</v>
      </c>
      <c r="AI24" s="141" t="str">
        <f>IF(Cohort_CF!AI24="","","n/a")</f>
        <v>n/a</v>
      </c>
      <c r="AJ24" s="141" t="str">
        <f>IF(Cohort_CF!AJ24="","","n/a")</f>
        <v>n/a</v>
      </c>
      <c r="AK24" s="141" t="str">
        <f>IF(Cohort_CF!AK24="","","n/a")</f>
        <v>n/a</v>
      </c>
      <c r="AL24" s="141" t="str">
        <f>IF(Cohort_CF!AL24="","","n/a")</f>
        <v>n/a</v>
      </c>
      <c r="AM24" s="141" t="str">
        <f>IF(Cohort_CF!AM24="","","n/a")</f>
        <v>n/a</v>
      </c>
      <c r="AN24" s="141" t="str">
        <f>IF(Cohort_CF!AN24="","","n/a")</f>
        <v>n/a</v>
      </c>
      <c r="AO24" s="141" t="str">
        <f>IF(Cohort_CF!AO24="","","n/a")</f>
        <v>n/a</v>
      </c>
      <c r="AP24" s="141" t="str">
        <f>IF(Cohort_CF!AP24="","","n/a")</f>
        <v>n/a</v>
      </c>
      <c r="AQ24" s="141" t="str">
        <f>IF(Cohort_CF!AQ24="","","n/a")</f>
        <v>n/a</v>
      </c>
      <c r="AR24" s="141" t="str">
        <f>IF(Cohort_CF!AR24="","","n/a")</f>
        <v>n/a</v>
      </c>
      <c r="AS24" s="141" t="str">
        <f>IF(Cohort_CF!AS24="","","n/a")</f>
        <v>n/a</v>
      </c>
      <c r="AT24" s="141" t="str">
        <f>IF(Cohort_CF!AT24="","","n/a")</f>
        <v>n/a</v>
      </c>
      <c r="AU24" s="141" t="str">
        <f>IF(Cohort_CF!AU24="","","n/a")</f>
        <v>n/a</v>
      </c>
      <c r="AV24" s="141" t="str">
        <f>IF(Cohort_CF!AV24="","","n/a")</f>
        <v>n/a</v>
      </c>
      <c r="AW24" s="141" t="str">
        <f>IF(Cohort_CF!AW24="","","n/a")</f>
        <v>n/a</v>
      </c>
      <c r="AX24" s="141" t="str">
        <f>IF(Cohort_CF!AX24="","","n/a")</f>
        <v>n/a</v>
      </c>
      <c r="AY24" s="141" t="str">
        <f>IF(Cohort_CF!AY24="","","n/a")</f>
        <v>n/a</v>
      </c>
      <c r="AZ24" s="141" t="str">
        <f>IF(Cohort_CF!AZ24="","","n/a")</f>
        <v>n/a</v>
      </c>
      <c r="BA24" s="141" t="str">
        <f>IF(Cohort_CF!BA24="","","n/a")</f>
        <v>n/a</v>
      </c>
      <c r="BB24" s="141" t="str">
        <f>IF(Cohort_CF!BB24="","","n/a")</f>
        <v>n/a</v>
      </c>
      <c r="BC24" s="141" t="str">
        <f>IF(Cohort_CF!BC24="","","n/a")</f>
        <v>n/a</v>
      </c>
      <c r="BD24" s="141" t="str">
        <f>IF(Cohort_CF!BD24="","","n/a")</f>
        <v>n/a</v>
      </c>
      <c r="BE24" s="141" t="str">
        <f>IF(Cohort_CF!BE24="","","n/a")</f>
        <v>n/a</v>
      </c>
      <c r="BF24" s="141" t="str">
        <f>IF(Cohort_CF!BF24="","","n/a")</f>
        <v>n/a</v>
      </c>
      <c r="BG24" s="141" t="str">
        <f>IF(Cohort_CF!BG24="","","n/a")</f>
        <v>n/a</v>
      </c>
      <c r="BH24" s="141" t="str">
        <f>IF(Cohort_CF!BH24="","","n/a")</f>
        <v>n/a</v>
      </c>
      <c r="BI24" s="141" t="str">
        <f>IF(Cohort_CF!BI24="","","n/a")</f>
        <v>n/a</v>
      </c>
      <c r="BJ24" s="141" t="str">
        <f>IF(Cohort_CF!BJ24="","","n/a")</f>
        <v>n/a</v>
      </c>
      <c r="BK24" s="141" t="str">
        <f>IF(Cohort_CF!BK24="","","n/a")</f>
        <v>n/a</v>
      </c>
      <c r="BL24" s="141" t="str">
        <f>IF(Cohort_CF!BL24="","","n/a")</f>
        <v/>
      </c>
    </row>
    <row r="25" spans="1:72" s="135" customFormat="1" hidden="1" x14ac:dyDescent="0.55000000000000004">
      <c r="A25" s="646"/>
      <c r="B25" s="135" t="s">
        <v>486</v>
      </c>
      <c r="F25" s="141" t="str">
        <f>IF(Cohort_CF!F25="","","n/a")</f>
        <v/>
      </c>
      <c r="G25" s="141" t="str">
        <f>IF(Cohort_CF!G25="","","n/a")</f>
        <v/>
      </c>
      <c r="H25" s="141" t="str">
        <f>IF(Cohort_CF!H25="","","n/a")</f>
        <v/>
      </c>
      <c r="I25" s="141" t="str">
        <f>IF(Cohort_CF!I25="","","n/a")</f>
        <v/>
      </c>
      <c r="J25" s="141" t="str">
        <f>IF(Cohort_CF!J25="","","n/a")</f>
        <v/>
      </c>
      <c r="K25" s="141" t="str">
        <f>IF(Cohort_CF!K25="","","n/a")</f>
        <v/>
      </c>
      <c r="L25" s="141" t="str">
        <f>IF(Cohort_CF!L25="","","n/a")</f>
        <v/>
      </c>
      <c r="M25" s="141" t="str">
        <f>IF(Cohort_CF!M25="","","n/a")</f>
        <v/>
      </c>
      <c r="N25" s="141" t="str">
        <f>IF(Cohort_CF!N25="","","n/a")</f>
        <v/>
      </c>
      <c r="O25" s="141" t="str">
        <f>IF(Cohort_CF!O25="","","n/a")</f>
        <v/>
      </c>
      <c r="P25" s="141" t="str">
        <f>IF(Cohort_CF!P25="","","n/a")</f>
        <v/>
      </c>
      <c r="Q25" s="141" t="str">
        <f>IF(Cohort_CF!Q25="","","n/a")</f>
        <v/>
      </c>
      <c r="R25" s="141" t="str">
        <f>IF(Cohort_CF!R25="","","n/a")</f>
        <v/>
      </c>
      <c r="S25" s="141" t="str">
        <f>IF(Cohort_CF!S25="","","n/a")</f>
        <v/>
      </c>
      <c r="T25" s="141" t="str">
        <f>IF(Cohort_CF!T25="","","n/a")</f>
        <v/>
      </c>
      <c r="U25" s="141" t="str">
        <f>IF(Cohort_CF!U25="","","n/a")</f>
        <v/>
      </c>
      <c r="V25" s="141" t="str">
        <f>IF(Cohort_CF!V25="","","n/a")</f>
        <v/>
      </c>
      <c r="W25" s="141" t="str">
        <f>IF(Cohort_CF!W25="","","n/a")</f>
        <v/>
      </c>
      <c r="X25" s="141" t="str">
        <f>IF(Cohort_CF!X25="","","n/a")</f>
        <v/>
      </c>
      <c r="Y25" s="141" t="str">
        <f>IF(Cohort_CF!Y25="","","n/a")</f>
        <v>n/a</v>
      </c>
      <c r="Z25" s="141" t="str">
        <f>IF(Cohort_CF!Z25="","","n/a")</f>
        <v>n/a</v>
      </c>
      <c r="AA25" s="141" t="str">
        <f>IF(Cohort_CF!AA25="","","n/a")</f>
        <v>n/a</v>
      </c>
      <c r="AB25" s="141" t="str">
        <f>IF(Cohort_CF!AB25="","","n/a")</f>
        <v>n/a</v>
      </c>
      <c r="AC25" s="141" t="str">
        <f>IF(Cohort_CF!AC25="","","n/a")</f>
        <v>n/a</v>
      </c>
      <c r="AD25" s="141" t="str">
        <f>IF(Cohort_CF!AD25="","","n/a")</f>
        <v>n/a</v>
      </c>
      <c r="AE25" s="141" t="str">
        <f>IF(Cohort_CF!AE25="","","n/a")</f>
        <v>n/a</v>
      </c>
      <c r="AF25" s="141" t="str">
        <f>IF(Cohort_CF!AF25="","","n/a")</f>
        <v>n/a</v>
      </c>
      <c r="AG25" s="141" t="str">
        <f>IF(Cohort_CF!AG25="","","n/a")</f>
        <v>n/a</v>
      </c>
      <c r="AH25" s="141" t="str">
        <f>IF(Cohort_CF!AH25="","","n/a")</f>
        <v>n/a</v>
      </c>
      <c r="AI25" s="141" t="str">
        <f>IF(Cohort_CF!AI25="","","n/a")</f>
        <v>n/a</v>
      </c>
      <c r="AJ25" s="141" t="str">
        <f>IF(Cohort_CF!AJ25="","","n/a")</f>
        <v>n/a</v>
      </c>
      <c r="AK25" s="141" t="str">
        <f>IF(Cohort_CF!AK25="","","n/a")</f>
        <v>n/a</v>
      </c>
      <c r="AL25" s="141" t="str">
        <f>IF(Cohort_CF!AL25="","","n/a")</f>
        <v>n/a</v>
      </c>
      <c r="AM25" s="141" t="str">
        <f>IF(Cohort_CF!AM25="","","n/a")</f>
        <v>n/a</v>
      </c>
      <c r="AN25" s="141" t="str">
        <f>IF(Cohort_CF!AN25="","","n/a")</f>
        <v>n/a</v>
      </c>
      <c r="AO25" s="141" t="str">
        <f>IF(Cohort_CF!AO25="","","n/a")</f>
        <v>n/a</v>
      </c>
      <c r="AP25" s="141" t="str">
        <f>IF(Cohort_CF!AP25="","","n/a")</f>
        <v>n/a</v>
      </c>
      <c r="AQ25" s="141" t="str">
        <f>IF(Cohort_CF!AQ25="","","n/a")</f>
        <v>n/a</v>
      </c>
      <c r="AR25" s="141" t="str">
        <f>IF(Cohort_CF!AR25="","","n/a")</f>
        <v>n/a</v>
      </c>
      <c r="AS25" s="141" t="str">
        <f>IF(Cohort_CF!AS25="","","n/a")</f>
        <v>n/a</v>
      </c>
      <c r="AT25" s="141" t="str">
        <f>IF(Cohort_CF!AT25="","","n/a")</f>
        <v>n/a</v>
      </c>
      <c r="AU25" s="141" t="str">
        <f>IF(Cohort_CF!AU25="","","n/a")</f>
        <v>n/a</v>
      </c>
      <c r="AV25" s="141" t="str">
        <f>IF(Cohort_CF!AV25="","","n/a")</f>
        <v>n/a</v>
      </c>
      <c r="AW25" s="141" t="str">
        <f>IF(Cohort_CF!AW25="","","n/a")</f>
        <v>n/a</v>
      </c>
      <c r="AX25" s="141" t="str">
        <f>IF(Cohort_CF!AX25="","","n/a")</f>
        <v>n/a</v>
      </c>
      <c r="AY25" s="141" t="str">
        <f>IF(Cohort_CF!AY25="","","n/a")</f>
        <v>n/a</v>
      </c>
      <c r="AZ25" s="141" t="str">
        <f>IF(Cohort_CF!AZ25="","","n/a")</f>
        <v>n/a</v>
      </c>
      <c r="BA25" s="141" t="str">
        <f>IF(Cohort_CF!BA25="","","n/a")</f>
        <v>n/a</v>
      </c>
      <c r="BB25" s="141" t="str">
        <f>IF(Cohort_CF!BB25="","","n/a")</f>
        <v>n/a</v>
      </c>
      <c r="BC25" s="141" t="str">
        <f>IF(Cohort_CF!BC25="","","n/a")</f>
        <v>n/a</v>
      </c>
      <c r="BD25" s="141" t="str">
        <f>IF(Cohort_CF!BD25="","","n/a")</f>
        <v>n/a</v>
      </c>
      <c r="BE25" s="141" t="str">
        <f>IF(Cohort_CF!BE25="","","n/a")</f>
        <v>n/a</v>
      </c>
      <c r="BF25" s="141" t="str">
        <f>IF(Cohort_CF!BF25="","","n/a")</f>
        <v>n/a</v>
      </c>
      <c r="BG25" s="141" t="str">
        <f>IF(Cohort_CF!BG25="","","n/a")</f>
        <v>n/a</v>
      </c>
      <c r="BH25" s="141" t="str">
        <f>IF(Cohort_CF!BH25="","","n/a")</f>
        <v>n/a</v>
      </c>
      <c r="BI25" s="141" t="str">
        <f>IF(Cohort_CF!BI25="","","n/a")</f>
        <v>n/a</v>
      </c>
      <c r="BJ25" s="141" t="str">
        <f>IF(Cohort_CF!BJ25="","","n/a")</f>
        <v>n/a</v>
      </c>
      <c r="BK25" s="141" t="str">
        <f>IF(Cohort_CF!BK25="","","n/a")</f>
        <v>n/a</v>
      </c>
      <c r="BL25" s="141" t="str">
        <f>IF(Cohort_CF!BL25="","","n/a")</f>
        <v>n/a</v>
      </c>
    </row>
    <row r="26" spans="1:72" s="135" customFormat="1" hidden="1" x14ac:dyDescent="0.55000000000000004">
      <c r="A26" s="646"/>
      <c r="B26" s="142" t="s">
        <v>569</v>
      </c>
      <c r="C26" s="142"/>
      <c r="D26" s="142"/>
      <c r="E26" s="142"/>
      <c r="F26" s="141" t="str">
        <f>IF(Cohort_CF!F26="","","n/a")</f>
        <v>n/a</v>
      </c>
      <c r="G26" s="141" t="str">
        <f>IF(Cohort_CF!G26="","","n/a")</f>
        <v>n/a</v>
      </c>
      <c r="H26" s="141" t="str">
        <f>IF(Cohort_CF!H26="","","n/a")</f>
        <v>n/a</v>
      </c>
      <c r="I26" s="141" t="str">
        <f>IF(Cohort_CF!I26="","","n/a")</f>
        <v>n/a</v>
      </c>
      <c r="J26" s="141" t="str">
        <f>IF(Cohort_CF!J26="","","n/a")</f>
        <v>n/a</v>
      </c>
      <c r="K26" s="141" t="str">
        <f>IF(Cohort_CF!K26="","","n/a")</f>
        <v>n/a</v>
      </c>
      <c r="L26" s="141" t="str">
        <f>IF(Cohort_CF!L26="","","n/a")</f>
        <v>n/a</v>
      </c>
      <c r="M26" s="141" t="str">
        <f>IF(Cohort_CF!M26="","","n/a")</f>
        <v>n/a</v>
      </c>
      <c r="N26" s="141" t="str">
        <f>IF(Cohort_CF!N26="","","n/a")</f>
        <v>n/a</v>
      </c>
      <c r="O26" s="141" t="str">
        <f>IF(Cohort_CF!O26="","","n/a")</f>
        <v>n/a</v>
      </c>
      <c r="P26" s="141" t="str">
        <f>IF(Cohort_CF!P26="","","n/a")</f>
        <v>n/a</v>
      </c>
      <c r="Q26" s="141" t="str">
        <f>IF(Cohort_CF!Q26="","","n/a")</f>
        <v>n/a</v>
      </c>
      <c r="R26" s="141" t="str">
        <f>IF(Cohort_CF!R26="","","n/a")</f>
        <v>n/a</v>
      </c>
      <c r="S26" s="141" t="str">
        <f>IF(Cohort_CF!S26="","","n/a")</f>
        <v>n/a</v>
      </c>
      <c r="T26" s="141" t="str">
        <f>IF(Cohort_CF!T26="","","n/a")</f>
        <v>n/a</v>
      </c>
      <c r="U26" s="141" t="str">
        <f>IF(Cohort_CF!U26="","","n/a")</f>
        <v>n/a</v>
      </c>
      <c r="V26" s="141" t="str">
        <f>IF(Cohort_CF!V26="","","n/a")</f>
        <v>n/a</v>
      </c>
      <c r="W26" s="141" t="str">
        <f>IF(Cohort_CF!W26="","","n/a")</f>
        <v>n/a</v>
      </c>
      <c r="X26" s="141" t="str">
        <f>IF(Cohort_CF!X26="","","n/a")</f>
        <v>n/a</v>
      </c>
      <c r="Y26" s="141" t="str">
        <f>IF(Cohort_CF!Y26="","","n/a")</f>
        <v>n/a</v>
      </c>
      <c r="Z26" s="141" t="str">
        <f>IF(Cohort_CF!Z26="","","n/a")</f>
        <v>n/a</v>
      </c>
      <c r="AA26" s="141" t="str">
        <f>IF(Cohort_CF!AA26="","","n/a")</f>
        <v>n/a</v>
      </c>
      <c r="AB26" s="141" t="str">
        <f>IF(Cohort_CF!AB26="","","n/a")</f>
        <v>n/a</v>
      </c>
      <c r="AC26" s="141" t="str">
        <f>IF(Cohort_CF!AC26="","","n/a")</f>
        <v>n/a</v>
      </c>
      <c r="AD26" s="141" t="str">
        <f>IF(Cohort_CF!AD26="","","n/a")</f>
        <v>n/a</v>
      </c>
      <c r="AE26" s="141" t="str">
        <f>IF(Cohort_CF!AE26="","","n/a")</f>
        <v>n/a</v>
      </c>
      <c r="AF26" s="141" t="str">
        <f>IF(Cohort_CF!AF26="","","n/a")</f>
        <v>n/a</v>
      </c>
      <c r="AG26" s="141" t="str">
        <f>IF(Cohort_CF!AG26="","","n/a")</f>
        <v>n/a</v>
      </c>
      <c r="AH26" s="141" t="str">
        <f>IF(Cohort_CF!AH26="","","n/a")</f>
        <v>n/a</v>
      </c>
      <c r="AI26" s="141" t="str">
        <f>IF(Cohort_CF!AI26="","","n/a")</f>
        <v>n/a</v>
      </c>
      <c r="AJ26" s="141" t="str">
        <f>IF(Cohort_CF!AJ26="","","n/a")</f>
        <v>n/a</v>
      </c>
      <c r="AK26" s="141" t="str">
        <f>IF(Cohort_CF!AK26="","","n/a")</f>
        <v>n/a</v>
      </c>
      <c r="AL26" s="141" t="str">
        <f>IF(Cohort_CF!AL26="","","n/a")</f>
        <v>n/a</v>
      </c>
      <c r="AM26" s="141" t="str">
        <f>IF(Cohort_CF!AM26="","","n/a")</f>
        <v>n/a</v>
      </c>
      <c r="AN26" s="141" t="str">
        <f>IF(Cohort_CF!AN26="","","n/a")</f>
        <v>n/a</v>
      </c>
      <c r="AO26" s="141" t="str">
        <f>IF(Cohort_CF!AO26="","","n/a")</f>
        <v>n/a</v>
      </c>
      <c r="AP26" s="141" t="str">
        <f>IF(Cohort_CF!AP26="","","n/a")</f>
        <v>n/a</v>
      </c>
      <c r="AQ26" s="141" t="str">
        <f>IF(Cohort_CF!AQ26="","","n/a")</f>
        <v>n/a</v>
      </c>
      <c r="AR26" s="141" t="str">
        <f>IF(Cohort_CF!AR26="","","n/a")</f>
        <v>n/a</v>
      </c>
      <c r="AS26" s="141" t="str">
        <f>IF(Cohort_CF!AS26="","","n/a")</f>
        <v>n/a</v>
      </c>
      <c r="AT26" s="141" t="str">
        <f>IF(Cohort_CF!AT26="","","n/a")</f>
        <v>n/a</v>
      </c>
      <c r="AU26" s="141" t="str">
        <f>IF(Cohort_CF!AU26="","","n/a")</f>
        <v>n/a</v>
      </c>
      <c r="AV26" s="141" t="str">
        <f>IF(Cohort_CF!AV26="","","n/a")</f>
        <v>n/a</v>
      </c>
      <c r="AW26" s="141" t="str">
        <f>IF(Cohort_CF!AW26="","","n/a")</f>
        <v>n/a</v>
      </c>
      <c r="AX26" s="141" t="str">
        <f>IF(Cohort_CF!AX26="","","n/a")</f>
        <v>n/a</v>
      </c>
      <c r="AY26" s="141" t="str">
        <f>IF(Cohort_CF!AY26="","","n/a")</f>
        <v>n/a</v>
      </c>
      <c r="AZ26" s="141" t="str">
        <f>IF(Cohort_CF!AZ26="","","n/a")</f>
        <v>n/a</v>
      </c>
      <c r="BA26" s="141" t="str">
        <f>IF(Cohort_CF!BA26="","","n/a")</f>
        <v>n/a</v>
      </c>
      <c r="BB26" s="141" t="str">
        <f>IF(Cohort_CF!BB26="","","n/a")</f>
        <v>n/a</v>
      </c>
      <c r="BC26" s="141" t="str">
        <f>IF(Cohort_CF!BC26="","","n/a")</f>
        <v>n/a</v>
      </c>
      <c r="BD26" s="141" t="str">
        <f>IF(Cohort_CF!BD26="","","n/a")</f>
        <v>n/a</v>
      </c>
      <c r="BE26" s="141" t="str">
        <f>IF(Cohort_CF!BE26="","","n/a")</f>
        <v>n/a</v>
      </c>
      <c r="BF26" s="141" t="str">
        <f>IF(Cohort_CF!BF26="","","n/a")</f>
        <v>n/a</v>
      </c>
      <c r="BG26" s="141" t="str">
        <f>IF(Cohort_CF!BG26="","","n/a")</f>
        <v>n/a</v>
      </c>
      <c r="BH26" s="141" t="str">
        <f>IF(Cohort_CF!BH26="","","n/a")</f>
        <v>n/a</v>
      </c>
      <c r="BI26" s="141" t="str">
        <f>IF(Cohort_CF!BI26="","","n/a")</f>
        <v>n/a</v>
      </c>
      <c r="BJ26" s="141" t="str">
        <f>IF(Cohort_CF!BJ26="","","n/a")</f>
        <v>n/a</v>
      </c>
      <c r="BK26" s="141" t="str">
        <f>IF(Cohort_CF!BK26="","","n/a")</f>
        <v>n/a</v>
      </c>
      <c r="BL26" s="141" t="str">
        <f>IF(Cohort_CF!BL26="","","n/a")</f>
        <v>n/a</v>
      </c>
    </row>
    <row r="28" spans="1:72" x14ac:dyDescent="0.55000000000000004">
      <c r="A28" s="638" t="s">
        <v>488</v>
      </c>
      <c r="B28" s="128" t="s">
        <v>489</v>
      </c>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row>
    <row r="29" spans="1:72" x14ac:dyDescent="0.55000000000000004">
      <c r="A29" s="639"/>
      <c r="B29" t="s">
        <v>466</v>
      </c>
      <c r="F29" s="1">
        <f>IF(QP_IncomeWP!F29="","",'Cost and Benefit Parameters'!$C$44*(QP_IncomeWP!F29-Income_CF!F31))</f>
        <v>-89234.963773980082</v>
      </c>
      <c r="G29" s="1">
        <f>IF(QP_IncomeWP!G29="","",'Cost and Benefit Parameters'!$C$44*(QP_IncomeWP!G29-Income_CF!G31))</f>
        <v>-92696.594544101768</v>
      </c>
      <c r="H29" s="1">
        <f>IF(QP_IncomeWP!H29="","",'Cost and Benefit Parameters'!$C$44*(QP_IncomeWP!H29-Income_CF!H31))</f>
        <v>-96234.751806587286</v>
      </c>
      <c r="I29" s="1">
        <f>IF(QP_IncomeWP!I29="","",'Cost and Benefit Parameters'!$C$44*(QP_IncomeWP!I29-Income_CF!I31))</f>
        <v>-99848.030998252507</v>
      </c>
      <c r="J29" s="1">
        <f>IF(QP_IncomeWP!J29="","",'Cost and Benefit Parameters'!$C$44*(QP_IncomeWP!J29-Income_CF!J31))</f>
        <v>-104168.32936782381</v>
      </c>
      <c r="K29" s="1">
        <f>IF(QP_IncomeWP!K29="","",'Cost and Benefit Parameters'!$C$44*(QP_IncomeWP!K29-Income_CF!K31))</f>
        <v>-107885.11862633964</v>
      </c>
      <c r="L29" s="1">
        <f>IF(QP_IncomeWP!L29="","",'Cost and Benefit Parameters'!$C$44*(QP_IncomeWP!L29-Income_CF!L31))</f>
        <v>-111667.50457607571</v>
      </c>
      <c r="M29" s="1">
        <f>IF(QP_IncomeWP!M29="","",'Cost and Benefit Parameters'!$C$44*(QP_IncomeWP!M29-Income_CF!M31))</f>
        <v>-115513.16995394378</v>
      </c>
      <c r="N29" s="1">
        <f>IF(QP_IncomeWP!N29="","",'Cost and Benefit Parameters'!$C$44*(QP_IncomeWP!N29-Income_CF!N31))</f>
        <v>-119419.60115690104</v>
      </c>
      <c r="O29" s="1">
        <f>IF(QP_IncomeWP!O29="","",'Cost and Benefit Parameters'!$C$44*(QP_IncomeWP!O29-Income_CF!O31))</f>
        <v>-123384.08761482111</v>
      </c>
      <c r="P29" s="1">
        <f>IF(QP_IncomeWP!P29="","",'Cost and Benefit Parameters'!$C$44*(QP_IncomeWP!P29-Income_CF!P31))</f>
        <v>-127403.72174256491</v>
      </c>
      <c r="Q29" s="1">
        <f>IF(QP_IncomeWP!Q29="","",'Cost and Benefit Parameters'!$C$44*(QP_IncomeWP!Q29-Income_CF!Q31))</f>
        <v>-131475.39949100572</v>
      </c>
      <c r="R29" s="1">
        <f>IF(QP_IncomeWP!R29="","",'Cost and Benefit Parameters'!$C$44*(QP_IncomeWP!R29-Income_CF!R31))</f>
        <v>-135595.82151487042</v>
      </c>
      <c r="S29" s="1">
        <f>IF(QP_IncomeWP!S29="","",'Cost and Benefit Parameters'!$C$44*(QP_IncomeWP!S29-Income_CF!S31))</f>
        <v>-139761.49497322008</v>
      </c>
      <c r="T29" s="1">
        <f>IF(QP_IncomeWP!T29="","",'Cost and Benefit Parameters'!$C$44*(QP_IncomeWP!T29-Income_CF!T31))</f>
        <v>-143968.73597619435</v>
      </c>
      <c r="U29" s="1">
        <f>IF(QP_IncomeWP!U29="","",'Cost and Benefit Parameters'!$C$44*(QP_IncomeWP!U29-Income_CF!U31))</f>
        <v>-148213.67268933839</v>
      </c>
      <c r="V29" s="1">
        <f>IF(QP_IncomeWP!V29="","",'Cost and Benefit Parameters'!$C$44*(QP_IncomeWP!V29-Income_CF!V31))</f>
        <v>-152492.24910435575</v>
      </c>
      <c r="W29" s="1">
        <f>IF(QP_IncomeWP!W29="","",'Cost and Benefit Parameters'!$C$44*(QP_IncomeWP!W29-Income_CF!W31))</f>
        <v>-156800.22948258658</v>
      </c>
      <c r="X29" s="1">
        <f>IF(QP_IncomeWP!X29="","",'Cost and Benefit Parameters'!$C$44*(QP_IncomeWP!X29-Income_CF!X31))</f>
        <v>-161133.20347480974</v>
      </c>
      <c r="Y29" s="1">
        <f>IF(QP_IncomeWP!Y29="","",'Cost and Benefit Parameters'!$C$44*(QP_IncomeWP!Y29-Income_CF!Y31))</f>
        <v>-165486.59191820896</v>
      </c>
      <c r="Z29" s="1">
        <f>IF(QP_IncomeWP!Z29="","",'Cost and Benefit Parameters'!$C$44*(QP_IncomeWP!Z29-Income_CF!Z31))</f>
        <v>-169855.65330847571</v>
      </c>
      <c r="AA29" s="1">
        <f>IF(QP_IncomeWP!AA29="","",'Cost and Benefit Parameters'!$C$44*(QP_IncomeWP!AA29-Income_CF!AA31))</f>
        <v>-174235.49094209893</v>
      </c>
      <c r="AB29" s="1">
        <f>IF(QP_IncomeWP!AB29="","",'Cost and Benefit Parameters'!$C$44*(QP_IncomeWP!AB29-Income_CF!AB31))</f>
        <v>-178621.06072089422</v>
      </c>
      <c r="AC29" s="1">
        <f>IF(QP_IncomeWP!AC29="","",'Cost and Benefit Parameters'!$C$44*(QP_IncomeWP!AC29-Income_CF!AC31))</f>
        <v>-183007.17960781197</v>
      </c>
      <c r="AD29" s="1">
        <f>IF(QP_IncomeWP!AD29="","",'Cost and Benefit Parameters'!$C$44*(QP_IncomeWP!AD29-Income_CF!AD31))</f>
        <v>-187388.53472000125</v>
      </c>
      <c r="AE29" s="1">
        <f>IF(QP_IncomeWP!AE29="","",'Cost and Benefit Parameters'!$C$44*(QP_IncomeWP!AE29-Income_CF!AE31))</f>
        <v>-191759.69304203018</v>
      </c>
      <c r="AF29" s="1">
        <f>IF(QP_IncomeWP!AF29="","",'Cost and Benefit Parameters'!$C$44*(QP_IncomeWP!AF29-Income_CF!AF31))</f>
        <v>-196115.11173913148</v>
      </c>
      <c r="AG29" s="1">
        <f>IF(QP_IncomeWP!AG29="","",'Cost and Benefit Parameters'!$C$44*(QP_IncomeWP!AG29-Income_CF!AG31))</f>
        <v>-200449.14904727045</v>
      </c>
      <c r="AH29" s="1">
        <f>IF(QP_IncomeWP!AH29="","",'Cost and Benefit Parameters'!$C$44*(QP_IncomeWP!AH29-Income_CF!AH31))</f>
        <v>-204756.07571386904</v>
      </c>
      <c r="AI29" s="1">
        <f>IF(QP_IncomeWP!AI29="","",'Cost and Benefit Parameters'!$C$44*(QP_IncomeWP!AI29-Income_CF!AI31))</f>
        <v>-209030.08696004795</v>
      </c>
      <c r="AJ29" s="1">
        <f>IF(QP_IncomeWP!AJ29="","",'Cost and Benefit Parameters'!$C$44*(QP_IncomeWP!AJ29-Income_CF!AJ31))</f>
        <v>-213265.31493241517</v>
      </c>
      <c r="AK29" s="1">
        <f>IF(QP_IncomeWP!AK29="","",'Cost and Benefit Parameters'!$C$44*(QP_IncomeWP!AK29-Income_CF!AK31))</f>
        <v>-217455.84160962401</v>
      </c>
      <c r="AL29" s="1">
        <f>IF(QP_IncomeWP!AL29="","",'Cost and Benefit Parameters'!$C$44*(QP_IncomeWP!AL29-Income_CF!AL31))</f>
        <v>-221595.71212628746</v>
      </c>
      <c r="AM29" s="1">
        <f>IF(QP_IncomeWP!AM29="","",'Cost and Benefit Parameters'!$C$44*(QP_IncomeWP!AM29-Income_CF!AM31))</f>
        <v>-225678.94847427355</v>
      </c>
      <c r="AN29" s="1">
        <f>IF(QP_IncomeWP!AN29="","",'Cost and Benefit Parameters'!$C$44*(QP_IncomeWP!AN29-Income_CF!AN31))</f>
        <v>-229699.56353902465</v>
      </c>
      <c r="AO29" s="1">
        <f>IF(QP_IncomeWP!AO29="","",'Cost and Benefit Parameters'!$C$44*(QP_IncomeWP!AO29-Income_CF!AO31))</f>
        <v>-233651.57542630297</v>
      </c>
      <c r="AP29" s="1">
        <f>IF(QP_IncomeWP!AP29="","",'Cost and Benefit Parameters'!$C$44*(QP_IncomeWP!AP29-Income_CF!AP31))</f>
        <v>-237529.0220326854</v>
      </c>
      <c r="AQ29" s="1">
        <f>IF(QP_IncomeWP!AQ29="","",'Cost and Benefit Parameters'!$C$44*(QP_IncomeWP!AQ29-Income_CF!AQ31))</f>
        <v>-241325.97581127874</v>
      </c>
      <c r="AR29" s="1">
        <f>IF(QP_IncomeWP!AR29="","",'Cost and Benefit Parameters'!$C$44*(QP_IncomeWP!AR29-Income_CF!AR31))</f>
        <v>-245036.55868241808</v>
      </c>
      <c r="AS29" s="1">
        <f>IF(QP_IncomeWP!AS29="","",'Cost and Benefit Parameters'!$C$44*(QP_IncomeWP!AS29-Income_CF!AS31))</f>
        <v>-248654.95703768596</v>
      </c>
      <c r="AT29" s="1" t="str">
        <f>IF(QP_IncomeWP!AT29="","",'Cost and Benefit Parameters'!$C$44*(QP_IncomeWP!AT29-Income_CF!AT31))</f>
        <v/>
      </c>
      <c r="AU29" s="1" t="str">
        <f>IF(QP_IncomeWP!AU29="","",'Cost and Benefit Parameters'!$C$44*(QP_IncomeWP!AU29-Income_CF!AU31))</f>
        <v/>
      </c>
      <c r="AV29" s="1" t="str">
        <f>IF(QP_IncomeWP!AV29="","",'Cost and Benefit Parameters'!$C$44*(QP_IncomeWP!AV29-Income_CF!AV31))</f>
        <v/>
      </c>
      <c r="AW29" s="1" t="str">
        <f>IF(QP_IncomeWP!AW29="","",'Cost and Benefit Parameters'!$C$44*(QP_IncomeWP!AW29-Income_CF!AW31))</f>
        <v/>
      </c>
      <c r="AX29" s="1" t="str">
        <f>IF(QP_IncomeWP!AX29="","",'Cost and Benefit Parameters'!$C$44*(QP_IncomeWP!AX29-Income_CF!AX31))</f>
        <v/>
      </c>
      <c r="AY29" s="1" t="str">
        <f>IF(QP_IncomeWP!AY29="","",'Cost and Benefit Parameters'!$C$44*(QP_IncomeWP!AY29-Income_CF!AY31))</f>
        <v/>
      </c>
      <c r="AZ29" s="1" t="str">
        <f>IF(QP_IncomeWP!AZ29="","",'Cost and Benefit Parameters'!$C$44*(QP_IncomeWP!AZ29-Income_CF!AZ31))</f>
        <v/>
      </c>
      <c r="BA29" s="1" t="str">
        <f>IF(QP_IncomeWP!BA29="","",'Cost and Benefit Parameters'!$C$44*(QP_IncomeWP!BA29-Income_CF!BA31))</f>
        <v/>
      </c>
      <c r="BB29" s="1" t="str">
        <f>IF(QP_IncomeWP!BB29="","",'Cost and Benefit Parameters'!$C$44*(QP_IncomeWP!BB29-Income_CF!BB31))</f>
        <v/>
      </c>
      <c r="BC29" s="1" t="str">
        <f>IF(QP_IncomeWP!BC29="","",'Cost and Benefit Parameters'!$C$44*(QP_IncomeWP!BC29-Income_CF!BC31))</f>
        <v/>
      </c>
      <c r="BD29" s="1" t="str">
        <f>IF(QP_IncomeWP!BD29="","",'Cost and Benefit Parameters'!$C$44*(QP_IncomeWP!BD29-Income_CF!BD31))</f>
        <v/>
      </c>
      <c r="BE29" s="1" t="str">
        <f>IF(QP_IncomeWP!BE29="","",'Cost and Benefit Parameters'!$C$44*(QP_IncomeWP!BE29-Income_CF!BE31))</f>
        <v/>
      </c>
      <c r="BF29" s="1" t="str">
        <f>IF(QP_IncomeWP!BF29="","",'Cost and Benefit Parameters'!$C$44*(QP_IncomeWP!BF29-Income_CF!BF31))</f>
        <v/>
      </c>
      <c r="BG29" s="1" t="str">
        <f>IF(QP_IncomeWP!BG29="","",'Cost and Benefit Parameters'!$C$44*(QP_IncomeWP!BG29-Income_CF!BG31))</f>
        <v/>
      </c>
      <c r="BH29" s="1" t="str">
        <f>IF(QP_IncomeWP!BH29="","",'Cost and Benefit Parameters'!$C$44*(QP_IncomeWP!BH29-Income_CF!BH31))</f>
        <v/>
      </c>
      <c r="BI29" s="1" t="str">
        <f>IF(QP_IncomeWP!BI29="","",'Cost and Benefit Parameters'!$C$44*(QP_IncomeWP!BI29-Income_CF!BI31))</f>
        <v/>
      </c>
      <c r="BJ29" s="1" t="str">
        <f>IF(QP_IncomeWP!BJ29="","",'Cost and Benefit Parameters'!$C$44*(QP_IncomeWP!BJ29-Income_CF!BJ31))</f>
        <v/>
      </c>
      <c r="BK29" s="1" t="str">
        <f>IF(QP_IncomeWP!BK29="","",'Cost and Benefit Parameters'!$C$44*(QP_IncomeWP!BK29-Income_CF!BK31))</f>
        <v/>
      </c>
      <c r="BL29" s="1" t="str">
        <f>IF(QP_IncomeWP!BL29="","",'Cost and Benefit Parameters'!$C$44*(QP_IncomeWP!BL29-Income_CF!BL31))</f>
        <v/>
      </c>
    </row>
    <row r="30" spans="1:72" x14ac:dyDescent="0.55000000000000004">
      <c r="A30" s="639"/>
      <c r="B30" t="s">
        <v>468</v>
      </c>
      <c r="F30" s="1" t="str">
        <f>IF(QP_IncomeWP!F30="","",'Cost and Benefit Parameters'!$C$44*(QP_IncomeWP!F30-Income_CF!F32))</f>
        <v/>
      </c>
      <c r="G30" s="1">
        <f>IF(QP_IncomeWP!G30="","",'Cost and Benefit Parameters'!$C$44*(QP_IncomeWP!G30-Income_CF!G32))</f>
        <v>-91912.012687199516</v>
      </c>
      <c r="H30" s="1">
        <f>IF(QP_IncomeWP!H30="","",'Cost and Benefit Parameters'!$C$44*(QP_IncomeWP!H30-Income_CF!H32))</f>
        <v>-95477.492380424766</v>
      </c>
      <c r="I30" s="1">
        <f>IF(QP_IncomeWP!I30="","",'Cost and Benefit Parameters'!$C$44*(QP_IncomeWP!I30-Income_CF!I32))</f>
        <v>-99121.79436078493</v>
      </c>
      <c r="J30" s="1">
        <f>IF(QP_IncomeWP!J30="","",'Cost and Benefit Parameters'!$C$44*(QP_IncomeWP!J30-Income_CF!J32))</f>
        <v>-102843.47192820006</v>
      </c>
      <c r="K30" s="1">
        <f>IF(QP_IncomeWP!K30="","",'Cost and Benefit Parameters'!$C$44*(QP_IncomeWP!K30-Income_CF!K32))</f>
        <v>-107293.37924885849</v>
      </c>
      <c r="L30" s="1">
        <f>IF(QP_IncomeWP!L30="","",'Cost and Benefit Parameters'!$C$44*(QP_IncomeWP!L30-Income_CF!L32))</f>
        <v>-111121.67218512982</v>
      </c>
      <c r="M30" s="1">
        <f>IF(QP_IncomeWP!M30="","",'Cost and Benefit Parameters'!$C$44*(QP_IncomeWP!M30-Income_CF!M32))</f>
        <v>-115017.52971335797</v>
      </c>
      <c r="N30" s="1">
        <f>IF(QP_IncomeWP!N30="","",'Cost and Benefit Parameters'!$C$44*(QP_IncomeWP!N30-Income_CF!N32))</f>
        <v>-118978.56505256209</v>
      </c>
      <c r="O30" s="1">
        <f>IF(QP_IncomeWP!O30="","",'Cost and Benefit Parameters'!$C$44*(QP_IncomeWP!O30-Income_CF!O32))</f>
        <v>-123002.18919160809</v>
      </c>
      <c r="P30" s="1">
        <f>IF(QP_IncomeWP!P30="","",'Cost and Benefit Parameters'!$C$44*(QP_IncomeWP!P30-Income_CF!P32))</f>
        <v>-127085.61024326575</v>
      </c>
      <c r="Q30" s="1">
        <f>IF(QP_IncomeWP!Q30="","",'Cost and Benefit Parameters'!$C$44*(QP_IncomeWP!Q30-Income_CF!Q32))</f>
        <v>-131225.83339484184</v>
      </c>
      <c r="R30" s="1">
        <f>IF(QP_IncomeWP!R30="","",'Cost and Benefit Parameters'!$C$44*(QP_IncomeWP!R30-Income_CF!R32))</f>
        <v>-135419.66147573589</v>
      </c>
      <c r="S30" s="1">
        <f>IF(QP_IncomeWP!S30="","",'Cost and Benefit Parameters'!$C$44*(QP_IncomeWP!S30-Income_CF!S32))</f>
        <v>-139663.69616031653</v>
      </c>
      <c r="T30" s="1">
        <f>IF(QP_IncomeWP!T30="","",'Cost and Benefit Parameters'!$C$44*(QP_IncomeWP!T30-Income_CF!T32))</f>
        <v>-143954.33982241669</v>
      </c>
      <c r="U30" s="1">
        <f>IF(QP_IncomeWP!U30="","",'Cost and Benefit Parameters'!$C$44*(QP_IncomeWP!U30-Income_CF!U32))</f>
        <v>-148287.79805548015</v>
      </c>
      <c r="V30" s="1">
        <f>IF(QP_IncomeWP!V30="","",'Cost and Benefit Parameters'!$C$44*(QP_IncomeWP!V30-Income_CF!V32))</f>
        <v>-152660.08287001855</v>
      </c>
      <c r="W30" s="1">
        <f>IF(QP_IncomeWP!W30="","",'Cost and Benefit Parameters'!$C$44*(QP_IncomeWP!W30-Income_CF!W32))</f>
        <v>-157067.01657748639</v>
      </c>
      <c r="X30" s="1">
        <f>IF(QP_IncomeWP!X30="","",'Cost and Benefit Parameters'!$C$44*(QP_IncomeWP!X30-Income_CF!X32))</f>
        <v>-161504.23636706421</v>
      </c>
      <c r="Y30" s="1">
        <f>IF(QP_IncomeWP!Y30="","",'Cost and Benefit Parameters'!$C$44*(QP_IncomeWP!Y30-Income_CF!Y32))</f>
        <v>-165967.19957905399</v>
      </c>
      <c r="Z30" s="1">
        <f>IF(QP_IncomeWP!Z30="","",'Cost and Benefit Parameters'!$C$44*(QP_IncomeWP!Z30-Income_CF!Z32))</f>
        <v>-170451.18967575527</v>
      </c>
      <c r="AA30" s="1">
        <f>IF(QP_IncomeWP!AA30="","",'Cost and Benefit Parameters'!$C$44*(QP_IncomeWP!AA30-Income_CF!AA32))</f>
        <v>-174951.32290772998</v>
      </c>
      <c r="AB30" s="1">
        <f>IF(QP_IncomeWP!AB30="","",'Cost and Benefit Parameters'!$C$44*(QP_IncomeWP!AB30-Income_CF!AB32))</f>
        <v>-179462.55567036194</v>
      </c>
      <c r="AC30" s="1">
        <f>IF(QP_IncomeWP!AC30="","",'Cost and Benefit Parameters'!$C$44*(QP_IncomeWP!AC30-Income_CF!AC32))</f>
        <v>-183979.69254252108</v>
      </c>
      <c r="AD30" s="1">
        <f>IF(QP_IncomeWP!AD30="","",'Cost and Benefit Parameters'!$C$44*(QP_IncomeWP!AD30-Income_CF!AD32))</f>
        <v>-188497.39499604626</v>
      </c>
      <c r="AE30" s="1">
        <f>IF(QP_IncomeWP!AE30="","",'Cost and Benefit Parameters'!$C$44*(QP_IncomeWP!AE30-Income_CF!AE32))</f>
        <v>-193010.19076160126</v>
      </c>
      <c r="AF30" s="1">
        <f>IF(QP_IncomeWP!AF30="","",'Cost and Benefit Parameters'!$C$44*(QP_IncomeWP!AF30-Income_CF!AF32))</f>
        <v>-197512.48383329113</v>
      </c>
      <c r="AG30" s="1">
        <f>IF(QP_IncomeWP!AG30="","",'Cost and Benefit Parameters'!$C$44*(QP_IncomeWP!AG30-Income_CF!AG32))</f>
        <v>-201998.56509130544</v>
      </c>
      <c r="AH30" s="1">
        <f>IF(QP_IncomeWP!AH30="","",'Cost and Benefit Parameters'!$C$44*(QP_IncomeWP!AH30-Income_CF!AH32))</f>
        <v>-206462.62351868858</v>
      </c>
      <c r="AI30" s="1">
        <f>IF(QP_IncomeWP!AI30="","",'Cost and Benefit Parameters'!$C$44*(QP_IncomeWP!AI30-Income_CF!AI32))</f>
        <v>-210898.7579852851</v>
      </c>
      <c r="AJ30" s="1">
        <f>IF(QP_IncomeWP!AJ30="","",'Cost and Benefit Parameters'!$C$44*(QP_IncomeWP!AJ30-Income_CF!AJ32))</f>
        <v>-215300.98956884936</v>
      </c>
      <c r="AK30" s="1">
        <f>IF(QP_IncomeWP!AK30="","",'Cost and Benefit Parameters'!$C$44*(QP_IncomeWP!AK30-Income_CF!AK32))</f>
        <v>-219663.27438038768</v>
      </c>
      <c r="AL30" s="1">
        <f>IF(QP_IncomeWP!AL30="","",'Cost and Benefit Parameters'!$C$44*(QP_IncomeWP!AL30-Income_CF!AL32))</f>
        <v>-223979.51685791268</v>
      </c>
      <c r="AM30" s="1">
        <f>IF(QP_IncomeWP!AM30="","",'Cost and Benefit Parameters'!$C$44*(QP_IncomeWP!AM30-Income_CF!AM32))</f>
        <v>-228243.5834900761</v>
      </c>
      <c r="AN30" s="1">
        <f>IF(QP_IncomeWP!AN30="","",'Cost and Benefit Parameters'!$C$44*(QP_IncomeWP!AN30-Income_CF!AN32))</f>
        <v>-232449.31692850174</v>
      </c>
      <c r="AO30" s="1">
        <f>IF(QP_IncomeWP!AO30="","",'Cost and Benefit Parameters'!$C$44*(QP_IncomeWP!AO30-Income_CF!AO32))</f>
        <v>-236590.55044519546</v>
      </c>
      <c r="AP30" s="1">
        <f>IF(QP_IncomeWP!AP30="","",'Cost and Benefit Parameters'!$C$44*(QP_IncomeWP!AP30-Income_CF!AP32))</f>
        <v>-240661.12268909207</v>
      </c>
      <c r="AQ30" s="1">
        <f>IF(QP_IncomeWP!AQ30="","",'Cost and Benefit Parameters'!$C$44*(QP_IncomeWP!AQ30-Income_CF!AQ32))</f>
        <v>-244654.89269366593</v>
      </c>
      <c r="AR30" s="1">
        <f>IF(QP_IncomeWP!AR30="","",'Cost and Benefit Parameters'!$C$44*(QP_IncomeWP!AR30-Income_CF!AR32))</f>
        <v>-248565.7550856171</v>
      </c>
      <c r="AS30" s="1">
        <f>IF(QP_IncomeWP!AS30="","",'Cost and Benefit Parameters'!$C$44*(QP_IncomeWP!AS30-Income_CF!AS32))</f>
        <v>-252387.65544289068</v>
      </c>
      <c r="AT30" s="1">
        <f>IF(QP_IncomeWP!AT30="","",'Cost and Benefit Parameters'!$C$44*(QP_IncomeWP!AT30-Income_CF!AT32))</f>
        <v>-256114.60574881648</v>
      </c>
      <c r="AU30" s="1" t="str">
        <f>IF(QP_IncomeWP!AU30="","",'Cost and Benefit Parameters'!$C$44*(QP_IncomeWP!AU30-Income_CF!AU32))</f>
        <v/>
      </c>
      <c r="AV30" s="1" t="str">
        <f>IF(QP_IncomeWP!AV30="","",'Cost and Benefit Parameters'!$C$44*(QP_IncomeWP!AV30-Income_CF!AV32))</f>
        <v/>
      </c>
      <c r="AW30" s="1" t="str">
        <f>IF(QP_IncomeWP!AW30="","",'Cost and Benefit Parameters'!$C$44*(QP_IncomeWP!AW30-Income_CF!AW32))</f>
        <v/>
      </c>
      <c r="AX30" s="1" t="str">
        <f>IF(QP_IncomeWP!AX30="","",'Cost and Benefit Parameters'!$C$44*(QP_IncomeWP!AX30-Income_CF!AX32))</f>
        <v/>
      </c>
      <c r="AY30" s="1" t="str">
        <f>IF(QP_IncomeWP!AY30="","",'Cost and Benefit Parameters'!$C$44*(QP_IncomeWP!AY30-Income_CF!AY32))</f>
        <v/>
      </c>
      <c r="AZ30" s="1" t="str">
        <f>IF(QP_IncomeWP!AZ30="","",'Cost and Benefit Parameters'!$C$44*(QP_IncomeWP!AZ30-Income_CF!AZ32))</f>
        <v/>
      </c>
      <c r="BA30" s="1" t="str">
        <f>IF(QP_IncomeWP!BA30="","",'Cost and Benefit Parameters'!$C$44*(QP_IncomeWP!BA30-Income_CF!BA32))</f>
        <v/>
      </c>
      <c r="BB30" s="1" t="str">
        <f>IF(QP_IncomeWP!BB30="","",'Cost and Benefit Parameters'!$C$44*(QP_IncomeWP!BB30-Income_CF!BB32))</f>
        <v/>
      </c>
      <c r="BC30" s="1" t="str">
        <f>IF(QP_IncomeWP!BC30="","",'Cost and Benefit Parameters'!$C$44*(QP_IncomeWP!BC30-Income_CF!BC32))</f>
        <v/>
      </c>
      <c r="BD30" s="1" t="str">
        <f>IF(QP_IncomeWP!BD30="","",'Cost and Benefit Parameters'!$C$44*(QP_IncomeWP!BD30-Income_CF!BD32))</f>
        <v/>
      </c>
      <c r="BE30" s="1" t="str">
        <f>IF(QP_IncomeWP!BE30="","",'Cost and Benefit Parameters'!$C$44*(QP_IncomeWP!BE30-Income_CF!BE32))</f>
        <v/>
      </c>
      <c r="BF30" s="1" t="str">
        <f>IF(QP_IncomeWP!BF30="","",'Cost and Benefit Parameters'!$C$44*(QP_IncomeWP!BF30-Income_CF!BF32))</f>
        <v/>
      </c>
      <c r="BG30" s="1" t="str">
        <f>IF(QP_IncomeWP!BG30="","",'Cost and Benefit Parameters'!$C$44*(QP_IncomeWP!BG30-Income_CF!BG32))</f>
        <v/>
      </c>
      <c r="BH30" s="1" t="str">
        <f>IF(QP_IncomeWP!BH30="","",'Cost and Benefit Parameters'!$C$44*(QP_IncomeWP!BH30-Income_CF!BH32))</f>
        <v/>
      </c>
      <c r="BI30" s="1" t="str">
        <f>IF(QP_IncomeWP!BI30="","",'Cost and Benefit Parameters'!$C$44*(QP_IncomeWP!BI30-Income_CF!BI32))</f>
        <v/>
      </c>
      <c r="BJ30" s="1" t="str">
        <f>IF(QP_IncomeWP!BJ30="","",'Cost and Benefit Parameters'!$C$44*(QP_IncomeWP!BJ30-Income_CF!BJ32))</f>
        <v/>
      </c>
      <c r="BK30" s="1" t="str">
        <f>IF(QP_IncomeWP!BK30="","",'Cost and Benefit Parameters'!$C$44*(QP_IncomeWP!BK30-Income_CF!BK32))</f>
        <v/>
      </c>
      <c r="BL30" s="1" t="str">
        <f>IF(QP_IncomeWP!BL30="","",'Cost and Benefit Parameters'!$C$44*(QP_IncomeWP!BL30-Income_CF!BL32))</f>
        <v/>
      </c>
    </row>
    <row r="31" spans="1:72" x14ac:dyDescent="0.55000000000000004">
      <c r="A31" s="639"/>
      <c r="B31" t="s">
        <v>469</v>
      </c>
      <c r="F31" s="1" t="str">
        <f>IF(QP_IncomeWP!F31="","",'Cost and Benefit Parameters'!$C$44*(QP_IncomeWP!F31-Income_CF!F33))</f>
        <v/>
      </c>
      <c r="G31" s="1" t="str">
        <f>IF(QP_IncomeWP!G31="","",'Cost and Benefit Parameters'!$C$44*(QP_IncomeWP!G31-Income_CF!G33))</f>
        <v/>
      </c>
      <c r="H31" s="1">
        <f>IF(QP_IncomeWP!H31="","",'Cost and Benefit Parameters'!$C$44*(QP_IncomeWP!H31-Income_CF!H33))</f>
        <v>-94669.373067815483</v>
      </c>
      <c r="I31" s="1">
        <f>IF(QP_IncomeWP!I31="","",'Cost and Benefit Parameters'!$C$44*(QP_IncomeWP!I31-Income_CF!I33))</f>
        <v>-98341.817151837546</v>
      </c>
      <c r="J31" s="1">
        <f>IF(QP_IncomeWP!J31="","",'Cost and Benefit Parameters'!$C$44*(QP_IncomeWP!J31-Income_CF!J33))</f>
        <v>-102095.44819160843</v>
      </c>
      <c r="K31" s="1">
        <f>IF(QP_IncomeWP!K31="","",'Cost and Benefit Parameters'!$C$44*(QP_IncomeWP!K31-Income_CF!K33))</f>
        <v>-105928.77608604607</v>
      </c>
      <c r="L31" s="1">
        <f>IF(QP_IncomeWP!L31="","",'Cost and Benefit Parameters'!$C$44*(QP_IncomeWP!L31-Income_CF!L33))</f>
        <v>-110512.18062632426</v>
      </c>
      <c r="M31" s="1">
        <f>IF(QP_IncomeWP!M31="","",'Cost and Benefit Parameters'!$C$44*(QP_IncomeWP!M31-Income_CF!M33))</f>
        <v>-114455.32235068374</v>
      </c>
      <c r="N31" s="1">
        <f>IF(QP_IncomeWP!N31="","",'Cost and Benefit Parameters'!$C$44*(QP_IncomeWP!N31-Income_CF!N33))</f>
        <v>-118468.0556047587</v>
      </c>
      <c r="O31" s="1">
        <f>IF(QP_IncomeWP!O31="","",'Cost and Benefit Parameters'!$C$44*(QP_IncomeWP!O31-Income_CF!O33))</f>
        <v>-122547.92200413898</v>
      </c>
      <c r="P31" s="1">
        <f>IF(QP_IncomeWP!P31="","",'Cost and Benefit Parameters'!$C$44*(QP_IncomeWP!P31-Income_CF!P33))</f>
        <v>-126692.25486735631</v>
      </c>
      <c r="Q31" s="1">
        <f>IF(QP_IncomeWP!Q31="","",'Cost and Benefit Parameters'!$C$44*(QP_IncomeWP!Q31-Income_CF!Q33))</f>
        <v>-130898.17855056371</v>
      </c>
      <c r="R31" s="1">
        <f>IF(QP_IncomeWP!R31="","",'Cost and Benefit Parameters'!$C$44*(QP_IncomeWP!R31-Income_CF!R33))</f>
        <v>-135162.60839668708</v>
      </c>
      <c r="S31" s="1">
        <f>IF(QP_IncomeWP!S31="","",'Cost and Benefit Parameters'!$C$44*(QP_IncomeWP!S31-Income_CF!S33))</f>
        <v>-139482.25132000796</v>
      </c>
      <c r="T31" s="1">
        <f>IF(QP_IncomeWP!T31="","",'Cost and Benefit Parameters'!$C$44*(QP_IncomeWP!T31-Income_CF!T33))</f>
        <v>-143853.607045126</v>
      </c>
      <c r="U31" s="1">
        <f>IF(QP_IncomeWP!U31="","",'Cost and Benefit Parameters'!$C$44*(QP_IncomeWP!U31-Income_CF!U33))</f>
        <v>-148272.97001708922</v>
      </c>
      <c r="V31" s="1">
        <f>IF(QP_IncomeWP!V31="","",'Cost and Benefit Parameters'!$C$44*(QP_IncomeWP!V31-Income_CF!V33))</f>
        <v>-152736.43199714451</v>
      </c>
      <c r="W31" s="1">
        <f>IF(QP_IncomeWP!W31="","",'Cost and Benefit Parameters'!$C$44*(QP_IncomeWP!W31-Income_CF!W33))</f>
        <v>-157239.88535611911</v>
      </c>
      <c r="X31" s="1">
        <f>IF(QP_IncomeWP!X31="","",'Cost and Benefit Parameters'!$C$44*(QP_IncomeWP!X31-Income_CF!X33))</f>
        <v>-161779.02707481102</v>
      </c>
      <c r="Y31" s="1">
        <f>IF(QP_IncomeWP!Y31="","",'Cost and Benefit Parameters'!$C$44*(QP_IncomeWP!Y31-Income_CF!Y33))</f>
        <v>-166349.36345807614</v>
      </c>
      <c r="Z31" s="1">
        <f>IF(QP_IncomeWP!Z31="","",'Cost and Benefit Parameters'!$C$44*(QP_IncomeWP!Z31-Income_CF!Z33))</f>
        <v>-170946.21556642564</v>
      </c>
      <c r="AA31" s="1">
        <f>IF(QP_IncomeWP!AA31="","",'Cost and Benefit Parameters'!$C$44*(QP_IncomeWP!AA31-Income_CF!AA33))</f>
        <v>-175564.72536602791</v>
      </c>
      <c r="AB31" s="1">
        <f>IF(QP_IncomeWP!AB31="","",'Cost and Benefit Parameters'!$C$44*(QP_IncomeWP!AB31-Income_CF!AB33))</f>
        <v>-180199.86259496189</v>
      </c>
      <c r="AC31" s="1">
        <f>IF(QP_IncomeWP!AC31="","",'Cost and Benefit Parameters'!$C$44*(QP_IncomeWP!AC31-Income_CF!AC33))</f>
        <v>-184846.43234047282</v>
      </c>
      <c r="AD31" s="1">
        <f>IF(QP_IncomeWP!AD31="","",'Cost and Benefit Parameters'!$C$44*(QP_IncomeWP!AD31-Income_CF!AD33))</f>
        <v>-189499.08331879668</v>
      </c>
      <c r="AE31" s="1">
        <f>IF(QP_IncomeWP!AE31="","",'Cost and Benefit Parameters'!$C$44*(QP_IncomeWP!AE31-Income_CF!AE33))</f>
        <v>-194152.31684592765</v>
      </c>
      <c r="AF31" s="1">
        <f>IF(QP_IncomeWP!AF31="","",'Cost and Benefit Parameters'!$C$44*(QP_IncomeWP!AF31-Income_CF!AF33))</f>
        <v>-198800.49648444931</v>
      </c>
      <c r="AG31" s="1">
        <f>IF(QP_IncomeWP!AG31="","",'Cost and Benefit Parameters'!$C$44*(QP_IncomeWP!AG31-Income_CF!AG33))</f>
        <v>-203437.85834828988</v>
      </c>
      <c r="AH31" s="1">
        <f>IF(QP_IncomeWP!AH31="","",'Cost and Benefit Parameters'!$C$44*(QP_IncomeWP!AH31-Income_CF!AH33))</f>
        <v>-208058.52204404457</v>
      </c>
      <c r="AI31" s="1">
        <f>IF(QP_IncomeWP!AI31="","",'Cost and Benefit Parameters'!$C$44*(QP_IncomeWP!AI31-Income_CF!AI33))</f>
        <v>-212656.50222424918</v>
      </c>
      <c r="AJ31" s="1">
        <f>IF(QP_IncomeWP!AJ31="","",'Cost and Benefit Parameters'!$C$44*(QP_IncomeWP!AJ31-Income_CF!AJ33))</f>
        <v>-217225.72072484362</v>
      </c>
      <c r="AK31" s="1">
        <f>IF(QP_IncomeWP!AK31="","",'Cost and Benefit Parameters'!$C$44*(QP_IncomeWP!AK31-Income_CF!AK33))</f>
        <v>-221760.0192559149</v>
      </c>
      <c r="AL31" s="1">
        <f>IF(QP_IncomeWP!AL31="","",'Cost and Benefit Parameters'!$C$44*(QP_IncomeWP!AL31-Income_CF!AL33))</f>
        <v>-226253.17261179924</v>
      </c>
      <c r="AM31" s="1">
        <f>IF(QP_IncomeWP!AM31="","",'Cost and Benefit Parameters'!$C$44*(QP_IncomeWP!AM31-Income_CF!AM33))</f>
        <v>-230698.90236365006</v>
      </c>
      <c r="AN31" s="1">
        <f>IF(QP_IncomeWP!AN31="","",'Cost and Benefit Parameters'!$C$44*(QP_IncomeWP!AN31-Income_CF!AN33))</f>
        <v>-235090.89099477831</v>
      </c>
      <c r="AO31" s="1">
        <f>IF(QP_IncomeWP!AO31="","",'Cost and Benefit Parameters'!$C$44*(QP_IncomeWP!AO31-Income_CF!AO33))</f>
        <v>-239422.79643635685</v>
      </c>
      <c r="AP31" s="1">
        <f>IF(QP_IncomeWP!AP31="","",'Cost and Benefit Parameters'!$C$44*(QP_IncomeWP!AP31-Income_CF!AP33))</f>
        <v>-243688.26695855134</v>
      </c>
      <c r="AQ31" s="1">
        <f>IF(QP_IncomeWP!AQ31="","",'Cost and Benefit Parameters'!$C$44*(QP_IncomeWP!AQ31-Income_CF!AQ33))</f>
        <v>-247880.95636976475</v>
      </c>
      <c r="AR31" s="1">
        <f>IF(QP_IncomeWP!AR31="","",'Cost and Benefit Parameters'!$C$44*(QP_IncomeWP!AR31-Income_CF!AR33))</f>
        <v>-251994.53947447593</v>
      </c>
      <c r="AS31" s="1">
        <f>IF(QP_IncomeWP!AS31="","",'Cost and Benefit Parameters'!$C$44*(QP_IncomeWP!AS31-Income_CF!AS33))</f>
        <v>-256022.72773818567</v>
      </c>
      <c r="AT31" s="1">
        <f>IF(QP_IncomeWP!AT31="","",'Cost and Benefit Parameters'!$C$44*(QP_IncomeWP!AT31-Income_CF!AT33))</f>
        <v>-259959.28510617733</v>
      </c>
      <c r="AU31" s="1">
        <f>IF(QP_IncomeWP!AU31="","",'Cost and Benefit Parameters'!$C$44*(QP_IncomeWP!AU31-Income_CF!AU33))</f>
        <v>-263798.043921281</v>
      </c>
      <c r="AV31" s="1" t="str">
        <f>IF(QP_IncomeWP!AV31="","",'Cost and Benefit Parameters'!$C$44*(QP_IncomeWP!AV31-Income_CF!AV33))</f>
        <v/>
      </c>
      <c r="AW31" s="1" t="str">
        <f>IF(QP_IncomeWP!AW31="","",'Cost and Benefit Parameters'!$C$44*(QP_IncomeWP!AW31-Income_CF!AW33))</f>
        <v/>
      </c>
      <c r="AX31" s="1" t="str">
        <f>IF(QP_IncomeWP!AX31="","",'Cost and Benefit Parameters'!$C$44*(QP_IncomeWP!AX31-Income_CF!AX33))</f>
        <v/>
      </c>
      <c r="AY31" s="1" t="str">
        <f>IF(QP_IncomeWP!AY31="","",'Cost and Benefit Parameters'!$C$44*(QP_IncomeWP!AY31-Income_CF!AY33))</f>
        <v/>
      </c>
      <c r="AZ31" s="1" t="str">
        <f>IF(QP_IncomeWP!AZ31="","",'Cost and Benefit Parameters'!$C$44*(QP_IncomeWP!AZ31-Income_CF!AZ33))</f>
        <v/>
      </c>
      <c r="BA31" s="1" t="str">
        <f>IF(QP_IncomeWP!BA31="","",'Cost and Benefit Parameters'!$C$44*(QP_IncomeWP!BA31-Income_CF!BA33))</f>
        <v/>
      </c>
      <c r="BB31" s="1" t="str">
        <f>IF(QP_IncomeWP!BB31="","",'Cost and Benefit Parameters'!$C$44*(QP_IncomeWP!BB31-Income_CF!BB33))</f>
        <v/>
      </c>
      <c r="BC31" s="1" t="str">
        <f>IF(QP_IncomeWP!BC31="","",'Cost and Benefit Parameters'!$C$44*(QP_IncomeWP!BC31-Income_CF!BC33))</f>
        <v/>
      </c>
      <c r="BD31" s="1" t="str">
        <f>IF(QP_IncomeWP!BD31="","",'Cost and Benefit Parameters'!$C$44*(QP_IncomeWP!BD31-Income_CF!BD33))</f>
        <v/>
      </c>
      <c r="BE31" s="1" t="str">
        <f>IF(QP_IncomeWP!BE31="","",'Cost and Benefit Parameters'!$C$44*(QP_IncomeWP!BE31-Income_CF!BE33))</f>
        <v/>
      </c>
      <c r="BF31" s="1" t="str">
        <f>IF(QP_IncomeWP!BF31="","",'Cost and Benefit Parameters'!$C$44*(QP_IncomeWP!BF31-Income_CF!BF33))</f>
        <v/>
      </c>
      <c r="BG31" s="1" t="str">
        <f>IF(QP_IncomeWP!BG31="","",'Cost and Benefit Parameters'!$C$44*(QP_IncomeWP!BG31-Income_CF!BG33))</f>
        <v/>
      </c>
      <c r="BH31" s="1" t="str">
        <f>IF(QP_IncomeWP!BH31="","",'Cost and Benefit Parameters'!$C$44*(QP_IncomeWP!BH31-Income_CF!BH33))</f>
        <v/>
      </c>
      <c r="BI31" s="1" t="str">
        <f>IF(QP_IncomeWP!BI31="","",'Cost and Benefit Parameters'!$C$44*(QP_IncomeWP!BI31-Income_CF!BI33))</f>
        <v/>
      </c>
      <c r="BJ31" s="1" t="str">
        <f>IF(QP_IncomeWP!BJ31="","",'Cost and Benefit Parameters'!$C$44*(QP_IncomeWP!BJ31-Income_CF!BJ33))</f>
        <v/>
      </c>
      <c r="BK31" s="1" t="str">
        <f>IF(QP_IncomeWP!BK31="","",'Cost and Benefit Parameters'!$C$44*(QP_IncomeWP!BK31-Income_CF!BK33))</f>
        <v/>
      </c>
      <c r="BL31" s="1" t="str">
        <f>IF(QP_IncomeWP!BL31="","",'Cost and Benefit Parameters'!$C$44*(QP_IncomeWP!BL31-Income_CF!BL33))</f>
        <v/>
      </c>
    </row>
    <row r="32" spans="1:72" x14ac:dyDescent="0.55000000000000004">
      <c r="A32" s="639"/>
      <c r="B32" t="s">
        <v>470</v>
      </c>
      <c r="F32" s="1" t="str">
        <f>IF(QP_IncomeWP!F32="","",'Cost and Benefit Parameters'!$C$44*(QP_IncomeWP!F32-Income_CF!F34))</f>
        <v/>
      </c>
      <c r="G32" s="1" t="str">
        <f>IF(QP_IncomeWP!G32="","",'Cost and Benefit Parameters'!$C$44*(QP_IncomeWP!G32-Income_CF!G34))</f>
        <v/>
      </c>
      <c r="H32" s="1" t="str">
        <f>IF(QP_IncomeWP!H32="","",'Cost and Benefit Parameters'!$C$44*(QP_IncomeWP!H32-Income_CF!H34))</f>
        <v/>
      </c>
      <c r="I32" s="1">
        <f>IF(QP_IncomeWP!I32="","",'Cost and Benefit Parameters'!$C$44*(QP_IncomeWP!I32-Income_CF!I34))</f>
        <v>-97509.454259849968</v>
      </c>
      <c r="J32" s="1">
        <f>IF(QP_IncomeWP!J32="","",'Cost and Benefit Parameters'!$C$44*(QP_IncomeWP!J32-Income_CF!J34))</f>
        <v>-101292.07166639266</v>
      </c>
      <c r="K32" s="1">
        <f>IF(QP_IncomeWP!K32="","",'Cost and Benefit Parameters'!$C$44*(QP_IncomeWP!K32-Income_CF!K34))</f>
        <v>-105158.3116373567</v>
      </c>
      <c r="L32" s="1">
        <f>IF(QP_IncomeWP!L32="","",'Cost and Benefit Parameters'!$C$44*(QP_IncomeWP!L32-Income_CF!L34))</f>
        <v>-109106.63936862747</v>
      </c>
      <c r="M32" s="1">
        <f>IF(QP_IncomeWP!M32="","",'Cost and Benefit Parameters'!$C$44*(QP_IncomeWP!M32-Income_CF!M34))</f>
        <v>-113827.54604511402</v>
      </c>
      <c r="N32" s="1">
        <f>IF(QP_IncomeWP!N32="","",'Cost and Benefit Parameters'!$C$44*(QP_IncomeWP!N32-Income_CF!N34))</f>
        <v>-117888.98202120424</v>
      </c>
      <c r="O32" s="1">
        <f>IF(QP_IncomeWP!O32="","",'Cost and Benefit Parameters'!$C$44*(QP_IncomeWP!O32-Income_CF!O34))</f>
        <v>-122022.09727290148</v>
      </c>
      <c r="P32" s="1">
        <f>IF(QP_IncomeWP!P32="","",'Cost and Benefit Parameters'!$C$44*(QP_IncomeWP!P32-Income_CF!P34))</f>
        <v>-126224.35966426312</v>
      </c>
      <c r="Q32" s="1">
        <f>IF(QP_IncomeWP!Q32="","",'Cost and Benefit Parameters'!$C$44*(QP_IncomeWP!Q32-Income_CF!Q34))</f>
        <v>-130493.02251337703</v>
      </c>
      <c r="R32" s="1">
        <f>IF(QP_IncomeWP!R32="","",'Cost and Benefit Parameters'!$C$44*(QP_IncomeWP!R32-Income_CF!R34))</f>
        <v>-134825.12390708059</v>
      </c>
      <c r="S32" s="1">
        <f>IF(QP_IncomeWP!S32="","",'Cost and Benefit Parameters'!$C$44*(QP_IncomeWP!S32-Income_CF!S34))</f>
        <v>-139217.48664858766</v>
      </c>
      <c r="T32" s="1">
        <f>IF(QP_IncomeWP!T32="","",'Cost and Benefit Parameters'!$C$44*(QP_IncomeWP!T32-Income_CF!T34))</f>
        <v>-143666.71885960817</v>
      </c>
      <c r="U32" s="1">
        <f>IF(QP_IncomeWP!U32="","",'Cost and Benefit Parameters'!$C$44*(QP_IncomeWP!U32-Income_CF!U34))</f>
        <v>-148169.21525647983</v>
      </c>
      <c r="V32" s="1">
        <f>IF(QP_IncomeWP!V32="","",'Cost and Benefit Parameters'!$C$44*(QP_IncomeWP!V32-Income_CF!V34))</f>
        <v>-152721.15911760187</v>
      </c>
      <c r="W32" s="1">
        <f>IF(QP_IncomeWP!W32="","",'Cost and Benefit Parameters'!$C$44*(QP_IncomeWP!W32-Income_CF!W34))</f>
        <v>-157318.52495705886</v>
      </c>
      <c r="X32" s="1">
        <f>IF(QP_IncomeWP!X32="","",'Cost and Benefit Parameters'!$C$44*(QP_IncomeWP!X32-Income_CF!X34))</f>
        <v>-161957.08191680268</v>
      </c>
      <c r="Y32" s="1">
        <f>IF(QP_IncomeWP!Y32="","",'Cost and Benefit Parameters'!$C$44*(QP_IncomeWP!Y32-Income_CF!Y34))</f>
        <v>-166632.39788705533</v>
      </c>
      <c r="Z32" s="1">
        <f>IF(QP_IncomeWP!Z32="","",'Cost and Benefit Parameters'!$C$44*(QP_IncomeWP!Z32-Income_CF!Z34))</f>
        <v>-171339.84436181842</v>
      </c>
      <c r="AA32" s="1">
        <f>IF(QP_IncomeWP!AA32="","",'Cost and Benefit Parameters'!$C$44*(QP_IncomeWP!AA32-Income_CF!AA34))</f>
        <v>-176074.60203341837</v>
      </c>
      <c r="AB32" s="1">
        <f>IF(QP_IncomeWP!AB32="","",'Cost and Benefit Parameters'!$C$44*(QP_IncomeWP!AB32-Income_CF!AB34))</f>
        <v>-180831.66712700872</v>
      </c>
      <c r="AC32" s="1">
        <f>IF(QP_IncomeWP!AC32="","",'Cost and Benefit Parameters'!$C$44*(QP_IncomeWP!AC32-Income_CF!AC34))</f>
        <v>-185605.85847281077</v>
      </c>
      <c r="AD32" s="1">
        <f>IF(QP_IncomeWP!AD32="","",'Cost and Benefit Parameters'!$C$44*(QP_IncomeWP!AD32-Income_CF!AD34))</f>
        <v>-190391.82531068692</v>
      </c>
      <c r="AE32" s="1">
        <f>IF(QP_IncomeWP!AE32="","",'Cost and Benefit Parameters'!$C$44*(QP_IncomeWP!AE32-Income_CF!AE34))</f>
        <v>-195184.05581836053</v>
      </c>
      <c r="AF32" s="1">
        <f>IF(QP_IncomeWP!AF32="","",'Cost and Benefit Parameters'!$C$44*(QP_IncomeWP!AF32-Income_CF!AF34))</f>
        <v>-199976.88635130555</v>
      </c>
      <c r="AG32" s="1">
        <f>IF(QP_IncomeWP!AG32="","",'Cost and Benefit Parameters'!$C$44*(QP_IncomeWP!AG32-Income_CF!AG34))</f>
        <v>-204764.51137898274</v>
      </c>
      <c r="AH32" s="1">
        <f>IF(QP_IncomeWP!AH32="","",'Cost and Benefit Parameters'!$C$44*(QP_IncomeWP!AH32-Income_CF!AH34))</f>
        <v>-209540.99409873856</v>
      </c>
      <c r="AI32" s="1">
        <f>IF(QP_IncomeWP!AI32="","",'Cost and Benefit Parameters'!$C$44*(QP_IncomeWP!AI32-Income_CF!AI34))</f>
        <v>-214300.27770536594</v>
      </c>
      <c r="AJ32" s="1">
        <f>IF(QP_IncomeWP!AJ32="","",'Cost and Benefit Parameters'!$C$44*(QP_IncomeWP!AJ32-Income_CF!AJ34))</f>
        <v>-219036.19729097665</v>
      </c>
      <c r="AK32" s="1">
        <f>IF(QP_IncomeWP!AK32="","",'Cost and Benefit Parameters'!$C$44*(QP_IncomeWP!AK32-Income_CF!AK34))</f>
        <v>-223742.49234658899</v>
      </c>
      <c r="AL32" s="1">
        <f>IF(QP_IncomeWP!AL32="","",'Cost and Benefit Parameters'!$C$44*(QP_IncomeWP!AL32-Income_CF!AL34))</f>
        <v>-228412.81983359231</v>
      </c>
      <c r="AM32" s="1">
        <f>IF(QP_IncomeWP!AM32="","",'Cost and Benefit Parameters'!$C$44*(QP_IncomeWP!AM32-Income_CF!AM34))</f>
        <v>-233040.76779015324</v>
      </c>
      <c r="AN32" s="1">
        <f>IF(QP_IncomeWP!AN32="","",'Cost and Benefit Parameters'!$C$44*(QP_IncomeWP!AN32-Income_CF!AN34))</f>
        <v>-237619.86943455954</v>
      </c>
      <c r="AO32" s="1">
        <f>IF(QP_IncomeWP!AO32="","",'Cost and Benefit Parameters'!$C$44*(QP_IncomeWP!AO32-Income_CF!AO34))</f>
        <v>-242143.61772462173</v>
      </c>
      <c r="AP32" s="1">
        <f>IF(QP_IncomeWP!AP32="","",'Cost and Benefit Parameters'!$C$44*(QP_IncomeWP!AP32-Income_CF!AP34))</f>
        <v>-246605.48032944751</v>
      </c>
      <c r="AQ32" s="1">
        <f>IF(QP_IncomeWP!AQ32="","",'Cost and Benefit Parameters'!$C$44*(QP_IncomeWP!AQ32-Income_CF!AQ34))</f>
        <v>-250998.91496730782</v>
      </c>
      <c r="AR32" s="1">
        <f>IF(QP_IncomeWP!AR32="","",'Cost and Benefit Parameters'!$C$44*(QP_IncomeWP!AR32-Income_CF!AR34))</f>
        <v>-255317.38506085772</v>
      </c>
      <c r="AS32" s="1">
        <f>IF(QP_IncomeWP!AS32="","",'Cost and Benefit Parameters'!$C$44*(QP_IncomeWP!AS32-Income_CF!AS34))</f>
        <v>-259554.37565871023</v>
      </c>
      <c r="AT32" s="1">
        <f>IF(QP_IncomeWP!AT32="","",'Cost and Benefit Parameters'!$C$44*(QP_IncomeWP!AT32-Income_CF!AT34))</f>
        <v>-263703.40957033122</v>
      </c>
      <c r="AU32" s="1">
        <f>IF(QP_IncomeWP!AU32="","",'Cost and Benefit Parameters'!$C$44*(QP_IncomeWP!AU32-Income_CF!AU34))</f>
        <v>-267758.06365936267</v>
      </c>
      <c r="AV32" s="1">
        <f>IF(QP_IncomeWP!AV32="","",'Cost and Benefit Parameters'!$C$44*(QP_IncomeWP!AV32-Income_CF!AV34))</f>
        <v>-271711.98523891944</v>
      </c>
      <c r="AW32" s="1" t="str">
        <f>IF(QP_IncomeWP!AW32="","",'Cost and Benefit Parameters'!$C$44*(QP_IncomeWP!AW32-Income_CF!AW34))</f>
        <v/>
      </c>
      <c r="AX32" s="1" t="str">
        <f>IF(QP_IncomeWP!AX32="","",'Cost and Benefit Parameters'!$C$44*(QP_IncomeWP!AX32-Income_CF!AX34))</f>
        <v/>
      </c>
      <c r="AY32" s="1" t="str">
        <f>IF(QP_IncomeWP!AY32="","",'Cost and Benefit Parameters'!$C$44*(QP_IncomeWP!AY32-Income_CF!AY34))</f>
        <v/>
      </c>
      <c r="AZ32" s="1" t="str">
        <f>IF(QP_IncomeWP!AZ32="","",'Cost and Benefit Parameters'!$C$44*(QP_IncomeWP!AZ32-Income_CF!AZ34))</f>
        <v/>
      </c>
      <c r="BA32" s="1" t="str">
        <f>IF(QP_IncomeWP!BA32="","",'Cost and Benefit Parameters'!$C$44*(QP_IncomeWP!BA32-Income_CF!BA34))</f>
        <v/>
      </c>
      <c r="BB32" s="1" t="str">
        <f>IF(QP_IncomeWP!BB32="","",'Cost and Benefit Parameters'!$C$44*(QP_IncomeWP!BB32-Income_CF!BB34))</f>
        <v/>
      </c>
      <c r="BC32" s="1" t="str">
        <f>IF(QP_IncomeWP!BC32="","",'Cost and Benefit Parameters'!$C$44*(QP_IncomeWP!BC32-Income_CF!BC34))</f>
        <v/>
      </c>
      <c r="BD32" s="1" t="str">
        <f>IF(QP_IncomeWP!BD32="","",'Cost and Benefit Parameters'!$C$44*(QP_IncomeWP!BD32-Income_CF!BD34))</f>
        <v/>
      </c>
      <c r="BE32" s="1" t="str">
        <f>IF(QP_IncomeWP!BE32="","",'Cost and Benefit Parameters'!$C$44*(QP_IncomeWP!BE32-Income_CF!BE34))</f>
        <v/>
      </c>
      <c r="BF32" s="1" t="str">
        <f>IF(QP_IncomeWP!BF32="","",'Cost and Benefit Parameters'!$C$44*(QP_IncomeWP!BF32-Income_CF!BF34))</f>
        <v/>
      </c>
      <c r="BG32" s="1" t="str">
        <f>IF(QP_IncomeWP!BG32="","",'Cost and Benefit Parameters'!$C$44*(QP_IncomeWP!BG32-Income_CF!BG34))</f>
        <v/>
      </c>
      <c r="BH32" s="1" t="str">
        <f>IF(QP_IncomeWP!BH32="","",'Cost and Benefit Parameters'!$C$44*(QP_IncomeWP!BH32-Income_CF!BH34))</f>
        <v/>
      </c>
      <c r="BI32" s="1" t="str">
        <f>IF(QP_IncomeWP!BI32="","",'Cost and Benefit Parameters'!$C$44*(QP_IncomeWP!BI32-Income_CF!BI34))</f>
        <v/>
      </c>
      <c r="BJ32" s="1" t="str">
        <f>IF(QP_IncomeWP!BJ32="","",'Cost and Benefit Parameters'!$C$44*(QP_IncomeWP!BJ32-Income_CF!BJ34))</f>
        <v/>
      </c>
      <c r="BK32" s="1" t="str">
        <f>IF(QP_IncomeWP!BK32="","",'Cost and Benefit Parameters'!$C$44*(QP_IncomeWP!BK32-Income_CF!BK34))</f>
        <v/>
      </c>
      <c r="BL32" s="1" t="str">
        <f>IF(QP_IncomeWP!BL32="","",'Cost and Benefit Parameters'!$C$44*(QP_IncomeWP!BL32-Income_CF!BL34))</f>
        <v/>
      </c>
    </row>
    <row r="33" spans="1:64" x14ac:dyDescent="0.55000000000000004">
      <c r="A33" s="639"/>
      <c r="B33" t="s">
        <v>471</v>
      </c>
      <c r="F33" s="1" t="str">
        <f>IF(QP_IncomeWP!F33="","",'Cost and Benefit Parameters'!$C$44*(QP_IncomeWP!F33-Income_CF!F35))</f>
        <v/>
      </c>
      <c r="G33" s="1" t="str">
        <f>IF(QP_IncomeWP!G33="","",'Cost and Benefit Parameters'!$C$44*(QP_IncomeWP!G33-Income_CF!G35))</f>
        <v/>
      </c>
      <c r="H33" s="1" t="str">
        <f>IF(QP_IncomeWP!H33="","",'Cost and Benefit Parameters'!$C$44*(QP_IncomeWP!H33-Income_CF!H35))</f>
        <v/>
      </c>
      <c r="I33" s="1" t="str">
        <f>IF(QP_IncomeWP!I33="","",'Cost and Benefit Parameters'!$C$44*(QP_IncomeWP!I33-Income_CF!I35))</f>
        <v/>
      </c>
      <c r="J33" s="1">
        <f>IF(QP_IncomeWP!J33="","",'Cost and Benefit Parameters'!$C$44*(QP_IncomeWP!J33-Income_CF!J35))</f>
        <v>-100434.73788764543</v>
      </c>
      <c r="K33" s="1">
        <f>IF(QP_IncomeWP!K33="","",'Cost and Benefit Parameters'!$C$44*(QP_IncomeWP!K33-Income_CF!K35))</f>
        <v>-104330.83381638443</v>
      </c>
      <c r="L33" s="1">
        <f>IF(QP_IncomeWP!L33="","",'Cost and Benefit Parameters'!$C$44*(QP_IncomeWP!L33-Income_CF!L35))</f>
        <v>-108313.06098647742</v>
      </c>
      <c r="M33" s="1">
        <f>IF(QP_IncomeWP!M33="","",'Cost and Benefit Parameters'!$C$44*(QP_IncomeWP!M33-Income_CF!M35))</f>
        <v>-112379.83854968628</v>
      </c>
      <c r="N33" s="1">
        <f>IF(QP_IncomeWP!N33="","",'Cost and Benefit Parameters'!$C$44*(QP_IncomeWP!N33-Income_CF!N35))</f>
        <v>-117242.37242646739</v>
      </c>
      <c r="O33" s="1">
        <f>IF(QP_IncomeWP!O33="","",'Cost and Benefit Parameters'!$C$44*(QP_IncomeWP!O33-Income_CF!O35))</f>
        <v>-121425.65148184037</v>
      </c>
      <c r="P33" s="1">
        <f>IF(QP_IncomeWP!P33="","",'Cost and Benefit Parameters'!$C$44*(QP_IncomeWP!P33-Income_CF!P35))</f>
        <v>-125682.76019108851</v>
      </c>
      <c r="Q33" s="1">
        <f>IF(QP_IncomeWP!Q33="","",'Cost and Benefit Parameters'!$C$44*(QP_IncomeWP!Q33-Income_CF!Q35))</f>
        <v>-130011.09045419101</v>
      </c>
      <c r="R33" s="1">
        <f>IF(QP_IncomeWP!R33="","",'Cost and Benefit Parameters'!$C$44*(QP_IncomeWP!R33-Income_CF!R35))</f>
        <v>-134407.81318877829</v>
      </c>
      <c r="S33" s="1">
        <f>IF(QP_IncomeWP!S33="","",'Cost and Benefit Parameters'!$C$44*(QP_IncomeWP!S33-Income_CF!S35))</f>
        <v>-138869.877624293</v>
      </c>
      <c r="T33" s="1">
        <f>IF(QP_IncomeWP!T33="","",'Cost and Benefit Parameters'!$C$44*(QP_IncomeWP!T33-Income_CF!T35))</f>
        <v>-143394.01124804531</v>
      </c>
      <c r="U33" s="1">
        <f>IF(QP_IncomeWP!U33="","",'Cost and Benefit Parameters'!$C$44*(QP_IncomeWP!U33-Income_CF!U35))</f>
        <v>-147976.72042539646</v>
      </c>
      <c r="V33" s="1">
        <f>IF(QP_IncomeWP!V33="","",'Cost and Benefit Parameters'!$C$44*(QP_IncomeWP!V33-Income_CF!V35))</f>
        <v>-152614.29171417418</v>
      </c>
      <c r="W33" s="1">
        <f>IF(QP_IncomeWP!W33="","",'Cost and Benefit Parameters'!$C$44*(QP_IncomeWP!W33-Income_CF!W35))</f>
        <v>-157302.79389112993</v>
      </c>
      <c r="X33" s="1">
        <f>IF(QP_IncomeWP!X33="","",'Cost and Benefit Parameters'!$C$44*(QP_IncomeWP!X33-Income_CF!X35))</f>
        <v>-162038.08070577064</v>
      </c>
      <c r="Y33" s="1">
        <f>IF(QP_IncomeWP!Y33="","",'Cost and Benefit Parameters'!$C$44*(QP_IncomeWP!Y33-Income_CF!Y35))</f>
        <v>-166815.79437430674</v>
      </c>
      <c r="Z33" s="1">
        <f>IF(QP_IncomeWP!Z33="","",'Cost and Benefit Parameters'!$C$44*(QP_IncomeWP!Z33-Income_CF!Z35))</f>
        <v>-171631.36982366696</v>
      </c>
      <c r="AA33" s="1">
        <f>IF(QP_IncomeWP!AA33="","",'Cost and Benefit Parameters'!$C$44*(QP_IncomeWP!AA33-Income_CF!AA35))</f>
        <v>-176480.03969267296</v>
      </c>
      <c r="AB33" s="1">
        <f>IF(QP_IncomeWP!AB33="","",'Cost and Benefit Parameters'!$C$44*(QP_IncomeWP!AB33-Income_CF!AB35))</f>
        <v>-181356.84009442091</v>
      </c>
      <c r="AC33" s="1">
        <f>IF(QP_IncomeWP!AC33="","",'Cost and Benefit Parameters'!$C$44*(QP_IncomeWP!AC33-Income_CF!AC35))</f>
        <v>-186256.61714081903</v>
      </c>
      <c r="AD33" s="1">
        <f>IF(QP_IncomeWP!AD33="","",'Cost and Benefit Parameters'!$C$44*(QP_IncomeWP!AD33-Income_CF!AD35))</f>
        <v>-191174.03422699505</v>
      </c>
      <c r="AE33" s="1">
        <f>IF(QP_IncomeWP!AE33="","",'Cost and Benefit Parameters'!$C$44*(QP_IncomeWP!AE33-Income_CF!AE35))</f>
        <v>-196103.58007000756</v>
      </c>
      <c r="AF33" s="1">
        <f>IF(QP_IncomeWP!AF33="","",'Cost and Benefit Parameters'!$C$44*(QP_IncomeWP!AF33-Income_CF!AF35))</f>
        <v>-201039.5774929114</v>
      </c>
      <c r="AG33" s="1">
        <f>IF(QP_IncomeWP!AG33="","",'Cost and Benefit Parameters'!$C$44*(QP_IncomeWP!AG33-Income_CF!AG35))</f>
        <v>-205976.19294184464</v>
      </c>
      <c r="AH33" s="1">
        <f>IF(QP_IncomeWP!AH33="","",'Cost and Benefit Parameters'!$C$44*(QP_IncomeWP!AH33-Income_CF!AH35))</f>
        <v>-210907.44672035225</v>
      </c>
      <c r="AI33" s="1">
        <f>IF(QP_IncomeWP!AI33="","",'Cost and Benefit Parameters'!$C$44*(QP_IncomeWP!AI33-Income_CF!AI35))</f>
        <v>-215827.2239217007</v>
      </c>
      <c r="AJ33" s="1">
        <f>IF(QP_IncomeWP!AJ33="","",'Cost and Benefit Parameters'!$C$44*(QP_IncomeWP!AJ33-Income_CF!AJ35))</f>
        <v>-220729.28603652687</v>
      </c>
      <c r="AK33" s="1">
        <f>IF(QP_IncomeWP!AK33="","",'Cost and Benefit Parameters'!$C$44*(QP_IncomeWP!AK33-Income_CF!AK35))</f>
        <v>-225607.28320970602</v>
      </c>
      <c r="AL33" s="1">
        <f>IF(QP_IncomeWP!AL33="","",'Cost and Benefit Parameters'!$C$44*(QP_IncomeWP!AL33-Income_CF!AL35))</f>
        <v>-230454.76711698659</v>
      </c>
      <c r="AM33" s="1">
        <f>IF(QP_IncomeWP!AM33="","",'Cost and Benefit Parameters'!$C$44*(QP_IncomeWP!AM33-Income_CF!AM35))</f>
        <v>-235265.20442860009</v>
      </c>
      <c r="AN33" s="1">
        <f>IF(QP_IncomeWP!AN33="","",'Cost and Benefit Parameters'!$C$44*(QP_IncomeWP!AN33-Income_CF!AN35))</f>
        <v>-240031.99082385786</v>
      </c>
      <c r="AO33" s="1">
        <f>IF(QP_IncomeWP!AO33="","",'Cost and Benefit Parameters'!$C$44*(QP_IncomeWP!AO33-Income_CF!AO35))</f>
        <v>-244748.46551759637</v>
      </c>
      <c r="AP33" s="1">
        <f>IF(QP_IncomeWP!AP33="","",'Cost and Benefit Parameters'!$C$44*(QP_IncomeWP!AP33-Income_CF!AP35))</f>
        <v>-249407.92625636034</v>
      </c>
      <c r="AQ33" s="1">
        <f>IF(QP_IncomeWP!AQ33="","",'Cost and Benefit Parameters'!$C$44*(QP_IncomeWP!AQ33-Income_CF!AQ35))</f>
        <v>-254003.64473933089</v>
      </c>
      <c r="AR33" s="1">
        <f>IF(QP_IncomeWP!AR33="","",'Cost and Benefit Parameters'!$C$44*(QP_IncomeWP!AR33-Income_CF!AR35))</f>
        <v>-258528.88241632708</v>
      </c>
      <c r="AS33" s="1">
        <f>IF(QP_IncomeWP!AS33="","",'Cost and Benefit Parameters'!$C$44*(QP_IncomeWP!AS33-Income_CF!AS35))</f>
        <v>-262976.9066126835</v>
      </c>
      <c r="AT33" s="1">
        <f>IF(QP_IncomeWP!AT33="","",'Cost and Benefit Parameters'!$C$44*(QP_IncomeWP!AT33-Income_CF!AT35))</f>
        <v>-267341.00692847144</v>
      </c>
      <c r="AU33" s="1">
        <f>IF(QP_IncomeWP!AU33="","",'Cost and Benefit Parameters'!$C$44*(QP_IncomeWP!AU33-Income_CF!AU35))</f>
        <v>-271614.5118574411</v>
      </c>
      <c r="AV33" s="1">
        <f>IF(QP_IncomeWP!AV33="","",'Cost and Benefit Parameters'!$C$44*(QP_IncomeWP!AV33-Income_CF!AV35))</f>
        <v>-275790.80556914356</v>
      </c>
      <c r="AW33" s="1">
        <f>IF(QP_IncomeWP!AW33="","",'Cost and Benefit Parameters'!$C$44*(QP_IncomeWP!AW33-Income_CF!AW35))</f>
        <v>-279863.34479608701</v>
      </c>
      <c r="AX33" s="1" t="str">
        <f>IF(QP_IncomeWP!AX33="","",'Cost and Benefit Parameters'!$C$44*(QP_IncomeWP!AX33-Income_CF!AX35))</f>
        <v/>
      </c>
      <c r="AY33" s="1" t="str">
        <f>IF(QP_IncomeWP!AY33="","",'Cost and Benefit Parameters'!$C$44*(QP_IncomeWP!AY33-Income_CF!AY35))</f>
        <v/>
      </c>
      <c r="AZ33" s="1" t="str">
        <f>IF(QP_IncomeWP!AZ33="","",'Cost and Benefit Parameters'!$C$44*(QP_IncomeWP!AZ33-Income_CF!AZ35))</f>
        <v/>
      </c>
      <c r="BA33" s="1" t="str">
        <f>IF(QP_IncomeWP!BA33="","",'Cost and Benefit Parameters'!$C$44*(QP_IncomeWP!BA33-Income_CF!BA35))</f>
        <v/>
      </c>
      <c r="BB33" s="1" t="str">
        <f>IF(QP_IncomeWP!BB33="","",'Cost and Benefit Parameters'!$C$44*(QP_IncomeWP!BB33-Income_CF!BB35))</f>
        <v/>
      </c>
      <c r="BC33" s="1" t="str">
        <f>IF(QP_IncomeWP!BC33="","",'Cost and Benefit Parameters'!$C$44*(QP_IncomeWP!BC33-Income_CF!BC35))</f>
        <v/>
      </c>
      <c r="BD33" s="1" t="str">
        <f>IF(QP_IncomeWP!BD33="","",'Cost and Benefit Parameters'!$C$44*(QP_IncomeWP!BD33-Income_CF!BD35))</f>
        <v/>
      </c>
      <c r="BE33" s="1" t="str">
        <f>IF(QP_IncomeWP!BE33="","",'Cost and Benefit Parameters'!$C$44*(QP_IncomeWP!BE33-Income_CF!BE35))</f>
        <v/>
      </c>
      <c r="BF33" s="1" t="str">
        <f>IF(QP_IncomeWP!BF33="","",'Cost and Benefit Parameters'!$C$44*(QP_IncomeWP!BF33-Income_CF!BF35))</f>
        <v/>
      </c>
      <c r="BG33" s="1" t="str">
        <f>IF(QP_IncomeWP!BG33="","",'Cost and Benefit Parameters'!$C$44*(QP_IncomeWP!BG33-Income_CF!BG35))</f>
        <v/>
      </c>
      <c r="BH33" s="1" t="str">
        <f>IF(QP_IncomeWP!BH33="","",'Cost and Benefit Parameters'!$C$44*(QP_IncomeWP!BH33-Income_CF!BH35))</f>
        <v/>
      </c>
      <c r="BI33" s="1" t="str">
        <f>IF(QP_IncomeWP!BI33="","",'Cost and Benefit Parameters'!$C$44*(QP_IncomeWP!BI33-Income_CF!BI35))</f>
        <v/>
      </c>
      <c r="BJ33" s="1" t="str">
        <f>IF(QP_IncomeWP!BJ33="","",'Cost and Benefit Parameters'!$C$44*(QP_IncomeWP!BJ33-Income_CF!BJ35))</f>
        <v/>
      </c>
      <c r="BK33" s="1" t="str">
        <f>IF(QP_IncomeWP!BK33="","",'Cost and Benefit Parameters'!$C$44*(QP_IncomeWP!BK33-Income_CF!BK35))</f>
        <v/>
      </c>
      <c r="BL33" s="1" t="str">
        <f>IF(QP_IncomeWP!BL33="","",'Cost and Benefit Parameters'!$C$44*(QP_IncomeWP!BL33-Income_CF!BL35))</f>
        <v/>
      </c>
    </row>
    <row r="34" spans="1:64" x14ac:dyDescent="0.55000000000000004">
      <c r="A34" s="639"/>
      <c r="B34" t="s">
        <v>472</v>
      </c>
      <c r="F34" s="1" t="str">
        <f>IF(QP_IncomeWP!F34="","",'Cost and Benefit Parameters'!$C$44*(QP_IncomeWP!F34-Income_CF!F36))</f>
        <v/>
      </c>
      <c r="G34" s="1" t="str">
        <f>IF(QP_IncomeWP!G34="","",'Cost and Benefit Parameters'!$C$44*(QP_IncomeWP!G34-Income_CF!G36))</f>
        <v/>
      </c>
      <c r="H34" s="1" t="str">
        <f>IF(QP_IncomeWP!H34="","",'Cost and Benefit Parameters'!$C$44*(QP_IncomeWP!H34-Income_CF!H36))</f>
        <v/>
      </c>
      <c r="I34" s="1" t="str">
        <f>IF(QP_IncomeWP!I34="","",'Cost and Benefit Parameters'!$C$44*(QP_IncomeWP!I34-Income_CF!I36))</f>
        <v/>
      </c>
      <c r="J34" s="1" t="str">
        <f>IF(QP_IncomeWP!J34="","",'Cost and Benefit Parameters'!$C$44*(QP_IncomeWP!J34-Income_CF!J36))</f>
        <v/>
      </c>
      <c r="K34" s="1">
        <f>IF(QP_IncomeWP!K34="","",'Cost and Benefit Parameters'!$C$44*(QP_IncomeWP!K34-Income_CF!K36))</f>
        <v>-103447.78002427479</v>
      </c>
      <c r="L34" s="1">
        <f>IF(QP_IncomeWP!L34="","",'Cost and Benefit Parameters'!$C$44*(QP_IncomeWP!L34-Income_CF!L36))</f>
        <v>-107460.758830876</v>
      </c>
      <c r="M34" s="1">
        <f>IF(QP_IncomeWP!M34="","",'Cost and Benefit Parameters'!$C$44*(QP_IncomeWP!M34-Income_CF!M36))</f>
        <v>-111562.45281607176</v>
      </c>
      <c r="N34" s="1">
        <f>IF(QP_IncomeWP!N34="","",'Cost and Benefit Parameters'!$C$44*(QP_IncomeWP!N34-Income_CF!N36))</f>
        <v>-115751.23370617685</v>
      </c>
      <c r="O34" s="1">
        <f>IF(QP_IncomeWP!O34="","",'Cost and Benefit Parameters'!$C$44*(QP_IncomeWP!O34-Income_CF!O36))</f>
        <v>-120759.64359926143</v>
      </c>
      <c r="P34" s="1">
        <f>IF(QP_IncomeWP!P34="","",'Cost and Benefit Parameters'!$C$44*(QP_IncomeWP!P34-Income_CF!P36))</f>
        <v>-125068.42102629557</v>
      </c>
      <c r="Q34" s="1">
        <f>IF(QP_IncomeWP!Q34="","",'Cost and Benefit Parameters'!$C$44*(QP_IncomeWP!Q34-Income_CF!Q36))</f>
        <v>-129453.24299682117</v>
      </c>
      <c r="R34" s="1">
        <f>IF(QP_IncomeWP!R34="","",'Cost and Benefit Parameters'!$C$44*(QP_IncomeWP!R34-Income_CF!R36))</f>
        <v>-133911.42316781671</v>
      </c>
      <c r="S34" s="1">
        <f>IF(QP_IncomeWP!S34="","",'Cost and Benefit Parameters'!$C$44*(QP_IncomeWP!S34-Income_CF!S36))</f>
        <v>-138440.04758444169</v>
      </c>
      <c r="T34" s="1">
        <f>IF(QP_IncomeWP!T34="","",'Cost and Benefit Parameters'!$C$44*(QP_IncomeWP!T34-Income_CF!T36))</f>
        <v>-143035.97395302181</v>
      </c>
      <c r="U34" s="1">
        <f>IF(QP_IncomeWP!U34="","",'Cost and Benefit Parameters'!$C$44*(QP_IncomeWP!U34-Income_CF!U36))</f>
        <v>-147695.83158548671</v>
      </c>
      <c r="V34" s="1">
        <f>IF(QP_IncomeWP!V34="","",'Cost and Benefit Parameters'!$C$44*(QP_IncomeWP!V34-Income_CF!V36))</f>
        <v>-152416.02203815832</v>
      </c>
      <c r="W34" s="1">
        <f>IF(QP_IncomeWP!W34="","",'Cost and Benefit Parameters'!$C$44*(QP_IncomeWP!W34-Income_CF!W36))</f>
        <v>-157192.72046559941</v>
      </c>
      <c r="X34" s="1">
        <f>IF(QP_IncomeWP!X34="","",'Cost and Benefit Parameters'!$C$44*(QP_IncomeWP!X34-Income_CF!X36))</f>
        <v>-162021.87770786384</v>
      </c>
      <c r="Y34" s="1">
        <f>IF(QP_IncomeWP!Y34="","",'Cost and Benefit Parameters'!$C$44*(QP_IncomeWP!Y34-Income_CF!Y36))</f>
        <v>-166899.22312694375</v>
      </c>
      <c r="Z34" s="1">
        <f>IF(QP_IncomeWP!Z34="","",'Cost and Benefit Parameters'!$C$44*(QP_IncomeWP!Z34-Income_CF!Z36))</f>
        <v>-171820.26820553589</v>
      </c>
      <c r="AA34" s="1">
        <f>IF(QP_IncomeWP!AA34="","",'Cost and Benefit Parameters'!$C$44*(QP_IncomeWP!AA34-Income_CF!AA36))</f>
        <v>-176780.31091837696</v>
      </c>
      <c r="AB34" s="1">
        <f>IF(QP_IncomeWP!AB34="","",'Cost and Benefit Parameters'!$C$44*(QP_IncomeWP!AB34-Income_CF!AB36))</f>
        <v>-181774.44088345312</v>
      </c>
      <c r="AC34" s="1">
        <f>IF(QP_IncomeWP!AC34="","",'Cost and Benefit Parameters'!$C$44*(QP_IncomeWP!AC34-Income_CF!AC36))</f>
        <v>-186797.54529725359</v>
      </c>
      <c r="AD34" s="1">
        <f>IF(QP_IncomeWP!AD34="","",'Cost and Benefit Parameters'!$C$44*(QP_IncomeWP!AD34-Income_CF!AD36))</f>
        <v>-191844.31565504355</v>
      </c>
      <c r="AE34" s="1">
        <f>IF(QP_IncomeWP!AE34="","",'Cost and Benefit Parameters'!$C$44*(QP_IncomeWP!AE34-Income_CF!AE36))</f>
        <v>-196909.25525380488</v>
      </c>
      <c r="AF34" s="1">
        <f>IF(QP_IncomeWP!AF34="","",'Cost and Benefit Parameters'!$C$44*(QP_IncomeWP!AF34-Income_CF!AF36))</f>
        <v>-201986.68747210782</v>
      </c>
      <c r="AG34" s="1">
        <f>IF(QP_IncomeWP!AG34="","",'Cost and Benefit Parameters'!$C$44*(QP_IncomeWP!AG34-Income_CF!AG36))</f>
        <v>-207070.76481769874</v>
      </c>
      <c r="AH34" s="1">
        <f>IF(QP_IncomeWP!AH34="","",'Cost and Benefit Parameters'!$C$44*(QP_IncomeWP!AH34-Income_CF!AH36))</f>
        <v>-212155.4787301</v>
      </c>
      <c r="AI34" s="1">
        <f>IF(QP_IncomeWP!AI34="","",'Cost and Benefit Parameters'!$C$44*(QP_IncomeWP!AI34-Income_CF!AI36))</f>
        <v>-217234.67012196279</v>
      </c>
      <c r="AJ34" s="1">
        <f>IF(QP_IncomeWP!AJ34="","",'Cost and Benefit Parameters'!$C$44*(QP_IncomeWP!AJ34-Income_CF!AJ36))</f>
        <v>-222302.04063935173</v>
      </c>
      <c r="AK34" s="1">
        <f>IF(QP_IncomeWP!AK34="","",'Cost and Benefit Parameters'!$C$44*(QP_IncomeWP!AK34-Income_CF!AK36))</f>
        <v>-227351.16461762271</v>
      </c>
      <c r="AL34" s="1">
        <f>IF(QP_IncomeWP!AL34="","",'Cost and Benefit Parameters'!$C$44*(QP_IncomeWP!AL34-Income_CF!AL36))</f>
        <v>-232375.50170599716</v>
      </c>
      <c r="AM34" s="1">
        <f>IF(QP_IncomeWP!AM34="","",'Cost and Benefit Parameters'!$C$44*(QP_IncomeWP!AM34-Income_CF!AM36))</f>
        <v>-237368.4101304962</v>
      </c>
      <c r="AN34" s="1">
        <f>IF(QP_IncomeWP!AN34="","",'Cost and Benefit Parameters'!$C$44*(QP_IncomeWP!AN34-Income_CF!AN36))</f>
        <v>-242323.16056145803</v>
      </c>
      <c r="AO34" s="1">
        <f>IF(QP_IncomeWP!AO34="","",'Cost and Benefit Parameters'!$C$44*(QP_IncomeWP!AO34-Income_CF!AO36))</f>
        <v>-247232.9505485736</v>
      </c>
      <c r="AP34" s="1">
        <f>IF(QP_IncomeWP!AP34="","",'Cost and Benefit Parameters'!$C$44*(QP_IncomeWP!AP34-Income_CF!AP36))</f>
        <v>-252090.91948312422</v>
      </c>
      <c r="AQ34" s="1">
        <f>IF(QP_IncomeWP!AQ34="","",'Cost and Benefit Parameters'!$C$44*(QP_IncomeWP!AQ34-Income_CF!AQ36))</f>
        <v>-256890.16404405114</v>
      </c>
      <c r="AR34" s="1">
        <f>IF(QP_IncomeWP!AR34="","",'Cost and Benefit Parameters'!$C$44*(QP_IncomeWP!AR34-Income_CF!AR36))</f>
        <v>-261623.75408151082</v>
      </c>
      <c r="AS34" s="1">
        <f>IF(QP_IncomeWP!AS34="","",'Cost and Benefit Parameters'!$C$44*(QP_IncomeWP!AS34-Income_CF!AS36))</f>
        <v>-266284.74888881692</v>
      </c>
      <c r="AT34" s="1">
        <f>IF(QP_IncomeWP!AT34="","",'Cost and Benefit Parameters'!$C$44*(QP_IncomeWP!AT34-Income_CF!AT36))</f>
        <v>-270866.21381106396</v>
      </c>
      <c r="AU34" s="1">
        <f>IF(QP_IncomeWP!AU34="","",'Cost and Benefit Parameters'!$C$44*(QP_IncomeWP!AU34-Income_CF!AU36))</f>
        <v>-275361.23713632562</v>
      </c>
      <c r="AV34" s="1">
        <f>IF(QP_IncomeWP!AV34="","",'Cost and Benefit Parameters'!$C$44*(QP_IncomeWP!AV34-Income_CF!AV36))</f>
        <v>-279762.94721316441</v>
      </c>
      <c r="AW34" s="1">
        <f>IF(QP_IncomeWP!AW34="","",'Cost and Benefit Parameters'!$C$44*(QP_IncomeWP!AW34-Income_CF!AW36))</f>
        <v>-284064.52973621787</v>
      </c>
      <c r="AX34" s="1">
        <f>IF(QP_IncomeWP!AX34="","",'Cost and Benefit Parameters'!$C$44*(QP_IncomeWP!AX34-Income_CF!AX36))</f>
        <v>-288259.24513996957</v>
      </c>
      <c r="AY34" s="1" t="str">
        <f>IF(QP_IncomeWP!AY34="","",'Cost and Benefit Parameters'!$C$44*(QP_IncomeWP!AY34-Income_CF!AY36))</f>
        <v/>
      </c>
      <c r="AZ34" s="1" t="str">
        <f>IF(QP_IncomeWP!AZ34="","",'Cost and Benefit Parameters'!$C$44*(QP_IncomeWP!AZ34-Income_CF!AZ36))</f>
        <v/>
      </c>
      <c r="BA34" s="1" t="str">
        <f>IF(QP_IncomeWP!BA34="","",'Cost and Benefit Parameters'!$C$44*(QP_IncomeWP!BA34-Income_CF!BA36))</f>
        <v/>
      </c>
      <c r="BB34" s="1" t="str">
        <f>IF(QP_IncomeWP!BB34="","",'Cost and Benefit Parameters'!$C$44*(QP_IncomeWP!BB34-Income_CF!BB36))</f>
        <v/>
      </c>
      <c r="BC34" s="1" t="str">
        <f>IF(QP_IncomeWP!BC34="","",'Cost and Benefit Parameters'!$C$44*(QP_IncomeWP!BC34-Income_CF!BC36))</f>
        <v/>
      </c>
      <c r="BD34" s="1" t="str">
        <f>IF(QP_IncomeWP!BD34="","",'Cost and Benefit Parameters'!$C$44*(QP_IncomeWP!BD34-Income_CF!BD36))</f>
        <v/>
      </c>
      <c r="BE34" s="1" t="str">
        <f>IF(QP_IncomeWP!BE34="","",'Cost and Benefit Parameters'!$C$44*(QP_IncomeWP!BE34-Income_CF!BE36))</f>
        <v/>
      </c>
      <c r="BF34" s="1" t="str">
        <f>IF(QP_IncomeWP!BF34="","",'Cost and Benefit Parameters'!$C$44*(QP_IncomeWP!BF34-Income_CF!BF36))</f>
        <v/>
      </c>
      <c r="BG34" s="1" t="str">
        <f>IF(QP_IncomeWP!BG34="","",'Cost and Benefit Parameters'!$C$44*(QP_IncomeWP!BG34-Income_CF!BG36))</f>
        <v/>
      </c>
      <c r="BH34" s="1" t="str">
        <f>IF(QP_IncomeWP!BH34="","",'Cost and Benefit Parameters'!$C$44*(QP_IncomeWP!BH34-Income_CF!BH36))</f>
        <v/>
      </c>
      <c r="BI34" s="1" t="str">
        <f>IF(QP_IncomeWP!BI34="","",'Cost and Benefit Parameters'!$C$44*(QP_IncomeWP!BI34-Income_CF!BI36))</f>
        <v/>
      </c>
      <c r="BJ34" s="1" t="str">
        <f>IF(QP_IncomeWP!BJ34="","",'Cost and Benefit Parameters'!$C$44*(QP_IncomeWP!BJ34-Income_CF!BJ36))</f>
        <v/>
      </c>
      <c r="BK34" s="1" t="str">
        <f>IF(QP_IncomeWP!BK34="","",'Cost and Benefit Parameters'!$C$44*(QP_IncomeWP!BK34-Income_CF!BK36))</f>
        <v/>
      </c>
      <c r="BL34" s="1" t="str">
        <f>IF(QP_IncomeWP!BL34="","",'Cost and Benefit Parameters'!$C$44*(QP_IncomeWP!BL34-Income_CF!BL36))</f>
        <v/>
      </c>
    </row>
    <row r="35" spans="1:64" x14ac:dyDescent="0.55000000000000004">
      <c r="A35" s="639"/>
      <c r="B35" t="s">
        <v>473</v>
      </c>
      <c r="F35" s="1" t="str">
        <f>IF(QP_IncomeWP!F35="","",'Cost and Benefit Parameters'!$C$44*(QP_IncomeWP!F35-Income_CF!F37))</f>
        <v/>
      </c>
      <c r="G35" s="1" t="str">
        <f>IF(QP_IncomeWP!G35="","",'Cost and Benefit Parameters'!$C$44*(QP_IncomeWP!G35-Income_CF!G37))</f>
        <v/>
      </c>
      <c r="H35" s="1" t="str">
        <f>IF(QP_IncomeWP!H35="","",'Cost and Benefit Parameters'!$C$44*(QP_IncomeWP!H35-Income_CF!H37))</f>
        <v/>
      </c>
      <c r="I35" s="1" t="str">
        <f>IF(QP_IncomeWP!I35="","",'Cost and Benefit Parameters'!$C$44*(QP_IncomeWP!I35-Income_CF!I37))</f>
        <v/>
      </c>
      <c r="J35" s="1" t="str">
        <f>IF(QP_IncomeWP!J35="","",'Cost and Benefit Parameters'!$C$44*(QP_IncomeWP!J35-Income_CF!J37))</f>
        <v/>
      </c>
      <c r="K35" s="1" t="str">
        <f>IF(QP_IncomeWP!K35="","",'Cost and Benefit Parameters'!$C$44*(QP_IncomeWP!K35-Income_CF!K37))</f>
        <v/>
      </c>
      <c r="L35" s="1">
        <f>IF(QP_IncomeWP!L35="","",'Cost and Benefit Parameters'!$C$44*(QP_IncomeWP!L35-Income_CF!L37))</f>
        <v>-106551.21342500304</v>
      </c>
      <c r="M35" s="1">
        <f>IF(QP_IncomeWP!M35="","",'Cost and Benefit Parameters'!$C$44*(QP_IncomeWP!M35-Income_CF!M37))</f>
        <v>-110684.58159580226</v>
      </c>
      <c r="N35" s="1">
        <f>IF(QP_IncomeWP!N35="","",'Cost and Benefit Parameters'!$C$44*(QP_IncomeWP!N35-Income_CF!N37))</f>
        <v>-114909.32640055385</v>
      </c>
      <c r="O35" s="1">
        <f>IF(QP_IncomeWP!O35="","",'Cost and Benefit Parameters'!$C$44*(QP_IncomeWP!O35-Income_CF!O37))</f>
        <v>-119223.77071736215</v>
      </c>
      <c r="P35" s="1">
        <f>IF(QP_IncomeWP!P35="","",'Cost and Benefit Parameters'!$C$44*(QP_IncomeWP!P35-Income_CF!P37))</f>
        <v>-124382.43290723929</v>
      </c>
      <c r="Q35" s="1">
        <f>IF(QP_IncomeWP!Q35="","",'Cost and Benefit Parameters'!$C$44*(QP_IncomeWP!Q35-Income_CF!Q37))</f>
        <v>-128820.47365708445</v>
      </c>
      <c r="R35" s="1">
        <f>IF(QP_IncomeWP!R35="","",'Cost and Benefit Parameters'!$C$44*(QP_IncomeWP!R35-Income_CF!R37))</f>
        <v>-133336.84028672578</v>
      </c>
      <c r="S35" s="1">
        <f>IF(QP_IncomeWP!S35="","",'Cost and Benefit Parameters'!$C$44*(QP_IncomeWP!S35-Income_CF!S37))</f>
        <v>-137928.76586285123</v>
      </c>
      <c r="T35" s="1">
        <f>IF(QP_IncomeWP!T35="","",'Cost and Benefit Parameters'!$C$44*(QP_IncomeWP!T35-Income_CF!T37))</f>
        <v>-142593.24901197493</v>
      </c>
      <c r="U35" s="1">
        <f>IF(QP_IncomeWP!U35="","",'Cost and Benefit Parameters'!$C$44*(QP_IncomeWP!U35-Income_CF!U37))</f>
        <v>-147327.0531716125</v>
      </c>
      <c r="V35" s="1">
        <f>IF(QP_IncomeWP!V35="","",'Cost and Benefit Parameters'!$C$44*(QP_IncomeWP!V35-Income_CF!V37))</f>
        <v>-152126.7065330513</v>
      </c>
      <c r="W35" s="1">
        <f>IF(QP_IncomeWP!W35="","",'Cost and Benefit Parameters'!$C$44*(QP_IncomeWP!W35-Income_CF!W37))</f>
        <v>-156988.50269930303</v>
      </c>
      <c r="X35" s="1">
        <f>IF(QP_IncomeWP!X35="","",'Cost and Benefit Parameters'!$C$44*(QP_IncomeWP!X35-Income_CF!X37))</f>
        <v>-161908.50207956738</v>
      </c>
      <c r="Y35" s="1">
        <f>IF(QP_IncomeWP!Y35="","",'Cost and Benefit Parameters'!$C$44*(QP_IncomeWP!Y35-Income_CF!Y37))</f>
        <v>-166882.53403909973</v>
      </c>
      <c r="Z35" s="1">
        <f>IF(QP_IncomeWP!Z35="","",'Cost and Benefit Parameters'!$C$44*(QP_IncomeWP!Z35-Income_CF!Z37))</f>
        <v>-171906.19982075205</v>
      </c>
      <c r="AA35" s="1">
        <f>IF(QP_IncomeWP!AA35="","",'Cost and Benefit Parameters'!$C$44*(QP_IncomeWP!AA35-Income_CF!AA37))</f>
        <v>-176974.87625170196</v>
      </c>
      <c r="AB35" s="1">
        <f>IF(QP_IncomeWP!AB35="","",'Cost and Benefit Parameters'!$C$44*(QP_IncomeWP!AB35-Income_CF!AB37))</f>
        <v>-182083.72024592833</v>
      </c>
      <c r="AC35" s="1">
        <f>IF(QP_IncomeWP!AC35="","",'Cost and Benefit Parameters'!$C$44*(QP_IncomeWP!AC35-Income_CF!AC37))</f>
        <v>-187227.67410995672</v>
      </c>
      <c r="AD35" s="1">
        <f>IF(QP_IncomeWP!AD35="","",'Cost and Benefit Parameters'!$C$44*(QP_IncomeWP!AD35-Income_CF!AD37))</f>
        <v>-192401.47165617114</v>
      </c>
      <c r="AE35" s="1">
        <f>IF(QP_IncomeWP!AE35="","",'Cost and Benefit Parameters'!$C$44*(QP_IncomeWP!AE35-Income_CF!AE37))</f>
        <v>-197599.64512469486</v>
      </c>
      <c r="AF35" s="1">
        <f>IF(QP_IncomeWP!AF35="","",'Cost and Benefit Parameters'!$C$44*(QP_IncomeWP!AF35-Income_CF!AF37))</f>
        <v>-202816.53291141905</v>
      </c>
      <c r="AG35" s="1">
        <f>IF(QP_IncomeWP!AG35="","",'Cost and Benefit Parameters'!$C$44*(QP_IncomeWP!AG35-Income_CF!AG37))</f>
        <v>-208046.28809627102</v>
      </c>
      <c r="AH35" s="1">
        <f>IF(QP_IncomeWP!AH35="","",'Cost and Benefit Parameters'!$C$44*(QP_IncomeWP!AH35-Income_CF!AH37))</f>
        <v>-213282.88776222969</v>
      </c>
      <c r="AI35" s="1">
        <f>IF(QP_IncomeWP!AI35="","",'Cost and Benefit Parameters'!$C$44*(QP_IncomeWP!AI35-Income_CF!AI37))</f>
        <v>-218520.14309200301</v>
      </c>
      <c r="AJ35" s="1">
        <f>IF(QP_IncomeWP!AJ35="","",'Cost and Benefit Parameters'!$C$44*(QP_IncomeWP!AJ35-Income_CF!AJ37))</f>
        <v>-223751.7102256217</v>
      </c>
      <c r="AK35" s="1">
        <f>IF(QP_IncomeWP!AK35="","",'Cost and Benefit Parameters'!$C$44*(QP_IncomeWP!AK35-Income_CF!AK37))</f>
        <v>-228971.10185853235</v>
      </c>
      <c r="AL35" s="1">
        <f>IF(QP_IncomeWP!AL35="","",'Cost and Benefit Parameters'!$C$44*(QP_IncomeWP!AL35-Income_CF!AL37))</f>
        <v>-234171.69955615132</v>
      </c>
      <c r="AM35" s="1">
        <f>IF(QP_IncomeWP!AM35="","",'Cost and Benefit Parameters'!$C$44*(QP_IncomeWP!AM35-Income_CF!AM37))</f>
        <v>-239346.76675717701</v>
      </c>
      <c r="AN35" s="1">
        <f>IF(QP_IncomeWP!AN35="","",'Cost and Benefit Parameters'!$C$44*(QP_IncomeWP!AN35-Income_CF!AN37))</f>
        <v>-244489.46243441111</v>
      </c>
      <c r="AO35" s="1">
        <f>IF(QP_IncomeWP!AO35="","",'Cost and Benefit Parameters'!$C$44*(QP_IncomeWP!AO35-Income_CF!AO37))</f>
        <v>-249592.85537830187</v>
      </c>
      <c r="AP35" s="1">
        <f>IF(QP_IncomeWP!AP35="","",'Cost and Benefit Parameters'!$C$44*(QP_IncomeWP!AP35-Income_CF!AP37))</f>
        <v>-254649.93906503078</v>
      </c>
      <c r="AQ35" s="1">
        <f>IF(QP_IncomeWP!AQ35="","",'Cost and Benefit Parameters'!$C$44*(QP_IncomeWP!AQ35-Income_CF!AQ37))</f>
        <v>-259653.64706761792</v>
      </c>
      <c r="AR35" s="1">
        <f>IF(QP_IncomeWP!AR35="","",'Cost and Benefit Parameters'!$C$44*(QP_IncomeWP!AR35-Income_CF!AR37))</f>
        <v>-264596.86896537268</v>
      </c>
      <c r="AS35" s="1">
        <f>IF(QP_IncomeWP!AS35="","",'Cost and Benefit Parameters'!$C$44*(QP_IncomeWP!AS35-Income_CF!AS37))</f>
        <v>-269472.46670395619</v>
      </c>
      <c r="AT35" s="1">
        <f>IF(QP_IncomeWP!AT35="","",'Cost and Benefit Parameters'!$C$44*(QP_IncomeWP!AT35-Income_CF!AT37))</f>
        <v>-274273.29135548137</v>
      </c>
      <c r="AU35" s="1">
        <f>IF(QP_IncomeWP!AU35="","",'Cost and Benefit Parameters'!$C$44*(QP_IncomeWP!AU35-Income_CF!AU37))</f>
        <v>-278992.20022539591</v>
      </c>
      <c r="AV35" s="1">
        <f>IF(QP_IncomeWP!AV35="","",'Cost and Benefit Parameters'!$C$44*(QP_IncomeWP!AV35-Income_CF!AV37))</f>
        <v>-283622.07425041543</v>
      </c>
      <c r="AW35" s="1">
        <f>IF(QP_IncomeWP!AW35="","",'Cost and Benefit Parameters'!$C$44*(QP_IncomeWP!AW35-Income_CF!AW37))</f>
        <v>-288155.8356295593</v>
      </c>
      <c r="AX35" s="1">
        <f>IF(QP_IncomeWP!AX35="","",'Cost and Benefit Parameters'!$C$44*(QP_IncomeWP!AX35-Income_CF!AX37))</f>
        <v>-292586.46562830434</v>
      </c>
      <c r="AY35" s="1">
        <f>IF(QP_IncomeWP!AY35="","",'Cost and Benefit Parameters'!$C$44*(QP_IncomeWP!AY35-Income_CF!AY37))</f>
        <v>-296907.02249416866</v>
      </c>
      <c r="AZ35" s="1" t="str">
        <f>IF(QP_IncomeWP!AZ35="","",'Cost and Benefit Parameters'!$C$44*(QP_IncomeWP!AZ35-Income_CF!AZ37))</f>
        <v/>
      </c>
      <c r="BA35" s="1" t="str">
        <f>IF(QP_IncomeWP!BA35="","",'Cost and Benefit Parameters'!$C$44*(QP_IncomeWP!BA35-Income_CF!BA37))</f>
        <v/>
      </c>
      <c r="BB35" s="1" t="str">
        <f>IF(QP_IncomeWP!BB35="","",'Cost and Benefit Parameters'!$C$44*(QP_IncomeWP!BB35-Income_CF!BB37))</f>
        <v/>
      </c>
      <c r="BC35" s="1" t="str">
        <f>IF(QP_IncomeWP!BC35="","",'Cost and Benefit Parameters'!$C$44*(QP_IncomeWP!BC35-Income_CF!BC37))</f>
        <v/>
      </c>
      <c r="BD35" s="1" t="str">
        <f>IF(QP_IncomeWP!BD35="","",'Cost and Benefit Parameters'!$C$44*(QP_IncomeWP!BD35-Income_CF!BD37))</f>
        <v/>
      </c>
      <c r="BE35" s="1" t="str">
        <f>IF(QP_IncomeWP!BE35="","",'Cost and Benefit Parameters'!$C$44*(QP_IncomeWP!BE35-Income_CF!BE37))</f>
        <v/>
      </c>
      <c r="BF35" s="1" t="str">
        <f>IF(QP_IncomeWP!BF35="","",'Cost and Benefit Parameters'!$C$44*(QP_IncomeWP!BF35-Income_CF!BF37))</f>
        <v/>
      </c>
      <c r="BG35" s="1" t="str">
        <f>IF(QP_IncomeWP!BG35="","",'Cost and Benefit Parameters'!$C$44*(QP_IncomeWP!BG35-Income_CF!BG37))</f>
        <v/>
      </c>
      <c r="BH35" s="1" t="str">
        <f>IF(QP_IncomeWP!BH35="","",'Cost and Benefit Parameters'!$C$44*(QP_IncomeWP!BH35-Income_CF!BH37))</f>
        <v/>
      </c>
      <c r="BI35" s="1" t="str">
        <f>IF(QP_IncomeWP!BI35="","",'Cost and Benefit Parameters'!$C$44*(QP_IncomeWP!BI35-Income_CF!BI37))</f>
        <v/>
      </c>
      <c r="BJ35" s="1" t="str">
        <f>IF(QP_IncomeWP!BJ35="","",'Cost and Benefit Parameters'!$C$44*(QP_IncomeWP!BJ35-Income_CF!BJ37))</f>
        <v/>
      </c>
      <c r="BK35" s="1" t="str">
        <f>IF(QP_IncomeWP!BK35="","",'Cost and Benefit Parameters'!$C$44*(QP_IncomeWP!BK35-Income_CF!BK37))</f>
        <v/>
      </c>
      <c r="BL35" s="1" t="str">
        <f>IF(QP_IncomeWP!BL35="","",'Cost and Benefit Parameters'!$C$44*(QP_IncomeWP!BL35-Income_CF!BL37))</f>
        <v/>
      </c>
    </row>
    <row r="36" spans="1:64" x14ac:dyDescent="0.55000000000000004">
      <c r="A36" s="639"/>
      <c r="B36" t="s">
        <v>474</v>
      </c>
      <c r="F36" s="1" t="str">
        <f>IF(QP_IncomeWP!F36="","",'Cost and Benefit Parameters'!$C$44*(QP_IncomeWP!F36-Income_CF!F38))</f>
        <v/>
      </c>
      <c r="G36" s="1" t="str">
        <f>IF(QP_IncomeWP!G36="","",'Cost and Benefit Parameters'!$C$44*(QP_IncomeWP!G36-Income_CF!G38))</f>
        <v/>
      </c>
      <c r="H36" s="1" t="str">
        <f>IF(QP_IncomeWP!H36="","",'Cost and Benefit Parameters'!$C$44*(QP_IncomeWP!H36-Income_CF!H38))</f>
        <v/>
      </c>
      <c r="I36" s="1" t="str">
        <f>IF(QP_IncomeWP!I36="","",'Cost and Benefit Parameters'!$C$44*(QP_IncomeWP!I36-Income_CF!I38))</f>
        <v/>
      </c>
      <c r="J36" s="1" t="str">
        <f>IF(QP_IncomeWP!J36="","",'Cost and Benefit Parameters'!$C$44*(QP_IncomeWP!J36-Income_CF!J38))</f>
        <v/>
      </c>
      <c r="K36" s="1" t="str">
        <f>IF(QP_IncomeWP!K36="","",'Cost and Benefit Parameters'!$C$44*(QP_IncomeWP!K36-Income_CF!K38))</f>
        <v/>
      </c>
      <c r="L36" s="1" t="str">
        <f>IF(QP_IncomeWP!L36="","",'Cost and Benefit Parameters'!$C$44*(QP_IncomeWP!L36-Income_CF!L38))</f>
        <v/>
      </c>
      <c r="M36" s="1">
        <f>IF(QP_IncomeWP!M36="","",'Cost and Benefit Parameters'!$C$44*(QP_IncomeWP!M36-Income_CF!M38))</f>
        <v>-109747.74982775316</v>
      </c>
      <c r="N36" s="1">
        <f>IF(QP_IncomeWP!N36="","",'Cost and Benefit Parameters'!$C$44*(QP_IncomeWP!N36-Income_CF!N38))</f>
        <v>-114005.11904367633</v>
      </c>
      <c r="O36" s="1">
        <f>IF(QP_IncomeWP!O36="","",'Cost and Benefit Parameters'!$C$44*(QP_IncomeWP!O36-Income_CF!O38))</f>
        <v>-118356.60619257051</v>
      </c>
      <c r="P36" s="1">
        <f>IF(QP_IncomeWP!P36="","",'Cost and Benefit Parameters'!$C$44*(QP_IncomeWP!P36-Income_CF!P38))</f>
        <v>-122800.48383888304</v>
      </c>
      <c r="Q36" s="1">
        <f>IF(QP_IncomeWP!Q36="","",'Cost and Benefit Parameters'!$C$44*(QP_IncomeWP!Q36-Income_CF!Q38))</f>
        <v>-128113.90589445647</v>
      </c>
      <c r="R36" s="1">
        <f>IF(QP_IncomeWP!R36="","",'Cost and Benefit Parameters'!$C$44*(QP_IncomeWP!R36-Income_CF!R38))</f>
        <v>-132685.08786679697</v>
      </c>
      <c r="S36" s="1">
        <f>IF(QP_IncomeWP!S36="","",'Cost and Benefit Parameters'!$C$44*(QP_IncomeWP!S36-Income_CF!S38))</f>
        <v>-137336.94549532756</v>
      </c>
      <c r="T36" s="1">
        <f>IF(QP_IncomeWP!T36="","",'Cost and Benefit Parameters'!$C$44*(QP_IncomeWP!T36-Income_CF!T38))</f>
        <v>-142066.62883873677</v>
      </c>
      <c r="U36" s="1">
        <f>IF(QP_IncomeWP!U36="","",'Cost and Benefit Parameters'!$C$44*(QP_IncomeWP!U36-Income_CF!U38))</f>
        <v>-146871.04648233418</v>
      </c>
      <c r="V36" s="1">
        <f>IF(QP_IncomeWP!V36="","",'Cost and Benefit Parameters'!$C$44*(QP_IncomeWP!V36-Income_CF!V38))</f>
        <v>-151746.86476676082</v>
      </c>
      <c r="W36" s="1">
        <f>IF(QP_IncomeWP!W36="","",'Cost and Benefit Parameters'!$C$44*(QP_IncomeWP!W36-Income_CF!W38))</f>
        <v>-156690.50772904282</v>
      </c>
      <c r="X36" s="1">
        <f>IF(QP_IncomeWP!X36="","",'Cost and Benefit Parameters'!$C$44*(QP_IncomeWP!X36-Income_CF!X38))</f>
        <v>-161698.15778028217</v>
      </c>
      <c r="Y36" s="1">
        <f>IF(QP_IncomeWP!Y36="","",'Cost and Benefit Parameters'!$C$44*(QP_IncomeWP!Y36-Income_CF!Y38))</f>
        <v>-166765.75714195441</v>
      </c>
      <c r="Z36" s="1">
        <f>IF(QP_IncomeWP!Z36="","",'Cost and Benefit Parameters'!$C$44*(QP_IncomeWP!Z36-Income_CF!Z38))</f>
        <v>-171889.01006027273</v>
      </c>
      <c r="AA36" s="1">
        <f>IF(QP_IncomeWP!AA36="","",'Cost and Benefit Parameters'!$C$44*(QP_IncomeWP!AA36-Income_CF!AA38))</f>
        <v>-177063.38581537461</v>
      </c>
      <c r="AB36" s="1">
        <f>IF(QP_IncomeWP!AB36="","",'Cost and Benefit Parameters'!$C$44*(QP_IncomeWP!AB36-Income_CF!AB38))</f>
        <v>-182284.12253925306</v>
      </c>
      <c r="AC36" s="1">
        <f>IF(QP_IncomeWP!AC36="","",'Cost and Benefit Parameters'!$C$44*(QP_IncomeWP!AC36-Income_CF!AC38))</f>
        <v>-187546.23185330615</v>
      </c>
      <c r="AD36" s="1">
        <f>IF(QP_IncomeWP!AD36="","",'Cost and Benefit Parameters'!$C$44*(QP_IncomeWP!AD36-Income_CF!AD38))</f>
        <v>-192844.50433325546</v>
      </c>
      <c r="AE36" s="1">
        <f>IF(QP_IncomeWP!AE36="","",'Cost and Benefit Parameters'!$C$44*(QP_IncomeWP!AE36-Income_CF!AE38))</f>
        <v>-198173.51580585627</v>
      </c>
      <c r="AF36" s="1">
        <f>IF(QP_IncomeWP!AF36="","",'Cost and Benefit Parameters'!$C$44*(QP_IncomeWP!AF36-Income_CF!AF38))</f>
        <v>-203527.63447843576</v>
      </c>
      <c r="AG36" s="1">
        <f>IF(QP_IncomeWP!AG36="","",'Cost and Benefit Parameters'!$C$44*(QP_IncomeWP!AG36-Income_CF!AG38))</f>
        <v>-208901.02889876158</v>
      </c>
      <c r="AH36" s="1">
        <f>IF(QP_IncomeWP!AH36="","",'Cost and Benefit Parameters'!$C$44*(QP_IncomeWP!AH36-Income_CF!AH38))</f>
        <v>-214287.67673915916</v>
      </c>
      <c r="AI36" s="1">
        <f>IF(QP_IncomeWP!AI36="","",'Cost and Benefit Parameters'!$C$44*(QP_IncomeWP!AI36-Income_CF!AI38))</f>
        <v>-219681.37439509659</v>
      </c>
      <c r="AJ36" s="1">
        <f>IF(QP_IncomeWP!AJ36="","",'Cost and Benefit Parameters'!$C$44*(QP_IncomeWP!AJ36-Income_CF!AJ38))</f>
        <v>-225075.74738476306</v>
      </c>
      <c r="AK36" s="1">
        <f>IF(QP_IncomeWP!AK36="","",'Cost and Benefit Parameters'!$C$44*(QP_IncomeWP!AK36-Income_CF!AK38))</f>
        <v>-230464.2615323904</v>
      </c>
      <c r="AL36" s="1">
        <f>IF(QP_IncomeWP!AL36="","",'Cost and Benefit Parameters'!$C$44*(QP_IncomeWP!AL36-Income_CF!AL38))</f>
        <v>-235840.23491428819</v>
      </c>
      <c r="AM36" s="1">
        <f>IF(QP_IncomeWP!AM36="","",'Cost and Benefit Parameters'!$C$44*(QP_IncomeWP!AM36-Income_CF!AM38))</f>
        <v>-241196.85054283592</v>
      </c>
      <c r="AN36" s="1">
        <f>IF(QP_IncomeWP!AN36="","",'Cost and Benefit Parameters'!$C$44*(QP_IncomeWP!AN36-Income_CF!AN38))</f>
        <v>-246527.16975989236</v>
      </c>
      <c r="AO36" s="1">
        <f>IF(QP_IncomeWP!AO36="","",'Cost and Benefit Parameters'!$C$44*(QP_IncomeWP!AO36-Income_CF!AO38))</f>
        <v>-251824.14630744344</v>
      </c>
      <c r="AP36" s="1">
        <f>IF(QP_IncomeWP!AP36="","",'Cost and Benefit Parameters'!$C$44*(QP_IncomeWP!AP36-Income_CF!AP38))</f>
        <v>-257080.64103965086</v>
      </c>
      <c r="AQ36" s="1">
        <f>IF(QP_IncomeWP!AQ36="","",'Cost and Benefit Parameters'!$C$44*(QP_IncomeWP!AQ36-Income_CF!AQ38))</f>
        <v>-262289.43723698164</v>
      </c>
      <c r="AR36" s="1">
        <f>IF(QP_IncomeWP!AR36="","",'Cost and Benefit Parameters'!$C$44*(QP_IncomeWP!AR36-Income_CF!AR38))</f>
        <v>-267443.25647964649</v>
      </c>
      <c r="AS36" s="1">
        <f>IF(QP_IncomeWP!AS36="","",'Cost and Benefit Parameters'!$C$44*(QP_IncomeWP!AS36-Income_CF!AS38))</f>
        <v>-272534.77503433387</v>
      </c>
      <c r="AT36" s="1">
        <f>IF(QP_IncomeWP!AT36="","",'Cost and Benefit Parameters'!$C$44*(QP_IncomeWP!AT36-Income_CF!AT38))</f>
        <v>-277556.64070507477</v>
      </c>
      <c r="AU36" s="1">
        <f>IF(QP_IncomeWP!AU36="","",'Cost and Benefit Parameters'!$C$44*(QP_IncomeWP!AU36-Income_CF!AU38))</f>
        <v>-282501.49009614583</v>
      </c>
      <c r="AV36" s="1">
        <f>IF(QP_IncomeWP!AV36="","",'Cost and Benefit Parameters'!$C$44*(QP_IncomeWP!AV36-Income_CF!AV38))</f>
        <v>-287361.96623215772</v>
      </c>
      <c r="AW36" s="1">
        <f>IF(QP_IncomeWP!AW36="","",'Cost and Benefit Parameters'!$C$44*(QP_IncomeWP!AW36-Income_CF!AW38))</f>
        <v>-292130.73647792789</v>
      </c>
      <c r="AX36" s="1">
        <f>IF(QP_IncomeWP!AX36="","",'Cost and Benefit Parameters'!$C$44*(QP_IncomeWP!AX36-Income_CF!AX38))</f>
        <v>-296800.51069844601</v>
      </c>
      <c r="AY36" s="1">
        <f>IF(QP_IncomeWP!AY36="","",'Cost and Benefit Parameters'!$C$44*(QP_IncomeWP!AY36-Income_CF!AY38))</f>
        <v>-301364.05959715345</v>
      </c>
      <c r="AZ36" s="1">
        <f>IF(QP_IncomeWP!AZ36="","",'Cost and Benefit Parameters'!$C$44*(QP_IncomeWP!AZ36-Income_CF!AZ38))</f>
        <v>-305814.23316899373</v>
      </c>
      <c r="BA36" s="1" t="str">
        <f>IF(QP_IncomeWP!BA36="","",'Cost and Benefit Parameters'!$C$44*(QP_IncomeWP!BA36-Income_CF!BA38))</f>
        <v/>
      </c>
      <c r="BB36" s="1" t="str">
        <f>IF(QP_IncomeWP!BB36="","",'Cost and Benefit Parameters'!$C$44*(QP_IncomeWP!BB36-Income_CF!BB38))</f>
        <v/>
      </c>
      <c r="BC36" s="1" t="str">
        <f>IF(QP_IncomeWP!BC36="","",'Cost and Benefit Parameters'!$C$44*(QP_IncomeWP!BC36-Income_CF!BC38))</f>
        <v/>
      </c>
      <c r="BD36" s="1" t="str">
        <f>IF(QP_IncomeWP!BD36="","",'Cost and Benefit Parameters'!$C$44*(QP_IncomeWP!BD36-Income_CF!BD38))</f>
        <v/>
      </c>
      <c r="BE36" s="1" t="str">
        <f>IF(QP_IncomeWP!BE36="","",'Cost and Benefit Parameters'!$C$44*(QP_IncomeWP!BE36-Income_CF!BE38))</f>
        <v/>
      </c>
      <c r="BF36" s="1" t="str">
        <f>IF(QP_IncomeWP!BF36="","",'Cost and Benefit Parameters'!$C$44*(QP_IncomeWP!BF36-Income_CF!BF38))</f>
        <v/>
      </c>
      <c r="BG36" s="1" t="str">
        <f>IF(QP_IncomeWP!BG36="","",'Cost and Benefit Parameters'!$C$44*(QP_IncomeWP!BG36-Income_CF!BG38))</f>
        <v/>
      </c>
      <c r="BH36" s="1" t="str">
        <f>IF(QP_IncomeWP!BH36="","",'Cost and Benefit Parameters'!$C$44*(QP_IncomeWP!BH36-Income_CF!BH38))</f>
        <v/>
      </c>
      <c r="BI36" s="1" t="str">
        <f>IF(QP_IncomeWP!BI36="","",'Cost and Benefit Parameters'!$C$44*(QP_IncomeWP!BI36-Income_CF!BI38))</f>
        <v/>
      </c>
      <c r="BJ36" s="1" t="str">
        <f>IF(QP_IncomeWP!BJ36="","",'Cost and Benefit Parameters'!$C$44*(QP_IncomeWP!BJ36-Income_CF!BJ38))</f>
        <v/>
      </c>
      <c r="BK36" s="1" t="str">
        <f>IF(QP_IncomeWP!BK36="","",'Cost and Benefit Parameters'!$C$44*(QP_IncomeWP!BK36-Income_CF!BK38))</f>
        <v/>
      </c>
      <c r="BL36" s="1" t="str">
        <f>IF(QP_IncomeWP!BL36="","",'Cost and Benefit Parameters'!$C$44*(QP_IncomeWP!BL36-Income_CF!BL38))</f>
        <v/>
      </c>
    </row>
    <row r="37" spans="1:64" x14ac:dyDescent="0.55000000000000004">
      <c r="A37" s="639"/>
      <c r="B37" t="s">
        <v>475</v>
      </c>
      <c r="F37" s="1" t="str">
        <f>IF(QP_IncomeWP!F37="","",'Cost and Benefit Parameters'!$C$44*(QP_IncomeWP!F37-Income_CF!F39))</f>
        <v/>
      </c>
      <c r="G37" s="1" t="str">
        <f>IF(QP_IncomeWP!G37="","",'Cost and Benefit Parameters'!$C$44*(QP_IncomeWP!G37-Income_CF!G39))</f>
        <v/>
      </c>
      <c r="H37" s="1" t="str">
        <f>IF(QP_IncomeWP!H37="","",'Cost and Benefit Parameters'!$C$44*(QP_IncomeWP!H37-Income_CF!H39))</f>
        <v/>
      </c>
      <c r="I37" s="1" t="str">
        <f>IF(QP_IncomeWP!I37="","",'Cost and Benefit Parameters'!$C$44*(QP_IncomeWP!I37-Income_CF!I39))</f>
        <v/>
      </c>
      <c r="J37" s="1" t="str">
        <f>IF(QP_IncomeWP!J37="","",'Cost and Benefit Parameters'!$C$44*(QP_IncomeWP!J37-Income_CF!J39))</f>
        <v/>
      </c>
      <c r="K37" s="1" t="str">
        <f>IF(QP_IncomeWP!K37="","",'Cost and Benefit Parameters'!$C$44*(QP_IncomeWP!K37-Income_CF!K39))</f>
        <v/>
      </c>
      <c r="L37" s="1" t="str">
        <f>IF(QP_IncomeWP!L37="","",'Cost and Benefit Parameters'!$C$44*(QP_IncomeWP!L37-Income_CF!L39))</f>
        <v/>
      </c>
      <c r="M37" s="1" t="str">
        <f>IF(QP_IncomeWP!M37="","",'Cost and Benefit Parameters'!$C$44*(QP_IncomeWP!M37-Income_CF!M39))</f>
        <v/>
      </c>
      <c r="N37" s="1">
        <f>IF(QP_IncomeWP!N37="","",'Cost and Benefit Parameters'!$C$44*(QP_IncomeWP!N37-Income_CF!N39))</f>
        <v>-113040.18232258572</v>
      </c>
      <c r="O37" s="1">
        <f>IF(QP_IncomeWP!O37="","",'Cost and Benefit Parameters'!$C$44*(QP_IncomeWP!O37-Income_CF!O39))</f>
        <v>-117425.27261498659</v>
      </c>
      <c r="P37" s="1">
        <f>IF(QP_IncomeWP!P37="","",'Cost and Benefit Parameters'!$C$44*(QP_IncomeWP!P37-Income_CF!P39))</f>
        <v>-121907.30437834759</v>
      </c>
      <c r="Q37" s="1">
        <f>IF(QP_IncomeWP!Q37="","",'Cost and Benefit Parameters'!$C$44*(QP_IncomeWP!Q37-Income_CF!Q39))</f>
        <v>-126484.49835404952</v>
      </c>
      <c r="R37" s="1">
        <f>IF(QP_IncomeWP!R37="","",'Cost and Benefit Parameters'!$C$44*(QP_IncomeWP!R37-Income_CF!R39))</f>
        <v>-131957.32307129013</v>
      </c>
      <c r="S37" s="1">
        <f>IF(QP_IncomeWP!S37="","",'Cost and Benefit Parameters'!$C$44*(QP_IncomeWP!S37-Income_CF!S39))</f>
        <v>-136665.64050280084</v>
      </c>
      <c r="T37" s="1">
        <f>IF(QP_IncomeWP!T37="","",'Cost and Benefit Parameters'!$C$44*(QP_IncomeWP!T37-Income_CF!T39))</f>
        <v>-141457.05386018738</v>
      </c>
      <c r="U37" s="1">
        <f>IF(QP_IncomeWP!U37="","",'Cost and Benefit Parameters'!$C$44*(QP_IncomeWP!U37-Income_CF!U39))</f>
        <v>-146328.62770389891</v>
      </c>
      <c r="V37" s="1">
        <f>IF(QP_IncomeWP!V37="","",'Cost and Benefit Parameters'!$C$44*(QP_IncomeWP!V37-Income_CF!V39))</f>
        <v>-151277.1778768042</v>
      </c>
      <c r="W37" s="1">
        <f>IF(QP_IncomeWP!W37="","",'Cost and Benefit Parameters'!$C$44*(QP_IncomeWP!W37-Income_CF!W39))</f>
        <v>-156299.27070976366</v>
      </c>
      <c r="X37" s="1">
        <f>IF(QP_IncomeWP!X37="","",'Cost and Benefit Parameters'!$C$44*(QP_IncomeWP!X37-Income_CF!X39))</f>
        <v>-161391.22296091411</v>
      </c>
      <c r="Y37" s="1">
        <f>IF(QP_IncomeWP!Y37="","",'Cost and Benefit Parameters'!$C$44*(QP_IncomeWP!Y37-Income_CF!Y39))</f>
        <v>-166549.10251369062</v>
      </c>
      <c r="Z37" s="1">
        <f>IF(QP_IncomeWP!Z37="","",'Cost and Benefit Parameters'!$C$44*(QP_IncomeWP!Z37-Income_CF!Z39))</f>
        <v>-171768.72985621306</v>
      </c>
      <c r="AA37" s="1">
        <f>IF(QP_IncomeWP!AA37="","",'Cost and Benefit Parameters'!$C$44*(QP_IncomeWP!AA37-Income_CF!AA39))</f>
        <v>-177045.68036208086</v>
      </c>
      <c r="AB37" s="1">
        <f>IF(QP_IncomeWP!AB37="","",'Cost and Benefit Parameters'!$C$44*(QP_IncomeWP!AB37-Income_CF!AB39))</f>
        <v>-182375.28738983584</v>
      </c>
      <c r="AC37" s="1">
        <f>IF(QP_IncomeWP!AC37="","",'Cost and Benefit Parameters'!$C$44*(QP_IncomeWP!AC37-Income_CF!AC39))</f>
        <v>-187752.64621543064</v>
      </c>
      <c r="AD37" s="1">
        <f>IF(QP_IncomeWP!AD37="","",'Cost and Benefit Parameters'!$C$44*(QP_IncomeWP!AD37-Income_CF!AD39))</f>
        <v>-193172.61880890533</v>
      </c>
      <c r="AE37" s="1">
        <f>IF(QP_IncomeWP!AE37="","",'Cost and Benefit Parameters'!$C$44*(QP_IncomeWP!AE37-Income_CF!AE39))</f>
        <v>-198629.83946325307</v>
      </c>
      <c r="AF37" s="1">
        <f>IF(QP_IncomeWP!AF37="","",'Cost and Benefit Parameters'!$C$44*(QP_IncomeWP!AF37-Income_CF!AF39))</f>
        <v>-204118.72128003201</v>
      </c>
      <c r="AG37" s="1">
        <f>IF(QP_IncomeWP!AG37="","",'Cost and Benefit Parameters'!$C$44*(QP_IncomeWP!AG37-Income_CF!AG39))</f>
        <v>-209633.46351278885</v>
      </c>
      <c r="AH37" s="1">
        <f>IF(QP_IncomeWP!AH37="","",'Cost and Benefit Parameters'!$C$44*(QP_IncomeWP!AH37-Income_CF!AH39))</f>
        <v>-215168.05976572449</v>
      </c>
      <c r="AI37" s="1">
        <f>IF(QP_IncomeWP!AI37="","",'Cost and Benefit Parameters'!$C$44*(QP_IncomeWP!AI37-Income_CF!AI39))</f>
        <v>-220716.3070413339</v>
      </c>
      <c r="AJ37" s="1">
        <f>IF(QP_IncomeWP!AJ37="","",'Cost and Benefit Parameters'!$C$44*(QP_IncomeWP!AJ37-Income_CF!AJ39))</f>
        <v>-226271.81562694948</v>
      </c>
      <c r="AK37" s="1">
        <f>IF(QP_IncomeWP!AK37="","",'Cost and Benefit Parameters'!$C$44*(QP_IncomeWP!AK37-Income_CF!AK39))</f>
        <v>-231828.01980630602</v>
      </c>
      <c r="AL37" s="1">
        <f>IF(QP_IncomeWP!AL37="","",'Cost and Benefit Parameters'!$C$44*(QP_IncomeWP!AL37-Income_CF!AL39))</f>
        <v>-237378.18937836206</v>
      </c>
      <c r="AM37" s="1">
        <f>IF(QP_IncomeWP!AM37="","",'Cost and Benefit Parameters'!$C$44*(QP_IncomeWP!AM37-Income_CF!AM39))</f>
        <v>-242915.44196171689</v>
      </c>
      <c r="AN37" s="1">
        <f>IF(QP_IncomeWP!AN37="","",'Cost and Benefit Parameters'!$C$44*(QP_IncomeWP!AN37-Income_CF!AN39))</f>
        <v>-248432.7560591209</v>
      </c>
      <c r="AO37" s="1">
        <f>IF(QP_IncomeWP!AO37="","",'Cost and Benefit Parameters'!$C$44*(QP_IncomeWP!AO37-Income_CF!AO39))</f>
        <v>-253922.98485268914</v>
      </c>
      <c r="AP37" s="1">
        <f>IF(QP_IncomeWP!AP37="","",'Cost and Benefit Parameters'!$C$44*(QP_IncomeWP!AP37-Income_CF!AP39))</f>
        <v>-259378.87069666674</v>
      </c>
      <c r="AQ37" s="1">
        <f>IF(QP_IncomeWP!AQ37="","",'Cost and Benefit Parameters'!$C$44*(QP_IncomeWP!AQ37-Income_CF!AQ39))</f>
        <v>-264793.06027084036</v>
      </c>
      <c r="AR37" s="1">
        <f>IF(QP_IncomeWP!AR37="","",'Cost and Benefit Parameters'!$C$44*(QP_IncomeWP!AR37-Income_CF!AR39))</f>
        <v>-270158.12035409111</v>
      </c>
      <c r="AS37" s="1">
        <f>IF(QP_IncomeWP!AS37="","",'Cost and Benefit Parameters'!$C$44*(QP_IncomeWP!AS37-Income_CF!AS39))</f>
        <v>-275466.5541740359</v>
      </c>
      <c r="AT37" s="1">
        <f>IF(QP_IncomeWP!AT37="","",'Cost and Benefit Parameters'!$C$44*(QP_IncomeWP!AT37-Income_CF!AT39))</f>
        <v>-280710.81828536384</v>
      </c>
      <c r="AU37" s="1">
        <f>IF(QP_IncomeWP!AU37="","",'Cost and Benefit Parameters'!$C$44*(QP_IncomeWP!AU37-Income_CF!AU39))</f>
        <v>-285883.33992622711</v>
      </c>
      <c r="AV37" s="1">
        <f>IF(QP_IncomeWP!AV37="","",'Cost and Benefit Parameters'!$C$44*(QP_IncomeWP!AV37-Income_CF!AV39))</f>
        <v>-290976.53479903023</v>
      </c>
      <c r="AW37" s="1">
        <f>IF(QP_IncomeWP!AW37="","",'Cost and Benefit Parameters'!$C$44*(QP_IncomeWP!AW37-Income_CF!AW39))</f>
        <v>-295982.82521912246</v>
      </c>
      <c r="AX37" s="1">
        <f>IF(QP_IncomeWP!AX37="","",'Cost and Benefit Parameters'!$C$44*(QP_IncomeWP!AX37-Income_CF!AX39))</f>
        <v>-300894.6585722657</v>
      </c>
      <c r="AY37" s="1">
        <f>IF(QP_IncomeWP!AY37="","",'Cost and Benefit Parameters'!$C$44*(QP_IncomeWP!AY37-Income_CF!AY39))</f>
        <v>-305704.52601939946</v>
      </c>
      <c r="AZ37" s="1">
        <f>IF(QP_IncomeWP!AZ37="","",'Cost and Benefit Parameters'!$C$44*(QP_IncomeWP!AZ37-Income_CF!AZ39))</f>
        <v>-310404.98138506809</v>
      </c>
      <c r="BA37" s="1">
        <f>IF(QP_IncomeWP!BA37="","",'Cost and Benefit Parameters'!$C$44*(QP_IncomeWP!BA37-Income_CF!BA39))</f>
        <v>-314988.66016406362</v>
      </c>
      <c r="BB37" s="1" t="str">
        <f>IF(QP_IncomeWP!BB37="","",'Cost and Benefit Parameters'!$C$44*(QP_IncomeWP!BB37-Income_CF!BB39))</f>
        <v/>
      </c>
      <c r="BC37" s="1" t="str">
        <f>IF(QP_IncomeWP!BC37="","",'Cost and Benefit Parameters'!$C$44*(QP_IncomeWP!BC37-Income_CF!BC39))</f>
        <v/>
      </c>
      <c r="BD37" s="1" t="str">
        <f>IF(QP_IncomeWP!BD37="","",'Cost and Benefit Parameters'!$C$44*(QP_IncomeWP!BD37-Income_CF!BD39))</f>
        <v/>
      </c>
      <c r="BE37" s="1" t="str">
        <f>IF(QP_IncomeWP!BE37="","",'Cost and Benefit Parameters'!$C$44*(QP_IncomeWP!BE37-Income_CF!BE39))</f>
        <v/>
      </c>
      <c r="BF37" s="1" t="str">
        <f>IF(QP_IncomeWP!BF37="","",'Cost and Benefit Parameters'!$C$44*(QP_IncomeWP!BF37-Income_CF!BF39))</f>
        <v/>
      </c>
      <c r="BG37" s="1" t="str">
        <f>IF(QP_IncomeWP!BG37="","",'Cost and Benefit Parameters'!$C$44*(QP_IncomeWP!BG37-Income_CF!BG39))</f>
        <v/>
      </c>
      <c r="BH37" s="1" t="str">
        <f>IF(QP_IncomeWP!BH37="","",'Cost and Benefit Parameters'!$C$44*(QP_IncomeWP!BH37-Income_CF!BH39))</f>
        <v/>
      </c>
      <c r="BI37" s="1" t="str">
        <f>IF(QP_IncomeWP!BI37="","",'Cost and Benefit Parameters'!$C$44*(QP_IncomeWP!BI37-Income_CF!BI39))</f>
        <v/>
      </c>
      <c r="BJ37" s="1" t="str">
        <f>IF(QP_IncomeWP!BJ37="","",'Cost and Benefit Parameters'!$C$44*(QP_IncomeWP!BJ37-Income_CF!BJ39))</f>
        <v/>
      </c>
      <c r="BK37" s="1" t="str">
        <f>IF(QP_IncomeWP!BK37="","",'Cost and Benefit Parameters'!$C$44*(QP_IncomeWP!BK37-Income_CF!BK39))</f>
        <v/>
      </c>
      <c r="BL37" s="1" t="str">
        <f>IF(QP_IncomeWP!BL37="","",'Cost and Benefit Parameters'!$C$44*(QP_IncomeWP!BL37-Income_CF!BL39))</f>
        <v/>
      </c>
    </row>
    <row r="38" spans="1:64" x14ac:dyDescent="0.55000000000000004">
      <c r="A38" s="639"/>
      <c r="B38" t="s">
        <v>476</v>
      </c>
      <c r="F38" s="1" t="str">
        <f>IF(QP_IncomeWP!F38="","",'Cost and Benefit Parameters'!$C$44*(QP_IncomeWP!F38-Income_CF!F40))</f>
        <v/>
      </c>
      <c r="G38" s="1" t="str">
        <f>IF(QP_IncomeWP!G38="","",'Cost and Benefit Parameters'!$C$44*(QP_IncomeWP!G38-Income_CF!G40))</f>
        <v/>
      </c>
      <c r="H38" s="1" t="str">
        <f>IF(QP_IncomeWP!H38="","",'Cost and Benefit Parameters'!$C$44*(QP_IncomeWP!H38-Income_CF!H40))</f>
        <v/>
      </c>
      <c r="I38" s="1" t="str">
        <f>IF(QP_IncomeWP!I38="","",'Cost and Benefit Parameters'!$C$44*(QP_IncomeWP!I38-Income_CF!I40))</f>
        <v/>
      </c>
      <c r="J38" s="1" t="str">
        <f>IF(QP_IncomeWP!J38="","",'Cost and Benefit Parameters'!$C$44*(QP_IncomeWP!J38-Income_CF!J40))</f>
        <v/>
      </c>
      <c r="K38" s="1" t="str">
        <f>IF(QP_IncomeWP!K38="","",'Cost and Benefit Parameters'!$C$44*(QP_IncomeWP!K38-Income_CF!K40))</f>
        <v/>
      </c>
      <c r="L38" s="1" t="str">
        <f>IF(QP_IncomeWP!L38="","",'Cost and Benefit Parameters'!$C$44*(QP_IncomeWP!L38-Income_CF!L40))</f>
        <v/>
      </c>
      <c r="M38" s="1" t="str">
        <f>IF(QP_IncomeWP!M38="","",'Cost and Benefit Parameters'!$C$44*(QP_IncomeWP!M38-Income_CF!M40))</f>
        <v/>
      </c>
      <c r="N38" s="1" t="str">
        <f>IF(QP_IncomeWP!N38="","",'Cost and Benefit Parameters'!$C$44*(QP_IncomeWP!N38-Income_CF!N40))</f>
        <v/>
      </c>
      <c r="O38" s="1">
        <f>IF(QP_IncomeWP!O38="","",'Cost and Benefit Parameters'!$C$44*(QP_IncomeWP!O38-Income_CF!O40))</f>
        <v>-116431.3877922633</v>
      </c>
      <c r="P38" s="1">
        <f>IF(QP_IncomeWP!P38="","",'Cost and Benefit Parameters'!$C$44*(QP_IncomeWP!P38-Income_CF!P40))</f>
        <v>-120948.03079343622</v>
      </c>
      <c r="Q38" s="1">
        <f>IF(QP_IncomeWP!Q38="","",'Cost and Benefit Parameters'!$C$44*(QP_IncomeWP!Q38-Income_CF!Q40))</f>
        <v>-125564.52350969803</v>
      </c>
      <c r="R38" s="1">
        <f>IF(QP_IncomeWP!R38="","",'Cost and Benefit Parameters'!$C$44*(QP_IncomeWP!R38-Income_CF!R40))</f>
        <v>-130279.03330467097</v>
      </c>
      <c r="S38" s="1">
        <f>IF(QP_IncomeWP!S38="","",'Cost and Benefit Parameters'!$C$44*(QP_IncomeWP!S38-Income_CF!S40))</f>
        <v>-135916.04276342882</v>
      </c>
      <c r="T38" s="1">
        <f>IF(QP_IncomeWP!T38="","",'Cost and Benefit Parameters'!$C$44*(QP_IncomeWP!T38-Income_CF!T40))</f>
        <v>-140765.60971788492</v>
      </c>
      <c r="U38" s="1">
        <f>IF(QP_IncomeWP!U38="","",'Cost and Benefit Parameters'!$C$44*(QP_IncomeWP!U38-Income_CF!U40))</f>
        <v>-145700.76547599304</v>
      </c>
      <c r="V38" s="1">
        <f>IF(QP_IncomeWP!V38="","",'Cost and Benefit Parameters'!$C$44*(QP_IncomeWP!V38-Income_CF!V40))</f>
        <v>-150718.48653501584</v>
      </c>
      <c r="W38" s="1">
        <f>IF(QP_IncomeWP!W38="","",'Cost and Benefit Parameters'!$C$44*(QP_IncomeWP!W38-Income_CF!W40))</f>
        <v>-155815.4932131083</v>
      </c>
      <c r="X38" s="1">
        <f>IF(QP_IncomeWP!X38="","",'Cost and Benefit Parameters'!$C$44*(QP_IncomeWP!X38-Income_CF!X40))</f>
        <v>-160988.24883105658</v>
      </c>
      <c r="Y38" s="1">
        <f>IF(QP_IncomeWP!Y38="","",'Cost and Benefit Parameters'!$C$44*(QP_IncomeWP!Y38-Income_CF!Y40))</f>
        <v>-166232.95964974153</v>
      </c>
      <c r="Z38" s="1">
        <f>IF(QP_IncomeWP!Z38="","",'Cost and Benefit Parameters'!$C$44*(QP_IncomeWP!Z38-Income_CF!Z40))</f>
        <v>-171545.57558910135</v>
      </c>
      <c r="AA38" s="1">
        <f>IF(QP_IncomeWP!AA38="","",'Cost and Benefit Parameters'!$C$44*(QP_IncomeWP!AA38-Income_CF!AA40))</f>
        <v>-176921.79175189938</v>
      </c>
      <c r="AB38" s="1">
        <f>IF(QP_IncomeWP!AB38="","",'Cost and Benefit Parameters'!$C$44*(QP_IncomeWP!AB38-Income_CF!AB40))</f>
        <v>-182357.05077294333</v>
      </c>
      <c r="AC38" s="1">
        <f>IF(QP_IncomeWP!AC38="","",'Cost and Benefit Parameters'!$C$44*(QP_IncomeWP!AC38-Income_CF!AC40))</f>
        <v>-187846.54601153097</v>
      </c>
      <c r="AD38" s="1">
        <f>IF(QP_IncomeWP!AD38="","",'Cost and Benefit Parameters'!$C$44*(QP_IncomeWP!AD38-Income_CF!AD40))</f>
        <v>-193385.2256018935</v>
      </c>
      <c r="AE38" s="1">
        <f>IF(QP_IncomeWP!AE38="","",'Cost and Benefit Parameters'!$C$44*(QP_IncomeWP!AE38-Income_CF!AE40))</f>
        <v>-198967.79737317245</v>
      </c>
      <c r="AF38" s="1">
        <f>IF(QP_IncomeWP!AF38="","",'Cost and Benefit Parameters'!$C$44*(QP_IncomeWP!AF38-Income_CF!AF40))</f>
        <v>-204588.7346471507</v>
      </c>
      <c r="AG38" s="1">
        <f>IF(QP_IncomeWP!AG38="","",'Cost and Benefit Parameters'!$C$44*(QP_IncomeWP!AG38-Income_CF!AG40))</f>
        <v>-210242.28291843293</v>
      </c>
      <c r="AH38" s="1">
        <f>IF(QP_IncomeWP!AH38="","",'Cost and Benefit Parameters'!$C$44*(QP_IncomeWP!AH38-Income_CF!AH40))</f>
        <v>-215922.46741817245</v>
      </c>
      <c r="AI38" s="1">
        <f>IF(QP_IncomeWP!AI38="","",'Cost and Benefit Parameters'!$C$44*(QP_IncomeWP!AI38-Income_CF!AI40))</f>
        <v>-221623.10155869613</v>
      </c>
      <c r="AJ38" s="1">
        <f>IF(QP_IncomeWP!AJ38="","",'Cost and Benefit Parameters'!$C$44*(QP_IncomeWP!AJ38-Income_CF!AJ40))</f>
        <v>-227337.7962525739</v>
      </c>
      <c r="AK38" s="1">
        <f>IF(QP_IncomeWP!AK38="","",'Cost and Benefit Parameters'!$C$44*(QP_IncomeWP!AK38-Income_CF!AK40))</f>
        <v>-233059.97009575798</v>
      </c>
      <c r="AL38" s="1">
        <f>IF(QP_IncomeWP!AL38="","",'Cost and Benefit Parameters'!$C$44*(QP_IncomeWP!AL38-Income_CF!AL40))</f>
        <v>-238782.86040049512</v>
      </c>
      <c r="AM38" s="1">
        <f>IF(QP_IncomeWP!AM38="","",'Cost and Benefit Parameters'!$C$44*(QP_IncomeWP!AM38-Income_CF!AM40))</f>
        <v>-244499.53505971294</v>
      </c>
      <c r="AN38" s="1">
        <f>IF(QP_IncomeWP!AN38="","",'Cost and Benefit Parameters'!$C$44*(QP_IncomeWP!AN38-Income_CF!AN40))</f>
        <v>-250202.90522056833</v>
      </c>
      <c r="AO38" s="1">
        <f>IF(QP_IncomeWP!AO38="","",'Cost and Benefit Parameters'!$C$44*(QP_IncomeWP!AO38-Income_CF!AO40))</f>
        <v>-255885.73874089459</v>
      </c>
      <c r="AP38" s="1">
        <f>IF(QP_IncomeWP!AP38="","",'Cost and Benefit Parameters'!$C$44*(QP_IncomeWP!AP38-Income_CF!AP40))</f>
        <v>-261540.67439826985</v>
      </c>
      <c r="AQ38" s="1">
        <f>IF(QP_IncomeWP!AQ38="","",'Cost and Benefit Parameters'!$C$44*(QP_IncomeWP!AQ38-Income_CF!AQ40))</f>
        <v>-267160.23681756668</v>
      </c>
      <c r="AR38" s="1">
        <f>IF(QP_IncomeWP!AR38="","",'Cost and Benefit Parameters'!$C$44*(QP_IncomeWP!AR38-Income_CF!AR40))</f>
        <v>-272736.85207896557</v>
      </c>
      <c r="AS38" s="1">
        <f>IF(QP_IncomeWP!AS38="","",'Cost and Benefit Parameters'!$C$44*(QP_IncomeWP!AS38-Income_CF!AS40))</f>
        <v>-278262.86396471388</v>
      </c>
      <c r="AT38" s="1">
        <f>IF(QP_IncomeWP!AT38="","",'Cost and Benefit Parameters'!$C$44*(QP_IncomeWP!AT38-Income_CF!AT40))</f>
        <v>-283730.55079925689</v>
      </c>
      <c r="AU38" s="1">
        <f>IF(QP_IncomeWP!AU38="","",'Cost and Benefit Parameters'!$C$44*(QP_IncomeWP!AU38-Income_CF!AU40))</f>
        <v>-289132.14283392485</v>
      </c>
      <c r="AV38" s="1">
        <f>IF(QP_IncomeWP!AV38="","",'Cost and Benefit Parameters'!$C$44*(QP_IncomeWP!AV38-Income_CF!AV40))</f>
        <v>-294459.84012401389</v>
      </c>
      <c r="AW38" s="1">
        <f>IF(QP_IncomeWP!AW38="","",'Cost and Benefit Parameters'!$C$44*(QP_IncomeWP!AW38-Income_CF!AW40))</f>
        <v>-299705.83084300108</v>
      </c>
      <c r="AX38" s="1">
        <f>IF(QP_IncomeWP!AX38="","",'Cost and Benefit Parameters'!$C$44*(QP_IncomeWP!AX38-Income_CF!AX40))</f>
        <v>-304862.30997569615</v>
      </c>
      <c r="AY38" s="1">
        <f>IF(QP_IncomeWP!AY38="","",'Cost and Benefit Parameters'!$C$44*(QP_IncomeWP!AY38-Income_CF!AY40))</f>
        <v>-309921.49832943367</v>
      </c>
      <c r="AZ38" s="1">
        <f>IF(QP_IncomeWP!AZ38="","",'Cost and Benefit Parameters'!$C$44*(QP_IncomeWP!AZ38-Income_CF!AZ40))</f>
        <v>-314875.66179998143</v>
      </c>
      <c r="BA38" s="1">
        <f>IF(QP_IncomeWP!BA38="","",'Cost and Benefit Parameters'!$C$44*(QP_IncomeWP!BA38-Income_CF!BA40))</f>
        <v>-319717.13082662021</v>
      </c>
      <c r="BB38" s="1">
        <f>IF(QP_IncomeWP!BB38="","",'Cost and Benefit Parameters'!$C$44*(QP_IncomeWP!BB38-Income_CF!BB40))</f>
        <v>-324438.31996898545</v>
      </c>
      <c r="BC38" s="1" t="str">
        <f>IF(QP_IncomeWP!BC38="","",'Cost and Benefit Parameters'!$C$44*(QP_IncomeWP!BC38-Income_CF!BC40))</f>
        <v/>
      </c>
      <c r="BD38" s="1" t="str">
        <f>IF(QP_IncomeWP!BD38="","",'Cost and Benefit Parameters'!$C$44*(QP_IncomeWP!BD38-Income_CF!BD40))</f>
        <v/>
      </c>
      <c r="BE38" s="1" t="str">
        <f>IF(QP_IncomeWP!BE38="","",'Cost and Benefit Parameters'!$C$44*(QP_IncomeWP!BE38-Income_CF!BE40))</f>
        <v/>
      </c>
      <c r="BF38" s="1" t="str">
        <f>IF(QP_IncomeWP!BF38="","",'Cost and Benefit Parameters'!$C$44*(QP_IncomeWP!BF38-Income_CF!BF40))</f>
        <v/>
      </c>
      <c r="BG38" s="1" t="str">
        <f>IF(QP_IncomeWP!BG38="","",'Cost and Benefit Parameters'!$C$44*(QP_IncomeWP!BG38-Income_CF!BG40))</f>
        <v/>
      </c>
      <c r="BH38" s="1" t="str">
        <f>IF(QP_IncomeWP!BH38="","",'Cost and Benefit Parameters'!$C$44*(QP_IncomeWP!BH38-Income_CF!BH40))</f>
        <v/>
      </c>
      <c r="BI38" s="1" t="str">
        <f>IF(QP_IncomeWP!BI38="","",'Cost and Benefit Parameters'!$C$44*(QP_IncomeWP!BI38-Income_CF!BI40))</f>
        <v/>
      </c>
      <c r="BJ38" s="1" t="str">
        <f>IF(QP_IncomeWP!BJ38="","",'Cost and Benefit Parameters'!$C$44*(QP_IncomeWP!BJ38-Income_CF!BJ40))</f>
        <v/>
      </c>
      <c r="BK38" s="1" t="str">
        <f>IF(QP_IncomeWP!BK38="","",'Cost and Benefit Parameters'!$C$44*(QP_IncomeWP!BK38-Income_CF!BK40))</f>
        <v/>
      </c>
      <c r="BL38" s="1" t="str">
        <f>IF(QP_IncomeWP!BL38="","",'Cost and Benefit Parameters'!$C$44*(QP_IncomeWP!BL38-Income_CF!BL40))</f>
        <v/>
      </c>
    </row>
    <row r="39" spans="1:64" x14ac:dyDescent="0.55000000000000004">
      <c r="A39" s="639"/>
      <c r="B39" t="s">
        <v>477</v>
      </c>
      <c r="F39" s="1" t="str">
        <f>IF(QP_IncomeWP!F39="","",'Cost and Benefit Parameters'!$C$44*(QP_IncomeWP!F39-Income_CF!F41))</f>
        <v/>
      </c>
      <c r="G39" s="1" t="str">
        <f>IF(QP_IncomeWP!G39="","",'Cost and Benefit Parameters'!$C$44*(QP_IncomeWP!G39-Income_CF!G41))</f>
        <v/>
      </c>
      <c r="H39" s="1" t="str">
        <f>IF(QP_IncomeWP!H39="","",'Cost and Benefit Parameters'!$C$44*(QP_IncomeWP!H39-Income_CF!H41))</f>
        <v/>
      </c>
      <c r="I39" s="1" t="str">
        <f>IF(QP_IncomeWP!I39="","",'Cost and Benefit Parameters'!$C$44*(QP_IncomeWP!I39-Income_CF!I41))</f>
        <v/>
      </c>
      <c r="J39" s="1" t="str">
        <f>IF(QP_IncomeWP!J39="","",'Cost and Benefit Parameters'!$C$44*(QP_IncomeWP!J39-Income_CF!J41))</f>
        <v/>
      </c>
      <c r="K39" s="1" t="str">
        <f>IF(QP_IncomeWP!K39="","",'Cost and Benefit Parameters'!$C$44*(QP_IncomeWP!K39-Income_CF!K41))</f>
        <v/>
      </c>
      <c r="L39" s="1" t="str">
        <f>IF(QP_IncomeWP!L39="","",'Cost and Benefit Parameters'!$C$44*(QP_IncomeWP!L39-Income_CF!L41))</f>
        <v/>
      </c>
      <c r="M39" s="1" t="str">
        <f>IF(QP_IncomeWP!M39="","",'Cost and Benefit Parameters'!$C$44*(QP_IncomeWP!M39-Income_CF!M41))</f>
        <v/>
      </c>
      <c r="N39" s="1" t="str">
        <f>IF(QP_IncomeWP!N39="","",'Cost and Benefit Parameters'!$C$44*(QP_IncomeWP!N39-Income_CF!N41))</f>
        <v/>
      </c>
      <c r="O39" s="1" t="str">
        <f>IF(QP_IncomeWP!O39="","",'Cost and Benefit Parameters'!$C$44*(QP_IncomeWP!O39-Income_CF!O41))</f>
        <v/>
      </c>
      <c r="P39" s="1">
        <f>IF(QP_IncomeWP!P39="","",'Cost and Benefit Parameters'!$C$44*(QP_IncomeWP!P39-Income_CF!P41))</f>
        <v>-119924.32942603118</v>
      </c>
      <c r="Q39" s="1">
        <f>IF(QP_IncomeWP!Q39="","",'Cost and Benefit Parameters'!$C$44*(QP_IncomeWP!Q39-Income_CF!Q41))</f>
        <v>-124576.47171723931</v>
      </c>
      <c r="R39" s="1">
        <f>IF(QP_IncomeWP!R39="","",'Cost and Benefit Parameters'!$C$44*(QP_IncomeWP!R39-Income_CF!R41))</f>
        <v>-129331.45921498895</v>
      </c>
      <c r="S39" s="1">
        <f>IF(QP_IncomeWP!S39="","",'Cost and Benefit Parameters'!$C$44*(QP_IncomeWP!S39-Income_CF!S41))</f>
        <v>-134187.40430381111</v>
      </c>
      <c r="T39" s="1">
        <f>IF(QP_IncomeWP!T39="","",'Cost and Benefit Parameters'!$C$44*(QP_IncomeWP!T39-Income_CF!T41))</f>
        <v>-139993.5240463317</v>
      </c>
      <c r="U39" s="1">
        <f>IF(QP_IncomeWP!U39="","",'Cost and Benefit Parameters'!$C$44*(QP_IncomeWP!U39-Income_CF!U41))</f>
        <v>-144988.57800942144</v>
      </c>
      <c r="V39" s="1">
        <f>IF(QP_IncomeWP!V39="","",'Cost and Benefit Parameters'!$C$44*(QP_IncomeWP!V39-Income_CF!V41))</f>
        <v>-150071.78844027277</v>
      </c>
      <c r="W39" s="1">
        <f>IF(QP_IncomeWP!W39="","",'Cost and Benefit Parameters'!$C$44*(QP_IncomeWP!W39-Income_CF!W41))</f>
        <v>-155240.0411310663</v>
      </c>
      <c r="X39" s="1">
        <f>IF(QP_IncomeWP!X39="","",'Cost and Benefit Parameters'!$C$44*(QP_IncomeWP!X39-Income_CF!X41))</f>
        <v>-160489.95800950157</v>
      </c>
      <c r="Y39" s="1">
        <f>IF(QP_IncomeWP!Y39="","",'Cost and Benefit Parameters'!$C$44*(QP_IncomeWP!Y39-Income_CF!Y41))</f>
        <v>-165817.89629598829</v>
      </c>
      <c r="Z39" s="1">
        <f>IF(QP_IncomeWP!Z39="","",'Cost and Benefit Parameters'!$C$44*(QP_IncomeWP!Z39-Income_CF!Z41))</f>
        <v>-171219.94843923379</v>
      </c>
      <c r="AA39" s="1">
        <f>IF(QP_IncomeWP!AA39="","",'Cost and Benefit Parameters'!$C$44*(QP_IncomeWP!AA39-Income_CF!AA41))</f>
        <v>-176691.94285677435</v>
      </c>
      <c r="AB39" s="1">
        <f>IF(QP_IncomeWP!AB39="","",'Cost and Benefit Parameters'!$C$44*(QP_IncomeWP!AB39-Income_CF!AB41))</f>
        <v>-182229.44550445638</v>
      </c>
      <c r="AC39" s="1">
        <f>IF(QP_IncomeWP!AC39="","",'Cost and Benefit Parameters'!$C$44*(QP_IncomeWP!AC39-Income_CF!AC41))</f>
        <v>-187827.76229613164</v>
      </c>
      <c r="AD39" s="1">
        <f>IF(QP_IncomeWP!AD39="","",'Cost and Benefit Parameters'!$C$44*(QP_IncomeWP!AD39-Income_CF!AD41))</f>
        <v>-193481.94239187686</v>
      </c>
      <c r="AE39" s="1">
        <f>IF(QP_IncomeWP!AE39="","",'Cost and Benefit Parameters'!$C$44*(QP_IncomeWP!AE39-Income_CF!AE41))</f>
        <v>-199186.78236995038</v>
      </c>
      <c r="AF39" s="1">
        <f>IF(QP_IncomeWP!AF39="","",'Cost and Benefit Parameters'!$C$44*(QP_IncomeWP!AF39-Income_CF!AF41))</f>
        <v>-204936.83129436767</v>
      </c>
      <c r="AG39" s="1">
        <f>IF(QP_IncomeWP!AG39="","",'Cost and Benefit Parameters'!$C$44*(QP_IncomeWP!AG39-Income_CF!AG41))</f>
        <v>-210726.39668656522</v>
      </c>
      <c r="AH39" s="1">
        <f>IF(QP_IncomeWP!AH39="","",'Cost and Benefit Parameters'!$C$44*(QP_IncomeWP!AH39-Income_CF!AH41))</f>
        <v>-216549.55140598596</v>
      </c>
      <c r="AI39" s="1">
        <f>IF(QP_IncomeWP!AI39="","",'Cost and Benefit Parameters'!$C$44*(QP_IncomeWP!AI39-Income_CF!AI41))</f>
        <v>-222400.14144071756</v>
      </c>
      <c r="AJ39" s="1">
        <f>IF(QP_IncomeWP!AJ39="","",'Cost and Benefit Parameters'!$C$44*(QP_IncomeWP!AJ39-Income_CF!AJ41))</f>
        <v>-228271.79460545702</v>
      </c>
      <c r="AK39" s="1">
        <f>IF(QP_IncomeWP!AK39="","",'Cost and Benefit Parameters'!$C$44*(QP_IncomeWP!AK39-Income_CF!AK41))</f>
        <v>-234157.93014015123</v>
      </c>
      <c r="AL39" s="1">
        <f>IF(QP_IncomeWP!AL39="","",'Cost and Benefit Parameters'!$C$44*(QP_IncomeWP!AL39-Income_CF!AL41))</f>
        <v>-240051.7691986307</v>
      </c>
      <c r="AM39" s="1">
        <f>IF(QP_IncomeWP!AM39="","",'Cost and Benefit Parameters'!$C$44*(QP_IncomeWP!AM39-Income_CF!AM41))</f>
        <v>-245946.34621251005</v>
      </c>
      <c r="AN39" s="1">
        <f>IF(QP_IncomeWP!AN39="","",'Cost and Benefit Parameters'!$C$44*(QP_IncomeWP!AN39-Income_CF!AN41))</f>
        <v>-251834.52111150429</v>
      </c>
      <c r="AO39" s="1">
        <f>IF(QP_IncomeWP!AO39="","",'Cost and Benefit Parameters'!$C$44*(QP_IncomeWP!AO39-Income_CF!AO41))</f>
        <v>-257708.99237718541</v>
      </c>
      <c r="AP39" s="1">
        <f>IF(QP_IncomeWP!AP39="","",'Cost and Benefit Parameters'!$C$44*(QP_IncomeWP!AP39-Income_CF!AP41))</f>
        <v>-263562.31090312143</v>
      </c>
      <c r="AQ39" s="1">
        <f>IF(QP_IncomeWP!AQ39="","",'Cost and Benefit Parameters'!$C$44*(QP_IncomeWP!AQ39-Income_CF!AQ41))</f>
        <v>-269386.89463021787</v>
      </c>
      <c r="AR39" s="1">
        <f>IF(QP_IncomeWP!AR39="","",'Cost and Benefit Parameters'!$C$44*(QP_IncomeWP!AR39-Income_CF!AR41))</f>
        <v>-275175.0439220937</v>
      </c>
      <c r="AS39" s="1">
        <f>IF(QP_IncomeWP!AS39="","",'Cost and Benefit Parameters'!$C$44*(QP_IncomeWP!AS39-Income_CF!AS41))</f>
        <v>-280918.95764133456</v>
      </c>
      <c r="AT39" s="1">
        <f>IF(QP_IncomeWP!AT39="","",'Cost and Benefit Parameters'!$C$44*(QP_IncomeWP!AT39-Income_CF!AT41))</f>
        <v>-286610.74988365534</v>
      </c>
      <c r="AU39" s="1">
        <f>IF(QP_IncomeWP!AU39="","",'Cost and Benefit Parameters'!$C$44*(QP_IncomeWP!AU39-Income_CF!AU41))</f>
        <v>-292242.46732323471</v>
      </c>
      <c r="AV39" s="1">
        <f>IF(QP_IncomeWP!AV39="","",'Cost and Benefit Parameters'!$C$44*(QP_IncomeWP!AV39-Income_CF!AV41))</f>
        <v>-297806.10711894254</v>
      </c>
      <c r="AW39" s="1">
        <f>IF(QP_IncomeWP!AW39="","",'Cost and Benefit Parameters'!$C$44*(QP_IncomeWP!AW39-Income_CF!AW41))</f>
        <v>-303293.63532773429</v>
      </c>
      <c r="AX39" s="1">
        <f>IF(QP_IncomeWP!AX39="","",'Cost and Benefit Parameters'!$C$44*(QP_IncomeWP!AX39-Income_CF!AX41))</f>
        <v>-308697.00576829113</v>
      </c>
      <c r="AY39" s="1">
        <f>IF(QP_IncomeWP!AY39="","",'Cost and Benefit Parameters'!$C$44*(QP_IncomeWP!AY39-Income_CF!AY41))</f>
        <v>-314008.17927496706</v>
      </c>
      <c r="AZ39" s="1">
        <f>IF(QP_IncomeWP!AZ39="","",'Cost and Benefit Parameters'!$C$44*(QP_IncomeWP!AZ39-Income_CF!AZ41))</f>
        <v>-319219.14327931672</v>
      </c>
      <c r="BA39" s="1">
        <f>IF(QP_IncomeWP!BA39="","",'Cost and Benefit Parameters'!$C$44*(QP_IncomeWP!BA39-Income_CF!BA41))</f>
        <v>-324321.93165398092</v>
      </c>
      <c r="BB39" s="1">
        <f>IF(QP_IncomeWP!BB39="","",'Cost and Benefit Parameters'!$C$44*(QP_IncomeWP!BB39-Income_CF!BB41))</f>
        <v>-329308.64475141873</v>
      </c>
      <c r="BC39" s="1">
        <f>IF(QP_IncomeWP!BC39="","",'Cost and Benefit Parameters'!$C$44*(QP_IncomeWP!BC39-Income_CF!BC41))</f>
        <v>-334171.46956805495</v>
      </c>
      <c r="BD39" s="1" t="str">
        <f>IF(QP_IncomeWP!BD39="","",'Cost and Benefit Parameters'!$C$44*(QP_IncomeWP!BD39-Income_CF!BD41))</f>
        <v/>
      </c>
      <c r="BE39" s="1" t="str">
        <f>IF(QP_IncomeWP!BE39="","",'Cost and Benefit Parameters'!$C$44*(QP_IncomeWP!BE39-Income_CF!BE41))</f>
        <v/>
      </c>
      <c r="BF39" s="1" t="str">
        <f>IF(QP_IncomeWP!BF39="","",'Cost and Benefit Parameters'!$C$44*(QP_IncomeWP!BF39-Income_CF!BF41))</f>
        <v/>
      </c>
      <c r="BG39" s="1" t="str">
        <f>IF(QP_IncomeWP!BG39="","",'Cost and Benefit Parameters'!$C$44*(QP_IncomeWP!BG39-Income_CF!BG41))</f>
        <v/>
      </c>
      <c r="BH39" s="1" t="str">
        <f>IF(QP_IncomeWP!BH39="","",'Cost and Benefit Parameters'!$C$44*(QP_IncomeWP!BH39-Income_CF!BH41))</f>
        <v/>
      </c>
      <c r="BI39" s="1" t="str">
        <f>IF(QP_IncomeWP!BI39="","",'Cost and Benefit Parameters'!$C$44*(QP_IncomeWP!BI39-Income_CF!BI41))</f>
        <v/>
      </c>
      <c r="BJ39" s="1" t="str">
        <f>IF(QP_IncomeWP!BJ39="","",'Cost and Benefit Parameters'!$C$44*(QP_IncomeWP!BJ39-Income_CF!BJ41))</f>
        <v/>
      </c>
      <c r="BK39" s="1" t="str">
        <f>IF(QP_IncomeWP!BK39="","",'Cost and Benefit Parameters'!$C$44*(QP_IncomeWP!BK39-Income_CF!BK41))</f>
        <v/>
      </c>
      <c r="BL39" s="1" t="str">
        <f>IF(QP_IncomeWP!BL39="","",'Cost and Benefit Parameters'!$C$44*(QP_IncomeWP!BL39-Income_CF!BL41))</f>
        <v/>
      </c>
    </row>
    <row r="40" spans="1:64" x14ac:dyDescent="0.55000000000000004">
      <c r="A40" s="639"/>
      <c r="B40" t="s">
        <v>478</v>
      </c>
      <c r="F40" s="1" t="str">
        <f>IF(QP_IncomeWP!F40="","",'Cost and Benefit Parameters'!$C$44*(QP_IncomeWP!F40-Income_CF!F42))</f>
        <v/>
      </c>
      <c r="G40" s="1" t="str">
        <f>IF(QP_IncomeWP!G40="","",'Cost and Benefit Parameters'!$C$44*(QP_IncomeWP!G40-Income_CF!G42))</f>
        <v/>
      </c>
      <c r="H40" s="1" t="str">
        <f>IF(QP_IncomeWP!H40="","",'Cost and Benefit Parameters'!$C$44*(QP_IncomeWP!H40-Income_CF!H42))</f>
        <v/>
      </c>
      <c r="I40" s="1" t="str">
        <f>IF(QP_IncomeWP!I40="","",'Cost and Benefit Parameters'!$C$44*(QP_IncomeWP!I40-Income_CF!I42))</f>
        <v/>
      </c>
      <c r="J40" s="1" t="str">
        <f>IF(QP_IncomeWP!J40="","",'Cost and Benefit Parameters'!$C$44*(QP_IncomeWP!J40-Income_CF!J42))</f>
        <v/>
      </c>
      <c r="K40" s="1" t="str">
        <f>IF(QP_IncomeWP!K40="","",'Cost and Benefit Parameters'!$C$44*(QP_IncomeWP!K40-Income_CF!K42))</f>
        <v/>
      </c>
      <c r="L40" s="1" t="str">
        <f>IF(QP_IncomeWP!L40="","",'Cost and Benefit Parameters'!$C$44*(QP_IncomeWP!L40-Income_CF!L42))</f>
        <v/>
      </c>
      <c r="M40" s="1" t="str">
        <f>IF(QP_IncomeWP!M40="","",'Cost and Benefit Parameters'!$C$44*(QP_IncomeWP!M40-Income_CF!M42))</f>
        <v/>
      </c>
      <c r="N40" s="1" t="str">
        <f>IF(QP_IncomeWP!N40="","",'Cost and Benefit Parameters'!$C$44*(QP_IncomeWP!N40-Income_CF!N42))</f>
        <v/>
      </c>
      <c r="O40" s="1" t="str">
        <f>IF(QP_IncomeWP!O40="","",'Cost and Benefit Parameters'!$C$44*(QP_IncomeWP!O40-Income_CF!O42))</f>
        <v/>
      </c>
      <c r="P40" s="1" t="str">
        <f>IF(QP_IncomeWP!P40="","",'Cost and Benefit Parameters'!$C$44*(QP_IncomeWP!P40-Income_CF!P42))</f>
        <v/>
      </c>
      <c r="Q40" s="1">
        <f>IF(QP_IncomeWP!Q40="","",'Cost and Benefit Parameters'!$C$44*(QP_IncomeWP!Q40-Income_CF!Q42))</f>
        <v>-123522.05930881212</v>
      </c>
      <c r="R40" s="1">
        <f>IF(QP_IncomeWP!R40="","",'Cost and Benefit Parameters'!$C$44*(QP_IncomeWP!R40-Income_CF!R42))</f>
        <v>-128313.76586875647</v>
      </c>
      <c r="S40" s="1">
        <f>IF(QP_IncomeWP!S40="","",'Cost and Benefit Parameters'!$C$44*(QP_IncomeWP!S40-Income_CF!S42))</f>
        <v>-133211.40299143863</v>
      </c>
      <c r="T40" s="1">
        <f>IF(QP_IncomeWP!T40="","",'Cost and Benefit Parameters'!$C$44*(QP_IncomeWP!T40-Income_CF!T42))</f>
        <v>-138213.02643292546</v>
      </c>
      <c r="U40" s="1">
        <f>IF(QP_IncomeWP!U40="","",'Cost and Benefit Parameters'!$C$44*(QP_IncomeWP!U40-Income_CF!U42))</f>
        <v>-144193.32976772165</v>
      </c>
      <c r="V40" s="1">
        <f>IF(QP_IncomeWP!V40="","",'Cost and Benefit Parameters'!$C$44*(QP_IncomeWP!V40-Income_CF!V42))</f>
        <v>-149338.23534970407</v>
      </c>
      <c r="W40" s="1">
        <f>IF(QP_IncomeWP!W40="","",'Cost and Benefit Parameters'!$C$44*(QP_IncomeWP!W40-Income_CF!W42))</f>
        <v>-154573.94209348099</v>
      </c>
      <c r="X40" s="1">
        <f>IF(QP_IncomeWP!X40="","",'Cost and Benefit Parameters'!$C$44*(QP_IncomeWP!X40-Income_CF!X42))</f>
        <v>-159897.2423649983</v>
      </c>
      <c r="Y40" s="1">
        <f>IF(QP_IncomeWP!Y40="","",'Cost and Benefit Parameters'!$C$44*(QP_IncomeWP!Y40-Income_CF!Y42))</f>
        <v>-165304.65674978661</v>
      </c>
      <c r="Z40" s="1">
        <f>IF(QP_IncomeWP!Z40="","",'Cost and Benefit Parameters'!$C$44*(QP_IncomeWP!Z40-Income_CF!Z42))</f>
        <v>-170792.43318486787</v>
      </c>
      <c r="AA40" s="1">
        <f>IF(QP_IncomeWP!AA40="","",'Cost and Benefit Parameters'!$C$44*(QP_IncomeWP!AA40-Income_CF!AA42))</f>
        <v>-176356.54689241073</v>
      </c>
      <c r="AB40" s="1">
        <f>IF(QP_IncomeWP!AB40="","",'Cost and Benefit Parameters'!$C$44*(QP_IncomeWP!AB40-Income_CF!AB42))</f>
        <v>-181992.7011424776</v>
      </c>
      <c r="AC40" s="1">
        <f>IF(QP_IncomeWP!AC40="","",'Cost and Benefit Parameters'!$C$44*(QP_IncomeWP!AC40-Income_CF!AC42))</f>
        <v>-187696.3288695901</v>
      </c>
      <c r="AD40" s="1">
        <f>IF(QP_IncomeWP!AD40="","",'Cost and Benefit Parameters'!$C$44*(QP_IncomeWP!AD40-Income_CF!AD42))</f>
        <v>-193462.59516501558</v>
      </c>
      <c r="AE40" s="1">
        <f>IF(QP_IncomeWP!AE40="","",'Cost and Benefit Parameters'!$C$44*(QP_IncomeWP!AE40-Income_CF!AE42))</f>
        <v>-199286.4006636331</v>
      </c>
      <c r="AF40" s="1">
        <f>IF(QP_IncomeWP!AF40="","",'Cost and Benefit Parameters'!$C$44*(QP_IncomeWP!AF40-Income_CF!AF42))</f>
        <v>-205162.3858410489</v>
      </c>
      <c r="AG40" s="1">
        <f>IF(QP_IncomeWP!AG40="","",'Cost and Benefit Parameters'!$C$44*(QP_IncomeWP!AG40-Income_CF!AG42))</f>
        <v>-211084.93623319862</v>
      </c>
      <c r="AH40" s="1">
        <f>IF(QP_IncomeWP!AH40="","",'Cost and Benefit Parameters'!$C$44*(QP_IncomeWP!AH40-Income_CF!AH42))</f>
        <v>-217048.18858716218</v>
      </c>
      <c r="AI40" s="1">
        <f>IF(QP_IncomeWP!AI40="","",'Cost and Benefit Parameters'!$C$44*(QP_IncomeWP!AI40-Income_CF!AI42))</f>
        <v>-223046.0379481655</v>
      </c>
      <c r="AJ40" s="1">
        <f>IF(QP_IncomeWP!AJ40="","",'Cost and Benefit Parameters'!$C$44*(QP_IncomeWP!AJ40-Income_CF!AJ42))</f>
        <v>-229072.1456839391</v>
      </c>
      <c r="AK40" s="1">
        <f>IF(QP_IncomeWP!AK40="","",'Cost and Benefit Parameters'!$C$44*(QP_IncomeWP!AK40-Income_CF!AK42))</f>
        <v>-235119.94844362084</v>
      </c>
      <c r="AL40" s="1">
        <f>IF(QP_IncomeWP!AL40="","",'Cost and Benefit Parameters'!$C$44*(QP_IncomeWP!AL40-Income_CF!AL42))</f>
        <v>-241182.66804435573</v>
      </c>
      <c r="AM40" s="1">
        <f>IF(QP_IncomeWP!AM40="","",'Cost and Benefit Parameters'!$C$44*(QP_IncomeWP!AM40-Income_CF!AM42))</f>
        <v>-247253.32227458965</v>
      </c>
      <c r="AN40" s="1">
        <f>IF(QP_IncomeWP!AN40="","",'Cost and Benefit Parameters'!$C$44*(QP_IncomeWP!AN40-Income_CF!AN42))</f>
        <v>-253324.73659888527</v>
      </c>
      <c r="AO40" s="1">
        <f>IF(QP_IncomeWP!AO40="","",'Cost and Benefit Parameters'!$C$44*(QP_IncomeWP!AO40-Income_CF!AO42))</f>
        <v>-259389.55674484943</v>
      </c>
      <c r="AP40" s="1">
        <f>IF(QP_IncomeWP!AP40="","",'Cost and Benefit Parameters'!$C$44*(QP_IncomeWP!AP40-Income_CF!AP42))</f>
        <v>-265440.262148501</v>
      </c>
      <c r="AQ40" s="1">
        <f>IF(QP_IncomeWP!AQ40="","",'Cost and Benefit Parameters'!$C$44*(QP_IncomeWP!AQ40-Income_CF!AQ42))</f>
        <v>-271469.18023021502</v>
      </c>
      <c r="AR40" s="1">
        <f>IF(QP_IncomeWP!AR40="","",'Cost and Benefit Parameters'!$C$44*(QP_IncomeWP!AR40-Income_CF!AR42))</f>
        <v>-277468.5014691244</v>
      </c>
      <c r="AS40" s="1">
        <f>IF(QP_IncomeWP!AS40="","",'Cost and Benefit Parameters'!$C$44*(QP_IncomeWP!AS40-Income_CF!AS42))</f>
        <v>-283430.29523975652</v>
      </c>
      <c r="AT40" s="1">
        <f>IF(QP_IncomeWP!AT40="","",'Cost and Benefit Parameters'!$C$44*(QP_IncomeWP!AT40-Income_CF!AT42))</f>
        <v>-289346.52637057449</v>
      </c>
      <c r="AU40" s="1">
        <f>IF(QP_IncomeWP!AU40="","",'Cost and Benefit Parameters'!$C$44*(QP_IncomeWP!AU40-Income_CF!AU42))</f>
        <v>-295209.07238016493</v>
      </c>
      <c r="AV40" s="1">
        <f>IF(QP_IncomeWP!AV40="","",'Cost and Benefit Parameters'!$C$44*(QP_IncomeWP!AV40-Income_CF!AV42))</f>
        <v>-301009.74134293169</v>
      </c>
      <c r="AW40" s="1">
        <f>IF(QP_IncomeWP!AW40="","",'Cost and Benefit Parameters'!$C$44*(QP_IncomeWP!AW40-Income_CF!AW42))</f>
        <v>-306740.29033251089</v>
      </c>
      <c r="AX40" s="1">
        <f>IF(QP_IncomeWP!AX40="","",'Cost and Benefit Parameters'!$C$44*(QP_IncomeWP!AX40-Income_CF!AX42))</f>
        <v>-312392.44438756636</v>
      </c>
      <c r="AY40" s="1">
        <f>IF(QP_IncomeWP!AY40="","",'Cost and Benefit Parameters'!$C$44*(QP_IncomeWP!AY40-Income_CF!AY42))</f>
        <v>-317957.9159413398</v>
      </c>
      <c r="AZ40" s="1">
        <f>IF(QP_IncomeWP!AZ40="","",'Cost and Benefit Parameters'!$C$44*(QP_IncomeWP!AZ40-Income_CF!AZ42))</f>
        <v>-323428.42465321609</v>
      </c>
      <c r="BA40" s="1">
        <f>IF(QP_IncomeWP!BA40="","",'Cost and Benefit Parameters'!$C$44*(QP_IncomeWP!BA40-Income_CF!BA42))</f>
        <v>-328795.71757769625</v>
      </c>
      <c r="BB40" s="1">
        <f>IF(QP_IncomeWP!BB40="","",'Cost and Benefit Parameters'!$C$44*(QP_IncomeWP!BB40-Income_CF!BB42))</f>
        <v>-334051.58960360027</v>
      </c>
      <c r="BC40" s="1">
        <f>IF(QP_IncomeWP!BC40="","",'Cost and Benefit Parameters'!$C$44*(QP_IncomeWP!BC40-Income_CF!BC42))</f>
        <v>-339187.90409396123</v>
      </c>
      <c r="BD40" s="1">
        <f>IF(QP_IncomeWP!BD40="","",'Cost and Benefit Parameters'!$C$44*(QP_IncomeWP!BD40-Income_CF!BD42))</f>
        <v>-344196.61365509662</v>
      </c>
      <c r="BE40" s="1" t="str">
        <f>IF(QP_IncomeWP!BE40="","",'Cost and Benefit Parameters'!$C$44*(QP_IncomeWP!BE40-Income_CF!BE42))</f>
        <v/>
      </c>
      <c r="BF40" s="1" t="str">
        <f>IF(QP_IncomeWP!BF40="","",'Cost and Benefit Parameters'!$C$44*(QP_IncomeWP!BF40-Income_CF!BF42))</f>
        <v/>
      </c>
      <c r="BG40" s="1" t="str">
        <f>IF(QP_IncomeWP!BG40="","",'Cost and Benefit Parameters'!$C$44*(QP_IncomeWP!BG40-Income_CF!BG42))</f>
        <v/>
      </c>
      <c r="BH40" s="1" t="str">
        <f>IF(QP_IncomeWP!BH40="","",'Cost and Benefit Parameters'!$C$44*(QP_IncomeWP!BH40-Income_CF!BH42))</f>
        <v/>
      </c>
      <c r="BI40" s="1" t="str">
        <f>IF(QP_IncomeWP!BI40="","",'Cost and Benefit Parameters'!$C$44*(QP_IncomeWP!BI40-Income_CF!BI42))</f>
        <v/>
      </c>
      <c r="BJ40" s="1" t="str">
        <f>IF(QP_IncomeWP!BJ40="","",'Cost and Benefit Parameters'!$C$44*(QP_IncomeWP!BJ40-Income_CF!BJ42))</f>
        <v/>
      </c>
      <c r="BK40" s="1" t="str">
        <f>IF(QP_IncomeWP!BK40="","",'Cost and Benefit Parameters'!$C$44*(QP_IncomeWP!BK40-Income_CF!BK42))</f>
        <v/>
      </c>
      <c r="BL40" s="1" t="str">
        <f>IF(QP_IncomeWP!BL40="","",'Cost and Benefit Parameters'!$C$44*(QP_IncomeWP!BL40-Income_CF!BL42))</f>
        <v/>
      </c>
    </row>
    <row r="41" spans="1:64" x14ac:dyDescent="0.55000000000000004">
      <c r="A41" s="639"/>
      <c r="B41" t="s">
        <v>479</v>
      </c>
      <c r="F41" s="1" t="str">
        <f>IF(QP_IncomeWP!F41="","",'Cost and Benefit Parameters'!$C$44*(QP_IncomeWP!F41-Income_CF!F43))</f>
        <v/>
      </c>
      <c r="G41" s="1" t="str">
        <f>IF(QP_IncomeWP!G41="","",'Cost and Benefit Parameters'!$C$44*(QP_IncomeWP!G41-Income_CF!G43))</f>
        <v/>
      </c>
      <c r="H41" s="1" t="str">
        <f>IF(QP_IncomeWP!H41="","",'Cost and Benefit Parameters'!$C$44*(QP_IncomeWP!H41-Income_CF!H43))</f>
        <v/>
      </c>
      <c r="I41" s="1" t="str">
        <f>IF(QP_IncomeWP!I41="","",'Cost and Benefit Parameters'!$C$44*(QP_IncomeWP!I41-Income_CF!I43))</f>
        <v/>
      </c>
      <c r="J41" s="1" t="str">
        <f>IF(QP_IncomeWP!J41="","",'Cost and Benefit Parameters'!$C$44*(QP_IncomeWP!J41-Income_CF!J43))</f>
        <v/>
      </c>
      <c r="K41" s="1" t="str">
        <f>IF(QP_IncomeWP!K41="","",'Cost and Benefit Parameters'!$C$44*(QP_IncomeWP!K41-Income_CF!K43))</f>
        <v/>
      </c>
      <c r="L41" s="1" t="str">
        <f>IF(QP_IncomeWP!L41="","",'Cost and Benefit Parameters'!$C$44*(QP_IncomeWP!L41-Income_CF!L43))</f>
        <v/>
      </c>
      <c r="M41" s="1" t="str">
        <f>IF(QP_IncomeWP!M41="","",'Cost and Benefit Parameters'!$C$44*(QP_IncomeWP!M41-Income_CF!M43))</f>
        <v/>
      </c>
      <c r="N41" s="1" t="str">
        <f>IF(QP_IncomeWP!N41="","",'Cost and Benefit Parameters'!$C$44*(QP_IncomeWP!N41-Income_CF!N43))</f>
        <v/>
      </c>
      <c r="O41" s="1" t="str">
        <f>IF(QP_IncomeWP!O41="","",'Cost and Benefit Parameters'!$C$44*(QP_IncomeWP!O41-Income_CF!O43))</f>
        <v/>
      </c>
      <c r="P41" s="1" t="str">
        <f>IF(QP_IncomeWP!P41="","",'Cost and Benefit Parameters'!$C$44*(QP_IncomeWP!P41-Income_CF!P43))</f>
        <v/>
      </c>
      <c r="Q41" s="1" t="str">
        <f>IF(QP_IncomeWP!Q41="","",'Cost and Benefit Parameters'!$C$44*(QP_IncomeWP!Q41-Income_CF!Q43))</f>
        <v/>
      </c>
      <c r="R41" s="1">
        <f>IF(QP_IncomeWP!R41="","",'Cost and Benefit Parameters'!$C$44*(QP_IncomeWP!R41-Income_CF!R43))</f>
        <v>-127227.72108807649</v>
      </c>
      <c r="S41" s="1">
        <f>IF(QP_IncomeWP!S41="","",'Cost and Benefit Parameters'!$C$44*(QP_IncomeWP!S41-Income_CF!S43))</f>
        <v>-132163.17884481914</v>
      </c>
      <c r="T41" s="1">
        <f>IF(QP_IncomeWP!T41="","",'Cost and Benefit Parameters'!$C$44*(QP_IncomeWP!T41-Income_CF!T43))</f>
        <v>-137207.74508118181</v>
      </c>
      <c r="U41" s="1">
        <f>IF(QP_IncomeWP!U41="","",'Cost and Benefit Parameters'!$C$44*(QP_IncomeWP!U41-Income_CF!U43))</f>
        <v>-142359.41722591323</v>
      </c>
      <c r="V41" s="1">
        <f>IF(QP_IncomeWP!V41="","",'Cost and Benefit Parameters'!$C$44*(QP_IncomeWP!V41-Income_CF!V43))</f>
        <v>-148519.12966075327</v>
      </c>
      <c r="W41" s="1">
        <f>IF(QP_IncomeWP!W41="","",'Cost and Benefit Parameters'!$C$44*(QP_IncomeWP!W41-Income_CF!W43))</f>
        <v>-153818.38241019519</v>
      </c>
      <c r="X41" s="1">
        <f>IF(QP_IncomeWP!X41="","",'Cost and Benefit Parameters'!$C$44*(QP_IncomeWP!X41-Income_CF!X43))</f>
        <v>-159211.16035628543</v>
      </c>
      <c r="Y41" s="1">
        <f>IF(QP_IncomeWP!Y41="","",'Cost and Benefit Parameters'!$C$44*(QP_IncomeWP!Y41-Income_CF!Y43))</f>
        <v>-164694.15963594828</v>
      </c>
      <c r="Z41" s="1">
        <f>IF(QP_IncomeWP!Z41="","",'Cost and Benefit Parameters'!$C$44*(QP_IncomeWP!Z41-Income_CF!Z43))</f>
        <v>-170263.79645228016</v>
      </c>
      <c r="AA41" s="1">
        <f>IF(QP_IncomeWP!AA41="","",'Cost and Benefit Parameters'!$C$44*(QP_IncomeWP!AA41-Income_CF!AA43))</f>
        <v>-175916.20618041392</v>
      </c>
      <c r="AB41" s="1">
        <f>IF(QP_IncomeWP!AB41="","",'Cost and Benefit Parameters'!$C$44*(QP_IncomeWP!AB41-Income_CF!AB43))</f>
        <v>-181647.24329918312</v>
      </c>
      <c r="AC41" s="1">
        <f>IF(QP_IncomeWP!AC41="","",'Cost and Benefit Parameters'!$C$44*(QP_IncomeWP!AC41-Income_CF!AC43))</f>
        <v>-187452.48217675195</v>
      </c>
      <c r="AD41" s="1">
        <f>IF(QP_IncomeWP!AD41="","",'Cost and Benefit Parameters'!$C$44*(QP_IncomeWP!AD41-Income_CF!AD43))</f>
        <v>-193327.21873567777</v>
      </c>
      <c r="AE41" s="1">
        <f>IF(QP_IncomeWP!AE41="","",'Cost and Benefit Parameters'!$C$44*(QP_IncomeWP!AE41-Income_CF!AE43))</f>
        <v>-199266.47301996601</v>
      </c>
      <c r="AF41" s="1">
        <f>IF(QP_IncomeWP!AF41="","",'Cost and Benefit Parameters'!$C$44*(QP_IncomeWP!AF41-Income_CF!AF43))</f>
        <v>-205264.99268354219</v>
      </c>
      <c r="AG41" s="1">
        <f>IF(QP_IncomeWP!AG41="","",'Cost and Benefit Parameters'!$C$44*(QP_IncomeWP!AG41-Income_CF!AG43))</f>
        <v>-211317.25741628034</v>
      </c>
      <c r="AH41" s="1">
        <f>IF(QP_IncomeWP!AH41="","",'Cost and Benefit Parameters'!$C$44*(QP_IncomeWP!AH41-Income_CF!AH43))</f>
        <v>-217417.48432019464</v>
      </c>
      <c r="AI41" s="1">
        <f>IF(QP_IncomeWP!AI41="","",'Cost and Benefit Parameters'!$C$44*(QP_IncomeWP!AI41-Income_CF!AI43))</f>
        <v>-223559.63424477703</v>
      </c>
      <c r="AJ41" s="1">
        <f>IF(QP_IncomeWP!AJ41="","",'Cost and Benefit Parameters'!$C$44*(QP_IncomeWP!AJ41-Income_CF!AJ43))</f>
        <v>-229737.41908661046</v>
      </c>
      <c r="AK41" s="1">
        <f>IF(QP_IncomeWP!AK41="","",'Cost and Benefit Parameters'!$C$44*(QP_IncomeWP!AK41-Income_CF!AK43))</f>
        <v>-235944.31005445734</v>
      </c>
      <c r="AL41" s="1">
        <f>IF(QP_IncomeWP!AL41="","",'Cost and Benefit Parameters'!$C$44*(QP_IncomeWP!AL41-Income_CF!AL43))</f>
        <v>-242173.54689692942</v>
      </c>
      <c r="AM41" s="1">
        <f>IF(QP_IncomeWP!AM41="","",'Cost and Benefit Parameters'!$C$44*(QP_IncomeWP!AM41-Income_CF!AM43))</f>
        <v>-248418.14808568638</v>
      </c>
      <c r="AN41" s="1">
        <f>IF(QP_IncomeWP!AN41="","",'Cost and Benefit Parameters'!$C$44*(QP_IncomeWP!AN41-Income_CF!AN43))</f>
        <v>-254670.92194282723</v>
      </c>
      <c r="AO41" s="1">
        <f>IF(QP_IncomeWP!AO41="","",'Cost and Benefit Parameters'!$C$44*(QP_IncomeWP!AO41-Income_CF!AO43))</f>
        <v>-260924.47869685187</v>
      </c>
      <c r="AP41" s="1">
        <f>IF(QP_IncomeWP!AP41="","",'Cost and Benefit Parameters'!$C$44*(QP_IncomeWP!AP41-Income_CF!AP43))</f>
        <v>-267171.24344719492</v>
      </c>
      <c r="AQ41" s="1">
        <f>IF(QP_IncomeWP!AQ41="","",'Cost and Benefit Parameters'!$C$44*(QP_IncomeWP!AQ41-Income_CF!AQ43))</f>
        <v>-273403.47001295595</v>
      </c>
      <c r="AR41" s="1">
        <f>IF(QP_IncomeWP!AR41="","",'Cost and Benefit Parameters'!$C$44*(QP_IncomeWP!AR41-Income_CF!AR43))</f>
        <v>-279613.2556371215</v>
      </c>
      <c r="AS41" s="1">
        <f>IF(QP_IncomeWP!AS41="","",'Cost and Benefit Parameters'!$C$44*(QP_IncomeWP!AS41-Income_CF!AS43))</f>
        <v>-285792.55651319824</v>
      </c>
      <c r="AT41" s="1">
        <f>IF(QP_IncomeWP!AT41="","",'Cost and Benefit Parameters'!$C$44*(QP_IncomeWP!AT41-Income_CF!AT43))</f>
        <v>-291933.20409694919</v>
      </c>
      <c r="AU41" s="1">
        <f>IF(QP_IncomeWP!AU41="","",'Cost and Benefit Parameters'!$C$44*(QP_IncomeWP!AU41-Income_CF!AU43))</f>
        <v>-298026.92216169176</v>
      </c>
      <c r="AV41" s="1">
        <f>IF(QP_IncomeWP!AV41="","",'Cost and Benefit Parameters'!$C$44*(QP_IncomeWP!AV41-Income_CF!AV43))</f>
        <v>-304065.34455156996</v>
      </c>
      <c r="AW41" s="1">
        <f>IF(QP_IncomeWP!AW41="","",'Cost and Benefit Parameters'!$C$44*(QP_IncomeWP!AW41-Income_CF!AW43))</f>
        <v>-310040.03358321969</v>
      </c>
      <c r="AX41" s="1">
        <f>IF(QP_IncomeWP!AX41="","",'Cost and Benefit Parameters'!$C$44*(QP_IncomeWP!AX41-Income_CF!AX43))</f>
        <v>-315942.49904248607</v>
      </c>
      <c r="AY41" s="1">
        <f>IF(QP_IncomeWP!AY41="","",'Cost and Benefit Parameters'!$C$44*(QP_IncomeWP!AY41-Income_CF!AY43))</f>
        <v>-321764.21771919332</v>
      </c>
      <c r="AZ41" s="1">
        <f>IF(QP_IncomeWP!AZ41="","",'Cost and Benefit Parameters'!$C$44*(QP_IncomeWP!AZ41-Income_CF!AZ43))</f>
        <v>-327496.65341958002</v>
      </c>
      <c r="BA41" s="1">
        <f>IF(QP_IncomeWP!BA41="","",'Cost and Benefit Parameters'!$C$44*(QP_IncomeWP!BA41-Income_CF!BA43))</f>
        <v>-333131.27739281266</v>
      </c>
      <c r="BB41" s="1">
        <f>IF(QP_IncomeWP!BB41="","",'Cost and Benefit Parameters'!$C$44*(QP_IncomeWP!BB41-Income_CF!BB43))</f>
        <v>-338659.58910502709</v>
      </c>
      <c r="BC41" s="1">
        <f>IF(QP_IncomeWP!BC41="","",'Cost and Benefit Parameters'!$C$44*(QP_IncomeWP!BC41-Income_CF!BC43))</f>
        <v>-344073.13729170826</v>
      </c>
      <c r="BD41" s="1">
        <f>IF(QP_IncomeWP!BD41="","",'Cost and Benefit Parameters'!$C$44*(QP_IncomeWP!BD41-Income_CF!BD43))</f>
        <v>-349363.54121678014</v>
      </c>
      <c r="BE41" s="1">
        <f>IF(QP_IncomeWP!BE41="","",'Cost and Benefit Parameters'!$C$44*(QP_IncomeWP!BE41-Income_CF!BE43))</f>
        <v>-354522.51206474955</v>
      </c>
      <c r="BF41" s="1" t="str">
        <f>IF(QP_IncomeWP!BF41="","",'Cost and Benefit Parameters'!$C$44*(QP_IncomeWP!BF41-Income_CF!BF43))</f>
        <v/>
      </c>
      <c r="BG41" s="1" t="str">
        <f>IF(QP_IncomeWP!BG41="","",'Cost and Benefit Parameters'!$C$44*(QP_IncomeWP!BG41-Income_CF!BG43))</f>
        <v/>
      </c>
      <c r="BH41" s="1" t="str">
        <f>IF(QP_IncomeWP!BH41="","",'Cost and Benefit Parameters'!$C$44*(QP_IncomeWP!BH41-Income_CF!BH43))</f>
        <v/>
      </c>
      <c r="BI41" s="1" t="str">
        <f>IF(QP_IncomeWP!BI41="","",'Cost and Benefit Parameters'!$C$44*(QP_IncomeWP!BI41-Income_CF!BI43))</f>
        <v/>
      </c>
      <c r="BJ41" s="1" t="str">
        <f>IF(QP_IncomeWP!BJ41="","",'Cost and Benefit Parameters'!$C$44*(QP_IncomeWP!BJ41-Income_CF!BJ43))</f>
        <v/>
      </c>
      <c r="BK41" s="1" t="str">
        <f>IF(QP_IncomeWP!BK41="","",'Cost and Benefit Parameters'!$C$44*(QP_IncomeWP!BK41-Income_CF!BK43))</f>
        <v/>
      </c>
      <c r="BL41" s="1" t="str">
        <f>IF(QP_IncomeWP!BL41="","",'Cost and Benefit Parameters'!$C$44*(QP_IncomeWP!BL41-Income_CF!BL43))</f>
        <v/>
      </c>
    </row>
    <row r="42" spans="1:64" x14ac:dyDescent="0.55000000000000004">
      <c r="A42" s="639"/>
      <c r="B42" t="s">
        <v>480</v>
      </c>
      <c r="F42" s="1" t="str">
        <f>IF(QP_IncomeWP!F42="","",'Cost and Benefit Parameters'!$C$44*(QP_IncomeWP!F42-Income_CF!F44))</f>
        <v/>
      </c>
      <c r="G42" s="1" t="str">
        <f>IF(QP_IncomeWP!G42="","",'Cost and Benefit Parameters'!$C$44*(QP_IncomeWP!G42-Income_CF!G44))</f>
        <v/>
      </c>
      <c r="H42" s="1" t="str">
        <f>IF(QP_IncomeWP!H42="","",'Cost and Benefit Parameters'!$C$44*(QP_IncomeWP!H42-Income_CF!H44))</f>
        <v/>
      </c>
      <c r="I42" s="1" t="str">
        <f>IF(QP_IncomeWP!I42="","",'Cost and Benefit Parameters'!$C$44*(QP_IncomeWP!I42-Income_CF!I44))</f>
        <v/>
      </c>
      <c r="J42" s="1" t="str">
        <f>IF(QP_IncomeWP!J42="","",'Cost and Benefit Parameters'!$C$44*(QP_IncomeWP!J42-Income_CF!J44))</f>
        <v/>
      </c>
      <c r="K42" s="1" t="str">
        <f>IF(QP_IncomeWP!K42="","",'Cost and Benefit Parameters'!$C$44*(QP_IncomeWP!K42-Income_CF!K44))</f>
        <v/>
      </c>
      <c r="L42" s="1" t="str">
        <f>IF(QP_IncomeWP!L42="","",'Cost and Benefit Parameters'!$C$44*(QP_IncomeWP!L42-Income_CF!L44))</f>
        <v/>
      </c>
      <c r="M42" s="1" t="str">
        <f>IF(QP_IncomeWP!M42="","",'Cost and Benefit Parameters'!$C$44*(QP_IncomeWP!M42-Income_CF!M44))</f>
        <v/>
      </c>
      <c r="N42" s="1" t="str">
        <f>IF(QP_IncomeWP!N42="","",'Cost and Benefit Parameters'!$C$44*(QP_IncomeWP!N42-Income_CF!N44))</f>
        <v/>
      </c>
      <c r="O42" s="1" t="str">
        <f>IF(QP_IncomeWP!O42="","",'Cost and Benefit Parameters'!$C$44*(QP_IncomeWP!O42-Income_CF!O44))</f>
        <v/>
      </c>
      <c r="P42" s="1" t="str">
        <f>IF(QP_IncomeWP!P42="","",'Cost and Benefit Parameters'!$C$44*(QP_IncomeWP!P42-Income_CF!P44))</f>
        <v/>
      </c>
      <c r="Q42" s="1" t="str">
        <f>IF(QP_IncomeWP!Q42="","",'Cost and Benefit Parameters'!$C$44*(QP_IncomeWP!Q42-Income_CF!Q44))</f>
        <v/>
      </c>
      <c r="R42" s="1" t="str">
        <f>IF(QP_IncomeWP!R42="","",'Cost and Benefit Parameters'!$C$44*(QP_IncomeWP!R42-Income_CF!R44))</f>
        <v/>
      </c>
      <c r="S42" s="1">
        <f>IF(QP_IncomeWP!S42="","",'Cost and Benefit Parameters'!$C$44*(QP_IncomeWP!S42-Income_CF!S44))</f>
        <v>-131044.55272071874</v>
      </c>
      <c r="T42" s="1">
        <f>IF(QP_IncomeWP!T42="","",'Cost and Benefit Parameters'!$C$44*(QP_IncomeWP!T42-Income_CF!T44))</f>
        <v>-136128.07421016376</v>
      </c>
      <c r="U42" s="1">
        <f>IF(QP_IncomeWP!U42="","",'Cost and Benefit Parameters'!$C$44*(QP_IncomeWP!U42-Income_CF!U44))</f>
        <v>-141323.97743361728</v>
      </c>
      <c r="V42" s="1">
        <f>IF(QP_IncomeWP!V42="","",'Cost and Benefit Parameters'!$C$44*(QP_IncomeWP!V42-Income_CF!V44))</f>
        <v>-146630.1997426906</v>
      </c>
      <c r="W42" s="1">
        <f>IF(QP_IncomeWP!W42="","",'Cost and Benefit Parameters'!$C$44*(QP_IncomeWP!W42-Income_CF!W44))</f>
        <v>-152974.70355057585</v>
      </c>
      <c r="X42" s="1">
        <f>IF(QP_IncomeWP!X42="","",'Cost and Benefit Parameters'!$C$44*(QP_IncomeWP!X42-Income_CF!X44))</f>
        <v>-158432.93388250106</v>
      </c>
      <c r="Y42" s="1">
        <f>IF(QP_IncomeWP!Y42="","",'Cost and Benefit Parameters'!$C$44*(QP_IncomeWP!Y42-Income_CF!Y44))</f>
        <v>-163987.49516697397</v>
      </c>
      <c r="Z42" s="1">
        <f>IF(QP_IncomeWP!Z42="","",'Cost and Benefit Parameters'!$C$44*(QP_IncomeWP!Z42-Income_CF!Z44))</f>
        <v>-169634.98442502666</v>
      </c>
      <c r="AA42" s="1">
        <f>IF(QP_IncomeWP!AA42="","",'Cost and Benefit Parameters'!$C$44*(QP_IncomeWP!AA42-Income_CF!AA44))</f>
        <v>-175371.71034584852</v>
      </c>
      <c r="AB42" s="1">
        <f>IF(QP_IncomeWP!AB42="","",'Cost and Benefit Parameters'!$C$44*(QP_IncomeWP!AB42-Income_CF!AB44))</f>
        <v>-181193.69236582637</v>
      </c>
      <c r="AC42" s="1">
        <f>IF(QP_IncomeWP!AC42="","",'Cost and Benefit Parameters'!$C$44*(QP_IncomeWP!AC42-Income_CF!AC44))</f>
        <v>-187096.66059815857</v>
      </c>
      <c r="AD42" s="1">
        <f>IF(QP_IncomeWP!AD42="","",'Cost and Benefit Parameters'!$C$44*(QP_IncomeWP!AD42-Income_CF!AD44))</f>
        <v>-193076.05664205452</v>
      </c>
      <c r="AE42" s="1">
        <f>IF(QP_IncomeWP!AE42="","",'Cost and Benefit Parameters'!$C$44*(QP_IncomeWP!AE42-Income_CF!AE44))</f>
        <v>-199127.03529774814</v>
      </c>
      <c r="AF42" s="1">
        <f>IF(QP_IncomeWP!AF42="","",'Cost and Benefit Parameters'!$C$44*(QP_IncomeWP!AF42-Income_CF!AF44))</f>
        <v>-205244.467210565</v>
      </c>
      <c r="AG42" s="1">
        <f>IF(QP_IncomeWP!AG42="","",'Cost and Benefit Parameters'!$C$44*(QP_IncomeWP!AG42-Income_CF!AG44))</f>
        <v>-211422.94246404845</v>
      </c>
      <c r="AH42" s="1">
        <f>IF(QP_IncomeWP!AH42="","",'Cost and Benefit Parameters'!$C$44*(QP_IncomeWP!AH42-Income_CF!AH44))</f>
        <v>-217656.77513876875</v>
      </c>
      <c r="AI42" s="1">
        <f>IF(QP_IncomeWP!AI42="","",'Cost and Benefit Parameters'!$C$44*(QP_IncomeWP!AI42-Income_CF!AI44))</f>
        <v>-223940.00884980045</v>
      </c>
      <c r="AJ42" s="1">
        <f>IF(QP_IncomeWP!AJ42="","",'Cost and Benefit Parameters'!$C$44*(QP_IncomeWP!AJ42-Income_CF!AJ44))</f>
        <v>-230266.42327212036</v>
      </c>
      <c r="AK42" s="1">
        <f>IF(QP_IncomeWP!AK42="","",'Cost and Benefit Parameters'!$C$44*(QP_IncomeWP!AK42-Income_CF!AK44))</f>
        <v>-236629.54165920883</v>
      </c>
      <c r="AL42" s="1">
        <f>IF(QP_IncomeWP!AL42="","",'Cost and Benefit Parameters'!$C$44*(QP_IncomeWP!AL42-Income_CF!AL44))</f>
        <v>-243022.63935609104</v>
      </c>
      <c r="AM42" s="1">
        <f>IF(QP_IncomeWP!AM42="","",'Cost and Benefit Parameters'!$C$44*(QP_IncomeWP!AM42-Income_CF!AM44))</f>
        <v>-249438.75330383723</v>
      </c>
      <c r="AN42" s="1">
        <f>IF(QP_IncomeWP!AN42="","",'Cost and Benefit Parameters'!$C$44*(QP_IncomeWP!AN42-Income_CF!AN44))</f>
        <v>-255870.69252825691</v>
      </c>
      <c r="AO42" s="1">
        <f>IF(QP_IncomeWP!AO42="","",'Cost and Benefit Parameters'!$C$44*(QP_IncomeWP!AO42-Income_CF!AO44))</f>
        <v>-262311.04960111208</v>
      </c>
      <c r="AP42" s="1">
        <f>IF(QP_IncomeWP!AP42="","",'Cost and Benefit Parameters'!$C$44*(QP_IncomeWP!AP42-Income_CF!AP44))</f>
        <v>-268752.21305775747</v>
      </c>
      <c r="AQ42" s="1">
        <f>IF(QP_IncomeWP!AQ42="","",'Cost and Benefit Parameters'!$C$44*(QP_IncomeWP!AQ42-Income_CF!AQ44))</f>
        <v>-275186.38075061067</v>
      </c>
      <c r="AR42" s="1">
        <f>IF(QP_IncomeWP!AR42="","",'Cost and Benefit Parameters'!$C$44*(QP_IncomeWP!AR42-Income_CF!AR44))</f>
        <v>-281605.57411334472</v>
      </c>
      <c r="AS42" s="1">
        <f>IF(QP_IncomeWP!AS42="","",'Cost and Benefit Parameters'!$C$44*(QP_IncomeWP!AS42-Income_CF!AS44))</f>
        <v>-288001.65330623515</v>
      </c>
      <c r="AT42" s="1">
        <f>IF(QP_IncomeWP!AT42="","",'Cost and Benefit Parameters'!$C$44*(QP_IncomeWP!AT42-Income_CF!AT44))</f>
        <v>-294366.33320859412</v>
      </c>
      <c r="AU42" s="1">
        <f>IF(QP_IncomeWP!AU42="","",'Cost and Benefit Parameters'!$C$44*(QP_IncomeWP!AU42-Income_CF!AU44))</f>
        <v>-300691.20021985768</v>
      </c>
      <c r="AV42" s="1">
        <f>IF(QP_IncomeWP!AV42="","",'Cost and Benefit Parameters'!$C$44*(QP_IncomeWP!AV42-Income_CF!AV44))</f>
        <v>-306967.72982654249</v>
      </c>
      <c r="AW42" s="1">
        <f>IF(QP_IncomeWP!AW42="","",'Cost and Benefit Parameters'!$C$44*(QP_IncomeWP!AW42-Income_CF!AW44))</f>
        <v>-313187.30488811701</v>
      </c>
      <c r="AX42" s="1">
        <f>IF(QP_IncomeWP!AX42="","",'Cost and Benefit Parameters'!$C$44*(QP_IncomeWP!AX42-Income_CF!AX44))</f>
        <v>-319341.23459071619</v>
      </c>
      <c r="AY42" s="1">
        <f>IF(QP_IncomeWP!AY42="","",'Cost and Benefit Parameters'!$C$44*(QP_IncomeWP!AY42-Income_CF!AY44))</f>
        <v>-325420.77401376062</v>
      </c>
      <c r="AZ42" s="1">
        <f>IF(QP_IncomeWP!AZ42="","",'Cost and Benefit Parameters'!$C$44*(QP_IncomeWP!AZ42-Income_CF!AZ44))</f>
        <v>-331417.14425076911</v>
      </c>
      <c r="BA42" s="1">
        <f>IF(QP_IncomeWP!BA42="","",'Cost and Benefit Parameters'!$C$44*(QP_IncomeWP!BA42-Income_CF!BA44))</f>
        <v>-337321.55302216741</v>
      </c>
      <c r="BB42" s="1">
        <f>IF(QP_IncomeWP!BB42="","",'Cost and Benefit Parameters'!$C$44*(QP_IncomeWP!BB42-Income_CF!BB44))</f>
        <v>-343125.21571459691</v>
      </c>
      <c r="BC42" s="1">
        <f>IF(QP_IncomeWP!BC42="","",'Cost and Benefit Parameters'!$C$44*(QP_IncomeWP!BC42-Income_CF!BC44))</f>
        <v>-348819.37677817774</v>
      </c>
      <c r="BD42" s="1">
        <f>IF(QP_IncomeWP!BD42="","",'Cost and Benefit Parameters'!$C$44*(QP_IncomeWP!BD42-Income_CF!BD44))</f>
        <v>-354395.33141045942</v>
      </c>
      <c r="BE42" s="1">
        <f>IF(QP_IncomeWP!BE42="","",'Cost and Benefit Parameters'!$C$44*(QP_IncomeWP!BE42-Income_CF!BE44))</f>
        <v>-359844.44745328359</v>
      </c>
      <c r="BF42" s="1">
        <f>IF(QP_IncomeWP!BF42="","",'Cost and Benefit Parameters'!$C$44*(QP_IncomeWP!BF42-Income_CF!BF44))</f>
        <v>-365158.18742669205</v>
      </c>
      <c r="BG42" s="1" t="str">
        <f>IF(QP_IncomeWP!BG42="","",'Cost and Benefit Parameters'!$C$44*(QP_IncomeWP!BG42-Income_CF!BG44))</f>
        <v/>
      </c>
      <c r="BH42" s="1" t="str">
        <f>IF(QP_IncomeWP!BH42="","",'Cost and Benefit Parameters'!$C$44*(QP_IncomeWP!BH42-Income_CF!BH44))</f>
        <v/>
      </c>
      <c r="BI42" s="1" t="str">
        <f>IF(QP_IncomeWP!BI42="","",'Cost and Benefit Parameters'!$C$44*(QP_IncomeWP!BI42-Income_CF!BI44))</f>
        <v/>
      </c>
      <c r="BJ42" s="1" t="str">
        <f>IF(QP_IncomeWP!BJ42="","",'Cost and Benefit Parameters'!$C$44*(QP_IncomeWP!BJ42-Income_CF!BJ44))</f>
        <v/>
      </c>
      <c r="BK42" s="1" t="str">
        <f>IF(QP_IncomeWP!BK42="","",'Cost and Benefit Parameters'!$C$44*(QP_IncomeWP!BK42-Income_CF!BK44))</f>
        <v/>
      </c>
      <c r="BL42" s="1" t="str">
        <f>IF(QP_IncomeWP!BL42="","",'Cost and Benefit Parameters'!$C$44*(QP_IncomeWP!BL42-Income_CF!BL44))</f>
        <v/>
      </c>
    </row>
    <row r="43" spans="1:64" x14ac:dyDescent="0.55000000000000004">
      <c r="A43" s="639"/>
      <c r="B43" t="s">
        <v>481</v>
      </c>
      <c r="F43" s="1" t="str">
        <f>IF(QP_IncomeWP!F43="","",'Cost and Benefit Parameters'!$C$44*(QP_IncomeWP!F43-Income_CF!F45))</f>
        <v/>
      </c>
      <c r="G43" s="1" t="str">
        <f>IF(QP_IncomeWP!G43="","",'Cost and Benefit Parameters'!$C$44*(QP_IncomeWP!G43-Income_CF!G45))</f>
        <v/>
      </c>
      <c r="H43" s="1" t="str">
        <f>IF(QP_IncomeWP!H43="","",'Cost and Benefit Parameters'!$C$44*(QP_IncomeWP!H43-Income_CF!H45))</f>
        <v/>
      </c>
      <c r="I43" s="1" t="str">
        <f>IF(QP_IncomeWP!I43="","",'Cost and Benefit Parameters'!$C$44*(QP_IncomeWP!I43-Income_CF!I45))</f>
        <v/>
      </c>
      <c r="J43" s="1" t="str">
        <f>IF(QP_IncomeWP!J43="","",'Cost and Benefit Parameters'!$C$44*(QP_IncomeWP!J43-Income_CF!J45))</f>
        <v/>
      </c>
      <c r="K43" s="1" t="str">
        <f>IF(QP_IncomeWP!K43="","",'Cost and Benefit Parameters'!$C$44*(QP_IncomeWP!K43-Income_CF!K45))</f>
        <v/>
      </c>
      <c r="L43" s="1" t="str">
        <f>IF(QP_IncomeWP!L43="","",'Cost and Benefit Parameters'!$C$44*(QP_IncomeWP!L43-Income_CF!L45))</f>
        <v/>
      </c>
      <c r="M43" s="1" t="str">
        <f>IF(QP_IncomeWP!M43="","",'Cost and Benefit Parameters'!$C$44*(QP_IncomeWP!M43-Income_CF!M45))</f>
        <v/>
      </c>
      <c r="N43" s="1" t="str">
        <f>IF(QP_IncomeWP!N43="","",'Cost and Benefit Parameters'!$C$44*(QP_IncomeWP!N43-Income_CF!N45))</f>
        <v/>
      </c>
      <c r="O43" s="1" t="str">
        <f>IF(QP_IncomeWP!O43="","",'Cost and Benefit Parameters'!$C$44*(QP_IncomeWP!O43-Income_CF!O45))</f>
        <v/>
      </c>
      <c r="P43" s="1" t="str">
        <f>IF(QP_IncomeWP!P43="","",'Cost and Benefit Parameters'!$C$44*(QP_IncomeWP!P43-Income_CF!P45))</f>
        <v/>
      </c>
      <c r="Q43" s="1" t="str">
        <f>IF(QP_IncomeWP!Q43="","",'Cost and Benefit Parameters'!$C$44*(QP_IncomeWP!Q43-Income_CF!Q45))</f>
        <v/>
      </c>
      <c r="R43" s="1" t="str">
        <f>IF(QP_IncomeWP!R43="","",'Cost and Benefit Parameters'!$C$44*(QP_IncomeWP!R43-Income_CF!R45))</f>
        <v/>
      </c>
      <c r="S43" s="1" t="str">
        <f>IF(QP_IncomeWP!S43="","",'Cost and Benefit Parameters'!$C$44*(QP_IncomeWP!S43-Income_CF!S45))</f>
        <v/>
      </c>
      <c r="T43" s="1">
        <f>IF(QP_IncomeWP!T43="","",'Cost and Benefit Parameters'!$C$44*(QP_IncomeWP!T43-Income_CF!T45))</f>
        <v>-134975.88930234034</v>
      </c>
      <c r="U43" s="1">
        <f>IF(QP_IncomeWP!U43="","",'Cost and Benefit Parameters'!$C$44*(QP_IncomeWP!U43-Income_CF!U45))</f>
        <v>-140211.91643646866</v>
      </c>
      <c r="V43" s="1">
        <f>IF(QP_IncomeWP!V43="","",'Cost and Benefit Parameters'!$C$44*(QP_IncomeWP!V43-Income_CF!V45))</f>
        <v>-145563.69675662572</v>
      </c>
      <c r="W43" s="1">
        <f>IF(QP_IncomeWP!W43="","",'Cost and Benefit Parameters'!$C$44*(QP_IncomeWP!W43-Income_CF!W45))</f>
        <v>-151029.10573497132</v>
      </c>
      <c r="X43" s="1">
        <f>IF(QP_IncomeWP!X43="","",'Cost and Benefit Parameters'!$C$44*(QP_IncomeWP!X43-Income_CF!X45))</f>
        <v>-157563.94465709321</v>
      </c>
      <c r="Y43" s="1">
        <f>IF(QP_IncomeWP!Y43="","",'Cost and Benefit Parameters'!$C$44*(QP_IncomeWP!Y43-Income_CF!Y45))</f>
        <v>-163185.92189897608</v>
      </c>
      <c r="Z43" s="1">
        <f>IF(QP_IncomeWP!Z43="","",'Cost and Benefit Parameters'!$C$44*(QP_IncomeWP!Z43-Income_CF!Z45))</f>
        <v>-168907.12002198317</v>
      </c>
      <c r="AA43" s="1">
        <f>IF(QP_IncomeWP!AA43="","",'Cost and Benefit Parameters'!$C$44*(QP_IncomeWP!AA43-Income_CF!AA45))</f>
        <v>-174724.03395777746</v>
      </c>
      <c r="AB43" s="1">
        <f>IF(QP_IncomeWP!AB43="","",'Cost and Benefit Parameters'!$C$44*(QP_IncomeWP!AB43-Income_CF!AB45))</f>
        <v>-180632.86165622406</v>
      </c>
      <c r="AC43" s="1">
        <f>IF(QP_IncomeWP!AC43="","",'Cost and Benefit Parameters'!$C$44*(QP_IncomeWP!AC43-Income_CF!AC45))</f>
        <v>-186629.50313680118</v>
      </c>
      <c r="AD43" s="1">
        <f>IF(QP_IncomeWP!AD43="","",'Cost and Benefit Parameters'!$C$44*(QP_IncomeWP!AD43-Income_CF!AD45))</f>
        <v>-192709.56041610328</v>
      </c>
      <c r="AE43" s="1">
        <f>IF(QP_IncomeWP!AE43="","",'Cost and Benefit Parameters'!$C$44*(QP_IncomeWP!AE43-Income_CF!AE45))</f>
        <v>-198868.33834131612</v>
      </c>
      <c r="AF43" s="1">
        <f>IF(QP_IncomeWP!AF43="","",'Cost and Benefit Parameters'!$C$44*(QP_IncomeWP!AF43-Income_CF!AF45))</f>
        <v>-205100.84635668059</v>
      </c>
      <c r="AG43" s="1">
        <f>IF(QP_IncomeWP!AG43="","",'Cost and Benefit Parameters'!$C$44*(QP_IncomeWP!AG43-Income_CF!AG45))</f>
        <v>-211401.80122688191</v>
      </c>
      <c r="AH43" s="1">
        <f>IF(QP_IncomeWP!AH43="","",'Cost and Benefit Parameters'!$C$44*(QP_IncomeWP!AH43-Income_CF!AH45))</f>
        <v>-217765.63073796986</v>
      </c>
      <c r="AI43" s="1">
        <f>IF(QP_IncomeWP!AI43="","",'Cost and Benefit Parameters'!$C$44*(QP_IncomeWP!AI43-Income_CF!AI45))</f>
        <v>-224186.47839293175</v>
      </c>
      <c r="AJ43" s="1">
        <f>IF(QP_IncomeWP!AJ43="","",'Cost and Benefit Parameters'!$C$44*(QP_IncomeWP!AJ43-Income_CF!AJ45))</f>
        <v>-230658.20911529442</v>
      </c>
      <c r="AK43" s="1">
        <f>IF(QP_IncomeWP!AK43="","",'Cost and Benefit Parameters'!$C$44*(QP_IncomeWP!AK43-Income_CF!AK45))</f>
        <v>-237174.415970284</v>
      </c>
      <c r="AL43" s="1">
        <f>IF(QP_IncomeWP!AL43="","",'Cost and Benefit Parameters'!$C$44*(QP_IncomeWP!AL43-Income_CF!AL45))</f>
        <v>-243728.427908985</v>
      </c>
      <c r="AM43" s="1">
        <f>IF(QP_IncomeWP!AM43="","",'Cost and Benefit Parameters'!$C$44*(QP_IncomeWP!AM43-Income_CF!AM45))</f>
        <v>-250313.31853677373</v>
      </c>
      <c r="AN43" s="1">
        <f>IF(QP_IncomeWP!AN43="","",'Cost and Benefit Parameters'!$C$44*(QP_IncomeWP!AN43-Income_CF!AN45))</f>
        <v>-256921.91590295234</v>
      </c>
      <c r="AO43" s="1">
        <f>IF(QP_IncomeWP!AO43="","",'Cost and Benefit Parameters'!$C$44*(QP_IncomeWP!AO43-Income_CF!AO45))</f>
        <v>-263546.81330410467</v>
      </c>
      <c r="AP43" s="1">
        <f>IF(QP_IncomeWP!AP43="","",'Cost and Benefit Parameters'!$C$44*(QP_IncomeWP!AP43-Income_CF!AP45))</f>
        <v>-270180.38108914549</v>
      </c>
      <c r="AQ43" s="1">
        <f>IF(QP_IncomeWP!AQ43="","",'Cost and Benefit Parameters'!$C$44*(QP_IncomeWP!AQ43-Income_CF!AQ45))</f>
        <v>-276814.77944949013</v>
      </c>
      <c r="AR43" s="1">
        <f>IF(QP_IncomeWP!AR43="","",'Cost and Benefit Parameters'!$C$44*(QP_IncomeWP!AR43-Income_CF!AR45))</f>
        <v>-283441.97217312898</v>
      </c>
      <c r="AS43" s="1">
        <f>IF(QP_IncomeWP!AS43="","",'Cost and Benefit Parameters'!$C$44*(QP_IncomeWP!AS43-Income_CF!AS45))</f>
        <v>-290053.74133674509</v>
      </c>
      <c r="AT43" s="1">
        <f>IF(QP_IncomeWP!AT43="","",'Cost and Benefit Parameters'!$C$44*(QP_IncomeWP!AT43-Income_CF!AT45))</f>
        <v>-296641.70290542219</v>
      </c>
      <c r="AU43" s="1">
        <f>IF(QP_IncomeWP!AU43="","",'Cost and Benefit Parameters'!$C$44*(QP_IncomeWP!AU43-Income_CF!AU45))</f>
        <v>-303197.32320485194</v>
      </c>
      <c r="AV43" s="1">
        <f>IF(QP_IncomeWP!AV43="","",'Cost and Benefit Parameters'!$C$44*(QP_IncomeWP!AV43-Income_CF!AV45))</f>
        <v>-309711.9362264534</v>
      </c>
      <c r="AW43" s="1">
        <f>IF(QP_IncomeWP!AW43="","",'Cost and Benefit Parameters'!$C$44*(QP_IncomeWP!AW43-Income_CF!AW45))</f>
        <v>-316176.76172133884</v>
      </c>
      <c r="AX43" s="1">
        <f>IF(QP_IncomeWP!AX43="","",'Cost and Benefit Parameters'!$C$44*(QP_IncomeWP!AX43-Income_CF!AX45))</f>
        <v>-322582.92403476051</v>
      </c>
      <c r="AY43" s="1">
        <f>IF(QP_IncomeWP!AY43="","",'Cost and Benefit Parameters'!$C$44*(QP_IncomeWP!AY43-Income_CF!AY45))</f>
        <v>-328921.47162843775</v>
      </c>
      <c r="AZ43" s="1">
        <f>IF(QP_IncomeWP!AZ43="","",'Cost and Benefit Parameters'!$C$44*(QP_IncomeWP!AZ43-Income_CF!AZ45))</f>
        <v>-335183.39723417355</v>
      </c>
      <c r="BA43" s="1">
        <f>IF(QP_IncomeWP!BA43="","",'Cost and Benefit Parameters'!$C$44*(QP_IncomeWP!BA43-Income_CF!BA45))</f>
        <v>-341359.65857829229</v>
      </c>
      <c r="BB43" s="1">
        <f>IF(QP_IncomeWP!BB43="","",'Cost and Benefit Parameters'!$C$44*(QP_IncomeWP!BB43-Income_CF!BB45))</f>
        <v>-347441.19961283251</v>
      </c>
      <c r="BC43" s="1">
        <f>IF(QP_IncomeWP!BC43="","",'Cost and Benefit Parameters'!$C$44*(QP_IncomeWP!BC43-Income_CF!BC45))</f>
        <v>-353418.97218603472</v>
      </c>
      <c r="BD43" s="1">
        <f>IF(QP_IncomeWP!BD43="","",'Cost and Benefit Parameters'!$C$44*(QP_IncomeWP!BD43-Income_CF!BD45))</f>
        <v>-359283.95808152319</v>
      </c>
      <c r="BE43" s="1">
        <f>IF(QP_IncomeWP!BE43="","",'Cost and Benefit Parameters'!$C$44*(QP_IncomeWP!BE43-Income_CF!BE45))</f>
        <v>-365027.19135277328</v>
      </c>
      <c r="BF43" s="1">
        <f>IF(QP_IncomeWP!BF43="","",'Cost and Benefit Parameters'!$C$44*(QP_IncomeWP!BF43-Income_CF!BF45))</f>
        <v>-370639.78087688208</v>
      </c>
      <c r="BG43" s="1">
        <f>IF(QP_IncomeWP!BG43="","",'Cost and Benefit Parameters'!$C$44*(QP_IncomeWP!BG43-Income_CF!BG45))</f>
        <v>-376112.93304949271</v>
      </c>
      <c r="BH43" s="1" t="str">
        <f>IF(QP_IncomeWP!BH43="","",'Cost and Benefit Parameters'!$C$44*(QP_IncomeWP!BH43-Income_CF!BH45))</f>
        <v/>
      </c>
      <c r="BI43" s="1" t="str">
        <f>IF(QP_IncomeWP!BI43="","",'Cost and Benefit Parameters'!$C$44*(QP_IncomeWP!BI43-Income_CF!BI45))</f>
        <v/>
      </c>
      <c r="BJ43" s="1" t="str">
        <f>IF(QP_IncomeWP!BJ43="","",'Cost and Benefit Parameters'!$C$44*(QP_IncomeWP!BJ43-Income_CF!BJ45))</f>
        <v/>
      </c>
      <c r="BK43" s="1" t="str">
        <f>IF(QP_IncomeWP!BK43="","",'Cost and Benefit Parameters'!$C$44*(QP_IncomeWP!BK43-Income_CF!BK45))</f>
        <v/>
      </c>
      <c r="BL43" s="1" t="str">
        <f>IF(QP_IncomeWP!BL43="","",'Cost and Benefit Parameters'!$C$44*(QP_IncomeWP!BL43-Income_CF!BL45))</f>
        <v/>
      </c>
    </row>
    <row r="44" spans="1:64" x14ac:dyDescent="0.55000000000000004">
      <c r="A44" s="639"/>
      <c r="B44" t="s">
        <v>482</v>
      </c>
      <c r="F44" s="1" t="str">
        <f>IF(QP_IncomeWP!F44="","",'Cost and Benefit Parameters'!$C$44*(QP_IncomeWP!F44-Income_CF!F46))</f>
        <v/>
      </c>
      <c r="G44" s="1" t="str">
        <f>IF(QP_IncomeWP!G44="","",'Cost and Benefit Parameters'!$C$44*(QP_IncomeWP!G44-Income_CF!G46))</f>
        <v/>
      </c>
      <c r="H44" s="1" t="str">
        <f>IF(QP_IncomeWP!H44="","",'Cost and Benefit Parameters'!$C$44*(QP_IncomeWP!H44-Income_CF!H46))</f>
        <v/>
      </c>
      <c r="I44" s="1" t="str">
        <f>IF(QP_IncomeWP!I44="","",'Cost and Benefit Parameters'!$C$44*(QP_IncomeWP!I44-Income_CF!I46))</f>
        <v/>
      </c>
      <c r="J44" s="1" t="str">
        <f>IF(QP_IncomeWP!J44="","",'Cost and Benefit Parameters'!$C$44*(QP_IncomeWP!J44-Income_CF!J46))</f>
        <v/>
      </c>
      <c r="K44" s="1" t="str">
        <f>IF(QP_IncomeWP!K44="","",'Cost and Benefit Parameters'!$C$44*(QP_IncomeWP!K44-Income_CF!K46))</f>
        <v/>
      </c>
      <c r="L44" s="1" t="str">
        <f>IF(QP_IncomeWP!L44="","",'Cost and Benefit Parameters'!$C$44*(QP_IncomeWP!L44-Income_CF!L46))</f>
        <v/>
      </c>
      <c r="M44" s="1" t="str">
        <f>IF(QP_IncomeWP!M44="","",'Cost and Benefit Parameters'!$C$44*(QP_IncomeWP!M44-Income_CF!M46))</f>
        <v/>
      </c>
      <c r="N44" s="1" t="str">
        <f>IF(QP_IncomeWP!N44="","",'Cost and Benefit Parameters'!$C$44*(QP_IncomeWP!N44-Income_CF!N46))</f>
        <v/>
      </c>
      <c r="O44" s="1" t="str">
        <f>IF(QP_IncomeWP!O44="","",'Cost and Benefit Parameters'!$C$44*(QP_IncomeWP!O44-Income_CF!O46))</f>
        <v/>
      </c>
      <c r="P44" s="1" t="str">
        <f>IF(QP_IncomeWP!P44="","",'Cost and Benefit Parameters'!$C$44*(QP_IncomeWP!P44-Income_CF!P46))</f>
        <v/>
      </c>
      <c r="Q44" s="1" t="str">
        <f>IF(QP_IncomeWP!Q44="","",'Cost and Benefit Parameters'!$C$44*(QP_IncomeWP!Q44-Income_CF!Q46))</f>
        <v/>
      </c>
      <c r="R44" s="1" t="str">
        <f>IF(QP_IncomeWP!R44="","",'Cost and Benefit Parameters'!$C$44*(QP_IncomeWP!R44-Income_CF!R46))</f>
        <v/>
      </c>
      <c r="S44" s="1" t="str">
        <f>IF(QP_IncomeWP!S44="","",'Cost and Benefit Parameters'!$C$44*(QP_IncomeWP!S44-Income_CF!S46))</f>
        <v/>
      </c>
      <c r="T44" s="1" t="str">
        <f>IF(QP_IncomeWP!T44="","",'Cost and Benefit Parameters'!$C$44*(QP_IncomeWP!T44-Income_CF!T46))</f>
        <v/>
      </c>
      <c r="U44" s="1">
        <f>IF(QP_IncomeWP!U44="","",'Cost and Benefit Parameters'!$C$44*(QP_IncomeWP!U44-Income_CF!U46))</f>
        <v>-139025.16598141057</v>
      </c>
      <c r="V44" s="1">
        <f>IF(QP_IncomeWP!V44="","",'Cost and Benefit Parameters'!$C$44*(QP_IncomeWP!V44-Income_CF!V46))</f>
        <v>-144418.27392956271</v>
      </c>
      <c r="W44" s="1">
        <f>IF(QP_IncomeWP!W44="","",'Cost and Benefit Parameters'!$C$44*(QP_IncomeWP!W44-Income_CF!W46))</f>
        <v>-149930.60765932454</v>
      </c>
      <c r="X44" s="1">
        <f>IF(QP_IncomeWP!X44="","",'Cost and Benefit Parameters'!$C$44*(QP_IncomeWP!X44-Income_CF!X46))</f>
        <v>-155559.97890702047</v>
      </c>
      <c r="Y44" s="1">
        <f>IF(QP_IncomeWP!Y44="","",'Cost and Benefit Parameters'!$C$44*(QP_IncomeWP!Y44-Income_CF!Y46))</f>
        <v>-162290.86299680595</v>
      </c>
      <c r="Z44" s="1">
        <f>IF(QP_IncomeWP!Z44="","",'Cost and Benefit Parameters'!$C$44*(QP_IncomeWP!Z44-Income_CF!Z46))</f>
        <v>-168081.49955594537</v>
      </c>
      <c r="AA44" s="1">
        <f>IF(QP_IncomeWP!AA44="","",'Cost and Benefit Parameters'!$C$44*(QP_IncomeWP!AA44-Income_CF!AA46))</f>
        <v>-173974.33362264268</v>
      </c>
      <c r="AB44" s="1">
        <f>IF(QP_IncomeWP!AB44="","",'Cost and Benefit Parameters'!$C$44*(QP_IncomeWP!AB44-Income_CF!AB46))</f>
        <v>-179965.75497651083</v>
      </c>
      <c r="AC44" s="1">
        <f>IF(QP_IncomeWP!AC44="","",'Cost and Benefit Parameters'!$C$44*(QP_IncomeWP!AC44-Income_CF!AC46))</f>
        <v>-186051.84750591082</v>
      </c>
      <c r="AD44" s="1">
        <f>IF(QP_IncomeWP!AD44="","",'Cost and Benefit Parameters'!$C$44*(QP_IncomeWP!AD44-Income_CF!AD46))</f>
        <v>-192228.38823090517</v>
      </c>
      <c r="AE44" s="1">
        <f>IF(QP_IncomeWP!AE44="","",'Cost and Benefit Parameters'!$C$44*(QP_IncomeWP!AE44-Income_CF!AE46))</f>
        <v>-198490.84722858644</v>
      </c>
      <c r="AF44" s="1">
        <f>IF(QP_IncomeWP!AF44="","",'Cost and Benefit Parameters'!$C$44*(QP_IncomeWP!AF44-Income_CF!AF46))</f>
        <v>-204834.38849155564</v>
      </c>
      <c r="AG44" s="1">
        <f>IF(QP_IncomeWP!AG44="","",'Cost and Benefit Parameters'!$C$44*(QP_IncomeWP!AG44-Income_CF!AG46))</f>
        <v>-211253.871747381</v>
      </c>
      <c r="AH44" s="1">
        <f>IF(QP_IncomeWP!AH44="","",'Cost and Benefit Parameters'!$C$44*(QP_IncomeWP!AH44-Income_CF!AH46))</f>
        <v>-217743.8552636884</v>
      </c>
      <c r="AI44" s="1">
        <f>IF(QP_IncomeWP!AI44="","",'Cost and Benefit Parameters'!$C$44*(QP_IncomeWP!AI44-Income_CF!AI46))</f>
        <v>-224298.59966010891</v>
      </c>
      <c r="AJ44" s="1">
        <f>IF(QP_IncomeWP!AJ44="","",'Cost and Benefit Parameters'!$C$44*(QP_IncomeWP!AJ44-Income_CF!AJ46))</f>
        <v>-230912.07274471974</v>
      </c>
      <c r="AK44" s="1">
        <f>IF(QP_IncomeWP!AK44="","",'Cost and Benefit Parameters'!$C$44*(QP_IncomeWP!AK44-Income_CF!AK46))</f>
        <v>-237577.95538875333</v>
      </c>
      <c r="AL44" s="1">
        <f>IF(QP_IncomeWP!AL44="","",'Cost and Benefit Parameters'!$C$44*(QP_IncomeWP!AL44-Income_CF!AL46))</f>
        <v>-244289.64844939244</v>
      </c>
      <c r="AM44" s="1">
        <f>IF(QP_IncomeWP!AM44="","",'Cost and Benefit Parameters'!$C$44*(QP_IncomeWP!AM44-Income_CF!AM46))</f>
        <v>-251040.28074625458</v>
      </c>
      <c r="AN44" s="1">
        <f>IF(QP_IncomeWP!AN44="","",'Cost and Benefit Parameters'!$C$44*(QP_IncomeWP!AN44-Income_CF!AN46))</f>
        <v>-257822.71809287695</v>
      </c>
      <c r="AO44" s="1">
        <f>IF(QP_IncomeWP!AO44="","",'Cost and Benefit Parameters'!$C$44*(QP_IncomeWP!AO44-Income_CF!AO46))</f>
        <v>-264629.57338004099</v>
      </c>
      <c r="AP44" s="1">
        <f>IF(QP_IncomeWP!AP44="","",'Cost and Benefit Parameters'!$C$44*(QP_IncomeWP!AP44-Income_CF!AP46))</f>
        <v>-271453.21770322777</v>
      </c>
      <c r="AQ44" s="1">
        <f>IF(QP_IncomeWP!AQ44="","",'Cost and Benefit Parameters'!$C$44*(QP_IncomeWP!AQ44-Income_CF!AQ46))</f>
        <v>-278285.79252181982</v>
      </c>
      <c r="AR44" s="1">
        <f>IF(QP_IncomeWP!AR44="","",'Cost and Benefit Parameters'!$C$44*(QP_IncomeWP!AR44-Income_CF!AR46))</f>
        <v>-285119.2228329748</v>
      </c>
      <c r="AS44" s="1">
        <f>IF(QP_IncomeWP!AS44="","",'Cost and Benefit Parameters'!$C$44*(QP_IncomeWP!AS44-Income_CF!AS46))</f>
        <v>-291945.23133832298</v>
      </c>
      <c r="AT44" s="1">
        <f>IF(QP_IncomeWP!AT44="","",'Cost and Benefit Parameters'!$C$44*(QP_IncomeWP!AT44-Income_CF!AT46))</f>
        <v>-298755.35357684735</v>
      </c>
      <c r="AU44" s="1">
        <f>IF(QP_IncomeWP!AU44="","",'Cost and Benefit Parameters'!$C$44*(QP_IncomeWP!AU44-Income_CF!AU46))</f>
        <v>-305540.95399258489</v>
      </c>
      <c r="AV44" s="1">
        <f>IF(QP_IncomeWP!AV44="","",'Cost and Benefit Parameters'!$C$44*(QP_IncomeWP!AV44-Income_CF!AV46))</f>
        <v>-312293.24290099746</v>
      </c>
      <c r="AW44" s="1">
        <f>IF(QP_IncomeWP!AW44="","",'Cost and Benefit Parameters'!$C$44*(QP_IncomeWP!AW44-Income_CF!AW46))</f>
        <v>-319003.29431324708</v>
      </c>
      <c r="AX44" s="1">
        <f>IF(QP_IncomeWP!AX44="","",'Cost and Benefit Parameters'!$C$44*(QP_IncomeWP!AX44-Income_CF!AX46))</f>
        <v>-325662.06457297894</v>
      </c>
      <c r="AY44" s="1">
        <f>IF(QP_IncomeWP!AY44="","",'Cost and Benefit Parameters'!$C$44*(QP_IncomeWP!AY44-Income_CF!AY46))</f>
        <v>-332260.41175580322</v>
      </c>
      <c r="AZ44" s="1">
        <f>IF(QP_IncomeWP!AZ44="","",'Cost and Benefit Parameters'!$C$44*(QP_IncomeWP!AZ44-Income_CF!AZ46))</f>
        <v>-338789.11577729089</v>
      </c>
      <c r="BA44" s="1">
        <f>IF(QP_IncomeWP!BA44="","",'Cost and Benefit Parameters'!$C$44*(QP_IncomeWP!BA44-Income_CF!BA46))</f>
        <v>-345238.89915119886</v>
      </c>
      <c r="BB44" s="1">
        <f>IF(QP_IncomeWP!BB44="","",'Cost and Benefit Parameters'!$C$44*(QP_IncomeWP!BB44-Income_CF!BB46))</f>
        <v>-351600.44833564089</v>
      </c>
      <c r="BC44" s="1">
        <f>IF(QP_IncomeWP!BC44="","",'Cost and Benefit Parameters'!$C$44*(QP_IncomeWP!BC44-Income_CF!BC46))</f>
        <v>-357864.43560121744</v>
      </c>
      <c r="BD44" s="1">
        <f>IF(QP_IncomeWP!BD44="","",'Cost and Benefit Parameters'!$C$44*(QP_IncomeWP!BD44-Income_CF!BD46))</f>
        <v>-364021.54135161586</v>
      </c>
      <c r="BE44" s="1">
        <f>IF(QP_IncomeWP!BE44="","",'Cost and Benefit Parameters'!$C$44*(QP_IncomeWP!BE44-Income_CF!BE46))</f>
        <v>-370062.47682396881</v>
      </c>
      <c r="BF44" s="1">
        <f>IF(QP_IncomeWP!BF44="","",'Cost and Benefit Parameters'!$C$44*(QP_IncomeWP!BF44-Income_CF!BF46))</f>
        <v>-375978.00709335651</v>
      </c>
      <c r="BG44" s="1">
        <f>IF(QP_IncomeWP!BG44="","",'Cost and Benefit Parameters'!$C$44*(QP_IncomeWP!BG44-Income_CF!BG46))</f>
        <v>-381758.97430318844</v>
      </c>
      <c r="BH44" s="1">
        <f>IF(QP_IncomeWP!BH44="","",'Cost and Benefit Parameters'!$C$44*(QP_IncomeWP!BH44-Income_CF!BH46))</f>
        <v>-387396.32104097755</v>
      </c>
      <c r="BI44" s="1" t="str">
        <f>IF(QP_IncomeWP!BI44="","",'Cost and Benefit Parameters'!$C$44*(QP_IncomeWP!BI44-Income_CF!BI46))</f>
        <v/>
      </c>
      <c r="BJ44" s="1" t="str">
        <f>IF(QP_IncomeWP!BJ44="","",'Cost and Benefit Parameters'!$C$44*(QP_IncomeWP!BJ44-Income_CF!BJ46))</f>
        <v/>
      </c>
      <c r="BK44" s="1" t="str">
        <f>IF(QP_IncomeWP!BK44="","",'Cost and Benefit Parameters'!$C$44*(QP_IncomeWP!BK44-Income_CF!BK46))</f>
        <v/>
      </c>
      <c r="BL44" s="1" t="str">
        <f>IF(QP_IncomeWP!BL44="","",'Cost and Benefit Parameters'!$C$44*(QP_IncomeWP!BL44-Income_CF!BL46))</f>
        <v/>
      </c>
    </row>
    <row r="45" spans="1:64" x14ac:dyDescent="0.55000000000000004">
      <c r="A45" s="639"/>
      <c r="B45" t="s">
        <v>483</v>
      </c>
      <c r="F45" s="1" t="str">
        <f>IF(QP_IncomeWP!F45="","",'Cost and Benefit Parameters'!$C$44*(QP_IncomeWP!F45-Income_CF!F47))</f>
        <v/>
      </c>
      <c r="G45" s="1" t="str">
        <f>IF(QP_IncomeWP!G45="","",'Cost and Benefit Parameters'!$C$44*(QP_IncomeWP!G45-Income_CF!G47))</f>
        <v/>
      </c>
      <c r="H45" s="1" t="str">
        <f>IF(QP_IncomeWP!H45="","",'Cost and Benefit Parameters'!$C$44*(QP_IncomeWP!H45-Income_CF!H47))</f>
        <v/>
      </c>
      <c r="I45" s="1" t="str">
        <f>IF(QP_IncomeWP!I45="","",'Cost and Benefit Parameters'!$C$44*(QP_IncomeWP!I45-Income_CF!I47))</f>
        <v/>
      </c>
      <c r="J45" s="1" t="str">
        <f>IF(QP_IncomeWP!J45="","",'Cost and Benefit Parameters'!$C$44*(QP_IncomeWP!J45-Income_CF!J47))</f>
        <v/>
      </c>
      <c r="K45" s="1" t="str">
        <f>IF(QP_IncomeWP!K45="","",'Cost and Benefit Parameters'!$C$44*(QP_IncomeWP!K45-Income_CF!K47))</f>
        <v/>
      </c>
      <c r="L45" s="1" t="str">
        <f>IF(QP_IncomeWP!L45="","",'Cost and Benefit Parameters'!$C$44*(QP_IncomeWP!L45-Income_CF!L47))</f>
        <v/>
      </c>
      <c r="M45" s="1" t="str">
        <f>IF(QP_IncomeWP!M45="","",'Cost and Benefit Parameters'!$C$44*(QP_IncomeWP!M45-Income_CF!M47))</f>
        <v/>
      </c>
      <c r="N45" s="1" t="str">
        <f>IF(QP_IncomeWP!N45="","",'Cost and Benefit Parameters'!$C$44*(QP_IncomeWP!N45-Income_CF!N47))</f>
        <v/>
      </c>
      <c r="O45" s="1" t="str">
        <f>IF(QP_IncomeWP!O45="","",'Cost and Benefit Parameters'!$C$44*(QP_IncomeWP!O45-Income_CF!O47))</f>
        <v/>
      </c>
      <c r="P45" s="1" t="str">
        <f>IF(QP_IncomeWP!P45="","",'Cost and Benefit Parameters'!$C$44*(QP_IncomeWP!P45-Income_CF!P47))</f>
        <v/>
      </c>
      <c r="Q45" s="1" t="str">
        <f>IF(QP_IncomeWP!Q45="","",'Cost and Benefit Parameters'!$C$44*(QP_IncomeWP!Q45-Income_CF!Q47))</f>
        <v/>
      </c>
      <c r="R45" s="1" t="str">
        <f>IF(QP_IncomeWP!R45="","",'Cost and Benefit Parameters'!$C$44*(QP_IncomeWP!R45-Income_CF!R47))</f>
        <v/>
      </c>
      <c r="S45" s="1" t="str">
        <f>IF(QP_IncomeWP!S45="","",'Cost and Benefit Parameters'!$C$44*(QP_IncomeWP!S45-Income_CF!S47))</f>
        <v/>
      </c>
      <c r="T45" s="1" t="str">
        <f>IF(QP_IncomeWP!T45="","",'Cost and Benefit Parameters'!$C$44*(QP_IncomeWP!T45-Income_CF!T47))</f>
        <v/>
      </c>
      <c r="U45" s="1" t="str">
        <f>IF(QP_IncomeWP!U45="","",'Cost and Benefit Parameters'!$C$44*(QP_IncomeWP!U45-Income_CF!U47))</f>
        <v/>
      </c>
      <c r="V45" s="1">
        <f>IF(QP_IncomeWP!V45="","",'Cost and Benefit Parameters'!$C$44*(QP_IncomeWP!V45-Income_CF!V47))</f>
        <v>-143195.92096085285</v>
      </c>
      <c r="W45" s="1">
        <f>IF(QP_IncomeWP!W45="","",'Cost and Benefit Parameters'!$C$44*(QP_IncomeWP!W45-Income_CF!W47))</f>
        <v>-148750.82214744957</v>
      </c>
      <c r="X45" s="1">
        <f>IF(QP_IncomeWP!X45="","",'Cost and Benefit Parameters'!$C$44*(QP_IncomeWP!X45-Income_CF!X47))</f>
        <v>-154428.52588910426</v>
      </c>
      <c r="Y45" s="1">
        <f>IF(QP_IncomeWP!Y45="","",'Cost and Benefit Parameters'!$C$44*(QP_IncomeWP!Y45-Income_CF!Y47))</f>
        <v>-160226.77827423104</v>
      </c>
      <c r="Z45" s="1">
        <f>IF(QP_IncomeWP!Z45="","",'Cost and Benefit Parameters'!$C$44*(QP_IncomeWP!Z45-Income_CF!Z47))</f>
        <v>-167159.58888671012</v>
      </c>
      <c r="AA45" s="1">
        <f>IF(QP_IncomeWP!AA45="","",'Cost and Benefit Parameters'!$C$44*(QP_IncomeWP!AA45-Income_CF!AA47))</f>
        <v>-173123.94454262368</v>
      </c>
      <c r="AB45" s="1">
        <f>IF(QP_IncomeWP!AB45="","",'Cost and Benefit Parameters'!$C$44*(QP_IncomeWP!AB45-Income_CF!AB47))</f>
        <v>-179193.56363132197</v>
      </c>
      <c r="AC45" s="1">
        <f>IF(QP_IncomeWP!AC45="","",'Cost and Benefit Parameters'!$C$44*(QP_IncomeWP!AC45-Income_CF!AC47))</f>
        <v>-185364.72762580618</v>
      </c>
      <c r="AD45" s="1">
        <f>IF(QP_IncomeWP!AD45="","",'Cost and Benefit Parameters'!$C$44*(QP_IncomeWP!AD45-Income_CF!AD47))</f>
        <v>-191633.40293108806</v>
      </c>
      <c r="AE45" s="1">
        <f>IF(QP_IncomeWP!AE45="","",'Cost and Benefit Parameters'!$C$44*(QP_IncomeWP!AE45-Income_CF!AE47))</f>
        <v>-197995.23987783233</v>
      </c>
      <c r="AF45" s="1">
        <f>IF(QP_IncomeWP!AF45="","",'Cost and Benefit Parameters'!$C$44*(QP_IncomeWP!AF45-Income_CF!AF47))</f>
        <v>-204445.57264544404</v>
      </c>
      <c r="AG45" s="1">
        <f>IF(QP_IncomeWP!AG45="","",'Cost and Benefit Parameters'!$C$44*(QP_IncomeWP!AG45-Income_CF!AG47))</f>
        <v>-210979.42014630229</v>
      </c>
      <c r="AH45" s="1">
        <f>IF(QP_IncomeWP!AH45="","",'Cost and Benefit Parameters'!$C$44*(QP_IncomeWP!AH45-Income_CF!AH47))</f>
        <v>-217591.48789980245</v>
      </c>
      <c r="AI45" s="1">
        <f>IF(QP_IncomeWP!AI45="","",'Cost and Benefit Parameters'!$C$44*(QP_IncomeWP!AI45-Income_CF!AI47))</f>
        <v>-224276.17092159903</v>
      </c>
      <c r="AJ45" s="1">
        <f>IF(QP_IncomeWP!AJ45="","",'Cost and Benefit Parameters'!$C$44*(QP_IncomeWP!AJ45-Income_CF!AJ47))</f>
        <v>-231027.5576499122</v>
      </c>
      <c r="AK45" s="1">
        <f>IF(QP_IncomeWP!AK45="","",'Cost and Benefit Parameters'!$C$44*(QP_IncomeWP!AK45-Income_CF!AK47))</f>
        <v>-237839.43492706137</v>
      </c>
      <c r="AL45" s="1">
        <f>IF(QP_IncomeWP!AL45="","",'Cost and Benefit Parameters'!$C$44*(QP_IncomeWP!AL45-Income_CF!AL47))</f>
        <v>-244705.29405041592</v>
      </c>
      <c r="AM45" s="1">
        <f>IF(QP_IncomeWP!AM45="","",'Cost and Benefit Parameters'!$C$44*(QP_IncomeWP!AM45-Income_CF!AM47))</f>
        <v>-251618.33790287425</v>
      </c>
      <c r="AN45" s="1">
        <f>IF(QP_IncomeWP!AN45="","",'Cost and Benefit Parameters'!$C$44*(QP_IncomeWP!AN45-Income_CF!AN47))</f>
        <v>-258571.48916864215</v>
      </c>
      <c r="AO45" s="1">
        <f>IF(QP_IncomeWP!AO45="","",'Cost and Benefit Parameters'!$C$44*(QP_IncomeWP!AO45-Income_CF!AO47))</f>
        <v>-265557.39963566326</v>
      </c>
      <c r="AP45" s="1">
        <f>IF(QP_IncomeWP!AP45="","",'Cost and Benefit Parameters'!$C$44*(QP_IncomeWP!AP45-Income_CF!AP47))</f>
        <v>-272568.46058144217</v>
      </c>
      <c r="AQ45" s="1">
        <f>IF(QP_IncomeWP!AQ45="","",'Cost and Benefit Parameters'!$C$44*(QP_IncomeWP!AQ45-Income_CF!AQ47))</f>
        <v>-279596.81423432456</v>
      </c>
      <c r="AR45" s="1">
        <f>IF(QP_IncomeWP!AR45="","",'Cost and Benefit Parameters'!$C$44*(QP_IncomeWP!AR45-Income_CF!AR47))</f>
        <v>-286634.36629747442</v>
      </c>
      <c r="AS45" s="1">
        <f>IF(QP_IncomeWP!AS45="","",'Cost and Benefit Parameters'!$C$44*(QP_IncomeWP!AS45-Income_CF!AS47))</f>
        <v>-293672.79951796407</v>
      </c>
      <c r="AT45" s="1">
        <f>IF(QP_IncomeWP!AT45="","",'Cost and Benefit Parameters'!$C$44*(QP_IncomeWP!AT45-Income_CF!AT47))</f>
        <v>-300703.58827847254</v>
      </c>
      <c r="AU45" s="1">
        <f>IF(QP_IncomeWP!AU45="","",'Cost and Benefit Parameters'!$C$44*(QP_IncomeWP!AU45-Income_CF!AU47))</f>
        <v>-307718.01418415277</v>
      </c>
      <c r="AV45" s="1">
        <f>IF(QP_IncomeWP!AV45="","",'Cost and Benefit Parameters'!$C$44*(QP_IncomeWP!AV45-Income_CF!AV47))</f>
        <v>-314707.18261236249</v>
      </c>
      <c r="AW45" s="1">
        <f>IF(QP_IncomeWP!AW45="","",'Cost and Benefit Parameters'!$C$44*(QP_IncomeWP!AW45-Income_CF!AW47))</f>
        <v>-321662.04018802731</v>
      </c>
      <c r="AX45" s="1">
        <f>IF(QP_IncomeWP!AX45="","",'Cost and Benefit Parameters'!$C$44*(QP_IncomeWP!AX45-Income_CF!AX47))</f>
        <v>-328573.39314264449</v>
      </c>
      <c r="AY45" s="1">
        <f>IF(QP_IncomeWP!AY45="","",'Cost and Benefit Parameters'!$C$44*(QP_IncomeWP!AY45-Income_CF!AY47))</f>
        <v>-335431.9265101683</v>
      </c>
      <c r="AZ45" s="1">
        <f>IF(QP_IncomeWP!AZ45="","",'Cost and Benefit Parameters'!$C$44*(QP_IncomeWP!AZ45-Income_CF!AZ47))</f>
        <v>-342228.22410847736</v>
      </c>
      <c r="BA45" s="1">
        <f>IF(QP_IncomeWP!BA45="","",'Cost and Benefit Parameters'!$C$44*(QP_IncomeWP!BA45-Income_CF!BA47))</f>
        <v>-348952.78925060964</v>
      </c>
      <c r="BB45" s="1">
        <f>IF(QP_IncomeWP!BB45="","",'Cost and Benefit Parameters'!$C$44*(QP_IncomeWP!BB45-Income_CF!BB47))</f>
        <v>-355596.06612573465</v>
      </c>
      <c r="BC45" s="1">
        <f>IF(QP_IncomeWP!BC45="","",'Cost and Benefit Parameters'!$C$44*(QP_IncomeWP!BC45-Income_CF!BC47))</f>
        <v>-362148.46178571007</v>
      </c>
      <c r="BD45" s="1">
        <f>IF(QP_IncomeWP!BD45="","",'Cost and Benefit Parameters'!$C$44*(QP_IncomeWP!BD45-Income_CF!BD47))</f>
        <v>-368600.36866925395</v>
      </c>
      <c r="BE45" s="1">
        <f>IF(QP_IncomeWP!BE45="","",'Cost and Benefit Parameters'!$C$44*(QP_IncomeWP!BE45-Income_CF!BE47))</f>
        <v>-374942.18759216426</v>
      </c>
      <c r="BF45" s="1">
        <f>IF(QP_IncomeWP!BF45="","",'Cost and Benefit Parameters'!$C$44*(QP_IncomeWP!BF45-Income_CF!BF47))</f>
        <v>-381164.35112868797</v>
      </c>
      <c r="BG45" s="1">
        <f>IF(QP_IncomeWP!BG45="","",'Cost and Benefit Parameters'!$C$44*(QP_IncomeWP!BG45-Income_CF!BG47))</f>
        <v>-387257.34730615717</v>
      </c>
      <c r="BH45" s="1">
        <f>IF(QP_IncomeWP!BH45="","",'Cost and Benefit Parameters'!$C$44*(QP_IncomeWP!BH45-Income_CF!BH47))</f>
        <v>-393211.7435322841</v>
      </c>
      <c r="BI45" s="1">
        <f>IF(QP_IncomeWP!BI45="","",'Cost and Benefit Parameters'!$C$44*(QP_IncomeWP!BI45-Income_CF!BI47))</f>
        <v>-399018.21067220683</v>
      </c>
      <c r="BJ45" s="1" t="str">
        <f>IF(QP_IncomeWP!BJ45="","",'Cost and Benefit Parameters'!$C$44*(QP_IncomeWP!BJ45-Income_CF!BJ47))</f>
        <v/>
      </c>
      <c r="BK45" s="1" t="str">
        <f>IF(QP_IncomeWP!BK45="","",'Cost and Benefit Parameters'!$C$44*(QP_IncomeWP!BK45-Income_CF!BK47))</f>
        <v/>
      </c>
      <c r="BL45" s="1" t="str">
        <f>IF(QP_IncomeWP!BL45="","",'Cost and Benefit Parameters'!$C$44*(QP_IncomeWP!BL45-Income_CF!BL47))</f>
        <v/>
      </c>
    </row>
    <row r="46" spans="1:64" x14ac:dyDescent="0.55000000000000004">
      <c r="A46" s="639"/>
      <c r="B46" t="s">
        <v>484</v>
      </c>
      <c r="F46" s="1" t="str">
        <f>IF(QP_IncomeWP!F46="","",'Cost and Benefit Parameters'!$C$44*(QP_IncomeWP!F46-Income_CF!F48))</f>
        <v/>
      </c>
      <c r="G46" s="1" t="str">
        <f>IF(QP_IncomeWP!G46="","",'Cost and Benefit Parameters'!$C$44*(QP_IncomeWP!G46-Income_CF!G48))</f>
        <v/>
      </c>
      <c r="H46" s="1" t="str">
        <f>IF(QP_IncomeWP!H46="","",'Cost and Benefit Parameters'!$C$44*(QP_IncomeWP!H46-Income_CF!H48))</f>
        <v/>
      </c>
      <c r="I46" s="1" t="str">
        <f>IF(QP_IncomeWP!I46="","",'Cost and Benefit Parameters'!$C$44*(QP_IncomeWP!I46-Income_CF!I48))</f>
        <v/>
      </c>
      <c r="J46" s="1" t="str">
        <f>IF(QP_IncomeWP!J46="","",'Cost and Benefit Parameters'!$C$44*(QP_IncomeWP!J46-Income_CF!J48))</f>
        <v/>
      </c>
      <c r="K46" s="1" t="str">
        <f>IF(QP_IncomeWP!K46="","",'Cost and Benefit Parameters'!$C$44*(QP_IncomeWP!K46-Income_CF!K48))</f>
        <v/>
      </c>
      <c r="L46" s="1" t="str">
        <f>IF(QP_IncomeWP!L46="","",'Cost and Benefit Parameters'!$C$44*(QP_IncomeWP!L46-Income_CF!L48))</f>
        <v/>
      </c>
      <c r="M46" s="1" t="str">
        <f>IF(QP_IncomeWP!M46="","",'Cost and Benefit Parameters'!$C$44*(QP_IncomeWP!M46-Income_CF!M48))</f>
        <v/>
      </c>
      <c r="N46" s="1" t="str">
        <f>IF(QP_IncomeWP!N46="","",'Cost and Benefit Parameters'!$C$44*(QP_IncomeWP!N46-Income_CF!N48))</f>
        <v/>
      </c>
      <c r="O46" s="1" t="str">
        <f>IF(QP_IncomeWP!O46="","",'Cost and Benefit Parameters'!$C$44*(QP_IncomeWP!O46-Income_CF!O48))</f>
        <v/>
      </c>
      <c r="P46" s="1" t="str">
        <f>IF(QP_IncomeWP!P46="","",'Cost and Benefit Parameters'!$C$44*(QP_IncomeWP!P46-Income_CF!P48))</f>
        <v/>
      </c>
      <c r="Q46" s="1" t="str">
        <f>IF(QP_IncomeWP!Q46="","",'Cost and Benefit Parameters'!$C$44*(QP_IncomeWP!Q46-Income_CF!Q48))</f>
        <v/>
      </c>
      <c r="R46" s="1" t="str">
        <f>IF(QP_IncomeWP!R46="","",'Cost and Benefit Parameters'!$C$44*(QP_IncomeWP!R46-Income_CF!R48))</f>
        <v/>
      </c>
      <c r="S46" s="1" t="str">
        <f>IF(QP_IncomeWP!S46="","",'Cost and Benefit Parameters'!$C$44*(QP_IncomeWP!S46-Income_CF!S48))</f>
        <v/>
      </c>
      <c r="T46" s="1" t="str">
        <f>IF(QP_IncomeWP!T46="","",'Cost and Benefit Parameters'!$C$44*(QP_IncomeWP!T46-Income_CF!T48))</f>
        <v/>
      </c>
      <c r="U46" s="1" t="str">
        <f>IF(QP_IncomeWP!U46="","",'Cost and Benefit Parameters'!$C$44*(QP_IncomeWP!U46-Income_CF!U48))</f>
        <v/>
      </c>
      <c r="V46" s="1" t="str">
        <f>IF(QP_IncomeWP!V46="","",'Cost and Benefit Parameters'!$C$44*(QP_IncomeWP!V46-Income_CF!V48))</f>
        <v/>
      </c>
      <c r="W46" s="1">
        <f>IF(QP_IncomeWP!W46="","",'Cost and Benefit Parameters'!$C$44*(QP_IncomeWP!W46-Income_CF!W48))</f>
        <v>-147491.79858967845</v>
      </c>
      <c r="X46" s="1">
        <f>IF(QP_IncomeWP!X46="","",'Cost and Benefit Parameters'!$C$44*(QP_IncomeWP!X46-Income_CF!X48))</f>
        <v>-153213.34681187302</v>
      </c>
      <c r="Y46" s="1">
        <f>IF(QP_IncomeWP!Y46="","",'Cost and Benefit Parameters'!$C$44*(QP_IncomeWP!Y46-Income_CF!Y48))</f>
        <v>-159061.38166577742</v>
      </c>
      <c r="Z46" s="1">
        <f>IF(QP_IncomeWP!Z46="","",'Cost and Benefit Parameters'!$C$44*(QP_IncomeWP!Z46-Income_CF!Z48))</f>
        <v>-165033.58162245803</v>
      </c>
      <c r="AA46" s="1">
        <f>IF(QP_IncomeWP!AA46="","",'Cost and Benefit Parameters'!$C$44*(QP_IncomeWP!AA46-Income_CF!AA48))</f>
        <v>-172174.37655331142</v>
      </c>
      <c r="AB46" s="1">
        <f>IF(QP_IncomeWP!AB46="","",'Cost and Benefit Parameters'!$C$44*(QP_IncomeWP!AB46-Income_CF!AB48))</f>
        <v>-178317.66287890243</v>
      </c>
      <c r="AC46" s="1">
        <f>IF(QP_IncomeWP!AC46="","",'Cost and Benefit Parameters'!$C$44*(QP_IncomeWP!AC46-Income_CF!AC48))</f>
        <v>-184569.37054026165</v>
      </c>
      <c r="AD46" s="1">
        <f>IF(QP_IncomeWP!AD46="","",'Cost and Benefit Parameters'!$C$44*(QP_IncomeWP!AD46-Income_CF!AD48))</f>
        <v>-190925.66945458029</v>
      </c>
      <c r="AE46" s="1">
        <f>IF(QP_IncomeWP!AE46="","",'Cost and Benefit Parameters'!$C$44*(QP_IncomeWP!AE46-Income_CF!AE48))</f>
        <v>-197382.40501902072</v>
      </c>
      <c r="AF46" s="1">
        <f>IF(QP_IncomeWP!AF46="","",'Cost and Benefit Parameters'!$C$44*(QP_IncomeWP!AF46-Income_CF!AF48))</f>
        <v>-203935.09707416734</v>
      </c>
      <c r="AG46" s="1">
        <f>IF(QP_IncomeWP!AG46="","",'Cost and Benefit Parameters'!$C$44*(QP_IncomeWP!AG46-Income_CF!AG48))</f>
        <v>-210578.93982480734</v>
      </c>
      <c r="AH46" s="1">
        <f>IF(QP_IncomeWP!AH46="","",'Cost and Benefit Parameters'!$C$44*(QP_IncomeWP!AH46-Income_CF!AH48))</f>
        <v>-217308.80275069133</v>
      </c>
      <c r="AI46" s="1">
        <f>IF(QP_IncomeWP!AI46="","",'Cost and Benefit Parameters'!$C$44*(QP_IncomeWP!AI46-Income_CF!AI48))</f>
        <v>-224119.23253679648</v>
      </c>
      <c r="AJ46" s="1">
        <f>IF(QP_IncomeWP!AJ46="","",'Cost and Benefit Parameters'!$C$44*(QP_IncomeWP!AJ46-Income_CF!AJ48))</f>
        <v>-231004.45604924703</v>
      </c>
      <c r="AK46" s="1">
        <f>IF(QP_IncomeWP!AK46="","",'Cost and Benefit Parameters'!$C$44*(QP_IncomeWP!AK46-Income_CF!AK48))</f>
        <v>-237958.38437940957</v>
      </c>
      <c r="AL46" s="1">
        <f>IF(QP_IncomeWP!AL46="","",'Cost and Benefit Parameters'!$C$44*(QP_IncomeWP!AL46-Income_CF!AL48))</f>
        <v>-244974.6179748732</v>
      </c>
      <c r="AM46" s="1">
        <f>IF(QP_IncomeWP!AM46="","",'Cost and Benefit Parameters'!$C$44*(QP_IncomeWP!AM46-Income_CF!AM48))</f>
        <v>-252046.45287192837</v>
      </c>
      <c r="AN46" s="1">
        <f>IF(QP_IncomeWP!AN46="","",'Cost and Benefit Parameters'!$C$44*(QP_IncomeWP!AN46-Income_CF!AN48))</f>
        <v>-259166.88803996041</v>
      </c>
      <c r="AO46" s="1">
        <f>IF(QP_IncomeWP!AO46="","",'Cost and Benefit Parameters'!$C$44*(QP_IncomeWP!AO46-Income_CF!AO48))</f>
        <v>-266328.63384370151</v>
      </c>
      <c r="AP46" s="1">
        <f>IF(QP_IncomeWP!AP46="","",'Cost and Benefit Parameters'!$C$44*(QP_IncomeWP!AP46-Income_CF!AP48))</f>
        <v>-273524.12162473315</v>
      </c>
      <c r="AQ46" s="1">
        <f>IF(QP_IncomeWP!AQ46="","",'Cost and Benefit Parameters'!$C$44*(QP_IncomeWP!AQ46-Income_CF!AQ48))</f>
        <v>-280745.51439888543</v>
      </c>
      <c r="AR46" s="1">
        <f>IF(QP_IncomeWP!AR46="","",'Cost and Benefit Parameters'!$C$44*(QP_IncomeWP!AR46-Income_CF!AR48))</f>
        <v>-287984.71866135433</v>
      </c>
      <c r="AS46" s="1">
        <f>IF(QP_IncomeWP!AS46="","",'Cost and Benefit Parameters'!$C$44*(QP_IncomeWP!AS46-Income_CF!AS48))</f>
        <v>-295233.39728639863</v>
      </c>
      <c r="AT46" s="1">
        <f>IF(QP_IncomeWP!AT46="","",'Cost and Benefit Parameters'!$C$44*(QP_IncomeWP!AT46-Income_CF!AT48))</f>
        <v>-302482.98350350297</v>
      </c>
      <c r="AU46" s="1">
        <f>IF(QP_IncomeWP!AU46="","",'Cost and Benefit Parameters'!$C$44*(QP_IncomeWP!AU46-Income_CF!AU48))</f>
        <v>-309724.69592682674</v>
      </c>
      <c r="AV46" s="1">
        <f>IF(QP_IncomeWP!AV46="","",'Cost and Benefit Parameters'!$C$44*(QP_IncomeWP!AV46-Income_CF!AV48))</f>
        <v>-316949.55460967735</v>
      </c>
      <c r="AW46" s="1">
        <f>IF(QP_IncomeWP!AW46="","",'Cost and Benefit Parameters'!$C$44*(QP_IncomeWP!AW46-Income_CF!AW48))</f>
        <v>-324148.39809073327</v>
      </c>
      <c r="AX46" s="1">
        <f>IF(QP_IncomeWP!AX46="","",'Cost and Benefit Parameters'!$C$44*(QP_IncomeWP!AX46-Income_CF!AX48))</f>
        <v>-331311.9013936682</v>
      </c>
      <c r="AY46" s="1">
        <f>IF(QP_IncomeWP!AY46="","",'Cost and Benefit Parameters'!$C$44*(QP_IncomeWP!AY46-Income_CF!AY48))</f>
        <v>-338430.59493692382</v>
      </c>
      <c r="AZ46" s="1">
        <f>IF(QP_IncomeWP!AZ46="","",'Cost and Benefit Parameters'!$C$44*(QP_IncomeWP!AZ46-Income_CF!AZ48))</f>
        <v>-345494.88430547336</v>
      </c>
      <c r="BA46" s="1">
        <f>IF(QP_IncomeWP!BA46="","",'Cost and Benefit Parameters'!$C$44*(QP_IncomeWP!BA46-Income_CF!BA48))</f>
        <v>-352495.07083173178</v>
      </c>
      <c r="BB46" s="1">
        <f>IF(QP_IncomeWP!BB46="","",'Cost and Benefit Parameters'!$C$44*(QP_IncomeWP!BB46-Income_CF!BB48))</f>
        <v>-359421.37292812782</v>
      </c>
      <c r="BC46" s="1">
        <f>IF(QP_IncomeWP!BC46="","",'Cost and Benefit Parameters'!$C$44*(QP_IncomeWP!BC46-Income_CF!BC48))</f>
        <v>-366263.94810950657</v>
      </c>
      <c r="BD46" s="1">
        <f>IF(QP_IncomeWP!BD46="","",'Cost and Benefit Parameters'!$C$44*(QP_IncomeWP!BD46-Income_CF!BD48))</f>
        <v>-373012.91563928139</v>
      </c>
      <c r="BE46" s="1">
        <f>IF(QP_IncomeWP!BE46="","",'Cost and Benefit Parameters'!$C$44*(QP_IncomeWP!BE46-Income_CF!BE48))</f>
        <v>-379658.37972933165</v>
      </c>
      <c r="BF46" s="1">
        <f>IF(QP_IncomeWP!BF46="","",'Cost and Benefit Parameters'!$C$44*(QP_IncomeWP!BF46-Income_CF!BF48))</f>
        <v>-386190.45321992924</v>
      </c>
      <c r="BG46" s="1">
        <f>IF(QP_IncomeWP!BG46="","",'Cost and Benefit Parameters'!$C$44*(QP_IncomeWP!BG46-Income_CF!BG48))</f>
        <v>-392599.28166254848</v>
      </c>
      <c r="BH46" s="1">
        <f>IF(QP_IncomeWP!BH46="","",'Cost and Benefit Parameters'!$C$44*(QP_IncomeWP!BH46-Income_CF!BH48))</f>
        <v>-398875.06772534183</v>
      </c>
      <c r="BI46" s="1">
        <f>IF(QP_IncomeWP!BI46="","",'Cost and Benefit Parameters'!$C$44*(QP_IncomeWP!BI46-Income_CF!BI48))</f>
        <v>-405008.09583825263</v>
      </c>
      <c r="BJ46" s="1">
        <f>IF(QP_IncomeWP!BJ46="","",'Cost and Benefit Parameters'!$C$44*(QP_IncomeWP!BJ46-Income_CF!BJ48))</f>
        <v>-410988.75699237303</v>
      </c>
      <c r="BK46" s="1" t="str">
        <f>IF(QP_IncomeWP!BK46="","",'Cost and Benefit Parameters'!$C$44*(QP_IncomeWP!BK46-Income_CF!BK48))</f>
        <v/>
      </c>
      <c r="BL46" s="1" t="str">
        <f>IF(QP_IncomeWP!BL46="","",'Cost and Benefit Parameters'!$C$44*(QP_IncomeWP!BL46-Income_CF!BL48))</f>
        <v/>
      </c>
    </row>
    <row r="47" spans="1:64" x14ac:dyDescent="0.55000000000000004">
      <c r="A47" s="639"/>
      <c r="B47" t="s">
        <v>485</v>
      </c>
      <c r="F47" s="1" t="str">
        <f>IF(QP_IncomeWP!F47="","",'Cost and Benefit Parameters'!$C$44*(QP_IncomeWP!F47-Income_CF!F49))</f>
        <v/>
      </c>
      <c r="G47" s="1" t="str">
        <f>IF(QP_IncomeWP!G47="","",'Cost and Benefit Parameters'!$C$44*(QP_IncomeWP!G47-Income_CF!G49))</f>
        <v/>
      </c>
      <c r="H47" s="1" t="str">
        <f>IF(QP_IncomeWP!H47="","",'Cost and Benefit Parameters'!$C$44*(QP_IncomeWP!H47-Income_CF!H49))</f>
        <v/>
      </c>
      <c r="I47" s="1" t="str">
        <f>IF(QP_IncomeWP!I47="","",'Cost and Benefit Parameters'!$C$44*(QP_IncomeWP!I47-Income_CF!I49))</f>
        <v/>
      </c>
      <c r="J47" s="1" t="str">
        <f>IF(QP_IncomeWP!J47="","",'Cost and Benefit Parameters'!$C$44*(QP_IncomeWP!J47-Income_CF!J49))</f>
        <v/>
      </c>
      <c r="K47" s="1" t="str">
        <f>IF(QP_IncomeWP!K47="","",'Cost and Benefit Parameters'!$C$44*(QP_IncomeWP!K47-Income_CF!K49))</f>
        <v/>
      </c>
      <c r="L47" s="1" t="str">
        <f>IF(QP_IncomeWP!L47="","",'Cost and Benefit Parameters'!$C$44*(QP_IncomeWP!L47-Income_CF!L49))</f>
        <v/>
      </c>
      <c r="M47" s="1" t="str">
        <f>IF(QP_IncomeWP!M47="","",'Cost and Benefit Parameters'!$C$44*(QP_IncomeWP!M47-Income_CF!M49))</f>
        <v/>
      </c>
      <c r="N47" s="1" t="str">
        <f>IF(QP_IncomeWP!N47="","",'Cost and Benefit Parameters'!$C$44*(QP_IncomeWP!N47-Income_CF!N49))</f>
        <v/>
      </c>
      <c r="O47" s="1" t="str">
        <f>IF(QP_IncomeWP!O47="","",'Cost and Benefit Parameters'!$C$44*(QP_IncomeWP!O47-Income_CF!O49))</f>
        <v/>
      </c>
      <c r="P47" s="1" t="str">
        <f>IF(QP_IncomeWP!P47="","",'Cost and Benefit Parameters'!$C$44*(QP_IncomeWP!P47-Income_CF!P49))</f>
        <v/>
      </c>
      <c r="Q47" s="1" t="str">
        <f>IF(QP_IncomeWP!Q47="","",'Cost and Benefit Parameters'!$C$44*(QP_IncomeWP!Q47-Income_CF!Q49))</f>
        <v/>
      </c>
      <c r="R47" s="1" t="str">
        <f>IF(QP_IncomeWP!R47="","",'Cost and Benefit Parameters'!$C$44*(QP_IncomeWP!R47-Income_CF!R49))</f>
        <v/>
      </c>
      <c r="S47" s="1" t="str">
        <f>IF(QP_IncomeWP!S47="","",'Cost and Benefit Parameters'!$C$44*(QP_IncomeWP!S47-Income_CF!S49))</f>
        <v/>
      </c>
      <c r="T47" s="1" t="str">
        <f>IF(QP_IncomeWP!T47="","",'Cost and Benefit Parameters'!$C$44*(QP_IncomeWP!T47-Income_CF!T49))</f>
        <v/>
      </c>
      <c r="U47" s="1" t="str">
        <f>IF(QP_IncomeWP!U47="","",'Cost and Benefit Parameters'!$C$44*(QP_IncomeWP!U47-Income_CF!U49))</f>
        <v/>
      </c>
      <c r="V47" s="1" t="str">
        <f>IF(QP_IncomeWP!V47="","",'Cost and Benefit Parameters'!$C$44*(QP_IncomeWP!V47-Income_CF!V49))</f>
        <v/>
      </c>
      <c r="W47" s="1" t="str">
        <f>IF(QP_IncomeWP!W47="","",'Cost and Benefit Parameters'!$C$44*(QP_IncomeWP!W47-Income_CF!W49))</f>
        <v/>
      </c>
      <c r="X47" s="1">
        <f>IF(QP_IncomeWP!X47="","",'Cost and Benefit Parameters'!$C$44*(QP_IncomeWP!X47-Income_CF!X49))</f>
        <v>-151916.5525473688</v>
      </c>
      <c r="Y47" s="1">
        <f>IF(QP_IncomeWP!Y47="","",'Cost and Benefit Parameters'!$C$44*(QP_IncomeWP!Y47-Income_CF!Y49))</f>
        <v>-157809.74721622927</v>
      </c>
      <c r="Z47" s="1">
        <f>IF(QP_IncomeWP!Z47="","",'Cost and Benefit Parameters'!$C$44*(QP_IncomeWP!Z47-Income_CF!Z49))</f>
        <v>-163833.22311575073</v>
      </c>
      <c r="AA47" s="1">
        <f>IF(QP_IncomeWP!AA47="","",'Cost and Benefit Parameters'!$C$44*(QP_IncomeWP!AA47-Income_CF!AA49))</f>
        <v>-169984.58907113169</v>
      </c>
      <c r="AB47" s="1">
        <f>IF(QP_IncomeWP!AB47="","",'Cost and Benefit Parameters'!$C$44*(QP_IncomeWP!AB47-Income_CF!AB49))</f>
        <v>-177339.60784991077</v>
      </c>
      <c r="AC47" s="1">
        <f>IF(QP_IncomeWP!AC47="","",'Cost and Benefit Parameters'!$C$44*(QP_IncomeWP!AC47-Income_CF!AC49))</f>
        <v>-183667.19276526952</v>
      </c>
      <c r="AD47" s="1">
        <f>IF(QP_IncomeWP!AD47="","",'Cost and Benefit Parameters'!$C$44*(QP_IncomeWP!AD47-Income_CF!AD49))</f>
        <v>-190106.45165646943</v>
      </c>
      <c r="AE47" s="1">
        <f>IF(QP_IncomeWP!AE47="","",'Cost and Benefit Parameters'!$C$44*(QP_IncomeWP!AE47-Income_CF!AE49))</f>
        <v>-196653.43953821773</v>
      </c>
      <c r="AF47" s="1">
        <f>IF(QP_IncomeWP!AF47="","",'Cost and Benefit Parameters'!$C$44*(QP_IncomeWP!AF47-Income_CF!AF49))</f>
        <v>-203303.87716959135</v>
      </c>
      <c r="AG47" s="1">
        <f>IF(QP_IncomeWP!AG47="","",'Cost and Benefit Parameters'!$C$44*(QP_IncomeWP!AG47-Income_CF!AG49))</f>
        <v>-210053.14998639232</v>
      </c>
      <c r="AH47" s="1">
        <f>IF(QP_IncomeWP!AH47="","",'Cost and Benefit Parameters'!$C$44*(QP_IncomeWP!AH47-Income_CF!AH49))</f>
        <v>-216896.30801955156</v>
      </c>
      <c r="AI47" s="1">
        <f>IF(QP_IncomeWP!AI47="","",'Cost and Benefit Parameters'!$C$44*(QP_IncomeWP!AI47-Income_CF!AI49))</f>
        <v>-223828.06683321204</v>
      </c>
      <c r="AJ47" s="1">
        <f>IF(QP_IncomeWP!AJ47="","",'Cost and Benefit Parameters'!$C$44*(QP_IncomeWP!AJ47-Income_CF!AJ49))</f>
        <v>-230842.80951290033</v>
      </c>
      <c r="AK47" s="1">
        <f>IF(QP_IncomeWP!AK47="","",'Cost and Benefit Parameters'!$C$44*(QP_IncomeWP!AK47-Income_CF!AK49))</f>
        <v>-237934.58973072449</v>
      </c>
      <c r="AL47" s="1">
        <f>IF(QP_IncomeWP!AL47="","",'Cost and Benefit Parameters'!$C$44*(QP_IncomeWP!AL47-Income_CF!AL49))</f>
        <v>-245097.13591079181</v>
      </c>
      <c r="AM47" s="1">
        <f>IF(QP_IncomeWP!AM47="","",'Cost and Benefit Parameters'!$C$44*(QP_IncomeWP!AM47-Income_CF!AM49))</f>
        <v>-252323.85651411937</v>
      </c>
      <c r="AN47" s="1">
        <f>IF(QP_IncomeWP!AN47="","",'Cost and Benefit Parameters'!$C$44*(QP_IncomeWP!AN47-Income_CF!AN49))</f>
        <v>-259607.84645808619</v>
      </c>
      <c r="AO47" s="1">
        <f>IF(QP_IncomeWP!AO47="","",'Cost and Benefit Parameters'!$C$44*(QP_IncomeWP!AO47-Income_CF!AO49))</f>
        <v>-266941.89468115929</v>
      </c>
      <c r="AP47" s="1">
        <f>IF(QP_IncomeWP!AP47="","",'Cost and Benefit Parameters'!$C$44*(QP_IncomeWP!AP47-Income_CF!AP49))</f>
        <v>-274318.49285901251</v>
      </c>
      <c r="AQ47" s="1">
        <f>IF(QP_IncomeWP!AQ47="","",'Cost and Benefit Parameters'!$C$44*(QP_IncomeWP!AQ47-Income_CF!AQ49))</f>
        <v>-281729.84527347516</v>
      </c>
      <c r="AR47" s="1">
        <f>IF(QP_IncomeWP!AR47="","",'Cost and Benefit Parameters'!$C$44*(QP_IncomeWP!AR47-Income_CF!AR49))</f>
        <v>-289167.87983085198</v>
      </c>
      <c r="AS47" s="1">
        <f>IF(QP_IncomeWP!AS47="","",'Cost and Benefit Parameters'!$C$44*(QP_IncomeWP!AS47-Income_CF!AS49))</f>
        <v>-296624.260221195</v>
      </c>
      <c r="AT47" s="1">
        <f>IF(QP_IncomeWP!AT47="","",'Cost and Benefit Parameters'!$C$44*(QP_IncomeWP!AT47-Income_CF!AT49))</f>
        <v>-304090.39920499059</v>
      </c>
      <c r="AU47" s="1">
        <f>IF(QP_IncomeWP!AU47="","",'Cost and Benefit Parameters'!$C$44*(QP_IncomeWP!AU47-Income_CF!AU49))</f>
        <v>-311557.47300860804</v>
      </c>
      <c r="AV47" s="1">
        <f>IF(QP_IncomeWP!AV47="","",'Cost and Benefit Parameters'!$C$44*(QP_IncomeWP!AV47-Income_CF!AV49))</f>
        <v>-319016.43680463161</v>
      </c>
      <c r="AW47" s="1">
        <f>IF(QP_IncomeWP!AW47="","",'Cost and Benefit Parameters'!$C$44*(QP_IncomeWP!AW47-Income_CF!AW49))</f>
        <v>-326458.04124796769</v>
      </c>
      <c r="AX47" s="1">
        <f>IF(QP_IncomeWP!AX47="","",'Cost and Benefit Parameters'!$C$44*(QP_IncomeWP!AX47-Income_CF!AX49))</f>
        <v>-333872.85003345524</v>
      </c>
      <c r="AY47" s="1">
        <f>IF(QP_IncomeWP!AY47="","",'Cost and Benefit Parameters'!$C$44*(QP_IncomeWP!AY47-Income_CF!AY49))</f>
        <v>-341251.25843547826</v>
      </c>
      <c r="AZ47" s="1">
        <f>IF(QP_IncomeWP!AZ47="","",'Cost and Benefit Parameters'!$C$44*(QP_IncomeWP!AZ47-Income_CF!AZ49))</f>
        <v>-348583.51278503152</v>
      </c>
      <c r="BA47" s="1">
        <f>IF(QP_IncomeWP!BA47="","",'Cost and Benefit Parameters'!$C$44*(QP_IncomeWP!BA47-Income_CF!BA49))</f>
        <v>-355859.73083463765</v>
      </c>
      <c r="BB47" s="1">
        <f>IF(QP_IncomeWP!BB47="","",'Cost and Benefit Parameters'!$C$44*(QP_IncomeWP!BB47-Income_CF!BB49))</f>
        <v>-363069.92295668361</v>
      </c>
      <c r="BC47" s="1">
        <f>IF(QP_IncomeWP!BC47="","",'Cost and Benefit Parameters'!$C$44*(QP_IncomeWP!BC47-Income_CF!BC49))</f>
        <v>-370204.01411597175</v>
      </c>
      <c r="BD47" s="1">
        <f>IF(QP_IncomeWP!BD47="","",'Cost and Benefit Parameters'!$C$44*(QP_IncomeWP!BD47-Income_CF!BD49))</f>
        <v>-377251.86655279185</v>
      </c>
      <c r="BE47" s="1">
        <f>IF(QP_IncomeWP!BE47="","",'Cost and Benefit Parameters'!$C$44*(QP_IncomeWP!BE47-Income_CF!BE49))</f>
        <v>-384203.30310845992</v>
      </c>
      <c r="BF47" s="1">
        <f>IF(QP_IncomeWP!BF47="","",'Cost and Benefit Parameters'!$C$44*(QP_IncomeWP!BF47-Income_CF!BF49))</f>
        <v>-391048.13112121157</v>
      </c>
      <c r="BG47" s="1">
        <f>IF(QP_IncomeWP!BG47="","",'Cost and Benefit Parameters'!$C$44*(QP_IncomeWP!BG47-Income_CF!BG49))</f>
        <v>-397776.16681652697</v>
      </c>
      <c r="BH47" s="1">
        <f>IF(QP_IncomeWP!BH47="","",'Cost and Benefit Parameters'!$C$44*(QP_IncomeWP!BH47-Income_CF!BH49))</f>
        <v>-404377.26011242496</v>
      </c>
      <c r="BI47" s="1">
        <f>IF(QP_IncomeWP!BI47="","",'Cost and Benefit Parameters'!$C$44*(QP_IncomeWP!BI47-Income_CF!BI49))</f>
        <v>-410841.31975710217</v>
      </c>
      <c r="BJ47" s="1">
        <f>IF(QP_IncomeWP!BJ47="","",'Cost and Benefit Parameters'!$C$44*(QP_IncomeWP!BJ47-Income_CF!BJ49))</f>
        <v>-417158.33871340018</v>
      </c>
      <c r="BK47" s="1">
        <f>IF(QP_IncomeWP!BK47="","",'Cost and Benefit Parameters'!$C$44*(QP_IncomeWP!BK47-Income_CF!BK49))</f>
        <v>-423318.41970214428</v>
      </c>
      <c r="BL47" s="1" t="str">
        <f>IF(QP_IncomeWP!BL47="","",'Cost and Benefit Parameters'!$C$44*(QP_IncomeWP!BL47-Income_CF!BL49))</f>
        <v/>
      </c>
    </row>
    <row r="48" spans="1:64" x14ac:dyDescent="0.55000000000000004">
      <c r="A48" s="639"/>
      <c r="B48" t="s">
        <v>486</v>
      </c>
      <c r="F48" s="1" t="str">
        <f>IF(QP_IncomeWP!F48="","",'Cost and Benefit Parameters'!$C$44*(QP_IncomeWP!F48-Income_CF!F50))</f>
        <v/>
      </c>
      <c r="G48" s="1" t="str">
        <f>IF(QP_IncomeWP!G48="","",'Cost and Benefit Parameters'!$C$44*(QP_IncomeWP!G48-Income_CF!G50))</f>
        <v/>
      </c>
      <c r="H48" s="1" t="str">
        <f>IF(QP_IncomeWP!H48="","",'Cost and Benefit Parameters'!$C$44*(QP_IncomeWP!H48-Income_CF!H50))</f>
        <v/>
      </c>
      <c r="I48" s="1" t="str">
        <f>IF(QP_IncomeWP!I48="","",'Cost and Benefit Parameters'!$C$44*(QP_IncomeWP!I48-Income_CF!I50))</f>
        <v/>
      </c>
      <c r="J48" s="1" t="str">
        <f>IF(QP_IncomeWP!J48="","",'Cost and Benefit Parameters'!$C$44*(QP_IncomeWP!J48-Income_CF!J50))</f>
        <v/>
      </c>
      <c r="K48" s="1" t="str">
        <f>IF(QP_IncomeWP!K48="","",'Cost and Benefit Parameters'!$C$44*(QP_IncomeWP!K48-Income_CF!K50))</f>
        <v/>
      </c>
      <c r="L48" s="1" t="str">
        <f>IF(QP_IncomeWP!L48="","",'Cost and Benefit Parameters'!$C$44*(QP_IncomeWP!L48-Income_CF!L50))</f>
        <v/>
      </c>
      <c r="M48" s="1" t="str">
        <f>IF(QP_IncomeWP!M48="","",'Cost and Benefit Parameters'!$C$44*(QP_IncomeWP!M48-Income_CF!M50))</f>
        <v/>
      </c>
      <c r="N48" s="1" t="str">
        <f>IF(QP_IncomeWP!N48="","",'Cost and Benefit Parameters'!$C$44*(QP_IncomeWP!N48-Income_CF!N50))</f>
        <v/>
      </c>
      <c r="O48" s="1" t="str">
        <f>IF(QP_IncomeWP!O48="","",'Cost and Benefit Parameters'!$C$44*(QP_IncomeWP!O48-Income_CF!O50))</f>
        <v/>
      </c>
      <c r="P48" s="1" t="str">
        <f>IF(QP_IncomeWP!P48="","",'Cost and Benefit Parameters'!$C$44*(QP_IncomeWP!P48-Income_CF!P50))</f>
        <v/>
      </c>
      <c r="Q48" s="1" t="str">
        <f>IF(QP_IncomeWP!Q48="","",'Cost and Benefit Parameters'!$C$44*(QP_IncomeWP!Q48-Income_CF!Q50))</f>
        <v/>
      </c>
      <c r="R48" s="1" t="str">
        <f>IF(QP_IncomeWP!R48="","",'Cost and Benefit Parameters'!$C$44*(QP_IncomeWP!R48-Income_CF!R50))</f>
        <v/>
      </c>
      <c r="S48" s="1" t="str">
        <f>IF(QP_IncomeWP!S48="","",'Cost and Benefit Parameters'!$C$44*(QP_IncomeWP!S48-Income_CF!S50))</f>
        <v/>
      </c>
      <c r="T48" s="1" t="str">
        <f>IF(QP_IncomeWP!T48="","",'Cost and Benefit Parameters'!$C$44*(QP_IncomeWP!T48-Income_CF!T50))</f>
        <v/>
      </c>
      <c r="U48" s="1" t="str">
        <f>IF(QP_IncomeWP!U48="","",'Cost and Benefit Parameters'!$C$44*(QP_IncomeWP!U48-Income_CF!U50))</f>
        <v/>
      </c>
      <c r="V48" s="1" t="str">
        <f>IF(QP_IncomeWP!V48="","",'Cost and Benefit Parameters'!$C$44*(QP_IncomeWP!V48-Income_CF!V50))</f>
        <v/>
      </c>
      <c r="W48" s="1" t="str">
        <f>IF(QP_IncomeWP!W48="","",'Cost and Benefit Parameters'!$C$44*(QP_IncomeWP!W48-Income_CF!W50))</f>
        <v/>
      </c>
      <c r="X48" s="1" t="str">
        <f>IF(QP_IncomeWP!X48="","",'Cost and Benefit Parameters'!$C$44*(QP_IncomeWP!X48-Income_CF!X50))</f>
        <v/>
      </c>
      <c r="Y48" s="1">
        <f>IF(QP_IncomeWP!Y48="","",'Cost and Benefit Parameters'!$C$44*(QP_IncomeWP!Y48-Income_CF!Y50))</f>
        <v>-156474.04912378988</v>
      </c>
      <c r="Z48" s="1">
        <f>IF(QP_IncomeWP!Z48="","",'Cost and Benefit Parameters'!$C$44*(QP_IncomeWP!Z48-Income_CF!Z50))</f>
        <v>-162544.0396327161</v>
      </c>
      <c r="AA48" s="1">
        <f>IF(QP_IncomeWP!AA48="","",'Cost and Benefit Parameters'!$C$44*(QP_IncomeWP!AA48-Income_CF!AA50))</f>
        <v>-168748.2198092232</v>
      </c>
      <c r="AB48" s="1">
        <f>IF(QP_IncomeWP!AB48="","",'Cost and Benefit Parameters'!$C$44*(QP_IncomeWP!AB48-Income_CF!AB50))</f>
        <v>-175084.12674326569</v>
      </c>
      <c r="AC48" s="1">
        <f>IF(QP_IncomeWP!AC48="","",'Cost and Benefit Parameters'!$C$44*(QP_IncomeWP!AC48-Income_CF!AC50))</f>
        <v>-182659.79608540813</v>
      </c>
      <c r="AD48" s="1">
        <f>IF(QP_IncomeWP!AD48="","",'Cost and Benefit Parameters'!$C$44*(QP_IncomeWP!AD48-Income_CF!AD50))</f>
        <v>-189177.20854822753</v>
      </c>
      <c r="AE48" s="1">
        <f>IF(QP_IncomeWP!AE48="","",'Cost and Benefit Parameters'!$C$44*(QP_IncomeWP!AE48-Income_CF!AE50))</f>
        <v>-195809.64520616352</v>
      </c>
      <c r="AF48" s="1">
        <f>IF(QP_IncomeWP!AF48="","",'Cost and Benefit Parameters'!$C$44*(QP_IncomeWP!AF48-Income_CF!AF50))</f>
        <v>-202553.04272436429</v>
      </c>
      <c r="AG48" s="1">
        <f>IF(QP_IncomeWP!AG48="","",'Cost and Benefit Parameters'!$C$44*(QP_IncomeWP!AG48-Income_CF!AG50))</f>
        <v>-209402.99348467906</v>
      </c>
      <c r="AH48" s="1">
        <f>IF(QP_IncomeWP!AH48="","",'Cost and Benefit Parameters'!$C$44*(QP_IncomeWP!AH48-Income_CF!AH50))</f>
        <v>-216354.74448598412</v>
      </c>
      <c r="AI48" s="1">
        <f>IF(QP_IncomeWP!AI48="","",'Cost and Benefit Parameters'!$C$44*(QP_IncomeWP!AI48-Income_CF!AI50))</f>
        <v>-223403.19726013811</v>
      </c>
      <c r="AJ48" s="1">
        <f>IF(QP_IncomeWP!AJ48="","",'Cost and Benefit Parameters'!$C$44*(QP_IncomeWP!AJ48-Income_CF!AJ50))</f>
        <v>-230542.90883820839</v>
      </c>
      <c r="AK48" s="1">
        <f>IF(QP_IncomeWP!AK48="","",'Cost and Benefit Parameters'!$C$44*(QP_IncomeWP!AK48-Income_CF!AK50))</f>
        <v>-237768.09379828739</v>
      </c>
      <c r="AL48" s="1">
        <f>IF(QP_IncomeWP!AL48="","",'Cost and Benefit Parameters'!$C$44*(QP_IncomeWP!AL48-Income_CF!AL50))</f>
        <v>-245072.62742264612</v>
      </c>
      <c r="AM48" s="1">
        <f>IF(QP_IncomeWP!AM48="","",'Cost and Benefit Parameters'!$C$44*(QP_IncomeWP!AM48-Income_CF!AM50))</f>
        <v>-252450.04998811567</v>
      </c>
      <c r="AN48" s="1">
        <f>IF(QP_IncomeWP!AN48="","",'Cost and Benefit Parameters'!$C$44*(QP_IncomeWP!AN48-Income_CF!AN50))</f>
        <v>-259893.57220954294</v>
      </c>
      <c r="AO48" s="1">
        <f>IF(QP_IncomeWP!AO48="","",'Cost and Benefit Parameters'!$C$44*(QP_IncomeWP!AO48-Income_CF!AO50))</f>
        <v>-267396.08185182879</v>
      </c>
      <c r="AP48" s="1">
        <f>IF(QP_IncomeWP!AP48="","",'Cost and Benefit Parameters'!$C$44*(QP_IncomeWP!AP48-Income_CF!AP50))</f>
        <v>-274950.15152159397</v>
      </c>
      <c r="AQ48" s="1">
        <f>IF(QP_IncomeWP!AQ48="","",'Cost and Benefit Parameters'!$C$44*(QP_IncomeWP!AQ48-Income_CF!AQ50))</f>
        <v>-282548.04764478287</v>
      </c>
      <c r="AR48" s="1">
        <f>IF(QP_IncomeWP!AR48="","",'Cost and Benefit Parameters'!$C$44*(QP_IncomeWP!AR48-Income_CF!AR50))</f>
        <v>-290181.74063167936</v>
      </c>
      <c r="AS48" s="1">
        <f>IF(QP_IncomeWP!AS48="","",'Cost and Benefit Parameters'!$C$44*(QP_IncomeWP!AS48-Income_CF!AS50))</f>
        <v>-297842.91622577753</v>
      </c>
      <c r="AT48" s="1">
        <f>IF(QP_IncomeWP!AT48="","",'Cost and Benefit Parameters'!$C$44*(QP_IncomeWP!AT48-Income_CF!AT50))</f>
        <v>-305522.98802783072</v>
      </c>
      <c r="AU48" s="1">
        <f>IF(QP_IncomeWP!AU48="","",'Cost and Benefit Parameters'!$C$44*(QP_IncomeWP!AU48-Income_CF!AU50))</f>
        <v>-313213.1111811403</v>
      </c>
      <c r="AV48" s="1">
        <f>IF(QP_IncomeWP!AV48="","",'Cost and Benefit Parameters'!$C$44*(QP_IncomeWP!AV48-Income_CF!AV50))</f>
        <v>-320904.19719886634</v>
      </c>
      <c r="AW48" s="1">
        <f>IF(QP_IncomeWP!AW48="","",'Cost and Benefit Parameters'!$C$44*(QP_IncomeWP!AW48-Income_CF!AW50))</f>
        <v>-328586.92990877054</v>
      </c>
      <c r="AX48" s="1">
        <f>IF(QP_IncomeWP!AX48="","",'Cost and Benefit Parameters'!$C$44*(QP_IncomeWP!AX48-Income_CF!AX50))</f>
        <v>-336251.78248540673</v>
      </c>
      <c r="AY48" s="1">
        <f>IF(QP_IncomeWP!AY48="","",'Cost and Benefit Parameters'!$C$44*(QP_IncomeWP!AY48-Income_CF!AY50))</f>
        <v>-343889.03553445888</v>
      </c>
      <c r="AZ48" s="1">
        <f>IF(QP_IncomeWP!AZ48="","",'Cost and Benefit Parameters'!$C$44*(QP_IncomeWP!AZ48-Income_CF!AZ50))</f>
        <v>-351488.79618854256</v>
      </c>
      <c r="BA48" s="1">
        <f>IF(QP_IncomeWP!BA48="","",'Cost and Benefit Parameters'!$C$44*(QP_IncomeWP!BA48-Income_CF!BA50))</f>
        <v>-359041.01816858235</v>
      </c>
      <c r="BB48" s="1">
        <f>IF(QP_IncomeWP!BB48="","",'Cost and Benefit Parameters'!$C$44*(QP_IncomeWP!BB48-Income_CF!BB50))</f>
        <v>-366535.52275967679</v>
      </c>
      <c r="BC48" s="1">
        <f>IF(QP_IncomeWP!BC48="","",'Cost and Benefit Parameters'!$C$44*(QP_IncomeWP!BC48-Income_CF!BC50))</f>
        <v>-373962.02064538409</v>
      </c>
      <c r="BD48" s="1">
        <f>IF(QP_IncomeWP!BD48="","",'Cost and Benefit Parameters'!$C$44*(QP_IncomeWP!BD48-Income_CF!BD50))</f>
        <v>-381310.13453945075</v>
      </c>
      <c r="BE48" s="1">
        <f>IF(QP_IncomeWP!BE48="","",'Cost and Benefit Parameters'!$C$44*(QP_IncomeWP!BE48-Income_CF!BE50))</f>
        <v>-388569.42254937557</v>
      </c>
      <c r="BF48" s="1">
        <f>IF(QP_IncomeWP!BF48="","",'Cost and Benefit Parameters'!$C$44*(QP_IncomeWP!BF48-Income_CF!BF50))</f>
        <v>-395729.40220171376</v>
      </c>
      <c r="BG48" s="1">
        <f>IF(QP_IncomeWP!BG48="","",'Cost and Benefit Parameters'!$C$44*(QP_IncomeWP!BG48-Income_CF!BG50))</f>
        <v>-402779.57505484775</v>
      </c>
      <c r="BH48" s="1">
        <f>IF(QP_IncomeWP!BH48="","",'Cost and Benefit Parameters'!$C$44*(QP_IncomeWP!BH48-Income_CF!BH50))</f>
        <v>-409709.45182102296</v>
      </c>
      <c r="BI48" s="1">
        <f>IF(QP_IncomeWP!BI48="","",'Cost and Benefit Parameters'!$C$44*(QP_IncomeWP!BI48-Income_CF!BI50))</f>
        <v>-416508.57791579777</v>
      </c>
      <c r="BJ48" s="1">
        <f>IF(QP_IncomeWP!BJ48="","",'Cost and Benefit Parameters'!$C$44*(QP_IncomeWP!BJ48-Income_CF!BJ50))</f>
        <v>-423166.55934981513</v>
      </c>
      <c r="BK48" s="1">
        <f>IF(QP_IncomeWP!BK48="","",'Cost and Benefit Parameters'!$C$44*(QP_IncomeWP!BK48-Income_CF!BK50))</f>
        <v>-429673.08887480223</v>
      </c>
      <c r="BL48" s="1">
        <f>IF(QP_IncomeWP!BL48="","",'Cost and Benefit Parameters'!$C$44*(QP_IncomeWP!BL48-Income_CF!BL50))</f>
        <v>-436017.97229320853</v>
      </c>
    </row>
    <row r="49" spans="1:72" x14ac:dyDescent="0.55000000000000004">
      <c r="A49" s="640"/>
      <c r="B49" s="329" t="s">
        <v>569</v>
      </c>
      <c r="C49" s="329"/>
      <c r="D49" s="329"/>
      <c r="E49" s="329"/>
      <c r="F49" s="330">
        <f>SUM(F29:F48)</f>
        <v>-89234.963773980082</v>
      </c>
      <c r="G49" s="330">
        <f t="shared" ref="G49:BL49" si="0">SUM(G29:G48)</f>
        <v>-184608.60723130128</v>
      </c>
      <c r="H49" s="330">
        <f t="shared" si="0"/>
        <v>-286381.61725482752</v>
      </c>
      <c r="I49" s="330">
        <f t="shared" si="0"/>
        <v>-394821.09677072498</v>
      </c>
      <c r="J49" s="330">
        <f t="shared" si="0"/>
        <v>-510834.05904167041</v>
      </c>
      <c r="K49" s="330">
        <f t="shared" si="0"/>
        <v>-634044.19943926018</v>
      </c>
      <c r="L49" s="330">
        <f t="shared" si="0"/>
        <v>-764733.02999851364</v>
      </c>
      <c r="M49" s="330">
        <f t="shared" si="0"/>
        <v>-903188.19085241295</v>
      </c>
      <c r="N49" s="330">
        <f t="shared" si="0"/>
        <v>-1049703.4377348861</v>
      </c>
      <c r="O49" s="330">
        <f t="shared" si="0"/>
        <v>-1204578.6284817541</v>
      </c>
      <c r="P49" s="330">
        <f t="shared" si="0"/>
        <v>-1368119.7090787715</v>
      </c>
      <c r="Q49" s="330">
        <f t="shared" si="0"/>
        <v>-1540638.6998421401</v>
      </c>
      <c r="R49" s="330">
        <f t="shared" si="0"/>
        <v>-1722453.6823522747</v>
      </c>
      <c r="S49" s="330">
        <f t="shared" si="0"/>
        <v>-1913888.7877960629</v>
      </c>
      <c r="T49" s="330">
        <f t="shared" si="0"/>
        <v>-2115274.1874061394</v>
      </c>
      <c r="U49" s="330">
        <f t="shared" si="0"/>
        <v>-2326946.0857176622</v>
      </c>
      <c r="V49" s="330">
        <f t="shared" si="0"/>
        <v>-2549246.7173935473</v>
      </c>
      <c r="W49" s="330">
        <f t="shared" si="0"/>
        <v>-2782524.3483979404</v>
      </c>
      <c r="X49" s="330">
        <f t="shared" si="0"/>
        <v>-3027133.282324688</v>
      </c>
      <c r="Y49" s="330">
        <f t="shared" si="0"/>
        <v>-3283433.8727126382</v>
      </c>
      <c r="Z49" s="330">
        <f t="shared" si="0"/>
        <v>-3390624.2716049887</v>
      </c>
      <c r="AA49" s="330">
        <f t="shared" si="0"/>
        <v>-3499158.1298735393</v>
      </c>
      <c r="AB49" s="330">
        <f t="shared" si="0"/>
        <v>-3608943.2680871408</v>
      </c>
      <c r="AC49" s="330">
        <f t="shared" si="0"/>
        <v>-3719882.0951920031</v>
      </c>
      <c r="AD49" s="330">
        <f t="shared" si="0"/>
        <v>-3830727.5027997941</v>
      </c>
      <c r="AE49" s="330">
        <f t="shared" si="0"/>
        <v>-3942556.4961211425</v>
      </c>
      <c r="AF49" s="330">
        <f t="shared" si="0"/>
        <v>-4055264.3681815607</v>
      </c>
      <c r="AG49" s="330">
        <f t="shared" si="0"/>
        <v>-4168741.8142681834</v>
      </c>
      <c r="AH49" s="330">
        <f t="shared" si="0"/>
        <v>-4282875.061120878</v>
      </c>
      <c r="AI49" s="330">
        <f t="shared" si="0"/>
        <v>-4397546.0130939884</v>
      </c>
      <c r="AJ49" s="330">
        <f t="shared" si="0"/>
        <v>-4512632.4152412815</v>
      </c>
      <c r="AK49" s="330">
        <f t="shared" si="0"/>
        <v>-4628008.0332047893</v>
      </c>
      <c r="AL49" s="330">
        <f t="shared" si="0"/>
        <v>-4743542.8497149833</v>
      </c>
      <c r="AM49" s="330">
        <f t="shared" si="0"/>
        <v>-4859103.277435381</v>
      </c>
      <c r="AN49" s="330">
        <f t="shared" si="0"/>
        <v>-4974552.3878097069</v>
      </c>
      <c r="AO49" s="330">
        <f t="shared" si="0"/>
        <v>-5089750.1554944729</v>
      </c>
      <c r="AP49" s="330">
        <f t="shared" si="0"/>
        <v>-5204553.7178846085</v>
      </c>
      <c r="AQ49" s="330">
        <f t="shared" si="0"/>
        <v>-5318817.6491651824</v>
      </c>
      <c r="AR49" s="330">
        <f t="shared" si="0"/>
        <v>-5432394.24824843</v>
      </c>
      <c r="AS49" s="330">
        <f t="shared" si="0"/>
        <v>-5545133.839882941</v>
      </c>
      <c r="AT49" s="330">
        <f t="shared" si="0"/>
        <v>-5404709.6513668764</v>
      </c>
      <c r="AU49" s="330">
        <f t="shared" si="0"/>
        <v>-5252162.263239217</v>
      </c>
      <c r="AV49" s="330">
        <f t="shared" si="0"/>
        <v>-5087117.6266198196</v>
      </c>
      <c r="AW49" s="330">
        <f t="shared" si="0"/>
        <v>-4909199.8323035827</v>
      </c>
      <c r="AX49" s="330">
        <f t="shared" si="0"/>
        <v>-4718031.2894666558</v>
      </c>
      <c r="AY49" s="330">
        <f t="shared" si="0"/>
        <v>-4513232.8921906864</v>
      </c>
      <c r="AZ49" s="330">
        <f t="shared" si="0"/>
        <v>-4294424.1723559145</v>
      </c>
      <c r="BA49" s="330">
        <f t="shared" si="0"/>
        <v>-4061223.4374523936</v>
      </c>
      <c r="BB49" s="330">
        <f t="shared" si="0"/>
        <v>-3813247.8918623249</v>
      </c>
      <c r="BC49" s="330">
        <f t="shared" si="0"/>
        <v>-3550113.7401757273</v>
      </c>
      <c r="BD49" s="330">
        <f t="shared" si="0"/>
        <v>-3271436.271116253</v>
      </c>
      <c r="BE49" s="330">
        <f t="shared" si="0"/>
        <v>-2976829.9206741061</v>
      </c>
      <c r="BF49" s="330">
        <f t="shared" si="0"/>
        <v>-2665908.3130684737</v>
      </c>
      <c r="BG49" s="330">
        <f t="shared" si="0"/>
        <v>-2338284.2781927614</v>
      </c>
      <c r="BH49" s="330">
        <f t="shared" si="0"/>
        <v>-1993569.8442320514</v>
      </c>
      <c r="BI49" s="330">
        <f t="shared" si="0"/>
        <v>-1631376.2041833594</v>
      </c>
      <c r="BJ49" s="330">
        <f t="shared" si="0"/>
        <v>-1251313.6550555883</v>
      </c>
      <c r="BK49" s="330">
        <f t="shared" si="0"/>
        <v>-852991.50857694657</v>
      </c>
      <c r="BL49" s="330">
        <f t="shared" si="0"/>
        <v>-436017.97229320853</v>
      </c>
      <c r="BM49" s="329"/>
      <c r="BN49" s="329"/>
      <c r="BO49" s="329"/>
      <c r="BP49" s="329"/>
      <c r="BQ49" s="329"/>
      <c r="BR49" s="329"/>
      <c r="BS49" s="329"/>
      <c r="BT49" s="329"/>
    </row>
    <row r="50" spans="1:72" x14ac:dyDescent="0.55000000000000004">
      <c r="B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row>
    <row r="51" spans="1:72" x14ac:dyDescent="0.55000000000000004">
      <c r="A51" s="638" t="s">
        <v>488</v>
      </c>
      <c r="B51" s="128" t="s">
        <v>490</v>
      </c>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row>
    <row r="52" spans="1:72" x14ac:dyDescent="0.55000000000000004">
      <c r="A52" s="639"/>
      <c r="B52" t="s">
        <v>466</v>
      </c>
      <c r="F52" s="1">
        <f>IF(QP_IncomeWP!F52="","",'Cost and Benefit Parameters'!$C$45*(QP_IncomeWP!F52-Income_CF!F54))</f>
        <v>-262788.70690772415</v>
      </c>
      <c r="G52" s="1">
        <f>IF(QP_IncomeWP!G52="","",'Cost and Benefit Parameters'!$C$45*(QP_IncomeWP!G52-Income_CF!G54))</f>
        <v>-272982.8890466484</v>
      </c>
      <c r="H52" s="1">
        <f>IF(QP_IncomeWP!H52="","",'Cost and Benefit Parameters'!$C$45*(QP_IncomeWP!H52-Income_CF!H54))</f>
        <v>-283402.43462073273</v>
      </c>
      <c r="I52" s="1">
        <f>IF(QP_IncomeWP!I52="","",'Cost and Benefit Parameters'!$C$45*(QP_IncomeWP!I52-Income_CF!I54))</f>
        <v>-294043.20732143446</v>
      </c>
      <c r="J52" s="1">
        <f>IF(QP_IncomeWP!J52="","",'Cost and Benefit Parameters'!$C$45*(QP_IncomeWP!J52-Income_CF!J54))</f>
        <v>-306766.08604496747</v>
      </c>
      <c r="K52" s="1">
        <f>IF(QP_IncomeWP!K52="","",'Cost and Benefit Parameters'!$C$45*(QP_IncomeWP!K52-Income_CF!K54))</f>
        <v>-317711.68630954338</v>
      </c>
      <c r="L52" s="1">
        <f>IF(QP_IncomeWP!L52="","",'Cost and Benefit Parameters'!$C$45*(QP_IncomeWP!L52-Income_CF!L54))</f>
        <v>-328850.46275679627</v>
      </c>
      <c r="M52" s="1">
        <f>IF(QP_IncomeWP!M52="","",'Cost and Benefit Parameters'!$C$45*(QP_IncomeWP!M52-Income_CF!M54))</f>
        <v>-340175.59126146487</v>
      </c>
      <c r="N52" s="1">
        <f>IF(QP_IncomeWP!N52="","",'Cost and Benefit Parameters'!$C$45*(QP_IncomeWP!N52-Income_CF!N54))</f>
        <v>-351679.66949529783</v>
      </c>
      <c r="O52" s="1">
        <f>IF(QP_IncomeWP!O52="","",'Cost and Benefit Parameters'!$C$45*(QP_IncomeWP!O52-Income_CF!O54))</f>
        <v>-363354.71508021874</v>
      </c>
      <c r="P52" s="1">
        <f>IF(QP_IncomeWP!P52="","",'Cost and Benefit Parameters'!$C$45*(QP_IncomeWP!P52-Income_CF!P54))</f>
        <v>-375192.16544717882</v>
      </c>
      <c r="Q52" s="1">
        <f>IF(QP_IncomeWP!Q52="","",'Cost and Benefit Parameters'!$C$45*(QP_IncomeWP!Q52-Income_CF!Q54))</f>
        <v>-387182.87945887336</v>
      </c>
      <c r="R52" s="1">
        <f>IF(QP_IncomeWP!R52="","",'Cost and Benefit Parameters'!$C$45*(QP_IncomeWP!R52-Income_CF!R54))</f>
        <v>-399317.14084892749</v>
      </c>
      <c r="S52" s="1">
        <f>IF(QP_IncomeWP!S52="","",'Cost and Benefit Parameters'!$C$45*(QP_IncomeWP!S52-Income_CF!S54))</f>
        <v>-411584.66352414526</v>
      </c>
      <c r="T52" s="1">
        <f>IF(QP_IncomeWP!T52="","",'Cost and Benefit Parameters'!$C$45*(QP_IncomeWP!T52-Income_CF!T54))</f>
        <v>-423974.59876994346</v>
      </c>
      <c r="U52" s="1">
        <f>IF(QP_IncomeWP!U52="","",'Cost and Benefit Parameters'!$C$45*(QP_IncomeWP!U52-Income_CF!U54))</f>
        <v>-436475.5443923088</v>
      </c>
      <c r="V52" s="1">
        <f>IF(QP_IncomeWP!V52="","",'Cost and Benefit Parameters'!$C$45*(QP_IncomeWP!V52-Income_CF!V54))</f>
        <v>-449075.55582231435</v>
      </c>
      <c r="W52" s="1">
        <f>IF(QP_IncomeWP!W52="","",'Cost and Benefit Parameters'!$C$45*(QP_IncomeWP!W52-Income_CF!W54))</f>
        <v>-461762.15920175408</v>
      </c>
      <c r="X52" s="1">
        <f>IF(QP_IncomeWP!X52="","",'Cost and Benefit Parameters'!$C$45*(QP_IncomeWP!X52-Income_CF!X54))</f>
        <v>-474522.36646048236</v>
      </c>
      <c r="Y52" s="1">
        <f>IF(QP_IncomeWP!Y52="","",'Cost and Benefit Parameters'!$C$45*(QP_IncomeWP!Y52-Income_CF!Y54))</f>
        <v>-487342.69238794729</v>
      </c>
      <c r="Z52" s="1">
        <f>IF(QP_IncomeWP!Z52="","",'Cost and Benefit Parameters'!$C$45*(QP_IncomeWP!Z52-Income_CF!Z54))</f>
        <v>-500209.17369292903</v>
      </c>
      <c r="AA52" s="1">
        <f>IF(QP_IncomeWP!AA52="","",'Cost and Benefit Parameters'!$C$45*(QP_IncomeWP!AA52-Income_CF!AA54))</f>
        <v>-513107.39003692725</v>
      </c>
      <c r="AB52" s="1">
        <f>IF(QP_IncomeWP!AB52="","",'Cost and Benefit Parameters'!$C$45*(QP_IncomeWP!AB52-Income_CF!AB54))</f>
        <v>-526022.48701777274</v>
      </c>
      <c r="AC52" s="1">
        <f>IF(QP_IncomeWP!AC52="","",'Cost and Benefit Parameters'!$C$45*(QP_IncomeWP!AC52-Income_CF!AC54))</f>
        <v>-538939.20107120252</v>
      </c>
      <c r="AD52" s="1">
        <f>IF(QP_IncomeWP!AD52="","",'Cost and Benefit Parameters'!$C$45*(QP_IncomeWP!AD52-Income_CF!AD54))</f>
        <v>-551841.88624908915</v>
      </c>
      <c r="AE52" s="1">
        <f>IF(QP_IncomeWP!AE52="","",'Cost and Benefit Parameters'!$C$45*(QP_IncomeWP!AE52-Income_CF!AE54))</f>
        <v>-564714.54282397602</v>
      </c>
      <c r="AF52" s="1">
        <f>IF(QP_IncomeWP!AF52="","",'Cost and Benefit Parameters'!$C$45*(QP_IncomeWP!AF52-Income_CF!AF54))</f>
        <v>-577540.84766063176</v>
      </c>
      <c r="AG52" s="1">
        <f>IF(QP_IncomeWP!AG52="","",'Cost and Benefit Parameters'!$C$45*(QP_IncomeWP!AG52-Income_CF!AG54))</f>
        <v>-590304.18628628971</v>
      </c>
      <c r="AH52" s="1">
        <f>IF(QP_IncomeWP!AH52="","",'Cost and Benefit Parameters'!$C$45*(QP_IncomeWP!AH52-Income_CF!AH54))</f>
        <v>-602987.68658252538</v>
      </c>
      <c r="AI52" s="1">
        <f>IF(QP_IncomeWP!AI52="","",'Cost and Benefit Parameters'!$C$45*(QP_IncomeWP!AI52-Income_CF!AI54))</f>
        <v>-615574.25401294709</v>
      </c>
      <c r="AJ52" s="1">
        <f>IF(QP_IncomeWP!AJ52="","",'Cost and Benefit Parameters'!$C$45*(QP_IncomeWP!AJ52-Income_CF!AJ54))</f>
        <v>-628046.60829256335</v>
      </c>
      <c r="AK52" s="1">
        <f>IF(QP_IncomeWP!AK52="","",'Cost and Benefit Parameters'!$C$45*(QP_IncomeWP!AK52-Income_CF!AK54))</f>
        <v>-640387.32139640069</v>
      </c>
      <c r="AL52" s="1">
        <f>IF(QP_IncomeWP!AL52="","",'Cost and Benefit Parameters'!$C$45*(QP_IncomeWP!AL52-Income_CF!AL54))</f>
        <v>-652578.85679719865</v>
      </c>
      <c r="AM52" s="1">
        <f>IF(QP_IncomeWP!AM52="","",'Cost and Benefit Parameters'!$C$45*(QP_IncomeWP!AM52-Income_CF!AM54))</f>
        <v>-664603.60981445457</v>
      </c>
      <c r="AN52" s="1">
        <f>IF(QP_IncomeWP!AN52="","",'Cost and Benefit Parameters'!$C$45*(QP_IncomeWP!AN52-Income_CF!AN54))</f>
        <v>-676443.94895008567</v>
      </c>
      <c r="AO52" s="1">
        <f>IF(QP_IncomeWP!AO52="","",'Cost and Benefit Parameters'!$C$45*(QP_IncomeWP!AO52-Income_CF!AO54))</f>
        <v>-688082.25807936687</v>
      </c>
      <c r="AP52" s="1">
        <f>IF(QP_IncomeWP!AP52="","",'Cost and Benefit Parameters'!$C$45*(QP_IncomeWP!AP52-Income_CF!AP54))</f>
        <v>-699500.97935969196</v>
      </c>
      <c r="AQ52" s="1">
        <f>IF(QP_IncomeWP!AQ52="","",'Cost and Benefit Parameters'!$C$45*(QP_IncomeWP!AQ52-Income_CF!AQ54))</f>
        <v>-710682.65671423485</v>
      </c>
      <c r="AR52" s="1">
        <f>IF(QP_IncomeWP!AR52="","",'Cost and Benefit Parameters'!$C$45*(QP_IncomeWP!AR52-Income_CF!AR54))</f>
        <v>-721609.97974257602</v>
      </c>
      <c r="AS52" s="1">
        <f>IF(QP_IncomeWP!AS52="","",'Cost and Benefit Parameters'!$C$45*(QP_IncomeWP!AS52-Income_CF!AS54))</f>
        <v>-732265.8279061541</v>
      </c>
      <c r="AT52" s="1" t="str">
        <f>IF(QP_IncomeWP!AT52="","",'Cost and Benefit Parameters'!$C$45*(QP_IncomeWP!AT52-Income_CF!AT54))</f>
        <v/>
      </c>
      <c r="AU52" s="1" t="str">
        <f>IF(QP_IncomeWP!AU52="","",'Cost and Benefit Parameters'!$C$45*(QP_IncomeWP!AU52-Income_CF!AU54))</f>
        <v/>
      </c>
      <c r="AV52" s="1" t="str">
        <f>IF(QP_IncomeWP!AV52="","",'Cost and Benefit Parameters'!$C$45*(QP_IncomeWP!AV52-Income_CF!AV54))</f>
        <v/>
      </c>
      <c r="AW52" s="1" t="str">
        <f>IF(QP_IncomeWP!AW52="","",'Cost and Benefit Parameters'!$C$45*(QP_IncomeWP!AW52-Income_CF!AW54))</f>
        <v/>
      </c>
      <c r="AX52" s="1" t="str">
        <f>IF(QP_IncomeWP!AX52="","",'Cost and Benefit Parameters'!$C$45*(QP_IncomeWP!AX52-Income_CF!AX54))</f>
        <v/>
      </c>
      <c r="AY52" s="1" t="str">
        <f>IF(QP_IncomeWP!AY52="","",'Cost and Benefit Parameters'!$C$45*(QP_IncomeWP!AY52-Income_CF!AY54))</f>
        <v/>
      </c>
      <c r="AZ52" s="1" t="str">
        <f>IF(QP_IncomeWP!AZ52="","",'Cost and Benefit Parameters'!$C$45*(QP_IncomeWP!AZ52-Income_CF!AZ54))</f>
        <v/>
      </c>
      <c r="BA52" s="1" t="str">
        <f>IF(QP_IncomeWP!BA52="","",'Cost and Benefit Parameters'!$C$45*(QP_IncomeWP!BA52-Income_CF!BA54))</f>
        <v/>
      </c>
      <c r="BB52" s="1" t="str">
        <f>IF(QP_IncomeWP!BB52="","",'Cost and Benefit Parameters'!$C$45*(QP_IncomeWP!BB52-Income_CF!BB54))</f>
        <v/>
      </c>
      <c r="BC52" s="1" t="str">
        <f>IF(QP_IncomeWP!BC52="","",'Cost and Benefit Parameters'!$C$45*(QP_IncomeWP!BC52-Income_CF!BC54))</f>
        <v/>
      </c>
      <c r="BD52" s="1" t="str">
        <f>IF(QP_IncomeWP!BD52="","",'Cost and Benefit Parameters'!$C$45*(QP_IncomeWP!BD52-Income_CF!BD54))</f>
        <v/>
      </c>
      <c r="BE52" s="1" t="str">
        <f>IF(QP_IncomeWP!BE52="","",'Cost and Benefit Parameters'!$C$45*(QP_IncomeWP!BE52-Income_CF!BE54))</f>
        <v/>
      </c>
      <c r="BF52" s="1" t="str">
        <f>IF(QP_IncomeWP!BF52="","",'Cost and Benefit Parameters'!$C$45*(QP_IncomeWP!BF52-Income_CF!BF54))</f>
        <v/>
      </c>
      <c r="BG52" s="1" t="str">
        <f>IF(QP_IncomeWP!BG52="","",'Cost and Benefit Parameters'!$C$45*(QP_IncomeWP!BG52-Income_CF!BG54))</f>
        <v/>
      </c>
      <c r="BH52" s="1" t="str">
        <f>IF(QP_IncomeWP!BH52="","",'Cost and Benefit Parameters'!$C$45*(QP_IncomeWP!BH52-Income_CF!BH54))</f>
        <v/>
      </c>
      <c r="BI52" s="1" t="str">
        <f>IF(QP_IncomeWP!BI52="","",'Cost and Benefit Parameters'!$C$45*(QP_IncomeWP!BI52-Income_CF!BI54))</f>
        <v/>
      </c>
      <c r="BJ52" s="1" t="str">
        <f>IF(QP_IncomeWP!BJ52="","",'Cost and Benefit Parameters'!$C$45*(QP_IncomeWP!BJ52-Income_CF!BJ54))</f>
        <v/>
      </c>
      <c r="BK52" s="1" t="str">
        <f>IF(QP_IncomeWP!BK52="","",'Cost and Benefit Parameters'!$C$45*(QP_IncomeWP!BK52-Income_CF!BK54))</f>
        <v/>
      </c>
      <c r="BL52" s="1" t="str">
        <f>IF(QP_IncomeWP!BL52="","",'Cost and Benefit Parameters'!$C$45*(QP_IncomeWP!BL52-Income_CF!BL54))</f>
        <v/>
      </c>
    </row>
    <row r="53" spans="1:72" x14ac:dyDescent="0.55000000000000004">
      <c r="A53" s="639"/>
      <c r="B53" t="s">
        <v>468</v>
      </c>
      <c r="F53" s="1" t="str">
        <f>IF(QP_IncomeWP!F53="","",'Cost and Benefit Parameters'!$C$45*(QP_IncomeWP!F53-Income_CF!F55))</f>
        <v/>
      </c>
      <c r="G53" s="1">
        <f>IF(QP_IncomeWP!G53="","",'Cost and Benefit Parameters'!$C$45*(QP_IncomeWP!G53-Income_CF!G55))</f>
        <v>-270672.36811495584</v>
      </c>
      <c r="H53" s="1">
        <f>IF(QP_IncomeWP!H53="","",'Cost and Benefit Parameters'!$C$45*(QP_IncomeWP!H53-Income_CF!H55))</f>
        <v>-281172.37571804784</v>
      </c>
      <c r="I53" s="1">
        <f>IF(QP_IncomeWP!I53="","",'Cost and Benefit Parameters'!$C$45*(QP_IncomeWP!I53-Income_CF!I55))</f>
        <v>-291904.50765935477</v>
      </c>
      <c r="J53" s="1">
        <f>IF(QP_IncomeWP!J53="","",'Cost and Benefit Parameters'!$C$45*(QP_IncomeWP!J53-Income_CF!J55))</f>
        <v>-302864.50354107755</v>
      </c>
      <c r="K53" s="1">
        <f>IF(QP_IncomeWP!K53="","",'Cost and Benefit Parameters'!$C$45*(QP_IncomeWP!K53-Income_CF!K55))</f>
        <v>-315969.06862631638</v>
      </c>
      <c r="L53" s="1">
        <f>IF(QP_IncomeWP!L53="","",'Cost and Benefit Parameters'!$C$45*(QP_IncomeWP!L53-Income_CF!L55))</f>
        <v>-327243.03689882974</v>
      </c>
      <c r="M53" s="1">
        <f>IF(QP_IncomeWP!M53="","",'Cost and Benefit Parameters'!$C$45*(QP_IncomeWP!M53-Income_CF!M55))</f>
        <v>-338715.97663950018</v>
      </c>
      <c r="N53" s="1">
        <f>IF(QP_IncomeWP!N53="","",'Cost and Benefit Parameters'!$C$45*(QP_IncomeWP!N53-Income_CF!N55))</f>
        <v>-350380.85899930861</v>
      </c>
      <c r="O53" s="1">
        <f>IF(QP_IncomeWP!O53="","",'Cost and Benefit Parameters'!$C$45*(QP_IncomeWP!O53-Income_CF!O55))</f>
        <v>-362230.0595801567</v>
      </c>
      <c r="P53" s="1">
        <f>IF(QP_IncomeWP!P53="","",'Cost and Benefit Parameters'!$C$45*(QP_IncomeWP!P53-Income_CF!P55))</f>
        <v>-374255.35653262533</v>
      </c>
      <c r="Q53" s="1">
        <f>IF(QP_IncomeWP!Q53="","",'Cost and Benefit Parameters'!$C$45*(QP_IncomeWP!Q53-Income_CF!Q55))</f>
        <v>-386447.93041059404</v>
      </c>
      <c r="R53" s="1">
        <f>IF(QP_IncomeWP!R53="","",'Cost and Benefit Parameters'!$C$45*(QP_IncomeWP!R53-Income_CF!R55))</f>
        <v>-398798.36584263935</v>
      </c>
      <c r="S53" s="1">
        <f>IF(QP_IncomeWP!S53="","",'Cost and Benefit Parameters'!$C$45*(QP_IncomeWP!S53-Income_CF!S55))</f>
        <v>-411296.65507439541</v>
      </c>
      <c r="T53" s="1">
        <f>IF(QP_IncomeWP!T53="","",'Cost and Benefit Parameters'!$C$45*(QP_IncomeWP!T53-Income_CF!T55))</f>
        <v>-423932.20342986978</v>
      </c>
      <c r="U53" s="1">
        <f>IF(QP_IncomeWP!U53="","",'Cost and Benefit Parameters'!$C$45*(QP_IncomeWP!U53-Income_CF!U55))</f>
        <v>-436693.83673304191</v>
      </c>
      <c r="V53" s="1">
        <f>IF(QP_IncomeWP!V53="","",'Cost and Benefit Parameters'!$C$45*(QP_IncomeWP!V53-Income_CF!V55))</f>
        <v>-449569.8107240781</v>
      </c>
      <c r="W53" s="1">
        <f>IF(QP_IncomeWP!W53="","",'Cost and Benefit Parameters'!$C$45*(QP_IncomeWP!W53-Income_CF!W55))</f>
        <v>-462547.82249698369</v>
      </c>
      <c r="X53" s="1">
        <f>IF(QP_IncomeWP!X53="","",'Cost and Benefit Parameters'!$C$45*(QP_IncomeWP!X53-Income_CF!X55))</f>
        <v>-475615.02397780673</v>
      </c>
      <c r="Y53" s="1">
        <f>IF(QP_IncomeWP!Y53="","",'Cost and Benefit Parameters'!$C$45*(QP_IncomeWP!Y53-Income_CF!Y55))</f>
        <v>-488758.03745429689</v>
      </c>
      <c r="Z53" s="1">
        <f>IF(QP_IncomeWP!Z53="","",'Cost and Benefit Parameters'!$C$45*(QP_IncomeWP!Z53-Income_CF!Z55))</f>
        <v>-501962.97315958561</v>
      </c>
      <c r="AA53" s="1">
        <f>IF(QP_IncomeWP!AA53="","",'Cost and Benefit Parameters'!$C$45*(QP_IncomeWP!AA53-Income_CF!AA55))</f>
        <v>-515215.44890371663</v>
      </c>
      <c r="AB53" s="1">
        <f>IF(QP_IncomeWP!AB53="","",'Cost and Benefit Parameters'!$C$45*(QP_IncomeWP!AB53-Income_CF!AB55))</f>
        <v>-528500.61173803511</v>
      </c>
      <c r="AC53" s="1">
        <f>IF(QP_IncomeWP!AC53="","",'Cost and Benefit Parameters'!$C$45*(QP_IncomeWP!AC53-Income_CF!AC55))</f>
        <v>-541803.16162830626</v>
      </c>
      <c r="AD53" s="1">
        <f>IF(QP_IncomeWP!AD53="","",'Cost and Benefit Parameters'!$C$45*(QP_IncomeWP!AD53-Income_CF!AD55))</f>
        <v>-555107.3771033386</v>
      </c>
      <c r="AE53" s="1">
        <f>IF(QP_IncomeWP!AE53="","",'Cost and Benefit Parameters'!$C$45*(QP_IncomeWP!AE53-Income_CF!AE55))</f>
        <v>-568397.14283656154</v>
      </c>
      <c r="AF53" s="1">
        <f>IF(QP_IncomeWP!AF53="","",'Cost and Benefit Parameters'!$C$45*(QP_IncomeWP!AF53-Income_CF!AF55))</f>
        <v>-581655.97910869529</v>
      </c>
      <c r="AG53" s="1">
        <f>IF(QP_IncomeWP!AG53="","",'Cost and Benefit Parameters'!$C$45*(QP_IncomeWP!AG53-Income_CF!AG55))</f>
        <v>-594867.07309045037</v>
      </c>
      <c r="AH53" s="1">
        <f>IF(QP_IncomeWP!AH53="","",'Cost and Benefit Parameters'!$C$45*(QP_IncomeWP!AH53-Income_CF!AH55))</f>
        <v>-608013.31187487848</v>
      </c>
      <c r="AI53" s="1">
        <f>IF(QP_IncomeWP!AI53="","",'Cost and Benefit Parameters'!$C$45*(QP_IncomeWP!AI53-Income_CF!AI55))</f>
        <v>-621077.31718000118</v>
      </c>
      <c r="AJ53" s="1">
        <f>IF(QP_IncomeWP!AJ53="","",'Cost and Benefit Parameters'!$C$45*(QP_IncomeWP!AJ53-Income_CF!AJ55))</f>
        <v>-634041.48163333535</v>
      </c>
      <c r="AK53" s="1">
        <f>IF(QP_IncomeWP!AK53="","",'Cost and Benefit Parameters'!$C$45*(QP_IncomeWP!AK53-Income_CF!AK55))</f>
        <v>-646888.00654134038</v>
      </c>
      <c r="AL53" s="1">
        <f>IF(QP_IncomeWP!AL53="","",'Cost and Benefit Parameters'!$C$45*(QP_IncomeWP!AL53-Income_CF!AL55))</f>
        <v>-659598.94103829283</v>
      </c>
      <c r="AM53" s="1">
        <f>IF(QP_IncomeWP!AM53="","",'Cost and Benefit Parameters'!$C$45*(QP_IncomeWP!AM53-Income_CF!AM55))</f>
        <v>-672156.22250111483</v>
      </c>
      <c r="AN53" s="1">
        <f>IF(QP_IncomeWP!AN53="","",'Cost and Benefit Parameters'!$C$45*(QP_IncomeWP!AN53-Income_CF!AN55))</f>
        <v>-684541.71810888802</v>
      </c>
      <c r="AO53" s="1">
        <f>IF(QP_IncomeWP!AO53="","",'Cost and Benefit Parameters'!$C$45*(QP_IncomeWP!AO53-Income_CF!AO55))</f>
        <v>-696737.26741858793</v>
      </c>
      <c r="AP53" s="1">
        <f>IF(QP_IncomeWP!AP53="","",'Cost and Benefit Parameters'!$C$45*(QP_IncomeWP!AP53-Income_CF!AP55))</f>
        <v>-708724.72582174814</v>
      </c>
      <c r="AQ53" s="1">
        <f>IF(QP_IncomeWP!AQ53="","",'Cost and Benefit Parameters'!$C$45*(QP_IncomeWP!AQ53-Income_CF!AQ55))</f>
        <v>-720486.00874048274</v>
      </c>
      <c r="AR53" s="1">
        <f>IF(QP_IncomeWP!AR53="","",'Cost and Benefit Parameters'!$C$45*(QP_IncomeWP!AR53-Income_CF!AR55))</f>
        <v>-732003.13641566178</v>
      </c>
      <c r="AS53" s="1">
        <f>IF(QP_IncomeWP!AS53="","",'Cost and Benefit Parameters'!$C$45*(QP_IncomeWP!AS53-Income_CF!AS55))</f>
        <v>-743258.27913485316</v>
      </c>
      <c r="AT53" s="1">
        <f>IF(QP_IncomeWP!AT53="","",'Cost and Benefit Parameters'!$C$45*(QP_IncomeWP!AT53-Income_CF!AT55))</f>
        <v>-754233.80274333816</v>
      </c>
      <c r="AU53" s="1" t="str">
        <f>IF(QP_IncomeWP!AU53="","",'Cost and Benefit Parameters'!$C$45*(QP_IncomeWP!AU53-Income_CF!AU55))</f>
        <v/>
      </c>
      <c r="AV53" s="1" t="str">
        <f>IF(QP_IncomeWP!AV53="","",'Cost and Benefit Parameters'!$C$45*(QP_IncomeWP!AV53-Income_CF!AV55))</f>
        <v/>
      </c>
      <c r="AW53" s="1" t="str">
        <f>IF(QP_IncomeWP!AW53="","",'Cost and Benefit Parameters'!$C$45*(QP_IncomeWP!AW53-Income_CF!AW55))</f>
        <v/>
      </c>
      <c r="AX53" s="1" t="str">
        <f>IF(QP_IncomeWP!AX53="","",'Cost and Benefit Parameters'!$C$45*(QP_IncomeWP!AX53-Income_CF!AX55))</f>
        <v/>
      </c>
      <c r="AY53" s="1" t="str">
        <f>IF(QP_IncomeWP!AY53="","",'Cost and Benefit Parameters'!$C$45*(QP_IncomeWP!AY53-Income_CF!AY55))</f>
        <v/>
      </c>
      <c r="AZ53" s="1" t="str">
        <f>IF(QP_IncomeWP!AZ53="","",'Cost and Benefit Parameters'!$C$45*(QP_IncomeWP!AZ53-Income_CF!AZ55))</f>
        <v/>
      </c>
      <c r="BA53" s="1" t="str">
        <f>IF(QP_IncomeWP!BA53="","",'Cost and Benefit Parameters'!$C$45*(QP_IncomeWP!BA53-Income_CF!BA55))</f>
        <v/>
      </c>
      <c r="BB53" s="1" t="str">
        <f>IF(QP_IncomeWP!BB53="","",'Cost and Benefit Parameters'!$C$45*(QP_IncomeWP!BB53-Income_CF!BB55))</f>
        <v/>
      </c>
      <c r="BC53" s="1" t="str">
        <f>IF(QP_IncomeWP!BC53="","",'Cost and Benefit Parameters'!$C$45*(QP_IncomeWP!BC53-Income_CF!BC55))</f>
        <v/>
      </c>
      <c r="BD53" s="1" t="str">
        <f>IF(QP_IncomeWP!BD53="","",'Cost and Benefit Parameters'!$C$45*(QP_IncomeWP!BD53-Income_CF!BD55))</f>
        <v/>
      </c>
      <c r="BE53" s="1" t="str">
        <f>IF(QP_IncomeWP!BE53="","",'Cost and Benefit Parameters'!$C$45*(QP_IncomeWP!BE53-Income_CF!BE55))</f>
        <v/>
      </c>
      <c r="BF53" s="1" t="str">
        <f>IF(QP_IncomeWP!BF53="","",'Cost and Benefit Parameters'!$C$45*(QP_IncomeWP!BF53-Income_CF!BF55))</f>
        <v/>
      </c>
      <c r="BG53" s="1" t="str">
        <f>IF(QP_IncomeWP!BG53="","",'Cost and Benefit Parameters'!$C$45*(QP_IncomeWP!BG53-Income_CF!BG55))</f>
        <v/>
      </c>
      <c r="BH53" s="1" t="str">
        <f>IF(QP_IncomeWP!BH53="","",'Cost and Benefit Parameters'!$C$45*(QP_IncomeWP!BH53-Income_CF!BH55))</f>
        <v/>
      </c>
      <c r="BI53" s="1" t="str">
        <f>IF(QP_IncomeWP!BI53="","",'Cost and Benefit Parameters'!$C$45*(QP_IncomeWP!BI53-Income_CF!BI55))</f>
        <v/>
      </c>
      <c r="BJ53" s="1" t="str">
        <f>IF(QP_IncomeWP!BJ53="","",'Cost and Benefit Parameters'!$C$45*(QP_IncomeWP!BJ53-Income_CF!BJ55))</f>
        <v/>
      </c>
      <c r="BK53" s="1" t="str">
        <f>IF(QP_IncomeWP!BK53="","",'Cost and Benefit Parameters'!$C$45*(QP_IncomeWP!BK53-Income_CF!BK55))</f>
        <v/>
      </c>
      <c r="BL53" s="1" t="str">
        <f>IF(QP_IncomeWP!BL53="","",'Cost and Benefit Parameters'!$C$45*(QP_IncomeWP!BL53-Income_CF!BL55))</f>
        <v/>
      </c>
    </row>
    <row r="54" spans="1:72" x14ac:dyDescent="0.55000000000000004">
      <c r="A54" s="639"/>
      <c r="B54" t="s">
        <v>469</v>
      </c>
      <c r="F54" s="1" t="str">
        <f>IF(QP_IncomeWP!F54="","",'Cost and Benefit Parameters'!$C$45*(QP_IncomeWP!F54-Income_CF!F56))</f>
        <v/>
      </c>
      <c r="G54" s="1" t="str">
        <f>IF(QP_IncomeWP!G54="","",'Cost and Benefit Parameters'!$C$45*(QP_IncomeWP!G54-Income_CF!G56))</f>
        <v/>
      </c>
      <c r="H54" s="1">
        <f>IF(QP_IncomeWP!H54="","",'Cost and Benefit Parameters'!$C$45*(QP_IncomeWP!H54-Income_CF!H56))</f>
        <v>-278792.53915840451</v>
      </c>
      <c r="I54" s="1">
        <f>IF(QP_IncomeWP!I54="","",'Cost and Benefit Parameters'!$C$45*(QP_IncomeWP!I54-Income_CF!I56))</f>
        <v>-289607.54698958929</v>
      </c>
      <c r="J54" s="1">
        <f>IF(QP_IncomeWP!J54="","",'Cost and Benefit Parameters'!$C$45*(QP_IncomeWP!J54-Income_CF!J56))</f>
        <v>-300661.64288913534</v>
      </c>
      <c r="K54" s="1">
        <f>IF(QP_IncomeWP!K54="","",'Cost and Benefit Parameters'!$C$45*(QP_IncomeWP!K54-Income_CF!K56))</f>
        <v>-311950.4386473099</v>
      </c>
      <c r="L54" s="1">
        <f>IF(QP_IncomeWP!L54="","",'Cost and Benefit Parameters'!$C$45*(QP_IncomeWP!L54-Income_CF!L56))</f>
        <v>-325448.14068510587</v>
      </c>
      <c r="M54" s="1">
        <f>IF(QP_IncomeWP!M54="","",'Cost and Benefit Parameters'!$C$45*(QP_IncomeWP!M54-Income_CF!M56))</f>
        <v>-337060.32800579455</v>
      </c>
      <c r="N54" s="1">
        <f>IF(QP_IncomeWP!N54="","",'Cost and Benefit Parameters'!$C$45*(QP_IncomeWP!N54-Income_CF!N56))</f>
        <v>-348877.45593868522</v>
      </c>
      <c r="O54" s="1">
        <f>IF(QP_IncomeWP!O54="","",'Cost and Benefit Parameters'!$C$45*(QP_IncomeWP!O54-Income_CF!O56))</f>
        <v>-360892.28476928791</v>
      </c>
      <c r="P54" s="1">
        <f>IF(QP_IncomeWP!P54="","",'Cost and Benefit Parameters'!$C$45*(QP_IncomeWP!P54-Income_CF!P56))</f>
        <v>-373096.96136756142</v>
      </c>
      <c r="Q54" s="1">
        <f>IF(QP_IncomeWP!Q54="","",'Cost and Benefit Parameters'!$C$45*(QP_IncomeWP!Q54-Income_CF!Q56))</f>
        <v>-385483.01722860424</v>
      </c>
      <c r="R54" s="1">
        <f>IF(QP_IncomeWP!R54="","",'Cost and Benefit Parameters'!$C$45*(QP_IncomeWP!R54-Income_CF!R56))</f>
        <v>-398041.36832291196</v>
      </c>
      <c r="S54" s="1">
        <f>IF(QP_IncomeWP!S54="","",'Cost and Benefit Parameters'!$C$45*(QP_IncomeWP!S54-Income_CF!S56))</f>
        <v>-410762.3168179185</v>
      </c>
      <c r="T54" s="1">
        <f>IF(QP_IncomeWP!T54="","",'Cost and Benefit Parameters'!$C$45*(QP_IncomeWP!T54-Income_CF!T56))</f>
        <v>-423635.55472662736</v>
      </c>
      <c r="U54" s="1">
        <f>IF(QP_IncomeWP!U54="","",'Cost and Benefit Parameters'!$C$45*(QP_IncomeWP!U54-Income_CF!U56))</f>
        <v>-436650.16953276581</v>
      </c>
      <c r="V54" s="1">
        <f>IF(QP_IncomeWP!V54="","",'Cost and Benefit Parameters'!$C$45*(QP_IncomeWP!V54-Income_CF!V56))</f>
        <v>-449794.6518350332</v>
      </c>
      <c r="W54" s="1">
        <f>IF(QP_IncomeWP!W54="","",'Cost and Benefit Parameters'!$C$45*(QP_IncomeWP!W54-Income_CF!W56))</f>
        <v>-463056.90504580026</v>
      </c>
      <c r="X54" s="1">
        <f>IF(QP_IncomeWP!X54="","",'Cost and Benefit Parameters'!$C$45*(QP_IncomeWP!X54-Income_CF!X56))</f>
        <v>-476424.2571718932</v>
      </c>
      <c r="Y54" s="1">
        <f>IF(QP_IncomeWP!Y54="","",'Cost and Benefit Parameters'!$C$45*(QP_IncomeWP!Y54-Income_CF!Y56))</f>
        <v>-489883.47469714086</v>
      </c>
      <c r="Z54" s="1">
        <f>IF(QP_IncomeWP!Z54="","",'Cost and Benefit Parameters'!$C$45*(QP_IncomeWP!Z54-Income_CF!Z56))</f>
        <v>-503420.77857792587</v>
      </c>
      <c r="AA54" s="1">
        <f>IF(QP_IncomeWP!AA54="","",'Cost and Benefit Parameters'!$C$45*(QP_IncomeWP!AA54-Income_CF!AA56))</f>
        <v>-517021.86235437315</v>
      </c>
      <c r="AB54" s="1">
        <f>IF(QP_IncomeWP!AB54="","",'Cost and Benefit Parameters'!$C$45*(QP_IncomeWP!AB54-Income_CF!AB56))</f>
        <v>-530671.91237082833</v>
      </c>
      <c r="AC54" s="1">
        <f>IF(QP_IncomeWP!AC54="","",'Cost and Benefit Parameters'!$C$45*(QP_IncomeWP!AC54-Income_CF!AC56))</f>
        <v>-544355.63009017613</v>
      </c>
      <c r="AD54" s="1">
        <f>IF(QP_IncomeWP!AD54="","",'Cost and Benefit Parameters'!$C$45*(QP_IncomeWP!AD54-Income_CF!AD56))</f>
        <v>-558057.25647715526</v>
      </c>
      <c r="AE54" s="1">
        <f>IF(QP_IncomeWP!AE54="","",'Cost and Benefit Parameters'!$C$45*(QP_IncomeWP!AE54-Income_CF!AE56))</f>
        <v>-571760.59841643868</v>
      </c>
      <c r="AF54" s="1">
        <f>IF(QP_IncomeWP!AF54="","",'Cost and Benefit Parameters'!$C$45*(QP_IncomeWP!AF54-Income_CF!AF56))</f>
        <v>-585449.05712165835</v>
      </c>
      <c r="AG54" s="1">
        <f>IF(QP_IncomeWP!AG54="","",'Cost and Benefit Parameters'!$C$45*(QP_IncomeWP!AG54-Income_CF!AG56))</f>
        <v>-599105.65848195611</v>
      </c>
      <c r="AH54" s="1">
        <f>IF(QP_IncomeWP!AH54="","",'Cost and Benefit Parameters'!$C$45*(QP_IncomeWP!AH54-Income_CF!AH56))</f>
        <v>-612713.08528316382</v>
      </c>
      <c r="AI54" s="1">
        <f>IF(QP_IncomeWP!AI54="","",'Cost and Benefit Parameters'!$C$45*(QP_IncomeWP!AI54-Income_CF!AI56))</f>
        <v>-626253.71123112482</v>
      </c>
      <c r="AJ54" s="1">
        <f>IF(QP_IncomeWP!AJ54="","",'Cost and Benefit Parameters'!$C$45*(QP_IncomeWP!AJ54-Income_CF!AJ56))</f>
        <v>-639709.63669540116</v>
      </c>
      <c r="AK54" s="1">
        <f>IF(QP_IncomeWP!AK54="","",'Cost and Benefit Parameters'!$C$45*(QP_IncomeWP!AK54-Income_CF!AK56))</f>
        <v>-653062.72608233546</v>
      </c>
      <c r="AL54" s="1">
        <f>IF(QP_IncomeWP!AL54="","",'Cost and Benefit Parameters'!$C$45*(QP_IncomeWP!AL54-Income_CF!AL56))</f>
        <v>-666294.64673758054</v>
      </c>
      <c r="AM54" s="1">
        <f>IF(QP_IncomeWP!AM54="","",'Cost and Benefit Parameters'!$C$45*(QP_IncomeWP!AM54-Income_CF!AM56))</f>
        <v>-679386.90926944173</v>
      </c>
      <c r="AN54" s="1">
        <f>IF(QP_IncomeWP!AN54="","",'Cost and Benefit Parameters'!$C$45*(QP_IncomeWP!AN54-Income_CF!AN56))</f>
        <v>-692320.90917614801</v>
      </c>
      <c r="AO54" s="1">
        <f>IF(QP_IncomeWP!AO54="","",'Cost and Benefit Parameters'!$C$45*(QP_IncomeWP!AO54-Income_CF!AO56))</f>
        <v>-705077.96965215506</v>
      </c>
      <c r="AP54" s="1">
        <f>IF(QP_IncomeWP!AP54="","",'Cost and Benefit Parameters'!$C$45*(QP_IncomeWP!AP54-Income_CF!AP56))</f>
        <v>-717639.38544114574</v>
      </c>
      <c r="AQ54" s="1">
        <f>IF(QP_IncomeWP!AQ54="","",'Cost and Benefit Parameters'!$C$45*(QP_IncomeWP!AQ54-Income_CF!AQ56))</f>
        <v>-729986.46759640053</v>
      </c>
      <c r="AR54" s="1">
        <f>IF(QP_IncomeWP!AR54="","",'Cost and Benefit Parameters'!$C$45*(QP_IncomeWP!AR54-Income_CF!AR56))</f>
        <v>-742100.58900269726</v>
      </c>
      <c r="AS54" s="1">
        <f>IF(QP_IncomeWP!AS54="","",'Cost and Benefit Parameters'!$C$45*(QP_IncomeWP!AS54-Income_CF!AS56))</f>
        <v>-753963.23050813179</v>
      </c>
      <c r="AT54" s="1">
        <f>IF(QP_IncomeWP!AT54="","",'Cost and Benefit Parameters'!$C$45*(QP_IncomeWP!AT54-Income_CF!AT56))</f>
        <v>-765556.02750889852</v>
      </c>
      <c r="AU54" s="1">
        <f>IF(QP_IncomeWP!AU54="","",'Cost and Benefit Parameters'!$C$45*(QP_IncomeWP!AU54-Income_CF!AU56))</f>
        <v>-776860.81682563899</v>
      </c>
      <c r="AV54" s="1" t="str">
        <f>IF(QP_IncomeWP!AV54="","",'Cost and Benefit Parameters'!$C$45*(QP_IncomeWP!AV54-Income_CF!AV56))</f>
        <v/>
      </c>
      <c r="AW54" s="1" t="str">
        <f>IF(QP_IncomeWP!AW54="","",'Cost and Benefit Parameters'!$C$45*(QP_IncomeWP!AW54-Income_CF!AW56))</f>
        <v/>
      </c>
      <c r="AX54" s="1" t="str">
        <f>IF(QP_IncomeWP!AX54="","",'Cost and Benefit Parameters'!$C$45*(QP_IncomeWP!AX54-Income_CF!AX56))</f>
        <v/>
      </c>
      <c r="AY54" s="1" t="str">
        <f>IF(QP_IncomeWP!AY54="","",'Cost and Benefit Parameters'!$C$45*(QP_IncomeWP!AY54-Income_CF!AY56))</f>
        <v/>
      </c>
      <c r="AZ54" s="1" t="str">
        <f>IF(QP_IncomeWP!AZ54="","",'Cost and Benefit Parameters'!$C$45*(QP_IncomeWP!AZ54-Income_CF!AZ56))</f>
        <v/>
      </c>
      <c r="BA54" s="1" t="str">
        <f>IF(QP_IncomeWP!BA54="","",'Cost and Benefit Parameters'!$C$45*(QP_IncomeWP!BA54-Income_CF!BA56))</f>
        <v/>
      </c>
      <c r="BB54" s="1" t="str">
        <f>IF(QP_IncomeWP!BB54="","",'Cost and Benefit Parameters'!$C$45*(QP_IncomeWP!BB54-Income_CF!BB56))</f>
        <v/>
      </c>
      <c r="BC54" s="1" t="str">
        <f>IF(QP_IncomeWP!BC54="","",'Cost and Benefit Parameters'!$C$45*(QP_IncomeWP!BC54-Income_CF!BC56))</f>
        <v/>
      </c>
      <c r="BD54" s="1" t="str">
        <f>IF(QP_IncomeWP!BD54="","",'Cost and Benefit Parameters'!$C$45*(QP_IncomeWP!BD54-Income_CF!BD56))</f>
        <v/>
      </c>
      <c r="BE54" s="1" t="str">
        <f>IF(QP_IncomeWP!BE54="","",'Cost and Benefit Parameters'!$C$45*(QP_IncomeWP!BE54-Income_CF!BE56))</f>
        <v/>
      </c>
      <c r="BF54" s="1" t="str">
        <f>IF(QP_IncomeWP!BF54="","",'Cost and Benefit Parameters'!$C$45*(QP_IncomeWP!BF54-Income_CF!BF56))</f>
        <v/>
      </c>
      <c r="BG54" s="1" t="str">
        <f>IF(QP_IncomeWP!BG54="","",'Cost and Benefit Parameters'!$C$45*(QP_IncomeWP!BG54-Income_CF!BG56))</f>
        <v/>
      </c>
      <c r="BH54" s="1" t="str">
        <f>IF(QP_IncomeWP!BH54="","",'Cost and Benefit Parameters'!$C$45*(QP_IncomeWP!BH54-Income_CF!BH56))</f>
        <v/>
      </c>
      <c r="BI54" s="1" t="str">
        <f>IF(QP_IncomeWP!BI54="","",'Cost and Benefit Parameters'!$C$45*(QP_IncomeWP!BI54-Income_CF!BI56))</f>
        <v/>
      </c>
      <c r="BJ54" s="1" t="str">
        <f>IF(QP_IncomeWP!BJ54="","",'Cost and Benefit Parameters'!$C$45*(QP_IncomeWP!BJ54-Income_CF!BJ56))</f>
        <v/>
      </c>
      <c r="BK54" s="1" t="str">
        <f>IF(QP_IncomeWP!BK54="","",'Cost and Benefit Parameters'!$C$45*(QP_IncomeWP!BK54-Income_CF!BK56))</f>
        <v/>
      </c>
      <c r="BL54" s="1" t="str">
        <f>IF(QP_IncomeWP!BL54="","",'Cost and Benefit Parameters'!$C$45*(QP_IncomeWP!BL54-Income_CF!BL56))</f>
        <v/>
      </c>
    </row>
    <row r="55" spans="1:72" x14ac:dyDescent="0.55000000000000004">
      <c r="A55" s="639"/>
      <c r="B55" t="s">
        <v>470</v>
      </c>
      <c r="F55" s="1" t="str">
        <f>IF(QP_IncomeWP!F55="","",'Cost and Benefit Parameters'!$C$45*(QP_IncomeWP!F55-Income_CF!F57))</f>
        <v/>
      </c>
      <c r="G55" s="1" t="str">
        <f>IF(QP_IncomeWP!G55="","",'Cost and Benefit Parameters'!$C$45*(QP_IncomeWP!G55-Income_CF!G57))</f>
        <v/>
      </c>
      <c r="H55" s="1" t="str">
        <f>IF(QP_IncomeWP!H55="","",'Cost and Benefit Parameters'!$C$45*(QP_IncomeWP!H55-Income_CF!H57))</f>
        <v/>
      </c>
      <c r="I55" s="1">
        <f>IF(QP_IncomeWP!I55="","",'Cost and Benefit Parameters'!$C$45*(QP_IncomeWP!I55-Income_CF!I57))</f>
        <v>-287156.31533315673</v>
      </c>
      <c r="J55" s="1">
        <f>IF(QP_IncomeWP!J55="","",'Cost and Benefit Parameters'!$C$45*(QP_IncomeWP!J55-Income_CF!J57))</f>
        <v>-298295.77339927689</v>
      </c>
      <c r="K55" s="1">
        <f>IF(QP_IncomeWP!K55="","",'Cost and Benefit Parameters'!$C$45*(QP_IncomeWP!K55-Income_CF!K57))</f>
        <v>-309681.4921758094</v>
      </c>
      <c r="L55" s="1">
        <f>IF(QP_IncomeWP!L55="","",'Cost and Benefit Parameters'!$C$45*(QP_IncomeWP!L55-Income_CF!L57))</f>
        <v>-321308.95180672925</v>
      </c>
      <c r="M55" s="1">
        <f>IF(QP_IncomeWP!M55="","",'Cost and Benefit Parameters'!$C$45*(QP_IncomeWP!M55-Income_CF!M57))</f>
        <v>-335211.58490565908</v>
      </c>
      <c r="N55" s="1">
        <f>IF(QP_IncomeWP!N55="","",'Cost and Benefit Parameters'!$C$45*(QP_IncomeWP!N55-Income_CF!N57))</f>
        <v>-347172.13784596842</v>
      </c>
      <c r="O55" s="1">
        <f>IF(QP_IncomeWP!O55="","",'Cost and Benefit Parameters'!$C$45*(QP_IncomeWP!O55-Income_CF!O57))</f>
        <v>-359343.77961684589</v>
      </c>
      <c r="P55" s="1">
        <f>IF(QP_IncomeWP!P55="","",'Cost and Benefit Parameters'!$C$45*(QP_IncomeWP!P55-Income_CF!P57))</f>
        <v>-371719.05331236671</v>
      </c>
      <c r="Q55" s="1">
        <f>IF(QP_IncomeWP!Q55="","",'Cost and Benefit Parameters'!$C$45*(QP_IncomeWP!Q55-Income_CF!Q57))</f>
        <v>-384289.87020858825</v>
      </c>
      <c r="R55" s="1">
        <f>IF(QP_IncomeWP!R55="","",'Cost and Benefit Parameters'!$C$45*(QP_IncomeWP!R55-Income_CF!R57))</f>
        <v>-397047.50774546212</v>
      </c>
      <c r="S55" s="1">
        <f>IF(QP_IncomeWP!S55="","",'Cost and Benefit Parameters'!$C$45*(QP_IncomeWP!S55-Income_CF!S57))</f>
        <v>-409982.60937259923</v>
      </c>
      <c r="T55" s="1">
        <f>IF(QP_IncomeWP!T55="","",'Cost and Benefit Parameters'!$C$45*(QP_IncomeWP!T55-Income_CF!T57))</f>
        <v>-423085.18632245599</v>
      </c>
      <c r="U55" s="1">
        <f>IF(QP_IncomeWP!U55="","",'Cost and Benefit Parameters'!$C$45*(QP_IncomeWP!U55-Income_CF!U57))</f>
        <v>-436344.62136842619</v>
      </c>
      <c r="V55" s="1">
        <f>IF(QP_IncomeWP!V55="","",'Cost and Benefit Parameters'!$C$45*(QP_IncomeWP!V55-Income_CF!V57))</f>
        <v>-449749.67461874883</v>
      </c>
      <c r="W55" s="1">
        <f>IF(QP_IncomeWP!W55="","",'Cost and Benefit Parameters'!$C$45*(QP_IncomeWP!W55-Income_CF!W57))</f>
        <v>-463288.49139008403</v>
      </c>
      <c r="X55" s="1">
        <f>IF(QP_IncomeWP!X55="","",'Cost and Benefit Parameters'!$C$45*(QP_IncomeWP!X55-Income_CF!X57))</f>
        <v>-476948.6121971744</v>
      </c>
      <c r="Y55" s="1">
        <f>IF(QP_IncomeWP!Y55="","",'Cost and Benefit Parameters'!$C$45*(QP_IncomeWP!Y55-Income_CF!Y57))</f>
        <v>-490716.98488705006</v>
      </c>
      <c r="Z55" s="1">
        <f>IF(QP_IncomeWP!Z55="","",'Cost and Benefit Parameters'!$C$45*(QP_IncomeWP!Z55-Income_CF!Z57))</f>
        <v>-504579.97893805482</v>
      </c>
      <c r="AA55" s="1">
        <f>IF(QP_IncomeWP!AA55="","",'Cost and Benefit Parameters'!$C$45*(QP_IncomeWP!AA55-Income_CF!AA57))</f>
        <v>-518523.40193526354</v>
      </c>
      <c r="AB55" s="1">
        <f>IF(QP_IncomeWP!AB55="","",'Cost and Benefit Parameters'!$C$45*(QP_IncomeWP!AB55-Income_CF!AB57))</f>
        <v>-532532.51822500431</v>
      </c>
      <c r="AC55" s="1">
        <f>IF(QP_IncomeWP!AC55="","",'Cost and Benefit Parameters'!$C$45*(QP_IncomeWP!AC55-Income_CF!AC57))</f>
        <v>-546592.06974195316</v>
      </c>
      <c r="AD55" s="1">
        <f>IF(QP_IncomeWP!AD55="","",'Cost and Benefit Parameters'!$C$45*(QP_IncomeWP!AD55-Income_CF!AD57))</f>
        <v>-560686.29899288132</v>
      </c>
      <c r="AE55" s="1">
        <f>IF(QP_IncomeWP!AE55="","",'Cost and Benefit Parameters'!$C$45*(QP_IncomeWP!AE55-Income_CF!AE57))</f>
        <v>-574798.9741714698</v>
      </c>
      <c r="AF55" s="1">
        <f>IF(QP_IncomeWP!AF55="","",'Cost and Benefit Parameters'!$C$45*(QP_IncomeWP!AF55-Income_CF!AF57))</f>
        <v>-588913.416368932</v>
      </c>
      <c r="AG55" s="1">
        <f>IF(QP_IncomeWP!AG55="","",'Cost and Benefit Parameters'!$C$45*(QP_IncomeWP!AG55-Income_CF!AG57))</f>
        <v>-603012.52883530816</v>
      </c>
      <c r="AH55" s="1">
        <f>IF(QP_IncomeWP!AH55="","",'Cost and Benefit Parameters'!$C$45*(QP_IncomeWP!AH55-Income_CF!AH57))</f>
        <v>-617078.82823641482</v>
      </c>
      <c r="AI55" s="1">
        <f>IF(QP_IncomeWP!AI55="","",'Cost and Benefit Parameters'!$C$45*(QP_IncomeWP!AI55-Income_CF!AI57))</f>
        <v>-631094.47784165875</v>
      </c>
      <c r="AJ55" s="1">
        <f>IF(QP_IncomeWP!AJ55="","",'Cost and Benefit Parameters'!$C$45*(QP_IncomeWP!AJ55-Income_CF!AJ57))</f>
        <v>-645041.32256805862</v>
      </c>
      <c r="AK55" s="1">
        <f>IF(QP_IncomeWP!AK55="","",'Cost and Benefit Parameters'!$C$45*(QP_IncomeWP!AK55-Income_CF!AK57))</f>
        <v>-658900.9257962635</v>
      </c>
      <c r="AL55" s="1">
        <f>IF(QP_IncomeWP!AL55="","",'Cost and Benefit Parameters'!$C$45*(QP_IncomeWP!AL55-Income_CF!AL57))</f>
        <v>-672654.60786480561</v>
      </c>
      <c r="AM55" s="1">
        <f>IF(QP_IncomeWP!AM55="","",'Cost and Benefit Parameters'!$C$45*(QP_IncomeWP!AM55-Income_CF!AM57))</f>
        <v>-686283.48613970797</v>
      </c>
      <c r="AN55" s="1">
        <f>IF(QP_IncomeWP!AN55="","",'Cost and Benefit Parameters'!$C$45*(QP_IncomeWP!AN55-Income_CF!AN57))</f>
        <v>-699768.51654752484</v>
      </c>
      <c r="AO55" s="1">
        <f>IF(QP_IncomeWP!AO55="","",'Cost and Benefit Parameters'!$C$45*(QP_IncomeWP!AO55-Income_CF!AO57))</f>
        <v>-713090.53645143274</v>
      </c>
      <c r="AP55" s="1">
        <f>IF(QP_IncomeWP!AP55="","",'Cost and Benefit Parameters'!$C$45*(QP_IncomeWP!AP55-Income_CF!AP57))</f>
        <v>-726230.30874171946</v>
      </c>
      <c r="AQ55" s="1">
        <f>IF(QP_IncomeWP!AQ55="","",'Cost and Benefit Parameters'!$C$45*(QP_IncomeWP!AQ55-Income_CF!AQ57))</f>
        <v>-739168.56700437982</v>
      </c>
      <c r="AR55" s="1">
        <f>IF(QP_IncomeWP!AR55="","",'Cost and Benefit Parameters'!$C$45*(QP_IncomeWP!AR55-Income_CF!AR57))</f>
        <v>-751886.0616242924</v>
      </c>
      <c r="AS55" s="1">
        <f>IF(QP_IncomeWP!AS55="","",'Cost and Benefit Parameters'!$C$45*(QP_IncomeWP!AS55-Income_CF!AS57))</f>
        <v>-764363.60667277861</v>
      </c>
      <c r="AT55" s="1">
        <f>IF(QP_IncomeWP!AT55="","",'Cost and Benefit Parameters'!$C$45*(QP_IncomeWP!AT55-Income_CF!AT57))</f>
        <v>-776582.12742337526</v>
      </c>
      <c r="AU55" s="1">
        <f>IF(QP_IncomeWP!AU55="","",'Cost and Benefit Parameters'!$C$45*(QP_IncomeWP!AU55-Income_CF!AU57))</f>
        <v>-788522.70833416574</v>
      </c>
      <c r="AV55" s="1">
        <f>IF(QP_IncomeWP!AV55="","",'Cost and Benefit Parameters'!$C$45*(QP_IncomeWP!AV55-Income_CF!AV57))</f>
        <v>-800166.64133040805</v>
      </c>
      <c r="AW55" s="1" t="str">
        <f>IF(QP_IncomeWP!AW55="","",'Cost and Benefit Parameters'!$C$45*(QP_IncomeWP!AW55-Income_CF!AW57))</f>
        <v/>
      </c>
      <c r="AX55" s="1" t="str">
        <f>IF(QP_IncomeWP!AX55="","",'Cost and Benefit Parameters'!$C$45*(QP_IncomeWP!AX55-Income_CF!AX57))</f>
        <v/>
      </c>
      <c r="AY55" s="1" t="str">
        <f>IF(QP_IncomeWP!AY55="","",'Cost and Benefit Parameters'!$C$45*(QP_IncomeWP!AY55-Income_CF!AY57))</f>
        <v/>
      </c>
      <c r="AZ55" s="1" t="str">
        <f>IF(QP_IncomeWP!AZ55="","",'Cost and Benefit Parameters'!$C$45*(QP_IncomeWP!AZ55-Income_CF!AZ57))</f>
        <v/>
      </c>
      <c r="BA55" s="1" t="str">
        <f>IF(QP_IncomeWP!BA55="","",'Cost and Benefit Parameters'!$C$45*(QP_IncomeWP!BA55-Income_CF!BA57))</f>
        <v/>
      </c>
      <c r="BB55" s="1" t="str">
        <f>IF(QP_IncomeWP!BB55="","",'Cost and Benefit Parameters'!$C$45*(QP_IncomeWP!BB55-Income_CF!BB57))</f>
        <v/>
      </c>
      <c r="BC55" s="1" t="str">
        <f>IF(QP_IncomeWP!BC55="","",'Cost and Benefit Parameters'!$C$45*(QP_IncomeWP!BC55-Income_CF!BC57))</f>
        <v/>
      </c>
      <c r="BD55" s="1" t="str">
        <f>IF(QP_IncomeWP!BD55="","",'Cost and Benefit Parameters'!$C$45*(QP_IncomeWP!BD55-Income_CF!BD57))</f>
        <v/>
      </c>
      <c r="BE55" s="1" t="str">
        <f>IF(QP_IncomeWP!BE55="","",'Cost and Benefit Parameters'!$C$45*(QP_IncomeWP!BE55-Income_CF!BE57))</f>
        <v/>
      </c>
      <c r="BF55" s="1" t="str">
        <f>IF(QP_IncomeWP!BF55="","",'Cost and Benefit Parameters'!$C$45*(QP_IncomeWP!BF55-Income_CF!BF57))</f>
        <v/>
      </c>
      <c r="BG55" s="1" t="str">
        <f>IF(QP_IncomeWP!BG55="","",'Cost and Benefit Parameters'!$C$45*(QP_IncomeWP!BG55-Income_CF!BG57))</f>
        <v/>
      </c>
      <c r="BH55" s="1" t="str">
        <f>IF(QP_IncomeWP!BH55="","",'Cost and Benefit Parameters'!$C$45*(QP_IncomeWP!BH55-Income_CF!BH57))</f>
        <v/>
      </c>
      <c r="BI55" s="1" t="str">
        <f>IF(QP_IncomeWP!BI55="","",'Cost and Benefit Parameters'!$C$45*(QP_IncomeWP!BI55-Income_CF!BI57))</f>
        <v/>
      </c>
      <c r="BJ55" s="1" t="str">
        <f>IF(QP_IncomeWP!BJ55="","",'Cost and Benefit Parameters'!$C$45*(QP_IncomeWP!BJ55-Income_CF!BJ57))</f>
        <v/>
      </c>
      <c r="BK55" s="1" t="str">
        <f>IF(QP_IncomeWP!BK55="","",'Cost and Benefit Parameters'!$C$45*(QP_IncomeWP!BK55-Income_CF!BK57))</f>
        <v/>
      </c>
      <c r="BL55" s="1" t="str">
        <f>IF(QP_IncomeWP!BL55="","",'Cost and Benefit Parameters'!$C$45*(QP_IncomeWP!BL55-Income_CF!BL57))</f>
        <v/>
      </c>
    </row>
    <row r="56" spans="1:72" x14ac:dyDescent="0.55000000000000004">
      <c r="A56" s="639"/>
      <c r="B56" t="s">
        <v>471</v>
      </c>
      <c r="F56" s="1" t="str">
        <f>IF(QP_IncomeWP!F56="","",'Cost and Benefit Parameters'!$C$45*(QP_IncomeWP!F56-Income_CF!F58))</f>
        <v/>
      </c>
      <c r="G56" s="1" t="str">
        <f>IF(QP_IncomeWP!G56="","",'Cost and Benefit Parameters'!$C$45*(QP_IncomeWP!G56-Income_CF!G58))</f>
        <v/>
      </c>
      <c r="H56" s="1" t="str">
        <f>IF(QP_IncomeWP!H56="","",'Cost and Benefit Parameters'!$C$45*(QP_IncomeWP!H56-Income_CF!H58))</f>
        <v/>
      </c>
      <c r="I56" s="1" t="str">
        <f>IF(QP_IncomeWP!I56="","",'Cost and Benefit Parameters'!$C$45*(QP_IncomeWP!I56-Income_CF!I58))</f>
        <v/>
      </c>
      <c r="J56" s="1">
        <f>IF(QP_IncomeWP!J56="","",'Cost and Benefit Parameters'!$C$45*(QP_IncomeWP!J56-Income_CF!J58))</f>
        <v>-295771.00479315134</v>
      </c>
      <c r="K56" s="1">
        <f>IF(QP_IncomeWP!K56="","",'Cost and Benefit Parameters'!$C$45*(QP_IncomeWP!K56-Income_CF!K58))</f>
        <v>-307244.64660125528</v>
      </c>
      <c r="L56" s="1">
        <f>IF(QP_IncomeWP!L56="","",'Cost and Benefit Parameters'!$C$45*(QP_IncomeWP!L56-Income_CF!L58))</f>
        <v>-318971.93694108364</v>
      </c>
      <c r="M56" s="1">
        <f>IF(QP_IncomeWP!M56="","",'Cost and Benefit Parameters'!$C$45*(QP_IncomeWP!M56-Income_CF!M58))</f>
        <v>-330948.22036093118</v>
      </c>
      <c r="N56" s="1">
        <f>IF(QP_IncomeWP!N56="","",'Cost and Benefit Parameters'!$C$45*(QP_IncomeWP!N56-Income_CF!N58))</f>
        <v>-345267.93245282891</v>
      </c>
      <c r="O56" s="1">
        <f>IF(QP_IncomeWP!O56="","",'Cost and Benefit Parameters'!$C$45*(QP_IncomeWP!O56-Income_CF!O58))</f>
        <v>-357587.30198134738</v>
      </c>
      <c r="P56" s="1">
        <f>IF(QP_IncomeWP!P56="","",'Cost and Benefit Parameters'!$C$45*(QP_IncomeWP!P56-Income_CF!P58))</f>
        <v>-370124.0930053512</v>
      </c>
      <c r="Q56" s="1">
        <f>IF(QP_IncomeWP!Q56="","",'Cost and Benefit Parameters'!$C$45*(QP_IncomeWP!Q56-Income_CF!Q58))</f>
        <v>-382870.62491173769</v>
      </c>
      <c r="R56" s="1">
        <f>IF(QP_IncomeWP!R56="","",'Cost and Benefit Parameters'!$C$45*(QP_IncomeWP!R56-Income_CF!R58))</f>
        <v>-395818.56631484575</v>
      </c>
      <c r="S56" s="1">
        <f>IF(QP_IncomeWP!S56="","",'Cost and Benefit Parameters'!$C$45*(QP_IncomeWP!S56-Income_CF!S58))</f>
        <v>-408958.93297782604</v>
      </c>
      <c r="T56" s="1">
        <f>IF(QP_IncomeWP!T56="","",'Cost and Benefit Parameters'!$C$45*(QP_IncomeWP!T56-Income_CF!T58))</f>
        <v>-422282.08765377721</v>
      </c>
      <c r="U56" s="1">
        <f>IF(QP_IncomeWP!U56="","",'Cost and Benefit Parameters'!$C$45*(QP_IncomeWP!U56-Income_CF!U58))</f>
        <v>-435777.74191212986</v>
      </c>
      <c r="V56" s="1">
        <f>IF(QP_IncomeWP!V56="","",'Cost and Benefit Parameters'!$C$45*(QP_IncomeWP!V56-Income_CF!V58))</f>
        <v>-449434.96000947885</v>
      </c>
      <c r="W56" s="1">
        <f>IF(QP_IncomeWP!W56="","",'Cost and Benefit Parameters'!$C$45*(QP_IncomeWP!W56-Income_CF!W58))</f>
        <v>-463242.16485731129</v>
      </c>
      <c r="X56" s="1">
        <f>IF(QP_IncomeWP!X56="","",'Cost and Benefit Parameters'!$C$45*(QP_IncomeWP!X56-Income_CF!X58))</f>
        <v>-477187.14613178669</v>
      </c>
      <c r="Y56" s="1">
        <f>IF(QP_IncomeWP!Y56="","",'Cost and Benefit Parameters'!$C$45*(QP_IncomeWP!Y56-Income_CF!Y58))</f>
        <v>-491257.07056308986</v>
      </c>
      <c r="Z56" s="1">
        <f>IF(QP_IncomeWP!Z56="","",'Cost and Benefit Parameters'!$C$45*(QP_IncomeWP!Z56-Income_CF!Z58))</f>
        <v>-505438.49443366152</v>
      </c>
      <c r="AA56" s="1">
        <f>IF(QP_IncomeWP!AA56="","",'Cost and Benefit Parameters'!$C$45*(QP_IncomeWP!AA56-Income_CF!AA58))</f>
        <v>-519717.37830619642</v>
      </c>
      <c r="AB56" s="1">
        <f>IF(QP_IncomeWP!AB56="","",'Cost and Benefit Parameters'!$C$45*(QP_IncomeWP!AB56-Income_CF!AB58))</f>
        <v>-534079.1039933213</v>
      </c>
      <c r="AC56" s="1">
        <f>IF(QP_IncomeWP!AC56="","",'Cost and Benefit Parameters'!$C$45*(QP_IncomeWP!AC56-Income_CF!AC58))</f>
        <v>-548508.49377175444</v>
      </c>
      <c r="AD56" s="1">
        <f>IF(QP_IncomeWP!AD56="","",'Cost and Benefit Parameters'!$C$45*(QP_IncomeWP!AD56-Income_CF!AD58))</f>
        <v>-562989.83183421171</v>
      </c>
      <c r="AE56" s="1">
        <f>IF(QP_IncomeWP!AE56="","",'Cost and Benefit Parameters'!$C$45*(QP_IncomeWP!AE56-Income_CF!AE58))</f>
        <v>-577506.88796266785</v>
      </c>
      <c r="AF56" s="1">
        <f>IF(QP_IncomeWP!AF56="","",'Cost and Benefit Parameters'!$C$45*(QP_IncomeWP!AF56-Income_CF!AF58))</f>
        <v>-592042.94339661417</v>
      </c>
      <c r="AG56" s="1">
        <f>IF(QP_IncomeWP!AG56="","",'Cost and Benefit Parameters'!$C$45*(QP_IncomeWP!AG56-Income_CF!AG58))</f>
        <v>-606580.81886000012</v>
      </c>
      <c r="AH56" s="1">
        <f>IF(QP_IncomeWP!AH56="","",'Cost and Benefit Parameters'!$C$45*(QP_IncomeWP!AH56-Income_CF!AH58))</f>
        <v>-621102.90470036736</v>
      </c>
      <c r="AI56" s="1">
        <f>IF(QP_IncomeWP!AI56="","",'Cost and Benefit Parameters'!$C$45*(QP_IncomeWP!AI56-Income_CF!AI58))</f>
        <v>-635591.19308350736</v>
      </c>
      <c r="AJ56" s="1">
        <f>IF(QP_IncomeWP!AJ56="","",'Cost and Benefit Parameters'!$C$45*(QP_IncomeWP!AJ56-Income_CF!AJ58))</f>
        <v>-650027.31217690837</v>
      </c>
      <c r="AK56" s="1">
        <f>IF(QP_IncomeWP!AK56="","",'Cost and Benefit Parameters'!$C$45*(QP_IncomeWP!AK56-Income_CF!AK58))</f>
        <v>-664392.56224510039</v>
      </c>
      <c r="AL56" s="1">
        <f>IF(QP_IncomeWP!AL56="","",'Cost and Benefit Parameters'!$C$45*(QP_IncomeWP!AL56-Income_CF!AL58))</f>
        <v>-678667.95357015112</v>
      </c>
      <c r="AM56" s="1">
        <f>IF(QP_IncomeWP!AM56="","",'Cost and Benefit Parameters'!$C$45*(QP_IncomeWP!AM56-Income_CF!AM58))</f>
        <v>-692834.24610074947</v>
      </c>
      <c r="AN56" s="1">
        <f>IF(QP_IncomeWP!AN56="","",'Cost and Benefit Parameters'!$C$45*(QP_IncomeWP!AN56-Income_CF!AN58))</f>
        <v>-706871.99072389922</v>
      </c>
      <c r="AO56" s="1">
        <f>IF(QP_IncomeWP!AO56="","",'Cost and Benefit Parameters'!$C$45*(QP_IncomeWP!AO56-Income_CF!AO58))</f>
        <v>-720761.57204395079</v>
      </c>
      <c r="AP56" s="1">
        <f>IF(QP_IncomeWP!AP56="","",'Cost and Benefit Parameters'!$C$45*(QP_IncomeWP!AP56-Income_CF!AP58))</f>
        <v>-734483.25254497561</v>
      </c>
      <c r="AQ56" s="1">
        <f>IF(QP_IncomeWP!AQ56="","",'Cost and Benefit Parameters'!$C$45*(QP_IncomeWP!AQ56-Income_CF!AQ58))</f>
        <v>-748017.2180039708</v>
      </c>
      <c r="AR56" s="1">
        <f>IF(QP_IncomeWP!AR56="","",'Cost and Benefit Parameters'!$C$45*(QP_IncomeWP!AR56-Income_CF!AR58))</f>
        <v>-761343.62401451136</v>
      </c>
      <c r="AS56" s="1">
        <f>IF(QP_IncomeWP!AS56="","",'Cost and Benefit Parameters'!$C$45*(QP_IncomeWP!AS56-Income_CF!AS58))</f>
        <v>-774442.64347302134</v>
      </c>
      <c r="AT56" s="1">
        <f>IF(QP_IncomeWP!AT56="","",'Cost and Benefit Parameters'!$C$45*(QP_IncomeWP!AT56-Income_CF!AT58))</f>
        <v>-787294.51487296133</v>
      </c>
      <c r="AU56" s="1">
        <f>IF(QP_IncomeWP!AU56="","",'Cost and Benefit Parameters'!$C$45*(QP_IncomeWP!AU56-Income_CF!AU58))</f>
        <v>-799879.59124607651</v>
      </c>
      <c r="AV56" s="1">
        <f>IF(QP_IncomeWP!AV56="","",'Cost and Benefit Parameters'!$C$45*(QP_IncomeWP!AV56-Income_CF!AV58))</f>
        <v>-812178.38958419091</v>
      </c>
      <c r="AW56" s="1">
        <f>IF(QP_IncomeWP!AW56="","",'Cost and Benefit Parameters'!$C$45*(QP_IncomeWP!AW56-Income_CF!AW58))</f>
        <v>-824171.64057032019</v>
      </c>
      <c r="AX56" s="1" t="str">
        <f>IF(QP_IncomeWP!AX56="","",'Cost and Benefit Parameters'!$C$45*(QP_IncomeWP!AX56-Income_CF!AX58))</f>
        <v/>
      </c>
      <c r="AY56" s="1" t="str">
        <f>IF(QP_IncomeWP!AY56="","",'Cost and Benefit Parameters'!$C$45*(QP_IncomeWP!AY56-Income_CF!AY58))</f>
        <v/>
      </c>
      <c r="AZ56" s="1" t="str">
        <f>IF(QP_IncomeWP!AZ56="","",'Cost and Benefit Parameters'!$C$45*(QP_IncomeWP!AZ56-Income_CF!AZ58))</f>
        <v/>
      </c>
      <c r="BA56" s="1" t="str">
        <f>IF(QP_IncomeWP!BA56="","",'Cost and Benefit Parameters'!$C$45*(QP_IncomeWP!BA56-Income_CF!BA58))</f>
        <v/>
      </c>
      <c r="BB56" s="1" t="str">
        <f>IF(QP_IncomeWP!BB56="","",'Cost and Benefit Parameters'!$C$45*(QP_IncomeWP!BB56-Income_CF!BB58))</f>
        <v/>
      </c>
      <c r="BC56" s="1" t="str">
        <f>IF(QP_IncomeWP!BC56="","",'Cost and Benefit Parameters'!$C$45*(QP_IncomeWP!BC56-Income_CF!BC58))</f>
        <v/>
      </c>
      <c r="BD56" s="1" t="str">
        <f>IF(QP_IncomeWP!BD56="","",'Cost and Benefit Parameters'!$C$45*(QP_IncomeWP!BD56-Income_CF!BD58))</f>
        <v/>
      </c>
      <c r="BE56" s="1" t="str">
        <f>IF(QP_IncomeWP!BE56="","",'Cost and Benefit Parameters'!$C$45*(QP_IncomeWP!BE56-Income_CF!BE58))</f>
        <v/>
      </c>
      <c r="BF56" s="1" t="str">
        <f>IF(QP_IncomeWP!BF56="","",'Cost and Benefit Parameters'!$C$45*(QP_IncomeWP!BF56-Income_CF!BF58))</f>
        <v/>
      </c>
      <c r="BG56" s="1" t="str">
        <f>IF(QP_IncomeWP!BG56="","",'Cost and Benefit Parameters'!$C$45*(QP_IncomeWP!BG56-Income_CF!BG58))</f>
        <v/>
      </c>
      <c r="BH56" s="1" t="str">
        <f>IF(QP_IncomeWP!BH56="","",'Cost and Benefit Parameters'!$C$45*(QP_IncomeWP!BH56-Income_CF!BH58))</f>
        <v/>
      </c>
      <c r="BI56" s="1" t="str">
        <f>IF(QP_IncomeWP!BI56="","",'Cost and Benefit Parameters'!$C$45*(QP_IncomeWP!BI56-Income_CF!BI58))</f>
        <v/>
      </c>
      <c r="BJ56" s="1" t="str">
        <f>IF(QP_IncomeWP!BJ56="","",'Cost and Benefit Parameters'!$C$45*(QP_IncomeWP!BJ56-Income_CF!BJ58))</f>
        <v/>
      </c>
      <c r="BK56" s="1" t="str">
        <f>IF(QP_IncomeWP!BK56="","",'Cost and Benefit Parameters'!$C$45*(QP_IncomeWP!BK56-Income_CF!BK58))</f>
        <v/>
      </c>
      <c r="BL56" s="1" t="str">
        <f>IF(QP_IncomeWP!BL56="","",'Cost and Benefit Parameters'!$C$45*(QP_IncomeWP!BL56-Income_CF!BL58))</f>
        <v/>
      </c>
    </row>
    <row r="57" spans="1:72" x14ac:dyDescent="0.55000000000000004">
      <c r="A57" s="639"/>
      <c r="B57" t="s">
        <v>472</v>
      </c>
      <c r="F57" s="1" t="str">
        <f>IF(QP_IncomeWP!F57="","",'Cost and Benefit Parameters'!$C$45*(QP_IncomeWP!F57-Income_CF!F59))</f>
        <v/>
      </c>
      <c r="G57" s="1" t="str">
        <f>IF(QP_IncomeWP!G57="","",'Cost and Benefit Parameters'!$C$45*(QP_IncomeWP!G57-Income_CF!G59))</f>
        <v/>
      </c>
      <c r="H57" s="1" t="str">
        <f>IF(QP_IncomeWP!H57="","",'Cost and Benefit Parameters'!$C$45*(QP_IncomeWP!H57-Income_CF!H59))</f>
        <v/>
      </c>
      <c r="I57" s="1" t="str">
        <f>IF(QP_IncomeWP!I57="","",'Cost and Benefit Parameters'!$C$45*(QP_IncomeWP!I57-Income_CF!I59))</f>
        <v/>
      </c>
      <c r="J57" s="1" t="str">
        <f>IF(QP_IncomeWP!J57="","",'Cost and Benefit Parameters'!$C$45*(QP_IncomeWP!J57-Income_CF!J59))</f>
        <v/>
      </c>
      <c r="K57" s="1">
        <f>IF(QP_IncomeWP!K57="","",'Cost and Benefit Parameters'!$C$45*(QP_IncomeWP!K57-Income_CF!K59))</f>
        <v>-304644.13493694586</v>
      </c>
      <c r="L57" s="1">
        <f>IF(QP_IncomeWP!L57="","",'Cost and Benefit Parameters'!$C$45*(QP_IncomeWP!L57-Income_CF!L59))</f>
        <v>-316461.98599929304</v>
      </c>
      <c r="M57" s="1">
        <f>IF(QP_IncomeWP!M57="","",'Cost and Benefit Parameters'!$C$45*(QP_IncomeWP!M57-Income_CF!M59))</f>
        <v>-328541.09504931618</v>
      </c>
      <c r="N57" s="1">
        <f>IF(QP_IncomeWP!N57="","",'Cost and Benefit Parameters'!$C$45*(QP_IncomeWP!N57-Income_CF!N59))</f>
        <v>-340876.66697175894</v>
      </c>
      <c r="O57" s="1">
        <f>IF(QP_IncomeWP!O57="","",'Cost and Benefit Parameters'!$C$45*(QP_IncomeWP!O57-Income_CF!O59))</f>
        <v>-355625.97042641364</v>
      </c>
      <c r="P57" s="1">
        <f>IF(QP_IncomeWP!P57="","",'Cost and Benefit Parameters'!$C$45*(QP_IncomeWP!P57-Income_CF!P59))</f>
        <v>-368314.92104078789</v>
      </c>
      <c r="Q57" s="1">
        <f>IF(QP_IncomeWP!Q57="","",'Cost and Benefit Parameters'!$C$45*(QP_IncomeWP!Q57-Income_CF!Q59))</f>
        <v>-381227.81579551182</v>
      </c>
      <c r="R57" s="1">
        <f>IF(QP_IncomeWP!R57="","",'Cost and Benefit Parameters'!$C$45*(QP_IncomeWP!R57-Income_CF!R59))</f>
        <v>-394356.74365908961</v>
      </c>
      <c r="S57" s="1">
        <f>IF(QP_IncomeWP!S57="","",'Cost and Benefit Parameters'!$C$45*(QP_IncomeWP!S57-Income_CF!S59))</f>
        <v>-407693.12330429134</v>
      </c>
      <c r="T57" s="1">
        <f>IF(QP_IncomeWP!T57="","",'Cost and Benefit Parameters'!$C$45*(QP_IncomeWP!T57-Income_CF!T59))</f>
        <v>-421227.70096716098</v>
      </c>
      <c r="U57" s="1">
        <f>IF(QP_IncomeWP!U57="","",'Cost and Benefit Parameters'!$C$45*(QP_IncomeWP!U57-Income_CF!U59))</f>
        <v>-434950.5502833905</v>
      </c>
      <c r="V57" s="1">
        <f>IF(QP_IncomeWP!V57="","",'Cost and Benefit Parameters'!$C$45*(QP_IncomeWP!V57-Income_CF!V59))</f>
        <v>-448851.07416949357</v>
      </c>
      <c r="W57" s="1">
        <f>IF(QP_IncomeWP!W57="","",'Cost and Benefit Parameters'!$C$45*(QP_IncomeWP!W57-Income_CF!W59))</f>
        <v>-462918.00880976324</v>
      </c>
      <c r="X57" s="1">
        <f>IF(QP_IncomeWP!X57="","",'Cost and Benefit Parameters'!$C$45*(QP_IncomeWP!X57-Income_CF!X59))</f>
        <v>-477139.42980303074</v>
      </c>
      <c r="Y57" s="1">
        <f>IF(QP_IncomeWP!Y57="","",'Cost and Benefit Parameters'!$C$45*(QP_IncomeWP!Y57-Income_CF!Y59))</f>
        <v>-491502.76051574026</v>
      </c>
      <c r="Z57" s="1">
        <f>IF(QP_IncomeWP!Z57="","",'Cost and Benefit Parameters'!$C$45*(QP_IncomeWP!Z57-Income_CF!Z59))</f>
        <v>-505994.78267998243</v>
      </c>
      <c r="AA57" s="1">
        <f>IF(QP_IncomeWP!AA57="","",'Cost and Benefit Parameters'!$C$45*(QP_IncomeWP!AA57-Income_CF!AA59))</f>
        <v>-520601.64926667116</v>
      </c>
      <c r="AB57" s="1">
        <f>IF(QP_IncomeWP!AB57="","",'Cost and Benefit Parameters'!$C$45*(QP_IncomeWP!AB57-Income_CF!AB59))</f>
        <v>-535308.89965538261</v>
      </c>
      <c r="AC57" s="1">
        <f>IF(QP_IncomeWP!AC57="","",'Cost and Benefit Parameters'!$C$45*(QP_IncomeWP!AC57-Income_CF!AC59))</f>
        <v>-550101.47711312119</v>
      </c>
      <c r="AD57" s="1">
        <f>IF(QP_IncomeWP!AD57="","",'Cost and Benefit Parameters'!$C$45*(QP_IncomeWP!AD57-Income_CF!AD59))</f>
        <v>-564963.74858490692</v>
      </c>
      <c r="AE57" s="1">
        <f>IF(QP_IncomeWP!AE57="","",'Cost and Benefit Parameters'!$C$45*(QP_IncomeWP!AE57-Income_CF!AE59))</f>
        <v>-579879.52678923798</v>
      </c>
      <c r="AF57" s="1">
        <f>IF(QP_IncomeWP!AF57="","",'Cost and Benefit Parameters'!$C$45*(QP_IncomeWP!AF57-Income_CF!AF59))</f>
        <v>-594832.09460154793</v>
      </c>
      <c r="AG57" s="1">
        <f>IF(QP_IncomeWP!AG57="","",'Cost and Benefit Parameters'!$C$45*(QP_IncomeWP!AG57-Income_CF!AG59))</f>
        <v>-609804.23169851257</v>
      </c>
      <c r="AH57" s="1">
        <f>IF(QP_IncomeWP!AH57="","",'Cost and Benefit Parameters'!$C$45*(QP_IncomeWP!AH57-Income_CF!AH59))</f>
        <v>-624778.24342579988</v>
      </c>
      <c r="AI57" s="1">
        <f>IF(QP_IncomeWP!AI57="","",'Cost and Benefit Parameters'!$C$45*(QP_IncomeWP!AI57-Income_CF!AI59))</f>
        <v>-639735.99184137839</v>
      </c>
      <c r="AJ57" s="1">
        <f>IF(QP_IncomeWP!AJ57="","",'Cost and Benefit Parameters'!$C$45*(QP_IncomeWP!AJ57-Income_CF!AJ59))</f>
        <v>-654658.92887601233</v>
      </c>
      <c r="AK57" s="1">
        <f>IF(QP_IncomeWP!AK57="","",'Cost and Benefit Parameters'!$C$45*(QP_IncomeWP!AK57-Income_CF!AK59))</f>
        <v>-669528.13154221582</v>
      </c>
      <c r="AL57" s="1">
        <f>IF(QP_IncomeWP!AL57="","",'Cost and Benefit Parameters'!$C$45*(QP_IncomeWP!AL57-Income_CF!AL59))</f>
        <v>-684324.3391124534</v>
      </c>
      <c r="AM57" s="1">
        <f>IF(QP_IncomeWP!AM57="","",'Cost and Benefit Parameters'!$C$45*(QP_IncomeWP!AM57-Income_CF!AM59))</f>
        <v>-699027.9921772558</v>
      </c>
      <c r="AN57" s="1">
        <f>IF(QP_IncomeWP!AN57="","",'Cost and Benefit Parameters'!$C$45*(QP_IncomeWP!AN57-Income_CF!AN59))</f>
        <v>-713619.27348377195</v>
      </c>
      <c r="AO57" s="1">
        <f>IF(QP_IncomeWP!AO57="","",'Cost and Benefit Parameters'!$C$45*(QP_IncomeWP!AO57-Income_CF!AO59))</f>
        <v>-728078.15044561622</v>
      </c>
      <c r="AP57" s="1">
        <f>IF(QP_IncomeWP!AP57="","",'Cost and Benefit Parameters'!$C$45*(QP_IncomeWP!AP57-Income_CF!AP59))</f>
        <v>-742384.41920526931</v>
      </c>
      <c r="AQ57" s="1">
        <f>IF(QP_IncomeWP!AQ57="","",'Cost and Benefit Parameters'!$C$45*(QP_IncomeWP!AQ57-Income_CF!AQ59))</f>
        <v>-756517.75012132502</v>
      </c>
      <c r="AR57" s="1">
        <f>IF(QP_IncomeWP!AR57="","",'Cost and Benefit Parameters'!$C$45*(QP_IncomeWP!AR57-Income_CF!AR59))</f>
        <v>-770457.73454409</v>
      </c>
      <c r="AS57" s="1">
        <f>IF(QP_IncomeWP!AS57="","",'Cost and Benefit Parameters'!$C$45*(QP_IncomeWP!AS57-Income_CF!AS59))</f>
        <v>-784183.93273494695</v>
      </c>
      <c r="AT57" s="1">
        <f>IF(QP_IncomeWP!AT57="","",'Cost and Benefit Parameters'!$C$45*(QP_IncomeWP!AT57-Income_CF!AT59))</f>
        <v>-797675.92277721153</v>
      </c>
      <c r="AU57" s="1">
        <f>IF(QP_IncomeWP!AU57="","",'Cost and Benefit Parameters'!$C$45*(QP_IncomeWP!AU57-Income_CF!AU59))</f>
        <v>-810913.35031915037</v>
      </c>
      <c r="AV57" s="1">
        <f>IF(QP_IncomeWP!AV57="","",'Cost and Benefit Parameters'!$C$45*(QP_IncomeWP!AV57-Income_CF!AV59))</f>
        <v>-823875.9789834593</v>
      </c>
      <c r="AW57" s="1">
        <f>IF(QP_IncomeWP!AW57="","",'Cost and Benefit Parameters'!$C$45*(QP_IncomeWP!AW57-Income_CF!AW59))</f>
        <v>-836543.74127171666</v>
      </c>
      <c r="AX57" s="1">
        <f>IF(QP_IncomeWP!AX57="","",'Cost and Benefit Parameters'!$C$45*(QP_IncomeWP!AX57-Income_CF!AX59))</f>
        <v>-848896.78978742997</v>
      </c>
      <c r="AY57" s="1" t="str">
        <f>IF(QP_IncomeWP!AY57="","",'Cost and Benefit Parameters'!$C$45*(QP_IncomeWP!AY57-Income_CF!AY59))</f>
        <v/>
      </c>
      <c r="AZ57" s="1" t="str">
        <f>IF(QP_IncomeWP!AZ57="","",'Cost and Benefit Parameters'!$C$45*(QP_IncomeWP!AZ57-Income_CF!AZ59))</f>
        <v/>
      </c>
      <c r="BA57" s="1" t="str">
        <f>IF(QP_IncomeWP!BA57="","",'Cost and Benefit Parameters'!$C$45*(QP_IncomeWP!BA57-Income_CF!BA59))</f>
        <v/>
      </c>
      <c r="BB57" s="1" t="str">
        <f>IF(QP_IncomeWP!BB57="","",'Cost and Benefit Parameters'!$C$45*(QP_IncomeWP!BB57-Income_CF!BB59))</f>
        <v/>
      </c>
      <c r="BC57" s="1" t="str">
        <f>IF(QP_IncomeWP!BC57="","",'Cost and Benefit Parameters'!$C$45*(QP_IncomeWP!BC57-Income_CF!BC59))</f>
        <v/>
      </c>
      <c r="BD57" s="1" t="str">
        <f>IF(QP_IncomeWP!BD57="","",'Cost and Benefit Parameters'!$C$45*(QP_IncomeWP!BD57-Income_CF!BD59))</f>
        <v/>
      </c>
      <c r="BE57" s="1" t="str">
        <f>IF(QP_IncomeWP!BE57="","",'Cost and Benefit Parameters'!$C$45*(QP_IncomeWP!BE57-Income_CF!BE59))</f>
        <v/>
      </c>
      <c r="BF57" s="1" t="str">
        <f>IF(QP_IncomeWP!BF57="","",'Cost and Benefit Parameters'!$C$45*(QP_IncomeWP!BF57-Income_CF!BF59))</f>
        <v/>
      </c>
      <c r="BG57" s="1" t="str">
        <f>IF(QP_IncomeWP!BG57="","",'Cost and Benefit Parameters'!$C$45*(QP_IncomeWP!BG57-Income_CF!BG59))</f>
        <v/>
      </c>
      <c r="BH57" s="1" t="str">
        <f>IF(QP_IncomeWP!BH57="","",'Cost and Benefit Parameters'!$C$45*(QP_IncomeWP!BH57-Income_CF!BH59))</f>
        <v/>
      </c>
      <c r="BI57" s="1" t="str">
        <f>IF(QP_IncomeWP!BI57="","",'Cost and Benefit Parameters'!$C$45*(QP_IncomeWP!BI57-Income_CF!BI59))</f>
        <v/>
      </c>
      <c r="BJ57" s="1" t="str">
        <f>IF(QP_IncomeWP!BJ57="","",'Cost and Benefit Parameters'!$C$45*(QP_IncomeWP!BJ57-Income_CF!BJ59))</f>
        <v/>
      </c>
      <c r="BK57" s="1" t="str">
        <f>IF(QP_IncomeWP!BK57="","",'Cost and Benefit Parameters'!$C$45*(QP_IncomeWP!BK57-Income_CF!BK59))</f>
        <v/>
      </c>
      <c r="BL57" s="1" t="str">
        <f>IF(QP_IncomeWP!BL57="","",'Cost and Benefit Parameters'!$C$45*(QP_IncomeWP!BL57-Income_CF!BL59))</f>
        <v/>
      </c>
    </row>
    <row r="58" spans="1:72" x14ac:dyDescent="0.55000000000000004">
      <c r="A58" s="639"/>
      <c r="B58" t="s">
        <v>473</v>
      </c>
      <c r="F58" s="1" t="str">
        <f>IF(QP_IncomeWP!F58="","",'Cost and Benefit Parameters'!$C$45*(QP_IncomeWP!F58-Income_CF!F60))</f>
        <v/>
      </c>
      <c r="G58" s="1" t="str">
        <f>IF(QP_IncomeWP!G58="","",'Cost and Benefit Parameters'!$C$45*(QP_IncomeWP!G58-Income_CF!G60))</f>
        <v/>
      </c>
      <c r="H58" s="1" t="str">
        <f>IF(QP_IncomeWP!H58="","",'Cost and Benefit Parameters'!$C$45*(QP_IncomeWP!H58-Income_CF!H60))</f>
        <v/>
      </c>
      <c r="I58" s="1" t="str">
        <f>IF(QP_IncomeWP!I58="","",'Cost and Benefit Parameters'!$C$45*(QP_IncomeWP!I58-Income_CF!I60))</f>
        <v/>
      </c>
      <c r="J58" s="1" t="str">
        <f>IF(QP_IncomeWP!J58="","",'Cost and Benefit Parameters'!$C$45*(QP_IncomeWP!J58-Income_CF!J60))</f>
        <v/>
      </c>
      <c r="K58" s="1" t="str">
        <f>IF(QP_IncomeWP!K58="","",'Cost and Benefit Parameters'!$C$45*(QP_IncomeWP!K58-Income_CF!K60))</f>
        <v/>
      </c>
      <c r="L58" s="1">
        <f>IF(QP_IncomeWP!L58="","",'Cost and Benefit Parameters'!$C$45*(QP_IncomeWP!L58-Income_CF!L60))</f>
        <v>-313783.45898505428</v>
      </c>
      <c r="M58" s="1">
        <f>IF(QP_IncomeWP!M58="","",'Cost and Benefit Parameters'!$C$45*(QP_IncomeWP!M58-Income_CF!M60))</f>
        <v>-325955.84557927179</v>
      </c>
      <c r="N58" s="1">
        <f>IF(QP_IncomeWP!N58="","",'Cost and Benefit Parameters'!$C$45*(QP_IncomeWP!N58-Income_CF!N60))</f>
        <v>-338397.32790079567</v>
      </c>
      <c r="O58" s="1">
        <f>IF(QP_IncomeWP!O58="","",'Cost and Benefit Parameters'!$C$45*(QP_IncomeWP!O58-Income_CF!O60))</f>
        <v>-351102.96698091173</v>
      </c>
      <c r="P58" s="1">
        <f>IF(QP_IncomeWP!P58="","",'Cost and Benefit Parameters'!$C$45*(QP_IncomeWP!P58-Income_CF!P60))</f>
        <v>-366294.74953920598</v>
      </c>
      <c r="Q58" s="1">
        <f>IF(QP_IncomeWP!Q58="","",'Cost and Benefit Parameters'!$C$45*(QP_IncomeWP!Q58-Income_CF!Q60))</f>
        <v>-379364.36867201171</v>
      </c>
      <c r="R58" s="1">
        <f>IF(QP_IncomeWP!R58="","",'Cost and Benefit Parameters'!$C$45*(QP_IncomeWP!R58-Income_CF!R60))</f>
        <v>-392664.65026937705</v>
      </c>
      <c r="S58" s="1">
        <f>IF(QP_IncomeWP!S58="","",'Cost and Benefit Parameters'!$C$45*(QP_IncomeWP!S58-Income_CF!S60))</f>
        <v>-406187.44596886227</v>
      </c>
      <c r="T58" s="1">
        <f>IF(QP_IncomeWP!T58="","",'Cost and Benefit Parameters'!$C$45*(QP_IncomeWP!T58-Income_CF!T60))</f>
        <v>-419923.91700341989</v>
      </c>
      <c r="U58" s="1">
        <f>IF(QP_IncomeWP!U58="","",'Cost and Benefit Parameters'!$C$45*(QP_IncomeWP!U58-Income_CF!U60))</f>
        <v>-433864.53199617565</v>
      </c>
      <c r="V58" s="1">
        <f>IF(QP_IncomeWP!V58="","",'Cost and Benefit Parameters'!$C$45*(QP_IncomeWP!V58-Income_CF!V60))</f>
        <v>-447999.06679189217</v>
      </c>
      <c r="W58" s="1">
        <f>IF(QP_IncomeWP!W58="","",'Cost and Benefit Parameters'!$C$45*(QP_IncomeWP!W58-Income_CF!W60))</f>
        <v>-462316.60639457859</v>
      </c>
      <c r="X58" s="1">
        <f>IF(QP_IncomeWP!X58="","",'Cost and Benefit Parameters'!$C$45*(QP_IncomeWP!X58-Income_CF!X60))</f>
        <v>-476805.54907405615</v>
      </c>
      <c r="Y58" s="1">
        <f>IF(QP_IncomeWP!Y58="","",'Cost and Benefit Parameters'!$C$45*(QP_IncomeWP!Y58-Income_CF!Y60))</f>
        <v>-491453.61269712151</v>
      </c>
      <c r="Z58" s="1">
        <f>IF(QP_IncomeWP!Z58="","",'Cost and Benefit Parameters'!$C$45*(QP_IncomeWP!Z58-Income_CF!Z60))</f>
        <v>-506247.84333121224</v>
      </c>
      <c r="AA58" s="1">
        <f>IF(QP_IncomeWP!AA58="","",'Cost and Benefit Parameters'!$C$45*(QP_IncomeWP!AA58-Income_CF!AA60))</f>
        <v>-521174.62616038194</v>
      </c>
      <c r="AB58" s="1">
        <f>IF(QP_IncomeWP!AB58="","",'Cost and Benefit Parameters'!$C$45*(QP_IncomeWP!AB58-Income_CF!AB60))</f>
        <v>-536219.69874467154</v>
      </c>
      <c r="AC58" s="1">
        <f>IF(QP_IncomeWP!AC58="","",'Cost and Benefit Parameters'!$C$45*(QP_IncomeWP!AC58-Income_CF!AC60))</f>
        <v>-551368.16664504423</v>
      </c>
      <c r="AD58" s="1">
        <f>IF(QP_IncomeWP!AD58="","",'Cost and Benefit Parameters'!$C$45*(QP_IncomeWP!AD58-Income_CF!AD60))</f>
        <v>-566604.52142651461</v>
      </c>
      <c r="AE58" s="1">
        <f>IF(QP_IncomeWP!AE58="","",'Cost and Benefit Parameters'!$C$45*(QP_IncomeWP!AE58-Income_CF!AE60))</f>
        <v>-581912.66104245419</v>
      </c>
      <c r="AF58" s="1">
        <f>IF(QP_IncomeWP!AF58="","",'Cost and Benefit Parameters'!$C$45*(QP_IncomeWP!AF58-Income_CF!AF60))</f>
        <v>-597275.91259291535</v>
      </c>
      <c r="AG58" s="1">
        <f>IF(QP_IncomeWP!AG58="","",'Cost and Benefit Parameters'!$C$45*(QP_IncomeWP!AG58-Income_CF!AG60))</f>
        <v>-612677.0574395943</v>
      </c>
      <c r="AH58" s="1">
        <f>IF(QP_IncomeWP!AH58="","",'Cost and Benefit Parameters'!$C$45*(QP_IncomeWP!AH58-Income_CF!AH60))</f>
        <v>-628098.3586494677</v>
      </c>
      <c r="AI58" s="1">
        <f>IF(QP_IncomeWP!AI58="","",'Cost and Benefit Parameters'!$C$45*(QP_IncomeWP!AI58-Income_CF!AI60))</f>
        <v>-643521.59072857397</v>
      </c>
      <c r="AJ58" s="1">
        <f>IF(QP_IncomeWP!AJ58="","",'Cost and Benefit Parameters'!$C$45*(QP_IncomeWP!AJ58-Income_CF!AJ60))</f>
        <v>-658928.07159661967</v>
      </c>
      <c r="AK58" s="1">
        <f>IF(QP_IncomeWP!AK58="","",'Cost and Benefit Parameters'!$C$45*(QP_IncomeWP!AK58-Income_CF!AK60))</f>
        <v>-674298.69674229319</v>
      </c>
      <c r="AL58" s="1">
        <f>IF(QP_IncomeWP!AL58="","",'Cost and Benefit Parameters'!$C$45*(QP_IncomeWP!AL58-Income_CF!AL60))</f>
        <v>-689613.97548848228</v>
      </c>
      <c r="AM58" s="1">
        <f>IF(QP_IncomeWP!AM58="","",'Cost and Benefit Parameters'!$C$45*(QP_IncomeWP!AM58-Income_CF!AM60))</f>
        <v>-704854.06928582699</v>
      </c>
      <c r="AN58" s="1">
        <f>IF(QP_IncomeWP!AN58="","",'Cost and Benefit Parameters'!$C$45*(QP_IncomeWP!AN58-Income_CF!AN60))</f>
        <v>-719998.83194257307</v>
      </c>
      <c r="AO58" s="1">
        <f>IF(QP_IncomeWP!AO58="","",'Cost and Benefit Parameters'!$C$45*(QP_IncomeWP!AO58-Income_CF!AO60))</f>
        <v>-735027.85168828571</v>
      </c>
      <c r="AP58" s="1">
        <f>IF(QP_IncomeWP!AP58="","",'Cost and Benefit Parameters'!$C$45*(QP_IncomeWP!AP58-Income_CF!AP60))</f>
        <v>-749920.49495898432</v>
      </c>
      <c r="AQ58" s="1">
        <f>IF(QP_IncomeWP!AQ58="","",'Cost and Benefit Parameters'!$C$45*(QP_IncomeWP!AQ58-Income_CF!AQ60))</f>
        <v>-764655.95178142737</v>
      </c>
      <c r="AR58" s="1">
        <f>IF(QP_IncomeWP!AR58="","",'Cost and Benefit Parameters'!$C$45*(QP_IncomeWP!AR58-Income_CF!AR60))</f>
        <v>-779213.2826249646</v>
      </c>
      <c r="AS58" s="1">
        <f>IF(QP_IncomeWP!AS58="","",'Cost and Benefit Parameters'!$C$45*(QP_IncomeWP!AS58-Income_CF!AS60))</f>
        <v>-793571.46658041293</v>
      </c>
      <c r="AT58" s="1">
        <f>IF(QP_IncomeWP!AT58="","",'Cost and Benefit Parameters'!$C$45*(QP_IncomeWP!AT58-Income_CF!AT60))</f>
        <v>-807709.45071699517</v>
      </c>
      <c r="AU58" s="1">
        <f>IF(QP_IncomeWP!AU58="","",'Cost and Benefit Parameters'!$C$45*(QP_IncomeWP!AU58-Income_CF!AU60))</f>
        <v>-821606.20046052802</v>
      </c>
      <c r="AV58" s="1">
        <f>IF(QP_IncomeWP!AV58="","",'Cost and Benefit Parameters'!$C$45*(QP_IncomeWP!AV58-Income_CF!AV60))</f>
        <v>-835240.75082872505</v>
      </c>
      <c r="AW58" s="1">
        <f>IF(QP_IncomeWP!AW58="","",'Cost and Benefit Parameters'!$C$45*(QP_IncomeWP!AW58-Income_CF!AW60))</f>
        <v>-848592.25835296337</v>
      </c>
      <c r="AX58" s="1">
        <f>IF(QP_IncomeWP!AX58="","",'Cost and Benefit Parameters'!$C$45*(QP_IncomeWP!AX58-Income_CF!AX60))</f>
        <v>-861640.05350986787</v>
      </c>
      <c r="AY58" s="1">
        <f>IF(QP_IncomeWP!AY58="","",'Cost and Benefit Parameters'!$C$45*(QP_IncomeWP!AY58-Income_CF!AY60))</f>
        <v>-874363.69348105253</v>
      </c>
      <c r="AZ58" s="1" t="str">
        <f>IF(QP_IncomeWP!AZ58="","",'Cost and Benefit Parameters'!$C$45*(QP_IncomeWP!AZ58-Income_CF!AZ60))</f>
        <v/>
      </c>
      <c r="BA58" s="1" t="str">
        <f>IF(QP_IncomeWP!BA58="","",'Cost and Benefit Parameters'!$C$45*(QP_IncomeWP!BA58-Income_CF!BA60))</f>
        <v/>
      </c>
      <c r="BB58" s="1" t="str">
        <f>IF(QP_IncomeWP!BB58="","",'Cost and Benefit Parameters'!$C$45*(QP_IncomeWP!BB58-Income_CF!BB60))</f>
        <v/>
      </c>
      <c r="BC58" s="1" t="str">
        <f>IF(QP_IncomeWP!BC58="","",'Cost and Benefit Parameters'!$C$45*(QP_IncomeWP!BC58-Income_CF!BC60))</f>
        <v/>
      </c>
      <c r="BD58" s="1" t="str">
        <f>IF(QP_IncomeWP!BD58="","",'Cost and Benefit Parameters'!$C$45*(QP_IncomeWP!BD58-Income_CF!BD60))</f>
        <v/>
      </c>
      <c r="BE58" s="1" t="str">
        <f>IF(QP_IncomeWP!BE58="","",'Cost and Benefit Parameters'!$C$45*(QP_IncomeWP!BE58-Income_CF!BE60))</f>
        <v/>
      </c>
      <c r="BF58" s="1" t="str">
        <f>IF(QP_IncomeWP!BF58="","",'Cost and Benefit Parameters'!$C$45*(QP_IncomeWP!BF58-Income_CF!BF60))</f>
        <v/>
      </c>
      <c r="BG58" s="1" t="str">
        <f>IF(QP_IncomeWP!BG58="","",'Cost and Benefit Parameters'!$C$45*(QP_IncomeWP!BG58-Income_CF!BG60))</f>
        <v/>
      </c>
      <c r="BH58" s="1" t="str">
        <f>IF(QP_IncomeWP!BH58="","",'Cost and Benefit Parameters'!$C$45*(QP_IncomeWP!BH58-Income_CF!BH60))</f>
        <v/>
      </c>
      <c r="BI58" s="1" t="str">
        <f>IF(QP_IncomeWP!BI58="","",'Cost and Benefit Parameters'!$C$45*(QP_IncomeWP!BI58-Income_CF!BI60))</f>
        <v/>
      </c>
      <c r="BJ58" s="1" t="str">
        <f>IF(QP_IncomeWP!BJ58="","",'Cost and Benefit Parameters'!$C$45*(QP_IncomeWP!BJ58-Income_CF!BJ60))</f>
        <v/>
      </c>
      <c r="BK58" s="1" t="str">
        <f>IF(QP_IncomeWP!BK58="","",'Cost and Benefit Parameters'!$C$45*(QP_IncomeWP!BK58-Income_CF!BK60))</f>
        <v/>
      </c>
      <c r="BL58" s="1" t="str">
        <f>IF(QP_IncomeWP!BL58="","",'Cost and Benefit Parameters'!$C$45*(QP_IncomeWP!BL58-Income_CF!BL60))</f>
        <v/>
      </c>
    </row>
    <row r="59" spans="1:72" x14ac:dyDescent="0.55000000000000004">
      <c r="A59" s="639"/>
      <c r="B59" t="s">
        <v>474</v>
      </c>
      <c r="F59" s="1" t="str">
        <f>IF(QP_IncomeWP!F59="","",'Cost and Benefit Parameters'!$C$45*(QP_IncomeWP!F59-Income_CF!F61))</f>
        <v/>
      </c>
      <c r="G59" s="1" t="str">
        <f>IF(QP_IncomeWP!G59="","",'Cost and Benefit Parameters'!$C$45*(QP_IncomeWP!G59-Income_CF!G61))</f>
        <v/>
      </c>
      <c r="H59" s="1" t="str">
        <f>IF(QP_IncomeWP!H59="","",'Cost and Benefit Parameters'!$C$45*(QP_IncomeWP!H59-Income_CF!H61))</f>
        <v/>
      </c>
      <c r="I59" s="1" t="str">
        <f>IF(QP_IncomeWP!I59="","",'Cost and Benefit Parameters'!$C$45*(QP_IncomeWP!I59-Income_CF!I61))</f>
        <v/>
      </c>
      <c r="J59" s="1" t="str">
        <f>IF(QP_IncomeWP!J59="","",'Cost and Benefit Parameters'!$C$45*(QP_IncomeWP!J59-Income_CF!J61))</f>
        <v/>
      </c>
      <c r="K59" s="1" t="str">
        <f>IF(QP_IncomeWP!K59="","",'Cost and Benefit Parameters'!$C$45*(QP_IncomeWP!K59-Income_CF!K61))</f>
        <v/>
      </c>
      <c r="L59" s="1" t="str">
        <f>IF(QP_IncomeWP!L59="","",'Cost and Benefit Parameters'!$C$45*(QP_IncomeWP!L59-Income_CF!L61))</f>
        <v/>
      </c>
      <c r="M59" s="1">
        <f>IF(QP_IncomeWP!M59="","",'Cost and Benefit Parameters'!$C$45*(QP_IncomeWP!M59-Income_CF!M61))</f>
        <v>-323196.96275460592</v>
      </c>
      <c r="N59" s="1">
        <f>IF(QP_IncomeWP!N59="","",'Cost and Benefit Parameters'!$C$45*(QP_IncomeWP!N59-Income_CF!N61))</f>
        <v>-335734.52094664989</v>
      </c>
      <c r="O59" s="1">
        <f>IF(QP_IncomeWP!O59="","",'Cost and Benefit Parameters'!$C$45*(QP_IncomeWP!O59-Income_CF!O61))</f>
        <v>-348549.24773781962</v>
      </c>
      <c r="P59" s="1">
        <f>IF(QP_IncomeWP!P59="","",'Cost and Benefit Parameters'!$C$45*(QP_IncomeWP!P59-Income_CF!P61))</f>
        <v>-361636.05599033908</v>
      </c>
      <c r="Q59" s="1">
        <f>IF(QP_IncomeWP!Q59="","",'Cost and Benefit Parameters'!$C$45*(QP_IncomeWP!Q59-Income_CF!Q61))</f>
        <v>-377283.59202538239</v>
      </c>
      <c r="R59" s="1">
        <f>IF(QP_IncomeWP!R59="","",'Cost and Benefit Parameters'!$C$45*(QP_IncomeWP!R59-Income_CF!R61))</f>
        <v>-390745.29973217187</v>
      </c>
      <c r="S59" s="1">
        <f>IF(QP_IncomeWP!S59="","",'Cost and Benefit Parameters'!$C$45*(QP_IncomeWP!S59-Income_CF!S61))</f>
        <v>-404444.58977745834</v>
      </c>
      <c r="T59" s="1">
        <f>IF(QP_IncomeWP!T59="","",'Cost and Benefit Parameters'!$C$45*(QP_IncomeWP!T59-Income_CF!T61))</f>
        <v>-418373.06934792834</v>
      </c>
      <c r="U59" s="1">
        <f>IF(QP_IncomeWP!U59="","",'Cost and Benefit Parameters'!$C$45*(QP_IncomeWP!U59-Income_CF!U61))</f>
        <v>-432521.63451352273</v>
      </c>
      <c r="V59" s="1">
        <f>IF(QP_IncomeWP!V59="","",'Cost and Benefit Parameters'!$C$45*(QP_IncomeWP!V59-Income_CF!V61))</f>
        <v>-446880.46795606095</v>
      </c>
      <c r="W59" s="1">
        <f>IF(QP_IncomeWP!W59="","",'Cost and Benefit Parameters'!$C$45*(QP_IncomeWP!W59-Income_CF!W61))</f>
        <v>-461439.0387956489</v>
      </c>
      <c r="X59" s="1">
        <f>IF(QP_IncomeWP!X59="","",'Cost and Benefit Parameters'!$C$45*(QP_IncomeWP!X59-Income_CF!X61))</f>
        <v>-476186.10458641581</v>
      </c>
      <c r="Y59" s="1">
        <f>IF(QP_IncomeWP!Y59="","",'Cost and Benefit Parameters'!$C$45*(QP_IncomeWP!Y59-Income_CF!Y61))</f>
        <v>-491109.71554627776</v>
      </c>
      <c r="Z59" s="1">
        <f>IF(QP_IncomeWP!Z59="","",'Cost and Benefit Parameters'!$C$45*(QP_IncomeWP!Z59-Income_CF!Z61))</f>
        <v>-506197.22107803496</v>
      </c>
      <c r="AA59" s="1">
        <f>IF(QP_IncomeWP!AA59="","",'Cost and Benefit Parameters'!$C$45*(QP_IncomeWP!AA59-Income_CF!AA61))</f>
        <v>-521435.27863114869</v>
      </c>
      <c r="AB59" s="1">
        <f>IF(QP_IncomeWP!AB59="","",'Cost and Benefit Parameters'!$C$45*(QP_IncomeWP!AB59-Income_CF!AB61))</f>
        <v>-536809.86494519329</v>
      </c>
      <c r="AC59" s="1">
        <f>IF(QP_IncomeWP!AC59="","",'Cost and Benefit Parameters'!$C$45*(QP_IncomeWP!AC59-Income_CF!AC61))</f>
        <v>-552306.28970701166</v>
      </c>
      <c r="AD59" s="1">
        <f>IF(QP_IncomeWP!AD59="","",'Cost and Benefit Parameters'!$C$45*(QP_IncomeWP!AD59-Income_CF!AD61))</f>
        <v>-567909.21164439537</v>
      </c>
      <c r="AE59" s="1">
        <f>IF(QP_IncomeWP!AE59="","",'Cost and Benefit Parameters'!$C$45*(QP_IncomeWP!AE59-Income_CF!AE61))</f>
        <v>-583602.6570693102</v>
      </c>
      <c r="AF59" s="1">
        <f>IF(QP_IncomeWP!AF59="","",'Cost and Benefit Parameters'!$C$45*(QP_IncomeWP!AF59-Income_CF!AF61))</f>
        <v>-599370.04087372788</v>
      </c>
      <c r="AG59" s="1">
        <f>IF(QP_IncomeWP!AG59="","",'Cost and Benefit Parameters'!$C$45*(QP_IncomeWP!AG59-Income_CF!AG61))</f>
        <v>-615194.18997070263</v>
      </c>
      <c r="AH59" s="1">
        <f>IF(QP_IncomeWP!AH59="","",'Cost and Benefit Parameters'!$C$45*(QP_IncomeWP!AH59-Income_CF!AH61))</f>
        <v>-631057.36916278198</v>
      </c>
      <c r="AI59" s="1">
        <f>IF(QP_IncomeWP!AI59="","",'Cost and Benefit Parameters'!$C$45*(QP_IncomeWP!AI59-Income_CF!AI61))</f>
        <v>-646941.30940895167</v>
      </c>
      <c r="AJ59" s="1">
        <f>IF(QP_IncomeWP!AJ59="","",'Cost and Benefit Parameters'!$C$45*(QP_IncomeWP!AJ59-Income_CF!AJ61))</f>
        <v>-662827.23845043103</v>
      </c>
      <c r="AK59" s="1">
        <f>IF(QP_IncomeWP!AK59="","",'Cost and Benefit Parameters'!$C$45*(QP_IncomeWP!AK59-Income_CF!AK61))</f>
        <v>-678695.9137445183</v>
      </c>
      <c r="AL59" s="1">
        <f>IF(QP_IncomeWP!AL59="","",'Cost and Benefit Parameters'!$C$45*(QP_IncomeWP!AL59-Income_CF!AL61))</f>
        <v>-694527.65764456149</v>
      </c>
      <c r="AM59" s="1">
        <f>IF(QP_IncomeWP!AM59="","",'Cost and Benefit Parameters'!$C$45*(QP_IncomeWP!AM59-Income_CF!AM61))</f>
        <v>-710302.39475313656</v>
      </c>
      <c r="AN59" s="1">
        <f>IF(QP_IncomeWP!AN59="","",'Cost and Benefit Parameters'!$C$45*(QP_IncomeWP!AN59-Income_CF!AN61))</f>
        <v>-725999.69136440172</v>
      </c>
      <c r="AO59" s="1">
        <f>IF(QP_IncomeWP!AO59="","",'Cost and Benefit Parameters'!$C$45*(QP_IncomeWP!AO59-Income_CF!AO61))</f>
        <v>-741598.79690085084</v>
      </c>
      <c r="AP59" s="1">
        <f>IF(QP_IncomeWP!AP59="","",'Cost and Benefit Parameters'!$C$45*(QP_IncomeWP!AP59-Income_CF!AP61))</f>
        <v>-757078.68723893398</v>
      </c>
      <c r="AQ59" s="1">
        <f>IF(QP_IncomeWP!AQ59="","",'Cost and Benefit Parameters'!$C$45*(QP_IncomeWP!AQ59-Income_CF!AQ61))</f>
        <v>-772418.10980775382</v>
      </c>
      <c r="AR59" s="1">
        <f>IF(QP_IncomeWP!AR59="","",'Cost and Benefit Parameters'!$C$45*(QP_IncomeWP!AR59-Income_CF!AR61))</f>
        <v>-787595.63033487031</v>
      </c>
      <c r="AS59" s="1">
        <f>IF(QP_IncomeWP!AS59="","",'Cost and Benefit Parameters'!$C$45*(QP_IncomeWP!AS59-Income_CF!AS61))</f>
        <v>-802589.68110371358</v>
      </c>
      <c r="AT59" s="1">
        <f>IF(QP_IncomeWP!AT59="","",'Cost and Benefit Parameters'!$C$45*(QP_IncomeWP!AT59-Income_CF!AT61))</f>
        <v>-817378.61057782522</v>
      </c>
      <c r="AU59" s="1">
        <f>IF(QP_IncomeWP!AU59="","",'Cost and Benefit Parameters'!$C$45*(QP_IncomeWP!AU59-Income_CF!AU61))</f>
        <v>-831940.7342385049</v>
      </c>
      <c r="AV59" s="1">
        <f>IF(QP_IncomeWP!AV59="","",'Cost and Benefit Parameters'!$C$45*(QP_IncomeWP!AV59-Income_CF!AV61))</f>
        <v>-846254.38647434406</v>
      </c>
      <c r="AW59" s="1">
        <f>IF(QP_IncomeWP!AW59="","",'Cost and Benefit Parameters'!$C$45*(QP_IncomeWP!AW59-Income_CF!AW61))</f>
        <v>-860297.97335358628</v>
      </c>
      <c r="AX59" s="1">
        <f>IF(QP_IncomeWP!AX59="","",'Cost and Benefit Parameters'!$C$45*(QP_IncomeWP!AX59-Income_CF!AX61))</f>
        <v>-874050.02610355185</v>
      </c>
      <c r="AY59" s="1">
        <f>IF(QP_IncomeWP!AY59="","",'Cost and Benefit Parameters'!$C$45*(QP_IncomeWP!AY59-Income_CF!AY61))</f>
        <v>-887489.25511516409</v>
      </c>
      <c r="AZ59" s="1">
        <f>IF(QP_IncomeWP!AZ59="","",'Cost and Benefit Parameters'!$C$45*(QP_IncomeWP!AZ59-Income_CF!AZ61))</f>
        <v>-900594.60428548406</v>
      </c>
      <c r="BA59" s="1" t="str">
        <f>IF(QP_IncomeWP!BA59="","",'Cost and Benefit Parameters'!$C$45*(QP_IncomeWP!BA59-Income_CF!BA61))</f>
        <v/>
      </c>
      <c r="BB59" s="1" t="str">
        <f>IF(QP_IncomeWP!BB59="","",'Cost and Benefit Parameters'!$C$45*(QP_IncomeWP!BB59-Income_CF!BB61))</f>
        <v/>
      </c>
      <c r="BC59" s="1" t="str">
        <f>IF(QP_IncomeWP!BC59="","",'Cost and Benefit Parameters'!$C$45*(QP_IncomeWP!BC59-Income_CF!BC61))</f>
        <v/>
      </c>
      <c r="BD59" s="1" t="str">
        <f>IF(QP_IncomeWP!BD59="","",'Cost and Benefit Parameters'!$C$45*(QP_IncomeWP!BD59-Income_CF!BD61))</f>
        <v/>
      </c>
      <c r="BE59" s="1" t="str">
        <f>IF(QP_IncomeWP!BE59="","",'Cost and Benefit Parameters'!$C$45*(QP_IncomeWP!BE59-Income_CF!BE61))</f>
        <v/>
      </c>
      <c r="BF59" s="1" t="str">
        <f>IF(QP_IncomeWP!BF59="","",'Cost and Benefit Parameters'!$C$45*(QP_IncomeWP!BF59-Income_CF!BF61))</f>
        <v/>
      </c>
      <c r="BG59" s="1" t="str">
        <f>IF(QP_IncomeWP!BG59="","",'Cost and Benefit Parameters'!$C$45*(QP_IncomeWP!BG59-Income_CF!BG61))</f>
        <v/>
      </c>
      <c r="BH59" s="1" t="str">
        <f>IF(QP_IncomeWP!BH59="","",'Cost and Benefit Parameters'!$C$45*(QP_IncomeWP!BH59-Income_CF!BH61))</f>
        <v/>
      </c>
      <c r="BI59" s="1" t="str">
        <f>IF(QP_IncomeWP!BI59="","",'Cost and Benefit Parameters'!$C$45*(QP_IncomeWP!BI59-Income_CF!BI61))</f>
        <v/>
      </c>
      <c r="BJ59" s="1" t="str">
        <f>IF(QP_IncomeWP!BJ59="","",'Cost and Benefit Parameters'!$C$45*(QP_IncomeWP!BJ59-Income_CF!BJ61))</f>
        <v/>
      </c>
      <c r="BK59" s="1" t="str">
        <f>IF(QP_IncomeWP!BK59="","",'Cost and Benefit Parameters'!$C$45*(QP_IncomeWP!BK59-Income_CF!BK61))</f>
        <v/>
      </c>
      <c r="BL59" s="1" t="str">
        <f>IF(QP_IncomeWP!BL59="","",'Cost and Benefit Parameters'!$C$45*(QP_IncomeWP!BL59-Income_CF!BL61))</f>
        <v/>
      </c>
    </row>
    <row r="60" spans="1:72" x14ac:dyDescent="0.55000000000000004">
      <c r="A60" s="639"/>
      <c r="B60" t="s">
        <v>475</v>
      </c>
      <c r="F60" s="1" t="str">
        <f>IF(QP_IncomeWP!F60="","",'Cost and Benefit Parameters'!$C$45*(QP_IncomeWP!F60-Income_CF!F62))</f>
        <v/>
      </c>
      <c r="G60" s="1" t="str">
        <f>IF(QP_IncomeWP!G60="","",'Cost and Benefit Parameters'!$C$45*(QP_IncomeWP!G60-Income_CF!G62))</f>
        <v/>
      </c>
      <c r="H60" s="1" t="str">
        <f>IF(QP_IncomeWP!H60="","",'Cost and Benefit Parameters'!$C$45*(QP_IncomeWP!H60-Income_CF!H62))</f>
        <v/>
      </c>
      <c r="I60" s="1" t="str">
        <f>IF(QP_IncomeWP!I60="","",'Cost and Benefit Parameters'!$C$45*(QP_IncomeWP!I60-Income_CF!I62))</f>
        <v/>
      </c>
      <c r="J60" s="1" t="str">
        <f>IF(QP_IncomeWP!J60="","",'Cost and Benefit Parameters'!$C$45*(QP_IncomeWP!J60-Income_CF!J62))</f>
        <v/>
      </c>
      <c r="K60" s="1" t="str">
        <f>IF(QP_IncomeWP!K60="","",'Cost and Benefit Parameters'!$C$45*(QP_IncomeWP!K60-Income_CF!K62))</f>
        <v/>
      </c>
      <c r="L60" s="1" t="str">
        <f>IF(QP_IncomeWP!L60="","",'Cost and Benefit Parameters'!$C$45*(QP_IncomeWP!L60-Income_CF!L62))</f>
        <v/>
      </c>
      <c r="M60" s="1" t="str">
        <f>IF(QP_IncomeWP!M60="","",'Cost and Benefit Parameters'!$C$45*(QP_IncomeWP!M60-Income_CF!M62))</f>
        <v/>
      </c>
      <c r="N60" s="1">
        <f>IF(QP_IncomeWP!N60="","",'Cost and Benefit Parameters'!$C$45*(QP_IncomeWP!N60-Income_CF!N62))</f>
        <v>-332892.87163724418</v>
      </c>
      <c r="O60" s="1">
        <f>IF(QP_IncomeWP!O60="","",'Cost and Benefit Parameters'!$C$45*(QP_IncomeWP!O60-Income_CF!O62))</f>
        <v>-345806.55657504941</v>
      </c>
      <c r="P60" s="1">
        <f>IF(QP_IncomeWP!P60="","",'Cost and Benefit Parameters'!$C$45*(QP_IncomeWP!P60-Income_CF!P62))</f>
        <v>-359005.72516995412</v>
      </c>
      <c r="Q60" s="1">
        <f>IF(QP_IncomeWP!Q60="","",'Cost and Benefit Parameters'!$C$45*(QP_IncomeWP!Q60-Income_CF!Q62))</f>
        <v>-372485.13767004915</v>
      </c>
      <c r="R60" s="1">
        <f>IF(QP_IncomeWP!R60="","",'Cost and Benefit Parameters'!$C$45*(QP_IncomeWP!R60-Income_CF!R62))</f>
        <v>-388602.09978614369</v>
      </c>
      <c r="S60" s="1">
        <f>IF(QP_IncomeWP!S60="","",'Cost and Benefit Parameters'!$C$45*(QP_IncomeWP!S60-Income_CF!S62))</f>
        <v>-402467.65872413706</v>
      </c>
      <c r="T60" s="1">
        <f>IF(QP_IncomeWP!T60="","",'Cost and Benefit Parameters'!$C$45*(QP_IncomeWP!T60-Income_CF!T62))</f>
        <v>-416577.92747078219</v>
      </c>
      <c r="U60" s="1">
        <f>IF(QP_IncomeWP!U60="","",'Cost and Benefit Parameters'!$C$45*(QP_IncomeWP!U60-Income_CF!U62))</f>
        <v>-430924.26142836618</v>
      </c>
      <c r="V60" s="1">
        <f>IF(QP_IncomeWP!V60="","",'Cost and Benefit Parameters'!$C$45*(QP_IncomeWP!V60-Income_CF!V62))</f>
        <v>-445497.28354892816</v>
      </c>
      <c r="W60" s="1">
        <f>IF(QP_IncomeWP!W60="","",'Cost and Benefit Parameters'!$C$45*(QP_IncomeWP!W60-Income_CF!W62))</f>
        <v>-460286.88199474267</v>
      </c>
      <c r="X60" s="1">
        <f>IF(QP_IncomeWP!X60="","",'Cost and Benefit Parameters'!$C$45*(QP_IncomeWP!X60-Income_CF!X62))</f>
        <v>-475282.2099595184</v>
      </c>
      <c r="Y60" s="1">
        <f>IF(QP_IncomeWP!Y60="","",'Cost and Benefit Parameters'!$C$45*(QP_IncomeWP!Y60-Income_CF!Y62))</f>
        <v>-490471.68772400811</v>
      </c>
      <c r="Z60" s="1">
        <f>IF(QP_IncomeWP!Z60="","",'Cost and Benefit Parameters'!$C$45*(QP_IncomeWP!Z60-Income_CF!Z62))</f>
        <v>-505843.00701266597</v>
      </c>
      <c r="AA60" s="1">
        <f>IF(QP_IncomeWP!AA60="","",'Cost and Benefit Parameters'!$C$45*(QP_IncomeWP!AA60-Income_CF!AA62))</f>
        <v>-521383.13771037618</v>
      </c>
      <c r="AB60" s="1">
        <f>IF(QP_IncomeWP!AB60="","",'Cost and Benefit Parameters'!$C$45*(QP_IncomeWP!AB60-Income_CF!AB62))</f>
        <v>-537078.33699008322</v>
      </c>
      <c r="AC60" s="1">
        <f>IF(QP_IncomeWP!AC60="","",'Cost and Benefit Parameters'!$C$45*(QP_IncomeWP!AC60-Income_CF!AC62))</f>
        <v>-552914.16089354898</v>
      </c>
      <c r="AD60" s="1">
        <f>IF(QP_IncomeWP!AD60="","",'Cost and Benefit Parameters'!$C$45*(QP_IncomeWP!AD60-Income_CF!AD62))</f>
        <v>-568875.47839822189</v>
      </c>
      <c r="AE60" s="1">
        <f>IF(QP_IncomeWP!AE60="","",'Cost and Benefit Parameters'!$C$45*(QP_IncomeWP!AE60-Income_CF!AE62))</f>
        <v>-584946.48799372697</v>
      </c>
      <c r="AF60" s="1">
        <f>IF(QP_IncomeWP!AF60="","",'Cost and Benefit Parameters'!$C$45*(QP_IncomeWP!AF60-Income_CF!AF62))</f>
        <v>-601110.73678138957</v>
      </c>
      <c r="AG60" s="1">
        <f>IF(QP_IncomeWP!AG60="","",'Cost and Benefit Parameters'!$C$45*(QP_IncomeWP!AG60-Income_CF!AG62))</f>
        <v>-617351.14209993975</v>
      </c>
      <c r="AH60" s="1">
        <f>IF(QP_IncomeWP!AH60="","",'Cost and Benefit Parameters'!$C$45*(QP_IncomeWP!AH60-Income_CF!AH62))</f>
        <v>-633650.01566982397</v>
      </c>
      <c r="AI60" s="1">
        <f>IF(QP_IncomeWP!AI60="","",'Cost and Benefit Parameters'!$C$45*(QP_IncomeWP!AI60-Income_CF!AI62))</f>
        <v>-649989.09023766557</v>
      </c>
      <c r="AJ60" s="1">
        <f>IF(QP_IncomeWP!AJ60="","",'Cost and Benefit Parameters'!$C$45*(QP_IncomeWP!AJ60-Income_CF!AJ62))</f>
        <v>-666349.54869122023</v>
      </c>
      <c r="AK60" s="1">
        <f>IF(QP_IncomeWP!AK60="","",'Cost and Benefit Parameters'!$C$45*(QP_IncomeWP!AK60-Income_CF!AK62))</f>
        <v>-682712.05560394423</v>
      </c>
      <c r="AL60" s="1">
        <f>IF(QP_IncomeWP!AL60="","",'Cost and Benefit Parameters'!$C$45*(QP_IncomeWP!AL60-Income_CF!AL62))</f>
        <v>-699056.7911568539</v>
      </c>
      <c r="AM60" s="1">
        <f>IF(QP_IncomeWP!AM60="","",'Cost and Benefit Parameters'!$C$45*(QP_IncomeWP!AM60-Income_CF!AM62))</f>
        <v>-715363.48737389827</v>
      </c>
      <c r="AN60" s="1">
        <f>IF(QP_IncomeWP!AN60="","",'Cost and Benefit Parameters'!$C$45*(QP_IncomeWP!AN60-Income_CF!AN62))</f>
        <v>-731611.46659573074</v>
      </c>
      <c r="AO60" s="1">
        <f>IF(QP_IncomeWP!AO60="","",'Cost and Benefit Parameters'!$C$45*(QP_IncomeWP!AO60-Income_CF!AO62))</f>
        <v>-747779.68210533378</v>
      </c>
      <c r="AP60" s="1">
        <f>IF(QP_IncomeWP!AP60="","",'Cost and Benefit Parameters'!$C$45*(QP_IncomeWP!AP60-Income_CF!AP62))</f>
        <v>-763846.76080787636</v>
      </c>
      <c r="AQ60" s="1">
        <f>IF(QP_IncomeWP!AQ60="","",'Cost and Benefit Parameters'!$C$45*(QP_IncomeWP!AQ60-Income_CF!AQ62))</f>
        <v>-779791.04785610165</v>
      </c>
      <c r="AR60" s="1">
        <f>IF(QP_IncomeWP!AR60="","",'Cost and Benefit Parameters'!$C$45*(QP_IncomeWP!AR60-Income_CF!AR62))</f>
        <v>-795590.65310198686</v>
      </c>
      <c r="AS60" s="1">
        <f>IF(QP_IncomeWP!AS60="","",'Cost and Benefit Parameters'!$C$45*(QP_IncomeWP!AS60-Income_CF!AS62))</f>
        <v>-811223.49924491602</v>
      </c>
      <c r="AT60" s="1">
        <f>IF(QP_IncomeWP!AT60="","",'Cost and Benefit Parameters'!$C$45*(QP_IncomeWP!AT60-Income_CF!AT62))</f>
        <v>-826667.37153682485</v>
      </c>
      <c r="AU60" s="1">
        <f>IF(QP_IncomeWP!AU60="","",'Cost and Benefit Parameters'!$C$45*(QP_IncomeWP!AU60-Income_CF!AU62))</f>
        <v>-841899.96889515978</v>
      </c>
      <c r="AV60" s="1">
        <f>IF(QP_IncomeWP!AV60="","",'Cost and Benefit Parameters'!$C$45*(QP_IncomeWP!AV60-Income_CF!AV62))</f>
        <v>-856898.95626566024</v>
      </c>
      <c r="AW60" s="1">
        <f>IF(QP_IncomeWP!AW60="","",'Cost and Benefit Parameters'!$C$45*(QP_IncomeWP!AW60-Income_CF!AW62))</f>
        <v>-871642.01806857449</v>
      </c>
      <c r="AX60" s="1">
        <f>IF(QP_IncomeWP!AX60="","",'Cost and Benefit Parameters'!$C$45*(QP_IncomeWP!AX60-Income_CF!AX62))</f>
        <v>-886106.91255419422</v>
      </c>
      <c r="AY60" s="1">
        <f>IF(QP_IncomeWP!AY60="","",'Cost and Benefit Parameters'!$C$45*(QP_IncomeWP!AY60-Income_CF!AY62))</f>
        <v>-900271.52688665816</v>
      </c>
      <c r="AZ60" s="1">
        <f>IF(QP_IncomeWP!AZ60="","",'Cost and Benefit Parameters'!$C$45*(QP_IncomeWP!AZ60-Income_CF!AZ62))</f>
        <v>-914113.93276861869</v>
      </c>
      <c r="BA60" s="1">
        <f>IF(QP_IncomeWP!BA60="","",'Cost and Benefit Parameters'!$C$45*(QP_IncomeWP!BA60-Income_CF!BA62))</f>
        <v>-927612.44241404848</v>
      </c>
      <c r="BB60" s="1" t="str">
        <f>IF(QP_IncomeWP!BB60="","",'Cost and Benefit Parameters'!$C$45*(QP_IncomeWP!BB60-Income_CF!BB62))</f>
        <v/>
      </c>
      <c r="BC60" s="1" t="str">
        <f>IF(QP_IncomeWP!BC60="","",'Cost and Benefit Parameters'!$C$45*(QP_IncomeWP!BC60-Income_CF!BC62))</f>
        <v/>
      </c>
      <c r="BD60" s="1" t="str">
        <f>IF(QP_IncomeWP!BD60="","",'Cost and Benefit Parameters'!$C$45*(QP_IncomeWP!BD60-Income_CF!BD62))</f>
        <v/>
      </c>
      <c r="BE60" s="1" t="str">
        <f>IF(QP_IncomeWP!BE60="","",'Cost and Benefit Parameters'!$C$45*(QP_IncomeWP!BE60-Income_CF!BE62))</f>
        <v/>
      </c>
      <c r="BF60" s="1" t="str">
        <f>IF(QP_IncomeWP!BF60="","",'Cost and Benefit Parameters'!$C$45*(QP_IncomeWP!BF60-Income_CF!BF62))</f>
        <v/>
      </c>
      <c r="BG60" s="1" t="str">
        <f>IF(QP_IncomeWP!BG60="","",'Cost and Benefit Parameters'!$C$45*(QP_IncomeWP!BG60-Income_CF!BG62))</f>
        <v/>
      </c>
      <c r="BH60" s="1" t="str">
        <f>IF(QP_IncomeWP!BH60="","",'Cost and Benefit Parameters'!$C$45*(QP_IncomeWP!BH60-Income_CF!BH62))</f>
        <v/>
      </c>
      <c r="BI60" s="1" t="str">
        <f>IF(QP_IncomeWP!BI60="","",'Cost and Benefit Parameters'!$C$45*(QP_IncomeWP!BI60-Income_CF!BI62))</f>
        <v/>
      </c>
      <c r="BJ60" s="1" t="str">
        <f>IF(QP_IncomeWP!BJ60="","",'Cost and Benefit Parameters'!$C$45*(QP_IncomeWP!BJ60-Income_CF!BJ62))</f>
        <v/>
      </c>
      <c r="BK60" s="1" t="str">
        <f>IF(QP_IncomeWP!BK60="","",'Cost and Benefit Parameters'!$C$45*(QP_IncomeWP!BK60-Income_CF!BK62))</f>
        <v/>
      </c>
      <c r="BL60" s="1" t="str">
        <f>IF(QP_IncomeWP!BL60="","",'Cost and Benefit Parameters'!$C$45*(QP_IncomeWP!BL60-Income_CF!BL62))</f>
        <v/>
      </c>
    </row>
    <row r="61" spans="1:72" x14ac:dyDescent="0.55000000000000004">
      <c r="A61" s="639"/>
      <c r="B61" t="s">
        <v>476</v>
      </c>
      <c r="F61" s="1" t="str">
        <f>IF(QP_IncomeWP!F61="","",'Cost and Benefit Parameters'!$C$45*(QP_IncomeWP!F61-Income_CF!F63))</f>
        <v/>
      </c>
      <c r="G61" s="1" t="str">
        <f>IF(QP_IncomeWP!G61="","",'Cost and Benefit Parameters'!$C$45*(QP_IncomeWP!G61-Income_CF!G63))</f>
        <v/>
      </c>
      <c r="H61" s="1" t="str">
        <f>IF(QP_IncomeWP!H61="","",'Cost and Benefit Parameters'!$C$45*(QP_IncomeWP!H61-Income_CF!H63))</f>
        <v/>
      </c>
      <c r="I61" s="1" t="str">
        <f>IF(QP_IncomeWP!I61="","",'Cost and Benefit Parameters'!$C$45*(QP_IncomeWP!I61-Income_CF!I63))</f>
        <v/>
      </c>
      <c r="J61" s="1" t="str">
        <f>IF(QP_IncomeWP!J61="","",'Cost and Benefit Parameters'!$C$45*(QP_IncomeWP!J61-Income_CF!J63))</f>
        <v/>
      </c>
      <c r="K61" s="1" t="str">
        <f>IF(QP_IncomeWP!K61="","",'Cost and Benefit Parameters'!$C$45*(QP_IncomeWP!K61-Income_CF!K63))</f>
        <v/>
      </c>
      <c r="L61" s="1" t="str">
        <f>IF(QP_IncomeWP!L61="","",'Cost and Benefit Parameters'!$C$45*(QP_IncomeWP!L61-Income_CF!L63))</f>
        <v/>
      </c>
      <c r="M61" s="1" t="str">
        <f>IF(QP_IncomeWP!M61="","",'Cost and Benefit Parameters'!$C$45*(QP_IncomeWP!M61-Income_CF!M63))</f>
        <v/>
      </c>
      <c r="N61" s="1" t="str">
        <f>IF(QP_IncomeWP!N61="","",'Cost and Benefit Parameters'!$C$45*(QP_IncomeWP!N61-Income_CF!N63))</f>
        <v/>
      </c>
      <c r="O61" s="1">
        <f>IF(QP_IncomeWP!O61="","",'Cost and Benefit Parameters'!$C$45*(QP_IncomeWP!O61-Income_CF!O63))</f>
        <v>-342879.65778636135</v>
      </c>
      <c r="P61" s="1">
        <f>IF(QP_IncomeWP!P61="","",'Cost and Benefit Parameters'!$C$45*(QP_IncomeWP!P61-Income_CF!P63))</f>
        <v>-356180.75327230082</v>
      </c>
      <c r="Q61" s="1">
        <f>IF(QP_IncomeWP!Q61="","",'Cost and Benefit Parameters'!$C$45*(QP_IncomeWP!Q61-Income_CF!Q63))</f>
        <v>-369775.8969250528</v>
      </c>
      <c r="R61" s="1">
        <f>IF(QP_IncomeWP!R61="","",'Cost and Benefit Parameters'!$C$45*(QP_IncomeWP!R61-Income_CF!R63))</f>
        <v>-383659.69180015079</v>
      </c>
      <c r="S61" s="1">
        <f>IF(QP_IncomeWP!S61="","",'Cost and Benefit Parameters'!$C$45*(QP_IncomeWP!S61-Income_CF!S63))</f>
        <v>-400260.16277972801</v>
      </c>
      <c r="T61" s="1">
        <f>IF(QP_IncomeWP!T61="","",'Cost and Benefit Parameters'!$C$45*(QP_IncomeWP!T61-Income_CF!T63))</f>
        <v>-414541.688485861</v>
      </c>
      <c r="U61" s="1">
        <f>IF(QP_IncomeWP!U61="","",'Cost and Benefit Parameters'!$C$45*(QP_IncomeWP!U61-Income_CF!U63))</f>
        <v>-429075.26529490569</v>
      </c>
      <c r="V61" s="1">
        <f>IF(QP_IncomeWP!V61="","",'Cost and Benefit Parameters'!$C$45*(QP_IncomeWP!V61-Income_CF!V63))</f>
        <v>-443851.98927121685</v>
      </c>
      <c r="W61" s="1">
        <f>IF(QP_IncomeWP!W61="","",'Cost and Benefit Parameters'!$C$45*(QP_IncomeWP!W61-Income_CF!W63))</f>
        <v>-458862.20205539605</v>
      </c>
      <c r="X61" s="1">
        <f>IF(QP_IncomeWP!X61="","",'Cost and Benefit Parameters'!$C$45*(QP_IncomeWP!X61-Income_CF!X63))</f>
        <v>-474095.48845458502</v>
      </c>
      <c r="Y61" s="1">
        <f>IF(QP_IncomeWP!Y61="","",'Cost and Benefit Parameters'!$C$45*(QP_IncomeWP!Y61-Income_CF!Y63))</f>
        <v>-489540.67625830387</v>
      </c>
      <c r="Z61" s="1">
        <f>IF(QP_IncomeWP!Z61="","",'Cost and Benefit Parameters'!$C$45*(QP_IncomeWP!Z61-Income_CF!Z63))</f>
        <v>-505185.83835572854</v>
      </c>
      <c r="AA61" s="1">
        <f>IF(QP_IncomeWP!AA61="","",'Cost and Benefit Parameters'!$C$45*(QP_IncomeWP!AA61-Income_CF!AA63))</f>
        <v>-521018.29722304619</v>
      </c>
      <c r="AB61" s="1">
        <f>IF(QP_IncomeWP!AB61="","",'Cost and Benefit Parameters'!$C$45*(QP_IncomeWP!AB61-Income_CF!AB63))</f>
        <v>-537024.63184168749</v>
      </c>
      <c r="AC61" s="1">
        <f>IF(QP_IncomeWP!AC61="","",'Cost and Benefit Parameters'!$C$45*(QP_IncomeWP!AC61-Income_CF!AC63))</f>
        <v>-553190.68709978589</v>
      </c>
      <c r="AD61" s="1">
        <f>IF(QP_IncomeWP!AD61="","",'Cost and Benefit Parameters'!$C$45*(QP_IncomeWP!AD61-Income_CF!AD63))</f>
        <v>-569501.58572035562</v>
      </c>
      <c r="AE61" s="1">
        <f>IF(QP_IncomeWP!AE61="","",'Cost and Benefit Parameters'!$C$45*(QP_IncomeWP!AE61-Income_CF!AE63))</f>
        <v>-585941.74275016855</v>
      </c>
      <c r="AF61" s="1">
        <f>IF(QP_IncomeWP!AF61="","",'Cost and Benefit Parameters'!$C$45*(QP_IncomeWP!AF61-Income_CF!AF63))</f>
        <v>-602494.88263353903</v>
      </c>
      <c r="AG61" s="1">
        <f>IF(QP_IncomeWP!AG61="","",'Cost and Benefit Parameters'!$C$45*(QP_IncomeWP!AG61-Income_CF!AG63))</f>
        <v>-619144.05888483126</v>
      </c>
      <c r="AH61" s="1">
        <f>IF(QP_IncomeWP!AH61="","",'Cost and Benefit Parameters'!$C$45*(QP_IncomeWP!AH61-Income_CF!AH63))</f>
        <v>-635871.67636293778</v>
      </c>
      <c r="AI61" s="1">
        <f>IF(QP_IncomeWP!AI61="","",'Cost and Benefit Parameters'!$C$45*(QP_IncomeWP!AI61-Income_CF!AI63))</f>
        <v>-652659.51613991812</v>
      </c>
      <c r="AJ61" s="1">
        <f>IF(QP_IncomeWP!AJ61="","",'Cost and Benefit Parameters'!$C$45*(QP_IncomeWP!AJ61-Income_CF!AJ63))</f>
        <v>-669488.76294479554</v>
      </c>
      <c r="AK61" s="1">
        <f>IF(QP_IncomeWP!AK61="","",'Cost and Benefit Parameters'!$C$45*(QP_IncomeWP!AK61-Income_CF!AK63))</f>
        <v>-686340.03515195707</v>
      </c>
      <c r="AL61" s="1">
        <f>IF(QP_IncomeWP!AL61="","",'Cost and Benefit Parameters'!$C$45*(QP_IncomeWP!AL61-Income_CF!AL63))</f>
        <v>-703193.41727206239</v>
      </c>
      <c r="AM61" s="1">
        <f>IF(QP_IncomeWP!AM61="","",'Cost and Benefit Parameters'!$C$45*(QP_IncomeWP!AM61-Income_CF!AM63))</f>
        <v>-720028.49489155924</v>
      </c>
      <c r="AN61" s="1">
        <f>IF(QP_IncomeWP!AN61="","",'Cost and Benefit Parameters'!$C$45*(QP_IncomeWP!AN61-Income_CF!AN63))</f>
        <v>-736824.39199511521</v>
      </c>
      <c r="AO61" s="1">
        <f>IF(QP_IncomeWP!AO61="","",'Cost and Benefit Parameters'!$C$45*(QP_IncomeWP!AO61-Income_CF!AO63))</f>
        <v>-753559.81059360283</v>
      </c>
      <c r="AP61" s="1">
        <f>IF(QP_IncomeWP!AP61="","",'Cost and Benefit Parameters'!$C$45*(QP_IncomeWP!AP61-Income_CF!AP63))</f>
        <v>-770213.07256849355</v>
      </c>
      <c r="AQ61" s="1">
        <f>IF(QP_IncomeWP!AQ61="","",'Cost and Benefit Parameters'!$C$45*(QP_IncomeWP!AQ61-Income_CF!AQ63))</f>
        <v>-786762.16363211197</v>
      </c>
      <c r="AR61" s="1">
        <f>IF(QP_IncomeWP!AR61="","",'Cost and Benefit Parameters'!$C$45*(QP_IncomeWP!AR61-Income_CF!AR63))</f>
        <v>-803184.77929178474</v>
      </c>
      <c r="AS61" s="1">
        <f>IF(QP_IncomeWP!AS61="","",'Cost and Benefit Parameters'!$C$45*(QP_IncomeWP!AS61-Income_CF!AS63))</f>
        <v>-819458.37269504648</v>
      </c>
      <c r="AT61" s="1">
        <f>IF(QP_IncomeWP!AT61="","",'Cost and Benefit Parameters'!$C$45*(QP_IncomeWP!AT61-Income_CF!AT63))</f>
        <v>-835560.20422226365</v>
      </c>
      <c r="AU61" s="1">
        <f>IF(QP_IncomeWP!AU61="","",'Cost and Benefit Parameters'!$C$45*(QP_IncomeWP!AU61-Income_CF!AU63))</f>
        <v>-851467.39268292976</v>
      </c>
      <c r="AV61" s="1">
        <f>IF(QP_IncomeWP!AV61="","",'Cost and Benefit Parameters'!$C$45*(QP_IncomeWP!AV61-Income_CF!AV63))</f>
        <v>-867156.96796201461</v>
      </c>
      <c r="AW61" s="1">
        <f>IF(QP_IncomeWP!AW61="","",'Cost and Benefit Parameters'!$C$45*(QP_IncomeWP!AW61-Income_CF!AW63))</f>
        <v>-882605.92495363031</v>
      </c>
      <c r="AX61" s="1">
        <f>IF(QP_IncomeWP!AX61="","",'Cost and Benefit Parameters'!$C$45*(QP_IncomeWP!AX61-Income_CF!AX63))</f>
        <v>-897791.27861063147</v>
      </c>
      <c r="AY61" s="1">
        <f>IF(QP_IncomeWP!AY61="","",'Cost and Benefit Parameters'!$C$45*(QP_IncomeWP!AY61-Income_CF!AY63))</f>
        <v>-912690.11993081996</v>
      </c>
      <c r="AZ61" s="1">
        <f>IF(QP_IncomeWP!AZ61="","",'Cost and Benefit Parameters'!$C$45*(QP_IncomeWP!AZ61-Income_CF!AZ63))</f>
        <v>-927279.67269325792</v>
      </c>
      <c r="BA61" s="1">
        <f>IF(QP_IncomeWP!BA61="","",'Cost and Benefit Parameters'!$C$45*(QP_IncomeWP!BA61-Income_CF!BA63))</f>
        <v>-941537.35075167753</v>
      </c>
      <c r="BB61" s="1">
        <f>IF(QP_IncomeWP!BB61="","",'Cost and Benefit Parameters'!$C$45*(QP_IncomeWP!BB61-Income_CF!BB63))</f>
        <v>-955440.81568647001</v>
      </c>
      <c r="BC61" s="1" t="str">
        <f>IF(QP_IncomeWP!BC61="","",'Cost and Benefit Parameters'!$C$45*(QP_IncomeWP!BC61-Income_CF!BC63))</f>
        <v/>
      </c>
      <c r="BD61" s="1" t="str">
        <f>IF(QP_IncomeWP!BD61="","",'Cost and Benefit Parameters'!$C$45*(QP_IncomeWP!BD61-Income_CF!BD63))</f>
        <v/>
      </c>
      <c r="BE61" s="1" t="str">
        <f>IF(QP_IncomeWP!BE61="","",'Cost and Benefit Parameters'!$C$45*(QP_IncomeWP!BE61-Income_CF!BE63))</f>
        <v/>
      </c>
      <c r="BF61" s="1" t="str">
        <f>IF(QP_IncomeWP!BF61="","",'Cost and Benefit Parameters'!$C$45*(QP_IncomeWP!BF61-Income_CF!BF63))</f>
        <v/>
      </c>
      <c r="BG61" s="1" t="str">
        <f>IF(QP_IncomeWP!BG61="","",'Cost and Benefit Parameters'!$C$45*(QP_IncomeWP!BG61-Income_CF!BG63))</f>
        <v/>
      </c>
      <c r="BH61" s="1" t="str">
        <f>IF(QP_IncomeWP!BH61="","",'Cost and Benefit Parameters'!$C$45*(QP_IncomeWP!BH61-Income_CF!BH63))</f>
        <v/>
      </c>
      <c r="BI61" s="1" t="str">
        <f>IF(QP_IncomeWP!BI61="","",'Cost and Benefit Parameters'!$C$45*(QP_IncomeWP!BI61-Income_CF!BI63))</f>
        <v/>
      </c>
      <c r="BJ61" s="1" t="str">
        <f>IF(QP_IncomeWP!BJ61="","",'Cost and Benefit Parameters'!$C$45*(QP_IncomeWP!BJ61-Income_CF!BJ63))</f>
        <v/>
      </c>
      <c r="BK61" s="1" t="str">
        <f>IF(QP_IncomeWP!BK61="","",'Cost and Benefit Parameters'!$C$45*(QP_IncomeWP!BK61-Income_CF!BK63))</f>
        <v/>
      </c>
      <c r="BL61" s="1" t="str">
        <f>IF(QP_IncomeWP!BL61="","",'Cost and Benefit Parameters'!$C$45*(QP_IncomeWP!BL61-Income_CF!BL63))</f>
        <v/>
      </c>
    </row>
    <row r="62" spans="1:72" x14ac:dyDescent="0.55000000000000004">
      <c r="A62" s="639"/>
      <c r="B62" t="s">
        <v>477</v>
      </c>
      <c r="F62" s="1" t="str">
        <f>IF(QP_IncomeWP!F62="","",'Cost and Benefit Parameters'!$C$45*(QP_IncomeWP!F62-Income_CF!F64))</f>
        <v/>
      </c>
      <c r="G62" s="1" t="str">
        <f>IF(QP_IncomeWP!G62="","",'Cost and Benefit Parameters'!$C$45*(QP_IncomeWP!G62-Income_CF!G64))</f>
        <v/>
      </c>
      <c r="H62" s="1" t="str">
        <f>IF(QP_IncomeWP!H62="","",'Cost and Benefit Parameters'!$C$45*(QP_IncomeWP!H62-Income_CF!H64))</f>
        <v/>
      </c>
      <c r="I62" s="1" t="str">
        <f>IF(QP_IncomeWP!I62="","",'Cost and Benefit Parameters'!$C$45*(QP_IncomeWP!I62-Income_CF!I64))</f>
        <v/>
      </c>
      <c r="J62" s="1" t="str">
        <f>IF(QP_IncomeWP!J62="","",'Cost and Benefit Parameters'!$C$45*(QP_IncomeWP!J62-Income_CF!J64))</f>
        <v/>
      </c>
      <c r="K62" s="1" t="str">
        <f>IF(QP_IncomeWP!K62="","",'Cost and Benefit Parameters'!$C$45*(QP_IncomeWP!K62-Income_CF!K64))</f>
        <v/>
      </c>
      <c r="L62" s="1" t="str">
        <f>IF(QP_IncomeWP!L62="","",'Cost and Benefit Parameters'!$C$45*(QP_IncomeWP!L62-Income_CF!L64))</f>
        <v/>
      </c>
      <c r="M62" s="1" t="str">
        <f>IF(QP_IncomeWP!M62="","",'Cost and Benefit Parameters'!$C$45*(QP_IncomeWP!M62-Income_CF!M64))</f>
        <v/>
      </c>
      <c r="N62" s="1" t="str">
        <f>IF(QP_IncomeWP!N62="","",'Cost and Benefit Parameters'!$C$45*(QP_IncomeWP!N62-Income_CF!N64))</f>
        <v/>
      </c>
      <c r="O62" s="1" t="str">
        <f>IF(QP_IncomeWP!O62="","",'Cost and Benefit Parameters'!$C$45*(QP_IncomeWP!O62-Income_CF!O64))</f>
        <v/>
      </c>
      <c r="P62" s="1">
        <f>IF(QP_IncomeWP!P62="","",'Cost and Benefit Parameters'!$C$45*(QP_IncomeWP!P62-Income_CF!P64))</f>
        <v>-353166.04751995229</v>
      </c>
      <c r="Q62" s="1">
        <f>IF(QP_IncomeWP!Q62="","",'Cost and Benefit Parameters'!$C$45*(QP_IncomeWP!Q62-Income_CF!Q64))</f>
        <v>-366866.17587046989</v>
      </c>
      <c r="R62" s="1">
        <f>IF(QP_IncomeWP!R62="","",'Cost and Benefit Parameters'!$C$45*(QP_IncomeWP!R62-Income_CF!R64))</f>
        <v>-380869.1738328042</v>
      </c>
      <c r="S62" s="1">
        <f>IF(QP_IncomeWP!S62="","",'Cost and Benefit Parameters'!$C$45*(QP_IncomeWP!S62-Income_CF!S64))</f>
        <v>-395169.48255415529</v>
      </c>
      <c r="T62" s="1">
        <f>IF(QP_IncomeWP!T62="","",'Cost and Benefit Parameters'!$C$45*(QP_IncomeWP!T62-Income_CF!T64))</f>
        <v>-412267.96766311984</v>
      </c>
      <c r="U62" s="1">
        <f>IF(QP_IncomeWP!U62="","",'Cost and Benefit Parameters'!$C$45*(QP_IncomeWP!U62-Income_CF!U64))</f>
        <v>-426977.93914043711</v>
      </c>
      <c r="V62" s="1">
        <f>IF(QP_IncomeWP!V62="","",'Cost and Benefit Parameters'!$C$45*(QP_IncomeWP!V62-Income_CF!V64))</f>
        <v>-441947.52325375262</v>
      </c>
      <c r="W62" s="1">
        <f>IF(QP_IncomeWP!W62="","",'Cost and Benefit Parameters'!$C$45*(QP_IncomeWP!W62-Income_CF!W64))</f>
        <v>-457167.54894935351</v>
      </c>
      <c r="X62" s="1">
        <f>IF(QP_IncomeWP!X62="","",'Cost and Benefit Parameters'!$C$45*(QP_IncomeWP!X62-Income_CF!X64))</f>
        <v>-472628.06811705802</v>
      </c>
      <c r="Y62" s="1">
        <f>IF(QP_IncomeWP!Y62="","",'Cost and Benefit Parameters'!$C$45*(QP_IncomeWP!Y62-Income_CF!Y64))</f>
        <v>-488318.35310822236</v>
      </c>
      <c r="Z62" s="1">
        <f>IF(QP_IncomeWP!Z62="","",'Cost and Benefit Parameters'!$C$45*(QP_IncomeWP!Z62-Income_CF!Z64))</f>
        <v>-504226.89654605306</v>
      </c>
      <c r="AA62" s="1">
        <f>IF(QP_IncomeWP!AA62="","",'Cost and Benefit Parameters'!$C$45*(QP_IncomeWP!AA62-Income_CF!AA64))</f>
        <v>-520341.41350640013</v>
      </c>
      <c r="AB62" s="1">
        <f>IF(QP_IncomeWP!AB62="","",'Cost and Benefit Parameters'!$C$45*(QP_IncomeWP!AB62-Income_CF!AB64))</f>
        <v>-536648.84613973729</v>
      </c>
      <c r="AC62" s="1">
        <f>IF(QP_IncomeWP!AC62="","",'Cost and Benefit Parameters'!$C$45*(QP_IncomeWP!AC62-Income_CF!AC64))</f>
        <v>-553135.37079693819</v>
      </c>
      <c r="AD62" s="1">
        <f>IF(QP_IncomeWP!AD62="","",'Cost and Benefit Parameters'!$C$45*(QP_IncomeWP!AD62-Income_CF!AD64))</f>
        <v>-569786.40771277936</v>
      </c>
      <c r="AE62" s="1">
        <f>IF(QP_IncomeWP!AE62="","",'Cost and Benefit Parameters'!$C$45*(QP_IncomeWP!AE62-Income_CF!AE64))</f>
        <v>-586586.63329196605</v>
      </c>
      <c r="AF62" s="1">
        <f>IF(QP_IncomeWP!AF62="","",'Cost and Benefit Parameters'!$C$45*(QP_IncomeWP!AF62-Income_CF!AF64))</f>
        <v>-603519.99503267382</v>
      </c>
      <c r="AG62" s="1">
        <f>IF(QP_IncomeWP!AG62="","",'Cost and Benefit Parameters'!$C$45*(QP_IncomeWP!AG62-Income_CF!AG64))</f>
        <v>-620569.72911254514</v>
      </c>
      <c r="AH62" s="1">
        <f>IF(QP_IncomeWP!AH62="","",'Cost and Benefit Parameters'!$C$45*(QP_IncomeWP!AH62-Income_CF!AH64))</f>
        <v>-637718.38065137621</v>
      </c>
      <c r="AI62" s="1">
        <f>IF(QP_IncomeWP!AI62="","",'Cost and Benefit Parameters'!$C$45*(QP_IncomeWP!AI62-Income_CF!AI64))</f>
        <v>-654947.82665382605</v>
      </c>
      <c r="AJ62" s="1">
        <f>IF(QP_IncomeWP!AJ62="","",'Cost and Benefit Parameters'!$C$45*(QP_IncomeWP!AJ62-Income_CF!AJ64))</f>
        <v>-672239.30162411614</v>
      </c>
      <c r="AK62" s="1">
        <f>IF(QP_IncomeWP!AK62="","",'Cost and Benefit Parameters'!$C$45*(QP_IncomeWP!AK62-Income_CF!AK64))</f>
        <v>-689573.42583313922</v>
      </c>
      <c r="AL62" s="1">
        <f>IF(QP_IncomeWP!AL62="","",'Cost and Benefit Parameters'!$C$45*(QP_IncomeWP!AL62-Income_CF!AL64))</f>
        <v>-706930.23620651558</v>
      </c>
      <c r="AM62" s="1">
        <f>IF(QP_IncomeWP!AM62="","",'Cost and Benefit Parameters'!$C$45*(QP_IncomeWP!AM62-Income_CF!AM64))</f>
        <v>-724289.21979022422</v>
      </c>
      <c r="AN62" s="1">
        <f>IF(QP_IncomeWP!AN62="","",'Cost and Benefit Parameters'!$C$45*(QP_IncomeWP!AN62-Income_CF!AN64))</f>
        <v>-741629.34973830637</v>
      </c>
      <c r="AO62" s="1">
        <f>IF(QP_IncomeWP!AO62="","",'Cost and Benefit Parameters'!$C$45*(QP_IncomeWP!AO62-Income_CF!AO64))</f>
        <v>-758929.1237549691</v>
      </c>
      <c r="AP62" s="1">
        <f>IF(QP_IncomeWP!AP62="","",'Cost and Benefit Parameters'!$C$45*(QP_IncomeWP!AP62-Income_CF!AP64))</f>
        <v>-776166.6049114106</v>
      </c>
      <c r="AQ62" s="1">
        <f>IF(QP_IncomeWP!AQ62="","",'Cost and Benefit Parameters'!$C$45*(QP_IncomeWP!AQ62-Income_CF!AQ64))</f>
        <v>-793319.46474554855</v>
      </c>
      <c r="AR62" s="1">
        <f>IF(QP_IncomeWP!AR62="","",'Cost and Benefit Parameters'!$C$45*(QP_IncomeWP!AR62-Income_CF!AR64))</f>
        <v>-810365.02854107576</v>
      </c>
      <c r="AS62" s="1">
        <f>IF(QP_IncomeWP!AS62="","",'Cost and Benefit Parameters'!$C$45*(QP_IncomeWP!AS62-Income_CF!AS64))</f>
        <v>-827280.32267053821</v>
      </c>
      <c r="AT62" s="1">
        <f>IF(QP_IncomeWP!AT62="","",'Cost and Benefit Parameters'!$C$45*(QP_IncomeWP!AT62-Income_CF!AT64))</f>
        <v>-844042.12387589714</v>
      </c>
      <c r="AU62" s="1">
        <f>IF(QP_IncomeWP!AU62="","",'Cost and Benefit Parameters'!$C$45*(QP_IncomeWP!AU62-Income_CF!AU64))</f>
        <v>-860627.01034893154</v>
      </c>
      <c r="AV62" s="1">
        <f>IF(QP_IncomeWP!AV62="","",'Cost and Benefit Parameters'!$C$45*(QP_IncomeWP!AV62-Income_CF!AV64))</f>
        <v>-877011.41446341749</v>
      </c>
      <c r="AW62" s="1">
        <f>IF(QP_IncomeWP!AW62="","",'Cost and Benefit Parameters'!$C$45*(QP_IncomeWP!AW62-Income_CF!AW64))</f>
        <v>-893171.67700087535</v>
      </c>
      <c r="AX62" s="1">
        <f>IF(QP_IncomeWP!AX62="","",'Cost and Benefit Parameters'!$C$45*(QP_IncomeWP!AX62-Income_CF!AX64))</f>
        <v>-909084.10270223906</v>
      </c>
      <c r="AY62" s="1">
        <f>IF(QP_IncomeWP!AY62="","",'Cost and Benefit Parameters'!$C$45*(QP_IncomeWP!AY62-Income_CF!AY64))</f>
        <v>-924725.01696895051</v>
      </c>
      <c r="AZ62" s="1">
        <f>IF(QP_IncomeWP!AZ62="","",'Cost and Benefit Parameters'!$C$45*(QP_IncomeWP!AZ62-Income_CF!AZ64))</f>
        <v>-940070.82352874463</v>
      </c>
      <c r="BA62" s="1">
        <f>IF(QP_IncomeWP!BA62="","",'Cost and Benefit Parameters'!$C$45*(QP_IncomeWP!BA62-Income_CF!BA64))</f>
        <v>-955098.06287405605</v>
      </c>
      <c r="BB62" s="1">
        <f>IF(QP_IncomeWP!BB62="","",'Cost and Benefit Parameters'!$C$45*(QP_IncomeWP!BB62-Income_CF!BB64))</f>
        <v>-969783.47127422749</v>
      </c>
      <c r="BC62" s="1">
        <f>IF(QP_IncomeWP!BC62="","",'Cost and Benefit Parameters'!$C$45*(QP_IncomeWP!BC62-Income_CF!BC64))</f>
        <v>-984104.0401570641</v>
      </c>
      <c r="BD62" s="1" t="str">
        <f>IF(QP_IncomeWP!BD62="","",'Cost and Benefit Parameters'!$C$45*(QP_IncomeWP!BD62-Income_CF!BD64))</f>
        <v/>
      </c>
      <c r="BE62" s="1" t="str">
        <f>IF(QP_IncomeWP!BE62="","",'Cost and Benefit Parameters'!$C$45*(QP_IncomeWP!BE62-Income_CF!BE64))</f>
        <v/>
      </c>
      <c r="BF62" s="1" t="str">
        <f>IF(QP_IncomeWP!BF62="","",'Cost and Benefit Parameters'!$C$45*(QP_IncomeWP!BF62-Income_CF!BF64))</f>
        <v/>
      </c>
      <c r="BG62" s="1" t="str">
        <f>IF(QP_IncomeWP!BG62="","",'Cost and Benefit Parameters'!$C$45*(QP_IncomeWP!BG62-Income_CF!BG64))</f>
        <v/>
      </c>
      <c r="BH62" s="1" t="str">
        <f>IF(QP_IncomeWP!BH62="","",'Cost and Benefit Parameters'!$C$45*(QP_IncomeWP!BH62-Income_CF!BH64))</f>
        <v/>
      </c>
      <c r="BI62" s="1" t="str">
        <f>IF(QP_IncomeWP!BI62="","",'Cost and Benefit Parameters'!$C$45*(QP_IncomeWP!BI62-Income_CF!BI64))</f>
        <v/>
      </c>
      <c r="BJ62" s="1" t="str">
        <f>IF(QP_IncomeWP!BJ62="","",'Cost and Benefit Parameters'!$C$45*(QP_IncomeWP!BJ62-Income_CF!BJ64))</f>
        <v/>
      </c>
      <c r="BK62" s="1" t="str">
        <f>IF(QP_IncomeWP!BK62="","",'Cost and Benefit Parameters'!$C$45*(QP_IncomeWP!BK62-Income_CF!BK64))</f>
        <v/>
      </c>
      <c r="BL62" s="1" t="str">
        <f>IF(QP_IncomeWP!BL62="","",'Cost and Benefit Parameters'!$C$45*(QP_IncomeWP!BL62-Income_CF!BL64))</f>
        <v/>
      </c>
    </row>
    <row r="63" spans="1:72" x14ac:dyDescent="0.55000000000000004">
      <c r="A63" s="639"/>
      <c r="B63" t="s">
        <v>478</v>
      </c>
      <c r="F63" s="1" t="str">
        <f>IF(QP_IncomeWP!F63="","",'Cost and Benefit Parameters'!$C$45*(QP_IncomeWP!F63-Income_CF!F65))</f>
        <v/>
      </c>
      <c r="G63" s="1" t="str">
        <f>IF(QP_IncomeWP!G63="","",'Cost and Benefit Parameters'!$C$45*(QP_IncomeWP!G63-Income_CF!G65))</f>
        <v/>
      </c>
      <c r="H63" s="1" t="str">
        <f>IF(QP_IncomeWP!H63="","",'Cost and Benefit Parameters'!$C$45*(QP_IncomeWP!H63-Income_CF!H65))</f>
        <v/>
      </c>
      <c r="I63" s="1" t="str">
        <f>IF(QP_IncomeWP!I63="","",'Cost and Benefit Parameters'!$C$45*(QP_IncomeWP!I63-Income_CF!I65))</f>
        <v/>
      </c>
      <c r="J63" s="1" t="str">
        <f>IF(QP_IncomeWP!J63="","",'Cost and Benefit Parameters'!$C$45*(QP_IncomeWP!J63-Income_CF!J65))</f>
        <v/>
      </c>
      <c r="K63" s="1" t="str">
        <f>IF(QP_IncomeWP!K63="","",'Cost and Benefit Parameters'!$C$45*(QP_IncomeWP!K63-Income_CF!K65))</f>
        <v/>
      </c>
      <c r="L63" s="1" t="str">
        <f>IF(QP_IncomeWP!L63="","",'Cost and Benefit Parameters'!$C$45*(QP_IncomeWP!L63-Income_CF!L65))</f>
        <v/>
      </c>
      <c r="M63" s="1" t="str">
        <f>IF(QP_IncomeWP!M63="","",'Cost and Benefit Parameters'!$C$45*(QP_IncomeWP!M63-Income_CF!M65))</f>
        <v/>
      </c>
      <c r="N63" s="1" t="str">
        <f>IF(QP_IncomeWP!N63="","",'Cost and Benefit Parameters'!$C$45*(QP_IncomeWP!N63-Income_CF!N65))</f>
        <v/>
      </c>
      <c r="O63" s="1" t="str">
        <f>IF(QP_IncomeWP!O63="","",'Cost and Benefit Parameters'!$C$45*(QP_IncomeWP!O63-Income_CF!O65))</f>
        <v/>
      </c>
      <c r="P63" s="1" t="str">
        <f>IF(QP_IncomeWP!P63="","",'Cost and Benefit Parameters'!$C$45*(QP_IncomeWP!P63-Income_CF!P65))</f>
        <v/>
      </c>
      <c r="Q63" s="1">
        <f>IF(QP_IncomeWP!Q63="","",'Cost and Benefit Parameters'!$C$45*(QP_IncomeWP!Q63-Income_CF!Q65))</f>
        <v>-363761.0289455509</v>
      </c>
      <c r="R63" s="1">
        <f>IF(QP_IncomeWP!R63="","",'Cost and Benefit Parameters'!$C$45*(QP_IncomeWP!R63-Income_CF!R65))</f>
        <v>-377872.16114658391</v>
      </c>
      <c r="S63" s="1">
        <f>IF(QP_IncomeWP!S63="","",'Cost and Benefit Parameters'!$C$45*(QP_IncomeWP!S63-Income_CF!S65))</f>
        <v>-392295.24904778844</v>
      </c>
      <c r="T63" s="1">
        <f>IF(QP_IncomeWP!T63="","",'Cost and Benefit Parameters'!$C$45*(QP_IncomeWP!T63-Income_CF!T65))</f>
        <v>-407024.56703078002</v>
      </c>
      <c r="U63" s="1">
        <f>IF(QP_IncomeWP!U63="","",'Cost and Benefit Parameters'!$C$45*(QP_IncomeWP!U63-Income_CF!U65))</f>
        <v>-424636.00669301365</v>
      </c>
      <c r="V63" s="1">
        <f>IF(QP_IncomeWP!V63="","",'Cost and Benefit Parameters'!$C$45*(QP_IncomeWP!V63-Income_CF!V65))</f>
        <v>-439787.27731465007</v>
      </c>
      <c r="W63" s="1">
        <f>IF(QP_IncomeWP!W63="","",'Cost and Benefit Parameters'!$C$45*(QP_IncomeWP!W63-Income_CF!W65))</f>
        <v>-455205.94895136519</v>
      </c>
      <c r="X63" s="1">
        <f>IF(QP_IncomeWP!X63="","",'Cost and Benefit Parameters'!$C$45*(QP_IncomeWP!X63-Income_CF!X65))</f>
        <v>-470882.5754178341</v>
      </c>
      <c r="Y63" s="1">
        <f>IF(QP_IncomeWP!Y63="","",'Cost and Benefit Parameters'!$C$45*(QP_IncomeWP!Y63-Income_CF!Y65))</f>
        <v>-486806.91016056965</v>
      </c>
      <c r="Z63" s="1">
        <f>IF(QP_IncomeWP!Z63="","",'Cost and Benefit Parameters'!$C$45*(QP_IncomeWP!Z63-Income_CF!Z65))</f>
        <v>-502967.90370146936</v>
      </c>
      <c r="AA63" s="1">
        <f>IF(QP_IncomeWP!AA63="","",'Cost and Benefit Parameters'!$C$45*(QP_IncomeWP!AA63-Income_CF!AA65))</f>
        <v>-519353.70344243461</v>
      </c>
      <c r="AB63" s="1">
        <f>IF(QP_IncomeWP!AB63="","",'Cost and Benefit Parameters'!$C$45*(QP_IncomeWP!AB63-Income_CF!AB65))</f>
        <v>-535951.6559115923</v>
      </c>
      <c r="AC63" s="1">
        <f>IF(QP_IncomeWP!AC63="","",'Cost and Benefit Parameters'!$C$45*(QP_IncomeWP!AC63-Income_CF!AC65))</f>
        <v>-552748.31152392959</v>
      </c>
      <c r="AD63" s="1">
        <f>IF(QP_IncomeWP!AD63="","",'Cost and Benefit Parameters'!$C$45*(QP_IncomeWP!AD63-Income_CF!AD65))</f>
        <v>-569729.43192084611</v>
      </c>
      <c r="AE63" s="1">
        <f>IF(QP_IncomeWP!AE63="","",'Cost and Benefit Parameters'!$C$45*(QP_IncomeWP!AE63-Income_CF!AE65))</f>
        <v>-586879.99994416244</v>
      </c>
      <c r="AF63" s="1">
        <f>IF(QP_IncomeWP!AF63="","",'Cost and Benefit Parameters'!$C$45*(QP_IncomeWP!AF63-Income_CF!AF65))</f>
        <v>-604184.23229072522</v>
      </c>
      <c r="AG63" s="1">
        <f>IF(QP_IncomeWP!AG63="","",'Cost and Benefit Parameters'!$C$45*(QP_IncomeWP!AG63-Income_CF!AG65))</f>
        <v>-621625.59488365403</v>
      </c>
      <c r="AH63" s="1">
        <f>IF(QP_IncomeWP!AH63="","",'Cost and Benefit Parameters'!$C$45*(QP_IncomeWP!AH63-Income_CF!AH65))</f>
        <v>-639186.82098592154</v>
      </c>
      <c r="AI63" s="1">
        <f>IF(QP_IncomeWP!AI63="","",'Cost and Benefit Parameters'!$C$45*(QP_IncomeWP!AI63-Income_CF!AI65))</f>
        <v>-656849.93207091722</v>
      </c>
      <c r="AJ63" s="1">
        <f>IF(QP_IncomeWP!AJ63="","",'Cost and Benefit Parameters'!$C$45*(QP_IncomeWP!AJ63-Income_CF!AJ65))</f>
        <v>-674596.26145344076</v>
      </c>
      <c r="AK63" s="1">
        <f>IF(QP_IncomeWP!AK63="","",'Cost and Benefit Parameters'!$C$45*(QP_IncomeWP!AK63-Income_CF!AK65))</f>
        <v>-692406.48067283968</v>
      </c>
      <c r="AL63" s="1">
        <f>IF(QP_IncomeWP!AL63="","",'Cost and Benefit Parameters'!$C$45*(QP_IncomeWP!AL63-Income_CF!AL65))</f>
        <v>-710260.62860813341</v>
      </c>
      <c r="AM63" s="1">
        <f>IF(QP_IncomeWP!AM63="","",'Cost and Benefit Parameters'!$C$45*(QP_IncomeWP!AM63-Income_CF!AM65))</f>
        <v>-728138.14329271088</v>
      </c>
      <c r="AN63" s="1">
        <f>IF(QP_IncomeWP!AN63="","",'Cost and Benefit Parameters'!$C$45*(QP_IncomeWP!AN63-Income_CF!AN65))</f>
        <v>-746017.89638393081</v>
      </c>
      <c r="AO63" s="1">
        <f>IF(QP_IncomeWP!AO63="","",'Cost and Benefit Parameters'!$C$45*(QP_IncomeWP!AO63-Income_CF!AO65))</f>
        <v>-763878.23023045505</v>
      </c>
      <c r="AP63" s="1">
        <f>IF(QP_IncomeWP!AP63="","",'Cost and Benefit Parameters'!$C$45*(QP_IncomeWP!AP63-Income_CF!AP65))</f>
        <v>-781696.99746761797</v>
      </c>
      <c r="AQ63" s="1">
        <f>IF(QP_IncomeWP!AQ63="","",'Cost and Benefit Parameters'!$C$45*(QP_IncomeWP!AQ63-Income_CF!AQ65))</f>
        <v>-799451.60305875307</v>
      </c>
      <c r="AR63" s="1">
        <f>IF(QP_IncomeWP!AR63="","",'Cost and Benefit Parameters'!$C$45*(QP_IncomeWP!AR63-Income_CF!AR65))</f>
        <v>-817119.04868791508</v>
      </c>
      <c r="AS63" s="1">
        <f>IF(QP_IncomeWP!AS63="","",'Cost and Benefit Parameters'!$C$45*(QP_IncomeWP!AS63-Income_CF!AS65))</f>
        <v>-834675.9793973082</v>
      </c>
      <c r="AT63" s="1">
        <f>IF(QP_IncomeWP!AT63="","",'Cost and Benefit Parameters'!$C$45*(QP_IncomeWP!AT63-Income_CF!AT65))</f>
        <v>-852098.73235065455</v>
      </c>
      <c r="AU63" s="1">
        <f>IF(QP_IncomeWP!AU63="","",'Cost and Benefit Parameters'!$C$45*(QP_IncomeWP!AU63-Income_CF!AU65))</f>
        <v>-869363.38759217446</v>
      </c>
      <c r="AV63" s="1">
        <f>IF(QP_IncomeWP!AV63="","",'Cost and Benefit Parameters'!$C$45*(QP_IncomeWP!AV63-Income_CF!AV65))</f>
        <v>-886445.82065939938</v>
      </c>
      <c r="AW63" s="1">
        <f>IF(QP_IncomeWP!AW63="","",'Cost and Benefit Parameters'!$C$45*(QP_IncomeWP!AW63-Income_CF!AW65))</f>
        <v>-903321.75689732004</v>
      </c>
      <c r="AX63" s="1">
        <f>IF(QP_IncomeWP!AX63="","",'Cost and Benefit Parameters'!$C$45*(QP_IncomeWP!AX63-Income_CF!AX65))</f>
        <v>-919966.82731090148</v>
      </c>
      <c r="AY63" s="1">
        <f>IF(QP_IncomeWP!AY63="","",'Cost and Benefit Parameters'!$C$45*(QP_IncomeWP!AY63-Income_CF!AY65))</f>
        <v>-936356.62578330585</v>
      </c>
      <c r="AZ63" s="1">
        <f>IF(QP_IncomeWP!AZ63="","",'Cost and Benefit Parameters'!$C$45*(QP_IncomeWP!AZ63-Income_CF!AZ65))</f>
        <v>-952466.76747801853</v>
      </c>
      <c r="BA63" s="1">
        <f>IF(QP_IncomeWP!BA63="","",'Cost and Benefit Parameters'!$C$45*(QP_IncomeWP!BA63-Income_CF!BA65))</f>
        <v>-968272.948234607</v>
      </c>
      <c r="BB63" s="1">
        <f>IF(QP_IncomeWP!BB63="","",'Cost and Benefit Parameters'!$C$45*(QP_IncomeWP!BB63-Income_CF!BB65))</f>
        <v>-983751.00476027769</v>
      </c>
      <c r="BC63" s="1">
        <f>IF(QP_IncomeWP!BC63="","",'Cost and Benefit Parameters'!$C$45*(QP_IncomeWP!BC63-Income_CF!BC65))</f>
        <v>-998876.97541245434</v>
      </c>
      <c r="BD63" s="1">
        <f>IF(QP_IncomeWP!BD63="","",'Cost and Benefit Parameters'!$C$45*(QP_IncomeWP!BD63-Income_CF!BD65))</f>
        <v>-1013627.1613617763</v>
      </c>
      <c r="BE63" s="1" t="str">
        <f>IF(QP_IncomeWP!BE63="","",'Cost and Benefit Parameters'!$C$45*(QP_IncomeWP!BE63-Income_CF!BE65))</f>
        <v/>
      </c>
      <c r="BF63" s="1" t="str">
        <f>IF(QP_IncomeWP!BF63="","",'Cost and Benefit Parameters'!$C$45*(QP_IncomeWP!BF63-Income_CF!BF65))</f>
        <v/>
      </c>
      <c r="BG63" s="1" t="str">
        <f>IF(QP_IncomeWP!BG63="","",'Cost and Benefit Parameters'!$C$45*(QP_IncomeWP!BG63-Income_CF!BG65))</f>
        <v/>
      </c>
      <c r="BH63" s="1" t="str">
        <f>IF(QP_IncomeWP!BH63="","",'Cost and Benefit Parameters'!$C$45*(QP_IncomeWP!BH63-Income_CF!BH65))</f>
        <v/>
      </c>
      <c r="BI63" s="1" t="str">
        <f>IF(QP_IncomeWP!BI63="","",'Cost and Benefit Parameters'!$C$45*(QP_IncomeWP!BI63-Income_CF!BI65))</f>
        <v/>
      </c>
      <c r="BJ63" s="1" t="str">
        <f>IF(QP_IncomeWP!BJ63="","",'Cost and Benefit Parameters'!$C$45*(QP_IncomeWP!BJ63-Income_CF!BJ65))</f>
        <v/>
      </c>
      <c r="BK63" s="1" t="str">
        <f>IF(QP_IncomeWP!BK63="","",'Cost and Benefit Parameters'!$C$45*(QP_IncomeWP!BK63-Income_CF!BK65))</f>
        <v/>
      </c>
      <c r="BL63" s="1" t="str">
        <f>IF(QP_IncomeWP!BL63="","",'Cost and Benefit Parameters'!$C$45*(QP_IncomeWP!BL63-Income_CF!BL65))</f>
        <v/>
      </c>
    </row>
    <row r="64" spans="1:72" x14ac:dyDescent="0.55000000000000004">
      <c r="A64" s="639"/>
      <c r="B64" t="s">
        <v>479</v>
      </c>
      <c r="F64" s="1" t="str">
        <f>IF(QP_IncomeWP!F64="","",'Cost and Benefit Parameters'!$C$45*(QP_IncomeWP!F64-Income_CF!F66))</f>
        <v/>
      </c>
      <c r="G64" s="1" t="str">
        <f>IF(QP_IncomeWP!G64="","",'Cost and Benefit Parameters'!$C$45*(QP_IncomeWP!G64-Income_CF!G66))</f>
        <v/>
      </c>
      <c r="H64" s="1" t="str">
        <f>IF(QP_IncomeWP!H64="","",'Cost and Benefit Parameters'!$C$45*(QP_IncomeWP!H64-Income_CF!H66))</f>
        <v/>
      </c>
      <c r="I64" s="1" t="str">
        <f>IF(QP_IncomeWP!I64="","",'Cost and Benefit Parameters'!$C$45*(QP_IncomeWP!I64-Income_CF!I66))</f>
        <v/>
      </c>
      <c r="J64" s="1" t="str">
        <f>IF(QP_IncomeWP!J64="","",'Cost and Benefit Parameters'!$C$45*(QP_IncomeWP!J64-Income_CF!J66))</f>
        <v/>
      </c>
      <c r="K64" s="1" t="str">
        <f>IF(QP_IncomeWP!K64="","",'Cost and Benefit Parameters'!$C$45*(QP_IncomeWP!K64-Income_CF!K66))</f>
        <v/>
      </c>
      <c r="L64" s="1" t="str">
        <f>IF(QP_IncomeWP!L64="","",'Cost and Benefit Parameters'!$C$45*(QP_IncomeWP!L64-Income_CF!L66))</f>
        <v/>
      </c>
      <c r="M64" s="1" t="str">
        <f>IF(QP_IncomeWP!M64="","",'Cost and Benefit Parameters'!$C$45*(QP_IncomeWP!M64-Income_CF!M66))</f>
        <v/>
      </c>
      <c r="N64" s="1" t="str">
        <f>IF(QP_IncomeWP!N64="","",'Cost and Benefit Parameters'!$C$45*(QP_IncomeWP!N64-Income_CF!N66))</f>
        <v/>
      </c>
      <c r="O64" s="1" t="str">
        <f>IF(QP_IncomeWP!O64="","",'Cost and Benefit Parameters'!$C$45*(QP_IncomeWP!O64-Income_CF!O66))</f>
        <v/>
      </c>
      <c r="P64" s="1" t="str">
        <f>IF(QP_IncomeWP!P64="","",'Cost and Benefit Parameters'!$C$45*(QP_IncomeWP!P64-Income_CF!P66))</f>
        <v/>
      </c>
      <c r="Q64" s="1" t="str">
        <f>IF(QP_IncomeWP!Q64="","",'Cost and Benefit Parameters'!$C$45*(QP_IncomeWP!Q64-Income_CF!Q66))</f>
        <v/>
      </c>
      <c r="R64" s="1">
        <f>IF(QP_IncomeWP!R64="","",'Cost and Benefit Parameters'!$C$45*(QP_IncomeWP!R64-Income_CF!R66))</f>
        <v>-374673.85981391737</v>
      </c>
      <c r="S64" s="1">
        <f>IF(QP_IncomeWP!S64="","",'Cost and Benefit Parameters'!$C$45*(QP_IncomeWP!S64-Income_CF!S66))</f>
        <v>-389208.32598098146</v>
      </c>
      <c r="T64" s="1">
        <f>IF(QP_IncomeWP!T64="","",'Cost and Benefit Parameters'!$C$45*(QP_IncomeWP!T64-Income_CF!T66))</f>
        <v>-404064.10651922203</v>
      </c>
      <c r="U64" s="1">
        <f>IF(QP_IncomeWP!U64="","",'Cost and Benefit Parameters'!$C$45*(QP_IncomeWP!U64-Income_CF!U66))</f>
        <v>-419235.30404170323</v>
      </c>
      <c r="V64" s="1">
        <f>IF(QP_IncomeWP!V64="","",'Cost and Benefit Parameters'!$C$45*(QP_IncomeWP!V64-Income_CF!V66))</f>
        <v>-437375.08689380396</v>
      </c>
      <c r="W64" s="1">
        <f>IF(QP_IncomeWP!W64="","",'Cost and Benefit Parameters'!$C$45*(QP_IncomeWP!W64-Income_CF!W66))</f>
        <v>-452980.89563408954</v>
      </c>
      <c r="X64" s="1">
        <f>IF(QP_IncomeWP!X64="","",'Cost and Benefit Parameters'!$C$45*(QP_IncomeWP!X64-Income_CF!X66))</f>
        <v>-468862.12741990626</v>
      </c>
      <c r="Y64" s="1">
        <f>IF(QP_IncomeWP!Y64="","",'Cost and Benefit Parameters'!$C$45*(QP_IncomeWP!Y64-Income_CF!Y66))</f>
        <v>-485009.05268036906</v>
      </c>
      <c r="Z64" s="1">
        <f>IF(QP_IncomeWP!Z64="","",'Cost and Benefit Parameters'!$C$45*(QP_IncomeWP!Z64-Income_CF!Z66))</f>
        <v>-501411.11746538669</v>
      </c>
      <c r="AA64" s="1">
        <f>IF(QP_IncomeWP!AA64="","",'Cost and Benefit Parameters'!$C$45*(QP_IncomeWP!AA64-Income_CF!AA66))</f>
        <v>-518056.94081251317</v>
      </c>
      <c r="AB64" s="1">
        <f>IF(QP_IncomeWP!AB64="","",'Cost and Benefit Parameters'!$C$45*(QP_IncomeWP!AB64-Income_CF!AB66))</f>
        <v>-534934.31454570766</v>
      </c>
      <c r="AC64" s="1">
        <f>IF(QP_IncomeWP!AC64="","",'Cost and Benefit Parameters'!$C$45*(QP_IncomeWP!AC64-Income_CF!AC66))</f>
        <v>-552030.2055889403</v>
      </c>
      <c r="AD64" s="1">
        <f>IF(QP_IncomeWP!AD64="","",'Cost and Benefit Parameters'!$C$45*(QP_IncomeWP!AD64-Income_CF!AD66))</f>
        <v>-569330.76086964738</v>
      </c>
      <c r="AE64" s="1">
        <f>IF(QP_IncomeWP!AE64="","",'Cost and Benefit Parameters'!$C$45*(QP_IncomeWP!AE64-Income_CF!AE66))</f>
        <v>-586821.31487847154</v>
      </c>
      <c r="AF64" s="1">
        <f>IF(QP_IncomeWP!AF64="","",'Cost and Benefit Parameters'!$C$45*(QP_IncomeWP!AF64-Income_CF!AF66))</f>
        <v>-604486.39994248736</v>
      </c>
      <c r="AG64" s="1">
        <f>IF(QP_IncomeWP!AG64="","",'Cost and Benefit Parameters'!$C$45*(QP_IncomeWP!AG64-Income_CF!AG66))</f>
        <v>-622309.75925944699</v>
      </c>
      <c r="AH64" s="1">
        <f>IF(QP_IncomeWP!AH64="","",'Cost and Benefit Parameters'!$C$45*(QP_IncomeWP!AH64-Income_CF!AH66))</f>
        <v>-640274.3627301635</v>
      </c>
      <c r="AI64" s="1">
        <f>IF(QP_IncomeWP!AI64="","",'Cost and Benefit Parameters'!$C$45*(QP_IncomeWP!AI64-Income_CF!AI66))</f>
        <v>-658362.42561549903</v>
      </c>
      <c r="AJ64" s="1">
        <f>IF(QP_IncomeWP!AJ64="","",'Cost and Benefit Parameters'!$C$45*(QP_IncomeWP!AJ64-Income_CF!AJ66))</f>
        <v>-676555.43003304489</v>
      </c>
      <c r="AK64" s="1">
        <f>IF(QP_IncomeWP!AK64="","",'Cost and Benefit Parameters'!$C$45*(QP_IncomeWP!AK64-Income_CF!AK66))</f>
        <v>-694834.14929704403</v>
      </c>
      <c r="AL64" s="1">
        <f>IF(QP_IncomeWP!AL64="","",'Cost and Benefit Parameters'!$C$45*(QP_IncomeWP!AL64-Income_CF!AL66))</f>
        <v>-713178.67509302462</v>
      </c>
      <c r="AM64" s="1">
        <f>IF(QP_IncomeWP!AM64="","",'Cost and Benefit Parameters'!$C$45*(QP_IncomeWP!AM64-Income_CF!AM66))</f>
        <v>-731568.4474663774</v>
      </c>
      <c r="AN64" s="1">
        <f>IF(QP_IncomeWP!AN64="","",'Cost and Benefit Parameters'!$C$45*(QP_IncomeWP!AN64-Income_CF!AN66))</f>
        <v>-749982.28759149252</v>
      </c>
      <c r="AO64" s="1">
        <f>IF(QP_IncomeWP!AO64="","",'Cost and Benefit Parameters'!$C$45*(QP_IncomeWP!AO64-Income_CF!AO66))</f>
        <v>-768398.43327544897</v>
      </c>
      <c r="AP64" s="1">
        <f>IF(QP_IncomeWP!AP64="","",'Cost and Benefit Parameters'!$C$45*(QP_IncomeWP!AP64-Income_CF!AP66))</f>
        <v>-786794.57713736908</v>
      </c>
      <c r="AQ64" s="1">
        <f>IF(QP_IncomeWP!AQ64="","",'Cost and Benefit Parameters'!$C$45*(QP_IncomeWP!AQ64-Income_CF!AQ66))</f>
        <v>-805147.90739164629</v>
      </c>
      <c r="AR64" s="1">
        <f>IF(QP_IncomeWP!AR64="","",'Cost and Benefit Parameters'!$C$45*(QP_IncomeWP!AR64-Income_CF!AR66))</f>
        <v>-823435.15115051565</v>
      </c>
      <c r="AS64" s="1">
        <f>IF(QP_IncomeWP!AS64="","",'Cost and Benefit Parameters'!$C$45*(QP_IncomeWP!AS64-Income_CF!AS66))</f>
        <v>-841632.6201485527</v>
      </c>
      <c r="AT64" s="1">
        <f>IF(QP_IncomeWP!AT64="","",'Cost and Benefit Parameters'!$C$45*(QP_IncomeWP!AT64-Income_CF!AT66))</f>
        <v>-859716.25877922692</v>
      </c>
      <c r="AU64" s="1">
        <f>IF(QP_IncomeWP!AU64="","",'Cost and Benefit Parameters'!$C$45*(QP_IncomeWP!AU64-Income_CF!AU66))</f>
        <v>-877661.69432117383</v>
      </c>
      <c r="AV64" s="1">
        <f>IF(QP_IncomeWP!AV64="","",'Cost and Benefit Parameters'!$C$45*(QP_IncomeWP!AV64-Income_CF!AV66))</f>
        <v>-895444.28921993996</v>
      </c>
      <c r="AW64" s="1">
        <f>IF(QP_IncomeWP!AW64="","",'Cost and Benefit Parameters'!$C$45*(QP_IncomeWP!AW64-Income_CF!AW66))</f>
        <v>-913039.1952791817</v>
      </c>
      <c r="AX64" s="1">
        <f>IF(QP_IncomeWP!AX64="","",'Cost and Benefit Parameters'!$C$45*(QP_IncomeWP!AX64-Income_CF!AX66))</f>
        <v>-930421.40960423974</v>
      </c>
      <c r="AY64" s="1">
        <f>IF(QP_IncomeWP!AY64="","",'Cost and Benefit Parameters'!$C$45*(QP_IncomeWP!AY64-Income_CF!AY66))</f>
        <v>-947565.83213022852</v>
      </c>
      <c r="AZ64" s="1">
        <f>IF(QP_IncomeWP!AZ64="","",'Cost and Benefit Parameters'!$C$45*(QP_IncomeWP!AZ64-Income_CF!AZ66))</f>
        <v>-964447.32455680531</v>
      </c>
      <c r="BA64" s="1">
        <f>IF(QP_IncomeWP!BA64="","",'Cost and Benefit Parameters'!$C$45*(QP_IncomeWP!BA64-Income_CF!BA66))</f>
        <v>-981040.77050235937</v>
      </c>
      <c r="BB64" s="1">
        <f>IF(QP_IncomeWP!BB64="","",'Cost and Benefit Parameters'!$C$45*(QP_IncomeWP!BB64-Income_CF!BB66))</f>
        <v>-997321.13668164483</v>
      </c>
      <c r="BC64" s="1">
        <f>IF(QP_IncomeWP!BC64="","",'Cost and Benefit Parameters'!$C$45*(QP_IncomeWP!BC64-Income_CF!BC66))</f>
        <v>-1013263.5349030859</v>
      </c>
      <c r="BD64" s="1">
        <f>IF(QP_IncomeWP!BD64="","",'Cost and Benefit Parameters'!$C$45*(QP_IncomeWP!BD64-Income_CF!BD66))</f>
        <v>-1028843.2846748278</v>
      </c>
      <c r="BE64" s="1">
        <f>IF(QP_IncomeWP!BE64="","",'Cost and Benefit Parameters'!$C$45*(QP_IncomeWP!BE64-Income_CF!BE66))</f>
        <v>-1044035.9762026289</v>
      </c>
      <c r="BF64" s="1" t="str">
        <f>IF(QP_IncomeWP!BF64="","",'Cost and Benefit Parameters'!$C$45*(QP_IncomeWP!BF64-Income_CF!BF66))</f>
        <v/>
      </c>
      <c r="BG64" s="1" t="str">
        <f>IF(QP_IncomeWP!BG64="","",'Cost and Benefit Parameters'!$C$45*(QP_IncomeWP!BG64-Income_CF!BG66))</f>
        <v/>
      </c>
      <c r="BH64" s="1" t="str">
        <f>IF(QP_IncomeWP!BH64="","",'Cost and Benefit Parameters'!$C$45*(QP_IncomeWP!BH64-Income_CF!BH66))</f>
        <v/>
      </c>
      <c r="BI64" s="1" t="str">
        <f>IF(QP_IncomeWP!BI64="","",'Cost and Benefit Parameters'!$C$45*(QP_IncomeWP!BI64-Income_CF!BI66))</f>
        <v/>
      </c>
      <c r="BJ64" s="1" t="str">
        <f>IF(QP_IncomeWP!BJ64="","",'Cost and Benefit Parameters'!$C$45*(QP_IncomeWP!BJ64-Income_CF!BJ66))</f>
        <v/>
      </c>
      <c r="BK64" s="1" t="str">
        <f>IF(QP_IncomeWP!BK64="","",'Cost and Benefit Parameters'!$C$45*(QP_IncomeWP!BK64-Income_CF!BK66))</f>
        <v/>
      </c>
      <c r="BL64" s="1" t="str">
        <f>IF(QP_IncomeWP!BL64="","",'Cost and Benefit Parameters'!$C$45*(QP_IncomeWP!BL64-Income_CF!BL66))</f>
        <v/>
      </c>
    </row>
    <row r="65" spans="1:72" x14ac:dyDescent="0.55000000000000004">
      <c r="A65" s="639"/>
      <c r="B65" t="s">
        <v>480</v>
      </c>
      <c r="F65" s="1" t="str">
        <f>IF(QP_IncomeWP!F65="","",'Cost and Benefit Parameters'!$C$45*(QP_IncomeWP!F65-Income_CF!F67))</f>
        <v/>
      </c>
      <c r="G65" s="1" t="str">
        <f>IF(QP_IncomeWP!G65="","",'Cost and Benefit Parameters'!$C$45*(QP_IncomeWP!G65-Income_CF!G67))</f>
        <v/>
      </c>
      <c r="H65" s="1" t="str">
        <f>IF(QP_IncomeWP!H65="","",'Cost and Benefit Parameters'!$C$45*(QP_IncomeWP!H65-Income_CF!H67))</f>
        <v/>
      </c>
      <c r="I65" s="1" t="str">
        <f>IF(QP_IncomeWP!I65="","",'Cost and Benefit Parameters'!$C$45*(QP_IncomeWP!I65-Income_CF!I67))</f>
        <v/>
      </c>
      <c r="J65" s="1" t="str">
        <f>IF(QP_IncomeWP!J65="","",'Cost and Benefit Parameters'!$C$45*(QP_IncomeWP!J65-Income_CF!J67))</f>
        <v/>
      </c>
      <c r="K65" s="1" t="str">
        <f>IF(QP_IncomeWP!K65="","",'Cost and Benefit Parameters'!$C$45*(QP_IncomeWP!K65-Income_CF!K67))</f>
        <v/>
      </c>
      <c r="L65" s="1" t="str">
        <f>IF(QP_IncomeWP!L65="","",'Cost and Benefit Parameters'!$C$45*(QP_IncomeWP!L65-Income_CF!L67))</f>
        <v/>
      </c>
      <c r="M65" s="1" t="str">
        <f>IF(QP_IncomeWP!M65="","",'Cost and Benefit Parameters'!$C$45*(QP_IncomeWP!M65-Income_CF!M67))</f>
        <v/>
      </c>
      <c r="N65" s="1" t="str">
        <f>IF(QP_IncomeWP!N65="","",'Cost and Benefit Parameters'!$C$45*(QP_IncomeWP!N65-Income_CF!N67))</f>
        <v/>
      </c>
      <c r="O65" s="1" t="str">
        <f>IF(QP_IncomeWP!O65="","",'Cost and Benefit Parameters'!$C$45*(QP_IncomeWP!O65-Income_CF!O67))</f>
        <v/>
      </c>
      <c r="P65" s="1" t="str">
        <f>IF(QP_IncomeWP!P65="","",'Cost and Benefit Parameters'!$C$45*(QP_IncomeWP!P65-Income_CF!P67))</f>
        <v/>
      </c>
      <c r="Q65" s="1" t="str">
        <f>IF(QP_IncomeWP!Q65="","",'Cost and Benefit Parameters'!$C$45*(QP_IncomeWP!Q65-Income_CF!Q67))</f>
        <v/>
      </c>
      <c r="R65" s="1" t="str">
        <f>IF(QP_IncomeWP!R65="","",'Cost and Benefit Parameters'!$C$45*(QP_IncomeWP!R65-Income_CF!R67))</f>
        <v/>
      </c>
      <c r="S65" s="1">
        <f>IF(QP_IncomeWP!S65="","",'Cost and Benefit Parameters'!$C$45*(QP_IncomeWP!S65-Income_CF!S67))</f>
        <v>-385914.07560833491</v>
      </c>
      <c r="T65" s="1">
        <f>IF(QP_IncomeWP!T65="","",'Cost and Benefit Parameters'!$C$45*(QP_IncomeWP!T65-Income_CF!T67))</f>
        <v>-400884.57576041104</v>
      </c>
      <c r="U65" s="1">
        <f>IF(QP_IncomeWP!U65="","",'Cost and Benefit Parameters'!$C$45*(QP_IncomeWP!U65-Income_CF!U67))</f>
        <v>-416186.02971479885</v>
      </c>
      <c r="V65" s="1">
        <f>IF(QP_IncomeWP!V65="","",'Cost and Benefit Parameters'!$C$45*(QP_IncomeWP!V65-Income_CF!V67))</f>
        <v>-431812.36316295416</v>
      </c>
      <c r="W65" s="1">
        <f>IF(QP_IncomeWP!W65="","",'Cost and Benefit Parameters'!$C$45*(QP_IncomeWP!W65-Income_CF!W67))</f>
        <v>-450496.33950061805</v>
      </c>
      <c r="X65" s="1">
        <f>IF(QP_IncomeWP!X65="","",'Cost and Benefit Parameters'!$C$45*(QP_IncomeWP!X65-Income_CF!X67))</f>
        <v>-466570.3225031122</v>
      </c>
      <c r="Y65" s="1">
        <f>IF(QP_IncomeWP!Y65="","",'Cost and Benefit Parameters'!$C$45*(QP_IncomeWP!Y65-Income_CF!Y67))</f>
        <v>-482927.99124250334</v>
      </c>
      <c r="Z65" s="1">
        <f>IF(QP_IncomeWP!Z65="","",'Cost and Benefit Parameters'!$C$45*(QP_IncomeWP!Z65-Income_CF!Z67))</f>
        <v>-499559.32426078024</v>
      </c>
      <c r="AA65" s="1">
        <f>IF(QP_IncomeWP!AA65="","",'Cost and Benefit Parameters'!$C$45*(QP_IncomeWP!AA65-Income_CF!AA67))</f>
        <v>-516453.45098934812</v>
      </c>
      <c r="AB65" s="1">
        <f>IF(QP_IncomeWP!AB65="","",'Cost and Benefit Parameters'!$C$45*(QP_IncomeWP!AB65-Income_CF!AB67))</f>
        <v>-533598.64903688862</v>
      </c>
      <c r="AC65" s="1">
        <f>IF(QP_IncomeWP!AC65="","",'Cost and Benefit Parameters'!$C$45*(QP_IncomeWP!AC65-Income_CF!AC67))</f>
        <v>-550982.34398207872</v>
      </c>
      <c r="AD65" s="1">
        <f>IF(QP_IncomeWP!AD65="","",'Cost and Benefit Parameters'!$C$45*(QP_IncomeWP!AD65-Income_CF!AD67))</f>
        <v>-568591.11175660812</v>
      </c>
      <c r="AE65" s="1">
        <f>IF(QP_IncomeWP!AE65="","",'Cost and Benefit Parameters'!$C$45*(QP_IncomeWP!AE65-Income_CF!AE67))</f>
        <v>-586410.68369573657</v>
      </c>
      <c r="AF65" s="1">
        <f>IF(QP_IncomeWP!AF65="","",'Cost and Benefit Parameters'!$C$45*(QP_IncomeWP!AF65-Income_CF!AF67))</f>
        <v>-604425.95432482602</v>
      </c>
      <c r="AG65" s="1">
        <f>IF(QP_IncomeWP!AG65="","",'Cost and Benefit Parameters'!$C$45*(QP_IncomeWP!AG65-Income_CF!AG67))</f>
        <v>-622620.99194076192</v>
      </c>
      <c r="AH65" s="1">
        <f>IF(QP_IncomeWP!AH65="","",'Cost and Benefit Parameters'!$C$45*(QP_IncomeWP!AH65-Income_CF!AH67))</f>
        <v>-640979.05203723023</v>
      </c>
      <c r="AI65" s="1">
        <f>IF(QP_IncomeWP!AI65="","",'Cost and Benefit Parameters'!$C$45*(QP_IncomeWP!AI65-Income_CF!AI67))</f>
        <v>-659482.59361206822</v>
      </c>
      <c r="AJ65" s="1">
        <f>IF(QP_IncomeWP!AJ65="","",'Cost and Benefit Parameters'!$C$45*(QP_IncomeWP!AJ65-Income_CF!AJ67))</f>
        <v>-678113.29838396399</v>
      </c>
      <c r="AK65" s="1">
        <f>IF(QP_IncomeWP!AK65="","",'Cost and Benefit Parameters'!$C$45*(QP_IncomeWP!AK65-Income_CF!AK67))</f>
        <v>-696852.09293403639</v>
      </c>
      <c r="AL65" s="1">
        <f>IF(QP_IncomeWP!AL65="","",'Cost and Benefit Parameters'!$C$45*(QP_IncomeWP!AL65-Income_CF!AL67))</f>
        <v>-715679.17377595545</v>
      </c>
      <c r="AM65" s="1">
        <f>IF(QP_IncomeWP!AM65="","",'Cost and Benefit Parameters'!$C$45*(QP_IncomeWP!AM65-Income_CF!AM67))</f>
        <v>-734574.03534581547</v>
      </c>
      <c r="AN65" s="1">
        <f>IF(QP_IncomeWP!AN65="","",'Cost and Benefit Parameters'!$C$45*(QP_IncomeWP!AN65-Income_CF!AN67))</f>
        <v>-753515.50089036848</v>
      </c>
      <c r="AO65" s="1">
        <f>IF(QP_IncomeWP!AO65="","",'Cost and Benefit Parameters'!$C$45*(QP_IncomeWP!AO65-Income_CF!AO67))</f>
        <v>-772481.75621923723</v>
      </c>
      <c r="AP65" s="1">
        <f>IF(QP_IncomeWP!AP65="","",'Cost and Benefit Parameters'!$C$45*(QP_IncomeWP!AP65-Income_CF!AP67))</f>
        <v>-791450.38627371227</v>
      </c>
      <c r="AQ65" s="1">
        <f>IF(QP_IncomeWP!AQ65="","",'Cost and Benefit Parameters'!$C$45*(QP_IncomeWP!AQ65-Income_CF!AQ67))</f>
        <v>-810398.41445149027</v>
      </c>
      <c r="AR65" s="1">
        <f>IF(QP_IncomeWP!AR65="","",'Cost and Benefit Parameters'!$C$45*(QP_IncomeWP!AR65-Income_CF!AR67))</f>
        <v>-829302.34461339575</v>
      </c>
      <c r="AS65" s="1">
        <f>IF(QP_IncomeWP!AS65="","",'Cost and Benefit Parameters'!$C$45*(QP_IncomeWP!AS65-Income_CF!AS67))</f>
        <v>-848138.20568503125</v>
      </c>
      <c r="AT65" s="1">
        <f>IF(QP_IncomeWP!AT65="","",'Cost and Benefit Parameters'!$C$45*(QP_IncomeWP!AT65-Income_CF!AT67))</f>
        <v>-866881.59875300888</v>
      </c>
      <c r="AU65" s="1">
        <f>IF(QP_IncomeWP!AU65="","",'Cost and Benefit Parameters'!$C$45*(QP_IncomeWP!AU65-Income_CF!AU67))</f>
        <v>-885507.74654260394</v>
      </c>
      <c r="AV65" s="1">
        <f>IF(QP_IncomeWP!AV65="","",'Cost and Benefit Parameters'!$C$45*(QP_IncomeWP!AV65-Income_CF!AV67))</f>
        <v>-903991.54515080934</v>
      </c>
      <c r="AW65" s="1">
        <f>IF(QP_IncomeWP!AW65="","",'Cost and Benefit Parameters'!$C$45*(QP_IncomeWP!AW65-Income_CF!AW67))</f>
        <v>-922307.61789653799</v>
      </c>
      <c r="AX65" s="1">
        <f>IF(QP_IncomeWP!AX65="","",'Cost and Benefit Parameters'!$C$45*(QP_IncomeWP!AX65-Income_CF!AX67))</f>
        <v>-940430.37113755662</v>
      </c>
      <c r="AY65" s="1">
        <f>IF(QP_IncomeWP!AY65="","",'Cost and Benefit Parameters'!$C$45*(QP_IncomeWP!AY65-Income_CF!AY67))</f>
        <v>-958334.05189236661</v>
      </c>
      <c r="AZ65" s="1">
        <f>IF(QP_IncomeWP!AZ65="","",'Cost and Benefit Parameters'!$C$45*(QP_IncomeWP!AZ65-Income_CF!AZ67))</f>
        <v>-975992.80709413544</v>
      </c>
      <c r="BA65" s="1">
        <f>IF(QP_IncomeWP!BA65="","",'Cost and Benefit Parameters'!$C$45*(QP_IncomeWP!BA65-Income_CF!BA67))</f>
        <v>-993380.74429350928</v>
      </c>
      <c r="BB65" s="1">
        <f>IF(QP_IncomeWP!BB65="","",'Cost and Benefit Parameters'!$C$45*(QP_IncomeWP!BB65-Income_CF!BB67))</f>
        <v>-1010471.9936174301</v>
      </c>
      <c r="BC65" s="1">
        <f>IF(QP_IncomeWP!BC65="","",'Cost and Benefit Parameters'!$C$45*(QP_IncomeWP!BC65-Income_CF!BC67))</f>
        <v>-1027240.7707820941</v>
      </c>
      <c r="BD65" s="1">
        <f>IF(QP_IncomeWP!BD65="","",'Cost and Benefit Parameters'!$C$45*(QP_IncomeWP!BD65-Income_CF!BD67))</f>
        <v>-1043661.4409501784</v>
      </c>
      <c r="BE65" s="1">
        <f>IF(QP_IncomeWP!BE65="","",'Cost and Benefit Parameters'!$C$45*(QP_IncomeWP!BE65-Income_CF!BE67))</f>
        <v>-1059708.5832150728</v>
      </c>
      <c r="BF65" s="1">
        <f>IF(QP_IncomeWP!BF65="","",'Cost and Benefit Parameters'!$C$45*(QP_IncomeWP!BF65-Income_CF!BF67))</f>
        <v>-1075357.0554887082</v>
      </c>
      <c r="BG65" s="1" t="str">
        <f>IF(QP_IncomeWP!BG65="","",'Cost and Benefit Parameters'!$C$45*(QP_IncomeWP!BG65-Income_CF!BG67))</f>
        <v/>
      </c>
      <c r="BH65" s="1" t="str">
        <f>IF(QP_IncomeWP!BH65="","",'Cost and Benefit Parameters'!$C$45*(QP_IncomeWP!BH65-Income_CF!BH67))</f>
        <v/>
      </c>
      <c r="BI65" s="1" t="str">
        <f>IF(QP_IncomeWP!BI65="","",'Cost and Benefit Parameters'!$C$45*(QP_IncomeWP!BI65-Income_CF!BI67))</f>
        <v/>
      </c>
      <c r="BJ65" s="1" t="str">
        <f>IF(QP_IncomeWP!BJ65="","",'Cost and Benefit Parameters'!$C$45*(QP_IncomeWP!BJ65-Income_CF!BJ67))</f>
        <v/>
      </c>
      <c r="BK65" s="1" t="str">
        <f>IF(QP_IncomeWP!BK65="","",'Cost and Benefit Parameters'!$C$45*(QP_IncomeWP!BK65-Income_CF!BK67))</f>
        <v/>
      </c>
      <c r="BL65" s="1" t="str">
        <f>IF(QP_IncomeWP!BL65="","",'Cost and Benefit Parameters'!$C$45*(QP_IncomeWP!BL65-Income_CF!BL67))</f>
        <v/>
      </c>
    </row>
    <row r="66" spans="1:72" x14ac:dyDescent="0.55000000000000004">
      <c r="A66" s="639"/>
      <c r="B66" t="s">
        <v>481</v>
      </c>
      <c r="F66" s="1" t="str">
        <f>IF(QP_IncomeWP!F66="","",'Cost and Benefit Parameters'!$C$45*(QP_IncomeWP!F66-Income_CF!F68))</f>
        <v/>
      </c>
      <c r="G66" s="1" t="str">
        <f>IF(QP_IncomeWP!G66="","",'Cost and Benefit Parameters'!$C$45*(QP_IncomeWP!G66-Income_CF!G68))</f>
        <v/>
      </c>
      <c r="H66" s="1" t="str">
        <f>IF(QP_IncomeWP!H66="","",'Cost and Benefit Parameters'!$C$45*(QP_IncomeWP!H66-Income_CF!H68))</f>
        <v/>
      </c>
      <c r="I66" s="1" t="str">
        <f>IF(QP_IncomeWP!I66="","",'Cost and Benefit Parameters'!$C$45*(QP_IncomeWP!I66-Income_CF!I68))</f>
        <v/>
      </c>
      <c r="J66" s="1" t="str">
        <f>IF(QP_IncomeWP!J66="","",'Cost and Benefit Parameters'!$C$45*(QP_IncomeWP!J66-Income_CF!J68))</f>
        <v/>
      </c>
      <c r="K66" s="1" t="str">
        <f>IF(QP_IncomeWP!K66="","",'Cost and Benefit Parameters'!$C$45*(QP_IncomeWP!K66-Income_CF!K68))</f>
        <v/>
      </c>
      <c r="L66" s="1" t="str">
        <f>IF(QP_IncomeWP!L66="","",'Cost and Benefit Parameters'!$C$45*(QP_IncomeWP!L66-Income_CF!L68))</f>
        <v/>
      </c>
      <c r="M66" s="1" t="str">
        <f>IF(QP_IncomeWP!M66="","",'Cost and Benefit Parameters'!$C$45*(QP_IncomeWP!M66-Income_CF!M68))</f>
        <v/>
      </c>
      <c r="N66" s="1" t="str">
        <f>IF(QP_IncomeWP!N66="","",'Cost and Benefit Parameters'!$C$45*(QP_IncomeWP!N66-Income_CF!N68))</f>
        <v/>
      </c>
      <c r="O66" s="1" t="str">
        <f>IF(QP_IncomeWP!O66="","",'Cost and Benefit Parameters'!$C$45*(QP_IncomeWP!O66-Income_CF!O68))</f>
        <v/>
      </c>
      <c r="P66" s="1" t="str">
        <f>IF(QP_IncomeWP!P66="","",'Cost and Benefit Parameters'!$C$45*(QP_IncomeWP!P66-Income_CF!P68))</f>
        <v/>
      </c>
      <c r="Q66" s="1" t="str">
        <f>IF(QP_IncomeWP!Q66="","",'Cost and Benefit Parameters'!$C$45*(QP_IncomeWP!Q66-Income_CF!Q68))</f>
        <v/>
      </c>
      <c r="R66" s="1" t="str">
        <f>IF(QP_IncomeWP!R66="","",'Cost and Benefit Parameters'!$C$45*(QP_IncomeWP!R66-Income_CF!R68))</f>
        <v/>
      </c>
      <c r="S66" s="1" t="str">
        <f>IF(QP_IncomeWP!S66="","",'Cost and Benefit Parameters'!$C$45*(QP_IncomeWP!S66-Income_CF!S68))</f>
        <v/>
      </c>
      <c r="T66" s="1">
        <f>IF(QP_IncomeWP!T66="","",'Cost and Benefit Parameters'!$C$45*(QP_IncomeWP!T66-Income_CF!T68))</f>
        <v>-397491.49787658488</v>
      </c>
      <c r="U66" s="1">
        <f>IF(QP_IncomeWP!U66="","",'Cost and Benefit Parameters'!$C$45*(QP_IncomeWP!U66-Income_CF!U68))</f>
        <v>-412911.11303322332</v>
      </c>
      <c r="V66" s="1">
        <f>IF(QP_IncomeWP!V66="","",'Cost and Benefit Parameters'!$C$45*(QP_IncomeWP!V66-Income_CF!V68))</f>
        <v>-428671.61060624255</v>
      </c>
      <c r="W66" s="1">
        <f>IF(QP_IncomeWP!W66="","",'Cost and Benefit Parameters'!$C$45*(QP_IncomeWP!W66-Income_CF!W68))</f>
        <v>-444766.73405784299</v>
      </c>
      <c r="X66" s="1">
        <f>IF(QP_IncomeWP!X66="","",'Cost and Benefit Parameters'!$C$45*(QP_IncomeWP!X66-Income_CF!X68))</f>
        <v>-464011.22968563664</v>
      </c>
      <c r="Y66" s="1">
        <f>IF(QP_IncomeWP!Y66="","",'Cost and Benefit Parameters'!$C$45*(QP_IncomeWP!Y66-Income_CF!Y68))</f>
        <v>-480567.43217820552</v>
      </c>
      <c r="Z66" s="1">
        <f>IF(QP_IncomeWP!Z66="","",'Cost and Benefit Parameters'!$C$45*(QP_IncomeWP!Z66-Income_CF!Z68))</f>
        <v>-497415.83097977861</v>
      </c>
      <c r="AA66" s="1">
        <f>IF(QP_IncomeWP!AA66="","",'Cost and Benefit Parameters'!$C$45*(QP_IncomeWP!AA66-Income_CF!AA68))</f>
        <v>-514546.10398860363</v>
      </c>
      <c r="AB66" s="1">
        <f>IF(QP_IncomeWP!AB66="","",'Cost and Benefit Parameters'!$C$45*(QP_IncomeWP!AB66-Income_CF!AB68))</f>
        <v>-531947.05451902864</v>
      </c>
      <c r="AC66" s="1">
        <f>IF(QP_IncomeWP!AC66="","",'Cost and Benefit Parameters'!$C$45*(QP_IncomeWP!AC66-Income_CF!AC68))</f>
        <v>-549606.60850799526</v>
      </c>
      <c r="AD66" s="1">
        <f>IF(QP_IncomeWP!AD66="","",'Cost and Benefit Parameters'!$C$45*(QP_IncomeWP!AD66-Income_CF!AD68))</f>
        <v>-567511.81430154119</v>
      </c>
      <c r="AE66" s="1">
        <f>IF(QP_IncomeWP!AE66="","",'Cost and Benefit Parameters'!$C$45*(QP_IncomeWP!AE66-Income_CF!AE68))</f>
        <v>-585648.84510930663</v>
      </c>
      <c r="AF66" s="1">
        <f>IF(QP_IncomeWP!AF66="","",'Cost and Benefit Parameters'!$C$45*(QP_IncomeWP!AF66-Income_CF!AF68))</f>
        <v>-604003.0042066091</v>
      </c>
      <c r="AG66" s="1">
        <f>IF(QP_IncomeWP!AG66="","",'Cost and Benefit Parameters'!$C$45*(QP_IncomeWP!AG66-Income_CF!AG68))</f>
        <v>-622558.73295457044</v>
      </c>
      <c r="AH66" s="1">
        <f>IF(QP_IncomeWP!AH66="","",'Cost and Benefit Parameters'!$C$45*(QP_IncomeWP!AH66-Income_CF!AH68))</f>
        <v>-641299.62169898499</v>
      </c>
      <c r="AI66" s="1">
        <f>IF(QP_IncomeWP!AI66="","",'Cost and Benefit Parameters'!$C$45*(QP_IncomeWP!AI66-Income_CF!AI68))</f>
        <v>-660208.423598347</v>
      </c>
      <c r="AJ66" s="1">
        <f>IF(QP_IncomeWP!AJ66="","",'Cost and Benefit Parameters'!$C$45*(QP_IncomeWP!AJ66-Income_CF!AJ68))</f>
        <v>-679267.07142043044</v>
      </c>
      <c r="AK66" s="1">
        <f>IF(QP_IncomeWP!AK66="","",'Cost and Benefit Parameters'!$C$45*(QP_IncomeWP!AK66-Income_CF!AK68))</f>
        <v>-698456.69733548327</v>
      </c>
      <c r="AL66" s="1">
        <f>IF(QP_IncomeWP!AL66="","",'Cost and Benefit Parameters'!$C$45*(QP_IncomeWP!AL66-Income_CF!AL68))</f>
        <v>-717757.65572205698</v>
      </c>
      <c r="AM66" s="1">
        <f>IF(QP_IncomeWP!AM66="","",'Cost and Benefit Parameters'!$C$45*(QP_IncomeWP!AM66-Income_CF!AM68))</f>
        <v>-737149.54898923391</v>
      </c>
      <c r="AN66" s="1">
        <f>IF(QP_IncomeWP!AN66="","",'Cost and Benefit Parameters'!$C$45*(QP_IncomeWP!AN66-Income_CF!AN68))</f>
        <v>-756611.25640618964</v>
      </c>
      <c r="AO66" s="1">
        <f>IF(QP_IncomeWP!AO66="","",'Cost and Benefit Parameters'!$C$45*(QP_IncomeWP!AO66-Income_CF!AO68))</f>
        <v>-776120.96591707983</v>
      </c>
      <c r="AP66" s="1">
        <f>IF(QP_IncomeWP!AP66="","",'Cost and Benefit Parameters'!$C$45*(QP_IncomeWP!AP66-Income_CF!AP68))</f>
        <v>-795656.2089058141</v>
      </c>
      <c r="AQ66" s="1">
        <f>IF(QP_IncomeWP!AQ66="","",'Cost and Benefit Parameters'!$C$45*(QP_IncomeWP!AQ66-Income_CF!AQ68))</f>
        <v>-815193.89786192344</v>
      </c>
      <c r="AR66" s="1">
        <f>IF(QP_IncomeWP!AR66="","",'Cost and Benefit Parameters'!$C$45*(QP_IncomeWP!AR66-Income_CF!AR68))</f>
        <v>-834710.36688503495</v>
      </c>
      <c r="AS66" s="1">
        <f>IF(QP_IncomeWP!AS66="","",'Cost and Benefit Parameters'!$C$45*(QP_IncomeWP!AS66-Income_CF!AS68))</f>
        <v>-854181.41495179769</v>
      </c>
      <c r="AT66" s="1">
        <f>IF(QP_IncomeWP!AT66="","",'Cost and Benefit Parameters'!$C$45*(QP_IncomeWP!AT66-Income_CF!AT68))</f>
        <v>-873582.35185558186</v>
      </c>
      <c r="AU66" s="1">
        <f>IF(QP_IncomeWP!AU66="","",'Cost and Benefit Parameters'!$C$45*(QP_IncomeWP!AU66-Income_CF!AU68))</f>
        <v>-892888.04671559902</v>
      </c>
      <c r="AV66" s="1">
        <f>IF(QP_IncomeWP!AV66="","",'Cost and Benefit Parameters'!$C$45*(QP_IncomeWP!AV66-Income_CF!AV68))</f>
        <v>-912072.97893888177</v>
      </c>
      <c r="AW66" s="1">
        <f>IF(QP_IncomeWP!AW66="","",'Cost and Benefit Parameters'!$C$45*(QP_IncomeWP!AW66-Income_CF!AW68))</f>
        <v>-931111.2915053335</v>
      </c>
      <c r="AX66" s="1">
        <f>IF(QP_IncomeWP!AX66="","",'Cost and Benefit Parameters'!$C$45*(QP_IncomeWP!AX66-Income_CF!AX68))</f>
        <v>-949976.84643343394</v>
      </c>
      <c r="AY66" s="1">
        <f>IF(QP_IncomeWP!AY66="","",'Cost and Benefit Parameters'!$C$45*(QP_IncomeWP!AY66-Income_CF!AY68))</f>
        <v>-968643.28227168357</v>
      </c>
      <c r="AZ66" s="1">
        <f>IF(QP_IncomeWP!AZ66="","",'Cost and Benefit Parameters'!$C$45*(QP_IncomeWP!AZ66-Income_CF!AZ68))</f>
        <v>-987084.07344913762</v>
      </c>
      <c r="BA66" s="1">
        <f>IF(QP_IncomeWP!BA66="","",'Cost and Benefit Parameters'!$C$45*(QP_IncomeWP!BA66-Income_CF!BA68))</f>
        <v>-1005272.5913069594</v>
      </c>
      <c r="BB66" s="1">
        <f>IF(QP_IncomeWP!BB66="","",'Cost and Benefit Parameters'!$C$45*(QP_IncomeWP!BB66-Income_CF!BB68))</f>
        <v>-1023182.1666223147</v>
      </c>
      <c r="BC66" s="1">
        <f>IF(QP_IncomeWP!BC66="","",'Cost and Benefit Parameters'!$C$45*(QP_IncomeWP!BC66-Income_CF!BC68))</f>
        <v>-1040786.1534259535</v>
      </c>
      <c r="BD66" s="1">
        <f>IF(QP_IncomeWP!BD66="","",'Cost and Benefit Parameters'!$C$45*(QP_IncomeWP!BD66-Income_CF!BD68))</f>
        <v>-1058057.9939055576</v>
      </c>
      <c r="BE66" s="1">
        <f>IF(QP_IncomeWP!BE66="","",'Cost and Benefit Parameters'!$C$45*(QP_IncomeWP!BE66-Income_CF!BE68))</f>
        <v>-1074971.2841786833</v>
      </c>
      <c r="BF66" s="1">
        <f>IF(QP_IncomeWP!BF66="","",'Cost and Benefit Parameters'!$C$45*(QP_IncomeWP!BF66-Income_CF!BF68))</f>
        <v>-1091499.8407115249</v>
      </c>
      <c r="BG66" s="1">
        <f>IF(QP_IncomeWP!BG66="","",'Cost and Benefit Parameters'!$C$45*(QP_IncomeWP!BG66-Income_CF!BG68))</f>
        <v>-1107617.7671533695</v>
      </c>
      <c r="BH66" s="1" t="str">
        <f>IF(QP_IncomeWP!BH66="","",'Cost and Benefit Parameters'!$C$45*(QP_IncomeWP!BH66-Income_CF!BH68))</f>
        <v/>
      </c>
      <c r="BI66" s="1" t="str">
        <f>IF(QP_IncomeWP!BI66="","",'Cost and Benefit Parameters'!$C$45*(QP_IncomeWP!BI66-Income_CF!BI68))</f>
        <v/>
      </c>
      <c r="BJ66" s="1" t="str">
        <f>IF(QP_IncomeWP!BJ66="","",'Cost and Benefit Parameters'!$C$45*(QP_IncomeWP!BJ66-Income_CF!BJ68))</f>
        <v/>
      </c>
      <c r="BK66" s="1" t="str">
        <f>IF(QP_IncomeWP!BK66="","",'Cost and Benefit Parameters'!$C$45*(QP_IncomeWP!BK66-Income_CF!BK68))</f>
        <v/>
      </c>
      <c r="BL66" s="1" t="str">
        <f>IF(QP_IncomeWP!BL66="","",'Cost and Benefit Parameters'!$C$45*(QP_IncomeWP!BL66-Income_CF!BL68))</f>
        <v/>
      </c>
    </row>
    <row r="67" spans="1:72" x14ac:dyDescent="0.55000000000000004">
      <c r="A67" s="639"/>
      <c r="B67" t="s">
        <v>482</v>
      </c>
      <c r="F67" s="1" t="str">
        <f>IF(QP_IncomeWP!F67="","",'Cost and Benefit Parameters'!$C$45*(QP_IncomeWP!F67-Income_CF!F69))</f>
        <v/>
      </c>
      <c r="G67" s="1" t="str">
        <f>IF(QP_IncomeWP!G67="","",'Cost and Benefit Parameters'!$C$45*(QP_IncomeWP!G67-Income_CF!G69))</f>
        <v/>
      </c>
      <c r="H67" s="1" t="str">
        <f>IF(QP_IncomeWP!H67="","",'Cost and Benefit Parameters'!$C$45*(QP_IncomeWP!H67-Income_CF!H69))</f>
        <v/>
      </c>
      <c r="I67" s="1" t="str">
        <f>IF(QP_IncomeWP!I67="","",'Cost and Benefit Parameters'!$C$45*(QP_IncomeWP!I67-Income_CF!I69))</f>
        <v/>
      </c>
      <c r="J67" s="1" t="str">
        <f>IF(QP_IncomeWP!J67="","",'Cost and Benefit Parameters'!$C$45*(QP_IncomeWP!J67-Income_CF!J69))</f>
        <v/>
      </c>
      <c r="K67" s="1" t="str">
        <f>IF(QP_IncomeWP!K67="","",'Cost and Benefit Parameters'!$C$45*(QP_IncomeWP!K67-Income_CF!K69))</f>
        <v/>
      </c>
      <c r="L67" s="1" t="str">
        <f>IF(QP_IncomeWP!L67="","",'Cost and Benefit Parameters'!$C$45*(QP_IncomeWP!L67-Income_CF!L69))</f>
        <v/>
      </c>
      <c r="M67" s="1" t="str">
        <f>IF(QP_IncomeWP!M67="","",'Cost and Benefit Parameters'!$C$45*(QP_IncomeWP!M67-Income_CF!M69))</f>
        <v/>
      </c>
      <c r="N67" s="1" t="str">
        <f>IF(QP_IncomeWP!N67="","",'Cost and Benefit Parameters'!$C$45*(QP_IncomeWP!N67-Income_CF!N69))</f>
        <v/>
      </c>
      <c r="O67" s="1" t="str">
        <f>IF(QP_IncomeWP!O67="","",'Cost and Benefit Parameters'!$C$45*(QP_IncomeWP!O67-Income_CF!O69))</f>
        <v/>
      </c>
      <c r="P67" s="1" t="str">
        <f>IF(QP_IncomeWP!P67="","",'Cost and Benefit Parameters'!$C$45*(QP_IncomeWP!P67-Income_CF!P69))</f>
        <v/>
      </c>
      <c r="Q67" s="1" t="str">
        <f>IF(QP_IncomeWP!Q67="","",'Cost and Benefit Parameters'!$C$45*(QP_IncomeWP!Q67-Income_CF!Q69))</f>
        <v/>
      </c>
      <c r="R67" s="1" t="str">
        <f>IF(QP_IncomeWP!R67="","",'Cost and Benefit Parameters'!$C$45*(QP_IncomeWP!R67-Income_CF!R69))</f>
        <v/>
      </c>
      <c r="S67" s="1" t="str">
        <f>IF(QP_IncomeWP!S67="","",'Cost and Benefit Parameters'!$C$45*(QP_IncomeWP!S67-Income_CF!S69))</f>
        <v/>
      </c>
      <c r="T67" s="1" t="str">
        <f>IF(QP_IncomeWP!T67="","",'Cost and Benefit Parameters'!$C$45*(QP_IncomeWP!T67-Income_CF!T69))</f>
        <v/>
      </c>
      <c r="U67" s="1">
        <f>IF(QP_IncomeWP!U67="","",'Cost and Benefit Parameters'!$C$45*(QP_IncomeWP!U67-Income_CF!U69))</f>
        <v>-409416.24281288247</v>
      </c>
      <c r="V67" s="1">
        <f>IF(QP_IncomeWP!V67="","",'Cost and Benefit Parameters'!$C$45*(QP_IncomeWP!V67-Income_CF!V69))</f>
        <v>-425298.44642422005</v>
      </c>
      <c r="W67" s="1">
        <f>IF(QP_IncomeWP!W67="","",'Cost and Benefit Parameters'!$C$45*(QP_IncomeWP!W67-Income_CF!W69))</f>
        <v>-441531.75892442995</v>
      </c>
      <c r="X67" s="1">
        <f>IF(QP_IncomeWP!X67="","",'Cost and Benefit Parameters'!$C$45*(QP_IncomeWP!X67-Income_CF!X69))</f>
        <v>-458109.73607957823</v>
      </c>
      <c r="Y67" s="1">
        <f>IF(QP_IncomeWP!Y67="","",'Cost and Benefit Parameters'!$C$45*(QP_IncomeWP!Y67-Income_CF!Y69))</f>
        <v>-477931.5665762056</v>
      </c>
      <c r="Z67" s="1">
        <f>IF(QP_IncomeWP!Z67="","",'Cost and Benefit Parameters'!$C$45*(QP_IncomeWP!Z67-Income_CF!Z69))</f>
        <v>-494984.45514355198</v>
      </c>
      <c r="AA67" s="1">
        <f>IF(QP_IncomeWP!AA67="","",'Cost and Benefit Parameters'!$C$45*(QP_IncomeWP!AA67-Income_CF!AA69))</f>
        <v>-512338.30590917176</v>
      </c>
      <c r="AB67" s="1">
        <f>IF(QP_IncomeWP!AB67="","",'Cost and Benefit Parameters'!$C$45*(QP_IncomeWP!AB67-Income_CF!AB69))</f>
        <v>-529982.48710826156</v>
      </c>
      <c r="AC67" s="1">
        <f>IF(QP_IncomeWP!AC67="","",'Cost and Benefit Parameters'!$C$45*(QP_IncomeWP!AC67-Income_CF!AC69))</f>
        <v>-547905.46615459945</v>
      </c>
      <c r="AD67" s="1">
        <f>IF(QP_IncomeWP!AD67="","",'Cost and Benefit Parameters'!$C$45*(QP_IncomeWP!AD67-Income_CF!AD69))</f>
        <v>-566094.80676323501</v>
      </c>
      <c r="AE67" s="1">
        <f>IF(QP_IncomeWP!AE67="","",'Cost and Benefit Parameters'!$C$45*(QP_IncomeWP!AE67-Income_CF!AE69))</f>
        <v>-584537.16873058747</v>
      </c>
      <c r="AF67" s="1">
        <f>IF(QP_IncomeWP!AF67="","",'Cost and Benefit Parameters'!$C$45*(QP_IncomeWP!AF67-Income_CF!AF69))</f>
        <v>-603218.31046258577</v>
      </c>
      <c r="AG67" s="1">
        <f>IF(QP_IncomeWP!AG67="","",'Cost and Benefit Parameters'!$C$45*(QP_IncomeWP!AG67-Income_CF!AG69))</f>
        <v>-622123.09433280723</v>
      </c>
      <c r="AH67" s="1">
        <f>IF(QP_IncomeWP!AH67="","",'Cost and Benefit Parameters'!$C$45*(QP_IncomeWP!AH67-Income_CF!AH69))</f>
        <v>-641235.49494320771</v>
      </c>
      <c r="AI67" s="1">
        <f>IF(QP_IncomeWP!AI67="","",'Cost and Benefit Parameters'!$C$45*(QP_IncomeWP!AI67-Income_CF!AI69))</f>
        <v>-660538.61034995411</v>
      </c>
      <c r="AJ67" s="1">
        <f>IF(QP_IncomeWP!AJ67="","",'Cost and Benefit Parameters'!$C$45*(QP_IncomeWP!AJ67-Income_CF!AJ69))</f>
        <v>-680014.67630629742</v>
      </c>
      <c r="AK67" s="1">
        <f>IF(QP_IncomeWP!AK67="","",'Cost and Benefit Parameters'!$C$45*(QP_IncomeWP!AK67-Income_CF!AK69))</f>
        <v>-699645.08356304339</v>
      </c>
      <c r="AL67" s="1">
        <f>IF(QP_IncomeWP!AL67="","",'Cost and Benefit Parameters'!$C$45*(QP_IncomeWP!AL67-Income_CF!AL69))</f>
        <v>-719410.39825554774</v>
      </c>
      <c r="AM67" s="1">
        <f>IF(QP_IncomeWP!AM67="","",'Cost and Benefit Parameters'!$C$45*(QP_IncomeWP!AM67-Income_CF!AM69))</f>
        <v>-739290.38539371872</v>
      </c>
      <c r="AN67" s="1">
        <f>IF(QP_IncomeWP!AN67="","",'Cost and Benefit Parameters'!$C$45*(QP_IncomeWP!AN67-Income_CF!AN69))</f>
        <v>-759264.03545891063</v>
      </c>
      <c r="AO67" s="1">
        <f>IF(QP_IncomeWP!AO67="","",'Cost and Benefit Parameters'!$C$45*(QP_IncomeWP!AO67-Income_CF!AO69))</f>
        <v>-779309.59409837588</v>
      </c>
      <c r="AP67" s="1">
        <f>IF(QP_IncomeWP!AP67="","",'Cost and Benefit Parameters'!$C$45*(QP_IncomeWP!AP67-Income_CF!AP69))</f>
        <v>-799404.59489459242</v>
      </c>
      <c r="AQ67" s="1">
        <f>IF(QP_IncomeWP!AQ67="","",'Cost and Benefit Parameters'!$C$45*(QP_IncomeWP!AQ67-Income_CF!AQ69))</f>
        <v>-819525.89517298841</v>
      </c>
      <c r="AR67" s="1">
        <f>IF(QP_IncomeWP!AR67="","",'Cost and Benefit Parameters'!$C$45*(QP_IncomeWP!AR67-Income_CF!AR69))</f>
        <v>-839649.7147977812</v>
      </c>
      <c r="AS67" s="1">
        <f>IF(QP_IncomeWP!AS67="","",'Cost and Benefit Parameters'!$C$45*(QP_IncomeWP!AS67-Income_CF!AS69))</f>
        <v>-859751.67789158609</v>
      </c>
      <c r="AT67" s="1">
        <f>IF(QP_IncomeWP!AT67="","",'Cost and Benefit Parameters'!$C$45*(QP_IncomeWP!AT67-Income_CF!AT69))</f>
        <v>-879806.85740035155</v>
      </c>
      <c r="AU67" s="1">
        <f>IF(QP_IncomeWP!AU67="","",'Cost and Benefit Parameters'!$C$45*(QP_IncomeWP!AU67-Income_CF!AU69))</f>
        <v>-899789.82241124962</v>
      </c>
      <c r="AV67" s="1">
        <f>IF(QP_IncomeWP!AV67="","",'Cost and Benefit Parameters'!$C$45*(QP_IncomeWP!AV67-Income_CF!AV69))</f>
        <v>-919674.68811706745</v>
      </c>
      <c r="AW67" s="1">
        <f>IF(QP_IncomeWP!AW67="","",'Cost and Benefit Parameters'!$C$45*(QP_IncomeWP!AW67-Income_CF!AW69))</f>
        <v>-939435.1683070485</v>
      </c>
      <c r="AX67" s="1">
        <f>IF(QP_IncomeWP!AX67="","",'Cost and Benefit Parameters'!$C$45*(QP_IncomeWP!AX67-Income_CF!AX69))</f>
        <v>-959044.63025049353</v>
      </c>
      <c r="AY67" s="1">
        <f>IF(QP_IncomeWP!AY67="","",'Cost and Benefit Parameters'!$C$45*(QP_IncomeWP!AY67-Income_CF!AY69))</f>
        <v>-978476.15182643721</v>
      </c>
      <c r="AZ67" s="1">
        <f>IF(QP_IncomeWP!AZ67="","",'Cost and Benefit Parameters'!$C$45*(QP_IncomeWP!AZ67-Income_CF!AZ69))</f>
        <v>-997702.58073983388</v>
      </c>
      <c r="BA67" s="1">
        <f>IF(QP_IncomeWP!BA67="","",'Cost and Benefit Parameters'!$C$45*(QP_IncomeWP!BA67-Income_CF!BA69))</f>
        <v>-1016696.5956526124</v>
      </c>
      <c r="BB67" s="1">
        <f>IF(QP_IncomeWP!BB67="","",'Cost and Benefit Parameters'!$C$45*(QP_IncomeWP!BB67-Income_CF!BB69))</f>
        <v>-1035430.7690461684</v>
      </c>
      <c r="BC67" s="1">
        <f>IF(QP_IncomeWP!BC67="","",'Cost and Benefit Parameters'!$C$45*(QP_IncomeWP!BC67-Income_CF!BC69))</f>
        <v>-1053877.6316209841</v>
      </c>
      <c r="BD67" s="1">
        <f>IF(QP_IncomeWP!BD67="","",'Cost and Benefit Parameters'!$C$45*(QP_IncomeWP!BD67-Income_CF!BD69))</f>
        <v>-1072009.7380287319</v>
      </c>
      <c r="BE67" s="1">
        <f>IF(QP_IncomeWP!BE67="","",'Cost and Benefit Parameters'!$C$45*(QP_IncomeWP!BE67-Income_CF!BE69))</f>
        <v>-1089799.7337227236</v>
      </c>
      <c r="BF67" s="1">
        <f>IF(QP_IncomeWP!BF67="","",'Cost and Benefit Parameters'!$C$45*(QP_IncomeWP!BF67-Income_CF!BF69))</f>
        <v>-1107220.4227040447</v>
      </c>
      <c r="BG67" s="1">
        <f>IF(QP_IncomeWP!BG67="","",'Cost and Benefit Parameters'!$C$45*(QP_IncomeWP!BG67-Income_CF!BG69))</f>
        <v>-1124244.8359328704</v>
      </c>
      <c r="BH67" s="1">
        <f>IF(QP_IncomeWP!BH67="","",'Cost and Benefit Parameters'!$C$45*(QP_IncomeWP!BH67-Income_CF!BH69))</f>
        <v>-1140846.3001679704</v>
      </c>
      <c r="BI67" s="1" t="str">
        <f>IF(QP_IncomeWP!BI67="","",'Cost and Benefit Parameters'!$C$45*(QP_IncomeWP!BI67-Income_CF!BI69))</f>
        <v/>
      </c>
      <c r="BJ67" s="1" t="str">
        <f>IF(QP_IncomeWP!BJ67="","",'Cost and Benefit Parameters'!$C$45*(QP_IncomeWP!BJ67-Income_CF!BJ69))</f>
        <v/>
      </c>
      <c r="BK67" s="1" t="str">
        <f>IF(QP_IncomeWP!BK67="","",'Cost and Benefit Parameters'!$C$45*(QP_IncomeWP!BK67-Income_CF!BK69))</f>
        <v/>
      </c>
      <c r="BL67" s="1" t="str">
        <f>IF(QP_IncomeWP!BL67="","",'Cost and Benefit Parameters'!$C$45*(QP_IncomeWP!BL67-Income_CF!BL69))</f>
        <v/>
      </c>
    </row>
    <row r="68" spans="1:72" x14ac:dyDescent="0.55000000000000004">
      <c r="A68" s="639"/>
      <c r="B68" t="s">
        <v>483</v>
      </c>
      <c r="F68" s="1" t="str">
        <f>IF(QP_IncomeWP!F68="","",'Cost and Benefit Parameters'!$C$45*(QP_IncomeWP!F68-Income_CF!F70))</f>
        <v/>
      </c>
      <c r="G68" s="1" t="str">
        <f>IF(QP_IncomeWP!G68="","",'Cost and Benefit Parameters'!$C$45*(QP_IncomeWP!G68-Income_CF!G70))</f>
        <v/>
      </c>
      <c r="H68" s="1" t="str">
        <f>IF(QP_IncomeWP!H68="","",'Cost and Benefit Parameters'!$C$45*(QP_IncomeWP!H68-Income_CF!H70))</f>
        <v/>
      </c>
      <c r="I68" s="1" t="str">
        <f>IF(QP_IncomeWP!I68="","",'Cost and Benefit Parameters'!$C$45*(QP_IncomeWP!I68-Income_CF!I70))</f>
        <v/>
      </c>
      <c r="J68" s="1" t="str">
        <f>IF(QP_IncomeWP!J68="","",'Cost and Benefit Parameters'!$C$45*(QP_IncomeWP!J68-Income_CF!J70))</f>
        <v/>
      </c>
      <c r="K68" s="1" t="str">
        <f>IF(QP_IncomeWP!K68="","",'Cost and Benefit Parameters'!$C$45*(QP_IncomeWP!K68-Income_CF!K70))</f>
        <v/>
      </c>
      <c r="L68" s="1" t="str">
        <f>IF(QP_IncomeWP!L68="","",'Cost and Benefit Parameters'!$C$45*(QP_IncomeWP!L68-Income_CF!L70))</f>
        <v/>
      </c>
      <c r="M68" s="1" t="str">
        <f>IF(QP_IncomeWP!M68="","",'Cost and Benefit Parameters'!$C$45*(QP_IncomeWP!M68-Income_CF!M70))</f>
        <v/>
      </c>
      <c r="N68" s="1" t="str">
        <f>IF(QP_IncomeWP!N68="","",'Cost and Benefit Parameters'!$C$45*(QP_IncomeWP!N68-Income_CF!N70))</f>
        <v/>
      </c>
      <c r="O68" s="1" t="str">
        <f>IF(QP_IncomeWP!O68="","",'Cost and Benefit Parameters'!$C$45*(QP_IncomeWP!O68-Income_CF!O70))</f>
        <v/>
      </c>
      <c r="P68" s="1" t="str">
        <f>IF(QP_IncomeWP!P68="","",'Cost and Benefit Parameters'!$C$45*(QP_IncomeWP!P68-Income_CF!P70))</f>
        <v/>
      </c>
      <c r="Q68" s="1" t="str">
        <f>IF(QP_IncomeWP!Q68="","",'Cost and Benefit Parameters'!$C$45*(QP_IncomeWP!Q68-Income_CF!Q70))</f>
        <v/>
      </c>
      <c r="R68" s="1" t="str">
        <f>IF(QP_IncomeWP!R68="","",'Cost and Benefit Parameters'!$C$45*(QP_IncomeWP!R68-Income_CF!R70))</f>
        <v/>
      </c>
      <c r="S68" s="1" t="str">
        <f>IF(QP_IncomeWP!S68="","",'Cost and Benefit Parameters'!$C$45*(QP_IncomeWP!S68-Income_CF!S70))</f>
        <v/>
      </c>
      <c r="T68" s="1" t="str">
        <f>IF(QP_IncomeWP!T68="","",'Cost and Benefit Parameters'!$C$45*(QP_IncomeWP!T68-Income_CF!T70))</f>
        <v/>
      </c>
      <c r="U68" s="1" t="str">
        <f>IF(QP_IncomeWP!U68="","",'Cost and Benefit Parameters'!$C$45*(QP_IncomeWP!U68-Income_CF!U70))</f>
        <v/>
      </c>
      <c r="V68" s="1">
        <f>IF(QP_IncomeWP!V68="","",'Cost and Benefit Parameters'!$C$45*(QP_IncomeWP!V68-Income_CF!V70))</f>
        <v>-421698.73009726882</v>
      </c>
      <c r="W68" s="1">
        <f>IF(QP_IncomeWP!W68="","",'Cost and Benefit Parameters'!$C$45*(QP_IncomeWP!W68-Income_CF!W70))</f>
        <v>-438057.39981694642</v>
      </c>
      <c r="X68" s="1">
        <f>IF(QP_IncomeWP!X68="","",'Cost and Benefit Parameters'!$C$45*(QP_IncomeWP!X68-Income_CF!X70))</f>
        <v>-454777.71169216285</v>
      </c>
      <c r="Y68" s="1">
        <f>IF(QP_IncomeWP!Y68="","",'Cost and Benefit Parameters'!$C$45*(QP_IncomeWP!Y68-Income_CF!Y70))</f>
        <v>-471853.0281619656</v>
      </c>
      <c r="Z68" s="1">
        <f>IF(QP_IncomeWP!Z68="","",'Cost and Benefit Parameters'!$C$45*(QP_IncomeWP!Z68-Income_CF!Z70))</f>
        <v>-492269.51357349183</v>
      </c>
      <c r="AA68" s="1">
        <f>IF(QP_IncomeWP!AA68="","",'Cost and Benefit Parameters'!$C$45*(QP_IncomeWP!AA68-Income_CF!AA70))</f>
        <v>-509833.98879785836</v>
      </c>
      <c r="AB68" s="1">
        <f>IF(QP_IncomeWP!AB68="","",'Cost and Benefit Parameters'!$C$45*(QP_IncomeWP!AB68-Income_CF!AB70))</f>
        <v>-527708.45508644707</v>
      </c>
      <c r="AC68" s="1">
        <f>IF(QP_IncomeWP!AC68="","",'Cost and Benefit Parameters'!$C$45*(QP_IncomeWP!AC68-Income_CF!AC70))</f>
        <v>-545881.96172150958</v>
      </c>
      <c r="AD68" s="1">
        <f>IF(QP_IncomeWP!AD68="","",'Cost and Benefit Parameters'!$C$45*(QP_IncomeWP!AD68-Income_CF!AD70))</f>
        <v>-564342.6301392375</v>
      </c>
      <c r="AE68" s="1">
        <f>IF(QP_IncomeWP!AE68="","",'Cost and Benefit Parameters'!$C$45*(QP_IncomeWP!AE68-Income_CF!AE70))</f>
        <v>-583077.65096613229</v>
      </c>
      <c r="AF68" s="1">
        <f>IF(QP_IncomeWP!AF68="","",'Cost and Benefit Parameters'!$C$45*(QP_IncomeWP!AF68-Income_CF!AF70))</f>
        <v>-602073.28379250504</v>
      </c>
      <c r="AG68" s="1">
        <f>IF(QP_IncomeWP!AG68="","",'Cost and Benefit Parameters'!$C$45*(QP_IncomeWP!AG68-Income_CF!AG70))</f>
        <v>-621314.85977646348</v>
      </c>
      <c r="AH68" s="1">
        <f>IF(QP_IncomeWP!AH68="","",'Cost and Benefit Parameters'!$C$45*(QP_IncomeWP!AH68-Income_CF!AH70))</f>
        <v>-640786.78716279159</v>
      </c>
      <c r="AI68" s="1">
        <f>IF(QP_IncomeWP!AI68="","",'Cost and Benefit Parameters'!$C$45*(QP_IncomeWP!AI68-Income_CF!AI70))</f>
        <v>-660472.55979150359</v>
      </c>
      <c r="AJ68" s="1">
        <f>IF(QP_IncomeWP!AJ68="","",'Cost and Benefit Parameters'!$C$45*(QP_IncomeWP!AJ68-Income_CF!AJ70))</f>
        <v>-680354.76866045315</v>
      </c>
      <c r="AK68" s="1">
        <f>IF(QP_IncomeWP!AK68="","",'Cost and Benefit Parameters'!$C$45*(QP_IncomeWP!AK68-Income_CF!AK70))</f>
        <v>-700415.11659548653</v>
      </c>
      <c r="AL68" s="1">
        <f>IF(QP_IncomeWP!AL68="","",'Cost and Benefit Parameters'!$C$45*(QP_IncomeWP!AL68-Income_CF!AL70))</f>
        <v>-720634.43606993451</v>
      </c>
      <c r="AM68" s="1">
        <f>IF(QP_IncomeWP!AM68="","",'Cost and Benefit Parameters'!$C$45*(QP_IncomeWP!AM68-Income_CF!AM70))</f>
        <v>-740992.71020321362</v>
      </c>
      <c r="AN68" s="1">
        <f>IF(QP_IncomeWP!AN68="","",'Cost and Benefit Parameters'!$C$45*(QP_IncomeWP!AN68-Income_CF!AN70))</f>
        <v>-761469.09695553046</v>
      </c>
      <c r="AO68" s="1">
        <f>IF(QP_IncomeWP!AO68="","",'Cost and Benefit Parameters'!$C$45*(QP_IncomeWP!AO68-Income_CF!AO70))</f>
        <v>-782041.95652267814</v>
      </c>
      <c r="AP68" s="1">
        <f>IF(QP_IncomeWP!AP68="","",'Cost and Benefit Parameters'!$C$45*(QP_IncomeWP!AP68-Income_CF!AP70))</f>
        <v>-802688.88192132674</v>
      </c>
      <c r="AQ68" s="1">
        <f>IF(QP_IncomeWP!AQ68="","",'Cost and Benefit Parameters'!$C$45*(QP_IncomeWP!AQ68-Income_CF!AQ70))</f>
        <v>-823386.73274143005</v>
      </c>
      <c r="AR68" s="1">
        <f>IF(QP_IncomeWP!AR68="","",'Cost and Benefit Parameters'!$C$45*(QP_IncomeWP!AR68-Income_CF!AR70))</f>
        <v>-844111.67202817823</v>
      </c>
      <c r="AS68" s="1">
        <f>IF(QP_IncomeWP!AS68="","",'Cost and Benefit Parameters'!$C$45*(QP_IncomeWP!AS68-Income_CF!AS70))</f>
        <v>-864839.20624171465</v>
      </c>
      <c r="AT68" s="1">
        <f>IF(QP_IncomeWP!AT68="","",'Cost and Benefit Parameters'!$C$45*(QP_IncomeWP!AT68-Income_CF!AT70))</f>
        <v>-885544.22822833317</v>
      </c>
      <c r="AU68" s="1">
        <f>IF(QP_IncomeWP!AU68="","",'Cost and Benefit Parameters'!$C$45*(QP_IncomeWP!AU68-Income_CF!AU70))</f>
        <v>-906201.0631223619</v>
      </c>
      <c r="AV68" s="1">
        <f>IF(QP_IncomeWP!AV68="","",'Cost and Benefit Parameters'!$C$45*(QP_IncomeWP!AV68-Income_CF!AV70))</f>
        <v>-926783.51708358701</v>
      </c>
      <c r="AW68" s="1">
        <f>IF(QP_IncomeWP!AW68="","",'Cost and Benefit Parameters'!$C$45*(QP_IncomeWP!AW68-Income_CF!AW70))</f>
        <v>-947264.92876057921</v>
      </c>
      <c r="AX68" s="1">
        <f>IF(QP_IncomeWP!AX68="","",'Cost and Benefit Parameters'!$C$45*(QP_IncomeWP!AX68-Income_CF!AX70))</f>
        <v>-967618.22335625964</v>
      </c>
      <c r="AY68" s="1">
        <f>IF(QP_IncomeWP!AY68="","",'Cost and Benefit Parameters'!$C$45*(QP_IncomeWP!AY68-Income_CF!AY70))</f>
        <v>-987815.96915800846</v>
      </c>
      <c r="AZ68" s="1">
        <f>IF(QP_IncomeWP!AZ68="","",'Cost and Benefit Parameters'!$C$45*(QP_IncomeWP!AZ68-Income_CF!AZ70))</f>
        <v>-1007830.43638123</v>
      </c>
      <c r="BA68" s="1">
        <f>IF(QP_IncomeWP!BA68="","",'Cost and Benefit Parameters'!$C$45*(QP_IncomeWP!BA68-Income_CF!BA70))</f>
        <v>-1027633.6581620292</v>
      </c>
      <c r="BB68" s="1">
        <f>IF(QP_IncomeWP!BB68="","",'Cost and Benefit Parameters'!$C$45*(QP_IncomeWP!BB68-Income_CF!BB70))</f>
        <v>-1047197.4935221903</v>
      </c>
      <c r="BC68" s="1">
        <f>IF(QP_IncomeWP!BC68="","",'Cost and Benefit Parameters'!$C$45*(QP_IncomeWP!BC68-Income_CF!BC70))</f>
        <v>-1066493.6921175532</v>
      </c>
      <c r="BD68" s="1">
        <f>IF(QP_IncomeWP!BD68="","",'Cost and Benefit Parameters'!$C$45*(QP_IncomeWP!BD68-Income_CF!BD70))</f>
        <v>-1085493.9605696138</v>
      </c>
      <c r="BE68" s="1">
        <f>IF(QP_IncomeWP!BE68="","",'Cost and Benefit Parameters'!$C$45*(QP_IncomeWP!BE68-Income_CF!BE70))</f>
        <v>-1104170.0301695936</v>
      </c>
      <c r="BF68" s="1">
        <f>IF(QP_IncomeWP!BF68="","",'Cost and Benefit Parameters'!$C$45*(QP_IncomeWP!BF68-Income_CF!BF70))</f>
        <v>-1122493.7257344057</v>
      </c>
      <c r="BG68" s="1">
        <f>IF(QP_IncomeWP!BG68="","",'Cost and Benefit Parameters'!$C$45*(QP_IncomeWP!BG68-Income_CF!BG70))</f>
        <v>-1140437.0353851654</v>
      </c>
      <c r="BH68" s="1">
        <f>IF(QP_IncomeWP!BH68="","",'Cost and Benefit Parameters'!$C$45*(QP_IncomeWP!BH68-Income_CF!BH70))</f>
        <v>-1157972.181010857</v>
      </c>
      <c r="BI68" s="1">
        <f>IF(QP_IncomeWP!BI68="","",'Cost and Benefit Parameters'!$C$45*(QP_IncomeWP!BI68-Income_CF!BI70))</f>
        <v>-1175071.6891730095</v>
      </c>
      <c r="BJ68" s="1" t="str">
        <f>IF(QP_IncomeWP!BJ68="","",'Cost and Benefit Parameters'!$C$45*(QP_IncomeWP!BJ68-Income_CF!BJ70))</f>
        <v/>
      </c>
      <c r="BK68" s="1" t="str">
        <f>IF(QP_IncomeWP!BK68="","",'Cost and Benefit Parameters'!$C$45*(QP_IncomeWP!BK68-Income_CF!BK70))</f>
        <v/>
      </c>
      <c r="BL68" s="1" t="str">
        <f>IF(QP_IncomeWP!BL68="","",'Cost and Benefit Parameters'!$C$45*(QP_IncomeWP!BL68-Income_CF!BL70))</f>
        <v/>
      </c>
    </row>
    <row r="69" spans="1:72" x14ac:dyDescent="0.55000000000000004">
      <c r="A69" s="639"/>
      <c r="B69" t="s">
        <v>484</v>
      </c>
      <c r="F69" s="1" t="str">
        <f>IF(QP_IncomeWP!F69="","",'Cost and Benefit Parameters'!$C$45*(QP_IncomeWP!F69-Income_CF!F71))</f>
        <v/>
      </c>
      <c r="G69" s="1" t="str">
        <f>IF(QP_IncomeWP!G69="","",'Cost and Benefit Parameters'!$C$45*(QP_IncomeWP!G69-Income_CF!G71))</f>
        <v/>
      </c>
      <c r="H69" s="1" t="str">
        <f>IF(QP_IncomeWP!H69="","",'Cost and Benefit Parameters'!$C$45*(QP_IncomeWP!H69-Income_CF!H71))</f>
        <v/>
      </c>
      <c r="I69" s="1" t="str">
        <f>IF(QP_IncomeWP!I69="","",'Cost and Benefit Parameters'!$C$45*(QP_IncomeWP!I69-Income_CF!I71))</f>
        <v/>
      </c>
      <c r="J69" s="1" t="str">
        <f>IF(QP_IncomeWP!J69="","",'Cost and Benefit Parameters'!$C$45*(QP_IncomeWP!J69-Income_CF!J71))</f>
        <v/>
      </c>
      <c r="K69" s="1" t="str">
        <f>IF(QP_IncomeWP!K69="","",'Cost and Benefit Parameters'!$C$45*(QP_IncomeWP!K69-Income_CF!K71))</f>
        <v/>
      </c>
      <c r="L69" s="1" t="str">
        <f>IF(QP_IncomeWP!L69="","",'Cost and Benefit Parameters'!$C$45*(QP_IncomeWP!L69-Income_CF!L71))</f>
        <v/>
      </c>
      <c r="M69" s="1" t="str">
        <f>IF(QP_IncomeWP!M69="","",'Cost and Benefit Parameters'!$C$45*(QP_IncomeWP!M69-Income_CF!M71))</f>
        <v/>
      </c>
      <c r="N69" s="1" t="str">
        <f>IF(QP_IncomeWP!N69="","",'Cost and Benefit Parameters'!$C$45*(QP_IncomeWP!N69-Income_CF!N71))</f>
        <v/>
      </c>
      <c r="O69" s="1" t="str">
        <f>IF(QP_IncomeWP!O69="","",'Cost and Benefit Parameters'!$C$45*(QP_IncomeWP!O69-Income_CF!O71))</f>
        <v/>
      </c>
      <c r="P69" s="1" t="str">
        <f>IF(QP_IncomeWP!P69="","",'Cost and Benefit Parameters'!$C$45*(QP_IncomeWP!P69-Income_CF!P71))</f>
        <v/>
      </c>
      <c r="Q69" s="1" t="str">
        <f>IF(QP_IncomeWP!Q69="","",'Cost and Benefit Parameters'!$C$45*(QP_IncomeWP!Q69-Income_CF!Q71))</f>
        <v/>
      </c>
      <c r="R69" s="1" t="str">
        <f>IF(QP_IncomeWP!R69="","",'Cost and Benefit Parameters'!$C$45*(QP_IncomeWP!R69-Income_CF!R71))</f>
        <v/>
      </c>
      <c r="S69" s="1" t="str">
        <f>IF(QP_IncomeWP!S69="","",'Cost and Benefit Parameters'!$C$45*(QP_IncomeWP!S69-Income_CF!S71))</f>
        <v/>
      </c>
      <c r="T69" s="1" t="str">
        <f>IF(QP_IncomeWP!T69="","",'Cost and Benefit Parameters'!$C$45*(QP_IncomeWP!T69-Income_CF!T71))</f>
        <v/>
      </c>
      <c r="U69" s="1" t="str">
        <f>IF(QP_IncomeWP!U69="","",'Cost and Benefit Parameters'!$C$45*(QP_IncomeWP!U69-Income_CF!U71))</f>
        <v/>
      </c>
      <c r="V69" s="1" t="str">
        <f>IF(QP_IncomeWP!V69="","",'Cost and Benefit Parameters'!$C$45*(QP_IncomeWP!V69-Income_CF!V71))</f>
        <v/>
      </c>
      <c r="W69" s="1">
        <f>IF(QP_IncomeWP!W69="","",'Cost and Benefit Parameters'!$C$45*(QP_IncomeWP!W69-Income_CF!W71))</f>
        <v>-434349.692000187</v>
      </c>
      <c r="X69" s="1">
        <f>IF(QP_IncomeWP!X69="","",'Cost and Benefit Parameters'!$C$45*(QP_IncomeWP!X69-Income_CF!X71))</f>
        <v>-451199.12181145488</v>
      </c>
      <c r="Y69" s="1">
        <f>IF(QP_IncomeWP!Y69="","",'Cost and Benefit Parameters'!$C$45*(QP_IncomeWP!Y69-Income_CF!Y71))</f>
        <v>-468421.04304292757</v>
      </c>
      <c r="Z69" s="1">
        <f>IF(QP_IncomeWP!Z69="","",'Cost and Benefit Parameters'!$C$45*(QP_IncomeWP!Z69-Income_CF!Z71))</f>
        <v>-486008.61900682462</v>
      </c>
      <c r="AA69" s="1">
        <f>IF(QP_IncomeWP!AA69="","",'Cost and Benefit Parameters'!$C$45*(QP_IncomeWP!AA69-Income_CF!AA71))</f>
        <v>-507037.59898069658</v>
      </c>
      <c r="AB69" s="1">
        <f>IF(QP_IncomeWP!AB69="","",'Cost and Benefit Parameters'!$C$45*(QP_IncomeWP!AB69-Income_CF!AB71))</f>
        <v>-525129.00846179388</v>
      </c>
      <c r="AC69" s="1">
        <f>IF(QP_IncomeWP!AC69="","",'Cost and Benefit Parameters'!$C$45*(QP_IncomeWP!AC69-Income_CF!AC71))</f>
        <v>-543539.70873904042</v>
      </c>
      <c r="AD69" s="1">
        <f>IF(QP_IncomeWP!AD69="","",'Cost and Benefit Parameters'!$C$45*(QP_IncomeWP!AD69-Income_CF!AD71))</f>
        <v>-562258.42057315493</v>
      </c>
      <c r="AE69" s="1">
        <f>IF(QP_IncomeWP!AE69="","",'Cost and Benefit Parameters'!$C$45*(QP_IncomeWP!AE69-Income_CF!AE71))</f>
        <v>-581272.90904341463</v>
      </c>
      <c r="AF69" s="1">
        <f>IF(QP_IncomeWP!AF69="","",'Cost and Benefit Parameters'!$C$45*(QP_IncomeWP!AF69-Income_CF!AF71))</f>
        <v>-600569.98049511621</v>
      </c>
      <c r="AG69" s="1">
        <f>IF(QP_IncomeWP!AG69="","",'Cost and Benefit Parameters'!$C$45*(QP_IncomeWP!AG69-Income_CF!AG71))</f>
        <v>-620135.48230628006</v>
      </c>
      <c r="AH69" s="1">
        <f>IF(QP_IncomeWP!AH69="","",'Cost and Benefit Parameters'!$C$45*(QP_IncomeWP!AH69-Income_CF!AH71))</f>
        <v>-639954.30556975736</v>
      </c>
      <c r="AI69" s="1">
        <f>IF(QP_IncomeWP!AI69="","",'Cost and Benefit Parameters'!$C$45*(QP_IncomeWP!AI69-Income_CF!AI71))</f>
        <v>-660010.39077767509</v>
      </c>
      <c r="AJ69" s="1">
        <f>IF(QP_IncomeWP!AJ69="","",'Cost and Benefit Parameters'!$C$45*(QP_IncomeWP!AJ69-Income_CF!AJ71))</f>
        <v>-680286.73658524873</v>
      </c>
      <c r="AK69" s="1">
        <f>IF(QP_IncomeWP!AK69="","",'Cost and Benefit Parameters'!$C$45*(QP_IncomeWP!AK69-Income_CF!AK71))</f>
        <v>-700765.41172026691</v>
      </c>
      <c r="AL69" s="1">
        <f>IF(QP_IncomeWP!AL69="","",'Cost and Benefit Parameters'!$C$45*(QP_IncomeWP!AL69-Income_CF!AL71))</f>
        <v>-721427.57009335072</v>
      </c>
      <c r="AM69" s="1">
        <f>IF(QP_IncomeWP!AM69="","",'Cost and Benefit Parameters'!$C$45*(QP_IncomeWP!AM69-Income_CF!AM71))</f>
        <v>-742253.46915203275</v>
      </c>
      <c r="AN69" s="1">
        <f>IF(QP_IncomeWP!AN69="","",'Cost and Benefit Parameters'!$C$45*(QP_IncomeWP!AN69-Income_CF!AN71))</f>
        <v>-763222.49150930997</v>
      </c>
      <c r="AO69" s="1">
        <f>IF(QP_IncomeWP!AO69="","",'Cost and Benefit Parameters'!$C$45*(QP_IncomeWP!AO69-Income_CF!AO71))</f>
        <v>-784313.16986419598</v>
      </c>
      <c r="AP69" s="1">
        <f>IF(QP_IncomeWP!AP69="","",'Cost and Benefit Parameters'!$C$45*(QP_IncomeWP!AP69-Income_CF!AP71))</f>
        <v>-805503.21521835832</v>
      </c>
      <c r="AQ69" s="1">
        <f>IF(QP_IncomeWP!AQ69="","",'Cost and Benefit Parameters'!$C$45*(QP_IncomeWP!AQ69-Income_CF!AQ71))</f>
        <v>-826769.5483789664</v>
      </c>
      <c r="AR69" s="1">
        <f>IF(QP_IncomeWP!AR69="","",'Cost and Benefit Parameters'!$C$45*(QP_IncomeWP!AR69-Income_CF!AR71))</f>
        <v>-848088.33472367271</v>
      </c>
      <c r="AS69" s="1">
        <f>IF(QP_IncomeWP!AS69="","",'Cost and Benefit Parameters'!$C$45*(QP_IncomeWP!AS69-Income_CF!AS71))</f>
        <v>-869435.02218902379</v>
      </c>
      <c r="AT69" s="1">
        <f>IF(QP_IncomeWP!AT69="","",'Cost and Benefit Parameters'!$C$45*(QP_IncomeWP!AT69-Income_CF!AT71))</f>
        <v>-890784.382428966</v>
      </c>
      <c r="AU69" s="1">
        <f>IF(QP_IncomeWP!AU69="","",'Cost and Benefit Parameters'!$C$45*(QP_IncomeWP!AU69-Income_CF!AU71))</f>
        <v>-912110.55507518351</v>
      </c>
      <c r="AV69" s="1">
        <f>IF(QP_IncomeWP!AV69="","",'Cost and Benefit Parameters'!$C$45*(QP_IncomeWP!AV69-Income_CF!AV71))</f>
        <v>-933387.09501603304</v>
      </c>
      <c r="AW69" s="1">
        <f>IF(QP_IncomeWP!AW69="","",'Cost and Benefit Parameters'!$C$45*(QP_IncomeWP!AW69-Income_CF!AW71))</f>
        <v>-954587.02259609452</v>
      </c>
      <c r="AX69" s="1">
        <f>IF(QP_IncomeWP!AX69="","",'Cost and Benefit Parameters'!$C$45*(QP_IncomeWP!AX69-Income_CF!AX71))</f>
        <v>-975682.87662339665</v>
      </c>
      <c r="AY69" s="1">
        <f>IF(QP_IncomeWP!AY69="","",'Cost and Benefit Parameters'!$C$45*(QP_IncomeWP!AY69-Income_CF!AY71))</f>
        <v>-996646.77005694737</v>
      </c>
      <c r="AZ69" s="1">
        <f>IF(QP_IncomeWP!AZ69="","",'Cost and Benefit Parameters'!$C$45*(QP_IncomeWP!AZ69-Income_CF!AZ71))</f>
        <v>-1017450.4482327489</v>
      </c>
      <c r="BA69" s="1">
        <f>IF(QP_IncomeWP!BA69="","",'Cost and Benefit Parameters'!$C$45*(QP_IncomeWP!BA69-Income_CF!BA71))</f>
        <v>-1038065.3494726669</v>
      </c>
      <c r="BB69" s="1">
        <f>IF(QP_IncomeWP!BB69="","",'Cost and Benefit Parameters'!$C$45*(QP_IncomeWP!BB69-Income_CF!BB71))</f>
        <v>-1058462.6679068895</v>
      </c>
      <c r="BC69" s="1">
        <f>IF(QP_IncomeWP!BC69="","",'Cost and Benefit Parameters'!$C$45*(QP_IncomeWP!BC69-Income_CF!BC71))</f>
        <v>-1078613.4183278559</v>
      </c>
      <c r="BD69" s="1">
        <f>IF(QP_IncomeWP!BD69="","",'Cost and Benefit Parameters'!$C$45*(QP_IncomeWP!BD69-Income_CF!BD71))</f>
        <v>-1098488.5028810799</v>
      </c>
      <c r="BE69" s="1">
        <f>IF(QP_IncomeWP!BE69="","",'Cost and Benefit Parameters'!$C$45*(QP_IncomeWP!BE69-Income_CF!BE71))</f>
        <v>-1118058.7793867018</v>
      </c>
      <c r="BF69" s="1">
        <f>IF(QP_IncomeWP!BF69="","",'Cost and Benefit Parameters'!$C$45*(QP_IncomeWP!BF69-Income_CF!BF71))</f>
        <v>-1137295.1310746812</v>
      </c>
      <c r="BG69" s="1">
        <f>IF(QP_IncomeWP!BG69="","",'Cost and Benefit Parameters'!$C$45*(QP_IncomeWP!BG69-Income_CF!BG71))</f>
        <v>-1156168.5375064381</v>
      </c>
      <c r="BH69" s="1">
        <f>IF(QP_IncomeWP!BH69="","",'Cost and Benefit Parameters'!$C$45*(QP_IncomeWP!BH69-Income_CF!BH71))</f>
        <v>-1174650.14644672</v>
      </c>
      <c r="BI69" s="1">
        <f>IF(QP_IncomeWP!BI69="","",'Cost and Benefit Parameters'!$C$45*(QP_IncomeWP!BI69-Income_CF!BI71))</f>
        <v>-1192711.3464411823</v>
      </c>
      <c r="BJ69" s="1">
        <f>IF(QP_IncomeWP!BJ69="","",'Cost and Benefit Parameters'!$C$45*(QP_IncomeWP!BJ69-Income_CF!BJ71))</f>
        <v>-1210323.8398482001</v>
      </c>
      <c r="BK69" s="1" t="str">
        <f>IF(QP_IncomeWP!BK69="","",'Cost and Benefit Parameters'!$C$45*(QP_IncomeWP!BK69-Income_CF!BK71))</f>
        <v/>
      </c>
      <c r="BL69" s="1" t="str">
        <f>IF(QP_IncomeWP!BL69="","",'Cost and Benefit Parameters'!$C$45*(QP_IncomeWP!BL69-Income_CF!BL71))</f>
        <v/>
      </c>
    </row>
    <row r="70" spans="1:72" x14ac:dyDescent="0.55000000000000004">
      <c r="A70" s="639"/>
      <c r="B70" t="s">
        <v>485</v>
      </c>
      <c r="F70" s="1" t="str">
        <f>IF(QP_IncomeWP!F70="","",'Cost and Benefit Parameters'!$C$45*(QP_IncomeWP!F70-Income_CF!F72))</f>
        <v/>
      </c>
      <c r="G70" s="1" t="str">
        <f>IF(QP_IncomeWP!G70="","",'Cost and Benefit Parameters'!$C$45*(QP_IncomeWP!G70-Income_CF!G72))</f>
        <v/>
      </c>
      <c r="H70" s="1" t="str">
        <f>IF(QP_IncomeWP!H70="","",'Cost and Benefit Parameters'!$C$45*(QP_IncomeWP!H70-Income_CF!H72))</f>
        <v/>
      </c>
      <c r="I70" s="1" t="str">
        <f>IF(QP_IncomeWP!I70="","",'Cost and Benefit Parameters'!$C$45*(QP_IncomeWP!I70-Income_CF!I72))</f>
        <v/>
      </c>
      <c r="J70" s="1" t="str">
        <f>IF(QP_IncomeWP!J70="","",'Cost and Benefit Parameters'!$C$45*(QP_IncomeWP!J70-Income_CF!J72))</f>
        <v/>
      </c>
      <c r="K70" s="1" t="str">
        <f>IF(QP_IncomeWP!K70="","",'Cost and Benefit Parameters'!$C$45*(QP_IncomeWP!K70-Income_CF!K72))</f>
        <v/>
      </c>
      <c r="L70" s="1" t="str">
        <f>IF(QP_IncomeWP!L70="","",'Cost and Benefit Parameters'!$C$45*(QP_IncomeWP!L70-Income_CF!L72))</f>
        <v/>
      </c>
      <c r="M70" s="1" t="str">
        <f>IF(QP_IncomeWP!M70="","",'Cost and Benefit Parameters'!$C$45*(QP_IncomeWP!M70-Income_CF!M72))</f>
        <v/>
      </c>
      <c r="N70" s="1" t="str">
        <f>IF(QP_IncomeWP!N70="","",'Cost and Benefit Parameters'!$C$45*(QP_IncomeWP!N70-Income_CF!N72))</f>
        <v/>
      </c>
      <c r="O70" s="1" t="str">
        <f>IF(QP_IncomeWP!O70="","",'Cost and Benefit Parameters'!$C$45*(QP_IncomeWP!O70-Income_CF!O72))</f>
        <v/>
      </c>
      <c r="P70" s="1" t="str">
        <f>IF(QP_IncomeWP!P70="","",'Cost and Benefit Parameters'!$C$45*(QP_IncomeWP!P70-Income_CF!P72))</f>
        <v/>
      </c>
      <c r="Q70" s="1" t="str">
        <f>IF(QP_IncomeWP!Q70="","",'Cost and Benefit Parameters'!$C$45*(QP_IncomeWP!Q70-Income_CF!Q72))</f>
        <v/>
      </c>
      <c r="R70" s="1" t="str">
        <f>IF(QP_IncomeWP!R70="","",'Cost and Benefit Parameters'!$C$45*(QP_IncomeWP!R70-Income_CF!R72))</f>
        <v/>
      </c>
      <c r="S70" s="1" t="str">
        <f>IF(QP_IncomeWP!S70="","",'Cost and Benefit Parameters'!$C$45*(QP_IncomeWP!S70-Income_CF!S72))</f>
        <v/>
      </c>
      <c r="T70" s="1" t="str">
        <f>IF(QP_IncomeWP!T70="","",'Cost and Benefit Parameters'!$C$45*(QP_IncomeWP!T70-Income_CF!T72))</f>
        <v/>
      </c>
      <c r="U70" s="1" t="str">
        <f>IF(QP_IncomeWP!U70="","",'Cost and Benefit Parameters'!$C$45*(QP_IncomeWP!U70-Income_CF!U72))</f>
        <v/>
      </c>
      <c r="V70" s="1" t="str">
        <f>IF(QP_IncomeWP!V70="","",'Cost and Benefit Parameters'!$C$45*(QP_IncomeWP!V70-Income_CF!V72))</f>
        <v/>
      </c>
      <c r="W70" s="1" t="str">
        <f>IF(QP_IncomeWP!W70="","",'Cost and Benefit Parameters'!$C$45*(QP_IncomeWP!W70-Income_CF!W72))</f>
        <v/>
      </c>
      <c r="X70" s="1">
        <f>IF(QP_IncomeWP!X70="","",'Cost and Benefit Parameters'!$C$45*(QP_IncomeWP!X70-Income_CF!X72))</f>
        <v>-447380.18276019266</v>
      </c>
      <c r="Y70" s="1">
        <f>IF(QP_IncomeWP!Y70="","",'Cost and Benefit Parameters'!$C$45*(QP_IncomeWP!Y70-Income_CF!Y72))</f>
        <v>-464735.09546579857</v>
      </c>
      <c r="Z70" s="1">
        <f>IF(QP_IncomeWP!Z70="","",'Cost and Benefit Parameters'!$C$45*(QP_IncomeWP!Z70-Income_CF!Z72))</f>
        <v>-482473.67433421535</v>
      </c>
      <c r="AA70" s="1">
        <f>IF(QP_IncomeWP!AA70="","",'Cost and Benefit Parameters'!$C$45*(QP_IncomeWP!AA70-Income_CF!AA72))</f>
        <v>-500588.87757702923</v>
      </c>
      <c r="AB70" s="1">
        <f>IF(QP_IncomeWP!AB70="","",'Cost and Benefit Parameters'!$C$45*(QP_IncomeWP!AB70-Income_CF!AB72))</f>
        <v>-522248.72695011739</v>
      </c>
      <c r="AC70" s="1">
        <f>IF(QP_IncomeWP!AC70="","",'Cost and Benefit Parameters'!$C$45*(QP_IncomeWP!AC70-Income_CF!AC72))</f>
        <v>-540882.87871564808</v>
      </c>
      <c r="AD70" s="1">
        <f>IF(QP_IncomeWP!AD70="","",'Cost and Benefit Parameters'!$C$45*(QP_IncomeWP!AD70-Income_CF!AD72))</f>
        <v>-559845.90000121167</v>
      </c>
      <c r="AE70" s="1">
        <f>IF(QP_IncomeWP!AE70="","",'Cost and Benefit Parameters'!$C$45*(QP_IncomeWP!AE70-Income_CF!AE72))</f>
        <v>-579126.1731903496</v>
      </c>
      <c r="AF70" s="1">
        <f>IF(QP_IncomeWP!AF70="","",'Cost and Benefit Parameters'!$C$45*(QP_IncomeWP!AF70-Income_CF!AF72))</f>
        <v>-598711.09631471732</v>
      </c>
      <c r="AG70" s="1">
        <f>IF(QP_IncomeWP!AG70="","",'Cost and Benefit Parameters'!$C$45*(QP_IncomeWP!AG70-Income_CF!AG72))</f>
        <v>-618587.07990996947</v>
      </c>
      <c r="AH70" s="1">
        <f>IF(QP_IncomeWP!AH70="","",'Cost and Benefit Parameters'!$C$45*(QP_IncomeWP!AH70-Income_CF!AH72))</f>
        <v>-638739.54677546886</v>
      </c>
      <c r="AI70" s="1">
        <f>IF(QP_IncomeWP!AI70="","",'Cost and Benefit Parameters'!$C$45*(QP_IncomeWP!AI70-Income_CF!AI72))</f>
        <v>-659152.93473684997</v>
      </c>
      <c r="AJ70" s="1">
        <f>IF(QP_IncomeWP!AJ70="","",'Cost and Benefit Parameters'!$C$45*(QP_IncomeWP!AJ70-Income_CF!AJ72))</f>
        <v>-679810.70250100538</v>
      </c>
      <c r="AK70" s="1">
        <f>IF(QP_IncomeWP!AK70="","",'Cost and Benefit Parameters'!$C$45*(QP_IncomeWP!AK70-Income_CF!AK72))</f>
        <v>-700695.33868280647</v>
      </c>
      <c r="AL70" s="1">
        <f>IF(QP_IncomeWP!AL70="","",'Cost and Benefit Parameters'!$C$45*(QP_IncomeWP!AL70-Income_CF!AL72))</f>
        <v>-721788.37407187442</v>
      </c>
      <c r="AM70" s="1">
        <f>IF(QP_IncomeWP!AM70="","",'Cost and Benefit Parameters'!$C$45*(QP_IncomeWP!AM70-Income_CF!AM72))</f>
        <v>-743070.39719615178</v>
      </c>
      <c r="AN70" s="1">
        <f>IF(QP_IncomeWP!AN70="","",'Cost and Benefit Parameters'!$C$45*(QP_IncomeWP!AN70-Income_CF!AN72))</f>
        <v>-764521.07322659309</v>
      </c>
      <c r="AO70" s="1">
        <f>IF(QP_IncomeWP!AO70="","",'Cost and Benefit Parameters'!$C$45*(QP_IncomeWP!AO70-Income_CF!AO72))</f>
        <v>-786119.16625458957</v>
      </c>
      <c r="AP70" s="1">
        <f>IF(QP_IncomeWP!AP70="","",'Cost and Benefit Parameters'!$C$45*(QP_IncomeWP!AP70-Income_CF!AP72))</f>
        <v>-807842.56496012199</v>
      </c>
      <c r="AQ70" s="1">
        <f>IF(QP_IncomeWP!AQ70="","",'Cost and Benefit Parameters'!$C$45*(QP_IncomeWP!AQ70-Income_CF!AQ72))</f>
        <v>-829668.31167490932</v>
      </c>
      <c r="AR70" s="1">
        <f>IF(QP_IncomeWP!AR70="","",'Cost and Benefit Parameters'!$C$45*(QP_IncomeWP!AR70-Income_CF!AR72))</f>
        <v>-851572.63483033539</v>
      </c>
      <c r="AS70" s="1">
        <f>IF(QP_IncomeWP!AS70="","",'Cost and Benefit Parameters'!$C$45*(QP_IncomeWP!AS70-Income_CF!AS72))</f>
        <v>-873530.98476538318</v>
      </c>
      <c r="AT70" s="1">
        <f>IF(QP_IncomeWP!AT70="","",'Cost and Benefit Parameters'!$C$45*(QP_IncomeWP!AT70-Income_CF!AT72))</f>
        <v>-895518.07285469444</v>
      </c>
      <c r="AU70" s="1">
        <f>IF(QP_IncomeWP!AU70="","",'Cost and Benefit Parameters'!$C$45*(QP_IncomeWP!AU70-Income_CF!AU72))</f>
        <v>-917507.91390183521</v>
      </c>
      <c r="AV70" s="1">
        <f>IF(QP_IncomeWP!AV70="","",'Cost and Benefit Parameters'!$C$45*(QP_IncomeWP!AV70-Income_CF!AV72))</f>
        <v>-939473.87172743911</v>
      </c>
      <c r="AW70" s="1">
        <f>IF(QP_IncomeWP!AW70="","",'Cost and Benefit Parameters'!$C$45*(QP_IncomeWP!AW70-Income_CF!AW72))</f>
        <v>-961388.7078665141</v>
      </c>
      <c r="AX70" s="1">
        <f>IF(QP_IncomeWP!AX70="","",'Cost and Benefit Parameters'!$C$45*(QP_IncomeWP!AX70-Income_CF!AX72))</f>
        <v>-983224.63327397697</v>
      </c>
      <c r="AY70" s="1">
        <f>IF(QP_IncomeWP!AY70="","",'Cost and Benefit Parameters'!$C$45*(QP_IncomeWP!AY70-Income_CF!AY72))</f>
        <v>-1004953.3629220983</v>
      </c>
      <c r="AZ70" s="1">
        <f>IF(QP_IncomeWP!AZ70="","",'Cost and Benefit Parameters'!$C$45*(QP_IncomeWP!AZ70-Income_CF!AZ72))</f>
        <v>-1026546.173158656</v>
      </c>
      <c r="BA70" s="1">
        <f>IF(QP_IncomeWP!BA70="","",'Cost and Benefit Parameters'!$C$45*(QP_IncomeWP!BA70-Income_CF!BA72))</f>
        <v>-1047973.9616797313</v>
      </c>
      <c r="BB70" s="1">
        <f>IF(QP_IncomeWP!BB70="","",'Cost and Benefit Parameters'!$C$45*(QP_IncomeWP!BB70-Income_CF!BB72))</f>
        <v>-1069207.309956847</v>
      </c>
      <c r="BC70" s="1">
        <f>IF(QP_IncomeWP!BC70="","",'Cost and Benefit Parameters'!$C$45*(QP_IncomeWP!BC70-Income_CF!BC72))</f>
        <v>-1090216.5479440961</v>
      </c>
      <c r="BD70" s="1">
        <f>IF(QP_IncomeWP!BD70="","",'Cost and Benefit Parameters'!$C$45*(QP_IncomeWP!BD70-Income_CF!BD72))</f>
        <v>-1110971.8208776915</v>
      </c>
      <c r="BE70" s="1">
        <f>IF(QP_IncomeWP!BE70="","",'Cost and Benefit Parameters'!$C$45*(QP_IncomeWP!BE70-Income_CF!BE72))</f>
        <v>-1131443.157967512</v>
      </c>
      <c r="BF70" s="1">
        <f>IF(QP_IncomeWP!BF70="","",'Cost and Benefit Parameters'!$C$45*(QP_IncomeWP!BF70-Income_CF!BF72))</f>
        <v>-1151600.5427683028</v>
      </c>
      <c r="BG70" s="1">
        <f>IF(QP_IncomeWP!BG70="","",'Cost and Benefit Parameters'!$C$45*(QP_IncomeWP!BG70-Income_CF!BG72))</f>
        <v>-1171413.9850069217</v>
      </c>
      <c r="BH70" s="1">
        <f>IF(QP_IncomeWP!BH70="","",'Cost and Benefit Parameters'!$C$45*(QP_IncomeWP!BH70-Income_CF!BH72))</f>
        <v>-1190853.593631631</v>
      </c>
      <c r="BI70" s="1">
        <f>IF(QP_IncomeWP!BI70="","",'Cost and Benefit Parameters'!$C$45*(QP_IncomeWP!BI70-Income_CF!BI72))</f>
        <v>-1209889.6508401223</v>
      </c>
      <c r="BJ70" s="1">
        <f>IF(QP_IncomeWP!BJ70="","",'Cost and Benefit Parameters'!$C$45*(QP_IncomeWP!BJ70-Income_CF!BJ72))</f>
        <v>-1228492.6868344182</v>
      </c>
      <c r="BK70" s="1">
        <f>IF(QP_IncomeWP!BK70="","",'Cost and Benefit Parameters'!$C$45*(QP_IncomeWP!BK70-Income_CF!BK72))</f>
        <v>-1246633.5550436459</v>
      </c>
      <c r="BL70" s="1" t="str">
        <f>IF(QP_IncomeWP!BL70="","",'Cost and Benefit Parameters'!$C$45*(QP_IncomeWP!BL70-Income_CF!BL72))</f>
        <v/>
      </c>
    </row>
    <row r="71" spans="1:72" x14ac:dyDescent="0.55000000000000004">
      <c r="A71" s="639"/>
      <c r="B71" t="s">
        <v>486</v>
      </c>
      <c r="F71" s="1" t="str">
        <f>IF(QP_IncomeWP!F71="","",'Cost and Benefit Parameters'!$C$45*(QP_IncomeWP!F71-Income_CF!F73))</f>
        <v/>
      </c>
      <c r="G71" s="1" t="str">
        <f>IF(QP_IncomeWP!G71="","",'Cost and Benefit Parameters'!$C$45*(QP_IncomeWP!G71-Income_CF!G73))</f>
        <v/>
      </c>
      <c r="H71" s="1" t="str">
        <f>IF(QP_IncomeWP!H71="","",'Cost and Benefit Parameters'!$C$45*(QP_IncomeWP!H71-Income_CF!H73))</f>
        <v/>
      </c>
      <c r="I71" s="1" t="str">
        <f>IF(QP_IncomeWP!I71="","",'Cost and Benefit Parameters'!$C$45*(QP_IncomeWP!I71-Income_CF!I73))</f>
        <v/>
      </c>
      <c r="J71" s="1" t="str">
        <f>IF(QP_IncomeWP!J71="","",'Cost and Benefit Parameters'!$C$45*(QP_IncomeWP!J71-Income_CF!J73))</f>
        <v/>
      </c>
      <c r="K71" s="1" t="str">
        <f>IF(QP_IncomeWP!K71="","",'Cost and Benefit Parameters'!$C$45*(QP_IncomeWP!K71-Income_CF!K73))</f>
        <v/>
      </c>
      <c r="L71" s="1" t="str">
        <f>IF(QP_IncomeWP!L71="","",'Cost and Benefit Parameters'!$C$45*(QP_IncomeWP!L71-Income_CF!L73))</f>
        <v/>
      </c>
      <c r="M71" s="1" t="str">
        <f>IF(QP_IncomeWP!M71="","",'Cost and Benefit Parameters'!$C$45*(QP_IncomeWP!M71-Income_CF!M73))</f>
        <v/>
      </c>
      <c r="N71" s="1" t="str">
        <f>IF(QP_IncomeWP!N71="","",'Cost and Benefit Parameters'!$C$45*(QP_IncomeWP!N71-Income_CF!N73))</f>
        <v/>
      </c>
      <c r="O71" s="1" t="str">
        <f>IF(QP_IncomeWP!O71="","",'Cost and Benefit Parameters'!$C$45*(QP_IncomeWP!O71-Income_CF!O73))</f>
        <v/>
      </c>
      <c r="P71" s="1" t="str">
        <f>IF(QP_IncomeWP!P71="","",'Cost and Benefit Parameters'!$C$45*(QP_IncomeWP!P71-Income_CF!P73))</f>
        <v/>
      </c>
      <c r="Q71" s="1" t="str">
        <f>IF(QP_IncomeWP!Q71="","",'Cost and Benefit Parameters'!$C$45*(QP_IncomeWP!Q71-Income_CF!Q73))</f>
        <v/>
      </c>
      <c r="R71" s="1" t="str">
        <f>IF(QP_IncomeWP!R71="","",'Cost and Benefit Parameters'!$C$45*(QP_IncomeWP!R71-Income_CF!R73))</f>
        <v/>
      </c>
      <c r="S71" s="1" t="str">
        <f>IF(QP_IncomeWP!S71="","",'Cost and Benefit Parameters'!$C$45*(QP_IncomeWP!S71-Income_CF!S73))</f>
        <v/>
      </c>
      <c r="T71" s="1" t="str">
        <f>IF(QP_IncomeWP!T71="","",'Cost and Benefit Parameters'!$C$45*(QP_IncomeWP!T71-Income_CF!T73))</f>
        <v/>
      </c>
      <c r="U71" s="1" t="str">
        <f>IF(QP_IncomeWP!U71="","",'Cost and Benefit Parameters'!$C$45*(QP_IncomeWP!U71-Income_CF!U73))</f>
        <v/>
      </c>
      <c r="V71" s="1" t="str">
        <f>IF(QP_IncomeWP!V71="","",'Cost and Benefit Parameters'!$C$45*(QP_IncomeWP!V71-Income_CF!V73))</f>
        <v/>
      </c>
      <c r="W71" s="1" t="str">
        <f>IF(QP_IncomeWP!W71="","",'Cost and Benefit Parameters'!$C$45*(QP_IncomeWP!W71-Income_CF!W73))</f>
        <v/>
      </c>
      <c r="X71" s="1" t="str">
        <f>IF(QP_IncomeWP!X71="","",'Cost and Benefit Parameters'!$C$45*(QP_IncomeWP!X71-Income_CF!X73))</f>
        <v/>
      </c>
      <c r="Y71" s="1">
        <f>IF(QP_IncomeWP!Y71="","",'Cost and Benefit Parameters'!$C$45*(QP_IncomeWP!Y71-Income_CF!Y73))</f>
        <v>-460801.58824299835</v>
      </c>
      <c r="Z71" s="1">
        <f>IF(QP_IncomeWP!Z71="","",'Cost and Benefit Parameters'!$C$45*(QP_IncomeWP!Z71-Income_CF!Z73))</f>
        <v>-478677.1483297724</v>
      </c>
      <c r="AA71" s="1">
        <f>IF(QP_IncomeWP!AA71="","",'Cost and Benefit Parameters'!$C$45*(QP_IncomeWP!AA71-Income_CF!AA73))</f>
        <v>-496947.8845642418</v>
      </c>
      <c r="AB71" s="1">
        <f>IF(QP_IncomeWP!AB71="","",'Cost and Benefit Parameters'!$C$45*(QP_IncomeWP!AB71-Income_CF!AB73))</f>
        <v>-515606.54390434036</v>
      </c>
      <c r="AC71" s="1">
        <f>IF(QP_IncomeWP!AC71="","",'Cost and Benefit Parameters'!$C$45*(QP_IncomeWP!AC71-Income_CF!AC73))</f>
        <v>-537916.18875862099</v>
      </c>
      <c r="AD71" s="1">
        <f>IF(QP_IncomeWP!AD71="","",'Cost and Benefit Parameters'!$C$45*(QP_IncomeWP!AD71-Income_CF!AD73))</f>
        <v>-557109.36507711711</v>
      </c>
      <c r="AE71" s="1">
        <f>IF(QP_IncomeWP!AE71="","",'Cost and Benefit Parameters'!$C$45*(QP_IncomeWP!AE71-Income_CF!AE73))</f>
        <v>-576641.27700124786</v>
      </c>
      <c r="AF71" s="1">
        <f>IF(QP_IncomeWP!AF71="","",'Cost and Benefit Parameters'!$C$45*(QP_IncomeWP!AF71-Income_CF!AF73))</f>
        <v>-596499.95838605997</v>
      </c>
      <c r="AG71" s="1">
        <f>IF(QP_IncomeWP!AG71="","",'Cost and Benefit Parameters'!$C$45*(QP_IncomeWP!AG71-Income_CF!AG73))</f>
        <v>-616672.4292041586</v>
      </c>
      <c r="AH71" s="1">
        <f>IF(QP_IncomeWP!AH71="","",'Cost and Benefit Parameters'!$C$45*(QP_IncomeWP!AH71-Income_CF!AH73))</f>
        <v>-637144.6923072685</v>
      </c>
      <c r="AI71" s="1">
        <f>IF(QP_IncomeWP!AI71="","",'Cost and Benefit Parameters'!$C$45*(QP_IncomeWP!AI71-Income_CF!AI73))</f>
        <v>-657901.73317873257</v>
      </c>
      <c r="AJ71" s="1">
        <f>IF(QP_IncomeWP!AJ71="","",'Cost and Benefit Parameters'!$C$45*(QP_IncomeWP!AJ71-Income_CF!AJ73))</f>
        <v>-678927.52277895564</v>
      </c>
      <c r="AK71" s="1">
        <f>IF(QP_IncomeWP!AK71="","",'Cost and Benefit Parameters'!$C$45*(QP_IncomeWP!AK71-Income_CF!AK73))</f>
        <v>-700205.02357603551</v>
      </c>
      <c r="AL71" s="1">
        <f>IF(QP_IncomeWP!AL71="","",'Cost and Benefit Parameters'!$C$45*(QP_IncomeWP!AL71-Income_CF!AL73))</f>
        <v>-721716.19884329033</v>
      </c>
      <c r="AM71" s="1">
        <f>IF(QP_IncomeWP!AM71="","",'Cost and Benefit Parameters'!$C$45*(QP_IncomeWP!AM71-Income_CF!AM73))</f>
        <v>-743442.02529403113</v>
      </c>
      <c r="AN71" s="1">
        <f>IF(QP_IncomeWP!AN71="","",'Cost and Benefit Parameters'!$C$45*(QP_IncomeWP!AN71-Income_CF!AN73))</f>
        <v>-765362.50911203562</v>
      </c>
      <c r="AO71" s="1">
        <f>IF(QP_IncomeWP!AO71="","",'Cost and Benefit Parameters'!$C$45*(QP_IncomeWP!AO71-Income_CF!AO73))</f>
        <v>-787456.70542339166</v>
      </c>
      <c r="AP71" s="1">
        <f>IF(QP_IncomeWP!AP71="","",'Cost and Benefit Parameters'!$C$45*(QP_IncomeWP!AP71-Income_CF!AP73))</f>
        <v>-809702.74124222726</v>
      </c>
      <c r="AQ71" s="1">
        <f>IF(QP_IncomeWP!AQ71="","",'Cost and Benefit Parameters'!$C$45*(QP_IncomeWP!AQ71-Income_CF!AQ73))</f>
        <v>-832077.84190892556</v>
      </c>
      <c r="AR71" s="1">
        <f>IF(QP_IncomeWP!AR71="","",'Cost and Benefit Parameters'!$C$45*(QP_IncomeWP!AR71-Income_CF!AR73))</f>
        <v>-854558.36102515669</v>
      </c>
      <c r="AS71" s="1">
        <f>IF(QP_IncomeWP!AS71="","",'Cost and Benefit Parameters'!$C$45*(QP_IncomeWP!AS71-Income_CF!AS73))</f>
        <v>-877119.81387524563</v>
      </c>
      <c r="AT71" s="1">
        <f>IF(QP_IncomeWP!AT71="","",'Cost and Benefit Parameters'!$C$45*(QP_IncomeWP!AT71-Income_CF!AT73))</f>
        <v>-899736.91430834448</v>
      </c>
      <c r="AU71" s="1">
        <f>IF(QP_IncomeWP!AU71="","",'Cost and Benefit Parameters'!$C$45*(QP_IncomeWP!AU71-Income_CF!AU73))</f>
        <v>-922383.61504033499</v>
      </c>
      <c r="AV71" s="1">
        <f>IF(QP_IncomeWP!AV71="","",'Cost and Benefit Parameters'!$C$45*(QP_IncomeWP!AV71-Income_CF!AV73))</f>
        <v>-945033.15131889004</v>
      </c>
      <c r="AW71" s="1">
        <f>IF(QP_IncomeWP!AW71="","",'Cost and Benefit Parameters'!$C$45*(QP_IncomeWP!AW71-Income_CF!AW73))</f>
        <v>-967658.08787926193</v>
      </c>
      <c r="AX71" s="1">
        <f>IF(QP_IncomeWP!AX71="","",'Cost and Benefit Parameters'!$C$45*(QP_IncomeWP!AX71-Income_CF!AX73))</f>
        <v>-990230.36910250946</v>
      </c>
      <c r="AY71" s="1">
        <f>IF(QP_IncomeWP!AY71="","",'Cost and Benefit Parameters'!$C$45*(QP_IncomeWP!AY71-Income_CF!AY73))</f>
        <v>-1012721.3722721966</v>
      </c>
      <c r="AZ71" s="1">
        <f>IF(QP_IncomeWP!AZ71="","",'Cost and Benefit Parameters'!$C$45*(QP_IncomeWP!AZ71-Income_CF!AZ73))</f>
        <v>-1035101.9638097615</v>
      </c>
      <c r="BA71" s="1">
        <f>IF(QP_IncomeWP!BA71="","",'Cost and Benefit Parameters'!$C$45*(QP_IncomeWP!BA71-Income_CF!BA73))</f>
        <v>-1057342.5583534157</v>
      </c>
      <c r="BB71" s="1">
        <f>IF(QP_IncomeWP!BB71="","",'Cost and Benefit Parameters'!$C$45*(QP_IncomeWP!BB71-Income_CF!BB73))</f>
        <v>-1079413.1805301234</v>
      </c>
      <c r="BC71" s="1">
        <f>IF(QP_IncomeWP!BC71="","",'Cost and Benefit Parameters'!$C$45*(QP_IncomeWP!BC71-Income_CF!BC73))</f>
        <v>-1101283.5292555518</v>
      </c>
      <c r="BD71" s="1">
        <f>IF(QP_IncomeWP!BD71="","",'Cost and Benefit Parameters'!$C$45*(QP_IncomeWP!BD71-Income_CF!BD73))</f>
        <v>-1122923.0443824187</v>
      </c>
      <c r="BE71" s="1">
        <f>IF(QP_IncomeWP!BE71="","",'Cost and Benefit Parameters'!$C$45*(QP_IncomeWP!BE71-Income_CF!BE73))</f>
        <v>-1144300.9755040223</v>
      </c>
      <c r="BF71" s="1">
        <f>IF(QP_IncomeWP!BF71="","",'Cost and Benefit Parameters'!$C$45*(QP_IncomeWP!BF71-Income_CF!BF73))</f>
        <v>-1165386.4527065377</v>
      </c>
      <c r="BG71" s="1">
        <f>IF(QP_IncomeWP!BG71="","",'Cost and Benefit Parameters'!$C$45*(QP_IncomeWP!BG71-Income_CF!BG73))</f>
        <v>-1186148.5590513521</v>
      </c>
      <c r="BH71" s="1">
        <f>IF(QP_IncomeWP!BH71="","",'Cost and Benefit Parameters'!$C$45*(QP_IncomeWP!BH71-Income_CF!BH73))</f>
        <v>-1206556.4045571294</v>
      </c>
      <c r="BI71" s="1">
        <f>IF(QP_IncomeWP!BI71="","",'Cost and Benefit Parameters'!$C$45*(QP_IncomeWP!BI71-Income_CF!BI73))</f>
        <v>-1226579.2014405797</v>
      </c>
      <c r="BJ71" s="1">
        <f>IF(QP_IncomeWP!BJ71="","",'Cost and Benefit Parameters'!$C$45*(QP_IncomeWP!BJ71-Income_CF!BJ73))</f>
        <v>-1246186.3403653251</v>
      </c>
      <c r="BK71" s="1">
        <f>IF(QP_IncomeWP!BK71="","",'Cost and Benefit Parameters'!$C$45*(QP_IncomeWP!BK71-Income_CF!BK73))</f>
        <v>-1265347.4674394506</v>
      </c>
      <c r="BL71" s="1">
        <f>IF(QP_IncomeWP!BL71="","",'Cost and Benefit Parameters'!$C$45*(QP_IncomeWP!BL71-Income_CF!BL73))</f>
        <v>-1284032.5616949552</v>
      </c>
    </row>
    <row r="72" spans="1:72" x14ac:dyDescent="0.55000000000000004">
      <c r="A72" s="640"/>
      <c r="B72" s="329" t="s">
        <v>569</v>
      </c>
      <c r="C72" s="329"/>
      <c r="D72" s="329"/>
      <c r="E72" s="329"/>
      <c r="F72" s="330">
        <f>SUM(F52:F71)</f>
        <v>-262788.70690772415</v>
      </c>
      <c r="G72" s="330">
        <f t="shared" ref="G72:BL72" si="1">SUM(G52:G71)</f>
        <v>-543655.25716160424</v>
      </c>
      <c r="H72" s="330">
        <f t="shared" si="1"/>
        <v>-843367.34949718509</v>
      </c>
      <c r="I72" s="330">
        <f t="shared" si="1"/>
        <v>-1162711.5773035353</v>
      </c>
      <c r="J72" s="330">
        <f t="shared" si="1"/>
        <v>-1504359.0106676086</v>
      </c>
      <c r="K72" s="330">
        <f t="shared" si="1"/>
        <v>-1867201.4672971801</v>
      </c>
      <c r="L72" s="330">
        <f t="shared" si="1"/>
        <v>-2252067.9740728922</v>
      </c>
      <c r="M72" s="330">
        <f t="shared" si="1"/>
        <v>-2659805.6045565438</v>
      </c>
      <c r="N72" s="330">
        <f t="shared" si="1"/>
        <v>-3091279.4421885377</v>
      </c>
      <c r="O72" s="330">
        <f t="shared" si="1"/>
        <v>-3547372.540534412</v>
      </c>
      <c r="P72" s="330">
        <f t="shared" si="1"/>
        <v>-4028985.8821976231</v>
      </c>
      <c r="Q72" s="330">
        <f t="shared" si="1"/>
        <v>-4537038.3381224256</v>
      </c>
      <c r="R72" s="330">
        <f t="shared" si="1"/>
        <v>-5072466.6291150255</v>
      </c>
      <c r="S72" s="330">
        <f t="shared" si="1"/>
        <v>-5636225.2915126216</v>
      </c>
      <c r="T72" s="330">
        <f t="shared" si="1"/>
        <v>-6229286.6490279436</v>
      </c>
      <c r="U72" s="330">
        <f t="shared" si="1"/>
        <v>-6852640.7928910917</v>
      </c>
      <c r="V72" s="330">
        <f t="shared" si="1"/>
        <v>-7507295.5725001385</v>
      </c>
      <c r="W72" s="330">
        <f t="shared" si="1"/>
        <v>-8194276.5988768963</v>
      </c>
      <c r="X72" s="330">
        <f t="shared" si="1"/>
        <v>-8914627.2633036841</v>
      </c>
      <c r="Y72" s="330">
        <f t="shared" si="1"/>
        <v>-9669408.7735907417</v>
      </c>
      <c r="Z72" s="330">
        <f t="shared" si="1"/>
        <v>-9985074.5746011045</v>
      </c>
      <c r="AA72" s="330">
        <f t="shared" si="1"/>
        <v>-10304696.739096399</v>
      </c>
      <c r="AB72" s="330">
        <f t="shared" si="1"/>
        <v>-10628003.807185898</v>
      </c>
      <c r="AC72" s="330">
        <f t="shared" si="1"/>
        <v>-10954708.382251205</v>
      </c>
      <c r="AD72" s="330">
        <f t="shared" si="1"/>
        <v>-11281137.845546449</v>
      </c>
      <c r="AE72" s="330">
        <f t="shared" si="1"/>
        <v>-11610463.877707386</v>
      </c>
      <c r="AF72" s="330">
        <f t="shared" si="1"/>
        <v>-11942378.126387957</v>
      </c>
      <c r="AG72" s="330">
        <f t="shared" si="1"/>
        <v>-12276558.699328242</v>
      </c>
      <c r="AH72" s="330">
        <f t="shared" si="1"/>
        <v>-12612670.544810332</v>
      </c>
      <c r="AI72" s="330">
        <f t="shared" si="1"/>
        <v>-12950365.882091101</v>
      </c>
      <c r="AJ72" s="330">
        <f t="shared" si="1"/>
        <v>-13289284.681672301</v>
      </c>
      <c r="AK72" s="330">
        <f t="shared" si="1"/>
        <v>-13629055.19505655</v>
      </c>
      <c r="AL72" s="330">
        <f t="shared" si="1"/>
        <v>-13969294.533422126</v>
      </c>
      <c r="AM72" s="330">
        <f t="shared" si="1"/>
        <v>-14309609.294430654</v>
      </c>
      <c r="AN72" s="330">
        <f t="shared" si="1"/>
        <v>-14649596.236160805</v>
      </c>
      <c r="AO72" s="330">
        <f t="shared" si="1"/>
        <v>-14988842.996939605</v>
      </c>
      <c r="AP72" s="330">
        <f t="shared" si="1"/>
        <v>-15326928.859621389</v>
      </c>
      <c r="AQ72" s="330">
        <f t="shared" si="1"/>
        <v>-15663425.558644773</v>
      </c>
      <c r="AR72" s="330">
        <f t="shared" si="1"/>
        <v>-15997898.127980493</v>
      </c>
      <c r="AS72" s="330">
        <f t="shared" si="1"/>
        <v>-16329905.787870154</v>
      </c>
      <c r="AT72" s="330">
        <f t="shared" si="1"/>
        <v>-15916369.553214755</v>
      </c>
      <c r="AU72" s="330">
        <f t="shared" si="1"/>
        <v>-15467131.618073603</v>
      </c>
      <c r="AV72" s="330">
        <f t="shared" si="1"/>
        <v>-14981090.443124264</v>
      </c>
      <c r="AW72" s="330">
        <f t="shared" si="1"/>
        <v>-14457139.010559537</v>
      </c>
      <c r="AX72" s="330">
        <f t="shared" si="1"/>
        <v>-13894165.350360682</v>
      </c>
      <c r="AY72" s="330">
        <f t="shared" si="1"/>
        <v>-13291053.030695919</v>
      </c>
      <c r="AZ72" s="330">
        <f t="shared" si="1"/>
        <v>-12646681.608176434</v>
      </c>
      <c r="BA72" s="330">
        <f t="shared" si="1"/>
        <v>-11959927.033697672</v>
      </c>
      <c r="BB72" s="330">
        <f t="shared" si="1"/>
        <v>-11229662.009604583</v>
      </c>
      <c r="BC72" s="330">
        <f t="shared" si="1"/>
        <v>-10454756.293946693</v>
      </c>
      <c r="BD72" s="330">
        <f t="shared" si="1"/>
        <v>-9634076.9476318769</v>
      </c>
      <c r="BE72" s="330">
        <f t="shared" si="1"/>
        <v>-8766488.5203469377</v>
      </c>
      <c r="BF72" s="330">
        <f t="shared" si="1"/>
        <v>-7850853.1711882055</v>
      </c>
      <c r="BG72" s="330">
        <f t="shared" si="1"/>
        <v>-6886030.7200361174</v>
      </c>
      <c r="BH72" s="330">
        <f t="shared" si="1"/>
        <v>-5870878.6258143075</v>
      </c>
      <c r="BI72" s="330">
        <f t="shared" si="1"/>
        <v>-4804251.8878948931</v>
      </c>
      <c r="BJ72" s="330">
        <f t="shared" si="1"/>
        <v>-3685002.8670479432</v>
      </c>
      <c r="BK72" s="330">
        <f t="shared" si="1"/>
        <v>-2511981.0224830965</v>
      </c>
      <c r="BL72" s="330">
        <f t="shared" si="1"/>
        <v>-1284032.5616949552</v>
      </c>
      <c r="BM72" s="329"/>
      <c r="BN72" s="329"/>
      <c r="BO72" s="329"/>
      <c r="BP72" s="329"/>
      <c r="BQ72" s="329"/>
      <c r="BR72" s="329"/>
      <c r="BS72" s="329"/>
      <c r="BT72" s="329"/>
    </row>
    <row r="73" spans="1:72" x14ac:dyDescent="0.55000000000000004">
      <c r="B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row>
    <row r="74" spans="1:72" x14ac:dyDescent="0.55000000000000004">
      <c r="A74" s="641" t="s">
        <v>491</v>
      </c>
      <c r="B74" s="128" t="s">
        <v>492</v>
      </c>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row>
    <row r="75" spans="1:72" x14ac:dyDescent="0.55000000000000004">
      <c r="A75" s="642"/>
      <c r="B75" t="s">
        <v>466</v>
      </c>
      <c r="F75" s="1"/>
      <c r="G75" s="1"/>
      <c r="H75" s="1">
        <f>IF(QP_IncomeWP!H75="","",'Cost and Benefit Parameters'!$C$46*(QP_IncomeWP!H75-Income_CF!H77))</f>
        <v>285633.75306490785</v>
      </c>
      <c r="I75" s="1">
        <f>IF(QP_IncomeWP!I75="","",'Cost and Benefit Parameters'!$C$46*(QP_IncomeWP!I75-Income_CF!I77))</f>
        <v>296714.14741682581</v>
      </c>
      <c r="J75" s="1">
        <f>IF(QP_IncomeWP!J75="","",'Cost and Benefit Parameters'!$C$46*(QP_IncomeWP!J75-Income_CF!J77))</f>
        <v>308039.4967538566</v>
      </c>
      <c r="K75" s="1">
        <f>IF(QP_IncomeWP!K75="","",'Cost and Benefit Parameters'!$C$46*(QP_IncomeWP!K75-Income_CF!K77))</f>
        <v>319605.30518518813</v>
      </c>
      <c r="L75" s="1">
        <f>IF(QP_IncomeWP!L75="","",'Cost and Benefit Parameters'!$C$46*(QP_IncomeWP!L75-Income_CF!L77))</f>
        <v>333434.22364350077</v>
      </c>
      <c r="M75" s="1">
        <f>IF(QP_IncomeWP!M75="","",'Cost and Benefit Parameters'!$C$46*(QP_IncomeWP!M75-Income_CF!M77))</f>
        <v>345331.35925449536</v>
      </c>
      <c r="N75" s="1">
        <f>IF(QP_IncomeWP!N75="","",'Cost and Benefit Parameters'!$C$46*(QP_IncomeWP!N75-Income_CF!N77))</f>
        <v>357438.46445935121</v>
      </c>
      <c r="O75" s="1">
        <f>IF(QP_IncomeWP!O75="","",'Cost and Benefit Parameters'!$C$46*(QP_IncomeWP!O75-Income_CF!O77))</f>
        <v>369748.12189020391</v>
      </c>
      <c r="P75" s="1">
        <f>IF(QP_IncomeWP!P75="","",'Cost and Benefit Parameters'!$C$46*(QP_IncomeWP!P75-Income_CF!P77))</f>
        <v>382252.2857112005</v>
      </c>
      <c r="Q75" s="1">
        <f>IF(QP_IncomeWP!Q75="","",'Cost and Benefit Parameters'!$C$46*(QP_IncomeWP!Q75-Income_CF!Q77))</f>
        <v>394942.27961111272</v>
      </c>
      <c r="R75" s="1">
        <f>IF(QP_IncomeWP!R75="","",'Cost and Benefit Parameters'!$C$46*(QP_IncomeWP!R75-Income_CF!R77))</f>
        <v>407808.79664991988</v>
      </c>
      <c r="S75" s="1">
        <f>IF(QP_IncomeWP!S75="","",'Cost and Benefit Parameters'!$C$46*(QP_IncomeWP!S75-Income_CF!S77))</f>
        <v>420841.90102259343</v>
      </c>
      <c r="T75" s="1">
        <f>IF(QP_IncomeWP!T75="","",'Cost and Benefit Parameters'!$C$46*(QP_IncomeWP!T75-Income_CF!T77))</f>
        <v>434031.03179726127</v>
      </c>
      <c r="U75" s="1">
        <f>IF(QP_IncomeWP!U75="","",'Cost and Benefit Parameters'!$C$46*(QP_IncomeWP!U75-Income_CF!U77))</f>
        <v>447365.00867839763</v>
      </c>
      <c r="V75" s="1">
        <f>IF(QP_IncomeWP!V75="","",'Cost and Benefit Parameters'!$C$46*(QP_IncomeWP!V75-Income_CF!V77))</f>
        <v>460832.0398386491</v>
      </c>
      <c r="W75" s="1">
        <f>IF(QP_IncomeWP!W75="","",'Cost and Benefit Parameters'!$C$46*(QP_IncomeWP!W75-Income_CF!W77))</f>
        <v>474419.73185552988</v>
      </c>
      <c r="X75" s="1">
        <f>IF(QP_IncomeWP!X75="","",'Cost and Benefit Parameters'!$C$46*(QP_IncomeWP!X75-Income_CF!X77))</f>
        <v>488115.10178128944</v>
      </c>
      <c r="Y75" s="1">
        <f>IF(QP_IncomeWP!Y75="","",'Cost and Benefit Parameters'!$C$46*(QP_IncomeWP!Y75-Income_CF!Y77))</f>
        <v>501904.59136612044</v>
      </c>
      <c r="Z75" s="1">
        <f>IF(QP_IncomeWP!Z75="","",'Cost and Benefit Parameters'!$C$46*(QP_IncomeWP!Z75-Income_CF!Z77))</f>
        <v>515774.08344622154</v>
      </c>
      <c r="AA75" s="1">
        <f>IF(QP_IncomeWP!AA75="","",'Cost and Benefit Parameters'!$C$46*(QP_IncomeWP!AA75-Income_CF!AA77))</f>
        <v>529708.9204994092</v>
      </c>
      <c r="AB75" s="1">
        <f>IF(QP_IncomeWP!AB75="","",'Cost and Benefit Parameters'!$C$46*(QP_IncomeWP!AB75-Income_CF!AB77))</f>
        <v>543693.92536178313</v>
      </c>
      <c r="AC75" s="1">
        <f>IF(QP_IncomeWP!AC75="","",'Cost and Benefit Parameters'!$C$46*(QP_IncomeWP!AC75-Income_CF!AC77))</f>
        <v>557713.42408960697</v>
      </c>
      <c r="AD75" s="1">
        <f>IF(QP_IncomeWP!AD75="","",'Cost and Benefit Parameters'!$C$46*(QP_IncomeWP!AD75-Income_CF!AD77))</f>
        <v>571751.27094096213</v>
      </c>
      <c r="AE75" s="1">
        <f>IF(QP_IncomeWP!AE75="","",'Cost and Benefit Parameters'!$C$46*(QP_IncomeWP!AE75-Income_CF!AE77))</f>
        <v>585790.8754420901</v>
      </c>
      <c r="AF75" s="1">
        <f>IF(QP_IncomeWP!AF75="","",'Cost and Benefit Parameters'!$C$46*(QP_IncomeWP!AF75-Income_CF!AF77))</f>
        <v>599815.23149354244</v>
      </c>
      <c r="AG75" s="1">
        <f>IF(QP_IncomeWP!AG75="","",'Cost and Benefit Parameters'!$C$46*(QP_IncomeWP!AG75-Income_CF!AG77))</f>
        <v>613806.94846139406</v>
      </c>
      <c r="AH75" s="1">
        <f>IF(QP_IncomeWP!AH75="","",'Cost and Benefit Parameters'!$C$46*(QP_IncomeWP!AH75-Income_CF!AH77))</f>
        <v>627748.28418909316</v>
      </c>
      <c r="AI75" s="1">
        <f>IF(QP_IncomeWP!AI75="","",'Cost and Benefit Parameters'!$C$46*(QP_IncomeWP!AI75-Income_CF!AI77))</f>
        <v>641621.17985566868</v>
      </c>
      <c r="AJ75" s="1">
        <f>IF(QP_IncomeWP!AJ75="","",'Cost and Benefit Parameters'!$C$46*(QP_IncomeWP!AJ75-Income_CF!AJ77))</f>
        <v>655407.29659654421</v>
      </c>
      <c r="AK75" s="1">
        <f>IF(QP_IncomeWP!AK75="","",'Cost and Benefit Parameters'!$C$46*(QP_IncomeWP!AK75-Income_CF!AK77))</f>
        <v>669088.05379368761</v>
      </c>
      <c r="AL75" s="1">
        <f>IF(QP_IncomeWP!AL75="","",'Cost and Benefit Parameters'!$C$46*(QP_IncomeWP!AL75-Income_CF!AL77))</f>
        <v>682644.66893275804</v>
      </c>
      <c r="AM75" s="1">
        <f>IF(QP_IncomeWP!AM75="","",'Cost and Benefit Parameters'!$C$46*(QP_IncomeWP!AM75-Income_CF!AM77))</f>
        <v>696058.19891593221</v>
      </c>
      <c r="AN75" s="1">
        <f>IF(QP_IncomeWP!AN75="","",'Cost and Benefit Parameters'!$C$46*(QP_IncomeWP!AN75-Income_CF!AN77))</f>
        <v>709309.5827106568</v>
      </c>
      <c r="AO75" s="1">
        <f>IF(QP_IncomeWP!AO75="","",'Cost and Benefit Parameters'!$C$46*(QP_IncomeWP!AO75-Income_CF!AO77))</f>
        <v>722379.68520636042</v>
      </c>
      <c r="AP75" s="1">
        <f>IF(QP_IncomeWP!AP75="","",'Cost and Benefit Parameters'!$C$46*(QP_IncomeWP!AP75-Income_CF!AP77))</f>
        <v>735249.34214355575</v>
      </c>
      <c r="AQ75" s="1">
        <f>IF(QP_IncomeWP!AQ75="","",'Cost and Benefit Parameters'!$C$46*(QP_IncomeWP!AQ75-Income_CF!AQ77))</f>
        <v>747899.40597256774</v>
      </c>
      <c r="AR75" s="1">
        <f>IF(QP_IncomeWP!AR75="","",'Cost and Benefit Parameters'!$C$46*(QP_IncomeWP!AR75-Income_CF!AR77))</f>
        <v>760310.79249248642</v>
      </c>
      <c r="AS75" s="1">
        <f>IF(QP_IncomeWP!AS75="","",'Cost and Benefit Parameters'!$C$46*(QP_IncomeWP!AS75-Income_CF!AS77))</f>
        <v>772464.52811500104</v>
      </c>
      <c r="AT75" s="1">
        <f>IF(QP_IncomeWP!AT75="","",'Cost and Benefit Parameters'!$C$46*(QP_IncomeWP!AT75-Income_CF!AT77))</f>
        <v>784341.79759231361</v>
      </c>
      <c r="AU75" s="1">
        <f>IF(QP_IncomeWP!AU75="","",'Cost and Benefit Parameters'!$C$46*(QP_IncomeWP!AU75-Income_CF!AU77))</f>
        <v>795923.99204377236</v>
      </c>
      <c r="AV75" s="1" t="str">
        <f>IF(QP_IncomeWP!AV75="","",'Cost and Benefit Parameters'!$C$46*(QP_IncomeWP!AV75-Income_CF!AV77))</f>
        <v/>
      </c>
      <c r="AW75" s="1" t="str">
        <f>IF(QP_IncomeWP!AW75="","",'Cost and Benefit Parameters'!$C$46*(QP_IncomeWP!AW75-Income_CF!AW77))</f>
        <v/>
      </c>
      <c r="AX75" s="1" t="str">
        <f>IF(QP_IncomeWP!AX75="","",'Cost and Benefit Parameters'!$C$46*(QP_IncomeWP!AX75-Income_CF!AX77))</f>
        <v/>
      </c>
      <c r="AY75" s="1" t="str">
        <f>IF(QP_IncomeWP!AY75="","",'Cost and Benefit Parameters'!$C$46*(QP_IncomeWP!AY75-Income_CF!AY77))</f>
        <v/>
      </c>
      <c r="AZ75" s="1" t="str">
        <f>IF(QP_IncomeWP!AZ75="","",'Cost and Benefit Parameters'!$C$46*(QP_IncomeWP!AZ75-Income_CF!AZ77))</f>
        <v/>
      </c>
      <c r="BA75" s="1" t="str">
        <f>IF(QP_IncomeWP!BA75="","",'Cost and Benefit Parameters'!$C$46*(QP_IncomeWP!BA75-Income_CF!BA77))</f>
        <v/>
      </c>
      <c r="BB75" s="1" t="str">
        <f>IF(QP_IncomeWP!BB75="","",'Cost and Benefit Parameters'!$C$46*(QP_IncomeWP!BB75-Income_CF!BB77))</f>
        <v/>
      </c>
      <c r="BC75" s="1" t="str">
        <f>IF(QP_IncomeWP!BC75="","",'Cost and Benefit Parameters'!$C$46*(QP_IncomeWP!BC75-Income_CF!BC77))</f>
        <v/>
      </c>
      <c r="BD75" s="1" t="str">
        <f>IF(QP_IncomeWP!BD75="","",'Cost and Benefit Parameters'!$C$46*(QP_IncomeWP!BD75-Income_CF!BD77))</f>
        <v/>
      </c>
      <c r="BE75" s="1" t="str">
        <f>IF(QP_IncomeWP!BE75="","",'Cost and Benefit Parameters'!$C$46*(QP_IncomeWP!BE75-Income_CF!BE77))</f>
        <v/>
      </c>
      <c r="BF75" s="1" t="str">
        <f>IF(QP_IncomeWP!BF75="","",'Cost and Benefit Parameters'!$C$46*(QP_IncomeWP!BF75-Income_CF!BF77))</f>
        <v/>
      </c>
      <c r="BG75" s="1" t="str">
        <f>IF(QP_IncomeWP!BG75="","",'Cost and Benefit Parameters'!$C$46*(QP_IncomeWP!BG75-Income_CF!BG77))</f>
        <v/>
      </c>
      <c r="BH75" s="1" t="str">
        <f>IF(QP_IncomeWP!BH75="","",'Cost and Benefit Parameters'!$C$46*(QP_IncomeWP!BH75-Income_CF!BH77))</f>
        <v/>
      </c>
      <c r="BI75" s="1" t="str">
        <f>IF(QP_IncomeWP!BI75="","",'Cost and Benefit Parameters'!$C$46*(QP_IncomeWP!BI75-Income_CF!BI77))</f>
        <v/>
      </c>
      <c r="BJ75" s="1" t="str">
        <f>IF(QP_IncomeWP!BJ75="","",'Cost and Benefit Parameters'!$C$46*(QP_IncomeWP!BJ75-Income_CF!BJ77))</f>
        <v/>
      </c>
      <c r="BK75" s="1" t="str">
        <f>IF(QP_IncomeWP!BK75="","",'Cost and Benefit Parameters'!$C$46*(QP_IncomeWP!BK75-Income_CF!BK77))</f>
        <v/>
      </c>
      <c r="BL75" s="1" t="str">
        <f>IF(QP_IncomeWP!BL75="","",'Cost and Benefit Parameters'!$C$46*(QP_IncomeWP!BL75-Income_CF!BL77))</f>
        <v/>
      </c>
      <c r="BM75" s="1" t="str">
        <f>IF(QP_IncomeWP!BM75="","",'Cost and Benefit Parameters'!$C$46*(QP_IncomeWP!BM75-Income_CF!BM77))</f>
        <v/>
      </c>
      <c r="BN75" s="1" t="str">
        <f>IF(QP_IncomeWP!BN75="","",'Cost and Benefit Parameters'!$C$46*(QP_IncomeWP!BN75-Income_CF!BN77))</f>
        <v/>
      </c>
    </row>
    <row r="76" spans="1:72" x14ac:dyDescent="0.55000000000000004">
      <c r="A76" s="642"/>
      <c r="B76" t="s">
        <v>468</v>
      </c>
      <c r="G76" s="1"/>
      <c r="H76" s="1" t="str">
        <f>IF(QP_IncomeWP!H76="","",'Cost and Benefit Parameters'!$C$46*(QP_IncomeWP!H76-Income_CF!H78))</f>
        <v/>
      </c>
      <c r="I76" s="1">
        <f>IF(QP_IncomeWP!I76="","",'Cost and Benefit Parameters'!$C$46*(QP_IncomeWP!I76-Income_CF!I78))</f>
        <v>294202.76565685519</v>
      </c>
      <c r="J76" s="1">
        <f>IF(QP_IncomeWP!J76="","",'Cost and Benefit Parameters'!$C$46*(QP_IncomeWP!J76-Income_CF!J78))</f>
        <v>305615.57183933072</v>
      </c>
      <c r="K76" s="1">
        <f>IF(QP_IncomeWP!K76="","",'Cost and Benefit Parameters'!$C$46*(QP_IncomeWP!K76-Income_CF!K78))</f>
        <v>317280.68165647221</v>
      </c>
      <c r="L76" s="1">
        <f>IF(QP_IncomeWP!L76="","",'Cost and Benefit Parameters'!$C$46*(QP_IncomeWP!L76-Income_CF!L78))</f>
        <v>329193.46434074384</v>
      </c>
      <c r="M76" s="1">
        <f>IF(QP_IncomeWP!M76="","",'Cost and Benefit Parameters'!$C$46*(QP_IncomeWP!M76-Income_CF!M78))</f>
        <v>343437.25035280583</v>
      </c>
      <c r="N76" s="1">
        <f>IF(QP_IncomeWP!N76="","",'Cost and Benefit Parameters'!$C$46*(QP_IncomeWP!N76-Income_CF!N78))</f>
        <v>355691.30003213015</v>
      </c>
      <c r="O76" s="1">
        <f>IF(QP_IncomeWP!O76="","",'Cost and Benefit Parameters'!$C$46*(QP_IncomeWP!O76-Income_CF!O78))</f>
        <v>368161.61839313188</v>
      </c>
      <c r="P76" s="1">
        <f>IF(QP_IncomeWP!P76="","",'Cost and Benefit Parameters'!$C$46*(QP_IncomeWP!P76-Income_CF!P78))</f>
        <v>380840.56554690993</v>
      </c>
      <c r="Q76" s="1">
        <f>IF(QP_IncomeWP!Q76="","",'Cost and Benefit Parameters'!$C$46*(QP_IncomeWP!Q76-Income_CF!Q78))</f>
        <v>393719.85428253654</v>
      </c>
      <c r="R76" s="1">
        <f>IF(QP_IncomeWP!R76="","",'Cost and Benefit Parameters'!$C$46*(QP_IncomeWP!R76-Income_CF!R78))</f>
        <v>406790.54799944616</v>
      </c>
      <c r="S76" s="1">
        <f>IF(QP_IncomeWP!S76="","",'Cost and Benefit Parameters'!$C$46*(QP_IncomeWP!S76-Income_CF!S78))</f>
        <v>420043.06054941739</v>
      </c>
      <c r="T76" s="1">
        <f>IF(QP_IncomeWP!T76="","",'Cost and Benefit Parameters'!$C$46*(QP_IncomeWP!T76-Income_CF!T78))</f>
        <v>433467.15805327118</v>
      </c>
      <c r="U76" s="1">
        <f>IF(QP_IncomeWP!U76="","",'Cost and Benefit Parameters'!$C$46*(QP_IncomeWP!U76-Income_CF!U78))</f>
        <v>447051.96275117912</v>
      </c>
      <c r="V76" s="1">
        <f>IF(QP_IncomeWP!V76="","",'Cost and Benefit Parameters'!$C$46*(QP_IncomeWP!V76-Income_CF!V78))</f>
        <v>460785.95893874957</v>
      </c>
      <c r="W76" s="1">
        <f>IF(QP_IncomeWP!W76="","",'Cost and Benefit Parameters'!$C$46*(QP_IncomeWP!W76-Income_CF!W78))</f>
        <v>474657.00103380857</v>
      </c>
      <c r="X76" s="1">
        <f>IF(QP_IncomeWP!X76="","",'Cost and Benefit Parameters'!$C$46*(QP_IncomeWP!X76-Income_CF!X78))</f>
        <v>488652.32381119585</v>
      </c>
      <c r="Y76" s="1">
        <f>IF(QP_IncomeWP!Y76="","",'Cost and Benefit Parameters'!$C$46*(QP_IncomeWP!Y76-Income_CF!Y78))</f>
        <v>502758.5548347279</v>
      </c>
      <c r="Z76" s="1">
        <f>IF(QP_IncomeWP!Z76="","",'Cost and Benefit Parameters'!$C$46*(QP_IncomeWP!Z76-Income_CF!Z78))</f>
        <v>516961.72910710401</v>
      </c>
      <c r="AA76" s="1">
        <f>IF(QP_IncomeWP!AA76="","",'Cost and Benefit Parameters'!$C$46*(QP_IncomeWP!AA76-Income_CF!AA78))</f>
        <v>531247.3059496081</v>
      </c>
      <c r="AB76" s="1">
        <f>IF(QP_IncomeWP!AB76="","",'Cost and Benefit Parameters'!$C$46*(QP_IncomeWP!AB76-Income_CF!AB78))</f>
        <v>545600.18811439152</v>
      </c>
      <c r="AC76" s="1">
        <f>IF(QP_IncomeWP!AC76="","",'Cost and Benefit Parameters'!$C$46*(QP_IncomeWP!AC76-Income_CF!AC78))</f>
        <v>560004.74312263681</v>
      </c>
      <c r="AD76" s="1">
        <f>IF(QP_IncomeWP!AD76="","",'Cost and Benefit Parameters'!$C$46*(QP_IncomeWP!AD76-Income_CF!AD78))</f>
        <v>574444.82681229524</v>
      </c>
      <c r="AE76" s="1">
        <f>IF(QP_IncomeWP!AE76="","",'Cost and Benefit Parameters'!$C$46*(QP_IncomeWP!AE76-Income_CF!AE78))</f>
        <v>588903.80906919076</v>
      </c>
      <c r="AF76" s="1">
        <f>IF(QP_IncomeWP!AF76="","",'Cost and Benefit Parameters'!$C$46*(QP_IncomeWP!AF76-Income_CF!AF78))</f>
        <v>603364.60170535266</v>
      </c>
      <c r="AG76" s="1">
        <f>IF(QP_IncomeWP!AG76="","",'Cost and Benefit Parameters'!$C$46*(QP_IncomeWP!AG76-Income_CF!AG78))</f>
        <v>617809.68843834847</v>
      </c>
      <c r="AH76" s="1">
        <f>IF(QP_IncomeWP!AH76="","",'Cost and Benefit Parameters'!$C$46*(QP_IncomeWP!AH76-Income_CF!AH78))</f>
        <v>632221.15691523592</v>
      </c>
      <c r="AI76" s="1">
        <f>IF(QP_IncomeWP!AI76="","",'Cost and Benefit Parameters'!$C$46*(QP_IncomeWP!AI76-Income_CF!AI78))</f>
        <v>646580.73271476594</v>
      </c>
      <c r="AJ76" s="1">
        <f>IF(QP_IncomeWP!AJ76="","",'Cost and Benefit Parameters'!$C$46*(QP_IncomeWP!AJ76-Income_CF!AJ78))</f>
        <v>660869.81525133853</v>
      </c>
      <c r="AK76" s="1">
        <f>IF(QP_IncomeWP!AK76="","",'Cost and Benefit Parameters'!$C$46*(QP_IncomeWP!AK76-Income_CF!AK78))</f>
        <v>675069.51549444068</v>
      </c>
      <c r="AL76" s="1">
        <f>IF(QP_IncomeWP!AL76="","",'Cost and Benefit Parameters'!$C$46*(QP_IncomeWP!AL76-Income_CF!AL78))</f>
        <v>689160.69540749793</v>
      </c>
      <c r="AM76" s="1">
        <f>IF(QP_IncomeWP!AM76="","",'Cost and Benefit Parameters'!$C$46*(QP_IncomeWP!AM76-Income_CF!AM78))</f>
        <v>703124.0090007406</v>
      </c>
      <c r="AN76" s="1">
        <f>IF(QP_IncomeWP!AN76="","",'Cost and Benefit Parameters'!$C$46*(QP_IncomeWP!AN76-Income_CF!AN78))</f>
        <v>716939.94488341012</v>
      </c>
      <c r="AO76" s="1">
        <f>IF(QP_IncomeWP!AO76="","",'Cost and Benefit Parameters'!$C$46*(QP_IncomeWP!AO76-Income_CF!AO78))</f>
        <v>730588.87019197666</v>
      </c>
      <c r="AP76" s="1">
        <f>IF(QP_IncomeWP!AP76="","",'Cost and Benefit Parameters'!$C$46*(QP_IncomeWP!AP76-Income_CF!AP78))</f>
        <v>744051.07576255105</v>
      </c>
      <c r="AQ76" s="1">
        <f>IF(QP_IncomeWP!AQ76="","",'Cost and Benefit Parameters'!$C$46*(QP_IncomeWP!AQ76-Income_CF!AQ78))</f>
        <v>757306.8224078624</v>
      </c>
      <c r="AR76" s="1">
        <f>IF(QP_IncomeWP!AR76="","",'Cost and Benefit Parameters'!$C$46*(QP_IncomeWP!AR76-Income_CF!AR78))</f>
        <v>770336.38815174473</v>
      </c>
      <c r="AS76" s="1">
        <f>IF(QP_IncomeWP!AS76="","",'Cost and Benefit Parameters'!$C$46*(QP_IncomeWP!AS76-Income_CF!AS78))</f>
        <v>783120.11626726121</v>
      </c>
      <c r="AT76" s="1">
        <f>IF(QP_IncomeWP!AT76="","",'Cost and Benefit Parameters'!$C$46*(QP_IncomeWP!AT76-Income_CF!AT78))</f>
        <v>795638.46395845083</v>
      </c>
      <c r="AU76" s="1">
        <f>IF(QP_IncomeWP!AU76="","",'Cost and Benefit Parameters'!$C$46*(QP_IncomeWP!AU76-Income_CF!AU78))</f>
        <v>807872.05152008333</v>
      </c>
      <c r="AV76" s="1">
        <f>IF(QP_IncomeWP!AV76="","",'Cost and Benefit Parameters'!$C$46*(QP_IncomeWP!AV76-Income_CF!AV78))</f>
        <v>819801.71180508577</v>
      </c>
      <c r="AW76" s="1" t="str">
        <f>IF(QP_IncomeWP!AW76="","",'Cost and Benefit Parameters'!$C$46*(QP_IncomeWP!AW76-Income_CF!AW78))</f>
        <v/>
      </c>
      <c r="AX76" s="1" t="str">
        <f>IF(QP_IncomeWP!AX76="","",'Cost and Benefit Parameters'!$C$46*(QP_IncomeWP!AX76-Income_CF!AX78))</f>
        <v/>
      </c>
      <c r="AY76" s="1" t="str">
        <f>IF(QP_IncomeWP!AY76="","",'Cost and Benefit Parameters'!$C$46*(QP_IncomeWP!AY76-Income_CF!AY78))</f>
        <v/>
      </c>
      <c r="AZ76" s="1" t="str">
        <f>IF(QP_IncomeWP!AZ76="","",'Cost and Benefit Parameters'!$C$46*(QP_IncomeWP!AZ76-Income_CF!AZ78))</f>
        <v/>
      </c>
      <c r="BA76" s="1" t="str">
        <f>IF(QP_IncomeWP!BA76="","",'Cost and Benefit Parameters'!$C$46*(QP_IncomeWP!BA76-Income_CF!BA78))</f>
        <v/>
      </c>
      <c r="BB76" s="1" t="str">
        <f>IF(QP_IncomeWP!BB76="","",'Cost and Benefit Parameters'!$C$46*(QP_IncomeWP!BB76-Income_CF!BB78))</f>
        <v/>
      </c>
      <c r="BC76" s="1" t="str">
        <f>IF(QP_IncomeWP!BC76="","",'Cost and Benefit Parameters'!$C$46*(QP_IncomeWP!BC76-Income_CF!BC78))</f>
        <v/>
      </c>
      <c r="BD76" s="1" t="str">
        <f>IF(QP_IncomeWP!BD76="","",'Cost and Benefit Parameters'!$C$46*(QP_IncomeWP!BD76-Income_CF!BD78))</f>
        <v/>
      </c>
      <c r="BE76" s="1" t="str">
        <f>IF(QP_IncomeWP!BE76="","",'Cost and Benefit Parameters'!$C$46*(QP_IncomeWP!BE76-Income_CF!BE78))</f>
        <v/>
      </c>
      <c r="BF76" s="1" t="str">
        <f>IF(QP_IncomeWP!BF76="","",'Cost and Benefit Parameters'!$C$46*(QP_IncomeWP!BF76-Income_CF!BF78))</f>
        <v/>
      </c>
      <c r="BG76" s="1" t="str">
        <f>IF(QP_IncomeWP!BG76="","",'Cost and Benefit Parameters'!$C$46*(QP_IncomeWP!BG76-Income_CF!BG78))</f>
        <v/>
      </c>
      <c r="BH76" s="1" t="str">
        <f>IF(QP_IncomeWP!BH76="","",'Cost and Benefit Parameters'!$C$46*(QP_IncomeWP!BH76-Income_CF!BH78))</f>
        <v/>
      </c>
      <c r="BI76" s="1" t="str">
        <f>IF(QP_IncomeWP!BI76="","",'Cost and Benefit Parameters'!$C$46*(QP_IncomeWP!BI76-Income_CF!BI78))</f>
        <v/>
      </c>
      <c r="BJ76" s="1" t="str">
        <f>IF(QP_IncomeWP!BJ76="","",'Cost and Benefit Parameters'!$C$46*(QP_IncomeWP!BJ76-Income_CF!BJ78))</f>
        <v/>
      </c>
      <c r="BK76" s="1" t="str">
        <f>IF(QP_IncomeWP!BK76="","",'Cost and Benefit Parameters'!$C$46*(QP_IncomeWP!BK76-Income_CF!BK78))</f>
        <v/>
      </c>
      <c r="BL76" s="1" t="str">
        <f>IF(QP_IncomeWP!BL76="","",'Cost and Benefit Parameters'!$C$46*(QP_IncomeWP!BL76-Income_CF!BL78))</f>
        <v/>
      </c>
      <c r="BM76" s="1" t="str">
        <f>IF(QP_IncomeWP!BM76="","",'Cost and Benefit Parameters'!$C$46*(QP_IncomeWP!BM76-Income_CF!BM78))</f>
        <v/>
      </c>
      <c r="BN76" s="1" t="str">
        <f>IF(QP_IncomeWP!BN76="","",'Cost and Benefit Parameters'!$C$46*(QP_IncomeWP!BN76-Income_CF!BN78))</f>
        <v/>
      </c>
    </row>
    <row r="77" spans="1:72" x14ac:dyDescent="0.55000000000000004">
      <c r="A77" s="642"/>
      <c r="B77" t="s">
        <v>469</v>
      </c>
      <c r="H77" s="1" t="str">
        <f>IF(QP_IncomeWP!H77="","",'Cost and Benefit Parameters'!$C$46*(QP_IncomeWP!H77-Income_CF!H79))</f>
        <v/>
      </c>
      <c r="I77" s="1" t="str">
        <f>IF(QP_IncomeWP!I77="","",'Cost and Benefit Parameters'!$C$46*(QP_IncomeWP!I77-Income_CF!I79))</f>
        <v/>
      </c>
      <c r="J77" s="1">
        <f>IF(QP_IncomeWP!J77="","",'Cost and Benefit Parameters'!$C$46*(QP_IncomeWP!J77-Income_CF!J79))</f>
        <v>303028.84862656065</v>
      </c>
      <c r="K77" s="1">
        <f>IF(QP_IncomeWP!K77="","",'Cost and Benefit Parameters'!$C$46*(QP_IncomeWP!K77-Income_CF!K79))</f>
        <v>314784.03899451048</v>
      </c>
      <c r="L77" s="1">
        <f>IF(QP_IncomeWP!L77="","",'Cost and Benefit Parameters'!$C$46*(QP_IncomeWP!L77-Income_CF!L79))</f>
        <v>326799.10210616648</v>
      </c>
      <c r="M77" s="1">
        <f>IF(QP_IncomeWP!M77="","",'Cost and Benefit Parameters'!$C$46*(QP_IncomeWP!M77-Income_CF!M79))</f>
        <v>339069.26827096607</v>
      </c>
      <c r="N77" s="1">
        <f>IF(QP_IncomeWP!N77="","",'Cost and Benefit Parameters'!$C$46*(QP_IncomeWP!N77-Income_CF!N79))</f>
        <v>353740.36786338995</v>
      </c>
      <c r="O77" s="1">
        <f>IF(QP_IncomeWP!O77="","",'Cost and Benefit Parameters'!$C$46*(QP_IncomeWP!O77-Income_CF!O79))</f>
        <v>366362.03903309419</v>
      </c>
      <c r="P77" s="1">
        <f>IF(QP_IncomeWP!P77="","",'Cost and Benefit Parameters'!$C$46*(QP_IncomeWP!P77-Income_CF!P79))</f>
        <v>379206.4669449256</v>
      </c>
      <c r="Q77" s="1">
        <f>IF(QP_IncomeWP!Q77="","",'Cost and Benefit Parameters'!$C$46*(QP_IncomeWP!Q77-Income_CF!Q79))</f>
        <v>392265.78251331719</v>
      </c>
      <c r="R77" s="1">
        <f>IF(QP_IncomeWP!R77="","",'Cost and Benefit Parameters'!$C$46*(QP_IncomeWP!R77-Income_CF!R79))</f>
        <v>405531.44991101249</v>
      </c>
      <c r="S77" s="1">
        <f>IF(QP_IncomeWP!S77="","",'Cost and Benefit Parameters'!$C$46*(QP_IncomeWP!S77-Income_CF!S79))</f>
        <v>418994.26443942939</v>
      </c>
      <c r="T77" s="1">
        <f>IF(QP_IncomeWP!T77="","",'Cost and Benefit Parameters'!$C$46*(QP_IncomeWP!T77-Income_CF!T79))</f>
        <v>432644.35236590012</v>
      </c>
      <c r="U77" s="1">
        <f>IF(QP_IncomeWP!U77="","",'Cost and Benefit Parameters'!$C$46*(QP_IncomeWP!U77-Income_CF!U79))</f>
        <v>446471.17279486934</v>
      </c>
      <c r="V77" s="1">
        <f>IF(QP_IncomeWP!V77="","",'Cost and Benefit Parameters'!$C$46*(QP_IncomeWP!V77-Income_CF!V79))</f>
        <v>460463.5216337145</v>
      </c>
      <c r="W77" s="1">
        <f>IF(QP_IncomeWP!W77="","",'Cost and Benefit Parameters'!$C$46*(QP_IncomeWP!W77-Income_CF!W79))</f>
        <v>474609.53770691209</v>
      </c>
      <c r="X77" s="1">
        <f>IF(QP_IncomeWP!X77="","",'Cost and Benefit Parameters'!$C$46*(QP_IncomeWP!X77-Income_CF!X79))</f>
        <v>488896.71106482268</v>
      </c>
      <c r="Y77" s="1">
        <f>IF(QP_IncomeWP!Y77="","",'Cost and Benefit Parameters'!$C$46*(QP_IncomeWP!Y77-Income_CF!Y79))</f>
        <v>503311.89352553146</v>
      </c>
      <c r="Z77" s="1">
        <f>IF(QP_IncomeWP!Z77="","",'Cost and Benefit Parameters'!$C$46*(QP_IncomeWP!Z77-Income_CF!Z79))</f>
        <v>517841.31147976988</v>
      </c>
      <c r="AA77" s="1">
        <f>IF(QP_IncomeWP!AA77="","",'Cost and Benefit Parameters'!$C$46*(QP_IncomeWP!AA77-Income_CF!AA79))</f>
        <v>532470.58098031697</v>
      </c>
      <c r="AB77" s="1">
        <f>IF(QP_IncomeWP!AB77="","",'Cost and Benefit Parameters'!$C$46*(QP_IncomeWP!AB77-Income_CF!AB79))</f>
        <v>547184.72512809618</v>
      </c>
      <c r="AC77" s="1">
        <f>IF(QP_IncomeWP!AC77="","",'Cost and Benefit Parameters'!$C$46*(QP_IncomeWP!AC77-Income_CF!AC79))</f>
        <v>561968.19375782344</v>
      </c>
      <c r="AD77" s="1">
        <f>IF(QP_IncomeWP!AD77="","",'Cost and Benefit Parameters'!$C$46*(QP_IncomeWP!AD77-Income_CF!AD79))</f>
        <v>576804.88541631564</v>
      </c>
      <c r="AE77" s="1">
        <f>IF(QP_IncomeWP!AE77="","",'Cost and Benefit Parameters'!$C$46*(QP_IncomeWP!AE77-Income_CF!AE79))</f>
        <v>591678.17161666404</v>
      </c>
      <c r="AF77" s="1">
        <f>IF(QP_IncomeWP!AF77="","",'Cost and Benefit Parameters'!$C$46*(QP_IncomeWP!AF77-Income_CF!AF79))</f>
        <v>606570.92334126658</v>
      </c>
      <c r="AG77" s="1">
        <f>IF(QP_IncomeWP!AG77="","",'Cost and Benefit Parameters'!$C$46*(QP_IncomeWP!AG77-Income_CF!AG79))</f>
        <v>621465.53975651355</v>
      </c>
      <c r="AH77" s="1">
        <f>IF(QP_IncomeWP!AH77="","",'Cost and Benefit Parameters'!$C$46*(QP_IncomeWP!AH77-Income_CF!AH79))</f>
        <v>636343.97909149912</v>
      </c>
      <c r="AI77" s="1">
        <f>IF(QP_IncomeWP!AI77="","",'Cost and Benefit Parameters'!$C$46*(QP_IncomeWP!AI77-Income_CF!AI79))</f>
        <v>651187.79162269307</v>
      </c>
      <c r="AJ77" s="1">
        <f>IF(QP_IncomeWP!AJ77="","",'Cost and Benefit Parameters'!$C$46*(QP_IncomeWP!AJ77-Income_CF!AJ79))</f>
        <v>665978.15469620877</v>
      </c>
      <c r="AK77" s="1">
        <f>IF(QP_IncomeWP!AK77="","",'Cost and Benefit Parameters'!$C$46*(QP_IncomeWP!AK77-Income_CF!AK79))</f>
        <v>680695.90970887896</v>
      </c>
      <c r="AL77" s="1">
        <f>IF(QP_IncomeWP!AL77="","",'Cost and Benefit Parameters'!$C$46*(QP_IncomeWP!AL77-Income_CF!AL79))</f>
        <v>695321.60095927364</v>
      </c>
      <c r="AM77" s="1">
        <f>IF(QP_IncomeWP!AM77="","",'Cost and Benefit Parameters'!$C$46*(QP_IncomeWP!AM77-Income_CF!AM79))</f>
        <v>709835.51626972307</v>
      </c>
      <c r="AN77" s="1">
        <f>IF(QP_IncomeWP!AN77="","",'Cost and Benefit Parameters'!$C$46*(QP_IncomeWP!AN77-Income_CF!AN79))</f>
        <v>724217.72927076276</v>
      </c>
      <c r="AO77" s="1">
        <f>IF(QP_IncomeWP!AO77="","",'Cost and Benefit Parameters'!$C$46*(QP_IncomeWP!AO77-Income_CF!AO79))</f>
        <v>738448.1432299125</v>
      </c>
      <c r="AP77" s="1">
        <f>IF(QP_IncomeWP!AP77="","",'Cost and Benefit Parameters'!$C$46*(QP_IncomeWP!AP77-Income_CF!AP79))</f>
        <v>752506.53629773622</v>
      </c>
      <c r="AQ77" s="1">
        <f>IF(QP_IncomeWP!AQ77="","",'Cost and Benefit Parameters'!$C$46*(QP_IncomeWP!AQ77-Income_CF!AQ79))</f>
        <v>766372.60803542763</v>
      </c>
      <c r="AR77" s="1">
        <f>IF(QP_IncomeWP!AR77="","",'Cost and Benefit Parameters'!$C$46*(QP_IncomeWP!AR77-Income_CF!AR79))</f>
        <v>780026.02708009805</v>
      </c>
      <c r="AS77" s="1">
        <f>IF(QP_IncomeWP!AS77="","",'Cost and Benefit Parameters'!$C$46*(QP_IncomeWP!AS77-Income_CF!AS79))</f>
        <v>793446.47979629715</v>
      </c>
      <c r="AT77" s="1">
        <f>IF(QP_IncomeWP!AT77="","",'Cost and Benefit Parameters'!$C$46*(QP_IncomeWP!AT77-Income_CF!AT79))</f>
        <v>806613.71975527867</v>
      </c>
      <c r="AU77" s="1">
        <f>IF(QP_IncomeWP!AU77="","",'Cost and Benefit Parameters'!$C$46*(QP_IncomeWP!AU77-Income_CF!AU79))</f>
        <v>819507.61787720455</v>
      </c>
      <c r="AV77" s="1">
        <f>IF(QP_IncomeWP!AV77="","",'Cost and Benefit Parameters'!$C$46*(QP_IncomeWP!AV77-Income_CF!AV79))</f>
        <v>832108.21306568559</v>
      </c>
      <c r="AW77" s="1">
        <f>IF(QP_IncomeWP!AW77="","",'Cost and Benefit Parameters'!$C$46*(QP_IncomeWP!AW77-Income_CF!AW79))</f>
        <v>844395.76315923838</v>
      </c>
      <c r="AX77" s="1" t="str">
        <f>IF(QP_IncomeWP!AX77="","",'Cost and Benefit Parameters'!$C$46*(QP_IncomeWP!AX77-Income_CF!AX79))</f>
        <v/>
      </c>
      <c r="AY77" s="1" t="str">
        <f>IF(QP_IncomeWP!AY77="","",'Cost and Benefit Parameters'!$C$46*(QP_IncomeWP!AY77-Income_CF!AY79))</f>
        <v/>
      </c>
      <c r="AZ77" s="1" t="str">
        <f>IF(QP_IncomeWP!AZ77="","",'Cost and Benefit Parameters'!$C$46*(QP_IncomeWP!AZ77-Income_CF!AZ79))</f>
        <v/>
      </c>
      <c r="BA77" s="1" t="str">
        <f>IF(QP_IncomeWP!BA77="","",'Cost and Benefit Parameters'!$C$46*(QP_IncomeWP!BA77-Income_CF!BA79))</f>
        <v/>
      </c>
      <c r="BB77" s="1" t="str">
        <f>IF(QP_IncomeWP!BB77="","",'Cost and Benefit Parameters'!$C$46*(QP_IncomeWP!BB77-Income_CF!BB79))</f>
        <v/>
      </c>
      <c r="BC77" s="1" t="str">
        <f>IF(QP_IncomeWP!BC77="","",'Cost and Benefit Parameters'!$C$46*(QP_IncomeWP!BC77-Income_CF!BC79))</f>
        <v/>
      </c>
      <c r="BD77" s="1" t="str">
        <f>IF(QP_IncomeWP!BD77="","",'Cost and Benefit Parameters'!$C$46*(QP_IncomeWP!BD77-Income_CF!BD79))</f>
        <v/>
      </c>
      <c r="BE77" s="1" t="str">
        <f>IF(QP_IncomeWP!BE77="","",'Cost and Benefit Parameters'!$C$46*(QP_IncomeWP!BE77-Income_CF!BE79))</f>
        <v/>
      </c>
      <c r="BF77" s="1" t="str">
        <f>IF(QP_IncomeWP!BF77="","",'Cost and Benefit Parameters'!$C$46*(QP_IncomeWP!BF77-Income_CF!BF79))</f>
        <v/>
      </c>
      <c r="BG77" s="1" t="str">
        <f>IF(QP_IncomeWP!BG77="","",'Cost and Benefit Parameters'!$C$46*(QP_IncomeWP!BG77-Income_CF!BG79))</f>
        <v/>
      </c>
      <c r="BH77" s="1" t="str">
        <f>IF(QP_IncomeWP!BH77="","",'Cost and Benefit Parameters'!$C$46*(QP_IncomeWP!BH77-Income_CF!BH79))</f>
        <v/>
      </c>
      <c r="BI77" s="1" t="str">
        <f>IF(QP_IncomeWP!BI77="","",'Cost and Benefit Parameters'!$C$46*(QP_IncomeWP!BI77-Income_CF!BI79))</f>
        <v/>
      </c>
      <c r="BJ77" s="1" t="str">
        <f>IF(QP_IncomeWP!BJ77="","",'Cost and Benefit Parameters'!$C$46*(QP_IncomeWP!BJ77-Income_CF!BJ79))</f>
        <v/>
      </c>
      <c r="BK77" s="1" t="str">
        <f>IF(QP_IncomeWP!BK77="","",'Cost and Benefit Parameters'!$C$46*(QP_IncomeWP!BK77-Income_CF!BK79))</f>
        <v/>
      </c>
      <c r="BL77" s="1" t="str">
        <f>IF(QP_IncomeWP!BL77="","",'Cost and Benefit Parameters'!$C$46*(QP_IncomeWP!BL77-Income_CF!BL79))</f>
        <v/>
      </c>
      <c r="BM77" s="1" t="str">
        <f>IF(QP_IncomeWP!BM77="","",'Cost and Benefit Parameters'!$C$46*(QP_IncomeWP!BM77-Income_CF!BM79))</f>
        <v/>
      </c>
      <c r="BN77" s="1" t="str">
        <f>IF(QP_IncomeWP!BN77="","",'Cost and Benefit Parameters'!$C$46*(QP_IncomeWP!BN77-Income_CF!BN79))</f>
        <v/>
      </c>
    </row>
    <row r="78" spans="1:72" x14ac:dyDescent="0.55000000000000004">
      <c r="A78" s="642"/>
      <c r="B78" t="s">
        <v>470</v>
      </c>
      <c r="H78" s="1" t="str">
        <f>IF(QP_IncomeWP!H78="","",'Cost and Benefit Parameters'!$C$46*(QP_IncomeWP!H78-Income_CF!H80))</f>
        <v/>
      </c>
      <c r="I78" s="1" t="str">
        <f>IF(QP_IncomeWP!I78="","",'Cost and Benefit Parameters'!$C$46*(QP_IncomeWP!I78-Income_CF!I80))</f>
        <v/>
      </c>
      <c r="J78" s="1" t="str">
        <f>IF(QP_IncomeWP!J78="","",'Cost and Benefit Parameters'!$C$46*(QP_IncomeWP!J78-Income_CF!J80))</f>
        <v/>
      </c>
      <c r="K78" s="1">
        <f>IF(QP_IncomeWP!K78="","",'Cost and Benefit Parameters'!$C$46*(QP_IncomeWP!K78-Income_CF!K80))</f>
        <v>312119.71408535755</v>
      </c>
      <c r="L78" s="1">
        <f>IF(QP_IncomeWP!L78="","",'Cost and Benefit Parameters'!$C$46*(QP_IncomeWP!L78-Income_CF!L80))</f>
        <v>324227.56016434584</v>
      </c>
      <c r="M78" s="1">
        <f>IF(QP_IncomeWP!M78="","",'Cost and Benefit Parameters'!$C$46*(QP_IncomeWP!M78-Income_CF!M80))</f>
        <v>336603.07516935148</v>
      </c>
      <c r="N78" s="1">
        <f>IF(QP_IncomeWP!N78="","",'Cost and Benefit Parameters'!$C$46*(QP_IncomeWP!N78-Income_CF!N80))</f>
        <v>349241.34631909512</v>
      </c>
      <c r="O78" s="1">
        <f>IF(QP_IncomeWP!O78="","",'Cost and Benefit Parameters'!$C$46*(QP_IncomeWP!O78-Income_CF!O80))</f>
        <v>364352.57889929175</v>
      </c>
      <c r="P78" s="1">
        <f>IF(QP_IncomeWP!P78="","",'Cost and Benefit Parameters'!$C$46*(QP_IncomeWP!P78-Income_CF!P80))</f>
        <v>377352.90020408697</v>
      </c>
      <c r="Q78" s="1">
        <f>IF(QP_IncomeWP!Q78="","",'Cost and Benefit Parameters'!$C$46*(QP_IncomeWP!Q78-Income_CF!Q80))</f>
        <v>390582.66095327353</v>
      </c>
      <c r="R78" s="1">
        <f>IF(QP_IncomeWP!R78="","",'Cost and Benefit Parameters'!$C$46*(QP_IncomeWP!R78-Income_CF!R80))</f>
        <v>404033.75598871673</v>
      </c>
      <c r="S78" s="1">
        <f>IF(QP_IncomeWP!S78="","",'Cost and Benefit Parameters'!$C$46*(QP_IncomeWP!S78-Income_CF!S80))</f>
        <v>417697.39340834296</v>
      </c>
      <c r="T78" s="1">
        <f>IF(QP_IncomeWP!T78="","",'Cost and Benefit Parameters'!$C$46*(QP_IncomeWP!T78-Income_CF!T80))</f>
        <v>431564.09237261233</v>
      </c>
      <c r="U78" s="1">
        <f>IF(QP_IncomeWP!U78="","",'Cost and Benefit Parameters'!$C$46*(QP_IncomeWP!U78-Income_CF!U80))</f>
        <v>445623.68293687701</v>
      </c>
      <c r="V78" s="1">
        <f>IF(QP_IncomeWP!V78="","",'Cost and Benefit Parameters'!$C$46*(QP_IncomeWP!V78-Income_CF!V80))</f>
        <v>459865.30797871522</v>
      </c>
      <c r="W78" s="1">
        <f>IF(QP_IncomeWP!W78="","",'Cost and Benefit Parameters'!$C$46*(QP_IncomeWP!W78-Income_CF!W80))</f>
        <v>474277.42728272593</v>
      </c>
      <c r="X78" s="1">
        <f>IF(QP_IncomeWP!X78="","",'Cost and Benefit Parameters'!$C$46*(QP_IncomeWP!X78-Income_CF!X80))</f>
        <v>488847.82383811934</v>
      </c>
      <c r="Y78" s="1">
        <f>IF(QP_IncomeWP!Y78="","",'Cost and Benefit Parameters'!$C$46*(QP_IncomeWP!Y78-Income_CF!Y80))</f>
        <v>503563.61239676765</v>
      </c>
      <c r="Z78" s="1">
        <f>IF(QP_IncomeWP!Z78="","",'Cost and Benefit Parameters'!$C$46*(QP_IncomeWP!Z78-Income_CF!Z80))</f>
        <v>518411.25033129763</v>
      </c>
      <c r="AA78" s="1">
        <f>IF(QP_IncomeWP!AA78="","",'Cost and Benefit Parameters'!$C$46*(QP_IncomeWP!AA78-Income_CF!AA80))</f>
        <v>533376.55082416278</v>
      </c>
      <c r="AB78" s="1">
        <f>IF(QP_IncomeWP!AB78="","",'Cost and Benefit Parameters'!$C$46*(QP_IncomeWP!AB78-Income_CF!AB80))</f>
        <v>548444.69840972661</v>
      </c>
      <c r="AC78" s="1">
        <f>IF(QP_IncomeWP!AC78="","",'Cost and Benefit Parameters'!$C$46*(QP_IncomeWP!AC78-Income_CF!AC80))</f>
        <v>563600.26688193926</v>
      </c>
      <c r="AD78" s="1">
        <f>IF(QP_IncomeWP!AD78="","",'Cost and Benefit Parameters'!$C$46*(QP_IncomeWP!AD78-Income_CF!AD80))</f>
        <v>578827.23957055807</v>
      </c>
      <c r="AE78" s="1">
        <f>IF(QP_IncomeWP!AE78="","",'Cost and Benefit Parameters'!$C$46*(QP_IncomeWP!AE78-Income_CF!AE80))</f>
        <v>594109.0319788052</v>
      </c>
      <c r="AF78" s="1">
        <f>IF(QP_IncomeWP!AF78="","",'Cost and Benefit Parameters'!$C$46*(QP_IncomeWP!AF78-Income_CF!AF80))</f>
        <v>609428.51676516409</v>
      </c>
      <c r="AG78" s="1">
        <f>IF(QP_IncomeWP!AG78="","",'Cost and Benefit Parameters'!$C$46*(QP_IncomeWP!AG78-Income_CF!AG80))</f>
        <v>624768.0510415046</v>
      </c>
      <c r="AH78" s="1">
        <f>IF(QP_IncomeWP!AH78="","",'Cost and Benefit Parameters'!$C$46*(QP_IncomeWP!AH78-Income_CF!AH80))</f>
        <v>640109.50594920875</v>
      </c>
      <c r="AI78" s="1">
        <f>IF(QP_IncomeWP!AI78="","",'Cost and Benefit Parameters'!$C$46*(QP_IncomeWP!AI78-Income_CF!AI80))</f>
        <v>655434.29846424412</v>
      </c>
      <c r="AJ78" s="1">
        <f>IF(QP_IncomeWP!AJ78="","",'Cost and Benefit Parameters'!$C$46*(QP_IncomeWP!AJ78-Income_CF!AJ80))</f>
        <v>670723.42537137389</v>
      </c>
      <c r="AK78" s="1">
        <f>IF(QP_IncomeWP!AK78="","",'Cost and Benefit Parameters'!$C$46*(QP_IncomeWP!AK78-Income_CF!AK80))</f>
        <v>685957.49933709495</v>
      </c>
      <c r="AL78" s="1">
        <f>IF(QP_IncomeWP!AL78="","",'Cost and Benefit Parameters'!$C$46*(QP_IncomeWP!AL78-Income_CF!AL80))</f>
        <v>701116.7870001453</v>
      </c>
      <c r="AM78" s="1">
        <f>IF(QP_IncomeWP!AM78="","",'Cost and Benefit Parameters'!$C$46*(QP_IncomeWP!AM78-Income_CF!AM80))</f>
        <v>716181.24898805178</v>
      </c>
      <c r="AN78" s="1">
        <f>IF(QP_IncomeWP!AN78="","",'Cost and Benefit Parameters'!$C$46*(QP_IncomeWP!AN78-Income_CF!AN80))</f>
        <v>731130.58175781486</v>
      </c>
      <c r="AO78" s="1">
        <f>IF(QP_IncomeWP!AO78="","",'Cost and Benefit Parameters'!$C$46*(QP_IncomeWP!AO78-Income_CF!AO80))</f>
        <v>745944.26114888582</v>
      </c>
      <c r="AP78" s="1">
        <f>IF(QP_IncomeWP!AP78="","",'Cost and Benefit Parameters'!$C$46*(QP_IncomeWP!AP78-Income_CF!AP80))</f>
        <v>760601.58752680977</v>
      </c>
      <c r="AQ78" s="1">
        <f>IF(QP_IncomeWP!AQ78="","",'Cost and Benefit Parameters'!$C$46*(QP_IncomeWP!AQ78-Income_CF!AQ80))</f>
        <v>775081.73238666798</v>
      </c>
      <c r="AR78" s="1">
        <f>IF(QP_IncomeWP!AR78="","",'Cost and Benefit Parameters'!$C$46*(QP_IncomeWP!AR78-Income_CF!AR80))</f>
        <v>789363.78627649031</v>
      </c>
      <c r="AS78" s="1">
        <f>IF(QP_IncomeWP!AS78="","",'Cost and Benefit Parameters'!$C$46*(QP_IncomeWP!AS78-Income_CF!AS80))</f>
        <v>803426.80789250147</v>
      </c>
      <c r="AT78" s="1">
        <f>IF(QP_IncomeWP!AT78="","",'Cost and Benefit Parameters'!$C$46*(QP_IncomeWP!AT78-Income_CF!AT80))</f>
        <v>817249.8741901858</v>
      </c>
      <c r="AU78" s="1">
        <f>IF(QP_IncomeWP!AU78="","",'Cost and Benefit Parameters'!$C$46*(QP_IncomeWP!AU78-Income_CF!AU80))</f>
        <v>830812.13134793728</v>
      </c>
      <c r="AV78" s="1">
        <f>IF(QP_IncomeWP!AV78="","",'Cost and Benefit Parameters'!$C$46*(QP_IncomeWP!AV78-Income_CF!AV80))</f>
        <v>844092.84641352063</v>
      </c>
      <c r="AW78" s="1">
        <f>IF(QP_IncomeWP!AW78="","",'Cost and Benefit Parameters'!$C$46*(QP_IncomeWP!AW78-Income_CF!AW80))</f>
        <v>857071.45945765637</v>
      </c>
      <c r="AX78" s="1">
        <f>IF(QP_IncomeWP!AX78="","",'Cost and Benefit Parameters'!$C$46*(QP_IncomeWP!AX78-Income_CF!AX80))</f>
        <v>869727.63605401537</v>
      </c>
      <c r="AY78" s="1" t="str">
        <f>IF(QP_IncomeWP!AY78="","",'Cost and Benefit Parameters'!$C$46*(QP_IncomeWP!AY78-Income_CF!AY80))</f>
        <v/>
      </c>
      <c r="AZ78" s="1" t="str">
        <f>IF(QP_IncomeWP!AZ78="","",'Cost and Benefit Parameters'!$C$46*(QP_IncomeWP!AZ78-Income_CF!AZ80))</f>
        <v/>
      </c>
      <c r="BA78" s="1" t="str">
        <f>IF(QP_IncomeWP!BA78="","",'Cost and Benefit Parameters'!$C$46*(QP_IncomeWP!BA78-Income_CF!BA80))</f>
        <v/>
      </c>
      <c r="BB78" s="1" t="str">
        <f>IF(QP_IncomeWP!BB78="","",'Cost and Benefit Parameters'!$C$46*(QP_IncomeWP!BB78-Income_CF!BB80))</f>
        <v/>
      </c>
      <c r="BC78" s="1" t="str">
        <f>IF(QP_IncomeWP!BC78="","",'Cost and Benefit Parameters'!$C$46*(QP_IncomeWP!BC78-Income_CF!BC80))</f>
        <v/>
      </c>
      <c r="BD78" s="1" t="str">
        <f>IF(QP_IncomeWP!BD78="","",'Cost and Benefit Parameters'!$C$46*(QP_IncomeWP!BD78-Income_CF!BD80))</f>
        <v/>
      </c>
      <c r="BE78" s="1" t="str">
        <f>IF(QP_IncomeWP!BE78="","",'Cost and Benefit Parameters'!$C$46*(QP_IncomeWP!BE78-Income_CF!BE80))</f>
        <v/>
      </c>
      <c r="BF78" s="1" t="str">
        <f>IF(QP_IncomeWP!BF78="","",'Cost and Benefit Parameters'!$C$46*(QP_IncomeWP!BF78-Income_CF!BF80))</f>
        <v/>
      </c>
      <c r="BG78" s="1" t="str">
        <f>IF(QP_IncomeWP!BG78="","",'Cost and Benefit Parameters'!$C$46*(QP_IncomeWP!BG78-Income_CF!BG80))</f>
        <v/>
      </c>
      <c r="BH78" s="1" t="str">
        <f>IF(QP_IncomeWP!BH78="","",'Cost and Benefit Parameters'!$C$46*(QP_IncomeWP!BH78-Income_CF!BH80))</f>
        <v/>
      </c>
      <c r="BI78" s="1" t="str">
        <f>IF(QP_IncomeWP!BI78="","",'Cost and Benefit Parameters'!$C$46*(QP_IncomeWP!BI78-Income_CF!BI80))</f>
        <v/>
      </c>
      <c r="BJ78" s="1" t="str">
        <f>IF(QP_IncomeWP!BJ78="","",'Cost and Benefit Parameters'!$C$46*(QP_IncomeWP!BJ78-Income_CF!BJ80))</f>
        <v/>
      </c>
      <c r="BK78" s="1" t="str">
        <f>IF(QP_IncomeWP!BK78="","",'Cost and Benefit Parameters'!$C$46*(QP_IncomeWP!BK78-Income_CF!BK80))</f>
        <v/>
      </c>
      <c r="BL78" s="1" t="str">
        <f>IF(QP_IncomeWP!BL78="","",'Cost and Benefit Parameters'!$C$46*(QP_IncomeWP!BL78-Income_CF!BL80))</f>
        <v/>
      </c>
      <c r="BM78" s="1" t="str">
        <f>IF(QP_IncomeWP!BM78="","",'Cost and Benefit Parameters'!$C$46*(QP_IncomeWP!BM78-Income_CF!BM80))</f>
        <v/>
      </c>
      <c r="BN78" s="1" t="str">
        <f>IF(QP_IncomeWP!BN78="","",'Cost and Benefit Parameters'!$C$46*(QP_IncomeWP!BN78-Income_CF!BN80))</f>
        <v/>
      </c>
    </row>
    <row r="79" spans="1:72" x14ac:dyDescent="0.55000000000000004">
      <c r="A79" s="642"/>
      <c r="B79" t="s">
        <v>471</v>
      </c>
      <c r="H79" s="1" t="str">
        <f>IF(QP_IncomeWP!H79="","",'Cost and Benefit Parameters'!$C$46*(QP_IncomeWP!H79-Income_CF!H81))</f>
        <v/>
      </c>
      <c r="I79" s="1" t="str">
        <f>IF(QP_IncomeWP!I79="","",'Cost and Benefit Parameters'!$C$46*(QP_IncomeWP!I79-Income_CF!I81))</f>
        <v/>
      </c>
      <c r="J79" s="1" t="str">
        <f>IF(QP_IncomeWP!J79="","",'Cost and Benefit Parameters'!$C$46*(QP_IncomeWP!J79-Income_CF!J81))</f>
        <v/>
      </c>
      <c r="K79" s="1" t="str">
        <f>IF(QP_IncomeWP!K79="","",'Cost and Benefit Parameters'!$C$46*(QP_IncomeWP!K79-Income_CF!K81))</f>
        <v/>
      </c>
      <c r="L79" s="1">
        <f>IF(QP_IncomeWP!L79="","",'Cost and Benefit Parameters'!$C$46*(QP_IncomeWP!L79-Income_CF!L81))</f>
        <v>321483.30550791824</v>
      </c>
      <c r="M79" s="1">
        <f>IF(QP_IncomeWP!M79="","",'Cost and Benefit Parameters'!$C$46*(QP_IncomeWP!M79-Income_CF!M81))</f>
        <v>333954.38696927624</v>
      </c>
      <c r="N79" s="1">
        <f>IF(QP_IncomeWP!N79="","",'Cost and Benefit Parameters'!$C$46*(QP_IncomeWP!N79-Income_CF!N81))</f>
        <v>346701.16742443189</v>
      </c>
      <c r="O79" s="1">
        <f>IF(QP_IncomeWP!O79="","",'Cost and Benefit Parameters'!$C$46*(QP_IncomeWP!O79-Income_CF!O81))</f>
        <v>359718.58670866798</v>
      </c>
      <c r="P79" s="1">
        <f>IF(QP_IncomeWP!P79="","",'Cost and Benefit Parameters'!$C$46*(QP_IncomeWP!P79-Income_CF!P81))</f>
        <v>375283.15626627055</v>
      </c>
      <c r="Q79" s="1">
        <f>IF(QP_IncomeWP!Q79="","",'Cost and Benefit Parameters'!$C$46*(QP_IncomeWP!Q79-Income_CF!Q81))</f>
        <v>388673.4872102096</v>
      </c>
      <c r="R79" s="1">
        <f>IF(QP_IncomeWP!R79="","",'Cost and Benefit Parameters'!$C$46*(QP_IncomeWP!R79-Income_CF!R81))</f>
        <v>402300.14078187168</v>
      </c>
      <c r="S79" s="1">
        <f>IF(QP_IncomeWP!S79="","",'Cost and Benefit Parameters'!$C$46*(QP_IncomeWP!S79-Income_CF!S81))</f>
        <v>416154.76866837806</v>
      </c>
      <c r="T79" s="1">
        <f>IF(QP_IncomeWP!T79="","",'Cost and Benefit Parameters'!$C$46*(QP_IncomeWP!T79-Income_CF!T81))</f>
        <v>430228.31521059328</v>
      </c>
      <c r="U79" s="1">
        <f>IF(QP_IncomeWP!U79="","",'Cost and Benefit Parameters'!$C$46*(QP_IncomeWP!U79-Income_CF!U81))</f>
        <v>444511.01514379075</v>
      </c>
      <c r="V79" s="1">
        <f>IF(QP_IncomeWP!V79="","",'Cost and Benefit Parameters'!$C$46*(QP_IncomeWP!V79-Income_CF!V81))</f>
        <v>458992.39342498325</v>
      </c>
      <c r="W79" s="1">
        <f>IF(QP_IncomeWP!W79="","",'Cost and Benefit Parameters'!$C$46*(QP_IncomeWP!W79-Income_CF!W81))</f>
        <v>473661.26721807692</v>
      </c>
      <c r="X79" s="1">
        <f>IF(QP_IncomeWP!X79="","",'Cost and Benefit Parameters'!$C$46*(QP_IncomeWP!X79-Income_CF!X81))</f>
        <v>488505.75010120758</v>
      </c>
      <c r="Y79" s="1">
        <f>IF(QP_IncomeWP!Y79="","",'Cost and Benefit Parameters'!$C$46*(QP_IncomeWP!Y79-Income_CF!Y81))</f>
        <v>503513.25855326303</v>
      </c>
      <c r="Z79" s="1">
        <f>IF(QP_IncomeWP!Z79="","",'Cost and Benefit Parameters'!$C$46*(QP_IncomeWP!Z79-Income_CF!Z81))</f>
        <v>518670.52076867042</v>
      </c>
      <c r="AA79" s="1">
        <f>IF(QP_IncomeWP!AA79="","",'Cost and Benefit Parameters'!$C$46*(QP_IncomeWP!AA79-Income_CF!AA81))</f>
        <v>533963.58784123661</v>
      </c>
      <c r="AB79" s="1">
        <f>IF(QP_IncomeWP!AB79="","",'Cost and Benefit Parameters'!$C$46*(QP_IncomeWP!AB79-Income_CF!AB81))</f>
        <v>549377.84734888782</v>
      </c>
      <c r="AC79" s="1">
        <f>IF(QP_IncomeWP!AC79="","",'Cost and Benefit Parameters'!$C$46*(QP_IncomeWP!AC79-Income_CF!AC81))</f>
        <v>564898.03936201846</v>
      </c>
      <c r="AD79" s="1">
        <f>IF(QP_IncomeWP!AD79="","",'Cost and Benefit Parameters'!$C$46*(QP_IncomeWP!AD79-Income_CF!AD81))</f>
        <v>580508.27488839754</v>
      </c>
      <c r="AE79" s="1">
        <f>IF(QP_IncomeWP!AE79="","",'Cost and Benefit Parameters'!$C$46*(QP_IncomeWP!AE79-Income_CF!AE81))</f>
        <v>596192.05675767455</v>
      </c>
      <c r="AF79" s="1">
        <f>IF(QP_IncomeWP!AF79="","",'Cost and Benefit Parameters'!$C$46*(QP_IncomeWP!AF79-Income_CF!AF81))</f>
        <v>611932.30293816933</v>
      </c>
      <c r="AG79" s="1">
        <f>IF(QP_IncomeWP!AG79="","",'Cost and Benefit Parameters'!$C$46*(QP_IncomeWP!AG79-Income_CF!AG81))</f>
        <v>627711.37226811913</v>
      </c>
      <c r="AH79" s="1">
        <f>IF(QP_IncomeWP!AH79="","",'Cost and Benefit Parameters'!$C$46*(QP_IncomeWP!AH79-Income_CF!AH81))</f>
        <v>643511.09257274971</v>
      </c>
      <c r="AI79" s="1">
        <f>IF(QP_IncomeWP!AI79="","",'Cost and Benefit Parameters'!$C$46*(QP_IncomeWP!AI79-Income_CF!AI81))</f>
        <v>659312.79112768476</v>
      </c>
      <c r="AJ79" s="1">
        <f>IF(QP_IncomeWP!AJ79="","",'Cost and Benefit Parameters'!$C$46*(QP_IncomeWP!AJ79-Income_CF!AJ81))</f>
        <v>675097.3274181711</v>
      </c>
      <c r="AK79" s="1">
        <f>IF(QP_IncomeWP!AK79="","",'Cost and Benefit Parameters'!$C$46*(QP_IncomeWP!AK79-Income_CF!AK81))</f>
        <v>690845.12813251535</v>
      </c>
      <c r="AL79" s="1">
        <f>IF(QP_IncomeWP!AL79="","",'Cost and Benefit Parameters'!$C$46*(QP_IncomeWP!AL79-Income_CF!AL81))</f>
        <v>706536.22431720793</v>
      </c>
      <c r="AM79" s="1">
        <f>IF(QP_IncomeWP!AM79="","",'Cost and Benefit Parameters'!$C$46*(QP_IncomeWP!AM79-Income_CF!AM81))</f>
        <v>722150.29061014974</v>
      </c>
      <c r="AN79" s="1">
        <f>IF(QP_IncomeWP!AN79="","",'Cost and Benefit Parameters'!$C$46*(QP_IncomeWP!AN79-Income_CF!AN81))</f>
        <v>737666.68645769334</v>
      </c>
      <c r="AO79" s="1">
        <f>IF(QP_IncomeWP!AO79="","",'Cost and Benefit Parameters'!$C$46*(QP_IncomeWP!AO79-Income_CF!AO81))</f>
        <v>753064.49921054929</v>
      </c>
      <c r="AP79" s="1">
        <f>IF(QP_IncomeWP!AP79="","",'Cost and Benefit Parameters'!$C$46*(QP_IncomeWP!AP79-Income_CF!AP81))</f>
        <v>768322.58898335253</v>
      </c>
      <c r="AQ79" s="1">
        <f>IF(QP_IncomeWP!AQ79="","",'Cost and Benefit Parameters'!$C$46*(QP_IncomeWP!AQ79-Income_CF!AQ81))</f>
        <v>783419.63515261409</v>
      </c>
      <c r="AR79" s="1">
        <f>IF(QP_IncomeWP!AR79="","",'Cost and Benefit Parameters'!$C$46*(QP_IncomeWP!AR79-Income_CF!AR81))</f>
        <v>798334.18435826804</v>
      </c>
      <c r="AS79" s="1">
        <f>IF(QP_IncomeWP!AS79="","",'Cost and Benefit Parameters'!$C$46*(QP_IncomeWP!AS79-Income_CF!AS81))</f>
        <v>813044.6998647853</v>
      </c>
      <c r="AT79" s="1">
        <f>IF(QP_IncomeWP!AT79="","",'Cost and Benefit Parameters'!$C$46*(QP_IncomeWP!AT79-Income_CF!AT81))</f>
        <v>827529.61212927604</v>
      </c>
      <c r="AU79" s="1">
        <f>IF(QP_IncomeWP!AU79="","",'Cost and Benefit Parameters'!$C$46*(QP_IncomeWP!AU79-Income_CF!AU81))</f>
        <v>841767.3704158914</v>
      </c>
      <c r="AV79" s="1">
        <f>IF(QP_IncomeWP!AV79="","",'Cost and Benefit Parameters'!$C$46*(QP_IncomeWP!AV79-Income_CF!AV81))</f>
        <v>855736.49528837542</v>
      </c>
      <c r="AW79" s="1">
        <f>IF(QP_IncomeWP!AW79="","",'Cost and Benefit Parameters'!$C$46*(QP_IncomeWP!AW79-Income_CF!AW81))</f>
        <v>869415.63180592621</v>
      </c>
      <c r="AX79" s="1">
        <f>IF(QP_IncomeWP!AX79="","",'Cost and Benefit Parameters'!$C$46*(QP_IncomeWP!AX79-Income_CF!AX81))</f>
        <v>882783.60324138578</v>
      </c>
      <c r="AY79" s="1">
        <f>IF(QP_IncomeWP!AY79="","",'Cost and Benefit Parameters'!$C$46*(QP_IncomeWP!AY79-Income_CF!AY81))</f>
        <v>895819.46513563592</v>
      </c>
      <c r="AZ79" s="1" t="str">
        <f>IF(QP_IncomeWP!AZ79="","",'Cost and Benefit Parameters'!$C$46*(QP_IncomeWP!AZ79-Income_CF!AZ81))</f>
        <v/>
      </c>
      <c r="BA79" s="1" t="str">
        <f>IF(QP_IncomeWP!BA79="","",'Cost and Benefit Parameters'!$C$46*(QP_IncomeWP!BA79-Income_CF!BA81))</f>
        <v/>
      </c>
      <c r="BB79" s="1" t="str">
        <f>IF(QP_IncomeWP!BB79="","",'Cost and Benefit Parameters'!$C$46*(QP_IncomeWP!BB79-Income_CF!BB81))</f>
        <v/>
      </c>
      <c r="BC79" s="1" t="str">
        <f>IF(QP_IncomeWP!BC79="","",'Cost and Benefit Parameters'!$C$46*(QP_IncomeWP!BC79-Income_CF!BC81))</f>
        <v/>
      </c>
      <c r="BD79" s="1" t="str">
        <f>IF(QP_IncomeWP!BD79="","",'Cost and Benefit Parameters'!$C$46*(QP_IncomeWP!BD79-Income_CF!BD81))</f>
        <v/>
      </c>
      <c r="BE79" s="1" t="str">
        <f>IF(QP_IncomeWP!BE79="","",'Cost and Benefit Parameters'!$C$46*(QP_IncomeWP!BE79-Income_CF!BE81))</f>
        <v/>
      </c>
      <c r="BF79" s="1" t="str">
        <f>IF(QP_IncomeWP!BF79="","",'Cost and Benefit Parameters'!$C$46*(QP_IncomeWP!BF79-Income_CF!BF81))</f>
        <v/>
      </c>
      <c r="BG79" s="1" t="str">
        <f>IF(QP_IncomeWP!BG79="","",'Cost and Benefit Parameters'!$C$46*(QP_IncomeWP!BG79-Income_CF!BG81))</f>
        <v/>
      </c>
      <c r="BH79" s="1" t="str">
        <f>IF(QP_IncomeWP!BH79="","",'Cost and Benefit Parameters'!$C$46*(QP_IncomeWP!BH79-Income_CF!BH81))</f>
        <v/>
      </c>
      <c r="BI79" s="1" t="str">
        <f>IF(QP_IncomeWP!BI79="","",'Cost and Benefit Parameters'!$C$46*(QP_IncomeWP!BI79-Income_CF!BI81))</f>
        <v/>
      </c>
      <c r="BJ79" s="1" t="str">
        <f>IF(QP_IncomeWP!BJ79="","",'Cost and Benefit Parameters'!$C$46*(QP_IncomeWP!BJ79-Income_CF!BJ81))</f>
        <v/>
      </c>
      <c r="BK79" s="1" t="str">
        <f>IF(QP_IncomeWP!BK79="","",'Cost and Benefit Parameters'!$C$46*(QP_IncomeWP!BK79-Income_CF!BK81))</f>
        <v/>
      </c>
      <c r="BL79" s="1" t="str">
        <f>IF(QP_IncomeWP!BL79="","",'Cost and Benefit Parameters'!$C$46*(QP_IncomeWP!BL79-Income_CF!BL81))</f>
        <v/>
      </c>
      <c r="BM79" s="1" t="str">
        <f>IF(QP_IncomeWP!BM79="","",'Cost and Benefit Parameters'!$C$46*(QP_IncomeWP!BM79-Income_CF!BM81))</f>
        <v/>
      </c>
      <c r="BN79" s="1" t="str">
        <f>IF(QP_IncomeWP!BN79="","",'Cost and Benefit Parameters'!$C$46*(QP_IncomeWP!BN79-Income_CF!BN81))</f>
        <v/>
      </c>
    </row>
    <row r="80" spans="1:72" x14ac:dyDescent="0.55000000000000004">
      <c r="A80" s="642"/>
      <c r="B80" t="s">
        <v>472</v>
      </c>
      <c r="H80" s="1" t="str">
        <f>IF(QP_IncomeWP!H80="","",'Cost and Benefit Parameters'!$C$46*(QP_IncomeWP!H80-Income_CF!H82))</f>
        <v/>
      </c>
      <c r="I80" s="1" t="str">
        <f>IF(QP_IncomeWP!I80="","",'Cost and Benefit Parameters'!$C$46*(QP_IncomeWP!I80-Income_CF!I82))</f>
        <v/>
      </c>
      <c r="J80" s="1" t="str">
        <f>IF(QP_IncomeWP!J80="","",'Cost and Benefit Parameters'!$C$46*(QP_IncomeWP!J80-Income_CF!J82))</f>
        <v/>
      </c>
      <c r="K80" s="1" t="str">
        <f>IF(QP_IncomeWP!K80="","",'Cost and Benefit Parameters'!$C$46*(QP_IncomeWP!K80-Income_CF!K82))</f>
        <v/>
      </c>
      <c r="L80" s="1" t="str">
        <f>IF(QP_IncomeWP!L80="","",'Cost and Benefit Parameters'!$C$46*(QP_IncomeWP!L80-Income_CF!L82))</f>
        <v/>
      </c>
      <c r="M80" s="1">
        <f>IF(QP_IncomeWP!M80="","",'Cost and Benefit Parameters'!$C$46*(QP_IncomeWP!M80-Income_CF!M82))</f>
        <v>331127.80467315577</v>
      </c>
      <c r="N80" s="1">
        <f>IF(QP_IncomeWP!N80="","",'Cost and Benefit Parameters'!$C$46*(QP_IncomeWP!N80-Income_CF!N82))</f>
        <v>343973.0185783545</v>
      </c>
      <c r="O80" s="1">
        <f>IF(QP_IncomeWP!O80="","",'Cost and Benefit Parameters'!$C$46*(QP_IncomeWP!O80-Income_CF!O82))</f>
        <v>357102.20244716492</v>
      </c>
      <c r="P80" s="1">
        <f>IF(QP_IncomeWP!P80="","",'Cost and Benefit Parameters'!$C$46*(QP_IncomeWP!P80-Income_CF!P82))</f>
        <v>370510.14430992794</v>
      </c>
      <c r="Q80" s="1">
        <f>IF(QP_IncomeWP!Q80="","",'Cost and Benefit Parameters'!$C$46*(QP_IncomeWP!Q80-Income_CF!Q82))</f>
        <v>386541.65095425863</v>
      </c>
      <c r="R80" s="1">
        <f>IF(QP_IncomeWP!R80="","",'Cost and Benefit Parameters'!$C$46*(QP_IncomeWP!R80-Income_CF!R82))</f>
        <v>400333.69182651583</v>
      </c>
      <c r="S80" s="1">
        <f>IF(QP_IncomeWP!S80="","",'Cost and Benefit Parameters'!$C$46*(QP_IncomeWP!S80-Income_CF!S82))</f>
        <v>414369.14500532777</v>
      </c>
      <c r="T80" s="1">
        <f>IF(QP_IncomeWP!T80="","",'Cost and Benefit Parameters'!$C$46*(QP_IncomeWP!T80-Income_CF!T82))</f>
        <v>428639.41172842955</v>
      </c>
      <c r="U80" s="1">
        <f>IF(QP_IncomeWP!U80="","",'Cost and Benefit Parameters'!$C$46*(QP_IncomeWP!U80-Income_CF!U82))</f>
        <v>443135.16466691112</v>
      </c>
      <c r="V80" s="1">
        <f>IF(QP_IncomeWP!V80="","",'Cost and Benefit Parameters'!$C$46*(QP_IncomeWP!V80-Income_CF!V82))</f>
        <v>457846.34559810441</v>
      </c>
      <c r="W80" s="1">
        <f>IF(QP_IncomeWP!W80="","",'Cost and Benefit Parameters'!$C$46*(QP_IncomeWP!W80-Income_CF!W82))</f>
        <v>472762.16522773285</v>
      </c>
      <c r="X80" s="1">
        <f>IF(QP_IncomeWP!X80="","",'Cost and Benefit Parameters'!$C$46*(QP_IncomeWP!X80-Income_CF!X82))</f>
        <v>487871.10523461911</v>
      </c>
      <c r="Y80" s="1">
        <f>IF(QP_IncomeWP!Y80="","",'Cost and Benefit Parameters'!$C$46*(QP_IncomeWP!Y80-Income_CF!Y82))</f>
        <v>503160.92260424379</v>
      </c>
      <c r="Z80" s="1">
        <f>IF(QP_IncomeWP!Z80="","",'Cost and Benefit Parameters'!$C$46*(QP_IncomeWP!Z80-Income_CF!Z82))</f>
        <v>518618.65630986093</v>
      </c>
      <c r="AA80" s="1">
        <f>IF(QP_IncomeWP!AA80="","",'Cost and Benefit Parameters'!$C$46*(QP_IncomeWP!AA80-Income_CF!AA82))</f>
        <v>534230.6363917304</v>
      </c>
      <c r="AB80" s="1">
        <f>IF(QP_IncomeWP!AB80="","",'Cost and Benefit Parameters'!$C$46*(QP_IncomeWP!AB80-Income_CF!AB82))</f>
        <v>549982.49547647359</v>
      </c>
      <c r="AC80" s="1">
        <f>IF(QP_IncomeWP!AC80="","",'Cost and Benefit Parameters'!$C$46*(QP_IncomeWP!AC80-Income_CF!AC82))</f>
        <v>565859.18276935455</v>
      </c>
      <c r="AD80" s="1">
        <f>IF(QP_IncomeWP!AD80="","",'Cost and Benefit Parameters'!$C$46*(QP_IncomeWP!AD80-Income_CF!AD82))</f>
        <v>581844.98054287885</v>
      </c>
      <c r="AE80" s="1">
        <f>IF(QP_IncomeWP!AE80="","",'Cost and Benefit Parameters'!$C$46*(QP_IncomeWP!AE80-Income_CF!AE82))</f>
        <v>597923.52313504927</v>
      </c>
      <c r="AF80" s="1">
        <f>IF(QP_IncomeWP!AF80="","",'Cost and Benefit Parameters'!$C$46*(QP_IncomeWP!AF80-Income_CF!AF82))</f>
        <v>614077.81846040511</v>
      </c>
      <c r="AG80" s="1">
        <f>IF(QP_IncomeWP!AG80="","",'Cost and Benefit Parameters'!$C$46*(QP_IncomeWP!AG80-Income_CF!AG82))</f>
        <v>630290.2720263144</v>
      </c>
      <c r="AH80" s="1">
        <f>IF(QP_IncomeWP!AH80="","",'Cost and Benefit Parameters'!$C$46*(QP_IncomeWP!AH80-Income_CF!AH82))</f>
        <v>646542.71343616245</v>
      </c>
      <c r="AI80" s="1">
        <f>IF(QP_IncomeWP!AI80="","",'Cost and Benefit Parameters'!$C$46*(QP_IncomeWP!AI80-Income_CF!AI82))</f>
        <v>662816.42534993205</v>
      </c>
      <c r="AJ80" s="1">
        <f>IF(QP_IncomeWP!AJ80="","",'Cost and Benefit Parameters'!$C$46*(QP_IncomeWP!AJ80-Income_CF!AJ82))</f>
        <v>679092.17486151564</v>
      </c>
      <c r="AK80" s="1">
        <f>IF(QP_IncomeWP!AK80="","",'Cost and Benefit Parameters'!$C$46*(QP_IncomeWP!AK80-Income_CF!AK82))</f>
        <v>695350.24724071659</v>
      </c>
      <c r="AL80" s="1">
        <f>IF(QP_IncomeWP!AL80="","",'Cost and Benefit Parameters'!$C$46*(QP_IncomeWP!AL80-Income_CF!AL82))</f>
        <v>711570.48197649058</v>
      </c>
      <c r="AM80" s="1">
        <f>IF(QP_IncomeWP!AM80="","",'Cost and Benefit Parameters'!$C$46*(QP_IncomeWP!AM80-Income_CF!AM82))</f>
        <v>727732.31104672409</v>
      </c>
      <c r="AN80" s="1">
        <f>IF(QP_IncomeWP!AN80="","",'Cost and Benefit Parameters'!$C$46*(QP_IncomeWP!AN80-Income_CF!AN82))</f>
        <v>743814.79932845419</v>
      </c>
      <c r="AO80" s="1">
        <f>IF(QP_IncomeWP!AO80="","",'Cost and Benefit Parameters'!$C$46*(QP_IncomeWP!AO80-Income_CF!AO82))</f>
        <v>759796.68705142406</v>
      </c>
      <c r="AP80" s="1">
        <f>IF(QP_IncomeWP!AP80="","",'Cost and Benefit Parameters'!$C$46*(QP_IncomeWP!AP80-Income_CF!AP82))</f>
        <v>775656.43418686569</v>
      </c>
      <c r="AQ80" s="1">
        <f>IF(QP_IncomeWP!AQ80="","",'Cost and Benefit Parameters'!$C$46*(QP_IncomeWP!AQ80-Income_CF!AQ82))</f>
        <v>791372.26665285288</v>
      </c>
      <c r="AR80" s="1">
        <f>IF(QP_IncomeWP!AR80="","",'Cost and Benefit Parameters'!$C$46*(QP_IncomeWP!AR80-Income_CF!AR82))</f>
        <v>806922.22420719254</v>
      </c>
      <c r="AS80" s="1">
        <f>IF(QP_IncomeWP!AS80="","",'Cost and Benefit Parameters'!$C$46*(QP_IncomeWP!AS80-Income_CF!AS82))</f>
        <v>822284.209889016</v>
      </c>
      <c r="AT80" s="1">
        <f>IF(QP_IncomeWP!AT80="","",'Cost and Benefit Parameters'!$C$46*(QP_IncomeWP!AT80-Income_CF!AT82))</f>
        <v>837436.04086072871</v>
      </c>
      <c r="AU80" s="1">
        <f>IF(QP_IncomeWP!AU80="","",'Cost and Benefit Parameters'!$C$46*(QP_IncomeWP!AU80-Income_CF!AU82))</f>
        <v>852355.5004931544</v>
      </c>
      <c r="AV80" s="1">
        <f>IF(QP_IncomeWP!AV80="","",'Cost and Benefit Parameters'!$C$46*(QP_IncomeWP!AV80-Income_CF!AV82))</f>
        <v>867020.39152836835</v>
      </c>
      <c r="AW80" s="1">
        <f>IF(QP_IncomeWP!AW80="","",'Cost and Benefit Parameters'!$C$46*(QP_IncomeWP!AW80-Income_CF!AW82))</f>
        <v>881408.59014702658</v>
      </c>
      <c r="AX80" s="1">
        <f>IF(QP_IncomeWP!AX80="","",'Cost and Benefit Parameters'!$C$46*(QP_IncomeWP!AX80-Income_CF!AX82))</f>
        <v>895498.10076010413</v>
      </c>
      <c r="AY80" s="1">
        <f>IF(QP_IncomeWP!AY80="","",'Cost and Benefit Parameters'!$C$46*(QP_IncomeWP!AY80-Income_CF!AY82))</f>
        <v>909267.11133862764</v>
      </c>
      <c r="AZ80" s="1">
        <f>IF(QP_IncomeWP!AZ80="","",'Cost and Benefit Parameters'!$C$46*(QP_IncomeWP!AZ80-Income_CF!AZ82))</f>
        <v>922694.04908970511</v>
      </c>
      <c r="BA80" s="1" t="str">
        <f>IF(QP_IncomeWP!BA80="","",'Cost and Benefit Parameters'!$C$46*(QP_IncomeWP!BA80-Income_CF!BA82))</f>
        <v/>
      </c>
      <c r="BB80" s="1" t="str">
        <f>IF(QP_IncomeWP!BB80="","",'Cost and Benefit Parameters'!$C$46*(QP_IncomeWP!BB80-Income_CF!BB82))</f>
        <v/>
      </c>
      <c r="BC80" s="1" t="str">
        <f>IF(QP_IncomeWP!BC80="","",'Cost and Benefit Parameters'!$C$46*(QP_IncomeWP!BC80-Income_CF!BC82))</f>
        <v/>
      </c>
      <c r="BD80" s="1" t="str">
        <f>IF(QP_IncomeWP!BD80="","",'Cost and Benefit Parameters'!$C$46*(QP_IncomeWP!BD80-Income_CF!BD82))</f>
        <v/>
      </c>
      <c r="BE80" s="1" t="str">
        <f>IF(QP_IncomeWP!BE80="","",'Cost and Benefit Parameters'!$C$46*(QP_IncomeWP!BE80-Income_CF!BE82))</f>
        <v/>
      </c>
      <c r="BF80" s="1" t="str">
        <f>IF(QP_IncomeWP!BF80="","",'Cost and Benefit Parameters'!$C$46*(QP_IncomeWP!BF80-Income_CF!BF82))</f>
        <v/>
      </c>
      <c r="BG80" s="1" t="str">
        <f>IF(QP_IncomeWP!BG80="","",'Cost and Benefit Parameters'!$C$46*(QP_IncomeWP!BG80-Income_CF!BG82))</f>
        <v/>
      </c>
      <c r="BH80" s="1" t="str">
        <f>IF(QP_IncomeWP!BH80="","",'Cost and Benefit Parameters'!$C$46*(QP_IncomeWP!BH80-Income_CF!BH82))</f>
        <v/>
      </c>
      <c r="BI80" s="1" t="str">
        <f>IF(QP_IncomeWP!BI80="","",'Cost and Benefit Parameters'!$C$46*(QP_IncomeWP!BI80-Income_CF!BI82))</f>
        <v/>
      </c>
      <c r="BJ80" s="1" t="str">
        <f>IF(QP_IncomeWP!BJ80="","",'Cost and Benefit Parameters'!$C$46*(QP_IncomeWP!BJ80-Income_CF!BJ82))</f>
        <v/>
      </c>
      <c r="BK80" s="1" t="str">
        <f>IF(QP_IncomeWP!BK80="","",'Cost and Benefit Parameters'!$C$46*(QP_IncomeWP!BK80-Income_CF!BK82))</f>
        <v/>
      </c>
      <c r="BL80" s="1" t="str">
        <f>IF(QP_IncomeWP!BL80="","",'Cost and Benefit Parameters'!$C$46*(QP_IncomeWP!BL80-Income_CF!BL82))</f>
        <v/>
      </c>
      <c r="BM80" s="1" t="str">
        <f>IF(QP_IncomeWP!BM80="","",'Cost and Benefit Parameters'!$C$46*(QP_IncomeWP!BM80-Income_CF!BM82))</f>
        <v/>
      </c>
      <c r="BN80" s="1" t="str">
        <f>IF(QP_IncomeWP!BN80="","",'Cost and Benefit Parameters'!$C$46*(QP_IncomeWP!BN80-Income_CF!BN82))</f>
        <v/>
      </c>
    </row>
    <row r="81" spans="1:72" x14ac:dyDescent="0.55000000000000004">
      <c r="A81" s="642"/>
      <c r="B81" t="s">
        <v>473</v>
      </c>
      <c r="H81" s="1" t="str">
        <f>IF(QP_IncomeWP!H81="","",'Cost and Benefit Parameters'!$C$46*(QP_IncomeWP!H81-Income_CF!H83))</f>
        <v/>
      </c>
      <c r="I81" s="1" t="str">
        <f>IF(QP_IncomeWP!I81="","",'Cost and Benefit Parameters'!$C$46*(QP_IncomeWP!I81-Income_CF!I83))</f>
        <v/>
      </c>
      <c r="J81" s="1" t="str">
        <f>IF(QP_IncomeWP!J81="","",'Cost and Benefit Parameters'!$C$46*(QP_IncomeWP!J81-Income_CF!J83))</f>
        <v/>
      </c>
      <c r="K81" s="1" t="str">
        <f>IF(QP_IncomeWP!K81="","",'Cost and Benefit Parameters'!$C$46*(QP_IncomeWP!K81-Income_CF!K83))</f>
        <v/>
      </c>
      <c r="L81" s="1" t="str">
        <f>IF(QP_IncomeWP!L81="","",'Cost and Benefit Parameters'!$C$46*(QP_IncomeWP!L81-Income_CF!L83))</f>
        <v/>
      </c>
      <c r="M81" s="1" t="str">
        <f>IF(QP_IncomeWP!M81="","",'Cost and Benefit Parameters'!$C$46*(QP_IncomeWP!M81-Income_CF!M83))</f>
        <v/>
      </c>
      <c r="N81" s="1">
        <f>IF(QP_IncomeWP!N81="","",'Cost and Benefit Parameters'!$C$46*(QP_IncomeWP!N81-Income_CF!N83))</f>
        <v>341061.63881335052</v>
      </c>
      <c r="O81" s="1">
        <f>IF(QP_IncomeWP!O81="","",'Cost and Benefit Parameters'!$C$46*(QP_IncomeWP!O81-Income_CF!O83))</f>
        <v>354292.20913570526</v>
      </c>
      <c r="P81" s="1">
        <f>IF(QP_IncomeWP!P81="","",'Cost and Benefit Parameters'!$C$46*(QP_IncomeWP!P81-Income_CF!P83))</f>
        <v>367815.26852057979</v>
      </c>
      <c r="Q81" s="1">
        <f>IF(QP_IncomeWP!Q81="","",'Cost and Benefit Parameters'!$C$46*(QP_IncomeWP!Q81-Income_CF!Q83))</f>
        <v>381625.44863922586</v>
      </c>
      <c r="R81" s="1">
        <f>IF(QP_IncomeWP!R81="","",'Cost and Benefit Parameters'!$C$46*(QP_IncomeWP!R81-Income_CF!R83))</f>
        <v>398137.90048288618</v>
      </c>
      <c r="S81" s="1">
        <f>IF(QP_IncomeWP!S81="","",'Cost and Benefit Parameters'!$C$46*(QP_IncomeWP!S81-Income_CF!S83))</f>
        <v>412343.70258131111</v>
      </c>
      <c r="T81" s="1">
        <f>IF(QP_IncomeWP!T81="","",'Cost and Benefit Parameters'!$C$46*(QP_IncomeWP!T81-Income_CF!T83))</f>
        <v>426800.21935548761</v>
      </c>
      <c r="U81" s="1">
        <f>IF(QP_IncomeWP!U81="","",'Cost and Benefit Parameters'!$C$46*(QP_IncomeWP!U81-Income_CF!U83))</f>
        <v>441498.59408028243</v>
      </c>
      <c r="V81" s="1">
        <f>IF(QP_IncomeWP!V81="","",'Cost and Benefit Parameters'!$C$46*(QP_IncomeWP!V81-Income_CF!V83))</f>
        <v>456429.21960691834</v>
      </c>
      <c r="W81" s="1">
        <f>IF(QP_IncomeWP!W81="","",'Cost and Benefit Parameters'!$C$46*(QP_IncomeWP!W81-Income_CF!W83))</f>
        <v>471581.7359660475</v>
      </c>
      <c r="X81" s="1">
        <f>IF(QP_IncomeWP!X81="","",'Cost and Benefit Parameters'!$C$46*(QP_IncomeWP!X81-Income_CF!X83))</f>
        <v>486945.03018456488</v>
      </c>
      <c r="Y81" s="1">
        <f>IF(QP_IncomeWP!Y81="","",'Cost and Benefit Parameters'!$C$46*(QP_IncomeWP!Y81-Income_CF!Y83))</f>
        <v>502507.23839165777</v>
      </c>
      <c r="Z81" s="1">
        <f>IF(QP_IncomeWP!Z81="","",'Cost and Benefit Parameters'!$C$46*(QP_IncomeWP!Z81-Income_CF!Z83))</f>
        <v>518255.75028237107</v>
      </c>
      <c r="AA81" s="1">
        <f>IF(QP_IncomeWP!AA81="","",'Cost and Benefit Parameters'!$C$46*(QP_IncomeWP!AA81-Income_CF!AA83))</f>
        <v>534177.2159991567</v>
      </c>
      <c r="AB81" s="1">
        <f>IF(QP_IncomeWP!AB81="","",'Cost and Benefit Parameters'!$C$46*(QP_IncomeWP!AB81-Income_CF!AB83))</f>
        <v>550257.55548348255</v>
      </c>
      <c r="AC81" s="1">
        <f>IF(QP_IncomeWP!AC81="","",'Cost and Benefit Parameters'!$C$46*(QP_IncomeWP!AC81-Income_CF!AC83))</f>
        <v>566481.97034076788</v>
      </c>
      <c r="AD81" s="1">
        <f>IF(QP_IncomeWP!AD81="","",'Cost and Benefit Parameters'!$C$46*(QP_IncomeWP!AD81-Income_CF!AD83))</f>
        <v>582834.9582524352</v>
      </c>
      <c r="AE81" s="1">
        <f>IF(QP_IncomeWP!AE81="","",'Cost and Benefit Parameters'!$C$46*(QP_IncomeWP!AE81-Income_CF!AE83))</f>
        <v>599300.32995916519</v>
      </c>
      <c r="AF81" s="1">
        <f>IF(QP_IncomeWP!AF81="","",'Cost and Benefit Parameters'!$C$46*(QP_IncomeWP!AF81-Income_CF!AF83))</f>
        <v>615861.22882910096</v>
      </c>
      <c r="AG81" s="1">
        <f>IF(QP_IncomeWP!AG81="","",'Cost and Benefit Parameters'!$C$46*(QP_IncomeWP!AG81-Income_CF!AG83))</f>
        <v>632500.15301421692</v>
      </c>
      <c r="AH81" s="1">
        <f>IF(QP_IncomeWP!AH81="","",'Cost and Benefit Parameters'!$C$46*(QP_IncomeWP!AH81-Income_CF!AH83))</f>
        <v>649198.98018710385</v>
      </c>
      <c r="AI81" s="1">
        <f>IF(QP_IncomeWP!AI81="","",'Cost and Benefit Parameters'!$C$46*(QP_IncomeWP!AI81-Income_CF!AI83))</f>
        <v>665938.99483924732</v>
      </c>
      <c r="AJ81" s="1">
        <f>IF(QP_IncomeWP!AJ81="","",'Cost and Benefit Parameters'!$C$46*(QP_IncomeWP!AJ81-Income_CF!AJ83))</f>
        <v>682700.91811042977</v>
      </c>
      <c r="AK81" s="1">
        <f>IF(QP_IncomeWP!AK81="","",'Cost and Benefit Parameters'!$C$46*(QP_IncomeWP!AK81-Income_CF!AK83))</f>
        <v>699464.94010736118</v>
      </c>
      <c r="AL81" s="1">
        <f>IF(QP_IncomeWP!AL81="","",'Cost and Benefit Parameters'!$C$46*(QP_IncomeWP!AL81-Income_CF!AL83))</f>
        <v>716210.75465793768</v>
      </c>
      <c r="AM81" s="1">
        <f>IF(QP_IncomeWP!AM81="","",'Cost and Benefit Parameters'!$C$46*(QP_IncomeWP!AM81-Income_CF!AM83))</f>
        <v>732917.59643578553</v>
      </c>
      <c r="AN81" s="1">
        <f>IF(QP_IncomeWP!AN81="","",'Cost and Benefit Parameters'!$C$46*(QP_IncomeWP!AN81-Income_CF!AN83))</f>
        <v>749564.28037812561</v>
      </c>
      <c r="AO81" s="1">
        <f>IF(QP_IncomeWP!AO81="","",'Cost and Benefit Parameters'!$C$46*(QP_IncomeWP!AO81-Income_CF!AO83))</f>
        <v>766129.2433083076</v>
      </c>
      <c r="AP81" s="1">
        <f>IF(QP_IncomeWP!AP81="","",'Cost and Benefit Parameters'!$C$46*(QP_IncomeWP!AP81-Income_CF!AP83))</f>
        <v>782590.58766296704</v>
      </c>
      <c r="AQ81" s="1">
        <f>IF(QP_IncomeWP!AQ81="","",'Cost and Benefit Parameters'!$C$46*(QP_IncomeWP!AQ81-Income_CF!AQ83))</f>
        <v>798926.12721247145</v>
      </c>
      <c r="AR81" s="1">
        <f>IF(QP_IncomeWP!AR81="","",'Cost and Benefit Parameters'!$C$46*(QP_IncomeWP!AR81-Income_CF!AR83))</f>
        <v>815113.43465243862</v>
      </c>
      <c r="AS81" s="1">
        <f>IF(QP_IncomeWP!AS81="","",'Cost and Benefit Parameters'!$C$46*(QP_IncomeWP!AS81-Income_CF!AS83))</f>
        <v>831129.89093340852</v>
      </c>
      <c r="AT81" s="1">
        <f>IF(QP_IncomeWP!AT81="","",'Cost and Benefit Parameters'!$C$46*(QP_IncomeWP!AT81-Income_CF!AT83))</f>
        <v>846952.73618568643</v>
      </c>
      <c r="AU81" s="1">
        <f>IF(QP_IncomeWP!AU81="","",'Cost and Benefit Parameters'!$C$46*(QP_IncomeWP!AU81-Income_CF!AU83))</f>
        <v>862559.12208655034</v>
      </c>
      <c r="AV81" s="1">
        <f>IF(QP_IncomeWP!AV81="","",'Cost and Benefit Parameters'!$C$46*(QP_IncomeWP!AV81-Income_CF!AV83))</f>
        <v>877926.16550794919</v>
      </c>
      <c r="AW81" s="1">
        <f>IF(QP_IncomeWP!AW81="","",'Cost and Benefit Parameters'!$C$46*(QP_IncomeWP!AW81-Income_CF!AW83))</f>
        <v>893031.00327421934</v>
      </c>
      <c r="AX81" s="1">
        <f>IF(QP_IncomeWP!AX81="","",'Cost and Benefit Parameters'!$C$46*(QP_IncomeWP!AX81-Income_CF!AX83))</f>
        <v>907850.84785143728</v>
      </c>
      <c r="AY81" s="1">
        <f>IF(QP_IncomeWP!AY81="","",'Cost and Benefit Parameters'!$C$46*(QP_IncomeWP!AY81-Income_CF!AY83))</f>
        <v>922363.04378290696</v>
      </c>
      <c r="AZ81" s="1">
        <f>IF(QP_IncomeWP!AZ81="","",'Cost and Benefit Parameters'!$C$46*(QP_IncomeWP!AZ81-Income_CF!AZ83))</f>
        <v>936545.12467878615</v>
      </c>
      <c r="BA81" s="1">
        <f>IF(QP_IncomeWP!BA81="","",'Cost and Benefit Parameters'!$C$46*(QP_IncomeWP!BA81-Income_CF!BA83))</f>
        <v>950374.87056239613</v>
      </c>
      <c r="BB81" s="1" t="str">
        <f>IF(QP_IncomeWP!BB81="","",'Cost and Benefit Parameters'!$C$46*(QP_IncomeWP!BB81-Income_CF!BB83))</f>
        <v/>
      </c>
      <c r="BC81" s="1" t="str">
        <f>IF(QP_IncomeWP!BC81="","",'Cost and Benefit Parameters'!$C$46*(QP_IncomeWP!BC81-Income_CF!BC83))</f>
        <v/>
      </c>
      <c r="BD81" s="1" t="str">
        <f>IF(QP_IncomeWP!BD81="","",'Cost and Benefit Parameters'!$C$46*(QP_IncomeWP!BD81-Income_CF!BD83))</f>
        <v/>
      </c>
      <c r="BE81" s="1" t="str">
        <f>IF(QP_IncomeWP!BE81="","",'Cost and Benefit Parameters'!$C$46*(QP_IncomeWP!BE81-Income_CF!BE83))</f>
        <v/>
      </c>
      <c r="BF81" s="1" t="str">
        <f>IF(QP_IncomeWP!BF81="","",'Cost and Benefit Parameters'!$C$46*(QP_IncomeWP!BF81-Income_CF!BF83))</f>
        <v/>
      </c>
      <c r="BG81" s="1" t="str">
        <f>IF(QP_IncomeWP!BG81="","",'Cost and Benefit Parameters'!$C$46*(QP_IncomeWP!BG81-Income_CF!BG83))</f>
        <v/>
      </c>
      <c r="BH81" s="1" t="str">
        <f>IF(QP_IncomeWP!BH81="","",'Cost and Benefit Parameters'!$C$46*(QP_IncomeWP!BH81-Income_CF!BH83))</f>
        <v/>
      </c>
      <c r="BI81" s="1" t="str">
        <f>IF(QP_IncomeWP!BI81="","",'Cost and Benefit Parameters'!$C$46*(QP_IncomeWP!BI81-Income_CF!BI83))</f>
        <v/>
      </c>
      <c r="BJ81" s="1" t="str">
        <f>IF(QP_IncomeWP!BJ81="","",'Cost and Benefit Parameters'!$C$46*(QP_IncomeWP!BJ81-Income_CF!BJ83))</f>
        <v/>
      </c>
      <c r="BK81" s="1" t="str">
        <f>IF(QP_IncomeWP!BK81="","",'Cost and Benefit Parameters'!$C$46*(QP_IncomeWP!BK81-Income_CF!BK83))</f>
        <v/>
      </c>
      <c r="BL81" s="1" t="str">
        <f>IF(QP_IncomeWP!BL81="","",'Cost and Benefit Parameters'!$C$46*(QP_IncomeWP!BL81-Income_CF!BL83))</f>
        <v/>
      </c>
      <c r="BM81" s="1" t="str">
        <f>IF(QP_IncomeWP!BM81="","",'Cost and Benefit Parameters'!$C$46*(QP_IncomeWP!BM81-Income_CF!BM83))</f>
        <v/>
      </c>
      <c r="BN81" s="1" t="str">
        <f>IF(QP_IncomeWP!BN81="","",'Cost and Benefit Parameters'!$C$46*(QP_IncomeWP!BN81-Income_CF!BN83))</f>
        <v/>
      </c>
    </row>
    <row r="82" spans="1:72" x14ac:dyDescent="0.55000000000000004">
      <c r="A82" s="642"/>
      <c r="B82" t="s">
        <v>474</v>
      </c>
      <c r="H82" s="1" t="str">
        <f>IF(QP_IncomeWP!H82="","",'Cost and Benefit Parameters'!$C$46*(QP_IncomeWP!H82-Income_CF!H84))</f>
        <v/>
      </c>
      <c r="I82" s="1" t="str">
        <f>IF(QP_IncomeWP!I82="","",'Cost and Benefit Parameters'!$C$46*(QP_IncomeWP!I82-Income_CF!I84))</f>
        <v/>
      </c>
      <c r="J82" s="1" t="str">
        <f>IF(QP_IncomeWP!J82="","",'Cost and Benefit Parameters'!$C$46*(QP_IncomeWP!J82-Income_CF!J84))</f>
        <v/>
      </c>
      <c r="K82" s="1" t="str">
        <f>IF(QP_IncomeWP!K82="","",'Cost and Benefit Parameters'!$C$46*(QP_IncomeWP!K82-Income_CF!K84))</f>
        <v/>
      </c>
      <c r="L82" s="1" t="str">
        <f>IF(QP_IncomeWP!L82="","",'Cost and Benefit Parameters'!$C$46*(QP_IncomeWP!L82-Income_CF!L84))</f>
        <v/>
      </c>
      <c r="M82" s="1" t="str">
        <f>IF(QP_IncomeWP!M82="","",'Cost and Benefit Parameters'!$C$46*(QP_IncomeWP!M82-Income_CF!M84))</f>
        <v/>
      </c>
      <c r="N82" s="1" t="str">
        <f>IF(QP_IncomeWP!N82="","",'Cost and Benefit Parameters'!$C$46*(QP_IncomeWP!N82-Income_CF!N84))</f>
        <v/>
      </c>
      <c r="O82" s="1">
        <f>IF(QP_IncomeWP!O82="","",'Cost and Benefit Parameters'!$C$46*(QP_IncomeWP!O82-Income_CF!O84))</f>
        <v>351293.48797775089</v>
      </c>
      <c r="P82" s="1">
        <f>IF(QP_IncomeWP!P82="","",'Cost and Benefit Parameters'!$C$46*(QP_IncomeWP!P82-Income_CF!P84))</f>
        <v>364920.97540977632</v>
      </c>
      <c r="Q82" s="1">
        <f>IF(QP_IncomeWP!Q82="","",'Cost and Benefit Parameters'!$C$46*(QP_IncomeWP!Q82-Income_CF!Q84))</f>
        <v>378849.72657619731</v>
      </c>
      <c r="R82" s="1">
        <f>IF(QP_IncomeWP!R82="","",'Cost and Benefit Parameters'!$C$46*(QP_IncomeWP!R82-Income_CF!R84))</f>
        <v>393074.2120984025</v>
      </c>
      <c r="S82" s="1">
        <f>IF(QP_IncomeWP!S82="","",'Cost and Benefit Parameters'!$C$46*(QP_IncomeWP!S82-Income_CF!S84))</f>
        <v>410082.03749737289</v>
      </c>
      <c r="T82" s="1">
        <f>IF(QP_IncomeWP!T82="","",'Cost and Benefit Parameters'!$C$46*(QP_IncomeWP!T82-Income_CF!T84))</f>
        <v>424714.01365875057</v>
      </c>
      <c r="U82" s="1">
        <f>IF(QP_IncomeWP!U82="","",'Cost and Benefit Parameters'!$C$46*(QP_IncomeWP!U82-Income_CF!U84))</f>
        <v>439604.22593615233</v>
      </c>
      <c r="V82" s="1">
        <f>IF(QP_IncomeWP!V82="","",'Cost and Benefit Parameters'!$C$46*(QP_IncomeWP!V82-Income_CF!V84))</f>
        <v>454743.55190269084</v>
      </c>
      <c r="W82" s="1">
        <f>IF(QP_IncomeWP!W82="","",'Cost and Benefit Parameters'!$C$46*(QP_IncomeWP!W82-Income_CF!W84))</f>
        <v>470122.09619512584</v>
      </c>
      <c r="X82" s="1">
        <f>IF(QP_IncomeWP!X82="","",'Cost and Benefit Parameters'!$C$46*(QP_IncomeWP!X82-Income_CF!X84))</f>
        <v>485729.18804502895</v>
      </c>
      <c r="Y82" s="1">
        <f>IF(QP_IncomeWP!Y82="","",'Cost and Benefit Parameters'!$C$46*(QP_IncomeWP!Y82-Income_CF!Y84))</f>
        <v>501553.38109010184</v>
      </c>
      <c r="Z82" s="1">
        <f>IF(QP_IncomeWP!Z82="","",'Cost and Benefit Parameters'!$C$46*(QP_IncomeWP!Z82-Income_CF!Z84))</f>
        <v>517582.45554340753</v>
      </c>
      <c r="AA82" s="1">
        <f>IF(QP_IncomeWP!AA82="","",'Cost and Benefit Parameters'!$C$46*(QP_IncomeWP!AA82-Income_CF!AA84))</f>
        <v>533803.42279084225</v>
      </c>
      <c r="AB82" s="1">
        <f>IF(QP_IncomeWP!AB82="","",'Cost and Benefit Parameters'!$C$46*(QP_IncomeWP!AB82-Income_CF!AB84))</f>
        <v>550202.53247913136</v>
      </c>
      <c r="AC82" s="1">
        <f>IF(QP_IncomeWP!AC82="","",'Cost and Benefit Parameters'!$C$46*(QP_IncomeWP!AC82-Income_CF!AC84))</f>
        <v>566765.28214798705</v>
      </c>
      <c r="AD82" s="1">
        <f>IF(QP_IncomeWP!AD82="","",'Cost and Benefit Parameters'!$C$46*(QP_IncomeWP!AD82-Income_CF!AD84))</f>
        <v>583476.42945099087</v>
      </c>
      <c r="AE82" s="1">
        <f>IF(QP_IncomeWP!AE82="","",'Cost and Benefit Parameters'!$C$46*(QP_IncomeWP!AE82-Income_CF!AE84))</f>
        <v>600320.00700000802</v>
      </c>
      <c r="AF82" s="1">
        <f>IF(QP_IncomeWP!AF82="","",'Cost and Benefit Parameters'!$C$46*(QP_IncomeWP!AF82-Income_CF!AF84))</f>
        <v>617279.33985794033</v>
      </c>
      <c r="AG82" s="1">
        <f>IF(QP_IncomeWP!AG82="","",'Cost and Benefit Parameters'!$C$46*(QP_IncomeWP!AG82-Income_CF!AG84))</f>
        <v>634337.0656939738</v>
      </c>
      <c r="AH82" s="1">
        <f>IF(QP_IncomeWP!AH82="","",'Cost and Benefit Parameters'!$C$46*(QP_IncomeWP!AH82-Income_CF!AH84))</f>
        <v>651475.15760464384</v>
      </c>
      <c r="AI82" s="1">
        <f>IF(QP_IncomeWP!AI82="","",'Cost and Benefit Parameters'!$C$46*(QP_IncomeWP!AI82-Income_CF!AI84))</f>
        <v>668674.94959271688</v>
      </c>
      <c r="AJ82" s="1">
        <f>IF(QP_IncomeWP!AJ82="","",'Cost and Benefit Parameters'!$C$46*(QP_IncomeWP!AJ82-Income_CF!AJ84))</f>
        <v>685917.16468442499</v>
      </c>
      <c r="AK82" s="1">
        <f>IF(QP_IncomeWP!AK82="","",'Cost and Benefit Parameters'!$C$46*(QP_IncomeWP!AK82-Income_CF!AK84))</f>
        <v>703181.94565374311</v>
      </c>
      <c r="AL82" s="1">
        <f>IF(QP_IncomeWP!AL82="","",'Cost and Benefit Parameters'!$C$46*(QP_IncomeWP!AL82-Income_CF!AL84))</f>
        <v>720448.88831058179</v>
      </c>
      <c r="AM82" s="1">
        <f>IF(QP_IncomeWP!AM82="","",'Cost and Benefit Parameters'!$C$46*(QP_IncomeWP!AM82-Income_CF!AM84))</f>
        <v>737697.07729767612</v>
      </c>
      <c r="AN82" s="1">
        <f>IF(QP_IncomeWP!AN82="","",'Cost and Benefit Parameters'!$C$46*(QP_IncomeWP!AN82-Income_CF!AN84))</f>
        <v>754905.1243288588</v>
      </c>
      <c r="AO82" s="1">
        <f>IF(QP_IncomeWP!AO82="","",'Cost and Benefit Parameters'!$C$46*(QP_IncomeWP!AO82-Income_CF!AO84))</f>
        <v>772051.20878946967</v>
      </c>
      <c r="AP82" s="1">
        <f>IF(QP_IncomeWP!AP82="","",'Cost and Benefit Parameters'!$C$46*(QP_IncomeWP!AP82-Income_CF!AP84))</f>
        <v>789113.12060755701</v>
      </c>
      <c r="AQ82" s="1">
        <f>IF(QP_IncomeWP!AQ82="","",'Cost and Benefit Parameters'!$C$46*(QP_IncomeWP!AQ82-Income_CF!AQ84))</f>
        <v>806068.30529285595</v>
      </c>
      <c r="AR82" s="1">
        <f>IF(QP_IncomeWP!AR82="","",'Cost and Benefit Parameters'!$C$46*(QP_IncomeWP!AR82-Income_CF!AR84))</f>
        <v>822893.91102884582</v>
      </c>
      <c r="AS82" s="1">
        <f>IF(QP_IncomeWP!AS82="","",'Cost and Benefit Parameters'!$C$46*(QP_IncomeWP!AS82-Income_CF!AS84))</f>
        <v>839566.83769201185</v>
      </c>
      <c r="AT82" s="1">
        <f>IF(QP_IncomeWP!AT82="","",'Cost and Benefit Parameters'!$C$46*(QP_IncomeWP!AT82-Income_CF!AT84))</f>
        <v>856063.78766141017</v>
      </c>
      <c r="AU82" s="1">
        <f>IF(QP_IncomeWP!AU82="","",'Cost and Benefit Parameters'!$C$46*(QP_IncomeWP!AU82-Income_CF!AU84))</f>
        <v>872361.3182712571</v>
      </c>
      <c r="AV82" s="1">
        <f>IF(QP_IncomeWP!AV82="","",'Cost and Benefit Parameters'!$C$46*(QP_IncomeWP!AV82-Income_CF!AV84))</f>
        <v>888435.89574914705</v>
      </c>
      <c r="AW82" s="1">
        <f>IF(QP_IncomeWP!AW82="","",'Cost and Benefit Parameters'!$C$46*(QP_IncomeWP!AW82-Income_CF!AW84))</f>
        <v>904263.95047318761</v>
      </c>
      <c r="AX82" s="1">
        <f>IF(QP_IncomeWP!AX82="","",'Cost and Benefit Parameters'!$C$46*(QP_IncomeWP!AX82-Income_CF!AX84))</f>
        <v>919821.93337244575</v>
      </c>
      <c r="AY82" s="1">
        <f>IF(QP_IncomeWP!AY82="","",'Cost and Benefit Parameters'!$C$46*(QP_IncomeWP!AY82-Income_CF!AY84))</f>
        <v>935086.37328698044</v>
      </c>
      <c r="AZ82" s="1">
        <f>IF(QP_IncomeWP!AZ82="","",'Cost and Benefit Parameters'!$C$46*(QP_IncomeWP!AZ82-Income_CF!AZ84))</f>
        <v>950033.93509639415</v>
      </c>
      <c r="BA82" s="1">
        <f>IF(QP_IncomeWP!BA82="","",'Cost and Benefit Parameters'!$C$46*(QP_IncomeWP!BA82-Income_CF!BA84))</f>
        <v>964641.47841914988</v>
      </c>
      <c r="BB82" s="1">
        <f>IF(QP_IncomeWP!BB82="","",'Cost and Benefit Parameters'!$C$46*(QP_IncomeWP!BB82-Income_CF!BB84))</f>
        <v>978886.11667926807</v>
      </c>
      <c r="BC82" s="1" t="str">
        <f>IF(QP_IncomeWP!BC82="","",'Cost and Benefit Parameters'!$C$46*(QP_IncomeWP!BC82-Income_CF!BC84))</f>
        <v/>
      </c>
      <c r="BD82" s="1" t="str">
        <f>IF(QP_IncomeWP!BD82="","",'Cost and Benefit Parameters'!$C$46*(QP_IncomeWP!BD82-Income_CF!BD84))</f>
        <v/>
      </c>
      <c r="BE82" s="1" t="str">
        <f>IF(QP_IncomeWP!BE82="","",'Cost and Benefit Parameters'!$C$46*(QP_IncomeWP!BE82-Income_CF!BE84))</f>
        <v/>
      </c>
      <c r="BF82" s="1" t="str">
        <f>IF(QP_IncomeWP!BF82="","",'Cost and Benefit Parameters'!$C$46*(QP_IncomeWP!BF82-Income_CF!BF84))</f>
        <v/>
      </c>
      <c r="BG82" s="1" t="str">
        <f>IF(QP_IncomeWP!BG82="","",'Cost and Benefit Parameters'!$C$46*(QP_IncomeWP!BG82-Income_CF!BG84))</f>
        <v/>
      </c>
      <c r="BH82" s="1" t="str">
        <f>IF(QP_IncomeWP!BH82="","",'Cost and Benefit Parameters'!$C$46*(QP_IncomeWP!BH82-Income_CF!BH84))</f>
        <v/>
      </c>
      <c r="BI82" s="1" t="str">
        <f>IF(QP_IncomeWP!BI82="","",'Cost and Benefit Parameters'!$C$46*(QP_IncomeWP!BI82-Income_CF!BI84))</f>
        <v/>
      </c>
      <c r="BJ82" s="1" t="str">
        <f>IF(QP_IncomeWP!BJ82="","",'Cost and Benefit Parameters'!$C$46*(QP_IncomeWP!BJ82-Income_CF!BJ84))</f>
        <v/>
      </c>
      <c r="BK82" s="1" t="str">
        <f>IF(QP_IncomeWP!BK82="","",'Cost and Benefit Parameters'!$C$46*(QP_IncomeWP!BK82-Income_CF!BK84))</f>
        <v/>
      </c>
      <c r="BL82" s="1" t="str">
        <f>IF(QP_IncomeWP!BL82="","",'Cost and Benefit Parameters'!$C$46*(QP_IncomeWP!BL82-Income_CF!BL84))</f>
        <v/>
      </c>
      <c r="BM82" s="1" t="str">
        <f>IF(QP_IncomeWP!BM82="","",'Cost and Benefit Parameters'!$C$46*(QP_IncomeWP!BM82-Income_CF!BM84))</f>
        <v/>
      </c>
      <c r="BN82" s="1" t="str">
        <f>IF(QP_IncomeWP!BN82="","",'Cost and Benefit Parameters'!$C$46*(QP_IncomeWP!BN82-Income_CF!BN84))</f>
        <v/>
      </c>
    </row>
    <row r="83" spans="1:72" x14ac:dyDescent="0.55000000000000004">
      <c r="A83" s="642"/>
      <c r="B83" t="s">
        <v>475</v>
      </c>
      <c r="H83" s="1" t="str">
        <f>IF(QP_IncomeWP!H83="","",'Cost and Benefit Parameters'!$C$46*(QP_IncomeWP!H83-Income_CF!H85))</f>
        <v/>
      </c>
      <c r="I83" s="1" t="str">
        <f>IF(QP_IncomeWP!I83="","",'Cost and Benefit Parameters'!$C$46*(QP_IncomeWP!I83-Income_CF!I85))</f>
        <v/>
      </c>
      <c r="J83" s="1" t="str">
        <f>IF(QP_IncomeWP!J83="","",'Cost and Benefit Parameters'!$C$46*(QP_IncomeWP!J83-Income_CF!J85))</f>
        <v/>
      </c>
      <c r="K83" s="1" t="str">
        <f>IF(QP_IncomeWP!K83="","",'Cost and Benefit Parameters'!$C$46*(QP_IncomeWP!K83-Income_CF!K85))</f>
        <v/>
      </c>
      <c r="L83" s="1" t="str">
        <f>IF(QP_IncomeWP!L83="","",'Cost and Benefit Parameters'!$C$46*(QP_IncomeWP!L83-Income_CF!L85))</f>
        <v/>
      </c>
      <c r="M83" s="1" t="str">
        <f>IF(QP_IncomeWP!M83="","",'Cost and Benefit Parameters'!$C$46*(QP_IncomeWP!M83-Income_CF!M85))</f>
        <v/>
      </c>
      <c r="N83" s="1" t="str">
        <f>IF(QP_IncomeWP!N83="","",'Cost and Benefit Parameters'!$C$46*(QP_IncomeWP!N83-Income_CF!N85))</f>
        <v/>
      </c>
      <c r="O83" s="1" t="str">
        <f>IF(QP_IncomeWP!O83="","",'Cost and Benefit Parameters'!$C$46*(QP_IncomeWP!O83-Income_CF!O85))</f>
        <v/>
      </c>
      <c r="P83" s="1">
        <f>IF(QP_IncomeWP!P83="","",'Cost and Benefit Parameters'!$C$46*(QP_IncomeWP!P83-Income_CF!P85))</f>
        <v>361832.29261708347</v>
      </c>
      <c r="Q83" s="1">
        <f>IF(QP_IncomeWP!Q83="","",'Cost and Benefit Parameters'!$C$46*(QP_IncomeWP!Q83-Income_CF!Q85))</f>
        <v>375868.60467206949</v>
      </c>
      <c r="R83" s="1">
        <f>IF(QP_IncomeWP!R83="","",'Cost and Benefit Parameters'!$C$46*(QP_IncomeWP!R83-Income_CF!R85))</f>
        <v>390215.21837348328</v>
      </c>
      <c r="S83" s="1">
        <f>IF(QP_IncomeWP!S83="","",'Cost and Benefit Parameters'!$C$46*(QP_IncomeWP!S83-Income_CF!S85))</f>
        <v>404866.43846135458</v>
      </c>
      <c r="T83" s="1">
        <f>IF(QP_IncomeWP!T83="","",'Cost and Benefit Parameters'!$C$46*(QP_IncomeWP!T83-Income_CF!T85))</f>
        <v>422384.49862229405</v>
      </c>
      <c r="U83" s="1">
        <f>IF(QP_IncomeWP!U83="","",'Cost and Benefit Parameters'!$C$46*(QP_IncomeWP!U83-Income_CF!U85))</f>
        <v>437455.43406851316</v>
      </c>
      <c r="V83" s="1">
        <f>IF(QP_IncomeWP!V83="","",'Cost and Benefit Parameters'!$C$46*(QP_IncomeWP!V83-Income_CF!V85))</f>
        <v>452792.35271423671</v>
      </c>
      <c r="W83" s="1">
        <f>IF(QP_IncomeWP!W83="","",'Cost and Benefit Parameters'!$C$46*(QP_IncomeWP!W83-Income_CF!W85))</f>
        <v>468385.85845977167</v>
      </c>
      <c r="X83" s="1">
        <f>IF(QP_IncomeWP!X83="","",'Cost and Benefit Parameters'!$C$46*(QP_IncomeWP!X83-Income_CF!X85))</f>
        <v>484225.75908097957</v>
      </c>
      <c r="Y83" s="1">
        <f>IF(QP_IncomeWP!Y83="","",'Cost and Benefit Parameters'!$C$46*(QP_IncomeWP!Y83-Income_CF!Y85))</f>
        <v>500301.06368637981</v>
      </c>
      <c r="Z83" s="1">
        <f>IF(QP_IncomeWP!Z83="","",'Cost and Benefit Parameters'!$C$46*(QP_IncomeWP!Z83-Income_CF!Z85))</f>
        <v>516599.98252280476</v>
      </c>
      <c r="AA83" s="1">
        <f>IF(QP_IncomeWP!AA83="","",'Cost and Benefit Parameters'!$C$46*(QP_IncomeWP!AA83-Income_CF!AA85))</f>
        <v>533109.92920970952</v>
      </c>
      <c r="AB83" s="1">
        <f>IF(QP_IncomeWP!AB83="","",'Cost and Benefit Parameters'!$C$46*(QP_IncomeWP!AB83-Income_CF!AB85))</f>
        <v>549817.52547456743</v>
      </c>
      <c r="AC83" s="1">
        <f>IF(QP_IncomeWP!AC83="","",'Cost and Benefit Parameters'!$C$46*(QP_IncomeWP!AC83-Income_CF!AC85))</f>
        <v>566708.60845350532</v>
      </c>
      <c r="AD83" s="1">
        <f>IF(QP_IncomeWP!AD83="","",'Cost and Benefit Parameters'!$C$46*(QP_IncomeWP!AD83-Income_CF!AD85))</f>
        <v>583768.24061242654</v>
      </c>
      <c r="AE83" s="1">
        <f>IF(QP_IncomeWP!AE83="","",'Cost and Benefit Parameters'!$C$46*(QP_IncomeWP!AE83-Income_CF!AE85))</f>
        <v>600980.72233452043</v>
      </c>
      <c r="AF83" s="1">
        <f>IF(QP_IncomeWP!AF83="","",'Cost and Benefit Parameters'!$C$46*(QP_IncomeWP!AF83-Income_CF!AF85))</f>
        <v>618329.60721000831</v>
      </c>
      <c r="AG83" s="1">
        <f>IF(QP_IncomeWP!AG83="","",'Cost and Benefit Parameters'!$C$46*(QP_IncomeWP!AG83-Income_CF!AG85))</f>
        <v>635797.72005367826</v>
      </c>
      <c r="AH83" s="1">
        <f>IF(QP_IncomeWP!AH83="","",'Cost and Benefit Parameters'!$C$46*(QP_IncomeWP!AH83-Income_CF!AH85))</f>
        <v>653367.17766479321</v>
      </c>
      <c r="AI83" s="1">
        <f>IF(QP_IncomeWP!AI83="","",'Cost and Benefit Parameters'!$C$46*(QP_IncomeWP!AI83-Income_CF!AI85))</f>
        <v>671019.41233278287</v>
      </c>
      <c r="AJ83" s="1">
        <f>IF(QP_IncomeWP!AJ83="","",'Cost and Benefit Parameters'!$C$46*(QP_IncomeWP!AJ83-Income_CF!AJ85))</f>
        <v>688735.19808049849</v>
      </c>
      <c r="AK83" s="1">
        <f>IF(QP_IncomeWP!AK83="","",'Cost and Benefit Parameters'!$C$46*(QP_IncomeWP!AK83-Income_CF!AK85))</f>
        <v>706494.6796249575</v>
      </c>
      <c r="AL83" s="1">
        <f>IF(QP_IncomeWP!AL83="","",'Cost and Benefit Parameters'!$C$46*(QP_IncomeWP!AL83-Income_CF!AL85))</f>
        <v>724277.40402335522</v>
      </c>
      <c r="AM83" s="1">
        <f>IF(QP_IncomeWP!AM83="","",'Cost and Benefit Parameters'!$C$46*(QP_IncomeWP!AM83-Income_CF!AM85))</f>
        <v>742062.35495989944</v>
      </c>
      <c r="AN83" s="1">
        <f>IF(QP_IncomeWP!AN83="","",'Cost and Benefit Parameters'!$C$46*(QP_IncomeWP!AN83-Income_CF!AN85))</f>
        <v>759827.98961660638</v>
      </c>
      <c r="AO83" s="1">
        <f>IF(QP_IncomeWP!AO83="","",'Cost and Benefit Parameters'!$C$46*(QP_IncomeWP!AO83-Income_CF!AO85))</f>
        <v>777552.27805872471</v>
      </c>
      <c r="AP83" s="1">
        <f>IF(QP_IncomeWP!AP83="","",'Cost and Benefit Parameters'!$C$46*(QP_IncomeWP!AP83-Income_CF!AP85))</f>
        <v>795212.74505315395</v>
      </c>
      <c r="AQ83" s="1">
        <f>IF(QP_IncomeWP!AQ83="","",'Cost and Benefit Parameters'!$C$46*(QP_IncomeWP!AQ83-Income_CF!AQ85))</f>
        <v>812786.51422578353</v>
      </c>
      <c r="AR83" s="1">
        <f>IF(QP_IncomeWP!AR83="","",'Cost and Benefit Parameters'!$C$46*(QP_IncomeWP!AR83-Income_CF!AR85))</f>
        <v>830250.35445164144</v>
      </c>
      <c r="AS83" s="1">
        <f>IF(QP_IncomeWP!AS83="","",'Cost and Benefit Parameters'!$C$46*(QP_IncomeWP!AS83-Income_CF!AS85))</f>
        <v>847580.72835971147</v>
      </c>
      <c r="AT83" s="1">
        <f>IF(QP_IncomeWP!AT83="","",'Cost and Benefit Parameters'!$C$46*(QP_IncomeWP!AT83-Income_CF!AT85))</f>
        <v>864753.84282277187</v>
      </c>
      <c r="AU83" s="1">
        <f>IF(QP_IncomeWP!AU83="","",'Cost and Benefit Parameters'!$C$46*(QP_IncomeWP!AU83-Income_CF!AU85))</f>
        <v>881745.70129125263</v>
      </c>
      <c r="AV83" s="1">
        <f>IF(QP_IncomeWP!AV83="","",'Cost and Benefit Parameters'!$C$46*(QP_IncomeWP!AV83-Income_CF!AV85))</f>
        <v>898532.15781939507</v>
      </c>
      <c r="AW83" s="1">
        <f>IF(QP_IncomeWP!AW83="","",'Cost and Benefit Parameters'!$C$46*(QP_IncomeWP!AW83-Income_CF!AW85))</f>
        <v>915088.97262162145</v>
      </c>
      <c r="AX83" s="1">
        <f>IF(QP_IncomeWP!AX83="","",'Cost and Benefit Parameters'!$C$46*(QP_IncomeWP!AX83-Income_CF!AX85))</f>
        <v>931391.86898738309</v>
      </c>
      <c r="AY83" s="1">
        <f>IF(QP_IncomeWP!AY83="","",'Cost and Benefit Parameters'!$C$46*(QP_IncomeWP!AY83-Income_CF!AY85))</f>
        <v>947416.59137361939</v>
      </c>
      <c r="AZ83" s="1">
        <f>IF(QP_IncomeWP!AZ83="","",'Cost and Benefit Parameters'!$C$46*(QP_IncomeWP!AZ83-Income_CF!AZ85))</f>
        <v>963138.96448558965</v>
      </c>
      <c r="BA83" s="1">
        <f>IF(QP_IncomeWP!BA83="","",'Cost and Benefit Parameters'!$C$46*(QP_IncomeWP!BA83-Income_CF!BA85))</f>
        <v>978534.95314928622</v>
      </c>
      <c r="BB83" s="1">
        <f>IF(QP_IncomeWP!BB83="","",'Cost and Benefit Parameters'!$C$46*(QP_IncomeWP!BB83-Income_CF!BB85))</f>
        <v>993580.72277172422</v>
      </c>
      <c r="BC83" s="1">
        <f>IF(QP_IncomeWP!BC83="","",'Cost and Benefit Parameters'!$C$46*(QP_IncomeWP!BC83-Income_CF!BC85))</f>
        <v>1008252.7001796457</v>
      </c>
      <c r="BD83" s="1" t="str">
        <f>IF(QP_IncomeWP!BD83="","",'Cost and Benefit Parameters'!$C$46*(QP_IncomeWP!BD83-Income_CF!BD85))</f>
        <v/>
      </c>
      <c r="BE83" s="1" t="str">
        <f>IF(QP_IncomeWP!BE83="","",'Cost and Benefit Parameters'!$C$46*(QP_IncomeWP!BE83-Income_CF!BE85))</f>
        <v/>
      </c>
      <c r="BF83" s="1" t="str">
        <f>IF(QP_IncomeWP!BF83="","",'Cost and Benefit Parameters'!$C$46*(QP_IncomeWP!BF83-Income_CF!BF85))</f>
        <v/>
      </c>
      <c r="BG83" s="1" t="str">
        <f>IF(QP_IncomeWP!BG83="","",'Cost and Benefit Parameters'!$C$46*(QP_IncomeWP!BG83-Income_CF!BG85))</f>
        <v/>
      </c>
      <c r="BH83" s="1" t="str">
        <f>IF(QP_IncomeWP!BH83="","",'Cost and Benefit Parameters'!$C$46*(QP_IncomeWP!BH83-Income_CF!BH85))</f>
        <v/>
      </c>
      <c r="BI83" s="1" t="str">
        <f>IF(QP_IncomeWP!BI83="","",'Cost and Benefit Parameters'!$C$46*(QP_IncomeWP!BI83-Income_CF!BI85))</f>
        <v/>
      </c>
      <c r="BJ83" s="1" t="str">
        <f>IF(QP_IncomeWP!BJ83="","",'Cost and Benefit Parameters'!$C$46*(QP_IncomeWP!BJ83-Income_CF!BJ85))</f>
        <v/>
      </c>
      <c r="BK83" s="1" t="str">
        <f>IF(QP_IncomeWP!BK83="","",'Cost and Benefit Parameters'!$C$46*(QP_IncomeWP!BK83-Income_CF!BK85))</f>
        <v/>
      </c>
      <c r="BL83" s="1" t="str">
        <f>IF(QP_IncomeWP!BL83="","",'Cost and Benefit Parameters'!$C$46*(QP_IncomeWP!BL83-Income_CF!BL85))</f>
        <v/>
      </c>
      <c r="BM83" s="1" t="str">
        <f>IF(QP_IncomeWP!BM83="","",'Cost and Benefit Parameters'!$C$46*(QP_IncomeWP!BM83-Income_CF!BM85))</f>
        <v/>
      </c>
      <c r="BN83" s="1" t="str">
        <f>IF(QP_IncomeWP!BN83="","",'Cost and Benefit Parameters'!$C$46*(QP_IncomeWP!BN83-Income_CF!BN85))</f>
        <v/>
      </c>
    </row>
    <row r="84" spans="1:72" x14ac:dyDescent="0.55000000000000004">
      <c r="A84" s="642"/>
      <c r="B84" t="s">
        <v>476</v>
      </c>
      <c r="H84" s="1" t="str">
        <f>IF(QP_IncomeWP!H84="","",'Cost and Benefit Parameters'!$C$46*(QP_IncomeWP!H84-Income_CF!H86))</f>
        <v/>
      </c>
      <c r="I84" s="1" t="str">
        <f>IF(QP_IncomeWP!I84="","",'Cost and Benefit Parameters'!$C$46*(QP_IncomeWP!I84-Income_CF!I86))</f>
        <v/>
      </c>
      <c r="J84" s="1" t="str">
        <f>IF(QP_IncomeWP!J84="","",'Cost and Benefit Parameters'!$C$46*(QP_IncomeWP!J84-Income_CF!J86))</f>
        <v/>
      </c>
      <c r="K84" s="1" t="str">
        <f>IF(QP_IncomeWP!K84="","",'Cost and Benefit Parameters'!$C$46*(QP_IncomeWP!K84-Income_CF!K86))</f>
        <v/>
      </c>
      <c r="L84" s="1" t="str">
        <f>IF(QP_IncomeWP!L84="","",'Cost and Benefit Parameters'!$C$46*(QP_IncomeWP!L84-Income_CF!L86))</f>
        <v/>
      </c>
      <c r="M84" s="1" t="str">
        <f>IF(QP_IncomeWP!M84="","",'Cost and Benefit Parameters'!$C$46*(QP_IncomeWP!M84-Income_CF!M86))</f>
        <v/>
      </c>
      <c r="N84" s="1" t="str">
        <f>IF(QP_IncomeWP!N84="","",'Cost and Benefit Parameters'!$C$46*(QP_IncomeWP!N84-Income_CF!N86))</f>
        <v/>
      </c>
      <c r="O84" s="1" t="str">
        <f>IF(QP_IncomeWP!O84="","",'Cost and Benefit Parameters'!$C$46*(QP_IncomeWP!O84-Income_CF!O86))</f>
        <v/>
      </c>
      <c r="P84" s="1" t="str">
        <f>IF(QP_IncomeWP!P84="","",'Cost and Benefit Parameters'!$C$46*(QP_IncomeWP!P84-Income_CF!P86))</f>
        <v/>
      </c>
      <c r="Q84" s="1">
        <f>IF(QP_IncomeWP!Q84="","",'Cost and Benefit Parameters'!$C$46*(QP_IncomeWP!Q84-Income_CF!Q86))</f>
        <v>372687.26139559603</v>
      </c>
      <c r="R84" s="1">
        <f>IF(QP_IncomeWP!R84="","",'Cost and Benefit Parameters'!$C$46*(QP_IncomeWP!R84-Income_CF!R86))</f>
        <v>387144.66281223175</v>
      </c>
      <c r="S84" s="1">
        <f>IF(QP_IncomeWP!S84="","",'Cost and Benefit Parameters'!$C$46*(QP_IncomeWP!S84-Income_CF!S86))</f>
        <v>401921.67492468754</v>
      </c>
      <c r="T84" s="1">
        <f>IF(QP_IncomeWP!T84="","",'Cost and Benefit Parameters'!$C$46*(QP_IncomeWP!T84-Income_CF!T86))</f>
        <v>417012.43161519524</v>
      </c>
      <c r="U84" s="1">
        <f>IF(QP_IncomeWP!U84="","",'Cost and Benefit Parameters'!$C$46*(QP_IncomeWP!U84-Income_CF!U86))</f>
        <v>435056.03358096292</v>
      </c>
      <c r="V84" s="1">
        <f>IF(QP_IncomeWP!V84="","",'Cost and Benefit Parameters'!$C$46*(QP_IncomeWP!V84-Income_CF!V86))</f>
        <v>450579.09709056834</v>
      </c>
      <c r="W84" s="1">
        <f>IF(QP_IncomeWP!W84="","",'Cost and Benefit Parameters'!$C$46*(QP_IncomeWP!W84-Income_CF!W86))</f>
        <v>466376.12329566391</v>
      </c>
      <c r="X84" s="1">
        <f>IF(QP_IncomeWP!X84="","",'Cost and Benefit Parameters'!$C$46*(QP_IncomeWP!X84-Income_CF!X86))</f>
        <v>482437.43421356473</v>
      </c>
      <c r="Y84" s="1">
        <f>IF(QP_IncomeWP!Y84="","",'Cost and Benefit Parameters'!$C$46*(QP_IncomeWP!Y84-Income_CF!Y86))</f>
        <v>498752.53185340913</v>
      </c>
      <c r="Z84" s="1">
        <f>IF(QP_IncomeWP!Z84="","",'Cost and Benefit Parameters'!$C$46*(QP_IncomeWP!Z84-Income_CF!Z86))</f>
        <v>515310.09559697128</v>
      </c>
      <c r="AA84" s="1">
        <f>IF(QP_IncomeWP!AA84="","",'Cost and Benefit Parameters'!$C$46*(QP_IncomeWP!AA84-Income_CF!AA86))</f>
        <v>532097.98199848877</v>
      </c>
      <c r="AB84" s="1">
        <f>IF(QP_IncomeWP!AB84="","",'Cost and Benefit Parameters'!$C$46*(QP_IncomeWP!AB84-Income_CF!AB86))</f>
        <v>549103.22708600096</v>
      </c>
      <c r="AC84" s="1">
        <f>IF(QP_IncomeWP!AC84="","",'Cost and Benefit Parameters'!$C$46*(QP_IncomeWP!AC84-Income_CF!AC86))</f>
        <v>566312.05123880471</v>
      </c>
      <c r="AD84" s="1">
        <f>IF(QP_IncomeWP!AD84="","",'Cost and Benefit Parameters'!$C$46*(QP_IncomeWP!AD84-Income_CF!AD86))</f>
        <v>583709.86670711054</v>
      </c>
      <c r="AE84" s="1">
        <f>IF(QP_IncomeWP!AE84="","",'Cost and Benefit Parameters'!$C$46*(QP_IncomeWP!AE84-Income_CF!AE86))</f>
        <v>601281.28783079959</v>
      </c>
      <c r="AF84" s="1">
        <f>IF(QP_IncomeWP!AF84="","",'Cost and Benefit Parameters'!$C$46*(QP_IncomeWP!AF84-Income_CF!AF86))</f>
        <v>619010.14400455612</v>
      </c>
      <c r="AG84" s="1">
        <f>IF(QP_IncomeWP!AG84="","",'Cost and Benefit Parameters'!$C$46*(QP_IncomeWP!AG84-Income_CF!AG86))</f>
        <v>636879.49542630871</v>
      </c>
      <c r="AH84" s="1">
        <f>IF(QP_IncomeWP!AH84="","",'Cost and Benefit Parameters'!$C$46*(QP_IncomeWP!AH84-Income_CF!AH86))</f>
        <v>654871.65165528876</v>
      </c>
      <c r="AI84" s="1">
        <f>IF(QP_IncomeWP!AI84="","",'Cost and Benefit Parameters'!$C$46*(QP_IncomeWP!AI84-Income_CF!AI86))</f>
        <v>672968.19299473683</v>
      </c>
      <c r="AJ84" s="1">
        <f>IF(QP_IncomeWP!AJ84="","",'Cost and Benefit Parameters'!$C$46*(QP_IncomeWP!AJ84-Income_CF!AJ86))</f>
        <v>691149.9947027663</v>
      </c>
      <c r="AK84" s="1">
        <f>IF(QP_IncomeWP!AK84="","",'Cost and Benefit Parameters'!$C$46*(QP_IncomeWP!AK84-Income_CF!AK86))</f>
        <v>709397.25402291364</v>
      </c>
      <c r="AL84" s="1">
        <f>IF(QP_IncomeWP!AL84="","",'Cost and Benefit Parameters'!$C$46*(QP_IncomeWP!AL84-Income_CF!AL86))</f>
        <v>727689.52001370606</v>
      </c>
      <c r="AM84" s="1">
        <f>IF(QP_IncomeWP!AM84="","",'Cost and Benefit Parameters'!$C$46*(QP_IncomeWP!AM84-Income_CF!AM86))</f>
        <v>746005.72614405584</v>
      </c>
      <c r="AN84" s="1">
        <f>IF(QP_IncomeWP!AN84="","",'Cost and Benefit Parameters'!$C$46*(QP_IncomeWP!AN84-Income_CF!AN86))</f>
        <v>764324.22560869623</v>
      </c>
      <c r="AO84" s="1">
        <f>IF(QP_IncomeWP!AO84="","",'Cost and Benefit Parameters'!$C$46*(QP_IncomeWP!AO84-Income_CF!AO86))</f>
        <v>782622.82930510445</v>
      </c>
      <c r="AP84" s="1">
        <f>IF(QP_IncomeWP!AP84="","",'Cost and Benefit Parameters'!$C$46*(QP_IncomeWP!AP84-Income_CF!AP86))</f>
        <v>800878.84640048654</v>
      </c>
      <c r="AQ84" s="1">
        <f>IF(QP_IncomeWP!AQ84="","",'Cost and Benefit Parameters'!$C$46*(QP_IncomeWP!AQ84-Income_CF!AQ86))</f>
        <v>819069.12740474823</v>
      </c>
      <c r="AR84" s="1">
        <f>IF(QP_IncomeWP!AR84="","",'Cost and Benefit Parameters'!$C$46*(QP_IncomeWP!AR84-Income_CF!AR86))</f>
        <v>837170.10965255706</v>
      </c>
      <c r="AS84" s="1">
        <f>IF(QP_IncomeWP!AS84="","",'Cost and Benefit Parameters'!$C$46*(QP_IncomeWP!AS84-Income_CF!AS86))</f>
        <v>855157.86508519063</v>
      </c>
      <c r="AT84" s="1">
        <f>IF(QP_IncomeWP!AT84="","",'Cost and Benefit Parameters'!$C$46*(QP_IncomeWP!AT84-Income_CF!AT86))</f>
        <v>873008.15021050244</v>
      </c>
      <c r="AU84" s="1">
        <f>IF(QP_IncomeWP!AU84="","",'Cost and Benefit Parameters'!$C$46*(QP_IncomeWP!AU84-Income_CF!AU86))</f>
        <v>890696.45810745517</v>
      </c>
      <c r="AV84" s="1">
        <f>IF(QP_IncomeWP!AV84="","",'Cost and Benefit Parameters'!$C$46*(QP_IncomeWP!AV84-Income_CF!AV86))</f>
        <v>908198.07232999057</v>
      </c>
      <c r="AW84" s="1">
        <f>IF(QP_IncomeWP!AW84="","",'Cost and Benefit Parameters'!$C$46*(QP_IncomeWP!AW84-Income_CF!AW86))</f>
        <v>925488.12255397672</v>
      </c>
      <c r="AX84" s="1">
        <f>IF(QP_IncomeWP!AX84="","",'Cost and Benefit Parameters'!$C$46*(QP_IncomeWP!AX84-Income_CF!AX86))</f>
        <v>942541.64180026995</v>
      </c>
      <c r="AY84" s="1">
        <f>IF(QP_IncomeWP!AY84="","",'Cost and Benefit Parameters'!$C$46*(QP_IncomeWP!AY84-Income_CF!AY86))</f>
        <v>959333.62505700462</v>
      </c>
      <c r="AZ84" s="1">
        <f>IF(QP_IncomeWP!AZ84="","",'Cost and Benefit Parameters'!$C$46*(QP_IncomeWP!AZ84-Income_CF!AZ86))</f>
        <v>975839.08911482757</v>
      </c>
      <c r="BA84" s="1">
        <f>IF(QP_IncomeWP!BA84="","",'Cost and Benefit Parameters'!$C$46*(QP_IncomeWP!BA84-Income_CF!BA86))</f>
        <v>992033.13342015783</v>
      </c>
      <c r="BB84" s="1">
        <f>IF(QP_IncomeWP!BB84="","",'Cost and Benefit Parameters'!$C$46*(QP_IncomeWP!BB84-Income_CF!BB86))</f>
        <v>1007891.0017437647</v>
      </c>
      <c r="BC84" s="1">
        <f>IF(QP_IncomeWP!BC84="","",'Cost and Benefit Parameters'!$C$46*(QP_IncomeWP!BC84-Income_CF!BC86))</f>
        <v>1023388.1444548761</v>
      </c>
      <c r="BD84" s="1">
        <f>IF(QP_IncomeWP!BD84="","",'Cost and Benefit Parameters'!$C$46*(QP_IncomeWP!BD84-Income_CF!BD86))</f>
        <v>1038500.281185035</v>
      </c>
      <c r="BE84" s="1" t="str">
        <f>IF(QP_IncomeWP!BE84="","",'Cost and Benefit Parameters'!$C$46*(QP_IncomeWP!BE84-Income_CF!BE86))</f>
        <v/>
      </c>
      <c r="BF84" s="1" t="str">
        <f>IF(QP_IncomeWP!BF84="","",'Cost and Benefit Parameters'!$C$46*(QP_IncomeWP!BF84-Income_CF!BF86))</f>
        <v/>
      </c>
      <c r="BG84" s="1" t="str">
        <f>IF(QP_IncomeWP!BG84="","",'Cost and Benefit Parameters'!$C$46*(QP_IncomeWP!BG84-Income_CF!BG86))</f>
        <v/>
      </c>
      <c r="BH84" s="1" t="str">
        <f>IF(QP_IncomeWP!BH84="","",'Cost and Benefit Parameters'!$C$46*(QP_IncomeWP!BH84-Income_CF!BH86))</f>
        <v/>
      </c>
      <c r="BI84" s="1" t="str">
        <f>IF(QP_IncomeWP!BI84="","",'Cost and Benefit Parameters'!$C$46*(QP_IncomeWP!BI84-Income_CF!BI86))</f>
        <v/>
      </c>
      <c r="BJ84" s="1" t="str">
        <f>IF(QP_IncomeWP!BJ84="","",'Cost and Benefit Parameters'!$C$46*(QP_IncomeWP!BJ84-Income_CF!BJ86))</f>
        <v/>
      </c>
      <c r="BK84" s="1" t="str">
        <f>IF(QP_IncomeWP!BK84="","",'Cost and Benefit Parameters'!$C$46*(QP_IncomeWP!BK84-Income_CF!BK86))</f>
        <v/>
      </c>
      <c r="BL84" s="1" t="str">
        <f>IF(QP_IncomeWP!BL84="","",'Cost and Benefit Parameters'!$C$46*(QP_IncomeWP!BL84-Income_CF!BL86))</f>
        <v/>
      </c>
      <c r="BM84" s="1" t="str">
        <f>IF(QP_IncomeWP!BM84="","",'Cost and Benefit Parameters'!$C$46*(QP_IncomeWP!BM84-Income_CF!BM86))</f>
        <v/>
      </c>
      <c r="BN84" s="1" t="str">
        <f>IF(QP_IncomeWP!BN84="","",'Cost and Benefit Parameters'!$C$46*(QP_IncomeWP!BN84-Income_CF!BN86))</f>
        <v/>
      </c>
    </row>
    <row r="85" spans="1:72" x14ac:dyDescent="0.55000000000000004">
      <c r="A85" s="642"/>
      <c r="B85" t="s">
        <v>477</v>
      </c>
      <c r="H85" s="1" t="str">
        <f>IF(QP_IncomeWP!H85="","",'Cost and Benefit Parameters'!$C$46*(QP_IncomeWP!H85-Income_CF!H87))</f>
        <v/>
      </c>
      <c r="I85" s="1" t="str">
        <f>IF(QP_IncomeWP!I85="","",'Cost and Benefit Parameters'!$C$46*(QP_IncomeWP!I85-Income_CF!I87))</f>
        <v/>
      </c>
      <c r="J85" s="1" t="str">
        <f>IF(QP_IncomeWP!J85="","",'Cost and Benefit Parameters'!$C$46*(QP_IncomeWP!J85-Income_CF!J87))</f>
        <v/>
      </c>
      <c r="K85" s="1" t="str">
        <f>IF(QP_IncomeWP!K85="","",'Cost and Benefit Parameters'!$C$46*(QP_IncomeWP!K85-Income_CF!K87))</f>
        <v/>
      </c>
      <c r="L85" s="1" t="str">
        <f>IF(QP_IncomeWP!L85="","",'Cost and Benefit Parameters'!$C$46*(QP_IncomeWP!L85-Income_CF!L87))</f>
        <v/>
      </c>
      <c r="M85" s="1" t="str">
        <f>IF(QP_IncomeWP!M85="","",'Cost and Benefit Parameters'!$C$46*(QP_IncomeWP!M85-Income_CF!M87))</f>
        <v/>
      </c>
      <c r="N85" s="1" t="str">
        <f>IF(QP_IncomeWP!N85="","",'Cost and Benefit Parameters'!$C$46*(QP_IncomeWP!N85-Income_CF!N87))</f>
        <v/>
      </c>
      <c r="O85" s="1" t="str">
        <f>IF(QP_IncomeWP!O85="","",'Cost and Benefit Parameters'!$C$46*(QP_IncomeWP!O85-Income_CF!O87))</f>
        <v/>
      </c>
      <c r="P85" s="1" t="str">
        <f>IF(QP_IncomeWP!P85="","",'Cost and Benefit Parameters'!$C$46*(QP_IncomeWP!P85-Income_CF!P87))</f>
        <v/>
      </c>
      <c r="Q85" s="1" t="str">
        <f>IF(QP_IncomeWP!Q85="","",'Cost and Benefit Parameters'!$C$46*(QP_IncomeWP!Q85-Income_CF!Q87))</f>
        <v/>
      </c>
      <c r="R85" s="1">
        <f>IF(QP_IncomeWP!R85="","",'Cost and Benefit Parameters'!$C$46*(QP_IncomeWP!R85-Income_CF!R87))</f>
        <v>383867.87923746399</v>
      </c>
      <c r="S85" s="1">
        <f>IF(QP_IncomeWP!S85="","",'Cost and Benefit Parameters'!$C$46*(QP_IncomeWP!S85-Income_CF!S87))</f>
        <v>398759.00269659853</v>
      </c>
      <c r="T85" s="1">
        <f>IF(QP_IncomeWP!T85="","",'Cost and Benefit Parameters'!$C$46*(QP_IncomeWP!T85-Income_CF!T87))</f>
        <v>413979.32517242839</v>
      </c>
      <c r="U85" s="1">
        <f>IF(QP_IncomeWP!U85="","",'Cost and Benefit Parameters'!$C$46*(QP_IncomeWP!U85-Income_CF!U87))</f>
        <v>429522.80456365121</v>
      </c>
      <c r="V85" s="1">
        <f>IF(QP_IncomeWP!V85="","",'Cost and Benefit Parameters'!$C$46*(QP_IncomeWP!V85-Income_CF!V87))</f>
        <v>448107.71458839165</v>
      </c>
      <c r="W85" s="1">
        <f>IF(QP_IncomeWP!W85="","",'Cost and Benefit Parameters'!$C$46*(QP_IncomeWP!W85-Income_CF!W87))</f>
        <v>464096.47000328562</v>
      </c>
      <c r="X85" s="1">
        <f>IF(QP_IncomeWP!X85="","",'Cost and Benefit Parameters'!$C$46*(QP_IncomeWP!X85-Income_CF!X87))</f>
        <v>480367.4069945339</v>
      </c>
      <c r="Y85" s="1">
        <f>IF(QP_IncomeWP!Y85="","",'Cost and Benefit Parameters'!$C$46*(QP_IncomeWP!Y85-Income_CF!Y87))</f>
        <v>496910.55723997165</v>
      </c>
      <c r="Z85" s="1">
        <f>IF(QP_IncomeWP!Z85="","",'Cost and Benefit Parameters'!$C$46*(QP_IncomeWP!Z85-Income_CF!Z87))</f>
        <v>513715.10780901136</v>
      </c>
      <c r="AA85" s="1">
        <f>IF(QP_IncomeWP!AA85="","",'Cost and Benefit Parameters'!$C$46*(QP_IncomeWP!AA85-Income_CF!AA87))</f>
        <v>530769.39846488042</v>
      </c>
      <c r="AB85" s="1">
        <f>IF(QP_IncomeWP!AB85="","",'Cost and Benefit Parameters'!$C$46*(QP_IncomeWP!AB85-Income_CF!AB87))</f>
        <v>548060.92145844351</v>
      </c>
      <c r="AC85" s="1">
        <f>IF(QP_IncomeWP!AC85="","",'Cost and Benefit Parameters'!$C$46*(QP_IncomeWP!AC85-Income_CF!AC87))</f>
        <v>565576.32389858074</v>
      </c>
      <c r="AD85" s="1">
        <f>IF(QP_IncomeWP!AD85="","",'Cost and Benefit Parameters'!$C$46*(QP_IncomeWP!AD85-Income_CF!AD87))</f>
        <v>583301.41277596855</v>
      </c>
      <c r="AE85" s="1">
        <f>IF(QP_IncomeWP!AE85="","",'Cost and Benefit Parameters'!$C$46*(QP_IncomeWP!AE85-Income_CF!AE87))</f>
        <v>601221.16270832368</v>
      </c>
      <c r="AF85" s="1">
        <f>IF(QP_IncomeWP!AF85="","",'Cost and Benefit Parameters'!$C$46*(QP_IncomeWP!AF85-Income_CF!AF87))</f>
        <v>619319.72646572348</v>
      </c>
      <c r="AG85" s="1">
        <f>IF(QP_IncomeWP!AG85="","",'Cost and Benefit Parameters'!$C$46*(QP_IncomeWP!AG85-Income_CF!AG87))</f>
        <v>637580.44832469255</v>
      </c>
      <c r="AH85" s="1">
        <f>IF(QP_IncomeWP!AH85="","",'Cost and Benefit Parameters'!$C$46*(QP_IncomeWP!AH85-Income_CF!AH87))</f>
        <v>655985.8802890979</v>
      </c>
      <c r="AI85" s="1">
        <f>IF(QP_IncomeWP!AI85="","",'Cost and Benefit Parameters'!$C$46*(QP_IncomeWP!AI85-Income_CF!AI87))</f>
        <v>674517.80120494729</v>
      </c>
      <c r="AJ85" s="1">
        <f>IF(QP_IncomeWP!AJ85="","",'Cost and Benefit Parameters'!$C$46*(QP_IncomeWP!AJ85-Income_CF!AJ87))</f>
        <v>693157.23878457886</v>
      </c>
      <c r="AK85" s="1">
        <f>IF(QP_IncomeWP!AK85="","",'Cost and Benefit Parameters'!$C$46*(QP_IncomeWP!AK85-Income_CF!AK87))</f>
        <v>711884.49454384961</v>
      </c>
      <c r="AL85" s="1">
        <f>IF(QP_IncomeWP!AL85="","",'Cost and Benefit Parameters'!$C$46*(QP_IncomeWP!AL85-Income_CF!AL87))</f>
        <v>730679.17164360068</v>
      </c>
      <c r="AM85" s="1">
        <f>IF(QP_IncomeWP!AM85="","",'Cost and Benefit Parameters'!$C$46*(QP_IncomeWP!AM85-Income_CF!AM87))</f>
        <v>749520.20561411744</v>
      </c>
      <c r="AN85" s="1">
        <f>IF(QP_IncomeWP!AN85="","",'Cost and Benefit Parameters'!$C$46*(QP_IncomeWP!AN85-Income_CF!AN87))</f>
        <v>768385.89792837738</v>
      </c>
      <c r="AO85" s="1">
        <f>IF(QP_IncomeWP!AO85="","",'Cost and Benefit Parameters'!$C$46*(QP_IncomeWP!AO85-Income_CF!AO87))</f>
        <v>787253.9523769574</v>
      </c>
      <c r="AP85" s="1">
        <f>IF(QP_IncomeWP!AP85="","",'Cost and Benefit Parameters'!$C$46*(QP_IncomeWP!AP85-Income_CF!AP87))</f>
        <v>806101.51418425771</v>
      </c>
      <c r="AQ85" s="1">
        <f>IF(QP_IncomeWP!AQ85="","",'Cost and Benefit Parameters'!$C$46*(QP_IncomeWP!AQ85-Income_CF!AQ87))</f>
        <v>824905.21179250092</v>
      </c>
      <c r="AR85" s="1">
        <f>IF(QP_IncomeWP!AR85="","",'Cost and Benefit Parameters'!$C$46*(QP_IncomeWP!AR85-Income_CF!AR87))</f>
        <v>843641.2012268909</v>
      </c>
      <c r="AS85" s="1">
        <f>IF(QP_IncomeWP!AS85="","",'Cost and Benefit Parameters'!$C$46*(QP_IncomeWP!AS85-Income_CF!AS87))</f>
        <v>862285.21294213412</v>
      </c>
      <c r="AT85" s="1">
        <f>IF(QP_IncomeWP!AT85="","",'Cost and Benefit Parameters'!$C$46*(QP_IncomeWP!AT85-Income_CF!AT87))</f>
        <v>880812.60103774653</v>
      </c>
      <c r="AU85" s="1">
        <f>IF(QP_IncomeWP!AU85="","",'Cost and Benefit Parameters'!$C$46*(QP_IncomeWP!AU85-Income_CF!AU87))</f>
        <v>899198.3947168173</v>
      </c>
      <c r="AV85" s="1">
        <f>IF(QP_IncomeWP!AV85="","",'Cost and Benefit Parameters'!$C$46*(QP_IncomeWP!AV85-Income_CF!AV87))</f>
        <v>917417.35185067868</v>
      </c>
      <c r="AW85" s="1">
        <f>IF(QP_IncomeWP!AW85="","",'Cost and Benefit Parameters'!$C$46*(QP_IncomeWP!AW85-Income_CF!AW87))</f>
        <v>935444.01449989015</v>
      </c>
      <c r="AX85" s="1">
        <f>IF(QP_IncomeWP!AX85="","",'Cost and Benefit Parameters'!$C$46*(QP_IncomeWP!AX85-Income_CF!AX87))</f>
        <v>953252.76623059588</v>
      </c>
      <c r="AY85" s="1">
        <f>IF(QP_IncomeWP!AY85="","",'Cost and Benefit Parameters'!$C$46*(QP_IncomeWP!AY85-Income_CF!AY87))</f>
        <v>970817.89105427789</v>
      </c>
      <c r="AZ85" s="1">
        <f>IF(QP_IncomeWP!AZ85="","",'Cost and Benefit Parameters'!$C$46*(QP_IncomeWP!AZ85-Income_CF!AZ87))</f>
        <v>988113.63380871457</v>
      </c>
      <c r="BA85" s="1">
        <f>IF(QP_IncomeWP!BA85="","",'Cost and Benefit Parameters'!$C$46*(QP_IncomeWP!BA85-Income_CF!BA87))</f>
        <v>1005114.2617882726</v>
      </c>
      <c r="BB85" s="1">
        <f>IF(QP_IncomeWP!BB85="","",'Cost and Benefit Parameters'!$C$46*(QP_IncomeWP!BB85-Income_CF!BB87))</f>
        <v>1021794.1274227623</v>
      </c>
      <c r="BC85" s="1">
        <f>IF(QP_IncomeWP!BC85="","",'Cost and Benefit Parameters'!$C$46*(QP_IncomeWP!BC85-Income_CF!BC87))</f>
        <v>1038127.7317960777</v>
      </c>
      <c r="BD85" s="1">
        <f>IF(QP_IncomeWP!BD85="","",'Cost and Benefit Parameters'!$C$46*(QP_IncomeWP!BD85-Income_CF!BD87))</f>
        <v>1054089.7887885221</v>
      </c>
      <c r="BE85" s="1">
        <f>IF(QP_IncomeWP!BE85="","",'Cost and Benefit Parameters'!$C$46*(QP_IncomeWP!BE85-Income_CF!BE87))</f>
        <v>1069655.2896205862</v>
      </c>
      <c r="BF85" s="1" t="str">
        <f>IF(QP_IncomeWP!BF85="","",'Cost and Benefit Parameters'!$C$46*(QP_IncomeWP!BF85-Income_CF!BF87))</f>
        <v/>
      </c>
      <c r="BG85" s="1" t="str">
        <f>IF(QP_IncomeWP!BG85="","",'Cost and Benefit Parameters'!$C$46*(QP_IncomeWP!BG85-Income_CF!BG87))</f>
        <v/>
      </c>
      <c r="BH85" s="1" t="str">
        <f>IF(QP_IncomeWP!BH85="","",'Cost and Benefit Parameters'!$C$46*(QP_IncomeWP!BH85-Income_CF!BH87))</f>
        <v/>
      </c>
      <c r="BI85" s="1" t="str">
        <f>IF(QP_IncomeWP!BI85="","",'Cost and Benefit Parameters'!$C$46*(QP_IncomeWP!BI85-Income_CF!BI87))</f>
        <v/>
      </c>
      <c r="BJ85" s="1" t="str">
        <f>IF(QP_IncomeWP!BJ85="","",'Cost and Benefit Parameters'!$C$46*(QP_IncomeWP!BJ85-Income_CF!BJ87))</f>
        <v/>
      </c>
      <c r="BK85" s="1" t="str">
        <f>IF(QP_IncomeWP!BK85="","",'Cost and Benefit Parameters'!$C$46*(QP_IncomeWP!BK85-Income_CF!BK87))</f>
        <v/>
      </c>
      <c r="BL85" s="1" t="str">
        <f>IF(QP_IncomeWP!BL85="","",'Cost and Benefit Parameters'!$C$46*(QP_IncomeWP!BL85-Income_CF!BL87))</f>
        <v/>
      </c>
      <c r="BM85" s="1" t="str">
        <f>IF(QP_IncomeWP!BM85="","",'Cost and Benefit Parameters'!$C$46*(QP_IncomeWP!BM85-Income_CF!BM87))</f>
        <v/>
      </c>
      <c r="BN85" s="1" t="str">
        <f>IF(QP_IncomeWP!BN85="","",'Cost and Benefit Parameters'!$C$46*(QP_IncomeWP!BN85-Income_CF!BN87))</f>
        <v/>
      </c>
    </row>
    <row r="86" spans="1:72" x14ac:dyDescent="0.55000000000000004">
      <c r="A86" s="642"/>
      <c r="B86" t="s">
        <v>478</v>
      </c>
      <c r="H86" s="1" t="str">
        <f>IF(QP_IncomeWP!H86="","",'Cost and Benefit Parameters'!$C$46*(QP_IncomeWP!H86-Income_CF!H88))</f>
        <v/>
      </c>
      <c r="I86" s="1" t="str">
        <f>IF(QP_IncomeWP!I86="","",'Cost and Benefit Parameters'!$C$46*(QP_IncomeWP!I86-Income_CF!I88))</f>
        <v/>
      </c>
      <c r="J86" s="1" t="str">
        <f>IF(QP_IncomeWP!J86="","",'Cost and Benefit Parameters'!$C$46*(QP_IncomeWP!J86-Income_CF!J88))</f>
        <v/>
      </c>
      <c r="K86" s="1" t="str">
        <f>IF(QP_IncomeWP!K86="","",'Cost and Benefit Parameters'!$C$46*(QP_IncomeWP!K86-Income_CF!K88))</f>
        <v/>
      </c>
      <c r="L86" s="1" t="str">
        <f>IF(QP_IncomeWP!L86="","",'Cost and Benefit Parameters'!$C$46*(QP_IncomeWP!L86-Income_CF!L88))</f>
        <v/>
      </c>
      <c r="M86" s="1" t="str">
        <f>IF(QP_IncomeWP!M86="","",'Cost and Benefit Parameters'!$C$46*(QP_IncomeWP!M86-Income_CF!M88))</f>
        <v/>
      </c>
      <c r="N86" s="1" t="str">
        <f>IF(QP_IncomeWP!N86="","",'Cost and Benefit Parameters'!$C$46*(QP_IncomeWP!N86-Income_CF!N88))</f>
        <v/>
      </c>
      <c r="O86" s="1" t="str">
        <f>IF(QP_IncomeWP!O86="","",'Cost and Benefit Parameters'!$C$46*(QP_IncomeWP!O86-Income_CF!O88))</f>
        <v/>
      </c>
      <c r="P86" s="1" t="str">
        <f>IF(QP_IncomeWP!P86="","",'Cost and Benefit Parameters'!$C$46*(QP_IncomeWP!P86-Income_CF!P88))</f>
        <v/>
      </c>
      <c r="Q86" s="1" t="str">
        <f>IF(QP_IncomeWP!Q86="","",'Cost and Benefit Parameters'!$C$46*(QP_IncomeWP!Q86-Income_CF!Q88))</f>
        <v/>
      </c>
      <c r="R86" s="1" t="str">
        <f>IF(QP_IncomeWP!R86="","",'Cost and Benefit Parameters'!$C$46*(QP_IncomeWP!R86-Income_CF!R88))</f>
        <v/>
      </c>
      <c r="S86" s="1">
        <f>IF(QP_IncomeWP!S86="","",'Cost and Benefit Parameters'!$C$46*(QP_IncomeWP!S86-Income_CF!S88))</f>
        <v>395383.91561458772</v>
      </c>
      <c r="T86" s="1">
        <f>IF(QP_IncomeWP!T86="","",'Cost and Benefit Parameters'!$C$46*(QP_IncomeWP!T86-Income_CF!T88))</f>
        <v>410721.7727774966</v>
      </c>
      <c r="U86" s="1">
        <f>IF(QP_IncomeWP!U86="","",'Cost and Benefit Parameters'!$C$46*(QP_IncomeWP!U86-Income_CF!U88))</f>
        <v>426398.70492760104</v>
      </c>
      <c r="V86" s="1">
        <f>IF(QP_IncomeWP!V86="","",'Cost and Benefit Parameters'!$C$46*(QP_IncomeWP!V86-Income_CF!V88))</f>
        <v>442408.48870056047</v>
      </c>
      <c r="W86" s="1">
        <f>IF(QP_IncomeWP!W86="","",'Cost and Benefit Parameters'!$C$46*(QP_IncomeWP!W86-Income_CF!W88))</f>
        <v>461550.94602604344</v>
      </c>
      <c r="X86" s="1">
        <f>IF(QP_IncomeWP!X86="","",'Cost and Benefit Parameters'!$C$46*(QP_IncomeWP!X86-Income_CF!X88))</f>
        <v>478019.36410338426</v>
      </c>
      <c r="Y86" s="1">
        <f>IF(QP_IncomeWP!Y86="","",'Cost and Benefit Parameters'!$C$46*(QP_IncomeWP!Y86-Income_CF!Y88))</f>
        <v>494778.42920436984</v>
      </c>
      <c r="Z86" s="1">
        <f>IF(QP_IncomeWP!Z86="","",'Cost and Benefit Parameters'!$C$46*(QP_IncomeWP!Z86-Income_CF!Z88))</f>
        <v>511817.87395717093</v>
      </c>
      <c r="AA86" s="1">
        <f>IF(QP_IncomeWP!AA86="","",'Cost and Benefit Parameters'!$C$46*(QP_IncomeWP!AA86-Income_CF!AA88))</f>
        <v>529126.56104328146</v>
      </c>
      <c r="AB86" s="1">
        <f>IF(QP_IncomeWP!AB86="","",'Cost and Benefit Parameters'!$C$46*(QP_IncomeWP!AB86-Income_CF!AB88))</f>
        <v>546692.4804188268</v>
      </c>
      <c r="AC86" s="1">
        <f>IF(QP_IncomeWP!AC86="","",'Cost and Benefit Parameters'!$C$46*(QP_IncomeWP!AC86-Income_CF!AC88))</f>
        <v>564502.74910219677</v>
      </c>
      <c r="AD86" s="1">
        <f>IF(QP_IncomeWP!AD86="","",'Cost and Benefit Parameters'!$C$46*(QP_IncomeWP!AD86-Income_CF!AD88))</f>
        <v>582543.61361553846</v>
      </c>
      <c r="AE86" s="1">
        <f>IF(QP_IncomeWP!AE86="","",'Cost and Benefit Parameters'!$C$46*(QP_IncomeWP!AE86-Income_CF!AE88))</f>
        <v>600800.45515924797</v>
      </c>
      <c r="AF86" s="1">
        <f>IF(QP_IncomeWP!AF86="","",'Cost and Benefit Parameters'!$C$46*(QP_IncomeWP!AF86-Income_CF!AF88))</f>
        <v>619257.79758957343</v>
      </c>
      <c r="AG86" s="1">
        <f>IF(QP_IncomeWP!AG86="","",'Cost and Benefit Parameters'!$C$46*(QP_IncomeWP!AG86-Income_CF!AG88))</f>
        <v>637899.31825969508</v>
      </c>
      <c r="AH86" s="1">
        <f>IF(QP_IncomeWP!AH86="","",'Cost and Benefit Parameters'!$C$46*(QP_IncomeWP!AH86-Income_CF!AH88))</f>
        <v>656707.86177443364</v>
      </c>
      <c r="AI86" s="1">
        <f>IF(QP_IncomeWP!AI86="","",'Cost and Benefit Parameters'!$C$46*(QP_IncomeWP!AI86-Income_CF!AI88))</f>
        <v>675665.45669777063</v>
      </c>
      <c r="AJ86" s="1">
        <f>IF(QP_IncomeWP!AJ86="","",'Cost and Benefit Parameters'!$C$46*(QP_IncomeWP!AJ86-Income_CF!AJ88))</f>
        <v>694753.33524109575</v>
      </c>
      <c r="AK86" s="1">
        <f>IF(QP_IncomeWP!AK86="","",'Cost and Benefit Parameters'!$C$46*(QP_IncomeWP!AK86-Income_CF!AK88))</f>
        <v>713951.95594811626</v>
      </c>
      <c r="AL86" s="1">
        <f>IF(QP_IncomeWP!AL86="","",'Cost and Benefit Parameters'!$C$46*(QP_IncomeWP!AL86-Income_CF!AL88))</f>
        <v>733241.02938016457</v>
      </c>
      <c r="AM86" s="1">
        <f>IF(QP_IncomeWP!AM86="","",'Cost and Benefit Parameters'!$C$46*(QP_IncomeWP!AM86-Income_CF!AM88))</f>
        <v>752599.54679290869</v>
      </c>
      <c r="AN86" s="1">
        <f>IF(QP_IncomeWP!AN86="","",'Cost and Benefit Parameters'!$C$46*(QP_IncomeWP!AN86-Income_CF!AN88))</f>
        <v>772005.81178254087</v>
      </c>
      <c r="AO86" s="1">
        <f>IF(QP_IncomeWP!AO86="","",'Cost and Benefit Parameters'!$C$46*(QP_IncomeWP!AO86-Income_CF!AO88))</f>
        <v>791437.47486622888</v>
      </c>
      <c r="AP86" s="1">
        <f>IF(QP_IncomeWP!AP86="","",'Cost and Benefit Parameters'!$C$46*(QP_IncomeWP!AP86-Income_CF!AP88))</f>
        <v>810871.57094826573</v>
      </c>
      <c r="AQ86" s="1">
        <f>IF(QP_IncomeWP!AQ86="","",'Cost and Benefit Parameters'!$C$46*(QP_IncomeWP!AQ86-Income_CF!AQ88))</f>
        <v>830284.55960978509</v>
      </c>
      <c r="AR86" s="1">
        <f>IF(QP_IncomeWP!AR86="","",'Cost and Benefit Parameters'!$C$46*(QP_IncomeWP!AR86-Income_CF!AR88))</f>
        <v>849652.36814627587</v>
      </c>
      <c r="AS86" s="1">
        <f>IF(QP_IncomeWP!AS86="","",'Cost and Benefit Parameters'!$C$46*(QP_IncomeWP!AS86-Income_CF!AS88))</f>
        <v>868950.43726369739</v>
      </c>
      <c r="AT86" s="1">
        <f>IF(QP_IncomeWP!AT86="","",'Cost and Benefit Parameters'!$C$46*(QP_IncomeWP!AT86-Income_CF!AT88))</f>
        <v>888153.7693303976</v>
      </c>
      <c r="AU86" s="1">
        <f>IF(QP_IncomeWP!AU86="","",'Cost and Benefit Parameters'!$C$46*(QP_IncomeWP!AU86-Income_CF!AU88))</f>
        <v>907236.97906887915</v>
      </c>
      <c r="AV86" s="1">
        <f>IF(QP_IncomeWP!AV86="","",'Cost and Benefit Parameters'!$C$46*(QP_IncomeWP!AV86-Income_CF!AV88))</f>
        <v>926174.34655832232</v>
      </c>
      <c r="AW86" s="1">
        <f>IF(QP_IncomeWP!AW86="","",'Cost and Benefit Parameters'!$C$46*(QP_IncomeWP!AW86-Income_CF!AW88))</f>
        <v>944939.87240619911</v>
      </c>
      <c r="AX86" s="1">
        <f>IF(QP_IncomeWP!AX86="","",'Cost and Benefit Parameters'!$C$46*(QP_IncomeWP!AX86-Income_CF!AX88))</f>
        <v>963507.33493488654</v>
      </c>
      <c r="AY86" s="1">
        <f>IF(QP_IncomeWP!AY86="","",'Cost and Benefit Parameters'!$C$46*(QP_IncomeWP!AY86-Income_CF!AY88))</f>
        <v>981850.34921751404</v>
      </c>
      <c r="AZ86" s="1">
        <f>IF(QP_IncomeWP!AZ86="","",'Cost and Benefit Parameters'!$C$46*(QP_IncomeWP!AZ86-Income_CF!AZ88))</f>
        <v>999942.42778590671</v>
      </c>
      <c r="BA86" s="1">
        <f>IF(QP_IncomeWP!BA86="","",'Cost and Benefit Parameters'!$C$46*(QP_IncomeWP!BA86-Income_CF!BA88))</f>
        <v>1017757.0428229764</v>
      </c>
      <c r="BB86" s="1">
        <f>IF(QP_IncomeWP!BB86="","",'Cost and Benefit Parameters'!$C$46*(QP_IncomeWP!BB86-Income_CF!BB88))</f>
        <v>1035267.689641921</v>
      </c>
      <c r="BC86" s="1">
        <f>IF(QP_IncomeWP!BC86="","",'Cost and Benefit Parameters'!$C$46*(QP_IncomeWP!BC86-Income_CF!BC88))</f>
        <v>1052447.9512454451</v>
      </c>
      <c r="BD86" s="1">
        <f>IF(QP_IncomeWP!BD86="","",'Cost and Benefit Parameters'!$C$46*(QP_IncomeWP!BD86-Income_CF!BD88))</f>
        <v>1069271.5637499597</v>
      </c>
      <c r="BE86" s="1">
        <f>IF(QP_IncomeWP!BE86="","",'Cost and Benefit Parameters'!$C$46*(QP_IncomeWP!BE86-Income_CF!BE88))</f>
        <v>1085712.4824521781</v>
      </c>
      <c r="BF86" s="1">
        <f>IF(QP_IncomeWP!BF86="","",'Cost and Benefit Parameters'!$C$46*(QP_IncomeWP!BF86-Income_CF!BF88))</f>
        <v>1101744.9483092041</v>
      </c>
      <c r="BG86" s="1" t="str">
        <f>IF(QP_IncomeWP!BG86="","",'Cost and Benefit Parameters'!$C$46*(QP_IncomeWP!BG86-Income_CF!BG88))</f>
        <v/>
      </c>
      <c r="BH86" s="1" t="str">
        <f>IF(QP_IncomeWP!BH86="","",'Cost and Benefit Parameters'!$C$46*(QP_IncomeWP!BH86-Income_CF!BH88))</f>
        <v/>
      </c>
      <c r="BI86" s="1" t="str">
        <f>IF(QP_IncomeWP!BI86="","",'Cost and Benefit Parameters'!$C$46*(QP_IncomeWP!BI86-Income_CF!BI88))</f>
        <v/>
      </c>
      <c r="BJ86" s="1" t="str">
        <f>IF(QP_IncomeWP!BJ86="","",'Cost and Benefit Parameters'!$C$46*(QP_IncomeWP!BJ86-Income_CF!BJ88))</f>
        <v/>
      </c>
      <c r="BK86" s="1" t="str">
        <f>IF(QP_IncomeWP!BK86="","",'Cost and Benefit Parameters'!$C$46*(QP_IncomeWP!BK86-Income_CF!BK88))</f>
        <v/>
      </c>
      <c r="BL86" s="1" t="str">
        <f>IF(QP_IncomeWP!BL86="","",'Cost and Benefit Parameters'!$C$46*(QP_IncomeWP!BL86-Income_CF!BL88))</f>
        <v/>
      </c>
      <c r="BM86" s="1" t="str">
        <f>IF(QP_IncomeWP!BM86="","",'Cost and Benefit Parameters'!$C$46*(QP_IncomeWP!BM86-Income_CF!BM88))</f>
        <v/>
      </c>
      <c r="BN86" s="1" t="str">
        <f>IF(QP_IncomeWP!BN86="","",'Cost and Benefit Parameters'!$C$46*(QP_IncomeWP!BN86-Income_CF!BN88))</f>
        <v/>
      </c>
    </row>
    <row r="87" spans="1:72" x14ac:dyDescent="0.55000000000000004">
      <c r="A87" s="642"/>
      <c r="B87" t="s">
        <v>479</v>
      </c>
      <c r="H87" s="1" t="str">
        <f>IF(QP_IncomeWP!H87="","",'Cost and Benefit Parameters'!$C$46*(QP_IncomeWP!H87-Income_CF!H89))</f>
        <v/>
      </c>
      <c r="I87" s="1" t="str">
        <f>IF(QP_IncomeWP!I87="","",'Cost and Benefit Parameters'!$C$46*(QP_IncomeWP!I87-Income_CF!I89))</f>
        <v/>
      </c>
      <c r="J87" s="1" t="str">
        <f>IF(QP_IncomeWP!J87="","",'Cost and Benefit Parameters'!$C$46*(QP_IncomeWP!J87-Income_CF!J89))</f>
        <v/>
      </c>
      <c r="K87" s="1" t="str">
        <f>IF(QP_IncomeWP!K87="","",'Cost and Benefit Parameters'!$C$46*(QP_IncomeWP!K87-Income_CF!K89))</f>
        <v/>
      </c>
      <c r="L87" s="1" t="str">
        <f>IF(QP_IncomeWP!L87="","",'Cost and Benefit Parameters'!$C$46*(QP_IncomeWP!L87-Income_CF!L89))</f>
        <v/>
      </c>
      <c r="M87" s="1" t="str">
        <f>IF(QP_IncomeWP!M87="","",'Cost and Benefit Parameters'!$C$46*(QP_IncomeWP!M87-Income_CF!M89))</f>
        <v/>
      </c>
      <c r="N87" s="1" t="str">
        <f>IF(QP_IncomeWP!N87="","",'Cost and Benefit Parameters'!$C$46*(QP_IncomeWP!N87-Income_CF!N89))</f>
        <v/>
      </c>
      <c r="O87" s="1" t="str">
        <f>IF(QP_IncomeWP!O87="","",'Cost and Benefit Parameters'!$C$46*(QP_IncomeWP!O87-Income_CF!O89))</f>
        <v/>
      </c>
      <c r="P87" s="1" t="str">
        <f>IF(QP_IncomeWP!P87="","",'Cost and Benefit Parameters'!$C$46*(QP_IncomeWP!P87-Income_CF!P89))</f>
        <v/>
      </c>
      <c r="Q87" s="1" t="str">
        <f>IF(QP_IncomeWP!Q87="","",'Cost and Benefit Parameters'!$C$46*(QP_IncomeWP!Q87-Income_CF!Q89))</f>
        <v/>
      </c>
      <c r="R87" s="1" t="str">
        <f>IF(QP_IncomeWP!R87="","",'Cost and Benefit Parameters'!$C$46*(QP_IncomeWP!R87-Income_CF!R89))</f>
        <v/>
      </c>
      <c r="S87" s="1" t="str">
        <f>IF(QP_IncomeWP!S87="","",'Cost and Benefit Parameters'!$C$46*(QP_IncomeWP!S87-Income_CF!S89))</f>
        <v/>
      </c>
      <c r="T87" s="1">
        <f>IF(QP_IncomeWP!T87="","",'Cost and Benefit Parameters'!$C$46*(QP_IncomeWP!T87-Income_CF!T89))</f>
        <v>407245.43308302551</v>
      </c>
      <c r="U87" s="1">
        <f>IF(QP_IncomeWP!U87="","",'Cost and Benefit Parameters'!$C$46*(QP_IncomeWP!U87-Income_CF!U89))</f>
        <v>423043.42596082145</v>
      </c>
      <c r="V87" s="1">
        <f>IF(QP_IncomeWP!V87="","",'Cost and Benefit Parameters'!$C$46*(QP_IncomeWP!V87-Income_CF!V89))</f>
        <v>439190.66607542895</v>
      </c>
      <c r="W87" s="1">
        <f>IF(QP_IncomeWP!W87="","",'Cost and Benefit Parameters'!$C$46*(QP_IncomeWP!W87-Income_CF!W89))</f>
        <v>455680.74336157745</v>
      </c>
      <c r="X87" s="1">
        <f>IF(QP_IncomeWP!X87="","",'Cost and Benefit Parameters'!$C$46*(QP_IncomeWP!X87-Income_CF!X89))</f>
        <v>475397.47440682474</v>
      </c>
      <c r="Y87" s="1">
        <f>IF(QP_IncomeWP!Y87="","",'Cost and Benefit Parameters'!$C$46*(QP_IncomeWP!Y87-Income_CF!Y89))</f>
        <v>492359.94502648566</v>
      </c>
      <c r="Z87" s="1">
        <f>IF(QP_IncomeWP!Z87="","",'Cost and Benefit Parameters'!$C$46*(QP_IncomeWP!Z87-Income_CF!Z89))</f>
        <v>509621.78208050097</v>
      </c>
      <c r="AA87" s="1">
        <f>IF(QP_IncomeWP!AA87="","",'Cost and Benefit Parameters'!$C$46*(QP_IncomeWP!AA87-Income_CF!AA89))</f>
        <v>527172.41017588577</v>
      </c>
      <c r="AB87" s="1">
        <f>IF(QP_IncomeWP!AB87="","",'Cost and Benefit Parameters'!$C$46*(QP_IncomeWP!AB87-Income_CF!AB89))</f>
        <v>545000.35787457996</v>
      </c>
      <c r="AC87" s="1">
        <f>IF(QP_IncomeWP!AC87="","",'Cost and Benefit Parameters'!$C$46*(QP_IncomeWP!AC87-Income_CF!AC89))</f>
        <v>563093.25483139162</v>
      </c>
      <c r="AD87" s="1">
        <f>IF(QP_IncomeWP!AD87="","",'Cost and Benefit Parameters'!$C$46*(QP_IncomeWP!AD87-Income_CF!AD89))</f>
        <v>581437.83157526248</v>
      </c>
      <c r="AE87" s="1">
        <f>IF(QP_IncomeWP!AE87="","",'Cost and Benefit Parameters'!$C$46*(QP_IncomeWP!AE87-Income_CF!AE89))</f>
        <v>600019.92202400439</v>
      </c>
      <c r="AF87" s="1">
        <f>IF(QP_IncomeWP!AF87="","",'Cost and Benefit Parameters'!$C$46*(QP_IncomeWP!AF87-Income_CF!AF89))</f>
        <v>618824.46881402517</v>
      </c>
      <c r="AG87" s="1">
        <f>IF(QP_IncomeWP!AG87="","",'Cost and Benefit Parameters'!$C$46*(QP_IncomeWP!AG87-Income_CF!AG89))</f>
        <v>637835.53151726071</v>
      </c>
      <c r="AH87" s="1">
        <f>IF(QP_IncomeWP!AH87="","",'Cost and Benefit Parameters'!$C$46*(QP_IncomeWP!AH87-Income_CF!AH89))</f>
        <v>657036.29780748603</v>
      </c>
      <c r="AI87" s="1">
        <f>IF(QP_IncomeWP!AI87="","",'Cost and Benefit Parameters'!$C$46*(QP_IncomeWP!AI87-Income_CF!AI89))</f>
        <v>676409.09762766655</v>
      </c>
      <c r="AJ87" s="1">
        <f>IF(QP_IncomeWP!AJ87="","",'Cost and Benefit Parameters'!$C$46*(QP_IncomeWP!AJ87-Income_CF!AJ89))</f>
        <v>695935.42039870389</v>
      </c>
      <c r="AK87" s="1">
        <f>IF(QP_IncomeWP!AK87="","",'Cost and Benefit Parameters'!$C$46*(QP_IncomeWP!AK87-Income_CF!AK89))</f>
        <v>715595.93529832887</v>
      </c>
      <c r="AL87" s="1">
        <f>IF(QP_IncomeWP!AL87="","",'Cost and Benefit Parameters'!$C$46*(QP_IncomeWP!AL87-Income_CF!AL89))</f>
        <v>735370.5146265598</v>
      </c>
      <c r="AM87" s="1">
        <f>IF(QP_IncomeWP!AM87="","",'Cost and Benefit Parameters'!$C$46*(QP_IncomeWP!AM87-Income_CF!AM89))</f>
        <v>755238.26026156975</v>
      </c>
      <c r="AN87" s="1">
        <f>IF(QP_IncomeWP!AN87="","",'Cost and Benefit Parameters'!$C$46*(QP_IncomeWP!AN87-Income_CF!AN89))</f>
        <v>775177.53319669596</v>
      </c>
      <c r="AO87" s="1">
        <f>IF(QP_IncomeWP!AO87="","",'Cost and Benefit Parameters'!$C$46*(QP_IncomeWP!AO87-Income_CF!AO89))</f>
        <v>795165.98613601702</v>
      </c>
      <c r="AP87" s="1">
        <f>IF(QP_IncomeWP!AP87="","",'Cost and Benefit Parameters'!$C$46*(QP_IncomeWP!AP87-Income_CF!AP89))</f>
        <v>815180.5991122158</v>
      </c>
      <c r="AQ87" s="1">
        <f>IF(QP_IncomeWP!AQ87="","",'Cost and Benefit Parameters'!$C$46*(QP_IncomeWP!AQ87-Income_CF!AQ89))</f>
        <v>835197.71807671373</v>
      </c>
      <c r="AR87" s="1">
        <f>IF(QP_IncomeWP!AR87="","",'Cost and Benefit Parameters'!$C$46*(QP_IncomeWP!AR87-Income_CF!AR89))</f>
        <v>855193.0963980786</v>
      </c>
      <c r="AS87" s="1">
        <f>IF(QP_IncomeWP!AS87="","",'Cost and Benefit Parameters'!$C$46*(QP_IncomeWP!AS87-Income_CF!AS89))</f>
        <v>875141.93919066433</v>
      </c>
      <c r="AT87" s="1">
        <f>IF(QP_IncomeWP!AT87="","",'Cost and Benefit Parameters'!$C$46*(QP_IncomeWP!AT87-Income_CF!AT89))</f>
        <v>895018.95038160833</v>
      </c>
      <c r="AU87" s="1">
        <f>IF(QP_IncomeWP!AU87="","",'Cost and Benefit Parameters'!$C$46*(QP_IncomeWP!AU87-Income_CF!AU89))</f>
        <v>914798.38241030974</v>
      </c>
      <c r="AV87" s="1">
        <f>IF(QP_IncomeWP!AV87="","",'Cost and Benefit Parameters'!$C$46*(QP_IncomeWP!AV87-Income_CF!AV89))</f>
        <v>934454.08844094514</v>
      </c>
      <c r="AW87" s="1">
        <f>IF(QP_IncomeWP!AW87="","",'Cost and Benefit Parameters'!$C$46*(QP_IncomeWP!AW87-Income_CF!AW89))</f>
        <v>953959.57695507212</v>
      </c>
      <c r="AX87" s="1">
        <f>IF(QP_IncomeWP!AX87="","",'Cost and Benefit Parameters'!$C$46*(QP_IncomeWP!AX87-Income_CF!AX89))</f>
        <v>973288.06857838482</v>
      </c>
      <c r="AY87" s="1">
        <f>IF(QP_IncomeWP!AY87="","",'Cost and Benefit Parameters'!$C$46*(QP_IncomeWP!AY87-Income_CF!AY89))</f>
        <v>992412.55498293322</v>
      </c>
      <c r="AZ87" s="1">
        <f>IF(QP_IncomeWP!AZ87="","",'Cost and Benefit Parameters'!$C$46*(QP_IncomeWP!AZ87-Income_CF!AZ89))</f>
        <v>1011305.8596940391</v>
      </c>
      <c r="BA87" s="1">
        <f>IF(QP_IncomeWP!BA87="","",'Cost and Benefit Parameters'!$C$46*(QP_IncomeWP!BA87-Income_CF!BA89))</f>
        <v>1029940.7006194838</v>
      </c>
      <c r="BB87" s="1">
        <f>IF(QP_IncomeWP!BB87="","",'Cost and Benefit Parameters'!$C$46*(QP_IncomeWP!BB87-Income_CF!BB89))</f>
        <v>1048289.7541076653</v>
      </c>
      <c r="BC87" s="1">
        <f>IF(QP_IncomeWP!BC87="","",'Cost and Benefit Parameters'!$C$46*(QP_IncomeWP!BC87-Income_CF!BC89))</f>
        <v>1066325.720331178</v>
      </c>
      <c r="BD87" s="1">
        <f>IF(QP_IncomeWP!BD87="","",'Cost and Benefit Parameters'!$C$46*(QP_IncomeWP!BD87-Income_CF!BD89))</f>
        <v>1084021.3897828085</v>
      </c>
      <c r="BE87" s="1">
        <f>IF(QP_IncomeWP!BE87="","",'Cost and Benefit Parameters'!$C$46*(QP_IncomeWP!BE87-Income_CF!BE89))</f>
        <v>1101349.7106624588</v>
      </c>
      <c r="BF87" s="1">
        <f>IF(QP_IncomeWP!BF87="","",'Cost and Benefit Parameters'!$C$46*(QP_IncomeWP!BF87-Income_CF!BF89))</f>
        <v>1118283.8569257434</v>
      </c>
      <c r="BG87" s="1">
        <f>IF(QP_IncomeWP!BG87="","",'Cost and Benefit Parameters'!$C$46*(QP_IncomeWP!BG87-Income_CF!BG89))</f>
        <v>1134797.2967584799</v>
      </c>
      <c r="BH87" s="1" t="str">
        <f>IF(QP_IncomeWP!BH87="","",'Cost and Benefit Parameters'!$C$46*(QP_IncomeWP!BH87-Income_CF!BH89))</f>
        <v/>
      </c>
      <c r="BI87" s="1" t="str">
        <f>IF(QP_IncomeWP!BI87="","",'Cost and Benefit Parameters'!$C$46*(QP_IncomeWP!BI87-Income_CF!BI89))</f>
        <v/>
      </c>
      <c r="BJ87" s="1" t="str">
        <f>IF(QP_IncomeWP!BJ87="","",'Cost and Benefit Parameters'!$C$46*(QP_IncomeWP!BJ87-Income_CF!BJ89))</f>
        <v/>
      </c>
      <c r="BK87" s="1" t="str">
        <f>IF(QP_IncomeWP!BK87="","",'Cost and Benefit Parameters'!$C$46*(QP_IncomeWP!BK87-Income_CF!BK89))</f>
        <v/>
      </c>
      <c r="BL87" s="1" t="str">
        <f>IF(QP_IncomeWP!BL87="","",'Cost and Benefit Parameters'!$C$46*(QP_IncomeWP!BL87-Income_CF!BL89))</f>
        <v/>
      </c>
      <c r="BM87" s="1" t="str">
        <f>IF(QP_IncomeWP!BM87="","",'Cost and Benefit Parameters'!$C$46*(QP_IncomeWP!BM87-Income_CF!BM89))</f>
        <v/>
      </c>
      <c r="BN87" s="1" t="str">
        <f>IF(QP_IncomeWP!BN87="","",'Cost and Benefit Parameters'!$C$46*(QP_IncomeWP!BN87-Income_CF!BN89))</f>
        <v/>
      </c>
    </row>
    <row r="88" spans="1:72" x14ac:dyDescent="0.55000000000000004">
      <c r="A88" s="642"/>
      <c r="B88" t="s">
        <v>480</v>
      </c>
      <c r="H88" s="1" t="str">
        <f>IF(QP_IncomeWP!H88="","",'Cost and Benefit Parameters'!$C$46*(QP_IncomeWP!H88-Income_CF!H90))</f>
        <v/>
      </c>
      <c r="I88" s="1" t="str">
        <f>IF(QP_IncomeWP!I88="","",'Cost and Benefit Parameters'!$C$46*(QP_IncomeWP!I88-Income_CF!I90))</f>
        <v/>
      </c>
      <c r="J88" s="1" t="str">
        <f>IF(QP_IncomeWP!J88="","",'Cost and Benefit Parameters'!$C$46*(QP_IncomeWP!J88-Income_CF!J90))</f>
        <v/>
      </c>
      <c r="K88" s="1" t="str">
        <f>IF(QP_IncomeWP!K88="","",'Cost and Benefit Parameters'!$C$46*(QP_IncomeWP!K88-Income_CF!K90))</f>
        <v/>
      </c>
      <c r="L88" s="1" t="str">
        <f>IF(QP_IncomeWP!L88="","",'Cost and Benefit Parameters'!$C$46*(QP_IncomeWP!L88-Income_CF!L90))</f>
        <v/>
      </c>
      <c r="M88" s="1" t="str">
        <f>IF(QP_IncomeWP!M88="","",'Cost and Benefit Parameters'!$C$46*(QP_IncomeWP!M88-Income_CF!M90))</f>
        <v/>
      </c>
      <c r="N88" s="1" t="str">
        <f>IF(QP_IncomeWP!N88="","",'Cost and Benefit Parameters'!$C$46*(QP_IncomeWP!N88-Income_CF!N90))</f>
        <v/>
      </c>
      <c r="O88" s="1" t="str">
        <f>IF(QP_IncomeWP!O88="","",'Cost and Benefit Parameters'!$C$46*(QP_IncomeWP!O88-Income_CF!O90))</f>
        <v/>
      </c>
      <c r="P88" s="1" t="str">
        <f>IF(QP_IncomeWP!P88="","",'Cost and Benefit Parameters'!$C$46*(QP_IncomeWP!P88-Income_CF!P90))</f>
        <v/>
      </c>
      <c r="Q88" s="1" t="str">
        <f>IF(QP_IncomeWP!Q88="","",'Cost and Benefit Parameters'!$C$46*(QP_IncomeWP!Q88-Income_CF!Q90))</f>
        <v/>
      </c>
      <c r="R88" s="1" t="str">
        <f>IF(QP_IncomeWP!R88="","",'Cost and Benefit Parameters'!$C$46*(QP_IncomeWP!R88-Income_CF!R90))</f>
        <v/>
      </c>
      <c r="S88" s="1" t="str">
        <f>IF(QP_IncomeWP!S88="","",'Cost and Benefit Parameters'!$C$46*(QP_IncomeWP!S88-Income_CF!S90))</f>
        <v/>
      </c>
      <c r="T88" s="1" t="str">
        <f>IF(QP_IncomeWP!T88="","",'Cost and Benefit Parameters'!$C$46*(QP_IncomeWP!T88-Income_CF!T90))</f>
        <v/>
      </c>
      <c r="U88" s="1">
        <f>IF(QP_IncomeWP!U88="","",'Cost and Benefit Parameters'!$C$46*(QP_IncomeWP!U88-Income_CF!U90))</f>
        <v>419462.79607551626</v>
      </c>
      <c r="V88" s="1">
        <f>IF(QP_IncomeWP!V88="","",'Cost and Benefit Parameters'!$C$46*(QP_IncomeWP!V88-Income_CF!V90))</f>
        <v>435734.72873964615</v>
      </c>
      <c r="W88" s="1">
        <f>IF(QP_IncomeWP!W88="","",'Cost and Benefit Parameters'!$C$46*(QP_IncomeWP!W88-Income_CF!W90))</f>
        <v>452366.38605769211</v>
      </c>
      <c r="X88" s="1">
        <f>IF(QP_IncomeWP!X88="","",'Cost and Benefit Parameters'!$C$46*(QP_IncomeWP!X88-Income_CF!X90))</f>
        <v>469351.16566242476</v>
      </c>
      <c r="Y88" s="1">
        <f>IF(QP_IncomeWP!Y88="","",'Cost and Benefit Parameters'!$C$46*(QP_IncomeWP!Y88-Income_CF!Y90))</f>
        <v>489659.39863902947</v>
      </c>
      <c r="Z88" s="1">
        <f>IF(QP_IncomeWP!Z88="","",'Cost and Benefit Parameters'!$C$46*(QP_IncomeWP!Z88-Income_CF!Z90))</f>
        <v>507130.74337728031</v>
      </c>
      <c r="AA88" s="1">
        <f>IF(QP_IncomeWP!AA88="","",'Cost and Benefit Parameters'!$C$46*(QP_IncomeWP!AA88-Income_CF!AA90))</f>
        <v>524910.43554291595</v>
      </c>
      <c r="AB88" s="1">
        <f>IF(QP_IncomeWP!AB88="","",'Cost and Benefit Parameters'!$C$46*(QP_IncomeWP!AB88-Income_CF!AB90))</f>
        <v>542987.58248116262</v>
      </c>
      <c r="AC88" s="1">
        <f>IF(QP_IncomeWP!AC88="","",'Cost and Benefit Parameters'!$C$46*(QP_IncomeWP!AC88-Income_CF!AC90))</f>
        <v>561350.36861081736</v>
      </c>
      <c r="AD88" s="1">
        <f>IF(QP_IncomeWP!AD88="","",'Cost and Benefit Parameters'!$C$46*(QP_IncomeWP!AD88-Income_CF!AD90))</f>
        <v>579986.05247633311</v>
      </c>
      <c r="AE88" s="1">
        <f>IF(QP_IncomeWP!AE88="","",'Cost and Benefit Parameters'!$C$46*(QP_IncomeWP!AE88-Income_CF!AE90))</f>
        <v>598880.96652252076</v>
      </c>
      <c r="AF88" s="1">
        <f>IF(QP_IncomeWP!AF88="","",'Cost and Benefit Parameters'!$C$46*(QP_IncomeWP!AF88-Income_CF!AF90))</f>
        <v>618020.51968472463</v>
      </c>
      <c r="AG88" s="1">
        <f>IF(QP_IncomeWP!AG88="","",'Cost and Benefit Parameters'!$C$46*(QP_IncomeWP!AG88-Income_CF!AG90))</f>
        <v>637389.2028784462</v>
      </c>
      <c r="AH88" s="1">
        <f>IF(QP_IncomeWP!AH88="","",'Cost and Benefit Parameters'!$C$46*(QP_IncomeWP!AH88-Income_CF!AH90))</f>
        <v>656970.59746277833</v>
      </c>
      <c r="AI88" s="1">
        <f>IF(QP_IncomeWP!AI88="","",'Cost and Benefit Parameters'!$C$46*(QP_IncomeWP!AI88-Income_CF!AI90))</f>
        <v>676747.38674171024</v>
      </c>
      <c r="AJ88" s="1">
        <f>IF(QP_IncomeWP!AJ88="","",'Cost and Benefit Parameters'!$C$46*(QP_IncomeWP!AJ88-Income_CF!AJ90))</f>
        <v>696701.37055649655</v>
      </c>
      <c r="AK88" s="1">
        <f>IF(QP_IncomeWP!AK88="","",'Cost and Benefit Parameters'!$C$46*(QP_IncomeWP!AK88-Income_CF!AK90))</f>
        <v>716813.48301066493</v>
      </c>
      <c r="AL88" s="1">
        <f>IF(QP_IncomeWP!AL88="","",'Cost and Benefit Parameters'!$C$46*(QP_IncomeWP!AL88-Income_CF!AL90))</f>
        <v>737063.81335727847</v>
      </c>
      <c r="AM88" s="1">
        <f>IF(QP_IncomeWP!AM88="","",'Cost and Benefit Parameters'!$C$46*(QP_IncomeWP!AM88-Income_CF!AM90))</f>
        <v>757431.6300653565</v>
      </c>
      <c r="AN88" s="1">
        <f>IF(QP_IncomeWP!AN88="","",'Cost and Benefit Parameters'!$C$46*(QP_IncomeWP!AN88-Income_CF!AN90))</f>
        <v>777895.40806941688</v>
      </c>
      <c r="AO88" s="1">
        <f>IF(QP_IncomeWP!AO88="","",'Cost and Benefit Parameters'!$C$46*(QP_IncomeWP!AO88-Income_CF!AO90))</f>
        <v>798432.8591925971</v>
      </c>
      <c r="AP88" s="1">
        <f>IF(QP_IncomeWP!AP88="","",'Cost and Benefit Parameters'!$C$46*(QP_IncomeWP!AP88-Income_CF!AP90))</f>
        <v>819020.96572009765</v>
      </c>
      <c r="AQ88" s="1">
        <f>IF(QP_IncomeWP!AQ88="","",'Cost and Benefit Parameters'!$C$46*(QP_IncomeWP!AQ88-Income_CF!AQ90))</f>
        <v>839636.0170855819</v>
      </c>
      <c r="AR88" s="1">
        <f>IF(QP_IncomeWP!AR88="","",'Cost and Benefit Parameters'!$C$46*(QP_IncomeWP!AR88-Income_CF!AR90))</f>
        <v>860253.64961901505</v>
      </c>
      <c r="AS88" s="1">
        <f>IF(QP_IncomeWP!AS88="","",'Cost and Benefit Parameters'!$C$46*(QP_IncomeWP!AS88-Income_CF!AS90))</f>
        <v>880848.88929002103</v>
      </c>
      <c r="AT88" s="1">
        <f>IF(QP_IncomeWP!AT88="","",'Cost and Benefit Parameters'!$C$46*(QP_IncomeWP!AT88-Income_CF!AT90))</f>
        <v>901396.19736638397</v>
      </c>
      <c r="AU88" s="1">
        <f>IF(QP_IncomeWP!AU88="","",'Cost and Benefit Parameters'!$C$46*(QP_IncomeWP!AU88-Income_CF!AU90))</f>
        <v>921869.51889305667</v>
      </c>
      <c r="AV88" s="1">
        <f>IF(QP_IncomeWP!AV88="","",'Cost and Benefit Parameters'!$C$46*(QP_IncomeWP!AV88-Income_CF!AV90))</f>
        <v>942242.33388261881</v>
      </c>
      <c r="AW88" s="1">
        <f>IF(QP_IncomeWP!AW88="","",'Cost and Benefit Parameters'!$C$46*(QP_IncomeWP!AW88-Income_CF!AW90))</f>
        <v>962487.7110941736</v>
      </c>
      <c r="AX88" s="1">
        <f>IF(QP_IncomeWP!AX88="","",'Cost and Benefit Parameters'!$C$46*(QP_IncomeWP!AX88-Income_CF!AX90))</f>
        <v>982578.36426372384</v>
      </c>
      <c r="AY88" s="1">
        <f>IF(QP_IncomeWP!AY88="","",'Cost and Benefit Parameters'!$C$46*(QP_IncomeWP!AY88-Income_CF!AY90))</f>
        <v>1002486.7106357366</v>
      </c>
      <c r="AZ88" s="1">
        <f>IF(QP_IncomeWP!AZ88="","",'Cost and Benefit Parameters'!$C$46*(QP_IncomeWP!AZ88-Income_CF!AZ90))</f>
        <v>1022184.9316324216</v>
      </c>
      <c r="BA88" s="1">
        <f>IF(QP_IncomeWP!BA88="","",'Cost and Benefit Parameters'!$C$46*(QP_IncomeWP!BA88-Income_CF!BA90))</f>
        <v>1041645.0354848607</v>
      </c>
      <c r="BB88" s="1">
        <f>IF(QP_IncomeWP!BB88="","",'Cost and Benefit Parameters'!$C$46*(QP_IncomeWP!BB88-Income_CF!BB90))</f>
        <v>1060838.9216380683</v>
      </c>
      <c r="BC88" s="1">
        <f>IF(QP_IncomeWP!BC88="","",'Cost and Benefit Parameters'!$C$46*(QP_IncomeWP!BC88-Income_CF!BC90))</f>
        <v>1079738.4467308952</v>
      </c>
      <c r="BD88" s="1">
        <f>IF(QP_IncomeWP!BD88="","",'Cost and Benefit Parameters'!$C$46*(QP_IncomeWP!BD88-Income_CF!BD90))</f>
        <v>1098315.4919411135</v>
      </c>
      <c r="BE88" s="1">
        <f>IF(QP_IncomeWP!BE88="","",'Cost and Benefit Parameters'!$C$46*(QP_IncomeWP!BE88-Income_CF!BE90))</f>
        <v>1116542.0314762928</v>
      </c>
      <c r="BF88" s="1">
        <f>IF(QP_IncomeWP!BF88="","",'Cost and Benefit Parameters'!$C$46*(QP_IncomeWP!BF88-Income_CF!BF90))</f>
        <v>1134390.2019823322</v>
      </c>
      <c r="BG88" s="1">
        <f>IF(QP_IncomeWP!BG88="","",'Cost and Benefit Parameters'!$C$46*(QP_IncomeWP!BG88-Income_CF!BG90))</f>
        <v>1151832.3726335154</v>
      </c>
      <c r="BH88" s="1">
        <f>IF(QP_IncomeWP!BH88="","",'Cost and Benefit Parameters'!$C$46*(QP_IncomeWP!BH88-Income_CF!BH90))</f>
        <v>1168841.2156612342</v>
      </c>
      <c r="BI88" s="1" t="str">
        <f>IF(QP_IncomeWP!BI88="","",'Cost and Benefit Parameters'!$C$46*(QP_IncomeWP!BI88-Income_CF!BI90))</f>
        <v/>
      </c>
      <c r="BJ88" s="1" t="str">
        <f>IF(QP_IncomeWP!BJ88="","",'Cost and Benefit Parameters'!$C$46*(QP_IncomeWP!BJ88-Income_CF!BJ90))</f>
        <v/>
      </c>
      <c r="BK88" s="1" t="str">
        <f>IF(QP_IncomeWP!BK88="","",'Cost and Benefit Parameters'!$C$46*(QP_IncomeWP!BK88-Income_CF!BK90))</f>
        <v/>
      </c>
      <c r="BL88" s="1" t="str">
        <f>IF(QP_IncomeWP!BL88="","",'Cost and Benefit Parameters'!$C$46*(QP_IncomeWP!BL88-Income_CF!BL90))</f>
        <v/>
      </c>
      <c r="BM88" s="1" t="str">
        <f>IF(QP_IncomeWP!BM88="","",'Cost and Benefit Parameters'!$C$46*(QP_IncomeWP!BM88-Income_CF!BM90))</f>
        <v/>
      </c>
      <c r="BN88" s="1" t="str">
        <f>IF(QP_IncomeWP!BN88="","",'Cost and Benefit Parameters'!$C$46*(QP_IncomeWP!BN88-Income_CF!BN90))</f>
        <v/>
      </c>
    </row>
    <row r="89" spans="1:72" x14ac:dyDescent="0.55000000000000004">
      <c r="A89" s="642"/>
      <c r="B89" t="s">
        <v>481</v>
      </c>
      <c r="H89" s="1" t="str">
        <f>IF(QP_IncomeWP!H89="","",'Cost and Benefit Parameters'!$C$46*(QP_IncomeWP!H89-Income_CF!H91))</f>
        <v/>
      </c>
      <c r="I89" s="1" t="str">
        <f>IF(QP_IncomeWP!I89="","",'Cost and Benefit Parameters'!$C$46*(QP_IncomeWP!I89-Income_CF!I91))</f>
        <v/>
      </c>
      <c r="J89" s="1" t="str">
        <f>IF(QP_IncomeWP!J89="","",'Cost and Benefit Parameters'!$C$46*(QP_IncomeWP!J89-Income_CF!J91))</f>
        <v/>
      </c>
      <c r="K89" s="1" t="str">
        <f>IF(QP_IncomeWP!K89="","",'Cost and Benefit Parameters'!$C$46*(QP_IncomeWP!K89-Income_CF!K91))</f>
        <v/>
      </c>
      <c r="L89" s="1" t="str">
        <f>IF(QP_IncomeWP!L89="","",'Cost and Benefit Parameters'!$C$46*(QP_IncomeWP!L89-Income_CF!L91))</f>
        <v/>
      </c>
      <c r="M89" s="1" t="str">
        <f>IF(QP_IncomeWP!M89="","",'Cost and Benefit Parameters'!$C$46*(QP_IncomeWP!M89-Income_CF!M91))</f>
        <v/>
      </c>
      <c r="N89" s="1" t="str">
        <f>IF(QP_IncomeWP!N89="","",'Cost and Benefit Parameters'!$C$46*(QP_IncomeWP!N89-Income_CF!N91))</f>
        <v/>
      </c>
      <c r="O89" s="1" t="str">
        <f>IF(QP_IncomeWP!O89="","",'Cost and Benefit Parameters'!$C$46*(QP_IncomeWP!O89-Income_CF!O91))</f>
        <v/>
      </c>
      <c r="P89" s="1" t="str">
        <f>IF(QP_IncomeWP!P89="","",'Cost and Benefit Parameters'!$C$46*(QP_IncomeWP!P89-Income_CF!P91))</f>
        <v/>
      </c>
      <c r="Q89" s="1" t="str">
        <f>IF(QP_IncomeWP!Q89="","",'Cost and Benefit Parameters'!$C$46*(QP_IncomeWP!Q89-Income_CF!Q91))</f>
        <v/>
      </c>
      <c r="R89" s="1" t="str">
        <f>IF(QP_IncomeWP!R89="","",'Cost and Benefit Parameters'!$C$46*(QP_IncomeWP!R89-Income_CF!R91))</f>
        <v/>
      </c>
      <c r="S89" s="1" t="str">
        <f>IF(QP_IncomeWP!S89="","",'Cost and Benefit Parameters'!$C$46*(QP_IncomeWP!S89-Income_CF!S91))</f>
        <v/>
      </c>
      <c r="T89" s="1" t="str">
        <f>IF(QP_IncomeWP!T89="","",'Cost and Benefit Parameters'!$C$46*(QP_IncomeWP!T89-Income_CF!T91))</f>
        <v/>
      </c>
      <c r="U89" s="1" t="str">
        <f>IF(QP_IncomeWP!U89="","",'Cost and Benefit Parameters'!$C$46*(QP_IncomeWP!U89-Income_CF!U91))</f>
        <v/>
      </c>
      <c r="V89" s="1">
        <f>IF(QP_IncomeWP!V89="","",'Cost and Benefit Parameters'!$C$46*(QP_IncomeWP!V89-Income_CF!V91))</f>
        <v>432046.67995778169</v>
      </c>
      <c r="W89" s="1">
        <f>IF(QP_IncomeWP!W89="","",'Cost and Benefit Parameters'!$C$46*(QP_IncomeWP!W89-Income_CF!W91))</f>
        <v>448806.77060183545</v>
      </c>
      <c r="X89" s="1">
        <f>IF(QP_IncomeWP!X89="","",'Cost and Benefit Parameters'!$C$46*(QP_IncomeWP!X89-Income_CF!X91))</f>
        <v>465937.37763942278</v>
      </c>
      <c r="Y89" s="1">
        <f>IF(QP_IncomeWP!Y89="","",'Cost and Benefit Parameters'!$C$46*(QP_IncomeWP!Y89-Income_CF!Y91))</f>
        <v>483431.70063229755</v>
      </c>
      <c r="Z89" s="1">
        <f>IF(QP_IncomeWP!Z89="","",'Cost and Benefit Parameters'!$C$46*(QP_IncomeWP!Z89-Income_CF!Z91))</f>
        <v>504349.18059820036</v>
      </c>
      <c r="AA89" s="1">
        <f>IF(QP_IncomeWP!AA89="","",'Cost and Benefit Parameters'!$C$46*(QP_IncomeWP!AA89-Income_CF!AA91))</f>
        <v>522344.66567859857</v>
      </c>
      <c r="AB89" s="1">
        <f>IF(QP_IncomeWP!AB89="","",'Cost and Benefit Parameters'!$C$46*(QP_IncomeWP!AB89-Income_CF!AB91))</f>
        <v>540657.74860920338</v>
      </c>
      <c r="AC89" s="1">
        <f>IF(QP_IncomeWP!AC89="","",'Cost and Benefit Parameters'!$C$46*(QP_IncomeWP!AC89-Income_CF!AC91))</f>
        <v>559277.20995559753</v>
      </c>
      <c r="AD89" s="1">
        <f>IF(QP_IncomeWP!AD89="","",'Cost and Benefit Parameters'!$C$46*(QP_IncomeWP!AD89-Income_CF!AD91))</f>
        <v>578190.87966914196</v>
      </c>
      <c r="AE89" s="1">
        <f>IF(QP_IncomeWP!AE89="","",'Cost and Benefit Parameters'!$C$46*(QP_IncomeWP!AE89-Income_CF!AE91))</f>
        <v>597385.63405062305</v>
      </c>
      <c r="AF89" s="1">
        <f>IF(QP_IncomeWP!AF89="","",'Cost and Benefit Parameters'!$C$46*(QP_IncomeWP!AF89-Income_CF!AF91))</f>
        <v>616847.3955181964</v>
      </c>
      <c r="AG89" s="1">
        <f>IF(QP_IncomeWP!AG89="","",'Cost and Benefit Parameters'!$C$46*(QP_IncomeWP!AG89-Income_CF!AG91))</f>
        <v>636561.13527526625</v>
      </c>
      <c r="AH89" s="1">
        <f>IF(QP_IncomeWP!AH89="","",'Cost and Benefit Parameters'!$C$46*(QP_IncomeWP!AH89-Income_CF!AH91))</f>
        <v>656510.87896479946</v>
      </c>
      <c r="AI89" s="1">
        <f>IF(QP_IncomeWP!AI89="","",'Cost and Benefit Parameters'!$C$46*(QP_IncomeWP!AI89-Income_CF!AI91))</f>
        <v>676679.71538666182</v>
      </c>
      <c r="AJ89" s="1">
        <f>IF(QP_IncomeWP!AJ89="","",'Cost and Benefit Parameters'!$C$46*(QP_IncomeWP!AJ89-Income_CF!AJ91))</f>
        <v>697049.8083439616</v>
      </c>
      <c r="AK89" s="1">
        <f>IF(QP_IncomeWP!AK89="","",'Cost and Benefit Parameters'!$C$46*(QP_IncomeWP!AK89-Income_CF!AK91))</f>
        <v>717602.41167319159</v>
      </c>
      <c r="AL89" s="1">
        <f>IF(QP_IncomeWP!AL89="","",'Cost and Benefit Parameters'!$C$46*(QP_IncomeWP!AL89-Income_CF!AL91))</f>
        <v>738317.88750098471</v>
      </c>
      <c r="AM89" s="1">
        <f>IF(QP_IncomeWP!AM89="","",'Cost and Benefit Parameters'!$C$46*(QP_IncomeWP!AM89-Income_CF!AM91))</f>
        <v>759175.72775799676</v>
      </c>
      <c r="AN89" s="1">
        <f>IF(QP_IncomeWP!AN89="","",'Cost and Benefit Parameters'!$C$46*(QP_IncomeWP!AN89-Income_CF!AN91))</f>
        <v>780154.57896731736</v>
      </c>
      <c r="AO89" s="1">
        <f>IF(QP_IncomeWP!AO89="","",'Cost and Benefit Parameters'!$C$46*(QP_IncomeWP!AO89-Income_CF!AO91))</f>
        <v>801232.27031149971</v>
      </c>
      <c r="AP89" s="1">
        <f>IF(QP_IncomeWP!AP89="","",'Cost and Benefit Parameters'!$C$46*(QP_IncomeWP!AP89-Income_CF!AP91))</f>
        <v>822385.84496837482</v>
      </c>
      <c r="AQ89" s="1">
        <f>IF(QP_IncomeWP!AQ89="","",'Cost and Benefit Parameters'!$C$46*(QP_IncomeWP!AQ89-Income_CF!AQ91))</f>
        <v>843591.59469170042</v>
      </c>
      <c r="AR89" s="1">
        <f>IF(QP_IncomeWP!AR89="","",'Cost and Benefit Parameters'!$C$46*(QP_IncomeWP!AR89-Income_CF!AR91))</f>
        <v>864825.09759814944</v>
      </c>
      <c r="AS89" s="1">
        <f>IF(QP_IncomeWP!AS89="","",'Cost and Benefit Parameters'!$C$46*(QP_IncomeWP!AS89-Income_CF!AS91))</f>
        <v>886061.25910758565</v>
      </c>
      <c r="AT89" s="1">
        <f>IF(QP_IncomeWP!AT89="","",'Cost and Benefit Parameters'!$C$46*(QP_IncomeWP!AT89-Income_CF!AT91))</f>
        <v>907274.35596872168</v>
      </c>
      <c r="AU89" s="1">
        <f>IF(QP_IncomeWP!AU89="","",'Cost and Benefit Parameters'!$C$46*(QP_IncomeWP!AU89-Income_CF!AU91))</f>
        <v>928438.08328737563</v>
      </c>
      <c r="AV89" s="1">
        <f>IF(QP_IncomeWP!AV89="","",'Cost and Benefit Parameters'!$C$46*(QP_IncomeWP!AV89-Income_CF!AV91))</f>
        <v>949525.60445984837</v>
      </c>
      <c r="AW89" s="1">
        <f>IF(QP_IncomeWP!AW89="","",'Cost and Benefit Parameters'!$C$46*(QP_IncomeWP!AW89-Income_CF!AW91))</f>
        <v>970509.60389909777</v>
      </c>
      <c r="AX89" s="1">
        <f>IF(QP_IncomeWP!AX89="","",'Cost and Benefit Parameters'!$C$46*(QP_IncomeWP!AX89-Income_CF!AX91))</f>
        <v>991362.34242699866</v>
      </c>
      <c r="AY89" s="1">
        <f>IF(QP_IncomeWP!AY89="","",'Cost and Benefit Parameters'!$C$46*(QP_IncomeWP!AY89-Income_CF!AY91))</f>
        <v>1012055.7151916354</v>
      </c>
      <c r="AZ89" s="1">
        <f>IF(QP_IncomeWP!AZ89="","",'Cost and Benefit Parameters'!$C$46*(QP_IncomeWP!AZ89-Income_CF!AZ91))</f>
        <v>1032561.3119548084</v>
      </c>
      <c r="BA89" s="1">
        <f>IF(QP_IncomeWP!BA89="","",'Cost and Benefit Parameters'!$C$46*(QP_IncomeWP!BA89-Income_CF!BA91))</f>
        <v>1052850.4795813942</v>
      </c>
      <c r="BB89" s="1">
        <f>IF(QP_IncomeWP!BB89="","",'Cost and Benefit Parameters'!$C$46*(QP_IncomeWP!BB89-Income_CF!BB91))</f>
        <v>1072894.386549406</v>
      </c>
      <c r="BC89" s="1">
        <f>IF(QP_IncomeWP!BC89="","",'Cost and Benefit Parameters'!$C$46*(QP_IncomeWP!BC89-Income_CF!BC91))</f>
        <v>1092664.08928721</v>
      </c>
      <c r="BD89" s="1">
        <f>IF(QP_IncomeWP!BD89="","",'Cost and Benefit Parameters'!$C$46*(QP_IncomeWP!BD89-Income_CF!BD91))</f>
        <v>1112130.6001328221</v>
      </c>
      <c r="BE89" s="1">
        <f>IF(QP_IncomeWP!BE89="","",'Cost and Benefit Parameters'!$C$46*(QP_IncomeWP!BE89-Income_CF!BE91))</f>
        <v>1131264.9566993471</v>
      </c>
      <c r="BF89" s="1">
        <f>IF(QP_IncomeWP!BF89="","",'Cost and Benefit Parameters'!$C$46*(QP_IncomeWP!BF89-Income_CF!BF91))</f>
        <v>1150038.2924205812</v>
      </c>
      <c r="BG89" s="1">
        <f>IF(QP_IncomeWP!BG89="","",'Cost and Benefit Parameters'!$C$46*(QP_IncomeWP!BG89-Income_CF!BG91))</f>
        <v>1168421.9080418018</v>
      </c>
      <c r="BH89" s="1">
        <f>IF(QP_IncomeWP!BH89="","",'Cost and Benefit Parameters'!$C$46*(QP_IncomeWP!BH89-Income_CF!BH91))</f>
        <v>1186387.3438125211</v>
      </c>
      <c r="BI89" s="1">
        <f>IF(QP_IncomeWP!BI89="","",'Cost and Benefit Parameters'!$C$46*(QP_IncomeWP!BI89-Income_CF!BI91))</f>
        <v>1203906.4521310716</v>
      </c>
      <c r="BJ89" s="1" t="str">
        <f>IF(QP_IncomeWP!BJ89="","",'Cost and Benefit Parameters'!$C$46*(QP_IncomeWP!BJ89-Income_CF!BJ91))</f>
        <v/>
      </c>
      <c r="BK89" s="1" t="str">
        <f>IF(QP_IncomeWP!BK89="","",'Cost and Benefit Parameters'!$C$46*(QP_IncomeWP!BK89-Income_CF!BK91))</f>
        <v/>
      </c>
      <c r="BL89" s="1" t="str">
        <f>IF(QP_IncomeWP!BL89="","",'Cost and Benefit Parameters'!$C$46*(QP_IncomeWP!BL89-Income_CF!BL91))</f>
        <v/>
      </c>
      <c r="BM89" s="1" t="str">
        <f>IF(QP_IncomeWP!BM89="","",'Cost and Benefit Parameters'!$C$46*(QP_IncomeWP!BM89-Income_CF!BM91))</f>
        <v/>
      </c>
      <c r="BN89" s="1" t="str">
        <f>IF(QP_IncomeWP!BN89="","",'Cost and Benefit Parameters'!$C$46*(QP_IncomeWP!BN89-Income_CF!BN91))</f>
        <v/>
      </c>
    </row>
    <row r="90" spans="1:72" x14ac:dyDescent="0.55000000000000004">
      <c r="A90" s="642"/>
      <c r="B90" t="s">
        <v>482</v>
      </c>
      <c r="H90" s="1" t="str">
        <f>IF(QP_IncomeWP!H90="","",'Cost and Benefit Parameters'!$C$46*(QP_IncomeWP!H90-Income_CF!H92))</f>
        <v/>
      </c>
      <c r="I90" s="1" t="str">
        <f>IF(QP_IncomeWP!I90="","",'Cost and Benefit Parameters'!$C$46*(QP_IncomeWP!I90-Income_CF!I92))</f>
        <v/>
      </c>
      <c r="J90" s="1" t="str">
        <f>IF(QP_IncomeWP!J90="","",'Cost and Benefit Parameters'!$C$46*(QP_IncomeWP!J90-Income_CF!J92))</f>
        <v/>
      </c>
      <c r="K90" s="1" t="str">
        <f>IF(QP_IncomeWP!K90="","",'Cost and Benefit Parameters'!$C$46*(QP_IncomeWP!K90-Income_CF!K92))</f>
        <v/>
      </c>
      <c r="L90" s="1" t="str">
        <f>IF(QP_IncomeWP!L90="","",'Cost and Benefit Parameters'!$C$46*(QP_IncomeWP!L90-Income_CF!L92))</f>
        <v/>
      </c>
      <c r="M90" s="1" t="str">
        <f>IF(QP_IncomeWP!M90="","",'Cost and Benefit Parameters'!$C$46*(QP_IncomeWP!M90-Income_CF!M92))</f>
        <v/>
      </c>
      <c r="N90" s="1" t="str">
        <f>IF(QP_IncomeWP!N90="","",'Cost and Benefit Parameters'!$C$46*(QP_IncomeWP!N90-Income_CF!N92))</f>
        <v/>
      </c>
      <c r="O90" s="1" t="str">
        <f>IF(QP_IncomeWP!O90="","",'Cost and Benefit Parameters'!$C$46*(QP_IncomeWP!O90-Income_CF!O92))</f>
        <v/>
      </c>
      <c r="P90" s="1" t="str">
        <f>IF(QP_IncomeWP!P90="","",'Cost and Benefit Parameters'!$C$46*(QP_IncomeWP!P90-Income_CF!P92))</f>
        <v/>
      </c>
      <c r="Q90" s="1" t="str">
        <f>IF(QP_IncomeWP!Q90="","",'Cost and Benefit Parameters'!$C$46*(QP_IncomeWP!Q90-Income_CF!Q92))</f>
        <v/>
      </c>
      <c r="R90" s="1" t="str">
        <f>IF(QP_IncomeWP!R90="","",'Cost and Benefit Parameters'!$C$46*(QP_IncomeWP!R90-Income_CF!R92))</f>
        <v/>
      </c>
      <c r="S90" s="1" t="str">
        <f>IF(QP_IncomeWP!S90="","",'Cost and Benefit Parameters'!$C$46*(QP_IncomeWP!S90-Income_CF!S92))</f>
        <v/>
      </c>
      <c r="T90" s="1" t="str">
        <f>IF(QP_IncomeWP!T90="","",'Cost and Benefit Parameters'!$C$46*(QP_IncomeWP!T90-Income_CF!T92))</f>
        <v/>
      </c>
      <c r="U90" s="1" t="str">
        <f>IF(QP_IncomeWP!U90="","",'Cost and Benefit Parameters'!$C$46*(QP_IncomeWP!U90-Income_CF!U92))</f>
        <v/>
      </c>
      <c r="V90" s="1" t="str">
        <f>IF(QP_IncomeWP!V90="","",'Cost and Benefit Parameters'!$C$46*(QP_IncomeWP!V90-Income_CF!V92))</f>
        <v/>
      </c>
      <c r="W90" s="1">
        <f>IF(QP_IncomeWP!W90="","",'Cost and Benefit Parameters'!$C$46*(QP_IncomeWP!W90-Income_CF!W92))</f>
        <v>445008.08035651513</v>
      </c>
      <c r="X90" s="1">
        <f>IF(QP_IncomeWP!X90="","",'Cost and Benefit Parameters'!$C$46*(QP_IncomeWP!X90-Income_CF!X92))</f>
        <v>462270.97371989052</v>
      </c>
      <c r="Y90" s="1">
        <f>IF(QP_IncomeWP!Y90="","",'Cost and Benefit Parameters'!$C$46*(QP_IncomeWP!Y90-Income_CF!Y92))</f>
        <v>479915.49896860548</v>
      </c>
      <c r="Z90" s="1">
        <f>IF(QP_IncomeWP!Z90="","",'Cost and Benefit Parameters'!$C$46*(QP_IncomeWP!Z90-Income_CF!Z92))</f>
        <v>497934.65165126626</v>
      </c>
      <c r="AA90" s="1">
        <f>IF(QP_IncomeWP!AA90="","",'Cost and Benefit Parameters'!$C$46*(QP_IncomeWP!AA90-Income_CF!AA92))</f>
        <v>519479.65601614636</v>
      </c>
      <c r="AB90" s="1">
        <f>IF(QP_IncomeWP!AB90="","",'Cost and Benefit Parameters'!$C$46*(QP_IncomeWP!AB90-Income_CF!AB92))</f>
        <v>538015.0056489564</v>
      </c>
      <c r="AC90" s="1">
        <f>IF(QP_IncomeWP!AC90="","",'Cost and Benefit Parameters'!$C$46*(QP_IncomeWP!AC90-Income_CF!AC92))</f>
        <v>556877.48106747947</v>
      </c>
      <c r="AD90" s="1">
        <f>IF(QP_IncomeWP!AD90="","",'Cost and Benefit Parameters'!$C$46*(QP_IncomeWP!AD90-Income_CF!AD92))</f>
        <v>576055.52625426522</v>
      </c>
      <c r="AE90" s="1">
        <f>IF(QP_IncomeWP!AE90="","",'Cost and Benefit Parameters'!$C$46*(QP_IncomeWP!AE90-Income_CF!AE92))</f>
        <v>595536.60605921596</v>
      </c>
      <c r="AF90" s="1">
        <f>IF(QP_IncomeWP!AF90="","",'Cost and Benefit Parameters'!$C$46*(QP_IncomeWP!AF90-Income_CF!AF92))</f>
        <v>615307.20307214209</v>
      </c>
      <c r="AG90" s="1">
        <f>IF(QP_IncomeWP!AG90="","",'Cost and Benefit Parameters'!$C$46*(QP_IncomeWP!AG90-Income_CF!AG92))</f>
        <v>635352.81738374208</v>
      </c>
      <c r="AH90" s="1">
        <f>IF(QP_IncomeWP!AH90="","",'Cost and Benefit Parameters'!$C$46*(QP_IncomeWP!AH90-Income_CF!AH92))</f>
        <v>655657.96933352447</v>
      </c>
      <c r="AI90" s="1">
        <f>IF(QP_IncomeWP!AI90="","",'Cost and Benefit Parameters'!$C$46*(QP_IncomeWP!AI90-Income_CF!AI92))</f>
        <v>676206.20533374336</v>
      </c>
      <c r="AJ90" s="1">
        <f>IF(QP_IncomeWP!AJ90="","",'Cost and Benefit Parameters'!$C$46*(QP_IncomeWP!AJ90-Income_CF!AJ92))</f>
        <v>696980.10684826178</v>
      </c>
      <c r="AK90" s="1">
        <f>IF(QP_IncomeWP!AK90="","",'Cost and Benefit Parameters'!$C$46*(QP_IncomeWP!AK90-Income_CF!AK92))</f>
        <v>717961.30259428092</v>
      </c>
      <c r="AL90" s="1">
        <f>IF(QP_IncomeWP!AL90="","",'Cost and Benefit Parameters'!$C$46*(QP_IncomeWP!AL90-Income_CF!AL92))</f>
        <v>739130.48402338719</v>
      </c>
      <c r="AM90" s="1">
        <f>IF(QP_IncomeWP!AM90="","",'Cost and Benefit Parameters'!$C$46*(QP_IncomeWP!AM90-Income_CF!AM92))</f>
        <v>760467.42412601435</v>
      </c>
      <c r="AN90" s="1">
        <f>IF(QP_IncomeWP!AN90="","",'Cost and Benefit Parameters'!$C$46*(QP_IncomeWP!AN90-Income_CF!AN92))</f>
        <v>781950.99959073681</v>
      </c>
      <c r="AO90" s="1">
        <f>IF(QP_IncomeWP!AO90="","",'Cost and Benefit Parameters'!$C$46*(QP_IncomeWP!AO90-Income_CF!AO92))</f>
        <v>803559.21633633657</v>
      </c>
      <c r="AP90" s="1">
        <f>IF(QP_IncomeWP!AP90="","",'Cost and Benefit Parameters'!$C$46*(QP_IncomeWP!AP90-Income_CF!AP92))</f>
        <v>825269.23842084419</v>
      </c>
      <c r="AQ90" s="1">
        <f>IF(QP_IncomeWP!AQ90="","",'Cost and Benefit Parameters'!$C$46*(QP_IncomeWP!AQ90-Income_CF!AQ92))</f>
        <v>847057.42031742609</v>
      </c>
      <c r="AR90" s="1">
        <f>IF(QP_IncomeWP!AR90="","",'Cost and Benefit Parameters'!$C$46*(QP_IncomeWP!AR90-Income_CF!AR92))</f>
        <v>868899.34253245161</v>
      </c>
      <c r="AS90" s="1">
        <f>IF(QP_IncomeWP!AS90="","",'Cost and Benefit Parameters'!$C$46*(QP_IncomeWP!AS90-Income_CF!AS92))</f>
        <v>890769.85052609409</v>
      </c>
      <c r="AT90" s="1">
        <f>IF(QP_IncomeWP!AT90="","",'Cost and Benefit Parameters'!$C$46*(QP_IncomeWP!AT90-Income_CF!AT92))</f>
        <v>912643.09688081325</v>
      </c>
      <c r="AU90" s="1">
        <f>IF(QP_IncomeWP!AU90="","",'Cost and Benefit Parameters'!$C$46*(QP_IncomeWP!AU90-Income_CF!AU92))</f>
        <v>934492.58664778329</v>
      </c>
      <c r="AV90" s="1">
        <f>IF(QP_IncomeWP!AV90="","",'Cost and Benefit Parameters'!$C$46*(QP_IncomeWP!AV90-Income_CF!AV92))</f>
        <v>956291.22578599676</v>
      </c>
      <c r="AW90" s="1">
        <f>IF(QP_IncomeWP!AW90="","",'Cost and Benefit Parameters'!$C$46*(QP_IncomeWP!AW90-Income_CF!AW92))</f>
        <v>978011.37259364373</v>
      </c>
      <c r="AX90" s="1">
        <f>IF(QP_IncomeWP!AX90="","",'Cost and Benefit Parameters'!$C$46*(QP_IncomeWP!AX90-Income_CF!AX92))</f>
        <v>999624.89201607031</v>
      </c>
      <c r="AY90" s="1">
        <f>IF(QP_IncomeWP!AY90="","",'Cost and Benefit Parameters'!$C$46*(QP_IncomeWP!AY90-Income_CF!AY92))</f>
        <v>1021103.2126998083</v>
      </c>
      <c r="AZ90" s="1">
        <f>IF(QP_IncomeWP!AZ90="","",'Cost and Benefit Parameters'!$C$46*(QP_IncomeWP!AZ90-Income_CF!AZ92))</f>
        <v>1042417.3866473845</v>
      </c>
      <c r="BA90" s="1">
        <f>IF(QP_IncomeWP!BA90="","",'Cost and Benefit Parameters'!$C$46*(QP_IncomeWP!BA90-Income_CF!BA92))</f>
        <v>1063538.1513134532</v>
      </c>
      <c r="BB90" s="1">
        <f>IF(QP_IncomeWP!BB90="","",'Cost and Benefit Parameters'!$C$46*(QP_IncomeWP!BB90-Income_CF!BB92))</f>
        <v>1084435.9939688358</v>
      </c>
      <c r="BC90" s="1">
        <f>IF(QP_IncomeWP!BC90="","",'Cost and Benefit Parameters'!$C$46*(QP_IncomeWP!BC90-Income_CF!BC92))</f>
        <v>1105081.2181458881</v>
      </c>
      <c r="BD90" s="1">
        <f>IF(QP_IncomeWP!BD90="","",'Cost and Benefit Parameters'!$C$46*(QP_IncomeWP!BD90-Income_CF!BD92))</f>
        <v>1125444.0119658264</v>
      </c>
      <c r="BE90" s="1">
        <f>IF(QP_IncomeWP!BE90="","",'Cost and Benefit Parameters'!$C$46*(QP_IncomeWP!BE90-Income_CF!BE92))</f>
        <v>1145494.5181368068</v>
      </c>
      <c r="BF90" s="1">
        <f>IF(QP_IncomeWP!BF90="","",'Cost and Benefit Parameters'!$C$46*(QP_IncomeWP!BF90-Income_CF!BF92))</f>
        <v>1165202.9054003274</v>
      </c>
      <c r="BG90" s="1">
        <f>IF(QP_IncomeWP!BG90="","",'Cost and Benefit Parameters'!$C$46*(QP_IncomeWP!BG90-Income_CF!BG92))</f>
        <v>1184539.4411931986</v>
      </c>
      <c r="BH90" s="1">
        <f>IF(QP_IncomeWP!BH90="","",'Cost and Benefit Parameters'!$C$46*(QP_IncomeWP!BH90-Income_CF!BH92))</f>
        <v>1203474.5652830566</v>
      </c>
      <c r="BI90" s="1">
        <f>IF(QP_IncomeWP!BI90="","",'Cost and Benefit Parameters'!$C$46*(QP_IncomeWP!BI90-Income_CF!BI92))</f>
        <v>1221978.9641268963</v>
      </c>
      <c r="BJ90" s="1">
        <f>IF(QP_IncomeWP!BJ90="","",'Cost and Benefit Parameters'!$C$46*(QP_IncomeWP!BJ90-Income_CF!BJ92))</f>
        <v>1240023.645695003</v>
      </c>
      <c r="BK90" s="1" t="str">
        <f>IF(QP_IncomeWP!BK90="","",'Cost and Benefit Parameters'!$C$46*(QP_IncomeWP!BK90-Income_CF!BK92))</f>
        <v/>
      </c>
      <c r="BL90" s="1" t="str">
        <f>IF(QP_IncomeWP!BL90="","",'Cost and Benefit Parameters'!$C$46*(QP_IncomeWP!BL90-Income_CF!BL92))</f>
        <v/>
      </c>
      <c r="BM90" s="1" t="str">
        <f>IF(QP_IncomeWP!BM90="","",'Cost and Benefit Parameters'!$C$46*(QP_IncomeWP!BM90-Income_CF!BM92))</f>
        <v/>
      </c>
      <c r="BN90" s="1" t="str">
        <f>IF(QP_IncomeWP!BN90="","",'Cost and Benefit Parameters'!$C$46*(QP_IncomeWP!BN90-Income_CF!BN92))</f>
        <v/>
      </c>
    </row>
    <row r="91" spans="1:72" x14ac:dyDescent="0.55000000000000004">
      <c r="A91" s="642"/>
      <c r="B91" t="s">
        <v>483</v>
      </c>
      <c r="H91" s="1" t="str">
        <f>IF(QP_IncomeWP!H91="","",'Cost and Benefit Parameters'!$C$46*(QP_IncomeWP!H91-Income_CF!H93))</f>
        <v/>
      </c>
      <c r="I91" s="1" t="str">
        <f>IF(QP_IncomeWP!I91="","",'Cost and Benefit Parameters'!$C$46*(QP_IncomeWP!I91-Income_CF!I93))</f>
        <v/>
      </c>
      <c r="J91" s="1" t="str">
        <f>IF(QP_IncomeWP!J91="","",'Cost and Benefit Parameters'!$C$46*(QP_IncomeWP!J91-Income_CF!J93))</f>
        <v/>
      </c>
      <c r="K91" s="1" t="str">
        <f>IF(QP_IncomeWP!K91="","",'Cost and Benefit Parameters'!$C$46*(QP_IncomeWP!K91-Income_CF!K93))</f>
        <v/>
      </c>
      <c r="L91" s="1" t="str">
        <f>IF(QP_IncomeWP!L91="","",'Cost and Benefit Parameters'!$C$46*(QP_IncomeWP!L91-Income_CF!L93))</f>
        <v/>
      </c>
      <c r="M91" s="1" t="str">
        <f>IF(QP_IncomeWP!M91="","",'Cost and Benefit Parameters'!$C$46*(QP_IncomeWP!M91-Income_CF!M93))</f>
        <v/>
      </c>
      <c r="N91" s="1" t="str">
        <f>IF(QP_IncomeWP!N91="","",'Cost and Benefit Parameters'!$C$46*(QP_IncomeWP!N91-Income_CF!N93))</f>
        <v/>
      </c>
      <c r="O91" s="1" t="str">
        <f>IF(QP_IncomeWP!O91="","",'Cost and Benefit Parameters'!$C$46*(QP_IncomeWP!O91-Income_CF!O93))</f>
        <v/>
      </c>
      <c r="P91" s="1" t="str">
        <f>IF(QP_IncomeWP!P91="","",'Cost and Benefit Parameters'!$C$46*(QP_IncomeWP!P91-Income_CF!P93))</f>
        <v/>
      </c>
      <c r="Q91" s="1" t="str">
        <f>IF(QP_IncomeWP!Q91="","",'Cost and Benefit Parameters'!$C$46*(QP_IncomeWP!Q91-Income_CF!Q93))</f>
        <v/>
      </c>
      <c r="R91" s="1" t="str">
        <f>IF(QP_IncomeWP!R91="","",'Cost and Benefit Parameters'!$C$46*(QP_IncomeWP!R91-Income_CF!R93))</f>
        <v/>
      </c>
      <c r="S91" s="1" t="str">
        <f>IF(QP_IncomeWP!S91="","",'Cost and Benefit Parameters'!$C$46*(QP_IncomeWP!S91-Income_CF!S93))</f>
        <v/>
      </c>
      <c r="T91" s="1" t="str">
        <f>IF(QP_IncomeWP!T91="","",'Cost and Benefit Parameters'!$C$46*(QP_IncomeWP!T91-Income_CF!T93))</f>
        <v/>
      </c>
      <c r="U91" s="1" t="str">
        <f>IF(QP_IncomeWP!U91="","",'Cost and Benefit Parameters'!$C$46*(QP_IncomeWP!U91-Income_CF!U93))</f>
        <v/>
      </c>
      <c r="V91" s="1" t="str">
        <f>IF(QP_IncomeWP!V91="","",'Cost and Benefit Parameters'!$C$46*(QP_IncomeWP!V91-Income_CF!V93))</f>
        <v/>
      </c>
      <c r="W91" s="1" t="str">
        <f>IF(QP_IncomeWP!W91="","",'Cost and Benefit Parameters'!$C$46*(QP_IncomeWP!W91-Income_CF!W93))</f>
        <v/>
      </c>
      <c r="X91" s="1">
        <f>IF(QP_IncomeWP!X91="","",'Cost and Benefit Parameters'!$C$46*(QP_IncomeWP!X91-Income_CF!X93))</f>
        <v>458358.32276721054</v>
      </c>
      <c r="Y91" s="1">
        <f>IF(QP_IncomeWP!Y91="","",'Cost and Benefit Parameters'!$C$46*(QP_IncomeWP!Y91-Income_CF!Y93))</f>
        <v>476139.10293148714</v>
      </c>
      <c r="Z91" s="1">
        <f>IF(QP_IncomeWP!Z91="","",'Cost and Benefit Parameters'!$C$46*(QP_IncomeWP!Z91-Income_CF!Z93))</f>
        <v>494312.96393766359</v>
      </c>
      <c r="AA91" s="1">
        <f>IF(QP_IncomeWP!AA91="","",'Cost and Benefit Parameters'!$C$46*(QP_IncomeWP!AA91-Income_CF!AA93))</f>
        <v>512872.69120080449</v>
      </c>
      <c r="AB91" s="1">
        <f>IF(QP_IncomeWP!AB91="","",'Cost and Benefit Parameters'!$C$46*(QP_IncomeWP!AB91-Income_CF!AB93))</f>
        <v>535064.04569663084</v>
      </c>
      <c r="AC91" s="1">
        <f>IF(QP_IncomeWP!AC91="","",'Cost and Benefit Parameters'!$C$46*(QP_IncomeWP!AC91-Income_CF!AC93))</f>
        <v>554155.45581842528</v>
      </c>
      <c r="AD91" s="1">
        <f>IF(QP_IncomeWP!AD91="","",'Cost and Benefit Parameters'!$C$46*(QP_IncomeWP!AD91-Income_CF!AD93))</f>
        <v>573583.80549950385</v>
      </c>
      <c r="AE91" s="1">
        <f>IF(QP_IncomeWP!AE91="","",'Cost and Benefit Parameters'!$C$46*(QP_IncomeWP!AE91-Income_CF!AE93))</f>
        <v>593337.19204189314</v>
      </c>
      <c r="AF91" s="1">
        <f>IF(QP_IncomeWP!AF91="","",'Cost and Benefit Parameters'!$C$46*(QP_IncomeWP!AF91-Income_CF!AF93))</f>
        <v>613402.70424099278</v>
      </c>
      <c r="AG91" s="1">
        <f>IF(QP_IncomeWP!AG91="","",'Cost and Benefit Parameters'!$C$46*(QP_IncomeWP!AG91-Income_CF!AG93))</f>
        <v>633766.41916430613</v>
      </c>
      <c r="AH91" s="1">
        <f>IF(QP_IncomeWP!AH91="","",'Cost and Benefit Parameters'!$C$46*(QP_IncomeWP!AH91-Income_CF!AH93))</f>
        <v>654413.40190525411</v>
      </c>
      <c r="AI91" s="1">
        <f>IF(QP_IncomeWP!AI91="","",'Cost and Benefit Parameters'!$C$46*(QP_IncomeWP!AI91-Income_CF!AI93))</f>
        <v>675327.70841352991</v>
      </c>
      <c r="AJ91" s="1">
        <f>IF(QP_IncomeWP!AJ91="","",'Cost and Benefit Parameters'!$C$46*(QP_IncomeWP!AJ91-Income_CF!AJ93))</f>
        <v>696492.39149375574</v>
      </c>
      <c r="AK91" s="1">
        <f>IF(QP_IncomeWP!AK91="","",'Cost and Benefit Parameters'!$C$46*(QP_IncomeWP!AK91-Income_CF!AK93))</f>
        <v>717889.5100537095</v>
      </c>
      <c r="AL91" s="1">
        <f>IF(QP_IncomeWP!AL91="","",'Cost and Benefit Parameters'!$C$46*(QP_IncomeWP!AL91-Income_CF!AL93))</f>
        <v>739500.14167210902</v>
      </c>
      <c r="AM91" s="1">
        <f>IF(QP_IncomeWP!AM91="","",'Cost and Benefit Parameters'!$C$46*(QP_IncomeWP!AM91-Income_CF!AM93))</f>
        <v>761304.39854408894</v>
      </c>
      <c r="AN91" s="1">
        <f>IF(QP_IncomeWP!AN91="","",'Cost and Benefit Parameters'!$C$46*(QP_IncomeWP!AN91-Income_CF!AN93))</f>
        <v>783281.44684979448</v>
      </c>
      <c r="AO91" s="1">
        <f>IF(QP_IncomeWP!AO91="","",'Cost and Benefit Parameters'!$C$46*(QP_IncomeWP!AO91-Income_CF!AO93))</f>
        <v>805409.52957845887</v>
      </c>
      <c r="AP91" s="1">
        <f>IF(QP_IncomeWP!AP91="","",'Cost and Benefit Parameters'!$C$46*(QP_IncomeWP!AP91-Income_CF!AP93))</f>
        <v>827665.99282642687</v>
      </c>
      <c r="AQ91" s="1">
        <f>IF(QP_IncomeWP!AQ91="","",'Cost and Benefit Parameters'!$C$46*(QP_IncomeWP!AQ91-Income_CF!AQ93))</f>
        <v>850027.3155734695</v>
      </c>
      <c r="AR91" s="1">
        <f>IF(QP_IncomeWP!AR91="","",'Cost and Benefit Parameters'!$C$46*(QP_IncomeWP!AR91-Income_CF!AR93))</f>
        <v>872469.14292694884</v>
      </c>
      <c r="AS91" s="1">
        <f>IF(QP_IncomeWP!AS91="","",'Cost and Benefit Parameters'!$C$46*(QP_IncomeWP!AS91-Income_CF!AS93))</f>
        <v>894966.32280842518</v>
      </c>
      <c r="AT91" s="1">
        <f>IF(QP_IncomeWP!AT91="","",'Cost and Benefit Parameters'!$C$46*(QP_IncomeWP!AT91-Income_CF!AT93))</f>
        <v>917492.94604187657</v>
      </c>
      <c r="AU91" s="1">
        <f>IF(QP_IncomeWP!AU91="","",'Cost and Benefit Parameters'!$C$46*(QP_IncomeWP!AU91-Income_CF!AU93))</f>
        <v>940022.38978723751</v>
      </c>
      <c r="AV91" s="1">
        <f>IF(QP_IncomeWP!AV91="","",'Cost and Benefit Parameters'!$C$46*(QP_IncomeWP!AV91-Income_CF!AV93))</f>
        <v>962527.36424721696</v>
      </c>
      <c r="AW91" s="1">
        <f>IF(QP_IncomeWP!AW91="","",'Cost and Benefit Parameters'!$C$46*(QP_IncomeWP!AW91-Income_CF!AW93))</f>
        <v>984979.96255957696</v>
      </c>
      <c r="AX91" s="1">
        <f>IF(QP_IncomeWP!AX91="","",'Cost and Benefit Parameters'!$C$46*(QP_IncomeWP!AX91-Income_CF!AX93))</f>
        <v>1007351.7137714528</v>
      </c>
      <c r="AY91" s="1">
        <f>IF(QP_IncomeWP!AY91="","",'Cost and Benefit Parameters'!$C$46*(QP_IncomeWP!AY91-Income_CF!AY93))</f>
        <v>1029613.6387765526</v>
      </c>
      <c r="AZ91" s="1">
        <f>IF(QP_IncomeWP!AZ91="","",'Cost and Benefit Parameters'!$C$46*(QP_IncomeWP!AZ91-Income_CF!AZ93))</f>
        <v>1051736.3090808031</v>
      </c>
      <c r="BA91" s="1">
        <f>IF(QP_IncomeWP!BA91="","",'Cost and Benefit Parameters'!$C$46*(QP_IncomeWP!BA91-Income_CF!BA93))</f>
        <v>1073689.9082468061</v>
      </c>
      <c r="BB91" s="1">
        <f>IF(QP_IncomeWP!BB91="","",'Cost and Benefit Parameters'!$C$46*(QP_IncomeWP!BB91-Income_CF!BB93))</f>
        <v>1095444.2958528565</v>
      </c>
      <c r="BC91" s="1">
        <f>IF(QP_IncomeWP!BC91="","",'Cost and Benefit Parameters'!$C$46*(QP_IncomeWP!BC91-Income_CF!BC93))</f>
        <v>1116969.0737879006</v>
      </c>
      <c r="BD91" s="1">
        <f>IF(QP_IncomeWP!BD91="","",'Cost and Benefit Parameters'!$C$46*(QP_IncomeWP!BD91-Income_CF!BD93))</f>
        <v>1138233.6546902647</v>
      </c>
      <c r="BE91" s="1">
        <f>IF(QP_IncomeWP!BE91="","",'Cost and Benefit Parameters'!$C$46*(QP_IncomeWP!BE91-Income_CF!BE93))</f>
        <v>1159207.332324801</v>
      </c>
      <c r="BF91" s="1">
        <f>IF(QP_IncomeWP!BF91="","",'Cost and Benefit Parameters'!$C$46*(QP_IncomeWP!BF91-Income_CF!BF93))</f>
        <v>1179859.3536809112</v>
      </c>
      <c r="BG91" s="1">
        <f>IF(QP_IncomeWP!BG91="","",'Cost and Benefit Parameters'!$C$46*(QP_IncomeWP!BG91-Income_CF!BG93))</f>
        <v>1200158.9925623368</v>
      </c>
      <c r="BH91" s="1">
        <f>IF(QP_IncomeWP!BH91="","",'Cost and Benefit Parameters'!$C$46*(QP_IncomeWP!BH91-Income_CF!BH93))</f>
        <v>1220075.6244289947</v>
      </c>
      <c r="BI91" s="1">
        <f>IF(QP_IncomeWP!BI91="","",'Cost and Benefit Parameters'!$C$46*(QP_IncomeWP!BI91-Income_CF!BI93))</f>
        <v>1239578.8022415477</v>
      </c>
      <c r="BJ91" s="1">
        <f>IF(QP_IncomeWP!BJ91="","",'Cost and Benefit Parameters'!$C$46*(QP_IncomeWP!BJ91-Income_CF!BJ93))</f>
        <v>1258638.3330507029</v>
      </c>
      <c r="BK91" s="1">
        <f>IF(QP_IncomeWP!BK91="","",'Cost and Benefit Parameters'!$C$46*(QP_IncomeWP!BK91-Income_CF!BK93))</f>
        <v>1277224.3550658538</v>
      </c>
      <c r="BL91" s="1" t="str">
        <f>IF(QP_IncomeWP!BL91="","",'Cost and Benefit Parameters'!$C$46*(QP_IncomeWP!BL91-Income_CF!BL93))</f>
        <v/>
      </c>
      <c r="BM91" s="1" t="str">
        <f>IF(QP_IncomeWP!BM91="","",'Cost and Benefit Parameters'!$C$46*(QP_IncomeWP!BM91-Income_CF!BM93))</f>
        <v/>
      </c>
      <c r="BN91" s="1" t="str">
        <f>IF(QP_IncomeWP!BN91="","",'Cost and Benefit Parameters'!$C$46*(QP_IncomeWP!BN91-Income_CF!BN93))</f>
        <v/>
      </c>
    </row>
    <row r="92" spans="1:72" x14ac:dyDescent="0.55000000000000004">
      <c r="A92" s="642"/>
      <c r="B92" t="s">
        <v>484</v>
      </c>
      <c r="H92" s="1" t="str">
        <f>IF(QP_IncomeWP!H92="","",'Cost and Benefit Parameters'!$C$46*(QP_IncomeWP!H92-Income_CF!H94))</f>
        <v/>
      </c>
      <c r="I92" s="1" t="str">
        <f>IF(QP_IncomeWP!I92="","",'Cost and Benefit Parameters'!$C$46*(QP_IncomeWP!I92-Income_CF!I94))</f>
        <v/>
      </c>
      <c r="J92" s="1" t="str">
        <f>IF(QP_IncomeWP!J92="","",'Cost and Benefit Parameters'!$C$46*(QP_IncomeWP!J92-Income_CF!J94))</f>
        <v/>
      </c>
      <c r="K92" s="1" t="str">
        <f>IF(QP_IncomeWP!K92="","",'Cost and Benefit Parameters'!$C$46*(QP_IncomeWP!K92-Income_CF!K94))</f>
        <v/>
      </c>
      <c r="L92" s="1" t="str">
        <f>IF(QP_IncomeWP!L92="","",'Cost and Benefit Parameters'!$C$46*(QP_IncomeWP!L92-Income_CF!L94))</f>
        <v/>
      </c>
      <c r="M92" s="1" t="str">
        <f>IF(QP_IncomeWP!M92="","",'Cost and Benefit Parameters'!$C$46*(QP_IncomeWP!M92-Income_CF!M94))</f>
        <v/>
      </c>
      <c r="N92" s="1" t="str">
        <f>IF(QP_IncomeWP!N92="","",'Cost and Benefit Parameters'!$C$46*(QP_IncomeWP!N92-Income_CF!N94))</f>
        <v/>
      </c>
      <c r="O92" s="1" t="str">
        <f>IF(QP_IncomeWP!O92="","",'Cost and Benefit Parameters'!$C$46*(QP_IncomeWP!O92-Income_CF!O94))</f>
        <v/>
      </c>
      <c r="P92" s="1" t="str">
        <f>IF(QP_IncomeWP!P92="","",'Cost and Benefit Parameters'!$C$46*(QP_IncomeWP!P92-Income_CF!P94))</f>
        <v/>
      </c>
      <c r="Q92" s="1" t="str">
        <f>IF(QP_IncomeWP!Q92="","",'Cost and Benefit Parameters'!$C$46*(QP_IncomeWP!Q92-Income_CF!Q94))</f>
        <v/>
      </c>
      <c r="R92" s="1" t="str">
        <f>IF(QP_IncomeWP!R92="","",'Cost and Benefit Parameters'!$C$46*(QP_IncomeWP!R92-Income_CF!R94))</f>
        <v/>
      </c>
      <c r="S92" s="1" t="str">
        <f>IF(QP_IncomeWP!S92="","",'Cost and Benefit Parameters'!$C$46*(QP_IncomeWP!S92-Income_CF!S94))</f>
        <v/>
      </c>
      <c r="T92" s="1" t="str">
        <f>IF(QP_IncomeWP!T92="","",'Cost and Benefit Parameters'!$C$46*(QP_IncomeWP!T92-Income_CF!T94))</f>
        <v/>
      </c>
      <c r="U92" s="1" t="str">
        <f>IF(QP_IncomeWP!U92="","",'Cost and Benefit Parameters'!$C$46*(QP_IncomeWP!U92-Income_CF!U94))</f>
        <v/>
      </c>
      <c r="V92" s="1" t="str">
        <f>IF(QP_IncomeWP!V92="","",'Cost and Benefit Parameters'!$C$46*(QP_IncomeWP!V92-Income_CF!V94))</f>
        <v/>
      </c>
      <c r="W92" s="1" t="str">
        <f>IF(QP_IncomeWP!W92="","",'Cost and Benefit Parameters'!$C$46*(QP_IncomeWP!W92-Income_CF!W94))</f>
        <v/>
      </c>
      <c r="X92" s="1" t="str">
        <f>IF(QP_IncomeWP!X92="","",'Cost and Benefit Parameters'!$C$46*(QP_IncomeWP!X92-Income_CF!X94))</f>
        <v/>
      </c>
      <c r="Y92" s="1">
        <f>IF(QP_IncomeWP!Y92="","",'Cost and Benefit Parameters'!$C$46*(QP_IncomeWP!Y92-Income_CF!Y94))</f>
        <v>472109.07245022675</v>
      </c>
      <c r="Z92" s="1">
        <f>IF(QP_IncomeWP!Z92="","",'Cost and Benefit Parameters'!$C$46*(QP_IncomeWP!Z92-Income_CF!Z94))</f>
        <v>490423.27601943188</v>
      </c>
      <c r="AA92" s="1">
        <f>IF(QP_IncomeWP!AA92="","",'Cost and Benefit Parameters'!$C$46*(QP_IncomeWP!AA92-Income_CF!AA94))</f>
        <v>509142.35285579343</v>
      </c>
      <c r="AB92" s="1">
        <f>IF(QP_IncomeWP!AB92="","",'Cost and Benefit Parameters'!$C$46*(QP_IncomeWP!AB92-Income_CF!AB94))</f>
        <v>528258.87193682871</v>
      </c>
      <c r="AC92" s="1">
        <f>IF(QP_IncomeWP!AC92="","",'Cost and Benefit Parameters'!$C$46*(QP_IncomeWP!AC92-Income_CF!AC94))</f>
        <v>551115.9670675298</v>
      </c>
      <c r="AD92" s="1">
        <f>IF(QP_IncomeWP!AD92="","",'Cost and Benefit Parameters'!$C$46*(QP_IncomeWP!AD92-Income_CF!AD94))</f>
        <v>570780.11949297786</v>
      </c>
      <c r="AE92" s="1">
        <f>IF(QP_IncomeWP!AE92="","",'Cost and Benefit Parameters'!$C$46*(QP_IncomeWP!AE92-Income_CF!AE94))</f>
        <v>590791.31966448901</v>
      </c>
      <c r="AF92" s="1">
        <f>IF(QP_IncomeWP!AF92="","",'Cost and Benefit Parameters'!$C$46*(QP_IncomeWP!AF92-Income_CF!AF94))</f>
        <v>611137.30780315015</v>
      </c>
      <c r="AG92" s="1">
        <f>IF(QP_IncomeWP!AG92="","",'Cost and Benefit Parameters'!$C$46*(QP_IncomeWP!AG92-Income_CF!AG94))</f>
        <v>631804.78536822251</v>
      </c>
      <c r="AH92" s="1">
        <f>IF(QP_IncomeWP!AH92="","",'Cost and Benefit Parameters'!$C$46*(QP_IncomeWP!AH92-Income_CF!AH94))</f>
        <v>652779.41173923551</v>
      </c>
      <c r="AI92" s="1">
        <f>IF(QP_IncomeWP!AI92="","",'Cost and Benefit Parameters'!$C$46*(QP_IncomeWP!AI92-Income_CF!AI94))</f>
        <v>674045.80396241194</v>
      </c>
      <c r="AJ92" s="1">
        <f>IF(QP_IncomeWP!AJ92="","",'Cost and Benefit Parameters'!$C$46*(QP_IncomeWP!AJ92-Income_CF!AJ94))</f>
        <v>695587.53966593579</v>
      </c>
      <c r="AK92" s="1">
        <f>IF(QP_IncomeWP!AK92="","",'Cost and Benefit Parameters'!$C$46*(QP_IncomeWP!AK92-Income_CF!AK94))</f>
        <v>717387.16323856835</v>
      </c>
      <c r="AL92" s="1">
        <f>IF(QP_IncomeWP!AL92="","",'Cost and Benefit Parameters'!$C$46*(QP_IncomeWP!AL92-Income_CF!AL94))</f>
        <v>739426.19535532058</v>
      </c>
      <c r="AM92" s="1">
        <f>IF(QP_IncomeWP!AM92="","",'Cost and Benefit Parameters'!$C$46*(QP_IncomeWP!AM92-Income_CF!AM94))</f>
        <v>761685.14592227212</v>
      </c>
      <c r="AN92" s="1">
        <f>IF(QP_IncomeWP!AN92="","",'Cost and Benefit Parameters'!$C$46*(QP_IncomeWP!AN92-Income_CF!AN94))</f>
        <v>784143.53050041152</v>
      </c>
      <c r="AO92" s="1">
        <f>IF(QP_IncomeWP!AO92="","",'Cost and Benefit Parameters'!$C$46*(QP_IncomeWP!AO92-Income_CF!AO94))</f>
        <v>806779.89025528834</v>
      </c>
      <c r="AP92" s="1">
        <f>IF(QP_IncomeWP!AP92="","",'Cost and Benefit Parameters'!$C$46*(QP_IncomeWP!AP92-Income_CF!AP94))</f>
        <v>829571.81546581257</v>
      </c>
      <c r="AQ92" s="1">
        <f>IF(QP_IncomeWP!AQ92="","",'Cost and Benefit Parameters'!$C$46*(QP_IncomeWP!AQ92-Income_CF!AQ94))</f>
        <v>852495.97261121939</v>
      </c>
      <c r="AR92" s="1">
        <f>IF(QP_IncomeWP!AR92="","",'Cost and Benefit Parameters'!$C$46*(QP_IncomeWP!AR92-Income_CF!AR94))</f>
        <v>875528.13504067366</v>
      </c>
      <c r="AS92" s="1">
        <f>IF(QP_IncomeWP!AS92="","",'Cost and Benefit Parameters'!$C$46*(QP_IncomeWP!AS92-Income_CF!AS94))</f>
        <v>898643.21721475758</v>
      </c>
      <c r="AT92" s="1">
        <f>IF(QP_IncomeWP!AT92="","",'Cost and Benefit Parameters'!$C$46*(QP_IncomeWP!AT92-Income_CF!AT94))</f>
        <v>921815.31249267759</v>
      </c>
      <c r="AU92" s="1">
        <f>IF(QP_IncomeWP!AU92="","",'Cost and Benefit Parameters'!$C$46*(QP_IncomeWP!AU92-Income_CF!AU94))</f>
        <v>945017.73442313296</v>
      </c>
      <c r="AV92" s="1">
        <f>IF(QP_IncomeWP!AV92="","",'Cost and Benefit Parameters'!$C$46*(QP_IncomeWP!AV92-Income_CF!AV94))</f>
        <v>968223.06148085464</v>
      </c>
      <c r="AW92" s="1">
        <f>IF(QP_IncomeWP!AW92="","",'Cost and Benefit Parameters'!$C$46*(QP_IncomeWP!AW92-Income_CF!AW94))</f>
        <v>991403.18517463375</v>
      </c>
      <c r="AX92" s="1">
        <f>IF(QP_IncomeWP!AX92="","",'Cost and Benefit Parameters'!$C$46*(QP_IncomeWP!AX92-Income_CF!AX94))</f>
        <v>1014529.3614363639</v>
      </c>
      <c r="AY92" s="1">
        <f>IF(QP_IncomeWP!AY92="","",'Cost and Benefit Parameters'!$C$46*(QP_IncomeWP!AY92-Income_CF!AY94))</f>
        <v>1037572.2651845964</v>
      </c>
      <c r="AZ92" s="1">
        <f>IF(QP_IncomeWP!AZ92="","",'Cost and Benefit Parameters'!$C$46*(QP_IncomeWP!AZ92-Income_CF!AZ94))</f>
        <v>1060502.0479398493</v>
      </c>
      <c r="BA92" s="1">
        <f>IF(QP_IncomeWP!BA92="","",'Cost and Benefit Parameters'!$C$46*(QP_IncomeWP!BA92-Income_CF!BA94))</f>
        <v>1083288.3983532272</v>
      </c>
      <c r="BB92" s="1">
        <f>IF(QP_IncomeWP!BB92="","",'Cost and Benefit Parameters'!$C$46*(QP_IncomeWP!BB92-Income_CF!BB94))</f>
        <v>1105900.6054942105</v>
      </c>
      <c r="BC92" s="1">
        <f>IF(QP_IncomeWP!BC92="","",'Cost and Benefit Parameters'!$C$46*(QP_IncomeWP!BC92-Income_CF!BC94))</f>
        <v>1128307.6247284419</v>
      </c>
      <c r="BD92" s="1">
        <f>IF(QP_IncomeWP!BD92="","",'Cost and Benefit Parameters'!$C$46*(QP_IncomeWP!BD92-Income_CF!BD94))</f>
        <v>1150478.1460015378</v>
      </c>
      <c r="BE92" s="1">
        <f>IF(QP_IncomeWP!BE92="","",'Cost and Benefit Parameters'!$C$46*(QP_IncomeWP!BE92-Income_CF!BE94))</f>
        <v>1172380.6643309726</v>
      </c>
      <c r="BF92" s="1">
        <f>IF(QP_IncomeWP!BF92="","",'Cost and Benefit Parameters'!$C$46*(QP_IncomeWP!BF92-Income_CF!BF94))</f>
        <v>1193983.5522945456</v>
      </c>
      <c r="BG92" s="1">
        <f>IF(QP_IncomeWP!BG92="","",'Cost and Benefit Parameters'!$C$46*(QP_IncomeWP!BG92-Income_CF!BG94))</f>
        <v>1215255.1342913385</v>
      </c>
      <c r="BH92" s="1">
        <f>IF(QP_IncomeWP!BH92="","",'Cost and Benefit Parameters'!$C$46*(QP_IncomeWP!BH92-Income_CF!BH94))</f>
        <v>1236163.7623392073</v>
      </c>
      <c r="BI92" s="1">
        <f>IF(QP_IncomeWP!BI92="","",'Cost and Benefit Parameters'!$C$46*(QP_IncomeWP!BI92-Income_CF!BI94))</f>
        <v>1256677.8931618647</v>
      </c>
      <c r="BJ92" s="1">
        <f>IF(QP_IncomeWP!BJ92="","",'Cost and Benefit Parameters'!$C$46*(QP_IncomeWP!BJ92-Income_CF!BJ94))</f>
        <v>1276766.1663087944</v>
      </c>
      <c r="BK92" s="1">
        <f>IF(QP_IncomeWP!BK92="","",'Cost and Benefit Parameters'!$C$46*(QP_IncomeWP!BK92-Income_CF!BK94))</f>
        <v>1296397.4830422248</v>
      </c>
      <c r="BL92" s="1">
        <f>IF(QP_IncomeWP!BL92="","",'Cost and Benefit Parameters'!$C$46*(QP_IncomeWP!BL92-Income_CF!BL94))</f>
        <v>1315541.0857178294</v>
      </c>
      <c r="BM92" s="1" t="str">
        <f>IF(QP_IncomeWP!BM92="","",'Cost and Benefit Parameters'!$C$46*(QP_IncomeWP!BM92-Income_CF!BM94))</f>
        <v/>
      </c>
      <c r="BN92" s="1" t="str">
        <f>IF(QP_IncomeWP!BN92="","",'Cost and Benefit Parameters'!$C$46*(QP_IncomeWP!BN92-Income_CF!BN94))</f>
        <v/>
      </c>
    </row>
    <row r="93" spans="1:72" x14ac:dyDescent="0.55000000000000004">
      <c r="A93" s="642"/>
      <c r="B93" t="s">
        <v>485</v>
      </c>
      <c r="H93" s="1" t="str">
        <f>IF(QP_IncomeWP!H93="","",'Cost and Benefit Parameters'!$C$46*(QP_IncomeWP!H93-Income_CF!H95))</f>
        <v/>
      </c>
      <c r="I93" s="1" t="str">
        <f>IF(QP_IncomeWP!I93="","",'Cost and Benefit Parameters'!$C$46*(QP_IncomeWP!I93-Income_CF!I95))</f>
        <v/>
      </c>
      <c r="J93" s="1" t="str">
        <f>IF(QP_IncomeWP!J93="","",'Cost and Benefit Parameters'!$C$46*(QP_IncomeWP!J93-Income_CF!J95))</f>
        <v/>
      </c>
      <c r="K93" s="1" t="str">
        <f>IF(QP_IncomeWP!K93="","",'Cost and Benefit Parameters'!$C$46*(QP_IncomeWP!K93-Income_CF!K95))</f>
        <v/>
      </c>
      <c r="L93" s="1" t="str">
        <f>IF(QP_IncomeWP!L93="","",'Cost and Benefit Parameters'!$C$46*(QP_IncomeWP!L93-Income_CF!L95))</f>
        <v/>
      </c>
      <c r="M93" s="1" t="str">
        <f>IF(QP_IncomeWP!M93="","",'Cost and Benefit Parameters'!$C$46*(QP_IncomeWP!M93-Income_CF!M95))</f>
        <v/>
      </c>
      <c r="N93" s="1" t="str">
        <f>IF(QP_IncomeWP!N93="","",'Cost and Benefit Parameters'!$C$46*(QP_IncomeWP!N93-Income_CF!N95))</f>
        <v/>
      </c>
      <c r="O93" s="1" t="str">
        <f>IF(QP_IncomeWP!O93="","",'Cost and Benefit Parameters'!$C$46*(QP_IncomeWP!O93-Income_CF!O95))</f>
        <v/>
      </c>
      <c r="P93" s="1" t="str">
        <f>IF(QP_IncomeWP!P93="","",'Cost and Benefit Parameters'!$C$46*(QP_IncomeWP!P93-Income_CF!P95))</f>
        <v/>
      </c>
      <c r="Q93" s="1" t="str">
        <f>IF(QP_IncomeWP!Q93="","",'Cost and Benefit Parameters'!$C$46*(QP_IncomeWP!Q93-Income_CF!Q95))</f>
        <v/>
      </c>
      <c r="R93" s="1" t="str">
        <f>IF(QP_IncomeWP!R93="","",'Cost and Benefit Parameters'!$C$46*(QP_IncomeWP!R93-Income_CF!R95))</f>
        <v/>
      </c>
      <c r="S93" s="1" t="str">
        <f>IF(QP_IncomeWP!S93="","",'Cost and Benefit Parameters'!$C$46*(QP_IncomeWP!S93-Income_CF!S95))</f>
        <v/>
      </c>
      <c r="T93" s="1" t="str">
        <f>IF(QP_IncomeWP!T93="","",'Cost and Benefit Parameters'!$C$46*(QP_IncomeWP!T93-Income_CF!T95))</f>
        <v/>
      </c>
      <c r="U93" s="1" t="str">
        <f>IF(QP_IncomeWP!U93="","",'Cost and Benefit Parameters'!$C$46*(QP_IncomeWP!U93-Income_CF!U95))</f>
        <v/>
      </c>
      <c r="V93" s="1" t="str">
        <f>IF(QP_IncomeWP!V93="","",'Cost and Benefit Parameters'!$C$46*(QP_IncomeWP!V93-Income_CF!V95))</f>
        <v/>
      </c>
      <c r="W93" s="1" t="str">
        <f>IF(QP_IncomeWP!W93="","",'Cost and Benefit Parameters'!$C$46*(QP_IncomeWP!W93-Income_CF!W95))</f>
        <v/>
      </c>
      <c r="X93" s="1" t="str">
        <f>IF(QP_IncomeWP!X93="","",'Cost and Benefit Parameters'!$C$46*(QP_IncomeWP!X93-Income_CF!X95))</f>
        <v/>
      </c>
      <c r="Y93" s="1" t="str">
        <f>IF(QP_IncomeWP!Y93="","",'Cost and Benefit Parameters'!$C$46*(QP_IncomeWP!Y93-Income_CF!Y95))</f>
        <v/>
      </c>
      <c r="Z93" s="1">
        <f>IF(QP_IncomeWP!Z93="","",'Cost and Benefit Parameters'!$C$46*(QP_IncomeWP!Z93-Income_CF!Z95))</f>
        <v>486272.34462373372</v>
      </c>
      <c r="AA93" s="1">
        <f>IF(QP_IncomeWP!AA93="","",'Cost and Benefit Parameters'!$C$46*(QP_IncomeWP!AA93-Income_CF!AA95))</f>
        <v>505135.97430001461</v>
      </c>
      <c r="AB93" s="1">
        <f>IF(QP_IncomeWP!AB93="","",'Cost and Benefit Parameters'!$C$46*(QP_IncomeWP!AB93-Income_CF!AB95))</f>
        <v>524416.62344146729</v>
      </c>
      <c r="AC93" s="1">
        <f>IF(QP_IncomeWP!AC93="","",'Cost and Benefit Parameters'!$C$46*(QP_IncomeWP!AC93-Income_CF!AC95))</f>
        <v>544106.63809493347</v>
      </c>
      <c r="AD93" s="1">
        <f>IF(QP_IncomeWP!AD93="","",'Cost and Benefit Parameters'!$C$46*(QP_IncomeWP!AD93-Income_CF!AD95))</f>
        <v>567649.44607955555</v>
      </c>
      <c r="AE93" s="1">
        <f>IF(QP_IncomeWP!AE93="","",'Cost and Benefit Parameters'!$C$46*(QP_IncomeWP!AE93-Income_CF!AE95))</f>
        <v>587903.52307776734</v>
      </c>
      <c r="AF93" s="1">
        <f>IF(QP_IncomeWP!AF93="","",'Cost and Benefit Parameters'!$C$46*(QP_IncomeWP!AF93-Income_CF!AF95))</f>
        <v>608515.05925442383</v>
      </c>
      <c r="AG93" s="1">
        <f>IF(QP_IncomeWP!AG93="","",'Cost and Benefit Parameters'!$C$46*(QP_IncomeWP!AG93-Income_CF!AG95))</f>
        <v>629471.42703724455</v>
      </c>
      <c r="AH93" s="1">
        <f>IF(QP_IncomeWP!AH93="","",'Cost and Benefit Parameters'!$C$46*(QP_IncomeWP!AH93-Income_CF!AH95))</f>
        <v>650758.92892926908</v>
      </c>
      <c r="AI93" s="1">
        <f>IF(QP_IncomeWP!AI93="","",'Cost and Benefit Parameters'!$C$46*(QP_IncomeWP!AI93-Income_CF!AI95))</f>
        <v>672362.79409141222</v>
      </c>
      <c r="AJ93" s="1">
        <f>IF(QP_IncomeWP!AJ93="","",'Cost and Benefit Parameters'!$C$46*(QP_IncomeWP!AJ93-Income_CF!AJ95))</f>
        <v>694267.17808128404</v>
      </c>
      <c r="AK93" s="1">
        <f>IF(QP_IncomeWP!AK93="","",'Cost and Benefit Parameters'!$C$46*(QP_IncomeWP!AK93-Income_CF!AK95))</f>
        <v>716455.16585591401</v>
      </c>
      <c r="AL93" s="1">
        <f>IF(QP_IncomeWP!AL93="","",'Cost and Benefit Parameters'!$C$46*(QP_IncomeWP!AL93-Income_CF!AL95))</f>
        <v>738908.77813572541</v>
      </c>
      <c r="AM93" s="1">
        <f>IF(QP_IncomeWP!AM93="","",'Cost and Benefit Parameters'!$C$46*(QP_IncomeWP!AM93-Income_CF!AM95))</f>
        <v>761608.98121598025</v>
      </c>
      <c r="AN93" s="1">
        <f>IF(QP_IncomeWP!AN93="","",'Cost and Benefit Parameters'!$C$46*(QP_IncomeWP!AN93-Income_CF!AN95))</f>
        <v>784535.70029994054</v>
      </c>
      <c r="AO93" s="1">
        <f>IF(QP_IncomeWP!AO93="","",'Cost and Benefit Parameters'!$C$46*(QP_IncomeWP!AO93-Income_CF!AO95))</f>
        <v>807667.83641542378</v>
      </c>
      <c r="AP93" s="1">
        <f>IF(QP_IncomeWP!AP93="","",'Cost and Benefit Parameters'!$C$46*(QP_IncomeWP!AP93-Income_CF!AP95))</f>
        <v>830983.28696294711</v>
      </c>
      <c r="AQ93" s="1">
        <f>IF(QP_IncomeWP!AQ93="","",'Cost and Benefit Parameters'!$C$46*(QP_IncomeWP!AQ93-Income_CF!AQ95))</f>
        <v>854458.96992978686</v>
      </c>
      <c r="AR93" s="1">
        <f>IF(QP_IncomeWP!AR93="","",'Cost and Benefit Parameters'!$C$46*(QP_IncomeWP!AR93-Income_CF!AR95))</f>
        <v>878070.85178955621</v>
      </c>
      <c r="AS93" s="1">
        <f>IF(QP_IncomeWP!AS93="","",'Cost and Benefit Parameters'!$C$46*(QP_IncomeWP!AS93-Income_CF!AS95))</f>
        <v>901793.979091894</v>
      </c>
      <c r="AT93" s="1">
        <f>IF(QP_IncomeWP!AT93="","",'Cost and Benefit Parameters'!$C$46*(QP_IncomeWP!AT93-Income_CF!AT95))</f>
        <v>925602.51373119978</v>
      </c>
      <c r="AU93" s="1">
        <f>IF(QP_IncomeWP!AU93="","",'Cost and Benefit Parameters'!$C$46*(QP_IncomeWP!AU93-Income_CF!AU95))</f>
        <v>949469.77186745836</v>
      </c>
      <c r="AV93" s="1">
        <f>IF(QP_IncomeWP!AV93="","",'Cost and Benefit Parameters'!$C$46*(QP_IncomeWP!AV93-Income_CF!AV95))</f>
        <v>973368.26645582728</v>
      </c>
      <c r="AW93" s="1">
        <f>IF(QP_IncomeWP!AW93="","",'Cost and Benefit Parameters'!$C$46*(QP_IncomeWP!AW93-Income_CF!AW95))</f>
        <v>997269.75332528062</v>
      </c>
      <c r="AX93" s="1">
        <f>IF(QP_IncomeWP!AX93="","",'Cost and Benefit Parameters'!$C$46*(QP_IncomeWP!AX93-Income_CF!AX95))</f>
        <v>1021145.2807298725</v>
      </c>
      <c r="AY93" s="1">
        <f>IF(QP_IncomeWP!AY93="","",'Cost and Benefit Parameters'!$C$46*(QP_IncomeWP!AY93-Income_CF!AY95))</f>
        <v>1044965.2422794549</v>
      </c>
      <c r="AZ93" s="1">
        <f>IF(QP_IncomeWP!AZ93="","",'Cost and Benefit Parameters'!$C$46*(QP_IncomeWP!AZ93-Income_CF!AZ95))</f>
        <v>1068699.4331401344</v>
      </c>
      <c r="BA93" s="1">
        <f>IF(QP_IncomeWP!BA93="","",'Cost and Benefit Parameters'!$C$46*(QP_IncomeWP!BA93-Income_CF!BA95))</f>
        <v>1092317.1093780447</v>
      </c>
      <c r="BB93" s="1">
        <f>IF(QP_IncomeWP!BB93="","",'Cost and Benefit Parameters'!$C$46*(QP_IncomeWP!BB93-Income_CF!BB95))</f>
        <v>1115787.0503038238</v>
      </c>
      <c r="BC93" s="1">
        <f>IF(QP_IncomeWP!BC93="","",'Cost and Benefit Parameters'!$C$46*(QP_IncomeWP!BC93-Income_CF!BC95))</f>
        <v>1139077.6236590366</v>
      </c>
      <c r="BD93" s="1">
        <f>IF(QP_IncomeWP!BD93="","",'Cost and Benefit Parameters'!$C$46*(QP_IncomeWP!BD93-Income_CF!BD95))</f>
        <v>1162156.8534702954</v>
      </c>
      <c r="BE93" s="1">
        <f>IF(QP_IncomeWP!BE93="","",'Cost and Benefit Parameters'!$C$46*(QP_IncomeWP!BE93-Income_CF!BE95))</f>
        <v>1184992.4903815838</v>
      </c>
      <c r="BF93" s="1">
        <f>IF(QP_IncomeWP!BF93="","",'Cost and Benefit Parameters'!$C$46*(QP_IncomeWP!BF93-Income_CF!BF95))</f>
        <v>1207552.0842609017</v>
      </c>
      <c r="BG93" s="1">
        <f>IF(QP_IncomeWP!BG93="","",'Cost and Benefit Parameters'!$C$46*(QP_IncomeWP!BG93-Income_CF!BG95))</f>
        <v>1229803.0588633814</v>
      </c>
      <c r="BH93" s="1">
        <f>IF(QP_IncomeWP!BH93="","",'Cost and Benefit Parameters'!$C$46*(QP_IncomeWP!BH93-Income_CF!BH95))</f>
        <v>1251712.7883200783</v>
      </c>
      <c r="BI93" s="1">
        <f>IF(QP_IncomeWP!BI93="","",'Cost and Benefit Parameters'!$C$46*(QP_IncomeWP!BI93-Income_CF!BI95))</f>
        <v>1273248.6752093835</v>
      </c>
      <c r="BJ93" s="1">
        <f>IF(QP_IncomeWP!BJ93="","",'Cost and Benefit Parameters'!$C$46*(QP_IncomeWP!BJ93-Income_CF!BJ95))</f>
        <v>1294378.2299567203</v>
      </c>
      <c r="BK93" s="1">
        <f>IF(QP_IncomeWP!BK93="","",'Cost and Benefit Parameters'!$C$46*(QP_IncomeWP!BK93-Income_CF!BK95))</f>
        <v>1315069.1512980582</v>
      </c>
      <c r="BL93" s="1">
        <f>IF(QP_IncomeWP!BL93="","",'Cost and Benefit Parameters'!$C$46*(QP_IncomeWP!BL93-Income_CF!BL95))</f>
        <v>1335289.4075334913</v>
      </c>
      <c r="BM93" s="1">
        <f>IF(QP_IncomeWP!BM93="","",'Cost and Benefit Parameters'!$C$46*(QP_IncomeWP!BM93-Income_CF!BM95))</f>
        <v>1355007.3182893638</v>
      </c>
      <c r="BN93" s="1" t="str">
        <f>IF(QP_IncomeWP!BN93="","",'Cost and Benefit Parameters'!$C$46*(QP_IncomeWP!BN93-Income_CF!BN95))</f>
        <v/>
      </c>
    </row>
    <row r="94" spans="1:72" x14ac:dyDescent="0.55000000000000004">
      <c r="A94" s="642"/>
      <c r="B94" t="s">
        <v>486</v>
      </c>
      <c r="H94" s="1" t="str">
        <f>IF(QP_IncomeWP!H94="","",'Cost and Benefit Parameters'!$C$46*(QP_IncomeWP!H94-Income_CF!H96))</f>
        <v/>
      </c>
      <c r="I94" s="1" t="str">
        <f>IF(QP_IncomeWP!I94="","",'Cost and Benefit Parameters'!$C$46*(QP_IncomeWP!I94-Income_CF!I96))</f>
        <v/>
      </c>
      <c r="J94" s="1" t="str">
        <f>IF(QP_IncomeWP!J94="","",'Cost and Benefit Parameters'!$C$46*(QP_IncomeWP!J94-Income_CF!J96))</f>
        <v/>
      </c>
      <c r="K94" s="1" t="str">
        <f>IF(QP_IncomeWP!K94="","",'Cost and Benefit Parameters'!$C$46*(QP_IncomeWP!K94-Income_CF!K96))</f>
        <v/>
      </c>
      <c r="L94" s="1" t="str">
        <f>IF(QP_IncomeWP!L94="","",'Cost and Benefit Parameters'!$C$46*(QP_IncomeWP!L94-Income_CF!L96))</f>
        <v/>
      </c>
      <c r="M94" s="1" t="str">
        <f>IF(QP_IncomeWP!M94="","",'Cost and Benefit Parameters'!$C$46*(QP_IncomeWP!M94-Income_CF!M96))</f>
        <v/>
      </c>
      <c r="N94" s="1" t="str">
        <f>IF(QP_IncomeWP!N94="","",'Cost and Benefit Parameters'!$C$46*(QP_IncomeWP!N94-Income_CF!N96))</f>
        <v/>
      </c>
      <c r="O94" s="1" t="str">
        <f>IF(QP_IncomeWP!O94="","",'Cost and Benefit Parameters'!$C$46*(QP_IncomeWP!O94-Income_CF!O96))</f>
        <v/>
      </c>
      <c r="P94" s="1" t="str">
        <f>IF(QP_IncomeWP!P94="","",'Cost and Benefit Parameters'!$C$46*(QP_IncomeWP!P94-Income_CF!P96))</f>
        <v/>
      </c>
      <c r="Q94" s="1" t="str">
        <f>IF(QP_IncomeWP!Q94="","",'Cost and Benefit Parameters'!$C$46*(QP_IncomeWP!Q94-Income_CF!Q96))</f>
        <v/>
      </c>
      <c r="R94" s="1" t="str">
        <f>IF(QP_IncomeWP!R94="","",'Cost and Benefit Parameters'!$C$46*(QP_IncomeWP!R94-Income_CF!R96))</f>
        <v/>
      </c>
      <c r="S94" s="1" t="str">
        <f>IF(QP_IncomeWP!S94="","",'Cost and Benefit Parameters'!$C$46*(QP_IncomeWP!S94-Income_CF!S96))</f>
        <v/>
      </c>
      <c r="T94" s="1" t="str">
        <f>IF(QP_IncomeWP!T94="","",'Cost and Benefit Parameters'!$C$46*(QP_IncomeWP!T94-Income_CF!T96))</f>
        <v/>
      </c>
      <c r="U94" s="1" t="str">
        <f>IF(QP_IncomeWP!U94="","",'Cost and Benefit Parameters'!$C$46*(QP_IncomeWP!U94-Income_CF!U96))</f>
        <v/>
      </c>
      <c r="V94" s="1" t="str">
        <f>IF(QP_IncomeWP!V94="","",'Cost and Benefit Parameters'!$C$46*(QP_IncomeWP!V94-Income_CF!V96))</f>
        <v/>
      </c>
      <c r="W94" s="1" t="str">
        <f>IF(QP_IncomeWP!W94="","",'Cost and Benefit Parameters'!$C$46*(QP_IncomeWP!W94-Income_CF!W96))</f>
        <v/>
      </c>
      <c r="X94" s="1" t="str">
        <f>IF(QP_IncomeWP!X94="","",'Cost and Benefit Parameters'!$C$46*(QP_IncomeWP!X94-Income_CF!X96))</f>
        <v/>
      </c>
      <c r="Y94" s="1" t="str">
        <f>IF(QP_IncomeWP!Y94="","",'Cost and Benefit Parameters'!$C$46*(QP_IncomeWP!Y94-Income_CF!Y96))</f>
        <v/>
      </c>
      <c r="Z94" s="1" t="str">
        <f>IF(QP_IncomeWP!Z94="","",'Cost and Benefit Parameters'!$C$46*(QP_IncomeWP!Z94-Income_CF!Z96))</f>
        <v/>
      </c>
      <c r="AA94" s="1">
        <f>IF(QP_IncomeWP!AA94="","",'Cost and Benefit Parameters'!$C$46*(QP_IncomeWP!AA94-Income_CF!AA96))</f>
        <v>500860.51496244548</v>
      </c>
      <c r="AB94" s="1">
        <f>IF(QP_IncomeWP!AB94="","",'Cost and Benefit Parameters'!$C$46*(QP_IncomeWP!AB94-Income_CF!AB96))</f>
        <v>520290.05352901522</v>
      </c>
      <c r="AC94" s="1">
        <f>IF(QP_IncomeWP!AC94="","",'Cost and Benefit Parameters'!$C$46*(QP_IncomeWP!AC94-Income_CF!AC96))</f>
        <v>540149.1221447112</v>
      </c>
      <c r="AD94" s="1">
        <f>IF(QP_IncomeWP!AD94="","",'Cost and Benefit Parameters'!$C$46*(QP_IncomeWP!AD94-Income_CF!AD96))</f>
        <v>560429.83723778126</v>
      </c>
      <c r="AE94" s="1">
        <f>IF(QP_IncomeWP!AE94="","",'Cost and Benefit Parameters'!$C$46*(QP_IncomeWP!AE94-Income_CF!AE96))</f>
        <v>584678.92946194217</v>
      </c>
      <c r="AF94" s="1">
        <f>IF(QP_IncomeWP!AF94="","",'Cost and Benefit Parameters'!$C$46*(QP_IncomeWP!AF94-Income_CF!AF96))</f>
        <v>605540.62877010042</v>
      </c>
      <c r="AG94" s="1">
        <f>IF(QP_IncomeWP!AG94="","",'Cost and Benefit Parameters'!$C$46*(QP_IncomeWP!AG94-Income_CF!AG96))</f>
        <v>626770.51103205641</v>
      </c>
      <c r="AH94" s="1">
        <f>IF(QP_IncomeWP!AH94="","",'Cost and Benefit Parameters'!$C$46*(QP_IncomeWP!AH94-Income_CF!AH96))</f>
        <v>648355.56984836166</v>
      </c>
      <c r="AI94" s="1">
        <f>IF(QP_IncomeWP!AI94="","",'Cost and Benefit Parameters'!$C$46*(QP_IncomeWP!AI94-Income_CF!AI96))</f>
        <v>670281.69679714728</v>
      </c>
      <c r="AJ94" s="1">
        <f>IF(QP_IncomeWP!AJ94="","",'Cost and Benefit Parameters'!$C$46*(QP_IncomeWP!AJ94-Income_CF!AJ96))</f>
        <v>692533.67791415483</v>
      </c>
      <c r="AK94" s="1">
        <f>IF(QP_IncomeWP!AK94="","",'Cost and Benefit Parameters'!$C$46*(QP_IncomeWP!AK94-Income_CF!AK96))</f>
        <v>715095.19342372322</v>
      </c>
      <c r="AL94" s="1">
        <f>IF(QP_IncomeWP!AL94="","",'Cost and Benefit Parameters'!$C$46*(QP_IncomeWP!AL94-Income_CF!AL96))</f>
        <v>737948.82083159115</v>
      </c>
      <c r="AM94" s="1">
        <f>IF(QP_IncomeWP!AM94="","",'Cost and Benefit Parameters'!$C$46*(QP_IncomeWP!AM94-Income_CF!AM96))</f>
        <v>761076.04147979722</v>
      </c>
      <c r="AN94" s="1">
        <f>IF(QP_IncomeWP!AN94="","",'Cost and Benefit Parameters'!$C$46*(QP_IncomeWP!AN94-Income_CF!AN96))</f>
        <v>784457.25065245957</v>
      </c>
      <c r="AO94" s="1">
        <f>IF(QP_IncomeWP!AO94="","",'Cost and Benefit Parameters'!$C$46*(QP_IncomeWP!AO94-Income_CF!AO96))</f>
        <v>808071.77130893862</v>
      </c>
      <c r="AP94" s="1">
        <f>IF(QP_IncomeWP!AP94="","",'Cost and Benefit Parameters'!$C$46*(QP_IncomeWP!AP94-Income_CF!AP96))</f>
        <v>831897.87150788633</v>
      </c>
      <c r="AQ94" s="1">
        <f>IF(QP_IncomeWP!AQ94="","",'Cost and Benefit Parameters'!$C$46*(QP_IncomeWP!AQ94-Income_CF!AQ96))</f>
        <v>855912.78557183559</v>
      </c>
      <c r="AR94" s="1">
        <f>IF(QP_IncomeWP!AR94="","",'Cost and Benefit Parameters'!$C$46*(QP_IncomeWP!AR94-Income_CF!AR96))</f>
        <v>880092.73902768036</v>
      </c>
      <c r="AS94" s="1">
        <f>IF(QP_IncomeWP!AS94="","",'Cost and Benefit Parameters'!$C$46*(QP_IncomeWP!AS94-Income_CF!AS96))</f>
        <v>904412.97734324308</v>
      </c>
      <c r="AT94" s="1">
        <f>IF(QP_IncomeWP!AT94="","",'Cost and Benefit Parameters'!$C$46*(QP_IncomeWP!AT94-Income_CF!AT96))</f>
        <v>928847.7984646504</v>
      </c>
      <c r="AU94" s="1">
        <f>IF(QP_IncomeWP!AU94="","",'Cost and Benefit Parameters'!$C$46*(QP_IncomeWP!AU94-Income_CF!AU96))</f>
        <v>953370.58914313617</v>
      </c>
      <c r="AV94" s="1">
        <f>IF(QP_IncomeWP!AV94="","",'Cost and Benefit Parameters'!$C$46*(QP_IncomeWP!AV94-Income_CF!AV96))</f>
        <v>977953.86502348166</v>
      </c>
      <c r="AW94" s="1">
        <f>IF(QP_IncomeWP!AW94="","",'Cost and Benefit Parameters'!$C$46*(QP_IncomeWP!AW94-Income_CF!AW96))</f>
        <v>1002569.3144495017</v>
      </c>
      <c r="AX94" s="1">
        <f>IF(QP_IncomeWP!AX94="","",'Cost and Benefit Parameters'!$C$46*(QP_IncomeWP!AX94-Income_CF!AX96))</f>
        <v>1027187.8459250384</v>
      </c>
      <c r="AY94" s="1">
        <f>IF(QP_IncomeWP!AY94="","",'Cost and Benefit Parameters'!$C$46*(QP_IncomeWP!AY94-Income_CF!AY96))</f>
        <v>1051779.6391517683</v>
      </c>
      <c r="AZ94" s="1">
        <f>IF(QP_IncomeWP!AZ94="","",'Cost and Benefit Parameters'!$C$46*(QP_IncomeWP!AZ94-Income_CF!AZ96))</f>
        <v>1076314.1995478387</v>
      </c>
      <c r="BA94" s="1">
        <f>IF(QP_IncomeWP!BA94="","",'Cost and Benefit Parameters'!$C$46*(QP_IncomeWP!BA94-Income_CF!BA96))</f>
        <v>1100760.4161343384</v>
      </c>
      <c r="BB94" s="1">
        <f>IF(QP_IncomeWP!BB94="","",'Cost and Benefit Parameters'!$C$46*(QP_IncomeWP!BB94-Income_CF!BB96))</f>
        <v>1125086.6226593859</v>
      </c>
      <c r="BC94" s="1">
        <f>IF(QP_IncomeWP!BC94="","",'Cost and Benefit Parameters'!$C$46*(QP_IncomeWP!BC94-Income_CF!BC96))</f>
        <v>1149260.6618129383</v>
      </c>
      <c r="BD94" s="1">
        <f>IF(QP_IncomeWP!BD94="","",'Cost and Benefit Parameters'!$C$46*(QP_IncomeWP!BD94-Income_CF!BD96))</f>
        <v>1173249.9523688075</v>
      </c>
      <c r="BE94" s="1">
        <f>IF(QP_IncomeWP!BE94="","",'Cost and Benefit Parameters'!$C$46*(QP_IncomeWP!BE94-Income_CF!BE96))</f>
        <v>1197021.5590744044</v>
      </c>
      <c r="BF94" s="1">
        <f>IF(QP_IncomeWP!BF94="","",'Cost and Benefit Parameters'!$C$46*(QP_IncomeWP!BF94-Income_CF!BF96))</f>
        <v>1220542.2650930313</v>
      </c>
      <c r="BG94" s="1">
        <f>IF(QP_IncomeWP!BG94="","",'Cost and Benefit Parameters'!$C$46*(QP_IncomeWP!BG94-Income_CF!BG96))</f>
        <v>1243778.6467887289</v>
      </c>
      <c r="BH94" s="1">
        <f>IF(QP_IncomeWP!BH94="","",'Cost and Benefit Parameters'!$C$46*(QP_IncomeWP!BH94-Income_CF!BH96))</f>
        <v>1266697.1506292825</v>
      </c>
      <c r="BI94" s="1">
        <f>IF(QP_IncomeWP!BI94="","",'Cost and Benefit Parameters'!$C$46*(QP_IncomeWP!BI94-Income_CF!BI96))</f>
        <v>1289264.1719696806</v>
      </c>
      <c r="BJ94" s="1">
        <f>IF(QP_IncomeWP!BJ94="","",'Cost and Benefit Parameters'!$C$46*(QP_IncomeWP!BJ94-Income_CF!BJ96))</f>
        <v>1311446.1354656648</v>
      </c>
      <c r="BK94" s="1">
        <f>IF(QP_IncomeWP!BK94="","",'Cost and Benefit Parameters'!$C$46*(QP_IncomeWP!BK94-Income_CF!BK96))</f>
        <v>1333209.576855422</v>
      </c>
      <c r="BL94" s="1">
        <f>IF(QP_IncomeWP!BL94="","",'Cost and Benefit Parameters'!$C$46*(QP_IncomeWP!BL94-Income_CF!BL96))</f>
        <v>1354521.2258369997</v>
      </c>
      <c r="BM94" s="1">
        <f>IF(QP_IncomeWP!BM94="","",'Cost and Benefit Parameters'!$C$46*(QP_IncomeWP!BM94-Income_CF!BM96))</f>
        <v>1375348.089759496</v>
      </c>
      <c r="BN94" s="1">
        <f>IF(QP_IncomeWP!BN94="","",'Cost and Benefit Parameters'!$C$46*(QP_IncomeWP!BN94-Income_CF!BN96))</f>
        <v>1395657.537838045</v>
      </c>
    </row>
    <row r="95" spans="1:72" x14ac:dyDescent="0.55000000000000004">
      <c r="A95" s="643"/>
      <c r="B95" s="329" t="s">
        <v>569</v>
      </c>
      <c r="C95" s="329"/>
      <c r="D95" s="329"/>
      <c r="E95" s="329"/>
      <c r="F95" s="330"/>
      <c r="G95" s="330"/>
      <c r="H95" s="330">
        <f t="shared" ref="H95:BN95" si="2">SUM(H75:H94)</f>
        <v>285633.75306490785</v>
      </c>
      <c r="I95" s="330">
        <f t="shared" si="2"/>
        <v>590916.91307368106</v>
      </c>
      <c r="J95" s="330">
        <f t="shared" si="2"/>
        <v>916683.91721974791</v>
      </c>
      <c r="K95" s="330">
        <f t="shared" si="2"/>
        <v>1263789.7399215284</v>
      </c>
      <c r="L95" s="330">
        <f t="shared" si="2"/>
        <v>1635137.6557626752</v>
      </c>
      <c r="M95" s="330">
        <f t="shared" si="2"/>
        <v>2029523.1446900507</v>
      </c>
      <c r="N95" s="330">
        <f t="shared" si="2"/>
        <v>2447847.3034901032</v>
      </c>
      <c r="O95" s="330">
        <f t="shared" si="2"/>
        <v>2891030.844485011</v>
      </c>
      <c r="P95" s="330">
        <f t="shared" si="2"/>
        <v>3360014.0555307609</v>
      </c>
      <c r="Q95" s="330">
        <f t="shared" si="2"/>
        <v>3855756.7568077971</v>
      </c>
      <c r="R95" s="330">
        <f t="shared" si="2"/>
        <v>4379238.2561619505</v>
      </c>
      <c r="S95" s="330">
        <f t="shared" si="2"/>
        <v>4931457.3048694003</v>
      </c>
      <c r="T95" s="330">
        <f t="shared" si="2"/>
        <v>5513432.0558127454</v>
      </c>
      <c r="U95" s="330">
        <f t="shared" si="2"/>
        <v>6126200.0261655245</v>
      </c>
      <c r="V95" s="330">
        <f t="shared" si="2"/>
        <v>6770818.0667891391</v>
      </c>
      <c r="W95" s="330">
        <f t="shared" si="2"/>
        <v>7448362.3406483429</v>
      </c>
      <c r="X95" s="330">
        <f t="shared" si="2"/>
        <v>8159928.3126490833</v>
      </c>
      <c r="Y95" s="330">
        <f t="shared" si="2"/>
        <v>8906630.7533946764</v>
      </c>
      <c r="Z95" s="330">
        <f t="shared" si="2"/>
        <v>9689603.7594427373</v>
      </c>
      <c r="AA95" s="330">
        <f t="shared" si="2"/>
        <v>10510000.792725429</v>
      </c>
      <c r="AB95" s="330">
        <f t="shared" si="2"/>
        <v>10853108.411457654</v>
      </c>
      <c r="AC95" s="330">
        <f t="shared" si="2"/>
        <v>11200516.33275611</v>
      </c>
      <c r="AD95" s="330">
        <f t="shared" si="2"/>
        <v>11551929.497870699</v>
      </c>
      <c r="AE95" s="330">
        <f t="shared" si="2"/>
        <v>11907035.525893996</v>
      </c>
      <c r="AF95" s="330">
        <f t="shared" si="2"/>
        <v>12261842.525818558</v>
      </c>
      <c r="AG95" s="330">
        <f t="shared" si="2"/>
        <v>12619797.902421303</v>
      </c>
      <c r="AH95" s="330">
        <f t="shared" si="2"/>
        <v>12980566.497320019</v>
      </c>
      <c r="AI95" s="330">
        <f t="shared" si="2"/>
        <v>13343798.435151476</v>
      </c>
      <c r="AJ95" s="330">
        <f t="shared" si="2"/>
        <v>13709129.537101502</v>
      </c>
      <c r="AK95" s="330">
        <f t="shared" si="2"/>
        <v>14076181.788756659</v>
      </c>
      <c r="AL95" s="330">
        <f t="shared" si="2"/>
        <v>14444563.862125674</v>
      </c>
      <c r="AM95" s="330">
        <f t="shared" si="2"/>
        <v>14813871.691448841</v>
      </c>
      <c r="AN95" s="330">
        <f t="shared" si="2"/>
        <v>15183689.102178775</v>
      </c>
      <c r="AO95" s="330">
        <f t="shared" si="2"/>
        <v>15553588.492278459</v>
      </c>
      <c r="AP95" s="330">
        <f t="shared" si="2"/>
        <v>15923131.564742165</v>
      </c>
      <c r="AQ95" s="330">
        <f t="shared" si="2"/>
        <v>16291870.110003872</v>
      </c>
      <c r="AR95" s="330">
        <f t="shared" si="2"/>
        <v>16659346.836657483</v>
      </c>
      <c r="AS95" s="330">
        <f t="shared" si="2"/>
        <v>17025096.248673704</v>
      </c>
      <c r="AT95" s="330">
        <f t="shared" si="2"/>
        <v>17388645.567062683</v>
      </c>
      <c r="AU95" s="330">
        <f t="shared" si="2"/>
        <v>17749515.693699744</v>
      </c>
      <c r="AV95" s="330">
        <f t="shared" si="2"/>
        <v>17300029.457693309</v>
      </c>
      <c r="AW95" s="330">
        <f t="shared" si="2"/>
        <v>16811737.860449918</v>
      </c>
      <c r="AX95" s="330">
        <f t="shared" si="2"/>
        <v>16283443.60238043</v>
      </c>
      <c r="AY95" s="330">
        <f t="shared" si="2"/>
        <v>15713943.429149052</v>
      </c>
      <c r="AZ95" s="330">
        <f t="shared" si="2"/>
        <v>15102028.703697203</v>
      </c>
      <c r="BA95" s="330">
        <f t="shared" si="2"/>
        <v>14446485.939273849</v>
      </c>
      <c r="BB95" s="330">
        <f t="shared" si="2"/>
        <v>13746097.288833691</v>
      </c>
      <c r="BC95" s="330">
        <f t="shared" si="2"/>
        <v>12999640.986159533</v>
      </c>
      <c r="BD95" s="330">
        <f t="shared" si="2"/>
        <v>12205891.734076994</v>
      </c>
      <c r="BE95" s="330">
        <f t="shared" si="2"/>
        <v>11363621.035159431</v>
      </c>
      <c r="BF95" s="330">
        <f t="shared" si="2"/>
        <v>10471597.460367579</v>
      </c>
      <c r="BG95" s="330">
        <f t="shared" si="2"/>
        <v>9528586.8511327822</v>
      </c>
      <c r="BH95" s="330">
        <f t="shared" si="2"/>
        <v>8533352.4504743759</v>
      </c>
      <c r="BI95" s="330">
        <f t="shared" si="2"/>
        <v>7484654.9588404447</v>
      </c>
      <c r="BJ95" s="330">
        <f t="shared" si="2"/>
        <v>6381252.5104768854</v>
      </c>
      <c r="BK95" s="330">
        <f t="shared" si="2"/>
        <v>5221900.5662615588</v>
      </c>
      <c r="BL95" s="330">
        <f t="shared" si="2"/>
        <v>4005351.7190883206</v>
      </c>
      <c r="BM95" s="330">
        <f t="shared" si="2"/>
        <v>2730355.4080488598</v>
      </c>
      <c r="BN95" s="330">
        <f t="shared" si="2"/>
        <v>1395657.537838045</v>
      </c>
      <c r="BO95" s="329"/>
      <c r="BP95" s="329"/>
      <c r="BQ95" s="329"/>
      <c r="BR95" s="329"/>
      <c r="BS95" s="329"/>
      <c r="BT95" s="329"/>
    </row>
    <row r="96" spans="1:72" x14ac:dyDescent="0.55000000000000004">
      <c r="B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row>
    <row r="97" spans="1:72" x14ac:dyDescent="0.55000000000000004">
      <c r="A97" s="641" t="s">
        <v>493</v>
      </c>
      <c r="B97" s="128" t="s">
        <v>494</v>
      </c>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row>
    <row r="98" spans="1:72" x14ac:dyDescent="0.55000000000000004">
      <c r="A98" s="642"/>
      <c r="B98" t="s">
        <v>466</v>
      </c>
      <c r="F98" s="1"/>
      <c r="G98" s="1"/>
      <c r="H98" s="1"/>
      <c r="I98" s="1"/>
      <c r="J98" s="1"/>
      <c r="K98" s="1"/>
      <c r="L98" s="1">
        <f>IF(QP_IncomeWP!L98="","",'Cost and Benefit Parameters'!$C$47*(QP_IncomeWP!L98-Income_CF!L100))</f>
        <v>532301.78771559009</v>
      </c>
      <c r="M98" s="1">
        <f>IF(QP_IncomeWP!M98="","",'Cost and Benefit Parameters'!$C$47*(QP_IncomeWP!M98-Income_CF!M100))</f>
        <v>552951.00601991056</v>
      </c>
      <c r="N98" s="1">
        <f>IF(QP_IncomeWP!N98="","",'Cost and Benefit Parameters'!$C$47*(QP_IncomeWP!N98-Income_CF!N100))</f>
        <v>574056.717911163</v>
      </c>
      <c r="O98" s="1">
        <f>IF(QP_IncomeWP!O98="","",'Cost and Benefit Parameters'!$C$47*(QP_IncomeWP!O98-Income_CF!O100))</f>
        <v>595610.54493025038</v>
      </c>
      <c r="P98" s="1">
        <f>IF(QP_IncomeWP!P98="","",'Cost and Benefit Parameters'!$C$47*(QP_IncomeWP!P98-Income_CF!P100))</f>
        <v>621381.86200516298</v>
      </c>
      <c r="Q98" s="1">
        <f>IF(QP_IncomeWP!Q98="","",'Cost and Benefit Parameters'!$C$47*(QP_IncomeWP!Q98-Income_CF!Q100))</f>
        <v>643553.14423800213</v>
      </c>
      <c r="R98" s="1">
        <f>IF(QP_IncomeWP!R98="","",'Cost and Benefit Parameters'!$C$47*(QP_IncomeWP!R98-Income_CF!R100))</f>
        <v>666115.72192867508</v>
      </c>
      <c r="S98" s="1">
        <f>IF(QP_IncomeWP!S98="","",'Cost and Benefit Parameters'!$C$47*(QP_IncomeWP!S98-Income_CF!S100))</f>
        <v>689055.7722073982</v>
      </c>
      <c r="T98" s="1">
        <f>IF(QP_IncomeWP!T98="","",'Cost and Benefit Parameters'!$C$47*(QP_IncomeWP!T98-Income_CF!T100))</f>
        <v>712358.30100305018</v>
      </c>
      <c r="U98" s="1">
        <f>IF(QP_IncomeWP!U98="","",'Cost and Benefit Parameters'!$C$47*(QP_IncomeWP!U98-Income_CF!U100))</f>
        <v>736007.13930224162</v>
      </c>
      <c r="V98" s="1">
        <f>IF(QP_IncomeWP!V98="","",'Cost and Benefit Parameters'!$C$47*(QP_IncomeWP!V98-Income_CF!V100))</f>
        <v>759984.9428634115</v>
      </c>
      <c r="W98" s="1">
        <f>IF(QP_IncomeWP!W98="","",'Cost and Benefit Parameters'!$C$47*(QP_IncomeWP!W98-Income_CF!W100))</f>
        <v>784273.19550378353</v>
      </c>
      <c r="X98" s="1">
        <f>IF(QP_IncomeWP!X98="","",'Cost and Benefit Parameters'!$C$47*(QP_IncomeWP!X98-Income_CF!X100))</f>
        <v>808852.2160657373</v>
      </c>
      <c r="Y98" s="1">
        <f>IF(QP_IncomeWP!Y98="","",'Cost and Benefit Parameters'!$C$47*(QP_IncomeWP!Y98-Income_CF!Y100))</f>
        <v>833701.16915698582</v>
      </c>
      <c r="Z98" s="1">
        <f>IF(QP_IncomeWP!Z98="","",'Cost and Benefit Parameters'!$C$47*(QP_IncomeWP!Z98-Income_CF!Z100))</f>
        <v>858798.07974582119</v>
      </c>
      <c r="AA98" s="1">
        <f>IF(QP_IncomeWP!AA98="","",'Cost and Benefit Parameters'!$C$47*(QP_IncomeWP!AA98-Income_CF!AA100))</f>
        <v>884119.85167895467</v>
      </c>
      <c r="AB98" s="1">
        <f>IF(QP_IncomeWP!AB98="","",'Cost and Benefit Parameters'!$C$47*(QP_IncomeWP!AB98-Income_CF!AB100))</f>
        <v>909642.29017469962</v>
      </c>
      <c r="AC98" s="1">
        <f>IF(QP_IncomeWP!AC98="","",'Cost and Benefit Parameters'!$C$47*(QP_IncomeWP!AC98-Income_CF!AC100))</f>
        <v>935340.12832908332</v>
      </c>
      <c r="AD98" s="1">
        <f>IF(QP_IncomeWP!AD98="","",'Cost and Benefit Parameters'!$C$47*(QP_IncomeWP!AD98-Income_CF!AD100))</f>
        <v>961187.05765632994</v>
      </c>
      <c r="AE98" s="1">
        <f>IF(QP_IncomeWP!AE98="","",'Cost and Benefit Parameters'!$C$47*(QP_IncomeWP!AE98-Income_CF!AE100))</f>
        <v>987155.76266876562</v>
      </c>
      <c r="AF98" s="1">
        <f>IF(QP_IncomeWP!AF98="","",'Cost and Benefit Parameters'!$C$47*(QP_IncomeWP!AF98-Income_CF!AF100))</f>
        <v>1013217.9594840031</v>
      </c>
      <c r="AG98" s="1">
        <f>IF(QP_IncomeWP!AG98="","",'Cost and Benefit Parameters'!$C$47*(QP_IncomeWP!AG98-Income_CF!AG100))</f>
        <v>1039344.4384299344</v>
      </c>
      <c r="AH98" s="1">
        <f>IF(QP_IncomeWP!AH98="","",'Cost and Benefit Parameters'!$C$47*(QP_IncomeWP!AH98-Income_CF!AH100))</f>
        <v>1065505.1106000594</v>
      </c>
      <c r="AI98" s="1">
        <f>IF(QP_IncomeWP!AI98="","",'Cost and Benefit Parameters'!$C$47*(QP_IncomeWP!AI98-Income_CF!AI100))</f>
        <v>1091669.0582938464</v>
      </c>
      <c r="AJ98" s="1">
        <f>IF(QP_IncomeWP!AJ98="","",'Cost and Benefit Parameters'!$C$47*(QP_IncomeWP!AJ98-Income_CF!AJ100))</f>
        <v>1117804.5892583949</v>
      </c>
      <c r="AK98" s="1">
        <f>IF(QP_IncomeWP!AK98="","",'Cost and Benefit Parameters'!$C$47*(QP_IncomeWP!AK98-Income_CF!AK100))</f>
        <v>1143879.2946294569</v>
      </c>
      <c r="AL98" s="1">
        <f>IF(QP_IncomeWP!AL98="","",'Cost and Benefit Parameters'!$C$47*(QP_IncomeWP!AL98-Income_CF!AL100))</f>
        <v>1169860.1104517065</v>
      </c>
      <c r="AM98" s="1">
        <f>IF(QP_IncomeWP!AM98="","",'Cost and Benefit Parameters'!$C$47*(QP_IncomeWP!AM98-Income_CF!AM100))</f>
        <v>1195713.382639857</v>
      </c>
      <c r="AN98" s="1">
        <f>IF(QP_IncomeWP!AN98="","",'Cost and Benefit Parameters'!$C$47*(QP_IncomeWP!AN98-Income_CF!AN100))</f>
        <v>1221404.935224527</v>
      </c>
      <c r="AO98" s="1">
        <f>IF(QP_IncomeWP!AO98="","",'Cost and Benefit Parameters'!$C$47*(QP_IncomeWP!AO98-Income_CF!AO100))</f>
        <v>1246900.141709062</v>
      </c>
      <c r="AP98" s="1">
        <f>IF(QP_IncomeWP!AP98="","",'Cost and Benefit Parameters'!$C$47*(QP_IncomeWP!AP98-Income_CF!AP100))</f>
        <v>1272163.9993465713</v>
      </c>
      <c r="AQ98" s="1">
        <f>IF(QP_IncomeWP!AQ98="","",'Cost and Benefit Parameters'!$C$47*(QP_IncomeWP!AQ98-Income_CF!AQ100))</f>
        <v>1297161.2061297551</v>
      </c>
      <c r="AR98" s="1">
        <f>IF(QP_IncomeWP!AR98="","",'Cost and Benefit Parameters'!$C$47*(QP_IncomeWP!AR98-Income_CF!AR100))</f>
        <v>1321856.2402703257</v>
      </c>
      <c r="AS98" s="1">
        <f>IF(QP_IncomeWP!AS98="","",'Cost and Benefit Parameters'!$C$47*(QP_IncomeWP!AS98-Income_CF!AS100))</f>
        <v>1346213.4419295713</v>
      </c>
      <c r="AT98" s="1">
        <f>IF(QP_IncomeWP!AT98="","",'Cost and Benefit Parameters'!$C$47*(QP_IncomeWP!AT98-Income_CF!AT100))</f>
        <v>1370197.0969473959</v>
      </c>
      <c r="AU98" s="1">
        <f>IF(QP_IncomeWP!AU98="","",'Cost and Benefit Parameters'!$C$47*(QP_IncomeWP!AU98-Income_CF!AU100))</f>
        <v>1393771.5223038038</v>
      </c>
      <c r="AV98" s="1">
        <f>IF(QP_IncomeWP!AV98="","",'Cost and Benefit Parameters'!$C$47*(QP_IncomeWP!AV98-Income_CF!AV100))</f>
        <v>1416901.1530343879</v>
      </c>
      <c r="AW98" s="1">
        <f>IF(QP_IncomeWP!AW98="","",'Cost and Benefit Parameters'!$C$47*(QP_IncomeWP!AW98-Income_CF!AW100))</f>
        <v>1439550.6303103347</v>
      </c>
      <c r="AX98" s="1">
        <f>IF(QP_IncomeWP!AX98="","",'Cost and Benefit Parameters'!$C$47*(QP_IncomeWP!AX98-Income_CF!AX100))</f>
        <v>1461684.8903832922</v>
      </c>
      <c r="AY98" s="1">
        <f>IF(QP_IncomeWP!AY98="","",'Cost and Benefit Parameters'!$C$47*(QP_IncomeWP!AY98-Income_CF!AY100))</f>
        <v>1483269.2540869054</v>
      </c>
      <c r="AZ98" s="1" t="str">
        <f>IF(QP_IncomeWP!AZ98="","",'Cost and Benefit Parameters'!$C$47*(QP_IncomeWP!AZ98-Income_CF!AZ100))</f>
        <v/>
      </c>
      <c r="BA98" s="1" t="str">
        <f>IF(QP_IncomeWP!BA98="","",'Cost and Benefit Parameters'!$C$47*(QP_IncomeWP!BA98-Income_CF!BA100))</f>
        <v/>
      </c>
      <c r="BB98" s="1" t="str">
        <f>IF(QP_IncomeWP!BB98="","",'Cost and Benefit Parameters'!$C$47*(QP_IncomeWP!BB98-Income_CF!BB100))</f>
        <v/>
      </c>
      <c r="BC98" s="1" t="str">
        <f>IF(QP_IncomeWP!BC98="","",'Cost and Benefit Parameters'!$C$47*(QP_IncomeWP!BC98-Income_CF!BC100))</f>
        <v/>
      </c>
      <c r="BD98" s="1" t="str">
        <f>IF(QP_IncomeWP!BD98="","",'Cost and Benefit Parameters'!$C$47*(QP_IncomeWP!BD98-Income_CF!BD100))</f>
        <v/>
      </c>
      <c r="BE98" s="1" t="str">
        <f>IF(QP_IncomeWP!BE98="","",'Cost and Benefit Parameters'!$C$47*(QP_IncomeWP!BE98-Income_CF!BE100))</f>
        <v/>
      </c>
      <c r="BF98" s="1" t="str">
        <f>IF(QP_IncomeWP!BF98="","",'Cost and Benefit Parameters'!$C$47*(QP_IncomeWP!BF98-Income_CF!BF100))</f>
        <v/>
      </c>
      <c r="BG98" s="1" t="str">
        <f>IF(QP_IncomeWP!BG98="","",'Cost and Benefit Parameters'!$C$47*(QP_IncomeWP!BG98-Income_CF!BG100))</f>
        <v/>
      </c>
      <c r="BH98" s="1" t="str">
        <f>IF(QP_IncomeWP!BH98="","",'Cost and Benefit Parameters'!$C$47*(QP_IncomeWP!BH98-Income_CF!BH100))</f>
        <v/>
      </c>
      <c r="BI98" s="1" t="str">
        <f>IF(QP_IncomeWP!BI98="","",'Cost and Benefit Parameters'!$C$47*(QP_IncomeWP!BI98-Income_CF!BI100))</f>
        <v/>
      </c>
      <c r="BJ98" s="1" t="str">
        <f>IF(QP_IncomeWP!BJ98="","",'Cost and Benefit Parameters'!$C$47*(QP_IncomeWP!BJ98-Income_CF!BJ100))</f>
        <v/>
      </c>
      <c r="BK98" s="1" t="str">
        <f>IF(QP_IncomeWP!BK98="","",'Cost and Benefit Parameters'!$C$47*(QP_IncomeWP!BK98-Income_CF!BK100))</f>
        <v/>
      </c>
      <c r="BL98" s="1" t="str">
        <f>IF(QP_IncomeWP!BL98="","",'Cost and Benefit Parameters'!$C$47*(QP_IncomeWP!BL98-Income_CF!BL100))</f>
        <v/>
      </c>
      <c r="BM98" s="1" t="str">
        <f>IF(QP_IncomeWP!BM98="","",'Cost and Benefit Parameters'!$C$47*(QP_IncomeWP!BM98-Income_CF!BM100))</f>
        <v/>
      </c>
      <c r="BN98" s="1" t="str">
        <f>IF(QP_IncomeWP!BN98="","",'Cost and Benefit Parameters'!$C$47*(QP_IncomeWP!BN98-Income_CF!BN100))</f>
        <v/>
      </c>
      <c r="BO98" s="1" t="str">
        <f>IF(QP_IncomeWP!BO98="","",'Cost and Benefit Parameters'!$C$47*(QP_IncomeWP!BO98-Income_CF!BO100))</f>
        <v/>
      </c>
      <c r="BP98" s="1" t="str">
        <f>IF(QP_IncomeWP!BP98="","",'Cost and Benefit Parameters'!$C$47*(QP_IncomeWP!BP98-Income_CF!BP100))</f>
        <v/>
      </c>
      <c r="BQ98" s="1" t="str">
        <f>IF(QP_IncomeWP!BQ98="","",'Cost and Benefit Parameters'!$C$47*(QP_IncomeWP!BQ98-Income_CF!BQ100))</f>
        <v/>
      </c>
      <c r="BR98" s="1" t="str">
        <f>IF(QP_IncomeWP!BR98="","",'Cost and Benefit Parameters'!$C$47*(QP_IncomeWP!BR98-Income_CF!BR100))</f>
        <v/>
      </c>
    </row>
    <row r="99" spans="1:72" x14ac:dyDescent="0.55000000000000004">
      <c r="A99" s="642"/>
      <c r="B99" t="s">
        <v>468</v>
      </c>
      <c r="G99" s="1"/>
      <c r="H99" s="1"/>
      <c r="I99" s="1"/>
      <c r="J99" s="1"/>
      <c r="K99" s="1"/>
      <c r="L99" s="1" t="str">
        <f>IF(QP_IncomeWP!L99="","",'Cost and Benefit Parameters'!$C$47*(QP_IncomeWP!L99-Income_CF!L101))</f>
        <v/>
      </c>
      <c r="M99" s="1">
        <f>IF(QP_IncomeWP!M99="","",'Cost and Benefit Parameters'!$C$47*(QP_IncomeWP!M99-Income_CF!M101))</f>
        <v>548270.84134705784</v>
      </c>
      <c r="N99" s="1">
        <f>IF(QP_IncomeWP!N99="","",'Cost and Benefit Parameters'!$C$47*(QP_IncomeWP!N99-Income_CF!N101))</f>
        <v>569539.53620050789</v>
      </c>
      <c r="O99" s="1">
        <f>IF(QP_IncomeWP!O99="","",'Cost and Benefit Parameters'!$C$47*(QP_IncomeWP!O99-Income_CF!O101))</f>
        <v>591278.41944849759</v>
      </c>
      <c r="P99" s="1">
        <f>IF(QP_IncomeWP!P99="","",'Cost and Benefit Parameters'!$C$47*(QP_IncomeWP!P99-Income_CF!P101))</f>
        <v>613478.86127815803</v>
      </c>
      <c r="Q99" s="1">
        <f>IF(QP_IncomeWP!Q99="","",'Cost and Benefit Parameters'!$C$47*(QP_IncomeWP!Q99-Income_CF!Q101))</f>
        <v>640023.31786531757</v>
      </c>
      <c r="R99" s="1">
        <f>IF(QP_IncomeWP!R99="","",'Cost and Benefit Parameters'!$C$47*(QP_IncomeWP!R99-Income_CF!R101))</f>
        <v>662859.73856514215</v>
      </c>
      <c r="S99" s="1">
        <f>IF(QP_IncomeWP!S99="","",'Cost and Benefit Parameters'!$C$47*(QP_IncomeWP!S99-Income_CF!S101))</f>
        <v>686099.19358653505</v>
      </c>
      <c r="T99" s="1">
        <f>IF(QP_IncomeWP!T99="","",'Cost and Benefit Parameters'!$C$47*(QP_IncomeWP!T99-Income_CF!T101))</f>
        <v>709727.44537362026</v>
      </c>
      <c r="U99" s="1">
        <f>IF(QP_IncomeWP!U99="","",'Cost and Benefit Parameters'!$C$47*(QP_IncomeWP!U99-Income_CF!U101))</f>
        <v>733729.05003314174</v>
      </c>
      <c r="V99" s="1">
        <f>IF(QP_IncomeWP!V99="","",'Cost and Benefit Parameters'!$C$47*(QP_IncomeWP!V99-Income_CF!V101))</f>
        <v>758087.35348130902</v>
      </c>
      <c r="W99" s="1">
        <f>IF(QP_IncomeWP!W99="","",'Cost and Benefit Parameters'!$C$47*(QP_IncomeWP!W99-Income_CF!W101))</f>
        <v>782784.49114931433</v>
      </c>
      <c r="X99" s="1">
        <f>IF(QP_IncomeWP!X99="","",'Cost and Benefit Parameters'!$C$47*(QP_IncomeWP!X99-Income_CF!X101))</f>
        <v>807801.39136889717</v>
      </c>
      <c r="Y99" s="1">
        <f>IF(QP_IncomeWP!Y99="","",'Cost and Benefit Parameters'!$C$47*(QP_IncomeWP!Y99-Income_CF!Y101))</f>
        <v>833117.78254770942</v>
      </c>
      <c r="Z99" s="1">
        <f>IF(QP_IncomeWP!Z99="","",'Cost and Benefit Parameters'!$C$47*(QP_IncomeWP!Z99-Income_CF!Z101))</f>
        <v>858712.2042316955</v>
      </c>
      <c r="AA99" s="1">
        <f>IF(QP_IncomeWP!AA99="","",'Cost and Benefit Parameters'!$C$47*(QP_IncomeWP!AA99-Income_CF!AA101))</f>
        <v>884562.02213819581</v>
      </c>
      <c r="AB99" s="1">
        <f>IF(QP_IncomeWP!AB99="","",'Cost and Benefit Parameters'!$C$47*(QP_IncomeWP!AB99-Income_CF!AB101))</f>
        <v>910643.44722932286</v>
      </c>
      <c r="AC99" s="1">
        <f>IF(QP_IncomeWP!AC99="","",'Cost and Benefit Parameters'!$C$47*(QP_IncomeWP!AC99-Income_CF!AC101))</f>
        <v>936931.55887994089</v>
      </c>
      <c r="AD99" s="1">
        <f>IF(QP_IncomeWP!AD99="","",'Cost and Benefit Parameters'!$C$47*(QP_IncomeWP!AD99-Income_CF!AD101))</f>
        <v>963400.33217895543</v>
      </c>
      <c r="AE99" s="1">
        <f>IF(QP_IncomeWP!AE99="","",'Cost and Benefit Parameters'!$C$47*(QP_IncomeWP!AE99-Income_CF!AE101))</f>
        <v>990022.66938601958</v>
      </c>
      <c r="AF99" s="1">
        <f>IF(QP_IncomeWP!AF99="","",'Cost and Benefit Parameters'!$C$47*(QP_IncomeWP!AF99-Income_CF!AF101))</f>
        <v>1016770.4355488288</v>
      </c>
      <c r="AG99" s="1">
        <f>IF(QP_IncomeWP!AG99="","",'Cost and Benefit Parameters'!$C$47*(QP_IncomeWP!AG99-Income_CF!AG101))</f>
        <v>1043614.498268524</v>
      </c>
      <c r="AH99" s="1">
        <f>IF(QP_IncomeWP!AH99="","",'Cost and Benefit Parameters'!$C$47*(QP_IncomeWP!AH99-Income_CF!AH101))</f>
        <v>1070524.771582833</v>
      </c>
      <c r="AI99" s="1">
        <f>IF(QP_IncomeWP!AI99="","",'Cost and Benefit Parameters'!$C$47*(QP_IncomeWP!AI99-Income_CF!AI101))</f>
        <v>1097470.2639180613</v>
      </c>
      <c r="AJ99" s="1">
        <f>IF(QP_IncomeWP!AJ99="","",'Cost and Benefit Parameters'!$C$47*(QP_IncomeWP!AJ99-Income_CF!AJ101))</f>
        <v>1124419.1300426619</v>
      </c>
      <c r="AK99" s="1">
        <f>IF(QP_IncomeWP!AK99="","",'Cost and Benefit Parameters'!$C$47*(QP_IncomeWP!AK99-Income_CF!AK101))</f>
        <v>1151338.7269361468</v>
      </c>
      <c r="AL99" s="1">
        <f>IF(QP_IncomeWP!AL99="","",'Cost and Benefit Parameters'!$C$47*(QP_IncomeWP!AL99-Income_CF!AL101))</f>
        <v>1178195.6734683404</v>
      </c>
      <c r="AM99" s="1">
        <f>IF(QP_IncomeWP!AM99="","",'Cost and Benefit Parameters'!$C$47*(QP_IncomeWP!AM99-Income_CF!AM101))</f>
        <v>1204955.9137652579</v>
      </c>
      <c r="AN99" s="1">
        <f>IF(QP_IncomeWP!AN99="","",'Cost and Benefit Parameters'!$C$47*(QP_IncomeWP!AN99-Income_CF!AN101))</f>
        <v>1231584.7841190523</v>
      </c>
      <c r="AO99" s="1">
        <f>IF(QP_IncomeWP!AO99="","",'Cost and Benefit Parameters'!$C$47*(QP_IncomeWP!AO99-Income_CF!AO101))</f>
        <v>1258047.0832812637</v>
      </c>
      <c r="AP99" s="1">
        <f>IF(QP_IncomeWP!AP99="","",'Cost and Benefit Parameters'!$C$47*(QP_IncomeWP!AP99-Income_CF!AP101))</f>
        <v>1284307.145960334</v>
      </c>
      <c r="AQ99" s="1">
        <f>IF(QP_IncomeWP!AQ99="","",'Cost and Benefit Parameters'!$C$47*(QP_IncomeWP!AQ99-Income_CF!AQ101))</f>
        <v>1310328.9193269687</v>
      </c>
      <c r="AR99" s="1">
        <f>IF(QP_IncomeWP!AR99="","",'Cost and Benefit Parameters'!$C$47*(QP_IncomeWP!AR99-Income_CF!AR101))</f>
        <v>1336076.0423136479</v>
      </c>
      <c r="AS99" s="1">
        <f>IF(QP_IncomeWP!AS99="","",'Cost and Benefit Parameters'!$C$47*(QP_IncomeWP!AS99-Income_CF!AS101))</f>
        <v>1361511.9274784361</v>
      </c>
      <c r="AT99" s="1">
        <f>IF(QP_IncomeWP!AT99="","",'Cost and Benefit Parameters'!$C$47*(QP_IncomeWP!AT99-Income_CF!AT101))</f>
        <v>1386599.8451874582</v>
      </c>
      <c r="AU99" s="1">
        <f>IF(QP_IncomeWP!AU99="","",'Cost and Benefit Parameters'!$C$47*(QP_IncomeWP!AU99-Income_CF!AU101))</f>
        <v>1411303.009855818</v>
      </c>
      <c r="AV99" s="1">
        <f>IF(QP_IncomeWP!AV99="","",'Cost and Benefit Parameters'!$C$47*(QP_IncomeWP!AV99-Income_CF!AV101))</f>
        <v>1435584.6679729184</v>
      </c>
      <c r="AW99" s="1">
        <f>IF(QP_IncomeWP!AW99="","",'Cost and Benefit Parameters'!$C$47*(QP_IncomeWP!AW99-Income_CF!AW101))</f>
        <v>1459408.1876254196</v>
      </c>
      <c r="AX99" s="1">
        <f>IF(QP_IncomeWP!AX99="","",'Cost and Benefit Parameters'!$C$47*(QP_IncomeWP!AX99-Income_CF!AX101))</f>
        <v>1482737.1492196443</v>
      </c>
      <c r="AY99" s="1">
        <f>IF(QP_IncomeWP!AY99="","",'Cost and Benefit Parameters'!$C$47*(QP_IncomeWP!AY99-Income_CF!AY101))</f>
        <v>1505535.4370947906</v>
      </c>
      <c r="AZ99" s="1">
        <f>IF(QP_IncomeWP!AZ99="","",'Cost and Benefit Parameters'!$C$47*(QP_IncomeWP!AZ99-Income_CF!AZ101))</f>
        <v>1527767.3317095118</v>
      </c>
      <c r="BA99" s="1" t="str">
        <f>IF(QP_IncomeWP!BA99="","",'Cost and Benefit Parameters'!$C$47*(QP_IncomeWP!BA99-Income_CF!BA101))</f>
        <v/>
      </c>
      <c r="BB99" s="1" t="str">
        <f>IF(QP_IncomeWP!BB99="","",'Cost and Benefit Parameters'!$C$47*(QP_IncomeWP!BB99-Income_CF!BB101))</f>
        <v/>
      </c>
      <c r="BC99" s="1" t="str">
        <f>IF(QP_IncomeWP!BC99="","",'Cost and Benefit Parameters'!$C$47*(QP_IncomeWP!BC99-Income_CF!BC101))</f>
        <v/>
      </c>
      <c r="BD99" s="1" t="str">
        <f>IF(QP_IncomeWP!BD99="","",'Cost and Benefit Parameters'!$C$47*(QP_IncomeWP!BD99-Income_CF!BD101))</f>
        <v/>
      </c>
      <c r="BE99" s="1" t="str">
        <f>IF(QP_IncomeWP!BE99="","",'Cost and Benefit Parameters'!$C$47*(QP_IncomeWP!BE99-Income_CF!BE101))</f>
        <v/>
      </c>
      <c r="BF99" s="1" t="str">
        <f>IF(QP_IncomeWP!BF99="","",'Cost and Benefit Parameters'!$C$47*(QP_IncomeWP!BF99-Income_CF!BF101))</f>
        <v/>
      </c>
      <c r="BG99" s="1" t="str">
        <f>IF(QP_IncomeWP!BG99="","",'Cost and Benefit Parameters'!$C$47*(QP_IncomeWP!BG99-Income_CF!BG101))</f>
        <v/>
      </c>
      <c r="BH99" s="1" t="str">
        <f>IF(QP_IncomeWP!BH99="","",'Cost and Benefit Parameters'!$C$47*(QP_IncomeWP!BH99-Income_CF!BH101))</f>
        <v/>
      </c>
      <c r="BI99" s="1" t="str">
        <f>IF(QP_IncomeWP!BI99="","",'Cost and Benefit Parameters'!$C$47*(QP_IncomeWP!BI99-Income_CF!BI101))</f>
        <v/>
      </c>
      <c r="BJ99" s="1" t="str">
        <f>IF(QP_IncomeWP!BJ99="","",'Cost and Benefit Parameters'!$C$47*(QP_IncomeWP!BJ99-Income_CF!BJ101))</f>
        <v/>
      </c>
      <c r="BK99" s="1" t="str">
        <f>IF(QP_IncomeWP!BK99="","",'Cost and Benefit Parameters'!$C$47*(QP_IncomeWP!BK99-Income_CF!BK101))</f>
        <v/>
      </c>
      <c r="BL99" s="1" t="str">
        <f>IF(QP_IncomeWP!BL99="","",'Cost and Benefit Parameters'!$C$47*(QP_IncomeWP!BL99-Income_CF!BL101))</f>
        <v/>
      </c>
      <c r="BM99" s="1" t="str">
        <f>IF(QP_IncomeWP!BM99="","",'Cost and Benefit Parameters'!$C$47*(QP_IncomeWP!BM99-Income_CF!BM101))</f>
        <v/>
      </c>
      <c r="BN99" s="1" t="str">
        <f>IF(QP_IncomeWP!BN99="","",'Cost and Benefit Parameters'!$C$47*(QP_IncomeWP!BN99-Income_CF!BN101))</f>
        <v/>
      </c>
      <c r="BO99" s="1" t="str">
        <f>IF(QP_IncomeWP!BO99="","",'Cost and Benefit Parameters'!$C$47*(QP_IncomeWP!BO99-Income_CF!BO101))</f>
        <v/>
      </c>
      <c r="BP99" s="1" t="str">
        <f>IF(QP_IncomeWP!BP99="","",'Cost and Benefit Parameters'!$C$47*(QP_IncomeWP!BP99-Income_CF!BP101))</f>
        <v/>
      </c>
      <c r="BQ99" s="1" t="str">
        <f>IF(QP_IncomeWP!BQ99="","",'Cost and Benefit Parameters'!$C$47*(QP_IncomeWP!BQ99-Income_CF!BQ101))</f>
        <v/>
      </c>
      <c r="BR99" s="1" t="str">
        <f>IF(QP_IncomeWP!BR99="","",'Cost and Benefit Parameters'!$C$47*(QP_IncomeWP!BR99-Income_CF!BR101))</f>
        <v/>
      </c>
    </row>
    <row r="100" spans="1:72" x14ac:dyDescent="0.55000000000000004">
      <c r="A100" s="642"/>
      <c r="B100" t="s">
        <v>469</v>
      </c>
      <c r="H100" s="1"/>
      <c r="I100" s="1"/>
      <c r="J100" s="1"/>
      <c r="K100" s="1"/>
      <c r="L100" s="1" t="str">
        <f>IF(QP_IncomeWP!L100="","",'Cost and Benefit Parameters'!$C$47*(QP_IncomeWP!L100-Income_CF!L102))</f>
        <v/>
      </c>
      <c r="M100" s="1" t="str">
        <f>IF(QP_IncomeWP!M100="","",'Cost and Benefit Parameters'!$C$47*(QP_IncomeWP!M100-Income_CF!M102))</f>
        <v/>
      </c>
      <c r="N100" s="1">
        <f>IF(QP_IncomeWP!N100="","",'Cost and Benefit Parameters'!$C$47*(QP_IncomeWP!N100-Income_CF!N102))</f>
        <v>564718.96658746956</v>
      </c>
      <c r="O100" s="1">
        <f>IF(QP_IncomeWP!O100="","",'Cost and Benefit Parameters'!$C$47*(QP_IncomeWP!O100-Income_CF!O102))</f>
        <v>586625.7222865232</v>
      </c>
      <c r="P100" s="1">
        <f>IF(QP_IncomeWP!P100="","",'Cost and Benefit Parameters'!$C$47*(QP_IncomeWP!P100-Income_CF!P102))</f>
        <v>609016.77203195251</v>
      </c>
      <c r="Q100" s="1">
        <f>IF(QP_IncomeWP!Q100="","",'Cost and Benefit Parameters'!$C$47*(QP_IncomeWP!Q100-Income_CF!Q102))</f>
        <v>631883.22711650282</v>
      </c>
      <c r="R100" s="1">
        <f>IF(QP_IncomeWP!R100="","",'Cost and Benefit Parameters'!$C$47*(QP_IncomeWP!R100-Income_CF!R102))</f>
        <v>659224.01740127744</v>
      </c>
      <c r="S100" s="1">
        <f>IF(QP_IncomeWP!S100="","",'Cost and Benefit Parameters'!$C$47*(QP_IncomeWP!S100-Income_CF!S102))</f>
        <v>682745.53072209645</v>
      </c>
      <c r="T100" s="1">
        <f>IF(QP_IncomeWP!T100="","",'Cost and Benefit Parameters'!$C$47*(QP_IncomeWP!T100-Income_CF!T102))</f>
        <v>706682.16939413163</v>
      </c>
      <c r="U100" s="1">
        <f>IF(QP_IncomeWP!U100="","",'Cost and Benefit Parameters'!$C$47*(QP_IncomeWP!U100-Income_CF!U102))</f>
        <v>731019.2687348288</v>
      </c>
      <c r="V100" s="1">
        <f>IF(QP_IncomeWP!V100="","",'Cost and Benefit Parameters'!$C$47*(QP_IncomeWP!V100-Income_CF!V102))</f>
        <v>755740.92153413559</v>
      </c>
      <c r="W100" s="1">
        <f>IF(QP_IncomeWP!W100="","",'Cost and Benefit Parameters'!$C$47*(QP_IncomeWP!W100-Income_CF!W102))</f>
        <v>780829.97408574808</v>
      </c>
      <c r="X100" s="1">
        <f>IF(QP_IncomeWP!X100="","",'Cost and Benefit Parameters'!$C$47*(QP_IncomeWP!X100-Income_CF!X102))</f>
        <v>806268.02588379325</v>
      </c>
      <c r="Y100" s="1">
        <f>IF(QP_IncomeWP!Y100="","",'Cost and Benefit Parameters'!$C$47*(QP_IncomeWP!Y100-Income_CF!Y102))</f>
        <v>832035.43310996389</v>
      </c>
      <c r="Z100" s="1">
        <f>IF(QP_IncomeWP!Z100="","",'Cost and Benefit Parameters'!$C$47*(QP_IncomeWP!Z100-Income_CF!Z102))</f>
        <v>858111.31602414069</v>
      </c>
      <c r="AA100" s="1">
        <f>IF(QP_IncomeWP!AA100="","",'Cost and Benefit Parameters'!$C$47*(QP_IncomeWP!AA100-Income_CF!AA102))</f>
        <v>884473.57035864657</v>
      </c>
      <c r="AB100" s="1">
        <f>IF(QP_IncomeWP!AB100="","",'Cost and Benefit Parameters'!$C$47*(QP_IncomeWP!AB100-Income_CF!AB102))</f>
        <v>911098.88280234148</v>
      </c>
      <c r="AC100" s="1">
        <f>IF(QP_IncomeWP!AC100="","",'Cost and Benefit Parameters'!$C$47*(QP_IncomeWP!AC100-Income_CF!AC102))</f>
        <v>937962.75064620271</v>
      </c>
      <c r="AD100" s="1">
        <f>IF(QP_IncomeWP!AD100="","",'Cost and Benefit Parameters'!$C$47*(QP_IncomeWP!AD100-Income_CF!AD102))</f>
        <v>965039.50564633927</v>
      </c>
      <c r="AE100" s="1">
        <f>IF(QP_IncomeWP!AE100="","",'Cost and Benefit Parameters'!$C$47*(QP_IncomeWP!AE100-Income_CF!AE102))</f>
        <v>992302.34214432409</v>
      </c>
      <c r="AF100" s="1">
        <f>IF(QP_IncomeWP!AF100="","",'Cost and Benefit Parameters'!$C$47*(QP_IncomeWP!AF100-Income_CF!AF102))</f>
        <v>1019723.3494676003</v>
      </c>
      <c r="AG100" s="1">
        <f>IF(QP_IncomeWP!AG100="","",'Cost and Benefit Parameters'!$C$47*(QP_IncomeWP!AG100-Income_CF!AG102))</f>
        <v>1047273.5486152936</v>
      </c>
      <c r="AH100" s="1">
        <f>IF(QP_IncomeWP!AH100="","",'Cost and Benefit Parameters'!$C$47*(QP_IncomeWP!AH100-Income_CF!AH102))</f>
        <v>1074922.933216579</v>
      </c>
      <c r="AI100" s="1">
        <f>IF(QP_IncomeWP!AI100="","",'Cost and Benefit Parameters'!$C$47*(QP_IncomeWP!AI100-Income_CF!AI102))</f>
        <v>1102640.5147303175</v>
      </c>
      <c r="AJ100" s="1">
        <f>IF(QP_IncomeWP!AJ100="","",'Cost and Benefit Parameters'!$C$47*(QP_IncomeWP!AJ100-Income_CF!AJ102))</f>
        <v>1130394.3718356031</v>
      </c>
      <c r="AK100" s="1">
        <f>IF(QP_IncomeWP!AK100="","",'Cost and Benefit Parameters'!$C$47*(QP_IncomeWP!AK100-Income_CF!AK102))</f>
        <v>1158151.7039439422</v>
      </c>
      <c r="AL100" s="1">
        <f>IF(QP_IncomeWP!AL100="","",'Cost and Benefit Parameters'!$C$47*(QP_IncomeWP!AL100-Income_CF!AL102))</f>
        <v>1185878.8887442308</v>
      </c>
      <c r="AM100" s="1">
        <f>IF(QP_IncomeWP!AM100="","",'Cost and Benefit Parameters'!$C$47*(QP_IncomeWP!AM100-Income_CF!AM102))</f>
        <v>1213541.5436723912</v>
      </c>
      <c r="AN100" s="1">
        <f>IF(QP_IncomeWP!AN100="","",'Cost and Benefit Parameters'!$C$47*(QP_IncomeWP!AN100-Income_CF!AN102))</f>
        <v>1241104.5911782151</v>
      </c>
      <c r="AO100" s="1">
        <f>IF(QP_IncomeWP!AO100="","",'Cost and Benefit Parameters'!$C$47*(QP_IncomeWP!AO100-Income_CF!AO102))</f>
        <v>1268532.327642624</v>
      </c>
      <c r="AP100" s="1">
        <f>IF(QP_IncomeWP!AP100="","",'Cost and Benefit Parameters'!$C$47*(QP_IncomeWP!AP100-Income_CF!AP102))</f>
        <v>1295788.4957797013</v>
      </c>
      <c r="AQ100" s="1">
        <f>IF(QP_IncomeWP!AQ100="","",'Cost and Benefit Parameters'!$C$47*(QP_IncomeWP!AQ100-Income_CF!AQ102))</f>
        <v>1322836.3603391438</v>
      </c>
      <c r="AR100" s="1">
        <f>IF(QP_IncomeWP!AR100="","",'Cost and Benefit Parameters'!$C$47*(QP_IncomeWP!AR100-Income_CF!AR102))</f>
        <v>1349638.7869067776</v>
      </c>
      <c r="AS100" s="1">
        <f>IF(QP_IncomeWP!AS100="","",'Cost and Benefit Parameters'!$C$47*(QP_IncomeWP!AS100-Income_CF!AS102))</f>
        <v>1376158.3235830569</v>
      </c>
      <c r="AT100" s="1">
        <f>IF(QP_IncomeWP!AT100="","",'Cost and Benefit Parameters'!$C$47*(QP_IncomeWP!AT100-Income_CF!AT102))</f>
        <v>1402357.2853027885</v>
      </c>
      <c r="AU100" s="1">
        <f>IF(QP_IncomeWP!AU100="","",'Cost and Benefit Parameters'!$C$47*(QP_IncomeWP!AU100-Income_CF!AU102))</f>
        <v>1428197.8405430813</v>
      </c>
      <c r="AV100" s="1">
        <f>IF(QP_IncomeWP!AV100="","",'Cost and Benefit Parameters'!$C$47*(QP_IncomeWP!AV100-Income_CF!AV102))</f>
        <v>1453642.1001514927</v>
      </c>
      <c r="AW100" s="1">
        <f>IF(QP_IncomeWP!AW100="","",'Cost and Benefit Parameters'!$C$47*(QP_IncomeWP!AW100-Income_CF!AW102))</f>
        <v>1478652.2080121059</v>
      </c>
      <c r="AX100" s="1">
        <f>IF(QP_IncomeWP!AX100="","",'Cost and Benefit Parameters'!$C$47*(QP_IncomeWP!AX100-Income_CF!AX102))</f>
        <v>1503190.4332541814</v>
      </c>
      <c r="AY100" s="1">
        <f>IF(QP_IncomeWP!AY100="","",'Cost and Benefit Parameters'!$C$47*(QP_IncomeWP!AY100-Income_CF!AY102))</f>
        <v>1527219.2636962337</v>
      </c>
      <c r="AZ100" s="1">
        <f>IF(QP_IncomeWP!AZ100="","",'Cost and Benefit Parameters'!$C$47*(QP_IncomeWP!AZ100-Income_CF!AZ102))</f>
        <v>1550701.5002076339</v>
      </c>
      <c r="BA100" s="1">
        <f>IF(QP_IncomeWP!BA100="","",'Cost and Benefit Parameters'!$C$47*(QP_IncomeWP!BA100-Income_CF!BA102))</f>
        <v>1573600.3516607978</v>
      </c>
      <c r="BB100" s="1" t="str">
        <f>IF(QP_IncomeWP!BB100="","",'Cost and Benefit Parameters'!$C$47*(QP_IncomeWP!BB100-Income_CF!BB102))</f>
        <v/>
      </c>
      <c r="BC100" s="1" t="str">
        <f>IF(QP_IncomeWP!BC100="","",'Cost and Benefit Parameters'!$C$47*(QP_IncomeWP!BC100-Income_CF!BC102))</f>
        <v/>
      </c>
      <c r="BD100" s="1" t="str">
        <f>IF(QP_IncomeWP!BD100="","",'Cost and Benefit Parameters'!$C$47*(QP_IncomeWP!BD100-Income_CF!BD102))</f>
        <v/>
      </c>
      <c r="BE100" s="1" t="str">
        <f>IF(QP_IncomeWP!BE100="","",'Cost and Benefit Parameters'!$C$47*(QP_IncomeWP!BE100-Income_CF!BE102))</f>
        <v/>
      </c>
      <c r="BF100" s="1" t="str">
        <f>IF(QP_IncomeWP!BF100="","",'Cost and Benefit Parameters'!$C$47*(QP_IncomeWP!BF100-Income_CF!BF102))</f>
        <v/>
      </c>
      <c r="BG100" s="1" t="str">
        <f>IF(QP_IncomeWP!BG100="","",'Cost and Benefit Parameters'!$C$47*(QP_IncomeWP!BG100-Income_CF!BG102))</f>
        <v/>
      </c>
      <c r="BH100" s="1" t="str">
        <f>IF(QP_IncomeWP!BH100="","",'Cost and Benefit Parameters'!$C$47*(QP_IncomeWP!BH100-Income_CF!BH102))</f>
        <v/>
      </c>
      <c r="BI100" s="1" t="str">
        <f>IF(QP_IncomeWP!BI100="","",'Cost and Benefit Parameters'!$C$47*(QP_IncomeWP!BI100-Income_CF!BI102))</f>
        <v/>
      </c>
      <c r="BJ100" s="1" t="str">
        <f>IF(QP_IncomeWP!BJ100="","",'Cost and Benefit Parameters'!$C$47*(QP_IncomeWP!BJ100-Income_CF!BJ102))</f>
        <v/>
      </c>
      <c r="BK100" s="1" t="str">
        <f>IF(QP_IncomeWP!BK100="","",'Cost and Benefit Parameters'!$C$47*(QP_IncomeWP!BK100-Income_CF!BK102))</f>
        <v/>
      </c>
      <c r="BL100" s="1" t="str">
        <f>IF(QP_IncomeWP!BL100="","",'Cost and Benefit Parameters'!$C$47*(QP_IncomeWP!BL100-Income_CF!BL102))</f>
        <v/>
      </c>
      <c r="BM100" s="1" t="str">
        <f>IF(QP_IncomeWP!BM100="","",'Cost and Benefit Parameters'!$C$47*(QP_IncomeWP!BM100-Income_CF!BM102))</f>
        <v/>
      </c>
      <c r="BN100" s="1" t="str">
        <f>IF(QP_IncomeWP!BN100="","",'Cost and Benefit Parameters'!$C$47*(QP_IncomeWP!BN100-Income_CF!BN102))</f>
        <v/>
      </c>
      <c r="BO100" s="1" t="str">
        <f>IF(QP_IncomeWP!BO100="","",'Cost and Benefit Parameters'!$C$47*(QP_IncomeWP!BO100-Income_CF!BO102))</f>
        <v/>
      </c>
      <c r="BP100" s="1" t="str">
        <f>IF(QP_IncomeWP!BP100="","",'Cost and Benefit Parameters'!$C$47*(QP_IncomeWP!BP100-Income_CF!BP102))</f>
        <v/>
      </c>
      <c r="BQ100" s="1" t="str">
        <f>IF(QP_IncomeWP!BQ100="","",'Cost and Benefit Parameters'!$C$47*(QP_IncomeWP!BQ100-Income_CF!BQ102))</f>
        <v/>
      </c>
      <c r="BR100" s="1" t="str">
        <f>IF(QP_IncomeWP!BR100="","",'Cost and Benefit Parameters'!$C$47*(QP_IncomeWP!BR100-Income_CF!BR102))</f>
        <v/>
      </c>
    </row>
    <row r="101" spans="1:72" x14ac:dyDescent="0.55000000000000004">
      <c r="A101" s="642"/>
      <c r="B101" t="s">
        <v>470</v>
      </c>
      <c r="I101" s="1"/>
      <c r="J101" s="1"/>
      <c r="K101" s="1"/>
      <c r="L101" s="1" t="str">
        <f>IF(QP_IncomeWP!L101="","",'Cost and Benefit Parameters'!$C$47*(QP_IncomeWP!L101-Income_CF!L103))</f>
        <v/>
      </c>
      <c r="M101" s="1" t="str">
        <f>IF(QP_IncomeWP!M101="","",'Cost and Benefit Parameters'!$C$47*(QP_IncomeWP!M101-Income_CF!M103))</f>
        <v/>
      </c>
      <c r="N101" s="1" t="str">
        <f>IF(QP_IncomeWP!N101="","",'Cost and Benefit Parameters'!$C$47*(QP_IncomeWP!N101-Income_CF!N103))</f>
        <v/>
      </c>
      <c r="O101" s="1">
        <f>IF(QP_IncomeWP!O101="","",'Cost and Benefit Parameters'!$C$47*(QP_IncomeWP!O101-Income_CF!O103))</f>
        <v>581660.53558509354</v>
      </c>
      <c r="P101" s="1">
        <f>IF(QP_IncomeWP!P101="","",'Cost and Benefit Parameters'!$C$47*(QP_IncomeWP!P101-Income_CF!P103))</f>
        <v>604224.49395511881</v>
      </c>
      <c r="Q101" s="1">
        <f>IF(QP_IncomeWP!Q101="","",'Cost and Benefit Parameters'!$C$47*(QP_IncomeWP!Q101-Income_CF!Q103))</f>
        <v>627287.2751929115</v>
      </c>
      <c r="R101" s="1">
        <f>IF(QP_IncomeWP!R101="","",'Cost and Benefit Parameters'!$C$47*(QP_IncomeWP!R101-Income_CF!R103))</f>
        <v>650839.72392999753</v>
      </c>
      <c r="S101" s="1">
        <f>IF(QP_IncomeWP!S101="","",'Cost and Benefit Parameters'!$C$47*(QP_IncomeWP!S101-Income_CF!S103))</f>
        <v>679000.73792331584</v>
      </c>
      <c r="T101" s="1">
        <f>IF(QP_IncomeWP!T101="","",'Cost and Benefit Parameters'!$C$47*(QP_IncomeWP!T101-Income_CF!T103))</f>
        <v>703227.89664375922</v>
      </c>
      <c r="U101" s="1">
        <f>IF(QP_IncomeWP!U101="","",'Cost and Benefit Parameters'!$C$47*(QP_IncomeWP!U101-Income_CF!U103))</f>
        <v>727882.63447595562</v>
      </c>
      <c r="V101" s="1">
        <f>IF(QP_IncomeWP!V101="","",'Cost and Benefit Parameters'!$C$47*(QP_IncomeWP!V101-Income_CF!V103))</f>
        <v>752949.84679687326</v>
      </c>
      <c r="W101" s="1">
        <f>IF(QP_IncomeWP!W101="","",'Cost and Benefit Parameters'!$C$47*(QP_IncomeWP!W101-Income_CF!W103))</f>
        <v>778413.14918015967</v>
      </c>
      <c r="X101" s="1">
        <f>IF(QP_IncomeWP!X101="","",'Cost and Benefit Parameters'!$C$47*(QP_IncomeWP!X101-Income_CF!X103))</f>
        <v>804254.87330832018</v>
      </c>
      <c r="Y101" s="1">
        <f>IF(QP_IncomeWP!Y101="","",'Cost and Benefit Parameters'!$C$47*(QP_IncomeWP!Y101-Income_CF!Y103))</f>
        <v>830456.06666030711</v>
      </c>
      <c r="Z101" s="1">
        <f>IF(QP_IncomeWP!Z101="","",'Cost and Benefit Parameters'!$C$47*(QP_IncomeWP!Z101-Income_CF!Z103))</f>
        <v>856996.49610326265</v>
      </c>
      <c r="AA101" s="1">
        <f>IF(QP_IncomeWP!AA101="","",'Cost and Benefit Parameters'!$C$47*(QP_IncomeWP!AA101-Income_CF!AA103))</f>
        <v>883854.65550486452</v>
      </c>
      <c r="AB101" s="1">
        <f>IF(QP_IncomeWP!AB101="","",'Cost and Benefit Parameters'!$C$47*(QP_IncomeWP!AB101-Income_CF!AB103))</f>
        <v>911007.77746940567</v>
      </c>
      <c r="AC101" s="1">
        <f>IF(QP_IncomeWP!AC101="","",'Cost and Benefit Parameters'!$C$47*(QP_IncomeWP!AC101-Income_CF!AC103))</f>
        <v>938431.84928641166</v>
      </c>
      <c r="AD101" s="1">
        <f>IF(QP_IncomeWP!AD101="","",'Cost and Benefit Parameters'!$C$47*(QP_IncomeWP!AD101-Income_CF!AD103))</f>
        <v>966101.6331655886</v>
      </c>
      <c r="AE101" s="1">
        <f>IF(QP_IncomeWP!AE101="","",'Cost and Benefit Parameters'!$C$47*(QP_IncomeWP!AE101-Income_CF!AE103))</f>
        <v>993990.69081572897</v>
      </c>
      <c r="AF101" s="1">
        <f>IF(QP_IncomeWP!AF101="","",'Cost and Benefit Parameters'!$C$47*(QP_IncomeWP!AF101-Income_CF!AF103))</f>
        <v>1022071.4124086538</v>
      </c>
      <c r="AG101" s="1">
        <f>IF(QP_IncomeWP!AG101="","",'Cost and Benefit Parameters'!$C$47*(QP_IncomeWP!AG101-Income_CF!AG103))</f>
        <v>1050315.0499516283</v>
      </c>
      <c r="AH101" s="1">
        <f>IF(QP_IncomeWP!AH101="","",'Cost and Benefit Parameters'!$C$47*(QP_IncomeWP!AH101-Income_CF!AH103))</f>
        <v>1078691.7550737525</v>
      </c>
      <c r="AI101" s="1">
        <f>IF(QP_IncomeWP!AI101="","",'Cost and Benefit Parameters'!$C$47*(QP_IncomeWP!AI101-Income_CF!AI103))</f>
        <v>1107170.6212130764</v>
      </c>
      <c r="AJ101" s="1">
        <f>IF(QP_IncomeWP!AJ101="","",'Cost and Benefit Parameters'!$C$47*(QP_IncomeWP!AJ101-Income_CF!AJ103))</f>
        <v>1135719.7301722271</v>
      </c>
      <c r="AK101" s="1">
        <f>IF(QP_IncomeWP!AK101="","",'Cost and Benefit Parameters'!$C$47*(QP_IncomeWP!AK101-Income_CF!AK103))</f>
        <v>1164306.2029906712</v>
      </c>
      <c r="AL101" s="1">
        <f>IF(QP_IncomeWP!AL101="","",'Cost and Benefit Parameters'!$C$47*(QP_IncomeWP!AL101-Income_CF!AL103))</f>
        <v>1192896.2550622597</v>
      </c>
      <c r="AM101" s="1">
        <f>IF(QP_IncomeWP!AM101="","",'Cost and Benefit Parameters'!$C$47*(QP_IncomeWP!AM101-Income_CF!AM103))</f>
        <v>1221455.2554065576</v>
      </c>
      <c r="AN101" s="1">
        <f>IF(QP_IncomeWP!AN101="","",'Cost and Benefit Parameters'!$C$47*(QP_IncomeWP!AN101-Income_CF!AN103))</f>
        <v>1249947.7899825627</v>
      </c>
      <c r="AO101" s="1">
        <f>IF(QP_IncomeWP!AO101="","",'Cost and Benefit Parameters'!$C$47*(QP_IncomeWP!AO101-Income_CF!AO103))</f>
        <v>1278337.7289135614</v>
      </c>
      <c r="AP101" s="1">
        <f>IF(QP_IncomeWP!AP101="","",'Cost and Benefit Parameters'!$C$47*(QP_IncomeWP!AP101-Income_CF!AP103))</f>
        <v>1306588.2974719023</v>
      </c>
      <c r="AQ101" s="1">
        <f>IF(QP_IncomeWP!AQ101="","",'Cost and Benefit Parameters'!$C$47*(QP_IncomeWP!AQ101-Income_CF!AQ103))</f>
        <v>1334662.1506530917</v>
      </c>
      <c r="AR101" s="1">
        <f>IF(QP_IncomeWP!AR101="","",'Cost and Benefit Parameters'!$C$47*(QP_IncomeWP!AR101-Income_CF!AR103))</f>
        <v>1362521.4511493177</v>
      </c>
      <c r="AS101" s="1">
        <f>IF(QP_IncomeWP!AS101="","",'Cost and Benefit Parameters'!$C$47*(QP_IncomeWP!AS101-Income_CF!AS103))</f>
        <v>1390127.9505139808</v>
      </c>
      <c r="AT101" s="1">
        <f>IF(QP_IncomeWP!AT101="","",'Cost and Benefit Parameters'!$C$47*(QP_IncomeWP!AT101-Income_CF!AT103))</f>
        <v>1417443.0732905485</v>
      </c>
      <c r="AU101" s="1">
        <f>IF(QP_IncomeWP!AU101="","",'Cost and Benefit Parameters'!$C$47*(QP_IncomeWP!AU101-Income_CF!AU103))</f>
        <v>1444428.0038618727</v>
      </c>
      <c r="AV101" s="1">
        <f>IF(QP_IncomeWP!AV101="","",'Cost and Benefit Parameters'!$C$47*(QP_IncomeWP!AV101-Income_CF!AV103))</f>
        <v>1471043.7757593743</v>
      </c>
      <c r="AW101" s="1">
        <f>IF(QP_IncomeWP!AW101="","",'Cost and Benefit Parameters'!$C$47*(QP_IncomeWP!AW101-Income_CF!AW103))</f>
        <v>1497251.3631560369</v>
      </c>
      <c r="AX101" s="1">
        <f>IF(QP_IncomeWP!AX101="","",'Cost and Benefit Parameters'!$C$47*(QP_IncomeWP!AX101-Income_CF!AX103))</f>
        <v>1523011.7742524687</v>
      </c>
      <c r="AY101" s="1">
        <f>IF(QP_IncomeWP!AY101="","",'Cost and Benefit Parameters'!$C$47*(QP_IncomeWP!AY101-Income_CF!AY103))</f>
        <v>1548286.1462518079</v>
      </c>
      <c r="AZ101" s="1">
        <f>IF(QP_IncomeWP!AZ101="","",'Cost and Benefit Parameters'!$C$47*(QP_IncomeWP!AZ101-Income_CF!AZ103))</f>
        <v>1573035.8416071211</v>
      </c>
      <c r="BA101" s="1">
        <f>IF(QP_IncomeWP!BA101="","",'Cost and Benefit Parameters'!$C$47*(QP_IncomeWP!BA101-Income_CF!BA103))</f>
        <v>1597222.5452138642</v>
      </c>
      <c r="BB101" s="1">
        <f>IF(QP_IncomeWP!BB101="","",'Cost and Benefit Parameters'!$C$47*(QP_IncomeWP!BB101-Income_CF!BB103))</f>
        <v>1620808.3622106214</v>
      </c>
      <c r="BC101" s="1" t="str">
        <f>IF(QP_IncomeWP!BC101="","",'Cost and Benefit Parameters'!$C$47*(QP_IncomeWP!BC101-Income_CF!BC103))</f>
        <v/>
      </c>
      <c r="BD101" s="1" t="str">
        <f>IF(QP_IncomeWP!BD101="","",'Cost and Benefit Parameters'!$C$47*(QP_IncomeWP!BD101-Income_CF!BD103))</f>
        <v/>
      </c>
      <c r="BE101" s="1" t="str">
        <f>IF(QP_IncomeWP!BE101="","",'Cost and Benefit Parameters'!$C$47*(QP_IncomeWP!BE101-Income_CF!BE103))</f>
        <v/>
      </c>
      <c r="BF101" s="1" t="str">
        <f>IF(QP_IncomeWP!BF101="","",'Cost and Benefit Parameters'!$C$47*(QP_IncomeWP!BF101-Income_CF!BF103))</f>
        <v/>
      </c>
      <c r="BG101" s="1" t="str">
        <f>IF(QP_IncomeWP!BG101="","",'Cost and Benefit Parameters'!$C$47*(QP_IncomeWP!BG101-Income_CF!BG103))</f>
        <v/>
      </c>
      <c r="BH101" s="1" t="str">
        <f>IF(QP_IncomeWP!BH101="","",'Cost and Benefit Parameters'!$C$47*(QP_IncomeWP!BH101-Income_CF!BH103))</f>
        <v/>
      </c>
      <c r="BI101" s="1" t="str">
        <f>IF(QP_IncomeWP!BI101="","",'Cost and Benefit Parameters'!$C$47*(QP_IncomeWP!BI101-Income_CF!BI103))</f>
        <v/>
      </c>
      <c r="BJ101" s="1" t="str">
        <f>IF(QP_IncomeWP!BJ101="","",'Cost and Benefit Parameters'!$C$47*(QP_IncomeWP!BJ101-Income_CF!BJ103))</f>
        <v/>
      </c>
      <c r="BK101" s="1" t="str">
        <f>IF(QP_IncomeWP!BK101="","",'Cost and Benefit Parameters'!$C$47*(QP_IncomeWP!BK101-Income_CF!BK103))</f>
        <v/>
      </c>
      <c r="BL101" s="1" t="str">
        <f>IF(QP_IncomeWP!BL101="","",'Cost and Benefit Parameters'!$C$47*(QP_IncomeWP!BL101-Income_CF!BL103))</f>
        <v/>
      </c>
      <c r="BM101" s="1" t="str">
        <f>IF(QP_IncomeWP!BM101="","",'Cost and Benefit Parameters'!$C$47*(QP_IncomeWP!BM101-Income_CF!BM103))</f>
        <v/>
      </c>
      <c r="BN101" s="1" t="str">
        <f>IF(QP_IncomeWP!BN101="","",'Cost and Benefit Parameters'!$C$47*(QP_IncomeWP!BN101-Income_CF!BN103))</f>
        <v/>
      </c>
      <c r="BO101" s="1" t="str">
        <f>IF(QP_IncomeWP!BO101="","",'Cost and Benefit Parameters'!$C$47*(QP_IncomeWP!BO101-Income_CF!BO103))</f>
        <v/>
      </c>
      <c r="BP101" s="1" t="str">
        <f>IF(QP_IncomeWP!BP101="","",'Cost and Benefit Parameters'!$C$47*(QP_IncomeWP!BP101-Income_CF!BP103))</f>
        <v/>
      </c>
      <c r="BQ101" s="1" t="str">
        <f>IF(QP_IncomeWP!BQ101="","",'Cost and Benefit Parameters'!$C$47*(QP_IncomeWP!BQ101-Income_CF!BQ103))</f>
        <v/>
      </c>
      <c r="BR101" s="1" t="str">
        <f>IF(QP_IncomeWP!BR101="","",'Cost and Benefit Parameters'!$C$47*(QP_IncomeWP!BR101-Income_CF!BR103))</f>
        <v/>
      </c>
    </row>
    <row r="102" spans="1:72" x14ac:dyDescent="0.55000000000000004">
      <c r="A102" s="642"/>
      <c r="B102" t="s">
        <v>471</v>
      </c>
      <c r="J102" s="1"/>
      <c r="K102" s="1"/>
      <c r="L102" s="1" t="str">
        <f>IF(QP_IncomeWP!L102="","",'Cost and Benefit Parameters'!$C$47*(QP_IncomeWP!L102-Income_CF!L104))</f>
        <v/>
      </c>
      <c r="M102" s="1" t="str">
        <f>IF(QP_IncomeWP!M102="","",'Cost and Benefit Parameters'!$C$47*(QP_IncomeWP!M102-Income_CF!M104))</f>
        <v/>
      </c>
      <c r="N102" s="1" t="str">
        <f>IF(QP_IncomeWP!N102="","",'Cost and Benefit Parameters'!$C$47*(QP_IncomeWP!N102-Income_CF!N104))</f>
        <v/>
      </c>
      <c r="O102" s="1" t="str">
        <f>IF(QP_IncomeWP!O102="","",'Cost and Benefit Parameters'!$C$47*(QP_IncomeWP!O102-Income_CF!O104))</f>
        <v/>
      </c>
      <c r="P102" s="1">
        <f>IF(QP_IncomeWP!P102="","",'Cost and Benefit Parameters'!$C$47*(QP_IncomeWP!P102-Income_CF!P104))</f>
        <v>599110.35165264644</v>
      </c>
      <c r="Q102" s="1">
        <f>IF(QP_IncomeWP!Q102="","",'Cost and Benefit Parameters'!$C$47*(QP_IncomeWP!Q102-Income_CF!Q104))</f>
        <v>622351.22877377248</v>
      </c>
      <c r="R102" s="1">
        <f>IF(QP_IncomeWP!R102="","",'Cost and Benefit Parameters'!$C$47*(QP_IncomeWP!R102-Income_CF!R104))</f>
        <v>646105.89344869857</v>
      </c>
      <c r="S102" s="1">
        <f>IF(QP_IncomeWP!S102="","",'Cost and Benefit Parameters'!$C$47*(QP_IncomeWP!S102-Income_CF!S104))</f>
        <v>670364.9156478974</v>
      </c>
      <c r="T102" s="1">
        <f>IF(QP_IncomeWP!T102="","",'Cost and Benefit Parameters'!$C$47*(QP_IncomeWP!T102-Income_CF!T104))</f>
        <v>699370.76006101537</v>
      </c>
      <c r="U102" s="1">
        <f>IF(QP_IncomeWP!U102="","",'Cost and Benefit Parameters'!$C$47*(QP_IncomeWP!U102-Income_CF!U104))</f>
        <v>724324.7335430719</v>
      </c>
      <c r="V102" s="1">
        <f>IF(QP_IncomeWP!V102="","",'Cost and Benefit Parameters'!$C$47*(QP_IncomeWP!V102-Income_CF!V104))</f>
        <v>749719.11351023405</v>
      </c>
      <c r="W102" s="1">
        <f>IF(QP_IncomeWP!W102="","",'Cost and Benefit Parameters'!$C$47*(QP_IncomeWP!W102-Income_CF!W104))</f>
        <v>775538.34220077971</v>
      </c>
      <c r="X102" s="1">
        <f>IF(QP_IncomeWP!X102="","",'Cost and Benefit Parameters'!$C$47*(QP_IncomeWP!X102-Income_CF!X104))</f>
        <v>801765.54365556478</v>
      </c>
      <c r="Y102" s="1">
        <f>IF(QP_IncomeWP!Y102="","",'Cost and Benefit Parameters'!$C$47*(QP_IncomeWP!Y102-Income_CF!Y104))</f>
        <v>828382.51950757031</v>
      </c>
      <c r="Z102" s="1">
        <f>IF(QP_IncomeWP!Z102="","",'Cost and Benefit Parameters'!$C$47*(QP_IncomeWP!Z102-Income_CF!Z104))</f>
        <v>855369.74866011657</v>
      </c>
      <c r="AA102" s="1">
        <f>IF(QP_IncomeWP!AA102="","",'Cost and Benefit Parameters'!$C$47*(QP_IncomeWP!AA102-Income_CF!AA104))</f>
        <v>882706.39098636073</v>
      </c>
      <c r="AB102" s="1">
        <f>IF(QP_IncomeWP!AB102="","",'Cost and Benefit Parameters'!$C$47*(QP_IncomeWP!AB102-Income_CF!AB104))</f>
        <v>910370.29517001088</v>
      </c>
      <c r="AC102" s="1">
        <f>IF(QP_IncomeWP!AC102="","",'Cost and Benefit Parameters'!$C$47*(QP_IncomeWP!AC102-Income_CF!AC104))</f>
        <v>938338.01079348801</v>
      </c>
      <c r="AD102" s="1">
        <f>IF(QP_IncomeWP!AD102="","",'Cost and Benefit Parameters'!$C$47*(QP_IncomeWP!AD102-Income_CF!AD104))</f>
        <v>966584.80476500443</v>
      </c>
      <c r="AE102" s="1">
        <f>IF(QP_IncomeWP!AE102="","",'Cost and Benefit Parameters'!$C$47*(QP_IncomeWP!AE102-Income_CF!AE104))</f>
        <v>995084.6821605569</v>
      </c>
      <c r="AF102" s="1">
        <f>IF(QP_IncomeWP!AF102="","",'Cost and Benefit Parameters'!$C$47*(QP_IncomeWP!AF102-Income_CF!AF104))</f>
        <v>1023810.4115402014</v>
      </c>
      <c r="AG102" s="1">
        <f>IF(QP_IncomeWP!AG102="","",'Cost and Benefit Parameters'!$C$47*(QP_IncomeWP!AG102-Income_CF!AG104))</f>
        <v>1052733.5547809137</v>
      </c>
      <c r="AH102" s="1">
        <f>IF(QP_IncomeWP!AH102="","",'Cost and Benefit Parameters'!$C$47*(QP_IncomeWP!AH102-Income_CF!AH104))</f>
        <v>1081824.501450177</v>
      </c>
      <c r="AI102" s="1">
        <f>IF(QP_IncomeWP!AI102="","",'Cost and Benefit Parameters'!$C$47*(QP_IncomeWP!AI102-Income_CF!AI104))</f>
        <v>1111052.5077259645</v>
      </c>
      <c r="AJ102" s="1">
        <f>IF(QP_IncomeWP!AJ102="","",'Cost and Benefit Parameters'!$C$47*(QP_IncomeWP!AJ102-Income_CF!AJ104))</f>
        <v>1140385.7398494687</v>
      </c>
      <c r="AK102" s="1">
        <f>IF(QP_IncomeWP!AK102="","",'Cost and Benefit Parameters'!$C$47*(QP_IncomeWP!AK102-Income_CF!AK104))</f>
        <v>1169791.3220773942</v>
      </c>
      <c r="AL102" s="1">
        <f>IF(QP_IncomeWP!AL102="","",'Cost and Benefit Parameters'!$C$47*(QP_IncomeWP!AL102-Income_CF!AL104))</f>
        <v>1199235.3890803913</v>
      </c>
      <c r="AM102" s="1">
        <f>IF(QP_IncomeWP!AM102="","",'Cost and Benefit Parameters'!$C$47*(QP_IncomeWP!AM102-Income_CF!AM104))</f>
        <v>1228683.1427141281</v>
      </c>
      <c r="AN102" s="1">
        <f>IF(QP_IncomeWP!AN102="","",'Cost and Benefit Parameters'!$C$47*(QP_IncomeWP!AN102-Income_CF!AN104))</f>
        <v>1258098.9130687548</v>
      </c>
      <c r="AO102" s="1">
        <f>IF(QP_IncomeWP!AO102="","",'Cost and Benefit Parameters'!$C$47*(QP_IncomeWP!AO102-Income_CF!AO104))</f>
        <v>1287446.2236820392</v>
      </c>
      <c r="AP102" s="1">
        <f>IF(QP_IncomeWP!AP102="","",'Cost and Benefit Parameters'!$C$47*(QP_IncomeWP!AP102-Income_CF!AP104))</f>
        <v>1316687.8607809686</v>
      </c>
      <c r="AQ102" s="1">
        <f>IF(QP_IncomeWP!AQ102="","",'Cost and Benefit Parameters'!$C$47*(QP_IncomeWP!AQ102-Income_CF!AQ104))</f>
        <v>1345785.9463960591</v>
      </c>
      <c r="AR102" s="1">
        <f>IF(QP_IncomeWP!AR102="","",'Cost and Benefit Parameters'!$C$47*(QP_IncomeWP!AR102-Income_CF!AR104))</f>
        <v>1374702.0151726846</v>
      </c>
      <c r="AS102" s="1">
        <f>IF(QP_IncomeWP!AS102="","",'Cost and Benefit Parameters'!$C$47*(QP_IncomeWP!AS102-Income_CF!AS104))</f>
        <v>1403397.094683798</v>
      </c>
      <c r="AT102" s="1">
        <f>IF(QP_IncomeWP!AT102="","",'Cost and Benefit Parameters'!$C$47*(QP_IncomeWP!AT102-Income_CF!AT104))</f>
        <v>1431831.7890293996</v>
      </c>
      <c r="AU102" s="1">
        <f>IF(QP_IncomeWP!AU102="","",'Cost and Benefit Parameters'!$C$47*(QP_IncomeWP!AU102-Income_CF!AU104))</f>
        <v>1459966.365489265</v>
      </c>
      <c r="AV102" s="1">
        <f>IF(QP_IncomeWP!AV102="","",'Cost and Benefit Parameters'!$C$47*(QP_IncomeWP!AV102-Income_CF!AV104))</f>
        <v>1487760.8439777291</v>
      </c>
      <c r="AW102" s="1">
        <f>IF(QP_IncomeWP!AW102="","",'Cost and Benefit Parameters'!$C$47*(QP_IncomeWP!AW102-Income_CF!AW104))</f>
        <v>1515175.0890321555</v>
      </c>
      <c r="AX102" s="1">
        <f>IF(QP_IncomeWP!AX102="","",'Cost and Benefit Parameters'!$C$47*(QP_IncomeWP!AX102-Income_CF!AX104))</f>
        <v>1542168.9040507181</v>
      </c>
      <c r="AY102" s="1">
        <f>IF(QP_IncomeWP!AY102="","",'Cost and Benefit Parameters'!$C$47*(QP_IncomeWP!AY102-Income_CF!AY104))</f>
        <v>1568702.1274800426</v>
      </c>
      <c r="AZ102" s="1">
        <f>IF(QP_IncomeWP!AZ102="","",'Cost and Benefit Parameters'!$C$47*(QP_IncomeWP!AZ102-Income_CF!AZ104))</f>
        <v>1594734.7306393615</v>
      </c>
      <c r="BA102" s="1">
        <f>IF(QP_IncomeWP!BA102="","",'Cost and Benefit Parameters'!$C$47*(QP_IncomeWP!BA102-Income_CF!BA104))</f>
        <v>1620226.916855335</v>
      </c>
      <c r="BB102" s="1">
        <f>IF(QP_IncomeWP!BB102="","",'Cost and Benefit Parameters'!$C$47*(QP_IncomeWP!BB102-Income_CF!BB104))</f>
        <v>1645139.2215702792</v>
      </c>
      <c r="BC102" s="1">
        <f>IF(QP_IncomeWP!BC102="","",'Cost and Benefit Parameters'!$C$47*(QP_IncomeWP!BC102-Income_CF!BC104))</f>
        <v>1669432.6130769399</v>
      </c>
      <c r="BD102" s="1" t="str">
        <f>IF(QP_IncomeWP!BD102="","",'Cost and Benefit Parameters'!$C$47*(QP_IncomeWP!BD102-Income_CF!BD104))</f>
        <v/>
      </c>
      <c r="BE102" s="1" t="str">
        <f>IF(QP_IncomeWP!BE102="","",'Cost and Benefit Parameters'!$C$47*(QP_IncomeWP!BE102-Income_CF!BE104))</f>
        <v/>
      </c>
      <c r="BF102" s="1" t="str">
        <f>IF(QP_IncomeWP!BF102="","",'Cost and Benefit Parameters'!$C$47*(QP_IncomeWP!BF102-Income_CF!BF104))</f>
        <v/>
      </c>
      <c r="BG102" s="1" t="str">
        <f>IF(QP_IncomeWP!BG102="","",'Cost and Benefit Parameters'!$C$47*(QP_IncomeWP!BG102-Income_CF!BG104))</f>
        <v/>
      </c>
      <c r="BH102" s="1" t="str">
        <f>IF(QP_IncomeWP!BH102="","",'Cost and Benefit Parameters'!$C$47*(QP_IncomeWP!BH102-Income_CF!BH104))</f>
        <v/>
      </c>
      <c r="BI102" s="1" t="str">
        <f>IF(QP_IncomeWP!BI102="","",'Cost and Benefit Parameters'!$C$47*(QP_IncomeWP!BI102-Income_CF!BI104))</f>
        <v/>
      </c>
      <c r="BJ102" s="1" t="str">
        <f>IF(QP_IncomeWP!BJ102="","",'Cost and Benefit Parameters'!$C$47*(QP_IncomeWP!BJ102-Income_CF!BJ104))</f>
        <v/>
      </c>
      <c r="BK102" s="1" t="str">
        <f>IF(QP_IncomeWP!BK102="","",'Cost and Benefit Parameters'!$C$47*(QP_IncomeWP!BK102-Income_CF!BK104))</f>
        <v/>
      </c>
      <c r="BL102" s="1" t="str">
        <f>IF(QP_IncomeWP!BL102="","",'Cost and Benefit Parameters'!$C$47*(QP_IncomeWP!BL102-Income_CF!BL104))</f>
        <v/>
      </c>
      <c r="BM102" s="1" t="str">
        <f>IF(QP_IncomeWP!BM102="","",'Cost and Benefit Parameters'!$C$47*(QP_IncomeWP!BM102-Income_CF!BM104))</f>
        <v/>
      </c>
      <c r="BN102" s="1" t="str">
        <f>IF(QP_IncomeWP!BN102="","",'Cost and Benefit Parameters'!$C$47*(QP_IncomeWP!BN102-Income_CF!BN104))</f>
        <v/>
      </c>
      <c r="BO102" s="1" t="str">
        <f>IF(QP_IncomeWP!BO102="","",'Cost and Benefit Parameters'!$C$47*(QP_IncomeWP!BO102-Income_CF!BO104))</f>
        <v/>
      </c>
      <c r="BP102" s="1" t="str">
        <f>IF(QP_IncomeWP!BP102="","",'Cost and Benefit Parameters'!$C$47*(QP_IncomeWP!BP102-Income_CF!BP104))</f>
        <v/>
      </c>
      <c r="BQ102" s="1" t="str">
        <f>IF(QP_IncomeWP!BQ102="","",'Cost and Benefit Parameters'!$C$47*(QP_IncomeWP!BQ102-Income_CF!BQ104))</f>
        <v/>
      </c>
      <c r="BR102" s="1" t="str">
        <f>IF(QP_IncomeWP!BR102="","",'Cost and Benefit Parameters'!$C$47*(QP_IncomeWP!BR102-Income_CF!BR104))</f>
        <v/>
      </c>
    </row>
    <row r="103" spans="1:72" x14ac:dyDescent="0.55000000000000004">
      <c r="A103" s="642"/>
      <c r="B103" t="s">
        <v>472</v>
      </c>
      <c r="K103" s="1"/>
      <c r="L103" s="1" t="str">
        <f>IF(QP_IncomeWP!L103="","",'Cost and Benefit Parameters'!$C$47*(QP_IncomeWP!L103-Income_CF!L105))</f>
        <v/>
      </c>
      <c r="M103" s="1" t="str">
        <f>IF(QP_IncomeWP!M103="","",'Cost and Benefit Parameters'!$C$47*(QP_IncomeWP!M103-Income_CF!M105))</f>
        <v/>
      </c>
      <c r="N103" s="1" t="str">
        <f>IF(QP_IncomeWP!N103="","",'Cost and Benefit Parameters'!$C$47*(QP_IncomeWP!N103-Income_CF!N105))</f>
        <v/>
      </c>
      <c r="O103" s="1" t="str">
        <f>IF(QP_IncomeWP!O103="","",'Cost and Benefit Parameters'!$C$47*(QP_IncomeWP!O103-Income_CF!O105))</f>
        <v/>
      </c>
      <c r="P103" s="1" t="str">
        <f>IF(QP_IncomeWP!P103="","",'Cost and Benefit Parameters'!$C$47*(QP_IncomeWP!P103-Income_CF!P105))</f>
        <v/>
      </c>
      <c r="Q103" s="1">
        <f>IF(QP_IncomeWP!Q103="","",'Cost and Benefit Parameters'!$C$47*(QP_IncomeWP!Q103-Income_CF!Q105))</f>
        <v>617083.66220222577</v>
      </c>
      <c r="R103" s="1">
        <f>IF(QP_IncomeWP!R103="","",'Cost and Benefit Parameters'!$C$47*(QP_IncomeWP!R103-Income_CF!R105))</f>
        <v>641021.76563698531</v>
      </c>
      <c r="S103" s="1">
        <f>IF(QP_IncomeWP!S103="","",'Cost and Benefit Parameters'!$C$47*(QP_IncomeWP!S103-Income_CF!S105))</f>
        <v>665489.07025215926</v>
      </c>
      <c r="T103" s="1">
        <f>IF(QP_IncomeWP!T103="","",'Cost and Benefit Parameters'!$C$47*(QP_IncomeWP!T103-Income_CF!T105))</f>
        <v>690475.86311733432</v>
      </c>
      <c r="U103" s="1">
        <f>IF(QP_IncomeWP!U103="","",'Cost and Benefit Parameters'!$C$47*(QP_IncomeWP!U103-Income_CF!U105))</f>
        <v>720351.88286284532</v>
      </c>
      <c r="V103" s="1">
        <f>IF(QP_IncomeWP!V103="","",'Cost and Benefit Parameters'!$C$47*(QP_IncomeWP!V103-Income_CF!V105))</f>
        <v>746054.47554936435</v>
      </c>
      <c r="W103" s="1">
        <f>IF(QP_IncomeWP!W103="","",'Cost and Benefit Parameters'!$C$47*(QP_IncomeWP!W103-Income_CF!W105))</f>
        <v>772210.68691554107</v>
      </c>
      <c r="X103" s="1">
        <f>IF(QP_IncomeWP!X103="","",'Cost and Benefit Parameters'!$C$47*(QP_IncomeWP!X103-Income_CF!X105))</f>
        <v>798804.49246680306</v>
      </c>
      <c r="Y103" s="1">
        <f>IF(QP_IncomeWP!Y103="","",'Cost and Benefit Parameters'!$C$47*(QP_IncomeWP!Y103-Income_CF!Y105))</f>
        <v>825818.50996523129</v>
      </c>
      <c r="Z103" s="1">
        <f>IF(QP_IncomeWP!Z103="","",'Cost and Benefit Parameters'!$C$47*(QP_IncomeWP!Z103-Income_CF!Z105))</f>
        <v>853233.99509279721</v>
      </c>
      <c r="AA103" s="1">
        <f>IF(QP_IncomeWP!AA103="","",'Cost and Benefit Parameters'!$C$47*(QP_IncomeWP!AA103-Income_CF!AA105))</f>
        <v>881030.84111991979</v>
      </c>
      <c r="AB103" s="1">
        <f>IF(QP_IncomeWP!AB103="","",'Cost and Benefit Parameters'!$C$47*(QP_IncomeWP!AB103-Income_CF!AB105))</f>
        <v>909187.58271595126</v>
      </c>
      <c r="AC103" s="1">
        <f>IF(QP_IncomeWP!AC103="","",'Cost and Benefit Parameters'!$C$47*(QP_IncomeWP!AC103-Income_CF!AC105))</f>
        <v>937681.40402511123</v>
      </c>
      <c r="AD103" s="1">
        <f>IF(QP_IncomeWP!AD103="","",'Cost and Benefit Parameters'!$C$47*(QP_IncomeWP!AD103-Income_CF!AD105))</f>
        <v>966488.15111729247</v>
      </c>
      <c r="AE103" s="1">
        <f>IF(QP_IncomeWP!AE103="","",'Cost and Benefit Parameters'!$C$47*(QP_IncomeWP!AE103-Income_CF!AE105))</f>
        <v>995582.34890795453</v>
      </c>
      <c r="AF103" s="1">
        <f>IF(QP_IncomeWP!AF103="","",'Cost and Benefit Parameters'!$C$47*(QP_IncomeWP!AF103-Income_CF!AF105))</f>
        <v>1024937.2226253732</v>
      </c>
      <c r="AG103" s="1">
        <f>IF(QP_IncomeWP!AG103="","",'Cost and Benefit Parameters'!$C$47*(QP_IncomeWP!AG103-Income_CF!AG105))</f>
        <v>1054524.7238864074</v>
      </c>
      <c r="AH103" s="1">
        <f>IF(QP_IncomeWP!AH103="","",'Cost and Benefit Parameters'!$C$47*(QP_IncomeWP!AH103-Income_CF!AH105))</f>
        <v>1084315.5614243408</v>
      </c>
      <c r="AI103" s="1">
        <f>IF(QP_IncomeWP!AI103="","",'Cost and Benefit Parameters'!$C$47*(QP_IncomeWP!AI103-Income_CF!AI105))</f>
        <v>1114279.236493683</v>
      </c>
      <c r="AJ103" s="1">
        <f>IF(QP_IncomeWP!AJ103="","",'Cost and Benefit Parameters'!$C$47*(QP_IncomeWP!AJ103-Income_CF!AJ105))</f>
        <v>1144384.082957743</v>
      </c>
      <c r="AK103" s="1">
        <f>IF(QP_IncomeWP!AK103="","",'Cost and Benefit Parameters'!$C$47*(QP_IncomeWP!AK103-Income_CF!AK105))</f>
        <v>1174597.312044953</v>
      </c>
      <c r="AL103" s="1">
        <f>IF(QP_IncomeWP!AL103="","",'Cost and Benefit Parameters'!$C$47*(QP_IncomeWP!AL103-Income_CF!AL105))</f>
        <v>1204885.0617397155</v>
      </c>
      <c r="AM103" s="1">
        <f>IF(QP_IncomeWP!AM103="","",'Cost and Benefit Parameters'!$C$47*(QP_IncomeWP!AM103-Income_CF!AM105))</f>
        <v>1235212.4507528029</v>
      </c>
      <c r="AN103" s="1">
        <f>IF(QP_IncomeWP!AN103="","",'Cost and Benefit Parameters'!$C$47*(QP_IncomeWP!AN103-Income_CF!AN105))</f>
        <v>1265543.6369955514</v>
      </c>
      <c r="AO103" s="1">
        <f>IF(QP_IncomeWP!AO103="","",'Cost and Benefit Parameters'!$C$47*(QP_IncomeWP!AO103-Income_CF!AO105))</f>
        <v>1295841.8804608171</v>
      </c>
      <c r="AP103" s="1">
        <f>IF(QP_IncomeWP!AP103="","",'Cost and Benefit Parameters'!$C$47*(QP_IncomeWP!AP103-Income_CF!AP105))</f>
        <v>1326069.6103925004</v>
      </c>
      <c r="AQ103" s="1">
        <f>IF(QP_IncomeWP!AQ103="","",'Cost and Benefit Parameters'!$C$47*(QP_IncomeWP!AQ103-Income_CF!AQ105))</f>
        <v>1356188.4966043977</v>
      </c>
      <c r="AR103" s="1">
        <f>IF(QP_IncomeWP!AR103="","",'Cost and Benefit Parameters'!$C$47*(QP_IncomeWP!AR103-Income_CF!AR105))</f>
        <v>1386159.524787941</v>
      </c>
      <c r="AS103" s="1">
        <f>IF(QP_IncomeWP!AS103="","",'Cost and Benefit Parameters'!$C$47*(QP_IncomeWP!AS103-Income_CF!AS105))</f>
        <v>1415943.0756278648</v>
      </c>
      <c r="AT103" s="1">
        <f>IF(QP_IncomeWP!AT103="","",'Cost and Benefit Parameters'!$C$47*(QP_IncomeWP!AT103-Income_CF!AT105))</f>
        <v>1445499.0075243108</v>
      </c>
      <c r="AU103" s="1">
        <f>IF(QP_IncomeWP!AU103="","",'Cost and Benefit Parameters'!$C$47*(QP_IncomeWP!AU103-Income_CF!AU105))</f>
        <v>1474786.7427002818</v>
      </c>
      <c r="AV103" s="1">
        <f>IF(QP_IncomeWP!AV103="","",'Cost and Benefit Parameters'!$C$47*(QP_IncomeWP!AV103-Income_CF!AV105))</f>
        <v>1503765.3564539438</v>
      </c>
      <c r="AW103" s="1">
        <f>IF(QP_IncomeWP!AW103="","",'Cost and Benefit Parameters'!$C$47*(QP_IncomeWP!AW103-Income_CF!AW105))</f>
        <v>1532393.6692970607</v>
      </c>
      <c r="AX103" s="1">
        <f>IF(QP_IncomeWP!AX103="","",'Cost and Benefit Parameters'!$C$47*(QP_IncomeWP!AX103-Income_CF!AX105))</f>
        <v>1560630.3417031202</v>
      </c>
      <c r="AY103" s="1">
        <f>IF(QP_IncomeWP!AY103="","",'Cost and Benefit Parameters'!$C$47*(QP_IncomeWP!AY103-Income_CF!AY105))</f>
        <v>1588433.9711722401</v>
      </c>
      <c r="AZ103" s="1">
        <f>IF(QP_IncomeWP!AZ103="","",'Cost and Benefit Parameters'!$C$47*(QP_IncomeWP!AZ103-Income_CF!AZ105))</f>
        <v>1615763.1913044446</v>
      </c>
      <c r="BA103" s="1">
        <f>IF(QP_IncomeWP!BA103="","",'Cost and Benefit Parameters'!$C$47*(QP_IncomeWP!BA103-Income_CF!BA105))</f>
        <v>1642576.7725585424</v>
      </c>
      <c r="BB103" s="1">
        <f>IF(QP_IncomeWP!BB103="","",'Cost and Benefit Parameters'!$C$47*(QP_IncomeWP!BB103-Income_CF!BB105))</f>
        <v>1668833.724360995</v>
      </c>
      <c r="BC103" s="1">
        <f>IF(QP_IncomeWP!BC103="","",'Cost and Benefit Parameters'!$C$47*(QP_IncomeWP!BC103-Income_CF!BC105))</f>
        <v>1694493.3982173882</v>
      </c>
      <c r="BD103" s="1">
        <f>IF(QP_IncomeWP!BD103="","",'Cost and Benefit Parameters'!$C$47*(QP_IncomeWP!BD103-Income_CF!BD105))</f>
        <v>1719515.5914692478</v>
      </c>
      <c r="BE103" s="1" t="str">
        <f>IF(QP_IncomeWP!BE103="","",'Cost and Benefit Parameters'!$C$47*(QP_IncomeWP!BE103-Income_CF!BE105))</f>
        <v/>
      </c>
      <c r="BF103" s="1" t="str">
        <f>IF(QP_IncomeWP!BF103="","",'Cost and Benefit Parameters'!$C$47*(QP_IncomeWP!BF103-Income_CF!BF105))</f>
        <v/>
      </c>
      <c r="BG103" s="1" t="str">
        <f>IF(QP_IncomeWP!BG103="","",'Cost and Benefit Parameters'!$C$47*(QP_IncomeWP!BG103-Income_CF!BG105))</f>
        <v/>
      </c>
      <c r="BH103" s="1" t="str">
        <f>IF(QP_IncomeWP!BH103="","",'Cost and Benefit Parameters'!$C$47*(QP_IncomeWP!BH103-Income_CF!BH105))</f>
        <v/>
      </c>
      <c r="BI103" s="1" t="str">
        <f>IF(QP_IncomeWP!BI103="","",'Cost and Benefit Parameters'!$C$47*(QP_IncomeWP!BI103-Income_CF!BI105))</f>
        <v/>
      </c>
      <c r="BJ103" s="1" t="str">
        <f>IF(QP_IncomeWP!BJ103="","",'Cost and Benefit Parameters'!$C$47*(QP_IncomeWP!BJ103-Income_CF!BJ105))</f>
        <v/>
      </c>
      <c r="BK103" s="1" t="str">
        <f>IF(QP_IncomeWP!BK103="","",'Cost and Benefit Parameters'!$C$47*(QP_IncomeWP!BK103-Income_CF!BK105))</f>
        <v/>
      </c>
      <c r="BL103" s="1" t="str">
        <f>IF(QP_IncomeWP!BL103="","",'Cost and Benefit Parameters'!$C$47*(QP_IncomeWP!BL103-Income_CF!BL105))</f>
        <v/>
      </c>
      <c r="BM103" s="1" t="str">
        <f>IF(QP_IncomeWP!BM103="","",'Cost and Benefit Parameters'!$C$47*(QP_IncomeWP!BM103-Income_CF!BM105))</f>
        <v/>
      </c>
      <c r="BN103" s="1" t="str">
        <f>IF(QP_IncomeWP!BN103="","",'Cost and Benefit Parameters'!$C$47*(QP_IncomeWP!BN103-Income_CF!BN105))</f>
        <v/>
      </c>
      <c r="BO103" s="1" t="str">
        <f>IF(QP_IncomeWP!BO103="","",'Cost and Benefit Parameters'!$C$47*(QP_IncomeWP!BO103-Income_CF!BO105))</f>
        <v/>
      </c>
      <c r="BP103" s="1" t="str">
        <f>IF(QP_IncomeWP!BP103="","",'Cost and Benefit Parameters'!$C$47*(QP_IncomeWP!BP103-Income_CF!BP105))</f>
        <v/>
      </c>
      <c r="BQ103" s="1" t="str">
        <f>IF(QP_IncomeWP!BQ103="","",'Cost and Benefit Parameters'!$C$47*(QP_IncomeWP!BQ103-Income_CF!BQ105))</f>
        <v/>
      </c>
      <c r="BR103" s="1" t="str">
        <f>IF(QP_IncomeWP!BR103="","",'Cost and Benefit Parameters'!$C$47*(QP_IncomeWP!BR103-Income_CF!BR105))</f>
        <v/>
      </c>
    </row>
    <row r="104" spans="1:72" x14ac:dyDescent="0.55000000000000004">
      <c r="A104" s="642"/>
      <c r="B104" t="s">
        <v>473</v>
      </c>
      <c r="L104" s="1" t="str">
        <f>IF(QP_IncomeWP!L104="","",'Cost and Benefit Parameters'!$C$47*(QP_IncomeWP!L104-Income_CF!L106))</f>
        <v/>
      </c>
      <c r="M104" s="1" t="str">
        <f>IF(QP_IncomeWP!M104="","",'Cost and Benefit Parameters'!$C$47*(QP_IncomeWP!M104-Income_CF!M106))</f>
        <v/>
      </c>
      <c r="N104" s="1" t="str">
        <f>IF(QP_IncomeWP!N104="","",'Cost and Benefit Parameters'!$C$47*(QP_IncomeWP!N104-Income_CF!N106))</f>
        <v/>
      </c>
      <c r="O104" s="1" t="str">
        <f>IF(QP_IncomeWP!O104="","",'Cost and Benefit Parameters'!$C$47*(QP_IncomeWP!O104-Income_CF!O106))</f>
        <v/>
      </c>
      <c r="P104" s="1" t="str">
        <f>IF(QP_IncomeWP!P104="","",'Cost and Benefit Parameters'!$C$47*(QP_IncomeWP!P104-Income_CF!P106))</f>
        <v/>
      </c>
      <c r="Q104" s="1" t="str">
        <f>IF(QP_IncomeWP!Q104="","",'Cost and Benefit Parameters'!$C$47*(QP_IncomeWP!Q104-Income_CF!Q106))</f>
        <v/>
      </c>
      <c r="R104" s="1">
        <f>IF(QP_IncomeWP!R104="","",'Cost and Benefit Parameters'!$C$47*(QP_IncomeWP!R104-Income_CF!R106))</f>
        <v>635596.17206829251</v>
      </c>
      <c r="S104" s="1">
        <f>IF(QP_IncomeWP!S104="","",'Cost and Benefit Parameters'!$C$47*(QP_IncomeWP!S104-Income_CF!S106))</f>
        <v>660252.41860609502</v>
      </c>
      <c r="T104" s="1">
        <f>IF(QP_IncomeWP!T104="","",'Cost and Benefit Parameters'!$C$47*(QP_IncomeWP!T104-Income_CF!T106))</f>
        <v>685453.74235972425</v>
      </c>
      <c r="U104" s="1">
        <f>IF(QP_IncomeWP!U104="","",'Cost and Benefit Parameters'!$C$47*(QP_IncomeWP!U104-Income_CF!U106))</f>
        <v>711190.13901085465</v>
      </c>
      <c r="V104" s="1">
        <f>IF(QP_IncomeWP!V104="","",'Cost and Benefit Parameters'!$C$47*(QP_IncomeWP!V104-Income_CF!V106))</f>
        <v>741962.43934873096</v>
      </c>
      <c r="W104" s="1">
        <f>IF(QP_IncomeWP!W104="","",'Cost and Benefit Parameters'!$C$47*(QP_IncomeWP!W104-Income_CF!W106))</f>
        <v>768436.10981584515</v>
      </c>
      <c r="X104" s="1">
        <f>IF(QP_IncomeWP!X104="","",'Cost and Benefit Parameters'!$C$47*(QP_IncomeWP!X104-Income_CF!X106))</f>
        <v>795377.00752300746</v>
      </c>
      <c r="Y104" s="1">
        <f>IF(QP_IncomeWP!Y104="","",'Cost and Benefit Parameters'!$C$47*(QP_IncomeWP!Y104-Income_CF!Y106))</f>
        <v>822768.62724080693</v>
      </c>
      <c r="Z104" s="1">
        <f>IF(QP_IncomeWP!Z104="","",'Cost and Benefit Parameters'!$C$47*(QP_IncomeWP!Z104-Income_CF!Z106))</f>
        <v>850593.06526418857</v>
      </c>
      <c r="AA104" s="1">
        <f>IF(QP_IncomeWP!AA104="","",'Cost and Benefit Parameters'!$C$47*(QP_IncomeWP!AA104-Income_CF!AA106))</f>
        <v>878831.01494558144</v>
      </c>
      <c r="AB104" s="1">
        <f>IF(QP_IncomeWP!AB104="","",'Cost and Benefit Parameters'!$C$47*(QP_IncomeWP!AB104-Income_CF!AB106))</f>
        <v>907461.76635351765</v>
      </c>
      <c r="AC104" s="1">
        <f>IF(QP_IncomeWP!AC104="","",'Cost and Benefit Parameters'!$C$47*(QP_IncomeWP!AC104-Income_CF!AC106))</f>
        <v>936463.2101974301</v>
      </c>
      <c r="AD104" s="1">
        <f>IF(QP_IncomeWP!AD104="","",'Cost and Benefit Parameters'!$C$47*(QP_IncomeWP!AD104-Income_CF!AD106))</f>
        <v>965811.84614586434</v>
      </c>
      <c r="AE104" s="1">
        <f>IF(QP_IncomeWP!AE104="","",'Cost and Benefit Parameters'!$C$47*(QP_IncomeWP!AE104-Income_CF!AE106))</f>
        <v>995482.79565081117</v>
      </c>
      <c r="AF104" s="1">
        <f>IF(QP_IncomeWP!AF104="","",'Cost and Benefit Parameters'!$C$47*(QP_IncomeWP!AF104-Income_CF!AF106))</f>
        <v>1025449.8193751931</v>
      </c>
      <c r="AG104" s="1">
        <f>IF(QP_IncomeWP!AG104="","",'Cost and Benefit Parameters'!$C$47*(QP_IncomeWP!AG104-Income_CF!AG106))</f>
        <v>1055685.3393041342</v>
      </c>
      <c r="AH104" s="1">
        <f>IF(QP_IncomeWP!AH104="","",'Cost and Benefit Parameters'!$C$47*(QP_IncomeWP!AH104-Income_CF!AH106))</f>
        <v>1086160.4656029998</v>
      </c>
      <c r="AI104" s="1">
        <f>IF(QP_IncomeWP!AI104="","",'Cost and Benefit Parameters'!$C$47*(QP_IncomeWP!AI104-Income_CF!AI106))</f>
        <v>1116845.0282670711</v>
      </c>
      <c r="AJ104" s="1">
        <f>IF(QP_IncomeWP!AJ104="","",'Cost and Benefit Parameters'!$C$47*(QP_IncomeWP!AJ104-Income_CF!AJ106))</f>
        <v>1147707.6135884931</v>
      </c>
      <c r="AK104" s="1">
        <f>IF(QP_IncomeWP!AK104="","",'Cost and Benefit Parameters'!$C$47*(QP_IncomeWP!AK104-Income_CF!AK106))</f>
        <v>1178715.6054464763</v>
      </c>
      <c r="AL104" s="1">
        <f>IF(QP_IncomeWP!AL104="","",'Cost and Benefit Parameters'!$C$47*(QP_IncomeWP!AL104-Income_CF!AL106))</f>
        <v>1209835.2314063015</v>
      </c>
      <c r="AM104" s="1">
        <f>IF(QP_IncomeWP!AM104="","",'Cost and Benefit Parameters'!$C$47*(QP_IncomeWP!AM104-Income_CF!AM106))</f>
        <v>1241031.6135919073</v>
      </c>
      <c r="AN104" s="1">
        <f>IF(QP_IncomeWP!AN104="","",'Cost and Benefit Parameters'!$C$47*(QP_IncomeWP!AN104-Income_CF!AN106))</f>
        <v>1272268.8242753865</v>
      </c>
      <c r="AO104" s="1">
        <f>IF(QP_IncomeWP!AO104="","",'Cost and Benefit Parameters'!$C$47*(QP_IncomeWP!AO104-Income_CF!AO106))</f>
        <v>1303509.9461054185</v>
      </c>
      <c r="AP104" s="1">
        <f>IF(QP_IncomeWP!AP104="","",'Cost and Benefit Parameters'!$C$47*(QP_IncomeWP!AP104-Income_CF!AP106))</f>
        <v>1334717.1368746415</v>
      </c>
      <c r="AQ104" s="1">
        <f>IF(QP_IncomeWP!AQ104="","",'Cost and Benefit Parameters'!$C$47*(QP_IncomeWP!AQ104-Income_CF!AQ106))</f>
        <v>1365851.6987042753</v>
      </c>
      <c r="AR104" s="1">
        <f>IF(QP_IncomeWP!AR104="","",'Cost and Benefit Parameters'!$C$47*(QP_IncomeWP!AR104-Income_CF!AR106))</f>
        <v>1396874.1515025292</v>
      </c>
      <c r="AS104" s="1">
        <f>IF(QP_IncomeWP!AS104="","",'Cost and Benefit Parameters'!$C$47*(QP_IncomeWP!AS104-Income_CF!AS106))</f>
        <v>1427744.3105315799</v>
      </c>
      <c r="AT104" s="1">
        <f>IF(QP_IncomeWP!AT104="","",'Cost and Benefit Parameters'!$C$47*(QP_IncomeWP!AT104-Income_CF!AT106))</f>
        <v>1458421.3678967007</v>
      </c>
      <c r="AU104" s="1">
        <f>IF(QP_IncomeWP!AU104="","",'Cost and Benefit Parameters'!$C$47*(QP_IncomeWP!AU104-Income_CF!AU106))</f>
        <v>1488863.9777500406</v>
      </c>
      <c r="AV104" s="1">
        <f>IF(QP_IncomeWP!AV104="","",'Cost and Benefit Parameters'!$C$47*(QP_IncomeWP!AV104-Income_CF!AV106))</f>
        <v>1519030.3449812904</v>
      </c>
      <c r="AW104" s="1">
        <f>IF(QP_IncomeWP!AW104="","",'Cost and Benefit Parameters'!$C$47*(QP_IncomeWP!AW104-Income_CF!AW106))</f>
        <v>1548878.3171475616</v>
      </c>
      <c r="AX104" s="1">
        <f>IF(QP_IncomeWP!AX104="","",'Cost and Benefit Parameters'!$C$47*(QP_IncomeWP!AX104-Income_CF!AX106))</f>
        <v>1578365.4793759717</v>
      </c>
      <c r="AY104" s="1">
        <f>IF(QP_IncomeWP!AY104="","",'Cost and Benefit Parameters'!$C$47*(QP_IncomeWP!AY104-Income_CF!AY106))</f>
        <v>1607449.2519542135</v>
      </c>
      <c r="AZ104" s="1">
        <f>IF(QP_IncomeWP!AZ104="","",'Cost and Benefit Parameters'!$C$47*(QP_IncomeWP!AZ104-Income_CF!AZ106))</f>
        <v>1636086.990307407</v>
      </c>
      <c r="BA104" s="1">
        <f>IF(QP_IncomeWP!BA104="","",'Cost and Benefit Parameters'!$C$47*(QP_IncomeWP!BA104-Income_CF!BA106))</f>
        <v>1664236.0870435776</v>
      </c>
      <c r="BB104" s="1">
        <f>IF(QP_IncomeWP!BB104="","",'Cost and Benefit Parameters'!$C$47*(QP_IncomeWP!BB104-Income_CF!BB106))</f>
        <v>1691854.0757352987</v>
      </c>
      <c r="BC104" s="1">
        <f>IF(QP_IncomeWP!BC104="","",'Cost and Benefit Parameters'!$C$47*(QP_IncomeWP!BC104-Income_CF!BC106))</f>
        <v>1718898.736091824</v>
      </c>
      <c r="BD104" s="1">
        <f>IF(QP_IncomeWP!BD104="","",'Cost and Benefit Parameters'!$C$47*(QP_IncomeWP!BD104-Income_CF!BD106))</f>
        <v>1745328.2001639092</v>
      </c>
      <c r="BE104" s="1">
        <f>IF(QP_IncomeWP!BE104="","",'Cost and Benefit Parameters'!$C$47*(QP_IncomeWP!BE104-Income_CF!BE106))</f>
        <v>1771101.0592133254</v>
      </c>
      <c r="BF104" s="1" t="str">
        <f>IF(QP_IncomeWP!BF104="","",'Cost and Benefit Parameters'!$C$47*(QP_IncomeWP!BF104-Income_CF!BF106))</f>
        <v/>
      </c>
      <c r="BG104" s="1" t="str">
        <f>IF(QP_IncomeWP!BG104="","",'Cost and Benefit Parameters'!$C$47*(QP_IncomeWP!BG104-Income_CF!BG106))</f>
        <v/>
      </c>
      <c r="BH104" s="1" t="str">
        <f>IF(QP_IncomeWP!BH104="","",'Cost and Benefit Parameters'!$C$47*(QP_IncomeWP!BH104-Income_CF!BH106))</f>
        <v/>
      </c>
      <c r="BI104" s="1" t="str">
        <f>IF(QP_IncomeWP!BI104="","",'Cost and Benefit Parameters'!$C$47*(QP_IncomeWP!BI104-Income_CF!BI106))</f>
        <v/>
      </c>
      <c r="BJ104" s="1" t="str">
        <f>IF(QP_IncomeWP!BJ104="","",'Cost and Benefit Parameters'!$C$47*(QP_IncomeWP!BJ104-Income_CF!BJ106))</f>
        <v/>
      </c>
      <c r="BK104" s="1" t="str">
        <f>IF(QP_IncomeWP!BK104="","",'Cost and Benefit Parameters'!$C$47*(QP_IncomeWP!BK104-Income_CF!BK106))</f>
        <v/>
      </c>
      <c r="BL104" s="1" t="str">
        <f>IF(QP_IncomeWP!BL104="","",'Cost and Benefit Parameters'!$C$47*(QP_IncomeWP!BL104-Income_CF!BL106))</f>
        <v/>
      </c>
      <c r="BM104" s="1" t="str">
        <f>IF(QP_IncomeWP!BM104="","",'Cost and Benefit Parameters'!$C$47*(QP_IncomeWP!BM104-Income_CF!BM106))</f>
        <v/>
      </c>
      <c r="BN104" s="1" t="str">
        <f>IF(QP_IncomeWP!BN104="","",'Cost and Benefit Parameters'!$C$47*(QP_IncomeWP!BN104-Income_CF!BN106))</f>
        <v/>
      </c>
      <c r="BO104" s="1" t="str">
        <f>IF(QP_IncomeWP!BO104="","",'Cost and Benefit Parameters'!$C$47*(QP_IncomeWP!BO104-Income_CF!BO106))</f>
        <v/>
      </c>
      <c r="BP104" s="1" t="str">
        <f>IF(QP_IncomeWP!BP104="","",'Cost and Benefit Parameters'!$C$47*(QP_IncomeWP!BP104-Income_CF!BP106))</f>
        <v/>
      </c>
      <c r="BQ104" s="1" t="str">
        <f>IF(QP_IncomeWP!BQ104="","",'Cost and Benefit Parameters'!$C$47*(QP_IncomeWP!BQ104-Income_CF!BQ106))</f>
        <v/>
      </c>
      <c r="BR104" s="1" t="str">
        <f>IF(QP_IncomeWP!BR104="","",'Cost and Benefit Parameters'!$C$47*(QP_IncomeWP!BR104-Income_CF!BR106))</f>
        <v/>
      </c>
    </row>
    <row r="105" spans="1:72" x14ac:dyDescent="0.55000000000000004">
      <c r="A105" s="642"/>
      <c r="B105" t="s">
        <v>474</v>
      </c>
      <c r="L105" s="1" t="str">
        <f>IF(QP_IncomeWP!L105="","",'Cost and Benefit Parameters'!$C$47*(QP_IncomeWP!L105-Income_CF!L107))</f>
        <v/>
      </c>
      <c r="M105" s="1" t="str">
        <f>IF(QP_IncomeWP!M105="","",'Cost and Benefit Parameters'!$C$47*(QP_IncomeWP!M105-Income_CF!M107))</f>
        <v/>
      </c>
      <c r="N105" s="1" t="str">
        <f>IF(QP_IncomeWP!N105="","",'Cost and Benefit Parameters'!$C$47*(QP_IncomeWP!N105-Income_CF!N107))</f>
        <v/>
      </c>
      <c r="O105" s="1" t="str">
        <f>IF(QP_IncomeWP!O105="","",'Cost and Benefit Parameters'!$C$47*(QP_IncomeWP!O105-Income_CF!O107))</f>
        <v/>
      </c>
      <c r="P105" s="1" t="str">
        <f>IF(QP_IncomeWP!P105="","",'Cost and Benefit Parameters'!$C$47*(QP_IncomeWP!P105-Income_CF!P107))</f>
        <v/>
      </c>
      <c r="Q105" s="1" t="str">
        <f>IF(QP_IncomeWP!Q105="","",'Cost and Benefit Parameters'!$C$47*(QP_IncomeWP!Q105-Income_CF!Q107))</f>
        <v/>
      </c>
      <c r="R105" s="1" t="str">
        <f>IF(QP_IncomeWP!R105="","",'Cost and Benefit Parameters'!$C$47*(QP_IncomeWP!R105-Income_CF!R107))</f>
        <v/>
      </c>
      <c r="S105" s="1">
        <f>IF(QP_IncomeWP!S105="","",'Cost and Benefit Parameters'!$C$47*(QP_IncomeWP!S105-Income_CF!S107))</f>
        <v>654664.05723034125</v>
      </c>
      <c r="T105" s="1">
        <f>IF(QP_IncomeWP!T105="","",'Cost and Benefit Parameters'!$C$47*(QP_IncomeWP!T105-Income_CF!T107))</f>
        <v>680059.99116427754</v>
      </c>
      <c r="U105" s="1">
        <f>IF(QP_IncomeWP!U105="","",'Cost and Benefit Parameters'!$C$47*(QP_IncomeWP!U105-Income_CF!U107))</f>
        <v>706017.35463051614</v>
      </c>
      <c r="V105" s="1">
        <f>IF(QP_IncomeWP!V105="","",'Cost and Benefit Parameters'!$C$47*(QP_IncomeWP!V105-Income_CF!V107))</f>
        <v>732525.8431811803</v>
      </c>
      <c r="W105" s="1">
        <f>IF(QP_IncomeWP!W105="","",'Cost and Benefit Parameters'!$C$47*(QP_IncomeWP!W105-Income_CF!W107))</f>
        <v>764221.31252919266</v>
      </c>
      <c r="X105" s="1">
        <f>IF(QP_IncomeWP!X105="","",'Cost and Benefit Parameters'!$C$47*(QP_IncomeWP!X105-Income_CF!X107))</f>
        <v>791489.19311032048</v>
      </c>
      <c r="Y105" s="1">
        <f>IF(QP_IncomeWP!Y105="","",'Cost and Benefit Parameters'!$C$47*(QP_IncomeWP!Y105-Income_CF!Y107))</f>
        <v>819238.31774869747</v>
      </c>
      <c r="Z105" s="1">
        <f>IF(QP_IncomeWP!Z105="","",'Cost and Benefit Parameters'!$C$47*(QP_IncomeWP!Z105-Income_CF!Z107))</f>
        <v>847451.68605803151</v>
      </c>
      <c r="AA105" s="1">
        <f>IF(QP_IncomeWP!AA105="","",'Cost and Benefit Parameters'!$C$47*(QP_IncomeWP!AA105-Income_CF!AA107))</f>
        <v>876110.85722211376</v>
      </c>
      <c r="AB105" s="1">
        <f>IF(QP_IncomeWP!AB105="","",'Cost and Benefit Parameters'!$C$47*(QP_IncomeWP!AB105-Income_CF!AB107))</f>
        <v>905195.94539394835</v>
      </c>
      <c r="AC105" s="1">
        <f>IF(QP_IncomeWP!AC105="","",'Cost and Benefit Parameters'!$C$47*(QP_IncomeWP!AC105-Income_CF!AC107))</f>
        <v>934685.61934412306</v>
      </c>
      <c r="AD105" s="1">
        <f>IF(QP_IncomeWP!AD105="","",'Cost and Benefit Parameters'!$C$47*(QP_IncomeWP!AD105-Income_CF!AD107))</f>
        <v>964557.10650335264</v>
      </c>
      <c r="AE105" s="1">
        <f>IF(QP_IncomeWP!AE105="","",'Cost and Benefit Parameters'!$C$47*(QP_IncomeWP!AE105-Income_CF!AE107))</f>
        <v>994786.20153024036</v>
      </c>
      <c r="AF105" s="1">
        <f>IF(QP_IncomeWP!AF105="","",'Cost and Benefit Parameters'!$C$47*(QP_IncomeWP!AF105-Income_CF!AF107))</f>
        <v>1025347.2795203355</v>
      </c>
      <c r="AG105" s="1">
        <f>IF(QP_IncomeWP!AG105="","",'Cost and Benefit Parameters'!$C$47*(QP_IncomeWP!AG105-Income_CF!AG107))</f>
        <v>1056213.3139564488</v>
      </c>
      <c r="AH105" s="1">
        <f>IF(QP_IncomeWP!AH105="","",'Cost and Benefit Parameters'!$C$47*(QP_IncomeWP!AH105-Income_CF!AH107))</f>
        <v>1087355.8994832581</v>
      </c>
      <c r="AI105" s="1">
        <f>IF(QP_IncomeWP!AI105="","",'Cost and Benefit Parameters'!$C$47*(QP_IncomeWP!AI105-Income_CF!AI107))</f>
        <v>1118745.2795710892</v>
      </c>
      <c r="AJ105" s="1">
        <f>IF(QP_IncomeWP!AJ105="","",'Cost and Benefit Parameters'!$C$47*(QP_IncomeWP!AJ105-Income_CF!AJ107))</f>
        <v>1150350.3791150833</v>
      </c>
      <c r="AK105" s="1">
        <f>IF(QP_IncomeWP!AK105="","",'Cost and Benefit Parameters'!$C$47*(QP_IncomeWP!AK105-Income_CF!AK107))</f>
        <v>1182138.8419961485</v>
      </c>
      <c r="AL105" s="1">
        <f>IF(QP_IncomeWP!AL105="","",'Cost and Benefit Parameters'!$C$47*(QP_IncomeWP!AL105-Income_CF!AL107))</f>
        <v>1214077.0736098697</v>
      </c>
      <c r="AM105" s="1">
        <f>IF(QP_IncomeWP!AM105="","",'Cost and Benefit Parameters'!$C$47*(QP_IncomeWP!AM105-Income_CF!AM107))</f>
        <v>1246130.2883484908</v>
      </c>
      <c r="AN105" s="1">
        <f>IF(QP_IncomeWP!AN105="","",'Cost and Benefit Parameters'!$C$47*(QP_IncomeWP!AN105-Income_CF!AN107))</f>
        <v>1278262.5619996646</v>
      </c>
      <c r="AO105" s="1">
        <f>IF(QP_IncomeWP!AO105="","",'Cost and Benefit Parameters'!$C$47*(QP_IncomeWP!AO105-Income_CF!AO107))</f>
        <v>1310436.8890036487</v>
      </c>
      <c r="AP105" s="1">
        <f>IF(QP_IncomeWP!AP105="","",'Cost and Benefit Parameters'!$C$47*(QP_IncomeWP!AP105-Income_CF!AP107))</f>
        <v>1342615.2444885806</v>
      </c>
      <c r="AQ105" s="1">
        <f>IF(QP_IncomeWP!AQ105="","",'Cost and Benefit Parameters'!$C$47*(QP_IncomeWP!AQ105-Income_CF!AQ107))</f>
        <v>1374758.6509808805</v>
      </c>
      <c r="AR105" s="1">
        <f>IF(QP_IncomeWP!AR105="","",'Cost and Benefit Parameters'!$C$47*(QP_IncomeWP!AR105-Income_CF!AR107))</f>
        <v>1406827.249665404</v>
      </c>
      <c r="AS105" s="1">
        <f>IF(QP_IncomeWP!AS105="","",'Cost and Benefit Parameters'!$C$47*(QP_IncomeWP!AS105-Income_CF!AS107))</f>
        <v>1438780.376047605</v>
      </c>
      <c r="AT105" s="1">
        <f>IF(QP_IncomeWP!AT105="","",'Cost and Benefit Parameters'!$C$47*(QP_IncomeWP!AT105-Income_CF!AT107))</f>
        <v>1470576.6398475268</v>
      </c>
      <c r="AU105" s="1">
        <f>IF(QP_IncomeWP!AU105="","",'Cost and Benefit Parameters'!$C$47*(QP_IncomeWP!AU105-Income_CF!AU107))</f>
        <v>1502174.0089336021</v>
      </c>
      <c r="AV105" s="1">
        <f>IF(QP_IncomeWP!AV105="","",'Cost and Benefit Parameters'!$C$47*(QP_IncomeWP!AV105-Income_CF!AV107))</f>
        <v>1533529.8970825421</v>
      </c>
      <c r="AW105" s="1">
        <f>IF(QP_IncomeWP!AW105="","",'Cost and Benefit Parameters'!$C$47*(QP_IncomeWP!AW105-Income_CF!AW107))</f>
        <v>1564601.2553307295</v>
      </c>
      <c r="AX105" s="1">
        <f>IF(QP_IncomeWP!AX105="","",'Cost and Benefit Parameters'!$C$47*(QP_IncomeWP!AX105-Income_CF!AX107))</f>
        <v>1595344.666661988</v>
      </c>
      <c r="AY105" s="1">
        <f>IF(QP_IncomeWP!AY105="","",'Cost and Benefit Parameters'!$C$47*(QP_IncomeWP!AY105-Income_CF!AY107))</f>
        <v>1625716.4437572521</v>
      </c>
      <c r="AZ105" s="1">
        <f>IF(QP_IncomeWP!AZ105="","",'Cost and Benefit Parameters'!$C$47*(QP_IncomeWP!AZ105-Income_CF!AZ107))</f>
        <v>1655672.7295128405</v>
      </c>
      <c r="BA105" s="1">
        <f>IF(QP_IncomeWP!BA105="","",'Cost and Benefit Parameters'!$C$47*(QP_IncomeWP!BA105-Income_CF!BA107))</f>
        <v>1685169.60001663</v>
      </c>
      <c r="BB105" s="1">
        <f>IF(QP_IncomeWP!BB105="","",'Cost and Benefit Parameters'!$C$47*(QP_IncomeWP!BB105-Income_CF!BB107))</f>
        <v>1714163.1696548858</v>
      </c>
      <c r="BC105" s="1">
        <f>IF(QP_IncomeWP!BC105="","",'Cost and Benefit Parameters'!$C$47*(QP_IncomeWP!BC105-Income_CF!BC107))</f>
        <v>1742609.6980073578</v>
      </c>
      <c r="BD105" s="1">
        <f>IF(QP_IncomeWP!BD105="","",'Cost and Benefit Parameters'!$C$47*(QP_IncomeWP!BD105-Income_CF!BD107))</f>
        <v>1770465.6981745788</v>
      </c>
      <c r="BE105" s="1">
        <f>IF(QP_IncomeWP!BE105="","",'Cost and Benefit Parameters'!$C$47*(QP_IncomeWP!BE105-Income_CF!BE107))</f>
        <v>1797688.0461688265</v>
      </c>
      <c r="BF105" s="1">
        <f>IF(QP_IncomeWP!BF105="","",'Cost and Benefit Parameters'!$C$47*(QP_IncomeWP!BF105-Income_CF!BF107))</f>
        <v>1824234.0909897252</v>
      </c>
      <c r="BG105" s="1" t="str">
        <f>IF(QP_IncomeWP!BG105="","",'Cost and Benefit Parameters'!$C$47*(QP_IncomeWP!BG105-Income_CF!BG107))</f>
        <v/>
      </c>
      <c r="BH105" s="1" t="str">
        <f>IF(QP_IncomeWP!BH105="","",'Cost and Benefit Parameters'!$C$47*(QP_IncomeWP!BH105-Income_CF!BH107))</f>
        <v/>
      </c>
      <c r="BI105" s="1" t="str">
        <f>IF(QP_IncomeWP!BI105="","",'Cost and Benefit Parameters'!$C$47*(QP_IncomeWP!BI105-Income_CF!BI107))</f>
        <v/>
      </c>
      <c r="BJ105" s="1" t="str">
        <f>IF(QP_IncomeWP!BJ105="","",'Cost and Benefit Parameters'!$C$47*(QP_IncomeWP!BJ105-Income_CF!BJ107))</f>
        <v/>
      </c>
      <c r="BK105" s="1" t="str">
        <f>IF(QP_IncomeWP!BK105="","",'Cost and Benefit Parameters'!$C$47*(QP_IncomeWP!BK105-Income_CF!BK107))</f>
        <v/>
      </c>
      <c r="BL105" s="1" t="str">
        <f>IF(QP_IncomeWP!BL105="","",'Cost and Benefit Parameters'!$C$47*(QP_IncomeWP!BL105-Income_CF!BL107))</f>
        <v/>
      </c>
      <c r="BM105" s="1" t="str">
        <f>IF(QP_IncomeWP!BM105="","",'Cost and Benefit Parameters'!$C$47*(QP_IncomeWP!BM105-Income_CF!BM107))</f>
        <v/>
      </c>
      <c r="BN105" s="1" t="str">
        <f>IF(QP_IncomeWP!BN105="","",'Cost and Benefit Parameters'!$C$47*(QP_IncomeWP!BN105-Income_CF!BN107))</f>
        <v/>
      </c>
      <c r="BO105" s="1" t="str">
        <f>IF(QP_IncomeWP!BO105="","",'Cost and Benefit Parameters'!$C$47*(QP_IncomeWP!BO105-Income_CF!BO107))</f>
        <v/>
      </c>
      <c r="BP105" s="1" t="str">
        <f>IF(QP_IncomeWP!BP105="","",'Cost and Benefit Parameters'!$C$47*(QP_IncomeWP!BP105-Income_CF!BP107))</f>
        <v/>
      </c>
      <c r="BQ105" s="1" t="str">
        <f>IF(QP_IncomeWP!BQ105="","",'Cost and Benefit Parameters'!$C$47*(QP_IncomeWP!BQ105-Income_CF!BQ107))</f>
        <v/>
      </c>
      <c r="BR105" s="1" t="str">
        <f>IF(QP_IncomeWP!BR105="","",'Cost and Benefit Parameters'!$C$47*(QP_IncomeWP!BR105-Income_CF!BR107))</f>
        <v/>
      </c>
    </row>
    <row r="106" spans="1:72" x14ac:dyDescent="0.55000000000000004">
      <c r="A106" s="642"/>
      <c r="B106" t="s">
        <v>475</v>
      </c>
      <c r="L106" s="1" t="str">
        <f>IF(QP_IncomeWP!L106="","",'Cost and Benefit Parameters'!$C$47*(QP_IncomeWP!L106-Income_CF!L108))</f>
        <v/>
      </c>
      <c r="M106" s="1" t="str">
        <f>IF(QP_IncomeWP!M106="","",'Cost and Benefit Parameters'!$C$47*(QP_IncomeWP!M106-Income_CF!M108))</f>
        <v/>
      </c>
      <c r="N106" s="1" t="str">
        <f>IF(QP_IncomeWP!N106="","",'Cost and Benefit Parameters'!$C$47*(QP_IncomeWP!N106-Income_CF!N108))</f>
        <v/>
      </c>
      <c r="O106" s="1" t="str">
        <f>IF(QP_IncomeWP!O106="","",'Cost and Benefit Parameters'!$C$47*(QP_IncomeWP!O106-Income_CF!O108))</f>
        <v/>
      </c>
      <c r="P106" s="1" t="str">
        <f>IF(QP_IncomeWP!P106="","",'Cost and Benefit Parameters'!$C$47*(QP_IncomeWP!P106-Income_CF!P108))</f>
        <v/>
      </c>
      <c r="Q106" s="1" t="str">
        <f>IF(QP_IncomeWP!Q106="","",'Cost and Benefit Parameters'!$C$47*(QP_IncomeWP!Q106-Income_CF!Q108))</f>
        <v/>
      </c>
      <c r="R106" s="1" t="str">
        <f>IF(QP_IncomeWP!R106="","",'Cost and Benefit Parameters'!$C$47*(QP_IncomeWP!R106-Income_CF!R108))</f>
        <v/>
      </c>
      <c r="S106" s="1" t="str">
        <f>IF(QP_IncomeWP!S106="","",'Cost and Benefit Parameters'!$C$47*(QP_IncomeWP!S106-Income_CF!S108))</f>
        <v/>
      </c>
      <c r="T106" s="1">
        <f>IF(QP_IncomeWP!T106="","",'Cost and Benefit Parameters'!$C$47*(QP_IncomeWP!T106-Income_CF!T108))</f>
        <v>674303.97894725157</v>
      </c>
      <c r="U106" s="1">
        <f>IF(QP_IncomeWP!U106="","",'Cost and Benefit Parameters'!$C$47*(QP_IncomeWP!U106-Income_CF!U108))</f>
        <v>700461.7908992063</v>
      </c>
      <c r="V106" s="1">
        <f>IF(QP_IncomeWP!V106="","",'Cost and Benefit Parameters'!$C$47*(QP_IncomeWP!V106-Income_CF!V108))</f>
        <v>727197.87526943127</v>
      </c>
      <c r="W106" s="1">
        <f>IF(QP_IncomeWP!W106="","",'Cost and Benefit Parameters'!$C$47*(QP_IncomeWP!W106-Income_CF!W108))</f>
        <v>754501.61847661552</v>
      </c>
      <c r="X106" s="1">
        <f>IF(QP_IncomeWP!X106="","",'Cost and Benefit Parameters'!$C$47*(QP_IncomeWP!X106-Income_CF!X108))</f>
        <v>787147.95190506836</v>
      </c>
      <c r="Y106" s="1">
        <f>IF(QP_IncomeWP!Y106="","",'Cost and Benefit Parameters'!$C$47*(QP_IncomeWP!Y106-Income_CF!Y108))</f>
        <v>815233.86890362983</v>
      </c>
      <c r="Z106" s="1">
        <f>IF(QP_IncomeWP!Z106="","",'Cost and Benefit Parameters'!$C$47*(QP_IncomeWP!Z106-Income_CF!Z108))</f>
        <v>843815.4672811582</v>
      </c>
      <c r="AA106" s="1">
        <f>IF(QP_IncomeWP!AA106="","",'Cost and Benefit Parameters'!$C$47*(QP_IncomeWP!AA106-Income_CF!AA108))</f>
        <v>872875.23663977219</v>
      </c>
      <c r="AB106" s="1">
        <f>IF(QP_IncomeWP!AB106="","",'Cost and Benefit Parameters'!$C$47*(QP_IncomeWP!AB106-Income_CF!AB108))</f>
        <v>902394.18293877738</v>
      </c>
      <c r="AC106" s="1">
        <f>IF(QP_IncomeWP!AC106="","",'Cost and Benefit Parameters'!$C$47*(QP_IncomeWP!AC106-Income_CF!AC108))</f>
        <v>932351.82375576696</v>
      </c>
      <c r="AD106" s="1">
        <f>IF(QP_IncomeWP!AD106="","",'Cost and Benefit Parameters'!$C$47*(QP_IncomeWP!AD106-Income_CF!AD108))</f>
        <v>962726.187924447</v>
      </c>
      <c r="AE106" s="1">
        <f>IF(QP_IncomeWP!AE106="","",'Cost and Benefit Parameters'!$C$47*(QP_IncomeWP!AE106-Income_CF!AE108))</f>
        <v>993493.81969845365</v>
      </c>
      <c r="AF106" s="1">
        <f>IF(QP_IncomeWP!AF106="","",'Cost and Benefit Parameters'!$C$47*(QP_IncomeWP!AF106-Income_CF!AF108))</f>
        <v>1024629.7875761476</v>
      </c>
      <c r="AG106" s="1">
        <f>IF(QP_IncomeWP!AG106="","",'Cost and Benefit Parameters'!$C$47*(QP_IncomeWP!AG106-Income_CF!AG108))</f>
        <v>1056107.6979059454</v>
      </c>
      <c r="AH106" s="1">
        <f>IF(QP_IncomeWP!AH106="","",'Cost and Benefit Parameters'!$C$47*(QP_IncomeWP!AH106-Income_CF!AH108))</f>
        <v>1087899.7133751421</v>
      </c>
      <c r="AI106" s="1">
        <f>IF(QP_IncomeWP!AI106="","",'Cost and Benefit Parameters'!$C$47*(QP_IncomeWP!AI106-Income_CF!AI108))</f>
        <v>1119976.5764677562</v>
      </c>
      <c r="AJ106" s="1">
        <f>IF(QP_IncomeWP!AJ106="","",'Cost and Benefit Parameters'!$C$47*(QP_IncomeWP!AJ106-Income_CF!AJ108))</f>
        <v>1152307.6379582225</v>
      </c>
      <c r="AK106" s="1">
        <f>IF(QP_IncomeWP!AK106="","",'Cost and Benefit Parameters'!$C$47*(QP_IncomeWP!AK106-Income_CF!AK108))</f>
        <v>1184860.8904885359</v>
      </c>
      <c r="AL106" s="1">
        <f>IF(QP_IncomeWP!AL106="","",'Cost and Benefit Parameters'!$C$47*(QP_IncomeWP!AL106-Income_CF!AL108))</f>
        <v>1217603.007256032</v>
      </c>
      <c r="AM106" s="1">
        <f>IF(QP_IncomeWP!AM106="","",'Cost and Benefit Parameters'!$C$47*(QP_IncomeWP!AM106-Income_CF!AM108))</f>
        <v>1250499.3858181667</v>
      </c>
      <c r="AN106" s="1">
        <f>IF(QP_IncomeWP!AN106="","",'Cost and Benefit Parameters'!$C$47*(QP_IncomeWP!AN106-Income_CF!AN108))</f>
        <v>1283514.1969989454</v>
      </c>
      <c r="AO106" s="1">
        <f>IF(QP_IncomeWP!AO106="","",'Cost and Benefit Parameters'!$C$47*(QP_IncomeWP!AO106-Income_CF!AO108))</f>
        <v>1316610.4388596544</v>
      </c>
      <c r="AP106" s="1">
        <f>IF(QP_IncomeWP!AP106="","",'Cost and Benefit Parameters'!$C$47*(QP_IncomeWP!AP106-Income_CF!AP108))</f>
        <v>1349749.9956737582</v>
      </c>
      <c r="AQ106" s="1">
        <f>IF(QP_IncomeWP!AQ106="","",'Cost and Benefit Parameters'!$C$47*(QP_IncomeWP!AQ106-Income_CF!AQ108))</f>
        <v>1382893.7018232378</v>
      </c>
      <c r="AR106" s="1">
        <f>IF(QP_IncomeWP!AR106="","",'Cost and Benefit Parameters'!$C$47*(QP_IncomeWP!AR106-Income_CF!AR108))</f>
        <v>1416001.4105103072</v>
      </c>
      <c r="AS106" s="1">
        <f>IF(QP_IncomeWP!AS106="","",'Cost and Benefit Parameters'!$C$47*(QP_IncomeWP!AS106-Income_CF!AS108))</f>
        <v>1449032.0671553658</v>
      </c>
      <c r="AT106" s="1">
        <f>IF(QP_IncomeWP!AT106="","",'Cost and Benefit Parameters'!$C$47*(QP_IncomeWP!AT106-Income_CF!AT108))</f>
        <v>1481943.7873290335</v>
      </c>
      <c r="AU106" s="1">
        <f>IF(QP_IncomeWP!AU106="","",'Cost and Benefit Parameters'!$C$47*(QP_IncomeWP!AU106-Income_CF!AU108))</f>
        <v>1514693.9390429533</v>
      </c>
      <c r="AV106" s="1">
        <f>IF(QP_IncomeWP!AV106="","",'Cost and Benefit Parameters'!$C$47*(QP_IncomeWP!AV106-Income_CF!AV108))</f>
        <v>1547239.2292016104</v>
      </c>
      <c r="AW106" s="1">
        <f>IF(QP_IncomeWP!AW106="","",'Cost and Benefit Parameters'!$C$47*(QP_IncomeWP!AW106-Income_CF!AW108))</f>
        <v>1579535.7939950177</v>
      </c>
      <c r="AX106" s="1">
        <f>IF(QP_IncomeWP!AX106="","",'Cost and Benefit Parameters'!$C$47*(QP_IncomeWP!AX106-Income_CF!AX108))</f>
        <v>1611539.2929906512</v>
      </c>
      <c r="AY106" s="1">
        <f>IF(QP_IncomeWP!AY106="","",'Cost and Benefit Parameters'!$C$47*(QP_IncomeWP!AY106-Income_CF!AY108))</f>
        <v>1643205.0066618475</v>
      </c>
      <c r="AZ106" s="1">
        <f>IF(QP_IncomeWP!AZ106="","",'Cost and Benefit Parameters'!$C$47*(QP_IncomeWP!AZ106-Income_CF!AZ108))</f>
        <v>1674487.937069969</v>
      </c>
      <c r="BA106" s="1">
        <f>IF(QP_IncomeWP!BA106="","",'Cost and Benefit Parameters'!$C$47*(QP_IncomeWP!BA106-Income_CF!BA108))</f>
        <v>1705342.9113982262</v>
      </c>
      <c r="BB106" s="1">
        <f>IF(QP_IncomeWP!BB106="","",'Cost and Benefit Parameters'!$C$47*(QP_IncomeWP!BB106-Income_CF!BB108))</f>
        <v>1735724.6880171283</v>
      </c>
      <c r="BC106" s="1">
        <f>IF(QP_IncomeWP!BC106="","",'Cost and Benefit Parameters'!$C$47*(QP_IncomeWP!BC106-Income_CF!BC108))</f>
        <v>1765588.0647445316</v>
      </c>
      <c r="BD106" s="1">
        <f>IF(QP_IncomeWP!BD106="","",'Cost and Benefit Parameters'!$C$47*(QP_IncomeWP!BD106-Income_CF!BD108))</f>
        <v>1794887.988947578</v>
      </c>
      <c r="BE106" s="1">
        <f>IF(QP_IncomeWP!BE106="","",'Cost and Benefit Parameters'!$C$47*(QP_IncomeWP!BE106-Income_CF!BE108))</f>
        <v>1823579.6691198163</v>
      </c>
      <c r="BF106" s="1">
        <f>IF(QP_IncomeWP!BF106="","",'Cost and Benefit Parameters'!$C$47*(QP_IncomeWP!BF106-Income_CF!BF108))</f>
        <v>1851618.6875538914</v>
      </c>
      <c r="BG106" s="1">
        <f>IF(QP_IncomeWP!BG106="","",'Cost and Benefit Parameters'!$C$47*(QP_IncomeWP!BG106-Income_CF!BG108))</f>
        <v>1878961.1137194163</v>
      </c>
      <c r="BH106" s="1" t="str">
        <f>IF(QP_IncomeWP!BH106="","",'Cost and Benefit Parameters'!$C$47*(QP_IncomeWP!BH106-Income_CF!BH108))</f>
        <v/>
      </c>
      <c r="BI106" s="1" t="str">
        <f>IF(QP_IncomeWP!BI106="","",'Cost and Benefit Parameters'!$C$47*(QP_IncomeWP!BI106-Income_CF!BI108))</f>
        <v/>
      </c>
      <c r="BJ106" s="1" t="str">
        <f>IF(QP_IncomeWP!BJ106="","",'Cost and Benefit Parameters'!$C$47*(QP_IncomeWP!BJ106-Income_CF!BJ108))</f>
        <v/>
      </c>
      <c r="BK106" s="1" t="str">
        <f>IF(QP_IncomeWP!BK106="","",'Cost and Benefit Parameters'!$C$47*(QP_IncomeWP!BK106-Income_CF!BK108))</f>
        <v/>
      </c>
      <c r="BL106" s="1" t="str">
        <f>IF(QP_IncomeWP!BL106="","",'Cost and Benefit Parameters'!$C$47*(QP_IncomeWP!BL106-Income_CF!BL108))</f>
        <v/>
      </c>
      <c r="BM106" s="1" t="str">
        <f>IF(QP_IncomeWP!BM106="","",'Cost and Benefit Parameters'!$C$47*(QP_IncomeWP!BM106-Income_CF!BM108))</f>
        <v/>
      </c>
      <c r="BN106" s="1" t="str">
        <f>IF(QP_IncomeWP!BN106="","",'Cost and Benefit Parameters'!$C$47*(QP_IncomeWP!BN106-Income_CF!BN108))</f>
        <v/>
      </c>
      <c r="BO106" s="1" t="str">
        <f>IF(QP_IncomeWP!BO106="","",'Cost and Benefit Parameters'!$C$47*(QP_IncomeWP!BO106-Income_CF!BO108))</f>
        <v/>
      </c>
      <c r="BP106" s="1" t="str">
        <f>IF(QP_IncomeWP!BP106="","",'Cost and Benefit Parameters'!$C$47*(QP_IncomeWP!BP106-Income_CF!BP108))</f>
        <v/>
      </c>
      <c r="BQ106" s="1" t="str">
        <f>IF(QP_IncomeWP!BQ106="","",'Cost and Benefit Parameters'!$C$47*(QP_IncomeWP!BQ106-Income_CF!BQ108))</f>
        <v/>
      </c>
      <c r="BR106" s="1" t="str">
        <f>IF(QP_IncomeWP!BR106="","",'Cost and Benefit Parameters'!$C$47*(QP_IncomeWP!BR106-Income_CF!BR108))</f>
        <v/>
      </c>
    </row>
    <row r="107" spans="1:72" x14ac:dyDescent="0.55000000000000004">
      <c r="A107" s="642"/>
      <c r="B107" t="s">
        <v>476</v>
      </c>
      <c r="L107" s="1" t="str">
        <f>IF(QP_IncomeWP!L107="","",'Cost and Benefit Parameters'!$C$47*(QP_IncomeWP!L107-Income_CF!L109))</f>
        <v/>
      </c>
      <c r="M107" s="1" t="str">
        <f>IF(QP_IncomeWP!M107="","",'Cost and Benefit Parameters'!$C$47*(QP_IncomeWP!M107-Income_CF!M109))</f>
        <v/>
      </c>
      <c r="N107" s="1" t="str">
        <f>IF(QP_IncomeWP!N107="","",'Cost and Benefit Parameters'!$C$47*(QP_IncomeWP!N107-Income_CF!N109))</f>
        <v/>
      </c>
      <c r="O107" s="1" t="str">
        <f>IF(QP_IncomeWP!O107="","",'Cost and Benefit Parameters'!$C$47*(QP_IncomeWP!O107-Income_CF!O109))</f>
        <v/>
      </c>
      <c r="P107" s="1" t="str">
        <f>IF(QP_IncomeWP!P107="","",'Cost and Benefit Parameters'!$C$47*(QP_IncomeWP!P107-Income_CF!P109))</f>
        <v/>
      </c>
      <c r="Q107" s="1" t="str">
        <f>IF(QP_IncomeWP!Q107="","",'Cost and Benefit Parameters'!$C$47*(QP_IncomeWP!Q107-Income_CF!Q109))</f>
        <v/>
      </c>
      <c r="R107" s="1" t="str">
        <f>IF(QP_IncomeWP!R107="","",'Cost and Benefit Parameters'!$C$47*(QP_IncomeWP!R107-Income_CF!R109))</f>
        <v/>
      </c>
      <c r="S107" s="1" t="str">
        <f>IF(QP_IncomeWP!S107="","",'Cost and Benefit Parameters'!$C$47*(QP_IncomeWP!S107-Income_CF!S109))</f>
        <v/>
      </c>
      <c r="T107" s="1" t="str">
        <f>IF(QP_IncomeWP!T107="","",'Cost and Benefit Parameters'!$C$47*(QP_IncomeWP!T107-Income_CF!T109))</f>
        <v/>
      </c>
      <c r="U107" s="1">
        <f>IF(QP_IncomeWP!U107="","",'Cost and Benefit Parameters'!$C$47*(QP_IncomeWP!U107-Income_CF!U109))</f>
        <v>694533.09831566911</v>
      </c>
      <c r="V107" s="1">
        <f>IF(QP_IncomeWP!V107="","",'Cost and Benefit Parameters'!$C$47*(QP_IncomeWP!V107-Income_CF!V109))</f>
        <v>721475.64462618192</v>
      </c>
      <c r="W107" s="1">
        <f>IF(QP_IncomeWP!W107="","",'Cost and Benefit Parameters'!$C$47*(QP_IncomeWP!W107-Income_CF!W109))</f>
        <v>749013.81152751448</v>
      </c>
      <c r="X107" s="1">
        <f>IF(QP_IncomeWP!X107="","",'Cost and Benefit Parameters'!$C$47*(QP_IncomeWP!X107-Income_CF!X109))</f>
        <v>777136.66703091422</v>
      </c>
      <c r="Y107" s="1">
        <f>IF(QP_IncomeWP!Y107="","",'Cost and Benefit Parameters'!$C$47*(QP_IncomeWP!Y107-Income_CF!Y109))</f>
        <v>810762.3904622203</v>
      </c>
      <c r="Z107" s="1">
        <f>IF(QP_IncomeWP!Z107="","",'Cost and Benefit Parameters'!$C$47*(QP_IncomeWP!Z107-Income_CF!Z109))</f>
        <v>839690.8849707389</v>
      </c>
      <c r="AA107" s="1">
        <f>IF(QP_IncomeWP!AA107="","",'Cost and Benefit Parameters'!$C$47*(QP_IncomeWP!AA107-Income_CF!AA109))</f>
        <v>869129.93129959295</v>
      </c>
      <c r="AB107" s="1">
        <f>IF(QP_IncomeWP!AB107="","",'Cost and Benefit Parameters'!$C$47*(QP_IncomeWP!AB107-Income_CF!AB109))</f>
        <v>899061.4937389656</v>
      </c>
      <c r="AC107" s="1">
        <f>IF(QP_IncomeWP!AC107="","",'Cost and Benefit Parameters'!$C$47*(QP_IncomeWP!AC107-Income_CF!AC109))</f>
        <v>929466.00842694077</v>
      </c>
      <c r="AD107" s="1">
        <f>IF(QP_IncomeWP!AD107="","",'Cost and Benefit Parameters'!$C$47*(QP_IncomeWP!AD107-Income_CF!AD109))</f>
        <v>960322.3784684398</v>
      </c>
      <c r="AE107" s="1">
        <f>IF(QP_IncomeWP!AE107="","",'Cost and Benefit Parameters'!$C$47*(QP_IncomeWP!AE107-Income_CF!AE109))</f>
        <v>991607.97356218006</v>
      </c>
      <c r="AF107" s="1">
        <f>IF(QP_IncomeWP!AF107="","",'Cost and Benefit Parameters'!$C$47*(QP_IncomeWP!AF107-Income_CF!AF109))</f>
        <v>1023298.6342894073</v>
      </c>
      <c r="AG107" s="1">
        <f>IF(QP_IncomeWP!AG107="","",'Cost and Benefit Parameters'!$C$47*(QP_IncomeWP!AG107-Income_CF!AG109))</f>
        <v>1055368.6812034319</v>
      </c>
      <c r="AH107" s="1">
        <f>IF(QP_IncomeWP!AH107="","",'Cost and Benefit Parameters'!$C$47*(QP_IncomeWP!AH107-Income_CF!AH109))</f>
        <v>1087790.9288431236</v>
      </c>
      <c r="AI107" s="1">
        <f>IF(QP_IncomeWP!AI107="","",'Cost and Benefit Parameters'!$C$47*(QP_IncomeWP!AI107-Income_CF!AI109))</f>
        <v>1120536.7047763963</v>
      </c>
      <c r="AJ107" s="1">
        <f>IF(QP_IncomeWP!AJ107="","",'Cost and Benefit Parameters'!$C$47*(QP_IncomeWP!AJ107-Income_CF!AJ109))</f>
        <v>1153575.8737617889</v>
      </c>
      <c r="AK107" s="1">
        <f>IF(QP_IncomeWP!AK107="","",'Cost and Benefit Parameters'!$C$47*(QP_IncomeWP!AK107-Income_CF!AK109))</f>
        <v>1186876.8670969692</v>
      </c>
      <c r="AL107" s="1">
        <f>IF(QP_IncomeWP!AL107="","",'Cost and Benefit Parameters'!$C$47*(QP_IncomeWP!AL107-Income_CF!AL109))</f>
        <v>1220406.7172031917</v>
      </c>
      <c r="AM107" s="1">
        <f>IF(QP_IncomeWP!AM107="","",'Cost and Benefit Parameters'!$C$47*(QP_IncomeWP!AM107-Income_CF!AM109))</f>
        <v>1254131.0974737133</v>
      </c>
      <c r="AN107" s="1">
        <f>IF(QP_IncomeWP!AN107="","",'Cost and Benefit Parameters'!$C$47*(QP_IncomeWP!AN107-Income_CF!AN109))</f>
        <v>1288014.3673927111</v>
      </c>
      <c r="AO107" s="1">
        <f>IF(QP_IncomeWP!AO107="","",'Cost and Benefit Parameters'!$C$47*(QP_IncomeWP!AO107-Income_CF!AO109))</f>
        <v>1322019.6229089138</v>
      </c>
      <c r="AP107" s="1">
        <f>IF(QP_IncomeWP!AP107="","",'Cost and Benefit Parameters'!$C$47*(QP_IncomeWP!AP107-Income_CF!AP109))</f>
        <v>1356108.7520254438</v>
      </c>
      <c r="AQ107" s="1">
        <f>IF(QP_IncomeWP!AQ107="","",'Cost and Benefit Parameters'!$C$47*(QP_IncomeWP!AQ107-Income_CF!AQ109))</f>
        <v>1390242.4955439705</v>
      </c>
      <c r="AR107" s="1">
        <f>IF(QP_IncomeWP!AR107="","",'Cost and Benefit Parameters'!$C$47*(QP_IncomeWP!AR107-Income_CF!AR109))</f>
        <v>1424380.5128779348</v>
      </c>
      <c r="AS107" s="1">
        <f>IF(QP_IncomeWP!AS107="","",'Cost and Benefit Parameters'!$C$47*(QP_IncomeWP!AS107-Income_CF!AS109))</f>
        <v>1458481.4528256166</v>
      </c>
      <c r="AT107" s="1">
        <f>IF(QP_IncomeWP!AT107="","",'Cost and Benefit Parameters'!$C$47*(QP_IncomeWP!AT107-Income_CF!AT109))</f>
        <v>1492503.0291700265</v>
      </c>
      <c r="AU107" s="1">
        <f>IF(QP_IncomeWP!AU107="","",'Cost and Benefit Parameters'!$C$47*(QP_IncomeWP!AU107-Income_CF!AU109))</f>
        <v>1526402.1009489042</v>
      </c>
      <c r="AV107" s="1">
        <f>IF(QP_IncomeWP!AV107="","",'Cost and Benefit Parameters'!$C$47*(QP_IncomeWP!AV107-Income_CF!AV109))</f>
        <v>1560134.7572142414</v>
      </c>
      <c r="AW107" s="1">
        <f>IF(QP_IncomeWP!AW107="","",'Cost and Benefit Parameters'!$C$47*(QP_IncomeWP!AW107-Income_CF!AW109))</f>
        <v>1593656.4060776592</v>
      </c>
      <c r="AX107" s="1">
        <f>IF(QP_IncomeWP!AX107="","",'Cost and Benefit Parameters'!$C$47*(QP_IncomeWP!AX107-Income_CF!AX109))</f>
        <v>1626921.8678148687</v>
      </c>
      <c r="AY107" s="1">
        <f>IF(QP_IncomeWP!AY107="","",'Cost and Benefit Parameters'!$C$47*(QP_IncomeWP!AY107-Income_CF!AY109))</f>
        <v>1659885.4717803702</v>
      </c>
      <c r="AZ107" s="1">
        <f>IF(QP_IncomeWP!AZ107="","",'Cost and Benefit Parameters'!$C$47*(QP_IncomeWP!AZ107-Income_CF!AZ109))</f>
        <v>1692501.1568617036</v>
      </c>
      <c r="BA107" s="1">
        <f>IF(QP_IncomeWP!BA107="","",'Cost and Benefit Parameters'!$C$47*(QP_IncomeWP!BA107-Income_CF!BA109))</f>
        <v>1724722.5751820684</v>
      </c>
      <c r="BB107" s="1">
        <f>IF(QP_IncomeWP!BB107="","",'Cost and Benefit Parameters'!$C$47*(QP_IncomeWP!BB107-Income_CF!BB109))</f>
        <v>1756503.1987401724</v>
      </c>
      <c r="BC107" s="1">
        <f>IF(QP_IncomeWP!BC107="","",'Cost and Benefit Parameters'!$C$47*(QP_IncomeWP!BC107-Income_CF!BC109))</f>
        <v>1787796.4286576421</v>
      </c>
      <c r="BD107" s="1">
        <f>IF(QP_IncomeWP!BD107="","",'Cost and Benefit Parameters'!$C$47*(QP_IncomeWP!BD107-Income_CF!BD109))</f>
        <v>1818555.7066868681</v>
      </c>
      <c r="BE107" s="1">
        <f>IF(QP_IncomeWP!BE107="","",'Cost and Benefit Parameters'!$C$47*(QP_IncomeWP!BE107-Income_CF!BE109))</f>
        <v>1848734.6286160054</v>
      </c>
      <c r="BF107" s="1">
        <f>IF(QP_IncomeWP!BF107="","",'Cost and Benefit Parameters'!$C$47*(QP_IncomeWP!BF107-Income_CF!BF109))</f>
        <v>1878287.0591934104</v>
      </c>
      <c r="BG107" s="1">
        <f>IF(QP_IncomeWP!BG107="","",'Cost and Benefit Parameters'!$C$47*(QP_IncomeWP!BG107-Income_CF!BG109))</f>
        <v>1907167.2481805084</v>
      </c>
      <c r="BH107" s="1">
        <f>IF(QP_IncomeWP!BH107="","",'Cost and Benefit Parameters'!$C$47*(QP_IncomeWP!BH107-Income_CF!BH109))</f>
        <v>1935329.9471309991</v>
      </c>
      <c r="BI107" s="1" t="str">
        <f>IF(QP_IncomeWP!BI107="","",'Cost and Benefit Parameters'!$C$47*(QP_IncomeWP!BI107-Income_CF!BI109))</f>
        <v/>
      </c>
      <c r="BJ107" s="1" t="str">
        <f>IF(QP_IncomeWP!BJ107="","",'Cost and Benefit Parameters'!$C$47*(QP_IncomeWP!BJ107-Income_CF!BJ109))</f>
        <v/>
      </c>
      <c r="BK107" s="1" t="str">
        <f>IF(QP_IncomeWP!BK107="","",'Cost and Benefit Parameters'!$C$47*(QP_IncomeWP!BK107-Income_CF!BK109))</f>
        <v/>
      </c>
      <c r="BL107" s="1" t="str">
        <f>IF(QP_IncomeWP!BL107="","",'Cost and Benefit Parameters'!$C$47*(QP_IncomeWP!BL107-Income_CF!BL109))</f>
        <v/>
      </c>
      <c r="BM107" s="1" t="str">
        <f>IF(QP_IncomeWP!BM107="","",'Cost and Benefit Parameters'!$C$47*(QP_IncomeWP!BM107-Income_CF!BM109))</f>
        <v/>
      </c>
      <c r="BN107" s="1" t="str">
        <f>IF(QP_IncomeWP!BN107="","",'Cost and Benefit Parameters'!$C$47*(QP_IncomeWP!BN107-Income_CF!BN109))</f>
        <v/>
      </c>
      <c r="BO107" s="1" t="str">
        <f>IF(QP_IncomeWP!BO107="","",'Cost and Benefit Parameters'!$C$47*(QP_IncomeWP!BO107-Income_CF!BO109))</f>
        <v/>
      </c>
      <c r="BP107" s="1" t="str">
        <f>IF(QP_IncomeWP!BP107="","",'Cost and Benefit Parameters'!$C$47*(QP_IncomeWP!BP107-Income_CF!BP109))</f>
        <v/>
      </c>
      <c r="BQ107" s="1" t="str">
        <f>IF(QP_IncomeWP!BQ107="","",'Cost and Benefit Parameters'!$C$47*(QP_IncomeWP!BQ107-Income_CF!BQ109))</f>
        <v/>
      </c>
      <c r="BR107" s="1" t="str">
        <f>IF(QP_IncomeWP!BR107="","",'Cost and Benefit Parameters'!$C$47*(QP_IncomeWP!BR107-Income_CF!BR109))</f>
        <v/>
      </c>
    </row>
    <row r="108" spans="1:72" x14ac:dyDescent="0.55000000000000004">
      <c r="A108" s="642"/>
      <c r="B108" t="s">
        <v>477</v>
      </c>
      <c r="L108" s="1" t="str">
        <f>IF(QP_IncomeWP!L108="","",'Cost and Benefit Parameters'!$C$47*(QP_IncomeWP!L108-Income_CF!L110))</f>
        <v/>
      </c>
      <c r="M108" s="1" t="str">
        <f>IF(QP_IncomeWP!M108="","",'Cost and Benefit Parameters'!$C$47*(QP_IncomeWP!M108-Income_CF!M110))</f>
        <v/>
      </c>
      <c r="N108" s="1" t="str">
        <f>IF(QP_IncomeWP!N108="","",'Cost and Benefit Parameters'!$C$47*(QP_IncomeWP!N108-Income_CF!N110))</f>
        <v/>
      </c>
      <c r="O108" s="1" t="str">
        <f>IF(QP_IncomeWP!O108="","",'Cost and Benefit Parameters'!$C$47*(QP_IncomeWP!O108-Income_CF!O110))</f>
        <v/>
      </c>
      <c r="P108" s="1" t="str">
        <f>IF(QP_IncomeWP!P108="","",'Cost and Benefit Parameters'!$C$47*(QP_IncomeWP!P108-Income_CF!P110))</f>
        <v/>
      </c>
      <c r="Q108" s="1" t="str">
        <f>IF(QP_IncomeWP!Q108="","",'Cost and Benefit Parameters'!$C$47*(QP_IncomeWP!Q108-Income_CF!Q110))</f>
        <v/>
      </c>
      <c r="R108" s="1" t="str">
        <f>IF(QP_IncomeWP!R108="","",'Cost and Benefit Parameters'!$C$47*(QP_IncomeWP!R108-Income_CF!R110))</f>
        <v/>
      </c>
      <c r="S108" s="1" t="str">
        <f>IF(QP_IncomeWP!S108="","",'Cost and Benefit Parameters'!$C$47*(QP_IncomeWP!S108-Income_CF!S110))</f>
        <v/>
      </c>
      <c r="T108" s="1" t="str">
        <f>IF(QP_IncomeWP!T108="","",'Cost and Benefit Parameters'!$C$47*(QP_IncomeWP!T108-Income_CF!T110))</f>
        <v/>
      </c>
      <c r="U108" s="1" t="str">
        <f>IF(QP_IncomeWP!U108="","",'Cost and Benefit Parameters'!$C$47*(QP_IncomeWP!U108-Income_CF!U110))</f>
        <v/>
      </c>
      <c r="V108" s="1">
        <f>IF(QP_IncomeWP!V108="","",'Cost and Benefit Parameters'!$C$47*(QP_IncomeWP!V108-Income_CF!V110))</f>
        <v>715369.09126513905</v>
      </c>
      <c r="W108" s="1">
        <f>IF(QP_IncomeWP!W108="","",'Cost and Benefit Parameters'!$C$47*(QP_IncomeWP!W108-Income_CF!W110))</f>
        <v>743119.91396496794</v>
      </c>
      <c r="X108" s="1">
        <f>IF(QP_IncomeWP!X108="","",'Cost and Benefit Parameters'!$C$47*(QP_IncomeWP!X108-Income_CF!X110))</f>
        <v>771484.22587333957</v>
      </c>
      <c r="Y108" s="1">
        <f>IF(QP_IncomeWP!Y108="","",'Cost and Benefit Parameters'!$C$47*(QP_IncomeWP!Y108-Income_CF!Y110))</f>
        <v>800450.76704184141</v>
      </c>
      <c r="Z108" s="1">
        <f>IF(QP_IncomeWP!Z108="","",'Cost and Benefit Parameters'!$C$47*(QP_IncomeWP!Z108-Income_CF!Z110))</f>
        <v>835085.26217608678</v>
      </c>
      <c r="AA108" s="1">
        <f>IF(QP_IncomeWP!AA108="","",'Cost and Benefit Parameters'!$C$47*(QP_IncomeWP!AA108-Income_CF!AA110))</f>
        <v>864881.61151986127</v>
      </c>
      <c r="AB108" s="1">
        <f>IF(QP_IncomeWP!AB108="","",'Cost and Benefit Parameters'!$C$47*(QP_IncomeWP!AB108-Income_CF!AB110))</f>
        <v>895203.82923858089</v>
      </c>
      <c r="AC108" s="1">
        <f>IF(QP_IncomeWP!AC108="","",'Cost and Benefit Parameters'!$C$47*(QP_IncomeWP!AC108-Income_CF!AC110))</f>
        <v>926033.33855113469</v>
      </c>
      <c r="AD108" s="1">
        <f>IF(QP_IncomeWP!AD108="","",'Cost and Benefit Parameters'!$C$47*(QP_IncomeWP!AD108-Income_CF!AD110))</f>
        <v>957349.98867974873</v>
      </c>
      <c r="AE108" s="1">
        <f>IF(QP_IncomeWP!AE108="","",'Cost and Benefit Parameters'!$C$47*(QP_IncomeWP!AE108-Income_CF!AE110))</f>
        <v>989132.04982249299</v>
      </c>
      <c r="AF108" s="1">
        <f>IF(QP_IncomeWP!AF108="","",'Cost and Benefit Parameters'!$C$47*(QP_IncomeWP!AF108-Income_CF!AF110))</f>
        <v>1021356.2127690458</v>
      </c>
      <c r="AG108" s="1">
        <f>IF(QP_IncomeWP!AG108="","",'Cost and Benefit Parameters'!$C$47*(QP_IncomeWP!AG108-Income_CF!AG110))</f>
        <v>1053997.5933180896</v>
      </c>
      <c r="AH108" s="1">
        <f>IF(QP_IncomeWP!AH108="","",'Cost and Benefit Parameters'!$C$47*(QP_IncomeWP!AH108-Income_CF!AH110))</f>
        <v>1087029.7416395349</v>
      </c>
      <c r="AI108" s="1">
        <f>IF(QP_IncomeWP!AI108="","",'Cost and Benefit Parameters'!$C$47*(QP_IncomeWP!AI108-Income_CF!AI110))</f>
        <v>1120424.6567084175</v>
      </c>
      <c r="AJ108" s="1">
        <f>IF(QP_IncomeWP!AJ108="","",'Cost and Benefit Parameters'!$C$47*(QP_IncomeWP!AJ108-Income_CF!AJ110))</f>
        <v>1154152.8059196882</v>
      </c>
      <c r="AK108" s="1">
        <f>IF(QP_IncomeWP!AK108="","",'Cost and Benefit Parameters'!$C$47*(QP_IncomeWP!AK108-Income_CF!AK110))</f>
        <v>1188183.1499746423</v>
      </c>
      <c r="AL108" s="1">
        <f>IF(QP_IncomeWP!AL108="","",'Cost and Benefit Parameters'!$C$47*(QP_IncomeWP!AL108-Income_CF!AL110))</f>
        <v>1222483.1731098781</v>
      </c>
      <c r="AM108" s="1">
        <f>IF(QP_IncomeWP!AM108="","",'Cost and Benefit Parameters'!$C$47*(QP_IncomeWP!AM108-Income_CF!AM110))</f>
        <v>1257018.9187192877</v>
      </c>
      <c r="AN108" s="1">
        <f>IF(QP_IncomeWP!AN108="","",'Cost and Benefit Parameters'!$C$47*(QP_IncomeWP!AN108-Income_CF!AN110))</f>
        <v>1291755.0303979244</v>
      </c>
      <c r="AO108" s="1">
        <f>IF(QP_IncomeWP!AO108="","",'Cost and Benefit Parameters'!$C$47*(QP_IncomeWP!AO108-Income_CF!AO110))</f>
        <v>1326654.7984144923</v>
      </c>
      <c r="AP108" s="1">
        <f>IF(QP_IncomeWP!AP108="","",'Cost and Benefit Parameters'!$C$47*(QP_IncomeWP!AP108-Income_CF!AP110))</f>
        <v>1361680.2115961805</v>
      </c>
      <c r="AQ108" s="1">
        <f>IF(QP_IncomeWP!AQ108="","",'Cost and Benefit Parameters'!$C$47*(QP_IncomeWP!AQ108-Income_CF!AQ110))</f>
        <v>1396792.0145862072</v>
      </c>
      <c r="AR108" s="1">
        <f>IF(QP_IncomeWP!AR108="","",'Cost and Benefit Parameters'!$C$47*(QP_IncomeWP!AR108-Income_CF!AR110))</f>
        <v>1431949.7704102895</v>
      </c>
      <c r="AS108" s="1">
        <f>IF(QP_IncomeWP!AS108="","",'Cost and Benefit Parameters'!$C$47*(QP_IncomeWP!AS108-Income_CF!AS110))</f>
        <v>1467111.9282642736</v>
      </c>
      <c r="AT108" s="1">
        <f>IF(QP_IncomeWP!AT108="","",'Cost and Benefit Parameters'!$C$47*(QP_IncomeWP!AT108-Income_CF!AT110))</f>
        <v>1502235.8964103854</v>
      </c>
      <c r="AU108" s="1">
        <f>IF(QP_IncomeWP!AU108="","",'Cost and Benefit Parameters'!$C$47*(QP_IncomeWP!AU108-Income_CF!AU110))</f>
        <v>1537278.1200451278</v>
      </c>
      <c r="AV108" s="1">
        <f>IF(QP_IncomeWP!AV108="","",'Cost and Benefit Parameters'!$C$47*(QP_IncomeWP!AV108-Income_CF!AV110))</f>
        <v>1572194.163977372</v>
      </c>
      <c r="AW108" s="1">
        <f>IF(QP_IncomeWP!AW108="","",'Cost and Benefit Parameters'!$C$47*(QP_IncomeWP!AW108-Income_CF!AW110))</f>
        <v>1606938.7999306684</v>
      </c>
      <c r="AX108" s="1">
        <f>IF(QP_IncomeWP!AX108="","",'Cost and Benefit Parameters'!$C$47*(QP_IncomeWP!AX108-Income_CF!AX110))</f>
        <v>1641466.0982599882</v>
      </c>
      <c r="AY108" s="1">
        <f>IF(QP_IncomeWP!AY108="","",'Cost and Benefit Parameters'!$C$47*(QP_IncomeWP!AY108-Income_CF!AY110))</f>
        <v>1675729.5238493143</v>
      </c>
      <c r="AZ108" s="1">
        <f>IF(QP_IncomeWP!AZ108="","",'Cost and Benefit Parameters'!$C$47*(QP_IncomeWP!AZ108-Income_CF!AZ110))</f>
        <v>1709682.0359337814</v>
      </c>
      <c r="BA108" s="1">
        <f>IF(QP_IncomeWP!BA108="","",'Cost and Benefit Parameters'!$C$47*(QP_IncomeWP!BA108-Income_CF!BA110))</f>
        <v>1743276.1915675544</v>
      </c>
      <c r="BB108" s="1">
        <f>IF(QP_IncomeWP!BB108="","",'Cost and Benefit Parameters'!$C$47*(QP_IncomeWP!BB108-Income_CF!BB110))</f>
        <v>1776464.2524375299</v>
      </c>
      <c r="BC108" s="1">
        <f>IF(QP_IncomeWP!BC108="","",'Cost and Benefit Parameters'!$C$47*(QP_IncomeWP!BC108-Income_CF!BC110))</f>
        <v>1809198.2947023769</v>
      </c>
      <c r="BD108" s="1">
        <f>IF(QP_IncomeWP!BD108="","",'Cost and Benefit Parameters'!$C$47*(QP_IncomeWP!BD108-Income_CF!BD110))</f>
        <v>1841430.3215173706</v>
      </c>
      <c r="BE108" s="1">
        <f>IF(QP_IncomeWP!BE108="","",'Cost and Benefit Parameters'!$C$47*(QP_IncomeWP!BE108-Income_CF!BE110))</f>
        <v>1873112.3778874737</v>
      </c>
      <c r="BF108" s="1">
        <f>IF(QP_IncomeWP!BF108="","",'Cost and Benefit Parameters'!$C$47*(QP_IncomeWP!BF108-Income_CF!BF110))</f>
        <v>1904196.6674744859</v>
      </c>
      <c r="BG108" s="1">
        <f>IF(QP_IncomeWP!BG108="","",'Cost and Benefit Parameters'!$C$47*(QP_IncomeWP!BG108-Income_CF!BG110))</f>
        <v>1934635.6709692124</v>
      </c>
      <c r="BH108" s="1">
        <f>IF(QP_IncomeWP!BH108="","",'Cost and Benefit Parameters'!$C$47*(QP_IncomeWP!BH108-Income_CF!BH110))</f>
        <v>1964382.2656259239</v>
      </c>
      <c r="BI108" s="1">
        <f>IF(QP_IncomeWP!BI108="","",'Cost and Benefit Parameters'!$C$47*(QP_IncomeWP!BI108-Income_CF!BI110))</f>
        <v>1993389.8455449303</v>
      </c>
      <c r="BJ108" s="1" t="str">
        <f>IF(QP_IncomeWP!BJ108="","",'Cost and Benefit Parameters'!$C$47*(QP_IncomeWP!BJ108-Income_CF!BJ110))</f>
        <v/>
      </c>
      <c r="BK108" s="1" t="str">
        <f>IF(QP_IncomeWP!BK108="","",'Cost and Benefit Parameters'!$C$47*(QP_IncomeWP!BK108-Income_CF!BK110))</f>
        <v/>
      </c>
      <c r="BL108" s="1" t="str">
        <f>IF(QP_IncomeWP!BL108="","",'Cost and Benefit Parameters'!$C$47*(QP_IncomeWP!BL108-Income_CF!BL110))</f>
        <v/>
      </c>
      <c r="BM108" s="1" t="str">
        <f>IF(QP_IncomeWP!BM108="","",'Cost and Benefit Parameters'!$C$47*(QP_IncomeWP!BM108-Income_CF!BM110))</f>
        <v/>
      </c>
      <c r="BN108" s="1" t="str">
        <f>IF(QP_IncomeWP!BN108="","",'Cost and Benefit Parameters'!$C$47*(QP_IncomeWP!BN108-Income_CF!BN110))</f>
        <v/>
      </c>
      <c r="BO108" s="1" t="str">
        <f>IF(QP_IncomeWP!BO108="","",'Cost and Benefit Parameters'!$C$47*(QP_IncomeWP!BO108-Income_CF!BO110))</f>
        <v/>
      </c>
      <c r="BP108" s="1" t="str">
        <f>IF(QP_IncomeWP!BP108="","",'Cost and Benefit Parameters'!$C$47*(QP_IncomeWP!BP108-Income_CF!BP110))</f>
        <v/>
      </c>
      <c r="BQ108" s="1" t="str">
        <f>IF(QP_IncomeWP!BQ108="","",'Cost and Benefit Parameters'!$C$47*(QP_IncomeWP!BQ108-Income_CF!BQ110))</f>
        <v/>
      </c>
      <c r="BR108" s="1" t="str">
        <f>IF(QP_IncomeWP!BR108="","",'Cost and Benefit Parameters'!$C$47*(QP_IncomeWP!BR108-Income_CF!BR110))</f>
        <v/>
      </c>
    </row>
    <row r="109" spans="1:72" x14ac:dyDescent="0.55000000000000004">
      <c r="A109" s="642"/>
      <c r="B109" t="s">
        <v>478</v>
      </c>
      <c r="L109" s="1" t="str">
        <f>IF(QP_IncomeWP!L109="","",'Cost and Benefit Parameters'!$C$47*(QP_IncomeWP!L109-Income_CF!L111))</f>
        <v/>
      </c>
      <c r="M109" s="1" t="str">
        <f>IF(QP_IncomeWP!M109="","",'Cost and Benefit Parameters'!$C$47*(QP_IncomeWP!M109-Income_CF!M111))</f>
        <v/>
      </c>
      <c r="N109" s="1" t="str">
        <f>IF(QP_IncomeWP!N109="","",'Cost and Benefit Parameters'!$C$47*(QP_IncomeWP!N109-Income_CF!N111))</f>
        <v/>
      </c>
      <c r="O109" s="1" t="str">
        <f>IF(QP_IncomeWP!O109="","",'Cost and Benefit Parameters'!$C$47*(QP_IncomeWP!O109-Income_CF!O111))</f>
        <v/>
      </c>
      <c r="P109" s="1" t="str">
        <f>IF(QP_IncomeWP!P109="","",'Cost and Benefit Parameters'!$C$47*(QP_IncomeWP!P109-Income_CF!P111))</f>
        <v/>
      </c>
      <c r="Q109" s="1" t="str">
        <f>IF(QP_IncomeWP!Q109="","",'Cost and Benefit Parameters'!$C$47*(QP_IncomeWP!Q109-Income_CF!Q111))</f>
        <v/>
      </c>
      <c r="R109" s="1" t="str">
        <f>IF(QP_IncomeWP!R109="","",'Cost and Benefit Parameters'!$C$47*(QP_IncomeWP!R109-Income_CF!R111))</f>
        <v/>
      </c>
      <c r="S109" s="1" t="str">
        <f>IF(QP_IncomeWP!S109="","",'Cost and Benefit Parameters'!$C$47*(QP_IncomeWP!S109-Income_CF!S111))</f>
        <v/>
      </c>
      <c r="T109" s="1" t="str">
        <f>IF(QP_IncomeWP!T109="","",'Cost and Benefit Parameters'!$C$47*(QP_IncomeWP!T109-Income_CF!T111))</f>
        <v/>
      </c>
      <c r="U109" s="1" t="str">
        <f>IF(QP_IncomeWP!U109="","",'Cost and Benefit Parameters'!$C$47*(QP_IncomeWP!U109-Income_CF!U111))</f>
        <v/>
      </c>
      <c r="V109" s="1" t="str">
        <f>IF(QP_IncomeWP!V109="","",'Cost and Benefit Parameters'!$C$47*(QP_IncomeWP!V109-Income_CF!V111))</f>
        <v/>
      </c>
      <c r="W109" s="1">
        <f>IF(QP_IncomeWP!W109="","",'Cost and Benefit Parameters'!$C$47*(QP_IncomeWP!W109-Income_CF!W111))</f>
        <v>736830.16400309303</v>
      </c>
      <c r="X109" s="1">
        <f>IF(QP_IncomeWP!X109="","",'Cost and Benefit Parameters'!$C$47*(QP_IncomeWP!X109-Income_CF!X111))</f>
        <v>765413.51138391707</v>
      </c>
      <c r="Y109" s="1">
        <f>IF(QP_IncomeWP!Y109="","",'Cost and Benefit Parameters'!$C$47*(QP_IncomeWP!Y109-Income_CF!Y111))</f>
        <v>794628.7526495402</v>
      </c>
      <c r="Z109" s="1">
        <f>IF(QP_IncomeWP!Z109="","",'Cost and Benefit Parameters'!$C$47*(QP_IncomeWP!Z109-Income_CF!Z111))</f>
        <v>824464.29005309683</v>
      </c>
      <c r="AA109" s="1">
        <f>IF(QP_IncomeWP!AA109="","",'Cost and Benefit Parameters'!$C$47*(QP_IncomeWP!AA109-Income_CF!AA111))</f>
        <v>860137.82004136988</v>
      </c>
      <c r="AB109" s="1">
        <f>IF(QP_IncomeWP!AB109="","",'Cost and Benefit Parameters'!$C$47*(QP_IncomeWP!AB109-Income_CF!AB111))</f>
        <v>890828.05986545689</v>
      </c>
      <c r="AC109" s="1">
        <f>IF(QP_IncomeWP!AC109="","",'Cost and Benefit Parameters'!$C$47*(QP_IncomeWP!AC109-Income_CF!AC111))</f>
        <v>922059.94411573804</v>
      </c>
      <c r="AD109" s="1">
        <f>IF(QP_IncomeWP!AD109="","",'Cost and Benefit Parameters'!$C$47*(QP_IncomeWP!AD109-Income_CF!AD111))</f>
        <v>953814.33870766836</v>
      </c>
      <c r="AE109" s="1">
        <f>IF(QP_IncomeWP!AE109="","",'Cost and Benefit Parameters'!$C$47*(QP_IncomeWP!AE109-Income_CF!AE111))</f>
        <v>986070.4883401409</v>
      </c>
      <c r="AF109" s="1">
        <f>IF(QP_IncomeWP!AF109="","",'Cost and Benefit Parameters'!$C$47*(QP_IncomeWP!AF109-Income_CF!AF111))</f>
        <v>1018806.011317168</v>
      </c>
      <c r="AG109" s="1">
        <f>IF(QP_IncomeWP!AG109="","",'Cost and Benefit Parameters'!$C$47*(QP_IncomeWP!AG109-Income_CF!AG111))</f>
        <v>1051996.8991521166</v>
      </c>
      <c r="AH109" s="1">
        <f>IF(QP_IncomeWP!AH109="","",'Cost and Benefit Parameters'!$C$47*(QP_IncomeWP!AH109-Income_CF!AH111))</f>
        <v>1085617.521117632</v>
      </c>
      <c r="AI109" s="1">
        <f>IF(QP_IncomeWP!AI109="","",'Cost and Benefit Parameters'!$C$47*(QP_IncomeWP!AI109-Income_CF!AI111))</f>
        <v>1119640.6338887205</v>
      </c>
      <c r="AJ109" s="1">
        <f>IF(QP_IncomeWP!AJ109="","",'Cost and Benefit Parameters'!$C$47*(QP_IncomeWP!AJ109-Income_CF!AJ111))</f>
        <v>1154037.3964096699</v>
      </c>
      <c r="AK109" s="1">
        <f>IF(QP_IncomeWP!AK109="","",'Cost and Benefit Parameters'!$C$47*(QP_IncomeWP!AK109-Income_CF!AK111))</f>
        <v>1188777.3900972789</v>
      </c>
      <c r="AL109" s="1">
        <f>IF(QP_IncomeWP!AL109="","",'Cost and Benefit Parameters'!$C$47*(QP_IncomeWP!AL109-Income_CF!AL111))</f>
        <v>1223828.6444738815</v>
      </c>
      <c r="AM109" s="1">
        <f>IF(QP_IncomeWP!AM109="","",'Cost and Benefit Parameters'!$C$47*(QP_IncomeWP!AM109-Income_CF!AM111))</f>
        <v>1259157.6683031737</v>
      </c>
      <c r="AN109" s="1">
        <f>IF(QP_IncomeWP!AN109="","",'Cost and Benefit Parameters'!$C$47*(QP_IncomeWP!AN109-Income_CF!AN111))</f>
        <v>1294729.4862808657</v>
      </c>
      <c r="AO109" s="1">
        <f>IF(QP_IncomeWP!AO109="","",'Cost and Benefit Parameters'!$C$47*(QP_IncomeWP!AO109-Income_CF!AO111))</f>
        <v>1330507.6813098625</v>
      </c>
      <c r="AP109" s="1">
        <f>IF(QP_IncomeWP!AP109="","",'Cost and Benefit Parameters'!$C$47*(QP_IncomeWP!AP109-Income_CF!AP111))</f>
        <v>1366454.4423669274</v>
      </c>
      <c r="AQ109" s="1">
        <f>IF(QP_IncomeWP!AQ109="","",'Cost and Benefit Parameters'!$C$47*(QP_IncomeWP!AQ109-Income_CF!AQ111))</f>
        <v>1402530.6179440659</v>
      </c>
      <c r="AR109" s="1">
        <f>IF(QP_IncomeWP!AR109="","",'Cost and Benefit Parameters'!$C$47*(QP_IncomeWP!AR109-Income_CF!AR111))</f>
        <v>1438695.775023794</v>
      </c>
      <c r="AS109" s="1">
        <f>IF(QP_IncomeWP!AS109="","",'Cost and Benefit Parameters'!$C$47*(QP_IncomeWP!AS109-Income_CF!AS111))</f>
        <v>1474908.2635225991</v>
      </c>
      <c r="AT109" s="1">
        <f>IF(QP_IncomeWP!AT109="","",'Cost and Benefit Parameters'!$C$47*(QP_IncomeWP!AT109-Income_CF!AT111))</f>
        <v>1511125.2861122012</v>
      </c>
      <c r="AU109" s="1">
        <f>IF(QP_IncomeWP!AU109="","",'Cost and Benefit Parameters'!$C$47*(QP_IncomeWP!AU109-Income_CF!AU111))</f>
        <v>1547302.9733026968</v>
      </c>
      <c r="AV109" s="1">
        <f>IF(QP_IncomeWP!AV109="","",'Cost and Benefit Parameters'!$C$47*(QP_IncomeWP!AV109-Income_CF!AV111))</f>
        <v>1583396.4636464813</v>
      </c>
      <c r="AW109" s="1">
        <f>IF(QP_IncomeWP!AW109="","",'Cost and Benefit Parameters'!$C$47*(QP_IncomeWP!AW109-Income_CF!AW111))</f>
        <v>1619359.9888966929</v>
      </c>
      <c r="AX109" s="1">
        <f>IF(QP_IncomeWP!AX109="","",'Cost and Benefit Parameters'!$C$47*(QP_IncomeWP!AX109-Income_CF!AX111))</f>
        <v>1655146.9639285884</v>
      </c>
      <c r="AY109" s="1">
        <f>IF(QP_IncomeWP!AY109="","",'Cost and Benefit Parameters'!$C$47*(QP_IncomeWP!AY109-Income_CF!AY111))</f>
        <v>1690710.0812077879</v>
      </c>
      <c r="AZ109" s="1">
        <f>IF(QP_IncomeWP!AZ109="","",'Cost and Benefit Parameters'!$C$47*(QP_IncomeWP!AZ109-Income_CF!AZ111))</f>
        <v>1726001.409564794</v>
      </c>
      <c r="BA109" s="1">
        <f>IF(QP_IncomeWP!BA109="","",'Cost and Benefit Parameters'!$C$47*(QP_IncomeWP!BA109-Income_CF!BA111))</f>
        <v>1760972.4970117959</v>
      </c>
      <c r="BB109" s="1">
        <f>IF(QP_IncomeWP!BB109="","",'Cost and Benefit Parameters'!$C$47*(QP_IncomeWP!BB109-Income_CF!BB111))</f>
        <v>1795574.4773145807</v>
      </c>
      <c r="BC109" s="1">
        <f>IF(QP_IncomeWP!BC109="","",'Cost and Benefit Parameters'!$C$47*(QP_IncomeWP!BC109-Income_CF!BC111))</f>
        <v>1829758.1800106559</v>
      </c>
      <c r="BD109" s="1">
        <f>IF(QP_IncomeWP!BD109="","",'Cost and Benefit Parameters'!$C$47*(QP_IncomeWP!BD109-Income_CF!BD111))</f>
        <v>1863474.2435434486</v>
      </c>
      <c r="BE109" s="1">
        <f>IF(QP_IncomeWP!BE109="","",'Cost and Benefit Parameters'!$C$47*(QP_IncomeWP!BE109-Income_CF!BE111))</f>
        <v>1896673.2311628931</v>
      </c>
      <c r="BF109" s="1">
        <f>IF(QP_IncomeWP!BF109="","",'Cost and Benefit Parameters'!$C$47*(QP_IncomeWP!BF109-Income_CF!BF111))</f>
        <v>1929305.7492240979</v>
      </c>
      <c r="BG109" s="1">
        <f>IF(QP_IncomeWP!BG109="","",'Cost and Benefit Parameters'!$C$47*(QP_IncomeWP!BG109-Income_CF!BG111))</f>
        <v>1961322.5674987191</v>
      </c>
      <c r="BH109" s="1">
        <f>IF(QP_IncomeWP!BH109="","",'Cost and Benefit Parameters'!$C$47*(QP_IncomeWP!BH109-Income_CF!BH111))</f>
        <v>1992674.7410982898</v>
      </c>
      <c r="BI109" s="1">
        <f>IF(QP_IncomeWP!BI109="","",'Cost and Benefit Parameters'!$C$47*(QP_IncomeWP!BI109-Income_CF!BI111))</f>
        <v>2023313.7335947014</v>
      </c>
      <c r="BJ109" s="1">
        <f>IF(QP_IncomeWP!BJ109="","",'Cost and Benefit Parameters'!$C$47*(QP_IncomeWP!BJ109-Income_CF!BJ111))</f>
        <v>2053191.5409112773</v>
      </c>
      <c r="BK109" s="1" t="str">
        <f>IF(QP_IncomeWP!BK109="","",'Cost and Benefit Parameters'!$C$47*(QP_IncomeWP!BK109-Income_CF!BK111))</f>
        <v/>
      </c>
      <c r="BL109" s="1" t="str">
        <f>IF(QP_IncomeWP!BL109="","",'Cost and Benefit Parameters'!$C$47*(QP_IncomeWP!BL109-Income_CF!BL111))</f>
        <v/>
      </c>
      <c r="BM109" s="1" t="str">
        <f>IF(QP_IncomeWP!BM109="","",'Cost and Benefit Parameters'!$C$47*(QP_IncomeWP!BM109-Income_CF!BM111))</f>
        <v/>
      </c>
      <c r="BN109" s="1" t="str">
        <f>IF(QP_IncomeWP!BN109="","",'Cost and Benefit Parameters'!$C$47*(QP_IncomeWP!BN109-Income_CF!BN111))</f>
        <v/>
      </c>
      <c r="BO109" s="1" t="str">
        <f>IF(QP_IncomeWP!BO109="","",'Cost and Benefit Parameters'!$C$47*(QP_IncomeWP!BO109-Income_CF!BO111))</f>
        <v/>
      </c>
      <c r="BP109" s="1" t="str">
        <f>IF(QP_IncomeWP!BP109="","",'Cost and Benefit Parameters'!$C$47*(QP_IncomeWP!BP109-Income_CF!BP111))</f>
        <v/>
      </c>
      <c r="BQ109" s="1" t="str">
        <f>IF(QP_IncomeWP!BQ109="","",'Cost and Benefit Parameters'!$C$47*(QP_IncomeWP!BQ109-Income_CF!BQ111))</f>
        <v/>
      </c>
      <c r="BR109" s="1" t="str">
        <f>IF(QP_IncomeWP!BR109="","",'Cost and Benefit Parameters'!$C$47*(QP_IncomeWP!BR109-Income_CF!BR111))</f>
        <v/>
      </c>
    </row>
    <row r="110" spans="1:72" x14ac:dyDescent="0.55000000000000004">
      <c r="A110" s="642"/>
      <c r="B110" t="s">
        <v>479</v>
      </c>
      <c r="L110" s="1" t="str">
        <f>IF(QP_IncomeWP!L110="","",'Cost and Benefit Parameters'!$C$47*(QP_IncomeWP!L110-Income_CF!L112))</f>
        <v/>
      </c>
      <c r="M110" s="1" t="str">
        <f>IF(QP_IncomeWP!M110="","",'Cost and Benefit Parameters'!$C$47*(QP_IncomeWP!M110-Income_CF!M112))</f>
        <v/>
      </c>
      <c r="N110" s="1" t="str">
        <f>IF(QP_IncomeWP!N110="","",'Cost and Benefit Parameters'!$C$47*(QP_IncomeWP!N110-Income_CF!N112))</f>
        <v/>
      </c>
      <c r="O110" s="1" t="str">
        <f>IF(QP_IncomeWP!O110="","",'Cost and Benefit Parameters'!$C$47*(QP_IncomeWP!O110-Income_CF!O112))</f>
        <v/>
      </c>
      <c r="P110" s="1" t="str">
        <f>IF(QP_IncomeWP!P110="","",'Cost and Benefit Parameters'!$C$47*(QP_IncomeWP!P110-Income_CF!P112))</f>
        <v/>
      </c>
      <c r="Q110" s="1" t="str">
        <f>IF(QP_IncomeWP!Q110="","",'Cost and Benefit Parameters'!$C$47*(QP_IncomeWP!Q110-Income_CF!Q112))</f>
        <v/>
      </c>
      <c r="R110" s="1" t="str">
        <f>IF(QP_IncomeWP!R110="","",'Cost and Benefit Parameters'!$C$47*(QP_IncomeWP!R110-Income_CF!R112))</f>
        <v/>
      </c>
      <c r="S110" s="1" t="str">
        <f>IF(QP_IncomeWP!S110="","",'Cost and Benefit Parameters'!$C$47*(QP_IncomeWP!S110-Income_CF!S112))</f>
        <v/>
      </c>
      <c r="T110" s="1" t="str">
        <f>IF(QP_IncomeWP!T110="","",'Cost and Benefit Parameters'!$C$47*(QP_IncomeWP!T110-Income_CF!T112))</f>
        <v/>
      </c>
      <c r="U110" s="1" t="str">
        <f>IF(QP_IncomeWP!U110="","",'Cost and Benefit Parameters'!$C$47*(QP_IncomeWP!U110-Income_CF!U112))</f>
        <v/>
      </c>
      <c r="V110" s="1" t="str">
        <f>IF(QP_IncomeWP!V110="","",'Cost and Benefit Parameters'!$C$47*(QP_IncomeWP!V110-Income_CF!V112))</f>
        <v/>
      </c>
      <c r="W110" s="1" t="str">
        <f>IF(QP_IncomeWP!W110="","",'Cost and Benefit Parameters'!$C$47*(QP_IncomeWP!W110-Income_CF!W112))</f>
        <v/>
      </c>
      <c r="X110" s="1">
        <f>IF(QP_IncomeWP!X110="","",'Cost and Benefit Parameters'!$C$47*(QP_IncomeWP!X110-Income_CF!X112))</f>
        <v>758935.06892318639</v>
      </c>
      <c r="Y110" s="1">
        <f>IF(QP_IncomeWP!Y110="","",'Cost and Benefit Parameters'!$C$47*(QP_IncomeWP!Y110-Income_CF!Y112))</f>
        <v>788375.91672543413</v>
      </c>
      <c r="Z110" s="1">
        <f>IF(QP_IncomeWP!Z110="","",'Cost and Benefit Parameters'!$C$47*(QP_IncomeWP!Z110-Income_CF!Z112))</f>
        <v>818467.61522902607</v>
      </c>
      <c r="AA110" s="1">
        <f>IF(QP_IncomeWP!AA110="","",'Cost and Benefit Parameters'!$C$47*(QP_IncomeWP!AA110-Income_CF!AA112))</f>
        <v>849198.21875468967</v>
      </c>
      <c r="AB110" s="1">
        <f>IF(QP_IncomeWP!AB110="","",'Cost and Benefit Parameters'!$C$47*(QP_IncomeWP!AB110-Income_CF!AB112))</f>
        <v>885941.95464261074</v>
      </c>
      <c r="AC110" s="1">
        <f>IF(QP_IncomeWP!AC110="","",'Cost and Benefit Parameters'!$C$47*(QP_IncomeWP!AC110-Income_CF!AC112))</f>
        <v>917552.90166142094</v>
      </c>
      <c r="AD110" s="1">
        <f>IF(QP_IncomeWP!AD110="","",'Cost and Benefit Parameters'!$C$47*(QP_IncomeWP!AD110-Income_CF!AD112))</f>
        <v>949721.74243921041</v>
      </c>
      <c r="AE110" s="1">
        <f>IF(QP_IncomeWP!AE110="","",'Cost and Benefit Parameters'!$C$47*(QP_IncomeWP!AE110-Income_CF!AE112))</f>
        <v>982428.76886889827</v>
      </c>
      <c r="AF110" s="1">
        <f>IF(QP_IncomeWP!AF110="","",'Cost and Benefit Parameters'!$C$47*(QP_IncomeWP!AF110-Income_CF!AF112))</f>
        <v>1015652.6029903454</v>
      </c>
      <c r="AG110" s="1">
        <f>IF(QP_IncomeWP!AG110="","",'Cost and Benefit Parameters'!$C$47*(QP_IncomeWP!AG110-Income_CF!AG112))</f>
        <v>1049370.1916566829</v>
      </c>
      <c r="AH110" s="1">
        <f>IF(QP_IncomeWP!AH110="","",'Cost and Benefit Parameters'!$C$47*(QP_IncomeWP!AH110-Income_CF!AH112))</f>
        <v>1083556.8061266802</v>
      </c>
      <c r="AI110" s="1">
        <f>IF(QP_IncomeWP!AI110="","",'Cost and Benefit Parameters'!$C$47*(QP_IncomeWP!AI110-Income_CF!AI112))</f>
        <v>1118186.0467511606</v>
      </c>
      <c r="AJ110" s="1">
        <f>IF(QP_IncomeWP!AJ110="","",'Cost and Benefit Parameters'!$C$47*(QP_IncomeWP!AJ110-Income_CF!AJ112))</f>
        <v>1153229.8529053829</v>
      </c>
      <c r="AK110" s="1">
        <f>IF(QP_IncomeWP!AK110="","",'Cost and Benefit Parameters'!$C$47*(QP_IncomeWP!AK110-Income_CF!AK112))</f>
        <v>1188658.5183019608</v>
      </c>
      <c r="AL110" s="1">
        <f>IF(QP_IncomeWP!AL110="","",'Cost and Benefit Parameters'!$C$47*(QP_IncomeWP!AL110-Income_CF!AL112))</f>
        <v>1224440.7118001974</v>
      </c>
      <c r="AM110" s="1">
        <f>IF(QP_IncomeWP!AM110="","",'Cost and Benefit Parameters'!$C$47*(QP_IncomeWP!AM110-Income_CF!AM112))</f>
        <v>1260543.5038080974</v>
      </c>
      <c r="AN110" s="1">
        <f>IF(QP_IncomeWP!AN110="","",'Cost and Benefit Parameters'!$C$47*(QP_IncomeWP!AN110-Income_CF!AN112))</f>
        <v>1296932.3983522695</v>
      </c>
      <c r="AO110" s="1">
        <f>IF(QP_IncomeWP!AO110="","",'Cost and Benefit Parameters'!$C$47*(QP_IncomeWP!AO110-Income_CF!AO112))</f>
        <v>1333571.3708692919</v>
      </c>
      <c r="AP110" s="1">
        <f>IF(QP_IncomeWP!AP110="","",'Cost and Benefit Parameters'!$C$47*(QP_IncomeWP!AP110-Income_CF!AP112))</f>
        <v>1370422.9117491578</v>
      </c>
      <c r="AQ110" s="1">
        <f>IF(QP_IncomeWP!AQ110="","",'Cost and Benefit Parameters'!$C$47*(QP_IncomeWP!AQ110-Income_CF!AQ112))</f>
        <v>1407448.0756379345</v>
      </c>
      <c r="AR110" s="1">
        <f>IF(QP_IncomeWP!AR110="","",'Cost and Benefit Parameters'!$C$47*(QP_IncomeWP!AR110-Income_CF!AR112))</f>
        <v>1444606.5364823879</v>
      </c>
      <c r="AS110" s="1">
        <f>IF(QP_IncomeWP!AS110="","",'Cost and Benefit Parameters'!$C$47*(QP_IncomeWP!AS110-Income_CF!AS112))</f>
        <v>1481856.6482745069</v>
      </c>
      <c r="AT110" s="1">
        <f>IF(QP_IncomeWP!AT110="","",'Cost and Benefit Parameters'!$C$47*(QP_IncomeWP!AT110-Income_CF!AT112))</f>
        <v>1519155.5114282761</v>
      </c>
      <c r="AU110" s="1">
        <f>IF(QP_IncomeWP!AU110="","",'Cost and Benefit Parameters'!$C$47*(QP_IncomeWP!AU110-Income_CF!AU112))</f>
        <v>1556459.0446955671</v>
      </c>
      <c r="AV110" s="1">
        <f>IF(QP_IncomeWP!AV110="","",'Cost and Benefit Parameters'!$C$47*(QP_IncomeWP!AV110-Income_CF!AV112))</f>
        <v>1593722.0625017779</v>
      </c>
      <c r="AW110" s="1">
        <f>IF(QP_IncomeWP!AW110="","",'Cost and Benefit Parameters'!$C$47*(QP_IncomeWP!AW110-Income_CF!AW112))</f>
        <v>1630898.3575558756</v>
      </c>
      <c r="AX110" s="1">
        <f>IF(QP_IncomeWP!AX110="","",'Cost and Benefit Parameters'!$C$47*(QP_IncomeWP!AX110-Income_CF!AX112))</f>
        <v>1667940.7885635928</v>
      </c>
      <c r="AY110" s="1">
        <f>IF(QP_IncomeWP!AY110="","",'Cost and Benefit Parameters'!$C$47*(QP_IncomeWP!AY110-Income_CF!AY112))</f>
        <v>1704801.372846446</v>
      </c>
      <c r="AZ110" s="1">
        <f>IF(QP_IncomeWP!AZ110="","",'Cost and Benefit Parameters'!$C$47*(QP_IncomeWP!AZ110-Income_CF!AZ112))</f>
        <v>1741431.3836440216</v>
      </c>
      <c r="BA110" s="1">
        <f>IF(QP_IncomeWP!BA110="","",'Cost and Benefit Parameters'!$C$47*(QP_IncomeWP!BA110-Income_CF!BA112))</f>
        <v>1777781.4518517384</v>
      </c>
      <c r="BB110" s="1">
        <f>IF(QP_IncomeWP!BB110="","",'Cost and Benefit Parameters'!$C$47*(QP_IncomeWP!BB110-Income_CF!BB112))</f>
        <v>1813801.6719221491</v>
      </c>
      <c r="BC110" s="1">
        <f>IF(QP_IncomeWP!BC110="","",'Cost and Benefit Parameters'!$C$47*(QP_IncomeWP!BC110-Income_CF!BC112))</f>
        <v>1849441.7116340182</v>
      </c>
      <c r="BD110" s="1">
        <f>IF(QP_IncomeWP!BD110="","",'Cost and Benefit Parameters'!$C$47*(QP_IncomeWP!BD110-Income_CF!BD112))</f>
        <v>1884650.9254109752</v>
      </c>
      <c r="BE110" s="1">
        <f>IF(QP_IncomeWP!BE110="","",'Cost and Benefit Parameters'!$C$47*(QP_IncomeWP!BE110-Income_CF!BE112))</f>
        <v>1919378.4708497522</v>
      </c>
      <c r="BF110" s="1">
        <f>IF(QP_IncomeWP!BF110="","",'Cost and Benefit Parameters'!$C$47*(QP_IncomeWP!BF110-Income_CF!BF112))</f>
        <v>1953573.4280977782</v>
      </c>
      <c r="BG110" s="1">
        <f>IF(QP_IncomeWP!BG110="","",'Cost and Benefit Parameters'!$C$47*(QP_IncomeWP!BG110-Income_CF!BG112))</f>
        <v>1987184.9217008206</v>
      </c>
      <c r="BH110" s="1">
        <f>IF(QP_IncomeWP!BH110="","",'Cost and Benefit Parameters'!$C$47*(QP_IncomeWP!BH110-Income_CF!BH112))</f>
        <v>2020162.2445236812</v>
      </c>
      <c r="BI110" s="1">
        <f>IF(QP_IncomeWP!BI110="","",'Cost and Benefit Parameters'!$C$47*(QP_IncomeWP!BI110-Income_CF!BI112))</f>
        <v>2052454.9833312384</v>
      </c>
      <c r="BJ110" s="1">
        <f>IF(QP_IncomeWP!BJ110="","",'Cost and Benefit Parameters'!$C$47*(QP_IncomeWP!BJ110-Income_CF!BJ112))</f>
        <v>2084013.145602542</v>
      </c>
      <c r="BK110" s="1">
        <f>IF(QP_IncomeWP!BK110="","",'Cost and Benefit Parameters'!$C$47*(QP_IncomeWP!BK110-Income_CF!BK112))</f>
        <v>2114787.2871386148</v>
      </c>
      <c r="BL110" s="1" t="str">
        <f>IF(QP_IncomeWP!BL110="","",'Cost and Benefit Parameters'!$C$47*(QP_IncomeWP!BL110-Income_CF!BL112))</f>
        <v/>
      </c>
      <c r="BM110" s="1" t="str">
        <f>IF(QP_IncomeWP!BM110="","",'Cost and Benefit Parameters'!$C$47*(QP_IncomeWP!BM110-Income_CF!BM112))</f>
        <v/>
      </c>
      <c r="BN110" s="1" t="str">
        <f>IF(QP_IncomeWP!BN110="","",'Cost and Benefit Parameters'!$C$47*(QP_IncomeWP!BN110-Income_CF!BN112))</f>
        <v/>
      </c>
      <c r="BO110" s="1" t="str">
        <f>IF(QP_IncomeWP!BO110="","",'Cost and Benefit Parameters'!$C$47*(QP_IncomeWP!BO110-Income_CF!BO112))</f>
        <v/>
      </c>
      <c r="BP110" s="1" t="str">
        <f>IF(QP_IncomeWP!BP110="","",'Cost and Benefit Parameters'!$C$47*(QP_IncomeWP!BP110-Income_CF!BP112))</f>
        <v/>
      </c>
      <c r="BQ110" s="1" t="str">
        <f>IF(QP_IncomeWP!BQ110="","",'Cost and Benefit Parameters'!$C$47*(QP_IncomeWP!BQ110-Income_CF!BQ112))</f>
        <v/>
      </c>
      <c r="BR110" s="1" t="str">
        <f>IF(QP_IncomeWP!BR110="","",'Cost and Benefit Parameters'!$C$47*(QP_IncomeWP!BR110-Income_CF!BR112))</f>
        <v/>
      </c>
    </row>
    <row r="111" spans="1:72" x14ac:dyDescent="0.55000000000000004">
      <c r="A111" s="642"/>
      <c r="B111" t="s">
        <v>480</v>
      </c>
      <c r="L111" s="1" t="str">
        <f>IF(QP_IncomeWP!L111="","",'Cost and Benefit Parameters'!$C$47*(QP_IncomeWP!L111-Income_CF!L113))</f>
        <v/>
      </c>
      <c r="M111" s="1" t="str">
        <f>IF(QP_IncomeWP!M111="","",'Cost and Benefit Parameters'!$C$47*(QP_IncomeWP!M111-Income_CF!M113))</f>
        <v/>
      </c>
      <c r="N111" s="1" t="str">
        <f>IF(QP_IncomeWP!N111="","",'Cost and Benefit Parameters'!$C$47*(QP_IncomeWP!N111-Income_CF!N113))</f>
        <v/>
      </c>
      <c r="O111" s="1" t="str">
        <f>IF(QP_IncomeWP!O111="","",'Cost and Benefit Parameters'!$C$47*(QP_IncomeWP!O111-Income_CF!O113))</f>
        <v/>
      </c>
      <c r="P111" s="1" t="str">
        <f>IF(QP_IncomeWP!P111="","",'Cost and Benefit Parameters'!$C$47*(QP_IncomeWP!P111-Income_CF!P113))</f>
        <v/>
      </c>
      <c r="Q111" s="1" t="str">
        <f>IF(QP_IncomeWP!Q111="","",'Cost and Benefit Parameters'!$C$47*(QP_IncomeWP!Q111-Income_CF!Q113))</f>
        <v/>
      </c>
      <c r="R111" s="1" t="str">
        <f>IF(QP_IncomeWP!R111="","",'Cost and Benefit Parameters'!$C$47*(QP_IncomeWP!R111-Income_CF!R113))</f>
        <v/>
      </c>
      <c r="S111" s="1" t="str">
        <f>IF(QP_IncomeWP!S111="","",'Cost and Benefit Parameters'!$C$47*(QP_IncomeWP!S111-Income_CF!S113))</f>
        <v/>
      </c>
      <c r="T111" s="1" t="str">
        <f>IF(QP_IncomeWP!T111="","",'Cost and Benefit Parameters'!$C$47*(QP_IncomeWP!T111-Income_CF!T113))</f>
        <v/>
      </c>
      <c r="U111" s="1" t="str">
        <f>IF(QP_IncomeWP!U111="","",'Cost and Benefit Parameters'!$C$47*(QP_IncomeWP!U111-Income_CF!U113))</f>
        <v/>
      </c>
      <c r="V111" s="1" t="str">
        <f>IF(QP_IncomeWP!V111="","",'Cost and Benefit Parameters'!$C$47*(QP_IncomeWP!V111-Income_CF!V113))</f>
        <v/>
      </c>
      <c r="W111" s="1" t="str">
        <f>IF(QP_IncomeWP!W111="","",'Cost and Benefit Parameters'!$C$47*(QP_IncomeWP!W111-Income_CF!W113))</f>
        <v/>
      </c>
      <c r="X111" s="1" t="str">
        <f>IF(QP_IncomeWP!X111="","",'Cost and Benefit Parameters'!$C$47*(QP_IncomeWP!X111-Income_CF!X113))</f>
        <v/>
      </c>
      <c r="Y111" s="1">
        <f>IF(QP_IncomeWP!Y111="","",'Cost and Benefit Parameters'!$C$47*(QP_IncomeWP!Y111-Income_CF!Y113))</f>
        <v>781703.12099088158</v>
      </c>
      <c r="Z111" s="1">
        <f>IF(QP_IncomeWP!Z111="","",'Cost and Benefit Parameters'!$C$47*(QP_IncomeWP!Z111-Income_CF!Z113))</f>
        <v>812027.19422719721</v>
      </c>
      <c r="AA111" s="1">
        <f>IF(QP_IncomeWP!AA111="","",'Cost and Benefit Parameters'!$C$47*(QP_IncomeWP!AA111-Income_CF!AA113))</f>
        <v>843021.643685897</v>
      </c>
      <c r="AB111" s="1">
        <f>IF(QP_IncomeWP!AB111="","",'Cost and Benefit Parameters'!$C$47*(QP_IncomeWP!AB111-Income_CF!AB113))</f>
        <v>874674.16531733028</v>
      </c>
      <c r="AC111" s="1">
        <f>IF(QP_IncomeWP!AC111="","",'Cost and Benefit Parameters'!$C$47*(QP_IncomeWP!AC111-Income_CF!AC113))</f>
        <v>912520.2132818891</v>
      </c>
      <c r="AD111" s="1">
        <f>IF(QP_IncomeWP!AD111="","",'Cost and Benefit Parameters'!$C$47*(QP_IncomeWP!AD111-Income_CF!AD113))</f>
        <v>945079.4887112634</v>
      </c>
      <c r="AE111" s="1">
        <f>IF(QP_IncomeWP!AE111="","",'Cost and Benefit Parameters'!$C$47*(QP_IncomeWP!AE111-Income_CF!AE113))</f>
        <v>978213.39471238654</v>
      </c>
      <c r="AF111" s="1">
        <f>IF(QP_IncomeWP!AF111="","",'Cost and Benefit Parameters'!$C$47*(QP_IncomeWP!AF111-Income_CF!AF113))</f>
        <v>1011901.6319349655</v>
      </c>
      <c r="AG111" s="1">
        <f>IF(QP_IncomeWP!AG111="","",'Cost and Benefit Parameters'!$C$47*(QP_IncomeWP!AG111-Income_CF!AG113))</f>
        <v>1046122.181080056</v>
      </c>
      <c r="AH111" s="1">
        <f>IF(QP_IncomeWP!AH111="","",'Cost and Benefit Parameters'!$C$47*(QP_IncomeWP!AH111-Income_CF!AH113))</f>
        <v>1080851.2974063833</v>
      </c>
      <c r="AI111" s="1">
        <f>IF(QP_IncomeWP!AI111="","",'Cost and Benefit Parameters'!$C$47*(QP_IncomeWP!AI111-Income_CF!AI113))</f>
        <v>1116063.5103104806</v>
      </c>
      <c r="AJ111" s="1">
        <f>IF(QP_IncomeWP!AJ111="","",'Cost and Benefit Parameters'!$C$47*(QP_IncomeWP!AJ111-Income_CF!AJ113))</f>
        <v>1151731.6281536953</v>
      </c>
      <c r="AK111" s="1">
        <f>IF(QP_IncomeWP!AK111="","",'Cost and Benefit Parameters'!$C$47*(QP_IncomeWP!AK111-Income_CF!AK113))</f>
        <v>1187826.7484925441</v>
      </c>
      <c r="AL111" s="1">
        <f>IF(QP_IncomeWP!AL111="","",'Cost and Benefit Parameters'!$C$47*(QP_IncomeWP!AL111-Income_CF!AL113))</f>
        <v>1224318.2738510193</v>
      </c>
      <c r="AM111" s="1">
        <f>IF(QP_IncomeWP!AM111="","",'Cost and Benefit Parameters'!$C$47*(QP_IncomeWP!AM111-Income_CF!AM113))</f>
        <v>1261173.9331542032</v>
      </c>
      <c r="AN111" s="1">
        <f>IF(QP_IncomeWP!AN111="","",'Cost and Benefit Parameters'!$C$47*(QP_IncomeWP!AN111-Income_CF!AN113))</f>
        <v>1298359.8089223406</v>
      </c>
      <c r="AO111" s="1">
        <f>IF(QP_IncomeWP!AO111="","",'Cost and Benefit Parameters'!$C$47*(QP_IncomeWP!AO111-Income_CF!AO113))</f>
        <v>1335840.3703028376</v>
      </c>
      <c r="AP111" s="1">
        <f>IF(QP_IncomeWP!AP111="","",'Cost and Benefit Parameters'!$C$47*(QP_IncomeWP!AP111-Income_CF!AP113))</f>
        <v>1373578.5119953705</v>
      </c>
      <c r="AQ111" s="1">
        <f>IF(QP_IncomeWP!AQ111="","",'Cost and Benefit Parameters'!$C$47*(QP_IncomeWP!AQ111-Income_CF!AQ113))</f>
        <v>1411535.5991016328</v>
      </c>
      <c r="AR111" s="1">
        <f>IF(QP_IncomeWP!AR111="","",'Cost and Benefit Parameters'!$C$47*(QP_IncomeWP!AR111-Income_CF!AR113))</f>
        <v>1449671.5179070726</v>
      </c>
      <c r="AS111" s="1">
        <f>IF(QP_IncomeWP!AS111="","",'Cost and Benefit Parameters'!$C$47*(QP_IncomeWP!AS111-Income_CF!AS113))</f>
        <v>1487944.7325768601</v>
      </c>
      <c r="AT111" s="1">
        <f>IF(QP_IncomeWP!AT111="","",'Cost and Benefit Parameters'!$C$47*(QP_IncomeWP!AT111-Income_CF!AT113))</f>
        <v>1526312.3477227425</v>
      </c>
      <c r="AU111" s="1">
        <f>IF(QP_IncomeWP!AU111="","",'Cost and Benefit Parameters'!$C$47*(QP_IncomeWP!AU111-Income_CF!AU113))</f>
        <v>1564730.1767711248</v>
      </c>
      <c r="AV111" s="1">
        <f>IF(QP_IncomeWP!AV111="","",'Cost and Benefit Parameters'!$C$47*(QP_IncomeWP!AV111-Income_CF!AV113))</f>
        <v>1603152.8160364351</v>
      </c>
      <c r="AW111" s="1">
        <f>IF(QP_IncomeWP!AW111="","",'Cost and Benefit Parameters'!$C$47*(QP_IncomeWP!AW111-Income_CF!AW113))</f>
        <v>1641533.724376831</v>
      </c>
      <c r="AX111" s="1">
        <f>IF(QP_IncomeWP!AX111="","",'Cost and Benefit Parameters'!$C$47*(QP_IncomeWP!AX111-Income_CF!AX113))</f>
        <v>1679825.3082825514</v>
      </c>
      <c r="AY111" s="1">
        <f>IF(QP_IncomeWP!AY111="","",'Cost and Benefit Parameters'!$C$47*(QP_IncomeWP!AY111-Income_CF!AY113))</f>
        <v>1717979.012220501</v>
      </c>
      <c r="AZ111" s="1">
        <f>IF(QP_IncomeWP!AZ111="","",'Cost and Benefit Parameters'!$C$47*(QP_IncomeWP!AZ111-Income_CF!AZ113))</f>
        <v>1755945.4140318402</v>
      </c>
      <c r="BA111" s="1">
        <f>IF(QP_IncomeWP!BA111="","",'Cost and Benefit Parameters'!$C$47*(QP_IncomeWP!BA111-Income_CF!BA113))</f>
        <v>1793674.3251533431</v>
      </c>
      <c r="BB111" s="1">
        <f>IF(QP_IncomeWP!BB111="","",'Cost and Benefit Parameters'!$C$47*(QP_IncomeWP!BB111-Income_CF!BB113))</f>
        <v>1831114.8954072895</v>
      </c>
      <c r="BC111" s="1">
        <f>IF(QP_IncomeWP!BC111="","",'Cost and Benefit Parameters'!$C$47*(QP_IncomeWP!BC111-Income_CF!BC113))</f>
        <v>1868215.7220798135</v>
      </c>
      <c r="BD111" s="1">
        <f>IF(QP_IncomeWP!BD111="","",'Cost and Benefit Parameters'!$C$47*(QP_IncomeWP!BD111-Income_CF!BD113))</f>
        <v>1904924.962983039</v>
      </c>
      <c r="BE111" s="1">
        <f>IF(QP_IncomeWP!BE111="","",'Cost and Benefit Parameters'!$C$47*(QP_IncomeWP!BE111-Income_CF!BE113))</f>
        <v>1941190.4531733047</v>
      </c>
      <c r="BF111" s="1">
        <f>IF(QP_IncomeWP!BF111="","",'Cost and Benefit Parameters'!$C$47*(QP_IncomeWP!BF111-Income_CF!BF113))</f>
        <v>1976959.8249752454</v>
      </c>
      <c r="BG111" s="1">
        <f>IF(QP_IncomeWP!BG111="","",'Cost and Benefit Parameters'!$C$47*(QP_IncomeWP!BG111-Income_CF!BG113))</f>
        <v>2012180.6309407121</v>
      </c>
      <c r="BH111" s="1">
        <f>IF(QP_IncomeWP!BH111="","",'Cost and Benefit Parameters'!$C$47*(QP_IncomeWP!BH111-Income_CF!BH113))</f>
        <v>2046800.4693518456</v>
      </c>
      <c r="BI111" s="1">
        <f>IF(QP_IncomeWP!BI111="","",'Cost and Benefit Parameters'!$C$47*(QP_IncomeWP!BI111-Income_CF!BI113))</f>
        <v>2080767.1118593928</v>
      </c>
      <c r="BJ111" s="1">
        <f>IF(QP_IncomeWP!BJ111="","",'Cost and Benefit Parameters'!$C$47*(QP_IncomeWP!BJ111-Income_CF!BJ113))</f>
        <v>2114028.6328311753</v>
      </c>
      <c r="BK111" s="1">
        <f>IF(QP_IncomeWP!BK111="","",'Cost and Benefit Parameters'!$C$47*(QP_IncomeWP!BK111-Income_CF!BK113))</f>
        <v>2146533.5399706187</v>
      </c>
      <c r="BL111" s="1">
        <f>IF(QP_IncomeWP!BL111="","",'Cost and Benefit Parameters'!$C$47*(QP_IncomeWP!BL111-Income_CF!BL113))</f>
        <v>2178230.9057527743</v>
      </c>
      <c r="BM111" s="1" t="str">
        <f>IF(QP_IncomeWP!BM111="","",'Cost and Benefit Parameters'!$C$47*(QP_IncomeWP!BM111-Income_CF!BM113))</f>
        <v/>
      </c>
      <c r="BN111" s="1" t="str">
        <f>IF(QP_IncomeWP!BN111="","",'Cost and Benefit Parameters'!$C$47*(QP_IncomeWP!BN111-Income_CF!BN113))</f>
        <v/>
      </c>
      <c r="BO111" s="1" t="str">
        <f>IF(QP_IncomeWP!BO111="","",'Cost and Benefit Parameters'!$C$47*(QP_IncomeWP!BO111-Income_CF!BO113))</f>
        <v/>
      </c>
      <c r="BP111" s="1" t="str">
        <f>IF(QP_IncomeWP!BP111="","",'Cost and Benefit Parameters'!$C$47*(QP_IncomeWP!BP111-Income_CF!BP113))</f>
        <v/>
      </c>
      <c r="BQ111" s="1" t="str">
        <f>IF(QP_IncomeWP!BQ111="","",'Cost and Benefit Parameters'!$C$47*(QP_IncomeWP!BQ111-Income_CF!BQ113))</f>
        <v/>
      </c>
      <c r="BR111" s="1" t="str">
        <f>IF(QP_IncomeWP!BR111="","",'Cost and Benefit Parameters'!$C$47*(QP_IncomeWP!BR111-Income_CF!BR113))</f>
        <v/>
      </c>
    </row>
    <row r="112" spans="1:72" x14ac:dyDescent="0.55000000000000004">
      <c r="A112" s="642"/>
      <c r="B112" t="s">
        <v>481</v>
      </c>
      <c r="L112" s="1" t="str">
        <f>IF(QP_IncomeWP!L112="","",'Cost and Benefit Parameters'!$C$47*(QP_IncomeWP!L112-Income_CF!L114))</f>
        <v/>
      </c>
      <c r="M112" s="1" t="str">
        <f>IF(QP_IncomeWP!M112="","",'Cost and Benefit Parameters'!$C$47*(QP_IncomeWP!M112-Income_CF!M114))</f>
        <v/>
      </c>
      <c r="N112" s="1" t="str">
        <f>IF(QP_IncomeWP!N112="","",'Cost and Benefit Parameters'!$C$47*(QP_IncomeWP!N112-Income_CF!N114))</f>
        <v/>
      </c>
      <c r="O112" s="1" t="str">
        <f>IF(QP_IncomeWP!O112="","",'Cost and Benefit Parameters'!$C$47*(QP_IncomeWP!O112-Income_CF!O114))</f>
        <v/>
      </c>
      <c r="P112" s="1" t="str">
        <f>IF(QP_IncomeWP!P112="","",'Cost and Benefit Parameters'!$C$47*(QP_IncomeWP!P112-Income_CF!P114))</f>
        <v/>
      </c>
      <c r="Q112" s="1" t="str">
        <f>IF(QP_IncomeWP!Q112="","",'Cost and Benefit Parameters'!$C$47*(QP_IncomeWP!Q112-Income_CF!Q114))</f>
        <v/>
      </c>
      <c r="R112" s="1" t="str">
        <f>IF(QP_IncomeWP!R112="","",'Cost and Benefit Parameters'!$C$47*(QP_IncomeWP!R112-Income_CF!R114))</f>
        <v/>
      </c>
      <c r="S112" s="1" t="str">
        <f>IF(QP_IncomeWP!S112="","",'Cost and Benefit Parameters'!$C$47*(QP_IncomeWP!S112-Income_CF!S114))</f>
        <v/>
      </c>
      <c r="T112" s="1" t="str">
        <f>IF(QP_IncomeWP!T112="","",'Cost and Benefit Parameters'!$C$47*(QP_IncomeWP!T112-Income_CF!T114))</f>
        <v/>
      </c>
      <c r="U112" s="1" t="str">
        <f>IF(QP_IncomeWP!U112="","",'Cost and Benefit Parameters'!$C$47*(QP_IncomeWP!U112-Income_CF!U114))</f>
        <v/>
      </c>
      <c r="V112" s="1" t="str">
        <f>IF(QP_IncomeWP!V112="","",'Cost and Benefit Parameters'!$C$47*(QP_IncomeWP!V112-Income_CF!V114))</f>
        <v/>
      </c>
      <c r="W112" s="1" t="str">
        <f>IF(QP_IncomeWP!W112="","",'Cost and Benefit Parameters'!$C$47*(QP_IncomeWP!W112-Income_CF!W114))</f>
        <v/>
      </c>
      <c r="X112" s="1" t="str">
        <f>IF(QP_IncomeWP!X112="","",'Cost and Benefit Parameters'!$C$47*(QP_IncomeWP!X112-Income_CF!X114))</f>
        <v/>
      </c>
      <c r="Y112" s="1" t="str">
        <f>IF(QP_IncomeWP!Y112="","",'Cost and Benefit Parameters'!$C$47*(QP_IncomeWP!Y112-Income_CF!Y114))</f>
        <v/>
      </c>
      <c r="Z112" s="1">
        <f>IF(QP_IncomeWP!Z112="","",'Cost and Benefit Parameters'!$C$47*(QP_IncomeWP!Z112-Income_CF!Z114))</f>
        <v>805154.21462060814</v>
      </c>
      <c r="AA112" s="1">
        <f>IF(QP_IncomeWP!AA112="","",'Cost and Benefit Parameters'!$C$47*(QP_IncomeWP!AA112-Income_CF!AA114))</f>
        <v>836388.01005401288</v>
      </c>
      <c r="AB112" s="1">
        <f>IF(QP_IncomeWP!AB112="","",'Cost and Benefit Parameters'!$C$47*(QP_IncomeWP!AB112-Income_CF!AB114))</f>
        <v>868312.29299647396</v>
      </c>
      <c r="AC112" s="1">
        <f>IF(QP_IncomeWP!AC112="","",'Cost and Benefit Parameters'!$C$47*(QP_IncomeWP!AC112-Income_CF!AC114))</f>
        <v>900914.3902768502</v>
      </c>
      <c r="AD112" s="1">
        <f>IF(QP_IncomeWP!AD112="","",'Cost and Benefit Parameters'!$C$47*(QP_IncomeWP!AD112-Income_CF!AD114))</f>
        <v>939895.81968034548</v>
      </c>
      <c r="AE112" s="1">
        <f>IF(QP_IncomeWP!AE112="","",'Cost and Benefit Parameters'!$C$47*(QP_IncomeWP!AE112-Income_CF!AE114))</f>
        <v>973431.87337260123</v>
      </c>
      <c r="AF112" s="1">
        <f>IF(QP_IncomeWP!AF112="","",'Cost and Benefit Parameters'!$C$47*(QP_IncomeWP!AF112-Income_CF!AF114))</f>
        <v>1007559.7965537587</v>
      </c>
      <c r="AG112" s="1">
        <f>IF(QP_IncomeWP!AG112="","",'Cost and Benefit Parameters'!$C$47*(QP_IncomeWP!AG112-Income_CF!AG114))</f>
        <v>1042258.6808930143</v>
      </c>
      <c r="AH112" s="1">
        <f>IF(QP_IncomeWP!AH112="","",'Cost and Benefit Parameters'!$C$47*(QP_IncomeWP!AH112-Income_CF!AH114))</f>
        <v>1077505.8465124578</v>
      </c>
      <c r="AI112" s="1">
        <f>IF(QP_IncomeWP!AI112="","",'Cost and Benefit Parameters'!$C$47*(QP_IncomeWP!AI112-Income_CF!AI114))</f>
        <v>1113276.8363285745</v>
      </c>
      <c r="AJ112" s="1">
        <f>IF(QP_IncomeWP!AJ112="","",'Cost and Benefit Parameters'!$C$47*(QP_IncomeWP!AJ112-Income_CF!AJ114))</f>
        <v>1149545.4156197954</v>
      </c>
      <c r="AK112" s="1">
        <f>IF(QP_IncomeWP!AK112="","",'Cost and Benefit Parameters'!$C$47*(QP_IncomeWP!AK112-Income_CF!AK114))</f>
        <v>1186283.5769983067</v>
      </c>
      <c r="AL112" s="1">
        <f>IF(QP_IncomeWP!AL112="","",'Cost and Benefit Parameters'!$C$47*(QP_IncomeWP!AL112-Income_CF!AL114))</f>
        <v>1223461.5509473202</v>
      </c>
      <c r="AM112" s="1">
        <f>IF(QP_IncomeWP!AM112="","",'Cost and Benefit Parameters'!$C$47*(QP_IncomeWP!AM112-Income_CF!AM114))</f>
        <v>1261047.8220665494</v>
      </c>
      <c r="AN112" s="1">
        <f>IF(QP_IncomeWP!AN112="","",'Cost and Benefit Parameters'!$C$47*(QP_IncomeWP!AN112-Income_CF!AN114))</f>
        <v>1299009.1511488291</v>
      </c>
      <c r="AO112" s="1">
        <f>IF(QP_IncomeWP!AO112="","",'Cost and Benefit Parameters'!$C$47*(QP_IncomeWP!AO112-Income_CF!AO114))</f>
        <v>1337310.6031900109</v>
      </c>
      <c r="AP112" s="1">
        <f>IF(QP_IncomeWP!AP112="","",'Cost and Benefit Parameters'!$C$47*(QP_IncomeWP!AP112-Income_CF!AP114))</f>
        <v>1375915.5814119221</v>
      </c>
      <c r="AQ112" s="1">
        <f>IF(QP_IncomeWP!AQ112="","",'Cost and Benefit Parameters'!$C$47*(QP_IncomeWP!AQ112-Income_CF!AQ114))</f>
        <v>1414785.8673552324</v>
      </c>
      <c r="AR112" s="1">
        <f>IF(QP_IncomeWP!AR112="","",'Cost and Benefit Parameters'!$C$47*(QP_IncomeWP!AR112-Income_CF!AR114))</f>
        <v>1453881.6670746822</v>
      </c>
      <c r="AS112" s="1">
        <f>IF(QP_IncomeWP!AS112="","",'Cost and Benefit Parameters'!$C$47*(QP_IncomeWP!AS112-Income_CF!AS114))</f>
        <v>1493161.6634442855</v>
      </c>
      <c r="AT112" s="1">
        <f>IF(QP_IncomeWP!AT112="","",'Cost and Benefit Parameters'!$C$47*(QP_IncomeWP!AT112-Income_CF!AT114))</f>
        <v>1532583.0745541654</v>
      </c>
      <c r="AU112" s="1">
        <f>IF(QP_IncomeWP!AU112="","",'Cost and Benefit Parameters'!$C$47*(QP_IncomeWP!AU112-Income_CF!AU114))</f>
        <v>1572101.7181544243</v>
      </c>
      <c r="AV112" s="1">
        <f>IF(QP_IncomeWP!AV112="","",'Cost and Benefit Parameters'!$C$47*(QP_IncomeWP!AV112-Income_CF!AV114))</f>
        <v>1611672.0820742589</v>
      </c>
      <c r="AW112" s="1">
        <f>IF(QP_IncomeWP!AW112="","",'Cost and Benefit Parameters'!$C$47*(QP_IncomeWP!AW112-Income_CF!AW114))</f>
        <v>1651247.4005175279</v>
      </c>
      <c r="AX112" s="1">
        <f>IF(QP_IncomeWP!AX112="","",'Cost and Benefit Parameters'!$C$47*(QP_IncomeWP!AX112-Income_CF!AX114))</f>
        <v>1690779.7361081357</v>
      </c>
      <c r="AY112" s="1">
        <f>IF(QP_IncomeWP!AY112="","",'Cost and Benefit Parameters'!$C$47*(QP_IncomeWP!AY112-Income_CF!AY114))</f>
        <v>1730220.0675310288</v>
      </c>
      <c r="AZ112" s="1">
        <f>IF(QP_IncomeWP!AZ112="","",'Cost and Benefit Parameters'!$C$47*(QP_IncomeWP!AZ112-Income_CF!AZ114))</f>
        <v>1769518.3825871169</v>
      </c>
      <c r="BA112" s="1">
        <f>IF(QP_IncomeWP!BA112="","",'Cost and Benefit Parameters'!$C$47*(QP_IncomeWP!BA112-Income_CF!BA114))</f>
        <v>1808623.7764527949</v>
      </c>
      <c r="BB112" s="1">
        <f>IF(QP_IncomeWP!BB112="","",'Cost and Benefit Parameters'!$C$47*(QP_IncomeWP!BB112-Income_CF!BB114))</f>
        <v>1847484.5549079427</v>
      </c>
      <c r="BC112" s="1">
        <f>IF(QP_IncomeWP!BC112="","",'Cost and Benefit Parameters'!$C$47*(QP_IncomeWP!BC112-Income_CF!BC114))</f>
        <v>1886048.3422695089</v>
      </c>
      <c r="BD112" s="1">
        <f>IF(QP_IncomeWP!BD112="","",'Cost and Benefit Parameters'!$C$47*(QP_IncomeWP!BD112-Income_CF!BD114))</f>
        <v>1924262.1937422086</v>
      </c>
      <c r="BE112" s="1">
        <f>IF(QP_IncomeWP!BE112="","",'Cost and Benefit Parameters'!$C$47*(QP_IncomeWP!BE112-Income_CF!BE114))</f>
        <v>1962072.7118725292</v>
      </c>
      <c r="BF112" s="1">
        <f>IF(QP_IncomeWP!BF112="","",'Cost and Benefit Parameters'!$C$47*(QP_IncomeWP!BF112-Income_CF!BF114))</f>
        <v>1999426.1667685041</v>
      </c>
      <c r="BG112" s="1">
        <f>IF(QP_IncomeWP!BG112="","",'Cost and Benefit Parameters'!$C$47*(QP_IncomeWP!BG112-Income_CF!BG114))</f>
        <v>2036268.6197245021</v>
      </c>
      <c r="BH112" s="1">
        <f>IF(QP_IncomeWP!BH112="","",'Cost and Benefit Parameters'!$C$47*(QP_IncomeWP!BH112-Income_CF!BH114))</f>
        <v>2072546.0498689343</v>
      </c>
      <c r="BI112" s="1">
        <f>IF(QP_IncomeWP!BI112="","",'Cost and Benefit Parameters'!$C$47*(QP_IncomeWP!BI112-Income_CF!BI114))</f>
        <v>2108204.4834324005</v>
      </c>
      <c r="BJ112" s="1">
        <f>IF(QP_IncomeWP!BJ112="","",'Cost and Benefit Parameters'!$C$47*(QP_IncomeWP!BJ112-Income_CF!BJ114))</f>
        <v>2143190.1252151732</v>
      </c>
      <c r="BK112" s="1">
        <f>IF(QP_IncomeWP!BK112="","",'Cost and Benefit Parameters'!$C$47*(QP_IncomeWP!BK112-Income_CF!BK114))</f>
        <v>2177449.4918161095</v>
      </c>
      <c r="BL112" s="1">
        <f>IF(QP_IncomeWP!BL112="","",'Cost and Benefit Parameters'!$C$47*(QP_IncomeWP!BL112-Income_CF!BL114))</f>
        <v>2210929.5461697374</v>
      </c>
      <c r="BM112" s="1">
        <f>IF(QP_IncomeWP!BM112="","",'Cost and Benefit Parameters'!$C$47*(QP_IncomeWP!BM112-Income_CF!BM114))</f>
        <v>2243577.8329253579</v>
      </c>
      <c r="BN112" s="1" t="str">
        <f>IF(QP_IncomeWP!BN112="","",'Cost and Benefit Parameters'!$C$47*(QP_IncomeWP!BN112-Income_CF!BN114))</f>
        <v/>
      </c>
      <c r="BO112" s="1" t="str">
        <f>IF(QP_IncomeWP!BO112="","",'Cost and Benefit Parameters'!$C$47*(QP_IncomeWP!BO112-Income_CF!BO114))</f>
        <v/>
      </c>
      <c r="BP112" s="1" t="str">
        <f>IF(QP_IncomeWP!BP112="","",'Cost and Benefit Parameters'!$C$47*(QP_IncomeWP!BP112-Income_CF!BP114))</f>
        <v/>
      </c>
      <c r="BQ112" s="1" t="str">
        <f>IF(QP_IncomeWP!BQ112="","",'Cost and Benefit Parameters'!$C$47*(QP_IncomeWP!BQ112-Income_CF!BQ114))</f>
        <v/>
      </c>
      <c r="BR112" s="1" t="str">
        <f>IF(QP_IncomeWP!BR112="","",'Cost and Benefit Parameters'!$C$47*(QP_IncomeWP!BR112-Income_CF!BR114))</f>
        <v/>
      </c>
    </row>
    <row r="113" spans="1:72" x14ac:dyDescent="0.55000000000000004">
      <c r="A113" s="642"/>
      <c r="B113" t="s">
        <v>482</v>
      </c>
      <c r="L113" s="1" t="str">
        <f>IF(QP_IncomeWP!L113="","",'Cost and Benefit Parameters'!$C$47*(QP_IncomeWP!L113-Income_CF!L115))</f>
        <v/>
      </c>
      <c r="M113" s="1" t="str">
        <f>IF(QP_IncomeWP!M113="","",'Cost and Benefit Parameters'!$C$47*(QP_IncomeWP!M113-Income_CF!M115))</f>
        <v/>
      </c>
      <c r="N113" s="1" t="str">
        <f>IF(QP_IncomeWP!N113="","",'Cost and Benefit Parameters'!$C$47*(QP_IncomeWP!N113-Income_CF!N115))</f>
        <v/>
      </c>
      <c r="O113" s="1" t="str">
        <f>IF(QP_IncomeWP!O113="","",'Cost and Benefit Parameters'!$C$47*(QP_IncomeWP!O113-Income_CF!O115))</f>
        <v/>
      </c>
      <c r="P113" s="1" t="str">
        <f>IF(QP_IncomeWP!P113="","",'Cost and Benefit Parameters'!$C$47*(QP_IncomeWP!P113-Income_CF!P115))</f>
        <v/>
      </c>
      <c r="Q113" s="1" t="str">
        <f>IF(QP_IncomeWP!Q113="","",'Cost and Benefit Parameters'!$C$47*(QP_IncomeWP!Q113-Income_CF!Q115))</f>
        <v/>
      </c>
      <c r="R113" s="1" t="str">
        <f>IF(QP_IncomeWP!R113="","",'Cost and Benefit Parameters'!$C$47*(QP_IncomeWP!R113-Income_CF!R115))</f>
        <v/>
      </c>
      <c r="S113" s="1" t="str">
        <f>IF(QP_IncomeWP!S113="","",'Cost and Benefit Parameters'!$C$47*(QP_IncomeWP!S113-Income_CF!S115))</f>
        <v/>
      </c>
      <c r="T113" s="1" t="str">
        <f>IF(QP_IncomeWP!T113="","",'Cost and Benefit Parameters'!$C$47*(QP_IncomeWP!T113-Income_CF!T115))</f>
        <v/>
      </c>
      <c r="U113" s="1" t="str">
        <f>IF(QP_IncomeWP!U113="","",'Cost and Benefit Parameters'!$C$47*(QP_IncomeWP!U113-Income_CF!U115))</f>
        <v/>
      </c>
      <c r="V113" s="1" t="str">
        <f>IF(QP_IncomeWP!V113="","",'Cost and Benefit Parameters'!$C$47*(QP_IncomeWP!V113-Income_CF!V115))</f>
        <v/>
      </c>
      <c r="W113" s="1" t="str">
        <f>IF(QP_IncomeWP!W113="","",'Cost and Benefit Parameters'!$C$47*(QP_IncomeWP!W113-Income_CF!W115))</f>
        <v/>
      </c>
      <c r="X113" s="1" t="str">
        <f>IF(QP_IncomeWP!X113="","",'Cost and Benefit Parameters'!$C$47*(QP_IncomeWP!X113-Income_CF!X115))</f>
        <v/>
      </c>
      <c r="Y113" s="1" t="str">
        <f>IF(QP_IncomeWP!Y113="","",'Cost and Benefit Parameters'!$C$47*(QP_IncomeWP!Y113-Income_CF!Y115))</f>
        <v/>
      </c>
      <c r="Z113" s="1" t="str">
        <f>IF(QP_IncomeWP!Z113="","",'Cost and Benefit Parameters'!$C$47*(QP_IncomeWP!Z113-Income_CF!Z115))</f>
        <v/>
      </c>
      <c r="AA113" s="1">
        <f>IF(QP_IncomeWP!AA113="","",'Cost and Benefit Parameters'!$C$47*(QP_IncomeWP!AA113-Income_CF!AA115))</f>
        <v>829308.84105922619</v>
      </c>
      <c r="AB113" s="1">
        <f>IF(QP_IncomeWP!AB113="","",'Cost and Benefit Parameters'!$C$47*(QP_IncomeWP!AB113-Income_CF!AB115))</f>
        <v>861479.65035563381</v>
      </c>
      <c r="AC113" s="1">
        <f>IF(QP_IncomeWP!AC113="","",'Cost and Benefit Parameters'!$C$47*(QP_IncomeWP!AC113-Income_CF!AC115))</f>
        <v>894361.66178636777</v>
      </c>
      <c r="AD113" s="1">
        <f>IF(QP_IncomeWP!AD113="","",'Cost and Benefit Parameters'!$C$47*(QP_IncomeWP!AD113-Income_CF!AD115))</f>
        <v>927941.82198515581</v>
      </c>
      <c r="AE113" s="1">
        <f>IF(QP_IncomeWP!AE113="","",'Cost and Benefit Parameters'!$C$47*(QP_IncomeWP!AE113-Income_CF!AE115))</f>
        <v>968092.69427075575</v>
      </c>
      <c r="AF113" s="1">
        <f>IF(QP_IncomeWP!AF113="","",'Cost and Benefit Parameters'!$C$47*(QP_IncomeWP!AF113-Income_CF!AF115))</f>
        <v>1002634.829573779</v>
      </c>
      <c r="AG113" s="1">
        <f>IF(QP_IncomeWP!AG113="","",'Cost and Benefit Parameters'!$C$47*(QP_IncomeWP!AG113-Income_CF!AG115))</f>
        <v>1037786.5904503708</v>
      </c>
      <c r="AH113" s="1">
        <f>IF(QP_IncomeWP!AH113="","",'Cost and Benefit Parameters'!$C$47*(QP_IncomeWP!AH113-Income_CF!AH115))</f>
        <v>1073526.4413198046</v>
      </c>
      <c r="AI113" s="1">
        <f>IF(QP_IncomeWP!AI113="","",'Cost and Benefit Parameters'!$C$47*(QP_IncomeWP!AI113-Income_CF!AI115))</f>
        <v>1109831.0219078315</v>
      </c>
      <c r="AJ113" s="1">
        <f>IF(QP_IncomeWP!AJ113="","",'Cost and Benefit Parameters'!$C$47*(QP_IncomeWP!AJ113-Income_CF!AJ115))</f>
        <v>1146675.1414184324</v>
      </c>
      <c r="AK113" s="1">
        <f>IF(QP_IncomeWP!AK113="","",'Cost and Benefit Parameters'!$C$47*(QP_IncomeWP!AK113-Income_CF!AK115))</f>
        <v>1184031.778088389</v>
      </c>
      <c r="AL113" s="1">
        <f>IF(QP_IncomeWP!AL113="","",'Cost and Benefit Parameters'!$C$47*(QP_IncomeWP!AL113-Income_CF!AL115))</f>
        <v>1221872.0843082557</v>
      </c>
      <c r="AM113" s="1">
        <f>IF(QP_IncomeWP!AM113="","",'Cost and Benefit Parameters'!$C$47*(QP_IncomeWP!AM113-Income_CF!AM115))</f>
        <v>1260165.3974757402</v>
      </c>
      <c r="AN113" s="1">
        <f>IF(QP_IncomeWP!AN113="","",'Cost and Benefit Parameters'!$C$47*(QP_IncomeWP!AN113-Income_CF!AN115))</f>
        <v>1298879.2567285455</v>
      </c>
      <c r="AO113" s="1">
        <f>IF(QP_IncomeWP!AO113="","",'Cost and Benefit Parameters'!$C$47*(QP_IncomeWP!AO113-Income_CF!AO115))</f>
        <v>1337979.425683294</v>
      </c>
      <c r="AP113" s="1">
        <f>IF(QP_IncomeWP!AP113="","",'Cost and Benefit Parameters'!$C$47*(QP_IncomeWP!AP113-Income_CF!AP115))</f>
        <v>1377429.9212857117</v>
      </c>
      <c r="AQ113" s="1">
        <f>IF(QP_IncomeWP!AQ113="","",'Cost and Benefit Parameters'!$C$47*(QP_IncomeWP!AQ113-Income_CF!AQ115))</f>
        <v>1417193.0488542793</v>
      </c>
      <c r="AR113" s="1">
        <f>IF(QP_IncomeWP!AR113="","",'Cost and Benefit Parameters'!$C$47*(QP_IncomeWP!AR113-Income_CF!AR115))</f>
        <v>1457229.4433758887</v>
      </c>
      <c r="AS113" s="1">
        <f>IF(QP_IncomeWP!AS113="","",'Cost and Benefit Parameters'!$C$47*(QP_IncomeWP!AS113-Income_CF!AS115))</f>
        <v>1497498.1170869227</v>
      </c>
      <c r="AT113" s="1">
        <f>IF(QP_IncomeWP!AT113="","",'Cost and Benefit Parameters'!$C$47*(QP_IncomeWP!AT113-Income_CF!AT115))</f>
        <v>1537956.5133476134</v>
      </c>
      <c r="AU113" s="1">
        <f>IF(QP_IncomeWP!AU113="","",'Cost and Benefit Parameters'!$C$47*(QP_IncomeWP!AU113-Income_CF!AU115))</f>
        <v>1578560.5667907912</v>
      </c>
      <c r="AV113" s="1">
        <f>IF(QP_IncomeWP!AV113="","",'Cost and Benefit Parameters'!$C$47*(QP_IncomeWP!AV113-Income_CF!AV115))</f>
        <v>1619264.769699058</v>
      </c>
      <c r="AW113" s="1">
        <f>IF(QP_IncomeWP!AW113="","",'Cost and Benefit Parameters'!$C$47*(QP_IncomeWP!AW113-Income_CF!AW115))</f>
        <v>1660022.244536486</v>
      </c>
      <c r="AX113" s="1">
        <f>IF(QP_IncomeWP!AX113="","",'Cost and Benefit Parameters'!$C$47*(QP_IncomeWP!AX113-Income_CF!AX115))</f>
        <v>1700784.8225330536</v>
      </c>
      <c r="AY113" s="1">
        <f>IF(QP_IncomeWP!AY113="","",'Cost and Benefit Parameters'!$C$47*(QP_IncomeWP!AY113-Income_CF!AY115))</f>
        <v>1741503.1281913791</v>
      </c>
      <c r="AZ113" s="1">
        <f>IF(QP_IncomeWP!AZ113="","",'Cost and Benefit Parameters'!$C$47*(QP_IncomeWP!AZ113-Income_CF!AZ115))</f>
        <v>1782126.6695569595</v>
      </c>
      <c r="BA113" s="1">
        <f>IF(QP_IncomeWP!BA113="","",'Cost and Benefit Parameters'!$C$47*(QP_IncomeWP!BA113-Income_CF!BA115))</f>
        <v>1822603.9340647294</v>
      </c>
      <c r="BB113" s="1">
        <f>IF(QP_IncomeWP!BB113="","",'Cost and Benefit Parameters'!$C$47*(QP_IncomeWP!BB113-Income_CF!BB115))</f>
        <v>1862882.4897463787</v>
      </c>
      <c r="BC113" s="1">
        <f>IF(QP_IncomeWP!BC113="","",'Cost and Benefit Parameters'!$C$47*(QP_IncomeWP!BC113-Income_CF!BC115))</f>
        <v>1902909.0915551798</v>
      </c>
      <c r="BD113" s="1">
        <f>IF(QP_IncomeWP!BD113="","",'Cost and Benefit Parameters'!$C$47*(QP_IncomeWP!BD113-Income_CF!BD115))</f>
        <v>1942629.7925375937</v>
      </c>
      <c r="BE113" s="1">
        <f>IF(QP_IncomeWP!BE113="","",'Cost and Benefit Parameters'!$C$47*(QP_IncomeWP!BE113-Income_CF!BE115))</f>
        <v>1981990.0595544742</v>
      </c>
      <c r="BF113" s="1">
        <f>IF(QP_IncomeWP!BF113="","",'Cost and Benefit Parameters'!$C$47*(QP_IncomeWP!BF113-Income_CF!BF115))</f>
        <v>2020934.8932287055</v>
      </c>
      <c r="BG113" s="1">
        <f>IF(QP_IncomeWP!BG113="","",'Cost and Benefit Parameters'!$C$47*(QP_IncomeWP!BG113-Income_CF!BG115))</f>
        <v>2059408.9517715585</v>
      </c>
      <c r="BH113" s="1">
        <f>IF(QP_IncomeWP!BH113="","",'Cost and Benefit Parameters'!$C$47*(QP_IncomeWP!BH113-Income_CF!BH115))</f>
        <v>2097356.6783162365</v>
      </c>
      <c r="BI113" s="1">
        <f>IF(QP_IncomeWP!BI113="","",'Cost and Benefit Parameters'!$C$47*(QP_IncomeWP!BI113-Income_CF!BI115))</f>
        <v>2134722.4313650015</v>
      </c>
      <c r="BJ113" s="1">
        <f>IF(QP_IncomeWP!BJ113="","",'Cost and Benefit Parameters'!$C$47*(QP_IncomeWP!BJ113-Income_CF!BJ115))</f>
        <v>2171450.6179353721</v>
      </c>
      <c r="BK113" s="1">
        <f>IF(QP_IncomeWP!BK113="","",'Cost and Benefit Parameters'!$C$47*(QP_IncomeWP!BK113-Income_CF!BK115))</f>
        <v>2207485.828971629</v>
      </c>
      <c r="BL113" s="1">
        <f>IF(QP_IncomeWP!BL113="","",'Cost and Benefit Parameters'!$C$47*(QP_IncomeWP!BL113-Income_CF!BL115))</f>
        <v>2242772.9765705946</v>
      </c>
      <c r="BM113" s="1">
        <f>IF(QP_IncomeWP!BM113="","",'Cost and Benefit Parameters'!$C$47*(QP_IncomeWP!BM113-Income_CF!BM115))</f>
        <v>2277257.4325548294</v>
      </c>
      <c r="BN113" s="1">
        <f>IF(QP_IncomeWP!BN113="","",'Cost and Benefit Parameters'!$C$47*(QP_IncomeWP!BN113-Income_CF!BN115))</f>
        <v>2310885.1679131179</v>
      </c>
      <c r="BO113" s="1" t="str">
        <f>IF(QP_IncomeWP!BO113="","",'Cost and Benefit Parameters'!$C$47*(QP_IncomeWP!BO113-Income_CF!BO115))</f>
        <v/>
      </c>
      <c r="BP113" s="1" t="str">
        <f>IF(QP_IncomeWP!BP113="","",'Cost and Benefit Parameters'!$C$47*(QP_IncomeWP!BP113-Income_CF!BP115))</f>
        <v/>
      </c>
      <c r="BQ113" s="1" t="str">
        <f>IF(QP_IncomeWP!BQ113="","",'Cost and Benefit Parameters'!$C$47*(QP_IncomeWP!BQ113-Income_CF!BQ115))</f>
        <v/>
      </c>
      <c r="BR113" s="1" t="str">
        <f>IF(QP_IncomeWP!BR113="","",'Cost and Benefit Parameters'!$C$47*(QP_IncomeWP!BR113-Income_CF!BR115))</f>
        <v/>
      </c>
    </row>
    <row r="114" spans="1:72" x14ac:dyDescent="0.55000000000000004">
      <c r="A114" s="642"/>
      <c r="B114" t="s">
        <v>483</v>
      </c>
      <c r="L114" s="1" t="str">
        <f>IF(QP_IncomeWP!L114="","",'Cost and Benefit Parameters'!$C$47*(QP_IncomeWP!L114-Income_CF!L116))</f>
        <v/>
      </c>
      <c r="M114" s="1" t="str">
        <f>IF(QP_IncomeWP!M114="","",'Cost and Benefit Parameters'!$C$47*(QP_IncomeWP!M114-Income_CF!M116))</f>
        <v/>
      </c>
      <c r="N114" s="1" t="str">
        <f>IF(QP_IncomeWP!N114="","",'Cost and Benefit Parameters'!$C$47*(QP_IncomeWP!N114-Income_CF!N116))</f>
        <v/>
      </c>
      <c r="O114" s="1" t="str">
        <f>IF(QP_IncomeWP!O114="","",'Cost and Benefit Parameters'!$C$47*(QP_IncomeWP!O114-Income_CF!O116))</f>
        <v/>
      </c>
      <c r="P114" s="1" t="str">
        <f>IF(QP_IncomeWP!P114="","",'Cost and Benefit Parameters'!$C$47*(QP_IncomeWP!P114-Income_CF!P116))</f>
        <v/>
      </c>
      <c r="Q114" s="1" t="str">
        <f>IF(QP_IncomeWP!Q114="","",'Cost and Benefit Parameters'!$C$47*(QP_IncomeWP!Q114-Income_CF!Q116))</f>
        <v/>
      </c>
      <c r="R114" s="1" t="str">
        <f>IF(QP_IncomeWP!R114="","",'Cost and Benefit Parameters'!$C$47*(QP_IncomeWP!R114-Income_CF!R116))</f>
        <v/>
      </c>
      <c r="S114" s="1" t="str">
        <f>IF(QP_IncomeWP!S114="","",'Cost and Benefit Parameters'!$C$47*(QP_IncomeWP!S114-Income_CF!S116))</f>
        <v/>
      </c>
      <c r="T114" s="1" t="str">
        <f>IF(QP_IncomeWP!T114="","",'Cost and Benefit Parameters'!$C$47*(QP_IncomeWP!T114-Income_CF!T116))</f>
        <v/>
      </c>
      <c r="U114" s="1" t="str">
        <f>IF(QP_IncomeWP!U114="","",'Cost and Benefit Parameters'!$C$47*(QP_IncomeWP!U114-Income_CF!U116))</f>
        <v/>
      </c>
      <c r="V114" s="1" t="str">
        <f>IF(QP_IncomeWP!V114="","",'Cost and Benefit Parameters'!$C$47*(QP_IncomeWP!V114-Income_CF!V116))</f>
        <v/>
      </c>
      <c r="W114" s="1" t="str">
        <f>IF(QP_IncomeWP!W114="","",'Cost and Benefit Parameters'!$C$47*(QP_IncomeWP!W114-Income_CF!W116))</f>
        <v/>
      </c>
      <c r="X114" s="1" t="str">
        <f>IF(QP_IncomeWP!X114="","",'Cost and Benefit Parameters'!$C$47*(QP_IncomeWP!X114-Income_CF!X116))</f>
        <v/>
      </c>
      <c r="Y114" s="1" t="str">
        <f>IF(QP_IncomeWP!Y114="","",'Cost and Benefit Parameters'!$C$47*(QP_IncomeWP!Y114-Income_CF!Y116))</f>
        <v/>
      </c>
      <c r="Z114" s="1" t="str">
        <f>IF(QP_IncomeWP!Z114="","",'Cost and Benefit Parameters'!$C$47*(QP_IncomeWP!Z114-Income_CF!Z116))</f>
        <v/>
      </c>
      <c r="AA114" s="1" t="str">
        <f>IF(QP_IncomeWP!AA114="","",'Cost and Benefit Parameters'!$C$47*(QP_IncomeWP!AA114-Income_CF!AA116))</f>
        <v/>
      </c>
      <c r="AB114" s="1">
        <f>IF(QP_IncomeWP!AB114="","",'Cost and Benefit Parameters'!$C$47*(QP_IncomeWP!AB114-Income_CF!AB116))</f>
        <v>854188.10629100329</v>
      </c>
      <c r="AC114" s="1">
        <f>IF(QP_IncomeWP!AC114="","",'Cost and Benefit Parameters'!$C$47*(QP_IncomeWP!AC114-Income_CF!AC116))</f>
        <v>887324.03986630263</v>
      </c>
      <c r="AD114" s="1">
        <f>IF(QP_IncomeWP!AD114="","",'Cost and Benefit Parameters'!$C$47*(QP_IncomeWP!AD114-Income_CF!AD116))</f>
        <v>921192.51163995883</v>
      </c>
      <c r="AE114" s="1">
        <f>IF(QP_IncomeWP!AE114="","",'Cost and Benefit Parameters'!$C$47*(QP_IncomeWP!AE114-Income_CF!AE116))</f>
        <v>955780.07664471038</v>
      </c>
      <c r="AF114" s="1">
        <f>IF(QP_IncomeWP!AF114="","",'Cost and Benefit Parameters'!$C$47*(QP_IncomeWP!AF114-Income_CF!AF116))</f>
        <v>997135.47509887873</v>
      </c>
      <c r="AG114" s="1">
        <f>IF(QP_IncomeWP!AG114="","",'Cost and Benefit Parameters'!$C$47*(QP_IncomeWP!AG114-Income_CF!AG116))</f>
        <v>1032713.8744609925</v>
      </c>
      <c r="AH114" s="1">
        <f>IF(QP_IncomeWP!AH114="","",'Cost and Benefit Parameters'!$C$47*(QP_IncomeWP!AH114-Income_CF!AH116))</f>
        <v>1068920.1881638821</v>
      </c>
      <c r="AI114" s="1">
        <f>IF(QP_IncomeWP!AI114="","",'Cost and Benefit Parameters'!$C$47*(QP_IncomeWP!AI114-Income_CF!AI116))</f>
        <v>1105732.2345593991</v>
      </c>
      <c r="AJ114" s="1">
        <f>IF(QP_IncomeWP!AJ114="","",'Cost and Benefit Parameters'!$C$47*(QP_IncomeWP!AJ114-Income_CF!AJ116))</f>
        <v>1143125.9525650658</v>
      </c>
      <c r="AK114" s="1">
        <f>IF(QP_IncomeWP!AK114="","",'Cost and Benefit Parameters'!$C$47*(QP_IncomeWP!AK114-Income_CF!AK116))</f>
        <v>1181075.3956609857</v>
      </c>
      <c r="AL114" s="1">
        <f>IF(QP_IncomeWP!AL114="","",'Cost and Benefit Parameters'!$C$47*(QP_IncomeWP!AL114-Income_CF!AL116))</f>
        <v>1219552.7314310407</v>
      </c>
      <c r="AM114" s="1">
        <f>IF(QP_IncomeWP!AM114="","",'Cost and Benefit Parameters'!$C$47*(QP_IncomeWP!AM114-Income_CF!AM116))</f>
        <v>1258528.2468375035</v>
      </c>
      <c r="AN114" s="1">
        <f>IF(QP_IncomeWP!AN114="","",'Cost and Benefit Parameters'!$C$47*(QP_IncomeWP!AN114-Income_CF!AN116))</f>
        <v>1297970.3594000123</v>
      </c>
      <c r="AO114" s="1">
        <f>IF(QP_IncomeWP!AO114="","",'Cost and Benefit Parameters'!$C$47*(QP_IncomeWP!AO114-Income_CF!AO116))</f>
        <v>1337845.6344304024</v>
      </c>
      <c r="AP114" s="1">
        <f>IF(QP_IncomeWP!AP114="","",'Cost and Benefit Parameters'!$C$47*(QP_IncomeWP!AP114-Income_CF!AP116))</f>
        <v>1378118.8084537925</v>
      </c>
      <c r="AQ114" s="1">
        <f>IF(QP_IncomeWP!AQ114="","",'Cost and Benefit Parameters'!$C$47*(QP_IncomeWP!AQ114-Income_CF!AQ116))</f>
        <v>1418752.8189242822</v>
      </c>
      <c r="AR114" s="1">
        <f>IF(QP_IncomeWP!AR114="","",'Cost and Benefit Parameters'!$C$47*(QP_IncomeWP!AR114-Income_CF!AR116))</f>
        <v>1459708.840319908</v>
      </c>
      <c r="AS114" s="1">
        <f>IF(QP_IncomeWP!AS114="","",'Cost and Benefit Parameters'!$C$47*(QP_IncomeWP!AS114-Income_CF!AS116))</f>
        <v>1500946.3266771659</v>
      </c>
      <c r="AT114" s="1">
        <f>IF(QP_IncomeWP!AT114="","",'Cost and Benefit Parameters'!$C$47*(QP_IncomeWP!AT114-Income_CF!AT116))</f>
        <v>1542423.0605995299</v>
      </c>
      <c r="AU114" s="1">
        <f>IF(QP_IncomeWP!AU114="","",'Cost and Benefit Parameters'!$C$47*(QP_IncomeWP!AU114-Income_CF!AU116))</f>
        <v>1584095.2087480426</v>
      </c>
      <c r="AV114" s="1">
        <f>IF(QP_IncomeWP!AV114="","",'Cost and Benefit Parameters'!$C$47*(QP_IncomeWP!AV114-Income_CF!AV116))</f>
        <v>1625917.3837945147</v>
      </c>
      <c r="AW114" s="1">
        <f>IF(QP_IncomeWP!AW114="","",'Cost and Benefit Parameters'!$C$47*(QP_IncomeWP!AW114-Income_CF!AW116))</f>
        <v>1667842.7127900296</v>
      </c>
      <c r="AX114" s="1">
        <f>IF(QP_IncomeWP!AX114="","",'Cost and Benefit Parameters'!$C$47*(QP_IncomeWP!AX114-Income_CF!AX116))</f>
        <v>1709822.9118725799</v>
      </c>
      <c r="AY114" s="1">
        <f>IF(QP_IncomeWP!AY114="","",'Cost and Benefit Parameters'!$C$47*(QP_IncomeWP!AY114-Income_CF!AY116))</f>
        <v>1751808.3672090445</v>
      </c>
      <c r="AZ114" s="1">
        <f>IF(QP_IncomeWP!AZ114="","",'Cost and Benefit Parameters'!$C$47*(QP_IncomeWP!AZ114-Income_CF!AZ116))</f>
        <v>1793748.2220371207</v>
      </c>
      <c r="BA114" s="1">
        <f>IF(QP_IncomeWP!BA114="","",'Cost and Benefit Parameters'!$C$47*(QP_IncomeWP!BA114-Income_CF!BA116))</f>
        <v>1835590.469643668</v>
      </c>
      <c r="BB114" s="1">
        <f>IF(QP_IncomeWP!BB114="","",'Cost and Benefit Parameters'!$C$47*(QP_IncomeWP!BB114-Income_CF!BB116))</f>
        <v>1877282.0520866718</v>
      </c>
      <c r="BC114" s="1">
        <f>IF(QP_IncomeWP!BC114="","",'Cost and Benefit Parameters'!$C$47*(QP_IncomeWP!BC114-Income_CF!BC116))</f>
        <v>1918768.96443877</v>
      </c>
      <c r="BD114" s="1">
        <f>IF(QP_IncomeWP!BD114="","",'Cost and Benefit Parameters'!$C$47*(QP_IncomeWP!BD114-Income_CF!BD116))</f>
        <v>1959996.3643018357</v>
      </c>
      <c r="BE114" s="1">
        <f>IF(QP_IncomeWP!BE114="","",'Cost and Benefit Parameters'!$C$47*(QP_IncomeWP!BE114-Income_CF!BE116))</f>
        <v>2000908.686313722</v>
      </c>
      <c r="BF114" s="1">
        <f>IF(QP_IncomeWP!BF114="","",'Cost and Benefit Parameters'!$C$47*(QP_IncomeWP!BF114-Income_CF!BF116))</f>
        <v>2041449.7613411092</v>
      </c>
      <c r="BG114" s="1">
        <f>IF(QP_IncomeWP!BG114="","",'Cost and Benefit Parameters'!$C$47*(QP_IncomeWP!BG114-Income_CF!BG116))</f>
        <v>2081562.9400255675</v>
      </c>
      <c r="BH114" s="1">
        <f>IF(QP_IncomeWP!BH114="","",'Cost and Benefit Parameters'!$C$47*(QP_IncomeWP!BH114-Income_CF!BH116))</f>
        <v>2121191.2203247058</v>
      </c>
      <c r="BI114" s="1">
        <f>IF(QP_IncomeWP!BI114="","",'Cost and Benefit Parameters'!$C$47*(QP_IncomeWP!BI114-Income_CF!BI116))</f>
        <v>2160277.3786657234</v>
      </c>
      <c r="BJ114" s="1">
        <f>IF(QP_IncomeWP!BJ114="","",'Cost and Benefit Parameters'!$C$47*(QP_IncomeWP!BJ114-Income_CF!BJ116))</f>
        <v>2198764.1043059514</v>
      </c>
      <c r="BK114" s="1">
        <f>IF(QP_IncomeWP!BK114="","",'Cost and Benefit Parameters'!$C$47*(QP_IncomeWP!BK114-Income_CF!BK116))</f>
        <v>2236594.1364734345</v>
      </c>
      <c r="BL114" s="1">
        <f>IF(QP_IncomeWP!BL114="","",'Cost and Benefit Parameters'!$C$47*(QP_IncomeWP!BL114-Income_CF!BL116))</f>
        <v>2273710.4038407784</v>
      </c>
      <c r="BM114" s="1">
        <f>IF(QP_IncomeWP!BM114="","",'Cost and Benefit Parameters'!$C$47*(QP_IncomeWP!BM114-Income_CF!BM116))</f>
        <v>2310056.1658677123</v>
      </c>
      <c r="BN114" s="1">
        <f>IF(QP_IncomeWP!BN114="","",'Cost and Benefit Parameters'!$C$47*(QP_IncomeWP!BN114-Income_CF!BN116))</f>
        <v>2345575.1555314739</v>
      </c>
      <c r="BO114" s="1">
        <f>IF(QP_IncomeWP!BO114="","",'Cost and Benefit Parameters'!$C$47*(QP_IncomeWP!BO114-Income_CF!BO116))</f>
        <v>2380211.7229505116</v>
      </c>
      <c r="BP114" s="1" t="str">
        <f>IF(QP_IncomeWP!BP114="","",'Cost and Benefit Parameters'!$C$47*(QP_IncomeWP!BP114-Income_CF!BP116))</f>
        <v/>
      </c>
      <c r="BQ114" s="1" t="str">
        <f>IF(QP_IncomeWP!BQ114="","",'Cost and Benefit Parameters'!$C$47*(QP_IncomeWP!BQ114-Income_CF!BQ116))</f>
        <v/>
      </c>
      <c r="BR114" s="1" t="str">
        <f>IF(QP_IncomeWP!BR114="","",'Cost and Benefit Parameters'!$C$47*(QP_IncomeWP!BR114-Income_CF!BR116))</f>
        <v/>
      </c>
    </row>
    <row r="115" spans="1:72" x14ac:dyDescent="0.55000000000000004">
      <c r="A115" s="642"/>
      <c r="B115" t="s">
        <v>484</v>
      </c>
      <c r="L115" s="1" t="str">
        <f>IF(QP_IncomeWP!L115="","",'Cost and Benefit Parameters'!$C$47*(QP_IncomeWP!L115-Income_CF!L117))</f>
        <v/>
      </c>
      <c r="M115" s="1" t="str">
        <f>IF(QP_IncomeWP!M115="","",'Cost and Benefit Parameters'!$C$47*(QP_IncomeWP!M115-Income_CF!M117))</f>
        <v/>
      </c>
      <c r="N115" s="1" t="str">
        <f>IF(QP_IncomeWP!N115="","",'Cost and Benefit Parameters'!$C$47*(QP_IncomeWP!N115-Income_CF!N117))</f>
        <v/>
      </c>
      <c r="O115" s="1" t="str">
        <f>IF(QP_IncomeWP!O115="","",'Cost and Benefit Parameters'!$C$47*(QP_IncomeWP!O115-Income_CF!O117))</f>
        <v/>
      </c>
      <c r="P115" s="1" t="str">
        <f>IF(QP_IncomeWP!P115="","",'Cost and Benefit Parameters'!$C$47*(QP_IncomeWP!P115-Income_CF!P117))</f>
        <v/>
      </c>
      <c r="Q115" s="1" t="str">
        <f>IF(QP_IncomeWP!Q115="","",'Cost and Benefit Parameters'!$C$47*(QP_IncomeWP!Q115-Income_CF!Q117))</f>
        <v/>
      </c>
      <c r="R115" s="1" t="str">
        <f>IF(QP_IncomeWP!R115="","",'Cost and Benefit Parameters'!$C$47*(QP_IncomeWP!R115-Income_CF!R117))</f>
        <v/>
      </c>
      <c r="S115" s="1" t="str">
        <f>IF(QP_IncomeWP!S115="","",'Cost and Benefit Parameters'!$C$47*(QP_IncomeWP!S115-Income_CF!S117))</f>
        <v/>
      </c>
      <c r="T115" s="1" t="str">
        <f>IF(QP_IncomeWP!T115="","",'Cost and Benefit Parameters'!$C$47*(QP_IncomeWP!T115-Income_CF!T117))</f>
        <v/>
      </c>
      <c r="U115" s="1" t="str">
        <f>IF(QP_IncomeWP!U115="","",'Cost and Benefit Parameters'!$C$47*(QP_IncomeWP!U115-Income_CF!U117))</f>
        <v/>
      </c>
      <c r="V115" s="1" t="str">
        <f>IF(QP_IncomeWP!V115="","",'Cost and Benefit Parameters'!$C$47*(QP_IncomeWP!V115-Income_CF!V117))</f>
        <v/>
      </c>
      <c r="W115" s="1" t="str">
        <f>IF(QP_IncomeWP!W115="","",'Cost and Benefit Parameters'!$C$47*(QP_IncomeWP!W115-Income_CF!W117))</f>
        <v/>
      </c>
      <c r="X115" s="1" t="str">
        <f>IF(QP_IncomeWP!X115="","",'Cost and Benefit Parameters'!$C$47*(QP_IncomeWP!X115-Income_CF!X117))</f>
        <v/>
      </c>
      <c r="Y115" s="1" t="str">
        <f>IF(QP_IncomeWP!Y115="","",'Cost and Benefit Parameters'!$C$47*(QP_IncomeWP!Y115-Income_CF!Y117))</f>
        <v/>
      </c>
      <c r="Z115" s="1" t="str">
        <f>IF(QP_IncomeWP!Z115="","",'Cost and Benefit Parameters'!$C$47*(QP_IncomeWP!Z115-Income_CF!Z117))</f>
        <v/>
      </c>
      <c r="AA115" s="1" t="str">
        <f>IF(QP_IncomeWP!AA115="","",'Cost and Benefit Parameters'!$C$47*(QP_IncomeWP!AA115-Income_CF!AA117))</f>
        <v/>
      </c>
      <c r="AB115" s="1" t="str">
        <f>IF(QP_IncomeWP!AB115="","",'Cost and Benefit Parameters'!$C$47*(QP_IncomeWP!AB115-Income_CF!AB117))</f>
        <v/>
      </c>
      <c r="AC115" s="1">
        <f>IF(QP_IncomeWP!AC115="","",'Cost and Benefit Parameters'!$C$47*(QP_IncomeWP!AC115-Income_CF!AC117))</f>
        <v>879813.74947973306</v>
      </c>
      <c r="AD115" s="1">
        <f>IF(QP_IncomeWP!AD115="","",'Cost and Benefit Parameters'!$C$47*(QP_IncomeWP!AD115-Income_CF!AD117))</f>
        <v>913943.76106229145</v>
      </c>
      <c r="AE115" s="1">
        <f>IF(QP_IncomeWP!AE115="","",'Cost and Benefit Parameters'!$C$47*(QP_IncomeWP!AE115-Income_CF!AE117))</f>
        <v>948828.28698915732</v>
      </c>
      <c r="AF115" s="1">
        <f>IF(QP_IncomeWP!AF115="","",'Cost and Benefit Parameters'!$C$47*(QP_IncomeWP!AF115-Income_CF!AF117))</f>
        <v>984453.47894405166</v>
      </c>
      <c r="AG115" s="1">
        <f>IF(QP_IncomeWP!AG115="","",'Cost and Benefit Parameters'!$C$47*(QP_IncomeWP!AG115-Income_CF!AG117))</f>
        <v>1027049.5393518455</v>
      </c>
      <c r="AH115" s="1">
        <f>IF(QP_IncomeWP!AH115="","",'Cost and Benefit Parameters'!$C$47*(QP_IncomeWP!AH115-Income_CF!AH117))</f>
        <v>1063695.2906948226</v>
      </c>
      <c r="AI115" s="1">
        <f>IF(QP_IncomeWP!AI115="","",'Cost and Benefit Parameters'!$C$47*(QP_IncomeWP!AI115-Income_CF!AI117))</f>
        <v>1100987.7938087983</v>
      </c>
      <c r="AJ115" s="1">
        <f>IF(QP_IncomeWP!AJ115="","",'Cost and Benefit Parameters'!$C$47*(QP_IncomeWP!AJ115-Income_CF!AJ117))</f>
        <v>1138904.2015961807</v>
      </c>
      <c r="AK115" s="1">
        <f>IF(QP_IncomeWP!AK115="","",'Cost and Benefit Parameters'!$C$47*(QP_IncomeWP!AK115-Income_CF!AK117))</f>
        <v>1177419.7311420185</v>
      </c>
      <c r="AL115" s="1">
        <f>IF(QP_IncomeWP!AL115="","",'Cost and Benefit Parameters'!$C$47*(QP_IncomeWP!AL115-Income_CF!AL117))</f>
        <v>1216507.6575308144</v>
      </c>
      <c r="AM115" s="1">
        <f>IF(QP_IncomeWP!AM115="","",'Cost and Benefit Parameters'!$C$47*(QP_IncomeWP!AM115-Income_CF!AM117))</f>
        <v>1256139.3133739717</v>
      </c>
      <c r="AN115" s="1">
        <f>IF(QP_IncomeWP!AN115="","",'Cost and Benefit Parameters'!$C$47*(QP_IncomeWP!AN115-Income_CF!AN117))</f>
        <v>1296284.094242628</v>
      </c>
      <c r="AO115" s="1">
        <f>IF(QP_IncomeWP!AO115="","",'Cost and Benefit Parameters'!$C$47*(QP_IncomeWP!AO115-Income_CF!AO117))</f>
        <v>1336909.4701820123</v>
      </c>
      <c r="AP115" s="1">
        <f>IF(QP_IncomeWP!AP115="","",'Cost and Benefit Parameters'!$C$47*(QP_IncomeWP!AP115-Income_CF!AP117))</f>
        <v>1377981.0034633141</v>
      </c>
      <c r="AQ115" s="1">
        <f>IF(QP_IncomeWP!AQ115="","",'Cost and Benefit Parameters'!$C$47*(QP_IncomeWP!AQ115-Income_CF!AQ117))</f>
        <v>1419462.3727074058</v>
      </c>
      <c r="AR115" s="1">
        <f>IF(QP_IncomeWP!AR115="","",'Cost and Benefit Parameters'!$C$47*(QP_IncomeWP!AR115-Income_CF!AR117))</f>
        <v>1461315.4034920114</v>
      </c>
      <c r="AS115" s="1">
        <f>IF(QP_IncomeWP!AS115="","",'Cost and Benefit Parameters'!$C$47*(QP_IncomeWP!AS115-Income_CF!AS117))</f>
        <v>1503500.1055295048</v>
      </c>
      <c r="AT115" s="1">
        <f>IF(QP_IncomeWP!AT115="","",'Cost and Benefit Parameters'!$C$47*(QP_IncomeWP!AT115-Income_CF!AT117))</f>
        <v>1545974.7164774796</v>
      </c>
      <c r="AU115" s="1">
        <f>IF(QP_IncomeWP!AU115="","",'Cost and Benefit Parameters'!$C$47*(QP_IncomeWP!AU115-Income_CF!AU117))</f>
        <v>1588695.7524175153</v>
      </c>
      <c r="AV115" s="1">
        <f>IF(QP_IncomeWP!AV115="","",'Cost and Benefit Parameters'!$C$47*(QP_IncomeWP!AV115-Income_CF!AV117))</f>
        <v>1631618.0650104834</v>
      </c>
      <c r="AW115" s="1">
        <f>IF(QP_IncomeWP!AW115="","",'Cost and Benefit Parameters'!$C$47*(QP_IncomeWP!AW115-Income_CF!AW117))</f>
        <v>1674694.90530835</v>
      </c>
      <c r="AX115" s="1">
        <f>IF(QP_IncomeWP!AX115="","",'Cost and Benefit Parameters'!$C$47*(QP_IncomeWP!AX115-Income_CF!AX117))</f>
        <v>1717877.99417373</v>
      </c>
      <c r="AY115" s="1">
        <f>IF(QP_IncomeWP!AY115="","",'Cost and Benefit Parameters'!$C$47*(QP_IncomeWP!AY115-Income_CF!AY117))</f>
        <v>1761117.5992287574</v>
      </c>
      <c r="AZ115" s="1">
        <f>IF(QP_IncomeWP!AZ115="","",'Cost and Benefit Parameters'!$C$47*(QP_IncomeWP!AZ115-Income_CF!AZ117))</f>
        <v>1804362.6182253161</v>
      </c>
      <c r="BA115" s="1">
        <f>IF(QP_IncomeWP!BA115="","",'Cost and Benefit Parameters'!$C$47*(QP_IncomeWP!BA115-Income_CF!BA117))</f>
        <v>1847560.6686982349</v>
      </c>
      <c r="BB115" s="1">
        <f>IF(QP_IncomeWP!BB115="","",'Cost and Benefit Parameters'!$C$47*(QP_IncomeWP!BB115-Income_CF!BB117))</f>
        <v>1890658.1837329781</v>
      </c>
      <c r="BC115" s="1">
        <f>IF(QP_IncomeWP!BC115="","",'Cost and Benefit Parameters'!$C$47*(QP_IncomeWP!BC115-Income_CF!BC117))</f>
        <v>1933600.5136492713</v>
      </c>
      <c r="BD115" s="1">
        <f>IF(QP_IncomeWP!BD115="","",'Cost and Benefit Parameters'!$C$47*(QP_IncomeWP!BD115-Income_CF!BD117))</f>
        <v>1976332.033371934</v>
      </c>
      <c r="BE115" s="1">
        <f>IF(QP_IncomeWP!BE115="","",'Cost and Benefit Parameters'!$C$47*(QP_IncomeWP!BE115-Income_CF!BE117))</f>
        <v>2018796.2552308913</v>
      </c>
      <c r="BF115" s="1">
        <f>IF(QP_IncomeWP!BF115="","",'Cost and Benefit Parameters'!$C$47*(QP_IncomeWP!BF115-Income_CF!BF117))</f>
        <v>2060935.946903134</v>
      </c>
      <c r="BG115" s="1">
        <f>IF(QP_IncomeWP!BG115="","",'Cost and Benefit Parameters'!$C$47*(QP_IncomeWP!BG115-Income_CF!BG117))</f>
        <v>2102693.2541813413</v>
      </c>
      <c r="BH115" s="1">
        <f>IF(QP_IncomeWP!BH115="","",'Cost and Benefit Parameters'!$C$47*(QP_IncomeWP!BH115-Income_CF!BH117))</f>
        <v>2144009.8282263335</v>
      </c>
      <c r="BI115" s="1">
        <f>IF(QP_IncomeWP!BI115="","",'Cost and Benefit Parameters'!$C$47*(QP_IncomeWP!BI115-Income_CF!BI117))</f>
        <v>2184826.9569344469</v>
      </c>
      <c r="BJ115" s="1">
        <f>IF(QP_IncomeWP!BJ115="","",'Cost and Benefit Parameters'!$C$47*(QP_IncomeWP!BJ115-Income_CF!BJ117))</f>
        <v>2225085.7000256944</v>
      </c>
      <c r="BK115" s="1">
        <f>IF(QP_IncomeWP!BK115="","",'Cost and Benefit Parameters'!$C$47*(QP_IncomeWP!BK115-Income_CF!BK117))</f>
        <v>2264727.02743513</v>
      </c>
      <c r="BL115" s="1">
        <f>IF(QP_IncomeWP!BL115="","",'Cost and Benefit Parameters'!$C$47*(QP_IncomeWP!BL115-Income_CF!BL117))</f>
        <v>2303691.9605676373</v>
      </c>
      <c r="BM115" s="1">
        <f>IF(QP_IncomeWP!BM115="","",'Cost and Benefit Parameters'!$C$47*(QP_IncomeWP!BM115-Income_CF!BM117))</f>
        <v>2341921.7159560006</v>
      </c>
      <c r="BN115" s="1">
        <f>IF(QP_IncomeWP!BN115="","",'Cost and Benefit Parameters'!$C$47*(QP_IncomeWP!BN115-Income_CF!BN117))</f>
        <v>2379357.8508437434</v>
      </c>
      <c r="BO115" s="1">
        <f>IF(QP_IncomeWP!BO115="","",'Cost and Benefit Parameters'!$C$47*(QP_IncomeWP!BO115-Income_CF!BO117))</f>
        <v>2415942.4101974177</v>
      </c>
      <c r="BP115" s="1">
        <f>IF(QP_IncomeWP!BP115="","",'Cost and Benefit Parameters'!$C$47*(QP_IncomeWP!BP115-Income_CF!BP117))</f>
        <v>2451618.0746390261</v>
      </c>
      <c r="BQ115" s="1" t="str">
        <f>IF(QP_IncomeWP!BQ115="","",'Cost and Benefit Parameters'!$C$47*(QP_IncomeWP!BQ115-Income_CF!BQ117))</f>
        <v/>
      </c>
      <c r="BR115" s="1" t="str">
        <f>IF(QP_IncomeWP!BR115="","",'Cost and Benefit Parameters'!$C$47*(QP_IncomeWP!BR115-Income_CF!BR117))</f>
        <v/>
      </c>
    </row>
    <row r="116" spans="1:72" x14ac:dyDescent="0.55000000000000004">
      <c r="A116" s="642"/>
      <c r="B116" t="s">
        <v>485</v>
      </c>
      <c r="L116" s="1" t="str">
        <f>IF(QP_IncomeWP!L116="","",'Cost and Benefit Parameters'!$C$47*(QP_IncomeWP!L116-Income_CF!L118))</f>
        <v/>
      </c>
      <c r="M116" s="1" t="str">
        <f>IF(QP_IncomeWP!M116="","",'Cost and Benefit Parameters'!$C$47*(QP_IncomeWP!M116-Income_CF!M118))</f>
        <v/>
      </c>
      <c r="N116" s="1" t="str">
        <f>IF(QP_IncomeWP!N116="","",'Cost and Benefit Parameters'!$C$47*(QP_IncomeWP!N116-Income_CF!N118))</f>
        <v/>
      </c>
      <c r="O116" s="1" t="str">
        <f>IF(QP_IncomeWP!O116="","",'Cost and Benefit Parameters'!$C$47*(QP_IncomeWP!O116-Income_CF!O118))</f>
        <v/>
      </c>
      <c r="P116" s="1" t="str">
        <f>IF(QP_IncomeWP!P116="","",'Cost and Benefit Parameters'!$C$47*(QP_IncomeWP!P116-Income_CF!P118))</f>
        <v/>
      </c>
      <c r="Q116" s="1" t="str">
        <f>IF(QP_IncomeWP!Q116="","",'Cost and Benefit Parameters'!$C$47*(QP_IncomeWP!Q116-Income_CF!Q118))</f>
        <v/>
      </c>
      <c r="R116" s="1" t="str">
        <f>IF(QP_IncomeWP!R116="","",'Cost and Benefit Parameters'!$C$47*(QP_IncomeWP!R116-Income_CF!R118))</f>
        <v/>
      </c>
      <c r="S116" s="1" t="str">
        <f>IF(QP_IncomeWP!S116="","",'Cost and Benefit Parameters'!$C$47*(QP_IncomeWP!S116-Income_CF!S118))</f>
        <v/>
      </c>
      <c r="T116" s="1" t="str">
        <f>IF(QP_IncomeWP!T116="","",'Cost and Benefit Parameters'!$C$47*(QP_IncomeWP!T116-Income_CF!T118))</f>
        <v/>
      </c>
      <c r="U116" s="1" t="str">
        <f>IF(QP_IncomeWP!U116="","",'Cost and Benefit Parameters'!$C$47*(QP_IncomeWP!U116-Income_CF!U118))</f>
        <v/>
      </c>
      <c r="V116" s="1" t="str">
        <f>IF(QP_IncomeWP!V116="","",'Cost and Benefit Parameters'!$C$47*(QP_IncomeWP!V116-Income_CF!V118))</f>
        <v/>
      </c>
      <c r="W116" s="1" t="str">
        <f>IF(QP_IncomeWP!W116="","",'Cost and Benefit Parameters'!$C$47*(QP_IncomeWP!W116-Income_CF!W118))</f>
        <v/>
      </c>
      <c r="X116" s="1" t="str">
        <f>IF(QP_IncomeWP!X116="","",'Cost and Benefit Parameters'!$C$47*(QP_IncomeWP!X116-Income_CF!X118))</f>
        <v/>
      </c>
      <c r="Y116" s="1" t="str">
        <f>IF(QP_IncomeWP!Y116="","",'Cost and Benefit Parameters'!$C$47*(QP_IncomeWP!Y116-Income_CF!Y118))</f>
        <v/>
      </c>
      <c r="Z116" s="1" t="str">
        <f>IF(QP_IncomeWP!Z116="","",'Cost and Benefit Parameters'!$C$47*(QP_IncomeWP!Z116-Income_CF!Z118))</f>
        <v/>
      </c>
      <c r="AA116" s="1" t="str">
        <f>IF(QP_IncomeWP!AA116="","",'Cost and Benefit Parameters'!$C$47*(QP_IncomeWP!AA116-Income_CF!AA118))</f>
        <v/>
      </c>
      <c r="AB116" s="1" t="str">
        <f>IF(QP_IncomeWP!AB116="","",'Cost and Benefit Parameters'!$C$47*(QP_IncomeWP!AB116-Income_CF!AB118))</f>
        <v/>
      </c>
      <c r="AC116" s="1" t="str">
        <f>IF(QP_IncomeWP!AC116="","",'Cost and Benefit Parameters'!$C$47*(QP_IncomeWP!AC116-Income_CF!AC118))</f>
        <v/>
      </c>
      <c r="AD116" s="1">
        <f>IF(QP_IncomeWP!AD116="","",'Cost and Benefit Parameters'!$C$47*(QP_IncomeWP!AD116-Income_CF!AD118))</f>
        <v>906208.16196412512</v>
      </c>
      <c r="AE116" s="1">
        <f>IF(QP_IncomeWP!AE116="","",'Cost and Benefit Parameters'!$C$47*(QP_IncomeWP!AE116-Income_CF!AE118))</f>
        <v>941362.07389416045</v>
      </c>
      <c r="AF116" s="1">
        <f>IF(QP_IncomeWP!AF116="","",'Cost and Benefit Parameters'!$C$47*(QP_IncomeWP!AF116-Income_CF!AF118))</f>
        <v>977293.13559883251</v>
      </c>
      <c r="AG116" s="1">
        <f>IF(QP_IncomeWP!AG116="","",'Cost and Benefit Parameters'!$C$47*(QP_IncomeWP!AG116-Income_CF!AG118))</f>
        <v>1013987.083312373</v>
      </c>
      <c r="AH116" s="1">
        <f>IF(QP_IncomeWP!AH116="","",'Cost and Benefit Parameters'!$C$47*(QP_IncomeWP!AH116-Income_CF!AH118))</f>
        <v>1057861.0255324002</v>
      </c>
      <c r="AI116" s="1">
        <f>IF(QP_IncomeWP!AI116="","",'Cost and Benefit Parameters'!$C$47*(QP_IncomeWP!AI116-Income_CF!AI118))</f>
        <v>1095606.1494156665</v>
      </c>
      <c r="AJ116" s="1">
        <f>IF(QP_IncomeWP!AJ116="","",'Cost and Benefit Parameters'!$C$47*(QP_IncomeWP!AJ116-Income_CF!AJ118))</f>
        <v>1134017.4276230626</v>
      </c>
      <c r="AK116" s="1">
        <f>IF(QP_IncomeWP!AK116="","",'Cost and Benefit Parameters'!$C$47*(QP_IncomeWP!AK116-Income_CF!AK118))</f>
        <v>1173071.3276440662</v>
      </c>
      <c r="AL116" s="1">
        <f>IF(QP_IncomeWP!AL116="","",'Cost and Benefit Parameters'!$C$47*(QP_IncomeWP!AL116-Income_CF!AL118))</f>
        <v>1212742.3230762784</v>
      </c>
      <c r="AM116" s="1">
        <f>IF(QP_IncomeWP!AM116="","",'Cost and Benefit Parameters'!$C$47*(QP_IncomeWP!AM116-Income_CF!AM118))</f>
        <v>1253002.8872567394</v>
      </c>
      <c r="AN116" s="1">
        <f>IF(QP_IncomeWP!AN116="","",'Cost and Benefit Parameters'!$C$47*(QP_IncomeWP!AN116-Income_CF!AN118))</f>
        <v>1293823.4927751906</v>
      </c>
      <c r="AO116" s="1">
        <f>IF(QP_IncomeWP!AO116="","",'Cost and Benefit Parameters'!$C$47*(QP_IncomeWP!AO116-Income_CF!AO118))</f>
        <v>1335172.617069908</v>
      </c>
      <c r="AP116" s="1">
        <f>IF(QP_IncomeWP!AP116="","",'Cost and Benefit Parameters'!$C$47*(QP_IncomeWP!AP116-Income_CF!AP118))</f>
        <v>1377016.7542874734</v>
      </c>
      <c r="AQ116" s="1">
        <f>IF(QP_IncomeWP!AQ116="","",'Cost and Benefit Parameters'!$C$47*(QP_IncomeWP!AQ116-Income_CF!AQ118))</f>
        <v>1419320.4335672143</v>
      </c>
      <c r="AR116" s="1">
        <f>IF(QP_IncomeWP!AR116="","",'Cost and Benefit Parameters'!$C$47*(QP_IncomeWP!AR116-Income_CF!AR118))</f>
        <v>1462046.2438886287</v>
      </c>
      <c r="AS116" s="1">
        <f>IF(QP_IncomeWP!AS116="","",'Cost and Benefit Parameters'!$C$47*(QP_IncomeWP!AS116-Income_CF!AS118))</f>
        <v>1505154.8655967722</v>
      </c>
      <c r="AT116" s="1">
        <f>IF(QP_IncomeWP!AT116="","",'Cost and Benefit Parameters'!$C$47*(QP_IncomeWP!AT116-Income_CF!AT118))</f>
        <v>1548605.1086953911</v>
      </c>
      <c r="AU116" s="1">
        <f>IF(QP_IncomeWP!AU116="","",'Cost and Benefit Parameters'!$C$47*(QP_IncomeWP!AU116-Income_CF!AU118))</f>
        <v>1592353.9579718045</v>
      </c>
      <c r="AV116" s="1">
        <f>IF(QP_IncomeWP!AV116="","",'Cost and Benefit Parameters'!$C$47*(QP_IncomeWP!AV116-Income_CF!AV118))</f>
        <v>1636356.6249900416</v>
      </c>
      <c r="AW116" s="1">
        <f>IF(QP_IncomeWP!AW116="","",'Cost and Benefit Parameters'!$C$47*(QP_IncomeWP!AW116-Income_CF!AW118))</f>
        <v>1680566.6069607979</v>
      </c>
      <c r="AX116" s="1">
        <f>IF(QP_IncomeWP!AX116="","",'Cost and Benefit Parameters'!$C$47*(QP_IncomeWP!AX116-Income_CF!AX118))</f>
        <v>1724935.7524676004</v>
      </c>
      <c r="AY116" s="1">
        <f>IF(QP_IncomeWP!AY116="","",'Cost and Benefit Parameters'!$C$47*(QP_IncomeWP!AY116-Income_CF!AY118))</f>
        <v>1769414.333998942</v>
      </c>
      <c r="AZ116" s="1">
        <f>IF(QP_IncomeWP!AZ116="","",'Cost and Benefit Parameters'!$C$47*(QP_IncomeWP!AZ116-Income_CF!AZ118))</f>
        <v>1813951.127205621</v>
      </c>
      <c r="BA116" s="1">
        <f>IF(QP_IncomeWP!BA116="","",'Cost and Benefit Parameters'!$C$47*(QP_IncomeWP!BA116-Income_CF!BA118))</f>
        <v>1858493.496772076</v>
      </c>
      <c r="BB116" s="1">
        <f>IF(QP_IncomeWP!BB116="","",'Cost and Benefit Parameters'!$C$47*(QP_IncomeWP!BB116-Income_CF!BB118))</f>
        <v>1902987.4887591812</v>
      </c>
      <c r="BC116" s="1">
        <f>IF(QP_IncomeWP!BC116="","",'Cost and Benefit Parameters'!$C$47*(QP_IncomeWP!BC116-Income_CF!BC118))</f>
        <v>1947377.9292449665</v>
      </c>
      <c r="BD116" s="1">
        <f>IF(QP_IncomeWP!BD116="","",'Cost and Benefit Parameters'!$C$47*(QP_IncomeWP!BD116-Income_CF!BD118))</f>
        <v>1991608.52905875</v>
      </c>
      <c r="BE116" s="1">
        <f>IF(QP_IncomeWP!BE116="","",'Cost and Benefit Parameters'!$C$47*(QP_IncomeWP!BE116-Income_CF!BE118))</f>
        <v>2035621.9943730913</v>
      </c>
      <c r="BF116" s="1">
        <f>IF(QP_IncomeWP!BF116="","",'Cost and Benefit Parameters'!$C$47*(QP_IncomeWP!BF116-Income_CF!BF118))</f>
        <v>2079360.1428878182</v>
      </c>
      <c r="BG116" s="1">
        <f>IF(QP_IncomeWP!BG116="","",'Cost and Benefit Parameters'!$C$47*(QP_IncomeWP!BG116-Income_CF!BG118))</f>
        <v>2122764.0253102263</v>
      </c>
      <c r="BH116" s="1">
        <f>IF(QP_IncomeWP!BH116="","",'Cost and Benefit Parameters'!$C$47*(QP_IncomeWP!BH116-Income_CF!BH118))</f>
        <v>2165774.0518067814</v>
      </c>
      <c r="BI116" s="1">
        <f>IF(QP_IncomeWP!BI116="","",'Cost and Benefit Parameters'!$C$47*(QP_IncomeWP!BI116-Income_CF!BI118))</f>
        <v>2208330.1230731239</v>
      </c>
      <c r="BJ116" s="1">
        <f>IF(QP_IncomeWP!BJ116="","",'Cost and Benefit Parameters'!$C$47*(QP_IncomeWP!BJ116-Income_CF!BJ118))</f>
        <v>2250371.7656424795</v>
      </c>
      <c r="BK116" s="1">
        <f>IF(QP_IncomeWP!BK116="","",'Cost and Benefit Parameters'!$C$47*(QP_IncomeWP!BK116-Income_CF!BK118))</f>
        <v>2291838.2710264656</v>
      </c>
      <c r="BL116" s="1">
        <f>IF(QP_IncomeWP!BL116="","",'Cost and Benefit Parameters'!$C$47*(QP_IncomeWP!BL116-Income_CF!BL118))</f>
        <v>2332668.838258184</v>
      </c>
      <c r="BM116" s="1">
        <f>IF(QP_IncomeWP!BM116="","",'Cost and Benefit Parameters'!$C$47*(QP_IncomeWP!BM116-Income_CF!BM118))</f>
        <v>2372802.7193846656</v>
      </c>
      <c r="BN116" s="1">
        <f>IF(QP_IncomeWP!BN116="","",'Cost and Benefit Parameters'!$C$47*(QP_IncomeWP!BN116-Income_CF!BN118))</f>
        <v>2412179.3674346805</v>
      </c>
      <c r="BO116" s="1">
        <f>IF(QP_IncomeWP!BO116="","",'Cost and Benefit Parameters'!$C$47*(QP_IncomeWP!BO116-Income_CF!BO118))</f>
        <v>2450738.5863690558</v>
      </c>
      <c r="BP116" s="1">
        <f>IF(QP_IncomeWP!BP116="","",'Cost and Benefit Parameters'!$C$47*(QP_IncomeWP!BP116-Income_CF!BP118))</f>
        <v>2488420.6825033398</v>
      </c>
      <c r="BQ116" s="1">
        <f>IF(QP_IncomeWP!BQ116="","",'Cost and Benefit Parameters'!$C$47*(QP_IncomeWP!BQ116-Income_CF!BQ118))</f>
        <v>2525166.6168781975</v>
      </c>
      <c r="BR116" s="1" t="str">
        <f>IF(QP_IncomeWP!BR116="","",'Cost and Benefit Parameters'!$C$47*(QP_IncomeWP!BR116-Income_CF!BR118))</f>
        <v/>
      </c>
    </row>
    <row r="117" spans="1:72" x14ac:dyDescent="0.55000000000000004">
      <c r="A117" s="642"/>
      <c r="B117" t="s">
        <v>486</v>
      </c>
      <c r="L117" s="1" t="str">
        <f>IF(QP_IncomeWP!L117="","",'Cost and Benefit Parameters'!$C$47*(QP_IncomeWP!L117-Income_CF!L119))</f>
        <v/>
      </c>
      <c r="M117" s="1" t="str">
        <f>IF(QP_IncomeWP!M117="","",'Cost and Benefit Parameters'!$C$47*(QP_IncomeWP!M117-Income_CF!M119))</f>
        <v/>
      </c>
      <c r="N117" s="1" t="str">
        <f>IF(QP_IncomeWP!N117="","",'Cost and Benefit Parameters'!$C$47*(QP_IncomeWP!N117-Income_CF!N119))</f>
        <v/>
      </c>
      <c r="O117" s="1" t="str">
        <f>IF(QP_IncomeWP!O117="","",'Cost and Benefit Parameters'!$C$47*(QP_IncomeWP!O117-Income_CF!O119))</f>
        <v/>
      </c>
      <c r="P117" s="1" t="str">
        <f>IF(QP_IncomeWP!P117="","",'Cost and Benefit Parameters'!$C$47*(QP_IncomeWP!P117-Income_CF!P119))</f>
        <v/>
      </c>
      <c r="Q117" s="1" t="str">
        <f>IF(QP_IncomeWP!Q117="","",'Cost and Benefit Parameters'!$C$47*(QP_IncomeWP!Q117-Income_CF!Q119))</f>
        <v/>
      </c>
      <c r="R117" s="1" t="str">
        <f>IF(QP_IncomeWP!R117="","",'Cost and Benefit Parameters'!$C$47*(QP_IncomeWP!R117-Income_CF!R119))</f>
        <v/>
      </c>
      <c r="S117" s="1" t="str">
        <f>IF(QP_IncomeWP!S117="","",'Cost and Benefit Parameters'!$C$47*(QP_IncomeWP!S117-Income_CF!S119))</f>
        <v/>
      </c>
      <c r="T117" s="1" t="str">
        <f>IF(QP_IncomeWP!T117="","",'Cost and Benefit Parameters'!$C$47*(QP_IncomeWP!T117-Income_CF!T119))</f>
        <v/>
      </c>
      <c r="U117" s="1" t="str">
        <f>IF(QP_IncomeWP!U117="","",'Cost and Benefit Parameters'!$C$47*(QP_IncomeWP!U117-Income_CF!U119))</f>
        <v/>
      </c>
      <c r="V117" s="1" t="str">
        <f>IF(QP_IncomeWP!V117="","",'Cost and Benefit Parameters'!$C$47*(QP_IncomeWP!V117-Income_CF!V119))</f>
        <v/>
      </c>
      <c r="W117" s="1" t="str">
        <f>IF(QP_IncomeWP!W117="","",'Cost and Benefit Parameters'!$C$47*(QP_IncomeWP!W117-Income_CF!W119))</f>
        <v/>
      </c>
      <c r="X117" s="1" t="str">
        <f>IF(QP_IncomeWP!X117="","",'Cost and Benefit Parameters'!$C$47*(QP_IncomeWP!X117-Income_CF!X119))</f>
        <v/>
      </c>
      <c r="Y117" s="1" t="str">
        <f>IF(QP_IncomeWP!Y117="","",'Cost and Benefit Parameters'!$C$47*(QP_IncomeWP!Y117-Income_CF!Y119))</f>
        <v/>
      </c>
      <c r="Z117" s="1" t="str">
        <f>IF(QP_IncomeWP!Z117="","",'Cost and Benefit Parameters'!$C$47*(QP_IncomeWP!Z117-Income_CF!Z119))</f>
        <v/>
      </c>
      <c r="AA117" s="1" t="str">
        <f>IF(QP_IncomeWP!AA117="","",'Cost and Benefit Parameters'!$C$47*(QP_IncomeWP!AA117-Income_CF!AA119))</f>
        <v/>
      </c>
      <c r="AB117" s="1" t="str">
        <f>IF(QP_IncomeWP!AB117="","",'Cost and Benefit Parameters'!$C$47*(QP_IncomeWP!AB117-Income_CF!AB119))</f>
        <v/>
      </c>
      <c r="AC117" s="1" t="str">
        <f>IF(QP_IncomeWP!AC117="","",'Cost and Benefit Parameters'!$C$47*(QP_IncomeWP!AC117-Income_CF!AC119))</f>
        <v/>
      </c>
      <c r="AD117" s="1" t="str">
        <f>IF(QP_IncomeWP!AD117="","",'Cost and Benefit Parameters'!$C$47*(QP_IncomeWP!AD117-Income_CF!AD119))</f>
        <v/>
      </c>
      <c r="AE117" s="1">
        <f>IF(QP_IncomeWP!AE117="","",'Cost and Benefit Parameters'!$C$47*(QP_IncomeWP!AE117-Income_CF!AE119))</f>
        <v>933394.40682304907</v>
      </c>
      <c r="AF117" s="1">
        <f>IF(QP_IncomeWP!AF117="","",'Cost and Benefit Parameters'!$C$47*(QP_IncomeWP!AF117-Income_CF!AF119))</f>
        <v>969602.93611098512</v>
      </c>
      <c r="AG117" s="1">
        <f>IF(QP_IncomeWP!AG117="","",'Cost and Benefit Parameters'!$C$47*(QP_IncomeWP!AG117-Income_CF!AG119))</f>
        <v>1006611.9296667972</v>
      </c>
      <c r="AH117" s="1">
        <f>IF(QP_IncomeWP!AH117="","",'Cost and Benefit Parameters'!$C$47*(QP_IncomeWP!AH117-Income_CF!AH119))</f>
        <v>1044406.6958117441</v>
      </c>
      <c r="AI117" s="1">
        <f>IF(QP_IncomeWP!AI117="","",'Cost and Benefit Parameters'!$C$47*(QP_IncomeWP!AI117-Income_CF!AI119))</f>
        <v>1089596.8562983719</v>
      </c>
      <c r="AJ117" s="1">
        <f>IF(QP_IncomeWP!AJ117="","",'Cost and Benefit Parameters'!$C$47*(QP_IncomeWP!AJ117-Income_CF!AJ119))</f>
        <v>1128474.3338981369</v>
      </c>
      <c r="AK117" s="1">
        <f>IF(QP_IncomeWP!AK117="","",'Cost and Benefit Parameters'!$C$47*(QP_IncomeWP!AK117-Income_CF!AK119))</f>
        <v>1168037.9504517545</v>
      </c>
      <c r="AL117" s="1">
        <f>IF(QP_IncomeWP!AL117="","",'Cost and Benefit Parameters'!$C$47*(QP_IncomeWP!AL117-Income_CF!AL119))</f>
        <v>1208263.4674733886</v>
      </c>
      <c r="AM117" s="1">
        <f>IF(QP_IncomeWP!AM117="","",'Cost and Benefit Parameters'!$C$47*(QP_IncomeWP!AM117-Income_CF!AM119))</f>
        <v>1249124.5927685671</v>
      </c>
      <c r="AN117" s="1">
        <f>IF(QP_IncomeWP!AN117="","",'Cost and Benefit Parameters'!$C$47*(QP_IncomeWP!AN117-Income_CF!AN119))</f>
        <v>1290592.9738744416</v>
      </c>
      <c r="AO117" s="1">
        <f>IF(QP_IncomeWP!AO117="","",'Cost and Benefit Parameters'!$C$47*(QP_IncomeWP!AO117-Income_CF!AO119))</f>
        <v>1332638.1975584466</v>
      </c>
      <c r="AP117" s="1">
        <f>IF(QP_IncomeWP!AP117="","",'Cost and Benefit Parameters'!$C$47*(QP_IncomeWP!AP117-Income_CF!AP119))</f>
        <v>1375227.7955820039</v>
      </c>
      <c r="AQ117" s="1">
        <f>IF(QP_IncomeWP!AQ117="","",'Cost and Benefit Parameters'!$C$47*(QP_IncomeWP!AQ117-Income_CF!AQ119))</f>
        <v>1418327.2569160969</v>
      </c>
      <c r="AR117" s="1">
        <f>IF(QP_IncomeWP!AR117="","",'Cost and Benefit Parameters'!$C$47*(QP_IncomeWP!AR117-Income_CF!AR119))</f>
        <v>1461900.0465742301</v>
      </c>
      <c r="AS117" s="1">
        <f>IF(QP_IncomeWP!AS117="","",'Cost and Benefit Parameters'!$C$47*(QP_IncomeWP!AS117-Income_CF!AS119))</f>
        <v>1505907.631205288</v>
      </c>
      <c r="AT117" s="1">
        <f>IF(QP_IncomeWP!AT117="","",'Cost and Benefit Parameters'!$C$47*(QP_IncomeWP!AT117-Income_CF!AT119))</f>
        <v>1550309.5115646746</v>
      </c>
      <c r="AU117" s="1">
        <f>IF(QP_IncomeWP!AU117="","",'Cost and Benefit Parameters'!$C$47*(QP_IncomeWP!AU117-Income_CF!AU119))</f>
        <v>1595063.2619562524</v>
      </c>
      <c r="AV117" s="1">
        <f>IF(QP_IncomeWP!AV117="","",'Cost and Benefit Parameters'!$C$47*(QP_IncomeWP!AV117-Income_CF!AV119))</f>
        <v>1640124.5767109587</v>
      </c>
      <c r="AW117" s="1">
        <f>IF(QP_IncomeWP!AW117="","",'Cost and Benefit Parameters'!$C$47*(QP_IncomeWP!AW117-Income_CF!AW119))</f>
        <v>1685447.3237397424</v>
      </c>
      <c r="AX117" s="1">
        <f>IF(QP_IncomeWP!AX117="","",'Cost and Benefit Parameters'!$C$47*(QP_IncomeWP!AX117-Income_CF!AX119))</f>
        <v>1730983.6051696211</v>
      </c>
      <c r="AY117" s="1">
        <f>IF(QP_IncomeWP!AY117="","",'Cost and Benefit Parameters'!$C$47*(QP_IncomeWP!AY117-Income_CF!AY119))</f>
        <v>1776683.8250416282</v>
      </c>
      <c r="AZ117" s="1">
        <f>IF(QP_IncomeWP!AZ117="","",'Cost and Benefit Parameters'!$C$47*(QP_IncomeWP!AZ117-Income_CF!AZ119))</f>
        <v>1822496.7640189098</v>
      </c>
      <c r="BA117" s="1">
        <f>IF(QP_IncomeWP!BA117="","",'Cost and Benefit Parameters'!$C$47*(QP_IncomeWP!BA117-Income_CF!BA119))</f>
        <v>1868369.6610217898</v>
      </c>
      <c r="BB117" s="1">
        <f>IF(QP_IncomeWP!BB117="","",'Cost and Benefit Parameters'!$C$47*(QP_IncomeWP!BB117-Income_CF!BB119))</f>
        <v>1914248.301675237</v>
      </c>
      <c r="BC117" s="1">
        <f>IF(QP_IncomeWP!BC117="","",'Cost and Benefit Parameters'!$C$47*(QP_IncomeWP!BC117-Income_CF!BC119))</f>
        <v>1960077.1134219572</v>
      </c>
      <c r="BD117" s="1">
        <f>IF(QP_IncomeWP!BD117="","",'Cost and Benefit Parameters'!$C$47*(QP_IncomeWP!BD117-Income_CF!BD119))</f>
        <v>2005799.2671223169</v>
      </c>
      <c r="BE117" s="1">
        <f>IF(QP_IncomeWP!BE117="","",'Cost and Benefit Parameters'!$C$47*(QP_IncomeWP!BE117-Income_CF!BE119))</f>
        <v>2051356.7849305118</v>
      </c>
      <c r="BF117" s="1">
        <f>IF(QP_IncomeWP!BF117="","",'Cost and Benefit Parameters'!$C$47*(QP_IncomeWP!BF117-Income_CF!BF119))</f>
        <v>2096690.6542042834</v>
      </c>
      <c r="BG117" s="1">
        <f>IF(QP_IncomeWP!BG117="","",'Cost and Benefit Parameters'!$C$47*(QP_IncomeWP!BG117-Income_CF!BG119))</f>
        <v>2141740.9471744522</v>
      </c>
      <c r="BH117" s="1">
        <f>IF(QP_IncomeWP!BH117="","",'Cost and Benefit Parameters'!$C$47*(QP_IncomeWP!BH117-Income_CF!BH119))</f>
        <v>2186446.9460695339</v>
      </c>
      <c r="BI117" s="1">
        <f>IF(QP_IncomeWP!BI117="","",'Cost and Benefit Parameters'!$C$47*(QP_IncomeWP!BI117-Income_CF!BI119))</f>
        <v>2230747.2733609853</v>
      </c>
      <c r="BJ117" s="1">
        <f>IF(QP_IncomeWP!BJ117="","",'Cost and Benefit Parameters'!$C$47*(QP_IncomeWP!BJ117-Income_CF!BJ119))</f>
        <v>2274580.0267653167</v>
      </c>
      <c r="BK117" s="1">
        <f>IF(QP_IncomeWP!BK117="","",'Cost and Benefit Parameters'!$C$47*(QP_IncomeWP!BK117-Income_CF!BK119))</f>
        <v>2317882.9186117547</v>
      </c>
      <c r="BL117" s="1">
        <f>IF(QP_IncomeWP!BL117="","",'Cost and Benefit Parameters'!$C$47*(QP_IncomeWP!BL117-Income_CF!BL119))</f>
        <v>2360593.4191572615</v>
      </c>
      <c r="BM117" s="1">
        <f>IF(QP_IncomeWP!BM117="","",'Cost and Benefit Parameters'!$C$47*(QP_IncomeWP!BM117-Income_CF!BM119))</f>
        <v>2402648.9034059304</v>
      </c>
      <c r="BN117" s="1">
        <f>IF(QP_IncomeWP!BN117="","",'Cost and Benefit Parameters'!$C$47*(QP_IncomeWP!BN117-Income_CF!BN119))</f>
        <v>2443986.8009662055</v>
      </c>
      <c r="BO117" s="1">
        <f>IF(QP_IncomeWP!BO117="","",'Cost and Benefit Parameters'!$C$47*(QP_IncomeWP!BO117-Income_CF!BO119))</f>
        <v>2484544.7484577219</v>
      </c>
      <c r="BP117" s="1">
        <f>IF(QP_IncomeWP!BP117="","",'Cost and Benefit Parameters'!$C$47*(QP_IncomeWP!BP117-Income_CF!BP119))</f>
        <v>2524260.7439601263</v>
      </c>
      <c r="BQ117" s="1">
        <f>IF(QP_IncomeWP!BQ117="","",'Cost and Benefit Parameters'!$C$47*(QP_IncomeWP!BQ117-Income_CF!BQ119))</f>
        <v>2563073.3029784402</v>
      </c>
      <c r="BR117" s="1">
        <f>IF(QP_IncomeWP!BR117="","",'Cost and Benefit Parameters'!$C$47*(QP_IncomeWP!BR117-Income_CF!BR119))</f>
        <v>2600921.6153845433</v>
      </c>
    </row>
    <row r="118" spans="1:72" x14ac:dyDescent="0.55000000000000004">
      <c r="A118" s="643"/>
      <c r="B118" s="329" t="s">
        <v>569</v>
      </c>
      <c r="C118" s="329"/>
      <c r="D118" s="329"/>
      <c r="E118" s="329"/>
      <c r="F118" s="330"/>
      <c r="G118" s="330"/>
      <c r="H118" s="330"/>
      <c r="I118" s="330"/>
      <c r="J118" s="330"/>
      <c r="K118" s="330"/>
      <c r="L118" s="330">
        <f t="shared" ref="L118:BR118" si="3">SUM(L98:L117)</f>
        <v>532301.78771559009</v>
      </c>
      <c r="M118" s="330">
        <f t="shared" si="3"/>
        <v>1101221.8473669684</v>
      </c>
      <c r="N118" s="330">
        <f t="shared" si="3"/>
        <v>1708315.2206991403</v>
      </c>
      <c r="O118" s="330">
        <f t="shared" si="3"/>
        <v>2355175.2222503647</v>
      </c>
      <c r="P118" s="330">
        <f t="shared" si="3"/>
        <v>3047212.3409230392</v>
      </c>
      <c r="Q118" s="330">
        <f t="shared" si="3"/>
        <v>3782181.8553887326</v>
      </c>
      <c r="R118" s="330">
        <f t="shared" si="3"/>
        <v>4561763.0329790683</v>
      </c>
      <c r="S118" s="330">
        <f t="shared" si="3"/>
        <v>5387671.6961758388</v>
      </c>
      <c r="T118" s="330">
        <f t="shared" si="3"/>
        <v>6261660.1480641644</v>
      </c>
      <c r="U118" s="330">
        <f t="shared" si="3"/>
        <v>7185517.0918083312</v>
      </c>
      <c r="V118" s="330">
        <f t="shared" si="3"/>
        <v>8161067.5474259919</v>
      </c>
      <c r="W118" s="330">
        <f t="shared" si="3"/>
        <v>9190172.7693525553</v>
      </c>
      <c r="X118" s="330">
        <f t="shared" si="3"/>
        <v>10274730.16849887</v>
      </c>
      <c r="Y118" s="330">
        <f t="shared" si="3"/>
        <v>11416673.242710819</v>
      </c>
      <c r="Z118" s="330">
        <f t="shared" si="3"/>
        <v>12617971.519737966</v>
      </c>
      <c r="AA118" s="330">
        <f t="shared" si="3"/>
        <v>13880630.517009063</v>
      </c>
      <c r="AB118" s="330">
        <f t="shared" si="3"/>
        <v>15206691.722694028</v>
      </c>
      <c r="AC118" s="330">
        <f t="shared" si="3"/>
        <v>16598232.602703931</v>
      </c>
      <c r="AD118" s="330">
        <f t="shared" si="3"/>
        <v>18057366.63844138</v>
      </c>
      <c r="AE118" s="330">
        <f t="shared" si="3"/>
        <v>19586243.400263391</v>
      </c>
      <c r="AF118" s="330">
        <f t="shared" si="3"/>
        <v>20225652.422727551</v>
      </c>
      <c r="AG118" s="330">
        <f t="shared" si="3"/>
        <v>20873075.409645006</v>
      </c>
      <c r="AH118" s="330">
        <f t="shared" si="3"/>
        <v>21527962.494977605</v>
      </c>
      <c r="AI118" s="330">
        <f t="shared" si="3"/>
        <v>22189731.531434685</v>
      </c>
      <c r="AJ118" s="330">
        <f t="shared" si="3"/>
        <v>22850943.304648802</v>
      </c>
      <c r="AK118" s="330">
        <f t="shared" si="3"/>
        <v>23518022.334502637</v>
      </c>
      <c r="AL118" s="330">
        <f t="shared" si="3"/>
        <v>24190344.026024111</v>
      </c>
      <c r="AM118" s="330">
        <f t="shared" si="3"/>
        <v>24867256.357947107</v>
      </c>
      <c r="AN118" s="330">
        <f t="shared" si="3"/>
        <v>25548080.653358418</v>
      </c>
      <c r="AO118" s="330">
        <f t="shared" si="3"/>
        <v>26232112.451577563</v>
      </c>
      <c r="AP118" s="330">
        <f t="shared" si="3"/>
        <v>26918622.480986252</v>
      </c>
      <c r="AQ118" s="330">
        <f t="shared" si="3"/>
        <v>27606857.732096128</v>
      </c>
      <c r="AR118" s="330">
        <f t="shared" si="3"/>
        <v>28296042.629705761</v>
      </c>
      <c r="AS118" s="330">
        <f t="shared" si="3"/>
        <v>28985380.302555054</v>
      </c>
      <c r="AT118" s="330">
        <f t="shared" si="3"/>
        <v>29674053.948437646</v>
      </c>
      <c r="AU118" s="330">
        <f t="shared" si="3"/>
        <v>30361228.292282965</v>
      </c>
      <c r="AV118" s="330">
        <f t="shared" si="3"/>
        <v>31046051.134270914</v>
      </c>
      <c r="AW118" s="330">
        <f t="shared" si="3"/>
        <v>31727654.984597087</v>
      </c>
      <c r="AX118" s="330">
        <f t="shared" si="3"/>
        <v>32405158.781066343</v>
      </c>
      <c r="AY118" s="330">
        <f t="shared" si="3"/>
        <v>33077669.685260538</v>
      </c>
      <c r="AZ118" s="330">
        <f t="shared" si="3"/>
        <v>32240015.436025478</v>
      </c>
      <c r="BA118" s="330">
        <f t="shared" si="3"/>
        <v>31330044.232166771</v>
      </c>
      <c r="BB118" s="330">
        <f t="shared" si="3"/>
        <v>30345524.808279328</v>
      </c>
      <c r="BC118" s="330">
        <f t="shared" si="3"/>
        <v>29284214.801802199</v>
      </c>
      <c r="BD118" s="330">
        <f t="shared" si="3"/>
        <v>28143861.819031648</v>
      </c>
      <c r="BE118" s="330">
        <f t="shared" si="3"/>
        <v>26922204.428466618</v>
      </c>
      <c r="BF118" s="330">
        <f t="shared" si="3"/>
        <v>25616973.072842192</v>
      </c>
      <c r="BG118" s="330">
        <f t="shared" si="3"/>
        <v>24225890.891197037</v>
      </c>
      <c r="BH118" s="330">
        <f t="shared" si="3"/>
        <v>22746674.442343265</v>
      </c>
      <c r="BI118" s="330">
        <f t="shared" si="3"/>
        <v>21177034.321161944</v>
      </c>
      <c r="BJ118" s="330">
        <f t="shared" si="3"/>
        <v>19514675.659234982</v>
      </c>
      <c r="BK118" s="330">
        <f t="shared" si="3"/>
        <v>17757298.501443755</v>
      </c>
      <c r="BL118" s="330">
        <f t="shared" si="3"/>
        <v>15902598.050316969</v>
      </c>
      <c r="BM118" s="330">
        <f t="shared" si="3"/>
        <v>13948264.770094495</v>
      </c>
      <c r="BN118" s="330">
        <f t="shared" si="3"/>
        <v>11891984.342689222</v>
      </c>
      <c r="BO118" s="330">
        <f t="shared" si="3"/>
        <v>9731437.4679747075</v>
      </c>
      <c r="BP118" s="330">
        <f t="shared" si="3"/>
        <v>7464299.5011024922</v>
      </c>
      <c r="BQ118" s="330">
        <f t="shared" si="3"/>
        <v>5088239.9198566377</v>
      </c>
      <c r="BR118" s="330">
        <f t="shared" si="3"/>
        <v>2600921.6153845433</v>
      </c>
      <c r="BS118" s="329"/>
      <c r="BT118" s="329"/>
    </row>
    <row r="119" spans="1:72" ht="14.7" thickBot="1" x14ac:dyDescent="0.6">
      <c r="A119" s="207"/>
      <c r="B119" s="345"/>
      <c r="C119" s="207"/>
      <c r="D119" s="207"/>
      <c r="E119" s="207"/>
      <c r="F119" s="207"/>
      <c r="G119" s="207"/>
      <c r="H119" s="207"/>
      <c r="I119" s="207"/>
      <c r="J119" s="207"/>
      <c r="K119" s="207"/>
      <c r="L119" s="345"/>
      <c r="M119" s="345"/>
      <c r="N119" s="345"/>
      <c r="O119" s="345"/>
      <c r="P119" s="345"/>
      <c r="Q119" s="345"/>
      <c r="R119" s="345"/>
      <c r="S119" s="345"/>
      <c r="T119" s="345"/>
      <c r="U119" s="345"/>
      <c r="V119" s="345"/>
      <c r="W119" s="345"/>
      <c r="X119" s="345"/>
      <c r="Y119" s="345"/>
      <c r="Z119" s="345"/>
      <c r="AA119" s="345"/>
      <c r="AB119" s="345"/>
      <c r="AC119" s="345"/>
      <c r="AD119" s="345"/>
      <c r="AE119" s="345"/>
      <c r="AF119" s="345"/>
      <c r="AG119" s="345"/>
      <c r="AH119" s="345"/>
      <c r="AI119" s="345"/>
      <c r="AJ119" s="345"/>
      <c r="AK119" s="345"/>
      <c r="AL119" s="345"/>
      <c r="AM119" s="345"/>
      <c r="AN119" s="345"/>
      <c r="AO119" s="345"/>
      <c r="AP119" s="345"/>
      <c r="AQ119" s="345"/>
      <c r="AR119" s="345"/>
      <c r="AS119" s="345"/>
      <c r="AT119" s="345"/>
      <c r="AU119" s="345"/>
      <c r="AV119" s="345"/>
      <c r="AW119" s="345"/>
      <c r="AX119" s="345"/>
      <c r="AY119" s="345"/>
      <c r="AZ119" s="345"/>
      <c r="BA119" s="345"/>
      <c r="BB119" s="345"/>
      <c r="BC119" s="345"/>
      <c r="BD119" s="345"/>
      <c r="BE119" s="345"/>
      <c r="BF119" s="345"/>
      <c r="BG119" s="345"/>
      <c r="BH119" s="345"/>
      <c r="BI119" s="345"/>
      <c r="BJ119" s="345"/>
      <c r="BK119" s="345"/>
      <c r="BL119" s="345"/>
      <c r="BM119" s="345"/>
      <c r="BN119" s="345"/>
      <c r="BO119" s="345"/>
      <c r="BP119" s="345"/>
      <c r="BQ119" s="345"/>
      <c r="BR119" s="345"/>
      <c r="BS119" s="207"/>
      <c r="BT119" s="207"/>
    </row>
    <row r="120" spans="1:72" ht="15.6" x14ac:dyDescent="0.6">
      <c r="B120" s="11" t="s">
        <v>570</v>
      </c>
      <c r="C120" s="11"/>
      <c r="D120" s="11"/>
      <c r="E120" s="11"/>
      <c r="F120" s="12">
        <v>2017</v>
      </c>
      <c r="G120" s="12">
        <v>2018</v>
      </c>
      <c r="H120" s="12">
        <v>2019</v>
      </c>
      <c r="I120" s="12">
        <v>2020</v>
      </c>
      <c r="J120" s="12">
        <v>2021</v>
      </c>
      <c r="K120" s="12">
        <v>2022</v>
      </c>
      <c r="L120" s="12">
        <v>2023</v>
      </c>
      <c r="M120" s="12">
        <v>2024</v>
      </c>
      <c r="N120" s="12">
        <v>2025</v>
      </c>
      <c r="O120" s="12">
        <v>2026</v>
      </c>
      <c r="P120" s="12">
        <v>2027</v>
      </c>
      <c r="Q120" s="12">
        <v>2028</v>
      </c>
      <c r="R120" s="12">
        <v>2029</v>
      </c>
      <c r="S120" s="12">
        <v>2030</v>
      </c>
      <c r="T120" s="12">
        <v>2031</v>
      </c>
      <c r="U120" s="12">
        <v>2032</v>
      </c>
      <c r="V120" s="12">
        <v>2033</v>
      </c>
      <c r="W120" s="12">
        <v>2034</v>
      </c>
      <c r="X120" s="12">
        <v>2035</v>
      </c>
      <c r="Y120" s="12">
        <v>2036</v>
      </c>
      <c r="Z120" s="12">
        <v>2037</v>
      </c>
      <c r="AA120" s="12">
        <v>2038</v>
      </c>
      <c r="AB120" s="12">
        <v>2039</v>
      </c>
      <c r="AC120" s="12">
        <v>2040</v>
      </c>
      <c r="AD120" s="12">
        <v>2041</v>
      </c>
      <c r="AE120" s="12">
        <v>2042</v>
      </c>
      <c r="AF120" s="12">
        <v>2043</v>
      </c>
      <c r="AG120" s="12">
        <v>2044</v>
      </c>
      <c r="AH120" s="12">
        <v>2045</v>
      </c>
      <c r="AI120" s="12">
        <v>2046</v>
      </c>
      <c r="AJ120" s="12">
        <v>2047</v>
      </c>
      <c r="AK120" s="12">
        <v>2048</v>
      </c>
      <c r="AL120" s="12">
        <v>2049</v>
      </c>
      <c r="AM120" s="12">
        <v>2050</v>
      </c>
      <c r="AN120" s="12">
        <v>2051</v>
      </c>
      <c r="AO120" s="12">
        <v>2052</v>
      </c>
      <c r="AP120" s="12">
        <v>2053</v>
      </c>
      <c r="AQ120" s="12">
        <v>2054</v>
      </c>
      <c r="AR120" s="12">
        <v>2055</v>
      </c>
      <c r="AS120" s="12">
        <v>2056</v>
      </c>
      <c r="AT120" s="12">
        <v>2057</v>
      </c>
      <c r="AU120" s="12">
        <v>2058</v>
      </c>
      <c r="AV120" s="12">
        <v>2059</v>
      </c>
      <c r="AW120" s="12">
        <v>2060</v>
      </c>
      <c r="AX120" s="12">
        <v>2061</v>
      </c>
      <c r="AY120" s="12">
        <v>2062</v>
      </c>
      <c r="AZ120" s="12">
        <v>2063</v>
      </c>
      <c r="BA120" s="12">
        <v>2064</v>
      </c>
      <c r="BB120" s="12">
        <v>2065</v>
      </c>
      <c r="BC120" s="12">
        <v>2066</v>
      </c>
      <c r="BD120" s="12">
        <v>2067</v>
      </c>
      <c r="BE120" s="12">
        <v>2068</v>
      </c>
      <c r="BF120" s="12">
        <v>2069</v>
      </c>
      <c r="BG120" s="12">
        <v>2070</v>
      </c>
      <c r="BH120" s="12">
        <v>2071</v>
      </c>
      <c r="BI120" s="12">
        <v>2072</v>
      </c>
      <c r="BJ120" s="12">
        <v>2073</v>
      </c>
      <c r="BK120" s="12">
        <v>2074</v>
      </c>
      <c r="BL120" s="12">
        <v>2075</v>
      </c>
      <c r="BM120" s="12">
        <v>2076</v>
      </c>
      <c r="BN120" s="12">
        <v>2077</v>
      </c>
      <c r="BO120" s="12">
        <v>2078</v>
      </c>
      <c r="BP120" s="12">
        <v>2079</v>
      </c>
      <c r="BQ120" s="12">
        <v>2080</v>
      </c>
      <c r="BR120" s="12">
        <v>2081</v>
      </c>
      <c r="BS120" s="12">
        <v>2082</v>
      </c>
      <c r="BT120" s="12">
        <v>2083</v>
      </c>
    </row>
    <row r="121" spans="1:72" s="135" customFormat="1" hidden="1" x14ac:dyDescent="0.55000000000000004">
      <c r="A121" s="644" t="s">
        <v>496</v>
      </c>
      <c r="B121" s="140" t="s">
        <v>497</v>
      </c>
      <c r="C121" s="140"/>
      <c r="D121" s="140"/>
      <c r="E121" s="140"/>
    </row>
    <row r="122" spans="1:72" s="135" customFormat="1" hidden="1" x14ac:dyDescent="0.55000000000000004">
      <c r="A122" s="644"/>
      <c r="B122" s="135" t="s">
        <v>466</v>
      </c>
      <c r="G122" s="141" t="str">
        <f t="shared" ref="G122:G142" si="4">IF(L98="","","n/a")</f>
        <v>n/a</v>
      </c>
      <c r="H122" s="141" t="str">
        <f t="shared" ref="H122:W137" si="5">IF(M98="","","n/a")</f>
        <v>n/a</v>
      </c>
      <c r="I122" s="141" t="str">
        <f t="shared" si="5"/>
        <v>n/a</v>
      </c>
      <c r="J122" s="141" t="str">
        <f t="shared" si="5"/>
        <v>n/a</v>
      </c>
      <c r="K122" s="141" t="str">
        <f t="shared" si="5"/>
        <v>n/a</v>
      </c>
      <c r="L122" s="141" t="str">
        <f t="shared" si="5"/>
        <v>n/a</v>
      </c>
      <c r="M122" s="141" t="str">
        <f t="shared" si="5"/>
        <v>n/a</v>
      </c>
      <c r="N122" s="141" t="str">
        <f t="shared" si="5"/>
        <v>n/a</v>
      </c>
      <c r="O122" s="141" t="str">
        <f t="shared" si="5"/>
        <v>n/a</v>
      </c>
      <c r="P122" s="141" t="str">
        <f t="shared" si="5"/>
        <v>n/a</v>
      </c>
      <c r="Q122" s="141" t="str">
        <f t="shared" si="5"/>
        <v>n/a</v>
      </c>
      <c r="R122" s="141" t="str">
        <f t="shared" si="5"/>
        <v>n/a</v>
      </c>
      <c r="S122" s="141" t="str">
        <f t="shared" si="5"/>
        <v>n/a</v>
      </c>
      <c r="T122" s="141" t="str">
        <f t="shared" si="5"/>
        <v>n/a</v>
      </c>
      <c r="U122" s="141" t="str">
        <f t="shared" si="5"/>
        <v>n/a</v>
      </c>
      <c r="V122" s="141" t="str">
        <f t="shared" si="5"/>
        <v>n/a</v>
      </c>
      <c r="W122" s="141" t="str">
        <f t="shared" si="5"/>
        <v>n/a</v>
      </c>
      <c r="X122" s="141" t="str">
        <f t="shared" ref="X122:AM137" si="6">IF(AC98="","","n/a")</f>
        <v>n/a</v>
      </c>
      <c r="Y122" s="141" t="str">
        <f t="shared" si="6"/>
        <v>n/a</v>
      </c>
      <c r="Z122" s="141" t="str">
        <f t="shared" si="6"/>
        <v>n/a</v>
      </c>
      <c r="AA122" s="141" t="str">
        <f t="shared" si="6"/>
        <v>n/a</v>
      </c>
      <c r="AB122" s="141" t="str">
        <f t="shared" si="6"/>
        <v>n/a</v>
      </c>
      <c r="AC122" s="141" t="str">
        <f t="shared" si="6"/>
        <v>n/a</v>
      </c>
      <c r="AD122" s="141" t="str">
        <f t="shared" si="6"/>
        <v>n/a</v>
      </c>
      <c r="AE122" s="141" t="str">
        <f t="shared" si="6"/>
        <v>n/a</v>
      </c>
      <c r="AF122" s="141" t="str">
        <f t="shared" si="6"/>
        <v>n/a</v>
      </c>
      <c r="AG122" s="141" t="str">
        <f t="shared" si="6"/>
        <v>n/a</v>
      </c>
      <c r="AH122" s="141" t="str">
        <f t="shared" si="6"/>
        <v>n/a</v>
      </c>
      <c r="AI122" s="141" t="str">
        <f t="shared" si="6"/>
        <v>n/a</v>
      </c>
      <c r="AJ122" s="141" t="str">
        <f t="shared" si="6"/>
        <v>n/a</v>
      </c>
      <c r="AK122" s="141" t="str">
        <f t="shared" si="6"/>
        <v>n/a</v>
      </c>
      <c r="AL122" s="141" t="str">
        <f t="shared" si="6"/>
        <v>n/a</v>
      </c>
      <c r="AM122" s="141" t="str">
        <f t="shared" si="6"/>
        <v>n/a</v>
      </c>
      <c r="AN122" s="141" t="str">
        <f t="shared" ref="AN122:BC137" si="7">IF(AS98="","","n/a")</f>
        <v>n/a</v>
      </c>
      <c r="AO122" s="141" t="str">
        <f t="shared" si="7"/>
        <v>n/a</v>
      </c>
      <c r="AP122" s="141" t="str">
        <f t="shared" si="7"/>
        <v>n/a</v>
      </c>
      <c r="AQ122" s="141" t="str">
        <f t="shared" si="7"/>
        <v>n/a</v>
      </c>
      <c r="AR122" s="141" t="str">
        <f t="shared" si="7"/>
        <v>n/a</v>
      </c>
      <c r="AS122" s="141" t="str">
        <f t="shared" si="7"/>
        <v>n/a</v>
      </c>
      <c r="AT122" s="141" t="str">
        <f t="shared" si="7"/>
        <v>n/a</v>
      </c>
      <c r="AU122" s="141" t="str">
        <f t="shared" si="7"/>
        <v/>
      </c>
      <c r="AV122" s="141" t="str">
        <f t="shared" si="7"/>
        <v/>
      </c>
      <c r="AW122" s="141" t="str">
        <f t="shared" si="7"/>
        <v/>
      </c>
      <c r="AX122" s="141" t="str">
        <f t="shared" si="7"/>
        <v/>
      </c>
      <c r="AY122" s="141" t="str">
        <f t="shared" si="7"/>
        <v/>
      </c>
      <c r="AZ122" s="141" t="str">
        <f t="shared" si="7"/>
        <v/>
      </c>
      <c r="BA122" s="141" t="str">
        <f t="shared" si="7"/>
        <v/>
      </c>
      <c r="BB122" s="141" t="str">
        <f t="shared" si="7"/>
        <v/>
      </c>
      <c r="BC122" s="141" t="str">
        <f t="shared" si="7"/>
        <v/>
      </c>
      <c r="BD122" s="141" t="str">
        <f t="shared" ref="BD122:BM137" si="8">IF(BI98="","","n/a")</f>
        <v/>
      </c>
      <c r="BE122" s="141" t="str">
        <f t="shared" si="8"/>
        <v/>
      </c>
      <c r="BF122" s="141" t="str">
        <f t="shared" si="8"/>
        <v/>
      </c>
      <c r="BG122" s="141" t="str">
        <f t="shared" si="8"/>
        <v/>
      </c>
      <c r="BH122" s="141" t="str">
        <f t="shared" si="8"/>
        <v/>
      </c>
      <c r="BI122" s="141" t="str">
        <f t="shared" si="8"/>
        <v/>
      </c>
      <c r="BJ122" s="141" t="str">
        <f t="shared" si="8"/>
        <v/>
      </c>
      <c r="BK122" s="141" t="str">
        <f t="shared" si="8"/>
        <v/>
      </c>
      <c r="BL122" s="141" t="str">
        <f t="shared" si="8"/>
        <v/>
      </c>
      <c r="BM122" s="141" t="str">
        <f t="shared" si="8"/>
        <v/>
      </c>
    </row>
    <row r="123" spans="1:72" s="135" customFormat="1" hidden="1" x14ac:dyDescent="0.55000000000000004">
      <c r="A123" s="644"/>
      <c r="B123" s="135" t="s">
        <v>468</v>
      </c>
      <c r="G123" s="141" t="str">
        <f t="shared" si="4"/>
        <v/>
      </c>
      <c r="H123" s="141" t="str">
        <f t="shared" si="5"/>
        <v>n/a</v>
      </c>
      <c r="I123" s="141" t="str">
        <f t="shared" si="5"/>
        <v>n/a</v>
      </c>
      <c r="J123" s="141" t="str">
        <f t="shared" si="5"/>
        <v>n/a</v>
      </c>
      <c r="K123" s="141" t="str">
        <f t="shared" si="5"/>
        <v>n/a</v>
      </c>
      <c r="L123" s="141" t="str">
        <f t="shared" si="5"/>
        <v>n/a</v>
      </c>
      <c r="M123" s="141" t="str">
        <f t="shared" si="5"/>
        <v>n/a</v>
      </c>
      <c r="N123" s="141" t="str">
        <f t="shared" si="5"/>
        <v>n/a</v>
      </c>
      <c r="O123" s="141" t="str">
        <f t="shared" si="5"/>
        <v>n/a</v>
      </c>
      <c r="P123" s="141" t="str">
        <f t="shared" si="5"/>
        <v>n/a</v>
      </c>
      <c r="Q123" s="141" t="str">
        <f t="shared" si="5"/>
        <v>n/a</v>
      </c>
      <c r="R123" s="141" t="str">
        <f t="shared" si="5"/>
        <v>n/a</v>
      </c>
      <c r="S123" s="141" t="str">
        <f t="shared" si="5"/>
        <v>n/a</v>
      </c>
      <c r="T123" s="141" t="str">
        <f t="shared" si="5"/>
        <v>n/a</v>
      </c>
      <c r="U123" s="141" t="str">
        <f t="shared" si="5"/>
        <v>n/a</v>
      </c>
      <c r="V123" s="141" t="str">
        <f t="shared" si="5"/>
        <v>n/a</v>
      </c>
      <c r="W123" s="141" t="str">
        <f t="shared" si="5"/>
        <v>n/a</v>
      </c>
      <c r="X123" s="141" t="str">
        <f t="shared" si="6"/>
        <v>n/a</v>
      </c>
      <c r="Y123" s="141" t="str">
        <f t="shared" si="6"/>
        <v>n/a</v>
      </c>
      <c r="Z123" s="141" t="str">
        <f t="shared" si="6"/>
        <v>n/a</v>
      </c>
      <c r="AA123" s="141" t="str">
        <f t="shared" si="6"/>
        <v>n/a</v>
      </c>
      <c r="AB123" s="141" t="str">
        <f t="shared" si="6"/>
        <v>n/a</v>
      </c>
      <c r="AC123" s="141" t="str">
        <f t="shared" si="6"/>
        <v>n/a</v>
      </c>
      <c r="AD123" s="141" t="str">
        <f t="shared" si="6"/>
        <v>n/a</v>
      </c>
      <c r="AE123" s="141" t="str">
        <f t="shared" si="6"/>
        <v>n/a</v>
      </c>
      <c r="AF123" s="141" t="str">
        <f t="shared" si="6"/>
        <v>n/a</v>
      </c>
      <c r="AG123" s="141" t="str">
        <f t="shared" si="6"/>
        <v>n/a</v>
      </c>
      <c r="AH123" s="141" t="str">
        <f t="shared" si="6"/>
        <v>n/a</v>
      </c>
      <c r="AI123" s="141" t="str">
        <f t="shared" si="6"/>
        <v>n/a</v>
      </c>
      <c r="AJ123" s="141" t="str">
        <f t="shared" si="6"/>
        <v>n/a</v>
      </c>
      <c r="AK123" s="141" t="str">
        <f t="shared" si="6"/>
        <v>n/a</v>
      </c>
      <c r="AL123" s="141" t="str">
        <f t="shared" si="6"/>
        <v>n/a</v>
      </c>
      <c r="AM123" s="141" t="str">
        <f t="shared" si="6"/>
        <v>n/a</v>
      </c>
      <c r="AN123" s="141" t="str">
        <f t="shared" si="7"/>
        <v>n/a</v>
      </c>
      <c r="AO123" s="141" t="str">
        <f t="shared" si="7"/>
        <v>n/a</v>
      </c>
      <c r="AP123" s="141" t="str">
        <f t="shared" si="7"/>
        <v>n/a</v>
      </c>
      <c r="AQ123" s="141" t="str">
        <f t="shared" si="7"/>
        <v>n/a</v>
      </c>
      <c r="AR123" s="141" t="str">
        <f t="shared" si="7"/>
        <v>n/a</v>
      </c>
      <c r="AS123" s="141" t="str">
        <f t="shared" si="7"/>
        <v>n/a</v>
      </c>
      <c r="AT123" s="141" t="str">
        <f t="shared" si="7"/>
        <v>n/a</v>
      </c>
      <c r="AU123" s="141" t="str">
        <f t="shared" si="7"/>
        <v>n/a</v>
      </c>
      <c r="AV123" s="141" t="str">
        <f t="shared" si="7"/>
        <v/>
      </c>
      <c r="AW123" s="141" t="str">
        <f t="shared" si="7"/>
        <v/>
      </c>
      <c r="AX123" s="141" t="str">
        <f t="shared" si="7"/>
        <v/>
      </c>
      <c r="AY123" s="141" t="str">
        <f t="shared" si="7"/>
        <v/>
      </c>
      <c r="AZ123" s="141" t="str">
        <f t="shared" si="7"/>
        <v/>
      </c>
      <c r="BA123" s="141" t="str">
        <f t="shared" si="7"/>
        <v/>
      </c>
      <c r="BB123" s="141" t="str">
        <f t="shared" si="7"/>
        <v/>
      </c>
      <c r="BC123" s="141" t="str">
        <f t="shared" si="7"/>
        <v/>
      </c>
      <c r="BD123" s="141" t="str">
        <f t="shared" si="8"/>
        <v/>
      </c>
      <c r="BE123" s="141" t="str">
        <f t="shared" si="8"/>
        <v/>
      </c>
      <c r="BF123" s="141" t="str">
        <f t="shared" si="8"/>
        <v/>
      </c>
      <c r="BG123" s="141" t="str">
        <f t="shared" si="8"/>
        <v/>
      </c>
      <c r="BH123" s="141" t="str">
        <f t="shared" si="8"/>
        <v/>
      </c>
      <c r="BI123" s="141" t="str">
        <f t="shared" si="8"/>
        <v/>
      </c>
      <c r="BJ123" s="141" t="str">
        <f t="shared" si="8"/>
        <v/>
      </c>
      <c r="BK123" s="141" t="str">
        <f t="shared" si="8"/>
        <v/>
      </c>
      <c r="BL123" s="141" t="str">
        <f t="shared" si="8"/>
        <v/>
      </c>
      <c r="BM123" s="141" t="str">
        <f t="shared" si="8"/>
        <v/>
      </c>
    </row>
    <row r="124" spans="1:72" s="135" customFormat="1" hidden="1" x14ac:dyDescent="0.55000000000000004">
      <c r="A124" s="644"/>
      <c r="B124" s="135" t="s">
        <v>469</v>
      </c>
      <c r="G124" s="141" t="str">
        <f t="shared" si="4"/>
        <v/>
      </c>
      <c r="H124" s="141" t="str">
        <f t="shared" si="5"/>
        <v/>
      </c>
      <c r="I124" s="141" t="str">
        <f t="shared" si="5"/>
        <v>n/a</v>
      </c>
      <c r="J124" s="141" t="str">
        <f t="shared" si="5"/>
        <v>n/a</v>
      </c>
      <c r="K124" s="141" t="str">
        <f t="shared" si="5"/>
        <v>n/a</v>
      </c>
      <c r="L124" s="141" t="str">
        <f t="shared" si="5"/>
        <v>n/a</v>
      </c>
      <c r="M124" s="141" t="str">
        <f t="shared" si="5"/>
        <v>n/a</v>
      </c>
      <c r="N124" s="141" t="str">
        <f t="shared" si="5"/>
        <v>n/a</v>
      </c>
      <c r="O124" s="141" t="str">
        <f t="shared" si="5"/>
        <v>n/a</v>
      </c>
      <c r="P124" s="141" t="str">
        <f t="shared" si="5"/>
        <v>n/a</v>
      </c>
      <c r="Q124" s="141" t="str">
        <f t="shared" si="5"/>
        <v>n/a</v>
      </c>
      <c r="R124" s="141" t="str">
        <f t="shared" si="5"/>
        <v>n/a</v>
      </c>
      <c r="S124" s="141" t="str">
        <f t="shared" si="5"/>
        <v>n/a</v>
      </c>
      <c r="T124" s="141" t="str">
        <f t="shared" si="5"/>
        <v>n/a</v>
      </c>
      <c r="U124" s="141" t="str">
        <f t="shared" si="5"/>
        <v>n/a</v>
      </c>
      <c r="V124" s="141" t="str">
        <f t="shared" si="5"/>
        <v>n/a</v>
      </c>
      <c r="W124" s="141" t="str">
        <f t="shared" si="5"/>
        <v>n/a</v>
      </c>
      <c r="X124" s="141" t="str">
        <f t="shared" si="6"/>
        <v>n/a</v>
      </c>
      <c r="Y124" s="141" t="str">
        <f t="shared" si="6"/>
        <v>n/a</v>
      </c>
      <c r="Z124" s="141" t="str">
        <f t="shared" si="6"/>
        <v>n/a</v>
      </c>
      <c r="AA124" s="141" t="str">
        <f t="shared" si="6"/>
        <v>n/a</v>
      </c>
      <c r="AB124" s="141" t="str">
        <f t="shared" si="6"/>
        <v>n/a</v>
      </c>
      <c r="AC124" s="141" t="str">
        <f t="shared" si="6"/>
        <v>n/a</v>
      </c>
      <c r="AD124" s="141" t="str">
        <f t="shared" si="6"/>
        <v>n/a</v>
      </c>
      <c r="AE124" s="141" t="str">
        <f t="shared" si="6"/>
        <v>n/a</v>
      </c>
      <c r="AF124" s="141" t="str">
        <f t="shared" si="6"/>
        <v>n/a</v>
      </c>
      <c r="AG124" s="141" t="str">
        <f t="shared" si="6"/>
        <v>n/a</v>
      </c>
      <c r="AH124" s="141" t="str">
        <f t="shared" si="6"/>
        <v>n/a</v>
      </c>
      <c r="AI124" s="141" t="str">
        <f t="shared" si="6"/>
        <v>n/a</v>
      </c>
      <c r="AJ124" s="141" t="str">
        <f t="shared" si="6"/>
        <v>n/a</v>
      </c>
      <c r="AK124" s="141" t="str">
        <f t="shared" si="6"/>
        <v>n/a</v>
      </c>
      <c r="AL124" s="141" t="str">
        <f t="shared" si="6"/>
        <v>n/a</v>
      </c>
      <c r="AM124" s="141" t="str">
        <f t="shared" si="6"/>
        <v>n/a</v>
      </c>
      <c r="AN124" s="141" t="str">
        <f t="shared" si="7"/>
        <v>n/a</v>
      </c>
      <c r="AO124" s="141" t="str">
        <f t="shared" si="7"/>
        <v>n/a</v>
      </c>
      <c r="AP124" s="141" t="str">
        <f t="shared" si="7"/>
        <v>n/a</v>
      </c>
      <c r="AQ124" s="141" t="str">
        <f t="shared" si="7"/>
        <v>n/a</v>
      </c>
      <c r="AR124" s="141" t="str">
        <f t="shared" si="7"/>
        <v>n/a</v>
      </c>
      <c r="AS124" s="141" t="str">
        <f t="shared" si="7"/>
        <v>n/a</v>
      </c>
      <c r="AT124" s="141" t="str">
        <f t="shared" si="7"/>
        <v>n/a</v>
      </c>
      <c r="AU124" s="141" t="str">
        <f t="shared" si="7"/>
        <v>n/a</v>
      </c>
      <c r="AV124" s="141" t="str">
        <f t="shared" si="7"/>
        <v>n/a</v>
      </c>
      <c r="AW124" s="141" t="str">
        <f t="shared" si="7"/>
        <v/>
      </c>
      <c r="AX124" s="141" t="str">
        <f t="shared" si="7"/>
        <v/>
      </c>
      <c r="AY124" s="141" t="str">
        <f t="shared" si="7"/>
        <v/>
      </c>
      <c r="AZ124" s="141" t="str">
        <f t="shared" si="7"/>
        <v/>
      </c>
      <c r="BA124" s="141" t="str">
        <f t="shared" si="7"/>
        <v/>
      </c>
      <c r="BB124" s="141" t="str">
        <f t="shared" si="7"/>
        <v/>
      </c>
      <c r="BC124" s="141" t="str">
        <f t="shared" si="7"/>
        <v/>
      </c>
      <c r="BD124" s="141" t="str">
        <f t="shared" si="8"/>
        <v/>
      </c>
      <c r="BE124" s="141" t="str">
        <f t="shared" si="8"/>
        <v/>
      </c>
      <c r="BF124" s="141" t="str">
        <f t="shared" si="8"/>
        <v/>
      </c>
      <c r="BG124" s="141" t="str">
        <f t="shared" si="8"/>
        <v/>
      </c>
      <c r="BH124" s="141" t="str">
        <f t="shared" si="8"/>
        <v/>
      </c>
      <c r="BI124" s="141" t="str">
        <f t="shared" si="8"/>
        <v/>
      </c>
      <c r="BJ124" s="141" t="str">
        <f t="shared" si="8"/>
        <v/>
      </c>
      <c r="BK124" s="141" t="str">
        <f t="shared" si="8"/>
        <v/>
      </c>
      <c r="BL124" s="141" t="str">
        <f t="shared" si="8"/>
        <v/>
      </c>
      <c r="BM124" s="141" t="str">
        <f t="shared" si="8"/>
        <v/>
      </c>
    </row>
    <row r="125" spans="1:72" s="135" customFormat="1" hidden="1" x14ac:dyDescent="0.55000000000000004">
      <c r="A125" s="644"/>
      <c r="B125" s="135" t="s">
        <v>470</v>
      </c>
      <c r="G125" s="141" t="str">
        <f t="shared" si="4"/>
        <v/>
      </c>
      <c r="H125" s="141" t="str">
        <f t="shared" si="5"/>
        <v/>
      </c>
      <c r="I125" s="141" t="str">
        <f t="shared" si="5"/>
        <v/>
      </c>
      <c r="J125" s="141" t="str">
        <f t="shared" si="5"/>
        <v>n/a</v>
      </c>
      <c r="K125" s="141" t="str">
        <f t="shared" si="5"/>
        <v>n/a</v>
      </c>
      <c r="L125" s="141" t="str">
        <f t="shared" si="5"/>
        <v>n/a</v>
      </c>
      <c r="M125" s="141" t="str">
        <f t="shared" si="5"/>
        <v>n/a</v>
      </c>
      <c r="N125" s="141" t="str">
        <f t="shared" si="5"/>
        <v>n/a</v>
      </c>
      <c r="O125" s="141" t="str">
        <f t="shared" si="5"/>
        <v>n/a</v>
      </c>
      <c r="P125" s="141" t="str">
        <f t="shared" si="5"/>
        <v>n/a</v>
      </c>
      <c r="Q125" s="141" t="str">
        <f t="shared" si="5"/>
        <v>n/a</v>
      </c>
      <c r="R125" s="141" t="str">
        <f t="shared" si="5"/>
        <v>n/a</v>
      </c>
      <c r="S125" s="141" t="str">
        <f t="shared" si="5"/>
        <v>n/a</v>
      </c>
      <c r="T125" s="141" t="str">
        <f t="shared" si="5"/>
        <v>n/a</v>
      </c>
      <c r="U125" s="141" t="str">
        <f t="shared" si="5"/>
        <v>n/a</v>
      </c>
      <c r="V125" s="141" t="str">
        <f t="shared" si="5"/>
        <v>n/a</v>
      </c>
      <c r="W125" s="141" t="str">
        <f t="shared" si="5"/>
        <v>n/a</v>
      </c>
      <c r="X125" s="141" t="str">
        <f t="shared" si="6"/>
        <v>n/a</v>
      </c>
      <c r="Y125" s="141" t="str">
        <f t="shared" si="6"/>
        <v>n/a</v>
      </c>
      <c r="Z125" s="141" t="str">
        <f t="shared" si="6"/>
        <v>n/a</v>
      </c>
      <c r="AA125" s="141" t="str">
        <f t="shared" si="6"/>
        <v>n/a</v>
      </c>
      <c r="AB125" s="141" t="str">
        <f t="shared" si="6"/>
        <v>n/a</v>
      </c>
      <c r="AC125" s="141" t="str">
        <f t="shared" si="6"/>
        <v>n/a</v>
      </c>
      <c r="AD125" s="141" t="str">
        <f t="shared" si="6"/>
        <v>n/a</v>
      </c>
      <c r="AE125" s="141" t="str">
        <f t="shared" si="6"/>
        <v>n/a</v>
      </c>
      <c r="AF125" s="141" t="str">
        <f t="shared" si="6"/>
        <v>n/a</v>
      </c>
      <c r="AG125" s="141" t="str">
        <f t="shared" si="6"/>
        <v>n/a</v>
      </c>
      <c r="AH125" s="141" t="str">
        <f t="shared" si="6"/>
        <v>n/a</v>
      </c>
      <c r="AI125" s="141" t="str">
        <f t="shared" si="6"/>
        <v>n/a</v>
      </c>
      <c r="AJ125" s="141" t="str">
        <f t="shared" si="6"/>
        <v>n/a</v>
      </c>
      <c r="AK125" s="141" t="str">
        <f t="shared" si="6"/>
        <v>n/a</v>
      </c>
      <c r="AL125" s="141" t="str">
        <f t="shared" si="6"/>
        <v>n/a</v>
      </c>
      <c r="AM125" s="141" t="str">
        <f t="shared" si="6"/>
        <v>n/a</v>
      </c>
      <c r="AN125" s="141" t="str">
        <f t="shared" si="7"/>
        <v>n/a</v>
      </c>
      <c r="AO125" s="141" t="str">
        <f t="shared" si="7"/>
        <v>n/a</v>
      </c>
      <c r="AP125" s="141" t="str">
        <f t="shared" si="7"/>
        <v>n/a</v>
      </c>
      <c r="AQ125" s="141" t="str">
        <f t="shared" si="7"/>
        <v>n/a</v>
      </c>
      <c r="AR125" s="141" t="str">
        <f t="shared" si="7"/>
        <v>n/a</v>
      </c>
      <c r="AS125" s="141" t="str">
        <f t="shared" si="7"/>
        <v>n/a</v>
      </c>
      <c r="AT125" s="141" t="str">
        <f t="shared" si="7"/>
        <v>n/a</v>
      </c>
      <c r="AU125" s="141" t="str">
        <f t="shared" si="7"/>
        <v>n/a</v>
      </c>
      <c r="AV125" s="141" t="str">
        <f t="shared" si="7"/>
        <v>n/a</v>
      </c>
      <c r="AW125" s="141" t="str">
        <f t="shared" si="7"/>
        <v>n/a</v>
      </c>
      <c r="AX125" s="141" t="str">
        <f t="shared" si="7"/>
        <v/>
      </c>
      <c r="AY125" s="141" t="str">
        <f t="shared" si="7"/>
        <v/>
      </c>
      <c r="AZ125" s="141" t="str">
        <f t="shared" si="7"/>
        <v/>
      </c>
      <c r="BA125" s="141" t="str">
        <f t="shared" si="7"/>
        <v/>
      </c>
      <c r="BB125" s="141" t="str">
        <f t="shared" si="7"/>
        <v/>
      </c>
      <c r="BC125" s="141" t="str">
        <f t="shared" si="7"/>
        <v/>
      </c>
      <c r="BD125" s="141" t="str">
        <f t="shared" si="8"/>
        <v/>
      </c>
      <c r="BE125" s="141" t="str">
        <f t="shared" si="8"/>
        <v/>
      </c>
      <c r="BF125" s="141" t="str">
        <f t="shared" si="8"/>
        <v/>
      </c>
      <c r="BG125" s="141" t="str">
        <f t="shared" si="8"/>
        <v/>
      </c>
      <c r="BH125" s="141" t="str">
        <f t="shared" si="8"/>
        <v/>
      </c>
      <c r="BI125" s="141" t="str">
        <f t="shared" si="8"/>
        <v/>
      </c>
      <c r="BJ125" s="141" t="str">
        <f t="shared" si="8"/>
        <v/>
      </c>
      <c r="BK125" s="141" t="str">
        <f t="shared" si="8"/>
        <v/>
      </c>
      <c r="BL125" s="141" t="str">
        <f t="shared" si="8"/>
        <v/>
      </c>
      <c r="BM125" s="141" t="str">
        <f t="shared" si="8"/>
        <v/>
      </c>
    </row>
    <row r="126" spans="1:72" s="135" customFormat="1" hidden="1" x14ac:dyDescent="0.55000000000000004">
      <c r="A126" s="644"/>
      <c r="B126" s="135" t="s">
        <v>471</v>
      </c>
      <c r="G126" s="141" t="str">
        <f t="shared" si="4"/>
        <v/>
      </c>
      <c r="H126" s="141" t="str">
        <f t="shared" si="5"/>
        <v/>
      </c>
      <c r="I126" s="141" t="str">
        <f t="shared" si="5"/>
        <v/>
      </c>
      <c r="J126" s="141" t="str">
        <f t="shared" si="5"/>
        <v/>
      </c>
      <c r="K126" s="141" t="str">
        <f t="shared" si="5"/>
        <v>n/a</v>
      </c>
      <c r="L126" s="141" t="str">
        <f t="shared" si="5"/>
        <v>n/a</v>
      </c>
      <c r="M126" s="141" t="str">
        <f t="shared" si="5"/>
        <v>n/a</v>
      </c>
      <c r="N126" s="141" t="str">
        <f t="shared" si="5"/>
        <v>n/a</v>
      </c>
      <c r="O126" s="141" t="str">
        <f t="shared" si="5"/>
        <v>n/a</v>
      </c>
      <c r="P126" s="141" t="str">
        <f t="shared" si="5"/>
        <v>n/a</v>
      </c>
      <c r="Q126" s="141" t="str">
        <f t="shared" si="5"/>
        <v>n/a</v>
      </c>
      <c r="R126" s="141" t="str">
        <f t="shared" si="5"/>
        <v>n/a</v>
      </c>
      <c r="S126" s="141" t="str">
        <f t="shared" si="5"/>
        <v>n/a</v>
      </c>
      <c r="T126" s="141" t="str">
        <f t="shared" si="5"/>
        <v>n/a</v>
      </c>
      <c r="U126" s="141" t="str">
        <f t="shared" si="5"/>
        <v>n/a</v>
      </c>
      <c r="V126" s="141" t="str">
        <f t="shared" si="5"/>
        <v>n/a</v>
      </c>
      <c r="W126" s="141" t="str">
        <f t="shared" si="5"/>
        <v>n/a</v>
      </c>
      <c r="X126" s="141" t="str">
        <f t="shared" si="6"/>
        <v>n/a</v>
      </c>
      <c r="Y126" s="141" t="str">
        <f t="shared" si="6"/>
        <v>n/a</v>
      </c>
      <c r="Z126" s="141" t="str">
        <f t="shared" si="6"/>
        <v>n/a</v>
      </c>
      <c r="AA126" s="141" t="str">
        <f t="shared" si="6"/>
        <v>n/a</v>
      </c>
      <c r="AB126" s="141" t="str">
        <f t="shared" si="6"/>
        <v>n/a</v>
      </c>
      <c r="AC126" s="141" t="str">
        <f t="shared" si="6"/>
        <v>n/a</v>
      </c>
      <c r="AD126" s="141" t="str">
        <f t="shared" si="6"/>
        <v>n/a</v>
      </c>
      <c r="AE126" s="141" t="str">
        <f t="shared" si="6"/>
        <v>n/a</v>
      </c>
      <c r="AF126" s="141" t="str">
        <f t="shared" si="6"/>
        <v>n/a</v>
      </c>
      <c r="AG126" s="141" t="str">
        <f t="shared" si="6"/>
        <v>n/a</v>
      </c>
      <c r="AH126" s="141" t="str">
        <f t="shared" si="6"/>
        <v>n/a</v>
      </c>
      <c r="AI126" s="141" t="str">
        <f t="shared" si="6"/>
        <v>n/a</v>
      </c>
      <c r="AJ126" s="141" t="str">
        <f t="shared" si="6"/>
        <v>n/a</v>
      </c>
      <c r="AK126" s="141" t="str">
        <f t="shared" si="6"/>
        <v>n/a</v>
      </c>
      <c r="AL126" s="141" t="str">
        <f t="shared" si="6"/>
        <v>n/a</v>
      </c>
      <c r="AM126" s="141" t="str">
        <f t="shared" si="6"/>
        <v>n/a</v>
      </c>
      <c r="AN126" s="141" t="str">
        <f t="shared" si="7"/>
        <v>n/a</v>
      </c>
      <c r="AO126" s="141" t="str">
        <f t="shared" si="7"/>
        <v>n/a</v>
      </c>
      <c r="AP126" s="141" t="str">
        <f t="shared" si="7"/>
        <v>n/a</v>
      </c>
      <c r="AQ126" s="141" t="str">
        <f t="shared" si="7"/>
        <v>n/a</v>
      </c>
      <c r="AR126" s="141" t="str">
        <f t="shared" si="7"/>
        <v>n/a</v>
      </c>
      <c r="AS126" s="141" t="str">
        <f t="shared" si="7"/>
        <v>n/a</v>
      </c>
      <c r="AT126" s="141" t="str">
        <f t="shared" si="7"/>
        <v>n/a</v>
      </c>
      <c r="AU126" s="141" t="str">
        <f t="shared" si="7"/>
        <v>n/a</v>
      </c>
      <c r="AV126" s="141" t="str">
        <f t="shared" si="7"/>
        <v>n/a</v>
      </c>
      <c r="AW126" s="141" t="str">
        <f t="shared" si="7"/>
        <v>n/a</v>
      </c>
      <c r="AX126" s="141" t="str">
        <f t="shared" si="7"/>
        <v>n/a</v>
      </c>
      <c r="AY126" s="141" t="str">
        <f t="shared" si="7"/>
        <v/>
      </c>
      <c r="AZ126" s="141" t="str">
        <f t="shared" si="7"/>
        <v/>
      </c>
      <c r="BA126" s="141" t="str">
        <f t="shared" si="7"/>
        <v/>
      </c>
      <c r="BB126" s="141" t="str">
        <f t="shared" si="7"/>
        <v/>
      </c>
      <c r="BC126" s="141" t="str">
        <f t="shared" si="7"/>
        <v/>
      </c>
      <c r="BD126" s="141" t="str">
        <f t="shared" si="8"/>
        <v/>
      </c>
      <c r="BE126" s="141" t="str">
        <f t="shared" si="8"/>
        <v/>
      </c>
      <c r="BF126" s="141" t="str">
        <f t="shared" si="8"/>
        <v/>
      </c>
      <c r="BG126" s="141" t="str">
        <f t="shared" si="8"/>
        <v/>
      </c>
      <c r="BH126" s="141" t="str">
        <f t="shared" si="8"/>
        <v/>
      </c>
      <c r="BI126" s="141" t="str">
        <f t="shared" si="8"/>
        <v/>
      </c>
      <c r="BJ126" s="141" t="str">
        <f t="shared" si="8"/>
        <v/>
      </c>
      <c r="BK126" s="141" t="str">
        <f t="shared" si="8"/>
        <v/>
      </c>
      <c r="BL126" s="141" t="str">
        <f t="shared" si="8"/>
        <v/>
      </c>
      <c r="BM126" s="141" t="str">
        <f t="shared" si="8"/>
        <v/>
      </c>
    </row>
    <row r="127" spans="1:72" s="135" customFormat="1" hidden="1" x14ac:dyDescent="0.55000000000000004">
      <c r="A127" s="644"/>
      <c r="B127" s="135" t="s">
        <v>472</v>
      </c>
      <c r="G127" s="141" t="str">
        <f t="shared" si="4"/>
        <v/>
      </c>
      <c r="H127" s="141" t="str">
        <f t="shared" si="5"/>
        <v/>
      </c>
      <c r="I127" s="141" t="str">
        <f t="shared" si="5"/>
        <v/>
      </c>
      <c r="J127" s="141" t="str">
        <f t="shared" si="5"/>
        <v/>
      </c>
      <c r="K127" s="141" t="str">
        <f t="shared" si="5"/>
        <v/>
      </c>
      <c r="L127" s="141" t="str">
        <f t="shared" si="5"/>
        <v>n/a</v>
      </c>
      <c r="M127" s="141" t="str">
        <f t="shared" si="5"/>
        <v>n/a</v>
      </c>
      <c r="N127" s="141" t="str">
        <f t="shared" si="5"/>
        <v>n/a</v>
      </c>
      <c r="O127" s="141" t="str">
        <f t="shared" si="5"/>
        <v>n/a</v>
      </c>
      <c r="P127" s="141" t="str">
        <f t="shared" si="5"/>
        <v>n/a</v>
      </c>
      <c r="Q127" s="141" t="str">
        <f t="shared" si="5"/>
        <v>n/a</v>
      </c>
      <c r="R127" s="141" t="str">
        <f t="shared" si="5"/>
        <v>n/a</v>
      </c>
      <c r="S127" s="141" t="str">
        <f t="shared" si="5"/>
        <v>n/a</v>
      </c>
      <c r="T127" s="141" t="str">
        <f t="shared" si="5"/>
        <v>n/a</v>
      </c>
      <c r="U127" s="141" t="str">
        <f t="shared" si="5"/>
        <v>n/a</v>
      </c>
      <c r="V127" s="141" t="str">
        <f t="shared" si="5"/>
        <v>n/a</v>
      </c>
      <c r="W127" s="141" t="str">
        <f t="shared" si="5"/>
        <v>n/a</v>
      </c>
      <c r="X127" s="141" t="str">
        <f t="shared" si="6"/>
        <v>n/a</v>
      </c>
      <c r="Y127" s="141" t="str">
        <f t="shared" si="6"/>
        <v>n/a</v>
      </c>
      <c r="Z127" s="141" t="str">
        <f t="shared" si="6"/>
        <v>n/a</v>
      </c>
      <c r="AA127" s="141" t="str">
        <f t="shared" si="6"/>
        <v>n/a</v>
      </c>
      <c r="AB127" s="141" t="str">
        <f t="shared" si="6"/>
        <v>n/a</v>
      </c>
      <c r="AC127" s="141" t="str">
        <f t="shared" si="6"/>
        <v>n/a</v>
      </c>
      <c r="AD127" s="141" t="str">
        <f t="shared" si="6"/>
        <v>n/a</v>
      </c>
      <c r="AE127" s="141" t="str">
        <f t="shared" si="6"/>
        <v>n/a</v>
      </c>
      <c r="AF127" s="141" t="str">
        <f t="shared" si="6"/>
        <v>n/a</v>
      </c>
      <c r="AG127" s="141" t="str">
        <f t="shared" si="6"/>
        <v>n/a</v>
      </c>
      <c r="AH127" s="141" t="str">
        <f t="shared" si="6"/>
        <v>n/a</v>
      </c>
      <c r="AI127" s="141" t="str">
        <f t="shared" si="6"/>
        <v>n/a</v>
      </c>
      <c r="AJ127" s="141" t="str">
        <f t="shared" si="6"/>
        <v>n/a</v>
      </c>
      <c r="AK127" s="141" t="str">
        <f t="shared" si="6"/>
        <v>n/a</v>
      </c>
      <c r="AL127" s="141" t="str">
        <f t="shared" si="6"/>
        <v>n/a</v>
      </c>
      <c r="AM127" s="141" t="str">
        <f t="shared" si="6"/>
        <v>n/a</v>
      </c>
      <c r="AN127" s="141" t="str">
        <f t="shared" si="7"/>
        <v>n/a</v>
      </c>
      <c r="AO127" s="141" t="str">
        <f t="shared" si="7"/>
        <v>n/a</v>
      </c>
      <c r="AP127" s="141" t="str">
        <f t="shared" si="7"/>
        <v>n/a</v>
      </c>
      <c r="AQ127" s="141" t="str">
        <f t="shared" si="7"/>
        <v>n/a</v>
      </c>
      <c r="AR127" s="141" t="str">
        <f t="shared" si="7"/>
        <v>n/a</v>
      </c>
      <c r="AS127" s="141" t="str">
        <f t="shared" si="7"/>
        <v>n/a</v>
      </c>
      <c r="AT127" s="141" t="str">
        <f t="shared" si="7"/>
        <v>n/a</v>
      </c>
      <c r="AU127" s="141" t="str">
        <f t="shared" si="7"/>
        <v>n/a</v>
      </c>
      <c r="AV127" s="141" t="str">
        <f t="shared" si="7"/>
        <v>n/a</v>
      </c>
      <c r="AW127" s="141" t="str">
        <f t="shared" si="7"/>
        <v>n/a</v>
      </c>
      <c r="AX127" s="141" t="str">
        <f t="shared" si="7"/>
        <v>n/a</v>
      </c>
      <c r="AY127" s="141" t="str">
        <f t="shared" si="7"/>
        <v>n/a</v>
      </c>
      <c r="AZ127" s="141" t="str">
        <f t="shared" si="7"/>
        <v/>
      </c>
      <c r="BA127" s="141" t="str">
        <f t="shared" si="7"/>
        <v/>
      </c>
      <c r="BB127" s="141" t="str">
        <f t="shared" si="7"/>
        <v/>
      </c>
      <c r="BC127" s="141" t="str">
        <f t="shared" si="7"/>
        <v/>
      </c>
      <c r="BD127" s="141" t="str">
        <f t="shared" si="8"/>
        <v/>
      </c>
      <c r="BE127" s="141" t="str">
        <f t="shared" si="8"/>
        <v/>
      </c>
      <c r="BF127" s="141" t="str">
        <f t="shared" si="8"/>
        <v/>
      </c>
      <c r="BG127" s="141" t="str">
        <f t="shared" si="8"/>
        <v/>
      </c>
      <c r="BH127" s="141" t="str">
        <f t="shared" si="8"/>
        <v/>
      </c>
      <c r="BI127" s="141" t="str">
        <f t="shared" si="8"/>
        <v/>
      </c>
      <c r="BJ127" s="141" t="str">
        <f t="shared" si="8"/>
        <v/>
      </c>
      <c r="BK127" s="141" t="str">
        <f t="shared" si="8"/>
        <v/>
      </c>
      <c r="BL127" s="141" t="str">
        <f t="shared" si="8"/>
        <v/>
      </c>
      <c r="BM127" s="141" t="str">
        <f t="shared" si="8"/>
        <v/>
      </c>
    </row>
    <row r="128" spans="1:72" s="135" customFormat="1" hidden="1" x14ac:dyDescent="0.55000000000000004">
      <c r="A128" s="644"/>
      <c r="B128" s="135" t="s">
        <v>473</v>
      </c>
      <c r="G128" s="141" t="str">
        <f t="shared" si="4"/>
        <v/>
      </c>
      <c r="H128" s="141" t="str">
        <f t="shared" si="5"/>
        <v/>
      </c>
      <c r="I128" s="141" t="str">
        <f t="shared" si="5"/>
        <v/>
      </c>
      <c r="J128" s="141" t="str">
        <f t="shared" si="5"/>
        <v/>
      </c>
      <c r="K128" s="141" t="str">
        <f t="shared" si="5"/>
        <v/>
      </c>
      <c r="L128" s="141" t="str">
        <f t="shared" si="5"/>
        <v/>
      </c>
      <c r="M128" s="141" t="str">
        <f t="shared" si="5"/>
        <v>n/a</v>
      </c>
      <c r="N128" s="141" t="str">
        <f t="shared" si="5"/>
        <v>n/a</v>
      </c>
      <c r="O128" s="141" t="str">
        <f t="shared" si="5"/>
        <v>n/a</v>
      </c>
      <c r="P128" s="141" t="str">
        <f t="shared" si="5"/>
        <v>n/a</v>
      </c>
      <c r="Q128" s="141" t="str">
        <f t="shared" si="5"/>
        <v>n/a</v>
      </c>
      <c r="R128" s="141" t="str">
        <f t="shared" si="5"/>
        <v>n/a</v>
      </c>
      <c r="S128" s="141" t="str">
        <f t="shared" si="5"/>
        <v>n/a</v>
      </c>
      <c r="T128" s="141" t="str">
        <f t="shared" si="5"/>
        <v>n/a</v>
      </c>
      <c r="U128" s="141" t="str">
        <f t="shared" si="5"/>
        <v>n/a</v>
      </c>
      <c r="V128" s="141" t="str">
        <f t="shared" si="5"/>
        <v>n/a</v>
      </c>
      <c r="W128" s="141" t="str">
        <f t="shared" si="5"/>
        <v>n/a</v>
      </c>
      <c r="X128" s="141" t="str">
        <f t="shared" si="6"/>
        <v>n/a</v>
      </c>
      <c r="Y128" s="141" t="str">
        <f t="shared" si="6"/>
        <v>n/a</v>
      </c>
      <c r="Z128" s="141" t="str">
        <f t="shared" si="6"/>
        <v>n/a</v>
      </c>
      <c r="AA128" s="141" t="str">
        <f t="shared" si="6"/>
        <v>n/a</v>
      </c>
      <c r="AB128" s="141" t="str">
        <f t="shared" si="6"/>
        <v>n/a</v>
      </c>
      <c r="AC128" s="141" t="str">
        <f t="shared" si="6"/>
        <v>n/a</v>
      </c>
      <c r="AD128" s="141" t="str">
        <f t="shared" si="6"/>
        <v>n/a</v>
      </c>
      <c r="AE128" s="141" t="str">
        <f t="shared" si="6"/>
        <v>n/a</v>
      </c>
      <c r="AF128" s="141" t="str">
        <f t="shared" si="6"/>
        <v>n/a</v>
      </c>
      <c r="AG128" s="141" t="str">
        <f t="shared" si="6"/>
        <v>n/a</v>
      </c>
      <c r="AH128" s="141" t="str">
        <f t="shared" si="6"/>
        <v>n/a</v>
      </c>
      <c r="AI128" s="141" t="str">
        <f t="shared" si="6"/>
        <v>n/a</v>
      </c>
      <c r="AJ128" s="141" t="str">
        <f t="shared" si="6"/>
        <v>n/a</v>
      </c>
      <c r="AK128" s="141" t="str">
        <f t="shared" si="6"/>
        <v>n/a</v>
      </c>
      <c r="AL128" s="141" t="str">
        <f t="shared" si="6"/>
        <v>n/a</v>
      </c>
      <c r="AM128" s="141" t="str">
        <f t="shared" si="6"/>
        <v>n/a</v>
      </c>
      <c r="AN128" s="141" t="str">
        <f t="shared" si="7"/>
        <v>n/a</v>
      </c>
      <c r="AO128" s="141" t="str">
        <f t="shared" si="7"/>
        <v>n/a</v>
      </c>
      <c r="AP128" s="141" t="str">
        <f t="shared" si="7"/>
        <v>n/a</v>
      </c>
      <c r="AQ128" s="141" t="str">
        <f t="shared" si="7"/>
        <v>n/a</v>
      </c>
      <c r="AR128" s="141" t="str">
        <f t="shared" si="7"/>
        <v>n/a</v>
      </c>
      <c r="AS128" s="141" t="str">
        <f t="shared" si="7"/>
        <v>n/a</v>
      </c>
      <c r="AT128" s="141" t="str">
        <f t="shared" si="7"/>
        <v>n/a</v>
      </c>
      <c r="AU128" s="141" t="str">
        <f t="shared" si="7"/>
        <v>n/a</v>
      </c>
      <c r="AV128" s="141" t="str">
        <f t="shared" si="7"/>
        <v>n/a</v>
      </c>
      <c r="AW128" s="141" t="str">
        <f t="shared" si="7"/>
        <v>n/a</v>
      </c>
      <c r="AX128" s="141" t="str">
        <f t="shared" si="7"/>
        <v>n/a</v>
      </c>
      <c r="AY128" s="141" t="str">
        <f t="shared" si="7"/>
        <v>n/a</v>
      </c>
      <c r="AZ128" s="141" t="str">
        <f t="shared" si="7"/>
        <v>n/a</v>
      </c>
      <c r="BA128" s="141" t="str">
        <f t="shared" si="7"/>
        <v/>
      </c>
      <c r="BB128" s="141" t="str">
        <f t="shared" si="7"/>
        <v/>
      </c>
      <c r="BC128" s="141" t="str">
        <f t="shared" si="7"/>
        <v/>
      </c>
      <c r="BD128" s="141" t="str">
        <f t="shared" si="8"/>
        <v/>
      </c>
      <c r="BE128" s="141" t="str">
        <f t="shared" si="8"/>
        <v/>
      </c>
      <c r="BF128" s="141" t="str">
        <f t="shared" si="8"/>
        <v/>
      </c>
      <c r="BG128" s="141" t="str">
        <f t="shared" si="8"/>
        <v/>
      </c>
      <c r="BH128" s="141" t="str">
        <f t="shared" si="8"/>
        <v/>
      </c>
      <c r="BI128" s="141" t="str">
        <f t="shared" si="8"/>
        <v/>
      </c>
      <c r="BJ128" s="141" t="str">
        <f t="shared" si="8"/>
        <v/>
      </c>
      <c r="BK128" s="141" t="str">
        <f t="shared" si="8"/>
        <v/>
      </c>
      <c r="BL128" s="141" t="str">
        <f t="shared" si="8"/>
        <v/>
      </c>
      <c r="BM128" s="141" t="str">
        <f t="shared" si="8"/>
        <v/>
      </c>
    </row>
    <row r="129" spans="1:72" s="135" customFormat="1" hidden="1" x14ac:dyDescent="0.55000000000000004">
      <c r="A129" s="644"/>
      <c r="B129" s="135" t="s">
        <v>474</v>
      </c>
      <c r="G129" s="141" t="str">
        <f t="shared" si="4"/>
        <v/>
      </c>
      <c r="H129" s="141" t="str">
        <f t="shared" si="5"/>
        <v/>
      </c>
      <c r="I129" s="141" t="str">
        <f t="shared" si="5"/>
        <v/>
      </c>
      <c r="J129" s="141" t="str">
        <f t="shared" si="5"/>
        <v/>
      </c>
      <c r="K129" s="141" t="str">
        <f t="shared" si="5"/>
        <v/>
      </c>
      <c r="L129" s="141" t="str">
        <f t="shared" si="5"/>
        <v/>
      </c>
      <c r="M129" s="141" t="str">
        <f t="shared" si="5"/>
        <v/>
      </c>
      <c r="N129" s="141" t="str">
        <f t="shared" si="5"/>
        <v>n/a</v>
      </c>
      <c r="O129" s="141" t="str">
        <f t="shared" si="5"/>
        <v>n/a</v>
      </c>
      <c r="P129" s="141" t="str">
        <f t="shared" si="5"/>
        <v>n/a</v>
      </c>
      <c r="Q129" s="141" t="str">
        <f t="shared" si="5"/>
        <v>n/a</v>
      </c>
      <c r="R129" s="141" t="str">
        <f t="shared" si="5"/>
        <v>n/a</v>
      </c>
      <c r="S129" s="141" t="str">
        <f t="shared" si="5"/>
        <v>n/a</v>
      </c>
      <c r="T129" s="141" t="str">
        <f t="shared" si="5"/>
        <v>n/a</v>
      </c>
      <c r="U129" s="141" t="str">
        <f t="shared" si="5"/>
        <v>n/a</v>
      </c>
      <c r="V129" s="141" t="str">
        <f t="shared" si="5"/>
        <v>n/a</v>
      </c>
      <c r="W129" s="141" t="str">
        <f t="shared" si="5"/>
        <v>n/a</v>
      </c>
      <c r="X129" s="141" t="str">
        <f t="shared" si="6"/>
        <v>n/a</v>
      </c>
      <c r="Y129" s="141" t="str">
        <f t="shared" si="6"/>
        <v>n/a</v>
      </c>
      <c r="Z129" s="141" t="str">
        <f t="shared" si="6"/>
        <v>n/a</v>
      </c>
      <c r="AA129" s="141" t="str">
        <f t="shared" si="6"/>
        <v>n/a</v>
      </c>
      <c r="AB129" s="141" t="str">
        <f t="shared" si="6"/>
        <v>n/a</v>
      </c>
      <c r="AC129" s="141" t="str">
        <f t="shared" si="6"/>
        <v>n/a</v>
      </c>
      <c r="AD129" s="141" t="str">
        <f t="shared" si="6"/>
        <v>n/a</v>
      </c>
      <c r="AE129" s="141" t="str">
        <f t="shared" si="6"/>
        <v>n/a</v>
      </c>
      <c r="AF129" s="141" t="str">
        <f t="shared" si="6"/>
        <v>n/a</v>
      </c>
      <c r="AG129" s="141" t="str">
        <f t="shared" si="6"/>
        <v>n/a</v>
      </c>
      <c r="AH129" s="141" t="str">
        <f t="shared" si="6"/>
        <v>n/a</v>
      </c>
      <c r="AI129" s="141" t="str">
        <f t="shared" si="6"/>
        <v>n/a</v>
      </c>
      <c r="AJ129" s="141" t="str">
        <f t="shared" si="6"/>
        <v>n/a</v>
      </c>
      <c r="AK129" s="141" t="str">
        <f t="shared" si="6"/>
        <v>n/a</v>
      </c>
      <c r="AL129" s="141" t="str">
        <f t="shared" si="6"/>
        <v>n/a</v>
      </c>
      <c r="AM129" s="141" t="str">
        <f t="shared" si="6"/>
        <v>n/a</v>
      </c>
      <c r="AN129" s="141" t="str">
        <f t="shared" si="7"/>
        <v>n/a</v>
      </c>
      <c r="AO129" s="141" t="str">
        <f t="shared" si="7"/>
        <v>n/a</v>
      </c>
      <c r="AP129" s="141" t="str">
        <f t="shared" si="7"/>
        <v>n/a</v>
      </c>
      <c r="AQ129" s="141" t="str">
        <f t="shared" si="7"/>
        <v>n/a</v>
      </c>
      <c r="AR129" s="141" t="str">
        <f t="shared" si="7"/>
        <v>n/a</v>
      </c>
      <c r="AS129" s="141" t="str">
        <f t="shared" si="7"/>
        <v>n/a</v>
      </c>
      <c r="AT129" s="141" t="str">
        <f t="shared" si="7"/>
        <v>n/a</v>
      </c>
      <c r="AU129" s="141" t="str">
        <f t="shared" si="7"/>
        <v>n/a</v>
      </c>
      <c r="AV129" s="141" t="str">
        <f t="shared" si="7"/>
        <v>n/a</v>
      </c>
      <c r="AW129" s="141" t="str">
        <f t="shared" si="7"/>
        <v>n/a</v>
      </c>
      <c r="AX129" s="141" t="str">
        <f t="shared" si="7"/>
        <v>n/a</v>
      </c>
      <c r="AY129" s="141" t="str">
        <f t="shared" si="7"/>
        <v>n/a</v>
      </c>
      <c r="AZ129" s="141" t="str">
        <f t="shared" si="7"/>
        <v>n/a</v>
      </c>
      <c r="BA129" s="141" t="str">
        <f t="shared" si="7"/>
        <v>n/a</v>
      </c>
      <c r="BB129" s="141" t="str">
        <f t="shared" si="7"/>
        <v/>
      </c>
      <c r="BC129" s="141" t="str">
        <f t="shared" si="7"/>
        <v/>
      </c>
      <c r="BD129" s="141" t="str">
        <f t="shared" si="8"/>
        <v/>
      </c>
      <c r="BE129" s="141" t="str">
        <f t="shared" si="8"/>
        <v/>
      </c>
      <c r="BF129" s="141" t="str">
        <f t="shared" si="8"/>
        <v/>
      </c>
      <c r="BG129" s="141" t="str">
        <f t="shared" si="8"/>
        <v/>
      </c>
      <c r="BH129" s="141" t="str">
        <f t="shared" si="8"/>
        <v/>
      </c>
      <c r="BI129" s="141" t="str">
        <f t="shared" si="8"/>
        <v/>
      </c>
      <c r="BJ129" s="141" t="str">
        <f t="shared" si="8"/>
        <v/>
      </c>
      <c r="BK129" s="141" t="str">
        <f t="shared" si="8"/>
        <v/>
      </c>
      <c r="BL129" s="141" t="str">
        <f t="shared" si="8"/>
        <v/>
      </c>
      <c r="BM129" s="141" t="str">
        <f t="shared" si="8"/>
        <v/>
      </c>
    </row>
    <row r="130" spans="1:72" s="135" customFormat="1" hidden="1" x14ac:dyDescent="0.55000000000000004">
      <c r="A130" s="644"/>
      <c r="B130" s="135" t="s">
        <v>475</v>
      </c>
      <c r="G130" s="141" t="str">
        <f t="shared" si="4"/>
        <v/>
      </c>
      <c r="H130" s="141" t="str">
        <f t="shared" si="5"/>
        <v/>
      </c>
      <c r="I130" s="141" t="str">
        <f t="shared" si="5"/>
        <v/>
      </c>
      <c r="J130" s="141" t="str">
        <f t="shared" si="5"/>
        <v/>
      </c>
      <c r="K130" s="141" t="str">
        <f t="shared" si="5"/>
        <v/>
      </c>
      <c r="L130" s="141" t="str">
        <f t="shared" si="5"/>
        <v/>
      </c>
      <c r="M130" s="141" t="str">
        <f t="shared" si="5"/>
        <v/>
      </c>
      <c r="N130" s="141" t="str">
        <f t="shared" si="5"/>
        <v/>
      </c>
      <c r="O130" s="141" t="str">
        <f t="shared" si="5"/>
        <v>n/a</v>
      </c>
      <c r="P130" s="141" t="str">
        <f t="shared" si="5"/>
        <v>n/a</v>
      </c>
      <c r="Q130" s="141" t="str">
        <f t="shared" si="5"/>
        <v>n/a</v>
      </c>
      <c r="R130" s="141" t="str">
        <f t="shared" si="5"/>
        <v>n/a</v>
      </c>
      <c r="S130" s="141" t="str">
        <f t="shared" si="5"/>
        <v>n/a</v>
      </c>
      <c r="T130" s="141" t="str">
        <f t="shared" si="5"/>
        <v>n/a</v>
      </c>
      <c r="U130" s="141" t="str">
        <f t="shared" si="5"/>
        <v>n/a</v>
      </c>
      <c r="V130" s="141" t="str">
        <f t="shared" si="5"/>
        <v>n/a</v>
      </c>
      <c r="W130" s="141" t="str">
        <f t="shared" si="5"/>
        <v>n/a</v>
      </c>
      <c r="X130" s="141" t="str">
        <f t="shared" si="6"/>
        <v>n/a</v>
      </c>
      <c r="Y130" s="141" t="str">
        <f t="shared" si="6"/>
        <v>n/a</v>
      </c>
      <c r="Z130" s="141" t="str">
        <f t="shared" si="6"/>
        <v>n/a</v>
      </c>
      <c r="AA130" s="141" t="str">
        <f t="shared" si="6"/>
        <v>n/a</v>
      </c>
      <c r="AB130" s="141" t="str">
        <f t="shared" si="6"/>
        <v>n/a</v>
      </c>
      <c r="AC130" s="141" t="str">
        <f t="shared" si="6"/>
        <v>n/a</v>
      </c>
      <c r="AD130" s="141" t="str">
        <f t="shared" si="6"/>
        <v>n/a</v>
      </c>
      <c r="AE130" s="141" t="str">
        <f t="shared" si="6"/>
        <v>n/a</v>
      </c>
      <c r="AF130" s="141" t="str">
        <f t="shared" si="6"/>
        <v>n/a</v>
      </c>
      <c r="AG130" s="141" t="str">
        <f t="shared" si="6"/>
        <v>n/a</v>
      </c>
      <c r="AH130" s="141" t="str">
        <f t="shared" si="6"/>
        <v>n/a</v>
      </c>
      <c r="AI130" s="141" t="str">
        <f t="shared" si="6"/>
        <v>n/a</v>
      </c>
      <c r="AJ130" s="141" t="str">
        <f t="shared" si="6"/>
        <v>n/a</v>
      </c>
      <c r="AK130" s="141" t="str">
        <f t="shared" si="6"/>
        <v>n/a</v>
      </c>
      <c r="AL130" s="141" t="str">
        <f t="shared" si="6"/>
        <v>n/a</v>
      </c>
      <c r="AM130" s="141" t="str">
        <f t="shared" si="6"/>
        <v>n/a</v>
      </c>
      <c r="AN130" s="141" t="str">
        <f t="shared" si="7"/>
        <v>n/a</v>
      </c>
      <c r="AO130" s="141" t="str">
        <f t="shared" si="7"/>
        <v>n/a</v>
      </c>
      <c r="AP130" s="141" t="str">
        <f t="shared" si="7"/>
        <v>n/a</v>
      </c>
      <c r="AQ130" s="141" t="str">
        <f t="shared" si="7"/>
        <v>n/a</v>
      </c>
      <c r="AR130" s="141" t="str">
        <f t="shared" si="7"/>
        <v>n/a</v>
      </c>
      <c r="AS130" s="141" t="str">
        <f t="shared" si="7"/>
        <v>n/a</v>
      </c>
      <c r="AT130" s="141" t="str">
        <f t="shared" si="7"/>
        <v>n/a</v>
      </c>
      <c r="AU130" s="141" t="str">
        <f t="shared" si="7"/>
        <v>n/a</v>
      </c>
      <c r="AV130" s="141" t="str">
        <f t="shared" si="7"/>
        <v>n/a</v>
      </c>
      <c r="AW130" s="141" t="str">
        <f t="shared" si="7"/>
        <v>n/a</v>
      </c>
      <c r="AX130" s="141" t="str">
        <f t="shared" si="7"/>
        <v>n/a</v>
      </c>
      <c r="AY130" s="141" t="str">
        <f t="shared" si="7"/>
        <v>n/a</v>
      </c>
      <c r="AZ130" s="141" t="str">
        <f t="shared" si="7"/>
        <v>n/a</v>
      </c>
      <c r="BA130" s="141" t="str">
        <f t="shared" si="7"/>
        <v>n/a</v>
      </c>
      <c r="BB130" s="141" t="str">
        <f t="shared" si="7"/>
        <v>n/a</v>
      </c>
      <c r="BC130" s="141" t="str">
        <f t="shared" si="7"/>
        <v/>
      </c>
      <c r="BD130" s="141" t="str">
        <f t="shared" si="8"/>
        <v/>
      </c>
      <c r="BE130" s="141" t="str">
        <f t="shared" si="8"/>
        <v/>
      </c>
      <c r="BF130" s="141" t="str">
        <f t="shared" si="8"/>
        <v/>
      </c>
      <c r="BG130" s="141" t="str">
        <f t="shared" si="8"/>
        <v/>
      </c>
      <c r="BH130" s="141" t="str">
        <f t="shared" si="8"/>
        <v/>
      </c>
      <c r="BI130" s="141" t="str">
        <f t="shared" si="8"/>
        <v/>
      </c>
      <c r="BJ130" s="141" t="str">
        <f t="shared" si="8"/>
        <v/>
      </c>
      <c r="BK130" s="141" t="str">
        <f t="shared" si="8"/>
        <v/>
      </c>
      <c r="BL130" s="141" t="str">
        <f t="shared" si="8"/>
        <v/>
      </c>
      <c r="BM130" s="141" t="str">
        <f t="shared" si="8"/>
        <v/>
      </c>
    </row>
    <row r="131" spans="1:72" s="135" customFormat="1" hidden="1" x14ac:dyDescent="0.55000000000000004">
      <c r="A131" s="644"/>
      <c r="B131" s="135" t="s">
        <v>476</v>
      </c>
      <c r="G131" s="141" t="str">
        <f t="shared" si="4"/>
        <v/>
      </c>
      <c r="H131" s="141" t="str">
        <f t="shared" si="5"/>
        <v/>
      </c>
      <c r="I131" s="141" t="str">
        <f t="shared" si="5"/>
        <v/>
      </c>
      <c r="J131" s="141" t="str">
        <f t="shared" si="5"/>
        <v/>
      </c>
      <c r="K131" s="141" t="str">
        <f t="shared" si="5"/>
        <v/>
      </c>
      <c r="L131" s="141" t="str">
        <f t="shared" si="5"/>
        <v/>
      </c>
      <c r="M131" s="141" t="str">
        <f t="shared" si="5"/>
        <v/>
      </c>
      <c r="N131" s="141" t="str">
        <f t="shared" si="5"/>
        <v/>
      </c>
      <c r="O131" s="141" t="str">
        <f t="shared" si="5"/>
        <v/>
      </c>
      <c r="P131" s="141" t="str">
        <f t="shared" si="5"/>
        <v>n/a</v>
      </c>
      <c r="Q131" s="141" t="str">
        <f t="shared" si="5"/>
        <v>n/a</v>
      </c>
      <c r="R131" s="141" t="str">
        <f t="shared" si="5"/>
        <v>n/a</v>
      </c>
      <c r="S131" s="141" t="str">
        <f t="shared" si="5"/>
        <v>n/a</v>
      </c>
      <c r="T131" s="141" t="str">
        <f t="shared" si="5"/>
        <v>n/a</v>
      </c>
      <c r="U131" s="141" t="str">
        <f t="shared" si="5"/>
        <v>n/a</v>
      </c>
      <c r="V131" s="141" t="str">
        <f t="shared" si="5"/>
        <v>n/a</v>
      </c>
      <c r="W131" s="141" t="str">
        <f t="shared" si="5"/>
        <v>n/a</v>
      </c>
      <c r="X131" s="141" t="str">
        <f t="shared" si="6"/>
        <v>n/a</v>
      </c>
      <c r="Y131" s="141" t="str">
        <f t="shared" si="6"/>
        <v>n/a</v>
      </c>
      <c r="Z131" s="141" t="str">
        <f t="shared" si="6"/>
        <v>n/a</v>
      </c>
      <c r="AA131" s="141" t="str">
        <f t="shared" si="6"/>
        <v>n/a</v>
      </c>
      <c r="AB131" s="141" t="str">
        <f t="shared" si="6"/>
        <v>n/a</v>
      </c>
      <c r="AC131" s="141" t="str">
        <f t="shared" si="6"/>
        <v>n/a</v>
      </c>
      <c r="AD131" s="141" t="str">
        <f t="shared" si="6"/>
        <v>n/a</v>
      </c>
      <c r="AE131" s="141" t="str">
        <f t="shared" si="6"/>
        <v>n/a</v>
      </c>
      <c r="AF131" s="141" t="str">
        <f t="shared" si="6"/>
        <v>n/a</v>
      </c>
      <c r="AG131" s="141" t="str">
        <f t="shared" si="6"/>
        <v>n/a</v>
      </c>
      <c r="AH131" s="141" t="str">
        <f t="shared" si="6"/>
        <v>n/a</v>
      </c>
      <c r="AI131" s="141" t="str">
        <f t="shared" si="6"/>
        <v>n/a</v>
      </c>
      <c r="AJ131" s="141" t="str">
        <f t="shared" si="6"/>
        <v>n/a</v>
      </c>
      <c r="AK131" s="141" t="str">
        <f t="shared" si="6"/>
        <v>n/a</v>
      </c>
      <c r="AL131" s="141" t="str">
        <f t="shared" si="6"/>
        <v>n/a</v>
      </c>
      <c r="AM131" s="141" t="str">
        <f t="shared" si="6"/>
        <v>n/a</v>
      </c>
      <c r="AN131" s="141" t="str">
        <f t="shared" si="7"/>
        <v>n/a</v>
      </c>
      <c r="AO131" s="141" t="str">
        <f t="shared" si="7"/>
        <v>n/a</v>
      </c>
      <c r="AP131" s="141" t="str">
        <f t="shared" si="7"/>
        <v>n/a</v>
      </c>
      <c r="AQ131" s="141" t="str">
        <f t="shared" si="7"/>
        <v>n/a</v>
      </c>
      <c r="AR131" s="141" t="str">
        <f t="shared" si="7"/>
        <v>n/a</v>
      </c>
      <c r="AS131" s="141" t="str">
        <f t="shared" si="7"/>
        <v>n/a</v>
      </c>
      <c r="AT131" s="141" t="str">
        <f t="shared" si="7"/>
        <v>n/a</v>
      </c>
      <c r="AU131" s="141" t="str">
        <f t="shared" si="7"/>
        <v>n/a</v>
      </c>
      <c r="AV131" s="141" t="str">
        <f t="shared" si="7"/>
        <v>n/a</v>
      </c>
      <c r="AW131" s="141" t="str">
        <f t="shared" si="7"/>
        <v>n/a</v>
      </c>
      <c r="AX131" s="141" t="str">
        <f t="shared" si="7"/>
        <v>n/a</v>
      </c>
      <c r="AY131" s="141" t="str">
        <f t="shared" si="7"/>
        <v>n/a</v>
      </c>
      <c r="AZ131" s="141" t="str">
        <f t="shared" si="7"/>
        <v>n/a</v>
      </c>
      <c r="BA131" s="141" t="str">
        <f t="shared" si="7"/>
        <v>n/a</v>
      </c>
      <c r="BB131" s="141" t="str">
        <f t="shared" si="7"/>
        <v>n/a</v>
      </c>
      <c r="BC131" s="141" t="str">
        <f t="shared" si="7"/>
        <v>n/a</v>
      </c>
      <c r="BD131" s="141" t="str">
        <f t="shared" si="8"/>
        <v/>
      </c>
      <c r="BE131" s="141" t="str">
        <f t="shared" si="8"/>
        <v/>
      </c>
      <c r="BF131" s="141" t="str">
        <f t="shared" si="8"/>
        <v/>
      </c>
      <c r="BG131" s="141" t="str">
        <f t="shared" si="8"/>
        <v/>
      </c>
      <c r="BH131" s="141" t="str">
        <f t="shared" si="8"/>
        <v/>
      </c>
      <c r="BI131" s="141" t="str">
        <f t="shared" si="8"/>
        <v/>
      </c>
      <c r="BJ131" s="141" t="str">
        <f t="shared" si="8"/>
        <v/>
      </c>
      <c r="BK131" s="141" t="str">
        <f t="shared" si="8"/>
        <v/>
      </c>
      <c r="BL131" s="141" t="str">
        <f t="shared" si="8"/>
        <v/>
      </c>
      <c r="BM131" s="141" t="str">
        <f t="shared" si="8"/>
        <v/>
      </c>
    </row>
    <row r="132" spans="1:72" s="135" customFormat="1" hidden="1" x14ac:dyDescent="0.55000000000000004">
      <c r="A132" s="644"/>
      <c r="B132" s="135" t="s">
        <v>477</v>
      </c>
      <c r="G132" s="141" t="str">
        <f t="shared" si="4"/>
        <v/>
      </c>
      <c r="H132" s="141" t="str">
        <f t="shared" si="5"/>
        <v/>
      </c>
      <c r="I132" s="141" t="str">
        <f t="shared" si="5"/>
        <v/>
      </c>
      <c r="J132" s="141" t="str">
        <f t="shared" si="5"/>
        <v/>
      </c>
      <c r="K132" s="141" t="str">
        <f t="shared" si="5"/>
        <v/>
      </c>
      <c r="L132" s="141" t="str">
        <f t="shared" si="5"/>
        <v/>
      </c>
      <c r="M132" s="141" t="str">
        <f t="shared" si="5"/>
        <v/>
      </c>
      <c r="N132" s="141" t="str">
        <f t="shared" si="5"/>
        <v/>
      </c>
      <c r="O132" s="141" t="str">
        <f t="shared" si="5"/>
        <v/>
      </c>
      <c r="P132" s="141" t="str">
        <f t="shared" si="5"/>
        <v/>
      </c>
      <c r="Q132" s="141" t="str">
        <f t="shared" si="5"/>
        <v>n/a</v>
      </c>
      <c r="R132" s="141" t="str">
        <f t="shared" si="5"/>
        <v>n/a</v>
      </c>
      <c r="S132" s="141" t="str">
        <f t="shared" si="5"/>
        <v>n/a</v>
      </c>
      <c r="T132" s="141" t="str">
        <f t="shared" si="5"/>
        <v>n/a</v>
      </c>
      <c r="U132" s="141" t="str">
        <f t="shared" si="5"/>
        <v>n/a</v>
      </c>
      <c r="V132" s="141" t="str">
        <f t="shared" si="5"/>
        <v>n/a</v>
      </c>
      <c r="W132" s="141" t="str">
        <f t="shared" si="5"/>
        <v>n/a</v>
      </c>
      <c r="X132" s="141" t="str">
        <f t="shared" si="6"/>
        <v>n/a</v>
      </c>
      <c r="Y132" s="141" t="str">
        <f t="shared" si="6"/>
        <v>n/a</v>
      </c>
      <c r="Z132" s="141" t="str">
        <f t="shared" si="6"/>
        <v>n/a</v>
      </c>
      <c r="AA132" s="141" t="str">
        <f t="shared" si="6"/>
        <v>n/a</v>
      </c>
      <c r="AB132" s="141" t="str">
        <f t="shared" si="6"/>
        <v>n/a</v>
      </c>
      <c r="AC132" s="141" t="str">
        <f t="shared" si="6"/>
        <v>n/a</v>
      </c>
      <c r="AD132" s="141" t="str">
        <f t="shared" si="6"/>
        <v>n/a</v>
      </c>
      <c r="AE132" s="141" t="str">
        <f t="shared" si="6"/>
        <v>n/a</v>
      </c>
      <c r="AF132" s="141" t="str">
        <f t="shared" si="6"/>
        <v>n/a</v>
      </c>
      <c r="AG132" s="141" t="str">
        <f t="shared" si="6"/>
        <v>n/a</v>
      </c>
      <c r="AH132" s="141" t="str">
        <f t="shared" si="6"/>
        <v>n/a</v>
      </c>
      <c r="AI132" s="141" t="str">
        <f t="shared" si="6"/>
        <v>n/a</v>
      </c>
      <c r="AJ132" s="141" t="str">
        <f t="shared" si="6"/>
        <v>n/a</v>
      </c>
      <c r="AK132" s="141" t="str">
        <f t="shared" si="6"/>
        <v>n/a</v>
      </c>
      <c r="AL132" s="141" t="str">
        <f t="shared" si="6"/>
        <v>n/a</v>
      </c>
      <c r="AM132" s="141" t="str">
        <f t="shared" si="6"/>
        <v>n/a</v>
      </c>
      <c r="AN132" s="141" t="str">
        <f t="shared" si="7"/>
        <v>n/a</v>
      </c>
      <c r="AO132" s="141" t="str">
        <f t="shared" si="7"/>
        <v>n/a</v>
      </c>
      <c r="AP132" s="141" t="str">
        <f t="shared" si="7"/>
        <v>n/a</v>
      </c>
      <c r="AQ132" s="141" t="str">
        <f t="shared" si="7"/>
        <v>n/a</v>
      </c>
      <c r="AR132" s="141" t="str">
        <f t="shared" si="7"/>
        <v>n/a</v>
      </c>
      <c r="AS132" s="141" t="str">
        <f t="shared" si="7"/>
        <v>n/a</v>
      </c>
      <c r="AT132" s="141" t="str">
        <f t="shared" si="7"/>
        <v>n/a</v>
      </c>
      <c r="AU132" s="141" t="str">
        <f t="shared" si="7"/>
        <v>n/a</v>
      </c>
      <c r="AV132" s="141" t="str">
        <f t="shared" si="7"/>
        <v>n/a</v>
      </c>
      <c r="AW132" s="141" t="str">
        <f t="shared" si="7"/>
        <v>n/a</v>
      </c>
      <c r="AX132" s="141" t="str">
        <f t="shared" si="7"/>
        <v>n/a</v>
      </c>
      <c r="AY132" s="141" t="str">
        <f t="shared" si="7"/>
        <v>n/a</v>
      </c>
      <c r="AZ132" s="141" t="str">
        <f t="shared" si="7"/>
        <v>n/a</v>
      </c>
      <c r="BA132" s="141" t="str">
        <f t="shared" si="7"/>
        <v>n/a</v>
      </c>
      <c r="BB132" s="141" t="str">
        <f t="shared" si="7"/>
        <v>n/a</v>
      </c>
      <c r="BC132" s="141" t="str">
        <f t="shared" si="7"/>
        <v>n/a</v>
      </c>
      <c r="BD132" s="141" t="str">
        <f t="shared" si="8"/>
        <v>n/a</v>
      </c>
      <c r="BE132" s="141" t="str">
        <f t="shared" si="8"/>
        <v/>
      </c>
      <c r="BF132" s="141" t="str">
        <f t="shared" si="8"/>
        <v/>
      </c>
      <c r="BG132" s="141" t="str">
        <f t="shared" si="8"/>
        <v/>
      </c>
      <c r="BH132" s="141" t="str">
        <f t="shared" si="8"/>
        <v/>
      </c>
      <c r="BI132" s="141" t="str">
        <f t="shared" si="8"/>
        <v/>
      </c>
      <c r="BJ132" s="141" t="str">
        <f t="shared" si="8"/>
        <v/>
      </c>
      <c r="BK132" s="141" t="str">
        <f t="shared" si="8"/>
        <v/>
      </c>
      <c r="BL132" s="141" t="str">
        <f t="shared" si="8"/>
        <v/>
      </c>
      <c r="BM132" s="141" t="str">
        <f t="shared" si="8"/>
        <v/>
      </c>
    </row>
    <row r="133" spans="1:72" s="135" customFormat="1" hidden="1" x14ac:dyDescent="0.55000000000000004">
      <c r="A133" s="644"/>
      <c r="B133" s="135" t="s">
        <v>478</v>
      </c>
      <c r="G133" s="141" t="str">
        <f t="shared" si="4"/>
        <v/>
      </c>
      <c r="H133" s="141" t="str">
        <f t="shared" si="5"/>
        <v/>
      </c>
      <c r="I133" s="141" t="str">
        <f t="shared" si="5"/>
        <v/>
      </c>
      <c r="J133" s="141" t="str">
        <f t="shared" si="5"/>
        <v/>
      </c>
      <c r="K133" s="141" t="str">
        <f t="shared" si="5"/>
        <v/>
      </c>
      <c r="L133" s="141" t="str">
        <f t="shared" si="5"/>
        <v/>
      </c>
      <c r="M133" s="141" t="str">
        <f t="shared" si="5"/>
        <v/>
      </c>
      <c r="N133" s="141" t="str">
        <f t="shared" si="5"/>
        <v/>
      </c>
      <c r="O133" s="141" t="str">
        <f t="shared" si="5"/>
        <v/>
      </c>
      <c r="P133" s="141" t="str">
        <f t="shared" si="5"/>
        <v/>
      </c>
      <c r="Q133" s="141" t="str">
        <f t="shared" si="5"/>
        <v/>
      </c>
      <c r="R133" s="141" t="str">
        <f t="shared" si="5"/>
        <v>n/a</v>
      </c>
      <c r="S133" s="141" t="str">
        <f t="shared" si="5"/>
        <v>n/a</v>
      </c>
      <c r="T133" s="141" t="str">
        <f t="shared" si="5"/>
        <v>n/a</v>
      </c>
      <c r="U133" s="141" t="str">
        <f t="shared" si="5"/>
        <v>n/a</v>
      </c>
      <c r="V133" s="141" t="str">
        <f t="shared" si="5"/>
        <v>n/a</v>
      </c>
      <c r="W133" s="141" t="str">
        <f t="shared" si="5"/>
        <v>n/a</v>
      </c>
      <c r="X133" s="141" t="str">
        <f t="shared" si="6"/>
        <v>n/a</v>
      </c>
      <c r="Y133" s="141" t="str">
        <f t="shared" si="6"/>
        <v>n/a</v>
      </c>
      <c r="Z133" s="141" t="str">
        <f t="shared" si="6"/>
        <v>n/a</v>
      </c>
      <c r="AA133" s="141" t="str">
        <f t="shared" si="6"/>
        <v>n/a</v>
      </c>
      <c r="AB133" s="141" t="str">
        <f t="shared" si="6"/>
        <v>n/a</v>
      </c>
      <c r="AC133" s="141" t="str">
        <f t="shared" si="6"/>
        <v>n/a</v>
      </c>
      <c r="AD133" s="141" t="str">
        <f t="shared" si="6"/>
        <v>n/a</v>
      </c>
      <c r="AE133" s="141" t="str">
        <f t="shared" si="6"/>
        <v>n/a</v>
      </c>
      <c r="AF133" s="141" t="str">
        <f t="shared" si="6"/>
        <v>n/a</v>
      </c>
      <c r="AG133" s="141" t="str">
        <f t="shared" si="6"/>
        <v>n/a</v>
      </c>
      <c r="AH133" s="141" t="str">
        <f t="shared" si="6"/>
        <v>n/a</v>
      </c>
      <c r="AI133" s="141" t="str">
        <f t="shared" si="6"/>
        <v>n/a</v>
      </c>
      <c r="AJ133" s="141" t="str">
        <f t="shared" si="6"/>
        <v>n/a</v>
      </c>
      <c r="AK133" s="141" t="str">
        <f t="shared" si="6"/>
        <v>n/a</v>
      </c>
      <c r="AL133" s="141" t="str">
        <f t="shared" si="6"/>
        <v>n/a</v>
      </c>
      <c r="AM133" s="141" t="str">
        <f t="shared" si="6"/>
        <v>n/a</v>
      </c>
      <c r="AN133" s="141" t="str">
        <f t="shared" si="7"/>
        <v>n/a</v>
      </c>
      <c r="AO133" s="141" t="str">
        <f t="shared" si="7"/>
        <v>n/a</v>
      </c>
      <c r="AP133" s="141" t="str">
        <f t="shared" si="7"/>
        <v>n/a</v>
      </c>
      <c r="AQ133" s="141" t="str">
        <f t="shared" si="7"/>
        <v>n/a</v>
      </c>
      <c r="AR133" s="141" t="str">
        <f t="shared" si="7"/>
        <v>n/a</v>
      </c>
      <c r="AS133" s="141" t="str">
        <f t="shared" si="7"/>
        <v>n/a</v>
      </c>
      <c r="AT133" s="141" t="str">
        <f t="shared" si="7"/>
        <v>n/a</v>
      </c>
      <c r="AU133" s="141" t="str">
        <f t="shared" si="7"/>
        <v>n/a</v>
      </c>
      <c r="AV133" s="141" t="str">
        <f t="shared" si="7"/>
        <v>n/a</v>
      </c>
      <c r="AW133" s="141" t="str">
        <f t="shared" si="7"/>
        <v>n/a</v>
      </c>
      <c r="AX133" s="141" t="str">
        <f t="shared" si="7"/>
        <v>n/a</v>
      </c>
      <c r="AY133" s="141" t="str">
        <f t="shared" si="7"/>
        <v>n/a</v>
      </c>
      <c r="AZ133" s="141" t="str">
        <f t="shared" si="7"/>
        <v>n/a</v>
      </c>
      <c r="BA133" s="141" t="str">
        <f t="shared" si="7"/>
        <v>n/a</v>
      </c>
      <c r="BB133" s="141" t="str">
        <f t="shared" si="7"/>
        <v>n/a</v>
      </c>
      <c r="BC133" s="141" t="str">
        <f t="shared" si="7"/>
        <v>n/a</v>
      </c>
      <c r="BD133" s="141" t="str">
        <f t="shared" si="8"/>
        <v>n/a</v>
      </c>
      <c r="BE133" s="141" t="str">
        <f t="shared" si="8"/>
        <v>n/a</v>
      </c>
      <c r="BF133" s="141" t="str">
        <f t="shared" si="8"/>
        <v/>
      </c>
      <c r="BG133" s="141" t="str">
        <f t="shared" si="8"/>
        <v/>
      </c>
      <c r="BH133" s="141" t="str">
        <f t="shared" si="8"/>
        <v/>
      </c>
      <c r="BI133" s="141" t="str">
        <f t="shared" si="8"/>
        <v/>
      </c>
      <c r="BJ133" s="141" t="str">
        <f t="shared" si="8"/>
        <v/>
      </c>
      <c r="BK133" s="141" t="str">
        <f t="shared" si="8"/>
        <v/>
      </c>
      <c r="BL133" s="141" t="str">
        <f t="shared" si="8"/>
        <v/>
      </c>
      <c r="BM133" s="141" t="str">
        <f t="shared" si="8"/>
        <v/>
      </c>
    </row>
    <row r="134" spans="1:72" s="135" customFormat="1" hidden="1" x14ac:dyDescent="0.55000000000000004">
      <c r="A134" s="644"/>
      <c r="B134" s="135" t="s">
        <v>479</v>
      </c>
      <c r="G134" s="141" t="str">
        <f t="shared" si="4"/>
        <v/>
      </c>
      <c r="H134" s="141" t="str">
        <f t="shared" si="5"/>
        <v/>
      </c>
      <c r="I134" s="141" t="str">
        <f t="shared" si="5"/>
        <v/>
      </c>
      <c r="J134" s="141" t="str">
        <f t="shared" si="5"/>
        <v/>
      </c>
      <c r="K134" s="141" t="str">
        <f t="shared" si="5"/>
        <v/>
      </c>
      <c r="L134" s="141" t="str">
        <f t="shared" si="5"/>
        <v/>
      </c>
      <c r="M134" s="141" t="str">
        <f t="shared" si="5"/>
        <v/>
      </c>
      <c r="N134" s="141" t="str">
        <f t="shared" si="5"/>
        <v/>
      </c>
      <c r="O134" s="141" t="str">
        <f t="shared" si="5"/>
        <v/>
      </c>
      <c r="P134" s="141" t="str">
        <f t="shared" si="5"/>
        <v/>
      </c>
      <c r="Q134" s="141" t="str">
        <f t="shared" si="5"/>
        <v/>
      </c>
      <c r="R134" s="141" t="str">
        <f t="shared" si="5"/>
        <v/>
      </c>
      <c r="S134" s="141" t="str">
        <f t="shared" si="5"/>
        <v>n/a</v>
      </c>
      <c r="T134" s="141" t="str">
        <f t="shared" si="5"/>
        <v>n/a</v>
      </c>
      <c r="U134" s="141" t="str">
        <f t="shared" si="5"/>
        <v>n/a</v>
      </c>
      <c r="V134" s="141" t="str">
        <f t="shared" si="5"/>
        <v>n/a</v>
      </c>
      <c r="W134" s="141" t="str">
        <f t="shared" si="5"/>
        <v>n/a</v>
      </c>
      <c r="X134" s="141" t="str">
        <f t="shared" si="6"/>
        <v>n/a</v>
      </c>
      <c r="Y134" s="141" t="str">
        <f t="shared" si="6"/>
        <v>n/a</v>
      </c>
      <c r="Z134" s="141" t="str">
        <f t="shared" si="6"/>
        <v>n/a</v>
      </c>
      <c r="AA134" s="141" t="str">
        <f t="shared" si="6"/>
        <v>n/a</v>
      </c>
      <c r="AB134" s="141" t="str">
        <f t="shared" si="6"/>
        <v>n/a</v>
      </c>
      <c r="AC134" s="141" t="str">
        <f t="shared" si="6"/>
        <v>n/a</v>
      </c>
      <c r="AD134" s="141" t="str">
        <f t="shared" si="6"/>
        <v>n/a</v>
      </c>
      <c r="AE134" s="141" t="str">
        <f t="shared" si="6"/>
        <v>n/a</v>
      </c>
      <c r="AF134" s="141" t="str">
        <f t="shared" si="6"/>
        <v>n/a</v>
      </c>
      <c r="AG134" s="141" t="str">
        <f t="shared" si="6"/>
        <v>n/a</v>
      </c>
      <c r="AH134" s="141" t="str">
        <f t="shared" si="6"/>
        <v>n/a</v>
      </c>
      <c r="AI134" s="141" t="str">
        <f t="shared" si="6"/>
        <v>n/a</v>
      </c>
      <c r="AJ134" s="141" t="str">
        <f t="shared" si="6"/>
        <v>n/a</v>
      </c>
      <c r="AK134" s="141" t="str">
        <f t="shared" si="6"/>
        <v>n/a</v>
      </c>
      <c r="AL134" s="141" t="str">
        <f t="shared" si="6"/>
        <v>n/a</v>
      </c>
      <c r="AM134" s="141" t="str">
        <f t="shared" si="6"/>
        <v>n/a</v>
      </c>
      <c r="AN134" s="141" t="str">
        <f t="shared" si="7"/>
        <v>n/a</v>
      </c>
      <c r="AO134" s="141" t="str">
        <f t="shared" si="7"/>
        <v>n/a</v>
      </c>
      <c r="AP134" s="141" t="str">
        <f t="shared" si="7"/>
        <v>n/a</v>
      </c>
      <c r="AQ134" s="141" t="str">
        <f t="shared" si="7"/>
        <v>n/a</v>
      </c>
      <c r="AR134" s="141" t="str">
        <f t="shared" si="7"/>
        <v>n/a</v>
      </c>
      <c r="AS134" s="141" t="str">
        <f t="shared" si="7"/>
        <v>n/a</v>
      </c>
      <c r="AT134" s="141" t="str">
        <f t="shared" si="7"/>
        <v>n/a</v>
      </c>
      <c r="AU134" s="141" t="str">
        <f t="shared" si="7"/>
        <v>n/a</v>
      </c>
      <c r="AV134" s="141" t="str">
        <f t="shared" si="7"/>
        <v>n/a</v>
      </c>
      <c r="AW134" s="141" t="str">
        <f t="shared" si="7"/>
        <v>n/a</v>
      </c>
      <c r="AX134" s="141" t="str">
        <f t="shared" si="7"/>
        <v>n/a</v>
      </c>
      <c r="AY134" s="141" t="str">
        <f t="shared" si="7"/>
        <v>n/a</v>
      </c>
      <c r="AZ134" s="141" t="str">
        <f t="shared" si="7"/>
        <v>n/a</v>
      </c>
      <c r="BA134" s="141" t="str">
        <f t="shared" si="7"/>
        <v>n/a</v>
      </c>
      <c r="BB134" s="141" t="str">
        <f t="shared" si="7"/>
        <v>n/a</v>
      </c>
      <c r="BC134" s="141" t="str">
        <f t="shared" si="7"/>
        <v>n/a</v>
      </c>
      <c r="BD134" s="141" t="str">
        <f t="shared" si="8"/>
        <v>n/a</v>
      </c>
      <c r="BE134" s="141" t="str">
        <f t="shared" si="8"/>
        <v>n/a</v>
      </c>
      <c r="BF134" s="141" t="str">
        <f t="shared" si="8"/>
        <v>n/a</v>
      </c>
      <c r="BG134" s="141" t="str">
        <f t="shared" si="8"/>
        <v/>
      </c>
      <c r="BH134" s="141" t="str">
        <f t="shared" si="8"/>
        <v/>
      </c>
      <c r="BI134" s="141" t="str">
        <f t="shared" si="8"/>
        <v/>
      </c>
      <c r="BJ134" s="141" t="str">
        <f t="shared" si="8"/>
        <v/>
      </c>
      <c r="BK134" s="141" t="str">
        <f t="shared" si="8"/>
        <v/>
      </c>
      <c r="BL134" s="141" t="str">
        <f t="shared" si="8"/>
        <v/>
      </c>
      <c r="BM134" s="141" t="str">
        <f t="shared" si="8"/>
        <v/>
      </c>
    </row>
    <row r="135" spans="1:72" s="135" customFormat="1" hidden="1" x14ac:dyDescent="0.55000000000000004">
      <c r="A135" s="644"/>
      <c r="B135" s="135" t="s">
        <v>480</v>
      </c>
      <c r="G135" s="141" t="str">
        <f t="shared" si="4"/>
        <v/>
      </c>
      <c r="H135" s="141" t="str">
        <f t="shared" si="5"/>
        <v/>
      </c>
      <c r="I135" s="141" t="str">
        <f t="shared" si="5"/>
        <v/>
      </c>
      <c r="J135" s="141" t="str">
        <f t="shared" si="5"/>
        <v/>
      </c>
      <c r="K135" s="141" t="str">
        <f t="shared" si="5"/>
        <v/>
      </c>
      <c r="L135" s="141" t="str">
        <f t="shared" si="5"/>
        <v/>
      </c>
      <c r="M135" s="141" t="str">
        <f t="shared" si="5"/>
        <v/>
      </c>
      <c r="N135" s="141" t="str">
        <f t="shared" si="5"/>
        <v/>
      </c>
      <c r="O135" s="141" t="str">
        <f t="shared" si="5"/>
        <v/>
      </c>
      <c r="P135" s="141" t="str">
        <f t="shared" si="5"/>
        <v/>
      </c>
      <c r="Q135" s="141" t="str">
        <f t="shared" si="5"/>
        <v/>
      </c>
      <c r="R135" s="141" t="str">
        <f t="shared" si="5"/>
        <v/>
      </c>
      <c r="S135" s="141" t="str">
        <f t="shared" si="5"/>
        <v/>
      </c>
      <c r="T135" s="141" t="str">
        <f t="shared" si="5"/>
        <v>n/a</v>
      </c>
      <c r="U135" s="141" t="str">
        <f t="shared" si="5"/>
        <v>n/a</v>
      </c>
      <c r="V135" s="141" t="str">
        <f t="shared" si="5"/>
        <v>n/a</v>
      </c>
      <c r="W135" s="141" t="str">
        <f t="shared" si="5"/>
        <v>n/a</v>
      </c>
      <c r="X135" s="141" t="str">
        <f t="shared" si="6"/>
        <v>n/a</v>
      </c>
      <c r="Y135" s="141" t="str">
        <f t="shared" si="6"/>
        <v>n/a</v>
      </c>
      <c r="Z135" s="141" t="str">
        <f t="shared" si="6"/>
        <v>n/a</v>
      </c>
      <c r="AA135" s="141" t="str">
        <f t="shared" si="6"/>
        <v>n/a</v>
      </c>
      <c r="AB135" s="141" t="str">
        <f t="shared" si="6"/>
        <v>n/a</v>
      </c>
      <c r="AC135" s="141" t="str">
        <f t="shared" si="6"/>
        <v>n/a</v>
      </c>
      <c r="AD135" s="141" t="str">
        <f t="shared" si="6"/>
        <v>n/a</v>
      </c>
      <c r="AE135" s="141" t="str">
        <f t="shared" si="6"/>
        <v>n/a</v>
      </c>
      <c r="AF135" s="141" t="str">
        <f t="shared" si="6"/>
        <v>n/a</v>
      </c>
      <c r="AG135" s="141" t="str">
        <f t="shared" si="6"/>
        <v>n/a</v>
      </c>
      <c r="AH135" s="141" t="str">
        <f t="shared" si="6"/>
        <v>n/a</v>
      </c>
      <c r="AI135" s="141" t="str">
        <f t="shared" si="6"/>
        <v>n/a</v>
      </c>
      <c r="AJ135" s="141" t="str">
        <f t="shared" si="6"/>
        <v>n/a</v>
      </c>
      <c r="AK135" s="141" t="str">
        <f t="shared" si="6"/>
        <v>n/a</v>
      </c>
      <c r="AL135" s="141" t="str">
        <f t="shared" si="6"/>
        <v>n/a</v>
      </c>
      <c r="AM135" s="141" t="str">
        <f t="shared" si="6"/>
        <v>n/a</v>
      </c>
      <c r="AN135" s="141" t="str">
        <f t="shared" si="7"/>
        <v>n/a</v>
      </c>
      <c r="AO135" s="141" t="str">
        <f t="shared" si="7"/>
        <v>n/a</v>
      </c>
      <c r="AP135" s="141" t="str">
        <f t="shared" si="7"/>
        <v>n/a</v>
      </c>
      <c r="AQ135" s="141" t="str">
        <f t="shared" si="7"/>
        <v>n/a</v>
      </c>
      <c r="AR135" s="141" t="str">
        <f t="shared" si="7"/>
        <v>n/a</v>
      </c>
      <c r="AS135" s="141" t="str">
        <f t="shared" si="7"/>
        <v>n/a</v>
      </c>
      <c r="AT135" s="141" t="str">
        <f t="shared" si="7"/>
        <v>n/a</v>
      </c>
      <c r="AU135" s="141" t="str">
        <f t="shared" si="7"/>
        <v>n/a</v>
      </c>
      <c r="AV135" s="141" t="str">
        <f t="shared" si="7"/>
        <v>n/a</v>
      </c>
      <c r="AW135" s="141" t="str">
        <f t="shared" si="7"/>
        <v>n/a</v>
      </c>
      <c r="AX135" s="141" t="str">
        <f t="shared" si="7"/>
        <v>n/a</v>
      </c>
      <c r="AY135" s="141" t="str">
        <f t="shared" si="7"/>
        <v>n/a</v>
      </c>
      <c r="AZ135" s="141" t="str">
        <f t="shared" si="7"/>
        <v>n/a</v>
      </c>
      <c r="BA135" s="141" t="str">
        <f t="shared" si="7"/>
        <v>n/a</v>
      </c>
      <c r="BB135" s="141" t="str">
        <f t="shared" si="7"/>
        <v>n/a</v>
      </c>
      <c r="BC135" s="141" t="str">
        <f t="shared" si="7"/>
        <v>n/a</v>
      </c>
      <c r="BD135" s="141" t="str">
        <f t="shared" si="8"/>
        <v>n/a</v>
      </c>
      <c r="BE135" s="141" t="str">
        <f t="shared" si="8"/>
        <v>n/a</v>
      </c>
      <c r="BF135" s="141" t="str">
        <f t="shared" si="8"/>
        <v>n/a</v>
      </c>
      <c r="BG135" s="141" t="str">
        <f t="shared" si="8"/>
        <v>n/a</v>
      </c>
      <c r="BH135" s="141" t="str">
        <f t="shared" si="8"/>
        <v/>
      </c>
      <c r="BI135" s="141" t="str">
        <f t="shared" si="8"/>
        <v/>
      </c>
      <c r="BJ135" s="141" t="str">
        <f t="shared" si="8"/>
        <v/>
      </c>
      <c r="BK135" s="141" t="str">
        <f t="shared" si="8"/>
        <v/>
      </c>
      <c r="BL135" s="141" t="str">
        <f t="shared" si="8"/>
        <v/>
      </c>
      <c r="BM135" s="141" t="str">
        <f t="shared" si="8"/>
        <v/>
      </c>
    </row>
    <row r="136" spans="1:72" s="135" customFormat="1" hidden="1" x14ac:dyDescent="0.55000000000000004">
      <c r="A136" s="644"/>
      <c r="B136" s="135" t="s">
        <v>481</v>
      </c>
      <c r="G136" s="141" t="str">
        <f t="shared" si="4"/>
        <v/>
      </c>
      <c r="H136" s="141" t="str">
        <f t="shared" si="5"/>
        <v/>
      </c>
      <c r="I136" s="141" t="str">
        <f t="shared" si="5"/>
        <v/>
      </c>
      <c r="J136" s="141" t="str">
        <f t="shared" si="5"/>
        <v/>
      </c>
      <c r="K136" s="141" t="str">
        <f t="shared" si="5"/>
        <v/>
      </c>
      <c r="L136" s="141" t="str">
        <f t="shared" si="5"/>
        <v/>
      </c>
      <c r="M136" s="141" t="str">
        <f t="shared" si="5"/>
        <v/>
      </c>
      <c r="N136" s="141" t="str">
        <f t="shared" si="5"/>
        <v/>
      </c>
      <c r="O136" s="141" t="str">
        <f t="shared" si="5"/>
        <v/>
      </c>
      <c r="P136" s="141" t="str">
        <f t="shared" si="5"/>
        <v/>
      </c>
      <c r="Q136" s="141" t="str">
        <f t="shared" si="5"/>
        <v/>
      </c>
      <c r="R136" s="141" t="str">
        <f t="shared" si="5"/>
        <v/>
      </c>
      <c r="S136" s="141" t="str">
        <f t="shared" si="5"/>
        <v/>
      </c>
      <c r="T136" s="141" t="str">
        <f t="shared" si="5"/>
        <v/>
      </c>
      <c r="U136" s="141" t="str">
        <f t="shared" si="5"/>
        <v>n/a</v>
      </c>
      <c r="V136" s="141" t="str">
        <f t="shared" si="5"/>
        <v>n/a</v>
      </c>
      <c r="W136" s="141" t="str">
        <f t="shared" si="5"/>
        <v>n/a</v>
      </c>
      <c r="X136" s="141" t="str">
        <f t="shared" si="6"/>
        <v>n/a</v>
      </c>
      <c r="Y136" s="141" t="str">
        <f t="shared" si="6"/>
        <v>n/a</v>
      </c>
      <c r="Z136" s="141" t="str">
        <f t="shared" si="6"/>
        <v>n/a</v>
      </c>
      <c r="AA136" s="141" t="str">
        <f t="shared" si="6"/>
        <v>n/a</v>
      </c>
      <c r="AB136" s="141" t="str">
        <f t="shared" si="6"/>
        <v>n/a</v>
      </c>
      <c r="AC136" s="141" t="str">
        <f t="shared" si="6"/>
        <v>n/a</v>
      </c>
      <c r="AD136" s="141" t="str">
        <f t="shared" si="6"/>
        <v>n/a</v>
      </c>
      <c r="AE136" s="141" t="str">
        <f t="shared" si="6"/>
        <v>n/a</v>
      </c>
      <c r="AF136" s="141" t="str">
        <f t="shared" si="6"/>
        <v>n/a</v>
      </c>
      <c r="AG136" s="141" t="str">
        <f t="shared" si="6"/>
        <v>n/a</v>
      </c>
      <c r="AH136" s="141" t="str">
        <f t="shared" si="6"/>
        <v>n/a</v>
      </c>
      <c r="AI136" s="141" t="str">
        <f t="shared" si="6"/>
        <v>n/a</v>
      </c>
      <c r="AJ136" s="141" t="str">
        <f t="shared" si="6"/>
        <v>n/a</v>
      </c>
      <c r="AK136" s="141" t="str">
        <f t="shared" si="6"/>
        <v>n/a</v>
      </c>
      <c r="AL136" s="141" t="str">
        <f t="shared" si="6"/>
        <v>n/a</v>
      </c>
      <c r="AM136" s="141" t="str">
        <f t="shared" si="6"/>
        <v>n/a</v>
      </c>
      <c r="AN136" s="141" t="str">
        <f t="shared" si="7"/>
        <v>n/a</v>
      </c>
      <c r="AO136" s="141" t="str">
        <f t="shared" si="7"/>
        <v>n/a</v>
      </c>
      <c r="AP136" s="141" t="str">
        <f t="shared" si="7"/>
        <v>n/a</v>
      </c>
      <c r="AQ136" s="141" t="str">
        <f t="shared" si="7"/>
        <v>n/a</v>
      </c>
      <c r="AR136" s="141" t="str">
        <f t="shared" si="7"/>
        <v>n/a</v>
      </c>
      <c r="AS136" s="141" t="str">
        <f t="shared" si="7"/>
        <v>n/a</v>
      </c>
      <c r="AT136" s="141" t="str">
        <f t="shared" si="7"/>
        <v>n/a</v>
      </c>
      <c r="AU136" s="141" t="str">
        <f t="shared" si="7"/>
        <v>n/a</v>
      </c>
      <c r="AV136" s="141" t="str">
        <f t="shared" si="7"/>
        <v>n/a</v>
      </c>
      <c r="AW136" s="141" t="str">
        <f t="shared" si="7"/>
        <v>n/a</v>
      </c>
      <c r="AX136" s="141" t="str">
        <f t="shared" si="7"/>
        <v>n/a</v>
      </c>
      <c r="AY136" s="141" t="str">
        <f t="shared" si="7"/>
        <v>n/a</v>
      </c>
      <c r="AZ136" s="141" t="str">
        <f t="shared" si="7"/>
        <v>n/a</v>
      </c>
      <c r="BA136" s="141" t="str">
        <f t="shared" si="7"/>
        <v>n/a</v>
      </c>
      <c r="BB136" s="141" t="str">
        <f t="shared" si="7"/>
        <v>n/a</v>
      </c>
      <c r="BC136" s="141" t="str">
        <f t="shared" si="7"/>
        <v>n/a</v>
      </c>
      <c r="BD136" s="141" t="str">
        <f t="shared" si="8"/>
        <v>n/a</v>
      </c>
      <c r="BE136" s="141" t="str">
        <f t="shared" si="8"/>
        <v>n/a</v>
      </c>
      <c r="BF136" s="141" t="str">
        <f t="shared" si="8"/>
        <v>n/a</v>
      </c>
      <c r="BG136" s="141" t="str">
        <f t="shared" si="8"/>
        <v>n/a</v>
      </c>
      <c r="BH136" s="141" t="str">
        <f t="shared" si="8"/>
        <v>n/a</v>
      </c>
      <c r="BI136" s="141" t="str">
        <f t="shared" si="8"/>
        <v/>
      </c>
      <c r="BJ136" s="141" t="str">
        <f t="shared" si="8"/>
        <v/>
      </c>
      <c r="BK136" s="141" t="str">
        <f t="shared" si="8"/>
        <v/>
      </c>
      <c r="BL136" s="141" t="str">
        <f t="shared" si="8"/>
        <v/>
      </c>
      <c r="BM136" s="141" t="str">
        <f t="shared" si="8"/>
        <v/>
      </c>
    </row>
    <row r="137" spans="1:72" s="135" customFormat="1" hidden="1" x14ac:dyDescent="0.55000000000000004">
      <c r="A137" s="644"/>
      <c r="B137" s="135" t="s">
        <v>482</v>
      </c>
      <c r="G137" s="141" t="str">
        <f t="shared" si="4"/>
        <v/>
      </c>
      <c r="H137" s="141" t="str">
        <f t="shared" si="5"/>
        <v/>
      </c>
      <c r="I137" s="141" t="str">
        <f t="shared" si="5"/>
        <v/>
      </c>
      <c r="J137" s="141" t="str">
        <f t="shared" si="5"/>
        <v/>
      </c>
      <c r="K137" s="141" t="str">
        <f t="shared" si="5"/>
        <v/>
      </c>
      <c r="L137" s="141" t="str">
        <f t="shared" si="5"/>
        <v/>
      </c>
      <c r="M137" s="141" t="str">
        <f t="shared" si="5"/>
        <v/>
      </c>
      <c r="N137" s="141" t="str">
        <f t="shared" si="5"/>
        <v/>
      </c>
      <c r="O137" s="141" t="str">
        <f t="shared" si="5"/>
        <v/>
      </c>
      <c r="P137" s="141" t="str">
        <f t="shared" si="5"/>
        <v/>
      </c>
      <c r="Q137" s="141" t="str">
        <f t="shared" si="5"/>
        <v/>
      </c>
      <c r="R137" s="141" t="str">
        <f t="shared" si="5"/>
        <v/>
      </c>
      <c r="S137" s="141" t="str">
        <f t="shared" si="5"/>
        <v/>
      </c>
      <c r="T137" s="141" t="str">
        <f t="shared" si="5"/>
        <v/>
      </c>
      <c r="U137" s="141" t="str">
        <f t="shared" si="5"/>
        <v/>
      </c>
      <c r="V137" s="141" t="str">
        <f t="shared" si="5"/>
        <v>n/a</v>
      </c>
      <c r="W137" s="141" t="str">
        <f t="shared" ref="W137:AL142" si="9">IF(AB113="","","n/a")</f>
        <v>n/a</v>
      </c>
      <c r="X137" s="141" t="str">
        <f t="shared" si="6"/>
        <v>n/a</v>
      </c>
      <c r="Y137" s="141" t="str">
        <f t="shared" si="6"/>
        <v>n/a</v>
      </c>
      <c r="Z137" s="141" t="str">
        <f t="shared" si="6"/>
        <v>n/a</v>
      </c>
      <c r="AA137" s="141" t="str">
        <f t="shared" si="6"/>
        <v>n/a</v>
      </c>
      <c r="AB137" s="141" t="str">
        <f t="shared" si="6"/>
        <v>n/a</v>
      </c>
      <c r="AC137" s="141" t="str">
        <f t="shared" si="6"/>
        <v>n/a</v>
      </c>
      <c r="AD137" s="141" t="str">
        <f t="shared" si="6"/>
        <v>n/a</v>
      </c>
      <c r="AE137" s="141" t="str">
        <f t="shared" si="6"/>
        <v>n/a</v>
      </c>
      <c r="AF137" s="141" t="str">
        <f t="shared" si="6"/>
        <v>n/a</v>
      </c>
      <c r="AG137" s="141" t="str">
        <f t="shared" si="6"/>
        <v>n/a</v>
      </c>
      <c r="AH137" s="141" t="str">
        <f t="shared" si="6"/>
        <v>n/a</v>
      </c>
      <c r="AI137" s="141" t="str">
        <f t="shared" si="6"/>
        <v>n/a</v>
      </c>
      <c r="AJ137" s="141" t="str">
        <f t="shared" si="6"/>
        <v>n/a</v>
      </c>
      <c r="AK137" s="141" t="str">
        <f t="shared" si="6"/>
        <v>n/a</v>
      </c>
      <c r="AL137" s="141" t="str">
        <f t="shared" si="6"/>
        <v>n/a</v>
      </c>
      <c r="AM137" s="141" t="str">
        <f t="shared" ref="AM137:BB142" si="10">IF(AR113="","","n/a")</f>
        <v>n/a</v>
      </c>
      <c r="AN137" s="141" t="str">
        <f t="shared" si="7"/>
        <v>n/a</v>
      </c>
      <c r="AO137" s="141" t="str">
        <f t="shared" si="7"/>
        <v>n/a</v>
      </c>
      <c r="AP137" s="141" t="str">
        <f t="shared" si="7"/>
        <v>n/a</v>
      </c>
      <c r="AQ137" s="141" t="str">
        <f t="shared" si="7"/>
        <v>n/a</v>
      </c>
      <c r="AR137" s="141" t="str">
        <f t="shared" si="7"/>
        <v>n/a</v>
      </c>
      <c r="AS137" s="141" t="str">
        <f t="shared" si="7"/>
        <v>n/a</v>
      </c>
      <c r="AT137" s="141" t="str">
        <f t="shared" si="7"/>
        <v>n/a</v>
      </c>
      <c r="AU137" s="141" t="str">
        <f t="shared" si="7"/>
        <v>n/a</v>
      </c>
      <c r="AV137" s="141" t="str">
        <f t="shared" si="7"/>
        <v>n/a</v>
      </c>
      <c r="AW137" s="141" t="str">
        <f t="shared" si="7"/>
        <v>n/a</v>
      </c>
      <c r="AX137" s="141" t="str">
        <f t="shared" si="7"/>
        <v>n/a</v>
      </c>
      <c r="AY137" s="141" t="str">
        <f t="shared" si="7"/>
        <v>n/a</v>
      </c>
      <c r="AZ137" s="141" t="str">
        <f t="shared" si="7"/>
        <v>n/a</v>
      </c>
      <c r="BA137" s="141" t="str">
        <f t="shared" si="7"/>
        <v>n/a</v>
      </c>
      <c r="BB137" s="141" t="str">
        <f t="shared" si="7"/>
        <v>n/a</v>
      </c>
      <c r="BC137" s="141" t="str">
        <f t="shared" ref="BC137:BM142" si="11">IF(BH113="","","n/a")</f>
        <v>n/a</v>
      </c>
      <c r="BD137" s="141" t="str">
        <f t="shared" si="8"/>
        <v>n/a</v>
      </c>
      <c r="BE137" s="141" t="str">
        <f t="shared" si="8"/>
        <v>n/a</v>
      </c>
      <c r="BF137" s="141" t="str">
        <f t="shared" si="8"/>
        <v>n/a</v>
      </c>
      <c r="BG137" s="141" t="str">
        <f t="shared" si="8"/>
        <v>n/a</v>
      </c>
      <c r="BH137" s="141" t="str">
        <f t="shared" si="8"/>
        <v>n/a</v>
      </c>
      <c r="BI137" s="141" t="str">
        <f t="shared" si="8"/>
        <v>n/a</v>
      </c>
      <c r="BJ137" s="141" t="str">
        <f t="shared" si="8"/>
        <v/>
      </c>
      <c r="BK137" s="141" t="str">
        <f t="shared" si="8"/>
        <v/>
      </c>
      <c r="BL137" s="141" t="str">
        <f t="shared" si="8"/>
        <v/>
      </c>
      <c r="BM137" s="141" t="str">
        <f t="shared" si="8"/>
        <v/>
      </c>
    </row>
    <row r="138" spans="1:72" s="135" customFormat="1" hidden="1" x14ac:dyDescent="0.55000000000000004">
      <c r="A138" s="644"/>
      <c r="B138" s="135" t="s">
        <v>483</v>
      </c>
      <c r="G138" s="141" t="str">
        <f t="shared" si="4"/>
        <v/>
      </c>
      <c r="H138" s="141" t="str">
        <f t="shared" ref="H138:V142" si="12">IF(M114="","","n/a")</f>
        <v/>
      </c>
      <c r="I138" s="141" t="str">
        <f t="shared" si="12"/>
        <v/>
      </c>
      <c r="J138" s="141" t="str">
        <f t="shared" si="12"/>
        <v/>
      </c>
      <c r="K138" s="141" t="str">
        <f t="shared" si="12"/>
        <v/>
      </c>
      <c r="L138" s="141" t="str">
        <f t="shared" si="12"/>
        <v/>
      </c>
      <c r="M138" s="141" t="str">
        <f t="shared" si="12"/>
        <v/>
      </c>
      <c r="N138" s="141" t="str">
        <f t="shared" si="12"/>
        <v/>
      </c>
      <c r="O138" s="141" t="str">
        <f t="shared" si="12"/>
        <v/>
      </c>
      <c r="P138" s="141" t="str">
        <f t="shared" si="12"/>
        <v/>
      </c>
      <c r="Q138" s="141" t="str">
        <f t="shared" si="12"/>
        <v/>
      </c>
      <c r="R138" s="141" t="str">
        <f t="shared" si="12"/>
        <v/>
      </c>
      <c r="S138" s="141" t="str">
        <f t="shared" si="12"/>
        <v/>
      </c>
      <c r="T138" s="141" t="str">
        <f t="shared" si="12"/>
        <v/>
      </c>
      <c r="U138" s="141" t="str">
        <f t="shared" si="12"/>
        <v/>
      </c>
      <c r="V138" s="141" t="str">
        <f t="shared" si="12"/>
        <v/>
      </c>
      <c r="W138" s="141" t="str">
        <f t="shared" si="9"/>
        <v>n/a</v>
      </c>
      <c r="X138" s="141" t="str">
        <f t="shared" si="9"/>
        <v>n/a</v>
      </c>
      <c r="Y138" s="141" t="str">
        <f t="shared" si="9"/>
        <v>n/a</v>
      </c>
      <c r="Z138" s="141" t="str">
        <f t="shared" si="9"/>
        <v>n/a</v>
      </c>
      <c r="AA138" s="141" t="str">
        <f t="shared" si="9"/>
        <v>n/a</v>
      </c>
      <c r="AB138" s="141" t="str">
        <f t="shared" si="9"/>
        <v>n/a</v>
      </c>
      <c r="AC138" s="141" t="str">
        <f t="shared" si="9"/>
        <v>n/a</v>
      </c>
      <c r="AD138" s="141" t="str">
        <f t="shared" si="9"/>
        <v>n/a</v>
      </c>
      <c r="AE138" s="141" t="str">
        <f t="shared" si="9"/>
        <v>n/a</v>
      </c>
      <c r="AF138" s="141" t="str">
        <f t="shared" si="9"/>
        <v>n/a</v>
      </c>
      <c r="AG138" s="141" t="str">
        <f t="shared" si="9"/>
        <v>n/a</v>
      </c>
      <c r="AH138" s="141" t="str">
        <f t="shared" si="9"/>
        <v>n/a</v>
      </c>
      <c r="AI138" s="141" t="str">
        <f t="shared" si="9"/>
        <v>n/a</v>
      </c>
      <c r="AJ138" s="141" t="str">
        <f t="shared" si="9"/>
        <v>n/a</v>
      </c>
      <c r="AK138" s="141" t="str">
        <f t="shared" si="9"/>
        <v>n/a</v>
      </c>
      <c r="AL138" s="141" t="str">
        <f t="shared" si="9"/>
        <v>n/a</v>
      </c>
      <c r="AM138" s="141" t="str">
        <f t="shared" si="10"/>
        <v>n/a</v>
      </c>
      <c r="AN138" s="141" t="str">
        <f t="shared" si="10"/>
        <v>n/a</v>
      </c>
      <c r="AO138" s="141" t="str">
        <f t="shared" si="10"/>
        <v>n/a</v>
      </c>
      <c r="AP138" s="141" t="str">
        <f t="shared" si="10"/>
        <v>n/a</v>
      </c>
      <c r="AQ138" s="141" t="str">
        <f t="shared" si="10"/>
        <v>n/a</v>
      </c>
      <c r="AR138" s="141" t="str">
        <f t="shared" si="10"/>
        <v>n/a</v>
      </c>
      <c r="AS138" s="141" t="str">
        <f t="shared" si="10"/>
        <v>n/a</v>
      </c>
      <c r="AT138" s="141" t="str">
        <f t="shared" si="10"/>
        <v>n/a</v>
      </c>
      <c r="AU138" s="141" t="str">
        <f t="shared" si="10"/>
        <v>n/a</v>
      </c>
      <c r="AV138" s="141" t="str">
        <f t="shared" si="10"/>
        <v>n/a</v>
      </c>
      <c r="AW138" s="141" t="str">
        <f t="shared" si="10"/>
        <v>n/a</v>
      </c>
      <c r="AX138" s="141" t="str">
        <f t="shared" si="10"/>
        <v>n/a</v>
      </c>
      <c r="AY138" s="141" t="str">
        <f t="shared" si="10"/>
        <v>n/a</v>
      </c>
      <c r="AZ138" s="141" t="str">
        <f t="shared" si="10"/>
        <v>n/a</v>
      </c>
      <c r="BA138" s="141" t="str">
        <f t="shared" si="10"/>
        <v>n/a</v>
      </c>
      <c r="BB138" s="141" t="str">
        <f t="shared" si="10"/>
        <v>n/a</v>
      </c>
      <c r="BC138" s="141" t="str">
        <f t="shared" si="11"/>
        <v>n/a</v>
      </c>
      <c r="BD138" s="141" t="str">
        <f t="shared" si="11"/>
        <v>n/a</v>
      </c>
      <c r="BE138" s="141" t="str">
        <f t="shared" si="11"/>
        <v>n/a</v>
      </c>
      <c r="BF138" s="141" t="str">
        <f t="shared" si="11"/>
        <v>n/a</v>
      </c>
      <c r="BG138" s="141" t="str">
        <f t="shared" si="11"/>
        <v>n/a</v>
      </c>
      <c r="BH138" s="141" t="str">
        <f t="shared" si="11"/>
        <v>n/a</v>
      </c>
      <c r="BI138" s="141" t="str">
        <f t="shared" si="11"/>
        <v>n/a</v>
      </c>
      <c r="BJ138" s="141" t="str">
        <f t="shared" si="11"/>
        <v>n/a</v>
      </c>
      <c r="BK138" s="141" t="str">
        <f t="shared" si="11"/>
        <v/>
      </c>
      <c r="BL138" s="141" t="str">
        <f t="shared" si="11"/>
        <v/>
      </c>
      <c r="BM138" s="141" t="str">
        <f t="shared" si="11"/>
        <v/>
      </c>
    </row>
    <row r="139" spans="1:72" s="135" customFormat="1" hidden="1" x14ac:dyDescent="0.55000000000000004">
      <c r="A139" s="644"/>
      <c r="B139" s="135" t="s">
        <v>484</v>
      </c>
      <c r="G139" s="141" t="str">
        <f t="shared" si="4"/>
        <v/>
      </c>
      <c r="H139" s="141" t="str">
        <f t="shared" si="12"/>
        <v/>
      </c>
      <c r="I139" s="141" t="str">
        <f t="shared" si="12"/>
        <v/>
      </c>
      <c r="J139" s="141" t="str">
        <f t="shared" si="12"/>
        <v/>
      </c>
      <c r="K139" s="141" t="str">
        <f t="shared" si="12"/>
        <v/>
      </c>
      <c r="L139" s="141" t="str">
        <f t="shared" si="12"/>
        <v/>
      </c>
      <c r="M139" s="141" t="str">
        <f t="shared" si="12"/>
        <v/>
      </c>
      <c r="N139" s="141" t="str">
        <f t="shared" si="12"/>
        <v/>
      </c>
      <c r="O139" s="141" t="str">
        <f t="shared" si="12"/>
        <v/>
      </c>
      <c r="P139" s="141" t="str">
        <f t="shared" si="12"/>
        <v/>
      </c>
      <c r="Q139" s="141" t="str">
        <f t="shared" si="12"/>
        <v/>
      </c>
      <c r="R139" s="141" t="str">
        <f t="shared" si="12"/>
        <v/>
      </c>
      <c r="S139" s="141" t="str">
        <f t="shared" si="12"/>
        <v/>
      </c>
      <c r="T139" s="141" t="str">
        <f t="shared" si="12"/>
        <v/>
      </c>
      <c r="U139" s="141" t="str">
        <f t="shared" si="12"/>
        <v/>
      </c>
      <c r="V139" s="141" t="str">
        <f t="shared" si="12"/>
        <v/>
      </c>
      <c r="W139" s="141" t="str">
        <f t="shared" si="9"/>
        <v/>
      </c>
      <c r="X139" s="141" t="str">
        <f t="shared" si="9"/>
        <v>n/a</v>
      </c>
      <c r="Y139" s="141" t="str">
        <f t="shared" si="9"/>
        <v>n/a</v>
      </c>
      <c r="Z139" s="141" t="str">
        <f t="shared" si="9"/>
        <v>n/a</v>
      </c>
      <c r="AA139" s="141" t="str">
        <f t="shared" si="9"/>
        <v>n/a</v>
      </c>
      <c r="AB139" s="141" t="str">
        <f t="shared" si="9"/>
        <v>n/a</v>
      </c>
      <c r="AC139" s="141" t="str">
        <f t="shared" si="9"/>
        <v>n/a</v>
      </c>
      <c r="AD139" s="141" t="str">
        <f t="shared" si="9"/>
        <v>n/a</v>
      </c>
      <c r="AE139" s="141" t="str">
        <f t="shared" si="9"/>
        <v>n/a</v>
      </c>
      <c r="AF139" s="141" t="str">
        <f t="shared" si="9"/>
        <v>n/a</v>
      </c>
      <c r="AG139" s="141" t="str">
        <f t="shared" si="9"/>
        <v>n/a</v>
      </c>
      <c r="AH139" s="141" t="str">
        <f t="shared" si="9"/>
        <v>n/a</v>
      </c>
      <c r="AI139" s="141" t="str">
        <f t="shared" si="9"/>
        <v>n/a</v>
      </c>
      <c r="AJ139" s="141" t="str">
        <f t="shared" si="9"/>
        <v>n/a</v>
      </c>
      <c r="AK139" s="141" t="str">
        <f t="shared" si="9"/>
        <v>n/a</v>
      </c>
      <c r="AL139" s="141" t="str">
        <f t="shared" si="9"/>
        <v>n/a</v>
      </c>
      <c r="AM139" s="141" t="str">
        <f t="shared" si="10"/>
        <v>n/a</v>
      </c>
      <c r="AN139" s="141" t="str">
        <f t="shared" si="10"/>
        <v>n/a</v>
      </c>
      <c r="AO139" s="141" t="str">
        <f t="shared" si="10"/>
        <v>n/a</v>
      </c>
      <c r="AP139" s="141" t="str">
        <f t="shared" si="10"/>
        <v>n/a</v>
      </c>
      <c r="AQ139" s="141" t="str">
        <f t="shared" si="10"/>
        <v>n/a</v>
      </c>
      <c r="AR139" s="141" t="str">
        <f t="shared" si="10"/>
        <v>n/a</v>
      </c>
      <c r="AS139" s="141" t="str">
        <f t="shared" si="10"/>
        <v>n/a</v>
      </c>
      <c r="AT139" s="141" t="str">
        <f t="shared" si="10"/>
        <v>n/a</v>
      </c>
      <c r="AU139" s="141" t="str">
        <f t="shared" si="10"/>
        <v>n/a</v>
      </c>
      <c r="AV139" s="141" t="str">
        <f t="shared" si="10"/>
        <v>n/a</v>
      </c>
      <c r="AW139" s="141" t="str">
        <f t="shared" si="10"/>
        <v>n/a</v>
      </c>
      <c r="AX139" s="141" t="str">
        <f t="shared" si="10"/>
        <v>n/a</v>
      </c>
      <c r="AY139" s="141" t="str">
        <f t="shared" si="10"/>
        <v>n/a</v>
      </c>
      <c r="AZ139" s="141" t="str">
        <f t="shared" si="10"/>
        <v>n/a</v>
      </c>
      <c r="BA139" s="141" t="str">
        <f t="shared" si="10"/>
        <v>n/a</v>
      </c>
      <c r="BB139" s="141" t="str">
        <f t="shared" si="10"/>
        <v>n/a</v>
      </c>
      <c r="BC139" s="141" t="str">
        <f t="shared" si="11"/>
        <v>n/a</v>
      </c>
      <c r="BD139" s="141" t="str">
        <f t="shared" si="11"/>
        <v>n/a</v>
      </c>
      <c r="BE139" s="141" t="str">
        <f t="shared" si="11"/>
        <v>n/a</v>
      </c>
      <c r="BF139" s="141" t="str">
        <f t="shared" si="11"/>
        <v>n/a</v>
      </c>
      <c r="BG139" s="141" t="str">
        <f t="shared" si="11"/>
        <v>n/a</v>
      </c>
      <c r="BH139" s="141" t="str">
        <f t="shared" si="11"/>
        <v>n/a</v>
      </c>
      <c r="BI139" s="141" t="str">
        <f t="shared" si="11"/>
        <v>n/a</v>
      </c>
      <c r="BJ139" s="141" t="str">
        <f t="shared" si="11"/>
        <v>n/a</v>
      </c>
      <c r="BK139" s="141" t="str">
        <f t="shared" si="11"/>
        <v>n/a</v>
      </c>
      <c r="BL139" s="141" t="str">
        <f t="shared" si="11"/>
        <v/>
      </c>
      <c r="BM139" s="141" t="str">
        <f t="shared" si="11"/>
        <v/>
      </c>
    </row>
    <row r="140" spans="1:72" s="135" customFormat="1" hidden="1" x14ac:dyDescent="0.55000000000000004">
      <c r="A140" s="644"/>
      <c r="B140" s="135" t="s">
        <v>485</v>
      </c>
      <c r="G140" s="141" t="str">
        <f t="shared" si="4"/>
        <v/>
      </c>
      <c r="H140" s="141" t="str">
        <f t="shared" si="12"/>
        <v/>
      </c>
      <c r="I140" s="141" t="str">
        <f t="shared" si="12"/>
        <v/>
      </c>
      <c r="J140" s="141" t="str">
        <f t="shared" si="12"/>
        <v/>
      </c>
      <c r="K140" s="141" t="str">
        <f t="shared" si="12"/>
        <v/>
      </c>
      <c r="L140" s="141" t="str">
        <f t="shared" si="12"/>
        <v/>
      </c>
      <c r="M140" s="141" t="str">
        <f t="shared" si="12"/>
        <v/>
      </c>
      <c r="N140" s="141" t="str">
        <f t="shared" si="12"/>
        <v/>
      </c>
      <c r="O140" s="141" t="str">
        <f t="shared" si="12"/>
        <v/>
      </c>
      <c r="P140" s="141" t="str">
        <f t="shared" si="12"/>
        <v/>
      </c>
      <c r="Q140" s="141" t="str">
        <f t="shared" si="12"/>
        <v/>
      </c>
      <c r="R140" s="141" t="str">
        <f t="shared" si="12"/>
        <v/>
      </c>
      <c r="S140" s="141" t="str">
        <f t="shared" si="12"/>
        <v/>
      </c>
      <c r="T140" s="141" t="str">
        <f t="shared" si="12"/>
        <v/>
      </c>
      <c r="U140" s="141" t="str">
        <f t="shared" si="12"/>
        <v/>
      </c>
      <c r="V140" s="141" t="str">
        <f t="shared" si="12"/>
        <v/>
      </c>
      <c r="W140" s="141" t="str">
        <f t="shared" si="9"/>
        <v/>
      </c>
      <c r="X140" s="141" t="str">
        <f t="shared" si="9"/>
        <v/>
      </c>
      <c r="Y140" s="141" t="str">
        <f t="shared" si="9"/>
        <v>n/a</v>
      </c>
      <c r="Z140" s="141" t="str">
        <f t="shared" si="9"/>
        <v>n/a</v>
      </c>
      <c r="AA140" s="141" t="str">
        <f t="shared" si="9"/>
        <v>n/a</v>
      </c>
      <c r="AB140" s="141" t="str">
        <f t="shared" si="9"/>
        <v>n/a</v>
      </c>
      <c r="AC140" s="141" t="str">
        <f t="shared" si="9"/>
        <v>n/a</v>
      </c>
      <c r="AD140" s="141" t="str">
        <f t="shared" si="9"/>
        <v>n/a</v>
      </c>
      <c r="AE140" s="141" t="str">
        <f t="shared" si="9"/>
        <v>n/a</v>
      </c>
      <c r="AF140" s="141" t="str">
        <f t="shared" si="9"/>
        <v>n/a</v>
      </c>
      <c r="AG140" s="141" t="str">
        <f t="shared" si="9"/>
        <v>n/a</v>
      </c>
      <c r="AH140" s="141" t="str">
        <f t="shared" si="9"/>
        <v>n/a</v>
      </c>
      <c r="AI140" s="141" t="str">
        <f t="shared" si="9"/>
        <v>n/a</v>
      </c>
      <c r="AJ140" s="141" t="str">
        <f t="shared" si="9"/>
        <v>n/a</v>
      </c>
      <c r="AK140" s="141" t="str">
        <f t="shared" si="9"/>
        <v>n/a</v>
      </c>
      <c r="AL140" s="141" t="str">
        <f t="shared" si="9"/>
        <v>n/a</v>
      </c>
      <c r="AM140" s="141" t="str">
        <f t="shared" si="10"/>
        <v>n/a</v>
      </c>
      <c r="AN140" s="141" t="str">
        <f t="shared" si="10"/>
        <v>n/a</v>
      </c>
      <c r="AO140" s="141" t="str">
        <f t="shared" si="10"/>
        <v>n/a</v>
      </c>
      <c r="AP140" s="141" t="str">
        <f t="shared" si="10"/>
        <v>n/a</v>
      </c>
      <c r="AQ140" s="141" t="str">
        <f t="shared" si="10"/>
        <v>n/a</v>
      </c>
      <c r="AR140" s="141" t="str">
        <f t="shared" si="10"/>
        <v>n/a</v>
      </c>
      <c r="AS140" s="141" t="str">
        <f t="shared" si="10"/>
        <v>n/a</v>
      </c>
      <c r="AT140" s="141" t="str">
        <f t="shared" si="10"/>
        <v>n/a</v>
      </c>
      <c r="AU140" s="141" t="str">
        <f t="shared" si="10"/>
        <v>n/a</v>
      </c>
      <c r="AV140" s="141" t="str">
        <f t="shared" si="10"/>
        <v>n/a</v>
      </c>
      <c r="AW140" s="141" t="str">
        <f t="shared" si="10"/>
        <v>n/a</v>
      </c>
      <c r="AX140" s="141" t="str">
        <f t="shared" si="10"/>
        <v>n/a</v>
      </c>
      <c r="AY140" s="141" t="str">
        <f t="shared" si="10"/>
        <v>n/a</v>
      </c>
      <c r="AZ140" s="141" t="str">
        <f t="shared" si="10"/>
        <v>n/a</v>
      </c>
      <c r="BA140" s="141" t="str">
        <f t="shared" si="10"/>
        <v>n/a</v>
      </c>
      <c r="BB140" s="141" t="str">
        <f t="shared" si="10"/>
        <v>n/a</v>
      </c>
      <c r="BC140" s="141" t="str">
        <f t="shared" si="11"/>
        <v>n/a</v>
      </c>
      <c r="BD140" s="141" t="str">
        <f t="shared" si="11"/>
        <v>n/a</v>
      </c>
      <c r="BE140" s="141" t="str">
        <f t="shared" si="11"/>
        <v>n/a</v>
      </c>
      <c r="BF140" s="141" t="str">
        <f t="shared" si="11"/>
        <v>n/a</v>
      </c>
      <c r="BG140" s="141" t="str">
        <f t="shared" si="11"/>
        <v>n/a</v>
      </c>
      <c r="BH140" s="141" t="str">
        <f t="shared" si="11"/>
        <v>n/a</v>
      </c>
      <c r="BI140" s="141" t="str">
        <f t="shared" si="11"/>
        <v>n/a</v>
      </c>
      <c r="BJ140" s="141" t="str">
        <f t="shared" si="11"/>
        <v>n/a</v>
      </c>
      <c r="BK140" s="141" t="str">
        <f t="shared" si="11"/>
        <v>n/a</v>
      </c>
      <c r="BL140" s="141" t="str">
        <f t="shared" si="11"/>
        <v>n/a</v>
      </c>
      <c r="BM140" s="141" t="str">
        <f t="shared" si="11"/>
        <v/>
      </c>
    </row>
    <row r="141" spans="1:72" s="135" customFormat="1" hidden="1" x14ac:dyDescent="0.55000000000000004">
      <c r="A141" s="644"/>
      <c r="B141" s="135" t="s">
        <v>486</v>
      </c>
      <c r="G141" s="141" t="str">
        <f t="shared" si="4"/>
        <v/>
      </c>
      <c r="H141" s="141" t="str">
        <f t="shared" si="12"/>
        <v/>
      </c>
      <c r="I141" s="141" t="str">
        <f t="shared" si="12"/>
        <v/>
      </c>
      <c r="J141" s="141" t="str">
        <f t="shared" si="12"/>
        <v/>
      </c>
      <c r="K141" s="141" t="str">
        <f t="shared" si="12"/>
        <v/>
      </c>
      <c r="L141" s="141" t="str">
        <f t="shared" si="12"/>
        <v/>
      </c>
      <c r="M141" s="141" t="str">
        <f t="shared" si="12"/>
        <v/>
      </c>
      <c r="N141" s="141" t="str">
        <f t="shared" si="12"/>
        <v/>
      </c>
      <c r="O141" s="141" t="str">
        <f t="shared" si="12"/>
        <v/>
      </c>
      <c r="P141" s="141" t="str">
        <f t="shared" si="12"/>
        <v/>
      </c>
      <c r="Q141" s="141" t="str">
        <f t="shared" si="12"/>
        <v/>
      </c>
      <c r="R141" s="141" t="str">
        <f t="shared" si="12"/>
        <v/>
      </c>
      <c r="S141" s="141" t="str">
        <f t="shared" si="12"/>
        <v/>
      </c>
      <c r="T141" s="141" t="str">
        <f t="shared" si="12"/>
        <v/>
      </c>
      <c r="U141" s="141" t="str">
        <f t="shared" si="12"/>
        <v/>
      </c>
      <c r="V141" s="141" t="str">
        <f t="shared" si="12"/>
        <v/>
      </c>
      <c r="W141" s="141" t="str">
        <f t="shared" si="9"/>
        <v/>
      </c>
      <c r="X141" s="141" t="str">
        <f t="shared" si="9"/>
        <v/>
      </c>
      <c r="Y141" s="141" t="str">
        <f t="shared" si="9"/>
        <v/>
      </c>
      <c r="Z141" s="141" t="str">
        <f t="shared" si="9"/>
        <v>n/a</v>
      </c>
      <c r="AA141" s="141" t="str">
        <f t="shared" si="9"/>
        <v>n/a</v>
      </c>
      <c r="AB141" s="141" t="str">
        <f t="shared" si="9"/>
        <v>n/a</v>
      </c>
      <c r="AC141" s="141" t="str">
        <f t="shared" si="9"/>
        <v>n/a</v>
      </c>
      <c r="AD141" s="141" t="str">
        <f t="shared" si="9"/>
        <v>n/a</v>
      </c>
      <c r="AE141" s="141" t="str">
        <f t="shared" si="9"/>
        <v>n/a</v>
      </c>
      <c r="AF141" s="141" t="str">
        <f t="shared" si="9"/>
        <v>n/a</v>
      </c>
      <c r="AG141" s="141" t="str">
        <f t="shared" si="9"/>
        <v>n/a</v>
      </c>
      <c r="AH141" s="141" t="str">
        <f t="shared" si="9"/>
        <v>n/a</v>
      </c>
      <c r="AI141" s="141" t="str">
        <f t="shared" si="9"/>
        <v>n/a</v>
      </c>
      <c r="AJ141" s="141" t="str">
        <f t="shared" si="9"/>
        <v>n/a</v>
      </c>
      <c r="AK141" s="141" t="str">
        <f t="shared" si="9"/>
        <v>n/a</v>
      </c>
      <c r="AL141" s="141" t="str">
        <f t="shared" si="9"/>
        <v>n/a</v>
      </c>
      <c r="AM141" s="141" t="str">
        <f t="shared" si="10"/>
        <v>n/a</v>
      </c>
      <c r="AN141" s="141" t="str">
        <f t="shared" si="10"/>
        <v>n/a</v>
      </c>
      <c r="AO141" s="141" t="str">
        <f t="shared" si="10"/>
        <v>n/a</v>
      </c>
      <c r="AP141" s="141" t="str">
        <f t="shared" si="10"/>
        <v>n/a</v>
      </c>
      <c r="AQ141" s="141" t="str">
        <f t="shared" si="10"/>
        <v>n/a</v>
      </c>
      <c r="AR141" s="141" t="str">
        <f t="shared" si="10"/>
        <v>n/a</v>
      </c>
      <c r="AS141" s="141" t="str">
        <f t="shared" si="10"/>
        <v>n/a</v>
      </c>
      <c r="AT141" s="141" t="str">
        <f t="shared" si="10"/>
        <v>n/a</v>
      </c>
      <c r="AU141" s="141" t="str">
        <f t="shared" si="10"/>
        <v>n/a</v>
      </c>
      <c r="AV141" s="141" t="str">
        <f t="shared" si="10"/>
        <v>n/a</v>
      </c>
      <c r="AW141" s="141" t="str">
        <f t="shared" si="10"/>
        <v>n/a</v>
      </c>
      <c r="AX141" s="141" t="str">
        <f t="shared" si="10"/>
        <v>n/a</v>
      </c>
      <c r="AY141" s="141" t="str">
        <f t="shared" si="10"/>
        <v>n/a</v>
      </c>
      <c r="AZ141" s="141" t="str">
        <f t="shared" si="10"/>
        <v>n/a</v>
      </c>
      <c r="BA141" s="141" t="str">
        <f t="shared" si="10"/>
        <v>n/a</v>
      </c>
      <c r="BB141" s="141" t="str">
        <f t="shared" si="10"/>
        <v>n/a</v>
      </c>
      <c r="BC141" s="141" t="str">
        <f t="shared" si="11"/>
        <v>n/a</v>
      </c>
      <c r="BD141" s="141" t="str">
        <f t="shared" si="11"/>
        <v>n/a</v>
      </c>
      <c r="BE141" s="141" t="str">
        <f t="shared" si="11"/>
        <v>n/a</v>
      </c>
      <c r="BF141" s="141" t="str">
        <f t="shared" si="11"/>
        <v>n/a</v>
      </c>
      <c r="BG141" s="141" t="str">
        <f t="shared" si="11"/>
        <v>n/a</v>
      </c>
      <c r="BH141" s="141" t="str">
        <f t="shared" si="11"/>
        <v>n/a</v>
      </c>
      <c r="BI141" s="141" t="str">
        <f t="shared" si="11"/>
        <v>n/a</v>
      </c>
      <c r="BJ141" s="141" t="str">
        <f t="shared" si="11"/>
        <v>n/a</v>
      </c>
      <c r="BK141" s="141" t="str">
        <f t="shared" si="11"/>
        <v>n/a</v>
      </c>
      <c r="BL141" s="141" t="str">
        <f t="shared" si="11"/>
        <v>n/a</v>
      </c>
      <c r="BM141" s="141" t="str">
        <f t="shared" si="11"/>
        <v>n/a</v>
      </c>
    </row>
    <row r="142" spans="1:72" s="135" customFormat="1" hidden="1" x14ac:dyDescent="0.55000000000000004">
      <c r="A142" s="644"/>
      <c r="B142" s="142" t="s">
        <v>569</v>
      </c>
      <c r="C142" s="142"/>
      <c r="D142" s="142"/>
      <c r="E142" s="142"/>
      <c r="G142" s="141" t="str">
        <f t="shared" si="4"/>
        <v>n/a</v>
      </c>
      <c r="H142" s="141" t="str">
        <f t="shared" si="12"/>
        <v>n/a</v>
      </c>
      <c r="I142" s="141" t="str">
        <f t="shared" si="12"/>
        <v>n/a</v>
      </c>
      <c r="J142" s="141" t="str">
        <f t="shared" si="12"/>
        <v>n/a</v>
      </c>
      <c r="K142" s="141" t="str">
        <f t="shared" si="12"/>
        <v>n/a</v>
      </c>
      <c r="L142" s="141" t="str">
        <f t="shared" si="12"/>
        <v>n/a</v>
      </c>
      <c r="M142" s="141" t="str">
        <f t="shared" si="12"/>
        <v>n/a</v>
      </c>
      <c r="N142" s="141" t="str">
        <f t="shared" si="12"/>
        <v>n/a</v>
      </c>
      <c r="O142" s="141" t="str">
        <f t="shared" si="12"/>
        <v>n/a</v>
      </c>
      <c r="P142" s="141" t="str">
        <f t="shared" si="12"/>
        <v>n/a</v>
      </c>
      <c r="Q142" s="141" t="str">
        <f t="shared" si="12"/>
        <v>n/a</v>
      </c>
      <c r="R142" s="141" t="str">
        <f t="shared" si="12"/>
        <v>n/a</v>
      </c>
      <c r="S142" s="141" t="str">
        <f t="shared" si="12"/>
        <v>n/a</v>
      </c>
      <c r="T142" s="141" t="str">
        <f t="shared" si="12"/>
        <v>n/a</v>
      </c>
      <c r="U142" s="141" t="str">
        <f t="shared" si="12"/>
        <v>n/a</v>
      </c>
      <c r="V142" s="141" t="str">
        <f t="shared" si="12"/>
        <v>n/a</v>
      </c>
      <c r="W142" s="141" t="str">
        <f t="shared" si="9"/>
        <v>n/a</v>
      </c>
      <c r="X142" s="141" t="str">
        <f t="shared" si="9"/>
        <v>n/a</v>
      </c>
      <c r="Y142" s="141" t="str">
        <f t="shared" si="9"/>
        <v>n/a</v>
      </c>
      <c r="Z142" s="141" t="str">
        <f t="shared" si="9"/>
        <v>n/a</v>
      </c>
      <c r="AA142" s="141" t="str">
        <f t="shared" si="9"/>
        <v>n/a</v>
      </c>
      <c r="AB142" s="141" t="str">
        <f t="shared" si="9"/>
        <v>n/a</v>
      </c>
      <c r="AC142" s="141" t="str">
        <f t="shared" si="9"/>
        <v>n/a</v>
      </c>
      <c r="AD142" s="141" t="str">
        <f t="shared" si="9"/>
        <v>n/a</v>
      </c>
      <c r="AE142" s="141" t="str">
        <f t="shared" si="9"/>
        <v>n/a</v>
      </c>
      <c r="AF142" s="141" t="str">
        <f t="shared" si="9"/>
        <v>n/a</v>
      </c>
      <c r="AG142" s="141" t="str">
        <f t="shared" si="9"/>
        <v>n/a</v>
      </c>
      <c r="AH142" s="141" t="str">
        <f t="shared" si="9"/>
        <v>n/a</v>
      </c>
      <c r="AI142" s="141" t="str">
        <f t="shared" si="9"/>
        <v>n/a</v>
      </c>
      <c r="AJ142" s="141" t="str">
        <f t="shared" si="9"/>
        <v>n/a</v>
      </c>
      <c r="AK142" s="141" t="str">
        <f t="shared" si="9"/>
        <v>n/a</v>
      </c>
      <c r="AL142" s="141" t="str">
        <f t="shared" si="9"/>
        <v>n/a</v>
      </c>
      <c r="AM142" s="141" t="str">
        <f t="shared" si="10"/>
        <v>n/a</v>
      </c>
      <c r="AN142" s="141" t="str">
        <f t="shared" si="10"/>
        <v>n/a</v>
      </c>
      <c r="AO142" s="141" t="str">
        <f t="shared" si="10"/>
        <v>n/a</v>
      </c>
      <c r="AP142" s="141" t="str">
        <f t="shared" si="10"/>
        <v>n/a</v>
      </c>
      <c r="AQ142" s="141" t="str">
        <f t="shared" si="10"/>
        <v>n/a</v>
      </c>
      <c r="AR142" s="141" t="str">
        <f t="shared" si="10"/>
        <v>n/a</v>
      </c>
      <c r="AS142" s="141" t="str">
        <f t="shared" si="10"/>
        <v>n/a</v>
      </c>
      <c r="AT142" s="141" t="str">
        <f t="shared" si="10"/>
        <v>n/a</v>
      </c>
      <c r="AU142" s="141" t="str">
        <f t="shared" si="10"/>
        <v>n/a</v>
      </c>
      <c r="AV142" s="141" t="str">
        <f t="shared" si="10"/>
        <v>n/a</v>
      </c>
      <c r="AW142" s="141" t="str">
        <f t="shared" si="10"/>
        <v>n/a</v>
      </c>
      <c r="AX142" s="141" t="str">
        <f t="shared" si="10"/>
        <v>n/a</v>
      </c>
      <c r="AY142" s="141" t="str">
        <f t="shared" si="10"/>
        <v>n/a</v>
      </c>
      <c r="AZ142" s="141" t="str">
        <f t="shared" si="10"/>
        <v>n/a</v>
      </c>
      <c r="BA142" s="141" t="str">
        <f t="shared" si="10"/>
        <v>n/a</v>
      </c>
      <c r="BB142" s="141" t="str">
        <f t="shared" si="10"/>
        <v>n/a</v>
      </c>
      <c r="BC142" s="141" t="str">
        <f t="shared" si="11"/>
        <v>n/a</v>
      </c>
      <c r="BD142" s="141" t="str">
        <f t="shared" si="11"/>
        <v>n/a</v>
      </c>
      <c r="BE142" s="141" t="str">
        <f t="shared" si="11"/>
        <v>n/a</v>
      </c>
      <c r="BF142" s="141" t="str">
        <f t="shared" si="11"/>
        <v>n/a</v>
      </c>
      <c r="BG142" s="141" t="str">
        <f t="shared" si="11"/>
        <v>n/a</v>
      </c>
      <c r="BH142" s="141" t="str">
        <f t="shared" si="11"/>
        <v>n/a</v>
      </c>
      <c r="BI142" s="141" t="str">
        <f t="shared" si="11"/>
        <v>n/a</v>
      </c>
      <c r="BJ142" s="141" t="str">
        <f t="shared" si="11"/>
        <v>n/a</v>
      </c>
      <c r="BK142" s="141" t="str">
        <f t="shared" si="11"/>
        <v>n/a</v>
      </c>
      <c r="BL142" s="141" t="str">
        <f t="shared" si="11"/>
        <v>n/a</v>
      </c>
      <c r="BM142" s="141" t="str">
        <f t="shared" si="11"/>
        <v>n/a</v>
      </c>
      <c r="BN142" s="141"/>
    </row>
    <row r="144" spans="1:72" x14ac:dyDescent="0.55000000000000004">
      <c r="A144" s="638" t="s">
        <v>488</v>
      </c>
      <c r="B144" s="128" t="s">
        <v>517</v>
      </c>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row>
    <row r="145" spans="1:65" x14ac:dyDescent="0.55000000000000004">
      <c r="A145" s="639"/>
      <c r="B145" t="s">
        <v>466</v>
      </c>
      <c r="G145" s="1">
        <f>IF(QP_IncomeWP!G145="","",'Cost and Benefit Parameters'!$C$44*(QP_IncomeWP!G145-Income_CF!G147))</f>
        <v>-94975.746443439493</v>
      </c>
      <c r="H145" s="1">
        <f>IF(QP_IncomeWP!H145="","",'Cost and Benefit Parameters'!$C$44*(QP_IncomeWP!H145-Income_CF!H147))</f>
        <v>-98660.075459772299</v>
      </c>
      <c r="I145" s="1">
        <f>IF(QP_IncomeWP!I145="","",'Cost and Benefit Parameters'!$C$44*(QP_IncomeWP!I145-Income_CF!I147))</f>
        <v>-102425.85417281109</v>
      </c>
      <c r="J145" s="1">
        <f>IF(QP_IncomeWP!J145="","",'Cost and Benefit Parameters'!$C$44*(QP_IncomeWP!J145-Income_CF!J147))</f>
        <v>-106271.58765914006</v>
      </c>
      <c r="K145" s="1">
        <f>IF(QP_IncomeWP!K145="","",'Cost and Benefit Parameters'!$C$44*(QP_IncomeWP!K145-Income_CF!K147))</f>
        <v>-110869.82522382046</v>
      </c>
      <c r="L145" s="1">
        <f>IF(QP_IncomeWP!L145="","",'Cost and Benefit Parameters'!$C$44*(QP_IncomeWP!L145-Income_CF!L147))</f>
        <v>-114825.72792463419</v>
      </c>
      <c r="M145" s="1">
        <f>IF(QP_IncomeWP!M145="","",'Cost and Benefit Parameters'!$C$44*(QP_IncomeWP!M145-Income_CF!M147))</f>
        <v>-118851.44737046993</v>
      </c>
      <c r="N145" s="1">
        <f>IF(QP_IncomeWP!N145="","",'Cost and Benefit Parameters'!$C$44*(QP_IncomeWP!N145-Income_CF!N147))</f>
        <v>-122944.51722098084</v>
      </c>
      <c r="O145" s="1">
        <f>IF(QP_IncomeWP!O145="","",'Cost and Benefit Parameters'!$C$44*(QP_IncomeWP!O145-Income_CF!O147))</f>
        <v>-127102.2621646617</v>
      </c>
      <c r="P145" s="1">
        <f>IF(QP_IncomeWP!P145="","",'Cost and Benefit Parameters'!$C$44*(QP_IncomeWP!P145-Income_CF!P147))</f>
        <v>-131321.79725137458</v>
      </c>
      <c r="Q145" s="1">
        <f>IF(QP_IncomeWP!Q145="","",'Cost and Benefit Parameters'!$C$44*(QP_IncomeWP!Q145-Income_CF!Q147))</f>
        <v>-135600.02784133659</v>
      </c>
      <c r="R145" s="1">
        <f>IF(QP_IncomeWP!R145="","",'Cost and Benefit Parameters'!$C$44*(QP_IncomeWP!R145-Income_CF!R147))</f>
        <v>-139933.65019159374</v>
      </c>
      <c r="S145" s="1">
        <f>IF(QP_IncomeWP!S145="","",'Cost and Benefit Parameters'!$C$44*(QP_IncomeWP!S145-Income_CF!S147))</f>
        <v>-144319.15269899371</v>
      </c>
      <c r="T145" s="1">
        <f>IF(QP_IncomeWP!T145="","",'Cost and Benefit Parameters'!$C$44*(QP_IncomeWP!T145-Income_CF!T147))</f>
        <v>-148752.81781649723</v>
      </c>
      <c r="U145" s="1">
        <f>IF(QP_IncomeWP!U145="","",'Cost and Benefit Parameters'!$C$44*(QP_IncomeWP!U145-Income_CF!U147))</f>
        <v>-153230.72465732953</v>
      </c>
      <c r="V145" s="1">
        <f>IF(QP_IncomeWP!V145="","",'Cost and Benefit Parameters'!$C$44*(QP_IncomeWP!V145-Income_CF!V147))</f>
        <v>-157748.75229901916</v>
      </c>
      <c r="W145" s="1">
        <f>IF(QP_IncomeWP!W145="","",'Cost and Benefit Parameters'!$C$44*(QP_IncomeWP!W145-Income_CF!W147))</f>
        <v>-162302.58379673597</v>
      </c>
      <c r="X145" s="1">
        <f>IF(QP_IncomeWP!X145="","",'Cost and Benefit Parameters'!$C$44*(QP_IncomeWP!X145-Income_CF!X147))</f>
        <v>-166887.71091263302</v>
      </c>
      <c r="Y145" s="1">
        <f>IF(QP_IncomeWP!Y145="","",'Cost and Benefit Parameters'!$C$44*(QP_IncomeWP!Y145-Income_CF!Y147))</f>
        <v>-171499.43956502242</v>
      </c>
      <c r="Z145" s="1">
        <f>IF(QP_IncomeWP!Z145="","",'Cost and Benefit Parameters'!$C$44*(QP_IncomeWP!Z145-Income_CF!Z147))</f>
        <v>-176132.89599828047</v>
      </c>
      <c r="AA145" s="1">
        <f>IF(QP_IncomeWP!AA145="","",'Cost and Benefit Parameters'!$C$44*(QP_IncomeWP!AA145-Income_CF!AA147))</f>
        <v>-180783.033671321</v>
      </c>
      <c r="AB145" s="1">
        <f>IF(QP_IncomeWP!AB145="","",'Cost and Benefit Parameters'!$C$44*(QP_IncomeWP!AB145-Income_CF!AB147))</f>
        <v>-185444.64085937402</v>
      </c>
      <c r="AC145" s="1">
        <f>IF(QP_IncomeWP!AC145="","",'Cost and Benefit Parameters'!$C$44*(QP_IncomeWP!AC145-Income_CF!AC147))</f>
        <v>-190112.3489606051</v>
      </c>
      <c r="AD145" s="1">
        <f>IF(QP_IncomeWP!AD145="","",'Cost and Benefit Parameters'!$C$44*(QP_IncomeWP!AD145-Income_CF!AD147))</f>
        <v>-194780.64149591455</v>
      </c>
      <c r="AE145" s="1">
        <f>IF(QP_IncomeWP!AE145="","",'Cost and Benefit Parameters'!$C$44*(QP_IncomeWP!AE145-Income_CF!AE147))</f>
        <v>-199443.86378698796</v>
      </c>
      <c r="AF145" s="1">
        <f>IF(QP_IncomeWP!AF145="","",'Cost and Benefit Parameters'!$C$44*(QP_IncomeWP!AF145-Income_CF!AF147))</f>
        <v>-204096.23329440085</v>
      </c>
      <c r="AG145" s="1">
        <f>IF(QP_IncomeWP!AG145="","",'Cost and Benefit Parameters'!$C$44*(QP_IncomeWP!AG145-Income_CF!AG147))</f>
        <v>-208731.85059434897</v>
      </c>
      <c r="AH145" s="1">
        <f>IF(QP_IncomeWP!AH145="","",'Cost and Benefit Parameters'!$C$44*(QP_IncomeWP!AH145-Income_CF!AH147))</f>
        <v>-213344.71096931151</v>
      </c>
      <c r="AI145" s="1">
        <f>IF(QP_IncomeWP!AI145="","",'Cost and Benefit Parameters'!$C$44*(QP_IncomeWP!AI145-Income_CF!AI147))</f>
        <v>-217928.71658479457</v>
      </c>
      <c r="AJ145" s="1">
        <f>IF(QP_IncomeWP!AJ145="","",'Cost and Benefit Parameters'!$C$44*(QP_IncomeWP!AJ145-Income_CF!AJ147))</f>
        <v>-222477.68922114436</v>
      </c>
      <c r="AK145" s="1">
        <f>IF(QP_IncomeWP!AK145="","",'Cost and Benefit Parameters'!$C$44*(QP_IncomeWP!AK145-Income_CF!AK147))</f>
        <v>-226985.38352640058</v>
      </c>
      <c r="AL145" s="1">
        <f>IF(QP_IncomeWP!AL145="","",'Cost and Benefit Parameters'!$C$44*(QP_IncomeWP!AL145-Income_CF!AL147))</f>
        <v>-231445.50075317651</v>
      </c>
      <c r="AM145" s="1">
        <f>IF(QP_IncomeWP!AM145="","",'Cost and Benefit Parameters'!$C$44*(QP_IncomeWP!AM145-Income_CF!AM147))</f>
        <v>-235851.70293974524</v>
      </c>
      <c r="AN145" s="1">
        <f>IF(QP_IncomeWP!AN145="","",'Cost and Benefit Parameters'!$C$44*(QP_IncomeWP!AN145-Income_CF!AN147))</f>
        <v>-240197.62749278516</v>
      </c>
      <c r="AO145" s="1">
        <f>IF(QP_IncomeWP!AO145="","",'Cost and Benefit Parameters'!$C$44*(QP_IncomeWP!AO145-Income_CF!AO147))</f>
        <v>-244476.90212670196</v>
      </c>
      <c r="AP145" s="1">
        <f>IF(QP_IncomeWP!AP145="","",'Cost and Benefit Parameters'!$C$44*(QP_IncomeWP!AP145-Income_CF!AP147))</f>
        <v>-248683.16011206177</v>
      </c>
      <c r="AQ145" s="1">
        <f>IF(QP_IncomeWP!AQ145="","",'Cost and Benefit Parameters'!$C$44*(QP_IncomeWP!AQ145-Income_CF!AQ147))</f>
        <v>-252810.05578345482</v>
      </c>
      <c r="AR145" s="1">
        <f>IF(QP_IncomeWP!AR145="","",'Cost and Benefit Parameters'!$C$44*(QP_IncomeWP!AR145-Income_CF!AR147))</f>
        <v>-256851.28025513771</v>
      </c>
      <c r="AS145" s="1">
        <f>IF(QP_IncomeWP!AS145="","",'Cost and Benefit Parameters'!$C$44*(QP_IncomeWP!AS145-Income_CF!AS147))</f>
        <v>-260800.57729098701</v>
      </c>
      <c r="AT145" s="1">
        <f>IF(QP_IncomeWP!AT145="","",'Cost and Benefit Parameters'!$C$44*(QP_IncomeWP!AT145-Income_CF!AT147))</f>
        <v>-264651.75927377702</v>
      </c>
      <c r="AU145" s="1" t="str">
        <f>IF(QP_IncomeWP!AU145="","",'Cost and Benefit Parameters'!$C$44*(QP_IncomeWP!AU145-Income_CF!AU147))</f>
        <v/>
      </c>
      <c r="AV145" s="1" t="str">
        <f>IF(QP_IncomeWP!AV145="","",'Cost and Benefit Parameters'!$C$44*(QP_IncomeWP!AV145-Income_CF!AV147))</f>
        <v/>
      </c>
      <c r="AW145" s="1" t="str">
        <f>IF(QP_IncomeWP!AW145="","",'Cost and Benefit Parameters'!$C$44*(QP_IncomeWP!AW145-Income_CF!AW147))</f>
        <v/>
      </c>
      <c r="AX145" s="1" t="str">
        <f>IF(QP_IncomeWP!AX145="","",'Cost and Benefit Parameters'!$C$44*(QP_IncomeWP!AX145-Income_CF!AX147))</f>
        <v/>
      </c>
      <c r="AY145" s="1" t="str">
        <f>IF(QP_IncomeWP!AY145="","",'Cost and Benefit Parameters'!$C$44*(QP_IncomeWP!AY145-Income_CF!AY147))</f>
        <v/>
      </c>
      <c r="AZ145" s="1" t="str">
        <f>IF(QP_IncomeWP!AZ145="","",'Cost and Benefit Parameters'!$C$44*(QP_IncomeWP!AZ145-Income_CF!AZ147))</f>
        <v/>
      </c>
      <c r="BA145" s="1" t="str">
        <f>IF(QP_IncomeWP!BA145="","",'Cost and Benefit Parameters'!$C$44*(QP_IncomeWP!BA145-Income_CF!BA147))</f>
        <v/>
      </c>
      <c r="BB145" s="1" t="str">
        <f>IF(QP_IncomeWP!BB145="","",'Cost and Benefit Parameters'!$C$44*(QP_IncomeWP!BB145-Income_CF!BB147))</f>
        <v/>
      </c>
      <c r="BC145" s="1" t="str">
        <f>IF(QP_IncomeWP!BC145="","",'Cost and Benefit Parameters'!$C$44*(QP_IncomeWP!BC145-Income_CF!BC147))</f>
        <v/>
      </c>
      <c r="BD145" s="1" t="str">
        <f>IF(QP_IncomeWP!BD145="","",'Cost and Benefit Parameters'!$C$44*(QP_IncomeWP!BD145-Income_CF!BD147))</f>
        <v/>
      </c>
      <c r="BE145" s="1" t="str">
        <f>IF(QP_IncomeWP!BE145="","",'Cost and Benefit Parameters'!$C$44*(QP_IncomeWP!BE145-Income_CF!BE147))</f>
        <v/>
      </c>
      <c r="BF145" s="1" t="str">
        <f>IF(QP_IncomeWP!BF145="","",'Cost and Benefit Parameters'!$C$44*(QP_IncomeWP!BF145-Income_CF!BF147))</f>
        <v/>
      </c>
      <c r="BG145" s="1" t="str">
        <f>IF(QP_IncomeWP!BG145="","",'Cost and Benefit Parameters'!$C$44*(QP_IncomeWP!BG145-Income_CF!BG147))</f>
        <v/>
      </c>
      <c r="BH145" s="1" t="str">
        <f>IF(QP_IncomeWP!BH145="","",'Cost and Benefit Parameters'!$C$44*(QP_IncomeWP!BH145-Income_CF!BH147))</f>
        <v/>
      </c>
      <c r="BI145" s="1" t="str">
        <f>IF(QP_IncomeWP!BI145="","",'Cost and Benefit Parameters'!$C$44*(QP_IncomeWP!BI145-Income_CF!BI147))</f>
        <v/>
      </c>
      <c r="BJ145" s="1" t="str">
        <f>IF(QP_IncomeWP!BJ145="","",'Cost and Benefit Parameters'!$C$44*(QP_IncomeWP!BJ145-Income_CF!BJ147))</f>
        <v/>
      </c>
      <c r="BK145" s="1" t="str">
        <f>IF(QP_IncomeWP!BK145="","",'Cost and Benefit Parameters'!$C$44*(QP_IncomeWP!BK145-Income_CF!BK147))</f>
        <v/>
      </c>
      <c r="BL145" s="1" t="str">
        <f>IF(QP_IncomeWP!BL145="","",'Cost and Benefit Parameters'!$C$44*(QP_IncomeWP!BL145-Income_CF!BL147))</f>
        <v/>
      </c>
      <c r="BM145" s="1" t="str">
        <f>IF(QP_IncomeWP!BM145="","",'Cost and Benefit Parameters'!$C$44*(QP_IncomeWP!BM145-Income_CF!BM147))</f>
        <v/>
      </c>
    </row>
    <row r="146" spans="1:65" x14ac:dyDescent="0.55000000000000004">
      <c r="A146" s="639"/>
      <c r="B146" t="s">
        <v>468</v>
      </c>
      <c r="G146" s="1" t="str">
        <f>IF(QP_IncomeWP!G146="","",'Cost and Benefit Parameters'!$C$44*(QP_IncomeWP!G146-Income_CF!G148))</f>
        <v/>
      </c>
      <c r="H146" s="1">
        <f>IF(QP_IncomeWP!H146="","",'Cost and Benefit Parameters'!$C$44*(QP_IncomeWP!H146-Income_CF!H148))</f>
        <v>-97825.01883674266</v>
      </c>
      <c r="I146" s="1">
        <f>IF(QP_IncomeWP!I146="","",'Cost and Benefit Parameters'!$C$44*(QP_IncomeWP!I146-Income_CF!I148))</f>
        <v>-101619.87772356549</v>
      </c>
      <c r="J146" s="1">
        <f>IF(QP_IncomeWP!J146="","",'Cost and Benefit Parameters'!$C$44*(QP_IncomeWP!J146-Income_CF!J148))</f>
        <v>-105498.6297979954</v>
      </c>
      <c r="K146" s="1">
        <f>IF(QP_IncomeWP!K146="","",'Cost and Benefit Parameters'!$C$44*(QP_IncomeWP!K146-Income_CF!K148))</f>
        <v>-109459.73528891425</v>
      </c>
      <c r="L146" s="1">
        <f>IF(QP_IncomeWP!L146="","",'Cost and Benefit Parameters'!$C$44*(QP_IncomeWP!L146-Income_CF!L148))</f>
        <v>-114195.91998053509</v>
      </c>
      <c r="M146" s="1">
        <f>IF(QP_IncomeWP!M146="","",'Cost and Benefit Parameters'!$C$44*(QP_IncomeWP!M146-Income_CF!M148))</f>
        <v>-118270.49976237319</v>
      </c>
      <c r="N146" s="1">
        <f>IF(QP_IncomeWP!N146="","",'Cost and Benefit Parameters'!$C$44*(QP_IncomeWP!N146-Income_CF!N148))</f>
        <v>-122416.990791584</v>
      </c>
      <c r="O146" s="1">
        <f>IF(QP_IncomeWP!O146="","",'Cost and Benefit Parameters'!$C$44*(QP_IncomeWP!O146-Income_CF!O148))</f>
        <v>-126632.8527376103</v>
      </c>
      <c r="P146" s="1">
        <f>IF(QP_IncomeWP!P146="","",'Cost and Benefit Parameters'!$C$44*(QP_IncomeWP!P146-Income_CF!P148))</f>
        <v>-130915.33002960152</v>
      </c>
      <c r="Q146" s="1">
        <f>IF(QP_IncomeWP!Q146="","",'Cost and Benefit Parameters'!$C$44*(QP_IncomeWP!Q146-Income_CF!Q148))</f>
        <v>-135261.45116891584</v>
      </c>
      <c r="R146" s="1">
        <f>IF(QP_IncomeWP!R146="","",'Cost and Benefit Parameters'!$C$44*(QP_IncomeWP!R146-Income_CF!R148))</f>
        <v>-139668.02867657668</v>
      </c>
      <c r="S146" s="1">
        <f>IF(QP_IncomeWP!S146="","",'Cost and Benefit Parameters'!$C$44*(QP_IncomeWP!S146-Income_CF!S148))</f>
        <v>-144131.65969734153</v>
      </c>
      <c r="T146" s="1">
        <f>IF(QP_IncomeWP!T146="","",'Cost and Benefit Parameters'!$C$44*(QP_IncomeWP!T146-Income_CF!T148))</f>
        <v>-148648.72727996358</v>
      </c>
      <c r="U146" s="1">
        <f>IF(QP_IncomeWP!U146="","",'Cost and Benefit Parameters'!$C$44*(QP_IncomeWP!U146-Income_CF!U148))</f>
        <v>-153215.40235099217</v>
      </c>
      <c r="V146" s="1">
        <f>IF(QP_IncomeWP!V146="","",'Cost and Benefit Parameters'!$C$44*(QP_IncomeWP!V146-Income_CF!V148))</f>
        <v>-157827.64639704936</v>
      </c>
      <c r="W146" s="1">
        <f>IF(QP_IncomeWP!W146="","",'Cost and Benefit Parameters'!$C$44*(QP_IncomeWP!W146-Income_CF!W148))</f>
        <v>-162481.21486798974</v>
      </c>
      <c r="X146" s="1">
        <f>IF(QP_IncomeWP!X146="","",'Cost and Benefit Parameters'!$C$44*(QP_IncomeWP!X146-Income_CF!X148))</f>
        <v>-167171.66131063804</v>
      </c>
      <c r="Y146" s="1">
        <f>IF(QP_IncomeWP!Y146="","",'Cost and Benefit Parameters'!$C$44*(QP_IncomeWP!Y146-Income_CF!Y148))</f>
        <v>-171894.34224001202</v>
      </c>
      <c r="Z146" s="1">
        <f>IF(QP_IncomeWP!Z146="","",'Cost and Benefit Parameters'!$C$44*(QP_IncomeWP!Z146-Income_CF!Z148))</f>
        <v>-176644.42275197315</v>
      </c>
      <c r="AA146" s="1">
        <f>IF(QP_IncomeWP!AA146="","",'Cost and Benefit Parameters'!$C$44*(QP_IncomeWP!AA146-Income_CF!AA148))</f>
        <v>-181416.88287822882</v>
      </c>
      <c r="AB146" s="1">
        <f>IF(QP_IncomeWP!AB146="","",'Cost and Benefit Parameters'!$C$44*(QP_IncomeWP!AB146-Income_CF!AB148))</f>
        <v>-186206.52468146064</v>
      </c>
      <c r="AC146" s="1">
        <f>IF(QP_IncomeWP!AC146="","",'Cost and Benefit Parameters'!$C$44*(QP_IncomeWP!AC146-Income_CF!AC148))</f>
        <v>-191007.98008515523</v>
      </c>
      <c r="AD146" s="1">
        <f>IF(QP_IncomeWP!AD146="","",'Cost and Benefit Parameters'!$C$44*(QP_IncomeWP!AD146-Income_CF!AD148))</f>
        <v>-195815.71942942322</v>
      </c>
      <c r="AE146" s="1">
        <f>IF(QP_IncomeWP!AE146="","",'Cost and Benefit Parameters'!$C$44*(QP_IncomeWP!AE146-Income_CF!AE148))</f>
        <v>-200624.06074079196</v>
      </c>
      <c r="AF146" s="1">
        <f>IF(QP_IncomeWP!AF146="","",'Cost and Benefit Parameters'!$C$44*(QP_IncomeWP!AF146-Income_CF!AF148))</f>
        <v>-205427.17970059766</v>
      </c>
      <c r="AG146" s="1">
        <f>IF(QP_IncomeWP!AG146="","",'Cost and Benefit Parameters'!$C$44*(QP_IncomeWP!AG146-Income_CF!AG148))</f>
        <v>-210219.12029323285</v>
      </c>
      <c r="AH146" s="1">
        <f>IF(QP_IncomeWP!AH146="","",'Cost and Benefit Parameters'!$C$44*(QP_IncomeWP!AH146-Income_CF!AH148))</f>
        <v>-214993.80611217939</v>
      </c>
      <c r="AI146" s="1">
        <f>IF(QP_IncomeWP!AI146="","",'Cost and Benefit Parameters'!$C$44*(QP_IncomeWP!AI146-Income_CF!AI148))</f>
        <v>-219745.05229839086</v>
      </c>
      <c r="AJ146" s="1">
        <f>IF(QP_IncomeWP!AJ146="","",'Cost and Benefit Parameters'!$C$44*(QP_IncomeWP!AJ146-Income_CF!AJ148))</f>
        <v>-224466.57808233844</v>
      </c>
      <c r="AK146" s="1">
        <f>IF(QP_IncomeWP!AK146="","",'Cost and Benefit Parameters'!$C$44*(QP_IncomeWP!AK146-Income_CF!AK148))</f>
        <v>-229152.01989777878</v>
      </c>
      <c r="AL146" s="1">
        <f>IF(QP_IncomeWP!AL146="","",'Cost and Benefit Parameters'!$C$44*(QP_IncomeWP!AL146-Income_CF!AL148))</f>
        <v>-233794.94503219254</v>
      </c>
      <c r="AM146" s="1">
        <f>IF(QP_IncomeWP!AM146="","",'Cost and Benefit Parameters'!$C$44*(QP_IncomeWP!AM146-Income_CF!AM148))</f>
        <v>-238388.86577577173</v>
      </c>
      <c r="AN146" s="1">
        <f>IF(QP_IncomeWP!AN146="","",'Cost and Benefit Parameters'!$C$44*(QP_IncomeWP!AN146-Income_CF!AN148))</f>
        <v>-242927.25402793763</v>
      </c>
      <c r="AO146" s="1">
        <f>IF(QP_IncomeWP!AO146="","",'Cost and Benefit Parameters'!$C$44*(QP_IncomeWP!AO146-Income_CF!AO148))</f>
        <v>-247403.55631756873</v>
      </c>
      <c r="AP146" s="1">
        <f>IF(QP_IncomeWP!AP146="","",'Cost and Benefit Parameters'!$C$44*(QP_IncomeWP!AP146-Income_CF!AP148))</f>
        <v>-251811.20919050302</v>
      </c>
      <c r="AQ146" s="1">
        <f>IF(QP_IncomeWP!AQ146="","",'Cost and Benefit Parameters'!$C$44*(QP_IncomeWP!AQ146-Income_CF!AQ148))</f>
        <v>-256143.65491542366</v>
      </c>
      <c r="AR146" s="1">
        <f>IF(QP_IncomeWP!AR146="","",'Cost and Benefit Parameters'!$C$44*(QP_IncomeWP!AR146-Income_CF!AR148))</f>
        <v>-260394.35745695847</v>
      </c>
      <c r="AS146" s="1">
        <f>IF(QP_IncomeWP!AS146="","",'Cost and Benefit Parameters'!$C$44*(QP_IncomeWP!AS146-Income_CF!AS148))</f>
        <v>-264556.81866279192</v>
      </c>
      <c r="AT146" s="1">
        <f>IF(QP_IncomeWP!AT146="","",'Cost and Benefit Parameters'!$C$44*(QP_IncomeWP!AT146-Income_CF!AT148))</f>
        <v>-268624.59460971662</v>
      </c>
      <c r="AU146" s="1">
        <f>IF(QP_IncomeWP!AU146="","",'Cost and Benefit Parameters'!$C$44*(QP_IncomeWP!AU146-Income_CF!AU148))</f>
        <v>-272591.31205199036</v>
      </c>
      <c r="AV146" s="1" t="str">
        <f>IF(QP_IncomeWP!AV146="","",'Cost and Benefit Parameters'!$C$44*(QP_IncomeWP!AV146-Income_CF!AV148))</f>
        <v/>
      </c>
      <c r="AW146" s="1" t="str">
        <f>IF(QP_IncomeWP!AW146="","",'Cost and Benefit Parameters'!$C$44*(QP_IncomeWP!AW146-Income_CF!AW148))</f>
        <v/>
      </c>
      <c r="AX146" s="1" t="str">
        <f>IF(QP_IncomeWP!AX146="","",'Cost and Benefit Parameters'!$C$44*(QP_IncomeWP!AX146-Income_CF!AX148))</f>
        <v/>
      </c>
      <c r="AY146" s="1" t="str">
        <f>IF(QP_IncomeWP!AY146="","",'Cost and Benefit Parameters'!$C$44*(QP_IncomeWP!AY146-Income_CF!AY148))</f>
        <v/>
      </c>
      <c r="AZ146" s="1" t="str">
        <f>IF(QP_IncomeWP!AZ146="","",'Cost and Benefit Parameters'!$C$44*(QP_IncomeWP!AZ146-Income_CF!AZ148))</f>
        <v/>
      </c>
      <c r="BA146" s="1" t="str">
        <f>IF(QP_IncomeWP!BA146="","",'Cost and Benefit Parameters'!$C$44*(QP_IncomeWP!BA146-Income_CF!BA148))</f>
        <v/>
      </c>
      <c r="BB146" s="1" t="str">
        <f>IF(QP_IncomeWP!BB146="","",'Cost and Benefit Parameters'!$C$44*(QP_IncomeWP!BB146-Income_CF!BB148))</f>
        <v/>
      </c>
      <c r="BC146" s="1" t="str">
        <f>IF(QP_IncomeWP!BC146="","",'Cost and Benefit Parameters'!$C$44*(QP_IncomeWP!BC146-Income_CF!BC148))</f>
        <v/>
      </c>
      <c r="BD146" s="1" t="str">
        <f>IF(QP_IncomeWP!BD146="","",'Cost and Benefit Parameters'!$C$44*(QP_IncomeWP!BD146-Income_CF!BD148))</f>
        <v/>
      </c>
      <c r="BE146" s="1" t="str">
        <f>IF(QP_IncomeWP!BE146="","",'Cost and Benefit Parameters'!$C$44*(QP_IncomeWP!BE146-Income_CF!BE148))</f>
        <v/>
      </c>
      <c r="BF146" s="1" t="str">
        <f>IF(QP_IncomeWP!BF146="","",'Cost and Benefit Parameters'!$C$44*(QP_IncomeWP!BF146-Income_CF!BF148))</f>
        <v/>
      </c>
      <c r="BG146" s="1" t="str">
        <f>IF(QP_IncomeWP!BG146="","",'Cost and Benefit Parameters'!$C$44*(QP_IncomeWP!BG146-Income_CF!BG148))</f>
        <v/>
      </c>
      <c r="BH146" s="1" t="str">
        <f>IF(QP_IncomeWP!BH146="","",'Cost and Benefit Parameters'!$C$44*(QP_IncomeWP!BH146-Income_CF!BH148))</f>
        <v/>
      </c>
      <c r="BI146" s="1" t="str">
        <f>IF(QP_IncomeWP!BI146="","",'Cost and Benefit Parameters'!$C$44*(QP_IncomeWP!BI146-Income_CF!BI148))</f>
        <v/>
      </c>
      <c r="BJ146" s="1" t="str">
        <f>IF(QP_IncomeWP!BJ146="","",'Cost and Benefit Parameters'!$C$44*(QP_IncomeWP!BJ146-Income_CF!BJ148))</f>
        <v/>
      </c>
      <c r="BK146" s="1" t="str">
        <f>IF(QP_IncomeWP!BK146="","",'Cost and Benefit Parameters'!$C$44*(QP_IncomeWP!BK146-Income_CF!BK148))</f>
        <v/>
      </c>
      <c r="BL146" s="1" t="str">
        <f>IF(QP_IncomeWP!BL146="","",'Cost and Benefit Parameters'!$C$44*(QP_IncomeWP!BL146-Income_CF!BL148))</f>
        <v/>
      </c>
      <c r="BM146" s="1" t="str">
        <f>IF(QP_IncomeWP!BM146="","",'Cost and Benefit Parameters'!$C$44*(QP_IncomeWP!BM146-Income_CF!BM148))</f>
        <v/>
      </c>
    </row>
    <row r="147" spans="1:65" x14ac:dyDescent="0.55000000000000004">
      <c r="A147" s="639"/>
      <c r="B147" t="s">
        <v>469</v>
      </c>
      <c r="G147" s="1" t="str">
        <f>IF(QP_IncomeWP!G147="","",'Cost and Benefit Parameters'!$C$44*(QP_IncomeWP!G147-Income_CF!G149))</f>
        <v/>
      </c>
      <c r="H147" s="1" t="str">
        <f>IF(QP_IncomeWP!H147="","",'Cost and Benefit Parameters'!$C$44*(QP_IncomeWP!H147-Income_CF!H149))</f>
        <v/>
      </c>
      <c r="I147" s="1">
        <f>IF(QP_IncomeWP!I147="","",'Cost and Benefit Parameters'!$C$44*(QP_IncomeWP!I147-Income_CF!I149))</f>
        <v>-100759.76940184497</v>
      </c>
      <c r="J147" s="1">
        <f>IF(QP_IncomeWP!J147="","",'Cost and Benefit Parameters'!$C$44*(QP_IncomeWP!J147-Income_CF!J149))</f>
        <v>-104668.47405527245</v>
      </c>
      <c r="K147" s="1">
        <f>IF(QP_IncomeWP!K147="","",'Cost and Benefit Parameters'!$C$44*(QP_IncomeWP!K147-Income_CF!K149))</f>
        <v>-108663.58869193526</v>
      </c>
      <c r="L147" s="1">
        <f>IF(QP_IncomeWP!L147="","",'Cost and Benefit Parameters'!$C$44*(QP_IncomeWP!L147-Income_CF!L149))</f>
        <v>-112743.52734758166</v>
      </c>
      <c r="M147" s="1">
        <f>IF(QP_IncomeWP!M147="","",'Cost and Benefit Parameters'!$C$44*(QP_IncomeWP!M147-Income_CF!M149))</f>
        <v>-117621.79757995113</v>
      </c>
      <c r="N147" s="1">
        <f>IF(QP_IncomeWP!N147="","",'Cost and Benefit Parameters'!$C$44*(QP_IncomeWP!N147-Income_CF!N149))</f>
        <v>-121818.61475524439</v>
      </c>
      <c r="O147" s="1">
        <f>IF(QP_IncomeWP!O147="","",'Cost and Benefit Parameters'!$C$44*(QP_IncomeWP!O147-Income_CF!O149))</f>
        <v>-126089.50051533153</v>
      </c>
      <c r="P147" s="1">
        <f>IF(QP_IncomeWP!P147="","",'Cost and Benefit Parameters'!$C$44*(QP_IncomeWP!P147-Income_CF!P149))</f>
        <v>-130431.83831973858</v>
      </c>
      <c r="Q147" s="1">
        <f>IF(QP_IncomeWP!Q147="","",'Cost and Benefit Parameters'!$C$44*(QP_IncomeWP!Q147-Income_CF!Q149))</f>
        <v>-134842.78993048961</v>
      </c>
      <c r="R147" s="1">
        <f>IF(QP_IncomeWP!R147="","",'Cost and Benefit Parameters'!$C$44*(QP_IncomeWP!R147-Income_CF!R149))</f>
        <v>-139319.29470398327</v>
      </c>
      <c r="S147" s="1">
        <f>IF(QP_IncomeWP!S147="","",'Cost and Benefit Parameters'!$C$44*(QP_IncomeWP!S147-Income_CF!S149))</f>
        <v>-143858.06953687395</v>
      </c>
      <c r="T147" s="1">
        <f>IF(QP_IncomeWP!T147="","",'Cost and Benefit Parameters'!$C$44*(QP_IncomeWP!T147-Income_CF!T149))</f>
        <v>-148455.60948826181</v>
      </c>
      <c r="U147" s="1">
        <f>IF(QP_IncomeWP!U147="","",'Cost and Benefit Parameters'!$C$44*(QP_IncomeWP!U147-Income_CF!U149))</f>
        <v>-153108.18909836249</v>
      </c>
      <c r="V147" s="1">
        <f>IF(QP_IncomeWP!V147="","",'Cost and Benefit Parameters'!$C$44*(QP_IncomeWP!V147-Income_CF!V149))</f>
        <v>-157811.86442152192</v>
      </c>
      <c r="W147" s="1">
        <f>IF(QP_IncomeWP!W147="","",'Cost and Benefit Parameters'!$C$44*(QP_IncomeWP!W147-Income_CF!W149))</f>
        <v>-162562.4757889609</v>
      </c>
      <c r="X147" s="1">
        <f>IF(QP_IncomeWP!X147="","",'Cost and Benefit Parameters'!$C$44*(QP_IncomeWP!X147-Income_CF!X149))</f>
        <v>-167355.65131402944</v>
      </c>
      <c r="Y147" s="1">
        <f>IF(QP_IncomeWP!Y147="","",'Cost and Benefit Parameters'!$C$44*(QP_IncomeWP!Y147-Income_CF!Y149))</f>
        <v>-172186.81114995715</v>
      </c>
      <c r="Z147" s="1">
        <f>IF(QP_IncomeWP!Z147="","",'Cost and Benefit Parameters'!$C$44*(QP_IncomeWP!Z147-Income_CF!Z149))</f>
        <v>-177051.17250721235</v>
      </c>
      <c r="AA147" s="1">
        <f>IF(QP_IncomeWP!AA147="","",'Cost and Benefit Parameters'!$C$44*(QP_IncomeWP!AA147-Income_CF!AA149))</f>
        <v>-181943.75543453233</v>
      </c>
      <c r="AB147" s="1">
        <f>IF(QP_IncomeWP!AB147="","",'Cost and Benefit Parameters'!$C$44*(QP_IncomeWP!AB147-Income_CF!AB149))</f>
        <v>-186859.38936457573</v>
      </c>
      <c r="AC147" s="1">
        <f>IF(QP_IncomeWP!AC147="","",'Cost and Benefit Parameters'!$C$44*(QP_IncomeWP!AC147-Income_CF!AC149))</f>
        <v>-191792.72042190447</v>
      </c>
      <c r="AD147" s="1">
        <f>IF(QP_IncomeWP!AD147="","",'Cost and Benefit Parameters'!$C$44*(QP_IncomeWP!AD147-Income_CF!AD149))</f>
        <v>-196738.21948770984</v>
      </c>
      <c r="AE147" s="1">
        <f>IF(QP_IncomeWP!AE147="","",'Cost and Benefit Parameters'!$C$44*(QP_IncomeWP!AE147-Income_CF!AE149))</f>
        <v>-201690.19101230591</v>
      </c>
      <c r="AF147" s="1">
        <f>IF(QP_IncomeWP!AF147="","",'Cost and Benefit Parameters'!$C$44*(QP_IncomeWP!AF147-Income_CF!AF149))</f>
        <v>-206642.7825630157</v>
      </c>
      <c r="AG147" s="1">
        <f>IF(QP_IncomeWP!AG147="","",'Cost and Benefit Parameters'!$C$44*(QP_IncomeWP!AG147-Income_CF!AG149))</f>
        <v>-211589.99509161554</v>
      </c>
      <c r="AH147" s="1">
        <f>IF(QP_IncomeWP!AH147="","",'Cost and Benefit Parameters'!$C$44*(QP_IncomeWP!AH147-Income_CF!AH149))</f>
        <v>-216525.69390202986</v>
      </c>
      <c r="AI147" s="1">
        <f>IF(QP_IncomeWP!AI147="","",'Cost and Benefit Parameters'!$C$44*(QP_IncomeWP!AI147-Income_CF!AI149))</f>
        <v>-221443.62029554477</v>
      </c>
      <c r="AJ147" s="1">
        <f>IF(QP_IncomeWP!AJ147="","",'Cost and Benefit Parameters'!$C$44*(QP_IncomeWP!AJ147-Income_CF!AJ149))</f>
        <v>-226337.40386734254</v>
      </c>
      <c r="AK147" s="1">
        <f>IF(QP_IncomeWP!AK147="","",'Cost and Benefit Parameters'!$C$44*(QP_IncomeWP!AK147-Income_CF!AK149))</f>
        <v>-231200.57542480863</v>
      </c>
      <c r="AL147" s="1">
        <f>IF(QP_IncomeWP!AL147="","",'Cost and Benefit Parameters'!$C$44*(QP_IncomeWP!AL147-Income_CF!AL149))</f>
        <v>-236026.58049471211</v>
      </c>
      <c r="AM147" s="1">
        <f>IF(QP_IncomeWP!AM147="","",'Cost and Benefit Parameters'!$C$44*(QP_IncomeWP!AM147-Income_CF!AM149))</f>
        <v>-240808.79338315834</v>
      </c>
      <c r="AN147" s="1">
        <f>IF(QP_IncomeWP!AN147="","",'Cost and Benefit Parameters'!$C$44*(QP_IncomeWP!AN147-Income_CF!AN149))</f>
        <v>-245540.53174904484</v>
      </c>
      <c r="AO147" s="1">
        <f>IF(QP_IncomeWP!AO147="","",'Cost and Benefit Parameters'!$C$44*(QP_IncomeWP!AO147-Income_CF!AO149))</f>
        <v>-250215.0716487758</v>
      </c>
      <c r="AP147" s="1">
        <f>IF(QP_IncomeWP!AP147="","",'Cost and Benefit Parameters'!$C$44*(QP_IncomeWP!AP147-Income_CF!AP149))</f>
        <v>-254825.66300709578</v>
      </c>
      <c r="AQ147" s="1">
        <f>IF(QP_IncomeWP!AQ147="","",'Cost and Benefit Parameters'!$C$44*(QP_IncomeWP!AQ147-Income_CF!AQ149))</f>
        <v>-259365.54546621809</v>
      </c>
      <c r="AR147" s="1">
        <f>IF(QP_IncomeWP!AR147="","",'Cost and Benefit Parameters'!$C$44*(QP_IncomeWP!AR147-Income_CF!AR149))</f>
        <v>-263827.96456288634</v>
      </c>
      <c r="AS147" s="1">
        <f>IF(QP_IncomeWP!AS147="","",'Cost and Benefit Parameters'!$C$44*(QP_IncomeWP!AS147-Income_CF!AS149))</f>
        <v>-268206.18818066723</v>
      </c>
      <c r="AT147" s="1">
        <f>IF(QP_IncomeWP!AT147="","",'Cost and Benefit Parameters'!$C$44*(QP_IncomeWP!AT147-Income_CF!AT149))</f>
        <v>-272493.52322267561</v>
      </c>
      <c r="AU147" s="1">
        <f>IF(QP_IncomeWP!AU147="","",'Cost and Benefit Parameters'!$C$44*(QP_IncomeWP!AU147-Income_CF!AU149))</f>
        <v>-276683.33244800806</v>
      </c>
      <c r="AV147" s="1">
        <f>IF(QP_IncomeWP!AV147="","",'Cost and Benefit Parameters'!$C$44*(QP_IncomeWP!AV147-Income_CF!AV149))</f>
        <v>-280769.0514135501</v>
      </c>
      <c r="AW147" s="1" t="str">
        <f>IF(QP_IncomeWP!AW147="","",'Cost and Benefit Parameters'!$C$44*(QP_IncomeWP!AW147-Income_CF!AW149))</f>
        <v/>
      </c>
      <c r="AX147" s="1" t="str">
        <f>IF(QP_IncomeWP!AX147="","",'Cost and Benefit Parameters'!$C$44*(QP_IncomeWP!AX147-Income_CF!AX149))</f>
        <v/>
      </c>
      <c r="AY147" s="1" t="str">
        <f>IF(QP_IncomeWP!AY147="","",'Cost and Benefit Parameters'!$C$44*(QP_IncomeWP!AY147-Income_CF!AY149))</f>
        <v/>
      </c>
      <c r="AZ147" s="1" t="str">
        <f>IF(QP_IncomeWP!AZ147="","",'Cost and Benefit Parameters'!$C$44*(QP_IncomeWP!AZ147-Income_CF!AZ149))</f>
        <v/>
      </c>
      <c r="BA147" s="1" t="str">
        <f>IF(QP_IncomeWP!BA147="","",'Cost and Benefit Parameters'!$C$44*(QP_IncomeWP!BA147-Income_CF!BA149))</f>
        <v/>
      </c>
      <c r="BB147" s="1" t="str">
        <f>IF(QP_IncomeWP!BB147="","",'Cost and Benefit Parameters'!$C$44*(QP_IncomeWP!BB147-Income_CF!BB149))</f>
        <v/>
      </c>
      <c r="BC147" s="1" t="str">
        <f>IF(QP_IncomeWP!BC147="","",'Cost and Benefit Parameters'!$C$44*(QP_IncomeWP!BC147-Income_CF!BC149))</f>
        <v/>
      </c>
      <c r="BD147" s="1" t="str">
        <f>IF(QP_IncomeWP!BD147="","",'Cost and Benefit Parameters'!$C$44*(QP_IncomeWP!BD147-Income_CF!BD149))</f>
        <v/>
      </c>
      <c r="BE147" s="1" t="str">
        <f>IF(QP_IncomeWP!BE147="","",'Cost and Benefit Parameters'!$C$44*(QP_IncomeWP!BE147-Income_CF!BE149))</f>
        <v/>
      </c>
      <c r="BF147" s="1" t="str">
        <f>IF(QP_IncomeWP!BF147="","",'Cost and Benefit Parameters'!$C$44*(QP_IncomeWP!BF147-Income_CF!BF149))</f>
        <v/>
      </c>
      <c r="BG147" s="1" t="str">
        <f>IF(QP_IncomeWP!BG147="","",'Cost and Benefit Parameters'!$C$44*(QP_IncomeWP!BG147-Income_CF!BG149))</f>
        <v/>
      </c>
      <c r="BH147" s="1" t="str">
        <f>IF(QP_IncomeWP!BH147="","",'Cost and Benefit Parameters'!$C$44*(QP_IncomeWP!BH147-Income_CF!BH149))</f>
        <v/>
      </c>
      <c r="BI147" s="1" t="str">
        <f>IF(QP_IncomeWP!BI147="","",'Cost and Benefit Parameters'!$C$44*(QP_IncomeWP!BI147-Income_CF!BI149))</f>
        <v/>
      </c>
      <c r="BJ147" s="1" t="str">
        <f>IF(QP_IncomeWP!BJ147="","",'Cost and Benefit Parameters'!$C$44*(QP_IncomeWP!BJ147-Income_CF!BJ149))</f>
        <v/>
      </c>
      <c r="BK147" s="1" t="str">
        <f>IF(QP_IncomeWP!BK147="","",'Cost and Benefit Parameters'!$C$44*(QP_IncomeWP!BK147-Income_CF!BK149))</f>
        <v/>
      </c>
      <c r="BL147" s="1" t="str">
        <f>IF(QP_IncomeWP!BL147="","",'Cost and Benefit Parameters'!$C$44*(QP_IncomeWP!BL147-Income_CF!BL149))</f>
        <v/>
      </c>
      <c r="BM147" s="1" t="str">
        <f>IF(QP_IncomeWP!BM147="","",'Cost and Benefit Parameters'!$C$44*(QP_IncomeWP!BM147-Income_CF!BM149))</f>
        <v/>
      </c>
    </row>
    <row r="148" spans="1:65" x14ac:dyDescent="0.55000000000000004">
      <c r="A148" s="639"/>
      <c r="B148" t="s">
        <v>470</v>
      </c>
      <c r="G148" s="1" t="str">
        <f>IF(QP_IncomeWP!G148="","",'Cost and Benefit Parameters'!$C$44*(QP_IncomeWP!G148-Income_CF!G150))</f>
        <v/>
      </c>
      <c r="H148" s="1" t="str">
        <f>IF(QP_IncomeWP!H148="","",'Cost and Benefit Parameters'!$C$44*(QP_IncomeWP!H148-Income_CF!H150))</f>
        <v/>
      </c>
      <c r="I148" s="1" t="str">
        <f>IF(QP_IncomeWP!I148="","",'Cost and Benefit Parameters'!$C$44*(QP_IncomeWP!I148-Income_CF!I150))</f>
        <v/>
      </c>
      <c r="J148" s="1">
        <f>IF(QP_IncomeWP!J148="","",'Cost and Benefit Parameters'!$C$44*(QP_IncomeWP!J148-Income_CF!J150))</f>
        <v>-103782.5624839003</v>
      </c>
      <c r="K148" s="1">
        <f>IF(QP_IncomeWP!K148="","",'Cost and Benefit Parameters'!$C$44*(QP_IncomeWP!K148-Income_CF!K150))</f>
        <v>-107808.52827693059</v>
      </c>
      <c r="L148" s="1">
        <f>IF(QP_IncomeWP!L148="","",'Cost and Benefit Parameters'!$C$44*(QP_IncomeWP!L148-Income_CF!L150))</f>
        <v>-111923.49635269333</v>
      </c>
      <c r="M148" s="1">
        <f>IF(QP_IncomeWP!M148="","",'Cost and Benefit Parameters'!$C$44*(QP_IncomeWP!M148-Income_CF!M150))</f>
        <v>-116125.83316800914</v>
      </c>
      <c r="N148" s="1">
        <f>IF(QP_IncomeWP!N148="","",'Cost and Benefit Parameters'!$C$44*(QP_IncomeWP!N148-Income_CF!N150))</f>
        <v>-121150.45150734967</v>
      </c>
      <c r="O148" s="1">
        <f>IF(QP_IncomeWP!O148="","",'Cost and Benefit Parameters'!$C$44*(QP_IncomeWP!O148-Income_CF!O150))</f>
        <v>-125473.17319790173</v>
      </c>
      <c r="P148" s="1">
        <f>IF(QP_IncomeWP!P148="","",'Cost and Benefit Parameters'!$C$44*(QP_IncomeWP!P148-Income_CF!P150))</f>
        <v>-129872.18553079148</v>
      </c>
      <c r="Q148" s="1">
        <f>IF(QP_IncomeWP!Q148="","",'Cost and Benefit Parameters'!$C$44*(QP_IncomeWP!Q148-Income_CF!Q150))</f>
        <v>-134344.79346933076</v>
      </c>
      <c r="R148" s="1">
        <f>IF(QP_IncomeWP!R148="","",'Cost and Benefit Parameters'!$C$44*(QP_IncomeWP!R148-Income_CF!R150))</f>
        <v>-138888.07362840427</v>
      </c>
      <c r="S148" s="1">
        <f>IF(QP_IncomeWP!S148="","",'Cost and Benefit Parameters'!$C$44*(QP_IncomeWP!S148-Income_CF!S150))</f>
        <v>-143498.87354510275</v>
      </c>
      <c r="T148" s="1">
        <f>IF(QP_IncomeWP!T148="","",'Cost and Benefit Parameters'!$C$44*(QP_IncomeWP!T148-Income_CF!T150))</f>
        <v>-148173.81162298023</v>
      </c>
      <c r="U148" s="1">
        <f>IF(QP_IncomeWP!U148="","",'Cost and Benefit Parameters'!$C$44*(QP_IncomeWP!U148-Income_CF!U150))</f>
        <v>-152909.27777290967</v>
      </c>
      <c r="V148" s="1">
        <f>IF(QP_IncomeWP!V148="","",'Cost and Benefit Parameters'!$C$44*(QP_IncomeWP!V148-Income_CF!V150))</f>
        <v>-157701.43477131333</v>
      </c>
      <c r="W148" s="1">
        <f>IF(QP_IncomeWP!W148="","",'Cost and Benefit Parameters'!$C$44*(QP_IncomeWP!W148-Income_CF!W150))</f>
        <v>-162546.22035416754</v>
      </c>
      <c r="X148" s="1">
        <f>IF(QP_IncomeWP!X148="","",'Cost and Benefit Parameters'!$C$44*(QP_IncomeWP!X148-Income_CF!X150))</f>
        <v>-167439.3500626297</v>
      </c>
      <c r="Y148" s="1">
        <f>IF(QP_IncomeWP!Y148="","",'Cost and Benefit Parameters'!$C$44*(QP_IncomeWP!Y148-Income_CF!Y150))</f>
        <v>-172376.32085345034</v>
      </c>
      <c r="Z148" s="1">
        <f>IF(QP_IncomeWP!Z148="","",'Cost and Benefit Parameters'!$C$44*(QP_IncomeWP!Z148-Income_CF!Z150))</f>
        <v>-177352.41548445591</v>
      </c>
      <c r="AA148" s="1">
        <f>IF(QP_IncomeWP!AA148="","",'Cost and Benefit Parameters'!$C$44*(QP_IncomeWP!AA148-Income_CF!AA150))</f>
        <v>-182362.70768242868</v>
      </c>
      <c r="AB148" s="1">
        <f>IF(QP_IncomeWP!AB148="","",'Cost and Benefit Parameters'!$C$44*(QP_IncomeWP!AB148-Income_CF!AB150))</f>
        <v>-187402.06809756832</v>
      </c>
      <c r="AC148" s="1">
        <f>IF(QP_IncomeWP!AC148="","",'Cost and Benefit Parameters'!$C$44*(QP_IncomeWP!AC148-Income_CF!AC150))</f>
        <v>-192465.17104551298</v>
      </c>
      <c r="AD148" s="1">
        <f>IF(QP_IncomeWP!AD148="","",'Cost and Benefit Parameters'!$C$44*(QP_IncomeWP!AD148-Income_CF!AD150))</f>
        <v>-197546.50203456159</v>
      </c>
      <c r="AE148" s="1">
        <f>IF(QP_IncomeWP!AE148="","",'Cost and Benefit Parameters'!$C$44*(QP_IncomeWP!AE148-Income_CF!AE150))</f>
        <v>-202640.36607234116</v>
      </c>
      <c r="AF148" s="1">
        <f>IF(QP_IncomeWP!AF148="","",'Cost and Benefit Parameters'!$C$44*(QP_IncomeWP!AF148-Income_CF!AF150))</f>
        <v>-207740.89674267516</v>
      </c>
      <c r="AG148" s="1">
        <f>IF(QP_IncomeWP!AG148="","",'Cost and Benefit Parameters'!$C$44*(QP_IncomeWP!AG148-Income_CF!AG150))</f>
        <v>-212842.06603990617</v>
      </c>
      <c r="AH148" s="1">
        <f>IF(QP_IncomeWP!AH148="","",'Cost and Benefit Parameters'!$C$44*(QP_IncomeWP!AH148-Income_CF!AH150))</f>
        <v>-217937.69494436405</v>
      </c>
      <c r="AI148" s="1">
        <f>IF(QP_IncomeWP!AI148="","",'Cost and Benefit Parameters'!$C$44*(QP_IncomeWP!AI148-Income_CF!AI150))</f>
        <v>-223021.4647190907</v>
      </c>
      <c r="AJ148" s="1">
        <f>IF(QP_IncomeWP!AJ148="","",'Cost and Benefit Parameters'!$C$44*(QP_IncomeWP!AJ148-Income_CF!AJ150))</f>
        <v>-228086.92890441112</v>
      </c>
      <c r="AK148" s="1">
        <f>IF(QP_IncomeWP!AK148="","",'Cost and Benefit Parameters'!$C$44*(QP_IncomeWP!AK148-Income_CF!AK150))</f>
        <v>-233127.52598336281</v>
      </c>
      <c r="AL148" s="1">
        <f>IF(QP_IncomeWP!AL148="","",'Cost and Benefit Parameters'!$C$44*(QP_IncomeWP!AL148-Income_CF!AL150))</f>
        <v>-238136.59268755288</v>
      </c>
      <c r="AM148" s="1">
        <f>IF(QP_IncomeWP!AM148="","",'Cost and Benefit Parameters'!$C$44*(QP_IncomeWP!AM148-Income_CF!AM150))</f>
        <v>-243107.37790955344</v>
      </c>
      <c r="AN148" s="1">
        <f>IF(QP_IncomeWP!AN148="","",'Cost and Benefit Parameters'!$C$44*(QP_IncomeWP!AN148-Income_CF!AN150))</f>
        <v>-248033.05718465307</v>
      </c>
      <c r="AO148" s="1">
        <f>IF(QP_IncomeWP!AO148="","",'Cost and Benefit Parameters'!$C$44*(QP_IncomeWP!AO148-Income_CF!AO150))</f>
        <v>-252906.74770151626</v>
      </c>
      <c r="AP148" s="1">
        <f>IF(QP_IncomeWP!AP148="","",'Cost and Benefit Parameters'!$C$44*(QP_IncomeWP!AP148-Income_CF!AP150))</f>
        <v>-257721.52379823901</v>
      </c>
      <c r="AQ148" s="1">
        <f>IF(QP_IncomeWP!AQ148="","",'Cost and Benefit Parameters'!$C$44*(QP_IncomeWP!AQ148-Income_CF!AQ150))</f>
        <v>-262470.43289730867</v>
      </c>
      <c r="AR148" s="1">
        <f>IF(QP_IncomeWP!AR148="","",'Cost and Benefit Parameters'!$C$44*(QP_IncomeWP!AR148-Income_CF!AR150))</f>
        <v>-267146.51183020463</v>
      </c>
      <c r="AS148" s="1">
        <f>IF(QP_IncomeWP!AS148="","",'Cost and Benefit Parameters'!$C$44*(QP_IncomeWP!AS148-Income_CF!AS150))</f>
        <v>-271742.80349977297</v>
      </c>
      <c r="AT148" s="1">
        <f>IF(QP_IncomeWP!AT148="","",'Cost and Benefit Parameters'!$C$44*(QP_IncomeWP!AT148-Income_CF!AT150))</f>
        <v>-276252.37382608722</v>
      </c>
      <c r="AU148" s="1">
        <f>IF(QP_IncomeWP!AU148="","",'Cost and Benefit Parameters'!$C$44*(QP_IncomeWP!AU148-Income_CF!AU150))</f>
        <v>-280668.32891935587</v>
      </c>
      <c r="AV148" s="1">
        <f>IF(QP_IncomeWP!AV148="","",'Cost and Benefit Parameters'!$C$44*(QP_IncomeWP!AV148-Income_CF!AV150))</f>
        <v>-284983.83242144831</v>
      </c>
      <c r="AW148" s="1">
        <f>IF(QP_IncomeWP!AW148="","",'Cost and Benefit Parameters'!$C$44*(QP_IncomeWP!AW148-Income_CF!AW150))</f>
        <v>-289192.12295595655</v>
      </c>
      <c r="AX148" s="1" t="str">
        <f>IF(QP_IncomeWP!AX148="","",'Cost and Benefit Parameters'!$C$44*(QP_IncomeWP!AX148-Income_CF!AX150))</f>
        <v/>
      </c>
      <c r="AY148" s="1" t="str">
        <f>IF(QP_IncomeWP!AY148="","",'Cost and Benefit Parameters'!$C$44*(QP_IncomeWP!AY148-Income_CF!AY150))</f>
        <v/>
      </c>
      <c r="AZ148" s="1" t="str">
        <f>IF(QP_IncomeWP!AZ148="","",'Cost and Benefit Parameters'!$C$44*(QP_IncomeWP!AZ148-Income_CF!AZ150))</f>
        <v/>
      </c>
      <c r="BA148" s="1" t="str">
        <f>IF(QP_IncomeWP!BA148="","",'Cost and Benefit Parameters'!$C$44*(QP_IncomeWP!BA148-Income_CF!BA150))</f>
        <v/>
      </c>
      <c r="BB148" s="1" t="str">
        <f>IF(QP_IncomeWP!BB148="","",'Cost and Benefit Parameters'!$C$44*(QP_IncomeWP!BB148-Income_CF!BB150))</f>
        <v/>
      </c>
      <c r="BC148" s="1" t="str">
        <f>IF(QP_IncomeWP!BC148="","",'Cost and Benefit Parameters'!$C$44*(QP_IncomeWP!BC148-Income_CF!BC150))</f>
        <v/>
      </c>
      <c r="BD148" s="1" t="str">
        <f>IF(QP_IncomeWP!BD148="","",'Cost and Benefit Parameters'!$C$44*(QP_IncomeWP!BD148-Income_CF!BD150))</f>
        <v/>
      </c>
      <c r="BE148" s="1" t="str">
        <f>IF(QP_IncomeWP!BE148="","",'Cost and Benefit Parameters'!$C$44*(QP_IncomeWP!BE148-Income_CF!BE150))</f>
        <v/>
      </c>
      <c r="BF148" s="1" t="str">
        <f>IF(QP_IncomeWP!BF148="","",'Cost and Benefit Parameters'!$C$44*(QP_IncomeWP!BF148-Income_CF!BF150))</f>
        <v/>
      </c>
      <c r="BG148" s="1" t="str">
        <f>IF(QP_IncomeWP!BG148="","",'Cost and Benefit Parameters'!$C$44*(QP_IncomeWP!BG148-Income_CF!BG150))</f>
        <v/>
      </c>
      <c r="BH148" s="1" t="str">
        <f>IF(QP_IncomeWP!BH148="","",'Cost and Benefit Parameters'!$C$44*(QP_IncomeWP!BH148-Income_CF!BH150))</f>
        <v/>
      </c>
      <c r="BI148" s="1" t="str">
        <f>IF(QP_IncomeWP!BI148="","",'Cost and Benefit Parameters'!$C$44*(QP_IncomeWP!BI148-Income_CF!BI150))</f>
        <v/>
      </c>
      <c r="BJ148" s="1" t="str">
        <f>IF(QP_IncomeWP!BJ148="","",'Cost and Benefit Parameters'!$C$44*(QP_IncomeWP!BJ148-Income_CF!BJ150))</f>
        <v/>
      </c>
      <c r="BK148" s="1" t="str">
        <f>IF(QP_IncomeWP!BK148="","",'Cost and Benefit Parameters'!$C$44*(QP_IncomeWP!BK148-Income_CF!BK150))</f>
        <v/>
      </c>
      <c r="BL148" s="1" t="str">
        <f>IF(QP_IncomeWP!BL148="","",'Cost and Benefit Parameters'!$C$44*(QP_IncomeWP!BL148-Income_CF!BL150))</f>
        <v/>
      </c>
      <c r="BM148" s="1" t="str">
        <f>IF(QP_IncomeWP!BM148="","",'Cost and Benefit Parameters'!$C$44*(QP_IncomeWP!BM148-Income_CF!BM150))</f>
        <v/>
      </c>
    </row>
    <row r="149" spans="1:65" x14ac:dyDescent="0.55000000000000004">
      <c r="A149" s="639"/>
      <c r="B149" t="s">
        <v>471</v>
      </c>
      <c r="G149" s="1" t="str">
        <f>IF(QP_IncomeWP!G149="","",'Cost and Benefit Parameters'!$C$44*(QP_IncomeWP!G149-Income_CF!G151))</f>
        <v/>
      </c>
      <c r="H149" s="1" t="str">
        <f>IF(QP_IncomeWP!H149="","",'Cost and Benefit Parameters'!$C$44*(QP_IncomeWP!H149-Income_CF!H151))</f>
        <v/>
      </c>
      <c r="I149" s="1" t="str">
        <f>IF(QP_IncomeWP!I149="","",'Cost and Benefit Parameters'!$C$44*(QP_IncomeWP!I149-Income_CF!I151))</f>
        <v/>
      </c>
      <c r="J149" s="1" t="str">
        <f>IF(QP_IncomeWP!J149="","",'Cost and Benefit Parameters'!$C$44*(QP_IncomeWP!J149-Income_CF!J151))</f>
        <v/>
      </c>
      <c r="K149" s="1">
        <f>IF(QP_IncomeWP!K149="","",'Cost and Benefit Parameters'!$C$44*(QP_IncomeWP!K149-Income_CF!K151))</f>
        <v>-106896.03935841729</v>
      </c>
      <c r="L149" s="1">
        <f>IF(QP_IncomeWP!L149="","",'Cost and Benefit Parameters'!$C$44*(QP_IncomeWP!L149-Income_CF!L151))</f>
        <v>-111042.78412523851</v>
      </c>
      <c r="M149" s="1">
        <f>IF(QP_IncomeWP!M149="","",'Cost and Benefit Parameters'!$C$44*(QP_IncomeWP!M149-Income_CF!M151))</f>
        <v>-115281.20124327416</v>
      </c>
      <c r="N149" s="1">
        <f>IF(QP_IncomeWP!N149="","",'Cost and Benefit Parameters'!$C$44*(QP_IncomeWP!N149-Income_CF!N151))</f>
        <v>-119609.6081630494</v>
      </c>
      <c r="O149" s="1">
        <f>IF(QP_IncomeWP!O149="","",'Cost and Benefit Parameters'!$C$44*(QP_IncomeWP!O149-Income_CF!O151))</f>
        <v>-124784.96505257016</v>
      </c>
      <c r="P149" s="1">
        <f>IF(QP_IncomeWP!P149="","",'Cost and Benefit Parameters'!$C$44*(QP_IncomeWP!P149-Income_CF!P151))</f>
        <v>-129237.36839383877</v>
      </c>
      <c r="Q149" s="1">
        <f>IF(QP_IncomeWP!Q149="","",'Cost and Benefit Parameters'!$C$44*(QP_IncomeWP!Q149-Income_CF!Q151))</f>
        <v>-133768.35109671523</v>
      </c>
      <c r="R149" s="1">
        <f>IF(QP_IncomeWP!R149="","",'Cost and Benefit Parameters'!$C$44*(QP_IncomeWP!R149-Income_CF!R151))</f>
        <v>-138375.13727341063</v>
      </c>
      <c r="S149" s="1">
        <f>IF(QP_IncomeWP!S149="","",'Cost and Benefit Parameters'!$C$44*(QP_IncomeWP!S149-Income_CF!S151))</f>
        <v>-143054.7158372564</v>
      </c>
      <c r="T149" s="1">
        <f>IF(QP_IncomeWP!T149="","",'Cost and Benefit Parameters'!$C$44*(QP_IncomeWP!T149-Income_CF!T151))</f>
        <v>-147803.83975145585</v>
      </c>
      <c r="U149" s="1">
        <f>IF(QP_IncomeWP!U149="","",'Cost and Benefit Parameters'!$C$44*(QP_IncomeWP!U149-Income_CF!U151))</f>
        <v>-152619.02597166962</v>
      </c>
      <c r="V149" s="1">
        <f>IF(QP_IncomeWP!V149="","",'Cost and Benefit Parameters'!$C$44*(QP_IncomeWP!V149-Income_CF!V151))</f>
        <v>-157496.55610609698</v>
      </c>
      <c r="W149" s="1">
        <f>IF(QP_IncomeWP!W149="","",'Cost and Benefit Parameters'!$C$44*(QP_IncomeWP!W149-Income_CF!W151))</f>
        <v>-162432.47781445275</v>
      </c>
      <c r="X149" s="1">
        <f>IF(QP_IncomeWP!X149="","",'Cost and Benefit Parameters'!$C$44*(QP_IncomeWP!X149-Income_CF!X151))</f>
        <v>-167422.60696479259</v>
      </c>
      <c r="Y149" s="1">
        <f>IF(QP_IncomeWP!Y149="","",'Cost and Benefit Parameters'!$C$44*(QP_IncomeWP!Y149-Income_CF!Y151))</f>
        <v>-172462.53056450855</v>
      </c>
      <c r="Z149" s="1">
        <f>IF(QP_IncomeWP!Z149="","",'Cost and Benefit Parameters'!$C$44*(QP_IncomeWP!Z149-Income_CF!Z151))</f>
        <v>-177547.61047905381</v>
      </c>
      <c r="AA149" s="1">
        <f>IF(QP_IncomeWP!AA149="","",'Cost and Benefit Parameters'!$C$44*(QP_IncomeWP!AA149-Income_CF!AA151))</f>
        <v>-182672.9879489895</v>
      </c>
      <c r="AB149" s="1">
        <f>IF(QP_IncomeWP!AB149="","",'Cost and Benefit Parameters'!$C$44*(QP_IncomeWP!AB149-Income_CF!AB151))</f>
        <v>-187833.58891290158</v>
      </c>
      <c r="AC149" s="1">
        <f>IF(QP_IncomeWP!AC149="","",'Cost and Benefit Parameters'!$C$44*(QP_IncomeWP!AC149-Income_CF!AC151))</f>
        <v>-193024.13014049534</v>
      </c>
      <c r="AD149" s="1">
        <f>IF(QP_IncomeWP!AD149="","",'Cost and Benefit Parameters'!$C$44*(QP_IncomeWP!AD149-Income_CF!AD151))</f>
        <v>-198239.1261768784</v>
      </c>
      <c r="AE149" s="1">
        <f>IF(QP_IncomeWP!AE149="","",'Cost and Benefit Parameters'!$C$44*(QP_IncomeWP!AE149-Income_CF!AE151))</f>
        <v>-203472.89709559843</v>
      </c>
      <c r="AF149" s="1">
        <f>IF(QP_IncomeWP!AF149="","",'Cost and Benefit Parameters'!$C$44*(QP_IncomeWP!AF149-Income_CF!AF151))</f>
        <v>-208719.57705451138</v>
      </c>
      <c r="AG149" s="1">
        <f>IF(QP_IncomeWP!AG149="","",'Cost and Benefit Parameters'!$C$44*(QP_IncomeWP!AG149-Income_CF!AG151))</f>
        <v>-213973.12364495531</v>
      </c>
      <c r="AH149" s="1">
        <f>IF(QP_IncomeWP!AH149="","",'Cost and Benefit Parameters'!$C$44*(QP_IncomeWP!AH149-Income_CF!AH151))</f>
        <v>-219227.32802110337</v>
      </c>
      <c r="AI149" s="1">
        <f>IF(QP_IncomeWP!AI149="","",'Cost and Benefit Parameters'!$C$44*(QP_IncomeWP!AI149-Income_CF!AI151))</f>
        <v>-224475.8257926949</v>
      </c>
      <c r="AJ149" s="1">
        <f>IF(QP_IncomeWP!AJ149="","",'Cost and Benefit Parameters'!$C$44*(QP_IncomeWP!AJ149-Income_CF!AJ151))</f>
        <v>-229712.10866066339</v>
      </c>
      <c r="AK149" s="1">
        <f>IF(QP_IncomeWP!AK149="","",'Cost and Benefit Parameters'!$C$44*(QP_IncomeWP!AK149-Income_CF!AK151))</f>
        <v>-234929.5367715435</v>
      </c>
      <c r="AL149" s="1">
        <f>IF(QP_IncomeWP!AL149="","",'Cost and Benefit Parameters'!$C$44*(QP_IncomeWP!AL149-Income_CF!AL151))</f>
        <v>-240121.35176286372</v>
      </c>
      <c r="AM149" s="1">
        <f>IF(QP_IncomeWP!AM149="","",'Cost and Benefit Parameters'!$C$44*(QP_IncomeWP!AM149-Income_CF!AM151))</f>
        <v>-245280.69046817944</v>
      </c>
      <c r="AN149" s="1">
        <f>IF(QP_IncomeWP!AN149="","",'Cost and Benefit Parameters'!$C$44*(QP_IncomeWP!AN149-Income_CF!AN151))</f>
        <v>-250400.59924683996</v>
      </c>
      <c r="AO149" s="1">
        <f>IF(QP_IncomeWP!AO149="","",'Cost and Benefit Parameters'!$C$44*(QP_IncomeWP!AO149-Income_CF!AO151))</f>
        <v>-255474.04890019263</v>
      </c>
      <c r="AP149" s="1">
        <f>IF(QP_IncomeWP!AP149="","",'Cost and Benefit Parameters'!$C$44*(QP_IncomeWP!AP149-Income_CF!AP151))</f>
        <v>-260493.95013256176</v>
      </c>
      <c r="AQ149" s="1">
        <f>IF(QP_IncomeWP!AQ149="","",'Cost and Benefit Parameters'!$C$44*(QP_IncomeWP!AQ149-Income_CF!AQ151))</f>
        <v>-265453.1695121862</v>
      </c>
      <c r="AR149" s="1">
        <f>IF(QP_IncomeWP!AR149="","",'Cost and Benefit Parameters'!$C$44*(QP_IncomeWP!AR149-Income_CF!AR151))</f>
        <v>-270344.54588422785</v>
      </c>
      <c r="AS149" s="1">
        <f>IF(QP_IncomeWP!AS149="","",'Cost and Benefit Parameters'!$C$44*(QP_IncomeWP!AS149-Income_CF!AS151))</f>
        <v>-275160.90718511079</v>
      </c>
      <c r="AT149" s="1">
        <f>IF(QP_IncomeWP!AT149="","",'Cost and Benefit Parameters'!$C$44*(QP_IncomeWP!AT149-Income_CF!AT151))</f>
        <v>-279895.08760476613</v>
      </c>
      <c r="AU149" s="1">
        <f>IF(QP_IncomeWP!AU149="","",'Cost and Benefit Parameters'!$C$44*(QP_IncomeWP!AU149-Income_CF!AU151))</f>
        <v>-284539.94504086988</v>
      </c>
      <c r="AV149" s="1">
        <f>IF(QP_IncomeWP!AV149="","",'Cost and Benefit Parameters'!$C$44*(QP_IncomeWP!AV149-Income_CF!AV151))</f>
        <v>-289088.37878693658</v>
      </c>
      <c r="AW149" s="1">
        <f>IF(QP_IncomeWP!AW149="","",'Cost and Benefit Parameters'!$C$44*(QP_IncomeWP!AW149-Income_CF!AW151))</f>
        <v>-293533.34739409178</v>
      </c>
      <c r="AX149" s="1">
        <f>IF(QP_IncomeWP!AX149="","",'Cost and Benefit Parameters'!$C$44*(QP_IncomeWP!AX149-Income_CF!AX151))</f>
        <v>-297867.88664463523</v>
      </c>
      <c r="AY149" s="1" t="str">
        <f>IF(QP_IncomeWP!AY149="","",'Cost and Benefit Parameters'!$C$44*(QP_IncomeWP!AY149-Income_CF!AY151))</f>
        <v/>
      </c>
      <c r="AZ149" s="1" t="str">
        <f>IF(QP_IncomeWP!AZ149="","",'Cost and Benefit Parameters'!$C$44*(QP_IncomeWP!AZ149-Income_CF!AZ151))</f>
        <v/>
      </c>
      <c r="BA149" s="1" t="str">
        <f>IF(QP_IncomeWP!BA149="","",'Cost and Benefit Parameters'!$C$44*(QP_IncomeWP!BA149-Income_CF!BA151))</f>
        <v/>
      </c>
      <c r="BB149" s="1" t="str">
        <f>IF(QP_IncomeWP!BB149="","",'Cost and Benefit Parameters'!$C$44*(QP_IncomeWP!BB149-Income_CF!BB151))</f>
        <v/>
      </c>
      <c r="BC149" s="1" t="str">
        <f>IF(QP_IncomeWP!BC149="","",'Cost and Benefit Parameters'!$C$44*(QP_IncomeWP!BC149-Income_CF!BC151))</f>
        <v/>
      </c>
      <c r="BD149" s="1" t="str">
        <f>IF(QP_IncomeWP!BD149="","",'Cost and Benefit Parameters'!$C$44*(QP_IncomeWP!BD149-Income_CF!BD151))</f>
        <v/>
      </c>
      <c r="BE149" s="1" t="str">
        <f>IF(QP_IncomeWP!BE149="","",'Cost and Benefit Parameters'!$C$44*(QP_IncomeWP!BE149-Income_CF!BE151))</f>
        <v/>
      </c>
      <c r="BF149" s="1" t="str">
        <f>IF(QP_IncomeWP!BF149="","",'Cost and Benefit Parameters'!$C$44*(QP_IncomeWP!BF149-Income_CF!BF151))</f>
        <v/>
      </c>
      <c r="BG149" s="1" t="str">
        <f>IF(QP_IncomeWP!BG149="","",'Cost and Benefit Parameters'!$C$44*(QP_IncomeWP!BG149-Income_CF!BG151))</f>
        <v/>
      </c>
      <c r="BH149" s="1" t="str">
        <f>IF(QP_IncomeWP!BH149="","",'Cost and Benefit Parameters'!$C$44*(QP_IncomeWP!BH149-Income_CF!BH151))</f>
        <v/>
      </c>
      <c r="BI149" s="1" t="str">
        <f>IF(QP_IncomeWP!BI149="","",'Cost and Benefit Parameters'!$C$44*(QP_IncomeWP!BI149-Income_CF!BI151))</f>
        <v/>
      </c>
      <c r="BJ149" s="1" t="str">
        <f>IF(QP_IncomeWP!BJ149="","",'Cost and Benefit Parameters'!$C$44*(QP_IncomeWP!BJ149-Income_CF!BJ151))</f>
        <v/>
      </c>
      <c r="BK149" s="1" t="str">
        <f>IF(QP_IncomeWP!BK149="","",'Cost and Benefit Parameters'!$C$44*(QP_IncomeWP!BK149-Income_CF!BK151))</f>
        <v/>
      </c>
      <c r="BL149" s="1" t="str">
        <f>IF(QP_IncomeWP!BL149="","",'Cost and Benefit Parameters'!$C$44*(QP_IncomeWP!BL149-Income_CF!BL151))</f>
        <v/>
      </c>
      <c r="BM149" s="1" t="str">
        <f>IF(QP_IncomeWP!BM149="","",'Cost and Benefit Parameters'!$C$44*(QP_IncomeWP!BM149-Income_CF!BM151))</f>
        <v/>
      </c>
    </row>
    <row r="150" spans="1:65" x14ac:dyDescent="0.55000000000000004">
      <c r="A150" s="639"/>
      <c r="B150" t="s">
        <v>472</v>
      </c>
      <c r="G150" s="1" t="str">
        <f>IF(QP_IncomeWP!G150="","",'Cost and Benefit Parameters'!$C$44*(QP_IncomeWP!G150-Income_CF!G152))</f>
        <v/>
      </c>
      <c r="H150" s="1" t="str">
        <f>IF(QP_IncomeWP!H150="","",'Cost and Benefit Parameters'!$C$44*(QP_IncomeWP!H150-Income_CF!H152))</f>
        <v/>
      </c>
      <c r="I150" s="1" t="str">
        <f>IF(QP_IncomeWP!I150="","",'Cost and Benefit Parameters'!$C$44*(QP_IncomeWP!I150-Income_CF!I152))</f>
        <v/>
      </c>
      <c r="J150" s="1" t="str">
        <f>IF(QP_IncomeWP!J150="","",'Cost and Benefit Parameters'!$C$44*(QP_IncomeWP!J150-Income_CF!J152))</f>
        <v/>
      </c>
      <c r="K150" s="1" t="str">
        <f>IF(QP_IncomeWP!K150="","",'Cost and Benefit Parameters'!$C$44*(QP_IncomeWP!K150-Income_CF!K152))</f>
        <v/>
      </c>
      <c r="L150" s="1">
        <f>IF(QP_IncomeWP!L150="","",'Cost and Benefit Parameters'!$C$44*(QP_IncomeWP!L150-Income_CF!L152))</f>
        <v>-110102.92053916981</v>
      </c>
      <c r="M150" s="1">
        <f>IF(QP_IncomeWP!M150="","",'Cost and Benefit Parameters'!$C$44*(QP_IncomeWP!M150-Income_CF!M152))</f>
        <v>-114374.06764899568</v>
      </c>
      <c r="N150" s="1">
        <f>IF(QP_IncomeWP!N150="","",'Cost and Benefit Parameters'!$C$44*(QP_IncomeWP!N150-Income_CF!N152))</f>
        <v>-118739.63728057235</v>
      </c>
      <c r="O150" s="1">
        <f>IF(QP_IncomeWP!O150="","",'Cost and Benefit Parameters'!$C$44*(QP_IncomeWP!O150-Income_CF!O152))</f>
        <v>-123197.89640794089</v>
      </c>
      <c r="P150" s="1">
        <f>IF(QP_IncomeWP!P150="","",'Cost and Benefit Parameters'!$C$44*(QP_IncomeWP!P150-Income_CF!P152))</f>
        <v>-128528.51400414723</v>
      </c>
      <c r="Q150" s="1">
        <f>IF(QP_IncomeWP!Q150="","",'Cost and Benefit Parameters'!$C$44*(QP_IncomeWP!Q150-Income_CF!Q152))</f>
        <v>-133114.48944565395</v>
      </c>
      <c r="R150" s="1">
        <f>IF(QP_IncomeWP!R150="","",'Cost and Benefit Parameters'!$C$44*(QP_IncomeWP!R150-Income_CF!R152))</f>
        <v>-137781.40162961665</v>
      </c>
      <c r="S150" s="1">
        <f>IF(QP_IncomeWP!S150="","",'Cost and Benefit Parameters'!$C$44*(QP_IncomeWP!S150-Income_CF!S152))</f>
        <v>-142526.39139161294</v>
      </c>
      <c r="T150" s="1">
        <f>IF(QP_IncomeWP!T150="","",'Cost and Benefit Parameters'!$C$44*(QP_IncomeWP!T150-Income_CF!T152))</f>
        <v>-147346.35731237411</v>
      </c>
      <c r="U150" s="1">
        <f>IF(QP_IncomeWP!U150="","",'Cost and Benefit Parameters'!$C$44*(QP_IncomeWP!U150-Income_CF!U152))</f>
        <v>-152237.95494399956</v>
      </c>
      <c r="V150" s="1">
        <f>IF(QP_IncomeWP!V150="","",'Cost and Benefit Parameters'!$C$44*(QP_IncomeWP!V150-Income_CF!V152))</f>
        <v>-157197.59675081968</v>
      </c>
      <c r="W150" s="1">
        <f>IF(QP_IncomeWP!W150="","",'Cost and Benefit Parameters'!$C$44*(QP_IncomeWP!W150-Income_CF!W152))</f>
        <v>-162221.45278927984</v>
      </c>
      <c r="X150" s="1">
        <f>IF(QP_IncomeWP!X150="","",'Cost and Benefit Parameters'!$C$44*(QP_IncomeWP!X150-Income_CF!X152))</f>
        <v>-167305.45214888634</v>
      </c>
      <c r="Y150" s="1">
        <f>IF(QP_IncomeWP!Y150="","",'Cost and Benefit Parameters'!$C$44*(QP_IncomeWP!Y150-Income_CF!Y152))</f>
        <v>-172445.28517373634</v>
      </c>
      <c r="Z150" s="1">
        <f>IF(QP_IncomeWP!Z150="","",'Cost and Benefit Parameters'!$C$44*(QP_IncomeWP!Z150-Income_CF!Z152))</f>
        <v>-177636.40648144382</v>
      </c>
      <c r="AA150" s="1">
        <f>IF(QP_IncomeWP!AA150="","",'Cost and Benefit Parameters'!$C$44*(QP_IncomeWP!AA150-Income_CF!AA152))</f>
        <v>-182874.03879342542</v>
      </c>
      <c r="AB150" s="1">
        <f>IF(QP_IncomeWP!AB150="","",'Cost and Benefit Parameters'!$C$44*(QP_IncomeWP!AB150-Income_CF!AB152))</f>
        <v>-188153.17758745921</v>
      </c>
      <c r="AC150" s="1">
        <f>IF(QP_IncomeWP!AC150="","",'Cost and Benefit Parameters'!$C$44*(QP_IncomeWP!AC150-Income_CF!AC152))</f>
        <v>-193468.59658028866</v>
      </c>
      <c r="AD150" s="1">
        <f>IF(QP_IncomeWP!AD150="","",'Cost and Benefit Parameters'!$C$44*(QP_IncomeWP!AD150-Income_CF!AD152))</f>
        <v>-198814.85404471017</v>
      </c>
      <c r="AE150" s="1">
        <f>IF(QP_IncomeWP!AE150="","",'Cost and Benefit Parameters'!$C$44*(QP_IncomeWP!AE150-Income_CF!AE152))</f>
        <v>-204186.29996218468</v>
      </c>
      <c r="AF150" s="1">
        <f>IF(QP_IncomeWP!AF150="","",'Cost and Benefit Parameters'!$C$44*(QP_IncomeWP!AF150-Income_CF!AF152))</f>
        <v>-209577.08400846639</v>
      </c>
      <c r="AG150" s="1">
        <f>IF(QP_IncomeWP!AG150="","",'Cost and Benefit Parameters'!$C$44*(QP_IncomeWP!AG150-Income_CF!AG152))</f>
        <v>-214981.16436614672</v>
      </c>
      <c r="AH150" s="1">
        <f>IF(QP_IncomeWP!AH150="","",'Cost and Benefit Parameters'!$C$44*(QP_IncomeWP!AH150-Income_CF!AH152))</f>
        <v>-220392.31735430402</v>
      </c>
      <c r="AI150" s="1">
        <f>IF(QP_IncomeWP!AI150="","",'Cost and Benefit Parameters'!$C$44*(QP_IncomeWP!AI150-Income_CF!AI152))</f>
        <v>-225804.14786173645</v>
      </c>
      <c r="AJ150" s="1">
        <f>IF(QP_IncomeWP!AJ150="","",'Cost and Benefit Parameters'!$C$44*(QP_IncomeWP!AJ150-Income_CF!AJ152))</f>
        <v>-231210.10056647577</v>
      </c>
      <c r="AK150" s="1">
        <f>IF(QP_IncomeWP!AK150="","",'Cost and Benefit Parameters'!$C$44*(QP_IncomeWP!AK150-Income_CF!AK152))</f>
        <v>-236603.47192048337</v>
      </c>
      <c r="AL150" s="1">
        <f>IF(QP_IncomeWP!AL150="","",'Cost and Benefit Parameters'!$C$44*(QP_IncomeWP!AL150-Income_CF!AL152))</f>
        <v>-241977.42287468974</v>
      </c>
      <c r="AM150" s="1">
        <f>IF(QP_IncomeWP!AM150="","",'Cost and Benefit Parameters'!$C$44*(QP_IncomeWP!AM150-Income_CF!AM152))</f>
        <v>-247324.99231574958</v>
      </c>
      <c r="AN150" s="1">
        <f>IF(QP_IncomeWP!AN150="","",'Cost and Benefit Parameters'!$C$44*(QP_IncomeWP!AN150-Income_CF!AN152))</f>
        <v>-252639.11118222476</v>
      </c>
      <c r="AO150" s="1">
        <f>IF(QP_IncomeWP!AO150="","",'Cost and Benefit Parameters'!$C$44*(QP_IncomeWP!AO150-Income_CF!AO152))</f>
        <v>-257912.61722424527</v>
      </c>
      <c r="AP150" s="1">
        <f>IF(QP_IncomeWP!AP150="","",'Cost and Benefit Parameters'!$C$44*(QP_IncomeWP!AP150-Income_CF!AP152))</f>
        <v>-263138.27036719845</v>
      </c>
      <c r="AQ150" s="1">
        <f>IF(QP_IncomeWP!AQ150="","",'Cost and Benefit Parameters'!$C$44*(QP_IncomeWP!AQ150-Income_CF!AQ152))</f>
        <v>-268308.76863653853</v>
      </c>
      <c r="AR150" s="1">
        <f>IF(QP_IncomeWP!AR150="","",'Cost and Benefit Parameters'!$C$44*(QP_IncomeWP!AR150-Income_CF!AR152))</f>
        <v>-273416.76459755172</v>
      </c>
      <c r="AS150" s="1">
        <f>IF(QP_IncomeWP!AS150="","",'Cost and Benefit Parameters'!$C$44*(QP_IncomeWP!AS150-Income_CF!AS152))</f>
        <v>-278454.88226075476</v>
      </c>
      <c r="AT150" s="1">
        <f>IF(QP_IncomeWP!AT150="","",'Cost and Benefit Parameters'!$C$44*(QP_IncomeWP!AT150-Income_CF!AT152))</f>
        <v>-283415.73440066405</v>
      </c>
      <c r="AU150" s="1">
        <f>IF(QP_IncomeWP!AU150="","",'Cost and Benefit Parameters'!$C$44*(QP_IncomeWP!AU150-Income_CF!AU152))</f>
        <v>-288291.94023290911</v>
      </c>
      <c r="AV150" s="1">
        <f>IF(QP_IncomeWP!AV150="","",'Cost and Benefit Parameters'!$C$44*(QP_IncomeWP!AV150-Income_CF!AV152))</f>
        <v>-293076.14339209598</v>
      </c>
      <c r="AW150" s="1">
        <f>IF(QP_IncomeWP!AW150="","",'Cost and Benefit Parameters'!$C$44*(QP_IncomeWP!AW150-Income_CF!AW152))</f>
        <v>-297761.03015054466</v>
      </c>
      <c r="AX150" s="1">
        <f>IF(QP_IncomeWP!AX150="","",'Cost and Benefit Parameters'!$C$44*(QP_IncomeWP!AX150-Income_CF!AX152))</f>
        <v>-302339.34781591443</v>
      </c>
      <c r="AY150" s="1">
        <f>IF(QP_IncomeWP!AY150="","",'Cost and Benefit Parameters'!$C$44*(QP_IncomeWP!AY150-Income_CF!AY152))</f>
        <v>-306803.92324397428</v>
      </c>
      <c r="AZ150" s="1" t="str">
        <f>IF(QP_IncomeWP!AZ150="","",'Cost and Benefit Parameters'!$C$44*(QP_IncomeWP!AZ150-Income_CF!AZ152))</f>
        <v/>
      </c>
      <c r="BA150" s="1" t="str">
        <f>IF(QP_IncomeWP!BA150="","",'Cost and Benefit Parameters'!$C$44*(QP_IncomeWP!BA150-Income_CF!BA152))</f>
        <v/>
      </c>
      <c r="BB150" s="1" t="str">
        <f>IF(QP_IncomeWP!BB150="","",'Cost and Benefit Parameters'!$C$44*(QP_IncomeWP!BB150-Income_CF!BB152))</f>
        <v/>
      </c>
      <c r="BC150" s="1" t="str">
        <f>IF(QP_IncomeWP!BC150="","",'Cost and Benefit Parameters'!$C$44*(QP_IncomeWP!BC150-Income_CF!BC152))</f>
        <v/>
      </c>
      <c r="BD150" s="1" t="str">
        <f>IF(QP_IncomeWP!BD150="","",'Cost and Benefit Parameters'!$C$44*(QP_IncomeWP!BD150-Income_CF!BD152))</f>
        <v/>
      </c>
      <c r="BE150" s="1" t="str">
        <f>IF(QP_IncomeWP!BE150="","",'Cost and Benefit Parameters'!$C$44*(QP_IncomeWP!BE150-Income_CF!BE152))</f>
        <v/>
      </c>
      <c r="BF150" s="1" t="str">
        <f>IF(QP_IncomeWP!BF150="","",'Cost and Benefit Parameters'!$C$44*(QP_IncomeWP!BF150-Income_CF!BF152))</f>
        <v/>
      </c>
      <c r="BG150" s="1" t="str">
        <f>IF(QP_IncomeWP!BG150="","",'Cost and Benefit Parameters'!$C$44*(QP_IncomeWP!BG150-Income_CF!BG152))</f>
        <v/>
      </c>
      <c r="BH150" s="1" t="str">
        <f>IF(QP_IncomeWP!BH150="","",'Cost and Benefit Parameters'!$C$44*(QP_IncomeWP!BH150-Income_CF!BH152))</f>
        <v/>
      </c>
      <c r="BI150" s="1" t="str">
        <f>IF(QP_IncomeWP!BI150="","",'Cost and Benefit Parameters'!$C$44*(QP_IncomeWP!BI150-Income_CF!BI152))</f>
        <v/>
      </c>
      <c r="BJ150" s="1" t="str">
        <f>IF(QP_IncomeWP!BJ150="","",'Cost and Benefit Parameters'!$C$44*(QP_IncomeWP!BJ150-Income_CF!BJ152))</f>
        <v/>
      </c>
      <c r="BK150" s="1" t="str">
        <f>IF(QP_IncomeWP!BK150="","",'Cost and Benefit Parameters'!$C$44*(QP_IncomeWP!BK150-Income_CF!BK152))</f>
        <v/>
      </c>
      <c r="BL150" s="1" t="str">
        <f>IF(QP_IncomeWP!BL150="","",'Cost and Benefit Parameters'!$C$44*(QP_IncomeWP!BL150-Income_CF!BL152))</f>
        <v/>
      </c>
      <c r="BM150" s="1" t="str">
        <f>IF(QP_IncomeWP!BM150="","",'Cost and Benefit Parameters'!$C$44*(QP_IncomeWP!BM150-Income_CF!BM152))</f>
        <v/>
      </c>
    </row>
    <row r="151" spans="1:65" x14ac:dyDescent="0.55000000000000004">
      <c r="A151" s="639"/>
      <c r="B151" t="s">
        <v>473</v>
      </c>
      <c r="G151" s="1" t="str">
        <f>IF(QP_IncomeWP!G151="","",'Cost and Benefit Parameters'!$C$44*(QP_IncomeWP!G151-Income_CF!G153))</f>
        <v/>
      </c>
      <c r="H151" s="1" t="str">
        <f>IF(QP_IncomeWP!H151="","",'Cost and Benefit Parameters'!$C$44*(QP_IncomeWP!H151-Income_CF!H153))</f>
        <v/>
      </c>
      <c r="I151" s="1" t="str">
        <f>IF(QP_IncomeWP!I151="","",'Cost and Benefit Parameters'!$C$44*(QP_IncomeWP!I151-Income_CF!I153))</f>
        <v/>
      </c>
      <c r="J151" s="1" t="str">
        <f>IF(QP_IncomeWP!J151="","",'Cost and Benefit Parameters'!$C$44*(QP_IncomeWP!J151-Income_CF!J153))</f>
        <v/>
      </c>
      <c r="K151" s="1" t="str">
        <f>IF(QP_IncomeWP!K151="","",'Cost and Benefit Parameters'!$C$44*(QP_IncomeWP!K151-Income_CF!K153))</f>
        <v/>
      </c>
      <c r="L151" s="1" t="str">
        <f>IF(QP_IncomeWP!L151="","",'Cost and Benefit Parameters'!$C$44*(QP_IncomeWP!L151-Income_CF!L153))</f>
        <v/>
      </c>
      <c r="M151" s="1">
        <f>IF(QP_IncomeWP!M151="","",'Cost and Benefit Parameters'!$C$44*(QP_IncomeWP!M151-Income_CF!M153))</f>
        <v>-113406.00815534494</v>
      </c>
      <c r="N151" s="1">
        <f>IF(QP_IncomeWP!N151="","",'Cost and Benefit Parameters'!$C$44*(QP_IncomeWP!N151-Income_CF!N153))</f>
        <v>-117805.28967846553</v>
      </c>
      <c r="O151" s="1">
        <f>IF(QP_IncomeWP!O151="","",'Cost and Benefit Parameters'!$C$44*(QP_IncomeWP!O151-Income_CF!O153))</f>
        <v>-122301.82639898952</v>
      </c>
      <c r="P151" s="1">
        <f>IF(QP_IncomeWP!P151="","",'Cost and Benefit Parameters'!$C$44*(QP_IncomeWP!P151-Income_CF!P153))</f>
        <v>-126893.83330017912</v>
      </c>
      <c r="Q151" s="1">
        <f>IF(QP_IncomeWP!Q151="","",'Cost and Benefit Parameters'!$C$44*(QP_IncomeWP!Q151-Income_CF!Q153))</f>
        <v>-132384.36942427169</v>
      </c>
      <c r="R151" s="1">
        <f>IF(QP_IncomeWP!R151="","",'Cost and Benefit Parameters'!$C$44*(QP_IncomeWP!R151-Income_CF!R153))</f>
        <v>-137107.92412902354</v>
      </c>
      <c r="S151" s="1">
        <f>IF(QP_IncomeWP!S151="","",'Cost and Benefit Parameters'!$C$44*(QP_IncomeWP!S151-Income_CF!S153))</f>
        <v>-141914.84367850516</v>
      </c>
      <c r="T151" s="1">
        <f>IF(QP_IncomeWP!T151="","",'Cost and Benefit Parameters'!$C$44*(QP_IncomeWP!T151-Income_CF!T153))</f>
        <v>-146802.18313336134</v>
      </c>
      <c r="U151" s="1">
        <f>IF(QP_IncomeWP!U151="","",'Cost and Benefit Parameters'!$C$44*(QP_IncomeWP!U151-Income_CF!U153))</f>
        <v>-151766.74803174532</v>
      </c>
      <c r="V151" s="1">
        <f>IF(QP_IncomeWP!V151="","",'Cost and Benefit Parameters'!$C$44*(QP_IncomeWP!V151-Income_CF!V153))</f>
        <v>-156805.09359231955</v>
      </c>
      <c r="W151" s="1">
        <f>IF(QP_IncomeWP!W151="","",'Cost and Benefit Parameters'!$C$44*(QP_IncomeWP!W151-Income_CF!W153))</f>
        <v>-161913.52465334427</v>
      </c>
      <c r="X151" s="1">
        <f>IF(QP_IncomeWP!X151="","",'Cost and Benefit Parameters'!$C$44*(QP_IncomeWP!X151-Income_CF!X153))</f>
        <v>-167088.09637295824</v>
      </c>
      <c r="Y151" s="1">
        <f>IF(QP_IncomeWP!Y151="","",'Cost and Benefit Parameters'!$C$44*(QP_IncomeWP!Y151-Income_CF!Y153))</f>
        <v>-172324.61571335292</v>
      </c>
      <c r="Z151" s="1">
        <f>IF(QP_IncomeWP!Z151="","",'Cost and Benefit Parameters'!$C$44*(QP_IncomeWP!Z151-Income_CF!Z153))</f>
        <v>-177618.64372894849</v>
      </c>
      <c r="AA151" s="1">
        <f>IF(QP_IncomeWP!AA151="","",'Cost and Benefit Parameters'!$C$44*(QP_IncomeWP!AA151-Income_CF!AA153))</f>
        <v>-182965.49867588712</v>
      </c>
      <c r="AB151" s="1">
        <f>IF(QP_IncomeWP!AB151="","",'Cost and Benefit Parameters'!$C$44*(QP_IncomeWP!AB151-Income_CF!AB153))</f>
        <v>-188360.25995722823</v>
      </c>
      <c r="AC151" s="1">
        <f>IF(QP_IncomeWP!AC151="","",'Cost and Benefit Parameters'!$C$44*(QP_IncomeWP!AC151-Income_CF!AC153))</f>
        <v>-193797.77291508304</v>
      </c>
      <c r="AD151" s="1">
        <f>IF(QP_IncomeWP!AD151="","",'Cost and Benefit Parameters'!$C$44*(QP_IncomeWP!AD151-Income_CF!AD153))</f>
        <v>-199272.65447769727</v>
      </c>
      <c r="AE151" s="1">
        <f>IF(QP_IncomeWP!AE151="","",'Cost and Benefit Parameters'!$C$44*(QP_IncomeWP!AE151-Income_CF!AE153))</f>
        <v>-204779.29966605146</v>
      </c>
      <c r="AF151" s="1">
        <f>IF(QP_IncomeWP!AF151="","",'Cost and Benefit Parameters'!$C$44*(QP_IncomeWP!AF151-Income_CF!AF153))</f>
        <v>-210311.88896105028</v>
      </c>
      <c r="AG151" s="1">
        <f>IF(QP_IncomeWP!AG151="","",'Cost and Benefit Parameters'!$C$44*(QP_IncomeWP!AG151-Income_CF!AG153))</f>
        <v>-215864.39652872033</v>
      </c>
      <c r="AH151" s="1">
        <f>IF(QP_IncomeWP!AH151="","",'Cost and Benefit Parameters'!$C$44*(QP_IncomeWP!AH151-Income_CF!AH153))</f>
        <v>-221430.59929713112</v>
      </c>
      <c r="AI151" s="1">
        <f>IF(QP_IncomeWP!AI151="","",'Cost and Benefit Parameters'!$C$44*(QP_IncomeWP!AI151-Income_CF!AI153))</f>
        <v>-227004.08687493307</v>
      </c>
      <c r="AJ151" s="1">
        <f>IF(QP_IncomeWP!AJ151="","",'Cost and Benefit Parameters'!$C$44*(QP_IncomeWP!AJ151-Income_CF!AJ153))</f>
        <v>-232578.27229758856</v>
      </c>
      <c r="AK151" s="1">
        <f>IF(QP_IncomeWP!AK151="","",'Cost and Benefit Parameters'!$C$44*(QP_IncomeWP!AK151-Income_CF!AK153))</f>
        <v>-238146.40358347012</v>
      </c>
      <c r="AL151" s="1">
        <f>IF(QP_IncomeWP!AL151="","",'Cost and Benefit Parameters'!$C$44*(QP_IncomeWP!AL151-Income_CF!AL153))</f>
        <v>-243701.5760780978</v>
      </c>
      <c r="AM151" s="1">
        <f>IF(QP_IncomeWP!AM151="","",'Cost and Benefit Parameters'!$C$44*(QP_IncomeWP!AM151-Income_CF!AM153))</f>
        <v>-249236.74556093043</v>
      </c>
      <c r="AN151" s="1">
        <f>IF(QP_IncomeWP!AN151="","",'Cost and Benefit Parameters'!$C$44*(QP_IncomeWP!AN151-Income_CF!AN153))</f>
        <v>-254744.74208522207</v>
      </c>
      <c r="AO151" s="1">
        <f>IF(QP_IncomeWP!AO151="","",'Cost and Benefit Parameters'!$C$44*(QP_IncomeWP!AO151-Income_CF!AO153))</f>
        <v>-260218.28451769156</v>
      </c>
      <c r="AP151" s="1">
        <f>IF(QP_IncomeWP!AP151="","",'Cost and Benefit Parameters'!$C$44*(QP_IncomeWP!AP151-Income_CF!AP153))</f>
        <v>-265649.99574097258</v>
      </c>
      <c r="AQ151" s="1">
        <f>IF(QP_IncomeWP!AQ151="","",'Cost and Benefit Parameters'!$C$44*(QP_IncomeWP!AQ151-Income_CF!AQ153))</f>
        <v>-271032.41847821436</v>
      </c>
      <c r="AR151" s="1">
        <f>IF(QP_IncomeWP!AR151="","",'Cost and Benefit Parameters'!$C$44*(QP_IncomeWP!AR151-Income_CF!AR153))</f>
        <v>-276358.03169563471</v>
      </c>
      <c r="AS151" s="1">
        <f>IF(QP_IncomeWP!AS151="","",'Cost and Benefit Parameters'!$C$44*(QP_IncomeWP!AS151-Income_CF!AS153))</f>
        <v>-281619.26753547834</v>
      </c>
      <c r="AT151" s="1">
        <f>IF(QP_IncomeWP!AT151="","",'Cost and Benefit Parameters'!$C$44*(QP_IncomeWP!AT151-Income_CF!AT153))</f>
        <v>-286808.52872857737</v>
      </c>
      <c r="AU151" s="1">
        <f>IF(QP_IncomeWP!AU151="","",'Cost and Benefit Parameters'!$C$44*(QP_IncomeWP!AU151-Income_CF!AU153))</f>
        <v>-291918.20643268398</v>
      </c>
      <c r="AV151" s="1">
        <f>IF(QP_IncomeWP!AV151="","",'Cost and Benefit Parameters'!$C$44*(QP_IncomeWP!AV151-Income_CF!AV153))</f>
        <v>-296940.6984398964</v>
      </c>
      <c r="AW151" s="1">
        <f>IF(QP_IncomeWP!AW151="","",'Cost and Benefit Parameters'!$C$44*(QP_IncomeWP!AW151-Income_CF!AW153))</f>
        <v>-301868.4276938588</v>
      </c>
      <c r="AX151" s="1">
        <f>IF(QP_IncomeWP!AX151="","",'Cost and Benefit Parameters'!$C$44*(QP_IncomeWP!AX151-Income_CF!AX153))</f>
        <v>-306693.86105506093</v>
      </c>
      <c r="AY151" s="1">
        <f>IF(QP_IncomeWP!AY151="","",'Cost and Benefit Parameters'!$C$44*(QP_IncomeWP!AY151-Income_CF!AY153))</f>
        <v>-311409.52825039194</v>
      </c>
      <c r="AZ151" s="1">
        <f>IF(QP_IncomeWP!AZ151="","",'Cost and Benefit Parameters'!$C$44*(QP_IncomeWP!AZ151-Income_CF!AZ153))</f>
        <v>-316008.04094129358</v>
      </c>
      <c r="BA151" s="1" t="str">
        <f>IF(QP_IncomeWP!BA151="","",'Cost and Benefit Parameters'!$C$44*(QP_IncomeWP!BA151-Income_CF!BA153))</f>
        <v/>
      </c>
      <c r="BB151" s="1" t="str">
        <f>IF(QP_IncomeWP!BB151="","",'Cost and Benefit Parameters'!$C$44*(QP_IncomeWP!BB151-Income_CF!BB153))</f>
        <v/>
      </c>
      <c r="BC151" s="1" t="str">
        <f>IF(QP_IncomeWP!BC151="","",'Cost and Benefit Parameters'!$C$44*(QP_IncomeWP!BC151-Income_CF!BC153))</f>
        <v/>
      </c>
      <c r="BD151" s="1" t="str">
        <f>IF(QP_IncomeWP!BD151="","",'Cost and Benefit Parameters'!$C$44*(QP_IncomeWP!BD151-Income_CF!BD153))</f>
        <v/>
      </c>
      <c r="BE151" s="1" t="str">
        <f>IF(QP_IncomeWP!BE151="","",'Cost and Benefit Parameters'!$C$44*(QP_IncomeWP!BE151-Income_CF!BE153))</f>
        <v/>
      </c>
      <c r="BF151" s="1" t="str">
        <f>IF(QP_IncomeWP!BF151="","",'Cost and Benefit Parameters'!$C$44*(QP_IncomeWP!BF151-Income_CF!BF153))</f>
        <v/>
      </c>
      <c r="BG151" s="1" t="str">
        <f>IF(QP_IncomeWP!BG151="","",'Cost and Benefit Parameters'!$C$44*(QP_IncomeWP!BG151-Income_CF!BG153))</f>
        <v/>
      </c>
      <c r="BH151" s="1" t="str">
        <f>IF(QP_IncomeWP!BH151="","",'Cost and Benefit Parameters'!$C$44*(QP_IncomeWP!BH151-Income_CF!BH153))</f>
        <v/>
      </c>
      <c r="BI151" s="1" t="str">
        <f>IF(QP_IncomeWP!BI151="","",'Cost and Benefit Parameters'!$C$44*(QP_IncomeWP!BI151-Income_CF!BI153))</f>
        <v/>
      </c>
      <c r="BJ151" s="1" t="str">
        <f>IF(QP_IncomeWP!BJ151="","",'Cost and Benefit Parameters'!$C$44*(QP_IncomeWP!BJ151-Income_CF!BJ153))</f>
        <v/>
      </c>
      <c r="BK151" s="1" t="str">
        <f>IF(QP_IncomeWP!BK151="","",'Cost and Benefit Parameters'!$C$44*(QP_IncomeWP!BK151-Income_CF!BK153))</f>
        <v/>
      </c>
      <c r="BL151" s="1" t="str">
        <f>IF(QP_IncomeWP!BL151="","",'Cost and Benefit Parameters'!$C$44*(QP_IncomeWP!BL151-Income_CF!BL153))</f>
        <v/>
      </c>
      <c r="BM151" s="1" t="str">
        <f>IF(QP_IncomeWP!BM151="","",'Cost and Benefit Parameters'!$C$44*(QP_IncomeWP!BM151-Income_CF!BM153))</f>
        <v/>
      </c>
    </row>
    <row r="152" spans="1:65" x14ac:dyDescent="0.55000000000000004">
      <c r="A152" s="639"/>
      <c r="B152" t="s">
        <v>474</v>
      </c>
      <c r="G152" s="1" t="str">
        <f>IF(QP_IncomeWP!G152="","",'Cost and Benefit Parameters'!$C$44*(QP_IncomeWP!G152-Income_CF!G154))</f>
        <v/>
      </c>
      <c r="H152" s="1" t="str">
        <f>IF(QP_IncomeWP!H152="","",'Cost and Benefit Parameters'!$C$44*(QP_IncomeWP!H152-Income_CF!H154))</f>
        <v/>
      </c>
      <c r="I152" s="1" t="str">
        <f>IF(QP_IncomeWP!I152="","",'Cost and Benefit Parameters'!$C$44*(QP_IncomeWP!I152-Income_CF!I154))</f>
        <v/>
      </c>
      <c r="J152" s="1" t="str">
        <f>IF(QP_IncomeWP!J152="","",'Cost and Benefit Parameters'!$C$44*(QP_IncomeWP!J152-Income_CF!J154))</f>
        <v/>
      </c>
      <c r="K152" s="1" t="str">
        <f>IF(QP_IncomeWP!K152="","",'Cost and Benefit Parameters'!$C$44*(QP_IncomeWP!K152-Income_CF!K154))</f>
        <v/>
      </c>
      <c r="L152" s="1" t="str">
        <f>IF(QP_IncomeWP!L152="","",'Cost and Benefit Parameters'!$C$44*(QP_IncomeWP!L152-Income_CF!L154))</f>
        <v/>
      </c>
      <c r="M152" s="1" t="str">
        <f>IF(QP_IncomeWP!M152="","",'Cost and Benefit Parameters'!$C$44*(QP_IncomeWP!M152-Income_CF!M154))</f>
        <v/>
      </c>
      <c r="N152" s="1">
        <f>IF(QP_IncomeWP!N152="","",'Cost and Benefit Parameters'!$C$44*(QP_IncomeWP!N152-Income_CF!N154))</f>
        <v>-116808.18840000525</v>
      </c>
      <c r="O152" s="1">
        <f>IF(QP_IncomeWP!O152="","",'Cost and Benefit Parameters'!$C$44*(QP_IncomeWP!O152-Income_CF!O154))</f>
        <v>-121339.44836881949</v>
      </c>
      <c r="P152" s="1">
        <f>IF(QP_IncomeWP!P152="","",'Cost and Benefit Parameters'!$C$44*(QP_IncomeWP!P152-Income_CF!P154))</f>
        <v>-125970.88119095923</v>
      </c>
      <c r="Q152" s="1">
        <f>IF(QP_IncomeWP!Q152="","",'Cost and Benefit Parameters'!$C$44*(QP_IncomeWP!Q152-Income_CF!Q154))</f>
        <v>-130700.64829918448</v>
      </c>
      <c r="R152" s="1">
        <f>IF(QP_IncomeWP!R152="","",'Cost and Benefit Parameters'!$C$44*(QP_IncomeWP!R152-Income_CF!R154))</f>
        <v>-136355.90050699981</v>
      </c>
      <c r="S152" s="1">
        <f>IF(QP_IncomeWP!S152="","",'Cost and Benefit Parameters'!$C$44*(QP_IncomeWP!S152-Income_CF!S154))</f>
        <v>-141221.16185289423</v>
      </c>
      <c r="T152" s="1">
        <f>IF(QP_IncomeWP!T152="","",'Cost and Benefit Parameters'!$C$44*(QP_IncomeWP!T152-Income_CF!T154))</f>
        <v>-146172.28898886035</v>
      </c>
      <c r="U152" s="1">
        <f>IF(QP_IncomeWP!U152="","",'Cost and Benefit Parameters'!$C$44*(QP_IncomeWP!U152-Income_CF!U154))</f>
        <v>-151206.24862736219</v>
      </c>
      <c r="V152" s="1">
        <f>IF(QP_IncomeWP!V152="","",'Cost and Benefit Parameters'!$C$44*(QP_IncomeWP!V152-Income_CF!V154))</f>
        <v>-156319.75047269766</v>
      </c>
      <c r="W152" s="1">
        <f>IF(QP_IncomeWP!W152="","",'Cost and Benefit Parameters'!$C$44*(QP_IncomeWP!W152-Income_CF!W154))</f>
        <v>-161509.24640008912</v>
      </c>
      <c r="X152" s="1">
        <f>IF(QP_IncomeWP!X152="","",'Cost and Benefit Parameters'!$C$44*(QP_IncomeWP!X152-Income_CF!X154))</f>
        <v>-166770.9303929446</v>
      </c>
      <c r="Y152" s="1">
        <f>IF(QP_IncomeWP!Y152="","",'Cost and Benefit Parameters'!$C$44*(QP_IncomeWP!Y152-Income_CF!Y154))</f>
        <v>-172100.73926414698</v>
      </c>
      <c r="Z152" s="1">
        <f>IF(QP_IncomeWP!Z152="","",'Cost and Benefit Parameters'!$C$44*(QP_IncomeWP!Z152-Income_CF!Z154))</f>
        <v>-177494.35418475349</v>
      </c>
      <c r="AA152" s="1">
        <f>IF(QP_IncomeWP!AA152="","",'Cost and Benefit Parameters'!$C$44*(QP_IncomeWP!AA152-Income_CF!AA154))</f>
        <v>-182947.20304081685</v>
      </c>
      <c r="AB152" s="1">
        <f>IF(QP_IncomeWP!AB152="","",'Cost and Benefit Parameters'!$C$44*(QP_IncomeWP!AB152-Income_CF!AB154))</f>
        <v>-188454.4636361638</v>
      </c>
      <c r="AC152" s="1">
        <f>IF(QP_IncomeWP!AC152="","",'Cost and Benefit Parameters'!$C$44*(QP_IncomeWP!AC152-Income_CF!AC154))</f>
        <v>-194011.06775594503</v>
      </c>
      <c r="AD152" s="1">
        <f>IF(QP_IncomeWP!AD152="","",'Cost and Benefit Parameters'!$C$44*(QP_IncomeWP!AD152-Income_CF!AD154))</f>
        <v>-199611.70610253548</v>
      </c>
      <c r="AE152" s="1">
        <f>IF(QP_IncomeWP!AE152="","",'Cost and Benefit Parameters'!$C$44*(QP_IncomeWP!AE152-Income_CF!AE154))</f>
        <v>-205250.83411202821</v>
      </c>
      <c r="AF152" s="1">
        <f>IF(QP_IncomeWP!AF152="","",'Cost and Benefit Parameters'!$C$44*(QP_IncomeWP!AF152-Income_CF!AF154))</f>
        <v>-210922.67865603309</v>
      </c>
      <c r="AG152" s="1">
        <f>IF(QP_IncomeWP!AG152="","",'Cost and Benefit Parameters'!$C$44*(QP_IncomeWP!AG152-Income_CF!AG154))</f>
        <v>-216621.2456298818</v>
      </c>
      <c r="AH152" s="1">
        <f>IF(QP_IncomeWP!AH152="","",'Cost and Benefit Parameters'!$C$44*(QP_IncomeWP!AH152-Income_CF!AH154))</f>
        <v>-222340.32842458197</v>
      </c>
      <c r="AI152" s="1">
        <f>IF(QP_IncomeWP!AI152="","",'Cost and Benefit Parameters'!$C$44*(QP_IncomeWP!AI152-Income_CF!AI154))</f>
        <v>-228073.51727604508</v>
      </c>
      <c r="AJ152" s="1">
        <f>IF(QP_IncomeWP!AJ152="","",'Cost and Benefit Parameters'!$C$44*(QP_IncomeWP!AJ152-Income_CF!AJ154))</f>
        <v>-233814.20948118114</v>
      </c>
      <c r="AK152" s="1">
        <f>IF(QP_IncomeWP!AK152="","",'Cost and Benefit Parameters'!$C$44*(QP_IncomeWP!AK152-Income_CF!AK154))</f>
        <v>-239555.62046651621</v>
      </c>
      <c r="AL152" s="1">
        <f>IF(QP_IncomeWP!AL152="","",'Cost and Benefit Parameters'!$C$44*(QP_IncomeWP!AL152-Income_CF!AL154))</f>
        <v>-245290.79569097416</v>
      </c>
      <c r="AM152" s="1">
        <f>IF(QP_IncomeWP!AM152="","",'Cost and Benefit Parameters'!$C$44*(QP_IncomeWP!AM152-Income_CF!AM154))</f>
        <v>-251012.62336044075</v>
      </c>
      <c r="AN152" s="1">
        <f>IF(QP_IncomeWP!AN152="","",'Cost and Benefit Parameters'!$C$44*(QP_IncomeWP!AN152-Income_CF!AN154))</f>
        <v>-256713.84792775832</v>
      </c>
      <c r="AO152" s="1">
        <f>IF(QP_IncomeWP!AO152="","",'Cost and Benefit Parameters'!$C$44*(QP_IncomeWP!AO152-Income_CF!AO154))</f>
        <v>-262387.08434777876</v>
      </c>
      <c r="AP152" s="1">
        <f>IF(QP_IncomeWP!AP152="","",'Cost and Benefit Parameters'!$C$44*(QP_IncomeWP!AP152-Income_CF!AP154))</f>
        <v>-268024.83305322228</v>
      </c>
      <c r="AQ152" s="1">
        <f>IF(QP_IncomeWP!AQ152="","",'Cost and Benefit Parameters'!$C$44*(QP_IncomeWP!AQ152-Income_CF!AQ154))</f>
        <v>-273619.4956132017</v>
      </c>
      <c r="AR152" s="1">
        <f>IF(QP_IncomeWP!AR152="","",'Cost and Benefit Parameters'!$C$44*(QP_IncomeWP!AR152-Income_CF!AR154))</f>
        <v>-279163.39103256079</v>
      </c>
      <c r="AS152" s="1">
        <f>IF(QP_IncomeWP!AS152="","",'Cost and Benefit Parameters'!$C$44*(QP_IncomeWP!AS152-Income_CF!AS154))</f>
        <v>-284648.77264650376</v>
      </c>
      <c r="AT152" s="1">
        <f>IF(QP_IncomeWP!AT152="","",'Cost and Benefit Parameters'!$C$44*(QP_IncomeWP!AT152-Income_CF!AT154))</f>
        <v>-290067.84556154266</v>
      </c>
      <c r="AU152" s="1">
        <f>IF(QP_IncomeWP!AU152="","",'Cost and Benefit Parameters'!$C$44*(QP_IncomeWP!AU152-Income_CF!AU154))</f>
        <v>-295412.78459043475</v>
      </c>
      <c r="AV152" s="1">
        <f>IF(QP_IncomeWP!AV152="","",'Cost and Benefit Parameters'!$C$44*(QP_IncomeWP!AV152-Income_CF!AV154))</f>
        <v>-300675.75262566452</v>
      </c>
      <c r="AW152" s="1">
        <f>IF(QP_IncomeWP!AW152="","",'Cost and Benefit Parameters'!$C$44*(QP_IncomeWP!AW152-Income_CF!AW154))</f>
        <v>-305848.91939309327</v>
      </c>
      <c r="AX152" s="1">
        <f>IF(QP_IncomeWP!AX152="","",'Cost and Benefit Parameters'!$C$44*(QP_IncomeWP!AX152-Income_CF!AX154))</f>
        <v>-310924.48052467452</v>
      </c>
      <c r="AY152" s="1">
        <f>IF(QP_IncomeWP!AY152="","",'Cost and Benefit Parameters'!$C$44*(QP_IncomeWP!AY152-Income_CF!AY154))</f>
        <v>-315894.67688671284</v>
      </c>
      <c r="AZ152" s="1">
        <f>IF(QP_IncomeWP!AZ152="","",'Cost and Benefit Parameters'!$C$44*(QP_IncomeWP!AZ152-Income_CF!AZ154))</f>
        <v>-320751.81409790367</v>
      </c>
      <c r="BA152" s="1">
        <f>IF(QP_IncomeWP!BA152="","",'Cost and Benefit Parameters'!$C$44*(QP_IncomeWP!BA152-Income_CF!BA154))</f>
        <v>-325488.28216953238</v>
      </c>
      <c r="BB152" s="1" t="str">
        <f>IF(QP_IncomeWP!BB152="","",'Cost and Benefit Parameters'!$C$44*(QP_IncomeWP!BB152-Income_CF!BB154))</f>
        <v/>
      </c>
      <c r="BC152" s="1" t="str">
        <f>IF(QP_IncomeWP!BC152="","",'Cost and Benefit Parameters'!$C$44*(QP_IncomeWP!BC152-Income_CF!BC154))</f>
        <v/>
      </c>
      <c r="BD152" s="1" t="str">
        <f>IF(QP_IncomeWP!BD152="","",'Cost and Benefit Parameters'!$C$44*(QP_IncomeWP!BD152-Income_CF!BD154))</f>
        <v/>
      </c>
      <c r="BE152" s="1" t="str">
        <f>IF(QP_IncomeWP!BE152="","",'Cost and Benefit Parameters'!$C$44*(QP_IncomeWP!BE152-Income_CF!BE154))</f>
        <v/>
      </c>
      <c r="BF152" s="1" t="str">
        <f>IF(QP_IncomeWP!BF152="","",'Cost and Benefit Parameters'!$C$44*(QP_IncomeWP!BF152-Income_CF!BF154))</f>
        <v/>
      </c>
      <c r="BG152" s="1" t="str">
        <f>IF(QP_IncomeWP!BG152="","",'Cost and Benefit Parameters'!$C$44*(QP_IncomeWP!BG152-Income_CF!BG154))</f>
        <v/>
      </c>
      <c r="BH152" s="1" t="str">
        <f>IF(QP_IncomeWP!BH152="","",'Cost and Benefit Parameters'!$C$44*(QP_IncomeWP!BH152-Income_CF!BH154))</f>
        <v/>
      </c>
      <c r="BI152" s="1" t="str">
        <f>IF(QP_IncomeWP!BI152="","",'Cost and Benefit Parameters'!$C$44*(QP_IncomeWP!BI152-Income_CF!BI154))</f>
        <v/>
      </c>
      <c r="BJ152" s="1" t="str">
        <f>IF(QP_IncomeWP!BJ152="","",'Cost and Benefit Parameters'!$C$44*(QP_IncomeWP!BJ152-Income_CF!BJ154))</f>
        <v/>
      </c>
      <c r="BK152" s="1" t="str">
        <f>IF(QP_IncomeWP!BK152="","",'Cost and Benefit Parameters'!$C$44*(QP_IncomeWP!BK152-Income_CF!BK154))</f>
        <v/>
      </c>
      <c r="BL152" s="1" t="str">
        <f>IF(QP_IncomeWP!BL152="","",'Cost and Benefit Parameters'!$C$44*(QP_IncomeWP!BL152-Income_CF!BL154))</f>
        <v/>
      </c>
      <c r="BM152" s="1" t="str">
        <f>IF(QP_IncomeWP!BM152="","",'Cost and Benefit Parameters'!$C$44*(QP_IncomeWP!BM152-Income_CF!BM154))</f>
        <v/>
      </c>
    </row>
    <row r="153" spans="1:65" x14ac:dyDescent="0.55000000000000004">
      <c r="A153" s="639"/>
      <c r="B153" t="s">
        <v>475</v>
      </c>
      <c r="G153" s="1" t="str">
        <f>IF(QP_IncomeWP!G153="","",'Cost and Benefit Parameters'!$C$44*(QP_IncomeWP!G153-Income_CF!G155))</f>
        <v/>
      </c>
      <c r="H153" s="1" t="str">
        <f>IF(QP_IncomeWP!H153="","",'Cost and Benefit Parameters'!$C$44*(QP_IncomeWP!H153-Income_CF!H155))</f>
        <v/>
      </c>
      <c r="I153" s="1" t="str">
        <f>IF(QP_IncomeWP!I153="","",'Cost and Benefit Parameters'!$C$44*(QP_IncomeWP!I153-Income_CF!I155))</f>
        <v/>
      </c>
      <c r="J153" s="1" t="str">
        <f>IF(QP_IncomeWP!J153="","",'Cost and Benefit Parameters'!$C$44*(QP_IncomeWP!J153-Income_CF!J155))</f>
        <v/>
      </c>
      <c r="K153" s="1" t="str">
        <f>IF(QP_IncomeWP!K153="","",'Cost and Benefit Parameters'!$C$44*(QP_IncomeWP!K153-Income_CF!K155))</f>
        <v/>
      </c>
      <c r="L153" s="1" t="str">
        <f>IF(QP_IncomeWP!L153="","",'Cost and Benefit Parameters'!$C$44*(QP_IncomeWP!L153-Income_CF!L155))</f>
        <v/>
      </c>
      <c r="M153" s="1" t="str">
        <f>IF(QP_IncomeWP!M153="","",'Cost and Benefit Parameters'!$C$44*(QP_IncomeWP!M153-Income_CF!M155))</f>
        <v/>
      </c>
      <c r="N153" s="1" t="str">
        <f>IF(QP_IncomeWP!N153="","",'Cost and Benefit Parameters'!$C$44*(QP_IncomeWP!N153-Income_CF!N155))</f>
        <v/>
      </c>
      <c r="O153" s="1">
        <f>IF(QP_IncomeWP!O153="","",'Cost and Benefit Parameters'!$C$44*(QP_IncomeWP!O153-Income_CF!O155))</f>
        <v>-120312.4340520054</v>
      </c>
      <c r="P153" s="1">
        <f>IF(QP_IncomeWP!P153="","",'Cost and Benefit Parameters'!$C$44*(QP_IncomeWP!P153-Income_CF!P155))</f>
        <v>-124979.63181988409</v>
      </c>
      <c r="Q153" s="1">
        <f>IF(QP_IncomeWP!Q153="","",'Cost and Benefit Parameters'!$C$44*(QP_IncomeWP!Q153-Income_CF!Q155))</f>
        <v>-129750.00762668799</v>
      </c>
      <c r="R153" s="1">
        <f>IF(QP_IncomeWP!R153="","",'Cost and Benefit Parameters'!$C$44*(QP_IncomeWP!R153-Income_CF!R155))</f>
        <v>-134621.66774815999</v>
      </c>
      <c r="S153" s="1">
        <f>IF(QP_IncomeWP!S153="","",'Cost and Benefit Parameters'!$C$44*(QP_IncomeWP!S153-Income_CF!S155))</f>
        <v>-140446.57752220976</v>
      </c>
      <c r="T153" s="1">
        <f>IF(QP_IncomeWP!T153="","",'Cost and Benefit Parameters'!$C$44*(QP_IncomeWP!T153-Income_CF!T155))</f>
        <v>-145457.79670848107</v>
      </c>
      <c r="U153" s="1">
        <f>IF(QP_IncomeWP!U153="","",'Cost and Benefit Parameters'!$C$44*(QP_IncomeWP!U153-Income_CF!U155))</f>
        <v>-150557.45765852611</v>
      </c>
      <c r="V153" s="1">
        <f>IF(QP_IncomeWP!V153="","",'Cost and Benefit Parameters'!$C$44*(QP_IncomeWP!V153-Income_CF!V155))</f>
        <v>-155742.43608618306</v>
      </c>
      <c r="W153" s="1">
        <f>IF(QP_IncomeWP!W153="","",'Cost and Benefit Parameters'!$C$44*(QP_IncomeWP!W153-Income_CF!W155))</f>
        <v>-161009.34298687856</v>
      </c>
      <c r="X153" s="1">
        <f>IF(QP_IncomeWP!X153="","",'Cost and Benefit Parameters'!$C$44*(QP_IncomeWP!X153-Income_CF!X155))</f>
        <v>-166354.52379209173</v>
      </c>
      <c r="Y153" s="1">
        <f>IF(QP_IncomeWP!Y153="","",'Cost and Benefit Parameters'!$C$44*(QP_IncomeWP!Y153-Income_CF!Y155))</f>
        <v>-171774.05830473296</v>
      </c>
      <c r="Z153" s="1">
        <f>IF(QP_IncomeWP!Z153="","",'Cost and Benefit Parameters'!$C$44*(QP_IncomeWP!Z153-Income_CF!Z155))</f>
        <v>-177263.76144207141</v>
      </c>
      <c r="AA153" s="1">
        <f>IF(QP_IncomeWP!AA153="","",'Cost and Benefit Parameters'!$C$44*(QP_IncomeWP!AA153-Income_CF!AA155))</f>
        <v>-182819.18481029611</v>
      </c>
      <c r="AB153" s="1">
        <f>IF(QP_IncomeWP!AB153="","",'Cost and Benefit Parameters'!$C$44*(QP_IncomeWP!AB153-Income_CF!AB155))</f>
        <v>-188435.61913204141</v>
      </c>
      <c r="AC153" s="1">
        <f>IF(QP_IncomeWP!AC153="","",'Cost and Benefit Parameters'!$C$44*(QP_IncomeWP!AC153-Income_CF!AC155))</f>
        <v>-194108.09754524872</v>
      </c>
      <c r="AD153" s="1">
        <f>IF(QP_IncomeWP!AD153="","",'Cost and Benefit Parameters'!$C$44*(QP_IncomeWP!AD153-Income_CF!AD155))</f>
        <v>-199831.39978862338</v>
      </c>
      <c r="AE153" s="1">
        <f>IF(QP_IncomeWP!AE153="","",'Cost and Benefit Parameters'!$C$44*(QP_IncomeWP!AE153-Income_CF!AE155))</f>
        <v>-205600.05728561152</v>
      </c>
      <c r="AF153" s="1">
        <f>IF(QP_IncomeWP!AF153="","",'Cost and Benefit Parameters'!$C$44*(QP_IncomeWP!AF153-Income_CF!AF155))</f>
        <v>-211408.35913538907</v>
      </c>
      <c r="AG153" s="1">
        <f>IF(QP_IncomeWP!AG153="","",'Cost and Benefit Parameters'!$C$44*(QP_IncomeWP!AG153-Income_CF!AG155))</f>
        <v>-217250.35901571403</v>
      </c>
      <c r="AH153" s="1">
        <f>IF(QP_IncomeWP!AH153="","",'Cost and Benefit Parameters'!$C$44*(QP_IncomeWP!AH153-Income_CF!AH155))</f>
        <v>-223119.88299877825</v>
      </c>
      <c r="AI153" s="1">
        <f>IF(QP_IncomeWP!AI153="","",'Cost and Benefit Parameters'!$C$44*(QP_IncomeWP!AI153-Income_CF!AI155))</f>
        <v>-229010.53827731943</v>
      </c>
      <c r="AJ153" s="1">
        <f>IF(QP_IncomeWP!AJ153="","",'Cost and Benefit Parameters'!$C$44*(QP_IncomeWP!AJ153-Income_CF!AJ155))</f>
        <v>-234915.72279432637</v>
      </c>
      <c r="AK153" s="1">
        <f>IF(QP_IncomeWP!AK153="","",'Cost and Benefit Parameters'!$C$44*(QP_IncomeWP!AK153-Income_CF!AK155))</f>
        <v>-240828.63576561655</v>
      </c>
      <c r="AL153" s="1">
        <f>IF(QP_IncomeWP!AL153="","",'Cost and Benefit Parameters'!$C$44*(QP_IncomeWP!AL153-Income_CF!AL155))</f>
        <v>-246742.28908051172</v>
      </c>
      <c r="AM153" s="1">
        <f>IF(QP_IncomeWP!AM153="","",'Cost and Benefit Parameters'!$C$44*(QP_IncomeWP!AM153-Income_CF!AM155))</f>
        <v>-252649.51956170335</v>
      </c>
      <c r="AN153" s="1">
        <f>IF(QP_IncomeWP!AN153="","",'Cost and Benefit Parameters'!$C$44*(QP_IncomeWP!AN153-Income_CF!AN155))</f>
        <v>-258543.00206125391</v>
      </c>
      <c r="AO153" s="1">
        <f>IF(QP_IncomeWP!AO153="","",'Cost and Benefit Parameters'!$C$44*(QP_IncomeWP!AO153-Income_CF!AO155))</f>
        <v>-264415.26336559112</v>
      </c>
      <c r="AP153" s="1">
        <f>IF(QP_IncomeWP!AP153="","",'Cost and Benefit Parameters'!$C$44*(QP_IncomeWP!AP153-Income_CF!AP155))</f>
        <v>-270258.69687821215</v>
      </c>
      <c r="AQ153" s="1">
        <f>IF(QP_IncomeWP!AQ153="","",'Cost and Benefit Parameters'!$C$44*(QP_IncomeWP!AQ153-Income_CF!AQ155))</f>
        <v>-276065.57804481889</v>
      </c>
      <c r="AR153" s="1">
        <f>IF(QP_IncomeWP!AR153="","",'Cost and Benefit Parameters'!$C$44*(QP_IncomeWP!AR153-Income_CF!AR155))</f>
        <v>-281828.08048159775</v>
      </c>
      <c r="AS153" s="1">
        <f>IF(QP_IncomeWP!AS153="","",'Cost and Benefit Parameters'!$C$44*(QP_IncomeWP!AS153-Income_CF!AS155))</f>
        <v>-287538.29276353761</v>
      </c>
      <c r="AT153" s="1">
        <f>IF(QP_IncomeWP!AT153="","",'Cost and Benefit Parameters'!$C$44*(QP_IncomeWP!AT153-Income_CF!AT155))</f>
        <v>-293188.23582589888</v>
      </c>
      <c r="AU153" s="1">
        <f>IF(QP_IncomeWP!AU153="","",'Cost and Benefit Parameters'!$C$44*(QP_IncomeWP!AU153-Income_CF!AU155))</f>
        <v>-298769.88092838897</v>
      </c>
      <c r="AV153" s="1">
        <f>IF(QP_IncomeWP!AV153="","",'Cost and Benefit Parameters'!$C$44*(QP_IncomeWP!AV153-Income_CF!AV155))</f>
        <v>-304275.16812814778</v>
      </c>
      <c r="AW153" s="1">
        <f>IF(QP_IncomeWP!AW153="","",'Cost and Benefit Parameters'!$C$44*(QP_IncomeWP!AW153-Income_CF!AW155))</f>
        <v>-309696.02520443447</v>
      </c>
      <c r="AX153" s="1">
        <f>IF(QP_IncomeWP!AX153="","",'Cost and Benefit Parameters'!$C$44*(QP_IncomeWP!AX153-Income_CF!AX155))</f>
        <v>-315024.38697488606</v>
      </c>
      <c r="AY153" s="1">
        <f>IF(QP_IncomeWP!AY153="","",'Cost and Benefit Parameters'!$C$44*(QP_IncomeWP!AY153-Income_CF!AY155))</f>
        <v>-320252.21494041482</v>
      </c>
      <c r="AZ153" s="1">
        <f>IF(QP_IncomeWP!AZ153="","",'Cost and Benefit Parameters'!$C$44*(QP_IncomeWP!AZ153-Income_CF!AZ155))</f>
        <v>-325371.51719331415</v>
      </c>
      <c r="BA153" s="1">
        <f>IF(QP_IncomeWP!BA153="","",'Cost and Benefit Parameters'!$C$44*(QP_IncomeWP!BA153-Income_CF!BA155))</f>
        <v>-330374.36852084089</v>
      </c>
      <c r="BB153" s="1">
        <f>IF(QP_IncomeWP!BB153="","",'Cost and Benefit Parameters'!$C$44*(QP_IncomeWP!BB153-Income_CF!BB155))</f>
        <v>-335252.93063461833</v>
      </c>
      <c r="BC153" s="1" t="str">
        <f>IF(QP_IncomeWP!BC153="","",'Cost and Benefit Parameters'!$C$44*(QP_IncomeWP!BC153-Income_CF!BC155))</f>
        <v/>
      </c>
      <c r="BD153" s="1" t="str">
        <f>IF(QP_IncomeWP!BD153="","",'Cost and Benefit Parameters'!$C$44*(QP_IncomeWP!BD153-Income_CF!BD155))</f>
        <v/>
      </c>
      <c r="BE153" s="1" t="str">
        <f>IF(QP_IncomeWP!BE153="","",'Cost and Benefit Parameters'!$C$44*(QP_IncomeWP!BE153-Income_CF!BE155))</f>
        <v/>
      </c>
      <c r="BF153" s="1" t="str">
        <f>IF(QP_IncomeWP!BF153="","",'Cost and Benefit Parameters'!$C$44*(QP_IncomeWP!BF153-Income_CF!BF155))</f>
        <v/>
      </c>
      <c r="BG153" s="1" t="str">
        <f>IF(QP_IncomeWP!BG153="","",'Cost and Benefit Parameters'!$C$44*(QP_IncomeWP!BG153-Income_CF!BG155))</f>
        <v/>
      </c>
      <c r="BH153" s="1" t="str">
        <f>IF(QP_IncomeWP!BH153="","",'Cost and Benefit Parameters'!$C$44*(QP_IncomeWP!BH153-Income_CF!BH155))</f>
        <v/>
      </c>
      <c r="BI153" s="1" t="str">
        <f>IF(QP_IncomeWP!BI153="","",'Cost and Benefit Parameters'!$C$44*(QP_IncomeWP!BI153-Income_CF!BI155))</f>
        <v/>
      </c>
      <c r="BJ153" s="1" t="str">
        <f>IF(QP_IncomeWP!BJ153="","",'Cost and Benefit Parameters'!$C$44*(QP_IncomeWP!BJ153-Income_CF!BJ155))</f>
        <v/>
      </c>
      <c r="BK153" s="1" t="str">
        <f>IF(QP_IncomeWP!BK153="","",'Cost and Benefit Parameters'!$C$44*(QP_IncomeWP!BK153-Income_CF!BK155))</f>
        <v/>
      </c>
      <c r="BL153" s="1" t="str">
        <f>IF(QP_IncomeWP!BL153="","",'Cost and Benefit Parameters'!$C$44*(QP_IncomeWP!BL153-Income_CF!BL155))</f>
        <v/>
      </c>
      <c r="BM153" s="1" t="str">
        <f>IF(QP_IncomeWP!BM153="","",'Cost and Benefit Parameters'!$C$44*(QP_IncomeWP!BM153-Income_CF!BM155))</f>
        <v/>
      </c>
    </row>
    <row r="154" spans="1:65" x14ac:dyDescent="0.55000000000000004">
      <c r="A154" s="639"/>
      <c r="B154" t="s">
        <v>476</v>
      </c>
      <c r="G154" s="1" t="str">
        <f>IF(QP_IncomeWP!G154="","",'Cost and Benefit Parameters'!$C$44*(QP_IncomeWP!G154-Income_CF!G156))</f>
        <v/>
      </c>
      <c r="H154" s="1" t="str">
        <f>IF(QP_IncomeWP!H154="","",'Cost and Benefit Parameters'!$C$44*(QP_IncomeWP!H154-Income_CF!H156))</f>
        <v/>
      </c>
      <c r="I154" s="1" t="str">
        <f>IF(QP_IncomeWP!I154="","",'Cost and Benefit Parameters'!$C$44*(QP_IncomeWP!I154-Income_CF!I156))</f>
        <v/>
      </c>
      <c r="J154" s="1" t="str">
        <f>IF(QP_IncomeWP!J154="","",'Cost and Benefit Parameters'!$C$44*(QP_IncomeWP!J154-Income_CF!J156))</f>
        <v/>
      </c>
      <c r="K154" s="1" t="str">
        <f>IF(QP_IncomeWP!K154="","",'Cost and Benefit Parameters'!$C$44*(QP_IncomeWP!K154-Income_CF!K156))</f>
        <v/>
      </c>
      <c r="L154" s="1" t="str">
        <f>IF(QP_IncomeWP!L154="","",'Cost and Benefit Parameters'!$C$44*(QP_IncomeWP!L154-Income_CF!L156))</f>
        <v/>
      </c>
      <c r="M154" s="1" t="str">
        <f>IF(QP_IncomeWP!M154="","",'Cost and Benefit Parameters'!$C$44*(QP_IncomeWP!M154-Income_CF!M156))</f>
        <v/>
      </c>
      <c r="N154" s="1" t="str">
        <f>IF(QP_IncomeWP!N154="","",'Cost and Benefit Parameters'!$C$44*(QP_IncomeWP!N154-Income_CF!N156))</f>
        <v/>
      </c>
      <c r="O154" s="1" t="str">
        <f>IF(QP_IncomeWP!O154="","",'Cost and Benefit Parameters'!$C$44*(QP_IncomeWP!O154-Income_CF!O156))</f>
        <v/>
      </c>
      <c r="P154" s="1">
        <f>IF(QP_IncomeWP!P154="","",'Cost and Benefit Parameters'!$C$44*(QP_IncomeWP!P154-Income_CF!P156))</f>
        <v>-123921.80707356559</v>
      </c>
      <c r="Q154" s="1">
        <f>IF(QP_IncomeWP!Q154="","",'Cost and Benefit Parameters'!$C$44*(QP_IncomeWP!Q154-Income_CF!Q156))</f>
        <v>-128729.02077448062</v>
      </c>
      <c r="R154" s="1">
        <f>IF(QP_IncomeWP!R154="","",'Cost and Benefit Parameters'!$C$44*(QP_IncomeWP!R154-Income_CF!R156))</f>
        <v>-133642.5078554886</v>
      </c>
      <c r="S154" s="1">
        <f>IF(QP_IncomeWP!S154="","",'Cost and Benefit Parameters'!$C$44*(QP_IncomeWP!S154-Income_CF!S156))</f>
        <v>-138660.31778060479</v>
      </c>
      <c r="T154" s="1">
        <f>IF(QP_IncomeWP!T154="","",'Cost and Benefit Parameters'!$C$44*(QP_IncomeWP!T154-Income_CF!T156))</f>
        <v>-144659.97484787609</v>
      </c>
      <c r="U154" s="1">
        <f>IF(QP_IncomeWP!U154="","",'Cost and Benefit Parameters'!$C$44*(QP_IncomeWP!U154-Income_CF!U156))</f>
        <v>-149821.53060973552</v>
      </c>
      <c r="V154" s="1">
        <f>IF(QP_IncomeWP!V154="","",'Cost and Benefit Parameters'!$C$44*(QP_IncomeWP!V154-Income_CF!V156))</f>
        <v>-155074.1813882819</v>
      </c>
      <c r="W154" s="1">
        <f>IF(QP_IncomeWP!W154="","",'Cost and Benefit Parameters'!$C$44*(QP_IncomeWP!W154-Income_CF!W156))</f>
        <v>-160414.70916876855</v>
      </c>
      <c r="X154" s="1">
        <f>IF(QP_IncomeWP!X154="","",'Cost and Benefit Parameters'!$C$44*(QP_IncomeWP!X154-Income_CF!X156))</f>
        <v>-165839.6232764849</v>
      </c>
      <c r="Y154" s="1">
        <f>IF(QP_IncomeWP!Y154="","",'Cost and Benefit Parameters'!$C$44*(QP_IncomeWP!Y154-Income_CF!Y156))</f>
        <v>-171345.15950585454</v>
      </c>
      <c r="Z154" s="1">
        <f>IF(QP_IncomeWP!Z154="","",'Cost and Benefit Parameters'!$C$44*(QP_IncomeWP!Z154-Income_CF!Z156))</f>
        <v>-176927.28005387486</v>
      </c>
      <c r="AA154" s="1">
        <f>IF(QP_IncomeWP!AA154="","",'Cost and Benefit Parameters'!$C$44*(QP_IncomeWP!AA154-Income_CF!AA156))</f>
        <v>-182581.67428533355</v>
      </c>
      <c r="AB154" s="1">
        <f>IF(QP_IncomeWP!AB154="","",'Cost and Benefit Parameters'!$C$44*(QP_IncomeWP!AB154-Income_CF!AB156))</f>
        <v>-188303.76035460501</v>
      </c>
      <c r="AC154" s="1">
        <f>IF(QP_IncomeWP!AC154="","",'Cost and Benefit Parameters'!$C$44*(QP_IncomeWP!AC154-Income_CF!AC156))</f>
        <v>-194088.68770600265</v>
      </c>
      <c r="AD154" s="1">
        <f>IF(QP_IncomeWP!AD154="","",'Cost and Benefit Parameters'!$C$44*(QP_IncomeWP!AD154-Income_CF!AD156))</f>
        <v>-199931.34047160609</v>
      </c>
      <c r="AE154" s="1">
        <f>IF(QP_IncomeWP!AE154="","",'Cost and Benefit Parameters'!$C$44*(QP_IncomeWP!AE154-Income_CF!AE156))</f>
        <v>-205826.34178228208</v>
      </c>
      <c r="AF154" s="1">
        <f>IF(QP_IncomeWP!AF154="","",'Cost and Benefit Parameters'!$C$44*(QP_IncomeWP!AF154-Income_CF!AF156))</f>
        <v>-211768.05900417996</v>
      </c>
      <c r="AG154" s="1">
        <f>IF(QP_IncomeWP!AG154="","",'Cost and Benefit Parameters'!$C$44*(QP_IncomeWP!AG154-Income_CF!AG156))</f>
        <v>-217750.60990945072</v>
      </c>
      <c r="AH154" s="1">
        <f>IF(QP_IncomeWP!AH154="","",'Cost and Benefit Parameters'!$C$44*(QP_IncomeWP!AH154-Income_CF!AH156))</f>
        <v>-223767.86978618542</v>
      </c>
      <c r="AI154" s="1">
        <f>IF(QP_IncomeWP!AI154="","",'Cost and Benefit Parameters'!$C$44*(QP_IncomeWP!AI154-Income_CF!AI156))</f>
        <v>-229813.47948874155</v>
      </c>
      <c r="AJ154" s="1">
        <f>IF(QP_IncomeWP!AJ154="","",'Cost and Benefit Parameters'!$C$44*(QP_IncomeWP!AJ154-Income_CF!AJ156))</f>
        <v>-235880.854425639</v>
      </c>
      <c r="AK154" s="1">
        <f>IF(QP_IncomeWP!AK154="","",'Cost and Benefit Parameters'!$C$44*(QP_IncomeWP!AK154-Income_CF!AK156))</f>
        <v>-241963.19447815619</v>
      </c>
      <c r="AL154" s="1">
        <f>IF(QP_IncomeWP!AL154="","",'Cost and Benefit Parameters'!$C$44*(QP_IncomeWP!AL154-Income_CF!AL156))</f>
        <v>-248053.49483858509</v>
      </c>
      <c r="AM154" s="1">
        <f>IF(QP_IncomeWP!AM154="","",'Cost and Benefit Parameters'!$C$44*(QP_IncomeWP!AM154-Income_CF!AM156))</f>
        <v>-254144.55775292701</v>
      </c>
      <c r="AN154" s="1">
        <f>IF(QP_IncomeWP!AN154="","",'Cost and Benefit Parameters'!$C$44*(QP_IncomeWP!AN154-Income_CF!AN156))</f>
        <v>-260229.00514855445</v>
      </c>
      <c r="AO154" s="1">
        <f>IF(QP_IncomeWP!AO154="","",'Cost and Benefit Parameters'!$C$44*(QP_IncomeWP!AO154-Income_CF!AO156))</f>
        <v>-266299.29212309164</v>
      </c>
      <c r="AP154" s="1">
        <f>IF(QP_IncomeWP!AP154="","",'Cost and Benefit Parameters'!$C$44*(QP_IncomeWP!AP154-Income_CF!AP156))</f>
        <v>-272347.7212665588</v>
      </c>
      <c r="AQ154" s="1">
        <f>IF(QP_IncomeWP!AQ154="","",'Cost and Benefit Parameters'!$C$44*(QP_IncomeWP!AQ154-Income_CF!AQ156))</f>
        <v>-278366.45778455841</v>
      </c>
      <c r="AR154" s="1">
        <f>IF(QP_IncomeWP!AR154="","",'Cost and Benefit Parameters'!$C$44*(QP_IncomeWP!AR154-Income_CF!AR156))</f>
        <v>-284347.54538616346</v>
      </c>
      <c r="AS154" s="1">
        <f>IF(QP_IncomeWP!AS154="","",'Cost and Benefit Parameters'!$C$44*(QP_IncomeWP!AS154-Income_CF!AS156))</f>
        <v>-290282.92289604567</v>
      </c>
      <c r="AT154" s="1">
        <f>IF(QP_IncomeWP!AT154="","",'Cost and Benefit Parameters'!$C$44*(QP_IncomeWP!AT154-Income_CF!AT156))</f>
        <v>-296164.44154644373</v>
      </c>
      <c r="AU154" s="1">
        <f>IF(QP_IncomeWP!AU154="","",'Cost and Benefit Parameters'!$C$44*(QP_IncomeWP!AU154-Income_CF!AU156))</f>
        <v>-301983.88290067588</v>
      </c>
      <c r="AV154" s="1">
        <f>IF(QP_IncomeWP!AV154="","",'Cost and Benefit Parameters'!$C$44*(QP_IncomeWP!AV154-Income_CF!AV156))</f>
        <v>-307732.97735624068</v>
      </c>
      <c r="AW154" s="1">
        <f>IF(QP_IncomeWP!AW154="","",'Cost and Benefit Parameters'!$C$44*(QP_IncomeWP!AW154-Income_CF!AW156))</f>
        <v>-313403.42317199218</v>
      </c>
      <c r="AX154" s="1">
        <f>IF(QP_IncomeWP!AX154="","",'Cost and Benefit Parameters'!$C$44*(QP_IncomeWP!AX154-Income_CF!AX156))</f>
        <v>-318986.90596056741</v>
      </c>
      <c r="AY154" s="1">
        <f>IF(QP_IncomeWP!AY154="","",'Cost and Benefit Parameters'!$C$44*(QP_IncomeWP!AY154-Income_CF!AY156))</f>
        <v>-324475.11858413264</v>
      </c>
      <c r="AZ154" s="1">
        <f>IF(QP_IncomeWP!AZ154="","",'Cost and Benefit Parameters'!$C$44*(QP_IncomeWP!AZ154-Income_CF!AZ156))</f>
        <v>-329859.78138862719</v>
      </c>
      <c r="BA154" s="1">
        <f>IF(QP_IncomeWP!BA154="","",'Cost and Benefit Parameters'!$C$44*(QP_IncomeWP!BA154-Income_CF!BA156))</f>
        <v>-335132.66270911368</v>
      </c>
      <c r="BB154" s="1">
        <f>IF(QP_IncomeWP!BB154="","",'Cost and Benefit Parameters'!$C$44*(QP_IncomeWP!BB154-Income_CF!BB156))</f>
        <v>-340285.59957646608</v>
      </c>
      <c r="BC154" s="1">
        <f>IF(QP_IncomeWP!BC154="","",'Cost and Benefit Parameters'!$C$44*(QP_IncomeWP!BC154-Income_CF!BC156))</f>
        <v>-345310.51855365688</v>
      </c>
      <c r="BD154" s="1" t="str">
        <f>IF(QP_IncomeWP!BD154="","",'Cost and Benefit Parameters'!$C$44*(QP_IncomeWP!BD154-Income_CF!BD156))</f>
        <v/>
      </c>
      <c r="BE154" s="1" t="str">
        <f>IF(QP_IncomeWP!BE154="","",'Cost and Benefit Parameters'!$C$44*(QP_IncomeWP!BE154-Income_CF!BE156))</f>
        <v/>
      </c>
      <c r="BF154" s="1" t="str">
        <f>IF(QP_IncomeWP!BF154="","",'Cost and Benefit Parameters'!$C$44*(QP_IncomeWP!BF154-Income_CF!BF156))</f>
        <v/>
      </c>
      <c r="BG154" s="1" t="str">
        <f>IF(QP_IncomeWP!BG154="","",'Cost and Benefit Parameters'!$C$44*(QP_IncomeWP!BG154-Income_CF!BG156))</f>
        <v/>
      </c>
      <c r="BH154" s="1" t="str">
        <f>IF(QP_IncomeWP!BH154="","",'Cost and Benefit Parameters'!$C$44*(QP_IncomeWP!BH154-Income_CF!BH156))</f>
        <v/>
      </c>
      <c r="BI154" s="1" t="str">
        <f>IF(QP_IncomeWP!BI154="","",'Cost and Benefit Parameters'!$C$44*(QP_IncomeWP!BI154-Income_CF!BI156))</f>
        <v/>
      </c>
      <c r="BJ154" s="1" t="str">
        <f>IF(QP_IncomeWP!BJ154="","",'Cost and Benefit Parameters'!$C$44*(QP_IncomeWP!BJ154-Income_CF!BJ156))</f>
        <v/>
      </c>
      <c r="BK154" s="1" t="str">
        <f>IF(QP_IncomeWP!BK154="","",'Cost and Benefit Parameters'!$C$44*(QP_IncomeWP!BK154-Income_CF!BK156))</f>
        <v/>
      </c>
      <c r="BL154" s="1" t="str">
        <f>IF(QP_IncomeWP!BL154="","",'Cost and Benefit Parameters'!$C$44*(QP_IncomeWP!BL154-Income_CF!BL156))</f>
        <v/>
      </c>
      <c r="BM154" s="1" t="str">
        <f>IF(QP_IncomeWP!BM154="","",'Cost and Benefit Parameters'!$C$44*(QP_IncomeWP!BM154-Income_CF!BM156))</f>
        <v/>
      </c>
    </row>
    <row r="155" spans="1:65" x14ac:dyDescent="0.55000000000000004">
      <c r="A155" s="639"/>
      <c r="B155" t="s">
        <v>477</v>
      </c>
      <c r="G155" s="1" t="str">
        <f>IF(QP_IncomeWP!G155="","",'Cost and Benefit Parameters'!$C$44*(QP_IncomeWP!G155-Income_CF!G157))</f>
        <v/>
      </c>
      <c r="H155" s="1" t="str">
        <f>IF(QP_IncomeWP!H155="","",'Cost and Benefit Parameters'!$C$44*(QP_IncomeWP!H155-Income_CF!H157))</f>
        <v/>
      </c>
      <c r="I155" s="1" t="str">
        <f>IF(QP_IncomeWP!I155="","",'Cost and Benefit Parameters'!$C$44*(QP_IncomeWP!I155-Income_CF!I157))</f>
        <v/>
      </c>
      <c r="J155" s="1" t="str">
        <f>IF(QP_IncomeWP!J155="","",'Cost and Benefit Parameters'!$C$44*(QP_IncomeWP!J155-Income_CF!J157))</f>
        <v/>
      </c>
      <c r="K155" s="1" t="str">
        <f>IF(QP_IncomeWP!K155="","",'Cost and Benefit Parameters'!$C$44*(QP_IncomeWP!K155-Income_CF!K157))</f>
        <v/>
      </c>
      <c r="L155" s="1" t="str">
        <f>IF(QP_IncomeWP!L155="","",'Cost and Benefit Parameters'!$C$44*(QP_IncomeWP!L155-Income_CF!L157))</f>
        <v/>
      </c>
      <c r="M155" s="1" t="str">
        <f>IF(QP_IncomeWP!M155="","",'Cost and Benefit Parameters'!$C$44*(QP_IncomeWP!M155-Income_CF!M157))</f>
        <v/>
      </c>
      <c r="N155" s="1" t="str">
        <f>IF(QP_IncomeWP!N155="","",'Cost and Benefit Parameters'!$C$44*(QP_IncomeWP!N155-Income_CF!N157))</f>
        <v/>
      </c>
      <c r="O155" s="1" t="str">
        <f>IF(QP_IncomeWP!O155="","",'Cost and Benefit Parameters'!$C$44*(QP_IncomeWP!O155-Income_CF!O157))</f>
        <v/>
      </c>
      <c r="P155" s="1" t="str">
        <f>IF(QP_IncomeWP!P155="","",'Cost and Benefit Parameters'!$C$44*(QP_IncomeWP!P155-Income_CF!P157))</f>
        <v/>
      </c>
      <c r="Q155" s="1">
        <f>IF(QP_IncomeWP!Q155="","",'Cost and Benefit Parameters'!$C$44*(QP_IncomeWP!Q155-Income_CF!Q157))</f>
        <v>-127639.46128577256</v>
      </c>
      <c r="R155" s="1">
        <f>IF(QP_IncomeWP!R155="","",'Cost and Benefit Parameters'!$C$44*(QP_IncomeWP!R155-Income_CF!R157))</f>
        <v>-132590.89139771502</v>
      </c>
      <c r="S155" s="1">
        <f>IF(QP_IncomeWP!S155="","",'Cost and Benefit Parameters'!$C$44*(QP_IncomeWP!S155-Income_CF!S157))</f>
        <v>-137651.78309115325</v>
      </c>
      <c r="T155" s="1">
        <f>IF(QP_IncomeWP!T155="","",'Cost and Benefit Parameters'!$C$44*(QP_IncomeWP!T155-Income_CF!T157))</f>
        <v>-142820.12731402298</v>
      </c>
      <c r="U155" s="1">
        <f>IF(QP_IncomeWP!U155="","",'Cost and Benefit Parameters'!$C$44*(QP_IncomeWP!U155-Income_CF!U157))</f>
        <v>-148999.77409331242</v>
      </c>
      <c r="V155" s="1">
        <f>IF(QP_IncomeWP!V155="","",'Cost and Benefit Parameters'!$C$44*(QP_IncomeWP!V155-Income_CF!V157))</f>
        <v>-154316.17652802757</v>
      </c>
      <c r="W155" s="1">
        <f>IF(QP_IncomeWP!W155="","",'Cost and Benefit Parameters'!$C$44*(QP_IncomeWP!W155-Income_CF!W157))</f>
        <v>-159726.40682993038</v>
      </c>
      <c r="X155" s="1">
        <f>IF(QP_IncomeWP!X155="","",'Cost and Benefit Parameters'!$C$44*(QP_IncomeWP!X155-Income_CF!X157))</f>
        <v>-165227.15044383158</v>
      </c>
      <c r="Y155" s="1">
        <f>IF(QP_IncomeWP!Y155="","",'Cost and Benefit Parameters'!$C$44*(QP_IncomeWP!Y155-Income_CF!Y157))</f>
        <v>-170814.81197477947</v>
      </c>
      <c r="Z155" s="1">
        <f>IF(QP_IncomeWP!Z155="","",'Cost and Benefit Parameters'!$C$44*(QP_IncomeWP!Z155-Income_CF!Z157))</f>
        <v>-176485.51429103015</v>
      </c>
      <c r="AA155" s="1">
        <f>IF(QP_IncomeWP!AA155="","",'Cost and Benefit Parameters'!$C$44*(QP_IncomeWP!AA155-Income_CF!AA157))</f>
        <v>-182235.0984554911</v>
      </c>
      <c r="AB155" s="1">
        <f>IF(QP_IncomeWP!AB155="","",'Cost and Benefit Parameters'!$C$44*(QP_IncomeWP!AB155-Income_CF!AB157))</f>
        <v>-188059.12451389353</v>
      </c>
      <c r="AC155" s="1">
        <f>IF(QP_IncomeWP!AC155="","",'Cost and Benefit Parameters'!$C$44*(QP_IncomeWP!AC155-Income_CF!AC157))</f>
        <v>-193952.8731652431</v>
      </c>
      <c r="AD155" s="1">
        <f>IF(QP_IncomeWP!AD155="","",'Cost and Benefit Parameters'!$C$44*(QP_IncomeWP!AD155-Income_CF!AD157))</f>
        <v>-199911.34833718275</v>
      </c>
      <c r="AE155" s="1">
        <f>IF(QP_IncomeWP!AE155="","",'Cost and Benefit Parameters'!$C$44*(QP_IncomeWP!AE155-Income_CF!AE157))</f>
        <v>-205929.28068575435</v>
      </c>
      <c r="AF155" s="1">
        <f>IF(QP_IncomeWP!AF155="","",'Cost and Benefit Parameters'!$C$44*(QP_IncomeWP!AF155-Income_CF!AF157))</f>
        <v>-212001.13203575055</v>
      </c>
      <c r="AG155" s="1">
        <f>IF(QP_IncomeWP!AG155="","",'Cost and Benefit Parameters'!$C$44*(QP_IncomeWP!AG155-Income_CF!AG157))</f>
        <v>-218121.10077430529</v>
      </c>
      <c r="AH155" s="1">
        <f>IF(QP_IncomeWP!AH155="","",'Cost and Benefit Parameters'!$C$44*(QP_IncomeWP!AH155-Income_CF!AH157))</f>
        <v>-224283.12820673423</v>
      </c>
      <c r="AI155" s="1">
        <f>IF(QP_IncomeWP!AI155="","",'Cost and Benefit Parameters'!$C$44*(QP_IncomeWP!AI155-Income_CF!AI157))</f>
        <v>-230480.90587977093</v>
      </c>
      <c r="AJ155" s="1">
        <f>IF(QP_IncomeWP!AJ155="","",'Cost and Benefit Parameters'!$C$44*(QP_IncomeWP!AJ155-Income_CF!AJ157))</f>
        <v>-236707.8838734038</v>
      </c>
      <c r="AK155" s="1">
        <f>IF(QP_IncomeWP!AK155="","",'Cost and Benefit Parameters'!$C$44*(QP_IncomeWP!AK155-Income_CF!AK157))</f>
        <v>-242957.28005840821</v>
      </c>
      <c r="AL155" s="1">
        <f>IF(QP_IncomeWP!AL155="","",'Cost and Benefit Parameters'!$C$44*(QP_IncomeWP!AL155-Income_CF!AL157))</f>
        <v>-249222.09031250086</v>
      </c>
      <c r="AM155" s="1">
        <f>IF(QP_IncomeWP!AM155="","",'Cost and Benefit Parameters'!$C$44*(QP_IncomeWP!AM155-Income_CF!AM157))</f>
        <v>-255495.09968374259</v>
      </c>
      <c r="AN155" s="1">
        <f>IF(QP_IncomeWP!AN155="","",'Cost and Benefit Parameters'!$C$44*(QP_IncomeWP!AN155-Income_CF!AN157))</f>
        <v>-261768.89448551484</v>
      </c>
      <c r="AO155" s="1">
        <f>IF(QP_IncomeWP!AO155="","",'Cost and Benefit Parameters'!$C$44*(QP_IncomeWP!AO155-Income_CF!AO157))</f>
        <v>-268035.8753030111</v>
      </c>
      <c r="AP155" s="1">
        <f>IF(QP_IncomeWP!AP155="","",'Cost and Benefit Parameters'!$C$44*(QP_IncomeWP!AP155-Income_CF!AP157))</f>
        <v>-274288.2708867843</v>
      </c>
      <c r="AQ155" s="1">
        <f>IF(QP_IncomeWP!AQ155="","",'Cost and Benefit Parameters'!$C$44*(QP_IncomeWP!AQ155-Income_CF!AQ157))</f>
        <v>-280518.15290455555</v>
      </c>
      <c r="AR155" s="1">
        <f>IF(QP_IncomeWP!AR155="","",'Cost and Benefit Parameters'!$C$44*(QP_IncomeWP!AR155-Income_CF!AR157))</f>
        <v>-286717.45151809516</v>
      </c>
      <c r="AS155" s="1">
        <f>IF(QP_IncomeWP!AS155="","",'Cost and Benefit Parameters'!$C$44*(QP_IncomeWP!AS155-Income_CF!AS157))</f>
        <v>-292877.97174774844</v>
      </c>
      <c r="AT155" s="1">
        <f>IF(QP_IncomeWP!AT155="","",'Cost and Benefit Parameters'!$C$44*(QP_IncomeWP!AT155-Income_CF!AT157))</f>
        <v>-298991.41058292706</v>
      </c>
      <c r="AU155" s="1">
        <f>IF(QP_IncomeWP!AU155="","",'Cost and Benefit Parameters'!$C$44*(QP_IncomeWP!AU155-Income_CF!AU157))</f>
        <v>-305049.37479283707</v>
      </c>
      <c r="AV155" s="1">
        <f>IF(QP_IncomeWP!AV155="","",'Cost and Benefit Parameters'!$C$44*(QP_IncomeWP!AV155-Income_CF!AV157))</f>
        <v>-311043.39938769612</v>
      </c>
      <c r="AW155" s="1">
        <f>IF(QP_IncomeWP!AW155="","",'Cost and Benefit Parameters'!$C$44*(QP_IncomeWP!AW155-Income_CF!AW157))</f>
        <v>-316964.96667692787</v>
      </c>
      <c r="AX155" s="1">
        <f>IF(QP_IncomeWP!AX155="","",'Cost and Benefit Parameters'!$C$44*(QP_IncomeWP!AX155-Income_CF!AX157))</f>
        <v>-322805.52586715185</v>
      </c>
      <c r="AY155" s="1">
        <f>IF(QP_IncomeWP!AY155="","",'Cost and Benefit Parameters'!$C$44*(QP_IncomeWP!AY155-Income_CF!AY157))</f>
        <v>-328556.51313938445</v>
      </c>
      <c r="AZ155" s="1">
        <f>IF(QP_IncomeWP!AZ155="","",'Cost and Benefit Parameters'!$C$44*(QP_IncomeWP!AZ155-Income_CF!AZ157))</f>
        <v>-334209.37214165658</v>
      </c>
      <c r="BA155" s="1">
        <f>IF(QP_IncomeWP!BA155="","",'Cost and Benefit Parameters'!$C$44*(QP_IncomeWP!BA155-Income_CF!BA157))</f>
        <v>-339755.57483028603</v>
      </c>
      <c r="BB155" s="1">
        <f>IF(QP_IncomeWP!BB155="","",'Cost and Benefit Parameters'!$C$44*(QP_IncomeWP!BB155-Income_CF!BB157))</f>
        <v>-345186.64259038714</v>
      </c>
      <c r="BC155" s="1">
        <f>IF(QP_IncomeWP!BC155="","",'Cost and Benefit Parameters'!$C$44*(QP_IncomeWP!BC155-Income_CF!BC157))</f>
        <v>-350494.1675637599</v>
      </c>
      <c r="BD155" s="1">
        <f>IF(QP_IncomeWP!BD155="","",'Cost and Benefit Parameters'!$C$44*(QP_IncomeWP!BD155-Income_CF!BD157))</f>
        <v>-355669.83411026653</v>
      </c>
      <c r="BE155" s="1" t="str">
        <f>IF(QP_IncomeWP!BE155="","",'Cost and Benefit Parameters'!$C$44*(QP_IncomeWP!BE155-Income_CF!BE157))</f>
        <v/>
      </c>
      <c r="BF155" s="1" t="str">
        <f>IF(QP_IncomeWP!BF155="","",'Cost and Benefit Parameters'!$C$44*(QP_IncomeWP!BF155-Income_CF!BF157))</f>
        <v/>
      </c>
      <c r="BG155" s="1" t="str">
        <f>IF(QP_IncomeWP!BG155="","",'Cost and Benefit Parameters'!$C$44*(QP_IncomeWP!BG155-Income_CF!BG157))</f>
        <v/>
      </c>
      <c r="BH155" s="1" t="str">
        <f>IF(QP_IncomeWP!BH155="","",'Cost and Benefit Parameters'!$C$44*(QP_IncomeWP!BH155-Income_CF!BH157))</f>
        <v/>
      </c>
      <c r="BI155" s="1" t="str">
        <f>IF(QP_IncomeWP!BI155="","",'Cost and Benefit Parameters'!$C$44*(QP_IncomeWP!BI155-Income_CF!BI157))</f>
        <v/>
      </c>
      <c r="BJ155" s="1" t="str">
        <f>IF(QP_IncomeWP!BJ155="","",'Cost and Benefit Parameters'!$C$44*(QP_IncomeWP!BJ155-Income_CF!BJ157))</f>
        <v/>
      </c>
      <c r="BK155" s="1" t="str">
        <f>IF(QP_IncomeWP!BK155="","",'Cost and Benefit Parameters'!$C$44*(QP_IncomeWP!BK155-Income_CF!BK157))</f>
        <v/>
      </c>
      <c r="BL155" s="1" t="str">
        <f>IF(QP_IncomeWP!BL155="","",'Cost and Benefit Parameters'!$C$44*(QP_IncomeWP!BL155-Income_CF!BL157))</f>
        <v/>
      </c>
      <c r="BM155" s="1" t="str">
        <f>IF(QP_IncomeWP!BM155="","",'Cost and Benefit Parameters'!$C$44*(QP_IncomeWP!BM155-Income_CF!BM157))</f>
        <v/>
      </c>
    </row>
    <row r="156" spans="1:65" x14ac:dyDescent="0.55000000000000004">
      <c r="A156" s="639"/>
      <c r="B156" t="s">
        <v>478</v>
      </c>
      <c r="G156" s="1" t="str">
        <f>IF(QP_IncomeWP!G156="","",'Cost and Benefit Parameters'!$C$44*(QP_IncomeWP!G156-Income_CF!G158))</f>
        <v/>
      </c>
      <c r="H156" s="1" t="str">
        <f>IF(QP_IncomeWP!H156="","",'Cost and Benefit Parameters'!$C$44*(QP_IncomeWP!H156-Income_CF!H158))</f>
        <v/>
      </c>
      <c r="I156" s="1" t="str">
        <f>IF(QP_IncomeWP!I156="","",'Cost and Benefit Parameters'!$C$44*(QP_IncomeWP!I156-Income_CF!I158))</f>
        <v/>
      </c>
      <c r="J156" s="1" t="str">
        <f>IF(QP_IncomeWP!J156="","",'Cost and Benefit Parameters'!$C$44*(QP_IncomeWP!J156-Income_CF!J158))</f>
        <v/>
      </c>
      <c r="K156" s="1" t="str">
        <f>IF(QP_IncomeWP!K156="","",'Cost and Benefit Parameters'!$C$44*(QP_IncomeWP!K156-Income_CF!K158))</f>
        <v/>
      </c>
      <c r="L156" s="1" t="str">
        <f>IF(QP_IncomeWP!L156="","",'Cost and Benefit Parameters'!$C$44*(QP_IncomeWP!L156-Income_CF!L158))</f>
        <v/>
      </c>
      <c r="M156" s="1" t="str">
        <f>IF(QP_IncomeWP!M156="","",'Cost and Benefit Parameters'!$C$44*(QP_IncomeWP!M156-Income_CF!M158))</f>
        <v/>
      </c>
      <c r="N156" s="1" t="str">
        <f>IF(QP_IncomeWP!N156="","",'Cost and Benefit Parameters'!$C$44*(QP_IncomeWP!N156-Income_CF!N158))</f>
        <v/>
      </c>
      <c r="O156" s="1" t="str">
        <f>IF(QP_IncomeWP!O156="","",'Cost and Benefit Parameters'!$C$44*(QP_IncomeWP!O156-Income_CF!O158))</f>
        <v/>
      </c>
      <c r="P156" s="1" t="str">
        <f>IF(QP_IncomeWP!P156="","",'Cost and Benefit Parameters'!$C$44*(QP_IncomeWP!P156-Income_CF!P158))</f>
        <v/>
      </c>
      <c r="Q156" s="1" t="str">
        <f>IF(QP_IncomeWP!Q156="","",'Cost and Benefit Parameters'!$C$44*(QP_IncomeWP!Q156-Income_CF!Q158))</f>
        <v/>
      </c>
      <c r="R156" s="1">
        <f>IF(QP_IncomeWP!R156="","",'Cost and Benefit Parameters'!$C$44*(QP_IncomeWP!R156-Income_CF!R158))</f>
        <v>-131468.6451243457</v>
      </c>
      <c r="S156" s="1">
        <f>IF(QP_IncomeWP!S156="","",'Cost and Benefit Parameters'!$C$44*(QP_IncomeWP!S156-Income_CF!S158))</f>
        <v>-136568.61813964645</v>
      </c>
      <c r="T156" s="1">
        <f>IF(QP_IncomeWP!T156="","",'Cost and Benefit Parameters'!$C$44*(QP_IncomeWP!T156-Income_CF!T158))</f>
        <v>-141781.33658388787</v>
      </c>
      <c r="U156" s="1">
        <f>IF(QP_IncomeWP!U156="","",'Cost and Benefit Parameters'!$C$44*(QP_IncomeWP!U156-Income_CF!U158))</f>
        <v>-147104.73113344362</v>
      </c>
      <c r="V156" s="1">
        <f>IF(QP_IncomeWP!V156="","",'Cost and Benefit Parameters'!$C$44*(QP_IncomeWP!V156-Income_CF!V158))</f>
        <v>-153469.76731611174</v>
      </c>
      <c r="W156" s="1">
        <f>IF(QP_IncomeWP!W156="","",'Cost and Benefit Parameters'!$C$44*(QP_IncomeWP!W156-Income_CF!W158))</f>
        <v>-158945.66182386843</v>
      </c>
      <c r="X156" s="1">
        <f>IF(QP_IncomeWP!X156="","",'Cost and Benefit Parameters'!$C$44*(QP_IncomeWP!X156-Income_CF!X158))</f>
        <v>-164518.19903482826</v>
      </c>
      <c r="Y156" s="1">
        <f>IF(QP_IncomeWP!Y156="","",'Cost and Benefit Parameters'!$C$44*(QP_IncomeWP!Y156-Income_CF!Y158))</f>
        <v>-170183.9649571465</v>
      </c>
      <c r="Z156" s="1">
        <f>IF(QP_IncomeWP!Z156="","",'Cost and Benefit Parameters'!$C$44*(QP_IncomeWP!Z156-Income_CF!Z158))</f>
        <v>-175939.25633402285</v>
      </c>
      <c r="AA156" s="1">
        <f>IF(QP_IncomeWP!AA156="","",'Cost and Benefit Parameters'!$C$44*(QP_IncomeWP!AA156-Income_CF!AA158))</f>
        <v>-181780.0797197611</v>
      </c>
      <c r="AB156" s="1">
        <f>IF(QP_IncomeWP!AB156="","",'Cost and Benefit Parameters'!$C$44*(QP_IncomeWP!AB156-Income_CF!AB158))</f>
        <v>-187702.15140915586</v>
      </c>
      <c r="AC156" s="1">
        <f>IF(QP_IncomeWP!AC156="","",'Cost and Benefit Parameters'!$C$44*(QP_IncomeWP!AC156-Income_CF!AC158))</f>
        <v>-193700.89824931032</v>
      </c>
      <c r="AD156" s="1">
        <f>IF(QP_IncomeWP!AD156="","",'Cost and Benefit Parameters'!$C$44*(QP_IncomeWP!AD156-Income_CF!AD158))</f>
        <v>-199771.45936020039</v>
      </c>
      <c r="AE156" s="1">
        <f>IF(QP_IncomeWP!AE156="","",'Cost and Benefit Parameters'!$C$44*(QP_IncomeWP!AE156-Income_CF!AE158))</f>
        <v>-205908.68878729819</v>
      </c>
      <c r="AF156" s="1">
        <f>IF(QP_IncomeWP!AF156="","",'Cost and Benefit Parameters'!$C$44*(QP_IncomeWP!AF156-Income_CF!AF158))</f>
        <v>-212107.1591063269</v>
      </c>
      <c r="AG156" s="1">
        <f>IF(QP_IncomeWP!AG156="","",'Cost and Benefit Parameters'!$C$44*(QP_IncomeWP!AG156-Income_CF!AG158))</f>
        <v>-218361.16599682305</v>
      </c>
      <c r="AH156" s="1">
        <f>IF(QP_IncomeWP!AH156="","",'Cost and Benefit Parameters'!$C$44*(QP_IncomeWP!AH156-Income_CF!AH158))</f>
        <v>-224664.73379753451</v>
      </c>
      <c r="AI156" s="1">
        <f>IF(QP_IncomeWP!AI156="","",'Cost and Benefit Parameters'!$C$44*(QP_IncomeWP!AI156-Income_CF!AI158))</f>
        <v>-231011.62205293623</v>
      </c>
      <c r="AJ156" s="1">
        <f>IF(QP_IncomeWP!AJ156="","",'Cost and Benefit Parameters'!$C$44*(QP_IncomeWP!AJ156-Income_CF!AJ158))</f>
        <v>-237395.33305616409</v>
      </c>
      <c r="AK156" s="1">
        <f>IF(QP_IncomeWP!AK156="","",'Cost and Benefit Parameters'!$C$44*(QP_IncomeWP!AK156-Income_CF!AK158))</f>
        <v>-243809.12038960593</v>
      </c>
      <c r="AL156" s="1">
        <f>IF(QP_IncomeWP!AL156="","",'Cost and Benefit Parameters'!$C$44*(QP_IncomeWP!AL156-Income_CF!AL158))</f>
        <v>-250245.99846016039</v>
      </c>
      <c r="AM156" s="1">
        <f>IF(QP_IncomeWP!AM156="","",'Cost and Benefit Parameters'!$C$44*(QP_IncomeWP!AM156-Income_CF!AM158))</f>
        <v>-256698.75302187598</v>
      </c>
      <c r="AN156" s="1">
        <f>IF(QP_IncomeWP!AN156="","",'Cost and Benefit Parameters'!$C$44*(QP_IncomeWP!AN156-Income_CF!AN158))</f>
        <v>-263159.95267425483</v>
      </c>
      <c r="AO156" s="1">
        <f>IF(QP_IncomeWP!AO156="","",'Cost and Benefit Parameters'!$C$44*(QP_IncomeWP!AO156-Income_CF!AO158))</f>
        <v>-269621.96132008033</v>
      </c>
      <c r="AP156" s="1">
        <f>IF(QP_IncomeWP!AP156="","",'Cost and Benefit Parameters'!$C$44*(QP_IncomeWP!AP156-Income_CF!AP158))</f>
        <v>-276076.95156210143</v>
      </c>
      <c r="AQ156" s="1">
        <f>IF(QP_IncomeWP!AQ156="","",'Cost and Benefit Parameters'!$C$44*(QP_IncomeWP!AQ156-Income_CF!AQ158))</f>
        <v>-282516.91901338781</v>
      </c>
      <c r="AR156" s="1">
        <f>IF(QP_IncomeWP!AR156="","",'Cost and Benefit Parameters'!$C$44*(QP_IncomeWP!AR156-Income_CF!AR158))</f>
        <v>-288933.69749169226</v>
      </c>
      <c r="AS156" s="1">
        <f>IF(QP_IncomeWP!AS156="","",'Cost and Benefit Parameters'!$C$44*(QP_IncomeWP!AS156-Income_CF!AS158))</f>
        <v>-295318.97506363812</v>
      </c>
      <c r="AT156" s="1">
        <f>IF(QP_IncomeWP!AT156="","",'Cost and Benefit Parameters'!$C$44*(QP_IncomeWP!AT156-Income_CF!AT158))</f>
        <v>-301664.31090018089</v>
      </c>
      <c r="AU156" s="1">
        <f>IF(QP_IncomeWP!AU156="","",'Cost and Benefit Parameters'!$C$44*(QP_IncomeWP!AU156-Income_CF!AU158))</f>
        <v>-307961.15290041483</v>
      </c>
      <c r="AV156" s="1">
        <f>IF(QP_IncomeWP!AV156="","",'Cost and Benefit Parameters'!$C$44*(QP_IncomeWP!AV156-Income_CF!AV158))</f>
        <v>-314200.85603662219</v>
      </c>
      <c r="AW156" s="1">
        <f>IF(QP_IncomeWP!AW156="","",'Cost and Benefit Parameters'!$C$44*(QP_IncomeWP!AW156-Income_CF!AW158))</f>
        <v>-320374.70136932703</v>
      </c>
      <c r="AX156" s="1">
        <f>IF(QP_IncomeWP!AX156="","",'Cost and Benefit Parameters'!$C$44*(QP_IncomeWP!AX156-Income_CF!AX158))</f>
        <v>-326473.91567723564</v>
      </c>
      <c r="AY156" s="1">
        <f>IF(QP_IncomeWP!AY156="","",'Cost and Benefit Parameters'!$C$44*(QP_IncomeWP!AY156-Income_CF!AY158))</f>
        <v>-332489.69164316641</v>
      </c>
      <c r="AZ156" s="1">
        <f>IF(QP_IncomeWP!AZ156="","",'Cost and Benefit Parameters'!$C$44*(QP_IncomeWP!AZ156-Income_CF!AZ158))</f>
        <v>-338413.20853356598</v>
      </c>
      <c r="BA156" s="1">
        <f>IF(QP_IncomeWP!BA156="","",'Cost and Benefit Parameters'!$C$44*(QP_IncomeWP!BA156-Income_CF!BA158))</f>
        <v>-344235.65330590639</v>
      </c>
      <c r="BB156" s="1">
        <f>IF(QP_IncomeWP!BB156="","",'Cost and Benefit Parameters'!$C$44*(QP_IncomeWP!BB156-Income_CF!BB158))</f>
        <v>-349948.24207519455</v>
      </c>
      <c r="BC156" s="1">
        <f>IF(QP_IncomeWP!BC156="","",'Cost and Benefit Parameters'!$C$44*(QP_IncomeWP!BC156-Income_CF!BC158))</f>
        <v>-355542.24186809867</v>
      </c>
      <c r="BD156" s="1">
        <f>IF(QP_IncomeWP!BD156="","",'Cost and Benefit Parameters'!$C$44*(QP_IncomeWP!BD156-Income_CF!BD158))</f>
        <v>-361008.99259067274</v>
      </c>
      <c r="BE156" s="1">
        <f>IF(QP_IncomeWP!BE156="","",'Cost and Benefit Parameters'!$C$44*(QP_IncomeWP!BE156-Income_CF!BE158))</f>
        <v>-366339.92913357448</v>
      </c>
      <c r="BF156" s="1" t="str">
        <f>IF(QP_IncomeWP!BF156="","",'Cost and Benefit Parameters'!$C$44*(QP_IncomeWP!BF156-Income_CF!BF158))</f>
        <v/>
      </c>
      <c r="BG156" s="1" t="str">
        <f>IF(QP_IncomeWP!BG156="","",'Cost and Benefit Parameters'!$C$44*(QP_IncomeWP!BG156-Income_CF!BG158))</f>
        <v/>
      </c>
      <c r="BH156" s="1" t="str">
        <f>IF(QP_IncomeWP!BH156="","",'Cost and Benefit Parameters'!$C$44*(QP_IncomeWP!BH156-Income_CF!BH158))</f>
        <v/>
      </c>
      <c r="BI156" s="1" t="str">
        <f>IF(QP_IncomeWP!BI156="","",'Cost and Benefit Parameters'!$C$44*(QP_IncomeWP!BI156-Income_CF!BI158))</f>
        <v/>
      </c>
      <c r="BJ156" s="1" t="str">
        <f>IF(QP_IncomeWP!BJ156="","",'Cost and Benefit Parameters'!$C$44*(QP_IncomeWP!BJ156-Income_CF!BJ158))</f>
        <v/>
      </c>
      <c r="BK156" s="1" t="str">
        <f>IF(QP_IncomeWP!BK156="","",'Cost and Benefit Parameters'!$C$44*(QP_IncomeWP!BK156-Income_CF!BK158))</f>
        <v/>
      </c>
      <c r="BL156" s="1" t="str">
        <f>IF(QP_IncomeWP!BL156="","",'Cost and Benefit Parameters'!$C$44*(QP_IncomeWP!BL156-Income_CF!BL158))</f>
        <v/>
      </c>
      <c r="BM156" s="1" t="str">
        <f>IF(QP_IncomeWP!BM156="","",'Cost and Benefit Parameters'!$C$44*(QP_IncomeWP!BM156-Income_CF!BM158))</f>
        <v/>
      </c>
    </row>
    <row r="157" spans="1:65" x14ac:dyDescent="0.55000000000000004">
      <c r="A157" s="639"/>
      <c r="B157" t="s">
        <v>479</v>
      </c>
      <c r="G157" s="1" t="str">
        <f>IF(QP_IncomeWP!G157="","",'Cost and Benefit Parameters'!$C$44*(QP_IncomeWP!G157-Income_CF!G159))</f>
        <v/>
      </c>
      <c r="H157" s="1" t="str">
        <f>IF(QP_IncomeWP!H157="","",'Cost and Benefit Parameters'!$C$44*(QP_IncomeWP!H157-Income_CF!H159))</f>
        <v/>
      </c>
      <c r="I157" s="1" t="str">
        <f>IF(QP_IncomeWP!I157="","",'Cost and Benefit Parameters'!$C$44*(QP_IncomeWP!I157-Income_CF!I159))</f>
        <v/>
      </c>
      <c r="J157" s="1" t="str">
        <f>IF(QP_IncomeWP!J157="","",'Cost and Benefit Parameters'!$C$44*(QP_IncomeWP!J157-Income_CF!J159))</f>
        <v/>
      </c>
      <c r="K157" s="1" t="str">
        <f>IF(QP_IncomeWP!K157="","",'Cost and Benefit Parameters'!$C$44*(QP_IncomeWP!K157-Income_CF!K159))</f>
        <v/>
      </c>
      <c r="L157" s="1" t="str">
        <f>IF(QP_IncomeWP!L157="","",'Cost and Benefit Parameters'!$C$44*(QP_IncomeWP!L157-Income_CF!L159))</f>
        <v/>
      </c>
      <c r="M157" s="1" t="str">
        <f>IF(QP_IncomeWP!M157="","",'Cost and Benefit Parameters'!$C$44*(QP_IncomeWP!M157-Income_CF!M159))</f>
        <v/>
      </c>
      <c r="N157" s="1" t="str">
        <f>IF(QP_IncomeWP!N157="","",'Cost and Benefit Parameters'!$C$44*(QP_IncomeWP!N157-Income_CF!N159))</f>
        <v/>
      </c>
      <c r="O157" s="1" t="str">
        <f>IF(QP_IncomeWP!O157="","",'Cost and Benefit Parameters'!$C$44*(QP_IncomeWP!O157-Income_CF!O159))</f>
        <v/>
      </c>
      <c r="P157" s="1" t="str">
        <f>IF(QP_IncomeWP!P157="","",'Cost and Benefit Parameters'!$C$44*(QP_IncomeWP!P157-Income_CF!P159))</f>
        <v/>
      </c>
      <c r="Q157" s="1" t="str">
        <f>IF(QP_IncomeWP!Q157="","",'Cost and Benefit Parameters'!$C$44*(QP_IncomeWP!Q157-Income_CF!Q159))</f>
        <v/>
      </c>
      <c r="R157" s="1" t="str">
        <f>IF(QP_IncomeWP!R157="","",'Cost and Benefit Parameters'!$C$44*(QP_IncomeWP!R157-Income_CF!R159))</f>
        <v/>
      </c>
      <c r="S157" s="1">
        <f>IF(QP_IncomeWP!S157="","",'Cost and Benefit Parameters'!$C$44*(QP_IncomeWP!S157-Income_CF!S159))</f>
        <v>-135412.70447807608</v>
      </c>
      <c r="T157" s="1">
        <f>IF(QP_IncomeWP!T157="","",'Cost and Benefit Parameters'!$C$44*(QP_IncomeWP!T157-Income_CF!T159))</f>
        <v>-140665.67668383586</v>
      </c>
      <c r="U157" s="1">
        <f>IF(QP_IncomeWP!U157="","",'Cost and Benefit Parameters'!$C$44*(QP_IncomeWP!U157-Income_CF!U159))</f>
        <v>-146034.77668140453</v>
      </c>
      <c r="V157" s="1">
        <f>IF(QP_IncomeWP!V157="","",'Cost and Benefit Parameters'!$C$44*(QP_IncomeWP!V157-Income_CF!V159))</f>
        <v>-151517.87306744693</v>
      </c>
      <c r="W157" s="1">
        <f>IF(QP_IncomeWP!W157="","",'Cost and Benefit Parameters'!$C$44*(QP_IncomeWP!W157-Income_CF!W159))</f>
        <v>-158073.86033559509</v>
      </c>
      <c r="X157" s="1">
        <f>IF(QP_IncomeWP!X157="","",'Cost and Benefit Parameters'!$C$44*(QP_IncomeWP!X157-Income_CF!X159))</f>
        <v>-163714.03167858446</v>
      </c>
      <c r="Y157" s="1">
        <f>IF(QP_IncomeWP!Y157="","",'Cost and Benefit Parameters'!$C$44*(QP_IncomeWP!Y157-Income_CF!Y159))</f>
        <v>-169453.74500587309</v>
      </c>
      <c r="Z157" s="1">
        <f>IF(QP_IncomeWP!Z157="","",'Cost and Benefit Parameters'!$C$44*(QP_IncomeWP!Z157-Income_CF!Z159))</f>
        <v>-175289.48390586095</v>
      </c>
      <c r="AA157" s="1">
        <f>IF(QP_IncomeWP!AA157="","",'Cost and Benefit Parameters'!$C$44*(QP_IncomeWP!AA157-Income_CF!AA159))</f>
        <v>-181217.43402404353</v>
      </c>
      <c r="AB157" s="1">
        <f>IF(QP_IncomeWP!AB157="","",'Cost and Benefit Parameters'!$C$44*(QP_IncomeWP!AB157-Income_CF!AB159))</f>
        <v>-187233.48211135386</v>
      </c>
      <c r="AC157" s="1">
        <f>IF(QP_IncomeWP!AC157="","",'Cost and Benefit Parameters'!$C$44*(QP_IncomeWP!AC157-Income_CF!AC159))</f>
        <v>-193333.21595143058</v>
      </c>
      <c r="AD157" s="1">
        <f>IF(QP_IncomeWP!AD157="","",'Cost and Benefit Parameters'!$C$44*(QP_IncomeWP!AD157-Income_CF!AD159))</f>
        <v>-199511.92519678964</v>
      </c>
      <c r="AE157" s="1">
        <f>IF(QP_IncomeWP!AE157="","",'Cost and Benefit Parameters'!$C$44*(QP_IncomeWP!AE157-Income_CF!AE159))</f>
        <v>-205764.6031410064</v>
      </c>
      <c r="AF157" s="1">
        <f>IF(QP_IncomeWP!AF157="","",'Cost and Benefit Parameters'!$C$44*(QP_IncomeWP!AF157-Income_CF!AF159))</f>
        <v>-212085.94945091716</v>
      </c>
      <c r="AG157" s="1">
        <f>IF(QP_IncomeWP!AG157="","",'Cost and Benefit Parameters'!$C$44*(QP_IncomeWP!AG157-Income_CF!AG159))</f>
        <v>-218470.37387951673</v>
      </c>
      <c r="AH157" s="1">
        <f>IF(QP_IncomeWP!AH157="","",'Cost and Benefit Parameters'!$C$44*(QP_IncomeWP!AH157-Income_CF!AH159))</f>
        <v>-224912.00097672772</v>
      </c>
      <c r="AI157" s="1">
        <f>IF(QP_IncomeWP!AI157="","",'Cost and Benefit Parameters'!$C$44*(QP_IncomeWP!AI157-Income_CF!AI159))</f>
        <v>-231404.67581146045</v>
      </c>
      <c r="AJ157" s="1">
        <f>IF(QP_IncomeWP!AJ157="","",'Cost and Benefit Parameters'!$C$44*(QP_IncomeWP!AJ157-Income_CF!AJ159))</f>
        <v>-237941.97071452433</v>
      </c>
      <c r="AK157" s="1">
        <f>IF(QP_IncomeWP!AK157="","",'Cost and Benefit Parameters'!$C$44*(QP_IncomeWP!AK157-Income_CF!AK159))</f>
        <v>-244517.19304784905</v>
      </c>
      <c r="AL157" s="1">
        <f>IF(QP_IncomeWP!AL157="","",'Cost and Benefit Parameters'!$C$44*(QP_IncomeWP!AL157-Income_CF!AL159))</f>
        <v>-251123.39400129407</v>
      </c>
      <c r="AM157" s="1">
        <f>IF(QP_IncomeWP!AM157="","",'Cost and Benefit Parameters'!$C$44*(QP_IncomeWP!AM157-Income_CF!AM159))</f>
        <v>-257753.3784139652</v>
      </c>
      <c r="AN157" s="1">
        <f>IF(QP_IncomeWP!AN157="","",'Cost and Benefit Parameters'!$C$44*(QP_IncomeWP!AN157-Income_CF!AN159))</f>
        <v>-264399.71561253216</v>
      </c>
      <c r="AO157" s="1">
        <f>IF(QP_IncomeWP!AO157="","",'Cost and Benefit Parameters'!$C$44*(QP_IncomeWP!AO157-Income_CF!AO159))</f>
        <v>-271054.75125448254</v>
      </c>
      <c r="AP157" s="1">
        <f>IF(QP_IncomeWP!AP157="","",'Cost and Benefit Parameters'!$C$44*(QP_IncomeWP!AP157-Income_CF!AP159))</f>
        <v>-277710.6201596827</v>
      </c>
      <c r="AQ157" s="1">
        <f>IF(QP_IncomeWP!AQ157="","",'Cost and Benefit Parameters'!$C$44*(QP_IncomeWP!AQ157-Income_CF!AQ159))</f>
        <v>-284359.2601089644</v>
      </c>
      <c r="AR157" s="1">
        <f>IF(QP_IncomeWP!AR157="","",'Cost and Benefit Parameters'!$C$44*(QP_IncomeWP!AR157-Income_CF!AR159))</f>
        <v>-290992.42658378941</v>
      </c>
      <c r="AS157" s="1">
        <f>IF(QP_IncomeWP!AS157="","",'Cost and Benefit Parameters'!$C$44*(QP_IncomeWP!AS157-Income_CF!AS159))</f>
        <v>-297601.70841644303</v>
      </c>
      <c r="AT157" s="1">
        <f>IF(QP_IncomeWP!AT157="","",'Cost and Benefit Parameters'!$C$44*(QP_IncomeWP!AT157-Income_CF!AT159))</f>
        <v>-304178.54431554722</v>
      </c>
      <c r="AU157" s="1">
        <f>IF(QP_IncomeWP!AU157="","",'Cost and Benefit Parameters'!$C$44*(QP_IncomeWP!AU157-Income_CF!AU159))</f>
        <v>-310714.2402271863</v>
      </c>
      <c r="AV157" s="1">
        <f>IF(QP_IncomeWP!AV157="","",'Cost and Benefit Parameters'!$C$44*(QP_IncomeWP!AV157-Income_CF!AV159))</f>
        <v>-317199.98748742742</v>
      </c>
      <c r="AW157" s="1">
        <f>IF(QP_IncomeWP!AW157="","",'Cost and Benefit Parameters'!$C$44*(QP_IncomeWP!AW157-Income_CF!AW159))</f>
        <v>-323626.88171772088</v>
      </c>
      <c r="AX157" s="1">
        <f>IF(QP_IncomeWP!AX157="","",'Cost and Benefit Parameters'!$C$44*(QP_IncomeWP!AX157-Income_CF!AX159))</f>
        <v>-329985.94241040677</v>
      </c>
      <c r="AY157" s="1">
        <f>IF(QP_IncomeWP!AY157="","",'Cost and Benefit Parameters'!$C$44*(QP_IncomeWP!AY157-Income_CF!AY159))</f>
        <v>-336268.13314755273</v>
      </c>
      <c r="AZ157" s="1">
        <f>IF(QP_IncomeWP!AZ157="","",'Cost and Benefit Parameters'!$C$44*(QP_IncomeWP!AZ157-Income_CF!AZ159))</f>
        <v>-342464.38239246147</v>
      </c>
      <c r="BA157" s="1">
        <f>IF(QP_IncomeWP!BA157="","",'Cost and Benefit Parameters'!$C$44*(QP_IncomeWP!BA157-Income_CF!BA159))</f>
        <v>-348565.604789573</v>
      </c>
      <c r="BB157" s="1">
        <f>IF(QP_IncomeWP!BB157="","",'Cost and Benefit Parameters'!$C$44*(QP_IncomeWP!BB157-Income_CF!BB159))</f>
        <v>-354562.7229050835</v>
      </c>
      <c r="BC157" s="1">
        <f>IF(QP_IncomeWP!BC157="","",'Cost and Benefit Parameters'!$C$44*(QP_IncomeWP!BC157-Income_CF!BC159))</f>
        <v>-360446.68933745043</v>
      </c>
      <c r="BD157" s="1">
        <f>IF(QP_IncomeWP!BD157="","",'Cost and Benefit Parameters'!$C$44*(QP_IncomeWP!BD157-Income_CF!BD159))</f>
        <v>-366208.50912414154</v>
      </c>
      <c r="BE157" s="1">
        <f>IF(QP_IncomeWP!BE157="","",'Cost and Benefit Parameters'!$C$44*(QP_IncomeWP!BE157-Income_CF!BE159))</f>
        <v>-371839.26236839301</v>
      </c>
      <c r="BF157" s="1">
        <f>IF(QP_IncomeWP!BF157="","",'Cost and Benefit Parameters'!$C$44*(QP_IncomeWP!BF157-Income_CF!BF159))</f>
        <v>-377330.12700758182</v>
      </c>
      <c r="BG157" s="1" t="str">
        <f>IF(QP_IncomeWP!BG157="","",'Cost and Benefit Parameters'!$C$44*(QP_IncomeWP!BG157-Income_CF!BG159))</f>
        <v/>
      </c>
      <c r="BH157" s="1" t="str">
        <f>IF(QP_IncomeWP!BH157="","",'Cost and Benefit Parameters'!$C$44*(QP_IncomeWP!BH157-Income_CF!BH159))</f>
        <v/>
      </c>
      <c r="BI157" s="1" t="str">
        <f>IF(QP_IncomeWP!BI157="","",'Cost and Benefit Parameters'!$C$44*(QP_IncomeWP!BI157-Income_CF!BI159))</f>
        <v/>
      </c>
      <c r="BJ157" s="1" t="str">
        <f>IF(QP_IncomeWP!BJ157="","",'Cost and Benefit Parameters'!$C$44*(QP_IncomeWP!BJ157-Income_CF!BJ159))</f>
        <v/>
      </c>
      <c r="BK157" s="1" t="str">
        <f>IF(QP_IncomeWP!BK157="","",'Cost and Benefit Parameters'!$C$44*(QP_IncomeWP!BK157-Income_CF!BK159))</f>
        <v/>
      </c>
      <c r="BL157" s="1" t="str">
        <f>IF(QP_IncomeWP!BL157="","",'Cost and Benefit Parameters'!$C$44*(QP_IncomeWP!BL157-Income_CF!BL159))</f>
        <v/>
      </c>
      <c r="BM157" s="1" t="str">
        <f>IF(QP_IncomeWP!BM157="","",'Cost and Benefit Parameters'!$C$44*(QP_IncomeWP!BM157-Income_CF!BM159))</f>
        <v/>
      </c>
    </row>
    <row r="158" spans="1:65" x14ac:dyDescent="0.55000000000000004">
      <c r="A158" s="639"/>
      <c r="B158" t="s">
        <v>480</v>
      </c>
      <c r="G158" s="1" t="str">
        <f>IF(QP_IncomeWP!G158="","",'Cost and Benefit Parameters'!$C$44*(QP_IncomeWP!G158-Income_CF!G160))</f>
        <v/>
      </c>
      <c r="H158" s="1" t="str">
        <f>IF(QP_IncomeWP!H158="","",'Cost and Benefit Parameters'!$C$44*(QP_IncomeWP!H158-Income_CF!H160))</f>
        <v/>
      </c>
      <c r="I158" s="1" t="str">
        <f>IF(QP_IncomeWP!I158="","",'Cost and Benefit Parameters'!$C$44*(QP_IncomeWP!I158-Income_CF!I160))</f>
        <v/>
      </c>
      <c r="J158" s="1" t="str">
        <f>IF(QP_IncomeWP!J158="","",'Cost and Benefit Parameters'!$C$44*(QP_IncomeWP!J158-Income_CF!J160))</f>
        <v/>
      </c>
      <c r="K158" s="1" t="str">
        <f>IF(QP_IncomeWP!K158="","",'Cost and Benefit Parameters'!$C$44*(QP_IncomeWP!K158-Income_CF!K160))</f>
        <v/>
      </c>
      <c r="L158" s="1" t="str">
        <f>IF(QP_IncomeWP!L158="","",'Cost and Benefit Parameters'!$C$44*(QP_IncomeWP!L158-Income_CF!L160))</f>
        <v/>
      </c>
      <c r="M158" s="1" t="str">
        <f>IF(QP_IncomeWP!M158="","",'Cost and Benefit Parameters'!$C$44*(QP_IncomeWP!M158-Income_CF!M160))</f>
        <v/>
      </c>
      <c r="N158" s="1" t="str">
        <f>IF(QP_IncomeWP!N158="","",'Cost and Benefit Parameters'!$C$44*(QP_IncomeWP!N158-Income_CF!N160))</f>
        <v/>
      </c>
      <c r="O158" s="1" t="str">
        <f>IF(QP_IncomeWP!O158="","",'Cost and Benefit Parameters'!$C$44*(QP_IncomeWP!O158-Income_CF!O160))</f>
        <v/>
      </c>
      <c r="P158" s="1" t="str">
        <f>IF(QP_IncomeWP!P158="","",'Cost and Benefit Parameters'!$C$44*(QP_IncomeWP!P158-Income_CF!P160))</f>
        <v/>
      </c>
      <c r="Q158" s="1" t="str">
        <f>IF(QP_IncomeWP!Q158="","",'Cost and Benefit Parameters'!$C$44*(QP_IncomeWP!Q158-Income_CF!Q160))</f>
        <v/>
      </c>
      <c r="R158" s="1" t="str">
        <f>IF(QP_IncomeWP!R158="","",'Cost and Benefit Parameters'!$C$44*(QP_IncomeWP!R158-Income_CF!R160))</f>
        <v/>
      </c>
      <c r="S158" s="1" t="str">
        <f>IF(QP_IncomeWP!S158="","",'Cost and Benefit Parameters'!$C$44*(QP_IncomeWP!S158-Income_CF!S160))</f>
        <v/>
      </c>
      <c r="T158" s="1">
        <f>IF(QP_IncomeWP!T158="","",'Cost and Benefit Parameters'!$C$44*(QP_IncomeWP!T158-Income_CF!T160))</f>
        <v>-139475.08561241839</v>
      </c>
      <c r="U158" s="1">
        <f>IF(QP_IncomeWP!U158="","",'Cost and Benefit Parameters'!$C$44*(QP_IncomeWP!U158-Income_CF!U160))</f>
        <v>-144885.64698435095</v>
      </c>
      <c r="V158" s="1">
        <f>IF(QP_IncomeWP!V158="","",'Cost and Benefit Parameters'!$C$44*(QP_IncomeWP!V158-Income_CF!V160))</f>
        <v>-150415.81998184664</v>
      </c>
      <c r="W158" s="1">
        <f>IF(QP_IncomeWP!W158="","",'Cost and Benefit Parameters'!$C$44*(QP_IncomeWP!W158-Income_CF!W160))</f>
        <v>-156063.40925947035</v>
      </c>
      <c r="X158" s="1">
        <f>IF(QP_IncomeWP!X158="","",'Cost and Benefit Parameters'!$C$44*(QP_IncomeWP!X158-Income_CF!X160))</f>
        <v>-162816.07614566298</v>
      </c>
      <c r="Y158" s="1">
        <f>IF(QP_IncomeWP!Y158="","",'Cost and Benefit Parameters'!$C$44*(QP_IncomeWP!Y158-Income_CF!Y160))</f>
        <v>-168625.452628942</v>
      </c>
      <c r="Z158" s="1">
        <f>IF(QP_IncomeWP!Z158="","",'Cost and Benefit Parameters'!$C$44*(QP_IncomeWP!Z158-Income_CF!Z160))</f>
        <v>-174537.3573560493</v>
      </c>
      <c r="AA158" s="1">
        <f>IF(QP_IncomeWP!AA158="","",'Cost and Benefit Parameters'!$C$44*(QP_IncomeWP!AA158-Income_CF!AA160))</f>
        <v>-180548.16842303675</v>
      </c>
      <c r="AB158" s="1">
        <f>IF(QP_IncomeWP!AB158="","",'Cost and Benefit Parameters'!$C$44*(QP_IncomeWP!AB158-Income_CF!AB160))</f>
        <v>-186653.95704476486</v>
      </c>
      <c r="AC158" s="1">
        <f>IF(QP_IncomeWP!AC158="","",'Cost and Benefit Parameters'!$C$44*(QP_IncomeWP!AC158-Income_CF!AC160))</f>
        <v>-192850.48657469451</v>
      </c>
      <c r="AD158" s="1">
        <f>IF(QP_IncomeWP!AD158="","",'Cost and Benefit Parameters'!$C$44*(QP_IncomeWP!AD158-Income_CF!AD160))</f>
        <v>-199133.2124299735</v>
      </c>
      <c r="AE158" s="1">
        <f>IF(QP_IncomeWP!AE158="","",'Cost and Benefit Parameters'!$C$44*(QP_IncomeWP!AE158-Income_CF!AE160))</f>
        <v>-205497.28295269335</v>
      </c>
      <c r="AF158" s="1">
        <f>IF(QP_IncomeWP!AF158="","",'Cost and Benefit Parameters'!$C$44*(QP_IncomeWP!AF158-Income_CF!AF160))</f>
        <v>-211937.54123523663</v>
      </c>
      <c r="AG158" s="1">
        <f>IF(QP_IncomeWP!AG158="","",'Cost and Benefit Parameters'!$C$44*(QP_IncomeWP!AG158-Income_CF!AG160))</f>
        <v>-218448.52793444466</v>
      </c>
      <c r="AH158" s="1">
        <f>IF(QP_IncomeWP!AH158="","",'Cost and Benefit Parameters'!$C$44*(QP_IncomeWP!AH158-Income_CF!AH160))</f>
        <v>-225024.48509590223</v>
      </c>
      <c r="AI158" s="1">
        <f>IF(QP_IncomeWP!AI158="","",'Cost and Benefit Parameters'!$C$44*(QP_IncomeWP!AI158-Income_CF!AI160))</f>
        <v>-231659.36100602956</v>
      </c>
      <c r="AJ158" s="1">
        <f>IF(QP_IncomeWP!AJ158="","",'Cost and Benefit Parameters'!$C$44*(QP_IncomeWP!AJ158-Income_CF!AJ160))</f>
        <v>-238346.81608580425</v>
      </c>
      <c r="AK158" s="1">
        <f>IF(QP_IncomeWP!AK158="","",'Cost and Benefit Parameters'!$C$44*(QP_IncomeWP!AK158-Income_CF!AK160))</f>
        <v>-245080.22983596008</v>
      </c>
      <c r="AL158" s="1">
        <f>IF(QP_IncomeWP!AL158="","",'Cost and Benefit Parameters'!$C$44*(QP_IncomeWP!AL158-Income_CF!AL160))</f>
        <v>-251852.70883928446</v>
      </c>
      <c r="AM158" s="1">
        <f>IF(QP_IncomeWP!AM158="","",'Cost and Benefit Parameters'!$C$44*(QP_IncomeWP!AM158-Income_CF!AM160))</f>
        <v>-258657.09582133294</v>
      </c>
      <c r="AN158" s="1">
        <f>IF(QP_IncomeWP!AN158="","",'Cost and Benefit Parameters'!$C$44*(QP_IncomeWP!AN158-Income_CF!AN160))</f>
        <v>-265485.97976638412</v>
      </c>
      <c r="AO158" s="1">
        <f>IF(QP_IncomeWP!AO158="","",'Cost and Benefit Parameters'!$C$44*(QP_IncomeWP!AO158-Income_CF!AO160))</f>
        <v>-272331.70708090818</v>
      </c>
      <c r="AP158" s="1">
        <f>IF(QP_IncomeWP!AP158="","",'Cost and Benefit Parameters'!$C$44*(QP_IncomeWP!AP158-Income_CF!AP160))</f>
        <v>-279186.39379211696</v>
      </c>
      <c r="AQ158" s="1">
        <f>IF(QP_IncomeWP!AQ158="","",'Cost and Benefit Parameters'!$C$44*(QP_IncomeWP!AQ158-Income_CF!AQ160))</f>
        <v>-286041.93876447313</v>
      </c>
      <c r="AR158" s="1">
        <f>IF(QP_IncomeWP!AR158="","",'Cost and Benefit Parameters'!$C$44*(QP_IncomeWP!AR158-Income_CF!AR160))</f>
        <v>-292890.03791223333</v>
      </c>
      <c r="AS158" s="1">
        <f>IF(QP_IncomeWP!AS158="","",'Cost and Benefit Parameters'!$C$44*(QP_IncomeWP!AS158-Income_CF!AS160))</f>
        <v>-299722.19938130316</v>
      </c>
      <c r="AT158" s="1">
        <f>IF(QP_IncomeWP!AT158="","",'Cost and Benefit Parameters'!$C$44*(QP_IncomeWP!AT158-Income_CF!AT160))</f>
        <v>-306529.75966893625</v>
      </c>
      <c r="AU158" s="1">
        <f>IF(QP_IncomeWP!AU158="","",'Cost and Benefit Parameters'!$C$44*(QP_IncomeWP!AU158-Income_CF!AU160))</f>
        <v>-313303.90064501355</v>
      </c>
      <c r="AV158" s="1">
        <f>IF(QP_IncomeWP!AV158="","",'Cost and Benefit Parameters'!$C$44*(QP_IncomeWP!AV158-Income_CF!AV160))</f>
        <v>-320035.66743400187</v>
      </c>
      <c r="AW158" s="1">
        <f>IF(QP_IncomeWP!AW158="","",'Cost and Benefit Parameters'!$C$44*(QP_IncomeWP!AW158-Income_CF!AW160))</f>
        <v>-326715.98711205024</v>
      </c>
      <c r="AX158" s="1">
        <f>IF(QP_IncomeWP!AX158="","",'Cost and Benefit Parameters'!$C$44*(QP_IncomeWP!AX158-Income_CF!AX160))</f>
        <v>-333335.68816925248</v>
      </c>
      <c r="AY158" s="1">
        <f>IF(QP_IncomeWP!AY158="","",'Cost and Benefit Parameters'!$C$44*(QP_IncomeWP!AY158-Income_CF!AY160))</f>
        <v>-339885.52068271901</v>
      </c>
      <c r="AZ158" s="1">
        <f>IF(QP_IncomeWP!AZ158="","",'Cost and Benefit Parameters'!$C$44*(QP_IncomeWP!AZ158-Income_CF!AZ160))</f>
        <v>-346356.17714197928</v>
      </c>
      <c r="BA158" s="1">
        <f>IF(QP_IncomeWP!BA158="","",'Cost and Benefit Parameters'!$C$44*(QP_IncomeWP!BA158-Income_CF!BA160))</f>
        <v>-352738.31386423536</v>
      </c>
      <c r="BB158" s="1">
        <f>IF(QP_IncomeWP!BB158="","",'Cost and Benefit Parameters'!$C$44*(QP_IncomeWP!BB158-Income_CF!BB160))</f>
        <v>-359022.57293326018</v>
      </c>
      <c r="BC158" s="1">
        <f>IF(QP_IncomeWP!BC158="","",'Cost and Benefit Parameters'!$C$44*(QP_IncomeWP!BC158-Income_CF!BC160))</f>
        <v>-365199.60459223599</v>
      </c>
      <c r="BD158" s="1">
        <f>IF(QP_IncomeWP!BD158="","",'Cost and Benefit Parameters'!$C$44*(QP_IncomeWP!BD158-Income_CF!BD160))</f>
        <v>-371260.09001757402</v>
      </c>
      <c r="BE158" s="1">
        <f>IF(QP_IncomeWP!BE158="","",'Cost and Benefit Parameters'!$C$44*(QP_IncomeWP!BE158-Income_CF!BE160))</f>
        <v>-377194.7643978658</v>
      </c>
      <c r="BF158" s="1">
        <f>IF(QP_IncomeWP!BF158="","",'Cost and Benefit Parameters'!$C$44*(QP_IncomeWP!BF158-Income_CF!BF160))</f>
        <v>-382994.44023944478</v>
      </c>
      <c r="BG158" s="1">
        <f>IF(QP_IncomeWP!BG158="","",'Cost and Benefit Parameters'!$C$44*(QP_IncomeWP!BG158-Income_CF!BG160))</f>
        <v>-388650.03081780922</v>
      </c>
      <c r="BH158" s="1" t="str">
        <f>IF(QP_IncomeWP!BH158="","",'Cost and Benefit Parameters'!$C$44*(QP_IncomeWP!BH158-Income_CF!BH160))</f>
        <v/>
      </c>
      <c r="BI158" s="1" t="str">
        <f>IF(QP_IncomeWP!BI158="","",'Cost and Benefit Parameters'!$C$44*(QP_IncomeWP!BI158-Income_CF!BI160))</f>
        <v/>
      </c>
      <c r="BJ158" s="1" t="str">
        <f>IF(QP_IncomeWP!BJ158="","",'Cost and Benefit Parameters'!$C$44*(QP_IncomeWP!BJ158-Income_CF!BJ160))</f>
        <v/>
      </c>
      <c r="BK158" s="1" t="str">
        <f>IF(QP_IncomeWP!BK158="","",'Cost and Benefit Parameters'!$C$44*(QP_IncomeWP!BK158-Income_CF!BK160))</f>
        <v/>
      </c>
      <c r="BL158" s="1" t="str">
        <f>IF(QP_IncomeWP!BL158="","",'Cost and Benefit Parameters'!$C$44*(QP_IncomeWP!BL158-Income_CF!BL160))</f>
        <v/>
      </c>
      <c r="BM158" s="1" t="str">
        <f>IF(QP_IncomeWP!BM158="","",'Cost and Benefit Parameters'!$C$44*(QP_IncomeWP!BM158-Income_CF!BM160))</f>
        <v/>
      </c>
    </row>
    <row r="159" spans="1:65" x14ac:dyDescent="0.55000000000000004">
      <c r="A159" s="639"/>
      <c r="B159" t="s">
        <v>481</v>
      </c>
      <c r="G159" s="1" t="str">
        <f>IF(QP_IncomeWP!G159="","",'Cost and Benefit Parameters'!$C$44*(QP_IncomeWP!G159-Income_CF!G161))</f>
        <v/>
      </c>
      <c r="H159" s="1" t="str">
        <f>IF(QP_IncomeWP!H159="","",'Cost and Benefit Parameters'!$C$44*(QP_IncomeWP!H159-Income_CF!H161))</f>
        <v/>
      </c>
      <c r="I159" s="1" t="str">
        <f>IF(QP_IncomeWP!I159="","",'Cost and Benefit Parameters'!$C$44*(QP_IncomeWP!I159-Income_CF!I161))</f>
        <v/>
      </c>
      <c r="J159" s="1" t="str">
        <f>IF(QP_IncomeWP!J159="","",'Cost and Benefit Parameters'!$C$44*(QP_IncomeWP!J159-Income_CF!J161))</f>
        <v/>
      </c>
      <c r="K159" s="1" t="str">
        <f>IF(QP_IncomeWP!K159="","",'Cost and Benefit Parameters'!$C$44*(QP_IncomeWP!K159-Income_CF!K161))</f>
        <v/>
      </c>
      <c r="L159" s="1" t="str">
        <f>IF(QP_IncomeWP!L159="","",'Cost and Benefit Parameters'!$C$44*(QP_IncomeWP!L159-Income_CF!L161))</f>
        <v/>
      </c>
      <c r="M159" s="1" t="str">
        <f>IF(QP_IncomeWP!M159="","",'Cost and Benefit Parameters'!$C$44*(QP_IncomeWP!M159-Income_CF!M161))</f>
        <v/>
      </c>
      <c r="N159" s="1" t="str">
        <f>IF(QP_IncomeWP!N159="","",'Cost and Benefit Parameters'!$C$44*(QP_IncomeWP!N159-Income_CF!N161))</f>
        <v/>
      </c>
      <c r="O159" s="1" t="str">
        <f>IF(QP_IncomeWP!O159="","",'Cost and Benefit Parameters'!$C$44*(QP_IncomeWP!O159-Income_CF!O161))</f>
        <v/>
      </c>
      <c r="P159" s="1" t="str">
        <f>IF(QP_IncomeWP!P159="","",'Cost and Benefit Parameters'!$C$44*(QP_IncomeWP!P159-Income_CF!P161))</f>
        <v/>
      </c>
      <c r="Q159" s="1" t="str">
        <f>IF(QP_IncomeWP!Q159="","",'Cost and Benefit Parameters'!$C$44*(QP_IncomeWP!Q159-Income_CF!Q161))</f>
        <v/>
      </c>
      <c r="R159" s="1" t="str">
        <f>IF(QP_IncomeWP!R159="","",'Cost and Benefit Parameters'!$C$44*(QP_IncomeWP!R159-Income_CF!R161))</f>
        <v/>
      </c>
      <c r="S159" s="1" t="str">
        <f>IF(QP_IncomeWP!S159="","",'Cost and Benefit Parameters'!$C$44*(QP_IncomeWP!S159-Income_CF!S161))</f>
        <v/>
      </c>
      <c r="T159" s="1" t="str">
        <f>IF(QP_IncomeWP!T159="","",'Cost and Benefit Parameters'!$C$44*(QP_IncomeWP!T159-Income_CF!T161))</f>
        <v/>
      </c>
      <c r="U159" s="1">
        <f>IF(QP_IncomeWP!U159="","",'Cost and Benefit Parameters'!$C$44*(QP_IncomeWP!U159-Income_CF!U161))</f>
        <v>-143659.33818079092</v>
      </c>
      <c r="V159" s="1">
        <f>IF(QP_IncomeWP!V159="","",'Cost and Benefit Parameters'!$C$44*(QP_IncomeWP!V159-Income_CF!V161))</f>
        <v>-149232.21639388145</v>
      </c>
      <c r="W159" s="1">
        <f>IF(QP_IncomeWP!W159="","",'Cost and Benefit Parameters'!$C$44*(QP_IncomeWP!W159-Income_CF!W161))</f>
        <v>-154928.29458130201</v>
      </c>
      <c r="X159" s="1">
        <f>IF(QP_IncomeWP!X159="","",'Cost and Benefit Parameters'!$C$44*(QP_IncomeWP!X159-Income_CF!X161))</f>
        <v>-160745.31153725446</v>
      </c>
      <c r="Y159" s="1">
        <f>IF(QP_IncomeWP!Y159="","",'Cost and Benefit Parameters'!$C$44*(QP_IncomeWP!Y159-Income_CF!Y161))</f>
        <v>-167700.55843003286</v>
      </c>
      <c r="Z159" s="1">
        <f>IF(QP_IncomeWP!Z159="","",'Cost and Benefit Parameters'!$C$44*(QP_IncomeWP!Z159-Income_CF!Z161))</f>
        <v>-173684.21620781024</v>
      </c>
      <c r="AA159" s="1">
        <f>IF(QP_IncomeWP!AA159="","",'Cost and Benefit Parameters'!$C$44*(QP_IncomeWP!AA159-Income_CF!AA161))</f>
        <v>-179773.47807673077</v>
      </c>
      <c r="AB159" s="1">
        <f>IF(QP_IncomeWP!AB159="","",'Cost and Benefit Parameters'!$C$44*(QP_IncomeWP!AB159-Income_CF!AB161))</f>
        <v>-185964.61347572785</v>
      </c>
      <c r="AC159" s="1">
        <f>IF(QP_IncomeWP!AC159="","",'Cost and Benefit Parameters'!$C$44*(QP_IncomeWP!AC159-Income_CF!AC161))</f>
        <v>-192253.57575610781</v>
      </c>
      <c r="AD159" s="1">
        <f>IF(QP_IncomeWP!AD159="","",'Cost and Benefit Parameters'!$C$44*(QP_IncomeWP!AD159-Income_CF!AD161))</f>
        <v>-198636.00117193532</v>
      </c>
      <c r="AE159" s="1">
        <f>IF(QP_IncomeWP!AE159="","",'Cost and Benefit Parameters'!$C$44*(QP_IncomeWP!AE159-Income_CF!AE161))</f>
        <v>-205107.20880287269</v>
      </c>
      <c r="AF159" s="1">
        <f>IF(QP_IncomeWP!AF159="","",'Cost and Benefit Parameters'!$C$44*(QP_IncomeWP!AF159-Income_CF!AF161))</f>
        <v>-211662.20144127414</v>
      </c>
      <c r="AG159" s="1">
        <f>IF(QP_IncomeWP!AG159="","",'Cost and Benefit Parameters'!$C$44*(QP_IncomeWP!AG159-Income_CF!AG161))</f>
        <v>-218295.66747229366</v>
      </c>
      <c r="AH159" s="1">
        <f>IF(QP_IncomeWP!AH159="","",'Cost and Benefit Parameters'!$C$44*(QP_IncomeWP!AH159-Income_CF!AH161))</f>
        <v>-225001.98377247801</v>
      </c>
      <c r="AI159" s="1">
        <f>IF(QP_IncomeWP!AI159="","",'Cost and Benefit Parameters'!$C$44*(QP_IncomeWP!AI159-Income_CF!AI161))</f>
        <v>-231775.21964877931</v>
      </c>
      <c r="AJ159" s="1">
        <f>IF(QP_IncomeWP!AJ159="","",'Cost and Benefit Parameters'!$C$44*(QP_IncomeWP!AJ159-Income_CF!AJ161))</f>
        <v>-238609.14183621047</v>
      </c>
      <c r="AK159" s="1">
        <f>IF(QP_IncomeWP!AK159="","",'Cost and Benefit Parameters'!$C$44*(QP_IncomeWP!AK159-Income_CF!AK161))</f>
        <v>-245497.22056837843</v>
      </c>
      <c r="AL159" s="1">
        <f>IF(QP_IncomeWP!AL159="","",'Cost and Benefit Parameters'!$C$44*(QP_IncomeWP!AL159-Income_CF!AL161))</f>
        <v>-252432.63673103883</v>
      </c>
      <c r="AM159" s="1">
        <f>IF(QP_IncomeWP!AM159="","",'Cost and Benefit Parameters'!$C$44*(QP_IncomeWP!AM159-Income_CF!AM161))</f>
        <v>-259408.290104463</v>
      </c>
      <c r="AN159" s="1">
        <f>IF(QP_IncomeWP!AN159="","",'Cost and Benefit Parameters'!$C$44*(QP_IncomeWP!AN159-Income_CF!AN161))</f>
        <v>-266416.8086959729</v>
      </c>
      <c r="AO159" s="1">
        <f>IF(QP_IncomeWP!AO159="","",'Cost and Benefit Parameters'!$C$44*(QP_IncomeWP!AO159-Income_CF!AO161))</f>
        <v>-273450.55915937573</v>
      </c>
      <c r="AP159" s="1">
        <f>IF(QP_IncomeWP!AP159="","",'Cost and Benefit Parameters'!$C$44*(QP_IncomeWP!AP159-Income_CF!AP161))</f>
        <v>-280501.65829333535</v>
      </c>
      <c r="AQ159" s="1">
        <f>IF(QP_IncomeWP!AQ159="","",'Cost and Benefit Parameters'!$C$44*(QP_IncomeWP!AQ159-Income_CF!AQ161))</f>
        <v>-287561.98560588044</v>
      </c>
      <c r="AR159" s="1">
        <f>IF(QP_IncomeWP!AR159="","",'Cost and Benefit Parameters'!$C$44*(QP_IncomeWP!AR159-Income_CF!AR161))</f>
        <v>-294623.19692740735</v>
      </c>
      <c r="AS159" s="1">
        <f>IF(QP_IncomeWP!AS159="","",'Cost and Benefit Parameters'!$C$44*(QP_IncomeWP!AS159-Income_CF!AS161))</f>
        <v>-301676.73904960044</v>
      </c>
      <c r="AT159" s="1">
        <f>IF(QP_IncomeWP!AT159="","",'Cost and Benefit Parameters'!$C$44*(QP_IncomeWP!AT159-Income_CF!AT161))</f>
        <v>-308713.86536274222</v>
      </c>
      <c r="AU159" s="1">
        <f>IF(QP_IncomeWP!AU159="","",'Cost and Benefit Parameters'!$C$44*(QP_IncomeWP!AU159-Income_CF!AU161))</f>
        <v>-315725.65245900437</v>
      </c>
      <c r="AV159" s="1">
        <f>IF(QP_IncomeWP!AV159="","",'Cost and Benefit Parameters'!$C$44*(QP_IncomeWP!AV159-Income_CF!AV161))</f>
        <v>-322703.01766436407</v>
      </c>
      <c r="AW159" s="1">
        <f>IF(QP_IncomeWP!AW159="","",'Cost and Benefit Parameters'!$C$44*(QP_IncomeWP!AW159-Income_CF!AW161))</f>
        <v>-329636.7374570219</v>
      </c>
      <c r="AX159" s="1">
        <f>IF(QP_IncomeWP!AX159="","",'Cost and Benefit Parameters'!$C$44*(QP_IncomeWP!AX159-Income_CF!AX161))</f>
        <v>-336517.46672541165</v>
      </c>
      <c r="AY159" s="1">
        <f>IF(QP_IncomeWP!AY159="","",'Cost and Benefit Parameters'!$C$44*(QP_IncomeWP!AY159-Income_CF!AY161))</f>
        <v>-343335.75881433004</v>
      </c>
      <c r="AZ159" s="1">
        <f>IF(QP_IncomeWP!AZ159="","",'Cost and Benefit Parameters'!$C$44*(QP_IncomeWP!AZ159-Income_CF!AZ161))</f>
        <v>-350082.08630320046</v>
      </c>
      <c r="BA159" s="1">
        <f>IF(QP_IncomeWP!BA159="","",'Cost and Benefit Parameters'!$C$44*(QP_IncomeWP!BA159-Income_CF!BA161))</f>
        <v>-356746.86245623877</v>
      </c>
      <c r="BB159" s="1">
        <f>IF(QP_IncomeWP!BB159="","",'Cost and Benefit Parameters'!$C$44*(QP_IncomeWP!BB159-Income_CF!BB161))</f>
        <v>-363320.46328016242</v>
      </c>
      <c r="BC159" s="1">
        <f>IF(QP_IncomeWP!BC159="","",'Cost and Benefit Parameters'!$C$44*(QP_IncomeWP!BC159-Income_CF!BC161))</f>
        <v>-369793.25012125802</v>
      </c>
      <c r="BD159" s="1">
        <f>IF(QP_IncomeWP!BD159="","",'Cost and Benefit Parameters'!$C$44*(QP_IncomeWP!BD159-Income_CF!BD161))</f>
        <v>-376155.59273000306</v>
      </c>
      <c r="BE159" s="1">
        <f>IF(QP_IncomeWP!BE159="","",'Cost and Benefit Parameters'!$C$44*(QP_IncomeWP!BE159-Income_CF!BE161))</f>
        <v>-382397.89271810121</v>
      </c>
      <c r="BF159" s="1">
        <f>IF(QP_IncomeWP!BF159="","",'Cost and Benefit Parameters'!$C$44*(QP_IncomeWP!BF159-Income_CF!BF161))</f>
        <v>-388510.60732980171</v>
      </c>
      <c r="BG159" s="1">
        <f>IF(QP_IncomeWP!BG159="","",'Cost and Benefit Parameters'!$C$44*(QP_IncomeWP!BG159-Income_CF!BG161))</f>
        <v>-394484.27344662807</v>
      </c>
      <c r="BH159" s="1">
        <f>IF(QP_IncomeWP!BH159="","",'Cost and Benefit Parameters'!$C$44*(QP_IncomeWP!BH159-Income_CF!BH161))</f>
        <v>-400309.53174234345</v>
      </c>
      <c r="BI159" s="1" t="str">
        <f>IF(QP_IncomeWP!BI159="","",'Cost and Benefit Parameters'!$C$44*(QP_IncomeWP!BI159-Income_CF!BI161))</f>
        <v/>
      </c>
      <c r="BJ159" s="1" t="str">
        <f>IF(QP_IncomeWP!BJ159="","",'Cost and Benefit Parameters'!$C$44*(QP_IncomeWP!BJ159-Income_CF!BJ161))</f>
        <v/>
      </c>
      <c r="BK159" s="1" t="str">
        <f>IF(QP_IncomeWP!BK159="","",'Cost and Benefit Parameters'!$C$44*(QP_IncomeWP!BK159-Income_CF!BK161))</f>
        <v/>
      </c>
      <c r="BL159" s="1" t="str">
        <f>IF(QP_IncomeWP!BL159="","",'Cost and Benefit Parameters'!$C$44*(QP_IncomeWP!BL159-Income_CF!BL161))</f>
        <v/>
      </c>
      <c r="BM159" s="1" t="str">
        <f>IF(QP_IncomeWP!BM159="","",'Cost and Benefit Parameters'!$C$44*(QP_IncomeWP!BM159-Income_CF!BM161))</f>
        <v/>
      </c>
    </row>
    <row r="160" spans="1:65" x14ac:dyDescent="0.55000000000000004">
      <c r="A160" s="639"/>
      <c r="B160" t="s">
        <v>482</v>
      </c>
      <c r="G160" s="1" t="str">
        <f>IF(QP_IncomeWP!G160="","",'Cost and Benefit Parameters'!$C$44*(QP_IncomeWP!G160-Income_CF!G162))</f>
        <v/>
      </c>
      <c r="H160" s="1" t="str">
        <f>IF(QP_IncomeWP!H160="","",'Cost and Benefit Parameters'!$C$44*(QP_IncomeWP!H160-Income_CF!H162))</f>
        <v/>
      </c>
      <c r="I160" s="1" t="str">
        <f>IF(QP_IncomeWP!I160="","",'Cost and Benefit Parameters'!$C$44*(QP_IncomeWP!I160-Income_CF!I162))</f>
        <v/>
      </c>
      <c r="J160" s="1" t="str">
        <f>IF(QP_IncomeWP!J160="","",'Cost and Benefit Parameters'!$C$44*(QP_IncomeWP!J160-Income_CF!J162))</f>
        <v/>
      </c>
      <c r="K160" s="1" t="str">
        <f>IF(QP_IncomeWP!K160="","",'Cost and Benefit Parameters'!$C$44*(QP_IncomeWP!K160-Income_CF!K162))</f>
        <v/>
      </c>
      <c r="L160" s="1" t="str">
        <f>IF(QP_IncomeWP!L160="","",'Cost and Benefit Parameters'!$C$44*(QP_IncomeWP!L160-Income_CF!L162))</f>
        <v/>
      </c>
      <c r="M160" s="1" t="str">
        <f>IF(QP_IncomeWP!M160="","",'Cost and Benefit Parameters'!$C$44*(QP_IncomeWP!M160-Income_CF!M162))</f>
        <v/>
      </c>
      <c r="N160" s="1" t="str">
        <f>IF(QP_IncomeWP!N160="","",'Cost and Benefit Parameters'!$C$44*(QP_IncomeWP!N160-Income_CF!N162))</f>
        <v/>
      </c>
      <c r="O160" s="1" t="str">
        <f>IF(QP_IncomeWP!O160="","",'Cost and Benefit Parameters'!$C$44*(QP_IncomeWP!O160-Income_CF!O162))</f>
        <v/>
      </c>
      <c r="P160" s="1" t="str">
        <f>IF(QP_IncomeWP!P160="","",'Cost and Benefit Parameters'!$C$44*(QP_IncomeWP!P160-Income_CF!P162))</f>
        <v/>
      </c>
      <c r="Q160" s="1" t="str">
        <f>IF(QP_IncomeWP!Q160="","",'Cost and Benefit Parameters'!$C$44*(QP_IncomeWP!Q160-Income_CF!Q162))</f>
        <v/>
      </c>
      <c r="R160" s="1" t="str">
        <f>IF(QP_IncomeWP!R160="","",'Cost and Benefit Parameters'!$C$44*(QP_IncomeWP!R160-Income_CF!R162))</f>
        <v/>
      </c>
      <c r="S160" s="1" t="str">
        <f>IF(QP_IncomeWP!S160="","",'Cost and Benefit Parameters'!$C$44*(QP_IncomeWP!S160-Income_CF!S162))</f>
        <v/>
      </c>
      <c r="T160" s="1" t="str">
        <f>IF(QP_IncomeWP!T160="","",'Cost and Benefit Parameters'!$C$44*(QP_IncomeWP!T160-Income_CF!T162))</f>
        <v/>
      </c>
      <c r="U160" s="1" t="str">
        <f>IF(QP_IncomeWP!U160="","",'Cost and Benefit Parameters'!$C$44*(QP_IncomeWP!U160-Income_CF!U162))</f>
        <v/>
      </c>
      <c r="V160" s="1">
        <f>IF(QP_IncomeWP!V160="","",'Cost and Benefit Parameters'!$C$44*(QP_IncomeWP!V160-Income_CF!V162))</f>
        <v>-147969.11832621464</v>
      </c>
      <c r="W160" s="1">
        <f>IF(QP_IncomeWP!W160="","",'Cost and Benefit Parameters'!$C$44*(QP_IncomeWP!W160-Income_CF!W162))</f>
        <v>-153709.1828856979</v>
      </c>
      <c r="X160" s="1">
        <f>IF(QP_IncomeWP!X160="","",'Cost and Benefit Parameters'!$C$44*(QP_IncomeWP!X160-Income_CF!X162))</f>
        <v>-159576.14341874106</v>
      </c>
      <c r="Y160" s="1">
        <f>IF(QP_IncomeWP!Y160="","",'Cost and Benefit Parameters'!$C$44*(QP_IncomeWP!Y160-Income_CF!Y162))</f>
        <v>-165567.67088337205</v>
      </c>
      <c r="Z160" s="1">
        <f>IF(QP_IncomeWP!Z160="","",'Cost and Benefit Parameters'!$C$44*(QP_IncomeWP!Z160-Income_CF!Z162))</f>
        <v>-172731.57518293383</v>
      </c>
      <c r="AA160" s="1">
        <f>IF(QP_IncomeWP!AA160="","",'Cost and Benefit Parameters'!$C$44*(QP_IncomeWP!AA160-Income_CF!AA162))</f>
        <v>-178894.74269404451</v>
      </c>
      <c r="AB160" s="1">
        <f>IF(QP_IncomeWP!AB160="","",'Cost and Benefit Parameters'!$C$44*(QP_IncomeWP!AB160-Income_CF!AB162))</f>
        <v>-185166.6824190327</v>
      </c>
      <c r="AC160" s="1">
        <f>IF(QP_IncomeWP!AC160="","",'Cost and Benefit Parameters'!$C$44*(QP_IncomeWP!AC160-Income_CF!AC162))</f>
        <v>-191543.55187999972</v>
      </c>
      <c r="AD160" s="1">
        <f>IF(QP_IncomeWP!AD160="","",'Cost and Benefit Parameters'!$C$44*(QP_IncomeWP!AD160-Income_CF!AD162))</f>
        <v>-198021.18302879101</v>
      </c>
      <c r="AE160" s="1">
        <f>IF(QP_IncomeWP!AE160="","",'Cost and Benefit Parameters'!$C$44*(QP_IncomeWP!AE160-Income_CF!AE162))</f>
        <v>-204595.08120709338</v>
      </c>
      <c r="AF160" s="1">
        <f>IF(QP_IncomeWP!AF160="","",'Cost and Benefit Parameters'!$C$44*(QP_IncomeWP!AF160-Income_CF!AF162))</f>
        <v>-211260.42506695891</v>
      </c>
      <c r="AG160" s="1">
        <f>IF(QP_IncomeWP!AG160="","",'Cost and Benefit Parameters'!$C$44*(QP_IncomeWP!AG160-Income_CF!AG162))</f>
        <v>-218012.06748451237</v>
      </c>
      <c r="AH160" s="1">
        <f>IF(QP_IncomeWP!AH160="","",'Cost and Benefit Parameters'!$C$44*(QP_IncomeWP!AH160-Income_CF!AH162))</f>
        <v>-224844.53749646252</v>
      </c>
      <c r="AI160" s="1">
        <f>IF(QP_IncomeWP!AI160="","",'Cost and Benefit Parameters'!$C$44*(QP_IncomeWP!AI160-Income_CF!AI162))</f>
        <v>-231752.04328565233</v>
      </c>
      <c r="AJ160" s="1">
        <f>IF(QP_IncomeWP!AJ160="","",'Cost and Benefit Parameters'!$C$44*(QP_IncomeWP!AJ160-Income_CF!AJ162))</f>
        <v>-238728.47623824267</v>
      </c>
      <c r="AK160" s="1">
        <f>IF(QP_IncomeWP!AK160="","",'Cost and Benefit Parameters'!$C$44*(QP_IncomeWP!AK160-Income_CF!AK162))</f>
        <v>-245767.41609129676</v>
      </c>
      <c r="AL160" s="1">
        <f>IF(QP_IncomeWP!AL160="","",'Cost and Benefit Parameters'!$C$44*(QP_IncomeWP!AL160-Income_CF!AL162))</f>
        <v>-252862.13718542972</v>
      </c>
      <c r="AM160" s="1">
        <f>IF(QP_IncomeWP!AM160="","",'Cost and Benefit Parameters'!$C$44*(QP_IncomeWP!AM160-Income_CF!AM162))</f>
        <v>-260005.61583297001</v>
      </c>
      <c r="AN160" s="1">
        <f>IF(QP_IncomeWP!AN160="","",'Cost and Benefit Parameters'!$C$44*(QP_IncomeWP!AN160-Income_CF!AN162))</f>
        <v>-267190.53880759684</v>
      </c>
      <c r="AO160" s="1">
        <f>IF(QP_IncomeWP!AO160="","",'Cost and Benefit Parameters'!$C$44*(QP_IncomeWP!AO160-Income_CF!AO162))</f>
        <v>-274409.31295685208</v>
      </c>
      <c r="AP160" s="1">
        <f>IF(QP_IncomeWP!AP160="","",'Cost and Benefit Parameters'!$C$44*(QP_IncomeWP!AP160-Income_CF!AP162))</f>
        <v>-281654.07593415695</v>
      </c>
      <c r="AQ160" s="1">
        <f>IF(QP_IncomeWP!AQ160="","",'Cost and Benefit Parameters'!$C$44*(QP_IncomeWP!AQ160-Income_CF!AQ162))</f>
        <v>-288916.7080421354</v>
      </c>
      <c r="AR160" s="1">
        <f>IF(QP_IncomeWP!AR160="","",'Cost and Benefit Parameters'!$C$44*(QP_IncomeWP!AR160-Income_CF!AR162))</f>
        <v>-296188.84517405694</v>
      </c>
      <c r="AS160" s="1">
        <f>IF(QP_IncomeWP!AS160="","",'Cost and Benefit Parameters'!$C$44*(QP_IncomeWP!AS160-Income_CF!AS162))</f>
        <v>-303461.89283522958</v>
      </c>
      <c r="AT160" s="1">
        <f>IF(QP_IncomeWP!AT160="","",'Cost and Benefit Parameters'!$C$44*(QP_IncomeWP!AT160-Income_CF!AT162))</f>
        <v>-310727.04122108832</v>
      </c>
      <c r="AU160" s="1">
        <f>IF(QP_IncomeWP!AU160="","",'Cost and Benefit Parameters'!$C$44*(QP_IncomeWP!AU160-Income_CF!AU162))</f>
        <v>-317975.28132362454</v>
      </c>
      <c r="AV160" s="1">
        <f>IF(QP_IncomeWP!AV160="","",'Cost and Benefit Parameters'!$C$44*(QP_IncomeWP!AV160-Income_CF!AV162))</f>
        <v>-325197.42203277448</v>
      </c>
      <c r="AW160" s="1">
        <f>IF(QP_IncomeWP!AW160="","",'Cost and Benefit Parameters'!$C$44*(QP_IncomeWP!AW160-Income_CF!AW162))</f>
        <v>-332384.10819429497</v>
      </c>
      <c r="AX160" s="1">
        <f>IF(QP_IncomeWP!AX160="","",'Cost and Benefit Parameters'!$C$44*(QP_IncomeWP!AX160-Income_CF!AX162))</f>
        <v>-339525.83958073257</v>
      </c>
      <c r="AY160" s="1">
        <f>IF(QP_IncomeWP!AY160="","",'Cost and Benefit Parameters'!$C$44*(QP_IncomeWP!AY160-Income_CF!AY162))</f>
        <v>-346612.99072717398</v>
      </c>
      <c r="AZ160" s="1">
        <f>IF(QP_IncomeWP!AZ160="","",'Cost and Benefit Parameters'!$C$44*(QP_IncomeWP!AZ160-Income_CF!AZ162))</f>
        <v>-353635.83157875988</v>
      </c>
      <c r="BA160" s="1">
        <f>IF(QP_IncomeWP!BA160="","",'Cost and Benefit Parameters'!$C$44*(QP_IncomeWP!BA160-Income_CF!BA162))</f>
        <v>-360584.54889229662</v>
      </c>
      <c r="BB160" s="1">
        <f>IF(QP_IncomeWP!BB160="","",'Cost and Benefit Parameters'!$C$44*(QP_IncomeWP!BB160-Income_CF!BB162))</f>
        <v>-367449.26832992584</v>
      </c>
      <c r="BC160" s="1">
        <f>IF(QP_IncomeWP!BC160="","",'Cost and Benefit Parameters'!$C$44*(QP_IncomeWP!BC160-Income_CF!BC162))</f>
        <v>-374220.07717856724</v>
      </c>
      <c r="BD160" s="1">
        <f>IF(QP_IncomeWP!BD160="","",'Cost and Benefit Parameters'!$C$44*(QP_IncomeWP!BD160-Income_CF!BD162))</f>
        <v>-380887.04762489564</v>
      </c>
      <c r="BE160" s="1">
        <f>IF(QP_IncomeWP!BE160="","",'Cost and Benefit Parameters'!$C$44*(QP_IncomeWP!BE160-Income_CF!BE162))</f>
        <v>-387440.26051190315</v>
      </c>
      <c r="BF160" s="1">
        <f>IF(QP_IncomeWP!BF160="","",'Cost and Benefit Parameters'!$C$44*(QP_IncomeWP!BF160-Income_CF!BF162))</f>
        <v>-393869.82949964417</v>
      </c>
      <c r="BG160" s="1">
        <f>IF(QP_IncomeWP!BG160="","",'Cost and Benefit Parameters'!$C$44*(QP_IncomeWP!BG160-Income_CF!BG162))</f>
        <v>-400165.92554969579</v>
      </c>
      <c r="BH160" s="1">
        <f>IF(QP_IncomeWP!BH160="","",'Cost and Benefit Parameters'!$C$44*(QP_IncomeWP!BH160-Income_CF!BH162))</f>
        <v>-406318.80165002687</v>
      </c>
      <c r="BI160" s="1">
        <f>IF(QP_IncomeWP!BI160="","",'Cost and Benefit Parameters'!$C$44*(QP_IncomeWP!BI160-Income_CF!BI162))</f>
        <v>-412318.81769461377</v>
      </c>
      <c r="BJ160" s="1" t="str">
        <f>IF(QP_IncomeWP!BJ160="","",'Cost and Benefit Parameters'!$C$44*(QP_IncomeWP!BJ160-Income_CF!BJ162))</f>
        <v/>
      </c>
      <c r="BK160" s="1" t="str">
        <f>IF(QP_IncomeWP!BK160="","",'Cost and Benefit Parameters'!$C$44*(QP_IncomeWP!BK160-Income_CF!BK162))</f>
        <v/>
      </c>
      <c r="BL160" s="1" t="str">
        <f>IF(QP_IncomeWP!BL160="","",'Cost and Benefit Parameters'!$C$44*(QP_IncomeWP!BL160-Income_CF!BL162))</f>
        <v/>
      </c>
      <c r="BM160" s="1" t="str">
        <f>IF(QP_IncomeWP!BM160="","",'Cost and Benefit Parameters'!$C$44*(QP_IncomeWP!BM160-Income_CF!BM162))</f>
        <v/>
      </c>
    </row>
    <row r="161" spans="1:72" x14ac:dyDescent="0.55000000000000004">
      <c r="A161" s="639"/>
      <c r="B161" t="s">
        <v>483</v>
      </c>
      <c r="G161" s="1" t="str">
        <f>IF(QP_IncomeWP!G161="","",'Cost and Benefit Parameters'!$C$44*(QP_IncomeWP!G161-Income_CF!G163))</f>
        <v/>
      </c>
      <c r="H161" s="1" t="str">
        <f>IF(QP_IncomeWP!H161="","",'Cost and Benefit Parameters'!$C$44*(QP_IncomeWP!H161-Income_CF!H163))</f>
        <v/>
      </c>
      <c r="I161" s="1" t="str">
        <f>IF(QP_IncomeWP!I161="","",'Cost and Benefit Parameters'!$C$44*(QP_IncomeWP!I161-Income_CF!I163))</f>
        <v/>
      </c>
      <c r="J161" s="1" t="str">
        <f>IF(QP_IncomeWP!J161="","",'Cost and Benefit Parameters'!$C$44*(QP_IncomeWP!J161-Income_CF!J163))</f>
        <v/>
      </c>
      <c r="K161" s="1" t="str">
        <f>IF(QP_IncomeWP!K161="","",'Cost and Benefit Parameters'!$C$44*(QP_IncomeWP!K161-Income_CF!K163))</f>
        <v/>
      </c>
      <c r="L161" s="1" t="str">
        <f>IF(QP_IncomeWP!L161="","",'Cost and Benefit Parameters'!$C$44*(QP_IncomeWP!L161-Income_CF!L163))</f>
        <v/>
      </c>
      <c r="M161" s="1" t="str">
        <f>IF(QP_IncomeWP!M161="","",'Cost and Benefit Parameters'!$C$44*(QP_IncomeWP!M161-Income_CF!M163))</f>
        <v/>
      </c>
      <c r="N161" s="1" t="str">
        <f>IF(QP_IncomeWP!N161="","",'Cost and Benefit Parameters'!$C$44*(QP_IncomeWP!N161-Income_CF!N163))</f>
        <v/>
      </c>
      <c r="O161" s="1" t="str">
        <f>IF(QP_IncomeWP!O161="","",'Cost and Benefit Parameters'!$C$44*(QP_IncomeWP!O161-Income_CF!O163))</f>
        <v/>
      </c>
      <c r="P161" s="1" t="str">
        <f>IF(QP_IncomeWP!P161="","",'Cost and Benefit Parameters'!$C$44*(QP_IncomeWP!P161-Income_CF!P163))</f>
        <v/>
      </c>
      <c r="Q161" s="1" t="str">
        <f>IF(QP_IncomeWP!Q161="","",'Cost and Benefit Parameters'!$C$44*(QP_IncomeWP!Q161-Income_CF!Q163))</f>
        <v/>
      </c>
      <c r="R161" s="1" t="str">
        <f>IF(QP_IncomeWP!R161="","",'Cost and Benefit Parameters'!$C$44*(QP_IncomeWP!R161-Income_CF!R163))</f>
        <v/>
      </c>
      <c r="S161" s="1" t="str">
        <f>IF(QP_IncomeWP!S161="","",'Cost and Benefit Parameters'!$C$44*(QP_IncomeWP!S161-Income_CF!S163))</f>
        <v/>
      </c>
      <c r="T161" s="1" t="str">
        <f>IF(QP_IncomeWP!T161="","",'Cost and Benefit Parameters'!$C$44*(QP_IncomeWP!T161-Income_CF!T163))</f>
        <v/>
      </c>
      <c r="U161" s="1" t="str">
        <f>IF(QP_IncomeWP!U161="","",'Cost and Benefit Parameters'!$C$44*(QP_IncomeWP!U161-Income_CF!U163))</f>
        <v/>
      </c>
      <c r="V161" s="1" t="str">
        <f>IF(QP_IncomeWP!V161="","",'Cost and Benefit Parameters'!$C$44*(QP_IncomeWP!V161-Income_CF!V163))</f>
        <v/>
      </c>
      <c r="W161" s="1">
        <f>IF(QP_IncomeWP!W161="","",'Cost and Benefit Parameters'!$C$44*(QP_IncomeWP!W161-Income_CF!W163))</f>
        <v>-152408.19187600107</v>
      </c>
      <c r="X161" s="1">
        <f>IF(QP_IncomeWP!X161="","",'Cost and Benefit Parameters'!$C$44*(QP_IncomeWP!X161-Income_CF!X163))</f>
        <v>-158320.45837226885</v>
      </c>
      <c r="Y161" s="1">
        <f>IF(QP_IncomeWP!Y161="","",'Cost and Benefit Parameters'!$C$44*(QP_IncomeWP!Y161-Income_CF!Y163))</f>
        <v>-164363.42772130333</v>
      </c>
      <c r="Z161" s="1">
        <f>IF(QP_IncomeWP!Z161="","",'Cost and Benefit Parameters'!$C$44*(QP_IncomeWP!Z161-Income_CF!Z163))</f>
        <v>-170534.70100987327</v>
      </c>
      <c r="AA161" s="1">
        <f>IF(QP_IncomeWP!AA161="","",'Cost and Benefit Parameters'!$C$44*(QP_IncomeWP!AA161-Income_CF!AA163))</f>
        <v>-177913.52243842185</v>
      </c>
      <c r="AB161" s="1">
        <f>IF(QP_IncomeWP!AB161="","",'Cost and Benefit Parameters'!$C$44*(QP_IncomeWP!AB161-Income_CF!AB163))</f>
        <v>-184261.58497486589</v>
      </c>
      <c r="AC161" s="1">
        <f>IF(QP_IncomeWP!AC161="","",'Cost and Benefit Parameters'!$C$44*(QP_IncomeWP!AC161-Income_CF!AC163))</f>
        <v>-190721.68289160373</v>
      </c>
      <c r="AD161" s="1">
        <f>IF(QP_IncomeWP!AD161="","",'Cost and Benefit Parameters'!$C$44*(QP_IncomeWP!AD161-Income_CF!AD163))</f>
        <v>-197289.85843639963</v>
      </c>
      <c r="AE161" s="1">
        <f>IF(QP_IncomeWP!AE161="","",'Cost and Benefit Parameters'!$C$44*(QP_IncomeWP!AE161-Income_CF!AE163))</f>
        <v>-203961.81851965474</v>
      </c>
      <c r="AF161" s="1">
        <f>IF(QP_IncomeWP!AF161="","",'Cost and Benefit Parameters'!$C$44*(QP_IncomeWP!AF161-Income_CF!AF163))</f>
        <v>-210732.93364330626</v>
      </c>
      <c r="AG161" s="1">
        <f>IF(QP_IncomeWP!AG161="","",'Cost and Benefit Parameters'!$C$44*(QP_IncomeWP!AG161-Income_CF!AG163))</f>
        <v>-217598.23781896764</v>
      </c>
      <c r="AH161" s="1">
        <f>IF(QP_IncomeWP!AH161="","",'Cost and Benefit Parameters'!$C$44*(QP_IncomeWP!AH161-Income_CF!AH163))</f>
        <v>-224552.42950904777</v>
      </c>
      <c r="AI161" s="1">
        <f>IF(QP_IncomeWP!AI161="","",'Cost and Benefit Parameters'!$C$44*(QP_IncomeWP!AI161-Income_CF!AI163))</f>
        <v>-231589.87362135638</v>
      </c>
      <c r="AJ161" s="1">
        <f>IF(QP_IncomeWP!AJ161="","",'Cost and Benefit Parameters'!$C$44*(QP_IncomeWP!AJ161-Income_CF!AJ163))</f>
        <v>-238704.60458422193</v>
      </c>
      <c r="AK161" s="1">
        <f>IF(QP_IncomeWP!AK161="","",'Cost and Benefit Parameters'!$C$44*(QP_IncomeWP!AK161-Income_CF!AK163))</f>
        <v>-245890.33052538996</v>
      </c>
      <c r="AL161" s="1">
        <f>IF(QP_IncomeWP!AL161="","",'Cost and Benefit Parameters'!$C$44*(QP_IncomeWP!AL161-Income_CF!AL163))</f>
        <v>-253140.43857403565</v>
      </c>
      <c r="AM161" s="1">
        <f>IF(QP_IncomeWP!AM161="","",'Cost and Benefit Parameters'!$C$44*(QP_IncomeWP!AM161-Income_CF!AM163))</f>
        <v>-260448.00130099265</v>
      </c>
      <c r="AN161" s="1">
        <f>IF(QP_IncomeWP!AN161="","",'Cost and Benefit Parameters'!$C$44*(QP_IncomeWP!AN161-Income_CF!AN163))</f>
        <v>-267805.78430795914</v>
      </c>
      <c r="AO161" s="1">
        <f>IF(QP_IncomeWP!AO161="","",'Cost and Benefit Parameters'!$C$44*(QP_IncomeWP!AO161-Income_CF!AO163))</f>
        <v>-275206.25497182482</v>
      </c>
      <c r="AP161" s="1">
        <f>IF(QP_IncomeWP!AP161="","",'Cost and Benefit Parameters'!$C$44*(QP_IncomeWP!AP161-Income_CF!AP163))</f>
        <v>-282641.59234555764</v>
      </c>
      <c r="AQ161" s="1">
        <f>IF(QP_IncomeWP!AQ161="","",'Cost and Benefit Parameters'!$C$44*(QP_IncomeWP!AQ161-Income_CF!AQ163))</f>
        <v>-290103.69821218168</v>
      </c>
      <c r="AR161" s="1">
        <f>IF(QP_IncomeWP!AR161="","",'Cost and Benefit Parameters'!$C$44*(QP_IncomeWP!AR161-Income_CF!AR163))</f>
        <v>-297584.20928339951</v>
      </c>
      <c r="AS161" s="1">
        <f>IF(QP_IncomeWP!AS161="","",'Cost and Benefit Parameters'!$C$44*(QP_IncomeWP!AS161-Income_CF!AS163))</f>
        <v>-305074.5105292786</v>
      </c>
      <c r="AT161" s="1">
        <f>IF(QP_IncomeWP!AT161="","",'Cost and Benefit Parameters'!$C$44*(QP_IncomeWP!AT161-Income_CF!AT163))</f>
        <v>-312565.74962028646</v>
      </c>
      <c r="AU161" s="1">
        <f>IF(QP_IncomeWP!AU161="","",'Cost and Benefit Parameters'!$C$44*(QP_IncomeWP!AU161-Income_CF!AU163))</f>
        <v>-320048.85245772102</v>
      </c>
      <c r="AV161" s="1">
        <f>IF(QP_IncomeWP!AV161="","",'Cost and Benefit Parameters'!$C$44*(QP_IncomeWP!AV161-Income_CF!AV163))</f>
        <v>-327514.53976333328</v>
      </c>
      <c r="AW161" s="1">
        <f>IF(QP_IncomeWP!AW161="","",'Cost and Benefit Parameters'!$C$44*(QP_IncomeWP!AW161-Income_CF!AW163))</f>
        <v>-334953.34469375777</v>
      </c>
      <c r="AX161" s="1">
        <f>IF(QP_IncomeWP!AX161="","",'Cost and Benefit Parameters'!$C$44*(QP_IncomeWP!AX161-Income_CF!AX163))</f>
        <v>-342355.63144012383</v>
      </c>
      <c r="AY161" s="1">
        <f>IF(QP_IncomeWP!AY161="","",'Cost and Benefit Parameters'!$C$44*(QP_IncomeWP!AY161-Income_CF!AY163))</f>
        <v>-349711.61476815451</v>
      </c>
      <c r="AZ161" s="1">
        <f>IF(QP_IncomeWP!AZ161="","",'Cost and Benefit Parameters'!$C$44*(QP_IncomeWP!AZ161-Income_CF!AZ163))</f>
        <v>-357011.38044898922</v>
      </c>
      <c r="BA161" s="1">
        <f>IF(QP_IncomeWP!BA161="","",'Cost and Benefit Parameters'!$C$44*(QP_IncomeWP!BA161-Income_CF!BA163))</f>
        <v>-364244.90652612277</v>
      </c>
      <c r="BB161" s="1">
        <f>IF(QP_IncomeWP!BB161="","",'Cost and Benefit Parameters'!$C$44*(QP_IncomeWP!BB161-Income_CF!BB163))</f>
        <v>-371402.08535906556</v>
      </c>
      <c r="BC161" s="1">
        <f>IF(QP_IncomeWP!BC161="","",'Cost and Benefit Parameters'!$C$44*(QP_IncomeWP!BC161-Income_CF!BC163))</f>
        <v>-378472.74637982354</v>
      </c>
      <c r="BD161" s="1">
        <f>IF(QP_IncomeWP!BD161="","",'Cost and Benefit Parameters'!$C$44*(QP_IncomeWP!BD161-Income_CF!BD163))</f>
        <v>-385446.6794939242</v>
      </c>
      <c r="BE161" s="1">
        <f>IF(QP_IncomeWP!BE161="","",'Cost and Benefit Parameters'!$C$44*(QP_IncomeWP!BE161-Income_CF!BE163))</f>
        <v>-392313.65905364254</v>
      </c>
      <c r="BF161" s="1">
        <f>IF(QP_IncomeWP!BF161="","",'Cost and Benefit Parameters'!$C$44*(QP_IncomeWP!BF161-Income_CF!BF163))</f>
        <v>-399063.46832726029</v>
      </c>
      <c r="BG161" s="1">
        <f>IF(QP_IncomeWP!BG161="","",'Cost and Benefit Parameters'!$C$44*(QP_IncomeWP!BG161-Income_CF!BG163))</f>
        <v>-405685.92438463343</v>
      </c>
      <c r="BH161" s="1">
        <f>IF(QP_IncomeWP!BH161="","",'Cost and Benefit Parameters'!$C$44*(QP_IncomeWP!BH161-Income_CF!BH163))</f>
        <v>-412170.90331618668</v>
      </c>
      <c r="BI161" s="1">
        <f>IF(QP_IncomeWP!BI161="","",'Cost and Benefit Parameters'!$C$44*(QP_IncomeWP!BI161-Income_CF!BI163))</f>
        <v>-418508.36569952779</v>
      </c>
      <c r="BJ161" s="1">
        <f>IF(QP_IncomeWP!BJ161="","",'Cost and Benefit Parameters'!$C$44*(QP_IncomeWP!BJ161-Income_CF!BJ163))</f>
        <v>-424688.38222545205</v>
      </c>
      <c r="BK161" s="1" t="str">
        <f>IF(QP_IncomeWP!BK161="","",'Cost and Benefit Parameters'!$C$44*(QP_IncomeWP!BK161-Income_CF!BK163))</f>
        <v/>
      </c>
      <c r="BL161" s="1" t="str">
        <f>IF(QP_IncomeWP!BL161="","",'Cost and Benefit Parameters'!$C$44*(QP_IncomeWP!BL161-Income_CF!BL163))</f>
        <v/>
      </c>
      <c r="BM161" s="1" t="str">
        <f>IF(QP_IncomeWP!BM161="","",'Cost and Benefit Parameters'!$C$44*(QP_IncomeWP!BM161-Income_CF!BM163))</f>
        <v/>
      </c>
    </row>
    <row r="162" spans="1:72" x14ac:dyDescent="0.55000000000000004">
      <c r="A162" s="639"/>
      <c r="B162" t="s">
        <v>484</v>
      </c>
      <c r="G162" s="1" t="str">
        <f>IF(QP_IncomeWP!G162="","",'Cost and Benefit Parameters'!$C$44*(QP_IncomeWP!G162-Income_CF!G164))</f>
        <v/>
      </c>
      <c r="H162" s="1" t="str">
        <f>IF(QP_IncomeWP!H162="","",'Cost and Benefit Parameters'!$C$44*(QP_IncomeWP!H162-Income_CF!H164))</f>
        <v/>
      </c>
      <c r="I162" s="1" t="str">
        <f>IF(QP_IncomeWP!I162="","",'Cost and Benefit Parameters'!$C$44*(QP_IncomeWP!I162-Income_CF!I164))</f>
        <v/>
      </c>
      <c r="J162" s="1" t="str">
        <f>IF(QP_IncomeWP!J162="","",'Cost and Benefit Parameters'!$C$44*(QP_IncomeWP!J162-Income_CF!J164))</f>
        <v/>
      </c>
      <c r="K162" s="1" t="str">
        <f>IF(QP_IncomeWP!K162="","",'Cost and Benefit Parameters'!$C$44*(QP_IncomeWP!K162-Income_CF!K164))</f>
        <v/>
      </c>
      <c r="L162" s="1" t="str">
        <f>IF(QP_IncomeWP!L162="","",'Cost and Benefit Parameters'!$C$44*(QP_IncomeWP!L162-Income_CF!L164))</f>
        <v/>
      </c>
      <c r="M162" s="1" t="str">
        <f>IF(QP_IncomeWP!M162="","",'Cost and Benefit Parameters'!$C$44*(QP_IncomeWP!M162-Income_CF!M164))</f>
        <v/>
      </c>
      <c r="N162" s="1" t="str">
        <f>IF(QP_IncomeWP!N162="","",'Cost and Benefit Parameters'!$C$44*(QP_IncomeWP!N162-Income_CF!N164))</f>
        <v/>
      </c>
      <c r="O162" s="1" t="str">
        <f>IF(QP_IncomeWP!O162="","",'Cost and Benefit Parameters'!$C$44*(QP_IncomeWP!O162-Income_CF!O164))</f>
        <v/>
      </c>
      <c r="P162" s="1" t="str">
        <f>IF(QP_IncomeWP!P162="","",'Cost and Benefit Parameters'!$C$44*(QP_IncomeWP!P162-Income_CF!P164))</f>
        <v/>
      </c>
      <c r="Q162" s="1" t="str">
        <f>IF(QP_IncomeWP!Q162="","",'Cost and Benefit Parameters'!$C$44*(QP_IncomeWP!Q162-Income_CF!Q164))</f>
        <v/>
      </c>
      <c r="R162" s="1" t="str">
        <f>IF(QP_IncomeWP!R162="","",'Cost and Benefit Parameters'!$C$44*(QP_IncomeWP!R162-Income_CF!R164))</f>
        <v/>
      </c>
      <c r="S162" s="1" t="str">
        <f>IF(QP_IncomeWP!S162="","",'Cost and Benefit Parameters'!$C$44*(QP_IncomeWP!S162-Income_CF!S164))</f>
        <v/>
      </c>
      <c r="T162" s="1" t="str">
        <f>IF(QP_IncomeWP!T162="","",'Cost and Benefit Parameters'!$C$44*(QP_IncomeWP!T162-Income_CF!T164))</f>
        <v/>
      </c>
      <c r="U162" s="1" t="str">
        <f>IF(QP_IncomeWP!U162="","",'Cost and Benefit Parameters'!$C$44*(QP_IncomeWP!U162-Income_CF!U164))</f>
        <v/>
      </c>
      <c r="V162" s="1" t="str">
        <f>IF(QP_IncomeWP!V162="","",'Cost and Benefit Parameters'!$C$44*(QP_IncomeWP!V162-Income_CF!V164))</f>
        <v/>
      </c>
      <c r="W162" s="1" t="str">
        <f>IF(QP_IncomeWP!W162="","",'Cost and Benefit Parameters'!$C$44*(QP_IncomeWP!W162-Income_CF!W164))</f>
        <v/>
      </c>
      <c r="X162" s="1">
        <f>IF(QP_IncomeWP!X162="","",'Cost and Benefit Parameters'!$C$44*(QP_IncomeWP!X162-Income_CF!X164))</f>
        <v>-156980.4376322811</v>
      </c>
      <c r="Y162" s="1">
        <f>IF(QP_IncomeWP!Y162="","",'Cost and Benefit Parameters'!$C$44*(QP_IncomeWP!Y162-Income_CF!Y164))</f>
        <v>-163070.0721234369</v>
      </c>
      <c r="Z162" s="1">
        <f>IF(QP_IncomeWP!Z162="","",'Cost and Benefit Parameters'!$C$44*(QP_IncomeWP!Z162-Income_CF!Z164))</f>
        <v>-169294.33055294241</v>
      </c>
      <c r="AA162" s="1">
        <f>IF(QP_IncomeWP!AA162="","",'Cost and Benefit Parameters'!$C$44*(QP_IncomeWP!AA162-Income_CF!AA164))</f>
        <v>-175650.7420401694</v>
      </c>
      <c r="AB162" s="1">
        <f>IF(QP_IncomeWP!AB162="","",'Cost and Benefit Parameters'!$C$44*(QP_IncomeWP!AB162-Income_CF!AB164))</f>
        <v>-183250.92811157447</v>
      </c>
      <c r="AC162" s="1">
        <f>IF(QP_IncomeWP!AC162="","",'Cost and Benefit Parameters'!$C$44*(QP_IncomeWP!AC162-Income_CF!AC164))</f>
        <v>-189789.43252411185</v>
      </c>
      <c r="AD162" s="1">
        <f>IF(QP_IncomeWP!AD162="","",'Cost and Benefit Parameters'!$C$44*(QP_IncomeWP!AD162-Income_CF!AD164))</f>
        <v>-196443.33337835176</v>
      </c>
      <c r="AE162" s="1">
        <f>IF(QP_IncomeWP!AE162="","",'Cost and Benefit Parameters'!$C$44*(QP_IncomeWP!AE162-Income_CF!AE164))</f>
        <v>-203208.55418949164</v>
      </c>
      <c r="AF162" s="1">
        <f>IF(QP_IncomeWP!AF162="","",'Cost and Benefit Parameters'!$C$44*(QP_IncomeWP!AF162-Income_CF!AF164))</f>
        <v>-210080.67307524444</v>
      </c>
      <c r="AG162" s="1">
        <f>IF(QP_IncomeWP!AG162="","",'Cost and Benefit Parameters'!$C$44*(QP_IncomeWP!AG162-Income_CF!AG164))</f>
        <v>-217054.92165260538</v>
      </c>
      <c r="AH162" s="1">
        <f>IF(QP_IncomeWP!AH162="","",'Cost and Benefit Parameters'!$C$44*(QP_IncomeWP!AH162-Income_CF!AH164))</f>
        <v>-224126.18495353666</v>
      </c>
      <c r="AI162" s="1">
        <f>IF(QP_IncomeWP!AI162="","",'Cost and Benefit Parameters'!$C$44*(QP_IncomeWP!AI162-Income_CF!AI164))</f>
        <v>-231289.00239431913</v>
      </c>
      <c r="AJ162" s="1">
        <f>IF(QP_IncomeWP!AJ162="","",'Cost and Benefit Parameters'!$C$44*(QP_IncomeWP!AJ162-Income_CF!AJ164))</f>
        <v>-238537.56982999705</v>
      </c>
      <c r="AK162" s="1">
        <f>IF(QP_IncomeWP!AK162="","",'Cost and Benefit Parameters'!$C$44*(QP_IncomeWP!AK162-Income_CF!AK164))</f>
        <v>-245865.7427217486</v>
      </c>
      <c r="AL162" s="1">
        <f>IF(QP_IncomeWP!AL162="","",'Cost and Benefit Parameters'!$C$44*(QP_IncomeWP!AL162-Income_CF!AL164))</f>
        <v>-253267.04044115159</v>
      </c>
      <c r="AM162" s="1">
        <f>IF(QP_IncomeWP!AM162="","",'Cost and Benefit Parameters'!$C$44*(QP_IncomeWP!AM162-Income_CF!AM164))</f>
        <v>-260734.65173125672</v>
      </c>
      <c r="AN162" s="1">
        <f>IF(QP_IncomeWP!AN162="","",'Cost and Benefit Parameters'!$C$44*(QP_IncomeWP!AN162-Income_CF!AN164))</f>
        <v>-268261.44134002237</v>
      </c>
      <c r="AO162" s="1">
        <f>IF(QP_IncomeWP!AO162="","",'Cost and Benefit Parameters'!$C$44*(QP_IncomeWP!AO162-Income_CF!AO164))</f>
        <v>-275839.95783719787</v>
      </c>
      <c r="AP162" s="1">
        <f>IF(QP_IncomeWP!AP162="","",'Cost and Benefit Parameters'!$C$44*(QP_IncomeWP!AP162-Income_CF!AP164))</f>
        <v>-283462.44262097962</v>
      </c>
      <c r="AQ162" s="1">
        <f>IF(QP_IncomeWP!AQ162="","",'Cost and Benefit Parameters'!$C$44*(QP_IncomeWP!AQ162-Income_CF!AQ164))</f>
        <v>-291120.84011592431</v>
      </c>
      <c r="AR162" s="1">
        <f>IF(QP_IncomeWP!AR162="","",'Cost and Benefit Parameters'!$C$44*(QP_IncomeWP!AR162-Income_CF!AR164))</f>
        <v>-298806.80915854708</v>
      </c>
      <c r="AS162" s="1">
        <f>IF(QP_IncomeWP!AS162="","",'Cost and Benefit Parameters'!$C$44*(QP_IncomeWP!AS162-Income_CF!AS164))</f>
        <v>-306511.73556190153</v>
      </c>
      <c r="AT162" s="1">
        <f>IF(QP_IncomeWP!AT162="","",'Cost and Benefit Parameters'!$C$44*(QP_IncomeWP!AT162-Income_CF!AT164))</f>
        <v>-314226.7458451569</v>
      </c>
      <c r="AU162" s="1">
        <f>IF(QP_IncomeWP!AU162="","",'Cost and Benefit Parameters'!$C$44*(QP_IncomeWP!AU162-Income_CF!AU164))</f>
        <v>-321942.72210889502</v>
      </c>
      <c r="AV162" s="1">
        <f>IF(QP_IncomeWP!AV162="","",'Cost and Benefit Parameters'!$C$44*(QP_IncomeWP!AV162-Income_CF!AV164))</f>
        <v>-329650.31803145265</v>
      </c>
      <c r="AW162" s="1">
        <f>IF(QP_IncomeWP!AW162="","",'Cost and Benefit Parameters'!$C$44*(QP_IncomeWP!AW162-Income_CF!AW164))</f>
        <v>-337339.97595623328</v>
      </c>
      <c r="AX162" s="1">
        <f>IF(QP_IncomeWP!AX162="","",'Cost and Benefit Parameters'!$C$44*(QP_IncomeWP!AX162-Income_CF!AX164))</f>
        <v>-345001.94503457041</v>
      </c>
      <c r="AY162" s="1">
        <f>IF(QP_IncomeWP!AY162="","",'Cost and Benefit Parameters'!$C$44*(QP_IncomeWP!AY162-Income_CF!AY164))</f>
        <v>-352626.30038332747</v>
      </c>
      <c r="AZ162" s="1">
        <f>IF(QP_IncomeWP!AZ162="","",'Cost and Benefit Parameters'!$C$44*(QP_IncomeWP!AZ162-Income_CF!AZ164))</f>
        <v>-360202.96321119915</v>
      </c>
      <c r="BA162" s="1">
        <f>IF(QP_IncomeWP!BA162="","",'Cost and Benefit Parameters'!$C$44*(QP_IncomeWP!BA162-Income_CF!BA164))</f>
        <v>-367721.72186245886</v>
      </c>
      <c r="BB162" s="1">
        <f>IF(QP_IncomeWP!BB162="","",'Cost and Benefit Parameters'!$C$44*(QP_IncomeWP!BB162-Income_CF!BB164))</f>
        <v>-375172.2537219064</v>
      </c>
      <c r="BC162" s="1">
        <f>IF(QP_IncomeWP!BC162="","",'Cost and Benefit Parameters'!$C$44*(QP_IncomeWP!BC162-Income_CF!BC164))</f>
        <v>-382544.14791983739</v>
      </c>
      <c r="BD162" s="1">
        <f>IF(QP_IncomeWP!BD162="","",'Cost and Benefit Parameters'!$C$44*(QP_IncomeWP!BD162-Income_CF!BD164))</f>
        <v>-389826.92877121834</v>
      </c>
      <c r="BE162" s="1">
        <f>IF(QP_IncomeWP!BE162="","",'Cost and Benefit Parameters'!$C$44*(QP_IncomeWP!BE162-Income_CF!BE164))</f>
        <v>-397010.07987874193</v>
      </c>
      <c r="BF162" s="1">
        <f>IF(QP_IncomeWP!BF162="","",'Cost and Benefit Parameters'!$C$44*(QP_IncomeWP!BF162-Income_CF!BF164))</f>
        <v>-404083.06882525183</v>
      </c>
      <c r="BG162" s="1">
        <f>IF(QP_IncomeWP!BG162="","",'Cost and Benefit Parameters'!$C$44*(QP_IncomeWP!BG162-Income_CF!BG164))</f>
        <v>-411035.37237707805</v>
      </c>
      <c r="BH162" s="1">
        <f>IF(QP_IncomeWP!BH162="","",'Cost and Benefit Parameters'!$C$44*(QP_IncomeWP!BH162-Income_CF!BH164))</f>
        <v>-417856.50211617252</v>
      </c>
      <c r="BI162" s="1">
        <f>IF(QP_IncomeWP!BI162="","",'Cost and Benefit Parameters'!$C$44*(QP_IncomeWP!BI162-Income_CF!BI164))</f>
        <v>-424536.03041567223</v>
      </c>
      <c r="BJ162" s="1">
        <f>IF(QP_IncomeWP!BJ162="","",'Cost and Benefit Parameters'!$C$44*(QP_IncomeWP!BJ162-Income_CF!BJ164))</f>
        <v>-431063.61667051358</v>
      </c>
      <c r="BK162" s="1">
        <f>IF(QP_IncomeWP!BK162="","",'Cost and Benefit Parameters'!$C$44*(QP_IncomeWP!BK162-Income_CF!BK164))</f>
        <v>-437429.0336922158</v>
      </c>
      <c r="BL162" s="1" t="str">
        <f>IF(QP_IncomeWP!BL162="","",'Cost and Benefit Parameters'!$C$44*(QP_IncomeWP!BL162-Income_CF!BL164))</f>
        <v/>
      </c>
      <c r="BM162" s="1" t="str">
        <f>IF(QP_IncomeWP!BM162="","",'Cost and Benefit Parameters'!$C$44*(QP_IncomeWP!BM162-Income_CF!BM164))</f>
        <v/>
      </c>
    </row>
    <row r="163" spans="1:72" x14ac:dyDescent="0.55000000000000004">
      <c r="A163" s="639"/>
      <c r="B163" t="s">
        <v>485</v>
      </c>
      <c r="G163" s="1" t="str">
        <f>IF(QP_IncomeWP!G163="","",'Cost and Benefit Parameters'!$C$44*(QP_IncomeWP!G163-Income_CF!G165))</f>
        <v/>
      </c>
      <c r="H163" s="1" t="str">
        <f>IF(QP_IncomeWP!H163="","",'Cost and Benefit Parameters'!$C$44*(QP_IncomeWP!H163-Income_CF!H165))</f>
        <v/>
      </c>
      <c r="I163" s="1" t="str">
        <f>IF(QP_IncomeWP!I163="","",'Cost and Benefit Parameters'!$C$44*(QP_IncomeWP!I163-Income_CF!I165))</f>
        <v/>
      </c>
      <c r="J163" s="1" t="str">
        <f>IF(QP_IncomeWP!J163="","",'Cost and Benefit Parameters'!$C$44*(QP_IncomeWP!J163-Income_CF!J165))</f>
        <v/>
      </c>
      <c r="K163" s="1" t="str">
        <f>IF(QP_IncomeWP!K163="","",'Cost and Benefit Parameters'!$C$44*(QP_IncomeWP!K163-Income_CF!K165))</f>
        <v/>
      </c>
      <c r="L163" s="1" t="str">
        <f>IF(QP_IncomeWP!L163="","",'Cost and Benefit Parameters'!$C$44*(QP_IncomeWP!L163-Income_CF!L165))</f>
        <v/>
      </c>
      <c r="M163" s="1" t="str">
        <f>IF(QP_IncomeWP!M163="","",'Cost and Benefit Parameters'!$C$44*(QP_IncomeWP!M163-Income_CF!M165))</f>
        <v/>
      </c>
      <c r="N163" s="1" t="str">
        <f>IF(QP_IncomeWP!N163="","",'Cost and Benefit Parameters'!$C$44*(QP_IncomeWP!N163-Income_CF!N165))</f>
        <v/>
      </c>
      <c r="O163" s="1" t="str">
        <f>IF(QP_IncomeWP!O163="","",'Cost and Benefit Parameters'!$C$44*(QP_IncomeWP!O163-Income_CF!O165))</f>
        <v/>
      </c>
      <c r="P163" s="1" t="str">
        <f>IF(QP_IncomeWP!P163="","",'Cost and Benefit Parameters'!$C$44*(QP_IncomeWP!P163-Income_CF!P165))</f>
        <v/>
      </c>
      <c r="Q163" s="1" t="str">
        <f>IF(QP_IncomeWP!Q163="","",'Cost and Benefit Parameters'!$C$44*(QP_IncomeWP!Q163-Income_CF!Q165))</f>
        <v/>
      </c>
      <c r="R163" s="1" t="str">
        <f>IF(QP_IncomeWP!R163="","",'Cost and Benefit Parameters'!$C$44*(QP_IncomeWP!R163-Income_CF!R165))</f>
        <v/>
      </c>
      <c r="S163" s="1" t="str">
        <f>IF(QP_IncomeWP!S163="","",'Cost and Benefit Parameters'!$C$44*(QP_IncomeWP!S163-Income_CF!S165))</f>
        <v/>
      </c>
      <c r="T163" s="1" t="str">
        <f>IF(QP_IncomeWP!T163="","",'Cost and Benefit Parameters'!$C$44*(QP_IncomeWP!T163-Income_CF!T165))</f>
        <v/>
      </c>
      <c r="U163" s="1" t="str">
        <f>IF(QP_IncomeWP!U163="","",'Cost and Benefit Parameters'!$C$44*(QP_IncomeWP!U163-Income_CF!U165))</f>
        <v/>
      </c>
      <c r="V163" s="1" t="str">
        <f>IF(QP_IncomeWP!V163="","",'Cost and Benefit Parameters'!$C$44*(QP_IncomeWP!V163-Income_CF!V165))</f>
        <v/>
      </c>
      <c r="W163" s="1" t="str">
        <f>IF(QP_IncomeWP!W163="","",'Cost and Benefit Parameters'!$C$44*(QP_IncomeWP!W163-Income_CF!W165))</f>
        <v/>
      </c>
      <c r="X163" s="1" t="str">
        <f>IF(QP_IncomeWP!X163="","",'Cost and Benefit Parameters'!$C$44*(QP_IncomeWP!X163-Income_CF!X165))</f>
        <v/>
      </c>
      <c r="Y163" s="1">
        <f>IF(QP_IncomeWP!Y163="","",'Cost and Benefit Parameters'!$C$44*(QP_IncomeWP!Y163-Income_CF!Y165))</f>
        <v>-161689.85076124952</v>
      </c>
      <c r="Z163" s="1">
        <f>IF(QP_IncomeWP!Z163="","",'Cost and Benefit Parameters'!$C$44*(QP_IncomeWP!Z163-Income_CF!Z165))</f>
        <v>-167962.17428713999</v>
      </c>
      <c r="AA163" s="1">
        <f>IF(QP_IncomeWP!AA163="","",'Cost and Benefit Parameters'!$C$44*(QP_IncomeWP!AA163-Income_CF!AA165))</f>
        <v>-174373.16046953067</v>
      </c>
      <c r="AB163" s="1">
        <f>IF(QP_IncomeWP!AB163="","",'Cost and Benefit Parameters'!$C$44*(QP_IncomeWP!AB163-Income_CF!AB165))</f>
        <v>-180920.26430137453</v>
      </c>
      <c r="AC163" s="1">
        <f>IF(QP_IncomeWP!AC163="","",'Cost and Benefit Parameters'!$C$44*(QP_IncomeWP!AC163-Income_CF!AC165))</f>
        <v>-188748.45595492172</v>
      </c>
      <c r="AD163" s="1">
        <f>IF(QP_IncomeWP!AD163="","",'Cost and Benefit Parameters'!$C$44*(QP_IncomeWP!AD163-Income_CF!AD165))</f>
        <v>-195483.1154998352</v>
      </c>
      <c r="AE163" s="1">
        <f>IF(QP_IncomeWP!AE163="","",'Cost and Benefit Parameters'!$C$44*(QP_IncomeWP!AE163-Income_CF!AE165))</f>
        <v>-202336.63337970234</v>
      </c>
      <c r="AF163" s="1">
        <f>IF(QP_IncomeWP!AF163="","",'Cost and Benefit Parameters'!$C$44*(QP_IncomeWP!AF163-Income_CF!AF165))</f>
        <v>-209304.81081517643</v>
      </c>
      <c r="AG163" s="1">
        <f>IF(QP_IncomeWP!AG163="","",'Cost and Benefit Parameters'!$C$44*(QP_IncomeWP!AG163-Income_CF!AG165))</f>
        <v>-216383.09326750171</v>
      </c>
      <c r="AH163" s="1">
        <f>IF(QP_IncomeWP!AH163="","",'Cost and Benefit Parameters'!$C$44*(QP_IncomeWP!AH163-Income_CF!AH165))</f>
        <v>-223566.56930218352</v>
      </c>
      <c r="AI163" s="1">
        <f>IF(QP_IncomeWP!AI163="","",'Cost and Benefit Parameters'!$C$44*(QP_IncomeWP!AI163-Income_CF!AI165))</f>
        <v>-230849.97050214271</v>
      </c>
      <c r="AJ163" s="1">
        <f>IF(QP_IncomeWP!AJ163="","",'Cost and Benefit Parameters'!$C$44*(QP_IncomeWP!AJ163-Income_CF!AJ165))</f>
        <v>-238227.67246614874</v>
      </c>
      <c r="AK163" s="1">
        <f>IF(QP_IncomeWP!AK163="","",'Cost and Benefit Parameters'!$C$44*(QP_IncomeWP!AK163-Income_CF!AK165))</f>
        <v>-245693.696924897</v>
      </c>
      <c r="AL163" s="1">
        <f>IF(QP_IncomeWP!AL163="","",'Cost and Benefit Parameters'!$C$44*(QP_IncomeWP!AL163-Income_CF!AL165))</f>
        <v>-253241.71500340101</v>
      </c>
      <c r="AM163" s="1">
        <f>IF(QP_IncomeWP!AM163="","",'Cost and Benefit Parameters'!$C$44*(QP_IncomeWP!AM163-Income_CF!AM165))</f>
        <v>-260865.05165438619</v>
      </c>
      <c r="AN163" s="1">
        <f>IF(QP_IncomeWP!AN163="","",'Cost and Benefit Parameters'!$C$44*(QP_IncomeWP!AN163-Income_CF!AN165))</f>
        <v>-268556.69128319441</v>
      </c>
      <c r="AO163" s="1">
        <f>IF(QP_IncomeWP!AO163="","",'Cost and Benefit Parameters'!$C$44*(QP_IncomeWP!AO163-Income_CF!AO165))</f>
        <v>-276309.28458022309</v>
      </c>
      <c r="AP163" s="1">
        <f>IF(QP_IncomeWP!AP163="","",'Cost and Benefit Parameters'!$C$44*(QP_IncomeWP!AP163-Income_CF!AP165))</f>
        <v>-284115.15657231386</v>
      </c>
      <c r="AQ163" s="1">
        <f>IF(QP_IncomeWP!AQ163="","",'Cost and Benefit Parameters'!$C$44*(QP_IncomeWP!AQ163-Income_CF!AQ165))</f>
        <v>-291966.31589960901</v>
      </c>
      <c r="AR163" s="1">
        <f>IF(QP_IncomeWP!AR163="","",'Cost and Benefit Parameters'!$C$44*(QP_IncomeWP!AR163-Income_CF!AR165))</f>
        <v>-299854.46531940205</v>
      </c>
      <c r="AS163" s="1">
        <f>IF(QP_IncomeWP!AS163="","",'Cost and Benefit Parameters'!$C$44*(QP_IncomeWP!AS163-Income_CF!AS165))</f>
        <v>-307771.01343330357</v>
      </c>
      <c r="AT163" s="1">
        <f>IF(QP_IncomeWP!AT163="","",'Cost and Benefit Parameters'!$C$44*(QP_IncomeWP!AT163-Income_CF!AT165))</f>
        <v>-315707.08762875845</v>
      </c>
      <c r="AU163" s="1">
        <f>IF(QP_IncomeWP!AU163="","",'Cost and Benefit Parameters'!$C$44*(QP_IncomeWP!AU163-Income_CF!AU165))</f>
        <v>-323653.54822051158</v>
      </c>
      <c r="AV163" s="1">
        <f>IF(QP_IncomeWP!AV163="","",'Cost and Benefit Parameters'!$C$44*(QP_IncomeWP!AV163-Income_CF!AV165))</f>
        <v>-331601.0037721619</v>
      </c>
      <c r="AW163" s="1">
        <f>IF(QP_IncomeWP!AW163="","",'Cost and Benefit Parameters'!$C$44*(QP_IncomeWP!AW163-Income_CF!AW165))</f>
        <v>-339539.8275723962</v>
      </c>
      <c r="AX163" s="1">
        <f>IF(QP_IncomeWP!AX163="","",'Cost and Benefit Parameters'!$C$44*(QP_IncomeWP!AX163-Income_CF!AX165))</f>
        <v>-347460.17523492023</v>
      </c>
      <c r="AY163" s="1">
        <f>IF(QP_IncomeWP!AY163="","",'Cost and Benefit Parameters'!$C$44*(QP_IncomeWP!AY163-Income_CF!AY165))</f>
        <v>-355352.0033856075</v>
      </c>
      <c r="AZ163" s="1">
        <f>IF(QP_IncomeWP!AZ163="","",'Cost and Benefit Parameters'!$C$44*(QP_IncomeWP!AZ163-Income_CF!AZ165))</f>
        <v>-363205.08939482737</v>
      </c>
      <c r="BA163" s="1">
        <f>IF(QP_IncomeWP!BA163="","",'Cost and Benefit Parameters'!$C$44*(QP_IncomeWP!BA163-Income_CF!BA165))</f>
        <v>-371009.05210753524</v>
      </c>
      <c r="BB163" s="1">
        <f>IF(QP_IncomeWP!BB163="","",'Cost and Benefit Parameters'!$C$44*(QP_IncomeWP!BB163-Income_CF!BB165))</f>
        <v>-378753.37351833266</v>
      </c>
      <c r="BC163" s="1">
        <f>IF(QP_IncomeWP!BC163="","",'Cost and Benefit Parameters'!$C$44*(QP_IncomeWP!BC163-Income_CF!BC165))</f>
        <v>-386427.42133356351</v>
      </c>
      <c r="BD163" s="1">
        <f>IF(QP_IncomeWP!BD163="","",'Cost and Benefit Parameters'!$C$44*(QP_IncomeWP!BD163-Income_CF!BD165))</f>
        <v>-394020.47235743253</v>
      </c>
      <c r="BE163" s="1">
        <f>IF(QP_IncomeWP!BE163="","",'Cost and Benefit Parameters'!$C$44*(QP_IncomeWP!BE163-Income_CF!BE165))</f>
        <v>-401521.73663435481</v>
      </c>
      <c r="BF163" s="1">
        <f>IF(QP_IncomeWP!BF163="","",'Cost and Benefit Parameters'!$C$44*(QP_IncomeWP!BF163-Income_CF!BF165))</f>
        <v>-408920.38227510417</v>
      </c>
      <c r="BG163" s="1">
        <f>IF(QP_IncomeWP!BG163="","",'Cost and Benefit Parameters'!$C$44*(QP_IncomeWP!BG163-Income_CF!BG165))</f>
        <v>-416205.56089000928</v>
      </c>
      <c r="BH163" s="1">
        <f>IF(QP_IncomeWP!BH163="","",'Cost and Benefit Parameters'!$C$44*(QP_IncomeWP!BH163-Income_CF!BH165))</f>
        <v>-423366.43354839046</v>
      </c>
      <c r="BI163" s="1">
        <f>IF(QP_IncomeWP!BI163="","",'Cost and Benefit Parameters'!$C$44*(QP_IncomeWP!BI163-Income_CF!BI165))</f>
        <v>-430392.19717965781</v>
      </c>
      <c r="BJ163" s="1">
        <f>IF(QP_IncomeWP!BJ163="","",'Cost and Benefit Parameters'!$C$44*(QP_IncomeWP!BJ163-Income_CF!BJ165))</f>
        <v>-437272.11132814229</v>
      </c>
      <c r="BK163" s="1">
        <f>IF(QP_IncomeWP!BK163="","",'Cost and Benefit Parameters'!$C$44*(QP_IncomeWP!BK163-Income_CF!BK165))</f>
        <v>-443995.52517062891</v>
      </c>
      <c r="BL163" s="1">
        <f>IF(QP_IncomeWP!BL163="","",'Cost and Benefit Parameters'!$C$44*(QP_IncomeWP!BL163-Income_CF!BL165))</f>
        <v>-450551.90470298217</v>
      </c>
      <c r="BM163" s="1" t="str">
        <f>IF(QP_IncomeWP!BM163="","",'Cost and Benefit Parameters'!$C$44*(QP_IncomeWP!BM163-Income_CF!BM165))</f>
        <v/>
      </c>
    </row>
    <row r="164" spans="1:72" x14ac:dyDescent="0.55000000000000004">
      <c r="A164" s="639"/>
      <c r="B164" t="s">
        <v>486</v>
      </c>
      <c r="G164" s="1" t="str">
        <f>IF(QP_IncomeWP!G164="","",'Cost and Benefit Parameters'!$C$44*(QP_IncomeWP!G164-Income_CF!G166))</f>
        <v/>
      </c>
      <c r="H164" s="1" t="str">
        <f>IF(QP_IncomeWP!H164="","",'Cost and Benefit Parameters'!$C$44*(QP_IncomeWP!H164-Income_CF!H166))</f>
        <v/>
      </c>
      <c r="I164" s="1" t="str">
        <f>IF(QP_IncomeWP!I164="","",'Cost and Benefit Parameters'!$C$44*(QP_IncomeWP!I164-Income_CF!I166))</f>
        <v/>
      </c>
      <c r="J164" s="1" t="str">
        <f>IF(QP_IncomeWP!J164="","",'Cost and Benefit Parameters'!$C$44*(QP_IncomeWP!J164-Income_CF!J166))</f>
        <v/>
      </c>
      <c r="K164" s="1" t="str">
        <f>IF(QP_IncomeWP!K164="","",'Cost and Benefit Parameters'!$C$44*(QP_IncomeWP!K164-Income_CF!K166))</f>
        <v/>
      </c>
      <c r="L164" s="1" t="str">
        <f>IF(QP_IncomeWP!L164="","",'Cost and Benefit Parameters'!$C$44*(QP_IncomeWP!L164-Income_CF!L166))</f>
        <v/>
      </c>
      <c r="M164" s="1" t="str">
        <f>IF(QP_IncomeWP!M164="","",'Cost and Benefit Parameters'!$C$44*(QP_IncomeWP!M164-Income_CF!M166))</f>
        <v/>
      </c>
      <c r="N164" s="1" t="str">
        <f>IF(QP_IncomeWP!N164="","",'Cost and Benefit Parameters'!$C$44*(QP_IncomeWP!N164-Income_CF!N166))</f>
        <v/>
      </c>
      <c r="O164" s="1" t="str">
        <f>IF(QP_IncomeWP!O164="","",'Cost and Benefit Parameters'!$C$44*(QP_IncomeWP!O164-Income_CF!O166))</f>
        <v/>
      </c>
      <c r="P164" s="1" t="str">
        <f>IF(QP_IncomeWP!P164="","",'Cost and Benefit Parameters'!$C$44*(QP_IncomeWP!P164-Income_CF!P166))</f>
        <v/>
      </c>
      <c r="Q164" s="1" t="str">
        <f>IF(QP_IncomeWP!Q164="","",'Cost and Benefit Parameters'!$C$44*(QP_IncomeWP!Q164-Income_CF!Q166))</f>
        <v/>
      </c>
      <c r="R164" s="1" t="str">
        <f>IF(QP_IncomeWP!R164="","",'Cost and Benefit Parameters'!$C$44*(QP_IncomeWP!R164-Income_CF!R166))</f>
        <v/>
      </c>
      <c r="S164" s="1" t="str">
        <f>IF(QP_IncomeWP!S164="","",'Cost and Benefit Parameters'!$C$44*(QP_IncomeWP!S164-Income_CF!S166))</f>
        <v/>
      </c>
      <c r="T164" s="1" t="str">
        <f>IF(QP_IncomeWP!T164="","",'Cost and Benefit Parameters'!$C$44*(QP_IncomeWP!T164-Income_CF!T166))</f>
        <v/>
      </c>
      <c r="U164" s="1" t="str">
        <f>IF(QP_IncomeWP!U164="","",'Cost and Benefit Parameters'!$C$44*(QP_IncomeWP!U164-Income_CF!U166))</f>
        <v/>
      </c>
      <c r="V164" s="1" t="str">
        <f>IF(QP_IncomeWP!V164="","",'Cost and Benefit Parameters'!$C$44*(QP_IncomeWP!V164-Income_CF!V166))</f>
        <v/>
      </c>
      <c r="W164" s="1" t="str">
        <f>IF(QP_IncomeWP!W164="","",'Cost and Benefit Parameters'!$C$44*(QP_IncomeWP!W164-Income_CF!W166))</f>
        <v/>
      </c>
      <c r="X164" s="1" t="str">
        <f>IF(QP_IncomeWP!X164="","",'Cost and Benefit Parameters'!$C$44*(QP_IncomeWP!X164-Income_CF!X166))</f>
        <v/>
      </c>
      <c r="Y164" s="1" t="str">
        <f>IF(QP_IncomeWP!Y164="","",'Cost and Benefit Parameters'!$C$44*(QP_IncomeWP!Y164-Income_CF!Y166))</f>
        <v/>
      </c>
      <c r="Z164" s="1">
        <f>IF(QP_IncomeWP!Z164="","",'Cost and Benefit Parameters'!$C$44*(QP_IncomeWP!Z164-Income_CF!Z166))</f>
        <v>-166540.546284087</v>
      </c>
      <c r="AA164" s="1">
        <f>IF(QP_IncomeWP!AA164="","",'Cost and Benefit Parameters'!$C$44*(QP_IncomeWP!AA164-Income_CF!AA166))</f>
        <v>-173001.03951575421</v>
      </c>
      <c r="AB164" s="1">
        <f>IF(QP_IncomeWP!AB164="","",'Cost and Benefit Parameters'!$C$44*(QP_IncomeWP!AB164-Income_CF!AB166))</f>
        <v>-179604.35528361658</v>
      </c>
      <c r="AC164" s="1">
        <f>IF(QP_IncomeWP!AC164="","",'Cost and Benefit Parameters'!$C$44*(QP_IncomeWP!AC164-Income_CF!AC166))</f>
        <v>-186347.87223041573</v>
      </c>
      <c r="AD164" s="1">
        <f>IF(QP_IncomeWP!AD164="","",'Cost and Benefit Parameters'!$C$44*(QP_IncomeWP!AD164-Income_CF!AD166))</f>
        <v>-194410.90963356933</v>
      </c>
      <c r="AE164" s="1">
        <f>IF(QP_IncomeWP!AE164="","",'Cost and Benefit Parameters'!$C$44*(QP_IncomeWP!AE164-Income_CF!AE166))</f>
        <v>-201347.60896483023</v>
      </c>
      <c r="AF164" s="1">
        <f>IF(QP_IncomeWP!AF164="","",'Cost and Benefit Parameters'!$C$44*(QP_IncomeWP!AF164-Income_CF!AF166))</f>
        <v>-208406.73238109343</v>
      </c>
      <c r="AG164" s="1">
        <f>IF(QP_IncomeWP!AG164="","",'Cost and Benefit Parameters'!$C$44*(QP_IncomeWP!AG164-Income_CF!AG166))</f>
        <v>-215583.95513963175</v>
      </c>
      <c r="AH164" s="1">
        <f>IF(QP_IncomeWP!AH164="","",'Cost and Benefit Parameters'!$C$44*(QP_IncomeWP!AH164-Income_CF!AH166))</f>
        <v>-222874.58606552682</v>
      </c>
      <c r="AI164" s="1">
        <f>IF(QP_IncomeWP!AI164="","",'Cost and Benefit Parameters'!$C$44*(QP_IncomeWP!AI164-Income_CF!AI166))</f>
        <v>-230273.56638124899</v>
      </c>
      <c r="AJ164" s="1">
        <f>IF(QP_IncomeWP!AJ164="","",'Cost and Benefit Parameters'!$C$44*(QP_IncomeWP!AJ164-Income_CF!AJ166))</f>
        <v>-237775.46961720704</v>
      </c>
      <c r="AK164" s="1">
        <f>IF(QP_IncomeWP!AK164="","",'Cost and Benefit Parameters'!$C$44*(QP_IncomeWP!AK164-Income_CF!AK166))</f>
        <v>-245374.50264013329</v>
      </c>
      <c r="AL164" s="1">
        <f>IF(QP_IncomeWP!AL164="","",'Cost and Benefit Parameters'!$C$44*(QP_IncomeWP!AL164-Income_CF!AL166))</f>
        <v>-253064.50783264387</v>
      </c>
      <c r="AM164" s="1">
        <f>IF(QP_IncomeWP!AM164="","",'Cost and Benefit Parameters'!$C$44*(QP_IncomeWP!AM164-Income_CF!AM166))</f>
        <v>-260838.96645350306</v>
      </c>
      <c r="AN164" s="1">
        <f>IF(QP_IncomeWP!AN164="","",'Cost and Benefit Parameters'!$C$44*(QP_IncomeWP!AN164-Income_CF!AN166))</f>
        <v>-268691.00320401776</v>
      </c>
      <c r="AO164" s="1">
        <f>IF(QP_IncomeWP!AO164="","",'Cost and Benefit Parameters'!$C$44*(QP_IncomeWP!AO164-Income_CF!AO166))</f>
        <v>-276613.39202169032</v>
      </c>
      <c r="AP164" s="1">
        <f>IF(QP_IncomeWP!AP164="","",'Cost and Benefit Parameters'!$C$44*(QP_IncomeWP!AP164-Income_CF!AP166))</f>
        <v>-284598.56311762979</v>
      </c>
      <c r="AQ164" s="1">
        <f>IF(QP_IncomeWP!AQ164="","",'Cost and Benefit Parameters'!$C$44*(QP_IncomeWP!AQ164-Income_CF!AQ166))</f>
        <v>-292638.61126948323</v>
      </c>
      <c r="AR164" s="1">
        <f>IF(QP_IncomeWP!AR164="","",'Cost and Benefit Parameters'!$C$44*(QP_IncomeWP!AR164-Income_CF!AR166))</f>
        <v>-300725.30537659716</v>
      </c>
      <c r="AS164" s="1">
        <f>IF(QP_IncomeWP!AS164="","",'Cost and Benefit Parameters'!$C$44*(QP_IncomeWP!AS164-Income_CF!AS166))</f>
        <v>-308850.09927898418</v>
      </c>
      <c r="AT164" s="1">
        <f>IF(QP_IncomeWP!AT164="","",'Cost and Benefit Parameters'!$C$44*(QP_IncomeWP!AT164-Income_CF!AT166))</f>
        <v>-317004.14383630257</v>
      </c>
      <c r="AU164" s="1">
        <f>IF(QP_IncomeWP!AU164="","",'Cost and Benefit Parameters'!$C$44*(QP_IncomeWP!AU164-Income_CF!AU166))</f>
        <v>-325178.30025762122</v>
      </c>
      <c r="AV164" s="1">
        <f>IF(QP_IncomeWP!AV164="","",'Cost and Benefit Parameters'!$C$44*(QP_IncomeWP!AV164-Income_CF!AV166))</f>
        <v>-333363.15466712712</v>
      </c>
      <c r="AW164" s="1">
        <f>IF(QP_IncomeWP!AW164="","",'Cost and Benefit Parameters'!$C$44*(QP_IncomeWP!AW164-Income_CF!AW166))</f>
        <v>-341549.0338853267</v>
      </c>
      <c r="AX164" s="1">
        <f>IF(QP_IncomeWP!AX164="","",'Cost and Benefit Parameters'!$C$44*(QP_IncomeWP!AX164-Income_CF!AX166))</f>
        <v>-349726.02239956812</v>
      </c>
      <c r="AY164" s="1">
        <f>IF(QP_IncomeWP!AY164="","",'Cost and Benefit Parameters'!$C$44*(QP_IncomeWP!AY164-Income_CF!AY166))</f>
        <v>-357883.98049196781</v>
      </c>
      <c r="AZ164" s="1">
        <f>IF(QP_IncomeWP!AZ164="","",'Cost and Benefit Parameters'!$C$44*(QP_IncomeWP!AZ164-Income_CF!AZ166))</f>
        <v>-366012.56348717579</v>
      </c>
      <c r="BA164" s="1">
        <f>IF(QP_IncomeWP!BA164="","",'Cost and Benefit Parameters'!$C$44*(QP_IncomeWP!BA164-Income_CF!BA166))</f>
        <v>-374101.24207667226</v>
      </c>
      <c r="BB164" s="1">
        <f>IF(QP_IncomeWP!BB164="","",'Cost and Benefit Parameters'!$C$44*(QP_IncomeWP!BB164-Income_CF!BB166))</f>
        <v>-382139.32367076125</v>
      </c>
      <c r="BC164" s="1">
        <f>IF(QP_IncomeWP!BC164="","",'Cost and Benefit Parameters'!$C$44*(QP_IncomeWP!BC164-Income_CF!BC166))</f>
        <v>-390115.97472388251</v>
      </c>
      <c r="BD164" s="1">
        <f>IF(QP_IncomeWP!BD164="","",'Cost and Benefit Parameters'!$C$44*(QP_IncomeWP!BD164-Income_CF!BD166))</f>
        <v>-398020.24397357047</v>
      </c>
      <c r="BE164" s="1">
        <f>IF(QP_IncomeWP!BE164="","",'Cost and Benefit Parameters'!$C$44*(QP_IncomeWP!BE164-Income_CF!BE166))</f>
        <v>-405841.08652815555</v>
      </c>
      <c r="BF164" s="1">
        <f>IF(QP_IncomeWP!BF164="","",'Cost and Benefit Parameters'!$C$44*(QP_IncomeWP!BF164-Income_CF!BF166))</f>
        <v>-413567.38873338554</v>
      </c>
      <c r="BG164" s="1">
        <f>IF(QP_IncomeWP!BG164="","",'Cost and Benefit Parameters'!$C$44*(QP_IncomeWP!BG164-Income_CF!BG166))</f>
        <v>-421187.99374335731</v>
      </c>
      <c r="BH164" s="1">
        <f>IF(QP_IncomeWP!BH164="","",'Cost and Benefit Parameters'!$C$44*(QP_IncomeWP!BH164-Income_CF!BH166))</f>
        <v>-428691.72771670966</v>
      </c>
      <c r="BI164" s="1">
        <f>IF(QP_IncomeWP!BI164="","",'Cost and Benefit Parameters'!$C$44*(QP_IncomeWP!BI164-Income_CF!BI166))</f>
        <v>-436067.4265548421</v>
      </c>
      <c r="BJ164" s="1">
        <f>IF(QP_IncomeWP!BJ164="","",'Cost and Benefit Parameters'!$C$44*(QP_IncomeWP!BJ164-Income_CF!BJ166))</f>
        <v>-443303.96309504739</v>
      </c>
      <c r="BK164" s="1">
        <f>IF(QP_IncomeWP!BK164="","",'Cost and Benefit Parameters'!$C$44*(QP_IncomeWP!BK164-Income_CF!BK166))</f>
        <v>-450390.27466798667</v>
      </c>
      <c r="BL164" s="1">
        <f>IF(QP_IncomeWP!BL164="","",'Cost and Benefit Parameters'!$C$44*(QP_IncomeWP!BL164-Income_CF!BL166))</f>
        <v>-457315.39092574781</v>
      </c>
      <c r="BM164" s="1">
        <f>IF(QP_IncomeWP!BM164="","",'Cost and Benefit Parameters'!$C$44*(QP_IncomeWP!BM164-Income_CF!BM166))</f>
        <v>-464068.4618440718</v>
      </c>
    </row>
    <row r="165" spans="1:72" x14ac:dyDescent="0.55000000000000004">
      <c r="A165" s="640"/>
      <c r="B165" s="329" t="s">
        <v>569</v>
      </c>
      <c r="C165" s="329"/>
      <c r="D165" s="329"/>
      <c r="E165" s="329"/>
      <c r="F165" s="329"/>
      <c r="G165" s="335">
        <f>SUM(G145:G164)</f>
        <v>-94975.746443439493</v>
      </c>
      <c r="H165" s="335">
        <f t="shared" ref="H165:BM165" si="13">SUM(H145:H164)</f>
        <v>-196485.09429651496</v>
      </c>
      <c r="I165" s="335">
        <f t="shared" si="13"/>
        <v>-304805.50129822153</v>
      </c>
      <c r="J165" s="335">
        <f t="shared" si="13"/>
        <v>-420221.25399630819</v>
      </c>
      <c r="K165" s="335">
        <f t="shared" si="13"/>
        <v>-543697.71684001782</v>
      </c>
      <c r="L165" s="335">
        <f t="shared" si="13"/>
        <v>-674834.37626985263</v>
      </c>
      <c r="M165" s="335">
        <f t="shared" si="13"/>
        <v>-813930.85492841818</v>
      </c>
      <c r="N165" s="335">
        <f t="shared" si="13"/>
        <v>-961293.29779725149</v>
      </c>
      <c r="O165" s="335">
        <f t="shared" si="13"/>
        <v>-1117234.3588958308</v>
      </c>
      <c r="P165" s="335">
        <f t="shared" si="13"/>
        <v>-1282073.1869140803</v>
      </c>
      <c r="Q165" s="335">
        <f t="shared" si="13"/>
        <v>-1456135.4103628392</v>
      </c>
      <c r="R165" s="335">
        <f t="shared" si="13"/>
        <v>-1639753.1228653181</v>
      </c>
      <c r="S165" s="335">
        <f t="shared" si="13"/>
        <v>-1833264.869250271</v>
      </c>
      <c r="T165" s="335">
        <f t="shared" si="13"/>
        <v>-2037015.6331442769</v>
      </c>
      <c r="U165" s="335">
        <f t="shared" si="13"/>
        <v>-2251356.8267959347</v>
      </c>
      <c r="V165" s="335">
        <f t="shared" si="13"/>
        <v>-2476646.2838988318</v>
      </c>
      <c r="W165" s="335">
        <f t="shared" si="13"/>
        <v>-2713248.2562125325</v>
      </c>
      <c r="X165" s="335">
        <f t="shared" si="13"/>
        <v>-2961533.4148115413</v>
      </c>
      <c r="Y165" s="335">
        <f t="shared" si="13"/>
        <v>-3221878.8568209102</v>
      </c>
      <c r="Z165" s="335">
        <f t="shared" si="13"/>
        <v>-3494668.118523818</v>
      </c>
      <c r="AA165" s="335">
        <f t="shared" si="13"/>
        <v>-3608754.4330782425</v>
      </c>
      <c r="AB165" s="335">
        <f t="shared" si="13"/>
        <v>-3724270.6362287388</v>
      </c>
      <c r="AC165" s="335">
        <f t="shared" si="13"/>
        <v>-3841118.618334081</v>
      </c>
      <c r="AD165" s="335">
        <f t="shared" si="13"/>
        <v>-3959194.5099826884</v>
      </c>
      <c r="AE165" s="335">
        <f t="shared" si="13"/>
        <v>-4077170.9721465809</v>
      </c>
      <c r="AF165" s="335">
        <f t="shared" si="13"/>
        <v>-4196194.2973716035</v>
      </c>
      <c r="AG165" s="335">
        <f t="shared" si="13"/>
        <v>-4316153.0425345739</v>
      </c>
      <c r="AH165" s="335">
        <f t="shared" si="13"/>
        <v>-4436930.8709861031</v>
      </c>
      <c r="AI165" s="335">
        <f t="shared" si="13"/>
        <v>-4558406.6900529861</v>
      </c>
      <c r="AJ165" s="335">
        <f t="shared" si="13"/>
        <v>-4680454.806603035</v>
      </c>
      <c r="AK165" s="335">
        <f t="shared" si="13"/>
        <v>-4802945.1006218037</v>
      </c>
      <c r="AL165" s="335">
        <f t="shared" si="13"/>
        <v>-4925743.2166742962</v>
      </c>
      <c r="AM165" s="335">
        <f t="shared" si="13"/>
        <v>-5048710.7730466472</v>
      </c>
      <c r="AN165" s="335">
        <f t="shared" si="13"/>
        <v>-5171705.5882837242</v>
      </c>
      <c r="AO165" s="335">
        <f t="shared" si="13"/>
        <v>-5294581.9247588003</v>
      </c>
      <c r="AP165" s="335">
        <f t="shared" si="13"/>
        <v>-5417190.7488312842</v>
      </c>
      <c r="AQ165" s="335">
        <f t="shared" si="13"/>
        <v>-5539380.0070685176</v>
      </c>
      <c r="AR165" s="335">
        <f t="shared" si="13"/>
        <v>-5660994.9179281425</v>
      </c>
      <c r="AS165" s="335">
        <f t="shared" si="13"/>
        <v>-5781878.2782190824</v>
      </c>
      <c r="AT165" s="335">
        <f t="shared" si="13"/>
        <v>-5901870.7835820764</v>
      </c>
      <c r="AU165" s="335">
        <f t="shared" si="13"/>
        <v>-5752412.6389381457</v>
      </c>
      <c r="AV165" s="335">
        <f t="shared" si="13"/>
        <v>-5590051.3688409412</v>
      </c>
      <c r="AW165" s="335">
        <f t="shared" si="13"/>
        <v>-5414388.8605990298</v>
      </c>
      <c r="AX165" s="335">
        <f t="shared" si="13"/>
        <v>-5225025.0215151124</v>
      </c>
      <c r="AY165" s="335">
        <f t="shared" si="13"/>
        <v>-5021557.9690890098</v>
      </c>
      <c r="AZ165" s="335">
        <f t="shared" si="13"/>
        <v>-4803584.2082549538</v>
      </c>
      <c r="BA165" s="335">
        <f t="shared" si="13"/>
        <v>-4570698.7941108132</v>
      </c>
      <c r="BB165" s="335">
        <f t="shared" si="13"/>
        <v>-4322495.4785951637</v>
      </c>
      <c r="BC165" s="335">
        <f t="shared" si="13"/>
        <v>-4058566.839572134</v>
      </c>
      <c r="BD165" s="335">
        <f t="shared" si="13"/>
        <v>-3778504.3907936988</v>
      </c>
      <c r="BE165" s="335">
        <f t="shared" si="13"/>
        <v>-3481898.6712247324</v>
      </c>
      <c r="BF165" s="335">
        <f t="shared" si="13"/>
        <v>-3168339.3122374741</v>
      </c>
      <c r="BG165" s="335">
        <f t="shared" si="13"/>
        <v>-2837415.0812092111</v>
      </c>
      <c r="BH165" s="335">
        <f t="shared" si="13"/>
        <v>-2488713.9000898297</v>
      </c>
      <c r="BI165" s="335">
        <f t="shared" si="13"/>
        <v>-2121822.8375443136</v>
      </c>
      <c r="BJ165" s="335">
        <f t="shared" si="13"/>
        <v>-1736328.0733191553</v>
      </c>
      <c r="BK165" s="335">
        <f t="shared" si="13"/>
        <v>-1331814.8335308314</v>
      </c>
      <c r="BL165" s="335">
        <f t="shared" si="13"/>
        <v>-907867.29562872997</v>
      </c>
      <c r="BM165" s="335">
        <f t="shared" si="13"/>
        <v>-464068.4618440718</v>
      </c>
      <c r="BN165" s="329"/>
      <c r="BO165" s="329"/>
      <c r="BP165" s="329"/>
      <c r="BQ165" s="329"/>
      <c r="BR165" s="329"/>
      <c r="BS165" s="329"/>
      <c r="BT165" s="329"/>
    </row>
    <row r="166" spans="1:72" x14ac:dyDescent="0.55000000000000004">
      <c r="B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row>
    <row r="167" spans="1:72" x14ac:dyDescent="0.55000000000000004">
      <c r="A167" s="638" t="s">
        <v>488</v>
      </c>
      <c r="B167" s="128" t="s">
        <v>499</v>
      </c>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row>
    <row r="168" spans="1:72" x14ac:dyDescent="0.55000000000000004">
      <c r="A168" s="639"/>
      <c r="B168" t="s">
        <v>466</v>
      </c>
      <c r="G168" s="1">
        <f>IF(QP_IncomeWP!G168="","",'Cost and Benefit Parameters'!$C$45*(QP_IncomeWP!G168-Income_CF!G170))</f>
        <v>-279694.7803854543</v>
      </c>
      <c r="H168" s="1">
        <f>IF(QP_IncomeWP!H168="","",'Cost and Benefit Parameters'!$C$45*(QP_IncomeWP!H168-Income_CF!H170))</f>
        <v>-290544.78824198281</v>
      </c>
      <c r="I168" s="1">
        <f>IF(QP_IncomeWP!I168="","",'Cost and Benefit Parameters'!$C$45*(QP_IncomeWP!I168-Income_CF!I170))</f>
        <v>-301634.65791466658</v>
      </c>
      <c r="J168" s="1">
        <f>IF(QP_IncomeWP!J168="","",'Cost and Benefit Parameters'!$C$45*(QP_IncomeWP!J168-Income_CF!J170))</f>
        <v>-312959.98699244676</v>
      </c>
      <c r="K168" s="1">
        <f>IF(QP_IncomeWP!K168="","",'Cost and Benefit Parameters'!$C$45*(QP_IncomeWP!K168-Income_CF!K170))</f>
        <v>-326501.37091386027</v>
      </c>
      <c r="L168" s="1">
        <f>IF(QP_IncomeWP!L168="","",'Cost and Benefit Parameters'!$C$45*(QP_IncomeWP!L168-Income_CF!L170))</f>
        <v>-338151.13812879071</v>
      </c>
      <c r="M168" s="1">
        <f>IF(QP_IncomeWP!M168="","",'Cost and Benefit Parameters'!$C$45*(QP_IncomeWP!M168-Income_CF!M170))</f>
        <v>-350006.50919415028</v>
      </c>
      <c r="N168" s="1">
        <f>IF(QP_IncomeWP!N168="","",'Cost and Benefit Parameters'!$C$45*(QP_IncomeWP!N168-Income_CF!N170))</f>
        <v>-362060.22096595221</v>
      </c>
      <c r="O168" s="1">
        <f>IF(QP_IncomeWP!O168="","",'Cost and Benefit Parameters'!$C$45*(QP_IncomeWP!O168-Income_CF!O170))</f>
        <v>-374304.3948994953</v>
      </c>
      <c r="P168" s="1">
        <f>IF(QP_IncomeWP!P168="","",'Cost and Benefit Parameters'!$C$45*(QP_IncomeWP!P168-Income_CF!P170))</f>
        <v>-386730.53508371284</v>
      </c>
      <c r="Q168" s="1">
        <f>IF(QP_IncomeWP!Q168="","",'Cost and Benefit Parameters'!$C$45*(QP_IncomeWP!Q168-Income_CF!Q170))</f>
        <v>-399329.52809094719</v>
      </c>
      <c r="R168" s="1">
        <f>IF(QP_IncomeWP!R168="","",'Cost and Benefit Parameters'!$C$45*(QP_IncomeWP!R168-Income_CF!R170))</f>
        <v>-412091.64470406063</v>
      </c>
      <c r="S168" s="1">
        <f>IF(QP_IncomeWP!S168="","",'Cost and Benefit Parameters'!$C$45*(QP_IncomeWP!S168-Income_CF!S170))</f>
        <v>-425006.54357687524</v>
      </c>
      <c r="T168" s="1">
        <f>IF(QP_IncomeWP!T168="","",'Cost and Benefit Parameters'!$C$45*(QP_IncomeWP!T168-Income_CF!T170))</f>
        <v>-438063.27687753201</v>
      </c>
      <c r="U168" s="1">
        <f>IF(QP_IncomeWP!U168="","",'Cost and Benefit Parameters'!$C$45*(QP_IncomeWP!U168-Income_CF!U170))</f>
        <v>-451250.29795747664</v>
      </c>
      <c r="V168" s="1">
        <f>IF(QP_IncomeWP!V168="","",'Cost and Benefit Parameters'!$C$45*(QP_IncomeWP!V168-Income_CF!V170))</f>
        <v>-464555.47108154726</v>
      </c>
      <c r="W168" s="1">
        <f>IF(QP_IncomeWP!W168="","",'Cost and Benefit Parameters'!$C$45*(QP_IncomeWP!W168-Income_CF!W170))</f>
        <v>-477966.0832468833</v>
      </c>
      <c r="X168" s="1">
        <f>IF(QP_IncomeWP!X168="","",'Cost and Benefit Parameters'!$C$45*(QP_IncomeWP!X168-Income_CF!X170))</f>
        <v>-491468.85811040021</v>
      </c>
      <c r="Y168" s="1">
        <f>IF(QP_IncomeWP!Y168="","",'Cost and Benefit Parameters'!$C$45*(QP_IncomeWP!Y168-Income_CF!Y170))</f>
        <v>-505049.97203610704</v>
      </c>
      <c r="Z168" s="1">
        <f>IF(QP_IncomeWP!Z168="","",'Cost and Benefit Parameters'!$C$45*(QP_IncomeWP!Z168-Income_CF!Z170))</f>
        <v>-518695.07226490485</v>
      </c>
      <c r="AA168" s="1">
        <f>IF(QP_IncomeWP!AA168="","",'Cost and Benefit Parameters'!$C$45*(QP_IncomeWP!AA168-Income_CF!AA170))</f>
        <v>-532389.29720050725</v>
      </c>
      <c r="AB168" s="1">
        <f>IF(QP_IncomeWP!AB168="","",'Cost and Benefit Parameters'!$C$45*(QP_IncomeWP!AB168-Income_CF!AB170))</f>
        <v>-546117.29879596934</v>
      </c>
      <c r="AC168" s="1">
        <f>IF(QP_IncomeWP!AC168="","",'Cost and Benefit Parameters'!$C$45*(QP_IncomeWP!AC168-Income_CF!AC170))</f>
        <v>-559863.26701591618</v>
      </c>
      <c r="AD168" s="1">
        <f>IF(QP_IncomeWP!AD168="","",'Cost and Benefit Parameters'!$C$45*(QP_IncomeWP!AD168-Income_CF!AD170))</f>
        <v>-573610.95634011657</v>
      </c>
      <c r="AE168" s="1">
        <f>IF(QP_IncomeWP!AE168="","",'Cost and Benefit Parameters'!$C$45*(QP_IncomeWP!AE168-Income_CF!AE170))</f>
        <v>-587343.7142644471</v>
      </c>
      <c r="AF168" s="1">
        <f>IF(QP_IncomeWP!AF168="","",'Cost and Benefit Parameters'!$C$45*(QP_IncomeWP!AF168-Income_CF!AF170))</f>
        <v>-601044.51174565195</v>
      </c>
      <c r="AG168" s="1">
        <f>IF(QP_IncomeWP!AG168="","",'Cost and Benefit Parameters'!$C$45*(QP_IncomeWP!AG168-Income_CF!AG170))</f>
        <v>-614695.97552679863</v>
      </c>
      <c r="AH168" s="1">
        <f>IF(QP_IncomeWP!AH168="","",'Cost and Benefit Parameters'!$C$45*(QP_IncomeWP!AH168-Income_CF!AH170))</f>
        <v>-628280.4222707079</v>
      </c>
      <c r="AI168" s="1">
        <f>IF(QP_IncomeWP!AI168="","",'Cost and Benefit Parameters'!$C$45*(QP_IncomeWP!AI168-Income_CF!AI170))</f>
        <v>-641779.8944193346</v>
      </c>
      <c r="AJ168" s="1">
        <f>IF(QP_IncomeWP!AJ168="","",'Cost and Benefit Parameters'!$C$45*(QP_IncomeWP!AJ168-Income_CF!AJ170))</f>
        <v>-655176.1976877799</v>
      </c>
      <c r="AK168" s="1">
        <f>IF(QP_IncomeWP!AK168="","",'Cost and Benefit Parameters'!$C$45*(QP_IncomeWP!AK168-Income_CF!AK170))</f>
        <v>-668450.94009271846</v>
      </c>
      <c r="AL168" s="1">
        <f>IF(QP_IncomeWP!AL168="","",'Cost and Benefit Parameters'!$C$45*(QP_IncomeWP!AL168-Income_CF!AL170))</f>
        <v>-681585.57240623585</v>
      </c>
      <c r="AM168" s="1">
        <f>IF(QP_IncomeWP!AM168="","",'Cost and Benefit Parameters'!$C$45*(QP_IncomeWP!AM168-Income_CF!AM170))</f>
        <v>-694561.42991781863</v>
      </c>
      <c r="AN168" s="1">
        <f>IF(QP_IncomeWP!AN168="","",'Cost and Benefit Parameters'!$C$45*(QP_IncomeWP!AN168-Income_CF!AN170))</f>
        <v>-707359.77537918452</v>
      </c>
      <c r="AO168" s="1">
        <f>IF(QP_IncomeWP!AO168="","",'Cost and Benefit Parameters'!$C$45*(QP_IncomeWP!AO168-Income_CF!AO170))</f>
        <v>-719961.84299920779</v>
      </c>
      <c r="AP168" s="1">
        <f>IF(QP_IncomeWP!AP168="","",'Cost and Benefit Parameters'!$C$45*(QP_IncomeWP!AP168-Income_CF!AP170))</f>
        <v>-732348.88334913971</v>
      </c>
      <c r="AQ168" s="1">
        <f>IF(QP_IncomeWP!AQ168="","",'Cost and Benefit Parameters'!$C$45*(QP_IncomeWP!AQ168-Income_CF!AQ170))</f>
        <v>-744502.20903183264</v>
      </c>
      <c r="AR168" s="1">
        <f>IF(QP_IncomeWP!AR168="","",'Cost and Benefit Parameters'!$C$45*(QP_IncomeWP!AR168-Income_CF!AR170))</f>
        <v>-756403.24096285063</v>
      </c>
      <c r="AS168" s="1">
        <f>IF(QP_IncomeWP!AS168="","",'Cost and Benefit Parameters'!$C$45*(QP_IncomeWP!AS168-Income_CF!AS170))</f>
        <v>-768033.55510601506</v>
      </c>
      <c r="AT168" s="1">
        <f>IF(QP_IncomeWP!AT168="","",'Cost and Benefit Parameters'!$C$45*(QP_IncomeWP!AT168-Income_CF!AT170))</f>
        <v>-779374.92950144992</v>
      </c>
      <c r="AU168" s="1" t="str">
        <f>IF(QP_IncomeWP!AU168="","",'Cost and Benefit Parameters'!$C$45*(QP_IncomeWP!AU168-Income_CF!AU170))</f>
        <v/>
      </c>
      <c r="AV168" s="1" t="str">
        <f>IF(QP_IncomeWP!AV168="","",'Cost and Benefit Parameters'!$C$45*(QP_IncomeWP!AV168-Income_CF!AV170))</f>
        <v/>
      </c>
      <c r="AW168" s="1" t="str">
        <f>IF(QP_IncomeWP!AW168="","",'Cost and Benefit Parameters'!$C$45*(QP_IncomeWP!AW168-Income_CF!AW170))</f>
        <v/>
      </c>
      <c r="AX168" s="1" t="str">
        <f>IF(QP_IncomeWP!AX168="","",'Cost and Benefit Parameters'!$C$45*(QP_IncomeWP!AX168-Income_CF!AX170))</f>
        <v/>
      </c>
      <c r="AY168" s="1" t="str">
        <f>IF(QP_IncomeWP!AY168="","",'Cost and Benefit Parameters'!$C$45*(QP_IncomeWP!AY168-Income_CF!AY170))</f>
        <v/>
      </c>
      <c r="AZ168" s="1" t="str">
        <f>IF(QP_IncomeWP!AZ168="","",'Cost and Benefit Parameters'!$C$45*(QP_IncomeWP!AZ168-Income_CF!AZ170))</f>
        <v/>
      </c>
      <c r="BA168" s="1" t="str">
        <f>IF(QP_IncomeWP!BA168="","",'Cost and Benefit Parameters'!$C$45*(QP_IncomeWP!BA168-Income_CF!BA170))</f>
        <v/>
      </c>
      <c r="BB168" s="1" t="str">
        <f>IF(QP_IncomeWP!BB168="","",'Cost and Benefit Parameters'!$C$45*(QP_IncomeWP!BB168-Income_CF!BB170))</f>
        <v/>
      </c>
      <c r="BC168" s="1" t="str">
        <f>IF(QP_IncomeWP!BC168="","",'Cost and Benefit Parameters'!$C$45*(QP_IncomeWP!BC168-Income_CF!BC170))</f>
        <v/>
      </c>
      <c r="BD168" s="1" t="str">
        <f>IF(QP_IncomeWP!BD168="","",'Cost and Benefit Parameters'!$C$45*(QP_IncomeWP!BD168-Income_CF!BD170))</f>
        <v/>
      </c>
      <c r="BE168" s="1" t="str">
        <f>IF(QP_IncomeWP!BE168="","",'Cost and Benefit Parameters'!$C$45*(QP_IncomeWP!BE168-Income_CF!BE170))</f>
        <v/>
      </c>
      <c r="BF168" s="1" t="str">
        <f>IF(QP_IncomeWP!BF168="","",'Cost and Benefit Parameters'!$C$45*(QP_IncomeWP!BF168-Income_CF!BF170))</f>
        <v/>
      </c>
      <c r="BG168" s="1" t="str">
        <f>IF(QP_IncomeWP!BG168="","",'Cost and Benefit Parameters'!$C$45*(QP_IncomeWP!BG168-Income_CF!BG170))</f>
        <v/>
      </c>
      <c r="BH168" s="1" t="str">
        <f>IF(QP_IncomeWP!BH168="","",'Cost and Benefit Parameters'!$C$45*(QP_IncomeWP!BH168-Income_CF!BH170))</f>
        <v/>
      </c>
      <c r="BI168" s="1" t="str">
        <f>IF(QP_IncomeWP!BI168="","",'Cost and Benefit Parameters'!$C$45*(QP_IncomeWP!BI168-Income_CF!BI170))</f>
        <v/>
      </c>
      <c r="BJ168" s="1" t="str">
        <f>IF(QP_IncomeWP!BJ168="","",'Cost and Benefit Parameters'!$C$45*(QP_IncomeWP!BJ168-Income_CF!BJ170))</f>
        <v/>
      </c>
      <c r="BK168" s="1" t="str">
        <f>IF(QP_IncomeWP!BK168="","",'Cost and Benefit Parameters'!$C$45*(QP_IncomeWP!BK168-Income_CF!BK170))</f>
        <v/>
      </c>
      <c r="BL168" s="1" t="str">
        <f>IF(QP_IncomeWP!BL168="","",'Cost and Benefit Parameters'!$C$45*(QP_IncomeWP!BL168-Income_CF!BL170))</f>
        <v/>
      </c>
      <c r="BM168" s="1" t="str">
        <f>IF(QP_IncomeWP!BM168="","",'Cost and Benefit Parameters'!$C$45*(QP_IncomeWP!BM168-Income_CF!BM170))</f>
        <v/>
      </c>
    </row>
    <row r="169" spans="1:72" x14ac:dyDescent="0.55000000000000004">
      <c r="A169" s="639"/>
      <c r="B169" t="s">
        <v>468</v>
      </c>
      <c r="G169" s="1" t="str">
        <f>IF(QP_IncomeWP!G169="","",'Cost and Benefit Parameters'!$C$45*(QP_IncomeWP!G169-Income_CF!G171))</f>
        <v/>
      </c>
      <c r="H169" s="1">
        <f>IF(QP_IncomeWP!H169="","",'Cost and Benefit Parameters'!$C$45*(QP_IncomeWP!H169-Income_CF!H171))</f>
        <v>-288085.62379701808</v>
      </c>
      <c r="I169" s="1">
        <f>IF(QP_IncomeWP!I169="","",'Cost and Benefit Parameters'!$C$45*(QP_IncomeWP!I169-Income_CF!I171))</f>
        <v>-299261.13188924233</v>
      </c>
      <c r="J169" s="1">
        <f>IF(QP_IncomeWP!J169="","",'Cost and Benefit Parameters'!$C$45*(QP_IncomeWP!J169-Income_CF!J171))</f>
        <v>-310683.69765210646</v>
      </c>
      <c r="K169" s="1">
        <f>IF(QP_IncomeWP!K169="","",'Cost and Benefit Parameters'!$C$45*(QP_IncomeWP!K169-Income_CF!K171))</f>
        <v>-322348.78660222015</v>
      </c>
      <c r="L169" s="1">
        <f>IF(QP_IncomeWP!L169="","",'Cost and Benefit Parameters'!$C$45*(QP_IncomeWP!L169-Income_CF!L171))</f>
        <v>-336296.41204127617</v>
      </c>
      <c r="M169" s="1">
        <f>IF(QP_IncomeWP!M169="","",'Cost and Benefit Parameters'!$C$45*(QP_IncomeWP!M169-Income_CF!M171))</f>
        <v>-348295.67227265437</v>
      </c>
      <c r="N169" s="1">
        <f>IF(QP_IncomeWP!N169="","",'Cost and Benefit Parameters'!$C$45*(QP_IncomeWP!N169-Income_CF!N171))</f>
        <v>-360506.70446997462</v>
      </c>
      <c r="O169" s="1">
        <f>IF(QP_IncomeWP!O169="","",'Cost and Benefit Parameters'!$C$45*(QP_IncomeWP!O169-Income_CF!O171))</f>
        <v>-372922.02759493096</v>
      </c>
      <c r="P169" s="1">
        <f>IF(QP_IncomeWP!P169="","",'Cost and Benefit Parameters'!$C$45*(QP_IncomeWP!P169-Income_CF!P171))</f>
        <v>-385533.5267464802</v>
      </c>
      <c r="Q169" s="1">
        <f>IF(QP_IncomeWP!Q169="","",'Cost and Benefit Parameters'!$C$45*(QP_IncomeWP!Q169-Income_CF!Q171))</f>
        <v>-398332.45113622415</v>
      </c>
      <c r="R169" s="1">
        <f>IF(QP_IncomeWP!R169="","",'Cost and Benefit Parameters'!$C$45*(QP_IncomeWP!R169-Income_CF!R171))</f>
        <v>-411309.41393367568</v>
      </c>
      <c r="S169" s="1">
        <f>IF(QP_IncomeWP!S169="","",'Cost and Benefit Parameters'!$C$45*(QP_IncomeWP!S169-Income_CF!S171))</f>
        <v>-424454.39404518245</v>
      </c>
      <c r="T169" s="1">
        <f>IF(QP_IncomeWP!T169="","",'Cost and Benefit Parameters'!$C$45*(QP_IncomeWP!T169-Income_CF!T171))</f>
        <v>-437756.73988418153</v>
      </c>
      <c r="U169" s="1">
        <f>IF(QP_IncomeWP!U169="","",'Cost and Benefit Parameters'!$C$45*(QP_IncomeWP!U169-Income_CF!U171))</f>
        <v>-451205.17518385797</v>
      </c>
      <c r="V169" s="1">
        <f>IF(QP_IncomeWP!V169="","",'Cost and Benefit Parameters'!$C$45*(QP_IncomeWP!V169-Income_CF!V171))</f>
        <v>-464787.80689620087</v>
      </c>
      <c r="W169" s="1">
        <f>IF(QP_IncomeWP!W169="","",'Cost and Benefit Parameters'!$C$45*(QP_IncomeWP!W169-Income_CF!W171))</f>
        <v>-478492.13521399361</v>
      </c>
      <c r="X169" s="1">
        <f>IF(QP_IncomeWP!X169="","",'Cost and Benefit Parameters'!$C$45*(QP_IncomeWP!X169-Income_CF!X171))</f>
        <v>-492305.06574428966</v>
      </c>
      <c r="Y169" s="1">
        <f>IF(QP_IncomeWP!Y169="","",'Cost and Benefit Parameters'!$C$45*(QP_IncomeWP!Y169-Income_CF!Y171))</f>
        <v>-506212.92385371204</v>
      </c>
      <c r="Z169" s="1">
        <f>IF(QP_IncomeWP!Z169="","",'Cost and Benefit Parameters'!$C$45*(QP_IncomeWP!Z169-Income_CF!Z171))</f>
        <v>-520201.47119719</v>
      </c>
      <c r="AA169" s="1">
        <f>IF(QP_IncomeWP!AA169="","",'Cost and Benefit Parameters'!$C$45*(QP_IncomeWP!AA169-Income_CF!AA171))</f>
        <v>-534255.92443285207</v>
      </c>
      <c r="AB169" s="1">
        <f>IF(QP_IncomeWP!AB169="","",'Cost and Benefit Parameters'!$C$45*(QP_IncomeWP!AB169-Income_CF!AB171))</f>
        <v>-548360.97611652256</v>
      </c>
      <c r="AC169" s="1">
        <f>IF(QP_IncomeWP!AC169="","",'Cost and Benefit Parameters'!$C$45*(QP_IncomeWP!AC169-Income_CF!AC171))</f>
        <v>-562500.81775984867</v>
      </c>
      <c r="AD169" s="1">
        <f>IF(QP_IncomeWP!AD169="","",'Cost and Benefit Parameters'!$C$45*(QP_IncomeWP!AD169-Income_CF!AD171))</f>
        <v>-576659.16502639372</v>
      </c>
      <c r="AE169" s="1">
        <f>IF(QP_IncomeWP!AE169="","",'Cost and Benefit Parameters'!$C$45*(QP_IncomeWP!AE169-Income_CF!AE171))</f>
        <v>-590819.28503031982</v>
      </c>
      <c r="AF169" s="1">
        <f>IF(QP_IncomeWP!AF169="","",'Cost and Benefit Parameters'!$C$45*(QP_IncomeWP!AF169-Income_CF!AF171))</f>
        <v>-604964.02569238062</v>
      </c>
      <c r="AG169" s="1">
        <f>IF(QP_IncomeWP!AG169="","",'Cost and Benefit Parameters'!$C$45*(QP_IncomeWP!AG169-Income_CF!AG171))</f>
        <v>-619075.84709802142</v>
      </c>
      <c r="AH169" s="1">
        <f>IF(QP_IncomeWP!AH169="","",'Cost and Benefit Parameters'!$C$45*(QP_IncomeWP!AH169-Income_CF!AH171))</f>
        <v>-633136.85479260283</v>
      </c>
      <c r="AI169" s="1">
        <f>IF(QP_IncomeWP!AI169="","",'Cost and Benefit Parameters'!$C$45*(QP_IncomeWP!AI169-Income_CF!AI171))</f>
        <v>-647128.83493882895</v>
      </c>
      <c r="AJ169" s="1">
        <f>IF(QP_IncomeWP!AJ169="","",'Cost and Benefit Parameters'!$C$45*(QP_IncomeWP!AJ169-Income_CF!AJ171))</f>
        <v>-661033.29125191458</v>
      </c>
      <c r="AK169" s="1">
        <f>IF(QP_IncomeWP!AK169="","",'Cost and Benefit Parameters'!$C$45*(QP_IncomeWP!AK169-Income_CF!AK171))</f>
        <v>-674831.48361841333</v>
      </c>
      <c r="AL169" s="1">
        <f>IF(QP_IncomeWP!AL169="","",'Cost and Benefit Parameters'!$C$45*(QP_IncomeWP!AL169-Income_CF!AL171))</f>
        <v>-688504.46829549992</v>
      </c>
      <c r="AM169" s="1">
        <f>IF(QP_IncomeWP!AM169="","",'Cost and Benefit Parameters'!$C$45*(QP_IncomeWP!AM169-Income_CF!AM171))</f>
        <v>-702033.139578423</v>
      </c>
      <c r="AN169" s="1">
        <f>IF(QP_IncomeWP!AN169="","",'Cost and Benefit Parameters'!$C$45*(QP_IncomeWP!AN169-Income_CF!AN171))</f>
        <v>-715398.27281535324</v>
      </c>
      <c r="AO169" s="1">
        <f>IF(QP_IncomeWP!AO169="","",'Cost and Benefit Parameters'!$C$45*(QP_IncomeWP!AO169-Income_CF!AO171))</f>
        <v>-728580.56864055991</v>
      </c>
      <c r="AP169" s="1">
        <f>IF(QP_IncomeWP!AP169="","",'Cost and Benefit Parameters'!$C$45*(QP_IncomeWP!AP169-Income_CF!AP171))</f>
        <v>-741560.69828918402</v>
      </c>
      <c r="AQ169" s="1">
        <f>IF(QP_IncomeWP!AQ169="","",'Cost and Benefit Parameters'!$C$45*(QP_IncomeWP!AQ169-Income_CF!AQ171))</f>
        <v>-754319.34984961362</v>
      </c>
      <c r="AR169" s="1">
        <f>IF(QP_IncomeWP!AR169="","",'Cost and Benefit Parameters'!$C$45*(QP_IncomeWP!AR169-Income_CF!AR171))</f>
        <v>-766837.27530278708</v>
      </c>
      <c r="AS169" s="1">
        <f>IF(QP_IncomeWP!AS169="","",'Cost and Benefit Parameters'!$C$45*(QP_IncomeWP!AS169-Income_CF!AS171))</f>
        <v>-779095.33819173626</v>
      </c>
      <c r="AT169" s="1">
        <f>IF(QP_IncomeWP!AT169="","",'Cost and Benefit Parameters'!$C$45*(QP_IncomeWP!AT169-Income_CF!AT171))</f>
        <v>-791074.56175919529</v>
      </c>
      <c r="AU169" s="1">
        <f>IF(QP_IncomeWP!AU169="","",'Cost and Benefit Parameters'!$C$45*(QP_IncomeWP!AU169-Income_CF!AU171))</f>
        <v>-802756.17738649342</v>
      </c>
      <c r="AV169" s="1" t="str">
        <f>IF(QP_IncomeWP!AV169="","",'Cost and Benefit Parameters'!$C$45*(QP_IncomeWP!AV169-Income_CF!AV171))</f>
        <v/>
      </c>
      <c r="AW169" s="1" t="str">
        <f>IF(QP_IncomeWP!AW169="","",'Cost and Benefit Parameters'!$C$45*(QP_IncomeWP!AW169-Income_CF!AW171))</f>
        <v/>
      </c>
      <c r="AX169" s="1" t="str">
        <f>IF(QP_IncomeWP!AX169="","",'Cost and Benefit Parameters'!$C$45*(QP_IncomeWP!AX169-Income_CF!AX171))</f>
        <v/>
      </c>
      <c r="AY169" s="1" t="str">
        <f>IF(QP_IncomeWP!AY169="","",'Cost and Benefit Parameters'!$C$45*(QP_IncomeWP!AY169-Income_CF!AY171))</f>
        <v/>
      </c>
      <c r="AZ169" s="1" t="str">
        <f>IF(QP_IncomeWP!AZ169="","",'Cost and Benefit Parameters'!$C$45*(QP_IncomeWP!AZ169-Income_CF!AZ171))</f>
        <v/>
      </c>
      <c r="BA169" s="1" t="str">
        <f>IF(QP_IncomeWP!BA169="","",'Cost and Benefit Parameters'!$C$45*(QP_IncomeWP!BA169-Income_CF!BA171))</f>
        <v/>
      </c>
      <c r="BB169" s="1" t="str">
        <f>IF(QP_IncomeWP!BB169="","",'Cost and Benefit Parameters'!$C$45*(QP_IncomeWP!BB169-Income_CF!BB171))</f>
        <v/>
      </c>
      <c r="BC169" s="1" t="str">
        <f>IF(QP_IncomeWP!BC169="","",'Cost and Benefit Parameters'!$C$45*(QP_IncomeWP!BC169-Income_CF!BC171))</f>
        <v/>
      </c>
      <c r="BD169" s="1" t="str">
        <f>IF(QP_IncomeWP!BD169="","",'Cost and Benefit Parameters'!$C$45*(QP_IncomeWP!BD169-Income_CF!BD171))</f>
        <v/>
      </c>
      <c r="BE169" s="1" t="str">
        <f>IF(QP_IncomeWP!BE169="","",'Cost and Benefit Parameters'!$C$45*(QP_IncomeWP!BE169-Income_CF!BE171))</f>
        <v/>
      </c>
      <c r="BF169" s="1" t="str">
        <f>IF(QP_IncomeWP!BF169="","",'Cost and Benefit Parameters'!$C$45*(QP_IncomeWP!BF169-Income_CF!BF171))</f>
        <v/>
      </c>
      <c r="BG169" s="1" t="str">
        <f>IF(QP_IncomeWP!BG169="","",'Cost and Benefit Parameters'!$C$45*(QP_IncomeWP!BG169-Income_CF!BG171))</f>
        <v/>
      </c>
      <c r="BH169" s="1" t="str">
        <f>IF(QP_IncomeWP!BH169="","",'Cost and Benefit Parameters'!$C$45*(QP_IncomeWP!BH169-Income_CF!BH171))</f>
        <v/>
      </c>
      <c r="BI169" s="1" t="str">
        <f>IF(QP_IncomeWP!BI169="","",'Cost and Benefit Parameters'!$C$45*(QP_IncomeWP!BI169-Income_CF!BI171))</f>
        <v/>
      </c>
      <c r="BJ169" s="1" t="str">
        <f>IF(QP_IncomeWP!BJ169="","",'Cost and Benefit Parameters'!$C$45*(QP_IncomeWP!BJ169-Income_CF!BJ171))</f>
        <v/>
      </c>
      <c r="BK169" s="1" t="str">
        <f>IF(QP_IncomeWP!BK169="","",'Cost and Benefit Parameters'!$C$45*(QP_IncomeWP!BK169-Income_CF!BK171))</f>
        <v/>
      </c>
      <c r="BL169" s="1" t="str">
        <f>IF(QP_IncomeWP!BL169="","",'Cost and Benefit Parameters'!$C$45*(QP_IncomeWP!BL169-Income_CF!BL171))</f>
        <v/>
      </c>
      <c r="BM169" s="1" t="str">
        <f>IF(QP_IncomeWP!BM169="","",'Cost and Benefit Parameters'!$C$45*(QP_IncomeWP!BM169-Income_CF!BM171))</f>
        <v/>
      </c>
    </row>
    <row r="170" spans="1:72" x14ac:dyDescent="0.55000000000000004">
      <c r="A170" s="639"/>
      <c r="B170" t="s">
        <v>469</v>
      </c>
      <c r="G170" s="1" t="str">
        <f>IF(QP_IncomeWP!G170="","",'Cost and Benefit Parameters'!$C$45*(QP_IncomeWP!G170-Income_CF!G172))</f>
        <v/>
      </c>
      <c r="H170" s="1" t="str">
        <f>IF(QP_IncomeWP!H170="","",'Cost and Benefit Parameters'!$C$45*(QP_IncomeWP!H170-Income_CF!H172))</f>
        <v/>
      </c>
      <c r="I170" s="1">
        <f>IF(QP_IncomeWP!I170="","",'Cost and Benefit Parameters'!$C$45*(QP_IncomeWP!I170-Income_CF!I172))</f>
        <v>-296728.19251092861</v>
      </c>
      <c r="J170" s="1">
        <f>IF(QP_IncomeWP!J170="","",'Cost and Benefit Parameters'!$C$45*(QP_IncomeWP!J170-Income_CF!J172))</f>
        <v>-308238.96584591956</v>
      </c>
      <c r="K170" s="1">
        <f>IF(QP_IncomeWP!K170="","",'Cost and Benefit Parameters'!$C$45*(QP_IncomeWP!K170-Income_CF!K172))</f>
        <v>-320004.20858166972</v>
      </c>
      <c r="L170" s="1">
        <f>IF(QP_IncomeWP!L170="","",'Cost and Benefit Parameters'!$C$45*(QP_IncomeWP!L170-Income_CF!L172))</f>
        <v>-332019.25020028686</v>
      </c>
      <c r="M170" s="1">
        <f>IF(QP_IncomeWP!M170="","",'Cost and Benefit Parameters'!$C$45*(QP_IncomeWP!M170-Income_CF!M172))</f>
        <v>-346385.30440251448</v>
      </c>
      <c r="N170" s="1">
        <f>IF(QP_IncomeWP!N170="","",'Cost and Benefit Parameters'!$C$45*(QP_IncomeWP!N170-Income_CF!N172))</f>
        <v>-358744.54244083411</v>
      </c>
      <c r="O170" s="1">
        <f>IF(QP_IncomeWP!O170="","",'Cost and Benefit Parameters'!$C$45*(QP_IncomeWP!O170-Income_CF!O172))</f>
        <v>-371321.90560407389</v>
      </c>
      <c r="P170" s="1">
        <f>IF(QP_IncomeWP!P170="","",'Cost and Benefit Parameters'!$C$45*(QP_IncomeWP!P170-Income_CF!P172))</f>
        <v>-384109.68842277874</v>
      </c>
      <c r="Q170" s="1">
        <f>IF(QP_IncomeWP!Q170="","",'Cost and Benefit Parameters'!$C$45*(QP_IncomeWP!Q170-Income_CF!Q172))</f>
        <v>-397099.53254887467</v>
      </c>
      <c r="R170" s="1">
        <f>IF(QP_IncomeWP!R170="","",'Cost and Benefit Parameters'!$C$45*(QP_IncomeWP!R170-Income_CF!R172))</f>
        <v>-410282.42467031104</v>
      </c>
      <c r="S170" s="1">
        <f>IF(QP_IncomeWP!S170="","",'Cost and Benefit Parameters'!$C$45*(QP_IncomeWP!S170-Income_CF!S172))</f>
        <v>-423648.69635168568</v>
      </c>
      <c r="T170" s="1">
        <f>IF(QP_IncomeWP!T170="","",'Cost and Benefit Parameters'!$C$45*(QP_IncomeWP!T170-Income_CF!T172))</f>
        <v>-437188.02586653794</v>
      </c>
      <c r="U170" s="1">
        <f>IF(QP_IncomeWP!U170="","",'Cost and Benefit Parameters'!$C$45*(QP_IncomeWP!U170-Income_CF!U172))</f>
        <v>-450889.44208070706</v>
      </c>
      <c r="V170" s="1">
        <f>IF(QP_IncomeWP!V170="","",'Cost and Benefit Parameters'!$C$45*(QP_IncomeWP!V170-Income_CF!V172))</f>
        <v>-464741.33043937385</v>
      </c>
      <c r="W170" s="1">
        <f>IF(QP_IncomeWP!W170="","",'Cost and Benefit Parameters'!$C$45*(QP_IncomeWP!W170-Income_CF!W172))</f>
        <v>-478731.44110308675</v>
      </c>
      <c r="X170" s="1">
        <f>IF(QP_IncomeWP!X170="","",'Cost and Benefit Parameters'!$C$45*(QP_IncomeWP!X170-Income_CF!X172))</f>
        <v>-492846.8992704135</v>
      </c>
      <c r="Y170" s="1">
        <f>IF(QP_IncomeWP!Y170="","",'Cost and Benefit Parameters'!$C$45*(QP_IncomeWP!Y170-Income_CF!Y172))</f>
        <v>-507074.21771661856</v>
      </c>
      <c r="Z170" s="1">
        <f>IF(QP_IncomeWP!Z170="","",'Cost and Benefit Parameters'!$C$45*(QP_IncomeWP!Z170-Income_CF!Z172))</f>
        <v>-521399.3115693233</v>
      </c>
      <c r="AA170" s="1">
        <f>IF(QP_IncomeWP!AA170="","",'Cost and Benefit Parameters'!$C$45*(QP_IncomeWP!AA170-Income_CF!AA172))</f>
        <v>-535807.51533310569</v>
      </c>
      <c r="AB170" s="1">
        <f>IF(QP_IncomeWP!AB170="","",'Cost and Benefit Parameters'!$C$45*(QP_IncomeWP!AB170-Income_CF!AB172))</f>
        <v>-550283.60216583777</v>
      </c>
      <c r="AC170" s="1">
        <f>IF(QP_IncomeWP!AC170="","",'Cost and Benefit Parameters'!$C$45*(QP_IncomeWP!AC170-Income_CF!AC172))</f>
        <v>-564811.80540001811</v>
      </c>
      <c r="AD170" s="1">
        <f>IF(QP_IncomeWP!AD170="","",'Cost and Benefit Parameters'!$C$45*(QP_IncomeWP!AD170-Income_CF!AD172))</f>
        <v>-579375.84229264408</v>
      </c>
      <c r="AE170" s="1">
        <f>IF(QP_IncomeWP!AE170="","",'Cost and Benefit Parameters'!$C$45*(QP_IncomeWP!AE170-Income_CF!AE172))</f>
        <v>-593958.93997718534</v>
      </c>
      <c r="AF170" s="1">
        <f>IF(QP_IncomeWP!AF170="","",'Cost and Benefit Parameters'!$C$45*(QP_IncomeWP!AF170-Income_CF!AF172))</f>
        <v>-608543.8635812297</v>
      </c>
      <c r="AG170" s="1">
        <f>IF(QP_IncomeWP!AG170="","",'Cost and Benefit Parameters'!$C$45*(QP_IncomeWP!AG170-Income_CF!AG172))</f>
        <v>-623112.94646315183</v>
      </c>
      <c r="AH170" s="1">
        <f>IF(QP_IncomeWP!AH170="","",'Cost and Benefit Parameters'!$C$45*(QP_IncomeWP!AH170-Income_CF!AH172))</f>
        <v>-637648.12251096219</v>
      </c>
      <c r="AI170" s="1">
        <f>IF(QP_IncomeWP!AI170="","",'Cost and Benefit Parameters'!$C$45*(QP_IncomeWP!AI170-Income_CF!AI172))</f>
        <v>-652130.96043638082</v>
      </c>
      <c r="AJ170" s="1">
        <f>IF(QP_IncomeWP!AJ170="","",'Cost and Benefit Parameters'!$C$45*(QP_IncomeWP!AJ170-Income_CF!AJ172))</f>
        <v>-666542.6999869938</v>
      </c>
      <c r="AK170" s="1">
        <f>IF(QP_IncomeWP!AK170="","",'Cost and Benefit Parameters'!$C$45*(QP_IncomeWP!AK170-Income_CF!AK172))</f>
        <v>-680864.28998947202</v>
      </c>
      <c r="AL170" s="1">
        <f>IF(QP_IncomeWP!AL170="","",'Cost and Benefit Parameters'!$C$45*(QP_IncomeWP!AL170-Income_CF!AL172))</f>
        <v>-695076.42812696565</v>
      </c>
      <c r="AM170" s="1">
        <f>IF(QP_IncomeWP!AM170="","",'Cost and Benefit Parameters'!$C$45*(QP_IncomeWP!AM170-Income_CF!AM172))</f>
        <v>-709159.60234436474</v>
      </c>
      <c r="AN170" s="1">
        <f>IF(QP_IncomeWP!AN170="","",'Cost and Benefit Parameters'!$C$45*(QP_IncomeWP!AN170-Income_CF!AN172))</f>
        <v>-723094.13376577548</v>
      </c>
      <c r="AO170" s="1">
        <f>IF(QP_IncomeWP!AO170="","",'Cost and Benefit Parameters'!$C$45*(QP_IncomeWP!AO170-Income_CF!AO172))</f>
        <v>-736860.22099981364</v>
      </c>
      <c r="AP170" s="1">
        <f>IF(QP_IncomeWP!AP170="","",'Cost and Benefit Parameters'!$C$45*(QP_IncomeWP!AP170-Income_CF!AP172))</f>
        <v>-750437.98569977668</v>
      </c>
      <c r="AQ170" s="1">
        <f>IF(QP_IncomeWP!AQ170="","",'Cost and Benefit Parameters'!$C$45*(QP_IncomeWP!AQ170-Income_CF!AQ172))</f>
        <v>-763807.51923785941</v>
      </c>
      <c r="AR170" s="1">
        <f>IF(QP_IncomeWP!AR170="","",'Cost and Benefit Parameters'!$C$45*(QP_IncomeWP!AR170-Income_CF!AR172))</f>
        <v>-776948.9303451021</v>
      </c>
      <c r="AS170" s="1">
        <f>IF(QP_IncomeWP!AS170="","",'Cost and Benefit Parameters'!$C$45*(QP_IncomeWP!AS170-Income_CF!AS172))</f>
        <v>-789842.39356187091</v>
      </c>
      <c r="AT170" s="1">
        <f>IF(QP_IncomeWP!AT170="","",'Cost and Benefit Parameters'!$C$45*(QP_IncomeWP!AT170-Income_CF!AT172))</f>
        <v>-802468.19833748799</v>
      </c>
      <c r="AU170" s="1">
        <f>IF(QP_IncomeWP!AU170="","",'Cost and Benefit Parameters'!$C$45*(QP_IncomeWP!AU170-Income_CF!AU172))</f>
        <v>-814806.7986119712</v>
      </c>
      <c r="AV170" s="1">
        <f>IF(QP_IncomeWP!AV170="","",'Cost and Benefit Parameters'!$C$45*(QP_IncomeWP!AV170-Income_CF!AV172))</f>
        <v>-826838.86270808836</v>
      </c>
      <c r="AW170" s="1" t="str">
        <f>IF(QP_IncomeWP!AW170="","",'Cost and Benefit Parameters'!$C$45*(QP_IncomeWP!AW170-Income_CF!AW172))</f>
        <v/>
      </c>
      <c r="AX170" s="1" t="str">
        <f>IF(QP_IncomeWP!AX170="","",'Cost and Benefit Parameters'!$C$45*(QP_IncomeWP!AX170-Income_CF!AX172))</f>
        <v/>
      </c>
      <c r="AY170" s="1" t="str">
        <f>IF(QP_IncomeWP!AY170="","",'Cost and Benefit Parameters'!$C$45*(QP_IncomeWP!AY170-Income_CF!AY172))</f>
        <v/>
      </c>
      <c r="AZ170" s="1" t="str">
        <f>IF(QP_IncomeWP!AZ170="","",'Cost and Benefit Parameters'!$C$45*(QP_IncomeWP!AZ170-Income_CF!AZ172))</f>
        <v/>
      </c>
      <c r="BA170" s="1" t="str">
        <f>IF(QP_IncomeWP!BA170="","",'Cost and Benefit Parameters'!$C$45*(QP_IncomeWP!BA170-Income_CF!BA172))</f>
        <v/>
      </c>
      <c r="BB170" s="1" t="str">
        <f>IF(QP_IncomeWP!BB170="","",'Cost and Benefit Parameters'!$C$45*(QP_IncomeWP!BB170-Income_CF!BB172))</f>
        <v/>
      </c>
      <c r="BC170" s="1" t="str">
        <f>IF(QP_IncomeWP!BC170="","",'Cost and Benefit Parameters'!$C$45*(QP_IncomeWP!BC170-Income_CF!BC172))</f>
        <v/>
      </c>
      <c r="BD170" s="1" t="str">
        <f>IF(QP_IncomeWP!BD170="","",'Cost and Benefit Parameters'!$C$45*(QP_IncomeWP!BD170-Income_CF!BD172))</f>
        <v/>
      </c>
      <c r="BE170" s="1" t="str">
        <f>IF(QP_IncomeWP!BE170="","",'Cost and Benefit Parameters'!$C$45*(QP_IncomeWP!BE170-Income_CF!BE172))</f>
        <v/>
      </c>
      <c r="BF170" s="1" t="str">
        <f>IF(QP_IncomeWP!BF170="","",'Cost and Benefit Parameters'!$C$45*(QP_IncomeWP!BF170-Income_CF!BF172))</f>
        <v/>
      </c>
      <c r="BG170" s="1" t="str">
        <f>IF(QP_IncomeWP!BG170="","",'Cost and Benefit Parameters'!$C$45*(QP_IncomeWP!BG170-Income_CF!BG172))</f>
        <v/>
      </c>
      <c r="BH170" s="1" t="str">
        <f>IF(QP_IncomeWP!BH170="","",'Cost and Benefit Parameters'!$C$45*(QP_IncomeWP!BH170-Income_CF!BH172))</f>
        <v/>
      </c>
      <c r="BI170" s="1" t="str">
        <f>IF(QP_IncomeWP!BI170="","",'Cost and Benefit Parameters'!$C$45*(QP_IncomeWP!BI170-Income_CF!BI172))</f>
        <v/>
      </c>
      <c r="BJ170" s="1" t="str">
        <f>IF(QP_IncomeWP!BJ170="","",'Cost and Benefit Parameters'!$C$45*(QP_IncomeWP!BJ170-Income_CF!BJ172))</f>
        <v/>
      </c>
      <c r="BK170" s="1" t="str">
        <f>IF(QP_IncomeWP!BK170="","",'Cost and Benefit Parameters'!$C$45*(QP_IncomeWP!BK170-Income_CF!BK172))</f>
        <v/>
      </c>
      <c r="BL170" s="1" t="str">
        <f>IF(QP_IncomeWP!BL170="","",'Cost and Benefit Parameters'!$C$45*(QP_IncomeWP!BL170-Income_CF!BL172))</f>
        <v/>
      </c>
      <c r="BM170" s="1" t="str">
        <f>IF(QP_IncomeWP!BM170="","",'Cost and Benefit Parameters'!$C$45*(QP_IncomeWP!BM170-Income_CF!BM172))</f>
        <v/>
      </c>
    </row>
    <row r="171" spans="1:72" x14ac:dyDescent="0.55000000000000004">
      <c r="A171" s="639"/>
      <c r="B171" t="s">
        <v>470</v>
      </c>
      <c r="G171" s="1" t="str">
        <f>IF(QP_IncomeWP!G171="","",'Cost and Benefit Parameters'!$C$45*(QP_IncomeWP!G171-Income_CF!G173))</f>
        <v/>
      </c>
      <c r="H171" s="1" t="str">
        <f>IF(QP_IncomeWP!H171="","",'Cost and Benefit Parameters'!$C$45*(QP_IncomeWP!H171-Income_CF!H173))</f>
        <v/>
      </c>
      <c r="I171" s="1" t="str">
        <f>IF(QP_IncomeWP!I171="","",'Cost and Benefit Parameters'!$C$45*(QP_IncomeWP!I171-Income_CF!I173))</f>
        <v/>
      </c>
      <c r="J171" s="1">
        <f>IF(QP_IncomeWP!J171="","",'Cost and Benefit Parameters'!$C$45*(QP_IncomeWP!J171-Income_CF!J173))</f>
        <v>-305630.03828625643</v>
      </c>
      <c r="K171" s="1">
        <f>IF(QP_IncomeWP!K171="","",'Cost and Benefit Parameters'!$C$45*(QP_IncomeWP!K171-Income_CF!K173))</f>
        <v>-317486.13482129714</v>
      </c>
      <c r="L171" s="1">
        <f>IF(QP_IncomeWP!L171="","",'Cost and Benefit Parameters'!$C$45*(QP_IncomeWP!L171-Income_CF!L173))</f>
        <v>-329604.33483911975</v>
      </c>
      <c r="M171" s="1">
        <f>IF(QP_IncomeWP!M171="","",'Cost and Benefit Parameters'!$C$45*(QP_IncomeWP!M171-Income_CF!M173))</f>
        <v>-341979.82770629553</v>
      </c>
      <c r="N171" s="1">
        <f>IF(QP_IncomeWP!N171="","",'Cost and Benefit Parameters'!$C$45*(QP_IncomeWP!N171-Income_CF!N173))</f>
        <v>-356776.86353458994</v>
      </c>
      <c r="O171" s="1">
        <f>IF(QP_IncomeWP!O171="","",'Cost and Benefit Parameters'!$C$45*(QP_IncomeWP!O171-Income_CF!O173))</f>
        <v>-369506.87871405907</v>
      </c>
      <c r="P171" s="1">
        <f>IF(QP_IncomeWP!P171="","",'Cost and Benefit Parameters'!$C$45*(QP_IncomeWP!P171-Income_CF!P173))</f>
        <v>-382461.56277219602</v>
      </c>
      <c r="Q171" s="1">
        <f>IF(QP_IncomeWP!Q171="","",'Cost and Benefit Parameters'!$C$45*(QP_IncomeWP!Q171-Income_CF!Q173))</f>
        <v>-395632.97907546227</v>
      </c>
      <c r="R171" s="1">
        <f>IF(QP_IncomeWP!R171="","",'Cost and Benefit Parameters'!$C$45*(QP_IncomeWP!R171-Income_CF!R173))</f>
        <v>-409012.51852534083</v>
      </c>
      <c r="S171" s="1">
        <f>IF(QP_IncomeWP!S171="","",'Cost and Benefit Parameters'!$C$45*(QP_IncomeWP!S171-Income_CF!S173))</f>
        <v>-422590.89741042012</v>
      </c>
      <c r="T171" s="1">
        <f>IF(QP_IncomeWP!T171="","",'Cost and Benefit Parameters'!$C$45*(QP_IncomeWP!T171-Income_CF!T173))</f>
        <v>-436358.15724223654</v>
      </c>
      <c r="U171" s="1">
        <f>IF(QP_IncomeWP!U171="","",'Cost and Benefit Parameters'!$C$45*(QP_IncomeWP!U171-Income_CF!U173))</f>
        <v>-450303.66664253426</v>
      </c>
      <c r="V171" s="1">
        <f>IF(QP_IncomeWP!V171="","",'Cost and Benefit Parameters'!$C$45*(QP_IncomeWP!V171-Income_CF!V173))</f>
        <v>-464416.12534312799</v>
      </c>
      <c r="W171" s="1">
        <f>IF(QP_IncomeWP!W171="","",'Cost and Benefit Parameters'!$C$45*(QP_IncomeWP!W171-Income_CF!W173))</f>
        <v>-478683.57035255508</v>
      </c>
      <c r="X171" s="1">
        <f>IF(QP_IncomeWP!X171="","",'Cost and Benefit Parameters'!$C$45*(QP_IncomeWP!X171-Income_CF!X173))</f>
        <v>-493093.38433617959</v>
      </c>
      <c r="Y171" s="1">
        <f>IF(QP_IncomeWP!Y171="","",'Cost and Benefit Parameters'!$C$45*(QP_IncomeWP!Y171-Income_CF!Y173))</f>
        <v>-507632.30624852603</v>
      </c>
      <c r="Z171" s="1">
        <f>IF(QP_IncomeWP!Z171="","",'Cost and Benefit Parameters'!$C$45*(QP_IncomeWP!Z171-Income_CF!Z173))</f>
        <v>-522286.44424811692</v>
      </c>
      <c r="AA171" s="1">
        <f>IF(QP_IncomeWP!AA171="","",'Cost and Benefit Parameters'!$C$45*(QP_IncomeWP!AA171-Income_CF!AA173))</f>
        <v>-537041.29091640317</v>
      </c>
      <c r="AB171" s="1">
        <f>IF(QP_IncomeWP!AB171="","",'Cost and Benefit Parameters'!$C$45*(QP_IncomeWP!AB171-Income_CF!AB173))</f>
        <v>-551881.74079309858</v>
      </c>
      <c r="AC171" s="1">
        <f>IF(QP_IncomeWP!AC171="","",'Cost and Benefit Parameters'!$C$45*(QP_IncomeWP!AC171-Income_CF!AC173))</f>
        <v>-566792.11023081304</v>
      </c>
      <c r="AD171" s="1">
        <f>IF(QP_IncomeWP!AD171="","",'Cost and Benefit Parameters'!$C$45*(QP_IncomeWP!AD171-Income_CF!AD173))</f>
        <v>-581756.15956201858</v>
      </c>
      <c r="AE171" s="1">
        <f>IF(QP_IncomeWP!AE171="","",'Cost and Benefit Parameters'!$C$45*(QP_IncomeWP!AE171-Income_CF!AE173))</f>
        <v>-596757.1175614231</v>
      </c>
      <c r="AF171" s="1">
        <f>IF(QP_IncomeWP!AF171="","",'Cost and Benefit Parameters'!$C$45*(QP_IncomeWP!AF171-Income_CF!AF173))</f>
        <v>-611777.70817650086</v>
      </c>
      <c r="AG171" s="1">
        <f>IF(QP_IncomeWP!AG171="","",'Cost and Benefit Parameters'!$C$45*(QP_IncomeWP!AG171-Income_CF!AG173))</f>
        <v>-626800.17948866659</v>
      </c>
      <c r="AH171" s="1">
        <f>IF(QP_IncomeWP!AH171="","",'Cost and Benefit Parameters'!$C$45*(QP_IncomeWP!AH171-Income_CF!AH173))</f>
        <v>-641806.33485704614</v>
      </c>
      <c r="AI171" s="1">
        <f>IF(QP_IncomeWP!AI171="","",'Cost and Benefit Parameters'!$C$45*(QP_IncomeWP!AI171-Income_CF!AI173))</f>
        <v>-656777.56618629105</v>
      </c>
      <c r="AJ171" s="1">
        <f>IF(QP_IncomeWP!AJ171="","",'Cost and Benefit Parameters'!$C$45*(QP_IncomeWP!AJ171-Income_CF!AJ173))</f>
        <v>-671694.88924947218</v>
      </c>
      <c r="AK171" s="1">
        <f>IF(QP_IncomeWP!AK171="","",'Cost and Benefit Parameters'!$C$45*(QP_IncomeWP!AK171-Income_CF!AK173))</f>
        <v>-686538.98098660377</v>
      </c>
      <c r="AL171" s="1">
        <f>IF(QP_IncomeWP!AL171="","",'Cost and Benefit Parameters'!$C$45*(QP_IncomeWP!AL171-Income_CF!AL173))</f>
        <v>-701290.21868915611</v>
      </c>
      <c r="AM171" s="1">
        <f>IF(QP_IncomeWP!AM171="","",'Cost and Benefit Parameters'!$C$45*(QP_IncomeWP!AM171-Income_CF!AM173))</f>
        <v>-715928.72097077454</v>
      </c>
      <c r="AN171" s="1">
        <f>IF(QP_IncomeWP!AN171="","",'Cost and Benefit Parameters'!$C$45*(QP_IncomeWP!AN171-Income_CF!AN173))</f>
        <v>-730434.39041469537</v>
      </c>
      <c r="AO171" s="1">
        <f>IF(QP_IncomeWP!AO171="","",'Cost and Benefit Parameters'!$C$45*(QP_IncomeWP!AO171-Income_CF!AO173))</f>
        <v>-744786.95777874859</v>
      </c>
      <c r="AP171" s="1">
        <f>IF(QP_IncomeWP!AP171="","",'Cost and Benefit Parameters'!$C$45*(QP_IncomeWP!AP171-Income_CF!AP173))</f>
        <v>-758966.02762980817</v>
      </c>
      <c r="AQ171" s="1">
        <f>IF(QP_IncomeWP!AQ171="","",'Cost and Benefit Parameters'!$C$45*(QP_IncomeWP!AQ171-Income_CF!AQ173))</f>
        <v>-772951.12527077016</v>
      </c>
      <c r="AR171" s="1">
        <f>IF(QP_IncomeWP!AR171="","",'Cost and Benefit Parameters'!$C$45*(QP_IncomeWP!AR171-Income_CF!AR173))</f>
        <v>-786721.74481499533</v>
      </c>
      <c r="AS171" s="1">
        <f>IF(QP_IncomeWP!AS171="","",'Cost and Benefit Parameters'!$C$45*(QP_IncomeWP!AS171-Income_CF!AS173))</f>
        <v>-800257.39825545542</v>
      </c>
      <c r="AT171" s="1">
        <f>IF(QP_IncomeWP!AT171="","",'Cost and Benefit Parameters'!$C$45*(QP_IncomeWP!AT171-Income_CF!AT173))</f>
        <v>-813537.66536872683</v>
      </c>
      <c r="AU171" s="1">
        <f>IF(QP_IncomeWP!AU171="","",'Cost and Benefit Parameters'!$C$45*(QP_IncomeWP!AU171-Income_CF!AU173))</f>
        <v>-826542.24428761273</v>
      </c>
      <c r="AV171" s="1">
        <f>IF(QP_IncomeWP!AV171="","",'Cost and Benefit Parameters'!$C$45*(QP_IncomeWP!AV171-Income_CF!AV173))</f>
        <v>-839251.00257033028</v>
      </c>
      <c r="AW171" s="1">
        <f>IF(QP_IncomeWP!AW171="","",'Cost and Benefit Parameters'!$C$45*(QP_IncomeWP!AW171-Income_CF!AW173))</f>
        <v>-851644.02858933085</v>
      </c>
      <c r="AX171" s="1" t="str">
        <f>IF(QP_IncomeWP!AX171="","",'Cost and Benefit Parameters'!$C$45*(QP_IncomeWP!AX171-Income_CF!AX173))</f>
        <v/>
      </c>
      <c r="AY171" s="1" t="str">
        <f>IF(QP_IncomeWP!AY171="","",'Cost and Benefit Parameters'!$C$45*(QP_IncomeWP!AY171-Income_CF!AY173))</f>
        <v/>
      </c>
      <c r="AZ171" s="1" t="str">
        <f>IF(QP_IncomeWP!AZ171="","",'Cost and Benefit Parameters'!$C$45*(QP_IncomeWP!AZ171-Income_CF!AZ173))</f>
        <v/>
      </c>
      <c r="BA171" s="1" t="str">
        <f>IF(QP_IncomeWP!BA171="","",'Cost and Benefit Parameters'!$C$45*(QP_IncomeWP!BA171-Income_CF!BA173))</f>
        <v/>
      </c>
      <c r="BB171" s="1" t="str">
        <f>IF(QP_IncomeWP!BB171="","",'Cost and Benefit Parameters'!$C$45*(QP_IncomeWP!BB171-Income_CF!BB173))</f>
        <v/>
      </c>
      <c r="BC171" s="1" t="str">
        <f>IF(QP_IncomeWP!BC171="","",'Cost and Benefit Parameters'!$C$45*(QP_IncomeWP!BC171-Income_CF!BC173))</f>
        <v/>
      </c>
      <c r="BD171" s="1" t="str">
        <f>IF(QP_IncomeWP!BD171="","",'Cost and Benefit Parameters'!$C$45*(QP_IncomeWP!BD171-Income_CF!BD173))</f>
        <v/>
      </c>
      <c r="BE171" s="1" t="str">
        <f>IF(QP_IncomeWP!BE171="","",'Cost and Benefit Parameters'!$C$45*(QP_IncomeWP!BE171-Income_CF!BE173))</f>
        <v/>
      </c>
      <c r="BF171" s="1" t="str">
        <f>IF(QP_IncomeWP!BF171="","",'Cost and Benefit Parameters'!$C$45*(QP_IncomeWP!BF171-Income_CF!BF173))</f>
        <v/>
      </c>
      <c r="BG171" s="1" t="str">
        <f>IF(QP_IncomeWP!BG171="","",'Cost and Benefit Parameters'!$C$45*(QP_IncomeWP!BG171-Income_CF!BG173))</f>
        <v/>
      </c>
      <c r="BH171" s="1" t="str">
        <f>IF(QP_IncomeWP!BH171="","",'Cost and Benefit Parameters'!$C$45*(QP_IncomeWP!BH171-Income_CF!BH173))</f>
        <v/>
      </c>
      <c r="BI171" s="1" t="str">
        <f>IF(QP_IncomeWP!BI171="","",'Cost and Benefit Parameters'!$C$45*(QP_IncomeWP!BI171-Income_CF!BI173))</f>
        <v/>
      </c>
      <c r="BJ171" s="1" t="str">
        <f>IF(QP_IncomeWP!BJ171="","",'Cost and Benefit Parameters'!$C$45*(QP_IncomeWP!BJ171-Income_CF!BJ173))</f>
        <v/>
      </c>
      <c r="BK171" s="1" t="str">
        <f>IF(QP_IncomeWP!BK171="","",'Cost and Benefit Parameters'!$C$45*(QP_IncomeWP!BK171-Income_CF!BK173))</f>
        <v/>
      </c>
      <c r="BL171" s="1" t="str">
        <f>IF(QP_IncomeWP!BL171="","",'Cost and Benefit Parameters'!$C$45*(QP_IncomeWP!BL171-Income_CF!BL173))</f>
        <v/>
      </c>
      <c r="BM171" s="1" t="str">
        <f>IF(QP_IncomeWP!BM171="","",'Cost and Benefit Parameters'!$C$45*(QP_IncomeWP!BM171-Income_CF!BM173))</f>
        <v/>
      </c>
    </row>
    <row r="172" spans="1:72" x14ac:dyDescent="0.55000000000000004">
      <c r="A172" s="639"/>
      <c r="B172" t="s">
        <v>471</v>
      </c>
      <c r="G172" s="1" t="str">
        <f>IF(QP_IncomeWP!G172="","",'Cost and Benefit Parameters'!$C$45*(QP_IncomeWP!G172-Income_CF!G174))</f>
        <v/>
      </c>
      <c r="H172" s="1" t="str">
        <f>IF(QP_IncomeWP!H172="","",'Cost and Benefit Parameters'!$C$45*(QP_IncomeWP!H172-Income_CF!H174))</f>
        <v/>
      </c>
      <c r="I172" s="1" t="str">
        <f>IF(QP_IncomeWP!I172="","",'Cost and Benefit Parameters'!$C$45*(QP_IncomeWP!I172-Income_CF!I174))</f>
        <v/>
      </c>
      <c r="J172" s="1" t="str">
        <f>IF(QP_IncomeWP!J172="","",'Cost and Benefit Parameters'!$C$45*(QP_IncomeWP!J172-Income_CF!J174))</f>
        <v/>
      </c>
      <c r="K172" s="1">
        <f>IF(QP_IncomeWP!K172="","",'Cost and Benefit Parameters'!$C$45*(QP_IncomeWP!K172-Income_CF!K174))</f>
        <v>-314798.93943484401</v>
      </c>
      <c r="L172" s="1">
        <f>IF(QP_IncomeWP!L172="","",'Cost and Benefit Parameters'!$C$45*(QP_IncomeWP!L172-Income_CF!L174))</f>
        <v>-327010.71886593604</v>
      </c>
      <c r="M172" s="1">
        <f>IF(QP_IncomeWP!M172="","",'Cost and Benefit Parameters'!$C$45*(QP_IncomeWP!M172-Income_CF!M174))</f>
        <v>-339492.46488429344</v>
      </c>
      <c r="N172" s="1">
        <f>IF(QP_IncomeWP!N172="","",'Cost and Benefit Parameters'!$C$45*(QP_IncomeWP!N172-Income_CF!N174))</f>
        <v>-352239.22253748425</v>
      </c>
      <c r="O172" s="1">
        <f>IF(QP_IncomeWP!O172="","",'Cost and Benefit Parameters'!$C$45*(QP_IncomeWP!O172-Income_CF!O174))</f>
        <v>-367480.16944062756</v>
      </c>
      <c r="P172" s="1">
        <f>IF(QP_IncomeWP!P172="","",'Cost and Benefit Parameters'!$C$45*(QP_IncomeWP!P172-Income_CF!P174))</f>
        <v>-380592.08507548075</v>
      </c>
      <c r="Q172" s="1">
        <f>IF(QP_IncomeWP!Q172="","",'Cost and Benefit Parameters'!$C$45*(QP_IncomeWP!Q172-Income_CF!Q174))</f>
        <v>-393935.40965536202</v>
      </c>
      <c r="R172" s="1">
        <f>IF(QP_IncomeWP!R172="","",'Cost and Benefit Parameters'!$C$45*(QP_IncomeWP!R172-Income_CF!R174))</f>
        <v>-407501.96844772599</v>
      </c>
      <c r="S172" s="1">
        <f>IF(QP_IncomeWP!S172="","",'Cost and Benefit Parameters'!$C$45*(QP_IncomeWP!S172-Income_CF!S174))</f>
        <v>-421282.89408110082</v>
      </c>
      <c r="T172" s="1">
        <f>IF(QP_IncomeWP!T172="","",'Cost and Benefit Parameters'!$C$45*(QP_IncomeWP!T172-Income_CF!T174))</f>
        <v>-435268.62433273275</v>
      </c>
      <c r="U172" s="1">
        <f>IF(QP_IncomeWP!U172="","",'Cost and Benefit Parameters'!$C$45*(QP_IncomeWP!U172-Income_CF!U174))</f>
        <v>-449448.90195950354</v>
      </c>
      <c r="V172" s="1">
        <f>IF(QP_IncomeWP!V172="","",'Cost and Benefit Parameters'!$C$45*(QP_IncomeWP!V172-Income_CF!V174))</f>
        <v>-463812.77664181014</v>
      </c>
      <c r="W172" s="1">
        <f>IF(QP_IncomeWP!W172="","",'Cost and Benefit Parameters'!$C$45*(QP_IncomeWP!W172-Income_CF!W174))</f>
        <v>-478348.60910342197</v>
      </c>
      <c r="X172" s="1">
        <f>IF(QP_IncomeWP!X172="","",'Cost and Benefit Parameters'!$C$45*(QP_IncomeWP!X172-Income_CF!X174))</f>
        <v>-493044.07746313163</v>
      </c>
      <c r="Y172" s="1">
        <f>IF(QP_IncomeWP!Y172="","",'Cost and Benefit Parameters'!$C$45*(QP_IncomeWP!Y172-Income_CF!Y174))</f>
        <v>-507886.18586626468</v>
      </c>
      <c r="Z172" s="1">
        <f>IF(QP_IncomeWP!Z172="","",'Cost and Benefit Parameters'!$C$45*(QP_IncomeWP!Z172-Income_CF!Z174))</f>
        <v>-522861.27543598169</v>
      </c>
      <c r="AA172" s="1">
        <f>IF(QP_IncomeWP!AA172="","",'Cost and Benefit Parameters'!$C$45*(QP_IncomeWP!AA172-Income_CF!AA174))</f>
        <v>-537955.03757556051</v>
      </c>
      <c r="AB172" s="1">
        <f>IF(QP_IncomeWP!AB172="","",'Cost and Benefit Parameters'!$C$45*(QP_IncomeWP!AB172-Income_CF!AB174))</f>
        <v>-553152.52964389534</v>
      </c>
      <c r="AC172" s="1">
        <f>IF(QP_IncomeWP!AC172="","",'Cost and Benefit Parameters'!$C$45*(QP_IncomeWP!AC172-Income_CF!AC174))</f>
        <v>-568438.19301689172</v>
      </c>
      <c r="AD172" s="1">
        <f>IF(QP_IncomeWP!AD172="","",'Cost and Benefit Parameters'!$C$45*(QP_IncomeWP!AD172-Income_CF!AD174))</f>
        <v>-583795.87353773706</v>
      </c>
      <c r="AE172" s="1">
        <f>IF(QP_IncomeWP!AE172="","",'Cost and Benefit Parameters'!$C$45*(QP_IncomeWP!AE172-Income_CF!AE174))</f>
        <v>-599208.84434887941</v>
      </c>
      <c r="AF172" s="1">
        <f>IF(QP_IncomeWP!AF172="","",'Cost and Benefit Parameters'!$C$45*(QP_IncomeWP!AF172-Income_CF!AF174))</f>
        <v>-614659.8310882661</v>
      </c>
      <c r="AG172" s="1">
        <f>IF(QP_IncomeWP!AG172="","",'Cost and Benefit Parameters'!$C$45*(QP_IncomeWP!AG172-Income_CF!AG174))</f>
        <v>-630131.03942179587</v>
      </c>
      <c r="AH172" s="1">
        <f>IF(QP_IncomeWP!AH172="","",'Cost and Benefit Parameters'!$C$45*(QP_IncomeWP!AH172-Income_CF!AH174))</f>
        <v>-645604.1848733268</v>
      </c>
      <c r="AI172" s="1">
        <f>IF(QP_IncomeWP!AI172="","",'Cost and Benefit Parameters'!$C$45*(QP_IncomeWP!AI172-Income_CF!AI174))</f>
        <v>-661060.52490275772</v>
      </c>
      <c r="AJ172" s="1">
        <f>IF(QP_IncomeWP!AJ172="","",'Cost and Benefit Parameters'!$C$45*(QP_IncomeWP!AJ172-Income_CF!AJ174))</f>
        <v>-676480.89317187946</v>
      </c>
      <c r="AK172" s="1">
        <f>IF(QP_IncomeWP!AK172="","",'Cost and Benefit Parameters'!$C$45*(QP_IncomeWP!AK172-Income_CF!AK174))</f>
        <v>-691845.73592695629</v>
      </c>
      <c r="AL172" s="1">
        <f>IF(QP_IncomeWP!AL172="","",'Cost and Benefit Parameters'!$C$45*(QP_IncomeWP!AL172-Income_CF!AL174))</f>
        <v>-707135.1504162018</v>
      </c>
      <c r="AM172" s="1">
        <f>IF(QP_IncomeWP!AM172="","",'Cost and Benefit Parameters'!$C$45*(QP_IncomeWP!AM172-Income_CF!AM174))</f>
        <v>-722328.92524983082</v>
      </c>
      <c r="AN172" s="1">
        <f>IF(QP_IncomeWP!AN172="","",'Cost and Benefit Parameters'!$C$45*(QP_IncomeWP!AN172-Income_CF!AN174))</f>
        <v>-737406.58259989787</v>
      </c>
      <c r="AO172" s="1">
        <f>IF(QP_IncomeWP!AO172="","",'Cost and Benefit Parameters'!$C$45*(QP_IncomeWP!AO172-Income_CF!AO174))</f>
        <v>-752347.42212713649</v>
      </c>
      <c r="AP172" s="1">
        <f>IF(QP_IncomeWP!AP172="","",'Cost and Benefit Parameters'!$C$45*(QP_IncomeWP!AP172-Income_CF!AP174))</f>
        <v>-767130.56651211146</v>
      </c>
      <c r="AQ172" s="1">
        <f>IF(QP_IncomeWP!AQ172="","",'Cost and Benefit Parameters'!$C$45*(QP_IncomeWP!AQ172-Income_CF!AQ174))</f>
        <v>-781735.00845870248</v>
      </c>
      <c r="AR172" s="1">
        <f>IF(QP_IncomeWP!AR172="","",'Cost and Benefit Parameters'!$C$45*(QP_IncomeWP!AR172-Income_CF!AR174))</f>
        <v>-796139.65902889322</v>
      </c>
      <c r="AS172" s="1">
        <f>IF(QP_IncomeWP!AS172="","",'Cost and Benefit Parameters'!$C$45*(QP_IncomeWP!AS172-Income_CF!AS174))</f>
        <v>-810323.39715944557</v>
      </c>
      <c r="AT172" s="1">
        <f>IF(QP_IncomeWP!AT172="","",'Cost and Benefit Parameters'!$C$45*(QP_IncomeWP!AT172-Income_CF!AT174))</f>
        <v>-824265.12020311877</v>
      </c>
      <c r="AU172" s="1">
        <f>IF(QP_IncomeWP!AU172="","",'Cost and Benefit Parameters'!$C$45*(QP_IncomeWP!AU172-Income_CF!AU174))</f>
        <v>-837943.79532978893</v>
      </c>
      <c r="AV172" s="1">
        <f>IF(QP_IncomeWP!AV172="","",'Cost and Benefit Parameters'!$C$45*(QP_IncomeWP!AV172-Income_CF!AV174))</f>
        <v>-851338.51161624142</v>
      </c>
      <c r="AW172" s="1">
        <f>IF(QP_IncomeWP!AW172="","",'Cost and Benefit Parameters'!$C$45*(QP_IncomeWP!AW172-Income_CF!AW174))</f>
        <v>-864428.53264744021</v>
      </c>
      <c r="AX172" s="1">
        <f>IF(QP_IncomeWP!AX172="","",'Cost and Benefit Parameters'!$C$45*(QP_IncomeWP!AX172-Income_CF!AX174))</f>
        <v>-877193.34944701043</v>
      </c>
      <c r="AY172" s="1" t="str">
        <f>IF(QP_IncomeWP!AY172="","",'Cost and Benefit Parameters'!$C$45*(QP_IncomeWP!AY172-Income_CF!AY174))</f>
        <v/>
      </c>
      <c r="AZ172" s="1" t="str">
        <f>IF(QP_IncomeWP!AZ172="","",'Cost and Benefit Parameters'!$C$45*(QP_IncomeWP!AZ172-Income_CF!AZ174))</f>
        <v/>
      </c>
      <c r="BA172" s="1" t="str">
        <f>IF(QP_IncomeWP!BA172="","",'Cost and Benefit Parameters'!$C$45*(QP_IncomeWP!BA172-Income_CF!BA174))</f>
        <v/>
      </c>
      <c r="BB172" s="1" t="str">
        <f>IF(QP_IncomeWP!BB172="","",'Cost and Benefit Parameters'!$C$45*(QP_IncomeWP!BB172-Income_CF!BB174))</f>
        <v/>
      </c>
      <c r="BC172" s="1" t="str">
        <f>IF(QP_IncomeWP!BC172="","",'Cost and Benefit Parameters'!$C$45*(QP_IncomeWP!BC172-Income_CF!BC174))</f>
        <v/>
      </c>
      <c r="BD172" s="1" t="str">
        <f>IF(QP_IncomeWP!BD172="","",'Cost and Benefit Parameters'!$C$45*(QP_IncomeWP!BD172-Income_CF!BD174))</f>
        <v/>
      </c>
      <c r="BE172" s="1" t="str">
        <f>IF(QP_IncomeWP!BE172="","",'Cost and Benefit Parameters'!$C$45*(QP_IncomeWP!BE172-Income_CF!BE174))</f>
        <v/>
      </c>
      <c r="BF172" s="1" t="str">
        <f>IF(QP_IncomeWP!BF172="","",'Cost and Benefit Parameters'!$C$45*(QP_IncomeWP!BF172-Income_CF!BF174))</f>
        <v/>
      </c>
      <c r="BG172" s="1" t="str">
        <f>IF(QP_IncomeWP!BG172="","",'Cost and Benefit Parameters'!$C$45*(QP_IncomeWP!BG172-Income_CF!BG174))</f>
        <v/>
      </c>
      <c r="BH172" s="1" t="str">
        <f>IF(QP_IncomeWP!BH172="","",'Cost and Benefit Parameters'!$C$45*(QP_IncomeWP!BH172-Income_CF!BH174))</f>
        <v/>
      </c>
      <c r="BI172" s="1" t="str">
        <f>IF(QP_IncomeWP!BI172="","",'Cost and Benefit Parameters'!$C$45*(QP_IncomeWP!BI172-Income_CF!BI174))</f>
        <v/>
      </c>
      <c r="BJ172" s="1" t="str">
        <f>IF(QP_IncomeWP!BJ172="","",'Cost and Benefit Parameters'!$C$45*(QP_IncomeWP!BJ172-Income_CF!BJ174))</f>
        <v/>
      </c>
      <c r="BK172" s="1" t="str">
        <f>IF(QP_IncomeWP!BK172="","",'Cost and Benefit Parameters'!$C$45*(QP_IncomeWP!BK172-Income_CF!BK174))</f>
        <v/>
      </c>
      <c r="BL172" s="1" t="str">
        <f>IF(QP_IncomeWP!BL172="","",'Cost and Benefit Parameters'!$C$45*(QP_IncomeWP!BL172-Income_CF!BL174))</f>
        <v/>
      </c>
      <c r="BM172" s="1" t="str">
        <f>IF(QP_IncomeWP!BM172="","",'Cost and Benefit Parameters'!$C$45*(QP_IncomeWP!BM172-Income_CF!BM174))</f>
        <v/>
      </c>
    </row>
    <row r="173" spans="1:72" x14ac:dyDescent="0.55000000000000004">
      <c r="A173" s="639"/>
      <c r="B173" t="s">
        <v>472</v>
      </c>
      <c r="G173" s="1" t="str">
        <f>IF(QP_IncomeWP!G173="","",'Cost and Benefit Parameters'!$C$45*(QP_IncomeWP!G173-Income_CF!G175))</f>
        <v/>
      </c>
      <c r="H173" s="1" t="str">
        <f>IF(QP_IncomeWP!H173="","",'Cost and Benefit Parameters'!$C$45*(QP_IncomeWP!H173-Income_CF!H175))</f>
        <v/>
      </c>
      <c r="I173" s="1" t="str">
        <f>IF(QP_IncomeWP!I173="","",'Cost and Benefit Parameters'!$C$45*(QP_IncomeWP!I173-Income_CF!I175))</f>
        <v/>
      </c>
      <c r="J173" s="1" t="str">
        <f>IF(QP_IncomeWP!J173="","",'Cost and Benefit Parameters'!$C$45*(QP_IncomeWP!J173-Income_CF!J175))</f>
        <v/>
      </c>
      <c r="K173" s="1" t="str">
        <f>IF(QP_IncomeWP!K173="","",'Cost and Benefit Parameters'!$C$45*(QP_IncomeWP!K173-Income_CF!K175))</f>
        <v/>
      </c>
      <c r="L173" s="1">
        <f>IF(QP_IncomeWP!L173="","",'Cost and Benefit Parameters'!$C$45*(QP_IncomeWP!L173-Income_CF!L175))</f>
        <v>-324242.9076178894</v>
      </c>
      <c r="M173" s="1">
        <f>IF(QP_IncomeWP!M173="","",'Cost and Benefit Parameters'!$C$45*(QP_IncomeWP!M173-Income_CF!M175))</f>
        <v>-336821.04043191409</v>
      </c>
      <c r="N173" s="1">
        <f>IF(QP_IncomeWP!N173="","",'Cost and Benefit Parameters'!$C$45*(QP_IncomeWP!N173-Income_CF!N175))</f>
        <v>-349677.23883082217</v>
      </c>
      <c r="O173" s="1">
        <f>IF(QP_IncomeWP!O173="","",'Cost and Benefit Parameters'!$C$45*(QP_IncomeWP!O173-Income_CF!O175))</f>
        <v>-362806.3992136087</v>
      </c>
      <c r="P173" s="1">
        <f>IF(QP_IncomeWP!P173="","",'Cost and Benefit Parameters'!$C$45*(QP_IncomeWP!P173-Income_CF!P175))</f>
        <v>-378504.57452384639</v>
      </c>
      <c r="Q173" s="1">
        <f>IF(QP_IncomeWP!Q173="","",'Cost and Benefit Parameters'!$C$45*(QP_IncomeWP!Q173-Income_CF!Q175))</f>
        <v>-392009.84762774507</v>
      </c>
      <c r="R173" s="1">
        <f>IF(QP_IncomeWP!R173="","",'Cost and Benefit Parameters'!$C$45*(QP_IncomeWP!R173-Income_CF!R175))</f>
        <v>-405753.47194502299</v>
      </c>
      <c r="S173" s="1">
        <f>IF(QP_IncomeWP!S173="","",'Cost and Benefit Parameters'!$C$45*(QP_IncomeWP!S173-Income_CF!S175))</f>
        <v>-419727.02750115789</v>
      </c>
      <c r="T173" s="1">
        <f>IF(QP_IncomeWP!T173="","",'Cost and Benefit Parameters'!$C$45*(QP_IncomeWP!T173-Income_CF!T175))</f>
        <v>-433921.38090353401</v>
      </c>
      <c r="U173" s="1">
        <f>IF(QP_IncomeWP!U173="","",'Cost and Benefit Parameters'!$C$45*(QP_IncomeWP!U173-Income_CF!U175))</f>
        <v>-448326.68306271493</v>
      </c>
      <c r="V173" s="1">
        <f>IF(QP_IncomeWP!V173="","",'Cost and Benefit Parameters'!$C$45*(QP_IncomeWP!V173-Income_CF!V175))</f>
        <v>-462932.36901828856</v>
      </c>
      <c r="W173" s="1">
        <f>IF(QP_IncomeWP!W173="","",'Cost and Benefit Parameters'!$C$45*(QP_IncomeWP!W173-Income_CF!W175))</f>
        <v>-477727.15994106437</v>
      </c>
      <c r="X173" s="1">
        <f>IF(QP_IncomeWP!X173="","",'Cost and Benefit Parameters'!$C$45*(QP_IncomeWP!X173-Income_CF!X175))</f>
        <v>-492699.06737652468</v>
      </c>
      <c r="Y173" s="1">
        <f>IF(QP_IncomeWP!Y173="","",'Cost and Benefit Parameters'!$C$45*(QP_IncomeWP!Y173-Income_CF!Y175))</f>
        <v>-507835.39978702553</v>
      </c>
      <c r="Z173" s="1">
        <f>IF(QP_IncomeWP!Z173="","",'Cost and Benefit Parameters'!$C$45*(QP_IncomeWP!Z173-Income_CF!Z175))</f>
        <v>-523122.77144225291</v>
      </c>
      <c r="AA173" s="1">
        <f>IF(QP_IncomeWP!AA173="","",'Cost and Benefit Parameters'!$C$45*(QP_IncomeWP!AA173-Income_CF!AA175))</f>
        <v>-538547.11369906098</v>
      </c>
      <c r="AB173" s="1">
        <f>IF(QP_IncomeWP!AB173="","",'Cost and Benefit Parameters'!$C$45*(QP_IncomeWP!AB173-Income_CF!AB175))</f>
        <v>-554093.6887028272</v>
      </c>
      <c r="AC173" s="1">
        <f>IF(QP_IncomeWP!AC173="","",'Cost and Benefit Parameters'!$C$45*(QP_IncomeWP!AC173-Income_CF!AC175))</f>
        <v>-569747.10553321207</v>
      </c>
      <c r="AD173" s="1">
        <f>IF(QP_IncomeWP!AD173="","",'Cost and Benefit Parameters'!$C$45*(QP_IncomeWP!AD173-Income_CF!AD175))</f>
        <v>-585491.33880739834</v>
      </c>
      <c r="AE173" s="1">
        <f>IF(QP_IncomeWP!AE173="","",'Cost and Benefit Parameters'!$C$45*(QP_IncomeWP!AE173-Income_CF!AE175))</f>
        <v>-601309.74974386918</v>
      </c>
      <c r="AF173" s="1">
        <f>IF(QP_IncomeWP!AF173="","",'Cost and Benefit Parameters'!$C$45*(QP_IncomeWP!AF173-Income_CF!AF175))</f>
        <v>-617185.10967934562</v>
      </c>
      <c r="AG173" s="1">
        <f>IF(QP_IncomeWP!AG173="","",'Cost and Benefit Parameters'!$C$45*(QP_IncomeWP!AG173-Income_CF!AG175))</f>
        <v>-633099.62602091406</v>
      </c>
      <c r="AH173" s="1">
        <f>IF(QP_IncomeWP!AH173="","",'Cost and Benefit Parameters'!$C$45*(QP_IncomeWP!AH173-Income_CF!AH175))</f>
        <v>-649034.97060445009</v>
      </c>
      <c r="AI173" s="1">
        <f>IF(QP_IncomeWP!AI173="","",'Cost and Benefit Parameters'!$C$45*(QP_IncomeWP!AI173-Income_CF!AI175))</f>
        <v>-664972.31041952642</v>
      </c>
      <c r="AJ173" s="1">
        <f>IF(QP_IncomeWP!AJ173="","",'Cost and Benefit Parameters'!$C$45*(QP_IncomeWP!AJ173-Income_CF!AJ175))</f>
        <v>-680892.34064984065</v>
      </c>
      <c r="AK173" s="1">
        <f>IF(QP_IncomeWP!AK173="","",'Cost and Benefit Parameters'!$C$45*(QP_IncomeWP!AK173-Income_CF!AK175))</f>
        <v>-696775.3199670359</v>
      </c>
      <c r="AL173" s="1">
        <f>IF(QP_IncomeWP!AL173="","",'Cost and Benefit Parameters'!$C$45*(QP_IncomeWP!AL173-Income_CF!AL175))</f>
        <v>-712601.108004765</v>
      </c>
      <c r="AM173" s="1">
        <f>IF(QP_IncomeWP!AM173="","",'Cost and Benefit Parameters'!$C$45*(QP_IncomeWP!AM173-Income_CF!AM175))</f>
        <v>-728349.20492868777</v>
      </c>
      <c r="AN173" s="1">
        <f>IF(QP_IncomeWP!AN173="","",'Cost and Benefit Parameters'!$C$45*(QP_IncomeWP!AN173-Income_CF!AN175))</f>
        <v>-743998.79300732561</v>
      </c>
      <c r="AO173" s="1">
        <f>IF(QP_IncomeWP!AO173="","",'Cost and Benefit Parameters'!$C$45*(QP_IncomeWP!AO173-Income_CF!AO175))</f>
        <v>-759528.78007789457</v>
      </c>
      <c r="AP173" s="1">
        <f>IF(QP_IncomeWP!AP173="","",'Cost and Benefit Parameters'!$C$45*(QP_IncomeWP!AP173-Income_CF!AP175))</f>
        <v>-774917.84479095077</v>
      </c>
      <c r="AQ173" s="1">
        <f>IF(QP_IncomeWP!AQ173="","",'Cost and Benefit Parameters'!$C$45*(QP_IncomeWP!AQ173-Income_CF!AQ175))</f>
        <v>-790144.48350747488</v>
      </c>
      <c r="AR173" s="1">
        <f>IF(QP_IncomeWP!AR173="","",'Cost and Benefit Parameters'!$C$45*(QP_IncomeWP!AR173-Income_CF!AR175))</f>
        <v>-805187.05871246336</v>
      </c>
      <c r="AS173" s="1">
        <f>IF(QP_IncomeWP!AS173="","",'Cost and Benefit Parameters'!$C$45*(QP_IncomeWP!AS173-Income_CF!AS175))</f>
        <v>-820023.8487997601</v>
      </c>
      <c r="AT173" s="1">
        <f>IF(QP_IncomeWP!AT173="","",'Cost and Benefit Parameters'!$C$45*(QP_IncomeWP!AT173-Income_CF!AT175))</f>
        <v>-834633.0990742282</v>
      </c>
      <c r="AU173" s="1">
        <f>IF(QP_IncomeWP!AU173="","",'Cost and Benefit Parameters'!$C$45*(QP_IncomeWP!AU173-Income_CF!AU175))</f>
        <v>-848993.07380921207</v>
      </c>
      <c r="AV173" s="1">
        <f>IF(QP_IncomeWP!AV173="","",'Cost and Benefit Parameters'!$C$45*(QP_IncomeWP!AV173-Income_CF!AV175))</f>
        <v>-863082.10918968252</v>
      </c>
      <c r="AW173" s="1">
        <f>IF(QP_IncomeWP!AW173="","",'Cost and Benefit Parameters'!$C$45*(QP_IncomeWP!AW173-Income_CF!AW175))</f>
        <v>-876878.66696472839</v>
      </c>
      <c r="AX173" s="1">
        <f>IF(QP_IncomeWP!AX173="","",'Cost and Benefit Parameters'!$C$45*(QP_IncomeWP!AX173-Income_CF!AX175))</f>
        <v>-890361.38862686348</v>
      </c>
      <c r="AY173" s="1">
        <f>IF(QP_IncomeWP!AY173="","",'Cost and Benefit Parameters'!$C$45*(QP_IncomeWP!AY173-Income_CF!AY175))</f>
        <v>-903509.1499304208</v>
      </c>
      <c r="AZ173" s="1" t="str">
        <f>IF(QP_IncomeWP!AZ173="","",'Cost and Benefit Parameters'!$C$45*(QP_IncomeWP!AZ173-Income_CF!AZ175))</f>
        <v/>
      </c>
      <c r="BA173" s="1" t="str">
        <f>IF(QP_IncomeWP!BA173="","",'Cost and Benefit Parameters'!$C$45*(QP_IncomeWP!BA173-Income_CF!BA175))</f>
        <v/>
      </c>
      <c r="BB173" s="1" t="str">
        <f>IF(QP_IncomeWP!BB173="","",'Cost and Benefit Parameters'!$C$45*(QP_IncomeWP!BB173-Income_CF!BB175))</f>
        <v/>
      </c>
      <c r="BC173" s="1" t="str">
        <f>IF(QP_IncomeWP!BC173="","",'Cost and Benefit Parameters'!$C$45*(QP_IncomeWP!BC173-Income_CF!BC175))</f>
        <v/>
      </c>
      <c r="BD173" s="1" t="str">
        <f>IF(QP_IncomeWP!BD173="","",'Cost and Benefit Parameters'!$C$45*(QP_IncomeWP!BD173-Income_CF!BD175))</f>
        <v/>
      </c>
      <c r="BE173" s="1" t="str">
        <f>IF(QP_IncomeWP!BE173="","",'Cost and Benefit Parameters'!$C$45*(QP_IncomeWP!BE173-Income_CF!BE175))</f>
        <v/>
      </c>
      <c r="BF173" s="1" t="str">
        <f>IF(QP_IncomeWP!BF173="","",'Cost and Benefit Parameters'!$C$45*(QP_IncomeWP!BF173-Income_CF!BF175))</f>
        <v/>
      </c>
      <c r="BG173" s="1" t="str">
        <f>IF(QP_IncomeWP!BG173="","",'Cost and Benefit Parameters'!$C$45*(QP_IncomeWP!BG173-Income_CF!BG175))</f>
        <v/>
      </c>
      <c r="BH173" s="1" t="str">
        <f>IF(QP_IncomeWP!BH173="","",'Cost and Benefit Parameters'!$C$45*(QP_IncomeWP!BH173-Income_CF!BH175))</f>
        <v/>
      </c>
      <c r="BI173" s="1" t="str">
        <f>IF(QP_IncomeWP!BI173="","",'Cost and Benefit Parameters'!$C$45*(QP_IncomeWP!BI173-Income_CF!BI175))</f>
        <v/>
      </c>
      <c r="BJ173" s="1" t="str">
        <f>IF(QP_IncomeWP!BJ173="","",'Cost and Benefit Parameters'!$C$45*(QP_IncomeWP!BJ173-Income_CF!BJ175))</f>
        <v/>
      </c>
      <c r="BK173" s="1" t="str">
        <f>IF(QP_IncomeWP!BK173="","",'Cost and Benefit Parameters'!$C$45*(QP_IncomeWP!BK173-Income_CF!BK175))</f>
        <v/>
      </c>
      <c r="BL173" s="1" t="str">
        <f>IF(QP_IncomeWP!BL173="","",'Cost and Benefit Parameters'!$C$45*(QP_IncomeWP!BL173-Income_CF!BL175))</f>
        <v/>
      </c>
      <c r="BM173" s="1" t="str">
        <f>IF(QP_IncomeWP!BM173="","",'Cost and Benefit Parameters'!$C$45*(QP_IncomeWP!BM173-Income_CF!BM175))</f>
        <v/>
      </c>
    </row>
    <row r="174" spans="1:72" x14ac:dyDescent="0.55000000000000004">
      <c r="A174" s="639"/>
      <c r="B174" t="s">
        <v>473</v>
      </c>
      <c r="G174" s="1" t="str">
        <f>IF(QP_IncomeWP!G174="","",'Cost and Benefit Parameters'!$C$45*(QP_IncomeWP!G174-Income_CF!G176))</f>
        <v/>
      </c>
      <c r="H174" s="1" t="str">
        <f>IF(QP_IncomeWP!H174="","",'Cost and Benefit Parameters'!$C$45*(QP_IncomeWP!H174-Income_CF!H176))</f>
        <v/>
      </c>
      <c r="I174" s="1" t="str">
        <f>IF(QP_IncomeWP!I174="","",'Cost and Benefit Parameters'!$C$45*(QP_IncomeWP!I174-Income_CF!I176))</f>
        <v/>
      </c>
      <c r="J174" s="1" t="str">
        <f>IF(QP_IncomeWP!J174="","",'Cost and Benefit Parameters'!$C$45*(QP_IncomeWP!J174-Income_CF!J176))</f>
        <v/>
      </c>
      <c r="K174" s="1" t="str">
        <f>IF(QP_IncomeWP!K174="","",'Cost and Benefit Parameters'!$C$45*(QP_IncomeWP!K174-Income_CF!K176))</f>
        <v/>
      </c>
      <c r="L174" s="1" t="str">
        <f>IF(QP_IncomeWP!L174="","",'Cost and Benefit Parameters'!$C$45*(QP_IncomeWP!L174-Income_CF!L176))</f>
        <v/>
      </c>
      <c r="M174" s="1">
        <f>IF(QP_IncomeWP!M174="","",'Cost and Benefit Parameters'!$C$45*(QP_IncomeWP!M174-Income_CF!M176))</f>
        <v>-333970.19484642619</v>
      </c>
      <c r="N174" s="1">
        <f>IF(QP_IncomeWP!N174="","",'Cost and Benefit Parameters'!$C$45*(QP_IncomeWP!N174-Income_CF!N176))</f>
        <v>-346925.67164487153</v>
      </c>
      <c r="O174" s="1">
        <f>IF(QP_IncomeWP!O174="","",'Cost and Benefit Parameters'!$C$45*(QP_IncomeWP!O174-Income_CF!O176))</f>
        <v>-360167.55599574681</v>
      </c>
      <c r="P174" s="1">
        <f>IF(QP_IncomeWP!P174="","",'Cost and Benefit Parameters'!$C$45*(QP_IncomeWP!P174-Income_CF!P176))</f>
        <v>-373690.591190017</v>
      </c>
      <c r="Q174" s="1">
        <f>IF(QP_IncomeWP!Q174="","",'Cost and Benefit Parameters'!$C$45*(QP_IncomeWP!Q174-Income_CF!Q176))</f>
        <v>-389859.71175956173</v>
      </c>
      <c r="R174" s="1">
        <f>IF(QP_IncomeWP!R174="","",'Cost and Benefit Parameters'!$C$45*(QP_IncomeWP!R174-Income_CF!R176))</f>
        <v>-403770.14305657765</v>
      </c>
      <c r="S174" s="1">
        <f>IF(QP_IncomeWP!S174="","",'Cost and Benefit Parameters'!$C$45*(QP_IncomeWP!S174-Income_CF!S176))</f>
        <v>-417926.07610337355</v>
      </c>
      <c r="T174" s="1">
        <f>IF(QP_IncomeWP!T174="","",'Cost and Benefit Parameters'!$C$45*(QP_IncomeWP!T174-Income_CF!T176))</f>
        <v>-432318.83832619252</v>
      </c>
      <c r="U174" s="1">
        <f>IF(QP_IncomeWP!U174="","",'Cost and Benefit Parameters'!$C$45*(QP_IncomeWP!U174-Income_CF!U176))</f>
        <v>-446939.02233063994</v>
      </c>
      <c r="V174" s="1">
        <f>IF(QP_IncomeWP!V174="","",'Cost and Benefit Parameters'!$C$45*(QP_IncomeWP!V174-Income_CF!V176))</f>
        <v>-461776.4835545962</v>
      </c>
      <c r="W174" s="1">
        <f>IF(QP_IncomeWP!W174="","",'Cost and Benefit Parameters'!$C$45*(QP_IncomeWP!W174-Income_CF!W176))</f>
        <v>-476820.34008883714</v>
      </c>
      <c r="X174" s="1">
        <f>IF(QP_IncomeWP!X174="","",'Cost and Benefit Parameters'!$C$45*(QP_IncomeWP!X174-Income_CF!X176))</f>
        <v>-492058.97473929642</v>
      </c>
      <c r="Y174" s="1">
        <f>IF(QP_IncomeWP!Y174="","",'Cost and Benefit Parameters'!$C$45*(QP_IncomeWP!Y174-Income_CF!Y176))</f>
        <v>-507480.03939782031</v>
      </c>
      <c r="Z174" s="1">
        <f>IF(QP_IncomeWP!Z174="","",'Cost and Benefit Parameters'!$C$45*(QP_IncomeWP!Z174-Income_CF!Z176))</f>
        <v>-523070.46178063628</v>
      </c>
      <c r="AA174" s="1">
        <f>IF(QP_IncomeWP!AA174="","",'Cost and Benefit Parameters'!$C$45*(QP_IncomeWP!AA174-Income_CF!AA176))</f>
        <v>-538816.45458552032</v>
      </c>
      <c r="AB174" s="1">
        <f>IF(QP_IncomeWP!AB174="","",'Cost and Benefit Parameters'!$C$45*(QP_IncomeWP!AB174-Income_CF!AB176))</f>
        <v>-554703.52711003309</v>
      </c>
      <c r="AC174" s="1">
        <f>IF(QP_IncomeWP!AC174="","",'Cost and Benefit Parameters'!$C$45*(QP_IncomeWP!AC174-Income_CF!AC176))</f>
        <v>-570716.49936391227</v>
      </c>
      <c r="AD174" s="1">
        <f>IF(QP_IncomeWP!AD174="","",'Cost and Benefit Parameters'!$C$45*(QP_IncomeWP!AD174-Income_CF!AD176))</f>
        <v>-586839.51869920851</v>
      </c>
      <c r="AE174" s="1">
        <f>IF(QP_IncomeWP!AE174="","",'Cost and Benefit Parameters'!$C$45*(QP_IncomeWP!AE174-Income_CF!AE176))</f>
        <v>-603056.07897162042</v>
      </c>
      <c r="AF174" s="1">
        <f>IF(QP_IncomeWP!AF174="","",'Cost and Benefit Parameters'!$C$45*(QP_IncomeWP!AF174-Income_CF!AF176))</f>
        <v>-619349.0422361854</v>
      </c>
      <c r="AG174" s="1">
        <f>IF(QP_IncomeWP!AG174="","",'Cost and Benefit Parameters'!$C$45*(QP_IncomeWP!AG174-Income_CF!AG176))</f>
        <v>-635700.6629697259</v>
      </c>
      <c r="AH174" s="1">
        <f>IF(QP_IncomeWP!AH174="","",'Cost and Benefit Parameters'!$C$45*(QP_IncomeWP!AH174-Income_CF!AH176))</f>
        <v>-652092.61480154144</v>
      </c>
      <c r="AI174" s="1">
        <f>IF(QP_IncomeWP!AI174="","",'Cost and Benefit Parameters'!$C$45*(QP_IncomeWP!AI174-Income_CF!AI176))</f>
        <v>-668506.01972258359</v>
      </c>
      <c r="AJ174" s="1">
        <f>IF(QP_IncomeWP!AJ174="","",'Cost and Benefit Parameters'!$C$45*(QP_IncomeWP!AJ174-Income_CF!AJ176))</f>
        <v>-684921.47973211214</v>
      </c>
      <c r="AK174" s="1">
        <f>IF(QP_IncomeWP!AK174="","",'Cost and Benefit Parameters'!$C$45*(QP_IncomeWP!AK174-Income_CF!AK176))</f>
        <v>-701319.11086933594</v>
      </c>
      <c r="AL174" s="1">
        <f>IF(QP_IncomeWP!AL174="","",'Cost and Benefit Parameters'!$C$45*(QP_IncomeWP!AL174-Income_CF!AL176))</f>
        <v>-717678.57956604706</v>
      </c>
      <c r="AM174" s="1">
        <f>IF(QP_IncomeWP!AM174="","",'Cost and Benefit Parameters'!$C$45*(QP_IncomeWP!AM174-Income_CF!AM176))</f>
        <v>-733979.14124490798</v>
      </c>
      <c r="AN174" s="1">
        <f>IF(QP_IncomeWP!AN174="","",'Cost and Benefit Parameters'!$C$45*(QP_IncomeWP!AN174-Income_CF!AN176))</f>
        <v>-750199.68107654806</v>
      </c>
      <c r="AO174" s="1">
        <f>IF(QP_IncomeWP!AO174="","",'Cost and Benefit Parameters'!$C$45*(QP_IncomeWP!AO174-Income_CF!AO176))</f>
        <v>-766318.75679754547</v>
      </c>
      <c r="AP174" s="1">
        <f>IF(QP_IncomeWP!AP174="","",'Cost and Benefit Parameters'!$C$45*(QP_IncomeWP!AP174-Income_CF!AP176))</f>
        <v>-782314.64348023152</v>
      </c>
      <c r="AQ174" s="1">
        <f>IF(QP_IncomeWP!AQ174="","",'Cost and Benefit Parameters'!$C$45*(QP_IncomeWP!AQ174-Income_CF!AQ176))</f>
        <v>-798165.3801346788</v>
      </c>
      <c r="AR174" s="1">
        <f>IF(QP_IncomeWP!AR174="","",'Cost and Benefit Parameters'!$C$45*(QP_IncomeWP!AR174-Income_CF!AR176))</f>
        <v>-813848.81801269902</v>
      </c>
      <c r="AS174" s="1">
        <f>IF(QP_IncomeWP!AS174="","",'Cost and Benefit Parameters'!$C$45*(QP_IncomeWP!AS174-Income_CF!AS176))</f>
        <v>-829342.67047383753</v>
      </c>
      <c r="AT174" s="1">
        <f>IF(QP_IncomeWP!AT174="","",'Cost and Benefit Parameters'!$C$45*(QP_IncomeWP!AT174-Income_CF!AT176))</f>
        <v>-844624.56426375266</v>
      </c>
      <c r="AU174" s="1">
        <f>IF(QP_IncomeWP!AU174="","",'Cost and Benefit Parameters'!$C$45*(QP_IncomeWP!AU174-Income_CF!AU176))</f>
        <v>-859672.09204645536</v>
      </c>
      <c r="AV174" s="1">
        <f>IF(QP_IncomeWP!AV174="","",'Cost and Benefit Parameters'!$C$45*(QP_IncomeWP!AV174-Income_CF!AV176))</f>
        <v>-874462.86602348881</v>
      </c>
      <c r="AW174" s="1">
        <f>IF(QP_IncomeWP!AW174="","",'Cost and Benefit Parameters'!$C$45*(QP_IncomeWP!AW174-Income_CF!AW176))</f>
        <v>-888974.57246537274</v>
      </c>
      <c r="AX174" s="1">
        <f>IF(QP_IncomeWP!AX174="","",'Cost and Benefit Parameters'!$C$45*(QP_IncomeWP!AX174-Income_CF!AX176))</f>
        <v>-903185.02697367023</v>
      </c>
      <c r="AY174" s="1">
        <f>IF(QP_IncomeWP!AY174="","",'Cost and Benefit Parameters'!$C$45*(QP_IncomeWP!AY174-Income_CF!AY176))</f>
        <v>-917072.23028566944</v>
      </c>
      <c r="AZ174" s="1">
        <f>IF(QP_IncomeWP!AZ174="","",'Cost and Benefit Parameters'!$C$45*(QP_IncomeWP!AZ174-Income_CF!AZ176))</f>
        <v>-930614.42442833341</v>
      </c>
      <c r="BA174" s="1" t="str">
        <f>IF(QP_IncomeWP!BA174="","",'Cost and Benefit Parameters'!$C$45*(QP_IncomeWP!BA174-Income_CF!BA176))</f>
        <v/>
      </c>
      <c r="BB174" s="1" t="str">
        <f>IF(QP_IncomeWP!BB174="","",'Cost and Benefit Parameters'!$C$45*(QP_IncomeWP!BB174-Income_CF!BB176))</f>
        <v/>
      </c>
      <c r="BC174" s="1" t="str">
        <f>IF(QP_IncomeWP!BC174="","",'Cost and Benefit Parameters'!$C$45*(QP_IncomeWP!BC174-Income_CF!BC176))</f>
        <v/>
      </c>
      <c r="BD174" s="1" t="str">
        <f>IF(QP_IncomeWP!BD174="","",'Cost and Benefit Parameters'!$C$45*(QP_IncomeWP!BD174-Income_CF!BD176))</f>
        <v/>
      </c>
      <c r="BE174" s="1" t="str">
        <f>IF(QP_IncomeWP!BE174="","",'Cost and Benefit Parameters'!$C$45*(QP_IncomeWP!BE174-Income_CF!BE176))</f>
        <v/>
      </c>
      <c r="BF174" s="1" t="str">
        <f>IF(QP_IncomeWP!BF174="","",'Cost and Benefit Parameters'!$C$45*(QP_IncomeWP!BF174-Income_CF!BF176))</f>
        <v/>
      </c>
      <c r="BG174" s="1" t="str">
        <f>IF(QP_IncomeWP!BG174="","",'Cost and Benefit Parameters'!$C$45*(QP_IncomeWP!BG174-Income_CF!BG176))</f>
        <v/>
      </c>
      <c r="BH174" s="1" t="str">
        <f>IF(QP_IncomeWP!BH174="","",'Cost and Benefit Parameters'!$C$45*(QP_IncomeWP!BH174-Income_CF!BH176))</f>
        <v/>
      </c>
      <c r="BI174" s="1" t="str">
        <f>IF(QP_IncomeWP!BI174="","",'Cost and Benefit Parameters'!$C$45*(QP_IncomeWP!BI174-Income_CF!BI176))</f>
        <v/>
      </c>
      <c r="BJ174" s="1" t="str">
        <f>IF(QP_IncomeWP!BJ174="","",'Cost and Benefit Parameters'!$C$45*(QP_IncomeWP!BJ174-Income_CF!BJ176))</f>
        <v/>
      </c>
      <c r="BK174" s="1" t="str">
        <f>IF(QP_IncomeWP!BK174="","",'Cost and Benefit Parameters'!$C$45*(QP_IncomeWP!BK174-Income_CF!BK176))</f>
        <v/>
      </c>
      <c r="BL174" s="1" t="str">
        <f>IF(QP_IncomeWP!BL174="","",'Cost and Benefit Parameters'!$C$45*(QP_IncomeWP!BL174-Income_CF!BL176))</f>
        <v/>
      </c>
      <c r="BM174" s="1" t="str">
        <f>IF(QP_IncomeWP!BM174="","",'Cost and Benefit Parameters'!$C$45*(QP_IncomeWP!BM174-Income_CF!BM176))</f>
        <v/>
      </c>
    </row>
    <row r="175" spans="1:72" x14ac:dyDescent="0.55000000000000004">
      <c r="A175" s="639"/>
      <c r="B175" t="s">
        <v>474</v>
      </c>
      <c r="G175" s="1" t="str">
        <f>IF(QP_IncomeWP!G175="","",'Cost and Benefit Parameters'!$C$45*(QP_IncomeWP!G175-Income_CF!G177))</f>
        <v/>
      </c>
      <c r="H175" s="1" t="str">
        <f>IF(QP_IncomeWP!H175="","",'Cost and Benefit Parameters'!$C$45*(QP_IncomeWP!H175-Income_CF!H177))</f>
        <v/>
      </c>
      <c r="I175" s="1" t="str">
        <f>IF(QP_IncomeWP!I175="","",'Cost and Benefit Parameters'!$C$45*(QP_IncomeWP!I175-Income_CF!I177))</f>
        <v/>
      </c>
      <c r="J175" s="1" t="str">
        <f>IF(QP_IncomeWP!J175="","",'Cost and Benefit Parameters'!$C$45*(QP_IncomeWP!J175-Income_CF!J177))</f>
        <v/>
      </c>
      <c r="K175" s="1" t="str">
        <f>IF(QP_IncomeWP!K175="","",'Cost and Benefit Parameters'!$C$45*(QP_IncomeWP!K175-Income_CF!K177))</f>
        <v/>
      </c>
      <c r="L175" s="1" t="str">
        <f>IF(QP_IncomeWP!L175="","",'Cost and Benefit Parameters'!$C$45*(QP_IncomeWP!L175-Income_CF!L177))</f>
        <v/>
      </c>
      <c r="M175" s="1" t="str">
        <f>IF(QP_IncomeWP!M175="","",'Cost and Benefit Parameters'!$C$45*(QP_IncomeWP!M175-Income_CF!M177))</f>
        <v/>
      </c>
      <c r="N175" s="1">
        <f>IF(QP_IncomeWP!N175="","",'Cost and Benefit Parameters'!$C$45*(QP_IncomeWP!N175-Income_CF!N177))</f>
        <v>-343989.30069181888</v>
      </c>
      <c r="O175" s="1">
        <f>IF(QP_IncomeWP!O175="","",'Cost and Benefit Parameters'!$C$45*(QP_IncomeWP!O175-Income_CF!O177))</f>
        <v>-357333.44179421751</v>
      </c>
      <c r="P175" s="1">
        <f>IF(QP_IncomeWP!P175="","",'Cost and Benefit Parameters'!$C$45*(QP_IncomeWP!P175-Income_CF!P177))</f>
        <v>-370972.58267561917</v>
      </c>
      <c r="Q175" s="1">
        <f>IF(QP_IncomeWP!Q175="","",'Cost and Benefit Parameters'!$C$45*(QP_IncomeWP!Q175-Income_CF!Q177))</f>
        <v>-384901.30892571766</v>
      </c>
      <c r="R175" s="1">
        <f>IF(QP_IncomeWP!R175="","",'Cost and Benefit Parameters'!$C$45*(QP_IncomeWP!R175-Income_CF!R177))</f>
        <v>-401555.50311234867</v>
      </c>
      <c r="S175" s="1">
        <f>IF(QP_IncomeWP!S175="","",'Cost and Benefit Parameters'!$C$45*(QP_IncomeWP!S175-Income_CF!S177))</f>
        <v>-415883.2473482748</v>
      </c>
      <c r="T175" s="1">
        <f>IF(QP_IncomeWP!T175="","",'Cost and Benefit Parameters'!$C$45*(QP_IncomeWP!T175-Income_CF!T177))</f>
        <v>-430463.85838647472</v>
      </c>
      <c r="U175" s="1">
        <f>IF(QP_IncomeWP!U175="","",'Cost and Benefit Parameters'!$C$45*(QP_IncomeWP!U175-Income_CF!U177))</f>
        <v>-445288.40347597835</v>
      </c>
      <c r="V175" s="1">
        <f>IF(QP_IncomeWP!V175="","",'Cost and Benefit Parameters'!$C$45*(QP_IncomeWP!V175-Income_CF!V177))</f>
        <v>-460347.193000559</v>
      </c>
      <c r="W175" s="1">
        <f>IF(QP_IncomeWP!W175="","",'Cost and Benefit Parameters'!$C$45*(QP_IncomeWP!W175-Income_CF!W177))</f>
        <v>-475629.7780612341</v>
      </c>
      <c r="X175" s="1">
        <f>IF(QP_IncomeWP!X175="","",'Cost and Benefit Parameters'!$C$45*(QP_IncomeWP!X175-Income_CF!X177))</f>
        <v>-491124.95029150235</v>
      </c>
      <c r="Y175" s="1">
        <f>IF(QP_IncomeWP!Y175="","",'Cost and Benefit Parameters'!$C$45*(QP_IncomeWP!Y175-Income_CF!Y177))</f>
        <v>-506820.74398147524</v>
      </c>
      <c r="Z175" s="1">
        <f>IF(QP_IncomeWP!Z175="","",'Cost and Benefit Parameters'!$C$45*(QP_IncomeWP!Z175-Income_CF!Z177))</f>
        <v>-522704.44057975482</v>
      </c>
      <c r="AA175" s="1">
        <f>IF(QP_IncomeWP!AA175="","",'Cost and Benefit Parameters'!$C$45*(QP_IncomeWP!AA175-Income_CF!AA177))</f>
        <v>-538762.57563405531</v>
      </c>
      <c r="AB175" s="1">
        <f>IF(QP_IncomeWP!AB175="","",'Cost and Benefit Parameters'!$C$45*(QP_IncomeWP!AB175-Income_CF!AB177))</f>
        <v>-554980.94822308596</v>
      </c>
      <c r="AC175" s="1">
        <f>IF(QP_IncomeWP!AC175="","",'Cost and Benefit Parameters'!$C$45*(QP_IncomeWP!AC175-Income_CF!AC177))</f>
        <v>-571344.63292333391</v>
      </c>
      <c r="AD175" s="1">
        <f>IF(QP_IncomeWP!AD175="","",'Cost and Benefit Parameters'!$C$45*(QP_IncomeWP!AD175-Income_CF!AD177))</f>
        <v>-587837.99434482923</v>
      </c>
      <c r="AE175" s="1">
        <f>IF(QP_IncomeWP!AE175="","",'Cost and Benefit Parameters'!$C$45*(QP_IncomeWP!AE175-Income_CF!AE177))</f>
        <v>-604444.7042601849</v>
      </c>
      <c r="AF175" s="1">
        <f>IF(QP_IncomeWP!AF175="","",'Cost and Benefit Parameters'!$C$45*(QP_IncomeWP!AF175-Income_CF!AF177))</f>
        <v>-621147.76134076901</v>
      </c>
      <c r="AG175" s="1">
        <f>IF(QP_IncomeWP!AG175="","",'Cost and Benefit Parameters'!$C$45*(QP_IncomeWP!AG175-Income_CF!AG177))</f>
        <v>-637929.51350327104</v>
      </c>
      <c r="AH175" s="1">
        <f>IF(QP_IncomeWP!AH175="","",'Cost and Benefit Parameters'!$C$45*(QP_IncomeWP!AH175-Income_CF!AH177))</f>
        <v>-654771.68285881775</v>
      </c>
      <c r="AI175" s="1">
        <f>IF(QP_IncomeWP!AI175="","",'Cost and Benefit Parameters'!$C$45*(QP_IncomeWP!AI175-Income_CF!AI177))</f>
        <v>-671655.39324558759</v>
      </c>
      <c r="AJ175" s="1">
        <f>IF(QP_IncomeWP!AJ175="","",'Cost and Benefit Parameters'!$C$45*(QP_IncomeWP!AJ175-Income_CF!AJ177))</f>
        <v>-688561.20031426079</v>
      </c>
      <c r="AK175" s="1">
        <f>IF(QP_IncomeWP!AK175="","",'Cost and Benefit Parameters'!$C$45*(QP_IncomeWP!AK175-Income_CF!AK177))</f>
        <v>-705469.12412407552</v>
      </c>
      <c r="AL175" s="1">
        <f>IF(QP_IncomeWP!AL175="","",'Cost and Benefit Parameters'!$C$45*(QP_IncomeWP!AL175-Income_CF!AL177))</f>
        <v>-722358.68419541582</v>
      </c>
      <c r="AM175" s="1">
        <f>IF(QP_IncomeWP!AM175="","",'Cost and Benefit Parameters'!$C$45*(QP_IncomeWP!AM175-Income_CF!AM177))</f>
        <v>-739208.93695302866</v>
      </c>
      <c r="AN175" s="1">
        <f>IF(QP_IncomeWP!AN175="","",'Cost and Benefit Parameters'!$C$45*(QP_IncomeWP!AN175-Income_CF!AN177))</f>
        <v>-755998.51548225491</v>
      </c>
      <c r="AO175" s="1">
        <f>IF(QP_IncomeWP!AO175="","",'Cost and Benefit Parameters'!$C$45*(QP_IncomeWP!AO175-Income_CF!AO177))</f>
        <v>-772705.67150884471</v>
      </c>
      <c r="AP175" s="1">
        <f>IF(QP_IncomeWP!AP175="","",'Cost and Benefit Parameters'!$C$45*(QP_IncomeWP!AP175-Income_CF!AP177))</f>
        <v>-789308.31950147194</v>
      </c>
      <c r="AQ175" s="1">
        <f>IF(QP_IncomeWP!AQ175="","",'Cost and Benefit Parameters'!$C$45*(QP_IncomeWP!AQ175-Income_CF!AQ177))</f>
        <v>-805784.08278463827</v>
      </c>
      <c r="AR175" s="1">
        <f>IF(QP_IncomeWP!AR175="","",'Cost and Benefit Parameters'!$C$45*(QP_IncomeWP!AR175-Income_CF!AR177))</f>
        <v>-822110.34153871948</v>
      </c>
      <c r="AS175" s="1">
        <f>IF(QP_IncomeWP!AS175="","",'Cost and Benefit Parameters'!$C$45*(QP_IncomeWP!AS175-Income_CF!AS177))</f>
        <v>-838264.28255308012</v>
      </c>
      <c r="AT175" s="1">
        <f>IF(QP_IncomeWP!AT175="","",'Cost and Benefit Parameters'!$C$45*(QP_IncomeWP!AT175-Income_CF!AT177))</f>
        <v>-854222.95058805216</v>
      </c>
      <c r="AU175" s="1">
        <f>IF(QP_IncomeWP!AU175="","",'Cost and Benefit Parameters'!$C$45*(QP_IncomeWP!AU175-Income_CF!AU177))</f>
        <v>-869963.30119166535</v>
      </c>
      <c r="AV175" s="1">
        <f>IF(QP_IncomeWP!AV175="","",'Cost and Benefit Parameters'!$C$45*(QP_IncomeWP!AV175-Income_CF!AV177))</f>
        <v>-885462.25480784872</v>
      </c>
      <c r="AW175" s="1">
        <f>IF(QP_IncomeWP!AW175="","",'Cost and Benefit Parameters'!$C$45*(QP_IncomeWP!AW175-Income_CF!AW177))</f>
        <v>-900696.75200419361</v>
      </c>
      <c r="AX175" s="1">
        <f>IF(QP_IncomeWP!AX175="","",'Cost and Benefit Parameters'!$C$45*(QP_IncomeWP!AX175-Income_CF!AX177))</f>
        <v>-915643.8096393341</v>
      </c>
      <c r="AY175" s="1">
        <f>IF(QP_IncomeWP!AY175="","",'Cost and Benefit Parameters'!$C$45*(QP_IncomeWP!AY175-Income_CF!AY177))</f>
        <v>-930280.57778288017</v>
      </c>
      <c r="AZ175" s="1">
        <f>IF(QP_IncomeWP!AZ175="","",'Cost and Benefit Parameters'!$C$45*(QP_IncomeWP!AZ175-Income_CF!AZ177))</f>
        <v>-944584.39719423954</v>
      </c>
      <c r="BA175" s="1">
        <f>IF(QP_IncomeWP!BA175="","",'Cost and Benefit Parameters'!$C$45*(QP_IncomeWP!BA175-Income_CF!BA177))</f>
        <v>-958532.85716118361</v>
      </c>
      <c r="BB175" s="1" t="str">
        <f>IF(QP_IncomeWP!BB175="","",'Cost and Benefit Parameters'!$C$45*(QP_IncomeWP!BB175-Income_CF!BB177))</f>
        <v/>
      </c>
      <c r="BC175" s="1" t="str">
        <f>IF(QP_IncomeWP!BC175="","",'Cost and Benefit Parameters'!$C$45*(QP_IncomeWP!BC175-Income_CF!BC177))</f>
        <v/>
      </c>
      <c r="BD175" s="1" t="str">
        <f>IF(QP_IncomeWP!BD175="","",'Cost and Benefit Parameters'!$C$45*(QP_IncomeWP!BD175-Income_CF!BD177))</f>
        <v/>
      </c>
      <c r="BE175" s="1" t="str">
        <f>IF(QP_IncomeWP!BE175="","",'Cost and Benefit Parameters'!$C$45*(QP_IncomeWP!BE175-Income_CF!BE177))</f>
        <v/>
      </c>
      <c r="BF175" s="1" t="str">
        <f>IF(QP_IncomeWP!BF175="","",'Cost and Benefit Parameters'!$C$45*(QP_IncomeWP!BF175-Income_CF!BF177))</f>
        <v/>
      </c>
      <c r="BG175" s="1" t="str">
        <f>IF(QP_IncomeWP!BG175="","",'Cost and Benefit Parameters'!$C$45*(QP_IncomeWP!BG175-Income_CF!BG177))</f>
        <v/>
      </c>
      <c r="BH175" s="1" t="str">
        <f>IF(QP_IncomeWP!BH175="","",'Cost and Benefit Parameters'!$C$45*(QP_IncomeWP!BH175-Income_CF!BH177))</f>
        <v/>
      </c>
      <c r="BI175" s="1" t="str">
        <f>IF(QP_IncomeWP!BI175="","",'Cost and Benefit Parameters'!$C$45*(QP_IncomeWP!BI175-Income_CF!BI177))</f>
        <v/>
      </c>
      <c r="BJ175" s="1" t="str">
        <f>IF(QP_IncomeWP!BJ175="","",'Cost and Benefit Parameters'!$C$45*(QP_IncomeWP!BJ175-Income_CF!BJ177))</f>
        <v/>
      </c>
      <c r="BK175" s="1" t="str">
        <f>IF(QP_IncomeWP!BK175="","",'Cost and Benefit Parameters'!$C$45*(QP_IncomeWP!BK175-Income_CF!BK177))</f>
        <v/>
      </c>
      <c r="BL175" s="1" t="str">
        <f>IF(QP_IncomeWP!BL175="","",'Cost and Benefit Parameters'!$C$45*(QP_IncomeWP!BL175-Income_CF!BL177))</f>
        <v/>
      </c>
      <c r="BM175" s="1" t="str">
        <f>IF(QP_IncomeWP!BM175="","",'Cost and Benefit Parameters'!$C$45*(QP_IncomeWP!BM175-Income_CF!BM177))</f>
        <v/>
      </c>
    </row>
    <row r="176" spans="1:72" x14ac:dyDescent="0.55000000000000004">
      <c r="A176" s="639"/>
      <c r="B176" t="s">
        <v>475</v>
      </c>
      <c r="G176" s="1" t="str">
        <f>IF(QP_IncomeWP!G176="","",'Cost and Benefit Parameters'!$C$45*(QP_IncomeWP!G176-Income_CF!G178))</f>
        <v/>
      </c>
      <c r="H176" s="1" t="str">
        <f>IF(QP_IncomeWP!H176="","",'Cost and Benefit Parameters'!$C$45*(QP_IncomeWP!H176-Income_CF!H178))</f>
        <v/>
      </c>
      <c r="I176" s="1" t="str">
        <f>IF(QP_IncomeWP!I176="","",'Cost and Benefit Parameters'!$C$45*(QP_IncomeWP!I176-Income_CF!I178))</f>
        <v/>
      </c>
      <c r="J176" s="1" t="str">
        <f>IF(QP_IncomeWP!J176="","",'Cost and Benefit Parameters'!$C$45*(QP_IncomeWP!J176-Income_CF!J178))</f>
        <v/>
      </c>
      <c r="K176" s="1" t="str">
        <f>IF(QP_IncomeWP!K176="","",'Cost and Benefit Parameters'!$C$45*(QP_IncomeWP!K176-Income_CF!K178))</f>
        <v/>
      </c>
      <c r="L176" s="1" t="str">
        <f>IF(QP_IncomeWP!L176="","",'Cost and Benefit Parameters'!$C$45*(QP_IncomeWP!L176-Income_CF!L178))</f>
        <v/>
      </c>
      <c r="M176" s="1" t="str">
        <f>IF(QP_IncomeWP!M176="","",'Cost and Benefit Parameters'!$C$45*(QP_IncomeWP!M176-Income_CF!M178))</f>
        <v/>
      </c>
      <c r="N176" s="1" t="str">
        <f>IF(QP_IncomeWP!N176="","",'Cost and Benefit Parameters'!$C$45*(QP_IncomeWP!N176-Income_CF!N178))</f>
        <v/>
      </c>
      <c r="O176" s="1">
        <f>IF(QP_IncomeWP!O176="","",'Cost and Benefit Parameters'!$C$45*(QP_IncomeWP!O176-Income_CF!O178))</f>
        <v>-354308.9797125734</v>
      </c>
      <c r="P176" s="1">
        <f>IF(QP_IncomeWP!P176="","",'Cost and Benefit Parameters'!$C$45*(QP_IncomeWP!P176-Income_CF!P178))</f>
        <v>-368053.44504804426</v>
      </c>
      <c r="Q176" s="1">
        <f>IF(QP_IncomeWP!Q176="","",'Cost and Benefit Parameters'!$C$45*(QP_IncomeWP!Q176-Income_CF!Q178))</f>
        <v>-382101.76015588793</v>
      </c>
      <c r="R176" s="1">
        <f>IF(QP_IncomeWP!R176="","",'Cost and Benefit Parameters'!$C$45*(QP_IncomeWP!R176-Income_CF!R178))</f>
        <v>-396448.34819348913</v>
      </c>
      <c r="S176" s="1">
        <f>IF(QP_IncomeWP!S176="","",'Cost and Benefit Parameters'!$C$45*(QP_IncomeWP!S176-Income_CF!S178))</f>
        <v>-413602.16820571903</v>
      </c>
      <c r="T176" s="1">
        <f>IF(QP_IncomeWP!T176="","",'Cost and Benefit Parameters'!$C$45*(QP_IncomeWP!T176-Income_CF!T178))</f>
        <v>-428359.74476872315</v>
      </c>
      <c r="U176" s="1">
        <f>IF(QP_IncomeWP!U176="","",'Cost and Benefit Parameters'!$C$45*(QP_IncomeWP!U176-Income_CF!U178))</f>
        <v>-443377.77413806907</v>
      </c>
      <c r="V176" s="1">
        <f>IF(QP_IncomeWP!V176="","",'Cost and Benefit Parameters'!$C$45*(QP_IncomeWP!V176-Income_CF!V178))</f>
        <v>-458647.05558025767</v>
      </c>
      <c r="W176" s="1">
        <f>IF(QP_IncomeWP!W176="","",'Cost and Benefit Parameters'!$C$45*(QP_IncomeWP!W176-Income_CF!W178))</f>
        <v>-474157.60879057593</v>
      </c>
      <c r="X176" s="1">
        <f>IF(QP_IncomeWP!X176="","",'Cost and Benefit Parameters'!$C$45*(QP_IncomeWP!X176-Income_CF!X178))</f>
        <v>-489898.67140307114</v>
      </c>
      <c r="Y176" s="1">
        <f>IF(QP_IncomeWP!Y176="","",'Cost and Benefit Parameters'!$C$45*(QP_IncomeWP!Y176-Income_CF!Y178))</f>
        <v>-505858.69880024722</v>
      </c>
      <c r="Z176" s="1">
        <f>IF(QP_IncomeWP!Z176="","",'Cost and Benefit Parameters'!$C$45*(QP_IncomeWP!Z176-Income_CF!Z178))</f>
        <v>-522025.36630091927</v>
      </c>
      <c r="AA176" s="1">
        <f>IF(QP_IncomeWP!AA176="","",'Cost and Benefit Parameters'!$C$45*(QP_IncomeWP!AA176-Income_CF!AA178))</f>
        <v>-538385.57379714749</v>
      </c>
      <c r="AB176" s="1">
        <f>IF(QP_IncomeWP!AB176="","",'Cost and Benefit Parameters'!$C$45*(QP_IncomeWP!AB176-Income_CF!AB178))</f>
        <v>-554925.45290307689</v>
      </c>
      <c r="AC176" s="1">
        <f>IF(QP_IncomeWP!AC176="","",'Cost and Benefit Parameters'!$C$45*(QP_IncomeWP!AC176-Income_CF!AC178))</f>
        <v>-571630.3766697786</v>
      </c>
      <c r="AD176" s="1">
        <f>IF(QP_IncomeWP!AD176="","",'Cost and Benefit Parameters'!$C$45*(QP_IncomeWP!AD176-Income_CF!AD178))</f>
        <v>-588484.97191103385</v>
      </c>
      <c r="AE176" s="1">
        <f>IF(QP_IncomeWP!AE176="","",'Cost and Benefit Parameters'!$C$45*(QP_IncomeWP!AE176-Income_CF!AE178))</f>
        <v>-605473.13417517429</v>
      </c>
      <c r="AF176" s="1">
        <f>IF(QP_IncomeWP!AF176="","",'Cost and Benefit Parameters'!$C$45*(QP_IncomeWP!AF176-Income_CF!AF178))</f>
        <v>-622578.04538799054</v>
      </c>
      <c r="AG176" s="1">
        <f>IF(QP_IncomeWP!AG176="","",'Cost and Benefit Parameters'!$C$45*(QP_IncomeWP!AG176-Income_CF!AG178))</f>
        <v>-639782.19418099208</v>
      </c>
      <c r="AH176" s="1">
        <f>IF(QP_IncomeWP!AH176="","",'Cost and Benefit Parameters'!$C$45*(QP_IncomeWP!AH176-Income_CF!AH178))</f>
        <v>-657067.39890836913</v>
      </c>
      <c r="AI176" s="1">
        <f>IF(QP_IncomeWP!AI176="","",'Cost and Benefit Parameters'!$C$45*(QP_IncomeWP!AI176-Income_CF!AI178))</f>
        <v>-674414.83334458235</v>
      </c>
      <c r="AJ176" s="1">
        <f>IF(QP_IncomeWP!AJ176="","",'Cost and Benefit Parameters'!$C$45*(QP_IncomeWP!AJ176-Income_CF!AJ178))</f>
        <v>-691805.05504295509</v>
      </c>
      <c r="AK176" s="1">
        <f>IF(QP_IncomeWP!AK176="","",'Cost and Benefit Parameters'!$C$45*(QP_IncomeWP!AK176-Income_CF!AK178))</f>
        <v>-709218.03632368858</v>
      </c>
      <c r="AL176" s="1">
        <f>IF(QP_IncomeWP!AL176="","",'Cost and Benefit Parameters'!$C$45*(QP_IncomeWP!AL176-Income_CF!AL178))</f>
        <v>-726633.19784779742</v>
      </c>
      <c r="AM176" s="1">
        <f>IF(QP_IncomeWP!AM176="","",'Cost and Benefit Parameters'!$C$45*(QP_IncomeWP!AM176-Income_CF!AM178))</f>
        <v>-744029.44472127815</v>
      </c>
      <c r="AN176" s="1">
        <f>IF(QP_IncomeWP!AN176="","",'Cost and Benefit Parameters'!$C$45*(QP_IncomeWP!AN176-Income_CF!AN178))</f>
        <v>-761385.20506161929</v>
      </c>
      <c r="AO176" s="1">
        <f>IF(QP_IncomeWP!AO176="","",'Cost and Benefit Parameters'!$C$45*(QP_IncomeWP!AO176-Income_CF!AO178))</f>
        <v>-778678.4709467229</v>
      </c>
      <c r="AP176" s="1">
        <f>IF(QP_IncomeWP!AP176="","",'Cost and Benefit Parameters'!$C$45*(QP_IncomeWP!AP176-Income_CF!AP178))</f>
        <v>-795886.84165411023</v>
      </c>
      <c r="AQ176" s="1">
        <f>IF(QP_IncomeWP!AQ176="","",'Cost and Benefit Parameters'!$C$45*(QP_IncomeWP!AQ176-Income_CF!AQ178))</f>
        <v>-812987.56908651593</v>
      </c>
      <c r="AR176" s="1">
        <f>IF(QP_IncomeWP!AR176="","",'Cost and Benefit Parameters'!$C$45*(QP_IncomeWP!AR176-Income_CF!AR178))</f>
        <v>-829957.60526817734</v>
      </c>
      <c r="AS176" s="1">
        <f>IF(QP_IncomeWP!AS176="","",'Cost and Benefit Parameters'!$C$45*(QP_IncomeWP!AS176-Income_CF!AS178))</f>
        <v>-846773.65178488113</v>
      </c>
      <c r="AT176" s="1">
        <f>IF(QP_IncomeWP!AT176="","",'Cost and Benefit Parameters'!$C$45*(QP_IncomeWP!AT176-Income_CF!AT178))</f>
        <v>-863412.21102967218</v>
      </c>
      <c r="AU176" s="1">
        <f>IF(QP_IncomeWP!AU176="","",'Cost and Benefit Parameters'!$C$45*(QP_IncomeWP!AU176-Income_CF!AU178))</f>
        <v>-879849.6391056939</v>
      </c>
      <c r="AV176" s="1">
        <f>IF(QP_IncomeWP!AV176="","",'Cost and Benefit Parameters'!$C$45*(QP_IncomeWP!AV176-Income_CF!AV178))</f>
        <v>-896062.20022741554</v>
      </c>
      <c r="AW176" s="1">
        <f>IF(QP_IncomeWP!AW176="","",'Cost and Benefit Parameters'!$C$45*(QP_IncomeWP!AW176-Income_CF!AW178))</f>
        <v>-912026.12245208467</v>
      </c>
      <c r="AX176" s="1">
        <f>IF(QP_IncomeWP!AX176="","",'Cost and Benefit Parameters'!$C$45*(QP_IncomeWP!AX176-Income_CF!AX178))</f>
        <v>-927717.65456431918</v>
      </c>
      <c r="AY176" s="1">
        <f>IF(QP_IncomeWP!AY176="","",'Cost and Benefit Parameters'!$C$45*(QP_IncomeWP!AY176-Income_CF!AY178))</f>
        <v>-943113.12392851373</v>
      </c>
      <c r="AZ176" s="1">
        <f>IF(QP_IncomeWP!AZ176="","",'Cost and Benefit Parameters'!$C$45*(QP_IncomeWP!AZ176-Income_CF!AZ178))</f>
        <v>-958188.99511636677</v>
      </c>
      <c r="BA176" s="1">
        <f>IF(QP_IncomeWP!BA176="","",'Cost and Benefit Parameters'!$C$45*(QP_IncomeWP!BA176-Income_CF!BA178))</f>
        <v>-972921.92911006673</v>
      </c>
      <c r="BB176" s="1">
        <f>IF(QP_IncomeWP!BB176="","",'Cost and Benefit Parameters'!$C$45*(QP_IncomeWP!BB176-Income_CF!BB178))</f>
        <v>-987288.84287601896</v>
      </c>
      <c r="BC176" s="1" t="str">
        <f>IF(QP_IncomeWP!BC176="","",'Cost and Benefit Parameters'!$C$45*(QP_IncomeWP!BC176-Income_CF!BC178))</f>
        <v/>
      </c>
      <c r="BD176" s="1" t="str">
        <f>IF(QP_IncomeWP!BD176="","",'Cost and Benefit Parameters'!$C$45*(QP_IncomeWP!BD176-Income_CF!BD178))</f>
        <v/>
      </c>
      <c r="BE176" s="1" t="str">
        <f>IF(QP_IncomeWP!BE176="","",'Cost and Benefit Parameters'!$C$45*(QP_IncomeWP!BE176-Income_CF!BE178))</f>
        <v/>
      </c>
      <c r="BF176" s="1" t="str">
        <f>IF(QP_IncomeWP!BF176="","",'Cost and Benefit Parameters'!$C$45*(QP_IncomeWP!BF176-Income_CF!BF178))</f>
        <v/>
      </c>
      <c r="BG176" s="1" t="str">
        <f>IF(QP_IncomeWP!BG176="","",'Cost and Benefit Parameters'!$C$45*(QP_IncomeWP!BG176-Income_CF!BG178))</f>
        <v/>
      </c>
      <c r="BH176" s="1" t="str">
        <f>IF(QP_IncomeWP!BH176="","",'Cost and Benefit Parameters'!$C$45*(QP_IncomeWP!BH176-Income_CF!BH178))</f>
        <v/>
      </c>
      <c r="BI176" s="1" t="str">
        <f>IF(QP_IncomeWP!BI176="","",'Cost and Benefit Parameters'!$C$45*(QP_IncomeWP!BI176-Income_CF!BI178))</f>
        <v/>
      </c>
      <c r="BJ176" s="1" t="str">
        <f>IF(QP_IncomeWP!BJ176="","",'Cost and Benefit Parameters'!$C$45*(QP_IncomeWP!BJ176-Income_CF!BJ178))</f>
        <v/>
      </c>
      <c r="BK176" s="1" t="str">
        <f>IF(QP_IncomeWP!BK176="","",'Cost and Benefit Parameters'!$C$45*(QP_IncomeWP!BK176-Income_CF!BK178))</f>
        <v/>
      </c>
      <c r="BL176" s="1" t="str">
        <f>IF(QP_IncomeWP!BL176="","",'Cost and Benefit Parameters'!$C$45*(QP_IncomeWP!BL176-Income_CF!BL178))</f>
        <v/>
      </c>
      <c r="BM176" s="1" t="str">
        <f>IF(QP_IncomeWP!BM176="","",'Cost and Benefit Parameters'!$C$45*(QP_IncomeWP!BM176-Income_CF!BM178))</f>
        <v/>
      </c>
    </row>
    <row r="177" spans="1:72" x14ac:dyDescent="0.55000000000000004">
      <c r="A177" s="639"/>
      <c r="B177" t="s">
        <v>476</v>
      </c>
      <c r="G177" s="1" t="str">
        <f>IF(QP_IncomeWP!G177="","",'Cost and Benefit Parameters'!$C$45*(QP_IncomeWP!G177-Income_CF!G179))</f>
        <v/>
      </c>
      <c r="H177" s="1" t="str">
        <f>IF(QP_IncomeWP!H177="","",'Cost and Benefit Parameters'!$C$45*(QP_IncomeWP!H177-Income_CF!H179))</f>
        <v/>
      </c>
      <c r="I177" s="1" t="str">
        <f>IF(QP_IncomeWP!I177="","",'Cost and Benefit Parameters'!$C$45*(QP_IncomeWP!I177-Income_CF!I179))</f>
        <v/>
      </c>
      <c r="J177" s="1" t="str">
        <f>IF(QP_IncomeWP!J177="","",'Cost and Benefit Parameters'!$C$45*(QP_IncomeWP!J177-Income_CF!J179))</f>
        <v/>
      </c>
      <c r="K177" s="1" t="str">
        <f>IF(QP_IncomeWP!K177="","",'Cost and Benefit Parameters'!$C$45*(QP_IncomeWP!K177-Income_CF!K179))</f>
        <v/>
      </c>
      <c r="L177" s="1" t="str">
        <f>IF(QP_IncomeWP!L177="","",'Cost and Benefit Parameters'!$C$45*(QP_IncomeWP!L177-Income_CF!L179))</f>
        <v/>
      </c>
      <c r="M177" s="1" t="str">
        <f>IF(QP_IncomeWP!M177="","",'Cost and Benefit Parameters'!$C$45*(QP_IncomeWP!M177-Income_CF!M179))</f>
        <v/>
      </c>
      <c r="N177" s="1" t="str">
        <f>IF(QP_IncomeWP!N177="","",'Cost and Benefit Parameters'!$C$45*(QP_IncomeWP!N177-Income_CF!N179))</f>
        <v/>
      </c>
      <c r="O177" s="1" t="str">
        <f>IF(QP_IncomeWP!O177="","",'Cost and Benefit Parameters'!$C$45*(QP_IncomeWP!O177-Income_CF!O179))</f>
        <v/>
      </c>
      <c r="P177" s="1">
        <f>IF(QP_IncomeWP!P177="","",'Cost and Benefit Parameters'!$C$45*(QP_IncomeWP!P177-Income_CF!P179))</f>
        <v>-364938.2491039508</v>
      </c>
      <c r="Q177" s="1">
        <f>IF(QP_IncomeWP!Q177="","",'Cost and Benefit Parameters'!$C$45*(QP_IncomeWP!Q177-Income_CF!Q179))</f>
        <v>-379095.04839948559</v>
      </c>
      <c r="R177" s="1">
        <f>IF(QP_IncomeWP!R177="","",'Cost and Benefit Parameters'!$C$45*(QP_IncomeWP!R177-Income_CF!R179))</f>
        <v>-393564.81296056445</v>
      </c>
      <c r="S177" s="1">
        <f>IF(QP_IncomeWP!S177="","",'Cost and Benefit Parameters'!$C$45*(QP_IncomeWP!S177-Income_CF!S179))</f>
        <v>-408341.79863929376</v>
      </c>
      <c r="T177" s="1">
        <f>IF(QP_IncomeWP!T177="","",'Cost and Benefit Parameters'!$C$45*(QP_IncomeWP!T177-Income_CF!T179))</f>
        <v>-426010.23325189063</v>
      </c>
      <c r="U177" s="1">
        <f>IF(QP_IncomeWP!U177="","",'Cost and Benefit Parameters'!$C$45*(QP_IncomeWP!U177-Income_CF!U179))</f>
        <v>-441210.53711178486</v>
      </c>
      <c r="V177" s="1">
        <f>IF(QP_IncomeWP!V177="","",'Cost and Benefit Parameters'!$C$45*(QP_IncomeWP!V177-Income_CF!V179))</f>
        <v>-456679.10736221104</v>
      </c>
      <c r="W177" s="1">
        <f>IF(QP_IncomeWP!W177="","",'Cost and Benefit Parameters'!$C$45*(QP_IncomeWP!W177-Income_CF!W179))</f>
        <v>-472406.46724766528</v>
      </c>
      <c r="X177" s="1">
        <f>IF(QP_IncomeWP!X177="","",'Cost and Benefit Parameters'!$C$45*(QP_IncomeWP!X177-Income_CF!X179))</f>
        <v>-488382.3370542932</v>
      </c>
      <c r="Y177" s="1">
        <f>IF(QP_IncomeWP!Y177="","",'Cost and Benefit Parameters'!$C$45*(QP_IncomeWP!Y177-Income_CF!Y179))</f>
        <v>-504595.63154516334</v>
      </c>
      <c r="Z177" s="1">
        <f>IF(QP_IncomeWP!Z177="","",'Cost and Benefit Parameters'!$C$45*(QP_IncomeWP!Z177-Income_CF!Z179))</f>
        <v>-521034.45976425504</v>
      </c>
      <c r="AA177" s="1">
        <f>IF(QP_IncomeWP!AA177="","",'Cost and Benefit Parameters'!$C$45*(QP_IncomeWP!AA177-Income_CF!AA179))</f>
        <v>-537686.12728994689</v>
      </c>
      <c r="AB177" s="1">
        <f>IF(QP_IncomeWP!AB177="","",'Cost and Benefit Parameters'!$C$45*(QP_IncomeWP!AB177-Income_CF!AB179))</f>
        <v>-554537.14101106208</v>
      </c>
      <c r="AC177" s="1">
        <f>IF(QP_IncomeWP!AC177="","",'Cost and Benefit Parameters'!$C$45*(QP_IncomeWP!AC177-Income_CF!AC179))</f>
        <v>-571573.21649016929</v>
      </c>
      <c r="AD177" s="1">
        <f>IF(QP_IncomeWP!AD177="","",'Cost and Benefit Parameters'!$C$45*(QP_IncomeWP!AD177-Income_CF!AD179))</f>
        <v>-588779.28796987189</v>
      </c>
      <c r="AE177" s="1">
        <f>IF(QP_IncomeWP!AE177="","",'Cost and Benefit Parameters'!$C$45*(QP_IncomeWP!AE177-Income_CF!AE179))</f>
        <v>-606139.52106836485</v>
      </c>
      <c r="AF177" s="1">
        <f>IF(QP_IncomeWP!AF177="","",'Cost and Benefit Parameters'!$C$45*(QP_IncomeWP!AF177-Income_CF!AF179))</f>
        <v>-623637.32820042968</v>
      </c>
      <c r="AG177" s="1">
        <f>IF(QP_IncomeWP!AG177="","",'Cost and Benefit Parameters'!$C$45*(QP_IncomeWP!AG177-Income_CF!AG179))</f>
        <v>-641255.38674962998</v>
      </c>
      <c r="AH177" s="1">
        <f>IF(QP_IncomeWP!AH177="","",'Cost and Benefit Parameters'!$C$45*(QP_IncomeWP!AH177-Income_CF!AH179))</f>
        <v>-658975.66000642185</v>
      </c>
      <c r="AI177" s="1">
        <f>IF(QP_IncomeWP!AI177="","",'Cost and Benefit Parameters'!$C$45*(QP_IncomeWP!AI177-Income_CF!AI179))</f>
        <v>-676779.42087561986</v>
      </c>
      <c r="AJ177" s="1">
        <f>IF(QP_IncomeWP!AJ177="","",'Cost and Benefit Parameters'!$C$45*(QP_IncomeWP!AJ177-Income_CF!AJ179))</f>
        <v>-694647.27834491979</v>
      </c>
      <c r="AK177" s="1">
        <f>IF(QP_IncomeWP!AK177="","",'Cost and Benefit Parameters'!$C$45*(QP_IncomeWP!AK177-Income_CF!AK179))</f>
        <v>-712559.20669424417</v>
      </c>
      <c r="AL177" s="1">
        <f>IF(QP_IncomeWP!AL177="","",'Cost and Benefit Parameters'!$C$45*(QP_IncomeWP!AL177-Income_CF!AL179))</f>
        <v>-730494.57741339924</v>
      </c>
      <c r="AM177" s="1">
        <f>IF(QP_IncomeWP!AM177="","",'Cost and Benefit Parameters'!$C$45*(QP_IncomeWP!AM177-Income_CF!AM179))</f>
        <v>-748432.19378323189</v>
      </c>
      <c r="AN177" s="1">
        <f>IF(QP_IncomeWP!AN177="","",'Cost and Benefit Parameters'!$C$45*(QP_IncomeWP!AN177-Income_CF!AN179))</f>
        <v>-766350.32806291629</v>
      </c>
      <c r="AO177" s="1">
        <f>IF(QP_IncomeWP!AO177="","",'Cost and Benefit Parameters'!$C$45*(QP_IncomeWP!AO177-Income_CF!AO179))</f>
        <v>-784226.76121346781</v>
      </c>
      <c r="AP177" s="1">
        <f>IF(QP_IncomeWP!AP177="","",'Cost and Benefit Parameters'!$C$45*(QP_IncomeWP!AP177-Income_CF!AP179))</f>
        <v>-802038.82507512474</v>
      </c>
      <c r="AQ177" s="1">
        <f>IF(QP_IncomeWP!AQ177="","",'Cost and Benefit Parameters'!$C$45*(QP_IncomeWP!AQ177-Income_CF!AQ179))</f>
        <v>-819763.4469037333</v>
      </c>
      <c r="AR177" s="1">
        <f>IF(QP_IncomeWP!AR177="","",'Cost and Benefit Parameters'!$C$45*(QP_IncomeWP!AR177-Income_CF!AR179))</f>
        <v>-837377.1961591111</v>
      </c>
      <c r="AS177" s="1">
        <f>IF(QP_IncomeWP!AS177="","",'Cost and Benefit Parameters'!$C$45*(QP_IncomeWP!AS177-Income_CF!AS179))</f>
        <v>-854856.3334262229</v>
      </c>
      <c r="AT177" s="1">
        <f>IF(QP_IncomeWP!AT177="","",'Cost and Benefit Parameters'!$C$45*(QP_IncomeWP!AT177-Income_CF!AT179))</f>
        <v>-872176.86133842776</v>
      </c>
      <c r="AU177" s="1">
        <f>IF(QP_IncomeWP!AU177="","",'Cost and Benefit Parameters'!$C$45*(QP_IncomeWP!AU177-Income_CF!AU179))</f>
        <v>-889314.57736056228</v>
      </c>
      <c r="AV177" s="1">
        <f>IF(QP_IncomeWP!AV177="","",'Cost and Benefit Parameters'!$C$45*(QP_IncomeWP!AV177-Income_CF!AV179))</f>
        <v>-906245.12827886513</v>
      </c>
      <c r="AW177" s="1">
        <f>IF(QP_IncomeWP!AW177="","",'Cost and Benefit Parameters'!$C$45*(QP_IncomeWP!AW177-Income_CF!AW179))</f>
        <v>-922944.06623423786</v>
      </c>
      <c r="AX177" s="1">
        <f>IF(QP_IncomeWP!AX177="","",'Cost and Benefit Parameters'!$C$45*(QP_IncomeWP!AX177-Income_CF!AX179))</f>
        <v>-939386.90612564702</v>
      </c>
      <c r="AY177" s="1">
        <f>IF(QP_IncomeWP!AY177="","",'Cost and Benefit Parameters'!$C$45*(QP_IncomeWP!AY177-Income_CF!AY179))</f>
        <v>-955549.18420124869</v>
      </c>
      <c r="AZ177" s="1">
        <f>IF(QP_IncomeWP!AZ177="","",'Cost and Benefit Parameters'!$C$45*(QP_IncomeWP!AZ177-Income_CF!AZ179))</f>
        <v>-971406.51764636952</v>
      </c>
      <c r="BA177" s="1">
        <f>IF(QP_IncomeWP!BA177="","",'Cost and Benefit Parameters'!$C$45*(QP_IncomeWP!BA177-Income_CF!BA179))</f>
        <v>-986934.66496985778</v>
      </c>
      <c r="BB177" s="1">
        <f>IF(QP_IncomeWP!BB177="","",'Cost and Benefit Parameters'!$C$45*(QP_IncomeWP!BB177-Income_CF!BB179))</f>
        <v>-1002109.5869833686</v>
      </c>
      <c r="BC177" s="1">
        <f>IF(QP_IncomeWP!BC177="","",'Cost and Benefit Parameters'!$C$45*(QP_IncomeWP!BC177-Income_CF!BC179))</f>
        <v>-1016907.5081623</v>
      </c>
      <c r="BD177" s="1" t="str">
        <f>IF(QP_IncomeWP!BD177="","",'Cost and Benefit Parameters'!$C$45*(QP_IncomeWP!BD177-Income_CF!BD179))</f>
        <v/>
      </c>
      <c r="BE177" s="1" t="str">
        <f>IF(QP_IncomeWP!BE177="","",'Cost and Benefit Parameters'!$C$45*(QP_IncomeWP!BE177-Income_CF!BE179))</f>
        <v/>
      </c>
      <c r="BF177" s="1" t="str">
        <f>IF(QP_IncomeWP!BF177="","",'Cost and Benefit Parameters'!$C$45*(QP_IncomeWP!BF177-Income_CF!BF179))</f>
        <v/>
      </c>
      <c r="BG177" s="1" t="str">
        <f>IF(QP_IncomeWP!BG177="","",'Cost and Benefit Parameters'!$C$45*(QP_IncomeWP!BG177-Income_CF!BG179))</f>
        <v/>
      </c>
      <c r="BH177" s="1" t="str">
        <f>IF(QP_IncomeWP!BH177="","",'Cost and Benefit Parameters'!$C$45*(QP_IncomeWP!BH177-Income_CF!BH179))</f>
        <v/>
      </c>
      <c r="BI177" s="1" t="str">
        <f>IF(QP_IncomeWP!BI177="","",'Cost and Benefit Parameters'!$C$45*(QP_IncomeWP!BI177-Income_CF!BI179))</f>
        <v/>
      </c>
      <c r="BJ177" s="1" t="str">
        <f>IF(QP_IncomeWP!BJ177="","",'Cost and Benefit Parameters'!$C$45*(QP_IncomeWP!BJ177-Income_CF!BJ179))</f>
        <v/>
      </c>
      <c r="BK177" s="1" t="str">
        <f>IF(QP_IncomeWP!BK177="","",'Cost and Benefit Parameters'!$C$45*(QP_IncomeWP!BK177-Income_CF!BK179))</f>
        <v/>
      </c>
      <c r="BL177" s="1" t="str">
        <f>IF(QP_IncomeWP!BL177="","",'Cost and Benefit Parameters'!$C$45*(QP_IncomeWP!BL177-Income_CF!BL179))</f>
        <v/>
      </c>
      <c r="BM177" s="1" t="str">
        <f>IF(QP_IncomeWP!BM177="","",'Cost and Benefit Parameters'!$C$45*(QP_IncomeWP!BM177-Income_CF!BM179))</f>
        <v/>
      </c>
    </row>
    <row r="178" spans="1:72" x14ac:dyDescent="0.55000000000000004">
      <c r="A178" s="639"/>
      <c r="B178" t="s">
        <v>477</v>
      </c>
      <c r="G178" s="1" t="str">
        <f>IF(QP_IncomeWP!G178="","",'Cost and Benefit Parameters'!$C$45*(QP_IncomeWP!G178-Income_CF!G180))</f>
        <v/>
      </c>
      <c r="H178" s="1" t="str">
        <f>IF(QP_IncomeWP!H178="","",'Cost and Benefit Parameters'!$C$45*(QP_IncomeWP!H178-Income_CF!H180))</f>
        <v/>
      </c>
      <c r="I178" s="1" t="str">
        <f>IF(QP_IncomeWP!I178="","",'Cost and Benefit Parameters'!$C$45*(QP_IncomeWP!I178-Income_CF!I180))</f>
        <v/>
      </c>
      <c r="J178" s="1" t="str">
        <f>IF(QP_IncomeWP!J178="","",'Cost and Benefit Parameters'!$C$45*(QP_IncomeWP!J178-Income_CF!J180))</f>
        <v/>
      </c>
      <c r="K178" s="1" t="str">
        <f>IF(QP_IncomeWP!K178="","",'Cost and Benefit Parameters'!$C$45*(QP_IncomeWP!K178-Income_CF!K180))</f>
        <v/>
      </c>
      <c r="L178" s="1" t="str">
        <f>IF(QP_IncomeWP!L178="","",'Cost and Benefit Parameters'!$C$45*(QP_IncomeWP!L178-Income_CF!L180))</f>
        <v/>
      </c>
      <c r="M178" s="1" t="str">
        <f>IF(QP_IncomeWP!M178="","",'Cost and Benefit Parameters'!$C$45*(QP_IncomeWP!M178-Income_CF!M180))</f>
        <v/>
      </c>
      <c r="N178" s="1" t="str">
        <f>IF(QP_IncomeWP!N178="","",'Cost and Benefit Parameters'!$C$45*(QP_IncomeWP!N178-Income_CF!N180))</f>
        <v/>
      </c>
      <c r="O178" s="1" t="str">
        <f>IF(QP_IncomeWP!O178="","",'Cost and Benefit Parameters'!$C$45*(QP_IncomeWP!O178-Income_CF!O180))</f>
        <v/>
      </c>
      <c r="P178" s="1" t="str">
        <f>IF(QP_IncomeWP!P178="","",'Cost and Benefit Parameters'!$C$45*(QP_IncomeWP!P178-Income_CF!P180))</f>
        <v/>
      </c>
      <c r="Q178" s="1">
        <f>IF(QP_IncomeWP!Q178="","",'Cost and Benefit Parameters'!$C$45*(QP_IncomeWP!Q178-Income_CF!Q180))</f>
        <v>-375886.39657706913</v>
      </c>
      <c r="R178" s="1">
        <f>IF(QP_IncomeWP!R178="","",'Cost and Benefit Parameters'!$C$45*(QP_IncomeWP!R178-Income_CF!R180))</f>
        <v>-390467.89985147002</v>
      </c>
      <c r="S178" s="1">
        <f>IF(QP_IncomeWP!S178="","",'Cost and Benefit Parameters'!$C$45*(QP_IncomeWP!S178-Income_CF!S180))</f>
        <v>-405371.75734938134</v>
      </c>
      <c r="T178" s="1">
        <f>IF(QP_IncomeWP!T178="","",'Cost and Benefit Parameters'!$C$45*(QP_IncomeWP!T178-Income_CF!T180))</f>
        <v>-420592.05259847245</v>
      </c>
      <c r="U178" s="1">
        <f>IF(QP_IncomeWP!U178="","",'Cost and Benefit Parameters'!$C$45*(QP_IncomeWP!U178-Income_CF!U180))</f>
        <v>-438790.54024944745</v>
      </c>
      <c r="V178" s="1">
        <f>IF(QP_IncomeWP!V178="","",'Cost and Benefit Parameters'!$C$45*(QP_IncomeWP!V178-Income_CF!V180))</f>
        <v>-454446.85322513827</v>
      </c>
      <c r="W178" s="1">
        <f>IF(QP_IncomeWP!W178="","",'Cost and Benefit Parameters'!$C$45*(QP_IncomeWP!W178-Income_CF!W180))</f>
        <v>-470379.48058307747</v>
      </c>
      <c r="X178" s="1">
        <f>IF(QP_IncomeWP!X178="","",'Cost and Benefit Parameters'!$C$45*(QP_IncomeWP!X178-Income_CF!X180))</f>
        <v>-486578.66126509523</v>
      </c>
      <c r="Y178" s="1">
        <f>IF(QP_IncomeWP!Y178="","",'Cost and Benefit Parameters'!$C$45*(QP_IncomeWP!Y178-Income_CF!Y180))</f>
        <v>-503033.80716592178</v>
      </c>
      <c r="Z178" s="1">
        <f>IF(QP_IncomeWP!Z178="","",'Cost and Benefit Parameters'!$C$45*(QP_IncomeWP!Z178-Income_CF!Z180))</f>
        <v>-519733.50049151806</v>
      </c>
      <c r="AA178" s="1">
        <f>IF(QP_IncomeWP!AA178="","",'Cost and Benefit Parameters'!$C$45*(QP_IncomeWP!AA178-Income_CF!AA180))</f>
        <v>-536665.49355718249</v>
      </c>
      <c r="AB178" s="1">
        <f>IF(QP_IncomeWP!AB178="","",'Cost and Benefit Parameters'!$C$45*(QP_IncomeWP!AB178-Income_CF!AB180))</f>
        <v>-553816.71110864542</v>
      </c>
      <c r="AC178" s="1">
        <f>IF(QP_IncomeWP!AC178="","",'Cost and Benefit Parameters'!$C$45*(QP_IncomeWP!AC178-Income_CF!AC180))</f>
        <v>-571173.25524139358</v>
      </c>
      <c r="AD178" s="1">
        <f>IF(QP_IncomeWP!AD178="","",'Cost and Benefit Parameters'!$C$45*(QP_IncomeWP!AD178-Income_CF!AD180))</f>
        <v>-588720.41298487445</v>
      </c>
      <c r="AE178" s="1">
        <f>IF(QP_IncomeWP!AE178="","",'Cost and Benefit Parameters'!$C$45*(QP_IncomeWP!AE178-Income_CF!AE180))</f>
        <v>-606442.66660896793</v>
      </c>
      <c r="AF178" s="1">
        <f>IF(QP_IncomeWP!AF178="","",'Cost and Benefit Parameters'!$C$45*(QP_IncomeWP!AF178-Income_CF!AF180))</f>
        <v>-624323.7067004157</v>
      </c>
      <c r="AG178" s="1">
        <f>IF(QP_IncomeWP!AG178="","",'Cost and Benefit Parameters'!$C$45*(QP_IncomeWP!AG178-Income_CF!AG180))</f>
        <v>-642346.44804644235</v>
      </c>
      <c r="AH178" s="1">
        <f>IF(QP_IncomeWP!AH178="","",'Cost and Benefit Parameters'!$C$45*(QP_IncomeWP!AH178-Income_CF!AH180))</f>
        <v>-660493.04835211881</v>
      </c>
      <c r="AI178" s="1">
        <f>IF(QP_IncomeWP!AI178="","",'Cost and Benefit Parameters'!$C$45*(QP_IncomeWP!AI178-Income_CF!AI180))</f>
        <v>-678744.92980661441</v>
      </c>
      <c r="AJ178" s="1">
        <f>IF(QP_IncomeWP!AJ178="","",'Cost and Benefit Parameters'!$C$45*(QP_IncomeWP!AJ178-Income_CF!AJ180))</f>
        <v>-697082.80350188864</v>
      </c>
      <c r="AK178" s="1">
        <f>IF(QP_IncomeWP!AK178="","",'Cost and Benefit Parameters'!$C$45*(QP_IncomeWP!AK178-Income_CF!AK180))</f>
        <v>-715486.69669526746</v>
      </c>
      <c r="AL178" s="1">
        <f>IF(QP_IncomeWP!AL178="","",'Cost and Benefit Parameters'!$C$45*(QP_IncomeWP!AL178-Income_CF!AL180))</f>
        <v>-733935.9828950715</v>
      </c>
      <c r="AM178" s="1">
        <f>IF(QP_IncomeWP!AM178="","",'Cost and Benefit Parameters'!$C$45*(QP_IncomeWP!AM178-Income_CF!AM180))</f>
        <v>-752409.41473580129</v>
      </c>
      <c r="AN178" s="1">
        <f>IF(QP_IncomeWP!AN178="","",'Cost and Benefit Parameters'!$C$45*(QP_IncomeWP!AN178-Income_CF!AN180))</f>
        <v>-770885.15959672816</v>
      </c>
      <c r="AO178" s="1">
        <f>IF(QP_IncomeWP!AO178="","",'Cost and Benefit Parameters'!$C$45*(QP_IncomeWP!AO178-Income_CF!AO180))</f>
        <v>-789340.83790480404</v>
      </c>
      <c r="AP178" s="1">
        <f>IF(QP_IncomeWP!AP178="","",'Cost and Benefit Parameters'!$C$45*(QP_IncomeWP!AP178-Income_CF!AP180))</f>
        <v>-807753.56404987164</v>
      </c>
      <c r="AQ178" s="1">
        <f>IF(QP_IncomeWP!AQ178="","",'Cost and Benefit Parameters'!$C$45*(QP_IncomeWP!AQ178-Income_CF!AQ180))</f>
        <v>-826099.98982737807</v>
      </c>
      <c r="AR178" s="1">
        <f>IF(QP_IncomeWP!AR178="","",'Cost and Benefit Parameters'!$C$45*(QP_IncomeWP!AR178-Income_CF!AR180))</f>
        <v>-844356.35031084542</v>
      </c>
      <c r="AS178" s="1">
        <f>IF(QP_IncomeWP!AS178="","",'Cost and Benefit Parameters'!$C$45*(QP_IncomeWP!AS178-Income_CF!AS180))</f>
        <v>-862498.51204388496</v>
      </c>
      <c r="AT178" s="1">
        <f>IF(QP_IncomeWP!AT178="","",'Cost and Benefit Parameters'!$C$45*(QP_IncomeWP!AT178-Income_CF!AT180))</f>
        <v>-880502.02342900948</v>
      </c>
      <c r="AU178" s="1">
        <f>IF(QP_IncomeWP!AU178="","",'Cost and Benefit Parameters'!$C$45*(QP_IncomeWP!AU178-Income_CF!AU180))</f>
        <v>-898342.16717858054</v>
      </c>
      <c r="AV178" s="1">
        <f>IF(QP_IncomeWP!AV178="","",'Cost and Benefit Parameters'!$C$45*(QP_IncomeWP!AV178-Income_CF!AV180))</f>
        <v>-915994.01468137919</v>
      </c>
      <c r="AW178" s="1">
        <f>IF(QP_IncomeWP!AW178="","",'Cost and Benefit Parameters'!$C$45*(QP_IncomeWP!AW178-Income_CF!AW180))</f>
        <v>-933432.48212723061</v>
      </c>
      <c r="AX178" s="1">
        <f>IF(QP_IncomeWP!AX178="","",'Cost and Benefit Parameters'!$C$45*(QP_IncomeWP!AX178-Income_CF!AX180))</f>
        <v>-950632.38822126482</v>
      </c>
      <c r="AY178" s="1">
        <f>IF(QP_IncomeWP!AY178="","",'Cost and Benefit Parameters'!$C$45*(QP_IncomeWP!AY178-Income_CF!AY180))</f>
        <v>-967568.51330941636</v>
      </c>
      <c r="AZ178" s="1">
        <f>IF(QP_IncomeWP!AZ178="","",'Cost and Benefit Parameters'!$C$45*(QP_IncomeWP!AZ178-Income_CF!AZ180))</f>
        <v>-984215.65972728608</v>
      </c>
      <c r="BA178" s="1">
        <f>IF(QP_IncomeWP!BA178="","",'Cost and Benefit Parameters'!$C$45*(QP_IncomeWP!BA178-Income_CF!BA180))</f>
        <v>-1000548.7131757605</v>
      </c>
      <c r="BB178" s="1">
        <f>IF(QP_IncomeWP!BB178="","",'Cost and Benefit Parameters'!$C$45*(QP_IncomeWP!BB178-Income_CF!BB180))</f>
        <v>-1016542.7049189535</v>
      </c>
      <c r="BC178" s="1">
        <f>IF(QP_IncomeWP!BC178="","",'Cost and Benefit Parameters'!$C$45*(QP_IncomeWP!BC178-Income_CF!BC180))</f>
        <v>-1032172.8745928692</v>
      </c>
      <c r="BD178" s="1">
        <f>IF(QP_IncomeWP!BD178="","",'Cost and Benefit Parameters'!$C$45*(QP_IncomeWP!BD178-Income_CF!BD180))</f>
        <v>-1047414.7334071682</v>
      </c>
      <c r="BE178" s="1" t="str">
        <f>IF(QP_IncomeWP!BE178="","",'Cost and Benefit Parameters'!$C$45*(QP_IncomeWP!BE178-Income_CF!BE180))</f>
        <v/>
      </c>
      <c r="BF178" s="1" t="str">
        <f>IF(QP_IncomeWP!BF178="","",'Cost and Benefit Parameters'!$C$45*(QP_IncomeWP!BF178-Income_CF!BF180))</f>
        <v/>
      </c>
      <c r="BG178" s="1" t="str">
        <f>IF(QP_IncomeWP!BG178="","",'Cost and Benefit Parameters'!$C$45*(QP_IncomeWP!BG178-Income_CF!BG180))</f>
        <v/>
      </c>
      <c r="BH178" s="1" t="str">
        <f>IF(QP_IncomeWP!BH178="","",'Cost and Benefit Parameters'!$C$45*(QP_IncomeWP!BH178-Income_CF!BH180))</f>
        <v/>
      </c>
      <c r="BI178" s="1" t="str">
        <f>IF(QP_IncomeWP!BI178="","",'Cost and Benefit Parameters'!$C$45*(QP_IncomeWP!BI178-Income_CF!BI180))</f>
        <v/>
      </c>
      <c r="BJ178" s="1" t="str">
        <f>IF(QP_IncomeWP!BJ178="","",'Cost and Benefit Parameters'!$C$45*(QP_IncomeWP!BJ178-Income_CF!BJ180))</f>
        <v/>
      </c>
      <c r="BK178" s="1" t="str">
        <f>IF(QP_IncomeWP!BK178="","",'Cost and Benefit Parameters'!$C$45*(QP_IncomeWP!BK178-Income_CF!BK180))</f>
        <v/>
      </c>
      <c r="BL178" s="1" t="str">
        <f>IF(QP_IncomeWP!BL178="","",'Cost and Benefit Parameters'!$C$45*(QP_IncomeWP!BL178-Income_CF!BL180))</f>
        <v/>
      </c>
      <c r="BM178" s="1" t="str">
        <f>IF(QP_IncomeWP!BM178="","",'Cost and Benefit Parameters'!$C$45*(QP_IncomeWP!BM178-Income_CF!BM180))</f>
        <v/>
      </c>
    </row>
    <row r="179" spans="1:72" x14ac:dyDescent="0.55000000000000004">
      <c r="A179" s="639"/>
      <c r="B179" t="s">
        <v>478</v>
      </c>
      <c r="G179" s="1" t="str">
        <f>IF(QP_IncomeWP!G179="","",'Cost and Benefit Parameters'!$C$45*(QP_IncomeWP!G179-Income_CF!G181))</f>
        <v/>
      </c>
      <c r="H179" s="1" t="str">
        <f>IF(QP_IncomeWP!H179="","",'Cost and Benefit Parameters'!$C$45*(QP_IncomeWP!H179-Income_CF!H181))</f>
        <v/>
      </c>
      <c r="I179" s="1" t="str">
        <f>IF(QP_IncomeWP!I179="","",'Cost and Benefit Parameters'!$C$45*(QP_IncomeWP!I179-Income_CF!I181))</f>
        <v/>
      </c>
      <c r="J179" s="1" t="str">
        <f>IF(QP_IncomeWP!J179="","",'Cost and Benefit Parameters'!$C$45*(QP_IncomeWP!J179-Income_CF!J181))</f>
        <v/>
      </c>
      <c r="K179" s="1" t="str">
        <f>IF(QP_IncomeWP!K179="","",'Cost and Benefit Parameters'!$C$45*(QP_IncomeWP!K179-Income_CF!K181))</f>
        <v/>
      </c>
      <c r="L179" s="1" t="str">
        <f>IF(QP_IncomeWP!L179="","",'Cost and Benefit Parameters'!$C$45*(QP_IncomeWP!L179-Income_CF!L181))</f>
        <v/>
      </c>
      <c r="M179" s="1" t="str">
        <f>IF(QP_IncomeWP!M179="","",'Cost and Benefit Parameters'!$C$45*(QP_IncomeWP!M179-Income_CF!M181))</f>
        <v/>
      </c>
      <c r="N179" s="1" t="str">
        <f>IF(QP_IncomeWP!N179="","",'Cost and Benefit Parameters'!$C$45*(QP_IncomeWP!N179-Income_CF!N181))</f>
        <v/>
      </c>
      <c r="O179" s="1" t="str">
        <f>IF(QP_IncomeWP!O179="","",'Cost and Benefit Parameters'!$C$45*(QP_IncomeWP!O179-Income_CF!O181))</f>
        <v/>
      </c>
      <c r="P179" s="1" t="str">
        <f>IF(QP_IncomeWP!P179="","",'Cost and Benefit Parameters'!$C$45*(QP_IncomeWP!P179-Income_CF!P181))</f>
        <v/>
      </c>
      <c r="Q179" s="1" t="str">
        <f>IF(QP_IncomeWP!Q179="","",'Cost and Benefit Parameters'!$C$45*(QP_IncomeWP!Q179-Income_CF!Q181))</f>
        <v/>
      </c>
      <c r="R179" s="1">
        <f>IF(QP_IncomeWP!R179="","",'Cost and Benefit Parameters'!$C$45*(QP_IncomeWP!R179-Income_CF!R181))</f>
        <v>-387162.98847438121</v>
      </c>
      <c r="S179" s="1">
        <f>IF(QP_IncomeWP!S179="","",'Cost and Benefit Parameters'!$C$45*(QP_IncomeWP!S179-Income_CF!S181))</f>
        <v>-402181.93684701418</v>
      </c>
      <c r="T179" s="1">
        <f>IF(QP_IncomeWP!T179="","",'Cost and Benefit Parameters'!$C$45*(QP_IncomeWP!T179-Income_CF!T181))</f>
        <v>-417532.91006986273</v>
      </c>
      <c r="U179" s="1">
        <f>IF(QP_IncomeWP!U179="","",'Cost and Benefit Parameters'!$C$45*(QP_IncomeWP!U179-Income_CF!U181))</f>
        <v>-433209.81417642668</v>
      </c>
      <c r="V179" s="1">
        <f>IF(QP_IncomeWP!V179="","",'Cost and Benefit Parameters'!$C$45*(QP_IncomeWP!V179-Income_CF!V181))</f>
        <v>-451954.25645693071</v>
      </c>
      <c r="W179" s="1">
        <f>IF(QP_IncomeWP!W179="","",'Cost and Benefit Parameters'!$C$45*(QP_IncomeWP!W179-Income_CF!W181))</f>
        <v>-468080.25882189249</v>
      </c>
      <c r="X179" s="1">
        <f>IF(QP_IncomeWP!X179="","",'Cost and Benefit Parameters'!$C$45*(QP_IncomeWP!X179-Income_CF!X181))</f>
        <v>-484490.86500056967</v>
      </c>
      <c r="Y179" s="1">
        <f>IF(QP_IncomeWP!Y179="","",'Cost and Benefit Parameters'!$C$45*(QP_IncomeWP!Y179-Income_CF!Y181))</f>
        <v>-501176.02110304806</v>
      </c>
      <c r="Z179" s="1">
        <f>IF(QP_IncomeWP!Z179="","",'Cost and Benefit Parameters'!$C$45*(QP_IncomeWP!Z179-Income_CF!Z181))</f>
        <v>-518124.82138089946</v>
      </c>
      <c r="AA179" s="1">
        <f>IF(QP_IncomeWP!AA179="","",'Cost and Benefit Parameters'!$C$45*(QP_IncomeWP!AA179-Income_CF!AA181))</f>
        <v>-535325.5055062637</v>
      </c>
      <c r="AB179" s="1">
        <f>IF(QP_IncomeWP!AB179="","",'Cost and Benefit Parameters'!$C$45*(QP_IncomeWP!AB179-Income_CF!AB181))</f>
        <v>-552765.45836389798</v>
      </c>
      <c r="AC179" s="1">
        <f>IF(QP_IncomeWP!AC179="","",'Cost and Benefit Parameters'!$C$45*(QP_IncomeWP!AC179-Income_CF!AC181))</f>
        <v>-570431.21244190482</v>
      </c>
      <c r="AD179" s="1">
        <f>IF(QP_IncomeWP!AD179="","",'Cost and Benefit Parameters'!$C$45*(QP_IncomeWP!AD179-Income_CF!AD181))</f>
        <v>-588308.45289863553</v>
      </c>
      <c r="AE179" s="1">
        <f>IF(QP_IncomeWP!AE179="","",'Cost and Benefit Parameters'!$C$45*(QP_IncomeWP!AE179-Income_CF!AE181))</f>
        <v>-606382.02537442045</v>
      </c>
      <c r="AF179" s="1">
        <f>IF(QP_IncomeWP!AF179="","",'Cost and Benefit Parameters'!$C$45*(QP_IncomeWP!AF179-Income_CF!AF181))</f>
        <v>-624635.9466072371</v>
      </c>
      <c r="AG179" s="1">
        <f>IF(QP_IncomeWP!AG179="","",'Cost and Benefit Parameters'!$C$45*(QP_IncomeWP!AG179-Income_CF!AG181))</f>
        <v>-643053.41790142842</v>
      </c>
      <c r="AH179" s="1">
        <f>IF(QP_IncomeWP!AH179="","",'Cost and Benefit Parameters'!$C$45*(QP_IncomeWP!AH179-Income_CF!AH181))</f>
        <v>-661616.84148783551</v>
      </c>
      <c r="AI179" s="1">
        <f>IF(QP_IncomeWP!AI179="","",'Cost and Benefit Parameters'!$C$45*(QP_IncomeWP!AI179-Income_CF!AI181))</f>
        <v>-680307.8398026824</v>
      </c>
      <c r="AJ179" s="1">
        <f>IF(QP_IncomeWP!AJ179="","",'Cost and Benefit Parameters'!$C$45*(QP_IncomeWP!AJ179-Income_CF!AJ181))</f>
        <v>-699107.27770081279</v>
      </c>
      <c r="AK179" s="1">
        <f>IF(QP_IncomeWP!AK179="","",'Cost and Benefit Parameters'!$C$45*(QP_IncomeWP!AK179-Income_CF!AK181))</f>
        <v>-717995.28760694538</v>
      </c>
      <c r="AL179" s="1">
        <f>IF(QP_IncomeWP!AL179="","",'Cost and Benefit Parameters'!$C$45*(QP_IncomeWP!AL179-Income_CF!AL181))</f>
        <v>-736951.29759612517</v>
      </c>
      <c r="AM179" s="1">
        <f>IF(QP_IncomeWP!AM179="","",'Cost and Benefit Parameters'!$C$45*(QP_IncomeWP!AM179-Income_CF!AM181))</f>
        <v>-755954.06238192343</v>
      </c>
      <c r="AN179" s="1">
        <f>IF(QP_IncomeWP!AN179="","",'Cost and Benefit Parameters'!$C$45*(QP_IncomeWP!AN179-Income_CF!AN181))</f>
        <v>-774981.69717787532</v>
      </c>
      <c r="AO179" s="1">
        <f>IF(QP_IncomeWP!AO179="","",'Cost and Benefit Parameters'!$C$45*(QP_IncomeWP!AO179-Income_CF!AO181))</f>
        <v>-794011.71438463056</v>
      </c>
      <c r="AP179" s="1">
        <f>IF(QP_IncomeWP!AP179="","",'Cost and Benefit Parameters'!$C$45*(QP_IncomeWP!AP179-Income_CF!AP181))</f>
        <v>-813021.06304194825</v>
      </c>
      <c r="AQ179" s="1">
        <f>IF(QP_IncomeWP!AQ179="","",'Cost and Benefit Parameters'!$C$45*(QP_IncomeWP!AQ179-Income_CF!AQ181))</f>
        <v>-831986.17097136786</v>
      </c>
      <c r="AR179" s="1">
        <f>IF(QP_IncomeWP!AR179="","",'Cost and Benefit Parameters'!$C$45*(QP_IncomeWP!AR179-Income_CF!AR181))</f>
        <v>-850882.98952219984</v>
      </c>
      <c r="AS179" s="1">
        <f>IF(QP_IncomeWP!AS179="","",'Cost and Benefit Parameters'!$C$45*(QP_IncomeWP!AS179-Income_CF!AS181))</f>
        <v>-869687.04082017101</v>
      </c>
      <c r="AT179" s="1">
        <f>IF(QP_IncomeWP!AT179="","",'Cost and Benefit Parameters'!$C$45*(QP_IncomeWP!AT179-Income_CF!AT181))</f>
        <v>-888373.46740520094</v>
      </c>
      <c r="AU179" s="1">
        <f>IF(QP_IncomeWP!AU179="","",'Cost and Benefit Parameters'!$C$45*(QP_IncomeWP!AU179-Income_CF!AU181))</f>
        <v>-906917.08413187973</v>
      </c>
      <c r="AV179" s="1">
        <f>IF(QP_IncomeWP!AV179="","",'Cost and Benefit Parameters'!$C$45*(QP_IncomeWP!AV179-Income_CF!AV181))</f>
        <v>-925292.43219393794</v>
      </c>
      <c r="AW179" s="1">
        <f>IF(QP_IncomeWP!AW179="","",'Cost and Benefit Parameters'!$C$45*(QP_IncomeWP!AW179-Income_CF!AW181))</f>
        <v>-943473.83512182045</v>
      </c>
      <c r="AX179" s="1">
        <f>IF(QP_IncomeWP!AX179="","",'Cost and Benefit Parameters'!$C$45*(QP_IncomeWP!AX179-Income_CF!AX181))</f>
        <v>-961435.45659104746</v>
      </c>
      <c r="AY179" s="1">
        <f>IF(QP_IncomeWP!AY179="","",'Cost and Benefit Parameters'!$C$45*(QP_IncomeWP!AY179-Income_CF!AY181))</f>
        <v>-979151.35986790271</v>
      </c>
      <c r="AZ179" s="1">
        <f>IF(QP_IncomeWP!AZ179="","",'Cost and Benefit Parameters'!$C$45*(QP_IncomeWP!AZ179-Income_CF!AZ181))</f>
        <v>-996595.56870869861</v>
      </c>
      <c r="BA179" s="1">
        <f>IF(QP_IncomeWP!BA179="","",'Cost and Benefit Parameters'!$C$45*(QP_IncomeWP!BA179-Income_CF!BA181))</f>
        <v>-1013742.1295191048</v>
      </c>
      <c r="BB179" s="1">
        <f>IF(QP_IncomeWP!BB179="","",'Cost and Benefit Parameters'!$C$45*(QP_IncomeWP!BB179-Income_CF!BB181))</f>
        <v>-1030565.1745710331</v>
      </c>
      <c r="BC179" s="1">
        <f>IF(QP_IncomeWP!BC179="","",'Cost and Benefit Parameters'!$C$45*(QP_IncomeWP!BC179-Income_CF!BC181))</f>
        <v>-1047038.9860665215</v>
      </c>
      <c r="BD179" s="1">
        <f>IF(QP_IncomeWP!BD179="","",'Cost and Benefit Parameters'!$C$45*(QP_IncomeWP!BD179-Income_CF!BD181))</f>
        <v>-1063138.0608306557</v>
      </c>
      <c r="BE179" s="1">
        <f>IF(QP_IncomeWP!BE179="","",'Cost and Benefit Parameters'!$C$45*(QP_IncomeWP!BE179-Income_CF!BE181))</f>
        <v>-1078837.1754093836</v>
      </c>
      <c r="BF179" s="1" t="str">
        <f>IF(QP_IncomeWP!BF179="","",'Cost and Benefit Parameters'!$C$45*(QP_IncomeWP!BF179-Income_CF!BF181))</f>
        <v/>
      </c>
      <c r="BG179" s="1" t="str">
        <f>IF(QP_IncomeWP!BG179="","",'Cost and Benefit Parameters'!$C$45*(QP_IncomeWP!BG179-Income_CF!BG181))</f>
        <v/>
      </c>
      <c r="BH179" s="1" t="str">
        <f>IF(QP_IncomeWP!BH179="","",'Cost and Benefit Parameters'!$C$45*(QP_IncomeWP!BH179-Income_CF!BH181))</f>
        <v/>
      </c>
      <c r="BI179" s="1" t="str">
        <f>IF(QP_IncomeWP!BI179="","",'Cost and Benefit Parameters'!$C$45*(QP_IncomeWP!BI179-Income_CF!BI181))</f>
        <v/>
      </c>
      <c r="BJ179" s="1" t="str">
        <f>IF(QP_IncomeWP!BJ179="","",'Cost and Benefit Parameters'!$C$45*(QP_IncomeWP!BJ179-Income_CF!BJ181))</f>
        <v/>
      </c>
      <c r="BK179" s="1" t="str">
        <f>IF(QP_IncomeWP!BK179="","",'Cost and Benefit Parameters'!$C$45*(QP_IncomeWP!BK179-Income_CF!BK181))</f>
        <v/>
      </c>
      <c r="BL179" s="1" t="str">
        <f>IF(QP_IncomeWP!BL179="","",'Cost and Benefit Parameters'!$C$45*(QP_IncomeWP!BL179-Income_CF!BL181))</f>
        <v/>
      </c>
      <c r="BM179" s="1" t="str">
        <f>IF(QP_IncomeWP!BM179="","",'Cost and Benefit Parameters'!$C$45*(QP_IncomeWP!BM179-Income_CF!BM181))</f>
        <v/>
      </c>
    </row>
    <row r="180" spans="1:72" x14ac:dyDescent="0.55000000000000004">
      <c r="A180" s="639"/>
      <c r="B180" t="s">
        <v>479</v>
      </c>
      <c r="G180" s="1" t="str">
        <f>IF(QP_IncomeWP!G180="","",'Cost and Benefit Parameters'!$C$45*(QP_IncomeWP!G180-Income_CF!G182))</f>
        <v/>
      </c>
      <c r="H180" s="1" t="str">
        <f>IF(QP_IncomeWP!H180="","",'Cost and Benefit Parameters'!$C$45*(QP_IncomeWP!H180-Income_CF!H182))</f>
        <v/>
      </c>
      <c r="I180" s="1" t="str">
        <f>IF(QP_IncomeWP!I180="","",'Cost and Benefit Parameters'!$C$45*(QP_IncomeWP!I180-Income_CF!I182))</f>
        <v/>
      </c>
      <c r="J180" s="1" t="str">
        <f>IF(QP_IncomeWP!J180="","",'Cost and Benefit Parameters'!$C$45*(QP_IncomeWP!J180-Income_CF!J182))</f>
        <v/>
      </c>
      <c r="K180" s="1" t="str">
        <f>IF(QP_IncomeWP!K180="","",'Cost and Benefit Parameters'!$C$45*(QP_IncomeWP!K180-Income_CF!K182))</f>
        <v/>
      </c>
      <c r="L180" s="1" t="str">
        <f>IF(QP_IncomeWP!L180="","",'Cost and Benefit Parameters'!$C$45*(QP_IncomeWP!L180-Income_CF!L182))</f>
        <v/>
      </c>
      <c r="M180" s="1" t="str">
        <f>IF(QP_IncomeWP!M180="","",'Cost and Benefit Parameters'!$C$45*(QP_IncomeWP!M180-Income_CF!M182))</f>
        <v/>
      </c>
      <c r="N180" s="1" t="str">
        <f>IF(QP_IncomeWP!N180="","",'Cost and Benefit Parameters'!$C$45*(QP_IncomeWP!N180-Income_CF!N182))</f>
        <v/>
      </c>
      <c r="O180" s="1" t="str">
        <f>IF(QP_IncomeWP!O180="","",'Cost and Benefit Parameters'!$C$45*(QP_IncomeWP!O180-Income_CF!O182))</f>
        <v/>
      </c>
      <c r="P180" s="1" t="str">
        <f>IF(QP_IncomeWP!P180="","",'Cost and Benefit Parameters'!$C$45*(QP_IncomeWP!P180-Income_CF!P182))</f>
        <v/>
      </c>
      <c r="Q180" s="1" t="str">
        <f>IF(QP_IncomeWP!Q180="","",'Cost and Benefit Parameters'!$C$45*(QP_IncomeWP!Q180-Income_CF!Q182))</f>
        <v/>
      </c>
      <c r="R180" s="1" t="str">
        <f>IF(QP_IncomeWP!R180="","",'Cost and Benefit Parameters'!$C$45*(QP_IncomeWP!R180-Income_CF!R182))</f>
        <v/>
      </c>
      <c r="S180" s="1">
        <f>IF(QP_IncomeWP!S180="","",'Cost and Benefit Parameters'!$C$45*(QP_IncomeWP!S180-Income_CF!S182))</f>
        <v>-398777.87812861265</v>
      </c>
      <c r="T180" s="1">
        <f>IF(QP_IncomeWP!T180="","",'Cost and Benefit Parameters'!$C$45*(QP_IncomeWP!T180-Income_CF!T182))</f>
        <v>-414247.39495242463</v>
      </c>
      <c r="U180" s="1">
        <f>IF(QP_IncomeWP!U180="","",'Cost and Benefit Parameters'!$C$45*(QP_IncomeWP!U180-Income_CF!U182))</f>
        <v>-430058.89737195877</v>
      </c>
      <c r="V180" s="1">
        <f>IF(QP_IncomeWP!V180="","",'Cost and Benefit Parameters'!$C$45*(QP_IncomeWP!V180-Income_CF!V182))</f>
        <v>-446206.10860171955</v>
      </c>
      <c r="W180" s="1">
        <f>IF(QP_IncomeWP!W180="","",'Cost and Benefit Parameters'!$C$45*(QP_IncomeWP!W180-Income_CF!W182))</f>
        <v>-465512.88415063854</v>
      </c>
      <c r="X180" s="1">
        <f>IF(QP_IncomeWP!X180="","",'Cost and Benefit Parameters'!$C$45*(QP_IncomeWP!X180-Income_CF!X182))</f>
        <v>-482122.66658654925</v>
      </c>
      <c r="Y180" s="1">
        <f>IF(QP_IncomeWP!Y180="","",'Cost and Benefit Parameters'!$C$45*(QP_IncomeWP!Y180-Income_CF!Y182))</f>
        <v>-499025.59095058689</v>
      </c>
      <c r="Z180" s="1">
        <f>IF(QP_IncomeWP!Z180="","",'Cost and Benefit Parameters'!$C$45*(QP_IncomeWP!Z180-Income_CF!Z182))</f>
        <v>-516211.30173613969</v>
      </c>
      <c r="AA180" s="1">
        <f>IF(QP_IncomeWP!AA180="","",'Cost and Benefit Parameters'!$C$45*(QP_IncomeWP!AA180-Income_CF!AA182))</f>
        <v>-533668.56602232659</v>
      </c>
      <c r="AB180" s="1">
        <f>IF(QP_IncomeWP!AB180="","",'Cost and Benefit Parameters'!$C$45*(QP_IncomeWP!AB180-Income_CF!AB182))</f>
        <v>-551385.27067145158</v>
      </c>
      <c r="AC180" s="1">
        <f>IF(QP_IncomeWP!AC180="","",'Cost and Benefit Parameters'!$C$45*(QP_IncomeWP!AC180-Income_CF!AC182))</f>
        <v>-569348.42211481486</v>
      </c>
      <c r="AD180" s="1">
        <f>IF(QP_IncomeWP!AD180="","",'Cost and Benefit Parameters'!$C$45*(QP_IncomeWP!AD180-Income_CF!AD182))</f>
        <v>-587544.14881516178</v>
      </c>
      <c r="AE180" s="1">
        <f>IF(QP_IncomeWP!AE180="","",'Cost and Benefit Parameters'!$C$45*(QP_IncomeWP!AE180-Income_CF!AE182))</f>
        <v>-605957.70648559451</v>
      </c>
      <c r="AF180" s="1">
        <f>IF(QP_IncomeWP!AF180="","",'Cost and Benefit Parameters'!$C$45*(QP_IncomeWP!AF180-Income_CF!AF182))</f>
        <v>-624573.48613565322</v>
      </c>
      <c r="AG180" s="1">
        <f>IF(QP_IncomeWP!AG180="","",'Cost and Benefit Parameters'!$C$45*(QP_IncomeWP!AG180-Income_CF!AG182))</f>
        <v>-643375.02500545431</v>
      </c>
      <c r="AH180" s="1">
        <f>IF(QP_IncomeWP!AH180="","",'Cost and Benefit Parameters'!$C$45*(QP_IncomeWP!AH180-Income_CF!AH182))</f>
        <v>-662345.02043847111</v>
      </c>
      <c r="AI180" s="1">
        <f>IF(QP_IncomeWP!AI180="","",'Cost and Benefit Parameters'!$C$45*(QP_IncomeWP!AI180-Income_CF!AI182))</f>
        <v>-681465.34673247067</v>
      </c>
      <c r="AJ180" s="1">
        <f>IF(QP_IncomeWP!AJ180="","",'Cost and Benefit Parameters'!$C$45*(QP_IncomeWP!AJ180-Income_CF!AJ182))</f>
        <v>-700717.07499676279</v>
      </c>
      <c r="AK180" s="1">
        <f>IF(QP_IncomeWP!AK180="","",'Cost and Benefit Parameters'!$C$45*(QP_IncomeWP!AK180-Income_CF!AK182))</f>
        <v>-720080.49603183731</v>
      </c>
      <c r="AL180" s="1">
        <f>IF(QP_IncomeWP!AL180="","",'Cost and Benefit Parameters'!$C$45*(QP_IncomeWP!AL180-Income_CF!AL182))</f>
        <v>-739535.14623515389</v>
      </c>
      <c r="AM180" s="1">
        <f>IF(QP_IncomeWP!AM180="","",'Cost and Benefit Parameters'!$C$45*(QP_IncomeWP!AM180-Income_CF!AM182))</f>
        <v>-759059.83652400936</v>
      </c>
      <c r="AN180" s="1">
        <f>IF(QP_IncomeWP!AN180="","",'Cost and Benefit Parameters'!$C$45*(QP_IncomeWP!AN180-Income_CF!AN182))</f>
        <v>-778632.68425338087</v>
      </c>
      <c r="AO180" s="1">
        <f>IF(QP_IncomeWP!AO180="","",'Cost and Benefit Parameters'!$C$45*(QP_IncomeWP!AO180-Income_CF!AO182))</f>
        <v>-798231.14809321181</v>
      </c>
      <c r="AP180" s="1">
        <f>IF(QP_IncomeWP!AP180="","",'Cost and Benefit Parameters'!$C$45*(QP_IncomeWP!AP180-Income_CF!AP182))</f>
        <v>-817832.06581616926</v>
      </c>
      <c r="AQ180" s="1">
        <f>IF(QP_IncomeWP!AQ180="","",'Cost and Benefit Parameters'!$C$45*(QP_IncomeWP!AQ180-Income_CF!AQ182))</f>
        <v>-837411.69493320631</v>
      </c>
      <c r="AR180" s="1">
        <f>IF(QP_IncomeWP!AR180="","",'Cost and Benefit Parameters'!$C$45*(QP_IncomeWP!AR180-Income_CF!AR182))</f>
        <v>-856945.75610050897</v>
      </c>
      <c r="AS180" s="1">
        <f>IF(QP_IncomeWP!AS180="","",'Cost and Benefit Parameters'!$C$45*(QP_IncomeWP!AS180-Income_CF!AS182))</f>
        <v>-876409.47920786554</v>
      </c>
      <c r="AT180" s="1">
        <f>IF(QP_IncomeWP!AT180="","",'Cost and Benefit Parameters'!$C$45*(QP_IncomeWP!AT180-Income_CF!AT182))</f>
        <v>-895777.6520447759</v>
      </c>
      <c r="AU180" s="1">
        <f>IF(QP_IncomeWP!AU180="","",'Cost and Benefit Parameters'!$C$45*(QP_IncomeWP!AU180-Income_CF!AU182))</f>
        <v>-915024.67142735724</v>
      </c>
      <c r="AV180" s="1">
        <f>IF(QP_IncomeWP!AV180="","",'Cost and Benefit Parameters'!$C$45*(QP_IncomeWP!AV180-Income_CF!AV182))</f>
        <v>-934124.59665583645</v>
      </c>
      <c r="AW180" s="1">
        <f>IF(QP_IncomeWP!AW180="","",'Cost and Benefit Parameters'!$C$45*(QP_IncomeWP!AW180-Income_CF!AW182))</f>
        <v>-953051.20515975612</v>
      </c>
      <c r="AX180" s="1">
        <f>IF(QP_IncomeWP!AX180="","",'Cost and Benefit Parameters'!$C$45*(QP_IncomeWP!AX180-Income_CF!AX182))</f>
        <v>-971778.05017547519</v>
      </c>
      <c r="AY180" s="1">
        <f>IF(QP_IncomeWP!AY180="","",'Cost and Benefit Parameters'!$C$45*(QP_IncomeWP!AY180-Income_CF!AY182))</f>
        <v>-990278.52028877917</v>
      </c>
      <c r="AZ180" s="1">
        <f>IF(QP_IncomeWP!AZ180="","",'Cost and Benefit Parameters'!$C$45*(QP_IncomeWP!AZ180-Income_CF!AZ182))</f>
        <v>-1008525.9006639401</v>
      </c>
      <c r="BA180" s="1">
        <f>IF(QP_IncomeWP!BA180="","",'Cost and Benefit Parameters'!$C$45*(QP_IncomeWP!BA180-Income_CF!BA182))</f>
        <v>-1026493.4357699596</v>
      </c>
      <c r="BB180" s="1">
        <f>IF(QP_IncomeWP!BB180="","",'Cost and Benefit Parameters'!$C$45*(QP_IncomeWP!BB180-Income_CF!BB182))</f>
        <v>-1044154.3934046776</v>
      </c>
      <c r="BC180" s="1">
        <f>IF(QP_IncomeWP!BC180="","",'Cost and Benefit Parameters'!$C$45*(QP_IncomeWP!BC180-Income_CF!BC182))</f>
        <v>-1061482.129808164</v>
      </c>
      <c r="BD180" s="1">
        <f>IF(QP_IncomeWP!BD180="","",'Cost and Benefit Parameters'!$C$45*(QP_IncomeWP!BD180-Income_CF!BD182))</f>
        <v>-1078450.1556485177</v>
      </c>
      <c r="BE180" s="1">
        <f>IF(QP_IncomeWP!BE180="","",'Cost and Benefit Parameters'!$C$45*(QP_IncomeWP!BE180-Income_CF!BE182))</f>
        <v>-1095032.2026555752</v>
      </c>
      <c r="BF180" s="1">
        <f>IF(QP_IncomeWP!BF180="","",'Cost and Benefit Parameters'!$C$45*(QP_IncomeWP!BF180-Income_CF!BF182))</f>
        <v>-1111202.2906716652</v>
      </c>
      <c r="BG180" s="1" t="str">
        <f>IF(QP_IncomeWP!BG180="","",'Cost and Benefit Parameters'!$C$45*(QP_IncomeWP!BG180-Income_CF!BG182))</f>
        <v/>
      </c>
      <c r="BH180" s="1" t="str">
        <f>IF(QP_IncomeWP!BH180="","",'Cost and Benefit Parameters'!$C$45*(QP_IncomeWP!BH180-Income_CF!BH182))</f>
        <v/>
      </c>
      <c r="BI180" s="1" t="str">
        <f>IF(QP_IncomeWP!BI180="","",'Cost and Benefit Parameters'!$C$45*(QP_IncomeWP!BI180-Income_CF!BI182))</f>
        <v/>
      </c>
      <c r="BJ180" s="1" t="str">
        <f>IF(QP_IncomeWP!BJ180="","",'Cost and Benefit Parameters'!$C$45*(QP_IncomeWP!BJ180-Income_CF!BJ182))</f>
        <v/>
      </c>
      <c r="BK180" s="1" t="str">
        <f>IF(QP_IncomeWP!BK180="","",'Cost and Benefit Parameters'!$C$45*(QP_IncomeWP!BK180-Income_CF!BK182))</f>
        <v/>
      </c>
      <c r="BL180" s="1" t="str">
        <f>IF(QP_IncomeWP!BL180="","",'Cost and Benefit Parameters'!$C$45*(QP_IncomeWP!BL180-Income_CF!BL182))</f>
        <v/>
      </c>
      <c r="BM180" s="1" t="str">
        <f>IF(QP_IncomeWP!BM180="","",'Cost and Benefit Parameters'!$C$45*(QP_IncomeWP!BM180-Income_CF!BM182))</f>
        <v/>
      </c>
    </row>
    <row r="181" spans="1:72" x14ac:dyDescent="0.55000000000000004">
      <c r="A181" s="639"/>
      <c r="B181" t="s">
        <v>480</v>
      </c>
      <c r="G181" s="1" t="str">
        <f>IF(QP_IncomeWP!G181="","",'Cost and Benefit Parameters'!$C$45*(QP_IncomeWP!G181-Income_CF!G183))</f>
        <v/>
      </c>
      <c r="H181" s="1" t="str">
        <f>IF(QP_IncomeWP!H181="","",'Cost and Benefit Parameters'!$C$45*(QP_IncomeWP!H181-Income_CF!H183))</f>
        <v/>
      </c>
      <c r="I181" s="1" t="str">
        <f>IF(QP_IncomeWP!I181="","",'Cost and Benefit Parameters'!$C$45*(QP_IncomeWP!I181-Income_CF!I183))</f>
        <v/>
      </c>
      <c r="J181" s="1" t="str">
        <f>IF(QP_IncomeWP!J181="","",'Cost and Benefit Parameters'!$C$45*(QP_IncomeWP!J181-Income_CF!J183))</f>
        <v/>
      </c>
      <c r="K181" s="1" t="str">
        <f>IF(QP_IncomeWP!K181="","",'Cost and Benefit Parameters'!$C$45*(QP_IncomeWP!K181-Income_CF!K183))</f>
        <v/>
      </c>
      <c r="L181" s="1" t="str">
        <f>IF(QP_IncomeWP!L181="","",'Cost and Benefit Parameters'!$C$45*(QP_IncomeWP!L181-Income_CF!L183))</f>
        <v/>
      </c>
      <c r="M181" s="1" t="str">
        <f>IF(QP_IncomeWP!M181="","",'Cost and Benefit Parameters'!$C$45*(QP_IncomeWP!M181-Income_CF!M183))</f>
        <v/>
      </c>
      <c r="N181" s="1" t="str">
        <f>IF(QP_IncomeWP!N181="","",'Cost and Benefit Parameters'!$C$45*(QP_IncomeWP!N181-Income_CF!N183))</f>
        <v/>
      </c>
      <c r="O181" s="1" t="str">
        <f>IF(QP_IncomeWP!O181="","",'Cost and Benefit Parameters'!$C$45*(QP_IncomeWP!O181-Income_CF!O183))</f>
        <v/>
      </c>
      <c r="P181" s="1" t="str">
        <f>IF(QP_IncomeWP!P181="","",'Cost and Benefit Parameters'!$C$45*(QP_IncomeWP!P181-Income_CF!P183))</f>
        <v/>
      </c>
      <c r="Q181" s="1" t="str">
        <f>IF(QP_IncomeWP!Q181="","",'Cost and Benefit Parameters'!$C$45*(QP_IncomeWP!Q181-Income_CF!Q183))</f>
        <v/>
      </c>
      <c r="R181" s="1" t="str">
        <f>IF(QP_IncomeWP!R181="","",'Cost and Benefit Parameters'!$C$45*(QP_IncomeWP!R181-Income_CF!R183))</f>
        <v/>
      </c>
      <c r="S181" s="1" t="str">
        <f>IF(QP_IncomeWP!S181="","",'Cost and Benefit Parameters'!$C$45*(QP_IncomeWP!S181-Income_CF!S183))</f>
        <v/>
      </c>
      <c r="T181" s="1">
        <f>IF(QP_IncomeWP!T181="","",'Cost and Benefit Parameters'!$C$45*(QP_IncomeWP!T181-Income_CF!T183))</f>
        <v>-410741.21447247092</v>
      </c>
      <c r="U181" s="1">
        <f>IF(QP_IncomeWP!U181="","",'Cost and Benefit Parameters'!$C$45*(QP_IncomeWP!U181-Income_CF!U183))</f>
        <v>-426674.81680099736</v>
      </c>
      <c r="V181" s="1">
        <f>IF(QP_IncomeWP!V181="","",'Cost and Benefit Parameters'!$C$45*(QP_IncomeWP!V181-Income_CF!V183))</f>
        <v>-442960.66429311741</v>
      </c>
      <c r="W181" s="1">
        <f>IF(QP_IncomeWP!W181="","",'Cost and Benefit Parameters'!$C$45*(QP_IncomeWP!W181-Income_CF!W183))</f>
        <v>-459592.29185977107</v>
      </c>
      <c r="X181" s="1">
        <f>IF(QP_IncomeWP!X181="","",'Cost and Benefit Parameters'!$C$45*(QP_IncomeWP!X181-Income_CF!X183))</f>
        <v>-479478.27067515784</v>
      </c>
      <c r="Y181" s="1">
        <f>IF(QP_IncomeWP!Y181="","",'Cost and Benefit Parameters'!$C$45*(QP_IncomeWP!Y181-Income_CF!Y183))</f>
        <v>-496586.34658414562</v>
      </c>
      <c r="Z181" s="1">
        <f>IF(QP_IncomeWP!Z181="","",'Cost and Benefit Parameters'!$C$45*(QP_IncomeWP!Z181-Income_CF!Z183))</f>
        <v>-513996.3586791046</v>
      </c>
      <c r="AA181" s="1">
        <f>IF(QP_IncomeWP!AA181="","",'Cost and Benefit Parameters'!$C$45*(QP_IncomeWP!AA181-Income_CF!AA183))</f>
        <v>-531697.64078822371</v>
      </c>
      <c r="AB181" s="1">
        <f>IF(QP_IncomeWP!AB181="","",'Cost and Benefit Parameters'!$C$45*(QP_IncomeWP!AB181-Income_CF!AB183))</f>
        <v>-549678.62300299644</v>
      </c>
      <c r="AC181" s="1">
        <f>IF(QP_IncomeWP!AC181="","",'Cost and Benefit Parameters'!$C$45*(QP_IncomeWP!AC181-Income_CF!AC183))</f>
        <v>-567926.82879159518</v>
      </c>
      <c r="AD181" s="1">
        <f>IF(QP_IncomeWP!AD181="","",'Cost and Benefit Parameters'!$C$45*(QP_IncomeWP!AD181-Income_CF!AD183))</f>
        <v>-586428.8747782592</v>
      </c>
      <c r="AE181" s="1">
        <f>IF(QP_IncomeWP!AE181="","",'Cost and Benefit Parameters'!$C$45*(QP_IncomeWP!AE181-Income_CF!AE183))</f>
        <v>-605170.4732796168</v>
      </c>
      <c r="AF181" s="1">
        <f>IF(QP_IncomeWP!AF181="","",'Cost and Benefit Parameters'!$C$45*(QP_IncomeWP!AF181-Income_CF!AF183))</f>
        <v>-624136.43768016261</v>
      </c>
      <c r="AG181" s="1">
        <f>IF(QP_IncomeWP!AG181="","",'Cost and Benefit Parameters'!$C$45*(QP_IncomeWP!AG181-Income_CF!AG183))</f>
        <v>-643310.690719723</v>
      </c>
      <c r="AH181" s="1">
        <f>IF(QP_IncomeWP!AH181="","",'Cost and Benefit Parameters'!$C$45*(QP_IncomeWP!AH181-Income_CF!AH183))</f>
        <v>-662676.27575561788</v>
      </c>
      <c r="AI181" s="1">
        <f>IF(QP_IncomeWP!AI181="","",'Cost and Benefit Parameters'!$C$45*(QP_IncomeWP!AI181-Income_CF!AI183))</f>
        <v>-682215.37105162535</v>
      </c>
      <c r="AJ181" s="1">
        <f>IF(QP_IncomeWP!AJ181="","",'Cost and Benefit Parameters'!$C$45*(QP_IncomeWP!AJ181-Income_CF!AJ183))</f>
        <v>-701909.30713444494</v>
      </c>
      <c r="AK181" s="1">
        <f>IF(QP_IncomeWP!AK181="","",'Cost and Benefit Parameters'!$C$45*(QP_IncomeWP!AK181-Income_CF!AK183))</f>
        <v>-721738.58724666585</v>
      </c>
      <c r="AL181" s="1">
        <f>IF(QP_IncomeWP!AL181="","",'Cost and Benefit Parameters'!$C$45*(QP_IncomeWP!AL181-Income_CF!AL183))</f>
        <v>-741682.91091279243</v>
      </c>
      <c r="AM181" s="1">
        <f>IF(QP_IncomeWP!AM181="","",'Cost and Benefit Parameters'!$C$45*(QP_IncomeWP!AM181-Income_CF!AM183))</f>
        <v>-761721.20062220818</v>
      </c>
      <c r="AN181" s="1">
        <f>IF(QP_IncomeWP!AN181="","",'Cost and Benefit Parameters'!$C$45*(QP_IncomeWP!AN181-Income_CF!AN183))</f>
        <v>-781831.63161972945</v>
      </c>
      <c r="AO181" s="1">
        <f>IF(QP_IncomeWP!AO181="","",'Cost and Benefit Parameters'!$C$45*(QP_IncomeWP!AO181-Income_CF!AO183))</f>
        <v>-801991.66478098242</v>
      </c>
      <c r="AP181" s="1">
        <f>IF(QP_IncomeWP!AP181="","",'Cost and Benefit Parameters'!$C$45*(QP_IncomeWP!AP181-Income_CF!AP183))</f>
        <v>-822178.08253600821</v>
      </c>
      <c r="AQ181" s="1">
        <f>IF(QP_IncomeWP!AQ181="","",'Cost and Benefit Parameters'!$C$45*(QP_IncomeWP!AQ181-Income_CF!AQ183))</f>
        <v>-842367.02779065445</v>
      </c>
      <c r="AR181" s="1">
        <f>IF(QP_IncomeWP!AR181="","",'Cost and Benefit Parameters'!$C$45*(QP_IncomeWP!AR181-Income_CF!AR183))</f>
        <v>-862534.0457812025</v>
      </c>
      <c r="AS181" s="1">
        <f>IF(QP_IncomeWP!AS181="","",'Cost and Benefit Parameters'!$C$45*(QP_IncomeWP!AS181-Income_CF!AS183))</f>
        <v>-882654.12878352427</v>
      </c>
      <c r="AT181" s="1">
        <f>IF(QP_IncomeWP!AT181="","",'Cost and Benefit Parameters'!$C$45*(QP_IncomeWP!AT181-Income_CF!AT183))</f>
        <v>-902701.76358410111</v>
      </c>
      <c r="AU181" s="1">
        <f>IF(QP_IncomeWP!AU181="","",'Cost and Benefit Parameters'!$C$45*(QP_IncomeWP!AU181-Income_CF!AU183))</f>
        <v>-922650.98160611931</v>
      </c>
      <c r="AV181" s="1">
        <f>IF(QP_IncomeWP!AV181="","",'Cost and Benefit Parameters'!$C$45*(QP_IncomeWP!AV181-Income_CF!AV183))</f>
        <v>-942475.41157017811</v>
      </c>
      <c r="AW181" s="1">
        <f>IF(QP_IncomeWP!AW181="","",'Cost and Benefit Parameters'!$C$45*(QP_IncomeWP!AW181-Income_CF!AW183))</f>
        <v>-962148.33455551125</v>
      </c>
      <c r="AX181" s="1">
        <f>IF(QP_IncomeWP!AX181="","",'Cost and Benefit Parameters'!$C$45*(QP_IncomeWP!AX181-Income_CF!AX183))</f>
        <v>-981642.74131454853</v>
      </c>
      <c r="AY181" s="1">
        <f>IF(QP_IncomeWP!AY181="","",'Cost and Benefit Parameters'!$C$45*(QP_IncomeWP!AY181-Income_CF!AY183))</f>
        <v>-1000931.391680739</v>
      </c>
      <c r="AZ181" s="1">
        <f>IF(QP_IncomeWP!AZ181="","",'Cost and Benefit Parameters'!$C$45*(QP_IncomeWP!AZ181-Income_CF!AZ183))</f>
        <v>-1019986.8758974426</v>
      </c>
      <c r="BA181" s="1">
        <f>IF(QP_IncomeWP!BA181="","",'Cost and Benefit Parameters'!$C$45*(QP_IncomeWP!BA181-Income_CF!BA183))</f>
        <v>-1038781.6776838584</v>
      </c>
      <c r="BB181" s="1">
        <f>IF(QP_IncomeWP!BB181="","",'Cost and Benefit Parameters'!$C$45*(QP_IncomeWP!BB181-Income_CF!BB183))</f>
        <v>-1057288.238843058</v>
      </c>
      <c r="BC181" s="1">
        <f>IF(QP_IncomeWP!BC181="","",'Cost and Benefit Parameters'!$C$45*(QP_IncomeWP!BC181-Income_CF!BC183))</f>
        <v>-1075479.0252068182</v>
      </c>
      <c r="BD181" s="1">
        <f>IF(QP_IncomeWP!BD181="","",'Cost and Benefit Parameters'!$C$45*(QP_IncomeWP!BD181-Income_CF!BD183))</f>
        <v>-1093326.5937024094</v>
      </c>
      <c r="BE181" s="1">
        <f>IF(QP_IncomeWP!BE181="","",'Cost and Benefit Parameters'!$C$45*(QP_IncomeWP!BE181-Income_CF!BE183))</f>
        <v>-1110803.6603179732</v>
      </c>
      <c r="BF181" s="1">
        <f>IF(QP_IncomeWP!BF181="","",'Cost and Benefit Parameters'!$C$45*(QP_IncomeWP!BF181-Income_CF!BF183))</f>
        <v>-1127883.1687352429</v>
      </c>
      <c r="BG181" s="1">
        <f>IF(QP_IncomeWP!BG181="","",'Cost and Benefit Parameters'!$C$45*(QP_IncomeWP!BG181-Income_CF!BG183))</f>
        <v>-1144538.359391815</v>
      </c>
      <c r="BH181" s="1" t="str">
        <f>IF(QP_IncomeWP!BH181="","",'Cost and Benefit Parameters'!$C$45*(QP_IncomeWP!BH181-Income_CF!BH183))</f>
        <v/>
      </c>
      <c r="BI181" s="1" t="str">
        <f>IF(QP_IncomeWP!BI181="","",'Cost and Benefit Parameters'!$C$45*(QP_IncomeWP!BI181-Income_CF!BI183))</f>
        <v/>
      </c>
      <c r="BJ181" s="1" t="str">
        <f>IF(QP_IncomeWP!BJ181="","",'Cost and Benefit Parameters'!$C$45*(QP_IncomeWP!BJ181-Income_CF!BJ183))</f>
        <v/>
      </c>
      <c r="BK181" s="1" t="str">
        <f>IF(QP_IncomeWP!BK181="","",'Cost and Benefit Parameters'!$C$45*(QP_IncomeWP!BK181-Income_CF!BK183))</f>
        <v/>
      </c>
      <c r="BL181" s="1" t="str">
        <f>IF(QP_IncomeWP!BL181="","",'Cost and Benefit Parameters'!$C$45*(QP_IncomeWP!BL181-Income_CF!BL183))</f>
        <v/>
      </c>
      <c r="BM181" s="1" t="str">
        <f>IF(QP_IncomeWP!BM181="","",'Cost and Benefit Parameters'!$C$45*(QP_IncomeWP!BM181-Income_CF!BM183))</f>
        <v/>
      </c>
    </row>
    <row r="182" spans="1:72" x14ac:dyDescent="0.55000000000000004">
      <c r="A182" s="639"/>
      <c r="B182" t="s">
        <v>481</v>
      </c>
      <c r="G182" s="1" t="str">
        <f>IF(QP_IncomeWP!G182="","",'Cost and Benefit Parameters'!$C$45*(QP_IncomeWP!G182-Income_CF!G184))</f>
        <v/>
      </c>
      <c r="H182" s="1" t="str">
        <f>IF(QP_IncomeWP!H182="","",'Cost and Benefit Parameters'!$C$45*(QP_IncomeWP!H182-Income_CF!H184))</f>
        <v/>
      </c>
      <c r="I182" s="1" t="str">
        <f>IF(QP_IncomeWP!I182="","",'Cost and Benefit Parameters'!$C$45*(QP_IncomeWP!I182-Income_CF!I184))</f>
        <v/>
      </c>
      <c r="J182" s="1" t="str">
        <f>IF(QP_IncomeWP!J182="","",'Cost and Benefit Parameters'!$C$45*(QP_IncomeWP!J182-Income_CF!J184))</f>
        <v/>
      </c>
      <c r="K182" s="1" t="str">
        <f>IF(QP_IncomeWP!K182="","",'Cost and Benefit Parameters'!$C$45*(QP_IncomeWP!K182-Income_CF!K184))</f>
        <v/>
      </c>
      <c r="L182" s="1" t="str">
        <f>IF(QP_IncomeWP!L182="","",'Cost and Benefit Parameters'!$C$45*(QP_IncomeWP!L182-Income_CF!L184))</f>
        <v/>
      </c>
      <c r="M182" s="1" t="str">
        <f>IF(QP_IncomeWP!M182="","",'Cost and Benefit Parameters'!$C$45*(QP_IncomeWP!M182-Income_CF!M184))</f>
        <v/>
      </c>
      <c r="N182" s="1" t="str">
        <f>IF(QP_IncomeWP!N182="","",'Cost and Benefit Parameters'!$C$45*(QP_IncomeWP!N182-Income_CF!N184))</f>
        <v/>
      </c>
      <c r="O182" s="1" t="str">
        <f>IF(QP_IncomeWP!O182="","",'Cost and Benefit Parameters'!$C$45*(QP_IncomeWP!O182-Income_CF!O184))</f>
        <v/>
      </c>
      <c r="P182" s="1" t="str">
        <f>IF(QP_IncomeWP!P182="","",'Cost and Benefit Parameters'!$C$45*(QP_IncomeWP!P182-Income_CF!P184))</f>
        <v/>
      </c>
      <c r="Q182" s="1" t="str">
        <f>IF(QP_IncomeWP!Q182="","",'Cost and Benefit Parameters'!$C$45*(QP_IncomeWP!Q182-Income_CF!Q184))</f>
        <v/>
      </c>
      <c r="R182" s="1" t="str">
        <f>IF(QP_IncomeWP!R182="","",'Cost and Benefit Parameters'!$C$45*(QP_IncomeWP!R182-Income_CF!R184))</f>
        <v/>
      </c>
      <c r="S182" s="1" t="str">
        <f>IF(QP_IncomeWP!S182="","",'Cost and Benefit Parameters'!$C$45*(QP_IncomeWP!S182-Income_CF!S184))</f>
        <v/>
      </c>
      <c r="T182" s="1" t="str">
        <f>IF(QP_IncomeWP!T182="","",'Cost and Benefit Parameters'!$C$45*(QP_IncomeWP!T182-Income_CF!T184))</f>
        <v/>
      </c>
      <c r="U182" s="1">
        <f>IF(QP_IncomeWP!U182="","",'Cost and Benefit Parameters'!$C$45*(QP_IncomeWP!U182-Income_CF!U184))</f>
        <v>-423063.45090664533</v>
      </c>
      <c r="V182" s="1">
        <f>IF(QP_IncomeWP!V182="","",'Cost and Benefit Parameters'!$C$45*(QP_IncomeWP!V182-Income_CF!V184))</f>
        <v>-439475.06130502705</v>
      </c>
      <c r="W182" s="1">
        <f>IF(QP_IncomeWP!W182="","",'Cost and Benefit Parameters'!$C$45*(QP_IncomeWP!W182-Income_CF!W184))</f>
        <v>-456249.48422191094</v>
      </c>
      <c r="X182" s="1">
        <f>IF(QP_IncomeWP!X182="","",'Cost and Benefit Parameters'!$C$45*(QP_IncomeWP!X182-Income_CF!X184))</f>
        <v>-473380.06061556423</v>
      </c>
      <c r="Y182" s="1">
        <f>IF(QP_IncomeWP!Y182="","",'Cost and Benefit Parameters'!$C$45*(QP_IncomeWP!Y182-Income_CF!Y184))</f>
        <v>-493862.61879541248</v>
      </c>
      <c r="Z182" s="1">
        <f>IF(QP_IncomeWP!Z182="","",'Cost and Benefit Parameters'!$C$45*(QP_IncomeWP!Z182-Income_CF!Z184))</f>
        <v>-511483.93698166998</v>
      </c>
      <c r="AA182" s="1">
        <f>IF(QP_IncomeWP!AA182="","",'Cost and Benefit Parameters'!$C$45*(QP_IncomeWP!AA182-Income_CF!AA184))</f>
        <v>-529416.24943947745</v>
      </c>
      <c r="AB182" s="1">
        <f>IF(QP_IncomeWP!AB182="","",'Cost and Benefit Parameters'!$C$45*(QP_IncomeWP!AB182-Income_CF!AB184))</f>
        <v>-547648.57001187047</v>
      </c>
      <c r="AC182" s="1">
        <f>IF(QP_IncomeWP!AC182="","",'Cost and Benefit Parameters'!$C$45*(QP_IncomeWP!AC182-Income_CF!AC184))</f>
        <v>-566168.9816930861</v>
      </c>
      <c r="AD182" s="1">
        <f>IF(QP_IncomeWP!AD182="","",'Cost and Benefit Parameters'!$C$45*(QP_IncomeWP!AD182-Income_CF!AD184))</f>
        <v>-584964.63365534309</v>
      </c>
      <c r="AE182" s="1">
        <f>IF(QP_IncomeWP!AE182="","",'Cost and Benefit Parameters'!$C$45*(QP_IncomeWP!AE182-Income_CF!AE184))</f>
        <v>-604021.74102160695</v>
      </c>
      <c r="AF182" s="1">
        <f>IF(QP_IncomeWP!AF182="","",'Cost and Benefit Parameters'!$C$45*(QP_IncomeWP!AF182-Income_CF!AF184))</f>
        <v>-623325.58747800533</v>
      </c>
      <c r="AG182" s="1">
        <f>IF(QP_IncomeWP!AG182="","",'Cost and Benefit Parameters'!$C$45*(QP_IncomeWP!AG182-Income_CF!AG184))</f>
        <v>-642860.53081056743</v>
      </c>
      <c r="AH182" s="1">
        <f>IF(QP_IncomeWP!AH182="","",'Cost and Benefit Parameters'!$C$45*(QP_IncomeWP!AH182-Income_CF!AH184))</f>
        <v>-662610.01144131448</v>
      </c>
      <c r="AI182" s="1">
        <f>IF(QP_IncomeWP!AI182="","",'Cost and Benefit Parameters'!$C$45*(QP_IncomeWP!AI182-Income_CF!AI184))</f>
        <v>-682556.56402828626</v>
      </c>
      <c r="AJ182" s="1">
        <f>IF(QP_IncomeWP!AJ182="","",'Cost and Benefit Parameters'!$C$45*(QP_IncomeWP!AJ182-Income_CF!AJ184))</f>
        <v>-702681.83218317374</v>
      </c>
      <c r="AK182" s="1">
        <f>IF(QP_IncomeWP!AK182="","",'Cost and Benefit Parameters'!$C$45*(QP_IncomeWP!AK182-Income_CF!AK184))</f>
        <v>-722966.58634847857</v>
      </c>
      <c r="AL182" s="1">
        <f>IF(QP_IncomeWP!AL182="","",'Cost and Benefit Parameters'!$C$45*(QP_IncomeWP!AL182-Income_CF!AL184))</f>
        <v>-743390.74486406601</v>
      </c>
      <c r="AM182" s="1">
        <f>IF(QP_IncomeWP!AM182="","",'Cost and Benefit Parameters'!$C$45*(QP_IncomeWP!AM182-Income_CF!AM184))</f>
        <v>-763933.39824017615</v>
      </c>
      <c r="AN182" s="1">
        <f>IF(QP_IncomeWP!AN182="","",'Cost and Benefit Parameters'!$C$45*(QP_IncomeWP!AN182-Income_CF!AN184))</f>
        <v>-784572.83664087439</v>
      </c>
      <c r="AO182" s="1">
        <f>IF(QP_IncomeWP!AO182="","",'Cost and Benefit Parameters'!$C$45*(QP_IncomeWP!AO182-Income_CF!AO184))</f>
        <v>-805286.58056832163</v>
      </c>
      <c r="AP182" s="1">
        <f>IF(QP_IncomeWP!AP182="","",'Cost and Benefit Parameters'!$C$45*(QP_IncomeWP!AP182-Income_CF!AP184))</f>
        <v>-826051.41472441168</v>
      </c>
      <c r="AQ182" s="1">
        <f>IF(QP_IncomeWP!AQ182="","",'Cost and Benefit Parameters'!$C$45*(QP_IncomeWP!AQ182-Income_CF!AQ184))</f>
        <v>-846843.42501208792</v>
      </c>
      <c r="AR182" s="1">
        <f>IF(QP_IncomeWP!AR182="","",'Cost and Benefit Parameters'!$C$45*(QP_IncomeWP!AR182-Income_CF!AR184))</f>
        <v>-867638.03862437373</v>
      </c>
      <c r="AS182" s="1">
        <f>IF(QP_IncomeWP!AS182="","",'Cost and Benefit Parameters'!$C$45*(QP_IncomeWP!AS182-Income_CF!AS184))</f>
        <v>-888410.0671546387</v>
      </c>
      <c r="AT182" s="1">
        <f>IF(QP_IncomeWP!AT182="","",'Cost and Benefit Parameters'!$C$45*(QP_IncomeWP!AT182-Income_CF!AT184))</f>
        <v>-909133.75264703017</v>
      </c>
      <c r="AU182" s="1">
        <f>IF(QP_IncomeWP!AU182="","",'Cost and Benefit Parameters'!$C$45*(QP_IncomeWP!AU182-Income_CF!AU184))</f>
        <v>-929782.81649162457</v>
      </c>
      <c r="AV182" s="1">
        <f>IF(QP_IncomeWP!AV182="","",'Cost and Benefit Parameters'!$C$45*(QP_IncomeWP!AV182-Income_CF!AV184))</f>
        <v>-950330.51105430303</v>
      </c>
      <c r="AW182" s="1">
        <f>IF(QP_IncomeWP!AW182="","",'Cost and Benefit Parameters'!$C$45*(QP_IncomeWP!AW182-Income_CF!AW184))</f>
        <v>-970749.67391728319</v>
      </c>
      <c r="AX182" s="1">
        <f>IF(QP_IncomeWP!AX182="","",'Cost and Benefit Parameters'!$C$45*(QP_IncomeWP!AX182-Income_CF!AX184))</f>
        <v>-991012.78459217655</v>
      </c>
      <c r="AY182" s="1">
        <f>IF(QP_IncomeWP!AY182="","",'Cost and Benefit Parameters'!$C$45*(QP_IncomeWP!AY182-Income_CF!AY184))</f>
        <v>-1011092.0235539848</v>
      </c>
      <c r="AZ182" s="1">
        <f>IF(QP_IncomeWP!AZ182="","",'Cost and Benefit Parameters'!$C$45*(QP_IncomeWP!AZ182-Income_CF!AZ184))</f>
        <v>-1030959.3334311616</v>
      </c>
      <c r="BA182" s="1">
        <f>IF(QP_IncomeWP!BA182="","",'Cost and Benefit Parameters'!$C$45*(QP_IncomeWP!BA182-Income_CF!BA184))</f>
        <v>-1050586.4821743658</v>
      </c>
      <c r="BB182" s="1">
        <f>IF(QP_IncomeWP!BB182="","",'Cost and Benefit Parameters'!$C$45*(QP_IncomeWP!BB182-Income_CF!BB184))</f>
        <v>-1069945.1280143736</v>
      </c>
      <c r="BC182" s="1">
        <f>IF(QP_IncomeWP!BC182="","",'Cost and Benefit Parameters'!$C$45*(QP_IncomeWP!BC182-Income_CF!BC184))</f>
        <v>-1089006.8860083497</v>
      </c>
      <c r="BD182" s="1">
        <f>IF(QP_IncomeWP!BD182="","",'Cost and Benefit Parameters'!$C$45*(QP_IncomeWP!BD182-Income_CF!BD184))</f>
        <v>-1107743.3959630223</v>
      </c>
      <c r="BE182" s="1">
        <f>IF(QP_IncomeWP!BE182="","",'Cost and Benefit Parameters'!$C$45*(QP_IncomeWP!BE182-Income_CF!BE184))</f>
        <v>-1126126.3915134815</v>
      </c>
      <c r="BF182" s="1">
        <f>IF(QP_IncomeWP!BF182="","",'Cost and Benefit Parameters'!$C$45*(QP_IncomeWP!BF182-Income_CF!BF184))</f>
        <v>-1144127.7701275125</v>
      </c>
      <c r="BG182" s="1">
        <f>IF(QP_IncomeWP!BG182="","",'Cost and Benefit Parameters'!$C$45*(QP_IncomeWP!BG182-Income_CF!BG184))</f>
        <v>-1161719.6637972994</v>
      </c>
      <c r="BH182" s="1">
        <f>IF(QP_IncomeWP!BH182="","",'Cost and Benefit Parameters'!$C$45*(QP_IncomeWP!BH182-Income_CF!BH184))</f>
        <v>-1178874.5101735694</v>
      </c>
      <c r="BI182" s="1" t="str">
        <f>IF(QP_IncomeWP!BI182="","",'Cost and Benefit Parameters'!$C$45*(QP_IncomeWP!BI182-Income_CF!BI184))</f>
        <v/>
      </c>
      <c r="BJ182" s="1" t="str">
        <f>IF(QP_IncomeWP!BJ182="","",'Cost and Benefit Parameters'!$C$45*(QP_IncomeWP!BJ182-Income_CF!BJ184))</f>
        <v/>
      </c>
      <c r="BK182" s="1" t="str">
        <f>IF(QP_IncomeWP!BK182="","",'Cost and Benefit Parameters'!$C$45*(QP_IncomeWP!BK182-Income_CF!BK184))</f>
        <v/>
      </c>
      <c r="BL182" s="1" t="str">
        <f>IF(QP_IncomeWP!BL182="","",'Cost and Benefit Parameters'!$C$45*(QP_IncomeWP!BL182-Income_CF!BL184))</f>
        <v/>
      </c>
      <c r="BM182" s="1" t="str">
        <f>IF(QP_IncomeWP!BM182="","",'Cost and Benefit Parameters'!$C$45*(QP_IncomeWP!BM182-Income_CF!BM184))</f>
        <v/>
      </c>
    </row>
    <row r="183" spans="1:72" x14ac:dyDescent="0.55000000000000004">
      <c r="A183" s="639"/>
      <c r="B183" t="s">
        <v>482</v>
      </c>
      <c r="G183" s="1" t="str">
        <f>IF(QP_IncomeWP!G183="","",'Cost and Benefit Parameters'!$C$45*(QP_IncomeWP!G183-Income_CF!G185))</f>
        <v/>
      </c>
      <c r="H183" s="1" t="str">
        <f>IF(QP_IncomeWP!H183="","",'Cost and Benefit Parameters'!$C$45*(QP_IncomeWP!H183-Income_CF!H185))</f>
        <v/>
      </c>
      <c r="I183" s="1" t="str">
        <f>IF(QP_IncomeWP!I183="","",'Cost and Benefit Parameters'!$C$45*(QP_IncomeWP!I183-Income_CF!I185))</f>
        <v/>
      </c>
      <c r="J183" s="1" t="str">
        <f>IF(QP_IncomeWP!J183="","",'Cost and Benefit Parameters'!$C$45*(QP_IncomeWP!J183-Income_CF!J185))</f>
        <v/>
      </c>
      <c r="K183" s="1" t="str">
        <f>IF(QP_IncomeWP!K183="","",'Cost and Benefit Parameters'!$C$45*(QP_IncomeWP!K183-Income_CF!K185))</f>
        <v/>
      </c>
      <c r="L183" s="1" t="str">
        <f>IF(QP_IncomeWP!L183="","",'Cost and Benefit Parameters'!$C$45*(QP_IncomeWP!L183-Income_CF!L185))</f>
        <v/>
      </c>
      <c r="M183" s="1" t="str">
        <f>IF(QP_IncomeWP!M183="","",'Cost and Benefit Parameters'!$C$45*(QP_IncomeWP!M183-Income_CF!M185))</f>
        <v/>
      </c>
      <c r="N183" s="1" t="str">
        <f>IF(QP_IncomeWP!N183="","",'Cost and Benefit Parameters'!$C$45*(QP_IncomeWP!N183-Income_CF!N185))</f>
        <v/>
      </c>
      <c r="O183" s="1" t="str">
        <f>IF(QP_IncomeWP!O183="","",'Cost and Benefit Parameters'!$C$45*(QP_IncomeWP!O183-Income_CF!O185))</f>
        <v/>
      </c>
      <c r="P183" s="1" t="str">
        <f>IF(QP_IncomeWP!P183="","",'Cost and Benefit Parameters'!$C$45*(QP_IncomeWP!P183-Income_CF!P185))</f>
        <v/>
      </c>
      <c r="Q183" s="1" t="str">
        <f>IF(QP_IncomeWP!Q183="","",'Cost and Benefit Parameters'!$C$45*(QP_IncomeWP!Q183-Income_CF!Q185))</f>
        <v/>
      </c>
      <c r="R183" s="1" t="str">
        <f>IF(QP_IncomeWP!R183="","",'Cost and Benefit Parameters'!$C$45*(QP_IncomeWP!R183-Income_CF!R185))</f>
        <v/>
      </c>
      <c r="S183" s="1" t="str">
        <f>IF(QP_IncomeWP!S183="","",'Cost and Benefit Parameters'!$C$45*(QP_IncomeWP!S183-Income_CF!S185))</f>
        <v/>
      </c>
      <c r="T183" s="1" t="str">
        <f>IF(QP_IncomeWP!T183="","",'Cost and Benefit Parameters'!$C$45*(QP_IncomeWP!T183-Income_CF!T185))</f>
        <v/>
      </c>
      <c r="U183" s="1" t="str">
        <f>IF(QP_IncomeWP!U183="","",'Cost and Benefit Parameters'!$C$45*(QP_IncomeWP!U183-Income_CF!U185))</f>
        <v/>
      </c>
      <c r="V183" s="1">
        <f>IF(QP_IncomeWP!V183="","",'Cost and Benefit Parameters'!$C$45*(QP_IncomeWP!V183-Income_CF!V185))</f>
        <v>-435755.35443384456</v>
      </c>
      <c r="W183" s="1">
        <f>IF(QP_IncomeWP!W183="","",'Cost and Benefit Parameters'!$C$45*(QP_IncomeWP!W183-Income_CF!W185))</f>
        <v>-452659.31314417813</v>
      </c>
      <c r="X183" s="1">
        <f>IF(QP_IncomeWP!X183="","",'Cost and Benefit Parameters'!$C$45*(QP_IncomeWP!X183-Income_CF!X185))</f>
        <v>-469936.96874856821</v>
      </c>
      <c r="Y183" s="1">
        <f>IF(QP_IncomeWP!Y183="","",'Cost and Benefit Parameters'!$C$45*(QP_IncomeWP!Y183-Income_CF!Y185))</f>
        <v>-487581.46243403113</v>
      </c>
      <c r="Z183" s="1">
        <f>IF(QP_IncomeWP!Z183="","",'Cost and Benefit Parameters'!$C$45*(QP_IncomeWP!Z183-Income_CF!Z185))</f>
        <v>-508678.49735927494</v>
      </c>
      <c r="AA183" s="1">
        <f>IF(QP_IncomeWP!AA183="","",'Cost and Benefit Parameters'!$C$45*(QP_IncomeWP!AA183-Income_CF!AA185))</f>
        <v>-526828.45509111986</v>
      </c>
      <c r="AB183" s="1">
        <f>IF(QP_IncomeWP!AB183="","",'Cost and Benefit Parameters'!$C$45*(QP_IncomeWP!AB183-Income_CF!AB185))</f>
        <v>-545298.73692266189</v>
      </c>
      <c r="AC183" s="1">
        <f>IF(QP_IncomeWP!AC183="","",'Cost and Benefit Parameters'!$C$45*(QP_IncomeWP!AC183-Income_CF!AC185))</f>
        <v>-564078.02711222647</v>
      </c>
      <c r="AD183" s="1">
        <f>IF(QP_IncomeWP!AD183="","",'Cost and Benefit Parameters'!$C$45*(QP_IncomeWP!AD183-Income_CF!AD185))</f>
        <v>-583154.05114387884</v>
      </c>
      <c r="AE183" s="1">
        <f>IF(QP_IncomeWP!AE183="","",'Cost and Benefit Parameters'!$C$45*(QP_IncomeWP!AE183-Income_CF!AE185))</f>
        <v>-602513.57266500313</v>
      </c>
      <c r="AF183" s="1">
        <f>IF(QP_IncomeWP!AF183="","",'Cost and Benefit Parameters'!$C$45*(QP_IncomeWP!AF183-Income_CF!AF185))</f>
        <v>-622142.39325225551</v>
      </c>
      <c r="AG183" s="1">
        <f>IF(QP_IncomeWP!AG183="","",'Cost and Benefit Parameters'!$C$45*(QP_IncomeWP!AG183-Income_CF!AG185))</f>
        <v>-642025.35510234535</v>
      </c>
      <c r="AH183" s="1">
        <f>IF(QP_IncomeWP!AH183="","",'Cost and Benefit Parameters'!$C$45*(QP_IncomeWP!AH183-Income_CF!AH185))</f>
        <v>-662146.3467348842</v>
      </c>
      <c r="AI183" s="1">
        <f>IF(QP_IncomeWP!AI183="","",'Cost and Benefit Parameters'!$C$45*(QP_IncomeWP!AI183-Income_CF!AI185))</f>
        <v>-682488.31178455392</v>
      </c>
      <c r="AJ183" s="1">
        <f>IF(QP_IncomeWP!AJ183="","",'Cost and Benefit Parameters'!$C$45*(QP_IncomeWP!AJ183-Income_CF!AJ185))</f>
        <v>-703033.26094913494</v>
      </c>
      <c r="AK183" s="1">
        <f>IF(QP_IncomeWP!AK183="","",'Cost and Benefit Parameters'!$C$45*(QP_IncomeWP!AK183-Income_CF!AK185))</f>
        <v>-723762.28714866936</v>
      </c>
      <c r="AL183" s="1">
        <f>IF(QP_IncomeWP!AL183="","",'Cost and Benefit Parameters'!$C$45*(QP_IncomeWP!AL183-Income_CF!AL185))</f>
        <v>-744655.58393893228</v>
      </c>
      <c r="AM183" s="1">
        <f>IF(QP_IncomeWP!AM183="","",'Cost and Benefit Parameters'!$C$45*(QP_IncomeWP!AM183-Income_CF!AM185))</f>
        <v>-765692.46720998781</v>
      </c>
      <c r="AN183" s="1">
        <f>IF(QP_IncomeWP!AN183="","",'Cost and Benefit Parameters'!$C$45*(QP_IncomeWP!AN183-Income_CF!AN185))</f>
        <v>-786851.40018738154</v>
      </c>
      <c r="AO183" s="1">
        <f>IF(QP_IncomeWP!AO183="","",'Cost and Benefit Parameters'!$C$45*(QP_IncomeWP!AO183-Income_CF!AO185))</f>
        <v>-808110.0217401007</v>
      </c>
      <c r="AP183" s="1">
        <f>IF(QP_IncomeWP!AP183="","",'Cost and Benefit Parameters'!$C$45*(QP_IncomeWP!AP183-Income_CF!AP185))</f>
        <v>-829445.17798537074</v>
      </c>
      <c r="AQ183" s="1">
        <f>IF(QP_IncomeWP!AQ183="","",'Cost and Benefit Parameters'!$C$45*(QP_IncomeWP!AQ183-Income_CF!AQ185))</f>
        <v>-850832.95716614404</v>
      </c>
      <c r="AR183" s="1">
        <f>IF(QP_IncomeWP!AR183="","",'Cost and Benefit Parameters'!$C$45*(QP_IncomeWP!AR183-Income_CF!AR185))</f>
        <v>-872248.72776245046</v>
      </c>
      <c r="AS183" s="1">
        <f>IF(QP_IncomeWP!AS183="","",'Cost and Benefit Parameters'!$C$45*(QP_IncomeWP!AS183-Income_CF!AS185))</f>
        <v>-893667.17978310527</v>
      </c>
      <c r="AT183" s="1">
        <f>IF(QP_IncomeWP!AT183="","",'Cost and Benefit Parameters'!$C$45*(QP_IncomeWP!AT183-Income_CF!AT185))</f>
        <v>-915062.36916927784</v>
      </c>
      <c r="AU183" s="1">
        <f>IF(QP_IncomeWP!AU183="","",'Cost and Benefit Parameters'!$C$45*(QP_IncomeWP!AU183-Income_CF!AU185))</f>
        <v>-936407.76522644085</v>
      </c>
      <c r="AV183" s="1">
        <f>IF(QP_IncomeWP!AV183="","",'Cost and Benefit Parameters'!$C$45*(QP_IncomeWP!AV183-Income_CF!AV185))</f>
        <v>-957676.30098637333</v>
      </c>
      <c r="AW183" s="1">
        <f>IF(QP_IncomeWP!AW183="","",'Cost and Benefit Parameters'!$C$45*(QP_IncomeWP!AW183-Income_CF!AW185))</f>
        <v>-978840.42638593167</v>
      </c>
      <c r="AX183" s="1">
        <f>IF(QP_IncomeWP!AX183="","",'Cost and Benefit Parameters'!$C$45*(QP_IncomeWP!AX183-Income_CF!AX185))</f>
        <v>-999872.16413480206</v>
      </c>
      <c r="AY183" s="1">
        <f>IF(QP_IncomeWP!AY183="","",'Cost and Benefit Parameters'!$C$45*(QP_IncomeWP!AY183-Income_CF!AY185))</f>
        <v>-1020743.1681299419</v>
      </c>
      <c r="AZ183" s="1">
        <f>IF(QP_IncomeWP!AZ183="","",'Cost and Benefit Parameters'!$C$45*(QP_IncomeWP!AZ183-Income_CF!AZ185))</f>
        <v>-1041424.7842606046</v>
      </c>
      <c r="BA183" s="1">
        <f>IF(QP_IncomeWP!BA183="","",'Cost and Benefit Parameters'!$C$45*(QP_IncomeWP!BA183-Income_CF!BA185))</f>
        <v>-1061888.1134340966</v>
      </c>
      <c r="BB183" s="1">
        <f>IF(QP_IncomeWP!BB183="","",'Cost and Benefit Parameters'!$C$45*(QP_IncomeWP!BB183-Income_CF!BB185))</f>
        <v>-1082104.0766395966</v>
      </c>
      <c r="BC183" s="1">
        <f>IF(QP_IncomeWP!BC183="","",'Cost and Benefit Parameters'!$C$45*(QP_IncomeWP!BC183-Income_CF!BC185))</f>
        <v>-1102043.4818548048</v>
      </c>
      <c r="BD183" s="1">
        <f>IF(QP_IncomeWP!BD183="","",'Cost and Benefit Parameters'!$C$45*(QP_IncomeWP!BD183-Income_CF!BD185))</f>
        <v>-1121677.0925886009</v>
      </c>
      <c r="BE183" s="1">
        <f>IF(QP_IncomeWP!BE183="","",'Cost and Benefit Parameters'!$C$45*(QP_IncomeWP!BE183-Income_CF!BE185))</f>
        <v>-1140975.6978419137</v>
      </c>
      <c r="BF183" s="1">
        <f>IF(QP_IncomeWP!BF183="","",'Cost and Benefit Parameters'!$C$45*(QP_IncomeWP!BF183-Income_CF!BF185))</f>
        <v>-1159910.1832588858</v>
      </c>
      <c r="BG183" s="1">
        <f>IF(QP_IncomeWP!BG183="","",'Cost and Benefit Parameters'!$C$45*(QP_IncomeWP!BG183-Income_CF!BG185))</f>
        <v>-1178451.6032313376</v>
      </c>
      <c r="BH183" s="1">
        <f>IF(QP_IncomeWP!BH183="","",'Cost and Benefit Parameters'!$C$45*(QP_IncomeWP!BH183-Income_CF!BH185))</f>
        <v>-1196571.2537112189</v>
      </c>
      <c r="BI183" s="1">
        <f>IF(QP_IncomeWP!BI183="","",'Cost and Benefit Parameters'!$C$45*(QP_IncomeWP!BI183-Income_CF!BI185))</f>
        <v>-1214240.745478777</v>
      </c>
      <c r="BJ183" s="1" t="str">
        <f>IF(QP_IncomeWP!BJ183="","",'Cost and Benefit Parameters'!$C$45*(QP_IncomeWP!BJ183-Income_CF!BJ185))</f>
        <v/>
      </c>
      <c r="BK183" s="1" t="str">
        <f>IF(QP_IncomeWP!BK183="","",'Cost and Benefit Parameters'!$C$45*(QP_IncomeWP!BK183-Income_CF!BK185))</f>
        <v/>
      </c>
      <c r="BL183" s="1" t="str">
        <f>IF(QP_IncomeWP!BL183="","",'Cost and Benefit Parameters'!$C$45*(QP_IncomeWP!BL183-Income_CF!BL185))</f>
        <v/>
      </c>
      <c r="BM183" s="1" t="str">
        <f>IF(QP_IncomeWP!BM183="","",'Cost and Benefit Parameters'!$C$45*(QP_IncomeWP!BM183-Income_CF!BM185))</f>
        <v/>
      </c>
    </row>
    <row r="184" spans="1:72" x14ac:dyDescent="0.55000000000000004">
      <c r="A184" s="639"/>
      <c r="B184" t="s">
        <v>483</v>
      </c>
      <c r="G184" s="1" t="str">
        <f>IF(QP_IncomeWP!G184="","",'Cost and Benefit Parameters'!$C$45*(QP_IncomeWP!G184-Income_CF!G186))</f>
        <v/>
      </c>
      <c r="H184" s="1" t="str">
        <f>IF(QP_IncomeWP!H184="","",'Cost and Benefit Parameters'!$C$45*(QP_IncomeWP!H184-Income_CF!H186))</f>
        <v/>
      </c>
      <c r="I184" s="1" t="str">
        <f>IF(QP_IncomeWP!I184="","",'Cost and Benefit Parameters'!$C$45*(QP_IncomeWP!I184-Income_CF!I186))</f>
        <v/>
      </c>
      <c r="J184" s="1" t="str">
        <f>IF(QP_IncomeWP!J184="","",'Cost and Benefit Parameters'!$C$45*(QP_IncomeWP!J184-Income_CF!J186))</f>
        <v/>
      </c>
      <c r="K184" s="1" t="str">
        <f>IF(QP_IncomeWP!K184="","",'Cost and Benefit Parameters'!$C$45*(QP_IncomeWP!K184-Income_CF!K186))</f>
        <v/>
      </c>
      <c r="L184" s="1" t="str">
        <f>IF(QP_IncomeWP!L184="","",'Cost and Benefit Parameters'!$C$45*(QP_IncomeWP!L184-Income_CF!L186))</f>
        <v/>
      </c>
      <c r="M184" s="1" t="str">
        <f>IF(QP_IncomeWP!M184="","",'Cost and Benefit Parameters'!$C$45*(QP_IncomeWP!M184-Income_CF!M186))</f>
        <v/>
      </c>
      <c r="N184" s="1" t="str">
        <f>IF(QP_IncomeWP!N184="","",'Cost and Benefit Parameters'!$C$45*(QP_IncomeWP!N184-Income_CF!N186))</f>
        <v/>
      </c>
      <c r="O184" s="1" t="str">
        <f>IF(QP_IncomeWP!O184="","",'Cost and Benefit Parameters'!$C$45*(QP_IncomeWP!O184-Income_CF!O186))</f>
        <v/>
      </c>
      <c r="P184" s="1" t="str">
        <f>IF(QP_IncomeWP!P184="","",'Cost and Benefit Parameters'!$C$45*(QP_IncomeWP!P184-Income_CF!P186))</f>
        <v/>
      </c>
      <c r="Q184" s="1" t="str">
        <f>IF(QP_IncomeWP!Q184="","",'Cost and Benefit Parameters'!$C$45*(QP_IncomeWP!Q184-Income_CF!Q186))</f>
        <v/>
      </c>
      <c r="R184" s="1" t="str">
        <f>IF(QP_IncomeWP!R184="","",'Cost and Benefit Parameters'!$C$45*(QP_IncomeWP!R184-Income_CF!R186))</f>
        <v/>
      </c>
      <c r="S184" s="1" t="str">
        <f>IF(QP_IncomeWP!S184="","",'Cost and Benefit Parameters'!$C$45*(QP_IncomeWP!S184-Income_CF!S186))</f>
        <v/>
      </c>
      <c r="T184" s="1" t="str">
        <f>IF(QP_IncomeWP!T184="","",'Cost and Benefit Parameters'!$C$45*(QP_IncomeWP!T184-Income_CF!T186))</f>
        <v/>
      </c>
      <c r="U184" s="1" t="str">
        <f>IF(QP_IncomeWP!U184="","",'Cost and Benefit Parameters'!$C$45*(QP_IncomeWP!U184-Income_CF!U186))</f>
        <v/>
      </c>
      <c r="V184" s="1" t="str">
        <f>IF(QP_IncomeWP!V184="","",'Cost and Benefit Parameters'!$C$45*(QP_IncomeWP!V184-Income_CF!V186))</f>
        <v/>
      </c>
      <c r="W184" s="1">
        <f>IF(QP_IncomeWP!W184="","",'Cost and Benefit Parameters'!$C$45*(QP_IncomeWP!W184-Income_CF!W186))</f>
        <v>-448828.01506685989</v>
      </c>
      <c r="X184" s="1">
        <f>IF(QP_IncomeWP!X184="","",'Cost and Benefit Parameters'!$C$45*(QP_IncomeWP!X184-Income_CF!X186))</f>
        <v>-466239.09253850341</v>
      </c>
      <c r="Y184" s="1">
        <f>IF(QP_IncomeWP!Y184="","",'Cost and Benefit Parameters'!$C$45*(QP_IncomeWP!Y184-Income_CF!Y186))</f>
        <v>-484035.07781102543</v>
      </c>
      <c r="Z184" s="1">
        <f>IF(QP_IncomeWP!Z184="","",'Cost and Benefit Parameters'!$C$45*(QP_IncomeWP!Z184-Income_CF!Z186))</f>
        <v>-502208.90630705218</v>
      </c>
      <c r="AA184" s="1">
        <f>IF(QP_IncomeWP!AA184="","",'Cost and Benefit Parameters'!$C$45*(QP_IncomeWP!AA184-Income_CF!AA186))</f>
        <v>-523938.85228005279</v>
      </c>
      <c r="AB184" s="1">
        <f>IF(QP_IncomeWP!AB184="","",'Cost and Benefit Parameters'!$C$45*(QP_IncomeWP!AB184-Income_CF!AB186))</f>
        <v>-542633.30874385382</v>
      </c>
      <c r="AC184" s="1">
        <f>IF(QP_IncomeWP!AC184="","",'Cost and Benefit Parameters'!$C$45*(QP_IncomeWP!AC184-Income_CF!AC186))</f>
        <v>-561657.6990303417</v>
      </c>
      <c r="AD184" s="1">
        <f>IF(QP_IncomeWP!AD184="","",'Cost and Benefit Parameters'!$C$45*(QP_IncomeWP!AD184-Income_CF!AD186))</f>
        <v>-581000.36792559351</v>
      </c>
      <c r="AE184" s="1">
        <f>IF(QP_IncomeWP!AE184="","",'Cost and Benefit Parameters'!$C$45*(QP_IncomeWP!AE184-Income_CF!AE186))</f>
        <v>-600648.67267819506</v>
      </c>
      <c r="AF184" s="1">
        <f>IF(QP_IncomeWP!AF184="","",'Cost and Benefit Parameters'!$C$45*(QP_IncomeWP!AF184-Income_CF!AF186))</f>
        <v>-620588.9798449534</v>
      </c>
      <c r="AG184" s="1">
        <f>IF(QP_IncomeWP!AG184="","",'Cost and Benefit Parameters'!$C$45*(QP_IncomeWP!AG184-Income_CF!AG186))</f>
        <v>-640806.66504982288</v>
      </c>
      <c r="AH184" s="1">
        <f>IF(QP_IncomeWP!AH184="","",'Cost and Benefit Parameters'!$C$45*(QP_IncomeWP!AH184-Income_CF!AH186))</f>
        <v>-661286.11575541587</v>
      </c>
      <c r="AI184" s="1">
        <f>IF(QP_IncomeWP!AI184="","",'Cost and Benefit Parameters'!$C$45*(QP_IncomeWP!AI184-Income_CF!AI186))</f>
        <v>-682010.73713693069</v>
      </c>
      <c r="AJ184" s="1">
        <f>IF(QP_IncomeWP!AJ184="","",'Cost and Benefit Parameters'!$C$45*(QP_IncomeWP!AJ184-Income_CF!AJ186))</f>
        <v>-702962.96113809035</v>
      </c>
      <c r="AK184" s="1">
        <f>IF(QP_IncomeWP!AK184="","",'Cost and Benefit Parameters'!$C$45*(QP_IncomeWP!AK184-Income_CF!AK186))</f>
        <v>-724124.25877760921</v>
      </c>
      <c r="AL184" s="1">
        <f>IF(QP_IncomeWP!AL184="","",'Cost and Benefit Parameters'!$C$45*(QP_IncomeWP!AL184-Income_CF!AL186))</f>
        <v>-745475.15576312959</v>
      </c>
      <c r="AM184" s="1">
        <f>IF(QP_IncomeWP!AM184="","",'Cost and Benefit Parameters'!$C$45*(QP_IncomeWP!AM184-Income_CF!AM186))</f>
        <v>-766995.25145710062</v>
      </c>
      <c r="AN184" s="1">
        <f>IF(QP_IncomeWP!AN184="","",'Cost and Benefit Parameters'!$C$45*(QP_IncomeWP!AN184-Income_CF!AN186))</f>
        <v>-788663.24122628698</v>
      </c>
      <c r="AO184" s="1">
        <f>IF(QP_IncomeWP!AO184="","",'Cost and Benefit Parameters'!$C$45*(QP_IncomeWP!AO184-Income_CF!AO186))</f>
        <v>-810456.94219300325</v>
      </c>
      <c r="AP184" s="1">
        <f>IF(QP_IncomeWP!AP184="","",'Cost and Benefit Parameters'!$C$45*(QP_IncomeWP!AP184-Income_CF!AP186))</f>
        <v>-832353.32239230396</v>
      </c>
      <c r="AQ184" s="1">
        <f>IF(QP_IncomeWP!AQ184="","",'Cost and Benefit Parameters'!$C$45*(QP_IncomeWP!AQ184-Income_CF!AQ186))</f>
        <v>-854328.53332493175</v>
      </c>
      <c r="AR184" s="1">
        <f>IF(QP_IncomeWP!AR184="","",'Cost and Benefit Parameters'!$C$45*(QP_IncomeWP!AR184-Income_CF!AR186))</f>
        <v>-876357.94588112819</v>
      </c>
      <c r="AS184" s="1">
        <f>IF(QP_IncomeWP!AS184="","",'Cost and Benefit Parameters'!$C$45*(QP_IncomeWP!AS184-Income_CF!AS186))</f>
        <v>-898416.1895953241</v>
      </c>
      <c r="AT184" s="1">
        <f>IF(QP_IncomeWP!AT184="","",'Cost and Benefit Parameters'!$C$45*(QP_IncomeWP!AT184-Income_CF!AT186))</f>
        <v>-920477.19517659827</v>
      </c>
      <c r="AU184" s="1">
        <f>IF(QP_IncomeWP!AU184="","",'Cost and Benefit Parameters'!$C$45*(QP_IncomeWP!AU184-Income_CF!AU186))</f>
        <v>-942514.24024435622</v>
      </c>
      <c r="AV184" s="1">
        <f>IF(QP_IncomeWP!AV184="","",'Cost and Benefit Parameters'!$C$45*(QP_IncomeWP!AV184-Income_CF!AV186))</f>
        <v>-964499.99818323448</v>
      </c>
      <c r="AW184" s="1">
        <f>IF(QP_IncomeWP!AW184="","",'Cost and Benefit Parameters'!$C$45*(QP_IncomeWP!AW184-Income_CF!AW186))</f>
        <v>-986406.59001596423</v>
      </c>
      <c r="AX184" s="1">
        <f>IF(QP_IncomeWP!AX184="","",'Cost and Benefit Parameters'!$C$45*(QP_IncomeWP!AX184-Income_CF!AX186))</f>
        <v>-1008205.6391775097</v>
      </c>
      <c r="AY184" s="1">
        <f>IF(QP_IncomeWP!AY184="","",'Cost and Benefit Parameters'!$C$45*(QP_IncomeWP!AY184-Income_CF!AY186))</f>
        <v>-1029868.3290588455</v>
      </c>
      <c r="AZ184" s="1">
        <f>IF(QP_IncomeWP!AZ184="","",'Cost and Benefit Parameters'!$C$45*(QP_IncomeWP!AZ184-Income_CF!AZ186))</f>
        <v>-1051365.4631738402</v>
      </c>
      <c r="BA184" s="1">
        <f>IF(QP_IncomeWP!BA184="","",'Cost and Benefit Parameters'!$C$45*(QP_IncomeWP!BA184-Income_CF!BA186))</f>
        <v>-1072667.5277884225</v>
      </c>
      <c r="BB184" s="1">
        <f>IF(QP_IncomeWP!BB184="","",'Cost and Benefit Parameters'!$C$45*(QP_IncomeWP!BB184-Income_CF!BB186))</f>
        <v>-1093744.7568371196</v>
      </c>
      <c r="BC184" s="1">
        <f>IF(QP_IncomeWP!BC184="","",'Cost and Benefit Parameters'!$C$45*(QP_IncomeWP!BC184-Income_CF!BC186))</f>
        <v>-1114567.1989387844</v>
      </c>
      <c r="BD184" s="1">
        <f>IF(QP_IncomeWP!BD184="","",'Cost and Benefit Parameters'!$C$45*(QP_IncomeWP!BD184-Income_CF!BD186))</f>
        <v>-1135104.7863104492</v>
      </c>
      <c r="BE184" s="1">
        <f>IF(QP_IncomeWP!BE184="","",'Cost and Benefit Parameters'!$C$45*(QP_IncomeWP!BE184-Income_CF!BE186))</f>
        <v>-1155327.4053662585</v>
      </c>
      <c r="BF184" s="1">
        <f>IF(QP_IncomeWP!BF184="","",'Cost and Benefit Parameters'!$C$45*(QP_IncomeWP!BF184-Income_CF!BF186))</f>
        <v>-1175204.9687771711</v>
      </c>
      <c r="BG184" s="1">
        <f>IF(QP_IncomeWP!BG184="","",'Cost and Benefit Parameters'!$C$45*(QP_IncomeWP!BG184-Income_CF!BG186))</f>
        <v>-1194707.4887566522</v>
      </c>
      <c r="BH184" s="1">
        <f>IF(QP_IncomeWP!BH184="","",'Cost and Benefit Parameters'!$C$45*(QP_IncomeWP!BH184-Income_CF!BH186))</f>
        <v>-1213805.1513282778</v>
      </c>
      <c r="BI184" s="1">
        <f>IF(QP_IncomeWP!BI184="","",'Cost and Benefit Parameters'!$C$45*(QP_IncomeWP!BI184-Income_CF!BI186))</f>
        <v>-1232468.3913225557</v>
      </c>
      <c r="BJ184" s="1">
        <f>IF(QP_IncomeWP!BJ184="","",'Cost and Benefit Parameters'!$C$45*(QP_IncomeWP!BJ184-Income_CF!BJ186))</f>
        <v>-1250667.9678431395</v>
      </c>
      <c r="BK184" s="1" t="str">
        <f>IF(QP_IncomeWP!BK184="","",'Cost and Benefit Parameters'!$C$45*(QP_IncomeWP!BK184-Income_CF!BK186))</f>
        <v/>
      </c>
      <c r="BL184" s="1" t="str">
        <f>IF(QP_IncomeWP!BL184="","",'Cost and Benefit Parameters'!$C$45*(QP_IncomeWP!BL184-Income_CF!BL186))</f>
        <v/>
      </c>
      <c r="BM184" s="1" t="str">
        <f>IF(QP_IncomeWP!BM184="","",'Cost and Benefit Parameters'!$C$45*(QP_IncomeWP!BM184-Income_CF!BM186))</f>
        <v/>
      </c>
    </row>
    <row r="185" spans="1:72" x14ac:dyDescent="0.55000000000000004">
      <c r="A185" s="639"/>
      <c r="B185" t="s">
        <v>484</v>
      </c>
      <c r="G185" s="1" t="str">
        <f>IF(QP_IncomeWP!G185="","",'Cost and Benefit Parameters'!$C$45*(QP_IncomeWP!G185-Income_CF!G187))</f>
        <v/>
      </c>
      <c r="H185" s="1" t="str">
        <f>IF(QP_IncomeWP!H185="","",'Cost and Benefit Parameters'!$C$45*(QP_IncomeWP!H185-Income_CF!H187))</f>
        <v/>
      </c>
      <c r="I185" s="1" t="str">
        <f>IF(QP_IncomeWP!I185="","",'Cost and Benefit Parameters'!$C$45*(QP_IncomeWP!I185-Income_CF!I187))</f>
        <v/>
      </c>
      <c r="J185" s="1" t="str">
        <f>IF(QP_IncomeWP!J185="","",'Cost and Benefit Parameters'!$C$45*(QP_IncomeWP!J185-Income_CF!J187))</f>
        <v/>
      </c>
      <c r="K185" s="1" t="str">
        <f>IF(QP_IncomeWP!K185="","",'Cost and Benefit Parameters'!$C$45*(QP_IncomeWP!K185-Income_CF!K187))</f>
        <v/>
      </c>
      <c r="L185" s="1" t="str">
        <f>IF(QP_IncomeWP!L185="","",'Cost and Benefit Parameters'!$C$45*(QP_IncomeWP!L185-Income_CF!L187))</f>
        <v/>
      </c>
      <c r="M185" s="1" t="str">
        <f>IF(QP_IncomeWP!M185="","",'Cost and Benefit Parameters'!$C$45*(QP_IncomeWP!M185-Income_CF!M187))</f>
        <v/>
      </c>
      <c r="N185" s="1" t="str">
        <f>IF(QP_IncomeWP!N185="","",'Cost and Benefit Parameters'!$C$45*(QP_IncomeWP!N185-Income_CF!N187))</f>
        <v/>
      </c>
      <c r="O185" s="1" t="str">
        <f>IF(QP_IncomeWP!O185="","",'Cost and Benefit Parameters'!$C$45*(QP_IncomeWP!O185-Income_CF!O187))</f>
        <v/>
      </c>
      <c r="P185" s="1" t="str">
        <f>IF(QP_IncomeWP!P185="","",'Cost and Benefit Parameters'!$C$45*(QP_IncomeWP!P185-Income_CF!P187))</f>
        <v/>
      </c>
      <c r="Q185" s="1" t="str">
        <f>IF(QP_IncomeWP!Q185="","",'Cost and Benefit Parameters'!$C$45*(QP_IncomeWP!Q185-Income_CF!Q187))</f>
        <v/>
      </c>
      <c r="R185" s="1" t="str">
        <f>IF(QP_IncomeWP!R185="","",'Cost and Benefit Parameters'!$C$45*(QP_IncomeWP!R185-Income_CF!R187))</f>
        <v/>
      </c>
      <c r="S185" s="1" t="str">
        <f>IF(QP_IncomeWP!S185="","",'Cost and Benefit Parameters'!$C$45*(QP_IncomeWP!S185-Income_CF!S187))</f>
        <v/>
      </c>
      <c r="T185" s="1" t="str">
        <f>IF(QP_IncomeWP!T185="","",'Cost and Benefit Parameters'!$C$45*(QP_IncomeWP!T185-Income_CF!T187))</f>
        <v/>
      </c>
      <c r="U185" s="1" t="str">
        <f>IF(QP_IncomeWP!U185="","",'Cost and Benefit Parameters'!$C$45*(QP_IncomeWP!U185-Income_CF!U187))</f>
        <v/>
      </c>
      <c r="V185" s="1" t="str">
        <f>IF(QP_IncomeWP!V185="","",'Cost and Benefit Parameters'!$C$45*(QP_IncomeWP!V185-Income_CF!V187))</f>
        <v/>
      </c>
      <c r="W185" s="1" t="str">
        <f>IF(QP_IncomeWP!W185="","",'Cost and Benefit Parameters'!$C$45*(QP_IncomeWP!W185-Income_CF!W187))</f>
        <v/>
      </c>
      <c r="X185" s="1">
        <f>IF(QP_IncomeWP!X185="","",'Cost and Benefit Parameters'!$C$45*(QP_IncomeWP!X185-Income_CF!X187))</f>
        <v>-462292.85551886552</v>
      </c>
      <c r="Y185" s="1">
        <f>IF(QP_IncomeWP!Y185="","",'Cost and Benefit Parameters'!$C$45*(QP_IncomeWP!Y185-Income_CF!Y187))</f>
        <v>-480226.26531465846</v>
      </c>
      <c r="Z185" s="1">
        <f>IF(QP_IncomeWP!Z185="","",'Cost and Benefit Parameters'!$C$45*(QP_IncomeWP!Z185-Income_CF!Z187))</f>
        <v>-498556.13014535594</v>
      </c>
      <c r="AA185" s="1">
        <f>IF(QP_IncomeWP!AA185="","",'Cost and Benefit Parameters'!$C$45*(QP_IncomeWP!AA185-Income_CF!AA187))</f>
        <v>-517275.17349626368</v>
      </c>
      <c r="AB185" s="1">
        <f>IF(QP_IncomeWP!AB185="","",'Cost and Benefit Parameters'!$C$45*(QP_IncomeWP!AB185-Income_CF!AB187))</f>
        <v>-539657.01784845477</v>
      </c>
      <c r="AC185" s="1">
        <f>IF(QP_IncomeWP!AC185="","",'Cost and Benefit Parameters'!$C$45*(QP_IncomeWP!AC185-Income_CF!AC187))</f>
        <v>-558912.30800616962</v>
      </c>
      <c r="AD185" s="1">
        <f>IF(QP_IncomeWP!AD185="","",'Cost and Benefit Parameters'!$C$45*(QP_IncomeWP!AD185-Income_CF!AD187))</f>
        <v>-578507.43000125187</v>
      </c>
      <c r="AE185" s="1">
        <f>IF(QP_IncomeWP!AE185="","",'Cost and Benefit Parameters'!$C$45*(QP_IncomeWP!AE185-Income_CF!AE187))</f>
        <v>-598430.37896336091</v>
      </c>
      <c r="AF185" s="1">
        <f>IF(QP_IncomeWP!AF185="","",'Cost and Benefit Parameters'!$C$45*(QP_IncomeWP!AF185-Income_CF!AF187))</f>
        <v>-618668.13285854121</v>
      </c>
      <c r="AG185" s="1">
        <f>IF(QP_IncomeWP!AG185="","",'Cost and Benefit Parameters'!$C$45*(QP_IncomeWP!AG185-Income_CF!AG187))</f>
        <v>-639206.64924030192</v>
      </c>
      <c r="AH185" s="1">
        <f>IF(QP_IncomeWP!AH185="","",'Cost and Benefit Parameters'!$C$45*(QP_IncomeWP!AH185-Income_CF!AH187))</f>
        <v>-660030.8650013177</v>
      </c>
      <c r="AI185" s="1">
        <f>IF(QP_IncomeWP!AI185="","",'Cost and Benefit Parameters'!$C$45*(QP_IncomeWP!AI185-Income_CF!AI187))</f>
        <v>-681124.69922807813</v>
      </c>
      <c r="AJ185" s="1">
        <f>IF(QP_IncomeWP!AJ185="","",'Cost and Benefit Parameters'!$C$45*(QP_IncomeWP!AJ185-Income_CF!AJ187))</f>
        <v>-702471.05925103871</v>
      </c>
      <c r="AK185" s="1">
        <f>IF(QP_IncomeWP!AK185="","",'Cost and Benefit Parameters'!$C$45*(QP_IncomeWP!AK185-Income_CF!AK187))</f>
        <v>-724051.84997223294</v>
      </c>
      <c r="AL185" s="1">
        <f>IF(QP_IncomeWP!AL185="","",'Cost and Benefit Parameters'!$C$45*(QP_IncomeWP!AL185-Income_CF!AL187))</f>
        <v>-745847.98654093698</v>
      </c>
      <c r="AM185" s="1">
        <f>IF(QP_IncomeWP!AM185="","",'Cost and Benefit Parameters'!$C$45*(QP_IncomeWP!AM185-Income_CF!AM187))</f>
        <v>-767839.41043602326</v>
      </c>
      <c r="AN185" s="1">
        <f>IF(QP_IncomeWP!AN185="","",'Cost and Benefit Parameters'!$C$45*(QP_IncomeWP!AN185-Income_CF!AN187))</f>
        <v>-790005.10900081345</v>
      </c>
      <c r="AO185" s="1">
        <f>IF(QP_IncomeWP!AO185="","",'Cost and Benefit Parameters'!$C$45*(QP_IncomeWP!AO185-Income_CF!AO187))</f>
        <v>-812323.13846307585</v>
      </c>
      <c r="AP185" s="1">
        <f>IF(QP_IncomeWP!AP185="","",'Cost and Benefit Parameters'!$C$45*(QP_IncomeWP!AP185-Income_CF!AP187))</f>
        <v>-834770.65045879269</v>
      </c>
      <c r="AQ185" s="1">
        <f>IF(QP_IncomeWP!AQ185="","",'Cost and Benefit Parameters'!$C$45*(QP_IncomeWP!AQ185-Income_CF!AQ187))</f>
        <v>-857323.92206407303</v>
      </c>
      <c r="AR185" s="1">
        <f>IF(QP_IncomeWP!AR185="","",'Cost and Benefit Parameters'!$C$45*(QP_IncomeWP!AR185-Income_CF!AR187))</f>
        <v>-879958.3893246802</v>
      </c>
      <c r="AS185" s="1">
        <f>IF(QP_IncomeWP!AS185="","",'Cost and Benefit Parameters'!$C$45*(QP_IncomeWP!AS185-Income_CF!AS187))</f>
        <v>-902648.68425756227</v>
      </c>
      <c r="AT185" s="1">
        <f>IF(QP_IncomeWP!AT185="","",'Cost and Benefit Parameters'!$C$45*(QP_IncomeWP!AT185-Income_CF!AT187))</f>
        <v>-925368.67528318393</v>
      </c>
      <c r="AU185" s="1">
        <f>IF(QP_IncomeWP!AU185="","",'Cost and Benefit Parameters'!$C$45*(QP_IncomeWP!AU185-Income_CF!AU187))</f>
        <v>-948091.51103189623</v>
      </c>
      <c r="AV185" s="1">
        <f>IF(QP_IncomeWP!AV185="","",'Cost and Benefit Parameters'!$C$45*(QP_IncomeWP!AV185-Income_CF!AV187))</f>
        <v>-970789.66745168669</v>
      </c>
      <c r="AW185" s="1">
        <f>IF(QP_IncomeWP!AW185="","",'Cost and Benefit Parameters'!$C$45*(QP_IncomeWP!AW185-Income_CF!AW187))</f>
        <v>-993434.9981287315</v>
      </c>
      <c r="AX185" s="1">
        <f>IF(QP_IncomeWP!AX185="","",'Cost and Benefit Parameters'!$C$45*(QP_IncomeWP!AX185-Income_CF!AX187))</f>
        <v>-1015998.7877164433</v>
      </c>
      <c r="AY185" s="1">
        <f>IF(QP_IncomeWP!AY185="","",'Cost and Benefit Parameters'!$C$45*(QP_IncomeWP!AY185-Income_CF!AY187))</f>
        <v>-1038451.8083528349</v>
      </c>
      <c r="AZ185" s="1">
        <f>IF(QP_IncomeWP!AZ185="","",'Cost and Benefit Parameters'!$C$45*(QP_IncomeWP!AZ185-Income_CF!AZ187))</f>
        <v>-1060764.3789306113</v>
      </c>
      <c r="BA185" s="1">
        <f>IF(QP_IncomeWP!BA185="","",'Cost and Benefit Parameters'!$C$45*(QP_IncomeWP!BA185-Income_CF!BA187))</f>
        <v>-1082906.4270690556</v>
      </c>
      <c r="BB185" s="1">
        <f>IF(QP_IncomeWP!BB185="","",'Cost and Benefit Parameters'!$C$45*(QP_IncomeWP!BB185-Income_CF!BB187))</f>
        <v>-1104847.5536220754</v>
      </c>
      <c r="BC185" s="1">
        <f>IF(QP_IncomeWP!BC185="","",'Cost and Benefit Parameters'!$C$45*(QP_IncomeWP!BC185-Income_CF!BC187))</f>
        <v>-1126557.0995422329</v>
      </c>
      <c r="BD185" s="1">
        <f>IF(QP_IncomeWP!BD185="","",'Cost and Benefit Parameters'!$C$45*(QP_IncomeWP!BD185-Income_CF!BD187))</f>
        <v>-1148004.2149069479</v>
      </c>
      <c r="BE185" s="1">
        <f>IF(QP_IncomeWP!BE185="","",'Cost and Benefit Parameters'!$C$45*(QP_IncomeWP!BE185-Income_CF!BE187))</f>
        <v>-1169157.9298997626</v>
      </c>
      <c r="BF185" s="1">
        <f>IF(QP_IncomeWP!BF185="","",'Cost and Benefit Parameters'!$C$45*(QP_IncomeWP!BF185-Income_CF!BF187))</f>
        <v>-1189987.2275272463</v>
      </c>
      <c r="BG185" s="1">
        <f>IF(QP_IncomeWP!BG185="","",'Cost and Benefit Parameters'!$C$45*(QP_IncomeWP!BG185-Income_CF!BG187))</f>
        <v>-1210461.1178404856</v>
      </c>
      <c r="BH185" s="1">
        <f>IF(QP_IncomeWP!BH185="","",'Cost and Benefit Parameters'!$C$45*(QP_IncomeWP!BH185-Income_CF!BH187))</f>
        <v>-1230548.713419352</v>
      </c>
      <c r="BI185" s="1">
        <f>IF(QP_IncomeWP!BI185="","",'Cost and Benefit Parameters'!$C$45*(QP_IncomeWP!BI185-Income_CF!BI187))</f>
        <v>-1250219.305868126</v>
      </c>
      <c r="BJ185" s="1">
        <f>IF(QP_IncomeWP!BJ185="","",'Cost and Benefit Parameters'!$C$45*(QP_IncomeWP!BJ185-Income_CF!BJ187))</f>
        <v>-1269442.4430622319</v>
      </c>
      <c r="BK185" s="1">
        <f>IF(QP_IncomeWP!BK185="","",'Cost and Benefit Parameters'!$C$45*(QP_IncomeWP!BK185-Income_CF!BK187))</f>
        <v>-1288188.0068784342</v>
      </c>
      <c r="BL185" s="1" t="str">
        <f>IF(QP_IncomeWP!BL185="","",'Cost and Benefit Parameters'!$C$45*(QP_IncomeWP!BL185-Income_CF!BL187))</f>
        <v/>
      </c>
      <c r="BM185" s="1" t="str">
        <f>IF(QP_IncomeWP!BM185="","",'Cost and Benefit Parameters'!$C$45*(QP_IncomeWP!BM185-Income_CF!BM187))</f>
        <v/>
      </c>
    </row>
    <row r="186" spans="1:72" x14ac:dyDescent="0.55000000000000004">
      <c r="A186" s="639"/>
      <c r="B186" t="s">
        <v>485</v>
      </c>
      <c r="G186" s="1" t="str">
        <f>IF(QP_IncomeWP!G186="","",'Cost and Benefit Parameters'!$C$45*(QP_IncomeWP!G186-Income_CF!G188))</f>
        <v/>
      </c>
      <c r="H186" s="1" t="str">
        <f>IF(QP_IncomeWP!H186="","",'Cost and Benefit Parameters'!$C$45*(QP_IncomeWP!H186-Income_CF!H188))</f>
        <v/>
      </c>
      <c r="I186" s="1" t="str">
        <f>IF(QP_IncomeWP!I186="","",'Cost and Benefit Parameters'!$C$45*(QP_IncomeWP!I186-Income_CF!I188))</f>
        <v/>
      </c>
      <c r="J186" s="1" t="str">
        <f>IF(QP_IncomeWP!J186="","",'Cost and Benefit Parameters'!$C$45*(QP_IncomeWP!J186-Income_CF!J188))</f>
        <v/>
      </c>
      <c r="K186" s="1" t="str">
        <f>IF(QP_IncomeWP!K186="","",'Cost and Benefit Parameters'!$C$45*(QP_IncomeWP!K186-Income_CF!K188))</f>
        <v/>
      </c>
      <c r="L186" s="1" t="str">
        <f>IF(QP_IncomeWP!L186="","",'Cost and Benefit Parameters'!$C$45*(QP_IncomeWP!L186-Income_CF!L188))</f>
        <v/>
      </c>
      <c r="M186" s="1" t="str">
        <f>IF(QP_IncomeWP!M186="","",'Cost and Benefit Parameters'!$C$45*(QP_IncomeWP!M186-Income_CF!M188))</f>
        <v/>
      </c>
      <c r="N186" s="1" t="str">
        <f>IF(QP_IncomeWP!N186="","",'Cost and Benefit Parameters'!$C$45*(QP_IncomeWP!N186-Income_CF!N188))</f>
        <v/>
      </c>
      <c r="O186" s="1" t="str">
        <f>IF(QP_IncomeWP!O186="","",'Cost and Benefit Parameters'!$C$45*(QP_IncomeWP!O186-Income_CF!O188))</f>
        <v/>
      </c>
      <c r="P186" s="1" t="str">
        <f>IF(QP_IncomeWP!P186="","",'Cost and Benefit Parameters'!$C$45*(QP_IncomeWP!P186-Income_CF!P188))</f>
        <v/>
      </c>
      <c r="Q186" s="1" t="str">
        <f>IF(QP_IncomeWP!Q186="","",'Cost and Benefit Parameters'!$C$45*(QP_IncomeWP!Q186-Income_CF!Q188))</f>
        <v/>
      </c>
      <c r="R186" s="1" t="str">
        <f>IF(QP_IncomeWP!R186="","",'Cost and Benefit Parameters'!$C$45*(QP_IncomeWP!R186-Income_CF!R188))</f>
        <v/>
      </c>
      <c r="S186" s="1" t="str">
        <f>IF(QP_IncomeWP!S186="","",'Cost and Benefit Parameters'!$C$45*(QP_IncomeWP!S186-Income_CF!S188))</f>
        <v/>
      </c>
      <c r="T186" s="1" t="str">
        <f>IF(QP_IncomeWP!T186="","",'Cost and Benefit Parameters'!$C$45*(QP_IncomeWP!T186-Income_CF!T188))</f>
        <v/>
      </c>
      <c r="U186" s="1" t="str">
        <f>IF(QP_IncomeWP!U186="","",'Cost and Benefit Parameters'!$C$45*(QP_IncomeWP!U186-Income_CF!U188))</f>
        <v/>
      </c>
      <c r="V186" s="1" t="str">
        <f>IF(QP_IncomeWP!V186="","",'Cost and Benefit Parameters'!$C$45*(QP_IncomeWP!V186-Income_CF!V188))</f>
        <v/>
      </c>
      <c r="W186" s="1" t="str">
        <f>IF(QP_IncomeWP!W186="","",'Cost and Benefit Parameters'!$C$45*(QP_IncomeWP!W186-Income_CF!W188))</f>
        <v/>
      </c>
      <c r="X186" s="1" t="str">
        <f>IF(QP_IncomeWP!X186="","",'Cost and Benefit Parameters'!$C$45*(QP_IncomeWP!X186-Income_CF!X188))</f>
        <v/>
      </c>
      <c r="Y186" s="1">
        <f>IF(QP_IncomeWP!Y186="","",'Cost and Benefit Parameters'!$C$45*(QP_IncomeWP!Y186-Income_CF!Y188))</f>
        <v>-476161.64118443144</v>
      </c>
      <c r="Z186" s="1">
        <f>IF(QP_IncomeWP!Z186="","",'Cost and Benefit Parameters'!$C$45*(QP_IncomeWP!Z186-Income_CF!Z188))</f>
        <v>-494633.05327409832</v>
      </c>
      <c r="AA186" s="1">
        <f>IF(QP_IncomeWP!AA186="","",'Cost and Benefit Parameters'!$C$45*(QP_IncomeWP!AA186-Income_CF!AA188))</f>
        <v>-513512.81404971652</v>
      </c>
      <c r="AB186" s="1">
        <f>IF(QP_IncomeWP!AB186="","",'Cost and Benefit Parameters'!$C$45*(QP_IncomeWP!AB186-Income_CF!AB188))</f>
        <v>-532793.42870115128</v>
      </c>
      <c r="AC186" s="1">
        <f>IF(QP_IncomeWP!AC186="","",'Cost and Benefit Parameters'!$C$45*(QP_IncomeWP!AC186-Income_CF!AC188))</f>
        <v>-555846.72838390828</v>
      </c>
      <c r="AD186" s="1">
        <f>IF(QP_IncomeWP!AD186="","",'Cost and Benefit Parameters'!$C$45*(QP_IncomeWP!AD186-Income_CF!AD188))</f>
        <v>-575679.67724635452</v>
      </c>
      <c r="AE186" s="1">
        <f>IF(QP_IncomeWP!AE186="","",'Cost and Benefit Parameters'!$C$45*(QP_IncomeWP!AE186-Income_CF!AE188))</f>
        <v>-595862.6529012894</v>
      </c>
      <c r="AF186" s="1">
        <f>IF(QP_IncomeWP!AF186="","",'Cost and Benefit Parameters'!$C$45*(QP_IncomeWP!AF186-Income_CF!AF188))</f>
        <v>-616383.29033226217</v>
      </c>
      <c r="AG186" s="1">
        <f>IF(QP_IncomeWP!AG186="","",'Cost and Benefit Parameters'!$C$45*(QP_IncomeWP!AG186-Income_CF!AG188))</f>
        <v>-637228.17684429721</v>
      </c>
      <c r="AH186" s="1">
        <f>IF(QP_IncomeWP!AH186="","",'Cost and Benefit Parameters'!$C$45*(QP_IncomeWP!AH186-Income_CF!AH188))</f>
        <v>-658382.84871751105</v>
      </c>
      <c r="AI186" s="1">
        <f>IF(QP_IncomeWP!AI186="","",'Cost and Benefit Parameters'!$C$45*(QP_IncomeWP!AI186-Income_CF!AI188))</f>
        <v>-679831.79095135687</v>
      </c>
      <c r="AJ186" s="1">
        <f>IF(QP_IncomeWP!AJ186="","",'Cost and Benefit Parameters'!$C$45*(QP_IncomeWP!AJ186-Income_CF!AJ188))</f>
        <v>-701558.44020492036</v>
      </c>
      <c r="AK186" s="1">
        <f>IF(QP_IncomeWP!AK186="","",'Cost and Benefit Parameters'!$C$45*(QP_IncomeWP!AK186-Income_CF!AK188))</f>
        <v>-723545.19102857006</v>
      </c>
      <c r="AL186" s="1">
        <f>IF(QP_IncomeWP!AL186="","",'Cost and Benefit Parameters'!$C$45*(QP_IncomeWP!AL186-Income_CF!AL188))</f>
        <v>-745773.40547140036</v>
      </c>
      <c r="AM186" s="1">
        <f>IF(QP_IncomeWP!AM186="","",'Cost and Benefit Parameters'!$C$45*(QP_IncomeWP!AM186-Income_CF!AM188))</f>
        <v>-768223.42613716552</v>
      </c>
      <c r="AN186" s="1">
        <f>IF(QP_IncomeWP!AN186="","",'Cost and Benefit Parameters'!$C$45*(QP_IncomeWP!AN186-Income_CF!AN188))</f>
        <v>-790874.59274910367</v>
      </c>
      <c r="AO186" s="1">
        <f>IF(QP_IncomeWP!AO186="","",'Cost and Benefit Parameters'!$C$45*(QP_IncomeWP!AO186-Income_CF!AO188))</f>
        <v>-813705.26227083814</v>
      </c>
      <c r="AP186" s="1">
        <f>IF(QP_IncomeWP!AP186="","",'Cost and Benefit Parameters'!$C$45*(QP_IncomeWP!AP186-Income_CF!AP188))</f>
        <v>-836692.83261696831</v>
      </c>
      <c r="AQ186" s="1">
        <f>IF(QP_IncomeWP!AQ186="","",'Cost and Benefit Parameters'!$C$45*(QP_IncomeWP!AQ186-Income_CF!AQ188))</f>
        <v>-859813.7699725565</v>
      </c>
      <c r="AR186" s="1">
        <f>IF(QP_IncomeWP!AR186="","",'Cost and Benefit Parameters'!$C$45*(QP_IncomeWP!AR186-Income_CF!AR188))</f>
        <v>-883043.63972599513</v>
      </c>
      <c r="AS186" s="1">
        <f>IF(QP_IncomeWP!AS186="","",'Cost and Benefit Parameters'!$C$45*(QP_IncomeWP!AS186-Income_CF!AS188))</f>
        <v>-906357.14100442047</v>
      </c>
      <c r="AT186" s="1">
        <f>IF(QP_IncomeWP!AT186="","",'Cost and Benefit Parameters'!$C$45*(QP_IncomeWP!AT186-Income_CF!AT188))</f>
        <v>-929728.14478528919</v>
      </c>
      <c r="AU186" s="1">
        <f>IF(QP_IncomeWP!AU186="","",'Cost and Benefit Parameters'!$C$45*(QP_IncomeWP!AU186-Income_CF!AU188))</f>
        <v>-953129.73554167943</v>
      </c>
      <c r="AV186" s="1">
        <f>IF(QP_IncomeWP!AV186="","",'Cost and Benefit Parameters'!$C$45*(QP_IncomeWP!AV186-Income_CF!AV188))</f>
        <v>-976534.25636285311</v>
      </c>
      <c r="AW186" s="1">
        <f>IF(QP_IncomeWP!AW186="","",'Cost and Benefit Parameters'!$C$45*(QP_IncomeWP!AW186-Income_CF!AW188))</f>
        <v>-999913.35747523769</v>
      </c>
      <c r="AX186" s="1">
        <f>IF(QP_IncomeWP!AX186="","",'Cost and Benefit Parameters'!$C$45*(QP_IncomeWP!AX186-Income_CF!AX188))</f>
        <v>-1023238.0480725931</v>
      </c>
      <c r="AY186" s="1">
        <f>IF(QP_IncomeWP!AY186="","",'Cost and Benefit Parameters'!$C$45*(QP_IncomeWP!AY186-Income_CF!AY188))</f>
        <v>-1046478.7513479365</v>
      </c>
      <c r="AZ186" s="1">
        <f>IF(QP_IncomeWP!AZ186="","",'Cost and Benefit Parameters'!$C$45*(QP_IncomeWP!AZ186-Income_CF!AZ188))</f>
        <v>-1069605.3626034202</v>
      </c>
      <c r="BA186" s="1">
        <f>IF(QP_IncomeWP!BA186="","",'Cost and Benefit Parameters'!$C$45*(QP_IncomeWP!BA186-Income_CF!BA188))</f>
        <v>-1092587.3102985297</v>
      </c>
      <c r="BB186" s="1">
        <f>IF(QP_IncomeWP!BB186="","",'Cost and Benefit Parameters'!$C$45*(QP_IncomeWP!BB186-Income_CF!BB188))</f>
        <v>-1115393.619881127</v>
      </c>
      <c r="BC186" s="1">
        <f>IF(QP_IncomeWP!BC186="","",'Cost and Benefit Parameters'!$C$45*(QP_IncomeWP!BC186-Income_CF!BC188))</f>
        <v>-1137992.9802307379</v>
      </c>
      <c r="BD186" s="1">
        <f>IF(QP_IncomeWP!BD186="","",'Cost and Benefit Parameters'!$C$45*(QP_IncomeWP!BD186-Income_CF!BD188))</f>
        <v>-1160353.8125285003</v>
      </c>
      <c r="BE186" s="1">
        <f>IF(QP_IncomeWP!BE186="","",'Cost and Benefit Parameters'!$C$45*(QP_IncomeWP!BE186-Income_CF!BE188))</f>
        <v>-1182444.3413541564</v>
      </c>
      <c r="BF186" s="1">
        <f>IF(QP_IncomeWP!BF186="","",'Cost and Benefit Parameters'!$C$45*(QP_IncomeWP!BF186-Income_CF!BF188))</f>
        <v>-1204232.6677967552</v>
      </c>
      <c r="BG186" s="1">
        <f>IF(QP_IncomeWP!BG186="","",'Cost and Benefit Parameters'!$C$45*(QP_IncomeWP!BG186-Income_CF!BG188))</f>
        <v>-1225686.8443530635</v>
      </c>
      <c r="BH186" s="1">
        <f>IF(QP_IncomeWP!BH186="","",'Cost and Benefit Parameters'!$C$45*(QP_IncomeWP!BH186-Income_CF!BH188))</f>
        <v>-1246774.9513757008</v>
      </c>
      <c r="BI186" s="1">
        <f>IF(QP_IncomeWP!BI186="","",'Cost and Benefit Parameters'!$C$45*(QP_IncomeWP!BI186-Income_CF!BI188))</f>
        <v>-1267465.1748219326</v>
      </c>
      <c r="BJ186" s="1">
        <f>IF(QP_IncomeWP!BJ186="","",'Cost and Benefit Parameters'!$C$45*(QP_IncomeWP!BJ186-Income_CF!BJ188))</f>
        <v>-1287725.8850441694</v>
      </c>
      <c r="BK186" s="1">
        <f>IF(QP_IncomeWP!BK186="","",'Cost and Benefit Parameters'!$C$45*(QP_IncomeWP!BK186-Income_CF!BK188))</f>
        <v>-1307525.7163540989</v>
      </c>
      <c r="BL186" s="1">
        <f>IF(QP_IncomeWP!BL186="","",'Cost and Benefit Parameters'!$C$45*(QP_IncomeWP!BL186-Income_CF!BL188))</f>
        <v>-1326833.6470847873</v>
      </c>
      <c r="BM186" s="1" t="str">
        <f>IF(QP_IncomeWP!BM186="","",'Cost and Benefit Parameters'!$C$45*(QP_IncomeWP!BM186-Income_CF!BM188))</f>
        <v/>
      </c>
    </row>
    <row r="187" spans="1:72" x14ac:dyDescent="0.55000000000000004">
      <c r="A187" s="639"/>
      <c r="B187" t="s">
        <v>486</v>
      </c>
      <c r="G187" s="1" t="str">
        <f>IF(QP_IncomeWP!G187="","",'Cost and Benefit Parameters'!$C$45*(QP_IncomeWP!G187-Income_CF!G189))</f>
        <v/>
      </c>
      <c r="H187" s="1" t="str">
        <f>IF(QP_IncomeWP!H187="","",'Cost and Benefit Parameters'!$C$45*(QP_IncomeWP!H187-Income_CF!H189))</f>
        <v/>
      </c>
      <c r="I187" s="1" t="str">
        <f>IF(QP_IncomeWP!I187="","",'Cost and Benefit Parameters'!$C$45*(QP_IncomeWP!I187-Income_CF!I189))</f>
        <v/>
      </c>
      <c r="J187" s="1" t="str">
        <f>IF(QP_IncomeWP!J187="","",'Cost and Benefit Parameters'!$C$45*(QP_IncomeWP!J187-Income_CF!J189))</f>
        <v/>
      </c>
      <c r="K187" s="1" t="str">
        <f>IF(QP_IncomeWP!K187="","",'Cost and Benefit Parameters'!$C$45*(QP_IncomeWP!K187-Income_CF!K189))</f>
        <v/>
      </c>
      <c r="L187" s="1" t="str">
        <f>IF(QP_IncomeWP!L187="","",'Cost and Benefit Parameters'!$C$45*(QP_IncomeWP!L187-Income_CF!L189))</f>
        <v/>
      </c>
      <c r="M187" s="1" t="str">
        <f>IF(QP_IncomeWP!M187="","",'Cost and Benefit Parameters'!$C$45*(QP_IncomeWP!M187-Income_CF!M189))</f>
        <v/>
      </c>
      <c r="N187" s="1" t="str">
        <f>IF(QP_IncomeWP!N187="","",'Cost and Benefit Parameters'!$C$45*(QP_IncomeWP!N187-Income_CF!N189))</f>
        <v/>
      </c>
      <c r="O187" s="1" t="str">
        <f>IF(QP_IncomeWP!O187="","",'Cost and Benefit Parameters'!$C$45*(QP_IncomeWP!O187-Income_CF!O189))</f>
        <v/>
      </c>
      <c r="P187" s="1" t="str">
        <f>IF(QP_IncomeWP!P187="","",'Cost and Benefit Parameters'!$C$45*(QP_IncomeWP!P187-Income_CF!P189))</f>
        <v/>
      </c>
      <c r="Q187" s="1" t="str">
        <f>IF(QP_IncomeWP!Q187="","",'Cost and Benefit Parameters'!$C$45*(QP_IncomeWP!Q187-Income_CF!Q189))</f>
        <v/>
      </c>
      <c r="R187" s="1" t="str">
        <f>IF(QP_IncomeWP!R187="","",'Cost and Benefit Parameters'!$C$45*(QP_IncomeWP!R187-Income_CF!R189))</f>
        <v/>
      </c>
      <c r="S187" s="1" t="str">
        <f>IF(QP_IncomeWP!S187="","",'Cost and Benefit Parameters'!$C$45*(QP_IncomeWP!S187-Income_CF!S189))</f>
        <v/>
      </c>
      <c r="T187" s="1" t="str">
        <f>IF(QP_IncomeWP!T187="","",'Cost and Benefit Parameters'!$C$45*(QP_IncomeWP!T187-Income_CF!T189))</f>
        <v/>
      </c>
      <c r="U187" s="1" t="str">
        <f>IF(QP_IncomeWP!U187="","",'Cost and Benefit Parameters'!$C$45*(QP_IncomeWP!U187-Income_CF!U189))</f>
        <v/>
      </c>
      <c r="V187" s="1" t="str">
        <f>IF(QP_IncomeWP!V187="","",'Cost and Benefit Parameters'!$C$45*(QP_IncomeWP!V187-Income_CF!V189))</f>
        <v/>
      </c>
      <c r="W187" s="1" t="str">
        <f>IF(QP_IncomeWP!W187="","",'Cost and Benefit Parameters'!$C$45*(QP_IncomeWP!W187-Income_CF!W189))</f>
        <v/>
      </c>
      <c r="X187" s="1" t="str">
        <f>IF(QP_IncomeWP!X187="","",'Cost and Benefit Parameters'!$C$45*(QP_IncomeWP!X187-Income_CF!X189))</f>
        <v/>
      </c>
      <c r="Y187" s="1" t="str">
        <f>IF(QP_IncomeWP!Y187="","",'Cost and Benefit Parameters'!$C$45*(QP_IncomeWP!Y187-Income_CF!Y189))</f>
        <v/>
      </c>
      <c r="Z187" s="1">
        <f>IF(QP_IncomeWP!Z187="","",'Cost and Benefit Parameters'!$C$45*(QP_IncomeWP!Z187-Income_CF!Z189))</f>
        <v>-490446.49041996431</v>
      </c>
      <c r="AA187" s="1">
        <f>IF(QP_IncomeWP!AA187="","",'Cost and Benefit Parameters'!$C$45*(QP_IncomeWP!AA187-Income_CF!AA189))</f>
        <v>-509472.04487232107</v>
      </c>
      <c r="AB187" s="1">
        <f>IF(QP_IncomeWP!AB187="","",'Cost and Benefit Parameters'!$C$45*(QP_IncomeWP!AB187-Income_CF!AB189))</f>
        <v>-528918.19847120822</v>
      </c>
      <c r="AC187" s="1">
        <f>IF(QP_IncomeWP!AC187="","",'Cost and Benefit Parameters'!$C$45*(QP_IncomeWP!AC187-Income_CF!AC189))</f>
        <v>-548777.23156218603</v>
      </c>
      <c r="AD187" s="1">
        <f>IF(QP_IncomeWP!AD187="","",'Cost and Benefit Parameters'!$C$45*(QP_IncomeWP!AD187-Income_CF!AD189))</f>
        <v>-572522.13023542555</v>
      </c>
      <c r="AE187" s="1">
        <f>IF(QP_IncomeWP!AE187="","",'Cost and Benefit Parameters'!$C$45*(QP_IncomeWP!AE187-Income_CF!AE189))</f>
        <v>-592950.06756374508</v>
      </c>
      <c r="AF187" s="1">
        <f>IF(QP_IncomeWP!AF187="","",'Cost and Benefit Parameters'!$C$45*(QP_IncomeWP!AF187-Income_CF!AF189))</f>
        <v>-613738.53248832829</v>
      </c>
      <c r="AG187" s="1">
        <f>IF(QP_IncomeWP!AG187="","",'Cost and Benefit Parameters'!$C$45*(QP_IncomeWP!AG187-Income_CF!AG189))</f>
        <v>-634874.78904223011</v>
      </c>
      <c r="AH187" s="1">
        <f>IF(QP_IncomeWP!AH187="","",'Cost and Benefit Parameters'!$C$45*(QP_IncomeWP!AH187-Income_CF!AH189))</f>
        <v>-656345.02214962617</v>
      </c>
      <c r="AI187" s="1">
        <f>IF(QP_IncomeWP!AI187="","",'Cost and Benefit Parameters'!$C$45*(QP_IncomeWP!AI187-Income_CF!AI189))</f>
        <v>-678134.33417903632</v>
      </c>
      <c r="AJ187" s="1">
        <f>IF(QP_IncomeWP!AJ187="","",'Cost and Benefit Parameters'!$C$45*(QP_IncomeWP!AJ187-Income_CF!AJ189))</f>
        <v>-700226.74467989779</v>
      </c>
      <c r="AK187" s="1">
        <f>IF(QP_IncomeWP!AK187="","",'Cost and Benefit Parameters'!$C$45*(QP_IncomeWP!AK187-Income_CF!AK189))</f>
        <v>-722605.19341106806</v>
      </c>
      <c r="AL187" s="1">
        <f>IF(QP_IncomeWP!AL187="","",'Cost and Benefit Parameters'!$C$45*(QP_IncomeWP!AL187-Income_CF!AL189))</f>
        <v>-745251.54675942694</v>
      </c>
      <c r="AM187" s="1">
        <f>IF(QP_IncomeWP!AM187="","",'Cost and Benefit Parameters'!$C$45*(QP_IncomeWP!AM187-Income_CF!AM189))</f>
        <v>-768146.60763554228</v>
      </c>
      <c r="AN187" s="1">
        <f>IF(QP_IncomeWP!AN187="","",'Cost and Benefit Parameters'!$C$45*(QP_IncomeWP!AN187-Income_CF!AN189))</f>
        <v>-791270.1289212798</v>
      </c>
      <c r="AO187" s="1">
        <f>IF(QP_IncomeWP!AO187="","",'Cost and Benefit Parameters'!$C$45*(QP_IncomeWP!AO187-Income_CF!AO189))</f>
        <v>-814600.83053157711</v>
      </c>
      <c r="AP187" s="1">
        <f>IF(QP_IncomeWP!AP187="","",'Cost and Benefit Parameters'!$C$45*(QP_IncomeWP!AP187-Income_CF!AP189))</f>
        <v>-838116.42013896303</v>
      </c>
      <c r="AQ187" s="1">
        <f>IF(QP_IncomeWP!AQ187="","",'Cost and Benefit Parameters'!$C$45*(QP_IncomeWP!AQ187-Income_CF!AQ189))</f>
        <v>-861793.61759547691</v>
      </c>
      <c r="AR187" s="1">
        <f>IF(QP_IncomeWP!AR187="","",'Cost and Benefit Parameters'!$C$45*(QP_IncomeWP!AR187-Income_CF!AR189))</f>
        <v>-885608.18307173322</v>
      </c>
      <c r="AS187" s="1">
        <f>IF(QP_IncomeWP!AS187="","",'Cost and Benefit Parameters'!$C$45*(QP_IncomeWP!AS187-Income_CF!AS189))</f>
        <v>-909534.94891777507</v>
      </c>
      <c r="AT187" s="1">
        <f>IF(QP_IncomeWP!AT187="","",'Cost and Benefit Parameters'!$C$45*(QP_IncomeWP!AT187-Income_CF!AT189))</f>
        <v>-933547.85523455287</v>
      </c>
      <c r="AU187" s="1">
        <f>IF(QP_IncomeWP!AU187="","",'Cost and Benefit Parameters'!$C$45*(QP_IncomeWP!AU187-Income_CF!AU189))</f>
        <v>-957619.98912884772</v>
      </c>
      <c r="AV187" s="1">
        <f>IF(QP_IncomeWP!AV187="","",'Cost and Benefit Parameters'!$C$45*(QP_IncomeWP!AV187-Income_CF!AV189))</f>
        <v>-981723.6276079301</v>
      </c>
      <c r="AW187" s="1">
        <f>IF(QP_IncomeWP!AW187="","",'Cost and Benefit Parameters'!$C$45*(QP_IncomeWP!AW187-Income_CF!AW189))</f>
        <v>-1005830.2840537385</v>
      </c>
      <c r="AX187" s="1">
        <f>IF(QP_IncomeWP!AX187="","",'Cost and Benefit Parameters'!$C$45*(QP_IncomeWP!AX187-Income_CF!AX189))</f>
        <v>-1029910.7581994948</v>
      </c>
      <c r="AY187" s="1">
        <f>IF(QP_IncomeWP!AY187="","",'Cost and Benefit Parameters'!$C$45*(QP_IncomeWP!AY187-Income_CF!AY189))</f>
        <v>-1053935.1895147706</v>
      </c>
      <c r="AZ187" s="1">
        <f>IF(QP_IncomeWP!AZ187="","",'Cost and Benefit Parameters'!$C$45*(QP_IncomeWP!AZ187-Income_CF!AZ189))</f>
        <v>-1077873.1138883748</v>
      </c>
      <c r="BA187" s="1">
        <f>IF(QP_IncomeWP!BA187="","",'Cost and Benefit Parameters'!$C$45*(QP_IncomeWP!BA187-Income_CF!BA189))</f>
        <v>-1101693.5234815222</v>
      </c>
      <c r="BB187" s="1">
        <f>IF(QP_IncomeWP!BB187="","",'Cost and Benefit Parameters'!$C$45*(QP_IncomeWP!BB187-Income_CF!BB189))</f>
        <v>-1125364.929607485</v>
      </c>
      <c r="BC187" s="1">
        <f>IF(QP_IncomeWP!BC187="","",'Cost and Benefit Parameters'!$C$45*(QP_IncomeWP!BC187-Income_CF!BC189))</f>
        <v>-1148855.4284775609</v>
      </c>
      <c r="BD187" s="1">
        <f>IF(QP_IncomeWP!BD187="","",'Cost and Benefit Parameters'!$C$45*(QP_IncomeWP!BD187-Income_CF!BD189))</f>
        <v>-1172132.7696376594</v>
      </c>
      <c r="BE187" s="1">
        <f>IF(QP_IncomeWP!BE187="","",'Cost and Benefit Parameters'!$C$45*(QP_IncomeWP!BE187-Income_CF!BE189))</f>
        <v>-1195164.4269043545</v>
      </c>
      <c r="BF187" s="1">
        <f>IF(QP_IncomeWP!BF187="","",'Cost and Benefit Parameters'!$C$45*(QP_IncomeWP!BF187-Income_CF!BF189))</f>
        <v>-1217917.6715947811</v>
      </c>
      <c r="BG187" s="1">
        <f>IF(QP_IncomeWP!BG187="","",'Cost and Benefit Parameters'!$C$45*(QP_IncomeWP!BG187-Income_CF!BG189))</f>
        <v>-1240359.6478306581</v>
      </c>
      <c r="BH187" s="1">
        <f>IF(QP_IncomeWP!BH187="","",'Cost and Benefit Parameters'!$C$45*(QP_IncomeWP!BH187-Income_CF!BH189))</f>
        <v>-1262457.4496836555</v>
      </c>
      <c r="BI187" s="1">
        <f>IF(QP_IncomeWP!BI187="","",'Cost and Benefit Parameters'!$C$45*(QP_IncomeWP!BI187-Income_CF!BI189))</f>
        <v>-1284178.1999169716</v>
      </c>
      <c r="BJ187" s="1">
        <f>IF(QP_IncomeWP!BJ187="","",'Cost and Benefit Parameters'!$C$45*(QP_IncomeWP!BJ187-Income_CF!BJ189))</f>
        <v>-1305489.1300665906</v>
      </c>
      <c r="BK187" s="1">
        <f>IF(QP_IncomeWP!BK187="","",'Cost and Benefit Parameters'!$C$45*(QP_IncomeWP!BK187-Income_CF!BK189))</f>
        <v>-1326357.661595495</v>
      </c>
      <c r="BL187" s="1">
        <f>IF(QP_IncomeWP!BL187="","",'Cost and Benefit Parameters'!$C$45*(QP_IncomeWP!BL187-Income_CF!BL189))</f>
        <v>-1346751.4878447216</v>
      </c>
      <c r="BM187" s="1">
        <f>IF(QP_IncomeWP!BM187="","",'Cost and Benefit Parameters'!$C$45*(QP_IncomeWP!BM187-Income_CF!BM189))</f>
        <v>-1366638.6564973304</v>
      </c>
    </row>
    <row r="188" spans="1:72" x14ac:dyDescent="0.55000000000000004">
      <c r="A188" s="640"/>
      <c r="B188" s="329" t="s">
        <v>569</v>
      </c>
      <c r="C188" s="329"/>
      <c r="D188" s="329"/>
      <c r="E188" s="329"/>
      <c r="F188" s="329"/>
      <c r="G188" s="330">
        <f>SUM(G168:G187)</f>
        <v>-279694.7803854543</v>
      </c>
      <c r="H188" s="330">
        <f t="shared" ref="H188:BM188" si="14">SUM(H168:H187)</f>
        <v>-578630.41203900089</v>
      </c>
      <c r="I188" s="330">
        <f t="shared" si="14"/>
        <v>-897623.98231483751</v>
      </c>
      <c r="J188" s="330">
        <f t="shared" si="14"/>
        <v>-1237512.6887767292</v>
      </c>
      <c r="K188" s="330">
        <f t="shared" si="14"/>
        <v>-1601139.4403538913</v>
      </c>
      <c r="L188" s="330">
        <f t="shared" si="14"/>
        <v>-1987324.7616932988</v>
      </c>
      <c r="M188" s="330">
        <f t="shared" si="14"/>
        <v>-2396951.0137382485</v>
      </c>
      <c r="N188" s="330">
        <f t="shared" si="14"/>
        <v>-2830919.7651163475</v>
      </c>
      <c r="O188" s="330">
        <f t="shared" si="14"/>
        <v>-3290151.7529693334</v>
      </c>
      <c r="P188" s="330">
        <f t="shared" si="14"/>
        <v>-3775586.8406421258</v>
      </c>
      <c r="Q188" s="330">
        <f t="shared" si="14"/>
        <v>-4288183.9739523372</v>
      </c>
      <c r="R188" s="330">
        <f t="shared" si="14"/>
        <v>-4828921.1378749683</v>
      </c>
      <c r="S188" s="330">
        <f t="shared" si="14"/>
        <v>-5398795.3155880915</v>
      </c>
      <c r="T188" s="330">
        <f t="shared" si="14"/>
        <v>-5998822.4519332675</v>
      </c>
      <c r="U188" s="330">
        <f t="shared" si="14"/>
        <v>-6630037.4234487433</v>
      </c>
      <c r="V188" s="330">
        <f t="shared" si="14"/>
        <v>-7293494.0172337499</v>
      </c>
      <c r="W188" s="330">
        <f t="shared" si="14"/>
        <v>-7990264.9209976457</v>
      </c>
      <c r="X188" s="330">
        <f t="shared" si="14"/>
        <v>-8721441.7267379761</v>
      </c>
      <c r="Y188" s="330">
        <f t="shared" si="14"/>
        <v>-9488134.9505762216</v>
      </c>
      <c r="Z188" s="330">
        <f t="shared" si="14"/>
        <v>-10291474.071358413</v>
      </c>
      <c r="AA188" s="330">
        <f t="shared" si="14"/>
        <v>-10627447.705567108</v>
      </c>
      <c r="AB188" s="330">
        <f t="shared" si="14"/>
        <v>-10967632.229311602</v>
      </c>
      <c r="AC188" s="330">
        <f t="shared" si="14"/>
        <v>-11311738.718781518</v>
      </c>
      <c r="AD188" s="330">
        <f t="shared" si="14"/>
        <v>-11659461.28817603</v>
      </c>
      <c r="AE188" s="330">
        <f t="shared" si="14"/>
        <v>-12006891.046943268</v>
      </c>
      <c r="AF188" s="330">
        <f t="shared" si="14"/>
        <v>-12357403.720506562</v>
      </c>
      <c r="AG188" s="330">
        <f t="shared" si="14"/>
        <v>-12710671.11918558</v>
      </c>
      <c r="AH188" s="330">
        <f t="shared" si="14"/>
        <v>-13066350.642318357</v>
      </c>
      <c r="AI188" s="330">
        <f t="shared" si="14"/>
        <v>-13424085.683193129</v>
      </c>
      <c r="AJ188" s="330">
        <f t="shared" si="14"/>
        <v>-13783506.087172292</v>
      </c>
      <c r="AK188" s="330">
        <f t="shared" si="14"/>
        <v>-14144228.662859887</v>
      </c>
      <c r="AL188" s="330">
        <f t="shared" si="14"/>
        <v>-14505857.745938521</v>
      </c>
      <c r="AM188" s="330">
        <f t="shared" si="14"/>
        <v>-14867985.815072285</v>
      </c>
      <c r="AN188" s="330">
        <f t="shared" si="14"/>
        <v>-15230194.159039024</v>
      </c>
      <c r="AO188" s="330">
        <f t="shared" si="14"/>
        <v>-15592053.594020488</v>
      </c>
      <c r="AP188" s="330">
        <f t="shared" si="14"/>
        <v>-15953125.229742713</v>
      </c>
      <c r="AQ188" s="330">
        <f t="shared" si="14"/>
        <v>-16312961.282923698</v>
      </c>
      <c r="AR188" s="330">
        <f t="shared" si="14"/>
        <v>-16671105.936250918</v>
      </c>
      <c r="AS188" s="330">
        <f t="shared" si="14"/>
        <v>-17027096.240880579</v>
      </c>
      <c r="AT188" s="330">
        <f t="shared" si="14"/>
        <v>-17380463.060223132</v>
      </c>
      <c r="AU188" s="330">
        <f t="shared" si="14"/>
        <v>-16940322.66113824</v>
      </c>
      <c r="AV188" s="330">
        <f t="shared" si="14"/>
        <v>-16462183.752169676</v>
      </c>
      <c r="AW188" s="330">
        <f t="shared" si="14"/>
        <v>-15944873.928298593</v>
      </c>
      <c r="AX188" s="330">
        <f t="shared" si="14"/>
        <v>-15387214.953572199</v>
      </c>
      <c r="AY188" s="330">
        <f t="shared" si="14"/>
        <v>-14788023.321233884</v>
      </c>
      <c r="AZ188" s="330">
        <f t="shared" si="14"/>
        <v>-14146110.77567069</v>
      </c>
      <c r="BA188" s="330">
        <f t="shared" si="14"/>
        <v>-13460284.791635783</v>
      </c>
      <c r="BB188" s="330">
        <f t="shared" si="14"/>
        <v>-12729349.006198887</v>
      </c>
      <c r="BC188" s="330">
        <f t="shared" si="14"/>
        <v>-11952103.598889142</v>
      </c>
      <c r="BD188" s="330">
        <f t="shared" si="14"/>
        <v>-11127345.615523931</v>
      </c>
      <c r="BE188" s="330">
        <f t="shared" si="14"/>
        <v>-10253869.231262859</v>
      </c>
      <c r="BF188" s="330">
        <f t="shared" si="14"/>
        <v>-9330465.9484892618</v>
      </c>
      <c r="BG188" s="330">
        <f t="shared" si="14"/>
        <v>-8355924.7252013106</v>
      </c>
      <c r="BH188" s="330">
        <f t="shared" si="14"/>
        <v>-7329032.0296917744</v>
      </c>
      <c r="BI188" s="330">
        <f t="shared" si="14"/>
        <v>-6248571.8174083633</v>
      </c>
      <c r="BJ188" s="330">
        <f t="shared" si="14"/>
        <v>-5113325.4260161314</v>
      </c>
      <c r="BK188" s="330">
        <f t="shared" si="14"/>
        <v>-3922071.3848280278</v>
      </c>
      <c r="BL188" s="330">
        <f t="shared" si="14"/>
        <v>-2673585.1349295089</v>
      </c>
      <c r="BM188" s="330">
        <f t="shared" si="14"/>
        <v>-1366638.6564973304</v>
      </c>
      <c r="BN188" s="329"/>
      <c r="BO188" s="329"/>
      <c r="BP188" s="329"/>
      <c r="BQ188" s="329"/>
      <c r="BR188" s="329"/>
      <c r="BS188" s="329"/>
      <c r="BT188" s="329"/>
    </row>
    <row r="189" spans="1:72" x14ac:dyDescent="0.55000000000000004">
      <c r="B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row>
    <row r="190" spans="1:72" x14ac:dyDescent="0.55000000000000004">
      <c r="A190" s="641" t="s">
        <v>491</v>
      </c>
      <c r="B190" s="128" t="s">
        <v>500</v>
      </c>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row>
    <row r="191" spans="1:72" x14ac:dyDescent="0.55000000000000004">
      <c r="A191" s="642"/>
      <c r="B191" t="s">
        <v>466</v>
      </c>
      <c r="I191" s="1">
        <f>IF(QP_IncomeWP!I191="","",'Cost and Benefit Parameters'!$C$46*(QP_IncomeWP!I191-Income_CF!I193))</f>
        <v>304009.52451208362</v>
      </c>
      <c r="J191" s="1">
        <f>IF(QP_IncomeWP!J191="","",'Cost and Benefit Parameters'!$C$46*(QP_IncomeWP!J191-Income_CF!J193))</f>
        <v>315802.75756730838</v>
      </c>
      <c r="K191" s="1">
        <f>IF(QP_IncomeWP!K191="","",'Cost and Benefit Parameters'!$C$46*(QP_IncomeWP!K191-Income_CF!K193))</f>
        <v>327856.70437835454</v>
      </c>
      <c r="L191" s="1">
        <f>IF(QP_IncomeWP!L191="","",'Cost and Benefit Parameters'!$C$46*(QP_IncomeWP!L191-Income_CF!L193))</f>
        <v>340166.57981876854</v>
      </c>
      <c r="M191" s="1">
        <f>IF(QP_IncomeWP!M191="","",'Cost and Benefit Parameters'!$C$46*(QP_IncomeWP!M191-Income_CF!M193))</f>
        <v>354885.15869789937</v>
      </c>
      <c r="N191" s="1">
        <f>IF(QP_IncomeWP!N191="","",'Cost and Benefit Parameters'!$C$46*(QP_IncomeWP!N191-Income_CF!N193))</f>
        <v>367547.67669986776</v>
      </c>
      <c r="O191" s="1">
        <f>IF(QP_IncomeWP!O191="","",'Cost and Benefit Parameters'!$C$46*(QP_IncomeWP!O191-Income_CF!O193))</f>
        <v>380433.6723395696</v>
      </c>
      <c r="P191" s="1">
        <f>IF(QP_IncomeWP!P191="","",'Cost and Benefit Parameters'!$C$46*(QP_IncomeWP!P191-Income_CF!P193))</f>
        <v>393535.25106514036</v>
      </c>
      <c r="Q191" s="1">
        <f>IF(QP_IncomeWP!Q191="","",'Cost and Benefit Parameters'!$C$46*(QP_IncomeWP!Q191-Income_CF!Q193))</f>
        <v>406843.84942528768</v>
      </c>
      <c r="R191" s="1">
        <f>IF(QP_IncomeWP!R191="","",'Cost and Benefit Parameters'!$C$46*(QP_IncomeWP!R191-Income_CF!R193))</f>
        <v>420350.23293276114</v>
      </c>
      <c r="S191" s="1">
        <f>IF(QP_IncomeWP!S191="","",'Cost and Benefit Parameters'!$C$46*(QP_IncomeWP!S191-Income_CF!S193))</f>
        <v>434044.49590106466</v>
      </c>
      <c r="T191" s="1">
        <f>IF(QP_IncomeWP!T191="","",'Cost and Benefit Parameters'!$C$46*(QP_IncomeWP!T191-Income_CF!T193))</f>
        <v>447916.06332171359</v>
      </c>
      <c r="U191" s="1">
        <f>IF(QP_IncomeWP!U191="","",'Cost and Benefit Parameters'!$C$46*(QP_IncomeWP!U191-Income_CF!U193))</f>
        <v>461953.69484288519</v>
      </c>
      <c r="V191" s="1">
        <f>IF(QP_IncomeWP!V191="","",'Cost and Benefit Parameters'!$C$46*(QP_IncomeWP!V191-Income_CF!V193))</f>
        <v>476145.49090337474</v>
      </c>
      <c r="W191" s="1">
        <f>IF(QP_IncomeWP!W191="","",'Cost and Benefit Parameters'!$C$46*(QP_IncomeWP!W191-Income_CF!W193))</f>
        <v>490478.90106826881</v>
      </c>
      <c r="X191" s="1">
        <f>IF(QP_IncomeWP!X191="","",'Cost and Benefit Parameters'!$C$46*(QP_IncomeWP!X191-Income_CF!X193))</f>
        <v>504940.73460490239</v>
      </c>
      <c r="Y191" s="1">
        <f>IF(QP_IncomeWP!Y191="","",'Cost and Benefit Parameters'!$C$46*(QP_IncomeWP!Y191-Income_CF!Y193))</f>
        <v>519517.17332921911</v>
      </c>
      <c r="Z191" s="1">
        <f>IF(QP_IncomeWP!Z191="","",'Cost and Benefit Parameters'!$C$46*(QP_IncomeWP!Z191-Income_CF!Z193))</f>
        <v>534193.78674400738</v>
      </c>
      <c r="AA191" s="1">
        <f>IF(QP_IncomeWP!AA191="","",'Cost and Benefit Parameters'!$C$46*(QP_IncomeWP!AA191-Income_CF!AA193))</f>
        <v>548955.54948126164</v>
      </c>
      <c r="AB191" s="1">
        <f>IF(QP_IncomeWP!AB191="","",'Cost and Benefit Parameters'!$C$46*(QP_IncomeWP!AB191-Income_CF!AB193))</f>
        <v>563786.86105153803</v>
      </c>
      <c r="AC191" s="1">
        <f>IF(QP_IncomeWP!AC191="","",'Cost and Benefit Parameters'!$C$46*(QP_IncomeWP!AC191-Income_CF!AC193))</f>
        <v>578671.56789339113</v>
      </c>
      <c r="AD191" s="1">
        <f>IF(QP_IncomeWP!AD191="","",'Cost and Benefit Parameters'!$C$46*(QP_IncomeWP!AD191-Income_CF!AD193))</f>
        <v>593592.98770603829</v>
      </c>
      <c r="AE191" s="1">
        <f>IF(QP_IncomeWP!AE191="","",'Cost and Benefit Parameters'!$C$46*(QP_IncomeWP!AE191-Income_CF!AE193))</f>
        <v>608533.93603816384</v>
      </c>
      <c r="AF191" s="1">
        <f>IF(QP_IncomeWP!AF191="","",'Cost and Benefit Parameters'!$C$46*(QP_IncomeWP!AF191-Income_CF!AF193))</f>
        <v>623476.75509553135</v>
      </c>
      <c r="AG191" s="1">
        <f>IF(QP_IncomeWP!AG191="","",'Cost and Benefit Parameters'!$C$46*(QP_IncomeWP!AG191-Income_CF!AG193))</f>
        <v>638403.34471962682</v>
      </c>
      <c r="AH191" s="1">
        <f>IF(QP_IncomeWP!AH191="","",'Cost and Benefit Parameters'!$C$46*(QP_IncomeWP!AH191-Income_CF!AH193))</f>
        <v>653295.19547907717</v>
      </c>
      <c r="AI191" s="1">
        <f>IF(QP_IncomeWP!AI191="","",'Cost and Benefit Parameters'!$C$46*(QP_IncomeWP!AI191-Income_CF!AI193))</f>
        <v>668133.42380525824</v>
      </c>
      <c r="AJ191" s="1">
        <f>IF(QP_IncomeWP!AJ191="","",'Cost and Benefit Parameters'!$C$46*(QP_IncomeWP!AJ191-Income_CF!AJ193))</f>
        <v>682898.80909305008</v>
      </c>
      <c r="AK191" s="1">
        <f>IF(QP_IncomeWP!AK191="","",'Cost and Benefit Parameters'!$C$46*(QP_IncomeWP!AK191-Income_CF!AK193))</f>
        <v>697571.83267758845</v>
      </c>
      <c r="AL191" s="1">
        <f>IF(QP_IncomeWP!AL191="","",'Cost and Benefit Parameters'!$C$46*(QP_IncomeWP!AL191-Income_CF!AL193))</f>
        <v>712132.71858774824</v>
      </c>
      <c r="AM191" s="1">
        <f>IF(QP_IncomeWP!AM191="","",'Cost and Benefit Parameters'!$C$46*(QP_IncomeWP!AM191-Income_CF!AM193))</f>
        <v>726561.47596743226</v>
      </c>
      <c r="AN191" s="1">
        <f>IF(QP_IncomeWP!AN191="","",'Cost and Benefit Parameters'!$C$46*(QP_IncomeWP!AN191-Income_CF!AN193))</f>
        <v>740837.94304619043</v>
      </c>
      <c r="AO191" s="1">
        <f>IF(QP_IncomeWP!AO191="","",'Cost and Benefit Parameters'!$C$46*(QP_IncomeWP!AO191-Income_CF!AO193))</f>
        <v>754941.83253170922</v>
      </c>
      <c r="AP191" s="1">
        <f>IF(QP_IncomeWP!AP191="","",'Cost and Benefit Parameters'!$C$46*(QP_IncomeWP!AP191-Income_CF!AP193))</f>
        <v>768852.77828796965</v>
      </c>
      <c r="AQ191" s="1">
        <f>IF(QP_IncomeWP!AQ191="","",'Cost and Benefit Parameters'!$C$46*(QP_IncomeWP!AQ191-Income_CF!AQ193))</f>
        <v>782550.38315479096</v>
      </c>
      <c r="AR191" s="1">
        <f>IF(QP_IncomeWP!AR191="","",'Cost and Benefit Parameters'!$C$46*(QP_IncomeWP!AR191-Income_CF!AR193))</f>
        <v>796014.26775680284</v>
      </c>
      <c r="AS191" s="1">
        <f>IF(QP_IncomeWP!AS191="","",'Cost and Benefit Parameters'!$C$46*(QP_IncomeWP!AS191-Income_CF!AS193))</f>
        <v>809224.12014283671</v>
      </c>
      <c r="AT191" s="1">
        <f>IF(QP_IncomeWP!AT191="","",'Cost and Benefit Parameters'!$C$46*(QP_IncomeWP!AT191-Income_CF!AT193))</f>
        <v>822159.7460903991</v>
      </c>
      <c r="AU191" s="1">
        <f>IF(QP_IncomeWP!AU191="","",'Cost and Benefit Parameters'!$C$46*(QP_IncomeWP!AU191-Income_CF!AU193))</f>
        <v>834801.11990408611</v>
      </c>
      <c r="AV191" s="1">
        <f>IF(QP_IncomeWP!AV191="","",'Cost and Benefit Parameters'!$C$46*(QP_IncomeWP!AV191-Income_CF!AV193))</f>
        <v>847128.43553192215</v>
      </c>
      <c r="AW191" s="1" t="str">
        <f>IF(QP_IncomeWP!AW191="","",'Cost and Benefit Parameters'!$C$46*(QP_IncomeWP!AW191-Income_CF!AW193))</f>
        <v/>
      </c>
      <c r="AX191" s="1" t="str">
        <f>IF(QP_IncomeWP!AX191="","",'Cost and Benefit Parameters'!$C$46*(QP_IncomeWP!AX191-Income_CF!AX193))</f>
        <v/>
      </c>
      <c r="AY191" s="1" t="str">
        <f>IF(QP_IncomeWP!AY191="","",'Cost and Benefit Parameters'!$C$46*(QP_IncomeWP!AY191-Income_CF!AY193))</f>
        <v/>
      </c>
      <c r="AZ191" s="1" t="str">
        <f>IF(QP_IncomeWP!AZ191="","",'Cost and Benefit Parameters'!$C$46*(QP_IncomeWP!AZ191-Income_CF!AZ193))</f>
        <v/>
      </c>
      <c r="BA191" s="1" t="str">
        <f>IF(QP_IncomeWP!BA191="","",'Cost and Benefit Parameters'!$C$46*(QP_IncomeWP!BA191-Income_CF!BA193))</f>
        <v/>
      </c>
      <c r="BB191" s="1" t="str">
        <f>IF(QP_IncomeWP!BB191="","",'Cost and Benefit Parameters'!$C$46*(QP_IncomeWP!BB191-Income_CF!BB193))</f>
        <v/>
      </c>
      <c r="BC191" s="1" t="str">
        <f>IF(QP_IncomeWP!BC191="","",'Cost and Benefit Parameters'!$C$46*(QP_IncomeWP!BC191-Income_CF!BC193))</f>
        <v/>
      </c>
      <c r="BD191" s="1" t="str">
        <f>IF(QP_IncomeWP!BD191="","",'Cost and Benefit Parameters'!$C$46*(QP_IncomeWP!BD191-Income_CF!BD193))</f>
        <v/>
      </c>
      <c r="BE191" s="1" t="str">
        <f>IF(QP_IncomeWP!BE191="","",'Cost and Benefit Parameters'!$C$46*(QP_IncomeWP!BE191-Income_CF!BE193))</f>
        <v/>
      </c>
      <c r="BF191" s="1" t="str">
        <f>IF(QP_IncomeWP!BF191="","",'Cost and Benefit Parameters'!$C$46*(QP_IncomeWP!BF191-Income_CF!BF193))</f>
        <v/>
      </c>
      <c r="BG191" s="1" t="str">
        <f>IF(QP_IncomeWP!BG191="","",'Cost and Benefit Parameters'!$C$46*(QP_IncomeWP!BG191-Income_CF!BG193))</f>
        <v/>
      </c>
      <c r="BH191" s="1" t="str">
        <f>IF(QP_IncomeWP!BH191="","",'Cost and Benefit Parameters'!$C$46*(QP_IncomeWP!BH191-Income_CF!BH193))</f>
        <v/>
      </c>
      <c r="BI191" s="1" t="str">
        <f>IF(QP_IncomeWP!BI191="","",'Cost and Benefit Parameters'!$C$46*(QP_IncomeWP!BI191-Income_CF!BI193))</f>
        <v/>
      </c>
      <c r="BJ191" s="1" t="str">
        <f>IF(QP_IncomeWP!BJ191="","",'Cost and Benefit Parameters'!$C$46*(QP_IncomeWP!BJ191-Income_CF!BJ193))</f>
        <v/>
      </c>
      <c r="BK191" s="1" t="str">
        <f>IF(QP_IncomeWP!BK191="","",'Cost and Benefit Parameters'!$C$46*(QP_IncomeWP!BK191-Income_CF!BK193))</f>
        <v/>
      </c>
      <c r="BL191" s="1" t="str">
        <f>IF(QP_IncomeWP!BL191="","",'Cost and Benefit Parameters'!$C$46*(QP_IncomeWP!BL191-Income_CF!BL193))</f>
        <v/>
      </c>
      <c r="BM191" s="1" t="str">
        <f>IF(QP_IncomeWP!BM191="","",'Cost and Benefit Parameters'!$C$46*(QP_IncomeWP!BM191-Income_CF!BM193))</f>
        <v/>
      </c>
      <c r="BN191" s="1" t="str">
        <f>IF(QP_IncomeWP!BN191="","",'Cost and Benefit Parameters'!$C$46*(QP_IncomeWP!BN191-Income_CF!BN193))</f>
        <v/>
      </c>
      <c r="BO191" s="1" t="str">
        <f>IF(QP_IncomeWP!BO191="","",'Cost and Benefit Parameters'!$C$46*(QP_IncomeWP!BO191-Income_CF!BO193))</f>
        <v/>
      </c>
    </row>
    <row r="192" spans="1:72" x14ac:dyDescent="0.55000000000000004">
      <c r="A192" s="642"/>
      <c r="B192" t="s">
        <v>468</v>
      </c>
      <c r="I192" s="1" t="str">
        <f>IF(QP_IncomeWP!I192="","",'Cost and Benefit Parameters'!$C$46*(QP_IncomeWP!I192-Income_CF!I194))</f>
        <v/>
      </c>
      <c r="J192" s="1">
        <f>IF(QP_IncomeWP!J192="","",'Cost and Benefit Parameters'!$C$46*(QP_IncomeWP!J192-Income_CF!J194))</f>
        <v>313129.81024744606</v>
      </c>
      <c r="K192" s="1">
        <f>IF(QP_IncomeWP!K192="","",'Cost and Benefit Parameters'!$C$46*(QP_IncomeWP!K192-Income_CF!K194))</f>
        <v>325276.84029432759</v>
      </c>
      <c r="L192" s="1">
        <f>IF(QP_IncomeWP!L192="","",'Cost and Benefit Parameters'!$C$46*(QP_IncomeWP!L192-Income_CF!L194))</f>
        <v>337692.40550970531</v>
      </c>
      <c r="M192" s="1">
        <f>IF(QP_IncomeWP!M192="","",'Cost and Benefit Parameters'!$C$46*(QP_IncomeWP!M192-Income_CF!M194))</f>
        <v>350371.57721333165</v>
      </c>
      <c r="N192" s="1">
        <f>IF(QP_IncomeWP!N192="","",'Cost and Benefit Parameters'!$C$46*(QP_IncomeWP!N192-Income_CF!N194))</f>
        <v>365531.71345883625</v>
      </c>
      <c r="O192" s="1">
        <f>IF(QP_IncomeWP!O192="","",'Cost and Benefit Parameters'!$C$46*(QP_IncomeWP!O192-Income_CF!O194))</f>
        <v>378574.10700086394</v>
      </c>
      <c r="P192" s="1">
        <f>IF(QP_IncomeWP!P192="","",'Cost and Benefit Parameters'!$C$46*(QP_IncomeWP!P192-Income_CF!P194))</f>
        <v>391846.68250975653</v>
      </c>
      <c r="Q192" s="1">
        <f>IF(QP_IncomeWP!Q192="","",'Cost and Benefit Parameters'!$C$46*(QP_IncomeWP!Q192-Income_CF!Q194))</f>
        <v>405341.30859709455</v>
      </c>
      <c r="R192" s="1">
        <f>IF(QP_IncomeWP!R192="","",'Cost and Benefit Parameters'!$C$46*(QP_IncomeWP!R192-Income_CF!R194))</f>
        <v>419049.16490804619</v>
      </c>
      <c r="S192" s="1">
        <f>IF(QP_IncomeWP!S192="","",'Cost and Benefit Parameters'!$C$46*(QP_IncomeWP!S192-Income_CF!S194))</f>
        <v>432960.73992074392</v>
      </c>
      <c r="T192" s="1">
        <f>IF(QP_IncomeWP!T192="","",'Cost and Benefit Parameters'!$C$46*(QP_IncomeWP!T192-Income_CF!T194))</f>
        <v>447065.83077809663</v>
      </c>
      <c r="U192" s="1">
        <f>IF(QP_IncomeWP!U192="","",'Cost and Benefit Parameters'!$C$46*(QP_IncomeWP!U192-Income_CF!U194))</f>
        <v>461353.54522136512</v>
      </c>
      <c r="V192" s="1">
        <f>IF(QP_IncomeWP!V192="","",'Cost and Benefit Parameters'!$C$46*(QP_IncomeWP!V192-Income_CF!V194))</f>
        <v>475812.30568817165</v>
      </c>
      <c r="W192" s="1">
        <f>IF(QP_IncomeWP!W192="","",'Cost and Benefit Parameters'!$C$46*(QP_IncomeWP!W192-Income_CF!W194))</f>
        <v>490429.85563047579</v>
      </c>
      <c r="X192" s="1">
        <f>IF(QP_IncomeWP!X192="","",'Cost and Benefit Parameters'!$C$46*(QP_IncomeWP!X192-Income_CF!X194))</f>
        <v>505193.26810031687</v>
      </c>
      <c r="Y192" s="1">
        <f>IF(QP_IncomeWP!Y192="","",'Cost and Benefit Parameters'!$C$46*(QP_IncomeWP!Y192-Income_CF!Y194))</f>
        <v>520088.95664304926</v>
      </c>
      <c r="Z192" s="1">
        <f>IF(QP_IncomeWP!Z192="","",'Cost and Benefit Parameters'!$C$46*(QP_IncomeWP!Z192-Income_CF!Z194))</f>
        <v>535102.68852909561</v>
      </c>
      <c r="AA192" s="1">
        <f>IF(QP_IncomeWP!AA192="","",'Cost and Benefit Parameters'!$C$46*(QP_IncomeWP!AA192-Income_CF!AA194))</f>
        <v>550219.60034632776</v>
      </c>
      <c r="AB192" s="1">
        <f>IF(QP_IncomeWP!AB192="","",'Cost and Benefit Parameters'!$C$46*(QP_IncomeWP!AB192-Income_CF!AB194))</f>
        <v>565424.21596569964</v>
      </c>
      <c r="AC192" s="1">
        <f>IF(QP_IncomeWP!AC192="","",'Cost and Benefit Parameters'!$C$46*(QP_IncomeWP!AC192-Income_CF!AC194))</f>
        <v>580700.46688308439</v>
      </c>
      <c r="AD192" s="1">
        <f>IF(QP_IncomeWP!AD192="","",'Cost and Benefit Parameters'!$C$46*(QP_IncomeWP!AD192-Income_CF!AD194))</f>
        <v>596031.71493019303</v>
      </c>
      <c r="AE192" s="1">
        <f>IF(QP_IncomeWP!AE192="","",'Cost and Benefit Parameters'!$C$46*(QP_IncomeWP!AE192-Income_CF!AE194))</f>
        <v>611400.77733721957</v>
      </c>
      <c r="AF192" s="1">
        <f>IF(QP_IncomeWP!AF192="","",'Cost and Benefit Parameters'!$C$46*(QP_IncomeWP!AF192-Income_CF!AF194))</f>
        <v>626789.95411930862</v>
      </c>
      <c r="AG192" s="1">
        <f>IF(QP_IncomeWP!AG192="","",'Cost and Benefit Parameters'!$C$46*(QP_IncomeWP!AG192-Income_CF!AG194))</f>
        <v>642181.05774839735</v>
      </c>
      <c r="AH192" s="1">
        <f>IF(QP_IncomeWP!AH192="","",'Cost and Benefit Parameters'!$C$46*(QP_IncomeWP!AH192-Income_CF!AH194))</f>
        <v>657555.44506121578</v>
      </c>
      <c r="AI192" s="1">
        <f>IF(QP_IncomeWP!AI192="","",'Cost and Benefit Parameters'!$C$46*(QP_IncomeWP!AI192-Income_CF!AI194))</f>
        <v>672894.05134344974</v>
      </c>
      <c r="AJ192" s="1">
        <f>IF(QP_IncomeWP!AJ192="","",'Cost and Benefit Parameters'!$C$46*(QP_IncomeWP!AJ192-Income_CF!AJ194))</f>
        <v>688177.42651941592</v>
      </c>
      <c r="AK192" s="1">
        <f>IF(QP_IncomeWP!AK192="","",'Cost and Benefit Parameters'!$C$46*(QP_IncomeWP!AK192-Income_CF!AK194))</f>
        <v>703385.77336584148</v>
      </c>
      <c r="AL192" s="1">
        <f>IF(QP_IncomeWP!AL192="","",'Cost and Benefit Parameters'!$C$46*(QP_IncomeWP!AL192-Income_CF!AL194))</f>
        <v>718498.98765791615</v>
      </c>
      <c r="AM192" s="1">
        <f>IF(QP_IncomeWP!AM192="","",'Cost and Benefit Parameters'!$C$46*(QP_IncomeWP!AM192-Income_CF!AM194))</f>
        <v>733496.70014538092</v>
      </c>
      <c r="AN192" s="1">
        <f>IF(QP_IncomeWP!AN192="","",'Cost and Benefit Parameters'!$C$46*(QP_IncomeWP!AN192-Income_CF!AN194))</f>
        <v>748358.32024645468</v>
      </c>
      <c r="AO192" s="1">
        <f>IF(QP_IncomeWP!AO192="","",'Cost and Benefit Parameters'!$C$46*(QP_IncomeWP!AO192-Income_CF!AO194))</f>
        <v>763063.08133757638</v>
      </c>
      <c r="AP192" s="1">
        <f>IF(QP_IncomeWP!AP192="","",'Cost and Benefit Parameters'!$C$46*(QP_IncomeWP!AP192-Income_CF!AP194))</f>
        <v>777590.08750766062</v>
      </c>
      <c r="AQ192" s="1">
        <f>IF(QP_IncomeWP!AQ192="","",'Cost and Benefit Parameters'!$C$46*(QP_IncomeWP!AQ192-Income_CF!AQ194))</f>
        <v>791918.36163660861</v>
      </c>
      <c r="AR192" s="1">
        <f>IF(QP_IncomeWP!AR192="","",'Cost and Benefit Parameters'!$C$46*(QP_IncomeWP!AR192-Income_CF!AR194))</f>
        <v>806026.89464943495</v>
      </c>
      <c r="AS192" s="1">
        <f>IF(QP_IncomeWP!AS192="","",'Cost and Benefit Parameters'!$C$46*(QP_IncomeWP!AS192-Income_CF!AS194))</f>
        <v>819894.69578950701</v>
      </c>
      <c r="AT192" s="1">
        <f>IF(QP_IncomeWP!AT192="","",'Cost and Benefit Parameters'!$C$46*(QP_IncomeWP!AT192-Income_CF!AT194))</f>
        <v>833500.8437471214</v>
      </c>
      <c r="AU192" s="1">
        <f>IF(QP_IncomeWP!AU192="","",'Cost and Benefit Parameters'!$C$46*(QP_IncomeWP!AU192-Income_CF!AU194))</f>
        <v>846824.53847311123</v>
      </c>
      <c r="AV192" s="1">
        <f>IF(QP_IncomeWP!AV192="","",'Cost and Benefit Parameters'!$C$46*(QP_IncomeWP!AV192-Income_CF!AV194))</f>
        <v>859845.15350120887</v>
      </c>
      <c r="AW192" s="1">
        <f>IF(QP_IncomeWP!AW192="","",'Cost and Benefit Parameters'!$C$46*(QP_IncomeWP!AW192-Income_CF!AW194))</f>
        <v>872542.28859787923</v>
      </c>
      <c r="AX192" s="1" t="str">
        <f>IF(QP_IncomeWP!AX192="","",'Cost and Benefit Parameters'!$C$46*(QP_IncomeWP!AX192-Income_CF!AX194))</f>
        <v/>
      </c>
      <c r="AY192" s="1" t="str">
        <f>IF(QP_IncomeWP!AY192="","",'Cost and Benefit Parameters'!$C$46*(QP_IncomeWP!AY192-Income_CF!AY194))</f>
        <v/>
      </c>
      <c r="AZ192" s="1" t="str">
        <f>IF(QP_IncomeWP!AZ192="","",'Cost and Benefit Parameters'!$C$46*(QP_IncomeWP!AZ192-Income_CF!AZ194))</f>
        <v/>
      </c>
      <c r="BA192" s="1" t="str">
        <f>IF(QP_IncomeWP!BA192="","",'Cost and Benefit Parameters'!$C$46*(QP_IncomeWP!BA192-Income_CF!BA194))</f>
        <v/>
      </c>
      <c r="BB192" s="1" t="str">
        <f>IF(QP_IncomeWP!BB192="","",'Cost and Benefit Parameters'!$C$46*(QP_IncomeWP!BB192-Income_CF!BB194))</f>
        <v/>
      </c>
      <c r="BC192" s="1" t="str">
        <f>IF(QP_IncomeWP!BC192="","",'Cost and Benefit Parameters'!$C$46*(QP_IncomeWP!BC192-Income_CF!BC194))</f>
        <v/>
      </c>
      <c r="BD192" s="1" t="str">
        <f>IF(QP_IncomeWP!BD192="","",'Cost and Benefit Parameters'!$C$46*(QP_IncomeWP!BD192-Income_CF!BD194))</f>
        <v/>
      </c>
      <c r="BE192" s="1" t="str">
        <f>IF(QP_IncomeWP!BE192="","",'Cost and Benefit Parameters'!$C$46*(QP_IncomeWP!BE192-Income_CF!BE194))</f>
        <v/>
      </c>
      <c r="BF192" s="1" t="str">
        <f>IF(QP_IncomeWP!BF192="","",'Cost and Benefit Parameters'!$C$46*(QP_IncomeWP!BF192-Income_CF!BF194))</f>
        <v/>
      </c>
      <c r="BG192" s="1" t="str">
        <f>IF(QP_IncomeWP!BG192="","",'Cost and Benefit Parameters'!$C$46*(QP_IncomeWP!BG192-Income_CF!BG194))</f>
        <v/>
      </c>
      <c r="BH192" s="1" t="str">
        <f>IF(QP_IncomeWP!BH192="","",'Cost and Benefit Parameters'!$C$46*(QP_IncomeWP!BH192-Income_CF!BH194))</f>
        <v/>
      </c>
      <c r="BI192" s="1" t="str">
        <f>IF(QP_IncomeWP!BI192="","",'Cost and Benefit Parameters'!$C$46*(QP_IncomeWP!BI192-Income_CF!BI194))</f>
        <v/>
      </c>
      <c r="BJ192" s="1" t="str">
        <f>IF(QP_IncomeWP!BJ192="","",'Cost and Benefit Parameters'!$C$46*(QP_IncomeWP!BJ192-Income_CF!BJ194))</f>
        <v/>
      </c>
      <c r="BK192" s="1" t="str">
        <f>IF(QP_IncomeWP!BK192="","",'Cost and Benefit Parameters'!$C$46*(QP_IncomeWP!BK192-Income_CF!BK194))</f>
        <v/>
      </c>
      <c r="BL192" s="1" t="str">
        <f>IF(QP_IncomeWP!BL192="","",'Cost and Benefit Parameters'!$C$46*(QP_IncomeWP!BL192-Income_CF!BL194))</f>
        <v/>
      </c>
      <c r="BM192" s="1" t="str">
        <f>IF(QP_IncomeWP!BM192="","",'Cost and Benefit Parameters'!$C$46*(QP_IncomeWP!BM192-Income_CF!BM194))</f>
        <v/>
      </c>
      <c r="BN192" s="1" t="str">
        <f>IF(QP_IncomeWP!BN192="","",'Cost and Benefit Parameters'!$C$46*(QP_IncomeWP!BN192-Income_CF!BN194))</f>
        <v/>
      </c>
      <c r="BO192" s="1" t="str">
        <f>IF(QP_IncomeWP!BO192="","",'Cost and Benefit Parameters'!$C$46*(QP_IncomeWP!BO192-Income_CF!BO194))</f>
        <v/>
      </c>
    </row>
    <row r="193" spans="1:67" x14ac:dyDescent="0.55000000000000004">
      <c r="A193" s="642"/>
      <c r="B193" t="s">
        <v>469</v>
      </c>
      <c r="I193" s="1" t="str">
        <f>IF(QP_IncomeWP!I193="","",'Cost and Benefit Parameters'!$C$46*(QP_IncomeWP!I193-Income_CF!I195))</f>
        <v/>
      </c>
      <c r="J193" s="1" t="str">
        <f>IF(QP_IncomeWP!J193="","",'Cost and Benefit Parameters'!$C$46*(QP_IncomeWP!J193-Income_CF!J195))</f>
        <v/>
      </c>
      <c r="K193" s="1">
        <f>IF(QP_IncomeWP!K193="","",'Cost and Benefit Parameters'!$C$46*(QP_IncomeWP!K193-Income_CF!K195))</f>
        <v>322523.7045548695</v>
      </c>
      <c r="L193" s="1">
        <f>IF(QP_IncomeWP!L193="","",'Cost and Benefit Parameters'!$C$46*(QP_IncomeWP!L193-Income_CF!L195))</f>
        <v>335035.1455031574</v>
      </c>
      <c r="M193" s="1">
        <f>IF(QP_IncomeWP!M193="","",'Cost and Benefit Parameters'!$C$46*(QP_IncomeWP!M193-Income_CF!M195))</f>
        <v>347823.17767499655</v>
      </c>
      <c r="N193" s="1">
        <f>IF(QP_IncomeWP!N193="","",'Cost and Benefit Parameters'!$C$46*(QP_IncomeWP!N193-Income_CF!N195))</f>
        <v>360882.72452973138</v>
      </c>
      <c r="O193" s="1">
        <f>IF(QP_IncomeWP!O193="","",'Cost and Benefit Parameters'!$C$46*(QP_IncomeWP!O193-Income_CF!O195))</f>
        <v>376497.66486260149</v>
      </c>
      <c r="P193" s="1">
        <f>IF(QP_IncomeWP!P193="","",'Cost and Benefit Parameters'!$C$46*(QP_IncomeWP!P193-Income_CF!P195))</f>
        <v>389931.33021088981</v>
      </c>
      <c r="Q193" s="1">
        <f>IF(QP_IncomeWP!Q193="","",'Cost and Benefit Parameters'!$C$46*(QP_IncomeWP!Q193-Income_CF!Q195))</f>
        <v>403602.08298504929</v>
      </c>
      <c r="R193" s="1">
        <f>IF(QP_IncomeWP!R193="","",'Cost and Benefit Parameters'!$C$46*(QP_IncomeWP!R193-Income_CF!R195))</f>
        <v>417501.54785500735</v>
      </c>
      <c r="S193" s="1">
        <f>IF(QP_IncomeWP!S193="","",'Cost and Benefit Parameters'!$C$46*(QP_IncomeWP!S193-Income_CF!S195))</f>
        <v>431620.63985528774</v>
      </c>
      <c r="T193" s="1">
        <f>IF(QP_IncomeWP!T193="","",'Cost and Benefit Parameters'!$C$46*(QP_IncomeWP!T193-Income_CF!T195))</f>
        <v>445949.56211836619</v>
      </c>
      <c r="U193" s="1">
        <f>IF(QP_IncomeWP!U193="","",'Cost and Benefit Parameters'!$C$46*(QP_IncomeWP!U193-Income_CF!U195))</f>
        <v>460477.80570143962</v>
      </c>
      <c r="V193" s="1">
        <f>IF(QP_IncomeWP!V193="","",'Cost and Benefit Parameters'!$C$46*(QP_IncomeWP!V193-Income_CF!V195))</f>
        <v>475194.15157800593</v>
      </c>
      <c r="W193" s="1">
        <f>IF(QP_IncomeWP!W193="","",'Cost and Benefit Parameters'!$C$46*(QP_IncomeWP!W193-Income_CF!W195))</f>
        <v>490086.6748588169</v>
      </c>
      <c r="X193" s="1">
        <f>IF(QP_IncomeWP!X193="","",'Cost and Benefit Parameters'!$C$46*(QP_IncomeWP!X193-Income_CF!X195))</f>
        <v>505142.75129938993</v>
      </c>
      <c r="Y193" s="1">
        <f>IF(QP_IncomeWP!Y193="","",'Cost and Benefit Parameters'!$C$46*(QP_IncomeWP!Y193-Income_CF!Y195))</f>
        <v>520349.06614332646</v>
      </c>
      <c r="Z193" s="1">
        <f>IF(QP_IncomeWP!Z193="","",'Cost and Benefit Parameters'!$C$46*(QP_IncomeWP!Z193-Income_CF!Z195))</f>
        <v>535691.62534234102</v>
      </c>
      <c r="AA193" s="1">
        <f>IF(QP_IncomeWP!AA193="","",'Cost and Benefit Parameters'!$C$46*(QP_IncomeWP!AA193-Income_CF!AA195))</f>
        <v>551155.76918496855</v>
      </c>
      <c r="AB193" s="1">
        <f>IF(QP_IncomeWP!AB193="","",'Cost and Benefit Parameters'!$C$46*(QP_IncomeWP!AB193-Income_CF!AB195))</f>
        <v>566726.18835671747</v>
      </c>
      <c r="AC193" s="1">
        <f>IF(QP_IncomeWP!AC193="","",'Cost and Benefit Parameters'!$C$46*(QP_IncomeWP!AC193-Income_CF!AC195))</f>
        <v>582386.9424446706</v>
      </c>
      <c r="AD193" s="1">
        <f>IF(QP_IncomeWP!AD193="","",'Cost and Benefit Parameters'!$C$46*(QP_IncomeWP!AD193-Income_CF!AD195))</f>
        <v>598121.48088957684</v>
      </c>
      <c r="AE193" s="1">
        <f>IF(QP_IncomeWP!AE193="","",'Cost and Benefit Parameters'!$C$46*(QP_IncomeWP!AE193-Income_CF!AE195))</f>
        <v>613912.66637809877</v>
      </c>
      <c r="AF193" s="1">
        <f>IF(QP_IncomeWP!AF193="","",'Cost and Benefit Parameters'!$C$46*(QP_IncomeWP!AF193-Income_CF!AF195))</f>
        <v>629742.80065733648</v>
      </c>
      <c r="AG193" s="1">
        <f>IF(QP_IncomeWP!AG193="","",'Cost and Benefit Parameters'!$C$46*(QP_IncomeWP!AG193-Income_CF!AG195))</f>
        <v>645593.65274288808</v>
      </c>
      <c r="AH193" s="1">
        <f>IF(QP_IncomeWP!AH193="","",'Cost and Benefit Parameters'!$C$46*(QP_IncomeWP!AH193-Income_CF!AH195))</f>
        <v>661446.48948084924</v>
      </c>
      <c r="AI193" s="1">
        <f>IF(QP_IncomeWP!AI193="","",'Cost and Benefit Parameters'!$C$46*(QP_IncomeWP!AI193-Income_CF!AI195))</f>
        <v>677282.10841305228</v>
      </c>
      <c r="AJ193" s="1">
        <f>IF(QP_IncomeWP!AJ193="","",'Cost and Benefit Parameters'!$C$46*(QP_IncomeWP!AJ193-Income_CF!AJ195))</f>
        <v>693080.87288375315</v>
      </c>
      <c r="AK193" s="1">
        <f>IF(QP_IncomeWP!AK193="","",'Cost and Benefit Parameters'!$C$46*(QP_IncomeWP!AK193-Income_CF!AK195))</f>
        <v>708822.74931499851</v>
      </c>
      <c r="AL193" s="1">
        <f>IF(QP_IncomeWP!AL193="","",'Cost and Benefit Parameters'!$C$46*(QP_IncomeWP!AL193-Income_CF!AL195))</f>
        <v>724487.34656681668</v>
      </c>
      <c r="AM193" s="1">
        <f>IF(QP_IncomeWP!AM193="","",'Cost and Benefit Parameters'!$C$46*(QP_IncomeWP!AM193-Income_CF!AM195))</f>
        <v>740053.9572876537</v>
      </c>
      <c r="AN193" s="1">
        <f>IF(QP_IncomeWP!AN193="","",'Cost and Benefit Parameters'!$C$46*(QP_IncomeWP!AN193-Income_CF!AN195))</f>
        <v>755501.60114974203</v>
      </c>
      <c r="AO193" s="1">
        <f>IF(QP_IncomeWP!AO193="","",'Cost and Benefit Parameters'!$C$46*(QP_IncomeWP!AO193-Income_CF!AO195))</f>
        <v>770809.06985384854</v>
      </c>
      <c r="AP193" s="1">
        <f>IF(QP_IncomeWP!AP193="","",'Cost and Benefit Parameters'!$C$46*(QP_IncomeWP!AP193-Income_CF!AP195))</f>
        <v>785954.97377770371</v>
      </c>
      <c r="AQ193" s="1">
        <f>IF(QP_IncomeWP!AQ193="","",'Cost and Benefit Parameters'!$C$46*(QP_IncomeWP!AQ193-Income_CF!AQ195))</f>
        <v>800917.79013289034</v>
      </c>
      <c r="AR193" s="1">
        <f>IF(QP_IncomeWP!AR193="","",'Cost and Benefit Parameters'!$C$46*(QP_IncomeWP!AR193-Income_CF!AR195))</f>
        <v>815675.91248570662</v>
      </c>
      <c r="AS193" s="1">
        <f>IF(QP_IncomeWP!AS193="","",'Cost and Benefit Parameters'!$C$46*(QP_IncomeWP!AS193-Income_CF!AS195))</f>
        <v>830207.70148891793</v>
      </c>
      <c r="AT193" s="1">
        <f>IF(QP_IncomeWP!AT193="","",'Cost and Benefit Parameters'!$C$46*(QP_IncomeWP!AT193-Income_CF!AT195))</f>
        <v>844491.53666319232</v>
      </c>
      <c r="AU193" s="1">
        <f>IF(QP_IncomeWP!AU193="","",'Cost and Benefit Parameters'!$C$46*(QP_IncomeWP!AU193-Income_CF!AU195))</f>
        <v>858505.86905953521</v>
      </c>
      <c r="AV193" s="1">
        <f>IF(QP_IncomeWP!AV193="","",'Cost and Benefit Parameters'!$C$46*(QP_IncomeWP!AV193-Income_CF!AV195))</f>
        <v>872229.27462730475</v>
      </c>
      <c r="AW193" s="1">
        <f>IF(QP_IncomeWP!AW193="","",'Cost and Benefit Parameters'!$C$46*(QP_IncomeWP!AW193-Income_CF!AW195))</f>
        <v>885640.50810624508</v>
      </c>
      <c r="AX193" s="1">
        <f>IF(QP_IncomeWP!AX193="","",'Cost and Benefit Parameters'!$C$46*(QP_IncomeWP!AX193-Income_CF!AX195))</f>
        <v>898718.55725581606</v>
      </c>
      <c r="AY193" s="1" t="str">
        <f>IF(QP_IncomeWP!AY193="","",'Cost and Benefit Parameters'!$C$46*(QP_IncomeWP!AY193-Income_CF!AY195))</f>
        <v/>
      </c>
      <c r="AZ193" s="1" t="str">
        <f>IF(QP_IncomeWP!AZ193="","",'Cost and Benefit Parameters'!$C$46*(QP_IncomeWP!AZ193-Income_CF!AZ195))</f>
        <v/>
      </c>
      <c r="BA193" s="1" t="str">
        <f>IF(QP_IncomeWP!BA193="","",'Cost and Benefit Parameters'!$C$46*(QP_IncomeWP!BA193-Income_CF!BA195))</f>
        <v/>
      </c>
      <c r="BB193" s="1" t="str">
        <f>IF(QP_IncomeWP!BB193="","",'Cost and Benefit Parameters'!$C$46*(QP_IncomeWP!BB193-Income_CF!BB195))</f>
        <v/>
      </c>
      <c r="BC193" s="1" t="str">
        <f>IF(QP_IncomeWP!BC193="","",'Cost and Benefit Parameters'!$C$46*(QP_IncomeWP!BC193-Income_CF!BC195))</f>
        <v/>
      </c>
      <c r="BD193" s="1" t="str">
        <f>IF(QP_IncomeWP!BD193="","",'Cost and Benefit Parameters'!$C$46*(QP_IncomeWP!BD193-Income_CF!BD195))</f>
        <v/>
      </c>
      <c r="BE193" s="1" t="str">
        <f>IF(QP_IncomeWP!BE193="","",'Cost and Benefit Parameters'!$C$46*(QP_IncomeWP!BE193-Income_CF!BE195))</f>
        <v/>
      </c>
      <c r="BF193" s="1" t="str">
        <f>IF(QP_IncomeWP!BF193="","",'Cost and Benefit Parameters'!$C$46*(QP_IncomeWP!BF193-Income_CF!BF195))</f>
        <v/>
      </c>
      <c r="BG193" s="1" t="str">
        <f>IF(QP_IncomeWP!BG193="","",'Cost and Benefit Parameters'!$C$46*(QP_IncomeWP!BG193-Income_CF!BG195))</f>
        <v/>
      </c>
      <c r="BH193" s="1" t="str">
        <f>IF(QP_IncomeWP!BH193="","",'Cost and Benefit Parameters'!$C$46*(QP_IncomeWP!BH193-Income_CF!BH195))</f>
        <v/>
      </c>
      <c r="BI193" s="1" t="str">
        <f>IF(QP_IncomeWP!BI193="","",'Cost and Benefit Parameters'!$C$46*(QP_IncomeWP!BI193-Income_CF!BI195))</f>
        <v/>
      </c>
      <c r="BJ193" s="1" t="str">
        <f>IF(QP_IncomeWP!BJ193="","",'Cost and Benefit Parameters'!$C$46*(QP_IncomeWP!BJ193-Income_CF!BJ195))</f>
        <v/>
      </c>
      <c r="BK193" s="1" t="str">
        <f>IF(QP_IncomeWP!BK193="","",'Cost and Benefit Parameters'!$C$46*(QP_IncomeWP!BK193-Income_CF!BK195))</f>
        <v/>
      </c>
      <c r="BL193" s="1" t="str">
        <f>IF(QP_IncomeWP!BL193="","",'Cost and Benefit Parameters'!$C$46*(QP_IncomeWP!BL193-Income_CF!BL195))</f>
        <v/>
      </c>
      <c r="BM193" s="1" t="str">
        <f>IF(QP_IncomeWP!BM193="","",'Cost and Benefit Parameters'!$C$46*(QP_IncomeWP!BM193-Income_CF!BM195))</f>
        <v/>
      </c>
      <c r="BN193" s="1" t="str">
        <f>IF(QP_IncomeWP!BN193="","",'Cost and Benefit Parameters'!$C$46*(QP_IncomeWP!BN193-Income_CF!BN195))</f>
        <v/>
      </c>
      <c r="BO193" s="1" t="str">
        <f>IF(QP_IncomeWP!BO193="","",'Cost and Benefit Parameters'!$C$46*(QP_IncomeWP!BO193-Income_CF!BO195))</f>
        <v/>
      </c>
    </row>
    <row r="194" spans="1:67" x14ac:dyDescent="0.55000000000000004">
      <c r="A194" s="642"/>
      <c r="B194" t="s">
        <v>470</v>
      </c>
      <c r="I194" s="1" t="str">
        <f>IF(QP_IncomeWP!I194="","",'Cost and Benefit Parameters'!$C$46*(QP_IncomeWP!I194-Income_CF!I196))</f>
        <v/>
      </c>
      <c r="J194" s="1" t="str">
        <f>IF(QP_IncomeWP!J194="","",'Cost and Benefit Parameters'!$C$46*(QP_IncomeWP!J194-Income_CF!J196))</f>
        <v/>
      </c>
      <c r="K194" s="1" t="str">
        <f>IF(QP_IncomeWP!K194="","",'Cost and Benefit Parameters'!$C$46*(QP_IncomeWP!K194-Income_CF!K196))</f>
        <v/>
      </c>
      <c r="L194" s="1">
        <f>IF(QP_IncomeWP!L194="","",'Cost and Benefit Parameters'!$C$46*(QP_IncomeWP!L194-Income_CF!L196))</f>
        <v>332199.41569151566</v>
      </c>
      <c r="M194" s="1">
        <f>IF(QP_IncomeWP!M194="","",'Cost and Benefit Parameters'!$C$46*(QP_IncomeWP!M194-Income_CF!M196))</f>
        <v>345086.19986825221</v>
      </c>
      <c r="N194" s="1">
        <f>IF(QP_IncomeWP!N194="","",'Cost and Benefit Parameters'!$C$46*(QP_IncomeWP!N194-Income_CF!N196))</f>
        <v>358257.87300524628</v>
      </c>
      <c r="O194" s="1">
        <f>IF(QP_IncomeWP!O194="","",'Cost and Benefit Parameters'!$C$46*(QP_IncomeWP!O194-Income_CF!O196))</f>
        <v>371709.20626562356</v>
      </c>
      <c r="P194" s="1">
        <f>IF(QP_IncomeWP!P194="","",'Cost and Benefit Parameters'!$C$46*(QP_IncomeWP!P194-Income_CF!P196))</f>
        <v>387792.59480847948</v>
      </c>
      <c r="Q194" s="1">
        <f>IF(QP_IncomeWP!Q194="","",'Cost and Benefit Parameters'!$C$46*(QP_IncomeWP!Q194-Income_CF!Q196))</f>
        <v>401629.27011721657</v>
      </c>
      <c r="R194" s="1">
        <f>IF(QP_IncomeWP!R194="","",'Cost and Benefit Parameters'!$C$46*(QP_IncomeWP!R194-Income_CF!R196))</f>
        <v>415710.14547460078</v>
      </c>
      <c r="S194" s="1">
        <f>IF(QP_IncomeWP!S194="","",'Cost and Benefit Parameters'!$C$46*(QP_IncomeWP!S194-Income_CF!S196))</f>
        <v>430026.59429065749</v>
      </c>
      <c r="T194" s="1">
        <f>IF(QP_IncomeWP!T194="","",'Cost and Benefit Parameters'!$C$46*(QP_IncomeWP!T194-Income_CF!T196))</f>
        <v>444569.25905094622</v>
      </c>
      <c r="U194" s="1">
        <f>IF(QP_IncomeWP!U194="","",'Cost and Benefit Parameters'!$C$46*(QP_IncomeWP!U194-Income_CF!U196))</f>
        <v>459328.04898191727</v>
      </c>
      <c r="V194" s="1">
        <f>IF(QP_IncomeWP!V194="","",'Cost and Benefit Parameters'!$C$46*(QP_IncomeWP!V194-Income_CF!V196))</f>
        <v>474292.13987248274</v>
      </c>
      <c r="W194" s="1">
        <f>IF(QP_IncomeWP!W194="","",'Cost and Benefit Parameters'!$C$46*(QP_IncomeWP!W194-Income_CF!W196))</f>
        <v>489449.97612534609</v>
      </c>
      <c r="X194" s="1">
        <f>IF(QP_IncomeWP!X194="","",'Cost and Benefit Parameters'!$C$46*(QP_IncomeWP!X194-Income_CF!X196))</f>
        <v>504789.2751045812</v>
      </c>
      <c r="Y194" s="1">
        <f>IF(QP_IncomeWP!Y194="","",'Cost and Benefit Parameters'!$C$46*(QP_IncomeWP!Y194-Income_CF!Y196))</f>
        <v>520297.0338383718</v>
      </c>
      <c r="Z194" s="1">
        <f>IF(QP_IncomeWP!Z194="","",'Cost and Benefit Parameters'!$C$46*(QP_IncomeWP!Z194-Income_CF!Z196))</f>
        <v>535959.53812762618</v>
      </c>
      <c r="AA194" s="1">
        <f>IF(QP_IncomeWP!AA194="","",'Cost and Benefit Parameters'!$C$46*(QP_IncomeWP!AA194-Income_CF!AA196))</f>
        <v>551762.37410261121</v>
      </c>
      <c r="AB194" s="1">
        <f>IF(QP_IncomeWP!AB194="","",'Cost and Benefit Parameters'!$C$46*(QP_IncomeWP!AB194-Income_CF!AB196))</f>
        <v>567690.44226051739</v>
      </c>
      <c r="AC194" s="1">
        <f>IF(QP_IncomeWP!AC194="","",'Cost and Benefit Parameters'!$C$46*(QP_IncomeWP!AC194-Income_CF!AC196))</f>
        <v>583727.97400741908</v>
      </c>
      <c r="AD194" s="1">
        <f>IF(QP_IncomeWP!AD194="","",'Cost and Benefit Parameters'!$C$46*(QP_IncomeWP!AD194-Income_CF!AD196))</f>
        <v>599858.5507180104</v>
      </c>
      <c r="AE194" s="1">
        <f>IF(QP_IncomeWP!AE194="","",'Cost and Benefit Parameters'!$C$46*(QP_IncomeWP!AE194-Income_CF!AE196))</f>
        <v>616065.12531626387</v>
      </c>
      <c r="AF194" s="1">
        <f>IF(QP_IncomeWP!AF194="","",'Cost and Benefit Parameters'!$C$46*(QP_IncomeWP!AF194-Income_CF!AF196))</f>
        <v>632330.04636944178</v>
      </c>
      <c r="AG194" s="1">
        <f>IF(QP_IncomeWP!AG194="","",'Cost and Benefit Parameters'!$C$46*(QP_IncomeWP!AG194-Income_CF!AG196))</f>
        <v>648635.08467705618</v>
      </c>
      <c r="AH194" s="1">
        <f>IF(QP_IncomeWP!AH194="","",'Cost and Benefit Parameters'!$C$46*(QP_IncomeWP!AH194-Income_CF!AH196))</f>
        <v>664961.46232517459</v>
      </c>
      <c r="AI194" s="1">
        <f>IF(QP_IncomeWP!AI194="","",'Cost and Benefit Parameters'!$C$46*(QP_IncomeWP!AI194-Income_CF!AI196))</f>
        <v>681289.88416527456</v>
      </c>
      <c r="AJ194" s="1">
        <f>IF(QP_IncomeWP!AJ194="","",'Cost and Benefit Parameters'!$C$46*(QP_IncomeWP!AJ194-Income_CF!AJ196))</f>
        <v>697600.57166544336</v>
      </c>
      <c r="AK194" s="1">
        <f>IF(QP_IncomeWP!AK194="","",'Cost and Benefit Parameters'!$C$46*(QP_IncomeWP!AK194-Income_CF!AK196))</f>
        <v>713873.29907026573</v>
      </c>
      <c r="AL194" s="1">
        <f>IF(QP_IncomeWP!AL194="","",'Cost and Benefit Parameters'!$C$46*(QP_IncomeWP!AL194-Income_CF!AL196))</f>
        <v>730087.43179444817</v>
      </c>
      <c r="AM194" s="1">
        <f>IF(QP_IncomeWP!AM194="","",'Cost and Benefit Parameters'!$C$46*(QP_IncomeWP!AM194-Income_CF!AM196))</f>
        <v>746221.96696382132</v>
      </c>
      <c r="AN194" s="1">
        <f>IF(QP_IncomeWP!AN194="","",'Cost and Benefit Parameters'!$C$46*(QP_IncomeWP!AN194-Income_CF!AN196))</f>
        <v>762255.57600628305</v>
      </c>
      <c r="AO194" s="1">
        <f>IF(QP_IncomeWP!AO194="","",'Cost and Benefit Parameters'!$C$46*(QP_IncomeWP!AO194-Income_CF!AO196))</f>
        <v>778166.64918423456</v>
      </c>
      <c r="AP194" s="1">
        <f>IF(QP_IncomeWP!AP194="","",'Cost and Benefit Parameters'!$C$46*(QP_IncomeWP!AP194-Income_CF!AP196))</f>
        <v>793933.34194946429</v>
      </c>
      <c r="AQ194" s="1">
        <f>IF(QP_IncomeWP!AQ194="","",'Cost and Benefit Parameters'!$C$46*(QP_IncomeWP!AQ194-Income_CF!AQ196))</f>
        <v>809533.62299103453</v>
      </c>
      <c r="AR194" s="1">
        <f>IF(QP_IncomeWP!AR194="","",'Cost and Benefit Parameters'!$C$46*(QP_IncomeWP!AR194-Income_CF!AR196))</f>
        <v>824945.32383687678</v>
      </c>
      <c r="AS194" s="1">
        <f>IF(QP_IncomeWP!AS194="","",'Cost and Benefit Parameters'!$C$46*(QP_IncomeWP!AS194-Income_CF!AS196))</f>
        <v>840146.18986027827</v>
      </c>
      <c r="AT194" s="1">
        <f>IF(QP_IncomeWP!AT194="","",'Cost and Benefit Parameters'!$C$46*(QP_IncomeWP!AT194-Income_CF!AT196))</f>
        <v>855113.93253358512</v>
      </c>
      <c r="AU194" s="1">
        <f>IF(QP_IncomeWP!AU194="","",'Cost and Benefit Parameters'!$C$46*(QP_IncomeWP!AU194-Income_CF!AU196))</f>
        <v>869826.28276308789</v>
      </c>
      <c r="AV194" s="1">
        <f>IF(QP_IncomeWP!AV194="","",'Cost and Benefit Parameters'!$C$46*(QP_IncomeWP!AV194-Income_CF!AV196))</f>
        <v>884261.0451313213</v>
      </c>
      <c r="AW194" s="1">
        <f>IF(QP_IncomeWP!AW194="","",'Cost and Benefit Parameters'!$C$46*(QP_IncomeWP!AW194-Income_CF!AW196))</f>
        <v>898396.15286612371</v>
      </c>
      <c r="AX194" s="1">
        <f>IF(QP_IncomeWP!AX194="","",'Cost and Benefit Parameters'!$C$46*(QP_IncomeWP!AX194-Income_CF!AX196))</f>
        <v>912209.72334943223</v>
      </c>
      <c r="AY194" s="1">
        <f>IF(QP_IncomeWP!AY194="","",'Cost and Benefit Parameters'!$C$46*(QP_IncomeWP!AY194-Income_CF!AY196))</f>
        <v>925680.11397349031</v>
      </c>
      <c r="AZ194" s="1" t="str">
        <f>IF(QP_IncomeWP!AZ194="","",'Cost and Benefit Parameters'!$C$46*(QP_IncomeWP!AZ194-Income_CF!AZ196))</f>
        <v/>
      </c>
      <c r="BA194" s="1" t="str">
        <f>IF(QP_IncomeWP!BA194="","",'Cost and Benefit Parameters'!$C$46*(QP_IncomeWP!BA194-Income_CF!BA196))</f>
        <v/>
      </c>
      <c r="BB194" s="1" t="str">
        <f>IF(QP_IncomeWP!BB194="","",'Cost and Benefit Parameters'!$C$46*(QP_IncomeWP!BB194-Income_CF!BB196))</f>
        <v/>
      </c>
      <c r="BC194" s="1" t="str">
        <f>IF(QP_IncomeWP!BC194="","",'Cost and Benefit Parameters'!$C$46*(QP_IncomeWP!BC194-Income_CF!BC196))</f>
        <v/>
      </c>
      <c r="BD194" s="1" t="str">
        <f>IF(QP_IncomeWP!BD194="","",'Cost and Benefit Parameters'!$C$46*(QP_IncomeWP!BD194-Income_CF!BD196))</f>
        <v/>
      </c>
      <c r="BE194" s="1" t="str">
        <f>IF(QP_IncomeWP!BE194="","",'Cost and Benefit Parameters'!$C$46*(QP_IncomeWP!BE194-Income_CF!BE196))</f>
        <v/>
      </c>
      <c r="BF194" s="1" t="str">
        <f>IF(QP_IncomeWP!BF194="","",'Cost and Benefit Parameters'!$C$46*(QP_IncomeWP!BF194-Income_CF!BF196))</f>
        <v/>
      </c>
      <c r="BG194" s="1" t="str">
        <f>IF(QP_IncomeWP!BG194="","",'Cost and Benefit Parameters'!$C$46*(QP_IncomeWP!BG194-Income_CF!BG196))</f>
        <v/>
      </c>
      <c r="BH194" s="1" t="str">
        <f>IF(QP_IncomeWP!BH194="","",'Cost and Benefit Parameters'!$C$46*(QP_IncomeWP!BH194-Income_CF!BH196))</f>
        <v/>
      </c>
      <c r="BI194" s="1" t="str">
        <f>IF(QP_IncomeWP!BI194="","",'Cost and Benefit Parameters'!$C$46*(QP_IncomeWP!BI194-Income_CF!BI196))</f>
        <v/>
      </c>
      <c r="BJ194" s="1" t="str">
        <f>IF(QP_IncomeWP!BJ194="","",'Cost and Benefit Parameters'!$C$46*(QP_IncomeWP!BJ194-Income_CF!BJ196))</f>
        <v/>
      </c>
      <c r="BK194" s="1" t="str">
        <f>IF(QP_IncomeWP!BK194="","",'Cost and Benefit Parameters'!$C$46*(QP_IncomeWP!BK194-Income_CF!BK196))</f>
        <v/>
      </c>
      <c r="BL194" s="1" t="str">
        <f>IF(QP_IncomeWP!BL194="","",'Cost and Benefit Parameters'!$C$46*(QP_IncomeWP!BL194-Income_CF!BL196))</f>
        <v/>
      </c>
      <c r="BM194" s="1" t="str">
        <f>IF(QP_IncomeWP!BM194="","",'Cost and Benefit Parameters'!$C$46*(QP_IncomeWP!BM194-Income_CF!BM196))</f>
        <v/>
      </c>
      <c r="BN194" s="1" t="str">
        <f>IF(QP_IncomeWP!BN194="","",'Cost and Benefit Parameters'!$C$46*(QP_IncomeWP!BN194-Income_CF!BN196))</f>
        <v/>
      </c>
      <c r="BO194" s="1" t="str">
        <f>IF(QP_IncomeWP!BO194="","",'Cost and Benefit Parameters'!$C$46*(QP_IncomeWP!BO194-Income_CF!BO196))</f>
        <v/>
      </c>
    </row>
    <row r="195" spans="1:67" x14ac:dyDescent="0.55000000000000004">
      <c r="A195" s="642"/>
      <c r="B195" t="s">
        <v>471</v>
      </c>
      <c r="I195" s="1" t="str">
        <f>IF(QP_IncomeWP!I195="","",'Cost and Benefit Parameters'!$C$46*(QP_IncomeWP!I195-Income_CF!I197))</f>
        <v/>
      </c>
      <c r="J195" s="1" t="str">
        <f>IF(QP_IncomeWP!J195="","",'Cost and Benefit Parameters'!$C$46*(QP_IncomeWP!J195-Income_CF!J197))</f>
        <v/>
      </c>
      <c r="K195" s="1" t="str">
        <f>IF(QP_IncomeWP!K195="","",'Cost and Benefit Parameters'!$C$46*(QP_IncomeWP!K195-Income_CF!K197))</f>
        <v/>
      </c>
      <c r="L195" s="1" t="str">
        <f>IF(QP_IncomeWP!L195="","",'Cost and Benefit Parameters'!$C$46*(QP_IncomeWP!L195-Income_CF!L197))</f>
        <v/>
      </c>
      <c r="M195" s="1">
        <f>IF(QP_IncomeWP!M195="","",'Cost and Benefit Parameters'!$C$46*(QP_IncomeWP!M195-Income_CF!M197))</f>
        <v>342165.398162261</v>
      </c>
      <c r="N195" s="1">
        <f>IF(QP_IncomeWP!N195="","",'Cost and Benefit Parameters'!$C$46*(QP_IncomeWP!N195-Income_CF!N197))</f>
        <v>355438.78586429957</v>
      </c>
      <c r="O195" s="1">
        <f>IF(QP_IncomeWP!O195="","",'Cost and Benefit Parameters'!$C$46*(QP_IncomeWP!O195-Income_CF!O197))</f>
        <v>369005.60919540381</v>
      </c>
      <c r="P195" s="1">
        <f>IF(QP_IncomeWP!P195="","",'Cost and Benefit Parameters'!$C$46*(QP_IncomeWP!P195-Income_CF!P197))</f>
        <v>382860.48245359212</v>
      </c>
      <c r="Q195" s="1">
        <f>IF(QP_IncomeWP!Q195="","",'Cost and Benefit Parameters'!$C$46*(QP_IncomeWP!Q195-Income_CF!Q197))</f>
        <v>399426.37265273399</v>
      </c>
      <c r="R195" s="1">
        <f>IF(QP_IncomeWP!R195="","",'Cost and Benefit Parameters'!$C$46*(QP_IncomeWP!R195-Income_CF!R197))</f>
        <v>413678.14822073298</v>
      </c>
      <c r="S195" s="1">
        <f>IF(QP_IncomeWP!S195="","",'Cost and Benefit Parameters'!$C$46*(QP_IncomeWP!S195-Income_CF!S197))</f>
        <v>428181.44983883883</v>
      </c>
      <c r="T195" s="1">
        <f>IF(QP_IncomeWP!T195="","",'Cost and Benefit Parameters'!$C$46*(QP_IncomeWP!T195-Income_CF!T197))</f>
        <v>442927.39211937733</v>
      </c>
      <c r="U195" s="1">
        <f>IF(QP_IncomeWP!U195="","",'Cost and Benefit Parameters'!$C$46*(QP_IncomeWP!U195-Income_CF!U197))</f>
        <v>457906.33682247467</v>
      </c>
      <c r="V195" s="1">
        <f>IF(QP_IncomeWP!V195="","",'Cost and Benefit Parameters'!$C$46*(QP_IncomeWP!V195-Income_CF!V197))</f>
        <v>473107.89045137464</v>
      </c>
      <c r="W195" s="1">
        <f>IF(QP_IncomeWP!W195="","",'Cost and Benefit Parameters'!$C$46*(QP_IncomeWP!W195-Income_CF!W197))</f>
        <v>488520.90406865731</v>
      </c>
      <c r="X195" s="1">
        <f>IF(QP_IncomeWP!X195="","",'Cost and Benefit Parameters'!$C$46*(QP_IncomeWP!X195-Income_CF!X197))</f>
        <v>504133.47540910658</v>
      </c>
      <c r="Y195" s="1">
        <f>IF(QP_IncomeWP!Y195="","",'Cost and Benefit Parameters'!$C$46*(QP_IncomeWP!Y195-Income_CF!Y197))</f>
        <v>519932.95335771865</v>
      </c>
      <c r="Z195" s="1">
        <f>IF(QP_IncomeWP!Z195="","",'Cost and Benefit Parameters'!$C$46*(QP_IncomeWP!Z195-Income_CF!Z197))</f>
        <v>535905.94485352293</v>
      </c>
      <c r="AA195" s="1">
        <f>IF(QP_IncomeWP!AA195="","",'Cost and Benefit Parameters'!$C$46*(QP_IncomeWP!AA195-Income_CF!AA197))</f>
        <v>552038.32427145494</v>
      </c>
      <c r="AB195" s="1">
        <f>IF(QP_IncomeWP!AB195="","",'Cost and Benefit Parameters'!$C$46*(QP_IncomeWP!AB195-Income_CF!AB197))</f>
        <v>568315.24532568955</v>
      </c>
      <c r="AC195" s="1">
        <f>IF(QP_IncomeWP!AC195="","",'Cost and Benefit Parameters'!$C$46*(QP_IncomeWP!AC195-Income_CF!AC197))</f>
        <v>584721.15552833304</v>
      </c>
      <c r="AD195" s="1">
        <f>IF(QP_IncomeWP!AD195="","",'Cost and Benefit Parameters'!$C$46*(QP_IncomeWP!AD195-Income_CF!AD197))</f>
        <v>601239.8132276414</v>
      </c>
      <c r="AE195" s="1">
        <f>IF(QP_IncomeWP!AE195="","",'Cost and Benefit Parameters'!$C$46*(QP_IncomeWP!AE195-Income_CF!AE197))</f>
        <v>617854.30723955098</v>
      </c>
      <c r="AF195" s="1">
        <f>IF(QP_IncomeWP!AF195="","",'Cost and Benefit Parameters'!$C$46*(QP_IncomeWP!AF195-Income_CF!AF197))</f>
        <v>634547.07907575194</v>
      </c>
      <c r="AG195" s="1">
        <f>IF(QP_IncomeWP!AG195="","",'Cost and Benefit Parameters'!$C$46*(QP_IncomeWP!AG195-Income_CF!AG197))</f>
        <v>651299.94776052504</v>
      </c>
      <c r="AH195" s="1">
        <f>IF(QP_IncomeWP!AH195="","",'Cost and Benefit Parameters'!$C$46*(QP_IncomeWP!AH195-Income_CF!AH197))</f>
        <v>668094.13721736812</v>
      </c>
      <c r="AI195" s="1">
        <f>IF(QP_IncomeWP!AI195="","",'Cost and Benefit Parameters'!$C$46*(QP_IncomeWP!AI195-Income_CF!AI197))</f>
        <v>684910.30619492976</v>
      </c>
      <c r="AJ195" s="1">
        <f>IF(QP_IncomeWP!AJ195="","",'Cost and Benefit Parameters'!$C$46*(QP_IncomeWP!AJ195-Income_CF!AJ197))</f>
        <v>701728.58069023245</v>
      </c>
      <c r="AK195" s="1">
        <f>IF(QP_IncomeWP!AK195="","",'Cost and Benefit Parameters'!$C$46*(QP_IncomeWP!AK195-Income_CF!AK197))</f>
        <v>718528.58881540736</v>
      </c>
      <c r="AL195" s="1">
        <f>IF(QP_IncomeWP!AL195="","",'Cost and Benefit Parameters'!$C$46*(QP_IncomeWP!AL195-Income_CF!AL197))</f>
        <v>735289.4980423738</v>
      </c>
      <c r="AM195" s="1">
        <f>IF(QP_IncomeWP!AM195="","",'Cost and Benefit Parameters'!$C$46*(QP_IncomeWP!AM195-Income_CF!AM197))</f>
        <v>751990.0547482816</v>
      </c>
      <c r="AN195" s="1">
        <f>IF(QP_IncomeWP!AN195="","",'Cost and Benefit Parameters'!$C$46*(QP_IncomeWP!AN195-Income_CF!AN197))</f>
        <v>768608.62597273558</v>
      </c>
      <c r="AO195" s="1">
        <f>IF(QP_IncomeWP!AO195="","",'Cost and Benefit Parameters'!$C$46*(QP_IncomeWP!AO195-Income_CF!AO197))</f>
        <v>785123.24328647181</v>
      </c>
      <c r="AP195" s="1">
        <f>IF(QP_IncomeWP!AP195="","",'Cost and Benefit Parameters'!$C$46*(QP_IncomeWP!AP195-Income_CF!AP197))</f>
        <v>801511.64865976153</v>
      </c>
      <c r="AQ195" s="1">
        <f>IF(QP_IncomeWP!AQ195="","",'Cost and Benefit Parameters'!$C$46*(QP_IncomeWP!AQ195-Income_CF!AQ197))</f>
        <v>817751.34220794775</v>
      </c>
      <c r="AR195" s="1">
        <f>IF(QP_IncomeWP!AR195="","",'Cost and Benefit Parameters'!$C$46*(QP_IncomeWP!AR195-Income_CF!AR197))</f>
        <v>833819.63168076565</v>
      </c>
      <c r="AS195" s="1">
        <f>IF(QP_IncomeWP!AS195="","",'Cost and Benefit Parameters'!$C$46*(QP_IncomeWP!AS195-Income_CF!AS197))</f>
        <v>849693.68355198344</v>
      </c>
      <c r="AT195" s="1">
        <f>IF(QP_IncomeWP!AT195="","",'Cost and Benefit Parameters'!$C$46*(QP_IncomeWP!AT195-Income_CF!AT197))</f>
        <v>865350.57555608626</v>
      </c>
      <c r="AU195" s="1">
        <f>IF(QP_IncomeWP!AU195="","",'Cost and Benefit Parameters'!$C$46*(QP_IncomeWP!AU195-Income_CF!AU197))</f>
        <v>880767.35050959315</v>
      </c>
      <c r="AV195" s="1">
        <f>IF(QP_IncomeWP!AV195="","",'Cost and Benefit Parameters'!$C$46*(QP_IncomeWP!AV195-Income_CF!AV197))</f>
        <v>895921.0712459808</v>
      </c>
      <c r="AW195" s="1">
        <f>IF(QP_IncomeWP!AW195="","",'Cost and Benefit Parameters'!$C$46*(QP_IncomeWP!AW195-Income_CF!AW197))</f>
        <v>910788.8764852609</v>
      </c>
      <c r="AX195" s="1">
        <f>IF(QP_IncomeWP!AX195="","",'Cost and Benefit Parameters'!$C$46*(QP_IncomeWP!AX195-Income_CF!AX197))</f>
        <v>925348.0374521073</v>
      </c>
      <c r="AY195" s="1">
        <f>IF(QP_IncomeWP!AY195="","",'Cost and Benefit Parameters'!$C$46*(QP_IncomeWP!AY195-Income_CF!AY197))</f>
        <v>939576.01504991506</v>
      </c>
      <c r="AZ195" s="1">
        <f>IF(QP_IncomeWP!AZ195="","",'Cost and Benefit Parameters'!$C$46*(QP_IncomeWP!AZ195-Income_CF!AZ197))</f>
        <v>953450.5173926953</v>
      </c>
      <c r="BA195" s="1" t="str">
        <f>IF(QP_IncomeWP!BA195="","",'Cost and Benefit Parameters'!$C$46*(QP_IncomeWP!BA195-Income_CF!BA197))</f>
        <v/>
      </c>
      <c r="BB195" s="1" t="str">
        <f>IF(QP_IncomeWP!BB195="","",'Cost and Benefit Parameters'!$C$46*(QP_IncomeWP!BB195-Income_CF!BB197))</f>
        <v/>
      </c>
      <c r="BC195" s="1" t="str">
        <f>IF(QP_IncomeWP!BC195="","",'Cost and Benefit Parameters'!$C$46*(QP_IncomeWP!BC195-Income_CF!BC197))</f>
        <v/>
      </c>
      <c r="BD195" s="1" t="str">
        <f>IF(QP_IncomeWP!BD195="","",'Cost and Benefit Parameters'!$C$46*(QP_IncomeWP!BD195-Income_CF!BD197))</f>
        <v/>
      </c>
      <c r="BE195" s="1" t="str">
        <f>IF(QP_IncomeWP!BE195="","",'Cost and Benefit Parameters'!$C$46*(QP_IncomeWP!BE195-Income_CF!BE197))</f>
        <v/>
      </c>
      <c r="BF195" s="1" t="str">
        <f>IF(QP_IncomeWP!BF195="","",'Cost and Benefit Parameters'!$C$46*(QP_IncomeWP!BF195-Income_CF!BF197))</f>
        <v/>
      </c>
      <c r="BG195" s="1" t="str">
        <f>IF(QP_IncomeWP!BG195="","",'Cost and Benefit Parameters'!$C$46*(QP_IncomeWP!BG195-Income_CF!BG197))</f>
        <v/>
      </c>
      <c r="BH195" s="1" t="str">
        <f>IF(QP_IncomeWP!BH195="","",'Cost and Benefit Parameters'!$C$46*(QP_IncomeWP!BH195-Income_CF!BH197))</f>
        <v/>
      </c>
      <c r="BI195" s="1" t="str">
        <f>IF(QP_IncomeWP!BI195="","",'Cost and Benefit Parameters'!$C$46*(QP_IncomeWP!BI195-Income_CF!BI197))</f>
        <v/>
      </c>
      <c r="BJ195" s="1" t="str">
        <f>IF(QP_IncomeWP!BJ195="","",'Cost and Benefit Parameters'!$C$46*(QP_IncomeWP!BJ195-Income_CF!BJ197))</f>
        <v/>
      </c>
      <c r="BK195" s="1" t="str">
        <f>IF(QP_IncomeWP!BK195="","",'Cost and Benefit Parameters'!$C$46*(QP_IncomeWP!BK195-Income_CF!BK197))</f>
        <v/>
      </c>
      <c r="BL195" s="1" t="str">
        <f>IF(QP_IncomeWP!BL195="","",'Cost and Benefit Parameters'!$C$46*(QP_IncomeWP!BL195-Income_CF!BL197))</f>
        <v/>
      </c>
      <c r="BM195" s="1" t="str">
        <f>IF(QP_IncomeWP!BM195="","",'Cost and Benefit Parameters'!$C$46*(QP_IncomeWP!BM195-Income_CF!BM197))</f>
        <v/>
      </c>
      <c r="BN195" s="1" t="str">
        <f>IF(QP_IncomeWP!BN195="","",'Cost and Benefit Parameters'!$C$46*(QP_IncomeWP!BN195-Income_CF!BN197))</f>
        <v/>
      </c>
      <c r="BO195" s="1" t="str">
        <f>IF(QP_IncomeWP!BO195="","",'Cost and Benefit Parameters'!$C$46*(QP_IncomeWP!BO195-Income_CF!BO197))</f>
        <v/>
      </c>
    </row>
    <row r="196" spans="1:67" x14ac:dyDescent="0.55000000000000004">
      <c r="A196" s="642"/>
      <c r="B196" t="s">
        <v>472</v>
      </c>
      <c r="I196" s="1" t="str">
        <f>IF(QP_IncomeWP!I196="","",'Cost and Benefit Parameters'!$C$46*(QP_IncomeWP!I196-Income_CF!I198))</f>
        <v/>
      </c>
      <c r="J196" s="1" t="str">
        <f>IF(QP_IncomeWP!J196="","",'Cost and Benefit Parameters'!$C$46*(QP_IncomeWP!J196-Income_CF!J198))</f>
        <v/>
      </c>
      <c r="K196" s="1" t="str">
        <f>IF(QP_IncomeWP!K196="","",'Cost and Benefit Parameters'!$C$46*(QP_IncomeWP!K196-Income_CF!K198))</f>
        <v/>
      </c>
      <c r="L196" s="1" t="str">
        <f>IF(QP_IncomeWP!L196="","",'Cost and Benefit Parameters'!$C$46*(QP_IncomeWP!L196-Income_CF!L198))</f>
        <v/>
      </c>
      <c r="M196" s="1" t="str">
        <f>IF(QP_IncomeWP!M196="","",'Cost and Benefit Parameters'!$C$46*(QP_IncomeWP!M196-Income_CF!M198))</f>
        <v/>
      </c>
      <c r="N196" s="1">
        <f>IF(QP_IncomeWP!N196="","",'Cost and Benefit Parameters'!$C$46*(QP_IncomeWP!N196-Income_CF!N198))</f>
        <v>352430.3601071288</v>
      </c>
      <c r="O196" s="1">
        <f>IF(QP_IncomeWP!O196="","",'Cost and Benefit Parameters'!$C$46*(QP_IncomeWP!O196-Income_CF!O198))</f>
        <v>366101.94944022869</v>
      </c>
      <c r="P196" s="1">
        <f>IF(QP_IncomeWP!P196="","",'Cost and Benefit Parameters'!$C$46*(QP_IncomeWP!P196-Income_CF!P198))</f>
        <v>380075.77747126581</v>
      </c>
      <c r="Q196" s="1">
        <f>IF(QP_IncomeWP!Q196="","",'Cost and Benefit Parameters'!$C$46*(QP_IncomeWP!Q196-Income_CF!Q198))</f>
        <v>394346.29692719999</v>
      </c>
      <c r="R196" s="1">
        <f>IF(QP_IncomeWP!R196="","",'Cost and Benefit Parameters'!$C$46*(QP_IncomeWP!R196-Income_CF!R198))</f>
        <v>411409.16383231577</v>
      </c>
      <c r="S196" s="1">
        <f>IF(QP_IncomeWP!S196="","",'Cost and Benefit Parameters'!$C$46*(QP_IncomeWP!S196-Income_CF!S198))</f>
        <v>426088.49266735493</v>
      </c>
      <c r="T196" s="1">
        <f>IF(QP_IncomeWP!T196="","",'Cost and Benefit Parameters'!$C$46*(QP_IncomeWP!T196-Income_CF!T198))</f>
        <v>441026.89333400392</v>
      </c>
      <c r="U196" s="1">
        <f>IF(QP_IncomeWP!U196="","",'Cost and Benefit Parameters'!$C$46*(QP_IncomeWP!U196-Income_CF!U198))</f>
        <v>456215.21388295852</v>
      </c>
      <c r="V196" s="1">
        <f>IF(QP_IncomeWP!V196="","",'Cost and Benefit Parameters'!$C$46*(QP_IncomeWP!V196-Income_CF!V198))</f>
        <v>471643.52692714898</v>
      </c>
      <c r="W196" s="1">
        <f>IF(QP_IncomeWP!W196="","",'Cost and Benefit Parameters'!$C$46*(QP_IncomeWP!W196-Income_CF!W198))</f>
        <v>487301.12716491584</v>
      </c>
      <c r="X196" s="1">
        <f>IF(QP_IncomeWP!X196="","",'Cost and Benefit Parameters'!$C$46*(QP_IncomeWP!X196-Income_CF!X198))</f>
        <v>503176.53119071701</v>
      </c>
      <c r="Y196" s="1">
        <f>IF(QP_IncomeWP!Y196="","",'Cost and Benefit Parameters'!$C$46*(QP_IncomeWP!Y196-Income_CF!Y198))</f>
        <v>519257.47967137967</v>
      </c>
      <c r="Z196" s="1">
        <f>IF(QP_IncomeWP!Z196="","",'Cost and Benefit Parameters'!$C$46*(QP_IncomeWP!Z196-Income_CF!Z198))</f>
        <v>535530.94195845013</v>
      </c>
      <c r="AA196" s="1">
        <f>IF(QP_IncomeWP!AA196="","",'Cost and Benefit Parameters'!$C$46*(QP_IncomeWP!AA196-Income_CF!AA198))</f>
        <v>551983.12319912855</v>
      </c>
      <c r="AB196" s="1">
        <f>IF(QP_IncomeWP!AB196="","",'Cost and Benefit Parameters'!$C$46*(QP_IncomeWP!AB196-Income_CF!AB198))</f>
        <v>568599.47399959865</v>
      </c>
      <c r="AC196" s="1">
        <f>IF(QP_IncomeWP!AC196="","",'Cost and Benefit Parameters'!$C$46*(QP_IncomeWP!AC196-Income_CF!AC198))</f>
        <v>585364.7026854601</v>
      </c>
      <c r="AD196" s="1">
        <f>IF(QP_IncomeWP!AD196="","",'Cost and Benefit Parameters'!$C$46*(QP_IncomeWP!AD196-Income_CF!AD198))</f>
        <v>602262.79019418301</v>
      </c>
      <c r="AE196" s="1">
        <f>IF(QP_IncomeWP!AE196="","",'Cost and Benefit Parameters'!$C$46*(QP_IncomeWP!AE196-Income_CF!AE198))</f>
        <v>619277.00762447086</v>
      </c>
      <c r="AF196" s="1">
        <f>IF(QP_IncomeWP!AF196="","",'Cost and Benefit Parameters'!$C$46*(QP_IncomeWP!AF196-Income_CF!AF198))</f>
        <v>636389.93645673746</v>
      </c>
      <c r="AG196" s="1">
        <f>IF(QP_IncomeWP!AG196="","",'Cost and Benefit Parameters'!$C$46*(QP_IncomeWP!AG196-Income_CF!AG198))</f>
        <v>653583.49144802464</v>
      </c>
      <c r="AH196" s="1">
        <f>IF(QP_IncomeWP!AH196="","",'Cost and Benefit Parameters'!$C$46*(QP_IncomeWP!AH196-Income_CF!AH198))</f>
        <v>670838.94619334047</v>
      </c>
      <c r="AI196" s="1">
        <f>IF(QP_IncomeWP!AI196="","",'Cost and Benefit Parameters'!$C$46*(QP_IncomeWP!AI196-Income_CF!AI198))</f>
        <v>688136.96133388916</v>
      </c>
      <c r="AJ196" s="1">
        <f>IF(QP_IncomeWP!AJ196="","",'Cost and Benefit Parameters'!$C$46*(QP_IncomeWP!AJ196-Income_CF!AJ198))</f>
        <v>705457.61538077774</v>
      </c>
      <c r="AK196" s="1">
        <f>IF(QP_IncomeWP!AK196="","",'Cost and Benefit Parameters'!$C$46*(QP_IncomeWP!AK196-Income_CF!AK198))</f>
        <v>722780.43811093981</v>
      </c>
      <c r="AL196" s="1">
        <f>IF(QP_IncomeWP!AL196="","",'Cost and Benefit Parameters'!$C$46*(QP_IncomeWP!AL196-Income_CF!AL198))</f>
        <v>740084.44647986884</v>
      </c>
      <c r="AM196" s="1">
        <f>IF(QP_IncomeWP!AM196="","",'Cost and Benefit Parameters'!$C$46*(QP_IncomeWP!AM196-Income_CF!AM198))</f>
        <v>757348.18298364501</v>
      </c>
      <c r="AN196" s="1">
        <f>IF(QP_IncomeWP!AN196="","",'Cost and Benefit Parameters'!$C$46*(QP_IncomeWP!AN196-Income_CF!AN198))</f>
        <v>774549.75639073004</v>
      </c>
      <c r="AO196" s="1">
        <f>IF(QP_IncomeWP!AO196="","",'Cost and Benefit Parameters'!$C$46*(QP_IncomeWP!AO196-Income_CF!AO198))</f>
        <v>791666.88475191803</v>
      </c>
      <c r="AP196" s="1">
        <f>IF(QP_IncomeWP!AP196="","",'Cost and Benefit Parameters'!$C$46*(QP_IncomeWP!AP196-Income_CF!AP198))</f>
        <v>808676.9405850661</v>
      </c>
      <c r="AQ196" s="1">
        <f>IF(QP_IncomeWP!AQ196="","",'Cost and Benefit Parameters'!$C$46*(QP_IncomeWP!AQ196-Income_CF!AQ198))</f>
        <v>825556.99811955425</v>
      </c>
      <c r="AR196" s="1">
        <f>IF(QP_IncomeWP!AR196="","",'Cost and Benefit Parameters'!$C$46*(QP_IncomeWP!AR196-Income_CF!AR198))</f>
        <v>842283.88247418625</v>
      </c>
      <c r="AS196" s="1">
        <f>IF(QP_IncomeWP!AS196="","",'Cost and Benefit Parameters'!$C$46*(QP_IncomeWP!AS196-Income_CF!AS198))</f>
        <v>858834.22063118871</v>
      </c>
      <c r="AT196" s="1">
        <f>IF(QP_IncomeWP!AT196="","",'Cost and Benefit Parameters'!$C$46*(QP_IncomeWP!AT196-Income_CF!AT198))</f>
        <v>875184.49405854254</v>
      </c>
      <c r="AU196" s="1">
        <f>IF(QP_IncomeWP!AU196="","",'Cost and Benefit Parameters'!$C$46*(QP_IncomeWP!AU196-Income_CF!AU198))</f>
        <v>891311.09282276896</v>
      </c>
      <c r="AV196" s="1">
        <f>IF(QP_IncomeWP!AV196="","",'Cost and Benefit Parameters'!$C$46*(QP_IncomeWP!AV196-Income_CF!AV198))</f>
        <v>907190.37102488079</v>
      </c>
      <c r="AW196" s="1">
        <f>IF(QP_IncomeWP!AW196="","",'Cost and Benefit Parameters'!$C$46*(QP_IncomeWP!AW196-Income_CF!AW198))</f>
        <v>922798.70338335983</v>
      </c>
      <c r="AX196" s="1">
        <f>IF(QP_IncomeWP!AX196="","",'Cost and Benefit Parameters'!$C$46*(QP_IncomeWP!AX196-Income_CF!AX198))</f>
        <v>938112.54277981864</v>
      </c>
      <c r="AY196" s="1">
        <f>IF(QP_IncomeWP!AY196="","",'Cost and Benefit Parameters'!$C$46*(QP_IncomeWP!AY196-Income_CF!AY198))</f>
        <v>953108.47857567039</v>
      </c>
      <c r="AZ196" s="1">
        <f>IF(QP_IncomeWP!AZ196="","",'Cost and Benefit Parameters'!$C$46*(QP_IncomeWP!AZ196-Income_CF!AZ198))</f>
        <v>967763.29550141247</v>
      </c>
      <c r="BA196" s="1">
        <f>IF(QP_IncomeWP!BA196="","",'Cost and Benefit Parameters'!$C$46*(QP_IncomeWP!BA196-Income_CF!BA198))</f>
        <v>982054.03291447612</v>
      </c>
      <c r="BB196" s="1" t="str">
        <f>IF(QP_IncomeWP!BB196="","",'Cost and Benefit Parameters'!$C$46*(QP_IncomeWP!BB196-Income_CF!BB198))</f>
        <v/>
      </c>
      <c r="BC196" s="1" t="str">
        <f>IF(QP_IncomeWP!BC196="","",'Cost and Benefit Parameters'!$C$46*(QP_IncomeWP!BC196-Income_CF!BC198))</f>
        <v/>
      </c>
      <c r="BD196" s="1" t="str">
        <f>IF(QP_IncomeWP!BD196="","",'Cost and Benefit Parameters'!$C$46*(QP_IncomeWP!BD196-Income_CF!BD198))</f>
        <v/>
      </c>
      <c r="BE196" s="1" t="str">
        <f>IF(QP_IncomeWP!BE196="","",'Cost and Benefit Parameters'!$C$46*(QP_IncomeWP!BE196-Income_CF!BE198))</f>
        <v/>
      </c>
      <c r="BF196" s="1" t="str">
        <f>IF(QP_IncomeWP!BF196="","",'Cost and Benefit Parameters'!$C$46*(QP_IncomeWP!BF196-Income_CF!BF198))</f>
        <v/>
      </c>
      <c r="BG196" s="1" t="str">
        <f>IF(QP_IncomeWP!BG196="","",'Cost and Benefit Parameters'!$C$46*(QP_IncomeWP!BG196-Income_CF!BG198))</f>
        <v/>
      </c>
      <c r="BH196" s="1" t="str">
        <f>IF(QP_IncomeWP!BH196="","",'Cost and Benefit Parameters'!$C$46*(QP_IncomeWP!BH196-Income_CF!BH198))</f>
        <v/>
      </c>
      <c r="BI196" s="1" t="str">
        <f>IF(QP_IncomeWP!BI196="","",'Cost and Benefit Parameters'!$C$46*(QP_IncomeWP!BI196-Income_CF!BI198))</f>
        <v/>
      </c>
      <c r="BJ196" s="1" t="str">
        <f>IF(QP_IncomeWP!BJ196="","",'Cost and Benefit Parameters'!$C$46*(QP_IncomeWP!BJ196-Income_CF!BJ198))</f>
        <v/>
      </c>
      <c r="BK196" s="1" t="str">
        <f>IF(QP_IncomeWP!BK196="","",'Cost and Benefit Parameters'!$C$46*(QP_IncomeWP!BK196-Income_CF!BK198))</f>
        <v/>
      </c>
      <c r="BL196" s="1" t="str">
        <f>IF(QP_IncomeWP!BL196="","",'Cost and Benefit Parameters'!$C$46*(QP_IncomeWP!BL196-Income_CF!BL198))</f>
        <v/>
      </c>
      <c r="BM196" s="1" t="str">
        <f>IF(QP_IncomeWP!BM196="","",'Cost and Benefit Parameters'!$C$46*(QP_IncomeWP!BM196-Income_CF!BM198))</f>
        <v/>
      </c>
      <c r="BN196" s="1" t="str">
        <f>IF(QP_IncomeWP!BN196="","",'Cost and Benefit Parameters'!$C$46*(QP_IncomeWP!BN196-Income_CF!BN198))</f>
        <v/>
      </c>
      <c r="BO196" s="1" t="str">
        <f>IF(QP_IncomeWP!BO196="","",'Cost and Benefit Parameters'!$C$46*(QP_IncomeWP!BO196-Income_CF!BO198))</f>
        <v/>
      </c>
    </row>
    <row r="197" spans="1:67" x14ac:dyDescent="0.55000000000000004">
      <c r="A197" s="642"/>
      <c r="B197" t="s">
        <v>473</v>
      </c>
      <c r="I197" s="1" t="str">
        <f>IF(QP_IncomeWP!I197="","",'Cost and Benefit Parameters'!$C$46*(QP_IncomeWP!I197-Income_CF!I199))</f>
        <v/>
      </c>
      <c r="J197" s="1" t="str">
        <f>IF(QP_IncomeWP!J197="","",'Cost and Benefit Parameters'!$C$46*(QP_IncomeWP!J197-Income_CF!J199))</f>
        <v/>
      </c>
      <c r="K197" s="1" t="str">
        <f>IF(QP_IncomeWP!K197="","",'Cost and Benefit Parameters'!$C$46*(QP_IncomeWP!K197-Income_CF!K199))</f>
        <v/>
      </c>
      <c r="L197" s="1" t="str">
        <f>IF(QP_IncomeWP!L197="","",'Cost and Benefit Parameters'!$C$46*(QP_IncomeWP!L197-Income_CF!L199))</f>
        <v/>
      </c>
      <c r="M197" s="1" t="str">
        <f>IF(QP_IncomeWP!M197="","",'Cost and Benefit Parameters'!$C$46*(QP_IncomeWP!M197-Income_CF!M199))</f>
        <v/>
      </c>
      <c r="N197" s="1" t="str">
        <f>IF(QP_IncomeWP!N197="","",'Cost and Benefit Parameters'!$C$46*(QP_IncomeWP!N197-Income_CF!N199))</f>
        <v/>
      </c>
      <c r="O197" s="1">
        <f>IF(QP_IncomeWP!O197="","",'Cost and Benefit Parameters'!$C$46*(QP_IncomeWP!O197-Income_CF!O199))</f>
        <v>363003.27091034269</v>
      </c>
      <c r="P197" s="1">
        <f>IF(QP_IncomeWP!P197="","",'Cost and Benefit Parameters'!$C$46*(QP_IncomeWP!P197-Income_CF!P199))</f>
        <v>377085.00792343548</v>
      </c>
      <c r="Q197" s="1">
        <f>IF(QP_IncomeWP!Q197="","",'Cost and Benefit Parameters'!$C$46*(QP_IncomeWP!Q197-Income_CF!Q199))</f>
        <v>391478.05079540377</v>
      </c>
      <c r="R197" s="1">
        <f>IF(QP_IncomeWP!R197="","",'Cost and Benefit Parameters'!$C$46*(QP_IncomeWP!R197-Income_CF!R199))</f>
        <v>406176.6858350159</v>
      </c>
      <c r="S197" s="1">
        <f>IF(QP_IncomeWP!S197="","",'Cost and Benefit Parameters'!$C$46*(QP_IncomeWP!S197-Income_CF!S199))</f>
        <v>423751.43874728534</v>
      </c>
      <c r="T197" s="1">
        <f>IF(QP_IncomeWP!T197="","",'Cost and Benefit Parameters'!$C$46*(QP_IncomeWP!T197-Income_CF!T199))</f>
        <v>438871.14744737558</v>
      </c>
      <c r="U197" s="1">
        <f>IF(QP_IncomeWP!U197="","",'Cost and Benefit Parameters'!$C$46*(QP_IncomeWP!U197-Income_CF!U199))</f>
        <v>454257.70013402408</v>
      </c>
      <c r="V197" s="1">
        <f>IF(QP_IncomeWP!V197="","",'Cost and Benefit Parameters'!$C$46*(QP_IncomeWP!V197-Income_CF!V199))</f>
        <v>469901.67029944726</v>
      </c>
      <c r="W197" s="1">
        <f>IF(QP_IncomeWP!W197="","",'Cost and Benefit Parameters'!$C$46*(QP_IncomeWP!W197-Income_CF!W199))</f>
        <v>485792.83273496339</v>
      </c>
      <c r="X197" s="1">
        <f>IF(QP_IncomeWP!X197="","",'Cost and Benefit Parameters'!$C$46*(QP_IncomeWP!X197-Income_CF!X199))</f>
        <v>501920.16097986343</v>
      </c>
      <c r="Y197" s="1">
        <f>IF(QP_IncomeWP!Y197="","",'Cost and Benefit Parameters'!$C$46*(QP_IncomeWP!Y197-Income_CF!Y199))</f>
        <v>518271.82712643832</v>
      </c>
      <c r="Z197" s="1">
        <f>IF(QP_IncomeWP!Z197="","",'Cost and Benefit Parameters'!$C$46*(QP_IncomeWP!Z197-Income_CF!Z199))</f>
        <v>534835.20406152122</v>
      </c>
      <c r="AA197" s="1">
        <f>IF(QP_IncomeWP!AA197="","",'Cost and Benefit Parameters'!$C$46*(QP_IncomeWP!AA197-Income_CF!AA199))</f>
        <v>551596.87021720374</v>
      </c>
      <c r="AB197" s="1">
        <f>IF(QP_IncomeWP!AB197="","",'Cost and Benefit Parameters'!$C$46*(QP_IncomeWP!AB197-Income_CF!AB199))</f>
        <v>568542.61689510243</v>
      </c>
      <c r="AC197" s="1">
        <f>IF(QP_IncomeWP!AC197="","",'Cost and Benefit Parameters'!$C$46*(QP_IncomeWP!AC197-Income_CF!AC199))</f>
        <v>585657.45821958676</v>
      </c>
      <c r="AD197" s="1">
        <f>IF(QP_IncomeWP!AD197="","",'Cost and Benefit Parameters'!$C$46*(QP_IncomeWP!AD197-Income_CF!AD199))</f>
        <v>602925.64376602392</v>
      </c>
      <c r="AE197" s="1">
        <f>IF(QP_IncomeWP!AE197="","",'Cost and Benefit Parameters'!$C$46*(QP_IncomeWP!AE197-Income_CF!AE199))</f>
        <v>620330.6739000082</v>
      </c>
      <c r="AF197" s="1">
        <f>IF(QP_IncomeWP!AF197="","",'Cost and Benefit Parameters'!$C$46*(QP_IncomeWP!AF197-Income_CF!AF199))</f>
        <v>637855.31785320514</v>
      </c>
      <c r="AG197" s="1">
        <f>IF(QP_IncomeWP!AG197="","",'Cost and Benefit Parameters'!$C$46*(QP_IncomeWP!AG197-Income_CF!AG199))</f>
        <v>655481.63455043954</v>
      </c>
      <c r="AH197" s="1">
        <f>IF(QP_IncomeWP!AH197="","",'Cost and Benefit Parameters'!$C$46*(QP_IncomeWP!AH197-Income_CF!AH199))</f>
        <v>673190.9961914653</v>
      </c>
      <c r="AI197" s="1">
        <f>IF(QP_IncomeWP!AI197="","",'Cost and Benefit Parameters'!$C$46*(QP_IncomeWP!AI197-Income_CF!AI199))</f>
        <v>690964.11457914102</v>
      </c>
      <c r="AJ197" s="1">
        <f>IF(QP_IncomeWP!AJ197="","",'Cost and Benefit Parameters'!$C$46*(QP_IncomeWP!AJ197-Income_CF!AJ199))</f>
        <v>708781.07017390546</v>
      </c>
      <c r="AK197" s="1">
        <f>IF(QP_IncomeWP!AK197="","",'Cost and Benefit Parameters'!$C$46*(QP_IncomeWP!AK197-Income_CF!AK199))</f>
        <v>726621.34384220117</v>
      </c>
      <c r="AL197" s="1">
        <f>IF(QP_IncomeWP!AL197="","",'Cost and Benefit Parameters'!$C$46*(QP_IncomeWP!AL197-Income_CF!AL199))</f>
        <v>744463.85125426797</v>
      </c>
      <c r="AM197" s="1">
        <f>IF(QP_IncomeWP!AM197="","",'Cost and Benefit Parameters'!$C$46*(QP_IncomeWP!AM197-Income_CF!AM199))</f>
        <v>762286.97987426515</v>
      </c>
      <c r="AN197" s="1">
        <f>IF(QP_IncomeWP!AN197="","",'Cost and Benefit Parameters'!$C$46*(QP_IncomeWP!AN197-Income_CF!AN199))</f>
        <v>780068.62847315415</v>
      </c>
      <c r="AO197" s="1">
        <f>IF(QP_IncomeWP!AO197="","",'Cost and Benefit Parameters'!$C$46*(QP_IncomeWP!AO197-Income_CF!AO199))</f>
        <v>797786.24908245204</v>
      </c>
      <c r="AP197" s="1">
        <f>IF(QP_IncomeWP!AP197="","",'Cost and Benefit Parameters'!$C$46*(QP_IncomeWP!AP197-Income_CF!AP199))</f>
        <v>815416.8912944753</v>
      </c>
      <c r="AQ197" s="1">
        <f>IF(QP_IncomeWP!AQ197="","",'Cost and Benefit Parameters'!$C$46*(QP_IncomeWP!AQ197-Income_CF!AQ199))</f>
        <v>832937.24880261789</v>
      </c>
      <c r="AR197" s="1">
        <f>IF(QP_IncomeWP!AR197="","",'Cost and Benefit Parameters'!$C$46*(QP_IncomeWP!AR197-Income_CF!AR199))</f>
        <v>850323.70806314086</v>
      </c>
      <c r="AS197" s="1">
        <f>IF(QP_IncomeWP!AS197="","",'Cost and Benefit Parameters'!$C$46*(QP_IncomeWP!AS197-Income_CF!AS199))</f>
        <v>867552.39894841192</v>
      </c>
      <c r="AT197" s="1">
        <f>IF(QP_IncomeWP!AT197="","",'Cost and Benefit Parameters'!$C$46*(QP_IncomeWP!AT197-Income_CF!AT199))</f>
        <v>884599.24725012423</v>
      </c>
      <c r="AU197" s="1">
        <f>IF(QP_IncomeWP!AU197="","",'Cost and Benefit Parameters'!$C$46*(QP_IncomeWP!AU197-Income_CF!AU199))</f>
        <v>901440.02888029895</v>
      </c>
      <c r="AV197" s="1">
        <f>IF(QP_IncomeWP!AV197="","",'Cost and Benefit Parameters'!$C$46*(QP_IncomeWP!AV197-Income_CF!AV199))</f>
        <v>918050.42560745205</v>
      </c>
      <c r="AW197" s="1">
        <f>IF(QP_IncomeWP!AW197="","",'Cost and Benefit Parameters'!$C$46*(QP_IncomeWP!AW197-Income_CF!AW199))</f>
        <v>934406.08215562743</v>
      </c>
      <c r="AX197" s="1">
        <f>IF(QP_IncomeWP!AX197="","",'Cost and Benefit Parameters'!$C$46*(QP_IncomeWP!AX197-Income_CF!AX199))</f>
        <v>950482.66448486096</v>
      </c>
      <c r="AY197" s="1">
        <f>IF(QP_IncomeWP!AY197="","",'Cost and Benefit Parameters'!$C$46*(QP_IncomeWP!AY197-Income_CF!AY199))</f>
        <v>966255.91906321282</v>
      </c>
      <c r="AZ197" s="1">
        <f>IF(QP_IncomeWP!AZ197="","",'Cost and Benefit Parameters'!$C$46*(QP_IncomeWP!AZ197-Income_CF!AZ199))</f>
        <v>981701.73293294106</v>
      </c>
      <c r="BA197" s="1">
        <f>IF(QP_IncomeWP!BA197="","",'Cost and Benefit Parameters'!$C$46*(QP_IncomeWP!BA197-Income_CF!BA199))</f>
        <v>996796.19436645508</v>
      </c>
      <c r="BB197" s="1">
        <f>IF(QP_IncomeWP!BB197="","",'Cost and Benefit Parameters'!$C$46*(QP_IncomeWP!BB197-Income_CF!BB199))</f>
        <v>1011515.6539019099</v>
      </c>
      <c r="BC197" s="1" t="str">
        <f>IF(QP_IncomeWP!BC197="","",'Cost and Benefit Parameters'!$C$46*(QP_IncomeWP!BC197-Income_CF!BC199))</f>
        <v/>
      </c>
      <c r="BD197" s="1" t="str">
        <f>IF(QP_IncomeWP!BD197="","",'Cost and Benefit Parameters'!$C$46*(QP_IncomeWP!BD197-Income_CF!BD199))</f>
        <v/>
      </c>
      <c r="BE197" s="1" t="str">
        <f>IF(QP_IncomeWP!BE197="","",'Cost and Benefit Parameters'!$C$46*(QP_IncomeWP!BE197-Income_CF!BE199))</f>
        <v/>
      </c>
      <c r="BF197" s="1" t="str">
        <f>IF(QP_IncomeWP!BF197="","",'Cost and Benefit Parameters'!$C$46*(QP_IncomeWP!BF197-Income_CF!BF199))</f>
        <v/>
      </c>
      <c r="BG197" s="1" t="str">
        <f>IF(QP_IncomeWP!BG197="","",'Cost and Benefit Parameters'!$C$46*(QP_IncomeWP!BG197-Income_CF!BG199))</f>
        <v/>
      </c>
      <c r="BH197" s="1" t="str">
        <f>IF(QP_IncomeWP!BH197="","",'Cost and Benefit Parameters'!$C$46*(QP_IncomeWP!BH197-Income_CF!BH199))</f>
        <v/>
      </c>
      <c r="BI197" s="1" t="str">
        <f>IF(QP_IncomeWP!BI197="","",'Cost and Benefit Parameters'!$C$46*(QP_IncomeWP!BI197-Income_CF!BI199))</f>
        <v/>
      </c>
      <c r="BJ197" s="1" t="str">
        <f>IF(QP_IncomeWP!BJ197="","",'Cost and Benefit Parameters'!$C$46*(QP_IncomeWP!BJ197-Income_CF!BJ199))</f>
        <v/>
      </c>
      <c r="BK197" s="1" t="str">
        <f>IF(QP_IncomeWP!BK197="","",'Cost and Benefit Parameters'!$C$46*(QP_IncomeWP!BK197-Income_CF!BK199))</f>
        <v/>
      </c>
      <c r="BL197" s="1" t="str">
        <f>IF(QP_IncomeWP!BL197="","",'Cost and Benefit Parameters'!$C$46*(QP_IncomeWP!BL197-Income_CF!BL199))</f>
        <v/>
      </c>
      <c r="BM197" s="1" t="str">
        <f>IF(QP_IncomeWP!BM197="","",'Cost and Benefit Parameters'!$C$46*(QP_IncomeWP!BM197-Income_CF!BM199))</f>
        <v/>
      </c>
      <c r="BN197" s="1" t="str">
        <f>IF(QP_IncomeWP!BN197="","",'Cost and Benefit Parameters'!$C$46*(QP_IncomeWP!BN197-Income_CF!BN199))</f>
        <v/>
      </c>
      <c r="BO197" s="1" t="str">
        <f>IF(QP_IncomeWP!BO197="","",'Cost and Benefit Parameters'!$C$46*(QP_IncomeWP!BO197-Income_CF!BO199))</f>
        <v/>
      </c>
    </row>
    <row r="198" spans="1:67" x14ac:dyDescent="0.55000000000000004">
      <c r="A198" s="642"/>
      <c r="B198" t="s">
        <v>474</v>
      </c>
      <c r="I198" s="1" t="str">
        <f>IF(QP_IncomeWP!I198="","",'Cost and Benefit Parameters'!$C$46*(QP_IncomeWP!I198-Income_CF!I200))</f>
        <v/>
      </c>
      <c r="J198" s="1" t="str">
        <f>IF(QP_IncomeWP!J198="","",'Cost and Benefit Parameters'!$C$46*(QP_IncomeWP!J198-Income_CF!J200))</f>
        <v/>
      </c>
      <c r="K198" s="1" t="str">
        <f>IF(QP_IncomeWP!K198="","",'Cost and Benefit Parameters'!$C$46*(QP_IncomeWP!K198-Income_CF!K200))</f>
        <v/>
      </c>
      <c r="L198" s="1" t="str">
        <f>IF(QP_IncomeWP!L198="","",'Cost and Benefit Parameters'!$C$46*(QP_IncomeWP!L198-Income_CF!L200))</f>
        <v/>
      </c>
      <c r="M198" s="1" t="str">
        <f>IF(QP_IncomeWP!M198="","",'Cost and Benefit Parameters'!$C$46*(QP_IncomeWP!M198-Income_CF!M200))</f>
        <v/>
      </c>
      <c r="N198" s="1" t="str">
        <f>IF(QP_IncomeWP!N198="","",'Cost and Benefit Parameters'!$C$46*(QP_IncomeWP!N198-Income_CF!N200))</f>
        <v/>
      </c>
      <c r="O198" s="1" t="str">
        <f>IF(QP_IncomeWP!O198="","",'Cost and Benefit Parameters'!$C$46*(QP_IncomeWP!O198-Income_CF!O200))</f>
        <v/>
      </c>
      <c r="P198" s="1">
        <f>IF(QP_IncomeWP!P198="","",'Cost and Benefit Parameters'!$C$46*(QP_IncomeWP!P198-Income_CF!P200))</f>
        <v>373893.36903765309</v>
      </c>
      <c r="Q198" s="1">
        <f>IF(QP_IncomeWP!Q198="","",'Cost and Benefit Parameters'!$C$46*(QP_IncomeWP!Q198-Income_CF!Q200))</f>
        <v>388397.55816113856</v>
      </c>
      <c r="R198" s="1">
        <f>IF(QP_IncomeWP!R198="","",'Cost and Benefit Parameters'!$C$46*(QP_IncomeWP!R198-Income_CF!R200))</f>
        <v>403222.39231926581</v>
      </c>
      <c r="S198" s="1">
        <f>IF(QP_IncomeWP!S198="","",'Cost and Benefit Parameters'!$C$46*(QP_IncomeWP!S198-Income_CF!S200))</f>
        <v>418361.98641006631</v>
      </c>
      <c r="T198" s="1">
        <f>IF(QP_IncomeWP!T198="","",'Cost and Benefit Parameters'!$C$46*(QP_IncomeWP!T198-Income_CF!T200))</f>
        <v>436463.98190970393</v>
      </c>
      <c r="U198" s="1">
        <f>IF(QP_IncomeWP!U198="","",'Cost and Benefit Parameters'!$C$46*(QP_IncomeWP!U198-Income_CF!U200))</f>
        <v>452037.28187079699</v>
      </c>
      <c r="V198" s="1">
        <f>IF(QP_IncomeWP!V198="","",'Cost and Benefit Parameters'!$C$46*(QP_IncomeWP!V198-Income_CF!V200))</f>
        <v>467885.43113804481</v>
      </c>
      <c r="W198" s="1">
        <f>IF(QP_IncomeWP!W198="","",'Cost and Benefit Parameters'!$C$46*(QP_IncomeWP!W198-Income_CF!W200))</f>
        <v>483998.72040843061</v>
      </c>
      <c r="X198" s="1">
        <f>IF(QP_IncomeWP!X198="","",'Cost and Benefit Parameters'!$C$46*(QP_IncomeWP!X198-Income_CF!X200))</f>
        <v>500366.61771701218</v>
      </c>
      <c r="Y198" s="1">
        <f>IF(QP_IncomeWP!Y198="","",'Cost and Benefit Parameters'!$C$46*(QP_IncomeWP!Y198-Income_CF!Y200))</f>
        <v>516977.76580925932</v>
      </c>
      <c r="Z198" s="1">
        <f>IF(QP_IncomeWP!Z198="","",'Cost and Benefit Parameters'!$C$46*(QP_IncomeWP!Z198-Income_CF!Z200))</f>
        <v>533819.98194023175</v>
      </c>
      <c r="AA198" s="1">
        <f>IF(QP_IncomeWP!AA198="","",'Cost and Benefit Parameters'!$C$46*(QP_IncomeWP!AA198-Income_CF!AA200))</f>
        <v>550880.26018336671</v>
      </c>
      <c r="AB198" s="1">
        <f>IF(QP_IncomeWP!AB198="","",'Cost and Benefit Parameters'!$C$46*(QP_IncomeWP!AB198-Income_CF!AB200))</f>
        <v>568144.77632372</v>
      </c>
      <c r="AC198" s="1">
        <f>IF(QP_IncomeWP!AC198="","",'Cost and Benefit Parameters'!$C$46*(QP_IncomeWP!AC198-Income_CF!AC200))</f>
        <v>585598.89540195558</v>
      </c>
      <c r="AD198" s="1">
        <f>IF(QP_IncomeWP!AD198="","",'Cost and Benefit Parameters'!$C$46*(QP_IncomeWP!AD198-Income_CF!AD200))</f>
        <v>603227.18196617404</v>
      </c>
      <c r="AE198" s="1">
        <f>IF(QP_IncomeWP!AE198="","",'Cost and Benefit Parameters'!$C$46*(QP_IncomeWP!AE198-Income_CF!AE200))</f>
        <v>621013.41307900473</v>
      </c>
      <c r="AF198" s="1">
        <f>IF(QP_IncomeWP!AF198="","",'Cost and Benefit Parameters'!$C$46*(QP_IncomeWP!AF198-Income_CF!AF200))</f>
        <v>638940.59411700885</v>
      </c>
      <c r="AG198" s="1">
        <f>IF(QP_IncomeWP!AG198="","",'Cost and Benefit Parameters'!$C$46*(QP_IncomeWP!AG198-Income_CF!AG200))</f>
        <v>656990.97738880094</v>
      </c>
      <c r="AH198" s="1">
        <f>IF(QP_IncomeWP!AH198="","",'Cost and Benefit Parameters'!$C$46*(QP_IncomeWP!AH198-Income_CF!AH200))</f>
        <v>675146.08358695277</v>
      </c>
      <c r="AI198" s="1">
        <f>IF(QP_IncomeWP!AI198="","",'Cost and Benefit Parameters'!$C$46*(QP_IncomeWP!AI198-Income_CF!AI200))</f>
        <v>693386.72607720899</v>
      </c>
      <c r="AJ198" s="1">
        <f>IF(QP_IncomeWP!AJ198="","",'Cost and Benefit Parameters'!$C$46*(QP_IncomeWP!AJ198-Income_CF!AJ200))</f>
        <v>711693.03801651509</v>
      </c>
      <c r="AK198" s="1">
        <f>IF(QP_IncomeWP!AK198="","",'Cost and Benefit Parameters'!$C$46*(QP_IncomeWP!AK198-Income_CF!AK200))</f>
        <v>730044.50227912317</v>
      </c>
      <c r="AL198" s="1">
        <f>IF(QP_IncomeWP!AL198="","",'Cost and Benefit Parameters'!$C$46*(QP_IncomeWP!AL198-Income_CF!AL200))</f>
        <v>748419.98415746714</v>
      </c>
      <c r="AM198" s="1">
        <f>IF(QP_IncomeWP!AM198="","",'Cost and Benefit Parameters'!$C$46*(QP_IncomeWP!AM198-Income_CF!AM200))</f>
        <v>766797.76679189596</v>
      </c>
      <c r="AN198" s="1">
        <f>IF(QP_IncomeWP!AN198="","",'Cost and Benefit Parameters'!$C$46*(QP_IncomeWP!AN198-Income_CF!AN200))</f>
        <v>785155.58927049313</v>
      </c>
      <c r="AO198" s="1">
        <f>IF(QP_IncomeWP!AO198="","",'Cost and Benefit Parameters'!$C$46*(QP_IncomeWP!AO198-Income_CF!AO200))</f>
        <v>803470.68732734874</v>
      </c>
      <c r="AP198" s="1">
        <f>IF(QP_IncomeWP!AP198="","",'Cost and Benefit Parameters'!$C$46*(QP_IncomeWP!AP198-Income_CF!AP200))</f>
        <v>821719.83655492542</v>
      </c>
      <c r="AQ198" s="1">
        <f>IF(QP_IncomeWP!AQ198="","",'Cost and Benefit Parameters'!$C$46*(QP_IncomeWP!AQ198-Income_CF!AQ200))</f>
        <v>839879.39803330961</v>
      </c>
      <c r="AR198" s="1">
        <f>IF(QP_IncomeWP!AR198="","",'Cost and Benefit Parameters'!$C$46*(QP_IncomeWP!AR198-Income_CF!AR200))</f>
        <v>857925.36626669648</v>
      </c>
      <c r="AS198" s="1">
        <f>IF(QP_IncomeWP!AS198="","",'Cost and Benefit Parameters'!$C$46*(QP_IncomeWP!AS198-Income_CF!AS200))</f>
        <v>875833.41930503503</v>
      </c>
      <c r="AT198" s="1">
        <f>IF(QP_IncomeWP!AT198="","",'Cost and Benefit Parameters'!$C$46*(QP_IncomeWP!AT198-Income_CF!AT200))</f>
        <v>893578.97091686423</v>
      </c>
      <c r="AU198" s="1">
        <f>IF(QP_IncomeWP!AU198="","",'Cost and Benefit Parameters'!$C$46*(QP_IncomeWP!AU198-Income_CF!AU200))</f>
        <v>911137.22466762795</v>
      </c>
      <c r="AV198" s="1">
        <f>IF(QP_IncomeWP!AV198="","",'Cost and Benefit Parameters'!$C$46*(QP_IncomeWP!AV198-Income_CF!AV200))</f>
        <v>928483.22974670806</v>
      </c>
      <c r="AW198" s="1">
        <f>IF(QP_IncomeWP!AW198="","",'Cost and Benefit Parameters'!$C$46*(QP_IncomeWP!AW198-Income_CF!AW200))</f>
        <v>945591.9383756757</v>
      </c>
      <c r="AX198" s="1">
        <f>IF(QP_IncomeWP!AX198="","",'Cost and Benefit Parameters'!$C$46*(QP_IncomeWP!AX198-Income_CF!AX200))</f>
        <v>962438.26462029573</v>
      </c>
      <c r="AY198" s="1">
        <f>IF(QP_IncomeWP!AY198="","",'Cost and Benefit Parameters'!$C$46*(QP_IncomeWP!AY198-Income_CF!AY200))</f>
        <v>978997.14441940654</v>
      </c>
      <c r="AZ198" s="1">
        <f>IF(QP_IncomeWP!AZ198="","",'Cost and Benefit Parameters'!$C$46*(QP_IncomeWP!AZ198-Income_CF!AZ200))</f>
        <v>995243.59663510963</v>
      </c>
      <c r="BA198" s="1">
        <f>IF(QP_IncomeWP!BA198="","",'Cost and Benefit Parameters'!$C$46*(QP_IncomeWP!BA198-Income_CF!BA200))</f>
        <v>1011152.7849209288</v>
      </c>
      <c r="BB198" s="1">
        <f>IF(QP_IncomeWP!BB198="","",'Cost and Benefit Parameters'!$C$46*(QP_IncomeWP!BB198-Income_CF!BB200))</f>
        <v>1026700.080197449</v>
      </c>
      <c r="BC198" s="1">
        <f>IF(QP_IncomeWP!BC198="","",'Cost and Benefit Parameters'!$C$46*(QP_IncomeWP!BC198-Income_CF!BC200))</f>
        <v>1041861.1235189673</v>
      </c>
      <c r="BD198" s="1" t="str">
        <f>IF(QP_IncomeWP!BD198="","",'Cost and Benefit Parameters'!$C$46*(QP_IncomeWP!BD198-Income_CF!BD200))</f>
        <v/>
      </c>
      <c r="BE198" s="1" t="str">
        <f>IF(QP_IncomeWP!BE198="","",'Cost and Benefit Parameters'!$C$46*(QP_IncomeWP!BE198-Income_CF!BE200))</f>
        <v/>
      </c>
      <c r="BF198" s="1" t="str">
        <f>IF(QP_IncomeWP!BF198="","",'Cost and Benefit Parameters'!$C$46*(QP_IncomeWP!BF198-Income_CF!BF200))</f>
        <v/>
      </c>
      <c r="BG198" s="1" t="str">
        <f>IF(QP_IncomeWP!BG198="","",'Cost and Benefit Parameters'!$C$46*(QP_IncomeWP!BG198-Income_CF!BG200))</f>
        <v/>
      </c>
      <c r="BH198" s="1" t="str">
        <f>IF(QP_IncomeWP!BH198="","",'Cost and Benefit Parameters'!$C$46*(QP_IncomeWP!BH198-Income_CF!BH200))</f>
        <v/>
      </c>
      <c r="BI198" s="1" t="str">
        <f>IF(QP_IncomeWP!BI198="","",'Cost and Benefit Parameters'!$C$46*(QP_IncomeWP!BI198-Income_CF!BI200))</f>
        <v/>
      </c>
      <c r="BJ198" s="1" t="str">
        <f>IF(QP_IncomeWP!BJ198="","",'Cost and Benefit Parameters'!$C$46*(QP_IncomeWP!BJ198-Income_CF!BJ200))</f>
        <v/>
      </c>
      <c r="BK198" s="1" t="str">
        <f>IF(QP_IncomeWP!BK198="","",'Cost and Benefit Parameters'!$C$46*(QP_IncomeWP!BK198-Income_CF!BK200))</f>
        <v/>
      </c>
      <c r="BL198" s="1" t="str">
        <f>IF(QP_IncomeWP!BL198="","",'Cost and Benefit Parameters'!$C$46*(QP_IncomeWP!BL198-Income_CF!BL200))</f>
        <v/>
      </c>
      <c r="BM198" s="1" t="str">
        <f>IF(QP_IncomeWP!BM198="","",'Cost and Benefit Parameters'!$C$46*(QP_IncomeWP!BM198-Income_CF!BM200))</f>
        <v/>
      </c>
      <c r="BN198" s="1" t="str">
        <f>IF(QP_IncomeWP!BN198="","",'Cost and Benefit Parameters'!$C$46*(QP_IncomeWP!BN198-Income_CF!BN200))</f>
        <v/>
      </c>
      <c r="BO198" s="1" t="str">
        <f>IF(QP_IncomeWP!BO198="","",'Cost and Benefit Parameters'!$C$46*(QP_IncomeWP!BO198-Income_CF!BO200))</f>
        <v/>
      </c>
    </row>
    <row r="199" spans="1:67" x14ac:dyDescent="0.55000000000000004">
      <c r="A199" s="642"/>
      <c r="B199" t="s">
        <v>475</v>
      </c>
      <c r="I199" s="1" t="str">
        <f>IF(QP_IncomeWP!I199="","",'Cost and Benefit Parameters'!$C$46*(QP_IncomeWP!I199-Income_CF!I201))</f>
        <v/>
      </c>
      <c r="J199" s="1" t="str">
        <f>IF(QP_IncomeWP!J199="","",'Cost and Benefit Parameters'!$C$46*(QP_IncomeWP!J199-Income_CF!J201))</f>
        <v/>
      </c>
      <c r="K199" s="1" t="str">
        <f>IF(QP_IncomeWP!K199="","",'Cost and Benefit Parameters'!$C$46*(QP_IncomeWP!K199-Income_CF!K201))</f>
        <v/>
      </c>
      <c r="L199" s="1" t="str">
        <f>IF(QP_IncomeWP!L199="","",'Cost and Benefit Parameters'!$C$46*(QP_IncomeWP!L199-Income_CF!L201))</f>
        <v/>
      </c>
      <c r="M199" s="1" t="str">
        <f>IF(QP_IncomeWP!M199="","",'Cost and Benefit Parameters'!$C$46*(QP_IncomeWP!M199-Income_CF!M201))</f>
        <v/>
      </c>
      <c r="N199" s="1" t="str">
        <f>IF(QP_IncomeWP!N199="","",'Cost and Benefit Parameters'!$C$46*(QP_IncomeWP!N199-Income_CF!N201))</f>
        <v/>
      </c>
      <c r="O199" s="1" t="str">
        <f>IF(QP_IncomeWP!O199="","",'Cost and Benefit Parameters'!$C$46*(QP_IncomeWP!O199-Income_CF!O201))</f>
        <v/>
      </c>
      <c r="P199" s="1" t="str">
        <f>IF(QP_IncomeWP!P199="","",'Cost and Benefit Parameters'!$C$46*(QP_IncomeWP!P199-Income_CF!P201))</f>
        <v/>
      </c>
      <c r="Q199" s="1">
        <f>IF(QP_IncomeWP!Q199="","",'Cost and Benefit Parameters'!$C$46*(QP_IncomeWP!Q199-Income_CF!Q201))</f>
        <v>385110.17010878259</v>
      </c>
      <c r="R199" s="1">
        <f>IF(QP_IncomeWP!R199="","",'Cost and Benefit Parameters'!$C$46*(QP_IncomeWP!R199-Income_CF!R201))</f>
        <v>400049.48490597267</v>
      </c>
      <c r="S199" s="1">
        <f>IF(QP_IncomeWP!S199="","",'Cost and Benefit Parameters'!$C$46*(QP_IncomeWP!S199-Income_CF!S201))</f>
        <v>415319.06408884388</v>
      </c>
      <c r="T199" s="1">
        <f>IF(QP_IncomeWP!T199="","",'Cost and Benefit Parameters'!$C$46*(QP_IncomeWP!T199-Income_CF!T201))</f>
        <v>430912.84600236837</v>
      </c>
      <c r="U199" s="1">
        <f>IF(QP_IncomeWP!U199="","",'Cost and Benefit Parameters'!$C$46*(QP_IncomeWP!U199-Income_CF!U201))</f>
        <v>449557.90136699518</v>
      </c>
      <c r="V199" s="1">
        <f>IF(QP_IncomeWP!V199="","",'Cost and Benefit Parameters'!$C$46*(QP_IncomeWP!V199-Income_CF!V201))</f>
        <v>465598.40032692073</v>
      </c>
      <c r="W199" s="1">
        <f>IF(QP_IncomeWP!W199="","",'Cost and Benefit Parameters'!$C$46*(QP_IncomeWP!W199-Income_CF!W201))</f>
        <v>481921.99407218606</v>
      </c>
      <c r="X199" s="1">
        <f>IF(QP_IncomeWP!X199="","",'Cost and Benefit Parameters'!$C$46*(QP_IncomeWP!X199-Income_CF!X201))</f>
        <v>498518.68202068371</v>
      </c>
      <c r="Y199" s="1">
        <f>IF(QP_IncomeWP!Y199="","",'Cost and Benefit Parameters'!$C$46*(QP_IncomeWP!Y199-Income_CF!Y201))</f>
        <v>515377.61624852271</v>
      </c>
      <c r="Z199" s="1">
        <f>IF(QP_IncomeWP!Z199="","",'Cost and Benefit Parameters'!$C$46*(QP_IncomeWP!Z199-Income_CF!Z201))</f>
        <v>532487.09878353705</v>
      </c>
      <c r="AA199" s="1">
        <f>IF(QP_IncomeWP!AA199="","",'Cost and Benefit Parameters'!$C$46*(QP_IncomeWP!AA199-Income_CF!AA201))</f>
        <v>549834.58139843855</v>
      </c>
      <c r="AB199" s="1">
        <f>IF(QP_IncomeWP!AB199="","",'Cost and Benefit Parameters'!$C$46*(QP_IncomeWP!AB199-Income_CF!AB201))</f>
        <v>567406.66798886785</v>
      </c>
      <c r="AC199" s="1">
        <f>IF(QP_IncomeWP!AC199="","",'Cost and Benefit Parameters'!$C$46*(QP_IncomeWP!AC199-Income_CF!AC201))</f>
        <v>585189.11961343174</v>
      </c>
      <c r="AD199" s="1">
        <f>IF(QP_IncomeWP!AD199="","",'Cost and Benefit Parameters'!$C$46*(QP_IncomeWP!AD199-Income_CF!AD201))</f>
        <v>603166.86226401408</v>
      </c>
      <c r="AE199" s="1">
        <f>IF(QP_IncomeWP!AE199="","",'Cost and Benefit Parameters'!$C$46*(QP_IncomeWP!AE199-Income_CF!AE201))</f>
        <v>621323.99742515956</v>
      </c>
      <c r="AF199" s="1">
        <f>IF(QP_IncomeWP!AF199="","",'Cost and Benefit Parameters'!$C$46*(QP_IncomeWP!AF199-Income_CF!AF201))</f>
        <v>639643.8154713749</v>
      </c>
      <c r="AG199" s="1">
        <f>IF(QP_IncomeWP!AG199="","",'Cost and Benefit Parameters'!$C$46*(QP_IncomeWP!AG199-Income_CF!AG201))</f>
        <v>658108.81194051891</v>
      </c>
      <c r="AH199" s="1">
        <f>IF(QP_IncomeWP!AH199="","",'Cost and Benefit Parameters'!$C$46*(QP_IncomeWP!AH199-Income_CF!AH201))</f>
        <v>676700.70671046502</v>
      </c>
      <c r="AI199" s="1">
        <f>IF(QP_IncomeWP!AI199="","",'Cost and Benefit Parameters'!$C$46*(QP_IncomeWP!AI199-Income_CF!AI201))</f>
        <v>695400.4660945615</v>
      </c>
      <c r="AJ199" s="1">
        <f>IF(QP_IncomeWP!AJ199="","",'Cost and Benefit Parameters'!$C$46*(QP_IncomeWP!AJ199-Income_CF!AJ201))</f>
        <v>714188.32785952534</v>
      </c>
      <c r="AK199" s="1">
        <f>IF(QP_IncomeWP!AK199="","",'Cost and Benefit Parameters'!$C$46*(QP_IncomeWP!AK199-Income_CF!AK201))</f>
        <v>733043.82915701042</v>
      </c>
      <c r="AL199" s="1">
        <f>IF(QP_IncomeWP!AL199="","",'Cost and Benefit Parameters'!$C$46*(QP_IncomeWP!AL199-Income_CF!AL201))</f>
        <v>751945.83734749677</v>
      </c>
      <c r="AM199" s="1">
        <f>IF(QP_IncomeWP!AM199="","",'Cost and Benefit Parameters'!$C$46*(QP_IncomeWP!AM199-Income_CF!AM201))</f>
        <v>770872.58368219133</v>
      </c>
      <c r="AN199" s="1">
        <f>IF(QP_IncomeWP!AN199="","",'Cost and Benefit Parameters'!$C$46*(QP_IncomeWP!AN199-Income_CF!AN201))</f>
        <v>789801.69979565276</v>
      </c>
      <c r="AO199" s="1">
        <f>IF(QP_IncomeWP!AO199="","",'Cost and Benefit Parameters'!$C$46*(QP_IncomeWP!AO199-Income_CF!AO201))</f>
        <v>808710.25694860786</v>
      </c>
      <c r="AP199" s="1">
        <f>IF(QP_IncomeWP!AP199="","",'Cost and Benefit Parameters'!$C$46*(QP_IncomeWP!AP199-Income_CF!AP201))</f>
        <v>827574.80794716929</v>
      </c>
      <c r="AQ199" s="1">
        <f>IF(QP_IncomeWP!AQ199="","",'Cost and Benefit Parameters'!$C$46*(QP_IncomeWP!AQ199-Income_CF!AQ201))</f>
        <v>846371.43165157328</v>
      </c>
      <c r="AR199" s="1">
        <f>IF(QP_IncomeWP!AR199="","",'Cost and Benefit Parameters'!$C$46*(QP_IncomeWP!AR199-Income_CF!AR201))</f>
        <v>865075.77997430903</v>
      </c>
      <c r="AS199" s="1">
        <f>IF(QP_IncomeWP!AS199="","",'Cost and Benefit Parameters'!$C$46*(QP_IncomeWP!AS199-Income_CF!AS201))</f>
        <v>883663.12725469749</v>
      </c>
      <c r="AT199" s="1">
        <f>IF(QP_IncomeWP!AT199="","",'Cost and Benefit Parameters'!$C$46*(QP_IncomeWP!AT199-Income_CF!AT201))</f>
        <v>902108.42188418598</v>
      </c>
      <c r="AU199" s="1">
        <f>IF(QP_IncomeWP!AU199="","",'Cost and Benefit Parameters'!$C$46*(QP_IncomeWP!AU199-Income_CF!AU201))</f>
        <v>920386.34004437015</v>
      </c>
      <c r="AV199" s="1">
        <f>IF(QP_IncomeWP!AV199="","",'Cost and Benefit Parameters'!$C$46*(QP_IncomeWP!AV199-Income_CF!AV201))</f>
        <v>938471.34140765714</v>
      </c>
      <c r="AW199" s="1">
        <f>IF(QP_IncomeWP!AW199="","",'Cost and Benefit Parameters'!$C$46*(QP_IncomeWP!AW199-Income_CF!AW201))</f>
        <v>956337.72663910943</v>
      </c>
      <c r="AX199" s="1">
        <f>IF(QP_IncomeWP!AX199="","",'Cost and Benefit Parameters'!$C$46*(QP_IncomeWP!AX199-Income_CF!AX201))</f>
        <v>973959.69652694557</v>
      </c>
      <c r="AY199" s="1">
        <f>IF(QP_IncomeWP!AY199="","",'Cost and Benefit Parameters'!$C$46*(QP_IncomeWP!AY199-Income_CF!AY201))</f>
        <v>991311.4125589045</v>
      </c>
      <c r="AZ199" s="1">
        <f>IF(QP_IncomeWP!AZ199="","",'Cost and Benefit Parameters'!$C$46*(QP_IncomeWP!AZ199-Income_CF!AZ201))</f>
        <v>1008367.0587519888</v>
      </c>
      <c r="BA199" s="1">
        <f>IF(QP_IncomeWP!BA199="","",'Cost and Benefit Parameters'!$C$46*(QP_IncomeWP!BA199-Income_CF!BA201))</f>
        <v>1025100.9045341628</v>
      </c>
      <c r="BB199" s="1">
        <f>IF(QP_IncomeWP!BB199="","",'Cost and Benefit Parameters'!$C$46*(QP_IncomeWP!BB199-Income_CF!BB201))</f>
        <v>1041487.3684685568</v>
      </c>
      <c r="BC199" s="1">
        <f>IF(QP_IncomeWP!BC199="","",'Cost and Benefit Parameters'!$C$46*(QP_IncomeWP!BC199-Income_CF!BC201))</f>
        <v>1057501.0826033722</v>
      </c>
      <c r="BD199" s="1">
        <f>IF(QP_IncomeWP!BD199="","",'Cost and Benefit Parameters'!$C$46*(QP_IncomeWP!BD199-Income_CF!BD201))</f>
        <v>1073116.9572245367</v>
      </c>
      <c r="BE199" s="1" t="str">
        <f>IF(QP_IncomeWP!BE199="","",'Cost and Benefit Parameters'!$C$46*(QP_IncomeWP!BE199-Income_CF!BE201))</f>
        <v/>
      </c>
      <c r="BF199" s="1" t="str">
        <f>IF(QP_IncomeWP!BF199="","",'Cost and Benefit Parameters'!$C$46*(QP_IncomeWP!BF199-Income_CF!BF201))</f>
        <v/>
      </c>
      <c r="BG199" s="1" t="str">
        <f>IF(QP_IncomeWP!BG199="","",'Cost and Benefit Parameters'!$C$46*(QP_IncomeWP!BG199-Income_CF!BG201))</f>
        <v/>
      </c>
      <c r="BH199" s="1" t="str">
        <f>IF(QP_IncomeWP!BH199="","",'Cost and Benefit Parameters'!$C$46*(QP_IncomeWP!BH199-Income_CF!BH201))</f>
        <v/>
      </c>
      <c r="BI199" s="1" t="str">
        <f>IF(QP_IncomeWP!BI199="","",'Cost and Benefit Parameters'!$C$46*(QP_IncomeWP!BI199-Income_CF!BI201))</f>
        <v/>
      </c>
      <c r="BJ199" s="1" t="str">
        <f>IF(QP_IncomeWP!BJ199="","",'Cost and Benefit Parameters'!$C$46*(QP_IncomeWP!BJ199-Income_CF!BJ201))</f>
        <v/>
      </c>
      <c r="BK199" s="1" t="str">
        <f>IF(QP_IncomeWP!BK199="","",'Cost and Benefit Parameters'!$C$46*(QP_IncomeWP!BK199-Income_CF!BK201))</f>
        <v/>
      </c>
      <c r="BL199" s="1" t="str">
        <f>IF(QP_IncomeWP!BL199="","",'Cost and Benefit Parameters'!$C$46*(QP_IncomeWP!BL199-Income_CF!BL201))</f>
        <v/>
      </c>
      <c r="BM199" s="1" t="str">
        <f>IF(QP_IncomeWP!BM199="","",'Cost and Benefit Parameters'!$C$46*(QP_IncomeWP!BM199-Income_CF!BM201))</f>
        <v/>
      </c>
      <c r="BN199" s="1" t="str">
        <f>IF(QP_IncomeWP!BN199="","",'Cost and Benefit Parameters'!$C$46*(QP_IncomeWP!BN199-Income_CF!BN201))</f>
        <v/>
      </c>
      <c r="BO199" s="1" t="str">
        <f>IF(QP_IncomeWP!BO199="","",'Cost and Benefit Parameters'!$C$46*(QP_IncomeWP!BO199-Income_CF!BO201))</f>
        <v/>
      </c>
    </row>
    <row r="200" spans="1:67" x14ac:dyDescent="0.55000000000000004">
      <c r="A200" s="642"/>
      <c r="B200" t="s">
        <v>476</v>
      </c>
      <c r="I200" s="1" t="str">
        <f>IF(QP_IncomeWP!I200="","",'Cost and Benefit Parameters'!$C$46*(QP_IncomeWP!I200-Income_CF!I202))</f>
        <v/>
      </c>
      <c r="J200" s="1" t="str">
        <f>IF(QP_IncomeWP!J200="","",'Cost and Benefit Parameters'!$C$46*(QP_IncomeWP!J200-Income_CF!J202))</f>
        <v/>
      </c>
      <c r="K200" s="1" t="str">
        <f>IF(QP_IncomeWP!K200="","",'Cost and Benefit Parameters'!$C$46*(QP_IncomeWP!K200-Income_CF!K202))</f>
        <v/>
      </c>
      <c r="L200" s="1" t="str">
        <f>IF(QP_IncomeWP!L200="","",'Cost and Benefit Parameters'!$C$46*(QP_IncomeWP!L200-Income_CF!L202))</f>
        <v/>
      </c>
      <c r="M200" s="1" t="str">
        <f>IF(QP_IncomeWP!M200="","",'Cost and Benefit Parameters'!$C$46*(QP_IncomeWP!M200-Income_CF!M202))</f>
        <v/>
      </c>
      <c r="N200" s="1" t="str">
        <f>IF(QP_IncomeWP!N200="","",'Cost and Benefit Parameters'!$C$46*(QP_IncomeWP!N200-Income_CF!N202))</f>
        <v/>
      </c>
      <c r="O200" s="1" t="str">
        <f>IF(QP_IncomeWP!O200="","",'Cost and Benefit Parameters'!$C$46*(QP_IncomeWP!O200-Income_CF!O202))</f>
        <v/>
      </c>
      <c r="P200" s="1" t="str">
        <f>IF(QP_IncomeWP!P200="","",'Cost and Benefit Parameters'!$C$46*(QP_IncomeWP!P200-Income_CF!P202))</f>
        <v/>
      </c>
      <c r="Q200" s="1" t="str">
        <f>IF(QP_IncomeWP!Q200="","",'Cost and Benefit Parameters'!$C$46*(QP_IncomeWP!Q200-Income_CF!Q202))</f>
        <v/>
      </c>
      <c r="R200" s="1">
        <f>IF(QP_IncomeWP!R200="","",'Cost and Benefit Parameters'!$C$46*(QP_IncomeWP!R200-Income_CF!R202))</f>
        <v>396663.475212046</v>
      </c>
      <c r="S200" s="1">
        <f>IF(QP_IncomeWP!S200="","",'Cost and Benefit Parameters'!$C$46*(QP_IncomeWP!S200-Income_CF!S202))</f>
        <v>412050.9694531518</v>
      </c>
      <c r="T200" s="1">
        <f>IF(QP_IncomeWP!T200="","",'Cost and Benefit Parameters'!$C$46*(QP_IncomeWP!T200-Income_CF!T202))</f>
        <v>427778.63601150917</v>
      </c>
      <c r="U200" s="1">
        <f>IF(QP_IncomeWP!U200="","",'Cost and Benefit Parameters'!$C$46*(QP_IncomeWP!U200-Income_CF!U202))</f>
        <v>443840.23138243932</v>
      </c>
      <c r="V200" s="1">
        <f>IF(QP_IncomeWP!V200="","",'Cost and Benefit Parameters'!$C$46*(QP_IncomeWP!V200-Income_CF!V202))</f>
        <v>463044.63840800483</v>
      </c>
      <c r="W200" s="1">
        <f>IF(QP_IncomeWP!W200="","",'Cost and Benefit Parameters'!$C$46*(QP_IncomeWP!W200-Income_CF!W202))</f>
        <v>479566.35233672825</v>
      </c>
      <c r="X200" s="1">
        <f>IF(QP_IncomeWP!X200="","",'Cost and Benefit Parameters'!$C$46*(QP_IncomeWP!X200-Income_CF!X202))</f>
        <v>496379.65389435156</v>
      </c>
      <c r="Y200" s="1">
        <f>IF(QP_IncomeWP!Y200="","",'Cost and Benefit Parameters'!$C$46*(QP_IncomeWP!Y200-Income_CF!Y202))</f>
        <v>513474.24248130404</v>
      </c>
      <c r="Z200" s="1">
        <f>IF(QP_IncomeWP!Z200="","",'Cost and Benefit Parameters'!$C$46*(QP_IncomeWP!Z200-Income_CF!Z202))</f>
        <v>530838.94473597826</v>
      </c>
      <c r="AA200" s="1">
        <f>IF(QP_IncomeWP!AA200="","",'Cost and Benefit Parameters'!$C$46*(QP_IncomeWP!AA200-Income_CF!AA202))</f>
        <v>548461.71174704295</v>
      </c>
      <c r="AB200" s="1">
        <f>IF(QP_IncomeWP!AB200="","",'Cost and Benefit Parameters'!$C$46*(QP_IncomeWP!AB200-Income_CF!AB202))</f>
        <v>566329.61884039186</v>
      </c>
      <c r="AC200" s="1">
        <f>IF(QP_IncomeWP!AC200="","",'Cost and Benefit Parameters'!$C$46*(QP_IncomeWP!AC200-Income_CF!AC202))</f>
        <v>584428.86802853376</v>
      </c>
      <c r="AD200" s="1">
        <f>IF(QP_IncomeWP!AD200="","",'Cost and Benefit Parameters'!$C$46*(QP_IncomeWP!AD200-Income_CF!AD202))</f>
        <v>602744.79320183455</v>
      </c>
      <c r="AE200" s="1">
        <f>IF(QP_IncomeWP!AE200="","",'Cost and Benefit Parameters'!$C$46*(QP_IncomeWP!AE200-Income_CF!AE202))</f>
        <v>621261.86813193443</v>
      </c>
      <c r="AF200" s="1">
        <f>IF(QP_IncomeWP!AF200="","",'Cost and Benefit Parameters'!$C$46*(QP_IncomeWP!AF200-Income_CF!AF202))</f>
        <v>639963.71734791412</v>
      </c>
      <c r="AG200" s="1">
        <f>IF(QP_IncomeWP!AG200="","",'Cost and Benefit Parameters'!$C$46*(QP_IncomeWP!AG200-Income_CF!AG202))</f>
        <v>658833.12993551604</v>
      </c>
      <c r="AH200" s="1">
        <f>IF(QP_IncomeWP!AH200="","",'Cost and Benefit Parameters'!$C$46*(QP_IncomeWP!AH200-Income_CF!AH202))</f>
        <v>677852.07629873464</v>
      </c>
      <c r="AI200" s="1">
        <f>IF(QP_IncomeWP!AI200="","",'Cost and Benefit Parameters'!$C$46*(QP_IncomeWP!AI200-Income_CF!AI202))</f>
        <v>697001.72791177884</v>
      </c>
      <c r="AJ200" s="1">
        <f>IF(QP_IncomeWP!AJ200="","",'Cost and Benefit Parameters'!$C$46*(QP_IncomeWP!AJ200-Income_CF!AJ202))</f>
        <v>716262.48007739836</v>
      </c>
      <c r="AK200" s="1">
        <f>IF(QP_IncomeWP!AK200="","",'Cost and Benefit Parameters'!$C$46*(QP_IncomeWP!AK200-Income_CF!AK202))</f>
        <v>735613.97769531119</v>
      </c>
      <c r="AL200" s="1">
        <f>IF(QP_IncomeWP!AL200="","",'Cost and Benefit Parameters'!$C$46*(QP_IncomeWP!AL200-Income_CF!AL202))</f>
        <v>755035.14403172082</v>
      </c>
      <c r="AM200" s="1">
        <f>IF(QP_IncomeWP!AM200="","",'Cost and Benefit Parameters'!$C$46*(QP_IncomeWP!AM200-Income_CF!AM202))</f>
        <v>774504.21246792155</v>
      </c>
      <c r="AN200" s="1">
        <f>IF(QP_IncomeWP!AN200="","",'Cost and Benefit Parameters'!$C$46*(QP_IncomeWP!AN200-Income_CF!AN202))</f>
        <v>793998.76119265682</v>
      </c>
      <c r="AO200" s="1">
        <f>IF(QP_IncomeWP!AO200="","",'Cost and Benefit Parameters'!$C$46*(QP_IncomeWP!AO200-Income_CF!AO202))</f>
        <v>813495.75078952243</v>
      </c>
      <c r="AP200" s="1">
        <f>IF(QP_IncomeWP!AP200="","",'Cost and Benefit Parameters'!$C$46*(QP_IncomeWP!AP200-Income_CF!AP202))</f>
        <v>832971.56465706613</v>
      </c>
      <c r="AQ200" s="1">
        <f>IF(QP_IncomeWP!AQ200="","",'Cost and Benefit Parameters'!$C$46*(QP_IncomeWP!AQ200-Income_CF!AQ202))</f>
        <v>852402.05218558456</v>
      </c>
      <c r="AR200" s="1">
        <f>IF(QP_IncomeWP!AR200="","",'Cost and Benefit Parameters'!$C$46*(QP_IncomeWP!AR200-Income_CF!AR202))</f>
        <v>871762.57460112078</v>
      </c>
      <c r="AS200" s="1">
        <f>IF(QP_IncomeWP!AS200="","",'Cost and Benefit Parameters'!$C$46*(QP_IncomeWP!AS200-Income_CF!AS202))</f>
        <v>891028.05337353842</v>
      </c>
      <c r="AT200" s="1">
        <f>IF(QP_IncomeWP!AT200="","",'Cost and Benefit Parameters'!$C$46*(QP_IncomeWP!AT200-Income_CF!AT202))</f>
        <v>910173.02107233822</v>
      </c>
      <c r="AU200" s="1">
        <f>IF(QP_IncomeWP!AU200="","",'Cost and Benefit Parameters'!$C$46*(QP_IncomeWP!AU200-Income_CF!AU202))</f>
        <v>929171.67454071157</v>
      </c>
      <c r="AV200" s="1">
        <f>IF(QP_IncomeWP!AV200="","",'Cost and Benefit Parameters'!$C$46*(QP_IncomeWP!AV200-Income_CF!AV202))</f>
        <v>947997.93024570134</v>
      </c>
      <c r="AW200" s="1">
        <f>IF(QP_IncomeWP!AW200="","",'Cost and Benefit Parameters'!$C$46*(QP_IncomeWP!AW200-Income_CF!AW202))</f>
        <v>966625.48164988635</v>
      </c>
      <c r="AX200" s="1">
        <f>IF(QP_IncomeWP!AX200="","",'Cost and Benefit Parameters'!$C$46*(QP_IncomeWP!AX200-Income_CF!AX202))</f>
        <v>985027.85843828251</v>
      </c>
      <c r="AY200" s="1">
        <f>IF(QP_IncomeWP!AY200="","",'Cost and Benefit Parameters'!$C$46*(QP_IncomeWP!AY200-Income_CF!AY202))</f>
        <v>1003178.4874227541</v>
      </c>
      <c r="AZ200" s="1">
        <f>IF(QP_IncomeWP!AZ200="","",'Cost and Benefit Parameters'!$C$46*(QP_IncomeWP!AZ200-Income_CF!AZ202))</f>
        <v>1021050.754935672</v>
      </c>
      <c r="BA200" s="1">
        <f>IF(QP_IncomeWP!BA200="","",'Cost and Benefit Parameters'!$C$46*(QP_IncomeWP!BA200-Income_CF!BA202))</f>
        <v>1038618.0705145483</v>
      </c>
      <c r="BB200" s="1">
        <f>IF(QP_IncomeWP!BB200="","",'Cost and Benefit Parameters'!$C$46*(QP_IncomeWP!BB200-Income_CF!BB202))</f>
        <v>1055853.9316701877</v>
      </c>
      <c r="BC200" s="1">
        <f>IF(QP_IncomeWP!BC200="","",'Cost and Benefit Parameters'!$C$46*(QP_IncomeWP!BC200-Income_CF!BC202))</f>
        <v>1072731.9895226138</v>
      </c>
      <c r="BD200" s="1">
        <f>IF(QP_IncomeWP!BD200="","",'Cost and Benefit Parameters'!$C$46*(QP_IncomeWP!BD200-Income_CF!BD202))</f>
        <v>1089226.1150814737</v>
      </c>
      <c r="BE200" s="1">
        <f>IF(QP_IncomeWP!BE200="","",'Cost and Benefit Parameters'!$C$46*(QP_IncomeWP!BE200-Income_CF!BE202))</f>
        <v>1105310.4659412727</v>
      </c>
      <c r="BF200" s="1" t="str">
        <f>IF(QP_IncomeWP!BF200="","",'Cost and Benefit Parameters'!$C$46*(QP_IncomeWP!BF200-Income_CF!BF202))</f>
        <v/>
      </c>
      <c r="BG200" s="1" t="str">
        <f>IF(QP_IncomeWP!BG200="","",'Cost and Benefit Parameters'!$C$46*(QP_IncomeWP!BG200-Income_CF!BG202))</f>
        <v/>
      </c>
      <c r="BH200" s="1" t="str">
        <f>IF(QP_IncomeWP!BH200="","",'Cost and Benefit Parameters'!$C$46*(QP_IncomeWP!BH200-Income_CF!BH202))</f>
        <v/>
      </c>
      <c r="BI200" s="1" t="str">
        <f>IF(QP_IncomeWP!BI200="","",'Cost and Benefit Parameters'!$C$46*(QP_IncomeWP!BI200-Income_CF!BI202))</f>
        <v/>
      </c>
      <c r="BJ200" s="1" t="str">
        <f>IF(QP_IncomeWP!BJ200="","",'Cost and Benefit Parameters'!$C$46*(QP_IncomeWP!BJ200-Income_CF!BJ202))</f>
        <v/>
      </c>
      <c r="BK200" s="1" t="str">
        <f>IF(QP_IncomeWP!BK200="","",'Cost and Benefit Parameters'!$C$46*(QP_IncomeWP!BK200-Income_CF!BK202))</f>
        <v/>
      </c>
      <c r="BL200" s="1" t="str">
        <f>IF(QP_IncomeWP!BL200="","",'Cost and Benefit Parameters'!$C$46*(QP_IncomeWP!BL200-Income_CF!BL202))</f>
        <v/>
      </c>
      <c r="BM200" s="1" t="str">
        <f>IF(QP_IncomeWP!BM200="","",'Cost and Benefit Parameters'!$C$46*(QP_IncomeWP!BM200-Income_CF!BM202))</f>
        <v/>
      </c>
      <c r="BN200" s="1" t="str">
        <f>IF(QP_IncomeWP!BN200="","",'Cost and Benefit Parameters'!$C$46*(QP_IncomeWP!BN200-Income_CF!BN202))</f>
        <v/>
      </c>
      <c r="BO200" s="1" t="str">
        <f>IF(QP_IncomeWP!BO200="","",'Cost and Benefit Parameters'!$C$46*(QP_IncomeWP!BO200-Income_CF!BO202))</f>
        <v/>
      </c>
    </row>
    <row r="201" spans="1:67" x14ac:dyDescent="0.55000000000000004">
      <c r="A201" s="642"/>
      <c r="B201" t="s">
        <v>477</v>
      </c>
      <c r="I201" s="1" t="str">
        <f>IF(QP_IncomeWP!I201="","",'Cost and Benefit Parameters'!$C$46*(QP_IncomeWP!I201-Income_CF!I203))</f>
        <v/>
      </c>
      <c r="J201" s="1" t="str">
        <f>IF(QP_IncomeWP!J201="","",'Cost and Benefit Parameters'!$C$46*(QP_IncomeWP!J201-Income_CF!J203))</f>
        <v/>
      </c>
      <c r="K201" s="1" t="str">
        <f>IF(QP_IncomeWP!K201="","",'Cost and Benefit Parameters'!$C$46*(QP_IncomeWP!K201-Income_CF!K203))</f>
        <v/>
      </c>
      <c r="L201" s="1" t="str">
        <f>IF(QP_IncomeWP!L201="","",'Cost and Benefit Parameters'!$C$46*(QP_IncomeWP!L201-Income_CF!L203))</f>
        <v/>
      </c>
      <c r="M201" s="1" t="str">
        <f>IF(QP_IncomeWP!M201="","",'Cost and Benefit Parameters'!$C$46*(QP_IncomeWP!M201-Income_CF!M203))</f>
        <v/>
      </c>
      <c r="N201" s="1" t="str">
        <f>IF(QP_IncomeWP!N201="","",'Cost and Benefit Parameters'!$C$46*(QP_IncomeWP!N201-Income_CF!N203))</f>
        <v/>
      </c>
      <c r="O201" s="1" t="str">
        <f>IF(QP_IncomeWP!O201="","",'Cost and Benefit Parameters'!$C$46*(QP_IncomeWP!O201-Income_CF!O203))</f>
        <v/>
      </c>
      <c r="P201" s="1" t="str">
        <f>IF(QP_IncomeWP!P201="","",'Cost and Benefit Parameters'!$C$46*(QP_IncomeWP!P201-Income_CF!P203))</f>
        <v/>
      </c>
      <c r="Q201" s="1" t="str">
        <f>IF(QP_IncomeWP!Q201="","",'Cost and Benefit Parameters'!$C$46*(QP_IncomeWP!Q201-Income_CF!Q203))</f>
        <v/>
      </c>
      <c r="R201" s="1" t="str">
        <f>IF(QP_IncomeWP!R201="","",'Cost and Benefit Parameters'!$C$46*(QP_IncomeWP!R201-Income_CF!R203))</f>
        <v/>
      </c>
      <c r="S201" s="1">
        <f>IF(QP_IncomeWP!S201="","",'Cost and Benefit Parameters'!$C$46*(QP_IncomeWP!S201-Income_CF!S203))</f>
        <v>408563.37946840737</v>
      </c>
      <c r="T201" s="1">
        <f>IF(QP_IncomeWP!T201="","",'Cost and Benefit Parameters'!$C$46*(QP_IncomeWP!T201-Income_CF!T203))</f>
        <v>424412.49853674648</v>
      </c>
      <c r="U201" s="1">
        <f>IF(QP_IncomeWP!U201="","",'Cost and Benefit Parameters'!$C$46*(QP_IncomeWP!U201-Income_CF!U203))</f>
        <v>440611.99509185454</v>
      </c>
      <c r="V201" s="1">
        <f>IF(QP_IncomeWP!V201="","",'Cost and Benefit Parameters'!$C$46*(QP_IncomeWP!V201-Income_CF!V203))</f>
        <v>457155.4383239125</v>
      </c>
      <c r="W201" s="1">
        <f>IF(QP_IncomeWP!W201="","",'Cost and Benefit Parameters'!$C$46*(QP_IncomeWP!W201-Income_CF!W203))</f>
        <v>476935.97756024502</v>
      </c>
      <c r="X201" s="1">
        <f>IF(QP_IncomeWP!X201="","",'Cost and Benefit Parameters'!$C$46*(QP_IncomeWP!X201-Income_CF!X203))</f>
        <v>493953.34290683025</v>
      </c>
      <c r="Y201" s="1">
        <f>IF(QP_IncomeWP!Y201="","",'Cost and Benefit Parameters'!$C$46*(QP_IncomeWP!Y201-Income_CF!Y203))</f>
        <v>511271.04351118213</v>
      </c>
      <c r="Z201" s="1">
        <f>IF(QP_IncomeWP!Z201="","",'Cost and Benefit Parameters'!$C$46*(QP_IncomeWP!Z201-Income_CF!Z203))</f>
        <v>528878.46975574328</v>
      </c>
      <c r="AA201" s="1">
        <f>IF(QP_IncomeWP!AA201="","",'Cost and Benefit Parameters'!$C$46*(QP_IncomeWP!AA201-Income_CF!AA203))</f>
        <v>546764.11307805753</v>
      </c>
      <c r="AB201" s="1">
        <f>IF(QP_IncomeWP!AB201="","",'Cost and Benefit Parameters'!$C$46*(QP_IncomeWP!AB201-Income_CF!AB203))</f>
        <v>564915.56309945451</v>
      </c>
      <c r="AC201" s="1">
        <f>IF(QP_IncomeWP!AC201="","",'Cost and Benefit Parameters'!$C$46*(QP_IncomeWP!AC201-Income_CF!AC203))</f>
        <v>583319.50740560342</v>
      </c>
      <c r="AD201" s="1">
        <f>IF(QP_IncomeWP!AD201="","",'Cost and Benefit Parameters'!$C$46*(QP_IncomeWP!AD201-Income_CF!AD203))</f>
        <v>601961.73406938976</v>
      </c>
      <c r="AE201" s="1">
        <f>IF(QP_IncomeWP!AE201="","",'Cost and Benefit Parameters'!$C$46*(QP_IncomeWP!AE201-Income_CF!AE203))</f>
        <v>620827.13699788926</v>
      </c>
      <c r="AF201" s="1">
        <f>IF(QP_IncomeWP!AF201="","",'Cost and Benefit Parameters'!$C$46*(QP_IncomeWP!AF201-Income_CF!AF203))</f>
        <v>639899.72417589265</v>
      </c>
      <c r="AG201" s="1">
        <f>IF(QP_IncomeWP!AG201="","",'Cost and Benefit Parameters'!$C$46*(QP_IncomeWP!AG201-Income_CF!AG203))</f>
        <v>659162.62886835181</v>
      </c>
      <c r="AH201" s="1">
        <f>IF(QP_IncomeWP!AH201="","",'Cost and Benefit Parameters'!$C$46*(QP_IncomeWP!AH201-Income_CF!AH203))</f>
        <v>678598.12383358157</v>
      </c>
      <c r="AI201" s="1">
        <f>IF(QP_IncomeWP!AI201="","",'Cost and Benefit Parameters'!$C$46*(QP_IncomeWP!AI201-Income_CF!AI203))</f>
        <v>698187.63858769659</v>
      </c>
      <c r="AJ201" s="1">
        <f>IF(QP_IncomeWP!AJ201="","",'Cost and Benefit Parameters'!$C$46*(QP_IncomeWP!AJ201-Income_CF!AJ203))</f>
        <v>717911.77974913234</v>
      </c>
      <c r="AK201" s="1">
        <f>IF(QP_IncomeWP!AK201="","",'Cost and Benefit Parameters'!$C$46*(QP_IncomeWP!AK201-Income_CF!AK203))</f>
        <v>737750.35447972012</v>
      </c>
      <c r="AL201" s="1">
        <f>IF(QP_IncomeWP!AL201="","",'Cost and Benefit Parameters'!$C$46*(QP_IncomeWP!AL201-Income_CF!AL203))</f>
        <v>757682.39702617051</v>
      </c>
      <c r="AM201" s="1">
        <f>IF(QP_IncomeWP!AM201="","",'Cost and Benefit Parameters'!$C$46*(QP_IncomeWP!AM201-Income_CF!AM203))</f>
        <v>777686.19835267228</v>
      </c>
      <c r="AN201" s="1">
        <f>IF(QP_IncomeWP!AN201="","",'Cost and Benefit Parameters'!$C$46*(QP_IncomeWP!AN201-Income_CF!AN203))</f>
        <v>797739.33884195914</v>
      </c>
      <c r="AO201" s="1">
        <f>IF(QP_IncomeWP!AO201="","",'Cost and Benefit Parameters'!$C$46*(QP_IncomeWP!AO201-Income_CF!AO203))</f>
        <v>817818.72402843647</v>
      </c>
      <c r="AP201" s="1">
        <f>IF(QP_IncomeWP!AP201="","",'Cost and Benefit Parameters'!$C$46*(QP_IncomeWP!AP201-Income_CF!AP203))</f>
        <v>837900.62331320834</v>
      </c>
      <c r="AQ201" s="1">
        <f>IF(QP_IncomeWP!AQ201="","",'Cost and Benefit Parameters'!$C$46*(QP_IncomeWP!AQ201-Income_CF!AQ203))</f>
        <v>857960.71159677801</v>
      </c>
      <c r="AR201" s="1">
        <f>IF(QP_IncomeWP!AR201="","",'Cost and Benefit Parameters'!$C$46*(QP_IncomeWP!AR201-Income_CF!AR203))</f>
        <v>877974.11375115172</v>
      </c>
      <c r="AS201" s="1">
        <f>IF(QP_IncomeWP!AS201="","",'Cost and Benefit Parameters'!$C$46*(QP_IncomeWP!AS201-Income_CF!AS203))</f>
        <v>897915.45183915412</v>
      </c>
      <c r="AT201" s="1">
        <f>IF(QP_IncomeWP!AT201="","",'Cost and Benefit Parameters'!$C$46*(QP_IncomeWP!AT201-Income_CF!AT203))</f>
        <v>917758.89497474418</v>
      </c>
      <c r="AU201" s="1">
        <f>IF(QP_IncomeWP!AU201="","",'Cost and Benefit Parameters'!$C$46*(QP_IncomeWP!AU201-Income_CF!AU203))</f>
        <v>937478.21170450817</v>
      </c>
      <c r="AV201" s="1">
        <f>IF(QP_IncomeWP!AV201="","",'Cost and Benefit Parameters'!$C$46*(QP_IncomeWP!AV201-Income_CF!AV203))</f>
        <v>957046.8247769333</v>
      </c>
      <c r="AW201" s="1">
        <f>IF(QP_IncomeWP!AW201="","",'Cost and Benefit Parameters'!$C$46*(QP_IncomeWP!AW201-Income_CF!AW203))</f>
        <v>976437.86815307266</v>
      </c>
      <c r="AX201" s="1">
        <f>IF(QP_IncomeWP!AX201="","",'Cost and Benefit Parameters'!$C$46*(QP_IncomeWP!AX201-Income_CF!AX203))</f>
        <v>995624.2460993831</v>
      </c>
      <c r="AY201" s="1">
        <f>IF(QP_IncomeWP!AY201="","",'Cost and Benefit Parameters'!$C$46*(QP_IncomeWP!AY201-Income_CF!AY203))</f>
        <v>1014578.6941914314</v>
      </c>
      <c r="AZ201" s="1">
        <f>IF(QP_IncomeWP!AZ201="","",'Cost and Benefit Parameters'!$C$46*(QP_IncomeWP!AZ201-Income_CF!AZ203))</f>
        <v>1033273.8420454367</v>
      </c>
      <c r="BA201" s="1">
        <f>IF(QP_IncomeWP!BA201="","",'Cost and Benefit Parameters'!$C$46*(QP_IncomeWP!BA201-Income_CF!BA203))</f>
        <v>1051682.277583742</v>
      </c>
      <c r="BB201" s="1">
        <f>IF(QP_IncomeWP!BB201="","",'Cost and Benefit Parameters'!$C$46*(QP_IncomeWP!BB201-Income_CF!BB203))</f>
        <v>1069776.6126299847</v>
      </c>
      <c r="BC201" s="1">
        <f>IF(QP_IncomeWP!BC201="","",'Cost and Benefit Parameters'!$C$46*(QP_IncomeWP!BC201-Income_CF!BC203))</f>
        <v>1087529.5496202933</v>
      </c>
      <c r="BD201" s="1">
        <f>IF(QP_IncomeWP!BD201="","",'Cost and Benefit Parameters'!$C$46*(QP_IncomeWP!BD201-Income_CF!BD203))</f>
        <v>1104913.9492082919</v>
      </c>
      <c r="BE201" s="1">
        <f>IF(QP_IncomeWP!BE201="","",'Cost and Benefit Parameters'!$C$46*(QP_IncomeWP!BE201-Income_CF!BE203))</f>
        <v>1121902.8985339175</v>
      </c>
      <c r="BF201" s="1">
        <f>IF(QP_IncomeWP!BF201="","",'Cost and Benefit Parameters'!$C$46*(QP_IncomeWP!BF201-Income_CF!BF203))</f>
        <v>1138469.7799195107</v>
      </c>
      <c r="BG201" s="1" t="str">
        <f>IF(QP_IncomeWP!BG201="","",'Cost and Benefit Parameters'!$C$46*(QP_IncomeWP!BG201-Income_CF!BG203))</f>
        <v/>
      </c>
      <c r="BH201" s="1" t="str">
        <f>IF(QP_IncomeWP!BH201="","",'Cost and Benefit Parameters'!$C$46*(QP_IncomeWP!BH201-Income_CF!BH203))</f>
        <v/>
      </c>
      <c r="BI201" s="1" t="str">
        <f>IF(QP_IncomeWP!BI201="","",'Cost and Benefit Parameters'!$C$46*(QP_IncomeWP!BI201-Income_CF!BI203))</f>
        <v/>
      </c>
      <c r="BJ201" s="1" t="str">
        <f>IF(QP_IncomeWP!BJ201="","",'Cost and Benefit Parameters'!$C$46*(QP_IncomeWP!BJ201-Income_CF!BJ203))</f>
        <v/>
      </c>
      <c r="BK201" s="1" t="str">
        <f>IF(QP_IncomeWP!BK201="","",'Cost and Benefit Parameters'!$C$46*(QP_IncomeWP!BK201-Income_CF!BK203))</f>
        <v/>
      </c>
      <c r="BL201" s="1" t="str">
        <f>IF(QP_IncomeWP!BL201="","",'Cost and Benefit Parameters'!$C$46*(QP_IncomeWP!BL201-Income_CF!BL203))</f>
        <v/>
      </c>
      <c r="BM201" s="1" t="str">
        <f>IF(QP_IncomeWP!BM201="","",'Cost and Benefit Parameters'!$C$46*(QP_IncomeWP!BM201-Income_CF!BM203))</f>
        <v/>
      </c>
      <c r="BN201" s="1" t="str">
        <f>IF(QP_IncomeWP!BN201="","",'Cost and Benefit Parameters'!$C$46*(QP_IncomeWP!BN201-Income_CF!BN203))</f>
        <v/>
      </c>
      <c r="BO201" s="1" t="str">
        <f>IF(QP_IncomeWP!BO201="","",'Cost and Benefit Parameters'!$C$46*(QP_IncomeWP!BO201-Income_CF!BO203))</f>
        <v/>
      </c>
    </row>
    <row r="202" spans="1:67" x14ac:dyDescent="0.55000000000000004">
      <c r="A202" s="642"/>
      <c r="B202" t="s">
        <v>478</v>
      </c>
      <c r="I202" s="1" t="str">
        <f>IF(QP_IncomeWP!I202="","",'Cost and Benefit Parameters'!$C$46*(QP_IncomeWP!I202-Income_CF!I204))</f>
        <v/>
      </c>
      <c r="J202" s="1" t="str">
        <f>IF(QP_IncomeWP!J202="","",'Cost and Benefit Parameters'!$C$46*(QP_IncomeWP!J202-Income_CF!J204))</f>
        <v/>
      </c>
      <c r="K202" s="1" t="str">
        <f>IF(QP_IncomeWP!K202="","",'Cost and Benefit Parameters'!$C$46*(QP_IncomeWP!K202-Income_CF!K204))</f>
        <v/>
      </c>
      <c r="L202" s="1" t="str">
        <f>IF(QP_IncomeWP!L202="","",'Cost and Benefit Parameters'!$C$46*(QP_IncomeWP!L202-Income_CF!L204))</f>
        <v/>
      </c>
      <c r="M202" s="1" t="str">
        <f>IF(QP_IncomeWP!M202="","",'Cost and Benefit Parameters'!$C$46*(QP_IncomeWP!M202-Income_CF!M204))</f>
        <v/>
      </c>
      <c r="N202" s="1" t="str">
        <f>IF(QP_IncomeWP!N202="","",'Cost and Benefit Parameters'!$C$46*(QP_IncomeWP!N202-Income_CF!N204))</f>
        <v/>
      </c>
      <c r="O202" s="1" t="str">
        <f>IF(QP_IncomeWP!O202="","",'Cost and Benefit Parameters'!$C$46*(QP_IncomeWP!O202-Income_CF!O204))</f>
        <v/>
      </c>
      <c r="P202" s="1" t="str">
        <f>IF(QP_IncomeWP!P202="","",'Cost and Benefit Parameters'!$C$46*(QP_IncomeWP!P202-Income_CF!P204))</f>
        <v/>
      </c>
      <c r="Q202" s="1" t="str">
        <f>IF(QP_IncomeWP!Q202="","",'Cost and Benefit Parameters'!$C$46*(QP_IncomeWP!Q202-Income_CF!Q204))</f>
        <v/>
      </c>
      <c r="R202" s="1" t="str">
        <f>IF(QP_IncomeWP!R202="","",'Cost and Benefit Parameters'!$C$46*(QP_IncomeWP!R202-Income_CF!R204))</f>
        <v/>
      </c>
      <c r="S202" s="1" t="str">
        <f>IF(QP_IncomeWP!S202="","",'Cost and Benefit Parameters'!$C$46*(QP_IncomeWP!S202-Income_CF!S204))</f>
        <v/>
      </c>
      <c r="T202" s="1">
        <f>IF(QP_IncomeWP!T202="","",'Cost and Benefit Parameters'!$C$46*(QP_IncomeWP!T202-Income_CF!T204))</f>
        <v>420820.28085245949</v>
      </c>
      <c r="U202" s="1">
        <f>IF(QP_IncomeWP!U202="","",'Cost and Benefit Parameters'!$C$46*(QP_IncomeWP!U202-Income_CF!U204))</f>
        <v>437144.87349284888</v>
      </c>
      <c r="V202" s="1">
        <f>IF(QP_IncomeWP!V202="","",'Cost and Benefit Parameters'!$C$46*(QP_IncomeWP!V202-Income_CF!V204))</f>
        <v>453830.3549446101</v>
      </c>
      <c r="W202" s="1">
        <f>IF(QP_IncomeWP!W202="","",'Cost and Benefit Parameters'!$C$46*(QP_IncomeWP!W202-Income_CF!W204))</f>
        <v>470870.10147363</v>
      </c>
      <c r="X202" s="1">
        <f>IF(QP_IncomeWP!X202="","",'Cost and Benefit Parameters'!$C$46*(QP_IncomeWP!X202-Income_CF!X204))</f>
        <v>491244.05688705237</v>
      </c>
      <c r="Y202" s="1">
        <f>IF(QP_IncomeWP!Y202="","",'Cost and Benefit Parameters'!$C$46*(QP_IncomeWP!Y202-Income_CF!Y204))</f>
        <v>508771.94319403503</v>
      </c>
      <c r="Z202" s="1">
        <f>IF(QP_IncomeWP!Z202="","",'Cost and Benefit Parameters'!$C$46*(QP_IncomeWP!Z202-Income_CF!Z204))</f>
        <v>526609.17481651751</v>
      </c>
      <c r="AA202" s="1">
        <f>IF(QP_IncomeWP!AA202="","",'Cost and Benefit Parameters'!$C$46*(QP_IncomeWP!AA202-Income_CF!AA204))</f>
        <v>544744.82384841552</v>
      </c>
      <c r="AB202" s="1">
        <f>IF(QP_IncomeWP!AB202="","",'Cost and Benefit Parameters'!$C$46*(QP_IncomeWP!AB202-Income_CF!AB204))</f>
        <v>563167.03647039924</v>
      </c>
      <c r="AC202" s="1">
        <f>IF(QP_IncomeWP!AC202="","",'Cost and Benefit Parameters'!$C$46*(QP_IncomeWP!AC202-Income_CF!AC204))</f>
        <v>581863.02999243815</v>
      </c>
      <c r="AD202" s="1">
        <f>IF(QP_IncomeWP!AD202="","",'Cost and Benefit Parameters'!$C$46*(QP_IncomeWP!AD202-Income_CF!AD204))</f>
        <v>600819.09262777155</v>
      </c>
      <c r="AE202" s="1">
        <f>IF(QP_IncomeWP!AE202="","",'Cost and Benefit Parameters'!$C$46*(QP_IncomeWP!AE202-Income_CF!AE204))</f>
        <v>620020.58609147137</v>
      </c>
      <c r="AF202" s="1">
        <f>IF(QP_IncomeWP!AF202="","",'Cost and Benefit Parameters'!$C$46*(QP_IncomeWP!AF202-Income_CF!AF204))</f>
        <v>639451.9511078262</v>
      </c>
      <c r="AG202" s="1">
        <f>IF(QP_IncomeWP!AG202="","",'Cost and Benefit Parameters'!$C$46*(QP_IncomeWP!AG202-Income_CF!AG204))</f>
        <v>659096.71590116946</v>
      </c>
      <c r="AH202" s="1">
        <f>IF(QP_IncomeWP!AH202="","",'Cost and Benefit Parameters'!$C$46*(QP_IncomeWP!AH202-Income_CF!AH204))</f>
        <v>678937.50773440197</v>
      </c>
      <c r="AI202" s="1">
        <f>IF(QP_IncomeWP!AI202="","",'Cost and Benefit Parameters'!$C$46*(QP_IncomeWP!AI202-Income_CF!AI204))</f>
        <v>698956.06754858897</v>
      </c>
      <c r="AJ202" s="1">
        <f>IF(QP_IncomeWP!AJ202="","",'Cost and Benefit Parameters'!$C$46*(QP_IncomeWP!AJ202-Income_CF!AJ204))</f>
        <v>719133.2677453272</v>
      </c>
      <c r="AK202" s="1">
        <f>IF(QP_IncomeWP!AK202="","",'Cost and Benefit Parameters'!$C$46*(QP_IncomeWP!AK202-Income_CF!AK204))</f>
        <v>739449.13314160646</v>
      </c>
      <c r="AL202" s="1">
        <f>IF(QP_IncomeWP!AL202="","",'Cost and Benefit Parameters'!$C$46*(QP_IncomeWP!AL202-Income_CF!AL204))</f>
        <v>759882.8651141118</v>
      </c>
      <c r="AM202" s="1">
        <f>IF(QP_IncomeWP!AM202="","",'Cost and Benefit Parameters'!$C$46*(QP_IncomeWP!AM202-Income_CF!AM204))</f>
        <v>780412.86893695558</v>
      </c>
      <c r="AN202" s="1">
        <f>IF(QP_IncomeWP!AN202="","",'Cost and Benefit Parameters'!$C$46*(QP_IncomeWP!AN202-Income_CF!AN204))</f>
        <v>801016.7843032527</v>
      </c>
      <c r="AO202" s="1">
        <f>IF(QP_IncomeWP!AO202="","",'Cost and Benefit Parameters'!$C$46*(QP_IncomeWP!AO202-Income_CF!AO204))</f>
        <v>821671.51900721795</v>
      </c>
      <c r="AP202" s="1">
        <f>IF(QP_IncomeWP!AP202="","",'Cost and Benefit Parameters'!$C$46*(QP_IncomeWP!AP202-Income_CF!AP204))</f>
        <v>842353.28574928967</v>
      </c>
      <c r="AQ202" s="1">
        <f>IF(QP_IncomeWP!AQ202="","",'Cost and Benefit Parameters'!$C$46*(QP_IncomeWP!AQ202-Income_CF!AQ204))</f>
        <v>863037.64201260416</v>
      </c>
      <c r="AR202" s="1">
        <f>IF(QP_IncomeWP!AR202="","",'Cost and Benefit Parameters'!$C$46*(QP_IncomeWP!AR202-Income_CF!AR204))</f>
        <v>883699.53294468124</v>
      </c>
      <c r="AS202" s="1">
        <f>IF(QP_IncomeWP!AS202="","",'Cost and Benefit Parameters'!$C$46*(QP_IncomeWP!AS202-Income_CF!AS204))</f>
        <v>904313.33716368675</v>
      </c>
      <c r="AT202" s="1">
        <f>IF(QP_IncomeWP!AT202="","",'Cost and Benefit Parameters'!$C$46*(QP_IncomeWP!AT202-Income_CF!AT204))</f>
        <v>924852.91539432865</v>
      </c>
      <c r="AU202" s="1">
        <f>IF(QP_IncomeWP!AU202="","",'Cost and Benefit Parameters'!$C$46*(QP_IncomeWP!AU202-Income_CF!AU204))</f>
        <v>945291.66182398633</v>
      </c>
      <c r="AV202" s="1">
        <f>IF(QP_IncomeWP!AV202="","",'Cost and Benefit Parameters'!$C$46*(QP_IncomeWP!AV202-Income_CF!AV204))</f>
        <v>965602.55805564369</v>
      </c>
      <c r="AW202" s="1">
        <f>IF(QP_IncomeWP!AW202="","",'Cost and Benefit Parameters'!$C$46*(QP_IncomeWP!AW202-Income_CF!AW204))</f>
        <v>985758.2295202408</v>
      </c>
      <c r="AX202" s="1">
        <f>IF(QP_IncomeWP!AX202="","",'Cost and Benefit Parameters'!$C$46*(QP_IncomeWP!AX202-Income_CF!AX204))</f>
        <v>1005731.0041976649</v>
      </c>
      <c r="AY202" s="1">
        <f>IF(QP_IncomeWP!AY202="","",'Cost and Benefit Parameters'!$C$46*(QP_IncomeWP!AY202-Income_CF!AY204))</f>
        <v>1025492.9734823643</v>
      </c>
      <c r="AZ202" s="1">
        <f>IF(QP_IncomeWP!AZ202="","",'Cost and Benefit Parameters'!$C$46*(QP_IncomeWP!AZ202-Income_CF!AZ204))</f>
        <v>1045016.055017174</v>
      </c>
      <c r="BA202" s="1">
        <f>IF(QP_IncomeWP!BA202="","",'Cost and Benefit Parameters'!$C$46*(QP_IncomeWP!BA202-Income_CF!BA204))</f>
        <v>1064272.0573068</v>
      </c>
      <c r="BB202" s="1">
        <f>IF(QP_IncomeWP!BB202="","",'Cost and Benefit Parameters'!$C$46*(QP_IncomeWP!BB202-Income_CF!BB204))</f>
        <v>1083232.7459112543</v>
      </c>
      <c r="BC202" s="1">
        <f>IF(QP_IncomeWP!BC202="","",'Cost and Benefit Parameters'!$C$46*(QP_IncomeWP!BC202-Income_CF!BC204))</f>
        <v>1101869.911008884</v>
      </c>
      <c r="BD202" s="1">
        <f>IF(QP_IncomeWP!BD202="","",'Cost and Benefit Parameters'!$C$46*(QP_IncomeWP!BD202-Income_CF!BD204))</f>
        <v>1120155.4361089023</v>
      </c>
      <c r="BE202" s="1">
        <f>IF(QP_IncomeWP!BE202="","",'Cost and Benefit Parameters'!$C$46*(QP_IncomeWP!BE202-Income_CF!BE204))</f>
        <v>1138061.3676845406</v>
      </c>
      <c r="BF202" s="1">
        <f>IF(QP_IncomeWP!BF202="","",'Cost and Benefit Parameters'!$C$46*(QP_IncomeWP!BF202-Income_CF!BF204))</f>
        <v>1155559.9854899349</v>
      </c>
      <c r="BG202" s="1">
        <f>IF(QP_IncomeWP!BG202="","",'Cost and Benefit Parameters'!$C$46*(QP_IncomeWP!BG202-Income_CF!BG204))</f>
        <v>1172623.8733170959</v>
      </c>
      <c r="BH202" s="1" t="str">
        <f>IF(QP_IncomeWP!BH202="","",'Cost and Benefit Parameters'!$C$46*(QP_IncomeWP!BH202-Income_CF!BH204))</f>
        <v/>
      </c>
      <c r="BI202" s="1" t="str">
        <f>IF(QP_IncomeWP!BI202="","",'Cost and Benefit Parameters'!$C$46*(QP_IncomeWP!BI202-Income_CF!BI204))</f>
        <v/>
      </c>
      <c r="BJ202" s="1" t="str">
        <f>IF(QP_IncomeWP!BJ202="","",'Cost and Benefit Parameters'!$C$46*(QP_IncomeWP!BJ202-Income_CF!BJ204))</f>
        <v/>
      </c>
      <c r="BK202" s="1" t="str">
        <f>IF(QP_IncomeWP!BK202="","",'Cost and Benefit Parameters'!$C$46*(QP_IncomeWP!BK202-Income_CF!BK204))</f>
        <v/>
      </c>
      <c r="BL202" s="1" t="str">
        <f>IF(QP_IncomeWP!BL202="","",'Cost and Benefit Parameters'!$C$46*(QP_IncomeWP!BL202-Income_CF!BL204))</f>
        <v/>
      </c>
      <c r="BM202" s="1" t="str">
        <f>IF(QP_IncomeWP!BM202="","",'Cost and Benefit Parameters'!$C$46*(QP_IncomeWP!BM202-Income_CF!BM204))</f>
        <v/>
      </c>
      <c r="BN202" s="1" t="str">
        <f>IF(QP_IncomeWP!BN202="","",'Cost and Benefit Parameters'!$C$46*(QP_IncomeWP!BN202-Income_CF!BN204))</f>
        <v/>
      </c>
      <c r="BO202" s="1" t="str">
        <f>IF(QP_IncomeWP!BO202="","",'Cost and Benefit Parameters'!$C$46*(QP_IncomeWP!BO202-Income_CF!BO204))</f>
        <v/>
      </c>
    </row>
    <row r="203" spans="1:67" x14ac:dyDescent="0.55000000000000004">
      <c r="A203" s="642"/>
      <c r="B203" t="s">
        <v>479</v>
      </c>
      <c r="I203" s="1" t="str">
        <f>IF(QP_IncomeWP!I203="","",'Cost and Benefit Parameters'!$C$46*(QP_IncomeWP!I203-Income_CF!I205))</f>
        <v/>
      </c>
      <c r="J203" s="1" t="str">
        <f>IF(QP_IncomeWP!J203="","",'Cost and Benefit Parameters'!$C$46*(QP_IncomeWP!J203-Income_CF!J205))</f>
        <v/>
      </c>
      <c r="K203" s="1" t="str">
        <f>IF(QP_IncomeWP!K203="","",'Cost and Benefit Parameters'!$C$46*(QP_IncomeWP!K203-Income_CF!K205))</f>
        <v/>
      </c>
      <c r="L203" s="1" t="str">
        <f>IF(QP_IncomeWP!L203="","",'Cost and Benefit Parameters'!$C$46*(QP_IncomeWP!L203-Income_CF!L205))</f>
        <v/>
      </c>
      <c r="M203" s="1" t="str">
        <f>IF(QP_IncomeWP!M203="","",'Cost and Benefit Parameters'!$C$46*(QP_IncomeWP!M203-Income_CF!M205))</f>
        <v/>
      </c>
      <c r="N203" s="1" t="str">
        <f>IF(QP_IncomeWP!N203="","",'Cost and Benefit Parameters'!$C$46*(QP_IncomeWP!N203-Income_CF!N205))</f>
        <v/>
      </c>
      <c r="O203" s="1" t="str">
        <f>IF(QP_IncomeWP!O203="","",'Cost and Benefit Parameters'!$C$46*(QP_IncomeWP!O203-Income_CF!O205))</f>
        <v/>
      </c>
      <c r="P203" s="1" t="str">
        <f>IF(QP_IncomeWP!P203="","",'Cost and Benefit Parameters'!$C$46*(QP_IncomeWP!P203-Income_CF!P205))</f>
        <v/>
      </c>
      <c r="Q203" s="1" t="str">
        <f>IF(QP_IncomeWP!Q203="","",'Cost and Benefit Parameters'!$C$46*(QP_IncomeWP!Q203-Income_CF!Q205))</f>
        <v/>
      </c>
      <c r="R203" s="1" t="str">
        <f>IF(QP_IncomeWP!R203="","",'Cost and Benefit Parameters'!$C$46*(QP_IncomeWP!R203-Income_CF!R205))</f>
        <v/>
      </c>
      <c r="S203" s="1" t="str">
        <f>IF(QP_IncomeWP!S203="","",'Cost and Benefit Parameters'!$C$46*(QP_IncomeWP!S203-Income_CF!S205))</f>
        <v/>
      </c>
      <c r="T203" s="1" t="str">
        <f>IF(QP_IncomeWP!T203="","",'Cost and Benefit Parameters'!$C$46*(QP_IncomeWP!T203-Income_CF!T205))</f>
        <v/>
      </c>
      <c r="U203" s="1">
        <f>IF(QP_IncomeWP!U203="","",'Cost and Benefit Parameters'!$C$46*(QP_IncomeWP!U203-Income_CF!U205))</f>
        <v>433444.88927803352</v>
      </c>
      <c r="V203" s="1">
        <f>IF(QP_IncomeWP!V203="","",'Cost and Benefit Parameters'!$C$46*(QP_IncomeWP!V203-Income_CF!V205))</f>
        <v>450259.21969763428</v>
      </c>
      <c r="W203" s="1">
        <f>IF(QP_IncomeWP!W203="","",'Cost and Benefit Parameters'!$C$46*(QP_IncomeWP!W203-Income_CF!W205))</f>
        <v>467445.26559294848</v>
      </c>
      <c r="X203" s="1">
        <f>IF(QP_IncomeWP!X203="","",'Cost and Benefit Parameters'!$C$46*(QP_IncomeWP!X203-Income_CF!X205))</f>
        <v>484996.20451783889</v>
      </c>
      <c r="Y203" s="1">
        <f>IF(QP_IncomeWP!Y203="","",'Cost and Benefit Parameters'!$C$46*(QP_IncomeWP!Y203-Income_CF!Y205))</f>
        <v>505981.37859366374</v>
      </c>
      <c r="Z203" s="1">
        <f>IF(QP_IncomeWP!Z203="","",'Cost and Benefit Parameters'!$C$46*(QP_IncomeWP!Z203-Income_CF!Z205))</f>
        <v>524035.10148985602</v>
      </c>
      <c r="AA203" s="1">
        <f>IF(QP_IncomeWP!AA203="","",'Cost and Benefit Parameters'!$C$46*(QP_IncomeWP!AA203-Income_CF!AA205))</f>
        <v>542407.45006101299</v>
      </c>
      <c r="AB203" s="1">
        <f>IF(QP_IncomeWP!AB203="","",'Cost and Benefit Parameters'!$C$46*(QP_IncomeWP!AB203-Income_CF!AB205))</f>
        <v>561087.16856386792</v>
      </c>
      <c r="AC203" s="1">
        <f>IF(QP_IncomeWP!AC203="","",'Cost and Benefit Parameters'!$C$46*(QP_IncomeWP!AC203-Income_CF!AC205))</f>
        <v>580062.04756451142</v>
      </c>
      <c r="AD203" s="1">
        <f>IF(QP_IncomeWP!AD203="","",'Cost and Benefit Parameters'!$C$46*(QP_IncomeWP!AD203-Income_CF!AD205))</f>
        <v>599318.92089221138</v>
      </c>
      <c r="AE203" s="1">
        <f>IF(QP_IncomeWP!AE203="","",'Cost and Benefit Parameters'!$C$46*(QP_IncomeWP!AE203-Income_CF!AE205))</f>
        <v>618843.66540660453</v>
      </c>
      <c r="AF203" s="1">
        <f>IF(QP_IncomeWP!AF203="","",'Cost and Benefit Parameters'!$C$46*(QP_IncomeWP!AF203-Income_CF!AF205))</f>
        <v>638621.20367421582</v>
      </c>
      <c r="AG203" s="1">
        <f>IF(QP_IncomeWP!AG203="","",'Cost and Benefit Parameters'!$C$46*(QP_IncomeWP!AG203-Income_CF!AG205))</f>
        <v>658635.50964106084</v>
      </c>
      <c r="AH203" s="1">
        <f>IF(QP_IncomeWP!AH203="","",'Cost and Benefit Parameters'!$C$46*(QP_IncomeWP!AH203-Income_CF!AH205))</f>
        <v>678869.61737820448</v>
      </c>
      <c r="AI203" s="1">
        <f>IF(QP_IncomeWP!AI203="","",'Cost and Benefit Parameters'!$C$46*(QP_IncomeWP!AI203-Income_CF!AI205))</f>
        <v>699305.63296643423</v>
      </c>
      <c r="AJ203" s="1">
        <f>IF(QP_IncomeWP!AJ203="","",'Cost and Benefit Parameters'!$C$46*(QP_IncomeWP!AJ203-Income_CF!AJ205))</f>
        <v>719924.74957504636</v>
      </c>
      <c r="AK203" s="1">
        <f>IF(QP_IncomeWP!AK203="","",'Cost and Benefit Parameters'!$C$46*(QP_IncomeWP!AK203-Income_CF!AK205))</f>
        <v>740707.26577768754</v>
      </c>
      <c r="AL203" s="1">
        <f>IF(QP_IncomeWP!AL203="","",'Cost and Benefit Parameters'!$C$46*(QP_IncomeWP!AL203-Income_CF!AL205))</f>
        <v>761632.6071358542</v>
      </c>
      <c r="AM203" s="1">
        <f>IF(QP_IncomeWP!AM203="","",'Cost and Benefit Parameters'!$C$46*(QP_IncomeWP!AM203-Income_CF!AM205))</f>
        <v>782679.35106753523</v>
      </c>
      <c r="AN203" s="1">
        <f>IF(QP_IncomeWP!AN203="","",'Cost and Benefit Parameters'!$C$46*(QP_IncomeWP!AN203-Income_CF!AN205))</f>
        <v>803825.25500506407</v>
      </c>
      <c r="AO203" s="1">
        <f>IF(QP_IncomeWP!AO203="","",'Cost and Benefit Parameters'!$C$46*(QP_IncomeWP!AO203-Income_CF!AO205))</f>
        <v>825047.28783235</v>
      </c>
      <c r="AP203" s="1">
        <f>IF(QP_IncomeWP!AP203="","",'Cost and Benefit Parameters'!$C$46*(QP_IncomeWP!AP203-Income_CF!AP205))</f>
        <v>846321.66457743431</v>
      </c>
      <c r="AQ203" s="1">
        <f>IF(QP_IncomeWP!AQ203="","",'Cost and Benefit Parameters'!$C$46*(QP_IncomeWP!AQ203-Income_CF!AQ205))</f>
        <v>867623.88432176819</v>
      </c>
      <c r="AR203" s="1">
        <f>IF(QP_IncomeWP!AR203="","",'Cost and Benefit Parameters'!$C$46*(QP_IncomeWP!AR203-Income_CF!AR205))</f>
        <v>888928.77127298235</v>
      </c>
      <c r="AS203" s="1">
        <f>IF(QP_IncomeWP!AS203="","",'Cost and Benefit Parameters'!$C$46*(QP_IncomeWP!AS203-Income_CF!AS205))</f>
        <v>910210.51893302181</v>
      </c>
      <c r="AT203" s="1">
        <f>IF(QP_IncomeWP!AT203="","",'Cost and Benefit Parameters'!$C$46*(QP_IncomeWP!AT203-Income_CF!AT205))</f>
        <v>931442.73727859696</v>
      </c>
      <c r="AU203" s="1">
        <f>IF(QP_IncomeWP!AU203="","",'Cost and Benefit Parameters'!$C$46*(QP_IncomeWP!AU203-Income_CF!AU205))</f>
        <v>952598.5028561583</v>
      </c>
      <c r="AV203" s="1">
        <f>IF(QP_IncomeWP!AV203="","",'Cost and Benefit Parameters'!$C$46*(QP_IncomeWP!AV203-Income_CF!AV205))</f>
        <v>973650.41167870618</v>
      </c>
      <c r="AW203" s="1">
        <f>IF(QP_IncomeWP!AW203="","",'Cost and Benefit Parameters'!$C$46*(QP_IncomeWP!AW203-Income_CF!AW205))</f>
        <v>994570.6347973129</v>
      </c>
      <c r="AX203" s="1">
        <f>IF(QP_IncomeWP!AX203="","",'Cost and Benefit Parameters'!$C$46*(QP_IncomeWP!AX203-Income_CF!AX205))</f>
        <v>1015330.9764058478</v>
      </c>
      <c r="AY203" s="1">
        <f>IF(QP_IncomeWP!AY203="","",'Cost and Benefit Parameters'!$C$46*(QP_IncomeWP!AY203-Income_CF!AY205))</f>
        <v>1035902.9343235946</v>
      </c>
      <c r="AZ203" s="1">
        <f>IF(QP_IncomeWP!AZ203="","",'Cost and Benefit Parameters'!$C$46*(QP_IncomeWP!AZ203-Income_CF!AZ205))</f>
        <v>1056257.7626868354</v>
      </c>
      <c r="BA203" s="1">
        <f>IF(QP_IncomeWP!BA203="","",'Cost and Benefit Parameters'!$C$46*(QP_IncomeWP!BA203-Income_CF!BA205))</f>
        <v>1076366.536667689</v>
      </c>
      <c r="BB203" s="1">
        <f>IF(QP_IncomeWP!BB203="","",'Cost and Benefit Parameters'!$C$46*(QP_IncomeWP!BB203-Income_CF!BB205))</f>
        <v>1096200.2190260037</v>
      </c>
      <c r="BC203" s="1">
        <f>IF(QP_IncomeWP!BC203="","",'Cost and Benefit Parameters'!$C$46*(QP_IncomeWP!BC203-Income_CF!BC205))</f>
        <v>1115729.7282885918</v>
      </c>
      <c r="BD203" s="1">
        <f>IF(QP_IncomeWP!BD203="","",'Cost and Benefit Parameters'!$C$46*(QP_IncomeWP!BD203-Income_CF!BD205))</f>
        <v>1134926.008339151</v>
      </c>
      <c r="BE203" s="1">
        <f>IF(QP_IncomeWP!BE203="","",'Cost and Benefit Parameters'!$C$46*(QP_IncomeWP!BE203-Income_CF!BE205))</f>
        <v>1153760.099192169</v>
      </c>
      <c r="BF203" s="1">
        <f>IF(QP_IncomeWP!BF203="","",'Cost and Benefit Parameters'!$C$46*(QP_IncomeWP!BF203-Income_CF!BF205))</f>
        <v>1172203.208715077</v>
      </c>
      <c r="BG203" s="1">
        <f>IF(QP_IncomeWP!BG203="","",'Cost and Benefit Parameters'!$C$46*(QP_IncomeWP!BG203-Income_CF!BG205))</f>
        <v>1190226.7850546327</v>
      </c>
      <c r="BH203" s="1">
        <f>IF(QP_IncomeWP!BH203="","",'Cost and Benefit Parameters'!$C$46*(QP_IncomeWP!BH203-Income_CF!BH205))</f>
        <v>1207802.589516609</v>
      </c>
      <c r="BI203" s="1" t="str">
        <f>IF(QP_IncomeWP!BI203="","",'Cost and Benefit Parameters'!$C$46*(QP_IncomeWP!BI203-Income_CF!BI205))</f>
        <v/>
      </c>
      <c r="BJ203" s="1" t="str">
        <f>IF(QP_IncomeWP!BJ203="","",'Cost and Benefit Parameters'!$C$46*(QP_IncomeWP!BJ203-Income_CF!BJ205))</f>
        <v/>
      </c>
      <c r="BK203" s="1" t="str">
        <f>IF(QP_IncomeWP!BK203="","",'Cost and Benefit Parameters'!$C$46*(QP_IncomeWP!BK203-Income_CF!BK205))</f>
        <v/>
      </c>
      <c r="BL203" s="1" t="str">
        <f>IF(QP_IncomeWP!BL203="","",'Cost and Benefit Parameters'!$C$46*(QP_IncomeWP!BL203-Income_CF!BL205))</f>
        <v/>
      </c>
      <c r="BM203" s="1" t="str">
        <f>IF(QP_IncomeWP!BM203="","",'Cost and Benefit Parameters'!$C$46*(QP_IncomeWP!BM203-Income_CF!BM205))</f>
        <v/>
      </c>
      <c r="BN203" s="1" t="str">
        <f>IF(QP_IncomeWP!BN203="","",'Cost and Benefit Parameters'!$C$46*(QP_IncomeWP!BN203-Income_CF!BN205))</f>
        <v/>
      </c>
      <c r="BO203" s="1" t="str">
        <f>IF(QP_IncomeWP!BO203="","",'Cost and Benefit Parameters'!$C$46*(QP_IncomeWP!BO203-Income_CF!BO205))</f>
        <v/>
      </c>
    </row>
    <row r="204" spans="1:67" x14ac:dyDescent="0.55000000000000004">
      <c r="A204" s="642"/>
      <c r="B204" t="s">
        <v>480</v>
      </c>
      <c r="I204" s="1" t="str">
        <f>IF(QP_IncomeWP!I204="","",'Cost and Benefit Parameters'!$C$46*(QP_IncomeWP!I204-Income_CF!I206))</f>
        <v/>
      </c>
      <c r="J204" s="1" t="str">
        <f>IF(QP_IncomeWP!J204="","",'Cost and Benefit Parameters'!$C$46*(QP_IncomeWP!J204-Income_CF!J206))</f>
        <v/>
      </c>
      <c r="K204" s="1" t="str">
        <f>IF(QP_IncomeWP!K204="","",'Cost and Benefit Parameters'!$C$46*(QP_IncomeWP!K204-Income_CF!K206))</f>
        <v/>
      </c>
      <c r="L204" s="1" t="str">
        <f>IF(QP_IncomeWP!L204="","",'Cost and Benefit Parameters'!$C$46*(QP_IncomeWP!L204-Income_CF!L206))</f>
        <v/>
      </c>
      <c r="M204" s="1" t="str">
        <f>IF(QP_IncomeWP!M204="","",'Cost and Benefit Parameters'!$C$46*(QP_IncomeWP!M204-Income_CF!M206))</f>
        <v/>
      </c>
      <c r="N204" s="1" t="str">
        <f>IF(QP_IncomeWP!N204="","",'Cost and Benefit Parameters'!$C$46*(QP_IncomeWP!N204-Income_CF!N206))</f>
        <v/>
      </c>
      <c r="O204" s="1" t="str">
        <f>IF(QP_IncomeWP!O204="","",'Cost and Benefit Parameters'!$C$46*(QP_IncomeWP!O204-Income_CF!O206))</f>
        <v/>
      </c>
      <c r="P204" s="1" t="str">
        <f>IF(QP_IncomeWP!P204="","",'Cost and Benefit Parameters'!$C$46*(QP_IncomeWP!P204-Income_CF!P206))</f>
        <v/>
      </c>
      <c r="Q204" s="1" t="str">
        <f>IF(QP_IncomeWP!Q204="","",'Cost and Benefit Parameters'!$C$46*(QP_IncomeWP!Q204-Income_CF!Q206))</f>
        <v/>
      </c>
      <c r="R204" s="1" t="str">
        <f>IF(QP_IncomeWP!R204="","",'Cost and Benefit Parameters'!$C$46*(QP_IncomeWP!R204-Income_CF!R206))</f>
        <v/>
      </c>
      <c r="S204" s="1" t="str">
        <f>IF(QP_IncomeWP!S204="","",'Cost and Benefit Parameters'!$C$46*(QP_IncomeWP!S204-Income_CF!S206))</f>
        <v/>
      </c>
      <c r="T204" s="1" t="str">
        <f>IF(QP_IncomeWP!T204="","",'Cost and Benefit Parameters'!$C$46*(QP_IncomeWP!T204-Income_CF!T206))</f>
        <v/>
      </c>
      <c r="U204" s="1" t="str">
        <f>IF(QP_IncomeWP!U204="","",'Cost and Benefit Parameters'!$C$46*(QP_IncomeWP!U204-Income_CF!U206))</f>
        <v/>
      </c>
      <c r="V204" s="1">
        <f>IF(QP_IncomeWP!V204="","",'Cost and Benefit Parameters'!$C$46*(QP_IncomeWP!V204-Income_CF!V206))</f>
        <v>446448.23595637438</v>
      </c>
      <c r="W204" s="1">
        <f>IF(QP_IncomeWP!W204="","",'Cost and Benefit Parameters'!$C$46*(QP_IncomeWP!W204-Income_CF!W206))</f>
        <v>463766.9962885633</v>
      </c>
      <c r="X204" s="1">
        <f>IF(QP_IncomeWP!X204="","",'Cost and Benefit Parameters'!$C$46*(QP_IncomeWP!X204-Income_CF!X206))</f>
        <v>481468.62356073677</v>
      </c>
      <c r="Y204" s="1">
        <f>IF(QP_IncomeWP!Y204="","",'Cost and Benefit Parameters'!$C$46*(QP_IncomeWP!Y204-Income_CF!Y206))</f>
        <v>499546.09065337398</v>
      </c>
      <c r="Z204" s="1">
        <f>IF(QP_IncomeWP!Z204="","",'Cost and Benefit Parameters'!$C$46*(QP_IncomeWP!Z204-Income_CF!Z206))</f>
        <v>521160.81995147391</v>
      </c>
      <c r="AA204" s="1">
        <f>IF(QP_IncomeWP!AA204="","",'Cost and Benefit Parameters'!$C$46*(QP_IncomeWP!AA204-Income_CF!AA206))</f>
        <v>539756.15453455178</v>
      </c>
      <c r="AB204" s="1">
        <f>IF(QP_IncomeWP!AB204="","",'Cost and Benefit Parameters'!$C$46*(QP_IncomeWP!AB204-Income_CF!AB206))</f>
        <v>558679.67356284347</v>
      </c>
      <c r="AC204" s="1">
        <f>IF(QP_IncomeWP!AC204="","",'Cost and Benefit Parameters'!$C$46*(QP_IncomeWP!AC204-Income_CF!AC206))</f>
        <v>577919.78362078394</v>
      </c>
      <c r="AD204" s="1">
        <f>IF(QP_IncomeWP!AD204="","",'Cost and Benefit Parameters'!$C$46*(QP_IncomeWP!AD204-Income_CF!AD206))</f>
        <v>597463.90899144672</v>
      </c>
      <c r="AE204" s="1">
        <f>IF(QP_IncomeWP!AE204="","",'Cost and Benefit Parameters'!$C$46*(QP_IncomeWP!AE204-Income_CF!AE206))</f>
        <v>617298.48851897742</v>
      </c>
      <c r="AF204" s="1">
        <f>IF(QP_IncomeWP!AF204="","",'Cost and Benefit Parameters'!$C$46*(QP_IncomeWP!AF204-Income_CF!AF206))</f>
        <v>637408.9753688029</v>
      </c>
      <c r="AG204" s="1">
        <f>IF(QP_IncomeWP!AG204="","",'Cost and Benefit Parameters'!$C$46*(QP_IncomeWP!AG204-Income_CF!AG206))</f>
        <v>657779.83978444187</v>
      </c>
      <c r="AH204" s="1">
        <f>IF(QP_IncomeWP!AH204="","",'Cost and Benefit Parameters'!$C$46*(QP_IncomeWP!AH204-Income_CF!AH206))</f>
        <v>678394.57493029255</v>
      </c>
      <c r="AI204" s="1">
        <f>IF(QP_IncomeWP!AI204="","",'Cost and Benefit Parameters'!$C$46*(QP_IncomeWP!AI204-Income_CF!AI206))</f>
        <v>699235.70589955035</v>
      </c>
      <c r="AJ204" s="1">
        <f>IF(QP_IncomeWP!AJ204="","",'Cost and Benefit Parameters'!$C$46*(QP_IncomeWP!AJ204-Income_CF!AJ206))</f>
        <v>720284.80195542704</v>
      </c>
      <c r="AK204" s="1">
        <f>IF(QP_IncomeWP!AK204="","",'Cost and Benefit Parameters'!$C$46*(QP_IncomeWP!AK204-Income_CF!AK206))</f>
        <v>741522.49206229812</v>
      </c>
      <c r="AL204" s="1">
        <f>IF(QP_IncomeWP!AL204="","",'Cost and Benefit Parameters'!$C$46*(QP_IncomeWP!AL204-Income_CF!AL206))</f>
        <v>762928.48375101783</v>
      </c>
      <c r="AM204" s="1">
        <f>IF(QP_IncomeWP!AM204="","",'Cost and Benefit Parameters'!$C$46*(QP_IncomeWP!AM204-Income_CF!AM206))</f>
        <v>784481.58534992998</v>
      </c>
      <c r="AN204" s="1">
        <f>IF(QP_IncomeWP!AN204="","",'Cost and Benefit Parameters'!$C$46*(QP_IncomeWP!AN204-Income_CF!AN206))</f>
        <v>806159.73159956117</v>
      </c>
      <c r="AO204" s="1">
        <f>IF(QP_IncomeWP!AO204="","",'Cost and Benefit Parameters'!$C$46*(QP_IncomeWP!AO204-Income_CF!AO206))</f>
        <v>827940.01265521627</v>
      </c>
      <c r="AP204" s="1">
        <f>IF(QP_IncomeWP!AP204="","",'Cost and Benefit Parameters'!$C$46*(QP_IncomeWP!AP204-Income_CF!AP206))</f>
        <v>849798.70646732056</v>
      </c>
      <c r="AQ204" s="1">
        <f>IF(QP_IncomeWP!AQ204="","",'Cost and Benefit Parameters'!$C$46*(QP_IncomeWP!AQ204-Income_CF!AQ206))</f>
        <v>871711.31451475702</v>
      </c>
      <c r="AR204" s="1">
        <f>IF(QP_IncomeWP!AR204="","",'Cost and Benefit Parameters'!$C$46*(QP_IncomeWP!AR204-Income_CF!AR206))</f>
        <v>893652.60085142124</v>
      </c>
      <c r="AS204" s="1">
        <f>IF(QP_IncomeWP!AS204="","",'Cost and Benefit Parameters'!$C$46*(QP_IncomeWP!AS204-Income_CF!AS206))</f>
        <v>915596.63441117166</v>
      </c>
      <c r="AT204" s="1">
        <f>IF(QP_IncomeWP!AT204="","",'Cost and Benefit Parameters'!$C$46*(QP_IncomeWP!AT204-Income_CF!AT206))</f>
        <v>937516.83450101223</v>
      </c>
      <c r="AU204" s="1">
        <f>IF(QP_IncomeWP!AU204="","",'Cost and Benefit Parameters'!$C$46*(QP_IncomeWP!AU204-Income_CF!AU206))</f>
        <v>959386.01939695503</v>
      </c>
      <c r="AV204" s="1">
        <f>IF(QP_IncomeWP!AV204="","",'Cost and Benefit Parameters'!$C$46*(QP_IncomeWP!AV204-Income_CF!AV206))</f>
        <v>981176.4579418432</v>
      </c>
      <c r="AW204" s="1">
        <f>IF(QP_IncomeWP!AW204="","",'Cost and Benefit Parameters'!$C$46*(QP_IncomeWP!AW204-Income_CF!AW206))</f>
        <v>1002859.9240290674</v>
      </c>
      <c r="AX204" s="1">
        <f>IF(QP_IncomeWP!AX204="","",'Cost and Benefit Parameters'!$C$46*(QP_IncomeWP!AX204-Income_CF!AX206))</f>
        <v>1024407.7538412324</v>
      </c>
      <c r="AY204" s="1">
        <f>IF(QP_IncomeWP!AY204="","",'Cost and Benefit Parameters'!$C$46*(QP_IncomeWP!AY204-Income_CF!AY206))</f>
        <v>1045790.9056980237</v>
      </c>
      <c r="AZ204" s="1">
        <f>IF(QP_IncomeWP!AZ204="","",'Cost and Benefit Parameters'!$C$46*(QP_IncomeWP!AZ204-Income_CF!AZ206))</f>
        <v>1066980.0223533022</v>
      </c>
      <c r="BA204" s="1">
        <f>IF(QP_IncomeWP!BA204="","",'Cost and Benefit Parameters'!$C$46*(QP_IncomeWP!BA204-Income_CF!BA206))</f>
        <v>1087945.495567441</v>
      </c>
      <c r="BB204" s="1">
        <f>IF(QP_IncomeWP!BB204="","",'Cost and Benefit Parameters'!$C$46*(QP_IncomeWP!BB204-Income_CF!BB206))</f>
        <v>1108657.5327677198</v>
      </c>
      <c r="BC204" s="1">
        <f>IF(QP_IncomeWP!BC204="","",'Cost and Benefit Parameters'!$C$46*(QP_IncomeWP!BC204-Income_CF!BC206))</f>
        <v>1129086.2255967837</v>
      </c>
      <c r="BD204" s="1">
        <f>IF(QP_IncomeWP!BD204="","",'Cost and Benefit Parameters'!$C$46*(QP_IncomeWP!BD204-Income_CF!BD206))</f>
        <v>1149201.6201372496</v>
      </c>
      <c r="BE204" s="1">
        <f>IF(QP_IncomeWP!BE204="","",'Cost and Benefit Parameters'!$C$46*(QP_IncomeWP!BE204-Income_CF!BE206))</f>
        <v>1168973.7885893255</v>
      </c>
      <c r="BF204" s="1">
        <f>IF(QP_IncomeWP!BF204="","",'Cost and Benefit Parameters'!$C$46*(QP_IncomeWP!BF204-Income_CF!BF206))</f>
        <v>1188372.902167934</v>
      </c>
      <c r="BG204" s="1">
        <f>IF(QP_IncomeWP!BG204="","",'Cost and Benefit Parameters'!$C$46*(QP_IncomeWP!BG204-Income_CF!BG206))</f>
        <v>1207369.3049765287</v>
      </c>
      <c r="BH204" s="1">
        <f>IF(QP_IncomeWP!BH204="","",'Cost and Benefit Parameters'!$C$46*(QP_IncomeWP!BH204-Income_CF!BH206))</f>
        <v>1225933.5886062719</v>
      </c>
      <c r="BI204" s="1">
        <f>IF(QP_IncomeWP!BI204="","",'Cost and Benefit Parameters'!$C$46*(QP_IncomeWP!BI204-Income_CF!BI206))</f>
        <v>1244036.6672021074</v>
      </c>
      <c r="BJ204" s="1" t="str">
        <f>IF(QP_IncomeWP!BJ204="","",'Cost and Benefit Parameters'!$C$46*(QP_IncomeWP!BJ204-Income_CF!BJ206))</f>
        <v/>
      </c>
      <c r="BK204" s="1" t="str">
        <f>IF(QP_IncomeWP!BK204="","",'Cost and Benefit Parameters'!$C$46*(QP_IncomeWP!BK204-Income_CF!BK206))</f>
        <v/>
      </c>
      <c r="BL204" s="1" t="str">
        <f>IF(QP_IncomeWP!BL204="","",'Cost and Benefit Parameters'!$C$46*(QP_IncomeWP!BL204-Income_CF!BL206))</f>
        <v/>
      </c>
      <c r="BM204" s="1" t="str">
        <f>IF(QP_IncomeWP!BM204="","",'Cost and Benefit Parameters'!$C$46*(QP_IncomeWP!BM204-Income_CF!BM206))</f>
        <v/>
      </c>
      <c r="BN204" s="1" t="str">
        <f>IF(QP_IncomeWP!BN204="","",'Cost and Benefit Parameters'!$C$46*(QP_IncomeWP!BN204-Income_CF!BN206))</f>
        <v/>
      </c>
      <c r="BO204" s="1" t="str">
        <f>IF(QP_IncomeWP!BO204="","",'Cost and Benefit Parameters'!$C$46*(QP_IncomeWP!BO204-Income_CF!BO206))</f>
        <v/>
      </c>
    </row>
    <row r="205" spans="1:67" x14ac:dyDescent="0.55000000000000004">
      <c r="A205" s="642"/>
      <c r="B205" t="s">
        <v>481</v>
      </c>
      <c r="I205" s="1" t="str">
        <f>IF(QP_IncomeWP!I205="","",'Cost and Benefit Parameters'!$C$46*(QP_IncomeWP!I205-Income_CF!I207))</f>
        <v/>
      </c>
      <c r="J205" s="1" t="str">
        <f>IF(QP_IncomeWP!J205="","",'Cost and Benefit Parameters'!$C$46*(QP_IncomeWP!J205-Income_CF!J207))</f>
        <v/>
      </c>
      <c r="K205" s="1" t="str">
        <f>IF(QP_IncomeWP!K205="","",'Cost and Benefit Parameters'!$C$46*(QP_IncomeWP!K205-Income_CF!K207))</f>
        <v/>
      </c>
      <c r="L205" s="1" t="str">
        <f>IF(QP_IncomeWP!L205="","",'Cost and Benefit Parameters'!$C$46*(QP_IncomeWP!L205-Income_CF!L207))</f>
        <v/>
      </c>
      <c r="M205" s="1" t="str">
        <f>IF(QP_IncomeWP!M205="","",'Cost and Benefit Parameters'!$C$46*(QP_IncomeWP!M205-Income_CF!M207))</f>
        <v/>
      </c>
      <c r="N205" s="1" t="str">
        <f>IF(QP_IncomeWP!N205="","",'Cost and Benefit Parameters'!$C$46*(QP_IncomeWP!N205-Income_CF!N207))</f>
        <v/>
      </c>
      <c r="O205" s="1" t="str">
        <f>IF(QP_IncomeWP!O205="","",'Cost and Benefit Parameters'!$C$46*(QP_IncomeWP!O205-Income_CF!O207))</f>
        <v/>
      </c>
      <c r="P205" s="1" t="str">
        <f>IF(QP_IncomeWP!P205="","",'Cost and Benefit Parameters'!$C$46*(QP_IncomeWP!P205-Income_CF!P207))</f>
        <v/>
      </c>
      <c r="Q205" s="1" t="str">
        <f>IF(QP_IncomeWP!Q205="","",'Cost and Benefit Parameters'!$C$46*(QP_IncomeWP!Q205-Income_CF!Q207))</f>
        <v/>
      </c>
      <c r="R205" s="1" t="str">
        <f>IF(QP_IncomeWP!R205="","",'Cost and Benefit Parameters'!$C$46*(QP_IncomeWP!R205-Income_CF!R207))</f>
        <v/>
      </c>
      <c r="S205" s="1" t="str">
        <f>IF(QP_IncomeWP!S205="","",'Cost and Benefit Parameters'!$C$46*(QP_IncomeWP!S205-Income_CF!S207))</f>
        <v/>
      </c>
      <c r="T205" s="1" t="str">
        <f>IF(QP_IncomeWP!T205="","",'Cost and Benefit Parameters'!$C$46*(QP_IncomeWP!T205-Income_CF!T207))</f>
        <v/>
      </c>
      <c r="U205" s="1" t="str">
        <f>IF(QP_IncomeWP!U205="","",'Cost and Benefit Parameters'!$C$46*(QP_IncomeWP!U205-Income_CF!U207))</f>
        <v/>
      </c>
      <c r="V205" s="1" t="str">
        <f>IF(QP_IncomeWP!V205="","",'Cost and Benefit Parameters'!$C$46*(QP_IncomeWP!V205-Income_CF!V207))</f>
        <v/>
      </c>
      <c r="W205" s="1">
        <f>IF(QP_IncomeWP!W205="","",'Cost and Benefit Parameters'!$C$46*(QP_IncomeWP!W205-Income_CF!W207))</f>
        <v>459841.68303506565</v>
      </c>
      <c r="X205" s="1">
        <f>IF(QP_IncomeWP!X205="","",'Cost and Benefit Parameters'!$C$46*(QP_IncomeWP!X205-Income_CF!X207))</f>
        <v>477680.00617722026</v>
      </c>
      <c r="Y205" s="1">
        <f>IF(QP_IncomeWP!Y205="","",'Cost and Benefit Parameters'!$C$46*(QP_IncomeWP!Y205-Income_CF!Y207))</f>
        <v>495912.68226755899</v>
      </c>
      <c r="Z205" s="1">
        <f>IF(QP_IncomeWP!Z205="","",'Cost and Benefit Parameters'!$C$46*(QP_IncomeWP!Z205-Income_CF!Z207))</f>
        <v>514532.47337297525</v>
      </c>
      <c r="AA205" s="1">
        <f>IF(QP_IncomeWP!AA205="","",'Cost and Benefit Parameters'!$C$46*(QP_IncomeWP!AA205-Income_CF!AA207))</f>
        <v>536795.6445500179</v>
      </c>
      <c r="AB205" s="1">
        <f>IF(QP_IncomeWP!AB205="","",'Cost and Benefit Parameters'!$C$46*(QP_IncomeWP!AB205-Income_CF!AB207))</f>
        <v>555948.8391705883</v>
      </c>
      <c r="AC205" s="1">
        <f>IF(QP_IncomeWP!AC205="","",'Cost and Benefit Parameters'!$C$46*(QP_IncomeWP!AC205-Income_CF!AC207))</f>
        <v>575440.06376972876</v>
      </c>
      <c r="AD205" s="1">
        <f>IF(QP_IncomeWP!AD205="","",'Cost and Benefit Parameters'!$C$46*(QP_IncomeWP!AD205-Income_CF!AD207))</f>
        <v>595257.37712940772</v>
      </c>
      <c r="AE205" s="1">
        <f>IF(QP_IncomeWP!AE205="","",'Cost and Benefit Parameters'!$C$46*(QP_IncomeWP!AE205-Income_CF!AE207))</f>
        <v>615387.82626119023</v>
      </c>
      <c r="AF205" s="1">
        <f>IF(QP_IncomeWP!AF205="","",'Cost and Benefit Parameters'!$C$46*(QP_IncomeWP!AF205-Income_CF!AF207))</f>
        <v>635817.44317454705</v>
      </c>
      <c r="AG205" s="1">
        <f>IF(QP_IncomeWP!AG205="","",'Cost and Benefit Parameters'!$C$46*(QP_IncomeWP!AG205-Income_CF!AG207))</f>
        <v>656531.24462986668</v>
      </c>
      <c r="AH205" s="1">
        <f>IF(QP_IncomeWP!AH205="","",'Cost and Benefit Parameters'!$C$46*(QP_IncomeWP!AH205-Income_CF!AH207))</f>
        <v>677513.23497797525</v>
      </c>
      <c r="AI205" s="1">
        <f>IF(QP_IncomeWP!AI205="","",'Cost and Benefit Parameters'!$C$46*(QP_IncomeWP!AI205-Income_CF!AI207))</f>
        <v>698746.41217820148</v>
      </c>
      <c r="AJ205" s="1">
        <f>IF(QP_IncomeWP!AJ205="","",'Cost and Benefit Parameters'!$C$46*(QP_IncomeWP!AJ205-Income_CF!AJ207))</f>
        <v>720212.77707653702</v>
      </c>
      <c r="AK205" s="1">
        <f>IF(QP_IncomeWP!AK205="","",'Cost and Benefit Parameters'!$C$46*(QP_IncomeWP!AK205-Income_CF!AK207))</f>
        <v>741893.34601409023</v>
      </c>
      <c r="AL205" s="1">
        <f>IF(QP_IncomeWP!AL205="","",'Cost and Benefit Parameters'!$C$46*(QP_IncomeWP!AL205-Income_CF!AL207))</f>
        <v>763768.16682416666</v>
      </c>
      <c r="AM205" s="1">
        <f>IF(QP_IncomeWP!AM205="","",'Cost and Benefit Parameters'!$C$46*(QP_IncomeWP!AM205-Income_CF!AM207))</f>
        <v>785816.33826354856</v>
      </c>
      <c r="AN205" s="1">
        <f>IF(QP_IncomeWP!AN205="","",'Cost and Benefit Parameters'!$C$46*(QP_IncomeWP!AN205-Income_CF!AN207))</f>
        <v>808016.03291042789</v>
      </c>
      <c r="AO205" s="1">
        <f>IF(QP_IncomeWP!AO205="","",'Cost and Benefit Parameters'!$C$46*(QP_IncomeWP!AO205-Income_CF!AO207))</f>
        <v>830344.5235475481</v>
      </c>
      <c r="AP205" s="1">
        <f>IF(QP_IncomeWP!AP205="","",'Cost and Benefit Parameters'!$C$46*(QP_IncomeWP!AP205-Income_CF!AP207))</f>
        <v>852778.21303487266</v>
      </c>
      <c r="AQ205" s="1">
        <f>IF(QP_IncomeWP!AQ205="","",'Cost and Benefit Parameters'!$C$46*(QP_IncomeWP!AQ205-Income_CF!AQ207))</f>
        <v>875292.66766134009</v>
      </c>
      <c r="AR205" s="1">
        <f>IF(QP_IncomeWP!AR205="","",'Cost and Benefit Parameters'!$C$46*(QP_IncomeWP!AR205-Income_CF!AR207))</f>
        <v>897862.65395020007</v>
      </c>
      <c r="AS205" s="1">
        <f>IF(QP_IncomeWP!AS205="","",'Cost and Benefit Parameters'!$C$46*(QP_IncomeWP!AS205-Income_CF!AS207))</f>
        <v>920462.17887696414</v>
      </c>
      <c r="AT205" s="1">
        <f>IF(QP_IncomeWP!AT205="","",'Cost and Benefit Parameters'!$C$46*(QP_IncomeWP!AT205-Income_CF!AT207))</f>
        <v>943064.53344350681</v>
      </c>
      <c r="AU205" s="1">
        <f>IF(QP_IncomeWP!AU205="","",'Cost and Benefit Parameters'!$C$46*(QP_IncomeWP!AU205-Income_CF!AU207))</f>
        <v>965642.33953604265</v>
      </c>
      <c r="AV205" s="1">
        <f>IF(QP_IncomeWP!AV205="","",'Cost and Benefit Parameters'!$C$46*(QP_IncomeWP!AV205-Income_CF!AV207))</f>
        <v>988167.59997886361</v>
      </c>
      <c r="AW205" s="1">
        <f>IF(QP_IncomeWP!AW205="","",'Cost and Benefit Parameters'!$C$46*(QP_IncomeWP!AW205-Income_CF!AW207))</f>
        <v>1010611.7516800985</v>
      </c>
      <c r="AX205" s="1">
        <f>IF(QP_IncomeWP!AX205="","",'Cost and Benefit Parameters'!$C$46*(QP_IncomeWP!AX205-Income_CF!AX207))</f>
        <v>1032945.7217499389</v>
      </c>
      <c r="AY205" s="1">
        <f>IF(QP_IncomeWP!AY205="","",'Cost and Benefit Parameters'!$C$46*(QP_IncomeWP!AY205-Income_CF!AY207))</f>
        <v>1055139.9864564689</v>
      </c>
      <c r="AZ205" s="1">
        <f>IF(QP_IncomeWP!AZ205="","",'Cost and Benefit Parameters'!$C$46*(QP_IncomeWP!AZ205-Income_CF!AZ207))</f>
        <v>1077164.6328689642</v>
      </c>
      <c r="BA205" s="1">
        <f>IF(QP_IncomeWP!BA205="","",'Cost and Benefit Parameters'!$C$46*(QP_IncomeWP!BA205-Income_CF!BA207))</f>
        <v>1098989.4230239014</v>
      </c>
      <c r="BB205" s="1">
        <f>IF(QP_IncomeWP!BB205="","",'Cost and Benefit Parameters'!$C$46*(QP_IncomeWP!BB205-Income_CF!BB207))</f>
        <v>1120583.8604344635</v>
      </c>
      <c r="BC205" s="1">
        <f>IF(QP_IncomeWP!BC205="","",'Cost and Benefit Parameters'!$C$46*(QP_IncomeWP!BC205-Income_CF!BC207))</f>
        <v>1141917.2587507511</v>
      </c>
      <c r="BD205" s="1">
        <f>IF(QP_IncomeWP!BD205="","",'Cost and Benefit Parameters'!$C$46*(QP_IncomeWP!BD205-Income_CF!BD207))</f>
        <v>1162958.8123646874</v>
      </c>
      <c r="BE205" s="1">
        <f>IF(QP_IncomeWP!BE205="","",'Cost and Benefit Parameters'!$C$46*(QP_IncomeWP!BE205-Income_CF!BE207))</f>
        <v>1183677.6687413668</v>
      </c>
      <c r="BF205" s="1">
        <f>IF(QP_IncomeWP!BF205="","",'Cost and Benefit Parameters'!$C$46*(QP_IncomeWP!BF205-Income_CF!BF207))</f>
        <v>1204043.0022470048</v>
      </c>
      <c r="BG205" s="1">
        <f>IF(QP_IncomeWP!BG205="","",'Cost and Benefit Parameters'!$C$46*(QP_IncomeWP!BG205-Income_CF!BG207))</f>
        <v>1224024.0892329726</v>
      </c>
      <c r="BH205" s="1">
        <f>IF(QP_IncomeWP!BH205="","",'Cost and Benefit Parameters'!$C$46*(QP_IncomeWP!BH205-Income_CF!BH207))</f>
        <v>1243590.3841258255</v>
      </c>
      <c r="BI205" s="1">
        <f>IF(QP_IncomeWP!BI205="","",'Cost and Benefit Parameters'!$C$46*(QP_IncomeWP!BI205-Income_CF!BI207))</f>
        <v>1262711.5962644599</v>
      </c>
      <c r="BJ205" s="1">
        <f>IF(QP_IncomeWP!BJ205="","",'Cost and Benefit Parameters'!$C$46*(QP_IncomeWP!BJ205-Income_CF!BJ207))</f>
        <v>1281357.7672181705</v>
      </c>
      <c r="BK205" s="1" t="str">
        <f>IF(QP_IncomeWP!BK205="","",'Cost and Benefit Parameters'!$C$46*(QP_IncomeWP!BK205-Income_CF!BK207))</f>
        <v/>
      </c>
      <c r="BL205" s="1" t="str">
        <f>IF(QP_IncomeWP!BL205="","",'Cost and Benefit Parameters'!$C$46*(QP_IncomeWP!BL205-Income_CF!BL207))</f>
        <v/>
      </c>
      <c r="BM205" s="1" t="str">
        <f>IF(QP_IncomeWP!BM205="","",'Cost and Benefit Parameters'!$C$46*(QP_IncomeWP!BM205-Income_CF!BM207))</f>
        <v/>
      </c>
      <c r="BN205" s="1" t="str">
        <f>IF(QP_IncomeWP!BN205="","",'Cost and Benefit Parameters'!$C$46*(QP_IncomeWP!BN205-Income_CF!BN207))</f>
        <v/>
      </c>
      <c r="BO205" s="1" t="str">
        <f>IF(QP_IncomeWP!BO205="","",'Cost and Benefit Parameters'!$C$46*(QP_IncomeWP!BO205-Income_CF!BO207))</f>
        <v/>
      </c>
    </row>
    <row r="206" spans="1:67" x14ac:dyDescent="0.55000000000000004">
      <c r="A206" s="642"/>
      <c r="B206" t="s">
        <v>482</v>
      </c>
      <c r="I206" s="1" t="str">
        <f>IF(QP_IncomeWP!I206="","",'Cost and Benefit Parameters'!$C$46*(QP_IncomeWP!I206-Income_CF!I208))</f>
        <v/>
      </c>
      <c r="J206" s="1" t="str">
        <f>IF(QP_IncomeWP!J206="","",'Cost and Benefit Parameters'!$C$46*(QP_IncomeWP!J206-Income_CF!J208))</f>
        <v/>
      </c>
      <c r="K206" s="1" t="str">
        <f>IF(QP_IncomeWP!K206="","",'Cost and Benefit Parameters'!$C$46*(QP_IncomeWP!K206-Income_CF!K208))</f>
        <v/>
      </c>
      <c r="L206" s="1" t="str">
        <f>IF(QP_IncomeWP!L206="","",'Cost and Benefit Parameters'!$C$46*(QP_IncomeWP!L206-Income_CF!L208))</f>
        <v/>
      </c>
      <c r="M206" s="1" t="str">
        <f>IF(QP_IncomeWP!M206="","",'Cost and Benefit Parameters'!$C$46*(QP_IncomeWP!M206-Income_CF!M208))</f>
        <v/>
      </c>
      <c r="N206" s="1" t="str">
        <f>IF(QP_IncomeWP!N206="","",'Cost and Benefit Parameters'!$C$46*(QP_IncomeWP!N206-Income_CF!N208))</f>
        <v/>
      </c>
      <c r="O206" s="1" t="str">
        <f>IF(QP_IncomeWP!O206="","",'Cost and Benefit Parameters'!$C$46*(QP_IncomeWP!O206-Income_CF!O208))</f>
        <v/>
      </c>
      <c r="P206" s="1" t="str">
        <f>IF(QP_IncomeWP!P206="","",'Cost and Benefit Parameters'!$C$46*(QP_IncomeWP!P206-Income_CF!P208))</f>
        <v/>
      </c>
      <c r="Q206" s="1" t="str">
        <f>IF(QP_IncomeWP!Q206="","",'Cost and Benefit Parameters'!$C$46*(QP_IncomeWP!Q206-Income_CF!Q208))</f>
        <v/>
      </c>
      <c r="R206" s="1" t="str">
        <f>IF(QP_IncomeWP!R206="","",'Cost and Benefit Parameters'!$C$46*(QP_IncomeWP!R206-Income_CF!R208))</f>
        <v/>
      </c>
      <c r="S206" s="1" t="str">
        <f>IF(QP_IncomeWP!S206="","",'Cost and Benefit Parameters'!$C$46*(QP_IncomeWP!S206-Income_CF!S208))</f>
        <v/>
      </c>
      <c r="T206" s="1" t="str">
        <f>IF(QP_IncomeWP!T206="","",'Cost and Benefit Parameters'!$C$46*(QP_IncomeWP!T206-Income_CF!T208))</f>
        <v/>
      </c>
      <c r="U206" s="1" t="str">
        <f>IF(QP_IncomeWP!U206="","",'Cost and Benefit Parameters'!$C$46*(QP_IncomeWP!U206-Income_CF!U208))</f>
        <v/>
      </c>
      <c r="V206" s="1" t="str">
        <f>IF(QP_IncomeWP!V206="","",'Cost and Benefit Parameters'!$C$46*(QP_IncomeWP!V206-Income_CF!V208))</f>
        <v/>
      </c>
      <c r="W206" s="1" t="str">
        <f>IF(QP_IncomeWP!W206="","",'Cost and Benefit Parameters'!$C$46*(QP_IncomeWP!W206-Income_CF!W208))</f>
        <v/>
      </c>
      <c r="X206" s="1">
        <f>IF(QP_IncomeWP!X206="","",'Cost and Benefit Parameters'!$C$46*(QP_IncomeWP!X206-Income_CF!X208))</f>
        <v>473636.93352611759</v>
      </c>
      <c r="Y206" s="1">
        <f>IF(QP_IncomeWP!Y206="","",'Cost and Benefit Parameters'!$C$46*(QP_IncomeWP!Y206-Income_CF!Y208))</f>
        <v>492010.40636253695</v>
      </c>
      <c r="Z206" s="1">
        <f>IF(QP_IncomeWP!Z206="","",'Cost and Benefit Parameters'!$C$46*(QP_IncomeWP!Z206-Income_CF!Z208))</f>
        <v>510790.0627355859</v>
      </c>
      <c r="AA206" s="1">
        <f>IF(QP_IncomeWP!AA206="","",'Cost and Benefit Parameters'!$C$46*(QP_IncomeWP!AA206-Income_CF!AA208))</f>
        <v>529968.44757416437</v>
      </c>
      <c r="AB206" s="1">
        <f>IF(QP_IncomeWP!AB206="","",'Cost and Benefit Parameters'!$C$46*(QP_IncomeWP!AB206-Income_CF!AB208))</f>
        <v>552899.51388651854</v>
      </c>
      <c r="AC206" s="1">
        <f>IF(QP_IncomeWP!AC206="","",'Cost and Benefit Parameters'!$C$46*(QP_IncomeWP!AC206-Income_CF!AC208))</f>
        <v>572627.30434570613</v>
      </c>
      <c r="AD206" s="1">
        <f>IF(QP_IncomeWP!AD206="","",'Cost and Benefit Parameters'!$C$46*(QP_IncomeWP!AD206-Income_CF!AD208))</f>
        <v>592703.26568282058</v>
      </c>
      <c r="AE206" s="1">
        <f>IF(QP_IncomeWP!AE206="","",'Cost and Benefit Parameters'!$C$46*(QP_IncomeWP!AE206-Income_CF!AE208))</f>
        <v>613115.09844328987</v>
      </c>
      <c r="AF206" s="1">
        <f>IF(QP_IncomeWP!AF206="","",'Cost and Benefit Parameters'!$C$46*(QP_IncomeWP!AF206-Income_CF!AF208))</f>
        <v>633849.46104902565</v>
      </c>
      <c r="AG206" s="1">
        <f>IF(QP_IncomeWP!AG206="","",'Cost and Benefit Parameters'!$C$46*(QP_IncomeWP!AG206-Income_CF!AG208))</f>
        <v>654891.9664697831</v>
      </c>
      <c r="AH206" s="1">
        <f>IF(QP_IncomeWP!AH206="","",'Cost and Benefit Parameters'!$C$46*(QP_IncomeWP!AH206-Income_CF!AH208))</f>
        <v>676227.18196876277</v>
      </c>
      <c r="AI206" s="1">
        <f>IF(QP_IncomeWP!AI206="","",'Cost and Benefit Parameters'!$C$46*(QP_IncomeWP!AI206-Income_CF!AI208))</f>
        <v>697838.63202731428</v>
      </c>
      <c r="AJ206" s="1">
        <f>IF(QP_IncomeWP!AJ206="","",'Cost and Benefit Parameters'!$C$46*(QP_IncomeWP!AJ206-Income_CF!AJ208))</f>
        <v>719708.80454354745</v>
      </c>
      <c r="AK206" s="1">
        <f>IF(QP_IncomeWP!AK206="","",'Cost and Benefit Parameters'!$C$46*(QP_IncomeWP!AK206-Income_CF!AK208))</f>
        <v>741819.16038883303</v>
      </c>
      <c r="AL206" s="1">
        <f>IF(QP_IncomeWP!AL206="","",'Cost and Benefit Parameters'!$C$46*(QP_IncomeWP!AL206-Income_CF!AL208))</f>
        <v>764150.14639451262</v>
      </c>
      <c r="AM206" s="1">
        <f>IF(QP_IncomeWP!AM206="","",'Cost and Benefit Parameters'!$C$46*(QP_IncomeWP!AM206-Income_CF!AM208))</f>
        <v>786681.21182889177</v>
      </c>
      <c r="AN206" s="1">
        <f>IF(QP_IncomeWP!AN206="","",'Cost and Benefit Parameters'!$C$46*(QP_IncomeWP!AN206-Income_CF!AN208))</f>
        <v>809390.82841145468</v>
      </c>
      <c r="AO206" s="1">
        <f>IF(QP_IncomeWP!AO206="","",'Cost and Benefit Parameters'!$C$46*(QP_IncomeWP!AO206-Income_CF!AO208))</f>
        <v>832256.51389774086</v>
      </c>
      <c r="AP206" s="1">
        <f>IF(QP_IncomeWP!AP206="","",'Cost and Benefit Parameters'!$C$46*(QP_IncomeWP!AP206-Income_CF!AP208))</f>
        <v>855254.85925397428</v>
      </c>
      <c r="AQ206" s="1">
        <f>IF(QP_IncomeWP!AQ206="","",'Cost and Benefit Parameters'!$C$46*(QP_IncomeWP!AQ206-Income_CF!AQ208))</f>
        <v>878361.55942591862</v>
      </c>
      <c r="AR206" s="1">
        <f>IF(QP_IncomeWP!AR206="","",'Cost and Benefit Parameters'!$C$46*(QP_IncomeWP!AR206-Income_CF!AR208))</f>
        <v>901551.44769118028</v>
      </c>
      <c r="AS206" s="1">
        <f>IF(QP_IncomeWP!AS206="","",'Cost and Benefit Parameters'!$C$46*(QP_IncomeWP!AS206-Income_CF!AS208))</f>
        <v>924798.53356870625</v>
      </c>
      <c r="AT206" s="1">
        <f>IF(QP_IncomeWP!AT206="","",'Cost and Benefit Parameters'!$C$46*(QP_IncomeWP!AT206-Income_CF!AT208))</f>
        <v>948076.04424327321</v>
      </c>
      <c r="AU206" s="1">
        <f>IF(QP_IncomeWP!AU206="","",'Cost and Benefit Parameters'!$C$46*(QP_IncomeWP!AU206-Income_CF!AU208))</f>
        <v>971356.46944681206</v>
      </c>
      <c r="AV206" s="1">
        <f>IF(QP_IncomeWP!AV206="","",'Cost and Benefit Parameters'!$C$46*(QP_IncomeWP!AV206-Income_CF!AV208))</f>
        <v>994611.60972212418</v>
      </c>
      <c r="AW206" s="1">
        <f>IF(QP_IncomeWP!AW206="","",'Cost and Benefit Parameters'!$C$46*(QP_IncomeWP!AW206-Income_CF!AW208))</f>
        <v>1017812.6279782293</v>
      </c>
      <c r="AX206" s="1">
        <f>IF(QP_IncomeWP!AX206="","",'Cost and Benefit Parameters'!$C$46*(QP_IncomeWP!AX206-Income_CF!AX208))</f>
        <v>1040930.1042305012</v>
      </c>
      <c r="AY206" s="1">
        <f>IF(QP_IncomeWP!AY206="","",'Cost and Benefit Parameters'!$C$46*(QP_IncomeWP!AY206-Income_CF!AY208))</f>
        <v>1063934.0934024379</v>
      </c>
      <c r="AZ206" s="1">
        <f>IF(QP_IncomeWP!AZ206="","",'Cost and Benefit Parameters'!$C$46*(QP_IncomeWP!AZ206-Income_CF!AZ208))</f>
        <v>1086794.1860501633</v>
      </c>
      <c r="BA206" s="1">
        <f>IF(QP_IncomeWP!BA206="","",'Cost and Benefit Parameters'!$C$46*(QP_IncomeWP!BA206-Income_CF!BA208))</f>
        <v>1109479.5718550337</v>
      </c>
      <c r="BB206" s="1">
        <f>IF(QP_IncomeWP!BB206="","",'Cost and Benefit Parameters'!$C$46*(QP_IncomeWP!BB206-Income_CF!BB208))</f>
        <v>1131959.1057146185</v>
      </c>
      <c r="BC206" s="1">
        <f>IF(QP_IncomeWP!BC206="","",'Cost and Benefit Parameters'!$C$46*(QP_IncomeWP!BC206-Income_CF!BC208))</f>
        <v>1154201.3762474975</v>
      </c>
      <c r="BD206" s="1">
        <f>IF(QP_IncomeWP!BD206="","",'Cost and Benefit Parameters'!$C$46*(QP_IncomeWP!BD206-Income_CF!BD208))</f>
        <v>1176174.7765132741</v>
      </c>
      <c r="BE206" s="1">
        <f>IF(QP_IncomeWP!BE206="","",'Cost and Benefit Parameters'!$C$46*(QP_IncomeWP!BE206-Income_CF!BE208))</f>
        <v>1197847.5767356281</v>
      </c>
      <c r="BF206" s="1">
        <f>IF(QP_IncomeWP!BF206="","",'Cost and Benefit Parameters'!$C$46*(QP_IncomeWP!BF206-Income_CF!BF208))</f>
        <v>1219187.9988036084</v>
      </c>
      <c r="BG206" s="1">
        <f>IF(QP_IncomeWP!BG206="","",'Cost and Benefit Parameters'!$C$46*(QP_IncomeWP!BG206-Income_CF!BG208))</f>
        <v>1240164.2923144151</v>
      </c>
      <c r="BH206" s="1">
        <f>IF(QP_IncomeWP!BH206="","",'Cost and Benefit Parameters'!$C$46*(QP_IncomeWP!BH206-Income_CF!BH208))</f>
        <v>1260744.8119099613</v>
      </c>
      <c r="BI206" s="1">
        <f>IF(QP_IncomeWP!BI206="","",'Cost and Benefit Parameters'!$C$46*(QP_IncomeWP!BI206-Income_CF!BI208))</f>
        <v>1280898.0956496</v>
      </c>
      <c r="BJ206" s="1">
        <f>IF(QP_IncomeWP!BJ206="","",'Cost and Benefit Parameters'!$C$46*(QP_IncomeWP!BJ206-Income_CF!BJ208))</f>
        <v>1300592.9441523936</v>
      </c>
      <c r="BK206" s="1">
        <f>IF(QP_IncomeWP!BK206="","",'Cost and Benefit Parameters'!$C$46*(QP_IncomeWP!BK206-Income_CF!BK208))</f>
        <v>1319798.5002347149</v>
      </c>
      <c r="BL206" s="1" t="str">
        <f>IF(QP_IncomeWP!BL206="","",'Cost and Benefit Parameters'!$C$46*(QP_IncomeWP!BL206-Income_CF!BL208))</f>
        <v/>
      </c>
      <c r="BM206" s="1" t="str">
        <f>IF(QP_IncomeWP!BM206="","",'Cost and Benefit Parameters'!$C$46*(QP_IncomeWP!BM206-Income_CF!BM208))</f>
        <v/>
      </c>
      <c r="BN206" s="1" t="str">
        <f>IF(QP_IncomeWP!BN206="","",'Cost and Benefit Parameters'!$C$46*(QP_IncomeWP!BN206-Income_CF!BN208))</f>
        <v/>
      </c>
      <c r="BO206" s="1" t="str">
        <f>IF(QP_IncomeWP!BO206="","",'Cost and Benefit Parameters'!$C$46*(QP_IncomeWP!BO206-Income_CF!BO208))</f>
        <v/>
      </c>
    </row>
    <row r="207" spans="1:67" x14ac:dyDescent="0.55000000000000004">
      <c r="A207" s="642"/>
      <c r="B207" t="s">
        <v>483</v>
      </c>
      <c r="I207" s="1" t="str">
        <f>IF(QP_IncomeWP!I207="","",'Cost and Benefit Parameters'!$C$46*(QP_IncomeWP!I207-Income_CF!I209))</f>
        <v/>
      </c>
      <c r="J207" s="1" t="str">
        <f>IF(QP_IncomeWP!J207="","",'Cost and Benefit Parameters'!$C$46*(QP_IncomeWP!J207-Income_CF!J209))</f>
        <v/>
      </c>
      <c r="K207" s="1" t="str">
        <f>IF(QP_IncomeWP!K207="","",'Cost and Benefit Parameters'!$C$46*(QP_IncomeWP!K207-Income_CF!K209))</f>
        <v/>
      </c>
      <c r="L207" s="1" t="str">
        <f>IF(QP_IncomeWP!L207="","",'Cost and Benefit Parameters'!$C$46*(QP_IncomeWP!L207-Income_CF!L209))</f>
        <v/>
      </c>
      <c r="M207" s="1" t="str">
        <f>IF(QP_IncomeWP!M207="","",'Cost and Benefit Parameters'!$C$46*(QP_IncomeWP!M207-Income_CF!M209))</f>
        <v/>
      </c>
      <c r="N207" s="1" t="str">
        <f>IF(QP_IncomeWP!N207="","",'Cost and Benefit Parameters'!$C$46*(QP_IncomeWP!N207-Income_CF!N209))</f>
        <v/>
      </c>
      <c r="O207" s="1" t="str">
        <f>IF(QP_IncomeWP!O207="","",'Cost and Benefit Parameters'!$C$46*(QP_IncomeWP!O207-Income_CF!O209))</f>
        <v/>
      </c>
      <c r="P207" s="1" t="str">
        <f>IF(QP_IncomeWP!P207="","",'Cost and Benefit Parameters'!$C$46*(QP_IncomeWP!P207-Income_CF!P209))</f>
        <v/>
      </c>
      <c r="Q207" s="1" t="str">
        <f>IF(QP_IncomeWP!Q207="","",'Cost and Benefit Parameters'!$C$46*(QP_IncomeWP!Q207-Income_CF!Q209))</f>
        <v/>
      </c>
      <c r="R207" s="1" t="str">
        <f>IF(QP_IncomeWP!R207="","",'Cost and Benefit Parameters'!$C$46*(QP_IncomeWP!R207-Income_CF!R209))</f>
        <v/>
      </c>
      <c r="S207" s="1" t="str">
        <f>IF(QP_IncomeWP!S207="","",'Cost and Benefit Parameters'!$C$46*(QP_IncomeWP!S207-Income_CF!S209))</f>
        <v/>
      </c>
      <c r="T207" s="1" t="str">
        <f>IF(QP_IncomeWP!T207="","",'Cost and Benefit Parameters'!$C$46*(QP_IncomeWP!T207-Income_CF!T209))</f>
        <v/>
      </c>
      <c r="U207" s="1" t="str">
        <f>IF(QP_IncomeWP!U207="","",'Cost and Benefit Parameters'!$C$46*(QP_IncomeWP!U207-Income_CF!U209))</f>
        <v/>
      </c>
      <c r="V207" s="1" t="str">
        <f>IF(QP_IncomeWP!V207="","",'Cost and Benefit Parameters'!$C$46*(QP_IncomeWP!V207-Income_CF!V209))</f>
        <v/>
      </c>
      <c r="W207" s="1" t="str">
        <f>IF(QP_IncomeWP!W207="","",'Cost and Benefit Parameters'!$C$46*(QP_IncomeWP!W207-Income_CF!W209))</f>
        <v/>
      </c>
      <c r="X207" s="1" t="str">
        <f>IF(QP_IncomeWP!X207="","",'Cost and Benefit Parameters'!$C$46*(QP_IncomeWP!X207-Income_CF!X209))</f>
        <v/>
      </c>
      <c r="Y207" s="1">
        <f>IF(QP_IncomeWP!Y207="","",'Cost and Benefit Parameters'!$C$46*(QP_IncomeWP!Y207-Income_CF!Y209))</f>
        <v>487846.04153190105</v>
      </c>
      <c r="Z207" s="1">
        <f>IF(QP_IncomeWP!Z207="","",'Cost and Benefit Parameters'!$C$46*(QP_IncomeWP!Z207-Income_CF!Z209))</f>
        <v>506770.71855341305</v>
      </c>
      <c r="AA207" s="1">
        <f>IF(QP_IncomeWP!AA207="","",'Cost and Benefit Parameters'!$C$46*(QP_IncomeWP!AA207-Income_CF!AA209))</f>
        <v>526113.76461765321</v>
      </c>
      <c r="AB207" s="1">
        <f>IF(QP_IncomeWP!AB207="","",'Cost and Benefit Parameters'!$C$46*(QP_IncomeWP!AB207-Income_CF!AB209))</f>
        <v>545867.50100138923</v>
      </c>
      <c r="AC207" s="1">
        <f>IF(QP_IncomeWP!AC207="","",'Cost and Benefit Parameters'!$C$46*(QP_IncomeWP!AC207-Income_CF!AC209))</f>
        <v>569486.49930311402</v>
      </c>
      <c r="AD207" s="1">
        <f>IF(QP_IncomeWP!AD207="","",'Cost and Benefit Parameters'!$C$46*(QP_IncomeWP!AD207-Income_CF!AD209))</f>
        <v>589806.1234760771</v>
      </c>
      <c r="AE207" s="1">
        <f>IF(QP_IncomeWP!AE207="","",'Cost and Benefit Parameters'!$C$46*(QP_IncomeWP!AE207-Income_CF!AE209))</f>
        <v>610484.36365330522</v>
      </c>
      <c r="AF207" s="1">
        <f>IF(QP_IncomeWP!AF207="","",'Cost and Benefit Parameters'!$C$46*(QP_IncomeWP!AF207-Income_CF!AF209))</f>
        <v>631508.55139658845</v>
      </c>
      <c r="AG207" s="1">
        <f>IF(QP_IncomeWP!AG207="","",'Cost and Benefit Parameters'!$C$46*(QP_IncomeWP!AG207-Income_CF!AG209))</f>
        <v>652864.94488049648</v>
      </c>
      <c r="AH207" s="1">
        <f>IF(QP_IncomeWP!AH207="","",'Cost and Benefit Parameters'!$C$46*(QP_IncomeWP!AH207-Income_CF!AH209))</f>
        <v>674538.7254638765</v>
      </c>
      <c r="AI207" s="1">
        <f>IF(QP_IncomeWP!AI207="","",'Cost and Benefit Parameters'!$C$46*(QP_IncomeWP!AI207-Income_CF!AI209))</f>
        <v>696513.99742782547</v>
      </c>
      <c r="AJ207" s="1">
        <f>IF(QP_IncomeWP!AJ207="","",'Cost and Benefit Parameters'!$C$46*(QP_IncomeWP!AJ207-Income_CF!AJ209))</f>
        <v>718773.79098813399</v>
      </c>
      <c r="AK207" s="1">
        <f>IF(QP_IncomeWP!AK207="","",'Cost and Benefit Parameters'!$C$46*(QP_IncomeWP!AK207-Income_CF!AK209))</f>
        <v>741300.06867985381</v>
      </c>
      <c r="AL207" s="1">
        <f>IF(QP_IncomeWP!AL207="","",'Cost and Benefit Parameters'!$C$46*(QP_IncomeWP!AL207-Income_CF!AL209))</f>
        <v>764073.73520049825</v>
      </c>
      <c r="AM207" s="1">
        <f>IF(QP_IncomeWP!AM207="","",'Cost and Benefit Parameters'!$C$46*(QP_IncomeWP!AM207-Income_CF!AM209))</f>
        <v>787074.65078634804</v>
      </c>
      <c r="AN207" s="1">
        <f>IF(QP_IncomeWP!AN207="","",'Cost and Benefit Parameters'!$C$46*(QP_IncomeWP!AN207-Income_CF!AN209))</f>
        <v>810281.64818375837</v>
      </c>
      <c r="AO207" s="1">
        <f>IF(QP_IncomeWP!AO207="","",'Cost and Benefit Parameters'!$C$46*(QP_IncomeWP!AO207-Income_CF!AO209))</f>
        <v>833672.55326379847</v>
      </c>
      <c r="AP207" s="1">
        <f>IF(QP_IncomeWP!AP207="","",'Cost and Benefit Parameters'!$C$46*(QP_IncomeWP!AP207-Income_CF!AP209))</f>
        <v>857224.20931467297</v>
      </c>
      <c r="AQ207" s="1">
        <f>IF(QP_IncomeWP!AQ207="","",'Cost and Benefit Parameters'!$C$46*(QP_IncomeWP!AQ207-Income_CF!AQ209))</f>
        <v>880912.50503159338</v>
      </c>
      <c r="AR207" s="1">
        <f>IF(QP_IncomeWP!AR207="","",'Cost and Benefit Parameters'!$C$46*(QP_IncomeWP!AR207-Income_CF!AR209))</f>
        <v>904712.40620869608</v>
      </c>
      <c r="AS207" s="1">
        <f>IF(QP_IncomeWP!AS207="","",'Cost and Benefit Parameters'!$C$46*(QP_IncomeWP!AS207-Income_CF!AS209))</f>
        <v>928597.99112191587</v>
      </c>
      <c r="AT207" s="1">
        <f>IF(QP_IncomeWP!AT207="","",'Cost and Benefit Parameters'!$C$46*(QP_IncomeWP!AT207-Income_CF!AT209))</f>
        <v>952542.48957576731</v>
      </c>
      <c r="AU207" s="1">
        <f>IF(QP_IncomeWP!AU207="","",'Cost and Benefit Parameters'!$C$46*(QP_IncomeWP!AU207-Income_CF!AU209))</f>
        <v>976518.32557057124</v>
      </c>
      <c r="AV207" s="1">
        <f>IF(QP_IncomeWP!AV207="","",'Cost and Benefit Parameters'!$C$46*(QP_IncomeWP!AV207-Income_CF!AV209))</f>
        <v>1000497.1635302168</v>
      </c>
      <c r="AW207" s="1">
        <f>IF(QP_IncomeWP!AW207="","",'Cost and Benefit Parameters'!$C$46*(QP_IncomeWP!AW207-Income_CF!AW209))</f>
        <v>1024449.958013788</v>
      </c>
      <c r="AX207" s="1">
        <f>IF(QP_IncomeWP!AX207="","",'Cost and Benefit Parameters'!$C$46*(QP_IncomeWP!AX207-Income_CF!AX209))</f>
        <v>1048347.0068175766</v>
      </c>
      <c r="AY207" s="1">
        <f>IF(QP_IncomeWP!AY207="","",'Cost and Benefit Parameters'!$C$46*(QP_IncomeWP!AY207-Income_CF!AY209))</f>
        <v>1072158.0073574164</v>
      </c>
      <c r="AZ207" s="1">
        <f>IF(QP_IncomeWP!AZ207="","",'Cost and Benefit Parameters'!$C$46*(QP_IncomeWP!AZ207-Income_CF!AZ209))</f>
        <v>1095852.1162045104</v>
      </c>
      <c r="BA207" s="1">
        <f>IF(QP_IncomeWP!BA207="","",'Cost and Benefit Parameters'!$C$46*(QP_IncomeWP!BA207-Income_CF!BA209))</f>
        <v>1119398.0116316678</v>
      </c>
      <c r="BB207" s="1">
        <f>IF(QP_IncomeWP!BB207="","",'Cost and Benefit Parameters'!$C$46*(QP_IncomeWP!BB207-Income_CF!BB209))</f>
        <v>1142763.9590106839</v>
      </c>
      <c r="BC207" s="1">
        <f>IF(QP_IncomeWP!BC207="","",'Cost and Benefit Parameters'!$C$46*(QP_IncomeWP!BC207-Income_CF!BC209))</f>
        <v>1165917.8788860568</v>
      </c>
      <c r="BD207" s="1">
        <f>IF(QP_IncomeWP!BD207="","",'Cost and Benefit Parameters'!$C$46*(QP_IncomeWP!BD207-Income_CF!BD209))</f>
        <v>1188827.4175349222</v>
      </c>
      <c r="BE207" s="1">
        <f>IF(QP_IncomeWP!BE207="","",'Cost and Benefit Parameters'!$C$46*(QP_IncomeWP!BE207-Income_CF!BE209))</f>
        <v>1211460.0198086719</v>
      </c>
      <c r="BF207" s="1">
        <f>IF(QP_IncomeWP!BF207="","",'Cost and Benefit Parameters'!$C$46*(QP_IncomeWP!BF207-Income_CF!BF209))</f>
        <v>1233783.0040376971</v>
      </c>
      <c r="BG207" s="1">
        <f>IF(QP_IncomeWP!BG207="","",'Cost and Benefit Parameters'!$C$46*(QP_IncomeWP!BG207-Income_CF!BG209))</f>
        <v>1255763.6387677167</v>
      </c>
      <c r="BH207" s="1">
        <f>IF(QP_IncomeWP!BH207="","",'Cost and Benefit Parameters'!$C$46*(QP_IncomeWP!BH207-Income_CF!BH209))</f>
        <v>1277369.2210838476</v>
      </c>
      <c r="BI207" s="1">
        <f>IF(QP_IncomeWP!BI207="","",'Cost and Benefit Parameters'!$C$46*(QP_IncomeWP!BI207-Income_CF!BI209))</f>
        <v>1298567.1562672604</v>
      </c>
      <c r="BJ207" s="1">
        <f>IF(QP_IncomeWP!BJ207="","",'Cost and Benefit Parameters'!$C$46*(QP_IncomeWP!BJ207-Income_CF!BJ209))</f>
        <v>1319325.0385190872</v>
      </c>
      <c r="BK207" s="1">
        <f>IF(QP_IncomeWP!BK207="","",'Cost and Benefit Parameters'!$C$46*(QP_IncomeWP!BK207-Income_CF!BK209))</f>
        <v>1339610.7324769658</v>
      </c>
      <c r="BL207" s="1">
        <f>IF(QP_IncomeWP!BL207="","",'Cost and Benefit Parameters'!$C$46*(QP_IncomeWP!BL207-Income_CF!BL209))</f>
        <v>1359392.4552417572</v>
      </c>
      <c r="BM207" s="1" t="str">
        <f>IF(QP_IncomeWP!BM207="","",'Cost and Benefit Parameters'!$C$46*(QP_IncomeWP!BM207-Income_CF!BM209))</f>
        <v/>
      </c>
      <c r="BN207" s="1" t="str">
        <f>IF(QP_IncomeWP!BN207="","",'Cost and Benefit Parameters'!$C$46*(QP_IncomeWP!BN207-Income_CF!BN209))</f>
        <v/>
      </c>
      <c r="BO207" s="1" t="str">
        <f>IF(QP_IncomeWP!BO207="","",'Cost and Benefit Parameters'!$C$46*(QP_IncomeWP!BO207-Income_CF!BO209))</f>
        <v/>
      </c>
    </row>
    <row r="208" spans="1:67" x14ac:dyDescent="0.55000000000000004">
      <c r="A208" s="642"/>
      <c r="B208" t="s">
        <v>484</v>
      </c>
      <c r="I208" s="1" t="str">
        <f>IF(QP_IncomeWP!I208="","",'Cost and Benefit Parameters'!$C$46*(QP_IncomeWP!I208-Income_CF!I210))</f>
        <v/>
      </c>
      <c r="J208" s="1" t="str">
        <f>IF(QP_IncomeWP!J208="","",'Cost and Benefit Parameters'!$C$46*(QP_IncomeWP!J208-Income_CF!J210))</f>
        <v/>
      </c>
      <c r="K208" s="1" t="str">
        <f>IF(QP_IncomeWP!K208="","",'Cost and Benefit Parameters'!$C$46*(QP_IncomeWP!K208-Income_CF!K210))</f>
        <v/>
      </c>
      <c r="L208" s="1" t="str">
        <f>IF(QP_IncomeWP!L208="","",'Cost and Benefit Parameters'!$C$46*(QP_IncomeWP!L208-Income_CF!L210))</f>
        <v/>
      </c>
      <c r="M208" s="1" t="str">
        <f>IF(QP_IncomeWP!M208="","",'Cost and Benefit Parameters'!$C$46*(QP_IncomeWP!M208-Income_CF!M210))</f>
        <v/>
      </c>
      <c r="N208" s="1" t="str">
        <f>IF(QP_IncomeWP!N208="","",'Cost and Benefit Parameters'!$C$46*(QP_IncomeWP!N208-Income_CF!N210))</f>
        <v/>
      </c>
      <c r="O208" s="1" t="str">
        <f>IF(QP_IncomeWP!O208="","",'Cost and Benefit Parameters'!$C$46*(QP_IncomeWP!O208-Income_CF!O210))</f>
        <v/>
      </c>
      <c r="P208" s="1" t="str">
        <f>IF(QP_IncomeWP!P208="","",'Cost and Benefit Parameters'!$C$46*(QP_IncomeWP!P208-Income_CF!P210))</f>
        <v/>
      </c>
      <c r="Q208" s="1" t="str">
        <f>IF(QP_IncomeWP!Q208="","",'Cost and Benefit Parameters'!$C$46*(QP_IncomeWP!Q208-Income_CF!Q210))</f>
        <v/>
      </c>
      <c r="R208" s="1" t="str">
        <f>IF(QP_IncomeWP!R208="","",'Cost and Benefit Parameters'!$C$46*(QP_IncomeWP!R208-Income_CF!R210))</f>
        <v/>
      </c>
      <c r="S208" s="1" t="str">
        <f>IF(QP_IncomeWP!S208="","",'Cost and Benefit Parameters'!$C$46*(QP_IncomeWP!S208-Income_CF!S210))</f>
        <v/>
      </c>
      <c r="T208" s="1" t="str">
        <f>IF(QP_IncomeWP!T208="","",'Cost and Benefit Parameters'!$C$46*(QP_IncomeWP!T208-Income_CF!T210))</f>
        <v/>
      </c>
      <c r="U208" s="1" t="str">
        <f>IF(QP_IncomeWP!U208="","",'Cost and Benefit Parameters'!$C$46*(QP_IncomeWP!U208-Income_CF!U210))</f>
        <v/>
      </c>
      <c r="V208" s="1" t="str">
        <f>IF(QP_IncomeWP!V208="","",'Cost and Benefit Parameters'!$C$46*(QP_IncomeWP!V208-Income_CF!V210))</f>
        <v/>
      </c>
      <c r="W208" s="1" t="str">
        <f>IF(QP_IncomeWP!W208="","",'Cost and Benefit Parameters'!$C$46*(QP_IncomeWP!W208-Income_CF!W210))</f>
        <v/>
      </c>
      <c r="X208" s="1" t="str">
        <f>IF(QP_IncomeWP!X208="","",'Cost and Benefit Parameters'!$C$46*(QP_IncomeWP!X208-Income_CF!X210))</f>
        <v/>
      </c>
      <c r="Y208" s="1" t="str">
        <f>IF(QP_IncomeWP!Y208="","",'Cost and Benefit Parameters'!$C$46*(QP_IncomeWP!Y208-Income_CF!Y210))</f>
        <v/>
      </c>
      <c r="Z208" s="1">
        <f>IF(QP_IncomeWP!Z208="","",'Cost and Benefit Parameters'!$C$46*(QP_IncomeWP!Z208-Income_CF!Z210))</f>
        <v>502481.42277785827</v>
      </c>
      <c r="AA208" s="1">
        <f>IF(QP_IncomeWP!AA208="","",'Cost and Benefit Parameters'!$C$46*(QP_IncomeWP!AA208-Income_CF!AA210))</f>
        <v>521973.84011001512</v>
      </c>
      <c r="AB208" s="1">
        <f>IF(QP_IncomeWP!AB208="","",'Cost and Benefit Parameters'!$C$46*(QP_IncomeWP!AB208-Income_CF!AB210))</f>
        <v>541897.17755618284</v>
      </c>
      <c r="AC208" s="1">
        <f>IF(QP_IncomeWP!AC208="","",'Cost and Benefit Parameters'!$C$46*(QP_IncomeWP!AC208-Income_CF!AC210))</f>
        <v>562243.52603143116</v>
      </c>
      <c r="AD208" s="1">
        <f>IF(QP_IncomeWP!AD208="","",'Cost and Benefit Parameters'!$C$46*(QP_IncomeWP!AD208-Income_CF!AD210))</f>
        <v>586571.09428220766</v>
      </c>
      <c r="AE208" s="1">
        <f>IF(QP_IncomeWP!AE208="","",'Cost and Benefit Parameters'!$C$46*(QP_IncomeWP!AE208-Income_CF!AE210))</f>
        <v>607500.30718035973</v>
      </c>
      <c r="AF208" s="1">
        <f>IF(QP_IncomeWP!AF208="","",'Cost and Benefit Parameters'!$C$46*(QP_IncomeWP!AF208-Income_CF!AF210))</f>
        <v>628798.89456290449</v>
      </c>
      <c r="AG208" s="1">
        <f>IF(QP_IncomeWP!AG208="","",'Cost and Benefit Parameters'!$C$46*(QP_IncomeWP!AG208-Income_CF!AG210))</f>
        <v>650453.80793848599</v>
      </c>
      <c r="AH208" s="1">
        <f>IF(QP_IncomeWP!AH208="","",'Cost and Benefit Parameters'!$C$46*(QP_IncomeWP!AH208-Income_CF!AH210))</f>
        <v>672450.89322691155</v>
      </c>
      <c r="AI208" s="1">
        <f>IF(QP_IncomeWP!AI208="","",'Cost and Benefit Parameters'!$C$46*(QP_IncomeWP!AI208-Income_CF!AI210))</f>
        <v>694774.88722779322</v>
      </c>
      <c r="AJ208" s="1">
        <f>IF(QP_IncomeWP!AJ208="","",'Cost and Benefit Parameters'!$C$46*(QP_IncomeWP!AJ208-Income_CF!AJ210))</f>
        <v>717409.41735066043</v>
      </c>
      <c r="AK208" s="1">
        <f>IF(QP_IncomeWP!AK208="","",'Cost and Benefit Parameters'!$C$46*(QP_IncomeWP!AK208-Income_CF!AK210))</f>
        <v>740337.00471777783</v>
      </c>
      <c r="AL208" s="1">
        <f>IF(QP_IncomeWP!AL208="","",'Cost and Benefit Parameters'!$C$46*(QP_IncomeWP!AL208-Income_CF!AL210))</f>
        <v>763539.07074024947</v>
      </c>
      <c r="AM208" s="1">
        <f>IF(QP_IncomeWP!AM208="","",'Cost and Benefit Parameters'!$C$46*(QP_IncomeWP!AM208-Income_CF!AM210))</f>
        <v>786995.94725651306</v>
      </c>
      <c r="AN208" s="1">
        <f>IF(QP_IncomeWP!AN208="","",'Cost and Benefit Parameters'!$C$46*(QP_IncomeWP!AN208-Income_CF!AN210))</f>
        <v>810686.89030993835</v>
      </c>
      <c r="AO208" s="1">
        <f>IF(QP_IncomeWP!AO208="","",'Cost and Benefit Parameters'!$C$46*(QP_IncomeWP!AO208-Income_CF!AO210))</f>
        <v>834590.09762927133</v>
      </c>
      <c r="AP208" s="1">
        <f>IF(QP_IncomeWP!AP208="","",'Cost and Benefit Parameters'!$C$46*(QP_IncomeWP!AP208-Income_CF!AP210))</f>
        <v>858682.72986171232</v>
      </c>
      <c r="AQ208" s="1">
        <f>IF(QP_IncomeWP!AQ208="","",'Cost and Benefit Parameters'!$C$46*(QP_IncomeWP!AQ208-Income_CF!AQ210))</f>
        <v>882940.93559411296</v>
      </c>
      <c r="AR208" s="1">
        <f>IF(QP_IncomeWP!AR208="","",'Cost and Benefit Parameters'!$C$46*(QP_IncomeWP!AR208-Income_CF!AR210))</f>
        <v>907339.88018254132</v>
      </c>
      <c r="AS208" s="1">
        <f>IF(QP_IncomeWP!AS208="","",'Cost and Benefit Parameters'!$C$46*(QP_IncomeWP!AS208-Income_CF!AS210))</f>
        <v>931853.77839495719</v>
      </c>
      <c r="AT208" s="1">
        <f>IF(QP_IncomeWP!AT208="","",'Cost and Benefit Parameters'!$C$46*(QP_IncomeWP!AT208-Income_CF!AT210))</f>
        <v>956455.93085557315</v>
      </c>
      <c r="AU208" s="1">
        <f>IF(QP_IncomeWP!AU208="","",'Cost and Benefit Parameters'!$C$46*(QP_IncomeWP!AU208-Income_CF!AU210))</f>
        <v>981118.76426304027</v>
      </c>
      <c r="AV208" s="1">
        <f>IF(QP_IncomeWP!AV208="","",'Cost and Benefit Parameters'!$C$46*(QP_IncomeWP!AV208-Income_CF!AV210))</f>
        <v>1005813.8753376884</v>
      </c>
      <c r="AW208" s="1">
        <f>IF(QP_IncomeWP!AW208="","",'Cost and Benefit Parameters'!$C$46*(QP_IncomeWP!AW208-Income_CF!AW210))</f>
        <v>1030512.0784361229</v>
      </c>
      <c r="AX208" s="1">
        <f>IF(QP_IncomeWP!AX208="","",'Cost and Benefit Parameters'!$C$46*(QP_IncomeWP!AX208-Income_CF!AX210))</f>
        <v>1055183.4567542013</v>
      </c>
      <c r="AY208" s="1">
        <f>IF(QP_IncomeWP!AY208="","",'Cost and Benefit Parameters'!$C$46*(QP_IncomeWP!AY208-Income_CF!AY210))</f>
        <v>1079797.4170221039</v>
      </c>
      <c r="AZ208" s="1">
        <f>IF(QP_IncomeWP!AZ208="","",'Cost and Benefit Parameters'!$C$46*(QP_IncomeWP!AZ208-Income_CF!AZ210))</f>
        <v>1104322.7475781387</v>
      </c>
      <c r="BA208" s="1">
        <f>IF(QP_IncomeWP!BA208="","",'Cost and Benefit Parameters'!$C$46*(QP_IncomeWP!BA208-Income_CF!BA210))</f>
        <v>1128727.6796906458</v>
      </c>
      <c r="BB208" s="1">
        <f>IF(QP_IncomeWP!BB208="","",'Cost and Benefit Parameters'!$C$46*(QP_IncomeWP!BB208-Income_CF!BB210))</f>
        <v>1152979.9519806185</v>
      </c>
      <c r="BC208" s="1">
        <f>IF(QP_IncomeWP!BC208="","",'Cost and Benefit Parameters'!$C$46*(QP_IncomeWP!BC208-Income_CF!BC210))</f>
        <v>1177046.8777810049</v>
      </c>
      <c r="BD208" s="1">
        <f>IF(QP_IncomeWP!BD208="","",'Cost and Benefit Parameters'!$C$46*(QP_IncomeWP!BD208-Income_CF!BD210))</f>
        <v>1200895.415252638</v>
      </c>
      <c r="BE208" s="1">
        <f>IF(QP_IncomeWP!BE208="","",'Cost and Benefit Parameters'!$C$46*(QP_IncomeWP!BE208-Income_CF!BE210))</f>
        <v>1224492.24006097</v>
      </c>
      <c r="BF208" s="1">
        <f>IF(QP_IncomeWP!BF208="","",'Cost and Benefit Parameters'!$C$46*(QP_IncomeWP!BF208-Income_CF!BF210))</f>
        <v>1247803.8204029326</v>
      </c>
      <c r="BG208" s="1">
        <f>IF(QP_IncomeWP!BG208="","",'Cost and Benefit Parameters'!$C$46*(QP_IncomeWP!BG208-Income_CF!BG210))</f>
        <v>1270796.4941588277</v>
      </c>
      <c r="BH208" s="1">
        <f>IF(QP_IncomeWP!BH208="","",'Cost and Benefit Parameters'!$C$46*(QP_IncomeWP!BH208-Income_CF!BH210))</f>
        <v>1293436.5479307477</v>
      </c>
      <c r="BI208" s="1">
        <f>IF(QP_IncomeWP!BI208="","",'Cost and Benefit Parameters'!$C$46*(QP_IncomeWP!BI208-Income_CF!BI210))</f>
        <v>1315690.2977163631</v>
      </c>
      <c r="BJ208" s="1">
        <f>IF(QP_IncomeWP!BJ208="","",'Cost and Benefit Parameters'!$C$46*(QP_IncomeWP!BJ208-Income_CF!BJ210))</f>
        <v>1337524.1709552777</v>
      </c>
      <c r="BK208" s="1">
        <f>IF(QP_IncomeWP!BK208="","",'Cost and Benefit Parameters'!$C$46*(QP_IncomeWP!BK208-Income_CF!BK210))</f>
        <v>1358904.7896746602</v>
      </c>
      <c r="BL208" s="1">
        <f>IF(QP_IncomeWP!BL208="","",'Cost and Benefit Parameters'!$C$46*(QP_IncomeWP!BL208-Income_CF!BL210))</f>
        <v>1379799.0544512745</v>
      </c>
      <c r="BM208" s="1">
        <f>IF(QP_IncomeWP!BM208="","",'Cost and Benefit Parameters'!$C$46*(QP_IncomeWP!BM208-Income_CF!BM210))</f>
        <v>1400174.2288990098</v>
      </c>
      <c r="BN208" s="1" t="str">
        <f>IF(QP_IncomeWP!BN208="","",'Cost and Benefit Parameters'!$C$46*(QP_IncomeWP!BN208-Income_CF!BN210))</f>
        <v/>
      </c>
      <c r="BO208" s="1" t="str">
        <f>IF(QP_IncomeWP!BO208="","",'Cost and Benefit Parameters'!$C$46*(QP_IncomeWP!BO208-Income_CF!BO210))</f>
        <v/>
      </c>
    </row>
    <row r="209" spans="1:72" x14ac:dyDescent="0.55000000000000004">
      <c r="A209" s="642"/>
      <c r="B209" t="s">
        <v>485</v>
      </c>
      <c r="I209" s="1" t="str">
        <f>IF(QP_IncomeWP!I209="","",'Cost and Benefit Parameters'!$C$46*(QP_IncomeWP!I209-Income_CF!I211))</f>
        <v/>
      </c>
      <c r="J209" s="1" t="str">
        <f>IF(QP_IncomeWP!J209="","",'Cost and Benefit Parameters'!$C$46*(QP_IncomeWP!J209-Income_CF!J211))</f>
        <v/>
      </c>
      <c r="K209" s="1" t="str">
        <f>IF(QP_IncomeWP!K209="","",'Cost and Benefit Parameters'!$C$46*(QP_IncomeWP!K209-Income_CF!K211))</f>
        <v/>
      </c>
      <c r="L209" s="1" t="str">
        <f>IF(QP_IncomeWP!L209="","",'Cost and Benefit Parameters'!$C$46*(QP_IncomeWP!L209-Income_CF!L211))</f>
        <v/>
      </c>
      <c r="M209" s="1" t="str">
        <f>IF(QP_IncomeWP!M209="","",'Cost and Benefit Parameters'!$C$46*(QP_IncomeWP!M209-Income_CF!M211))</f>
        <v/>
      </c>
      <c r="N209" s="1" t="str">
        <f>IF(QP_IncomeWP!N209="","",'Cost and Benefit Parameters'!$C$46*(QP_IncomeWP!N209-Income_CF!N211))</f>
        <v/>
      </c>
      <c r="O209" s="1" t="str">
        <f>IF(QP_IncomeWP!O209="","",'Cost and Benefit Parameters'!$C$46*(QP_IncomeWP!O209-Income_CF!O211))</f>
        <v/>
      </c>
      <c r="P209" s="1" t="str">
        <f>IF(QP_IncomeWP!P209="","",'Cost and Benefit Parameters'!$C$46*(QP_IncomeWP!P209-Income_CF!P211))</f>
        <v/>
      </c>
      <c r="Q209" s="1" t="str">
        <f>IF(QP_IncomeWP!Q209="","",'Cost and Benefit Parameters'!$C$46*(QP_IncomeWP!Q209-Income_CF!Q211))</f>
        <v/>
      </c>
      <c r="R209" s="1" t="str">
        <f>IF(QP_IncomeWP!R209="","",'Cost and Benefit Parameters'!$C$46*(QP_IncomeWP!R209-Income_CF!R211))</f>
        <v/>
      </c>
      <c r="S209" s="1" t="str">
        <f>IF(QP_IncomeWP!S209="","",'Cost and Benefit Parameters'!$C$46*(QP_IncomeWP!S209-Income_CF!S211))</f>
        <v/>
      </c>
      <c r="T209" s="1" t="str">
        <f>IF(QP_IncomeWP!T209="","",'Cost and Benefit Parameters'!$C$46*(QP_IncomeWP!T209-Income_CF!T211))</f>
        <v/>
      </c>
      <c r="U209" s="1" t="str">
        <f>IF(QP_IncomeWP!U209="","",'Cost and Benefit Parameters'!$C$46*(QP_IncomeWP!U209-Income_CF!U211))</f>
        <v/>
      </c>
      <c r="V209" s="1" t="str">
        <f>IF(QP_IncomeWP!V209="","",'Cost and Benefit Parameters'!$C$46*(QP_IncomeWP!V209-Income_CF!V211))</f>
        <v/>
      </c>
      <c r="W209" s="1" t="str">
        <f>IF(QP_IncomeWP!W209="","",'Cost and Benefit Parameters'!$C$46*(QP_IncomeWP!W209-Income_CF!W211))</f>
        <v/>
      </c>
      <c r="X209" s="1" t="str">
        <f>IF(QP_IncomeWP!X209="","",'Cost and Benefit Parameters'!$C$46*(QP_IncomeWP!X209-Income_CF!X211))</f>
        <v/>
      </c>
      <c r="Y209" s="1" t="str">
        <f>IF(QP_IncomeWP!Y209="","",'Cost and Benefit Parameters'!$C$46*(QP_IncomeWP!Y209-Income_CF!Y211))</f>
        <v/>
      </c>
      <c r="Z209" s="1" t="str">
        <f>IF(QP_IncomeWP!Z209="","",'Cost and Benefit Parameters'!$C$46*(QP_IncomeWP!Z209-Income_CF!Z211))</f>
        <v/>
      </c>
      <c r="AA209" s="1">
        <f>IF(QP_IncomeWP!AA209="","",'Cost and Benefit Parameters'!$C$46*(QP_IncomeWP!AA209-Income_CF!AA211))</f>
        <v>517555.8654611939</v>
      </c>
      <c r="AB209" s="1">
        <f>IF(QP_IncomeWP!AB209="","",'Cost and Benefit Parameters'!$C$46*(QP_IncomeWP!AB209-Income_CF!AB211))</f>
        <v>537633.05531331582</v>
      </c>
      <c r="AC209" s="1">
        <f>IF(QP_IncomeWP!AC209="","",'Cost and Benefit Parameters'!$C$46*(QP_IncomeWP!AC209-Income_CF!AC211))</f>
        <v>558154.09288286825</v>
      </c>
      <c r="AD209" s="1">
        <f>IF(QP_IncomeWP!AD209="","",'Cost and Benefit Parameters'!$C$46*(QP_IncomeWP!AD209-Income_CF!AD211))</f>
        <v>579110.83181237394</v>
      </c>
      <c r="AE209" s="1">
        <f>IF(QP_IncomeWP!AE209="","",'Cost and Benefit Parameters'!$C$46*(QP_IncomeWP!AE209-Income_CF!AE211))</f>
        <v>604168.22711067391</v>
      </c>
      <c r="AF209" s="1">
        <f>IF(QP_IncomeWP!AF209="","",'Cost and Benefit Parameters'!$C$46*(QP_IncomeWP!AF209-Income_CF!AF211))</f>
        <v>625725.31639577053</v>
      </c>
      <c r="AG209" s="1">
        <f>IF(QP_IncomeWP!AG209="","",'Cost and Benefit Parameters'!$C$46*(QP_IncomeWP!AG209-Income_CF!AG211))</f>
        <v>647662.86139979144</v>
      </c>
      <c r="AH209" s="1">
        <f>IF(QP_IncomeWP!AH209="","",'Cost and Benefit Parameters'!$C$46*(QP_IncomeWP!AH209-Income_CF!AH211))</f>
        <v>669967.4221766406</v>
      </c>
      <c r="AI209" s="1">
        <f>IF(QP_IncomeWP!AI209="","",'Cost and Benefit Parameters'!$C$46*(QP_IncomeWP!AI209-Income_CF!AI211))</f>
        <v>692624.42002371873</v>
      </c>
      <c r="AJ209" s="1">
        <f>IF(QP_IncomeWP!AJ209="","",'Cost and Benefit Parameters'!$C$46*(QP_IncomeWP!AJ209-Income_CF!AJ211))</f>
        <v>715618.13384462683</v>
      </c>
      <c r="AK209" s="1">
        <f>IF(QP_IncomeWP!AK209="","",'Cost and Benefit Parameters'!$C$46*(QP_IncomeWP!AK209-Income_CF!AK211))</f>
        <v>738931.69987118046</v>
      </c>
      <c r="AL209" s="1">
        <f>IF(QP_IncomeWP!AL209="","",'Cost and Benefit Parameters'!$C$46*(QP_IncomeWP!AL209-Income_CF!AL211))</f>
        <v>762547.11485931114</v>
      </c>
      <c r="AM209" s="1">
        <f>IF(QP_IncomeWP!AM209="","",'Cost and Benefit Parameters'!$C$46*(QP_IncomeWP!AM209-Income_CF!AM211))</f>
        <v>786445.24286245694</v>
      </c>
      <c r="AN209" s="1">
        <f>IF(QP_IncomeWP!AN209="","",'Cost and Benefit Parameters'!$C$46*(QP_IncomeWP!AN209-Income_CF!AN211))</f>
        <v>810605.82567420835</v>
      </c>
      <c r="AO209" s="1">
        <f>IF(QP_IncomeWP!AO209="","",'Cost and Benefit Parameters'!$C$46*(QP_IncomeWP!AO209-Income_CF!AO211))</f>
        <v>835007.49701923656</v>
      </c>
      <c r="AP209" s="1">
        <f>IF(QP_IncomeWP!AP209="","",'Cost and Benefit Parameters'!$C$46*(QP_IncomeWP!AP209-Income_CF!AP211))</f>
        <v>859627.80055814935</v>
      </c>
      <c r="AQ209" s="1">
        <f>IF(QP_IncomeWP!AQ209="","",'Cost and Benefit Parameters'!$C$46*(QP_IncomeWP!AQ209-Income_CF!AQ211))</f>
        <v>884443.21175756364</v>
      </c>
      <c r="AR209" s="1">
        <f>IF(QP_IncomeWP!AR209="","",'Cost and Benefit Parameters'!$C$46*(QP_IncomeWP!AR209-Income_CF!AR211))</f>
        <v>909429.16366193653</v>
      </c>
      <c r="AS209" s="1">
        <f>IF(QP_IncomeWP!AS209="","",'Cost and Benefit Parameters'!$C$46*(QP_IncomeWP!AS209-Income_CF!AS211))</f>
        <v>934560.07658801775</v>
      </c>
      <c r="AT209" s="1">
        <f>IF(QP_IncomeWP!AT209="","",'Cost and Benefit Parameters'!$C$46*(QP_IncomeWP!AT209-Income_CF!AT211))</f>
        <v>959809.39174680575</v>
      </c>
      <c r="AU209" s="1">
        <f>IF(QP_IncomeWP!AU209="","",'Cost and Benefit Parameters'!$C$46*(QP_IncomeWP!AU209-Income_CF!AU211))</f>
        <v>985149.60878124053</v>
      </c>
      <c r="AV209" s="1">
        <f>IF(QP_IncomeWP!AV209="","",'Cost and Benefit Parameters'!$C$46*(QP_IncomeWP!AV209-Income_CF!AV211))</f>
        <v>1010552.3271909314</v>
      </c>
      <c r="AW209" s="1">
        <f>IF(QP_IncomeWP!AW209="","",'Cost and Benefit Parameters'!$C$46*(QP_IncomeWP!AW209-Income_CF!AW211))</f>
        <v>1035988.2915978188</v>
      </c>
      <c r="AX209" s="1">
        <f>IF(QP_IncomeWP!AX209="","",'Cost and Benefit Parameters'!$C$46*(QP_IncomeWP!AX209-Income_CF!AX211))</f>
        <v>1061427.4407892064</v>
      </c>
      <c r="AY209" s="1">
        <f>IF(QP_IncomeWP!AY209="","",'Cost and Benefit Parameters'!$C$46*(QP_IncomeWP!AY209-Income_CF!AY211))</f>
        <v>1086838.9604568274</v>
      </c>
      <c r="AZ209" s="1">
        <f>IF(QP_IncomeWP!AZ209="","",'Cost and Benefit Parameters'!$C$46*(QP_IncomeWP!AZ209-Income_CF!AZ211))</f>
        <v>1112191.3395327667</v>
      </c>
      <c r="BA209" s="1">
        <f>IF(QP_IncomeWP!BA209="","",'Cost and Benefit Parameters'!$C$46*(QP_IncomeWP!BA209-Income_CF!BA211))</f>
        <v>1137452.4300054833</v>
      </c>
      <c r="BB209" s="1">
        <f>IF(QP_IncomeWP!BB209="","",'Cost and Benefit Parameters'!$C$46*(QP_IncomeWP!BB209-Income_CF!BB211))</f>
        <v>1162589.5100813655</v>
      </c>
      <c r="BC209" s="1">
        <f>IF(QP_IncomeWP!BC209="","",'Cost and Benefit Parameters'!$C$46*(QP_IncomeWP!BC209-Income_CF!BC211))</f>
        <v>1187569.350540037</v>
      </c>
      <c r="BD209" s="1">
        <f>IF(QP_IncomeWP!BD209="","",'Cost and Benefit Parameters'!$C$46*(QP_IncomeWP!BD209-Income_CF!BD211))</f>
        <v>1212358.2841144348</v>
      </c>
      <c r="BE209" s="1">
        <f>IF(QP_IncomeWP!BE209="","",'Cost and Benefit Parameters'!$C$46*(QP_IncomeWP!BE209-Income_CF!BE211))</f>
        <v>1236922.277710218</v>
      </c>
      <c r="BF209" s="1">
        <f>IF(QP_IncomeWP!BF209="","",'Cost and Benefit Parameters'!$C$46*(QP_IncomeWP!BF209-Income_CF!BF211))</f>
        <v>1261227.0072627994</v>
      </c>
      <c r="BG209" s="1">
        <f>IF(QP_IncomeWP!BG209="","",'Cost and Benefit Parameters'!$C$46*(QP_IncomeWP!BG209-Income_CF!BG211))</f>
        <v>1285237.93501502</v>
      </c>
      <c r="BH209" s="1">
        <f>IF(QP_IncomeWP!BH209="","",'Cost and Benefit Parameters'!$C$46*(QP_IncomeWP!BH209-Income_CF!BH211))</f>
        <v>1308920.3889835926</v>
      </c>
      <c r="BI209" s="1">
        <f>IF(QP_IncomeWP!BI209="","",'Cost and Benefit Parameters'!$C$46*(QP_IncomeWP!BI209-Income_CF!BI211))</f>
        <v>1332239.6443686706</v>
      </c>
      <c r="BJ209" s="1">
        <f>IF(QP_IncomeWP!BJ209="","",'Cost and Benefit Parameters'!$C$46*(QP_IncomeWP!BJ209-Income_CF!BJ211))</f>
        <v>1355161.0066478534</v>
      </c>
      <c r="BK209" s="1">
        <f>IF(QP_IncomeWP!BK209="","",'Cost and Benefit Parameters'!$C$46*(QP_IncomeWP!BK209-Income_CF!BK211))</f>
        <v>1377649.8960839363</v>
      </c>
      <c r="BL209" s="1">
        <f>IF(QP_IncomeWP!BL209="","",'Cost and Benefit Parameters'!$C$46*(QP_IncomeWP!BL209-Income_CF!BL211))</f>
        <v>1399671.9333649001</v>
      </c>
      <c r="BM209" s="1">
        <f>IF(QP_IncomeWP!BM209="","",'Cost and Benefit Parameters'!$C$46*(QP_IncomeWP!BM209-Income_CF!BM211))</f>
        <v>1421193.0260848126</v>
      </c>
      <c r="BN209" s="1">
        <f>IF(QP_IncomeWP!BN209="","",'Cost and Benefit Parameters'!$C$46*(QP_IncomeWP!BN209-Income_CF!BN211))</f>
        <v>1442179.4557659798</v>
      </c>
      <c r="BO209" s="1" t="str">
        <f>IF(QP_IncomeWP!BO209="","",'Cost and Benefit Parameters'!$C$46*(QP_IncomeWP!BO209-Income_CF!BO211))</f>
        <v/>
      </c>
    </row>
    <row r="210" spans="1:72" x14ac:dyDescent="0.55000000000000004">
      <c r="A210" s="642"/>
      <c r="B210" t="s">
        <v>486</v>
      </c>
      <c r="I210" s="1" t="str">
        <f>IF(QP_IncomeWP!I210="","",'Cost and Benefit Parameters'!$C$46*(QP_IncomeWP!I210-Income_CF!I212))</f>
        <v/>
      </c>
      <c r="J210" s="1" t="str">
        <f>IF(QP_IncomeWP!J210="","",'Cost and Benefit Parameters'!$C$46*(QP_IncomeWP!J210-Income_CF!J212))</f>
        <v/>
      </c>
      <c r="K210" s="1" t="str">
        <f>IF(QP_IncomeWP!K210="","",'Cost and Benefit Parameters'!$C$46*(QP_IncomeWP!K210-Income_CF!K212))</f>
        <v/>
      </c>
      <c r="L210" s="1" t="str">
        <f>IF(QP_IncomeWP!L210="","",'Cost and Benefit Parameters'!$C$46*(QP_IncomeWP!L210-Income_CF!L212))</f>
        <v/>
      </c>
      <c r="M210" s="1" t="str">
        <f>IF(QP_IncomeWP!M210="","",'Cost and Benefit Parameters'!$C$46*(QP_IncomeWP!M210-Income_CF!M212))</f>
        <v/>
      </c>
      <c r="N210" s="1" t="str">
        <f>IF(QP_IncomeWP!N210="","",'Cost and Benefit Parameters'!$C$46*(QP_IncomeWP!N210-Income_CF!N212))</f>
        <v/>
      </c>
      <c r="O210" s="1" t="str">
        <f>IF(QP_IncomeWP!O210="","",'Cost and Benefit Parameters'!$C$46*(QP_IncomeWP!O210-Income_CF!O212))</f>
        <v/>
      </c>
      <c r="P210" s="1" t="str">
        <f>IF(QP_IncomeWP!P210="","",'Cost and Benefit Parameters'!$C$46*(QP_IncomeWP!P210-Income_CF!P212))</f>
        <v/>
      </c>
      <c r="Q210" s="1" t="str">
        <f>IF(QP_IncomeWP!Q210="","",'Cost and Benefit Parameters'!$C$46*(QP_IncomeWP!Q210-Income_CF!Q212))</f>
        <v/>
      </c>
      <c r="R210" s="1" t="str">
        <f>IF(QP_IncomeWP!R210="","",'Cost and Benefit Parameters'!$C$46*(QP_IncomeWP!R210-Income_CF!R212))</f>
        <v/>
      </c>
      <c r="S210" s="1" t="str">
        <f>IF(QP_IncomeWP!S210="","",'Cost and Benefit Parameters'!$C$46*(QP_IncomeWP!S210-Income_CF!S212))</f>
        <v/>
      </c>
      <c r="T210" s="1" t="str">
        <f>IF(QP_IncomeWP!T210="","",'Cost and Benefit Parameters'!$C$46*(QP_IncomeWP!T210-Income_CF!T212))</f>
        <v/>
      </c>
      <c r="U210" s="1" t="str">
        <f>IF(QP_IncomeWP!U210="","",'Cost and Benefit Parameters'!$C$46*(QP_IncomeWP!U210-Income_CF!U212))</f>
        <v/>
      </c>
      <c r="V210" s="1" t="str">
        <f>IF(QP_IncomeWP!V210="","",'Cost and Benefit Parameters'!$C$46*(QP_IncomeWP!V210-Income_CF!V212))</f>
        <v/>
      </c>
      <c r="W210" s="1" t="str">
        <f>IF(QP_IncomeWP!W210="","",'Cost and Benefit Parameters'!$C$46*(QP_IncomeWP!W210-Income_CF!W212))</f>
        <v/>
      </c>
      <c r="X210" s="1" t="str">
        <f>IF(QP_IncomeWP!X210="","",'Cost and Benefit Parameters'!$C$46*(QP_IncomeWP!X210-Income_CF!X212))</f>
        <v/>
      </c>
      <c r="Y210" s="1" t="str">
        <f>IF(QP_IncomeWP!Y210="","",'Cost and Benefit Parameters'!$C$46*(QP_IncomeWP!Y210-Income_CF!Y212))</f>
        <v/>
      </c>
      <c r="Z210" s="1" t="str">
        <f>IF(QP_IncomeWP!Z210="","",'Cost and Benefit Parameters'!$C$46*(QP_IncomeWP!Z210-Income_CF!Z212))</f>
        <v/>
      </c>
      <c r="AA210" s="1" t="str">
        <f>IF(QP_IncomeWP!AA210="","",'Cost and Benefit Parameters'!$C$46*(QP_IncomeWP!AA210-Income_CF!AA212))</f>
        <v/>
      </c>
      <c r="AB210" s="1">
        <f>IF(QP_IncomeWP!AB210="","",'Cost and Benefit Parameters'!$C$46*(QP_IncomeWP!AB210-Income_CF!AB212))</f>
        <v>533082.54142502951</v>
      </c>
      <c r="AC210" s="1">
        <f>IF(QP_IncomeWP!AC210="","",'Cost and Benefit Parameters'!$C$46*(QP_IncomeWP!AC210-Income_CF!AC212))</f>
        <v>553762.04697271518</v>
      </c>
      <c r="AD210" s="1">
        <f>IF(QP_IncomeWP!AD210="","",'Cost and Benefit Parameters'!$C$46*(QP_IncomeWP!AD210-Income_CF!AD212))</f>
        <v>574898.71566935431</v>
      </c>
      <c r="AE210" s="1">
        <f>IF(QP_IncomeWP!AE210="","",'Cost and Benefit Parameters'!$C$46*(QP_IncomeWP!AE210-Income_CF!AE212))</f>
        <v>596484.15676674515</v>
      </c>
      <c r="AF210" s="1">
        <f>IF(QP_IncomeWP!AF210="","",'Cost and Benefit Parameters'!$C$46*(QP_IncomeWP!AF210-Income_CF!AF212))</f>
        <v>622293.27392399416</v>
      </c>
      <c r="AG210" s="1">
        <f>IF(QP_IncomeWP!AG210="","",'Cost and Benefit Parameters'!$C$46*(QP_IncomeWP!AG210-Income_CF!AG212))</f>
        <v>644497.07588764327</v>
      </c>
      <c r="AH210" s="1">
        <f>IF(QP_IncomeWP!AH210="","",'Cost and Benefit Parameters'!$C$46*(QP_IncomeWP!AH210-Income_CF!AH212))</f>
        <v>667092.74724178517</v>
      </c>
      <c r="AI210" s="1">
        <f>IF(QP_IncomeWP!AI210="","",'Cost and Benefit Parameters'!$C$46*(QP_IncomeWP!AI210-Income_CF!AI212))</f>
        <v>690066.44484193961</v>
      </c>
      <c r="AJ210" s="1">
        <f>IF(QP_IncomeWP!AJ210="","",'Cost and Benefit Parameters'!$C$46*(QP_IncomeWP!AJ210-Income_CF!AJ212))</f>
        <v>713403.15262443037</v>
      </c>
      <c r="AK210" s="1">
        <f>IF(QP_IncomeWP!AK210="","",'Cost and Benefit Parameters'!$C$46*(QP_IncomeWP!AK210-Income_CF!AK212))</f>
        <v>737086.67785996571</v>
      </c>
      <c r="AL210" s="1">
        <f>IF(QP_IncomeWP!AL210="","",'Cost and Benefit Parameters'!$C$46*(QP_IncomeWP!AL210-Income_CF!AL212))</f>
        <v>761099.65086731571</v>
      </c>
      <c r="AM210" s="1">
        <f>IF(QP_IncomeWP!AM210="","",'Cost and Benefit Parameters'!$C$46*(QP_IncomeWP!AM210-Income_CF!AM212))</f>
        <v>785423.52830509073</v>
      </c>
      <c r="AN210" s="1">
        <f>IF(QP_IncomeWP!AN210="","",'Cost and Benefit Parameters'!$C$46*(QP_IncomeWP!AN210-Income_CF!AN212))</f>
        <v>810038.60014833044</v>
      </c>
      <c r="AO210" s="1">
        <f>IF(QP_IncomeWP!AO210="","",'Cost and Benefit Parameters'!$C$46*(QP_IncomeWP!AO210-Income_CF!AO212))</f>
        <v>834924.00044443493</v>
      </c>
      <c r="AP210" s="1">
        <f>IF(QP_IncomeWP!AP210="","",'Cost and Benefit Parameters'!$C$46*(QP_IncomeWP!AP210-Income_CF!AP212))</f>
        <v>860057.7219298135</v>
      </c>
      <c r="AQ210" s="1">
        <f>IF(QP_IncomeWP!AQ210="","",'Cost and Benefit Parameters'!$C$46*(QP_IncomeWP!AQ210-Income_CF!AQ212))</f>
        <v>885416.63457489386</v>
      </c>
      <c r="AR210" s="1">
        <f>IF(QP_IncomeWP!AR210="","",'Cost and Benefit Parameters'!$C$46*(QP_IncomeWP!AR210-Income_CF!AR212))</f>
        <v>910976.50811029063</v>
      </c>
      <c r="AS210" s="1">
        <f>IF(QP_IncomeWP!AS210="","",'Cost and Benefit Parameters'!$C$46*(QP_IncomeWP!AS210-Income_CF!AS212))</f>
        <v>936712.03857179487</v>
      </c>
      <c r="AT210" s="1">
        <f>IF(QP_IncomeWP!AT210="","",'Cost and Benefit Parameters'!$C$46*(QP_IncomeWP!AT210-Income_CF!AT212))</f>
        <v>962596.87888565788</v>
      </c>
      <c r="AU210" s="1">
        <f>IF(QP_IncomeWP!AU210="","",'Cost and Benefit Parameters'!$C$46*(QP_IncomeWP!AU210-Income_CF!AU212))</f>
        <v>988603.67349921004</v>
      </c>
      <c r="AV210" s="1">
        <f>IF(QP_IncomeWP!AV210="","",'Cost and Benefit Parameters'!$C$46*(QP_IncomeWP!AV210-Income_CF!AV212))</f>
        <v>1014704.0970446778</v>
      </c>
      <c r="AW210" s="1">
        <f>IF(QP_IncomeWP!AW210="","",'Cost and Benefit Parameters'!$C$46*(QP_IncomeWP!AW210-Income_CF!AW212))</f>
        <v>1040868.8970066598</v>
      </c>
      <c r="AX210" s="1">
        <f>IF(QP_IncomeWP!AX210="","",'Cost and Benefit Parameters'!$C$46*(QP_IncomeWP!AX210-Income_CF!AX212))</f>
        <v>1067067.9403457534</v>
      </c>
      <c r="AY210" s="1">
        <f>IF(QP_IncomeWP!AY210="","",'Cost and Benefit Parameters'!$C$46*(QP_IncomeWP!AY210-Income_CF!AY212))</f>
        <v>1093270.2640128827</v>
      </c>
      <c r="AZ210" s="1">
        <f>IF(QP_IncomeWP!AZ210="","",'Cost and Benefit Parameters'!$C$46*(QP_IncomeWP!AZ210-Income_CF!AZ212))</f>
        <v>1119444.1292705324</v>
      </c>
      <c r="BA210" s="1">
        <f>IF(QP_IncomeWP!BA210="","",'Cost and Benefit Parameters'!$C$46*(QP_IncomeWP!BA210-Income_CF!BA212))</f>
        <v>1145557.07971875</v>
      </c>
      <c r="BB210" s="1">
        <f>IF(QP_IncomeWP!BB210="","",'Cost and Benefit Parameters'!$C$46*(QP_IncomeWP!BB210-Income_CF!BB212))</f>
        <v>1171576.0029056475</v>
      </c>
      <c r="BC210" s="1">
        <f>IF(QP_IncomeWP!BC210="","",'Cost and Benefit Parameters'!$C$46*(QP_IncomeWP!BC210-Income_CF!BC212))</f>
        <v>1197467.1953838058</v>
      </c>
      <c r="BD210" s="1">
        <f>IF(QP_IncomeWP!BD210="","",'Cost and Benefit Parameters'!$C$46*(QP_IncomeWP!BD210-Income_CF!BD212))</f>
        <v>1223196.4310562378</v>
      </c>
      <c r="BE210" s="1">
        <f>IF(QP_IncomeWP!BE210="","",'Cost and Benefit Parameters'!$C$46*(QP_IncomeWP!BE210-Income_CF!BE212))</f>
        <v>1248729.0326378681</v>
      </c>
      <c r="BF210" s="1">
        <f>IF(QP_IncomeWP!BF210="","",'Cost and Benefit Parameters'!$C$46*(QP_IncomeWP!BF210-Income_CF!BF212))</f>
        <v>1274029.9460415246</v>
      </c>
      <c r="BG210" s="1">
        <f>IF(QP_IncomeWP!BG210="","",'Cost and Benefit Parameters'!$C$46*(QP_IncomeWP!BG210-Income_CF!BG212))</f>
        <v>1299063.8174806833</v>
      </c>
      <c r="BH210" s="1">
        <f>IF(QP_IncomeWP!BH210="","",'Cost and Benefit Parameters'!$C$46*(QP_IncomeWP!BH210-Income_CF!BH212))</f>
        <v>1323795.0730654702</v>
      </c>
      <c r="BI210" s="1">
        <f>IF(QP_IncomeWP!BI210="","",'Cost and Benefit Parameters'!$C$46*(QP_IncomeWP!BI210-Income_CF!BI212))</f>
        <v>1348188.0006531002</v>
      </c>
      <c r="BJ210" s="1">
        <f>IF(QP_IncomeWP!BJ210="","",'Cost and Benefit Parameters'!$C$46*(QP_IncomeWP!BJ210-Income_CF!BJ212))</f>
        <v>1372206.8336997302</v>
      </c>
      <c r="BK210" s="1">
        <f>IF(QP_IncomeWP!BK210="","",'Cost and Benefit Parameters'!$C$46*(QP_IncomeWP!BK210-Income_CF!BK212))</f>
        <v>1395815.8368472895</v>
      </c>
      <c r="BL210" s="1">
        <f>IF(QP_IncomeWP!BL210="","",'Cost and Benefit Parameters'!$C$46*(QP_IncomeWP!BL210-Income_CF!BL212))</f>
        <v>1418979.3929664542</v>
      </c>
      <c r="BM210" s="1">
        <f>IF(QP_IncomeWP!BM210="","",'Cost and Benefit Parameters'!$C$46*(QP_IncomeWP!BM210-Income_CF!BM212))</f>
        <v>1441662.0913658473</v>
      </c>
      <c r="BN210" s="1">
        <f>IF(QP_IncomeWP!BN210="","",'Cost and Benefit Parameters'!$C$46*(QP_IncomeWP!BN210-Income_CF!BN212))</f>
        <v>1463828.8168673571</v>
      </c>
      <c r="BO210" s="1">
        <f>IF(QP_IncomeWP!BO210="","",'Cost and Benefit Parameters'!$C$46*(QP_IncomeWP!BO210-Income_CF!BO212))</f>
        <v>1485444.839438959</v>
      </c>
    </row>
    <row r="211" spans="1:72" x14ac:dyDescent="0.55000000000000004">
      <c r="A211" s="643"/>
      <c r="B211" s="329" t="s">
        <v>569</v>
      </c>
      <c r="C211" s="329"/>
      <c r="D211" s="329"/>
      <c r="E211" s="329"/>
      <c r="F211" s="329"/>
      <c r="G211" s="329"/>
      <c r="H211" s="329"/>
      <c r="I211" s="330">
        <f>SUM(I191:I210)</f>
        <v>304009.52451208362</v>
      </c>
      <c r="J211" s="330">
        <f t="shared" ref="J211:BO211" si="15">SUM(J191:J210)</f>
        <v>628932.56781475444</v>
      </c>
      <c r="K211" s="330">
        <f t="shared" si="15"/>
        <v>975657.24922755174</v>
      </c>
      <c r="L211" s="330">
        <f t="shared" si="15"/>
        <v>1345093.5465231468</v>
      </c>
      <c r="M211" s="330">
        <f t="shared" si="15"/>
        <v>1740331.5116167408</v>
      </c>
      <c r="N211" s="330">
        <f t="shared" si="15"/>
        <v>2160089.13366511</v>
      </c>
      <c r="O211" s="330">
        <f t="shared" si="15"/>
        <v>2605325.4800146339</v>
      </c>
      <c r="P211" s="330">
        <f t="shared" si="15"/>
        <v>3077020.4954802124</v>
      </c>
      <c r="Q211" s="330">
        <f t="shared" si="15"/>
        <v>3576174.9597699069</v>
      </c>
      <c r="R211" s="330">
        <f t="shared" si="15"/>
        <v>4103810.4414957645</v>
      </c>
      <c r="S211" s="330">
        <f t="shared" si="15"/>
        <v>4660969.2506417027</v>
      </c>
      <c r="T211" s="330">
        <f t="shared" si="15"/>
        <v>5248714.3914826661</v>
      </c>
      <c r="U211" s="330">
        <f t="shared" si="15"/>
        <v>5868129.5180700328</v>
      </c>
      <c r="V211" s="330">
        <f t="shared" si="15"/>
        <v>6520318.8945155079</v>
      </c>
      <c r="W211" s="330">
        <f t="shared" si="15"/>
        <v>7206407.362419242</v>
      </c>
      <c r="X211" s="330">
        <f t="shared" si="15"/>
        <v>7927540.31789672</v>
      </c>
      <c r="Y211" s="330">
        <f t="shared" si="15"/>
        <v>8684883.7007628419</v>
      </c>
      <c r="Z211" s="330">
        <f t="shared" si="15"/>
        <v>9479623.9985297341</v>
      </c>
      <c r="AA211" s="330">
        <f t="shared" si="15"/>
        <v>10312968.267966887</v>
      </c>
      <c r="AB211" s="330">
        <f t="shared" si="15"/>
        <v>11186144.177057432</v>
      </c>
      <c r="AC211" s="330">
        <f t="shared" si="15"/>
        <v>11551325.052594764</v>
      </c>
      <c r="AD211" s="330">
        <f t="shared" si="15"/>
        <v>11921082.883496752</v>
      </c>
      <c r="AE211" s="330">
        <f t="shared" si="15"/>
        <v>12295103.628900383</v>
      </c>
      <c r="AF211" s="330">
        <f t="shared" si="15"/>
        <v>12673054.811393179</v>
      </c>
      <c r="AG211" s="330">
        <f t="shared" si="15"/>
        <v>13050687.728312885</v>
      </c>
      <c r="AH211" s="330">
        <f t="shared" si="15"/>
        <v>13431671.567477079</v>
      </c>
      <c r="AI211" s="330">
        <f t="shared" si="15"/>
        <v>13815649.608647605</v>
      </c>
      <c r="AJ211" s="330">
        <f t="shared" si="15"/>
        <v>14202249.467812885</v>
      </c>
      <c r="AK211" s="330">
        <f t="shared" si="15"/>
        <v>14591083.537321704</v>
      </c>
      <c r="AL211" s="330">
        <f t="shared" si="15"/>
        <v>14981749.483833332</v>
      </c>
      <c r="AM211" s="330">
        <f t="shared" si="15"/>
        <v>15373830.803922433</v>
      </c>
      <c r="AN211" s="330">
        <f t="shared" si="15"/>
        <v>15766897.43693205</v>
      </c>
      <c r="AO211" s="330">
        <f t="shared" si="15"/>
        <v>16160506.434418939</v>
      </c>
      <c r="AP211" s="330">
        <f t="shared" si="15"/>
        <v>16554202.685281709</v>
      </c>
      <c r="AQ211" s="330">
        <f t="shared" si="15"/>
        <v>16947519.695407242</v>
      </c>
      <c r="AR211" s="330">
        <f t="shared" si="15"/>
        <v>17339980.420414124</v>
      </c>
      <c r="AS211" s="330">
        <f t="shared" si="15"/>
        <v>17731098.149815783</v>
      </c>
      <c r="AT211" s="330">
        <f t="shared" si="15"/>
        <v>18120377.440671701</v>
      </c>
      <c r="AU211" s="330">
        <f t="shared" si="15"/>
        <v>18507315.098543715</v>
      </c>
      <c r="AV211" s="330">
        <f t="shared" si="15"/>
        <v>18891401.203327764</v>
      </c>
      <c r="AW211" s="330">
        <f t="shared" si="15"/>
        <v>18412998.019471578</v>
      </c>
      <c r="AX211" s="330">
        <f t="shared" si="15"/>
        <v>17893292.996138867</v>
      </c>
      <c r="AY211" s="330">
        <f t="shared" si="15"/>
        <v>17331011.807466906</v>
      </c>
      <c r="AZ211" s="330">
        <f t="shared" si="15"/>
        <v>16724873.789757647</v>
      </c>
      <c r="BA211" s="330">
        <f t="shared" si="15"/>
        <v>16073592.550301725</v>
      </c>
      <c r="BB211" s="330">
        <f t="shared" si="15"/>
        <v>15375876.534700466</v>
      </c>
      <c r="BC211" s="330">
        <f t="shared" si="15"/>
        <v>14630429.547748659</v>
      </c>
      <c r="BD211" s="330">
        <f t="shared" si="15"/>
        <v>13835951.2229358</v>
      </c>
      <c r="BE211" s="330">
        <f t="shared" si="15"/>
        <v>12991137.435635949</v>
      </c>
      <c r="BF211" s="330">
        <f t="shared" si="15"/>
        <v>12094680.655088022</v>
      </c>
      <c r="BG211" s="330">
        <f t="shared" si="15"/>
        <v>11145270.230317891</v>
      </c>
      <c r="BH211" s="330">
        <f t="shared" si="15"/>
        <v>10141592.605222326</v>
      </c>
      <c r="BI211" s="330">
        <f t="shared" si="15"/>
        <v>9082331.4581215624</v>
      </c>
      <c r="BJ211" s="330">
        <f t="shared" si="15"/>
        <v>7966167.7611925127</v>
      </c>
      <c r="BK211" s="330">
        <f t="shared" si="15"/>
        <v>6791779.7553175669</v>
      </c>
      <c r="BL211" s="330">
        <f t="shared" si="15"/>
        <v>5557842.8360243859</v>
      </c>
      <c r="BM211" s="330">
        <f t="shared" si="15"/>
        <v>4263029.3463496696</v>
      </c>
      <c r="BN211" s="330">
        <f t="shared" si="15"/>
        <v>2906008.272633337</v>
      </c>
      <c r="BO211" s="330">
        <f t="shared" si="15"/>
        <v>1485444.839438959</v>
      </c>
      <c r="BP211" s="329"/>
      <c r="BQ211" s="329"/>
      <c r="BR211" s="329"/>
      <c r="BS211" s="329"/>
      <c r="BT211" s="329"/>
    </row>
    <row r="212" spans="1:72" x14ac:dyDescent="0.55000000000000004">
      <c r="B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row>
    <row r="213" spans="1:72" x14ac:dyDescent="0.55000000000000004">
      <c r="A213" s="641" t="s">
        <v>493</v>
      </c>
      <c r="B213" s="128" t="s">
        <v>501</v>
      </c>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row>
    <row r="214" spans="1:72" x14ac:dyDescent="0.55000000000000004">
      <c r="A214" s="642"/>
      <c r="B214" t="s">
        <v>466</v>
      </c>
      <c r="M214" s="1">
        <f>IF(QP_IncomeWP!M214="","",'Cost and Benefit Parameters'!$C$47*(QP_IncomeWP!M214-Income_CF!M216))</f>
        <v>566546.53605862614</v>
      </c>
      <c r="N214" s="1">
        <f>IF(QP_IncomeWP!N214="","",'Cost and Benefit Parameters'!$C$47*(QP_IncomeWP!N214-Income_CF!N216))</f>
        <v>588524.18740719126</v>
      </c>
      <c r="O214" s="1">
        <f>IF(QP_IncomeWP!O214="","",'Cost and Benefit Parameters'!$C$47*(QP_IncomeWP!O214-Income_CF!O216))</f>
        <v>610987.70009678055</v>
      </c>
      <c r="P214" s="1">
        <f>IF(QP_IncomeWP!P214="","",'Cost and Benefit Parameters'!$C$47*(QP_IncomeWP!P214-Income_CF!P216))</f>
        <v>633928.15665409621</v>
      </c>
      <c r="Q214" s="1">
        <f>IF(QP_IncomeWP!Q214="","",'Cost and Benefit Parameters'!$C$47*(QP_IncomeWP!Q214-Income_CF!Q216))</f>
        <v>661357.4284608278</v>
      </c>
      <c r="R214" s="1">
        <f>IF(QP_IncomeWP!R214="","",'Cost and Benefit Parameters'!$C$47*(QP_IncomeWP!R214-Income_CF!R216))</f>
        <v>684955.06318398018</v>
      </c>
      <c r="S214" s="1">
        <f>IF(QP_IncomeWP!S214="","",'Cost and Benefit Parameters'!$C$47*(QP_IncomeWP!S214-Income_CF!S216))</f>
        <v>708969.1667060866</v>
      </c>
      <c r="T214" s="1">
        <f>IF(QP_IncomeWP!T214="","",'Cost and Benefit Parameters'!$C$47*(QP_IncomeWP!T214-Income_CF!T216))</f>
        <v>733385.02688607376</v>
      </c>
      <c r="U214" s="1">
        <f>IF(QP_IncomeWP!U214="","",'Cost and Benefit Parameters'!$C$47*(QP_IncomeWP!U214-Income_CF!U216))</f>
        <v>758186.68503424549</v>
      </c>
      <c r="V214" s="1">
        <f>IF(QP_IncomeWP!V214="","",'Cost and Benefit Parameters'!$C$47*(QP_IncomeWP!V214-Income_CF!V216))</f>
        <v>783356.93193068577</v>
      </c>
      <c r="W214" s="1">
        <f>IF(QP_IncomeWP!W214="","",'Cost and Benefit Parameters'!$C$47*(QP_IncomeWP!W214-Income_CF!W216))</f>
        <v>808877.3075209572</v>
      </c>
      <c r="X214" s="1">
        <f>IF(QP_IncomeWP!X214="","",'Cost and Benefit Parameters'!$C$47*(QP_IncomeWP!X214-Income_CF!X216))</f>
        <v>834728.10441452614</v>
      </c>
      <c r="Y214" s="1">
        <f>IF(QP_IncomeWP!Y214="","",'Cost and Benefit Parameters'!$C$47*(QP_IncomeWP!Y214-Income_CF!Y216))</f>
        <v>860888.37529929937</v>
      </c>
      <c r="Z214" s="1">
        <f>IF(QP_IncomeWP!Z214="","",'Cost and Benefit Parameters'!$C$47*(QP_IncomeWP!Z214-Income_CF!Z216))</f>
        <v>887335.9443727514</v>
      </c>
      <c r="AA214" s="1">
        <f>IF(QP_IncomeWP!AA214="","",'Cost and Benefit Parameters'!$C$47*(QP_IncomeWP!AA214-Income_CF!AA216))</f>
        <v>914047.4228761351</v>
      </c>
      <c r="AB214" s="1">
        <f>IF(QP_IncomeWP!AB214="","",'Cost and Benefit Parameters'!$C$47*(QP_IncomeWP!AB214-Income_CF!AB216))</f>
        <v>940998.22880363325</v>
      </c>
      <c r="AC214" s="1">
        <f>IF(QP_IncomeWP!AC214="","",'Cost and Benefit Parameters'!$C$47*(QP_IncomeWP!AC214-Income_CF!AC216))</f>
        <v>968162.61084260512</v>
      </c>
      <c r="AD214" s="1">
        <f>IF(QP_IncomeWP!AD214="","",'Cost and Benefit Parameters'!$C$47*(QP_IncomeWP!AD214-Income_CF!AD216))</f>
        <v>995513.67658492015</v>
      </c>
      <c r="AE214" s="1">
        <f>IF(QP_IncomeWP!AE214="","",'Cost and Benefit Parameters'!$C$47*(QP_IncomeWP!AE214-Income_CF!AE216))</f>
        <v>1023023.4250322202</v>
      </c>
      <c r="AF214" s="1">
        <f>IF(QP_IncomeWP!AF214="","",'Cost and Benefit Parameters'!$C$47*(QP_IncomeWP!AF214-Income_CF!AF216))</f>
        <v>1050662.7834004553</v>
      </c>
      <c r="AG214" s="1">
        <f>IF(QP_IncomeWP!AG214="","",'Cost and Benefit Parameters'!$C$47*(QP_IncomeWP!AG214-Income_CF!AG216))</f>
        <v>1078401.648210807</v>
      </c>
      <c r="AH214" s="1">
        <f>IF(QP_IncomeWP!AH214="","",'Cost and Benefit Parameters'!$C$47*(QP_IncomeWP!AH214-Income_CF!AH216))</f>
        <v>1106208.9306355934</v>
      </c>
      <c r="AI214" s="1">
        <f>IF(QP_IncomeWP!AI214="","",'Cost and Benefit Parameters'!$C$47*(QP_IncomeWP!AI214-Income_CF!AI216))</f>
        <v>1134052.6060486624</v>
      </c>
      <c r="AJ214" s="1">
        <f>IF(QP_IncomeWP!AJ214="","",'Cost and Benefit Parameters'!$C$47*(QP_IncomeWP!AJ214-Income_CF!AJ216))</f>
        <v>1161899.76771075</v>
      </c>
      <c r="AK214" s="1">
        <f>IF(QP_IncomeWP!AK214="","",'Cost and Benefit Parameters'!$C$47*(QP_IncomeWP!AK214-Income_CF!AK216))</f>
        <v>1189716.684500684</v>
      </c>
      <c r="AL214" s="1">
        <f>IF(QP_IncomeWP!AL214="","",'Cost and Benefit Parameters'!$C$47*(QP_IncomeWP!AL214-Income_CF!AL216))</f>
        <v>1217468.8625839509</v>
      </c>
      <c r="AM214" s="1">
        <f>IF(QP_IncomeWP!AM214="","",'Cost and Benefit Parameters'!$C$47*(QP_IncomeWP!AM214-Income_CF!AM216))</f>
        <v>1245121.1108907657</v>
      </c>
      <c r="AN214" s="1">
        <f>IF(QP_IncomeWP!AN214="","",'Cost and Benefit Parameters'!$C$47*(QP_IncomeWP!AN214-Income_CF!AN216))</f>
        <v>1272637.6102563534</v>
      </c>
      <c r="AO214" s="1">
        <f>IF(QP_IncomeWP!AO214="","",'Cost and Benefit Parameters'!$C$47*(QP_IncomeWP!AO214-Income_CF!AO216))</f>
        <v>1299981.9860573048</v>
      </c>
      <c r="AP214" s="1">
        <f>IF(QP_IncomeWP!AP214="","",'Cost and Benefit Parameters'!$C$47*(QP_IncomeWP!AP214-Income_CF!AP216))</f>
        <v>1327117.3841590106</v>
      </c>
      <c r="AQ214" s="1">
        <f>IF(QP_IncomeWP!AQ214="","",'Cost and Benefit Parameters'!$C$47*(QP_IncomeWP!AQ214-Income_CF!AQ216))</f>
        <v>1354006.5499711994</v>
      </c>
      <c r="AR214" s="1">
        <f>IF(QP_IncomeWP!AR214="","",'Cost and Benefit Parameters'!$C$47*(QP_IncomeWP!AR214-Income_CF!AR216))</f>
        <v>1380611.9103907689</v>
      </c>
      <c r="AS214" s="1">
        <f>IF(QP_IncomeWP!AS214="","",'Cost and Benefit Parameters'!$C$47*(QP_IncomeWP!AS214-Income_CF!AS216))</f>
        <v>1406895.6583943837</v>
      </c>
      <c r="AT214" s="1">
        <f>IF(QP_IncomeWP!AT214="","",'Cost and Benefit Parameters'!$C$47*(QP_IncomeWP!AT214-Income_CF!AT216))</f>
        <v>1432819.8400270396</v>
      </c>
      <c r="AU214" s="1">
        <f>IF(QP_IncomeWP!AU214="","",'Cost and Benefit Parameters'!$C$47*(QP_IncomeWP!AU214-Income_CF!AU216))</f>
        <v>1458346.443517678</v>
      </c>
      <c r="AV214" s="1">
        <f>IF(QP_IncomeWP!AV214="","",'Cost and Benefit Parameters'!$C$47*(QP_IncomeWP!AV214-Income_CF!AV216))</f>
        <v>1483437.4902386821</v>
      </c>
      <c r="AW214" s="1">
        <f>IF(QP_IncomeWP!AW214="","",'Cost and Benefit Parameters'!$C$47*(QP_IncomeWP!AW214-Income_CF!AW216))</f>
        <v>1508055.1272129326</v>
      </c>
      <c r="AX214" s="1">
        <f>IF(QP_IncomeWP!AX214="","",'Cost and Benefit Parameters'!$C$47*(QP_IncomeWP!AX214-Income_CF!AX216))</f>
        <v>1532161.7208602983</v>
      </c>
      <c r="AY214" s="1">
        <f>IF(QP_IncomeWP!AY214="","",'Cost and Benefit Parameters'!$C$47*(QP_IncomeWP!AY214-Income_CF!AY216))</f>
        <v>1555719.9516646164</v>
      </c>
      <c r="AZ214" s="1">
        <f>IF(QP_IncomeWP!AZ214="","",'Cost and Benefit Parameters'!$C$47*(QP_IncomeWP!AZ214-Income_CF!AZ216))</f>
        <v>1578692.9094331621</v>
      </c>
      <c r="BA214" s="1" t="str">
        <f>IF(QP_IncomeWP!BA214="","",'Cost and Benefit Parameters'!$C$47*(QP_IncomeWP!BA214-Income_CF!BA216))</f>
        <v/>
      </c>
      <c r="BB214" s="1" t="str">
        <f>IF(QP_IncomeWP!BB214="","",'Cost and Benefit Parameters'!$C$47*(QP_IncomeWP!BB214-Income_CF!BB216))</f>
        <v/>
      </c>
      <c r="BC214" s="1" t="str">
        <f>IF(QP_IncomeWP!BC214="","",'Cost and Benefit Parameters'!$C$47*(QP_IncomeWP!BC214-Income_CF!BC216))</f>
        <v/>
      </c>
      <c r="BD214" s="1" t="str">
        <f>IF(QP_IncomeWP!BD214="","",'Cost and Benefit Parameters'!$C$47*(QP_IncomeWP!BD214-Income_CF!BD216))</f>
        <v/>
      </c>
      <c r="BE214" s="1" t="str">
        <f>IF(QP_IncomeWP!BE214="","",'Cost and Benefit Parameters'!$C$47*(QP_IncomeWP!BE214-Income_CF!BE216))</f>
        <v/>
      </c>
      <c r="BF214" s="1" t="str">
        <f>IF(QP_IncomeWP!BF214="","",'Cost and Benefit Parameters'!$C$47*(QP_IncomeWP!BF214-Income_CF!BF216))</f>
        <v/>
      </c>
      <c r="BG214" s="1" t="str">
        <f>IF(QP_IncomeWP!BG214="","",'Cost and Benefit Parameters'!$C$47*(QP_IncomeWP!BG214-Income_CF!BG216))</f>
        <v/>
      </c>
      <c r="BH214" s="1" t="str">
        <f>IF(QP_IncomeWP!BH214="","",'Cost and Benefit Parameters'!$C$47*(QP_IncomeWP!BH214-Income_CF!BH216))</f>
        <v/>
      </c>
      <c r="BI214" s="1" t="str">
        <f>IF(QP_IncomeWP!BI214="","",'Cost and Benefit Parameters'!$C$47*(QP_IncomeWP!BI214-Income_CF!BI216))</f>
        <v/>
      </c>
      <c r="BJ214" s="1" t="str">
        <f>IF(QP_IncomeWP!BJ214="","",'Cost and Benefit Parameters'!$C$47*(QP_IncomeWP!BJ214-Income_CF!BJ216))</f>
        <v/>
      </c>
      <c r="BK214" s="1" t="str">
        <f>IF(QP_IncomeWP!BK214="","",'Cost and Benefit Parameters'!$C$47*(QP_IncomeWP!BK214-Income_CF!BK216))</f>
        <v/>
      </c>
      <c r="BL214" s="1" t="str">
        <f>IF(QP_IncomeWP!BL214="","",'Cost and Benefit Parameters'!$C$47*(QP_IncomeWP!BL214-Income_CF!BL216))</f>
        <v/>
      </c>
      <c r="BM214" s="1" t="str">
        <f>IF(QP_IncomeWP!BM214="","",'Cost and Benefit Parameters'!$C$47*(QP_IncomeWP!BM214-Income_CF!BM216))</f>
        <v/>
      </c>
      <c r="BN214" s="1" t="str">
        <f>IF(QP_IncomeWP!BN214="","",'Cost and Benefit Parameters'!$C$47*(QP_IncomeWP!BN214-Income_CF!BN216))</f>
        <v/>
      </c>
      <c r="BO214" s="1" t="str">
        <f>IF(QP_IncomeWP!BO214="","",'Cost and Benefit Parameters'!$C$47*(QP_IncomeWP!BO214-Income_CF!BO216))</f>
        <v/>
      </c>
      <c r="BP214" s="1" t="str">
        <f>IF(QP_IncomeWP!BP214="","",'Cost and Benefit Parameters'!$C$47*(QP_IncomeWP!BP214-Income_CF!BP216))</f>
        <v/>
      </c>
      <c r="BQ214" s="1" t="str">
        <f>IF(QP_IncomeWP!BQ214="","",'Cost and Benefit Parameters'!$C$47*(QP_IncomeWP!BQ214-Income_CF!BQ216))</f>
        <v/>
      </c>
      <c r="BR214" s="1" t="str">
        <f>IF(QP_IncomeWP!BR214="","",'Cost and Benefit Parameters'!$C$47*(QP_IncomeWP!BR214-Income_CF!BR216))</f>
        <v/>
      </c>
      <c r="BS214" s="1" t="str">
        <f>IF(QP_IncomeWP!BS214="","",'Cost and Benefit Parameters'!$C$47*(QP_IncomeWP!BS214-Income_CF!BS216))</f>
        <v/>
      </c>
    </row>
    <row r="215" spans="1:72" x14ac:dyDescent="0.55000000000000004">
      <c r="A215" s="642"/>
      <c r="B215" t="s">
        <v>468</v>
      </c>
      <c r="M215" s="1" t="str">
        <f>IF(QP_IncomeWP!M215="","",'Cost and Benefit Parameters'!$C$47*(QP_IncomeWP!M215-Income_CF!M217))</f>
        <v/>
      </c>
      <c r="N215" s="1">
        <f>IF(QP_IncomeWP!N215="","",'Cost and Benefit Parameters'!$C$47*(QP_IncomeWP!N215-Income_CF!N217))</f>
        <v>583542.9321403848</v>
      </c>
      <c r="O215" s="1">
        <f>IF(QP_IncomeWP!O215="","",'Cost and Benefit Parameters'!$C$47*(QP_IncomeWP!O215-Income_CF!O217))</f>
        <v>606179.9130294068</v>
      </c>
      <c r="P215" s="1">
        <f>IF(QP_IncomeWP!P215="","",'Cost and Benefit Parameters'!$C$47*(QP_IncomeWP!P215-Income_CF!P217))</f>
        <v>629317.33109968377</v>
      </c>
      <c r="Q215" s="1">
        <f>IF(QP_IncomeWP!Q215="","",'Cost and Benefit Parameters'!$C$47*(QP_IncomeWP!Q215-Income_CF!Q217))</f>
        <v>652946.00135371927</v>
      </c>
      <c r="R215" s="1">
        <f>IF(QP_IncomeWP!R215="","",'Cost and Benefit Parameters'!$C$47*(QP_IncomeWP!R215-Income_CF!R217))</f>
        <v>681198.15131465287</v>
      </c>
      <c r="S215" s="1">
        <f>IF(QP_IncomeWP!S215="","",'Cost and Benefit Parameters'!$C$47*(QP_IncomeWP!S215-Income_CF!S217))</f>
        <v>705503.71507949918</v>
      </c>
      <c r="T215" s="1">
        <f>IF(QP_IncomeWP!T215="","",'Cost and Benefit Parameters'!$C$47*(QP_IncomeWP!T215-Income_CF!T217))</f>
        <v>730238.24170726899</v>
      </c>
      <c r="U215" s="1">
        <f>IF(QP_IncomeWP!U215="","",'Cost and Benefit Parameters'!$C$47*(QP_IncomeWP!U215-Income_CF!U217))</f>
        <v>755386.5776926562</v>
      </c>
      <c r="V215" s="1">
        <f>IF(QP_IncomeWP!V215="","",'Cost and Benefit Parameters'!$C$47*(QP_IncomeWP!V215-Income_CF!V217))</f>
        <v>780932.28558527259</v>
      </c>
      <c r="W215" s="1">
        <f>IF(QP_IncomeWP!W215="","",'Cost and Benefit Parameters'!$C$47*(QP_IncomeWP!W215-Income_CF!W217))</f>
        <v>806857.63988860615</v>
      </c>
      <c r="X215" s="1">
        <f>IF(QP_IncomeWP!X215="","",'Cost and Benefit Parameters'!$C$47*(QP_IncomeWP!X215-Income_CF!X217))</f>
        <v>833143.62674658583</v>
      </c>
      <c r="Y215" s="1">
        <f>IF(QP_IncomeWP!Y215="","",'Cost and Benefit Parameters'!$C$47*(QP_IncomeWP!Y215-Income_CF!Y217))</f>
        <v>859769.94754696253</v>
      </c>
      <c r="Z215" s="1">
        <f>IF(QP_IncomeWP!Z215="","",'Cost and Benefit Parameters'!$C$47*(QP_IncomeWP!Z215-Income_CF!Z217))</f>
        <v>886715.02655827801</v>
      </c>
      <c r="AA215" s="1">
        <f>IF(QP_IncomeWP!AA215="","",'Cost and Benefit Parameters'!$C$47*(QP_IncomeWP!AA215-Income_CF!AA217))</f>
        <v>913956.02270393388</v>
      </c>
      <c r="AB215" s="1">
        <f>IF(QP_IncomeWP!AB215="","",'Cost and Benefit Parameters'!$C$47*(QP_IncomeWP!AB215-Income_CF!AB217))</f>
        <v>941468.84556241892</v>
      </c>
      <c r="AC215" s="1">
        <f>IF(QP_IncomeWP!AC215="","",'Cost and Benefit Parameters'!$C$47*(QP_IncomeWP!AC215-Income_CF!AC217))</f>
        <v>969228.17566774238</v>
      </c>
      <c r="AD215" s="1">
        <f>IF(QP_IncomeWP!AD215="","",'Cost and Benefit Parameters'!$C$47*(QP_IncomeWP!AD215-Income_CF!AD217))</f>
        <v>997207.48916788283</v>
      </c>
      <c r="AE215" s="1">
        <f>IF(QP_IncomeWP!AE215="","",'Cost and Benefit Parameters'!$C$47*(QP_IncomeWP!AE215-Income_CF!AE217))</f>
        <v>1025379.0868824675</v>
      </c>
      <c r="AF215" s="1">
        <f>IF(QP_IncomeWP!AF215="","",'Cost and Benefit Parameters'!$C$47*(QP_IncomeWP!AF215-Income_CF!AF217))</f>
        <v>1053714.1277831872</v>
      </c>
      <c r="AG215" s="1">
        <f>IF(QP_IncomeWP!AG215="","",'Cost and Benefit Parameters'!$C$47*(QP_IncomeWP!AG215-Income_CF!AG217))</f>
        <v>1082182.666902469</v>
      </c>
      <c r="AH215" s="1">
        <f>IF(QP_IncomeWP!AH215="","",'Cost and Benefit Parameters'!$C$47*(QP_IncomeWP!AH215-Income_CF!AH217))</f>
        <v>1110753.6976571314</v>
      </c>
      <c r="AI215" s="1">
        <f>IF(QP_IncomeWP!AI215="","",'Cost and Benefit Parameters'!$C$47*(QP_IncomeWP!AI215-Income_CF!AI217))</f>
        <v>1139395.1985546616</v>
      </c>
      <c r="AJ215" s="1">
        <f>IF(QP_IncomeWP!AJ215="","",'Cost and Benefit Parameters'!$C$47*(QP_IncomeWP!AJ215-Income_CF!AJ217))</f>
        <v>1168074.184230122</v>
      </c>
      <c r="AK215" s="1">
        <f>IF(QP_IncomeWP!AK215="","",'Cost and Benefit Parameters'!$C$47*(QP_IncomeWP!AK215-Income_CF!AK217))</f>
        <v>1196756.7607420725</v>
      </c>
      <c r="AL215" s="1">
        <f>IF(QP_IncomeWP!AL215="","",'Cost and Benefit Parameters'!$C$47*(QP_IncomeWP!AL215-Income_CF!AL217))</f>
        <v>1225408.1850357044</v>
      </c>
      <c r="AM215" s="1">
        <f>IF(QP_IncomeWP!AM215="","",'Cost and Benefit Parameters'!$C$47*(QP_IncomeWP!AM215-Income_CF!AM217))</f>
        <v>1253992.928461469</v>
      </c>
      <c r="AN215" s="1">
        <f>IF(QP_IncomeWP!AN215="","",'Cost and Benefit Parameters'!$C$47*(QP_IncomeWP!AN215-Income_CF!AN217))</f>
        <v>1282474.7442174882</v>
      </c>
      <c r="AO215" s="1">
        <f>IF(QP_IncomeWP!AO215="","",'Cost and Benefit Parameters'!$C$47*(QP_IncomeWP!AO215-Income_CF!AO217))</f>
        <v>1310816.7385640438</v>
      </c>
      <c r="AP215" s="1">
        <f>IF(QP_IncomeWP!AP215="","",'Cost and Benefit Parameters'!$C$47*(QP_IncomeWP!AP215-Income_CF!AP217))</f>
        <v>1338981.4456390238</v>
      </c>
      <c r="AQ215" s="1">
        <f>IF(QP_IncomeWP!AQ215="","",'Cost and Benefit Parameters'!$C$47*(QP_IncomeWP!AQ215-Income_CF!AQ217))</f>
        <v>1366930.9056837808</v>
      </c>
      <c r="AR215" s="1">
        <f>IF(QP_IncomeWP!AR215="","",'Cost and Benefit Parameters'!$C$47*(QP_IncomeWP!AR215-Income_CF!AR217))</f>
        <v>1394626.7464703359</v>
      </c>
      <c r="AS215" s="1">
        <f>IF(QP_IncomeWP!AS215="","",'Cost and Benefit Parameters'!$C$47*(QP_IncomeWP!AS215-Income_CF!AS217))</f>
        <v>1422030.2677024915</v>
      </c>
      <c r="AT215" s="1">
        <f>IF(QP_IncomeWP!AT215="","",'Cost and Benefit Parameters'!$C$47*(QP_IncomeWP!AT215-Income_CF!AT217))</f>
        <v>1449102.5281462136</v>
      </c>
      <c r="AU215" s="1">
        <f>IF(QP_IncomeWP!AU215="","",'Cost and Benefit Parameters'!$C$47*(QP_IncomeWP!AU215-Income_CF!AU217))</f>
        <v>1475804.4352278509</v>
      </c>
      <c r="AV215" s="1">
        <f>IF(QP_IncomeWP!AV215="","",'Cost and Benefit Parameters'!$C$47*(QP_IncomeWP!AV215-Income_CF!AV217))</f>
        <v>1502096.8368232085</v>
      </c>
      <c r="AW215" s="1">
        <f>IF(QP_IncomeWP!AW215="","",'Cost and Benefit Parameters'!$C$47*(QP_IncomeWP!AW215-Income_CF!AW217))</f>
        <v>1527940.6149458424</v>
      </c>
      <c r="AX215" s="1">
        <f>IF(QP_IncomeWP!AX215="","",'Cost and Benefit Parameters'!$C$47*(QP_IncomeWP!AX215-Income_CF!AX217))</f>
        <v>1553296.7810293208</v>
      </c>
      <c r="AY215" s="1">
        <f>IF(QP_IncomeWP!AY215="","",'Cost and Benefit Parameters'!$C$47*(QP_IncomeWP!AY215-Income_CF!AY217))</f>
        <v>1578126.5724861079</v>
      </c>
      <c r="AZ215" s="1">
        <f>IF(QP_IncomeWP!AZ215="","",'Cost and Benefit Parameters'!$C$47*(QP_IncomeWP!AZ215-Income_CF!AZ217))</f>
        <v>1602391.5502145544</v>
      </c>
      <c r="BA215" s="1">
        <f>IF(QP_IncomeWP!BA215="","",'Cost and Benefit Parameters'!$C$47*(QP_IncomeWP!BA215-Income_CF!BA217))</f>
        <v>1626053.6967161566</v>
      </c>
      <c r="BB215" s="1" t="str">
        <f>IF(QP_IncomeWP!BB215="","",'Cost and Benefit Parameters'!$C$47*(QP_IncomeWP!BB215-Income_CF!BB217))</f>
        <v/>
      </c>
      <c r="BC215" s="1" t="str">
        <f>IF(QP_IncomeWP!BC215="","",'Cost and Benefit Parameters'!$C$47*(QP_IncomeWP!BC215-Income_CF!BC217))</f>
        <v/>
      </c>
      <c r="BD215" s="1" t="str">
        <f>IF(QP_IncomeWP!BD215="","",'Cost and Benefit Parameters'!$C$47*(QP_IncomeWP!BD215-Income_CF!BD217))</f>
        <v/>
      </c>
      <c r="BE215" s="1" t="str">
        <f>IF(QP_IncomeWP!BE215="","",'Cost and Benefit Parameters'!$C$47*(QP_IncomeWP!BE215-Income_CF!BE217))</f>
        <v/>
      </c>
      <c r="BF215" s="1" t="str">
        <f>IF(QP_IncomeWP!BF215="","",'Cost and Benefit Parameters'!$C$47*(QP_IncomeWP!BF215-Income_CF!BF217))</f>
        <v/>
      </c>
      <c r="BG215" s="1" t="str">
        <f>IF(QP_IncomeWP!BG215="","",'Cost and Benefit Parameters'!$C$47*(QP_IncomeWP!BG215-Income_CF!BG217))</f>
        <v/>
      </c>
      <c r="BH215" s="1" t="str">
        <f>IF(QP_IncomeWP!BH215="","",'Cost and Benefit Parameters'!$C$47*(QP_IncomeWP!BH215-Income_CF!BH217))</f>
        <v/>
      </c>
      <c r="BI215" s="1" t="str">
        <f>IF(QP_IncomeWP!BI215="","",'Cost and Benefit Parameters'!$C$47*(QP_IncomeWP!BI215-Income_CF!BI217))</f>
        <v/>
      </c>
      <c r="BJ215" s="1" t="str">
        <f>IF(QP_IncomeWP!BJ215="","",'Cost and Benefit Parameters'!$C$47*(QP_IncomeWP!BJ215-Income_CF!BJ217))</f>
        <v/>
      </c>
      <c r="BK215" s="1" t="str">
        <f>IF(QP_IncomeWP!BK215="","",'Cost and Benefit Parameters'!$C$47*(QP_IncomeWP!BK215-Income_CF!BK217))</f>
        <v/>
      </c>
      <c r="BL215" s="1" t="str">
        <f>IF(QP_IncomeWP!BL215="","",'Cost and Benefit Parameters'!$C$47*(QP_IncomeWP!BL215-Income_CF!BL217))</f>
        <v/>
      </c>
      <c r="BM215" s="1" t="str">
        <f>IF(QP_IncomeWP!BM215="","",'Cost and Benefit Parameters'!$C$47*(QP_IncomeWP!BM215-Income_CF!BM217))</f>
        <v/>
      </c>
      <c r="BN215" s="1" t="str">
        <f>IF(QP_IncomeWP!BN215="","",'Cost and Benefit Parameters'!$C$47*(QP_IncomeWP!BN215-Income_CF!BN217))</f>
        <v/>
      </c>
      <c r="BO215" s="1" t="str">
        <f>IF(QP_IncomeWP!BO215="","",'Cost and Benefit Parameters'!$C$47*(QP_IncomeWP!BO215-Income_CF!BO217))</f>
        <v/>
      </c>
      <c r="BP215" s="1" t="str">
        <f>IF(QP_IncomeWP!BP215="","",'Cost and Benefit Parameters'!$C$47*(QP_IncomeWP!BP215-Income_CF!BP217))</f>
        <v/>
      </c>
      <c r="BQ215" s="1" t="str">
        <f>IF(QP_IncomeWP!BQ215="","",'Cost and Benefit Parameters'!$C$47*(QP_IncomeWP!BQ215-Income_CF!BQ217))</f>
        <v/>
      </c>
      <c r="BR215" s="1" t="str">
        <f>IF(QP_IncomeWP!BR215="","",'Cost and Benefit Parameters'!$C$47*(QP_IncomeWP!BR215-Income_CF!BR217))</f>
        <v/>
      </c>
      <c r="BS215" s="1" t="str">
        <f>IF(QP_IncomeWP!BS215="","",'Cost and Benefit Parameters'!$C$47*(QP_IncomeWP!BS215-Income_CF!BS217))</f>
        <v/>
      </c>
    </row>
    <row r="216" spans="1:72" x14ac:dyDescent="0.55000000000000004">
      <c r="A216" s="642"/>
      <c r="B216" t="s">
        <v>469</v>
      </c>
      <c r="M216" s="1" t="str">
        <f>IF(QP_IncomeWP!M216="","",'Cost and Benefit Parameters'!$C$47*(QP_IncomeWP!M216-Income_CF!M218))</f>
        <v/>
      </c>
      <c r="N216" s="1" t="str">
        <f>IF(QP_IncomeWP!N216="","",'Cost and Benefit Parameters'!$C$47*(QP_IncomeWP!N216-Income_CF!N218))</f>
        <v/>
      </c>
      <c r="O216" s="1">
        <f>IF(QP_IncomeWP!O216="","",'Cost and Benefit Parameters'!$C$47*(QP_IncomeWP!O216-Income_CF!O218))</f>
        <v>601049.22010459646</v>
      </c>
      <c r="P216" s="1">
        <f>IF(QP_IncomeWP!P216="","",'Cost and Benefit Parameters'!$C$47*(QP_IncomeWP!P216-Income_CF!P218))</f>
        <v>624365.31042028905</v>
      </c>
      <c r="Q216" s="1">
        <f>IF(QP_IncomeWP!Q216="","",'Cost and Benefit Parameters'!$C$47*(QP_IncomeWP!Q216-Income_CF!Q218))</f>
        <v>648196.85103267466</v>
      </c>
      <c r="R216" s="1">
        <f>IF(QP_IncomeWP!R216="","",'Cost and Benefit Parameters'!$C$47*(QP_IncomeWP!R216-Income_CF!R218))</f>
        <v>672534.38139433076</v>
      </c>
      <c r="S216" s="1">
        <f>IF(QP_IncomeWP!S216="","",'Cost and Benefit Parameters'!$C$47*(QP_IncomeWP!S216-Income_CF!S218))</f>
        <v>701634.09585409227</v>
      </c>
      <c r="T216" s="1">
        <f>IF(QP_IncomeWP!T216="","",'Cost and Benefit Parameters'!$C$47*(QP_IncomeWP!T216-Income_CF!T218))</f>
        <v>726668.82653188426</v>
      </c>
      <c r="U216" s="1">
        <f>IF(QP_IncomeWP!U216="","",'Cost and Benefit Parameters'!$C$47*(QP_IncomeWP!U216-Income_CF!U218))</f>
        <v>752145.38895848719</v>
      </c>
      <c r="V216" s="1">
        <f>IF(QP_IncomeWP!V216="","",'Cost and Benefit Parameters'!$C$47*(QP_IncomeWP!V216-Income_CF!V218))</f>
        <v>778048.17502343538</v>
      </c>
      <c r="W216" s="1">
        <f>IF(QP_IncomeWP!W216="","",'Cost and Benefit Parameters'!$C$47*(QP_IncomeWP!W216-Income_CF!W218))</f>
        <v>804360.25415283127</v>
      </c>
      <c r="X216" s="1">
        <f>IF(QP_IncomeWP!X216="","",'Cost and Benefit Parameters'!$C$47*(QP_IncomeWP!X216-Income_CF!X218))</f>
        <v>831063.36908526428</v>
      </c>
      <c r="Y216" s="1">
        <f>IF(QP_IncomeWP!Y216="","",'Cost and Benefit Parameters'!$C$47*(QP_IncomeWP!Y216-Income_CF!Y218))</f>
        <v>858137.93554898351</v>
      </c>
      <c r="Z216" s="1">
        <f>IF(QP_IncomeWP!Z216="","",'Cost and Benefit Parameters'!$C$47*(QP_IncomeWP!Z216-Income_CF!Z218))</f>
        <v>885563.04597337102</v>
      </c>
      <c r="AA216" s="1">
        <f>IF(QP_IncomeWP!AA216="","",'Cost and Benefit Parameters'!$C$47*(QP_IncomeWP!AA216-Income_CF!AA218))</f>
        <v>913316.47735502641</v>
      </c>
      <c r="AB216" s="1">
        <f>IF(QP_IncomeWP!AB216="","",'Cost and Benefit Parameters'!$C$47*(QP_IncomeWP!AB216-Income_CF!AB218))</f>
        <v>941374.70338505192</v>
      </c>
      <c r="AC216" s="1">
        <f>IF(QP_IncomeWP!AC216="","",'Cost and Benefit Parameters'!$C$47*(QP_IncomeWP!AC216-Income_CF!AC218))</f>
        <v>969712.91092929151</v>
      </c>
      <c r="AD216" s="1">
        <f>IF(QP_IncomeWP!AD216="","",'Cost and Benefit Parameters'!$C$47*(QP_IncomeWP!AD216-Income_CF!AD218))</f>
        <v>998305.0209377741</v>
      </c>
      <c r="AE216" s="1">
        <f>IF(QP_IncomeWP!AE216="","",'Cost and Benefit Parameters'!$C$47*(QP_IncomeWP!AE216-Income_CF!AE218))</f>
        <v>1027123.7138429196</v>
      </c>
      <c r="AF216" s="1">
        <f>IF(QP_IncomeWP!AF216="","",'Cost and Benefit Parameters'!$C$47*(QP_IncomeWP!AF216-Income_CF!AF218))</f>
        <v>1056140.4594889418</v>
      </c>
      <c r="AG216" s="1">
        <f>IF(QP_IncomeWP!AG216="","",'Cost and Benefit Parameters'!$C$47*(QP_IncomeWP!AG216-Income_CF!AG218))</f>
        <v>1085325.551616682</v>
      </c>
      <c r="AH216" s="1">
        <f>IF(QP_IncomeWP!AH216="","",'Cost and Benefit Parameters'!$C$47*(QP_IncomeWP!AH216-Income_CF!AH218))</f>
        <v>1114648.1469095433</v>
      </c>
      <c r="AI216" s="1">
        <f>IF(QP_IncomeWP!AI216="","",'Cost and Benefit Parameters'!$C$47*(QP_IncomeWP!AI216-Income_CF!AI218))</f>
        <v>1144076.3085868454</v>
      </c>
      <c r="AJ216" s="1">
        <f>IF(QP_IncomeWP!AJ216="","",'Cost and Benefit Parameters'!$C$47*(QP_IncomeWP!AJ216-Income_CF!AJ218))</f>
        <v>1173577.054511301</v>
      </c>
      <c r="AK216" s="1">
        <f>IF(QP_IncomeWP!AK216="","",'Cost and Benefit Parameters'!$C$47*(QP_IncomeWP!AK216-Income_CF!AK218))</f>
        <v>1203116.4097570265</v>
      </c>
      <c r="AL216" s="1">
        <f>IF(QP_IncomeWP!AL216="","",'Cost and Benefit Parameters'!$C$47*(QP_IncomeWP!AL216-Income_CF!AL218))</f>
        <v>1232659.4635643347</v>
      </c>
      <c r="AM216" s="1">
        <f>IF(QP_IncomeWP!AM216="","",'Cost and Benefit Parameters'!$C$47*(QP_IncomeWP!AM216-Income_CF!AM218))</f>
        <v>1262170.4305867762</v>
      </c>
      <c r="AN216" s="1">
        <f>IF(QP_IncomeWP!AN216="","",'Cost and Benefit Parameters'!$C$47*(QP_IncomeWP!AN216-Income_CF!AN218))</f>
        <v>1291612.7163153139</v>
      </c>
      <c r="AO216" s="1">
        <f>IF(QP_IncomeWP!AO216="","",'Cost and Benefit Parameters'!$C$47*(QP_IncomeWP!AO216-Income_CF!AO218))</f>
        <v>1320948.986544013</v>
      </c>
      <c r="AP216" s="1">
        <f>IF(QP_IncomeWP!AP216="","",'Cost and Benefit Parameters'!$C$47*(QP_IncomeWP!AP216-Income_CF!AP218))</f>
        <v>1350141.2407209659</v>
      </c>
      <c r="AQ216" s="1">
        <f>IF(QP_IncomeWP!AQ216="","",'Cost and Benefit Parameters'!$C$47*(QP_IncomeWP!AQ216-Income_CF!AQ218))</f>
        <v>1379150.8890081949</v>
      </c>
      <c r="AR216" s="1">
        <f>IF(QP_IncomeWP!AR216="","",'Cost and Benefit Parameters'!$C$47*(QP_IncomeWP!AR216-Income_CF!AR218))</f>
        <v>1407938.8328542935</v>
      </c>
      <c r="AS216" s="1">
        <f>IF(QP_IncomeWP!AS216="","",'Cost and Benefit Parameters'!$C$47*(QP_IncomeWP!AS216-Income_CF!AS218))</f>
        <v>1436465.5488644461</v>
      </c>
      <c r="AT216" s="1">
        <f>IF(QP_IncomeWP!AT216="","",'Cost and Benefit Parameters'!$C$47*(QP_IncomeWP!AT216-Income_CF!AT218))</f>
        <v>1464691.1757335661</v>
      </c>
      <c r="AU216" s="1">
        <f>IF(QP_IncomeWP!AU216="","",'Cost and Benefit Parameters'!$C$47*(QP_IncomeWP!AU216-Income_CF!AU218))</f>
        <v>1492575.6039906007</v>
      </c>
      <c r="AV216" s="1">
        <f>IF(QP_IncomeWP!AV216="","",'Cost and Benefit Parameters'!$C$47*(QP_IncomeWP!AV216-Income_CF!AV218))</f>
        <v>1520078.5682846864</v>
      </c>
      <c r="AW216" s="1">
        <f>IF(QP_IncomeWP!AW216="","",'Cost and Benefit Parameters'!$C$47*(QP_IncomeWP!AW216-Income_CF!AW218))</f>
        <v>1547159.7419279048</v>
      </c>
      <c r="AX216" s="1">
        <f>IF(QP_IncomeWP!AX216="","",'Cost and Benefit Parameters'!$C$47*(QP_IncomeWP!AX216-Income_CF!AX218))</f>
        <v>1573778.8333942175</v>
      </c>
      <c r="AY216" s="1">
        <f>IF(QP_IncomeWP!AY216="","",'Cost and Benefit Parameters'!$C$47*(QP_IncomeWP!AY216-Income_CF!AY218))</f>
        <v>1599895.6844601999</v>
      </c>
      <c r="AZ216" s="1">
        <f>IF(QP_IncomeWP!AZ216="","",'Cost and Benefit Parameters'!$C$47*(QP_IncomeWP!AZ216-Income_CF!AZ218))</f>
        <v>1625470.3696606907</v>
      </c>
      <c r="BA216" s="1">
        <f>IF(QP_IncomeWP!BA216="","",'Cost and Benefit Parameters'!$C$47*(QP_IncomeWP!BA216-Income_CF!BA218))</f>
        <v>1650463.2967209923</v>
      </c>
      <c r="BB216" s="1">
        <f>IF(QP_IncomeWP!BB216="","",'Cost and Benefit Parameters'!$C$47*(QP_IncomeWP!BB216-Income_CF!BB218))</f>
        <v>1674835.3076176415</v>
      </c>
      <c r="BC216" s="1" t="str">
        <f>IF(QP_IncomeWP!BC216="","",'Cost and Benefit Parameters'!$C$47*(QP_IncomeWP!BC216-Income_CF!BC218))</f>
        <v/>
      </c>
      <c r="BD216" s="1" t="str">
        <f>IF(QP_IncomeWP!BD216="","",'Cost and Benefit Parameters'!$C$47*(QP_IncomeWP!BD216-Income_CF!BD218))</f>
        <v/>
      </c>
      <c r="BE216" s="1" t="str">
        <f>IF(QP_IncomeWP!BE216="","",'Cost and Benefit Parameters'!$C$47*(QP_IncomeWP!BE216-Income_CF!BE218))</f>
        <v/>
      </c>
      <c r="BF216" s="1" t="str">
        <f>IF(QP_IncomeWP!BF216="","",'Cost and Benefit Parameters'!$C$47*(QP_IncomeWP!BF216-Income_CF!BF218))</f>
        <v/>
      </c>
      <c r="BG216" s="1" t="str">
        <f>IF(QP_IncomeWP!BG216="","",'Cost and Benefit Parameters'!$C$47*(QP_IncomeWP!BG216-Income_CF!BG218))</f>
        <v/>
      </c>
      <c r="BH216" s="1" t="str">
        <f>IF(QP_IncomeWP!BH216="","",'Cost and Benefit Parameters'!$C$47*(QP_IncomeWP!BH216-Income_CF!BH218))</f>
        <v/>
      </c>
      <c r="BI216" s="1" t="str">
        <f>IF(QP_IncomeWP!BI216="","",'Cost and Benefit Parameters'!$C$47*(QP_IncomeWP!BI216-Income_CF!BI218))</f>
        <v/>
      </c>
      <c r="BJ216" s="1" t="str">
        <f>IF(QP_IncomeWP!BJ216="","",'Cost and Benefit Parameters'!$C$47*(QP_IncomeWP!BJ216-Income_CF!BJ218))</f>
        <v/>
      </c>
      <c r="BK216" s="1" t="str">
        <f>IF(QP_IncomeWP!BK216="","",'Cost and Benefit Parameters'!$C$47*(QP_IncomeWP!BK216-Income_CF!BK218))</f>
        <v/>
      </c>
      <c r="BL216" s="1" t="str">
        <f>IF(QP_IncomeWP!BL216="","",'Cost and Benefit Parameters'!$C$47*(QP_IncomeWP!BL216-Income_CF!BL218))</f>
        <v/>
      </c>
      <c r="BM216" s="1" t="str">
        <f>IF(QP_IncomeWP!BM216="","",'Cost and Benefit Parameters'!$C$47*(QP_IncomeWP!BM216-Income_CF!BM218))</f>
        <v/>
      </c>
      <c r="BN216" s="1" t="str">
        <f>IF(QP_IncomeWP!BN216="","",'Cost and Benefit Parameters'!$C$47*(QP_IncomeWP!BN216-Income_CF!BN218))</f>
        <v/>
      </c>
      <c r="BO216" s="1" t="str">
        <f>IF(QP_IncomeWP!BO216="","",'Cost and Benefit Parameters'!$C$47*(QP_IncomeWP!BO216-Income_CF!BO218))</f>
        <v/>
      </c>
      <c r="BP216" s="1" t="str">
        <f>IF(QP_IncomeWP!BP216="","",'Cost and Benefit Parameters'!$C$47*(QP_IncomeWP!BP216-Income_CF!BP218))</f>
        <v/>
      </c>
      <c r="BQ216" s="1" t="str">
        <f>IF(QP_IncomeWP!BQ216="","",'Cost and Benefit Parameters'!$C$47*(QP_IncomeWP!BQ216-Income_CF!BQ218))</f>
        <v/>
      </c>
      <c r="BR216" s="1" t="str">
        <f>IF(QP_IncomeWP!BR216="","",'Cost and Benefit Parameters'!$C$47*(QP_IncomeWP!BR216-Income_CF!BR218))</f>
        <v/>
      </c>
      <c r="BS216" s="1" t="str">
        <f>IF(QP_IncomeWP!BS216="","",'Cost and Benefit Parameters'!$C$47*(QP_IncomeWP!BS216-Income_CF!BS218))</f>
        <v/>
      </c>
    </row>
    <row r="217" spans="1:72" x14ac:dyDescent="0.55000000000000004">
      <c r="A217" s="642"/>
      <c r="B217" t="s">
        <v>470</v>
      </c>
      <c r="M217" s="1" t="str">
        <f>IF(QP_IncomeWP!M217="","",'Cost and Benefit Parameters'!$C$47*(QP_IncomeWP!M217-Income_CF!M219))</f>
        <v/>
      </c>
      <c r="N217" s="1" t="str">
        <f>IF(QP_IncomeWP!N217="","",'Cost and Benefit Parameters'!$C$47*(QP_IncomeWP!N217-Income_CF!N219))</f>
        <v/>
      </c>
      <c r="O217" s="1" t="str">
        <f>IF(QP_IncomeWP!O217="","",'Cost and Benefit Parameters'!$C$47*(QP_IncomeWP!O217-Income_CF!O219))</f>
        <v/>
      </c>
      <c r="P217" s="1">
        <f>IF(QP_IncomeWP!P217="","",'Cost and Benefit Parameters'!$C$47*(QP_IncomeWP!P217-Income_CF!P219))</f>
        <v>619080.69670773414</v>
      </c>
      <c r="Q217" s="1">
        <f>IF(QP_IncomeWP!Q217="","",'Cost and Benefit Parameters'!$C$47*(QP_IncomeWP!Q217-Income_CF!Q219))</f>
        <v>643096.26973289798</v>
      </c>
      <c r="R217" s="1">
        <f>IF(QP_IncomeWP!R217="","",'Cost and Benefit Parameters'!$C$47*(QP_IncomeWP!R217-Income_CF!R219))</f>
        <v>667642.75656365464</v>
      </c>
      <c r="S217" s="1">
        <f>IF(QP_IncomeWP!S217="","",'Cost and Benefit Parameters'!$C$47*(QP_IncomeWP!S217-Income_CF!S219))</f>
        <v>692710.41283616051</v>
      </c>
      <c r="T217" s="1">
        <f>IF(QP_IncomeWP!T217="","",'Cost and Benefit Parameters'!$C$47*(QP_IncomeWP!T217-Income_CF!T219))</f>
        <v>722683.11872971512</v>
      </c>
      <c r="U217" s="1">
        <f>IF(QP_IncomeWP!U217="","",'Cost and Benefit Parameters'!$C$47*(QP_IncomeWP!U217-Income_CF!U219))</f>
        <v>748468.89132784109</v>
      </c>
      <c r="V217" s="1">
        <f>IF(QP_IncomeWP!V217="","",'Cost and Benefit Parameters'!$C$47*(QP_IncomeWP!V217-Income_CF!V219))</f>
        <v>774709.7506272418</v>
      </c>
      <c r="W217" s="1">
        <f>IF(QP_IncomeWP!W217="","",'Cost and Benefit Parameters'!$C$47*(QP_IncomeWP!W217-Income_CF!W219))</f>
        <v>801389.62027413864</v>
      </c>
      <c r="X217" s="1">
        <f>IF(QP_IncomeWP!X217="","",'Cost and Benefit Parameters'!$C$47*(QP_IncomeWP!X217-Income_CF!X219))</f>
        <v>828491.06177741638</v>
      </c>
      <c r="Y217" s="1">
        <f>IF(QP_IncomeWP!Y217="","",'Cost and Benefit Parameters'!$C$47*(QP_IncomeWP!Y217-Income_CF!Y219))</f>
        <v>855995.27015782206</v>
      </c>
      <c r="Z217" s="1">
        <f>IF(QP_IncomeWP!Z217="","",'Cost and Benefit Parameters'!$C$47*(QP_IncomeWP!Z217-Income_CF!Z219))</f>
        <v>883882.07361545344</v>
      </c>
      <c r="AA217" s="1">
        <f>IF(QP_IncomeWP!AA217="","",'Cost and Benefit Parameters'!$C$47*(QP_IncomeWP!AA217-Income_CF!AA219))</f>
        <v>912129.93735257187</v>
      </c>
      <c r="AB217" s="1">
        <f>IF(QP_IncomeWP!AB217="","",'Cost and Benefit Parameters'!$C$47*(QP_IncomeWP!AB217-Income_CF!AB219))</f>
        <v>940715.97167567734</v>
      </c>
      <c r="AC217" s="1">
        <f>IF(QP_IncomeWP!AC217="","",'Cost and Benefit Parameters'!$C$47*(QP_IncomeWP!AC217-Income_CF!AC219))</f>
        <v>969615.94448660407</v>
      </c>
      <c r="AD217" s="1">
        <f>IF(QP_IncomeWP!AD217="","",'Cost and Benefit Parameters'!$C$47*(QP_IncomeWP!AD217-Income_CF!AD219))</f>
        <v>998804.2982571699</v>
      </c>
      <c r="AE217" s="1">
        <f>IF(QP_IncomeWP!AE217="","",'Cost and Benefit Parameters'!$C$47*(QP_IncomeWP!AE217-Income_CF!AE219))</f>
        <v>1028254.171565908</v>
      </c>
      <c r="AF217" s="1">
        <f>IF(QP_IncomeWP!AF217="","",'Cost and Benefit Parameters'!$C$47*(QP_IncomeWP!AF217-Income_CF!AF219))</f>
        <v>1057937.4252582074</v>
      </c>
      <c r="AG217" s="1">
        <f>IF(QP_IncomeWP!AG217="","",'Cost and Benefit Parameters'!$C$47*(QP_IncomeWP!AG217-Income_CF!AG219))</f>
        <v>1087824.67327361</v>
      </c>
      <c r="AH217" s="1">
        <f>IF(QP_IncomeWP!AH217="","",'Cost and Benefit Parameters'!$C$47*(QP_IncomeWP!AH217-Income_CF!AH219))</f>
        <v>1117885.3181651826</v>
      </c>
      <c r="AI217" s="1">
        <f>IF(QP_IncomeWP!AI217="","",'Cost and Benefit Parameters'!$C$47*(QP_IncomeWP!AI217-Income_CF!AI219))</f>
        <v>1148087.5913168294</v>
      </c>
      <c r="AJ217" s="1">
        <f>IF(QP_IncomeWP!AJ217="","",'Cost and Benefit Parameters'!$C$47*(QP_IncomeWP!AJ217-Income_CF!AJ219))</f>
        <v>1178398.5978444507</v>
      </c>
      <c r="AK217" s="1">
        <f>IF(QP_IncomeWP!AK217="","",'Cost and Benefit Parameters'!$C$47*(QP_IncomeWP!AK217-Income_CF!AK219))</f>
        <v>1208784.3661466397</v>
      </c>
      <c r="AL217" s="1">
        <f>IF(QP_IncomeWP!AL217="","",'Cost and Benefit Parameters'!$C$47*(QP_IncomeWP!AL217-Income_CF!AL219))</f>
        <v>1239209.9020497366</v>
      </c>
      <c r="AM217" s="1">
        <f>IF(QP_IncomeWP!AM217="","",'Cost and Benefit Parameters'!$C$47*(QP_IncomeWP!AM217-Income_CF!AM219))</f>
        <v>1269639.247471265</v>
      </c>
      <c r="AN217" s="1">
        <f>IF(QP_IncomeWP!AN217="","",'Cost and Benefit Parameters'!$C$47*(QP_IncomeWP!AN217-Income_CF!AN219))</f>
        <v>1300035.5435043783</v>
      </c>
      <c r="AO217" s="1">
        <f>IF(QP_IncomeWP!AO217="","",'Cost and Benefit Parameters'!$C$47*(QP_IncomeWP!AO217-Income_CF!AO219))</f>
        <v>1330361.0978047727</v>
      </c>
      <c r="AP217" s="1">
        <f>IF(QP_IncomeWP!AP217="","",'Cost and Benefit Parameters'!$C$47*(QP_IncomeWP!AP217-Income_CF!AP219))</f>
        <v>1360577.4561403336</v>
      </c>
      <c r="AQ217" s="1">
        <f>IF(QP_IncomeWP!AQ217="","",'Cost and Benefit Parameters'!$C$47*(QP_IncomeWP!AQ217-Income_CF!AQ219))</f>
        <v>1390645.4779425939</v>
      </c>
      <c r="AR217" s="1">
        <f>IF(QP_IncomeWP!AR217="","",'Cost and Benefit Parameters'!$C$47*(QP_IncomeWP!AR217-Income_CF!AR219))</f>
        <v>1420525.4156784399</v>
      </c>
      <c r="AS217" s="1">
        <f>IF(QP_IncomeWP!AS217="","",'Cost and Benefit Parameters'!$C$47*(QP_IncomeWP!AS217-Income_CF!AS219))</f>
        <v>1450176.997839923</v>
      </c>
      <c r="AT217" s="1">
        <f>IF(QP_IncomeWP!AT217="","",'Cost and Benefit Parameters'!$C$47*(QP_IncomeWP!AT217-Income_CF!AT219))</f>
        <v>1479559.5153303794</v>
      </c>
      <c r="AU217" s="1">
        <f>IF(QP_IncomeWP!AU217="","",'Cost and Benefit Parameters'!$C$47*(QP_IncomeWP!AU217-Income_CF!AU219))</f>
        <v>1508631.9110055733</v>
      </c>
      <c r="AV217" s="1">
        <f>IF(QP_IncomeWP!AV217="","",'Cost and Benefit Parameters'!$C$47*(QP_IncomeWP!AV217-Income_CF!AV219))</f>
        <v>1537352.8721103193</v>
      </c>
      <c r="AW217" s="1">
        <f>IF(QP_IncomeWP!AW217="","",'Cost and Benefit Parameters'!$C$47*(QP_IncomeWP!AW217-Income_CF!AW219))</f>
        <v>1565680.9253332266</v>
      </c>
      <c r="AX217" s="1">
        <f>IF(QP_IncomeWP!AX217="","",'Cost and Benefit Parameters'!$C$47*(QP_IncomeWP!AX217-Income_CF!AX219))</f>
        <v>1593574.5341857416</v>
      </c>
      <c r="AY217" s="1">
        <f>IF(QP_IncomeWP!AY217="","",'Cost and Benefit Parameters'!$C$47*(QP_IncomeWP!AY217-Income_CF!AY219))</f>
        <v>1620992.1983960434</v>
      </c>
      <c r="AZ217" s="1">
        <f>IF(QP_IncomeWP!AZ217="","",'Cost and Benefit Parameters'!$C$47*(QP_IncomeWP!AZ217-Income_CF!AZ219))</f>
        <v>1647892.5549940062</v>
      </c>
      <c r="BA217" s="1">
        <f>IF(QP_IncomeWP!BA217="","",'Cost and Benefit Parameters'!$C$47*(QP_IncomeWP!BA217-Income_CF!BA219))</f>
        <v>1674234.4807505116</v>
      </c>
      <c r="BB217" s="1">
        <f>IF(QP_IncomeWP!BB217="","",'Cost and Benefit Parameters'!$C$47*(QP_IncomeWP!BB217-Income_CF!BB219))</f>
        <v>1699977.1956226211</v>
      </c>
      <c r="BC217" s="1">
        <f>IF(QP_IncomeWP!BC217="","",'Cost and Benefit Parameters'!$C$47*(QP_IncomeWP!BC217-Income_CF!BC219))</f>
        <v>1725080.3668461698</v>
      </c>
      <c r="BD217" s="1" t="str">
        <f>IF(QP_IncomeWP!BD217="","",'Cost and Benefit Parameters'!$C$47*(QP_IncomeWP!BD217-Income_CF!BD219))</f>
        <v/>
      </c>
      <c r="BE217" s="1" t="str">
        <f>IF(QP_IncomeWP!BE217="","",'Cost and Benefit Parameters'!$C$47*(QP_IncomeWP!BE217-Income_CF!BE219))</f>
        <v/>
      </c>
      <c r="BF217" s="1" t="str">
        <f>IF(QP_IncomeWP!BF217="","",'Cost and Benefit Parameters'!$C$47*(QP_IncomeWP!BF217-Income_CF!BF219))</f>
        <v/>
      </c>
      <c r="BG217" s="1" t="str">
        <f>IF(QP_IncomeWP!BG217="","",'Cost and Benefit Parameters'!$C$47*(QP_IncomeWP!BG217-Income_CF!BG219))</f>
        <v/>
      </c>
      <c r="BH217" s="1" t="str">
        <f>IF(QP_IncomeWP!BH217="","",'Cost and Benefit Parameters'!$C$47*(QP_IncomeWP!BH217-Income_CF!BH219))</f>
        <v/>
      </c>
      <c r="BI217" s="1" t="str">
        <f>IF(QP_IncomeWP!BI217="","",'Cost and Benefit Parameters'!$C$47*(QP_IncomeWP!BI217-Income_CF!BI219))</f>
        <v/>
      </c>
      <c r="BJ217" s="1" t="str">
        <f>IF(QP_IncomeWP!BJ217="","",'Cost and Benefit Parameters'!$C$47*(QP_IncomeWP!BJ217-Income_CF!BJ219))</f>
        <v/>
      </c>
      <c r="BK217" s="1" t="str">
        <f>IF(QP_IncomeWP!BK217="","",'Cost and Benefit Parameters'!$C$47*(QP_IncomeWP!BK217-Income_CF!BK219))</f>
        <v/>
      </c>
      <c r="BL217" s="1" t="str">
        <f>IF(QP_IncomeWP!BL217="","",'Cost and Benefit Parameters'!$C$47*(QP_IncomeWP!BL217-Income_CF!BL219))</f>
        <v/>
      </c>
      <c r="BM217" s="1" t="str">
        <f>IF(QP_IncomeWP!BM217="","",'Cost and Benefit Parameters'!$C$47*(QP_IncomeWP!BM217-Income_CF!BM219))</f>
        <v/>
      </c>
      <c r="BN217" s="1" t="str">
        <f>IF(QP_IncomeWP!BN217="","",'Cost and Benefit Parameters'!$C$47*(QP_IncomeWP!BN217-Income_CF!BN219))</f>
        <v/>
      </c>
      <c r="BO217" s="1" t="str">
        <f>IF(QP_IncomeWP!BO217="","",'Cost and Benefit Parameters'!$C$47*(QP_IncomeWP!BO217-Income_CF!BO219))</f>
        <v/>
      </c>
      <c r="BP217" s="1" t="str">
        <f>IF(QP_IncomeWP!BP217="","",'Cost and Benefit Parameters'!$C$47*(QP_IncomeWP!BP217-Income_CF!BP219))</f>
        <v/>
      </c>
      <c r="BQ217" s="1" t="str">
        <f>IF(QP_IncomeWP!BQ217="","",'Cost and Benefit Parameters'!$C$47*(QP_IncomeWP!BQ217-Income_CF!BQ219))</f>
        <v/>
      </c>
      <c r="BR217" s="1" t="str">
        <f>IF(QP_IncomeWP!BR217="","",'Cost and Benefit Parameters'!$C$47*(QP_IncomeWP!BR217-Income_CF!BR219))</f>
        <v/>
      </c>
      <c r="BS217" s="1" t="str">
        <f>IF(QP_IncomeWP!BS217="","",'Cost and Benefit Parameters'!$C$47*(QP_IncomeWP!BS217-Income_CF!BS219))</f>
        <v/>
      </c>
    </row>
    <row r="218" spans="1:72" x14ac:dyDescent="0.55000000000000004">
      <c r="A218" s="642"/>
      <c r="B218" t="s">
        <v>471</v>
      </c>
      <c r="M218" s="1" t="str">
        <f>IF(QP_IncomeWP!M218="","",'Cost and Benefit Parameters'!$C$47*(QP_IncomeWP!M218-Income_CF!M220))</f>
        <v/>
      </c>
      <c r="N218" s="1" t="str">
        <f>IF(QP_IncomeWP!N218="","",'Cost and Benefit Parameters'!$C$47*(QP_IncomeWP!N218-Income_CF!N220))</f>
        <v/>
      </c>
      <c r="O218" s="1" t="str">
        <f>IF(QP_IncomeWP!O218="","",'Cost and Benefit Parameters'!$C$47*(QP_IncomeWP!O218-Income_CF!O220))</f>
        <v/>
      </c>
      <c r="P218" s="1" t="str">
        <f>IF(QP_IncomeWP!P218="","",'Cost and Benefit Parameters'!$C$47*(QP_IncomeWP!P218-Income_CF!P220))</f>
        <v/>
      </c>
      <c r="Q218" s="1">
        <f>IF(QP_IncomeWP!Q218="","",'Cost and Benefit Parameters'!$C$47*(QP_IncomeWP!Q218-Income_CF!Q220))</f>
        <v>637653.11760896631</v>
      </c>
      <c r="R218" s="1">
        <f>IF(QP_IncomeWP!R218="","",'Cost and Benefit Parameters'!$C$47*(QP_IncomeWP!R218-Income_CF!R220))</f>
        <v>662389.15782488463</v>
      </c>
      <c r="S218" s="1">
        <f>IF(QP_IncomeWP!S218="","",'Cost and Benefit Parameters'!$C$47*(QP_IncomeWP!S218-Income_CF!S220))</f>
        <v>687672.03926056437</v>
      </c>
      <c r="T218" s="1">
        <f>IF(QP_IncomeWP!T218="","",'Cost and Benefit Parameters'!$C$47*(QP_IncomeWP!T218-Income_CF!T220))</f>
        <v>713491.72522124567</v>
      </c>
      <c r="U218" s="1">
        <f>IF(QP_IncomeWP!U218="","",'Cost and Benefit Parameters'!$C$47*(QP_IncomeWP!U218-Income_CF!U220))</f>
        <v>744363.61229160638</v>
      </c>
      <c r="V218" s="1">
        <f>IF(QP_IncomeWP!V218="","",'Cost and Benefit Parameters'!$C$47*(QP_IncomeWP!V218-Income_CF!V220))</f>
        <v>770922.95806767605</v>
      </c>
      <c r="W218" s="1">
        <f>IF(QP_IncomeWP!W218="","",'Cost and Benefit Parameters'!$C$47*(QP_IncomeWP!W218-Income_CF!W220))</f>
        <v>797951.04314605845</v>
      </c>
      <c r="X218" s="1">
        <f>IF(QP_IncomeWP!X218="","",'Cost and Benefit Parameters'!$C$47*(QP_IncomeWP!X218-Income_CF!X220))</f>
        <v>825431.30888236279</v>
      </c>
      <c r="Y218" s="1">
        <f>IF(QP_IncomeWP!Y218="","",'Cost and Benefit Parameters'!$C$47*(QP_IncomeWP!Y218-Income_CF!Y220))</f>
        <v>853345.79363073886</v>
      </c>
      <c r="Z218" s="1">
        <f>IF(QP_IncomeWP!Z218="","",'Cost and Benefit Parameters'!$C$47*(QP_IncomeWP!Z218-Income_CF!Z220))</f>
        <v>881675.12826255662</v>
      </c>
      <c r="AA218" s="1">
        <f>IF(QP_IncomeWP!AA218="","",'Cost and Benefit Parameters'!$C$47*(QP_IncomeWP!AA218-Income_CF!AA220))</f>
        <v>910398.53582391655</v>
      </c>
      <c r="AB218" s="1">
        <f>IF(QP_IncomeWP!AB218="","",'Cost and Benefit Parameters'!$C$47*(QP_IncomeWP!AB218-Income_CF!AB220))</f>
        <v>939493.83547314908</v>
      </c>
      <c r="AC218" s="1">
        <f>IF(QP_IncomeWP!AC218="","",'Cost and Benefit Parameters'!$C$47*(QP_IncomeWP!AC218-Income_CF!AC220))</f>
        <v>968937.45082594804</v>
      </c>
      <c r="AD218" s="1">
        <f>IF(QP_IncomeWP!AD218="","",'Cost and Benefit Parameters'!$C$47*(QP_IncomeWP!AD218-Income_CF!AD220))</f>
        <v>998704.42282120197</v>
      </c>
      <c r="AE218" s="1">
        <f>IF(QP_IncomeWP!AE218="","",'Cost and Benefit Parameters'!$C$47*(QP_IncomeWP!AE218-Income_CF!AE220))</f>
        <v>1028768.4272048855</v>
      </c>
      <c r="AF218" s="1">
        <f>IF(QP_IncomeWP!AF218="","",'Cost and Benefit Parameters'!$C$47*(QP_IncomeWP!AF218-Income_CF!AF220))</f>
        <v>1059101.7967128851</v>
      </c>
      <c r="AG218" s="1">
        <f>IF(QP_IncomeWP!AG218="","",'Cost and Benefit Parameters'!$C$47*(QP_IncomeWP!AG218-Income_CF!AG220))</f>
        <v>1089675.5480159533</v>
      </c>
      <c r="AH218" s="1">
        <f>IF(QP_IncomeWP!AH218="","",'Cost and Benefit Parameters'!$C$47*(QP_IncomeWP!AH218-Income_CF!AH220))</f>
        <v>1120459.4134718184</v>
      </c>
      <c r="AI218" s="1">
        <f>IF(QP_IncomeWP!AI218="","",'Cost and Benefit Parameters'!$C$47*(QP_IncomeWP!AI218-Income_CF!AI220))</f>
        <v>1151421.8777101382</v>
      </c>
      <c r="AJ218" s="1">
        <f>IF(QP_IncomeWP!AJ218="","",'Cost and Benefit Parameters'!$C$47*(QP_IncomeWP!AJ218-Income_CF!AJ220))</f>
        <v>1182530.2190563339</v>
      </c>
      <c r="AK218" s="1">
        <f>IF(QP_IncomeWP!AK218="","",'Cost and Benefit Parameters'!$C$47*(QP_IncomeWP!AK218-Income_CF!AK220))</f>
        <v>1213750.5557797845</v>
      </c>
      <c r="AL218" s="1">
        <f>IF(QP_IncomeWP!AL218="","",'Cost and Benefit Parameters'!$C$47*(QP_IncomeWP!AL218-Income_CF!AL220))</f>
        <v>1245047.8971310391</v>
      </c>
      <c r="AM218" s="1">
        <f>IF(QP_IncomeWP!AM218="","",'Cost and Benefit Parameters'!$C$47*(QP_IncomeWP!AM218-Income_CF!AM220))</f>
        <v>1276386.199111229</v>
      </c>
      <c r="AN218" s="1">
        <f>IF(QP_IncomeWP!AN218="","",'Cost and Benefit Parameters'!$C$47*(QP_IncomeWP!AN218-Income_CF!AN220))</f>
        <v>1307728.4248954023</v>
      </c>
      <c r="AO218" s="1">
        <f>IF(QP_IncomeWP!AO218="","",'Cost and Benefit Parameters'!$C$47*(QP_IncomeWP!AO218-Income_CF!AO220))</f>
        <v>1339036.6098095106</v>
      </c>
      <c r="AP218" s="1">
        <f>IF(QP_IncomeWP!AP218="","",'Cost and Benefit Parameters'!$C$47*(QP_IncomeWP!AP218-Income_CF!AP220))</f>
        <v>1370271.9307389164</v>
      </c>
      <c r="AQ218" s="1">
        <f>IF(QP_IncomeWP!AQ218="","",'Cost and Benefit Parameters'!$C$47*(QP_IncomeWP!AQ218-Income_CF!AQ220))</f>
        <v>1401394.779824543</v>
      </c>
      <c r="AR218" s="1">
        <f>IF(QP_IncomeWP!AR218="","",'Cost and Benefit Parameters'!$C$47*(QP_IncomeWP!AR218-Income_CF!AR220))</f>
        <v>1432364.8422808717</v>
      </c>
      <c r="AS218" s="1">
        <f>IF(QP_IncomeWP!AS218="","",'Cost and Benefit Parameters'!$C$47*(QP_IncomeWP!AS218-Income_CF!AS220))</f>
        <v>1463141.178148794</v>
      </c>
      <c r="AT218" s="1">
        <f>IF(QP_IncomeWP!AT218="","",'Cost and Benefit Parameters'!$C$47*(QP_IncomeWP!AT218-Income_CF!AT220))</f>
        <v>1493682.3077751207</v>
      </c>
      <c r="AU218" s="1">
        <f>IF(QP_IncomeWP!AU218="","",'Cost and Benefit Parameters'!$C$47*(QP_IncomeWP!AU218-Income_CF!AU220))</f>
        <v>1523946.3007902901</v>
      </c>
      <c r="AV218" s="1">
        <f>IF(QP_IncomeWP!AV218="","",'Cost and Benefit Parameters'!$C$47*(QP_IncomeWP!AV218-Income_CF!AV220))</f>
        <v>1553890.8683357411</v>
      </c>
      <c r="AW218" s="1">
        <f>IF(QP_IncomeWP!AW218="","",'Cost and Benefit Parameters'!$C$47*(QP_IncomeWP!AW218-Income_CF!AW220))</f>
        <v>1583473.4582736285</v>
      </c>
      <c r="AX218" s="1">
        <f>IF(QP_IncomeWP!AX218="","",'Cost and Benefit Parameters'!$C$47*(QP_IncomeWP!AX218-Income_CF!AX220))</f>
        <v>1612651.3530932229</v>
      </c>
      <c r="AY218" s="1">
        <f>IF(QP_IncomeWP!AY218="","",'Cost and Benefit Parameters'!$C$47*(QP_IncomeWP!AY218-Income_CF!AY220))</f>
        <v>1641381.7702113141</v>
      </c>
      <c r="AZ218" s="1">
        <f>IF(QP_IncomeWP!AZ218="","",'Cost and Benefit Parameters'!$C$47*(QP_IncomeWP!AZ218-Income_CF!AZ220))</f>
        <v>1669621.9643479253</v>
      </c>
      <c r="BA218" s="1">
        <f>IF(QP_IncomeWP!BA218="","",'Cost and Benefit Parameters'!$C$47*(QP_IncomeWP!BA218-Income_CF!BA220))</f>
        <v>1697329.331643827</v>
      </c>
      <c r="BB218" s="1">
        <f>IF(QP_IncomeWP!BB218="","",'Cost and Benefit Parameters'!$C$47*(QP_IncomeWP!BB218-Income_CF!BB220))</f>
        <v>1724461.5151730266</v>
      </c>
      <c r="BC218" s="1">
        <f>IF(QP_IncomeWP!BC218="","",'Cost and Benefit Parameters'!$C$47*(QP_IncomeWP!BC218-Income_CF!BC220))</f>
        <v>1750976.5114912994</v>
      </c>
      <c r="BD218" s="1">
        <f>IF(QP_IncomeWP!BD218="","",'Cost and Benefit Parameters'!$C$47*(QP_IncomeWP!BD218-Income_CF!BD220))</f>
        <v>1776832.7778515546</v>
      </c>
      <c r="BE218" s="1" t="str">
        <f>IF(QP_IncomeWP!BE218="","",'Cost and Benefit Parameters'!$C$47*(QP_IncomeWP!BE218-Income_CF!BE220))</f>
        <v/>
      </c>
      <c r="BF218" s="1" t="str">
        <f>IF(QP_IncomeWP!BF218="","",'Cost and Benefit Parameters'!$C$47*(QP_IncomeWP!BF218-Income_CF!BF220))</f>
        <v/>
      </c>
      <c r="BG218" s="1" t="str">
        <f>IF(QP_IncomeWP!BG218="","",'Cost and Benefit Parameters'!$C$47*(QP_IncomeWP!BG218-Income_CF!BG220))</f>
        <v/>
      </c>
      <c r="BH218" s="1" t="str">
        <f>IF(QP_IncomeWP!BH218="","",'Cost and Benefit Parameters'!$C$47*(QP_IncomeWP!BH218-Income_CF!BH220))</f>
        <v/>
      </c>
      <c r="BI218" s="1" t="str">
        <f>IF(QP_IncomeWP!BI218="","",'Cost and Benefit Parameters'!$C$47*(QP_IncomeWP!BI218-Income_CF!BI220))</f>
        <v/>
      </c>
      <c r="BJ218" s="1" t="str">
        <f>IF(QP_IncomeWP!BJ218="","",'Cost and Benefit Parameters'!$C$47*(QP_IncomeWP!BJ218-Income_CF!BJ220))</f>
        <v/>
      </c>
      <c r="BK218" s="1" t="str">
        <f>IF(QP_IncomeWP!BK218="","",'Cost and Benefit Parameters'!$C$47*(QP_IncomeWP!BK218-Income_CF!BK220))</f>
        <v/>
      </c>
      <c r="BL218" s="1" t="str">
        <f>IF(QP_IncomeWP!BL218="","",'Cost and Benefit Parameters'!$C$47*(QP_IncomeWP!BL218-Income_CF!BL220))</f>
        <v/>
      </c>
      <c r="BM218" s="1" t="str">
        <f>IF(QP_IncomeWP!BM218="","",'Cost and Benefit Parameters'!$C$47*(QP_IncomeWP!BM218-Income_CF!BM220))</f>
        <v/>
      </c>
      <c r="BN218" s="1" t="str">
        <f>IF(QP_IncomeWP!BN218="","",'Cost and Benefit Parameters'!$C$47*(QP_IncomeWP!BN218-Income_CF!BN220))</f>
        <v/>
      </c>
      <c r="BO218" s="1" t="str">
        <f>IF(QP_IncomeWP!BO218="","",'Cost and Benefit Parameters'!$C$47*(QP_IncomeWP!BO218-Income_CF!BO220))</f>
        <v/>
      </c>
      <c r="BP218" s="1" t="str">
        <f>IF(QP_IncomeWP!BP218="","",'Cost and Benefit Parameters'!$C$47*(QP_IncomeWP!BP218-Income_CF!BP220))</f>
        <v/>
      </c>
      <c r="BQ218" s="1" t="str">
        <f>IF(QP_IncomeWP!BQ218="","",'Cost and Benefit Parameters'!$C$47*(QP_IncomeWP!BQ218-Income_CF!BQ220))</f>
        <v/>
      </c>
      <c r="BR218" s="1" t="str">
        <f>IF(QP_IncomeWP!BR218="","",'Cost and Benefit Parameters'!$C$47*(QP_IncomeWP!BR218-Income_CF!BR220))</f>
        <v/>
      </c>
      <c r="BS218" s="1" t="str">
        <f>IF(QP_IncomeWP!BS218="","",'Cost and Benefit Parameters'!$C$47*(QP_IncomeWP!BS218-Income_CF!BS220))</f>
        <v/>
      </c>
    </row>
    <row r="219" spans="1:72" x14ac:dyDescent="0.55000000000000004">
      <c r="A219" s="642"/>
      <c r="B219" t="s">
        <v>472</v>
      </c>
      <c r="M219" s="1" t="str">
        <f>IF(QP_IncomeWP!M219="","",'Cost and Benefit Parameters'!$C$47*(QP_IncomeWP!M219-Income_CF!M221))</f>
        <v/>
      </c>
      <c r="N219" s="1" t="str">
        <f>IF(QP_IncomeWP!N219="","",'Cost and Benefit Parameters'!$C$47*(QP_IncomeWP!N219-Income_CF!N221))</f>
        <v/>
      </c>
      <c r="O219" s="1" t="str">
        <f>IF(QP_IncomeWP!O219="","",'Cost and Benefit Parameters'!$C$47*(QP_IncomeWP!O219-Income_CF!O221))</f>
        <v/>
      </c>
      <c r="P219" s="1" t="str">
        <f>IF(QP_IncomeWP!P219="","",'Cost and Benefit Parameters'!$C$47*(QP_IncomeWP!P219-Income_CF!P221))</f>
        <v/>
      </c>
      <c r="Q219" s="1" t="str">
        <f>IF(QP_IncomeWP!Q219="","",'Cost and Benefit Parameters'!$C$47*(QP_IncomeWP!Q219-Income_CF!Q221))</f>
        <v/>
      </c>
      <c r="R219" s="1">
        <f>IF(QP_IncomeWP!R219="","",'Cost and Benefit Parameters'!$C$47*(QP_IncomeWP!R219-Income_CF!R221))</f>
        <v>656782.71113723505</v>
      </c>
      <c r="S219" s="1">
        <f>IF(QP_IncomeWP!S219="","",'Cost and Benefit Parameters'!$C$47*(QP_IncomeWP!S219-Income_CF!S221))</f>
        <v>682260.83255963086</v>
      </c>
      <c r="T219" s="1">
        <f>IF(QP_IncomeWP!T219="","",'Cost and Benefit Parameters'!$C$47*(QP_IncomeWP!T219-Income_CF!T221))</f>
        <v>708302.20043838141</v>
      </c>
      <c r="U219" s="1">
        <f>IF(QP_IncomeWP!U219="","",'Cost and Benefit Parameters'!$C$47*(QP_IncomeWP!U219-Income_CF!U221))</f>
        <v>734896.47697788267</v>
      </c>
      <c r="V219" s="1">
        <f>IF(QP_IncomeWP!V219="","",'Cost and Benefit Parameters'!$C$47*(QP_IncomeWP!V219-Income_CF!V221))</f>
        <v>766694.52066035464</v>
      </c>
      <c r="W219" s="1">
        <f>IF(QP_IncomeWP!W219="","",'Cost and Benefit Parameters'!$C$47*(QP_IncomeWP!W219-Income_CF!W221))</f>
        <v>794050.64680970612</v>
      </c>
      <c r="X219" s="1">
        <f>IF(QP_IncomeWP!X219="","",'Cost and Benefit Parameters'!$C$47*(QP_IncomeWP!X219-Income_CF!X221))</f>
        <v>821889.57444044063</v>
      </c>
      <c r="Y219" s="1">
        <f>IF(QP_IncomeWP!Y219="","",'Cost and Benefit Parameters'!$C$47*(QP_IncomeWP!Y219-Income_CF!Y221))</f>
        <v>850194.2481488334</v>
      </c>
      <c r="Z219" s="1">
        <f>IF(QP_IncomeWP!Z219="","",'Cost and Benefit Parameters'!$C$47*(QP_IncomeWP!Z219-Income_CF!Z221))</f>
        <v>878946.16743966041</v>
      </c>
      <c r="AA219" s="1">
        <f>IF(QP_IncomeWP!AA219="","",'Cost and Benefit Parameters'!$C$47*(QP_IncomeWP!AA219-Income_CF!AA221))</f>
        <v>908125.38211043295</v>
      </c>
      <c r="AB219" s="1">
        <f>IF(QP_IncomeWP!AB219="","",'Cost and Benefit Parameters'!$C$47*(QP_IncomeWP!AB219-Income_CF!AB221))</f>
        <v>937710.49189863389</v>
      </c>
      <c r="AC219" s="1">
        <f>IF(QP_IncomeWP!AC219="","",'Cost and Benefit Parameters'!$C$47*(QP_IncomeWP!AC219-Income_CF!AC221))</f>
        <v>967678.65053734416</v>
      </c>
      <c r="AD219" s="1">
        <f>IF(QP_IncomeWP!AD219="","",'Cost and Benefit Parameters'!$C$47*(QP_IncomeWP!AD219-Income_CF!AD221))</f>
        <v>998005.57435072598</v>
      </c>
      <c r="AE219" s="1">
        <f>IF(QP_IncomeWP!AE219="","",'Cost and Benefit Parameters'!$C$47*(QP_IncomeWP!AE219-Income_CF!AE221))</f>
        <v>1028665.555505838</v>
      </c>
      <c r="AF219" s="1">
        <f>IF(QP_IncomeWP!AF219="","",'Cost and Benefit Parameters'!$C$47*(QP_IncomeWP!AF219-Income_CF!AF221))</f>
        <v>1059631.4800210323</v>
      </c>
      <c r="AG219" s="1">
        <f>IF(QP_IncomeWP!AG219="","",'Cost and Benefit Parameters'!$C$47*(QP_IncomeWP!AG219-Income_CF!AG221))</f>
        <v>1090874.8506142721</v>
      </c>
      <c r="AH219" s="1">
        <f>IF(QP_IncomeWP!AH219="","",'Cost and Benefit Parameters'!$C$47*(QP_IncomeWP!AH219-Income_CF!AH221))</f>
        <v>1122365.8144564324</v>
      </c>
      <c r="AI219" s="1">
        <f>IF(QP_IncomeWP!AI219="","",'Cost and Benefit Parameters'!$C$47*(QP_IncomeWP!AI219-Income_CF!AI221))</f>
        <v>1154073.1958759727</v>
      </c>
      <c r="AJ219" s="1">
        <f>IF(QP_IncomeWP!AJ219="","",'Cost and Benefit Parameters'!$C$47*(QP_IncomeWP!AJ219-Income_CF!AJ221))</f>
        <v>1185964.5340414422</v>
      </c>
      <c r="AK219" s="1">
        <f>IF(QP_IncomeWP!AK219="","",'Cost and Benefit Parameters'!$C$47*(QP_IncomeWP!AK219-Income_CF!AK221))</f>
        <v>1218006.1256280241</v>
      </c>
      <c r="AL219" s="1">
        <f>IF(QP_IncomeWP!AL219="","",'Cost and Benefit Parameters'!$C$47*(QP_IncomeWP!AL219-Income_CF!AL221))</f>
        <v>1250163.0724531775</v>
      </c>
      <c r="AM219" s="1">
        <f>IF(QP_IncomeWP!AM219="","",'Cost and Benefit Parameters'!$C$47*(QP_IncomeWP!AM219-Income_CF!AM221))</f>
        <v>1282399.3340449701</v>
      </c>
      <c r="AN219" s="1">
        <f>IF(QP_IncomeWP!AN219="","",'Cost and Benefit Parameters'!$C$47*(QP_IncomeWP!AN219-Income_CF!AN221))</f>
        <v>1314677.7850845656</v>
      </c>
      <c r="AO219" s="1">
        <f>IF(QP_IncomeWP!AO219="","",'Cost and Benefit Parameters'!$C$47*(QP_IncomeWP!AO219-Income_CF!AO221))</f>
        <v>1346960.2776422645</v>
      </c>
      <c r="AP219" s="1">
        <f>IF(QP_IncomeWP!AP219="","",'Cost and Benefit Parameters'!$C$47*(QP_IncomeWP!AP219-Income_CF!AP221))</f>
        <v>1379207.7081037962</v>
      </c>
      <c r="AQ219" s="1">
        <f>IF(QP_IncomeWP!AQ219="","",'Cost and Benefit Parameters'!$C$47*(QP_IncomeWP!AQ219-Income_CF!AQ221))</f>
        <v>1411380.088661084</v>
      </c>
      <c r="AR219" s="1">
        <f>IF(QP_IncomeWP!AR219="","",'Cost and Benefit Parameters'!$C$47*(QP_IncomeWP!AR219-Income_CF!AR221))</f>
        <v>1443436.6232192798</v>
      </c>
      <c r="AS219" s="1">
        <f>IF(QP_IncomeWP!AS219="","",'Cost and Benefit Parameters'!$C$47*(QP_IncomeWP!AS219-Income_CF!AS221))</f>
        <v>1475335.787549299</v>
      </c>
      <c r="AT219" s="1">
        <f>IF(QP_IncomeWP!AT219="","",'Cost and Benefit Parameters'!$C$47*(QP_IncomeWP!AT219-Income_CF!AT221))</f>
        <v>1507035.4134932577</v>
      </c>
      <c r="AU219" s="1">
        <f>IF(QP_IncomeWP!AU219="","",'Cost and Benefit Parameters'!$C$47*(QP_IncomeWP!AU219-Income_CF!AU221))</f>
        <v>1538492.7770083752</v>
      </c>
      <c r="AV219" s="1">
        <f>IF(QP_IncomeWP!AV219="","",'Cost and Benefit Parameters'!$C$47*(QP_IncomeWP!AV219-Income_CF!AV221))</f>
        <v>1569664.6898139999</v>
      </c>
      <c r="AW219" s="1">
        <f>IF(QP_IncomeWP!AW219="","",'Cost and Benefit Parameters'!$C$47*(QP_IncomeWP!AW219-Income_CF!AW221))</f>
        <v>1600507.5943858128</v>
      </c>
      <c r="AX219" s="1">
        <f>IF(QP_IncomeWP!AX219="","",'Cost and Benefit Parameters'!$C$47*(QP_IncomeWP!AX219-Income_CF!AX221))</f>
        <v>1630977.6620218374</v>
      </c>
      <c r="AY219" s="1">
        <f>IF(QP_IncomeWP!AY219="","",'Cost and Benefit Parameters'!$C$47*(QP_IncomeWP!AY219-Income_CF!AY221))</f>
        <v>1661030.89368602</v>
      </c>
      <c r="AZ219" s="1">
        <f>IF(QP_IncomeWP!AZ219="","",'Cost and Benefit Parameters'!$C$47*(QP_IncomeWP!AZ219-Income_CF!AZ221))</f>
        <v>1690623.2233176532</v>
      </c>
      <c r="BA219" s="1">
        <f>IF(QP_IncomeWP!BA219="","",'Cost and Benefit Parameters'!$C$47*(QP_IncomeWP!BA219-Income_CF!BA221))</f>
        <v>1719710.6232783624</v>
      </c>
      <c r="BB219" s="1">
        <f>IF(QP_IncomeWP!BB219="","",'Cost and Benefit Parameters'!$C$47*(QP_IncomeWP!BB219-Income_CF!BB221))</f>
        <v>1748249.2115931411</v>
      </c>
      <c r="BC219" s="1">
        <f>IF(QP_IncomeWP!BC219="","",'Cost and Benefit Parameters'!$C$47*(QP_IncomeWP!BC219-Income_CF!BC221))</f>
        <v>1776195.3606282177</v>
      </c>
      <c r="BD219" s="1">
        <f>IF(QP_IncomeWP!BD219="","",'Cost and Benefit Parameters'!$C$47*(QP_IncomeWP!BD219-Income_CF!BD221))</f>
        <v>1803505.8068360393</v>
      </c>
      <c r="BE219" s="1">
        <f>IF(QP_IncomeWP!BE219="","",'Cost and Benefit Parameters'!$C$47*(QP_IncomeWP!BE219-Income_CF!BE221))</f>
        <v>1830137.7611871022</v>
      </c>
      <c r="BF219" s="1" t="str">
        <f>IF(QP_IncomeWP!BF219="","",'Cost and Benefit Parameters'!$C$47*(QP_IncomeWP!BF219-Income_CF!BF221))</f>
        <v/>
      </c>
      <c r="BG219" s="1" t="str">
        <f>IF(QP_IncomeWP!BG219="","",'Cost and Benefit Parameters'!$C$47*(QP_IncomeWP!BG219-Income_CF!BG221))</f>
        <v/>
      </c>
      <c r="BH219" s="1" t="str">
        <f>IF(QP_IncomeWP!BH219="","",'Cost and Benefit Parameters'!$C$47*(QP_IncomeWP!BH219-Income_CF!BH221))</f>
        <v/>
      </c>
      <c r="BI219" s="1" t="str">
        <f>IF(QP_IncomeWP!BI219="","",'Cost and Benefit Parameters'!$C$47*(QP_IncomeWP!BI219-Income_CF!BI221))</f>
        <v/>
      </c>
      <c r="BJ219" s="1" t="str">
        <f>IF(QP_IncomeWP!BJ219="","",'Cost and Benefit Parameters'!$C$47*(QP_IncomeWP!BJ219-Income_CF!BJ221))</f>
        <v/>
      </c>
      <c r="BK219" s="1" t="str">
        <f>IF(QP_IncomeWP!BK219="","",'Cost and Benefit Parameters'!$C$47*(QP_IncomeWP!BK219-Income_CF!BK221))</f>
        <v/>
      </c>
      <c r="BL219" s="1" t="str">
        <f>IF(QP_IncomeWP!BL219="","",'Cost and Benefit Parameters'!$C$47*(QP_IncomeWP!BL219-Income_CF!BL221))</f>
        <v/>
      </c>
      <c r="BM219" s="1" t="str">
        <f>IF(QP_IncomeWP!BM219="","",'Cost and Benefit Parameters'!$C$47*(QP_IncomeWP!BM219-Income_CF!BM221))</f>
        <v/>
      </c>
      <c r="BN219" s="1" t="str">
        <f>IF(QP_IncomeWP!BN219="","",'Cost and Benefit Parameters'!$C$47*(QP_IncomeWP!BN219-Income_CF!BN221))</f>
        <v/>
      </c>
      <c r="BO219" s="1" t="str">
        <f>IF(QP_IncomeWP!BO219="","",'Cost and Benefit Parameters'!$C$47*(QP_IncomeWP!BO219-Income_CF!BO221))</f>
        <v/>
      </c>
      <c r="BP219" s="1" t="str">
        <f>IF(QP_IncomeWP!BP219="","",'Cost and Benefit Parameters'!$C$47*(QP_IncomeWP!BP219-Income_CF!BP221))</f>
        <v/>
      </c>
      <c r="BQ219" s="1" t="str">
        <f>IF(QP_IncomeWP!BQ219="","",'Cost and Benefit Parameters'!$C$47*(QP_IncomeWP!BQ219-Income_CF!BQ221))</f>
        <v/>
      </c>
      <c r="BR219" s="1" t="str">
        <f>IF(QP_IncomeWP!BR219="","",'Cost and Benefit Parameters'!$C$47*(QP_IncomeWP!BR219-Income_CF!BR221))</f>
        <v/>
      </c>
      <c r="BS219" s="1" t="str">
        <f>IF(QP_IncomeWP!BS219="","",'Cost and Benefit Parameters'!$C$47*(QP_IncomeWP!BS219-Income_CF!BS221))</f>
        <v/>
      </c>
    </row>
    <row r="220" spans="1:72" x14ac:dyDescent="0.55000000000000004">
      <c r="A220" s="642"/>
      <c r="B220" t="s">
        <v>473</v>
      </c>
      <c r="M220" s="1" t="str">
        <f>IF(QP_IncomeWP!M220="","",'Cost and Benefit Parameters'!$C$47*(QP_IncomeWP!M220-Income_CF!M222))</f>
        <v/>
      </c>
      <c r="N220" s="1" t="str">
        <f>IF(QP_IncomeWP!N220="","",'Cost and Benefit Parameters'!$C$47*(QP_IncomeWP!N220-Income_CF!N222))</f>
        <v/>
      </c>
      <c r="O220" s="1" t="str">
        <f>IF(QP_IncomeWP!O220="","",'Cost and Benefit Parameters'!$C$47*(QP_IncomeWP!O220-Income_CF!O222))</f>
        <v/>
      </c>
      <c r="P220" s="1" t="str">
        <f>IF(QP_IncomeWP!P220="","",'Cost and Benefit Parameters'!$C$47*(QP_IncomeWP!P220-Income_CF!P222))</f>
        <v/>
      </c>
      <c r="Q220" s="1" t="str">
        <f>IF(QP_IncomeWP!Q220="","",'Cost and Benefit Parameters'!$C$47*(QP_IncomeWP!Q220-Income_CF!Q222))</f>
        <v/>
      </c>
      <c r="R220" s="1" t="str">
        <f>IF(QP_IncomeWP!R220="","",'Cost and Benefit Parameters'!$C$47*(QP_IncomeWP!R220-Income_CF!R222))</f>
        <v/>
      </c>
      <c r="S220" s="1">
        <f>IF(QP_IncomeWP!S220="","",'Cost and Benefit Parameters'!$C$47*(QP_IncomeWP!S220-Income_CF!S222))</f>
        <v>676486.19247135229</v>
      </c>
      <c r="T220" s="1">
        <f>IF(QP_IncomeWP!T220="","",'Cost and Benefit Parameters'!$C$47*(QP_IncomeWP!T220-Income_CF!T222))</f>
        <v>702728.65753642051</v>
      </c>
      <c r="U220" s="1">
        <f>IF(QP_IncomeWP!U220="","",'Cost and Benefit Parameters'!$C$47*(QP_IncomeWP!U220-Income_CF!U222))</f>
        <v>729551.26645153295</v>
      </c>
      <c r="V220" s="1">
        <f>IF(QP_IncomeWP!V220="","",'Cost and Benefit Parameters'!$C$47*(QP_IncomeWP!V220-Income_CF!V222))</f>
        <v>756943.37128721934</v>
      </c>
      <c r="W220" s="1">
        <f>IF(QP_IncomeWP!W220="","",'Cost and Benefit Parameters'!$C$47*(QP_IncomeWP!W220-Income_CF!W222))</f>
        <v>789695.35628016491</v>
      </c>
      <c r="X220" s="1">
        <f>IF(QP_IncomeWP!X220="","",'Cost and Benefit Parameters'!$C$47*(QP_IncomeWP!X220-Income_CF!X222))</f>
        <v>817872.16621399717</v>
      </c>
      <c r="Y220" s="1">
        <f>IF(QP_IncomeWP!Y220="","",'Cost and Benefit Parameters'!$C$47*(QP_IncomeWP!Y220-Income_CF!Y222))</f>
        <v>846546.2616736535</v>
      </c>
      <c r="Z220" s="1">
        <f>IF(QP_IncomeWP!Z220="","",'Cost and Benefit Parameters'!$C$47*(QP_IncomeWP!Z220-Income_CF!Z222))</f>
        <v>875700.07559329877</v>
      </c>
      <c r="AA220" s="1">
        <f>IF(QP_IncomeWP!AA220="","",'Cost and Benefit Parameters'!$C$47*(QP_IncomeWP!AA220-Income_CF!AA222))</f>
        <v>905314.55246285058</v>
      </c>
      <c r="AB220" s="1">
        <f>IF(QP_IncomeWP!AB220="","",'Cost and Benefit Parameters'!$C$47*(QP_IncomeWP!AB220-Income_CF!AB222))</f>
        <v>935369.14357374667</v>
      </c>
      <c r="AC220" s="1">
        <f>IF(QP_IncomeWP!AC220="","",'Cost and Benefit Parameters'!$C$47*(QP_IncomeWP!AC220-Income_CF!AC222))</f>
        <v>965841.80665559322</v>
      </c>
      <c r="AD220" s="1">
        <f>IF(QP_IncomeWP!AD220="","",'Cost and Benefit Parameters'!$C$47*(QP_IncomeWP!AD220-Income_CF!AD222))</f>
        <v>996709.01005346398</v>
      </c>
      <c r="AE220" s="1">
        <f>IF(QP_IncomeWP!AE220="","",'Cost and Benefit Parameters'!$C$47*(QP_IncomeWP!AE220-Income_CF!AE222))</f>
        <v>1027945.7415812478</v>
      </c>
      <c r="AF220" s="1">
        <f>IF(QP_IncomeWP!AF220="","",'Cost and Benefit Parameters'!$C$47*(QP_IncomeWP!AF220-Income_CF!AF222))</f>
        <v>1059525.5221710128</v>
      </c>
      <c r="AG220" s="1">
        <f>IF(QP_IncomeWP!AG220="","",'Cost and Benefit Parameters'!$C$47*(QP_IncomeWP!AG220-Income_CF!AG222))</f>
        <v>1091420.4244216629</v>
      </c>
      <c r="AH220" s="1">
        <f>IF(QP_IncomeWP!AH220="","",'Cost and Benefit Parameters'!$C$47*(QP_IncomeWP!AH220-Income_CF!AH222))</f>
        <v>1123601.0961326994</v>
      </c>
      <c r="AI220" s="1">
        <f>IF(QP_IncomeWP!AI220="","",'Cost and Benefit Parameters'!$C$47*(QP_IncomeWP!AI220-Income_CF!AI222))</f>
        <v>1156036.788890125</v>
      </c>
      <c r="AJ220" s="1">
        <f>IF(QP_IncomeWP!AJ220="","",'Cost and Benefit Parameters'!$C$47*(QP_IncomeWP!AJ220-Income_CF!AJ222))</f>
        <v>1188695.3917522519</v>
      </c>
      <c r="AK220" s="1">
        <f>IF(QP_IncomeWP!AK220="","",'Cost and Benefit Parameters'!$C$47*(QP_IncomeWP!AK220-Income_CF!AK222))</f>
        <v>1221543.4700626859</v>
      </c>
      <c r="AL220" s="1">
        <f>IF(QP_IncomeWP!AL220="","",'Cost and Benefit Parameters'!$C$47*(QP_IncomeWP!AL220-Income_CF!AL222))</f>
        <v>1254546.3093968648</v>
      </c>
      <c r="AM220" s="1">
        <f>IF(QP_IncomeWP!AM220="","",'Cost and Benefit Parameters'!$C$47*(QP_IncomeWP!AM220-Income_CF!AM222))</f>
        <v>1287667.9646267728</v>
      </c>
      <c r="AN220" s="1">
        <f>IF(QP_IncomeWP!AN220="","",'Cost and Benefit Parameters'!$C$47*(QP_IncomeWP!AN220-Income_CF!AN222))</f>
        <v>1320871.3140663193</v>
      </c>
      <c r="AO220" s="1">
        <f>IF(QP_IncomeWP!AO220="","",'Cost and Benefit Parameters'!$C$47*(QP_IncomeWP!AO220-Income_CF!AO222))</f>
        <v>1354118.1186371034</v>
      </c>
      <c r="AP220" s="1">
        <f>IF(QP_IncomeWP!AP220="","",'Cost and Benefit Parameters'!$C$47*(QP_IncomeWP!AP220-Income_CF!AP222))</f>
        <v>1387369.0859715329</v>
      </c>
      <c r="AQ220" s="1">
        <f>IF(QP_IncomeWP!AQ220="","",'Cost and Benefit Parameters'!$C$47*(QP_IncomeWP!AQ220-Income_CF!AQ222))</f>
        <v>1420583.9393469095</v>
      </c>
      <c r="AR220" s="1">
        <f>IF(QP_IncomeWP!AR220="","",'Cost and Benefit Parameters'!$C$47*(QP_IncomeWP!AR220-Income_CF!AR222))</f>
        <v>1453721.4913209155</v>
      </c>
      <c r="AS220" s="1">
        <f>IF(QP_IncomeWP!AS220="","",'Cost and Benefit Parameters'!$C$47*(QP_IncomeWP!AS220-Income_CF!AS222))</f>
        <v>1486739.7219158581</v>
      </c>
      <c r="AT220" s="1">
        <f>IF(QP_IncomeWP!AT220="","",'Cost and Benefit Parameters'!$C$47*(QP_IncomeWP!AT220-Income_CF!AT222))</f>
        <v>1519595.8611757767</v>
      </c>
      <c r="AU220" s="1">
        <f>IF(QP_IncomeWP!AU220="","",'Cost and Benefit Parameters'!$C$47*(QP_IncomeWP!AU220-Income_CF!AU222))</f>
        <v>1552246.4758980544</v>
      </c>
      <c r="AV220" s="1">
        <f>IF(QP_IncomeWP!AV220="","",'Cost and Benefit Parameters'!$C$47*(QP_IncomeWP!AV220-Income_CF!AV222))</f>
        <v>1584647.5603186258</v>
      </c>
      <c r="AW220" s="1">
        <f>IF(QP_IncomeWP!AW220="","",'Cost and Benefit Parameters'!$C$47*(QP_IncomeWP!AW220-Income_CF!AW222))</f>
        <v>1616754.6305084191</v>
      </c>
      <c r="AX220" s="1">
        <f>IF(QP_IncomeWP!AX220="","",'Cost and Benefit Parameters'!$C$47*(QP_IncomeWP!AX220-Income_CF!AX222))</f>
        <v>1648522.8222173871</v>
      </c>
      <c r="AY220" s="1">
        <f>IF(QP_IncomeWP!AY220="","",'Cost and Benefit Parameters'!$C$47*(QP_IncomeWP!AY220-Income_CF!AY222))</f>
        <v>1679906.9918824921</v>
      </c>
      <c r="AZ220" s="1">
        <f>IF(QP_IncomeWP!AZ220="","",'Cost and Benefit Parameters'!$C$47*(QP_IncomeWP!AZ220-Income_CF!AZ222))</f>
        <v>1710861.8204966004</v>
      </c>
      <c r="BA220" s="1">
        <f>IF(QP_IncomeWP!BA220="","",'Cost and Benefit Parameters'!$C$47*(QP_IncomeWP!BA220-Income_CF!BA222))</f>
        <v>1741341.9200171835</v>
      </c>
      <c r="BB220" s="1">
        <f>IF(QP_IncomeWP!BB220="","",'Cost and Benefit Parameters'!$C$47*(QP_IncomeWP!BB220-Income_CF!BB222))</f>
        <v>1771301.9419767132</v>
      </c>
      <c r="BC220" s="1">
        <f>IF(QP_IncomeWP!BC220="","",'Cost and Benefit Parameters'!$C$47*(QP_IncomeWP!BC220-Income_CF!BC222))</f>
        <v>1800696.6879409347</v>
      </c>
      <c r="BD220" s="1">
        <f>IF(QP_IncomeWP!BD220="","",'Cost and Benefit Parameters'!$C$47*(QP_IncomeWP!BD220-Income_CF!BD222))</f>
        <v>1829481.2214470638</v>
      </c>
      <c r="BE220" s="1">
        <f>IF(QP_IncomeWP!BE220="","",'Cost and Benefit Parameters'!$C$47*(QP_IncomeWP!BE220-Income_CF!BE222))</f>
        <v>1857610.9810411197</v>
      </c>
      <c r="BF220" s="1">
        <f>IF(QP_IncomeWP!BF220="","",'Cost and Benefit Parameters'!$C$47*(QP_IncomeWP!BF220-Income_CF!BF222))</f>
        <v>1885041.8940227148</v>
      </c>
      <c r="BG220" s="1" t="str">
        <f>IF(QP_IncomeWP!BG220="","",'Cost and Benefit Parameters'!$C$47*(QP_IncomeWP!BG220-Income_CF!BG222))</f>
        <v/>
      </c>
      <c r="BH220" s="1" t="str">
        <f>IF(QP_IncomeWP!BH220="","",'Cost and Benefit Parameters'!$C$47*(QP_IncomeWP!BH220-Income_CF!BH222))</f>
        <v/>
      </c>
      <c r="BI220" s="1" t="str">
        <f>IF(QP_IncomeWP!BI220="","",'Cost and Benefit Parameters'!$C$47*(QP_IncomeWP!BI220-Income_CF!BI222))</f>
        <v/>
      </c>
      <c r="BJ220" s="1" t="str">
        <f>IF(QP_IncomeWP!BJ220="","",'Cost and Benefit Parameters'!$C$47*(QP_IncomeWP!BJ220-Income_CF!BJ222))</f>
        <v/>
      </c>
      <c r="BK220" s="1" t="str">
        <f>IF(QP_IncomeWP!BK220="","",'Cost and Benefit Parameters'!$C$47*(QP_IncomeWP!BK220-Income_CF!BK222))</f>
        <v/>
      </c>
      <c r="BL220" s="1" t="str">
        <f>IF(QP_IncomeWP!BL220="","",'Cost and Benefit Parameters'!$C$47*(QP_IncomeWP!BL220-Income_CF!BL222))</f>
        <v/>
      </c>
      <c r="BM220" s="1" t="str">
        <f>IF(QP_IncomeWP!BM220="","",'Cost and Benefit Parameters'!$C$47*(QP_IncomeWP!BM220-Income_CF!BM222))</f>
        <v/>
      </c>
      <c r="BN220" s="1" t="str">
        <f>IF(QP_IncomeWP!BN220="","",'Cost and Benefit Parameters'!$C$47*(QP_IncomeWP!BN220-Income_CF!BN222))</f>
        <v/>
      </c>
      <c r="BO220" s="1" t="str">
        <f>IF(QP_IncomeWP!BO220="","",'Cost and Benefit Parameters'!$C$47*(QP_IncomeWP!BO220-Income_CF!BO222))</f>
        <v/>
      </c>
      <c r="BP220" s="1" t="str">
        <f>IF(QP_IncomeWP!BP220="","",'Cost and Benefit Parameters'!$C$47*(QP_IncomeWP!BP220-Income_CF!BP222))</f>
        <v/>
      </c>
      <c r="BQ220" s="1" t="str">
        <f>IF(QP_IncomeWP!BQ220="","",'Cost and Benefit Parameters'!$C$47*(QP_IncomeWP!BQ220-Income_CF!BQ222))</f>
        <v/>
      </c>
      <c r="BR220" s="1" t="str">
        <f>IF(QP_IncomeWP!BR220="","",'Cost and Benefit Parameters'!$C$47*(QP_IncomeWP!BR220-Income_CF!BR222))</f>
        <v/>
      </c>
      <c r="BS220" s="1" t="str">
        <f>IF(QP_IncomeWP!BS220="","",'Cost and Benefit Parameters'!$C$47*(QP_IncomeWP!BS220-Income_CF!BS222))</f>
        <v/>
      </c>
    </row>
    <row r="221" spans="1:72" x14ac:dyDescent="0.55000000000000004">
      <c r="A221" s="642"/>
      <c r="B221" t="s">
        <v>474</v>
      </c>
      <c r="M221" s="1" t="str">
        <f>IF(QP_IncomeWP!M221="","",'Cost and Benefit Parameters'!$C$47*(QP_IncomeWP!M221-Income_CF!M223))</f>
        <v/>
      </c>
      <c r="N221" s="1" t="str">
        <f>IF(QP_IncomeWP!N221="","",'Cost and Benefit Parameters'!$C$47*(QP_IncomeWP!N221-Income_CF!N223))</f>
        <v/>
      </c>
      <c r="O221" s="1" t="str">
        <f>IF(QP_IncomeWP!O221="","",'Cost and Benefit Parameters'!$C$47*(QP_IncomeWP!O221-Income_CF!O223))</f>
        <v/>
      </c>
      <c r="P221" s="1" t="str">
        <f>IF(QP_IncomeWP!P221="","",'Cost and Benefit Parameters'!$C$47*(QP_IncomeWP!P221-Income_CF!P223))</f>
        <v/>
      </c>
      <c r="Q221" s="1" t="str">
        <f>IF(QP_IncomeWP!Q221="","",'Cost and Benefit Parameters'!$C$47*(QP_IncomeWP!Q221-Income_CF!Q223))</f>
        <v/>
      </c>
      <c r="R221" s="1" t="str">
        <f>IF(QP_IncomeWP!R221="","",'Cost and Benefit Parameters'!$C$47*(QP_IncomeWP!R221-Income_CF!R223))</f>
        <v/>
      </c>
      <c r="S221" s="1" t="str">
        <f>IF(QP_IncomeWP!S221="","",'Cost and Benefit Parameters'!$C$47*(QP_IncomeWP!S221-Income_CF!S223))</f>
        <v/>
      </c>
      <c r="T221" s="1">
        <f>IF(QP_IncomeWP!T221="","",'Cost and Benefit Parameters'!$C$47*(QP_IncomeWP!T221-Income_CF!T223))</f>
        <v>696780.77824549261</v>
      </c>
      <c r="U221" s="1">
        <f>IF(QP_IncomeWP!U221="","",'Cost and Benefit Parameters'!$C$47*(QP_IncomeWP!U221-Income_CF!U223))</f>
        <v>723810.51726251282</v>
      </c>
      <c r="V221" s="1">
        <f>IF(QP_IncomeWP!V221="","",'Cost and Benefit Parameters'!$C$47*(QP_IncomeWP!V221-Income_CF!V223))</f>
        <v>751437.80444507871</v>
      </c>
      <c r="W221" s="1">
        <f>IF(QP_IncomeWP!W221="","",'Cost and Benefit Parameters'!$C$47*(QP_IncomeWP!W221-Income_CF!W223))</f>
        <v>779651.67242583539</v>
      </c>
      <c r="X221" s="1">
        <f>IF(QP_IncomeWP!X221="","",'Cost and Benefit Parameters'!$C$47*(QP_IncomeWP!X221-Income_CF!X223))</f>
        <v>813386.21696857025</v>
      </c>
      <c r="Y221" s="1">
        <f>IF(QP_IncomeWP!Y221="","",'Cost and Benefit Parameters'!$C$47*(QP_IncomeWP!Y221-Income_CF!Y223))</f>
        <v>842408.33120041736</v>
      </c>
      <c r="Z221" s="1">
        <f>IF(QP_IncomeWP!Z221="","",'Cost and Benefit Parameters'!$C$47*(QP_IncomeWP!Z221-Income_CF!Z223))</f>
        <v>871942.64952386369</v>
      </c>
      <c r="AA221" s="1">
        <f>IF(QP_IncomeWP!AA221="","",'Cost and Benefit Parameters'!$C$47*(QP_IncomeWP!AA221-Income_CF!AA223))</f>
        <v>901971.07786109764</v>
      </c>
      <c r="AB221" s="1">
        <f>IF(QP_IncomeWP!AB221="","",'Cost and Benefit Parameters'!$C$47*(QP_IncomeWP!AB221-Income_CF!AB223))</f>
        <v>932473.98903673596</v>
      </c>
      <c r="AC221" s="1">
        <f>IF(QP_IncomeWP!AC221="","",'Cost and Benefit Parameters'!$C$47*(QP_IncomeWP!AC221-Income_CF!AC223))</f>
        <v>963430.21788095916</v>
      </c>
      <c r="AD221" s="1">
        <f>IF(QP_IncomeWP!AD221="","",'Cost and Benefit Parameters'!$C$47*(QP_IncomeWP!AD221-Income_CF!AD223))</f>
        <v>994817.06085526082</v>
      </c>
      <c r="AE221" s="1">
        <f>IF(QP_IncomeWP!AE221="","",'Cost and Benefit Parameters'!$C$47*(QP_IncomeWP!AE221-Income_CF!AE223))</f>
        <v>1026610.2803550682</v>
      </c>
      <c r="AF221" s="1">
        <f>IF(QP_IncomeWP!AF221="","",'Cost and Benefit Parameters'!$C$47*(QP_IncomeWP!AF221-Income_CF!AF223))</f>
        <v>1058784.1138286851</v>
      </c>
      <c r="AG221" s="1">
        <f>IF(QP_IncomeWP!AG221="","",'Cost and Benefit Parameters'!$C$47*(QP_IncomeWP!AG221-Income_CF!AG223))</f>
        <v>1091311.2878361435</v>
      </c>
      <c r="AH221" s="1">
        <f>IF(QP_IncomeWP!AH221="","",'Cost and Benefit Parameters'!$C$47*(QP_IncomeWP!AH221-Income_CF!AH223))</f>
        <v>1124163.0371543127</v>
      </c>
      <c r="AI221" s="1">
        <f>IF(QP_IncomeWP!AI221="","",'Cost and Benefit Parameters'!$C$47*(QP_IncomeWP!AI221-Income_CF!AI223))</f>
        <v>1157309.1290166806</v>
      </c>
      <c r="AJ221" s="1">
        <f>IF(QP_IncomeWP!AJ221="","",'Cost and Benefit Parameters'!$C$47*(QP_IncomeWP!AJ221-Income_CF!AJ223))</f>
        <v>1190717.8925568287</v>
      </c>
      <c r="AK221" s="1">
        <f>IF(QP_IncomeWP!AK221="","",'Cost and Benefit Parameters'!$C$47*(QP_IncomeWP!AK221-Income_CF!AK223))</f>
        <v>1224356.2535048202</v>
      </c>
      <c r="AL221" s="1">
        <f>IF(QP_IncomeWP!AL221="","",'Cost and Benefit Parameters'!$C$47*(QP_IncomeWP!AL221-Income_CF!AL223))</f>
        <v>1258189.7741645658</v>
      </c>
      <c r="AM221" s="1">
        <f>IF(QP_IncomeWP!AM221="","",'Cost and Benefit Parameters'!$C$47*(QP_IncomeWP!AM221-Income_CF!AM223))</f>
        <v>1292182.6986787708</v>
      </c>
      <c r="AN221" s="1">
        <f>IF(QP_IncomeWP!AN221="","",'Cost and Benefit Parameters'!$C$47*(QP_IncomeWP!AN221-Income_CF!AN223))</f>
        <v>1326298.0035655757</v>
      </c>
      <c r="AO221" s="1">
        <f>IF(QP_IncomeWP!AO221="","",'Cost and Benefit Parameters'!$C$47*(QP_IncomeWP!AO221-Income_CF!AO223))</f>
        <v>1360497.4534883096</v>
      </c>
      <c r="AP221" s="1">
        <f>IF(QP_IncomeWP!AP221="","",'Cost and Benefit Parameters'!$C$47*(QP_IncomeWP!AP221-Income_CF!AP223))</f>
        <v>1394741.6621962162</v>
      </c>
      <c r="AQ221" s="1">
        <f>IF(QP_IncomeWP!AQ221="","",'Cost and Benefit Parameters'!$C$47*(QP_IncomeWP!AQ221-Income_CF!AQ223))</f>
        <v>1428990.1585506788</v>
      </c>
      <c r="AR221" s="1">
        <f>IF(QP_IncomeWP!AR221="","",'Cost and Benefit Parameters'!$C$47*(QP_IncomeWP!AR221-Income_CF!AR223))</f>
        <v>1463201.4575273171</v>
      </c>
      <c r="AS221" s="1">
        <f>IF(QP_IncomeWP!AS221="","",'Cost and Benefit Parameters'!$C$47*(QP_IncomeWP!AS221-Income_CF!AS223))</f>
        <v>1497333.1360605438</v>
      </c>
      <c r="AT221" s="1">
        <f>IF(QP_IncomeWP!AT221="","",'Cost and Benefit Parameters'!$C$47*(QP_IncomeWP!AT221-Income_CF!AT223))</f>
        <v>1531341.913573334</v>
      </c>
      <c r="AU221" s="1">
        <f>IF(QP_IncomeWP!AU221="","",'Cost and Benefit Parameters'!$C$47*(QP_IncomeWP!AU221-Income_CF!AU223))</f>
        <v>1565183.7370110508</v>
      </c>
      <c r="AV221" s="1">
        <f>IF(QP_IncomeWP!AV221="","",'Cost and Benefit Parameters'!$C$47*(QP_IncomeWP!AV221-Income_CF!AV223))</f>
        <v>1598813.8701749966</v>
      </c>
      <c r="AW221" s="1">
        <f>IF(QP_IncomeWP!AW221="","",'Cost and Benefit Parameters'!$C$47*(QP_IncomeWP!AW221-Income_CF!AW223))</f>
        <v>1632186.9871281846</v>
      </c>
      <c r="AX221" s="1">
        <f>IF(QP_IncomeWP!AX221="","",'Cost and Benefit Parameters'!$C$47*(QP_IncomeWP!AX221-Income_CF!AX223))</f>
        <v>1665257.2694236718</v>
      </c>
      <c r="AY221" s="1">
        <f>IF(QP_IncomeWP!AY221="","",'Cost and Benefit Parameters'!$C$47*(QP_IncomeWP!AY221-Income_CF!AY223))</f>
        <v>1697978.5068839083</v>
      </c>
      <c r="AZ221" s="1">
        <f>IF(QP_IncomeWP!AZ221="","",'Cost and Benefit Parameters'!$C$47*(QP_IncomeWP!AZ221-Income_CF!AZ223))</f>
        <v>1730304.201638967</v>
      </c>
      <c r="BA221" s="1">
        <f>IF(QP_IncomeWP!BA221="","",'Cost and Benefit Parameters'!$C$47*(QP_IncomeWP!BA221-Income_CF!BA223))</f>
        <v>1762187.6751114989</v>
      </c>
      <c r="BB221" s="1">
        <f>IF(QP_IncomeWP!BB221="","",'Cost and Benefit Parameters'!$C$47*(QP_IncomeWP!BB221-Income_CF!BB223))</f>
        <v>1793582.177617698</v>
      </c>
      <c r="BC221" s="1">
        <f>IF(QP_IncomeWP!BC221="","",'Cost and Benefit Parameters'!$C$47*(QP_IncomeWP!BC221-Income_CF!BC223))</f>
        <v>1824441.0002360158</v>
      </c>
      <c r="BD221" s="1">
        <f>IF(QP_IncomeWP!BD221="","",'Cost and Benefit Parameters'!$C$47*(QP_IncomeWP!BD221-Income_CF!BD223))</f>
        <v>1854717.5885791627</v>
      </c>
      <c r="BE221" s="1">
        <f>IF(QP_IncomeWP!BE221="","",'Cost and Benefit Parameters'!$C$47*(QP_IncomeWP!BE221-Income_CF!BE223))</f>
        <v>1884365.6580904764</v>
      </c>
      <c r="BF221" s="1">
        <f>IF(QP_IncomeWP!BF221="","",'Cost and Benefit Parameters'!$C$47*(QP_IncomeWP!BF221-Income_CF!BF223))</f>
        <v>1913339.3104723536</v>
      </c>
      <c r="BG221" s="1">
        <f>IF(QP_IncomeWP!BG221="","",'Cost and Benefit Parameters'!$C$47*(QP_IncomeWP!BG221-Income_CF!BG223))</f>
        <v>1941593.1508433959</v>
      </c>
      <c r="BH221" s="1" t="str">
        <f>IF(QP_IncomeWP!BH221="","",'Cost and Benefit Parameters'!$C$47*(QP_IncomeWP!BH221-Income_CF!BH223))</f>
        <v/>
      </c>
      <c r="BI221" s="1" t="str">
        <f>IF(QP_IncomeWP!BI221="","",'Cost and Benefit Parameters'!$C$47*(QP_IncomeWP!BI221-Income_CF!BI223))</f>
        <v/>
      </c>
      <c r="BJ221" s="1" t="str">
        <f>IF(QP_IncomeWP!BJ221="","",'Cost and Benefit Parameters'!$C$47*(QP_IncomeWP!BJ221-Income_CF!BJ223))</f>
        <v/>
      </c>
      <c r="BK221" s="1" t="str">
        <f>IF(QP_IncomeWP!BK221="","",'Cost and Benefit Parameters'!$C$47*(QP_IncomeWP!BK221-Income_CF!BK223))</f>
        <v/>
      </c>
      <c r="BL221" s="1" t="str">
        <f>IF(QP_IncomeWP!BL221="","",'Cost and Benefit Parameters'!$C$47*(QP_IncomeWP!BL221-Income_CF!BL223))</f>
        <v/>
      </c>
      <c r="BM221" s="1" t="str">
        <f>IF(QP_IncomeWP!BM221="","",'Cost and Benefit Parameters'!$C$47*(QP_IncomeWP!BM221-Income_CF!BM223))</f>
        <v/>
      </c>
      <c r="BN221" s="1" t="str">
        <f>IF(QP_IncomeWP!BN221="","",'Cost and Benefit Parameters'!$C$47*(QP_IncomeWP!BN221-Income_CF!BN223))</f>
        <v/>
      </c>
      <c r="BO221" s="1" t="str">
        <f>IF(QP_IncomeWP!BO221="","",'Cost and Benefit Parameters'!$C$47*(QP_IncomeWP!BO221-Income_CF!BO223))</f>
        <v/>
      </c>
      <c r="BP221" s="1" t="str">
        <f>IF(QP_IncomeWP!BP221="","",'Cost and Benefit Parameters'!$C$47*(QP_IncomeWP!BP221-Income_CF!BP223))</f>
        <v/>
      </c>
      <c r="BQ221" s="1" t="str">
        <f>IF(QP_IncomeWP!BQ221="","",'Cost and Benefit Parameters'!$C$47*(QP_IncomeWP!BQ221-Income_CF!BQ223))</f>
        <v/>
      </c>
      <c r="BR221" s="1" t="str">
        <f>IF(QP_IncomeWP!BR221="","",'Cost and Benefit Parameters'!$C$47*(QP_IncomeWP!BR221-Income_CF!BR223))</f>
        <v/>
      </c>
      <c r="BS221" s="1" t="str">
        <f>IF(QP_IncomeWP!BS221="","",'Cost and Benefit Parameters'!$C$47*(QP_IncomeWP!BS221-Income_CF!BS223))</f>
        <v/>
      </c>
    </row>
    <row r="222" spans="1:72" x14ac:dyDescent="0.55000000000000004">
      <c r="A222" s="642"/>
      <c r="B222" t="s">
        <v>475</v>
      </c>
      <c r="M222" s="1" t="str">
        <f>IF(QP_IncomeWP!M222="","",'Cost and Benefit Parameters'!$C$47*(QP_IncomeWP!M222-Income_CF!M224))</f>
        <v/>
      </c>
      <c r="N222" s="1" t="str">
        <f>IF(QP_IncomeWP!N222="","",'Cost and Benefit Parameters'!$C$47*(QP_IncomeWP!N222-Income_CF!N224))</f>
        <v/>
      </c>
      <c r="O222" s="1" t="str">
        <f>IF(QP_IncomeWP!O222="","",'Cost and Benefit Parameters'!$C$47*(QP_IncomeWP!O222-Income_CF!O224))</f>
        <v/>
      </c>
      <c r="P222" s="1" t="str">
        <f>IF(QP_IncomeWP!P222="","",'Cost and Benefit Parameters'!$C$47*(QP_IncomeWP!P222-Income_CF!P224))</f>
        <v/>
      </c>
      <c r="Q222" s="1" t="str">
        <f>IF(QP_IncomeWP!Q222="","",'Cost and Benefit Parameters'!$C$47*(QP_IncomeWP!Q222-Income_CF!Q224))</f>
        <v/>
      </c>
      <c r="R222" s="1" t="str">
        <f>IF(QP_IncomeWP!R222="","",'Cost and Benefit Parameters'!$C$47*(QP_IncomeWP!R222-Income_CF!R224))</f>
        <v/>
      </c>
      <c r="S222" s="1" t="str">
        <f>IF(QP_IncomeWP!S222="","",'Cost and Benefit Parameters'!$C$47*(QP_IncomeWP!S222-Income_CF!S224))</f>
        <v/>
      </c>
      <c r="T222" s="1" t="str">
        <f>IF(QP_IncomeWP!T222="","",'Cost and Benefit Parameters'!$C$47*(QP_IncomeWP!T222-Income_CF!T224))</f>
        <v/>
      </c>
      <c r="U222" s="1">
        <f>IF(QP_IncomeWP!U222="","",'Cost and Benefit Parameters'!$C$47*(QP_IncomeWP!U222-Income_CF!U224))</f>
        <v>717684.2015928576</v>
      </c>
      <c r="V222" s="1">
        <f>IF(QP_IncomeWP!V222="","",'Cost and Benefit Parameters'!$C$47*(QP_IncomeWP!V222-Income_CF!V224))</f>
        <v>745524.83278038783</v>
      </c>
      <c r="W222" s="1">
        <f>IF(QP_IncomeWP!W222="","",'Cost and Benefit Parameters'!$C$47*(QP_IncomeWP!W222-Income_CF!W224))</f>
        <v>773980.9385784308</v>
      </c>
      <c r="X222" s="1">
        <f>IF(QP_IncomeWP!X222="","",'Cost and Benefit Parameters'!$C$47*(QP_IncomeWP!X222-Income_CF!X224))</f>
        <v>803041.22259861091</v>
      </c>
      <c r="Y222" s="1">
        <f>IF(QP_IncomeWP!Y222="","",'Cost and Benefit Parameters'!$C$47*(QP_IncomeWP!Y222-Income_CF!Y224))</f>
        <v>837787.80347762723</v>
      </c>
      <c r="Z222" s="1">
        <f>IF(QP_IncomeWP!Z222="","",'Cost and Benefit Parameters'!$C$47*(QP_IncomeWP!Z222-Income_CF!Z224))</f>
        <v>867680.5811364298</v>
      </c>
      <c r="AA222" s="1">
        <f>IF(QP_IncomeWP!AA222="","",'Cost and Benefit Parameters'!$C$47*(QP_IncomeWP!AA222-Income_CF!AA224))</f>
        <v>898100.92900957912</v>
      </c>
      <c r="AB222" s="1">
        <f>IF(QP_IncomeWP!AB222="","",'Cost and Benefit Parameters'!$C$47*(QP_IncomeWP!AB222-Income_CF!AB224))</f>
        <v>929030.21019693045</v>
      </c>
      <c r="AC222" s="1">
        <f>IF(QP_IncomeWP!AC222="","",'Cost and Benefit Parameters'!$C$47*(QP_IncomeWP!AC222-Income_CF!AC224))</f>
        <v>960448.2087078382</v>
      </c>
      <c r="AD222" s="1">
        <f>IF(QP_IncomeWP!AD222="","",'Cost and Benefit Parameters'!$C$47*(QP_IncomeWP!AD222-Income_CF!AD224))</f>
        <v>992333.12441738765</v>
      </c>
      <c r="AE222" s="1">
        <f>IF(QP_IncomeWP!AE222="","",'Cost and Benefit Parameters'!$C$47*(QP_IncomeWP!AE222-Income_CF!AE224))</f>
        <v>1024661.5726809186</v>
      </c>
      <c r="AF222" s="1">
        <f>IF(QP_IncomeWP!AF222="","",'Cost and Benefit Parameters'!$C$47*(QP_IncomeWP!AF222-Income_CF!AF224))</f>
        <v>1057408.5887657201</v>
      </c>
      <c r="AG222" s="1">
        <f>IF(QP_IncomeWP!AG222="","",'Cost and Benefit Parameters'!$C$47*(QP_IncomeWP!AG222-Income_CF!AG224))</f>
        <v>1090547.6372435456</v>
      </c>
      <c r="AH222" s="1">
        <f>IF(QP_IncomeWP!AH222="","",'Cost and Benefit Parameters'!$C$47*(QP_IncomeWP!AH222-Income_CF!AH224))</f>
        <v>1124050.6264712277</v>
      </c>
      <c r="AI222" s="1">
        <f>IF(QP_IncomeWP!AI222="","",'Cost and Benefit Parameters'!$C$47*(QP_IncomeWP!AI222-Income_CF!AI224))</f>
        <v>1157887.9282689425</v>
      </c>
      <c r="AJ222" s="1">
        <f>IF(QP_IncomeWP!AJ222="","",'Cost and Benefit Parameters'!$C$47*(QP_IncomeWP!AJ222-Income_CF!AJ224))</f>
        <v>1192028.4028871811</v>
      </c>
      <c r="AK222" s="1">
        <f>IF(QP_IncomeWP!AK222="","",'Cost and Benefit Parameters'!$C$47*(QP_IncomeWP!AK222-Income_CF!AK224))</f>
        <v>1226439.4293335341</v>
      </c>
      <c r="AL222" s="1">
        <f>IF(QP_IncomeWP!AL222="","",'Cost and Benefit Parameters'!$C$47*(QP_IncomeWP!AL222-Income_CF!AL224))</f>
        <v>1261086.9411099642</v>
      </c>
      <c r="AM222" s="1">
        <f>IF(QP_IncomeWP!AM222="","",'Cost and Benefit Parameters'!$C$47*(QP_IncomeWP!AM222-Income_CF!AM224))</f>
        <v>1295935.4673895026</v>
      </c>
      <c r="AN222" s="1">
        <f>IF(QP_IncomeWP!AN222="","",'Cost and Benefit Parameters'!$C$47*(QP_IncomeWP!AN222-Income_CF!AN224))</f>
        <v>1330948.1796391334</v>
      </c>
      <c r="AO222" s="1">
        <f>IF(QP_IncomeWP!AO222="","",'Cost and Benefit Parameters'!$C$47*(QP_IncomeWP!AO222-Income_CF!AO224))</f>
        <v>1366086.9436725436</v>
      </c>
      <c r="AP222" s="1">
        <f>IF(QP_IncomeWP!AP222="","",'Cost and Benefit Parameters'!$C$47*(QP_IncomeWP!AP222-Income_CF!AP224))</f>
        <v>1401312.3770929577</v>
      </c>
      <c r="AQ222" s="1">
        <f>IF(QP_IncomeWP!AQ222="","",'Cost and Benefit Parameters'!$C$47*(QP_IncomeWP!AQ222-Income_CF!AQ224))</f>
        <v>1436583.9120621027</v>
      </c>
      <c r="AR222" s="1">
        <f>IF(QP_IncomeWP!AR222="","",'Cost and Benefit Parameters'!$C$47*(QP_IncomeWP!AR222-Income_CF!AR224))</f>
        <v>1471859.863307198</v>
      </c>
      <c r="AS222" s="1">
        <f>IF(QP_IncomeWP!AS222="","",'Cost and Benefit Parameters'!$C$47*(QP_IncomeWP!AS222-Income_CF!AS224))</f>
        <v>1507097.5012531367</v>
      </c>
      <c r="AT222" s="1">
        <f>IF(QP_IncomeWP!AT222="","",'Cost and Benefit Parameters'!$C$47*(QP_IncomeWP!AT222-Income_CF!AT224))</f>
        <v>1542253.1301423598</v>
      </c>
      <c r="AU222" s="1">
        <f>IF(QP_IncomeWP!AU222="","",'Cost and Benefit Parameters'!$C$47*(QP_IncomeWP!AU222-Income_CF!AU224))</f>
        <v>1577282.1709805341</v>
      </c>
      <c r="AV222" s="1">
        <f>IF(QP_IncomeWP!AV222="","",'Cost and Benefit Parameters'!$C$47*(QP_IncomeWP!AV222-Income_CF!AV224))</f>
        <v>1612139.2491213817</v>
      </c>
      <c r="AW222" s="1">
        <f>IF(QP_IncomeWP!AW222="","",'Cost and Benefit Parameters'!$C$47*(QP_IncomeWP!AW222-Income_CF!AW224))</f>
        <v>1646778.2862802465</v>
      </c>
      <c r="AX222" s="1">
        <f>IF(QP_IncomeWP!AX222="","",'Cost and Benefit Parameters'!$C$47*(QP_IncomeWP!AX222-Income_CF!AX224))</f>
        <v>1681152.5967420305</v>
      </c>
      <c r="AY222" s="1">
        <f>IF(QP_IncomeWP!AY222="","",'Cost and Benefit Parameters'!$C$47*(QP_IncomeWP!AY222-Income_CF!AY224))</f>
        <v>1715214.9875063812</v>
      </c>
      <c r="AZ222" s="1">
        <f>IF(QP_IncomeWP!AZ222="","",'Cost and Benefit Parameters'!$C$47*(QP_IncomeWP!AZ222-Income_CF!AZ224))</f>
        <v>1748917.8620904251</v>
      </c>
      <c r="BA222" s="1">
        <f>IF(QP_IncomeWP!BA222="","",'Cost and Benefit Parameters'!$C$47*(QP_IncomeWP!BA222-Income_CF!BA224))</f>
        <v>1782213.3276881361</v>
      </c>
      <c r="BB222" s="1">
        <f>IF(QP_IncomeWP!BB222="","",'Cost and Benefit Parameters'!$C$47*(QP_IncomeWP!BB222-Income_CF!BB224))</f>
        <v>1815053.3053648435</v>
      </c>
      <c r="BC222" s="1">
        <f>IF(QP_IncomeWP!BC222="","",'Cost and Benefit Parameters'!$C$47*(QP_IncomeWP!BC222-Income_CF!BC224))</f>
        <v>1847389.6429462284</v>
      </c>
      <c r="BD222" s="1">
        <f>IF(QP_IncomeWP!BD222="","",'Cost and Benefit Parameters'!$C$47*(QP_IncomeWP!BD222-Income_CF!BD224))</f>
        <v>1879174.2302430957</v>
      </c>
      <c r="BE222" s="1">
        <f>IF(QP_IncomeWP!BE222="","",'Cost and Benefit Parameters'!$C$47*(QP_IncomeWP!BE222-Income_CF!BE224))</f>
        <v>1910359.1162365372</v>
      </c>
      <c r="BF222" s="1">
        <f>IF(QP_IncomeWP!BF222="","",'Cost and Benefit Parameters'!$C$47*(QP_IncomeWP!BF222-Income_CF!BF224))</f>
        <v>1940896.6278331911</v>
      </c>
      <c r="BG222" s="1">
        <f>IF(QP_IncomeWP!BG222="","",'Cost and Benefit Parameters'!$C$47*(QP_IncomeWP!BG222-Income_CF!BG224))</f>
        <v>1970739.4897865236</v>
      </c>
      <c r="BH222" s="1">
        <f>IF(QP_IncomeWP!BH222="","",'Cost and Benefit Parameters'!$C$47*(QP_IncomeWP!BH222-Income_CF!BH224))</f>
        <v>1999840.9453686974</v>
      </c>
      <c r="BI222" s="1" t="str">
        <f>IF(QP_IncomeWP!BI222="","",'Cost and Benefit Parameters'!$C$47*(QP_IncomeWP!BI222-Income_CF!BI224))</f>
        <v/>
      </c>
      <c r="BJ222" s="1" t="str">
        <f>IF(QP_IncomeWP!BJ222="","",'Cost and Benefit Parameters'!$C$47*(QP_IncomeWP!BJ222-Income_CF!BJ224))</f>
        <v/>
      </c>
      <c r="BK222" s="1" t="str">
        <f>IF(QP_IncomeWP!BK222="","",'Cost and Benefit Parameters'!$C$47*(QP_IncomeWP!BK222-Income_CF!BK224))</f>
        <v/>
      </c>
      <c r="BL222" s="1" t="str">
        <f>IF(QP_IncomeWP!BL222="","",'Cost and Benefit Parameters'!$C$47*(QP_IncomeWP!BL222-Income_CF!BL224))</f>
        <v/>
      </c>
      <c r="BM222" s="1" t="str">
        <f>IF(QP_IncomeWP!BM222="","",'Cost and Benefit Parameters'!$C$47*(QP_IncomeWP!BM222-Income_CF!BM224))</f>
        <v/>
      </c>
      <c r="BN222" s="1" t="str">
        <f>IF(QP_IncomeWP!BN222="","",'Cost and Benefit Parameters'!$C$47*(QP_IncomeWP!BN222-Income_CF!BN224))</f>
        <v/>
      </c>
      <c r="BO222" s="1" t="str">
        <f>IF(QP_IncomeWP!BO222="","",'Cost and Benefit Parameters'!$C$47*(QP_IncomeWP!BO222-Income_CF!BO224))</f>
        <v/>
      </c>
      <c r="BP222" s="1" t="str">
        <f>IF(QP_IncomeWP!BP222="","",'Cost and Benefit Parameters'!$C$47*(QP_IncomeWP!BP222-Income_CF!BP224))</f>
        <v/>
      </c>
      <c r="BQ222" s="1" t="str">
        <f>IF(QP_IncomeWP!BQ222="","",'Cost and Benefit Parameters'!$C$47*(QP_IncomeWP!BQ222-Income_CF!BQ224))</f>
        <v/>
      </c>
      <c r="BR222" s="1" t="str">
        <f>IF(QP_IncomeWP!BR222="","",'Cost and Benefit Parameters'!$C$47*(QP_IncomeWP!BR222-Income_CF!BR224))</f>
        <v/>
      </c>
      <c r="BS222" s="1" t="str">
        <f>IF(QP_IncomeWP!BS222="","",'Cost and Benefit Parameters'!$C$47*(QP_IncomeWP!BS222-Income_CF!BS224))</f>
        <v/>
      </c>
    </row>
    <row r="223" spans="1:72" x14ac:dyDescent="0.55000000000000004">
      <c r="A223" s="642"/>
      <c r="B223" t="s">
        <v>476</v>
      </c>
      <c r="M223" s="1" t="str">
        <f>IF(QP_IncomeWP!M223="","",'Cost and Benefit Parameters'!$C$47*(QP_IncomeWP!M223-Income_CF!M225))</f>
        <v/>
      </c>
      <c r="N223" s="1" t="str">
        <f>IF(QP_IncomeWP!N223="","",'Cost and Benefit Parameters'!$C$47*(QP_IncomeWP!N223-Income_CF!N225))</f>
        <v/>
      </c>
      <c r="O223" s="1" t="str">
        <f>IF(QP_IncomeWP!O223="","",'Cost and Benefit Parameters'!$C$47*(QP_IncomeWP!O223-Income_CF!O225))</f>
        <v/>
      </c>
      <c r="P223" s="1" t="str">
        <f>IF(QP_IncomeWP!P223="","",'Cost and Benefit Parameters'!$C$47*(QP_IncomeWP!P223-Income_CF!P225))</f>
        <v/>
      </c>
      <c r="Q223" s="1" t="str">
        <f>IF(QP_IncomeWP!Q223="","",'Cost and Benefit Parameters'!$C$47*(QP_IncomeWP!Q223-Income_CF!Q225))</f>
        <v/>
      </c>
      <c r="R223" s="1" t="str">
        <f>IF(QP_IncomeWP!R223="","",'Cost and Benefit Parameters'!$C$47*(QP_IncomeWP!R223-Income_CF!R225))</f>
        <v/>
      </c>
      <c r="S223" s="1" t="str">
        <f>IF(QP_IncomeWP!S223="","",'Cost and Benefit Parameters'!$C$47*(QP_IncomeWP!S223-Income_CF!S225))</f>
        <v/>
      </c>
      <c r="T223" s="1" t="str">
        <f>IF(QP_IncomeWP!T223="","",'Cost and Benefit Parameters'!$C$47*(QP_IncomeWP!T223-Income_CF!T225))</f>
        <v/>
      </c>
      <c r="U223" s="1" t="str">
        <f>IF(QP_IncomeWP!U223="","",'Cost and Benefit Parameters'!$C$47*(QP_IncomeWP!U223-Income_CF!U225))</f>
        <v/>
      </c>
      <c r="V223" s="1">
        <f>IF(QP_IncomeWP!V223="","",'Cost and Benefit Parameters'!$C$47*(QP_IncomeWP!V223-Income_CF!V225))</f>
        <v>739214.72764064313</v>
      </c>
      <c r="W223" s="1">
        <f>IF(QP_IncomeWP!W223="","",'Cost and Benefit Parameters'!$C$47*(QP_IncomeWP!W223-Income_CF!W225))</f>
        <v>767890.57776379958</v>
      </c>
      <c r="X223" s="1">
        <f>IF(QP_IncomeWP!X223="","",'Cost and Benefit Parameters'!$C$47*(QP_IncomeWP!X223-Income_CF!X225))</f>
        <v>797200.36673578399</v>
      </c>
      <c r="Y223" s="1">
        <f>IF(QP_IncomeWP!Y223="","",'Cost and Benefit Parameters'!$C$47*(QP_IncomeWP!Y223-Income_CF!Y225))</f>
        <v>827132.45927656873</v>
      </c>
      <c r="Z223" s="1">
        <f>IF(QP_IncomeWP!Z223="","",'Cost and Benefit Parameters'!$C$47*(QP_IncomeWP!Z223-Income_CF!Z225))</f>
        <v>862921.43758195604</v>
      </c>
      <c r="AA223" s="1">
        <f>IF(QP_IncomeWP!AA223="","",'Cost and Benefit Parameters'!$C$47*(QP_IncomeWP!AA223-Income_CF!AA225))</f>
        <v>893710.99857052241</v>
      </c>
      <c r="AB223" s="1">
        <f>IF(QP_IncomeWP!AB223="","",'Cost and Benefit Parameters'!$C$47*(QP_IncomeWP!AB223-Income_CF!AB225))</f>
        <v>925043.95687986666</v>
      </c>
      <c r="AC223" s="1">
        <f>IF(QP_IncomeWP!AC223="","",'Cost and Benefit Parameters'!$C$47*(QP_IncomeWP!AC223-Income_CF!AC225))</f>
        <v>956901.11650283833</v>
      </c>
      <c r="AD223" s="1">
        <f>IF(QP_IncomeWP!AD223="","",'Cost and Benefit Parameters'!$C$47*(QP_IncomeWP!AD223-Income_CF!AD225))</f>
        <v>989261.65496907267</v>
      </c>
      <c r="AE223" s="1">
        <f>IF(QP_IncomeWP!AE223="","",'Cost and Benefit Parameters'!$C$47*(QP_IncomeWP!AE223-Income_CF!AE225))</f>
        <v>1022103.1181499086</v>
      </c>
      <c r="AF223" s="1">
        <f>IF(QP_IncomeWP!AF223="","",'Cost and Benefit Parameters'!$C$47*(QP_IncomeWP!AF223-Income_CF!AF225))</f>
        <v>1055401.4198613463</v>
      </c>
      <c r="AG223" s="1">
        <f>IF(QP_IncomeWP!AG223="","",'Cost and Benefit Parameters'!$C$47*(QP_IncomeWP!AG223-Income_CF!AG225))</f>
        <v>1089130.8464286914</v>
      </c>
      <c r="AH223" s="1">
        <f>IF(QP_IncomeWP!AH223="","",'Cost and Benefit Parameters'!$C$47*(QP_IncomeWP!AH223-Income_CF!AH225))</f>
        <v>1123264.0663608517</v>
      </c>
      <c r="AI223" s="1">
        <f>IF(QP_IncomeWP!AI223="","",'Cost and Benefit Parameters'!$C$47*(QP_IncomeWP!AI223-Income_CF!AI225))</f>
        <v>1157772.1452653641</v>
      </c>
      <c r="AJ223" s="1">
        <f>IF(QP_IncomeWP!AJ223="","",'Cost and Benefit Parameters'!$C$47*(QP_IncomeWP!AJ223-Income_CF!AJ225))</f>
        <v>1192624.5661170103</v>
      </c>
      <c r="AK223" s="1">
        <f>IF(QP_IncomeWP!AK223="","",'Cost and Benefit Parameters'!$C$47*(QP_IncomeWP!AK223-Income_CF!AK225))</f>
        <v>1227789.2549737964</v>
      </c>
      <c r="AL223" s="1">
        <f>IF(QP_IncomeWP!AL223="","",'Cost and Benefit Parameters'!$C$47*(QP_IncomeWP!AL223-Income_CF!AL225))</f>
        <v>1263232.612213539</v>
      </c>
      <c r="AM223" s="1">
        <f>IF(QP_IncomeWP!AM223="","",'Cost and Benefit Parameters'!$C$47*(QP_IncomeWP!AM223-Income_CF!AM225))</f>
        <v>1298919.5493432626</v>
      </c>
      <c r="AN223" s="1">
        <f>IF(QP_IncomeWP!AN223="","",'Cost and Benefit Parameters'!$C$47*(QP_IncomeWP!AN223-Income_CF!AN225))</f>
        <v>1334813.5314111877</v>
      </c>
      <c r="AO223" s="1">
        <f>IF(QP_IncomeWP!AO223="","",'Cost and Benefit Parameters'!$C$47*(QP_IncomeWP!AO223-Income_CF!AO225))</f>
        <v>1370876.6250283073</v>
      </c>
      <c r="AP223" s="1">
        <f>IF(QP_IncomeWP!AP223="","",'Cost and Benefit Parameters'!$C$47*(QP_IncomeWP!AP223-Income_CF!AP225))</f>
        <v>1407069.5519827201</v>
      </c>
      <c r="AQ223" s="1">
        <f>IF(QP_IncomeWP!AQ223="","",'Cost and Benefit Parameters'!$C$47*(QP_IncomeWP!AQ223-Income_CF!AQ225))</f>
        <v>1443351.7484057473</v>
      </c>
      <c r="AR223" s="1">
        <f>IF(QP_IncomeWP!AR223="","",'Cost and Benefit Parameters'!$C$47*(QP_IncomeWP!AR223-Income_CF!AR225))</f>
        <v>1479681.4294239655</v>
      </c>
      <c r="AS223" s="1">
        <f>IF(QP_IncomeWP!AS223="","",'Cost and Benefit Parameters'!$C$47*(QP_IncomeWP!AS223-Income_CF!AS225))</f>
        <v>1516015.6592064146</v>
      </c>
      <c r="AT223" s="1">
        <f>IF(QP_IncomeWP!AT223="","",'Cost and Benefit Parameters'!$C$47*(QP_IncomeWP!AT223-Income_CF!AT225))</f>
        <v>1552310.4262907295</v>
      </c>
      <c r="AU223" s="1">
        <f>IF(QP_IncomeWP!AU223="","",'Cost and Benefit Parameters'!$C$47*(QP_IncomeWP!AU223-Income_CF!AU225))</f>
        <v>1588520.7240466306</v>
      </c>
      <c r="AV223" s="1">
        <f>IF(QP_IncomeWP!AV223="","",'Cost and Benefit Parameters'!$C$47*(QP_IncomeWP!AV223-Income_CF!AV225))</f>
        <v>1624600.6361099503</v>
      </c>
      <c r="AW223" s="1">
        <f>IF(QP_IncomeWP!AW223="","",'Cost and Benefit Parameters'!$C$47*(QP_IncomeWP!AW223-Income_CF!AW225))</f>
        <v>1660503.4265950231</v>
      </c>
      <c r="AX223" s="1">
        <f>IF(QP_IncomeWP!AX223="","",'Cost and Benefit Parameters'!$C$47*(QP_IncomeWP!AX223-Income_CF!AX225))</f>
        <v>1696181.6348686542</v>
      </c>
      <c r="AY223" s="1">
        <f>IF(QP_IncomeWP!AY223="","",'Cost and Benefit Parameters'!$C$47*(QP_IncomeWP!AY223-Income_CF!AY225))</f>
        <v>1731587.1746442909</v>
      </c>
      <c r="AZ223" s="1">
        <f>IF(QP_IncomeWP!AZ223="","",'Cost and Benefit Parameters'!$C$47*(QP_IncomeWP!AZ223-Income_CF!AZ225))</f>
        <v>1766671.4371315737</v>
      </c>
      <c r="BA223" s="1">
        <f>IF(QP_IncomeWP!BA223="","",'Cost and Benefit Parameters'!$C$47*(QP_IncomeWP!BA223-Income_CF!BA225))</f>
        <v>1801385.3979531385</v>
      </c>
      <c r="BB223" s="1">
        <f>IF(QP_IncomeWP!BB223="","",'Cost and Benefit Parameters'!$C$47*(QP_IncomeWP!BB223-Income_CF!BB225))</f>
        <v>1835679.7275187802</v>
      </c>
      <c r="BC223" s="1">
        <f>IF(QP_IncomeWP!BC223="","",'Cost and Benefit Parameters'!$C$47*(QP_IncomeWP!BC223-Income_CF!BC225))</f>
        <v>1869504.9045257885</v>
      </c>
      <c r="BD223" s="1">
        <f>IF(QP_IncomeWP!BD223="","",'Cost and Benefit Parameters'!$C$47*(QP_IncomeWP!BD223-Income_CF!BD225))</f>
        <v>1902811.3322346162</v>
      </c>
      <c r="BE223" s="1">
        <f>IF(QP_IncomeWP!BE223="","",'Cost and Benefit Parameters'!$C$47*(QP_IncomeWP!BE223-Income_CF!BE225))</f>
        <v>1935549.4571503876</v>
      </c>
      <c r="BF223" s="1">
        <f>IF(QP_IncomeWP!BF223="","",'Cost and Benefit Parameters'!$C$47*(QP_IncomeWP!BF223-Income_CF!BF225))</f>
        <v>1967669.8897236336</v>
      </c>
      <c r="BG223" s="1">
        <f>IF(QP_IncomeWP!BG223="","",'Cost and Benefit Parameters'!$C$47*(QP_IncomeWP!BG223-Income_CF!BG225))</f>
        <v>1999123.5266681858</v>
      </c>
      <c r="BH223" s="1">
        <f>IF(QP_IncomeWP!BH223="","",'Cost and Benefit Parameters'!$C$47*(QP_IncomeWP!BH223-Income_CF!BH225))</f>
        <v>2029861.6744801197</v>
      </c>
      <c r="BI223" s="1">
        <f>IF(QP_IncomeWP!BI223="","",'Cost and Benefit Parameters'!$C$47*(QP_IncomeWP!BI223-Income_CF!BI225))</f>
        <v>2059836.1737297599</v>
      </c>
      <c r="BJ223" s="1" t="str">
        <f>IF(QP_IncomeWP!BJ223="","",'Cost and Benefit Parameters'!$C$47*(QP_IncomeWP!BJ223-Income_CF!BJ225))</f>
        <v/>
      </c>
      <c r="BK223" s="1" t="str">
        <f>IF(QP_IncomeWP!BK223="","",'Cost and Benefit Parameters'!$C$47*(QP_IncomeWP!BK223-Income_CF!BK225))</f>
        <v/>
      </c>
      <c r="BL223" s="1" t="str">
        <f>IF(QP_IncomeWP!BL223="","",'Cost and Benefit Parameters'!$C$47*(QP_IncomeWP!BL223-Income_CF!BL225))</f>
        <v/>
      </c>
      <c r="BM223" s="1" t="str">
        <f>IF(QP_IncomeWP!BM223="","",'Cost and Benefit Parameters'!$C$47*(QP_IncomeWP!BM223-Income_CF!BM225))</f>
        <v/>
      </c>
      <c r="BN223" s="1" t="str">
        <f>IF(QP_IncomeWP!BN223="","",'Cost and Benefit Parameters'!$C$47*(QP_IncomeWP!BN223-Income_CF!BN225))</f>
        <v/>
      </c>
      <c r="BO223" s="1" t="str">
        <f>IF(QP_IncomeWP!BO223="","",'Cost and Benefit Parameters'!$C$47*(QP_IncomeWP!BO223-Income_CF!BO225))</f>
        <v/>
      </c>
      <c r="BP223" s="1" t="str">
        <f>IF(QP_IncomeWP!BP223="","",'Cost and Benefit Parameters'!$C$47*(QP_IncomeWP!BP223-Income_CF!BP225))</f>
        <v/>
      </c>
      <c r="BQ223" s="1" t="str">
        <f>IF(QP_IncomeWP!BQ223="","",'Cost and Benefit Parameters'!$C$47*(QP_IncomeWP!BQ223-Income_CF!BQ225))</f>
        <v/>
      </c>
      <c r="BR223" s="1" t="str">
        <f>IF(QP_IncomeWP!BR223="","",'Cost and Benefit Parameters'!$C$47*(QP_IncomeWP!BR223-Income_CF!BR225))</f>
        <v/>
      </c>
      <c r="BS223" s="1" t="str">
        <f>IF(QP_IncomeWP!BS223="","",'Cost and Benefit Parameters'!$C$47*(QP_IncomeWP!BS223-Income_CF!BS225))</f>
        <v/>
      </c>
    </row>
    <row r="224" spans="1:72" x14ac:dyDescent="0.55000000000000004">
      <c r="A224" s="642"/>
      <c r="B224" t="s">
        <v>477</v>
      </c>
      <c r="M224" s="1" t="str">
        <f>IF(QP_IncomeWP!M224="","",'Cost and Benefit Parameters'!$C$47*(QP_IncomeWP!M224-Income_CF!M226))</f>
        <v/>
      </c>
      <c r="N224" s="1" t="str">
        <f>IF(QP_IncomeWP!N224="","",'Cost and Benefit Parameters'!$C$47*(QP_IncomeWP!N224-Income_CF!N226))</f>
        <v/>
      </c>
      <c r="O224" s="1" t="str">
        <f>IF(QP_IncomeWP!O224="","",'Cost and Benefit Parameters'!$C$47*(QP_IncomeWP!O224-Income_CF!O226))</f>
        <v/>
      </c>
      <c r="P224" s="1" t="str">
        <f>IF(QP_IncomeWP!P224="","",'Cost and Benefit Parameters'!$C$47*(QP_IncomeWP!P224-Income_CF!P226))</f>
        <v/>
      </c>
      <c r="Q224" s="1" t="str">
        <f>IF(QP_IncomeWP!Q224="","",'Cost and Benefit Parameters'!$C$47*(QP_IncomeWP!Q224-Income_CF!Q226))</f>
        <v/>
      </c>
      <c r="R224" s="1" t="str">
        <f>IF(QP_IncomeWP!R224="","",'Cost and Benefit Parameters'!$C$47*(QP_IncomeWP!R224-Income_CF!R226))</f>
        <v/>
      </c>
      <c r="S224" s="1" t="str">
        <f>IF(QP_IncomeWP!S224="","",'Cost and Benefit Parameters'!$C$47*(QP_IncomeWP!S224-Income_CF!S226))</f>
        <v/>
      </c>
      <c r="T224" s="1" t="str">
        <f>IF(QP_IncomeWP!T224="","",'Cost and Benefit Parameters'!$C$47*(QP_IncomeWP!T224-Income_CF!T226))</f>
        <v/>
      </c>
      <c r="U224" s="1" t="str">
        <f>IF(QP_IncomeWP!U224="","",'Cost and Benefit Parameters'!$C$47*(QP_IncomeWP!U224-Income_CF!U226))</f>
        <v/>
      </c>
      <c r="V224" s="1" t="str">
        <f>IF(QP_IncomeWP!V224="","",'Cost and Benefit Parameters'!$C$47*(QP_IncomeWP!V224-Income_CF!V226))</f>
        <v/>
      </c>
      <c r="W224" s="1">
        <f>IF(QP_IncomeWP!W224="","",'Cost and Benefit Parameters'!$C$47*(QP_IncomeWP!W224-Income_CF!W226))</f>
        <v>761391.16946986213</v>
      </c>
      <c r="X224" s="1">
        <f>IF(QP_IncomeWP!X224="","",'Cost and Benefit Parameters'!$C$47*(QP_IncomeWP!X224-Income_CF!X226))</f>
        <v>790927.29509671347</v>
      </c>
      <c r="Y224" s="1">
        <f>IF(QP_IncomeWP!Y224="","",'Cost and Benefit Parameters'!$C$47*(QP_IncomeWP!Y224-Income_CF!Y226))</f>
        <v>821116.37773785752</v>
      </c>
      <c r="Z224" s="1">
        <f>IF(QP_IncomeWP!Z224="","",'Cost and Benefit Parameters'!$C$47*(QP_IncomeWP!Z224-Income_CF!Z226))</f>
        <v>851946.43305486592</v>
      </c>
      <c r="AA224" s="1">
        <f>IF(QP_IncomeWP!AA224="","",'Cost and Benefit Parameters'!$C$47*(QP_IncomeWP!AA224-Income_CF!AA226))</f>
        <v>888809.08070941467</v>
      </c>
      <c r="AB224" s="1">
        <f>IF(QP_IncomeWP!AB224="","",'Cost and Benefit Parameters'!$C$47*(QP_IncomeWP!AB224-Income_CF!AB226))</f>
        <v>920522.32852763857</v>
      </c>
      <c r="AC224" s="1">
        <f>IF(QP_IncomeWP!AC224="","",'Cost and Benefit Parameters'!$C$47*(QP_IncomeWP!AC224-Income_CF!AC226))</f>
        <v>952795.27558626246</v>
      </c>
      <c r="AD224" s="1">
        <f>IF(QP_IncomeWP!AD224="","",'Cost and Benefit Parameters'!$C$47*(QP_IncomeWP!AD224-Income_CF!AD226))</f>
        <v>985608.14999792352</v>
      </c>
      <c r="AE224" s="1">
        <f>IF(QP_IncomeWP!AE224="","",'Cost and Benefit Parameters'!$C$47*(QP_IncomeWP!AE224-Income_CF!AE226))</f>
        <v>1018939.5046181452</v>
      </c>
      <c r="AF224" s="1">
        <f>IF(QP_IncomeWP!AF224="","",'Cost and Benefit Parameters'!$C$47*(QP_IncomeWP!AF224-Income_CF!AF226))</f>
        <v>1052766.2116944066</v>
      </c>
      <c r="AG224" s="1">
        <f>IF(QP_IncomeWP!AG224="","",'Cost and Benefit Parameters'!$C$47*(QP_IncomeWP!AG224-Income_CF!AG226))</f>
        <v>1087063.462457187</v>
      </c>
      <c r="AH224" s="1">
        <f>IF(QP_IncomeWP!AH224="","",'Cost and Benefit Parameters'!$C$47*(QP_IncomeWP!AH224-Income_CF!AH226))</f>
        <v>1121804.7718215524</v>
      </c>
      <c r="AI224" s="1">
        <f>IF(QP_IncomeWP!AI224="","",'Cost and Benefit Parameters'!$C$47*(QP_IncomeWP!AI224-Income_CF!AI226))</f>
        <v>1156961.9883516778</v>
      </c>
      <c r="AJ224" s="1">
        <f>IF(QP_IncomeWP!AJ224="","",'Cost and Benefit Parameters'!$C$47*(QP_IncomeWP!AJ224-Income_CF!AJ226))</f>
        <v>1192505.309623325</v>
      </c>
      <c r="AK224" s="1">
        <f>IF(QP_IncomeWP!AK224="","",'Cost and Benefit Parameters'!$C$47*(QP_IncomeWP!AK224-Income_CF!AK226))</f>
        <v>1228403.3031005207</v>
      </c>
      <c r="AL224" s="1">
        <f>IF(QP_IncomeWP!AL224="","",'Cost and Benefit Parameters'!$C$47*(QP_IncomeWP!AL224-Income_CF!AL226))</f>
        <v>1264622.9326230099</v>
      </c>
      <c r="AM224" s="1">
        <f>IF(QP_IncomeWP!AM224="","",'Cost and Benefit Parameters'!$C$47*(QP_IncomeWP!AM224-Income_CF!AM226))</f>
        <v>1301129.5905799458</v>
      </c>
      <c r="AN224" s="1">
        <f>IF(QP_IncomeWP!AN224="","",'Cost and Benefit Parameters'!$C$47*(QP_IncomeWP!AN224-Income_CF!AN226))</f>
        <v>1337887.1358235609</v>
      </c>
      <c r="AO224" s="1">
        <f>IF(QP_IncomeWP!AO224="","",'Cost and Benefit Parameters'!$C$47*(QP_IncomeWP!AO224-Income_CF!AO226))</f>
        <v>1374857.9373535232</v>
      </c>
      <c r="AP224" s="1">
        <f>IF(QP_IncomeWP!AP224="","",'Cost and Benefit Parameters'!$C$47*(QP_IncomeWP!AP224-Income_CF!AP226))</f>
        <v>1412002.923779157</v>
      </c>
      <c r="AQ224" s="1">
        <f>IF(QP_IncomeWP!AQ224="","",'Cost and Benefit Parameters'!$C$47*(QP_IncomeWP!AQ224-Income_CF!AQ226))</f>
        <v>1449281.6385422009</v>
      </c>
      <c r="AR224" s="1">
        <f>IF(QP_IncomeWP!AR224="","",'Cost and Benefit Parameters'!$C$47*(QP_IncomeWP!AR224-Income_CF!AR226))</f>
        <v>1486652.3008579188</v>
      </c>
      <c r="AS224" s="1">
        <f>IF(QP_IncomeWP!AS224="","",'Cost and Benefit Parameters'!$C$47*(QP_IncomeWP!AS224-Income_CF!AS226))</f>
        <v>1524071.8723066845</v>
      </c>
      <c r="AT224" s="1">
        <f>IF(QP_IncomeWP!AT224="","",'Cost and Benefit Parameters'!$C$47*(QP_IncomeWP!AT224-Income_CF!AT226))</f>
        <v>1561496.128982607</v>
      </c>
      <c r="AU224" s="1">
        <f>IF(QP_IncomeWP!AU224="","",'Cost and Benefit Parameters'!$C$47*(QP_IncomeWP!AU224-Income_CF!AU226))</f>
        <v>1598879.7390794517</v>
      </c>
      <c r="AV224" s="1">
        <f>IF(QP_IncomeWP!AV224="","",'Cost and Benefit Parameters'!$C$47*(QP_IncomeWP!AV224-Income_CF!AV226))</f>
        <v>1636176.3457680296</v>
      </c>
      <c r="AW224" s="1">
        <f>IF(QP_IncomeWP!AW224="","",'Cost and Benefit Parameters'!$C$47*(QP_IncomeWP!AW224-Income_CF!AW226))</f>
        <v>1673338.6551932483</v>
      </c>
      <c r="AX224" s="1">
        <f>IF(QP_IncomeWP!AX224="","",'Cost and Benefit Parameters'!$C$47*(QP_IncomeWP!AX224-Income_CF!AX226))</f>
        <v>1710318.5293928736</v>
      </c>
      <c r="AY224" s="1">
        <f>IF(QP_IncomeWP!AY224="","",'Cost and Benefit Parameters'!$C$47*(QP_IncomeWP!AY224-Income_CF!AY226))</f>
        <v>1747067.083914713</v>
      </c>
      <c r="AZ224" s="1">
        <f>IF(QP_IncomeWP!AZ224="","",'Cost and Benefit Parameters'!$C$47*(QP_IncomeWP!AZ224-Income_CF!AZ226))</f>
        <v>1783534.7898836192</v>
      </c>
      <c r="BA224" s="1">
        <f>IF(QP_IncomeWP!BA224="","",'Cost and Benefit Parameters'!$C$47*(QP_IncomeWP!BA224-Income_CF!BA226))</f>
        <v>1819671.5802455205</v>
      </c>
      <c r="BB224" s="1">
        <f>IF(QP_IncomeWP!BB224="","",'Cost and Benefit Parameters'!$C$47*(QP_IncomeWP!BB224-Income_CF!BB226))</f>
        <v>1855426.9598917325</v>
      </c>
      <c r="BC224" s="1">
        <f>IF(QP_IncomeWP!BC224="","",'Cost and Benefit Parameters'!$C$47*(QP_IncomeWP!BC224-Income_CF!BC226))</f>
        <v>1890750.1193443437</v>
      </c>
      <c r="BD224" s="1">
        <f>IF(QP_IncomeWP!BD224="","",'Cost and Benefit Parameters'!$C$47*(QP_IncomeWP!BD224-Income_CF!BD226))</f>
        <v>1925590.0516615624</v>
      </c>
      <c r="BE224" s="1">
        <f>IF(QP_IncomeWP!BE224="","",'Cost and Benefit Parameters'!$C$47*(QP_IncomeWP!BE224-Income_CF!BE226))</f>
        <v>1959895.6722016539</v>
      </c>
      <c r="BF224" s="1">
        <f>IF(QP_IncomeWP!BF224="","",'Cost and Benefit Parameters'!$C$47*(QP_IncomeWP!BF224-Income_CF!BF226))</f>
        <v>1993615.9408648997</v>
      </c>
      <c r="BG224" s="1">
        <f>IF(QP_IncomeWP!BG224="","",'Cost and Benefit Parameters'!$C$47*(QP_IncomeWP!BG224-Income_CF!BG226))</f>
        <v>2026699.9864153427</v>
      </c>
      <c r="BH224" s="1">
        <f>IF(QP_IncomeWP!BH224="","",'Cost and Benefit Parameters'!$C$47*(QP_IncomeWP!BH224-Income_CF!BH226))</f>
        <v>2059097.2324682313</v>
      </c>
      <c r="BI224" s="1">
        <f>IF(QP_IncomeWP!BI224="","",'Cost and Benefit Parameters'!$C$47*(QP_IncomeWP!BI224-Income_CF!BI226))</f>
        <v>2090757.524714523</v>
      </c>
      <c r="BJ224" s="1">
        <f>IF(QP_IncomeWP!BJ224="","",'Cost and Benefit Parameters'!$C$47*(QP_IncomeWP!BJ224-Income_CF!BJ226))</f>
        <v>2121631.2589416523</v>
      </c>
      <c r="BK224" s="1" t="str">
        <f>IF(QP_IncomeWP!BK224="","",'Cost and Benefit Parameters'!$C$47*(QP_IncomeWP!BK224-Income_CF!BK226))</f>
        <v/>
      </c>
      <c r="BL224" s="1" t="str">
        <f>IF(QP_IncomeWP!BL224="","",'Cost and Benefit Parameters'!$C$47*(QP_IncomeWP!BL224-Income_CF!BL226))</f>
        <v/>
      </c>
      <c r="BM224" s="1" t="str">
        <f>IF(QP_IncomeWP!BM224="","",'Cost and Benefit Parameters'!$C$47*(QP_IncomeWP!BM224-Income_CF!BM226))</f>
        <v/>
      </c>
      <c r="BN224" s="1" t="str">
        <f>IF(QP_IncomeWP!BN224="","",'Cost and Benefit Parameters'!$C$47*(QP_IncomeWP!BN224-Income_CF!BN226))</f>
        <v/>
      </c>
      <c r="BO224" s="1" t="str">
        <f>IF(QP_IncomeWP!BO224="","",'Cost and Benefit Parameters'!$C$47*(QP_IncomeWP!BO224-Income_CF!BO226))</f>
        <v/>
      </c>
      <c r="BP224" s="1" t="str">
        <f>IF(QP_IncomeWP!BP224="","",'Cost and Benefit Parameters'!$C$47*(QP_IncomeWP!BP224-Income_CF!BP226))</f>
        <v/>
      </c>
      <c r="BQ224" s="1" t="str">
        <f>IF(QP_IncomeWP!BQ224="","",'Cost and Benefit Parameters'!$C$47*(QP_IncomeWP!BQ224-Income_CF!BQ226))</f>
        <v/>
      </c>
      <c r="BR224" s="1" t="str">
        <f>IF(QP_IncomeWP!BR224="","",'Cost and Benefit Parameters'!$C$47*(QP_IncomeWP!BR224-Income_CF!BR226))</f>
        <v/>
      </c>
      <c r="BS224" s="1" t="str">
        <f>IF(QP_IncomeWP!BS224="","",'Cost and Benefit Parameters'!$C$47*(QP_IncomeWP!BS224-Income_CF!BS226))</f>
        <v/>
      </c>
    </row>
    <row r="225" spans="1:73" x14ac:dyDescent="0.55000000000000004">
      <c r="A225" s="642"/>
      <c r="B225" t="s">
        <v>478</v>
      </c>
      <c r="M225" s="1" t="str">
        <f>IF(QP_IncomeWP!M225="","",'Cost and Benefit Parameters'!$C$47*(QP_IncomeWP!M225-Income_CF!M227))</f>
        <v/>
      </c>
      <c r="N225" s="1" t="str">
        <f>IF(QP_IncomeWP!N225="","",'Cost and Benefit Parameters'!$C$47*(QP_IncomeWP!N225-Income_CF!N227))</f>
        <v/>
      </c>
      <c r="O225" s="1" t="str">
        <f>IF(QP_IncomeWP!O225="","",'Cost and Benefit Parameters'!$C$47*(QP_IncomeWP!O225-Income_CF!O227))</f>
        <v/>
      </c>
      <c r="P225" s="1" t="str">
        <f>IF(QP_IncomeWP!P225="","",'Cost and Benefit Parameters'!$C$47*(QP_IncomeWP!P225-Income_CF!P227))</f>
        <v/>
      </c>
      <c r="Q225" s="1" t="str">
        <f>IF(QP_IncomeWP!Q225="","",'Cost and Benefit Parameters'!$C$47*(QP_IncomeWP!Q225-Income_CF!Q227))</f>
        <v/>
      </c>
      <c r="R225" s="1" t="str">
        <f>IF(QP_IncomeWP!R225="","",'Cost and Benefit Parameters'!$C$47*(QP_IncomeWP!R225-Income_CF!R227))</f>
        <v/>
      </c>
      <c r="S225" s="1" t="str">
        <f>IF(QP_IncomeWP!S225="","",'Cost and Benefit Parameters'!$C$47*(QP_IncomeWP!S225-Income_CF!S227))</f>
        <v/>
      </c>
      <c r="T225" s="1" t="str">
        <f>IF(QP_IncomeWP!T225="","",'Cost and Benefit Parameters'!$C$47*(QP_IncomeWP!T225-Income_CF!T227))</f>
        <v/>
      </c>
      <c r="U225" s="1" t="str">
        <f>IF(QP_IncomeWP!U225="","",'Cost and Benefit Parameters'!$C$47*(QP_IncomeWP!U225-Income_CF!U227))</f>
        <v/>
      </c>
      <c r="V225" s="1" t="str">
        <f>IF(QP_IncomeWP!V225="","",'Cost and Benefit Parameters'!$C$47*(QP_IncomeWP!V225-Income_CF!V227))</f>
        <v/>
      </c>
      <c r="W225" s="1" t="str">
        <f>IF(QP_IncomeWP!W225="","",'Cost and Benefit Parameters'!$C$47*(QP_IncomeWP!W225-Income_CF!W227))</f>
        <v/>
      </c>
      <c r="X225" s="1">
        <f>IF(QP_IncomeWP!X225="","",'Cost and Benefit Parameters'!$C$47*(QP_IncomeWP!X225-Income_CF!X227))</f>
        <v>784232.90455395833</v>
      </c>
      <c r="Y225" s="1">
        <f>IF(QP_IncomeWP!Y225="","",'Cost and Benefit Parameters'!$C$47*(QP_IncomeWP!Y225-Income_CF!Y227))</f>
        <v>814655.11394961493</v>
      </c>
      <c r="Z225" s="1">
        <f>IF(QP_IncomeWP!Z225="","",'Cost and Benefit Parameters'!$C$47*(QP_IncomeWP!Z225-Income_CF!Z227))</f>
        <v>845749.86906999315</v>
      </c>
      <c r="AA225" s="1">
        <f>IF(QP_IncomeWP!AA225="","",'Cost and Benefit Parameters'!$C$47*(QP_IncomeWP!AA225-Income_CF!AA227))</f>
        <v>877504.82604651211</v>
      </c>
      <c r="AB225" s="1">
        <f>IF(QP_IncomeWP!AB225="","",'Cost and Benefit Parameters'!$C$47*(QP_IncomeWP!AB225-Income_CF!AB227))</f>
        <v>915473.35313069727</v>
      </c>
      <c r="AC225" s="1">
        <f>IF(QP_IncomeWP!AC225="","",'Cost and Benefit Parameters'!$C$47*(QP_IncomeWP!AC225-Income_CF!AC227))</f>
        <v>948137.99838346767</v>
      </c>
      <c r="AD225" s="1">
        <f>IF(QP_IncomeWP!AD225="","",'Cost and Benefit Parameters'!$C$47*(QP_IncomeWP!AD225-Income_CF!AD227))</f>
        <v>981379.13385384995</v>
      </c>
      <c r="AE225" s="1">
        <f>IF(QP_IncomeWP!AE225="","",'Cost and Benefit Parameters'!$C$47*(QP_IncomeWP!AE225-Income_CF!AE227))</f>
        <v>1015176.3944978613</v>
      </c>
      <c r="AF225" s="1">
        <f>IF(QP_IncomeWP!AF225="","",'Cost and Benefit Parameters'!$C$47*(QP_IncomeWP!AF225-Income_CF!AF227))</f>
        <v>1049507.6897566896</v>
      </c>
      <c r="AG225" s="1">
        <f>IF(QP_IncomeWP!AG225="","",'Cost and Benefit Parameters'!$C$47*(QP_IncomeWP!AG225-Income_CF!AG227))</f>
        <v>1084349.1980452384</v>
      </c>
      <c r="AH225" s="1">
        <f>IF(QP_IncomeWP!AH225="","",'Cost and Benefit Parameters'!$C$47*(QP_IncomeWP!AH225-Income_CF!AH227))</f>
        <v>1119675.3663309026</v>
      </c>
      <c r="AI225" s="1">
        <f>IF(QP_IncomeWP!AI225="","",'Cost and Benefit Parameters'!$C$47*(QP_IncomeWP!AI225-Income_CF!AI227))</f>
        <v>1155458.9149761987</v>
      </c>
      <c r="AJ225" s="1">
        <f>IF(QP_IncomeWP!AJ225="","",'Cost and Benefit Parameters'!$C$47*(QP_IncomeWP!AJ225-Income_CF!AJ227))</f>
        <v>1191670.848002228</v>
      </c>
      <c r="AK225" s="1">
        <f>IF(QP_IncomeWP!AK225="","",'Cost and Benefit Parameters'!$C$47*(QP_IncomeWP!AK225-Income_CF!AK227))</f>
        <v>1228280.468912025</v>
      </c>
      <c r="AL225" s="1">
        <f>IF(QP_IncomeWP!AL225="","",'Cost and Benefit Parameters'!$C$47*(QP_IncomeWP!AL225-Income_CF!AL227))</f>
        <v>1265255.4021935363</v>
      </c>
      <c r="AM225" s="1">
        <f>IF(QP_IncomeWP!AM225="","",'Cost and Benefit Parameters'!$C$47*(QP_IncomeWP!AM225-Income_CF!AM227))</f>
        <v>1302561.6206017009</v>
      </c>
      <c r="AN225" s="1">
        <f>IF(QP_IncomeWP!AN225="","",'Cost and Benefit Parameters'!$C$47*(QP_IncomeWP!AN225-Income_CF!AN227))</f>
        <v>1340163.4782973439</v>
      </c>
      <c r="AO225" s="1">
        <f>IF(QP_IncomeWP!AO225="","",'Cost and Benefit Parameters'!$C$47*(QP_IncomeWP!AO225-Income_CF!AO227))</f>
        <v>1378023.7498982679</v>
      </c>
      <c r="AP225" s="1">
        <f>IF(QP_IncomeWP!AP225="","",'Cost and Benefit Parameters'!$C$47*(QP_IncomeWP!AP225-Income_CF!AP227))</f>
        <v>1416103.6754741296</v>
      </c>
      <c r="AQ225" s="1">
        <f>IF(QP_IncomeWP!AQ225="","",'Cost and Benefit Parameters'!$C$47*(QP_IncomeWP!AQ225-Income_CF!AQ227))</f>
        <v>1454363.0114925317</v>
      </c>
      <c r="AR225" s="1">
        <f>IF(QP_IncomeWP!AR225="","",'Cost and Benefit Parameters'!$C$47*(QP_IncomeWP!AR225-Income_CF!AR227))</f>
        <v>1492760.0876984675</v>
      </c>
      <c r="AS225" s="1">
        <f>IF(QP_IncomeWP!AS225="","",'Cost and Benefit Parameters'!$C$47*(QP_IncomeWP!AS225-Income_CF!AS227))</f>
        <v>1531251.8698836565</v>
      </c>
      <c r="AT225" s="1">
        <f>IF(QP_IncomeWP!AT225="","",'Cost and Benefit Parameters'!$C$47*(QP_IncomeWP!AT225-Income_CF!AT227))</f>
        <v>1569794.0284758846</v>
      </c>
      <c r="AU225" s="1">
        <f>IF(QP_IncomeWP!AU225="","",'Cost and Benefit Parameters'!$C$47*(QP_IncomeWP!AU225-Income_CF!AU227))</f>
        <v>1608341.0128520846</v>
      </c>
      <c r="AV225" s="1">
        <f>IF(QP_IncomeWP!AV225="","",'Cost and Benefit Parameters'!$C$47*(QP_IncomeWP!AV225-Income_CF!AV227))</f>
        <v>1646846.1312518357</v>
      </c>
      <c r="AW225" s="1">
        <f>IF(QP_IncomeWP!AW225="","",'Cost and Benefit Parameters'!$C$47*(QP_IncomeWP!AW225-Income_CF!AW227))</f>
        <v>1685261.6361410711</v>
      </c>
      <c r="AX225" s="1">
        <f>IF(QP_IncomeWP!AX225="","",'Cost and Benefit Parameters'!$C$47*(QP_IncomeWP!AX225-Income_CF!AX227))</f>
        <v>1723538.8148490458</v>
      </c>
      <c r="AY225" s="1">
        <f>IF(QP_IncomeWP!AY225="","",'Cost and Benefit Parameters'!$C$47*(QP_IncomeWP!AY225-Income_CF!AY227))</f>
        <v>1761628.0852746596</v>
      </c>
      <c r="AZ225" s="1">
        <f>IF(QP_IncomeWP!AZ225="","",'Cost and Benefit Parameters'!$C$47*(QP_IncomeWP!AZ225-Income_CF!AZ227))</f>
        <v>1799479.0964321543</v>
      </c>
      <c r="BA225" s="1">
        <f>IF(QP_IncomeWP!BA225="","",'Cost and Benefit Parameters'!$C$47*(QP_IncomeWP!BA225-Income_CF!BA227))</f>
        <v>1837040.8335801282</v>
      </c>
      <c r="BB225" s="1">
        <f>IF(QP_IncomeWP!BB225="","",'Cost and Benefit Parameters'!$C$47*(QP_IncomeWP!BB225-Income_CF!BB227))</f>
        <v>1874261.7276528866</v>
      </c>
      <c r="BC225" s="1">
        <f>IF(QP_IncomeWP!BC225="","",'Cost and Benefit Parameters'!$C$47*(QP_IncomeWP!BC225-Income_CF!BC227))</f>
        <v>1911089.768688485</v>
      </c>
      <c r="BD225" s="1">
        <f>IF(QP_IncomeWP!BD225="","",'Cost and Benefit Parameters'!$C$47*(QP_IncomeWP!BD225-Income_CF!BD227))</f>
        <v>1947472.6229246734</v>
      </c>
      <c r="BE225" s="1">
        <f>IF(QP_IncomeWP!BE225="","",'Cost and Benefit Parameters'!$C$47*(QP_IncomeWP!BE225-Income_CF!BE227))</f>
        <v>1983357.7532114089</v>
      </c>
      <c r="BF225" s="1">
        <f>IF(QP_IncomeWP!BF225="","",'Cost and Benefit Parameters'!$C$47*(QP_IncomeWP!BF225-Income_CF!BF227))</f>
        <v>2018692.5423677049</v>
      </c>
      <c r="BG225" s="1">
        <f>IF(QP_IncomeWP!BG225="","",'Cost and Benefit Parameters'!$C$47*(QP_IncomeWP!BG225-Income_CF!BG227))</f>
        <v>2053424.4190908461</v>
      </c>
      <c r="BH225" s="1">
        <f>IF(QP_IncomeWP!BH225="","",'Cost and Benefit Parameters'!$C$47*(QP_IncomeWP!BH225-Income_CF!BH227))</f>
        <v>2087500.9860078034</v>
      </c>
      <c r="BI225" s="1">
        <f>IF(QP_IncomeWP!BI225="","",'Cost and Benefit Parameters'!$C$47*(QP_IncomeWP!BI225-Income_CF!BI227))</f>
        <v>2120870.1494422783</v>
      </c>
      <c r="BJ225" s="1">
        <f>IF(QP_IncomeWP!BJ225="","",'Cost and Benefit Parameters'!$C$47*(QP_IncomeWP!BJ225-Income_CF!BJ227))</f>
        <v>2153480.2504559597</v>
      </c>
      <c r="BK225" s="1">
        <f>IF(QP_IncomeWP!BK225="","",'Cost and Benefit Parameters'!$C$47*(QP_IncomeWP!BK225-Income_CF!BK227))</f>
        <v>2185280.1967099006</v>
      </c>
      <c r="BL225" s="1" t="str">
        <f>IF(QP_IncomeWP!BL225="","",'Cost and Benefit Parameters'!$C$47*(QP_IncomeWP!BL225-Income_CF!BL227))</f>
        <v/>
      </c>
      <c r="BM225" s="1" t="str">
        <f>IF(QP_IncomeWP!BM225="","",'Cost and Benefit Parameters'!$C$47*(QP_IncomeWP!BM225-Income_CF!BM227))</f>
        <v/>
      </c>
      <c r="BN225" s="1" t="str">
        <f>IF(QP_IncomeWP!BN225="","",'Cost and Benefit Parameters'!$C$47*(QP_IncomeWP!BN225-Income_CF!BN227))</f>
        <v/>
      </c>
      <c r="BO225" s="1" t="str">
        <f>IF(QP_IncomeWP!BO225="","",'Cost and Benefit Parameters'!$C$47*(QP_IncomeWP!BO225-Income_CF!BO227))</f>
        <v/>
      </c>
      <c r="BP225" s="1" t="str">
        <f>IF(QP_IncomeWP!BP225="","",'Cost and Benefit Parameters'!$C$47*(QP_IncomeWP!BP225-Income_CF!BP227))</f>
        <v/>
      </c>
      <c r="BQ225" s="1" t="str">
        <f>IF(QP_IncomeWP!BQ225="","",'Cost and Benefit Parameters'!$C$47*(QP_IncomeWP!BQ225-Income_CF!BQ227))</f>
        <v/>
      </c>
      <c r="BR225" s="1" t="str">
        <f>IF(QP_IncomeWP!BR225="","",'Cost and Benefit Parameters'!$C$47*(QP_IncomeWP!BR225-Income_CF!BR227))</f>
        <v/>
      </c>
      <c r="BS225" s="1" t="str">
        <f>IF(QP_IncomeWP!BS225="","",'Cost and Benefit Parameters'!$C$47*(QP_IncomeWP!BS225-Income_CF!BS227))</f>
        <v/>
      </c>
    </row>
    <row r="226" spans="1:73" x14ac:dyDescent="0.55000000000000004">
      <c r="A226" s="642"/>
      <c r="B226" t="s">
        <v>479</v>
      </c>
      <c r="M226" s="1" t="str">
        <f>IF(QP_IncomeWP!M226="","",'Cost and Benefit Parameters'!$C$47*(QP_IncomeWP!M226-Income_CF!M228))</f>
        <v/>
      </c>
      <c r="N226" s="1" t="str">
        <f>IF(QP_IncomeWP!N226="","",'Cost and Benefit Parameters'!$C$47*(QP_IncomeWP!N226-Income_CF!N228))</f>
        <v/>
      </c>
      <c r="O226" s="1" t="str">
        <f>IF(QP_IncomeWP!O226="","",'Cost and Benefit Parameters'!$C$47*(QP_IncomeWP!O226-Income_CF!O228))</f>
        <v/>
      </c>
      <c r="P226" s="1" t="str">
        <f>IF(QP_IncomeWP!P226="","",'Cost and Benefit Parameters'!$C$47*(QP_IncomeWP!P226-Income_CF!P228))</f>
        <v/>
      </c>
      <c r="Q226" s="1" t="str">
        <f>IF(QP_IncomeWP!Q226="","",'Cost and Benefit Parameters'!$C$47*(QP_IncomeWP!Q226-Income_CF!Q228))</f>
        <v/>
      </c>
      <c r="R226" s="1" t="str">
        <f>IF(QP_IncomeWP!R226="","",'Cost and Benefit Parameters'!$C$47*(QP_IncomeWP!R226-Income_CF!R228))</f>
        <v/>
      </c>
      <c r="S226" s="1" t="str">
        <f>IF(QP_IncomeWP!S226="","",'Cost and Benefit Parameters'!$C$47*(QP_IncomeWP!S226-Income_CF!S228))</f>
        <v/>
      </c>
      <c r="T226" s="1" t="str">
        <f>IF(QP_IncomeWP!T226="","",'Cost and Benefit Parameters'!$C$47*(QP_IncomeWP!T226-Income_CF!T228))</f>
        <v/>
      </c>
      <c r="U226" s="1" t="str">
        <f>IF(QP_IncomeWP!U226="","",'Cost and Benefit Parameters'!$C$47*(QP_IncomeWP!U226-Income_CF!U228))</f>
        <v/>
      </c>
      <c r="V226" s="1" t="str">
        <f>IF(QP_IncomeWP!V226="","",'Cost and Benefit Parameters'!$C$47*(QP_IncomeWP!V226-Income_CF!V228))</f>
        <v/>
      </c>
      <c r="W226" s="1" t="str">
        <f>IF(QP_IncomeWP!W226="","",'Cost and Benefit Parameters'!$C$47*(QP_IncomeWP!W226-Income_CF!W228))</f>
        <v/>
      </c>
      <c r="X226" s="1" t="str">
        <f>IF(QP_IncomeWP!X226="","",'Cost and Benefit Parameters'!$C$47*(QP_IncomeWP!X226-Income_CF!X228))</f>
        <v/>
      </c>
      <c r="Y226" s="1">
        <f>IF(QP_IncomeWP!Y226="","",'Cost and Benefit Parameters'!$C$47*(QP_IncomeWP!Y226-Income_CF!Y228))</f>
        <v>807759.89169057703</v>
      </c>
      <c r="Z226" s="1">
        <f>IF(QP_IncomeWP!Z226="","",'Cost and Benefit Parameters'!$C$47*(QP_IncomeWP!Z226-Income_CF!Z228))</f>
        <v>839094.76736810326</v>
      </c>
      <c r="AA226" s="1">
        <f>IF(QP_IncomeWP!AA226="","",'Cost and Benefit Parameters'!$C$47*(QP_IncomeWP!AA226-Income_CF!AA228))</f>
        <v>871122.36514209281</v>
      </c>
      <c r="AB226" s="1">
        <f>IF(QP_IncomeWP!AB226="","",'Cost and Benefit Parameters'!$C$47*(QP_IncomeWP!AB226-Income_CF!AB228))</f>
        <v>903829.97082790744</v>
      </c>
      <c r="AC226" s="1">
        <f>IF(QP_IncomeWP!AC226="","",'Cost and Benefit Parameters'!$C$47*(QP_IncomeWP!AC226-Income_CF!AC228))</f>
        <v>942937.55372461828</v>
      </c>
      <c r="AD226" s="1">
        <f>IF(QP_IncomeWP!AD226="","",'Cost and Benefit Parameters'!$C$47*(QP_IncomeWP!AD226-Income_CF!AD228))</f>
        <v>976582.13833497162</v>
      </c>
      <c r="AE226" s="1">
        <f>IF(QP_IncomeWP!AE226="","",'Cost and Benefit Parameters'!$C$47*(QP_IncomeWP!AE226-Income_CF!AE228))</f>
        <v>1010820.5078694656</v>
      </c>
      <c r="AF226" s="1">
        <f>IF(QP_IncomeWP!AF226="","",'Cost and Benefit Parameters'!$C$47*(QP_IncomeWP!AF226-Income_CF!AF228))</f>
        <v>1045631.6863327968</v>
      </c>
      <c r="AG226" s="1">
        <f>IF(QP_IncomeWP!AG226="","",'Cost and Benefit Parameters'!$C$47*(QP_IncomeWP!AG226-Income_CF!AG228))</f>
        <v>1080992.9204493905</v>
      </c>
      <c r="AH226" s="1">
        <f>IF(QP_IncomeWP!AH226="","",'Cost and Benefit Parameters'!$C$47*(QP_IncomeWP!AH226-Income_CF!AH228))</f>
        <v>1116879.6739865954</v>
      </c>
      <c r="AI226" s="1">
        <f>IF(QP_IncomeWP!AI226="","",'Cost and Benefit Parameters'!$C$47*(QP_IncomeWP!AI226-Income_CF!AI228))</f>
        <v>1153265.6273208295</v>
      </c>
      <c r="AJ226" s="1">
        <f>IF(QP_IncomeWP!AJ226="","",'Cost and Benefit Parameters'!$C$47*(QP_IncomeWP!AJ226-Income_CF!AJ228))</f>
        <v>1190122.682425485</v>
      </c>
      <c r="AK226" s="1">
        <f>IF(QP_IncomeWP!AK226="","",'Cost and Benefit Parameters'!$C$47*(QP_IncomeWP!AK226-Income_CF!AK228))</f>
        <v>1227420.9734422949</v>
      </c>
      <c r="AL226" s="1">
        <f>IF(QP_IncomeWP!AL226="","",'Cost and Benefit Parameters'!$C$47*(QP_IncomeWP!AL226-Income_CF!AL228))</f>
        <v>1265128.8829793858</v>
      </c>
      <c r="AM226" s="1">
        <f>IF(QP_IncomeWP!AM226="","",'Cost and Benefit Parameters'!$C$47*(QP_IncomeWP!AM226-Income_CF!AM228))</f>
        <v>1303213.0642593426</v>
      </c>
      <c r="AN226" s="1">
        <f>IF(QP_IncomeWP!AN226="","",'Cost and Benefit Parameters'!$C$47*(QP_IncomeWP!AN226-Income_CF!AN228))</f>
        <v>1341638.4692197512</v>
      </c>
      <c r="AO226" s="1">
        <f>IF(QP_IncomeWP!AO226="","",'Cost and Benefit Parameters'!$C$47*(QP_IncomeWP!AO226-Income_CF!AO228))</f>
        <v>1380368.3826462647</v>
      </c>
      <c r="AP226" s="1">
        <f>IF(QP_IncomeWP!AP226="","",'Cost and Benefit Parameters'!$C$47*(QP_IncomeWP!AP226-Income_CF!AP228))</f>
        <v>1419364.4623952154</v>
      </c>
      <c r="AQ226" s="1">
        <f>IF(QP_IncomeWP!AQ226="","",'Cost and Benefit Parameters'!$C$47*(QP_IncomeWP!AQ226-Income_CF!AQ228))</f>
        <v>1458586.7857383534</v>
      </c>
      <c r="AR226" s="1">
        <f>IF(QP_IncomeWP!AR226="","",'Cost and Benefit Parameters'!$C$47*(QP_IncomeWP!AR226-Income_CF!AR228))</f>
        <v>1497993.9018373077</v>
      </c>
      <c r="AS226" s="1">
        <f>IF(QP_IncomeWP!AS226="","",'Cost and Benefit Parameters'!$C$47*(QP_IncomeWP!AS226-Income_CF!AS228))</f>
        <v>1537542.8903294215</v>
      </c>
      <c r="AT226" s="1">
        <f>IF(QP_IncomeWP!AT226="","",'Cost and Benefit Parameters'!$C$47*(QP_IncomeWP!AT226-Income_CF!AT228))</f>
        <v>1577189.4259801668</v>
      </c>
      <c r="AU226" s="1">
        <f>IF(QP_IncomeWP!AU226="","",'Cost and Benefit Parameters'!$C$47*(QP_IncomeWP!AU226-Income_CF!AU228))</f>
        <v>1616887.849330161</v>
      </c>
      <c r="AV226" s="1">
        <f>IF(QP_IncomeWP!AV226="","",'Cost and Benefit Parameters'!$C$47*(QP_IncomeWP!AV226-Income_CF!AV228))</f>
        <v>1656591.2432376484</v>
      </c>
      <c r="AW226" s="1">
        <f>IF(QP_IncomeWP!AW226="","",'Cost and Benefit Parameters'!$C$47*(QP_IncomeWP!AW226-Income_CF!AW228))</f>
        <v>1696251.5151893902</v>
      </c>
      <c r="AX226" s="1">
        <f>IF(QP_IncomeWP!AX226="","",'Cost and Benefit Parameters'!$C$47*(QP_IncomeWP!AX226-Income_CF!AX228))</f>
        <v>1735819.4852253022</v>
      </c>
      <c r="AY226" s="1">
        <f>IF(QP_IncomeWP!AY226="","",'Cost and Benefit Parameters'!$C$47*(QP_IncomeWP!AY226-Income_CF!AY228))</f>
        <v>1775244.9792945171</v>
      </c>
      <c r="AZ226" s="1">
        <f>IF(QP_IncomeWP!AZ226="","",'Cost and Benefit Parameters'!$C$47*(QP_IncomeWP!AZ226-Income_CF!AZ228))</f>
        <v>1814476.9278328996</v>
      </c>
      <c r="BA226" s="1">
        <f>IF(QP_IncomeWP!BA226="","",'Cost and Benefit Parameters'!$C$47*(QP_IncomeWP!BA226-Income_CF!BA228))</f>
        <v>1853463.4693251194</v>
      </c>
      <c r="BB226" s="1">
        <f>IF(QP_IncomeWP!BB226="","",'Cost and Benefit Parameters'!$C$47*(QP_IncomeWP!BB226-Income_CF!BB228))</f>
        <v>1892152.0585875325</v>
      </c>
      <c r="BC226" s="1">
        <f>IF(QP_IncomeWP!BC226="","",'Cost and Benefit Parameters'!$C$47*(QP_IncomeWP!BC226-Income_CF!BC228))</f>
        <v>1930489.579482473</v>
      </c>
      <c r="BD226" s="1">
        <f>IF(QP_IncomeWP!BD226="","",'Cost and Benefit Parameters'!$C$47*(QP_IncomeWP!BD226-Income_CF!BD228))</f>
        <v>1968422.4617491383</v>
      </c>
      <c r="BE226" s="1">
        <f>IF(QP_IncomeWP!BE226="","",'Cost and Benefit Parameters'!$C$47*(QP_IncomeWP!BE226-Income_CF!BE228))</f>
        <v>2005896.8016124135</v>
      </c>
      <c r="BF226" s="1">
        <f>IF(QP_IncomeWP!BF226="","",'Cost and Benefit Parameters'!$C$47*(QP_IncomeWP!BF226-Income_CF!BF228))</f>
        <v>2042858.4858077522</v>
      </c>
      <c r="BG226" s="1">
        <f>IF(QP_IncomeWP!BG226="","",'Cost and Benefit Parameters'!$C$47*(QP_IncomeWP!BG226-Income_CF!BG228))</f>
        <v>2079253.3186387345</v>
      </c>
      <c r="BH226" s="1">
        <f>IF(QP_IncomeWP!BH226="","",'Cost and Benefit Parameters'!$C$47*(QP_IncomeWP!BH226-Income_CF!BH228))</f>
        <v>2115027.1516635721</v>
      </c>
      <c r="BI226" s="1">
        <f>IF(QP_IncomeWP!BI226="","",'Cost and Benefit Parameters'!$C$47*(QP_IncomeWP!BI226-Income_CF!BI228))</f>
        <v>2150126.0155880363</v>
      </c>
      <c r="BJ226" s="1">
        <f>IF(QP_IncomeWP!BJ226="","",'Cost and Benefit Parameters'!$C$47*(QP_IncomeWP!BJ226-Income_CF!BJ228))</f>
        <v>2184496.2539255461</v>
      </c>
      <c r="BK226" s="1">
        <f>IF(QP_IncomeWP!BK226="","",'Cost and Benefit Parameters'!$C$47*(QP_IncomeWP!BK226-Income_CF!BK228))</f>
        <v>2218084.6579696378</v>
      </c>
      <c r="BL226" s="1">
        <f>IF(QP_IncomeWP!BL226="","",'Cost and Benefit Parameters'!$C$47*(QP_IncomeWP!BL226-Income_CF!BL228))</f>
        <v>2250838.6026111981</v>
      </c>
      <c r="BM226" s="1" t="str">
        <f>IF(QP_IncomeWP!BM226="","",'Cost and Benefit Parameters'!$C$47*(QP_IncomeWP!BM226-Income_CF!BM228))</f>
        <v/>
      </c>
      <c r="BN226" s="1" t="str">
        <f>IF(QP_IncomeWP!BN226="","",'Cost and Benefit Parameters'!$C$47*(QP_IncomeWP!BN226-Income_CF!BN228))</f>
        <v/>
      </c>
      <c r="BO226" s="1" t="str">
        <f>IF(QP_IncomeWP!BO226="","",'Cost and Benefit Parameters'!$C$47*(QP_IncomeWP!BO226-Income_CF!BO228))</f>
        <v/>
      </c>
      <c r="BP226" s="1" t="str">
        <f>IF(QP_IncomeWP!BP226="","",'Cost and Benefit Parameters'!$C$47*(QP_IncomeWP!BP226-Income_CF!BP228))</f>
        <v/>
      </c>
      <c r="BQ226" s="1" t="str">
        <f>IF(QP_IncomeWP!BQ226="","",'Cost and Benefit Parameters'!$C$47*(QP_IncomeWP!BQ226-Income_CF!BQ228))</f>
        <v/>
      </c>
      <c r="BR226" s="1" t="str">
        <f>IF(QP_IncomeWP!BR226="","",'Cost and Benefit Parameters'!$C$47*(QP_IncomeWP!BR226-Income_CF!BR228))</f>
        <v/>
      </c>
      <c r="BS226" s="1" t="str">
        <f>IF(QP_IncomeWP!BS226="","",'Cost and Benefit Parameters'!$C$47*(QP_IncomeWP!BS226-Income_CF!BS228))</f>
        <v/>
      </c>
    </row>
    <row r="227" spans="1:73" x14ac:dyDescent="0.55000000000000004">
      <c r="A227" s="642"/>
      <c r="B227" t="s">
        <v>480</v>
      </c>
      <c r="M227" s="1" t="str">
        <f>IF(QP_IncomeWP!M227="","",'Cost and Benefit Parameters'!$C$47*(QP_IncomeWP!M227-Income_CF!M229))</f>
        <v/>
      </c>
      <c r="N227" s="1" t="str">
        <f>IF(QP_IncomeWP!N227="","",'Cost and Benefit Parameters'!$C$47*(QP_IncomeWP!N227-Income_CF!N229))</f>
        <v/>
      </c>
      <c r="O227" s="1" t="str">
        <f>IF(QP_IncomeWP!O227="","",'Cost and Benefit Parameters'!$C$47*(QP_IncomeWP!O227-Income_CF!O229))</f>
        <v/>
      </c>
      <c r="P227" s="1" t="str">
        <f>IF(QP_IncomeWP!P227="","",'Cost and Benefit Parameters'!$C$47*(QP_IncomeWP!P227-Income_CF!P229))</f>
        <v/>
      </c>
      <c r="Q227" s="1" t="str">
        <f>IF(QP_IncomeWP!Q227="","",'Cost and Benefit Parameters'!$C$47*(QP_IncomeWP!Q227-Income_CF!Q229))</f>
        <v/>
      </c>
      <c r="R227" s="1" t="str">
        <f>IF(QP_IncomeWP!R227="","",'Cost and Benefit Parameters'!$C$47*(QP_IncomeWP!R227-Income_CF!R229))</f>
        <v/>
      </c>
      <c r="S227" s="1" t="str">
        <f>IF(QP_IncomeWP!S227="","",'Cost and Benefit Parameters'!$C$47*(QP_IncomeWP!S227-Income_CF!S229))</f>
        <v/>
      </c>
      <c r="T227" s="1" t="str">
        <f>IF(QP_IncomeWP!T227="","",'Cost and Benefit Parameters'!$C$47*(QP_IncomeWP!T227-Income_CF!T229))</f>
        <v/>
      </c>
      <c r="U227" s="1" t="str">
        <f>IF(QP_IncomeWP!U227="","",'Cost and Benefit Parameters'!$C$47*(QP_IncomeWP!U227-Income_CF!U229))</f>
        <v/>
      </c>
      <c r="V227" s="1" t="str">
        <f>IF(QP_IncomeWP!V227="","",'Cost and Benefit Parameters'!$C$47*(QP_IncomeWP!V227-Income_CF!V229))</f>
        <v/>
      </c>
      <c r="W227" s="1" t="str">
        <f>IF(QP_IncomeWP!W227="","",'Cost and Benefit Parameters'!$C$47*(QP_IncomeWP!W227-Income_CF!W229))</f>
        <v/>
      </c>
      <c r="X227" s="1" t="str">
        <f>IF(QP_IncomeWP!X227="","",'Cost and Benefit Parameters'!$C$47*(QP_IncomeWP!X227-Income_CF!X229))</f>
        <v/>
      </c>
      <c r="Y227" s="1" t="str">
        <f>IF(QP_IncomeWP!Y227="","",'Cost and Benefit Parameters'!$C$47*(QP_IncomeWP!Y227-Income_CF!Y229))</f>
        <v/>
      </c>
      <c r="Z227" s="1">
        <f>IF(QP_IncomeWP!Z227="","",'Cost and Benefit Parameters'!$C$47*(QP_IncomeWP!Z227-Income_CF!Z229))</f>
        <v>831992.68844129459</v>
      </c>
      <c r="AA227" s="1">
        <f>IF(QP_IncomeWP!AA227="","",'Cost and Benefit Parameters'!$C$47*(QP_IncomeWP!AA227-Income_CF!AA229))</f>
        <v>864267.61038914626</v>
      </c>
      <c r="AB227" s="1">
        <f>IF(QP_IncomeWP!AB227="","",'Cost and Benefit Parameters'!$C$47*(QP_IncomeWP!AB227-Income_CF!AB229))</f>
        <v>897256.03609635564</v>
      </c>
      <c r="AC227" s="1">
        <f>IF(QP_IncomeWP!AC227="","",'Cost and Benefit Parameters'!$C$47*(QP_IncomeWP!AC227-Income_CF!AC229))</f>
        <v>930944.86995274469</v>
      </c>
      <c r="AD227" s="1">
        <f>IF(QP_IncomeWP!AD227="","",'Cost and Benefit Parameters'!$C$47*(QP_IncomeWP!AD227-Income_CF!AD229))</f>
        <v>971225.68033635651</v>
      </c>
      <c r="AE227" s="1">
        <f>IF(QP_IncomeWP!AE227="","",'Cost and Benefit Parameters'!$C$47*(QP_IncomeWP!AE227-Income_CF!AE229))</f>
        <v>1005879.6024850204</v>
      </c>
      <c r="AF227" s="1">
        <f>IF(QP_IncomeWP!AF227="","",'Cost and Benefit Parameters'!$C$47*(QP_IncomeWP!AF227-Income_CF!AF229))</f>
        <v>1041145.12310555</v>
      </c>
      <c r="AG227" s="1">
        <f>IF(QP_IncomeWP!AG227="","",'Cost and Benefit Parameters'!$C$47*(QP_IncomeWP!AG227-Income_CF!AG229))</f>
        <v>1077000.6369227809</v>
      </c>
      <c r="AH227" s="1">
        <f>IF(QP_IncomeWP!AH227="","",'Cost and Benefit Parameters'!$C$47*(QP_IncomeWP!AH227-Income_CF!AH229))</f>
        <v>1113422.7080628721</v>
      </c>
      <c r="AI227" s="1">
        <f>IF(QP_IncomeWP!AI227="","",'Cost and Benefit Parameters'!$C$47*(QP_IncomeWP!AI227-Income_CF!AI229))</f>
        <v>1150386.0642061932</v>
      </c>
      <c r="AJ227" s="1">
        <f>IF(QP_IncomeWP!AJ227="","",'Cost and Benefit Parameters'!$C$47*(QP_IncomeWP!AJ227-Income_CF!AJ229))</f>
        <v>1187863.5961404541</v>
      </c>
      <c r="AK227" s="1">
        <f>IF(QP_IncomeWP!AK227="","",'Cost and Benefit Parameters'!$C$47*(QP_IncomeWP!AK227-Income_CF!AK229))</f>
        <v>1225826.3628982496</v>
      </c>
      <c r="AL227" s="1">
        <f>IF(QP_IncomeWP!AL227="","",'Cost and Benefit Parameters'!$C$47*(QP_IncomeWP!AL227-Income_CF!AL229))</f>
        <v>1264243.6026455637</v>
      </c>
      <c r="AM227" s="1">
        <f>IF(QP_IncomeWP!AM227="","",'Cost and Benefit Parameters'!$C$47*(QP_IncomeWP!AM227-Income_CF!AM229))</f>
        <v>1303082.7494687673</v>
      </c>
      <c r="AN227" s="1">
        <f>IF(QP_IncomeWP!AN227="","",'Cost and Benefit Parameters'!$C$47*(QP_IncomeWP!AN227-Income_CF!AN229))</f>
        <v>1342309.456187123</v>
      </c>
      <c r="AO227" s="1">
        <f>IF(QP_IncomeWP!AO227="","",'Cost and Benefit Parameters'!$C$47*(QP_IncomeWP!AO227-Income_CF!AO229))</f>
        <v>1381887.623296344</v>
      </c>
      <c r="AP227" s="1">
        <f>IF(QP_IncomeWP!AP227="","",'Cost and Benefit Parameters'!$C$47*(QP_IncomeWP!AP227-Income_CF!AP229))</f>
        <v>1421779.4341256528</v>
      </c>
      <c r="AQ227" s="1">
        <f>IF(QP_IncomeWP!AQ227="","",'Cost and Benefit Parameters'!$C$47*(QP_IncomeWP!AQ227-Income_CF!AQ229))</f>
        <v>1461945.3962670718</v>
      </c>
      <c r="AR227" s="1">
        <f>IF(QP_IncomeWP!AR227="","",'Cost and Benefit Parameters'!$C$47*(QP_IncomeWP!AR227-Income_CF!AR229))</f>
        <v>1502344.3893105036</v>
      </c>
      <c r="AS227" s="1">
        <f>IF(QP_IncomeWP!AS227="","",'Cost and Benefit Parameters'!$C$47*(QP_IncomeWP!AS227-Income_CF!AS229))</f>
        <v>1542933.7188924272</v>
      </c>
      <c r="AT227" s="1">
        <f>IF(QP_IncomeWP!AT227="","",'Cost and Benefit Parameters'!$C$47*(QP_IncomeWP!AT227-Income_CF!AT229))</f>
        <v>1583669.1770393038</v>
      </c>
      <c r="AU227" s="1">
        <f>IF(QP_IncomeWP!AU227="","",'Cost and Benefit Parameters'!$C$47*(QP_IncomeWP!AU227-Income_CF!AU229))</f>
        <v>1624505.1087595713</v>
      </c>
      <c r="AV227" s="1">
        <f>IF(QP_IncomeWP!AV227="","",'Cost and Benefit Parameters'!$C$47*(QP_IncomeWP!AV227-Income_CF!AV229))</f>
        <v>1665394.4848100666</v>
      </c>
      <c r="AW227" s="1">
        <f>IF(QP_IncomeWP!AW227="","",'Cost and Benefit Parameters'!$C$47*(QP_IncomeWP!AW227-Income_CF!AW229))</f>
        <v>1706288.980534777</v>
      </c>
      <c r="AX227" s="1">
        <f>IF(QP_IncomeWP!AX227="","",'Cost and Benefit Parameters'!$C$47*(QP_IncomeWP!AX227-Income_CF!AX229))</f>
        <v>1747139.060645072</v>
      </c>
      <c r="AY227" s="1">
        <f>IF(QP_IncomeWP!AY227="","",'Cost and Benefit Parameters'!$C$47*(QP_IncomeWP!AY227-Income_CF!AY229))</f>
        <v>1787894.0697820615</v>
      </c>
      <c r="AZ227" s="1">
        <f>IF(QP_IncomeWP!AZ227="","",'Cost and Benefit Parameters'!$C$47*(QP_IncomeWP!AZ227-Income_CF!AZ229))</f>
        <v>1828502.3286733518</v>
      </c>
      <c r="BA227" s="1">
        <f>IF(QP_IncomeWP!BA227="","",'Cost and Benefit Parameters'!$C$47*(QP_IncomeWP!BA227-Income_CF!BA229))</f>
        <v>1868911.2356678869</v>
      </c>
      <c r="BB227" s="1">
        <f>IF(QP_IncomeWP!BB227="","",'Cost and Benefit Parameters'!$C$47*(QP_IncomeWP!BB227-Income_CF!BB229))</f>
        <v>1909067.3734048728</v>
      </c>
      <c r="BC227" s="1">
        <f>IF(QP_IncomeWP!BC227="","",'Cost and Benefit Parameters'!$C$47*(QP_IncomeWP!BC227-Income_CF!BC229))</f>
        <v>1948916.6203451573</v>
      </c>
      <c r="BD227" s="1">
        <f>IF(QP_IncomeWP!BD227="","",'Cost and Benefit Parameters'!$C$47*(QP_IncomeWP!BD227-Income_CF!BD229))</f>
        <v>1988404.2668669471</v>
      </c>
      <c r="BE227" s="1">
        <f>IF(QP_IncomeWP!BE227="","",'Cost and Benefit Parameters'!$C$47*(QP_IncomeWP!BE227-Income_CF!BE229))</f>
        <v>2027475.1356016132</v>
      </c>
      <c r="BF227" s="1">
        <f>IF(QP_IncomeWP!BF227="","",'Cost and Benefit Parameters'!$C$47*(QP_IncomeWP!BF227-Income_CF!BF229))</f>
        <v>2066073.7056607865</v>
      </c>
      <c r="BG227" s="1">
        <f>IF(QP_IncomeWP!BG227="","",'Cost and Benefit Parameters'!$C$47*(QP_IncomeWP!BG227-Income_CF!BG229))</f>
        <v>2104144.240381984</v>
      </c>
      <c r="BH227" s="1">
        <f>IF(QP_IncomeWP!BH227="","",'Cost and Benefit Parameters'!$C$47*(QP_IncomeWP!BH227-Income_CF!BH229))</f>
        <v>2141630.9181978973</v>
      </c>
      <c r="BI227" s="1">
        <f>IF(QP_IncomeWP!BI227="","",'Cost and Benefit Parameters'!$C$47*(QP_IncomeWP!BI227-Income_CF!BI229))</f>
        <v>2178477.9662134782</v>
      </c>
      <c r="BJ227" s="1">
        <f>IF(QP_IncomeWP!BJ227="","",'Cost and Benefit Parameters'!$C$47*(QP_IncomeWP!BJ227-Income_CF!BJ229))</f>
        <v>2214629.7960556773</v>
      </c>
      <c r="BK227" s="1">
        <f>IF(QP_IncomeWP!BK227="","",'Cost and Benefit Parameters'!$C$47*(QP_IncomeWP!BK227-Income_CF!BK229))</f>
        <v>2250031.1415433129</v>
      </c>
      <c r="BL227" s="1">
        <f>IF(QP_IncomeWP!BL227="","",'Cost and Benefit Parameters'!$C$47*(QP_IncomeWP!BL227-Income_CF!BL229))</f>
        <v>2284627.1977087278</v>
      </c>
      <c r="BM227" s="1">
        <f>IF(QP_IncomeWP!BM227="","",'Cost and Benefit Parameters'!$C$47*(QP_IncomeWP!BM227-Income_CF!BM229))</f>
        <v>2318363.7606895338</v>
      </c>
      <c r="BN227" s="1" t="str">
        <f>IF(QP_IncomeWP!BN227="","",'Cost and Benefit Parameters'!$C$47*(QP_IncomeWP!BN227-Income_CF!BN229))</f>
        <v/>
      </c>
      <c r="BO227" s="1" t="str">
        <f>IF(QP_IncomeWP!BO227="","",'Cost and Benefit Parameters'!$C$47*(QP_IncomeWP!BO227-Income_CF!BO229))</f>
        <v/>
      </c>
      <c r="BP227" s="1" t="str">
        <f>IF(QP_IncomeWP!BP227="","",'Cost and Benefit Parameters'!$C$47*(QP_IncomeWP!BP227-Income_CF!BP229))</f>
        <v/>
      </c>
      <c r="BQ227" s="1" t="str">
        <f>IF(QP_IncomeWP!BQ227="","",'Cost and Benefit Parameters'!$C$47*(QP_IncomeWP!BQ227-Income_CF!BQ229))</f>
        <v/>
      </c>
      <c r="BR227" s="1" t="str">
        <f>IF(QP_IncomeWP!BR227="","",'Cost and Benefit Parameters'!$C$47*(QP_IncomeWP!BR227-Income_CF!BR229))</f>
        <v/>
      </c>
      <c r="BS227" s="1" t="str">
        <f>IF(QP_IncomeWP!BS227="","",'Cost and Benefit Parameters'!$C$47*(QP_IncomeWP!BS227-Income_CF!BS229))</f>
        <v/>
      </c>
    </row>
    <row r="228" spans="1:73" x14ac:dyDescent="0.55000000000000004">
      <c r="A228" s="642"/>
      <c r="B228" t="s">
        <v>481</v>
      </c>
      <c r="M228" s="1" t="str">
        <f>IF(QP_IncomeWP!M228="","",'Cost and Benefit Parameters'!$C$47*(QP_IncomeWP!M228-Income_CF!M230))</f>
        <v/>
      </c>
      <c r="N228" s="1" t="str">
        <f>IF(QP_IncomeWP!N228="","",'Cost and Benefit Parameters'!$C$47*(QP_IncomeWP!N228-Income_CF!N230))</f>
        <v/>
      </c>
      <c r="O228" s="1" t="str">
        <f>IF(QP_IncomeWP!O228="","",'Cost and Benefit Parameters'!$C$47*(QP_IncomeWP!O228-Income_CF!O230))</f>
        <v/>
      </c>
      <c r="P228" s="1" t="str">
        <f>IF(QP_IncomeWP!P228="","",'Cost and Benefit Parameters'!$C$47*(QP_IncomeWP!P228-Income_CF!P230))</f>
        <v/>
      </c>
      <c r="Q228" s="1" t="str">
        <f>IF(QP_IncomeWP!Q228="","",'Cost and Benefit Parameters'!$C$47*(QP_IncomeWP!Q228-Income_CF!Q230))</f>
        <v/>
      </c>
      <c r="R228" s="1" t="str">
        <f>IF(QP_IncomeWP!R228="","",'Cost and Benefit Parameters'!$C$47*(QP_IncomeWP!R228-Income_CF!R230))</f>
        <v/>
      </c>
      <c r="S228" s="1" t="str">
        <f>IF(QP_IncomeWP!S228="","",'Cost and Benefit Parameters'!$C$47*(QP_IncomeWP!S228-Income_CF!S230))</f>
        <v/>
      </c>
      <c r="T228" s="1" t="str">
        <f>IF(QP_IncomeWP!T228="","",'Cost and Benefit Parameters'!$C$47*(QP_IncomeWP!T228-Income_CF!T230))</f>
        <v/>
      </c>
      <c r="U228" s="1" t="str">
        <f>IF(QP_IncomeWP!U228="","",'Cost and Benefit Parameters'!$C$47*(QP_IncomeWP!U228-Income_CF!U230))</f>
        <v/>
      </c>
      <c r="V228" s="1" t="str">
        <f>IF(QP_IncomeWP!V228="","",'Cost and Benefit Parameters'!$C$47*(QP_IncomeWP!V228-Income_CF!V230))</f>
        <v/>
      </c>
      <c r="W228" s="1" t="str">
        <f>IF(QP_IncomeWP!W228="","",'Cost and Benefit Parameters'!$C$47*(QP_IncomeWP!W228-Income_CF!W230))</f>
        <v/>
      </c>
      <c r="X228" s="1" t="str">
        <f>IF(QP_IncomeWP!X228="","",'Cost and Benefit Parameters'!$C$47*(QP_IncomeWP!X228-Income_CF!X230))</f>
        <v/>
      </c>
      <c r="Y228" s="1" t="str">
        <f>IF(QP_IncomeWP!Y228="","",'Cost and Benefit Parameters'!$C$47*(QP_IncomeWP!Y228-Income_CF!Y230))</f>
        <v/>
      </c>
      <c r="Z228" s="1" t="str">
        <f>IF(QP_IncomeWP!Z228="","",'Cost and Benefit Parameters'!$C$47*(QP_IncomeWP!Z228-Income_CF!Z230))</f>
        <v/>
      </c>
      <c r="AA228" s="1">
        <f>IF(QP_IncomeWP!AA228="","",'Cost and Benefit Parameters'!$C$47*(QP_IncomeWP!AA228-Income_CF!AA230))</f>
        <v>856952.46909453312</v>
      </c>
      <c r="AB228" s="1">
        <f>IF(QP_IncomeWP!AB228="","",'Cost and Benefit Parameters'!$C$47*(QP_IncomeWP!AB228-Income_CF!AB230))</f>
        <v>890195.63870082062</v>
      </c>
      <c r="AC228" s="1">
        <f>IF(QP_IncomeWP!AC228="","",'Cost and Benefit Parameters'!$C$47*(QP_IncomeWP!AC228-Income_CF!AC230))</f>
        <v>924173.71717924625</v>
      </c>
      <c r="AD228" s="1">
        <f>IF(QP_IncomeWP!AD228="","",'Cost and Benefit Parameters'!$C$47*(QP_IncomeWP!AD228-Income_CF!AD230))</f>
        <v>958873.21605132683</v>
      </c>
      <c r="AE228" s="1">
        <f>IF(QP_IncomeWP!AE228="","",'Cost and Benefit Parameters'!$C$47*(QP_IncomeWP!AE228-Income_CF!AE230))</f>
        <v>1000362.4507464474</v>
      </c>
      <c r="AF228" s="1">
        <f>IF(QP_IncomeWP!AF228="","",'Cost and Benefit Parameters'!$C$47*(QP_IncomeWP!AF228-Income_CF!AF230))</f>
        <v>1036055.9905595712</v>
      </c>
      <c r="AG228" s="1">
        <f>IF(QP_IncomeWP!AG228="","",'Cost and Benefit Parameters'!$C$47*(QP_IncomeWP!AG228-Income_CF!AG230))</f>
        <v>1072379.476798716</v>
      </c>
      <c r="AH228" s="1">
        <f>IF(QP_IncomeWP!AH228="","",'Cost and Benefit Parameters'!$C$47*(QP_IncomeWP!AH228-Income_CF!AH230))</f>
        <v>1109310.6560304642</v>
      </c>
      <c r="AI228" s="1">
        <f>IF(QP_IncomeWP!AI228="","",'Cost and Benefit Parameters'!$C$47*(QP_IncomeWP!AI228-Income_CF!AI230))</f>
        <v>1146825.3893047578</v>
      </c>
      <c r="AJ228" s="1">
        <f>IF(QP_IncomeWP!AJ228="","",'Cost and Benefit Parameters'!$C$47*(QP_IncomeWP!AJ228-Income_CF!AJ230))</f>
        <v>1184897.6461323793</v>
      </c>
      <c r="AK228" s="1">
        <f>IF(QP_IncomeWP!AK228="","",'Cost and Benefit Parameters'!$C$47*(QP_IncomeWP!AK228-Income_CF!AK230))</f>
        <v>1223499.5040246679</v>
      </c>
      <c r="AL228" s="1">
        <f>IF(QP_IncomeWP!AL228="","",'Cost and Benefit Parameters'!$C$47*(QP_IncomeWP!AL228-Income_CF!AL230))</f>
        <v>1262601.1537851966</v>
      </c>
      <c r="AM228" s="1">
        <f>IF(QP_IncomeWP!AM228="","",'Cost and Benefit Parameters'!$C$47*(QP_IncomeWP!AM228-Income_CF!AM230))</f>
        <v>1302170.9107249307</v>
      </c>
      <c r="AN228" s="1">
        <f>IF(QP_IncomeWP!AN228="","",'Cost and Benefit Parameters'!$C$47*(QP_IncomeWP!AN228-Income_CF!AN230))</f>
        <v>1342175.23195283</v>
      </c>
      <c r="AO228" s="1">
        <f>IF(QP_IncomeWP!AO228="","",'Cost and Benefit Parameters'!$C$47*(QP_IncomeWP!AO228-Income_CF!AO230))</f>
        <v>1382578.7398727362</v>
      </c>
      <c r="AP228" s="1">
        <f>IF(QP_IncomeWP!AP228="","",'Cost and Benefit Parameters'!$C$47*(QP_IncomeWP!AP228-Income_CF!AP230))</f>
        <v>1423344.2519952341</v>
      </c>
      <c r="AQ228" s="1">
        <f>IF(QP_IncomeWP!AQ228="","",'Cost and Benefit Parameters'!$C$47*(QP_IncomeWP!AQ228-Income_CF!AQ230))</f>
        <v>1464432.8171494221</v>
      </c>
      <c r="AR228" s="1">
        <f>IF(QP_IncomeWP!AR228="","",'Cost and Benefit Parameters'!$C$47*(QP_IncomeWP!AR228-Income_CF!AR230))</f>
        <v>1505803.7581550844</v>
      </c>
      <c r="AS228" s="1">
        <f>IF(QP_IncomeWP!AS228="","",'Cost and Benefit Parameters'!$C$47*(QP_IncomeWP!AS228-Income_CF!AS230))</f>
        <v>1547414.7209898194</v>
      </c>
      <c r="AT228" s="1">
        <f>IF(QP_IncomeWP!AT228="","",'Cost and Benefit Parameters'!$C$47*(QP_IncomeWP!AT228-Income_CF!AT230))</f>
        <v>1589221.7304591993</v>
      </c>
      <c r="AU228" s="1">
        <f>IF(QP_IncomeWP!AU228="","",'Cost and Benefit Parameters'!$C$47*(QP_IncomeWP!AU228-Income_CF!AU230))</f>
        <v>1631179.2523504829</v>
      </c>
      <c r="AV228" s="1">
        <f>IF(QP_IncomeWP!AV228="","",'Cost and Benefit Parameters'!$C$47*(QP_IncomeWP!AV228-Income_CF!AV230))</f>
        <v>1673240.2620223586</v>
      </c>
      <c r="AW228" s="1">
        <f>IF(QP_IncomeWP!AW228="","",'Cost and Benefit Parameters'!$C$47*(QP_IncomeWP!AW228-Income_CF!AW230))</f>
        <v>1715356.3193543677</v>
      </c>
      <c r="AX228" s="1">
        <f>IF(QP_IncomeWP!AX228="","",'Cost and Benefit Parameters'!$C$47*(QP_IncomeWP!AX228-Income_CF!AX230))</f>
        <v>1757477.649950821</v>
      </c>
      <c r="AY228" s="1">
        <f>IF(QP_IncomeWP!AY228="","",'Cost and Benefit Parameters'!$C$47*(QP_IncomeWP!AY228-Income_CF!AY230))</f>
        <v>1799553.232464425</v>
      </c>
      <c r="AZ228" s="1">
        <f>IF(QP_IncomeWP!AZ228="","",'Cost and Benefit Parameters'!$C$47*(QP_IncomeWP!AZ228-Income_CF!AZ230))</f>
        <v>1841530.8918755231</v>
      </c>
      <c r="BA228" s="1">
        <f>IF(QP_IncomeWP!BA228="","",'Cost and Benefit Parameters'!$C$47*(QP_IncomeWP!BA228-Income_CF!BA230))</f>
        <v>1883357.3985335529</v>
      </c>
      <c r="BB228" s="1">
        <f>IF(QP_IncomeWP!BB228="","",'Cost and Benefit Parameters'!$C$47*(QP_IncomeWP!BB228-Income_CF!BB230))</f>
        <v>1924978.5727379234</v>
      </c>
      <c r="BC228" s="1">
        <f>IF(QP_IncomeWP!BC228="","",'Cost and Benefit Parameters'!$C$47*(QP_IncomeWP!BC228-Income_CF!BC230))</f>
        <v>1966339.3946070191</v>
      </c>
      <c r="BD228" s="1">
        <f>IF(QP_IncomeWP!BD228="","",'Cost and Benefit Parameters'!$C$47*(QP_IncomeWP!BD228-Income_CF!BD230))</f>
        <v>2007384.1189555116</v>
      </c>
      <c r="BE228" s="1">
        <f>IF(QP_IncomeWP!BE228="","",'Cost and Benefit Parameters'!$C$47*(QP_IncomeWP!BE228-Income_CF!BE230))</f>
        <v>2048056.3948729548</v>
      </c>
      <c r="BF228" s="1">
        <f>IF(QP_IncomeWP!BF228="","",'Cost and Benefit Parameters'!$C$47*(QP_IncomeWP!BF228-Income_CF!BF230))</f>
        <v>2088299.3896696614</v>
      </c>
      <c r="BG228" s="1">
        <f>IF(QP_IncomeWP!BG228="","",'Cost and Benefit Parameters'!$C$47*(QP_IncomeWP!BG228-Income_CF!BG230))</f>
        <v>2128055.9168306096</v>
      </c>
      <c r="BH228" s="1">
        <f>IF(QP_IncomeWP!BH228="","",'Cost and Benefit Parameters'!$C$47*(QP_IncomeWP!BH228-Income_CF!BH230))</f>
        <v>2167268.5675934441</v>
      </c>
      <c r="BI228" s="1">
        <f>IF(QP_IncomeWP!BI228="","",'Cost and Benefit Parameters'!$C$47*(QP_IncomeWP!BI228-Income_CF!BI230))</f>
        <v>2205879.845743834</v>
      </c>
      <c r="BJ228" s="1">
        <f>IF(QP_IncomeWP!BJ228="","",'Cost and Benefit Parameters'!$C$47*(QP_IncomeWP!BJ228-Income_CF!BJ230))</f>
        <v>2243832.3051998829</v>
      </c>
      <c r="BK228" s="1">
        <f>IF(QP_IncomeWP!BK228="","",'Cost and Benefit Parameters'!$C$47*(QP_IncomeWP!BK228-Income_CF!BK230))</f>
        <v>2281068.6899373489</v>
      </c>
      <c r="BL228" s="1">
        <f>IF(QP_IncomeWP!BL228="","",'Cost and Benefit Parameters'!$C$47*(QP_IncomeWP!BL228-Income_CF!BL230))</f>
        <v>2317532.0757896123</v>
      </c>
      <c r="BM228" s="1">
        <f>IF(QP_IncomeWP!BM228="","",'Cost and Benefit Parameters'!$C$47*(QP_IncomeWP!BM228-Income_CF!BM230))</f>
        <v>2353166.0136399884</v>
      </c>
      <c r="BN228" s="1">
        <f>IF(QP_IncomeWP!BN228="","",'Cost and Benefit Parameters'!$C$47*(QP_IncomeWP!BN228-Income_CF!BN230))</f>
        <v>2387914.6735102199</v>
      </c>
      <c r="BO228" s="1" t="str">
        <f>IF(QP_IncomeWP!BO228="","",'Cost and Benefit Parameters'!$C$47*(QP_IncomeWP!BO228-Income_CF!BO230))</f>
        <v/>
      </c>
      <c r="BP228" s="1" t="str">
        <f>IF(QP_IncomeWP!BP228="","",'Cost and Benefit Parameters'!$C$47*(QP_IncomeWP!BP228-Income_CF!BP230))</f>
        <v/>
      </c>
      <c r="BQ228" s="1" t="str">
        <f>IF(QP_IncomeWP!BQ228="","",'Cost and Benefit Parameters'!$C$47*(QP_IncomeWP!BQ228-Income_CF!BQ230))</f>
        <v/>
      </c>
      <c r="BR228" s="1" t="str">
        <f>IF(QP_IncomeWP!BR228="","",'Cost and Benefit Parameters'!$C$47*(QP_IncomeWP!BR228-Income_CF!BR230))</f>
        <v/>
      </c>
      <c r="BS228" s="1" t="str">
        <f>IF(QP_IncomeWP!BS228="","",'Cost and Benefit Parameters'!$C$47*(QP_IncomeWP!BS228-Income_CF!BS230))</f>
        <v/>
      </c>
    </row>
    <row r="229" spans="1:73" x14ac:dyDescent="0.55000000000000004">
      <c r="A229" s="642"/>
      <c r="B229" t="s">
        <v>482</v>
      </c>
      <c r="M229" s="1" t="str">
        <f>IF(QP_IncomeWP!M229="","",'Cost and Benefit Parameters'!$C$47*(QP_IncomeWP!M229-Income_CF!M231))</f>
        <v/>
      </c>
      <c r="N229" s="1" t="str">
        <f>IF(QP_IncomeWP!N229="","",'Cost and Benefit Parameters'!$C$47*(QP_IncomeWP!N229-Income_CF!N231))</f>
        <v/>
      </c>
      <c r="O229" s="1" t="str">
        <f>IF(QP_IncomeWP!O229="","",'Cost and Benefit Parameters'!$C$47*(QP_IncomeWP!O229-Income_CF!O231))</f>
        <v/>
      </c>
      <c r="P229" s="1" t="str">
        <f>IF(QP_IncomeWP!P229="","",'Cost and Benefit Parameters'!$C$47*(QP_IncomeWP!P229-Income_CF!P231))</f>
        <v/>
      </c>
      <c r="Q229" s="1" t="str">
        <f>IF(QP_IncomeWP!Q229="","",'Cost and Benefit Parameters'!$C$47*(QP_IncomeWP!Q229-Income_CF!Q231))</f>
        <v/>
      </c>
      <c r="R229" s="1" t="str">
        <f>IF(QP_IncomeWP!R229="","",'Cost and Benefit Parameters'!$C$47*(QP_IncomeWP!R229-Income_CF!R231))</f>
        <v/>
      </c>
      <c r="S229" s="1" t="str">
        <f>IF(QP_IncomeWP!S229="","",'Cost and Benefit Parameters'!$C$47*(QP_IncomeWP!S229-Income_CF!S231))</f>
        <v/>
      </c>
      <c r="T229" s="1" t="str">
        <f>IF(QP_IncomeWP!T229="","",'Cost and Benefit Parameters'!$C$47*(QP_IncomeWP!T229-Income_CF!T231))</f>
        <v/>
      </c>
      <c r="U229" s="1" t="str">
        <f>IF(QP_IncomeWP!U229="","",'Cost and Benefit Parameters'!$C$47*(QP_IncomeWP!U229-Income_CF!U231))</f>
        <v/>
      </c>
      <c r="V229" s="1" t="str">
        <f>IF(QP_IncomeWP!V229="","",'Cost and Benefit Parameters'!$C$47*(QP_IncomeWP!V229-Income_CF!V231))</f>
        <v/>
      </c>
      <c r="W229" s="1" t="str">
        <f>IF(QP_IncomeWP!W229="","",'Cost and Benefit Parameters'!$C$47*(QP_IncomeWP!W229-Income_CF!W231))</f>
        <v/>
      </c>
      <c r="X229" s="1" t="str">
        <f>IF(QP_IncomeWP!X229="","",'Cost and Benefit Parameters'!$C$47*(QP_IncomeWP!X229-Income_CF!X231))</f>
        <v/>
      </c>
      <c r="Y229" s="1" t="str">
        <f>IF(QP_IncomeWP!Y229="","",'Cost and Benefit Parameters'!$C$47*(QP_IncomeWP!Y229-Income_CF!Y231))</f>
        <v/>
      </c>
      <c r="Z229" s="1" t="str">
        <f>IF(QP_IncomeWP!Z229="","",'Cost and Benefit Parameters'!$C$47*(QP_IncomeWP!Z229-Income_CF!Z231))</f>
        <v/>
      </c>
      <c r="AA229" s="1" t="str">
        <f>IF(QP_IncomeWP!AA229="","",'Cost and Benefit Parameters'!$C$47*(QP_IncomeWP!AA229-Income_CF!AA231))</f>
        <v/>
      </c>
      <c r="AB229" s="1">
        <f>IF(QP_IncomeWP!AB229="","",'Cost and Benefit Parameters'!$C$47*(QP_IncomeWP!AB229-Income_CF!AB231))</f>
        <v>882661.04316736921</v>
      </c>
      <c r="AC229" s="1">
        <f>IF(QP_IncomeWP!AC229="","",'Cost and Benefit Parameters'!$C$47*(QP_IncomeWP!AC229-Income_CF!AC231))</f>
        <v>916901.50786184543</v>
      </c>
      <c r="AD229" s="1">
        <f>IF(QP_IncomeWP!AD229="","",'Cost and Benefit Parameters'!$C$47*(QP_IncomeWP!AD229-Income_CF!AD231))</f>
        <v>951898.92869462352</v>
      </c>
      <c r="AE229" s="1">
        <f>IF(QP_IncomeWP!AE229="","",'Cost and Benefit Parameters'!$C$47*(QP_IncomeWP!AE229-Income_CF!AE231))</f>
        <v>987639.41253286682</v>
      </c>
      <c r="AF229" s="1">
        <f>IF(QP_IncomeWP!AF229="","",'Cost and Benefit Parameters'!$C$47*(QP_IncomeWP!AF229-Income_CF!AF231))</f>
        <v>1030373.3242688413</v>
      </c>
      <c r="AG229" s="1">
        <f>IF(QP_IncomeWP!AG229="","",'Cost and Benefit Parameters'!$C$47*(QP_IncomeWP!AG229-Income_CF!AG231))</f>
        <v>1067137.6702763583</v>
      </c>
      <c r="AH229" s="1">
        <f>IF(QP_IncomeWP!AH229="","",'Cost and Benefit Parameters'!$C$47*(QP_IncomeWP!AH229-Income_CF!AH231))</f>
        <v>1104550.8611026774</v>
      </c>
      <c r="AI229" s="1">
        <f>IF(QP_IncomeWP!AI229="","",'Cost and Benefit Parameters'!$C$47*(QP_IncomeWP!AI229-Income_CF!AI231))</f>
        <v>1142589.975711378</v>
      </c>
      <c r="AJ229" s="1">
        <f>IF(QP_IncomeWP!AJ229="","",'Cost and Benefit Parameters'!$C$47*(QP_IncomeWP!AJ229-Income_CF!AJ231))</f>
        <v>1181230.1509839003</v>
      </c>
      <c r="AK229" s="1">
        <f>IF(QP_IncomeWP!AK229="","",'Cost and Benefit Parameters'!$C$47*(QP_IncomeWP!AK229-Income_CF!AK231))</f>
        <v>1220444.5755163506</v>
      </c>
      <c r="AL229" s="1">
        <f>IF(QP_IncomeWP!AL229="","",'Cost and Benefit Parameters'!$C$47*(QP_IncomeWP!AL229-Income_CF!AL231))</f>
        <v>1260204.4891454075</v>
      </c>
      <c r="AM229" s="1">
        <f>IF(QP_IncomeWP!AM229="","",'Cost and Benefit Parameters'!$C$47*(QP_IncomeWP!AM229-Income_CF!AM231))</f>
        <v>1300479.1883987533</v>
      </c>
      <c r="AN229" s="1">
        <f>IF(QP_IncomeWP!AN229="","",'Cost and Benefit Parameters'!$C$47*(QP_IncomeWP!AN229-Income_CF!AN231))</f>
        <v>1341236.0380466781</v>
      </c>
      <c r="AO229" s="1">
        <f>IF(QP_IncomeWP!AO229="","",'Cost and Benefit Parameters'!$C$47*(QP_IncomeWP!AO229-Income_CF!AO231))</f>
        <v>1382440.4889114152</v>
      </c>
      <c r="AP229" s="1">
        <f>IF(QP_IncomeWP!AP229="","",'Cost and Benefit Parameters'!$C$47*(QP_IncomeWP!AP229-Income_CF!AP231))</f>
        <v>1424056.1020689183</v>
      </c>
      <c r="AQ229" s="1">
        <f>IF(QP_IncomeWP!AQ229="","",'Cost and Benefit Parameters'!$C$47*(QP_IncomeWP!AQ229-Income_CF!AQ231))</f>
        <v>1466044.5795550919</v>
      </c>
      <c r="AR229" s="1">
        <f>IF(QP_IncomeWP!AR229="","",'Cost and Benefit Parameters'!$C$47*(QP_IncomeWP!AR229-Income_CF!AR231))</f>
        <v>1508365.801663904</v>
      </c>
      <c r="AS229" s="1">
        <f>IF(QP_IncomeWP!AS229="","",'Cost and Benefit Parameters'!$C$47*(QP_IncomeWP!AS229-Income_CF!AS231))</f>
        <v>1550977.8708997366</v>
      </c>
      <c r="AT229" s="1">
        <f>IF(QP_IncomeWP!AT229="","",'Cost and Benefit Parameters'!$C$47*(QP_IncomeWP!AT229-Income_CF!AT231))</f>
        <v>1593837.1626195128</v>
      </c>
      <c r="AU229" s="1">
        <f>IF(QP_IncomeWP!AU229="","",'Cost and Benefit Parameters'!$C$47*(QP_IncomeWP!AU229-Income_CF!AU231))</f>
        <v>1636898.3823729756</v>
      </c>
      <c r="AV229" s="1">
        <f>IF(QP_IncomeWP!AV229="","",'Cost and Benefit Parameters'!$C$47*(QP_IncomeWP!AV229-Income_CF!AV231))</f>
        <v>1680114.629920997</v>
      </c>
      <c r="AW229" s="1">
        <f>IF(QP_IncomeWP!AW229="","",'Cost and Benefit Parameters'!$C$47*(QP_IncomeWP!AW229-Income_CF!AW231))</f>
        <v>1723437.4698830293</v>
      </c>
      <c r="AX229" s="1">
        <f>IF(QP_IncomeWP!AX229="","",'Cost and Benefit Parameters'!$C$47*(QP_IncomeWP!AX229-Income_CF!AX231))</f>
        <v>1766817.0089349987</v>
      </c>
      <c r="AY229" s="1">
        <f>IF(QP_IncomeWP!AY229="","",'Cost and Benefit Parameters'!$C$47*(QP_IncomeWP!AY229-Income_CF!AY231))</f>
        <v>1810201.9794493455</v>
      </c>
      <c r="AZ229" s="1">
        <f>IF(QP_IncomeWP!AZ229="","",'Cost and Benefit Parameters'!$C$47*(QP_IncomeWP!AZ229-Income_CF!AZ231))</f>
        <v>1853539.8294383578</v>
      </c>
      <c r="BA229" s="1">
        <f>IF(QP_IncomeWP!BA229="","",'Cost and Benefit Parameters'!$C$47*(QP_IncomeWP!BA229-Income_CF!BA231))</f>
        <v>1896776.8186317889</v>
      </c>
      <c r="BB229" s="1">
        <f>IF(QP_IncomeWP!BB229="","",'Cost and Benefit Parameters'!$C$47*(QP_IncomeWP!BB229-Income_CF!BB231))</f>
        <v>1939858.1204895596</v>
      </c>
      <c r="BC229" s="1">
        <f>IF(QP_IncomeWP!BC229="","",'Cost and Benefit Parameters'!$C$47*(QP_IncomeWP!BC229-Income_CF!BC231))</f>
        <v>1982727.9299200613</v>
      </c>
      <c r="BD229" s="1">
        <f>IF(QP_IncomeWP!BD229="","",'Cost and Benefit Parameters'!$C$47*(QP_IncomeWP!BD229-Income_CF!BD231))</f>
        <v>2025329.5764452294</v>
      </c>
      <c r="BE229" s="1">
        <f>IF(QP_IncomeWP!BE229="","",'Cost and Benefit Parameters'!$C$47*(QP_IncomeWP!BE229-Income_CF!BE231))</f>
        <v>2067605.6425241777</v>
      </c>
      <c r="BF229" s="1">
        <f>IF(QP_IncomeWP!BF229="","",'Cost and Benefit Parameters'!$C$47*(QP_IncomeWP!BF229-Income_CF!BF231))</f>
        <v>2109498.0867191441</v>
      </c>
      <c r="BG229" s="1">
        <f>IF(QP_IncomeWP!BG229="","",'Cost and Benefit Parameters'!$C$47*(QP_IncomeWP!BG229-Income_CF!BG231))</f>
        <v>2150948.3713597506</v>
      </c>
      <c r="BH229" s="1">
        <f>IF(QP_IncomeWP!BH229="","",'Cost and Benefit Parameters'!$C$47*(QP_IncomeWP!BH229-Income_CF!BH231))</f>
        <v>2191897.5943355281</v>
      </c>
      <c r="BI229" s="1">
        <f>IF(QP_IncomeWP!BI229="","",'Cost and Benefit Parameters'!$C$47*(QP_IncomeWP!BI229-Income_CF!BI231))</f>
        <v>2232286.624621246</v>
      </c>
      <c r="BJ229" s="1">
        <f>IF(QP_IncomeWP!BJ229="","",'Cost and Benefit Parameters'!$C$47*(QP_IncomeWP!BJ229-Income_CF!BJ231))</f>
        <v>2272056.2411161489</v>
      </c>
      <c r="BK229" s="1">
        <f>IF(QP_IncomeWP!BK229="","",'Cost and Benefit Parameters'!$C$47*(QP_IncomeWP!BK229-Income_CF!BK231))</f>
        <v>2311147.27435588</v>
      </c>
      <c r="BL229" s="1">
        <f>IF(QP_IncomeWP!BL229="","",'Cost and Benefit Parameters'!$C$47*(QP_IncomeWP!BL229-Income_CF!BL231))</f>
        <v>2349500.7506354693</v>
      </c>
      <c r="BM229" s="1">
        <f>IF(QP_IncomeWP!BM229="","",'Cost and Benefit Parameters'!$C$47*(QP_IncomeWP!BM229-Income_CF!BM231))</f>
        <v>2387058.0380633012</v>
      </c>
      <c r="BN229" s="1">
        <f>IF(QP_IncomeWP!BN229="","",'Cost and Benefit Parameters'!$C$47*(QP_IncomeWP!BN229-Income_CF!BN231))</f>
        <v>2423760.9940491882</v>
      </c>
      <c r="BO229" s="1">
        <f>IF(QP_IncomeWP!BO229="","",'Cost and Benefit Parameters'!$C$47*(QP_IncomeWP!BO229-Income_CF!BO231))</f>
        <v>2459552.1137155262</v>
      </c>
      <c r="BP229" s="1" t="str">
        <f>IF(QP_IncomeWP!BP229="","",'Cost and Benefit Parameters'!$C$47*(QP_IncomeWP!BP229-Income_CF!BP231))</f>
        <v/>
      </c>
      <c r="BQ229" s="1" t="str">
        <f>IF(QP_IncomeWP!BQ229="","",'Cost and Benefit Parameters'!$C$47*(QP_IncomeWP!BQ229-Income_CF!BQ231))</f>
        <v/>
      </c>
      <c r="BR229" s="1" t="str">
        <f>IF(QP_IncomeWP!BR229="","",'Cost and Benefit Parameters'!$C$47*(QP_IncomeWP!BR229-Income_CF!BR231))</f>
        <v/>
      </c>
      <c r="BS229" s="1" t="str">
        <f>IF(QP_IncomeWP!BS229="","",'Cost and Benefit Parameters'!$C$47*(QP_IncomeWP!BS229-Income_CF!BS231))</f>
        <v/>
      </c>
    </row>
    <row r="230" spans="1:73" x14ac:dyDescent="0.55000000000000004">
      <c r="A230" s="642"/>
      <c r="B230" t="s">
        <v>483</v>
      </c>
      <c r="M230" s="1" t="str">
        <f>IF(QP_IncomeWP!M230="","",'Cost and Benefit Parameters'!$C$47*(QP_IncomeWP!M230-Income_CF!M232))</f>
        <v/>
      </c>
      <c r="N230" s="1" t="str">
        <f>IF(QP_IncomeWP!N230="","",'Cost and Benefit Parameters'!$C$47*(QP_IncomeWP!N230-Income_CF!N232))</f>
        <v/>
      </c>
      <c r="O230" s="1" t="str">
        <f>IF(QP_IncomeWP!O230="","",'Cost and Benefit Parameters'!$C$47*(QP_IncomeWP!O230-Income_CF!O232))</f>
        <v/>
      </c>
      <c r="P230" s="1" t="str">
        <f>IF(QP_IncomeWP!P230="","",'Cost and Benefit Parameters'!$C$47*(QP_IncomeWP!P230-Income_CF!P232))</f>
        <v/>
      </c>
      <c r="Q230" s="1" t="str">
        <f>IF(QP_IncomeWP!Q230="","",'Cost and Benefit Parameters'!$C$47*(QP_IncomeWP!Q230-Income_CF!Q232))</f>
        <v/>
      </c>
      <c r="R230" s="1" t="str">
        <f>IF(QP_IncomeWP!R230="","",'Cost and Benefit Parameters'!$C$47*(QP_IncomeWP!R230-Income_CF!R232))</f>
        <v/>
      </c>
      <c r="S230" s="1" t="str">
        <f>IF(QP_IncomeWP!S230="","",'Cost and Benefit Parameters'!$C$47*(QP_IncomeWP!S230-Income_CF!S232))</f>
        <v/>
      </c>
      <c r="T230" s="1" t="str">
        <f>IF(QP_IncomeWP!T230="","",'Cost and Benefit Parameters'!$C$47*(QP_IncomeWP!T230-Income_CF!T232))</f>
        <v/>
      </c>
      <c r="U230" s="1" t="str">
        <f>IF(QP_IncomeWP!U230="","",'Cost and Benefit Parameters'!$C$47*(QP_IncomeWP!U230-Income_CF!U232))</f>
        <v/>
      </c>
      <c r="V230" s="1" t="str">
        <f>IF(QP_IncomeWP!V230="","",'Cost and Benefit Parameters'!$C$47*(QP_IncomeWP!V230-Income_CF!V232))</f>
        <v/>
      </c>
      <c r="W230" s="1" t="str">
        <f>IF(QP_IncomeWP!W230="","",'Cost and Benefit Parameters'!$C$47*(QP_IncomeWP!W230-Income_CF!W232))</f>
        <v/>
      </c>
      <c r="X230" s="1" t="str">
        <f>IF(QP_IncomeWP!X230="","",'Cost and Benefit Parameters'!$C$47*(QP_IncomeWP!X230-Income_CF!X232))</f>
        <v/>
      </c>
      <c r="Y230" s="1" t="str">
        <f>IF(QP_IncomeWP!Y230="","",'Cost and Benefit Parameters'!$C$47*(QP_IncomeWP!Y230-Income_CF!Y232))</f>
        <v/>
      </c>
      <c r="Z230" s="1" t="str">
        <f>IF(QP_IncomeWP!Z230="","",'Cost and Benefit Parameters'!$C$47*(QP_IncomeWP!Z230-Income_CF!Z232))</f>
        <v/>
      </c>
      <c r="AA230" s="1" t="str">
        <f>IF(QP_IncomeWP!AA230="","",'Cost and Benefit Parameters'!$C$47*(QP_IncomeWP!AA230-Income_CF!AA232))</f>
        <v/>
      </c>
      <c r="AB230" s="1" t="str">
        <f>IF(QP_IncomeWP!AB230="","",'Cost and Benefit Parameters'!$C$47*(QP_IncomeWP!AB230-Income_CF!AB232))</f>
        <v/>
      </c>
      <c r="AC230" s="1">
        <f>IF(QP_IncomeWP!AC230="","",'Cost and Benefit Parameters'!$C$47*(QP_IncomeWP!AC230-Income_CF!AC232))</f>
        <v>909140.87446239032</v>
      </c>
      <c r="AD230" s="1">
        <f>IF(QP_IncomeWP!AD230="","",'Cost and Benefit Parameters'!$C$47*(QP_IncomeWP!AD230-Income_CF!AD232))</f>
        <v>944408.55309770082</v>
      </c>
      <c r="AE230" s="1">
        <f>IF(QP_IncomeWP!AE230="","",'Cost and Benefit Parameters'!$C$47*(QP_IncomeWP!AE230-Income_CF!AE232))</f>
        <v>980455.89655546192</v>
      </c>
      <c r="AF230" s="1">
        <f>IF(QP_IncomeWP!AF230="","",'Cost and Benefit Parameters'!$C$47*(QP_IncomeWP!AF230-Income_CF!AF232))</f>
        <v>1017268.5949088527</v>
      </c>
      <c r="AG230" s="1">
        <f>IF(QP_IncomeWP!AG230="","",'Cost and Benefit Parameters'!$C$47*(QP_IncomeWP!AG230-Income_CF!AG232))</f>
        <v>1061284.5239969057</v>
      </c>
      <c r="AH230" s="1">
        <f>IF(QP_IncomeWP!AH230="","",'Cost and Benefit Parameters'!$C$47*(QP_IncomeWP!AH230-Income_CF!AH232))</f>
        <v>1099151.8003846491</v>
      </c>
      <c r="AI230" s="1">
        <f>IF(QP_IncomeWP!AI230="","",'Cost and Benefit Parameters'!$C$47*(QP_IncomeWP!AI230-Income_CF!AI232))</f>
        <v>1137687.3869357582</v>
      </c>
      <c r="AJ230" s="1">
        <f>IF(QP_IncomeWP!AJ230="","",'Cost and Benefit Parameters'!$C$47*(QP_IncomeWP!AJ230-Income_CF!AJ232))</f>
        <v>1176867.6749827194</v>
      </c>
      <c r="AK230" s="1">
        <f>IF(QP_IncomeWP!AK230="","",'Cost and Benefit Parameters'!$C$47*(QP_IncomeWP!AK230-Income_CF!AK232))</f>
        <v>1216667.055513418</v>
      </c>
      <c r="AL230" s="1">
        <f>IF(QP_IncomeWP!AL230="","",'Cost and Benefit Parameters'!$C$47*(QP_IncomeWP!AL230-Income_CF!AL232))</f>
        <v>1257057.9127818411</v>
      </c>
      <c r="AM230" s="1">
        <f>IF(QP_IncomeWP!AM230="","",'Cost and Benefit Parameters'!$C$47*(QP_IncomeWP!AM230-Income_CF!AM232))</f>
        <v>1298010.6238197705</v>
      </c>
      <c r="AN230" s="1">
        <f>IF(QP_IncomeWP!AN230="","",'Cost and Benefit Parameters'!$C$47*(QP_IncomeWP!AN230-Income_CF!AN232))</f>
        <v>1339493.5640507147</v>
      </c>
      <c r="AO230" s="1">
        <f>IF(QP_IncomeWP!AO230="","",'Cost and Benefit Parameters'!$C$47*(QP_IncomeWP!AO230-Income_CF!AO232))</f>
        <v>1381473.1191880794</v>
      </c>
      <c r="AP230" s="1">
        <f>IF(QP_IncomeWP!AP230="","",'Cost and Benefit Parameters'!$C$47*(QP_IncomeWP!AP230-Income_CF!AP232))</f>
        <v>1423913.7035787574</v>
      </c>
      <c r="AQ230" s="1">
        <f>IF(QP_IncomeWP!AQ230="","",'Cost and Benefit Parameters'!$C$47*(QP_IncomeWP!AQ230-Income_CF!AQ232))</f>
        <v>1466777.7851309855</v>
      </c>
      <c r="AR230" s="1">
        <f>IF(QP_IncomeWP!AR230="","",'Cost and Benefit Parameters'!$C$47*(QP_IncomeWP!AR230-Income_CF!AR232))</f>
        <v>1510025.9169417438</v>
      </c>
      <c r="AS230" s="1">
        <f>IF(QP_IncomeWP!AS230="","",'Cost and Benefit Parameters'!$C$47*(QP_IncomeWP!AS230-Income_CF!AS232))</f>
        <v>1553616.7757138212</v>
      </c>
      <c r="AT230" s="1">
        <f>IF(QP_IncomeWP!AT230="","",'Cost and Benefit Parameters'!$C$47*(QP_IncomeWP!AT230-Income_CF!AT232))</f>
        <v>1597507.2070267284</v>
      </c>
      <c r="AU230" s="1">
        <f>IF(QP_IncomeWP!AU230="","",'Cost and Benefit Parameters'!$C$47*(QP_IncomeWP!AU230-Income_CF!AU232))</f>
        <v>1641652.2774980988</v>
      </c>
      <c r="AV230" s="1">
        <f>IF(QP_IncomeWP!AV230="","",'Cost and Benefit Parameters'!$C$47*(QP_IncomeWP!AV230-Income_CF!AV232))</f>
        <v>1686005.3338441646</v>
      </c>
      <c r="AW230" s="1">
        <f>IF(QP_IncomeWP!AW230="","",'Cost and Benefit Parameters'!$C$47*(QP_IncomeWP!AW230-Income_CF!AW232))</f>
        <v>1730518.0688186267</v>
      </c>
      <c r="AX230" s="1">
        <f>IF(QP_IncomeWP!AX230="","",'Cost and Benefit Parameters'!$C$47*(QP_IncomeWP!AX230-Income_CF!AX232))</f>
        <v>1775140.5939795198</v>
      </c>
      <c r="AY230" s="1">
        <f>IF(QP_IncomeWP!AY230="","",'Cost and Benefit Parameters'!$C$47*(QP_IncomeWP!AY230-Income_CF!AY232))</f>
        <v>1819821.5192030489</v>
      </c>
      <c r="AZ230" s="1">
        <f>IF(QP_IncomeWP!AZ230="","",'Cost and Benefit Parameters'!$C$47*(QP_IncomeWP!AZ230-Income_CF!AZ232))</f>
        <v>1864508.0388328251</v>
      </c>
      <c r="BA230" s="1">
        <f>IF(QP_IncomeWP!BA230="","",'Cost and Benefit Parameters'!$C$47*(QP_IncomeWP!BA230-Income_CF!BA232))</f>
        <v>1909146.0243215081</v>
      </c>
      <c r="BB230" s="1">
        <f>IF(QP_IncomeWP!BB230="","",'Cost and Benefit Parameters'!$C$47*(QP_IncomeWP!BB230-Income_CF!BB232))</f>
        <v>1953680.1231907422</v>
      </c>
      <c r="BC230" s="1">
        <f>IF(QP_IncomeWP!BC230="","",'Cost and Benefit Parameters'!$C$47*(QP_IncomeWP!BC230-Income_CF!BC232))</f>
        <v>1998053.8641042472</v>
      </c>
      <c r="BD230" s="1">
        <f>IF(QP_IncomeWP!BD230="","",'Cost and Benefit Parameters'!$C$47*(QP_IncomeWP!BD230-Income_CF!BD232))</f>
        <v>2042209.7678176623</v>
      </c>
      <c r="BE230" s="1">
        <f>IF(QP_IncomeWP!BE230="","",'Cost and Benefit Parameters'!$C$47*(QP_IncomeWP!BE230-Income_CF!BE232))</f>
        <v>2086089.4637385861</v>
      </c>
      <c r="BF230" s="1">
        <f>IF(QP_IncomeWP!BF230="","",'Cost and Benefit Parameters'!$C$47*(QP_IncomeWP!BF230-Income_CF!BF232))</f>
        <v>2129633.8117999029</v>
      </c>
      <c r="BG230" s="1">
        <f>IF(QP_IncomeWP!BG230="","",'Cost and Benefit Parameters'!$C$47*(QP_IncomeWP!BG230-Income_CF!BG232))</f>
        <v>2172783.0293207178</v>
      </c>
      <c r="BH230" s="1">
        <f>IF(QP_IncomeWP!BH230="","",'Cost and Benefit Parameters'!$C$47*(QP_IncomeWP!BH230-Income_CF!BH232))</f>
        <v>2215476.8225005432</v>
      </c>
      <c r="BI230" s="1">
        <f>IF(QP_IncomeWP!BI230="","",'Cost and Benefit Parameters'!$C$47*(QP_IncomeWP!BI230-Income_CF!BI232))</f>
        <v>2257654.5221655946</v>
      </c>
      <c r="BJ230" s="1">
        <f>IF(QP_IncomeWP!BJ230="","",'Cost and Benefit Parameters'!$C$47*(QP_IncomeWP!BJ230-Income_CF!BJ232))</f>
        <v>2299255.2233598828</v>
      </c>
      <c r="BK230" s="1">
        <f>IF(QP_IncomeWP!BK230="","",'Cost and Benefit Parameters'!$C$47*(QP_IncomeWP!BK230-Income_CF!BK232))</f>
        <v>2340217.9283496332</v>
      </c>
      <c r="BL230" s="1">
        <f>IF(QP_IncomeWP!BL230="","",'Cost and Benefit Parameters'!$C$47*(QP_IncomeWP!BL230-Income_CF!BL232))</f>
        <v>2380481.692586557</v>
      </c>
      <c r="BM230" s="1">
        <f>IF(QP_IncomeWP!BM230="","",'Cost and Benefit Parameters'!$C$47*(QP_IncomeWP!BM230-Income_CF!BM232))</f>
        <v>2419985.7731545325</v>
      </c>
      <c r="BN230" s="1">
        <f>IF(QP_IncomeWP!BN230="","",'Cost and Benefit Parameters'!$C$47*(QP_IncomeWP!BN230-Income_CF!BN232))</f>
        <v>2458669.7792051993</v>
      </c>
      <c r="BO230" s="1">
        <f>IF(QP_IncomeWP!BO230="","",'Cost and Benefit Parameters'!$C$47*(QP_IncomeWP!BO230-Income_CF!BO232))</f>
        <v>2496473.823870664</v>
      </c>
      <c r="BP230" s="1">
        <f>IF(QP_IncomeWP!BP230="","",'Cost and Benefit Parameters'!$C$47*(QP_IncomeWP!BP230-Income_CF!BP232))</f>
        <v>2533338.6771269916</v>
      </c>
      <c r="BQ230" s="1" t="str">
        <f>IF(QP_IncomeWP!BQ230="","",'Cost and Benefit Parameters'!$C$47*(QP_IncomeWP!BQ230-Income_CF!BQ232))</f>
        <v/>
      </c>
      <c r="BR230" s="1" t="str">
        <f>IF(QP_IncomeWP!BR230="","",'Cost and Benefit Parameters'!$C$47*(QP_IncomeWP!BR230-Income_CF!BR232))</f>
        <v/>
      </c>
      <c r="BS230" s="1" t="str">
        <f>IF(QP_IncomeWP!BS230="","",'Cost and Benefit Parameters'!$C$47*(QP_IncomeWP!BS230-Income_CF!BS232))</f>
        <v/>
      </c>
    </row>
    <row r="231" spans="1:73" x14ac:dyDescent="0.55000000000000004">
      <c r="A231" s="642"/>
      <c r="B231" t="s">
        <v>484</v>
      </c>
      <c r="M231" s="1" t="str">
        <f>IF(QP_IncomeWP!M231="","",'Cost and Benefit Parameters'!$C$47*(QP_IncomeWP!M231-Income_CF!M233))</f>
        <v/>
      </c>
      <c r="N231" s="1" t="str">
        <f>IF(QP_IncomeWP!N231="","",'Cost and Benefit Parameters'!$C$47*(QP_IncomeWP!N231-Income_CF!N233))</f>
        <v/>
      </c>
      <c r="O231" s="1" t="str">
        <f>IF(QP_IncomeWP!O231="","",'Cost and Benefit Parameters'!$C$47*(QP_IncomeWP!O231-Income_CF!O233))</f>
        <v/>
      </c>
      <c r="P231" s="1" t="str">
        <f>IF(QP_IncomeWP!P231="","",'Cost and Benefit Parameters'!$C$47*(QP_IncomeWP!P231-Income_CF!P233))</f>
        <v/>
      </c>
      <c r="Q231" s="1" t="str">
        <f>IF(QP_IncomeWP!Q231="","",'Cost and Benefit Parameters'!$C$47*(QP_IncomeWP!Q231-Income_CF!Q233))</f>
        <v/>
      </c>
      <c r="R231" s="1" t="str">
        <f>IF(QP_IncomeWP!R231="","",'Cost and Benefit Parameters'!$C$47*(QP_IncomeWP!R231-Income_CF!R233))</f>
        <v/>
      </c>
      <c r="S231" s="1" t="str">
        <f>IF(QP_IncomeWP!S231="","",'Cost and Benefit Parameters'!$C$47*(QP_IncomeWP!S231-Income_CF!S233))</f>
        <v/>
      </c>
      <c r="T231" s="1" t="str">
        <f>IF(QP_IncomeWP!T231="","",'Cost and Benefit Parameters'!$C$47*(QP_IncomeWP!T231-Income_CF!T233))</f>
        <v/>
      </c>
      <c r="U231" s="1" t="str">
        <f>IF(QP_IncomeWP!U231="","",'Cost and Benefit Parameters'!$C$47*(QP_IncomeWP!U231-Income_CF!U233))</f>
        <v/>
      </c>
      <c r="V231" s="1" t="str">
        <f>IF(QP_IncomeWP!V231="","",'Cost and Benefit Parameters'!$C$47*(QP_IncomeWP!V231-Income_CF!V233))</f>
        <v/>
      </c>
      <c r="W231" s="1" t="str">
        <f>IF(QP_IncomeWP!W231="","",'Cost and Benefit Parameters'!$C$47*(QP_IncomeWP!W231-Income_CF!W233))</f>
        <v/>
      </c>
      <c r="X231" s="1" t="str">
        <f>IF(QP_IncomeWP!X231="","",'Cost and Benefit Parameters'!$C$47*(QP_IncomeWP!X231-Income_CF!X233))</f>
        <v/>
      </c>
      <c r="Y231" s="1" t="str">
        <f>IF(QP_IncomeWP!Y231="","",'Cost and Benefit Parameters'!$C$47*(QP_IncomeWP!Y231-Income_CF!Y233))</f>
        <v/>
      </c>
      <c r="Z231" s="1" t="str">
        <f>IF(QP_IncomeWP!Z231="","",'Cost and Benefit Parameters'!$C$47*(QP_IncomeWP!Z231-Income_CF!Z233))</f>
        <v/>
      </c>
      <c r="AA231" s="1" t="str">
        <f>IF(QP_IncomeWP!AA231="","",'Cost and Benefit Parameters'!$C$47*(QP_IncomeWP!AA231-Income_CF!AA233))</f>
        <v/>
      </c>
      <c r="AB231" s="1" t="str">
        <f>IF(QP_IncomeWP!AB231="","",'Cost and Benefit Parameters'!$C$47*(QP_IncomeWP!AB231-Income_CF!AB233))</f>
        <v/>
      </c>
      <c r="AC231" s="1" t="str">
        <f>IF(QP_IncomeWP!AC231="","",'Cost and Benefit Parameters'!$C$47*(QP_IncomeWP!AC231-Income_CF!AC233))</f>
        <v/>
      </c>
      <c r="AD231" s="1">
        <f>IF(QP_IncomeWP!AD231="","",'Cost and Benefit Parameters'!$C$47*(QP_IncomeWP!AD231-Income_CF!AD233))</f>
        <v>936415.10069626162</v>
      </c>
      <c r="AE231" s="1">
        <f>IF(QP_IncomeWP!AE231="","",'Cost and Benefit Parameters'!$C$47*(QP_IncomeWP!AE231-Income_CF!AE233))</f>
        <v>972740.80969063158</v>
      </c>
      <c r="AF231" s="1">
        <f>IF(QP_IncomeWP!AF231="","",'Cost and Benefit Parameters'!$C$47*(QP_IncomeWP!AF231-Income_CF!AF233))</f>
        <v>1009869.5734521265</v>
      </c>
      <c r="AG231" s="1">
        <f>IF(QP_IncomeWP!AG231="","",'Cost and Benefit Parameters'!$C$47*(QP_IncomeWP!AG231-Income_CF!AG233))</f>
        <v>1047786.652756118</v>
      </c>
      <c r="AH231" s="1">
        <f>IF(QP_IncomeWP!AH231="","",'Cost and Benefit Parameters'!$C$47*(QP_IncomeWP!AH231-Income_CF!AH233))</f>
        <v>1093123.0597168133</v>
      </c>
      <c r="AI231" s="1">
        <f>IF(QP_IncomeWP!AI231="","",'Cost and Benefit Parameters'!$C$47*(QP_IncomeWP!AI231-Income_CF!AI233))</f>
        <v>1132126.3543961889</v>
      </c>
      <c r="AJ231" s="1">
        <f>IF(QP_IncomeWP!AJ231="","",'Cost and Benefit Parameters'!$C$47*(QP_IncomeWP!AJ231-Income_CF!AJ233))</f>
        <v>1171818.0085438304</v>
      </c>
      <c r="AK231" s="1">
        <f>IF(QP_IncomeWP!AK231="","",'Cost and Benefit Parameters'!$C$47*(QP_IncomeWP!AK231-Income_CF!AK233))</f>
        <v>1212173.7052322011</v>
      </c>
      <c r="AL231" s="1">
        <f>IF(QP_IncomeWP!AL231="","",'Cost and Benefit Parameters'!$C$47*(QP_IncomeWP!AL231-Income_CF!AL233))</f>
        <v>1253167.0671788205</v>
      </c>
      <c r="AM231" s="1">
        <f>IF(QP_IncomeWP!AM231="","",'Cost and Benefit Parameters'!$C$47*(QP_IncomeWP!AM231-Income_CF!AM233))</f>
        <v>1294769.6501652964</v>
      </c>
      <c r="AN231" s="1">
        <f>IF(QP_IncomeWP!AN231="","",'Cost and Benefit Parameters'!$C$47*(QP_IncomeWP!AN231-Income_CF!AN233))</f>
        <v>1336950.9425343624</v>
      </c>
      <c r="AO231" s="1">
        <f>IF(QP_IncomeWP!AO231="","",'Cost and Benefit Parameters'!$C$47*(QP_IncomeWP!AO231-Income_CF!AO233))</f>
        <v>1379678.3709722371</v>
      </c>
      <c r="AP231" s="1">
        <f>IF(QP_IncomeWP!AP231="","",'Cost and Benefit Parameters'!$C$47*(QP_IncomeWP!AP231-Income_CF!AP233))</f>
        <v>1422917.3127637208</v>
      </c>
      <c r="AQ231" s="1">
        <f>IF(QP_IncomeWP!AQ231="","",'Cost and Benefit Parameters'!$C$47*(QP_IncomeWP!AQ231-Income_CF!AQ233))</f>
        <v>1466631.1146861191</v>
      </c>
      <c r="AR231" s="1">
        <f>IF(QP_IncomeWP!AR231="","",'Cost and Benefit Parameters'!$C$47*(QP_IncomeWP!AR231-Income_CF!AR233))</f>
        <v>1510781.1186849154</v>
      </c>
      <c r="AS231" s="1">
        <f>IF(QP_IncomeWP!AS231="","",'Cost and Benefit Parameters'!$C$47*(QP_IncomeWP!AS231-Income_CF!AS233))</f>
        <v>1555326.694449997</v>
      </c>
      <c r="AT231" s="1">
        <f>IF(QP_IncomeWP!AT231="","",'Cost and Benefit Parameters'!$C$47*(QP_IncomeWP!AT231-Income_CF!AT233))</f>
        <v>1600225.2789852356</v>
      </c>
      <c r="AU231" s="1">
        <f>IF(QP_IncomeWP!AU231="","",'Cost and Benefit Parameters'!$C$47*(QP_IncomeWP!AU231-Income_CF!AU233))</f>
        <v>1645432.4232375303</v>
      </c>
      <c r="AV231" s="1">
        <f>IF(QP_IncomeWP!AV231="","",'Cost and Benefit Parameters'!$C$47*(QP_IncomeWP!AV231-Income_CF!AV233))</f>
        <v>1690901.8458230414</v>
      </c>
      <c r="AW231" s="1">
        <f>IF(QP_IncomeWP!AW231="","",'Cost and Benefit Parameters'!$C$47*(QP_IncomeWP!AW231-Income_CF!AW233))</f>
        <v>1736585.4938594897</v>
      </c>
      <c r="AX231" s="1">
        <f>IF(QP_IncomeWP!AX231="","",'Cost and Benefit Parameters'!$C$47*(QP_IncomeWP!AX231-Income_CF!AX233))</f>
        <v>1782433.6108831852</v>
      </c>
      <c r="AY231" s="1">
        <f>IF(QP_IncomeWP!AY231="","",'Cost and Benefit Parameters'!$C$47*(QP_IncomeWP!AY231-Income_CF!AY233))</f>
        <v>1828394.8117989062</v>
      </c>
      <c r="AZ231" s="1">
        <f>IF(QP_IncomeWP!AZ231="","",'Cost and Benefit Parameters'!$C$47*(QP_IncomeWP!AZ231-Income_CF!AZ233))</f>
        <v>1874416.1647791401</v>
      </c>
      <c r="BA231" s="1">
        <f>IF(QP_IncomeWP!BA231="","",'Cost and Benefit Parameters'!$C$47*(QP_IncomeWP!BA231-Income_CF!BA233))</f>
        <v>1920443.2799978112</v>
      </c>
      <c r="BB231" s="1">
        <f>IF(QP_IncomeWP!BB231="","",'Cost and Benefit Parameters'!$C$47*(QP_IncomeWP!BB231-Income_CF!BB233))</f>
        <v>1966420.4050511536</v>
      </c>
      <c r="BC231" s="1">
        <f>IF(QP_IncomeWP!BC231="","",'Cost and Benefit Parameters'!$C$47*(QP_IncomeWP!BC231-Income_CF!BC233))</f>
        <v>2012290.5268864648</v>
      </c>
      <c r="BD231" s="1">
        <f>IF(QP_IncomeWP!BD231="","",'Cost and Benefit Parameters'!$C$47*(QP_IncomeWP!BD231-Income_CF!BD233))</f>
        <v>2057995.4800273734</v>
      </c>
      <c r="BE231" s="1">
        <f>IF(QP_IncomeWP!BE231="","",'Cost and Benefit Parameters'!$C$47*(QP_IncomeWP!BE231-Income_CF!BE233))</f>
        <v>2103476.0608521933</v>
      </c>
      <c r="BF231" s="1">
        <f>IF(QP_IncomeWP!BF231="","",'Cost and Benefit Parameters'!$C$47*(QP_IncomeWP!BF231-Income_CF!BF233))</f>
        <v>2148672.1476507434</v>
      </c>
      <c r="BG231" s="1">
        <f>IF(QP_IncomeWP!BG231="","",'Cost and Benefit Parameters'!$C$47*(QP_IncomeWP!BG231-Income_CF!BG233))</f>
        <v>2193522.8261538995</v>
      </c>
      <c r="BH231" s="1">
        <f>IF(QP_IncomeWP!BH231="","",'Cost and Benefit Parameters'!$C$47*(QP_IncomeWP!BH231-Income_CF!BH233))</f>
        <v>2237966.5202003396</v>
      </c>
      <c r="BI231" s="1">
        <f>IF(QP_IncomeWP!BI231="","",'Cost and Benefit Parameters'!$C$47*(QP_IncomeWP!BI231-Income_CF!BI233))</f>
        <v>2281941.1271755602</v>
      </c>
      <c r="BJ231" s="1">
        <f>IF(QP_IncomeWP!BJ231="","",'Cost and Benefit Parameters'!$C$47*(QP_IncomeWP!BJ231-Income_CF!BJ233))</f>
        <v>2325384.157830562</v>
      </c>
      <c r="BK231" s="1">
        <f>IF(QP_IncomeWP!BK231="","",'Cost and Benefit Parameters'!$C$47*(QP_IncomeWP!BK231-Income_CF!BK233))</f>
        <v>2368232.8800606811</v>
      </c>
      <c r="BL231" s="1">
        <f>IF(QP_IncomeWP!BL231="","",'Cost and Benefit Parameters'!$C$47*(QP_IncomeWP!BL231-Income_CF!BL233))</f>
        <v>2410424.4662001226</v>
      </c>
      <c r="BM231" s="1">
        <f>IF(QP_IncomeWP!BM231="","",'Cost and Benefit Parameters'!$C$47*(QP_IncomeWP!BM231-Income_CF!BM233))</f>
        <v>2451896.1433641529</v>
      </c>
      <c r="BN231" s="1">
        <f>IF(QP_IncomeWP!BN231="","",'Cost and Benefit Parameters'!$C$47*(QP_IncomeWP!BN231-Income_CF!BN233))</f>
        <v>2492585.3463491686</v>
      </c>
      <c r="BO231" s="1">
        <f>IF(QP_IncomeWP!BO231="","",'Cost and Benefit Parameters'!$C$47*(QP_IncomeWP!BO231-Income_CF!BO233))</f>
        <v>2532429.8725813548</v>
      </c>
      <c r="BP231" s="1">
        <f>IF(QP_IncomeWP!BP231="","",'Cost and Benefit Parameters'!$C$47*(QP_IncomeWP!BP231-Income_CF!BP233))</f>
        <v>2571368.0385867842</v>
      </c>
      <c r="BQ231" s="1">
        <f>IF(QP_IncomeWP!BQ231="","",'Cost and Benefit Parameters'!$C$47*(QP_IncomeWP!BQ231-Income_CF!BQ233))</f>
        <v>2609338.8374408027</v>
      </c>
      <c r="BR231" s="1" t="str">
        <f>IF(QP_IncomeWP!BR231="","",'Cost and Benefit Parameters'!$C$47*(QP_IncomeWP!BR231-Income_CF!BR233))</f>
        <v/>
      </c>
      <c r="BS231" s="1" t="str">
        <f>IF(QP_IncomeWP!BS231="","",'Cost and Benefit Parameters'!$C$47*(QP_IncomeWP!BS231-Income_CF!BS233))</f>
        <v/>
      </c>
    </row>
    <row r="232" spans="1:73" x14ac:dyDescent="0.55000000000000004">
      <c r="A232" s="642"/>
      <c r="B232" t="s">
        <v>485</v>
      </c>
      <c r="M232" s="1" t="str">
        <f>IF(QP_IncomeWP!M232="","",'Cost and Benefit Parameters'!$C$47*(QP_IncomeWP!M232-Income_CF!M234))</f>
        <v/>
      </c>
      <c r="N232" s="1" t="str">
        <f>IF(QP_IncomeWP!N232="","",'Cost and Benefit Parameters'!$C$47*(QP_IncomeWP!N232-Income_CF!N234))</f>
        <v/>
      </c>
      <c r="O232" s="1" t="str">
        <f>IF(QP_IncomeWP!O232="","",'Cost and Benefit Parameters'!$C$47*(QP_IncomeWP!O232-Income_CF!O234))</f>
        <v/>
      </c>
      <c r="P232" s="1" t="str">
        <f>IF(QP_IncomeWP!P232="","",'Cost and Benefit Parameters'!$C$47*(QP_IncomeWP!P232-Income_CF!P234))</f>
        <v/>
      </c>
      <c r="Q232" s="1" t="str">
        <f>IF(QP_IncomeWP!Q232="","",'Cost and Benefit Parameters'!$C$47*(QP_IncomeWP!Q232-Income_CF!Q234))</f>
        <v/>
      </c>
      <c r="R232" s="1" t="str">
        <f>IF(QP_IncomeWP!R232="","",'Cost and Benefit Parameters'!$C$47*(QP_IncomeWP!R232-Income_CF!R234))</f>
        <v/>
      </c>
      <c r="S232" s="1" t="str">
        <f>IF(QP_IncomeWP!S232="","",'Cost and Benefit Parameters'!$C$47*(QP_IncomeWP!S232-Income_CF!S234))</f>
        <v/>
      </c>
      <c r="T232" s="1" t="str">
        <f>IF(QP_IncomeWP!T232="","",'Cost and Benefit Parameters'!$C$47*(QP_IncomeWP!T232-Income_CF!T234))</f>
        <v/>
      </c>
      <c r="U232" s="1" t="str">
        <f>IF(QP_IncomeWP!U232="","",'Cost and Benefit Parameters'!$C$47*(QP_IncomeWP!U232-Income_CF!U234))</f>
        <v/>
      </c>
      <c r="V232" s="1" t="str">
        <f>IF(QP_IncomeWP!V232="","",'Cost and Benefit Parameters'!$C$47*(QP_IncomeWP!V232-Income_CF!V234))</f>
        <v/>
      </c>
      <c r="W232" s="1" t="str">
        <f>IF(QP_IncomeWP!W232="","",'Cost and Benefit Parameters'!$C$47*(QP_IncomeWP!W232-Income_CF!W234))</f>
        <v/>
      </c>
      <c r="X232" s="1" t="str">
        <f>IF(QP_IncomeWP!X232="","",'Cost and Benefit Parameters'!$C$47*(QP_IncomeWP!X232-Income_CF!X234))</f>
        <v/>
      </c>
      <c r="Y232" s="1" t="str">
        <f>IF(QP_IncomeWP!Y232="","",'Cost and Benefit Parameters'!$C$47*(QP_IncomeWP!Y232-Income_CF!Y234))</f>
        <v/>
      </c>
      <c r="Z232" s="1" t="str">
        <f>IF(QP_IncomeWP!Z232="","",'Cost and Benefit Parameters'!$C$47*(QP_IncomeWP!Z232-Income_CF!Z234))</f>
        <v/>
      </c>
      <c r="AA232" s="1" t="str">
        <f>IF(QP_IncomeWP!AA232="","",'Cost and Benefit Parameters'!$C$47*(QP_IncomeWP!AA232-Income_CF!AA234))</f>
        <v/>
      </c>
      <c r="AB232" s="1" t="str">
        <f>IF(QP_IncomeWP!AB232="","",'Cost and Benefit Parameters'!$C$47*(QP_IncomeWP!AB232-Income_CF!AB234))</f>
        <v/>
      </c>
      <c r="AC232" s="1" t="str">
        <f>IF(QP_IncomeWP!AC232="","",'Cost and Benefit Parameters'!$C$47*(QP_IncomeWP!AC232-Income_CF!AC234))</f>
        <v/>
      </c>
      <c r="AD232" s="1" t="str">
        <f>IF(QP_IncomeWP!AD232="","",'Cost and Benefit Parameters'!$C$47*(QP_IncomeWP!AD232-Income_CF!AD234))</f>
        <v/>
      </c>
      <c r="AE232" s="1">
        <f>IF(QP_IncomeWP!AE232="","",'Cost and Benefit Parameters'!$C$47*(QP_IncomeWP!AE232-Income_CF!AE234))</f>
        <v>964507.55371714965</v>
      </c>
      <c r="AF232" s="1">
        <f>IF(QP_IncomeWP!AF232="","",'Cost and Benefit Parameters'!$C$47*(QP_IncomeWP!AF232-Income_CF!AF234))</f>
        <v>1001923.0339813507</v>
      </c>
      <c r="AG232" s="1">
        <f>IF(QP_IncomeWP!AG232="","",'Cost and Benefit Parameters'!$C$47*(QP_IncomeWP!AG232-Income_CF!AG234))</f>
        <v>1040165.6606556898</v>
      </c>
      <c r="AH232" s="1">
        <f>IF(QP_IncomeWP!AH232="","",'Cost and Benefit Parameters'!$C$47*(QP_IncomeWP!AH232-Income_CF!AH234))</f>
        <v>1079220.2523388017</v>
      </c>
      <c r="AI232" s="1">
        <f>IF(QP_IncomeWP!AI232="","",'Cost and Benefit Parameters'!$C$47*(QP_IncomeWP!AI232-Income_CF!AI234))</f>
        <v>1125916.751508317</v>
      </c>
      <c r="AJ232" s="1">
        <f>IF(QP_IncomeWP!AJ232="","",'Cost and Benefit Parameters'!$C$47*(QP_IncomeWP!AJ232-Income_CF!AJ234))</f>
        <v>1166090.1450280743</v>
      </c>
      <c r="AK232" s="1">
        <f>IF(QP_IncomeWP!AK232="","",'Cost and Benefit Parameters'!$C$47*(QP_IncomeWP!AK232-Income_CF!AK234))</f>
        <v>1206972.548800146</v>
      </c>
      <c r="AL232" s="1">
        <f>IF(QP_IncomeWP!AL232="","",'Cost and Benefit Parameters'!$C$47*(QP_IncomeWP!AL232-Income_CF!AL234))</f>
        <v>1248538.9163891673</v>
      </c>
      <c r="AM232" s="1">
        <f>IF(QP_IncomeWP!AM232="","",'Cost and Benefit Parameters'!$C$47*(QP_IncomeWP!AM232-Income_CF!AM234))</f>
        <v>1290762.0791941851</v>
      </c>
      <c r="AN232" s="1">
        <f>IF(QP_IncomeWP!AN232="","",'Cost and Benefit Parameters'!$C$47*(QP_IncomeWP!AN232-Income_CF!AN234))</f>
        <v>1333612.739670255</v>
      </c>
      <c r="AO232" s="1">
        <f>IF(QP_IncomeWP!AO232="","",'Cost and Benefit Parameters'!$C$47*(QP_IncomeWP!AO232-Income_CF!AO234))</f>
        <v>1377059.4708103938</v>
      </c>
      <c r="AP232" s="1">
        <f>IF(QP_IncomeWP!AP232="","",'Cost and Benefit Parameters'!$C$47*(QP_IncomeWP!AP232-Income_CF!AP234))</f>
        <v>1421068.7221014036</v>
      </c>
      <c r="AQ232" s="1">
        <f>IF(QP_IncomeWP!AQ232="","",'Cost and Benefit Parameters'!$C$47*(QP_IncomeWP!AQ232-Income_CF!AQ234))</f>
        <v>1465604.8321466323</v>
      </c>
      <c r="AR232" s="1">
        <f>IF(QP_IncomeWP!AR232="","",'Cost and Benefit Parameters'!$C$47*(QP_IncomeWP!AR232-Income_CF!AR234))</f>
        <v>1510630.0481267036</v>
      </c>
      <c r="AS232" s="1">
        <f>IF(QP_IncomeWP!AS232="","",'Cost and Benefit Parameters'!$C$47*(QP_IncomeWP!AS232-Income_CF!AS234))</f>
        <v>1556104.5522454628</v>
      </c>
      <c r="AT232" s="1">
        <f>IF(QP_IncomeWP!AT232="","",'Cost and Benefit Parameters'!$C$47*(QP_IncomeWP!AT232-Income_CF!AT234))</f>
        <v>1601986.4952834966</v>
      </c>
      <c r="AU232" s="1">
        <f>IF(QP_IncomeWP!AU232="","",'Cost and Benefit Parameters'!$C$47*(QP_IncomeWP!AU232-Income_CF!AU234))</f>
        <v>1648232.0373547929</v>
      </c>
      <c r="AV232" s="1">
        <f>IF(QP_IncomeWP!AV232="","",'Cost and Benefit Parameters'!$C$47*(QP_IncomeWP!AV232-Income_CF!AV234))</f>
        <v>1694795.3959346565</v>
      </c>
      <c r="AW232" s="1">
        <f>IF(QP_IncomeWP!AW232="","",'Cost and Benefit Parameters'!$C$47*(QP_IncomeWP!AW232-Income_CF!AW234))</f>
        <v>1741628.9011977327</v>
      </c>
      <c r="AX232" s="1">
        <f>IF(QP_IncomeWP!AX232="","",'Cost and Benefit Parameters'!$C$47*(QP_IncomeWP!AX232-Income_CF!AX234))</f>
        <v>1788683.0586752743</v>
      </c>
      <c r="AY232" s="1">
        <f>IF(QP_IncomeWP!AY232="","",'Cost and Benefit Parameters'!$C$47*(QP_IncomeWP!AY232-Income_CF!AY234))</f>
        <v>1835906.6192096812</v>
      </c>
      <c r="AZ232" s="1">
        <f>IF(QP_IncomeWP!AZ232="","",'Cost and Benefit Parameters'!$C$47*(QP_IncomeWP!AZ232-Income_CF!AZ234))</f>
        <v>1883246.6561528728</v>
      </c>
      <c r="BA232" s="1">
        <f>IF(QP_IncomeWP!BA232="","",'Cost and Benefit Parameters'!$C$47*(QP_IncomeWP!BA232-Income_CF!BA234))</f>
        <v>1930648.6497225144</v>
      </c>
      <c r="BB232" s="1">
        <f>IF(QP_IncomeWP!BB232="","",'Cost and Benefit Parameters'!$C$47*(QP_IncomeWP!BB232-Income_CF!BB234))</f>
        <v>1978056.5783977443</v>
      </c>
      <c r="BC232" s="1">
        <f>IF(QP_IncomeWP!BC232="","",'Cost and Benefit Parameters'!$C$47*(QP_IncomeWP!BC232-Income_CF!BC234))</f>
        <v>2025413.0172026874</v>
      </c>
      <c r="BD232" s="1">
        <f>IF(QP_IncomeWP!BD232="","",'Cost and Benefit Parameters'!$C$47*(QP_IncomeWP!BD232-Income_CF!BD234))</f>
        <v>2072659.2426930587</v>
      </c>
      <c r="BE232" s="1">
        <f>IF(QP_IncomeWP!BE232="","",'Cost and Benefit Parameters'!$C$47*(QP_IncomeWP!BE232-Income_CF!BE234))</f>
        <v>2119735.3444281956</v>
      </c>
      <c r="BF232" s="1">
        <f>IF(QP_IncomeWP!BF232="","",'Cost and Benefit Parameters'!$C$47*(QP_IncomeWP!BF232-Income_CF!BF234))</f>
        <v>2166580.3426777585</v>
      </c>
      <c r="BG232" s="1">
        <f>IF(QP_IncomeWP!BG232="","",'Cost and Benefit Parameters'!$C$47*(QP_IncomeWP!BG232-Income_CF!BG234))</f>
        <v>2213132.312080266</v>
      </c>
      <c r="BH232" s="1">
        <f>IF(QP_IncomeWP!BH232="","",'Cost and Benefit Parameters'!$C$47*(QP_IncomeWP!BH232-Income_CF!BH234))</f>
        <v>2259328.5109385173</v>
      </c>
      <c r="BI232" s="1">
        <f>IF(QP_IncomeWP!BI232="","",'Cost and Benefit Parameters'!$C$47*(QP_IncomeWP!BI232-Income_CF!BI234))</f>
        <v>2305105.5158063495</v>
      </c>
      <c r="BJ232" s="1">
        <f>IF(QP_IncomeWP!BJ232="","",'Cost and Benefit Parameters'!$C$47*(QP_IncomeWP!BJ232-Income_CF!BJ234))</f>
        <v>2350399.3609908256</v>
      </c>
      <c r="BK232" s="1">
        <f>IF(QP_IncomeWP!BK232="","",'Cost and Benefit Parameters'!$C$47*(QP_IncomeWP!BK232-Income_CF!BK234))</f>
        <v>2395145.6825654777</v>
      </c>
      <c r="BL232" s="1">
        <f>IF(QP_IncomeWP!BL232="","",'Cost and Benefit Parameters'!$C$47*(QP_IncomeWP!BL232-Income_CF!BL234))</f>
        <v>2439279.8664625012</v>
      </c>
      <c r="BM232" s="1">
        <f>IF(QP_IncomeWP!BM232="","",'Cost and Benefit Parameters'!$C$47*(QP_IncomeWP!BM232-Income_CF!BM234))</f>
        <v>2482737.2001861255</v>
      </c>
      <c r="BN232" s="1">
        <f>IF(QP_IncomeWP!BN232="","",'Cost and Benefit Parameters'!$C$47*(QP_IncomeWP!BN232-Income_CF!BN234))</f>
        <v>2525453.0276650772</v>
      </c>
      <c r="BO232" s="1">
        <f>IF(QP_IncomeWP!BO232="","",'Cost and Benefit Parameters'!$C$47*(QP_IncomeWP!BO232-Income_CF!BO234))</f>
        <v>2567362.9067396438</v>
      </c>
      <c r="BP232" s="1">
        <f>IF(QP_IncomeWP!BP232="","",'Cost and Benefit Parameters'!$C$47*(QP_IncomeWP!BP232-Income_CF!BP234))</f>
        <v>2608402.7687587962</v>
      </c>
      <c r="BQ232" s="1">
        <f>IF(QP_IncomeWP!BQ232="","",'Cost and Benefit Parameters'!$C$47*(QP_IncomeWP!BQ232-Income_CF!BQ234))</f>
        <v>2648509.0797443874</v>
      </c>
      <c r="BR232" s="1">
        <f>IF(QP_IncomeWP!BR232="","",'Cost and Benefit Parameters'!$C$47*(QP_IncomeWP!BR232-Income_CF!BR234))</f>
        <v>2687619.002564026</v>
      </c>
      <c r="BS232" s="1" t="str">
        <f>IF(QP_IncomeWP!BS232="","",'Cost and Benefit Parameters'!$C$47*(QP_IncomeWP!BS232-Income_CF!BS234))</f>
        <v/>
      </c>
    </row>
    <row r="233" spans="1:73" x14ac:dyDescent="0.55000000000000004">
      <c r="A233" s="642"/>
      <c r="B233" t="s">
        <v>486</v>
      </c>
      <c r="M233" s="1" t="str">
        <f>IF(QP_IncomeWP!M233="","",'Cost and Benefit Parameters'!$C$47*(QP_IncomeWP!M233-Income_CF!M235))</f>
        <v/>
      </c>
      <c r="N233" s="1" t="str">
        <f>IF(QP_IncomeWP!N233="","",'Cost and Benefit Parameters'!$C$47*(QP_IncomeWP!N233-Income_CF!N235))</f>
        <v/>
      </c>
      <c r="O233" s="1" t="str">
        <f>IF(QP_IncomeWP!O233="","",'Cost and Benefit Parameters'!$C$47*(QP_IncomeWP!O233-Income_CF!O235))</f>
        <v/>
      </c>
      <c r="P233" s="1" t="str">
        <f>IF(QP_IncomeWP!P233="","",'Cost and Benefit Parameters'!$C$47*(QP_IncomeWP!P233-Income_CF!P235))</f>
        <v/>
      </c>
      <c r="Q233" s="1" t="str">
        <f>IF(QP_IncomeWP!Q233="","",'Cost and Benefit Parameters'!$C$47*(QP_IncomeWP!Q233-Income_CF!Q235))</f>
        <v/>
      </c>
      <c r="R233" s="1" t="str">
        <f>IF(QP_IncomeWP!R233="","",'Cost and Benefit Parameters'!$C$47*(QP_IncomeWP!R233-Income_CF!R235))</f>
        <v/>
      </c>
      <c r="S233" s="1" t="str">
        <f>IF(QP_IncomeWP!S233="","",'Cost and Benefit Parameters'!$C$47*(QP_IncomeWP!S233-Income_CF!S235))</f>
        <v/>
      </c>
      <c r="T233" s="1" t="str">
        <f>IF(QP_IncomeWP!T233="","",'Cost and Benefit Parameters'!$C$47*(QP_IncomeWP!T233-Income_CF!T235))</f>
        <v/>
      </c>
      <c r="U233" s="1" t="str">
        <f>IF(QP_IncomeWP!U233="","",'Cost and Benefit Parameters'!$C$47*(QP_IncomeWP!U233-Income_CF!U235))</f>
        <v/>
      </c>
      <c r="V233" s="1" t="str">
        <f>IF(QP_IncomeWP!V233="","",'Cost and Benefit Parameters'!$C$47*(QP_IncomeWP!V233-Income_CF!V235))</f>
        <v/>
      </c>
      <c r="W233" s="1" t="str">
        <f>IF(QP_IncomeWP!W233="","",'Cost and Benefit Parameters'!$C$47*(QP_IncomeWP!W233-Income_CF!W235))</f>
        <v/>
      </c>
      <c r="X233" s="1" t="str">
        <f>IF(QP_IncomeWP!X233="","",'Cost and Benefit Parameters'!$C$47*(QP_IncomeWP!X233-Income_CF!X235))</f>
        <v/>
      </c>
      <c r="Y233" s="1" t="str">
        <f>IF(QP_IncomeWP!Y233="","",'Cost and Benefit Parameters'!$C$47*(QP_IncomeWP!Y233-Income_CF!Y235))</f>
        <v/>
      </c>
      <c r="Z233" s="1" t="str">
        <f>IF(QP_IncomeWP!Z233="","",'Cost and Benefit Parameters'!$C$47*(QP_IncomeWP!Z233-Income_CF!Z235))</f>
        <v/>
      </c>
      <c r="AA233" s="1" t="str">
        <f>IF(QP_IncomeWP!AA233="","",'Cost and Benefit Parameters'!$C$47*(QP_IncomeWP!AA233-Income_CF!AA235))</f>
        <v/>
      </c>
      <c r="AB233" s="1" t="str">
        <f>IF(QP_IncomeWP!AB233="","",'Cost and Benefit Parameters'!$C$47*(QP_IncomeWP!AB233-Income_CF!AB235))</f>
        <v/>
      </c>
      <c r="AC233" s="1" t="str">
        <f>IF(QP_IncomeWP!AC233="","",'Cost and Benefit Parameters'!$C$47*(QP_IncomeWP!AC233-Income_CF!AC235))</f>
        <v/>
      </c>
      <c r="AD233" s="1" t="str">
        <f>IF(QP_IncomeWP!AD233="","",'Cost and Benefit Parameters'!$C$47*(QP_IncomeWP!AD233-Income_CF!AD235))</f>
        <v/>
      </c>
      <c r="AE233" s="1" t="str">
        <f>IF(QP_IncomeWP!AE233="","",'Cost and Benefit Parameters'!$C$47*(QP_IncomeWP!AE233-Income_CF!AE235))</f>
        <v/>
      </c>
      <c r="AF233" s="1">
        <f>IF(QP_IncomeWP!AF233="","",'Cost and Benefit Parameters'!$C$47*(QP_IncomeWP!AF233-Income_CF!AF235))</f>
        <v>993442.78032866446</v>
      </c>
      <c r="AG233" s="1">
        <f>IF(QP_IncomeWP!AG233="","",'Cost and Benefit Parameters'!$C$47*(QP_IncomeWP!AG233-Income_CF!AG235))</f>
        <v>1031980.7250007913</v>
      </c>
      <c r="AH233" s="1">
        <f>IF(QP_IncomeWP!AH233="","",'Cost and Benefit Parameters'!$C$47*(QP_IncomeWP!AH233-Income_CF!AH235))</f>
        <v>1071370.6304753611</v>
      </c>
      <c r="AI233" s="1">
        <f>IF(QP_IncomeWP!AI233="","",'Cost and Benefit Parameters'!$C$47*(QP_IncomeWP!AI233-Income_CF!AI235))</f>
        <v>1111596.8599089656</v>
      </c>
      <c r="AJ233" s="1">
        <f>IF(QP_IncomeWP!AJ233="","",'Cost and Benefit Parameters'!$C$47*(QP_IncomeWP!AJ233-Income_CF!AJ235))</f>
        <v>1159694.2540535668</v>
      </c>
      <c r="AK233" s="1">
        <f>IF(QP_IncomeWP!AK233="","",'Cost and Benefit Parameters'!$C$47*(QP_IncomeWP!AK233-Income_CF!AK235))</f>
        <v>1201072.8493789167</v>
      </c>
      <c r="AL233" s="1">
        <f>IF(QP_IncomeWP!AL233="","",'Cost and Benefit Parameters'!$C$47*(QP_IncomeWP!AL233-Income_CF!AL235))</f>
        <v>1243181.7252641495</v>
      </c>
      <c r="AM233" s="1">
        <f>IF(QP_IncomeWP!AM233="","",'Cost and Benefit Parameters'!$C$47*(QP_IncomeWP!AM233-Income_CF!AM235))</f>
        <v>1285995.0838808422</v>
      </c>
      <c r="AN233" s="1">
        <f>IF(QP_IncomeWP!AN233="","",'Cost and Benefit Parameters'!$C$47*(QP_IncomeWP!AN233-Income_CF!AN235))</f>
        <v>1329484.94157001</v>
      </c>
      <c r="AO233" s="1">
        <f>IF(QP_IncomeWP!AO233="","",'Cost and Benefit Parameters'!$C$47*(QP_IncomeWP!AO233-Income_CF!AO235))</f>
        <v>1373621.1218603631</v>
      </c>
      <c r="AP233" s="1">
        <f>IF(QP_IncomeWP!AP233="","",'Cost and Benefit Parameters'!$C$47*(QP_IncomeWP!AP233-Income_CF!AP235))</f>
        <v>1418371.2549347058</v>
      </c>
      <c r="AQ233" s="1">
        <f>IF(QP_IncomeWP!AQ233="","",'Cost and Benefit Parameters'!$C$47*(QP_IncomeWP!AQ233-Income_CF!AQ235))</f>
        <v>1463700.7837644457</v>
      </c>
      <c r="AR233" s="1">
        <f>IF(QP_IncomeWP!AR233="","",'Cost and Benefit Parameters'!$C$47*(QP_IncomeWP!AR233-Income_CF!AR235))</f>
        <v>1509572.9771110315</v>
      </c>
      <c r="AS233" s="1">
        <f>IF(QP_IncomeWP!AS233="","",'Cost and Benefit Parameters'!$C$47*(QP_IncomeWP!AS233-Income_CF!AS235))</f>
        <v>1555948.9495705047</v>
      </c>
      <c r="AT233" s="1">
        <f>IF(QP_IncomeWP!AT233="","",'Cost and Benefit Parameters'!$C$47*(QP_IncomeWP!AT233-Income_CF!AT235))</f>
        <v>1602787.6888128261</v>
      </c>
      <c r="AU233" s="1">
        <f>IF(QP_IncomeWP!AU233="","",'Cost and Benefit Parameters'!$C$47*(QP_IncomeWP!AU233-Income_CF!AU235))</f>
        <v>1650046.0901420016</v>
      </c>
      <c r="AV233" s="1">
        <f>IF(QP_IncomeWP!AV233="","",'Cost and Benefit Parameters'!$C$47*(QP_IncomeWP!AV233-Income_CF!AV235))</f>
        <v>1697678.9984754375</v>
      </c>
      <c r="AW233" s="1">
        <f>IF(QP_IncomeWP!AW233="","",'Cost and Benefit Parameters'!$C$47*(QP_IncomeWP!AW233-Income_CF!AW235))</f>
        <v>1745639.257812696</v>
      </c>
      <c r="AX233" s="1">
        <f>IF(QP_IncomeWP!AX233="","",'Cost and Benefit Parameters'!$C$47*(QP_IncomeWP!AX233-Income_CF!AX235))</f>
        <v>1793877.7682336643</v>
      </c>
      <c r="AY233" s="1">
        <f>IF(QP_IncomeWP!AY233="","",'Cost and Benefit Parameters'!$C$47*(QP_IncomeWP!AY233-Income_CF!AY235))</f>
        <v>1842343.5504355324</v>
      </c>
      <c r="AZ233" s="1">
        <f>IF(QP_IncomeWP!AZ233="","",'Cost and Benefit Parameters'!$C$47*(QP_IncomeWP!AZ233-Income_CF!AZ235))</f>
        <v>1890983.8177859727</v>
      </c>
      <c r="BA233" s="1">
        <f>IF(QP_IncomeWP!BA233="","",'Cost and Benefit Parameters'!$C$47*(QP_IncomeWP!BA233-Income_CF!BA235))</f>
        <v>1939744.0558374594</v>
      </c>
      <c r="BB233" s="1">
        <f>IF(QP_IncomeWP!BB233="","",'Cost and Benefit Parameters'!$C$47*(QP_IncomeWP!BB233-Income_CF!BB235))</f>
        <v>1988568.1092141895</v>
      </c>
      <c r="BC233" s="1">
        <f>IF(QP_IncomeWP!BC233="","",'Cost and Benefit Parameters'!$C$47*(QP_IncomeWP!BC233-Income_CF!BC235))</f>
        <v>2037398.2757496766</v>
      </c>
      <c r="BD233" s="1">
        <f>IF(QP_IncomeWP!BD233="","",'Cost and Benefit Parameters'!$C$47*(QP_IncomeWP!BD233-Income_CF!BD235))</f>
        <v>2086175.4077187686</v>
      </c>
      <c r="BE233" s="1">
        <f>IF(QP_IncomeWP!BE233="","",'Cost and Benefit Parameters'!$C$47*(QP_IncomeWP!BE233-Income_CF!BE235))</f>
        <v>2134839.0199738494</v>
      </c>
      <c r="BF233" s="1">
        <f>IF(QP_IncomeWP!BF233="","",'Cost and Benefit Parameters'!$C$47*(QP_IncomeWP!BF233-Income_CF!BF235))</f>
        <v>2183327.4047610397</v>
      </c>
      <c r="BG233" s="1">
        <f>IF(QP_IncomeWP!BG233="","",'Cost and Benefit Parameters'!$C$47*(QP_IncomeWP!BG233-Income_CF!BG235))</f>
        <v>2231577.752958091</v>
      </c>
      <c r="BH233" s="1">
        <f>IF(QP_IncomeWP!BH233="","",'Cost and Benefit Parameters'!$C$47*(QP_IncomeWP!BH233-Income_CF!BH235))</f>
        <v>2279526.2814426748</v>
      </c>
      <c r="BI233" s="1">
        <f>IF(QP_IncomeWP!BI233="","",'Cost and Benefit Parameters'!$C$47*(QP_IncomeWP!BI233-Income_CF!BI235))</f>
        <v>2327108.3662666725</v>
      </c>
      <c r="BJ233" s="1">
        <f>IF(QP_IncomeWP!BJ233="","",'Cost and Benefit Parameters'!$C$47*(QP_IncomeWP!BJ233-Income_CF!BJ235))</f>
        <v>2374258.6812805408</v>
      </c>
      <c r="BK233" s="1">
        <f>IF(QP_IncomeWP!BK233="","",'Cost and Benefit Parameters'!$C$47*(QP_IncomeWP!BK233-Income_CF!BK235))</f>
        <v>2420911.3418205515</v>
      </c>
      <c r="BL233" s="1">
        <f>IF(QP_IncomeWP!BL233="","",'Cost and Benefit Parameters'!$C$47*(QP_IncomeWP!BL233-Income_CF!BL235))</f>
        <v>2467000.053042443</v>
      </c>
      <c r="BM233" s="1">
        <f>IF(QP_IncomeWP!BM233="","",'Cost and Benefit Parameters'!$C$47*(QP_IncomeWP!BM233-Income_CF!BM235))</f>
        <v>2512458.2624563766</v>
      </c>
      <c r="BN233" s="1">
        <f>IF(QP_IncomeWP!BN233="","",'Cost and Benefit Parameters'!$C$47*(QP_IncomeWP!BN233-Income_CF!BN235))</f>
        <v>2557219.3161917096</v>
      </c>
      <c r="BO233" s="1">
        <f>IF(QP_IncomeWP!BO233="","",'Cost and Benefit Parameters'!$C$47*(QP_IncomeWP!BO233-Income_CF!BO235))</f>
        <v>2601216.6184950289</v>
      </c>
      <c r="BP233" s="1">
        <f>IF(QP_IncomeWP!BP233="","",'Cost and Benefit Parameters'!$C$47*(QP_IncomeWP!BP233-Income_CF!BP235))</f>
        <v>2644383.7939418331</v>
      </c>
      <c r="BQ233" s="1">
        <f>IF(QP_IncomeWP!BQ233="","",'Cost and Benefit Parameters'!$C$47*(QP_IncomeWP!BQ233-Income_CF!BQ235))</f>
        <v>2686654.8518215604</v>
      </c>
      <c r="BR233" s="1">
        <f>IF(QP_IncomeWP!BR233="","",'Cost and Benefit Parameters'!$C$47*(QP_IncomeWP!BR233-Income_CF!BR235))</f>
        <v>2727964.352136719</v>
      </c>
      <c r="BS233" s="1">
        <f>IF(QP_IncomeWP!BS233="","",'Cost and Benefit Parameters'!$C$47*(QP_IncomeWP!BS233-Income_CF!BS235))</f>
        <v>2768247.5726409457</v>
      </c>
    </row>
    <row r="234" spans="1:73" x14ac:dyDescent="0.55000000000000004">
      <c r="A234" s="643"/>
      <c r="B234" s="329" t="s">
        <v>569</v>
      </c>
      <c r="C234" s="329"/>
      <c r="D234" s="329"/>
      <c r="E234" s="329"/>
      <c r="F234" s="329"/>
      <c r="G234" s="329"/>
      <c r="H234" s="329"/>
      <c r="I234" s="329"/>
      <c r="J234" s="329"/>
      <c r="K234" s="329"/>
      <c r="L234" s="329"/>
      <c r="M234" s="330">
        <f>SUM(M214:M233)</f>
        <v>566546.53605862614</v>
      </c>
      <c r="N234" s="330">
        <f t="shared" ref="N234:BS234" si="16">SUM(N214:N233)</f>
        <v>1172067.1195475762</v>
      </c>
      <c r="O234" s="330">
        <f t="shared" si="16"/>
        <v>1818216.8332307837</v>
      </c>
      <c r="P234" s="330">
        <f t="shared" si="16"/>
        <v>2506691.4948818032</v>
      </c>
      <c r="Q234" s="330">
        <f t="shared" si="16"/>
        <v>3243249.668189086</v>
      </c>
      <c r="R234" s="330">
        <f t="shared" si="16"/>
        <v>4025502.2214187384</v>
      </c>
      <c r="S234" s="330">
        <f t="shared" si="16"/>
        <v>4855236.4547673855</v>
      </c>
      <c r="T234" s="330">
        <f t="shared" si="16"/>
        <v>5734278.575296483</v>
      </c>
      <c r="U234" s="330">
        <f t="shared" si="16"/>
        <v>6664493.6175896227</v>
      </c>
      <c r="V234" s="330">
        <f t="shared" si="16"/>
        <v>7647785.3580479957</v>
      </c>
      <c r="W234" s="330">
        <f t="shared" si="16"/>
        <v>8686096.2263103891</v>
      </c>
      <c r="X234" s="330">
        <f t="shared" si="16"/>
        <v>9781407.2175142318</v>
      </c>
      <c r="Y234" s="330">
        <f t="shared" si="16"/>
        <v>10935737.809338955</v>
      </c>
      <c r="Z234" s="330">
        <f t="shared" si="16"/>
        <v>12151145.887991875</v>
      </c>
      <c r="AA234" s="330">
        <f t="shared" si="16"/>
        <v>13429727.687507765</v>
      </c>
      <c r="AB234" s="330">
        <f t="shared" si="16"/>
        <v>14773617.746936634</v>
      </c>
      <c r="AC234" s="330">
        <f t="shared" si="16"/>
        <v>16184988.890187338</v>
      </c>
      <c r="AD234" s="330">
        <f t="shared" si="16"/>
        <v>17666052.233477872</v>
      </c>
      <c r="AE234" s="330">
        <f t="shared" si="16"/>
        <v>19219057.225514434</v>
      </c>
      <c r="AF234" s="330">
        <f t="shared" si="16"/>
        <v>20846291.725680321</v>
      </c>
      <c r="AG234" s="330">
        <f t="shared" si="16"/>
        <v>21526836.061923012</v>
      </c>
      <c r="AH234" s="330">
        <f t="shared" si="16"/>
        <v>22215909.927665479</v>
      </c>
      <c r="AI234" s="330">
        <f t="shared" si="16"/>
        <v>22912928.08215449</v>
      </c>
      <c r="AJ234" s="330">
        <f t="shared" si="16"/>
        <v>23617270.926623631</v>
      </c>
      <c r="AK234" s="330">
        <f t="shared" si="16"/>
        <v>24321020.657247864</v>
      </c>
      <c r="AL234" s="330">
        <f t="shared" si="16"/>
        <v>25031015.104688957</v>
      </c>
      <c r="AM234" s="330">
        <f t="shared" si="16"/>
        <v>25746589.491698317</v>
      </c>
      <c r="AN234" s="330">
        <f t="shared" si="16"/>
        <v>26467049.850308344</v>
      </c>
      <c r="AO234" s="330">
        <f t="shared" si="16"/>
        <v>27191673.842057798</v>
      </c>
      <c r="AP234" s="330">
        <f t="shared" si="16"/>
        <v>27919711.685962372</v>
      </c>
      <c r="AQ234" s="330">
        <f t="shared" si="16"/>
        <v>28650387.193929687</v>
      </c>
      <c r="AR234" s="330">
        <f t="shared" si="16"/>
        <v>29382898.912860967</v>
      </c>
      <c r="AS234" s="330">
        <f t="shared" si="16"/>
        <v>30116421.372216821</v>
      </c>
      <c r="AT234" s="330">
        <f t="shared" si="16"/>
        <v>30850106.435352735</v>
      </c>
      <c r="AU234" s="330">
        <f t="shared" si="16"/>
        <v>31583084.752453785</v>
      </c>
      <c r="AV234" s="330">
        <f t="shared" si="16"/>
        <v>32314467.312419824</v>
      </c>
      <c r="AW234" s="330">
        <f t="shared" si="16"/>
        <v>33043347.090575643</v>
      </c>
      <c r="AX234" s="330">
        <f t="shared" si="16"/>
        <v>33768800.788606137</v>
      </c>
      <c r="AY234" s="330">
        <f t="shared" si="16"/>
        <v>34489890.662648268</v>
      </c>
      <c r="AZ234" s="330">
        <f t="shared" si="16"/>
        <v>35205666.435012281</v>
      </c>
      <c r="BA234" s="330">
        <f t="shared" si="16"/>
        <v>34314123.095743097</v>
      </c>
      <c r="BB234" s="330">
        <f t="shared" si="16"/>
        <v>33345610.411102802</v>
      </c>
      <c r="BC234" s="330">
        <f t="shared" si="16"/>
        <v>32297753.570945267</v>
      </c>
      <c r="BD234" s="330">
        <f t="shared" si="16"/>
        <v>31168165.954051461</v>
      </c>
      <c r="BE234" s="330">
        <f t="shared" si="16"/>
        <v>29954450.262722671</v>
      </c>
      <c r="BF234" s="330">
        <f t="shared" si="16"/>
        <v>28654199.580031283</v>
      </c>
      <c r="BG234" s="330">
        <f t="shared" si="16"/>
        <v>27264998.340528347</v>
      </c>
      <c r="BH234" s="330">
        <f t="shared" si="16"/>
        <v>25784423.205197364</v>
      </c>
      <c r="BI234" s="330">
        <f t="shared" si="16"/>
        <v>24210043.83146733</v>
      </c>
      <c r="BJ234" s="330">
        <f t="shared" si="16"/>
        <v>22539423.529156681</v>
      </c>
      <c r="BK234" s="330">
        <f t="shared" si="16"/>
        <v>20770119.793312423</v>
      </c>
      <c r="BL234" s="330">
        <f t="shared" si="16"/>
        <v>18899684.705036629</v>
      </c>
      <c r="BM234" s="330">
        <f t="shared" si="16"/>
        <v>16925665.19155401</v>
      </c>
      <c r="BN234" s="330">
        <f t="shared" si="16"/>
        <v>14845603.136970561</v>
      </c>
      <c r="BO234" s="330">
        <f t="shared" si="16"/>
        <v>12657035.335402217</v>
      </c>
      <c r="BP234" s="330">
        <f t="shared" si="16"/>
        <v>10357493.278414406</v>
      </c>
      <c r="BQ234" s="330">
        <f t="shared" si="16"/>
        <v>7944502.7690067505</v>
      </c>
      <c r="BR234" s="330">
        <f t="shared" si="16"/>
        <v>5415583.3547007451</v>
      </c>
      <c r="BS234" s="330">
        <f t="shared" si="16"/>
        <v>2768247.5726409457</v>
      </c>
      <c r="BT234" s="329"/>
    </row>
    <row r="235" spans="1:73" ht="14.7" thickBot="1" x14ac:dyDescent="0.6">
      <c r="A235" s="207"/>
      <c r="B235" s="345"/>
      <c r="C235" s="207"/>
      <c r="D235" s="207"/>
      <c r="E235" s="207"/>
      <c r="F235" s="207"/>
      <c r="G235" s="207"/>
      <c r="H235" s="207"/>
      <c r="I235" s="207"/>
      <c r="J235" s="207"/>
      <c r="K235" s="207"/>
      <c r="L235" s="207"/>
      <c r="M235" s="345"/>
      <c r="N235" s="345"/>
      <c r="O235" s="345"/>
      <c r="P235" s="345"/>
      <c r="Q235" s="345"/>
      <c r="R235" s="345"/>
      <c r="S235" s="345"/>
      <c r="T235" s="345"/>
      <c r="U235" s="345"/>
      <c r="V235" s="345"/>
      <c r="W235" s="345"/>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207"/>
    </row>
    <row r="236" spans="1:73" ht="15.6" x14ac:dyDescent="0.6">
      <c r="A236" s="5"/>
      <c r="B236" s="11" t="s">
        <v>571</v>
      </c>
      <c r="C236" s="11"/>
      <c r="D236" s="11"/>
      <c r="E236" s="11"/>
      <c r="F236" s="12">
        <v>2017</v>
      </c>
      <c r="G236" s="12">
        <v>2018</v>
      </c>
      <c r="H236" s="12">
        <v>2019</v>
      </c>
      <c r="I236" s="12">
        <v>2020</v>
      </c>
      <c r="J236" s="12">
        <v>2021</v>
      </c>
      <c r="K236" s="12">
        <v>2022</v>
      </c>
      <c r="L236" s="12">
        <v>2023</v>
      </c>
      <c r="M236" s="12">
        <v>2024</v>
      </c>
      <c r="N236" s="12">
        <v>2025</v>
      </c>
      <c r="O236" s="12">
        <v>2026</v>
      </c>
      <c r="P236" s="12">
        <v>2027</v>
      </c>
      <c r="Q236" s="12">
        <v>2028</v>
      </c>
      <c r="R236" s="12">
        <v>2029</v>
      </c>
      <c r="S236" s="12">
        <v>2030</v>
      </c>
      <c r="T236" s="12">
        <v>2031</v>
      </c>
      <c r="U236" s="12">
        <v>2032</v>
      </c>
      <c r="V236" s="12">
        <v>2033</v>
      </c>
      <c r="W236" s="12">
        <v>2034</v>
      </c>
      <c r="X236" s="12">
        <v>2035</v>
      </c>
      <c r="Y236" s="12">
        <v>2036</v>
      </c>
      <c r="Z236" s="12">
        <v>2037</v>
      </c>
      <c r="AA236" s="12">
        <v>2038</v>
      </c>
      <c r="AB236" s="12">
        <v>2039</v>
      </c>
      <c r="AC236" s="12">
        <v>2040</v>
      </c>
      <c r="AD236" s="12">
        <v>2041</v>
      </c>
      <c r="AE236" s="12">
        <v>2042</v>
      </c>
      <c r="AF236" s="12">
        <v>2043</v>
      </c>
      <c r="AG236" s="12">
        <v>2044</v>
      </c>
      <c r="AH236" s="12">
        <v>2045</v>
      </c>
      <c r="AI236" s="12">
        <v>2046</v>
      </c>
      <c r="AJ236" s="12">
        <v>2047</v>
      </c>
      <c r="AK236" s="12">
        <v>2048</v>
      </c>
      <c r="AL236" s="12">
        <v>2049</v>
      </c>
      <c r="AM236" s="12">
        <v>2050</v>
      </c>
      <c r="AN236" s="12">
        <v>2051</v>
      </c>
      <c r="AO236" s="12">
        <v>2052</v>
      </c>
      <c r="AP236" s="12">
        <v>2053</v>
      </c>
      <c r="AQ236" s="12">
        <v>2054</v>
      </c>
      <c r="AR236" s="12">
        <v>2055</v>
      </c>
      <c r="AS236" s="12">
        <v>2056</v>
      </c>
      <c r="AT236" s="12">
        <v>2057</v>
      </c>
      <c r="AU236" s="12">
        <v>2058</v>
      </c>
      <c r="AV236" s="12">
        <v>2059</v>
      </c>
      <c r="AW236" s="12">
        <v>2060</v>
      </c>
      <c r="AX236" s="12">
        <v>2061</v>
      </c>
      <c r="AY236" s="12">
        <v>2062</v>
      </c>
      <c r="AZ236" s="12">
        <v>2063</v>
      </c>
      <c r="BA236" s="12">
        <v>2064</v>
      </c>
      <c r="BB236" s="12">
        <v>2065</v>
      </c>
      <c r="BC236" s="12">
        <v>2066</v>
      </c>
      <c r="BD236" s="12">
        <v>2067</v>
      </c>
      <c r="BE236" s="12">
        <v>2068</v>
      </c>
      <c r="BF236" s="12">
        <v>2069</v>
      </c>
      <c r="BG236" s="12">
        <v>2070</v>
      </c>
      <c r="BH236" s="12">
        <v>2071</v>
      </c>
      <c r="BI236" s="12">
        <v>2072</v>
      </c>
      <c r="BJ236" s="12">
        <v>2073</v>
      </c>
      <c r="BK236" s="12">
        <v>2074</v>
      </c>
      <c r="BL236" s="12">
        <v>2075</v>
      </c>
      <c r="BM236" s="12">
        <v>2076</v>
      </c>
      <c r="BN236" s="12">
        <v>2077</v>
      </c>
      <c r="BO236" s="12">
        <v>2078</v>
      </c>
      <c r="BP236" s="12">
        <v>2079</v>
      </c>
      <c r="BQ236" s="12">
        <v>2080</v>
      </c>
      <c r="BR236" s="12">
        <v>2081</v>
      </c>
      <c r="BS236" s="12">
        <v>2082</v>
      </c>
      <c r="BT236" s="12">
        <v>2083</v>
      </c>
      <c r="BU236" s="5"/>
    </row>
    <row r="237" spans="1:73" s="135" customFormat="1" hidden="1" x14ac:dyDescent="0.55000000000000004">
      <c r="A237" s="644" t="s">
        <v>503</v>
      </c>
      <c r="B237" s="140" t="s">
        <v>519</v>
      </c>
      <c r="C237" s="140"/>
      <c r="D237" s="140"/>
      <c r="E237" s="140"/>
    </row>
    <row r="238" spans="1:73" s="135" customFormat="1" hidden="1" x14ac:dyDescent="0.55000000000000004">
      <c r="A238" s="644"/>
      <c r="B238" s="135" t="s">
        <v>466</v>
      </c>
      <c r="H238" s="141" t="str">
        <f>IF(M214="","","n/a")</f>
        <v>n/a</v>
      </c>
      <c r="I238" s="141" t="str">
        <f t="shared" ref="I238:X253" si="17">IF(N214="","","n/a")</f>
        <v>n/a</v>
      </c>
      <c r="J238" s="141" t="str">
        <f t="shared" si="17"/>
        <v>n/a</v>
      </c>
      <c r="K238" s="141" t="str">
        <f t="shared" si="17"/>
        <v>n/a</v>
      </c>
      <c r="L238" s="141" t="str">
        <f t="shared" si="17"/>
        <v>n/a</v>
      </c>
      <c r="M238" s="141" t="str">
        <f t="shared" si="17"/>
        <v>n/a</v>
      </c>
      <c r="N238" s="141" t="str">
        <f t="shared" si="17"/>
        <v>n/a</v>
      </c>
      <c r="O238" s="141" t="str">
        <f t="shared" si="17"/>
        <v>n/a</v>
      </c>
      <c r="P238" s="141" t="str">
        <f t="shared" si="17"/>
        <v>n/a</v>
      </c>
      <c r="Q238" s="141" t="str">
        <f t="shared" si="17"/>
        <v>n/a</v>
      </c>
      <c r="R238" s="141" t="str">
        <f t="shared" si="17"/>
        <v>n/a</v>
      </c>
      <c r="S238" s="141" t="str">
        <f t="shared" si="17"/>
        <v>n/a</v>
      </c>
      <c r="T238" s="141" t="str">
        <f t="shared" si="17"/>
        <v>n/a</v>
      </c>
      <c r="U238" s="141" t="str">
        <f t="shared" si="17"/>
        <v>n/a</v>
      </c>
      <c r="V238" s="141" t="str">
        <f t="shared" si="17"/>
        <v>n/a</v>
      </c>
      <c r="W238" s="141" t="str">
        <f t="shared" si="17"/>
        <v>n/a</v>
      </c>
      <c r="X238" s="141" t="str">
        <f t="shared" si="17"/>
        <v>n/a</v>
      </c>
      <c r="Y238" s="141" t="str">
        <f t="shared" ref="Y238:AN253" si="18">IF(AD214="","","n/a")</f>
        <v>n/a</v>
      </c>
      <c r="Z238" s="141" t="str">
        <f t="shared" si="18"/>
        <v>n/a</v>
      </c>
      <c r="AA238" s="141" t="str">
        <f t="shared" si="18"/>
        <v>n/a</v>
      </c>
      <c r="AB238" s="141" t="str">
        <f t="shared" si="18"/>
        <v>n/a</v>
      </c>
      <c r="AC238" s="141" t="str">
        <f t="shared" si="18"/>
        <v>n/a</v>
      </c>
      <c r="AD238" s="141" t="str">
        <f t="shared" si="18"/>
        <v>n/a</v>
      </c>
      <c r="AE238" s="141" t="str">
        <f t="shared" si="18"/>
        <v>n/a</v>
      </c>
      <c r="AF238" s="141" t="str">
        <f t="shared" si="18"/>
        <v>n/a</v>
      </c>
      <c r="AG238" s="141" t="str">
        <f t="shared" si="18"/>
        <v>n/a</v>
      </c>
      <c r="AH238" s="141" t="str">
        <f t="shared" si="18"/>
        <v>n/a</v>
      </c>
      <c r="AI238" s="141" t="str">
        <f t="shared" si="18"/>
        <v>n/a</v>
      </c>
      <c r="AJ238" s="141" t="str">
        <f t="shared" si="18"/>
        <v>n/a</v>
      </c>
      <c r="AK238" s="141" t="str">
        <f t="shared" si="18"/>
        <v>n/a</v>
      </c>
      <c r="AL238" s="141" t="str">
        <f t="shared" si="18"/>
        <v>n/a</v>
      </c>
      <c r="AM238" s="141" t="str">
        <f t="shared" si="18"/>
        <v>n/a</v>
      </c>
      <c r="AN238" s="141" t="str">
        <f t="shared" si="18"/>
        <v>n/a</v>
      </c>
      <c r="AO238" s="141" t="str">
        <f t="shared" ref="AO238:BD253" si="19">IF(AT214="","","n/a")</f>
        <v>n/a</v>
      </c>
      <c r="AP238" s="141" t="str">
        <f t="shared" si="19"/>
        <v>n/a</v>
      </c>
      <c r="AQ238" s="141" t="str">
        <f t="shared" si="19"/>
        <v>n/a</v>
      </c>
      <c r="AR238" s="141" t="str">
        <f t="shared" si="19"/>
        <v>n/a</v>
      </c>
      <c r="AS238" s="141" t="str">
        <f t="shared" si="19"/>
        <v>n/a</v>
      </c>
      <c r="AT238" s="141" t="str">
        <f t="shared" si="19"/>
        <v>n/a</v>
      </c>
      <c r="AU238" s="141" t="str">
        <f t="shared" si="19"/>
        <v>n/a</v>
      </c>
      <c r="AV238" s="141" t="str">
        <f t="shared" si="19"/>
        <v/>
      </c>
      <c r="AW238" s="141" t="str">
        <f t="shared" si="19"/>
        <v/>
      </c>
      <c r="AX238" s="141" t="str">
        <f t="shared" si="19"/>
        <v/>
      </c>
      <c r="AY238" s="141" t="str">
        <f t="shared" si="19"/>
        <v/>
      </c>
      <c r="AZ238" s="141" t="str">
        <f t="shared" si="19"/>
        <v/>
      </c>
      <c r="BA238" s="141" t="str">
        <f t="shared" si="19"/>
        <v/>
      </c>
      <c r="BB238" s="141" t="str">
        <f t="shared" si="19"/>
        <v/>
      </c>
      <c r="BC238" s="141" t="str">
        <f t="shared" si="19"/>
        <v/>
      </c>
      <c r="BD238" s="141" t="str">
        <f t="shared" si="19"/>
        <v/>
      </c>
      <c r="BE238" s="141" t="str">
        <f t="shared" ref="BE238:BN253" si="20">IF(BJ214="","","n/a")</f>
        <v/>
      </c>
      <c r="BF238" s="141" t="str">
        <f t="shared" si="20"/>
        <v/>
      </c>
      <c r="BG238" s="141" t="str">
        <f t="shared" si="20"/>
        <v/>
      </c>
      <c r="BH238" s="141" t="str">
        <f t="shared" si="20"/>
        <v/>
      </c>
      <c r="BI238" s="141" t="str">
        <f t="shared" si="20"/>
        <v/>
      </c>
      <c r="BJ238" s="141" t="str">
        <f t="shared" si="20"/>
        <v/>
      </c>
      <c r="BK238" s="141" t="str">
        <f t="shared" si="20"/>
        <v/>
      </c>
      <c r="BL238" s="141" t="str">
        <f t="shared" si="20"/>
        <v/>
      </c>
      <c r="BM238" s="141" t="str">
        <f t="shared" si="20"/>
        <v/>
      </c>
      <c r="BN238" s="141" t="str">
        <f t="shared" si="20"/>
        <v/>
      </c>
    </row>
    <row r="239" spans="1:73" s="135" customFormat="1" hidden="1" x14ac:dyDescent="0.55000000000000004">
      <c r="A239" s="644"/>
      <c r="B239" s="135" t="s">
        <v>468</v>
      </c>
      <c r="H239" s="141" t="str">
        <f t="shared" ref="H239:W258" si="21">IF(M215="","","n/a")</f>
        <v/>
      </c>
      <c r="I239" s="141" t="str">
        <f t="shared" si="17"/>
        <v>n/a</v>
      </c>
      <c r="J239" s="141" t="str">
        <f t="shared" si="17"/>
        <v>n/a</v>
      </c>
      <c r="K239" s="141" t="str">
        <f t="shared" si="17"/>
        <v>n/a</v>
      </c>
      <c r="L239" s="141" t="str">
        <f t="shared" si="17"/>
        <v>n/a</v>
      </c>
      <c r="M239" s="141" t="str">
        <f t="shared" si="17"/>
        <v>n/a</v>
      </c>
      <c r="N239" s="141" t="str">
        <f t="shared" si="17"/>
        <v>n/a</v>
      </c>
      <c r="O239" s="141" t="str">
        <f t="shared" si="17"/>
        <v>n/a</v>
      </c>
      <c r="P239" s="141" t="str">
        <f t="shared" si="17"/>
        <v>n/a</v>
      </c>
      <c r="Q239" s="141" t="str">
        <f t="shared" si="17"/>
        <v>n/a</v>
      </c>
      <c r="R239" s="141" t="str">
        <f t="shared" si="17"/>
        <v>n/a</v>
      </c>
      <c r="S239" s="141" t="str">
        <f t="shared" si="17"/>
        <v>n/a</v>
      </c>
      <c r="T239" s="141" t="str">
        <f t="shared" si="17"/>
        <v>n/a</v>
      </c>
      <c r="U239" s="141" t="str">
        <f t="shared" si="17"/>
        <v>n/a</v>
      </c>
      <c r="V239" s="141" t="str">
        <f t="shared" si="17"/>
        <v>n/a</v>
      </c>
      <c r="W239" s="141" t="str">
        <f t="shared" si="17"/>
        <v>n/a</v>
      </c>
      <c r="X239" s="141" t="str">
        <f t="shared" si="17"/>
        <v>n/a</v>
      </c>
      <c r="Y239" s="141" t="str">
        <f t="shared" si="18"/>
        <v>n/a</v>
      </c>
      <c r="Z239" s="141" t="str">
        <f t="shared" si="18"/>
        <v>n/a</v>
      </c>
      <c r="AA239" s="141" t="str">
        <f t="shared" si="18"/>
        <v>n/a</v>
      </c>
      <c r="AB239" s="141" t="str">
        <f t="shared" si="18"/>
        <v>n/a</v>
      </c>
      <c r="AC239" s="141" t="str">
        <f t="shared" si="18"/>
        <v>n/a</v>
      </c>
      <c r="AD239" s="141" t="str">
        <f t="shared" si="18"/>
        <v>n/a</v>
      </c>
      <c r="AE239" s="141" t="str">
        <f t="shared" si="18"/>
        <v>n/a</v>
      </c>
      <c r="AF239" s="141" t="str">
        <f t="shared" si="18"/>
        <v>n/a</v>
      </c>
      <c r="AG239" s="141" t="str">
        <f t="shared" si="18"/>
        <v>n/a</v>
      </c>
      <c r="AH239" s="141" t="str">
        <f t="shared" si="18"/>
        <v>n/a</v>
      </c>
      <c r="AI239" s="141" t="str">
        <f t="shared" si="18"/>
        <v>n/a</v>
      </c>
      <c r="AJ239" s="141" t="str">
        <f t="shared" si="18"/>
        <v>n/a</v>
      </c>
      <c r="AK239" s="141" t="str">
        <f t="shared" si="18"/>
        <v>n/a</v>
      </c>
      <c r="AL239" s="141" t="str">
        <f t="shared" si="18"/>
        <v>n/a</v>
      </c>
      <c r="AM239" s="141" t="str">
        <f t="shared" si="18"/>
        <v>n/a</v>
      </c>
      <c r="AN239" s="141" t="str">
        <f t="shared" si="18"/>
        <v>n/a</v>
      </c>
      <c r="AO239" s="141" t="str">
        <f t="shared" si="19"/>
        <v>n/a</v>
      </c>
      <c r="AP239" s="141" t="str">
        <f t="shared" si="19"/>
        <v>n/a</v>
      </c>
      <c r="AQ239" s="141" t="str">
        <f t="shared" si="19"/>
        <v>n/a</v>
      </c>
      <c r="AR239" s="141" t="str">
        <f t="shared" si="19"/>
        <v>n/a</v>
      </c>
      <c r="AS239" s="141" t="str">
        <f t="shared" si="19"/>
        <v>n/a</v>
      </c>
      <c r="AT239" s="141" t="str">
        <f t="shared" si="19"/>
        <v>n/a</v>
      </c>
      <c r="AU239" s="141" t="str">
        <f t="shared" si="19"/>
        <v>n/a</v>
      </c>
      <c r="AV239" s="141" t="str">
        <f t="shared" si="19"/>
        <v>n/a</v>
      </c>
      <c r="AW239" s="141" t="str">
        <f t="shared" si="19"/>
        <v/>
      </c>
      <c r="AX239" s="141" t="str">
        <f t="shared" si="19"/>
        <v/>
      </c>
      <c r="AY239" s="141" t="str">
        <f t="shared" si="19"/>
        <v/>
      </c>
      <c r="AZ239" s="141" t="str">
        <f t="shared" si="19"/>
        <v/>
      </c>
      <c r="BA239" s="141" t="str">
        <f t="shared" si="19"/>
        <v/>
      </c>
      <c r="BB239" s="141" t="str">
        <f t="shared" si="19"/>
        <v/>
      </c>
      <c r="BC239" s="141" t="str">
        <f t="shared" si="19"/>
        <v/>
      </c>
      <c r="BD239" s="141" t="str">
        <f t="shared" si="19"/>
        <v/>
      </c>
      <c r="BE239" s="141" t="str">
        <f t="shared" si="20"/>
        <v/>
      </c>
      <c r="BF239" s="141" t="str">
        <f t="shared" si="20"/>
        <v/>
      </c>
      <c r="BG239" s="141" t="str">
        <f t="shared" si="20"/>
        <v/>
      </c>
      <c r="BH239" s="141" t="str">
        <f t="shared" si="20"/>
        <v/>
      </c>
      <c r="BI239" s="141" t="str">
        <f t="shared" si="20"/>
        <v/>
      </c>
      <c r="BJ239" s="141" t="str">
        <f t="shared" si="20"/>
        <v/>
      </c>
      <c r="BK239" s="141" t="str">
        <f t="shared" si="20"/>
        <v/>
      </c>
      <c r="BL239" s="141" t="str">
        <f t="shared" si="20"/>
        <v/>
      </c>
      <c r="BM239" s="141" t="str">
        <f t="shared" si="20"/>
        <v/>
      </c>
      <c r="BN239" s="141" t="str">
        <f t="shared" si="20"/>
        <v/>
      </c>
    </row>
    <row r="240" spans="1:73" s="135" customFormat="1" hidden="1" x14ac:dyDescent="0.55000000000000004">
      <c r="A240" s="644"/>
      <c r="B240" s="135" t="s">
        <v>469</v>
      </c>
      <c r="H240" s="141" t="str">
        <f t="shared" si="21"/>
        <v/>
      </c>
      <c r="I240" s="141" t="str">
        <f t="shared" si="17"/>
        <v/>
      </c>
      <c r="J240" s="141" t="str">
        <f t="shared" si="17"/>
        <v>n/a</v>
      </c>
      <c r="K240" s="141" t="str">
        <f t="shared" si="17"/>
        <v>n/a</v>
      </c>
      <c r="L240" s="141" t="str">
        <f t="shared" si="17"/>
        <v>n/a</v>
      </c>
      <c r="M240" s="141" t="str">
        <f t="shared" si="17"/>
        <v>n/a</v>
      </c>
      <c r="N240" s="141" t="str">
        <f t="shared" si="17"/>
        <v>n/a</v>
      </c>
      <c r="O240" s="141" t="str">
        <f t="shared" si="17"/>
        <v>n/a</v>
      </c>
      <c r="P240" s="141" t="str">
        <f t="shared" si="17"/>
        <v>n/a</v>
      </c>
      <c r="Q240" s="141" t="str">
        <f t="shared" si="17"/>
        <v>n/a</v>
      </c>
      <c r="R240" s="141" t="str">
        <f t="shared" si="17"/>
        <v>n/a</v>
      </c>
      <c r="S240" s="141" t="str">
        <f t="shared" si="17"/>
        <v>n/a</v>
      </c>
      <c r="T240" s="141" t="str">
        <f t="shared" si="17"/>
        <v>n/a</v>
      </c>
      <c r="U240" s="141" t="str">
        <f t="shared" si="17"/>
        <v>n/a</v>
      </c>
      <c r="V240" s="141" t="str">
        <f t="shared" si="17"/>
        <v>n/a</v>
      </c>
      <c r="W240" s="141" t="str">
        <f t="shared" si="17"/>
        <v>n/a</v>
      </c>
      <c r="X240" s="141" t="str">
        <f t="shared" si="17"/>
        <v>n/a</v>
      </c>
      <c r="Y240" s="141" t="str">
        <f t="shared" si="18"/>
        <v>n/a</v>
      </c>
      <c r="Z240" s="141" t="str">
        <f t="shared" si="18"/>
        <v>n/a</v>
      </c>
      <c r="AA240" s="141" t="str">
        <f t="shared" si="18"/>
        <v>n/a</v>
      </c>
      <c r="AB240" s="141" t="str">
        <f t="shared" si="18"/>
        <v>n/a</v>
      </c>
      <c r="AC240" s="141" t="str">
        <f t="shared" si="18"/>
        <v>n/a</v>
      </c>
      <c r="AD240" s="141" t="str">
        <f t="shared" si="18"/>
        <v>n/a</v>
      </c>
      <c r="AE240" s="141" t="str">
        <f t="shared" si="18"/>
        <v>n/a</v>
      </c>
      <c r="AF240" s="141" t="str">
        <f t="shared" si="18"/>
        <v>n/a</v>
      </c>
      <c r="AG240" s="141" t="str">
        <f t="shared" si="18"/>
        <v>n/a</v>
      </c>
      <c r="AH240" s="141" t="str">
        <f t="shared" si="18"/>
        <v>n/a</v>
      </c>
      <c r="AI240" s="141" t="str">
        <f t="shared" si="18"/>
        <v>n/a</v>
      </c>
      <c r="AJ240" s="141" t="str">
        <f t="shared" si="18"/>
        <v>n/a</v>
      </c>
      <c r="AK240" s="141" t="str">
        <f t="shared" si="18"/>
        <v>n/a</v>
      </c>
      <c r="AL240" s="141" t="str">
        <f t="shared" si="18"/>
        <v>n/a</v>
      </c>
      <c r="AM240" s="141" t="str">
        <f t="shared" si="18"/>
        <v>n/a</v>
      </c>
      <c r="AN240" s="141" t="str">
        <f t="shared" si="18"/>
        <v>n/a</v>
      </c>
      <c r="AO240" s="141" t="str">
        <f t="shared" si="19"/>
        <v>n/a</v>
      </c>
      <c r="AP240" s="141" t="str">
        <f t="shared" si="19"/>
        <v>n/a</v>
      </c>
      <c r="AQ240" s="141" t="str">
        <f t="shared" si="19"/>
        <v>n/a</v>
      </c>
      <c r="AR240" s="141" t="str">
        <f t="shared" si="19"/>
        <v>n/a</v>
      </c>
      <c r="AS240" s="141" t="str">
        <f t="shared" si="19"/>
        <v>n/a</v>
      </c>
      <c r="AT240" s="141" t="str">
        <f t="shared" si="19"/>
        <v>n/a</v>
      </c>
      <c r="AU240" s="141" t="str">
        <f t="shared" si="19"/>
        <v>n/a</v>
      </c>
      <c r="AV240" s="141" t="str">
        <f t="shared" si="19"/>
        <v>n/a</v>
      </c>
      <c r="AW240" s="141" t="str">
        <f t="shared" si="19"/>
        <v>n/a</v>
      </c>
      <c r="AX240" s="141" t="str">
        <f t="shared" si="19"/>
        <v/>
      </c>
      <c r="AY240" s="141" t="str">
        <f t="shared" si="19"/>
        <v/>
      </c>
      <c r="AZ240" s="141" t="str">
        <f t="shared" si="19"/>
        <v/>
      </c>
      <c r="BA240" s="141" t="str">
        <f t="shared" si="19"/>
        <v/>
      </c>
      <c r="BB240" s="141" t="str">
        <f t="shared" si="19"/>
        <v/>
      </c>
      <c r="BC240" s="141" t="str">
        <f t="shared" si="19"/>
        <v/>
      </c>
      <c r="BD240" s="141" t="str">
        <f t="shared" si="19"/>
        <v/>
      </c>
      <c r="BE240" s="141" t="str">
        <f t="shared" si="20"/>
        <v/>
      </c>
      <c r="BF240" s="141" t="str">
        <f t="shared" si="20"/>
        <v/>
      </c>
      <c r="BG240" s="141" t="str">
        <f t="shared" si="20"/>
        <v/>
      </c>
      <c r="BH240" s="141" t="str">
        <f t="shared" si="20"/>
        <v/>
      </c>
      <c r="BI240" s="141" t="str">
        <f t="shared" si="20"/>
        <v/>
      </c>
      <c r="BJ240" s="141" t="str">
        <f t="shared" si="20"/>
        <v/>
      </c>
      <c r="BK240" s="141" t="str">
        <f t="shared" si="20"/>
        <v/>
      </c>
      <c r="BL240" s="141" t="str">
        <f t="shared" si="20"/>
        <v/>
      </c>
      <c r="BM240" s="141" t="str">
        <f t="shared" si="20"/>
        <v/>
      </c>
      <c r="BN240" s="141" t="str">
        <f t="shared" si="20"/>
        <v/>
      </c>
    </row>
    <row r="241" spans="1:66" s="135" customFormat="1" hidden="1" x14ac:dyDescent="0.55000000000000004">
      <c r="A241" s="644"/>
      <c r="B241" s="135" t="s">
        <v>470</v>
      </c>
      <c r="H241" s="141" t="str">
        <f t="shared" si="21"/>
        <v/>
      </c>
      <c r="I241" s="141" t="str">
        <f t="shared" si="17"/>
        <v/>
      </c>
      <c r="J241" s="141" t="str">
        <f t="shared" si="17"/>
        <v/>
      </c>
      <c r="K241" s="141" t="str">
        <f t="shared" si="17"/>
        <v>n/a</v>
      </c>
      <c r="L241" s="141" t="str">
        <f t="shared" si="17"/>
        <v>n/a</v>
      </c>
      <c r="M241" s="141" t="str">
        <f t="shared" si="17"/>
        <v>n/a</v>
      </c>
      <c r="N241" s="141" t="str">
        <f t="shared" si="17"/>
        <v>n/a</v>
      </c>
      <c r="O241" s="141" t="str">
        <f t="shared" si="17"/>
        <v>n/a</v>
      </c>
      <c r="P241" s="141" t="str">
        <f t="shared" si="17"/>
        <v>n/a</v>
      </c>
      <c r="Q241" s="141" t="str">
        <f t="shared" si="17"/>
        <v>n/a</v>
      </c>
      <c r="R241" s="141" t="str">
        <f t="shared" si="17"/>
        <v>n/a</v>
      </c>
      <c r="S241" s="141" t="str">
        <f t="shared" si="17"/>
        <v>n/a</v>
      </c>
      <c r="T241" s="141" t="str">
        <f t="shared" si="17"/>
        <v>n/a</v>
      </c>
      <c r="U241" s="141" t="str">
        <f t="shared" si="17"/>
        <v>n/a</v>
      </c>
      <c r="V241" s="141" t="str">
        <f t="shared" si="17"/>
        <v>n/a</v>
      </c>
      <c r="W241" s="141" t="str">
        <f t="shared" si="17"/>
        <v>n/a</v>
      </c>
      <c r="X241" s="141" t="str">
        <f t="shared" si="17"/>
        <v>n/a</v>
      </c>
      <c r="Y241" s="141" t="str">
        <f t="shared" si="18"/>
        <v>n/a</v>
      </c>
      <c r="Z241" s="141" t="str">
        <f t="shared" si="18"/>
        <v>n/a</v>
      </c>
      <c r="AA241" s="141" t="str">
        <f t="shared" si="18"/>
        <v>n/a</v>
      </c>
      <c r="AB241" s="141" t="str">
        <f t="shared" si="18"/>
        <v>n/a</v>
      </c>
      <c r="AC241" s="141" t="str">
        <f t="shared" si="18"/>
        <v>n/a</v>
      </c>
      <c r="AD241" s="141" t="str">
        <f t="shared" si="18"/>
        <v>n/a</v>
      </c>
      <c r="AE241" s="141" t="str">
        <f t="shared" si="18"/>
        <v>n/a</v>
      </c>
      <c r="AF241" s="141" t="str">
        <f t="shared" si="18"/>
        <v>n/a</v>
      </c>
      <c r="AG241" s="141" t="str">
        <f t="shared" si="18"/>
        <v>n/a</v>
      </c>
      <c r="AH241" s="141" t="str">
        <f t="shared" si="18"/>
        <v>n/a</v>
      </c>
      <c r="AI241" s="141" t="str">
        <f t="shared" si="18"/>
        <v>n/a</v>
      </c>
      <c r="AJ241" s="141" t="str">
        <f t="shared" si="18"/>
        <v>n/a</v>
      </c>
      <c r="AK241" s="141" t="str">
        <f t="shared" si="18"/>
        <v>n/a</v>
      </c>
      <c r="AL241" s="141" t="str">
        <f t="shared" si="18"/>
        <v>n/a</v>
      </c>
      <c r="AM241" s="141" t="str">
        <f t="shared" si="18"/>
        <v>n/a</v>
      </c>
      <c r="AN241" s="141" t="str">
        <f t="shared" si="18"/>
        <v>n/a</v>
      </c>
      <c r="AO241" s="141" t="str">
        <f t="shared" si="19"/>
        <v>n/a</v>
      </c>
      <c r="AP241" s="141" t="str">
        <f t="shared" si="19"/>
        <v>n/a</v>
      </c>
      <c r="AQ241" s="141" t="str">
        <f t="shared" si="19"/>
        <v>n/a</v>
      </c>
      <c r="AR241" s="141" t="str">
        <f t="shared" si="19"/>
        <v>n/a</v>
      </c>
      <c r="AS241" s="141" t="str">
        <f t="shared" si="19"/>
        <v>n/a</v>
      </c>
      <c r="AT241" s="141" t="str">
        <f t="shared" si="19"/>
        <v>n/a</v>
      </c>
      <c r="AU241" s="141" t="str">
        <f t="shared" si="19"/>
        <v>n/a</v>
      </c>
      <c r="AV241" s="141" t="str">
        <f t="shared" si="19"/>
        <v>n/a</v>
      </c>
      <c r="AW241" s="141" t="str">
        <f t="shared" si="19"/>
        <v>n/a</v>
      </c>
      <c r="AX241" s="141" t="str">
        <f t="shared" si="19"/>
        <v>n/a</v>
      </c>
      <c r="AY241" s="141" t="str">
        <f t="shared" si="19"/>
        <v/>
      </c>
      <c r="AZ241" s="141" t="str">
        <f t="shared" si="19"/>
        <v/>
      </c>
      <c r="BA241" s="141" t="str">
        <f t="shared" si="19"/>
        <v/>
      </c>
      <c r="BB241" s="141" t="str">
        <f t="shared" si="19"/>
        <v/>
      </c>
      <c r="BC241" s="141" t="str">
        <f t="shared" si="19"/>
        <v/>
      </c>
      <c r="BD241" s="141" t="str">
        <f t="shared" si="19"/>
        <v/>
      </c>
      <c r="BE241" s="141" t="str">
        <f t="shared" si="20"/>
        <v/>
      </c>
      <c r="BF241" s="141" t="str">
        <f t="shared" si="20"/>
        <v/>
      </c>
      <c r="BG241" s="141" t="str">
        <f t="shared" si="20"/>
        <v/>
      </c>
      <c r="BH241" s="141" t="str">
        <f t="shared" si="20"/>
        <v/>
      </c>
      <c r="BI241" s="141" t="str">
        <f t="shared" si="20"/>
        <v/>
      </c>
      <c r="BJ241" s="141" t="str">
        <f t="shared" si="20"/>
        <v/>
      </c>
      <c r="BK241" s="141" t="str">
        <f t="shared" si="20"/>
        <v/>
      </c>
      <c r="BL241" s="141" t="str">
        <f t="shared" si="20"/>
        <v/>
      </c>
      <c r="BM241" s="141" t="str">
        <f t="shared" si="20"/>
        <v/>
      </c>
      <c r="BN241" s="141" t="str">
        <f t="shared" si="20"/>
        <v/>
      </c>
    </row>
    <row r="242" spans="1:66" s="135" customFormat="1" hidden="1" x14ac:dyDescent="0.55000000000000004">
      <c r="A242" s="644"/>
      <c r="B242" s="135" t="s">
        <v>471</v>
      </c>
      <c r="H242" s="141" t="str">
        <f t="shared" si="21"/>
        <v/>
      </c>
      <c r="I242" s="141" t="str">
        <f t="shared" si="17"/>
        <v/>
      </c>
      <c r="J242" s="141" t="str">
        <f t="shared" si="17"/>
        <v/>
      </c>
      <c r="K242" s="141" t="str">
        <f t="shared" si="17"/>
        <v/>
      </c>
      <c r="L242" s="141" t="str">
        <f t="shared" si="17"/>
        <v>n/a</v>
      </c>
      <c r="M242" s="141" t="str">
        <f t="shared" si="17"/>
        <v>n/a</v>
      </c>
      <c r="N242" s="141" t="str">
        <f t="shared" si="17"/>
        <v>n/a</v>
      </c>
      <c r="O242" s="141" t="str">
        <f t="shared" si="17"/>
        <v>n/a</v>
      </c>
      <c r="P242" s="141" t="str">
        <f t="shared" si="17"/>
        <v>n/a</v>
      </c>
      <c r="Q242" s="141" t="str">
        <f t="shared" si="17"/>
        <v>n/a</v>
      </c>
      <c r="R242" s="141" t="str">
        <f t="shared" si="17"/>
        <v>n/a</v>
      </c>
      <c r="S242" s="141" t="str">
        <f t="shared" si="17"/>
        <v>n/a</v>
      </c>
      <c r="T242" s="141" t="str">
        <f t="shared" si="17"/>
        <v>n/a</v>
      </c>
      <c r="U242" s="141" t="str">
        <f t="shared" si="17"/>
        <v>n/a</v>
      </c>
      <c r="V242" s="141" t="str">
        <f t="shared" si="17"/>
        <v>n/a</v>
      </c>
      <c r="W242" s="141" t="str">
        <f t="shared" si="17"/>
        <v>n/a</v>
      </c>
      <c r="X242" s="141" t="str">
        <f t="shared" si="17"/>
        <v>n/a</v>
      </c>
      <c r="Y242" s="141" t="str">
        <f t="shared" si="18"/>
        <v>n/a</v>
      </c>
      <c r="Z242" s="141" t="str">
        <f t="shared" si="18"/>
        <v>n/a</v>
      </c>
      <c r="AA242" s="141" t="str">
        <f t="shared" si="18"/>
        <v>n/a</v>
      </c>
      <c r="AB242" s="141" t="str">
        <f t="shared" si="18"/>
        <v>n/a</v>
      </c>
      <c r="AC242" s="141" t="str">
        <f t="shared" si="18"/>
        <v>n/a</v>
      </c>
      <c r="AD242" s="141" t="str">
        <f t="shared" si="18"/>
        <v>n/a</v>
      </c>
      <c r="AE242" s="141" t="str">
        <f t="shared" si="18"/>
        <v>n/a</v>
      </c>
      <c r="AF242" s="141" t="str">
        <f t="shared" si="18"/>
        <v>n/a</v>
      </c>
      <c r="AG242" s="141" t="str">
        <f t="shared" si="18"/>
        <v>n/a</v>
      </c>
      <c r="AH242" s="141" t="str">
        <f t="shared" si="18"/>
        <v>n/a</v>
      </c>
      <c r="AI242" s="141" t="str">
        <f t="shared" si="18"/>
        <v>n/a</v>
      </c>
      <c r="AJ242" s="141" t="str">
        <f t="shared" si="18"/>
        <v>n/a</v>
      </c>
      <c r="AK242" s="141" t="str">
        <f t="shared" si="18"/>
        <v>n/a</v>
      </c>
      <c r="AL242" s="141" t="str">
        <f t="shared" si="18"/>
        <v>n/a</v>
      </c>
      <c r="AM242" s="141" t="str">
        <f t="shared" si="18"/>
        <v>n/a</v>
      </c>
      <c r="AN242" s="141" t="str">
        <f t="shared" si="18"/>
        <v>n/a</v>
      </c>
      <c r="AO242" s="141" t="str">
        <f t="shared" si="19"/>
        <v>n/a</v>
      </c>
      <c r="AP242" s="141" t="str">
        <f t="shared" si="19"/>
        <v>n/a</v>
      </c>
      <c r="AQ242" s="141" t="str">
        <f t="shared" si="19"/>
        <v>n/a</v>
      </c>
      <c r="AR242" s="141" t="str">
        <f t="shared" si="19"/>
        <v>n/a</v>
      </c>
      <c r="AS242" s="141" t="str">
        <f t="shared" si="19"/>
        <v>n/a</v>
      </c>
      <c r="AT242" s="141" t="str">
        <f t="shared" si="19"/>
        <v>n/a</v>
      </c>
      <c r="AU242" s="141" t="str">
        <f t="shared" si="19"/>
        <v>n/a</v>
      </c>
      <c r="AV242" s="141" t="str">
        <f t="shared" si="19"/>
        <v>n/a</v>
      </c>
      <c r="AW242" s="141" t="str">
        <f t="shared" si="19"/>
        <v>n/a</v>
      </c>
      <c r="AX242" s="141" t="str">
        <f t="shared" si="19"/>
        <v>n/a</v>
      </c>
      <c r="AY242" s="141" t="str">
        <f t="shared" si="19"/>
        <v>n/a</v>
      </c>
      <c r="AZ242" s="141" t="str">
        <f t="shared" si="19"/>
        <v/>
      </c>
      <c r="BA242" s="141" t="str">
        <f t="shared" si="19"/>
        <v/>
      </c>
      <c r="BB242" s="141" t="str">
        <f t="shared" si="19"/>
        <v/>
      </c>
      <c r="BC242" s="141" t="str">
        <f t="shared" si="19"/>
        <v/>
      </c>
      <c r="BD242" s="141" t="str">
        <f t="shared" si="19"/>
        <v/>
      </c>
      <c r="BE242" s="141" t="str">
        <f t="shared" si="20"/>
        <v/>
      </c>
      <c r="BF242" s="141" t="str">
        <f t="shared" si="20"/>
        <v/>
      </c>
      <c r="BG242" s="141" t="str">
        <f t="shared" si="20"/>
        <v/>
      </c>
      <c r="BH242" s="141" t="str">
        <f t="shared" si="20"/>
        <v/>
      </c>
      <c r="BI242" s="141" t="str">
        <f t="shared" si="20"/>
        <v/>
      </c>
      <c r="BJ242" s="141" t="str">
        <f t="shared" si="20"/>
        <v/>
      </c>
      <c r="BK242" s="141" t="str">
        <f t="shared" si="20"/>
        <v/>
      </c>
      <c r="BL242" s="141" t="str">
        <f t="shared" si="20"/>
        <v/>
      </c>
      <c r="BM242" s="141" t="str">
        <f t="shared" si="20"/>
        <v/>
      </c>
      <c r="BN242" s="141" t="str">
        <f t="shared" si="20"/>
        <v/>
      </c>
    </row>
    <row r="243" spans="1:66" s="135" customFormat="1" hidden="1" x14ac:dyDescent="0.55000000000000004">
      <c r="A243" s="644"/>
      <c r="B243" s="135" t="s">
        <v>472</v>
      </c>
      <c r="H243" s="141" t="str">
        <f t="shared" si="21"/>
        <v/>
      </c>
      <c r="I243" s="141" t="str">
        <f t="shared" si="17"/>
        <v/>
      </c>
      <c r="J243" s="141" t="str">
        <f t="shared" si="17"/>
        <v/>
      </c>
      <c r="K243" s="141" t="str">
        <f t="shared" si="17"/>
        <v/>
      </c>
      <c r="L243" s="141" t="str">
        <f t="shared" si="17"/>
        <v/>
      </c>
      <c r="M243" s="141" t="str">
        <f t="shared" si="17"/>
        <v>n/a</v>
      </c>
      <c r="N243" s="141" t="str">
        <f t="shared" si="17"/>
        <v>n/a</v>
      </c>
      <c r="O243" s="141" t="str">
        <f t="shared" si="17"/>
        <v>n/a</v>
      </c>
      <c r="P243" s="141" t="str">
        <f t="shared" si="17"/>
        <v>n/a</v>
      </c>
      <c r="Q243" s="141" t="str">
        <f t="shared" si="17"/>
        <v>n/a</v>
      </c>
      <c r="R243" s="141" t="str">
        <f t="shared" si="17"/>
        <v>n/a</v>
      </c>
      <c r="S243" s="141" t="str">
        <f t="shared" si="17"/>
        <v>n/a</v>
      </c>
      <c r="T243" s="141" t="str">
        <f t="shared" si="17"/>
        <v>n/a</v>
      </c>
      <c r="U243" s="141" t="str">
        <f t="shared" si="17"/>
        <v>n/a</v>
      </c>
      <c r="V243" s="141" t="str">
        <f t="shared" si="17"/>
        <v>n/a</v>
      </c>
      <c r="W243" s="141" t="str">
        <f t="shared" si="17"/>
        <v>n/a</v>
      </c>
      <c r="X243" s="141" t="str">
        <f t="shared" si="17"/>
        <v>n/a</v>
      </c>
      <c r="Y243" s="141" t="str">
        <f t="shared" si="18"/>
        <v>n/a</v>
      </c>
      <c r="Z243" s="141" t="str">
        <f t="shared" si="18"/>
        <v>n/a</v>
      </c>
      <c r="AA243" s="141" t="str">
        <f t="shared" si="18"/>
        <v>n/a</v>
      </c>
      <c r="AB243" s="141" t="str">
        <f t="shared" si="18"/>
        <v>n/a</v>
      </c>
      <c r="AC243" s="141" t="str">
        <f t="shared" si="18"/>
        <v>n/a</v>
      </c>
      <c r="AD243" s="141" t="str">
        <f t="shared" si="18"/>
        <v>n/a</v>
      </c>
      <c r="AE243" s="141" t="str">
        <f t="shared" si="18"/>
        <v>n/a</v>
      </c>
      <c r="AF243" s="141" t="str">
        <f t="shared" si="18"/>
        <v>n/a</v>
      </c>
      <c r="AG243" s="141" t="str">
        <f t="shared" si="18"/>
        <v>n/a</v>
      </c>
      <c r="AH243" s="141" t="str">
        <f t="shared" si="18"/>
        <v>n/a</v>
      </c>
      <c r="AI243" s="141" t="str">
        <f t="shared" si="18"/>
        <v>n/a</v>
      </c>
      <c r="AJ243" s="141" t="str">
        <f t="shared" si="18"/>
        <v>n/a</v>
      </c>
      <c r="AK243" s="141" t="str">
        <f t="shared" si="18"/>
        <v>n/a</v>
      </c>
      <c r="AL243" s="141" t="str">
        <f t="shared" si="18"/>
        <v>n/a</v>
      </c>
      <c r="AM243" s="141" t="str">
        <f t="shared" si="18"/>
        <v>n/a</v>
      </c>
      <c r="AN243" s="141" t="str">
        <f t="shared" si="18"/>
        <v>n/a</v>
      </c>
      <c r="AO243" s="141" t="str">
        <f t="shared" si="19"/>
        <v>n/a</v>
      </c>
      <c r="AP243" s="141" t="str">
        <f t="shared" si="19"/>
        <v>n/a</v>
      </c>
      <c r="AQ243" s="141" t="str">
        <f t="shared" si="19"/>
        <v>n/a</v>
      </c>
      <c r="AR243" s="141" t="str">
        <f t="shared" si="19"/>
        <v>n/a</v>
      </c>
      <c r="AS243" s="141" t="str">
        <f t="shared" si="19"/>
        <v>n/a</v>
      </c>
      <c r="AT243" s="141" t="str">
        <f t="shared" si="19"/>
        <v>n/a</v>
      </c>
      <c r="AU243" s="141" t="str">
        <f t="shared" si="19"/>
        <v>n/a</v>
      </c>
      <c r="AV243" s="141" t="str">
        <f t="shared" si="19"/>
        <v>n/a</v>
      </c>
      <c r="AW243" s="141" t="str">
        <f t="shared" si="19"/>
        <v>n/a</v>
      </c>
      <c r="AX243" s="141" t="str">
        <f t="shared" si="19"/>
        <v>n/a</v>
      </c>
      <c r="AY243" s="141" t="str">
        <f t="shared" si="19"/>
        <v>n/a</v>
      </c>
      <c r="AZ243" s="141" t="str">
        <f t="shared" si="19"/>
        <v>n/a</v>
      </c>
      <c r="BA243" s="141" t="str">
        <f t="shared" si="19"/>
        <v/>
      </c>
      <c r="BB243" s="141" t="str">
        <f t="shared" si="19"/>
        <v/>
      </c>
      <c r="BC243" s="141" t="str">
        <f t="shared" si="19"/>
        <v/>
      </c>
      <c r="BD243" s="141" t="str">
        <f t="shared" si="19"/>
        <v/>
      </c>
      <c r="BE243" s="141" t="str">
        <f t="shared" si="20"/>
        <v/>
      </c>
      <c r="BF243" s="141" t="str">
        <f t="shared" si="20"/>
        <v/>
      </c>
      <c r="BG243" s="141" t="str">
        <f t="shared" si="20"/>
        <v/>
      </c>
      <c r="BH243" s="141" t="str">
        <f t="shared" si="20"/>
        <v/>
      </c>
      <c r="BI243" s="141" t="str">
        <f t="shared" si="20"/>
        <v/>
      </c>
      <c r="BJ243" s="141" t="str">
        <f t="shared" si="20"/>
        <v/>
      </c>
      <c r="BK243" s="141" t="str">
        <f t="shared" si="20"/>
        <v/>
      </c>
      <c r="BL243" s="141" t="str">
        <f t="shared" si="20"/>
        <v/>
      </c>
      <c r="BM243" s="141" t="str">
        <f t="shared" si="20"/>
        <v/>
      </c>
      <c r="BN243" s="141" t="str">
        <f t="shared" si="20"/>
        <v/>
      </c>
    </row>
    <row r="244" spans="1:66" s="135" customFormat="1" hidden="1" x14ac:dyDescent="0.55000000000000004">
      <c r="A244" s="644"/>
      <c r="B244" s="135" t="s">
        <v>473</v>
      </c>
      <c r="H244" s="141" t="str">
        <f t="shared" si="21"/>
        <v/>
      </c>
      <c r="I244" s="141" t="str">
        <f t="shared" si="17"/>
        <v/>
      </c>
      <c r="J244" s="141" t="str">
        <f t="shared" si="17"/>
        <v/>
      </c>
      <c r="K244" s="141" t="str">
        <f t="shared" si="17"/>
        <v/>
      </c>
      <c r="L244" s="141" t="str">
        <f t="shared" si="17"/>
        <v/>
      </c>
      <c r="M244" s="141" t="str">
        <f t="shared" si="17"/>
        <v/>
      </c>
      <c r="N244" s="141" t="str">
        <f t="shared" si="17"/>
        <v>n/a</v>
      </c>
      <c r="O244" s="141" t="str">
        <f t="shared" si="17"/>
        <v>n/a</v>
      </c>
      <c r="P244" s="141" t="str">
        <f t="shared" si="17"/>
        <v>n/a</v>
      </c>
      <c r="Q244" s="141" t="str">
        <f t="shared" si="17"/>
        <v>n/a</v>
      </c>
      <c r="R244" s="141" t="str">
        <f t="shared" si="17"/>
        <v>n/a</v>
      </c>
      <c r="S244" s="141" t="str">
        <f t="shared" si="17"/>
        <v>n/a</v>
      </c>
      <c r="T244" s="141" t="str">
        <f t="shared" si="17"/>
        <v>n/a</v>
      </c>
      <c r="U244" s="141" t="str">
        <f t="shared" si="17"/>
        <v>n/a</v>
      </c>
      <c r="V244" s="141" t="str">
        <f t="shared" si="17"/>
        <v>n/a</v>
      </c>
      <c r="W244" s="141" t="str">
        <f t="shared" si="17"/>
        <v>n/a</v>
      </c>
      <c r="X244" s="141" t="str">
        <f t="shared" si="17"/>
        <v>n/a</v>
      </c>
      <c r="Y244" s="141" t="str">
        <f t="shared" si="18"/>
        <v>n/a</v>
      </c>
      <c r="Z244" s="141" t="str">
        <f t="shared" si="18"/>
        <v>n/a</v>
      </c>
      <c r="AA244" s="141" t="str">
        <f t="shared" si="18"/>
        <v>n/a</v>
      </c>
      <c r="AB244" s="141" t="str">
        <f t="shared" si="18"/>
        <v>n/a</v>
      </c>
      <c r="AC244" s="141" t="str">
        <f t="shared" si="18"/>
        <v>n/a</v>
      </c>
      <c r="AD244" s="141" t="str">
        <f t="shared" si="18"/>
        <v>n/a</v>
      </c>
      <c r="AE244" s="141" t="str">
        <f t="shared" si="18"/>
        <v>n/a</v>
      </c>
      <c r="AF244" s="141" t="str">
        <f t="shared" si="18"/>
        <v>n/a</v>
      </c>
      <c r="AG244" s="141" t="str">
        <f t="shared" si="18"/>
        <v>n/a</v>
      </c>
      <c r="AH244" s="141" t="str">
        <f t="shared" si="18"/>
        <v>n/a</v>
      </c>
      <c r="AI244" s="141" t="str">
        <f t="shared" si="18"/>
        <v>n/a</v>
      </c>
      <c r="AJ244" s="141" t="str">
        <f t="shared" si="18"/>
        <v>n/a</v>
      </c>
      <c r="AK244" s="141" t="str">
        <f t="shared" si="18"/>
        <v>n/a</v>
      </c>
      <c r="AL244" s="141" t="str">
        <f t="shared" si="18"/>
        <v>n/a</v>
      </c>
      <c r="AM244" s="141" t="str">
        <f t="shared" si="18"/>
        <v>n/a</v>
      </c>
      <c r="AN244" s="141" t="str">
        <f t="shared" si="18"/>
        <v>n/a</v>
      </c>
      <c r="AO244" s="141" t="str">
        <f t="shared" si="19"/>
        <v>n/a</v>
      </c>
      <c r="AP244" s="141" t="str">
        <f t="shared" si="19"/>
        <v>n/a</v>
      </c>
      <c r="AQ244" s="141" t="str">
        <f t="shared" si="19"/>
        <v>n/a</v>
      </c>
      <c r="AR244" s="141" t="str">
        <f t="shared" si="19"/>
        <v>n/a</v>
      </c>
      <c r="AS244" s="141" t="str">
        <f t="shared" si="19"/>
        <v>n/a</v>
      </c>
      <c r="AT244" s="141" t="str">
        <f t="shared" si="19"/>
        <v>n/a</v>
      </c>
      <c r="AU244" s="141" t="str">
        <f t="shared" si="19"/>
        <v>n/a</v>
      </c>
      <c r="AV244" s="141" t="str">
        <f t="shared" si="19"/>
        <v>n/a</v>
      </c>
      <c r="AW244" s="141" t="str">
        <f t="shared" si="19"/>
        <v>n/a</v>
      </c>
      <c r="AX244" s="141" t="str">
        <f t="shared" si="19"/>
        <v>n/a</v>
      </c>
      <c r="AY244" s="141" t="str">
        <f t="shared" si="19"/>
        <v>n/a</v>
      </c>
      <c r="AZ244" s="141" t="str">
        <f t="shared" si="19"/>
        <v>n/a</v>
      </c>
      <c r="BA244" s="141" t="str">
        <f t="shared" si="19"/>
        <v>n/a</v>
      </c>
      <c r="BB244" s="141" t="str">
        <f t="shared" si="19"/>
        <v/>
      </c>
      <c r="BC244" s="141" t="str">
        <f t="shared" si="19"/>
        <v/>
      </c>
      <c r="BD244" s="141" t="str">
        <f t="shared" si="19"/>
        <v/>
      </c>
      <c r="BE244" s="141" t="str">
        <f t="shared" si="20"/>
        <v/>
      </c>
      <c r="BF244" s="141" t="str">
        <f t="shared" si="20"/>
        <v/>
      </c>
      <c r="BG244" s="141" t="str">
        <f t="shared" si="20"/>
        <v/>
      </c>
      <c r="BH244" s="141" t="str">
        <f t="shared" si="20"/>
        <v/>
      </c>
      <c r="BI244" s="141" t="str">
        <f t="shared" si="20"/>
        <v/>
      </c>
      <c r="BJ244" s="141" t="str">
        <f t="shared" si="20"/>
        <v/>
      </c>
      <c r="BK244" s="141" t="str">
        <f t="shared" si="20"/>
        <v/>
      </c>
      <c r="BL244" s="141" t="str">
        <f t="shared" si="20"/>
        <v/>
      </c>
      <c r="BM244" s="141" t="str">
        <f t="shared" si="20"/>
        <v/>
      </c>
      <c r="BN244" s="141" t="str">
        <f t="shared" si="20"/>
        <v/>
      </c>
    </row>
    <row r="245" spans="1:66" s="135" customFormat="1" hidden="1" x14ac:dyDescent="0.55000000000000004">
      <c r="A245" s="644"/>
      <c r="B245" s="135" t="s">
        <v>474</v>
      </c>
      <c r="H245" s="141" t="str">
        <f t="shared" si="21"/>
        <v/>
      </c>
      <c r="I245" s="141" t="str">
        <f t="shared" si="17"/>
        <v/>
      </c>
      <c r="J245" s="141" t="str">
        <f t="shared" si="17"/>
        <v/>
      </c>
      <c r="K245" s="141" t="str">
        <f t="shared" si="17"/>
        <v/>
      </c>
      <c r="L245" s="141" t="str">
        <f t="shared" si="17"/>
        <v/>
      </c>
      <c r="M245" s="141" t="str">
        <f t="shared" si="17"/>
        <v/>
      </c>
      <c r="N245" s="141" t="str">
        <f t="shared" si="17"/>
        <v/>
      </c>
      <c r="O245" s="141" t="str">
        <f t="shared" si="17"/>
        <v>n/a</v>
      </c>
      <c r="P245" s="141" t="str">
        <f t="shared" si="17"/>
        <v>n/a</v>
      </c>
      <c r="Q245" s="141" t="str">
        <f t="shared" si="17"/>
        <v>n/a</v>
      </c>
      <c r="R245" s="141" t="str">
        <f t="shared" si="17"/>
        <v>n/a</v>
      </c>
      <c r="S245" s="141" t="str">
        <f t="shared" si="17"/>
        <v>n/a</v>
      </c>
      <c r="T245" s="141" t="str">
        <f t="shared" si="17"/>
        <v>n/a</v>
      </c>
      <c r="U245" s="141" t="str">
        <f t="shared" si="17"/>
        <v>n/a</v>
      </c>
      <c r="V245" s="141" t="str">
        <f t="shared" si="17"/>
        <v>n/a</v>
      </c>
      <c r="W245" s="141" t="str">
        <f t="shared" si="17"/>
        <v>n/a</v>
      </c>
      <c r="X245" s="141" t="str">
        <f t="shared" si="17"/>
        <v>n/a</v>
      </c>
      <c r="Y245" s="141" t="str">
        <f t="shared" si="18"/>
        <v>n/a</v>
      </c>
      <c r="Z245" s="141" t="str">
        <f t="shared" si="18"/>
        <v>n/a</v>
      </c>
      <c r="AA245" s="141" t="str">
        <f t="shared" si="18"/>
        <v>n/a</v>
      </c>
      <c r="AB245" s="141" t="str">
        <f t="shared" si="18"/>
        <v>n/a</v>
      </c>
      <c r="AC245" s="141" t="str">
        <f t="shared" si="18"/>
        <v>n/a</v>
      </c>
      <c r="AD245" s="141" t="str">
        <f t="shared" si="18"/>
        <v>n/a</v>
      </c>
      <c r="AE245" s="141" t="str">
        <f t="shared" si="18"/>
        <v>n/a</v>
      </c>
      <c r="AF245" s="141" t="str">
        <f t="shared" si="18"/>
        <v>n/a</v>
      </c>
      <c r="AG245" s="141" t="str">
        <f t="shared" si="18"/>
        <v>n/a</v>
      </c>
      <c r="AH245" s="141" t="str">
        <f t="shared" si="18"/>
        <v>n/a</v>
      </c>
      <c r="AI245" s="141" t="str">
        <f t="shared" si="18"/>
        <v>n/a</v>
      </c>
      <c r="AJ245" s="141" t="str">
        <f t="shared" si="18"/>
        <v>n/a</v>
      </c>
      <c r="AK245" s="141" t="str">
        <f t="shared" si="18"/>
        <v>n/a</v>
      </c>
      <c r="AL245" s="141" t="str">
        <f t="shared" si="18"/>
        <v>n/a</v>
      </c>
      <c r="AM245" s="141" t="str">
        <f t="shared" si="18"/>
        <v>n/a</v>
      </c>
      <c r="AN245" s="141" t="str">
        <f t="shared" si="18"/>
        <v>n/a</v>
      </c>
      <c r="AO245" s="141" t="str">
        <f t="shared" si="19"/>
        <v>n/a</v>
      </c>
      <c r="AP245" s="141" t="str">
        <f t="shared" si="19"/>
        <v>n/a</v>
      </c>
      <c r="AQ245" s="141" t="str">
        <f t="shared" si="19"/>
        <v>n/a</v>
      </c>
      <c r="AR245" s="141" t="str">
        <f t="shared" si="19"/>
        <v>n/a</v>
      </c>
      <c r="AS245" s="141" t="str">
        <f t="shared" si="19"/>
        <v>n/a</v>
      </c>
      <c r="AT245" s="141" t="str">
        <f t="shared" si="19"/>
        <v>n/a</v>
      </c>
      <c r="AU245" s="141" t="str">
        <f t="shared" si="19"/>
        <v>n/a</v>
      </c>
      <c r="AV245" s="141" t="str">
        <f t="shared" si="19"/>
        <v>n/a</v>
      </c>
      <c r="AW245" s="141" t="str">
        <f t="shared" si="19"/>
        <v>n/a</v>
      </c>
      <c r="AX245" s="141" t="str">
        <f t="shared" si="19"/>
        <v>n/a</v>
      </c>
      <c r="AY245" s="141" t="str">
        <f t="shared" si="19"/>
        <v>n/a</v>
      </c>
      <c r="AZ245" s="141" t="str">
        <f t="shared" si="19"/>
        <v>n/a</v>
      </c>
      <c r="BA245" s="141" t="str">
        <f t="shared" si="19"/>
        <v>n/a</v>
      </c>
      <c r="BB245" s="141" t="str">
        <f t="shared" si="19"/>
        <v>n/a</v>
      </c>
      <c r="BC245" s="141" t="str">
        <f t="shared" si="19"/>
        <v/>
      </c>
      <c r="BD245" s="141" t="str">
        <f t="shared" si="19"/>
        <v/>
      </c>
      <c r="BE245" s="141" t="str">
        <f t="shared" si="20"/>
        <v/>
      </c>
      <c r="BF245" s="141" t="str">
        <f t="shared" si="20"/>
        <v/>
      </c>
      <c r="BG245" s="141" t="str">
        <f t="shared" si="20"/>
        <v/>
      </c>
      <c r="BH245" s="141" t="str">
        <f t="shared" si="20"/>
        <v/>
      </c>
      <c r="BI245" s="141" t="str">
        <f t="shared" si="20"/>
        <v/>
      </c>
      <c r="BJ245" s="141" t="str">
        <f t="shared" si="20"/>
        <v/>
      </c>
      <c r="BK245" s="141" t="str">
        <f t="shared" si="20"/>
        <v/>
      </c>
      <c r="BL245" s="141" t="str">
        <f t="shared" si="20"/>
        <v/>
      </c>
      <c r="BM245" s="141" t="str">
        <f t="shared" si="20"/>
        <v/>
      </c>
      <c r="BN245" s="141" t="str">
        <f t="shared" si="20"/>
        <v/>
      </c>
    </row>
    <row r="246" spans="1:66" s="135" customFormat="1" hidden="1" x14ac:dyDescent="0.55000000000000004">
      <c r="A246" s="644"/>
      <c r="B246" s="135" t="s">
        <v>475</v>
      </c>
      <c r="H246" s="141" t="str">
        <f t="shared" si="21"/>
        <v/>
      </c>
      <c r="I246" s="141" t="str">
        <f t="shared" si="17"/>
        <v/>
      </c>
      <c r="J246" s="141" t="str">
        <f t="shared" si="17"/>
        <v/>
      </c>
      <c r="K246" s="141" t="str">
        <f t="shared" si="17"/>
        <v/>
      </c>
      <c r="L246" s="141" t="str">
        <f t="shared" si="17"/>
        <v/>
      </c>
      <c r="M246" s="141" t="str">
        <f t="shared" si="17"/>
        <v/>
      </c>
      <c r="N246" s="141" t="str">
        <f t="shared" si="17"/>
        <v/>
      </c>
      <c r="O246" s="141" t="str">
        <f t="shared" si="17"/>
        <v/>
      </c>
      <c r="P246" s="141" t="str">
        <f t="shared" si="17"/>
        <v>n/a</v>
      </c>
      <c r="Q246" s="141" t="str">
        <f t="shared" si="17"/>
        <v>n/a</v>
      </c>
      <c r="R246" s="141" t="str">
        <f t="shared" si="17"/>
        <v>n/a</v>
      </c>
      <c r="S246" s="141" t="str">
        <f t="shared" si="17"/>
        <v>n/a</v>
      </c>
      <c r="T246" s="141" t="str">
        <f t="shared" si="17"/>
        <v>n/a</v>
      </c>
      <c r="U246" s="141" t="str">
        <f t="shared" si="17"/>
        <v>n/a</v>
      </c>
      <c r="V246" s="141" t="str">
        <f t="shared" si="17"/>
        <v>n/a</v>
      </c>
      <c r="W246" s="141" t="str">
        <f t="shared" si="17"/>
        <v>n/a</v>
      </c>
      <c r="X246" s="141" t="str">
        <f t="shared" si="17"/>
        <v>n/a</v>
      </c>
      <c r="Y246" s="141" t="str">
        <f t="shared" si="18"/>
        <v>n/a</v>
      </c>
      <c r="Z246" s="141" t="str">
        <f t="shared" si="18"/>
        <v>n/a</v>
      </c>
      <c r="AA246" s="141" t="str">
        <f t="shared" si="18"/>
        <v>n/a</v>
      </c>
      <c r="AB246" s="141" t="str">
        <f t="shared" si="18"/>
        <v>n/a</v>
      </c>
      <c r="AC246" s="141" t="str">
        <f t="shared" si="18"/>
        <v>n/a</v>
      </c>
      <c r="AD246" s="141" t="str">
        <f t="shared" si="18"/>
        <v>n/a</v>
      </c>
      <c r="AE246" s="141" t="str">
        <f t="shared" si="18"/>
        <v>n/a</v>
      </c>
      <c r="AF246" s="141" t="str">
        <f t="shared" si="18"/>
        <v>n/a</v>
      </c>
      <c r="AG246" s="141" t="str">
        <f t="shared" si="18"/>
        <v>n/a</v>
      </c>
      <c r="AH246" s="141" t="str">
        <f t="shared" si="18"/>
        <v>n/a</v>
      </c>
      <c r="AI246" s="141" t="str">
        <f t="shared" si="18"/>
        <v>n/a</v>
      </c>
      <c r="AJ246" s="141" t="str">
        <f t="shared" si="18"/>
        <v>n/a</v>
      </c>
      <c r="AK246" s="141" t="str">
        <f t="shared" si="18"/>
        <v>n/a</v>
      </c>
      <c r="AL246" s="141" t="str">
        <f t="shared" si="18"/>
        <v>n/a</v>
      </c>
      <c r="AM246" s="141" t="str">
        <f t="shared" si="18"/>
        <v>n/a</v>
      </c>
      <c r="AN246" s="141" t="str">
        <f t="shared" si="18"/>
        <v>n/a</v>
      </c>
      <c r="AO246" s="141" t="str">
        <f t="shared" si="19"/>
        <v>n/a</v>
      </c>
      <c r="AP246" s="141" t="str">
        <f t="shared" si="19"/>
        <v>n/a</v>
      </c>
      <c r="AQ246" s="141" t="str">
        <f t="shared" si="19"/>
        <v>n/a</v>
      </c>
      <c r="AR246" s="141" t="str">
        <f t="shared" si="19"/>
        <v>n/a</v>
      </c>
      <c r="AS246" s="141" t="str">
        <f t="shared" si="19"/>
        <v>n/a</v>
      </c>
      <c r="AT246" s="141" t="str">
        <f t="shared" si="19"/>
        <v>n/a</v>
      </c>
      <c r="AU246" s="141" t="str">
        <f t="shared" si="19"/>
        <v>n/a</v>
      </c>
      <c r="AV246" s="141" t="str">
        <f t="shared" si="19"/>
        <v>n/a</v>
      </c>
      <c r="AW246" s="141" t="str">
        <f t="shared" si="19"/>
        <v>n/a</v>
      </c>
      <c r="AX246" s="141" t="str">
        <f t="shared" si="19"/>
        <v>n/a</v>
      </c>
      <c r="AY246" s="141" t="str">
        <f t="shared" si="19"/>
        <v>n/a</v>
      </c>
      <c r="AZ246" s="141" t="str">
        <f t="shared" si="19"/>
        <v>n/a</v>
      </c>
      <c r="BA246" s="141" t="str">
        <f t="shared" si="19"/>
        <v>n/a</v>
      </c>
      <c r="BB246" s="141" t="str">
        <f t="shared" si="19"/>
        <v>n/a</v>
      </c>
      <c r="BC246" s="141" t="str">
        <f t="shared" si="19"/>
        <v>n/a</v>
      </c>
      <c r="BD246" s="141" t="str">
        <f t="shared" si="19"/>
        <v/>
      </c>
      <c r="BE246" s="141" t="str">
        <f t="shared" si="20"/>
        <v/>
      </c>
      <c r="BF246" s="141" t="str">
        <f t="shared" si="20"/>
        <v/>
      </c>
      <c r="BG246" s="141" t="str">
        <f t="shared" si="20"/>
        <v/>
      </c>
      <c r="BH246" s="141" t="str">
        <f t="shared" si="20"/>
        <v/>
      </c>
      <c r="BI246" s="141" t="str">
        <f t="shared" si="20"/>
        <v/>
      </c>
      <c r="BJ246" s="141" t="str">
        <f t="shared" si="20"/>
        <v/>
      </c>
      <c r="BK246" s="141" t="str">
        <f t="shared" si="20"/>
        <v/>
      </c>
      <c r="BL246" s="141" t="str">
        <f t="shared" si="20"/>
        <v/>
      </c>
      <c r="BM246" s="141" t="str">
        <f t="shared" si="20"/>
        <v/>
      </c>
      <c r="BN246" s="141" t="str">
        <f t="shared" si="20"/>
        <v/>
      </c>
    </row>
    <row r="247" spans="1:66" s="135" customFormat="1" hidden="1" x14ac:dyDescent="0.55000000000000004">
      <c r="A247" s="644"/>
      <c r="B247" s="135" t="s">
        <v>476</v>
      </c>
      <c r="H247" s="141" t="str">
        <f t="shared" si="21"/>
        <v/>
      </c>
      <c r="I247" s="141" t="str">
        <f t="shared" si="17"/>
        <v/>
      </c>
      <c r="J247" s="141" t="str">
        <f t="shared" si="17"/>
        <v/>
      </c>
      <c r="K247" s="141" t="str">
        <f t="shared" si="17"/>
        <v/>
      </c>
      <c r="L247" s="141" t="str">
        <f t="shared" si="17"/>
        <v/>
      </c>
      <c r="M247" s="141" t="str">
        <f t="shared" si="17"/>
        <v/>
      </c>
      <c r="N247" s="141" t="str">
        <f t="shared" si="17"/>
        <v/>
      </c>
      <c r="O247" s="141" t="str">
        <f t="shared" si="17"/>
        <v/>
      </c>
      <c r="P247" s="141" t="str">
        <f t="shared" si="17"/>
        <v/>
      </c>
      <c r="Q247" s="141" t="str">
        <f t="shared" si="17"/>
        <v>n/a</v>
      </c>
      <c r="R247" s="141" t="str">
        <f t="shared" si="17"/>
        <v>n/a</v>
      </c>
      <c r="S247" s="141" t="str">
        <f t="shared" si="17"/>
        <v>n/a</v>
      </c>
      <c r="T247" s="141" t="str">
        <f t="shared" si="17"/>
        <v>n/a</v>
      </c>
      <c r="U247" s="141" t="str">
        <f t="shared" si="17"/>
        <v>n/a</v>
      </c>
      <c r="V247" s="141" t="str">
        <f t="shared" si="17"/>
        <v>n/a</v>
      </c>
      <c r="W247" s="141" t="str">
        <f t="shared" si="17"/>
        <v>n/a</v>
      </c>
      <c r="X247" s="141" t="str">
        <f t="shared" si="17"/>
        <v>n/a</v>
      </c>
      <c r="Y247" s="141" t="str">
        <f t="shared" si="18"/>
        <v>n/a</v>
      </c>
      <c r="Z247" s="141" t="str">
        <f t="shared" si="18"/>
        <v>n/a</v>
      </c>
      <c r="AA247" s="141" t="str">
        <f t="shared" si="18"/>
        <v>n/a</v>
      </c>
      <c r="AB247" s="141" t="str">
        <f t="shared" si="18"/>
        <v>n/a</v>
      </c>
      <c r="AC247" s="141" t="str">
        <f t="shared" si="18"/>
        <v>n/a</v>
      </c>
      <c r="AD247" s="141" t="str">
        <f t="shared" si="18"/>
        <v>n/a</v>
      </c>
      <c r="AE247" s="141" t="str">
        <f t="shared" si="18"/>
        <v>n/a</v>
      </c>
      <c r="AF247" s="141" t="str">
        <f t="shared" si="18"/>
        <v>n/a</v>
      </c>
      <c r="AG247" s="141" t="str">
        <f t="shared" si="18"/>
        <v>n/a</v>
      </c>
      <c r="AH247" s="141" t="str">
        <f t="shared" si="18"/>
        <v>n/a</v>
      </c>
      <c r="AI247" s="141" t="str">
        <f t="shared" si="18"/>
        <v>n/a</v>
      </c>
      <c r="AJ247" s="141" t="str">
        <f t="shared" si="18"/>
        <v>n/a</v>
      </c>
      <c r="AK247" s="141" t="str">
        <f t="shared" si="18"/>
        <v>n/a</v>
      </c>
      <c r="AL247" s="141" t="str">
        <f t="shared" si="18"/>
        <v>n/a</v>
      </c>
      <c r="AM247" s="141" t="str">
        <f t="shared" si="18"/>
        <v>n/a</v>
      </c>
      <c r="AN247" s="141" t="str">
        <f t="shared" si="18"/>
        <v>n/a</v>
      </c>
      <c r="AO247" s="141" t="str">
        <f t="shared" si="19"/>
        <v>n/a</v>
      </c>
      <c r="AP247" s="141" t="str">
        <f t="shared" si="19"/>
        <v>n/a</v>
      </c>
      <c r="AQ247" s="141" t="str">
        <f t="shared" si="19"/>
        <v>n/a</v>
      </c>
      <c r="AR247" s="141" t="str">
        <f t="shared" si="19"/>
        <v>n/a</v>
      </c>
      <c r="AS247" s="141" t="str">
        <f t="shared" si="19"/>
        <v>n/a</v>
      </c>
      <c r="AT247" s="141" t="str">
        <f t="shared" si="19"/>
        <v>n/a</v>
      </c>
      <c r="AU247" s="141" t="str">
        <f t="shared" si="19"/>
        <v>n/a</v>
      </c>
      <c r="AV247" s="141" t="str">
        <f t="shared" si="19"/>
        <v>n/a</v>
      </c>
      <c r="AW247" s="141" t="str">
        <f t="shared" si="19"/>
        <v>n/a</v>
      </c>
      <c r="AX247" s="141" t="str">
        <f t="shared" si="19"/>
        <v>n/a</v>
      </c>
      <c r="AY247" s="141" t="str">
        <f t="shared" si="19"/>
        <v>n/a</v>
      </c>
      <c r="AZ247" s="141" t="str">
        <f t="shared" si="19"/>
        <v>n/a</v>
      </c>
      <c r="BA247" s="141" t="str">
        <f t="shared" si="19"/>
        <v>n/a</v>
      </c>
      <c r="BB247" s="141" t="str">
        <f t="shared" si="19"/>
        <v>n/a</v>
      </c>
      <c r="BC247" s="141" t="str">
        <f t="shared" si="19"/>
        <v>n/a</v>
      </c>
      <c r="BD247" s="141" t="str">
        <f t="shared" si="19"/>
        <v>n/a</v>
      </c>
      <c r="BE247" s="141" t="str">
        <f t="shared" si="20"/>
        <v/>
      </c>
      <c r="BF247" s="141" t="str">
        <f t="shared" si="20"/>
        <v/>
      </c>
      <c r="BG247" s="141" t="str">
        <f t="shared" si="20"/>
        <v/>
      </c>
      <c r="BH247" s="141" t="str">
        <f t="shared" si="20"/>
        <v/>
      </c>
      <c r="BI247" s="141" t="str">
        <f t="shared" si="20"/>
        <v/>
      </c>
      <c r="BJ247" s="141" t="str">
        <f t="shared" si="20"/>
        <v/>
      </c>
      <c r="BK247" s="141" t="str">
        <f t="shared" si="20"/>
        <v/>
      </c>
      <c r="BL247" s="141" t="str">
        <f t="shared" si="20"/>
        <v/>
      </c>
      <c r="BM247" s="141" t="str">
        <f t="shared" si="20"/>
        <v/>
      </c>
      <c r="BN247" s="141" t="str">
        <f t="shared" si="20"/>
        <v/>
      </c>
    </row>
    <row r="248" spans="1:66" s="135" customFormat="1" hidden="1" x14ac:dyDescent="0.55000000000000004">
      <c r="A248" s="644"/>
      <c r="B248" s="135" t="s">
        <v>477</v>
      </c>
      <c r="H248" s="141" t="str">
        <f t="shared" si="21"/>
        <v/>
      </c>
      <c r="I248" s="141" t="str">
        <f t="shared" si="17"/>
        <v/>
      </c>
      <c r="J248" s="141" t="str">
        <f t="shared" si="17"/>
        <v/>
      </c>
      <c r="K248" s="141" t="str">
        <f t="shared" si="17"/>
        <v/>
      </c>
      <c r="L248" s="141" t="str">
        <f t="shared" si="17"/>
        <v/>
      </c>
      <c r="M248" s="141" t="str">
        <f t="shared" si="17"/>
        <v/>
      </c>
      <c r="N248" s="141" t="str">
        <f t="shared" si="17"/>
        <v/>
      </c>
      <c r="O248" s="141" t="str">
        <f t="shared" si="17"/>
        <v/>
      </c>
      <c r="P248" s="141" t="str">
        <f t="shared" si="17"/>
        <v/>
      </c>
      <c r="Q248" s="141" t="str">
        <f t="shared" si="17"/>
        <v/>
      </c>
      <c r="R248" s="141" t="str">
        <f t="shared" si="17"/>
        <v>n/a</v>
      </c>
      <c r="S248" s="141" t="str">
        <f t="shared" si="17"/>
        <v>n/a</v>
      </c>
      <c r="T248" s="141" t="str">
        <f t="shared" si="17"/>
        <v>n/a</v>
      </c>
      <c r="U248" s="141" t="str">
        <f t="shared" si="17"/>
        <v>n/a</v>
      </c>
      <c r="V248" s="141" t="str">
        <f t="shared" si="17"/>
        <v>n/a</v>
      </c>
      <c r="W248" s="141" t="str">
        <f t="shared" si="17"/>
        <v>n/a</v>
      </c>
      <c r="X248" s="141" t="str">
        <f t="shared" si="17"/>
        <v>n/a</v>
      </c>
      <c r="Y248" s="141" t="str">
        <f t="shared" si="18"/>
        <v>n/a</v>
      </c>
      <c r="Z248" s="141" t="str">
        <f t="shared" si="18"/>
        <v>n/a</v>
      </c>
      <c r="AA248" s="141" t="str">
        <f t="shared" si="18"/>
        <v>n/a</v>
      </c>
      <c r="AB248" s="141" t="str">
        <f t="shared" si="18"/>
        <v>n/a</v>
      </c>
      <c r="AC248" s="141" t="str">
        <f t="shared" si="18"/>
        <v>n/a</v>
      </c>
      <c r="AD248" s="141" t="str">
        <f t="shared" si="18"/>
        <v>n/a</v>
      </c>
      <c r="AE248" s="141" t="str">
        <f t="shared" si="18"/>
        <v>n/a</v>
      </c>
      <c r="AF248" s="141" t="str">
        <f t="shared" si="18"/>
        <v>n/a</v>
      </c>
      <c r="AG248" s="141" t="str">
        <f t="shared" si="18"/>
        <v>n/a</v>
      </c>
      <c r="AH248" s="141" t="str">
        <f t="shared" si="18"/>
        <v>n/a</v>
      </c>
      <c r="AI248" s="141" t="str">
        <f t="shared" si="18"/>
        <v>n/a</v>
      </c>
      <c r="AJ248" s="141" t="str">
        <f t="shared" si="18"/>
        <v>n/a</v>
      </c>
      <c r="AK248" s="141" t="str">
        <f t="shared" si="18"/>
        <v>n/a</v>
      </c>
      <c r="AL248" s="141" t="str">
        <f t="shared" si="18"/>
        <v>n/a</v>
      </c>
      <c r="AM248" s="141" t="str">
        <f t="shared" si="18"/>
        <v>n/a</v>
      </c>
      <c r="AN248" s="141" t="str">
        <f t="shared" si="18"/>
        <v>n/a</v>
      </c>
      <c r="AO248" s="141" t="str">
        <f t="shared" si="19"/>
        <v>n/a</v>
      </c>
      <c r="AP248" s="141" t="str">
        <f t="shared" si="19"/>
        <v>n/a</v>
      </c>
      <c r="AQ248" s="141" t="str">
        <f t="shared" si="19"/>
        <v>n/a</v>
      </c>
      <c r="AR248" s="141" t="str">
        <f t="shared" si="19"/>
        <v>n/a</v>
      </c>
      <c r="AS248" s="141" t="str">
        <f t="shared" si="19"/>
        <v>n/a</v>
      </c>
      <c r="AT248" s="141" t="str">
        <f t="shared" si="19"/>
        <v>n/a</v>
      </c>
      <c r="AU248" s="141" t="str">
        <f t="shared" si="19"/>
        <v>n/a</v>
      </c>
      <c r="AV248" s="141" t="str">
        <f t="shared" si="19"/>
        <v>n/a</v>
      </c>
      <c r="AW248" s="141" t="str">
        <f t="shared" si="19"/>
        <v>n/a</v>
      </c>
      <c r="AX248" s="141" t="str">
        <f t="shared" si="19"/>
        <v>n/a</v>
      </c>
      <c r="AY248" s="141" t="str">
        <f t="shared" si="19"/>
        <v>n/a</v>
      </c>
      <c r="AZ248" s="141" t="str">
        <f t="shared" si="19"/>
        <v>n/a</v>
      </c>
      <c r="BA248" s="141" t="str">
        <f t="shared" si="19"/>
        <v>n/a</v>
      </c>
      <c r="BB248" s="141" t="str">
        <f t="shared" si="19"/>
        <v>n/a</v>
      </c>
      <c r="BC248" s="141" t="str">
        <f t="shared" si="19"/>
        <v>n/a</v>
      </c>
      <c r="BD248" s="141" t="str">
        <f t="shared" si="19"/>
        <v>n/a</v>
      </c>
      <c r="BE248" s="141" t="str">
        <f t="shared" si="20"/>
        <v>n/a</v>
      </c>
      <c r="BF248" s="141" t="str">
        <f t="shared" si="20"/>
        <v/>
      </c>
      <c r="BG248" s="141" t="str">
        <f t="shared" si="20"/>
        <v/>
      </c>
      <c r="BH248" s="141" t="str">
        <f t="shared" si="20"/>
        <v/>
      </c>
      <c r="BI248" s="141" t="str">
        <f t="shared" si="20"/>
        <v/>
      </c>
      <c r="BJ248" s="141" t="str">
        <f t="shared" si="20"/>
        <v/>
      </c>
      <c r="BK248" s="141" t="str">
        <f t="shared" si="20"/>
        <v/>
      </c>
      <c r="BL248" s="141" t="str">
        <f t="shared" si="20"/>
        <v/>
      </c>
      <c r="BM248" s="141" t="str">
        <f t="shared" si="20"/>
        <v/>
      </c>
      <c r="BN248" s="141" t="str">
        <f t="shared" si="20"/>
        <v/>
      </c>
    </row>
    <row r="249" spans="1:66" s="135" customFormat="1" hidden="1" x14ac:dyDescent="0.55000000000000004">
      <c r="A249" s="644"/>
      <c r="B249" s="135" t="s">
        <v>478</v>
      </c>
      <c r="H249" s="141" t="str">
        <f t="shared" si="21"/>
        <v/>
      </c>
      <c r="I249" s="141" t="str">
        <f t="shared" si="17"/>
        <v/>
      </c>
      <c r="J249" s="141" t="str">
        <f t="shared" si="17"/>
        <v/>
      </c>
      <c r="K249" s="141" t="str">
        <f t="shared" si="17"/>
        <v/>
      </c>
      <c r="L249" s="141" t="str">
        <f t="shared" si="17"/>
        <v/>
      </c>
      <c r="M249" s="141" t="str">
        <f t="shared" si="17"/>
        <v/>
      </c>
      <c r="N249" s="141" t="str">
        <f t="shared" si="17"/>
        <v/>
      </c>
      <c r="O249" s="141" t="str">
        <f t="shared" si="17"/>
        <v/>
      </c>
      <c r="P249" s="141" t="str">
        <f t="shared" si="17"/>
        <v/>
      </c>
      <c r="Q249" s="141" t="str">
        <f t="shared" si="17"/>
        <v/>
      </c>
      <c r="R249" s="141" t="str">
        <f t="shared" si="17"/>
        <v/>
      </c>
      <c r="S249" s="141" t="str">
        <f t="shared" si="17"/>
        <v>n/a</v>
      </c>
      <c r="T249" s="141" t="str">
        <f t="shared" si="17"/>
        <v>n/a</v>
      </c>
      <c r="U249" s="141" t="str">
        <f t="shared" si="17"/>
        <v>n/a</v>
      </c>
      <c r="V249" s="141" t="str">
        <f t="shared" si="17"/>
        <v>n/a</v>
      </c>
      <c r="W249" s="141" t="str">
        <f t="shared" si="17"/>
        <v>n/a</v>
      </c>
      <c r="X249" s="141" t="str">
        <f t="shared" si="17"/>
        <v>n/a</v>
      </c>
      <c r="Y249" s="141" t="str">
        <f t="shared" si="18"/>
        <v>n/a</v>
      </c>
      <c r="Z249" s="141" t="str">
        <f t="shared" si="18"/>
        <v>n/a</v>
      </c>
      <c r="AA249" s="141" t="str">
        <f t="shared" si="18"/>
        <v>n/a</v>
      </c>
      <c r="AB249" s="141" t="str">
        <f t="shared" si="18"/>
        <v>n/a</v>
      </c>
      <c r="AC249" s="141" t="str">
        <f t="shared" si="18"/>
        <v>n/a</v>
      </c>
      <c r="AD249" s="141" t="str">
        <f t="shared" si="18"/>
        <v>n/a</v>
      </c>
      <c r="AE249" s="141" t="str">
        <f t="shared" si="18"/>
        <v>n/a</v>
      </c>
      <c r="AF249" s="141" t="str">
        <f t="shared" si="18"/>
        <v>n/a</v>
      </c>
      <c r="AG249" s="141" t="str">
        <f t="shared" si="18"/>
        <v>n/a</v>
      </c>
      <c r="AH249" s="141" t="str">
        <f t="shared" si="18"/>
        <v>n/a</v>
      </c>
      <c r="AI249" s="141" t="str">
        <f t="shared" si="18"/>
        <v>n/a</v>
      </c>
      <c r="AJ249" s="141" t="str">
        <f t="shared" si="18"/>
        <v>n/a</v>
      </c>
      <c r="AK249" s="141" t="str">
        <f t="shared" si="18"/>
        <v>n/a</v>
      </c>
      <c r="AL249" s="141" t="str">
        <f t="shared" si="18"/>
        <v>n/a</v>
      </c>
      <c r="AM249" s="141" t="str">
        <f t="shared" si="18"/>
        <v>n/a</v>
      </c>
      <c r="AN249" s="141" t="str">
        <f t="shared" si="18"/>
        <v>n/a</v>
      </c>
      <c r="AO249" s="141" t="str">
        <f t="shared" si="19"/>
        <v>n/a</v>
      </c>
      <c r="AP249" s="141" t="str">
        <f t="shared" si="19"/>
        <v>n/a</v>
      </c>
      <c r="AQ249" s="141" t="str">
        <f t="shared" si="19"/>
        <v>n/a</v>
      </c>
      <c r="AR249" s="141" t="str">
        <f t="shared" si="19"/>
        <v>n/a</v>
      </c>
      <c r="AS249" s="141" t="str">
        <f t="shared" si="19"/>
        <v>n/a</v>
      </c>
      <c r="AT249" s="141" t="str">
        <f t="shared" si="19"/>
        <v>n/a</v>
      </c>
      <c r="AU249" s="141" t="str">
        <f t="shared" si="19"/>
        <v>n/a</v>
      </c>
      <c r="AV249" s="141" t="str">
        <f t="shared" si="19"/>
        <v>n/a</v>
      </c>
      <c r="AW249" s="141" t="str">
        <f t="shared" si="19"/>
        <v>n/a</v>
      </c>
      <c r="AX249" s="141" t="str">
        <f t="shared" si="19"/>
        <v>n/a</v>
      </c>
      <c r="AY249" s="141" t="str">
        <f t="shared" si="19"/>
        <v>n/a</v>
      </c>
      <c r="AZ249" s="141" t="str">
        <f t="shared" si="19"/>
        <v>n/a</v>
      </c>
      <c r="BA249" s="141" t="str">
        <f t="shared" si="19"/>
        <v>n/a</v>
      </c>
      <c r="BB249" s="141" t="str">
        <f t="shared" si="19"/>
        <v>n/a</v>
      </c>
      <c r="BC249" s="141" t="str">
        <f t="shared" si="19"/>
        <v>n/a</v>
      </c>
      <c r="BD249" s="141" t="str">
        <f t="shared" si="19"/>
        <v>n/a</v>
      </c>
      <c r="BE249" s="141" t="str">
        <f t="shared" si="20"/>
        <v>n/a</v>
      </c>
      <c r="BF249" s="141" t="str">
        <f t="shared" si="20"/>
        <v>n/a</v>
      </c>
      <c r="BG249" s="141" t="str">
        <f t="shared" si="20"/>
        <v/>
      </c>
      <c r="BH249" s="141" t="str">
        <f t="shared" si="20"/>
        <v/>
      </c>
      <c r="BI249" s="141" t="str">
        <f t="shared" si="20"/>
        <v/>
      </c>
      <c r="BJ249" s="141" t="str">
        <f t="shared" si="20"/>
        <v/>
      </c>
      <c r="BK249" s="141" t="str">
        <f t="shared" si="20"/>
        <v/>
      </c>
      <c r="BL249" s="141" t="str">
        <f t="shared" si="20"/>
        <v/>
      </c>
      <c r="BM249" s="141" t="str">
        <f t="shared" si="20"/>
        <v/>
      </c>
      <c r="BN249" s="141" t="str">
        <f t="shared" si="20"/>
        <v/>
      </c>
    </row>
    <row r="250" spans="1:66" s="135" customFormat="1" hidden="1" x14ac:dyDescent="0.55000000000000004">
      <c r="A250" s="644"/>
      <c r="B250" s="135" t="s">
        <v>479</v>
      </c>
      <c r="H250" s="141" t="str">
        <f t="shared" si="21"/>
        <v/>
      </c>
      <c r="I250" s="141" t="str">
        <f t="shared" si="17"/>
        <v/>
      </c>
      <c r="J250" s="141" t="str">
        <f t="shared" si="17"/>
        <v/>
      </c>
      <c r="K250" s="141" t="str">
        <f t="shared" si="17"/>
        <v/>
      </c>
      <c r="L250" s="141" t="str">
        <f t="shared" si="17"/>
        <v/>
      </c>
      <c r="M250" s="141" t="str">
        <f t="shared" si="17"/>
        <v/>
      </c>
      <c r="N250" s="141" t="str">
        <f t="shared" si="17"/>
        <v/>
      </c>
      <c r="O250" s="141" t="str">
        <f t="shared" si="17"/>
        <v/>
      </c>
      <c r="P250" s="141" t="str">
        <f t="shared" si="17"/>
        <v/>
      </c>
      <c r="Q250" s="141" t="str">
        <f t="shared" si="17"/>
        <v/>
      </c>
      <c r="R250" s="141" t="str">
        <f t="shared" si="17"/>
        <v/>
      </c>
      <c r="S250" s="141" t="str">
        <f t="shared" si="17"/>
        <v/>
      </c>
      <c r="T250" s="141" t="str">
        <f t="shared" si="17"/>
        <v>n/a</v>
      </c>
      <c r="U250" s="141" t="str">
        <f t="shared" si="17"/>
        <v>n/a</v>
      </c>
      <c r="V250" s="141" t="str">
        <f t="shared" si="17"/>
        <v>n/a</v>
      </c>
      <c r="W250" s="141" t="str">
        <f t="shared" si="17"/>
        <v>n/a</v>
      </c>
      <c r="X250" s="141" t="str">
        <f t="shared" si="17"/>
        <v>n/a</v>
      </c>
      <c r="Y250" s="141" t="str">
        <f t="shared" si="18"/>
        <v>n/a</v>
      </c>
      <c r="Z250" s="141" t="str">
        <f t="shared" si="18"/>
        <v>n/a</v>
      </c>
      <c r="AA250" s="141" t="str">
        <f t="shared" si="18"/>
        <v>n/a</v>
      </c>
      <c r="AB250" s="141" t="str">
        <f t="shared" si="18"/>
        <v>n/a</v>
      </c>
      <c r="AC250" s="141" t="str">
        <f t="shared" si="18"/>
        <v>n/a</v>
      </c>
      <c r="AD250" s="141" t="str">
        <f t="shared" si="18"/>
        <v>n/a</v>
      </c>
      <c r="AE250" s="141" t="str">
        <f t="shared" si="18"/>
        <v>n/a</v>
      </c>
      <c r="AF250" s="141" t="str">
        <f t="shared" si="18"/>
        <v>n/a</v>
      </c>
      <c r="AG250" s="141" t="str">
        <f t="shared" si="18"/>
        <v>n/a</v>
      </c>
      <c r="AH250" s="141" t="str">
        <f t="shared" si="18"/>
        <v>n/a</v>
      </c>
      <c r="AI250" s="141" t="str">
        <f t="shared" si="18"/>
        <v>n/a</v>
      </c>
      <c r="AJ250" s="141" t="str">
        <f t="shared" si="18"/>
        <v>n/a</v>
      </c>
      <c r="AK250" s="141" t="str">
        <f t="shared" si="18"/>
        <v>n/a</v>
      </c>
      <c r="AL250" s="141" t="str">
        <f t="shared" si="18"/>
        <v>n/a</v>
      </c>
      <c r="AM250" s="141" t="str">
        <f t="shared" si="18"/>
        <v>n/a</v>
      </c>
      <c r="AN250" s="141" t="str">
        <f t="shared" si="18"/>
        <v>n/a</v>
      </c>
      <c r="AO250" s="141" t="str">
        <f t="shared" si="19"/>
        <v>n/a</v>
      </c>
      <c r="AP250" s="141" t="str">
        <f t="shared" si="19"/>
        <v>n/a</v>
      </c>
      <c r="AQ250" s="141" t="str">
        <f t="shared" si="19"/>
        <v>n/a</v>
      </c>
      <c r="AR250" s="141" t="str">
        <f t="shared" si="19"/>
        <v>n/a</v>
      </c>
      <c r="AS250" s="141" t="str">
        <f t="shared" si="19"/>
        <v>n/a</v>
      </c>
      <c r="AT250" s="141" t="str">
        <f t="shared" si="19"/>
        <v>n/a</v>
      </c>
      <c r="AU250" s="141" t="str">
        <f t="shared" si="19"/>
        <v>n/a</v>
      </c>
      <c r="AV250" s="141" t="str">
        <f t="shared" si="19"/>
        <v>n/a</v>
      </c>
      <c r="AW250" s="141" t="str">
        <f t="shared" si="19"/>
        <v>n/a</v>
      </c>
      <c r="AX250" s="141" t="str">
        <f t="shared" si="19"/>
        <v>n/a</v>
      </c>
      <c r="AY250" s="141" t="str">
        <f t="shared" si="19"/>
        <v>n/a</v>
      </c>
      <c r="AZ250" s="141" t="str">
        <f t="shared" si="19"/>
        <v>n/a</v>
      </c>
      <c r="BA250" s="141" t="str">
        <f t="shared" si="19"/>
        <v>n/a</v>
      </c>
      <c r="BB250" s="141" t="str">
        <f t="shared" si="19"/>
        <v>n/a</v>
      </c>
      <c r="BC250" s="141" t="str">
        <f t="shared" si="19"/>
        <v>n/a</v>
      </c>
      <c r="BD250" s="141" t="str">
        <f t="shared" si="19"/>
        <v>n/a</v>
      </c>
      <c r="BE250" s="141" t="str">
        <f t="shared" si="20"/>
        <v>n/a</v>
      </c>
      <c r="BF250" s="141" t="str">
        <f t="shared" si="20"/>
        <v>n/a</v>
      </c>
      <c r="BG250" s="141" t="str">
        <f t="shared" si="20"/>
        <v>n/a</v>
      </c>
      <c r="BH250" s="141" t="str">
        <f t="shared" si="20"/>
        <v/>
      </c>
      <c r="BI250" s="141" t="str">
        <f t="shared" si="20"/>
        <v/>
      </c>
      <c r="BJ250" s="141" t="str">
        <f t="shared" si="20"/>
        <v/>
      </c>
      <c r="BK250" s="141" t="str">
        <f t="shared" si="20"/>
        <v/>
      </c>
      <c r="BL250" s="141" t="str">
        <f t="shared" si="20"/>
        <v/>
      </c>
      <c r="BM250" s="141" t="str">
        <f t="shared" si="20"/>
        <v/>
      </c>
      <c r="BN250" s="141" t="str">
        <f t="shared" si="20"/>
        <v/>
      </c>
    </row>
    <row r="251" spans="1:66" s="135" customFormat="1" hidden="1" x14ac:dyDescent="0.55000000000000004">
      <c r="A251" s="644"/>
      <c r="B251" s="135" t="s">
        <v>480</v>
      </c>
      <c r="H251" s="141" t="str">
        <f t="shared" si="21"/>
        <v/>
      </c>
      <c r="I251" s="141" t="str">
        <f t="shared" si="17"/>
        <v/>
      </c>
      <c r="J251" s="141" t="str">
        <f t="shared" si="17"/>
        <v/>
      </c>
      <c r="K251" s="141" t="str">
        <f t="shared" si="17"/>
        <v/>
      </c>
      <c r="L251" s="141" t="str">
        <f t="shared" si="17"/>
        <v/>
      </c>
      <c r="M251" s="141" t="str">
        <f t="shared" si="17"/>
        <v/>
      </c>
      <c r="N251" s="141" t="str">
        <f t="shared" si="17"/>
        <v/>
      </c>
      <c r="O251" s="141" t="str">
        <f t="shared" si="17"/>
        <v/>
      </c>
      <c r="P251" s="141" t="str">
        <f t="shared" si="17"/>
        <v/>
      </c>
      <c r="Q251" s="141" t="str">
        <f t="shared" si="17"/>
        <v/>
      </c>
      <c r="R251" s="141" t="str">
        <f t="shared" si="17"/>
        <v/>
      </c>
      <c r="S251" s="141" t="str">
        <f t="shared" si="17"/>
        <v/>
      </c>
      <c r="T251" s="141" t="str">
        <f t="shared" si="17"/>
        <v/>
      </c>
      <c r="U251" s="141" t="str">
        <f t="shared" si="17"/>
        <v>n/a</v>
      </c>
      <c r="V251" s="141" t="str">
        <f t="shared" si="17"/>
        <v>n/a</v>
      </c>
      <c r="W251" s="141" t="str">
        <f t="shared" si="17"/>
        <v>n/a</v>
      </c>
      <c r="X251" s="141" t="str">
        <f t="shared" si="17"/>
        <v>n/a</v>
      </c>
      <c r="Y251" s="141" t="str">
        <f t="shared" si="18"/>
        <v>n/a</v>
      </c>
      <c r="Z251" s="141" t="str">
        <f t="shared" si="18"/>
        <v>n/a</v>
      </c>
      <c r="AA251" s="141" t="str">
        <f t="shared" si="18"/>
        <v>n/a</v>
      </c>
      <c r="AB251" s="141" t="str">
        <f t="shared" si="18"/>
        <v>n/a</v>
      </c>
      <c r="AC251" s="141" t="str">
        <f t="shared" si="18"/>
        <v>n/a</v>
      </c>
      <c r="AD251" s="141" t="str">
        <f t="shared" si="18"/>
        <v>n/a</v>
      </c>
      <c r="AE251" s="141" t="str">
        <f t="shared" si="18"/>
        <v>n/a</v>
      </c>
      <c r="AF251" s="141" t="str">
        <f t="shared" si="18"/>
        <v>n/a</v>
      </c>
      <c r="AG251" s="141" t="str">
        <f t="shared" si="18"/>
        <v>n/a</v>
      </c>
      <c r="AH251" s="141" t="str">
        <f t="shared" si="18"/>
        <v>n/a</v>
      </c>
      <c r="AI251" s="141" t="str">
        <f t="shared" si="18"/>
        <v>n/a</v>
      </c>
      <c r="AJ251" s="141" t="str">
        <f t="shared" si="18"/>
        <v>n/a</v>
      </c>
      <c r="AK251" s="141" t="str">
        <f t="shared" si="18"/>
        <v>n/a</v>
      </c>
      <c r="AL251" s="141" t="str">
        <f t="shared" si="18"/>
        <v>n/a</v>
      </c>
      <c r="AM251" s="141" t="str">
        <f t="shared" si="18"/>
        <v>n/a</v>
      </c>
      <c r="AN251" s="141" t="str">
        <f t="shared" si="18"/>
        <v>n/a</v>
      </c>
      <c r="AO251" s="141" t="str">
        <f t="shared" si="19"/>
        <v>n/a</v>
      </c>
      <c r="AP251" s="141" t="str">
        <f t="shared" si="19"/>
        <v>n/a</v>
      </c>
      <c r="AQ251" s="141" t="str">
        <f t="shared" si="19"/>
        <v>n/a</v>
      </c>
      <c r="AR251" s="141" t="str">
        <f t="shared" si="19"/>
        <v>n/a</v>
      </c>
      <c r="AS251" s="141" t="str">
        <f t="shared" si="19"/>
        <v>n/a</v>
      </c>
      <c r="AT251" s="141" t="str">
        <f t="shared" si="19"/>
        <v>n/a</v>
      </c>
      <c r="AU251" s="141" t="str">
        <f t="shared" si="19"/>
        <v>n/a</v>
      </c>
      <c r="AV251" s="141" t="str">
        <f t="shared" si="19"/>
        <v>n/a</v>
      </c>
      <c r="AW251" s="141" t="str">
        <f t="shared" si="19"/>
        <v>n/a</v>
      </c>
      <c r="AX251" s="141" t="str">
        <f t="shared" si="19"/>
        <v>n/a</v>
      </c>
      <c r="AY251" s="141" t="str">
        <f t="shared" si="19"/>
        <v>n/a</v>
      </c>
      <c r="AZ251" s="141" t="str">
        <f t="shared" si="19"/>
        <v>n/a</v>
      </c>
      <c r="BA251" s="141" t="str">
        <f t="shared" si="19"/>
        <v>n/a</v>
      </c>
      <c r="BB251" s="141" t="str">
        <f t="shared" si="19"/>
        <v>n/a</v>
      </c>
      <c r="BC251" s="141" t="str">
        <f t="shared" si="19"/>
        <v>n/a</v>
      </c>
      <c r="BD251" s="141" t="str">
        <f t="shared" si="19"/>
        <v>n/a</v>
      </c>
      <c r="BE251" s="141" t="str">
        <f t="shared" si="20"/>
        <v>n/a</v>
      </c>
      <c r="BF251" s="141" t="str">
        <f t="shared" si="20"/>
        <v>n/a</v>
      </c>
      <c r="BG251" s="141" t="str">
        <f t="shared" si="20"/>
        <v>n/a</v>
      </c>
      <c r="BH251" s="141" t="str">
        <f t="shared" si="20"/>
        <v>n/a</v>
      </c>
      <c r="BI251" s="141" t="str">
        <f t="shared" si="20"/>
        <v/>
      </c>
      <c r="BJ251" s="141" t="str">
        <f t="shared" si="20"/>
        <v/>
      </c>
      <c r="BK251" s="141" t="str">
        <f t="shared" si="20"/>
        <v/>
      </c>
      <c r="BL251" s="141" t="str">
        <f t="shared" si="20"/>
        <v/>
      </c>
      <c r="BM251" s="141" t="str">
        <f t="shared" si="20"/>
        <v/>
      </c>
      <c r="BN251" s="141" t="str">
        <f t="shared" si="20"/>
        <v/>
      </c>
    </row>
    <row r="252" spans="1:66" s="135" customFormat="1" hidden="1" x14ac:dyDescent="0.55000000000000004">
      <c r="A252" s="644"/>
      <c r="B252" s="135" t="s">
        <v>481</v>
      </c>
      <c r="H252" s="141" t="str">
        <f t="shared" si="21"/>
        <v/>
      </c>
      <c r="I252" s="141" t="str">
        <f t="shared" si="17"/>
        <v/>
      </c>
      <c r="J252" s="141" t="str">
        <f t="shared" si="17"/>
        <v/>
      </c>
      <c r="K252" s="141" t="str">
        <f t="shared" si="17"/>
        <v/>
      </c>
      <c r="L252" s="141" t="str">
        <f t="shared" si="17"/>
        <v/>
      </c>
      <c r="M252" s="141" t="str">
        <f t="shared" si="17"/>
        <v/>
      </c>
      <c r="N252" s="141" t="str">
        <f t="shared" si="17"/>
        <v/>
      </c>
      <c r="O252" s="141" t="str">
        <f t="shared" si="17"/>
        <v/>
      </c>
      <c r="P252" s="141" t="str">
        <f t="shared" si="17"/>
        <v/>
      </c>
      <c r="Q252" s="141" t="str">
        <f t="shared" si="17"/>
        <v/>
      </c>
      <c r="R252" s="141" t="str">
        <f t="shared" si="17"/>
        <v/>
      </c>
      <c r="S252" s="141" t="str">
        <f t="shared" si="17"/>
        <v/>
      </c>
      <c r="T252" s="141" t="str">
        <f t="shared" si="17"/>
        <v/>
      </c>
      <c r="U252" s="141" t="str">
        <f t="shared" si="17"/>
        <v/>
      </c>
      <c r="V252" s="141" t="str">
        <f t="shared" si="17"/>
        <v>n/a</v>
      </c>
      <c r="W252" s="141" t="str">
        <f t="shared" si="17"/>
        <v>n/a</v>
      </c>
      <c r="X252" s="141" t="str">
        <f t="shared" si="17"/>
        <v>n/a</v>
      </c>
      <c r="Y252" s="141" t="str">
        <f t="shared" si="18"/>
        <v>n/a</v>
      </c>
      <c r="Z252" s="141" t="str">
        <f t="shared" si="18"/>
        <v>n/a</v>
      </c>
      <c r="AA252" s="141" t="str">
        <f t="shared" si="18"/>
        <v>n/a</v>
      </c>
      <c r="AB252" s="141" t="str">
        <f t="shared" si="18"/>
        <v>n/a</v>
      </c>
      <c r="AC252" s="141" t="str">
        <f t="shared" si="18"/>
        <v>n/a</v>
      </c>
      <c r="AD252" s="141" t="str">
        <f t="shared" si="18"/>
        <v>n/a</v>
      </c>
      <c r="AE252" s="141" t="str">
        <f t="shared" si="18"/>
        <v>n/a</v>
      </c>
      <c r="AF252" s="141" t="str">
        <f t="shared" si="18"/>
        <v>n/a</v>
      </c>
      <c r="AG252" s="141" t="str">
        <f t="shared" si="18"/>
        <v>n/a</v>
      </c>
      <c r="AH252" s="141" t="str">
        <f t="shared" si="18"/>
        <v>n/a</v>
      </c>
      <c r="AI252" s="141" t="str">
        <f t="shared" si="18"/>
        <v>n/a</v>
      </c>
      <c r="AJ252" s="141" t="str">
        <f t="shared" si="18"/>
        <v>n/a</v>
      </c>
      <c r="AK252" s="141" t="str">
        <f t="shared" si="18"/>
        <v>n/a</v>
      </c>
      <c r="AL252" s="141" t="str">
        <f t="shared" si="18"/>
        <v>n/a</v>
      </c>
      <c r="AM252" s="141" t="str">
        <f t="shared" si="18"/>
        <v>n/a</v>
      </c>
      <c r="AN252" s="141" t="str">
        <f t="shared" si="18"/>
        <v>n/a</v>
      </c>
      <c r="AO252" s="141" t="str">
        <f t="shared" si="19"/>
        <v>n/a</v>
      </c>
      <c r="AP252" s="141" t="str">
        <f t="shared" si="19"/>
        <v>n/a</v>
      </c>
      <c r="AQ252" s="141" t="str">
        <f t="shared" si="19"/>
        <v>n/a</v>
      </c>
      <c r="AR252" s="141" t="str">
        <f t="shared" si="19"/>
        <v>n/a</v>
      </c>
      <c r="AS252" s="141" t="str">
        <f t="shared" si="19"/>
        <v>n/a</v>
      </c>
      <c r="AT252" s="141" t="str">
        <f t="shared" si="19"/>
        <v>n/a</v>
      </c>
      <c r="AU252" s="141" t="str">
        <f t="shared" si="19"/>
        <v>n/a</v>
      </c>
      <c r="AV252" s="141" t="str">
        <f t="shared" si="19"/>
        <v>n/a</v>
      </c>
      <c r="AW252" s="141" t="str">
        <f t="shared" si="19"/>
        <v>n/a</v>
      </c>
      <c r="AX252" s="141" t="str">
        <f t="shared" si="19"/>
        <v>n/a</v>
      </c>
      <c r="AY252" s="141" t="str">
        <f t="shared" si="19"/>
        <v>n/a</v>
      </c>
      <c r="AZ252" s="141" t="str">
        <f t="shared" si="19"/>
        <v>n/a</v>
      </c>
      <c r="BA252" s="141" t="str">
        <f t="shared" si="19"/>
        <v>n/a</v>
      </c>
      <c r="BB252" s="141" t="str">
        <f t="shared" si="19"/>
        <v>n/a</v>
      </c>
      <c r="BC252" s="141" t="str">
        <f t="shared" si="19"/>
        <v>n/a</v>
      </c>
      <c r="BD252" s="141" t="str">
        <f t="shared" si="19"/>
        <v>n/a</v>
      </c>
      <c r="BE252" s="141" t="str">
        <f t="shared" si="20"/>
        <v>n/a</v>
      </c>
      <c r="BF252" s="141" t="str">
        <f t="shared" si="20"/>
        <v>n/a</v>
      </c>
      <c r="BG252" s="141" t="str">
        <f t="shared" si="20"/>
        <v>n/a</v>
      </c>
      <c r="BH252" s="141" t="str">
        <f t="shared" si="20"/>
        <v>n/a</v>
      </c>
      <c r="BI252" s="141" t="str">
        <f t="shared" si="20"/>
        <v>n/a</v>
      </c>
      <c r="BJ252" s="141" t="str">
        <f t="shared" si="20"/>
        <v/>
      </c>
      <c r="BK252" s="141" t="str">
        <f t="shared" si="20"/>
        <v/>
      </c>
      <c r="BL252" s="141" t="str">
        <f t="shared" si="20"/>
        <v/>
      </c>
      <c r="BM252" s="141" t="str">
        <f t="shared" si="20"/>
        <v/>
      </c>
      <c r="BN252" s="141" t="str">
        <f t="shared" si="20"/>
        <v/>
      </c>
    </row>
    <row r="253" spans="1:66" s="135" customFormat="1" hidden="1" x14ac:dyDescent="0.55000000000000004">
      <c r="A253" s="644"/>
      <c r="B253" s="135" t="s">
        <v>482</v>
      </c>
      <c r="H253" s="141" t="str">
        <f t="shared" si="21"/>
        <v/>
      </c>
      <c r="I253" s="141" t="str">
        <f t="shared" si="17"/>
        <v/>
      </c>
      <c r="J253" s="141" t="str">
        <f t="shared" si="17"/>
        <v/>
      </c>
      <c r="K253" s="141" t="str">
        <f t="shared" si="17"/>
        <v/>
      </c>
      <c r="L253" s="141" t="str">
        <f t="shared" si="17"/>
        <v/>
      </c>
      <c r="M253" s="141" t="str">
        <f t="shared" si="17"/>
        <v/>
      </c>
      <c r="N253" s="141" t="str">
        <f t="shared" si="17"/>
        <v/>
      </c>
      <c r="O253" s="141" t="str">
        <f t="shared" si="17"/>
        <v/>
      </c>
      <c r="P253" s="141" t="str">
        <f t="shared" si="17"/>
        <v/>
      </c>
      <c r="Q253" s="141" t="str">
        <f t="shared" si="17"/>
        <v/>
      </c>
      <c r="R253" s="141" t="str">
        <f t="shared" si="17"/>
        <v/>
      </c>
      <c r="S253" s="141" t="str">
        <f t="shared" si="17"/>
        <v/>
      </c>
      <c r="T253" s="141" t="str">
        <f t="shared" si="17"/>
        <v/>
      </c>
      <c r="U253" s="141" t="str">
        <f t="shared" si="17"/>
        <v/>
      </c>
      <c r="V253" s="141" t="str">
        <f t="shared" si="17"/>
        <v/>
      </c>
      <c r="W253" s="141" t="str">
        <f t="shared" si="17"/>
        <v>n/a</v>
      </c>
      <c r="X253" s="141" t="str">
        <f t="shared" ref="X253:AM258" si="22">IF(AC229="","","n/a")</f>
        <v>n/a</v>
      </c>
      <c r="Y253" s="141" t="str">
        <f t="shared" si="18"/>
        <v>n/a</v>
      </c>
      <c r="Z253" s="141" t="str">
        <f t="shared" si="18"/>
        <v>n/a</v>
      </c>
      <c r="AA253" s="141" t="str">
        <f t="shared" si="18"/>
        <v>n/a</v>
      </c>
      <c r="AB253" s="141" t="str">
        <f t="shared" si="18"/>
        <v>n/a</v>
      </c>
      <c r="AC253" s="141" t="str">
        <f t="shared" si="18"/>
        <v>n/a</v>
      </c>
      <c r="AD253" s="141" t="str">
        <f t="shared" si="18"/>
        <v>n/a</v>
      </c>
      <c r="AE253" s="141" t="str">
        <f t="shared" si="18"/>
        <v>n/a</v>
      </c>
      <c r="AF253" s="141" t="str">
        <f t="shared" si="18"/>
        <v>n/a</v>
      </c>
      <c r="AG253" s="141" t="str">
        <f t="shared" si="18"/>
        <v>n/a</v>
      </c>
      <c r="AH253" s="141" t="str">
        <f t="shared" si="18"/>
        <v>n/a</v>
      </c>
      <c r="AI253" s="141" t="str">
        <f t="shared" si="18"/>
        <v>n/a</v>
      </c>
      <c r="AJ253" s="141" t="str">
        <f t="shared" si="18"/>
        <v>n/a</v>
      </c>
      <c r="AK253" s="141" t="str">
        <f t="shared" si="18"/>
        <v>n/a</v>
      </c>
      <c r="AL253" s="141" t="str">
        <f t="shared" si="18"/>
        <v>n/a</v>
      </c>
      <c r="AM253" s="141" t="str">
        <f t="shared" si="18"/>
        <v>n/a</v>
      </c>
      <c r="AN253" s="141" t="str">
        <f t="shared" ref="AN253:BC258" si="23">IF(AS229="","","n/a")</f>
        <v>n/a</v>
      </c>
      <c r="AO253" s="141" t="str">
        <f t="shared" si="19"/>
        <v>n/a</v>
      </c>
      <c r="AP253" s="141" t="str">
        <f t="shared" si="19"/>
        <v>n/a</v>
      </c>
      <c r="AQ253" s="141" t="str">
        <f t="shared" si="19"/>
        <v>n/a</v>
      </c>
      <c r="AR253" s="141" t="str">
        <f t="shared" si="19"/>
        <v>n/a</v>
      </c>
      <c r="AS253" s="141" t="str">
        <f t="shared" si="19"/>
        <v>n/a</v>
      </c>
      <c r="AT253" s="141" t="str">
        <f t="shared" si="19"/>
        <v>n/a</v>
      </c>
      <c r="AU253" s="141" t="str">
        <f t="shared" si="19"/>
        <v>n/a</v>
      </c>
      <c r="AV253" s="141" t="str">
        <f t="shared" si="19"/>
        <v>n/a</v>
      </c>
      <c r="AW253" s="141" t="str">
        <f t="shared" si="19"/>
        <v>n/a</v>
      </c>
      <c r="AX253" s="141" t="str">
        <f t="shared" si="19"/>
        <v>n/a</v>
      </c>
      <c r="AY253" s="141" t="str">
        <f t="shared" si="19"/>
        <v>n/a</v>
      </c>
      <c r="AZ253" s="141" t="str">
        <f t="shared" si="19"/>
        <v>n/a</v>
      </c>
      <c r="BA253" s="141" t="str">
        <f t="shared" si="19"/>
        <v>n/a</v>
      </c>
      <c r="BB253" s="141" t="str">
        <f t="shared" si="19"/>
        <v>n/a</v>
      </c>
      <c r="BC253" s="141" t="str">
        <f t="shared" si="19"/>
        <v>n/a</v>
      </c>
      <c r="BD253" s="141" t="str">
        <f t="shared" ref="BD253:BN258" si="24">IF(BI229="","","n/a")</f>
        <v>n/a</v>
      </c>
      <c r="BE253" s="141" t="str">
        <f t="shared" si="20"/>
        <v>n/a</v>
      </c>
      <c r="BF253" s="141" t="str">
        <f t="shared" si="20"/>
        <v>n/a</v>
      </c>
      <c r="BG253" s="141" t="str">
        <f t="shared" si="20"/>
        <v>n/a</v>
      </c>
      <c r="BH253" s="141" t="str">
        <f t="shared" si="20"/>
        <v>n/a</v>
      </c>
      <c r="BI253" s="141" t="str">
        <f t="shared" si="20"/>
        <v>n/a</v>
      </c>
      <c r="BJ253" s="141" t="str">
        <f t="shared" si="20"/>
        <v>n/a</v>
      </c>
      <c r="BK253" s="141" t="str">
        <f t="shared" si="20"/>
        <v/>
      </c>
      <c r="BL253" s="141" t="str">
        <f t="shared" si="20"/>
        <v/>
      </c>
      <c r="BM253" s="141" t="str">
        <f t="shared" si="20"/>
        <v/>
      </c>
      <c r="BN253" s="141" t="str">
        <f t="shared" si="20"/>
        <v/>
      </c>
    </row>
    <row r="254" spans="1:66" s="135" customFormat="1" hidden="1" x14ac:dyDescent="0.55000000000000004">
      <c r="A254" s="644"/>
      <c r="B254" s="135" t="s">
        <v>483</v>
      </c>
      <c r="H254" s="141" t="str">
        <f t="shared" si="21"/>
        <v/>
      </c>
      <c r="I254" s="141" t="str">
        <f t="shared" si="21"/>
        <v/>
      </c>
      <c r="J254" s="141" t="str">
        <f t="shared" si="21"/>
        <v/>
      </c>
      <c r="K254" s="141" t="str">
        <f t="shared" si="21"/>
        <v/>
      </c>
      <c r="L254" s="141" t="str">
        <f t="shared" si="21"/>
        <v/>
      </c>
      <c r="M254" s="141" t="str">
        <f t="shared" si="21"/>
        <v/>
      </c>
      <c r="N254" s="141" t="str">
        <f t="shared" si="21"/>
        <v/>
      </c>
      <c r="O254" s="141" t="str">
        <f t="shared" si="21"/>
        <v/>
      </c>
      <c r="P254" s="141" t="str">
        <f t="shared" si="21"/>
        <v/>
      </c>
      <c r="Q254" s="141" t="str">
        <f t="shared" si="21"/>
        <v/>
      </c>
      <c r="R254" s="141" t="str">
        <f t="shared" si="21"/>
        <v/>
      </c>
      <c r="S254" s="141" t="str">
        <f t="shared" si="21"/>
        <v/>
      </c>
      <c r="T254" s="141" t="str">
        <f t="shared" si="21"/>
        <v/>
      </c>
      <c r="U254" s="141" t="str">
        <f t="shared" si="21"/>
        <v/>
      </c>
      <c r="V254" s="141" t="str">
        <f t="shared" si="21"/>
        <v/>
      </c>
      <c r="W254" s="141" t="str">
        <f t="shared" si="21"/>
        <v/>
      </c>
      <c r="X254" s="141" t="str">
        <f t="shared" si="22"/>
        <v>n/a</v>
      </c>
      <c r="Y254" s="141" t="str">
        <f t="shared" si="22"/>
        <v>n/a</v>
      </c>
      <c r="Z254" s="141" t="str">
        <f t="shared" si="22"/>
        <v>n/a</v>
      </c>
      <c r="AA254" s="141" t="str">
        <f t="shared" si="22"/>
        <v>n/a</v>
      </c>
      <c r="AB254" s="141" t="str">
        <f t="shared" si="22"/>
        <v>n/a</v>
      </c>
      <c r="AC254" s="141" t="str">
        <f t="shared" si="22"/>
        <v>n/a</v>
      </c>
      <c r="AD254" s="141" t="str">
        <f t="shared" si="22"/>
        <v>n/a</v>
      </c>
      <c r="AE254" s="141" t="str">
        <f t="shared" si="22"/>
        <v>n/a</v>
      </c>
      <c r="AF254" s="141" t="str">
        <f t="shared" si="22"/>
        <v>n/a</v>
      </c>
      <c r="AG254" s="141" t="str">
        <f t="shared" si="22"/>
        <v>n/a</v>
      </c>
      <c r="AH254" s="141" t="str">
        <f t="shared" si="22"/>
        <v>n/a</v>
      </c>
      <c r="AI254" s="141" t="str">
        <f t="shared" si="22"/>
        <v>n/a</v>
      </c>
      <c r="AJ254" s="141" t="str">
        <f t="shared" si="22"/>
        <v>n/a</v>
      </c>
      <c r="AK254" s="141" t="str">
        <f t="shared" si="22"/>
        <v>n/a</v>
      </c>
      <c r="AL254" s="141" t="str">
        <f t="shared" si="22"/>
        <v>n/a</v>
      </c>
      <c r="AM254" s="141" t="str">
        <f t="shared" si="22"/>
        <v>n/a</v>
      </c>
      <c r="AN254" s="141" t="str">
        <f t="shared" si="23"/>
        <v>n/a</v>
      </c>
      <c r="AO254" s="141" t="str">
        <f t="shared" si="23"/>
        <v>n/a</v>
      </c>
      <c r="AP254" s="141" t="str">
        <f t="shared" si="23"/>
        <v>n/a</v>
      </c>
      <c r="AQ254" s="141" t="str">
        <f t="shared" si="23"/>
        <v>n/a</v>
      </c>
      <c r="AR254" s="141" t="str">
        <f t="shared" si="23"/>
        <v>n/a</v>
      </c>
      <c r="AS254" s="141" t="str">
        <f t="shared" si="23"/>
        <v>n/a</v>
      </c>
      <c r="AT254" s="141" t="str">
        <f t="shared" si="23"/>
        <v>n/a</v>
      </c>
      <c r="AU254" s="141" t="str">
        <f t="shared" si="23"/>
        <v>n/a</v>
      </c>
      <c r="AV254" s="141" t="str">
        <f t="shared" si="23"/>
        <v>n/a</v>
      </c>
      <c r="AW254" s="141" t="str">
        <f t="shared" si="23"/>
        <v>n/a</v>
      </c>
      <c r="AX254" s="141" t="str">
        <f t="shared" si="23"/>
        <v>n/a</v>
      </c>
      <c r="AY254" s="141" t="str">
        <f t="shared" si="23"/>
        <v>n/a</v>
      </c>
      <c r="AZ254" s="141" t="str">
        <f t="shared" si="23"/>
        <v>n/a</v>
      </c>
      <c r="BA254" s="141" t="str">
        <f t="shared" si="23"/>
        <v>n/a</v>
      </c>
      <c r="BB254" s="141" t="str">
        <f t="shared" si="23"/>
        <v>n/a</v>
      </c>
      <c r="BC254" s="141" t="str">
        <f t="shared" si="23"/>
        <v>n/a</v>
      </c>
      <c r="BD254" s="141" t="str">
        <f t="shared" si="24"/>
        <v>n/a</v>
      </c>
      <c r="BE254" s="141" t="str">
        <f t="shared" si="24"/>
        <v>n/a</v>
      </c>
      <c r="BF254" s="141" t="str">
        <f t="shared" si="24"/>
        <v>n/a</v>
      </c>
      <c r="BG254" s="141" t="str">
        <f t="shared" si="24"/>
        <v>n/a</v>
      </c>
      <c r="BH254" s="141" t="str">
        <f t="shared" si="24"/>
        <v>n/a</v>
      </c>
      <c r="BI254" s="141" t="str">
        <f t="shared" si="24"/>
        <v>n/a</v>
      </c>
      <c r="BJ254" s="141" t="str">
        <f t="shared" si="24"/>
        <v>n/a</v>
      </c>
      <c r="BK254" s="141" t="str">
        <f t="shared" si="24"/>
        <v>n/a</v>
      </c>
      <c r="BL254" s="141" t="str">
        <f t="shared" si="24"/>
        <v/>
      </c>
      <c r="BM254" s="141" t="str">
        <f t="shared" si="24"/>
        <v/>
      </c>
      <c r="BN254" s="141" t="str">
        <f t="shared" si="24"/>
        <v/>
      </c>
    </row>
    <row r="255" spans="1:66" s="135" customFormat="1" hidden="1" x14ac:dyDescent="0.55000000000000004">
      <c r="A255" s="644"/>
      <c r="B255" s="135" t="s">
        <v>484</v>
      </c>
      <c r="H255" s="141" t="str">
        <f t="shared" si="21"/>
        <v/>
      </c>
      <c r="I255" s="141" t="str">
        <f t="shared" si="21"/>
        <v/>
      </c>
      <c r="J255" s="141" t="str">
        <f t="shared" si="21"/>
        <v/>
      </c>
      <c r="K255" s="141" t="str">
        <f t="shared" si="21"/>
        <v/>
      </c>
      <c r="L255" s="141" t="str">
        <f t="shared" si="21"/>
        <v/>
      </c>
      <c r="M255" s="141" t="str">
        <f t="shared" si="21"/>
        <v/>
      </c>
      <c r="N255" s="141" t="str">
        <f t="shared" si="21"/>
        <v/>
      </c>
      <c r="O255" s="141" t="str">
        <f t="shared" si="21"/>
        <v/>
      </c>
      <c r="P255" s="141" t="str">
        <f t="shared" si="21"/>
        <v/>
      </c>
      <c r="Q255" s="141" t="str">
        <f t="shared" si="21"/>
        <v/>
      </c>
      <c r="R255" s="141" t="str">
        <f t="shared" si="21"/>
        <v/>
      </c>
      <c r="S255" s="141" t="str">
        <f t="shared" si="21"/>
        <v/>
      </c>
      <c r="T255" s="141" t="str">
        <f t="shared" si="21"/>
        <v/>
      </c>
      <c r="U255" s="141" t="str">
        <f t="shared" si="21"/>
        <v/>
      </c>
      <c r="V255" s="141" t="str">
        <f t="shared" si="21"/>
        <v/>
      </c>
      <c r="W255" s="141" t="str">
        <f t="shared" si="21"/>
        <v/>
      </c>
      <c r="X255" s="141" t="str">
        <f t="shared" si="22"/>
        <v/>
      </c>
      <c r="Y255" s="141" t="str">
        <f t="shared" si="22"/>
        <v>n/a</v>
      </c>
      <c r="Z255" s="141" t="str">
        <f t="shared" si="22"/>
        <v>n/a</v>
      </c>
      <c r="AA255" s="141" t="str">
        <f t="shared" si="22"/>
        <v>n/a</v>
      </c>
      <c r="AB255" s="141" t="str">
        <f t="shared" si="22"/>
        <v>n/a</v>
      </c>
      <c r="AC255" s="141" t="str">
        <f t="shared" si="22"/>
        <v>n/a</v>
      </c>
      <c r="AD255" s="141" t="str">
        <f t="shared" si="22"/>
        <v>n/a</v>
      </c>
      <c r="AE255" s="141" t="str">
        <f t="shared" si="22"/>
        <v>n/a</v>
      </c>
      <c r="AF255" s="141" t="str">
        <f t="shared" si="22"/>
        <v>n/a</v>
      </c>
      <c r="AG255" s="141" t="str">
        <f t="shared" si="22"/>
        <v>n/a</v>
      </c>
      <c r="AH255" s="141" t="str">
        <f t="shared" si="22"/>
        <v>n/a</v>
      </c>
      <c r="AI255" s="141" t="str">
        <f t="shared" si="22"/>
        <v>n/a</v>
      </c>
      <c r="AJ255" s="141" t="str">
        <f t="shared" si="22"/>
        <v>n/a</v>
      </c>
      <c r="AK255" s="141" t="str">
        <f t="shared" si="22"/>
        <v>n/a</v>
      </c>
      <c r="AL255" s="141" t="str">
        <f t="shared" si="22"/>
        <v>n/a</v>
      </c>
      <c r="AM255" s="141" t="str">
        <f t="shared" si="22"/>
        <v>n/a</v>
      </c>
      <c r="AN255" s="141" t="str">
        <f t="shared" si="23"/>
        <v>n/a</v>
      </c>
      <c r="AO255" s="141" t="str">
        <f t="shared" si="23"/>
        <v>n/a</v>
      </c>
      <c r="AP255" s="141" t="str">
        <f t="shared" si="23"/>
        <v>n/a</v>
      </c>
      <c r="AQ255" s="141" t="str">
        <f t="shared" si="23"/>
        <v>n/a</v>
      </c>
      <c r="AR255" s="141" t="str">
        <f t="shared" si="23"/>
        <v>n/a</v>
      </c>
      <c r="AS255" s="141" t="str">
        <f t="shared" si="23"/>
        <v>n/a</v>
      </c>
      <c r="AT255" s="141" t="str">
        <f t="shared" si="23"/>
        <v>n/a</v>
      </c>
      <c r="AU255" s="141" t="str">
        <f t="shared" si="23"/>
        <v>n/a</v>
      </c>
      <c r="AV255" s="141" t="str">
        <f t="shared" si="23"/>
        <v>n/a</v>
      </c>
      <c r="AW255" s="141" t="str">
        <f t="shared" si="23"/>
        <v>n/a</v>
      </c>
      <c r="AX255" s="141" t="str">
        <f t="shared" si="23"/>
        <v>n/a</v>
      </c>
      <c r="AY255" s="141" t="str">
        <f t="shared" si="23"/>
        <v>n/a</v>
      </c>
      <c r="AZ255" s="141" t="str">
        <f t="shared" si="23"/>
        <v>n/a</v>
      </c>
      <c r="BA255" s="141" t="str">
        <f t="shared" si="23"/>
        <v>n/a</v>
      </c>
      <c r="BB255" s="141" t="str">
        <f t="shared" si="23"/>
        <v>n/a</v>
      </c>
      <c r="BC255" s="141" t="str">
        <f t="shared" si="23"/>
        <v>n/a</v>
      </c>
      <c r="BD255" s="141" t="str">
        <f t="shared" si="24"/>
        <v>n/a</v>
      </c>
      <c r="BE255" s="141" t="str">
        <f t="shared" si="24"/>
        <v>n/a</v>
      </c>
      <c r="BF255" s="141" t="str">
        <f t="shared" si="24"/>
        <v>n/a</v>
      </c>
      <c r="BG255" s="141" t="str">
        <f t="shared" si="24"/>
        <v>n/a</v>
      </c>
      <c r="BH255" s="141" t="str">
        <f t="shared" si="24"/>
        <v>n/a</v>
      </c>
      <c r="BI255" s="141" t="str">
        <f t="shared" si="24"/>
        <v>n/a</v>
      </c>
      <c r="BJ255" s="141" t="str">
        <f t="shared" si="24"/>
        <v>n/a</v>
      </c>
      <c r="BK255" s="141" t="str">
        <f t="shared" si="24"/>
        <v>n/a</v>
      </c>
      <c r="BL255" s="141" t="str">
        <f t="shared" si="24"/>
        <v>n/a</v>
      </c>
      <c r="BM255" s="141" t="str">
        <f t="shared" si="24"/>
        <v/>
      </c>
      <c r="BN255" s="141" t="str">
        <f t="shared" si="24"/>
        <v/>
      </c>
    </row>
    <row r="256" spans="1:66" s="135" customFormat="1" hidden="1" x14ac:dyDescent="0.55000000000000004">
      <c r="A256" s="644"/>
      <c r="B256" s="135" t="s">
        <v>485</v>
      </c>
      <c r="H256" s="141" t="str">
        <f t="shared" si="21"/>
        <v/>
      </c>
      <c r="I256" s="141" t="str">
        <f t="shared" si="21"/>
        <v/>
      </c>
      <c r="J256" s="141" t="str">
        <f t="shared" si="21"/>
        <v/>
      </c>
      <c r="K256" s="141" t="str">
        <f t="shared" si="21"/>
        <v/>
      </c>
      <c r="L256" s="141" t="str">
        <f t="shared" si="21"/>
        <v/>
      </c>
      <c r="M256" s="141" t="str">
        <f t="shared" si="21"/>
        <v/>
      </c>
      <c r="N256" s="141" t="str">
        <f t="shared" si="21"/>
        <v/>
      </c>
      <c r="O256" s="141" t="str">
        <f t="shared" si="21"/>
        <v/>
      </c>
      <c r="P256" s="141" t="str">
        <f t="shared" si="21"/>
        <v/>
      </c>
      <c r="Q256" s="141" t="str">
        <f t="shared" si="21"/>
        <v/>
      </c>
      <c r="R256" s="141" t="str">
        <f t="shared" si="21"/>
        <v/>
      </c>
      <c r="S256" s="141" t="str">
        <f t="shared" si="21"/>
        <v/>
      </c>
      <c r="T256" s="141" t="str">
        <f t="shared" si="21"/>
        <v/>
      </c>
      <c r="U256" s="141" t="str">
        <f t="shared" si="21"/>
        <v/>
      </c>
      <c r="V256" s="141" t="str">
        <f t="shared" si="21"/>
        <v/>
      </c>
      <c r="W256" s="141" t="str">
        <f t="shared" si="21"/>
        <v/>
      </c>
      <c r="X256" s="141" t="str">
        <f t="shared" si="22"/>
        <v/>
      </c>
      <c r="Y256" s="141" t="str">
        <f t="shared" si="22"/>
        <v/>
      </c>
      <c r="Z256" s="141" t="str">
        <f t="shared" si="22"/>
        <v>n/a</v>
      </c>
      <c r="AA256" s="141" t="str">
        <f t="shared" si="22"/>
        <v>n/a</v>
      </c>
      <c r="AB256" s="141" t="str">
        <f t="shared" si="22"/>
        <v>n/a</v>
      </c>
      <c r="AC256" s="141" t="str">
        <f t="shared" si="22"/>
        <v>n/a</v>
      </c>
      <c r="AD256" s="141" t="str">
        <f t="shared" si="22"/>
        <v>n/a</v>
      </c>
      <c r="AE256" s="141" t="str">
        <f t="shared" si="22"/>
        <v>n/a</v>
      </c>
      <c r="AF256" s="141" t="str">
        <f t="shared" si="22"/>
        <v>n/a</v>
      </c>
      <c r="AG256" s="141" t="str">
        <f t="shared" si="22"/>
        <v>n/a</v>
      </c>
      <c r="AH256" s="141" t="str">
        <f t="shared" si="22"/>
        <v>n/a</v>
      </c>
      <c r="AI256" s="141" t="str">
        <f t="shared" si="22"/>
        <v>n/a</v>
      </c>
      <c r="AJ256" s="141" t="str">
        <f t="shared" si="22"/>
        <v>n/a</v>
      </c>
      <c r="AK256" s="141" t="str">
        <f t="shared" si="22"/>
        <v>n/a</v>
      </c>
      <c r="AL256" s="141" t="str">
        <f t="shared" si="22"/>
        <v>n/a</v>
      </c>
      <c r="AM256" s="141" t="str">
        <f t="shared" si="22"/>
        <v>n/a</v>
      </c>
      <c r="AN256" s="141" t="str">
        <f t="shared" si="23"/>
        <v>n/a</v>
      </c>
      <c r="AO256" s="141" t="str">
        <f t="shared" si="23"/>
        <v>n/a</v>
      </c>
      <c r="AP256" s="141" t="str">
        <f t="shared" si="23"/>
        <v>n/a</v>
      </c>
      <c r="AQ256" s="141" t="str">
        <f t="shared" si="23"/>
        <v>n/a</v>
      </c>
      <c r="AR256" s="141" t="str">
        <f t="shared" si="23"/>
        <v>n/a</v>
      </c>
      <c r="AS256" s="141" t="str">
        <f t="shared" si="23"/>
        <v>n/a</v>
      </c>
      <c r="AT256" s="141" t="str">
        <f t="shared" si="23"/>
        <v>n/a</v>
      </c>
      <c r="AU256" s="141" t="str">
        <f t="shared" si="23"/>
        <v>n/a</v>
      </c>
      <c r="AV256" s="141" t="str">
        <f t="shared" si="23"/>
        <v>n/a</v>
      </c>
      <c r="AW256" s="141" t="str">
        <f t="shared" si="23"/>
        <v>n/a</v>
      </c>
      <c r="AX256" s="141" t="str">
        <f t="shared" si="23"/>
        <v>n/a</v>
      </c>
      <c r="AY256" s="141" t="str">
        <f t="shared" si="23"/>
        <v>n/a</v>
      </c>
      <c r="AZ256" s="141" t="str">
        <f t="shared" si="23"/>
        <v>n/a</v>
      </c>
      <c r="BA256" s="141" t="str">
        <f t="shared" si="23"/>
        <v>n/a</v>
      </c>
      <c r="BB256" s="141" t="str">
        <f t="shared" si="23"/>
        <v>n/a</v>
      </c>
      <c r="BC256" s="141" t="str">
        <f t="shared" si="23"/>
        <v>n/a</v>
      </c>
      <c r="BD256" s="141" t="str">
        <f t="shared" si="24"/>
        <v>n/a</v>
      </c>
      <c r="BE256" s="141" t="str">
        <f t="shared" si="24"/>
        <v>n/a</v>
      </c>
      <c r="BF256" s="141" t="str">
        <f t="shared" si="24"/>
        <v>n/a</v>
      </c>
      <c r="BG256" s="141" t="str">
        <f t="shared" si="24"/>
        <v>n/a</v>
      </c>
      <c r="BH256" s="141" t="str">
        <f t="shared" si="24"/>
        <v>n/a</v>
      </c>
      <c r="BI256" s="141" t="str">
        <f t="shared" si="24"/>
        <v>n/a</v>
      </c>
      <c r="BJ256" s="141" t="str">
        <f t="shared" si="24"/>
        <v>n/a</v>
      </c>
      <c r="BK256" s="141" t="str">
        <f t="shared" si="24"/>
        <v>n/a</v>
      </c>
      <c r="BL256" s="141" t="str">
        <f t="shared" si="24"/>
        <v>n/a</v>
      </c>
      <c r="BM256" s="141" t="str">
        <f t="shared" si="24"/>
        <v>n/a</v>
      </c>
      <c r="BN256" s="141" t="str">
        <f t="shared" si="24"/>
        <v/>
      </c>
    </row>
    <row r="257" spans="1:72" s="135" customFormat="1" hidden="1" x14ac:dyDescent="0.55000000000000004">
      <c r="A257" s="644"/>
      <c r="B257" s="135" t="s">
        <v>486</v>
      </c>
      <c r="H257" s="141" t="str">
        <f t="shared" si="21"/>
        <v/>
      </c>
      <c r="I257" s="141" t="str">
        <f t="shared" si="21"/>
        <v/>
      </c>
      <c r="J257" s="141" t="str">
        <f t="shared" si="21"/>
        <v/>
      </c>
      <c r="K257" s="141" t="str">
        <f t="shared" si="21"/>
        <v/>
      </c>
      <c r="L257" s="141" t="str">
        <f t="shared" si="21"/>
        <v/>
      </c>
      <c r="M257" s="141" t="str">
        <f t="shared" si="21"/>
        <v/>
      </c>
      <c r="N257" s="141" t="str">
        <f t="shared" si="21"/>
        <v/>
      </c>
      <c r="O257" s="141" t="str">
        <f t="shared" si="21"/>
        <v/>
      </c>
      <c r="P257" s="141" t="str">
        <f t="shared" si="21"/>
        <v/>
      </c>
      <c r="Q257" s="141" t="str">
        <f t="shared" si="21"/>
        <v/>
      </c>
      <c r="R257" s="141" t="str">
        <f t="shared" si="21"/>
        <v/>
      </c>
      <c r="S257" s="141" t="str">
        <f t="shared" si="21"/>
        <v/>
      </c>
      <c r="T257" s="141" t="str">
        <f t="shared" si="21"/>
        <v/>
      </c>
      <c r="U257" s="141" t="str">
        <f t="shared" si="21"/>
        <v/>
      </c>
      <c r="V257" s="141" t="str">
        <f t="shared" si="21"/>
        <v/>
      </c>
      <c r="W257" s="141" t="str">
        <f t="shared" si="21"/>
        <v/>
      </c>
      <c r="X257" s="141" t="str">
        <f t="shared" si="22"/>
        <v/>
      </c>
      <c r="Y257" s="141" t="str">
        <f t="shared" si="22"/>
        <v/>
      </c>
      <c r="Z257" s="141" t="str">
        <f t="shared" si="22"/>
        <v/>
      </c>
      <c r="AA257" s="141" t="str">
        <f t="shared" si="22"/>
        <v>n/a</v>
      </c>
      <c r="AB257" s="141" t="str">
        <f t="shared" si="22"/>
        <v>n/a</v>
      </c>
      <c r="AC257" s="141" t="str">
        <f t="shared" si="22"/>
        <v>n/a</v>
      </c>
      <c r="AD257" s="141" t="str">
        <f t="shared" si="22"/>
        <v>n/a</v>
      </c>
      <c r="AE257" s="141" t="str">
        <f t="shared" si="22"/>
        <v>n/a</v>
      </c>
      <c r="AF257" s="141" t="str">
        <f t="shared" si="22"/>
        <v>n/a</v>
      </c>
      <c r="AG257" s="141" t="str">
        <f t="shared" si="22"/>
        <v>n/a</v>
      </c>
      <c r="AH257" s="141" t="str">
        <f t="shared" si="22"/>
        <v>n/a</v>
      </c>
      <c r="AI257" s="141" t="str">
        <f t="shared" si="22"/>
        <v>n/a</v>
      </c>
      <c r="AJ257" s="141" t="str">
        <f t="shared" si="22"/>
        <v>n/a</v>
      </c>
      <c r="AK257" s="141" t="str">
        <f t="shared" si="22"/>
        <v>n/a</v>
      </c>
      <c r="AL257" s="141" t="str">
        <f t="shared" si="22"/>
        <v>n/a</v>
      </c>
      <c r="AM257" s="141" t="str">
        <f t="shared" si="22"/>
        <v>n/a</v>
      </c>
      <c r="AN257" s="141" t="str">
        <f t="shared" si="23"/>
        <v>n/a</v>
      </c>
      <c r="AO257" s="141" t="str">
        <f t="shared" si="23"/>
        <v>n/a</v>
      </c>
      <c r="AP257" s="141" t="str">
        <f t="shared" si="23"/>
        <v>n/a</v>
      </c>
      <c r="AQ257" s="141" t="str">
        <f t="shared" si="23"/>
        <v>n/a</v>
      </c>
      <c r="AR257" s="141" t="str">
        <f t="shared" si="23"/>
        <v>n/a</v>
      </c>
      <c r="AS257" s="141" t="str">
        <f t="shared" si="23"/>
        <v>n/a</v>
      </c>
      <c r="AT257" s="141" t="str">
        <f t="shared" si="23"/>
        <v>n/a</v>
      </c>
      <c r="AU257" s="141" t="str">
        <f t="shared" si="23"/>
        <v>n/a</v>
      </c>
      <c r="AV257" s="141" t="str">
        <f t="shared" si="23"/>
        <v>n/a</v>
      </c>
      <c r="AW257" s="141" t="str">
        <f t="shared" si="23"/>
        <v>n/a</v>
      </c>
      <c r="AX257" s="141" t="str">
        <f t="shared" si="23"/>
        <v>n/a</v>
      </c>
      <c r="AY257" s="141" t="str">
        <f t="shared" si="23"/>
        <v>n/a</v>
      </c>
      <c r="AZ257" s="141" t="str">
        <f t="shared" si="23"/>
        <v>n/a</v>
      </c>
      <c r="BA257" s="141" t="str">
        <f t="shared" si="23"/>
        <v>n/a</v>
      </c>
      <c r="BB257" s="141" t="str">
        <f t="shared" si="23"/>
        <v>n/a</v>
      </c>
      <c r="BC257" s="141" t="str">
        <f t="shared" si="23"/>
        <v>n/a</v>
      </c>
      <c r="BD257" s="141" t="str">
        <f t="shared" si="24"/>
        <v>n/a</v>
      </c>
      <c r="BE257" s="141" t="str">
        <f t="shared" si="24"/>
        <v>n/a</v>
      </c>
      <c r="BF257" s="141" t="str">
        <f t="shared" si="24"/>
        <v>n/a</v>
      </c>
      <c r="BG257" s="141" t="str">
        <f t="shared" si="24"/>
        <v>n/a</v>
      </c>
      <c r="BH257" s="141" t="str">
        <f t="shared" si="24"/>
        <v>n/a</v>
      </c>
      <c r="BI257" s="141" t="str">
        <f t="shared" si="24"/>
        <v>n/a</v>
      </c>
      <c r="BJ257" s="141" t="str">
        <f t="shared" si="24"/>
        <v>n/a</v>
      </c>
      <c r="BK257" s="141" t="str">
        <f t="shared" si="24"/>
        <v>n/a</v>
      </c>
      <c r="BL257" s="141" t="str">
        <f t="shared" si="24"/>
        <v>n/a</v>
      </c>
      <c r="BM257" s="141" t="str">
        <f t="shared" si="24"/>
        <v>n/a</v>
      </c>
      <c r="BN257" s="141" t="str">
        <f t="shared" si="24"/>
        <v>n/a</v>
      </c>
    </row>
    <row r="258" spans="1:72" s="135" customFormat="1" hidden="1" x14ac:dyDescent="0.55000000000000004">
      <c r="A258" s="644"/>
      <c r="B258" s="142" t="s">
        <v>569</v>
      </c>
      <c r="C258" s="142"/>
      <c r="D258" s="142"/>
      <c r="E258" s="142"/>
      <c r="H258" s="141" t="str">
        <f t="shared" si="21"/>
        <v>n/a</v>
      </c>
      <c r="I258" s="141" t="str">
        <f t="shared" si="21"/>
        <v>n/a</v>
      </c>
      <c r="J258" s="141" t="str">
        <f t="shared" si="21"/>
        <v>n/a</v>
      </c>
      <c r="K258" s="141" t="str">
        <f t="shared" si="21"/>
        <v>n/a</v>
      </c>
      <c r="L258" s="141" t="str">
        <f t="shared" si="21"/>
        <v>n/a</v>
      </c>
      <c r="M258" s="141" t="str">
        <f t="shared" si="21"/>
        <v>n/a</v>
      </c>
      <c r="N258" s="141" t="str">
        <f t="shared" si="21"/>
        <v>n/a</v>
      </c>
      <c r="O258" s="141" t="str">
        <f t="shared" si="21"/>
        <v>n/a</v>
      </c>
      <c r="P258" s="141" t="str">
        <f t="shared" si="21"/>
        <v>n/a</v>
      </c>
      <c r="Q258" s="141" t="str">
        <f t="shared" si="21"/>
        <v>n/a</v>
      </c>
      <c r="R258" s="141" t="str">
        <f t="shared" si="21"/>
        <v>n/a</v>
      </c>
      <c r="S258" s="141" t="str">
        <f t="shared" si="21"/>
        <v>n/a</v>
      </c>
      <c r="T258" s="141" t="str">
        <f t="shared" si="21"/>
        <v>n/a</v>
      </c>
      <c r="U258" s="141" t="str">
        <f t="shared" si="21"/>
        <v>n/a</v>
      </c>
      <c r="V258" s="141" t="str">
        <f t="shared" si="21"/>
        <v>n/a</v>
      </c>
      <c r="W258" s="141" t="str">
        <f t="shared" si="21"/>
        <v>n/a</v>
      </c>
      <c r="X258" s="141" t="str">
        <f t="shared" si="22"/>
        <v>n/a</v>
      </c>
      <c r="Y258" s="141" t="str">
        <f t="shared" si="22"/>
        <v>n/a</v>
      </c>
      <c r="Z258" s="141" t="str">
        <f t="shared" si="22"/>
        <v>n/a</v>
      </c>
      <c r="AA258" s="141" t="str">
        <f t="shared" si="22"/>
        <v>n/a</v>
      </c>
      <c r="AB258" s="141" t="str">
        <f t="shared" si="22"/>
        <v>n/a</v>
      </c>
      <c r="AC258" s="141" t="str">
        <f t="shared" si="22"/>
        <v>n/a</v>
      </c>
      <c r="AD258" s="141" t="str">
        <f t="shared" si="22"/>
        <v>n/a</v>
      </c>
      <c r="AE258" s="141" t="str">
        <f t="shared" si="22"/>
        <v>n/a</v>
      </c>
      <c r="AF258" s="141" t="str">
        <f t="shared" si="22"/>
        <v>n/a</v>
      </c>
      <c r="AG258" s="141" t="str">
        <f t="shared" si="22"/>
        <v>n/a</v>
      </c>
      <c r="AH258" s="141" t="str">
        <f t="shared" si="22"/>
        <v>n/a</v>
      </c>
      <c r="AI258" s="141" t="str">
        <f t="shared" si="22"/>
        <v>n/a</v>
      </c>
      <c r="AJ258" s="141" t="str">
        <f t="shared" si="22"/>
        <v>n/a</v>
      </c>
      <c r="AK258" s="141" t="str">
        <f t="shared" si="22"/>
        <v>n/a</v>
      </c>
      <c r="AL258" s="141" t="str">
        <f t="shared" si="22"/>
        <v>n/a</v>
      </c>
      <c r="AM258" s="141" t="str">
        <f t="shared" si="22"/>
        <v>n/a</v>
      </c>
      <c r="AN258" s="141" t="str">
        <f t="shared" si="23"/>
        <v>n/a</v>
      </c>
      <c r="AO258" s="141" t="str">
        <f t="shared" si="23"/>
        <v>n/a</v>
      </c>
      <c r="AP258" s="141" t="str">
        <f t="shared" si="23"/>
        <v>n/a</v>
      </c>
      <c r="AQ258" s="141" t="str">
        <f t="shared" si="23"/>
        <v>n/a</v>
      </c>
      <c r="AR258" s="141" t="str">
        <f t="shared" si="23"/>
        <v>n/a</v>
      </c>
      <c r="AS258" s="141" t="str">
        <f t="shared" si="23"/>
        <v>n/a</v>
      </c>
      <c r="AT258" s="141" t="str">
        <f t="shared" si="23"/>
        <v>n/a</v>
      </c>
      <c r="AU258" s="141" t="str">
        <f t="shared" si="23"/>
        <v>n/a</v>
      </c>
      <c r="AV258" s="141" t="str">
        <f t="shared" si="23"/>
        <v>n/a</v>
      </c>
      <c r="AW258" s="141" t="str">
        <f t="shared" si="23"/>
        <v>n/a</v>
      </c>
      <c r="AX258" s="141" t="str">
        <f t="shared" si="23"/>
        <v>n/a</v>
      </c>
      <c r="AY258" s="141" t="str">
        <f t="shared" si="23"/>
        <v>n/a</v>
      </c>
      <c r="AZ258" s="141" t="str">
        <f t="shared" si="23"/>
        <v>n/a</v>
      </c>
      <c r="BA258" s="141" t="str">
        <f t="shared" si="23"/>
        <v>n/a</v>
      </c>
      <c r="BB258" s="141" t="str">
        <f t="shared" si="23"/>
        <v>n/a</v>
      </c>
      <c r="BC258" s="141" t="str">
        <f t="shared" si="23"/>
        <v>n/a</v>
      </c>
      <c r="BD258" s="141" t="str">
        <f t="shared" si="24"/>
        <v>n/a</v>
      </c>
      <c r="BE258" s="141" t="str">
        <f t="shared" si="24"/>
        <v>n/a</v>
      </c>
      <c r="BF258" s="141" t="str">
        <f t="shared" si="24"/>
        <v>n/a</v>
      </c>
      <c r="BG258" s="141" t="str">
        <f t="shared" si="24"/>
        <v>n/a</v>
      </c>
      <c r="BH258" s="141" t="str">
        <f t="shared" si="24"/>
        <v>n/a</v>
      </c>
      <c r="BI258" s="141" t="str">
        <f t="shared" si="24"/>
        <v>n/a</v>
      </c>
      <c r="BJ258" s="141" t="str">
        <f t="shared" si="24"/>
        <v>n/a</v>
      </c>
      <c r="BK258" s="141" t="str">
        <f t="shared" si="24"/>
        <v>n/a</v>
      </c>
      <c r="BL258" s="141" t="str">
        <f t="shared" si="24"/>
        <v>n/a</v>
      </c>
      <c r="BM258" s="141" t="str">
        <f t="shared" si="24"/>
        <v>n/a</v>
      </c>
      <c r="BN258" s="141" t="str">
        <f t="shared" si="24"/>
        <v>n/a</v>
      </c>
    </row>
    <row r="260" spans="1:72" x14ac:dyDescent="0.55000000000000004">
      <c r="A260" s="638" t="s">
        <v>488</v>
      </c>
      <c r="B260" s="128" t="s">
        <v>520</v>
      </c>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row>
    <row r="261" spans="1:72" x14ac:dyDescent="0.55000000000000004">
      <c r="A261" s="639"/>
      <c r="B261" t="s">
        <v>466</v>
      </c>
      <c r="H261" s="1">
        <f>IF(QP_IncomeWP!H261="","",'Cost and Benefit Parameters'!$C$44*(QP_IncomeWP!H261-Income_CF!H263))</f>
        <v>-94669.373067815483</v>
      </c>
      <c r="I261" s="1">
        <f>IF(QP_IncomeWP!I261="","",'Cost and Benefit Parameters'!$C$44*(QP_IncomeWP!I261-Income_CF!I263))</f>
        <v>-98341.817151837546</v>
      </c>
      <c r="J261" s="1">
        <f>IF(QP_IncomeWP!J261="","",'Cost and Benefit Parameters'!$C$44*(QP_IncomeWP!J261-Income_CF!J263))</f>
        <v>-102095.44819160843</v>
      </c>
      <c r="K261" s="1">
        <f>IF(QP_IncomeWP!K261="","",'Cost and Benefit Parameters'!$C$44*(QP_IncomeWP!K261-Income_CF!K263))</f>
        <v>-105928.77608604607</v>
      </c>
      <c r="L261" s="1">
        <f>IF(QP_IncomeWP!L261="","",'Cost and Benefit Parameters'!$C$44*(QP_IncomeWP!L261-Income_CF!L263))</f>
        <v>-110512.18062632426</v>
      </c>
      <c r="M261" s="1">
        <f>IF(QP_IncomeWP!M261="","",'Cost and Benefit Parameters'!$C$44*(QP_IncomeWP!M261-Income_CF!M263))</f>
        <v>-114455.32235068374</v>
      </c>
      <c r="N261" s="1">
        <f>IF(QP_IncomeWP!N261="","",'Cost and Benefit Parameters'!$C$44*(QP_IncomeWP!N261-Income_CF!N263))</f>
        <v>-118468.0556047587</v>
      </c>
      <c r="O261" s="1">
        <f>IF(QP_IncomeWP!O261="","",'Cost and Benefit Parameters'!$C$44*(QP_IncomeWP!O261-Income_CF!O263))</f>
        <v>-122547.92200413898</v>
      </c>
      <c r="P261" s="1">
        <f>IF(QP_IncomeWP!P261="","",'Cost and Benefit Parameters'!$C$44*(QP_IncomeWP!P261-Income_CF!P263))</f>
        <v>-126692.25486735631</v>
      </c>
      <c r="Q261" s="1">
        <f>IF(QP_IncomeWP!Q261="","",'Cost and Benefit Parameters'!$C$44*(QP_IncomeWP!Q261-Income_CF!Q263))</f>
        <v>-130898.17855056371</v>
      </c>
      <c r="R261" s="1">
        <f>IF(QP_IncomeWP!R261="","",'Cost and Benefit Parameters'!$C$44*(QP_IncomeWP!R261-Income_CF!R263))</f>
        <v>-135162.60839668708</v>
      </c>
      <c r="S261" s="1">
        <f>IF(QP_IncomeWP!S261="","",'Cost and Benefit Parameters'!$C$44*(QP_IncomeWP!S261-Income_CF!S263))</f>
        <v>-139482.25132000796</v>
      </c>
      <c r="T261" s="1">
        <f>IF(QP_IncomeWP!T261="","",'Cost and Benefit Parameters'!$C$44*(QP_IncomeWP!T261-Income_CF!T263))</f>
        <v>-143853.607045126</v>
      </c>
      <c r="U261" s="1">
        <f>IF(QP_IncomeWP!U261="","",'Cost and Benefit Parameters'!$C$44*(QP_IncomeWP!U261-Income_CF!U263))</f>
        <v>-148272.97001708922</v>
      </c>
      <c r="V261" s="1">
        <f>IF(QP_IncomeWP!V261="","",'Cost and Benefit Parameters'!$C$44*(QP_IncomeWP!V261-Income_CF!V263))</f>
        <v>-152736.43199714451</v>
      </c>
      <c r="W261" s="1">
        <f>IF(QP_IncomeWP!W261="","",'Cost and Benefit Parameters'!$C$44*(QP_IncomeWP!W261-Income_CF!W263))</f>
        <v>-157239.88535611911</v>
      </c>
      <c r="X261" s="1">
        <f>IF(QP_IncomeWP!X261="","",'Cost and Benefit Parameters'!$C$44*(QP_IncomeWP!X261-Income_CF!X263))</f>
        <v>-161779.02707481102</v>
      </c>
      <c r="Y261" s="1">
        <f>IF(QP_IncomeWP!Y261="","",'Cost and Benefit Parameters'!$C$44*(QP_IncomeWP!Y261-Income_CF!Y263))</f>
        <v>-166349.36345807614</v>
      </c>
      <c r="Z261" s="1">
        <f>IF(QP_IncomeWP!Z261="","",'Cost and Benefit Parameters'!$C$44*(QP_IncomeWP!Z261-Income_CF!Z263))</f>
        <v>-170946.21556642564</v>
      </c>
      <c r="AA261" s="1">
        <f>IF(QP_IncomeWP!AA261="","",'Cost and Benefit Parameters'!$C$44*(QP_IncomeWP!AA261-Income_CF!AA263))</f>
        <v>-175564.72536602791</v>
      </c>
      <c r="AB261" s="1">
        <f>IF(QP_IncomeWP!AB261="","",'Cost and Benefit Parameters'!$C$44*(QP_IncomeWP!AB261-Income_CF!AB263))</f>
        <v>-180199.86259496189</v>
      </c>
      <c r="AC261" s="1">
        <f>IF(QP_IncomeWP!AC261="","",'Cost and Benefit Parameters'!$C$44*(QP_IncomeWP!AC261-Income_CF!AC263))</f>
        <v>-184846.43234047282</v>
      </c>
      <c r="AD261" s="1">
        <f>IF(QP_IncomeWP!AD261="","",'Cost and Benefit Parameters'!$C$44*(QP_IncomeWP!AD261-Income_CF!AD263))</f>
        <v>-189499.08331879668</v>
      </c>
      <c r="AE261" s="1">
        <f>IF(QP_IncomeWP!AE261="","",'Cost and Benefit Parameters'!$C$44*(QP_IncomeWP!AE261-Income_CF!AE263))</f>
        <v>-194152.31684592765</v>
      </c>
      <c r="AF261" s="1">
        <f>IF(QP_IncomeWP!AF261="","",'Cost and Benefit Parameters'!$C$44*(QP_IncomeWP!AF261-Income_CF!AF263))</f>
        <v>-198800.49648444931</v>
      </c>
      <c r="AG261" s="1">
        <f>IF(QP_IncomeWP!AG261="","",'Cost and Benefit Parameters'!$C$44*(QP_IncomeWP!AG261-Income_CF!AG263))</f>
        <v>-203437.85834828988</v>
      </c>
      <c r="AH261" s="1">
        <f>IF(QP_IncomeWP!AH261="","",'Cost and Benefit Parameters'!$C$44*(QP_IncomeWP!AH261-Income_CF!AH263))</f>
        <v>-208058.52204404457</v>
      </c>
      <c r="AI261" s="1">
        <f>IF(QP_IncomeWP!AI261="","",'Cost and Benefit Parameters'!$C$44*(QP_IncomeWP!AI261-Income_CF!AI263))</f>
        <v>-212656.50222424918</v>
      </c>
      <c r="AJ261" s="1">
        <f>IF(QP_IncomeWP!AJ261="","",'Cost and Benefit Parameters'!$C$44*(QP_IncomeWP!AJ261-Income_CF!AJ263))</f>
        <v>-217225.72072484362</v>
      </c>
      <c r="AK261" s="1">
        <f>IF(QP_IncomeWP!AK261="","",'Cost and Benefit Parameters'!$C$44*(QP_IncomeWP!AK261-Income_CF!AK263))</f>
        <v>-221760.0192559149</v>
      </c>
      <c r="AL261" s="1">
        <f>IF(QP_IncomeWP!AL261="","",'Cost and Benefit Parameters'!$C$44*(QP_IncomeWP!AL261-Income_CF!AL263))</f>
        <v>-226253.17261179924</v>
      </c>
      <c r="AM261" s="1">
        <f>IF(QP_IncomeWP!AM261="","",'Cost and Benefit Parameters'!$C$44*(QP_IncomeWP!AM261-Income_CF!AM263))</f>
        <v>-230698.90236365006</v>
      </c>
      <c r="AN261" s="1">
        <f>IF(QP_IncomeWP!AN261="","",'Cost and Benefit Parameters'!$C$44*(QP_IncomeWP!AN261-Income_CF!AN263))</f>
        <v>-235090.89099477831</v>
      </c>
      <c r="AO261" s="1">
        <f>IF(QP_IncomeWP!AO261="","",'Cost and Benefit Parameters'!$C$44*(QP_IncomeWP!AO261-Income_CF!AO263))</f>
        <v>-239422.79643635685</v>
      </c>
      <c r="AP261" s="1">
        <f>IF(QP_IncomeWP!AP261="","",'Cost and Benefit Parameters'!$C$44*(QP_IncomeWP!AP261-Income_CF!AP263))</f>
        <v>-243688.26695855134</v>
      </c>
      <c r="AQ261" s="1">
        <f>IF(QP_IncomeWP!AQ261="","",'Cost and Benefit Parameters'!$C$44*(QP_IncomeWP!AQ261-Income_CF!AQ263))</f>
        <v>-247880.95636976475</v>
      </c>
      <c r="AR261" s="1">
        <f>IF(QP_IncomeWP!AR261="","",'Cost and Benefit Parameters'!$C$44*(QP_IncomeWP!AR261-Income_CF!AR263))</f>
        <v>-251994.53947447593</v>
      </c>
      <c r="AS261" s="1">
        <f>IF(QP_IncomeWP!AS261="","",'Cost and Benefit Parameters'!$C$44*(QP_IncomeWP!AS261-Income_CF!AS263))</f>
        <v>-256022.72773818567</v>
      </c>
      <c r="AT261" s="1">
        <f>IF(QP_IncomeWP!AT261="","",'Cost and Benefit Parameters'!$C$44*(QP_IncomeWP!AT261-Income_CF!AT263))</f>
        <v>-259959.28510617733</v>
      </c>
      <c r="AU261" s="1">
        <f>IF(QP_IncomeWP!AU261="","",'Cost and Benefit Parameters'!$C$44*(QP_IncomeWP!AU261-Income_CF!AU263))</f>
        <v>-263798.043921281</v>
      </c>
      <c r="AV261" s="1" t="str">
        <f>IF(QP_IncomeWP!AV261="","",'Cost and Benefit Parameters'!$C$44*(QP_IncomeWP!AV261-Income_CF!AV263))</f>
        <v/>
      </c>
      <c r="AW261" s="1" t="str">
        <f>IF(QP_IncomeWP!AW261="","",'Cost and Benefit Parameters'!$C$44*(QP_IncomeWP!AW261-Income_CF!AW263))</f>
        <v/>
      </c>
      <c r="AX261" s="1" t="str">
        <f>IF(QP_IncomeWP!AX261="","",'Cost and Benefit Parameters'!$C$44*(QP_IncomeWP!AX261-Income_CF!AX263))</f>
        <v/>
      </c>
      <c r="AY261" s="1" t="str">
        <f>IF(QP_IncomeWP!AY261="","",'Cost and Benefit Parameters'!$C$44*(QP_IncomeWP!AY261-Income_CF!AY263))</f>
        <v/>
      </c>
      <c r="AZ261" s="1" t="str">
        <f>IF(QP_IncomeWP!AZ261="","",'Cost and Benefit Parameters'!$C$44*(QP_IncomeWP!AZ261-Income_CF!AZ263))</f>
        <v/>
      </c>
      <c r="BA261" s="1" t="str">
        <f>IF(QP_IncomeWP!BA261="","",'Cost and Benefit Parameters'!$C$44*(QP_IncomeWP!BA261-Income_CF!BA263))</f>
        <v/>
      </c>
      <c r="BB261" s="1" t="str">
        <f>IF(QP_IncomeWP!BB261="","",'Cost and Benefit Parameters'!$C$44*(QP_IncomeWP!BB261-Income_CF!BB263))</f>
        <v/>
      </c>
      <c r="BC261" s="1" t="str">
        <f>IF(QP_IncomeWP!BC261="","",'Cost and Benefit Parameters'!$C$44*(QP_IncomeWP!BC261-Income_CF!BC263))</f>
        <v/>
      </c>
      <c r="BD261" s="1" t="str">
        <f>IF(QP_IncomeWP!BD261="","",'Cost and Benefit Parameters'!$C$44*(QP_IncomeWP!BD261-Income_CF!BD263))</f>
        <v/>
      </c>
      <c r="BE261" s="1" t="str">
        <f>IF(QP_IncomeWP!BE261="","",'Cost and Benefit Parameters'!$C$44*(QP_IncomeWP!BE261-Income_CF!BE263))</f>
        <v/>
      </c>
      <c r="BF261" s="1" t="str">
        <f>IF(QP_IncomeWP!BF261="","",'Cost and Benefit Parameters'!$C$44*(QP_IncomeWP!BF261-Income_CF!BF263))</f>
        <v/>
      </c>
      <c r="BG261" s="1" t="str">
        <f>IF(QP_IncomeWP!BG261="","",'Cost and Benefit Parameters'!$C$44*(QP_IncomeWP!BG261-Income_CF!BG263))</f>
        <v/>
      </c>
      <c r="BH261" s="1" t="str">
        <f>IF(QP_IncomeWP!BH261="","",'Cost and Benefit Parameters'!$C$44*(QP_IncomeWP!BH261-Income_CF!BH263))</f>
        <v/>
      </c>
      <c r="BI261" s="1" t="str">
        <f>IF(QP_IncomeWP!BI261="","",'Cost and Benefit Parameters'!$C$44*(QP_IncomeWP!BI261-Income_CF!BI263))</f>
        <v/>
      </c>
      <c r="BJ261" s="1" t="str">
        <f>IF(QP_IncomeWP!BJ261="","",'Cost and Benefit Parameters'!$C$44*(QP_IncomeWP!BJ261-Income_CF!BJ263))</f>
        <v/>
      </c>
      <c r="BK261" s="1" t="str">
        <f>IF(QP_IncomeWP!BK261="","",'Cost and Benefit Parameters'!$C$44*(QP_IncomeWP!BK261-Income_CF!BK263))</f>
        <v/>
      </c>
      <c r="BL261" s="1" t="str">
        <f>IF(QP_IncomeWP!BL261="","",'Cost and Benefit Parameters'!$C$44*(QP_IncomeWP!BL261-Income_CF!BL263))</f>
        <v/>
      </c>
      <c r="BM261" s="1" t="str">
        <f>IF(QP_IncomeWP!BM261="","",'Cost and Benefit Parameters'!$C$44*(QP_IncomeWP!BM261-Income_CF!BM263))</f>
        <v/>
      </c>
      <c r="BN261" s="1" t="str">
        <f>IF(QP_IncomeWP!BN261="","",'Cost and Benefit Parameters'!$C$44*(QP_IncomeWP!BN261-Income_CF!BN263))</f>
        <v/>
      </c>
    </row>
    <row r="262" spans="1:72" x14ac:dyDescent="0.55000000000000004">
      <c r="A262" s="639"/>
      <c r="B262" t="s">
        <v>468</v>
      </c>
      <c r="H262" s="1" t="str">
        <f>IF(QP_IncomeWP!H262="","",'Cost and Benefit Parameters'!$C$44*(QP_IncomeWP!H262-Income_CF!H264))</f>
        <v/>
      </c>
      <c r="I262" s="1">
        <f>IF(QP_IncomeWP!I262="","",'Cost and Benefit Parameters'!$C$44*(QP_IncomeWP!I262-Income_CF!I264))</f>
        <v>-97509.454259849968</v>
      </c>
      <c r="J262" s="1">
        <f>IF(QP_IncomeWP!J262="","",'Cost and Benefit Parameters'!$C$44*(QP_IncomeWP!J262-Income_CF!J264))</f>
        <v>-101292.07166639266</v>
      </c>
      <c r="K262" s="1">
        <f>IF(QP_IncomeWP!K262="","",'Cost and Benefit Parameters'!$C$44*(QP_IncomeWP!K262-Income_CF!K264))</f>
        <v>-105158.3116373567</v>
      </c>
      <c r="L262" s="1">
        <f>IF(QP_IncomeWP!L262="","",'Cost and Benefit Parameters'!$C$44*(QP_IncomeWP!L262-Income_CF!L264))</f>
        <v>-109106.63936862747</v>
      </c>
      <c r="M262" s="1">
        <f>IF(QP_IncomeWP!M262="","",'Cost and Benefit Parameters'!$C$44*(QP_IncomeWP!M262-Income_CF!M264))</f>
        <v>-113827.54604511402</v>
      </c>
      <c r="N262" s="1">
        <f>IF(QP_IncomeWP!N262="","",'Cost and Benefit Parameters'!$C$44*(QP_IncomeWP!N262-Income_CF!N264))</f>
        <v>-117888.98202120424</v>
      </c>
      <c r="O262" s="1">
        <f>IF(QP_IncomeWP!O262="","",'Cost and Benefit Parameters'!$C$44*(QP_IncomeWP!O262-Income_CF!O264))</f>
        <v>-122022.09727290148</v>
      </c>
      <c r="P262" s="1">
        <f>IF(QP_IncomeWP!P262="","",'Cost and Benefit Parameters'!$C$44*(QP_IncomeWP!P262-Income_CF!P264))</f>
        <v>-126224.35966426312</v>
      </c>
      <c r="Q262" s="1">
        <f>IF(QP_IncomeWP!Q262="","",'Cost and Benefit Parameters'!$C$44*(QP_IncomeWP!Q262-Income_CF!Q264))</f>
        <v>-130493.02251337703</v>
      </c>
      <c r="R262" s="1">
        <f>IF(QP_IncomeWP!R262="","",'Cost and Benefit Parameters'!$C$44*(QP_IncomeWP!R262-Income_CF!R264))</f>
        <v>-134825.12390708059</v>
      </c>
      <c r="S262" s="1">
        <f>IF(QP_IncomeWP!S262="","",'Cost and Benefit Parameters'!$C$44*(QP_IncomeWP!S262-Income_CF!S264))</f>
        <v>-139217.48664858766</v>
      </c>
      <c r="T262" s="1">
        <f>IF(QP_IncomeWP!T262="","",'Cost and Benefit Parameters'!$C$44*(QP_IncomeWP!T262-Income_CF!T264))</f>
        <v>-143666.71885960817</v>
      </c>
      <c r="U262" s="1">
        <f>IF(QP_IncomeWP!U262="","",'Cost and Benefit Parameters'!$C$44*(QP_IncomeWP!U262-Income_CF!U264))</f>
        <v>-148169.21525647983</v>
      </c>
      <c r="V262" s="1">
        <f>IF(QP_IncomeWP!V262="","",'Cost and Benefit Parameters'!$C$44*(QP_IncomeWP!V262-Income_CF!V264))</f>
        <v>-152721.15911760187</v>
      </c>
      <c r="W262" s="1">
        <f>IF(QP_IncomeWP!W262="","",'Cost and Benefit Parameters'!$C$44*(QP_IncomeWP!W262-Income_CF!W264))</f>
        <v>-157318.52495705886</v>
      </c>
      <c r="X262" s="1">
        <f>IF(QP_IncomeWP!X262="","",'Cost and Benefit Parameters'!$C$44*(QP_IncomeWP!X262-Income_CF!X264))</f>
        <v>-161957.08191680268</v>
      </c>
      <c r="Y262" s="1">
        <f>IF(QP_IncomeWP!Y262="","",'Cost and Benefit Parameters'!$C$44*(QP_IncomeWP!Y262-Income_CF!Y264))</f>
        <v>-166632.39788705533</v>
      </c>
      <c r="Z262" s="1">
        <f>IF(QP_IncomeWP!Z262="","",'Cost and Benefit Parameters'!$C$44*(QP_IncomeWP!Z262-Income_CF!Z264))</f>
        <v>-171339.84436181842</v>
      </c>
      <c r="AA262" s="1">
        <f>IF(QP_IncomeWP!AA262="","",'Cost and Benefit Parameters'!$C$44*(QP_IncomeWP!AA262-Income_CF!AA264))</f>
        <v>-176074.60203341837</v>
      </c>
      <c r="AB262" s="1">
        <f>IF(QP_IncomeWP!AB262="","",'Cost and Benefit Parameters'!$C$44*(QP_IncomeWP!AB262-Income_CF!AB264))</f>
        <v>-180831.66712700872</v>
      </c>
      <c r="AC262" s="1">
        <f>IF(QP_IncomeWP!AC262="","",'Cost and Benefit Parameters'!$C$44*(QP_IncomeWP!AC262-Income_CF!AC264))</f>
        <v>-185605.85847281077</v>
      </c>
      <c r="AD262" s="1">
        <f>IF(QP_IncomeWP!AD262="","",'Cost and Benefit Parameters'!$C$44*(QP_IncomeWP!AD262-Income_CF!AD264))</f>
        <v>-190391.82531068692</v>
      </c>
      <c r="AE262" s="1">
        <f>IF(QP_IncomeWP!AE262="","",'Cost and Benefit Parameters'!$C$44*(QP_IncomeWP!AE262-Income_CF!AE264))</f>
        <v>-195184.05581836053</v>
      </c>
      <c r="AF262" s="1">
        <f>IF(QP_IncomeWP!AF262="","",'Cost and Benefit Parameters'!$C$44*(QP_IncomeWP!AF262-Income_CF!AF264))</f>
        <v>-199976.88635130555</v>
      </c>
      <c r="AG262" s="1">
        <f>IF(QP_IncomeWP!AG262="","",'Cost and Benefit Parameters'!$C$44*(QP_IncomeWP!AG262-Income_CF!AG264))</f>
        <v>-204764.51137898274</v>
      </c>
      <c r="AH262" s="1">
        <f>IF(QP_IncomeWP!AH262="","",'Cost and Benefit Parameters'!$C$44*(QP_IncomeWP!AH262-Income_CF!AH264))</f>
        <v>-209540.99409873856</v>
      </c>
      <c r="AI262" s="1">
        <f>IF(QP_IncomeWP!AI262="","",'Cost and Benefit Parameters'!$C$44*(QP_IncomeWP!AI262-Income_CF!AI264))</f>
        <v>-214300.27770536594</v>
      </c>
      <c r="AJ262" s="1">
        <f>IF(QP_IncomeWP!AJ262="","",'Cost and Benefit Parameters'!$C$44*(QP_IncomeWP!AJ262-Income_CF!AJ264))</f>
        <v>-219036.19729097665</v>
      </c>
      <c r="AK262" s="1">
        <f>IF(QP_IncomeWP!AK262="","",'Cost and Benefit Parameters'!$C$44*(QP_IncomeWP!AK262-Income_CF!AK264))</f>
        <v>-223742.49234658899</v>
      </c>
      <c r="AL262" s="1">
        <f>IF(QP_IncomeWP!AL262="","",'Cost and Benefit Parameters'!$C$44*(QP_IncomeWP!AL262-Income_CF!AL264))</f>
        <v>-228412.81983359231</v>
      </c>
      <c r="AM262" s="1">
        <f>IF(QP_IncomeWP!AM262="","",'Cost and Benefit Parameters'!$C$44*(QP_IncomeWP!AM262-Income_CF!AM264))</f>
        <v>-233040.76779015324</v>
      </c>
      <c r="AN262" s="1">
        <f>IF(QP_IncomeWP!AN262="","",'Cost and Benefit Parameters'!$C$44*(QP_IncomeWP!AN262-Income_CF!AN264))</f>
        <v>-237619.86943455954</v>
      </c>
      <c r="AO262" s="1">
        <f>IF(QP_IncomeWP!AO262="","",'Cost and Benefit Parameters'!$C$44*(QP_IncomeWP!AO262-Income_CF!AO264))</f>
        <v>-242143.61772462173</v>
      </c>
      <c r="AP262" s="1">
        <f>IF(QP_IncomeWP!AP262="","",'Cost and Benefit Parameters'!$C$44*(QP_IncomeWP!AP262-Income_CF!AP264))</f>
        <v>-246605.48032944751</v>
      </c>
      <c r="AQ262" s="1">
        <f>IF(QP_IncomeWP!AQ262="","",'Cost and Benefit Parameters'!$C$44*(QP_IncomeWP!AQ262-Income_CF!AQ264))</f>
        <v>-250998.91496730782</v>
      </c>
      <c r="AR262" s="1">
        <f>IF(QP_IncomeWP!AR262="","",'Cost and Benefit Parameters'!$C$44*(QP_IncomeWP!AR262-Income_CF!AR264))</f>
        <v>-255317.38506085772</v>
      </c>
      <c r="AS262" s="1">
        <f>IF(QP_IncomeWP!AS262="","",'Cost and Benefit Parameters'!$C$44*(QP_IncomeWP!AS262-Income_CF!AS264))</f>
        <v>-259554.37565871023</v>
      </c>
      <c r="AT262" s="1">
        <f>IF(QP_IncomeWP!AT262="","",'Cost and Benefit Parameters'!$C$44*(QP_IncomeWP!AT262-Income_CF!AT264))</f>
        <v>-263703.40957033122</v>
      </c>
      <c r="AU262" s="1">
        <f>IF(QP_IncomeWP!AU262="","",'Cost and Benefit Parameters'!$C$44*(QP_IncomeWP!AU262-Income_CF!AU264))</f>
        <v>-267758.06365936267</v>
      </c>
      <c r="AV262" s="1">
        <f>IF(QP_IncomeWP!AV262="","",'Cost and Benefit Parameters'!$C$44*(QP_IncomeWP!AV262-Income_CF!AV264))</f>
        <v>-271711.98523891944</v>
      </c>
      <c r="AW262" s="1" t="str">
        <f>IF(QP_IncomeWP!AW262="","",'Cost and Benefit Parameters'!$C$44*(QP_IncomeWP!AW262-Income_CF!AW264))</f>
        <v/>
      </c>
      <c r="AX262" s="1" t="str">
        <f>IF(QP_IncomeWP!AX262="","",'Cost and Benefit Parameters'!$C$44*(QP_IncomeWP!AX262-Income_CF!AX264))</f>
        <v/>
      </c>
      <c r="AY262" s="1" t="str">
        <f>IF(QP_IncomeWP!AY262="","",'Cost and Benefit Parameters'!$C$44*(QP_IncomeWP!AY262-Income_CF!AY264))</f>
        <v/>
      </c>
      <c r="AZ262" s="1" t="str">
        <f>IF(QP_IncomeWP!AZ262="","",'Cost and Benefit Parameters'!$C$44*(QP_IncomeWP!AZ262-Income_CF!AZ264))</f>
        <v/>
      </c>
      <c r="BA262" s="1" t="str">
        <f>IF(QP_IncomeWP!BA262="","",'Cost and Benefit Parameters'!$C$44*(QP_IncomeWP!BA262-Income_CF!BA264))</f>
        <v/>
      </c>
      <c r="BB262" s="1" t="str">
        <f>IF(QP_IncomeWP!BB262="","",'Cost and Benefit Parameters'!$C$44*(QP_IncomeWP!BB262-Income_CF!BB264))</f>
        <v/>
      </c>
      <c r="BC262" s="1" t="str">
        <f>IF(QP_IncomeWP!BC262="","",'Cost and Benefit Parameters'!$C$44*(QP_IncomeWP!BC262-Income_CF!BC264))</f>
        <v/>
      </c>
      <c r="BD262" s="1" t="str">
        <f>IF(QP_IncomeWP!BD262="","",'Cost and Benefit Parameters'!$C$44*(QP_IncomeWP!BD262-Income_CF!BD264))</f>
        <v/>
      </c>
      <c r="BE262" s="1" t="str">
        <f>IF(QP_IncomeWP!BE262="","",'Cost and Benefit Parameters'!$C$44*(QP_IncomeWP!BE262-Income_CF!BE264))</f>
        <v/>
      </c>
      <c r="BF262" s="1" t="str">
        <f>IF(QP_IncomeWP!BF262="","",'Cost and Benefit Parameters'!$C$44*(QP_IncomeWP!BF262-Income_CF!BF264))</f>
        <v/>
      </c>
      <c r="BG262" s="1" t="str">
        <f>IF(QP_IncomeWP!BG262="","",'Cost and Benefit Parameters'!$C$44*(QP_IncomeWP!BG262-Income_CF!BG264))</f>
        <v/>
      </c>
      <c r="BH262" s="1" t="str">
        <f>IF(QP_IncomeWP!BH262="","",'Cost and Benefit Parameters'!$C$44*(QP_IncomeWP!BH262-Income_CF!BH264))</f>
        <v/>
      </c>
      <c r="BI262" s="1" t="str">
        <f>IF(QP_IncomeWP!BI262="","",'Cost and Benefit Parameters'!$C$44*(QP_IncomeWP!BI262-Income_CF!BI264))</f>
        <v/>
      </c>
      <c r="BJ262" s="1" t="str">
        <f>IF(QP_IncomeWP!BJ262="","",'Cost and Benefit Parameters'!$C$44*(QP_IncomeWP!BJ262-Income_CF!BJ264))</f>
        <v/>
      </c>
      <c r="BK262" s="1" t="str">
        <f>IF(QP_IncomeWP!BK262="","",'Cost and Benefit Parameters'!$C$44*(QP_IncomeWP!BK262-Income_CF!BK264))</f>
        <v/>
      </c>
      <c r="BL262" s="1" t="str">
        <f>IF(QP_IncomeWP!BL262="","",'Cost and Benefit Parameters'!$C$44*(QP_IncomeWP!BL262-Income_CF!BL264))</f>
        <v/>
      </c>
      <c r="BM262" s="1" t="str">
        <f>IF(QP_IncomeWP!BM262="","",'Cost and Benefit Parameters'!$C$44*(QP_IncomeWP!BM262-Income_CF!BM264))</f>
        <v/>
      </c>
      <c r="BN262" s="1" t="str">
        <f>IF(QP_IncomeWP!BN262="","",'Cost and Benefit Parameters'!$C$44*(QP_IncomeWP!BN262-Income_CF!BN264))</f>
        <v/>
      </c>
    </row>
    <row r="263" spans="1:72" x14ac:dyDescent="0.55000000000000004">
      <c r="A263" s="639"/>
      <c r="B263" t="s">
        <v>469</v>
      </c>
      <c r="H263" s="1" t="str">
        <f>IF(QP_IncomeWP!H263="","",'Cost and Benefit Parameters'!$C$44*(QP_IncomeWP!H263-Income_CF!H265))</f>
        <v/>
      </c>
      <c r="I263" s="1" t="str">
        <f>IF(QP_IncomeWP!I263="","",'Cost and Benefit Parameters'!$C$44*(QP_IncomeWP!I263-Income_CF!I265))</f>
        <v/>
      </c>
      <c r="J263" s="1">
        <f>IF(QP_IncomeWP!J263="","",'Cost and Benefit Parameters'!$C$44*(QP_IncomeWP!J263-Income_CF!J265))</f>
        <v>-100434.73788764543</v>
      </c>
      <c r="K263" s="1">
        <f>IF(QP_IncomeWP!K263="","",'Cost and Benefit Parameters'!$C$44*(QP_IncomeWP!K263-Income_CF!K265))</f>
        <v>-104330.83381638443</v>
      </c>
      <c r="L263" s="1">
        <f>IF(QP_IncomeWP!L263="","",'Cost and Benefit Parameters'!$C$44*(QP_IncomeWP!L263-Income_CF!L265))</f>
        <v>-108313.06098647742</v>
      </c>
      <c r="M263" s="1">
        <f>IF(QP_IncomeWP!M263="","",'Cost and Benefit Parameters'!$C$44*(QP_IncomeWP!M263-Income_CF!M265))</f>
        <v>-112379.83854968628</v>
      </c>
      <c r="N263" s="1">
        <f>IF(QP_IncomeWP!N263="","",'Cost and Benefit Parameters'!$C$44*(QP_IncomeWP!N263-Income_CF!N265))</f>
        <v>-117242.37242646739</v>
      </c>
      <c r="O263" s="1">
        <f>IF(QP_IncomeWP!O263="","",'Cost and Benefit Parameters'!$C$44*(QP_IncomeWP!O263-Income_CF!O265))</f>
        <v>-121425.65148184037</v>
      </c>
      <c r="P263" s="1">
        <f>IF(QP_IncomeWP!P263="","",'Cost and Benefit Parameters'!$C$44*(QP_IncomeWP!P263-Income_CF!P265))</f>
        <v>-125682.76019108851</v>
      </c>
      <c r="Q263" s="1">
        <f>IF(QP_IncomeWP!Q263="","",'Cost and Benefit Parameters'!$C$44*(QP_IncomeWP!Q263-Income_CF!Q265))</f>
        <v>-130011.09045419101</v>
      </c>
      <c r="R263" s="1">
        <f>IF(QP_IncomeWP!R263="","",'Cost and Benefit Parameters'!$C$44*(QP_IncomeWP!R263-Income_CF!R265))</f>
        <v>-134407.81318877829</v>
      </c>
      <c r="S263" s="1">
        <f>IF(QP_IncomeWP!S263="","",'Cost and Benefit Parameters'!$C$44*(QP_IncomeWP!S263-Income_CF!S265))</f>
        <v>-138869.877624293</v>
      </c>
      <c r="T263" s="1">
        <f>IF(QP_IncomeWP!T263="","",'Cost and Benefit Parameters'!$C$44*(QP_IncomeWP!T263-Income_CF!T265))</f>
        <v>-143394.01124804531</v>
      </c>
      <c r="U263" s="1">
        <f>IF(QP_IncomeWP!U263="","",'Cost and Benefit Parameters'!$C$44*(QP_IncomeWP!U263-Income_CF!U265))</f>
        <v>-147976.72042539646</v>
      </c>
      <c r="V263" s="1">
        <f>IF(QP_IncomeWP!V263="","",'Cost and Benefit Parameters'!$C$44*(QP_IncomeWP!V263-Income_CF!V265))</f>
        <v>-152614.29171417418</v>
      </c>
      <c r="W263" s="1">
        <f>IF(QP_IncomeWP!W263="","",'Cost and Benefit Parameters'!$C$44*(QP_IncomeWP!W263-Income_CF!W265))</f>
        <v>-157302.79389112993</v>
      </c>
      <c r="X263" s="1">
        <f>IF(QP_IncomeWP!X263="","",'Cost and Benefit Parameters'!$C$44*(QP_IncomeWP!X263-Income_CF!X265))</f>
        <v>-162038.08070577064</v>
      </c>
      <c r="Y263" s="1">
        <f>IF(QP_IncomeWP!Y263="","",'Cost and Benefit Parameters'!$C$44*(QP_IncomeWP!Y263-Income_CF!Y265))</f>
        <v>-166815.79437430674</v>
      </c>
      <c r="Z263" s="1">
        <f>IF(QP_IncomeWP!Z263="","",'Cost and Benefit Parameters'!$C$44*(QP_IncomeWP!Z263-Income_CF!Z265))</f>
        <v>-171631.36982366696</v>
      </c>
      <c r="AA263" s="1">
        <f>IF(QP_IncomeWP!AA263="","",'Cost and Benefit Parameters'!$C$44*(QP_IncomeWP!AA263-Income_CF!AA265))</f>
        <v>-176480.03969267296</v>
      </c>
      <c r="AB263" s="1">
        <f>IF(QP_IncomeWP!AB263="","",'Cost and Benefit Parameters'!$C$44*(QP_IncomeWP!AB263-Income_CF!AB265))</f>
        <v>-181356.84009442091</v>
      </c>
      <c r="AC263" s="1">
        <f>IF(QP_IncomeWP!AC263="","",'Cost and Benefit Parameters'!$C$44*(QP_IncomeWP!AC263-Income_CF!AC265))</f>
        <v>-186256.61714081903</v>
      </c>
      <c r="AD263" s="1">
        <f>IF(QP_IncomeWP!AD263="","",'Cost and Benefit Parameters'!$C$44*(QP_IncomeWP!AD263-Income_CF!AD265))</f>
        <v>-191174.03422699505</v>
      </c>
      <c r="AE263" s="1">
        <f>IF(QP_IncomeWP!AE263="","",'Cost and Benefit Parameters'!$C$44*(QP_IncomeWP!AE263-Income_CF!AE265))</f>
        <v>-196103.58007000756</v>
      </c>
      <c r="AF263" s="1">
        <f>IF(QP_IncomeWP!AF263="","",'Cost and Benefit Parameters'!$C$44*(QP_IncomeWP!AF263-Income_CF!AF265))</f>
        <v>-201039.5774929114</v>
      </c>
      <c r="AG263" s="1">
        <f>IF(QP_IncomeWP!AG263="","",'Cost and Benefit Parameters'!$C$44*(QP_IncomeWP!AG263-Income_CF!AG265))</f>
        <v>-205976.19294184464</v>
      </c>
      <c r="AH263" s="1">
        <f>IF(QP_IncomeWP!AH263="","",'Cost and Benefit Parameters'!$C$44*(QP_IncomeWP!AH263-Income_CF!AH265))</f>
        <v>-210907.44672035225</v>
      </c>
      <c r="AI263" s="1">
        <f>IF(QP_IncomeWP!AI263="","",'Cost and Benefit Parameters'!$C$44*(QP_IncomeWP!AI263-Income_CF!AI265))</f>
        <v>-215827.2239217007</v>
      </c>
      <c r="AJ263" s="1">
        <f>IF(QP_IncomeWP!AJ263="","",'Cost and Benefit Parameters'!$C$44*(QP_IncomeWP!AJ263-Income_CF!AJ265))</f>
        <v>-220729.28603652687</v>
      </c>
      <c r="AK263" s="1">
        <f>IF(QP_IncomeWP!AK263="","",'Cost and Benefit Parameters'!$C$44*(QP_IncomeWP!AK263-Income_CF!AK265))</f>
        <v>-225607.28320970602</v>
      </c>
      <c r="AL263" s="1">
        <f>IF(QP_IncomeWP!AL263="","",'Cost and Benefit Parameters'!$C$44*(QP_IncomeWP!AL263-Income_CF!AL265))</f>
        <v>-230454.76711698659</v>
      </c>
      <c r="AM263" s="1">
        <f>IF(QP_IncomeWP!AM263="","",'Cost and Benefit Parameters'!$C$44*(QP_IncomeWP!AM263-Income_CF!AM265))</f>
        <v>-235265.20442860009</v>
      </c>
      <c r="AN263" s="1">
        <f>IF(QP_IncomeWP!AN263="","",'Cost and Benefit Parameters'!$C$44*(QP_IncomeWP!AN263-Income_CF!AN265))</f>
        <v>-240031.99082385786</v>
      </c>
      <c r="AO263" s="1">
        <f>IF(QP_IncomeWP!AO263="","",'Cost and Benefit Parameters'!$C$44*(QP_IncomeWP!AO263-Income_CF!AO265))</f>
        <v>-244748.46551759637</v>
      </c>
      <c r="AP263" s="1">
        <f>IF(QP_IncomeWP!AP263="","",'Cost and Benefit Parameters'!$C$44*(QP_IncomeWP!AP263-Income_CF!AP265))</f>
        <v>-249407.92625636034</v>
      </c>
      <c r="AQ263" s="1">
        <f>IF(QP_IncomeWP!AQ263="","",'Cost and Benefit Parameters'!$C$44*(QP_IncomeWP!AQ263-Income_CF!AQ265))</f>
        <v>-254003.64473933089</v>
      </c>
      <c r="AR263" s="1">
        <f>IF(QP_IncomeWP!AR263="","",'Cost and Benefit Parameters'!$C$44*(QP_IncomeWP!AR263-Income_CF!AR265))</f>
        <v>-258528.88241632708</v>
      </c>
      <c r="AS263" s="1">
        <f>IF(QP_IncomeWP!AS263="","",'Cost and Benefit Parameters'!$C$44*(QP_IncomeWP!AS263-Income_CF!AS265))</f>
        <v>-262976.9066126835</v>
      </c>
      <c r="AT263" s="1">
        <f>IF(QP_IncomeWP!AT263="","",'Cost and Benefit Parameters'!$C$44*(QP_IncomeWP!AT263-Income_CF!AT265))</f>
        <v>-267341.00692847144</v>
      </c>
      <c r="AU263" s="1">
        <f>IF(QP_IncomeWP!AU263="","",'Cost and Benefit Parameters'!$C$44*(QP_IncomeWP!AU263-Income_CF!AU265))</f>
        <v>-271614.5118574411</v>
      </c>
      <c r="AV263" s="1">
        <f>IF(QP_IncomeWP!AV263="","",'Cost and Benefit Parameters'!$C$44*(QP_IncomeWP!AV263-Income_CF!AV265))</f>
        <v>-275790.80556914356</v>
      </c>
      <c r="AW263" s="1">
        <f>IF(QP_IncomeWP!AW263="","",'Cost and Benefit Parameters'!$C$44*(QP_IncomeWP!AW263-Income_CF!AW265))</f>
        <v>-279863.34479608701</v>
      </c>
      <c r="AX263" s="1" t="str">
        <f>IF(QP_IncomeWP!AX263="","",'Cost and Benefit Parameters'!$C$44*(QP_IncomeWP!AX263-Income_CF!AX265))</f>
        <v/>
      </c>
      <c r="AY263" s="1" t="str">
        <f>IF(QP_IncomeWP!AY263="","",'Cost and Benefit Parameters'!$C$44*(QP_IncomeWP!AY263-Income_CF!AY265))</f>
        <v/>
      </c>
      <c r="AZ263" s="1" t="str">
        <f>IF(QP_IncomeWP!AZ263="","",'Cost and Benefit Parameters'!$C$44*(QP_IncomeWP!AZ263-Income_CF!AZ265))</f>
        <v/>
      </c>
      <c r="BA263" s="1" t="str">
        <f>IF(QP_IncomeWP!BA263="","",'Cost and Benefit Parameters'!$C$44*(QP_IncomeWP!BA263-Income_CF!BA265))</f>
        <v/>
      </c>
      <c r="BB263" s="1" t="str">
        <f>IF(QP_IncomeWP!BB263="","",'Cost and Benefit Parameters'!$C$44*(QP_IncomeWP!BB263-Income_CF!BB265))</f>
        <v/>
      </c>
      <c r="BC263" s="1" t="str">
        <f>IF(QP_IncomeWP!BC263="","",'Cost and Benefit Parameters'!$C$44*(QP_IncomeWP!BC263-Income_CF!BC265))</f>
        <v/>
      </c>
      <c r="BD263" s="1" t="str">
        <f>IF(QP_IncomeWP!BD263="","",'Cost and Benefit Parameters'!$C$44*(QP_IncomeWP!BD263-Income_CF!BD265))</f>
        <v/>
      </c>
      <c r="BE263" s="1" t="str">
        <f>IF(QP_IncomeWP!BE263="","",'Cost and Benefit Parameters'!$C$44*(QP_IncomeWP!BE263-Income_CF!BE265))</f>
        <v/>
      </c>
      <c r="BF263" s="1" t="str">
        <f>IF(QP_IncomeWP!BF263="","",'Cost and Benefit Parameters'!$C$44*(QP_IncomeWP!BF263-Income_CF!BF265))</f>
        <v/>
      </c>
      <c r="BG263" s="1" t="str">
        <f>IF(QP_IncomeWP!BG263="","",'Cost and Benefit Parameters'!$C$44*(QP_IncomeWP!BG263-Income_CF!BG265))</f>
        <v/>
      </c>
      <c r="BH263" s="1" t="str">
        <f>IF(QP_IncomeWP!BH263="","",'Cost and Benefit Parameters'!$C$44*(QP_IncomeWP!BH263-Income_CF!BH265))</f>
        <v/>
      </c>
      <c r="BI263" s="1" t="str">
        <f>IF(QP_IncomeWP!BI263="","",'Cost and Benefit Parameters'!$C$44*(QP_IncomeWP!BI263-Income_CF!BI265))</f>
        <v/>
      </c>
      <c r="BJ263" s="1" t="str">
        <f>IF(QP_IncomeWP!BJ263="","",'Cost and Benefit Parameters'!$C$44*(QP_IncomeWP!BJ263-Income_CF!BJ265))</f>
        <v/>
      </c>
      <c r="BK263" s="1" t="str">
        <f>IF(QP_IncomeWP!BK263="","",'Cost and Benefit Parameters'!$C$44*(QP_IncomeWP!BK263-Income_CF!BK265))</f>
        <v/>
      </c>
      <c r="BL263" s="1" t="str">
        <f>IF(QP_IncomeWP!BL263="","",'Cost and Benefit Parameters'!$C$44*(QP_IncomeWP!BL263-Income_CF!BL265))</f>
        <v/>
      </c>
      <c r="BM263" s="1" t="str">
        <f>IF(QP_IncomeWP!BM263="","",'Cost and Benefit Parameters'!$C$44*(QP_IncomeWP!BM263-Income_CF!BM265))</f>
        <v/>
      </c>
      <c r="BN263" s="1" t="str">
        <f>IF(QP_IncomeWP!BN263="","",'Cost and Benefit Parameters'!$C$44*(QP_IncomeWP!BN263-Income_CF!BN265))</f>
        <v/>
      </c>
    </row>
    <row r="264" spans="1:72" x14ac:dyDescent="0.55000000000000004">
      <c r="A264" s="639"/>
      <c r="B264" t="s">
        <v>470</v>
      </c>
      <c r="H264" s="1" t="str">
        <f>IF(QP_IncomeWP!H264="","",'Cost and Benefit Parameters'!$C$44*(QP_IncomeWP!H264-Income_CF!H266))</f>
        <v/>
      </c>
      <c r="I264" s="1" t="str">
        <f>IF(QP_IncomeWP!I264="","",'Cost and Benefit Parameters'!$C$44*(QP_IncomeWP!I264-Income_CF!I266))</f>
        <v/>
      </c>
      <c r="J264" s="1" t="str">
        <f>IF(QP_IncomeWP!J264="","",'Cost and Benefit Parameters'!$C$44*(QP_IncomeWP!J264-Income_CF!J266))</f>
        <v/>
      </c>
      <c r="K264" s="1">
        <f>IF(QP_IncomeWP!K264="","",'Cost and Benefit Parameters'!$C$44*(QP_IncomeWP!K264-Income_CF!K266))</f>
        <v>-103447.78002427479</v>
      </c>
      <c r="L264" s="1">
        <f>IF(QP_IncomeWP!L264="","",'Cost and Benefit Parameters'!$C$44*(QP_IncomeWP!L264-Income_CF!L266))</f>
        <v>-107460.758830876</v>
      </c>
      <c r="M264" s="1">
        <f>IF(QP_IncomeWP!M264="","",'Cost and Benefit Parameters'!$C$44*(QP_IncomeWP!M264-Income_CF!M266))</f>
        <v>-111562.45281607176</v>
      </c>
      <c r="N264" s="1">
        <f>IF(QP_IncomeWP!N264="","",'Cost and Benefit Parameters'!$C$44*(QP_IncomeWP!N264-Income_CF!N266))</f>
        <v>-115751.23370617685</v>
      </c>
      <c r="O264" s="1">
        <f>IF(QP_IncomeWP!O264="","",'Cost and Benefit Parameters'!$C$44*(QP_IncomeWP!O264-Income_CF!O266))</f>
        <v>-120759.64359926143</v>
      </c>
      <c r="P264" s="1">
        <f>IF(QP_IncomeWP!P264="","",'Cost and Benefit Parameters'!$C$44*(QP_IncomeWP!P264-Income_CF!P266))</f>
        <v>-125068.42102629557</v>
      </c>
      <c r="Q264" s="1">
        <f>IF(QP_IncomeWP!Q264="","",'Cost and Benefit Parameters'!$C$44*(QP_IncomeWP!Q264-Income_CF!Q266))</f>
        <v>-129453.24299682117</v>
      </c>
      <c r="R264" s="1">
        <f>IF(QP_IncomeWP!R264="","",'Cost and Benefit Parameters'!$C$44*(QP_IncomeWP!R264-Income_CF!R266))</f>
        <v>-133911.42316781671</v>
      </c>
      <c r="S264" s="1">
        <f>IF(QP_IncomeWP!S264="","",'Cost and Benefit Parameters'!$C$44*(QP_IncomeWP!S264-Income_CF!S266))</f>
        <v>-138440.04758444169</v>
      </c>
      <c r="T264" s="1">
        <f>IF(QP_IncomeWP!T264="","",'Cost and Benefit Parameters'!$C$44*(QP_IncomeWP!T264-Income_CF!T266))</f>
        <v>-143035.97395302181</v>
      </c>
      <c r="U264" s="1">
        <f>IF(QP_IncomeWP!U264="","",'Cost and Benefit Parameters'!$C$44*(QP_IncomeWP!U264-Income_CF!U266))</f>
        <v>-147695.83158548671</v>
      </c>
      <c r="V264" s="1">
        <f>IF(QP_IncomeWP!V264="","",'Cost and Benefit Parameters'!$C$44*(QP_IncomeWP!V264-Income_CF!V266))</f>
        <v>-152416.02203815832</v>
      </c>
      <c r="W264" s="1">
        <f>IF(QP_IncomeWP!W264="","",'Cost and Benefit Parameters'!$C$44*(QP_IncomeWP!W264-Income_CF!W266))</f>
        <v>-157192.72046559941</v>
      </c>
      <c r="X264" s="1">
        <f>IF(QP_IncomeWP!X264="","",'Cost and Benefit Parameters'!$C$44*(QP_IncomeWP!X264-Income_CF!X266))</f>
        <v>-162021.87770786384</v>
      </c>
      <c r="Y264" s="1">
        <f>IF(QP_IncomeWP!Y264="","",'Cost and Benefit Parameters'!$C$44*(QP_IncomeWP!Y264-Income_CF!Y266))</f>
        <v>-166899.22312694375</v>
      </c>
      <c r="Z264" s="1">
        <f>IF(QP_IncomeWP!Z264="","",'Cost and Benefit Parameters'!$C$44*(QP_IncomeWP!Z264-Income_CF!Z266))</f>
        <v>-171820.26820553589</v>
      </c>
      <c r="AA264" s="1">
        <f>IF(QP_IncomeWP!AA264="","",'Cost and Benefit Parameters'!$C$44*(QP_IncomeWP!AA264-Income_CF!AA266))</f>
        <v>-176780.31091837696</v>
      </c>
      <c r="AB264" s="1">
        <f>IF(QP_IncomeWP!AB264="","",'Cost and Benefit Parameters'!$C$44*(QP_IncomeWP!AB264-Income_CF!AB266))</f>
        <v>-181774.44088345312</v>
      </c>
      <c r="AC264" s="1">
        <f>IF(QP_IncomeWP!AC264="","",'Cost and Benefit Parameters'!$C$44*(QP_IncomeWP!AC264-Income_CF!AC266))</f>
        <v>-186797.54529725359</v>
      </c>
      <c r="AD264" s="1">
        <f>IF(QP_IncomeWP!AD264="","",'Cost and Benefit Parameters'!$C$44*(QP_IncomeWP!AD264-Income_CF!AD266))</f>
        <v>-191844.31565504355</v>
      </c>
      <c r="AE264" s="1">
        <f>IF(QP_IncomeWP!AE264="","",'Cost and Benefit Parameters'!$C$44*(QP_IncomeWP!AE264-Income_CF!AE266))</f>
        <v>-196909.25525380488</v>
      </c>
      <c r="AF264" s="1">
        <f>IF(QP_IncomeWP!AF264="","",'Cost and Benefit Parameters'!$C$44*(QP_IncomeWP!AF264-Income_CF!AF266))</f>
        <v>-201986.68747210782</v>
      </c>
      <c r="AG264" s="1">
        <f>IF(QP_IncomeWP!AG264="","",'Cost and Benefit Parameters'!$C$44*(QP_IncomeWP!AG264-Income_CF!AG266))</f>
        <v>-207070.76481769874</v>
      </c>
      <c r="AH264" s="1">
        <f>IF(QP_IncomeWP!AH264="","",'Cost and Benefit Parameters'!$C$44*(QP_IncomeWP!AH264-Income_CF!AH266))</f>
        <v>-212155.4787301</v>
      </c>
      <c r="AI264" s="1">
        <f>IF(QP_IncomeWP!AI264="","",'Cost and Benefit Parameters'!$C$44*(QP_IncomeWP!AI264-Income_CF!AI266))</f>
        <v>-217234.67012196279</v>
      </c>
      <c r="AJ264" s="1">
        <f>IF(QP_IncomeWP!AJ264="","",'Cost and Benefit Parameters'!$C$44*(QP_IncomeWP!AJ264-Income_CF!AJ266))</f>
        <v>-222302.04063935173</v>
      </c>
      <c r="AK264" s="1">
        <f>IF(QP_IncomeWP!AK264="","",'Cost and Benefit Parameters'!$C$44*(QP_IncomeWP!AK264-Income_CF!AK266))</f>
        <v>-227351.16461762271</v>
      </c>
      <c r="AL264" s="1">
        <f>IF(QP_IncomeWP!AL264="","",'Cost and Benefit Parameters'!$C$44*(QP_IncomeWP!AL264-Income_CF!AL266))</f>
        <v>-232375.50170599716</v>
      </c>
      <c r="AM264" s="1">
        <f>IF(QP_IncomeWP!AM264="","",'Cost and Benefit Parameters'!$C$44*(QP_IncomeWP!AM264-Income_CF!AM266))</f>
        <v>-237368.4101304962</v>
      </c>
      <c r="AN264" s="1">
        <f>IF(QP_IncomeWP!AN264="","",'Cost and Benefit Parameters'!$C$44*(QP_IncomeWP!AN264-Income_CF!AN266))</f>
        <v>-242323.16056145803</v>
      </c>
      <c r="AO264" s="1">
        <f>IF(QP_IncomeWP!AO264="","",'Cost and Benefit Parameters'!$C$44*(QP_IncomeWP!AO264-Income_CF!AO266))</f>
        <v>-247232.9505485736</v>
      </c>
      <c r="AP264" s="1">
        <f>IF(QP_IncomeWP!AP264="","",'Cost and Benefit Parameters'!$C$44*(QP_IncomeWP!AP264-Income_CF!AP266))</f>
        <v>-252090.91948312422</v>
      </c>
      <c r="AQ264" s="1">
        <f>IF(QP_IncomeWP!AQ264="","",'Cost and Benefit Parameters'!$C$44*(QP_IncomeWP!AQ264-Income_CF!AQ266))</f>
        <v>-256890.16404405114</v>
      </c>
      <c r="AR264" s="1">
        <f>IF(QP_IncomeWP!AR264="","",'Cost and Benefit Parameters'!$C$44*(QP_IncomeWP!AR264-Income_CF!AR266))</f>
        <v>-261623.75408151082</v>
      </c>
      <c r="AS264" s="1">
        <f>IF(QP_IncomeWP!AS264="","",'Cost and Benefit Parameters'!$C$44*(QP_IncomeWP!AS264-Income_CF!AS266))</f>
        <v>-266284.74888881692</v>
      </c>
      <c r="AT264" s="1">
        <f>IF(QP_IncomeWP!AT264="","",'Cost and Benefit Parameters'!$C$44*(QP_IncomeWP!AT264-Income_CF!AT266))</f>
        <v>-270866.21381106396</v>
      </c>
      <c r="AU264" s="1">
        <f>IF(QP_IncomeWP!AU264="","",'Cost and Benefit Parameters'!$C$44*(QP_IncomeWP!AU264-Income_CF!AU266))</f>
        <v>-275361.23713632562</v>
      </c>
      <c r="AV264" s="1">
        <f>IF(QP_IncomeWP!AV264="","",'Cost and Benefit Parameters'!$C$44*(QP_IncomeWP!AV264-Income_CF!AV266))</f>
        <v>-279762.94721316441</v>
      </c>
      <c r="AW264" s="1">
        <f>IF(QP_IncomeWP!AW264="","",'Cost and Benefit Parameters'!$C$44*(QP_IncomeWP!AW264-Income_CF!AW266))</f>
        <v>-284064.52973621787</v>
      </c>
      <c r="AX264" s="1">
        <f>IF(QP_IncomeWP!AX264="","",'Cost and Benefit Parameters'!$C$44*(QP_IncomeWP!AX264-Income_CF!AX266))</f>
        <v>-288259.24513996957</v>
      </c>
      <c r="AY264" s="1" t="str">
        <f>IF(QP_IncomeWP!AY264="","",'Cost and Benefit Parameters'!$C$44*(QP_IncomeWP!AY264-Income_CF!AY266))</f>
        <v/>
      </c>
      <c r="AZ264" s="1" t="str">
        <f>IF(QP_IncomeWP!AZ264="","",'Cost and Benefit Parameters'!$C$44*(QP_IncomeWP!AZ264-Income_CF!AZ266))</f>
        <v/>
      </c>
      <c r="BA264" s="1" t="str">
        <f>IF(QP_IncomeWP!BA264="","",'Cost and Benefit Parameters'!$C$44*(QP_IncomeWP!BA264-Income_CF!BA266))</f>
        <v/>
      </c>
      <c r="BB264" s="1" t="str">
        <f>IF(QP_IncomeWP!BB264="","",'Cost and Benefit Parameters'!$C$44*(QP_IncomeWP!BB264-Income_CF!BB266))</f>
        <v/>
      </c>
      <c r="BC264" s="1" t="str">
        <f>IF(QP_IncomeWP!BC264="","",'Cost and Benefit Parameters'!$C$44*(QP_IncomeWP!BC264-Income_CF!BC266))</f>
        <v/>
      </c>
      <c r="BD264" s="1" t="str">
        <f>IF(QP_IncomeWP!BD264="","",'Cost and Benefit Parameters'!$C$44*(QP_IncomeWP!BD264-Income_CF!BD266))</f>
        <v/>
      </c>
      <c r="BE264" s="1" t="str">
        <f>IF(QP_IncomeWP!BE264="","",'Cost and Benefit Parameters'!$C$44*(QP_IncomeWP!BE264-Income_CF!BE266))</f>
        <v/>
      </c>
      <c r="BF264" s="1" t="str">
        <f>IF(QP_IncomeWP!BF264="","",'Cost and Benefit Parameters'!$C$44*(QP_IncomeWP!BF264-Income_CF!BF266))</f>
        <v/>
      </c>
      <c r="BG264" s="1" t="str">
        <f>IF(QP_IncomeWP!BG264="","",'Cost and Benefit Parameters'!$C$44*(QP_IncomeWP!BG264-Income_CF!BG266))</f>
        <v/>
      </c>
      <c r="BH264" s="1" t="str">
        <f>IF(QP_IncomeWP!BH264="","",'Cost and Benefit Parameters'!$C$44*(QP_IncomeWP!BH264-Income_CF!BH266))</f>
        <v/>
      </c>
      <c r="BI264" s="1" t="str">
        <f>IF(QP_IncomeWP!BI264="","",'Cost and Benefit Parameters'!$C$44*(QP_IncomeWP!BI264-Income_CF!BI266))</f>
        <v/>
      </c>
      <c r="BJ264" s="1" t="str">
        <f>IF(QP_IncomeWP!BJ264="","",'Cost and Benefit Parameters'!$C$44*(QP_IncomeWP!BJ264-Income_CF!BJ266))</f>
        <v/>
      </c>
      <c r="BK264" s="1" t="str">
        <f>IF(QP_IncomeWP!BK264="","",'Cost and Benefit Parameters'!$C$44*(QP_IncomeWP!BK264-Income_CF!BK266))</f>
        <v/>
      </c>
      <c r="BL264" s="1" t="str">
        <f>IF(QP_IncomeWP!BL264="","",'Cost and Benefit Parameters'!$C$44*(QP_IncomeWP!BL264-Income_CF!BL266))</f>
        <v/>
      </c>
      <c r="BM264" s="1" t="str">
        <f>IF(QP_IncomeWP!BM264="","",'Cost and Benefit Parameters'!$C$44*(QP_IncomeWP!BM264-Income_CF!BM266))</f>
        <v/>
      </c>
      <c r="BN264" s="1" t="str">
        <f>IF(QP_IncomeWP!BN264="","",'Cost and Benefit Parameters'!$C$44*(QP_IncomeWP!BN264-Income_CF!BN266))</f>
        <v/>
      </c>
    </row>
    <row r="265" spans="1:72" x14ac:dyDescent="0.55000000000000004">
      <c r="A265" s="639"/>
      <c r="B265" t="s">
        <v>471</v>
      </c>
      <c r="H265" s="1" t="str">
        <f>IF(QP_IncomeWP!H265="","",'Cost and Benefit Parameters'!$C$44*(QP_IncomeWP!H265-Income_CF!H267))</f>
        <v/>
      </c>
      <c r="I265" s="1" t="str">
        <f>IF(QP_IncomeWP!I265="","",'Cost and Benefit Parameters'!$C$44*(QP_IncomeWP!I265-Income_CF!I267))</f>
        <v/>
      </c>
      <c r="J265" s="1" t="str">
        <f>IF(QP_IncomeWP!J265="","",'Cost and Benefit Parameters'!$C$44*(QP_IncomeWP!J265-Income_CF!J267))</f>
        <v/>
      </c>
      <c r="K265" s="1" t="str">
        <f>IF(QP_IncomeWP!K265="","",'Cost and Benefit Parameters'!$C$44*(QP_IncomeWP!K265-Income_CF!K267))</f>
        <v/>
      </c>
      <c r="L265" s="1">
        <f>IF(QP_IncomeWP!L265="","",'Cost and Benefit Parameters'!$C$44*(QP_IncomeWP!L265-Income_CF!L267))</f>
        <v>-106551.21342500304</v>
      </c>
      <c r="M265" s="1">
        <f>IF(QP_IncomeWP!M265="","",'Cost and Benefit Parameters'!$C$44*(QP_IncomeWP!M265-Income_CF!M267))</f>
        <v>-110684.58159580226</v>
      </c>
      <c r="N265" s="1">
        <f>IF(QP_IncomeWP!N265="","",'Cost and Benefit Parameters'!$C$44*(QP_IncomeWP!N265-Income_CF!N267))</f>
        <v>-114909.32640055385</v>
      </c>
      <c r="O265" s="1">
        <f>IF(QP_IncomeWP!O265="","",'Cost and Benefit Parameters'!$C$44*(QP_IncomeWP!O265-Income_CF!O267))</f>
        <v>-119223.77071736215</v>
      </c>
      <c r="P265" s="1">
        <f>IF(QP_IncomeWP!P265="","",'Cost and Benefit Parameters'!$C$44*(QP_IncomeWP!P265-Income_CF!P267))</f>
        <v>-124382.43290723929</v>
      </c>
      <c r="Q265" s="1">
        <f>IF(QP_IncomeWP!Q265="","",'Cost and Benefit Parameters'!$C$44*(QP_IncomeWP!Q265-Income_CF!Q267))</f>
        <v>-128820.47365708445</v>
      </c>
      <c r="R265" s="1">
        <f>IF(QP_IncomeWP!R265="","",'Cost and Benefit Parameters'!$C$44*(QP_IncomeWP!R265-Income_CF!R267))</f>
        <v>-133336.84028672578</v>
      </c>
      <c r="S265" s="1">
        <f>IF(QP_IncomeWP!S265="","",'Cost and Benefit Parameters'!$C$44*(QP_IncomeWP!S265-Income_CF!S267))</f>
        <v>-137928.76586285123</v>
      </c>
      <c r="T265" s="1">
        <f>IF(QP_IncomeWP!T265="","",'Cost and Benefit Parameters'!$C$44*(QP_IncomeWP!T265-Income_CF!T267))</f>
        <v>-142593.24901197493</v>
      </c>
      <c r="U265" s="1">
        <f>IF(QP_IncomeWP!U265="","",'Cost and Benefit Parameters'!$C$44*(QP_IncomeWP!U265-Income_CF!U267))</f>
        <v>-147327.0531716125</v>
      </c>
      <c r="V265" s="1">
        <f>IF(QP_IncomeWP!V265="","",'Cost and Benefit Parameters'!$C$44*(QP_IncomeWP!V265-Income_CF!V267))</f>
        <v>-152126.7065330513</v>
      </c>
      <c r="W265" s="1">
        <f>IF(QP_IncomeWP!W265="","",'Cost and Benefit Parameters'!$C$44*(QP_IncomeWP!W265-Income_CF!W267))</f>
        <v>-156988.50269930303</v>
      </c>
      <c r="X265" s="1">
        <f>IF(QP_IncomeWP!X265="","",'Cost and Benefit Parameters'!$C$44*(QP_IncomeWP!X265-Income_CF!X267))</f>
        <v>-161908.50207956738</v>
      </c>
      <c r="Y265" s="1">
        <f>IF(QP_IncomeWP!Y265="","",'Cost and Benefit Parameters'!$C$44*(QP_IncomeWP!Y265-Income_CF!Y267))</f>
        <v>-166882.53403909973</v>
      </c>
      <c r="Z265" s="1">
        <f>IF(QP_IncomeWP!Z265="","",'Cost and Benefit Parameters'!$C$44*(QP_IncomeWP!Z265-Income_CF!Z267))</f>
        <v>-171906.19982075205</v>
      </c>
      <c r="AA265" s="1">
        <f>IF(QP_IncomeWP!AA265="","",'Cost and Benefit Parameters'!$C$44*(QP_IncomeWP!AA265-Income_CF!AA267))</f>
        <v>-176974.87625170196</v>
      </c>
      <c r="AB265" s="1">
        <f>IF(QP_IncomeWP!AB265="","",'Cost and Benefit Parameters'!$C$44*(QP_IncomeWP!AB265-Income_CF!AB267))</f>
        <v>-182083.72024592833</v>
      </c>
      <c r="AC265" s="1">
        <f>IF(QP_IncomeWP!AC265="","",'Cost and Benefit Parameters'!$C$44*(QP_IncomeWP!AC265-Income_CF!AC267))</f>
        <v>-187227.67410995672</v>
      </c>
      <c r="AD265" s="1">
        <f>IF(QP_IncomeWP!AD265="","",'Cost and Benefit Parameters'!$C$44*(QP_IncomeWP!AD265-Income_CF!AD267))</f>
        <v>-192401.47165617114</v>
      </c>
      <c r="AE265" s="1">
        <f>IF(QP_IncomeWP!AE265="","",'Cost and Benefit Parameters'!$C$44*(QP_IncomeWP!AE265-Income_CF!AE267))</f>
        <v>-197599.64512469486</v>
      </c>
      <c r="AF265" s="1">
        <f>IF(QP_IncomeWP!AF265="","",'Cost and Benefit Parameters'!$C$44*(QP_IncomeWP!AF265-Income_CF!AF267))</f>
        <v>-202816.53291141905</v>
      </c>
      <c r="AG265" s="1">
        <f>IF(QP_IncomeWP!AG265="","",'Cost and Benefit Parameters'!$C$44*(QP_IncomeWP!AG265-Income_CF!AG267))</f>
        <v>-208046.28809627102</v>
      </c>
      <c r="AH265" s="1">
        <f>IF(QP_IncomeWP!AH265="","",'Cost and Benefit Parameters'!$C$44*(QP_IncomeWP!AH265-Income_CF!AH267))</f>
        <v>-213282.88776222969</v>
      </c>
      <c r="AI265" s="1">
        <f>IF(QP_IncomeWP!AI265="","",'Cost and Benefit Parameters'!$C$44*(QP_IncomeWP!AI265-Income_CF!AI267))</f>
        <v>-218520.14309200301</v>
      </c>
      <c r="AJ265" s="1">
        <f>IF(QP_IncomeWP!AJ265="","",'Cost and Benefit Parameters'!$C$44*(QP_IncomeWP!AJ265-Income_CF!AJ267))</f>
        <v>-223751.7102256217</v>
      </c>
      <c r="AK265" s="1">
        <f>IF(QP_IncomeWP!AK265="","",'Cost and Benefit Parameters'!$C$44*(QP_IncomeWP!AK265-Income_CF!AK267))</f>
        <v>-228971.10185853235</v>
      </c>
      <c r="AL265" s="1">
        <f>IF(QP_IncomeWP!AL265="","",'Cost and Benefit Parameters'!$C$44*(QP_IncomeWP!AL265-Income_CF!AL267))</f>
        <v>-234171.69955615132</v>
      </c>
      <c r="AM265" s="1">
        <f>IF(QP_IncomeWP!AM265="","",'Cost and Benefit Parameters'!$C$44*(QP_IncomeWP!AM265-Income_CF!AM267))</f>
        <v>-239346.76675717701</v>
      </c>
      <c r="AN265" s="1">
        <f>IF(QP_IncomeWP!AN265="","",'Cost and Benefit Parameters'!$C$44*(QP_IncomeWP!AN265-Income_CF!AN267))</f>
        <v>-244489.46243441111</v>
      </c>
      <c r="AO265" s="1">
        <f>IF(QP_IncomeWP!AO265="","",'Cost and Benefit Parameters'!$C$44*(QP_IncomeWP!AO265-Income_CF!AO267))</f>
        <v>-249592.85537830187</v>
      </c>
      <c r="AP265" s="1">
        <f>IF(QP_IncomeWP!AP265="","",'Cost and Benefit Parameters'!$C$44*(QP_IncomeWP!AP265-Income_CF!AP267))</f>
        <v>-254649.93906503078</v>
      </c>
      <c r="AQ265" s="1">
        <f>IF(QP_IncomeWP!AQ265="","",'Cost and Benefit Parameters'!$C$44*(QP_IncomeWP!AQ265-Income_CF!AQ267))</f>
        <v>-259653.64706761792</v>
      </c>
      <c r="AR265" s="1">
        <f>IF(QP_IncomeWP!AR265="","",'Cost and Benefit Parameters'!$C$44*(QP_IncomeWP!AR265-Income_CF!AR267))</f>
        <v>-264596.86896537268</v>
      </c>
      <c r="AS265" s="1">
        <f>IF(QP_IncomeWP!AS265="","",'Cost and Benefit Parameters'!$C$44*(QP_IncomeWP!AS265-Income_CF!AS267))</f>
        <v>-269472.46670395619</v>
      </c>
      <c r="AT265" s="1">
        <f>IF(QP_IncomeWP!AT265="","",'Cost and Benefit Parameters'!$C$44*(QP_IncomeWP!AT265-Income_CF!AT267))</f>
        <v>-274273.29135548137</v>
      </c>
      <c r="AU265" s="1">
        <f>IF(QP_IncomeWP!AU265="","",'Cost and Benefit Parameters'!$C$44*(QP_IncomeWP!AU265-Income_CF!AU267))</f>
        <v>-278992.20022539591</v>
      </c>
      <c r="AV265" s="1">
        <f>IF(QP_IncomeWP!AV265="","",'Cost and Benefit Parameters'!$C$44*(QP_IncomeWP!AV265-Income_CF!AV267))</f>
        <v>-283622.07425041543</v>
      </c>
      <c r="AW265" s="1">
        <f>IF(QP_IncomeWP!AW265="","",'Cost and Benefit Parameters'!$C$44*(QP_IncomeWP!AW265-Income_CF!AW267))</f>
        <v>-288155.8356295593</v>
      </c>
      <c r="AX265" s="1">
        <f>IF(QP_IncomeWP!AX265="","",'Cost and Benefit Parameters'!$C$44*(QP_IncomeWP!AX265-Income_CF!AX267))</f>
        <v>-292586.46562830434</v>
      </c>
      <c r="AY265" s="1">
        <f>IF(QP_IncomeWP!AY265="","",'Cost and Benefit Parameters'!$C$44*(QP_IncomeWP!AY265-Income_CF!AY267))</f>
        <v>-296907.02249416866</v>
      </c>
      <c r="AZ265" s="1" t="str">
        <f>IF(QP_IncomeWP!AZ265="","",'Cost and Benefit Parameters'!$C$44*(QP_IncomeWP!AZ265-Income_CF!AZ267))</f>
        <v/>
      </c>
      <c r="BA265" s="1" t="str">
        <f>IF(QP_IncomeWP!BA265="","",'Cost and Benefit Parameters'!$C$44*(QP_IncomeWP!BA265-Income_CF!BA267))</f>
        <v/>
      </c>
      <c r="BB265" s="1" t="str">
        <f>IF(QP_IncomeWP!BB265="","",'Cost and Benefit Parameters'!$C$44*(QP_IncomeWP!BB265-Income_CF!BB267))</f>
        <v/>
      </c>
      <c r="BC265" s="1" t="str">
        <f>IF(QP_IncomeWP!BC265="","",'Cost and Benefit Parameters'!$C$44*(QP_IncomeWP!BC265-Income_CF!BC267))</f>
        <v/>
      </c>
      <c r="BD265" s="1" t="str">
        <f>IF(QP_IncomeWP!BD265="","",'Cost and Benefit Parameters'!$C$44*(QP_IncomeWP!BD265-Income_CF!BD267))</f>
        <v/>
      </c>
      <c r="BE265" s="1" t="str">
        <f>IF(QP_IncomeWP!BE265="","",'Cost and Benefit Parameters'!$C$44*(QP_IncomeWP!BE265-Income_CF!BE267))</f>
        <v/>
      </c>
      <c r="BF265" s="1" t="str">
        <f>IF(QP_IncomeWP!BF265="","",'Cost and Benefit Parameters'!$C$44*(QP_IncomeWP!BF265-Income_CF!BF267))</f>
        <v/>
      </c>
      <c r="BG265" s="1" t="str">
        <f>IF(QP_IncomeWP!BG265="","",'Cost and Benefit Parameters'!$C$44*(QP_IncomeWP!BG265-Income_CF!BG267))</f>
        <v/>
      </c>
      <c r="BH265" s="1" t="str">
        <f>IF(QP_IncomeWP!BH265="","",'Cost and Benefit Parameters'!$C$44*(QP_IncomeWP!BH265-Income_CF!BH267))</f>
        <v/>
      </c>
      <c r="BI265" s="1" t="str">
        <f>IF(QP_IncomeWP!BI265="","",'Cost and Benefit Parameters'!$C$44*(QP_IncomeWP!BI265-Income_CF!BI267))</f>
        <v/>
      </c>
      <c r="BJ265" s="1" t="str">
        <f>IF(QP_IncomeWP!BJ265="","",'Cost and Benefit Parameters'!$C$44*(QP_IncomeWP!BJ265-Income_CF!BJ267))</f>
        <v/>
      </c>
      <c r="BK265" s="1" t="str">
        <f>IF(QP_IncomeWP!BK265="","",'Cost and Benefit Parameters'!$C$44*(QP_IncomeWP!BK265-Income_CF!BK267))</f>
        <v/>
      </c>
      <c r="BL265" s="1" t="str">
        <f>IF(QP_IncomeWP!BL265="","",'Cost and Benefit Parameters'!$C$44*(QP_IncomeWP!BL265-Income_CF!BL267))</f>
        <v/>
      </c>
      <c r="BM265" s="1" t="str">
        <f>IF(QP_IncomeWP!BM265="","",'Cost and Benefit Parameters'!$C$44*(QP_IncomeWP!BM265-Income_CF!BM267))</f>
        <v/>
      </c>
      <c r="BN265" s="1" t="str">
        <f>IF(QP_IncomeWP!BN265="","",'Cost and Benefit Parameters'!$C$44*(QP_IncomeWP!BN265-Income_CF!BN267))</f>
        <v/>
      </c>
    </row>
    <row r="266" spans="1:72" x14ac:dyDescent="0.55000000000000004">
      <c r="A266" s="639"/>
      <c r="B266" t="s">
        <v>472</v>
      </c>
      <c r="H266" s="1" t="str">
        <f>IF(QP_IncomeWP!H266="","",'Cost and Benefit Parameters'!$C$44*(QP_IncomeWP!H266-Income_CF!H268))</f>
        <v/>
      </c>
      <c r="I266" s="1" t="str">
        <f>IF(QP_IncomeWP!I266="","",'Cost and Benefit Parameters'!$C$44*(QP_IncomeWP!I266-Income_CF!I268))</f>
        <v/>
      </c>
      <c r="J266" s="1" t="str">
        <f>IF(QP_IncomeWP!J266="","",'Cost and Benefit Parameters'!$C$44*(QP_IncomeWP!J266-Income_CF!J268))</f>
        <v/>
      </c>
      <c r="K266" s="1" t="str">
        <f>IF(QP_IncomeWP!K266="","",'Cost and Benefit Parameters'!$C$44*(QP_IncomeWP!K266-Income_CF!K268))</f>
        <v/>
      </c>
      <c r="L266" s="1" t="str">
        <f>IF(QP_IncomeWP!L266="","",'Cost and Benefit Parameters'!$C$44*(QP_IncomeWP!L266-Income_CF!L268))</f>
        <v/>
      </c>
      <c r="M266" s="1">
        <f>IF(QP_IncomeWP!M266="","",'Cost and Benefit Parameters'!$C$44*(QP_IncomeWP!M266-Income_CF!M268))</f>
        <v>-109747.74982775316</v>
      </c>
      <c r="N266" s="1">
        <f>IF(QP_IncomeWP!N266="","",'Cost and Benefit Parameters'!$C$44*(QP_IncomeWP!N266-Income_CF!N268))</f>
        <v>-114005.11904367633</v>
      </c>
      <c r="O266" s="1">
        <f>IF(QP_IncomeWP!O266="","",'Cost and Benefit Parameters'!$C$44*(QP_IncomeWP!O266-Income_CF!O268))</f>
        <v>-118356.60619257051</v>
      </c>
      <c r="P266" s="1">
        <f>IF(QP_IncomeWP!P266="","",'Cost and Benefit Parameters'!$C$44*(QP_IncomeWP!P266-Income_CF!P268))</f>
        <v>-122800.48383888304</v>
      </c>
      <c r="Q266" s="1">
        <f>IF(QP_IncomeWP!Q266="","",'Cost and Benefit Parameters'!$C$44*(QP_IncomeWP!Q266-Income_CF!Q268))</f>
        <v>-128113.90589445647</v>
      </c>
      <c r="R266" s="1">
        <f>IF(QP_IncomeWP!R266="","",'Cost and Benefit Parameters'!$C$44*(QP_IncomeWP!R266-Income_CF!R268))</f>
        <v>-132685.08786679697</v>
      </c>
      <c r="S266" s="1">
        <f>IF(QP_IncomeWP!S266="","",'Cost and Benefit Parameters'!$C$44*(QP_IncomeWP!S266-Income_CF!S268))</f>
        <v>-137336.94549532756</v>
      </c>
      <c r="T266" s="1">
        <f>IF(QP_IncomeWP!T266="","",'Cost and Benefit Parameters'!$C$44*(QP_IncomeWP!T266-Income_CF!T268))</f>
        <v>-142066.62883873677</v>
      </c>
      <c r="U266" s="1">
        <f>IF(QP_IncomeWP!U266="","",'Cost and Benefit Parameters'!$C$44*(QP_IncomeWP!U266-Income_CF!U268))</f>
        <v>-146871.04648233418</v>
      </c>
      <c r="V266" s="1">
        <f>IF(QP_IncomeWP!V266="","",'Cost and Benefit Parameters'!$C$44*(QP_IncomeWP!V266-Income_CF!V268))</f>
        <v>-151746.86476676082</v>
      </c>
      <c r="W266" s="1">
        <f>IF(QP_IncomeWP!W266="","",'Cost and Benefit Parameters'!$C$44*(QP_IncomeWP!W266-Income_CF!W268))</f>
        <v>-156690.50772904282</v>
      </c>
      <c r="X266" s="1">
        <f>IF(QP_IncomeWP!X266="","",'Cost and Benefit Parameters'!$C$44*(QP_IncomeWP!X266-Income_CF!X268))</f>
        <v>-161698.15778028217</v>
      </c>
      <c r="Y266" s="1">
        <f>IF(QP_IncomeWP!Y266="","",'Cost and Benefit Parameters'!$C$44*(QP_IncomeWP!Y266-Income_CF!Y268))</f>
        <v>-166765.75714195441</v>
      </c>
      <c r="Z266" s="1">
        <f>IF(QP_IncomeWP!Z266="","",'Cost and Benefit Parameters'!$C$44*(QP_IncomeWP!Z266-Income_CF!Z268))</f>
        <v>-171889.01006027273</v>
      </c>
      <c r="AA266" s="1">
        <f>IF(QP_IncomeWP!AA266="","",'Cost and Benefit Parameters'!$C$44*(QP_IncomeWP!AA266-Income_CF!AA268))</f>
        <v>-177063.38581537461</v>
      </c>
      <c r="AB266" s="1">
        <f>IF(QP_IncomeWP!AB266="","",'Cost and Benefit Parameters'!$C$44*(QP_IncomeWP!AB266-Income_CF!AB268))</f>
        <v>-182284.12253925306</v>
      </c>
      <c r="AC266" s="1">
        <f>IF(QP_IncomeWP!AC266="","",'Cost and Benefit Parameters'!$C$44*(QP_IncomeWP!AC266-Income_CF!AC268))</f>
        <v>-187546.23185330615</v>
      </c>
      <c r="AD266" s="1">
        <f>IF(QP_IncomeWP!AD266="","",'Cost and Benefit Parameters'!$C$44*(QP_IncomeWP!AD266-Income_CF!AD268))</f>
        <v>-192844.50433325546</v>
      </c>
      <c r="AE266" s="1">
        <f>IF(QP_IncomeWP!AE266="","",'Cost and Benefit Parameters'!$C$44*(QP_IncomeWP!AE266-Income_CF!AE268))</f>
        <v>-198173.51580585627</v>
      </c>
      <c r="AF266" s="1">
        <f>IF(QP_IncomeWP!AF266="","",'Cost and Benefit Parameters'!$C$44*(QP_IncomeWP!AF266-Income_CF!AF268))</f>
        <v>-203527.63447843576</v>
      </c>
      <c r="AG266" s="1">
        <f>IF(QP_IncomeWP!AG266="","",'Cost and Benefit Parameters'!$C$44*(QP_IncomeWP!AG266-Income_CF!AG268))</f>
        <v>-208901.02889876158</v>
      </c>
      <c r="AH266" s="1">
        <f>IF(QP_IncomeWP!AH266="","",'Cost and Benefit Parameters'!$C$44*(QP_IncomeWP!AH266-Income_CF!AH268))</f>
        <v>-214287.67673915916</v>
      </c>
      <c r="AI266" s="1">
        <f>IF(QP_IncomeWP!AI266="","",'Cost and Benefit Parameters'!$C$44*(QP_IncomeWP!AI266-Income_CF!AI268))</f>
        <v>-219681.37439509659</v>
      </c>
      <c r="AJ266" s="1">
        <f>IF(QP_IncomeWP!AJ266="","",'Cost and Benefit Parameters'!$C$44*(QP_IncomeWP!AJ266-Income_CF!AJ268))</f>
        <v>-225075.74738476306</v>
      </c>
      <c r="AK266" s="1">
        <f>IF(QP_IncomeWP!AK266="","",'Cost and Benefit Parameters'!$C$44*(QP_IncomeWP!AK266-Income_CF!AK268))</f>
        <v>-230464.2615323904</v>
      </c>
      <c r="AL266" s="1">
        <f>IF(QP_IncomeWP!AL266="","",'Cost and Benefit Parameters'!$C$44*(QP_IncomeWP!AL266-Income_CF!AL268))</f>
        <v>-235840.23491428819</v>
      </c>
      <c r="AM266" s="1">
        <f>IF(QP_IncomeWP!AM266="","",'Cost and Benefit Parameters'!$C$44*(QP_IncomeWP!AM266-Income_CF!AM268))</f>
        <v>-241196.85054283592</v>
      </c>
      <c r="AN266" s="1">
        <f>IF(QP_IncomeWP!AN266="","",'Cost and Benefit Parameters'!$C$44*(QP_IncomeWP!AN266-Income_CF!AN268))</f>
        <v>-246527.16975989236</v>
      </c>
      <c r="AO266" s="1">
        <f>IF(QP_IncomeWP!AO266="","",'Cost and Benefit Parameters'!$C$44*(QP_IncomeWP!AO266-Income_CF!AO268))</f>
        <v>-251824.14630744344</v>
      </c>
      <c r="AP266" s="1">
        <f>IF(QP_IncomeWP!AP266="","",'Cost and Benefit Parameters'!$C$44*(QP_IncomeWP!AP266-Income_CF!AP268))</f>
        <v>-257080.64103965086</v>
      </c>
      <c r="AQ266" s="1">
        <f>IF(QP_IncomeWP!AQ266="","",'Cost and Benefit Parameters'!$C$44*(QP_IncomeWP!AQ266-Income_CF!AQ268))</f>
        <v>-262289.43723698164</v>
      </c>
      <c r="AR266" s="1">
        <f>IF(QP_IncomeWP!AR266="","",'Cost and Benefit Parameters'!$C$44*(QP_IncomeWP!AR266-Income_CF!AR268))</f>
        <v>-267443.25647964649</v>
      </c>
      <c r="AS266" s="1">
        <f>IF(QP_IncomeWP!AS266="","",'Cost and Benefit Parameters'!$C$44*(QP_IncomeWP!AS266-Income_CF!AS268))</f>
        <v>-272534.77503433387</v>
      </c>
      <c r="AT266" s="1">
        <f>IF(QP_IncomeWP!AT266="","",'Cost and Benefit Parameters'!$C$44*(QP_IncomeWP!AT266-Income_CF!AT268))</f>
        <v>-277556.64070507477</v>
      </c>
      <c r="AU266" s="1">
        <f>IF(QP_IncomeWP!AU266="","",'Cost and Benefit Parameters'!$C$44*(QP_IncomeWP!AU266-Income_CF!AU268))</f>
        <v>-282501.49009614583</v>
      </c>
      <c r="AV266" s="1">
        <f>IF(QP_IncomeWP!AV266="","",'Cost and Benefit Parameters'!$C$44*(QP_IncomeWP!AV266-Income_CF!AV268))</f>
        <v>-287361.96623215772</v>
      </c>
      <c r="AW266" s="1">
        <f>IF(QP_IncomeWP!AW266="","",'Cost and Benefit Parameters'!$C$44*(QP_IncomeWP!AW266-Income_CF!AW268))</f>
        <v>-292130.73647792789</v>
      </c>
      <c r="AX266" s="1">
        <f>IF(QP_IncomeWP!AX266="","",'Cost and Benefit Parameters'!$C$44*(QP_IncomeWP!AX266-Income_CF!AX268))</f>
        <v>-296800.51069844601</v>
      </c>
      <c r="AY266" s="1">
        <f>IF(QP_IncomeWP!AY266="","",'Cost and Benefit Parameters'!$C$44*(QP_IncomeWP!AY266-Income_CF!AY268))</f>
        <v>-301364.05959715345</v>
      </c>
      <c r="AZ266" s="1">
        <f>IF(QP_IncomeWP!AZ266="","",'Cost and Benefit Parameters'!$C$44*(QP_IncomeWP!AZ266-Income_CF!AZ268))</f>
        <v>-305814.23316899373</v>
      </c>
      <c r="BA266" s="1" t="str">
        <f>IF(QP_IncomeWP!BA266="","",'Cost and Benefit Parameters'!$C$44*(QP_IncomeWP!BA266-Income_CF!BA268))</f>
        <v/>
      </c>
      <c r="BB266" s="1" t="str">
        <f>IF(QP_IncomeWP!BB266="","",'Cost and Benefit Parameters'!$C$44*(QP_IncomeWP!BB266-Income_CF!BB268))</f>
        <v/>
      </c>
      <c r="BC266" s="1" t="str">
        <f>IF(QP_IncomeWP!BC266="","",'Cost and Benefit Parameters'!$C$44*(QP_IncomeWP!BC266-Income_CF!BC268))</f>
        <v/>
      </c>
      <c r="BD266" s="1" t="str">
        <f>IF(QP_IncomeWP!BD266="","",'Cost and Benefit Parameters'!$C$44*(QP_IncomeWP!BD266-Income_CF!BD268))</f>
        <v/>
      </c>
      <c r="BE266" s="1" t="str">
        <f>IF(QP_IncomeWP!BE266="","",'Cost and Benefit Parameters'!$C$44*(QP_IncomeWP!BE266-Income_CF!BE268))</f>
        <v/>
      </c>
      <c r="BF266" s="1" t="str">
        <f>IF(QP_IncomeWP!BF266="","",'Cost and Benefit Parameters'!$C$44*(QP_IncomeWP!BF266-Income_CF!BF268))</f>
        <v/>
      </c>
      <c r="BG266" s="1" t="str">
        <f>IF(QP_IncomeWP!BG266="","",'Cost and Benefit Parameters'!$C$44*(QP_IncomeWP!BG266-Income_CF!BG268))</f>
        <v/>
      </c>
      <c r="BH266" s="1" t="str">
        <f>IF(QP_IncomeWP!BH266="","",'Cost and Benefit Parameters'!$C$44*(QP_IncomeWP!BH266-Income_CF!BH268))</f>
        <v/>
      </c>
      <c r="BI266" s="1" t="str">
        <f>IF(QP_IncomeWP!BI266="","",'Cost and Benefit Parameters'!$C$44*(QP_IncomeWP!BI266-Income_CF!BI268))</f>
        <v/>
      </c>
      <c r="BJ266" s="1" t="str">
        <f>IF(QP_IncomeWP!BJ266="","",'Cost and Benefit Parameters'!$C$44*(QP_IncomeWP!BJ266-Income_CF!BJ268))</f>
        <v/>
      </c>
      <c r="BK266" s="1" t="str">
        <f>IF(QP_IncomeWP!BK266="","",'Cost and Benefit Parameters'!$C$44*(QP_IncomeWP!BK266-Income_CF!BK268))</f>
        <v/>
      </c>
      <c r="BL266" s="1" t="str">
        <f>IF(QP_IncomeWP!BL266="","",'Cost and Benefit Parameters'!$C$44*(QP_IncomeWP!BL266-Income_CF!BL268))</f>
        <v/>
      </c>
      <c r="BM266" s="1" t="str">
        <f>IF(QP_IncomeWP!BM266="","",'Cost and Benefit Parameters'!$C$44*(QP_IncomeWP!BM266-Income_CF!BM268))</f>
        <v/>
      </c>
      <c r="BN266" s="1" t="str">
        <f>IF(QP_IncomeWP!BN266="","",'Cost and Benefit Parameters'!$C$44*(QP_IncomeWP!BN266-Income_CF!BN268))</f>
        <v/>
      </c>
    </row>
    <row r="267" spans="1:72" x14ac:dyDescent="0.55000000000000004">
      <c r="A267" s="639"/>
      <c r="B267" t="s">
        <v>473</v>
      </c>
      <c r="H267" s="1" t="str">
        <f>IF(QP_IncomeWP!H267="","",'Cost and Benefit Parameters'!$C$44*(QP_IncomeWP!H267-Income_CF!H269))</f>
        <v/>
      </c>
      <c r="I267" s="1" t="str">
        <f>IF(QP_IncomeWP!I267="","",'Cost and Benefit Parameters'!$C$44*(QP_IncomeWP!I267-Income_CF!I269))</f>
        <v/>
      </c>
      <c r="J267" s="1" t="str">
        <f>IF(QP_IncomeWP!J267="","",'Cost and Benefit Parameters'!$C$44*(QP_IncomeWP!J267-Income_CF!J269))</f>
        <v/>
      </c>
      <c r="K267" s="1" t="str">
        <f>IF(QP_IncomeWP!K267="","",'Cost and Benefit Parameters'!$C$44*(QP_IncomeWP!K267-Income_CF!K269))</f>
        <v/>
      </c>
      <c r="L267" s="1" t="str">
        <f>IF(QP_IncomeWP!L267="","",'Cost and Benefit Parameters'!$C$44*(QP_IncomeWP!L267-Income_CF!L269))</f>
        <v/>
      </c>
      <c r="M267" s="1" t="str">
        <f>IF(QP_IncomeWP!M267="","",'Cost and Benefit Parameters'!$C$44*(QP_IncomeWP!M267-Income_CF!M269))</f>
        <v/>
      </c>
      <c r="N267" s="1">
        <f>IF(QP_IncomeWP!N267="","",'Cost and Benefit Parameters'!$C$44*(QP_IncomeWP!N267-Income_CF!N269))</f>
        <v>-113040.18232258572</v>
      </c>
      <c r="O267" s="1">
        <f>IF(QP_IncomeWP!O267="","",'Cost and Benefit Parameters'!$C$44*(QP_IncomeWP!O267-Income_CF!O269))</f>
        <v>-117425.27261498659</v>
      </c>
      <c r="P267" s="1">
        <f>IF(QP_IncomeWP!P267="","",'Cost and Benefit Parameters'!$C$44*(QP_IncomeWP!P267-Income_CF!P269))</f>
        <v>-121907.30437834759</v>
      </c>
      <c r="Q267" s="1">
        <f>IF(QP_IncomeWP!Q267="","",'Cost and Benefit Parameters'!$C$44*(QP_IncomeWP!Q267-Income_CF!Q269))</f>
        <v>-126484.49835404952</v>
      </c>
      <c r="R267" s="1">
        <f>IF(QP_IncomeWP!R267="","",'Cost and Benefit Parameters'!$C$44*(QP_IncomeWP!R267-Income_CF!R269))</f>
        <v>-131957.32307129013</v>
      </c>
      <c r="S267" s="1">
        <f>IF(QP_IncomeWP!S267="","",'Cost and Benefit Parameters'!$C$44*(QP_IncomeWP!S267-Income_CF!S269))</f>
        <v>-136665.64050280084</v>
      </c>
      <c r="T267" s="1">
        <f>IF(QP_IncomeWP!T267="","",'Cost and Benefit Parameters'!$C$44*(QP_IncomeWP!T267-Income_CF!T269))</f>
        <v>-141457.05386018738</v>
      </c>
      <c r="U267" s="1">
        <f>IF(QP_IncomeWP!U267="","",'Cost and Benefit Parameters'!$C$44*(QP_IncomeWP!U267-Income_CF!U269))</f>
        <v>-146328.62770389891</v>
      </c>
      <c r="V267" s="1">
        <f>IF(QP_IncomeWP!V267="","",'Cost and Benefit Parameters'!$C$44*(QP_IncomeWP!V267-Income_CF!V269))</f>
        <v>-151277.1778768042</v>
      </c>
      <c r="W267" s="1">
        <f>IF(QP_IncomeWP!W267="","",'Cost and Benefit Parameters'!$C$44*(QP_IncomeWP!W267-Income_CF!W269))</f>
        <v>-156299.27070976366</v>
      </c>
      <c r="X267" s="1">
        <f>IF(QP_IncomeWP!X267="","",'Cost and Benefit Parameters'!$C$44*(QP_IncomeWP!X267-Income_CF!X269))</f>
        <v>-161391.22296091411</v>
      </c>
      <c r="Y267" s="1">
        <f>IF(QP_IncomeWP!Y267="","",'Cost and Benefit Parameters'!$C$44*(QP_IncomeWP!Y267-Income_CF!Y269))</f>
        <v>-166549.10251369062</v>
      </c>
      <c r="Z267" s="1">
        <f>IF(QP_IncomeWP!Z267="","",'Cost and Benefit Parameters'!$C$44*(QP_IncomeWP!Z267-Income_CF!Z269))</f>
        <v>-171768.72985621306</v>
      </c>
      <c r="AA267" s="1">
        <f>IF(QP_IncomeWP!AA267="","",'Cost and Benefit Parameters'!$C$44*(QP_IncomeWP!AA267-Income_CF!AA269))</f>
        <v>-177045.68036208086</v>
      </c>
      <c r="AB267" s="1">
        <f>IF(QP_IncomeWP!AB267="","",'Cost and Benefit Parameters'!$C$44*(QP_IncomeWP!AB267-Income_CF!AB269))</f>
        <v>-182375.28738983584</v>
      </c>
      <c r="AC267" s="1">
        <f>IF(QP_IncomeWP!AC267="","",'Cost and Benefit Parameters'!$C$44*(QP_IncomeWP!AC267-Income_CF!AC269))</f>
        <v>-187752.64621543064</v>
      </c>
      <c r="AD267" s="1">
        <f>IF(QP_IncomeWP!AD267="","",'Cost and Benefit Parameters'!$C$44*(QP_IncomeWP!AD267-Income_CF!AD269))</f>
        <v>-193172.61880890533</v>
      </c>
      <c r="AE267" s="1">
        <f>IF(QP_IncomeWP!AE267="","",'Cost and Benefit Parameters'!$C$44*(QP_IncomeWP!AE267-Income_CF!AE269))</f>
        <v>-198629.83946325307</v>
      </c>
      <c r="AF267" s="1">
        <f>IF(QP_IncomeWP!AF267="","",'Cost and Benefit Parameters'!$C$44*(QP_IncomeWP!AF267-Income_CF!AF269))</f>
        <v>-204118.72128003201</v>
      </c>
      <c r="AG267" s="1">
        <f>IF(QP_IncomeWP!AG267="","",'Cost and Benefit Parameters'!$C$44*(QP_IncomeWP!AG267-Income_CF!AG269))</f>
        <v>-209633.46351278885</v>
      </c>
      <c r="AH267" s="1">
        <f>IF(QP_IncomeWP!AH267="","",'Cost and Benefit Parameters'!$C$44*(QP_IncomeWP!AH267-Income_CF!AH269))</f>
        <v>-215168.05976572449</v>
      </c>
      <c r="AI267" s="1">
        <f>IF(QP_IncomeWP!AI267="","",'Cost and Benefit Parameters'!$C$44*(QP_IncomeWP!AI267-Income_CF!AI269))</f>
        <v>-220716.3070413339</v>
      </c>
      <c r="AJ267" s="1">
        <f>IF(QP_IncomeWP!AJ267="","",'Cost and Benefit Parameters'!$C$44*(QP_IncomeWP!AJ267-Income_CF!AJ269))</f>
        <v>-226271.81562694948</v>
      </c>
      <c r="AK267" s="1">
        <f>IF(QP_IncomeWP!AK267="","",'Cost and Benefit Parameters'!$C$44*(QP_IncomeWP!AK267-Income_CF!AK269))</f>
        <v>-231828.01980630602</v>
      </c>
      <c r="AL267" s="1">
        <f>IF(QP_IncomeWP!AL267="","",'Cost and Benefit Parameters'!$C$44*(QP_IncomeWP!AL267-Income_CF!AL269))</f>
        <v>-237378.18937836206</v>
      </c>
      <c r="AM267" s="1">
        <f>IF(QP_IncomeWP!AM267="","",'Cost and Benefit Parameters'!$C$44*(QP_IncomeWP!AM267-Income_CF!AM269))</f>
        <v>-242915.44196171689</v>
      </c>
      <c r="AN267" s="1">
        <f>IF(QP_IncomeWP!AN267="","",'Cost and Benefit Parameters'!$C$44*(QP_IncomeWP!AN267-Income_CF!AN269))</f>
        <v>-248432.7560591209</v>
      </c>
      <c r="AO267" s="1">
        <f>IF(QP_IncomeWP!AO267="","",'Cost and Benefit Parameters'!$C$44*(QP_IncomeWP!AO267-Income_CF!AO269))</f>
        <v>-253922.98485268914</v>
      </c>
      <c r="AP267" s="1">
        <f>IF(QP_IncomeWP!AP267="","",'Cost and Benefit Parameters'!$C$44*(QP_IncomeWP!AP267-Income_CF!AP269))</f>
        <v>-259378.87069666674</v>
      </c>
      <c r="AQ267" s="1">
        <f>IF(QP_IncomeWP!AQ267="","",'Cost and Benefit Parameters'!$C$44*(QP_IncomeWP!AQ267-Income_CF!AQ269))</f>
        <v>-264793.06027084036</v>
      </c>
      <c r="AR267" s="1">
        <f>IF(QP_IncomeWP!AR267="","",'Cost and Benefit Parameters'!$C$44*(QP_IncomeWP!AR267-Income_CF!AR269))</f>
        <v>-270158.12035409111</v>
      </c>
      <c r="AS267" s="1">
        <f>IF(QP_IncomeWP!AS267="","",'Cost and Benefit Parameters'!$C$44*(QP_IncomeWP!AS267-Income_CF!AS269))</f>
        <v>-275466.5541740359</v>
      </c>
      <c r="AT267" s="1">
        <f>IF(QP_IncomeWP!AT267="","",'Cost and Benefit Parameters'!$C$44*(QP_IncomeWP!AT267-Income_CF!AT269))</f>
        <v>-280710.81828536384</v>
      </c>
      <c r="AU267" s="1">
        <f>IF(QP_IncomeWP!AU267="","",'Cost and Benefit Parameters'!$C$44*(QP_IncomeWP!AU267-Income_CF!AU269))</f>
        <v>-285883.33992622711</v>
      </c>
      <c r="AV267" s="1">
        <f>IF(QP_IncomeWP!AV267="","",'Cost and Benefit Parameters'!$C$44*(QP_IncomeWP!AV267-Income_CF!AV269))</f>
        <v>-290976.53479903023</v>
      </c>
      <c r="AW267" s="1">
        <f>IF(QP_IncomeWP!AW267="","",'Cost and Benefit Parameters'!$C$44*(QP_IncomeWP!AW267-Income_CF!AW269))</f>
        <v>-295982.82521912246</v>
      </c>
      <c r="AX267" s="1">
        <f>IF(QP_IncomeWP!AX267="","",'Cost and Benefit Parameters'!$C$44*(QP_IncomeWP!AX267-Income_CF!AX269))</f>
        <v>-300894.6585722657</v>
      </c>
      <c r="AY267" s="1">
        <f>IF(QP_IncomeWP!AY267="","",'Cost and Benefit Parameters'!$C$44*(QP_IncomeWP!AY267-Income_CF!AY269))</f>
        <v>-305704.52601939946</v>
      </c>
      <c r="AZ267" s="1">
        <f>IF(QP_IncomeWP!AZ267="","",'Cost and Benefit Parameters'!$C$44*(QP_IncomeWP!AZ267-Income_CF!AZ269))</f>
        <v>-310404.98138506809</v>
      </c>
      <c r="BA267" s="1">
        <f>IF(QP_IncomeWP!BA267="","",'Cost and Benefit Parameters'!$C$44*(QP_IncomeWP!BA267-Income_CF!BA269))</f>
        <v>-314988.66016406362</v>
      </c>
      <c r="BB267" s="1" t="str">
        <f>IF(QP_IncomeWP!BB267="","",'Cost and Benefit Parameters'!$C$44*(QP_IncomeWP!BB267-Income_CF!BB269))</f>
        <v/>
      </c>
      <c r="BC267" s="1" t="str">
        <f>IF(QP_IncomeWP!BC267="","",'Cost and Benefit Parameters'!$C$44*(QP_IncomeWP!BC267-Income_CF!BC269))</f>
        <v/>
      </c>
      <c r="BD267" s="1" t="str">
        <f>IF(QP_IncomeWP!BD267="","",'Cost and Benefit Parameters'!$C$44*(QP_IncomeWP!BD267-Income_CF!BD269))</f>
        <v/>
      </c>
      <c r="BE267" s="1" t="str">
        <f>IF(QP_IncomeWP!BE267="","",'Cost and Benefit Parameters'!$C$44*(QP_IncomeWP!BE267-Income_CF!BE269))</f>
        <v/>
      </c>
      <c r="BF267" s="1" t="str">
        <f>IF(QP_IncomeWP!BF267="","",'Cost and Benefit Parameters'!$C$44*(QP_IncomeWP!BF267-Income_CF!BF269))</f>
        <v/>
      </c>
      <c r="BG267" s="1" t="str">
        <f>IF(QP_IncomeWP!BG267="","",'Cost and Benefit Parameters'!$C$44*(QP_IncomeWP!BG267-Income_CF!BG269))</f>
        <v/>
      </c>
      <c r="BH267" s="1" t="str">
        <f>IF(QP_IncomeWP!BH267="","",'Cost and Benefit Parameters'!$C$44*(QP_IncomeWP!BH267-Income_CF!BH269))</f>
        <v/>
      </c>
      <c r="BI267" s="1" t="str">
        <f>IF(QP_IncomeWP!BI267="","",'Cost and Benefit Parameters'!$C$44*(QP_IncomeWP!BI267-Income_CF!BI269))</f>
        <v/>
      </c>
      <c r="BJ267" s="1" t="str">
        <f>IF(QP_IncomeWP!BJ267="","",'Cost and Benefit Parameters'!$C$44*(QP_IncomeWP!BJ267-Income_CF!BJ269))</f>
        <v/>
      </c>
      <c r="BK267" s="1" t="str">
        <f>IF(QP_IncomeWP!BK267="","",'Cost and Benefit Parameters'!$C$44*(QP_IncomeWP!BK267-Income_CF!BK269))</f>
        <v/>
      </c>
      <c r="BL267" s="1" t="str">
        <f>IF(QP_IncomeWP!BL267="","",'Cost and Benefit Parameters'!$C$44*(QP_IncomeWP!BL267-Income_CF!BL269))</f>
        <v/>
      </c>
      <c r="BM267" s="1" t="str">
        <f>IF(QP_IncomeWP!BM267="","",'Cost and Benefit Parameters'!$C$44*(QP_IncomeWP!BM267-Income_CF!BM269))</f>
        <v/>
      </c>
      <c r="BN267" s="1" t="str">
        <f>IF(QP_IncomeWP!BN267="","",'Cost and Benefit Parameters'!$C$44*(QP_IncomeWP!BN267-Income_CF!BN269))</f>
        <v/>
      </c>
    </row>
    <row r="268" spans="1:72" x14ac:dyDescent="0.55000000000000004">
      <c r="A268" s="639"/>
      <c r="B268" t="s">
        <v>474</v>
      </c>
      <c r="H268" s="1" t="str">
        <f>IF(QP_IncomeWP!H268="","",'Cost and Benefit Parameters'!$C$44*(QP_IncomeWP!H268-Income_CF!H270))</f>
        <v/>
      </c>
      <c r="I268" s="1" t="str">
        <f>IF(QP_IncomeWP!I268="","",'Cost and Benefit Parameters'!$C$44*(QP_IncomeWP!I268-Income_CF!I270))</f>
        <v/>
      </c>
      <c r="J268" s="1" t="str">
        <f>IF(QP_IncomeWP!J268="","",'Cost and Benefit Parameters'!$C$44*(QP_IncomeWP!J268-Income_CF!J270))</f>
        <v/>
      </c>
      <c r="K268" s="1" t="str">
        <f>IF(QP_IncomeWP!K268="","",'Cost and Benefit Parameters'!$C$44*(QP_IncomeWP!K268-Income_CF!K270))</f>
        <v/>
      </c>
      <c r="L268" s="1" t="str">
        <f>IF(QP_IncomeWP!L268="","",'Cost and Benefit Parameters'!$C$44*(QP_IncomeWP!L268-Income_CF!L270))</f>
        <v/>
      </c>
      <c r="M268" s="1" t="str">
        <f>IF(QP_IncomeWP!M268="","",'Cost and Benefit Parameters'!$C$44*(QP_IncomeWP!M268-Income_CF!M270))</f>
        <v/>
      </c>
      <c r="N268" s="1" t="str">
        <f>IF(QP_IncomeWP!N268="","",'Cost and Benefit Parameters'!$C$44*(QP_IncomeWP!N268-Income_CF!N270))</f>
        <v/>
      </c>
      <c r="O268" s="1">
        <f>IF(QP_IncomeWP!O268="","",'Cost and Benefit Parameters'!$C$44*(QP_IncomeWP!O268-Income_CF!O270))</f>
        <v>-116431.3877922633</v>
      </c>
      <c r="P268" s="1">
        <f>IF(QP_IncomeWP!P268="","",'Cost and Benefit Parameters'!$C$44*(QP_IncomeWP!P268-Income_CF!P270))</f>
        <v>-120948.03079343622</v>
      </c>
      <c r="Q268" s="1">
        <f>IF(QP_IncomeWP!Q268="","",'Cost and Benefit Parameters'!$C$44*(QP_IncomeWP!Q268-Income_CF!Q270))</f>
        <v>-125564.52350969803</v>
      </c>
      <c r="R268" s="1">
        <f>IF(QP_IncomeWP!R268="","",'Cost and Benefit Parameters'!$C$44*(QP_IncomeWP!R268-Income_CF!R270))</f>
        <v>-130279.03330467097</v>
      </c>
      <c r="S268" s="1">
        <f>IF(QP_IncomeWP!S268="","",'Cost and Benefit Parameters'!$C$44*(QP_IncomeWP!S268-Income_CF!S270))</f>
        <v>-135916.04276342882</v>
      </c>
      <c r="T268" s="1">
        <f>IF(QP_IncomeWP!T268="","",'Cost and Benefit Parameters'!$C$44*(QP_IncomeWP!T268-Income_CF!T270))</f>
        <v>-140765.60971788492</v>
      </c>
      <c r="U268" s="1">
        <f>IF(QP_IncomeWP!U268="","",'Cost and Benefit Parameters'!$C$44*(QP_IncomeWP!U268-Income_CF!U270))</f>
        <v>-145700.76547599304</v>
      </c>
      <c r="V268" s="1">
        <f>IF(QP_IncomeWP!V268="","",'Cost and Benefit Parameters'!$C$44*(QP_IncomeWP!V268-Income_CF!V270))</f>
        <v>-150718.48653501584</v>
      </c>
      <c r="W268" s="1">
        <f>IF(QP_IncomeWP!W268="","",'Cost and Benefit Parameters'!$C$44*(QP_IncomeWP!W268-Income_CF!W270))</f>
        <v>-155815.4932131083</v>
      </c>
      <c r="X268" s="1">
        <f>IF(QP_IncomeWP!X268="","",'Cost and Benefit Parameters'!$C$44*(QP_IncomeWP!X268-Income_CF!X270))</f>
        <v>-160988.24883105658</v>
      </c>
      <c r="Y268" s="1">
        <f>IF(QP_IncomeWP!Y268="","",'Cost and Benefit Parameters'!$C$44*(QP_IncomeWP!Y268-Income_CF!Y270))</f>
        <v>-166232.95964974153</v>
      </c>
      <c r="Z268" s="1">
        <f>IF(QP_IncomeWP!Z268="","",'Cost and Benefit Parameters'!$C$44*(QP_IncomeWP!Z268-Income_CF!Z270))</f>
        <v>-171545.57558910135</v>
      </c>
      <c r="AA268" s="1">
        <f>IF(QP_IncomeWP!AA268="","",'Cost and Benefit Parameters'!$C$44*(QP_IncomeWP!AA268-Income_CF!AA270))</f>
        <v>-176921.79175189938</v>
      </c>
      <c r="AB268" s="1">
        <f>IF(QP_IncomeWP!AB268="","",'Cost and Benefit Parameters'!$C$44*(QP_IncomeWP!AB268-Income_CF!AB270))</f>
        <v>-182357.05077294333</v>
      </c>
      <c r="AC268" s="1">
        <f>IF(QP_IncomeWP!AC268="","",'Cost and Benefit Parameters'!$C$44*(QP_IncomeWP!AC268-Income_CF!AC270))</f>
        <v>-187846.54601153097</v>
      </c>
      <c r="AD268" s="1">
        <f>IF(QP_IncomeWP!AD268="","",'Cost and Benefit Parameters'!$C$44*(QP_IncomeWP!AD268-Income_CF!AD270))</f>
        <v>-193385.2256018935</v>
      </c>
      <c r="AE268" s="1">
        <f>IF(QP_IncomeWP!AE268="","",'Cost and Benefit Parameters'!$C$44*(QP_IncomeWP!AE268-Income_CF!AE270))</f>
        <v>-198967.79737317245</v>
      </c>
      <c r="AF268" s="1">
        <f>IF(QP_IncomeWP!AF268="","",'Cost and Benefit Parameters'!$C$44*(QP_IncomeWP!AF268-Income_CF!AF270))</f>
        <v>-204588.7346471507</v>
      </c>
      <c r="AG268" s="1">
        <f>IF(QP_IncomeWP!AG268="","",'Cost and Benefit Parameters'!$C$44*(QP_IncomeWP!AG268-Income_CF!AG270))</f>
        <v>-210242.28291843293</v>
      </c>
      <c r="AH268" s="1">
        <f>IF(QP_IncomeWP!AH268="","",'Cost and Benefit Parameters'!$C$44*(QP_IncomeWP!AH268-Income_CF!AH270))</f>
        <v>-215922.46741817245</v>
      </c>
      <c r="AI268" s="1">
        <f>IF(QP_IncomeWP!AI268="","",'Cost and Benefit Parameters'!$C$44*(QP_IncomeWP!AI268-Income_CF!AI270))</f>
        <v>-221623.10155869613</v>
      </c>
      <c r="AJ268" s="1">
        <f>IF(QP_IncomeWP!AJ268="","",'Cost and Benefit Parameters'!$C$44*(QP_IncomeWP!AJ268-Income_CF!AJ270))</f>
        <v>-227337.7962525739</v>
      </c>
      <c r="AK268" s="1">
        <f>IF(QP_IncomeWP!AK268="","",'Cost and Benefit Parameters'!$C$44*(QP_IncomeWP!AK268-Income_CF!AK270))</f>
        <v>-233059.97009575798</v>
      </c>
      <c r="AL268" s="1">
        <f>IF(QP_IncomeWP!AL268="","",'Cost and Benefit Parameters'!$C$44*(QP_IncomeWP!AL268-Income_CF!AL270))</f>
        <v>-238782.86040049512</v>
      </c>
      <c r="AM268" s="1">
        <f>IF(QP_IncomeWP!AM268="","",'Cost and Benefit Parameters'!$C$44*(QP_IncomeWP!AM268-Income_CF!AM270))</f>
        <v>-244499.53505971294</v>
      </c>
      <c r="AN268" s="1">
        <f>IF(QP_IncomeWP!AN268="","",'Cost and Benefit Parameters'!$C$44*(QP_IncomeWP!AN268-Income_CF!AN270))</f>
        <v>-250202.90522056833</v>
      </c>
      <c r="AO268" s="1">
        <f>IF(QP_IncomeWP!AO268="","",'Cost and Benefit Parameters'!$C$44*(QP_IncomeWP!AO268-Income_CF!AO270))</f>
        <v>-255885.73874089459</v>
      </c>
      <c r="AP268" s="1">
        <f>IF(QP_IncomeWP!AP268="","",'Cost and Benefit Parameters'!$C$44*(QP_IncomeWP!AP268-Income_CF!AP270))</f>
        <v>-261540.67439826985</v>
      </c>
      <c r="AQ268" s="1">
        <f>IF(QP_IncomeWP!AQ268="","",'Cost and Benefit Parameters'!$C$44*(QP_IncomeWP!AQ268-Income_CF!AQ270))</f>
        <v>-267160.23681756668</v>
      </c>
      <c r="AR268" s="1">
        <f>IF(QP_IncomeWP!AR268="","",'Cost and Benefit Parameters'!$C$44*(QP_IncomeWP!AR268-Income_CF!AR270))</f>
        <v>-272736.85207896557</v>
      </c>
      <c r="AS268" s="1">
        <f>IF(QP_IncomeWP!AS268="","",'Cost and Benefit Parameters'!$C$44*(QP_IncomeWP!AS268-Income_CF!AS270))</f>
        <v>-278262.86396471388</v>
      </c>
      <c r="AT268" s="1">
        <f>IF(QP_IncomeWP!AT268="","",'Cost and Benefit Parameters'!$C$44*(QP_IncomeWP!AT268-Income_CF!AT270))</f>
        <v>-283730.55079925689</v>
      </c>
      <c r="AU268" s="1">
        <f>IF(QP_IncomeWP!AU268="","",'Cost and Benefit Parameters'!$C$44*(QP_IncomeWP!AU268-Income_CF!AU270))</f>
        <v>-289132.14283392485</v>
      </c>
      <c r="AV268" s="1">
        <f>IF(QP_IncomeWP!AV268="","",'Cost and Benefit Parameters'!$C$44*(QP_IncomeWP!AV268-Income_CF!AV270))</f>
        <v>-294459.84012401389</v>
      </c>
      <c r="AW268" s="1">
        <f>IF(QP_IncomeWP!AW268="","",'Cost and Benefit Parameters'!$C$44*(QP_IncomeWP!AW268-Income_CF!AW270))</f>
        <v>-299705.83084300108</v>
      </c>
      <c r="AX268" s="1">
        <f>IF(QP_IncomeWP!AX268="","",'Cost and Benefit Parameters'!$C$44*(QP_IncomeWP!AX268-Income_CF!AX270))</f>
        <v>-304862.30997569615</v>
      </c>
      <c r="AY268" s="1">
        <f>IF(QP_IncomeWP!AY268="","",'Cost and Benefit Parameters'!$C$44*(QP_IncomeWP!AY268-Income_CF!AY270))</f>
        <v>-309921.49832943367</v>
      </c>
      <c r="AZ268" s="1">
        <f>IF(QP_IncomeWP!AZ268="","",'Cost and Benefit Parameters'!$C$44*(QP_IncomeWP!AZ268-Income_CF!AZ270))</f>
        <v>-314875.66179998143</v>
      </c>
      <c r="BA268" s="1">
        <f>IF(QP_IncomeWP!BA268="","",'Cost and Benefit Parameters'!$C$44*(QP_IncomeWP!BA268-Income_CF!BA270))</f>
        <v>-319717.13082662021</v>
      </c>
      <c r="BB268" s="1">
        <f>IF(QP_IncomeWP!BB268="","",'Cost and Benefit Parameters'!$C$44*(QP_IncomeWP!BB268-Income_CF!BB270))</f>
        <v>-324438.31996898545</v>
      </c>
      <c r="BC268" s="1" t="str">
        <f>IF(QP_IncomeWP!BC268="","",'Cost and Benefit Parameters'!$C$44*(QP_IncomeWP!BC268-Income_CF!BC270))</f>
        <v/>
      </c>
      <c r="BD268" s="1" t="str">
        <f>IF(QP_IncomeWP!BD268="","",'Cost and Benefit Parameters'!$C$44*(QP_IncomeWP!BD268-Income_CF!BD270))</f>
        <v/>
      </c>
      <c r="BE268" s="1" t="str">
        <f>IF(QP_IncomeWP!BE268="","",'Cost and Benefit Parameters'!$C$44*(QP_IncomeWP!BE268-Income_CF!BE270))</f>
        <v/>
      </c>
      <c r="BF268" s="1" t="str">
        <f>IF(QP_IncomeWP!BF268="","",'Cost and Benefit Parameters'!$C$44*(QP_IncomeWP!BF268-Income_CF!BF270))</f>
        <v/>
      </c>
      <c r="BG268" s="1" t="str">
        <f>IF(QP_IncomeWP!BG268="","",'Cost and Benefit Parameters'!$C$44*(QP_IncomeWP!BG268-Income_CF!BG270))</f>
        <v/>
      </c>
      <c r="BH268" s="1" t="str">
        <f>IF(QP_IncomeWP!BH268="","",'Cost and Benefit Parameters'!$C$44*(QP_IncomeWP!BH268-Income_CF!BH270))</f>
        <v/>
      </c>
      <c r="BI268" s="1" t="str">
        <f>IF(QP_IncomeWP!BI268="","",'Cost and Benefit Parameters'!$C$44*(QP_IncomeWP!BI268-Income_CF!BI270))</f>
        <v/>
      </c>
      <c r="BJ268" s="1" t="str">
        <f>IF(QP_IncomeWP!BJ268="","",'Cost and Benefit Parameters'!$C$44*(QP_IncomeWP!BJ268-Income_CF!BJ270))</f>
        <v/>
      </c>
      <c r="BK268" s="1" t="str">
        <f>IF(QP_IncomeWP!BK268="","",'Cost and Benefit Parameters'!$C$44*(QP_IncomeWP!BK268-Income_CF!BK270))</f>
        <v/>
      </c>
      <c r="BL268" s="1" t="str">
        <f>IF(QP_IncomeWP!BL268="","",'Cost and Benefit Parameters'!$C$44*(QP_IncomeWP!BL268-Income_CF!BL270))</f>
        <v/>
      </c>
      <c r="BM268" s="1" t="str">
        <f>IF(QP_IncomeWP!BM268="","",'Cost and Benefit Parameters'!$C$44*(QP_IncomeWP!BM268-Income_CF!BM270))</f>
        <v/>
      </c>
      <c r="BN268" s="1" t="str">
        <f>IF(QP_IncomeWP!BN268="","",'Cost and Benefit Parameters'!$C$44*(QP_IncomeWP!BN268-Income_CF!BN270))</f>
        <v/>
      </c>
    </row>
    <row r="269" spans="1:72" x14ac:dyDescent="0.55000000000000004">
      <c r="A269" s="639"/>
      <c r="B269" t="s">
        <v>475</v>
      </c>
      <c r="H269" s="1" t="str">
        <f>IF(QP_IncomeWP!H269="","",'Cost and Benefit Parameters'!$C$44*(QP_IncomeWP!H269-Income_CF!H271))</f>
        <v/>
      </c>
      <c r="I269" s="1" t="str">
        <f>IF(QP_IncomeWP!I269="","",'Cost and Benefit Parameters'!$C$44*(QP_IncomeWP!I269-Income_CF!I271))</f>
        <v/>
      </c>
      <c r="J269" s="1" t="str">
        <f>IF(QP_IncomeWP!J269="","",'Cost and Benefit Parameters'!$C$44*(QP_IncomeWP!J269-Income_CF!J271))</f>
        <v/>
      </c>
      <c r="K269" s="1" t="str">
        <f>IF(QP_IncomeWP!K269="","",'Cost and Benefit Parameters'!$C$44*(QP_IncomeWP!K269-Income_CF!K271))</f>
        <v/>
      </c>
      <c r="L269" s="1" t="str">
        <f>IF(QP_IncomeWP!L269="","",'Cost and Benefit Parameters'!$C$44*(QP_IncomeWP!L269-Income_CF!L271))</f>
        <v/>
      </c>
      <c r="M269" s="1" t="str">
        <f>IF(QP_IncomeWP!M269="","",'Cost and Benefit Parameters'!$C$44*(QP_IncomeWP!M269-Income_CF!M271))</f>
        <v/>
      </c>
      <c r="N269" s="1" t="str">
        <f>IF(QP_IncomeWP!N269="","",'Cost and Benefit Parameters'!$C$44*(QP_IncomeWP!N269-Income_CF!N271))</f>
        <v/>
      </c>
      <c r="O269" s="1" t="str">
        <f>IF(QP_IncomeWP!O269="","",'Cost and Benefit Parameters'!$C$44*(QP_IncomeWP!O269-Income_CF!O271))</f>
        <v/>
      </c>
      <c r="P269" s="1">
        <f>IF(QP_IncomeWP!P269="","",'Cost and Benefit Parameters'!$C$44*(QP_IncomeWP!P269-Income_CF!P271))</f>
        <v>-119924.32942603118</v>
      </c>
      <c r="Q269" s="1">
        <f>IF(QP_IncomeWP!Q269="","",'Cost and Benefit Parameters'!$C$44*(QP_IncomeWP!Q269-Income_CF!Q271))</f>
        <v>-124576.47171723931</v>
      </c>
      <c r="R269" s="1">
        <f>IF(QP_IncomeWP!R269="","",'Cost and Benefit Parameters'!$C$44*(QP_IncomeWP!R269-Income_CF!R271))</f>
        <v>-129331.45921498895</v>
      </c>
      <c r="S269" s="1">
        <f>IF(QP_IncomeWP!S269="","",'Cost and Benefit Parameters'!$C$44*(QP_IncomeWP!S269-Income_CF!S271))</f>
        <v>-134187.40430381111</v>
      </c>
      <c r="T269" s="1">
        <f>IF(QP_IncomeWP!T269="","",'Cost and Benefit Parameters'!$C$44*(QP_IncomeWP!T269-Income_CF!T271))</f>
        <v>-139993.5240463317</v>
      </c>
      <c r="U269" s="1">
        <f>IF(QP_IncomeWP!U269="","",'Cost and Benefit Parameters'!$C$44*(QP_IncomeWP!U269-Income_CF!U271))</f>
        <v>-144988.57800942144</v>
      </c>
      <c r="V269" s="1">
        <f>IF(QP_IncomeWP!V269="","",'Cost and Benefit Parameters'!$C$44*(QP_IncomeWP!V269-Income_CF!V271))</f>
        <v>-150071.78844027277</v>
      </c>
      <c r="W269" s="1">
        <f>IF(QP_IncomeWP!W269="","",'Cost and Benefit Parameters'!$C$44*(QP_IncomeWP!W269-Income_CF!W271))</f>
        <v>-155240.0411310663</v>
      </c>
      <c r="X269" s="1">
        <f>IF(QP_IncomeWP!X269="","",'Cost and Benefit Parameters'!$C$44*(QP_IncomeWP!X269-Income_CF!X271))</f>
        <v>-160489.95800950157</v>
      </c>
      <c r="Y269" s="1">
        <f>IF(QP_IncomeWP!Y269="","",'Cost and Benefit Parameters'!$C$44*(QP_IncomeWP!Y269-Income_CF!Y271))</f>
        <v>-165817.89629598829</v>
      </c>
      <c r="Z269" s="1">
        <f>IF(QP_IncomeWP!Z269="","",'Cost and Benefit Parameters'!$C$44*(QP_IncomeWP!Z269-Income_CF!Z271))</f>
        <v>-171219.94843923379</v>
      </c>
      <c r="AA269" s="1">
        <f>IF(QP_IncomeWP!AA269="","",'Cost and Benefit Parameters'!$C$44*(QP_IncomeWP!AA269-Income_CF!AA271))</f>
        <v>-176691.94285677435</v>
      </c>
      <c r="AB269" s="1">
        <f>IF(QP_IncomeWP!AB269="","",'Cost and Benefit Parameters'!$C$44*(QP_IncomeWP!AB269-Income_CF!AB271))</f>
        <v>-182229.44550445638</v>
      </c>
      <c r="AC269" s="1">
        <f>IF(QP_IncomeWP!AC269="","",'Cost and Benefit Parameters'!$C$44*(QP_IncomeWP!AC269-Income_CF!AC271))</f>
        <v>-187827.76229613164</v>
      </c>
      <c r="AD269" s="1">
        <f>IF(QP_IncomeWP!AD269="","",'Cost and Benefit Parameters'!$C$44*(QP_IncomeWP!AD269-Income_CF!AD271))</f>
        <v>-193481.94239187686</v>
      </c>
      <c r="AE269" s="1">
        <f>IF(QP_IncomeWP!AE269="","",'Cost and Benefit Parameters'!$C$44*(QP_IncomeWP!AE269-Income_CF!AE271))</f>
        <v>-199186.78236995038</v>
      </c>
      <c r="AF269" s="1">
        <f>IF(QP_IncomeWP!AF269="","",'Cost and Benefit Parameters'!$C$44*(QP_IncomeWP!AF269-Income_CF!AF271))</f>
        <v>-204936.83129436767</v>
      </c>
      <c r="AG269" s="1">
        <f>IF(QP_IncomeWP!AG269="","",'Cost and Benefit Parameters'!$C$44*(QP_IncomeWP!AG269-Income_CF!AG271))</f>
        <v>-210726.39668656522</v>
      </c>
      <c r="AH269" s="1">
        <f>IF(QP_IncomeWP!AH269="","",'Cost and Benefit Parameters'!$C$44*(QP_IncomeWP!AH269-Income_CF!AH271))</f>
        <v>-216549.55140598596</v>
      </c>
      <c r="AI269" s="1">
        <f>IF(QP_IncomeWP!AI269="","",'Cost and Benefit Parameters'!$C$44*(QP_IncomeWP!AI269-Income_CF!AI271))</f>
        <v>-222400.14144071756</v>
      </c>
      <c r="AJ269" s="1">
        <f>IF(QP_IncomeWP!AJ269="","",'Cost and Benefit Parameters'!$C$44*(QP_IncomeWP!AJ269-Income_CF!AJ271))</f>
        <v>-228271.79460545702</v>
      </c>
      <c r="AK269" s="1">
        <f>IF(QP_IncomeWP!AK269="","",'Cost and Benefit Parameters'!$C$44*(QP_IncomeWP!AK269-Income_CF!AK271))</f>
        <v>-234157.93014015123</v>
      </c>
      <c r="AL269" s="1">
        <f>IF(QP_IncomeWP!AL269="","",'Cost and Benefit Parameters'!$C$44*(QP_IncomeWP!AL269-Income_CF!AL271))</f>
        <v>-240051.7691986307</v>
      </c>
      <c r="AM269" s="1">
        <f>IF(QP_IncomeWP!AM269="","",'Cost and Benefit Parameters'!$C$44*(QP_IncomeWP!AM269-Income_CF!AM271))</f>
        <v>-245946.34621251005</v>
      </c>
      <c r="AN269" s="1">
        <f>IF(QP_IncomeWP!AN269="","",'Cost and Benefit Parameters'!$C$44*(QP_IncomeWP!AN269-Income_CF!AN271))</f>
        <v>-251834.52111150429</v>
      </c>
      <c r="AO269" s="1">
        <f>IF(QP_IncomeWP!AO269="","",'Cost and Benefit Parameters'!$C$44*(QP_IncomeWP!AO269-Income_CF!AO271))</f>
        <v>-257708.99237718541</v>
      </c>
      <c r="AP269" s="1">
        <f>IF(QP_IncomeWP!AP269="","",'Cost and Benefit Parameters'!$C$44*(QP_IncomeWP!AP269-Income_CF!AP271))</f>
        <v>-263562.31090312143</v>
      </c>
      <c r="AQ269" s="1">
        <f>IF(QP_IncomeWP!AQ269="","",'Cost and Benefit Parameters'!$C$44*(QP_IncomeWP!AQ269-Income_CF!AQ271))</f>
        <v>-269386.89463021787</v>
      </c>
      <c r="AR269" s="1">
        <f>IF(QP_IncomeWP!AR269="","",'Cost and Benefit Parameters'!$C$44*(QP_IncomeWP!AR269-Income_CF!AR271))</f>
        <v>-275175.0439220937</v>
      </c>
      <c r="AS269" s="1">
        <f>IF(QP_IncomeWP!AS269="","",'Cost and Benefit Parameters'!$C$44*(QP_IncomeWP!AS269-Income_CF!AS271))</f>
        <v>-280918.95764133456</v>
      </c>
      <c r="AT269" s="1">
        <f>IF(QP_IncomeWP!AT269="","",'Cost and Benefit Parameters'!$C$44*(QP_IncomeWP!AT269-Income_CF!AT271))</f>
        <v>-286610.74988365534</v>
      </c>
      <c r="AU269" s="1">
        <f>IF(QP_IncomeWP!AU269="","",'Cost and Benefit Parameters'!$C$44*(QP_IncomeWP!AU269-Income_CF!AU271))</f>
        <v>-292242.46732323471</v>
      </c>
      <c r="AV269" s="1">
        <f>IF(QP_IncomeWP!AV269="","",'Cost and Benefit Parameters'!$C$44*(QP_IncomeWP!AV269-Income_CF!AV271))</f>
        <v>-297806.10711894254</v>
      </c>
      <c r="AW269" s="1">
        <f>IF(QP_IncomeWP!AW269="","",'Cost and Benefit Parameters'!$C$44*(QP_IncomeWP!AW269-Income_CF!AW271))</f>
        <v>-303293.63532773429</v>
      </c>
      <c r="AX269" s="1">
        <f>IF(QP_IncomeWP!AX269="","",'Cost and Benefit Parameters'!$C$44*(QP_IncomeWP!AX269-Income_CF!AX271))</f>
        <v>-308697.00576829113</v>
      </c>
      <c r="AY269" s="1">
        <f>IF(QP_IncomeWP!AY269="","",'Cost and Benefit Parameters'!$C$44*(QP_IncomeWP!AY269-Income_CF!AY271))</f>
        <v>-314008.17927496706</v>
      </c>
      <c r="AZ269" s="1">
        <f>IF(QP_IncomeWP!AZ269="","",'Cost and Benefit Parameters'!$C$44*(QP_IncomeWP!AZ269-Income_CF!AZ271))</f>
        <v>-319219.14327931672</v>
      </c>
      <c r="BA269" s="1">
        <f>IF(QP_IncomeWP!BA269="","",'Cost and Benefit Parameters'!$C$44*(QP_IncomeWP!BA269-Income_CF!BA271))</f>
        <v>-324321.93165398092</v>
      </c>
      <c r="BB269" s="1">
        <f>IF(QP_IncomeWP!BB269="","",'Cost and Benefit Parameters'!$C$44*(QP_IncomeWP!BB269-Income_CF!BB271))</f>
        <v>-329308.64475141873</v>
      </c>
      <c r="BC269" s="1">
        <f>IF(QP_IncomeWP!BC269="","",'Cost and Benefit Parameters'!$C$44*(QP_IncomeWP!BC269-Income_CF!BC271))</f>
        <v>-334171.46956805495</v>
      </c>
      <c r="BD269" s="1" t="str">
        <f>IF(QP_IncomeWP!BD269="","",'Cost and Benefit Parameters'!$C$44*(QP_IncomeWP!BD269-Income_CF!BD271))</f>
        <v/>
      </c>
      <c r="BE269" s="1" t="str">
        <f>IF(QP_IncomeWP!BE269="","",'Cost and Benefit Parameters'!$C$44*(QP_IncomeWP!BE269-Income_CF!BE271))</f>
        <v/>
      </c>
      <c r="BF269" s="1" t="str">
        <f>IF(QP_IncomeWP!BF269="","",'Cost and Benefit Parameters'!$C$44*(QP_IncomeWP!BF269-Income_CF!BF271))</f>
        <v/>
      </c>
      <c r="BG269" s="1" t="str">
        <f>IF(QP_IncomeWP!BG269="","",'Cost and Benefit Parameters'!$C$44*(QP_IncomeWP!BG269-Income_CF!BG271))</f>
        <v/>
      </c>
      <c r="BH269" s="1" t="str">
        <f>IF(QP_IncomeWP!BH269="","",'Cost and Benefit Parameters'!$C$44*(QP_IncomeWP!BH269-Income_CF!BH271))</f>
        <v/>
      </c>
      <c r="BI269" s="1" t="str">
        <f>IF(QP_IncomeWP!BI269="","",'Cost and Benefit Parameters'!$C$44*(QP_IncomeWP!BI269-Income_CF!BI271))</f>
        <v/>
      </c>
      <c r="BJ269" s="1" t="str">
        <f>IF(QP_IncomeWP!BJ269="","",'Cost and Benefit Parameters'!$C$44*(QP_IncomeWP!BJ269-Income_CF!BJ271))</f>
        <v/>
      </c>
      <c r="BK269" s="1" t="str">
        <f>IF(QP_IncomeWP!BK269="","",'Cost and Benefit Parameters'!$C$44*(QP_IncomeWP!BK269-Income_CF!BK271))</f>
        <v/>
      </c>
      <c r="BL269" s="1" t="str">
        <f>IF(QP_IncomeWP!BL269="","",'Cost and Benefit Parameters'!$C$44*(QP_IncomeWP!BL269-Income_CF!BL271))</f>
        <v/>
      </c>
      <c r="BM269" s="1" t="str">
        <f>IF(QP_IncomeWP!BM269="","",'Cost and Benefit Parameters'!$C$44*(QP_IncomeWP!BM269-Income_CF!BM271))</f>
        <v/>
      </c>
      <c r="BN269" s="1" t="str">
        <f>IF(QP_IncomeWP!BN269="","",'Cost and Benefit Parameters'!$C$44*(QP_IncomeWP!BN269-Income_CF!BN271))</f>
        <v/>
      </c>
    </row>
    <row r="270" spans="1:72" x14ac:dyDescent="0.55000000000000004">
      <c r="A270" s="639"/>
      <c r="B270" t="s">
        <v>476</v>
      </c>
      <c r="H270" s="1" t="str">
        <f>IF(QP_IncomeWP!H270="","",'Cost and Benefit Parameters'!$C$44*(QP_IncomeWP!H270-Income_CF!H272))</f>
        <v/>
      </c>
      <c r="I270" s="1" t="str">
        <f>IF(QP_IncomeWP!I270="","",'Cost and Benefit Parameters'!$C$44*(QP_IncomeWP!I270-Income_CF!I272))</f>
        <v/>
      </c>
      <c r="J270" s="1" t="str">
        <f>IF(QP_IncomeWP!J270="","",'Cost and Benefit Parameters'!$C$44*(QP_IncomeWP!J270-Income_CF!J272))</f>
        <v/>
      </c>
      <c r="K270" s="1" t="str">
        <f>IF(QP_IncomeWP!K270="","",'Cost and Benefit Parameters'!$C$44*(QP_IncomeWP!K270-Income_CF!K272))</f>
        <v/>
      </c>
      <c r="L270" s="1" t="str">
        <f>IF(QP_IncomeWP!L270="","",'Cost and Benefit Parameters'!$C$44*(QP_IncomeWP!L270-Income_CF!L272))</f>
        <v/>
      </c>
      <c r="M270" s="1" t="str">
        <f>IF(QP_IncomeWP!M270="","",'Cost and Benefit Parameters'!$C$44*(QP_IncomeWP!M270-Income_CF!M272))</f>
        <v/>
      </c>
      <c r="N270" s="1" t="str">
        <f>IF(QP_IncomeWP!N270="","",'Cost and Benefit Parameters'!$C$44*(QP_IncomeWP!N270-Income_CF!N272))</f>
        <v/>
      </c>
      <c r="O270" s="1" t="str">
        <f>IF(QP_IncomeWP!O270="","",'Cost and Benefit Parameters'!$C$44*(QP_IncomeWP!O270-Income_CF!O272))</f>
        <v/>
      </c>
      <c r="P270" s="1" t="str">
        <f>IF(QP_IncomeWP!P270="","",'Cost and Benefit Parameters'!$C$44*(QP_IncomeWP!P270-Income_CF!P272))</f>
        <v/>
      </c>
      <c r="Q270" s="1">
        <f>IF(QP_IncomeWP!Q270="","",'Cost and Benefit Parameters'!$C$44*(QP_IncomeWP!Q270-Income_CF!Q272))</f>
        <v>-123522.05930881212</v>
      </c>
      <c r="R270" s="1">
        <f>IF(QP_IncomeWP!R270="","",'Cost and Benefit Parameters'!$C$44*(QP_IncomeWP!R270-Income_CF!R272))</f>
        <v>-128313.76586875647</v>
      </c>
      <c r="S270" s="1">
        <f>IF(QP_IncomeWP!S270="","",'Cost and Benefit Parameters'!$C$44*(QP_IncomeWP!S270-Income_CF!S272))</f>
        <v>-133211.40299143863</v>
      </c>
      <c r="T270" s="1">
        <f>IF(QP_IncomeWP!T270="","",'Cost and Benefit Parameters'!$C$44*(QP_IncomeWP!T270-Income_CF!T272))</f>
        <v>-138213.02643292546</v>
      </c>
      <c r="U270" s="1">
        <f>IF(QP_IncomeWP!U270="","",'Cost and Benefit Parameters'!$C$44*(QP_IncomeWP!U270-Income_CF!U272))</f>
        <v>-144193.32976772165</v>
      </c>
      <c r="V270" s="1">
        <f>IF(QP_IncomeWP!V270="","",'Cost and Benefit Parameters'!$C$44*(QP_IncomeWP!V270-Income_CF!V272))</f>
        <v>-149338.23534970407</v>
      </c>
      <c r="W270" s="1">
        <f>IF(QP_IncomeWP!W270="","",'Cost and Benefit Parameters'!$C$44*(QP_IncomeWP!W270-Income_CF!W272))</f>
        <v>-154573.94209348099</v>
      </c>
      <c r="X270" s="1">
        <f>IF(QP_IncomeWP!X270="","",'Cost and Benefit Parameters'!$C$44*(QP_IncomeWP!X270-Income_CF!X272))</f>
        <v>-159897.2423649983</v>
      </c>
      <c r="Y270" s="1">
        <f>IF(QP_IncomeWP!Y270="","",'Cost and Benefit Parameters'!$C$44*(QP_IncomeWP!Y270-Income_CF!Y272))</f>
        <v>-165304.65674978661</v>
      </c>
      <c r="Z270" s="1">
        <f>IF(QP_IncomeWP!Z270="","",'Cost and Benefit Parameters'!$C$44*(QP_IncomeWP!Z270-Income_CF!Z272))</f>
        <v>-170792.43318486787</v>
      </c>
      <c r="AA270" s="1">
        <f>IF(QP_IncomeWP!AA270="","",'Cost and Benefit Parameters'!$C$44*(QP_IncomeWP!AA270-Income_CF!AA272))</f>
        <v>-176356.54689241073</v>
      </c>
      <c r="AB270" s="1">
        <f>IF(QP_IncomeWP!AB270="","",'Cost and Benefit Parameters'!$C$44*(QP_IncomeWP!AB270-Income_CF!AB272))</f>
        <v>-181992.7011424776</v>
      </c>
      <c r="AC270" s="1">
        <f>IF(QP_IncomeWP!AC270="","",'Cost and Benefit Parameters'!$C$44*(QP_IncomeWP!AC270-Income_CF!AC272))</f>
        <v>-187696.3288695901</v>
      </c>
      <c r="AD270" s="1">
        <f>IF(QP_IncomeWP!AD270="","",'Cost and Benefit Parameters'!$C$44*(QP_IncomeWP!AD270-Income_CF!AD272))</f>
        <v>-193462.59516501558</v>
      </c>
      <c r="AE270" s="1">
        <f>IF(QP_IncomeWP!AE270="","",'Cost and Benefit Parameters'!$C$44*(QP_IncomeWP!AE270-Income_CF!AE272))</f>
        <v>-199286.4006636331</v>
      </c>
      <c r="AF270" s="1">
        <f>IF(QP_IncomeWP!AF270="","",'Cost and Benefit Parameters'!$C$44*(QP_IncomeWP!AF270-Income_CF!AF272))</f>
        <v>-205162.3858410489</v>
      </c>
      <c r="AG270" s="1">
        <f>IF(QP_IncomeWP!AG270="","",'Cost and Benefit Parameters'!$C$44*(QP_IncomeWP!AG270-Income_CF!AG272))</f>
        <v>-211084.93623319862</v>
      </c>
      <c r="AH270" s="1">
        <f>IF(QP_IncomeWP!AH270="","",'Cost and Benefit Parameters'!$C$44*(QP_IncomeWP!AH270-Income_CF!AH272))</f>
        <v>-217048.18858716218</v>
      </c>
      <c r="AI270" s="1">
        <f>IF(QP_IncomeWP!AI270="","",'Cost and Benefit Parameters'!$C$44*(QP_IncomeWP!AI270-Income_CF!AI272))</f>
        <v>-223046.0379481655</v>
      </c>
      <c r="AJ270" s="1">
        <f>IF(QP_IncomeWP!AJ270="","",'Cost and Benefit Parameters'!$C$44*(QP_IncomeWP!AJ270-Income_CF!AJ272))</f>
        <v>-229072.1456839391</v>
      </c>
      <c r="AK270" s="1">
        <f>IF(QP_IncomeWP!AK270="","",'Cost and Benefit Parameters'!$C$44*(QP_IncomeWP!AK270-Income_CF!AK272))</f>
        <v>-235119.94844362084</v>
      </c>
      <c r="AL270" s="1">
        <f>IF(QP_IncomeWP!AL270="","",'Cost and Benefit Parameters'!$C$44*(QP_IncomeWP!AL270-Income_CF!AL272))</f>
        <v>-241182.66804435573</v>
      </c>
      <c r="AM270" s="1">
        <f>IF(QP_IncomeWP!AM270="","",'Cost and Benefit Parameters'!$C$44*(QP_IncomeWP!AM270-Income_CF!AM272))</f>
        <v>-247253.32227458965</v>
      </c>
      <c r="AN270" s="1">
        <f>IF(QP_IncomeWP!AN270="","",'Cost and Benefit Parameters'!$C$44*(QP_IncomeWP!AN270-Income_CF!AN272))</f>
        <v>-253324.73659888527</v>
      </c>
      <c r="AO270" s="1">
        <f>IF(QP_IncomeWP!AO270="","",'Cost and Benefit Parameters'!$C$44*(QP_IncomeWP!AO270-Income_CF!AO272))</f>
        <v>-259389.55674484943</v>
      </c>
      <c r="AP270" s="1">
        <f>IF(QP_IncomeWP!AP270="","",'Cost and Benefit Parameters'!$C$44*(QP_IncomeWP!AP270-Income_CF!AP272))</f>
        <v>-265440.262148501</v>
      </c>
      <c r="AQ270" s="1">
        <f>IF(QP_IncomeWP!AQ270="","",'Cost and Benefit Parameters'!$C$44*(QP_IncomeWP!AQ270-Income_CF!AQ272))</f>
        <v>-271469.18023021502</v>
      </c>
      <c r="AR270" s="1">
        <f>IF(QP_IncomeWP!AR270="","",'Cost and Benefit Parameters'!$C$44*(QP_IncomeWP!AR270-Income_CF!AR272))</f>
        <v>-277468.5014691244</v>
      </c>
      <c r="AS270" s="1">
        <f>IF(QP_IncomeWP!AS270="","",'Cost and Benefit Parameters'!$C$44*(QP_IncomeWP!AS270-Income_CF!AS272))</f>
        <v>-283430.29523975652</v>
      </c>
      <c r="AT270" s="1">
        <f>IF(QP_IncomeWP!AT270="","",'Cost and Benefit Parameters'!$C$44*(QP_IncomeWP!AT270-Income_CF!AT272))</f>
        <v>-289346.52637057449</v>
      </c>
      <c r="AU270" s="1">
        <f>IF(QP_IncomeWP!AU270="","",'Cost and Benefit Parameters'!$C$44*(QP_IncomeWP!AU270-Income_CF!AU272))</f>
        <v>-295209.07238016493</v>
      </c>
      <c r="AV270" s="1">
        <f>IF(QP_IncomeWP!AV270="","",'Cost and Benefit Parameters'!$C$44*(QP_IncomeWP!AV270-Income_CF!AV272))</f>
        <v>-301009.74134293169</v>
      </c>
      <c r="AW270" s="1">
        <f>IF(QP_IncomeWP!AW270="","",'Cost and Benefit Parameters'!$C$44*(QP_IncomeWP!AW270-Income_CF!AW272))</f>
        <v>-306740.29033251089</v>
      </c>
      <c r="AX270" s="1">
        <f>IF(QP_IncomeWP!AX270="","",'Cost and Benefit Parameters'!$C$44*(QP_IncomeWP!AX270-Income_CF!AX272))</f>
        <v>-312392.44438756636</v>
      </c>
      <c r="AY270" s="1">
        <f>IF(QP_IncomeWP!AY270="","",'Cost and Benefit Parameters'!$C$44*(QP_IncomeWP!AY270-Income_CF!AY272))</f>
        <v>-317957.9159413398</v>
      </c>
      <c r="AZ270" s="1">
        <f>IF(QP_IncomeWP!AZ270="","",'Cost and Benefit Parameters'!$C$44*(QP_IncomeWP!AZ270-Income_CF!AZ272))</f>
        <v>-323428.42465321609</v>
      </c>
      <c r="BA270" s="1">
        <f>IF(QP_IncomeWP!BA270="","",'Cost and Benefit Parameters'!$C$44*(QP_IncomeWP!BA270-Income_CF!BA272))</f>
        <v>-328795.71757769625</v>
      </c>
      <c r="BB270" s="1">
        <f>IF(QP_IncomeWP!BB270="","",'Cost and Benefit Parameters'!$C$44*(QP_IncomeWP!BB270-Income_CF!BB272))</f>
        <v>-334051.58960360027</v>
      </c>
      <c r="BC270" s="1">
        <f>IF(QP_IncomeWP!BC270="","",'Cost and Benefit Parameters'!$C$44*(QP_IncomeWP!BC270-Income_CF!BC272))</f>
        <v>-339187.90409396123</v>
      </c>
      <c r="BD270" s="1">
        <f>IF(QP_IncomeWP!BD270="","",'Cost and Benefit Parameters'!$C$44*(QP_IncomeWP!BD270-Income_CF!BD272))</f>
        <v>-344196.61365509662</v>
      </c>
      <c r="BE270" s="1" t="str">
        <f>IF(QP_IncomeWP!BE270="","",'Cost and Benefit Parameters'!$C$44*(QP_IncomeWP!BE270-Income_CF!BE272))</f>
        <v/>
      </c>
      <c r="BF270" s="1" t="str">
        <f>IF(QP_IncomeWP!BF270="","",'Cost and Benefit Parameters'!$C$44*(QP_IncomeWP!BF270-Income_CF!BF272))</f>
        <v/>
      </c>
      <c r="BG270" s="1" t="str">
        <f>IF(QP_IncomeWP!BG270="","",'Cost and Benefit Parameters'!$C$44*(QP_IncomeWP!BG270-Income_CF!BG272))</f>
        <v/>
      </c>
      <c r="BH270" s="1" t="str">
        <f>IF(QP_IncomeWP!BH270="","",'Cost and Benefit Parameters'!$C$44*(QP_IncomeWP!BH270-Income_CF!BH272))</f>
        <v/>
      </c>
      <c r="BI270" s="1" t="str">
        <f>IF(QP_IncomeWP!BI270="","",'Cost and Benefit Parameters'!$C$44*(QP_IncomeWP!BI270-Income_CF!BI272))</f>
        <v/>
      </c>
      <c r="BJ270" s="1" t="str">
        <f>IF(QP_IncomeWP!BJ270="","",'Cost and Benefit Parameters'!$C$44*(QP_IncomeWP!BJ270-Income_CF!BJ272))</f>
        <v/>
      </c>
      <c r="BK270" s="1" t="str">
        <f>IF(QP_IncomeWP!BK270="","",'Cost and Benefit Parameters'!$C$44*(QP_IncomeWP!BK270-Income_CF!BK272))</f>
        <v/>
      </c>
      <c r="BL270" s="1" t="str">
        <f>IF(QP_IncomeWP!BL270="","",'Cost and Benefit Parameters'!$C$44*(QP_IncomeWP!BL270-Income_CF!BL272))</f>
        <v/>
      </c>
      <c r="BM270" s="1" t="str">
        <f>IF(QP_IncomeWP!BM270="","",'Cost and Benefit Parameters'!$C$44*(QP_IncomeWP!BM270-Income_CF!BM272))</f>
        <v/>
      </c>
      <c r="BN270" s="1" t="str">
        <f>IF(QP_IncomeWP!BN270="","",'Cost and Benefit Parameters'!$C$44*(QP_IncomeWP!BN270-Income_CF!BN272))</f>
        <v/>
      </c>
    </row>
    <row r="271" spans="1:72" x14ac:dyDescent="0.55000000000000004">
      <c r="A271" s="639"/>
      <c r="B271" t="s">
        <v>477</v>
      </c>
      <c r="H271" s="1" t="str">
        <f>IF(QP_IncomeWP!H271="","",'Cost and Benefit Parameters'!$C$44*(QP_IncomeWP!H271-Income_CF!H273))</f>
        <v/>
      </c>
      <c r="I271" s="1" t="str">
        <f>IF(QP_IncomeWP!I271="","",'Cost and Benefit Parameters'!$C$44*(QP_IncomeWP!I271-Income_CF!I273))</f>
        <v/>
      </c>
      <c r="J271" s="1" t="str">
        <f>IF(QP_IncomeWP!J271="","",'Cost and Benefit Parameters'!$C$44*(QP_IncomeWP!J271-Income_CF!J273))</f>
        <v/>
      </c>
      <c r="K271" s="1" t="str">
        <f>IF(QP_IncomeWP!K271="","",'Cost and Benefit Parameters'!$C$44*(QP_IncomeWP!K271-Income_CF!K273))</f>
        <v/>
      </c>
      <c r="L271" s="1" t="str">
        <f>IF(QP_IncomeWP!L271="","",'Cost and Benefit Parameters'!$C$44*(QP_IncomeWP!L271-Income_CF!L273))</f>
        <v/>
      </c>
      <c r="M271" s="1" t="str">
        <f>IF(QP_IncomeWP!M271="","",'Cost and Benefit Parameters'!$C$44*(QP_IncomeWP!M271-Income_CF!M273))</f>
        <v/>
      </c>
      <c r="N271" s="1" t="str">
        <f>IF(QP_IncomeWP!N271="","",'Cost and Benefit Parameters'!$C$44*(QP_IncomeWP!N271-Income_CF!N273))</f>
        <v/>
      </c>
      <c r="O271" s="1" t="str">
        <f>IF(QP_IncomeWP!O271="","",'Cost and Benefit Parameters'!$C$44*(QP_IncomeWP!O271-Income_CF!O273))</f>
        <v/>
      </c>
      <c r="P271" s="1" t="str">
        <f>IF(QP_IncomeWP!P271="","",'Cost and Benefit Parameters'!$C$44*(QP_IncomeWP!P271-Income_CF!P273))</f>
        <v/>
      </c>
      <c r="Q271" s="1" t="str">
        <f>IF(QP_IncomeWP!Q271="","",'Cost and Benefit Parameters'!$C$44*(QP_IncomeWP!Q271-Income_CF!Q273))</f>
        <v/>
      </c>
      <c r="R271" s="1">
        <f>IF(QP_IncomeWP!R271="","",'Cost and Benefit Parameters'!$C$44*(QP_IncomeWP!R271-Income_CF!R273))</f>
        <v>-127227.72108807649</v>
      </c>
      <c r="S271" s="1">
        <f>IF(QP_IncomeWP!S271="","",'Cost and Benefit Parameters'!$C$44*(QP_IncomeWP!S271-Income_CF!S273))</f>
        <v>-132163.17884481914</v>
      </c>
      <c r="T271" s="1">
        <f>IF(QP_IncomeWP!T271="","",'Cost and Benefit Parameters'!$C$44*(QP_IncomeWP!T271-Income_CF!T273))</f>
        <v>-137207.74508118181</v>
      </c>
      <c r="U271" s="1">
        <f>IF(QP_IncomeWP!U271="","",'Cost and Benefit Parameters'!$C$44*(QP_IncomeWP!U271-Income_CF!U273))</f>
        <v>-142359.41722591323</v>
      </c>
      <c r="V271" s="1">
        <f>IF(QP_IncomeWP!V271="","",'Cost and Benefit Parameters'!$C$44*(QP_IncomeWP!V271-Income_CF!V273))</f>
        <v>-148519.12966075327</v>
      </c>
      <c r="W271" s="1">
        <f>IF(QP_IncomeWP!W271="","",'Cost and Benefit Parameters'!$C$44*(QP_IncomeWP!W271-Income_CF!W273))</f>
        <v>-153818.38241019519</v>
      </c>
      <c r="X271" s="1">
        <f>IF(QP_IncomeWP!X271="","",'Cost and Benefit Parameters'!$C$44*(QP_IncomeWP!X271-Income_CF!X273))</f>
        <v>-159211.16035628543</v>
      </c>
      <c r="Y271" s="1">
        <f>IF(QP_IncomeWP!Y271="","",'Cost and Benefit Parameters'!$C$44*(QP_IncomeWP!Y271-Income_CF!Y273))</f>
        <v>-164694.15963594828</v>
      </c>
      <c r="Z271" s="1">
        <f>IF(QP_IncomeWP!Z271="","",'Cost and Benefit Parameters'!$C$44*(QP_IncomeWP!Z271-Income_CF!Z273))</f>
        <v>-170263.79645228016</v>
      </c>
      <c r="AA271" s="1">
        <f>IF(QP_IncomeWP!AA271="","",'Cost and Benefit Parameters'!$C$44*(QP_IncomeWP!AA271-Income_CF!AA273))</f>
        <v>-175916.20618041392</v>
      </c>
      <c r="AB271" s="1">
        <f>IF(QP_IncomeWP!AB271="","",'Cost and Benefit Parameters'!$C$44*(QP_IncomeWP!AB271-Income_CF!AB273))</f>
        <v>-181647.24329918312</v>
      </c>
      <c r="AC271" s="1">
        <f>IF(QP_IncomeWP!AC271="","",'Cost and Benefit Parameters'!$C$44*(QP_IncomeWP!AC271-Income_CF!AC273))</f>
        <v>-187452.48217675195</v>
      </c>
      <c r="AD271" s="1">
        <f>IF(QP_IncomeWP!AD271="","",'Cost and Benefit Parameters'!$C$44*(QP_IncomeWP!AD271-Income_CF!AD273))</f>
        <v>-193327.21873567777</v>
      </c>
      <c r="AE271" s="1">
        <f>IF(QP_IncomeWP!AE271="","",'Cost and Benefit Parameters'!$C$44*(QP_IncomeWP!AE271-Income_CF!AE273))</f>
        <v>-199266.47301996601</v>
      </c>
      <c r="AF271" s="1">
        <f>IF(QP_IncomeWP!AF271="","",'Cost and Benefit Parameters'!$C$44*(QP_IncomeWP!AF271-Income_CF!AF273))</f>
        <v>-205264.99268354219</v>
      </c>
      <c r="AG271" s="1">
        <f>IF(QP_IncomeWP!AG271="","",'Cost and Benefit Parameters'!$C$44*(QP_IncomeWP!AG271-Income_CF!AG273))</f>
        <v>-211317.25741628034</v>
      </c>
      <c r="AH271" s="1">
        <f>IF(QP_IncomeWP!AH271="","",'Cost and Benefit Parameters'!$C$44*(QP_IncomeWP!AH271-Income_CF!AH273))</f>
        <v>-217417.48432019464</v>
      </c>
      <c r="AI271" s="1">
        <f>IF(QP_IncomeWP!AI271="","",'Cost and Benefit Parameters'!$C$44*(QP_IncomeWP!AI271-Income_CF!AI273))</f>
        <v>-223559.63424477703</v>
      </c>
      <c r="AJ271" s="1">
        <f>IF(QP_IncomeWP!AJ271="","",'Cost and Benefit Parameters'!$C$44*(QP_IncomeWP!AJ271-Income_CF!AJ273))</f>
        <v>-229737.41908661046</v>
      </c>
      <c r="AK271" s="1">
        <f>IF(QP_IncomeWP!AK271="","",'Cost and Benefit Parameters'!$C$44*(QP_IncomeWP!AK271-Income_CF!AK273))</f>
        <v>-235944.31005445734</v>
      </c>
      <c r="AL271" s="1">
        <f>IF(QP_IncomeWP!AL271="","",'Cost and Benefit Parameters'!$C$44*(QP_IncomeWP!AL271-Income_CF!AL273))</f>
        <v>-242173.54689692942</v>
      </c>
      <c r="AM271" s="1">
        <f>IF(QP_IncomeWP!AM271="","",'Cost and Benefit Parameters'!$C$44*(QP_IncomeWP!AM271-Income_CF!AM273))</f>
        <v>-248418.14808568638</v>
      </c>
      <c r="AN271" s="1">
        <f>IF(QP_IncomeWP!AN271="","",'Cost and Benefit Parameters'!$C$44*(QP_IncomeWP!AN271-Income_CF!AN273))</f>
        <v>-254670.92194282723</v>
      </c>
      <c r="AO271" s="1">
        <f>IF(QP_IncomeWP!AO271="","",'Cost and Benefit Parameters'!$C$44*(QP_IncomeWP!AO271-Income_CF!AO273))</f>
        <v>-260924.47869685187</v>
      </c>
      <c r="AP271" s="1">
        <f>IF(QP_IncomeWP!AP271="","",'Cost and Benefit Parameters'!$C$44*(QP_IncomeWP!AP271-Income_CF!AP273))</f>
        <v>-267171.24344719492</v>
      </c>
      <c r="AQ271" s="1">
        <f>IF(QP_IncomeWP!AQ271="","",'Cost and Benefit Parameters'!$C$44*(QP_IncomeWP!AQ271-Income_CF!AQ273))</f>
        <v>-273403.47001295595</v>
      </c>
      <c r="AR271" s="1">
        <f>IF(QP_IncomeWP!AR271="","",'Cost and Benefit Parameters'!$C$44*(QP_IncomeWP!AR271-Income_CF!AR273))</f>
        <v>-279613.2556371215</v>
      </c>
      <c r="AS271" s="1">
        <f>IF(QP_IncomeWP!AS271="","",'Cost and Benefit Parameters'!$C$44*(QP_IncomeWP!AS271-Income_CF!AS273))</f>
        <v>-285792.55651319824</v>
      </c>
      <c r="AT271" s="1">
        <f>IF(QP_IncomeWP!AT271="","",'Cost and Benefit Parameters'!$C$44*(QP_IncomeWP!AT271-Income_CF!AT273))</f>
        <v>-291933.20409694919</v>
      </c>
      <c r="AU271" s="1">
        <f>IF(QP_IncomeWP!AU271="","",'Cost and Benefit Parameters'!$C$44*(QP_IncomeWP!AU271-Income_CF!AU273))</f>
        <v>-298026.92216169176</v>
      </c>
      <c r="AV271" s="1">
        <f>IF(QP_IncomeWP!AV271="","",'Cost and Benefit Parameters'!$C$44*(QP_IncomeWP!AV271-Income_CF!AV273))</f>
        <v>-304065.34455156996</v>
      </c>
      <c r="AW271" s="1">
        <f>IF(QP_IncomeWP!AW271="","",'Cost and Benefit Parameters'!$C$44*(QP_IncomeWP!AW271-Income_CF!AW273))</f>
        <v>-310040.03358321969</v>
      </c>
      <c r="AX271" s="1">
        <f>IF(QP_IncomeWP!AX271="","",'Cost and Benefit Parameters'!$C$44*(QP_IncomeWP!AX271-Income_CF!AX273))</f>
        <v>-315942.49904248607</v>
      </c>
      <c r="AY271" s="1">
        <f>IF(QP_IncomeWP!AY271="","",'Cost and Benefit Parameters'!$C$44*(QP_IncomeWP!AY271-Income_CF!AY273))</f>
        <v>-321764.21771919332</v>
      </c>
      <c r="AZ271" s="1">
        <f>IF(QP_IncomeWP!AZ271="","",'Cost and Benefit Parameters'!$C$44*(QP_IncomeWP!AZ271-Income_CF!AZ273))</f>
        <v>-327496.65341958002</v>
      </c>
      <c r="BA271" s="1">
        <f>IF(QP_IncomeWP!BA271="","",'Cost and Benefit Parameters'!$C$44*(QP_IncomeWP!BA271-Income_CF!BA273))</f>
        <v>-333131.27739281266</v>
      </c>
      <c r="BB271" s="1">
        <f>IF(QP_IncomeWP!BB271="","",'Cost and Benefit Parameters'!$C$44*(QP_IncomeWP!BB271-Income_CF!BB273))</f>
        <v>-338659.58910502709</v>
      </c>
      <c r="BC271" s="1">
        <f>IF(QP_IncomeWP!BC271="","",'Cost and Benefit Parameters'!$C$44*(QP_IncomeWP!BC271-Income_CF!BC273))</f>
        <v>-344073.13729170826</v>
      </c>
      <c r="BD271" s="1">
        <f>IF(QP_IncomeWP!BD271="","",'Cost and Benefit Parameters'!$C$44*(QP_IncomeWP!BD271-Income_CF!BD273))</f>
        <v>-349363.54121678014</v>
      </c>
      <c r="BE271" s="1">
        <f>IF(QP_IncomeWP!BE271="","",'Cost and Benefit Parameters'!$C$44*(QP_IncomeWP!BE271-Income_CF!BE273))</f>
        <v>-354522.51206474955</v>
      </c>
      <c r="BF271" s="1" t="str">
        <f>IF(QP_IncomeWP!BF271="","",'Cost and Benefit Parameters'!$C$44*(QP_IncomeWP!BF271-Income_CF!BF273))</f>
        <v/>
      </c>
      <c r="BG271" s="1" t="str">
        <f>IF(QP_IncomeWP!BG271="","",'Cost and Benefit Parameters'!$C$44*(QP_IncomeWP!BG271-Income_CF!BG273))</f>
        <v/>
      </c>
      <c r="BH271" s="1" t="str">
        <f>IF(QP_IncomeWP!BH271="","",'Cost and Benefit Parameters'!$C$44*(QP_IncomeWP!BH271-Income_CF!BH273))</f>
        <v/>
      </c>
      <c r="BI271" s="1" t="str">
        <f>IF(QP_IncomeWP!BI271="","",'Cost and Benefit Parameters'!$C$44*(QP_IncomeWP!BI271-Income_CF!BI273))</f>
        <v/>
      </c>
      <c r="BJ271" s="1" t="str">
        <f>IF(QP_IncomeWP!BJ271="","",'Cost and Benefit Parameters'!$C$44*(QP_IncomeWP!BJ271-Income_CF!BJ273))</f>
        <v/>
      </c>
      <c r="BK271" s="1" t="str">
        <f>IF(QP_IncomeWP!BK271="","",'Cost and Benefit Parameters'!$C$44*(QP_IncomeWP!BK271-Income_CF!BK273))</f>
        <v/>
      </c>
      <c r="BL271" s="1" t="str">
        <f>IF(QP_IncomeWP!BL271="","",'Cost and Benefit Parameters'!$C$44*(QP_IncomeWP!BL271-Income_CF!BL273))</f>
        <v/>
      </c>
      <c r="BM271" s="1" t="str">
        <f>IF(QP_IncomeWP!BM271="","",'Cost and Benefit Parameters'!$C$44*(QP_IncomeWP!BM271-Income_CF!BM273))</f>
        <v/>
      </c>
      <c r="BN271" s="1" t="str">
        <f>IF(QP_IncomeWP!BN271="","",'Cost and Benefit Parameters'!$C$44*(QP_IncomeWP!BN271-Income_CF!BN273))</f>
        <v/>
      </c>
    </row>
    <row r="272" spans="1:72" x14ac:dyDescent="0.55000000000000004">
      <c r="A272" s="639"/>
      <c r="B272" t="s">
        <v>478</v>
      </c>
      <c r="H272" s="1" t="str">
        <f>IF(QP_IncomeWP!H272="","",'Cost and Benefit Parameters'!$C$44*(QP_IncomeWP!H272-Income_CF!H274))</f>
        <v/>
      </c>
      <c r="I272" s="1" t="str">
        <f>IF(QP_IncomeWP!I272="","",'Cost and Benefit Parameters'!$C$44*(QP_IncomeWP!I272-Income_CF!I274))</f>
        <v/>
      </c>
      <c r="J272" s="1" t="str">
        <f>IF(QP_IncomeWP!J272="","",'Cost and Benefit Parameters'!$C$44*(QP_IncomeWP!J272-Income_CF!J274))</f>
        <v/>
      </c>
      <c r="K272" s="1" t="str">
        <f>IF(QP_IncomeWP!K272="","",'Cost and Benefit Parameters'!$C$44*(QP_IncomeWP!K272-Income_CF!K274))</f>
        <v/>
      </c>
      <c r="L272" s="1" t="str">
        <f>IF(QP_IncomeWP!L272="","",'Cost and Benefit Parameters'!$C$44*(QP_IncomeWP!L272-Income_CF!L274))</f>
        <v/>
      </c>
      <c r="M272" s="1" t="str">
        <f>IF(QP_IncomeWP!M272="","",'Cost and Benefit Parameters'!$C$44*(QP_IncomeWP!M272-Income_CF!M274))</f>
        <v/>
      </c>
      <c r="N272" s="1" t="str">
        <f>IF(QP_IncomeWP!N272="","",'Cost and Benefit Parameters'!$C$44*(QP_IncomeWP!N272-Income_CF!N274))</f>
        <v/>
      </c>
      <c r="O272" s="1" t="str">
        <f>IF(QP_IncomeWP!O272="","",'Cost and Benefit Parameters'!$C$44*(QP_IncomeWP!O272-Income_CF!O274))</f>
        <v/>
      </c>
      <c r="P272" s="1" t="str">
        <f>IF(QP_IncomeWP!P272="","",'Cost and Benefit Parameters'!$C$44*(QP_IncomeWP!P272-Income_CF!P274))</f>
        <v/>
      </c>
      <c r="Q272" s="1" t="str">
        <f>IF(QP_IncomeWP!Q272="","",'Cost and Benefit Parameters'!$C$44*(QP_IncomeWP!Q272-Income_CF!Q274))</f>
        <v/>
      </c>
      <c r="R272" s="1" t="str">
        <f>IF(QP_IncomeWP!R272="","",'Cost and Benefit Parameters'!$C$44*(QP_IncomeWP!R272-Income_CF!R274))</f>
        <v/>
      </c>
      <c r="S272" s="1">
        <f>IF(QP_IncomeWP!S272="","",'Cost and Benefit Parameters'!$C$44*(QP_IncomeWP!S272-Income_CF!S274))</f>
        <v>-131044.55272071874</v>
      </c>
      <c r="T272" s="1">
        <f>IF(QP_IncomeWP!T272="","",'Cost and Benefit Parameters'!$C$44*(QP_IncomeWP!T272-Income_CF!T274))</f>
        <v>-136128.07421016376</v>
      </c>
      <c r="U272" s="1">
        <f>IF(QP_IncomeWP!U272="","",'Cost and Benefit Parameters'!$C$44*(QP_IncomeWP!U272-Income_CF!U274))</f>
        <v>-141323.97743361728</v>
      </c>
      <c r="V272" s="1">
        <f>IF(QP_IncomeWP!V272="","",'Cost and Benefit Parameters'!$C$44*(QP_IncomeWP!V272-Income_CF!V274))</f>
        <v>-146630.1997426906</v>
      </c>
      <c r="W272" s="1">
        <f>IF(QP_IncomeWP!W272="","",'Cost and Benefit Parameters'!$C$44*(QP_IncomeWP!W272-Income_CF!W274))</f>
        <v>-152974.70355057585</v>
      </c>
      <c r="X272" s="1">
        <f>IF(QP_IncomeWP!X272="","",'Cost and Benefit Parameters'!$C$44*(QP_IncomeWP!X272-Income_CF!X274))</f>
        <v>-158432.93388250106</v>
      </c>
      <c r="Y272" s="1">
        <f>IF(QP_IncomeWP!Y272="","",'Cost and Benefit Parameters'!$C$44*(QP_IncomeWP!Y272-Income_CF!Y274))</f>
        <v>-163987.49516697397</v>
      </c>
      <c r="Z272" s="1">
        <f>IF(QP_IncomeWP!Z272="","",'Cost and Benefit Parameters'!$C$44*(QP_IncomeWP!Z272-Income_CF!Z274))</f>
        <v>-169634.98442502666</v>
      </c>
      <c r="AA272" s="1">
        <f>IF(QP_IncomeWP!AA272="","",'Cost and Benefit Parameters'!$C$44*(QP_IncomeWP!AA272-Income_CF!AA274))</f>
        <v>-175371.71034584852</v>
      </c>
      <c r="AB272" s="1">
        <f>IF(QP_IncomeWP!AB272="","",'Cost and Benefit Parameters'!$C$44*(QP_IncomeWP!AB272-Income_CF!AB274))</f>
        <v>-181193.69236582637</v>
      </c>
      <c r="AC272" s="1">
        <f>IF(QP_IncomeWP!AC272="","",'Cost and Benefit Parameters'!$C$44*(QP_IncomeWP!AC272-Income_CF!AC274))</f>
        <v>-187096.66059815857</v>
      </c>
      <c r="AD272" s="1">
        <f>IF(QP_IncomeWP!AD272="","",'Cost and Benefit Parameters'!$C$44*(QP_IncomeWP!AD272-Income_CF!AD274))</f>
        <v>-193076.05664205452</v>
      </c>
      <c r="AE272" s="1">
        <f>IF(QP_IncomeWP!AE272="","",'Cost and Benefit Parameters'!$C$44*(QP_IncomeWP!AE272-Income_CF!AE274))</f>
        <v>-199127.03529774814</v>
      </c>
      <c r="AF272" s="1">
        <f>IF(QP_IncomeWP!AF272="","",'Cost and Benefit Parameters'!$C$44*(QP_IncomeWP!AF272-Income_CF!AF274))</f>
        <v>-205244.467210565</v>
      </c>
      <c r="AG272" s="1">
        <f>IF(QP_IncomeWP!AG272="","",'Cost and Benefit Parameters'!$C$44*(QP_IncomeWP!AG272-Income_CF!AG274))</f>
        <v>-211422.94246404845</v>
      </c>
      <c r="AH272" s="1">
        <f>IF(QP_IncomeWP!AH272="","",'Cost and Benefit Parameters'!$C$44*(QP_IncomeWP!AH272-Income_CF!AH274))</f>
        <v>-217656.77513876875</v>
      </c>
      <c r="AI272" s="1">
        <f>IF(QP_IncomeWP!AI272="","",'Cost and Benefit Parameters'!$C$44*(QP_IncomeWP!AI272-Income_CF!AI274))</f>
        <v>-223940.00884980045</v>
      </c>
      <c r="AJ272" s="1">
        <f>IF(QP_IncomeWP!AJ272="","",'Cost and Benefit Parameters'!$C$44*(QP_IncomeWP!AJ272-Income_CF!AJ274))</f>
        <v>-230266.42327212036</v>
      </c>
      <c r="AK272" s="1">
        <f>IF(QP_IncomeWP!AK272="","",'Cost and Benefit Parameters'!$C$44*(QP_IncomeWP!AK272-Income_CF!AK274))</f>
        <v>-236629.54165920883</v>
      </c>
      <c r="AL272" s="1">
        <f>IF(QP_IncomeWP!AL272="","",'Cost and Benefit Parameters'!$C$44*(QP_IncomeWP!AL272-Income_CF!AL274))</f>
        <v>-243022.63935609104</v>
      </c>
      <c r="AM272" s="1">
        <f>IF(QP_IncomeWP!AM272="","",'Cost and Benefit Parameters'!$C$44*(QP_IncomeWP!AM272-Income_CF!AM274))</f>
        <v>-249438.75330383723</v>
      </c>
      <c r="AN272" s="1">
        <f>IF(QP_IncomeWP!AN272="","",'Cost and Benefit Parameters'!$C$44*(QP_IncomeWP!AN272-Income_CF!AN274))</f>
        <v>-255870.69252825691</v>
      </c>
      <c r="AO272" s="1">
        <f>IF(QP_IncomeWP!AO272="","",'Cost and Benefit Parameters'!$C$44*(QP_IncomeWP!AO272-Income_CF!AO274))</f>
        <v>-262311.04960111208</v>
      </c>
      <c r="AP272" s="1">
        <f>IF(QP_IncomeWP!AP272="","",'Cost and Benefit Parameters'!$C$44*(QP_IncomeWP!AP272-Income_CF!AP274))</f>
        <v>-268752.21305775747</v>
      </c>
      <c r="AQ272" s="1">
        <f>IF(QP_IncomeWP!AQ272="","",'Cost and Benefit Parameters'!$C$44*(QP_IncomeWP!AQ272-Income_CF!AQ274))</f>
        <v>-275186.38075061067</v>
      </c>
      <c r="AR272" s="1">
        <f>IF(QP_IncomeWP!AR272="","",'Cost and Benefit Parameters'!$C$44*(QP_IncomeWP!AR272-Income_CF!AR274))</f>
        <v>-281605.57411334472</v>
      </c>
      <c r="AS272" s="1">
        <f>IF(QP_IncomeWP!AS272="","",'Cost and Benefit Parameters'!$C$44*(QP_IncomeWP!AS272-Income_CF!AS274))</f>
        <v>-288001.65330623515</v>
      </c>
      <c r="AT272" s="1">
        <f>IF(QP_IncomeWP!AT272="","",'Cost and Benefit Parameters'!$C$44*(QP_IncomeWP!AT272-Income_CF!AT274))</f>
        <v>-294366.33320859412</v>
      </c>
      <c r="AU272" s="1">
        <f>IF(QP_IncomeWP!AU272="","",'Cost and Benefit Parameters'!$C$44*(QP_IncomeWP!AU272-Income_CF!AU274))</f>
        <v>-300691.20021985768</v>
      </c>
      <c r="AV272" s="1">
        <f>IF(QP_IncomeWP!AV272="","",'Cost and Benefit Parameters'!$C$44*(QP_IncomeWP!AV272-Income_CF!AV274))</f>
        <v>-306967.72982654249</v>
      </c>
      <c r="AW272" s="1">
        <f>IF(QP_IncomeWP!AW272="","",'Cost and Benefit Parameters'!$C$44*(QP_IncomeWP!AW272-Income_CF!AW274))</f>
        <v>-313187.30488811701</v>
      </c>
      <c r="AX272" s="1">
        <f>IF(QP_IncomeWP!AX272="","",'Cost and Benefit Parameters'!$C$44*(QP_IncomeWP!AX272-Income_CF!AX274))</f>
        <v>-319341.23459071619</v>
      </c>
      <c r="AY272" s="1">
        <f>IF(QP_IncomeWP!AY272="","",'Cost and Benefit Parameters'!$C$44*(QP_IncomeWP!AY272-Income_CF!AY274))</f>
        <v>-325420.77401376062</v>
      </c>
      <c r="AZ272" s="1">
        <f>IF(QP_IncomeWP!AZ272="","",'Cost and Benefit Parameters'!$C$44*(QP_IncomeWP!AZ272-Income_CF!AZ274))</f>
        <v>-331417.14425076911</v>
      </c>
      <c r="BA272" s="1">
        <f>IF(QP_IncomeWP!BA272="","",'Cost and Benefit Parameters'!$C$44*(QP_IncomeWP!BA272-Income_CF!BA274))</f>
        <v>-337321.55302216741</v>
      </c>
      <c r="BB272" s="1">
        <f>IF(QP_IncomeWP!BB272="","",'Cost and Benefit Parameters'!$C$44*(QP_IncomeWP!BB272-Income_CF!BB274))</f>
        <v>-343125.21571459691</v>
      </c>
      <c r="BC272" s="1">
        <f>IF(QP_IncomeWP!BC272="","",'Cost and Benefit Parameters'!$C$44*(QP_IncomeWP!BC272-Income_CF!BC274))</f>
        <v>-348819.37677817774</v>
      </c>
      <c r="BD272" s="1">
        <f>IF(QP_IncomeWP!BD272="","",'Cost and Benefit Parameters'!$C$44*(QP_IncomeWP!BD272-Income_CF!BD274))</f>
        <v>-354395.33141045942</v>
      </c>
      <c r="BE272" s="1">
        <f>IF(QP_IncomeWP!BE272="","",'Cost and Benefit Parameters'!$C$44*(QP_IncomeWP!BE272-Income_CF!BE274))</f>
        <v>-359844.44745328359</v>
      </c>
      <c r="BF272" s="1">
        <f>IF(QP_IncomeWP!BF272="","",'Cost and Benefit Parameters'!$C$44*(QP_IncomeWP!BF272-Income_CF!BF274))</f>
        <v>-365158.18742669205</v>
      </c>
      <c r="BG272" s="1" t="str">
        <f>IF(QP_IncomeWP!BG272="","",'Cost and Benefit Parameters'!$C$44*(QP_IncomeWP!BG272-Income_CF!BG274))</f>
        <v/>
      </c>
      <c r="BH272" s="1" t="str">
        <f>IF(QP_IncomeWP!BH272="","",'Cost and Benefit Parameters'!$C$44*(QP_IncomeWP!BH272-Income_CF!BH274))</f>
        <v/>
      </c>
      <c r="BI272" s="1" t="str">
        <f>IF(QP_IncomeWP!BI272="","",'Cost and Benefit Parameters'!$C$44*(QP_IncomeWP!BI272-Income_CF!BI274))</f>
        <v/>
      </c>
      <c r="BJ272" s="1" t="str">
        <f>IF(QP_IncomeWP!BJ272="","",'Cost and Benefit Parameters'!$C$44*(QP_IncomeWP!BJ272-Income_CF!BJ274))</f>
        <v/>
      </c>
      <c r="BK272" s="1" t="str">
        <f>IF(QP_IncomeWP!BK272="","",'Cost and Benefit Parameters'!$C$44*(QP_IncomeWP!BK272-Income_CF!BK274))</f>
        <v/>
      </c>
      <c r="BL272" s="1" t="str">
        <f>IF(QP_IncomeWP!BL272="","",'Cost and Benefit Parameters'!$C$44*(QP_IncomeWP!BL272-Income_CF!BL274))</f>
        <v/>
      </c>
      <c r="BM272" s="1" t="str">
        <f>IF(QP_IncomeWP!BM272="","",'Cost and Benefit Parameters'!$C$44*(QP_IncomeWP!BM272-Income_CF!BM274))</f>
        <v/>
      </c>
      <c r="BN272" s="1" t="str">
        <f>IF(QP_IncomeWP!BN272="","",'Cost and Benefit Parameters'!$C$44*(QP_IncomeWP!BN272-Income_CF!BN274))</f>
        <v/>
      </c>
    </row>
    <row r="273" spans="1:72" x14ac:dyDescent="0.55000000000000004">
      <c r="A273" s="639"/>
      <c r="B273" t="s">
        <v>479</v>
      </c>
      <c r="H273" s="1" t="str">
        <f>IF(QP_IncomeWP!H273="","",'Cost and Benefit Parameters'!$C$44*(QP_IncomeWP!H273-Income_CF!H275))</f>
        <v/>
      </c>
      <c r="I273" s="1" t="str">
        <f>IF(QP_IncomeWP!I273="","",'Cost and Benefit Parameters'!$C$44*(QP_IncomeWP!I273-Income_CF!I275))</f>
        <v/>
      </c>
      <c r="J273" s="1" t="str">
        <f>IF(QP_IncomeWP!J273="","",'Cost and Benefit Parameters'!$C$44*(QP_IncomeWP!J273-Income_CF!J275))</f>
        <v/>
      </c>
      <c r="K273" s="1" t="str">
        <f>IF(QP_IncomeWP!K273="","",'Cost and Benefit Parameters'!$C$44*(QP_IncomeWP!K273-Income_CF!K275))</f>
        <v/>
      </c>
      <c r="L273" s="1" t="str">
        <f>IF(QP_IncomeWP!L273="","",'Cost and Benefit Parameters'!$C$44*(QP_IncomeWP!L273-Income_CF!L275))</f>
        <v/>
      </c>
      <c r="M273" s="1" t="str">
        <f>IF(QP_IncomeWP!M273="","",'Cost and Benefit Parameters'!$C$44*(QP_IncomeWP!M273-Income_CF!M275))</f>
        <v/>
      </c>
      <c r="N273" s="1" t="str">
        <f>IF(QP_IncomeWP!N273="","",'Cost and Benefit Parameters'!$C$44*(QP_IncomeWP!N273-Income_CF!N275))</f>
        <v/>
      </c>
      <c r="O273" s="1" t="str">
        <f>IF(QP_IncomeWP!O273="","",'Cost and Benefit Parameters'!$C$44*(QP_IncomeWP!O273-Income_CF!O275))</f>
        <v/>
      </c>
      <c r="P273" s="1" t="str">
        <f>IF(QP_IncomeWP!P273="","",'Cost and Benefit Parameters'!$C$44*(QP_IncomeWP!P273-Income_CF!P275))</f>
        <v/>
      </c>
      <c r="Q273" s="1" t="str">
        <f>IF(QP_IncomeWP!Q273="","",'Cost and Benefit Parameters'!$C$44*(QP_IncomeWP!Q273-Income_CF!Q275))</f>
        <v/>
      </c>
      <c r="R273" s="1" t="str">
        <f>IF(QP_IncomeWP!R273="","",'Cost and Benefit Parameters'!$C$44*(QP_IncomeWP!R273-Income_CF!R275))</f>
        <v/>
      </c>
      <c r="S273" s="1" t="str">
        <f>IF(QP_IncomeWP!S273="","",'Cost and Benefit Parameters'!$C$44*(QP_IncomeWP!S273-Income_CF!S275))</f>
        <v/>
      </c>
      <c r="T273" s="1">
        <f>IF(QP_IncomeWP!T273="","",'Cost and Benefit Parameters'!$C$44*(QP_IncomeWP!T273-Income_CF!T275))</f>
        <v>-134975.88930234034</v>
      </c>
      <c r="U273" s="1">
        <f>IF(QP_IncomeWP!U273="","",'Cost and Benefit Parameters'!$C$44*(QP_IncomeWP!U273-Income_CF!U275))</f>
        <v>-140211.91643646866</v>
      </c>
      <c r="V273" s="1">
        <f>IF(QP_IncomeWP!V273="","",'Cost and Benefit Parameters'!$C$44*(QP_IncomeWP!V273-Income_CF!V275))</f>
        <v>-145563.69675662572</v>
      </c>
      <c r="W273" s="1">
        <f>IF(QP_IncomeWP!W273="","",'Cost and Benefit Parameters'!$C$44*(QP_IncomeWP!W273-Income_CF!W275))</f>
        <v>-151029.10573497132</v>
      </c>
      <c r="X273" s="1">
        <f>IF(QP_IncomeWP!X273="","",'Cost and Benefit Parameters'!$C$44*(QP_IncomeWP!X273-Income_CF!X275))</f>
        <v>-157563.94465709321</v>
      </c>
      <c r="Y273" s="1">
        <f>IF(QP_IncomeWP!Y273="","",'Cost and Benefit Parameters'!$C$44*(QP_IncomeWP!Y273-Income_CF!Y275))</f>
        <v>-163185.92189897608</v>
      </c>
      <c r="Z273" s="1">
        <f>IF(QP_IncomeWP!Z273="","",'Cost and Benefit Parameters'!$C$44*(QP_IncomeWP!Z273-Income_CF!Z275))</f>
        <v>-168907.12002198317</v>
      </c>
      <c r="AA273" s="1">
        <f>IF(QP_IncomeWP!AA273="","",'Cost and Benefit Parameters'!$C$44*(QP_IncomeWP!AA273-Income_CF!AA275))</f>
        <v>-174724.03395777746</v>
      </c>
      <c r="AB273" s="1">
        <f>IF(QP_IncomeWP!AB273="","",'Cost and Benefit Parameters'!$C$44*(QP_IncomeWP!AB273-Income_CF!AB275))</f>
        <v>-180632.86165622406</v>
      </c>
      <c r="AC273" s="1">
        <f>IF(QP_IncomeWP!AC273="","",'Cost and Benefit Parameters'!$C$44*(QP_IncomeWP!AC273-Income_CF!AC275))</f>
        <v>-186629.50313680118</v>
      </c>
      <c r="AD273" s="1">
        <f>IF(QP_IncomeWP!AD273="","",'Cost and Benefit Parameters'!$C$44*(QP_IncomeWP!AD273-Income_CF!AD275))</f>
        <v>-192709.56041610328</v>
      </c>
      <c r="AE273" s="1">
        <f>IF(QP_IncomeWP!AE273="","",'Cost and Benefit Parameters'!$C$44*(QP_IncomeWP!AE273-Income_CF!AE275))</f>
        <v>-198868.33834131612</v>
      </c>
      <c r="AF273" s="1">
        <f>IF(QP_IncomeWP!AF273="","",'Cost and Benefit Parameters'!$C$44*(QP_IncomeWP!AF273-Income_CF!AF275))</f>
        <v>-205100.84635668059</v>
      </c>
      <c r="AG273" s="1">
        <f>IF(QP_IncomeWP!AG273="","",'Cost and Benefit Parameters'!$C$44*(QP_IncomeWP!AG273-Income_CF!AG275))</f>
        <v>-211401.80122688191</v>
      </c>
      <c r="AH273" s="1">
        <f>IF(QP_IncomeWP!AH273="","",'Cost and Benefit Parameters'!$C$44*(QP_IncomeWP!AH273-Income_CF!AH275))</f>
        <v>-217765.63073796986</v>
      </c>
      <c r="AI273" s="1">
        <f>IF(QP_IncomeWP!AI273="","",'Cost and Benefit Parameters'!$C$44*(QP_IncomeWP!AI273-Income_CF!AI275))</f>
        <v>-224186.47839293175</v>
      </c>
      <c r="AJ273" s="1">
        <f>IF(QP_IncomeWP!AJ273="","",'Cost and Benefit Parameters'!$C$44*(QP_IncomeWP!AJ273-Income_CF!AJ275))</f>
        <v>-230658.20911529442</v>
      </c>
      <c r="AK273" s="1">
        <f>IF(QP_IncomeWP!AK273="","",'Cost and Benefit Parameters'!$C$44*(QP_IncomeWP!AK273-Income_CF!AK275))</f>
        <v>-237174.415970284</v>
      </c>
      <c r="AL273" s="1">
        <f>IF(QP_IncomeWP!AL273="","",'Cost and Benefit Parameters'!$C$44*(QP_IncomeWP!AL273-Income_CF!AL275))</f>
        <v>-243728.427908985</v>
      </c>
      <c r="AM273" s="1">
        <f>IF(QP_IncomeWP!AM273="","",'Cost and Benefit Parameters'!$C$44*(QP_IncomeWP!AM273-Income_CF!AM275))</f>
        <v>-250313.31853677373</v>
      </c>
      <c r="AN273" s="1">
        <f>IF(QP_IncomeWP!AN273="","",'Cost and Benefit Parameters'!$C$44*(QP_IncomeWP!AN273-Income_CF!AN275))</f>
        <v>-256921.91590295234</v>
      </c>
      <c r="AO273" s="1">
        <f>IF(QP_IncomeWP!AO273="","",'Cost and Benefit Parameters'!$C$44*(QP_IncomeWP!AO273-Income_CF!AO275))</f>
        <v>-263546.81330410467</v>
      </c>
      <c r="AP273" s="1">
        <f>IF(QP_IncomeWP!AP273="","",'Cost and Benefit Parameters'!$C$44*(QP_IncomeWP!AP273-Income_CF!AP275))</f>
        <v>-270180.38108914549</v>
      </c>
      <c r="AQ273" s="1">
        <f>IF(QP_IncomeWP!AQ273="","",'Cost and Benefit Parameters'!$C$44*(QP_IncomeWP!AQ273-Income_CF!AQ275))</f>
        <v>-276814.77944949013</v>
      </c>
      <c r="AR273" s="1">
        <f>IF(QP_IncomeWP!AR273="","",'Cost and Benefit Parameters'!$C$44*(QP_IncomeWP!AR273-Income_CF!AR275))</f>
        <v>-283441.97217312898</v>
      </c>
      <c r="AS273" s="1">
        <f>IF(QP_IncomeWP!AS273="","",'Cost and Benefit Parameters'!$C$44*(QP_IncomeWP!AS273-Income_CF!AS275))</f>
        <v>-290053.74133674509</v>
      </c>
      <c r="AT273" s="1">
        <f>IF(QP_IncomeWP!AT273="","",'Cost and Benefit Parameters'!$C$44*(QP_IncomeWP!AT273-Income_CF!AT275))</f>
        <v>-296641.70290542219</v>
      </c>
      <c r="AU273" s="1">
        <f>IF(QP_IncomeWP!AU273="","",'Cost and Benefit Parameters'!$C$44*(QP_IncomeWP!AU273-Income_CF!AU275))</f>
        <v>-303197.32320485194</v>
      </c>
      <c r="AV273" s="1">
        <f>IF(QP_IncomeWP!AV273="","",'Cost and Benefit Parameters'!$C$44*(QP_IncomeWP!AV273-Income_CF!AV275))</f>
        <v>-309711.9362264534</v>
      </c>
      <c r="AW273" s="1">
        <f>IF(QP_IncomeWP!AW273="","",'Cost and Benefit Parameters'!$C$44*(QP_IncomeWP!AW273-Income_CF!AW275))</f>
        <v>-316176.76172133884</v>
      </c>
      <c r="AX273" s="1">
        <f>IF(QP_IncomeWP!AX273="","",'Cost and Benefit Parameters'!$C$44*(QP_IncomeWP!AX273-Income_CF!AX275))</f>
        <v>-322582.92403476051</v>
      </c>
      <c r="AY273" s="1">
        <f>IF(QP_IncomeWP!AY273="","",'Cost and Benefit Parameters'!$C$44*(QP_IncomeWP!AY273-Income_CF!AY275))</f>
        <v>-328921.47162843775</v>
      </c>
      <c r="AZ273" s="1">
        <f>IF(QP_IncomeWP!AZ273="","",'Cost and Benefit Parameters'!$C$44*(QP_IncomeWP!AZ273-Income_CF!AZ275))</f>
        <v>-335183.39723417355</v>
      </c>
      <c r="BA273" s="1">
        <f>IF(QP_IncomeWP!BA273="","",'Cost and Benefit Parameters'!$C$44*(QP_IncomeWP!BA273-Income_CF!BA275))</f>
        <v>-341359.65857829229</v>
      </c>
      <c r="BB273" s="1">
        <f>IF(QP_IncomeWP!BB273="","",'Cost and Benefit Parameters'!$C$44*(QP_IncomeWP!BB273-Income_CF!BB275))</f>
        <v>-347441.19961283251</v>
      </c>
      <c r="BC273" s="1">
        <f>IF(QP_IncomeWP!BC273="","",'Cost and Benefit Parameters'!$C$44*(QP_IncomeWP!BC273-Income_CF!BC275))</f>
        <v>-353418.97218603472</v>
      </c>
      <c r="BD273" s="1">
        <f>IF(QP_IncomeWP!BD273="","",'Cost and Benefit Parameters'!$C$44*(QP_IncomeWP!BD273-Income_CF!BD275))</f>
        <v>-359283.95808152319</v>
      </c>
      <c r="BE273" s="1">
        <f>IF(QP_IncomeWP!BE273="","",'Cost and Benefit Parameters'!$C$44*(QP_IncomeWP!BE273-Income_CF!BE275))</f>
        <v>-365027.19135277328</v>
      </c>
      <c r="BF273" s="1">
        <f>IF(QP_IncomeWP!BF273="","",'Cost and Benefit Parameters'!$C$44*(QP_IncomeWP!BF273-Income_CF!BF275))</f>
        <v>-370639.78087688208</v>
      </c>
      <c r="BG273" s="1">
        <f>IF(QP_IncomeWP!BG273="","",'Cost and Benefit Parameters'!$C$44*(QP_IncomeWP!BG273-Income_CF!BG275))</f>
        <v>-376112.93304949271</v>
      </c>
      <c r="BH273" s="1" t="str">
        <f>IF(QP_IncomeWP!BH273="","",'Cost and Benefit Parameters'!$C$44*(QP_IncomeWP!BH273-Income_CF!BH275))</f>
        <v/>
      </c>
      <c r="BI273" s="1" t="str">
        <f>IF(QP_IncomeWP!BI273="","",'Cost and Benefit Parameters'!$C$44*(QP_IncomeWP!BI273-Income_CF!BI275))</f>
        <v/>
      </c>
      <c r="BJ273" s="1" t="str">
        <f>IF(QP_IncomeWP!BJ273="","",'Cost and Benefit Parameters'!$C$44*(QP_IncomeWP!BJ273-Income_CF!BJ275))</f>
        <v/>
      </c>
      <c r="BK273" s="1" t="str">
        <f>IF(QP_IncomeWP!BK273="","",'Cost and Benefit Parameters'!$C$44*(QP_IncomeWP!BK273-Income_CF!BK275))</f>
        <v/>
      </c>
      <c r="BL273" s="1" t="str">
        <f>IF(QP_IncomeWP!BL273="","",'Cost and Benefit Parameters'!$C$44*(QP_IncomeWP!BL273-Income_CF!BL275))</f>
        <v/>
      </c>
      <c r="BM273" s="1" t="str">
        <f>IF(QP_IncomeWP!BM273="","",'Cost and Benefit Parameters'!$C$44*(QP_IncomeWP!BM273-Income_CF!BM275))</f>
        <v/>
      </c>
      <c r="BN273" s="1" t="str">
        <f>IF(QP_IncomeWP!BN273="","",'Cost and Benefit Parameters'!$C$44*(QP_IncomeWP!BN273-Income_CF!BN275))</f>
        <v/>
      </c>
    </row>
    <row r="274" spans="1:72" x14ac:dyDescent="0.55000000000000004">
      <c r="A274" s="639"/>
      <c r="B274" t="s">
        <v>480</v>
      </c>
      <c r="H274" s="1" t="str">
        <f>IF(QP_IncomeWP!H274="","",'Cost and Benefit Parameters'!$C$44*(QP_IncomeWP!H274-Income_CF!H276))</f>
        <v/>
      </c>
      <c r="I274" s="1" t="str">
        <f>IF(QP_IncomeWP!I274="","",'Cost and Benefit Parameters'!$C$44*(QP_IncomeWP!I274-Income_CF!I276))</f>
        <v/>
      </c>
      <c r="J274" s="1" t="str">
        <f>IF(QP_IncomeWP!J274="","",'Cost and Benefit Parameters'!$C$44*(QP_IncomeWP!J274-Income_CF!J276))</f>
        <v/>
      </c>
      <c r="K274" s="1" t="str">
        <f>IF(QP_IncomeWP!K274="","",'Cost and Benefit Parameters'!$C$44*(QP_IncomeWP!K274-Income_CF!K276))</f>
        <v/>
      </c>
      <c r="L274" s="1" t="str">
        <f>IF(QP_IncomeWP!L274="","",'Cost and Benefit Parameters'!$C$44*(QP_IncomeWP!L274-Income_CF!L276))</f>
        <v/>
      </c>
      <c r="M274" s="1" t="str">
        <f>IF(QP_IncomeWP!M274="","",'Cost and Benefit Parameters'!$C$44*(QP_IncomeWP!M274-Income_CF!M276))</f>
        <v/>
      </c>
      <c r="N274" s="1" t="str">
        <f>IF(QP_IncomeWP!N274="","",'Cost and Benefit Parameters'!$C$44*(QP_IncomeWP!N274-Income_CF!N276))</f>
        <v/>
      </c>
      <c r="O274" s="1" t="str">
        <f>IF(QP_IncomeWP!O274="","",'Cost and Benefit Parameters'!$C$44*(QP_IncomeWP!O274-Income_CF!O276))</f>
        <v/>
      </c>
      <c r="P274" s="1" t="str">
        <f>IF(QP_IncomeWP!P274="","",'Cost and Benefit Parameters'!$C$44*(QP_IncomeWP!P274-Income_CF!P276))</f>
        <v/>
      </c>
      <c r="Q274" s="1" t="str">
        <f>IF(QP_IncomeWP!Q274="","",'Cost and Benefit Parameters'!$C$44*(QP_IncomeWP!Q274-Income_CF!Q276))</f>
        <v/>
      </c>
      <c r="R274" s="1" t="str">
        <f>IF(QP_IncomeWP!R274="","",'Cost and Benefit Parameters'!$C$44*(QP_IncomeWP!R274-Income_CF!R276))</f>
        <v/>
      </c>
      <c r="S274" s="1" t="str">
        <f>IF(QP_IncomeWP!S274="","",'Cost and Benefit Parameters'!$C$44*(QP_IncomeWP!S274-Income_CF!S276))</f>
        <v/>
      </c>
      <c r="T274" s="1" t="str">
        <f>IF(QP_IncomeWP!T274="","",'Cost and Benefit Parameters'!$C$44*(QP_IncomeWP!T274-Income_CF!T276))</f>
        <v/>
      </c>
      <c r="U274" s="1">
        <f>IF(QP_IncomeWP!U274="","",'Cost and Benefit Parameters'!$C$44*(QP_IncomeWP!U274-Income_CF!U276))</f>
        <v>-139025.16598141057</v>
      </c>
      <c r="V274" s="1">
        <f>IF(QP_IncomeWP!V274="","",'Cost and Benefit Parameters'!$C$44*(QP_IncomeWP!V274-Income_CF!V276))</f>
        <v>-144418.27392956271</v>
      </c>
      <c r="W274" s="1">
        <f>IF(QP_IncomeWP!W274="","",'Cost and Benefit Parameters'!$C$44*(QP_IncomeWP!W274-Income_CF!W276))</f>
        <v>-149930.60765932454</v>
      </c>
      <c r="X274" s="1">
        <f>IF(QP_IncomeWP!X274="","",'Cost and Benefit Parameters'!$C$44*(QP_IncomeWP!X274-Income_CF!X276))</f>
        <v>-155559.97890702047</v>
      </c>
      <c r="Y274" s="1">
        <f>IF(QP_IncomeWP!Y274="","",'Cost and Benefit Parameters'!$C$44*(QP_IncomeWP!Y274-Income_CF!Y276))</f>
        <v>-162290.86299680595</v>
      </c>
      <c r="Z274" s="1">
        <f>IF(QP_IncomeWP!Z274="","",'Cost and Benefit Parameters'!$C$44*(QP_IncomeWP!Z274-Income_CF!Z276))</f>
        <v>-168081.49955594537</v>
      </c>
      <c r="AA274" s="1">
        <f>IF(QP_IncomeWP!AA274="","",'Cost and Benefit Parameters'!$C$44*(QP_IncomeWP!AA274-Income_CF!AA276))</f>
        <v>-173974.33362264268</v>
      </c>
      <c r="AB274" s="1">
        <f>IF(QP_IncomeWP!AB274="","",'Cost and Benefit Parameters'!$C$44*(QP_IncomeWP!AB274-Income_CF!AB276))</f>
        <v>-179965.75497651083</v>
      </c>
      <c r="AC274" s="1">
        <f>IF(QP_IncomeWP!AC274="","",'Cost and Benefit Parameters'!$C$44*(QP_IncomeWP!AC274-Income_CF!AC276))</f>
        <v>-186051.84750591082</v>
      </c>
      <c r="AD274" s="1">
        <f>IF(QP_IncomeWP!AD274="","",'Cost and Benefit Parameters'!$C$44*(QP_IncomeWP!AD274-Income_CF!AD276))</f>
        <v>-192228.38823090517</v>
      </c>
      <c r="AE274" s="1">
        <f>IF(QP_IncomeWP!AE274="","",'Cost and Benefit Parameters'!$C$44*(QP_IncomeWP!AE274-Income_CF!AE276))</f>
        <v>-198490.84722858644</v>
      </c>
      <c r="AF274" s="1">
        <f>IF(QP_IncomeWP!AF274="","",'Cost and Benefit Parameters'!$C$44*(QP_IncomeWP!AF274-Income_CF!AF276))</f>
        <v>-204834.38849155564</v>
      </c>
      <c r="AG274" s="1">
        <f>IF(QP_IncomeWP!AG274="","",'Cost and Benefit Parameters'!$C$44*(QP_IncomeWP!AG274-Income_CF!AG276))</f>
        <v>-211253.871747381</v>
      </c>
      <c r="AH274" s="1">
        <f>IF(QP_IncomeWP!AH274="","",'Cost and Benefit Parameters'!$C$44*(QP_IncomeWP!AH274-Income_CF!AH276))</f>
        <v>-217743.8552636884</v>
      </c>
      <c r="AI274" s="1">
        <f>IF(QP_IncomeWP!AI274="","",'Cost and Benefit Parameters'!$C$44*(QP_IncomeWP!AI274-Income_CF!AI276))</f>
        <v>-224298.59966010891</v>
      </c>
      <c r="AJ274" s="1">
        <f>IF(QP_IncomeWP!AJ274="","",'Cost and Benefit Parameters'!$C$44*(QP_IncomeWP!AJ274-Income_CF!AJ276))</f>
        <v>-230912.07274471974</v>
      </c>
      <c r="AK274" s="1">
        <f>IF(QP_IncomeWP!AK274="","",'Cost and Benefit Parameters'!$C$44*(QP_IncomeWP!AK274-Income_CF!AK276))</f>
        <v>-237577.95538875333</v>
      </c>
      <c r="AL274" s="1">
        <f>IF(QP_IncomeWP!AL274="","",'Cost and Benefit Parameters'!$C$44*(QP_IncomeWP!AL274-Income_CF!AL276))</f>
        <v>-244289.64844939244</v>
      </c>
      <c r="AM274" s="1">
        <f>IF(QP_IncomeWP!AM274="","",'Cost and Benefit Parameters'!$C$44*(QP_IncomeWP!AM274-Income_CF!AM276))</f>
        <v>-251040.28074625458</v>
      </c>
      <c r="AN274" s="1">
        <f>IF(QP_IncomeWP!AN274="","",'Cost and Benefit Parameters'!$C$44*(QP_IncomeWP!AN274-Income_CF!AN276))</f>
        <v>-257822.71809287695</v>
      </c>
      <c r="AO274" s="1">
        <f>IF(QP_IncomeWP!AO274="","",'Cost and Benefit Parameters'!$C$44*(QP_IncomeWP!AO274-Income_CF!AO276))</f>
        <v>-264629.57338004099</v>
      </c>
      <c r="AP274" s="1">
        <f>IF(QP_IncomeWP!AP274="","",'Cost and Benefit Parameters'!$C$44*(QP_IncomeWP!AP274-Income_CF!AP276))</f>
        <v>-271453.21770322777</v>
      </c>
      <c r="AQ274" s="1">
        <f>IF(QP_IncomeWP!AQ274="","",'Cost and Benefit Parameters'!$C$44*(QP_IncomeWP!AQ274-Income_CF!AQ276))</f>
        <v>-278285.79252181982</v>
      </c>
      <c r="AR274" s="1">
        <f>IF(QP_IncomeWP!AR274="","",'Cost and Benefit Parameters'!$C$44*(QP_IncomeWP!AR274-Income_CF!AR276))</f>
        <v>-285119.2228329748</v>
      </c>
      <c r="AS274" s="1">
        <f>IF(QP_IncomeWP!AS274="","",'Cost and Benefit Parameters'!$C$44*(QP_IncomeWP!AS274-Income_CF!AS276))</f>
        <v>-291945.23133832298</v>
      </c>
      <c r="AT274" s="1">
        <f>IF(QP_IncomeWP!AT274="","",'Cost and Benefit Parameters'!$C$44*(QP_IncomeWP!AT274-Income_CF!AT276))</f>
        <v>-298755.35357684735</v>
      </c>
      <c r="AU274" s="1">
        <f>IF(QP_IncomeWP!AU274="","",'Cost and Benefit Parameters'!$C$44*(QP_IncomeWP!AU274-Income_CF!AU276))</f>
        <v>-305540.95399258489</v>
      </c>
      <c r="AV274" s="1">
        <f>IF(QP_IncomeWP!AV274="","",'Cost and Benefit Parameters'!$C$44*(QP_IncomeWP!AV274-Income_CF!AV276))</f>
        <v>-312293.24290099746</v>
      </c>
      <c r="AW274" s="1">
        <f>IF(QP_IncomeWP!AW274="","",'Cost and Benefit Parameters'!$C$44*(QP_IncomeWP!AW274-Income_CF!AW276))</f>
        <v>-319003.29431324708</v>
      </c>
      <c r="AX274" s="1">
        <f>IF(QP_IncomeWP!AX274="","",'Cost and Benefit Parameters'!$C$44*(QP_IncomeWP!AX274-Income_CF!AX276))</f>
        <v>-325662.06457297894</v>
      </c>
      <c r="AY274" s="1">
        <f>IF(QP_IncomeWP!AY274="","",'Cost and Benefit Parameters'!$C$44*(QP_IncomeWP!AY274-Income_CF!AY276))</f>
        <v>-332260.41175580322</v>
      </c>
      <c r="AZ274" s="1">
        <f>IF(QP_IncomeWP!AZ274="","",'Cost and Benefit Parameters'!$C$44*(QP_IncomeWP!AZ274-Income_CF!AZ276))</f>
        <v>-338789.11577729089</v>
      </c>
      <c r="BA274" s="1">
        <f>IF(QP_IncomeWP!BA274="","",'Cost and Benefit Parameters'!$C$44*(QP_IncomeWP!BA274-Income_CF!BA276))</f>
        <v>-345238.89915119886</v>
      </c>
      <c r="BB274" s="1">
        <f>IF(QP_IncomeWP!BB274="","",'Cost and Benefit Parameters'!$C$44*(QP_IncomeWP!BB274-Income_CF!BB276))</f>
        <v>-351600.44833564089</v>
      </c>
      <c r="BC274" s="1">
        <f>IF(QP_IncomeWP!BC274="","",'Cost and Benefit Parameters'!$C$44*(QP_IncomeWP!BC274-Income_CF!BC276))</f>
        <v>-357864.43560121744</v>
      </c>
      <c r="BD274" s="1">
        <f>IF(QP_IncomeWP!BD274="","",'Cost and Benefit Parameters'!$C$44*(QP_IncomeWP!BD274-Income_CF!BD276))</f>
        <v>-364021.54135161586</v>
      </c>
      <c r="BE274" s="1">
        <f>IF(QP_IncomeWP!BE274="","",'Cost and Benefit Parameters'!$C$44*(QP_IncomeWP!BE274-Income_CF!BE276))</f>
        <v>-370062.47682396881</v>
      </c>
      <c r="BF274" s="1">
        <f>IF(QP_IncomeWP!BF274="","",'Cost and Benefit Parameters'!$C$44*(QP_IncomeWP!BF274-Income_CF!BF276))</f>
        <v>-375978.00709335651</v>
      </c>
      <c r="BG274" s="1">
        <f>IF(QP_IncomeWP!BG274="","",'Cost and Benefit Parameters'!$C$44*(QP_IncomeWP!BG274-Income_CF!BG276))</f>
        <v>-381758.97430318844</v>
      </c>
      <c r="BH274" s="1">
        <f>IF(QP_IncomeWP!BH274="","",'Cost and Benefit Parameters'!$C$44*(QP_IncomeWP!BH274-Income_CF!BH276))</f>
        <v>-387396.32104097755</v>
      </c>
      <c r="BI274" s="1" t="str">
        <f>IF(QP_IncomeWP!BI274="","",'Cost and Benefit Parameters'!$C$44*(QP_IncomeWP!BI274-Income_CF!BI276))</f>
        <v/>
      </c>
      <c r="BJ274" s="1" t="str">
        <f>IF(QP_IncomeWP!BJ274="","",'Cost and Benefit Parameters'!$C$44*(QP_IncomeWP!BJ274-Income_CF!BJ276))</f>
        <v/>
      </c>
      <c r="BK274" s="1" t="str">
        <f>IF(QP_IncomeWP!BK274="","",'Cost and Benefit Parameters'!$C$44*(QP_IncomeWP!BK274-Income_CF!BK276))</f>
        <v/>
      </c>
      <c r="BL274" s="1" t="str">
        <f>IF(QP_IncomeWP!BL274="","",'Cost and Benefit Parameters'!$C$44*(QP_IncomeWP!BL274-Income_CF!BL276))</f>
        <v/>
      </c>
      <c r="BM274" s="1" t="str">
        <f>IF(QP_IncomeWP!BM274="","",'Cost and Benefit Parameters'!$C$44*(QP_IncomeWP!BM274-Income_CF!BM276))</f>
        <v/>
      </c>
      <c r="BN274" s="1" t="str">
        <f>IF(QP_IncomeWP!BN274="","",'Cost and Benefit Parameters'!$C$44*(QP_IncomeWP!BN274-Income_CF!BN276))</f>
        <v/>
      </c>
    </row>
    <row r="275" spans="1:72" x14ac:dyDescent="0.55000000000000004">
      <c r="A275" s="639"/>
      <c r="B275" t="s">
        <v>481</v>
      </c>
      <c r="H275" s="1" t="str">
        <f>IF(QP_IncomeWP!H275="","",'Cost and Benefit Parameters'!$C$44*(QP_IncomeWP!H275-Income_CF!H277))</f>
        <v/>
      </c>
      <c r="I275" s="1" t="str">
        <f>IF(QP_IncomeWP!I275="","",'Cost and Benefit Parameters'!$C$44*(QP_IncomeWP!I275-Income_CF!I277))</f>
        <v/>
      </c>
      <c r="J275" s="1" t="str">
        <f>IF(QP_IncomeWP!J275="","",'Cost and Benefit Parameters'!$C$44*(QP_IncomeWP!J275-Income_CF!J277))</f>
        <v/>
      </c>
      <c r="K275" s="1" t="str">
        <f>IF(QP_IncomeWP!K275="","",'Cost and Benefit Parameters'!$C$44*(QP_IncomeWP!K275-Income_CF!K277))</f>
        <v/>
      </c>
      <c r="L275" s="1" t="str">
        <f>IF(QP_IncomeWP!L275="","",'Cost and Benefit Parameters'!$C$44*(QP_IncomeWP!L275-Income_CF!L277))</f>
        <v/>
      </c>
      <c r="M275" s="1" t="str">
        <f>IF(QP_IncomeWP!M275="","",'Cost and Benefit Parameters'!$C$44*(QP_IncomeWP!M275-Income_CF!M277))</f>
        <v/>
      </c>
      <c r="N275" s="1" t="str">
        <f>IF(QP_IncomeWP!N275="","",'Cost and Benefit Parameters'!$C$44*(QP_IncomeWP!N275-Income_CF!N277))</f>
        <v/>
      </c>
      <c r="O275" s="1" t="str">
        <f>IF(QP_IncomeWP!O275="","",'Cost and Benefit Parameters'!$C$44*(QP_IncomeWP!O275-Income_CF!O277))</f>
        <v/>
      </c>
      <c r="P275" s="1" t="str">
        <f>IF(QP_IncomeWP!P275="","",'Cost and Benefit Parameters'!$C$44*(QP_IncomeWP!P275-Income_CF!P277))</f>
        <v/>
      </c>
      <c r="Q275" s="1" t="str">
        <f>IF(QP_IncomeWP!Q275="","",'Cost and Benefit Parameters'!$C$44*(QP_IncomeWP!Q275-Income_CF!Q277))</f>
        <v/>
      </c>
      <c r="R275" s="1" t="str">
        <f>IF(QP_IncomeWP!R275="","",'Cost and Benefit Parameters'!$C$44*(QP_IncomeWP!R275-Income_CF!R277))</f>
        <v/>
      </c>
      <c r="S275" s="1" t="str">
        <f>IF(QP_IncomeWP!S275="","",'Cost and Benefit Parameters'!$C$44*(QP_IncomeWP!S275-Income_CF!S277))</f>
        <v/>
      </c>
      <c r="T275" s="1" t="str">
        <f>IF(QP_IncomeWP!T275="","",'Cost and Benefit Parameters'!$C$44*(QP_IncomeWP!T275-Income_CF!T277))</f>
        <v/>
      </c>
      <c r="U275" s="1" t="str">
        <f>IF(QP_IncomeWP!U275="","",'Cost and Benefit Parameters'!$C$44*(QP_IncomeWP!U275-Income_CF!U277))</f>
        <v/>
      </c>
      <c r="V275" s="1">
        <f>IF(QP_IncomeWP!V275="","",'Cost and Benefit Parameters'!$C$44*(QP_IncomeWP!V275-Income_CF!V277))</f>
        <v>-143195.92096085285</v>
      </c>
      <c r="W275" s="1">
        <f>IF(QP_IncomeWP!W275="","",'Cost and Benefit Parameters'!$C$44*(QP_IncomeWP!W275-Income_CF!W277))</f>
        <v>-148750.82214744957</v>
      </c>
      <c r="X275" s="1">
        <f>IF(QP_IncomeWP!X275="","",'Cost and Benefit Parameters'!$C$44*(QP_IncomeWP!X275-Income_CF!X277))</f>
        <v>-154428.52588910426</v>
      </c>
      <c r="Y275" s="1">
        <f>IF(QP_IncomeWP!Y275="","",'Cost and Benefit Parameters'!$C$44*(QP_IncomeWP!Y275-Income_CF!Y277))</f>
        <v>-160226.77827423104</v>
      </c>
      <c r="Z275" s="1">
        <f>IF(QP_IncomeWP!Z275="","",'Cost and Benefit Parameters'!$C$44*(QP_IncomeWP!Z275-Income_CF!Z277))</f>
        <v>-167159.58888671012</v>
      </c>
      <c r="AA275" s="1">
        <f>IF(QP_IncomeWP!AA275="","",'Cost and Benefit Parameters'!$C$44*(QP_IncomeWP!AA275-Income_CF!AA277))</f>
        <v>-173123.94454262368</v>
      </c>
      <c r="AB275" s="1">
        <f>IF(QP_IncomeWP!AB275="","",'Cost and Benefit Parameters'!$C$44*(QP_IncomeWP!AB275-Income_CF!AB277))</f>
        <v>-179193.56363132197</v>
      </c>
      <c r="AC275" s="1">
        <f>IF(QP_IncomeWP!AC275="","",'Cost and Benefit Parameters'!$C$44*(QP_IncomeWP!AC275-Income_CF!AC277))</f>
        <v>-185364.72762580618</v>
      </c>
      <c r="AD275" s="1">
        <f>IF(QP_IncomeWP!AD275="","",'Cost and Benefit Parameters'!$C$44*(QP_IncomeWP!AD275-Income_CF!AD277))</f>
        <v>-191633.40293108806</v>
      </c>
      <c r="AE275" s="1">
        <f>IF(QP_IncomeWP!AE275="","",'Cost and Benefit Parameters'!$C$44*(QP_IncomeWP!AE275-Income_CF!AE277))</f>
        <v>-197995.23987783233</v>
      </c>
      <c r="AF275" s="1">
        <f>IF(QP_IncomeWP!AF275="","",'Cost and Benefit Parameters'!$C$44*(QP_IncomeWP!AF275-Income_CF!AF277))</f>
        <v>-204445.57264544404</v>
      </c>
      <c r="AG275" s="1">
        <f>IF(QP_IncomeWP!AG275="","",'Cost and Benefit Parameters'!$C$44*(QP_IncomeWP!AG275-Income_CF!AG277))</f>
        <v>-210979.42014630229</v>
      </c>
      <c r="AH275" s="1">
        <f>IF(QP_IncomeWP!AH275="","",'Cost and Benefit Parameters'!$C$44*(QP_IncomeWP!AH275-Income_CF!AH277))</f>
        <v>-217591.48789980245</v>
      </c>
      <c r="AI275" s="1">
        <f>IF(QP_IncomeWP!AI275="","",'Cost and Benefit Parameters'!$C$44*(QP_IncomeWP!AI275-Income_CF!AI277))</f>
        <v>-224276.17092159903</v>
      </c>
      <c r="AJ275" s="1">
        <f>IF(QP_IncomeWP!AJ275="","",'Cost and Benefit Parameters'!$C$44*(QP_IncomeWP!AJ275-Income_CF!AJ277))</f>
        <v>-231027.5576499122</v>
      </c>
      <c r="AK275" s="1">
        <f>IF(QP_IncomeWP!AK275="","",'Cost and Benefit Parameters'!$C$44*(QP_IncomeWP!AK275-Income_CF!AK277))</f>
        <v>-237839.43492706137</v>
      </c>
      <c r="AL275" s="1">
        <f>IF(QP_IncomeWP!AL275="","",'Cost and Benefit Parameters'!$C$44*(QP_IncomeWP!AL275-Income_CF!AL277))</f>
        <v>-244705.29405041592</v>
      </c>
      <c r="AM275" s="1">
        <f>IF(QP_IncomeWP!AM275="","",'Cost and Benefit Parameters'!$C$44*(QP_IncomeWP!AM275-Income_CF!AM277))</f>
        <v>-251618.33790287425</v>
      </c>
      <c r="AN275" s="1">
        <f>IF(QP_IncomeWP!AN275="","",'Cost and Benefit Parameters'!$C$44*(QP_IncomeWP!AN275-Income_CF!AN277))</f>
        <v>-258571.48916864215</v>
      </c>
      <c r="AO275" s="1">
        <f>IF(QP_IncomeWP!AO275="","",'Cost and Benefit Parameters'!$C$44*(QP_IncomeWP!AO275-Income_CF!AO277))</f>
        <v>-265557.39963566326</v>
      </c>
      <c r="AP275" s="1">
        <f>IF(QP_IncomeWP!AP275="","",'Cost and Benefit Parameters'!$C$44*(QP_IncomeWP!AP275-Income_CF!AP277))</f>
        <v>-272568.46058144217</v>
      </c>
      <c r="AQ275" s="1">
        <f>IF(QP_IncomeWP!AQ275="","",'Cost and Benefit Parameters'!$C$44*(QP_IncomeWP!AQ275-Income_CF!AQ277))</f>
        <v>-279596.81423432456</v>
      </c>
      <c r="AR275" s="1">
        <f>IF(QP_IncomeWP!AR275="","",'Cost and Benefit Parameters'!$C$44*(QP_IncomeWP!AR275-Income_CF!AR277))</f>
        <v>-286634.36629747442</v>
      </c>
      <c r="AS275" s="1">
        <f>IF(QP_IncomeWP!AS275="","",'Cost and Benefit Parameters'!$C$44*(QP_IncomeWP!AS275-Income_CF!AS277))</f>
        <v>-293672.79951796407</v>
      </c>
      <c r="AT275" s="1">
        <f>IF(QP_IncomeWP!AT275="","",'Cost and Benefit Parameters'!$C$44*(QP_IncomeWP!AT275-Income_CF!AT277))</f>
        <v>-300703.58827847254</v>
      </c>
      <c r="AU275" s="1">
        <f>IF(QP_IncomeWP!AU275="","",'Cost and Benefit Parameters'!$C$44*(QP_IncomeWP!AU275-Income_CF!AU277))</f>
        <v>-307718.01418415277</v>
      </c>
      <c r="AV275" s="1">
        <f>IF(QP_IncomeWP!AV275="","",'Cost and Benefit Parameters'!$C$44*(QP_IncomeWP!AV275-Income_CF!AV277))</f>
        <v>-314707.18261236249</v>
      </c>
      <c r="AW275" s="1">
        <f>IF(QP_IncomeWP!AW275="","",'Cost and Benefit Parameters'!$C$44*(QP_IncomeWP!AW275-Income_CF!AW277))</f>
        <v>-321662.04018802731</v>
      </c>
      <c r="AX275" s="1">
        <f>IF(QP_IncomeWP!AX275="","",'Cost and Benefit Parameters'!$C$44*(QP_IncomeWP!AX275-Income_CF!AX277))</f>
        <v>-328573.39314264449</v>
      </c>
      <c r="AY275" s="1">
        <f>IF(QP_IncomeWP!AY275="","",'Cost and Benefit Parameters'!$C$44*(QP_IncomeWP!AY275-Income_CF!AY277))</f>
        <v>-335431.9265101683</v>
      </c>
      <c r="AZ275" s="1">
        <f>IF(QP_IncomeWP!AZ275="","",'Cost and Benefit Parameters'!$C$44*(QP_IncomeWP!AZ275-Income_CF!AZ277))</f>
        <v>-342228.22410847736</v>
      </c>
      <c r="BA275" s="1">
        <f>IF(QP_IncomeWP!BA275="","",'Cost and Benefit Parameters'!$C$44*(QP_IncomeWP!BA275-Income_CF!BA277))</f>
        <v>-348952.78925060964</v>
      </c>
      <c r="BB275" s="1">
        <f>IF(QP_IncomeWP!BB275="","",'Cost and Benefit Parameters'!$C$44*(QP_IncomeWP!BB275-Income_CF!BB277))</f>
        <v>-355596.06612573465</v>
      </c>
      <c r="BC275" s="1">
        <f>IF(QP_IncomeWP!BC275="","",'Cost and Benefit Parameters'!$C$44*(QP_IncomeWP!BC275-Income_CF!BC277))</f>
        <v>-362148.46178571007</v>
      </c>
      <c r="BD275" s="1">
        <f>IF(QP_IncomeWP!BD275="","",'Cost and Benefit Parameters'!$C$44*(QP_IncomeWP!BD275-Income_CF!BD277))</f>
        <v>-368600.36866925395</v>
      </c>
      <c r="BE275" s="1">
        <f>IF(QP_IncomeWP!BE275="","",'Cost and Benefit Parameters'!$C$44*(QP_IncomeWP!BE275-Income_CF!BE277))</f>
        <v>-374942.18759216426</v>
      </c>
      <c r="BF275" s="1">
        <f>IF(QP_IncomeWP!BF275="","",'Cost and Benefit Parameters'!$C$44*(QP_IncomeWP!BF275-Income_CF!BF277))</f>
        <v>-381164.35112868797</v>
      </c>
      <c r="BG275" s="1">
        <f>IF(QP_IncomeWP!BG275="","",'Cost and Benefit Parameters'!$C$44*(QP_IncomeWP!BG275-Income_CF!BG277))</f>
        <v>-387257.34730615717</v>
      </c>
      <c r="BH275" s="1">
        <f>IF(QP_IncomeWP!BH275="","",'Cost and Benefit Parameters'!$C$44*(QP_IncomeWP!BH275-Income_CF!BH277))</f>
        <v>-393211.7435322841</v>
      </c>
      <c r="BI275" s="1">
        <f>IF(QP_IncomeWP!BI275="","",'Cost and Benefit Parameters'!$C$44*(QP_IncomeWP!BI275-Income_CF!BI277))</f>
        <v>-399018.21067220683</v>
      </c>
      <c r="BJ275" s="1" t="str">
        <f>IF(QP_IncomeWP!BJ275="","",'Cost and Benefit Parameters'!$C$44*(QP_IncomeWP!BJ275-Income_CF!BJ277))</f>
        <v/>
      </c>
      <c r="BK275" s="1" t="str">
        <f>IF(QP_IncomeWP!BK275="","",'Cost and Benefit Parameters'!$C$44*(QP_IncomeWP!BK275-Income_CF!BK277))</f>
        <v/>
      </c>
      <c r="BL275" s="1" t="str">
        <f>IF(QP_IncomeWP!BL275="","",'Cost and Benefit Parameters'!$C$44*(QP_IncomeWP!BL275-Income_CF!BL277))</f>
        <v/>
      </c>
      <c r="BM275" s="1" t="str">
        <f>IF(QP_IncomeWP!BM275="","",'Cost and Benefit Parameters'!$C$44*(QP_IncomeWP!BM275-Income_CF!BM277))</f>
        <v/>
      </c>
      <c r="BN275" s="1" t="str">
        <f>IF(QP_IncomeWP!BN275="","",'Cost and Benefit Parameters'!$C$44*(QP_IncomeWP!BN275-Income_CF!BN277))</f>
        <v/>
      </c>
    </row>
    <row r="276" spans="1:72" x14ac:dyDescent="0.55000000000000004">
      <c r="A276" s="639"/>
      <c r="B276" t="s">
        <v>482</v>
      </c>
      <c r="H276" s="1" t="str">
        <f>IF(QP_IncomeWP!H276="","",'Cost and Benefit Parameters'!$C$44*(QP_IncomeWP!H276-Income_CF!H278))</f>
        <v/>
      </c>
      <c r="I276" s="1" t="str">
        <f>IF(QP_IncomeWP!I276="","",'Cost and Benefit Parameters'!$C$44*(QP_IncomeWP!I276-Income_CF!I278))</f>
        <v/>
      </c>
      <c r="J276" s="1" t="str">
        <f>IF(QP_IncomeWP!J276="","",'Cost and Benefit Parameters'!$C$44*(QP_IncomeWP!J276-Income_CF!J278))</f>
        <v/>
      </c>
      <c r="K276" s="1" t="str">
        <f>IF(QP_IncomeWP!K276="","",'Cost and Benefit Parameters'!$C$44*(QP_IncomeWP!K276-Income_CF!K278))</f>
        <v/>
      </c>
      <c r="L276" s="1" t="str">
        <f>IF(QP_IncomeWP!L276="","",'Cost and Benefit Parameters'!$C$44*(QP_IncomeWP!L276-Income_CF!L278))</f>
        <v/>
      </c>
      <c r="M276" s="1" t="str">
        <f>IF(QP_IncomeWP!M276="","",'Cost and Benefit Parameters'!$C$44*(QP_IncomeWP!M276-Income_CF!M278))</f>
        <v/>
      </c>
      <c r="N276" s="1" t="str">
        <f>IF(QP_IncomeWP!N276="","",'Cost and Benefit Parameters'!$C$44*(QP_IncomeWP!N276-Income_CF!N278))</f>
        <v/>
      </c>
      <c r="O276" s="1" t="str">
        <f>IF(QP_IncomeWP!O276="","",'Cost and Benefit Parameters'!$C$44*(QP_IncomeWP!O276-Income_CF!O278))</f>
        <v/>
      </c>
      <c r="P276" s="1" t="str">
        <f>IF(QP_IncomeWP!P276="","",'Cost and Benefit Parameters'!$C$44*(QP_IncomeWP!P276-Income_CF!P278))</f>
        <v/>
      </c>
      <c r="Q276" s="1" t="str">
        <f>IF(QP_IncomeWP!Q276="","",'Cost and Benefit Parameters'!$C$44*(QP_IncomeWP!Q276-Income_CF!Q278))</f>
        <v/>
      </c>
      <c r="R276" s="1" t="str">
        <f>IF(QP_IncomeWP!R276="","",'Cost and Benefit Parameters'!$C$44*(QP_IncomeWP!R276-Income_CF!R278))</f>
        <v/>
      </c>
      <c r="S276" s="1" t="str">
        <f>IF(QP_IncomeWP!S276="","",'Cost and Benefit Parameters'!$C$44*(QP_IncomeWP!S276-Income_CF!S278))</f>
        <v/>
      </c>
      <c r="T276" s="1" t="str">
        <f>IF(QP_IncomeWP!T276="","",'Cost and Benefit Parameters'!$C$44*(QP_IncomeWP!T276-Income_CF!T278))</f>
        <v/>
      </c>
      <c r="U276" s="1" t="str">
        <f>IF(QP_IncomeWP!U276="","",'Cost and Benefit Parameters'!$C$44*(QP_IncomeWP!U276-Income_CF!U278))</f>
        <v/>
      </c>
      <c r="V276" s="1" t="str">
        <f>IF(QP_IncomeWP!V276="","",'Cost and Benefit Parameters'!$C$44*(QP_IncomeWP!V276-Income_CF!V278))</f>
        <v/>
      </c>
      <c r="W276" s="1">
        <f>IF(QP_IncomeWP!W276="","",'Cost and Benefit Parameters'!$C$44*(QP_IncomeWP!W276-Income_CF!W278))</f>
        <v>-147491.79858967845</v>
      </c>
      <c r="X276" s="1">
        <f>IF(QP_IncomeWP!X276="","",'Cost and Benefit Parameters'!$C$44*(QP_IncomeWP!X276-Income_CF!X278))</f>
        <v>-153213.34681187302</v>
      </c>
      <c r="Y276" s="1">
        <f>IF(QP_IncomeWP!Y276="","",'Cost and Benefit Parameters'!$C$44*(QP_IncomeWP!Y276-Income_CF!Y278))</f>
        <v>-159061.38166577742</v>
      </c>
      <c r="Z276" s="1">
        <f>IF(QP_IncomeWP!Z276="","",'Cost and Benefit Parameters'!$C$44*(QP_IncomeWP!Z276-Income_CF!Z278))</f>
        <v>-165033.58162245803</v>
      </c>
      <c r="AA276" s="1">
        <f>IF(QP_IncomeWP!AA276="","",'Cost and Benefit Parameters'!$C$44*(QP_IncomeWP!AA276-Income_CF!AA278))</f>
        <v>-172174.37655331142</v>
      </c>
      <c r="AB276" s="1">
        <f>IF(QP_IncomeWP!AB276="","",'Cost and Benefit Parameters'!$C$44*(QP_IncomeWP!AB276-Income_CF!AB278))</f>
        <v>-178317.66287890243</v>
      </c>
      <c r="AC276" s="1">
        <f>IF(QP_IncomeWP!AC276="","",'Cost and Benefit Parameters'!$C$44*(QP_IncomeWP!AC276-Income_CF!AC278))</f>
        <v>-184569.37054026165</v>
      </c>
      <c r="AD276" s="1">
        <f>IF(QP_IncomeWP!AD276="","",'Cost and Benefit Parameters'!$C$44*(QP_IncomeWP!AD276-Income_CF!AD278))</f>
        <v>-190925.66945458029</v>
      </c>
      <c r="AE276" s="1">
        <f>IF(QP_IncomeWP!AE276="","",'Cost and Benefit Parameters'!$C$44*(QP_IncomeWP!AE276-Income_CF!AE278))</f>
        <v>-197382.40501902072</v>
      </c>
      <c r="AF276" s="1">
        <f>IF(QP_IncomeWP!AF276="","",'Cost and Benefit Parameters'!$C$44*(QP_IncomeWP!AF276-Income_CF!AF278))</f>
        <v>-203935.09707416734</v>
      </c>
      <c r="AG276" s="1">
        <f>IF(QP_IncomeWP!AG276="","",'Cost and Benefit Parameters'!$C$44*(QP_IncomeWP!AG276-Income_CF!AG278))</f>
        <v>-210578.93982480734</v>
      </c>
      <c r="AH276" s="1">
        <f>IF(QP_IncomeWP!AH276="","",'Cost and Benefit Parameters'!$C$44*(QP_IncomeWP!AH276-Income_CF!AH278))</f>
        <v>-217308.80275069133</v>
      </c>
      <c r="AI276" s="1">
        <f>IF(QP_IncomeWP!AI276="","",'Cost and Benefit Parameters'!$C$44*(QP_IncomeWP!AI276-Income_CF!AI278))</f>
        <v>-224119.23253679648</v>
      </c>
      <c r="AJ276" s="1">
        <f>IF(QP_IncomeWP!AJ276="","",'Cost and Benefit Parameters'!$C$44*(QP_IncomeWP!AJ276-Income_CF!AJ278))</f>
        <v>-231004.45604924703</v>
      </c>
      <c r="AK276" s="1">
        <f>IF(QP_IncomeWP!AK276="","",'Cost and Benefit Parameters'!$C$44*(QP_IncomeWP!AK276-Income_CF!AK278))</f>
        <v>-237958.38437940957</v>
      </c>
      <c r="AL276" s="1">
        <f>IF(QP_IncomeWP!AL276="","",'Cost and Benefit Parameters'!$C$44*(QP_IncomeWP!AL276-Income_CF!AL278))</f>
        <v>-244974.6179748732</v>
      </c>
      <c r="AM276" s="1">
        <f>IF(QP_IncomeWP!AM276="","",'Cost and Benefit Parameters'!$C$44*(QP_IncomeWP!AM276-Income_CF!AM278))</f>
        <v>-252046.45287192837</v>
      </c>
      <c r="AN276" s="1">
        <f>IF(QP_IncomeWP!AN276="","",'Cost and Benefit Parameters'!$C$44*(QP_IncomeWP!AN276-Income_CF!AN278))</f>
        <v>-259166.88803996041</v>
      </c>
      <c r="AO276" s="1">
        <f>IF(QP_IncomeWP!AO276="","",'Cost and Benefit Parameters'!$C$44*(QP_IncomeWP!AO276-Income_CF!AO278))</f>
        <v>-266328.63384370151</v>
      </c>
      <c r="AP276" s="1">
        <f>IF(QP_IncomeWP!AP276="","",'Cost and Benefit Parameters'!$C$44*(QP_IncomeWP!AP276-Income_CF!AP278))</f>
        <v>-273524.12162473315</v>
      </c>
      <c r="AQ276" s="1">
        <f>IF(QP_IncomeWP!AQ276="","",'Cost and Benefit Parameters'!$C$44*(QP_IncomeWP!AQ276-Income_CF!AQ278))</f>
        <v>-280745.51439888543</v>
      </c>
      <c r="AR276" s="1">
        <f>IF(QP_IncomeWP!AR276="","",'Cost and Benefit Parameters'!$C$44*(QP_IncomeWP!AR276-Income_CF!AR278))</f>
        <v>-287984.71866135433</v>
      </c>
      <c r="AS276" s="1">
        <f>IF(QP_IncomeWP!AS276="","",'Cost and Benefit Parameters'!$C$44*(QP_IncomeWP!AS276-Income_CF!AS278))</f>
        <v>-295233.39728639863</v>
      </c>
      <c r="AT276" s="1">
        <f>IF(QP_IncomeWP!AT276="","",'Cost and Benefit Parameters'!$C$44*(QP_IncomeWP!AT276-Income_CF!AT278))</f>
        <v>-302482.98350350297</v>
      </c>
      <c r="AU276" s="1">
        <f>IF(QP_IncomeWP!AU276="","",'Cost and Benefit Parameters'!$C$44*(QP_IncomeWP!AU276-Income_CF!AU278))</f>
        <v>-309724.69592682674</v>
      </c>
      <c r="AV276" s="1">
        <f>IF(QP_IncomeWP!AV276="","",'Cost and Benefit Parameters'!$C$44*(QP_IncomeWP!AV276-Income_CF!AV278))</f>
        <v>-316949.55460967735</v>
      </c>
      <c r="AW276" s="1">
        <f>IF(QP_IncomeWP!AW276="","",'Cost and Benefit Parameters'!$C$44*(QP_IncomeWP!AW276-Income_CF!AW278))</f>
        <v>-324148.39809073327</v>
      </c>
      <c r="AX276" s="1">
        <f>IF(QP_IncomeWP!AX276="","",'Cost and Benefit Parameters'!$C$44*(QP_IncomeWP!AX276-Income_CF!AX278))</f>
        <v>-331311.9013936682</v>
      </c>
      <c r="AY276" s="1">
        <f>IF(QP_IncomeWP!AY276="","",'Cost and Benefit Parameters'!$C$44*(QP_IncomeWP!AY276-Income_CF!AY278))</f>
        <v>-338430.59493692382</v>
      </c>
      <c r="AZ276" s="1">
        <f>IF(QP_IncomeWP!AZ276="","",'Cost and Benefit Parameters'!$C$44*(QP_IncomeWP!AZ276-Income_CF!AZ278))</f>
        <v>-345494.88430547336</v>
      </c>
      <c r="BA276" s="1">
        <f>IF(QP_IncomeWP!BA276="","",'Cost and Benefit Parameters'!$C$44*(QP_IncomeWP!BA276-Income_CF!BA278))</f>
        <v>-352495.07083173178</v>
      </c>
      <c r="BB276" s="1">
        <f>IF(QP_IncomeWP!BB276="","",'Cost and Benefit Parameters'!$C$44*(QP_IncomeWP!BB276-Income_CF!BB278))</f>
        <v>-359421.37292812782</v>
      </c>
      <c r="BC276" s="1">
        <f>IF(QP_IncomeWP!BC276="","",'Cost and Benefit Parameters'!$C$44*(QP_IncomeWP!BC276-Income_CF!BC278))</f>
        <v>-366263.94810950657</v>
      </c>
      <c r="BD276" s="1">
        <f>IF(QP_IncomeWP!BD276="","",'Cost and Benefit Parameters'!$C$44*(QP_IncomeWP!BD276-Income_CF!BD278))</f>
        <v>-373012.91563928139</v>
      </c>
      <c r="BE276" s="1">
        <f>IF(QP_IncomeWP!BE276="","",'Cost and Benefit Parameters'!$C$44*(QP_IncomeWP!BE276-Income_CF!BE278))</f>
        <v>-379658.37972933165</v>
      </c>
      <c r="BF276" s="1">
        <f>IF(QP_IncomeWP!BF276="","",'Cost and Benefit Parameters'!$C$44*(QP_IncomeWP!BF276-Income_CF!BF278))</f>
        <v>-386190.45321992924</v>
      </c>
      <c r="BG276" s="1">
        <f>IF(QP_IncomeWP!BG276="","",'Cost and Benefit Parameters'!$C$44*(QP_IncomeWP!BG276-Income_CF!BG278))</f>
        <v>-392599.28166254848</v>
      </c>
      <c r="BH276" s="1">
        <f>IF(QP_IncomeWP!BH276="","",'Cost and Benefit Parameters'!$C$44*(QP_IncomeWP!BH276-Income_CF!BH278))</f>
        <v>-398875.06772534183</v>
      </c>
      <c r="BI276" s="1">
        <f>IF(QP_IncomeWP!BI276="","",'Cost and Benefit Parameters'!$C$44*(QP_IncomeWP!BI276-Income_CF!BI278))</f>
        <v>-405008.09583825263</v>
      </c>
      <c r="BJ276" s="1">
        <f>IF(QP_IncomeWP!BJ276="","",'Cost and Benefit Parameters'!$C$44*(QP_IncomeWP!BJ276-Income_CF!BJ278))</f>
        <v>-410988.75699237303</v>
      </c>
      <c r="BK276" s="1" t="str">
        <f>IF(QP_IncomeWP!BK276="","",'Cost and Benefit Parameters'!$C$44*(QP_IncomeWP!BK276-Income_CF!BK278))</f>
        <v/>
      </c>
      <c r="BL276" s="1" t="str">
        <f>IF(QP_IncomeWP!BL276="","",'Cost and Benefit Parameters'!$C$44*(QP_IncomeWP!BL276-Income_CF!BL278))</f>
        <v/>
      </c>
      <c r="BM276" s="1" t="str">
        <f>IF(QP_IncomeWP!BM276="","",'Cost and Benefit Parameters'!$C$44*(QP_IncomeWP!BM276-Income_CF!BM278))</f>
        <v/>
      </c>
      <c r="BN276" s="1" t="str">
        <f>IF(QP_IncomeWP!BN276="","",'Cost and Benefit Parameters'!$C$44*(QP_IncomeWP!BN276-Income_CF!BN278))</f>
        <v/>
      </c>
    </row>
    <row r="277" spans="1:72" x14ac:dyDescent="0.55000000000000004">
      <c r="A277" s="639"/>
      <c r="B277" t="s">
        <v>483</v>
      </c>
      <c r="H277" s="1" t="str">
        <f>IF(QP_IncomeWP!H277="","",'Cost and Benefit Parameters'!$C$44*(QP_IncomeWP!H277-Income_CF!H279))</f>
        <v/>
      </c>
      <c r="I277" s="1" t="str">
        <f>IF(QP_IncomeWP!I277="","",'Cost and Benefit Parameters'!$C$44*(QP_IncomeWP!I277-Income_CF!I279))</f>
        <v/>
      </c>
      <c r="J277" s="1" t="str">
        <f>IF(QP_IncomeWP!J277="","",'Cost and Benefit Parameters'!$C$44*(QP_IncomeWP!J277-Income_CF!J279))</f>
        <v/>
      </c>
      <c r="K277" s="1" t="str">
        <f>IF(QP_IncomeWP!K277="","",'Cost and Benefit Parameters'!$C$44*(QP_IncomeWP!K277-Income_CF!K279))</f>
        <v/>
      </c>
      <c r="L277" s="1" t="str">
        <f>IF(QP_IncomeWP!L277="","",'Cost and Benefit Parameters'!$C$44*(QP_IncomeWP!L277-Income_CF!L279))</f>
        <v/>
      </c>
      <c r="M277" s="1" t="str">
        <f>IF(QP_IncomeWP!M277="","",'Cost and Benefit Parameters'!$C$44*(QP_IncomeWP!M277-Income_CF!M279))</f>
        <v/>
      </c>
      <c r="N277" s="1" t="str">
        <f>IF(QP_IncomeWP!N277="","",'Cost and Benefit Parameters'!$C$44*(QP_IncomeWP!N277-Income_CF!N279))</f>
        <v/>
      </c>
      <c r="O277" s="1" t="str">
        <f>IF(QP_IncomeWP!O277="","",'Cost and Benefit Parameters'!$C$44*(QP_IncomeWP!O277-Income_CF!O279))</f>
        <v/>
      </c>
      <c r="P277" s="1" t="str">
        <f>IF(QP_IncomeWP!P277="","",'Cost and Benefit Parameters'!$C$44*(QP_IncomeWP!P277-Income_CF!P279))</f>
        <v/>
      </c>
      <c r="Q277" s="1" t="str">
        <f>IF(QP_IncomeWP!Q277="","",'Cost and Benefit Parameters'!$C$44*(QP_IncomeWP!Q277-Income_CF!Q279))</f>
        <v/>
      </c>
      <c r="R277" s="1" t="str">
        <f>IF(QP_IncomeWP!R277="","",'Cost and Benefit Parameters'!$C$44*(QP_IncomeWP!R277-Income_CF!R279))</f>
        <v/>
      </c>
      <c r="S277" s="1" t="str">
        <f>IF(QP_IncomeWP!S277="","",'Cost and Benefit Parameters'!$C$44*(QP_IncomeWP!S277-Income_CF!S279))</f>
        <v/>
      </c>
      <c r="T277" s="1" t="str">
        <f>IF(QP_IncomeWP!T277="","",'Cost and Benefit Parameters'!$C$44*(QP_IncomeWP!T277-Income_CF!T279))</f>
        <v/>
      </c>
      <c r="U277" s="1" t="str">
        <f>IF(QP_IncomeWP!U277="","",'Cost and Benefit Parameters'!$C$44*(QP_IncomeWP!U277-Income_CF!U279))</f>
        <v/>
      </c>
      <c r="V277" s="1" t="str">
        <f>IF(QP_IncomeWP!V277="","",'Cost and Benefit Parameters'!$C$44*(QP_IncomeWP!V277-Income_CF!V279))</f>
        <v/>
      </c>
      <c r="W277" s="1" t="str">
        <f>IF(QP_IncomeWP!W277="","",'Cost and Benefit Parameters'!$C$44*(QP_IncomeWP!W277-Income_CF!W279))</f>
        <v/>
      </c>
      <c r="X277" s="1">
        <f>IF(QP_IncomeWP!X277="","",'Cost and Benefit Parameters'!$C$44*(QP_IncomeWP!X277-Income_CF!X279))</f>
        <v>-151916.5525473688</v>
      </c>
      <c r="Y277" s="1">
        <f>IF(QP_IncomeWP!Y277="","",'Cost and Benefit Parameters'!$C$44*(QP_IncomeWP!Y277-Income_CF!Y279))</f>
        <v>-157809.74721622927</v>
      </c>
      <c r="Z277" s="1">
        <f>IF(QP_IncomeWP!Z277="","",'Cost and Benefit Parameters'!$C$44*(QP_IncomeWP!Z277-Income_CF!Z279))</f>
        <v>-163833.22311575073</v>
      </c>
      <c r="AA277" s="1">
        <f>IF(QP_IncomeWP!AA277="","",'Cost and Benefit Parameters'!$C$44*(QP_IncomeWP!AA277-Income_CF!AA279))</f>
        <v>-169984.58907113169</v>
      </c>
      <c r="AB277" s="1">
        <f>IF(QP_IncomeWP!AB277="","",'Cost and Benefit Parameters'!$C$44*(QP_IncomeWP!AB277-Income_CF!AB279))</f>
        <v>-177339.60784991077</v>
      </c>
      <c r="AC277" s="1">
        <f>IF(QP_IncomeWP!AC277="","",'Cost and Benefit Parameters'!$C$44*(QP_IncomeWP!AC277-Income_CF!AC279))</f>
        <v>-183667.19276526952</v>
      </c>
      <c r="AD277" s="1">
        <f>IF(QP_IncomeWP!AD277="","",'Cost and Benefit Parameters'!$C$44*(QP_IncomeWP!AD277-Income_CF!AD279))</f>
        <v>-190106.45165646943</v>
      </c>
      <c r="AE277" s="1">
        <f>IF(QP_IncomeWP!AE277="","",'Cost and Benefit Parameters'!$C$44*(QP_IncomeWP!AE277-Income_CF!AE279))</f>
        <v>-196653.43953821773</v>
      </c>
      <c r="AF277" s="1">
        <f>IF(QP_IncomeWP!AF277="","",'Cost and Benefit Parameters'!$C$44*(QP_IncomeWP!AF277-Income_CF!AF279))</f>
        <v>-203303.87716959135</v>
      </c>
      <c r="AG277" s="1">
        <f>IF(QP_IncomeWP!AG277="","",'Cost and Benefit Parameters'!$C$44*(QP_IncomeWP!AG277-Income_CF!AG279))</f>
        <v>-210053.14998639232</v>
      </c>
      <c r="AH277" s="1">
        <f>IF(QP_IncomeWP!AH277="","",'Cost and Benefit Parameters'!$C$44*(QP_IncomeWP!AH277-Income_CF!AH279))</f>
        <v>-216896.30801955156</v>
      </c>
      <c r="AI277" s="1">
        <f>IF(QP_IncomeWP!AI277="","",'Cost and Benefit Parameters'!$C$44*(QP_IncomeWP!AI277-Income_CF!AI279))</f>
        <v>-223828.06683321204</v>
      </c>
      <c r="AJ277" s="1">
        <f>IF(QP_IncomeWP!AJ277="","",'Cost and Benefit Parameters'!$C$44*(QP_IncomeWP!AJ277-Income_CF!AJ279))</f>
        <v>-230842.80951290033</v>
      </c>
      <c r="AK277" s="1">
        <f>IF(QP_IncomeWP!AK277="","",'Cost and Benefit Parameters'!$C$44*(QP_IncomeWP!AK277-Income_CF!AK279))</f>
        <v>-237934.58973072449</v>
      </c>
      <c r="AL277" s="1">
        <f>IF(QP_IncomeWP!AL277="","",'Cost and Benefit Parameters'!$C$44*(QP_IncomeWP!AL277-Income_CF!AL279))</f>
        <v>-245097.13591079181</v>
      </c>
      <c r="AM277" s="1">
        <f>IF(QP_IncomeWP!AM277="","",'Cost and Benefit Parameters'!$C$44*(QP_IncomeWP!AM277-Income_CF!AM279))</f>
        <v>-252323.85651411937</v>
      </c>
      <c r="AN277" s="1">
        <f>IF(QP_IncomeWP!AN277="","",'Cost and Benefit Parameters'!$C$44*(QP_IncomeWP!AN277-Income_CF!AN279))</f>
        <v>-259607.84645808619</v>
      </c>
      <c r="AO277" s="1">
        <f>IF(QP_IncomeWP!AO277="","",'Cost and Benefit Parameters'!$C$44*(QP_IncomeWP!AO277-Income_CF!AO279))</f>
        <v>-266941.89468115929</v>
      </c>
      <c r="AP277" s="1">
        <f>IF(QP_IncomeWP!AP277="","",'Cost and Benefit Parameters'!$C$44*(QP_IncomeWP!AP277-Income_CF!AP279))</f>
        <v>-274318.49285901251</v>
      </c>
      <c r="AQ277" s="1">
        <f>IF(QP_IncomeWP!AQ277="","",'Cost and Benefit Parameters'!$C$44*(QP_IncomeWP!AQ277-Income_CF!AQ279))</f>
        <v>-281729.84527347516</v>
      </c>
      <c r="AR277" s="1">
        <f>IF(QP_IncomeWP!AR277="","",'Cost and Benefit Parameters'!$C$44*(QP_IncomeWP!AR277-Income_CF!AR279))</f>
        <v>-289167.87983085198</v>
      </c>
      <c r="AS277" s="1">
        <f>IF(QP_IncomeWP!AS277="","",'Cost and Benefit Parameters'!$C$44*(QP_IncomeWP!AS277-Income_CF!AS279))</f>
        <v>-296624.260221195</v>
      </c>
      <c r="AT277" s="1">
        <f>IF(QP_IncomeWP!AT277="","",'Cost and Benefit Parameters'!$C$44*(QP_IncomeWP!AT277-Income_CF!AT279))</f>
        <v>-304090.39920499059</v>
      </c>
      <c r="AU277" s="1">
        <f>IF(QP_IncomeWP!AU277="","",'Cost and Benefit Parameters'!$C$44*(QP_IncomeWP!AU277-Income_CF!AU279))</f>
        <v>-311557.47300860804</v>
      </c>
      <c r="AV277" s="1">
        <f>IF(QP_IncomeWP!AV277="","",'Cost and Benefit Parameters'!$C$44*(QP_IncomeWP!AV277-Income_CF!AV279))</f>
        <v>-319016.43680463161</v>
      </c>
      <c r="AW277" s="1">
        <f>IF(QP_IncomeWP!AW277="","",'Cost and Benefit Parameters'!$C$44*(QP_IncomeWP!AW277-Income_CF!AW279))</f>
        <v>-326458.04124796769</v>
      </c>
      <c r="AX277" s="1">
        <f>IF(QP_IncomeWP!AX277="","",'Cost and Benefit Parameters'!$C$44*(QP_IncomeWP!AX277-Income_CF!AX279))</f>
        <v>-333872.85003345524</v>
      </c>
      <c r="AY277" s="1">
        <f>IF(QP_IncomeWP!AY277="","",'Cost and Benefit Parameters'!$C$44*(QP_IncomeWP!AY277-Income_CF!AY279))</f>
        <v>-341251.25843547826</v>
      </c>
      <c r="AZ277" s="1">
        <f>IF(QP_IncomeWP!AZ277="","",'Cost and Benefit Parameters'!$C$44*(QP_IncomeWP!AZ277-Income_CF!AZ279))</f>
        <v>-348583.51278503152</v>
      </c>
      <c r="BA277" s="1">
        <f>IF(QP_IncomeWP!BA277="","",'Cost and Benefit Parameters'!$C$44*(QP_IncomeWP!BA277-Income_CF!BA279))</f>
        <v>-355859.73083463765</v>
      </c>
      <c r="BB277" s="1">
        <f>IF(QP_IncomeWP!BB277="","",'Cost and Benefit Parameters'!$C$44*(QP_IncomeWP!BB277-Income_CF!BB279))</f>
        <v>-363069.92295668361</v>
      </c>
      <c r="BC277" s="1">
        <f>IF(QP_IncomeWP!BC277="","",'Cost and Benefit Parameters'!$C$44*(QP_IncomeWP!BC277-Income_CF!BC279))</f>
        <v>-370204.01411597175</v>
      </c>
      <c r="BD277" s="1">
        <f>IF(QP_IncomeWP!BD277="","",'Cost and Benefit Parameters'!$C$44*(QP_IncomeWP!BD277-Income_CF!BD279))</f>
        <v>-377251.86655279185</v>
      </c>
      <c r="BE277" s="1">
        <f>IF(QP_IncomeWP!BE277="","",'Cost and Benefit Parameters'!$C$44*(QP_IncomeWP!BE277-Income_CF!BE279))</f>
        <v>-384203.30310845992</v>
      </c>
      <c r="BF277" s="1">
        <f>IF(QP_IncomeWP!BF277="","",'Cost and Benefit Parameters'!$C$44*(QP_IncomeWP!BF277-Income_CF!BF279))</f>
        <v>-391048.13112121157</v>
      </c>
      <c r="BG277" s="1">
        <f>IF(QP_IncomeWP!BG277="","",'Cost and Benefit Parameters'!$C$44*(QP_IncomeWP!BG277-Income_CF!BG279))</f>
        <v>-397776.16681652697</v>
      </c>
      <c r="BH277" s="1">
        <f>IF(QP_IncomeWP!BH277="","",'Cost and Benefit Parameters'!$C$44*(QP_IncomeWP!BH277-Income_CF!BH279))</f>
        <v>-404377.26011242496</v>
      </c>
      <c r="BI277" s="1">
        <f>IF(QP_IncomeWP!BI277="","",'Cost and Benefit Parameters'!$C$44*(QP_IncomeWP!BI277-Income_CF!BI279))</f>
        <v>-410841.31975710217</v>
      </c>
      <c r="BJ277" s="1">
        <f>IF(QP_IncomeWP!BJ277="","",'Cost and Benefit Parameters'!$C$44*(QP_IncomeWP!BJ277-Income_CF!BJ279))</f>
        <v>-417158.33871340018</v>
      </c>
      <c r="BK277" s="1">
        <f>IF(QP_IncomeWP!BK277="","",'Cost and Benefit Parameters'!$C$44*(QP_IncomeWP!BK277-Income_CF!BK279))</f>
        <v>-423318.41970214428</v>
      </c>
      <c r="BL277" s="1" t="str">
        <f>IF(QP_IncomeWP!BL277="","",'Cost and Benefit Parameters'!$C$44*(QP_IncomeWP!BL277-Income_CF!BL279))</f>
        <v/>
      </c>
      <c r="BM277" s="1" t="str">
        <f>IF(QP_IncomeWP!BM277="","",'Cost and Benefit Parameters'!$C$44*(QP_IncomeWP!BM277-Income_CF!BM279))</f>
        <v/>
      </c>
      <c r="BN277" s="1" t="str">
        <f>IF(QP_IncomeWP!BN277="","",'Cost and Benefit Parameters'!$C$44*(QP_IncomeWP!BN277-Income_CF!BN279))</f>
        <v/>
      </c>
    </row>
    <row r="278" spans="1:72" x14ac:dyDescent="0.55000000000000004">
      <c r="A278" s="639"/>
      <c r="B278" t="s">
        <v>484</v>
      </c>
      <c r="H278" s="1" t="str">
        <f>IF(QP_IncomeWP!H278="","",'Cost and Benefit Parameters'!$C$44*(QP_IncomeWP!H278-Income_CF!H280))</f>
        <v/>
      </c>
      <c r="I278" s="1" t="str">
        <f>IF(QP_IncomeWP!I278="","",'Cost and Benefit Parameters'!$C$44*(QP_IncomeWP!I278-Income_CF!I280))</f>
        <v/>
      </c>
      <c r="J278" s="1" t="str">
        <f>IF(QP_IncomeWP!J278="","",'Cost and Benefit Parameters'!$C$44*(QP_IncomeWP!J278-Income_CF!J280))</f>
        <v/>
      </c>
      <c r="K278" s="1" t="str">
        <f>IF(QP_IncomeWP!K278="","",'Cost and Benefit Parameters'!$C$44*(QP_IncomeWP!K278-Income_CF!K280))</f>
        <v/>
      </c>
      <c r="L278" s="1" t="str">
        <f>IF(QP_IncomeWP!L278="","",'Cost and Benefit Parameters'!$C$44*(QP_IncomeWP!L278-Income_CF!L280))</f>
        <v/>
      </c>
      <c r="M278" s="1" t="str">
        <f>IF(QP_IncomeWP!M278="","",'Cost and Benefit Parameters'!$C$44*(QP_IncomeWP!M278-Income_CF!M280))</f>
        <v/>
      </c>
      <c r="N278" s="1" t="str">
        <f>IF(QP_IncomeWP!N278="","",'Cost and Benefit Parameters'!$C$44*(QP_IncomeWP!N278-Income_CF!N280))</f>
        <v/>
      </c>
      <c r="O278" s="1" t="str">
        <f>IF(QP_IncomeWP!O278="","",'Cost and Benefit Parameters'!$C$44*(QP_IncomeWP!O278-Income_CF!O280))</f>
        <v/>
      </c>
      <c r="P278" s="1" t="str">
        <f>IF(QP_IncomeWP!P278="","",'Cost and Benefit Parameters'!$C$44*(QP_IncomeWP!P278-Income_CF!P280))</f>
        <v/>
      </c>
      <c r="Q278" s="1" t="str">
        <f>IF(QP_IncomeWP!Q278="","",'Cost and Benefit Parameters'!$C$44*(QP_IncomeWP!Q278-Income_CF!Q280))</f>
        <v/>
      </c>
      <c r="R278" s="1" t="str">
        <f>IF(QP_IncomeWP!R278="","",'Cost and Benefit Parameters'!$C$44*(QP_IncomeWP!R278-Income_CF!R280))</f>
        <v/>
      </c>
      <c r="S278" s="1" t="str">
        <f>IF(QP_IncomeWP!S278="","",'Cost and Benefit Parameters'!$C$44*(QP_IncomeWP!S278-Income_CF!S280))</f>
        <v/>
      </c>
      <c r="T278" s="1" t="str">
        <f>IF(QP_IncomeWP!T278="","",'Cost and Benefit Parameters'!$C$44*(QP_IncomeWP!T278-Income_CF!T280))</f>
        <v/>
      </c>
      <c r="U278" s="1" t="str">
        <f>IF(QP_IncomeWP!U278="","",'Cost and Benefit Parameters'!$C$44*(QP_IncomeWP!U278-Income_CF!U280))</f>
        <v/>
      </c>
      <c r="V278" s="1" t="str">
        <f>IF(QP_IncomeWP!V278="","",'Cost and Benefit Parameters'!$C$44*(QP_IncomeWP!V278-Income_CF!V280))</f>
        <v/>
      </c>
      <c r="W278" s="1" t="str">
        <f>IF(QP_IncomeWP!W278="","",'Cost and Benefit Parameters'!$C$44*(QP_IncomeWP!W278-Income_CF!W280))</f>
        <v/>
      </c>
      <c r="X278" s="1" t="str">
        <f>IF(QP_IncomeWP!X278="","",'Cost and Benefit Parameters'!$C$44*(QP_IncomeWP!X278-Income_CF!X280))</f>
        <v/>
      </c>
      <c r="Y278" s="1">
        <f>IF(QP_IncomeWP!Y278="","",'Cost and Benefit Parameters'!$C$44*(QP_IncomeWP!Y278-Income_CF!Y280))</f>
        <v>-156474.04912378988</v>
      </c>
      <c r="Z278" s="1">
        <f>IF(QP_IncomeWP!Z278="","",'Cost and Benefit Parameters'!$C$44*(QP_IncomeWP!Z278-Income_CF!Z280))</f>
        <v>-162544.0396327161</v>
      </c>
      <c r="AA278" s="1">
        <f>IF(QP_IncomeWP!AA278="","",'Cost and Benefit Parameters'!$C$44*(QP_IncomeWP!AA278-Income_CF!AA280))</f>
        <v>-168748.2198092232</v>
      </c>
      <c r="AB278" s="1">
        <f>IF(QP_IncomeWP!AB278="","",'Cost and Benefit Parameters'!$C$44*(QP_IncomeWP!AB278-Income_CF!AB280))</f>
        <v>-175084.12674326569</v>
      </c>
      <c r="AC278" s="1">
        <f>IF(QP_IncomeWP!AC278="","",'Cost and Benefit Parameters'!$C$44*(QP_IncomeWP!AC278-Income_CF!AC280))</f>
        <v>-182659.79608540813</v>
      </c>
      <c r="AD278" s="1">
        <f>IF(QP_IncomeWP!AD278="","",'Cost and Benefit Parameters'!$C$44*(QP_IncomeWP!AD278-Income_CF!AD280))</f>
        <v>-189177.20854822753</v>
      </c>
      <c r="AE278" s="1">
        <f>IF(QP_IncomeWP!AE278="","",'Cost and Benefit Parameters'!$C$44*(QP_IncomeWP!AE278-Income_CF!AE280))</f>
        <v>-195809.64520616352</v>
      </c>
      <c r="AF278" s="1">
        <f>IF(QP_IncomeWP!AF278="","",'Cost and Benefit Parameters'!$C$44*(QP_IncomeWP!AF278-Income_CF!AF280))</f>
        <v>-202553.04272436429</v>
      </c>
      <c r="AG278" s="1">
        <f>IF(QP_IncomeWP!AG278="","",'Cost and Benefit Parameters'!$C$44*(QP_IncomeWP!AG278-Income_CF!AG280))</f>
        <v>-209402.99348467906</v>
      </c>
      <c r="AH278" s="1">
        <f>IF(QP_IncomeWP!AH278="","",'Cost and Benefit Parameters'!$C$44*(QP_IncomeWP!AH278-Income_CF!AH280))</f>
        <v>-216354.74448598412</v>
      </c>
      <c r="AI278" s="1">
        <f>IF(QP_IncomeWP!AI278="","",'Cost and Benefit Parameters'!$C$44*(QP_IncomeWP!AI278-Income_CF!AI280))</f>
        <v>-223403.19726013811</v>
      </c>
      <c r="AJ278" s="1">
        <f>IF(QP_IncomeWP!AJ278="","",'Cost and Benefit Parameters'!$C$44*(QP_IncomeWP!AJ278-Income_CF!AJ280))</f>
        <v>-230542.90883820839</v>
      </c>
      <c r="AK278" s="1">
        <f>IF(QP_IncomeWP!AK278="","",'Cost and Benefit Parameters'!$C$44*(QP_IncomeWP!AK278-Income_CF!AK280))</f>
        <v>-237768.09379828739</v>
      </c>
      <c r="AL278" s="1">
        <f>IF(QP_IncomeWP!AL278="","",'Cost and Benefit Parameters'!$C$44*(QP_IncomeWP!AL278-Income_CF!AL280))</f>
        <v>-245072.62742264612</v>
      </c>
      <c r="AM278" s="1">
        <f>IF(QP_IncomeWP!AM278="","",'Cost and Benefit Parameters'!$C$44*(QP_IncomeWP!AM278-Income_CF!AM280))</f>
        <v>-252450.04998811567</v>
      </c>
      <c r="AN278" s="1">
        <f>IF(QP_IncomeWP!AN278="","",'Cost and Benefit Parameters'!$C$44*(QP_IncomeWP!AN278-Income_CF!AN280))</f>
        <v>-259893.57220954294</v>
      </c>
      <c r="AO278" s="1">
        <f>IF(QP_IncomeWP!AO278="","",'Cost and Benefit Parameters'!$C$44*(QP_IncomeWP!AO278-Income_CF!AO280))</f>
        <v>-267396.08185182879</v>
      </c>
      <c r="AP278" s="1">
        <f>IF(QP_IncomeWP!AP278="","",'Cost and Benefit Parameters'!$C$44*(QP_IncomeWP!AP278-Income_CF!AP280))</f>
        <v>-274950.15152159397</v>
      </c>
      <c r="AQ278" s="1">
        <f>IF(QP_IncomeWP!AQ278="","",'Cost and Benefit Parameters'!$C$44*(QP_IncomeWP!AQ278-Income_CF!AQ280))</f>
        <v>-282548.04764478287</v>
      </c>
      <c r="AR278" s="1">
        <f>IF(QP_IncomeWP!AR278="","",'Cost and Benefit Parameters'!$C$44*(QP_IncomeWP!AR278-Income_CF!AR280))</f>
        <v>-290181.74063167936</v>
      </c>
      <c r="AS278" s="1">
        <f>IF(QP_IncomeWP!AS278="","",'Cost and Benefit Parameters'!$C$44*(QP_IncomeWP!AS278-Income_CF!AS280))</f>
        <v>-297842.91622577753</v>
      </c>
      <c r="AT278" s="1">
        <f>IF(QP_IncomeWP!AT278="","",'Cost and Benefit Parameters'!$C$44*(QP_IncomeWP!AT278-Income_CF!AT280))</f>
        <v>-305522.98802783072</v>
      </c>
      <c r="AU278" s="1">
        <f>IF(QP_IncomeWP!AU278="","",'Cost and Benefit Parameters'!$C$44*(QP_IncomeWP!AU278-Income_CF!AU280))</f>
        <v>-313213.1111811403</v>
      </c>
      <c r="AV278" s="1">
        <f>IF(QP_IncomeWP!AV278="","",'Cost and Benefit Parameters'!$C$44*(QP_IncomeWP!AV278-Income_CF!AV280))</f>
        <v>-320904.19719886634</v>
      </c>
      <c r="AW278" s="1">
        <f>IF(QP_IncomeWP!AW278="","",'Cost and Benefit Parameters'!$C$44*(QP_IncomeWP!AW278-Income_CF!AW280))</f>
        <v>-328586.92990877054</v>
      </c>
      <c r="AX278" s="1">
        <f>IF(QP_IncomeWP!AX278="","",'Cost and Benefit Parameters'!$C$44*(QP_IncomeWP!AX278-Income_CF!AX280))</f>
        <v>-336251.78248540673</v>
      </c>
      <c r="AY278" s="1">
        <f>IF(QP_IncomeWP!AY278="","",'Cost and Benefit Parameters'!$C$44*(QP_IncomeWP!AY278-Income_CF!AY280))</f>
        <v>-343889.03553445888</v>
      </c>
      <c r="AZ278" s="1">
        <f>IF(QP_IncomeWP!AZ278="","",'Cost and Benefit Parameters'!$C$44*(QP_IncomeWP!AZ278-Income_CF!AZ280))</f>
        <v>-351488.79618854256</v>
      </c>
      <c r="BA278" s="1">
        <f>IF(QP_IncomeWP!BA278="","",'Cost and Benefit Parameters'!$C$44*(QP_IncomeWP!BA278-Income_CF!BA280))</f>
        <v>-359041.01816858235</v>
      </c>
      <c r="BB278" s="1">
        <f>IF(QP_IncomeWP!BB278="","",'Cost and Benefit Parameters'!$C$44*(QP_IncomeWP!BB278-Income_CF!BB280))</f>
        <v>-366535.52275967679</v>
      </c>
      <c r="BC278" s="1">
        <f>IF(QP_IncomeWP!BC278="","",'Cost and Benefit Parameters'!$C$44*(QP_IncomeWP!BC278-Income_CF!BC280))</f>
        <v>-373962.02064538409</v>
      </c>
      <c r="BD278" s="1">
        <f>IF(QP_IncomeWP!BD278="","",'Cost and Benefit Parameters'!$C$44*(QP_IncomeWP!BD278-Income_CF!BD280))</f>
        <v>-381310.13453945075</v>
      </c>
      <c r="BE278" s="1">
        <f>IF(QP_IncomeWP!BE278="","",'Cost and Benefit Parameters'!$C$44*(QP_IncomeWP!BE278-Income_CF!BE280))</f>
        <v>-388569.42254937557</v>
      </c>
      <c r="BF278" s="1">
        <f>IF(QP_IncomeWP!BF278="","",'Cost and Benefit Parameters'!$C$44*(QP_IncomeWP!BF278-Income_CF!BF280))</f>
        <v>-395729.40220171376</v>
      </c>
      <c r="BG278" s="1">
        <f>IF(QP_IncomeWP!BG278="","",'Cost and Benefit Parameters'!$C$44*(QP_IncomeWP!BG278-Income_CF!BG280))</f>
        <v>-402779.57505484775</v>
      </c>
      <c r="BH278" s="1">
        <f>IF(QP_IncomeWP!BH278="","",'Cost and Benefit Parameters'!$C$44*(QP_IncomeWP!BH278-Income_CF!BH280))</f>
        <v>-409709.45182102296</v>
      </c>
      <c r="BI278" s="1">
        <f>IF(QP_IncomeWP!BI278="","",'Cost and Benefit Parameters'!$C$44*(QP_IncomeWP!BI278-Income_CF!BI280))</f>
        <v>-416508.57791579777</v>
      </c>
      <c r="BJ278" s="1">
        <f>IF(QP_IncomeWP!BJ278="","",'Cost and Benefit Parameters'!$C$44*(QP_IncomeWP!BJ278-Income_CF!BJ280))</f>
        <v>-423166.55934981513</v>
      </c>
      <c r="BK278" s="1">
        <f>IF(QP_IncomeWP!BK278="","",'Cost and Benefit Parameters'!$C$44*(QP_IncomeWP!BK278-Income_CF!BK280))</f>
        <v>-429673.08887480223</v>
      </c>
      <c r="BL278" s="1">
        <f>IF(QP_IncomeWP!BL278="","",'Cost and Benefit Parameters'!$C$44*(QP_IncomeWP!BL278-Income_CF!BL280))</f>
        <v>-436017.97229320853</v>
      </c>
      <c r="BM278" s="1" t="str">
        <f>IF(QP_IncomeWP!BM278="","",'Cost and Benefit Parameters'!$C$44*(QP_IncomeWP!BM278-Income_CF!BM280))</f>
        <v/>
      </c>
      <c r="BN278" s="1" t="str">
        <f>IF(QP_IncomeWP!BN278="","",'Cost and Benefit Parameters'!$C$44*(QP_IncomeWP!BN278-Income_CF!BN280))</f>
        <v/>
      </c>
    </row>
    <row r="279" spans="1:72" x14ac:dyDescent="0.55000000000000004">
      <c r="A279" s="639"/>
      <c r="B279" t="s">
        <v>485</v>
      </c>
      <c r="H279" s="1" t="str">
        <f>IF(QP_IncomeWP!H279="","",'Cost and Benefit Parameters'!$C$44*(QP_IncomeWP!H279-Income_CF!H281))</f>
        <v/>
      </c>
      <c r="I279" s="1" t="str">
        <f>IF(QP_IncomeWP!I279="","",'Cost and Benefit Parameters'!$C$44*(QP_IncomeWP!I279-Income_CF!I281))</f>
        <v/>
      </c>
      <c r="J279" s="1" t="str">
        <f>IF(QP_IncomeWP!J279="","",'Cost and Benefit Parameters'!$C$44*(QP_IncomeWP!J279-Income_CF!J281))</f>
        <v/>
      </c>
      <c r="K279" s="1" t="str">
        <f>IF(QP_IncomeWP!K279="","",'Cost and Benefit Parameters'!$C$44*(QP_IncomeWP!K279-Income_CF!K281))</f>
        <v/>
      </c>
      <c r="L279" s="1" t="str">
        <f>IF(QP_IncomeWP!L279="","",'Cost and Benefit Parameters'!$C$44*(QP_IncomeWP!L279-Income_CF!L281))</f>
        <v/>
      </c>
      <c r="M279" s="1" t="str">
        <f>IF(QP_IncomeWP!M279="","",'Cost and Benefit Parameters'!$C$44*(QP_IncomeWP!M279-Income_CF!M281))</f>
        <v/>
      </c>
      <c r="N279" s="1" t="str">
        <f>IF(QP_IncomeWP!N279="","",'Cost and Benefit Parameters'!$C$44*(QP_IncomeWP!N279-Income_CF!N281))</f>
        <v/>
      </c>
      <c r="O279" s="1" t="str">
        <f>IF(QP_IncomeWP!O279="","",'Cost and Benefit Parameters'!$C$44*(QP_IncomeWP!O279-Income_CF!O281))</f>
        <v/>
      </c>
      <c r="P279" s="1" t="str">
        <f>IF(QP_IncomeWP!P279="","",'Cost and Benefit Parameters'!$C$44*(QP_IncomeWP!P279-Income_CF!P281))</f>
        <v/>
      </c>
      <c r="Q279" s="1" t="str">
        <f>IF(QP_IncomeWP!Q279="","",'Cost and Benefit Parameters'!$C$44*(QP_IncomeWP!Q279-Income_CF!Q281))</f>
        <v/>
      </c>
      <c r="R279" s="1" t="str">
        <f>IF(QP_IncomeWP!R279="","",'Cost and Benefit Parameters'!$C$44*(QP_IncomeWP!R279-Income_CF!R281))</f>
        <v/>
      </c>
      <c r="S279" s="1" t="str">
        <f>IF(QP_IncomeWP!S279="","",'Cost and Benefit Parameters'!$C$44*(QP_IncomeWP!S279-Income_CF!S281))</f>
        <v/>
      </c>
      <c r="T279" s="1" t="str">
        <f>IF(QP_IncomeWP!T279="","",'Cost and Benefit Parameters'!$C$44*(QP_IncomeWP!T279-Income_CF!T281))</f>
        <v/>
      </c>
      <c r="U279" s="1" t="str">
        <f>IF(QP_IncomeWP!U279="","",'Cost and Benefit Parameters'!$C$44*(QP_IncomeWP!U279-Income_CF!U281))</f>
        <v/>
      </c>
      <c r="V279" s="1" t="str">
        <f>IF(QP_IncomeWP!V279="","",'Cost and Benefit Parameters'!$C$44*(QP_IncomeWP!V279-Income_CF!V281))</f>
        <v/>
      </c>
      <c r="W279" s="1" t="str">
        <f>IF(QP_IncomeWP!W279="","",'Cost and Benefit Parameters'!$C$44*(QP_IncomeWP!W279-Income_CF!W281))</f>
        <v/>
      </c>
      <c r="X279" s="1" t="str">
        <f>IF(QP_IncomeWP!X279="","",'Cost and Benefit Parameters'!$C$44*(QP_IncomeWP!X279-Income_CF!X281))</f>
        <v/>
      </c>
      <c r="Y279" s="1" t="str">
        <f>IF(QP_IncomeWP!Y279="","",'Cost and Benefit Parameters'!$C$44*(QP_IncomeWP!Y279-Income_CF!Y281))</f>
        <v/>
      </c>
      <c r="Z279" s="1">
        <f>IF(QP_IncomeWP!Z279="","",'Cost and Benefit Parameters'!$C$44*(QP_IncomeWP!Z279-Income_CF!Z281))</f>
        <v>-161168.27059750355</v>
      </c>
      <c r="AA279" s="1">
        <f>IF(QP_IncomeWP!AA279="","",'Cost and Benefit Parameters'!$C$44*(QP_IncomeWP!AA279-Income_CF!AA281))</f>
        <v>-167420.36082169757</v>
      </c>
      <c r="AB279" s="1">
        <f>IF(QP_IncomeWP!AB279="","",'Cost and Benefit Parameters'!$C$44*(QP_IncomeWP!AB279-Income_CF!AB281))</f>
        <v>-173810.6664034999</v>
      </c>
      <c r="AC279" s="1">
        <f>IF(QP_IncomeWP!AC279="","",'Cost and Benefit Parameters'!$C$44*(QP_IncomeWP!AC279-Income_CF!AC281))</f>
        <v>-180336.65054556372</v>
      </c>
      <c r="AD279" s="1">
        <f>IF(QP_IncomeWP!AD279="","",'Cost and Benefit Parameters'!$C$44*(QP_IncomeWP!AD279-Income_CF!AD281))</f>
        <v>-188139.58996797033</v>
      </c>
      <c r="AE279" s="1">
        <f>IF(QP_IncomeWP!AE279="","",'Cost and Benefit Parameters'!$C$44*(QP_IncomeWP!AE279-Income_CF!AE281))</f>
        <v>-194852.52480467441</v>
      </c>
      <c r="AF279" s="1">
        <f>IF(QP_IncomeWP!AF279="","",'Cost and Benefit Parameters'!$C$44*(QP_IncomeWP!AF279-Income_CF!AF281))</f>
        <v>-201683.93456234844</v>
      </c>
      <c r="AG279" s="1">
        <f>IF(QP_IncomeWP!AG279="","",'Cost and Benefit Parameters'!$C$44*(QP_IncomeWP!AG279-Income_CF!AG281))</f>
        <v>-208629.63400609518</v>
      </c>
      <c r="AH279" s="1">
        <f>IF(QP_IncomeWP!AH279="","",'Cost and Benefit Parameters'!$C$44*(QP_IncomeWP!AH279-Income_CF!AH281))</f>
        <v>-215685.08328921944</v>
      </c>
      <c r="AI279" s="1">
        <f>IF(QP_IncomeWP!AI279="","",'Cost and Benefit Parameters'!$C$44*(QP_IncomeWP!AI279-Income_CF!AI281))</f>
        <v>-222845.38682056358</v>
      </c>
      <c r="AJ279" s="1">
        <f>IF(QP_IncomeWP!AJ279="","",'Cost and Benefit Parameters'!$C$44*(QP_IncomeWP!AJ279-Income_CF!AJ281))</f>
        <v>-230105.29317794222</v>
      </c>
      <c r="AK279" s="1">
        <f>IF(QP_IncomeWP!AK279="","",'Cost and Benefit Parameters'!$C$44*(QP_IncomeWP!AK279-Income_CF!AK281))</f>
        <v>-237459.19610335468</v>
      </c>
      <c r="AL279" s="1">
        <f>IF(QP_IncomeWP!AL279="","",'Cost and Benefit Parameters'!$C$44*(QP_IncomeWP!AL279-Income_CF!AL281))</f>
        <v>-244901.13661223601</v>
      </c>
      <c r="AM279" s="1">
        <f>IF(QP_IncomeWP!AM279="","",'Cost and Benefit Parameters'!$C$44*(QP_IncomeWP!AM279-Income_CF!AM281))</f>
        <v>-252424.80624532554</v>
      </c>
      <c r="AN279" s="1">
        <f>IF(QP_IncomeWP!AN279="","",'Cost and Benefit Parameters'!$C$44*(QP_IncomeWP!AN279-Income_CF!AN281))</f>
        <v>-260023.55148775902</v>
      </c>
      <c r="AO279" s="1">
        <f>IF(QP_IncomeWP!AO279="","",'Cost and Benefit Parameters'!$C$44*(QP_IncomeWP!AO279-Income_CF!AO281))</f>
        <v>-267690.37937582919</v>
      </c>
      <c r="AP279" s="1">
        <f>IF(QP_IncomeWP!AP279="","",'Cost and Benefit Parameters'!$C$44*(QP_IncomeWP!AP279-Income_CF!AP281))</f>
        <v>-275417.96430738363</v>
      </c>
      <c r="AQ279" s="1">
        <f>IF(QP_IncomeWP!AQ279="","",'Cost and Benefit Parameters'!$C$44*(QP_IncomeWP!AQ279-Income_CF!AQ281))</f>
        <v>-283198.6560672418</v>
      </c>
      <c r="AR279" s="1">
        <f>IF(QP_IncomeWP!AR279="","",'Cost and Benefit Parameters'!$C$44*(QP_IncomeWP!AR279-Income_CF!AR281))</f>
        <v>-291024.48907412629</v>
      </c>
      <c r="AS279" s="1">
        <f>IF(QP_IncomeWP!AS279="","",'Cost and Benefit Parameters'!$C$44*(QP_IncomeWP!AS279-Income_CF!AS281))</f>
        <v>-298887.1928506298</v>
      </c>
      <c r="AT279" s="1">
        <f>IF(QP_IncomeWP!AT279="","",'Cost and Benefit Parameters'!$C$44*(QP_IncomeWP!AT279-Income_CF!AT281))</f>
        <v>-306778.20371255081</v>
      </c>
      <c r="AU279" s="1">
        <f>IF(QP_IncomeWP!AU279="","",'Cost and Benefit Parameters'!$C$44*(QP_IncomeWP!AU279-Income_CF!AU281))</f>
        <v>-314688.67766866577</v>
      </c>
      <c r="AV279" s="1">
        <f>IF(QP_IncomeWP!AV279="","",'Cost and Benefit Parameters'!$C$44*(QP_IncomeWP!AV279-Income_CF!AV281))</f>
        <v>-322609.50451657455</v>
      </c>
      <c r="AW279" s="1">
        <f>IF(QP_IncomeWP!AW279="","",'Cost and Benefit Parameters'!$C$44*(QP_IncomeWP!AW279-Income_CF!AW281))</f>
        <v>-330531.32311483228</v>
      </c>
      <c r="AX279" s="1">
        <f>IF(QP_IncomeWP!AX279="","",'Cost and Benefit Parameters'!$C$44*(QP_IncomeWP!AX279-Income_CF!AX281))</f>
        <v>-338444.53780603356</v>
      </c>
      <c r="AY279" s="1">
        <f>IF(QP_IncomeWP!AY279="","",'Cost and Benefit Parameters'!$C$44*(QP_IncomeWP!AY279-Income_CF!AY281))</f>
        <v>-346339.33595996886</v>
      </c>
      <c r="AZ279" s="1">
        <f>IF(QP_IncomeWP!AZ279="","",'Cost and Benefit Parameters'!$C$44*(QP_IncomeWP!AZ279-Income_CF!AZ281))</f>
        <v>-354205.7066004927</v>
      </c>
      <c r="BA279" s="1">
        <f>IF(QP_IncomeWP!BA279="","",'Cost and Benefit Parameters'!$C$44*(QP_IncomeWP!BA279-Income_CF!BA281))</f>
        <v>-362033.46007419884</v>
      </c>
      <c r="BB279" s="1">
        <f>IF(QP_IncomeWP!BB279="","",'Cost and Benefit Parameters'!$C$44*(QP_IncomeWP!BB279-Income_CF!BB281))</f>
        <v>-369812.2487136398</v>
      </c>
      <c r="BC279" s="1">
        <f>IF(QP_IncomeWP!BC279="","",'Cost and Benefit Parameters'!$C$44*(QP_IncomeWP!BC279-Income_CF!BC281))</f>
        <v>-377531.58844246692</v>
      </c>
      <c r="BD279" s="1">
        <f>IF(QP_IncomeWP!BD279="","",'Cost and Benefit Parameters'!$C$44*(QP_IncomeWP!BD279-Income_CF!BD281))</f>
        <v>-385180.88126474561</v>
      </c>
      <c r="BE279" s="1">
        <f>IF(QP_IncomeWP!BE279="","",'Cost and Benefit Parameters'!$C$44*(QP_IncomeWP!BE279-Income_CF!BE281))</f>
        <v>-392749.43857563433</v>
      </c>
      <c r="BF279" s="1">
        <f>IF(QP_IncomeWP!BF279="","",'Cost and Benefit Parameters'!$C$44*(QP_IncomeWP!BF279-Income_CF!BF281))</f>
        <v>-400226.50522585685</v>
      </c>
      <c r="BG279" s="1">
        <f>IF(QP_IncomeWP!BG279="","",'Cost and Benefit Parameters'!$C$44*(QP_IncomeWP!BG279-Income_CF!BG281))</f>
        <v>-407601.28426776512</v>
      </c>
      <c r="BH279" s="1">
        <f>IF(QP_IncomeWP!BH279="","",'Cost and Benefit Parameters'!$C$44*(QP_IncomeWP!BH279-Income_CF!BH281))</f>
        <v>-414862.96230649331</v>
      </c>
      <c r="BI279" s="1">
        <f>IF(QP_IncomeWP!BI279="","",'Cost and Benefit Parameters'!$C$44*(QP_IncomeWP!BI279-Income_CF!BI281))</f>
        <v>-422000.7353756536</v>
      </c>
      <c r="BJ279" s="1">
        <f>IF(QP_IncomeWP!BJ279="","",'Cost and Benefit Parameters'!$C$44*(QP_IncomeWP!BJ279-Income_CF!BJ281))</f>
        <v>-429003.83525327157</v>
      </c>
      <c r="BK279" s="1">
        <f>IF(QP_IncomeWP!BK279="","",'Cost and Benefit Parameters'!$C$44*(QP_IncomeWP!BK279-Income_CF!BK281))</f>
        <v>-435861.55613030965</v>
      </c>
      <c r="BL279" s="1">
        <f>IF(QP_IncomeWP!BL279="","",'Cost and Benefit Parameters'!$C$44*(QP_IncomeWP!BL279-Income_CF!BL281))</f>
        <v>-442563.28154104622</v>
      </c>
      <c r="BM279" s="1">
        <f>IF(QP_IncomeWP!BM279="","",'Cost and Benefit Parameters'!$C$44*(QP_IncomeWP!BM279-Income_CF!BM281))</f>
        <v>-449098.51146200486</v>
      </c>
      <c r="BN279" s="1" t="str">
        <f>IF(QP_IncomeWP!BN279="","",'Cost and Benefit Parameters'!$C$44*(QP_IncomeWP!BN279-Income_CF!BN281))</f>
        <v/>
      </c>
    </row>
    <row r="280" spans="1:72" x14ac:dyDescent="0.55000000000000004">
      <c r="A280" s="639"/>
      <c r="B280" t="s">
        <v>486</v>
      </c>
      <c r="H280" s="1" t="str">
        <f>IF(QP_IncomeWP!H280="","",'Cost and Benefit Parameters'!$C$44*(QP_IncomeWP!H280-Income_CF!H282))</f>
        <v/>
      </c>
      <c r="I280" s="1" t="str">
        <f>IF(QP_IncomeWP!I280="","",'Cost and Benefit Parameters'!$C$44*(QP_IncomeWP!I280-Income_CF!I282))</f>
        <v/>
      </c>
      <c r="J280" s="1" t="str">
        <f>IF(QP_IncomeWP!J280="","",'Cost and Benefit Parameters'!$C$44*(QP_IncomeWP!J280-Income_CF!J282))</f>
        <v/>
      </c>
      <c r="K280" s="1" t="str">
        <f>IF(QP_IncomeWP!K280="","",'Cost and Benefit Parameters'!$C$44*(QP_IncomeWP!K280-Income_CF!K282))</f>
        <v/>
      </c>
      <c r="L280" s="1" t="str">
        <f>IF(QP_IncomeWP!L280="","",'Cost and Benefit Parameters'!$C$44*(QP_IncomeWP!L280-Income_CF!L282))</f>
        <v/>
      </c>
      <c r="M280" s="1" t="str">
        <f>IF(QP_IncomeWP!M280="","",'Cost and Benefit Parameters'!$C$44*(QP_IncomeWP!M280-Income_CF!M282))</f>
        <v/>
      </c>
      <c r="N280" s="1" t="str">
        <f>IF(QP_IncomeWP!N280="","",'Cost and Benefit Parameters'!$C$44*(QP_IncomeWP!N280-Income_CF!N282))</f>
        <v/>
      </c>
      <c r="O280" s="1" t="str">
        <f>IF(QP_IncomeWP!O280="","",'Cost and Benefit Parameters'!$C$44*(QP_IncomeWP!O280-Income_CF!O282))</f>
        <v/>
      </c>
      <c r="P280" s="1" t="str">
        <f>IF(QP_IncomeWP!P280="","",'Cost and Benefit Parameters'!$C$44*(QP_IncomeWP!P280-Income_CF!P282))</f>
        <v/>
      </c>
      <c r="Q280" s="1" t="str">
        <f>IF(QP_IncomeWP!Q280="","",'Cost and Benefit Parameters'!$C$44*(QP_IncomeWP!Q280-Income_CF!Q282))</f>
        <v/>
      </c>
      <c r="R280" s="1" t="str">
        <f>IF(QP_IncomeWP!R280="","",'Cost and Benefit Parameters'!$C$44*(QP_IncomeWP!R280-Income_CF!R282))</f>
        <v/>
      </c>
      <c r="S280" s="1" t="str">
        <f>IF(QP_IncomeWP!S280="","",'Cost and Benefit Parameters'!$C$44*(QP_IncomeWP!S280-Income_CF!S282))</f>
        <v/>
      </c>
      <c r="T280" s="1" t="str">
        <f>IF(QP_IncomeWP!T280="","",'Cost and Benefit Parameters'!$C$44*(QP_IncomeWP!T280-Income_CF!T282))</f>
        <v/>
      </c>
      <c r="U280" s="1" t="str">
        <f>IF(QP_IncomeWP!U280="","",'Cost and Benefit Parameters'!$C$44*(QP_IncomeWP!U280-Income_CF!U282))</f>
        <v/>
      </c>
      <c r="V280" s="1" t="str">
        <f>IF(QP_IncomeWP!V280="","",'Cost and Benefit Parameters'!$C$44*(QP_IncomeWP!V280-Income_CF!V282))</f>
        <v/>
      </c>
      <c r="W280" s="1" t="str">
        <f>IF(QP_IncomeWP!W280="","",'Cost and Benefit Parameters'!$C$44*(QP_IncomeWP!W280-Income_CF!W282))</f>
        <v/>
      </c>
      <c r="X280" s="1" t="str">
        <f>IF(QP_IncomeWP!X280="","",'Cost and Benefit Parameters'!$C$44*(QP_IncomeWP!X280-Income_CF!X282))</f>
        <v/>
      </c>
      <c r="Y280" s="1" t="str">
        <f>IF(QP_IncomeWP!Y280="","",'Cost and Benefit Parameters'!$C$44*(QP_IncomeWP!Y280-Income_CF!Y282))</f>
        <v/>
      </c>
      <c r="Z280" s="1" t="str">
        <f>IF(QP_IncomeWP!Z280="","",'Cost and Benefit Parameters'!$C$44*(QP_IncomeWP!Z280-Income_CF!Z282))</f>
        <v/>
      </c>
      <c r="AA280" s="1">
        <f>IF(QP_IncomeWP!AA280="","",'Cost and Benefit Parameters'!$C$44*(QP_IncomeWP!AA280-Income_CF!AA282))</f>
        <v>-166003.31871542867</v>
      </c>
      <c r="AB280" s="1">
        <f>IF(QP_IncomeWP!AB280="","",'Cost and Benefit Parameters'!$C$44*(QP_IncomeWP!AB280-Income_CF!AB282))</f>
        <v>-172442.97164634854</v>
      </c>
      <c r="AC280" s="1">
        <f>IF(QP_IncomeWP!AC280="","",'Cost and Benefit Parameters'!$C$44*(QP_IncomeWP!AC280-Income_CF!AC282))</f>
        <v>-179024.98639560497</v>
      </c>
      <c r="AD280" s="1">
        <f>IF(QP_IncomeWP!AD280="","",'Cost and Benefit Parameters'!$C$44*(QP_IncomeWP!AD280-Income_CF!AD282))</f>
        <v>-185746.75006193051</v>
      </c>
      <c r="AE280" s="1">
        <f>IF(QP_IncomeWP!AE280="","",'Cost and Benefit Parameters'!$C$44*(QP_IncomeWP!AE280-Income_CF!AE282))</f>
        <v>-193783.77766700945</v>
      </c>
      <c r="AF280" s="1">
        <f>IF(QP_IncomeWP!AF280="","",'Cost and Benefit Parameters'!$C$44*(QP_IncomeWP!AF280-Income_CF!AF282))</f>
        <v>-200698.10054881463</v>
      </c>
      <c r="AG280" s="1">
        <f>IF(QP_IncomeWP!AG280="","",'Cost and Benefit Parameters'!$C$44*(QP_IncomeWP!AG280-Income_CF!AG282))</f>
        <v>-207734.4525992189</v>
      </c>
      <c r="AH280" s="1">
        <f>IF(QP_IncomeWP!AH280="","",'Cost and Benefit Parameters'!$C$44*(QP_IncomeWP!AH280-Income_CF!AH282))</f>
        <v>-214888.52302627804</v>
      </c>
      <c r="AI280" s="1">
        <f>IF(QP_IncomeWP!AI280="","",'Cost and Benefit Parameters'!$C$44*(QP_IncomeWP!AI280-Income_CF!AI282))</f>
        <v>-222155.63578789606</v>
      </c>
      <c r="AJ280" s="1">
        <f>IF(QP_IncomeWP!AJ280="","",'Cost and Benefit Parameters'!$C$44*(QP_IncomeWP!AJ280-Income_CF!AJ282))</f>
        <v>-229530.74842518047</v>
      </c>
      <c r="AK280" s="1">
        <f>IF(QP_IncomeWP!AK280="","",'Cost and Benefit Parameters'!$C$44*(QP_IncomeWP!AK280-Income_CF!AK282))</f>
        <v>-237008.45197328052</v>
      </c>
      <c r="AL280" s="1">
        <f>IF(QP_IncomeWP!AL280="","",'Cost and Benefit Parameters'!$C$44*(QP_IncomeWP!AL280-Income_CF!AL282))</f>
        <v>-244582.97198645526</v>
      </c>
      <c r="AM280" s="1">
        <f>IF(QP_IncomeWP!AM280="","",'Cost and Benefit Parameters'!$C$44*(QP_IncomeWP!AM280-Income_CF!AM282))</f>
        <v>-252248.17071060307</v>
      </c>
      <c r="AN280" s="1">
        <f>IF(QP_IncomeWP!AN280="","",'Cost and Benefit Parameters'!$C$44*(QP_IncomeWP!AN280-Income_CF!AN282))</f>
        <v>-259997.55043268521</v>
      </c>
      <c r="AO280" s="1">
        <f>IF(QP_IncomeWP!AO280="","",'Cost and Benefit Parameters'!$C$44*(QP_IncomeWP!AO280-Income_CF!AO282))</f>
        <v>-267824.25803239184</v>
      </c>
      <c r="AP280" s="1">
        <f>IF(QP_IncomeWP!AP280="","",'Cost and Benefit Parameters'!$C$44*(QP_IncomeWP!AP280-Income_CF!AP282))</f>
        <v>-275721.0907571041</v>
      </c>
      <c r="AQ280" s="1">
        <f>IF(QP_IncomeWP!AQ280="","",'Cost and Benefit Parameters'!$C$44*(QP_IncomeWP!AQ280-Income_CF!AQ282))</f>
        <v>-283680.50323660515</v>
      </c>
      <c r="AR280" s="1">
        <f>IF(QP_IncomeWP!AR280="","",'Cost and Benefit Parameters'!$C$44*(QP_IncomeWP!AR280-Income_CF!AR282))</f>
        <v>-291694.61574925901</v>
      </c>
      <c r="AS280" s="1">
        <f>IF(QP_IncomeWP!AS280="","",'Cost and Benefit Parameters'!$C$44*(QP_IncomeWP!AS280-Income_CF!AS282))</f>
        <v>-299755.22374635021</v>
      </c>
      <c r="AT280" s="1">
        <f>IF(QP_IncomeWP!AT280="","",'Cost and Benefit Parameters'!$C$44*(QP_IncomeWP!AT280-Income_CF!AT282))</f>
        <v>-307853.80863614863</v>
      </c>
      <c r="AU280" s="1">
        <f>IF(QP_IncomeWP!AU280="","",'Cost and Benefit Parameters'!$C$44*(QP_IncomeWP!AU280-Income_CF!AU282))</f>
        <v>-315981.5498239274</v>
      </c>
      <c r="AV280" s="1">
        <f>IF(QP_IncomeWP!AV280="","",'Cost and Benefit Parameters'!$C$44*(QP_IncomeWP!AV280-Income_CF!AV282))</f>
        <v>-324129.33799872576</v>
      </c>
      <c r="AW280" s="1">
        <f>IF(QP_IncomeWP!AW280="","",'Cost and Benefit Parameters'!$C$44*(QP_IncomeWP!AW280-Income_CF!AW282))</f>
        <v>-332287.78965207166</v>
      </c>
      <c r="AX280" s="1">
        <f>IF(QP_IncomeWP!AX280="","",'Cost and Benefit Parameters'!$C$44*(QP_IncomeWP!AX280-Income_CF!AX282))</f>
        <v>-340447.26280827727</v>
      </c>
      <c r="AY280" s="1">
        <f>IF(QP_IncomeWP!AY280="","",'Cost and Benefit Parameters'!$C$44*(QP_IncomeWP!AY280-Income_CF!AY282))</f>
        <v>-348597.87394021457</v>
      </c>
      <c r="AZ280" s="1">
        <f>IF(QP_IncomeWP!AZ280="","",'Cost and Benefit Parameters'!$C$44*(QP_IncomeWP!AZ280-Income_CF!AZ282))</f>
        <v>-356729.51603876799</v>
      </c>
      <c r="BA280" s="1">
        <f>IF(QP_IncomeWP!BA280="","",'Cost and Benefit Parameters'!$C$44*(QP_IncomeWP!BA280-Income_CF!BA282))</f>
        <v>-364831.87779850757</v>
      </c>
      <c r="BB280" s="1">
        <f>IF(QP_IncomeWP!BB280="","",'Cost and Benefit Parameters'!$C$44*(QP_IncomeWP!BB280-Income_CF!BB282))</f>
        <v>-372894.46387642488</v>
      </c>
      <c r="BC280" s="1">
        <f>IF(QP_IncomeWP!BC280="","",'Cost and Benefit Parameters'!$C$44*(QP_IncomeWP!BC280-Income_CF!BC282))</f>
        <v>-380906.61617504898</v>
      </c>
      <c r="BD280" s="1">
        <f>IF(QP_IncomeWP!BD280="","",'Cost and Benefit Parameters'!$C$44*(QP_IncomeWP!BD280-Income_CF!BD282))</f>
        <v>-388857.53609574097</v>
      </c>
      <c r="BE280" s="1">
        <f>IF(QP_IncomeWP!BE280="","",'Cost and Benefit Parameters'!$C$44*(QP_IncomeWP!BE280-Income_CF!BE282))</f>
        <v>-396736.30770268798</v>
      </c>
      <c r="BF280" s="1">
        <f>IF(QP_IncomeWP!BF280="","",'Cost and Benefit Parameters'!$C$44*(QP_IncomeWP!BF280-Income_CF!BF282))</f>
        <v>-404531.9217329034</v>
      </c>
      <c r="BG280" s="1">
        <f>IF(QP_IncomeWP!BG280="","",'Cost and Benefit Parameters'!$C$44*(QP_IncomeWP!BG280-Income_CF!BG282))</f>
        <v>-412233.30038263247</v>
      </c>
      <c r="BH280" s="1">
        <f>IF(QP_IncomeWP!BH280="","",'Cost and Benefit Parameters'!$C$44*(QP_IncomeWP!BH280-Income_CF!BH282))</f>
        <v>-419829.32279579801</v>
      </c>
      <c r="BI280" s="1">
        <f>IF(QP_IncomeWP!BI280="","",'Cost and Benefit Parameters'!$C$44*(QP_IncomeWP!BI280-Income_CF!BI282))</f>
        <v>-427308.85117568797</v>
      </c>
      <c r="BJ280" s="1">
        <f>IF(QP_IncomeWP!BJ280="","",'Cost and Benefit Parameters'!$C$44*(QP_IncomeWP!BJ280-Income_CF!BJ282))</f>
        <v>-434660.75743692304</v>
      </c>
      <c r="BK280" s="1">
        <f>IF(QP_IncomeWP!BK280="","",'Cost and Benefit Parameters'!$C$44*(QP_IncomeWP!BK280-Income_CF!BK282))</f>
        <v>-441873.95031086984</v>
      </c>
      <c r="BL280" s="1">
        <f>IF(QP_IncomeWP!BL280="","",'Cost and Benefit Parameters'!$C$44*(QP_IncomeWP!BL280-Income_CF!BL282))</f>
        <v>-448937.40281421895</v>
      </c>
      <c r="BM280" s="1">
        <f>IF(QP_IncomeWP!BM280="","",'Cost and Benefit Parameters'!$C$44*(QP_IncomeWP!BM280-Income_CF!BM282))</f>
        <v>-455840.17998727772</v>
      </c>
      <c r="BN280" s="1">
        <f>IF(QP_IncomeWP!BN280="","",'Cost and Benefit Parameters'!$C$44*(QP_IncomeWP!BN280-Income_CF!BN282))</f>
        <v>-462571.46680586494</v>
      </c>
    </row>
    <row r="281" spans="1:72" x14ac:dyDescent="0.55000000000000004">
      <c r="A281" s="640"/>
      <c r="B281" s="329" t="s">
        <v>569</v>
      </c>
      <c r="C281" s="329"/>
      <c r="D281" s="329"/>
      <c r="E281" s="329"/>
      <c r="F281" s="329"/>
      <c r="G281" s="329"/>
      <c r="H281" s="330">
        <f>SUM(H261:H280)</f>
        <v>-94669.373067815483</v>
      </c>
      <c r="I281" s="330">
        <f t="shared" ref="I281:BN281" si="25">SUM(I261:I280)</f>
        <v>-195851.27141168751</v>
      </c>
      <c r="J281" s="330">
        <f t="shared" si="25"/>
        <v>-303822.25774564652</v>
      </c>
      <c r="K281" s="330">
        <f t="shared" si="25"/>
        <v>-418865.70156406198</v>
      </c>
      <c r="L281" s="330">
        <f t="shared" si="25"/>
        <v>-541943.8532373081</v>
      </c>
      <c r="M281" s="330">
        <f t="shared" si="25"/>
        <v>-672657.49118511123</v>
      </c>
      <c r="N281" s="330">
        <f t="shared" si="25"/>
        <v>-811305.27152542304</v>
      </c>
      <c r="O281" s="330">
        <f t="shared" si="25"/>
        <v>-958192.35167532484</v>
      </c>
      <c r="P281" s="330">
        <f t="shared" si="25"/>
        <v>-1113630.3770929407</v>
      </c>
      <c r="Q281" s="330">
        <f t="shared" si="25"/>
        <v>-1277937.4669562925</v>
      </c>
      <c r="R281" s="330">
        <f t="shared" si="25"/>
        <v>-1451438.1993616684</v>
      </c>
      <c r="S281" s="330">
        <f t="shared" si="25"/>
        <v>-1634463.596662526</v>
      </c>
      <c r="T281" s="330">
        <f t="shared" si="25"/>
        <v>-1827351.1116075281</v>
      </c>
      <c r="U281" s="330">
        <f t="shared" si="25"/>
        <v>-2030444.6149728438</v>
      </c>
      <c r="V281" s="330">
        <f t="shared" si="25"/>
        <v>-2244094.3854191732</v>
      </c>
      <c r="W281" s="330">
        <f t="shared" si="25"/>
        <v>-2468657.1023378675</v>
      </c>
      <c r="X281" s="330">
        <f t="shared" si="25"/>
        <v>-2704495.8424828141</v>
      </c>
      <c r="Y281" s="330">
        <f t="shared" si="25"/>
        <v>-2951980.0812153751</v>
      </c>
      <c r="Z281" s="330">
        <f t="shared" si="25"/>
        <v>-3211485.699218262</v>
      </c>
      <c r="AA281" s="330">
        <f t="shared" si="25"/>
        <v>-3483394.995560837</v>
      </c>
      <c r="AB281" s="330">
        <f t="shared" si="25"/>
        <v>-3597113.2897457331</v>
      </c>
      <c r="AC281" s="330">
        <f t="shared" si="25"/>
        <v>-3712256.8599828384</v>
      </c>
      <c r="AD281" s="330">
        <f t="shared" si="25"/>
        <v>-3828727.9131136471</v>
      </c>
      <c r="AE281" s="330">
        <f t="shared" si="25"/>
        <v>-3946422.9147891952</v>
      </c>
      <c r="AF281" s="330">
        <f t="shared" si="25"/>
        <v>-4064018.8077203012</v>
      </c>
      <c r="AG281" s="330">
        <f t="shared" si="25"/>
        <v>-4182658.1867349213</v>
      </c>
      <c r="AH281" s="330">
        <f t="shared" si="25"/>
        <v>-4302229.9682038175</v>
      </c>
      <c r="AI281" s="330">
        <f t="shared" si="25"/>
        <v>-4422618.1907571154</v>
      </c>
      <c r="AJ281" s="330">
        <f t="shared" si="25"/>
        <v>-4543702.1523431381</v>
      </c>
      <c r="AK281" s="330">
        <f t="shared" si="25"/>
        <v>-4665356.5652914131</v>
      </c>
      <c r="AL281" s="330">
        <f t="shared" si="25"/>
        <v>-4787451.7293294743</v>
      </c>
      <c r="AM281" s="330">
        <f t="shared" si="25"/>
        <v>-4909853.7224269593</v>
      </c>
      <c r="AN281" s="330">
        <f t="shared" si="25"/>
        <v>-5032424.6092626238</v>
      </c>
      <c r="AO281" s="330">
        <f t="shared" si="25"/>
        <v>-5155022.6670311959</v>
      </c>
      <c r="AP281" s="330">
        <f t="shared" si="25"/>
        <v>-5277502.6282273196</v>
      </c>
      <c r="AQ281" s="330">
        <f t="shared" si="25"/>
        <v>-5399715.9399640858</v>
      </c>
      <c r="AR281" s="330">
        <f t="shared" si="25"/>
        <v>-5521511.0393037815</v>
      </c>
      <c r="AS281" s="330">
        <f t="shared" si="25"/>
        <v>-5642733.6439993447</v>
      </c>
      <c r="AT281" s="330">
        <f t="shared" si="25"/>
        <v>-5763227.0579667594</v>
      </c>
      <c r="AU281" s="330">
        <f t="shared" si="25"/>
        <v>-5882832.4907318102</v>
      </c>
      <c r="AV281" s="330">
        <f t="shared" si="25"/>
        <v>-5733856.4691351196</v>
      </c>
      <c r="AW281" s="330">
        <f t="shared" si="25"/>
        <v>-5572018.9450704865</v>
      </c>
      <c r="AX281" s="330">
        <f t="shared" si="25"/>
        <v>-5396923.0900809662</v>
      </c>
      <c r="AY281" s="330">
        <f t="shared" si="25"/>
        <v>-5208170.10209087</v>
      </c>
      <c r="AZ281" s="330">
        <f t="shared" si="25"/>
        <v>-5005359.3949951753</v>
      </c>
      <c r="BA281" s="330">
        <f t="shared" si="25"/>
        <v>-4788088.7753250999</v>
      </c>
      <c r="BB281" s="330">
        <f t="shared" si="25"/>
        <v>-4555954.6044523902</v>
      </c>
      <c r="BC281" s="330">
        <f t="shared" si="25"/>
        <v>-4308551.944793243</v>
      </c>
      <c r="BD281" s="330">
        <f t="shared" si="25"/>
        <v>-4045474.6884767395</v>
      </c>
      <c r="BE281" s="330">
        <f t="shared" si="25"/>
        <v>-3766315.6669524284</v>
      </c>
      <c r="BF281" s="330">
        <f t="shared" si="25"/>
        <v>-3470666.740027234</v>
      </c>
      <c r="BG281" s="330">
        <f t="shared" si="25"/>
        <v>-3158118.8628431587</v>
      </c>
      <c r="BH281" s="330">
        <f t="shared" si="25"/>
        <v>-2828262.1293343427</v>
      </c>
      <c r="BI281" s="330">
        <f t="shared" si="25"/>
        <v>-2480685.7907347009</v>
      </c>
      <c r="BJ281" s="330">
        <f t="shared" si="25"/>
        <v>-2114978.2477457831</v>
      </c>
      <c r="BK281" s="330">
        <f t="shared" si="25"/>
        <v>-1730727.015018126</v>
      </c>
      <c r="BL281" s="330">
        <f t="shared" si="25"/>
        <v>-1327518.6566484738</v>
      </c>
      <c r="BM281" s="330">
        <f t="shared" si="25"/>
        <v>-904938.69144928257</v>
      </c>
      <c r="BN281" s="330">
        <f t="shared" si="25"/>
        <v>-462571.46680586494</v>
      </c>
      <c r="BO281" s="329"/>
      <c r="BP281" s="329"/>
      <c r="BQ281" s="329"/>
      <c r="BR281" s="329"/>
      <c r="BS281" s="329"/>
      <c r="BT281" s="329"/>
    </row>
    <row r="282" spans="1:72" x14ac:dyDescent="0.55000000000000004">
      <c r="B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row>
    <row r="283" spans="1:72" x14ac:dyDescent="0.55000000000000004">
      <c r="A283" s="638" t="s">
        <v>488</v>
      </c>
      <c r="B283" s="128" t="s">
        <v>506</v>
      </c>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row>
    <row r="284" spans="1:72" x14ac:dyDescent="0.55000000000000004">
      <c r="A284" s="639"/>
      <c r="B284" t="s">
        <v>466</v>
      </c>
      <c r="H284" s="1">
        <f>IF(QP_IncomeWP!H284="","",'Cost and Benefit Parameters'!$C$45*(QP_IncomeWP!H284-Income_CF!H286))</f>
        <v>-278792.53915840451</v>
      </c>
      <c r="I284" s="1">
        <f>IF(QP_IncomeWP!I284="","",'Cost and Benefit Parameters'!$C$45*(QP_IncomeWP!I284-Income_CF!I286))</f>
        <v>-289607.54698958929</v>
      </c>
      <c r="J284" s="1">
        <f>IF(QP_IncomeWP!J284="","",'Cost and Benefit Parameters'!$C$45*(QP_IncomeWP!J284-Income_CF!J286))</f>
        <v>-300661.64288913534</v>
      </c>
      <c r="K284" s="1">
        <f>IF(QP_IncomeWP!K284="","",'Cost and Benefit Parameters'!$C$45*(QP_IncomeWP!K284-Income_CF!K286))</f>
        <v>-311950.4386473099</v>
      </c>
      <c r="L284" s="1">
        <f>IF(QP_IncomeWP!L284="","",'Cost and Benefit Parameters'!$C$45*(QP_IncomeWP!L284-Income_CF!L286))</f>
        <v>-325448.14068510587</v>
      </c>
      <c r="M284" s="1">
        <f>IF(QP_IncomeWP!M284="","",'Cost and Benefit Parameters'!$C$45*(QP_IncomeWP!M284-Income_CF!M286))</f>
        <v>-337060.32800579455</v>
      </c>
      <c r="N284" s="1">
        <f>IF(QP_IncomeWP!N284="","",'Cost and Benefit Parameters'!$C$45*(QP_IncomeWP!N284-Income_CF!N286))</f>
        <v>-348877.45593868522</v>
      </c>
      <c r="O284" s="1">
        <f>IF(QP_IncomeWP!O284="","",'Cost and Benefit Parameters'!$C$45*(QP_IncomeWP!O284-Income_CF!O286))</f>
        <v>-360892.28476928791</v>
      </c>
      <c r="P284" s="1">
        <f>IF(QP_IncomeWP!P284="","",'Cost and Benefit Parameters'!$C$45*(QP_IncomeWP!P284-Income_CF!P286))</f>
        <v>-373096.96136756142</v>
      </c>
      <c r="Q284" s="1">
        <f>IF(QP_IncomeWP!Q284="","",'Cost and Benefit Parameters'!$C$45*(QP_IncomeWP!Q284-Income_CF!Q286))</f>
        <v>-385483.01722860424</v>
      </c>
      <c r="R284" s="1">
        <f>IF(QP_IncomeWP!R284="","",'Cost and Benefit Parameters'!$C$45*(QP_IncomeWP!R284-Income_CF!R286))</f>
        <v>-398041.36832291196</v>
      </c>
      <c r="S284" s="1">
        <f>IF(QP_IncomeWP!S284="","",'Cost and Benefit Parameters'!$C$45*(QP_IncomeWP!S284-Income_CF!S286))</f>
        <v>-410762.3168179185</v>
      </c>
      <c r="T284" s="1">
        <f>IF(QP_IncomeWP!T284="","",'Cost and Benefit Parameters'!$C$45*(QP_IncomeWP!T284-Income_CF!T286))</f>
        <v>-423635.55472662736</v>
      </c>
      <c r="U284" s="1">
        <f>IF(QP_IncomeWP!U284="","",'Cost and Benefit Parameters'!$C$45*(QP_IncomeWP!U284-Income_CF!U286))</f>
        <v>-436650.16953276581</v>
      </c>
      <c r="V284" s="1">
        <f>IF(QP_IncomeWP!V284="","",'Cost and Benefit Parameters'!$C$45*(QP_IncomeWP!V284-Income_CF!V286))</f>
        <v>-449794.6518350332</v>
      </c>
      <c r="W284" s="1">
        <f>IF(QP_IncomeWP!W284="","",'Cost and Benefit Parameters'!$C$45*(QP_IncomeWP!W284-Income_CF!W286))</f>
        <v>-463056.90504580026</v>
      </c>
      <c r="X284" s="1">
        <f>IF(QP_IncomeWP!X284="","",'Cost and Benefit Parameters'!$C$45*(QP_IncomeWP!X284-Income_CF!X286))</f>
        <v>-476424.2571718932</v>
      </c>
      <c r="Y284" s="1">
        <f>IF(QP_IncomeWP!Y284="","",'Cost and Benefit Parameters'!$C$45*(QP_IncomeWP!Y284-Income_CF!Y286))</f>
        <v>-489883.47469714086</v>
      </c>
      <c r="Z284" s="1">
        <f>IF(QP_IncomeWP!Z284="","",'Cost and Benefit Parameters'!$C$45*(QP_IncomeWP!Z284-Income_CF!Z286))</f>
        <v>-503420.77857792587</v>
      </c>
      <c r="AA284" s="1">
        <f>IF(QP_IncomeWP!AA284="","",'Cost and Benefit Parameters'!$C$45*(QP_IncomeWP!AA284-Income_CF!AA286))</f>
        <v>-517021.86235437315</v>
      </c>
      <c r="AB284" s="1">
        <f>IF(QP_IncomeWP!AB284="","",'Cost and Benefit Parameters'!$C$45*(QP_IncomeWP!AB284-Income_CF!AB286))</f>
        <v>-530671.91237082833</v>
      </c>
      <c r="AC284" s="1">
        <f>IF(QP_IncomeWP!AC284="","",'Cost and Benefit Parameters'!$C$45*(QP_IncomeWP!AC284-Income_CF!AC286))</f>
        <v>-544355.63009017613</v>
      </c>
      <c r="AD284" s="1">
        <f>IF(QP_IncomeWP!AD284="","",'Cost and Benefit Parameters'!$C$45*(QP_IncomeWP!AD284-Income_CF!AD286))</f>
        <v>-558057.25647715526</v>
      </c>
      <c r="AE284" s="1">
        <f>IF(QP_IncomeWP!AE284="","",'Cost and Benefit Parameters'!$C$45*(QP_IncomeWP!AE284-Income_CF!AE286))</f>
        <v>-571760.59841643868</v>
      </c>
      <c r="AF284" s="1">
        <f>IF(QP_IncomeWP!AF284="","",'Cost and Benefit Parameters'!$C$45*(QP_IncomeWP!AF284-Income_CF!AF286))</f>
        <v>-585449.05712165835</v>
      </c>
      <c r="AG284" s="1">
        <f>IF(QP_IncomeWP!AG284="","",'Cost and Benefit Parameters'!$C$45*(QP_IncomeWP!AG284-Income_CF!AG286))</f>
        <v>-599105.65848195611</v>
      </c>
      <c r="AH284" s="1">
        <f>IF(QP_IncomeWP!AH284="","",'Cost and Benefit Parameters'!$C$45*(QP_IncomeWP!AH284-Income_CF!AH286))</f>
        <v>-612713.08528316382</v>
      </c>
      <c r="AI284" s="1">
        <f>IF(QP_IncomeWP!AI284="","",'Cost and Benefit Parameters'!$C$45*(QP_IncomeWP!AI284-Income_CF!AI286))</f>
        <v>-626253.71123112482</v>
      </c>
      <c r="AJ284" s="1">
        <f>IF(QP_IncomeWP!AJ284="","",'Cost and Benefit Parameters'!$C$45*(QP_IncomeWP!AJ284-Income_CF!AJ286))</f>
        <v>-639709.63669540116</v>
      </c>
      <c r="AK284" s="1">
        <f>IF(QP_IncomeWP!AK284="","",'Cost and Benefit Parameters'!$C$45*(QP_IncomeWP!AK284-Income_CF!AK286))</f>
        <v>-653062.72608233546</v>
      </c>
      <c r="AL284" s="1">
        <f>IF(QP_IncomeWP!AL284="","",'Cost and Benefit Parameters'!$C$45*(QP_IncomeWP!AL284-Income_CF!AL286))</f>
        <v>-666294.64673758054</v>
      </c>
      <c r="AM284" s="1">
        <f>IF(QP_IncomeWP!AM284="","",'Cost and Benefit Parameters'!$C$45*(QP_IncomeWP!AM284-Income_CF!AM286))</f>
        <v>-679386.90926944173</v>
      </c>
      <c r="AN284" s="1">
        <f>IF(QP_IncomeWP!AN284="","",'Cost and Benefit Parameters'!$C$45*(QP_IncomeWP!AN284-Income_CF!AN286))</f>
        <v>-692320.90917614801</v>
      </c>
      <c r="AO284" s="1">
        <f>IF(QP_IncomeWP!AO284="","",'Cost and Benefit Parameters'!$C$45*(QP_IncomeWP!AO284-Income_CF!AO286))</f>
        <v>-705077.96965215506</v>
      </c>
      <c r="AP284" s="1">
        <f>IF(QP_IncomeWP!AP284="","",'Cost and Benefit Parameters'!$C$45*(QP_IncomeWP!AP284-Income_CF!AP286))</f>
        <v>-717639.38544114574</v>
      </c>
      <c r="AQ284" s="1">
        <f>IF(QP_IncomeWP!AQ284="","",'Cost and Benefit Parameters'!$C$45*(QP_IncomeWP!AQ284-Income_CF!AQ286))</f>
        <v>-729986.46759640053</v>
      </c>
      <c r="AR284" s="1">
        <f>IF(QP_IncomeWP!AR284="","",'Cost and Benefit Parameters'!$C$45*(QP_IncomeWP!AR284-Income_CF!AR286))</f>
        <v>-742100.58900269726</v>
      </c>
      <c r="AS284" s="1">
        <f>IF(QP_IncomeWP!AS284="","",'Cost and Benefit Parameters'!$C$45*(QP_IncomeWP!AS284-Income_CF!AS286))</f>
        <v>-753963.23050813179</v>
      </c>
      <c r="AT284" s="1">
        <f>IF(QP_IncomeWP!AT284="","",'Cost and Benefit Parameters'!$C$45*(QP_IncomeWP!AT284-Income_CF!AT286))</f>
        <v>-765556.02750889852</v>
      </c>
      <c r="AU284" s="1">
        <f>IF(QP_IncomeWP!AU284="","",'Cost and Benefit Parameters'!$C$45*(QP_IncomeWP!AU284-Income_CF!AU286))</f>
        <v>-776860.81682563899</v>
      </c>
      <c r="AV284" s="1" t="str">
        <f>IF(QP_IncomeWP!AV284="","",'Cost and Benefit Parameters'!$C$45*(QP_IncomeWP!AV284-Income_CF!AV286))</f>
        <v/>
      </c>
      <c r="AW284" s="1" t="str">
        <f>IF(QP_IncomeWP!AW284="","",'Cost and Benefit Parameters'!$C$45*(QP_IncomeWP!AW284-Income_CF!AW286))</f>
        <v/>
      </c>
      <c r="AX284" s="1" t="str">
        <f>IF(QP_IncomeWP!AX284="","",'Cost and Benefit Parameters'!$C$45*(QP_IncomeWP!AX284-Income_CF!AX286))</f>
        <v/>
      </c>
      <c r="AY284" s="1" t="str">
        <f>IF(QP_IncomeWP!AY284="","",'Cost and Benefit Parameters'!$C$45*(QP_IncomeWP!AY284-Income_CF!AY286))</f>
        <v/>
      </c>
      <c r="AZ284" s="1" t="str">
        <f>IF(QP_IncomeWP!AZ284="","",'Cost and Benefit Parameters'!$C$45*(QP_IncomeWP!AZ284-Income_CF!AZ286))</f>
        <v/>
      </c>
      <c r="BA284" s="1" t="str">
        <f>IF(QP_IncomeWP!BA284="","",'Cost and Benefit Parameters'!$C$45*(QP_IncomeWP!BA284-Income_CF!BA286))</f>
        <v/>
      </c>
      <c r="BB284" s="1" t="str">
        <f>IF(QP_IncomeWP!BB284="","",'Cost and Benefit Parameters'!$C$45*(QP_IncomeWP!BB284-Income_CF!BB286))</f>
        <v/>
      </c>
      <c r="BC284" s="1" t="str">
        <f>IF(QP_IncomeWP!BC284="","",'Cost and Benefit Parameters'!$C$45*(QP_IncomeWP!BC284-Income_CF!BC286))</f>
        <v/>
      </c>
      <c r="BD284" s="1" t="str">
        <f>IF(QP_IncomeWP!BD284="","",'Cost and Benefit Parameters'!$C$45*(QP_IncomeWP!BD284-Income_CF!BD286))</f>
        <v/>
      </c>
      <c r="BE284" s="1" t="str">
        <f>IF(QP_IncomeWP!BE284="","",'Cost and Benefit Parameters'!$C$45*(QP_IncomeWP!BE284-Income_CF!BE286))</f>
        <v/>
      </c>
      <c r="BF284" s="1" t="str">
        <f>IF(QP_IncomeWP!BF284="","",'Cost and Benefit Parameters'!$C$45*(QP_IncomeWP!BF284-Income_CF!BF286))</f>
        <v/>
      </c>
      <c r="BG284" s="1" t="str">
        <f>IF(QP_IncomeWP!BG284="","",'Cost and Benefit Parameters'!$C$45*(QP_IncomeWP!BG284-Income_CF!BG286))</f>
        <v/>
      </c>
      <c r="BH284" s="1" t="str">
        <f>IF(QP_IncomeWP!BH284="","",'Cost and Benefit Parameters'!$C$45*(QP_IncomeWP!BH284-Income_CF!BH286))</f>
        <v/>
      </c>
      <c r="BI284" s="1" t="str">
        <f>IF(QP_IncomeWP!BI284="","",'Cost and Benefit Parameters'!$C$45*(QP_IncomeWP!BI284-Income_CF!BI286))</f>
        <v/>
      </c>
      <c r="BJ284" s="1" t="str">
        <f>IF(QP_IncomeWP!BJ284="","",'Cost and Benefit Parameters'!$C$45*(QP_IncomeWP!BJ284-Income_CF!BJ286))</f>
        <v/>
      </c>
      <c r="BK284" s="1" t="str">
        <f>IF(QP_IncomeWP!BK284="","",'Cost and Benefit Parameters'!$C$45*(QP_IncomeWP!BK284-Income_CF!BK286))</f>
        <v/>
      </c>
      <c r="BL284" s="1" t="str">
        <f>IF(QP_IncomeWP!BL284="","",'Cost and Benefit Parameters'!$C$45*(QP_IncomeWP!BL284-Income_CF!BL286))</f>
        <v/>
      </c>
      <c r="BM284" s="1" t="str">
        <f>IF(QP_IncomeWP!BM284="","",'Cost and Benefit Parameters'!$C$45*(QP_IncomeWP!BM284-Income_CF!BM286))</f>
        <v/>
      </c>
      <c r="BN284" s="1" t="str">
        <f>IF(QP_IncomeWP!BN284="","",'Cost and Benefit Parameters'!$C$45*(QP_IncomeWP!BN284-Income_CF!BN286))</f>
        <v/>
      </c>
    </row>
    <row r="285" spans="1:72" x14ac:dyDescent="0.55000000000000004">
      <c r="A285" s="639"/>
      <c r="B285" t="s">
        <v>468</v>
      </c>
      <c r="H285" s="1" t="str">
        <f>IF(QP_IncomeWP!H285="","",'Cost and Benefit Parameters'!$C$45*(QP_IncomeWP!H285-Income_CF!H287))</f>
        <v/>
      </c>
      <c r="I285" s="1">
        <f>IF(QP_IncomeWP!I285="","",'Cost and Benefit Parameters'!$C$45*(QP_IncomeWP!I285-Income_CF!I287))</f>
        <v>-287156.31533315673</v>
      </c>
      <c r="J285" s="1">
        <f>IF(QP_IncomeWP!J285="","",'Cost and Benefit Parameters'!$C$45*(QP_IncomeWP!J285-Income_CF!J287))</f>
        <v>-298295.77339927689</v>
      </c>
      <c r="K285" s="1">
        <f>IF(QP_IncomeWP!K285="","",'Cost and Benefit Parameters'!$C$45*(QP_IncomeWP!K285-Income_CF!K287))</f>
        <v>-309681.4921758094</v>
      </c>
      <c r="L285" s="1">
        <f>IF(QP_IncomeWP!L285="","",'Cost and Benefit Parameters'!$C$45*(QP_IncomeWP!L285-Income_CF!L287))</f>
        <v>-321308.95180672925</v>
      </c>
      <c r="M285" s="1">
        <f>IF(QP_IncomeWP!M285="","",'Cost and Benefit Parameters'!$C$45*(QP_IncomeWP!M285-Income_CF!M287))</f>
        <v>-335211.58490565908</v>
      </c>
      <c r="N285" s="1">
        <f>IF(QP_IncomeWP!N285="","",'Cost and Benefit Parameters'!$C$45*(QP_IncomeWP!N285-Income_CF!N287))</f>
        <v>-347172.13784596842</v>
      </c>
      <c r="O285" s="1">
        <f>IF(QP_IncomeWP!O285="","",'Cost and Benefit Parameters'!$C$45*(QP_IncomeWP!O285-Income_CF!O287))</f>
        <v>-359343.77961684589</v>
      </c>
      <c r="P285" s="1">
        <f>IF(QP_IncomeWP!P285="","",'Cost and Benefit Parameters'!$C$45*(QP_IncomeWP!P285-Income_CF!P287))</f>
        <v>-371719.05331236671</v>
      </c>
      <c r="Q285" s="1">
        <f>IF(QP_IncomeWP!Q285="","",'Cost and Benefit Parameters'!$C$45*(QP_IncomeWP!Q285-Income_CF!Q287))</f>
        <v>-384289.87020858825</v>
      </c>
      <c r="R285" s="1">
        <f>IF(QP_IncomeWP!R285="","",'Cost and Benefit Parameters'!$C$45*(QP_IncomeWP!R285-Income_CF!R287))</f>
        <v>-397047.50774546212</v>
      </c>
      <c r="S285" s="1">
        <f>IF(QP_IncomeWP!S285="","",'Cost and Benefit Parameters'!$C$45*(QP_IncomeWP!S285-Income_CF!S287))</f>
        <v>-409982.60937259923</v>
      </c>
      <c r="T285" s="1">
        <f>IF(QP_IncomeWP!T285="","",'Cost and Benefit Parameters'!$C$45*(QP_IncomeWP!T285-Income_CF!T287))</f>
        <v>-423085.18632245599</v>
      </c>
      <c r="U285" s="1">
        <f>IF(QP_IncomeWP!U285="","",'Cost and Benefit Parameters'!$C$45*(QP_IncomeWP!U285-Income_CF!U287))</f>
        <v>-436344.62136842619</v>
      </c>
      <c r="V285" s="1">
        <f>IF(QP_IncomeWP!V285="","",'Cost and Benefit Parameters'!$C$45*(QP_IncomeWP!V285-Income_CF!V287))</f>
        <v>-449749.67461874883</v>
      </c>
      <c r="W285" s="1">
        <f>IF(QP_IncomeWP!W285="","",'Cost and Benefit Parameters'!$C$45*(QP_IncomeWP!W285-Income_CF!W287))</f>
        <v>-463288.49139008403</v>
      </c>
      <c r="X285" s="1">
        <f>IF(QP_IncomeWP!X285="","",'Cost and Benefit Parameters'!$C$45*(QP_IncomeWP!X285-Income_CF!X287))</f>
        <v>-476948.6121971744</v>
      </c>
      <c r="Y285" s="1">
        <f>IF(QP_IncomeWP!Y285="","",'Cost and Benefit Parameters'!$C$45*(QP_IncomeWP!Y285-Income_CF!Y287))</f>
        <v>-490716.98488705006</v>
      </c>
      <c r="Z285" s="1">
        <f>IF(QP_IncomeWP!Z285="","",'Cost and Benefit Parameters'!$C$45*(QP_IncomeWP!Z285-Income_CF!Z287))</f>
        <v>-504579.97893805482</v>
      </c>
      <c r="AA285" s="1">
        <f>IF(QP_IncomeWP!AA285="","",'Cost and Benefit Parameters'!$C$45*(QP_IncomeWP!AA285-Income_CF!AA287))</f>
        <v>-518523.40193526354</v>
      </c>
      <c r="AB285" s="1">
        <f>IF(QP_IncomeWP!AB285="","",'Cost and Benefit Parameters'!$C$45*(QP_IncomeWP!AB285-Income_CF!AB287))</f>
        <v>-532532.51822500431</v>
      </c>
      <c r="AC285" s="1">
        <f>IF(QP_IncomeWP!AC285="","",'Cost and Benefit Parameters'!$C$45*(QP_IncomeWP!AC285-Income_CF!AC287))</f>
        <v>-546592.06974195316</v>
      </c>
      <c r="AD285" s="1">
        <f>IF(QP_IncomeWP!AD285="","",'Cost and Benefit Parameters'!$C$45*(QP_IncomeWP!AD285-Income_CF!AD287))</f>
        <v>-560686.29899288132</v>
      </c>
      <c r="AE285" s="1">
        <f>IF(QP_IncomeWP!AE285="","",'Cost and Benefit Parameters'!$C$45*(QP_IncomeWP!AE285-Income_CF!AE287))</f>
        <v>-574798.9741714698</v>
      </c>
      <c r="AF285" s="1">
        <f>IF(QP_IncomeWP!AF285="","",'Cost and Benefit Parameters'!$C$45*(QP_IncomeWP!AF285-Income_CF!AF287))</f>
        <v>-588913.416368932</v>
      </c>
      <c r="AG285" s="1">
        <f>IF(QP_IncomeWP!AG285="","",'Cost and Benefit Parameters'!$C$45*(QP_IncomeWP!AG285-Income_CF!AG287))</f>
        <v>-603012.52883530816</v>
      </c>
      <c r="AH285" s="1">
        <f>IF(QP_IncomeWP!AH285="","",'Cost and Benefit Parameters'!$C$45*(QP_IncomeWP!AH285-Income_CF!AH287))</f>
        <v>-617078.82823641482</v>
      </c>
      <c r="AI285" s="1">
        <f>IF(QP_IncomeWP!AI285="","",'Cost and Benefit Parameters'!$C$45*(QP_IncomeWP!AI285-Income_CF!AI287))</f>
        <v>-631094.47784165875</v>
      </c>
      <c r="AJ285" s="1">
        <f>IF(QP_IncomeWP!AJ285="","",'Cost and Benefit Parameters'!$C$45*(QP_IncomeWP!AJ285-Income_CF!AJ287))</f>
        <v>-645041.32256805862</v>
      </c>
      <c r="AK285" s="1">
        <f>IF(QP_IncomeWP!AK285="","",'Cost and Benefit Parameters'!$C$45*(QP_IncomeWP!AK285-Income_CF!AK287))</f>
        <v>-658900.9257962635</v>
      </c>
      <c r="AL285" s="1">
        <f>IF(QP_IncomeWP!AL285="","",'Cost and Benefit Parameters'!$C$45*(QP_IncomeWP!AL285-Income_CF!AL287))</f>
        <v>-672654.60786480561</v>
      </c>
      <c r="AM285" s="1">
        <f>IF(QP_IncomeWP!AM285="","",'Cost and Benefit Parameters'!$C$45*(QP_IncomeWP!AM285-Income_CF!AM287))</f>
        <v>-686283.48613970797</v>
      </c>
      <c r="AN285" s="1">
        <f>IF(QP_IncomeWP!AN285="","",'Cost and Benefit Parameters'!$C$45*(QP_IncomeWP!AN285-Income_CF!AN287))</f>
        <v>-699768.51654752484</v>
      </c>
      <c r="AO285" s="1">
        <f>IF(QP_IncomeWP!AO285="","",'Cost and Benefit Parameters'!$C$45*(QP_IncomeWP!AO285-Income_CF!AO287))</f>
        <v>-713090.53645143274</v>
      </c>
      <c r="AP285" s="1">
        <f>IF(QP_IncomeWP!AP285="","",'Cost and Benefit Parameters'!$C$45*(QP_IncomeWP!AP285-Income_CF!AP287))</f>
        <v>-726230.30874171946</v>
      </c>
      <c r="AQ285" s="1">
        <f>IF(QP_IncomeWP!AQ285="","",'Cost and Benefit Parameters'!$C$45*(QP_IncomeWP!AQ285-Income_CF!AQ287))</f>
        <v>-739168.56700437982</v>
      </c>
      <c r="AR285" s="1">
        <f>IF(QP_IncomeWP!AR285="","",'Cost and Benefit Parameters'!$C$45*(QP_IncomeWP!AR285-Income_CF!AR287))</f>
        <v>-751886.0616242924</v>
      </c>
      <c r="AS285" s="1">
        <f>IF(QP_IncomeWP!AS285="","",'Cost and Benefit Parameters'!$C$45*(QP_IncomeWP!AS285-Income_CF!AS287))</f>
        <v>-764363.60667277861</v>
      </c>
      <c r="AT285" s="1">
        <f>IF(QP_IncomeWP!AT285="","",'Cost and Benefit Parameters'!$C$45*(QP_IncomeWP!AT285-Income_CF!AT287))</f>
        <v>-776582.12742337526</v>
      </c>
      <c r="AU285" s="1">
        <f>IF(QP_IncomeWP!AU285="","",'Cost and Benefit Parameters'!$C$45*(QP_IncomeWP!AU285-Income_CF!AU287))</f>
        <v>-788522.70833416574</v>
      </c>
      <c r="AV285" s="1">
        <f>IF(QP_IncomeWP!AV285="","",'Cost and Benefit Parameters'!$C$45*(QP_IncomeWP!AV285-Income_CF!AV287))</f>
        <v>-800166.64133040805</v>
      </c>
      <c r="AW285" s="1" t="str">
        <f>IF(QP_IncomeWP!AW285="","",'Cost and Benefit Parameters'!$C$45*(QP_IncomeWP!AW285-Income_CF!AW287))</f>
        <v/>
      </c>
      <c r="AX285" s="1" t="str">
        <f>IF(QP_IncomeWP!AX285="","",'Cost and Benefit Parameters'!$C$45*(QP_IncomeWP!AX285-Income_CF!AX287))</f>
        <v/>
      </c>
      <c r="AY285" s="1" t="str">
        <f>IF(QP_IncomeWP!AY285="","",'Cost and Benefit Parameters'!$C$45*(QP_IncomeWP!AY285-Income_CF!AY287))</f>
        <v/>
      </c>
      <c r="AZ285" s="1" t="str">
        <f>IF(QP_IncomeWP!AZ285="","",'Cost and Benefit Parameters'!$C$45*(QP_IncomeWP!AZ285-Income_CF!AZ287))</f>
        <v/>
      </c>
      <c r="BA285" s="1" t="str">
        <f>IF(QP_IncomeWP!BA285="","",'Cost and Benefit Parameters'!$C$45*(QP_IncomeWP!BA285-Income_CF!BA287))</f>
        <v/>
      </c>
      <c r="BB285" s="1" t="str">
        <f>IF(QP_IncomeWP!BB285="","",'Cost and Benefit Parameters'!$C$45*(QP_IncomeWP!BB285-Income_CF!BB287))</f>
        <v/>
      </c>
      <c r="BC285" s="1" t="str">
        <f>IF(QP_IncomeWP!BC285="","",'Cost and Benefit Parameters'!$C$45*(QP_IncomeWP!BC285-Income_CF!BC287))</f>
        <v/>
      </c>
      <c r="BD285" s="1" t="str">
        <f>IF(QP_IncomeWP!BD285="","",'Cost and Benefit Parameters'!$C$45*(QP_IncomeWP!BD285-Income_CF!BD287))</f>
        <v/>
      </c>
      <c r="BE285" s="1" t="str">
        <f>IF(QP_IncomeWP!BE285="","",'Cost and Benefit Parameters'!$C$45*(QP_IncomeWP!BE285-Income_CF!BE287))</f>
        <v/>
      </c>
      <c r="BF285" s="1" t="str">
        <f>IF(QP_IncomeWP!BF285="","",'Cost and Benefit Parameters'!$C$45*(QP_IncomeWP!BF285-Income_CF!BF287))</f>
        <v/>
      </c>
      <c r="BG285" s="1" t="str">
        <f>IF(QP_IncomeWP!BG285="","",'Cost and Benefit Parameters'!$C$45*(QP_IncomeWP!BG285-Income_CF!BG287))</f>
        <v/>
      </c>
      <c r="BH285" s="1" t="str">
        <f>IF(QP_IncomeWP!BH285="","",'Cost and Benefit Parameters'!$C$45*(QP_IncomeWP!BH285-Income_CF!BH287))</f>
        <v/>
      </c>
      <c r="BI285" s="1" t="str">
        <f>IF(QP_IncomeWP!BI285="","",'Cost and Benefit Parameters'!$C$45*(QP_IncomeWP!BI285-Income_CF!BI287))</f>
        <v/>
      </c>
      <c r="BJ285" s="1" t="str">
        <f>IF(QP_IncomeWP!BJ285="","",'Cost and Benefit Parameters'!$C$45*(QP_IncomeWP!BJ285-Income_CF!BJ287))</f>
        <v/>
      </c>
      <c r="BK285" s="1" t="str">
        <f>IF(QP_IncomeWP!BK285="","",'Cost and Benefit Parameters'!$C$45*(QP_IncomeWP!BK285-Income_CF!BK287))</f>
        <v/>
      </c>
      <c r="BL285" s="1" t="str">
        <f>IF(QP_IncomeWP!BL285="","",'Cost and Benefit Parameters'!$C$45*(QP_IncomeWP!BL285-Income_CF!BL287))</f>
        <v/>
      </c>
      <c r="BM285" s="1" t="str">
        <f>IF(QP_IncomeWP!BM285="","",'Cost and Benefit Parameters'!$C$45*(QP_IncomeWP!BM285-Income_CF!BM287))</f>
        <v/>
      </c>
      <c r="BN285" s="1" t="str">
        <f>IF(QP_IncomeWP!BN285="","",'Cost and Benefit Parameters'!$C$45*(QP_IncomeWP!BN285-Income_CF!BN287))</f>
        <v/>
      </c>
    </row>
    <row r="286" spans="1:72" x14ac:dyDescent="0.55000000000000004">
      <c r="A286" s="639"/>
      <c r="B286" t="s">
        <v>469</v>
      </c>
      <c r="H286" s="1" t="str">
        <f>IF(QP_IncomeWP!H286="","",'Cost and Benefit Parameters'!$C$45*(QP_IncomeWP!H286-Income_CF!H288))</f>
        <v/>
      </c>
      <c r="I286" s="1" t="str">
        <f>IF(QP_IncomeWP!I286="","",'Cost and Benefit Parameters'!$C$45*(QP_IncomeWP!I286-Income_CF!I288))</f>
        <v/>
      </c>
      <c r="J286" s="1">
        <f>IF(QP_IncomeWP!J286="","",'Cost and Benefit Parameters'!$C$45*(QP_IncomeWP!J286-Income_CF!J288))</f>
        <v>-295771.00479315134</v>
      </c>
      <c r="K286" s="1">
        <f>IF(QP_IncomeWP!K286="","",'Cost and Benefit Parameters'!$C$45*(QP_IncomeWP!K286-Income_CF!K288))</f>
        <v>-307244.64660125528</v>
      </c>
      <c r="L286" s="1">
        <f>IF(QP_IncomeWP!L286="","",'Cost and Benefit Parameters'!$C$45*(QP_IncomeWP!L286-Income_CF!L288))</f>
        <v>-318971.93694108364</v>
      </c>
      <c r="M286" s="1">
        <f>IF(QP_IncomeWP!M286="","",'Cost and Benefit Parameters'!$C$45*(QP_IncomeWP!M286-Income_CF!M288))</f>
        <v>-330948.22036093118</v>
      </c>
      <c r="N286" s="1">
        <f>IF(QP_IncomeWP!N286="","",'Cost and Benefit Parameters'!$C$45*(QP_IncomeWP!N286-Income_CF!N288))</f>
        <v>-345267.93245282891</v>
      </c>
      <c r="O286" s="1">
        <f>IF(QP_IncomeWP!O286="","",'Cost and Benefit Parameters'!$C$45*(QP_IncomeWP!O286-Income_CF!O288))</f>
        <v>-357587.30198134738</v>
      </c>
      <c r="P286" s="1">
        <f>IF(QP_IncomeWP!P286="","",'Cost and Benefit Parameters'!$C$45*(QP_IncomeWP!P286-Income_CF!P288))</f>
        <v>-370124.0930053512</v>
      </c>
      <c r="Q286" s="1">
        <f>IF(QP_IncomeWP!Q286="","",'Cost and Benefit Parameters'!$C$45*(QP_IncomeWP!Q286-Income_CF!Q288))</f>
        <v>-382870.62491173769</v>
      </c>
      <c r="R286" s="1">
        <f>IF(QP_IncomeWP!R286="","",'Cost and Benefit Parameters'!$C$45*(QP_IncomeWP!R286-Income_CF!R288))</f>
        <v>-395818.56631484575</v>
      </c>
      <c r="S286" s="1">
        <f>IF(QP_IncomeWP!S286="","",'Cost and Benefit Parameters'!$C$45*(QP_IncomeWP!S286-Income_CF!S288))</f>
        <v>-408958.93297782604</v>
      </c>
      <c r="T286" s="1">
        <f>IF(QP_IncomeWP!T286="","",'Cost and Benefit Parameters'!$C$45*(QP_IncomeWP!T286-Income_CF!T288))</f>
        <v>-422282.08765377721</v>
      </c>
      <c r="U286" s="1">
        <f>IF(QP_IncomeWP!U286="","",'Cost and Benefit Parameters'!$C$45*(QP_IncomeWP!U286-Income_CF!U288))</f>
        <v>-435777.74191212986</v>
      </c>
      <c r="V286" s="1">
        <f>IF(QP_IncomeWP!V286="","",'Cost and Benefit Parameters'!$C$45*(QP_IncomeWP!V286-Income_CF!V288))</f>
        <v>-449434.96000947885</v>
      </c>
      <c r="W286" s="1">
        <f>IF(QP_IncomeWP!W286="","",'Cost and Benefit Parameters'!$C$45*(QP_IncomeWP!W286-Income_CF!W288))</f>
        <v>-463242.16485731129</v>
      </c>
      <c r="X286" s="1">
        <f>IF(QP_IncomeWP!X286="","",'Cost and Benefit Parameters'!$C$45*(QP_IncomeWP!X286-Income_CF!X288))</f>
        <v>-477187.14613178669</v>
      </c>
      <c r="Y286" s="1">
        <f>IF(QP_IncomeWP!Y286="","",'Cost and Benefit Parameters'!$C$45*(QP_IncomeWP!Y286-Income_CF!Y288))</f>
        <v>-491257.07056308986</v>
      </c>
      <c r="Z286" s="1">
        <f>IF(QP_IncomeWP!Z286="","",'Cost and Benefit Parameters'!$C$45*(QP_IncomeWP!Z286-Income_CF!Z288))</f>
        <v>-505438.49443366152</v>
      </c>
      <c r="AA286" s="1">
        <f>IF(QP_IncomeWP!AA286="","",'Cost and Benefit Parameters'!$C$45*(QP_IncomeWP!AA286-Income_CF!AA288))</f>
        <v>-519717.37830619642</v>
      </c>
      <c r="AB286" s="1">
        <f>IF(QP_IncomeWP!AB286="","",'Cost and Benefit Parameters'!$C$45*(QP_IncomeWP!AB286-Income_CF!AB288))</f>
        <v>-534079.1039933213</v>
      </c>
      <c r="AC286" s="1">
        <f>IF(QP_IncomeWP!AC286="","",'Cost and Benefit Parameters'!$C$45*(QP_IncomeWP!AC286-Income_CF!AC288))</f>
        <v>-548508.49377175444</v>
      </c>
      <c r="AD286" s="1">
        <f>IF(QP_IncomeWP!AD286="","",'Cost and Benefit Parameters'!$C$45*(QP_IncomeWP!AD286-Income_CF!AD288))</f>
        <v>-562989.83183421171</v>
      </c>
      <c r="AE286" s="1">
        <f>IF(QP_IncomeWP!AE286="","",'Cost and Benefit Parameters'!$C$45*(QP_IncomeWP!AE286-Income_CF!AE288))</f>
        <v>-577506.88796266785</v>
      </c>
      <c r="AF286" s="1">
        <f>IF(QP_IncomeWP!AF286="","",'Cost and Benefit Parameters'!$C$45*(QP_IncomeWP!AF286-Income_CF!AF288))</f>
        <v>-592042.94339661417</v>
      </c>
      <c r="AG286" s="1">
        <f>IF(QP_IncomeWP!AG286="","",'Cost and Benefit Parameters'!$C$45*(QP_IncomeWP!AG286-Income_CF!AG288))</f>
        <v>-606580.81886000012</v>
      </c>
      <c r="AH286" s="1">
        <f>IF(QP_IncomeWP!AH286="","",'Cost and Benefit Parameters'!$C$45*(QP_IncomeWP!AH286-Income_CF!AH288))</f>
        <v>-621102.90470036736</v>
      </c>
      <c r="AI286" s="1">
        <f>IF(QP_IncomeWP!AI286="","",'Cost and Benefit Parameters'!$C$45*(QP_IncomeWP!AI286-Income_CF!AI288))</f>
        <v>-635591.19308350736</v>
      </c>
      <c r="AJ286" s="1">
        <f>IF(QP_IncomeWP!AJ286="","",'Cost and Benefit Parameters'!$C$45*(QP_IncomeWP!AJ286-Income_CF!AJ288))</f>
        <v>-650027.31217690837</v>
      </c>
      <c r="AK286" s="1">
        <f>IF(QP_IncomeWP!AK286="","",'Cost and Benefit Parameters'!$C$45*(QP_IncomeWP!AK286-Income_CF!AK288))</f>
        <v>-664392.56224510039</v>
      </c>
      <c r="AL286" s="1">
        <f>IF(QP_IncomeWP!AL286="","",'Cost and Benefit Parameters'!$C$45*(QP_IncomeWP!AL286-Income_CF!AL288))</f>
        <v>-678667.95357015112</v>
      </c>
      <c r="AM286" s="1">
        <f>IF(QP_IncomeWP!AM286="","",'Cost and Benefit Parameters'!$C$45*(QP_IncomeWP!AM286-Income_CF!AM288))</f>
        <v>-692834.24610074947</v>
      </c>
      <c r="AN286" s="1">
        <f>IF(QP_IncomeWP!AN286="","",'Cost and Benefit Parameters'!$C$45*(QP_IncomeWP!AN286-Income_CF!AN288))</f>
        <v>-706871.99072389922</v>
      </c>
      <c r="AO286" s="1">
        <f>IF(QP_IncomeWP!AO286="","",'Cost and Benefit Parameters'!$C$45*(QP_IncomeWP!AO286-Income_CF!AO288))</f>
        <v>-720761.57204395079</v>
      </c>
      <c r="AP286" s="1">
        <f>IF(QP_IncomeWP!AP286="","",'Cost and Benefit Parameters'!$C$45*(QP_IncomeWP!AP286-Income_CF!AP288))</f>
        <v>-734483.25254497561</v>
      </c>
      <c r="AQ286" s="1">
        <f>IF(QP_IncomeWP!AQ286="","",'Cost and Benefit Parameters'!$C$45*(QP_IncomeWP!AQ286-Income_CF!AQ288))</f>
        <v>-748017.2180039708</v>
      </c>
      <c r="AR286" s="1">
        <f>IF(QP_IncomeWP!AR286="","",'Cost and Benefit Parameters'!$C$45*(QP_IncomeWP!AR286-Income_CF!AR288))</f>
        <v>-761343.62401451136</v>
      </c>
      <c r="AS286" s="1">
        <f>IF(QP_IncomeWP!AS286="","",'Cost and Benefit Parameters'!$C$45*(QP_IncomeWP!AS286-Income_CF!AS288))</f>
        <v>-774442.64347302134</v>
      </c>
      <c r="AT286" s="1">
        <f>IF(QP_IncomeWP!AT286="","",'Cost and Benefit Parameters'!$C$45*(QP_IncomeWP!AT286-Income_CF!AT288))</f>
        <v>-787294.51487296133</v>
      </c>
      <c r="AU286" s="1">
        <f>IF(QP_IncomeWP!AU286="","",'Cost and Benefit Parameters'!$C$45*(QP_IncomeWP!AU286-Income_CF!AU288))</f>
        <v>-799879.59124607651</v>
      </c>
      <c r="AV286" s="1">
        <f>IF(QP_IncomeWP!AV286="","",'Cost and Benefit Parameters'!$C$45*(QP_IncomeWP!AV286-Income_CF!AV288))</f>
        <v>-812178.38958419091</v>
      </c>
      <c r="AW286" s="1">
        <f>IF(QP_IncomeWP!AW286="","",'Cost and Benefit Parameters'!$C$45*(QP_IncomeWP!AW286-Income_CF!AW288))</f>
        <v>-824171.64057032019</v>
      </c>
      <c r="AX286" s="1" t="str">
        <f>IF(QP_IncomeWP!AX286="","",'Cost and Benefit Parameters'!$C$45*(QP_IncomeWP!AX286-Income_CF!AX288))</f>
        <v/>
      </c>
      <c r="AY286" s="1" t="str">
        <f>IF(QP_IncomeWP!AY286="","",'Cost and Benefit Parameters'!$C$45*(QP_IncomeWP!AY286-Income_CF!AY288))</f>
        <v/>
      </c>
      <c r="AZ286" s="1" t="str">
        <f>IF(QP_IncomeWP!AZ286="","",'Cost and Benefit Parameters'!$C$45*(QP_IncomeWP!AZ286-Income_CF!AZ288))</f>
        <v/>
      </c>
      <c r="BA286" s="1" t="str">
        <f>IF(QP_IncomeWP!BA286="","",'Cost and Benefit Parameters'!$C$45*(QP_IncomeWP!BA286-Income_CF!BA288))</f>
        <v/>
      </c>
      <c r="BB286" s="1" t="str">
        <f>IF(QP_IncomeWP!BB286="","",'Cost and Benefit Parameters'!$C$45*(QP_IncomeWP!BB286-Income_CF!BB288))</f>
        <v/>
      </c>
      <c r="BC286" s="1" t="str">
        <f>IF(QP_IncomeWP!BC286="","",'Cost and Benefit Parameters'!$C$45*(QP_IncomeWP!BC286-Income_CF!BC288))</f>
        <v/>
      </c>
      <c r="BD286" s="1" t="str">
        <f>IF(QP_IncomeWP!BD286="","",'Cost and Benefit Parameters'!$C$45*(QP_IncomeWP!BD286-Income_CF!BD288))</f>
        <v/>
      </c>
      <c r="BE286" s="1" t="str">
        <f>IF(QP_IncomeWP!BE286="","",'Cost and Benefit Parameters'!$C$45*(QP_IncomeWP!BE286-Income_CF!BE288))</f>
        <v/>
      </c>
      <c r="BF286" s="1" t="str">
        <f>IF(QP_IncomeWP!BF286="","",'Cost and Benefit Parameters'!$C$45*(QP_IncomeWP!BF286-Income_CF!BF288))</f>
        <v/>
      </c>
      <c r="BG286" s="1" t="str">
        <f>IF(QP_IncomeWP!BG286="","",'Cost and Benefit Parameters'!$C$45*(QP_IncomeWP!BG286-Income_CF!BG288))</f>
        <v/>
      </c>
      <c r="BH286" s="1" t="str">
        <f>IF(QP_IncomeWP!BH286="","",'Cost and Benefit Parameters'!$C$45*(QP_IncomeWP!BH286-Income_CF!BH288))</f>
        <v/>
      </c>
      <c r="BI286" s="1" t="str">
        <f>IF(QP_IncomeWP!BI286="","",'Cost and Benefit Parameters'!$C$45*(QP_IncomeWP!BI286-Income_CF!BI288))</f>
        <v/>
      </c>
      <c r="BJ286" s="1" t="str">
        <f>IF(QP_IncomeWP!BJ286="","",'Cost and Benefit Parameters'!$C$45*(QP_IncomeWP!BJ286-Income_CF!BJ288))</f>
        <v/>
      </c>
      <c r="BK286" s="1" t="str">
        <f>IF(QP_IncomeWP!BK286="","",'Cost and Benefit Parameters'!$C$45*(QP_IncomeWP!BK286-Income_CF!BK288))</f>
        <v/>
      </c>
      <c r="BL286" s="1" t="str">
        <f>IF(QP_IncomeWP!BL286="","",'Cost and Benefit Parameters'!$C$45*(QP_IncomeWP!BL286-Income_CF!BL288))</f>
        <v/>
      </c>
      <c r="BM286" s="1" t="str">
        <f>IF(QP_IncomeWP!BM286="","",'Cost and Benefit Parameters'!$C$45*(QP_IncomeWP!BM286-Income_CF!BM288))</f>
        <v/>
      </c>
      <c r="BN286" s="1" t="str">
        <f>IF(QP_IncomeWP!BN286="","",'Cost and Benefit Parameters'!$C$45*(QP_IncomeWP!BN286-Income_CF!BN288))</f>
        <v/>
      </c>
    </row>
    <row r="287" spans="1:72" x14ac:dyDescent="0.55000000000000004">
      <c r="A287" s="639"/>
      <c r="B287" t="s">
        <v>470</v>
      </c>
      <c r="H287" s="1" t="str">
        <f>IF(QP_IncomeWP!H287="","",'Cost and Benefit Parameters'!$C$45*(QP_IncomeWP!H287-Income_CF!H289))</f>
        <v/>
      </c>
      <c r="I287" s="1" t="str">
        <f>IF(QP_IncomeWP!I287="","",'Cost and Benefit Parameters'!$C$45*(QP_IncomeWP!I287-Income_CF!I289))</f>
        <v/>
      </c>
      <c r="J287" s="1" t="str">
        <f>IF(QP_IncomeWP!J287="","",'Cost and Benefit Parameters'!$C$45*(QP_IncomeWP!J287-Income_CF!J289))</f>
        <v/>
      </c>
      <c r="K287" s="1">
        <f>IF(QP_IncomeWP!K287="","",'Cost and Benefit Parameters'!$C$45*(QP_IncomeWP!K287-Income_CF!K289))</f>
        <v>-304644.13493694586</v>
      </c>
      <c r="L287" s="1">
        <f>IF(QP_IncomeWP!L287="","",'Cost and Benefit Parameters'!$C$45*(QP_IncomeWP!L287-Income_CF!L289))</f>
        <v>-316461.98599929304</v>
      </c>
      <c r="M287" s="1">
        <f>IF(QP_IncomeWP!M287="","",'Cost and Benefit Parameters'!$C$45*(QP_IncomeWP!M287-Income_CF!M289))</f>
        <v>-328541.09504931618</v>
      </c>
      <c r="N287" s="1">
        <f>IF(QP_IncomeWP!N287="","",'Cost and Benefit Parameters'!$C$45*(QP_IncomeWP!N287-Income_CF!N289))</f>
        <v>-340876.66697175894</v>
      </c>
      <c r="O287" s="1">
        <f>IF(QP_IncomeWP!O287="","",'Cost and Benefit Parameters'!$C$45*(QP_IncomeWP!O287-Income_CF!O289))</f>
        <v>-355625.97042641364</v>
      </c>
      <c r="P287" s="1">
        <f>IF(QP_IncomeWP!P287="","",'Cost and Benefit Parameters'!$C$45*(QP_IncomeWP!P287-Income_CF!P289))</f>
        <v>-368314.92104078789</v>
      </c>
      <c r="Q287" s="1">
        <f>IF(QP_IncomeWP!Q287="","",'Cost and Benefit Parameters'!$C$45*(QP_IncomeWP!Q287-Income_CF!Q289))</f>
        <v>-381227.81579551182</v>
      </c>
      <c r="R287" s="1">
        <f>IF(QP_IncomeWP!R287="","",'Cost and Benefit Parameters'!$C$45*(QP_IncomeWP!R287-Income_CF!R289))</f>
        <v>-394356.74365908961</v>
      </c>
      <c r="S287" s="1">
        <f>IF(QP_IncomeWP!S287="","",'Cost and Benefit Parameters'!$C$45*(QP_IncomeWP!S287-Income_CF!S289))</f>
        <v>-407693.12330429134</v>
      </c>
      <c r="T287" s="1">
        <f>IF(QP_IncomeWP!T287="","",'Cost and Benefit Parameters'!$C$45*(QP_IncomeWP!T287-Income_CF!T289))</f>
        <v>-421227.70096716098</v>
      </c>
      <c r="U287" s="1">
        <f>IF(QP_IncomeWP!U287="","",'Cost and Benefit Parameters'!$C$45*(QP_IncomeWP!U287-Income_CF!U289))</f>
        <v>-434950.5502833905</v>
      </c>
      <c r="V287" s="1">
        <f>IF(QP_IncomeWP!V287="","",'Cost and Benefit Parameters'!$C$45*(QP_IncomeWP!V287-Income_CF!V289))</f>
        <v>-448851.07416949357</v>
      </c>
      <c r="W287" s="1">
        <f>IF(QP_IncomeWP!W287="","",'Cost and Benefit Parameters'!$C$45*(QP_IncomeWP!W287-Income_CF!W289))</f>
        <v>-462918.00880976324</v>
      </c>
      <c r="X287" s="1">
        <f>IF(QP_IncomeWP!X287="","",'Cost and Benefit Parameters'!$C$45*(QP_IncomeWP!X287-Income_CF!X289))</f>
        <v>-477139.42980303074</v>
      </c>
      <c r="Y287" s="1">
        <f>IF(QP_IncomeWP!Y287="","",'Cost and Benefit Parameters'!$C$45*(QP_IncomeWP!Y287-Income_CF!Y289))</f>
        <v>-491502.76051574026</v>
      </c>
      <c r="Z287" s="1">
        <f>IF(QP_IncomeWP!Z287="","",'Cost and Benefit Parameters'!$C$45*(QP_IncomeWP!Z287-Income_CF!Z289))</f>
        <v>-505994.78267998243</v>
      </c>
      <c r="AA287" s="1">
        <f>IF(QP_IncomeWP!AA287="","",'Cost and Benefit Parameters'!$C$45*(QP_IncomeWP!AA287-Income_CF!AA289))</f>
        <v>-520601.64926667116</v>
      </c>
      <c r="AB287" s="1">
        <f>IF(QP_IncomeWP!AB287="","",'Cost and Benefit Parameters'!$C$45*(QP_IncomeWP!AB287-Income_CF!AB289))</f>
        <v>-535308.89965538261</v>
      </c>
      <c r="AC287" s="1">
        <f>IF(QP_IncomeWP!AC287="","",'Cost and Benefit Parameters'!$C$45*(QP_IncomeWP!AC287-Income_CF!AC289))</f>
        <v>-550101.47711312119</v>
      </c>
      <c r="AD287" s="1">
        <f>IF(QP_IncomeWP!AD287="","",'Cost and Benefit Parameters'!$C$45*(QP_IncomeWP!AD287-Income_CF!AD289))</f>
        <v>-564963.74858490692</v>
      </c>
      <c r="AE287" s="1">
        <f>IF(QP_IncomeWP!AE287="","",'Cost and Benefit Parameters'!$C$45*(QP_IncomeWP!AE287-Income_CF!AE289))</f>
        <v>-579879.52678923798</v>
      </c>
      <c r="AF287" s="1">
        <f>IF(QP_IncomeWP!AF287="","",'Cost and Benefit Parameters'!$C$45*(QP_IncomeWP!AF287-Income_CF!AF289))</f>
        <v>-594832.09460154793</v>
      </c>
      <c r="AG287" s="1">
        <f>IF(QP_IncomeWP!AG287="","",'Cost and Benefit Parameters'!$C$45*(QP_IncomeWP!AG287-Income_CF!AG289))</f>
        <v>-609804.23169851257</v>
      </c>
      <c r="AH287" s="1">
        <f>IF(QP_IncomeWP!AH287="","",'Cost and Benefit Parameters'!$C$45*(QP_IncomeWP!AH287-Income_CF!AH289))</f>
        <v>-624778.24342579988</v>
      </c>
      <c r="AI287" s="1">
        <f>IF(QP_IncomeWP!AI287="","",'Cost and Benefit Parameters'!$C$45*(QP_IncomeWP!AI287-Income_CF!AI289))</f>
        <v>-639735.99184137839</v>
      </c>
      <c r="AJ287" s="1">
        <f>IF(QP_IncomeWP!AJ287="","",'Cost and Benefit Parameters'!$C$45*(QP_IncomeWP!AJ287-Income_CF!AJ289))</f>
        <v>-654658.92887601233</v>
      </c>
      <c r="AK287" s="1">
        <f>IF(QP_IncomeWP!AK287="","",'Cost and Benefit Parameters'!$C$45*(QP_IncomeWP!AK287-Income_CF!AK289))</f>
        <v>-669528.13154221582</v>
      </c>
      <c r="AL287" s="1">
        <f>IF(QP_IncomeWP!AL287="","",'Cost and Benefit Parameters'!$C$45*(QP_IncomeWP!AL287-Income_CF!AL289))</f>
        <v>-684324.3391124534</v>
      </c>
      <c r="AM287" s="1">
        <f>IF(QP_IncomeWP!AM287="","",'Cost and Benefit Parameters'!$C$45*(QP_IncomeWP!AM287-Income_CF!AM289))</f>
        <v>-699027.9921772558</v>
      </c>
      <c r="AN287" s="1">
        <f>IF(QP_IncomeWP!AN287="","",'Cost and Benefit Parameters'!$C$45*(QP_IncomeWP!AN287-Income_CF!AN289))</f>
        <v>-713619.27348377195</v>
      </c>
      <c r="AO287" s="1">
        <f>IF(QP_IncomeWP!AO287="","",'Cost and Benefit Parameters'!$C$45*(QP_IncomeWP!AO287-Income_CF!AO289))</f>
        <v>-728078.15044561622</v>
      </c>
      <c r="AP287" s="1">
        <f>IF(QP_IncomeWP!AP287="","",'Cost and Benefit Parameters'!$C$45*(QP_IncomeWP!AP287-Income_CF!AP289))</f>
        <v>-742384.41920526931</v>
      </c>
      <c r="AQ287" s="1">
        <f>IF(QP_IncomeWP!AQ287="","",'Cost and Benefit Parameters'!$C$45*(QP_IncomeWP!AQ287-Income_CF!AQ289))</f>
        <v>-756517.75012132502</v>
      </c>
      <c r="AR287" s="1">
        <f>IF(QP_IncomeWP!AR287="","",'Cost and Benefit Parameters'!$C$45*(QP_IncomeWP!AR287-Income_CF!AR289))</f>
        <v>-770457.73454409</v>
      </c>
      <c r="AS287" s="1">
        <f>IF(QP_IncomeWP!AS287="","",'Cost and Benefit Parameters'!$C$45*(QP_IncomeWP!AS287-Income_CF!AS289))</f>
        <v>-784183.93273494695</v>
      </c>
      <c r="AT287" s="1">
        <f>IF(QP_IncomeWP!AT287="","",'Cost and Benefit Parameters'!$C$45*(QP_IncomeWP!AT287-Income_CF!AT289))</f>
        <v>-797675.92277721153</v>
      </c>
      <c r="AU287" s="1">
        <f>IF(QP_IncomeWP!AU287="","",'Cost and Benefit Parameters'!$C$45*(QP_IncomeWP!AU287-Income_CF!AU289))</f>
        <v>-810913.35031915037</v>
      </c>
      <c r="AV287" s="1">
        <f>IF(QP_IncomeWP!AV287="","",'Cost and Benefit Parameters'!$C$45*(QP_IncomeWP!AV287-Income_CF!AV289))</f>
        <v>-823875.9789834593</v>
      </c>
      <c r="AW287" s="1">
        <f>IF(QP_IncomeWP!AW287="","",'Cost and Benefit Parameters'!$C$45*(QP_IncomeWP!AW287-Income_CF!AW289))</f>
        <v>-836543.74127171666</v>
      </c>
      <c r="AX287" s="1">
        <f>IF(QP_IncomeWP!AX287="","",'Cost and Benefit Parameters'!$C$45*(QP_IncomeWP!AX287-Income_CF!AX289))</f>
        <v>-848896.78978742997</v>
      </c>
      <c r="AY287" s="1" t="str">
        <f>IF(QP_IncomeWP!AY287="","",'Cost and Benefit Parameters'!$C$45*(QP_IncomeWP!AY287-Income_CF!AY289))</f>
        <v/>
      </c>
      <c r="AZ287" s="1" t="str">
        <f>IF(QP_IncomeWP!AZ287="","",'Cost and Benefit Parameters'!$C$45*(QP_IncomeWP!AZ287-Income_CF!AZ289))</f>
        <v/>
      </c>
      <c r="BA287" s="1" t="str">
        <f>IF(QP_IncomeWP!BA287="","",'Cost and Benefit Parameters'!$C$45*(QP_IncomeWP!BA287-Income_CF!BA289))</f>
        <v/>
      </c>
      <c r="BB287" s="1" t="str">
        <f>IF(QP_IncomeWP!BB287="","",'Cost and Benefit Parameters'!$C$45*(QP_IncomeWP!BB287-Income_CF!BB289))</f>
        <v/>
      </c>
      <c r="BC287" s="1" t="str">
        <f>IF(QP_IncomeWP!BC287="","",'Cost and Benefit Parameters'!$C$45*(QP_IncomeWP!BC287-Income_CF!BC289))</f>
        <v/>
      </c>
      <c r="BD287" s="1" t="str">
        <f>IF(QP_IncomeWP!BD287="","",'Cost and Benefit Parameters'!$C$45*(QP_IncomeWP!BD287-Income_CF!BD289))</f>
        <v/>
      </c>
      <c r="BE287" s="1" t="str">
        <f>IF(QP_IncomeWP!BE287="","",'Cost and Benefit Parameters'!$C$45*(QP_IncomeWP!BE287-Income_CF!BE289))</f>
        <v/>
      </c>
      <c r="BF287" s="1" t="str">
        <f>IF(QP_IncomeWP!BF287="","",'Cost and Benefit Parameters'!$C$45*(QP_IncomeWP!BF287-Income_CF!BF289))</f>
        <v/>
      </c>
      <c r="BG287" s="1" t="str">
        <f>IF(QP_IncomeWP!BG287="","",'Cost and Benefit Parameters'!$C$45*(QP_IncomeWP!BG287-Income_CF!BG289))</f>
        <v/>
      </c>
      <c r="BH287" s="1" t="str">
        <f>IF(QP_IncomeWP!BH287="","",'Cost and Benefit Parameters'!$C$45*(QP_IncomeWP!BH287-Income_CF!BH289))</f>
        <v/>
      </c>
      <c r="BI287" s="1" t="str">
        <f>IF(QP_IncomeWP!BI287="","",'Cost and Benefit Parameters'!$C$45*(QP_IncomeWP!BI287-Income_CF!BI289))</f>
        <v/>
      </c>
      <c r="BJ287" s="1" t="str">
        <f>IF(QP_IncomeWP!BJ287="","",'Cost and Benefit Parameters'!$C$45*(QP_IncomeWP!BJ287-Income_CF!BJ289))</f>
        <v/>
      </c>
      <c r="BK287" s="1" t="str">
        <f>IF(QP_IncomeWP!BK287="","",'Cost and Benefit Parameters'!$C$45*(QP_IncomeWP!BK287-Income_CF!BK289))</f>
        <v/>
      </c>
      <c r="BL287" s="1" t="str">
        <f>IF(QP_IncomeWP!BL287="","",'Cost and Benefit Parameters'!$C$45*(QP_IncomeWP!BL287-Income_CF!BL289))</f>
        <v/>
      </c>
      <c r="BM287" s="1" t="str">
        <f>IF(QP_IncomeWP!BM287="","",'Cost and Benefit Parameters'!$C$45*(QP_IncomeWP!BM287-Income_CF!BM289))</f>
        <v/>
      </c>
      <c r="BN287" s="1" t="str">
        <f>IF(QP_IncomeWP!BN287="","",'Cost and Benefit Parameters'!$C$45*(QP_IncomeWP!BN287-Income_CF!BN289))</f>
        <v/>
      </c>
    </row>
    <row r="288" spans="1:72" x14ac:dyDescent="0.55000000000000004">
      <c r="A288" s="639"/>
      <c r="B288" t="s">
        <v>471</v>
      </c>
      <c r="H288" s="1" t="str">
        <f>IF(QP_IncomeWP!H288="","",'Cost and Benefit Parameters'!$C$45*(QP_IncomeWP!H288-Income_CF!H290))</f>
        <v/>
      </c>
      <c r="I288" s="1" t="str">
        <f>IF(QP_IncomeWP!I288="","",'Cost and Benefit Parameters'!$C$45*(QP_IncomeWP!I288-Income_CF!I290))</f>
        <v/>
      </c>
      <c r="J288" s="1" t="str">
        <f>IF(QP_IncomeWP!J288="","",'Cost and Benefit Parameters'!$C$45*(QP_IncomeWP!J288-Income_CF!J290))</f>
        <v/>
      </c>
      <c r="K288" s="1" t="str">
        <f>IF(QP_IncomeWP!K288="","",'Cost and Benefit Parameters'!$C$45*(QP_IncomeWP!K288-Income_CF!K290))</f>
        <v/>
      </c>
      <c r="L288" s="1">
        <f>IF(QP_IncomeWP!L288="","",'Cost and Benefit Parameters'!$C$45*(QP_IncomeWP!L288-Income_CF!L290))</f>
        <v>-313783.45898505428</v>
      </c>
      <c r="M288" s="1">
        <f>IF(QP_IncomeWP!M288="","",'Cost and Benefit Parameters'!$C$45*(QP_IncomeWP!M288-Income_CF!M290))</f>
        <v>-325955.84557927179</v>
      </c>
      <c r="N288" s="1">
        <f>IF(QP_IncomeWP!N288="","",'Cost and Benefit Parameters'!$C$45*(QP_IncomeWP!N288-Income_CF!N290))</f>
        <v>-338397.32790079567</v>
      </c>
      <c r="O288" s="1">
        <f>IF(QP_IncomeWP!O288="","",'Cost and Benefit Parameters'!$C$45*(QP_IncomeWP!O288-Income_CF!O290))</f>
        <v>-351102.96698091173</v>
      </c>
      <c r="P288" s="1">
        <f>IF(QP_IncomeWP!P288="","",'Cost and Benefit Parameters'!$C$45*(QP_IncomeWP!P288-Income_CF!P290))</f>
        <v>-366294.74953920598</v>
      </c>
      <c r="Q288" s="1">
        <f>IF(QP_IncomeWP!Q288="","",'Cost and Benefit Parameters'!$C$45*(QP_IncomeWP!Q288-Income_CF!Q290))</f>
        <v>-379364.36867201171</v>
      </c>
      <c r="R288" s="1">
        <f>IF(QP_IncomeWP!R288="","",'Cost and Benefit Parameters'!$C$45*(QP_IncomeWP!R288-Income_CF!R290))</f>
        <v>-392664.65026937705</v>
      </c>
      <c r="S288" s="1">
        <f>IF(QP_IncomeWP!S288="","",'Cost and Benefit Parameters'!$C$45*(QP_IncomeWP!S288-Income_CF!S290))</f>
        <v>-406187.44596886227</v>
      </c>
      <c r="T288" s="1">
        <f>IF(QP_IncomeWP!T288="","",'Cost and Benefit Parameters'!$C$45*(QP_IncomeWP!T288-Income_CF!T290))</f>
        <v>-419923.91700341989</v>
      </c>
      <c r="U288" s="1">
        <f>IF(QP_IncomeWP!U288="","",'Cost and Benefit Parameters'!$C$45*(QP_IncomeWP!U288-Income_CF!U290))</f>
        <v>-433864.53199617565</v>
      </c>
      <c r="V288" s="1">
        <f>IF(QP_IncomeWP!V288="","",'Cost and Benefit Parameters'!$C$45*(QP_IncomeWP!V288-Income_CF!V290))</f>
        <v>-447999.06679189217</v>
      </c>
      <c r="W288" s="1">
        <f>IF(QP_IncomeWP!W288="","",'Cost and Benefit Parameters'!$C$45*(QP_IncomeWP!W288-Income_CF!W290))</f>
        <v>-462316.60639457859</v>
      </c>
      <c r="X288" s="1">
        <f>IF(QP_IncomeWP!X288="","",'Cost and Benefit Parameters'!$C$45*(QP_IncomeWP!X288-Income_CF!X290))</f>
        <v>-476805.54907405615</v>
      </c>
      <c r="Y288" s="1">
        <f>IF(QP_IncomeWP!Y288="","",'Cost and Benefit Parameters'!$C$45*(QP_IncomeWP!Y288-Income_CF!Y290))</f>
        <v>-491453.61269712151</v>
      </c>
      <c r="Z288" s="1">
        <f>IF(QP_IncomeWP!Z288="","",'Cost and Benefit Parameters'!$C$45*(QP_IncomeWP!Z288-Income_CF!Z290))</f>
        <v>-506247.84333121224</v>
      </c>
      <c r="AA288" s="1">
        <f>IF(QP_IncomeWP!AA288="","",'Cost and Benefit Parameters'!$C$45*(QP_IncomeWP!AA288-Income_CF!AA290))</f>
        <v>-521174.62616038194</v>
      </c>
      <c r="AB288" s="1">
        <f>IF(QP_IncomeWP!AB288="","",'Cost and Benefit Parameters'!$C$45*(QP_IncomeWP!AB288-Income_CF!AB290))</f>
        <v>-536219.69874467154</v>
      </c>
      <c r="AC288" s="1">
        <f>IF(QP_IncomeWP!AC288="","",'Cost and Benefit Parameters'!$C$45*(QP_IncomeWP!AC288-Income_CF!AC290))</f>
        <v>-551368.16664504423</v>
      </c>
      <c r="AD288" s="1">
        <f>IF(QP_IncomeWP!AD288="","",'Cost and Benefit Parameters'!$C$45*(QP_IncomeWP!AD288-Income_CF!AD290))</f>
        <v>-566604.52142651461</v>
      </c>
      <c r="AE288" s="1">
        <f>IF(QP_IncomeWP!AE288="","",'Cost and Benefit Parameters'!$C$45*(QP_IncomeWP!AE288-Income_CF!AE290))</f>
        <v>-581912.66104245419</v>
      </c>
      <c r="AF288" s="1">
        <f>IF(QP_IncomeWP!AF288="","",'Cost and Benefit Parameters'!$C$45*(QP_IncomeWP!AF288-Income_CF!AF290))</f>
        <v>-597275.91259291535</v>
      </c>
      <c r="AG288" s="1">
        <f>IF(QP_IncomeWP!AG288="","",'Cost and Benefit Parameters'!$C$45*(QP_IncomeWP!AG288-Income_CF!AG290))</f>
        <v>-612677.0574395943</v>
      </c>
      <c r="AH288" s="1">
        <f>IF(QP_IncomeWP!AH288="","",'Cost and Benefit Parameters'!$C$45*(QP_IncomeWP!AH288-Income_CF!AH290))</f>
        <v>-628098.3586494677</v>
      </c>
      <c r="AI288" s="1">
        <f>IF(QP_IncomeWP!AI288="","",'Cost and Benefit Parameters'!$C$45*(QP_IncomeWP!AI288-Income_CF!AI290))</f>
        <v>-643521.59072857397</v>
      </c>
      <c r="AJ288" s="1">
        <f>IF(QP_IncomeWP!AJ288="","",'Cost and Benefit Parameters'!$C$45*(QP_IncomeWP!AJ288-Income_CF!AJ290))</f>
        <v>-658928.07159661967</v>
      </c>
      <c r="AK288" s="1">
        <f>IF(QP_IncomeWP!AK288="","",'Cost and Benefit Parameters'!$C$45*(QP_IncomeWP!AK288-Income_CF!AK290))</f>
        <v>-674298.69674229319</v>
      </c>
      <c r="AL288" s="1">
        <f>IF(QP_IncomeWP!AL288="","",'Cost and Benefit Parameters'!$C$45*(QP_IncomeWP!AL288-Income_CF!AL290))</f>
        <v>-689613.97548848228</v>
      </c>
      <c r="AM288" s="1">
        <f>IF(QP_IncomeWP!AM288="","",'Cost and Benefit Parameters'!$C$45*(QP_IncomeWP!AM288-Income_CF!AM290))</f>
        <v>-704854.06928582699</v>
      </c>
      <c r="AN288" s="1">
        <f>IF(QP_IncomeWP!AN288="","",'Cost and Benefit Parameters'!$C$45*(QP_IncomeWP!AN288-Income_CF!AN290))</f>
        <v>-719998.83194257307</v>
      </c>
      <c r="AO288" s="1">
        <f>IF(QP_IncomeWP!AO288="","",'Cost and Benefit Parameters'!$C$45*(QP_IncomeWP!AO288-Income_CF!AO290))</f>
        <v>-735027.85168828571</v>
      </c>
      <c r="AP288" s="1">
        <f>IF(QP_IncomeWP!AP288="","",'Cost and Benefit Parameters'!$C$45*(QP_IncomeWP!AP288-Income_CF!AP290))</f>
        <v>-749920.49495898432</v>
      </c>
      <c r="AQ288" s="1">
        <f>IF(QP_IncomeWP!AQ288="","",'Cost and Benefit Parameters'!$C$45*(QP_IncomeWP!AQ288-Income_CF!AQ290))</f>
        <v>-764655.95178142737</v>
      </c>
      <c r="AR288" s="1">
        <f>IF(QP_IncomeWP!AR288="","",'Cost and Benefit Parameters'!$C$45*(QP_IncomeWP!AR288-Income_CF!AR290))</f>
        <v>-779213.2826249646</v>
      </c>
      <c r="AS288" s="1">
        <f>IF(QP_IncomeWP!AS288="","",'Cost and Benefit Parameters'!$C$45*(QP_IncomeWP!AS288-Income_CF!AS290))</f>
        <v>-793571.46658041293</v>
      </c>
      <c r="AT288" s="1">
        <f>IF(QP_IncomeWP!AT288="","",'Cost and Benefit Parameters'!$C$45*(QP_IncomeWP!AT288-Income_CF!AT290))</f>
        <v>-807709.45071699517</v>
      </c>
      <c r="AU288" s="1">
        <f>IF(QP_IncomeWP!AU288="","",'Cost and Benefit Parameters'!$C$45*(QP_IncomeWP!AU288-Income_CF!AU290))</f>
        <v>-821606.20046052802</v>
      </c>
      <c r="AV288" s="1">
        <f>IF(QP_IncomeWP!AV288="","",'Cost and Benefit Parameters'!$C$45*(QP_IncomeWP!AV288-Income_CF!AV290))</f>
        <v>-835240.75082872505</v>
      </c>
      <c r="AW288" s="1">
        <f>IF(QP_IncomeWP!AW288="","",'Cost and Benefit Parameters'!$C$45*(QP_IncomeWP!AW288-Income_CF!AW290))</f>
        <v>-848592.25835296337</v>
      </c>
      <c r="AX288" s="1">
        <f>IF(QP_IncomeWP!AX288="","",'Cost and Benefit Parameters'!$C$45*(QP_IncomeWP!AX288-Income_CF!AX290))</f>
        <v>-861640.05350986787</v>
      </c>
      <c r="AY288" s="1">
        <f>IF(QP_IncomeWP!AY288="","",'Cost and Benefit Parameters'!$C$45*(QP_IncomeWP!AY288-Income_CF!AY290))</f>
        <v>-874363.69348105253</v>
      </c>
      <c r="AZ288" s="1" t="str">
        <f>IF(QP_IncomeWP!AZ288="","",'Cost and Benefit Parameters'!$C$45*(QP_IncomeWP!AZ288-Income_CF!AZ290))</f>
        <v/>
      </c>
      <c r="BA288" s="1" t="str">
        <f>IF(QP_IncomeWP!BA288="","",'Cost and Benefit Parameters'!$C$45*(QP_IncomeWP!BA288-Income_CF!BA290))</f>
        <v/>
      </c>
      <c r="BB288" s="1" t="str">
        <f>IF(QP_IncomeWP!BB288="","",'Cost and Benefit Parameters'!$C$45*(QP_IncomeWP!BB288-Income_CF!BB290))</f>
        <v/>
      </c>
      <c r="BC288" s="1" t="str">
        <f>IF(QP_IncomeWP!BC288="","",'Cost and Benefit Parameters'!$C$45*(QP_IncomeWP!BC288-Income_CF!BC290))</f>
        <v/>
      </c>
      <c r="BD288" s="1" t="str">
        <f>IF(QP_IncomeWP!BD288="","",'Cost and Benefit Parameters'!$C$45*(QP_IncomeWP!BD288-Income_CF!BD290))</f>
        <v/>
      </c>
      <c r="BE288" s="1" t="str">
        <f>IF(QP_IncomeWP!BE288="","",'Cost and Benefit Parameters'!$C$45*(QP_IncomeWP!BE288-Income_CF!BE290))</f>
        <v/>
      </c>
      <c r="BF288" s="1" t="str">
        <f>IF(QP_IncomeWP!BF288="","",'Cost and Benefit Parameters'!$C$45*(QP_IncomeWP!BF288-Income_CF!BF290))</f>
        <v/>
      </c>
      <c r="BG288" s="1" t="str">
        <f>IF(QP_IncomeWP!BG288="","",'Cost and Benefit Parameters'!$C$45*(QP_IncomeWP!BG288-Income_CF!BG290))</f>
        <v/>
      </c>
      <c r="BH288" s="1" t="str">
        <f>IF(QP_IncomeWP!BH288="","",'Cost and Benefit Parameters'!$C$45*(QP_IncomeWP!BH288-Income_CF!BH290))</f>
        <v/>
      </c>
      <c r="BI288" s="1" t="str">
        <f>IF(QP_IncomeWP!BI288="","",'Cost and Benefit Parameters'!$C$45*(QP_IncomeWP!BI288-Income_CF!BI290))</f>
        <v/>
      </c>
      <c r="BJ288" s="1" t="str">
        <f>IF(QP_IncomeWP!BJ288="","",'Cost and Benefit Parameters'!$C$45*(QP_IncomeWP!BJ288-Income_CF!BJ290))</f>
        <v/>
      </c>
      <c r="BK288" s="1" t="str">
        <f>IF(QP_IncomeWP!BK288="","",'Cost and Benefit Parameters'!$C$45*(QP_IncomeWP!BK288-Income_CF!BK290))</f>
        <v/>
      </c>
      <c r="BL288" s="1" t="str">
        <f>IF(QP_IncomeWP!BL288="","",'Cost and Benefit Parameters'!$C$45*(QP_IncomeWP!BL288-Income_CF!BL290))</f>
        <v/>
      </c>
      <c r="BM288" s="1" t="str">
        <f>IF(QP_IncomeWP!BM288="","",'Cost and Benefit Parameters'!$C$45*(QP_IncomeWP!BM288-Income_CF!BM290))</f>
        <v/>
      </c>
      <c r="BN288" s="1" t="str">
        <f>IF(QP_IncomeWP!BN288="","",'Cost and Benefit Parameters'!$C$45*(QP_IncomeWP!BN288-Income_CF!BN290))</f>
        <v/>
      </c>
    </row>
    <row r="289" spans="1:72" x14ac:dyDescent="0.55000000000000004">
      <c r="A289" s="639"/>
      <c r="B289" t="s">
        <v>472</v>
      </c>
      <c r="H289" s="1" t="str">
        <f>IF(QP_IncomeWP!H289="","",'Cost and Benefit Parameters'!$C$45*(QP_IncomeWP!H289-Income_CF!H291))</f>
        <v/>
      </c>
      <c r="I289" s="1" t="str">
        <f>IF(QP_IncomeWP!I289="","",'Cost and Benefit Parameters'!$C$45*(QP_IncomeWP!I289-Income_CF!I291))</f>
        <v/>
      </c>
      <c r="J289" s="1" t="str">
        <f>IF(QP_IncomeWP!J289="","",'Cost and Benefit Parameters'!$C$45*(QP_IncomeWP!J289-Income_CF!J291))</f>
        <v/>
      </c>
      <c r="K289" s="1" t="str">
        <f>IF(QP_IncomeWP!K289="","",'Cost and Benefit Parameters'!$C$45*(QP_IncomeWP!K289-Income_CF!K291))</f>
        <v/>
      </c>
      <c r="L289" s="1" t="str">
        <f>IF(QP_IncomeWP!L289="","",'Cost and Benefit Parameters'!$C$45*(QP_IncomeWP!L289-Income_CF!L291))</f>
        <v/>
      </c>
      <c r="M289" s="1">
        <f>IF(QP_IncomeWP!M289="","",'Cost and Benefit Parameters'!$C$45*(QP_IncomeWP!M289-Income_CF!M291))</f>
        <v>-323196.96275460592</v>
      </c>
      <c r="N289" s="1">
        <f>IF(QP_IncomeWP!N289="","",'Cost and Benefit Parameters'!$C$45*(QP_IncomeWP!N289-Income_CF!N291))</f>
        <v>-335734.52094664989</v>
      </c>
      <c r="O289" s="1">
        <f>IF(QP_IncomeWP!O289="","",'Cost and Benefit Parameters'!$C$45*(QP_IncomeWP!O289-Income_CF!O291))</f>
        <v>-348549.24773781962</v>
      </c>
      <c r="P289" s="1">
        <f>IF(QP_IncomeWP!P289="","",'Cost and Benefit Parameters'!$C$45*(QP_IncomeWP!P289-Income_CF!P291))</f>
        <v>-361636.05599033908</v>
      </c>
      <c r="Q289" s="1">
        <f>IF(QP_IncomeWP!Q289="","",'Cost and Benefit Parameters'!$C$45*(QP_IncomeWP!Q289-Income_CF!Q291))</f>
        <v>-377283.59202538239</v>
      </c>
      <c r="R289" s="1">
        <f>IF(QP_IncomeWP!R289="","",'Cost and Benefit Parameters'!$C$45*(QP_IncomeWP!R289-Income_CF!R291))</f>
        <v>-390745.29973217187</v>
      </c>
      <c r="S289" s="1">
        <f>IF(QP_IncomeWP!S289="","",'Cost and Benefit Parameters'!$C$45*(QP_IncomeWP!S289-Income_CF!S291))</f>
        <v>-404444.58977745834</v>
      </c>
      <c r="T289" s="1">
        <f>IF(QP_IncomeWP!T289="","",'Cost and Benefit Parameters'!$C$45*(QP_IncomeWP!T289-Income_CF!T291))</f>
        <v>-418373.06934792834</v>
      </c>
      <c r="U289" s="1">
        <f>IF(QP_IncomeWP!U289="","",'Cost and Benefit Parameters'!$C$45*(QP_IncomeWP!U289-Income_CF!U291))</f>
        <v>-432521.63451352273</v>
      </c>
      <c r="V289" s="1">
        <f>IF(QP_IncomeWP!V289="","",'Cost and Benefit Parameters'!$C$45*(QP_IncomeWP!V289-Income_CF!V291))</f>
        <v>-446880.46795606095</v>
      </c>
      <c r="W289" s="1">
        <f>IF(QP_IncomeWP!W289="","",'Cost and Benefit Parameters'!$C$45*(QP_IncomeWP!W289-Income_CF!W291))</f>
        <v>-461439.0387956489</v>
      </c>
      <c r="X289" s="1">
        <f>IF(QP_IncomeWP!X289="","",'Cost and Benefit Parameters'!$C$45*(QP_IncomeWP!X289-Income_CF!X291))</f>
        <v>-476186.10458641581</v>
      </c>
      <c r="Y289" s="1">
        <f>IF(QP_IncomeWP!Y289="","",'Cost and Benefit Parameters'!$C$45*(QP_IncomeWP!Y289-Income_CF!Y291))</f>
        <v>-491109.71554627776</v>
      </c>
      <c r="Z289" s="1">
        <f>IF(QP_IncomeWP!Z289="","",'Cost and Benefit Parameters'!$C$45*(QP_IncomeWP!Z289-Income_CF!Z291))</f>
        <v>-506197.22107803496</v>
      </c>
      <c r="AA289" s="1">
        <f>IF(QP_IncomeWP!AA289="","",'Cost and Benefit Parameters'!$C$45*(QP_IncomeWP!AA289-Income_CF!AA291))</f>
        <v>-521435.27863114869</v>
      </c>
      <c r="AB289" s="1">
        <f>IF(QP_IncomeWP!AB289="","",'Cost and Benefit Parameters'!$C$45*(QP_IncomeWP!AB289-Income_CF!AB291))</f>
        <v>-536809.86494519329</v>
      </c>
      <c r="AC289" s="1">
        <f>IF(QP_IncomeWP!AC289="","",'Cost and Benefit Parameters'!$C$45*(QP_IncomeWP!AC289-Income_CF!AC291))</f>
        <v>-552306.28970701166</v>
      </c>
      <c r="AD289" s="1">
        <f>IF(QP_IncomeWP!AD289="","",'Cost and Benefit Parameters'!$C$45*(QP_IncomeWP!AD289-Income_CF!AD291))</f>
        <v>-567909.21164439537</v>
      </c>
      <c r="AE289" s="1">
        <f>IF(QP_IncomeWP!AE289="","",'Cost and Benefit Parameters'!$C$45*(QP_IncomeWP!AE289-Income_CF!AE291))</f>
        <v>-583602.6570693102</v>
      </c>
      <c r="AF289" s="1">
        <f>IF(QP_IncomeWP!AF289="","",'Cost and Benefit Parameters'!$C$45*(QP_IncomeWP!AF289-Income_CF!AF291))</f>
        <v>-599370.04087372788</v>
      </c>
      <c r="AG289" s="1">
        <f>IF(QP_IncomeWP!AG289="","",'Cost and Benefit Parameters'!$C$45*(QP_IncomeWP!AG289-Income_CF!AG291))</f>
        <v>-615194.18997070263</v>
      </c>
      <c r="AH289" s="1">
        <f>IF(QP_IncomeWP!AH289="","",'Cost and Benefit Parameters'!$C$45*(QP_IncomeWP!AH289-Income_CF!AH291))</f>
        <v>-631057.36916278198</v>
      </c>
      <c r="AI289" s="1">
        <f>IF(QP_IncomeWP!AI289="","",'Cost and Benefit Parameters'!$C$45*(QP_IncomeWP!AI289-Income_CF!AI291))</f>
        <v>-646941.30940895167</v>
      </c>
      <c r="AJ289" s="1">
        <f>IF(QP_IncomeWP!AJ289="","",'Cost and Benefit Parameters'!$C$45*(QP_IncomeWP!AJ289-Income_CF!AJ291))</f>
        <v>-662827.23845043103</v>
      </c>
      <c r="AK289" s="1">
        <f>IF(QP_IncomeWP!AK289="","",'Cost and Benefit Parameters'!$C$45*(QP_IncomeWP!AK289-Income_CF!AK291))</f>
        <v>-678695.9137445183</v>
      </c>
      <c r="AL289" s="1">
        <f>IF(QP_IncomeWP!AL289="","",'Cost and Benefit Parameters'!$C$45*(QP_IncomeWP!AL289-Income_CF!AL291))</f>
        <v>-694527.65764456149</v>
      </c>
      <c r="AM289" s="1">
        <f>IF(QP_IncomeWP!AM289="","",'Cost and Benefit Parameters'!$C$45*(QP_IncomeWP!AM289-Income_CF!AM291))</f>
        <v>-710302.39475313656</v>
      </c>
      <c r="AN289" s="1">
        <f>IF(QP_IncomeWP!AN289="","",'Cost and Benefit Parameters'!$C$45*(QP_IncomeWP!AN289-Income_CF!AN291))</f>
        <v>-725999.69136440172</v>
      </c>
      <c r="AO289" s="1">
        <f>IF(QP_IncomeWP!AO289="","",'Cost and Benefit Parameters'!$C$45*(QP_IncomeWP!AO289-Income_CF!AO291))</f>
        <v>-741598.79690085084</v>
      </c>
      <c r="AP289" s="1">
        <f>IF(QP_IncomeWP!AP289="","",'Cost and Benefit Parameters'!$C$45*(QP_IncomeWP!AP289-Income_CF!AP291))</f>
        <v>-757078.68723893398</v>
      </c>
      <c r="AQ289" s="1">
        <f>IF(QP_IncomeWP!AQ289="","",'Cost and Benefit Parameters'!$C$45*(QP_IncomeWP!AQ289-Income_CF!AQ291))</f>
        <v>-772418.10980775382</v>
      </c>
      <c r="AR289" s="1">
        <f>IF(QP_IncomeWP!AR289="","",'Cost and Benefit Parameters'!$C$45*(QP_IncomeWP!AR289-Income_CF!AR291))</f>
        <v>-787595.63033487031</v>
      </c>
      <c r="AS289" s="1">
        <f>IF(QP_IncomeWP!AS289="","",'Cost and Benefit Parameters'!$C$45*(QP_IncomeWP!AS289-Income_CF!AS291))</f>
        <v>-802589.68110371358</v>
      </c>
      <c r="AT289" s="1">
        <f>IF(QP_IncomeWP!AT289="","",'Cost and Benefit Parameters'!$C$45*(QP_IncomeWP!AT289-Income_CF!AT291))</f>
        <v>-817378.61057782522</v>
      </c>
      <c r="AU289" s="1">
        <f>IF(QP_IncomeWP!AU289="","",'Cost and Benefit Parameters'!$C$45*(QP_IncomeWP!AU289-Income_CF!AU291))</f>
        <v>-831940.7342385049</v>
      </c>
      <c r="AV289" s="1">
        <f>IF(QP_IncomeWP!AV289="","",'Cost and Benefit Parameters'!$C$45*(QP_IncomeWP!AV289-Income_CF!AV291))</f>
        <v>-846254.38647434406</v>
      </c>
      <c r="AW289" s="1">
        <f>IF(QP_IncomeWP!AW289="","",'Cost and Benefit Parameters'!$C$45*(QP_IncomeWP!AW289-Income_CF!AW291))</f>
        <v>-860297.97335358628</v>
      </c>
      <c r="AX289" s="1">
        <f>IF(QP_IncomeWP!AX289="","",'Cost and Benefit Parameters'!$C$45*(QP_IncomeWP!AX289-Income_CF!AX291))</f>
        <v>-874050.02610355185</v>
      </c>
      <c r="AY289" s="1">
        <f>IF(QP_IncomeWP!AY289="","",'Cost and Benefit Parameters'!$C$45*(QP_IncomeWP!AY289-Income_CF!AY291))</f>
        <v>-887489.25511516409</v>
      </c>
      <c r="AZ289" s="1">
        <f>IF(QP_IncomeWP!AZ289="","",'Cost and Benefit Parameters'!$C$45*(QP_IncomeWP!AZ289-Income_CF!AZ291))</f>
        <v>-900594.60428548406</v>
      </c>
      <c r="BA289" s="1" t="str">
        <f>IF(QP_IncomeWP!BA289="","",'Cost and Benefit Parameters'!$C$45*(QP_IncomeWP!BA289-Income_CF!BA291))</f>
        <v/>
      </c>
      <c r="BB289" s="1" t="str">
        <f>IF(QP_IncomeWP!BB289="","",'Cost and Benefit Parameters'!$C$45*(QP_IncomeWP!BB289-Income_CF!BB291))</f>
        <v/>
      </c>
      <c r="BC289" s="1" t="str">
        <f>IF(QP_IncomeWP!BC289="","",'Cost and Benefit Parameters'!$C$45*(QP_IncomeWP!BC289-Income_CF!BC291))</f>
        <v/>
      </c>
      <c r="BD289" s="1" t="str">
        <f>IF(QP_IncomeWP!BD289="","",'Cost and Benefit Parameters'!$C$45*(QP_IncomeWP!BD289-Income_CF!BD291))</f>
        <v/>
      </c>
      <c r="BE289" s="1" t="str">
        <f>IF(QP_IncomeWP!BE289="","",'Cost and Benefit Parameters'!$C$45*(QP_IncomeWP!BE289-Income_CF!BE291))</f>
        <v/>
      </c>
      <c r="BF289" s="1" t="str">
        <f>IF(QP_IncomeWP!BF289="","",'Cost and Benefit Parameters'!$C$45*(QP_IncomeWP!BF289-Income_CF!BF291))</f>
        <v/>
      </c>
      <c r="BG289" s="1" t="str">
        <f>IF(QP_IncomeWP!BG289="","",'Cost and Benefit Parameters'!$C$45*(QP_IncomeWP!BG289-Income_CF!BG291))</f>
        <v/>
      </c>
      <c r="BH289" s="1" t="str">
        <f>IF(QP_IncomeWP!BH289="","",'Cost and Benefit Parameters'!$C$45*(QP_IncomeWP!BH289-Income_CF!BH291))</f>
        <v/>
      </c>
      <c r="BI289" s="1" t="str">
        <f>IF(QP_IncomeWP!BI289="","",'Cost and Benefit Parameters'!$C$45*(QP_IncomeWP!BI289-Income_CF!BI291))</f>
        <v/>
      </c>
      <c r="BJ289" s="1" t="str">
        <f>IF(QP_IncomeWP!BJ289="","",'Cost and Benefit Parameters'!$C$45*(QP_IncomeWP!BJ289-Income_CF!BJ291))</f>
        <v/>
      </c>
      <c r="BK289" s="1" t="str">
        <f>IF(QP_IncomeWP!BK289="","",'Cost and Benefit Parameters'!$C$45*(QP_IncomeWP!BK289-Income_CF!BK291))</f>
        <v/>
      </c>
      <c r="BL289" s="1" t="str">
        <f>IF(QP_IncomeWP!BL289="","",'Cost and Benefit Parameters'!$C$45*(QP_IncomeWP!BL289-Income_CF!BL291))</f>
        <v/>
      </c>
      <c r="BM289" s="1" t="str">
        <f>IF(QP_IncomeWP!BM289="","",'Cost and Benefit Parameters'!$C$45*(QP_IncomeWP!BM289-Income_CF!BM291))</f>
        <v/>
      </c>
      <c r="BN289" s="1" t="str">
        <f>IF(QP_IncomeWP!BN289="","",'Cost and Benefit Parameters'!$C$45*(QP_IncomeWP!BN289-Income_CF!BN291))</f>
        <v/>
      </c>
    </row>
    <row r="290" spans="1:72" x14ac:dyDescent="0.55000000000000004">
      <c r="A290" s="639"/>
      <c r="B290" t="s">
        <v>473</v>
      </c>
      <c r="H290" s="1" t="str">
        <f>IF(QP_IncomeWP!H290="","",'Cost and Benefit Parameters'!$C$45*(QP_IncomeWP!H290-Income_CF!H292))</f>
        <v/>
      </c>
      <c r="I290" s="1" t="str">
        <f>IF(QP_IncomeWP!I290="","",'Cost and Benefit Parameters'!$C$45*(QP_IncomeWP!I290-Income_CF!I292))</f>
        <v/>
      </c>
      <c r="J290" s="1" t="str">
        <f>IF(QP_IncomeWP!J290="","",'Cost and Benefit Parameters'!$C$45*(QP_IncomeWP!J290-Income_CF!J292))</f>
        <v/>
      </c>
      <c r="K290" s="1" t="str">
        <f>IF(QP_IncomeWP!K290="","",'Cost and Benefit Parameters'!$C$45*(QP_IncomeWP!K290-Income_CF!K292))</f>
        <v/>
      </c>
      <c r="L290" s="1" t="str">
        <f>IF(QP_IncomeWP!L290="","",'Cost and Benefit Parameters'!$C$45*(QP_IncomeWP!L290-Income_CF!L292))</f>
        <v/>
      </c>
      <c r="M290" s="1" t="str">
        <f>IF(QP_IncomeWP!M290="","",'Cost and Benefit Parameters'!$C$45*(QP_IncomeWP!M290-Income_CF!M292))</f>
        <v/>
      </c>
      <c r="N290" s="1">
        <f>IF(QP_IncomeWP!N290="","",'Cost and Benefit Parameters'!$C$45*(QP_IncomeWP!N290-Income_CF!N292))</f>
        <v>-332892.87163724418</v>
      </c>
      <c r="O290" s="1">
        <f>IF(QP_IncomeWP!O290="","",'Cost and Benefit Parameters'!$C$45*(QP_IncomeWP!O290-Income_CF!O292))</f>
        <v>-345806.55657504941</v>
      </c>
      <c r="P290" s="1">
        <f>IF(QP_IncomeWP!P290="","",'Cost and Benefit Parameters'!$C$45*(QP_IncomeWP!P290-Income_CF!P292))</f>
        <v>-359005.72516995412</v>
      </c>
      <c r="Q290" s="1">
        <f>IF(QP_IncomeWP!Q290="","",'Cost and Benefit Parameters'!$C$45*(QP_IncomeWP!Q290-Income_CF!Q292))</f>
        <v>-372485.13767004915</v>
      </c>
      <c r="R290" s="1">
        <f>IF(QP_IncomeWP!R290="","",'Cost and Benefit Parameters'!$C$45*(QP_IncomeWP!R290-Income_CF!R292))</f>
        <v>-388602.09978614369</v>
      </c>
      <c r="S290" s="1">
        <f>IF(QP_IncomeWP!S290="","",'Cost and Benefit Parameters'!$C$45*(QP_IncomeWP!S290-Income_CF!S292))</f>
        <v>-402467.65872413706</v>
      </c>
      <c r="T290" s="1">
        <f>IF(QP_IncomeWP!T290="","",'Cost and Benefit Parameters'!$C$45*(QP_IncomeWP!T290-Income_CF!T292))</f>
        <v>-416577.92747078219</v>
      </c>
      <c r="U290" s="1">
        <f>IF(QP_IncomeWP!U290="","",'Cost and Benefit Parameters'!$C$45*(QP_IncomeWP!U290-Income_CF!U292))</f>
        <v>-430924.26142836618</v>
      </c>
      <c r="V290" s="1">
        <f>IF(QP_IncomeWP!V290="","",'Cost and Benefit Parameters'!$C$45*(QP_IncomeWP!V290-Income_CF!V292))</f>
        <v>-445497.28354892816</v>
      </c>
      <c r="W290" s="1">
        <f>IF(QP_IncomeWP!W290="","",'Cost and Benefit Parameters'!$C$45*(QP_IncomeWP!W290-Income_CF!W292))</f>
        <v>-460286.88199474267</v>
      </c>
      <c r="X290" s="1">
        <f>IF(QP_IncomeWP!X290="","",'Cost and Benefit Parameters'!$C$45*(QP_IncomeWP!X290-Income_CF!X292))</f>
        <v>-475282.2099595184</v>
      </c>
      <c r="Y290" s="1">
        <f>IF(QP_IncomeWP!Y290="","",'Cost and Benefit Parameters'!$C$45*(QP_IncomeWP!Y290-Income_CF!Y292))</f>
        <v>-490471.68772400811</v>
      </c>
      <c r="Z290" s="1">
        <f>IF(QP_IncomeWP!Z290="","",'Cost and Benefit Parameters'!$C$45*(QP_IncomeWP!Z290-Income_CF!Z292))</f>
        <v>-505843.00701266597</v>
      </c>
      <c r="AA290" s="1">
        <f>IF(QP_IncomeWP!AA290="","",'Cost and Benefit Parameters'!$C$45*(QP_IncomeWP!AA290-Income_CF!AA292))</f>
        <v>-521383.13771037618</v>
      </c>
      <c r="AB290" s="1">
        <f>IF(QP_IncomeWP!AB290="","",'Cost and Benefit Parameters'!$C$45*(QP_IncomeWP!AB290-Income_CF!AB292))</f>
        <v>-537078.33699008322</v>
      </c>
      <c r="AC290" s="1">
        <f>IF(QP_IncomeWP!AC290="","",'Cost and Benefit Parameters'!$C$45*(QP_IncomeWP!AC290-Income_CF!AC292))</f>
        <v>-552914.16089354898</v>
      </c>
      <c r="AD290" s="1">
        <f>IF(QP_IncomeWP!AD290="","",'Cost and Benefit Parameters'!$C$45*(QP_IncomeWP!AD290-Income_CF!AD292))</f>
        <v>-568875.47839822189</v>
      </c>
      <c r="AE290" s="1">
        <f>IF(QP_IncomeWP!AE290="","",'Cost and Benefit Parameters'!$C$45*(QP_IncomeWP!AE290-Income_CF!AE292))</f>
        <v>-584946.48799372697</v>
      </c>
      <c r="AF290" s="1">
        <f>IF(QP_IncomeWP!AF290="","",'Cost and Benefit Parameters'!$C$45*(QP_IncomeWP!AF290-Income_CF!AF292))</f>
        <v>-601110.73678138957</v>
      </c>
      <c r="AG290" s="1">
        <f>IF(QP_IncomeWP!AG290="","",'Cost and Benefit Parameters'!$C$45*(QP_IncomeWP!AG290-Income_CF!AG292))</f>
        <v>-617351.14209993975</v>
      </c>
      <c r="AH290" s="1">
        <f>IF(QP_IncomeWP!AH290="","",'Cost and Benefit Parameters'!$C$45*(QP_IncomeWP!AH290-Income_CF!AH292))</f>
        <v>-633650.01566982397</v>
      </c>
      <c r="AI290" s="1">
        <f>IF(QP_IncomeWP!AI290="","",'Cost and Benefit Parameters'!$C$45*(QP_IncomeWP!AI290-Income_CF!AI292))</f>
        <v>-649989.09023766557</v>
      </c>
      <c r="AJ290" s="1">
        <f>IF(QP_IncomeWP!AJ290="","",'Cost and Benefit Parameters'!$C$45*(QP_IncomeWP!AJ290-Income_CF!AJ292))</f>
        <v>-666349.54869122023</v>
      </c>
      <c r="AK290" s="1">
        <f>IF(QP_IncomeWP!AK290="","",'Cost and Benefit Parameters'!$C$45*(QP_IncomeWP!AK290-Income_CF!AK292))</f>
        <v>-682712.05560394423</v>
      </c>
      <c r="AL290" s="1">
        <f>IF(QP_IncomeWP!AL290="","",'Cost and Benefit Parameters'!$C$45*(QP_IncomeWP!AL290-Income_CF!AL292))</f>
        <v>-699056.7911568539</v>
      </c>
      <c r="AM290" s="1">
        <f>IF(QP_IncomeWP!AM290="","",'Cost and Benefit Parameters'!$C$45*(QP_IncomeWP!AM290-Income_CF!AM292))</f>
        <v>-715363.48737389827</v>
      </c>
      <c r="AN290" s="1">
        <f>IF(QP_IncomeWP!AN290="","",'Cost and Benefit Parameters'!$C$45*(QP_IncomeWP!AN290-Income_CF!AN292))</f>
        <v>-731611.46659573074</v>
      </c>
      <c r="AO290" s="1">
        <f>IF(QP_IncomeWP!AO290="","",'Cost and Benefit Parameters'!$C$45*(QP_IncomeWP!AO290-Income_CF!AO292))</f>
        <v>-747779.68210533378</v>
      </c>
      <c r="AP290" s="1">
        <f>IF(QP_IncomeWP!AP290="","",'Cost and Benefit Parameters'!$C$45*(QP_IncomeWP!AP290-Income_CF!AP292))</f>
        <v>-763846.76080787636</v>
      </c>
      <c r="AQ290" s="1">
        <f>IF(QP_IncomeWP!AQ290="","",'Cost and Benefit Parameters'!$C$45*(QP_IncomeWP!AQ290-Income_CF!AQ292))</f>
        <v>-779791.04785610165</v>
      </c>
      <c r="AR290" s="1">
        <f>IF(QP_IncomeWP!AR290="","",'Cost and Benefit Parameters'!$C$45*(QP_IncomeWP!AR290-Income_CF!AR292))</f>
        <v>-795590.65310198686</v>
      </c>
      <c r="AS290" s="1">
        <f>IF(QP_IncomeWP!AS290="","",'Cost and Benefit Parameters'!$C$45*(QP_IncomeWP!AS290-Income_CF!AS292))</f>
        <v>-811223.49924491602</v>
      </c>
      <c r="AT290" s="1">
        <f>IF(QP_IncomeWP!AT290="","",'Cost and Benefit Parameters'!$C$45*(QP_IncomeWP!AT290-Income_CF!AT292))</f>
        <v>-826667.37153682485</v>
      </c>
      <c r="AU290" s="1">
        <f>IF(QP_IncomeWP!AU290="","",'Cost and Benefit Parameters'!$C$45*(QP_IncomeWP!AU290-Income_CF!AU292))</f>
        <v>-841899.96889515978</v>
      </c>
      <c r="AV290" s="1">
        <f>IF(QP_IncomeWP!AV290="","",'Cost and Benefit Parameters'!$C$45*(QP_IncomeWP!AV290-Income_CF!AV292))</f>
        <v>-856898.95626566024</v>
      </c>
      <c r="AW290" s="1">
        <f>IF(QP_IncomeWP!AW290="","",'Cost and Benefit Parameters'!$C$45*(QP_IncomeWP!AW290-Income_CF!AW292))</f>
        <v>-871642.01806857449</v>
      </c>
      <c r="AX290" s="1">
        <f>IF(QP_IncomeWP!AX290="","",'Cost and Benefit Parameters'!$C$45*(QP_IncomeWP!AX290-Income_CF!AX292))</f>
        <v>-886106.91255419422</v>
      </c>
      <c r="AY290" s="1">
        <f>IF(QP_IncomeWP!AY290="","",'Cost and Benefit Parameters'!$C$45*(QP_IncomeWP!AY290-Income_CF!AY292))</f>
        <v>-900271.52688665816</v>
      </c>
      <c r="AZ290" s="1">
        <f>IF(QP_IncomeWP!AZ290="","",'Cost and Benefit Parameters'!$C$45*(QP_IncomeWP!AZ290-Income_CF!AZ292))</f>
        <v>-914113.93276861869</v>
      </c>
      <c r="BA290" s="1">
        <f>IF(QP_IncomeWP!BA290="","",'Cost and Benefit Parameters'!$C$45*(QP_IncomeWP!BA290-Income_CF!BA292))</f>
        <v>-927612.44241404848</v>
      </c>
      <c r="BB290" s="1" t="str">
        <f>IF(QP_IncomeWP!BB290="","",'Cost and Benefit Parameters'!$C$45*(QP_IncomeWP!BB290-Income_CF!BB292))</f>
        <v/>
      </c>
      <c r="BC290" s="1" t="str">
        <f>IF(QP_IncomeWP!BC290="","",'Cost and Benefit Parameters'!$C$45*(QP_IncomeWP!BC290-Income_CF!BC292))</f>
        <v/>
      </c>
      <c r="BD290" s="1" t="str">
        <f>IF(QP_IncomeWP!BD290="","",'Cost and Benefit Parameters'!$C$45*(QP_IncomeWP!BD290-Income_CF!BD292))</f>
        <v/>
      </c>
      <c r="BE290" s="1" t="str">
        <f>IF(QP_IncomeWP!BE290="","",'Cost and Benefit Parameters'!$C$45*(QP_IncomeWP!BE290-Income_CF!BE292))</f>
        <v/>
      </c>
      <c r="BF290" s="1" t="str">
        <f>IF(QP_IncomeWP!BF290="","",'Cost and Benefit Parameters'!$C$45*(QP_IncomeWP!BF290-Income_CF!BF292))</f>
        <v/>
      </c>
      <c r="BG290" s="1" t="str">
        <f>IF(QP_IncomeWP!BG290="","",'Cost and Benefit Parameters'!$C$45*(QP_IncomeWP!BG290-Income_CF!BG292))</f>
        <v/>
      </c>
      <c r="BH290" s="1" t="str">
        <f>IF(QP_IncomeWP!BH290="","",'Cost and Benefit Parameters'!$C$45*(QP_IncomeWP!BH290-Income_CF!BH292))</f>
        <v/>
      </c>
      <c r="BI290" s="1" t="str">
        <f>IF(QP_IncomeWP!BI290="","",'Cost and Benefit Parameters'!$C$45*(QP_IncomeWP!BI290-Income_CF!BI292))</f>
        <v/>
      </c>
      <c r="BJ290" s="1" t="str">
        <f>IF(QP_IncomeWP!BJ290="","",'Cost and Benefit Parameters'!$C$45*(QP_IncomeWP!BJ290-Income_CF!BJ292))</f>
        <v/>
      </c>
      <c r="BK290" s="1" t="str">
        <f>IF(QP_IncomeWP!BK290="","",'Cost and Benefit Parameters'!$C$45*(QP_IncomeWP!BK290-Income_CF!BK292))</f>
        <v/>
      </c>
      <c r="BL290" s="1" t="str">
        <f>IF(QP_IncomeWP!BL290="","",'Cost and Benefit Parameters'!$C$45*(QP_IncomeWP!BL290-Income_CF!BL292))</f>
        <v/>
      </c>
      <c r="BM290" s="1" t="str">
        <f>IF(QP_IncomeWP!BM290="","",'Cost and Benefit Parameters'!$C$45*(QP_IncomeWP!BM290-Income_CF!BM292))</f>
        <v/>
      </c>
      <c r="BN290" s="1" t="str">
        <f>IF(QP_IncomeWP!BN290="","",'Cost and Benefit Parameters'!$C$45*(QP_IncomeWP!BN290-Income_CF!BN292))</f>
        <v/>
      </c>
    </row>
    <row r="291" spans="1:72" x14ac:dyDescent="0.55000000000000004">
      <c r="A291" s="639"/>
      <c r="B291" t="s">
        <v>474</v>
      </c>
      <c r="H291" s="1" t="str">
        <f>IF(QP_IncomeWP!H291="","",'Cost and Benefit Parameters'!$C$45*(QP_IncomeWP!H291-Income_CF!H293))</f>
        <v/>
      </c>
      <c r="I291" s="1" t="str">
        <f>IF(QP_IncomeWP!I291="","",'Cost and Benefit Parameters'!$C$45*(QP_IncomeWP!I291-Income_CF!I293))</f>
        <v/>
      </c>
      <c r="J291" s="1" t="str">
        <f>IF(QP_IncomeWP!J291="","",'Cost and Benefit Parameters'!$C$45*(QP_IncomeWP!J291-Income_CF!J293))</f>
        <v/>
      </c>
      <c r="K291" s="1" t="str">
        <f>IF(QP_IncomeWP!K291="","",'Cost and Benefit Parameters'!$C$45*(QP_IncomeWP!K291-Income_CF!K293))</f>
        <v/>
      </c>
      <c r="L291" s="1" t="str">
        <f>IF(QP_IncomeWP!L291="","",'Cost and Benefit Parameters'!$C$45*(QP_IncomeWP!L291-Income_CF!L293))</f>
        <v/>
      </c>
      <c r="M291" s="1" t="str">
        <f>IF(QP_IncomeWP!M291="","",'Cost and Benefit Parameters'!$C$45*(QP_IncomeWP!M291-Income_CF!M293))</f>
        <v/>
      </c>
      <c r="N291" s="1" t="str">
        <f>IF(QP_IncomeWP!N291="","",'Cost and Benefit Parameters'!$C$45*(QP_IncomeWP!N291-Income_CF!N293))</f>
        <v/>
      </c>
      <c r="O291" s="1">
        <f>IF(QP_IncomeWP!O291="","",'Cost and Benefit Parameters'!$C$45*(QP_IncomeWP!O291-Income_CF!O293))</f>
        <v>-342879.65778636135</v>
      </c>
      <c r="P291" s="1">
        <f>IF(QP_IncomeWP!P291="","",'Cost and Benefit Parameters'!$C$45*(QP_IncomeWP!P291-Income_CF!P293))</f>
        <v>-356180.75327230082</v>
      </c>
      <c r="Q291" s="1">
        <f>IF(QP_IncomeWP!Q291="","",'Cost and Benefit Parameters'!$C$45*(QP_IncomeWP!Q291-Income_CF!Q293))</f>
        <v>-369775.8969250528</v>
      </c>
      <c r="R291" s="1">
        <f>IF(QP_IncomeWP!R291="","",'Cost and Benefit Parameters'!$C$45*(QP_IncomeWP!R291-Income_CF!R293))</f>
        <v>-383659.69180015079</v>
      </c>
      <c r="S291" s="1">
        <f>IF(QP_IncomeWP!S291="","",'Cost and Benefit Parameters'!$C$45*(QP_IncomeWP!S291-Income_CF!S293))</f>
        <v>-400260.16277972801</v>
      </c>
      <c r="T291" s="1">
        <f>IF(QP_IncomeWP!T291="","",'Cost and Benefit Parameters'!$C$45*(QP_IncomeWP!T291-Income_CF!T293))</f>
        <v>-414541.688485861</v>
      </c>
      <c r="U291" s="1">
        <f>IF(QP_IncomeWP!U291="","",'Cost and Benefit Parameters'!$C$45*(QP_IncomeWP!U291-Income_CF!U293))</f>
        <v>-429075.26529490569</v>
      </c>
      <c r="V291" s="1">
        <f>IF(QP_IncomeWP!V291="","",'Cost and Benefit Parameters'!$C$45*(QP_IncomeWP!V291-Income_CF!V293))</f>
        <v>-443851.98927121685</v>
      </c>
      <c r="W291" s="1">
        <f>IF(QP_IncomeWP!W291="","",'Cost and Benefit Parameters'!$C$45*(QP_IncomeWP!W291-Income_CF!W293))</f>
        <v>-458862.20205539605</v>
      </c>
      <c r="X291" s="1">
        <f>IF(QP_IncomeWP!X291="","",'Cost and Benefit Parameters'!$C$45*(QP_IncomeWP!X291-Income_CF!X293))</f>
        <v>-474095.48845458502</v>
      </c>
      <c r="Y291" s="1">
        <f>IF(QP_IncomeWP!Y291="","",'Cost and Benefit Parameters'!$C$45*(QP_IncomeWP!Y291-Income_CF!Y293))</f>
        <v>-489540.67625830387</v>
      </c>
      <c r="Z291" s="1">
        <f>IF(QP_IncomeWP!Z291="","",'Cost and Benefit Parameters'!$C$45*(QP_IncomeWP!Z291-Income_CF!Z293))</f>
        <v>-505185.83835572854</v>
      </c>
      <c r="AA291" s="1">
        <f>IF(QP_IncomeWP!AA291="","",'Cost and Benefit Parameters'!$C$45*(QP_IncomeWP!AA291-Income_CF!AA293))</f>
        <v>-521018.29722304619</v>
      </c>
      <c r="AB291" s="1">
        <f>IF(QP_IncomeWP!AB291="","",'Cost and Benefit Parameters'!$C$45*(QP_IncomeWP!AB291-Income_CF!AB293))</f>
        <v>-537024.63184168749</v>
      </c>
      <c r="AC291" s="1">
        <f>IF(QP_IncomeWP!AC291="","",'Cost and Benefit Parameters'!$C$45*(QP_IncomeWP!AC291-Income_CF!AC293))</f>
        <v>-553190.68709978589</v>
      </c>
      <c r="AD291" s="1">
        <f>IF(QP_IncomeWP!AD291="","",'Cost and Benefit Parameters'!$C$45*(QP_IncomeWP!AD291-Income_CF!AD293))</f>
        <v>-569501.58572035562</v>
      </c>
      <c r="AE291" s="1">
        <f>IF(QP_IncomeWP!AE291="","",'Cost and Benefit Parameters'!$C$45*(QP_IncomeWP!AE291-Income_CF!AE293))</f>
        <v>-585941.74275016855</v>
      </c>
      <c r="AF291" s="1">
        <f>IF(QP_IncomeWP!AF291="","",'Cost and Benefit Parameters'!$C$45*(QP_IncomeWP!AF291-Income_CF!AF293))</f>
        <v>-602494.88263353903</v>
      </c>
      <c r="AG291" s="1">
        <f>IF(QP_IncomeWP!AG291="","",'Cost and Benefit Parameters'!$C$45*(QP_IncomeWP!AG291-Income_CF!AG293))</f>
        <v>-619144.05888483126</v>
      </c>
      <c r="AH291" s="1">
        <f>IF(QP_IncomeWP!AH291="","",'Cost and Benefit Parameters'!$C$45*(QP_IncomeWP!AH291-Income_CF!AH293))</f>
        <v>-635871.67636293778</v>
      </c>
      <c r="AI291" s="1">
        <f>IF(QP_IncomeWP!AI291="","",'Cost and Benefit Parameters'!$C$45*(QP_IncomeWP!AI291-Income_CF!AI293))</f>
        <v>-652659.51613991812</v>
      </c>
      <c r="AJ291" s="1">
        <f>IF(QP_IncomeWP!AJ291="","",'Cost and Benefit Parameters'!$C$45*(QP_IncomeWP!AJ291-Income_CF!AJ293))</f>
        <v>-669488.76294479554</v>
      </c>
      <c r="AK291" s="1">
        <f>IF(QP_IncomeWP!AK291="","",'Cost and Benefit Parameters'!$C$45*(QP_IncomeWP!AK291-Income_CF!AK293))</f>
        <v>-686340.03515195707</v>
      </c>
      <c r="AL291" s="1">
        <f>IF(QP_IncomeWP!AL291="","",'Cost and Benefit Parameters'!$C$45*(QP_IncomeWP!AL291-Income_CF!AL293))</f>
        <v>-703193.41727206239</v>
      </c>
      <c r="AM291" s="1">
        <f>IF(QP_IncomeWP!AM291="","",'Cost and Benefit Parameters'!$C$45*(QP_IncomeWP!AM291-Income_CF!AM293))</f>
        <v>-720028.49489155924</v>
      </c>
      <c r="AN291" s="1">
        <f>IF(QP_IncomeWP!AN291="","",'Cost and Benefit Parameters'!$C$45*(QP_IncomeWP!AN291-Income_CF!AN293))</f>
        <v>-736824.39199511521</v>
      </c>
      <c r="AO291" s="1">
        <f>IF(QP_IncomeWP!AO291="","",'Cost and Benefit Parameters'!$C$45*(QP_IncomeWP!AO291-Income_CF!AO293))</f>
        <v>-753559.81059360283</v>
      </c>
      <c r="AP291" s="1">
        <f>IF(QP_IncomeWP!AP291="","",'Cost and Benefit Parameters'!$C$45*(QP_IncomeWP!AP291-Income_CF!AP293))</f>
        <v>-770213.07256849355</v>
      </c>
      <c r="AQ291" s="1">
        <f>IF(QP_IncomeWP!AQ291="","",'Cost and Benefit Parameters'!$C$45*(QP_IncomeWP!AQ291-Income_CF!AQ293))</f>
        <v>-786762.16363211197</v>
      </c>
      <c r="AR291" s="1">
        <f>IF(QP_IncomeWP!AR291="","",'Cost and Benefit Parameters'!$C$45*(QP_IncomeWP!AR291-Income_CF!AR293))</f>
        <v>-803184.77929178474</v>
      </c>
      <c r="AS291" s="1">
        <f>IF(QP_IncomeWP!AS291="","",'Cost and Benefit Parameters'!$C$45*(QP_IncomeWP!AS291-Income_CF!AS293))</f>
        <v>-819458.37269504648</v>
      </c>
      <c r="AT291" s="1">
        <f>IF(QP_IncomeWP!AT291="","",'Cost and Benefit Parameters'!$C$45*(QP_IncomeWP!AT291-Income_CF!AT293))</f>
        <v>-835560.20422226365</v>
      </c>
      <c r="AU291" s="1">
        <f>IF(QP_IncomeWP!AU291="","",'Cost and Benefit Parameters'!$C$45*(QP_IncomeWP!AU291-Income_CF!AU293))</f>
        <v>-851467.39268292976</v>
      </c>
      <c r="AV291" s="1">
        <f>IF(QP_IncomeWP!AV291="","",'Cost and Benefit Parameters'!$C$45*(QP_IncomeWP!AV291-Income_CF!AV293))</f>
        <v>-867156.96796201461</v>
      </c>
      <c r="AW291" s="1">
        <f>IF(QP_IncomeWP!AW291="","",'Cost and Benefit Parameters'!$C$45*(QP_IncomeWP!AW291-Income_CF!AW293))</f>
        <v>-882605.92495363031</v>
      </c>
      <c r="AX291" s="1">
        <f>IF(QP_IncomeWP!AX291="","",'Cost and Benefit Parameters'!$C$45*(QP_IncomeWP!AX291-Income_CF!AX293))</f>
        <v>-897791.27861063147</v>
      </c>
      <c r="AY291" s="1">
        <f>IF(QP_IncomeWP!AY291="","",'Cost and Benefit Parameters'!$C$45*(QP_IncomeWP!AY291-Income_CF!AY293))</f>
        <v>-912690.11993081996</v>
      </c>
      <c r="AZ291" s="1">
        <f>IF(QP_IncomeWP!AZ291="","",'Cost and Benefit Parameters'!$C$45*(QP_IncomeWP!AZ291-Income_CF!AZ293))</f>
        <v>-927279.67269325792</v>
      </c>
      <c r="BA291" s="1">
        <f>IF(QP_IncomeWP!BA291="","",'Cost and Benefit Parameters'!$C$45*(QP_IncomeWP!BA291-Income_CF!BA293))</f>
        <v>-941537.35075167753</v>
      </c>
      <c r="BB291" s="1">
        <f>IF(QP_IncomeWP!BB291="","",'Cost and Benefit Parameters'!$C$45*(QP_IncomeWP!BB291-Income_CF!BB293))</f>
        <v>-955440.81568647001</v>
      </c>
      <c r="BC291" s="1" t="str">
        <f>IF(QP_IncomeWP!BC291="","",'Cost and Benefit Parameters'!$C$45*(QP_IncomeWP!BC291-Income_CF!BC293))</f>
        <v/>
      </c>
      <c r="BD291" s="1" t="str">
        <f>IF(QP_IncomeWP!BD291="","",'Cost and Benefit Parameters'!$C$45*(QP_IncomeWP!BD291-Income_CF!BD293))</f>
        <v/>
      </c>
      <c r="BE291" s="1" t="str">
        <f>IF(QP_IncomeWP!BE291="","",'Cost and Benefit Parameters'!$C$45*(QP_IncomeWP!BE291-Income_CF!BE293))</f>
        <v/>
      </c>
      <c r="BF291" s="1" t="str">
        <f>IF(QP_IncomeWP!BF291="","",'Cost and Benefit Parameters'!$C$45*(QP_IncomeWP!BF291-Income_CF!BF293))</f>
        <v/>
      </c>
      <c r="BG291" s="1" t="str">
        <f>IF(QP_IncomeWP!BG291="","",'Cost and Benefit Parameters'!$C$45*(QP_IncomeWP!BG291-Income_CF!BG293))</f>
        <v/>
      </c>
      <c r="BH291" s="1" t="str">
        <f>IF(QP_IncomeWP!BH291="","",'Cost and Benefit Parameters'!$C$45*(QP_IncomeWP!BH291-Income_CF!BH293))</f>
        <v/>
      </c>
      <c r="BI291" s="1" t="str">
        <f>IF(QP_IncomeWP!BI291="","",'Cost and Benefit Parameters'!$C$45*(QP_IncomeWP!BI291-Income_CF!BI293))</f>
        <v/>
      </c>
      <c r="BJ291" s="1" t="str">
        <f>IF(QP_IncomeWP!BJ291="","",'Cost and Benefit Parameters'!$C$45*(QP_IncomeWP!BJ291-Income_CF!BJ293))</f>
        <v/>
      </c>
      <c r="BK291" s="1" t="str">
        <f>IF(QP_IncomeWP!BK291="","",'Cost and Benefit Parameters'!$C$45*(QP_IncomeWP!BK291-Income_CF!BK293))</f>
        <v/>
      </c>
      <c r="BL291" s="1" t="str">
        <f>IF(QP_IncomeWP!BL291="","",'Cost and Benefit Parameters'!$C$45*(QP_IncomeWP!BL291-Income_CF!BL293))</f>
        <v/>
      </c>
      <c r="BM291" s="1" t="str">
        <f>IF(QP_IncomeWP!BM291="","",'Cost and Benefit Parameters'!$C$45*(QP_IncomeWP!BM291-Income_CF!BM293))</f>
        <v/>
      </c>
      <c r="BN291" s="1" t="str">
        <f>IF(QP_IncomeWP!BN291="","",'Cost and Benefit Parameters'!$C$45*(QP_IncomeWP!BN291-Income_CF!BN293))</f>
        <v/>
      </c>
    </row>
    <row r="292" spans="1:72" x14ac:dyDescent="0.55000000000000004">
      <c r="A292" s="639"/>
      <c r="B292" t="s">
        <v>475</v>
      </c>
      <c r="H292" s="1" t="str">
        <f>IF(QP_IncomeWP!H292="","",'Cost and Benefit Parameters'!$C$45*(QP_IncomeWP!H292-Income_CF!H294))</f>
        <v/>
      </c>
      <c r="I292" s="1" t="str">
        <f>IF(QP_IncomeWP!I292="","",'Cost and Benefit Parameters'!$C$45*(QP_IncomeWP!I292-Income_CF!I294))</f>
        <v/>
      </c>
      <c r="J292" s="1" t="str">
        <f>IF(QP_IncomeWP!J292="","",'Cost and Benefit Parameters'!$C$45*(QP_IncomeWP!J292-Income_CF!J294))</f>
        <v/>
      </c>
      <c r="K292" s="1" t="str">
        <f>IF(QP_IncomeWP!K292="","",'Cost and Benefit Parameters'!$C$45*(QP_IncomeWP!K292-Income_CF!K294))</f>
        <v/>
      </c>
      <c r="L292" s="1" t="str">
        <f>IF(QP_IncomeWP!L292="","",'Cost and Benefit Parameters'!$C$45*(QP_IncomeWP!L292-Income_CF!L294))</f>
        <v/>
      </c>
      <c r="M292" s="1" t="str">
        <f>IF(QP_IncomeWP!M292="","",'Cost and Benefit Parameters'!$C$45*(QP_IncomeWP!M292-Income_CF!M294))</f>
        <v/>
      </c>
      <c r="N292" s="1" t="str">
        <f>IF(QP_IncomeWP!N292="","",'Cost and Benefit Parameters'!$C$45*(QP_IncomeWP!N292-Income_CF!N294))</f>
        <v/>
      </c>
      <c r="O292" s="1" t="str">
        <f>IF(QP_IncomeWP!O292="","",'Cost and Benefit Parameters'!$C$45*(QP_IncomeWP!O292-Income_CF!O294))</f>
        <v/>
      </c>
      <c r="P292" s="1">
        <f>IF(QP_IncomeWP!P292="","",'Cost and Benefit Parameters'!$C$45*(QP_IncomeWP!P292-Income_CF!P294))</f>
        <v>-353166.04751995229</v>
      </c>
      <c r="Q292" s="1">
        <f>IF(QP_IncomeWP!Q292="","",'Cost and Benefit Parameters'!$C$45*(QP_IncomeWP!Q292-Income_CF!Q294))</f>
        <v>-366866.17587046989</v>
      </c>
      <c r="R292" s="1">
        <f>IF(QP_IncomeWP!R292="","",'Cost and Benefit Parameters'!$C$45*(QP_IncomeWP!R292-Income_CF!R294))</f>
        <v>-380869.1738328042</v>
      </c>
      <c r="S292" s="1">
        <f>IF(QP_IncomeWP!S292="","",'Cost and Benefit Parameters'!$C$45*(QP_IncomeWP!S292-Income_CF!S294))</f>
        <v>-395169.48255415529</v>
      </c>
      <c r="T292" s="1">
        <f>IF(QP_IncomeWP!T292="","",'Cost and Benefit Parameters'!$C$45*(QP_IncomeWP!T292-Income_CF!T294))</f>
        <v>-412267.96766311984</v>
      </c>
      <c r="U292" s="1">
        <f>IF(QP_IncomeWP!U292="","",'Cost and Benefit Parameters'!$C$45*(QP_IncomeWP!U292-Income_CF!U294))</f>
        <v>-426977.93914043711</v>
      </c>
      <c r="V292" s="1">
        <f>IF(QP_IncomeWP!V292="","",'Cost and Benefit Parameters'!$C$45*(QP_IncomeWP!V292-Income_CF!V294))</f>
        <v>-441947.52325375262</v>
      </c>
      <c r="W292" s="1">
        <f>IF(QP_IncomeWP!W292="","",'Cost and Benefit Parameters'!$C$45*(QP_IncomeWP!W292-Income_CF!W294))</f>
        <v>-457167.54894935351</v>
      </c>
      <c r="X292" s="1">
        <f>IF(QP_IncomeWP!X292="","",'Cost and Benefit Parameters'!$C$45*(QP_IncomeWP!X292-Income_CF!X294))</f>
        <v>-472628.06811705802</v>
      </c>
      <c r="Y292" s="1">
        <f>IF(QP_IncomeWP!Y292="","",'Cost and Benefit Parameters'!$C$45*(QP_IncomeWP!Y292-Income_CF!Y294))</f>
        <v>-488318.35310822236</v>
      </c>
      <c r="Z292" s="1">
        <f>IF(QP_IncomeWP!Z292="","",'Cost and Benefit Parameters'!$C$45*(QP_IncomeWP!Z292-Income_CF!Z294))</f>
        <v>-504226.89654605306</v>
      </c>
      <c r="AA292" s="1">
        <f>IF(QP_IncomeWP!AA292="","",'Cost and Benefit Parameters'!$C$45*(QP_IncomeWP!AA292-Income_CF!AA294))</f>
        <v>-520341.41350640013</v>
      </c>
      <c r="AB292" s="1">
        <f>IF(QP_IncomeWP!AB292="","",'Cost and Benefit Parameters'!$C$45*(QP_IncomeWP!AB292-Income_CF!AB294))</f>
        <v>-536648.84613973729</v>
      </c>
      <c r="AC292" s="1">
        <f>IF(QP_IncomeWP!AC292="","",'Cost and Benefit Parameters'!$C$45*(QP_IncomeWP!AC292-Income_CF!AC294))</f>
        <v>-553135.37079693819</v>
      </c>
      <c r="AD292" s="1">
        <f>IF(QP_IncomeWP!AD292="","",'Cost and Benefit Parameters'!$C$45*(QP_IncomeWP!AD292-Income_CF!AD294))</f>
        <v>-569786.40771277936</v>
      </c>
      <c r="AE292" s="1">
        <f>IF(QP_IncomeWP!AE292="","",'Cost and Benefit Parameters'!$C$45*(QP_IncomeWP!AE292-Income_CF!AE294))</f>
        <v>-586586.63329196605</v>
      </c>
      <c r="AF292" s="1">
        <f>IF(QP_IncomeWP!AF292="","",'Cost and Benefit Parameters'!$C$45*(QP_IncomeWP!AF292-Income_CF!AF294))</f>
        <v>-603519.99503267382</v>
      </c>
      <c r="AG292" s="1">
        <f>IF(QP_IncomeWP!AG292="","",'Cost and Benefit Parameters'!$C$45*(QP_IncomeWP!AG292-Income_CF!AG294))</f>
        <v>-620569.72911254514</v>
      </c>
      <c r="AH292" s="1">
        <f>IF(QP_IncomeWP!AH292="","",'Cost and Benefit Parameters'!$C$45*(QP_IncomeWP!AH292-Income_CF!AH294))</f>
        <v>-637718.38065137621</v>
      </c>
      <c r="AI292" s="1">
        <f>IF(QP_IncomeWP!AI292="","",'Cost and Benefit Parameters'!$C$45*(QP_IncomeWP!AI292-Income_CF!AI294))</f>
        <v>-654947.82665382605</v>
      </c>
      <c r="AJ292" s="1">
        <f>IF(QP_IncomeWP!AJ292="","",'Cost and Benefit Parameters'!$C$45*(QP_IncomeWP!AJ292-Income_CF!AJ294))</f>
        <v>-672239.30162411614</v>
      </c>
      <c r="AK292" s="1">
        <f>IF(QP_IncomeWP!AK292="","",'Cost and Benefit Parameters'!$C$45*(QP_IncomeWP!AK292-Income_CF!AK294))</f>
        <v>-689573.42583313922</v>
      </c>
      <c r="AL292" s="1">
        <f>IF(QP_IncomeWP!AL292="","",'Cost and Benefit Parameters'!$C$45*(QP_IncomeWP!AL292-Income_CF!AL294))</f>
        <v>-706930.23620651558</v>
      </c>
      <c r="AM292" s="1">
        <f>IF(QP_IncomeWP!AM292="","",'Cost and Benefit Parameters'!$C$45*(QP_IncomeWP!AM292-Income_CF!AM294))</f>
        <v>-724289.21979022422</v>
      </c>
      <c r="AN292" s="1">
        <f>IF(QP_IncomeWP!AN292="","",'Cost and Benefit Parameters'!$C$45*(QP_IncomeWP!AN292-Income_CF!AN294))</f>
        <v>-741629.34973830637</v>
      </c>
      <c r="AO292" s="1">
        <f>IF(QP_IncomeWP!AO292="","",'Cost and Benefit Parameters'!$C$45*(QP_IncomeWP!AO292-Income_CF!AO294))</f>
        <v>-758929.1237549691</v>
      </c>
      <c r="AP292" s="1">
        <f>IF(QP_IncomeWP!AP292="","",'Cost and Benefit Parameters'!$C$45*(QP_IncomeWP!AP292-Income_CF!AP294))</f>
        <v>-776166.6049114106</v>
      </c>
      <c r="AQ292" s="1">
        <f>IF(QP_IncomeWP!AQ292="","",'Cost and Benefit Parameters'!$C$45*(QP_IncomeWP!AQ292-Income_CF!AQ294))</f>
        <v>-793319.46474554855</v>
      </c>
      <c r="AR292" s="1">
        <f>IF(QP_IncomeWP!AR292="","",'Cost and Benefit Parameters'!$C$45*(QP_IncomeWP!AR292-Income_CF!AR294))</f>
        <v>-810365.02854107576</v>
      </c>
      <c r="AS292" s="1">
        <f>IF(QP_IncomeWP!AS292="","",'Cost and Benefit Parameters'!$C$45*(QP_IncomeWP!AS292-Income_CF!AS294))</f>
        <v>-827280.32267053821</v>
      </c>
      <c r="AT292" s="1">
        <f>IF(QP_IncomeWP!AT292="","",'Cost and Benefit Parameters'!$C$45*(QP_IncomeWP!AT292-Income_CF!AT294))</f>
        <v>-844042.12387589714</v>
      </c>
      <c r="AU292" s="1">
        <f>IF(QP_IncomeWP!AU292="","",'Cost and Benefit Parameters'!$C$45*(QP_IncomeWP!AU292-Income_CF!AU294))</f>
        <v>-860627.01034893154</v>
      </c>
      <c r="AV292" s="1">
        <f>IF(QP_IncomeWP!AV292="","",'Cost and Benefit Parameters'!$C$45*(QP_IncomeWP!AV292-Income_CF!AV294))</f>
        <v>-877011.41446341749</v>
      </c>
      <c r="AW292" s="1">
        <f>IF(QP_IncomeWP!AW292="","",'Cost and Benefit Parameters'!$C$45*(QP_IncomeWP!AW292-Income_CF!AW294))</f>
        <v>-893171.67700087535</v>
      </c>
      <c r="AX292" s="1">
        <f>IF(QP_IncomeWP!AX292="","",'Cost and Benefit Parameters'!$C$45*(QP_IncomeWP!AX292-Income_CF!AX294))</f>
        <v>-909084.10270223906</v>
      </c>
      <c r="AY292" s="1">
        <f>IF(QP_IncomeWP!AY292="","",'Cost and Benefit Parameters'!$C$45*(QP_IncomeWP!AY292-Income_CF!AY294))</f>
        <v>-924725.01696895051</v>
      </c>
      <c r="AZ292" s="1">
        <f>IF(QP_IncomeWP!AZ292="","",'Cost and Benefit Parameters'!$C$45*(QP_IncomeWP!AZ292-Income_CF!AZ294))</f>
        <v>-940070.82352874463</v>
      </c>
      <c r="BA292" s="1">
        <f>IF(QP_IncomeWP!BA292="","",'Cost and Benefit Parameters'!$C$45*(QP_IncomeWP!BA292-Income_CF!BA294))</f>
        <v>-955098.06287405605</v>
      </c>
      <c r="BB292" s="1">
        <f>IF(QP_IncomeWP!BB292="","",'Cost and Benefit Parameters'!$C$45*(QP_IncomeWP!BB292-Income_CF!BB294))</f>
        <v>-969783.47127422749</v>
      </c>
      <c r="BC292" s="1">
        <f>IF(QP_IncomeWP!BC292="","",'Cost and Benefit Parameters'!$C$45*(QP_IncomeWP!BC292-Income_CF!BC294))</f>
        <v>-984104.0401570641</v>
      </c>
      <c r="BD292" s="1" t="str">
        <f>IF(QP_IncomeWP!BD292="","",'Cost and Benefit Parameters'!$C$45*(QP_IncomeWP!BD292-Income_CF!BD294))</f>
        <v/>
      </c>
      <c r="BE292" s="1" t="str">
        <f>IF(QP_IncomeWP!BE292="","",'Cost and Benefit Parameters'!$C$45*(QP_IncomeWP!BE292-Income_CF!BE294))</f>
        <v/>
      </c>
      <c r="BF292" s="1" t="str">
        <f>IF(QP_IncomeWP!BF292="","",'Cost and Benefit Parameters'!$C$45*(QP_IncomeWP!BF292-Income_CF!BF294))</f>
        <v/>
      </c>
      <c r="BG292" s="1" t="str">
        <f>IF(QP_IncomeWP!BG292="","",'Cost and Benefit Parameters'!$C$45*(QP_IncomeWP!BG292-Income_CF!BG294))</f>
        <v/>
      </c>
      <c r="BH292" s="1" t="str">
        <f>IF(QP_IncomeWP!BH292="","",'Cost and Benefit Parameters'!$C$45*(QP_IncomeWP!BH292-Income_CF!BH294))</f>
        <v/>
      </c>
      <c r="BI292" s="1" t="str">
        <f>IF(QP_IncomeWP!BI292="","",'Cost and Benefit Parameters'!$C$45*(QP_IncomeWP!BI292-Income_CF!BI294))</f>
        <v/>
      </c>
      <c r="BJ292" s="1" t="str">
        <f>IF(QP_IncomeWP!BJ292="","",'Cost and Benefit Parameters'!$C$45*(QP_IncomeWP!BJ292-Income_CF!BJ294))</f>
        <v/>
      </c>
      <c r="BK292" s="1" t="str">
        <f>IF(QP_IncomeWP!BK292="","",'Cost and Benefit Parameters'!$C$45*(QP_IncomeWP!BK292-Income_CF!BK294))</f>
        <v/>
      </c>
      <c r="BL292" s="1" t="str">
        <f>IF(QP_IncomeWP!BL292="","",'Cost and Benefit Parameters'!$C$45*(QP_IncomeWP!BL292-Income_CF!BL294))</f>
        <v/>
      </c>
      <c r="BM292" s="1" t="str">
        <f>IF(QP_IncomeWP!BM292="","",'Cost and Benefit Parameters'!$C$45*(QP_IncomeWP!BM292-Income_CF!BM294))</f>
        <v/>
      </c>
      <c r="BN292" s="1" t="str">
        <f>IF(QP_IncomeWP!BN292="","",'Cost and Benefit Parameters'!$C$45*(QP_IncomeWP!BN292-Income_CF!BN294))</f>
        <v/>
      </c>
    </row>
    <row r="293" spans="1:72" x14ac:dyDescent="0.55000000000000004">
      <c r="A293" s="639"/>
      <c r="B293" t="s">
        <v>476</v>
      </c>
      <c r="H293" s="1" t="str">
        <f>IF(QP_IncomeWP!H293="","",'Cost and Benefit Parameters'!$C$45*(QP_IncomeWP!H293-Income_CF!H295))</f>
        <v/>
      </c>
      <c r="I293" s="1" t="str">
        <f>IF(QP_IncomeWP!I293="","",'Cost and Benefit Parameters'!$C$45*(QP_IncomeWP!I293-Income_CF!I295))</f>
        <v/>
      </c>
      <c r="J293" s="1" t="str">
        <f>IF(QP_IncomeWP!J293="","",'Cost and Benefit Parameters'!$C$45*(QP_IncomeWP!J293-Income_CF!J295))</f>
        <v/>
      </c>
      <c r="K293" s="1" t="str">
        <f>IF(QP_IncomeWP!K293="","",'Cost and Benefit Parameters'!$C$45*(QP_IncomeWP!K293-Income_CF!K295))</f>
        <v/>
      </c>
      <c r="L293" s="1" t="str">
        <f>IF(QP_IncomeWP!L293="","",'Cost and Benefit Parameters'!$C$45*(QP_IncomeWP!L293-Income_CF!L295))</f>
        <v/>
      </c>
      <c r="M293" s="1" t="str">
        <f>IF(QP_IncomeWP!M293="","",'Cost and Benefit Parameters'!$C$45*(QP_IncomeWP!M293-Income_CF!M295))</f>
        <v/>
      </c>
      <c r="N293" s="1" t="str">
        <f>IF(QP_IncomeWP!N293="","",'Cost and Benefit Parameters'!$C$45*(QP_IncomeWP!N293-Income_CF!N295))</f>
        <v/>
      </c>
      <c r="O293" s="1" t="str">
        <f>IF(QP_IncomeWP!O293="","",'Cost and Benefit Parameters'!$C$45*(QP_IncomeWP!O293-Income_CF!O295))</f>
        <v/>
      </c>
      <c r="P293" s="1" t="str">
        <f>IF(QP_IncomeWP!P293="","",'Cost and Benefit Parameters'!$C$45*(QP_IncomeWP!P293-Income_CF!P295))</f>
        <v/>
      </c>
      <c r="Q293" s="1">
        <f>IF(QP_IncomeWP!Q293="","",'Cost and Benefit Parameters'!$C$45*(QP_IncomeWP!Q293-Income_CF!Q295))</f>
        <v>-363761.0289455509</v>
      </c>
      <c r="R293" s="1">
        <f>IF(QP_IncomeWP!R293="","",'Cost and Benefit Parameters'!$C$45*(QP_IncomeWP!R293-Income_CF!R295))</f>
        <v>-377872.16114658391</v>
      </c>
      <c r="S293" s="1">
        <f>IF(QP_IncomeWP!S293="","",'Cost and Benefit Parameters'!$C$45*(QP_IncomeWP!S293-Income_CF!S295))</f>
        <v>-392295.24904778844</v>
      </c>
      <c r="T293" s="1">
        <f>IF(QP_IncomeWP!T293="","",'Cost and Benefit Parameters'!$C$45*(QP_IncomeWP!T293-Income_CF!T295))</f>
        <v>-407024.56703078002</v>
      </c>
      <c r="U293" s="1">
        <f>IF(QP_IncomeWP!U293="","",'Cost and Benefit Parameters'!$C$45*(QP_IncomeWP!U293-Income_CF!U295))</f>
        <v>-424636.00669301365</v>
      </c>
      <c r="V293" s="1">
        <f>IF(QP_IncomeWP!V293="","",'Cost and Benefit Parameters'!$C$45*(QP_IncomeWP!V293-Income_CF!V295))</f>
        <v>-439787.27731465007</v>
      </c>
      <c r="W293" s="1">
        <f>IF(QP_IncomeWP!W293="","",'Cost and Benefit Parameters'!$C$45*(QP_IncomeWP!W293-Income_CF!W295))</f>
        <v>-455205.94895136519</v>
      </c>
      <c r="X293" s="1">
        <f>IF(QP_IncomeWP!X293="","",'Cost and Benefit Parameters'!$C$45*(QP_IncomeWP!X293-Income_CF!X295))</f>
        <v>-470882.5754178341</v>
      </c>
      <c r="Y293" s="1">
        <f>IF(QP_IncomeWP!Y293="","",'Cost and Benefit Parameters'!$C$45*(QP_IncomeWP!Y293-Income_CF!Y295))</f>
        <v>-486806.91016056965</v>
      </c>
      <c r="Z293" s="1">
        <f>IF(QP_IncomeWP!Z293="","",'Cost and Benefit Parameters'!$C$45*(QP_IncomeWP!Z293-Income_CF!Z295))</f>
        <v>-502967.90370146936</v>
      </c>
      <c r="AA293" s="1">
        <f>IF(QP_IncomeWP!AA293="","",'Cost and Benefit Parameters'!$C$45*(QP_IncomeWP!AA293-Income_CF!AA295))</f>
        <v>-519353.70344243461</v>
      </c>
      <c r="AB293" s="1">
        <f>IF(QP_IncomeWP!AB293="","",'Cost and Benefit Parameters'!$C$45*(QP_IncomeWP!AB293-Income_CF!AB295))</f>
        <v>-535951.6559115923</v>
      </c>
      <c r="AC293" s="1">
        <f>IF(QP_IncomeWP!AC293="","",'Cost and Benefit Parameters'!$C$45*(QP_IncomeWP!AC293-Income_CF!AC295))</f>
        <v>-552748.31152392959</v>
      </c>
      <c r="AD293" s="1">
        <f>IF(QP_IncomeWP!AD293="","",'Cost and Benefit Parameters'!$C$45*(QP_IncomeWP!AD293-Income_CF!AD295))</f>
        <v>-569729.43192084611</v>
      </c>
      <c r="AE293" s="1">
        <f>IF(QP_IncomeWP!AE293="","",'Cost and Benefit Parameters'!$C$45*(QP_IncomeWP!AE293-Income_CF!AE295))</f>
        <v>-586879.99994416244</v>
      </c>
      <c r="AF293" s="1">
        <f>IF(QP_IncomeWP!AF293="","",'Cost and Benefit Parameters'!$C$45*(QP_IncomeWP!AF293-Income_CF!AF295))</f>
        <v>-604184.23229072522</v>
      </c>
      <c r="AG293" s="1">
        <f>IF(QP_IncomeWP!AG293="","",'Cost and Benefit Parameters'!$C$45*(QP_IncomeWP!AG293-Income_CF!AG295))</f>
        <v>-621625.59488365403</v>
      </c>
      <c r="AH293" s="1">
        <f>IF(QP_IncomeWP!AH293="","",'Cost and Benefit Parameters'!$C$45*(QP_IncomeWP!AH293-Income_CF!AH295))</f>
        <v>-639186.82098592154</v>
      </c>
      <c r="AI293" s="1">
        <f>IF(QP_IncomeWP!AI293="","",'Cost and Benefit Parameters'!$C$45*(QP_IncomeWP!AI293-Income_CF!AI295))</f>
        <v>-656849.93207091722</v>
      </c>
      <c r="AJ293" s="1">
        <f>IF(QP_IncomeWP!AJ293="","",'Cost and Benefit Parameters'!$C$45*(QP_IncomeWP!AJ293-Income_CF!AJ295))</f>
        <v>-674596.26145344076</v>
      </c>
      <c r="AK293" s="1">
        <f>IF(QP_IncomeWP!AK293="","",'Cost and Benefit Parameters'!$C$45*(QP_IncomeWP!AK293-Income_CF!AK295))</f>
        <v>-692406.48067283968</v>
      </c>
      <c r="AL293" s="1">
        <f>IF(QP_IncomeWP!AL293="","",'Cost and Benefit Parameters'!$C$45*(QP_IncomeWP!AL293-Income_CF!AL295))</f>
        <v>-710260.62860813341</v>
      </c>
      <c r="AM293" s="1">
        <f>IF(QP_IncomeWP!AM293="","",'Cost and Benefit Parameters'!$C$45*(QP_IncomeWP!AM293-Income_CF!AM295))</f>
        <v>-728138.14329271088</v>
      </c>
      <c r="AN293" s="1">
        <f>IF(QP_IncomeWP!AN293="","",'Cost and Benefit Parameters'!$C$45*(QP_IncomeWP!AN293-Income_CF!AN295))</f>
        <v>-746017.89638393081</v>
      </c>
      <c r="AO293" s="1">
        <f>IF(QP_IncomeWP!AO293="","",'Cost and Benefit Parameters'!$C$45*(QP_IncomeWP!AO293-Income_CF!AO295))</f>
        <v>-763878.23023045505</v>
      </c>
      <c r="AP293" s="1">
        <f>IF(QP_IncomeWP!AP293="","",'Cost and Benefit Parameters'!$C$45*(QP_IncomeWP!AP293-Income_CF!AP295))</f>
        <v>-781696.99746761797</v>
      </c>
      <c r="AQ293" s="1">
        <f>IF(QP_IncomeWP!AQ293="","",'Cost and Benefit Parameters'!$C$45*(QP_IncomeWP!AQ293-Income_CF!AQ295))</f>
        <v>-799451.60305875307</v>
      </c>
      <c r="AR293" s="1">
        <f>IF(QP_IncomeWP!AR293="","",'Cost and Benefit Parameters'!$C$45*(QP_IncomeWP!AR293-Income_CF!AR295))</f>
        <v>-817119.04868791508</v>
      </c>
      <c r="AS293" s="1">
        <f>IF(QP_IncomeWP!AS293="","",'Cost and Benefit Parameters'!$C$45*(QP_IncomeWP!AS293-Income_CF!AS295))</f>
        <v>-834675.9793973082</v>
      </c>
      <c r="AT293" s="1">
        <f>IF(QP_IncomeWP!AT293="","",'Cost and Benefit Parameters'!$C$45*(QP_IncomeWP!AT293-Income_CF!AT295))</f>
        <v>-852098.73235065455</v>
      </c>
      <c r="AU293" s="1">
        <f>IF(QP_IncomeWP!AU293="","",'Cost and Benefit Parameters'!$C$45*(QP_IncomeWP!AU293-Income_CF!AU295))</f>
        <v>-869363.38759217446</v>
      </c>
      <c r="AV293" s="1">
        <f>IF(QP_IncomeWP!AV293="","",'Cost and Benefit Parameters'!$C$45*(QP_IncomeWP!AV293-Income_CF!AV295))</f>
        <v>-886445.82065939938</v>
      </c>
      <c r="AW293" s="1">
        <f>IF(QP_IncomeWP!AW293="","",'Cost and Benefit Parameters'!$C$45*(QP_IncomeWP!AW293-Income_CF!AW295))</f>
        <v>-903321.75689732004</v>
      </c>
      <c r="AX293" s="1">
        <f>IF(QP_IncomeWP!AX293="","",'Cost and Benefit Parameters'!$C$45*(QP_IncomeWP!AX293-Income_CF!AX295))</f>
        <v>-919966.82731090148</v>
      </c>
      <c r="AY293" s="1">
        <f>IF(QP_IncomeWP!AY293="","",'Cost and Benefit Parameters'!$C$45*(QP_IncomeWP!AY293-Income_CF!AY295))</f>
        <v>-936356.62578330585</v>
      </c>
      <c r="AZ293" s="1">
        <f>IF(QP_IncomeWP!AZ293="","",'Cost and Benefit Parameters'!$C$45*(QP_IncomeWP!AZ293-Income_CF!AZ295))</f>
        <v>-952466.76747801853</v>
      </c>
      <c r="BA293" s="1">
        <f>IF(QP_IncomeWP!BA293="","",'Cost and Benefit Parameters'!$C$45*(QP_IncomeWP!BA293-Income_CF!BA295))</f>
        <v>-968272.948234607</v>
      </c>
      <c r="BB293" s="1">
        <f>IF(QP_IncomeWP!BB293="","",'Cost and Benefit Parameters'!$C$45*(QP_IncomeWP!BB293-Income_CF!BB295))</f>
        <v>-983751.00476027769</v>
      </c>
      <c r="BC293" s="1">
        <f>IF(QP_IncomeWP!BC293="","",'Cost and Benefit Parameters'!$C$45*(QP_IncomeWP!BC293-Income_CF!BC295))</f>
        <v>-998876.97541245434</v>
      </c>
      <c r="BD293" s="1">
        <f>IF(QP_IncomeWP!BD293="","",'Cost and Benefit Parameters'!$C$45*(QP_IncomeWP!BD293-Income_CF!BD295))</f>
        <v>-1013627.1613617763</v>
      </c>
      <c r="BE293" s="1" t="str">
        <f>IF(QP_IncomeWP!BE293="","",'Cost and Benefit Parameters'!$C$45*(QP_IncomeWP!BE293-Income_CF!BE295))</f>
        <v/>
      </c>
      <c r="BF293" s="1" t="str">
        <f>IF(QP_IncomeWP!BF293="","",'Cost and Benefit Parameters'!$C$45*(QP_IncomeWP!BF293-Income_CF!BF295))</f>
        <v/>
      </c>
      <c r="BG293" s="1" t="str">
        <f>IF(QP_IncomeWP!BG293="","",'Cost and Benefit Parameters'!$C$45*(QP_IncomeWP!BG293-Income_CF!BG295))</f>
        <v/>
      </c>
      <c r="BH293" s="1" t="str">
        <f>IF(QP_IncomeWP!BH293="","",'Cost and Benefit Parameters'!$C$45*(QP_IncomeWP!BH293-Income_CF!BH295))</f>
        <v/>
      </c>
      <c r="BI293" s="1" t="str">
        <f>IF(QP_IncomeWP!BI293="","",'Cost and Benefit Parameters'!$C$45*(QP_IncomeWP!BI293-Income_CF!BI295))</f>
        <v/>
      </c>
      <c r="BJ293" s="1" t="str">
        <f>IF(QP_IncomeWP!BJ293="","",'Cost and Benefit Parameters'!$C$45*(QP_IncomeWP!BJ293-Income_CF!BJ295))</f>
        <v/>
      </c>
      <c r="BK293" s="1" t="str">
        <f>IF(QP_IncomeWP!BK293="","",'Cost and Benefit Parameters'!$C$45*(QP_IncomeWP!BK293-Income_CF!BK295))</f>
        <v/>
      </c>
      <c r="BL293" s="1" t="str">
        <f>IF(QP_IncomeWP!BL293="","",'Cost and Benefit Parameters'!$C$45*(QP_IncomeWP!BL293-Income_CF!BL295))</f>
        <v/>
      </c>
      <c r="BM293" s="1" t="str">
        <f>IF(QP_IncomeWP!BM293="","",'Cost and Benefit Parameters'!$C$45*(QP_IncomeWP!BM293-Income_CF!BM295))</f>
        <v/>
      </c>
      <c r="BN293" s="1" t="str">
        <f>IF(QP_IncomeWP!BN293="","",'Cost and Benefit Parameters'!$C$45*(QP_IncomeWP!BN293-Income_CF!BN295))</f>
        <v/>
      </c>
    </row>
    <row r="294" spans="1:72" x14ac:dyDescent="0.55000000000000004">
      <c r="A294" s="639"/>
      <c r="B294" t="s">
        <v>477</v>
      </c>
      <c r="H294" s="1" t="str">
        <f>IF(QP_IncomeWP!H294="","",'Cost and Benefit Parameters'!$C$45*(QP_IncomeWP!H294-Income_CF!H296))</f>
        <v/>
      </c>
      <c r="I294" s="1" t="str">
        <f>IF(QP_IncomeWP!I294="","",'Cost and Benefit Parameters'!$C$45*(QP_IncomeWP!I294-Income_CF!I296))</f>
        <v/>
      </c>
      <c r="J294" s="1" t="str">
        <f>IF(QP_IncomeWP!J294="","",'Cost and Benefit Parameters'!$C$45*(QP_IncomeWP!J294-Income_CF!J296))</f>
        <v/>
      </c>
      <c r="K294" s="1" t="str">
        <f>IF(QP_IncomeWP!K294="","",'Cost and Benefit Parameters'!$C$45*(QP_IncomeWP!K294-Income_CF!K296))</f>
        <v/>
      </c>
      <c r="L294" s="1" t="str">
        <f>IF(QP_IncomeWP!L294="","",'Cost and Benefit Parameters'!$C$45*(QP_IncomeWP!L294-Income_CF!L296))</f>
        <v/>
      </c>
      <c r="M294" s="1" t="str">
        <f>IF(QP_IncomeWP!M294="","",'Cost and Benefit Parameters'!$C$45*(QP_IncomeWP!M294-Income_CF!M296))</f>
        <v/>
      </c>
      <c r="N294" s="1" t="str">
        <f>IF(QP_IncomeWP!N294="","",'Cost and Benefit Parameters'!$C$45*(QP_IncomeWP!N294-Income_CF!N296))</f>
        <v/>
      </c>
      <c r="O294" s="1" t="str">
        <f>IF(QP_IncomeWP!O294="","",'Cost and Benefit Parameters'!$C$45*(QP_IncomeWP!O294-Income_CF!O296))</f>
        <v/>
      </c>
      <c r="P294" s="1" t="str">
        <f>IF(QP_IncomeWP!P294="","",'Cost and Benefit Parameters'!$C$45*(QP_IncomeWP!P294-Income_CF!P296))</f>
        <v/>
      </c>
      <c r="Q294" s="1" t="str">
        <f>IF(QP_IncomeWP!Q294="","",'Cost and Benefit Parameters'!$C$45*(QP_IncomeWP!Q294-Income_CF!Q296))</f>
        <v/>
      </c>
      <c r="R294" s="1">
        <f>IF(QP_IncomeWP!R294="","",'Cost and Benefit Parameters'!$C$45*(QP_IncomeWP!R294-Income_CF!R296))</f>
        <v>-374673.85981391737</v>
      </c>
      <c r="S294" s="1">
        <f>IF(QP_IncomeWP!S294="","",'Cost and Benefit Parameters'!$C$45*(QP_IncomeWP!S294-Income_CF!S296))</f>
        <v>-389208.32598098146</v>
      </c>
      <c r="T294" s="1">
        <f>IF(QP_IncomeWP!T294="","",'Cost and Benefit Parameters'!$C$45*(QP_IncomeWP!T294-Income_CF!T296))</f>
        <v>-404064.10651922203</v>
      </c>
      <c r="U294" s="1">
        <f>IF(QP_IncomeWP!U294="","",'Cost and Benefit Parameters'!$C$45*(QP_IncomeWP!U294-Income_CF!U296))</f>
        <v>-419235.30404170323</v>
      </c>
      <c r="V294" s="1">
        <f>IF(QP_IncomeWP!V294="","",'Cost and Benefit Parameters'!$C$45*(QP_IncomeWP!V294-Income_CF!V296))</f>
        <v>-437375.08689380396</v>
      </c>
      <c r="W294" s="1">
        <f>IF(QP_IncomeWP!W294="","",'Cost and Benefit Parameters'!$C$45*(QP_IncomeWP!W294-Income_CF!W296))</f>
        <v>-452980.89563408954</v>
      </c>
      <c r="X294" s="1">
        <f>IF(QP_IncomeWP!X294="","",'Cost and Benefit Parameters'!$C$45*(QP_IncomeWP!X294-Income_CF!X296))</f>
        <v>-468862.12741990626</v>
      </c>
      <c r="Y294" s="1">
        <f>IF(QP_IncomeWP!Y294="","",'Cost and Benefit Parameters'!$C$45*(QP_IncomeWP!Y294-Income_CF!Y296))</f>
        <v>-485009.05268036906</v>
      </c>
      <c r="Z294" s="1">
        <f>IF(QP_IncomeWP!Z294="","",'Cost and Benefit Parameters'!$C$45*(QP_IncomeWP!Z294-Income_CF!Z296))</f>
        <v>-501411.11746538669</v>
      </c>
      <c r="AA294" s="1">
        <f>IF(QP_IncomeWP!AA294="","",'Cost and Benefit Parameters'!$C$45*(QP_IncomeWP!AA294-Income_CF!AA296))</f>
        <v>-518056.94081251317</v>
      </c>
      <c r="AB294" s="1">
        <f>IF(QP_IncomeWP!AB294="","",'Cost and Benefit Parameters'!$C$45*(QP_IncomeWP!AB294-Income_CF!AB296))</f>
        <v>-534934.31454570766</v>
      </c>
      <c r="AC294" s="1">
        <f>IF(QP_IncomeWP!AC294="","",'Cost and Benefit Parameters'!$C$45*(QP_IncomeWP!AC294-Income_CF!AC296))</f>
        <v>-552030.2055889403</v>
      </c>
      <c r="AD294" s="1">
        <f>IF(QP_IncomeWP!AD294="","",'Cost and Benefit Parameters'!$C$45*(QP_IncomeWP!AD294-Income_CF!AD296))</f>
        <v>-569330.76086964738</v>
      </c>
      <c r="AE294" s="1">
        <f>IF(QP_IncomeWP!AE294="","",'Cost and Benefit Parameters'!$C$45*(QP_IncomeWP!AE294-Income_CF!AE296))</f>
        <v>-586821.31487847154</v>
      </c>
      <c r="AF294" s="1">
        <f>IF(QP_IncomeWP!AF294="","",'Cost and Benefit Parameters'!$C$45*(QP_IncomeWP!AF294-Income_CF!AF296))</f>
        <v>-604486.39994248736</v>
      </c>
      <c r="AG294" s="1">
        <f>IF(QP_IncomeWP!AG294="","",'Cost and Benefit Parameters'!$C$45*(QP_IncomeWP!AG294-Income_CF!AG296))</f>
        <v>-622309.75925944699</v>
      </c>
      <c r="AH294" s="1">
        <f>IF(QP_IncomeWP!AH294="","",'Cost and Benefit Parameters'!$C$45*(QP_IncomeWP!AH294-Income_CF!AH296))</f>
        <v>-640274.3627301635</v>
      </c>
      <c r="AI294" s="1">
        <f>IF(QP_IncomeWP!AI294="","",'Cost and Benefit Parameters'!$C$45*(QP_IncomeWP!AI294-Income_CF!AI296))</f>
        <v>-658362.42561549903</v>
      </c>
      <c r="AJ294" s="1">
        <f>IF(QP_IncomeWP!AJ294="","",'Cost and Benefit Parameters'!$C$45*(QP_IncomeWP!AJ294-Income_CF!AJ296))</f>
        <v>-676555.43003304489</v>
      </c>
      <c r="AK294" s="1">
        <f>IF(QP_IncomeWP!AK294="","",'Cost and Benefit Parameters'!$C$45*(QP_IncomeWP!AK294-Income_CF!AK296))</f>
        <v>-694834.14929704403</v>
      </c>
      <c r="AL294" s="1">
        <f>IF(QP_IncomeWP!AL294="","",'Cost and Benefit Parameters'!$C$45*(QP_IncomeWP!AL294-Income_CF!AL296))</f>
        <v>-713178.67509302462</v>
      </c>
      <c r="AM294" s="1">
        <f>IF(QP_IncomeWP!AM294="","",'Cost and Benefit Parameters'!$C$45*(QP_IncomeWP!AM294-Income_CF!AM296))</f>
        <v>-731568.4474663774</v>
      </c>
      <c r="AN294" s="1">
        <f>IF(QP_IncomeWP!AN294="","",'Cost and Benefit Parameters'!$C$45*(QP_IncomeWP!AN294-Income_CF!AN296))</f>
        <v>-749982.28759149252</v>
      </c>
      <c r="AO294" s="1">
        <f>IF(QP_IncomeWP!AO294="","",'Cost and Benefit Parameters'!$C$45*(QP_IncomeWP!AO294-Income_CF!AO296))</f>
        <v>-768398.43327544897</v>
      </c>
      <c r="AP294" s="1">
        <f>IF(QP_IncomeWP!AP294="","",'Cost and Benefit Parameters'!$C$45*(QP_IncomeWP!AP294-Income_CF!AP296))</f>
        <v>-786794.57713736908</v>
      </c>
      <c r="AQ294" s="1">
        <f>IF(QP_IncomeWP!AQ294="","",'Cost and Benefit Parameters'!$C$45*(QP_IncomeWP!AQ294-Income_CF!AQ296))</f>
        <v>-805147.90739164629</v>
      </c>
      <c r="AR294" s="1">
        <f>IF(QP_IncomeWP!AR294="","",'Cost and Benefit Parameters'!$C$45*(QP_IncomeWP!AR294-Income_CF!AR296))</f>
        <v>-823435.15115051565</v>
      </c>
      <c r="AS294" s="1">
        <f>IF(QP_IncomeWP!AS294="","",'Cost and Benefit Parameters'!$C$45*(QP_IncomeWP!AS294-Income_CF!AS296))</f>
        <v>-841632.6201485527</v>
      </c>
      <c r="AT294" s="1">
        <f>IF(QP_IncomeWP!AT294="","",'Cost and Benefit Parameters'!$C$45*(QP_IncomeWP!AT294-Income_CF!AT296))</f>
        <v>-859716.25877922692</v>
      </c>
      <c r="AU294" s="1">
        <f>IF(QP_IncomeWP!AU294="","",'Cost and Benefit Parameters'!$C$45*(QP_IncomeWP!AU294-Income_CF!AU296))</f>
        <v>-877661.69432117383</v>
      </c>
      <c r="AV294" s="1">
        <f>IF(QP_IncomeWP!AV294="","",'Cost and Benefit Parameters'!$C$45*(QP_IncomeWP!AV294-Income_CF!AV296))</f>
        <v>-895444.28921993996</v>
      </c>
      <c r="AW294" s="1">
        <f>IF(QP_IncomeWP!AW294="","",'Cost and Benefit Parameters'!$C$45*(QP_IncomeWP!AW294-Income_CF!AW296))</f>
        <v>-913039.1952791817</v>
      </c>
      <c r="AX294" s="1">
        <f>IF(QP_IncomeWP!AX294="","",'Cost and Benefit Parameters'!$C$45*(QP_IncomeWP!AX294-Income_CF!AX296))</f>
        <v>-930421.40960423974</v>
      </c>
      <c r="AY294" s="1">
        <f>IF(QP_IncomeWP!AY294="","",'Cost and Benefit Parameters'!$C$45*(QP_IncomeWP!AY294-Income_CF!AY296))</f>
        <v>-947565.83213022852</v>
      </c>
      <c r="AZ294" s="1">
        <f>IF(QP_IncomeWP!AZ294="","",'Cost and Benefit Parameters'!$C$45*(QP_IncomeWP!AZ294-Income_CF!AZ296))</f>
        <v>-964447.32455680531</v>
      </c>
      <c r="BA294" s="1">
        <f>IF(QP_IncomeWP!BA294="","",'Cost and Benefit Parameters'!$C$45*(QP_IncomeWP!BA294-Income_CF!BA296))</f>
        <v>-981040.77050235937</v>
      </c>
      <c r="BB294" s="1">
        <f>IF(QP_IncomeWP!BB294="","",'Cost and Benefit Parameters'!$C$45*(QP_IncomeWP!BB294-Income_CF!BB296))</f>
        <v>-997321.13668164483</v>
      </c>
      <c r="BC294" s="1">
        <f>IF(QP_IncomeWP!BC294="","",'Cost and Benefit Parameters'!$C$45*(QP_IncomeWP!BC294-Income_CF!BC296))</f>
        <v>-1013263.5349030859</v>
      </c>
      <c r="BD294" s="1">
        <f>IF(QP_IncomeWP!BD294="","",'Cost and Benefit Parameters'!$C$45*(QP_IncomeWP!BD294-Income_CF!BD296))</f>
        <v>-1028843.2846748278</v>
      </c>
      <c r="BE294" s="1">
        <f>IF(QP_IncomeWP!BE294="","",'Cost and Benefit Parameters'!$C$45*(QP_IncomeWP!BE294-Income_CF!BE296))</f>
        <v>-1044035.9762026289</v>
      </c>
      <c r="BF294" s="1" t="str">
        <f>IF(QP_IncomeWP!BF294="","",'Cost and Benefit Parameters'!$C$45*(QP_IncomeWP!BF294-Income_CF!BF296))</f>
        <v/>
      </c>
      <c r="BG294" s="1" t="str">
        <f>IF(QP_IncomeWP!BG294="","",'Cost and Benefit Parameters'!$C$45*(QP_IncomeWP!BG294-Income_CF!BG296))</f>
        <v/>
      </c>
      <c r="BH294" s="1" t="str">
        <f>IF(QP_IncomeWP!BH294="","",'Cost and Benefit Parameters'!$C$45*(QP_IncomeWP!BH294-Income_CF!BH296))</f>
        <v/>
      </c>
      <c r="BI294" s="1" t="str">
        <f>IF(QP_IncomeWP!BI294="","",'Cost and Benefit Parameters'!$C$45*(QP_IncomeWP!BI294-Income_CF!BI296))</f>
        <v/>
      </c>
      <c r="BJ294" s="1" t="str">
        <f>IF(QP_IncomeWP!BJ294="","",'Cost and Benefit Parameters'!$C$45*(QP_IncomeWP!BJ294-Income_CF!BJ296))</f>
        <v/>
      </c>
      <c r="BK294" s="1" t="str">
        <f>IF(QP_IncomeWP!BK294="","",'Cost and Benefit Parameters'!$C$45*(QP_IncomeWP!BK294-Income_CF!BK296))</f>
        <v/>
      </c>
      <c r="BL294" s="1" t="str">
        <f>IF(QP_IncomeWP!BL294="","",'Cost and Benefit Parameters'!$C$45*(QP_IncomeWP!BL294-Income_CF!BL296))</f>
        <v/>
      </c>
      <c r="BM294" s="1" t="str">
        <f>IF(QP_IncomeWP!BM294="","",'Cost and Benefit Parameters'!$C$45*(QP_IncomeWP!BM294-Income_CF!BM296))</f>
        <v/>
      </c>
      <c r="BN294" s="1" t="str">
        <f>IF(QP_IncomeWP!BN294="","",'Cost and Benefit Parameters'!$C$45*(QP_IncomeWP!BN294-Income_CF!BN296))</f>
        <v/>
      </c>
    </row>
    <row r="295" spans="1:72" x14ac:dyDescent="0.55000000000000004">
      <c r="A295" s="639"/>
      <c r="B295" t="s">
        <v>478</v>
      </c>
      <c r="H295" s="1" t="str">
        <f>IF(QP_IncomeWP!H295="","",'Cost and Benefit Parameters'!$C$45*(QP_IncomeWP!H295-Income_CF!H297))</f>
        <v/>
      </c>
      <c r="I295" s="1" t="str">
        <f>IF(QP_IncomeWP!I295="","",'Cost and Benefit Parameters'!$C$45*(QP_IncomeWP!I295-Income_CF!I297))</f>
        <v/>
      </c>
      <c r="J295" s="1" t="str">
        <f>IF(QP_IncomeWP!J295="","",'Cost and Benefit Parameters'!$C$45*(QP_IncomeWP!J295-Income_CF!J297))</f>
        <v/>
      </c>
      <c r="K295" s="1" t="str">
        <f>IF(QP_IncomeWP!K295="","",'Cost and Benefit Parameters'!$C$45*(QP_IncomeWP!K295-Income_CF!K297))</f>
        <v/>
      </c>
      <c r="L295" s="1" t="str">
        <f>IF(QP_IncomeWP!L295="","",'Cost and Benefit Parameters'!$C$45*(QP_IncomeWP!L295-Income_CF!L297))</f>
        <v/>
      </c>
      <c r="M295" s="1" t="str">
        <f>IF(QP_IncomeWP!M295="","",'Cost and Benefit Parameters'!$C$45*(QP_IncomeWP!M295-Income_CF!M297))</f>
        <v/>
      </c>
      <c r="N295" s="1" t="str">
        <f>IF(QP_IncomeWP!N295="","",'Cost and Benefit Parameters'!$C$45*(QP_IncomeWP!N295-Income_CF!N297))</f>
        <v/>
      </c>
      <c r="O295" s="1" t="str">
        <f>IF(QP_IncomeWP!O295="","",'Cost and Benefit Parameters'!$C$45*(QP_IncomeWP!O295-Income_CF!O297))</f>
        <v/>
      </c>
      <c r="P295" s="1" t="str">
        <f>IF(QP_IncomeWP!P295="","",'Cost and Benefit Parameters'!$C$45*(QP_IncomeWP!P295-Income_CF!P297))</f>
        <v/>
      </c>
      <c r="Q295" s="1" t="str">
        <f>IF(QP_IncomeWP!Q295="","",'Cost and Benefit Parameters'!$C$45*(QP_IncomeWP!Q295-Income_CF!Q297))</f>
        <v/>
      </c>
      <c r="R295" s="1" t="str">
        <f>IF(QP_IncomeWP!R295="","",'Cost and Benefit Parameters'!$C$45*(QP_IncomeWP!R295-Income_CF!R297))</f>
        <v/>
      </c>
      <c r="S295" s="1">
        <f>IF(QP_IncomeWP!S295="","",'Cost and Benefit Parameters'!$C$45*(QP_IncomeWP!S295-Income_CF!S297))</f>
        <v>-385914.07560833491</v>
      </c>
      <c r="T295" s="1">
        <f>IF(QP_IncomeWP!T295="","",'Cost and Benefit Parameters'!$C$45*(QP_IncomeWP!T295-Income_CF!T297))</f>
        <v>-400884.57576041104</v>
      </c>
      <c r="U295" s="1">
        <f>IF(QP_IncomeWP!U295="","",'Cost and Benefit Parameters'!$C$45*(QP_IncomeWP!U295-Income_CF!U297))</f>
        <v>-416186.02971479885</v>
      </c>
      <c r="V295" s="1">
        <f>IF(QP_IncomeWP!V295="","",'Cost and Benefit Parameters'!$C$45*(QP_IncomeWP!V295-Income_CF!V297))</f>
        <v>-431812.36316295416</v>
      </c>
      <c r="W295" s="1">
        <f>IF(QP_IncomeWP!W295="","",'Cost and Benefit Parameters'!$C$45*(QP_IncomeWP!W295-Income_CF!W297))</f>
        <v>-450496.33950061805</v>
      </c>
      <c r="X295" s="1">
        <f>IF(QP_IncomeWP!X295="","",'Cost and Benefit Parameters'!$C$45*(QP_IncomeWP!X295-Income_CF!X297))</f>
        <v>-466570.3225031122</v>
      </c>
      <c r="Y295" s="1">
        <f>IF(QP_IncomeWP!Y295="","",'Cost and Benefit Parameters'!$C$45*(QP_IncomeWP!Y295-Income_CF!Y297))</f>
        <v>-482927.99124250334</v>
      </c>
      <c r="Z295" s="1">
        <f>IF(QP_IncomeWP!Z295="","",'Cost and Benefit Parameters'!$C$45*(QP_IncomeWP!Z295-Income_CF!Z297))</f>
        <v>-499559.32426078024</v>
      </c>
      <c r="AA295" s="1">
        <f>IF(QP_IncomeWP!AA295="","",'Cost and Benefit Parameters'!$C$45*(QP_IncomeWP!AA295-Income_CF!AA297))</f>
        <v>-516453.45098934812</v>
      </c>
      <c r="AB295" s="1">
        <f>IF(QP_IncomeWP!AB295="","",'Cost and Benefit Parameters'!$C$45*(QP_IncomeWP!AB295-Income_CF!AB297))</f>
        <v>-533598.64903688862</v>
      </c>
      <c r="AC295" s="1">
        <f>IF(QP_IncomeWP!AC295="","",'Cost and Benefit Parameters'!$C$45*(QP_IncomeWP!AC295-Income_CF!AC297))</f>
        <v>-550982.34398207872</v>
      </c>
      <c r="AD295" s="1">
        <f>IF(QP_IncomeWP!AD295="","",'Cost and Benefit Parameters'!$C$45*(QP_IncomeWP!AD295-Income_CF!AD297))</f>
        <v>-568591.11175660812</v>
      </c>
      <c r="AE295" s="1">
        <f>IF(QP_IncomeWP!AE295="","",'Cost and Benefit Parameters'!$C$45*(QP_IncomeWP!AE295-Income_CF!AE297))</f>
        <v>-586410.68369573657</v>
      </c>
      <c r="AF295" s="1">
        <f>IF(QP_IncomeWP!AF295="","",'Cost and Benefit Parameters'!$C$45*(QP_IncomeWP!AF295-Income_CF!AF297))</f>
        <v>-604425.95432482602</v>
      </c>
      <c r="AG295" s="1">
        <f>IF(QP_IncomeWP!AG295="","",'Cost and Benefit Parameters'!$C$45*(QP_IncomeWP!AG295-Income_CF!AG297))</f>
        <v>-622620.99194076192</v>
      </c>
      <c r="AH295" s="1">
        <f>IF(QP_IncomeWP!AH295="","",'Cost and Benefit Parameters'!$C$45*(QP_IncomeWP!AH295-Income_CF!AH297))</f>
        <v>-640979.05203723023</v>
      </c>
      <c r="AI295" s="1">
        <f>IF(QP_IncomeWP!AI295="","",'Cost and Benefit Parameters'!$C$45*(QP_IncomeWP!AI295-Income_CF!AI297))</f>
        <v>-659482.59361206822</v>
      </c>
      <c r="AJ295" s="1">
        <f>IF(QP_IncomeWP!AJ295="","",'Cost and Benefit Parameters'!$C$45*(QP_IncomeWP!AJ295-Income_CF!AJ297))</f>
        <v>-678113.29838396399</v>
      </c>
      <c r="AK295" s="1">
        <f>IF(QP_IncomeWP!AK295="","",'Cost and Benefit Parameters'!$C$45*(QP_IncomeWP!AK295-Income_CF!AK297))</f>
        <v>-696852.09293403639</v>
      </c>
      <c r="AL295" s="1">
        <f>IF(QP_IncomeWP!AL295="","",'Cost and Benefit Parameters'!$C$45*(QP_IncomeWP!AL295-Income_CF!AL297))</f>
        <v>-715679.17377595545</v>
      </c>
      <c r="AM295" s="1">
        <f>IF(QP_IncomeWP!AM295="","",'Cost and Benefit Parameters'!$C$45*(QP_IncomeWP!AM295-Income_CF!AM297))</f>
        <v>-734574.03534581547</v>
      </c>
      <c r="AN295" s="1">
        <f>IF(QP_IncomeWP!AN295="","",'Cost and Benefit Parameters'!$C$45*(QP_IncomeWP!AN295-Income_CF!AN297))</f>
        <v>-753515.50089036848</v>
      </c>
      <c r="AO295" s="1">
        <f>IF(QP_IncomeWP!AO295="","",'Cost and Benefit Parameters'!$C$45*(QP_IncomeWP!AO295-Income_CF!AO297))</f>
        <v>-772481.75621923723</v>
      </c>
      <c r="AP295" s="1">
        <f>IF(QP_IncomeWP!AP295="","",'Cost and Benefit Parameters'!$C$45*(QP_IncomeWP!AP295-Income_CF!AP297))</f>
        <v>-791450.38627371227</v>
      </c>
      <c r="AQ295" s="1">
        <f>IF(QP_IncomeWP!AQ295="","",'Cost and Benefit Parameters'!$C$45*(QP_IncomeWP!AQ295-Income_CF!AQ297))</f>
        <v>-810398.41445149027</v>
      </c>
      <c r="AR295" s="1">
        <f>IF(QP_IncomeWP!AR295="","",'Cost and Benefit Parameters'!$C$45*(QP_IncomeWP!AR295-Income_CF!AR297))</f>
        <v>-829302.34461339575</v>
      </c>
      <c r="AS295" s="1">
        <f>IF(QP_IncomeWP!AS295="","",'Cost and Benefit Parameters'!$C$45*(QP_IncomeWP!AS295-Income_CF!AS297))</f>
        <v>-848138.20568503125</v>
      </c>
      <c r="AT295" s="1">
        <f>IF(QP_IncomeWP!AT295="","",'Cost and Benefit Parameters'!$C$45*(QP_IncomeWP!AT295-Income_CF!AT297))</f>
        <v>-866881.59875300888</v>
      </c>
      <c r="AU295" s="1">
        <f>IF(QP_IncomeWP!AU295="","",'Cost and Benefit Parameters'!$C$45*(QP_IncomeWP!AU295-Income_CF!AU297))</f>
        <v>-885507.74654260394</v>
      </c>
      <c r="AV295" s="1">
        <f>IF(QP_IncomeWP!AV295="","",'Cost and Benefit Parameters'!$C$45*(QP_IncomeWP!AV295-Income_CF!AV297))</f>
        <v>-903991.54515080934</v>
      </c>
      <c r="AW295" s="1">
        <f>IF(QP_IncomeWP!AW295="","",'Cost and Benefit Parameters'!$C$45*(QP_IncomeWP!AW295-Income_CF!AW297))</f>
        <v>-922307.61789653799</v>
      </c>
      <c r="AX295" s="1">
        <f>IF(QP_IncomeWP!AX295="","",'Cost and Benefit Parameters'!$C$45*(QP_IncomeWP!AX295-Income_CF!AX297))</f>
        <v>-940430.37113755662</v>
      </c>
      <c r="AY295" s="1">
        <f>IF(QP_IncomeWP!AY295="","",'Cost and Benefit Parameters'!$C$45*(QP_IncomeWP!AY295-Income_CF!AY297))</f>
        <v>-958334.05189236661</v>
      </c>
      <c r="AZ295" s="1">
        <f>IF(QP_IncomeWP!AZ295="","",'Cost and Benefit Parameters'!$C$45*(QP_IncomeWP!AZ295-Income_CF!AZ297))</f>
        <v>-975992.80709413544</v>
      </c>
      <c r="BA295" s="1">
        <f>IF(QP_IncomeWP!BA295="","",'Cost and Benefit Parameters'!$C$45*(QP_IncomeWP!BA295-Income_CF!BA297))</f>
        <v>-993380.74429350928</v>
      </c>
      <c r="BB295" s="1">
        <f>IF(QP_IncomeWP!BB295="","",'Cost and Benefit Parameters'!$C$45*(QP_IncomeWP!BB295-Income_CF!BB297))</f>
        <v>-1010471.9936174301</v>
      </c>
      <c r="BC295" s="1">
        <f>IF(QP_IncomeWP!BC295="","",'Cost and Benefit Parameters'!$C$45*(QP_IncomeWP!BC295-Income_CF!BC297))</f>
        <v>-1027240.7707820941</v>
      </c>
      <c r="BD295" s="1">
        <f>IF(QP_IncomeWP!BD295="","",'Cost and Benefit Parameters'!$C$45*(QP_IncomeWP!BD295-Income_CF!BD297))</f>
        <v>-1043661.4409501784</v>
      </c>
      <c r="BE295" s="1">
        <f>IF(QP_IncomeWP!BE295="","",'Cost and Benefit Parameters'!$C$45*(QP_IncomeWP!BE295-Income_CF!BE297))</f>
        <v>-1059708.5832150728</v>
      </c>
      <c r="BF295" s="1">
        <f>IF(QP_IncomeWP!BF295="","",'Cost and Benefit Parameters'!$C$45*(QP_IncomeWP!BF295-Income_CF!BF297))</f>
        <v>-1075357.0554887082</v>
      </c>
      <c r="BG295" s="1" t="str">
        <f>IF(QP_IncomeWP!BG295="","",'Cost and Benefit Parameters'!$C$45*(QP_IncomeWP!BG295-Income_CF!BG297))</f>
        <v/>
      </c>
      <c r="BH295" s="1" t="str">
        <f>IF(QP_IncomeWP!BH295="","",'Cost and Benefit Parameters'!$C$45*(QP_IncomeWP!BH295-Income_CF!BH297))</f>
        <v/>
      </c>
      <c r="BI295" s="1" t="str">
        <f>IF(QP_IncomeWP!BI295="","",'Cost and Benefit Parameters'!$C$45*(QP_IncomeWP!BI295-Income_CF!BI297))</f>
        <v/>
      </c>
      <c r="BJ295" s="1" t="str">
        <f>IF(QP_IncomeWP!BJ295="","",'Cost and Benefit Parameters'!$C$45*(QP_IncomeWP!BJ295-Income_CF!BJ297))</f>
        <v/>
      </c>
      <c r="BK295" s="1" t="str">
        <f>IF(QP_IncomeWP!BK295="","",'Cost and Benefit Parameters'!$C$45*(QP_IncomeWP!BK295-Income_CF!BK297))</f>
        <v/>
      </c>
      <c r="BL295" s="1" t="str">
        <f>IF(QP_IncomeWP!BL295="","",'Cost and Benefit Parameters'!$C$45*(QP_IncomeWP!BL295-Income_CF!BL297))</f>
        <v/>
      </c>
      <c r="BM295" s="1" t="str">
        <f>IF(QP_IncomeWP!BM295="","",'Cost and Benefit Parameters'!$C$45*(QP_IncomeWP!BM295-Income_CF!BM297))</f>
        <v/>
      </c>
      <c r="BN295" s="1" t="str">
        <f>IF(QP_IncomeWP!BN295="","",'Cost and Benefit Parameters'!$C$45*(QP_IncomeWP!BN295-Income_CF!BN297))</f>
        <v/>
      </c>
    </row>
    <row r="296" spans="1:72" x14ac:dyDescent="0.55000000000000004">
      <c r="A296" s="639"/>
      <c r="B296" t="s">
        <v>479</v>
      </c>
      <c r="H296" s="1" t="str">
        <f>IF(QP_IncomeWP!H296="","",'Cost and Benefit Parameters'!$C$45*(QP_IncomeWP!H296-Income_CF!H298))</f>
        <v/>
      </c>
      <c r="I296" s="1" t="str">
        <f>IF(QP_IncomeWP!I296="","",'Cost and Benefit Parameters'!$C$45*(QP_IncomeWP!I296-Income_CF!I298))</f>
        <v/>
      </c>
      <c r="J296" s="1" t="str">
        <f>IF(QP_IncomeWP!J296="","",'Cost and Benefit Parameters'!$C$45*(QP_IncomeWP!J296-Income_CF!J298))</f>
        <v/>
      </c>
      <c r="K296" s="1" t="str">
        <f>IF(QP_IncomeWP!K296="","",'Cost and Benefit Parameters'!$C$45*(QP_IncomeWP!K296-Income_CF!K298))</f>
        <v/>
      </c>
      <c r="L296" s="1" t="str">
        <f>IF(QP_IncomeWP!L296="","",'Cost and Benefit Parameters'!$C$45*(QP_IncomeWP!L296-Income_CF!L298))</f>
        <v/>
      </c>
      <c r="M296" s="1" t="str">
        <f>IF(QP_IncomeWP!M296="","",'Cost and Benefit Parameters'!$C$45*(QP_IncomeWP!M296-Income_CF!M298))</f>
        <v/>
      </c>
      <c r="N296" s="1" t="str">
        <f>IF(QP_IncomeWP!N296="","",'Cost and Benefit Parameters'!$C$45*(QP_IncomeWP!N296-Income_CF!N298))</f>
        <v/>
      </c>
      <c r="O296" s="1" t="str">
        <f>IF(QP_IncomeWP!O296="","",'Cost and Benefit Parameters'!$C$45*(QP_IncomeWP!O296-Income_CF!O298))</f>
        <v/>
      </c>
      <c r="P296" s="1" t="str">
        <f>IF(QP_IncomeWP!P296="","",'Cost and Benefit Parameters'!$C$45*(QP_IncomeWP!P296-Income_CF!P298))</f>
        <v/>
      </c>
      <c r="Q296" s="1" t="str">
        <f>IF(QP_IncomeWP!Q296="","",'Cost and Benefit Parameters'!$C$45*(QP_IncomeWP!Q296-Income_CF!Q298))</f>
        <v/>
      </c>
      <c r="R296" s="1" t="str">
        <f>IF(QP_IncomeWP!R296="","",'Cost and Benefit Parameters'!$C$45*(QP_IncomeWP!R296-Income_CF!R298))</f>
        <v/>
      </c>
      <c r="S296" s="1" t="str">
        <f>IF(QP_IncomeWP!S296="","",'Cost and Benefit Parameters'!$C$45*(QP_IncomeWP!S296-Income_CF!S298))</f>
        <v/>
      </c>
      <c r="T296" s="1">
        <f>IF(QP_IncomeWP!T296="","",'Cost and Benefit Parameters'!$C$45*(QP_IncomeWP!T296-Income_CF!T298))</f>
        <v>-397491.49787658488</v>
      </c>
      <c r="U296" s="1">
        <f>IF(QP_IncomeWP!U296="","",'Cost and Benefit Parameters'!$C$45*(QP_IncomeWP!U296-Income_CF!U298))</f>
        <v>-412911.11303322332</v>
      </c>
      <c r="V296" s="1">
        <f>IF(QP_IncomeWP!V296="","",'Cost and Benefit Parameters'!$C$45*(QP_IncomeWP!V296-Income_CF!V298))</f>
        <v>-428671.61060624255</v>
      </c>
      <c r="W296" s="1">
        <f>IF(QP_IncomeWP!W296="","",'Cost and Benefit Parameters'!$C$45*(QP_IncomeWP!W296-Income_CF!W298))</f>
        <v>-444766.73405784299</v>
      </c>
      <c r="X296" s="1">
        <f>IF(QP_IncomeWP!X296="","",'Cost and Benefit Parameters'!$C$45*(QP_IncomeWP!X296-Income_CF!X298))</f>
        <v>-464011.22968563664</v>
      </c>
      <c r="Y296" s="1">
        <f>IF(QP_IncomeWP!Y296="","",'Cost and Benefit Parameters'!$C$45*(QP_IncomeWP!Y296-Income_CF!Y298))</f>
        <v>-480567.43217820552</v>
      </c>
      <c r="Z296" s="1">
        <f>IF(QP_IncomeWP!Z296="","",'Cost and Benefit Parameters'!$C$45*(QP_IncomeWP!Z296-Income_CF!Z298))</f>
        <v>-497415.83097977861</v>
      </c>
      <c r="AA296" s="1">
        <f>IF(QP_IncomeWP!AA296="","",'Cost and Benefit Parameters'!$C$45*(QP_IncomeWP!AA296-Income_CF!AA298))</f>
        <v>-514546.10398860363</v>
      </c>
      <c r="AB296" s="1">
        <f>IF(QP_IncomeWP!AB296="","",'Cost and Benefit Parameters'!$C$45*(QP_IncomeWP!AB296-Income_CF!AB298))</f>
        <v>-531947.05451902864</v>
      </c>
      <c r="AC296" s="1">
        <f>IF(QP_IncomeWP!AC296="","",'Cost and Benefit Parameters'!$C$45*(QP_IncomeWP!AC296-Income_CF!AC298))</f>
        <v>-549606.60850799526</v>
      </c>
      <c r="AD296" s="1">
        <f>IF(QP_IncomeWP!AD296="","",'Cost and Benefit Parameters'!$C$45*(QP_IncomeWP!AD296-Income_CF!AD298))</f>
        <v>-567511.81430154119</v>
      </c>
      <c r="AE296" s="1">
        <f>IF(QP_IncomeWP!AE296="","",'Cost and Benefit Parameters'!$C$45*(QP_IncomeWP!AE296-Income_CF!AE298))</f>
        <v>-585648.84510930663</v>
      </c>
      <c r="AF296" s="1">
        <f>IF(QP_IncomeWP!AF296="","",'Cost and Benefit Parameters'!$C$45*(QP_IncomeWP!AF296-Income_CF!AF298))</f>
        <v>-604003.0042066091</v>
      </c>
      <c r="AG296" s="1">
        <f>IF(QP_IncomeWP!AG296="","",'Cost and Benefit Parameters'!$C$45*(QP_IncomeWP!AG296-Income_CF!AG298))</f>
        <v>-622558.73295457044</v>
      </c>
      <c r="AH296" s="1">
        <f>IF(QP_IncomeWP!AH296="","",'Cost and Benefit Parameters'!$C$45*(QP_IncomeWP!AH296-Income_CF!AH298))</f>
        <v>-641299.62169898499</v>
      </c>
      <c r="AI296" s="1">
        <f>IF(QP_IncomeWP!AI296="","",'Cost and Benefit Parameters'!$C$45*(QP_IncomeWP!AI296-Income_CF!AI298))</f>
        <v>-660208.423598347</v>
      </c>
      <c r="AJ296" s="1">
        <f>IF(QP_IncomeWP!AJ296="","",'Cost and Benefit Parameters'!$C$45*(QP_IncomeWP!AJ296-Income_CF!AJ298))</f>
        <v>-679267.07142043044</v>
      </c>
      <c r="AK296" s="1">
        <f>IF(QP_IncomeWP!AK296="","",'Cost and Benefit Parameters'!$C$45*(QP_IncomeWP!AK296-Income_CF!AK298))</f>
        <v>-698456.69733548327</v>
      </c>
      <c r="AL296" s="1">
        <f>IF(QP_IncomeWP!AL296="","",'Cost and Benefit Parameters'!$C$45*(QP_IncomeWP!AL296-Income_CF!AL298))</f>
        <v>-717757.65572205698</v>
      </c>
      <c r="AM296" s="1">
        <f>IF(QP_IncomeWP!AM296="","",'Cost and Benefit Parameters'!$C$45*(QP_IncomeWP!AM296-Income_CF!AM298))</f>
        <v>-737149.54898923391</v>
      </c>
      <c r="AN296" s="1">
        <f>IF(QP_IncomeWP!AN296="","",'Cost and Benefit Parameters'!$C$45*(QP_IncomeWP!AN296-Income_CF!AN298))</f>
        <v>-756611.25640618964</v>
      </c>
      <c r="AO296" s="1">
        <f>IF(QP_IncomeWP!AO296="","",'Cost and Benefit Parameters'!$C$45*(QP_IncomeWP!AO296-Income_CF!AO298))</f>
        <v>-776120.96591707983</v>
      </c>
      <c r="AP296" s="1">
        <f>IF(QP_IncomeWP!AP296="","",'Cost and Benefit Parameters'!$C$45*(QP_IncomeWP!AP296-Income_CF!AP298))</f>
        <v>-795656.2089058141</v>
      </c>
      <c r="AQ296" s="1">
        <f>IF(QP_IncomeWP!AQ296="","",'Cost and Benefit Parameters'!$C$45*(QP_IncomeWP!AQ296-Income_CF!AQ298))</f>
        <v>-815193.89786192344</v>
      </c>
      <c r="AR296" s="1">
        <f>IF(QP_IncomeWP!AR296="","",'Cost and Benefit Parameters'!$C$45*(QP_IncomeWP!AR296-Income_CF!AR298))</f>
        <v>-834710.36688503495</v>
      </c>
      <c r="AS296" s="1">
        <f>IF(QP_IncomeWP!AS296="","",'Cost and Benefit Parameters'!$C$45*(QP_IncomeWP!AS296-Income_CF!AS298))</f>
        <v>-854181.41495179769</v>
      </c>
      <c r="AT296" s="1">
        <f>IF(QP_IncomeWP!AT296="","",'Cost and Benefit Parameters'!$C$45*(QP_IncomeWP!AT296-Income_CF!AT298))</f>
        <v>-873582.35185558186</v>
      </c>
      <c r="AU296" s="1">
        <f>IF(QP_IncomeWP!AU296="","",'Cost and Benefit Parameters'!$C$45*(QP_IncomeWP!AU296-Income_CF!AU298))</f>
        <v>-892888.04671559902</v>
      </c>
      <c r="AV296" s="1">
        <f>IF(QP_IncomeWP!AV296="","",'Cost and Benefit Parameters'!$C$45*(QP_IncomeWP!AV296-Income_CF!AV298))</f>
        <v>-912072.97893888177</v>
      </c>
      <c r="AW296" s="1">
        <f>IF(QP_IncomeWP!AW296="","",'Cost and Benefit Parameters'!$C$45*(QP_IncomeWP!AW296-Income_CF!AW298))</f>
        <v>-931111.2915053335</v>
      </c>
      <c r="AX296" s="1">
        <f>IF(QP_IncomeWP!AX296="","",'Cost and Benefit Parameters'!$C$45*(QP_IncomeWP!AX296-Income_CF!AX298))</f>
        <v>-949976.84643343394</v>
      </c>
      <c r="AY296" s="1">
        <f>IF(QP_IncomeWP!AY296="","",'Cost and Benefit Parameters'!$C$45*(QP_IncomeWP!AY296-Income_CF!AY298))</f>
        <v>-968643.28227168357</v>
      </c>
      <c r="AZ296" s="1">
        <f>IF(QP_IncomeWP!AZ296="","",'Cost and Benefit Parameters'!$C$45*(QP_IncomeWP!AZ296-Income_CF!AZ298))</f>
        <v>-987084.07344913762</v>
      </c>
      <c r="BA296" s="1">
        <f>IF(QP_IncomeWP!BA296="","",'Cost and Benefit Parameters'!$C$45*(QP_IncomeWP!BA296-Income_CF!BA298))</f>
        <v>-1005272.5913069594</v>
      </c>
      <c r="BB296" s="1">
        <f>IF(QP_IncomeWP!BB296="","",'Cost and Benefit Parameters'!$C$45*(QP_IncomeWP!BB296-Income_CF!BB298))</f>
        <v>-1023182.1666223147</v>
      </c>
      <c r="BC296" s="1">
        <f>IF(QP_IncomeWP!BC296="","",'Cost and Benefit Parameters'!$C$45*(QP_IncomeWP!BC296-Income_CF!BC298))</f>
        <v>-1040786.1534259535</v>
      </c>
      <c r="BD296" s="1">
        <f>IF(QP_IncomeWP!BD296="","",'Cost and Benefit Parameters'!$C$45*(QP_IncomeWP!BD296-Income_CF!BD298))</f>
        <v>-1058057.9939055576</v>
      </c>
      <c r="BE296" s="1">
        <f>IF(QP_IncomeWP!BE296="","",'Cost and Benefit Parameters'!$C$45*(QP_IncomeWP!BE296-Income_CF!BE298))</f>
        <v>-1074971.2841786833</v>
      </c>
      <c r="BF296" s="1">
        <f>IF(QP_IncomeWP!BF296="","",'Cost and Benefit Parameters'!$C$45*(QP_IncomeWP!BF296-Income_CF!BF298))</f>
        <v>-1091499.8407115249</v>
      </c>
      <c r="BG296" s="1">
        <f>IF(QP_IncomeWP!BG296="","",'Cost and Benefit Parameters'!$C$45*(QP_IncomeWP!BG296-Income_CF!BG298))</f>
        <v>-1107617.7671533695</v>
      </c>
      <c r="BH296" s="1" t="str">
        <f>IF(QP_IncomeWP!BH296="","",'Cost and Benefit Parameters'!$C$45*(QP_IncomeWP!BH296-Income_CF!BH298))</f>
        <v/>
      </c>
      <c r="BI296" s="1" t="str">
        <f>IF(QP_IncomeWP!BI296="","",'Cost and Benefit Parameters'!$C$45*(QP_IncomeWP!BI296-Income_CF!BI298))</f>
        <v/>
      </c>
      <c r="BJ296" s="1" t="str">
        <f>IF(QP_IncomeWP!BJ296="","",'Cost and Benefit Parameters'!$C$45*(QP_IncomeWP!BJ296-Income_CF!BJ298))</f>
        <v/>
      </c>
      <c r="BK296" s="1" t="str">
        <f>IF(QP_IncomeWP!BK296="","",'Cost and Benefit Parameters'!$C$45*(QP_IncomeWP!BK296-Income_CF!BK298))</f>
        <v/>
      </c>
      <c r="BL296" s="1" t="str">
        <f>IF(QP_IncomeWP!BL296="","",'Cost and Benefit Parameters'!$C$45*(QP_IncomeWP!BL296-Income_CF!BL298))</f>
        <v/>
      </c>
      <c r="BM296" s="1" t="str">
        <f>IF(QP_IncomeWP!BM296="","",'Cost and Benefit Parameters'!$C$45*(QP_IncomeWP!BM296-Income_CF!BM298))</f>
        <v/>
      </c>
      <c r="BN296" s="1" t="str">
        <f>IF(QP_IncomeWP!BN296="","",'Cost and Benefit Parameters'!$C$45*(QP_IncomeWP!BN296-Income_CF!BN298))</f>
        <v/>
      </c>
    </row>
    <row r="297" spans="1:72" x14ac:dyDescent="0.55000000000000004">
      <c r="A297" s="639"/>
      <c r="B297" t="s">
        <v>480</v>
      </c>
      <c r="H297" s="1" t="str">
        <f>IF(QP_IncomeWP!H297="","",'Cost and Benefit Parameters'!$C$45*(QP_IncomeWP!H297-Income_CF!H299))</f>
        <v/>
      </c>
      <c r="I297" s="1" t="str">
        <f>IF(QP_IncomeWP!I297="","",'Cost and Benefit Parameters'!$C$45*(QP_IncomeWP!I297-Income_CF!I299))</f>
        <v/>
      </c>
      <c r="J297" s="1" t="str">
        <f>IF(QP_IncomeWP!J297="","",'Cost and Benefit Parameters'!$C$45*(QP_IncomeWP!J297-Income_CF!J299))</f>
        <v/>
      </c>
      <c r="K297" s="1" t="str">
        <f>IF(QP_IncomeWP!K297="","",'Cost and Benefit Parameters'!$C$45*(QP_IncomeWP!K297-Income_CF!K299))</f>
        <v/>
      </c>
      <c r="L297" s="1" t="str">
        <f>IF(QP_IncomeWP!L297="","",'Cost and Benefit Parameters'!$C$45*(QP_IncomeWP!L297-Income_CF!L299))</f>
        <v/>
      </c>
      <c r="M297" s="1" t="str">
        <f>IF(QP_IncomeWP!M297="","",'Cost and Benefit Parameters'!$C$45*(QP_IncomeWP!M297-Income_CF!M299))</f>
        <v/>
      </c>
      <c r="N297" s="1" t="str">
        <f>IF(QP_IncomeWP!N297="","",'Cost and Benefit Parameters'!$C$45*(QP_IncomeWP!N297-Income_CF!N299))</f>
        <v/>
      </c>
      <c r="O297" s="1" t="str">
        <f>IF(QP_IncomeWP!O297="","",'Cost and Benefit Parameters'!$C$45*(QP_IncomeWP!O297-Income_CF!O299))</f>
        <v/>
      </c>
      <c r="P297" s="1" t="str">
        <f>IF(QP_IncomeWP!P297="","",'Cost and Benefit Parameters'!$C$45*(QP_IncomeWP!P297-Income_CF!P299))</f>
        <v/>
      </c>
      <c r="Q297" s="1" t="str">
        <f>IF(QP_IncomeWP!Q297="","",'Cost and Benefit Parameters'!$C$45*(QP_IncomeWP!Q297-Income_CF!Q299))</f>
        <v/>
      </c>
      <c r="R297" s="1" t="str">
        <f>IF(QP_IncomeWP!R297="","",'Cost and Benefit Parameters'!$C$45*(QP_IncomeWP!R297-Income_CF!R299))</f>
        <v/>
      </c>
      <c r="S297" s="1" t="str">
        <f>IF(QP_IncomeWP!S297="","",'Cost and Benefit Parameters'!$C$45*(QP_IncomeWP!S297-Income_CF!S299))</f>
        <v/>
      </c>
      <c r="T297" s="1" t="str">
        <f>IF(QP_IncomeWP!T297="","",'Cost and Benefit Parameters'!$C$45*(QP_IncomeWP!T297-Income_CF!T299))</f>
        <v/>
      </c>
      <c r="U297" s="1">
        <f>IF(QP_IncomeWP!U297="","",'Cost and Benefit Parameters'!$C$45*(QP_IncomeWP!U297-Income_CF!U299))</f>
        <v>-409416.24281288247</v>
      </c>
      <c r="V297" s="1">
        <f>IF(QP_IncomeWP!V297="","",'Cost and Benefit Parameters'!$C$45*(QP_IncomeWP!V297-Income_CF!V299))</f>
        <v>-425298.44642422005</v>
      </c>
      <c r="W297" s="1">
        <f>IF(QP_IncomeWP!W297="","",'Cost and Benefit Parameters'!$C$45*(QP_IncomeWP!W297-Income_CF!W299))</f>
        <v>-441531.75892442995</v>
      </c>
      <c r="X297" s="1">
        <f>IF(QP_IncomeWP!X297="","",'Cost and Benefit Parameters'!$C$45*(QP_IncomeWP!X297-Income_CF!X299))</f>
        <v>-458109.73607957823</v>
      </c>
      <c r="Y297" s="1">
        <f>IF(QP_IncomeWP!Y297="","",'Cost and Benefit Parameters'!$C$45*(QP_IncomeWP!Y297-Income_CF!Y299))</f>
        <v>-477931.5665762056</v>
      </c>
      <c r="Z297" s="1">
        <f>IF(QP_IncomeWP!Z297="","",'Cost and Benefit Parameters'!$C$45*(QP_IncomeWP!Z297-Income_CF!Z299))</f>
        <v>-494984.45514355198</v>
      </c>
      <c r="AA297" s="1">
        <f>IF(QP_IncomeWP!AA297="","",'Cost and Benefit Parameters'!$C$45*(QP_IncomeWP!AA297-Income_CF!AA299))</f>
        <v>-512338.30590917176</v>
      </c>
      <c r="AB297" s="1">
        <f>IF(QP_IncomeWP!AB297="","",'Cost and Benefit Parameters'!$C$45*(QP_IncomeWP!AB297-Income_CF!AB299))</f>
        <v>-529982.48710826156</v>
      </c>
      <c r="AC297" s="1">
        <f>IF(QP_IncomeWP!AC297="","",'Cost and Benefit Parameters'!$C$45*(QP_IncomeWP!AC297-Income_CF!AC299))</f>
        <v>-547905.46615459945</v>
      </c>
      <c r="AD297" s="1">
        <f>IF(QP_IncomeWP!AD297="","",'Cost and Benefit Parameters'!$C$45*(QP_IncomeWP!AD297-Income_CF!AD299))</f>
        <v>-566094.80676323501</v>
      </c>
      <c r="AE297" s="1">
        <f>IF(QP_IncomeWP!AE297="","",'Cost and Benefit Parameters'!$C$45*(QP_IncomeWP!AE297-Income_CF!AE299))</f>
        <v>-584537.16873058747</v>
      </c>
      <c r="AF297" s="1">
        <f>IF(QP_IncomeWP!AF297="","",'Cost and Benefit Parameters'!$C$45*(QP_IncomeWP!AF297-Income_CF!AF299))</f>
        <v>-603218.31046258577</v>
      </c>
      <c r="AG297" s="1">
        <f>IF(QP_IncomeWP!AG297="","",'Cost and Benefit Parameters'!$C$45*(QP_IncomeWP!AG297-Income_CF!AG299))</f>
        <v>-622123.09433280723</v>
      </c>
      <c r="AH297" s="1">
        <f>IF(QP_IncomeWP!AH297="","",'Cost and Benefit Parameters'!$C$45*(QP_IncomeWP!AH297-Income_CF!AH299))</f>
        <v>-641235.49494320771</v>
      </c>
      <c r="AI297" s="1">
        <f>IF(QP_IncomeWP!AI297="","",'Cost and Benefit Parameters'!$C$45*(QP_IncomeWP!AI297-Income_CF!AI299))</f>
        <v>-660538.61034995411</v>
      </c>
      <c r="AJ297" s="1">
        <f>IF(QP_IncomeWP!AJ297="","",'Cost and Benefit Parameters'!$C$45*(QP_IncomeWP!AJ297-Income_CF!AJ299))</f>
        <v>-680014.67630629742</v>
      </c>
      <c r="AK297" s="1">
        <f>IF(QP_IncomeWP!AK297="","",'Cost and Benefit Parameters'!$C$45*(QP_IncomeWP!AK297-Income_CF!AK299))</f>
        <v>-699645.08356304339</v>
      </c>
      <c r="AL297" s="1">
        <f>IF(QP_IncomeWP!AL297="","",'Cost and Benefit Parameters'!$C$45*(QP_IncomeWP!AL297-Income_CF!AL299))</f>
        <v>-719410.39825554774</v>
      </c>
      <c r="AM297" s="1">
        <f>IF(QP_IncomeWP!AM297="","",'Cost and Benefit Parameters'!$C$45*(QP_IncomeWP!AM297-Income_CF!AM299))</f>
        <v>-739290.38539371872</v>
      </c>
      <c r="AN297" s="1">
        <f>IF(QP_IncomeWP!AN297="","",'Cost and Benefit Parameters'!$C$45*(QP_IncomeWP!AN297-Income_CF!AN299))</f>
        <v>-759264.03545891063</v>
      </c>
      <c r="AO297" s="1">
        <f>IF(QP_IncomeWP!AO297="","",'Cost and Benefit Parameters'!$C$45*(QP_IncomeWP!AO297-Income_CF!AO299))</f>
        <v>-779309.59409837588</v>
      </c>
      <c r="AP297" s="1">
        <f>IF(QP_IncomeWP!AP297="","",'Cost and Benefit Parameters'!$C$45*(QP_IncomeWP!AP297-Income_CF!AP299))</f>
        <v>-799404.59489459242</v>
      </c>
      <c r="AQ297" s="1">
        <f>IF(QP_IncomeWP!AQ297="","",'Cost and Benefit Parameters'!$C$45*(QP_IncomeWP!AQ297-Income_CF!AQ299))</f>
        <v>-819525.89517298841</v>
      </c>
      <c r="AR297" s="1">
        <f>IF(QP_IncomeWP!AR297="","",'Cost and Benefit Parameters'!$C$45*(QP_IncomeWP!AR297-Income_CF!AR299))</f>
        <v>-839649.7147977812</v>
      </c>
      <c r="AS297" s="1">
        <f>IF(QP_IncomeWP!AS297="","",'Cost and Benefit Parameters'!$C$45*(QP_IncomeWP!AS297-Income_CF!AS299))</f>
        <v>-859751.67789158609</v>
      </c>
      <c r="AT297" s="1">
        <f>IF(QP_IncomeWP!AT297="","",'Cost and Benefit Parameters'!$C$45*(QP_IncomeWP!AT297-Income_CF!AT299))</f>
        <v>-879806.85740035155</v>
      </c>
      <c r="AU297" s="1">
        <f>IF(QP_IncomeWP!AU297="","",'Cost and Benefit Parameters'!$C$45*(QP_IncomeWP!AU297-Income_CF!AU299))</f>
        <v>-899789.82241124962</v>
      </c>
      <c r="AV297" s="1">
        <f>IF(QP_IncomeWP!AV297="","",'Cost and Benefit Parameters'!$C$45*(QP_IncomeWP!AV297-Income_CF!AV299))</f>
        <v>-919674.68811706745</v>
      </c>
      <c r="AW297" s="1">
        <f>IF(QP_IncomeWP!AW297="","",'Cost and Benefit Parameters'!$C$45*(QP_IncomeWP!AW297-Income_CF!AW299))</f>
        <v>-939435.1683070485</v>
      </c>
      <c r="AX297" s="1">
        <f>IF(QP_IncomeWP!AX297="","",'Cost and Benefit Parameters'!$C$45*(QP_IncomeWP!AX297-Income_CF!AX299))</f>
        <v>-959044.63025049353</v>
      </c>
      <c r="AY297" s="1">
        <f>IF(QP_IncomeWP!AY297="","",'Cost and Benefit Parameters'!$C$45*(QP_IncomeWP!AY297-Income_CF!AY299))</f>
        <v>-978476.15182643721</v>
      </c>
      <c r="AZ297" s="1">
        <f>IF(QP_IncomeWP!AZ297="","",'Cost and Benefit Parameters'!$C$45*(QP_IncomeWP!AZ297-Income_CF!AZ299))</f>
        <v>-997702.58073983388</v>
      </c>
      <c r="BA297" s="1">
        <f>IF(QP_IncomeWP!BA297="","",'Cost and Benefit Parameters'!$C$45*(QP_IncomeWP!BA297-Income_CF!BA299))</f>
        <v>-1016696.5956526124</v>
      </c>
      <c r="BB297" s="1">
        <f>IF(QP_IncomeWP!BB297="","",'Cost and Benefit Parameters'!$C$45*(QP_IncomeWP!BB297-Income_CF!BB299))</f>
        <v>-1035430.7690461684</v>
      </c>
      <c r="BC297" s="1">
        <f>IF(QP_IncomeWP!BC297="","",'Cost and Benefit Parameters'!$C$45*(QP_IncomeWP!BC297-Income_CF!BC299))</f>
        <v>-1053877.6316209841</v>
      </c>
      <c r="BD297" s="1">
        <f>IF(QP_IncomeWP!BD297="","",'Cost and Benefit Parameters'!$C$45*(QP_IncomeWP!BD297-Income_CF!BD299))</f>
        <v>-1072009.7380287319</v>
      </c>
      <c r="BE297" s="1">
        <f>IF(QP_IncomeWP!BE297="","",'Cost and Benefit Parameters'!$C$45*(QP_IncomeWP!BE297-Income_CF!BE299))</f>
        <v>-1089799.7337227236</v>
      </c>
      <c r="BF297" s="1">
        <f>IF(QP_IncomeWP!BF297="","",'Cost and Benefit Parameters'!$C$45*(QP_IncomeWP!BF297-Income_CF!BF299))</f>
        <v>-1107220.4227040447</v>
      </c>
      <c r="BG297" s="1">
        <f>IF(QP_IncomeWP!BG297="","",'Cost and Benefit Parameters'!$C$45*(QP_IncomeWP!BG297-Income_CF!BG299))</f>
        <v>-1124244.8359328704</v>
      </c>
      <c r="BH297" s="1">
        <f>IF(QP_IncomeWP!BH297="","",'Cost and Benefit Parameters'!$C$45*(QP_IncomeWP!BH297-Income_CF!BH299))</f>
        <v>-1140846.3001679704</v>
      </c>
      <c r="BI297" s="1" t="str">
        <f>IF(QP_IncomeWP!BI297="","",'Cost and Benefit Parameters'!$C$45*(QP_IncomeWP!BI297-Income_CF!BI299))</f>
        <v/>
      </c>
      <c r="BJ297" s="1" t="str">
        <f>IF(QP_IncomeWP!BJ297="","",'Cost and Benefit Parameters'!$C$45*(QP_IncomeWP!BJ297-Income_CF!BJ299))</f>
        <v/>
      </c>
      <c r="BK297" s="1" t="str">
        <f>IF(QP_IncomeWP!BK297="","",'Cost and Benefit Parameters'!$C$45*(QP_IncomeWP!BK297-Income_CF!BK299))</f>
        <v/>
      </c>
      <c r="BL297" s="1" t="str">
        <f>IF(QP_IncomeWP!BL297="","",'Cost and Benefit Parameters'!$C$45*(QP_IncomeWP!BL297-Income_CF!BL299))</f>
        <v/>
      </c>
      <c r="BM297" s="1" t="str">
        <f>IF(QP_IncomeWP!BM297="","",'Cost and Benefit Parameters'!$C$45*(QP_IncomeWP!BM297-Income_CF!BM299))</f>
        <v/>
      </c>
      <c r="BN297" s="1" t="str">
        <f>IF(QP_IncomeWP!BN297="","",'Cost and Benefit Parameters'!$C$45*(QP_IncomeWP!BN297-Income_CF!BN299))</f>
        <v/>
      </c>
    </row>
    <row r="298" spans="1:72" x14ac:dyDescent="0.55000000000000004">
      <c r="A298" s="639"/>
      <c r="B298" t="s">
        <v>481</v>
      </c>
      <c r="H298" s="1" t="str">
        <f>IF(QP_IncomeWP!H298="","",'Cost and Benefit Parameters'!$C$45*(QP_IncomeWP!H298-Income_CF!H300))</f>
        <v/>
      </c>
      <c r="I298" s="1" t="str">
        <f>IF(QP_IncomeWP!I298="","",'Cost and Benefit Parameters'!$C$45*(QP_IncomeWP!I298-Income_CF!I300))</f>
        <v/>
      </c>
      <c r="J298" s="1" t="str">
        <f>IF(QP_IncomeWP!J298="","",'Cost and Benefit Parameters'!$C$45*(QP_IncomeWP!J298-Income_CF!J300))</f>
        <v/>
      </c>
      <c r="K298" s="1" t="str">
        <f>IF(QP_IncomeWP!K298="","",'Cost and Benefit Parameters'!$C$45*(QP_IncomeWP!K298-Income_CF!K300))</f>
        <v/>
      </c>
      <c r="L298" s="1" t="str">
        <f>IF(QP_IncomeWP!L298="","",'Cost and Benefit Parameters'!$C$45*(QP_IncomeWP!L298-Income_CF!L300))</f>
        <v/>
      </c>
      <c r="M298" s="1" t="str">
        <f>IF(QP_IncomeWP!M298="","",'Cost and Benefit Parameters'!$C$45*(QP_IncomeWP!M298-Income_CF!M300))</f>
        <v/>
      </c>
      <c r="N298" s="1" t="str">
        <f>IF(QP_IncomeWP!N298="","",'Cost and Benefit Parameters'!$C$45*(QP_IncomeWP!N298-Income_CF!N300))</f>
        <v/>
      </c>
      <c r="O298" s="1" t="str">
        <f>IF(QP_IncomeWP!O298="","",'Cost and Benefit Parameters'!$C$45*(QP_IncomeWP!O298-Income_CF!O300))</f>
        <v/>
      </c>
      <c r="P298" s="1" t="str">
        <f>IF(QP_IncomeWP!P298="","",'Cost and Benefit Parameters'!$C$45*(QP_IncomeWP!P298-Income_CF!P300))</f>
        <v/>
      </c>
      <c r="Q298" s="1" t="str">
        <f>IF(QP_IncomeWP!Q298="","",'Cost and Benefit Parameters'!$C$45*(QP_IncomeWP!Q298-Income_CF!Q300))</f>
        <v/>
      </c>
      <c r="R298" s="1" t="str">
        <f>IF(QP_IncomeWP!R298="","",'Cost and Benefit Parameters'!$C$45*(QP_IncomeWP!R298-Income_CF!R300))</f>
        <v/>
      </c>
      <c r="S298" s="1" t="str">
        <f>IF(QP_IncomeWP!S298="","",'Cost and Benefit Parameters'!$C$45*(QP_IncomeWP!S298-Income_CF!S300))</f>
        <v/>
      </c>
      <c r="T298" s="1" t="str">
        <f>IF(QP_IncomeWP!T298="","",'Cost and Benefit Parameters'!$C$45*(QP_IncomeWP!T298-Income_CF!T300))</f>
        <v/>
      </c>
      <c r="U298" s="1" t="str">
        <f>IF(QP_IncomeWP!U298="","",'Cost and Benefit Parameters'!$C$45*(QP_IncomeWP!U298-Income_CF!U300))</f>
        <v/>
      </c>
      <c r="V298" s="1">
        <f>IF(QP_IncomeWP!V298="","",'Cost and Benefit Parameters'!$C$45*(QP_IncomeWP!V298-Income_CF!V300))</f>
        <v>-421698.73009726882</v>
      </c>
      <c r="W298" s="1">
        <f>IF(QP_IncomeWP!W298="","",'Cost and Benefit Parameters'!$C$45*(QP_IncomeWP!W298-Income_CF!W300))</f>
        <v>-438057.39981694642</v>
      </c>
      <c r="X298" s="1">
        <f>IF(QP_IncomeWP!X298="","",'Cost and Benefit Parameters'!$C$45*(QP_IncomeWP!X298-Income_CF!X300))</f>
        <v>-454777.71169216285</v>
      </c>
      <c r="Y298" s="1">
        <f>IF(QP_IncomeWP!Y298="","",'Cost and Benefit Parameters'!$C$45*(QP_IncomeWP!Y298-Income_CF!Y300))</f>
        <v>-471853.0281619656</v>
      </c>
      <c r="Z298" s="1">
        <f>IF(QP_IncomeWP!Z298="","",'Cost and Benefit Parameters'!$C$45*(QP_IncomeWP!Z298-Income_CF!Z300))</f>
        <v>-492269.51357349183</v>
      </c>
      <c r="AA298" s="1">
        <f>IF(QP_IncomeWP!AA298="","",'Cost and Benefit Parameters'!$C$45*(QP_IncomeWP!AA298-Income_CF!AA300))</f>
        <v>-509833.98879785836</v>
      </c>
      <c r="AB298" s="1">
        <f>IF(QP_IncomeWP!AB298="","",'Cost and Benefit Parameters'!$C$45*(QP_IncomeWP!AB298-Income_CF!AB300))</f>
        <v>-527708.45508644707</v>
      </c>
      <c r="AC298" s="1">
        <f>IF(QP_IncomeWP!AC298="","",'Cost and Benefit Parameters'!$C$45*(QP_IncomeWP!AC298-Income_CF!AC300))</f>
        <v>-545881.96172150958</v>
      </c>
      <c r="AD298" s="1">
        <f>IF(QP_IncomeWP!AD298="","",'Cost and Benefit Parameters'!$C$45*(QP_IncomeWP!AD298-Income_CF!AD300))</f>
        <v>-564342.6301392375</v>
      </c>
      <c r="AE298" s="1">
        <f>IF(QP_IncomeWP!AE298="","",'Cost and Benefit Parameters'!$C$45*(QP_IncomeWP!AE298-Income_CF!AE300))</f>
        <v>-583077.65096613229</v>
      </c>
      <c r="AF298" s="1">
        <f>IF(QP_IncomeWP!AF298="","",'Cost and Benefit Parameters'!$C$45*(QP_IncomeWP!AF298-Income_CF!AF300))</f>
        <v>-602073.28379250504</v>
      </c>
      <c r="AG298" s="1">
        <f>IF(QP_IncomeWP!AG298="","",'Cost and Benefit Parameters'!$C$45*(QP_IncomeWP!AG298-Income_CF!AG300))</f>
        <v>-621314.85977646348</v>
      </c>
      <c r="AH298" s="1">
        <f>IF(QP_IncomeWP!AH298="","",'Cost and Benefit Parameters'!$C$45*(QP_IncomeWP!AH298-Income_CF!AH300))</f>
        <v>-640786.78716279159</v>
      </c>
      <c r="AI298" s="1">
        <f>IF(QP_IncomeWP!AI298="","",'Cost and Benefit Parameters'!$C$45*(QP_IncomeWP!AI298-Income_CF!AI300))</f>
        <v>-660472.55979150359</v>
      </c>
      <c r="AJ298" s="1">
        <f>IF(QP_IncomeWP!AJ298="","",'Cost and Benefit Parameters'!$C$45*(QP_IncomeWP!AJ298-Income_CF!AJ300))</f>
        <v>-680354.76866045315</v>
      </c>
      <c r="AK298" s="1">
        <f>IF(QP_IncomeWP!AK298="","",'Cost and Benefit Parameters'!$C$45*(QP_IncomeWP!AK298-Income_CF!AK300))</f>
        <v>-700415.11659548653</v>
      </c>
      <c r="AL298" s="1">
        <f>IF(QP_IncomeWP!AL298="","",'Cost and Benefit Parameters'!$C$45*(QP_IncomeWP!AL298-Income_CF!AL300))</f>
        <v>-720634.43606993451</v>
      </c>
      <c r="AM298" s="1">
        <f>IF(QP_IncomeWP!AM298="","",'Cost and Benefit Parameters'!$C$45*(QP_IncomeWP!AM298-Income_CF!AM300))</f>
        <v>-740992.71020321362</v>
      </c>
      <c r="AN298" s="1">
        <f>IF(QP_IncomeWP!AN298="","",'Cost and Benefit Parameters'!$C$45*(QP_IncomeWP!AN298-Income_CF!AN300))</f>
        <v>-761469.09695553046</v>
      </c>
      <c r="AO298" s="1">
        <f>IF(QP_IncomeWP!AO298="","",'Cost and Benefit Parameters'!$C$45*(QP_IncomeWP!AO298-Income_CF!AO300))</f>
        <v>-782041.95652267814</v>
      </c>
      <c r="AP298" s="1">
        <f>IF(QP_IncomeWP!AP298="","",'Cost and Benefit Parameters'!$C$45*(QP_IncomeWP!AP298-Income_CF!AP300))</f>
        <v>-802688.88192132674</v>
      </c>
      <c r="AQ298" s="1">
        <f>IF(QP_IncomeWP!AQ298="","",'Cost and Benefit Parameters'!$C$45*(QP_IncomeWP!AQ298-Income_CF!AQ300))</f>
        <v>-823386.73274143005</v>
      </c>
      <c r="AR298" s="1">
        <f>IF(QP_IncomeWP!AR298="","",'Cost and Benefit Parameters'!$C$45*(QP_IncomeWP!AR298-Income_CF!AR300))</f>
        <v>-844111.67202817823</v>
      </c>
      <c r="AS298" s="1">
        <f>IF(QP_IncomeWP!AS298="","",'Cost and Benefit Parameters'!$C$45*(QP_IncomeWP!AS298-Income_CF!AS300))</f>
        <v>-864839.20624171465</v>
      </c>
      <c r="AT298" s="1">
        <f>IF(QP_IncomeWP!AT298="","",'Cost and Benefit Parameters'!$C$45*(QP_IncomeWP!AT298-Income_CF!AT300))</f>
        <v>-885544.22822833317</v>
      </c>
      <c r="AU298" s="1">
        <f>IF(QP_IncomeWP!AU298="","",'Cost and Benefit Parameters'!$C$45*(QP_IncomeWP!AU298-Income_CF!AU300))</f>
        <v>-906201.0631223619</v>
      </c>
      <c r="AV298" s="1">
        <f>IF(QP_IncomeWP!AV298="","",'Cost and Benefit Parameters'!$C$45*(QP_IncomeWP!AV298-Income_CF!AV300))</f>
        <v>-926783.51708358701</v>
      </c>
      <c r="AW298" s="1">
        <f>IF(QP_IncomeWP!AW298="","",'Cost and Benefit Parameters'!$C$45*(QP_IncomeWP!AW298-Income_CF!AW300))</f>
        <v>-947264.92876057921</v>
      </c>
      <c r="AX298" s="1">
        <f>IF(QP_IncomeWP!AX298="","",'Cost and Benefit Parameters'!$C$45*(QP_IncomeWP!AX298-Income_CF!AX300))</f>
        <v>-967618.22335625964</v>
      </c>
      <c r="AY298" s="1">
        <f>IF(QP_IncomeWP!AY298="","",'Cost and Benefit Parameters'!$C$45*(QP_IncomeWP!AY298-Income_CF!AY300))</f>
        <v>-987815.96915800846</v>
      </c>
      <c r="AZ298" s="1">
        <f>IF(QP_IncomeWP!AZ298="","",'Cost and Benefit Parameters'!$C$45*(QP_IncomeWP!AZ298-Income_CF!AZ300))</f>
        <v>-1007830.43638123</v>
      </c>
      <c r="BA298" s="1">
        <f>IF(QP_IncomeWP!BA298="","",'Cost and Benefit Parameters'!$C$45*(QP_IncomeWP!BA298-Income_CF!BA300))</f>
        <v>-1027633.6581620292</v>
      </c>
      <c r="BB298" s="1">
        <f>IF(QP_IncomeWP!BB298="","",'Cost and Benefit Parameters'!$C$45*(QP_IncomeWP!BB298-Income_CF!BB300))</f>
        <v>-1047197.4935221903</v>
      </c>
      <c r="BC298" s="1">
        <f>IF(QP_IncomeWP!BC298="","",'Cost and Benefit Parameters'!$C$45*(QP_IncomeWP!BC298-Income_CF!BC300))</f>
        <v>-1066493.6921175532</v>
      </c>
      <c r="BD298" s="1">
        <f>IF(QP_IncomeWP!BD298="","",'Cost and Benefit Parameters'!$C$45*(QP_IncomeWP!BD298-Income_CF!BD300))</f>
        <v>-1085493.9605696138</v>
      </c>
      <c r="BE298" s="1">
        <f>IF(QP_IncomeWP!BE298="","",'Cost and Benefit Parameters'!$C$45*(QP_IncomeWP!BE298-Income_CF!BE300))</f>
        <v>-1104170.0301695936</v>
      </c>
      <c r="BF298" s="1">
        <f>IF(QP_IncomeWP!BF298="","",'Cost and Benefit Parameters'!$C$45*(QP_IncomeWP!BF298-Income_CF!BF300))</f>
        <v>-1122493.7257344057</v>
      </c>
      <c r="BG298" s="1">
        <f>IF(QP_IncomeWP!BG298="","",'Cost and Benefit Parameters'!$C$45*(QP_IncomeWP!BG298-Income_CF!BG300))</f>
        <v>-1140437.0353851654</v>
      </c>
      <c r="BH298" s="1">
        <f>IF(QP_IncomeWP!BH298="","",'Cost and Benefit Parameters'!$C$45*(QP_IncomeWP!BH298-Income_CF!BH300))</f>
        <v>-1157972.181010857</v>
      </c>
      <c r="BI298" s="1">
        <f>IF(QP_IncomeWP!BI298="","",'Cost and Benefit Parameters'!$C$45*(QP_IncomeWP!BI298-Income_CF!BI300))</f>
        <v>-1175071.6891730095</v>
      </c>
      <c r="BJ298" s="1" t="str">
        <f>IF(QP_IncomeWP!BJ298="","",'Cost and Benefit Parameters'!$C$45*(QP_IncomeWP!BJ298-Income_CF!BJ300))</f>
        <v/>
      </c>
      <c r="BK298" s="1" t="str">
        <f>IF(QP_IncomeWP!BK298="","",'Cost and Benefit Parameters'!$C$45*(QP_IncomeWP!BK298-Income_CF!BK300))</f>
        <v/>
      </c>
      <c r="BL298" s="1" t="str">
        <f>IF(QP_IncomeWP!BL298="","",'Cost and Benefit Parameters'!$C$45*(QP_IncomeWP!BL298-Income_CF!BL300))</f>
        <v/>
      </c>
      <c r="BM298" s="1" t="str">
        <f>IF(QP_IncomeWP!BM298="","",'Cost and Benefit Parameters'!$C$45*(QP_IncomeWP!BM298-Income_CF!BM300))</f>
        <v/>
      </c>
      <c r="BN298" s="1" t="str">
        <f>IF(QP_IncomeWP!BN298="","",'Cost and Benefit Parameters'!$C$45*(QP_IncomeWP!BN298-Income_CF!BN300))</f>
        <v/>
      </c>
    </row>
    <row r="299" spans="1:72" x14ac:dyDescent="0.55000000000000004">
      <c r="A299" s="639"/>
      <c r="B299" t="s">
        <v>482</v>
      </c>
      <c r="H299" s="1" t="str">
        <f>IF(QP_IncomeWP!H299="","",'Cost and Benefit Parameters'!$C$45*(QP_IncomeWP!H299-Income_CF!H301))</f>
        <v/>
      </c>
      <c r="I299" s="1" t="str">
        <f>IF(QP_IncomeWP!I299="","",'Cost and Benefit Parameters'!$C$45*(QP_IncomeWP!I299-Income_CF!I301))</f>
        <v/>
      </c>
      <c r="J299" s="1" t="str">
        <f>IF(QP_IncomeWP!J299="","",'Cost and Benefit Parameters'!$C$45*(QP_IncomeWP!J299-Income_CF!J301))</f>
        <v/>
      </c>
      <c r="K299" s="1" t="str">
        <f>IF(QP_IncomeWP!K299="","",'Cost and Benefit Parameters'!$C$45*(QP_IncomeWP!K299-Income_CF!K301))</f>
        <v/>
      </c>
      <c r="L299" s="1" t="str">
        <f>IF(QP_IncomeWP!L299="","",'Cost and Benefit Parameters'!$C$45*(QP_IncomeWP!L299-Income_CF!L301))</f>
        <v/>
      </c>
      <c r="M299" s="1" t="str">
        <f>IF(QP_IncomeWP!M299="","",'Cost and Benefit Parameters'!$C$45*(QP_IncomeWP!M299-Income_CF!M301))</f>
        <v/>
      </c>
      <c r="N299" s="1" t="str">
        <f>IF(QP_IncomeWP!N299="","",'Cost and Benefit Parameters'!$C$45*(QP_IncomeWP!N299-Income_CF!N301))</f>
        <v/>
      </c>
      <c r="O299" s="1" t="str">
        <f>IF(QP_IncomeWP!O299="","",'Cost and Benefit Parameters'!$C$45*(QP_IncomeWP!O299-Income_CF!O301))</f>
        <v/>
      </c>
      <c r="P299" s="1" t="str">
        <f>IF(QP_IncomeWP!P299="","",'Cost and Benefit Parameters'!$C$45*(QP_IncomeWP!P299-Income_CF!P301))</f>
        <v/>
      </c>
      <c r="Q299" s="1" t="str">
        <f>IF(QP_IncomeWP!Q299="","",'Cost and Benefit Parameters'!$C$45*(QP_IncomeWP!Q299-Income_CF!Q301))</f>
        <v/>
      </c>
      <c r="R299" s="1" t="str">
        <f>IF(QP_IncomeWP!R299="","",'Cost and Benefit Parameters'!$C$45*(QP_IncomeWP!R299-Income_CF!R301))</f>
        <v/>
      </c>
      <c r="S299" s="1" t="str">
        <f>IF(QP_IncomeWP!S299="","",'Cost and Benefit Parameters'!$C$45*(QP_IncomeWP!S299-Income_CF!S301))</f>
        <v/>
      </c>
      <c r="T299" s="1" t="str">
        <f>IF(QP_IncomeWP!T299="","",'Cost and Benefit Parameters'!$C$45*(QP_IncomeWP!T299-Income_CF!T301))</f>
        <v/>
      </c>
      <c r="U299" s="1" t="str">
        <f>IF(QP_IncomeWP!U299="","",'Cost and Benefit Parameters'!$C$45*(QP_IncomeWP!U299-Income_CF!U301))</f>
        <v/>
      </c>
      <c r="V299" s="1" t="str">
        <f>IF(QP_IncomeWP!V299="","",'Cost and Benefit Parameters'!$C$45*(QP_IncomeWP!V299-Income_CF!V301))</f>
        <v/>
      </c>
      <c r="W299" s="1">
        <f>IF(QP_IncomeWP!W299="","",'Cost and Benefit Parameters'!$C$45*(QP_IncomeWP!W299-Income_CF!W301))</f>
        <v>-434349.692000187</v>
      </c>
      <c r="X299" s="1">
        <f>IF(QP_IncomeWP!X299="","",'Cost and Benefit Parameters'!$C$45*(QP_IncomeWP!X299-Income_CF!X301))</f>
        <v>-451199.12181145488</v>
      </c>
      <c r="Y299" s="1">
        <f>IF(QP_IncomeWP!Y299="","",'Cost and Benefit Parameters'!$C$45*(QP_IncomeWP!Y299-Income_CF!Y301))</f>
        <v>-468421.04304292757</v>
      </c>
      <c r="Z299" s="1">
        <f>IF(QP_IncomeWP!Z299="","",'Cost and Benefit Parameters'!$C$45*(QP_IncomeWP!Z299-Income_CF!Z301))</f>
        <v>-486008.61900682462</v>
      </c>
      <c r="AA299" s="1">
        <f>IF(QP_IncomeWP!AA299="","",'Cost and Benefit Parameters'!$C$45*(QP_IncomeWP!AA299-Income_CF!AA301))</f>
        <v>-507037.59898069658</v>
      </c>
      <c r="AB299" s="1">
        <f>IF(QP_IncomeWP!AB299="","",'Cost and Benefit Parameters'!$C$45*(QP_IncomeWP!AB299-Income_CF!AB301))</f>
        <v>-525129.00846179388</v>
      </c>
      <c r="AC299" s="1">
        <f>IF(QP_IncomeWP!AC299="","",'Cost and Benefit Parameters'!$C$45*(QP_IncomeWP!AC299-Income_CF!AC301))</f>
        <v>-543539.70873904042</v>
      </c>
      <c r="AD299" s="1">
        <f>IF(QP_IncomeWP!AD299="","",'Cost and Benefit Parameters'!$C$45*(QP_IncomeWP!AD299-Income_CF!AD301))</f>
        <v>-562258.42057315493</v>
      </c>
      <c r="AE299" s="1">
        <f>IF(QP_IncomeWP!AE299="","",'Cost and Benefit Parameters'!$C$45*(QP_IncomeWP!AE299-Income_CF!AE301))</f>
        <v>-581272.90904341463</v>
      </c>
      <c r="AF299" s="1">
        <f>IF(QP_IncomeWP!AF299="","",'Cost and Benefit Parameters'!$C$45*(QP_IncomeWP!AF299-Income_CF!AF301))</f>
        <v>-600569.98049511621</v>
      </c>
      <c r="AG299" s="1">
        <f>IF(QP_IncomeWP!AG299="","",'Cost and Benefit Parameters'!$C$45*(QP_IncomeWP!AG299-Income_CF!AG301))</f>
        <v>-620135.48230628006</v>
      </c>
      <c r="AH299" s="1">
        <f>IF(QP_IncomeWP!AH299="","",'Cost and Benefit Parameters'!$C$45*(QP_IncomeWP!AH299-Income_CF!AH301))</f>
        <v>-639954.30556975736</v>
      </c>
      <c r="AI299" s="1">
        <f>IF(QP_IncomeWP!AI299="","",'Cost and Benefit Parameters'!$C$45*(QP_IncomeWP!AI299-Income_CF!AI301))</f>
        <v>-660010.39077767509</v>
      </c>
      <c r="AJ299" s="1">
        <f>IF(QP_IncomeWP!AJ299="","",'Cost and Benefit Parameters'!$C$45*(QP_IncomeWP!AJ299-Income_CF!AJ301))</f>
        <v>-680286.73658524873</v>
      </c>
      <c r="AK299" s="1">
        <f>IF(QP_IncomeWP!AK299="","",'Cost and Benefit Parameters'!$C$45*(QP_IncomeWP!AK299-Income_CF!AK301))</f>
        <v>-700765.41172026691</v>
      </c>
      <c r="AL299" s="1">
        <f>IF(QP_IncomeWP!AL299="","",'Cost and Benefit Parameters'!$C$45*(QP_IncomeWP!AL299-Income_CF!AL301))</f>
        <v>-721427.57009335072</v>
      </c>
      <c r="AM299" s="1">
        <f>IF(QP_IncomeWP!AM299="","",'Cost and Benefit Parameters'!$C$45*(QP_IncomeWP!AM299-Income_CF!AM301))</f>
        <v>-742253.46915203275</v>
      </c>
      <c r="AN299" s="1">
        <f>IF(QP_IncomeWP!AN299="","",'Cost and Benefit Parameters'!$C$45*(QP_IncomeWP!AN299-Income_CF!AN301))</f>
        <v>-763222.49150930997</v>
      </c>
      <c r="AO299" s="1">
        <f>IF(QP_IncomeWP!AO299="","",'Cost and Benefit Parameters'!$C$45*(QP_IncomeWP!AO299-Income_CF!AO301))</f>
        <v>-784313.16986419598</v>
      </c>
      <c r="AP299" s="1">
        <f>IF(QP_IncomeWP!AP299="","",'Cost and Benefit Parameters'!$C$45*(QP_IncomeWP!AP299-Income_CF!AP301))</f>
        <v>-805503.21521835832</v>
      </c>
      <c r="AQ299" s="1">
        <f>IF(QP_IncomeWP!AQ299="","",'Cost and Benefit Parameters'!$C$45*(QP_IncomeWP!AQ299-Income_CF!AQ301))</f>
        <v>-826769.5483789664</v>
      </c>
      <c r="AR299" s="1">
        <f>IF(QP_IncomeWP!AR299="","",'Cost and Benefit Parameters'!$C$45*(QP_IncomeWP!AR299-Income_CF!AR301))</f>
        <v>-848088.33472367271</v>
      </c>
      <c r="AS299" s="1">
        <f>IF(QP_IncomeWP!AS299="","",'Cost and Benefit Parameters'!$C$45*(QP_IncomeWP!AS299-Income_CF!AS301))</f>
        <v>-869435.02218902379</v>
      </c>
      <c r="AT299" s="1">
        <f>IF(QP_IncomeWP!AT299="","",'Cost and Benefit Parameters'!$C$45*(QP_IncomeWP!AT299-Income_CF!AT301))</f>
        <v>-890784.382428966</v>
      </c>
      <c r="AU299" s="1">
        <f>IF(QP_IncomeWP!AU299="","",'Cost and Benefit Parameters'!$C$45*(QP_IncomeWP!AU299-Income_CF!AU301))</f>
        <v>-912110.55507518351</v>
      </c>
      <c r="AV299" s="1">
        <f>IF(QP_IncomeWP!AV299="","",'Cost and Benefit Parameters'!$C$45*(QP_IncomeWP!AV299-Income_CF!AV301))</f>
        <v>-933387.09501603304</v>
      </c>
      <c r="AW299" s="1">
        <f>IF(QP_IncomeWP!AW299="","",'Cost and Benefit Parameters'!$C$45*(QP_IncomeWP!AW299-Income_CF!AW301))</f>
        <v>-954587.02259609452</v>
      </c>
      <c r="AX299" s="1">
        <f>IF(QP_IncomeWP!AX299="","",'Cost and Benefit Parameters'!$C$45*(QP_IncomeWP!AX299-Income_CF!AX301))</f>
        <v>-975682.87662339665</v>
      </c>
      <c r="AY299" s="1">
        <f>IF(QP_IncomeWP!AY299="","",'Cost and Benefit Parameters'!$C$45*(QP_IncomeWP!AY299-Income_CF!AY301))</f>
        <v>-996646.77005694737</v>
      </c>
      <c r="AZ299" s="1">
        <f>IF(QP_IncomeWP!AZ299="","",'Cost and Benefit Parameters'!$C$45*(QP_IncomeWP!AZ299-Income_CF!AZ301))</f>
        <v>-1017450.4482327489</v>
      </c>
      <c r="BA299" s="1">
        <f>IF(QP_IncomeWP!BA299="","",'Cost and Benefit Parameters'!$C$45*(QP_IncomeWP!BA299-Income_CF!BA301))</f>
        <v>-1038065.3494726669</v>
      </c>
      <c r="BB299" s="1">
        <f>IF(QP_IncomeWP!BB299="","",'Cost and Benefit Parameters'!$C$45*(QP_IncomeWP!BB299-Income_CF!BB301))</f>
        <v>-1058462.6679068895</v>
      </c>
      <c r="BC299" s="1">
        <f>IF(QP_IncomeWP!BC299="","",'Cost and Benefit Parameters'!$C$45*(QP_IncomeWP!BC299-Income_CF!BC301))</f>
        <v>-1078613.4183278559</v>
      </c>
      <c r="BD299" s="1">
        <f>IF(QP_IncomeWP!BD299="","",'Cost and Benefit Parameters'!$C$45*(QP_IncomeWP!BD299-Income_CF!BD301))</f>
        <v>-1098488.5028810799</v>
      </c>
      <c r="BE299" s="1">
        <f>IF(QP_IncomeWP!BE299="","",'Cost and Benefit Parameters'!$C$45*(QP_IncomeWP!BE299-Income_CF!BE301))</f>
        <v>-1118058.7793867018</v>
      </c>
      <c r="BF299" s="1">
        <f>IF(QP_IncomeWP!BF299="","",'Cost and Benefit Parameters'!$C$45*(QP_IncomeWP!BF299-Income_CF!BF301))</f>
        <v>-1137295.1310746812</v>
      </c>
      <c r="BG299" s="1">
        <f>IF(QP_IncomeWP!BG299="","",'Cost and Benefit Parameters'!$C$45*(QP_IncomeWP!BG299-Income_CF!BG301))</f>
        <v>-1156168.5375064381</v>
      </c>
      <c r="BH299" s="1">
        <f>IF(QP_IncomeWP!BH299="","",'Cost and Benefit Parameters'!$C$45*(QP_IncomeWP!BH299-Income_CF!BH301))</f>
        <v>-1174650.14644672</v>
      </c>
      <c r="BI299" s="1">
        <f>IF(QP_IncomeWP!BI299="","",'Cost and Benefit Parameters'!$C$45*(QP_IncomeWP!BI299-Income_CF!BI301))</f>
        <v>-1192711.3464411823</v>
      </c>
      <c r="BJ299" s="1">
        <f>IF(QP_IncomeWP!BJ299="","",'Cost and Benefit Parameters'!$C$45*(QP_IncomeWP!BJ299-Income_CF!BJ301))</f>
        <v>-1210323.8398482001</v>
      </c>
      <c r="BK299" s="1" t="str">
        <f>IF(QP_IncomeWP!BK299="","",'Cost and Benefit Parameters'!$C$45*(QP_IncomeWP!BK299-Income_CF!BK301))</f>
        <v/>
      </c>
      <c r="BL299" s="1" t="str">
        <f>IF(QP_IncomeWP!BL299="","",'Cost and Benefit Parameters'!$C$45*(QP_IncomeWP!BL299-Income_CF!BL301))</f>
        <v/>
      </c>
      <c r="BM299" s="1" t="str">
        <f>IF(QP_IncomeWP!BM299="","",'Cost and Benefit Parameters'!$C$45*(QP_IncomeWP!BM299-Income_CF!BM301))</f>
        <v/>
      </c>
      <c r="BN299" s="1" t="str">
        <f>IF(QP_IncomeWP!BN299="","",'Cost and Benefit Parameters'!$C$45*(QP_IncomeWP!BN299-Income_CF!BN301))</f>
        <v/>
      </c>
    </row>
    <row r="300" spans="1:72" x14ac:dyDescent="0.55000000000000004">
      <c r="A300" s="639"/>
      <c r="B300" t="s">
        <v>483</v>
      </c>
      <c r="H300" s="1" t="str">
        <f>IF(QP_IncomeWP!H300="","",'Cost and Benefit Parameters'!$C$45*(QP_IncomeWP!H300-Income_CF!H302))</f>
        <v/>
      </c>
      <c r="I300" s="1" t="str">
        <f>IF(QP_IncomeWP!I300="","",'Cost and Benefit Parameters'!$C$45*(QP_IncomeWP!I300-Income_CF!I302))</f>
        <v/>
      </c>
      <c r="J300" s="1" t="str">
        <f>IF(QP_IncomeWP!J300="","",'Cost and Benefit Parameters'!$C$45*(QP_IncomeWP!J300-Income_CF!J302))</f>
        <v/>
      </c>
      <c r="K300" s="1" t="str">
        <f>IF(QP_IncomeWP!K300="","",'Cost and Benefit Parameters'!$C$45*(QP_IncomeWP!K300-Income_CF!K302))</f>
        <v/>
      </c>
      <c r="L300" s="1" t="str">
        <f>IF(QP_IncomeWP!L300="","",'Cost and Benefit Parameters'!$C$45*(QP_IncomeWP!L300-Income_CF!L302))</f>
        <v/>
      </c>
      <c r="M300" s="1" t="str">
        <f>IF(QP_IncomeWP!M300="","",'Cost and Benefit Parameters'!$C$45*(QP_IncomeWP!M300-Income_CF!M302))</f>
        <v/>
      </c>
      <c r="N300" s="1" t="str">
        <f>IF(QP_IncomeWP!N300="","",'Cost and Benefit Parameters'!$C$45*(QP_IncomeWP!N300-Income_CF!N302))</f>
        <v/>
      </c>
      <c r="O300" s="1" t="str">
        <f>IF(QP_IncomeWP!O300="","",'Cost and Benefit Parameters'!$C$45*(QP_IncomeWP!O300-Income_CF!O302))</f>
        <v/>
      </c>
      <c r="P300" s="1" t="str">
        <f>IF(QP_IncomeWP!P300="","",'Cost and Benefit Parameters'!$C$45*(QP_IncomeWP!P300-Income_CF!P302))</f>
        <v/>
      </c>
      <c r="Q300" s="1" t="str">
        <f>IF(QP_IncomeWP!Q300="","",'Cost and Benefit Parameters'!$C$45*(QP_IncomeWP!Q300-Income_CF!Q302))</f>
        <v/>
      </c>
      <c r="R300" s="1" t="str">
        <f>IF(QP_IncomeWP!R300="","",'Cost and Benefit Parameters'!$C$45*(QP_IncomeWP!R300-Income_CF!R302))</f>
        <v/>
      </c>
      <c r="S300" s="1" t="str">
        <f>IF(QP_IncomeWP!S300="","",'Cost and Benefit Parameters'!$C$45*(QP_IncomeWP!S300-Income_CF!S302))</f>
        <v/>
      </c>
      <c r="T300" s="1" t="str">
        <f>IF(QP_IncomeWP!T300="","",'Cost and Benefit Parameters'!$C$45*(QP_IncomeWP!T300-Income_CF!T302))</f>
        <v/>
      </c>
      <c r="U300" s="1" t="str">
        <f>IF(QP_IncomeWP!U300="","",'Cost and Benefit Parameters'!$C$45*(QP_IncomeWP!U300-Income_CF!U302))</f>
        <v/>
      </c>
      <c r="V300" s="1" t="str">
        <f>IF(QP_IncomeWP!V300="","",'Cost and Benefit Parameters'!$C$45*(QP_IncomeWP!V300-Income_CF!V302))</f>
        <v/>
      </c>
      <c r="W300" s="1" t="str">
        <f>IF(QP_IncomeWP!W300="","",'Cost and Benefit Parameters'!$C$45*(QP_IncomeWP!W300-Income_CF!W302))</f>
        <v/>
      </c>
      <c r="X300" s="1">
        <f>IF(QP_IncomeWP!X300="","",'Cost and Benefit Parameters'!$C$45*(QP_IncomeWP!X300-Income_CF!X302))</f>
        <v>-447380.18276019266</v>
      </c>
      <c r="Y300" s="1">
        <f>IF(QP_IncomeWP!Y300="","",'Cost and Benefit Parameters'!$C$45*(QP_IncomeWP!Y300-Income_CF!Y302))</f>
        <v>-464735.09546579857</v>
      </c>
      <c r="Z300" s="1">
        <f>IF(QP_IncomeWP!Z300="","",'Cost and Benefit Parameters'!$C$45*(QP_IncomeWP!Z300-Income_CF!Z302))</f>
        <v>-482473.67433421535</v>
      </c>
      <c r="AA300" s="1">
        <f>IF(QP_IncomeWP!AA300="","",'Cost and Benefit Parameters'!$C$45*(QP_IncomeWP!AA300-Income_CF!AA302))</f>
        <v>-500588.87757702923</v>
      </c>
      <c r="AB300" s="1">
        <f>IF(QP_IncomeWP!AB300="","",'Cost and Benefit Parameters'!$C$45*(QP_IncomeWP!AB300-Income_CF!AB302))</f>
        <v>-522248.72695011739</v>
      </c>
      <c r="AC300" s="1">
        <f>IF(QP_IncomeWP!AC300="","",'Cost and Benefit Parameters'!$C$45*(QP_IncomeWP!AC300-Income_CF!AC302))</f>
        <v>-540882.87871564808</v>
      </c>
      <c r="AD300" s="1">
        <f>IF(QP_IncomeWP!AD300="","",'Cost and Benefit Parameters'!$C$45*(QP_IncomeWP!AD300-Income_CF!AD302))</f>
        <v>-559845.90000121167</v>
      </c>
      <c r="AE300" s="1">
        <f>IF(QP_IncomeWP!AE300="","",'Cost and Benefit Parameters'!$C$45*(QP_IncomeWP!AE300-Income_CF!AE302))</f>
        <v>-579126.1731903496</v>
      </c>
      <c r="AF300" s="1">
        <f>IF(QP_IncomeWP!AF300="","",'Cost and Benefit Parameters'!$C$45*(QP_IncomeWP!AF300-Income_CF!AF302))</f>
        <v>-598711.09631471732</v>
      </c>
      <c r="AG300" s="1">
        <f>IF(QP_IncomeWP!AG300="","",'Cost and Benefit Parameters'!$C$45*(QP_IncomeWP!AG300-Income_CF!AG302))</f>
        <v>-618587.07990996947</v>
      </c>
      <c r="AH300" s="1">
        <f>IF(QP_IncomeWP!AH300="","",'Cost and Benefit Parameters'!$C$45*(QP_IncomeWP!AH300-Income_CF!AH302))</f>
        <v>-638739.54677546886</v>
      </c>
      <c r="AI300" s="1">
        <f>IF(QP_IncomeWP!AI300="","",'Cost and Benefit Parameters'!$C$45*(QP_IncomeWP!AI300-Income_CF!AI302))</f>
        <v>-659152.93473684997</v>
      </c>
      <c r="AJ300" s="1">
        <f>IF(QP_IncomeWP!AJ300="","",'Cost and Benefit Parameters'!$C$45*(QP_IncomeWP!AJ300-Income_CF!AJ302))</f>
        <v>-679810.70250100538</v>
      </c>
      <c r="AK300" s="1">
        <f>IF(QP_IncomeWP!AK300="","",'Cost and Benefit Parameters'!$C$45*(QP_IncomeWP!AK300-Income_CF!AK302))</f>
        <v>-700695.33868280647</v>
      </c>
      <c r="AL300" s="1">
        <f>IF(QP_IncomeWP!AL300="","",'Cost and Benefit Parameters'!$C$45*(QP_IncomeWP!AL300-Income_CF!AL302))</f>
        <v>-721788.37407187442</v>
      </c>
      <c r="AM300" s="1">
        <f>IF(QP_IncomeWP!AM300="","",'Cost and Benefit Parameters'!$C$45*(QP_IncomeWP!AM300-Income_CF!AM302))</f>
        <v>-743070.39719615178</v>
      </c>
      <c r="AN300" s="1">
        <f>IF(QP_IncomeWP!AN300="","",'Cost and Benefit Parameters'!$C$45*(QP_IncomeWP!AN300-Income_CF!AN302))</f>
        <v>-764521.07322659309</v>
      </c>
      <c r="AO300" s="1">
        <f>IF(QP_IncomeWP!AO300="","",'Cost and Benefit Parameters'!$C$45*(QP_IncomeWP!AO300-Income_CF!AO302))</f>
        <v>-786119.16625458957</v>
      </c>
      <c r="AP300" s="1">
        <f>IF(QP_IncomeWP!AP300="","",'Cost and Benefit Parameters'!$C$45*(QP_IncomeWP!AP300-Income_CF!AP302))</f>
        <v>-807842.56496012199</v>
      </c>
      <c r="AQ300" s="1">
        <f>IF(QP_IncomeWP!AQ300="","",'Cost and Benefit Parameters'!$C$45*(QP_IncomeWP!AQ300-Income_CF!AQ302))</f>
        <v>-829668.31167490932</v>
      </c>
      <c r="AR300" s="1">
        <f>IF(QP_IncomeWP!AR300="","",'Cost and Benefit Parameters'!$C$45*(QP_IncomeWP!AR300-Income_CF!AR302))</f>
        <v>-851572.63483033539</v>
      </c>
      <c r="AS300" s="1">
        <f>IF(QP_IncomeWP!AS300="","",'Cost and Benefit Parameters'!$C$45*(QP_IncomeWP!AS300-Income_CF!AS302))</f>
        <v>-873530.98476538318</v>
      </c>
      <c r="AT300" s="1">
        <f>IF(QP_IncomeWP!AT300="","",'Cost and Benefit Parameters'!$C$45*(QP_IncomeWP!AT300-Income_CF!AT302))</f>
        <v>-895518.07285469444</v>
      </c>
      <c r="AU300" s="1">
        <f>IF(QP_IncomeWP!AU300="","",'Cost and Benefit Parameters'!$C$45*(QP_IncomeWP!AU300-Income_CF!AU302))</f>
        <v>-917507.91390183521</v>
      </c>
      <c r="AV300" s="1">
        <f>IF(QP_IncomeWP!AV300="","",'Cost and Benefit Parameters'!$C$45*(QP_IncomeWP!AV300-Income_CF!AV302))</f>
        <v>-939473.87172743911</v>
      </c>
      <c r="AW300" s="1">
        <f>IF(QP_IncomeWP!AW300="","",'Cost and Benefit Parameters'!$C$45*(QP_IncomeWP!AW300-Income_CF!AW302))</f>
        <v>-961388.7078665141</v>
      </c>
      <c r="AX300" s="1">
        <f>IF(QP_IncomeWP!AX300="","",'Cost and Benefit Parameters'!$C$45*(QP_IncomeWP!AX300-Income_CF!AX302))</f>
        <v>-983224.63327397697</v>
      </c>
      <c r="AY300" s="1">
        <f>IF(QP_IncomeWP!AY300="","",'Cost and Benefit Parameters'!$C$45*(QP_IncomeWP!AY300-Income_CF!AY302))</f>
        <v>-1004953.3629220983</v>
      </c>
      <c r="AZ300" s="1">
        <f>IF(QP_IncomeWP!AZ300="","",'Cost and Benefit Parameters'!$C$45*(QP_IncomeWP!AZ300-Income_CF!AZ302))</f>
        <v>-1026546.173158656</v>
      </c>
      <c r="BA300" s="1">
        <f>IF(QP_IncomeWP!BA300="","",'Cost and Benefit Parameters'!$C$45*(QP_IncomeWP!BA300-Income_CF!BA302))</f>
        <v>-1047973.9616797313</v>
      </c>
      <c r="BB300" s="1">
        <f>IF(QP_IncomeWP!BB300="","",'Cost and Benefit Parameters'!$C$45*(QP_IncomeWP!BB300-Income_CF!BB302))</f>
        <v>-1069207.309956847</v>
      </c>
      <c r="BC300" s="1">
        <f>IF(QP_IncomeWP!BC300="","",'Cost and Benefit Parameters'!$C$45*(QP_IncomeWP!BC300-Income_CF!BC302))</f>
        <v>-1090216.5479440961</v>
      </c>
      <c r="BD300" s="1">
        <f>IF(QP_IncomeWP!BD300="","",'Cost and Benefit Parameters'!$C$45*(QP_IncomeWP!BD300-Income_CF!BD302))</f>
        <v>-1110971.8208776915</v>
      </c>
      <c r="BE300" s="1">
        <f>IF(QP_IncomeWP!BE300="","",'Cost and Benefit Parameters'!$C$45*(QP_IncomeWP!BE300-Income_CF!BE302))</f>
        <v>-1131443.157967512</v>
      </c>
      <c r="BF300" s="1">
        <f>IF(QP_IncomeWP!BF300="","",'Cost and Benefit Parameters'!$C$45*(QP_IncomeWP!BF300-Income_CF!BF302))</f>
        <v>-1151600.5427683028</v>
      </c>
      <c r="BG300" s="1">
        <f>IF(QP_IncomeWP!BG300="","",'Cost and Benefit Parameters'!$C$45*(QP_IncomeWP!BG300-Income_CF!BG302))</f>
        <v>-1171413.9850069217</v>
      </c>
      <c r="BH300" s="1">
        <f>IF(QP_IncomeWP!BH300="","",'Cost and Benefit Parameters'!$C$45*(QP_IncomeWP!BH300-Income_CF!BH302))</f>
        <v>-1190853.593631631</v>
      </c>
      <c r="BI300" s="1">
        <f>IF(QP_IncomeWP!BI300="","",'Cost and Benefit Parameters'!$C$45*(QP_IncomeWP!BI300-Income_CF!BI302))</f>
        <v>-1209889.6508401223</v>
      </c>
      <c r="BJ300" s="1">
        <f>IF(QP_IncomeWP!BJ300="","",'Cost and Benefit Parameters'!$C$45*(QP_IncomeWP!BJ300-Income_CF!BJ302))</f>
        <v>-1228492.6868344182</v>
      </c>
      <c r="BK300" s="1">
        <f>IF(QP_IncomeWP!BK300="","",'Cost and Benefit Parameters'!$C$45*(QP_IncomeWP!BK300-Income_CF!BK302))</f>
        <v>-1246633.5550436459</v>
      </c>
      <c r="BL300" s="1" t="str">
        <f>IF(QP_IncomeWP!BL300="","",'Cost and Benefit Parameters'!$C$45*(QP_IncomeWP!BL300-Income_CF!BL302))</f>
        <v/>
      </c>
      <c r="BM300" s="1" t="str">
        <f>IF(QP_IncomeWP!BM300="","",'Cost and Benefit Parameters'!$C$45*(QP_IncomeWP!BM300-Income_CF!BM302))</f>
        <v/>
      </c>
      <c r="BN300" s="1" t="str">
        <f>IF(QP_IncomeWP!BN300="","",'Cost and Benefit Parameters'!$C$45*(QP_IncomeWP!BN300-Income_CF!BN302))</f>
        <v/>
      </c>
    </row>
    <row r="301" spans="1:72" x14ac:dyDescent="0.55000000000000004">
      <c r="A301" s="639"/>
      <c r="B301" t="s">
        <v>484</v>
      </c>
      <c r="H301" s="1" t="str">
        <f>IF(QP_IncomeWP!H301="","",'Cost and Benefit Parameters'!$C$45*(QP_IncomeWP!H301-Income_CF!H303))</f>
        <v/>
      </c>
      <c r="I301" s="1" t="str">
        <f>IF(QP_IncomeWP!I301="","",'Cost and Benefit Parameters'!$C$45*(QP_IncomeWP!I301-Income_CF!I303))</f>
        <v/>
      </c>
      <c r="J301" s="1" t="str">
        <f>IF(QP_IncomeWP!J301="","",'Cost and Benefit Parameters'!$C$45*(QP_IncomeWP!J301-Income_CF!J303))</f>
        <v/>
      </c>
      <c r="K301" s="1" t="str">
        <f>IF(QP_IncomeWP!K301="","",'Cost and Benefit Parameters'!$C$45*(QP_IncomeWP!K301-Income_CF!K303))</f>
        <v/>
      </c>
      <c r="L301" s="1" t="str">
        <f>IF(QP_IncomeWP!L301="","",'Cost and Benefit Parameters'!$C$45*(QP_IncomeWP!L301-Income_CF!L303))</f>
        <v/>
      </c>
      <c r="M301" s="1" t="str">
        <f>IF(QP_IncomeWP!M301="","",'Cost and Benefit Parameters'!$C$45*(QP_IncomeWP!M301-Income_CF!M303))</f>
        <v/>
      </c>
      <c r="N301" s="1" t="str">
        <f>IF(QP_IncomeWP!N301="","",'Cost and Benefit Parameters'!$C$45*(QP_IncomeWP!N301-Income_CF!N303))</f>
        <v/>
      </c>
      <c r="O301" s="1" t="str">
        <f>IF(QP_IncomeWP!O301="","",'Cost and Benefit Parameters'!$C$45*(QP_IncomeWP!O301-Income_CF!O303))</f>
        <v/>
      </c>
      <c r="P301" s="1" t="str">
        <f>IF(QP_IncomeWP!P301="","",'Cost and Benefit Parameters'!$C$45*(QP_IncomeWP!P301-Income_CF!P303))</f>
        <v/>
      </c>
      <c r="Q301" s="1" t="str">
        <f>IF(QP_IncomeWP!Q301="","",'Cost and Benefit Parameters'!$C$45*(QP_IncomeWP!Q301-Income_CF!Q303))</f>
        <v/>
      </c>
      <c r="R301" s="1" t="str">
        <f>IF(QP_IncomeWP!R301="","",'Cost and Benefit Parameters'!$C$45*(QP_IncomeWP!R301-Income_CF!R303))</f>
        <v/>
      </c>
      <c r="S301" s="1" t="str">
        <f>IF(QP_IncomeWP!S301="","",'Cost and Benefit Parameters'!$C$45*(QP_IncomeWP!S301-Income_CF!S303))</f>
        <v/>
      </c>
      <c r="T301" s="1" t="str">
        <f>IF(QP_IncomeWP!T301="","",'Cost and Benefit Parameters'!$C$45*(QP_IncomeWP!T301-Income_CF!T303))</f>
        <v/>
      </c>
      <c r="U301" s="1" t="str">
        <f>IF(QP_IncomeWP!U301="","",'Cost and Benefit Parameters'!$C$45*(QP_IncomeWP!U301-Income_CF!U303))</f>
        <v/>
      </c>
      <c r="V301" s="1" t="str">
        <f>IF(QP_IncomeWP!V301="","",'Cost and Benefit Parameters'!$C$45*(QP_IncomeWP!V301-Income_CF!V303))</f>
        <v/>
      </c>
      <c r="W301" s="1" t="str">
        <f>IF(QP_IncomeWP!W301="","",'Cost and Benefit Parameters'!$C$45*(QP_IncomeWP!W301-Income_CF!W303))</f>
        <v/>
      </c>
      <c r="X301" s="1" t="str">
        <f>IF(QP_IncomeWP!X301="","",'Cost and Benefit Parameters'!$C$45*(QP_IncomeWP!X301-Income_CF!X303))</f>
        <v/>
      </c>
      <c r="Y301" s="1">
        <f>IF(QP_IncomeWP!Y301="","",'Cost and Benefit Parameters'!$C$45*(QP_IncomeWP!Y301-Income_CF!Y303))</f>
        <v>-460801.58824299835</v>
      </c>
      <c r="Z301" s="1">
        <f>IF(QP_IncomeWP!Z301="","",'Cost and Benefit Parameters'!$C$45*(QP_IncomeWP!Z301-Income_CF!Z303))</f>
        <v>-478677.1483297724</v>
      </c>
      <c r="AA301" s="1">
        <f>IF(QP_IncomeWP!AA301="","",'Cost and Benefit Parameters'!$C$45*(QP_IncomeWP!AA301-Income_CF!AA303))</f>
        <v>-496947.8845642418</v>
      </c>
      <c r="AB301" s="1">
        <f>IF(QP_IncomeWP!AB301="","",'Cost and Benefit Parameters'!$C$45*(QP_IncomeWP!AB301-Income_CF!AB303))</f>
        <v>-515606.54390434036</v>
      </c>
      <c r="AC301" s="1">
        <f>IF(QP_IncomeWP!AC301="","",'Cost and Benefit Parameters'!$C$45*(QP_IncomeWP!AC301-Income_CF!AC303))</f>
        <v>-537916.18875862099</v>
      </c>
      <c r="AD301" s="1">
        <f>IF(QP_IncomeWP!AD301="","",'Cost and Benefit Parameters'!$C$45*(QP_IncomeWP!AD301-Income_CF!AD303))</f>
        <v>-557109.36507711711</v>
      </c>
      <c r="AE301" s="1">
        <f>IF(QP_IncomeWP!AE301="","",'Cost and Benefit Parameters'!$C$45*(QP_IncomeWP!AE301-Income_CF!AE303))</f>
        <v>-576641.27700124786</v>
      </c>
      <c r="AF301" s="1">
        <f>IF(QP_IncomeWP!AF301="","",'Cost and Benefit Parameters'!$C$45*(QP_IncomeWP!AF301-Income_CF!AF303))</f>
        <v>-596499.95838605997</v>
      </c>
      <c r="AG301" s="1">
        <f>IF(QP_IncomeWP!AG301="","",'Cost and Benefit Parameters'!$C$45*(QP_IncomeWP!AG301-Income_CF!AG303))</f>
        <v>-616672.4292041586</v>
      </c>
      <c r="AH301" s="1">
        <f>IF(QP_IncomeWP!AH301="","",'Cost and Benefit Parameters'!$C$45*(QP_IncomeWP!AH301-Income_CF!AH303))</f>
        <v>-637144.6923072685</v>
      </c>
      <c r="AI301" s="1">
        <f>IF(QP_IncomeWP!AI301="","",'Cost and Benefit Parameters'!$C$45*(QP_IncomeWP!AI301-Income_CF!AI303))</f>
        <v>-657901.73317873257</v>
      </c>
      <c r="AJ301" s="1">
        <f>IF(QP_IncomeWP!AJ301="","",'Cost and Benefit Parameters'!$C$45*(QP_IncomeWP!AJ301-Income_CF!AJ303))</f>
        <v>-678927.52277895564</v>
      </c>
      <c r="AK301" s="1">
        <f>IF(QP_IncomeWP!AK301="","",'Cost and Benefit Parameters'!$C$45*(QP_IncomeWP!AK301-Income_CF!AK303))</f>
        <v>-700205.02357603551</v>
      </c>
      <c r="AL301" s="1">
        <f>IF(QP_IncomeWP!AL301="","",'Cost and Benefit Parameters'!$C$45*(QP_IncomeWP!AL301-Income_CF!AL303))</f>
        <v>-721716.19884329033</v>
      </c>
      <c r="AM301" s="1">
        <f>IF(QP_IncomeWP!AM301="","",'Cost and Benefit Parameters'!$C$45*(QP_IncomeWP!AM301-Income_CF!AM303))</f>
        <v>-743442.02529403113</v>
      </c>
      <c r="AN301" s="1">
        <f>IF(QP_IncomeWP!AN301="","",'Cost and Benefit Parameters'!$C$45*(QP_IncomeWP!AN301-Income_CF!AN303))</f>
        <v>-765362.50911203562</v>
      </c>
      <c r="AO301" s="1">
        <f>IF(QP_IncomeWP!AO301="","",'Cost and Benefit Parameters'!$C$45*(QP_IncomeWP!AO301-Income_CF!AO303))</f>
        <v>-787456.70542339166</v>
      </c>
      <c r="AP301" s="1">
        <f>IF(QP_IncomeWP!AP301="","",'Cost and Benefit Parameters'!$C$45*(QP_IncomeWP!AP301-Income_CF!AP303))</f>
        <v>-809702.74124222726</v>
      </c>
      <c r="AQ301" s="1">
        <f>IF(QP_IncomeWP!AQ301="","",'Cost and Benefit Parameters'!$C$45*(QP_IncomeWP!AQ301-Income_CF!AQ303))</f>
        <v>-832077.84190892556</v>
      </c>
      <c r="AR301" s="1">
        <f>IF(QP_IncomeWP!AR301="","",'Cost and Benefit Parameters'!$C$45*(QP_IncomeWP!AR301-Income_CF!AR303))</f>
        <v>-854558.36102515669</v>
      </c>
      <c r="AS301" s="1">
        <f>IF(QP_IncomeWP!AS301="","",'Cost and Benefit Parameters'!$C$45*(QP_IncomeWP!AS301-Income_CF!AS303))</f>
        <v>-877119.81387524563</v>
      </c>
      <c r="AT301" s="1">
        <f>IF(QP_IncomeWP!AT301="","",'Cost and Benefit Parameters'!$C$45*(QP_IncomeWP!AT301-Income_CF!AT303))</f>
        <v>-899736.91430834448</v>
      </c>
      <c r="AU301" s="1">
        <f>IF(QP_IncomeWP!AU301="","",'Cost and Benefit Parameters'!$C$45*(QP_IncomeWP!AU301-Income_CF!AU303))</f>
        <v>-922383.61504033499</v>
      </c>
      <c r="AV301" s="1">
        <f>IF(QP_IncomeWP!AV301="","",'Cost and Benefit Parameters'!$C$45*(QP_IncomeWP!AV301-Income_CF!AV303))</f>
        <v>-945033.15131889004</v>
      </c>
      <c r="AW301" s="1">
        <f>IF(QP_IncomeWP!AW301="","",'Cost and Benefit Parameters'!$C$45*(QP_IncomeWP!AW301-Income_CF!AW303))</f>
        <v>-967658.08787926193</v>
      </c>
      <c r="AX301" s="1">
        <f>IF(QP_IncomeWP!AX301="","",'Cost and Benefit Parameters'!$C$45*(QP_IncomeWP!AX301-Income_CF!AX303))</f>
        <v>-990230.36910250946</v>
      </c>
      <c r="AY301" s="1">
        <f>IF(QP_IncomeWP!AY301="","",'Cost and Benefit Parameters'!$C$45*(QP_IncomeWP!AY301-Income_CF!AY303))</f>
        <v>-1012721.3722721966</v>
      </c>
      <c r="AZ301" s="1">
        <f>IF(QP_IncomeWP!AZ301="","",'Cost and Benefit Parameters'!$C$45*(QP_IncomeWP!AZ301-Income_CF!AZ303))</f>
        <v>-1035101.9638097615</v>
      </c>
      <c r="BA301" s="1">
        <f>IF(QP_IncomeWP!BA301="","",'Cost and Benefit Parameters'!$C$45*(QP_IncomeWP!BA301-Income_CF!BA303))</f>
        <v>-1057342.5583534157</v>
      </c>
      <c r="BB301" s="1">
        <f>IF(QP_IncomeWP!BB301="","",'Cost and Benefit Parameters'!$C$45*(QP_IncomeWP!BB301-Income_CF!BB303))</f>
        <v>-1079413.1805301234</v>
      </c>
      <c r="BC301" s="1">
        <f>IF(QP_IncomeWP!BC301="","",'Cost and Benefit Parameters'!$C$45*(QP_IncomeWP!BC301-Income_CF!BC303))</f>
        <v>-1101283.5292555518</v>
      </c>
      <c r="BD301" s="1">
        <f>IF(QP_IncomeWP!BD301="","",'Cost and Benefit Parameters'!$C$45*(QP_IncomeWP!BD301-Income_CF!BD303))</f>
        <v>-1122923.0443824187</v>
      </c>
      <c r="BE301" s="1">
        <f>IF(QP_IncomeWP!BE301="","",'Cost and Benefit Parameters'!$C$45*(QP_IncomeWP!BE301-Income_CF!BE303))</f>
        <v>-1144300.9755040223</v>
      </c>
      <c r="BF301" s="1">
        <f>IF(QP_IncomeWP!BF301="","",'Cost and Benefit Parameters'!$C$45*(QP_IncomeWP!BF301-Income_CF!BF303))</f>
        <v>-1165386.4527065377</v>
      </c>
      <c r="BG301" s="1">
        <f>IF(QP_IncomeWP!BG301="","",'Cost and Benefit Parameters'!$C$45*(QP_IncomeWP!BG301-Income_CF!BG303))</f>
        <v>-1186148.5590513521</v>
      </c>
      <c r="BH301" s="1">
        <f>IF(QP_IncomeWP!BH301="","",'Cost and Benefit Parameters'!$C$45*(QP_IncomeWP!BH301-Income_CF!BH303))</f>
        <v>-1206556.4045571294</v>
      </c>
      <c r="BI301" s="1">
        <f>IF(QP_IncomeWP!BI301="","",'Cost and Benefit Parameters'!$C$45*(QP_IncomeWP!BI301-Income_CF!BI303))</f>
        <v>-1226579.2014405797</v>
      </c>
      <c r="BJ301" s="1">
        <f>IF(QP_IncomeWP!BJ301="","",'Cost and Benefit Parameters'!$C$45*(QP_IncomeWP!BJ301-Income_CF!BJ303))</f>
        <v>-1246186.3403653251</v>
      </c>
      <c r="BK301" s="1">
        <f>IF(QP_IncomeWP!BK301="","",'Cost and Benefit Parameters'!$C$45*(QP_IncomeWP!BK301-Income_CF!BK303))</f>
        <v>-1265347.4674394506</v>
      </c>
      <c r="BL301" s="1">
        <f>IF(QP_IncomeWP!BL301="","",'Cost and Benefit Parameters'!$C$45*(QP_IncomeWP!BL301-Income_CF!BL303))</f>
        <v>-1284032.5616949552</v>
      </c>
      <c r="BM301" s="1" t="str">
        <f>IF(QP_IncomeWP!BM301="","",'Cost and Benefit Parameters'!$C$45*(QP_IncomeWP!BM301-Income_CF!BM303))</f>
        <v/>
      </c>
      <c r="BN301" s="1" t="str">
        <f>IF(QP_IncomeWP!BN301="","",'Cost and Benefit Parameters'!$C$45*(QP_IncomeWP!BN301-Income_CF!BN303))</f>
        <v/>
      </c>
    </row>
    <row r="302" spans="1:72" x14ac:dyDescent="0.55000000000000004">
      <c r="A302" s="639"/>
      <c r="B302" t="s">
        <v>485</v>
      </c>
      <c r="H302" s="1" t="str">
        <f>IF(QP_IncomeWP!H302="","",'Cost and Benefit Parameters'!$C$45*(QP_IncomeWP!H302-Income_CF!H304))</f>
        <v/>
      </c>
      <c r="I302" s="1" t="str">
        <f>IF(QP_IncomeWP!I302="","",'Cost and Benefit Parameters'!$C$45*(QP_IncomeWP!I302-Income_CF!I304))</f>
        <v/>
      </c>
      <c r="J302" s="1" t="str">
        <f>IF(QP_IncomeWP!J302="","",'Cost and Benefit Parameters'!$C$45*(QP_IncomeWP!J302-Income_CF!J304))</f>
        <v/>
      </c>
      <c r="K302" s="1" t="str">
        <f>IF(QP_IncomeWP!K302="","",'Cost and Benefit Parameters'!$C$45*(QP_IncomeWP!K302-Income_CF!K304))</f>
        <v/>
      </c>
      <c r="L302" s="1" t="str">
        <f>IF(QP_IncomeWP!L302="","",'Cost and Benefit Parameters'!$C$45*(QP_IncomeWP!L302-Income_CF!L304))</f>
        <v/>
      </c>
      <c r="M302" s="1" t="str">
        <f>IF(QP_IncomeWP!M302="","",'Cost and Benefit Parameters'!$C$45*(QP_IncomeWP!M302-Income_CF!M304))</f>
        <v/>
      </c>
      <c r="N302" s="1" t="str">
        <f>IF(QP_IncomeWP!N302="","",'Cost and Benefit Parameters'!$C$45*(QP_IncomeWP!N302-Income_CF!N304))</f>
        <v/>
      </c>
      <c r="O302" s="1" t="str">
        <f>IF(QP_IncomeWP!O302="","",'Cost and Benefit Parameters'!$C$45*(QP_IncomeWP!O302-Income_CF!O304))</f>
        <v/>
      </c>
      <c r="P302" s="1" t="str">
        <f>IF(QP_IncomeWP!P302="","",'Cost and Benefit Parameters'!$C$45*(QP_IncomeWP!P302-Income_CF!P304))</f>
        <v/>
      </c>
      <c r="Q302" s="1" t="str">
        <f>IF(QP_IncomeWP!Q302="","",'Cost and Benefit Parameters'!$C$45*(QP_IncomeWP!Q302-Income_CF!Q304))</f>
        <v/>
      </c>
      <c r="R302" s="1" t="str">
        <f>IF(QP_IncomeWP!R302="","",'Cost and Benefit Parameters'!$C$45*(QP_IncomeWP!R302-Income_CF!R304))</f>
        <v/>
      </c>
      <c r="S302" s="1" t="str">
        <f>IF(QP_IncomeWP!S302="","",'Cost and Benefit Parameters'!$C$45*(QP_IncomeWP!S302-Income_CF!S304))</f>
        <v/>
      </c>
      <c r="T302" s="1" t="str">
        <f>IF(QP_IncomeWP!T302="","",'Cost and Benefit Parameters'!$C$45*(QP_IncomeWP!T302-Income_CF!T304))</f>
        <v/>
      </c>
      <c r="U302" s="1" t="str">
        <f>IF(QP_IncomeWP!U302="","",'Cost and Benefit Parameters'!$C$45*(QP_IncomeWP!U302-Income_CF!U304))</f>
        <v/>
      </c>
      <c r="V302" s="1" t="str">
        <f>IF(QP_IncomeWP!V302="","",'Cost and Benefit Parameters'!$C$45*(QP_IncomeWP!V302-Income_CF!V304))</f>
        <v/>
      </c>
      <c r="W302" s="1" t="str">
        <f>IF(QP_IncomeWP!W302="","",'Cost and Benefit Parameters'!$C$45*(QP_IncomeWP!W302-Income_CF!W304))</f>
        <v/>
      </c>
      <c r="X302" s="1" t="str">
        <f>IF(QP_IncomeWP!X302="","",'Cost and Benefit Parameters'!$C$45*(QP_IncomeWP!X302-Income_CF!X304))</f>
        <v/>
      </c>
      <c r="Y302" s="1" t="str">
        <f>IF(QP_IncomeWP!Y302="","",'Cost and Benefit Parameters'!$C$45*(QP_IncomeWP!Y302-Income_CF!Y304))</f>
        <v/>
      </c>
      <c r="Z302" s="1">
        <f>IF(QP_IncomeWP!Z302="","",'Cost and Benefit Parameters'!$C$45*(QP_IncomeWP!Z302-Income_CF!Z304))</f>
        <v>-474625.63589028834</v>
      </c>
      <c r="AA302" s="1">
        <f>IF(QP_IncomeWP!AA302="","",'Cost and Benefit Parameters'!$C$45*(QP_IncomeWP!AA302-Income_CF!AA304))</f>
        <v>-493037.46277966548</v>
      </c>
      <c r="AB302" s="1">
        <f>IF(QP_IncomeWP!AB302="","",'Cost and Benefit Parameters'!$C$45*(QP_IncomeWP!AB302-Income_CF!AB304))</f>
        <v>-511856.32110116939</v>
      </c>
      <c r="AC302" s="1">
        <f>IF(QP_IncomeWP!AC302="","",'Cost and Benefit Parameters'!$C$45*(QP_IncomeWP!AC302-Income_CF!AC304))</f>
        <v>-531074.74022147025</v>
      </c>
      <c r="AD302" s="1">
        <f>IF(QP_IncomeWP!AD302="","",'Cost and Benefit Parameters'!$C$45*(QP_IncomeWP!AD302-Income_CF!AD304))</f>
        <v>-554053.67442137958</v>
      </c>
      <c r="AE302" s="1">
        <f>IF(QP_IncomeWP!AE302="","",'Cost and Benefit Parameters'!$C$45*(QP_IncomeWP!AE302-Income_CF!AE304))</f>
        <v>-573822.64602943079</v>
      </c>
      <c r="AF302" s="1">
        <f>IF(QP_IncomeWP!AF302="","",'Cost and Benefit Parameters'!$C$45*(QP_IncomeWP!AF302-Income_CF!AF304))</f>
        <v>-593940.5153112855</v>
      </c>
      <c r="AG302" s="1">
        <f>IF(QP_IncomeWP!AG302="","",'Cost and Benefit Parameters'!$C$45*(QP_IncomeWP!AG302-Income_CF!AG304))</f>
        <v>-614394.95713764173</v>
      </c>
      <c r="AH302" s="1">
        <f>IF(QP_IncomeWP!AH302="","",'Cost and Benefit Parameters'!$C$45*(QP_IncomeWP!AH302-Income_CF!AH304))</f>
        <v>-635172.60208028345</v>
      </c>
      <c r="AI302" s="1">
        <f>IF(QP_IncomeWP!AI302="","",'Cost and Benefit Parameters'!$C$45*(QP_IncomeWP!AI302-Income_CF!AI304))</f>
        <v>-656259.0330764869</v>
      </c>
      <c r="AJ302" s="1">
        <f>IF(QP_IncomeWP!AJ302="","",'Cost and Benefit Parameters'!$C$45*(QP_IncomeWP!AJ302-Income_CF!AJ304))</f>
        <v>-677638.78517409449</v>
      </c>
      <c r="AK302" s="1">
        <f>IF(QP_IncomeWP!AK302="","",'Cost and Benefit Parameters'!$C$45*(QP_IncomeWP!AK302-Income_CF!AK304))</f>
        <v>-699295.34846232412</v>
      </c>
      <c r="AL302" s="1">
        <f>IF(QP_IncomeWP!AL302="","",'Cost and Benefit Parameters'!$C$45*(QP_IncomeWP!AL302-Income_CF!AL304))</f>
        <v>-721211.17428331648</v>
      </c>
      <c r="AM302" s="1">
        <f>IF(QP_IncomeWP!AM302="","",'Cost and Benefit Parameters'!$C$45*(QP_IncomeWP!AM302-Income_CF!AM304))</f>
        <v>-743367.68480858917</v>
      </c>
      <c r="AN302" s="1">
        <f>IF(QP_IncomeWP!AN302="","",'Cost and Benefit Parameters'!$C$45*(QP_IncomeWP!AN302-Income_CF!AN304))</f>
        <v>-765745.28605285159</v>
      </c>
      <c r="AO302" s="1">
        <f>IF(QP_IncomeWP!AO302="","",'Cost and Benefit Parameters'!$C$45*(QP_IncomeWP!AO302-Income_CF!AO304))</f>
        <v>-788323.38438539696</v>
      </c>
      <c r="AP302" s="1">
        <f>IF(QP_IncomeWP!AP302="","",'Cost and Benefit Parameters'!$C$45*(QP_IncomeWP!AP302-Income_CF!AP304))</f>
        <v>-811080.40658609313</v>
      </c>
      <c r="AQ302" s="1">
        <f>IF(QP_IncomeWP!AQ302="","",'Cost and Benefit Parameters'!$C$45*(QP_IncomeWP!AQ302-Income_CF!AQ304))</f>
        <v>-833993.82347949396</v>
      </c>
      <c r="AR302" s="1">
        <f>IF(QP_IncomeWP!AR302="","",'Cost and Benefit Parameters'!$C$45*(QP_IncomeWP!AR302-Income_CF!AR304))</f>
        <v>-857040.17716619349</v>
      </c>
      <c r="AS302" s="1">
        <f>IF(QP_IncomeWP!AS302="","",'Cost and Benefit Parameters'!$C$45*(QP_IncomeWP!AS302-Income_CF!AS304))</f>
        <v>-880195.11185591109</v>
      </c>
      <c r="AT302" s="1">
        <f>IF(QP_IncomeWP!AT302="","",'Cost and Benefit Parameters'!$C$45*(QP_IncomeWP!AT302-Income_CF!AT304))</f>
        <v>-903433.40829150297</v>
      </c>
      <c r="AU302" s="1">
        <f>IF(QP_IncomeWP!AU302="","",'Cost and Benefit Parameters'!$C$45*(QP_IncomeWP!AU302-Income_CF!AU304))</f>
        <v>-926729.02173759462</v>
      </c>
      <c r="AV302" s="1">
        <f>IF(QP_IncomeWP!AV302="","",'Cost and Benefit Parameters'!$C$45*(QP_IncomeWP!AV302-Income_CF!AV304))</f>
        <v>-950055.12349154532</v>
      </c>
      <c r="AW302" s="1">
        <f>IF(QP_IncomeWP!AW302="","",'Cost and Benefit Parameters'!$C$45*(QP_IncomeWP!AW302-Income_CF!AW304))</f>
        <v>-973384.14585845685</v>
      </c>
      <c r="AX302" s="1">
        <f>IF(QP_IncomeWP!AX302="","",'Cost and Benefit Parameters'!$C$45*(QP_IncomeWP!AX302-Income_CF!AX304))</f>
        <v>-996687.83051563974</v>
      </c>
      <c r="AY302" s="1">
        <f>IF(QP_IncomeWP!AY302="","",'Cost and Benefit Parameters'!$C$45*(QP_IncomeWP!AY302-Income_CF!AY304))</f>
        <v>-1019937.2801755845</v>
      </c>
      <c r="AZ302" s="1">
        <f>IF(QP_IncomeWP!AZ302="","",'Cost and Benefit Parameters'!$C$45*(QP_IncomeWP!AZ302-Income_CF!AZ304))</f>
        <v>-1043103.0134403625</v>
      </c>
      <c r="BA302" s="1">
        <f>IF(QP_IncomeWP!BA302="","",'Cost and Benefit Parameters'!$C$45*(QP_IncomeWP!BA302-Income_CF!BA304))</f>
        <v>-1066155.0227240541</v>
      </c>
      <c r="BB302" s="1">
        <f>IF(QP_IncomeWP!BB302="","",'Cost and Benefit Parameters'!$C$45*(QP_IncomeWP!BB302-Income_CF!BB304))</f>
        <v>-1089062.8351040187</v>
      </c>
      <c r="BC302" s="1">
        <f>IF(QP_IncomeWP!BC302="","",'Cost and Benefit Parameters'!$C$45*(QP_IncomeWP!BC302-Income_CF!BC304))</f>
        <v>-1111795.5759460267</v>
      </c>
      <c r="BD302" s="1">
        <f>IF(QP_IncomeWP!BD302="","",'Cost and Benefit Parameters'!$C$45*(QP_IncomeWP!BD302-Income_CF!BD304))</f>
        <v>-1134322.0351332191</v>
      </c>
      <c r="BE302" s="1">
        <f>IF(QP_IncomeWP!BE302="","",'Cost and Benefit Parameters'!$C$45*(QP_IncomeWP!BE302-Income_CF!BE304))</f>
        <v>-1156610.7357138922</v>
      </c>
      <c r="BF302" s="1">
        <f>IF(QP_IncomeWP!BF302="","",'Cost and Benefit Parameters'!$C$45*(QP_IncomeWP!BF302-Income_CF!BF304))</f>
        <v>-1178630.0047691429</v>
      </c>
      <c r="BG302" s="1">
        <f>IF(QP_IncomeWP!BG302="","",'Cost and Benefit Parameters'!$C$45*(QP_IncomeWP!BG302-Income_CF!BG304))</f>
        <v>-1200348.0462877334</v>
      </c>
      <c r="BH302" s="1">
        <f>IF(QP_IncomeWP!BH302="","",'Cost and Benefit Parameters'!$C$45*(QP_IncomeWP!BH302-Income_CF!BH304))</f>
        <v>-1221733.0158228928</v>
      </c>
      <c r="BI302" s="1">
        <f>IF(QP_IncomeWP!BI302="","",'Cost and Benefit Parameters'!$C$45*(QP_IncomeWP!BI302-Income_CF!BI304))</f>
        <v>-1242753.0966938436</v>
      </c>
      <c r="BJ302" s="1">
        <f>IF(QP_IncomeWP!BJ302="","",'Cost and Benefit Parameters'!$C$45*(QP_IncomeWP!BJ302-Income_CF!BJ304))</f>
        <v>-1263376.5774837972</v>
      </c>
      <c r="BK302" s="1">
        <f>IF(QP_IncomeWP!BK302="","",'Cost and Benefit Parameters'!$C$45*(QP_IncomeWP!BK302-Income_CF!BK304))</f>
        <v>-1283571.9305762851</v>
      </c>
      <c r="BL302" s="1">
        <f>IF(QP_IncomeWP!BL302="","",'Cost and Benefit Parameters'!$C$45*(QP_IncomeWP!BL302-Income_CF!BL304))</f>
        <v>-1303307.8914626346</v>
      </c>
      <c r="BM302" s="1">
        <f>IF(QP_IncomeWP!BM302="","",'Cost and Benefit Parameters'!$C$45*(QP_IncomeWP!BM302-Income_CF!BM304))</f>
        <v>-1322553.5385458041</v>
      </c>
      <c r="BN302" s="1" t="str">
        <f>IF(QP_IncomeWP!BN302="","",'Cost and Benefit Parameters'!$C$45*(QP_IncomeWP!BN302-Income_CF!BN304))</f>
        <v/>
      </c>
    </row>
    <row r="303" spans="1:72" x14ac:dyDescent="0.55000000000000004">
      <c r="A303" s="639"/>
      <c r="B303" t="s">
        <v>486</v>
      </c>
      <c r="H303" s="1" t="str">
        <f>IF(QP_IncomeWP!H303="","",'Cost and Benefit Parameters'!$C$45*(QP_IncomeWP!H303-Income_CF!H305))</f>
        <v/>
      </c>
      <c r="I303" s="1" t="str">
        <f>IF(QP_IncomeWP!I303="","",'Cost and Benefit Parameters'!$C$45*(QP_IncomeWP!I303-Income_CF!I305))</f>
        <v/>
      </c>
      <c r="J303" s="1" t="str">
        <f>IF(QP_IncomeWP!J303="","",'Cost and Benefit Parameters'!$C$45*(QP_IncomeWP!J303-Income_CF!J305))</f>
        <v/>
      </c>
      <c r="K303" s="1" t="str">
        <f>IF(QP_IncomeWP!K303="","",'Cost and Benefit Parameters'!$C$45*(QP_IncomeWP!K303-Income_CF!K305))</f>
        <v/>
      </c>
      <c r="L303" s="1" t="str">
        <f>IF(QP_IncomeWP!L303="","",'Cost and Benefit Parameters'!$C$45*(QP_IncomeWP!L303-Income_CF!L305))</f>
        <v/>
      </c>
      <c r="M303" s="1" t="str">
        <f>IF(QP_IncomeWP!M303="","",'Cost and Benefit Parameters'!$C$45*(QP_IncomeWP!M303-Income_CF!M305))</f>
        <v/>
      </c>
      <c r="N303" s="1" t="str">
        <f>IF(QP_IncomeWP!N303="","",'Cost and Benefit Parameters'!$C$45*(QP_IncomeWP!N303-Income_CF!N305))</f>
        <v/>
      </c>
      <c r="O303" s="1" t="str">
        <f>IF(QP_IncomeWP!O303="","",'Cost and Benefit Parameters'!$C$45*(QP_IncomeWP!O303-Income_CF!O305))</f>
        <v/>
      </c>
      <c r="P303" s="1" t="str">
        <f>IF(QP_IncomeWP!P303="","",'Cost and Benefit Parameters'!$C$45*(QP_IncomeWP!P303-Income_CF!P305))</f>
        <v/>
      </c>
      <c r="Q303" s="1" t="str">
        <f>IF(QP_IncomeWP!Q303="","",'Cost and Benefit Parameters'!$C$45*(QP_IncomeWP!Q303-Income_CF!Q305))</f>
        <v/>
      </c>
      <c r="R303" s="1" t="str">
        <f>IF(QP_IncomeWP!R303="","",'Cost and Benefit Parameters'!$C$45*(QP_IncomeWP!R303-Income_CF!R305))</f>
        <v/>
      </c>
      <c r="S303" s="1" t="str">
        <f>IF(QP_IncomeWP!S303="","",'Cost and Benefit Parameters'!$C$45*(QP_IncomeWP!S303-Income_CF!S305))</f>
        <v/>
      </c>
      <c r="T303" s="1" t="str">
        <f>IF(QP_IncomeWP!T303="","",'Cost and Benefit Parameters'!$C$45*(QP_IncomeWP!T303-Income_CF!T305))</f>
        <v/>
      </c>
      <c r="U303" s="1" t="str">
        <f>IF(QP_IncomeWP!U303="","",'Cost and Benefit Parameters'!$C$45*(QP_IncomeWP!U303-Income_CF!U305))</f>
        <v/>
      </c>
      <c r="V303" s="1" t="str">
        <f>IF(QP_IncomeWP!V303="","",'Cost and Benefit Parameters'!$C$45*(QP_IncomeWP!V303-Income_CF!V305))</f>
        <v/>
      </c>
      <c r="W303" s="1" t="str">
        <f>IF(QP_IncomeWP!W303="","",'Cost and Benefit Parameters'!$C$45*(QP_IncomeWP!W303-Income_CF!W305))</f>
        <v/>
      </c>
      <c r="X303" s="1" t="str">
        <f>IF(QP_IncomeWP!X303="","",'Cost and Benefit Parameters'!$C$45*(QP_IncomeWP!X303-Income_CF!X305))</f>
        <v/>
      </c>
      <c r="Y303" s="1" t="str">
        <f>IF(QP_IncomeWP!Y303="","",'Cost and Benefit Parameters'!$C$45*(QP_IncomeWP!Y303-Income_CF!Y305))</f>
        <v/>
      </c>
      <c r="Z303" s="1" t="str">
        <f>IF(QP_IncomeWP!Z303="","",'Cost and Benefit Parameters'!$C$45*(QP_IncomeWP!Z303-Income_CF!Z305))</f>
        <v/>
      </c>
      <c r="AA303" s="1">
        <f>IF(QP_IncomeWP!AA303="","",'Cost and Benefit Parameters'!$C$45*(QP_IncomeWP!AA303-Income_CF!AA305))</f>
        <v>-488864.40496699692</v>
      </c>
      <c r="AB303" s="1">
        <f>IF(QP_IncomeWP!AB303="","",'Cost and Benefit Parameters'!$C$45*(QP_IncomeWP!AB303-Income_CF!AB305))</f>
        <v>-507828.58666305576</v>
      </c>
      <c r="AC303" s="1">
        <f>IF(QP_IncomeWP!AC303="","",'Cost and Benefit Parameters'!$C$45*(QP_IncomeWP!AC303-Income_CF!AC305))</f>
        <v>-527212.01073420444</v>
      </c>
      <c r="AD303" s="1">
        <f>IF(QP_IncomeWP!AD303="","",'Cost and Benefit Parameters'!$C$45*(QP_IncomeWP!AD303-Income_CF!AD305))</f>
        <v>-547006.98242811463</v>
      </c>
      <c r="AE303" s="1">
        <f>IF(QP_IncomeWP!AE303="","",'Cost and Benefit Parameters'!$C$45*(QP_IncomeWP!AE303-Income_CF!AE305))</f>
        <v>-570675.2846540208</v>
      </c>
      <c r="AF303" s="1">
        <f>IF(QP_IncomeWP!AF303="","",'Cost and Benefit Parameters'!$C$45*(QP_IncomeWP!AF303-Income_CF!AF305))</f>
        <v>-591037.32541031367</v>
      </c>
      <c r="AG303" s="1">
        <f>IF(QP_IncomeWP!AG303="","",'Cost and Benefit Parameters'!$C$45*(QP_IncomeWP!AG303-Income_CF!AG305))</f>
        <v>-611758.73077062401</v>
      </c>
      <c r="AH303" s="1">
        <f>IF(QP_IncomeWP!AH303="","",'Cost and Benefit Parameters'!$C$45*(QP_IncomeWP!AH303-Income_CF!AH305))</f>
        <v>-632826.80585177103</v>
      </c>
      <c r="AI303" s="1">
        <f>IF(QP_IncomeWP!AI303="","",'Cost and Benefit Parameters'!$C$45*(QP_IncomeWP!AI303-Income_CF!AI305))</f>
        <v>-654227.78014269168</v>
      </c>
      <c r="AJ303" s="1">
        <f>IF(QP_IncomeWP!AJ303="","",'Cost and Benefit Parameters'!$C$45*(QP_IncomeWP!AJ303-Income_CF!AJ305))</f>
        <v>-675946.8040687812</v>
      </c>
      <c r="AK303" s="1">
        <f>IF(QP_IncomeWP!AK303="","",'Cost and Benefit Parameters'!$C$45*(QP_IncomeWP!AK303-Income_CF!AK305))</f>
        <v>-697967.94872931775</v>
      </c>
      <c r="AL303" s="1">
        <f>IF(QP_IncomeWP!AL303="","",'Cost and Benefit Parameters'!$C$45*(QP_IncomeWP!AL303-Income_CF!AL305))</f>
        <v>-720274.20891619334</v>
      </c>
      <c r="AM303" s="1">
        <f>IF(QP_IncomeWP!AM303="","",'Cost and Benefit Parameters'!$C$45*(QP_IncomeWP!AM303-Income_CF!AM305))</f>
        <v>-742847.5095118162</v>
      </c>
      <c r="AN303" s="1">
        <f>IF(QP_IncomeWP!AN303="","",'Cost and Benefit Parameters'!$C$45*(QP_IncomeWP!AN303-Income_CF!AN305))</f>
        <v>-765668.71535284712</v>
      </c>
      <c r="AO303" s="1">
        <f>IF(QP_IncomeWP!AO303="","",'Cost and Benefit Parameters'!$C$45*(QP_IncomeWP!AO303-Income_CF!AO305))</f>
        <v>-788717.64463443751</v>
      </c>
      <c r="AP303" s="1">
        <f>IF(QP_IncomeWP!AP303="","",'Cost and Benefit Parameters'!$C$45*(QP_IncomeWP!AP303-Income_CF!AP305))</f>
        <v>-811973.08591695875</v>
      </c>
      <c r="AQ303" s="1">
        <f>IF(QP_IncomeWP!AQ303="","",'Cost and Benefit Parameters'!$C$45*(QP_IncomeWP!AQ303-Income_CF!AQ305))</f>
        <v>-835412.81878367579</v>
      </c>
      <c r="AR303" s="1">
        <f>IF(QP_IncomeWP!AR303="","",'Cost and Benefit Parameters'!$C$45*(QP_IncomeWP!AR303-Income_CF!AR305))</f>
        <v>-859013.63818387897</v>
      </c>
      <c r="AS303" s="1">
        <f>IF(QP_IncomeWP!AS303="","",'Cost and Benefit Parameters'!$C$45*(QP_IncomeWP!AS303-Income_CF!AS305))</f>
        <v>-882751.38248117978</v>
      </c>
      <c r="AT303" s="1">
        <f>IF(QP_IncomeWP!AT303="","",'Cost and Benefit Parameters'!$C$45*(QP_IncomeWP!AT303-Income_CF!AT305))</f>
        <v>-906600.96521158854</v>
      </c>
      <c r="AU303" s="1">
        <f>IF(QP_IncomeWP!AU303="","",'Cost and Benefit Parameters'!$C$45*(QP_IncomeWP!AU303-Income_CF!AU305))</f>
        <v>-930536.41054024792</v>
      </c>
      <c r="AV303" s="1">
        <f>IF(QP_IncomeWP!AV303="","",'Cost and Benefit Parameters'!$C$45*(QP_IncomeWP!AV303-Income_CF!AV305))</f>
        <v>-954530.89238972298</v>
      </c>
      <c r="AW303" s="1">
        <f>IF(QP_IncomeWP!AW303="","",'Cost and Benefit Parameters'!$C$45*(QP_IncomeWP!AW303-Income_CF!AW305))</f>
        <v>-978556.77719629137</v>
      </c>
      <c r="AX303" s="1">
        <f>IF(QP_IncomeWP!AX303="","",'Cost and Benefit Parameters'!$C$45*(QP_IncomeWP!AX303-Income_CF!AX305))</f>
        <v>-1002585.6702342107</v>
      </c>
      <c r="AY303" s="1">
        <f>IF(QP_IncomeWP!AY303="","",'Cost and Benefit Parameters'!$C$45*(QP_IncomeWP!AY303-Income_CF!AY305))</f>
        <v>-1026588.4654311091</v>
      </c>
      <c r="AZ303" s="1">
        <f>IF(QP_IncomeWP!AZ303="","",'Cost and Benefit Parameters'!$C$45*(QP_IncomeWP!AZ303-Income_CF!AZ305))</f>
        <v>-1050535.3985808517</v>
      </c>
      <c r="BA303" s="1">
        <f>IF(QP_IncomeWP!BA303="","",'Cost and Benefit Parameters'!$C$45*(QP_IncomeWP!BA303-Income_CF!BA305))</f>
        <v>-1074396.1038435735</v>
      </c>
      <c r="BB303" s="1">
        <f>IF(QP_IncomeWP!BB303="","",'Cost and Benefit Parameters'!$C$45*(QP_IncomeWP!BB303-Income_CF!BB305))</f>
        <v>-1098139.673405776</v>
      </c>
      <c r="BC303" s="1">
        <f>IF(QP_IncomeWP!BC303="","",'Cost and Benefit Parameters'!$C$45*(QP_IncomeWP!BC303-Income_CF!BC305))</f>
        <v>-1121734.7201571388</v>
      </c>
      <c r="BD303" s="1">
        <f>IF(QP_IncomeWP!BD303="","",'Cost and Benefit Parameters'!$C$45*(QP_IncomeWP!BD303-Income_CF!BD305))</f>
        <v>-1145149.4432244073</v>
      </c>
      <c r="BE303" s="1">
        <f>IF(QP_IncomeWP!BE303="","",'Cost and Benefit Parameters'!$C$45*(QP_IncomeWP!BE303-Income_CF!BE305))</f>
        <v>-1168351.6961872154</v>
      </c>
      <c r="BF303" s="1">
        <f>IF(QP_IncomeWP!BF303="","",'Cost and Benefit Parameters'!$C$45*(QP_IncomeWP!BF303-Income_CF!BF305))</f>
        <v>-1191309.0577853085</v>
      </c>
      <c r="BG303" s="1">
        <f>IF(QP_IncomeWP!BG303="","",'Cost and Benefit Parameters'!$C$45*(QP_IncomeWP!BG303-Income_CF!BG305))</f>
        <v>-1213988.9049122168</v>
      </c>
      <c r="BH303" s="1">
        <f>IF(QP_IncomeWP!BH303="","",'Cost and Benefit Parameters'!$C$45*(QP_IncomeWP!BH303-Income_CF!BH305))</f>
        <v>-1236358.4876763655</v>
      </c>
      <c r="BI303" s="1">
        <f>IF(QP_IncomeWP!BI303="","",'Cost and Benefit Parameters'!$C$45*(QP_IncomeWP!BI303-Income_CF!BI305))</f>
        <v>-1258385.0062975793</v>
      </c>
      <c r="BJ303" s="1">
        <f>IF(QP_IncomeWP!BJ303="","",'Cost and Benefit Parameters'!$C$45*(QP_IncomeWP!BJ303-Income_CF!BJ305))</f>
        <v>-1280035.6895946583</v>
      </c>
      <c r="BK303" s="1">
        <f>IF(QP_IncomeWP!BK303="","",'Cost and Benefit Parameters'!$C$45*(QP_IncomeWP!BK303-Income_CF!BK305))</f>
        <v>-1301277.874808311</v>
      </c>
      <c r="BL303" s="1">
        <f>IF(QP_IncomeWP!BL303="","",'Cost and Benefit Parameters'!$C$45*(QP_IncomeWP!BL303-Income_CF!BL305))</f>
        <v>-1322079.0884935737</v>
      </c>
      <c r="BM303" s="1">
        <f>IF(QP_IncomeWP!BM303="","",'Cost and Benefit Parameters'!$C$45*(QP_IncomeWP!BM303-Income_CF!BM305))</f>
        <v>-1342407.1282065134</v>
      </c>
      <c r="BN303" s="1">
        <f>IF(QP_IncomeWP!BN303="","",'Cost and Benefit Parameters'!$C$45*(QP_IncomeWP!BN303-Income_CF!BN305))</f>
        <v>-1362230.1447021782</v>
      </c>
    </row>
    <row r="304" spans="1:72" x14ac:dyDescent="0.55000000000000004">
      <c r="A304" s="640"/>
      <c r="B304" s="329" t="s">
        <v>569</v>
      </c>
      <c r="C304" s="329"/>
      <c r="D304" s="329"/>
      <c r="E304" s="329"/>
      <c r="F304" s="329"/>
      <c r="G304" s="329"/>
      <c r="H304" s="330">
        <f>SUM(H284:H303)</f>
        <v>-278792.53915840451</v>
      </c>
      <c r="I304" s="330">
        <f t="shared" ref="I304:BN304" si="26">SUM(I284:I303)</f>
        <v>-576763.86232274608</v>
      </c>
      <c r="J304" s="330">
        <f t="shared" si="26"/>
        <v>-894728.42108156346</v>
      </c>
      <c r="K304" s="330">
        <f t="shared" si="26"/>
        <v>-1233520.7123613204</v>
      </c>
      <c r="L304" s="330">
        <f t="shared" si="26"/>
        <v>-1595974.474417266</v>
      </c>
      <c r="M304" s="330">
        <f t="shared" si="26"/>
        <v>-1980914.0366555783</v>
      </c>
      <c r="N304" s="330">
        <f t="shared" si="26"/>
        <v>-2389218.913693931</v>
      </c>
      <c r="O304" s="330">
        <f t="shared" si="26"/>
        <v>-2821787.7658740371</v>
      </c>
      <c r="P304" s="330">
        <f t="shared" si="26"/>
        <v>-3279538.360217819</v>
      </c>
      <c r="Q304" s="330">
        <f t="shared" si="26"/>
        <v>-3763407.5282529579</v>
      </c>
      <c r="R304" s="330">
        <f t="shared" si="26"/>
        <v>-4274351.1224234579</v>
      </c>
      <c r="S304" s="330">
        <f t="shared" si="26"/>
        <v>-4813343.9729140811</v>
      </c>
      <c r="T304" s="330">
        <f t="shared" si="26"/>
        <v>-5381379.8468281301</v>
      </c>
      <c r="U304" s="330">
        <f t="shared" si="26"/>
        <v>-5979471.4117657412</v>
      </c>
      <c r="V304" s="330">
        <f t="shared" si="26"/>
        <v>-6608650.2059537452</v>
      </c>
      <c r="W304" s="330">
        <f t="shared" si="26"/>
        <v>-7269966.617178157</v>
      </c>
      <c r="X304" s="330">
        <f t="shared" si="26"/>
        <v>-7964489.8728653975</v>
      </c>
      <c r="Y304" s="330">
        <f t="shared" si="26"/>
        <v>-8693308.043748498</v>
      </c>
      <c r="Z304" s="330">
        <f t="shared" si="26"/>
        <v>-9457528.063638879</v>
      </c>
      <c r="AA304" s="330">
        <f t="shared" si="26"/>
        <v>-10258275.767902417</v>
      </c>
      <c r="AB304" s="330">
        <f t="shared" si="26"/>
        <v>-10593165.616194313</v>
      </c>
      <c r="AC304" s="330">
        <f t="shared" si="26"/>
        <v>-10932252.770507371</v>
      </c>
      <c r="AD304" s="330">
        <f t="shared" si="26"/>
        <v>-11275249.239043513</v>
      </c>
      <c r="AE304" s="330">
        <f t="shared" si="26"/>
        <v>-11621850.122730302</v>
      </c>
      <c r="AF304" s="330">
        <f t="shared" si="26"/>
        <v>-11968159.140340229</v>
      </c>
      <c r="AG304" s="330">
        <f t="shared" si="26"/>
        <v>-12317541.127859766</v>
      </c>
      <c r="AH304" s="330">
        <f t="shared" si="26"/>
        <v>-12669668.954284983</v>
      </c>
      <c r="AI304" s="330">
        <f t="shared" si="26"/>
        <v>-13024201.12411733</v>
      </c>
      <c r="AJ304" s="330">
        <f t="shared" si="26"/>
        <v>-13380782.18098928</v>
      </c>
      <c r="AK304" s="330">
        <f t="shared" si="26"/>
        <v>-13739043.164310452</v>
      </c>
      <c r="AL304" s="330">
        <f t="shared" si="26"/>
        <v>-14098602.118786141</v>
      </c>
      <c r="AM304" s="330">
        <f t="shared" si="26"/>
        <v>-14459064.656435493</v>
      </c>
      <c r="AN304" s="330">
        <f t="shared" si="26"/>
        <v>-14820024.570507532</v>
      </c>
      <c r="AO304" s="330">
        <f t="shared" si="26"/>
        <v>-15181064.500461487</v>
      </c>
      <c r="AP304" s="330">
        <f t="shared" si="26"/>
        <v>-15541756.646943001</v>
      </c>
      <c r="AQ304" s="330">
        <f t="shared" si="26"/>
        <v>-15901663.535453226</v>
      </c>
      <c r="AR304" s="330">
        <f t="shared" si="26"/>
        <v>-16260338.82717233</v>
      </c>
      <c r="AS304" s="330">
        <f t="shared" si="26"/>
        <v>-16617328.175166236</v>
      </c>
      <c r="AT304" s="330">
        <f t="shared" si="26"/>
        <v>-16972170.123974506</v>
      </c>
      <c r="AU304" s="330">
        <f t="shared" si="26"/>
        <v>-17324397.050351445</v>
      </c>
      <c r="AV304" s="330">
        <f t="shared" si="26"/>
        <v>-16885676.459005535</v>
      </c>
      <c r="AW304" s="330">
        <f t="shared" si="26"/>
        <v>-16409079.933614286</v>
      </c>
      <c r="AX304" s="330">
        <f t="shared" si="26"/>
        <v>-15893438.851110533</v>
      </c>
      <c r="AY304" s="330">
        <f t="shared" si="26"/>
        <v>-15337578.776302613</v>
      </c>
      <c r="AZ304" s="330">
        <f t="shared" si="26"/>
        <v>-14740320.020197649</v>
      </c>
      <c r="BA304" s="330">
        <f t="shared" si="26"/>
        <v>-14100478.1602653</v>
      </c>
      <c r="BB304" s="330">
        <f t="shared" si="26"/>
        <v>-13416864.518114377</v>
      </c>
      <c r="BC304" s="330">
        <f t="shared" si="26"/>
        <v>-12688286.590049859</v>
      </c>
      <c r="BD304" s="330">
        <f t="shared" si="26"/>
        <v>-11913548.425989503</v>
      </c>
      <c r="BE304" s="330">
        <f t="shared" si="26"/>
        <v>-11091450.952248044</v>
      </c>
      <c r="BF304" s="330">
        <f t="shared" si="26"/>
        <v>-10220792.233742656</v>
      </c>
      <c r="BG304" s="330">
        <f t="shared" si="26"/>
        <v>-9300367.671236068</v>
      </c>
      <c r="BH304" s="330">
        <f t="shared" si="26"/>
        <v>-8328970.1293135658</v>
      </c>
      <c r="BI304" s="330">
        <f t="shared" si="26"/>
        <v>-7305389.9908863157</v>
      </c>
      <c r="BJ304" s="330">
        <f t="shared" si="26"/>
        <v>-6228415.1341263987</v>
      </c>
      <c r="BK304" s="330">
        <f t="shared" si="26"/>
        <v>-5096830.8278676923</v>
      </c>
      <c r="BL304" s="330">
        <f t="shared" si="26"/>
        <v>-3909419.5416511633</v>
      </c>
      <c r="BM304" s="330">
        <f t="shared" si="26"/>
        <v>-2664960.6667523175</v>
      </c>
      <c r="BN304" s="330">
        <f t="shared" si="26"/>
        <v>-1362230.1447021782</v>
      </c>
      <c r="BO304" s="329"/>
      <c r="BP304" s="329"/>
      <c r="BQ304" s="329"/>
      <c r="BR304" s="329"/>
      <c r="BS304" s="329"/>
      <c r="BT304" s="329"/>
    </row>
    <row r="305" spans="1:72" x14ac:dyDescent="0.55000000000000004">
      <c r="B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row>
    <row r="306" spans="1:72" x14ac:dyDescent="0.55000000000000004">
      <c r="A306" s="641" t="s">
        <v>491</v>
      </c>
      <c r="B306" s="128" t="s">
        <v>507</v>
      </c>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row>
    <row r="307" spans="1:72" x14ac:dyDescent="0.55000000000000004">
      <c r="A307" s="642"/>
      <c r="B307" t="s">
        <v>466</v>
      </c>
      <c r="J307" s="1">
        <f>IF(QP_IncomeWP!J307="","",'Cost and Benefit Parameters'!$C$46*(QP_IncomeWP!J307-Income_CF!J309))</f>
        <v>303028.84862656065</v>
      </c>
      <c r="K307" s="1">
        <f>IF(QP_IncomeWP!K307="","",'Cost and Benefit Parameters'!$C$46*(QP_IncomeWP!K307-Income_CF!K309))</f>
        <v>314784.03899451048</v>
      </c>
      <c r="L307" s="1">
        <f>IF(QP_IncomeWP!L307="","",'Cost and Benefit Parameters'!$C$46*(QP_IncomeWP!L307-Income_CF!L309))</f>
        <v>326799.10210616648</v>
      </c>
      <c r="M307" s="1">
        <f>IF(QP_IncomeWP!M307="","",'Cost and Benefit Parameters'!$C$46*(QP_IncomeWP!M307-Income_CF!M309))</f>
        <v>339069.26827096607</v>
      </c>
      <c r="N307" s="1">
        <f>IF(QP_IncomeWP!N307="","",'Cost and Benefit Parameters'!$C$46*(QP_IncomeWP!N307-Income_CF!N309))</f>
        <v>353740.36786338995</v>
      </c>
      <c r="O307" s="1">
        <f>IF(QP_IncomeWP!O307="","",'Cost and Benefit Parameters'!$C$46*(QP_IncomeWP!O307-Income_CF!O309))</f>
        <v>366362.03903309419</v>
      </c>
      <c r="P307" s="1">
        <f>IF(QP_IncomeWP!P307="","",'Cost and Benefit Parameters'!$C$46*(QP_IncomeWP!P307-Income_CF!P309))</f>
        <v>379206.4669449256</v>
      </c>
      <c r="Q307" s="1">
        <f>IF(QP_IncomeWP!Q307="","",'Cost and Benefit Parameters'!$C$46*(QP_IncomeWP!Q307-Income_CF!Q309))</f>
        <v>392265.78251331719</v>
      </c>
      <c r="R307" s="1">
        <f>IF(QP_IncomeWP!R307="","",'Cost and Benefit Parameters'!$C$46*(QP_IncomeWP!R307-Income_CF!R309))</f>
        <v>405531.44991101249</v>
      </c>
      <c r="S307" s="1">
        <f>IF(QP_IncomeWP!S307="","",'Cost and Benefit Parameters'!$C$46*(QP_IncomeWP!S307-Income_CF!S309))</f>
        <v>418994.26443942939</v>
      </c>
      <c r="T307" s="1">
        <f>IF(QP_IncomeWP!T307="","",'Cost and Benefit Parameters'!$C$46*(QP_IncomeWP!T307-Income_CF!T309))</f>
        <v>432644.35236590012</v>
      </c>
      <c r="U307" s="1">
        <f>IF(QP_IncomeWP!U307="","",'Cost and Benefit Parameters'!$C$46*(QP_IncomeWP!U307-Income_CF!U309))</f>
        <v>446471.17279486934</v>
      </c>
      <c r="V307" s="1">
        <f>IF(QP_IncomeWP!V307="","",'Cost and Benefit Parameters'!$C$46*(QP_IncomeWP!V307-Income_CF!V309))</f>
        <v>460463.5216337145</v>
      </c>
      <c r="W307" s="1">
        <f>IF(QP_IncomeWP!W307="","",'Cost and Benefit Parameters'!$C$46*(QP_IncomeWP!W307-Income_CF!W309))</f>
        <v>474609.53770691209</v>
      </c>
      <c r="X307" s="1">
        <f>IF(QP_IncomeWP!X307="","",'Cost and Benefit Parameters'!$C$46*(QP_IncomeWP!X307-Income_CF!X309))</f>
        <v>488896.71106482268</v>
      </c>
      <c r="Y307" s="1">
        <f>IF(QP_IncomeWP!Y307="","",'Cost and Benefit Parameters'!$C$46*(QP_IncomeWP!Y307-Income_CF!Y309))</f>
        <v>503311.89352553146</v>
      </c>
      <c r="Z307" s="1">
        <f>IF(QP_IncomeWP!Z307="","",'Cost and Benefit Parameters'!$C$46*(QP_IncomeWP!Z307-Income_CF!Z309))</f>
        <v>517841.31147976988</v>
      </c>
      <c r="AA307" s="1">
        <f>IF(QP_IncomeWP!AA307="","",'Cost and Benefit Parameters'!$C$46*(QP_IncomeWP!AA307-Income_CF!AA309))</f>
        <v>532470.58098031697</v>
      </c>
      <c r="AB307" s="1">
        <f>IF(QP_IncomeWP!AB307="","",'Cost and Benefit Parameters'!$C$46*(QP_IncomeWP!AB307-Income_CF!AB309))</f>
        <v>547184.72512809618</v>
      </c>
      <c r="AC307" s="1">
        <f>IF(QP_IncomeWP!AC307="","",'Cost and Benefit Parameters'!$C$46*(QP_IncomeWP!AC307-Income_CF!AC309))</f>
        <v>561968.19375782344</v>
      </c>
      <c r="AD307" s="1">
        <f>IF(QP_IncomeWP!AD307="","",'Cost and Benefit Parameters'!$C$46*(QP_IncomeWP!AD307-Income_CF!AD309))</f>
        <v>576804.88541631564</v>
      </c>
      <c r="AE307" s="1">
        <f>IF(QP_IncomeWP!AE307="","",'Cost and Benefit Parameters'!$C$46*(QP_IncomeWP!AE307-Income_CF!AE309))</f>
        <v>591678.17161666404</v>
      </c>
      <c r="AF307" s="1">
        <f>IF(QP_IncomeWP!AF307="","",'Cost and Benefit Parameters'!$C$46*(QP_IncomeWP!AF307-Income_CF!AF309))</f>
        <v>606570.92334126658</v>
      </c>
      <c r="AG307" s="1">
        <f>IF(QP_IncomeWP!AG307="","",'Cost and Benefit Parameters'!$C$46*(QP_IncomeWP!AG307-Income_CF!AG309))</f>
        <v>621465.53975651355</v>
      </c>
      <c r="AH307" s="1">
        <f>IF(QP_IncomeWP!AH307="","",'Cost and Benefit Parameters'!$C$46*(QP_IncomeWP!AH307-Income_CF!AH309))</f>
        <v>636343.97909149912</v>
      </c>
      <c r="AI307" s="1">
        <f>IF(QP_IncomeWP!AI307="","",'Cost and Benefit Parameters'!$C$46*(QP_IncomeWP!AI307-Income_CF!AI309))</f>
        <v>651187.79162269307</v>
      </c>
      <c r="AJ307" s="1">
        <f>IF(QP_IncomeWP!AJ307="","",'Cost and Benefit Parameters'!$C$46*(QP_IncomeWP!AJ307-Income_CF!AJ309))</f>
        <v>665978.15469620877</v>
      </c>
      <c r="AK307" s="1">
        <f>IF(QP_IncomeWP!AK307="","",'Cost and Benefit Parameters'!$C$46*(QP_IncomeWP!AK307-Income_CF!AK309))</f>
        <v>680695.90970887896</v>
      </c>
      <c r="AL307" s="1">
        <f>IF(QP_IncomeWP!AL307="","",'Cost and Benefit Parameters'!$C$46*(QP_IncomeWP!AL307-Income_CF!AL309))</f>
        <v>695321.60095927364</v>
      </c>
      <c r="AM307" s="1">
        <f>IF(QP_IncomeWP!AM307="","",'Cost and Benefit Parameters'!$C$46*(QP_IncomeWP!AM307-Income_CF!AM309))</f>
        <v>709835.51626972307</v>
      </c>
      <c r="AN307" s="1">
        <f>IF(QP_IncomeWP!AN307="","",'Cost and Benefit Parameters'!$C$46*(QP_IncomeWP!AN307-Income_CF!AN309))</f>
        <v>724217.72927076276</v>
      </c>
      <c r="AO307" s="1">
        <f>IF(QP_IncomeWP!AO307="","",'Cost and Benefit Parameters'!$C$46*(QP_IncomeWP!AO307-Income_CF!AO309))</f>
        <v>738448.1432299125</v>
      </c>
      <c r="AP307" s="1">
        <f>IF(QP_IncomeWP!AP307="","",'Cost and Benefit Parameters'!$C$46*(QP_IncomeWP!AP307-Income_CF!AP309))</f>
        <v>752506.53629773622</v>
      </c>
      <c r="AQ307" s="1">
        <f>IF(QP_IncomeWP!AQ307="","",'Cost and Benefit Parameters'!$C$46*(QP_IncomeWP!AQ307-Income_CF!AQ309))</f>
        <v>766372.60803542763</v>
      </c>
      <c r="AR307" s="1">
        <f>IF(QP_IncomeWP!AR307="","",'Cost and Benefit Parameters'!$C$46*(QP_IncomeWP!AR307-Income_CF!AR309))</f>
        <v>780026.02708009805</v>
      </c>
      <c r="AS307" s="1">
        <f>IF(QP_IncomeWP!AS307="","",'Cost and Benefit Parameters'!$C$46*(QP_IncomeWP!AS307-Income_CF!AS309))</f>
        <v>793446.47979629715</v>
      </c>
      <c r="AT307" s="1">
        <f>IF(QP_IncomeWP!AT307="","",'Cost and Benefit Parameters'!$C$46*(QP_IncomeWP!AT307-Income_CF!AT309))</f>
        <v>806613.71975527867</v>
      </c>
      <c r="AU307" s="1">
        <f>IF(QP_IncomeWP!AU307="","",'Cost and Benefit Parameters'!$C$46*(QP_IncomeWP!AU307-Income_CF!AU309))</f>
        <v>819507.61787720455</v>
      </c>
      <c r="AV307" s="1">
        <f>IF(QP_IncomeWP!AV307="","",'Cost and Benefit Parameters'!$C$46*(QP_IncomeWP!AV307-Income_CF!AV309))</f>
        <v>832108.21306568559</v>
      </c>
      <c r="AW307" s="1">
        <f>IF(QP_IncomeWP!AW307="","",'Cost and Benefit Parameters'!$C$46*(QP_IncomeWP!AW307-Income_CF!AW309))</f>
        <v>844395.76315923838</v>
      </c>
      <c r="AX307" s="1" t="str">
        <f>IF(QP_IncomeWP!AX307="","",'Cost and Benefit Parameters'!$C$46*(QP_IncomeWP!AX307-Income_CF!AX309))</f>
        <v/>
      </c>
      <c r="AY307" s="1" t="str">
        <f>IF(QP_IncomeWP!AY307="","",'Cost and Benefit Parameters'!$C$46*(QP_IncomeWP!AY307-Income_CF!AY309))</f>
        <v/>
      </c>
      <c r="AZ307" s="1" t="str">
        <f>IF(QP_IncomeWP!AZ307="","",'Cost and Benefit Parameters'!$C$46*(QP_IncomeWP!AZ307-Income_CF!AZ309))</f>
        <v/>
      </c>
      <c r="BA307" s="1" t="str">
        <f>IF(QP_IncomeWP!BA307="","",'Cost and Benefit Parameters'!$C$46*(QP_IncomeWP!BA307-Income_CF!BA309))</f>
        <v/>
      </c>
      <c r="BB307" s="1" t="str">
        <f>IF(QP_IncomeWP!BB307="","",'Cost and Benefit Parameters'!$C$46*(QP_IncomeWP!BB307-Income_CF!BB309))</f>
        <v/>
      </c>
      <c r="BC307" s="1" t="str">
        <f>IF(QP_IncomeWP!BC307="","",'Cost and Benefit Parameters'!$C$46*(QP_IncomeWP!BC307-Income_CF!BC309))</f>
        <v/>
      </c>
      <c r="BD307" s="1" t="str">
        <f>IF(QP_IncomeWP!BD307="","",'Cost and Benefit Parameters'!$C$46*(QP_IncomeWP!BD307-Income_CF!BD309))</f>
        <v/>
      </c>
      <c r="BE307" s="1" t="str">
        <f>IF(QP_IncomeWP!BE307="","",'Cost and Benefit Parameters'!$C$46*(QP_IncomeWP!BE307-Income_CF!BE309))</f>
        <v/>
      </c>
      <c r="BF307" s="1" t="str">
        <f>IF(QP_IncomeWP!BF307="","",'Cost and Benefit Parameters'!$C$46*(QP_IncomeWP!BF307-Income_CF!BF309))</f>
        <v/>
      </c>
      <c r="BG307" s="1" t="str">
        <f>IF(QP_IncomeWP!BG307="","",'Cost and Benefit Parameters'!$C$46*(QP_IncomeWP!BG307-Income_CF!BG309))</f>
        <v/>
      </c>
      <c r="BH307" s="1" t="str">
        <f>IF(QP_IncomeWP!BH307="","",'Cost and Benefit Parameters'!$C$46*(QP_IncomeWP!BH307-Income_CF!BH309))</f>
        <v/>
      </c>
      <c r="BI307" s="1" t="str">
        <f>IF(QP_IncomeWP!BI307="","",'Cost and Benefit Parameters'!$C$46*(QP_IncomeWP!BI307-Income_CF!BI309))</f>
        <v/>
      </c>
      <c r="BJ307" s="1" t="str">
        <f>IF(QP_IncomeWP!BJ307="","",'Cost and Benefit Parameters'!$C$46*(QP_IncomeWP!BJ307-Income_CF!BJ309))</f>
        <v/>
      </c>
      <c r="BK307" s="1" t="str">
        <f>IF(QP_IncomeWP!BK307="","",'Cost and Benefit Parameters'!$C$46*(QP_IncomeWP!BK307-Income_CF!BK309))</f>
        <v/>
      </c>
      <c r="BL307" s="1" t="str">
        <f>IF(QP_IncomeWP!BL307="","",'Cost and Benefit Parameters'!$C$46*(QP_IncomeWP!BL307-Income_CF!BL309))</f>
        <v/>
      </c>
      <c r="BM307" s="1" t="str">
        <f>IF(QP_IncomeWP!BM307="","",'Cost and Benefit Parameters'!$C$46*(QP_IncomeWP!BM307-Income_CF!BM309))</f>
        <v/>
      </c>
      <c r="BN307" s="1" t="str">
        <f>IF(QP_IncomeWP!BN307="","",'Cost and Benefit Parameters'!$C$46*(QP_IncomeWP!BN307-Income_CF!BN309))</f>
        <v/>
      </c>
      <c r="BO307" s="1" t="str">
        <f>IF(QP_IncomeWP!BO307="","",'Cost and Benefit Parameters'!$C$46*(QP_IncomeWP!BO307-Income_CF!BO309))</f>
        <v/>
      </c>
      <c r="BP307" s="1" t="str">
        <f>IF(QP_IncomeWP!BP307="","",'Cost and Benefit Parameters'!$C$46*(QP_IncomeWP!BP307-Income_CF!BP309))</f>
        <v/>
      </c>
    </row>
    <row r="308" spans="1:72" x14ac:dyDescent="0.55000000000000004">
      <c r="A308" s="642"/>
      <c r="B308" t="s">
        <v>468</v>
      </c>
      <c r="J308" s="1" t="str">
        <f>IF(QP_IncomeWP!J308="","",'Cost and Benefit Parameters'!$C$46*(QP_IncomeWP!J308-Income_CF!J310))</f>
        <v/>
      </c>
      <c r="K308" s="1">
        <f>IF(QP_IncomeWP!K308="","",'Cost and Benefit Parameters'!$C$46*(QP_IncomeWP!K308-Income_CF!K310))</f>
        <v>312119.71408535755</v>
      </c>
      <c r="L308" s="1">
        <f>IF(QP_IncomeWP!L308="","",'Cost and Benefit Parameters'!$C$46*(QP_IncomeWP!L308-Income_CF!L310))</f>
        <v>324227.56016434584</v>
      </c>
      <c r="M308" s="1">
        <f>IF(QP_IncomeWP!M308="","",'Cost and Benefit Parameters'!$C$46*(QP_IncomeWP!M308-Income_CF!M310))</f>
        <v>336603.07516935148</v>
      </c>
      <c r="N308" s="1">
        <f>IF(QP_IncomeWP!N308="","",'Cost and Benefit Parameters'!$C$46*(QP_IncomeWP!N308-Income_CF!N310))</f>
        <v>349241.34631909512</v>
      </c>
      <c r="O308" s="1">
        <f>IF(QP_IncomeWP!O308="","",'Cost and Benefit Parameters'!$C$46*(QP_IncomeWP!O308-Income_CF!O310))</f>
        <v>364352.57889929175</v>
      </c>
      <c r="P308" s="1">
        <f>IF(QP_IncomeWP!P308="","",'Cost and Benefit Parameters'!$C$46*(QP_IncomeWP!P308-Income_CF!P310))</f>
        <v>377352.90020408697</v>
      </c>
      <c r="Q308" s="1">
        <f>IF(QP_IncomeWP!Q308="","",'Cost and Benefit Parameters'!$C$46*(QP_IncomeWP!Q308-Income_CF!Q310))</f>
        <v>390582.66095327353</v>
      </c>
      <c r="R308" s="1">
        <f>IF(QP_IncomeWP!R308="","",'Cost and Benefit Parameters'!$C$46*(QP_IncomeWP!R308-Income_CF!R310))</f>
        <v>404033.75598871673</v>
      </c>
      <c r="S308" s="1">
        <f>IF(QP_IncomeWP!S308="","",'Cost and Benefit Parameters'!$C$46*(QP_IncomeWP!S308-Income_CF!S310))</f>
        <v>417697.39340834296</v>
      </c>
      <c r="T308" s="1">
        <f>IF(QP_IncomeWP!T308="","",'Cost and Benefit Parameters'!$C$46*(QP_IncomeWP!T308-Income_CF!T310))</f>
        <v>431564.09237261233</v>
      </c>
      <c r="U308" s="1">
        <f>IF(QP_IncomeWP!U308="","",'Cost and Benefit Parameters'!$C$46*(QP_IncomeWP!U308-Income_CF!U310))</f>
        <v>445623.68293687701</v>
      </c>
      <c r="V308" s="1">
        <f>IF(QP_IncomeWP!V308="","",'Cost and Benefit Parameters'!$C$46*(QP_IncomeWP!V308-Income_CF!V310))</f>
        <v>459865.30797871522</v>
      </c>
      <c r="W308" s="1">
        <f>IF(QP_IncomeWP!W308="","",'Cost and Benefit Parameters'!$C$46*(QP_IncomeWP!W308-Income_CF!W310))</f>
        <v>474277.42728272593</v>
      </c>
      <c r="X308" s="1">
        <f>IF(QP_IncomeWP!X308="","",'Cost and Benefit Parameters'!$C$46*(QP_IncomeWP!X308-Income_CF!X310))</f>
        <v>488847.82383811934</v>
      </c>
      <c r="Y308" s="1">
        <f>IF(QP_IncomeWP!Y308="","",'Cost and Benefit Parameters'!$C$46*(QP_IncomeWP!Y308-Income_CF!Y310))</f>
        <v>503563.61239676765</v>
      </c>
      <c r="Z308" s="1">
        <f>IF(QP_IncomeWP!Z308="","",'Cost and Benefit Parameters'!$C$46*(QP_IncomeWP!Z308-Income_CF!Z310))</f>
        <v>518411.25033129763</v>
      </c>
      <c r="AA308" s="1">
        <f>IF(QP_IncomeWP!AA308="","",'Cost and Benefit Parameters'!$C$46*(QP_IncomeWP!AA308-Income_CF!AA310))</f>
        <v>533376.55082416278</v>
      </c>
      <c r="AB308" s="1">
        <f>IF(QP_IncomeWP!AB308="","",'Cost and Benefit Parameters'!$C$46*(QP_IncomeWP!AB308-Income_CF!AB310))</f>
        <v>548444.69840972661</v>
      </c>
      <c r="AC308" s="1">
        <f>IF(QP_IncomeWP!AC308="","",'Cost and Benefit Parameters'!$C$46*(QP_IncomeWP!AC308-Income_CF!AC310))</f>
        <v>563600.26688193926</v>
      </c>
      <c r="AD308" s="1">
        <f>IF(QP_IncomeWP!AD308="","",'Cost and Benefit Parameters'!$C$46*(QP_IncomeWP!AD308-Income_CF!AD310))</f>
        <v>578827.23957055807</v>
      </c>
      <c r="AE308" s="1">
        <f>IF(QP_IncomeWP!AE308="","",'Cost and Benefit Parameters'!$C$46*(QP_IncomeWP!AE308-Income_CF!AE310))</f>
        <v>594109.0319788052</v>
      </c>
      <c r="AF308" s="1">
        <f>IF(QP_IncomeWP!AF308="","",'Cost and Benefit Parameters'!$C$46*(QP_IncomeWP!AF308-Income_CF!AF310))</f>
        <v>609428.51676516409</v>
      </c>
      <c r="AG308" s="1">
        <f>IF(QP_IncomeWP!AG308="","",'Cost and Benefit Parameters'!$C$46*(QP_IncomeWP!AG308-Income_CF!AG310))</f>
        <v>624768.0510415046</v>
      </c>
      <c r="AH308" s="1">
        <f>IF(QP_IncomeWP!AH308="","",'Cost and Benefit Parameters'!$C$46*(QP_IncomeWP!AH308-Income_CF!AH310))</f>
        <v>640109.50594920875</v>
      </c>
      <c r="AI308" s="1">
        <f>IF(QP_IncomeWP!AI308="","",'Cost and Benefit Parameters'!$C$46*(QP_IncomeWP!AI308-Income_CF!AI310))</f>
        <v>655434.29846424412</v>
      </c>
      <c r="AJ308" s="1">
        <f>IF(QP_IncomeWP!AJ308="","",'Cost and Benefit Parameters'!$C$46*(QP_IncomeWP!AJ308-Income_CF!AJ310))</f>
        <v>670723.42537137389</v>
      </c>
      <c r="AK308" s="1">
        <f>IF(QP_IncomeWP!AK308="","",'Cost and Benefit Parameters'!$C$46*(QP_IncomeWP!AK308-Income_CF!AK310))</f>
        <v>685957.49933709495</v>
      </c>
      <c r="AL308" s="1">
        <f>IF(QP_IncomeWP!AL308="","",'Cost and Benefit Parameters'!$C$46*(QP_IncomeWP!AL308-Income_CF!AL310))</f>
        <v>701116.7870001453</v>
      </c>
      <c r="AM308" s="1">
        <f>IF(QP_IncomeWP!AM308="","",'Cost and Benefit Parameters'!$C$46*(QP_IncomeWP!AM308-Income_CF!AM310))</f>
        <v>716181.24898805178</v>
      </c>
      <c r="AN308" s="1">
        <f>IF(QP_IncomeWP!AN308="","",'Cost and Benefit Parameters'!$C$46*(QP_IncomeWP!AN308-Income_CF!AN310))</f>
        <v>731130.58175781486</v>
      </c>
      <c r="AO308" s="1">
        <f>IF(QP_IncomeWP!AO308="","",'Cost and Benefit Parameters'!$C$46*(QP_IncomeWP!AO308-Income_CF!AO310))</f>
        <v>745944.26114888582</v>
      </c>
      <c r="AP308" s="1">
        <f>IF(QP_IncomeWP!AP308="","",'Cost and Benefit Parameters'!$C$46*(QP_IncomeWP!AP308-Income_CF!AP310))</f>
        <v>760601.58752680977</v>
      </c>
      <c r="AQ308" s="1">
        <f>IF(QP_IncomeWP!AQ308="","",'Cost and Benefit Parameters'!$C$46*(QP_IncomeWP!AQ308-Income_CF!AQ310))</f>
        <v>775081.73238666798</v>
      </c>
      <c r="AR308" s="1">
        <f>IF(QP_IncomeWP!AR308="","",'Cost and Benefit Parameters'!$C$46*(QP_IncomeWP!AR308-Income_CF!AR310))</f>
        <v>789363.78627649031</v>
      </c>
      <c r="AS308" s="1">
        <f>IF(QP_IncomeWP!AS308="","",'Cost and Benefit Parameters'!$C$46*(QP_IncomeWP!AS308-Income_CF!AS310))</f>
        <v>803426.80789250147</v>
      </c>
      <c r="AT308" s="1">
        <f>IF(QP_IncomeWP!AT308="","",'Cost and Benefit Parameters'!$C$46*(QP_IncomeWP!AT308-Income_CF!AT310))</f>
        <v>817249.8741901858</v>
      </c>
      <c r="AU308" s="1">
        <f>IF(QP_IncomeWP!AU308="","",'Cost and Benefit Parameters'!$C$46*(QP_IncomeWP!AU308-Income_CF!AU310))</f>
        <v>830812.13134793728</v>
      </c>
      <c r="AV308" s="1">
        <f>IF(QP_IncomeWP!AV308="","",'Cost and Benefit Parameters'!$C$46*(QP_IncomeWP!AV308-Income_CF!AV310))</f>
        <v>844092.84641352063</v>
      </c>
      <c r="AW308" s="1">
        <f>IF(QP_IncomeWP!AW308="","",'Cost and Benefit Parameters'!$C$46*(QP_IncomeWP!AW308-Income_CF!AW310))</f>
        <v>857071.45945765637</v>
      </c>
      <c r="AX308" s="1">
        <f>IF(QP_IncomeWP!AX308="","",'Cost and Benefit Parameters'!$C$46*(QP_IncomeWP!AX308-Income_CF!AX310))</f>
        <v>869727.63605401537</v>
      </c>
      <c r="AY308" s="1" t="str">
        <f>IF(QP_IncomeWP!AY308="","",'Cost and Benefit Parameters'!$C$46*(QP_IncomeWP!AY308-Income_CF!AY310))</f>
        <v/>
      </c>
      <c r="AZ308" s="1" t="str">
        <f>IF(QP_IncomeWP!AZ308="","",'Cost and Benefit Parameters'!$C$46*(QP_IncomeWP!AZ308-Income_CF!AZ310))</f>
        <v/>
      </c>
      <c r="BA308" s="1" t="str">
        <f>IF(QP_IncomeWP!BA308="","",'Cost and Benefit Parameters'!$C$46*(QP_IncomeWP!BA308-Income_CF!BA310))</f>
        <v/>
      </c>
      <c r="BB308" s="1" t="str">
        <f>IF(QP_IncomeWP!BB308="","",'Cost and Benefit Parameters'!$C$46*(QP_IncomeWP!BB308-Income_CF!BB310))</f>
        <v/>
      </c>
      <c r="BC308" s="1" t="str">
        <f>IF(QP_IncomeWP!BC308="","",'Cost and Benefit Parameters'!$C$46*(QP_IncomeWP!BC308-Income_CF!BC310))</f>
        <v/>
      </c>
      <c r="BD308" s="1" t="str">
        <f>IF(QP_IncomeWP!BD308="","",'Cost and Benefit Parameters'!$C$46*(QP_IncomeWP!BD308-Income_CF!BD310))</f>
        <v/>
      </c>
      <c r="BE308" s="1" t="str">
        <f>IF(QP_IncomeWP!BE308="","",'Cost and Benefit Parameters'!$C$46*(QP_IncomeWP!BE308-Income_CF!BE310))</f>
        <v/>
      </c>
      <c r="BF308" s="1" t="str">
        <f>IF(QP_IncomeWP!BF308="","",'Cost and Benefit Parameters'!$C$46*(QP_IncomeWP!BF308-Income_CF!BF310))</f>
        <v/>
      </c>
      <c r="BG308" s="1" t="str">
        <f>IF(QP_IncomeWP!BG308="","",'Cost and Benefit Parameters'!$C$46*(QP_IncomeWP!BG308-Income_CF!BG310))</f>
        <v/>
      </c>
      <c r="BH308" s="1" t="str">
        <f>IF(QP_IncomeWP!BH308="","",'Cost and Benefit Parameters'!$C$46*(QP_IncomeWP!BH308-Income_CF!BH310))</f>
        <v/>
      </c>
      <c r="BI308" s="1" t="str">
        <f>IF(QP_IncomeWP!BI308="","",'Cost and Benefit Parameters'!$C$46*(QP_IncomeWP!BI308-Income_CF!BI310))</f>
        <v/>
      </c>
      <c r="BJ308" s="1" t="str">
        <f>IF(QP_IncomeWP!BJ308="","",'Cost and Benefit Parameters'!$C$46*(QP_IncomeWP!BJ308-Income_CF!BJ310))</f>
        <v/>
      </c>
      <c r="BK308" s="1" t="str">
        <f>IF(QP_IncomeWP!BK308="","",'Cost and Benefit Parameters'!$C$46*(QP_IncomeWP!BK308-Income_CF!BK310))</f>
        <v/>
      </c>
      <c r="BL308" s="1" t="str">
        <f>IF(QP_IncomeWP!BL308="","",'Cost and Benefit Parameters'!$C$46*(QP_IncomeWP!BL308-Income_CF!BL310))</f>
        <v/>
      </c>
      <c r="BM308" s="1" t="str">
        <f>IF(QP_IncomeWP!BM308="","",'Cost and Benefit Parameters'!$C$46*(QP_IncomeWP!BM308-Income_CF!BM310))</f>
        <v/>
      </c>
      <c r="BN308" s="1" t="str">
        <f>IF(QP_IncomeWP!BN308="","",'Cost and Benefit Parameters'!$C$46*(QP_IncomeWP!BN308-Income_CF!BN310))</f>
        <v/>
      </c>
      <c r="BO308" s="1" t="str">
        <f>IF(QP_IncomeWP!BO308="","",'Cost and Benefit Parameters'!$C$46*(QP_IncomeWP!BO308-Income_CF!BO310))</f>
        <v/>
      </c>
      <c r="BP308" s="1" t="str">
        <f>IF(QP_IncomeWP!BP308="","",'Cost and Benefit Parameters'!$C$46*(QP_IncomeWP!BP308-Income_CF!BP310))</f>
        <v/>
      </c>
    </row>
    <row r="309" spans="1:72" x14ac:dyDescent="0.55000000000000004">
      <c r="A309" s="642"/>
      <c r="B309" t="s">
        <v>469</v>
      </c>
      <c r="J309" s="1" t="str">
        <f>IF(QP_IncomeWP!J309="","",'Cost and Benefit Parameters'!$C$46*(QP_IncomeWP!J309-Income_CF!J311))</f>
        <v/>
      </c>
      <c r="K309" s="1" t="str">
        <f>IF(QP_IncomeWP!K309="","",'Cost and Benefit Parameters'!$C$46*(QP_IncomeWP!K309-Income_CF!K311))</f>
        <v/>
      </c>
      <c r="L309" s="1">
        <f>IF(QP_IncomeWP!L309="","",'Cost and Benefit Parameters'!$C$46*(QP_IncomeWP!L309-Income_CF!L311))</f>
        <v>321483.30550791824</v>
      </c>
      <c r="M309" s="1">
        <f>IF(QP_IncomeWP!M309="","",'Cost and Benefit Parameters'!$C$46*(QP_IncomeWP!M309-Income_CF!M311))</f>
        <v>333954.38696927624</v>
      </c>
      <c r="N309" s="1">
        <f>IF(QP_IncomeWP!N309="","",'Cost and Benefit Parameters'!$C$46*(QP_IncomeWP!N309-Income_CF!N311))</f>
        <v>346701.16742443189</v>
      </c>
      <c r="O309" s="1">
        <f>IF(QP_IncomeWP!O309="","",'Cost and Benefit Parameters'!$C$46*(QP_IncomeWP!O309-Income_CF!O311))</f>
        <v>359718.58670866798</v>
      </c>
      <c r="P309" s="1">
        <f>IF(QP_IncomeWP!P309="","",'Cost and Benefit Parameters'!$C$46*(QP_IncomeWP!P309-Income_CF!P311))</f>
        <v>375283.15626627055</v>
      </c>
      <c r="Q309" s="1">
        <f>IF(QP_IncomeWP!Q309="","",'Cost and Benefit Parameters'!$C$46*(QP_IncomeWP!Q309-Income_CF!Q311))</f>
        <v>388673.4872102096</v>
      </c>
      <c r="R309" s="1">
        <f>IF(QP_IncomeWP!R309="","",'Cost and Benefit Parameters'!$C$46*(QP_IncomeWP!R309-Income_CF!R311))</f>
        <v>402300.14078187168</v>
      </c>
      <c r="S309" s="1">
        <f>IF(QP_IncomeWP!S309="","",'Cost and Benefit Parameters'!$C$46*(QP_IncomeWP!S309-Income_CF!S311))</f>
        <v>416154.76866837806</v>
      </c>
      <c r="T309" s="1">
        <f>IF(QP_IncomeWP!T309="","",'Cost and Benefit Parameters'!$C$46*(QP_IncomeWP!T309-Income_CF!T311))</f>
        <v>430228.31521059328</v>
      </c>
      <c r="U309" s="1">
        <f>IF(QP_IncomeWP!U309="","",'Cost and Benefit Parameters'!$C$46*(QP_IncomeWP!U309-Income_CF!U311))</f>
        <v>444511.01514379075</v>
      </c>
      <c r="V309" s="1">
        <f>IF(QP_IncomeWP!V309="","",'Cost and Benefit Parameters'!$C$46*(QP_IncomeWP!V309-Income_CF!V311))</f>
        <v>458992.39342498325</v>
      </c>
      <c r="W309" s="1">
        <f>IF(QP_IncomeWP!W309="","",'Cost and Benefit Parameters'!$C$46*(QP_IncomeWP!W309-Income_CF!W311))</f>
        <v>473661.26721807692</v>
      </c>
      <c r="X309" s="1">
        <f>IF(QP_IncomeWP!X309="","",'Cost and Benefit Parameters'!$C$46*(QP_IncomeWP!X309-Income_CF!X311))</f>
        <v>488505.75010120758</v>
      </c>
      <c r="Y309" s="1">
        <f>IF(QP_IncomeWP!Y309="","",'Cost and Benefit Parameters'!$C$46*(QP_IncomeWP!Y309-Income_CF!Y311))</f>
        <v>503513.25855326303</v>
      </c>
      <c r="Z309" s="1">
        <f>IF(QP_IncomeWP!Z309="","",'Cost and Benefit Parameters'!$C$46*(QP_IncomeWP!Z309-Income_CF!Z311))</f>
        <v>518670.52076867042</v>
      </c>
      <c r="AA309" s="1">
        <f>IF(QP_IncomeWP!AA309="","",'Cost and Benefit Parameters'!$C$46*(QP_IncomeWP!AA309-Income_CF!AA311))</f>
        <v>533963.58784123661</v>
      </c>
      <c r="AB309" s="1">
        <f>IF(QP_IncomeWP!AB309="","",'Cost and Benefit Parameters'!$C$46*(QP_IncomeWP!AB309-Income_CF!AB311))</f>
        <v>549377.84734888782</v>
      </c>
      <c r="AC309" s="1">
        <f>IF(QP_IncomeWP!AC309="","",'Cost and Benefit Parameters'!$C$46*(QP_IncomeWP!AC309-Income_CF!AC311))</f>
        <v>564898.03936201846</v>
      </c>
      <c r="AD309" s="1">
        <f>IF(QP_IncomeWP!AD309="","",'Cost and Benefit Parameters'!$C$46*(QP_IncomeWP!AD309-Income_CF!AD311))</f>
        <v>580508.27488839754</v>
      </c>
      <c r="AE309" s="1">
        <f>IF(QP_IncomeWP!AE309="","",'Cost and Benefit Parameters'!$C$46*(QP_IncomeWP!AE309-Income_CF!AE311))</f>
        <v>596192.05675767455</v>
      </c>
      <c r="AF309" s="1">
        <f>IF(QP_IncomeWP!AF309="","",'Cost and Benefit Parameters'!$C$46*(QP_IncomeWP!AF309-Income_CF!AF311))</f>
        <v>611932.30293816933</v>
      </c>
      <c r="AG309" s="1">
        <f>IF(QP_IncomeWP!AG309="","",'Cost and Benefit Parameters'!$C$46*(QP_IncomeWP!AG309-Income_CF!AG311))</f>
        <v>627711.37226811913</v>
      </c>
      <c r="AH309" s="1">
        <f>IF(QP_IncomeWP!AH309="","",'Cost and Benefit Parameters'!$C$46*(QP_IncomeWP!AH309-Income_CF!AH311))</f>
        <v>643511.09257274971</v>
      </c>
      <c r="AI309" s="1">
        <f>IF(QP_IncomeWP!AI309="","",'Cost and Benefit Parameters'!$C$46*(QP_IncomeWP!AI309-Income_CF!AI311))</f>
        <v>659312.79112768476</v>
      </c>
      <c r="AJ309" s="1">
        <f>IF(QP_IncomeWP!AJ309="","",'Cost and Benefit Parameters'!$C$46*(QP_IncomeWP!AJ309-Income_CF!AJ311))</f>
        <v>675097.3274181711</v>
      </c>
      <c r="AK309" s="1">
        <f>IF(QP_IncomeWP!AK309="","",'Cost and Benefit Parameters'!$C$46*(QP_IncomeWP!AK309-Income_CF!AK311))</f>
        <v>690845.12813251535</v>
      </c>
      <c r="AL309" s="1">
        <f>IF(QP_IncomeWP!AL309="","",'Cost and Benefit Parameters'!$C$46*(QP_IncomeWP!AL309-Income_CF!AL311))</f>
        <v>706536.22431720793</v>
      </c>
      <c r="AM309" s="1">
        <f>IF(QP_IncomeWP!AM309="","",'Cost and Benefit Parameters'!$C$46*(QP_IncomeWP!AM309-Income_CF!AM311))</f>
        <v>722150.29061014974</v>
      </c>
      <c r="AN309" s="1">
        <f>IF(QP_IncomeWP!AN309="","",'Cost and Benefit Parameters'!$C$46*(QP_IncomeWP!AN309-Income_CF!AN311))</f>
        <v>737666.68645769334</v>
      </c>
      <c r="AO309" s="1">
        <f>IF(QP_IncomeWP!AO309="","",'Cost and Benefit Parameters'!$C$46*(QP_IncomeWP!AO309-Income_CF!AO311))</f>
        <v>753064.49921054929</v>
      </c>
      <c r="AP309" s="1">
        <f>IF(QP_IncomeWP!AP309="","",'Cost and Benefit Parameters'!$C$46*(QP_IncomeWP!AP309-Income_CF!AP311))</f>
        <v>768322.58898335253</v>
      </c>
      <c r="AQ309" s="1">
        <f>IF(QP_IncomeWP!AQ309="","",'Cost and Benefit Parameters'!$C$46*(QP_IncomeWP!AQ309-Income_CF!AQ311))</f>
        <v>783419.63515261409</v>
      </c>
      <c r="AR309" s="1">
        <f>IF(QP_IncomeWP!AR309="","",'Cost and Benefit Parameters'!$C$46*(QP_IncomeWP!AR309-Income_CF!AR311))</f>
        <v>798334.18435826804</v>
      </c>
      <c r="AS309" s="1">
        <f>IF(QP_IncomeWP!AS309="","",'Cost and Benefit Parameters'!$C$46*(QP_IncomeWP!AS309-Income_CF!AS311))</f>
        <v>813044.6998647853</v>
      </c>
      <c r="AT309" s="1">
        <f>IF(QP_IncomeWP!AT309="","",'Cost and Benefit Parameters'!$C$46*(QP_IncomeWP!AT309-Income_CF!AT311))</f>
        <v>827529.61212927604</v>
      </c>
      <c r="AU309" s="1">
        <f>IF(QP_IncomeWP!AU309="","",'Cost and Benefit Parameters'!$C$46*(QP_IncomeWP!AU309-Income_CF!AU311))</f>
        <v>841767.3704158914</v>
      </c>
      <c r="AV309" s="1">
        <f>IF(QP_IncomeWP!AV309="","",'Cost and Benefit Parameters'!$C$46*(QP_IncomeWP!AV309-Income_CF!AV311))</f>
        <v>855736.49528837542</v>
      </c>
      <c r="AW309" s="1">
        <f>IF(QP_IncomeWP!AW309="","",'Cost and Benefit Parameters'!$C$46*(QP_IncomeWP!AW309-Income_CF!AW311))</f>
        <v>869415.63180592621</v>
      </c>
      <c r="AX309" s="1">
        <f>IF(QP_IncomeWP!AX309="","",'Cost and Benefit Parameters'!$C$46*(QP_IncomeWP!AX309-Income_CF!AX311))</f>
        <v>882783.60324138578</v>
      </c>
      <c r="AY309" s="1">
        <f>IF(QP_IncomeWP!AY309="","",'Cost and Benefit Parameters'!$C$46*(QP_IncomeWP!AY309-Income_CF!AY311))</f>
        <v>895819.46513563592</v>
      </c>
      <c r="AZ309" s="1" t="str">
        <f>IF(QP_IncomeWP!AZ309="","",'Cost and Benefit Parameters'!$C$46*(QP_IncomeWP!AZ309-Income_CF!AZ311))</f>
        <v/>
      </c>
      <c r="BA309" s="1" t="str">
        <f>IF(QP_IncomeWP!BA309="","",'Cost and Benefit Parameters'!$C$46*(QP_IncomeWP!BA309-Income_CF!BA311))</f>
        <v/>
      </c>
      <c r="BB309" s="1" t="str">
        <f>IF(QP_IncomeWP!BB309="","",'Cost and Benefit Parameters'!$C$46*(QP_IncomeWP!BB309-Income_CF!BB311))</f>
        <v/>
      </c>
      <c r="BC309" s="1" t="str">
        <f>IF(QP_IncomeWP!BC309="","",'Cost and Benefit Parameters'!$C$46*(QP_IncomeWP!BC309-Income_CF!BC311))</f>
        <v/>
      </c>
      <c r="BD309" s="1" t="str">
        <f>IF(QP_IncomeWP!BD309="","",'Cost and Benefit Parameters'!$C$46*(QP_IncomeWP!BD309-Income_CF!BD311))</f>
        <v/>
      </c>
      <c r="BE309" s="1" t="str">
        <f>IF(QP_IncomeWP!BE309="","",'Cost and Benefit Parameters'!$C$46*(QP_IncomeWP!BE309-Income_CF!BE311))</f>
        <v/>
      </c>
      <c r="BF309" s="1" t="str">
        <f>IF(QP_IncomeWP!BF309="","",'Cost and Benefit Parameters'!$C$46*(QP_IncomeWP!BF309-Income_CF!BF311))</f>
        <v/>
      </c>
      <c r="BG309" s="1" t="str">
        <f>IF(QP_IncomeWP!BG309="","",'Cost and Benefit Parameters'!$C$46*(QP_IncomeWP!BG309-Income_CF!BG311))</f>
        <v/>
      </c>
      <c r="BH309" s="1" t="str">
        <f>IF(QP_IncomeWP!BH309="","",'Cost and Benefit Parameters'!$C$46*(QP_IncomeWP!BH309-Income_CF!BH311))</f>
        <v/>
      </c>
      <c r="BI309" s="1" t="str">
        <f>IF(QP_IncomeWP!BI309="","",'Cost and Benefit Parameters'!$C$46*(QP_IncomeWP!BI309-Income_CF!BI311))</f>
        <v/>
      </c>
      <c r="BJ309" s="1" t="str">
        <f>IF(QP_IncomeWP!BJ309="","",'Cost and Benefit Parameters'!$C$46*(QP_IncomeWP!BJ309-Income_CF!BJ311))</f>
        <v/>
      </c>
      <c r="BK309" s="1" t="str">
        <f>IF(QP_IncomeWP!BK309="","",'Cost and Benefit Parameters'!$C$46*(QP_IncomeWP!BK309-Income_CF!BK311))</f>
        <v/>
      </c>
      <c r="BL309" s="1" t="str">
        <f>IF(QP_IncomeWP!BL309="","",'Cost and Benefit Parameters'!$C$46*(QP_IncomeWP!BL309-Income_CF!BL311))</f>
        <v/>
      </c>
      <c r="BM309" s="1" t="str">
        <f>IF(QP_IncomeWP!BM309="","",'Cost and Benefit Parameters'!$C$46*(QP_IncomeWP!BM309-Income_CF!BM311))</f>
        <v/>
      </c>
      <c r="BN309" s="1" t="str">
        <f>IF(QP_IncomeWP!BN309="","",'Cost and Benefit Parameters'!$C$46*(QP_IncomeWP!BN309-Income_CF!BN311))</f>
        <v/>
      </c>
      <c r="BO309" s="1" t="str">
        <f>IF(QP_IncomeWP!BO309="","",'Cost and Benefit Parameters'!$C$46*(QP_IncomeWP!BO309-Income_CF!BO311))</f>
        <v/>
      </c>
      <c r="BP309" s="1" t="str">
        <f>IF(QP_IncomeWP!BP309="","",'Cost and Benefit Parameters'!$C$46*(QP_IncomeWP!BP309-Income_CF!BP311))</f>
        <v/>
      </c>
    </row>
    <row r="310" spans="1:72" x14ac:dyDescent="0.55000000000000004">
      <c r="A310" s="642"/>
      <c r="B310" t="s">
        <v>470</v>
      </c>
      <c r="J310" s="1" t="str">
        <f>IF(QP_IncomeWP!J310="","",'Cost and Benefit Parameters'!$C$46*(QP_IncomeWP!J310-Income_CF!J312))</f>
        <v/>
      </c>
      <c r="K310" s="1" t="str">
        <f>IF(QP_IncomeWP!K310="","",'Cost and Benefit Parameters'!$C$46*(QP_IncomeWP!K310-Income_CF!K312))</f>
        <v/>
      </c>
      <c r="L310" s="1" t="str">
        <f>IF(QP_IncomeWP!L310="","",'Cost and Benefit Parameters'!$C$46*(QP_IncomeWP!L310-Income_CF!L312))</f>
        <v/>
      </c>
      <c r="M310" s="1">
        <f>IF(QP_IncomeWP!M310="","",'Cost and Benefit Parameters'!$C$46*(QP_IncomeWP!M310-Income_CF!M312))</f>
        <v>331127.80467315577</v>
      </c>
      <c r="N310" s="1">
        <f>IF(QP_IncomeWP!N310="","",'Cost and Benefit Parameters'!$C$46*(QP_IncomeWP!N310-Income_CF!N312))</f>
        <v>343973.0185783545</v>
      </c>
      <c r="O310" s="1">
        <f>IF(QP_IncomeWP!O310="","",'Cost and Benefit Parameters'!$C$46*(QP_IncomeWP!O310-Income_CF!O312))</f>
        <v>357102.20244716492</v>
      </c>
      <c r="P310" s="1">
        <f>IF(QP_IncomeWP!P310="","",'Cost and Benefit Parameters'!$C$46*(QP_IncomeWP!P310-Income_CF!P312))</f>
        <v>370510.14430992794</v>
      </c>
      <c r="Q310" s="1">
        <f>IF(QP_IncomeWP!Q310="","",'Cost and Benefit Parameters'!$C$46*(QP_IncomeWP!Q310-Income_CF!Q312))</f>
        <v>386541.65095425863</v>
      </c>
      <c r="R310" s="1">
        <f>IF(QP_IncomeWP!R310="","",'Cost and Benefit Parameters'!$C$46*(QP_IncomeWP!R310-Income_CF!R312))</f>
        <v>400333.69182651583</v>
      </c>
      <c r="S310" s="1">
        <f>IF(QP_IncomeWP!S310="","",'Cost and Benefit Parameters'!$C$46*(QP_IncomeWP!S310-Income_CF!S312))</f>
        <v>414369.14500532777</v>
      </c>
      <c r="T310" s="1">
        <f>IF(QP_IncomeWP!T310="","",'Cost and Benefit Parameters'!$C$46*(QP_IncomeWP!T310-Income_CF!T312))</f>
        <v>428639.41172842955</v>
      </c>
      <c r="U310" s="1">
        <f>IF(QP_IncomeWP!U310="","",'Cost and Benefit Parameters'!$C$46*(QP_IncomeWP!U310-Income_CF!U312))</f>
        <v>443135.16466691112</v>
      </c>
      <c r="V310" s="1">
        <f>IF(QP_IncomeWP!V310="","",'Cost and Benefit Parameters'!$C$46*(QP_IncomeWP!V310-Income_CF!V312))</f>
        <v>457846.34559810441</v>
      </c>
      <c r="W310" s="1">
        <f>IF(QP_IncomeWP!W310="","",'Cost and Benefit Parameters'!$C$46*(QP_IncomeWP!W310-Income_CF!W312))</f>
        <v>472762.16522773285</v>
      </c>
      <c r="X310" s="1">
        <f>IF(QP_IncomeWP!X310="","",'Cost and Benefit Parameters'!$C$46*(QP_IncomeWP!X310-Income_CF!X312))</f>
        <v>487871.10523461911</v>
      </c>
      <c r="Y310" s="1">
        <f>IF(QP_IncomeWP!Y310="","",'Cost and Benefit Parameters'!$C$46*(QP_IncomeWP!Y310-Income_CF!Y312))</f>
        <v>503160.92260424379</v>
      </c>
      <c r="Z310" s="1">
        <f>IF(QP_IncomeWP!Z310="","",'Cost and Benefit Parameters'!$C$46*(QP_IncomeWP!Z310-Income_CF!Z312))</f>
        <v>518618.65630986093</v>
      </c>
      <c r="AA310" s="1">
        <f>IF(QP_IncomeWP!AA310="","",'Cost and Benefit Parameters'!$C$46*(QP_IncomeWP!AA310-Income_CF!AA312))</f>
        <v>534230.6363917304</v>
      </c>
      <c r="AB310" s="1">
        <f>IF(QP_IncomeWP!AB310="","",'Cost and Benefit Parameters'!$C$46*(QP_IncomeWP!AB310-Income_CF!AB312))</f>
        <v>549982.49547647359</v>
      </c>
      <c r="AC310" s="1">
        <f>IF(QP_IncomeWP!AC310="","",'Cost and Benefit Parameters'!$C$46*(QP_IncomeWP!AC310-Income_CF!AC312))</f>
        <v>565859.18276935455</v>
      </c>
      <c r="AD310" s="1">
        <f>IF(QP_IncomeWP!AD310="","",'Cost and Benefit Parameters'!$C$46*(QP_IncomeWP!AD310-Income_CF!AD312))</f>
        <v>581844.98054287885</v>
      </c>
      <c r="AE310" s="1">
        <f>IF(QP_IncomeWP!AE310="","",'Cost and Benefit Parameters'!$C$46*(QP_IncomeWP!AE310-Income_CF!AE312))</f>
        <v>597923.52313504927</v>
      </c>
      <c r="AF310" s="1">
        <f>IF(QP_IncomeWP!AF310="","",'Cost and Benefit Parameters'!$C$46*(QP_IncomeWP!AF310-Income_CF!AF312))</f>
        <v>614077.81846040511</v>
      </c>
      <c r="AG310" s="1">
        <f>IF(QP_IncomeWP!AG310="","",'Cost and Benefit Parameters'!$C$46*(QP_IncomeWP!AG310-Income_CF!AG312))</f>
        <v>630290.2720263144</v>
      </c>
      <c r="AH310" s="1">
        <f>IF(QP_IncomeWP!AH310="","",'Cost and Benefit Parameters'!$C$46*(QP_IncomeWP!AH310-Income_CF!AH312))</f>
        <v>646542.71343616245</v>
      </c>
      <c r="AI310" s="1">
        <f>IF(QP_IncomeWP!AI310="","",'Cost and Benefit Parameters'!$C$46*(QP_IncomeWP!AI310-Income_CF!AI312))</f>
        <v>662816.42534993205</v>
      </c>
      <c r="AJ310" s="1">
        <f>IF(QP_IncomeWP!AJ310="","",'Cost and Benefit Parameters'!$C$46*(QP_IncomeWP!AJ310-Income_CF!AJ312))</f>
        <v>679092.17486151564</v>
      </c>
      <c r="AK310" s="1">
        <f>IF(QP_IncomeWP!AK310="","",'Cost and Benefit Parameters'!$C$46*(QP_IncomeWP!AK310-Income_CF!AK312))</f>
        <v>695350.24724071659</v>
      </c>
      <c r="AL310" s="1">
        <f>IF(QP_IncomeWP!AL310="","",'Cost and Benefit Parameters'!$C$46*(QP_IncomeWP!AL310-Income_CF!AL312))</f>
        <v>711570.48197649058</v>
      </c>
      <c r="AM310" s="1">
        <f>IF(QP_IncomeWP!AM310="","",'Cost and Benefit Parameters'!$C$46*(QP_IncomeWP!AM310-Income_CF!AM312))</f>
        <v>727732.31104672409</v>
      </c>
      <c r="AN310" s="1">
        <f>IF(QP_IncomeWP!AN310="","",'Cost and Benefit Parameters'!$C$46*(QP_IncomeWP!AN310-Income_CF!AN312))</f>
        <v>743814.79932845419</v>
      </c>
      <c r="AO310" s="1">
        <f>IF(QP_IncomeWP!AO310="","",'Cost and Benefit Parameters'!$C$46*(QP_IncomeWP!AO310-Income_CF!AO312))</f>
        <v>759796.68705142406</v>
      </c>
      <c r="AP310" s="1">
        <f>IF(QP_IncomeWP!AP310="","",'Cost and Benefit Parameters'!$C$46*(QP_IncomeWP!AP310-Income_CF!AP312))</f>
        <v>775656.43418686569</v>
      </c>
      <c r="AQ310" s="1">
        <f>IF(QP_IncomeWP!AQ310="","",'Cost and Benefit Parameters'!$C$46*(QP_IncomeWP!AQ310-Income_CF!AQ312))</f>
        <v>791372.26665285288</v>
      </c>
      <c r="AR310" s="1">
        <f>IF(QP_IncomeWP!AR310="","",'Cost and Benefit Parameters'!$C$46*(QP_IncomeWP!AR310-Income_CF!AR312))</f>
        <v>806922.22420719254</v>
      </c>
      <c r="AS310" s="1">
        <f>IF(QP_IncomeWP!AS310="","",'Cost and Benefit Parameters'!$C$46*(QP_IncomeWP!AS310-Income_CF!AS312))</f>
        <v>822284.209889016</v>
      </c>
      <c r="AT310" s="1">
        <f>IF(QP_IncomeWP!AT310="","",'Cost and Benefit Parameters'!$C$46*(QP_IncomeWP!AT310-Income_CF!AT312))</f>
        <v>837436.04086072871</v>
      </c>
      <c r="AU310" s="1">
        <f>IF(QP_IncomeWP!AU310="","",'Cost and Benefit Parameters'!$C$46*(QP_IncomeWP!AU310-Income_CF!AU312))</f>
        <v>852355.5004931544</v>
      </c>
      <c r="AV310" s="1">
        <f>IF(QP_IncomeWP!AV310="","",'Cost and Benefit Parameters'!$C$46*(QP_IncomeWP!AV310-Income_CF!AV312))</f>
        <v>867020.39152836835</v>
      </c>
      <c r="AW310" s="1">
        <f>IF(QP_IncomeWP!AW310="","",'Cost and Benefit Parameters'!$C$46*(QP_IncomeWP!AW310-Income_CF!AW312))</f>
        <v>881408.59014702658</v>
      </c>
      <c r="AX310" s="1">
        <f>IF(QP_IncomeWP!AX310="","",'Cost and Benefit Parameters'!$C$46*(QP_IncomeWP!AX310-Income_CF!AX312))</f>
        <v>895498.10076010413</v>
      </c>
      <c r="AY310" s="1">
        <f>IF(QP_IncomeWP!AY310="","",'Cost and Benefit Parameters'!$C$46*(QP_IncomeWP!AY310-Income_CF!AY312))</f>
        <v>909267.11133862764</v>
      </c>
      <c r="AZ310" s="1">
        <f>IF(QP_IncomeWP!AZ310="","",'Cost and Benefit Parameters'!$C$46*(QP_IncomeWP!AZ310-Income_CF!AZ312))</f>
        <v>922694.04908970511</v>
      </c>
      <c r="BA310" s="1" t="str">
        <f>IF(QP_IncomeWP!BA310="","",'Cost and Benefit Parameters'!$C$46*(QP_IncomeWP!BA310-Income_CF!BA312))</f>
        <v/>
      </c>
      <c r="BB310" s="1" t="str">
        <f>IF(QP_IncomeWP!BB310="","",'Cost and Benefit Parameters'!$C$46*(QP_IncomeWP!BB310-Income_CF!BB312))</f>
        <v/>
      </c>
      <c r="BC310" s="1" t="str">
        <f>IF(QP_IncomeWP!BC310="","",'Cost and Benefit Parameters'!$C$46*(QP_IncomeWP!BC310-Income_CF!BC312))</f>
        <v/>
      </c>
      <c r="BD310" s="1" t="str">
        <f>IF(QP_IncomeWP!BD310="","",'Cost and Benefit Parameters'!$C$46*(QP_IncomeWP!BD310-Income_CF!BD312))</f>
        <v/>
      </c>
      <c r="BE310" s="1" t="str">
        <f>IF(QP_IncomeWP!BE310="","",'Cost and Benefit Parameters'!$C$46*(QP_IncomeWP!BE310-Income_CF!BE312))</f>
        <v/>
      </c>
      <c r="BF310" s="1" t="str">
        <f>IF(QP_IncomeWP!BF310="","",'Cost and Benefit Parameters'!$C$46*(QP_IncomeWP!BF310-Income_CF!BF312))</f>
        <v/>
      </c>
      <c r="BG310" s="1" t="str">
        <f>IF(QP_IncomeWP!BG310="","",'Cost and Benefit Parameters'!$C$46*(QP_IncomeWP!BG310-Income_CF!BG312))</f>
        <v/>
      </c>
      <c r="BH310" s="1" t="str">
        <f>IF(QP_IncomeWP!BH310="","",'Cost and Benefit Parameters'!$C$46*(QP_IncomeWP!BH310-Income_CF!BH312))</f>
        <v/>
      </c>
      <c r="BI310" s="1" t="str">
        <f>IF(QP_IncomeWP!BI310="","",'Cost and Benefit Parameters'!$C$46*(QP_IncomeWP!BI310-Income_CF!BI312))</f>
        <v/>
      </c>
      <c r="BJ310" s="1" t="str">
        <f>IF(QP_IncomeWP!BJ310="","",'Cost and Benefit Parameters'!$C$46*(QP_IncomeWP!BJ310-Income_CF!BJ312))</f>
        <v/>
      </c>
      <c r="BK310" s="1" t="str">
        <f>IF(QP_IncomeWP!BK310="","",'Cost and Benefit Parameters'!$C$46*(QP_IncomeWP!BK310-Income_CF!BK312))</f>
        <v/>
      </c>
      <c r="BL310" s="1" t="str">
        <f>IF(QP_IncomeWP!BL310="","",'Cost and Benefit Parameters'!$C$46*(QP_IncomeWP!BL310-Income_CF!BL312))</f>
        <v/>
      </c>
      <c r="BM310" s="1" t="str">
        <f>IF(QP_IncomeWP!BM310="","",'Cost and Benefit Parameters'!$C$46*(QP_IncomeWP!BM310-Income_CF!BM312))</f>
        <v/>
      </c>
      <c r="BN310" s="1" t="str">
        <f>IF(QP_IncomeWP!BN310="","",'Cost and Benefit Parameters'!$C$46*(QP_IncomeWP!BN310-Income_CF!BN312))</f>
        <v/>
      </c>
      <c r="BO310" s="1" t="str">
        <f>IF(QP_IncomeWP!BO310="","",'Cost and Benefit Parameters'!$C$46*(QP_IncomeWP!BO310-Income_CF!BO312))</f>
        <v/>
      </c>
      <c r="BP310" s="1" t="str">
        <f>IF(QP_IncomeWP!BP310="","",'Cost and Benefit Parameters'!$C$46*(QP_IncomeWP!BP310-Income_CF!BP312))</f>
        <v/>
      </c>
    </row>
    <row r="311" spans="1:72" x14ac:dyDescent="0.55000000000000004">
      <c r="A311" s="642"/>
      <c r="B311" t="s">
        <v>471</v>
      </c>
      <c r="J311" s="1" t="str">
        <f>IF(QP_IncomeWP!J311="","",'Cost and Benefit Parameters'!$C$46*(QP_IncomeWP!J311-Income_CF!J313))</f>
        <v/>
      </c>
      <c r="K311" s="1" t="str">
        <f>IF(QP_IncomeWP!K311="","",'Cost and Benefit Parameters'!$C$46*(QP_IncomeWP!K311-Income_CF!K313))</f>
        <v/>
      </c>
      <c r="L311" s="1" t="str">
        <f>IF(QP_IncomeWP!L311="","",'Cost and Benefit Parameters'!$C$46*(QP_IncomeWP!L311-Income_CF!L313))</f>
        <v/>
      </c>
      <c r="M311" s="1" t="str">
        <f>IF(QP_IncomeWP!M311="","",'Cost and Benefit Parameters'!$C$46*(QP_IncomeWP!M311-Income_CF!M313))</f>
        <v/>
      </c>
      <c r="N311" s="1">
        <f>IF(QP_IncomeWP!N311="","",'Cost and Benefit Parameters'!$C$46*(QP_IncomeWP!N311-Income_CF!N313))</f>
        <v>341061.63881335052</v>
      </c>
      <c r="O311" s="1">
        <f>IF(QP_IncomeWP!O311="","",'Cost and Benefit Parameters'!$C$46*(QP_IncomeWP!O311-Income_CF!O313))</f>
        <v>354292.20913570526</v>
      </c>
      <c r="P311" s="1">
        <f>IF(QP_IncomeWP!P311="","",'Cost and Benefit Parameters'!$C$46*(QP_IncomeWP!P311-Income_CF!P313))</f>
        <v>367815.26852057979</v>
      </c>
      <c r="Q311" s="1">
        <f>IF(QP_IncomeWP!Q311="","",'Cost and Benefit Parameters'!$C$46*(QP_IncomeWP!Q311-Income_CF!Q313))</f>
        <v>381625.44863922586</v>
      </c>
      <c r="R311" s="1">
        <f>IF(QP_IncomeWP!R311="","",'Cost and Benefit Parameters'!$C$46*(QP_IncomeWP!R311-Income_CF!R313))</f>
        <v>398137.90048288618</v>
      </c>
      <c r="S311" s="1">
        <f>IF(QP_IncomeWP!S311="","",'Cost and Benefit Parameters'!$C$46*(QP_IncomeWP!S311-Income_CF!S313))</f>
        <v>412343.70258131111</v>
      </c>
      <c r="T311" s="1">
        <f>IF(QP_IncomeWP!T311="","",'Cost and Benefit Parameters'!$C$46*(QP_IncomeWP!T311-Income_CF!T313))</f>
        <v>426800.21935548761</v>
      </c>
      <c r="U311" s="1">
        <f>IF(QP_IncomeWP!U311="","",'Cost and Benefit Parameters'!$C$46*(QP_IncomeWP!U311-Income_CF!U313))</f>
        <v>441498.59408028243</v>
      </c>
      <c r="V311" s="1">
        <f>IF(QP_IncomeWP!V311="","",'Cost and Benefit Parameters'!$C$46*(QP_IncomeWP!V311-Income_CF!V313))</f>
        <v>456429.21960691834</v>
      </c>
      <c r="W311" s="1">
        <f>IF(QP_IncomeWP!W311="","",'Cost and Benefit Parameters'!$C$46*(QP_IncomeWP!W311-Income_CF!W313))</f>
        <v>471581.7359660475</v>
      </c>
      <c r="X311" s="1">
        <f>IF(QP_IncomeWP!X311="","",'Cost and Benefit Parameters'!$C$46*(QP_IncomeWP!X311-Income_CF!X313))</f>
        <v>486945.03018456488</v>
      </c>
      <c r="Y311" s="1">
        <f>IF(QP_IncomeWP!Y311="","",'Cost and Benefit Parameters'!$C$46*(QP_IncomeWP!Y311-Income_CF!Y313))</f>
        <v>502507.23839165777</v>
      </c>
      <c r="Z311" s="1">
        <f>IF(QP_IncomeWP!Z311="","",'Cost and Benefit Parameters'!$C$46*(QP_IncomeWP!Z311-Income_CF!Z313))</f>
        <v>518255.75028237107</v>
      </c>
      <c r="AA311" s="1">
        <f>IF(QP_IncomeWP!AA311="","",'Cost and Benefit Parameters'!$C$46*(QP_IncomeWP!AA311-Income_CF!AA313))</f>
        <v>534177.2159991567</v>
      </c>
      <c r="AB311" s="1">
        <f>IF(QP_IncomeWP!AB311="","",'Cost and Benefit Parameters'!$C$46*(QP_IncomeWP!AB311-Income_CF!AB313))</f>
        <v>550257.55548348255</v>
      </c>
      <c r="AC311" s="1">
        <f>IF(QP_IncomeWP!AC311="","",'Cost and Benefit Parameters'!$C$46*(QP_IncomeWP!AC311-Income_CF!AC313))</f>
        <v>566481.97034076788</v>
      </c>
      <c r="AD311" s="1">
        <f>IF(QP_IncomeWP!AD311="","",'Cost and Benefit Parameters'!$C$46*(QP_IncomeWP!AD311-Income_CF!AD313))</f>
        <v>582834.9582524352</v>
      </c>
      <c r="AE311" s="1">
        <f>IF(QP_IncomeWP!AE311="","",'Cost and Benefit Parameters'!$C$46*(QP_IncomeWP!AE311-Income_CF!AE313))</f>
        <v>599300.32995916519</v>
      </c>
      <c r="AF311" s="1">
        <f>IF(QP_IncomeWP!AF311="","",'Cost and Benefit Parameters'!$C$46*(QP_IncomeWP!AF311-Income_CF!AF313))</f>
        <v>615861.22882910096</v>
      </c>
      <c r="AG311" s="1">
        <f>IF(QP_IncomeWP!AG311="","",'Cost and Benefit Parameters'!$C$46*(QP_IncomeWP!AG311-Income_CF!AG313))</f>
        <v>632500.15301421692</v>
      </c>
      <c r="AH311" s="1">
        <f>IF(QP_IncomeWP!AH311="","",'Cost and Benefit Parameters'!$C$46*(QP_IncomeWP!AH311-Income_CF!AH313))</f>
        <v>649198.98018710385</v>
      </c>
      <c r="AI311" s="1">
        <f>IF(QP_IncomeWP!AI311="","",'Cost and Benefit Parameters'!$C$46*(QP_IncomeWP!AI311-Income_CF!AI313))</f>
        <v>665938.99483924732</v>
      </c>
      <c r="AJ311" s="1">
        <f>IF(QP_IncomeWP!AJ311="","",'Cost and Benefit Parameters'!$C$46*(QP_IncomeWP!AJ311-Income_CF!AJ313))</f>
        <v>682700.91811042977</v>
      </c>
      <c r="AK311" s="1">
        <f>IF(QP_IncomeWP!AK311="","",'Cost and Benefit Parameters'!$C$46*(QP_IncomeWP!AK311-Income_CF!AK313))</f>
        <v>699464.94010736118</v>
      </c>
      <c r="AL311" s="1">
        <f>IF(QP_IncomeWP!AL311="","",'Cost and Benefit Parameters'!$C$46*(QP_IncomeWP!AL311-Income_CF!AL313))</f>
        <v>716210.75465793768</v>
      </c>
      <c r="AM311" s="1">
        <f>IF(QP_IncomeWP!AM311="","",'Cost and Benefit Parameters'!$C$46*(QP_IncomeWP!AM311-Income_CF!AM313))</f>
        <v>732917.59643578553</v>
      </c>
      <c r="AN311" s="1">
        <f>IF(QP_IncomeWP!AN311="","",'Cost and Benefit Parameters'!$C$46*(QP_IncomeWP!AN311-Income_CF!AN313))</f>
        <v>749564.28037812561</v>
      </c>
      <c r="AO311" s="1">
        <f>IF(QP_IncomeWP!AO311="","",'Cost and Benefit Parameters'!$C$46*(QP_IncomeWP!AO311-Income_CF!AO313))</f>
        <v>766129.2433083076</v>
      </c>
      <c r="AP311" s="1">
        <f>IF(QP_IncomeWP!AP311="","",'Cost and Benefit Parameters'!$C$46*(QP_IncomeWP!AP311-Income_CF!AP313))</f>
        <v>782590.58766296704</v>
      </c>
      <c r="AQ311" s="1">
        <f>IF(QP_IncomeWP!AQ311="","",'Cost and Benefit Parameters'!$C$46*(QP_IncomeWP!AQ311-Income_CF!AQ313))</f>
        <v>798926.12721247145</v>
      </c>
      <c r="AR311" s="1">
        <f>IF(QP_IncomeWP!AR311="","",'Cost and Benefit Parameters'!$C$46*(QP_IncomeWP!AR311-Income_CF!AR313))</f>
        <v>815113.43465243862</v>
      </c>
      <c r="AS311" s="1">
        <f>IF(QP_IncomeWP!AS311="","",'Cost and Benefit Parameters'!$C$46*(QP_IncomeWP!AS311-Income_CF!AS313))</f>
        <v>831129.89093340852</v>
      </c>
      <c r="AT311" s="1">
        <f>IF(QP_IncomeWP!AT311="","",'Cost and Benefit Parameters'!$C$46*(QP_IncomeWP!AT311-Income_CF!AT313))</f>
        <v>846952.73618568643</v>
      </c>
      <c r="AU311" s="1">
        <f>IF(QP_IncomeWP!AU311="","",'Cost and Benefit Parameters'!$C$46*(QP_IncomeWP!AU311-Income_CF!AU313))</f>
        <v>862559.12208655034</v>
      </c>
      <c r="AV311" s="1">
        <f>IF(QP_IncomeWP!AV311="","",'Cost and Benefit Parameters'!$C$46*(QP_IncomeWP!AV311-Income_CF!AV313))</f>
        <v>877926.16550794919</v>
      </c>
      <c r="AW311" s="1">
        <f>IF(QP_IncomeWP!AW311="","",'Cost and Benefit Parameters'!$C$46*(QP_IncomeWP!AW311-Income_CF!AW313))</f>
        <v>893031.00327421934</v>
      </c>
      <c r="AX311" s="1">
        <f>IF(QP_IncomeWP!AX311="","",'Cost and Benefit Parameters'!$C$46*(QP_IncomeWP!AX311-Income_CF!AX313))</f>
        <v>907850.84785143728</v>
      </c>
      <c r="AY311" s="1">
        <f>IF(QP_IncomeWP!AY311="","",'Cost and Benefit Parameters'!$C$46*(QP_IncomeWP!AY311-Income_CF!AY313))</f>
        <v>922363.04378290696</v>
      </c>
      <c r="AZ311" s="1">
        <f>IF(QP_IncomeWP!AZ311="","",'Cost and Benefit Parameters'!$C$46*(QP_IncomeWP!AZ311-Income_CF!AZ313))</f>
        <v>936545.12467878615</v>
      </c>
      <c r="BA311" s="1">
        <f>IF(QP_IncomeWP!BA311="","",'Cost and Benefit Parameters'!$C$46*(QP_IncomeWP!BA311-Income_CF!BA313))</f>
        <v>950374.87056239613</v>
      </c>
      <c r="BB311" s="1" t="str">
        <f>IF(QP_IncomeWP!BB311="","",'Cost and Benefit Parameters'!$C$46*(QP_IncomeWP!BB311-Income_CF!BB313))</f>
        <v/>
      </c>
      <c r="BC311" s="1" t="str">
        <f>IF(QP_IncomeWP!BC311="","",'Cost and Benefit Parameters'!$C$46*(QP_IncomeWP!BC311-Income_CF!BC313))</f>
        <v/>
      </c>
      <c r="BD311" s="1" t="str">
        <f>IF(QP_IncomeWP!BD311="","",'Cost and Benefit Parameters'!$C$46*(QP_IncomeWP!BD311-Income_CF!BD313))</f>
        <v/>
      </c>
      <c r="BE311" s="1" t="str">
        <f>IF(QP_IncomeWP!BE311="","",'Cost and Benefit Parameters'!$C$46*(QP_IncomeWP!BE311-Income_CF!BE313))</f>
        <v/>
      </c>
      <c r="BF311" s="1" t="str">
        <f>IF(QP_IncomeWP!BF311="","",'Cost and Benefit Parameters'!$C$46*(QP_IncomeWP!BF311-Income_CF!BF313))</f>
        <v/>
      </c>
      <c r="BG311" s="1" t="str">
        <f>IF(QP_IncomeWP!BG311="","",'Cost and Benefit Parameters'!$C$46*(QP_IncomeWP!BG311-Income_CF!BG313))</f>
        <v/>
      </c>
      <c r="BH311" s="1" t="str">
        <f>IF(QP_IncomeWP!BH311="","",'Cost and Benefit Parameters'!$C$46*(QP_IncomeWP!BH311-Income_CF!BH313))</f>
        <v/>
      </c>
      <c r="BI311" s="1" t="str">
        <f>IF(QP_IncomeWP!BI311="","",'Cost and Benefit Parameters'!$C$46*(QP_IncomeWP!BI311-Income_CF!BI313))</f>
        <v/>
      </c>
      <c r="BJ311" s="1" t="str">
        <f>IF(QP_IncomeWP!BJ311="","",'Cost and Benefit Parameters'!$C$46*(QP_IncomeWP!BJ311-Income_CF!BJ313))</f>
        <v/>
      </c>
      <c r="BK311" s="1" t="str">
        <f>IF(QP_IncomeWP!BK311="","",'Cost and Benefit Parameters'!$C$46*(QP_IncomeWP!BK311-Income_CF!BK313))</f>
        <v/>
      </c>
      <c r="BL311" s="1" t="str">
        <f>IF(QP_IncomeWP!BL311="","",'Cost and Benefit Parameters'!$C$46*(QP_IncomeWP!BL311-Income_CF!BL313))</f>
        <v/>
      </c>
      <c r="BM311" s="1" t="str">
        <f>IF(QP_IncomeWP!BM311="","",'Cost and Benefit Parameters'!$C$46*(QP_IncomeWP!BM311-Income_CF!BM313))</f>
        <v/>
      </c>
      <c r="BN311" s="1" t="str">
        <f>IF(QP_IncomeWP!BN311="","",'Cost and Benefit Parameters'!$C$46*(QP_IncomeWP!BN311-Income_CF!BN313))</f>
        <v/>
      </c>
      <c r="BO311" s="1" t="str">
        <f>IF(QP_IncomeWP!BO311="","",'Cost and Benefit Parameters'!$C$46*(QP_IncomeWP!BO311-Income_CF!BO313))</f>
        <v/>
      </c>
      <c r="BP311" s="1" t="str">
        <f>IF(QP_IncomeWP!BP311="","",'Cost and Benefit Parameters'!$C$46*(QP_IncomeWP!BP311-Income_CF!BP313))</f>
        <v/>
      </c>
    </row>
    <row r="312" spans="1:72" x14ac:dyDescent="0.55000000000000004">
      <c r="A312" s="642"/>
      <c r="B312" t="s">
        <v>472</v>
      </c>
      <c r="J312" s="1" t="str">
        <f>IF(QP_IncomeWP!J312="","",'Cost and Benefit Parameters'!$C$46*(QP_IncomeWP!J312-Income_CF!J314))</f>
        <v/>
      </c>
      <c r="K312" s="1" t="str">
        <f>IF(QP_IncomeWP!K312="","",'Cost and Benefit Parameters'!$C$46*(QP_IncomeWP!K312-Income_CF!K314))</f>
        <v/>
      </c>
      <c r="L312" s="1" t="str">
        <f>IF(QP_IncomeWP!L312="","",'Cost and Benefit Parameters'!$C$46*(QP_IncomeWP!L312-Income_CF!L314))</f>
        <v/>
      </c>
      <c r="M312" s="1" t="str">
        <f>IF(QP_IncomeWP!M312="","",'Cost and Benefit Parameters'!$C$46*(QP_IncomeWP!M312-Income_CF!M314))</f>
        <v/>
      </c>
      <c r="N312" s="1" t="str">
        <f>IF(QP_IncomeWP!N312="","",'Cost and Benefit Parameters'!$C$46*(QP_IncomeWP!N312-Income_CF!N314))</f>
        <v/>
      </c>
      <c r="O312" s="1">
        <f>IF(QP_IncomeWP!O312="","",'Cost and Benefit Parameters'!$C$46*(QP_IncomeWP!O312-Income_CF!O314))</f>
        <v>351293.48797775089</v>
      </c>
      <c r="P312" s="1">
        <f>IF(QP_IncomeWP!P312="","",'Cost and Benefit Parameters'!$C$46*(QP_IncomeWP!P312-Income_CF!P314))</f>
        <v>364920.97540977632</v>
      </c>
      <c r="Q312" s="1">
        <f>IF(QP_IncomeWP!Q312="","",'Cost and Benefit Parameters'!$C$46*(QP_IncomeWP!Q312-Income_CF!Q314))</f>
        <v>378849.72657619731</v>
      </c>
      <c r="R312" s="1">
        <f>IF(QP_IncomeWP!R312="","",'Cost and Benefit Parameters'!$C$46*(QP_IncomeWP!R312-Income_CF!R314))</f>
        <v>393074.2120984025</v>
      </c>
      <c r="S312" s="1">
        <f>IF(QP_IncomeWP!S312="","",'Cost and Benefit Parameters'!$C$46*(QP_IncomeWP!S312-Income_CF!S314))</f>
        <v>410082.03749737289</v>
      </c>
      <c r="T312" s="1">
        <f>IF(QP_IncomeWP!T312="","",'Cost and Benefit Parameters'!$C$46*(QP_IncomeWP!T312-Income_CF!T314))</f>
        <v>424714.01365875057</v>
      </c>
      <c r="U312" s="1">
        <f>IF(QP_IncomeWP!U312="","",'Cost and Benefit Parameters'!$C$46*(QP_IncomeWP!U312-Income_CF!U314))</f>
        <v>439604.22593615233</v>
      </c>
      <c r="V312" s="1">
        <f>IF(QP_IncomeWP!V312="","",'Cost and Benefit Parameters'!$C$46*(QP_IncomeWP!V312-Income_CF!V314))</f>
        <v>454743.55190269084</v>
      </c>
      <c r="W312" s="1">
        <f>IF(QP_IncomeWP!W312="","",'Cost and Benefit Parameters'!$C$46*(QP_IncomeWP!W312-Income_CF!W314))</f>
        <v>470122.09619512584</v>
      </c>
      <c r="X312" s="1">
        <f>IF(QP_IncomeWP!X312="","",'Cost and Benefit Parameters'!$C$46*(QP_IncomeWP!X312-Income_CF!X314))</f>
        <v>485729.18804502895</v>
      </c>
      <c r="Y312" s="1">
        <f>IF(QP_IncomeWP!Y312="","",'Cost and Benefit Parameters'!$C$46*(QP_IncomeWP!Y312-Income_CF!Y314))</f>
        <v>501553.38109010184</v>
      </c>
      <c r="Z312" s="1">
        <f>IF(QP_IncomeWP!Z312="","",'Cost and Benefit Parameters'!$C$46*(QP_IncomeWP!Z312-Income_CF!Z314))</f>
        <v>517582.45554340753</v>
      </c>
      <c r="AA312" s="1">
        <f>IF(QP_IncomeWP!AA312="","",'Cost and Benefit Parameters'!$C$46*(QP_IncomeWP!AA312-Income_CF!AA314))</f>
        <v>533803.42279084225</v>
      </c>
      <c r="AB312" s="1">
        <f>IF(QP_IncomeWP!AB312="","",'Cost and Benefit Parameters'!$C$46*(QP_IncomeWP!AB312-Income_CF!AB314))</f>
        <v>550202.53247913136</v>
      </c>
      <c r="AC312" s="1">
        <f>IF(QP_IncomeWP!AC312="","",'Cost and Benefit Parameters'!$C$46*(QP_IncomeWP!AC312-Income_CF!AC314))</f>
        <v>566765.28214798705</v>
      </c>
      <c r="AD312" s="1">
        <f>IF(QP_IncomeWP!AD312="","",'Cost and Benefit Parameters'!$C$46*(QP_IncomeWP!AD312-Income_CF!AD314))</f>
        <v>583476.42945099087</v>
      </c>
      <c r="AE312" s="1">
        <f>IF(QP_IncomeWP!AE312="","",'Cost and Benefit Parameters'!$C$46*(QP_IncomeWP!AE312-Income_CF!AE314))</f>
        <v>600320.00700000802</v>
      </c>
      <c r="AF312" s="1">
        <f>IF(QP_IncomeWP!AF312="","",'Cost and Benefit Parameters'!$C$46*(QP_IncomeWP!AF312-Income_CF!AF314))</f>
        <v>617279.33985794033</v>
      </c>
      <c r="AG312" s="1">
        <f>IF(QP_IncomeWP!AG312="","",'Cost and Benefit Parameters'!$C$46*(QP_IncomeWP!AG312-Income_CF!AG314))</f>
        <v>634337.0656939738</v>
      </c>
      <c r="AH312" s="1">
        <f>IF(QP_IncomeWP!AH312="","",'Cost and Benefit Parameters'!$C$46*(QP_IncomeWP!AH312-Income_CF!AH314))</f>
        <v>651475.15760464384</v>
      </c>
      <c r="AI312" s="1">
        <f>IF(QP_IncomeWP!AI312="","",'Cost and Benefit Parameters'!$C$46*(QP_IncomeWP!AI312-Income_CF!AI314))</f>
        <v>668674.94959271688</v>
      </c>
      <c r="AJ312" s="1">
        <f>IF(QP_IncomeWP!AJ312="","",'Cost and Benefit Parameters'!$C$46*(QP_IncomeWP!AJ312-Income_CF!AJ314))</f>
        <v>685917.16468442499</v>
      </c>
      <c r="AK312" s="1">
        <f>IF(QP_IncomeWP!AK312="","",'Cost and Benefit Parameters'!$C$46*(QP_IncomeWP!AK312-Income_CF!AK314))</f>
        <v>703181.94565374311</v>
      </c>
      <c r="AL312" s="1">
        <f>IF(QP_IncomeWP!AL312="","",'Cost and Benefit Parameters'!$C$46*(QP_IncomeWP!AL312-Income_CF!AL314))</f>
        <v>720448.88831058179</v>
      </c>
      <c r="AM312" s="1">
        <f>IF(QP_IncomeWP!AM312="","",'Cost and Benefit Parameters'!$C$46*(QP_IncomeWP!AM312-Income_CF!AM314))</f>
        <v>737697.07729767612</v>
      </c>
      <c r="AN312" s="1">
        <f>IF(QP_IncomeWP!AN312="","",'Cost and Benefit Parameters'!$C$46*(QP_IncomeWP!AN312-Income_CF!AN314))</f>
        <v>754905.1243288588</v>
      </c>
      <c r="AO312" s="1">
        <f>IF(QP_IncomeWP!AO312="","",'Cost and Benefit Parameters'!$C$46*(QP_IncomeWP!AO312-Income_CF!AO314))</f>
        <v>772051.20878946967</v>
      </c>
      <c r="AP312" s="1">
        <f>IF(QP_IncomeWP!AP312="","",'Cost and Benefit Parameters'!$C$46*(QP_IncomeWP!AP312-Income_CF!AP314))</f>
        <v>789113.12060755701</v>
      </c>
      <c r="AQ312" s="1">
        <f>IF(QP_IncomeWP!AQ312="","",'Cost and Benefit Parameters'!$C$46*(QP_IncomeWP!AQ312-Income_CF!AQ314))</f>
        <v>806068.30529285595</v>
      </c>
      <c r="AR312" s="1">
        <f>IF(QP_IncomeWP!AR312="","",'Cost and Benefit Parameters'!$C$46*(QP_IncomeWP!AR312-Income_CF!AR314))</f>
        <v>822893.91102884582</v>
      </c>
      <c r="AS312" s="1">
        <f>IF(QP_IncomeWP!AS312="","",'Cost and Benefit Parameters'!$C$46*(QP_IncomeWP!AS312-Income_CF!AS314))</f>
        <v>839566.83769201185</v>
      </c>
      <c r="AT312" s="1">
        <f>IF(QP_IncomeWP!AT312="","",'Cost and Benefit Parameters'!$C$46*(QP_IncomeWP!AT312-Income_CF!AT314))</f>
        <v>856063.78766141017</v>
      </c>
      <c r="AU312" s="1">
        <f>IF(QP_IncomeWP!AU312="","",'Cost and Benefit Parameters'!$C$46*(QP_IncomeWP!AU312-Income_CF!AU314))</f>
        <v>872361.3182712571</v>
      </c>
      <c r="AV312" s="1">
        <f>IF(QP_IncomeWP!AV312="","",'Cost and Benefit Parameters'!$C$46*(QP_IncomeWP!AV312-Income_CF!AV314))</f>
        <v>888435.89574914705</v>
      </c>
      <c r="AW312" s="1">
        <f>IF(QP_IncomeWP!AW312="","",'Cost and Benefit Parameters'!$C$46*(QP_IncomeWP!AW312-Income_CF!AW314))</f>
        <v>904263.95047318761</v>
      </c>
      <c r="AX312" s="1">
        <f>IF(QP_IncomeWP!AX312="","",'Cost and Benefit Parameters'!$C$46*(QP_IncomeWP!AX312-Income_CF!AX314))</f>
        <v>919821.93337244575</v>
      </c>
      <c r="AY312" s="1">
        <f>IF(QP_IncomeWP!AY312="","",'Cost and Benefit Parameters'!$C$46*(QP_IncomeWP!AY312-Income_CF!AY314))</f>
        <v>935086.37328698044</v>
      </c>
      <c r="AZ312" s="1">
        <f>IF(QP_IncomeWP!AZ312="","",'Cost and Benefit Parameters'!$C$46*(QP_IncomeWP!AZ312-Income_CF!AZ314))</f>
        <v>950033.93509639415</v>
      </c>
      <c r="BA312" s="1">
        <f>IF(QP_IncomeWP!BA312="","",'Cost and Benefit Parameters'!$C$46*(QP_IncomeWP!BA312-Income_CF!BA314))</f>
        <v>964641.47841914988</v>
      </c>
      <c r="BB312" s="1">
        <f>IF(QP_IncomeWP!BB312="","",'Cost and Benefit Parameters'!$C$46*(QP_IncomeWP!BB312-Income_CF!BB314))</f>
        <v>978886.11667926807</v>
      </c>
      <c r="BC312" s="1" t="str">
        <f>IF(QP_IncomeWP!BC312="","",'Cost and Benefit Parameters'!$C$46*(QP_IncomeWP!BC312-Income_CF!BC314))</f>
        <v/>
      </c>
      <c r="BD312" s="1" t="str">
        <f>IF(QP_IncomeWP!BD312="","",'Cost and Benefit Parameters'!$C$46*(QP_IncomeWP!BD312-Income_CF!BD314))</f>
        <v/>
      </c>
      <c r="BE312" s="1" t="str">
        <f>IF(QP_IncomeWP!BE312="","",'Cost and Benefit Parameters'!$C$46*(QP_IncomeWP!BE312-Income_CF!BE314))</f>
        <v/>
      </c>
      <c r="BF312" s="1" t="str">
        <f>IF(QP_IncomeWP!BF312="","",'Cost and Benefit Parameters'!$C$46*(QP_IncomeWP!BF312-Income_CF!BF314))</f>
        <v/>
      </c>
      <c r="BG312" s="1" t="str">
        <f>IF(QP_IncomeWP!BG312="","",'Cost and Benefit Parameters'!$C$46*(QP_IncomeWP!BG312-Income_CF!BG314))</f>
        <v/>
      </c>
      <c r="BH312" s="1" t="str">
        <f>IF(QP_IncomeWP!BH312="","",'Cost and Benefit Parameters'!$C$46*(QP_IncomeWP!BH312-Income_CF!BH314))</f>
        <v/>
      </c>
      <c r="BI312" s="1" t="str">
        <f>IF(QP_IncomeWP!BI312="","",'Cost and Benefit Parameters'!$C$46*(QP_IncomeWP!BI312-Income_CF!BI314))</f>
        <v/>
      </c>
      <c r="BJ312" s="1" t="str">
        <f>IF(QP_IncomeWP!BJ312="","",'Cost and Benefit Parameters'!$C$46*(QP_IncomeWP!BJ312-Income_CF!BJ314))</f>
        <v/>
      </c>
      <c r="BK312" s="1" t="str">
        <f>IF(QP_IncomeWP!BK312="","",'Cost and Benefit Parameters'!$C$46*(QP_IncomeWP!BK312-Income_CF!BK314))</f>
        <v/>
      </c>
      <c r="BL312" s="1" t="str">
        <f>IF(QP_IncomeWP!BL312="","",'Cost and Benefit Parameters'!$C$46*(QP_IncomeWP!BL312-Income_CF!BL314))</f>
        <v/>
      </c>
      <c r="BM312" s="1" t="str">
        <f>IF(QP_IncomeWP!BM312="","",'Cost and Benefit Parameters'!$C$46*(QP_IncomeWP!BM312-Income_CF!BM314))</f>
        <v/>
      </c>
      <c r="BN312" s="1" t="str">
        <f>IF(QP_IncomeWP!BN312="","",'Cost and Benefit Parameters'!$C$46*(QP_IncomeWP!BN312-Income_CF!BN314))</f>
        <v/>
      </c>
      <c r="BO312" s="1" t="str">
        <f>IF(QP_IncomeWP!BO312="","",'Cost and Benefit Parameters'!$C$46*(QP_IncomeWP!BO312-Income_CF!BO314))</f>
        <v/>
      </c>
      <c r="BP312" s="1" t="str">
        <f>IF(QP_IncomeWP!BP312="","",'Cost and Benefit Parameters'!$C$46*(QP_IncomeWP!BP312-Income_CF!BP314))</f>
        <v/>
      </c>
    </row>
    <row r="313" spans="1:72" x14ac:dyDescent="0.55000000000000004">
      <c r="A313" s="642"/>
      <c r="B313" t="s">
        <v>473</v>
      </c>
      <c r="J313" s="1" t="str">
        <f>IF(QP_IncomeWP!J313="","",'Cost and Benefit Parameters'!$C$46*(QP_IncomeWP!J313-Income_CF!J315))</f>
        <v/>
      </c>
      <c r="K313" s="1" t="str">
        <f>IF(QP_IncomeWP!K313="","",'Cost and Benefit Parameters'!$C$46*(QP_IncomeWP!K313-Income_CF!K315))</f>
        <v/>
      </c>
      <c r="L313" s="1" t="str">
        <f>IF(QP_IncomeWP!L313="","",'Cost and Benefit Parameters'!$C$46*(QP_IncomeWP!L313-Income_CF!L315))</f>
        <v/>
      </c>
      <c r="M313" s="1" t="str">
        <f>IF(QP_IncomeWP!M313="","",'Cost and Benefit Parameters'!$C$46*(QP_IncomeWP!M313-Income_CF!M315))</f>
        <v/>
      </c>
      <c r="N313" s="1" t="str">
        <f>IF(QP_IncomeWP!N313="","",'Cost and Benefit Parameters'!$C$46*(QP_IncomeWP!N313-Income_CF!N315))</f>
        <v/>
      </c>
      <c r="O313" s="1" t="str">
        <f>IF(QP_IncomeWP!O313="","",'Cost and Benefit Parameters'!$C$46*(QP_IncomeWP!O313-Income_CF!O315))</f>
        <v/>
      </c>
      <c r="P313" s="1">
        <f>IF(QP_IncomeWP!P313="","",'Cost and Benefit Parameters'!$C$46*(QP_IncomeWP!P313-Income_CF!P315))</f>
        <v>361832.29261708347</v>
      </c>
      <c r="Q313" s="1">
        <f>IF(QP_IncomeWP!Q313="","",'Cost and Benefit Parameters'!$C$46*(QP_IncomeWP!Q313-Income_CF!Q315))</f>
        <v>375868.60467206949</v>
      </c>
      <c r="R313" s="1">
        <f>IF(QP_IncomeWP!R313="","",'Cost and Benefit Parameters'!$C$46*(QP_IncomeWP!R313-Income_CF!R315))</f>
        <v>390215.21837348328</v>
      </c>
      <c r="S313" s="1">
        <f>IF(QP_IncomeWP!S313="","",'Cost and Benefit Parameters'!$C$46*(QP_IncomeWP!S313-Income_CF!S315))</f>
        <v>404866.43846135458</v>
      </c>
      <c r="T313" s="1">
        <f>IF(QP_IncomeWP!T313="","",'Cost and Benefit Parameters'!$C$46*(QP_IncomeWP!T313-Income_CF!T315))</f>
        <v>422384.49862229405</v>
      </c>
      <c r="U313" s="1">
        <f>IF(QP_IncomeWP!U313="","",'Cost and Benefit Parameters'!$C$46*(QP_IncomeWP!U313-Income_CF!U315))</f>
        <v>437455.43406851316</v>
      </c>
      <c r="V313" s="1">
        <f>IF(QP_IncomeWP!V313="","",'Cost and Benefit Parameters'!$C$46*(QP_IncomeWP!V313-Income_CF!V315))</f>
        <v>452792.35271423671</v>
      </c>
      <c r="W313" s="1">
        <f>IF(QP_IncomeWP!W313="","",'Cost and Benefit Parameters'!$C$46*(QP_IncomeWP!W313-Income_CF!W315))</f>
        <v>468385.85845977167</v>
      </c>
      <c r="X313" s="1">
        <f>IF(QP_IncomeWP!X313="","",'Cost and Benefit Parameters'!$C$46*(QP_IncomeWP!X313-Income_CF!X315))</f>
        <v>484225.75908097957</v>
      </c>
      <c r="Y313" s="1">
        <f>IF(QP_IncomeWP!Y313="","",'Cost and Benefit Parameters'!$C$46*(QP_IncomeWP!Y313-Income_CF!Y315))</f>
        <v>500301.06368637981</v>
      </c>
      <c r="Z313" s="1">
        <f>IF(QP_IncomeWP!Z313="","",'Cost and Benefit Parameters'!$C$46*(QP_IncomeWP!Z313-Income_CF!Z315))</f>
        <v>516599.98252280476</v>
      </c>
      <c r="AA313" s="1">
        <f>IF(QP_IncomeWP!AA313="","",'Cost and Benefit Parameters'!$C$46*(QP_IncomeWP!AA313-Income_CF!AA315))</f>
        <v>533109.92920970952</v>
      </c>
      <c r="AB313" s="1">
        <f>IF(QP_IncomeWP!AB313="","",'Cost and Benefit Parameters'!$C$46*(QP_IncomeWP!AB313-Income_CF!AB315))</f>
        <v>549817.52547456743</v>
      </c>
      <c r="AC313" s="1">
        <f>IF(QP_IncomeWP!AC313="","",'Cost and Benefit Parameters'!$C$46*(QP_IncomeWP!AC313-Income_CF!AC315))</f>
        <v>566708.60845350532</v>
      </c>
      <c r="AD313" s="1">
        <f>IF(QP_IncomeWP!AD313="","",'Cost and Benefit Parameters'!$C$46*(QP_IncomeWP!AD313-Income_CF!AD315))</f>
        <v>583768.24061242654</v>
      </c>
      <c r="AE313" s="1">
        <f>IF(QP_IncomeWP!AE313="","",'Cost and Benefit Parameters'!$C$46*(QP_IncomeWP!AE313-Income_CF!AE315))</f>
        <v>600980.72233452043</v>
      </c>
      <c r="AF313" s="1">
        <f>IF(QP_IncomeWP!AF313="","",'Cost and Benefit Parameters'!$C$46*(QP_IncomeWP!AF313-Income_CF!AF315))</f>
        <v>618329.60721000831</v>
      </c>
      <c r="AG313" s="1">
        <f>IF(QP_IncomeWP!AG313="","",'Cost and Benefit Parameters'!$C$46*(QP_IncomeWP!AG313-Income_CF!AG315))</f>
        <v>635797.72005367826</v>
      </c>
      <c r="AH313" s="1">
        <f>IF(QP_IncomeWP!AH313="","",'Cost and Benefit Parameters'!$C$46*(QP_IncomeWP!AH313-Income_CF!AH315))</f>
        <v>653367.17766479321</v>
      </c>
      <c r="AI313" s="1">
        <f>IF(QP_IncomeWP!AI313="","",'Cost and Benefit Parameters'!$C$46*(QP_IncomeWP!AI313-Income_CF!AI315))</f>
        <v>671019.41233278287</v>
      </c>
      <c r="AJ313" s="1">
        <f>IF(QP_IncomeWP!AJ313="","",'Cost and Benefit Parameters'!$C$46*(QP_IncomeWP!AJ313-Income_CF!AJ315))</f>
        <v>688735.19808049849</v>
      </c>
      <c r="AK313" s="1">
        <f>IF(QP_IncomeWP!AK313="","",'Cost and Benefit Parameters'!$C$46*(QP_IncomeWP!AK313-Income_CF!AK315))</f>
        <v>706494.6796249575</v>
      </c>
      <c r="AL313" s="1">
        <f>IF(QP_IncomeWP!AL313="","",'Cost and Benefit Parameters'!$C$46*(QP_IncomeWP!AL313-Income_CF!AL315))</f>
        <v>724277.40402335522</v>
      </c>
      <c r="AM313" s="1">
        <f>IF(QP_IncomeWP!AM313="","",'Cost and Benefit Parameters'!$C$46*(QP_IncomeWP!AM313-Income_CF!AM315))</f>
        <v>742062.35495989944</v>
      </c>
      <c r="AN313" s="1">
        <f>IF(QP_IncomeWP!AN313="","",'Cost and Benefit Parameters'!$C$46*(QP_IncomeWP!AN313-Income_CF!AN315))</f>
        <v>759827.98961660638</v>
      </c>
      <c r="AO313" s="1">
        <f>IF(QP_IncomeWP!AO313="","",'Cost and Benefit Parameters'!$C$46*(QP_IncomeWP!AO313-Income_CF!AO315))</f>
        <v>777552.27805872471</v>
      </c>
      <c r="AP313" s="1">
        <f>IF(QP_IncomeWP!AP313="","",'Cost and Benefit Parameters'!$C$46*(QP_IncomeWP!AP313-Income_CF!AP315))</f>
        <v>795212.74505315395</v>
      </c>
      <c r="AQ313" s="1">
        <f>IF(QP_IncomeWP!AQ313="","",'Cost and Benefit Parameters'!$C$46*(QP_IncomeWP!AQ313-Income_CF!AQ315))</f>
        <v>812786.51422578353</v>
      </c>
      <c r="AR313" s="1">
        <f>IF(QP_IncomeWP!AR313="","",'Cost and Benefit Parameters'!$C$46*(QP_IncomeWP!AR313-Income_CF!AR315))</f>
        <v>830250.35445164144</v>
      </c>
      <c r="AS313" s="1">
        <f>IF(QP_IncomeWP!AS313="","",'Cost and Benefit Parameters'!$C$46*(QP_IncomeWP!AS313-Income_CF!AS315))</f>
        <v>847580.72835971147</v>
      </c>
      <c r="AT313" s="1">
        <f>IF(QP_IncomeWP!AT313="","",'Cost and Benefit Parameters'!$C$46*(QP_IncomeWP!AT313-Income_CF!AT315))</f>
        <v>864753.84282277187</v>
      </c>
      <c r="AU313" s="1">
        <f>IF(QP_IncomeWP!AU313="","",'Cost and Benefit Parameters'!$C$46*(QP_IncomeWP!AU313-Income_CF!AU315))</f>
        <v>881745.70129125263</v>
      </c>
      <c r="AV313" s="1">
        <f>IF(QP_IncomeWP!AV313="","",'Cost and Benefit Parameters'!$C$46*(QP_IncomeWP!AV313-Income_CF!AV315))</f>
        <v>898532.15781939507</v>
      </c>
      <c r="AW313" s="1">
        <f>IF(QP_IncomeWP!AW313="","",'Cost and Benefit Parameters'!$C$46*(QP_IncomeWP!AW313-Income_CF!AW315))</f>
        <v>915088.97262162145</v>
      </c>
      <c r="AX313" s="1">
        <f>IF(QP_IncomeWP!AX313="","",'Cost and Benefit Parameters'!$C$46*(QP_IncomeWP!AX313-Income_CF!AX315))</f>
        <v>931391.86898738309</v>
      </c>
      <c r="AY313" s="1">
        <f>IF(QP_IncomeWP!AY313="","",'Cost and Benefit Parameters'!$C$46*(QP_IncomeWP!AY313-Income_CF!AY315))</f>
        <v>947416.59137361939</v>
      </c>
      <c r="AZ313" s="1">
        <f>IF(QP_IncomeWP!AZ313="","",'Cost and Benefit Parameters'!$C$46*(QP_IncomeWP!AZ313-Income_CF!AZ315))</f>
        <v>963138.96448558965</v>
      </c>
      <c r="BA313" s="1">
        <f>IF(QP_IncomeWP!BA313="","",'Cost and Benefit Parameters'!$C$46*(QP_IncomeWP!BA313-Income_CF!BA315))</f>
        <v>978534.95314928622</v>
      </c>
      <c r="BB313" s="1">
        <f>IF(QP_IncomeWP!BB313="","",'Cost and Benefit Parameters'!$C$46*(QP_IncomeWP!BB313-Income_CF!BB315))</f>
        <v>993580.72277172422</v>
      </c>
      <c r="BC313" s="1">
        <f>IF(QP_IncomeWP!BC313="","",'Cost and Benefit Parameters'!$C$46*(QP_IncomeWP!BC313-Income_CF!BC315))</f>
        <v>1008252.7001796457</v>
      </c>
      <c r="BD313" s="1" t="str">
        <f>IF(QP_IncomeWP!BD313="","",'Cost and Benefit Parameters'!$C$46*(QP_IncomeWP!BD313-Income_CF!BD315))</f>
        <v/>
      </c>
      <c r="BE313" s="1" t="str">
        <f>IF(QP_IncomeWP!BE313="","",'Cost and Benefit Parameters'!$C$46*(QP_IncomeWP!BE313-Income_CF!BE315))</f>
        <v/>
      </c>
      <c r="BF313" s="1" t="str">
        <f>IF(QP_IncomeWP!BF313="","",'Cost and Benefit Parameters'!$C$46*(QP_IncomeWP!BF313-Income_CF!BF315))</f>
        <v/>
      </c>
      <c r="BG313" s="1" t="str">
        <f>IF(QP_IncomeWP!BG313="","",'Cost and Benefit Parameters'!$C$46*(QP_IncomeWP!BG313-Income_CF!BG315))</f>
        <v/>
      </c>
      <c r="BH313" s="1" t="str">
        <f>IF(QP_IncomeWP!BH313="","",'Cost and Benefit Parameters'!$C$46*(QP_IncomeWP!BH313-Income_CF!BH315))</f>
        <v/>
      </c>
      <c r="BI313" s="1" t="str">
        <f>IF(QP_IncomeWP!BI313="","",'Cost and Benefit Parameters'!$C$46*(QP_IncomeWP!BI313-Income_CF!BI315))</f>
        <v/>
      </c>
      <c r="BJ313" s="1" t="str">
        <f>IF(QP_IncomeWP!BJ313="","",'Cost and Benefit Parameters'!$C$46*(QP_IncomeWP!BJ313-Income_CF!BJ315))</f>
        <v/>
      </c>
      <c r="BK313" s="1" t="str">
        <f>IF(QP_IncomeWP!BK313="","",'Cost and Benefit Parameters'!$C$46*(QP_IncomeWP!BK313-Income_CF!BK315))</f>
        <v/>
      </c>
      <c r="BL313" s="1" t="str">
        <f>IF(QP_IncomeWP!BL313="","",'Cost and Benefit Parameters'!$C$46*(QP_IncomeWP!BL313-Income_CF!BL315))</f>
        <v/>
      </c>
      <c r="BM313" s="1" t="str">
        <f>IF(QP_IncomeWP!BM313="","",'Cost and Benefit Parameters'!$C$46*(QP_IncomeWP!BM313-Income_CF!BM315))</f>
        <v/>
      </c>
      <c r="BN313" s="1" t="str">
        <f>IF(QP_IncomeWP!BN313="","",'Cost and Benefit Parameters'!$C$46*(QP_IncomeWP!BN313-Income_CF!BN315))</f>
        <v/>
      </c>
      <c r="BO313" s="1" t="str">
        <f>IF(QP_IncomeWP!BO313="","",'Cost and Benefit Parameters'!$C$46*(QP_IncomeWP!BO313-Income_CF!BO315))</f>
        <v/>
      </c>
      <c r="BP313" s="1" t="str">
        <f>IF(QP_IncomeWP!BP313="","",'Cost and Benefit Parameters'!$C$46*(QP_IncomeWP!BP313-Income_CF!BP315))</f>
        <v/>
      </c>
    </row>
    <row r="314" spans="1:72" x14ac:dyDescent="0.55000000000000004">
      <c r="A314" s="642"/>
      <c r="B314" t="s">
        <v>474</v>
      </c>
      <c r="J314" s="1" t="str">
        <f>IF(QP_IncomeWP!J314="","",'Cost and Benefit Parameters'!$C$46*(QP_IncomeWP!J314-Income_CF!J316))</f>
        <v/>
      </c>
      <c r="K314" s="1" t="str">
        <f>IF(QP_IncomeWP!K314="","",'Cost and Benefit Parameters'!$C$46*(QP_IncomeWP!K314-Income_CF!K316))</f>
        <v/>
      </c>
      <c r="L314" s="1" t="str">
        <f>IF(QP_IncomeWP!L314="","",'Cost and Benefit Parameters'!$C$46*(QP_IncomeWP!L314-Income_CF!L316))</f>
        <v/>
      </c>
      <c r="M314" s="1" t="str">
        <f>IF(QP_IncomeWP!M314="","",'Cost and Benefit Parameters'!$C$46*(QP_IncomeWP!M314-Income_CF!M316))</f>
        <v/>
      </c>
      <c r="N314" s="1" t="str">
        <f>IF(QP_IncomeWP!N314="","",'Cost and Benefit Parameters'!$C$46*(QP_IncomeWP!N314-Income_CF!N316))</f>
        <v/>
      </c>
      <c r="O314" s="1" t="str">
        <f>IF(QP_IncomeWP!O314="","",'Cost and Benefit Parameters'!$C$46*(QP_IncomeWP!O314-Income_CF!O316))</f>
        <v/>
      </c>
      <c r="P314" s="1" t="str">
        <f>IF(QP_IncomeWP!P314="","",'Cost and Benefit Parameters'!$C$46*(QP_IncomeWP!P314-Income_CF!P316))</f>
        <v/>
      </c>
      <c r="Q314" s="1">
        <f>IF(QP_IncomeWP!Q314="","",'Cost and Benefit Parameters'!$C$46*(QP_IncomeWP!Q314-Income_CF!Q316))</f>
        <v>372687.26139559603</v>
      </c>
      <c r="R314" s="1">
        <f>IF(QP_IncomeWP!R314="","",'Cost and Benefit Parameters'!$C$46*(QP_IncomeWP!R314-Income_CF!R316))</f>
        <v>387144.66281223175</v>
      </c>
      <c r="S314" s="1">
        <f>IF(QP_IncomeWP!S314="","",'Cost and Benefit Parameters'!$C$46*(QP_IncomeWP!S314-Income_CF!S316))</f>
        <v>401921.67492468754</v>
      </c>
      <c r="T314" s="1">
        <f>IF(QP_IncomeWP!T314="","",'Cost and Benefit Parameters'!$C$46*(QP_IncomeWP!T314-Income_CF!T316))</f>
        <v>417012.43161519524</v>
      </c>
      <c r="U314" s="1">
        <f>IF(QP_IncomeWP!U314="","",'Cost and Benefit Parameters'!$C$46*(QP_IncomeWP!U314-Income_CF!U316))</f>
        <v>435056.03358096292</v>
      </c>
      <c r="V314" s="1">
        <f>IF(QP_IncomeWP!V314="","",'Cost and Benefit Parameters'!$C$46*(QP_IncomeWP!V314-Income_CF!V316))</f>
        <v>450579.09709056834</v>
      </c>
      <c r="W314" s="1">
        <f>IF(QP_IncomeWP!W314="","",'Cost and Benefit Parameters'!$C$46*(QP_IncomeWP!W314-Income_CF!W316))</f>
        <v>466376.12329566391</v>
      </c>
      <c r="X314" s="1">
        <f>IF(QP_IncomeWP!X314="","",'Cost and Benefit Parameters'!$C$46*(QP_IncomeWP!X314-Income_CF!X316))</f>
        <v>482437.43421356473</v>
      </c>
      <c r="Y314" s="1">
        <f>IF(QP_IncomeWP!Y314="","",'Cost and Benefit Parameters'!$C$46*(QP_IncomeWP!Y314-Income_CF!Y316))</f>
        <v>498752.53185340913</v>
      </c>
      <c r="Z314" s="1">
        <f>IF(QP_IncomeWP!Z314="","",'Cost and Benefit Parameters'!$C$46*(QP_IncomeWP!Z314-Income_CF!Z316))</f>
        <v>515310.09559697128</v>
      </c>
      <c r="AA314" s="1">
        <f>IF(QP_IncomeWP!AA314="","",'Cost and Benefit Parameters'!$C$46*(QP_IncomeWP!AA314-Income_CF!AA316))</f>
        <v>532097.98199848877</v>
      </c>
      <c r="AB314" s="1">
        <f>IF(QP_IncomeWP!AB314="","",'Cost and Benefit Parameters'!$C$46*(QP_IncomeWP!AB314-Income_CF!AB316))</f>
        <v>549103.22708600096</v>
      </c>
      <c r="AC314" s="1">
        <f>IF(QP_IncomeWP!AC314="","",'Cost and Benefit Parameters'!$C$46*(QP_IncomeWP!AC314-Income_CF!AC316))</f>
        <v>566312.05123880471</v>
      </c>
      <c r="AD314" s="1">
        <f>IF(QP_IncomeWP!AD314="","",'Cost and Benefit Parameters'!$C$46*(QP_IncomeWP!AD314-Income_CF!AD316))</f>
        <v>583709.86670711054</v>
      </c>
      <c r="AE314" s="1">
        <f>IF(QP_IncomeWP!AE314="","",'Cost and Benefit Parameters'!$C$46*(QP_IncomeWP!AE314-Income_CF!AE316))</f>
        <v>601281.28783079959</v>
      </c>
      <c r="AF314" s="1">
        <f>IF(QP_IncomeWP!AF314="","",'Cost and Benefit Parameters'!$C$46*(QP_IncomeWP!AF314-Income_CF!AF316))</f>
        <v>619010.14400455612</v>
      </c>
      <c r="AG314" s="1">
        <f>IF(QP_IncomeWP!AG314="","",'Cost and Benefit Parameters'!$C$46*(QP_IncomeWP!AG314-Income_CF!AG316))</f>
        <v>636879.49542630871</v>
      </c>
      <c r="AH314" s="1">
        <f>IF(QP_IncomeWP!AH314="","",'Cost and Benefit Parameters'!$C$46*(QP_IncomeWP!AH314-Income_CF!AH316))</f>
        <v>654871.65165528876</v>
      </c>
      <c r="AI314" s="1">
        <f>IF(QP_IncomeWP!AI314="","",'Cost and Benefit Parameters'!$C$46*(QP_IncomeWP!AI314-Income_CF!AI316))</f>
        <v>672968.19299473683</v>
      </c>
      <c r="AJ314" s="1">
        <f>IF(QP_IncomeWP!AJ314="","",'Cost and Benefit Parameters'!$C$46*(QP_IncomeWP!AJ314-Income_CF!AJ316))</f>
        <v>691149.9947027663</v>
      </c>
      <c r="AK314" s="1">
        <f>IF(QP_IncomeWP!AK314="","",'Cost and Benefit Parameters'!$C$46*(QP_IncomeWP!AK314-Income_CF!AK316))</f>
        <v>709397.25402291364</v>
      </c>
      <c r="AL314" s="1">
        <f>IF(QP_IncomeWP!AL314="","",'Cost and Benefit Parameters'!$C$46*(QP_IncomeWP!AL314-Income_CF!AL316))</f>
        <v>727689.52001370606</v>
      </c>
      <c r="AM314" s="1">
        <f>IF(QP_IncomeWP!AM314="","",'Cost and Benefit Parameters'!$C$46*(QP_IncomeWP!AM314-Income_CF!AM316))</f>
        <v>746005.72614405584</v>
      </c>
      <c r="AN314" s="1">
        <f>IF(QP_IncomeWP!AN314="","",'Cost and Benefit Parameters'!$C$46*(QP_IncomeWP!AN314-Income_CF!AN316))</f>
        <v>764324.22560869623</v>
      </c>
      <c r="AO314" s="1">
        <f>IF(QP_IncomeWP!AO314="","",'Cost and Benefit Parameters'!$C$46*(QP_IncomeWP!AO314-Income_CF!AO316))</f>
        <v>782622.82930510445</v>
      </c>
      <c r="AP314" s="1">
        <f>IF(QP_IncomeWP!AP314="","",'Cost and Benefit Parameters'!$C$46*(QP_IncomeWP!AP314-Income_CF!AP316))</f>
        <v>800878.84640048654</v>
      </c>
      <c r="AQ314" s="1">
        <f>IF(QP_IncomeWP!AQ314="","",'Cost and Benefit Parameters'!$C$46*(QP_IncomeWP!AQ314-Income_CF!AQ316))</f>
        <v>819069.12740474823</v>
      </c>
      <c r="AR314" s="1">
        <f>IF(QP_IncomeWP!AR314="","",'Cost and Benefit Parameters'!$C$46*(QP_IncomeWP!AR314-Income_CF!AR316))</f>
        <v>837170.10965255706</v>
      </c>
      <c r="AS314" s="1">
        <f>IF(QP_IncomeWP!AS314="","",'Cost and Benefit Parameters'!$C$46*(QP_IncomeWP!AS314-Income_CF!AS316))</f>
        <v>855157.86508519063</v>
      </c>
      <c r="AT314" s="1">
        <f>IF(QP_IncomeWP!AT314="","",'Cost and Benefit Parameters'!$C$46*(QP_IncomeWP!AT314-Income_CF!AT316))</f>
        <v>873008.15021050244</v>
      </c>
      <c r="AU314" s="1">
        <f>IF(QP_IncomeWP!AU314="","",'Cost and Benefit Parameters'!$C$46*(QP_IncomeWP!AU314-Income_CF!AU316))</f>
        <v>890696.45810745517</v>
      </c>
      <c r="AV314" s="1">
        <f>IF(QP_IncomeWP!AV314="","",'Cost and Benefit Parameters'!$C$46*(QP_IncomeWP!AV314-Income_CF!AV316))</f>
        <v>908198.07232999057</v>
      </c>
      <c r="AW314" s="1">
        <f>IF(QP_IncomeWP!AW314="","",'Cost and Benefit Parameters'!$C$46*(QP_IncomeWP!AW314-Income_CF!AW316))</f>
        <v>925488.12255397672</v>
      </c>
      <c r="AX314" s="1">
        <f>IF(QP_IncomeWP!AX314="","",'Cost and Benefit Parameters'!$C$46*(QP_IncomeWP!AX314-Income_CF!AX316))</f>
        <v>942541.64180026995</v>
      </c>
      <c r="AY314" s="1">
        <f>IF(QP_IncomeWP!AY314="","",'Cost and Benefit Parameters'!$C$46*(QP_IncomeWP!AY314-Income_CF!AY316))</f>
        <v>959333.62505700462</v>
      </c>
      <c r="AZ314" s="1">
        <f>IF(QP_IncomeWP!AZ314="","",'Cost and Benefit Parameters'!$C$46*(QP_IncomeWP!AZ314-Income_CF!AZ316))</f>
        <v>975839.08911482757</v>
      </c>
      <c r="BA314" s="1">
        <f>IF(QP_IncomeWP!BA314="","",'Cost and Benefit Parameters'!$C$46*(QP_IncomeWP!BA314-Income_CF!BA316))</f>
        <v>992033.13342015783</v>
      </c>
      <c r="BB314" s="1">
        <f>IF(QP_IncomeWP!BB314="","",'Cost and Benefit Parameters'!$C$46*(QP_IncomeWP!BB314-Income_CF!BB316))</f>
        <v>1007891.0017437647</v>
      </c>
      <c r="BC314" s="1">
        <f>IF(QP_IncomeWP!BC314="","",'Cost and Benefit Parameters'!$C$46*(QP_IncomeWP!BC314-Income_CF!BC316))</f>
        <v>1023388.1444548761</v>
      </c>
      <c r="BD314" s="1">
        <f>IF(QP_IncomeWP!BD314="","",'Cost and Benefit Parameters'!$C$46*(QP_IncomeWP!BD314-Income_CF!BD316))</f>
        <v>1038500.281185035</v>
      </c>
      <c r="BE314" s="1" t="str">
        <f>IF(QP_IncomeWP!BE314="","",'Cost and Benefit Parameters'!$C$46*(QP_IncomeWP!BE314-Income_CF!BE316))</f>
        <v/>
      </c>
      <c r="BF314" s="1" t="str">
        <f>IF(QP_IncomeWP!BF314="","",'Cost and Benefit Parameters'!$C$46*(QP_IncomeWP!BF314-Income_CF!BF316))</f>
        <v/>
      </c>
      <c r="BG314" s="1" t="str">
        <f>IF(QP_IncomeWP!BG314="","",'Cost and Benefit Parameters'!$C$46*(QP_IncomeWP!BG314-Income_CF!BG316))</f>
        <v/>
      </c>
      <c r="BH314" s="1" t="str">
        <f>IF(QP_IncomeWP!BH314="","",'Cost and Benefit Parameters'!$C$46*(QP_IncomeWP!BH314-Income_CF!BH316))</f>
        <v/>
      </c>
      <c r="BI314" s="1" t="str">
        <f>IF(QP_IncomeWP!BI314="","",'Cost and Benefit Parameters'!$C$46*(QP_IncomeWP!BI314-Income_CF!BI316))</f>
        <v/>
      </c>
      <c r="BJ314" s="1" t="str">
        <f>IF(QP_IncomeWP!BJ314="","",'Cost and Benefit Parameters'!$C$46*(QP_IncomeWP!BJ314-Income_CF!BJ316))</f>
        <v/>
      </c>
      <c r="BK314" s="1" t="str">
        <f>IF(QP_IncomeWP!BK314="","",'Cost and Benefit Parameters'!$C$46*(QP_IncomeWP!BK314-Income_CF!BK316))</f>
        <v/>
      </c>
      <c r="BL314" s="1" t="str">
        <f>IF(QP_IncomeWP!BL314="","",'Cost and Benefit Parameters'!$C$46*(QP_IncomeWP!BL314-Income_CF!BL316))</f>
        <v/>
      </c>
      <c r="BM314" s="1" t="str">
        <f>IF(QP_IncomeWP!BM314="","",'Cost and Benefit Parameters'!$C$46*(QP_IncomeWP!BM314-Income_CF!BM316))</f>
        <v/>
      </c>
      <c r="BN314" s="1" t="str">
        <f>IF(QP_IncomeWP!BN314="","",'Cost and Benefit Parameters'!$C$46*(QP_IncomeWP!BN314-Income_CF!BN316))</f>
        <v/>
      </c>
      <c r="BO314" s="1" t="str">
        <f>IF(QP_IncomeWP!BO314="","",'Cost and Benefit Parameters'!$C$46*(QP_IncomeWP!BO314-Income_CF!BO316))</f>
        <v/>
      </c>
      <c r="BP314" s="1" t="str">
        <f>IF(QP_IncomeWP!BP314="","",'Cost and Benefit Parameters'!$C$46*(QP_IncomeWP!BP314-Income_CF!BP316))</f>
        <v/>
      </c>
    </row>
    <row r="315" spans="1:72" x14ac:dyDescent="0.55000000000000004">
      <c r="A315" s="642"/>
      <c r="B315" t="s">
        <v>475</v>
      </c>
      <c r="J315" s="1" t="str">
        <f>IF(QP_IncomeWP!J315="","",'Cost and Benefit Parameters'!$C$46*(QP_IncomeWP!J315-Income_CF!J317))</f>
        <v/>
      </c>
      <c r="K315" s="1" t="str">
        <f>IF(QP_IncomeWP!K315="","",'Cost and Benefit Parameters'!$C$46*(QP_IncomeWP!K315-Income_CF!K317))</f>
        <v/>
      </c>
      <c r="L315" s="1" t="str">
        <f>IF(QP_IncomeWP!L315="","",'Cost and Benefit Parameters'!$C$46*(QP_IncomeWP!L315-Income_CF!L317))</f>
        <v/>
      </c>
      <c r="M315" s="1" t="str">
        <f>IF(QP_IncomeWP!M315="","",'Cost and Benefit Parameters'!$C$46*(QP_IncomeWP!M315-Income_CF!M317))</f>
        <v/>
      </c>
      <c r="N315" s="1" t="str">
        <f>IF(QP_IncomeWP!N315="","",'Cost and Benefit Parameters'!$C$46*(QP_IncomeWP!N315-Income_CF!N317))</f>
        <v/>
      </c>
      <c r="O315" s="1" t="str">
        <f>IF(QP_IncomeWP!O315="","",'Cost and Benefit Parameters'!$C$46*(QP_IncomeWP!O315-Income_CF!O317))</f>
        <v/>
      </c>
      <c r="P315" s="1" t="str">
        <f>IF(QP_IncomeWP!P315="","",'Cost and Benefit Parameters'!$C$46*(QP_IncomeWP!P315-Income_CF!P317))</f>
        <v/>
      </c>
      <c r="Q315" s="1" t="str">
        <f>IF(QP_IncomeWP!Q315="","",'Cost and Benefit Parameters'!$C$46*(QP_IncomeWP!Q315-Income_CF!Q317))</f>
        <v/>
      </c>
      <c r="R315" s="1">
        <f>IF(QP_IncomeWP!R315="","",'Cost and Benefit Parameters'!$C$46*(QP_IncomeWP!R315-Income_CF!R317))</f>
        <v>383867.87923746399</v>
      </c>
      <c r="S315" s="1">
        <f>IF(QP_IncomeWP!S315="","",'Cost and Benefit Parameters'!$C$46*(QP_IncomeWP!S315-Income_CF!S317))</f>
        <v>398759.00269659853</v>
      </c>
      <c r="T315" s="1">
        <f>IF(QP_IncomeWP!T315="","",'Cost and Benefit Parameters'!$C$46*(QP_IncomeWP!T315-Income_CF!T317))</f>
        <v>413979.32517242839</v>
      </c>
      <c r="U315" s="1">
        <f>IF(QP_IncomeWP!U315="","",'Cost and Benefit Parameters'!$C$46*(QP_IncomeWP!U315-Income_CF!U317))</f>
        <v>429522.80456365121</v>
      </c>
      <c r="V315" s="1">
        <f>IF(QP_IncomeWP!V315="","",'Cost and Benefit Parameters'!$C$46*(QP_IncomeWP!V315-Income_CF!V317))</f>
        <v>448107.71458839165</v>
      </c>
      <c r="W315" s="1">
        <f>IF(QP_IncomeWP!W315="","",'Cost and Benefit Parameters'!$C$46*(QP_IncomeWP!W315-Income_CF!W317))</f>
        <v>464096.47000328562</v>
      </c>
      <c r="X315" s="1">
        <f>IF(QP_IncomeWP!X315="","",'Cost and Benefit Parameters'!$C$46*(QP_IncomeWP!X315-Income_CF!X317))</f>
        <v>480367.4069945339</v>
      </c>
      <c r="Y315" s="1">
        <f>IF(QP_IncomeWP!Y315="","",'Cost and Benefit Parameters'!$C$46*(QP_IncomeWP!Y315-Income_CF!Y317))</f>
        <v>496910.55723997165</v>
      </c>
      <c r="Z315" s="1">
        <f>IF(QP_IncomeWP!Z315="","",'Cost and Benefit Parameters'!$C$46*(QP_IncomeWP!Z315-Income_CF!Z317))</f>
        <v>513715.10780901136</v>
      </c>
      <c r="AA315" s="1">
        <f>IF(QP_IncomeWP!AA315="","",'Cost and Benefit Parameters'!$C$46*(QP_IncomeWP!AA315-Income_CF!AA317))</f>
        <v>530769.39846488042</v>
      </c>
      <c r="AB315" s="1">
        <f>IF(QP_IncomeWP!AB315="","",'Cost and Benefit Parameters'!$C$46*(QP_IncomeWP!AB315-Income_CF!AB317))</f>
        <v>548060.92145844351</v>
      </c>
      <c r="AC315" s="1">
        <f>IF(QP_IncomeWP!AC315="","",'Cost and Benefit Parameters'!$C$46*(QP_IncomeWP!AC315-Income_CF!AC317))</f>
        <v>565576.32389858074</v>
      </c>
      <c r="AD315" s="1">
        <f>IF(QP_IncomeWP!AD315="","",'Cost and Benefit Parameters'!$C$46*(QP_IncomeWP!AD315-Income_CF!AD317))</f>
        <v>583301.41277596855</v>
      </c>
      <c r="AE315" s="1">
        <f>IF(QP_IncomeWP!AE315="","",'Cost and Benefit Parameters'!$C$46*(QP_IncomeWP!AE315-Income_CF!AE317))</f>
        <v>601221.16270832368</v>
      </c>
      <c r="AF315" s="1">
        <f>IF(QP_IncomeWP!AF315="","",'Cost and Benefit Parameters'!$C$46*(QP_IncomeWP!AF315-Income_CF!AF317))</f>
        <v>619319.72646572348</v>
      </c>
      <c r="AG315" s="1">
        <f>IF(QP_IncomeWP!AG315="","",'Cost and Benefit Parameters'!$C$46*(QP_IncomeWP!AG315-Income_CF!AG317))</f>
        <v>637580.44832469255</v>
      </c>
      <c r="AH315" s="1">
        <f>IF(QP_IncomeWP!AH315="","",'Cost and Benefit Parameters'!$C$46*(QP_IncomeWP!AH315-Income_CF!AH317))</f>
        <v>655985.8802890979</v>
      </c>
      <c r="AI315" s="1">
        <f>IF(QP_IncomeWP!AI315="","",'Cost and Benefit Parameters'!$C$46*(QP_IncomeWP!AI315-Income_CF!AI317))</f>
        <v>674517.80120494729</v>
      </c>
      <c r="AJ315" s="1">
        <f>IF(QP_IncomeWP!AJ315="","",'Cost and Benefit Parameters'!$C$46*(QP_IncomeWP!AJ315-Income_CF!AJ317))</f>
        <v>693157.23878457886</v>
      </c>
      <c r="AK315" s="1">
        <f>IF(QP_IncomeWP!AK315="","",'Cost and Benefit Parameters'!$C$46*(QP_IncomeWP!AK315-Income_CF!AK317))</f>
        <v>711884.49454384961</v>
      </c>
      <c r="AL315" s="1">
        <f>IF(QP_IncomeWP!AL315="","",'Cost and Benefit Parameters'!$C$46*(QP_IncomeWP!AL315-Income_CF!AL317))</f>
        <v>730679.17164360068</v>
      </c>
      <c r="AM315" s="1">
        <f>IF(QP_IncomeWP!AM315="","",'Cost and Benefit Parameters'!$C$46*(QP_IncomeWP!AM315-Income_CF!AM317))</f>
        <v>749520.20561411744</v>
      </c>
      <c r="AN315" s="1">
        <f>IF(QP_IncomeWP!AN315="","",'Cost and Benefit Parameters'!$C$46*(QP_IncomeWP!AN315-Income_CF!AN317))</f>
        <v>768385.89792837738</v>
      </c>
      <c r="AO315" s="1">
        <f>IF(QP_IncomeWP!AO315="","",'Cost and Benefit Parameters'!$C$46*(QP_IncomeWP!AO315-Income_CF!AO317))</f>
        <v>787253.9523769574</v>
      </c>
      <c r="AP315" s="1">
        <f>IF(QP_IncomeWP!AP315="","",'Cost and Benefit Parameters'!$C$46*(QP_IncomeWP!AP315-Income_CF!AP317))</f>
        <v>806101.51418425771</v>
      </c>
      <c r="AQ315" s="1">
        <f>IF(QP_IncomeWP!AQ315="","",'Cost and Benefit Parameters'!$C$46*(QP_IncomeWP!AQ315-Income_CF!AQ317))</f>
        <v>824905.21179250092</v>
      </c>
      <c r="AR315" s="1">
        <f>IF(QP_IncomeWP!AR315="","",'Cost and Benefit Parameters'!$C$46*(QP_IncomeWP!AR315-Income_CF!AR317))</f>
        <v>843641.2012268909</v>
      </c>
      <c r="AS315" s="1">
        <f>IF(QP_IncomeWP!AS315="","",'Cost and Benefit Parameters'!$C$46*(QP_IncomeWP!AS315-Income_CF!AS317))</f>
        <v>862285.21294213412</v>
      </c>
      <c r="AT315" s="1">
        <f>IF(QP_IncomeWP!AT315="","",'Cost and Benefit Parameters'!$C$46*(QP_IncomeWP!AT315-Income_CF!AT317))</f>
        <v>880812.60103774653</v>
      </c>
      <c r="AU315" s="1">
        <f>IF(QP_IncomeWP!AU315="","",'Cost and Benefit Parameters'!$C$46*(QP_IncomeWP!AU315-Income_CF!AU317))</f>
        <v>899198.3947168173</v>
      </c>
      <c r="AV315" s="1">
        <f>IF(QP_IncomeWP!AV315="","",'Cost and Benefit Parameters'!$C$46*(QP_IncomeWP!AV315-Income_CF!AV317))</f>
        <v>917417.35185067868</v>
      </c>
      <c r="AW315" s="1">
        <f>IF(QP_IncomeWP!AW315="","",'Cost and Benefit Parameters'!$C$46*(QP_IncomeWP!AW315-Income_CF!AW317))</f>
        <v>935444.01449989015</v>
      </c>
      <c r="AX315" s="1">
        <f>IF(QP_IncomeWP!AX315="","",'Cost and Benefit Parameters'!$C$46*(QP_IncomeWP!AX315-Income_CF!AX317))</f>
        <v>953252.76623059588</v>
      </c>
      <c r="AY315" s="1">
        <f>IF(QP_IncomeWP!AY315="","",'Cost and Benefit Parameters'!$C$46*(QP_IncomeWP!AY315-Income_CF!AY317))</f>
        <v>970817.89105427789</v>
      </c>
      <c r="AZ315" s="1">
        <f>IF(QP_IncomeWP!AZ315="","",'Cost and Benefit Parameters'!$C$46*(QP_IncomeWP!AZ315-Income_CF!AZ317))</f>
        <v>988113.63380871457</v>
      </c>
      <c r="BA315" s="1">
        <f>IF(QP_IncomeWP!BA315="","",'Cost and Benefit Parameters'!$C$46*(QP_IncomeWP!BA315-Income_CF!BA317))</f>
        <v>1005114.2617882726</v>
      </c>
      <c r="BB315" s="1">
        <f>IF(QP_IncomeWP!BB315="","",'Cost and Benefit Parameters'!$C$46*(QP_IncomeWP!BB315-Income_CF!BB317))</f>
        <v>1021794.1274227623</v>
      </c>
      <c r="BC315" s="1">
        <f>IF(QP_IncomeWP!BC315="","",'Cost and Benefit Parameters'!$C$46*(QP_IncomeWP!BC315-Income_CF!BC317))</f>
        <v>1038127.7317960777</v>
      </c>
      <c r="BD315" s="1">
        <f>IF(QP_IncomeWP!BD315="","",'Cost and Benefit Parameters'!$C$46*(QP_IncomeWP!BD315-Income_CF!BD317))</f>
        <v>1054089.7887885221</v>
      </c>
      <c r="BE315" s="1">
        <f>IF(QP_IncomeWP!BE315="","",'Cost and Benefit Parameters'!$C$46*(QP_IncomeWP!BE315-Income_CF!BE317))</f>
        <v>1069655.2896205862</v>
      </c>
      <c r="BF315" s="1" t="str">
        <f>IF(QP_IncomeWP!BF315="","",'Cost and Benefit Parameters'!$C$46*(QP_IncomeWP!BF315-Income_CF!BF317))</f>
        <v/>
      </c>
      <c r="BG315" s="1" t="str">
        <f>IF(QP_IncomeWP!BG315="","",'Cost and Benefit Parameters'!$C$46*(QP_IncomeWP!BG315-Income_CF!BG317))</f>
        <v/>
      </c>
      <c r="BH315" s="1" t="str">
        <f>IF(QP_IncomeWP!BH315="","",'Cost and Benefit Parameters'!$C$46*(QP_IncomeWP!BH315-Income_CF!BH317))</f>
        <v/>
      </c>
      <c r="BI315" s="1" t="str">
        <f>IF(QP_IncomeWP!BI315="","",'Cost and Benefit Parameters'!$C$46*(QP_IncomeWP!BI315-Income_CF!BI317))</f>
        <v/>
      </c>
      <c r="BJ315" s="1" t="str">
        <f>IF(QP_IncomeWP!BJ315="","",'Cost and Benefit Parameters'!$C$46*(QP_IncomeWP!BJ315-Income_CF!BJ317))</f>
        <v/>
      </c>
      <c r="BK315" s="1" t="str">
        <f>IF(QP_IncomeWP!BK315="","",'Cost and Benefit Parameters'!$C$46*(QP_IncomeWP!BK315-Income_CF!BK317))</f>
        <v/>
      </c>
      <c r="BL315" s="1" t="str">
        <f>IF(QP_IncomeWP!BL315="","",'Cost and Benefit Parameters'!$C$46*(QP_IncomeWP!BL315-Income_CF!BL317))</f>
        <v/>
      </c>
      <c r="BM315" s="1" t="str">
        <f>IF(QP_IncomeWP!BM315="","",'Cost and Benefit Parameters'!$C$46*(QP_IncomeWP!BM315-Income_CF!BM317))</f>
        <v/>
      </c>
      <c r="BN315" s="1" t="str">
        <f>IF(QP_IncomeWP!BN315="","",'Cost and Benefit Parameters'!$C$46*(QP_IncomeWP!BN315-Income_CF!BN317))</f>
        <v/>
      </c>
      <c r="BO315" s="1" t="str">
        <f>IF(QP_IncomeWP!BO315="","",'Cost and Benefit Parameters'!$C$46*(QP_IncomeWP!BO315-Income_CF!BO317))</f>
        <v/>
      </c>
      <c r="BP315" s="1" t="str">
        <f>IF(QP_IncomeWP!BP315="","",'Cost and Benefit Parameters'!$C$46*(QP_IncomeWP!BP315-Income_CF!BP317))</f>
        <v/>
      </c>
    </row>
    <row r="316" spans="1:72" x14ac:dyDescent="0.55000000000000004">
      <c r="A316" s="642"/>
      <c r="B316" t="s">
        <v>476</v>
      </c>
      <c r="J316" s="1" t="str">
        <f>IF(QP_IncomeWP!J316="","",'Cost and Benefit Parameters'!$C$46*(QP_IncomeWP!J316-Income_CF!J318))</f>
        <v/>
      </c>
      <c r="K316" s="1" t="str">
        <f>IF(QP_IncomeWP!K316="","",'Cost and Benefit Parameters'!$C$46*(QP_IncomeWP!K316-Income_CF!K318))</f>
        <v/>
      </c>
      <c r="L316" s="1" t="str">
        <f>IF(QP_IncomeWP!L316="","",'Cost and Benefit Parameters'!$C$46*(QP_IncomeWP!L316-Income_CF!L318))</f>
        <v/>
      </c>
      <c r="M316" s="1" t="str">
        <f>IF(QP_IncomeWP!M316="","",'Cost and Benefit Parameters'!$C$46*(QP_IncomeWP!M316-Income_CF!M318))</f>
        <v/>
      </c>
      <c r="N316" s="1" t="str">
        <f>IF(QP_IncomeWP!N316="","",'Cost and Benefit Parameters'!$C$46*(QP_IncomeWP!N316-Income_CF!N318))</f>
        <v/>
      </c>
      <c r="O316" s="1" t="str">
        <f>IF(QP_IncomeWP!O316="","",'Cost and Benefit Parameters'!$C$46*(QP_IncomeWP!O316-Income_CF!O318))</f>
        <v/>
      </c>
      <c r="P316" s="1" t="str">
        <f>IF(QP_IncomeWP!P316="","",'Cost and Benefit Parameters'!$C$46*(QP_IncomeWP!P316-Income_CF!P318))</f>
        <v/>
      </c>
      <c r="Q316" s="1" t="str">
        <f>IF(QP_IncomeWP!Q316="","",'Cost and Benefit Parameters'!$C$46*(QP_IncomeWP!Q316-Income_CF!Q318))</f>
        <v/>
      </c>
      <c r="R316" s="1" t="str">
        <f>IF(QP_IncomeWP!R316="","",'Cost and Benefit Parameters'!$C$46*(QP_IncomeWP!R316-Income_CF!R318))</f>
        <v/>
      </c>
      <c r="S316" s="1">
        <f>IF(QP_IncomeWP!S316="","",'Cost and Benefit Parameters'!$C$46*(QP_IncomeWP!S316-Income_CF!S318))</f>
        <v>395383.91561458772</v>
      </c>
      <c r="T316" s="1">
        <f>IF(QP_IncomeWP!T316="","",'Cost and Benefit Parameters'!$C$46*(QP_IncomeWP!T316-Income_CF!T318))</f>
        <v>410721.7727774966</v>
      </c>
      <c r="U316" s="1">
        <f>IF(QP_IncomeWP!U316="","",'Cost and Benefit Parameters'!$C$46*(QP_IncomeWP!U316-Income_CF!U318))</f>
        <v>426398.70492760104</v>
      </c>
      <c r="V316" s="1">
        <f>IF(QP_IncomeWP!V316="","",'Cost and Benefit Parameters'!$C$46*(QP_IncomeWP!V316-Income_CF!V318))</f>
        <v>442408.48870056047</v>
      </c>
      <c r="W316" s="1">
        <f>IF(QP_IncomeWP!W316="","",'Cost and Benefit Parameters'!$C$46*(QP_IncomeWP!W316-Income_CF!W318))</f>
        <v>461550.94602604344</v>
      </c>
      <c r="X316" s="1">
        <f>IF(QP_IncomeWP!X316="","",'Cost and Benefit Parameters'!$C$46*(QP_IncomeWP!X316-Income_CF!X318))</f>
        <v>478019.36410338426</v>
      </c>
      <c r="Y316" s="1">
        <f>IF(QP_IncomeWP!Y316="","",'Cost and Benefit Parameters'!$C$46*(QP_IncomeWP!Y316-Income_CF!Y318))</f>
        <v>494778.42920436984</v>
      </c>
      <c r="Z316" s="1">
        <f>IF(QP_IncomeWP!Z316="","",'Cost and Benefit Parameters'!$C$46*(QP_IncomeWP!Z316-Income_CF!Z318))</f>
        <v>511817.87395717093</v>
      </c>
      <c r="AA316" s="1">
        <f>IF(QP_IncomeWP!AA316="","",'Cost and Benefit Parameters'!$C$46*(QP_IncomeWP!AA316-Income_CF!AA318))</f>
        <v>529126.56104328146</v>
      </c>
      <c r="AB316" s="1">
        <f>IF(QP_IncomeWP!AB316="","",'Cost and Benefit Parameters'!$C$46*(QP_IncomeWP!AB316-Income_CF!AB318))</f>
        <v>546692.4804188268</v>
      </c>
      <c r="AC316" s="1">
        <f>IF(QP_IncomeWP!AC316="","",'Cost and Benefit Parameters'!$C$46*(QP_IncomeWP!AC316-Income_CF!AC318))</f>
        <v>564502.74910219677</v>
      </c>
      <c r="AD316" s="1">
        <f>IF(QP_IncomeWP!AD316="","",'Cost and Benefit Parameters'!$C$46*(QP_IncomeWP!AD316-Income_CF!AD318))</f>
        <v>582543.61361553846</v>
      </c>
      <c r="AE316" s="1">
        <f>IF(QP_IncomeWP!AE316="","",'Cost and Benefit Parameters'!$C$46*(QP_IncomeWP!AE316-Income_CF!AE318))</f>
        <v>600800.45515924797</v>
      </c>
      <c r="AF316" s="1">
        <f>IF(QP_IncomeWP!AF316="","",'Cost and Benefit Parameters'!$C$46*(QP_IncomeWP!AF316-Income_CF!AF318))</f>
        <v>619257.79758957343</v>
      </c>
      <c r="AG316" s="1">
        <f>IF(QP_IncomeWP!AG316="","",'Cost and Benefit Parameters'!$C$46*(QP_IncomeWP!AG316-Income_CF!AG318))</f>
        <v>637899.31825969508</v>
      </c>
      <c r="AH316" s="1">
        <f>IF(QP_IncomeWP!AH316="","",'Cost and Benefit Parameters'!$C$46*(QP_IncomeWP!AH316-Income_CF!AH318))</f>
        <v>656707.86177443364</v>
      </c>
      <c r="AI316" s="1">
        <f>IF(QP_IncomeWP!AI316="","",'Cost and Benefit Parameters'!$C$46*(QP_IncomeWP!AI316-Income_CF!AI318))</f>
        <v>675665.45669777063</v>
      </c>
      <c r="AJ316" s="1">
        <f>IF(QP_IncomeWP!AJ316="","",'Cost and Benefit Parameters'!$C$46*(QP_IncomeWP!AJ316-Income_CF!AJ318))</f>
        <v>694753.33524109575</v>
      </c>
      <c r="AK316" s="1">
        <f>IF(QP_IncomeWP!AK316="","",'Cost and Benefit Parameters'!$C$46*(QP_IncomeWP!AK316-Income_CF!AK318))</f>
        <v>713951.95594811626</v>
      </c>
      <c r="AL316" s="1">
        <f>IF(QP_IncomeWP!AL316="","",'Cost and Benefit Parameters'!$C$46*(QP_IncomeWP!AL316-Income_CF!AL318))</f>
        <v>733241.02938016457</v>
      </c>
      <c r="AM316" s="1">
        <f>IF(QP_IncomeWP!AM316="","",'Cost and Benefit Parameters'!$C$46*(QP_IncomeWP!AM316-Income_CF!AM318))</f>
        <v>752599.54679290869</v>
      </c>
      <c r="AN316" s="1">
        <f>IF(QP_IncomeWP!AN316="","",'Cost and Benefit Parameters'!$C$46*(QP_IncomeWP!AN316-Income_CF!AN318))</f>
        <v>772005.81178254087</v>
      </c>
      <c r="AO316" s="1">
        <f>IF(QP_IncomeWP!AO316="","",'Cost and Benefit Parameters'!$C$46*(QP_IncomeWP!AO316-Income_CF!AO318))</f>
        <v>791437.47486622888</v>
      </c>
      <c r="AP316" s="1">
        <f>IF(QP_IncomeWP!AP316="","",'Cost and Benefit Parameters'!$C$46*(QP_IncomeWP!AP316-Income_CF!AP318))</f>
        <v>810871.57094826573</v>
      </c>
      <c r="AQ316" s="1">
        <f>IF(QP_IncomeWP!AQ316="","",'Cost and Benefit Parameters'!$C$46*(QP_IncomeWP!AQ316-Income_CF!AQ318))</f>
        <v>830284.55960978509</v>
      </c>
      <c r="AR316" s="1">
        <f>IF(QP_IncomeWP!AR316="","",'Cost and Benefit Parameters'!$C$46*(QP_IncomeWP!AR316-Income_CF!AR318))</f>
        <v>849652.36814627587</v>
      </c>
      <c r="AS316" s="1">
        <f>IF(QP_IncomeWP!AS316="","",'Cost and Benefit Parameters'!$C$46*(QP_IncomeWP!AS316-Income_CF!AS318))</f>
        <v>868950.43726369739</v>
      </c>
      <c r="AT316" s="1">
        <f>IF(QP_IncomeWP!AT316="","",'Cost and Benefit Parameters'!$C$46*(QP_IncomeWP!AT316-Income_CF!AT318))</f>
        <v>888153.7693303976</v>
      </c>
      <c r="AU316" s="1">
        <f>IF(QP_IncomeWP!AU316="","",'Cost and Benefit Parameters'!$C$46*(QP_IncomeWP!AU316-Income_CF!AU318))</f>
        <v>907236.97906887915</v>
      </c>
      <c r="AV316" s="1">
        <f>IF(QP_IncomeWP!AV316="","",'Cost and Benefit Parameters'!$C$46*(QP_IncomeWP!AV316-Income_CF!AV318))</f>
        <v>926174.34655832232</v>
      </c>
      <c r="AW316" s="1">
        <f>IF(QP_IncomeWP!AW316="","",'Cost and Benefit Parameters'!$C$46*(QP_IncomeWP!AW316-Income_CF!AW318))</f>
        <v>944939.87240619911</v>
      </c>
      <c r="AX316" s="1">
        <f>IF(QP_IncomeWP!AX316="","",'Cost and Benefit Parameters'!$C$46*(QP_IncomeWP!AX316-Income_CF!AX318))</f>
        <v>963507.33493488654</v>
      </c>
      <c r="AY316" s="1">
        <f>IF(QP_IncomeWP!AY316="","",'Cost and Benefit Parameters'!$C$46*(QP_IncomeWP!AY316-Income_CF!AY318))</f>
        <v>981850.34921751404</v>
      </c>
      <c r="AZ316" s="1">
        <f>IF(QP_IncomeWP!AZ316="","",'Cost and Benefit Parameters'!$C$46*(QP_IncomeWP!AZ316-Income_CF!AZ318))</f>
        <v>999942.42778590671</v>
      </c>
      <c r="BA316" s="1">
        <f>IF(QP_IncomeWP!BA316="","",'Cost and Benefit Parameters'!$C$46*(QP_IncomeWP!BA316-Income_CF!BA318))</f>
        <v>1017757.0428229764</v>
      </c>
      <c r="BB316" s="1">
        <f>IF(QP_IncomeWP!BB316="","",'Cost and Benefit Parameters'!$C$46*(QP_IncomeWP!BB316-Income_CF!BB318))</f>
        <v>1035267.689641921</v>
      </c>
      <c r="BC316" s="1">
        <f>IF(QP_IncomeWP!BC316="","",'Cost and Benefit Parameters'!$C$46*(QP_IncomeWP!BC316-Income_CF!BC318))</f>
        <v>1052447.9512454451</v>
      </c>
      <c r="BD316" s="1">
        <f>IF(QP_IncomeWP!BD316="","",'Cost and Benefit Parameters'!$C$46*(QP_IncomeWP!BD316-Income_CF!BD318))</f>
        <v>1069271.5637499597</v>
      </c>
      <c r="BE316" s="1">
        <f>IF(QP_IncomeWP!BE316="","",'Cost and Benefit Parameters'!$C$46*(QP_IncomeWP!BE316-Income_CF!BE318))</f>
        <v>1085712.4824521781</v>
      </c>
      <c r="BF316" s="1">
        <f>IF(QP_IncomeWP!BF316="","",'Cost and Benefit Parameters'!$C$46*(QP_IncomeWP!BF316-Income_CF!BF318))</f>
        <v>1101744.9483092041</v>
      </c>
      <c r="BG316" s="1" t="str">
        <f>IF(QP_IncomeWP!BG316="","",'Cost and Benefit Parameters'!$C$46*(QP_IncomeWP!BG316-Income_CF!BG318))</f>
        <v/>
      </c>
      <c r="BH316" s="1" t="str">
        <f>IF(QP_IncomeWP!BH316="","",'Cost and Benefit Parameters'!$C$46*(QP_IncomeWP!BH316-Income_CF!BH318))</f>
        <v/>
      </c>
      <c r="BI316" s="1" t="str">
        <f>IF(QP_IncomeWP!BI316="","",'Cost and Benefit Parameters'!$C$46*(QP_IncomeWP!BI316-Income_CF!BI318))</f>
        <v/>
      </c>
      <c r="BJ316" s="1" t="str">
        <f>IF(QP_IncomeWP!BJ316="","",'Cost and Benefit Parameters'!$C$46*(QP_IncomeWP!BJ316-Income_CF!BJ318))</f>
        <v/>
      </c>
      <c r="BK316" s="1" t="str">
        <f>IF(QP_IncomeWP!BK316="","",'Cost and Benefit Parameters'!$C$46*(QP_IncomeWP!BK316-Income_CF!BK318))</f>
        <v/>
      </c>
      <c r="BL316" s="1" t="str">
        <f>IF(QP_IncomeWP!BL316="","",'Cost and Benefit Parameters'!$C$46*(QP_IncomeWP!BL316-Income_CF!BL318))</f>
        <v/>
      </c>
      <c r="BM316" s="1" t="str">
        <f>IF(QP_IncomeWP!BM316="","",'Cost and Benefit Parameters'!$C$46*(QP_IncomeWP!BM316-Income_CF!BM318))</f>
        <v/>
      </c>
      <c r="BN316" s="1" t="str">
        <f>IF(QP_IncomeWP!BN316="","",'Cost and Benefit Parameters'!$C$46*(QP_IncomeWP!BN316-Income_CF!BN318))</f>
        <v/>
      </c>
      <c r="BO316" s="1" t="str">
        <f>IF(QP_IncomeWP!BO316="","",'Cost and Benefit Parameters'!$C$46*(QP_IncomeWP!BO316-Income_CF!BO318))</f>
        <v/>
      </c>
      <c r="BP316" s="1" t="str">
        <f>IF(QP_IncomeWP!BP316="","",'Cost and Benefit Parameters'!$C$46*(QP_IncomeWP!BP316-Income_CF!BP318))</f>
        <v/>
      </c>
    </row>
    <row r="317" spans="1:72" x14ac:dyDescent="0.55000000000000004">
      <c r="A317" s="642"/>
      <c r="B317" t="s">
        <v>477</v>
      </c>
      <c r="J317" s="1" t="str">
        <f>IF(QP_IncomeWP!J317="","",'Cost and Benefit Parameters'!$C$46*(QP_IncomeWP!J317-Income_CF!J319))</f>
        <v/>
      </c>
      <c r="K317" s="1" t="str">
        <f>IF(QP_IncomeWP!K317="","",'Cost and Benefit Parameters'!$C$46*(QP_IncomeWP!K317-Income_CF!K319))</f>
        <v/>
      </c>
      <c r="L317" s="1" t="str">
        <f>IF(QP_IncomeWP!L317="","",'Cost and Benefit Parameters'!$C$46*(QP_IncomeWP!L317-Income_CF!L319))</f>
        <v/>
      </c>
      <c r="M317" s="1" t="str">
        <f>IF(QP_IncomeWP!M317="","",'Cost and Benefit Parameters'!$C$46*(QP_IncomeWP!M317-Income_CF!M319))</f>
        <v/>
      </c>
      <c r="N317" s="1" t="str">
        <f>IF(QP_IncomeWP!N317="","",'Cost and Benefit Parameters'!$C$46*(QP_IncomeWP!N317-Income_CF!N319))</f>
        <v/>
      </c>
      <c r="O317" s="1" t="str">
        <f>IF(QP_IncomeWP!O317="","",'Cost and Benefit Parameters'!$C$46*(QP_IncomeWP!O317-Income_CF!O319))</f>
        <v/>
      </c>
      <c r="P317" s="1" t="str">
        <f>IF(QP_IncomeWP!P317="","",'Cost and Benefit Parameters'!$C$46*(QP_IncomeWP!P317-Income_CF!P319))</f>
        <v/>
      </c>
      <c r="Q317" s="1" t="str">
        <f>IF(QP_IncomeWP!Q317="","",'Cost and Benefit Parameters'!$C$46*(QP_IncomeWP!Q317-Income_CF!Q319))</f>
        <v/>
      </c>
      <c r="R317" s="1" t="str">
        <f>IF(QP_IncomeWP!R317="","",'Cost and Benefit Parameters'!$C$46*(QP_IncomeWP!R317-Income_CF!R319))</f>
        <v/>
      </c>
      <c r="S317" s="1" t="str">
        <f>IF(QP_IncomeWP!S317="","",'Cost and Benefit Parameters'!$C$46*(QP_IncomeWP!S317-Income_CF!S319))</f>
        <v/>
      </c>
      <c r="T317" s="1">
        <f>IF(QP_IncomeWP!T317="","",'Cost and Benefit Parameters'!$C$46*(QP_IncomeWP!T317-Income_CF!T319))</f>
        <v>407245.43308302551</v>
      </c>
      <c r="U317" s="1">
        <f>IF(QP_IncomeWP!U317="","",'Cost and Benefit Parameters'!$C$46*(QP_IncomeWP!U317-Income_CF!U319))</f>
        <v>423043.42596082145</v>
      </c>
      <c r="V317" s="1">
        <f>IF(QP_IncomeWP!V317="","",'Cost and Benefit Parameters'!$C$46*(QP_IncomeWP!V317-Income_CF!V319))</f>
        <v>439190.66607542895</v>
      </c>
      <c r="W317" s="1">
        <f>IF(QP_IncomeWP!W317="","",'Cost and Benefit Parameters'!$C$46*(QP_IncomeWP!W317-Income_CF!W319))</f>
        <v>455680.74336157745</v>
      </c>
      <c r="X317" s="1">
        <f>IF(QP_IncomeWP!X317="","",'Cost and Benefit Parameters'!$C$46*(QP_IncomeWP!X317-Income_CF!X319))</f>
        <v>475397.47440682474</v>
      </c>
      <c r="Y317" s="1">
        <f>IF(QP_IncomeWP!Y317="","",'Cost and Benefit Parameters'!$C$46*(QP_IncomeWP!Y317-Income_CF!Y319))</f>
        <v>492359.94502648566</v>
      </c>
      <c r="Z317" s="1">
        <f>IF(QP_IncomeWP!Z317="","",'Cost and Benefit Parameters'!$C$46*(QP_IncomeWP!Z317-Income_CF!Z319))</f>
        <v>509621.78208050097</v>
      </c>
      <c r="AA317" s="1">
        <f>IF(QP_IncomeWP!AA317="","",'Cost and Benefit Parameters'!$C$46*(QP_IncomeWP!AA317-Income_CF!AA319))</f>
        <v>527172.41017588577</v>
      </c>
      <c r="AB317" s="1">
        <f>IF(QP_IncomeWP!AB317="","",'Cost and Benefit Parameters'!$C$46*(QP_IncomeWP!AB317-Income_CF!AB319))</f>
        <v>545000.35787457996</v>
      </c>
      <c r="AC317" s="1">
        <f>IF(QP_IncomeWP!AC317="","",'Cost and Benefit Parameters'!$C$46*(QP_IncomeWP!AC317-Income_CF!AC319))</f>
        <v>563093.25483139162</v>
      </c>
      <c r="AD317" s="1">
        <f>IF(QP_IncomeWP!AD317="","",'Cost and Benefit Parameters'!$C$46*(QP_IncomeWP!AD317-Income_CF!AD319))</f>
        <v>581437.83157526248</v>
      </c>
      <c r="AE317" s="1">
        <f>IF(QP_IncomeWP!AE317="","",'Cost and Benefit Parameters'!$C$46*(QP_IncomeWP!AE317-Income_CF!AE319))</f>
        <v>600019.92202400439</v>
      </c>
      <c r="AF317" s="1">
        <f>IF(QP_IncomeWP!AF317="","",'Cost and Benefit Parameters'!$C$46*(QP_IncomeWP!AF317-Income_CF!AF319))</f>
        <v>618824.46881402517</v>
      </c>
      <c r="AG317" s="1">
        <f>IF(QP_IncomeWP!AG317="","",'Cost and Benefit Parameters'!$C$46*(QP_IncomeWP!AG317-Income_CF!AG319))</f>
        <v>637835.53151726071</v>
      </c>
      <c r="AH317" s="1">
        <f>IF(QP_IncomeWP!AH317="","",'Cost and Benefit Parameters'!$C$46*(QP_IncomeWP!AH317-Income_CF!AH319))</f>
        <v>657036.29780748603</v>
      </c>
      <c r="AI317" s="1">
        <f>IF(QP_IncomeWP!AI317="","",'Cost and Benefit Parameters'!$C$46*(QP_IncomeWP!AI317-Income_CF!AI319))</f>
        <v>676409.09762766655</v>
      </c>
      <c r="AJ317" s="1">
        <f>IF(QP_IncomeWP!AJ317="","",'Cost and Benefit Parameters'!$C$46*(QP_IncomeWP!AJ317-Income_CF!AJ319))</f>
        <v>695935.42039870389</v>
      </c>
      <c r="AK317" s="1">
        <f>IF(QP_IncomeWP!AK317="","",'Cost and Benefit Parameters'!$C$46*(QP_IncomeWP!AK317-Income_CF!AK319))</f>
        <v>715595.93529832887</v>
      </c>
      <c r="AL317" s="1">
        <f>IF(QP_IncomeWP!AL317="","",'Cost and Benefit Parameters'!$C$46*(QP_IncomeWP!AL317-Income_CF!AL319))</f>
        <v>735370.5146265598</v>
      </c>
      <c r="AM317" s="1">
        <f>IF(QP_IncomeWP!AM317="","",'Cost and Benefit Parameters'!$C$46*(QP_IncomeWP!AM317-Income_CF!AM319))</f>
        <v>755238.26026156975</v>
      </c>
      <c r="AN317" s="1">
        <f>IF(QP_IncomeWP!AN317="","",'Cost and Benefit Parameters'!$C$46*(QP_IncomeWP!AN317-Income_CF!AN319))</f>
        <v>775177.53319669596</v>
      </c>
      <c r="AO317" s="1">
        <f>IF(QP_IncomeWP!AO317="","",'Cost and Benefit Parameters'!$C$46*(QP_IncomeWP!AO317-Income_CF!AO319))</f>
        <v>795165.98613601702</v>
      </c>
      <c r="AP317" s="1">
        <f>IF(QP_IncomeWP!AP317="","",'Cost and Benefit Parameters'!$C$46*(QP_IncomeWP!AP317-Income_CF!AP319))</f>
        <v>815180.5991122158</v>
      </c>
      <c r="AQ317" s="1">
        <f>IF(QP_IncomeWP!AQ317="","",'Cost and Benefit Parameters'!$C$46*(QP_IncomeWP!AQ317-Income_CF!AQ319))</f>
        <v>835197.71807671373</v>
      </c>
      <c r="AR317" s="1">
        <f>IF(QP_IncomeWP!AR317="","",'Cost and Benefit Parameters'!$C$46*(QP_IncomeWP!AR317-Income_CF!AR319))</f>
        <v>855193.0963980786</v>
      </c>
      <c r="AS317" s="1">
        <f>IF(QP_IncomeWP!AS317="","",'Cost and Benefit Parameters'!$C$46*(QP_IncomeWP!AS317-Income_CF!AS319))</f>
        <v>875141.93919066433</v>
      </c>
      <c r="AT317" s="1">
        <f>IF(QP_IncomeWP!AT317="","",'Cost and Benefit Parameters'!$C$46*(QP_IncomeWP!AT317-Income_CF!AT319))</f>
        <v>895018.95038160833</v>
      </c>
      <c r="AU317" s="1">
        <f>IF(QP_IncomeWP!AU317="","",'Cost and Benefit Parameters'!$C$46*(QP_IncomeWP!AU317-Income_CF!AU319))</f>
        <v>914798.38241030974</v>
      </c>
      <c r="AV317" s="1">
        <f>IF(QP_IncomeWP!AV317="","",'Cost and Benefit Parameters'!$C$46*(QP_IncomeWP!AV317-Income_CF!AV319))</f>
        <v>934454.08844094514</v>
      </c>
      <c r="AW317" s="1">
        <f>IF(QP_IncomeWP!AW317="","",'Cost and Benefit Parameters'!$C$46*(QP_IncomeWP!AW317-Income_CF!AW319))</f>
        <v>953959.57695507212</v>
      </c>
      <c r="AX317" s="1">
        <f>IF(QP_IncomeWP!AX317="","",'Cost and Benefit Parameters'!$C$46*(QP_IncomeWP!AX317-Income_CF!AX319))</f>
        <v>973288.06857838482</v>
      </c>
      <c r="AY317" s="1">
        <f>IF(QP_IncomeWP!AY317="","",'Cost and Benefit Parameters'!$C$46*(QP_IncomeWP!AY317-Income_CF!AY319))</f>
        <v>992412.55498293322</v>
      </c>
      <c r="AZ317" s="1">
        <f>IF(QP_IncomeWP!AZ317="","",'Cost and Benefit Parameters'!$C$46*(QP_IncomeWP!AZ317-Income_CF!AZ319))</f>
        <v>1011305.8596940391</v>
      </c>
      <c r="BA317" s="1">
        <f>IF(QP_IncomeWP!BA317="","",'Cost and Benefit Parameters'!$C$46*(QP_IncomeWP!BA317-Income_CF!BA319))</f>
        <v>1029940.7006194838</v>
      </c>
      <c r="BB317" s="1">
        <f>IF(QP_IncomeWP!BB317="","",'Cost and Benefit Parameters'!$C$46*(QP_IncomeWP!BB317-Income_CF!BB319))</f>
        <v>1048289.7541076653</v>
      </c>
      <c r="BC317" s="1">
        <f>IF(QP_IncomeWP!BC317="","",'Cost and Benefit Parameters'!$C$46*(QP_IncomeWP!BC317-Income_CF!BC319))</f>
        <v>1066325.720331178</v>
      </c>
      <c r="BD317" s="1">
        <f>IF(QP_IncomeWP!BD317="","",'Cost and Benefit Parameters'!$C$46*(QP_IncomeWP!BD317-Income_CF!BD319))</f>
        <v>1084021.3897828085</v>
      </c>
      <c r="BE317" s="1">
        <f>IF(QP_IncomeWP!BE317="","",'Cost and Benefit Parameters'!$C$46*(QP_IncomeWP!BE317-Income_CF!BE319))</f>
        <v>1101349.7106624588</v>
      </c>
      <c r="BF317" s="1">
        <f>IF(QP_IncomeWP!BF317="","",'Cost and Benefit Parameters'!$C$46*(QP_IncomeWP!BF317-Income_CF!BF319))</f>
        <v>1118283.8569257434</v>
      </c>
      <c r="BG317" s="1">
        <f>IF(QP_IncomeWP!BG317="","",'Cost and Benefit Parameters'!$C$46*(QP_IncomeWP!BG317-Income_CF!BG319))</f>
        <v>1134797.2967584799</v>
      </c>
      <c r="BH317" s="1" t="str">
        <f>IF(QP_IncomeWP!BH317="","",'Cost and Benefit Parameters'!$C$46*(QP_IncomeWP!BH317-Income_CF!BH319))</f>
        <v/>
      </c>
      <c r="BI317" s="1" t="str">
        <f>IF(QP_IncomeWP!BI317="","",'Cost and Benefit Parameters'!$C$46*(QP_IncomeWP!BI317-Income_CF!BI319))</f>
        <v/>
      </c>
      <c r="BJ317" s="1" t="str">
        <f>IF(QP_IncomeWP!BJ317="","",'Cost and Benefit Parameters'!$C$46*(QP_IncomeWP!BJ317-Income_CF!BJ319))</f>
        <v/>
      </c>
      <c r="BK317" s="1" t="str">
        <f>IF(QP_IncomeWP!BK317="","",'Cost and Benefit Parameters'!$C$46*(QP_IncomeWP!BK317-Income_CF!BK319))</f>
        <v/>
      </c>
      <c r="BL317" s="1" t="str">
        <f>IF(QP_IncomeWP!BL317="","",'Cost and Benefit Parameters'!$C$46*(QP_IncomeWP!BL317-Income_CF!BL319))</f>
        <v/>
      </c>
      <c r="BM317" s="1" t="str">
        <f>IF(QP_IncomeWP!BM317="","",'Cost and Benefit Parameters'!$C$46*(QP_IncomeWP!BM317-Income_CF!BM319))</f>
        <v/>
      </c>
      <c r="BN317" s="1" t="str">
        <f>IF(QP_IncomeWP!BN317="","",'Cost and Benefit Parameters'!$C$46*(QP_IncomeWP!BN317-Income_CF!BN319))</f>
        <v/>
      </c>
      <c r="BO317" s="1" t="str">
        <f>IF(QP_IncomeWP!BO317="","",'Cost and Benefit Parameters'!$C$46*(QP_IncomeWP!BO317-Income_CF!BO319))</f>
        <v/>
      </c>
      <c r="BP317" s="1" t="str">
        <f>IF(QP_IncomeWP!BP317="","",'Cost and Benefit Parameters'!$C$46*(QP_IncomeWP!BP317-Income_CF!BP319))</f>
        <v/>
      </c>
    </row>
    <row r="318" spans="1:72" x14ac:dyDescent="0.55000000000000004">
      <c r="A318" s="642"/>
      <c r="B318" t="s">
        <v>478</v>
      </c>
      <c r="J318" s="1" t="str">
        <f>IF(QP_IncomeWP!J318="","",'Cost and Benefit Parameters'!$C$46*(QP_IncomeWP!J318-Income_CF!J320))</f>
        <v/>
      </c>
      <c r="K318" s="1" t="str">
        <f>IF(QP_IncomeWP!K318="","",'Cost and Benefit Parameters'!$C$46*(QP_IncomeWP!K318-Income_CF!K320))</f>
        <v/>
      </c>
      <c r="L318" s="1" t="str">
        <f>IF(QP_IncomeWP!L318="","",'Cost and Benefit Parameters'!$C$46*(QP_IncomeWP!L318-Income_CF!L320))</f>
        <v/>
      </c>
      <c r="M318" s="1" t="str">
        <f>IF(QP_IncomeWP!M318="","",'Cost and Benefit Parameters'!$C$46*(QP_IncomeWP!M318-Income_CF!M320))</f>
        <v/>
      </c>
      <c r="N318" s="1" t="str">
        <f>IF(QP_IncomeWP!N318="","",'Cost and Benefit Parameters'!$C$46*(QP_IncomeWP!N318-Income_CF!N320))</f>
        <v/>
      </c>
      <c r="O318" s="1" t="str">
        <f>IF(QP_IncomeWP!O318="","",'Cost and Benefit Parameters'!$C$46*(QP_IncomeWP!O318-Income_CF!O320))</f>
        <v/>
      </c>
      <c r="P318" s="1" t="str">
        <f>IF(QP_IncomeWP!P318="","",'Cost and Benefit Parameters'!$C$46*(QP_IncomeWP!P318-Income_CF!P320))</f>
        <v/>
      </c>
      <c r="Q318" s="1" t="str">
        <f>IF(QP_IncomeWP!Q318="","",'Cost and Benefit Parameters'!$C$46*(QP_IncomeWP!Q318-Income_CF!Q320))</f>
        <v/>
      </c>
      <c r="R318" s="1" t="str">
        <f>IF(QP_IncomeWP!R318="","",'Cost and Benefit Parameters'!$C$46*(QP_IncomeWP!R318-Income_CF!R320))</f>
        <v/>
      </c>
      <c r="S318" s="1" t="str">
        <f>IF(QP_IncomeWP!S318="","",'Cost and Benefit Parameters'!$C$46*(QP_IncomeWP!S318-Income_CF!S320))</f>
        <v/>
      </c>
      <c r="T318" s="1" t="str">
        <f>IF(QP_IncomeWP!T318="","",'Cost and Benefit Parameters'!$C$46*(QP_IncomeWP!T318-Income_CF!T320))</f>
        <v/>
      </c>
      <c r="U318" s="1">
        <f>IF(QP_IncomeWP!U318="","",'Cost and Benefit Parameters'!$C$46*(QP_IncomeWP!U318-Income_CF!U320))</f>
        <v>419462.79607551626</v>
      </c>
      <c r="V318" s="1">
        <f>IF(QP_IncomeWP!V318="","",'Cost and Benefit Parameters'!$C$46*(QP_IncomeWP!V318-Income_CF!V320))</f>
        <v>435734.72873964615</v>
      </c>
      <c r="W318" s="1">
        <f>IF(QP_IncomeWP!W318="","",'Cost and Benefit Parameters'!$C$46*(QP_IncomeWP!W318-Income_CF!W320))</f>
        <v>452366.38605769211</v>
      </c>
      <c r="X318" s="1">
        <f>IF(QP_IncomeWP!X318="","",'Cost and Benefit Parameters'!$C$46*(QP_IncomeWP!X318-Income_CF!X320))</f>
        <v>469351.16566242476</v>
      </c>
      <c r="Y318" s="1">
        <f>IF(QP_IncomeWP!Y318="","",'Cost and Benefit Parameters'!$C$46*(QP_IncomeWP!Y318-Income_CF!Y320))</f>
        <v>489659.39863902947</v>
      </c>
      <c r="Z318" s="1">
        <f>IF(QP_IncomeWP!Z318="","",'Cost and Benefit Parameters'!$C$46*(QP_IncomeWP!Z318-Income_CF!Z320))</f>
        <v>507130.74337728031</v>
      </c>
      <c r="AA318" s="1">
        <f>IF(QP_IncomeWP!AA318="","",'Cost and Benefit Parameters'!$C$46*(QP_IncomeWP!AA318-Income_CF!AA320))</f>
        <v>524910.43554291595</v>
      </c>
      <c r="AB318" s="1">
        <f>IF(QP_IncomeWP!AB318="","",'Cost and Benefit Parameters'!$C$46*(QP_IncomeWP!AB318-Income_CF!AB320))</f>
        <v>542987.58248116262</v>
      </c>
      <c r="AC318" s="1">
        <f>IF(QP_IncomeWP!AC318="","",'Cost and Benefit Parameters'!$C$46*(QP_IncomeWP!AC318-Income_CF!AC320))</f>
        <v>561350.36861081736</v>
      </c>
      <c r="AD318" s="1">
        <f>IF(QP_IncomeWP!AD318="","",'Cost and Benefit Parameters'!$C$46*(QP_IncomeWP!AD318-Income_CF!AD320))</f>
        <v>579986.05247633311</v>
      </c>
      <c r="AE318" s="1">
        <f>IF(QP_IncomeWP!AE318="","",'Cost and Benefit Parameters'!$C$46*(QP_IncomeWP!AE318-Income_CF!AE320))</f>
        <v>598880.96652252076</v>
      </c>
      <c r="AF318" s="1">
        <f>IF(QP_IncomeWP!AF318="","",'Cost and Benefit Parameters'!$C$46*(QP_IncomeWP!AF318-Income_CF!AF320))</f>
        <v>618020.51968472463</v>
      </c>
      <c r="AG318" s="1">
        <f>IF(QP_IncomeWP!AG318="","",'Cost and Benefit Parameters'!$C$46*(QP_IncomeWP!AG318-Income_CF!AG320))</f>
        <v>637389.2028784462</v>
      </c>
      <c r="AH318" s="1">
        <f>IF(QP_IncomeWP!AH318="","",'Cost and Benefit Parameters'!$C$46*(QP_IncomeWP!AH318-Income_CF!AH320))</f>
        <v>656970.59746277833</v>
      </c>
      <c r="AI318" s="1">
        <f>IF(QP_IncomeWP!AI318="","",'Cost and Benefit Parameters'!$C$46*(QP_IncomeWP!AI318-Income_CF!AI320))</f>
        <v>676747.38674171024</v>
      </c>
      <c r="AJ318" s="1">
        <f>IF(QP_IncomeWP!AJ318="","",'Cost and Benefit Parameters'!$C$46*(QP_IncomeWP!AJ318-Income_CF!AJ320))</f>
        <v>696701.37055649655</v>
      </c>
      <c r="AK318" s="1">
        <f>IF(QP_IncomeWP!AK318="","",'Cost and Benefit Parameters'!$C$46*(QP_IncomeWP!AK318-Income_CF!AK320))</f>
        <v>716813.48301066493</v>
      </c>
      <c r="AL318" s="1">
        <f>IF(QP_IncomeWP!AL318="","",'Cost and Benefit Parameters'!$C$46*(QP_IncomeWP!AL318-Income_CF!AL320))</f>
        <v>737063.81335727847</v>
      </c>
      <c r="AM318" s="1">
        <f>IF(QP_IncomeWP!AM318="","",'Cost and Benefit Parameters'!$C$46*(QP_IncomeWP!AM318-Income_CF!AM320))</f>
        <v>757431.6300653565</v>
      </c>
      <c r="AN318" s="1">
        <f>IF(QP_IncomeWP!AN318="","",'Cost and Benefit Parameters'!$C$46*(QP_IncomeWP!AN318-Income_CF!AN320))</f>
        <v>777895.40806941688</v>
      </c>
      <c r="AO318" s="1">
        <f>IF(QP_IncomeWP!AO318="","",'Cost and Benefit Parameters'!$C$46*(QP_IncomeWP!AO318-Income_CF!AO320))</f>
        <v>798432.8591925971</v>
      </c>
      <c r="AP318" s="1">
        <f>IF(QP_IncomeWP!AP318="","",'Cost and Benefit Parameters'!$C$46*(QP_IncomeWP!AP318-Income_CF!AP320))</f>
        <v>819020.96572009765</v>
      </c>
      <c r="AQ318" s="1">
        <f>IF(QP_IncomeWP!AQ318="","",'Cost and Benefit Parameters'!$C$46*(QP_IncomeWP!AQ318-Income_CF!AQ320))</f>
        <v>839636.0170855819</v>
      </c>
      <c r="AR318" s="1">
        <f>IF(QP_IncomeWP!AR318="","",'Cost and Benefit Parameters'!$C$46*(QP_IncomeWP!AR318-Income_CF!AR320))</f>
        <v>860253.64961901505</v>
      </c>
      <c r="AS318" s="1">
        <f>IF(QP_IncomeWP!AS318="","",'Cost and Benefit Parameters'!$C$46*(QP_IncomeWP!AS318-Income_CF!AS320))</f>
        <v>880848.88929002103</v>
      </c>
      <c r="AT318" s="1">
        <f>IF(QP_IncomeWP!AT318="","",'Cost and Benefit Parameters'!$C$46*(QP_IncomeWP!AT318-Income_CF!AT320))</f>
        <v>901396.19736638397</v>
      </c>
      <c r="AU318" s="1">
        <f>IF(QP_IncomeWP!AU318="","",'Cost and Benefit Parameters'!$C$46*(QP_IncomeWP!AU318-Income_CF!AU320))</f>
        <v>921869.51889305667</v>
      </c>
      <c r="AV318" s="1">
        <f>IF(QP_IncomeWP!AV318="","",'Cost and Benefit Parameters'!$C$46*(QP_IncomeWP!AV318-Income_CF!AV320))</f>
        <v>942242.33388261881</v>
      </c>
      <c r="AW318" s="1">
        <f>IF(QP_IncomeWP!AW318="","",'Cost and Benefit Parameters'!$C$46*(QP_IncomeWP!AW318-Income_CF!AW320))</f>
        <v>962487.7110941736</v>
      </c>
      <c r="AX318" s="1">
        <f>IF(QP_IncomeWP!AX318="","",'Cost and Benefit Parameters'!$C$46*(QP_IncomeWP!AX318-Income_CF!AX320))</f>
        <v>982578.36426372384</v>
      </c>
      <c r="AY318" s="1">
        <f>IF(QP_IncomeWP!AY318="","",'Cost and Benefit Parameters'!$C$46*(QP_IncomeWP!AY318-Income_CF!AY320))</f>
        <v>1002486.7106357366</v>
      </c>
      <c r="AZ318" s="1">
        <f>IF(QP_IncomeWP!AZ318="","",'Cost and Benefit Parameters'!$C$46*(QP_IncomeWP!AZ318-Income_CF!AZ320))</f>
        <v>1022184.9316324216</v>
      </c>
      <c r="BA318" s="1">
        <f>IF(QP_IncomeWP!BA318="","",'Cost and Benefit Parameters'!$C$46*(QP_IncomeWP!BA318-Income_CF!BA320))</f>
        <v>1041645.0354848607</v>
      </c>
      <c r="BB318" s="1">
        <f>IF(QP_IncomeWP!BB318="","",'Cost and Benefit Parameters'!$C$46*(QP_IncomeWP!BB318-Income_CF!BB320))</f>
        <v>1060838.9216380683</v>
      </c>
      <c r="BC318" s="1">
        <f>IF(QP_IncomeWP!BC318="","",'Cost and Benefit Parameters'!$C$46*(QP_IncomeWP!BC318-Income_CF!BC320))</f>
        <v>1079738.4467308952</v>
      </c>
      <c r="BD318" s="1">
        <f>IF(QP_IncomeWP!BD318="","",'Cost and Benefit Parameters'!$C$46*(QP_IncomeWP!BD318-Income_CF!BD320))</f>
        <v>1098315.4919411135</v>
      </c>
      <c r="BE318" s="1">
        <f>IF(QP_IncomeWP!BE318="","",'Cost and Benefit Parameters'!$C$46*(QP_IncomeWP!BE318-Income_CF!BE320))</f>
        <v>1116542.0314762928</v>
      </c>
      <c r="BF318" s="1">
        <f>IF(QP_IncomeWP!BF318="","",'Cost and Benefit Parameters'!$C$46*(QP_IncomeWP!BF318-Income_CF!BF320))</f>
        <v>1134390.2019823322</v>
      </c>
      <c r="BG318" s="1">
        <f>IF(QP_IncomeWP!BG318="","",'Cost and Benefit Parameters'!$C$46*(QP_IncomeWP!BG318-Income_CF!BG320))</f>
        <v>1151832.3726335154</v>
      </c>
      <c r="BH318" s="1">
        <f>IF(QP_IncomeWP!BH318="","",'Cost and Benefit Parameters'!$C$46*(QP_IncomeWP!BH318-Income_CF!BH320))</f>
        <v>1168841.2156612342</v>
      </c>
      <c r="BI318" s="1" t="str">
        <f>IF(QP_IncomeWP!BI318="","",'Cost and Benefit Parameters'!$C$46*(QP_IncomeWP!BI318-Income_CF!BI320))</f>
        <v/>
      </c>
      <c r="BJ318" s="1" t="str">
        <f>IF(QP_IncomeWP!BJ318="","",'Cost and Benefit Parameters'!$C$46*(QP_IncomeWP!BJ318-Income_CF!BJ320))</f>
        <v/>
      </c>
      <c r="BK318" s="1" t="str">
        <f>IF(QP_IncomeWP!BK318="","",'Cost and Benefit Parameters'!$C$46*(QP_IncomeWP!BK318-Income_CF!BK320))</f>
        <v/>
      </c>
      <c r="BL318" s="1" t="str">
        <f>IF(QP_IncomeWP!BL318="","",'Cost and Benefit Parameters'!$C$46*(QP_IncomeWP!BL318-Income_CF!BL320))</f>
        <v/>
      </c>
      <c r="BM318" s="1" t="str">
        <f>IF(QP_IncomeWP!BM318="","",'Cost and Benefit Parameters'!$C$46*(QP_IncomeWP!BM318-Income_CF!BM320))</f>
        <v/>
      </c>
      <c r="BN318" s="1" t="str">
        <f>IF(QP_IncomeWP!BN318="","",'Cost and Benefit Parameters'!$C$46*(QP_IncomeWP!BN318-Income_CF!BN320))</f>
        <v/>
      </c>
      <c r="BO318" s="1" t="str">
        <f>IF(QP_IncomeWP!BO318="","",'Cost and Benefit Parameters'!$C$46*(QP_IncomeWP!BO318-Income_CF!BO320))</f>
        <v/>
      </c>
      <c r="BP318" s="1" t="str">
        <f>IF(QP_IncomeWP!BP318="","",'Cost and Benefit Parameters'!$C$46*(QP_IncomeWP!BP318-Income_CF!BP320))</f>
        <v/>
      </c>
    </row>
    <row r="319" spans="1:72" x14ac:dyDescent="0.55000000000000004">
      <c r="A319" s="642"/>
      <c r="B319" t="s">
        <v>479</v>
      </c>
      <c r="J319" s="1" t="str">
        <f>IF(QP_IncomeWP!J319="","",'Cost and Benefit Parameters'!$C$46*(QP_IncomeWP!J319-Income_CF!J321))</f>
        <v/>
      </c>
      <c r="K319" s="1" t="str">
        <f>IF(QP_IncomeWP!K319="","",'Cost and Benefit Parameters'!$C$46*(QP_IncomeWP!K319-Income_CF!K321))</f>
        <v/>
      </c>
      <c r="L319" s="1" t="str">
        <f>IF(QP_IncomeWP!L319="","",'Cost and Benefit Parameters'!$C$46*(QP_IncomeWP!L319-Income_CF!L321))</f>
        <v/>
      </c>
      <c r="M319" s="1" t="str">
        <f>IF(QP_IncomeWP!M319="","",'Cost and Benefit Parameters'!$C$46*(QP_IncomeWP!M319-Income_CF!M321))</f>
        <v/>
      </c>
      <c r="N319" s="1" t="str">
        <f>IF(QP_IncomeWP!N319="","",'Cost and Benefit Parameters'!$C$46*(QP_IncomeWP!N319-Income_CF!N321))</f>
        <v/>
      </c>
      <c r="O319" s="1" t="str">
        <f>IF(QP_IncomeWP!O319="","",'Cost and Benefit Parameters'!$C$46*(QP_IncomeWP!O319-Income_CF!O321))</f>
        <v/>
      </c>
      <c r="P319" s="1" t="str">
        <f>IF(QP_IncomeWP!P319="","",'Cost and Benefit Parameters'!$C$46*(QP_IncomeWP!P319-Income_CF!P321))</f>
        <v/>
      </c>
      <c r="Q319" s="1" t="str">
        <f>IF(QP_IncomeWP!Q319="","",'Cost and Benefit Parameters'!$C$46*(QP_IncomeWP!Q319-Income_CF!Q321))</f>
        <v/>
      </c>
      <c r="R319" s="1" t="str">
        <f>IF(QP_IncomeWP!R319="","",'Cost and Benefit Parameters'!$C$46*(QP_IncomeWP!R319-Income_CF!R321))</f>
        <v/>
      </c>
      <c r="S319" s="1" t="str">
        <f>IF(QP_IncomeWP!S319="","",'Cost and Benefit Parameters'!$C$46*(QP_IncomeWP!S319-Income_CF!S321))</f>
        <v/>
      </c>
      <c r="T319" s="1" t="str">
        <f>IF(QP_IncomeWP!T319="","",'Cost and Benefit Parameters'!$C$46*(QP_IncomeWP!T319-Income_CF!T321))</f>
        <v/>
      </c>
      <c r="U319" s="1" t="str">
        <f>IF(QP_IncomeWP!U319="","",'Cost and Benefit Parameters'!$C$46*(QP_IncomeWP!U319-Income_CF!U321))</f>
        <v/>
      </c>
      <c r="V319" s="1">
        <f>IF(QP_IncomeWP!V319="","",'Cost and Benefit Parameters'!$C$46*(QP_IncomeWP!V319-Income_CF!V321))</f>
        <v>432046.67995778169</v>
      </c>
      <c r="W319" s="1">
        <f>IF(QP_IncomeWP!W319="","",'Cost and Benefit Parameters'!$C$46*(QP_IncomeWP!W319-Income_CF!W321))</f>
        <v>448806.77060183545</v>
      </c>
      <c r="X319" s="1">
        <f>IF(QP_IncomeWP!X319="","",'Cost and Benefit Parameters'!$C$46*(QP_IncomeWP!X319-Income_CF!X321))</f>
        <v>465937.37763942278</v>
      </c>
      <c r="Y319" s="1">
        <f>IF(QP_IncomeWP!Y319="","",'Cost and Benefit Parameters'!$C$46*(QP_IncomeWP!Y319-Income_CF!Y321))</f>
        <v>483431.70063229755</v>
      </c>
      <c r="Z319" s="1">
        <f>IF(QP_IncomeWP!Z319="","",'Cost and Benefit Parameters'!$C$46*(QP_IncomeWP!Z319-Income_CF!Z321))</f>
        <v>504349.18059820036</v>
      </c>
      <c r="AA319" s="1">
        <f>IF(QP_IncomeWP!AA319="","",'Cost and Benefit Parameters'!$C$46*(QP_IncomeWP!AA319-Income_CF!AA321))</f>
        <v>522344.66567859857</v>
      </c>
      <c r="AB319" s="1">
        <f>IF(QP_IncomeWP!AB319="","",'Cost and Benefit Parameters'!$C$46*(QP_IncomeWP!AB319-Income_CF!AB321))</f>
        <v>540657.74860920338</v>
      </c>
      <c r="AC319" s="1">
        <f>IF(QP_IncomeWP!AC319="","",'Cost and Benefit Parameters'!$C$46*(QP_IncomeWP!AC319-Income_CF!AC321))</f>
        <v>559277.20995559753</v>
      </c>
      <c r="AD319" s="1">
        <f>IF(QP_IncomeWP!AD319="","",'Cost and Benefit Parameters'!$C$46*(QP_IncomeWP!AD319-Income_CF!AD321))</f>
        <v>578190.87966914196</v>
      </c>
      <c r="AE319" s="1">
        <f>IF(QP_IncomeWP!AE319="","",'Cost and Benefit Parameters'!$C$46*(QP_IncomeWP!AE319-Income_CF!AE321))</f>
        <v>597385.63405062305</v>
      </c>
      <c r="AF319" s="1">
        <f>IF(QP_IncomeWP!AF319="","",'Cost and Benefit Parameters'!$C$46*(QP_IncomeWP!AF319-Income_CF!AF321))</f>
        <v>616847.3955181964</v>
      </c>
      <c r="AG319" s="1">
        <f>IF(QP_IncomeWP!AG319="","",'Cost and Benefit Parameters'!$C$46*(QP_IncomeWP!AG319-Income_CF!AG321))</f>
        <v>636561.13527526625</v>
      </c>
      <c r="AH319" s="1">
        <f>IF(QP_IncomeWP!AH319="","",'Cost and Benefit Parameters'!$C$46*(QP_IncomeWP!AH319-Income_CF!AH321))</f>
        <v>656510.87896479946</v>
      </c>
      <c r="AI319" s="1">
        <f>IF(QP_IncomeWP!AI319="","",'Cost and Benefit Parameters'!$C$46*(QP_IncomeWP!AI319-Income_CF!AI321))</f>
        <v>676679.71538666182</v>
      </c>
      <c r="AJ319" s="1">
        <f>IF(QP_IncomeWP!AJ319="","",'Cost and Benefit Parameters'!$C$46*(QP_IncomeWP!AJ319-Income_CF!AJ321))</f>
        <v>697049.8083439616</v>
      </c>
      <c r="AK319" s="1">
        <f>IF(QP_IncomeWP!AK319="","",'Cost and Benefit Parameters'!$C$46*(QP_IncomeWP!AK319-Income_CF!AK321))</f>
        <v>717602.41167319159</v>
      </c>
      <c r="AL319" s="1">
        <f>IF(QP_IncomeWP!AL319="","",'Cost and Benefit Parameters'!$C$46*(QP_IncomeWP!AL319-Income_CF!AL321))</f>
        <v>738317.88750098471</v>
      </c>
      <c r="AM319" s="1">
        <f>IF(QP_IncomeWP!AM319="","",'Cost and Benefit Parameters'!$C$46*(QP_IncomeWP!AM319-Income_CF!AM321))</f>
        <v>759175.72775799676</v>
      </c>
      <c r="AN319" s="1">
        <f>IF(QP_IncomeWP!AN319="","",'Cost and Benefit Parameters'!$C$46*(QP_IncomeWP!AN319-Income_CF!AN321))</f>
        <v>780154.57896731736</v>
      </c>
      <c r="AO319" s="1">
        <f>IF(QP_IncomeWP!AO319="","",'Cost and Benefit Parameters'!$C$46*(QP_IncomeWP!AO319-Income_CF!AO321))</f>
        <v>801232.27031149971</v>
      </c>
      <c r="AP319" s="1">
        <f>IF(QP_IncomeWP!AP319="","",'Cost and Benefit Parameters'!$C$46*(QP_IncomeWP!AP319-Income_CF!AP321))</f>
        <v>822385.84496837482</v>
      </c>
      <c r="AQ319" s="1">
        <f>IF(QP_IncomeWP!AQ319="","",'Cost and Benefit Parameters'!$C$46*(QP_IncomeWP!AQ319-Income_CF!AQ321))</f>
        <v>843591.59469170042</v>
      </c>
      <c r="AR319" s="1">
        <f>IF(QP_IncomeWP!AR319="","",'Cost and Benefit Parameters'!$C$46*(QP_IncomeWP!AR319-Income_CF!AR321))</f>
        <v>864825.09759814944</v>
      </c>
      <c r="AS319" s="1">
        <f>IF(QP_IncomeWP!AS319="","",'Cost and Benefit Parameters'!$C$46*(QP_IncomeWP!AS319-Income_CF!AS321))</f>
        <v>886061.25910758565</v>
      </c>
      <c r="AT319" s="1">
        <f>IF(QP_IncomeWP!AT319="","",'Cost and Benefit Parameters'!$C$46*(QP_IncomeWP!AT319-Income_CF!AT321))</f>
        <v>907274.35596872168</v>
      </c>
      <c r="AU319" s="1">
        <f>IF(QP_IncomeWP!AU319="","",'Cost and Benefit Parameters'!$C$46*(QP_IncomeWP!AU319-Income_CF!AU321))</f>
        <v>928438.08328737563</v>
      </c>
      <c r="AV319" s="1">
        <f>IF(QP_IncomeWP!AV319="","",'Cost and Benefit Parameters'!$C$46*(QP_IncomeWP!AV319-Income_CF!AV321))</f>
        <v>949525.60445984837</v>
      </c>
      <c r="AW319" s="1">
        <f>IF(QP_IncomeWP!AW319="","",'Cost and Benefit Parameters'!$C$46*(QP_IncomeWP!AW319-Income_CF!AW321))</f>
        <v>970509.60389909777</v>
      </c>
      <c r="AX319" s="1">
        <f>IF(QP_IncomeWP!AX319="","",'Cost and Benefit Parameters'!$C$46*(QP_IncomeWP!AX319-Income_CF!AX321))</f>
        <v>991362.34242699866</v>
      </c>
      <c r="AY319" s="1">
        <f>IF(QP_IncomeWP!AY319="","",'Cost and Benefit Parameters'!$C$46*(QP_IncomeWP!AY319-Income_CF!AY321))</f>
        <v>1012055.7151916354</v>
      </c>
      <c r="AZ319" s="1">
        <f>IF(QP_IncomeWP!AZ319="","",'Cost and Benefit Parameters'!$C$46*(QP_IncomeWP!AZ319-Income_CF!AZ321))</f>
        <v>1032561.3119548084</v>
      </c>
      <c r="BA319" s="1">
        <f>IF(QP_IncomeWP!BA319="","",'Cost and Benefit Parameters'!$C$46*(QP_IncomeWP!BA319-Income_CF!BA321))</f>
        <v>1052850.4795813942</v>
      </c>
      <c r="BB319" s="1">
        <f>IF(QP_IncomeWP!BB319="","",'Cost and Benefit Parameters'!$C$46*(QP_IncomeWP!BB319-Income_CF!BB321))</f>
        <v>1072894.386549406</v>
      </c>
      <c r="BC319" s="1">
        <f>IF(QP_IncomeWP!BC319="","",'Cost and Benefit Parameters'!$C$46*(QP_IncomeWP!BC319-Income_CF!BC321))</f>
        <v>1092664.08928721</v>
      </c>
      <c r="BD319" s="1">
        <f>IF(QP_IncomeWP!BD319="","",'Cost and Benefit Parameters'!$C$46*(QP_IncomeWP!BD319-Income_CF!BD321))</f>
        <v>1112130.6001328221</v>
      </c>
      <c r="BE319" s="1">
        <f>IF(QP_IncomeWP!BE319="","",'Cost and Benefit Parameters'!$C$46*(QP_IncomeWP!BE319-Income_CF!BE321))</f>
        <v>1131264.9566993471</v>
      </c>
      <c r="BF319" s="1">
        <f>IF(QP_IncomeWP!BF319="","",'Cost and Benefit Parameters'!$C$46*(QP_IncomeWP!BF319-Income_CF!BF321))</f>
        <v>1150038.2924205812</v>
      </c>
      <c r="BG319" s="1">
        <f>IF(QP_IncomeWP!BG319="","",'Cost and Benefit Parameters'!$C$46*(QP_IncomeWP!BG319-Income_CF!BG321))</f>
        <v>1168421.9080418018</v>
      </c>
      <c r="BH319" s="1">
        <f>IF(QP_IncomeWP!BH319="","",'Cost and Benefit Parameters'!$C$46*(QP_IncomeWP!BH319-Income_CF!BH321))</f>
        <v>1186387.3438125211</v>
      </c>
      <c r="BI319" s="1">
        <f>IF(QP_IncomeWP!BI319="","",'Cost and Benefit Parameters'!$C$46*(QP_IncomeWP!BI319-Income_CF!BI321))</f>
        <v>1203906.4521310716</v>
      </c>
      <c r="BJ319" s="1" t="str">
        <f>IF(QP_IncomeWP!BJ319="","",'Cost and Benefit Parameters'!$C$46*(QP_IncomeWP!BJ319-Income_CF!BJ321))</f>
        <v/>
      </c>
      <c r="BK319" s="1" t="str">
        <f>IF(QP_IncomeWP!BK319="","",'Cost and Benefit Parameters'!$C$46*(QP_IncomeWP!BK319-Income_CF!BK321))</f>
        <v/>
      </c>
      <c r="BL319" s="1" t="str">
        <f>IF(QP_IncomeWP!BL319="","",'Cost and Benefit Parameters'!$C$46*(QP_IncomeWP!BL319-Income_CF!BL321))</f>
        <v/>
      </c>
      <c r="BM319" s="1" t="str">
        <f>IF(QP_IncomeWP!BM319="","",'Cost and Benefit Parameters'!$C$46*(QP_IncomeWP!BM319-Income_CF!BM321))</f>
        <v/>
      </c>
      <c r="BN319" s="1" t="str">
        <f>IF(QP_IncomeWP!BN319="","",'Cost and Benefit Parameters'!$C$46*(QP_IncomeWP!BN319-Income_CF!BN321))</f>
        <v/>
      </c>
      <c r="BO319" s="1" t="str">
        <f>IF(QP_IncomeWP!BO319="","",'Cost and Benefit Parameters'!$C$46*(QP_IncomeWP!BO319-Income_CF!BO321))</f>
        <v/>
      </c>
      <c r="BP319" s="1" t="str">
        <f>IF(QP_IncomeWP!BP319="","",'Cost and Benefit Parameters'!$C$46*(QP_IncomeWP!BP319-Income_CF!BP321))</f>
        <v/>
      </c>
    </row>
    <row r="320" spans="1:72" x14ac:dyDescent="0.55000000000000004">
      <c r="A320" s="642"/>
      <c r="B320" t="s">
        <v>480</v>
      </c>
      <c r="J320" s="1" t="str">
        <f>IF(QP_IncomeWP!J320="","",'Cost and Benefit Parameters'!$C$46*(QP_IncomeWP!J320-Income_CF!J322))</f>
        <v/>
      </c>
      <c r="K320" s="1" t="str">
        <f>IF(QP_IncomeWP!K320="","",'Cost and Benefit Parameters'!$C$46*(QP_IncomeWP!K320-Income_CF!K322))</f>
        <v/>
      </c>
      <c r="L320" s="1" t="str">
        <f>IF(QP_IncomeWP!L320="","",'Cost and Benefit Parameters'!$C$46*(QP_IncomeWP!L320-Income_CF!L322))</f>
        <v/>
      </c>
      <c r="M320" s="1" t="str">
        <f>IF(QP_IncomeWP!M320="","",'Cost and Benefit Parameters'!$C$46*(QP_IncomeWP!M320-Income_CF!M322))</f>
        <v/>
      </c>
      <c r="N320" s="1" t="str">
        <f>IF(QP_IncomeWP!N320="","",'Cost and Benefit Parameters'!$C$46*(QP_IncomeWP!N320-Income_CF!N322))</f>
        <v/>
      </c>
      <c r="O320" s="1" t="str">
        <f>IF(QP_IncomeWP!O320="","",'Cost and Benefit Parameters'!$C$46*(QP_IncomeWP!O320-Income_CF!O322))</f>
        <v/>
      </c>
      <c r="P320" s="1" t="str">
        <f>IF(QP_IncomeWP!P320="","",'Cost and Benefit Parameters'!$C$46*(QP_IncomeWP!P320-Income_CF!P322))</f>
        <v/>
      </c>
      <c r="Q320" s="1" t="str">
        <f>IF(QP_IncomeWP!Q320="","",'Cost and Benefit Parameters'!$C$46*(QP_IncomeWP!Q320-Income_CF!Q322))</f>
        <v/>
      </c>
      <c r="R320" s="1" t="str">
        <f>IF(QP_IncomeWP!R320="","",'Cost and Benefit Parameters'!$C$46*(QP_IncomeWP!R320-Income_CF!R322))</f>
        <v/>
      </c>
      <c r="S320" s="1" t="str">
        <f>IF(QP_IncomeWP!S320="","",'Cost and Benefit Parameters'!$C$46*(QP_IncomeWP!S320-Income_CF!S322))</f>
        <v/>
      </c>
      <c r="T320" s="1" t="str">
        <f>IF(QP_IncomeWP!T320="","",'Cost and Benefit Parameters'!$C$46*(QP_IncomeWP!T320-Income_CF!T322))</f>
        <v/>
      </c>
      <c r="U320" s="1" t="str">
        <f>IF(QP_IncomeWP!U320="","",'Cost and Benefit Parameters'!$C$46*(QP_IncomeWP!U320-Income_CF!U322))</f>
        <v/>
      </c>
      <c r="V320" s="1" t="str">
        <f>IF(QP_IncomeWP!V320="","",'Cost and Benefit Parameters'!$C$46*(QP_IncomeWP!V320-Income_CF!V322))</f>
        <v/>
      </c>
      <c r="W320" s="1">
        <f>IF(QP_IncomeWP!W320="","",'Cost and Benefit Parameters'!$C$46*(QP_IncomeWP!W320-Income_CF!W322))</f>
        <v>445008.08035651513</v>
      </c>
      <c r="X320" s="1">
        <f>IF(QP_IncomeWP!X320="","",'Cost and Benefit Parameters'!$C$46*(QP_IncomeWP!X320-Income_CF!X322))</f>
        <v>462270.97371989052</v>
      </c>
      <c r="Y320" s="1">
        <f>IF(QP_IncomeWP!Y320="","",'Cost and Benefit Parameters'!$C$46*(QP_IncomeWP!Y320-Income_CF!Y322))</f>
        <v>479915.49896860548</v>
      </c>
      <c r="Z320" s="1">
        <f>IF(QP_IncomeWP!Z320="","",'Cost and Benefit Parameters'!$C$46*(QP_IncomeWP!Z320-Income_CF!Z322))</f>
        <v>497934.65165126626</v>
      </c>
      <c r="AA320" s="1">
        <f>IF(QP_IncomeWP!AA320="","",'Cost and Benefit Parameters'!$C$46*(QP_IncomeWP!AA320-Income_CF!AA322))</f>
        <v>519479.65601614636</v>
      </c>
      <c r="AB320" s="1">
        <f>IF(QP_IncomeWP!AB320="","",'Cost and Benefit Parameters'!$C$46*(QP_IncomeWP!AB320-Income_CF!AB322))</f>
        <v>538015.0056489564</v>
      </c>
      <c r="AC320" s="1">
        <f>IF(QP_IncomeWP!AC320="","",'Cost and Benefit Parameters'!$C$46*(QP_IncomeWP!AC320-Income_CF!AC322))</f>
        <v>556877.48106747947</v>
      </c>
      <c r="AD320" s="1">
        <f>IF(QP_IncomeWP!AD320="","",'Cost and Benefit Parameters'!$C$46*(QP_IncomeWP!AD320-Income_CF!AD322))</f>
        <v>576055.52625426522</v>
      </c>
      <c r="AE320" s="1">
        <f>IF(QP_IncomeWP!AE320="","",'Cost and Benefit Parameters'!$C$46*(QP_IncomeWP!AE320-Income_CF!AE322))</f>
        <v>595536.60605921596</v>
      </c>
      <c r="AF320" s="1">
        <f>IF(QP_IncomeWP!AF320="","",'Cost and Benefit Parameters'!$C$46*(QP_IncomeWP!AF320-Income_CF!AF322))</f>
        <v>615307.20307214209</v>
      </c>
      <c r="AG320" s="1">
        <f>IF(QP_IncomeWP!AG320="","",'Cost and Benefit Parameters'!$C$46*(QP_IncomeWP!AG320-Income_CF!AG322))</f>
        <v>635352.81738374208</v>
      </c>
      <c r="AH320" s="1">
        <f>IF(QP_IncomeWP!AH320="","",'Cost and Benefit Parameters'!$C$46*(QP_IncomeWP!AH320-Income_CF!AH322))</f>
        <v>655657.96933352447</v>
      </c>
      <c r="AI320" s="1">
        <f>IF(QP_IncomeWP!AI320="","",'Cost and Benefit Parameters'!$C$46*(QP_IncomeWP!AI320-Income_CF!AI322))</f>
        <v>676206.20533374336</v>
      </c>
      <c r="AJ320" s="1">
        <f>IF(QP_IncomeWP!AJ320="","",'Cost and Benefit Parameters'!$C$46*(QP_IncomeWP!AJ320-Income_CF!AJ322))</f>
        <v>696980.10684826178</v>
      </c>
      <c r="AK320" s="1">
        <f>IF(QP_IncomeWP!AK320="","",'Cost and Benefit Parameters'!$C$46*(QP_IncomeWP!AK320-Income_CF!AK322))</f>
        <v>717961.30259428092</v>
      </c>
      <c r="AL320" s="1">
        <f>IF(QP_IncomeWP!AL320="","",'Cost and Benefit Parameters'!$C$46*(QP_IncomeWP!AL320-Income_CF!AL322))</f>
        <v>739130.48402338719</v>
      </c>
      <c r="AM320" s="1">
        <f>IF(QP_IncomeWP!AM320="","",'Cost and Benefit Parameters'!$C$46*(QP_IncomeWP!AM320-Income_CF!AM322))</f>
        <v>760467.42412601435</v>
      </c>
      <c r="AN320" s="1">
        <f>IF(QP_IncomeWP!AN320="","",'Cost and Benefit Parameters'!$C$46*(QP_IncomeWP!AN320-Income_CF!AN322))</f>
        <v>781950.99959073681</v>
      </c>
      <c r="AO320" s="1">
        <f>IF(QP_IncomeWP!AO320="","",'Cost and Benefit Parameters'!$C$46*(QP_IncomeWP!AO320-Income_CF!AO322))</f>
        <v>803559.21633633657</v>
      </c>
      <c r="AP320" s="1">
        <f>IF(QP_IncomeWP!AP320="","",'Cost and Benefit Parameters'!$C$46*(QP_IncomeWP!AP320-Income_CF!AP322))</f>
        <v>825269.23842084419</v>
      </c>
      <c r="AQ320" s="1">
        <f>IF(QP_IncomeWP!AQ320="","",'Cost and Benefit Parameters'!$C$46*(QP_IncomeWP!AQ320-Income_CF!AQ322))</f>
        <v>847057.42031742609</v>
      </c>
      <c r="AR320" s="1">
        <f>IF(QP_IncomeWP!AR320="","",'Cost and Benefit Parameters'!$C$46*(QP_IncomeWP!AR320-Income_CF!AR322))</f>
        <v>868899.34253245161</v>
      </c>
      <c r="AS320" s="1">
        <f>IF(QP_IncomeWP!AS320="","",'Cost and Benefit Parameters'!$C$46*(QP_IncomeWP!AS320-Income_CF!AS322))</f>
        <v>890769.85052609409</v>
      </c>
      <c r="AT320" s="1">
        <f>IF(QP_IncomeWP!AT320="","",'Cost and Benefit Parameters'!$C$46*(QP_IncomeWP!AT320-Income_CF!AT322))</f>
        <v>912643.09688081325</v>
      </c>
      <c r="AU320" s="1">
        <f>IF(QP_IncomeWP!AU320="","",'Cost and Benefit Parameters'!$C$46*(QP_IncomeWP!AU320-Income_CF!AU322))</f>
        <v>934492.58664778329</v>
      </c>
      <c r="AV320" s="1">
        <f>IF(QP_IncomeWP!AV320="","",'Cost and Benefit Parameters'!$C$46*(QP_IncomeWP!AV320-Income_CF!AV322))</f>
        <v>956291.22578599676</v>
      </c>
      <c r="AW320" s="1">
        <f>IF(QP_IncomeWP!AW320="","",'Cost and Benefit Parameters'!$C$46*(QP_IncomeWP!AW320-Income_CF!AW322))</f>
        <v>978011.37259364373</v>
      </c>
      <c r="AX320" s="1">
        <f>IF(QP_IncomeWP!AX320="","",'Cost and Benefit Parameters'!$C$46*(QP_IncomeWP!AX320-Income_CF!AX322))</f>
        <v>999624.89201607031</v>
      </c>
      <c r="AY320" s="1">
        <f>IF(QP_IncomeWP!AY320="","",'Cost and Benefit Parameters'!$C$46*(QP_IncomeWP!AY320-Income_CF!AY322))</f>
        <v>1021103.2126998083</v>
      </c>
      <c r="AZ320" s="1">
        <f>IF(QP_IncomeWP!AZ320="","",'Cost and Benefit Parameters'!$C$46*(QP_IncomeWP!AZ320-Income_CF!AZ322))</f>
        <v>1042417.3866473845</v>
      </c>
      <c r="BA320" s="1">
        <f>IF(QP_IncomeWP!BA320="","",'Cost and Benefit Parameters'!$C$46*(QP_IncomeWP!BA320-Income_CF!BA322))</f>
        <v>1063538.1513134532</v>
      </c>
      <c r="BB320" s="1">
        <f>IF(QP_IncomeWP!BB320="","",'Cost and Benefit Parameters'!$C$46*(QP_IncomeWP!BB320-Income_CF!BB322))</f>
        <v>1084435.9939688358</v>
      </c>
      <c r="BC320" s="1">
        <f>IF(QP_IncomeWP!BC320="","",'Cost and Benefit Parameters'!$C$46*(QP_IncomeWP!BC320-Income_CF!BC322))</f>
        <v>1105081.2181458881</v>
      </c>
      <c r="BD320" s="1">
        <f>IF(QP_IncomeWP!BD320="","",'Cost and Benefit Parameters'!$C$46*(QP_IncomeWP!BD320-Income_CF!BD322))</f>
        <v>1125444.0119658264</v>
      </c>
      <c r="BE320" s="1">
        <f>IF(QP_IncomeWP!BE320="","",'Cost and Benefit Parameters'!$C$46*(QP_IncomeWP!BE320-Income_CF!BE322))</f>
        <v>1145494.5181368068</v>
      </c>
      <c r="BF320" s="1">
        <f>IF(QP_IncomeWP!BF320="","",'Cost and Benefit Parameters'!$C$46*(QP_IncomeWP!BF320-Income_CF!BF322))</f>
        <v>1165202.9054003274</v>
      </c>
      <c r="BG320" s="1">
        <f>IF(QP_IncomeWP!BG320="","",'Cost and Benefit Parameters'!$C$46*(QP_IncomeWP!BG320-Income_CF!BG322))</f>
        <v>1184539.4411931986</v>
      </c>
      <c r="BH320" s="1">
        <f>IF(QP_IncomeWP!BH320="","",'Cost and Benefit Parameters'!$C$46*(QP_IncomeWP!BH320-Income_CF!BH322))</f>
        <v>1203474.5652830566</v>
      </c>
      <c r="BI320" s="1">
        <f>IF(QP_IncomeWP!BI320="","",'Cost and Benefit Parameters'!$C$46*(QP_IncomeWP!BI320-Income_CF!BI322))</f>
        <v>1221978.9641268963</v>
      </c>
      <c r="BJ320" s="1">
        <f>IF(QP_IncomeWP!BJ320="","",'Cost and Benefit Parameters'!$C$46*(QP_IncomeWP!BJ320-Income_CF!BJ322))</f>
        <v>1240023.645695003</v>
      </c>
      <c r="BK320" s="1" t="str">
        <f>IF(QP_IncomeWP!BK320="","",'Cost and Benefit Parameters'!$C$46*(QP_IncomeWP!BK320-Income_CF!BK322))</f>
        <v/>
      </c>
      <c r="BL320" s="1" t="str">
        <f>IF(QP_IncomeWP!BL320="","",'Cost and Benefit Parameters'!$C$46*(QP_IncomeWP!BL320-Income_CF!BL322))</f>
        <v/>
      </c>
      <c r="BM320" s="1" t="str">
        <f>IF(QP_IncomeWP!BM320="","",'Cost and Benefit Parameters'!$C$46*(QP_IncomeWP!BM320-Income_CF!BM322))</f>
        <v/>
      </c>
      <c r="BN320" s="1" t="str">
        <f>IF(QP_IncomeWP!BN320="","",'Cost and Benefit Parameters'!$C$46*(QP_IncomeWP!BN320-Income_CF!BN322))</f>
        <v/>
      </c>
      <c r="BO320" s="1" t="str">
        <f>IF(QP_IncomeWP!BO320="","",'Cost and Benefit Parameters'!$C$46*(QP_IncomeWP!BO320-Income_CF!BO322))</f>
        <v/>
      </c>
      <c r="BP320" s="1" t="str">
        <f>IF(QP_IncomeWP!BP320="","",'Cost and Benefit Parameters'!$C$46*(QP_IncomeWP!BP320-Income_CF!BP322))</f>
        <v/>
      </c>
    </row>
    <row r="321" spans="1:72" x14ac:dyDescent="0.55000000000000004">
      <c r="A321" s="642"/>
      <c r="B321" t="s">
        <v>481</v>
      </c>
      <c r="J321" s="1" t="str">
        <f>IF(QP_IncomeWP!J321="","",'Cost and Benefit Parameters'!$C$46*(QP_IncomeWP!J321-Income_CF!J323))</f>
        <v/>
      </c>
      <c r="K321" s="1" t="str">
        <f>IF(QP_IncomeWP!K321="","",'Cost and Benefit Parameters'!$C$46*(QP_IncomeWP!K321-Income_CF!K323))</f>
        <v/>
      </c>
      <c r="L321" s="1" t="str">
        <f>IF(QP_IncomeWP!L321="","",'Cost and Benefit Parameters'!$C$46*(QP_IncomeWP!L321-Income_CF!L323))</f>
        <v/>
      </c>
      <c r="M321" s="1" t="str">
        <f>IF(QP_IncomeWP!M321="","",'Cost and Benefit Parameters'!$C$46*(QP_IncomeWP!M321-Income_CF!M323))</f>
        <v/>
      </c>
      <c r="N321" s="1" t="str">
        <f>IF(QP_IncomeWP!N321="","",'Cost and Benefit Parameters'!$C$46*(QP_IncomeWP!N321-Income_CF!N323))</f>
        <v/>
      </c>
      <c r="O321" s="1" t="str">
        <f>IF(QP_IncomeWP!O321="","",'Cost and Benefit Parameters'!$C$46*(QP_IncomeWP!O321-Income_CF!O323))</f>
        <v/>
      </c>
      <c r="P321" s="1" t="str">
        <f>IF(QP_IncomeWP!P321="","",'Cost and Benefit Parameters'!$C$46*(QP_IncomeWP!P321-Income_CF!P323))</f>
        <v/>
      </c>
      <c r="Q321" s="1" t="str">
        <f>IF(QP_IncomeWP!Q321="","",'Cost and Benefit Parameters'!$C$46*(QP_IncomeWP!Q321-Income_CF!Q323))</f>
        <v/>
      </c>
      <c r="R321" s="1" t="str">
        <f>IF(QP_IncomeWP!R321="","",'Cost and Benefit Parameters'!$C$46*(QP_IncomeWP!R321-Income_CF!R323))</f>
        <v/>
      </c>
      <c r="S321" s="1" t="str">
        <f>IF(QP_IncomeWP!S321="","",'Cost and Benefit Parameters'!$C$46*(QP_IncomeWP!S321-Income_CF!S323))</f>
        <v/>
      </c>
      <c r="T321" s="1" t="str">
        <f>IF(QP_IncomeWP!T321="","",'Cost and Benefit Parameters'!$C$46*(QP_IncomeWP!T321-Income_CF!T323))</f>
        <v/>
      </c>
      <c r="U321" s="1" t="str">
        <f>IF(QP_IncomeWP!U321="","",'Cost and Benefit Parameters'!$C$46*(QP_IncomeWP!U321-Income_CF!U323))</f>
        <v/>
      </c>
      <c r="V321" s="1" t="str">
        <f>IF(QP_IncomeWP!V321="","",'Cost and Benefit Parameters'!$C$46*(QP_IncomeWP!V321-Income_CF!V323))</f>
        <v/>
      </c>
      <c r="W321" s="1" t="str">
        <f>IF(QP_IncomeWP!W321="","",'Cost and Benefit Parameters'!$C$46*(QP_IncomeWP!W321-Income_CF!W323))</f>
        <v/>
      </c>
      <c r="X321" s="1">
        <f>IF(QP_IncomeWP!X321="","",'Cost and Benefit Parameters'!$C$46*(QP_IncomeWP!X321-Income_CF!X323))</f>
        <v>458358.32276721054</v>
      </c>
      <c r="Y321" s="1">
        <f>IF(QP_IncomeWP!Y321="","",'Cost and Benefit Parameters'!$C$46*(QP_IncomeWP!Y321-Income_CF!Y323))</f>
        <v>476139.10293148714</v>
      </c>
      <c r="Z321" s="1">
        <f>IF(QP_IncomeWP!Z321="","",'Cost and Benefit Parameters'!$C$46*(QP_IncomeWP!Z321-Income_CF!Z323))</f>
        <v>494312.96393766359</v>
      </c>
      <c r="AA321" s="1">
        <f>IF(QP_IncomeWP!AA321="","",'Cost and Benefit Parameters'!$C$46*(QP_IncomeWP!AA321-Income_CF!AA323))</f>
        <v>512872.69120080449</v>
      </c>
      <c r="AB321" s="1">
        <f>IF(QP_IncomeWP!AB321="","",'Cost and Benefit Parameters'!$C$46*(QP_IncomeWP!AB321-Income_CF!AB323))</f>
        <v>535064.04569663084</v>
      </c>
      <c r="AC321" s="1">
        <f>IF(QP_IncomeWP!AC321="","",'Cost and Benefit Parameters'!$C$46*(QP_IncomeWP!AC321-Income_CF!AC323))</f>
        <v>554155.45581842528</v>
      </c>
      <c r="AD321" s="1">
        <f>IF(QP_IncomeWP!AD321="","",'Cost and Benefit Parameters'!$C$46*(QP_IncomeWP!AD321-Income_CF!AD323))</f>
        <v>573583.80549950385</v>
      </c>
      <c r="AE321" s="1">
        <f>IF(QP_IncomeWP!AE321="","",'Cost and Benefit Parameters'!$C$46*(QP_IncomeWP!AE321-Income_CF!AE323))</f>
        <v>593337.19204189314</v>
      </c>
      <c r="AF321" s="1">
        <f>IF(QP_IncomeWP!AF321="","",'Cost and Benefit Parameters'!$C$46*(QP_IncomeWP!AF321-Income_CF!AF323))</f>
        <v>613402.70424099278</v>
      </c>
      <c r="AG321" s="1">
        <f>IF(QP_IncomeWP!AG321="","",'Cost and Benefit Parameters'!$C$46*(QP_IncomeWP!AG321-Income_CF!AG323))</f>
        <v>633766.41916430613</v>
      </c>
      <c r="AH321" s="1">
        <f>IF(QP_IncomeWP!AH321="","",'Cost and Benefit Parameters'!$C$46*(QP_IncomeWP!AH321-Income_CF!AH323))</f>
        <v>654413.40190525411</v>
      </c>
      <c r="AI321" s="1">
        <f>IF(QP_IncomeWP!AI321="","",'Cost and Benefit Parameters'!$C$46*(QP_IncomeWP!AI321-Income_CF!AI323))</f>
        <v>675327.70841352991</v>
      </c>
      <c r="AJ321" s="1">
        <f>IF(QP_IncomeWP!AJ321="","",'Cost and Benefit Parameters'!$C$46*(QP_IncomeWP!AJ321-Income_CF!AJ323))</f>
        <v>696492.39149375574</v>
      </c>
      <c r="AK321" s="1">
        <f>IF(QP_IncomeWP!AK321="","",'Cost and Benefit Parameters'!$C$46*(QP_IncomeWP!AK321-Income_CF!AK323))</f>
        <v>717889.5100537095</v>
      </c>
      <c r="AL321" s="1">
        <f>IF(QP_IncomeWP!AL321="","",'Cost and Benefit Parameters'!$C$46*(QP_IncomeWP!AL321-Income_CF!AL323))</f>
        <v>739500.14167210902</v>
      </c>
      <c r="AM321" s="1">
        <f>IF(QP_IncomeWP!AM321="","",'Cost and Benefit Parameters'!$C$46*(QP_IncomeWP!AM321-Income_CF!AM323))</f>
        <v>761304.39854408894</v>
      </c>
      <c r="AN321" s="1">
        <f>IF(QP_IncomeWP!AN321="","",'Cost and Benefit Parameters'!$C$46*(QP_IncomeWP!AN321-Income_CF!AN323))</f>
        <v>783281.44684979448</v>
      </c>
      <c r="AO321" s="1">
        <f>IF(QP_IncomeWP!AO321="","",'Cost and Benefit Parameters'!$C$46*(QP_IncomeWP!AO321-Income_CF!AO323))</f>
        <v>805409.52957845887</v>
      </c>
      <c r="AP321" s="1">
        <f>IF(QP_IncomeWP!AP321="","",'Cost and Benefit Parameters'!$C$46*(QP_IncomeWP!AP321-Income_CF!AP323))</f>
        <v>827665.99282642687</v>
      </c>
      <c r="AQ321" s="1">
        <f>IF(QP_IncomeWP!AQ321="","",'Cost and Benefit Parameters'!$C$46*(QP_IncomeWP!AQ321-Income_CF!AQ323))</f>
        <v>850027.3155734695</v>
      </c>
      <c r="AR321" s="1">
        <f>IF(QP_IncomeWP!AR321="","",'Cost and Benefit Parameters'!$C$46*(QP_IncomeWP!AR321-Income_CF!AR323))</f>
        <v>872469.14292694884</v>
      </c>
      <c r="AS321" s="1">
        <f>IF(QP_IncomeWP!AS321="","",'Cost and Benefit Parameters'!$C$46*(QP_IncomeWP!AS321-Income_CF!AS323))</f>
        <v>894966.32280842518</v>
      </c>
      <c r="AT321" s="1">
        <f>IF(QP_IncomeWP!AT321="","",'Cost and Benefit Parameters'!$C$46*(QP_IncomeWP!AT321-Income_CF!AT323))</f>
        <v>917492.94604187657</v>
      </c>
      <c r="AU321" s="1">
        <f>IF(QP_IncomeWP!AU321="","",'Cost and Benefit Parameters'!$C$46*(QP_IncomeWP!AU321-Income_CF!AU323))</f>
        <v>940022.38978723751</v>
      </c>
      <c r="AV321" s="1">
        <f>IF(QP_IncomeWP!AV321="","",'Cost and Benefit Parameters'!$C$46*(QP_IncomeWP!AV321-Income_CF!AV323))</f>
        <v>962527.36424721696</v>
      </c>
      <c r="AW321" s="1">
        <f>IF(QP_IncomeWP!AW321="","",'Cost and Benefit Parameters'!$C$46*(QP_IncomeWP!AW321-Income_CF!AW323))</f>
        <v>984979.96255957696</v>
      </c>
      <c r="AX321" s="1">
        <f>IF(QP_IncomeWP!AX321="","",'Cost and Benefit Parameters'!$C$46*(QP_IncomeWP!AX321-Income_CF!AX323))</f>
        <v>1007351.7137714528</v>
      </c>
      <c r="AY321" s="1">
        <f>IF(QP_IncomeWP!AY321="","",'Cost and Benefit Parameters'!$C$46*(QP_IncomeWP!AY321-Income_CF!AY323))</f>
        <v>1029613.6387765526</v>
      </c>
      <c r="AZ321" s="1">
        <f>IF(QP_IncomeWP!AZ321="","",'Cost and Benefit Parameters'!$C$46*(QP_IncomeWP!AZ321-Income_CF!AZ323))</f>
        <v>1051736.3090808031</v>
      </c>
      <c r="BA321" s="1">
        <f>IF(QP_IncomeWP!BA321="","",'Cost and Benefit Parameters'!$C$46*(QP_IncomeWP!BA321-Income_CF!BA323))</f>
        <v>1073689.9082468061</v>
      </c>
      <c r="BB321" s="1">
        <f>IF(QP_IncomeWP!BB321="","",'Cost and Benefit Parameters'!$C$46*(QP_IncomeWP!BB321-Income_CF!BB323))</f>
        <v>1095444.2958528565</v>
      </c>
      <c r="BC321" s="1">
        <f>IF(QP_IncomeWP!BC321="","",'Cost and Benefit Parameters'!$C$46*(QP_IncomeWP!BC321-Income_CF!BC323))</f>
        <v>1116969.0737879006</v>
      </c>
      <c r="BD321" s="1">
        <f>IF(QP_IncomeWP!BD321="","",'Cost and Benefit Parameters'!$C$46*(QP_IncomeWP!BD321-Income_CF!BD323))</f>
        <v>1138233.6546902647</v>
      </c>
      <c r="BE321" s="1">
        <f>IF(QP_IncomeWP!BE321="","",'Cost and Benefit Parameters'!$C$46*(QP_IncomeWP!BE321-Income_CF!BE323))</f>
        <v>1159207.332324801</v>
      </c>
      <c r="BF321" s="1">
        <f>IF(QP_IncomeWP!BF321="","",'Cost and Benefit Parameters'!$C$46*(QP_IncomeWP!BF321-Income_CF!BF323))</f>
        <v>1179859.3536809112</v>
      </c>
      <c r="BG321" s="1">
        <f>IF(QP_IncomeWP!BG321="","",'Cost and Benefit Parameters'!$C$46*(QP_IncomeWP!BG321-Income_CF!BG323))</f>
        <v>1200158.9925623368</v>
      </c>
      <c r="BH321" s="1">
        <f>IF(QP_IncomeWP!BH321="","",'Cost and Benefit Parameters'!$C$46*(QP_IncomeWP!BH321-Income_CF!BH323))</f>
        <v>1220075.6244289947</v>
      </c>
      <c r="BI321" s="1">
        <f>IF(QP_IncomeWP!BI321="","",'Cost and Benefit Parameters'!$C$46*(QP_IncomeWP!BI321-Income_CF!BI323))</f>
        <v>1239578.8022415477</v>
      </c>
      <c r="BJ321" s="1">
        <f>IF(QP_IncomeWP!BJ321="","",'Cost and Benefit Parameters'!$C$46*(QP_IncomeWP!BJ321-Income_CF!BJ323))</f>
        <v>1258638.3330507029</v>
      </c>
      <c r="BK321" s="1">
        <f>IF(QP_IncomeWP!BK321="","",'Cost and Benefit Parameters'!$C$46*(QP_IncomeWP!BK321-Income_CF!BK323))</f>
        <v>1277224.3550658538</v>
      </c>
      <c r="BL321" s="1" t="str">
        <f>IF(QP_IncomeWP!BL321="","",'Cost and Benefit Parameters'!$C$46*(QP_IncomeWP!BL321-Income_CF!BL323))</f>
        <v/>
      </c>
      <c r="BM321" s="1" t="str">
        <f>IF(QP_IncomeWP!BM321="","",'Cost and Benefit Parameters'!$C$46*(QP_IncomeWP!BM321-Income_CF!BM323))</f>
        <v/>
      </c>
      <c r="BN321" s="1" t="str">
        <f>IF(QP_IncomeWP!BN321="","",'Cost and Benefit Parameters'!$C$46*(QP_IncomeWP!BN321-Income_CF!BN323))</f>
        <v/>
      </c>
      <c r="BO321" s="1" t="str">
        <f>IF(QP_IncomeWP!BO321="","",'Cost and Benefit Parameters'!$C$46*(QP_IncomeWP!BO321-Income_CF!BO323))</f>
        <v/>
      </c>
      <c r="BP321" s="1" t="str">
        <f>IF(QP_IncomeWP!BP321="","",'Cost and Benefit Parameters'!$C$46*(QP_IncomeWP!BP321-Income_CF!BP323))</f>
        <v/>
      </c>
    </row>
    <row r="322" spans="1:72" x14ac:dyDescent="0.55000000000000004">
      <c r="A322" s="642"/>
      <c r="B322" t="s">
        <v>482</v>
      </c>
      <c r="J322" s="1" t="str">
        <f>IF(QP_IncomeWP!J322="","",'Cost and Benefit Parameters'!$C$46*(QP_IncomeWP!J322-Income_CF!J324))</f>
        <v/>
      </c>
      <c r="K322" s="1" t="str">
        <f>IF(QP_IncomeWP!K322="","",'Cost and Benefit Parameters'!$C$46*(QP_IncomeWP!K322-Income_CF!K324))</f>
        <v/>
      </c>
      <c r="L322" s="1" t="str">
        <f>IF(QP_IncomeWP!L322="","",'Cost and Benefit Parameters'!$C$46*(QP_IncomeWP!L322-Income_CF!L324))</f>
        <v/>
      </c>
      <c r="M322" s="1" t="str">
        <f>IF(QP_IncomeWP!M322="","",'Cost and Benefit Parameters'!$C$46*(QP_IncomeWP!M322-Income_CF!M324))</f>
        <v/>
      </c>
      <c r="N322" s="1" t="str">
        <f>IF(QP_IncomeWP!N322="","",'Cost and Benefit Parameters'!$C$46*(QP_IncomeWP!N322-Income_CF!N324))</f>
        <v/>
      </c>
      <c r="O322" s="1" t="str">
        <f>IF(QP_IncomeWP!O322="","",'Cost and Benefit Parameters'!$C$46*(QP_IncomeWP!O322-Income_CF!O324))</f>
        <v/>
      </c>
      <c r="P322" s="1" t="str">
        <f>IF(QP_IncomeWP!P322="","",'Cost and Benefit Parameters'!$C$46*(QP_IncomeWP!P322-Income_CF!P324))</f>
        <v/>
      </c>
      <c r="Q322" s="1" t="str">
        <f>IF(QP_IncomeWP!Q322="","",'Cost and Benefit Parameters'!$C$46*(QP_IncomeWP!Q322-Income_CF!Q324))</f>
        <v/>
      </c>
      <c r="R322" s="1" t="str">
        <f>IF(QP_IncomeWP!R322="","",'Cost and Benefit Parameters'!$C$46*(QP_IncomeWP!R322-Income_CF!R324))</f>
        <v/>
      </c>
      <c r="S322" s="1" t="str">
        <f>IF(QP_IncomeWP!S322="","",'Cost and Benefit Parameters'!$C$46*(QP_IncomeWP!S322-Income_CF!S324))</f>
        <v/>
      </c>
      <c r="T322" s="1" t="str">
        <f>IF(QP_IncomeWP!T322="","",'Cost and Benefit Parameters'!$C$46*(QP_IncomeWP!T322-Income_CF!T324))</f>
        <v/>
      </c>
      <c r="U322" s="1" t="str">
        <f>IF(QP_IncomeWP!U322="","",'Cost and Benefit Parameters'!$C$46*(QP_IncomeWP!U322-Income_CF!U324))</f>
        <v/>
      </c>
      <c r="V322" s="1" t="str">
        <f>IF(QP_IncomeWP!V322="","",'Cost and Benefit Parameters'!$C$46*(QP_IncomeWP!V322-Income_CF!V324))</f>
        <v/>
      </c>
      <c r="W322" s="1" t="str">
        <f>IF(QP_IncomeWP!W322="","",'Cost and Benefit Parameters'!$C$46*(QP_IncomeWP!W322-Income_CF!W324))</f>
        <v/>
      </c>
      <c r="X322" s="1" t="str">
        <f>IF(QP_IncomeWP!X322="","",'Cost and Benefit Parameters'!$C$46*(QP_IncomeWP!X322-Income_CF!X324))</f>
        <v/>
      </c>
      <c r="Y322" s="1">
        <f>IF(QP_IncomeWP!Y322="","",'Cost and Benefit Parameters'!$C$46*(QP_IncomeWP!Y322-Income_CF!Y324))</f>
        <v>472109.07245022675</v>
      </c>
      <c r="Z322" s="1">
        <f>IF(QP_IncomeWP!Z322="","",'Cost and Benefit Parameters'!$C$46*(QP_IncomeWP!Z322-Income_CF!Z324))</f>
        <v>490423.27601943188</v>
      </c>
      <c r="AA322" s="1">
        <f>IF(QP_IncomeWP!AA322="","",'Cost and Benefit Parameters'!$C$46*(QP_IncomeWP!AA322-Income_CF!AA324))</f>
        <v>509142.35285579343</v>
      </c>
      <c r="AB322" s="1">
        <f>IF(QP_IncomeWP!AB322="","",'Cost and Benefit Parameters'!$C$46*(QP_IncomeWP!AB322-Income_CF!AB324))</f>
        <v>528258.87193682871</v>
      </c>
      <c r="AC322" s="1">
        <f>IF(QP_IncomeWP!AC322="","",'Cost and Benefit Parameters'!$C$46*(QP_IncomeWP!AC322-Income_CF!AC324))</f>
        <v>551115.9670675298</v>
      </c>
      <c r="AD322" s="1">
        <f>IF(QP_IncomeWP!AD322="","",'Cost and Benefit Parameters'!$C$46*(QP_IncomeWP!AD322-Income_CF!AD324))</f>
        <v>570780.11949297786</v>
      </c>
      <c r="AE322" s="1">
        <f>IF(QP_IncomeWP!AE322="","",'Cost and Benefit Parameters'!$C$46*(QP_IncomeWP!AE322-Income_CF!AE324))</f>
        <v>590791.31966448901</v>
      </c>
      <c r="AF322" s="1">
        <f>IF(QP_IncomeWP!AF322="","",'Cost and Benefit Parameters'!$C$46*(QP_IncomeWP!AF322-Income_CF!AF324))</f>
        <v>611137.30780315015</v>
      </c>
      <c r="AG322" s="1">
        <f>IF(QP_IncomeWP!AG322="","",'Cost and Benefit Parameters'!$C$46*(QP_IncomeWP!AG322-Income_CF!AG324))</f>
        <v>631804.78536822251</v>
      </c>
      <c r="AH322" s="1">
        <f>IF(QP_IncomeWP!AH322="","",'Cost and Benefit Parameters'!$C$46*(QP_IncomeWP!AH322-Income_CF!AH324))</f>
        <v>652779.41173923551</v>
      </c>
      <c r="AI322" s="1">
        <f>IF(QP_IncomeWP!AI322="","",'Cost and Benefit Parameters'!$C$46*(QP_IncomeWP!AI322-Income_CF!AI324))</f>
        <v>674045.80396241194</v>
      </c>
      <c r="AJ322" s="1">
        <f>IF(QP_IncomeWP!AJ322="","",'Cost and Benefit Parameters'!$C$46*(QP_IncomeWP!AJ322-Income_CF!AJ324))</f>
        <v>695587.53966593579</v>
      </c>
      <c r="AK322" s="1">
        <f>IF(QP_IncomeWP!AK322="","",'Cost and Benefit Parameters'!$C$46*(QP_IncomeWP!AK322-Income_CF!AK324))</f>
        <v>717387.16323856835</v>
      </c>
      <c r="AL322" s="1">
        <f>IF(QP_IncomeWP!AL322="","",'Cost and Benefit Parameters'!$C$46*(QP_IncomeWP!AL322-Income_CF!AL324))</f>
        <v>739426.19535532058</v>
      </c>
      <c r="AM322" s="1">
        <f>IF(QP_IncomeWP!AM322="","",'Cost and Benefit Parameters'!$C$46*(QP_IncomeWP!AM322-Income_CF!AM324))</f>
        <v>761685.14592227212</v>
      </c>
      <c r="AN322" s="1">
        <f>IF(QP_IncomeWP!AN322="","",'Cost and Benefit Parameters'!$C$46*(QP_IncomeWP!AN322-Income_CF!AN324))</f>
        <v>784143.53050041152</v>
      </c>
      <c r="AO322" s="1">
        <f>IF(QP_IncomeWP!AO322="","",'Cost and Benefit Parameters'!$C$46*(QP_IncomeWP!AO322-Income_CF!AO324))</f>
        <v>806779.89025528834</v>
      </c>
      <c r="AP322" s="1">
        <f>IF(QP_IncomeWP!AP322="","",'Cost and Benefit Parameters'!$C$46*(QP_IncomeWP!AP322-Income_CF!AP324))</f>
        <v>829571.81546581257</v>
      </c>
      <c r="AQ322" s="1">
        <f>IF(QP_IncomeWP!AQ322="","",'Cost and Benefit Parameters'!$C$46*(QP_IncomeWP!AQ322-Income_CF!AQ324))</f>
        <v>852495.97261121939</v>
      </c>
      <c r="AR322" s="1">
        <f>IF(QP_IncomeWP!AR322="","",'Cost and Benefit Parameters'!$C$46*(QP_IncomeWP!AR322-Income_CF!AR324))</f>
        <v>875528.13504067366</v>
      </c>
      <c r="AS322" s="1">
        <f>IF(QP_IncomeWP!AS322="","",'Cost and Benefit Parameters'!$C$46*(QP_IncomeWP!AS322-Income_CF!AS324))</f>
        <v>898643.21721475758</v>
      </c>
      <c r="AT322" s="1">
        <f>IF(QP_IncomeWP!AT322="","",'Cost and Benefit Parameters'!$C$46*(QP_IncomeWP!AT322-Income_CF!AT324))</f>
        <v>921815.31249267759</v>
      </c>
      <c r="AU322" s="1">
        <f>IF(QP_IncomeWP!AU322="","",'Cost and Benefit Parameters'!$C$46*(QP_IncomeWP!AU322-Income_CF!AU324))</f>
        <v>945017.73442313296</v>
      </c>
      <c r="AV322" s="1">
        <f>IF(QP_IncomeWP!AV322="","",'Cost and Benefit Parameters'!$C$46*(QP_IncomeWP!AV322-Income_CF!AV324))</f>
        <v>968223.06148085464</v>
      </c>
      <c r="AW322" s="1">
        <f>IF(QP_IncomeWP!AW322="","",'Cost and Benefit Parameters'!$C$46*(QP_IncomeWP!AW322-Income_CF!AW324))</f>
        <v>991403.18517463375</v>
      </c>
      <c r="AX322" s="1">
        <f>IF(QP_IncomeWP!AX322="","",'Cost and Benefit Parameters'!$C$46*(QP_IncomeWP!AX322-Income_CF!AX324))</f>
        <v>1014529.3614363639</v>
      </c>
      <c r="AY322" s="1">
        <f>IF(QP_IncomeWP!AY322="","",'Cost and Benefit Parameters'!$C$46*(QP_IncomeWP!AY322-Income_CF!AY324))</f>
        <v>1037572.2651845964</v>
      </c>
      <c r="AZ322" s="1">
        <f>IF(QP_IncomeWP!AZ322="","",'Cost and Benefit Parameters'!$C$46*(QP_IncomeWP!AZ322-Income_CF!AZ324))</f>
        <v>1060502.0479398493</v>
      </c>
      <c r="BA322" s="1">
        <f>IF(QP_IncomeWP!BA322="","",'Cost and Benefit Parameters'!$C$46*(QP_IncomeWP!BA322-Income_CF!BA324))</f>
        <v>1083288.3983532272</v>
      </c>
      <c r="BB322" s="1">
        <f>IF(QP_IncomeWP!BB322="","",'Cost and Benefit Parameters'!$C$46*(QP_IncomeWP!BB322-Income_CF!BB324))</f>
        <v>1105900.6054942105</v>
      </c>
      <c r="BC322" s="1">
        <f>IF(QP_IncomeWP!BC322="","",'Cost and Benefit Parameters'!$C$46*(QP_IncomeWP!BC322-Income_CF!BC324))</f>
        <v>1128307.6247284419</v>
      </c>
      <c r="BD322" s="1">
        <f>IF(QP_IncomeWP!BD322="","",'Cost and Benefit Parameters'!$C$46*(QP_IncomeWP!BD322-Income_CF!BD324))</f>
        <v>1150478.1460015378</v>
      </c>
      <c r="BE322" s="1">
        <f>IF(QP_IncomeWP!BE322="","",'Cost and Benefit Parameters'!$C$46*(QP_IncomeWP!BE322-Income_CF!BE324))</f>
        <v>1172380.6643309726</v>
      </c>
      <c r="BF322" s="1">
        <f>IF(QP_IncomeWP!BF322="","",'Cost and Benefit Parameters'!$C$46*(QP_IncomeWP!BF322-Income_CF!BF324))</f>
        <v>1193983.5522945456</v>
      </c>
      <c r="BG322" s="1">
        <f>IF(QP_IncomeWP!BG322="","",'Cost and Benefit Parameters'!$C$46*(QP_IncomeWP!BG322-Income_CF!BG324))</f>
        <v>1215255.1342913385</v>
      </c>
      <c r="BH322" s="1">
        <f>IF(QP_IncomeWP!BH322="","",'Cost and Benefit Parameters'!$C$46*(QP_IncomeWP!BH322-Income_CF!BH324))</f>
        <v>1236163.7623392073</v>
      </c>
      <c r="BI322" s="1">
        <f>IF(QP_IncomeWP!BI322="","",'Cost and Benefit Parameters'!$C$46*(QP_IncomeWP!BI322-Income_CF!BI324))</f>
        <v>1256677.8931618647</v>
      </c>
      <c r="BJ322" s="1">
        <f>IF(QP_IncomeWP!BJ322="","",'Cost and Benefit Parameters'!$C$46*(QP_IncomeWP!BJ322-Income_CF!BJ324))</f>
        <v>1276766.1663087944</v>
      </c>
      <c r="BK322" s="1">
        <f>IF(QP_IncomeWP!BK322="","",'Cost and Benefit Parameters'!$C$46*(QP_IncomeWP!BK322-Income_CF!BK324))</f>
        <v>1296397.4830422248</v>
      </c>
      <c r="BL322" s="1">
        <f>IF(QP_IncomeWP!BL322="","",'Cost and Benefit Parameters'!$C$46*(QP_IncomeWP!BL322-Income_CF!BL324))</f>
        <v>1315541.0857178294</v>
      </c>
      <c r="BM322" s="1" t="str">
        <f>IF(QP_IncomeWP!BM322="","",'Cost and Benefit Parameters'!$C$46*(QP_IncomeWP!BM322-Income_CF!BM324))</f>
        <v/>
      </c>
      <c r="BN322" s="1" t="str">
        <f>IF(QP_IncomeWP!BN322="","",'Cost and Benefit Parameters'!$C$46*(QP_IncomeWP!BN322-Income_CF!BN324))</f>
        <v/>
      </c>
      <c r="BO322" s="1" t="str">
        <f>IF(QP_IncomeWP!BO322="","",'Cost and Benefit Parameters'!$C$46*(QP_IncomeWP!BO322-Income_CF!BO324))</f>
        <v/>
      </c>
      <c r="BP322" s="1" t="str">
        <f>IF(QP_IncomeWP!BP322="","",'Cost and Benefit Parameters'!$C$46*(QP_IncomeWP!BP322-Income_CF!BP324))</f>
        <v/>
      </c>
    </row>
    <row r="323" spans="1:72" x14ac:dyDescent="0.55000000000000004">
      <c r="A323" s="642"/>
      <c r="B323" t="s">
        <v>483</v>
      </c>
      <c r="J323" s="1" t="str">
        <f>IF(QP_IncomeWP!J323="","",'Cost and Benefit Parameters'!$C$46*(QP_IncomeWP!J323-Income_CF!J325))</f>
        <v/>
      </c>
      <c r="K323" s="1" t="str">
        <f>IF(QP_IncomeWP!K323="","",'Cost and Benefit Parameters'!$C$46*(QP_IncomeWP!K323-Income_CF!K325))</f>
        <v/>
      </c>
      <c r="L323" s="1" t="str">
        <f>IF(QP_IncomeWP!L323="","",'Cost and Benefit Parameters'!$C$46*(QP_IncomeWP!L323-Income_CF!L325))</f>
        <v/>
      </c>
      <c r="M323" s="1" t="str">
        <f>IF(QP_IncomeWP!M323="","",'Cost and Benefit Parameters'!$C$46*(QP_IncomeWP!M323-Income_CF!M325))</f>
        <v/>
      </c>
      <c r="N323" s="1" t="str">
        <f>IF(QP_IncomeWP!N323="","",'Cost and Benefit Parameters'!$C$46*(QP_IncomeWP!N323-Income_CF!N325))</f>
        <v/>
      </c>
      <c r="O323" s="1" t="str">
        <f>IF(QP_IncomeWP!O323="","",'Cost and Benefit Parameters'!$C$46*(QP_IncomeWP!O323-Income_CF!O325))</f>
        <v/>
      </c>
      <c r="P323" s="1" t="str">
        <f>IF(QP_IncomeWP!P323="","",'Cost and Benefit Parameters'!$C$46*(QP_IncomeWP!P323-Income_CF!P325))</f>
        <v/>
      </c>
      <c r="Q323" s="1" t="str">
        <f>IF(QP_IncomeWP!Q323="","",'Cost and Benefit Parameters'!$C$46*(QP_IncomeWP!Q323-Income_CF!Q325))</f>
        <v/>
      </c>
      <c r="R323" s="1" t="str">
        <f>IF(QP_IncomeWP!R323="","",'Cost and Benefit Parameters'!$C$46*(QP_IncomeWP!R323-Income_CF!R325))</f>
        <v/>
      </c>
      <c r="S323" s="1" t="str">
        <f>IF(QP_IncomeWP!S323="","",'Cost and Benefit Parameters'!$C$46*(QP_IncomeWP!S323-Income_CF!S325))</f>
        <v/>
      </c>
      <c r="T323" s="1" t="str">
        <f>IF(QP_IncomeWP!T323="","",'Cost and Benefit Parameters'!$C$46*(QP_IncomeWP!T323-Income_CF!T325))</f>
        <v/>
      </c>
      <c r="U323" s="1" t="str">
        <f>IF(QP_IncomeWP!U323="","",'Cost and Benefit Parameters'!$C$46*(QP_IncomeWP!U323-Income_CF!U325))</f>
        <v/>
      </c>
      <c r="V323" s="1" t="str">
        <f>IF(QP_IncomeWP!V323="","",'Cost and Benefit Parameters'!$C$46*(QP_IncomeWP!V323-Income_CF!V325))</f>
        <v/>
      </c>
      <c r="W323" s="1" t="str">
        <f>IF(QP_IncomeWP!W323="","",'Cost and Benefit Parameters'!$C$46*(QP_IncomeWP!W323-Income_CF!W325))</f>
        <v/>
      </c>
      <c r="X323" s="1" t="str">
        <f>IF(QP_IncomeWP!X323="","",'Cost and Benefit Parameters'!$C$46*(QP_IncomeWP!X323-Income_CF!X325))</f>
        <v/>
      </c>
      <c r="Y323" s="1" t="str">
        <f>IF(QP_IncomeWP!Y323="","",'Cost and Benefit Parameters'!$C$46*(QP_IncomeWP!Y323-Income_CF!Y325))</f>
        <v/>
      </c>
      <c r="Z323" s="1">
        <f>IF(QP_IncomeWP!Z323="","",'Cost and Benefit Parameters'!$C$46*(QP_IncomeWP!Z323-Income_CF!Z325))</f>
        <v>486272.34462373372</v>
      </c>
      <c r="AA323" s="1">
        <f>IF(QP_IncomeWP!AA323="","",'Cost and Benefit Parameters'!$C$46*(QP_IncomeWP!AA323-Income_CF!AA325))</f>
        <v>505135.97430001461</v>
      </c>
      <c r="AB323" s="1">
        <f>IF(QP_IncomeWP!AB323="","",'Cost and Benefit Parameters'!$C$46*(QP_IncomeWP!AB323-Income_CF!AB325))</f>
        <v>524416.62344146729</v>
      </c>
      <c r="AC323" s="1">
        <f>IF(QP_IncomeWP!AC323="","",'Cost and Benefit Parameters'!$C$46*(QP_IncomeWP!AC323-Income_CF!AC325))</f>
        <v>544106.63809493347</v>
      </c>
      <c r="AD323" s="1">
        <f>IF(QP_IncomeWP!AD323="","",'Cost and Benefit Parameters'!$C$46*(QP_IncomeWP!AD323-Income_CF!AD325))</f>
        <v>567649.44607955555</v>
      </c>
      <c r="AE323" s="1">
        <f>IF(QP_IncomeWP!AE323="","",'Cost and Benefit Parameters'!$C$46*(QP_IncomeWP!AE323-Income_CF!AE325))</f>
        <v>587903.52307776734</v>
      </c>
      <c r="AF323" s="1">
        <f>IF(QP_IncomeWP!AF323="","",'Cost and Benefit Parameters'!$C$46*(QP_IncomeWP!AF323-Income_CF!AF325))</f>
        <v>608515.05925442383</v>
      </c>
      <c r="AG323" s="1">
        <f>IF(QP_IncomeWP!AG323="","",'Cost and Benefit Parameters'!$C$46*(QP_IncomeWP!AG323-Income_CF!AG325))</f>
        <v>629471.42703724455</v>
      </c>
      <c r="AH323" s="1">
        <f>IF(QP_IncomeWP!AH323="","",'Cost and Benefit Parameters'!$C$46*(QP_IncomeWP!AH323-Income_CF!AH325))</f>
        <v>650758.92892926908</v>
      </c>
      <c r="AI323" s="1">
        <f>IF(QP_IncomeWP!AI323="","",'Cost and Benefit Parameters'!$C$46*(QP_IncomeWP!AI323-Income_CF!AI325))</f>
        <v>672362.79409141222</v>
      </c>
      <c r="AJ323" s="1">
        <f>IF(QP_IncomeWP!AJ323="","",'Cost and Benefit Parameters'!$C$46*(QP_IncomeWP!AJ323-Income_CF!AJ325))</f>
        <v>694267.17808128404</v>
      </c>
      <c r="AK323" s="1">
        <f>IF(QP_IncomeWP!AK323="","",'Cost and Benefit Parameters'!$C$46*(QP_IncomeWP!AK323-Income_CF!AK325))</f>
        <v>716455.16585591401</v>
      </c>
      <c r="AL323" s="1">
        <f>IF(QP_IncomeWP!AL323="","",'Cost and Benefit Parameters'!$C$46*(QP_IncomeWP!AL323-Income_CF!AL325))</f>
        <v>738908.77813572541</v>
      </c>
      <c r="AM323" s="1">
        <f>IF(QP_IncomeWP!AM323="","",'Cost and Benefit Parameters'!$C$46*(QP_IncomeWP!AM323-Income_CF!AM325))</f>
        <v>761608.98121598025</v>
      </c>
      <c r="AN323" s="1">
        <f>IF(QP_IncomeWP!AN323="","",'Cost and Benefit Parameters'!$C$46*(QP_IncomeWP!AN323-Income_CF!AN325))</f>
        <v>784535.70029994054</v>
      </c>
      <c r="AO323" s="1">
        <f>IF(QP_IncomeWP!AO323="","",'Cost and Benefit Parameters'!$C$46*(QP_IncomeWP!AO323-Income_CF!AO325))</f>
        <v>807667.83641542378</v>
      </c>
      <c r="AP323" s="1">
        <f>IF(QP_IncomeWP!AP323="","",'Cost and Benefit Parameters'!$C$46*(QP_IncomeWP!AP323-Income_CF!AP325))</f>
        <v>830983.28696294711</v>
      </c>
      <c r="AQ323" s="1">
        <f>IF(QP_IncomeWP!AQ323="","",'Cost and Benefit Parameters'!$C$46*(QP_IncomeWP!AQ323-Income_CF!AQ325))</f>
        <v>854458.96992978686</v>
      </c>
      <c r="AR323" s="1">
        <f>IF(QP_IncomeWP!AR323="","",'Cost and Benefit Parameters'!$C$46*(QP_IncomeWP!AR323-Income_CF!AR325))</f>
        <v>878070.85178955621</v>
      </c>
      <c r="AS323" s="1">
        <f>IF(QP_IncomeWP!AS323="","",'Cost and Benefit Parameters'!$C$46*(QP_IncomeWP!AS323-Income_CF!AS325))</f>
        <v>901793.979091894</v>
      </c>
      <c r="AT323" s="1">
        <f>IF(QP_IncomeWP!AT323="","",'Cost and Benefit Parameters'!$C$46*(QP_IncomeWP!AT323-Income_CF!AT325))</f>
        <v>925602.51373119978</v>
      </c>
      <c r="AU323" s="1">
        <f>IF(QP_IncomeWP!AU323="","",'Cost and Benefit Parameters'!$C$46*(QP_IncomeWP!AU323-Income_CF!AU325))</f>
        <v>949469.77186745836</v>
      </c>
      <c r="AV323" s="1">
        <f>IF(QP_IncomeWP!AV323="","",'Cost and Benefit Parameters'!$C$46*(QP_IncomeWP!AV323-Income_CF!AV325))</f>
        <v>973368.26645582728</v>
      </c>
      <c r="AW323" s="1">
        <f>IF(QP_IncomeWP!AW323="","",'Cost and Benefit Parameters'!$C$46*(QP_IncomeWP!AW323-Income_CF!AW325))</f>
        <v>997269.75332528062</v>
      </c>
      <c r="AX323" s="1">
        <f>IF(QP_IncomeWP!AX323="","",'Cost and Benefit Parameters'!$C$46*(QP_IncomeWP!AX323-Income_CF!AX325))</f>
        <v>1021145.2807298725</v>
      </c>
      <c r="AY323" s="1">
        <f>IF(QP_IncomeWP!AY323="","",'Cost and Benefit Parameters'!$C$46*(QP_IncomeWP!AY323-Income_CF!AY325))</f>
        <v>1044965.2422794549</v>
      </c>
      <c r="AZ323" s="1">
        <f>IF(QP_IncomeWP!AZ323="","",'Cost and Benefit Parameters'!$C$46*(QP_IncomeWP!AZ323-Income_CF!AZ325))</f>
        <v>1068699.4331401344</v>
      </c>
      <c r="BA323" s="1">
        <f>IF(QP_IncomeWP!BA323="","",'Cost and Benefit Parameters'!$C$46*(QP_IncomeWP!BA323-Income_CF!BA325))</f>
        <v>1092317.1093780447</v>
      </c>
      <c r="BB323" s="1">
        <f>IF(QP_IncomeWP!BB323="","",'Cost and Benefit Parameters'!$C$46*(QP_IncomeWP!BB323-Income_CF!BB325))</f>
        <v>1115787.0503038238</v>
      </c>
      <c r="BC323" s="1">
        <f>IF(QP_IncomeWP!BC323="","",'Cost and Benefit Parameters'!$C$46*(QP_IncomeWP!BC323-Income_CF!BC325))</f>
        <v>1139077.6236590366</v>
      </c>
      <c r="BD323" s="1">
        <f>IF(QP_IncomeWP!BD323="","",'Cost and Benefit Parameters'!$C$46*(QP_IncomeWP!BD323-Income_CF!BD325))</f>
        <v>1162156.8534702954</v>
      </c>
      <c r="BE323" s="1">
        <f>IF(QP_IncomeWP!BE323="","",'Cost and Benefit Parameters'!$C$46*(QP_IncomeWP!BE323-Income_CF!BE325))</f>
        <v>1184992.4903815838</v>
      </c>
      <c r="BF323" s="1">
        <f>IF(QP_IncomeWP!BF323="","",'Cost and Benefit Parameters'!$C$46*(QP_IncomeWP!BF323-Income_CF!BF325))</f>
        <v>1207552.0842609017</v>
      </c>
      <c r="BG323" s="1">
        <f>IF(QP_IncomeWP!BG323="","",'Cost and Benefit Parameters'!$C$46*(QP_IncomeWP!BG323-Income_CF!BG325))</f>
        <v>1229803.0588633814</v>
      </c>
      <c r="BH323" s="1">
        <f>IF(QP_IncomeWP!BH323="","",'Cost and Benefit Parameters'!$C$46*(QP_IncomeWP!BH323-Income_CF!BH325))</f>
        <v>1251712.7883200783</v>
      </c>
      <c r="BI323" s="1">
        <f>IF(QP_IncomeWP!BI323="","",'Cost and Benefit Parameters'!$C$46*(QP_IncomeWP!BI323-Income_CF!BI325))</f>
        <v>1273248.6752093835</v>
      </c>
      <c r="BJ323" s="1">
        <f>IF(QP_IncomeWP!BJ323="","",'Cost and Benefit Parameters'!$C$46*(QP_IncomeWP!BJ323-Income_CF!BJ325))</f>
        <v>1294378.2299567203</v>
      </c>
      <c r="BK323" s="1">
        <f>IF(QP_IncomeWP!BK323="","",'Cost and Benefit Parameters'!$C$46*(QP_IncomeWP!BK323-Income_CF!BK325))</f>
        <v>1315069.1512980582</v>
      </c>
      <c r="BL323" s="1">
        <f>IF(QP_IncomeWP!BL323="","",'Cost and Benefit Parameters'!$C$46*(QP_IncomeWP!BL323-Income_CF!BL325))</f>
        <v>1335289.4075334913</v>
      </c>
      <c r="BM323" s="1">
        <f>IF(QP_IncomeWP!BM323="","",'Cost and Benefit Parameters'!$C$46*(QP_IncomeWP!BM323-Income_CF!BM325))</f>
        <v>1355007.3182893638</v>
      </c>
      <c r="BN323" s="1" t="str">
        <f>IF(QP_IncomeWP!BN323="","",'Cost and Benefit Parameters'!$C$46*(QP_IncomeWP!BN323-Income_CF!BN325))</f>
        <v/>
      </c>
      <c r="BO323" s="1" t="str">
        <f>IF(QP_IncomeWP!BO323="","",'Cost and Benefit Parameters'!$C$46*(QP_IncomeWP!BO323-Income_CF!BO325))</f>
        <v/>
      </c>
      <c r="BP323" s="1" t="str">
        <f>IF(QP_IncomeWP!BP323="","",'Cost and Benefit Parameters'!$C$46*(QP_IncomeWP!BP323-Income_CF!BP325))</f>
        <v/>
      </c>
    </row>
    <row r="324" spans="1:72" x14ac:dyDescent="0.55000000000000004">
      <c r="A324" s="642"/>
      <c r="B324" t="s">
        <v>484</v>
      </c>
      <c r="J324" s="1" t="str">
        <f>IF(QP_IncomeWP!J324="","",'Cost and Benefit Parameters'!$C$46*(QP_IncomeWP!J324-Income_CF!J326))</f>
        <v/>
      </c>
      <c r="K324" s="1" t="str">
        <f>IF(QP_IncomeWP!K324="","",'Cost and Benefit Parameters'!$C$46*(QP_IncomeWP!K324-Income_CF!K326))</f>
        <v/>
      </c>
      <c r="L324" s="1" t="str">
        <f>IF(QP_IncomeWP!L324="","",'Cost and Benefit Parameters'!$C$46*(QP_IncomeWP!L324-Income_CF!L326))</f>
        <v/>
      </c>
      <c r="M324" s="1" t="str">
        <f>IF(QP_IncomeWP!M324="","",'Cost and Benefit Parameters'!$C$46*(QP_IncomeWP!M324-Income_CF!M326))</f>
        <v/>
      </c>
      <c r="N324" s="1" t="str">
        <f>IF(QP_IncomeWP!N324="","",'Cost and Benefit Parameters'!$C$46*(QP_IncomeWP!N324-Income_CF!N326))</f>
        <v/>
      </c>
      <c r="O324" s="1" t="str">
        <f>IF(QP_IncomeWP!O324="","",'Cost and Benefit Parameters'!$C$46*(QP_IncomeWP!O324-Income_CF!O326))</f>
        <v/>
      </c>
      <c r="P324" s="1" t="str">
        <f>IF(QP_IncomeWP!P324="","",'Cost and Benefit Parameters'!$C$46*(QP_IncomeWP!P324-Income_CF!P326))</f>
        <v/>
      </c>
      <c r="Q324" s="1" t="str">
        <f>IF(QP_IncomeWP!Q324="","",'Cost and Benefit Parameters'!$C$46*(QP_IncomeWP!Q324-Income_CF!Q326))</f>
        <v/>
      </c>
      <c r="R324" s="1" t="str">
        <f>IF(QP_IncomeWP!R324="","",'Cost and Benefit Parameters'!$C$46*(QP_IncomeWP!R324-Income_CF!R326))</f>
        <v/>
      </c>
      <c r="S324" s="1" t="str">
        <f>IF(QP_IncomeWP!S324="","",'Cost and Benefit Parameters'!$C$46*(QP_IncomeWP!S324-Income_CF!S326))</f>
        <v/>
      </c>
      <c r="T324" s="1" t="str">
        <f>IF(QP_IncomeWP!T324="","",'Cost and Benefit Parameters'!$C$46*(QP_IncomeWP!T324-Income_CF!T326))</f>
        <v/>
      </c>
      <c r="U324" s="1" t="str">
        <f>IF(QP_IncomeWP!U324="","",'Cost and Benefit Parameters'!$C$46*(QP_IncomeWP!U324-Income_CF!U326))</f>
        <v/>
      </c>
      <c r="V324" s="1" t="str">
        <f>IF(QP_IncomeWP!V324="","",'Cost and Benefit Parameters'!$C$46*(QP_IncomeWP!V324-Income_CF!V326))</f>
        <v/>
      </c>
      <c r="W324" s="1" t="str">
        <f>IF(QP_IncomeWP!W324="","",'Cost and Benefit Parameters'!$C$46*(QP_IncomeWP!W324-Income_CF!W326))</f>
        <v/>
      </c>
      <c r="X324" s="1" t="str">
        <f>IF(QP_IncomeWP!X324="","",'Cost and Benefit Parameters'!$C$46*(QP_IncomeWP!X324-Income_CF!X326))</f>
        <v/>
      </c>
      <c r="Y324" s="1" t="str">
        <f>IF(QP_IncomeWP!Y324="","",'Cost and Benefit Parameters'!$C$46*(QP_IncomeWP!Y324-Income_CF!Y326))</f>
        <v/>
      </c>
      <c r="Z324" s="1" t="str">
        <f>IF(QP_IncomeWP!Z324="","",'Cost and Benefit Parameters'!$C$46*(QP_IncomeWP!Z324-Income_CF!Z326))</f>
        <v/>
      </c>
      <c r="AA324" s="1">
        <f>IF(QP_IncomeWP!AA324="","",'Cost and Benefit Parameters'!$C$46*(QP_IncomeWP!AA324-Income_CF!AA326))</f>
        <v>500860.51496244548</v>
      </c>
      <c r="AB324" s="1">
        <f>IF(QP_IncomeWP!AB324="","",'Cost and Benefit Parameters'!$C$46*(QP_IncomeWP!AB324-Income_CF!AB326))</f>
        <v>520290.05352901522</v>
      </c>
      <c r="AC324" s="1">
        <f>IF(QP_IncomeWP!AC324="","",'Cost and Benefit Parameters'!$C$46*(QP_IncomeWP!AC324-Income_CF!AC326))</f>
        <v>540149.1221447112</v>
      </c>
      <c r="AD324" s="1">
        <f>IF(QP_IncomeWP!AD324="","",'Cost and Benefit Parameters'!$C$46*(QP_IncomeWP!AD324-Income_CF!AD326))</f>
        <v>560429.83723778126</v>
      </c>
      <c r="AE324" s="1">
        <f>IF(QP_IncomeWP!AE324="","",'Cost and Benefit Parameters'!$C$46*(QP_IncomeWP!AE324-Income_CF!AE326))</f>
        <v>584678.92946194217</v>
      </c>
      <c r="AF324" s="1">
        <f>IF(QP_IncomeWP!AF324="","",'Cost and Benefit Parameters'!$C$46*(QP_IncomeWP!AF324-Income_CF!AF326))</f>
        <v>605540.62877010042</v>
      </c>
      <c r="AG324" s="1">
        <f>IF(QP_IncomeWP!AG324="","",'Cost and Benefit Parameters'!$C$46*(QP_IncomeWP!AG324-Income_CF!AG326))</f>
        <v>626770.51103205641</v>
      </c>
      <c r="AH324" s="1">
        <f>IF(QP_IncomeWP!AH324="","",'Cost and Benefit Parameters'!$C$46*(QP_IncomeWP!AH324-Income_CF!AH326))</f>
        <v>648355.56984836166</v>
      </c>
      <c r="AI324" s="1">
        <f>IF(QP_IncomeWP!AI324="","",'Cost and Benefit Parameters'!$C$46*(QP_IncomeWP!AI324-Income_CF!AI326))</f>
        <v>670281.69679714728</v>
      </c>
      <c r="AJ324" s="1">
        <f>IF(QP_IncomeWP!AJ324="","",'Cost and Benefit Parameters'!$C$46*(QP_IncomeWP!AJ324-Income_CF!AJ326))</f>
        <v>692533.67791415483</v>
      </c>
      <c r="AK324" s="1">
        <f>IF(QP_IncomeWP!AK324="","",'Cost and Benefit Parameters'!$C$46*(QP_IncomeWP!AK324-Income_CF!AK326))</f>
        <v>715095.19342372322</v>
      </c>
      <c r="AL324" s="1">
        <f>IF(QP_IncomeWP!AL324="","",'Cost and Benefit Parameters'!$C$46*(QP_IncomeWP!AL324-Income_CF!AL326))</f>
        <v>737948.82083159115</v>
      </c>
      <c r="AM324" s="1">
        <f>IF(QP_IncomeWP!AM324="","",'Cost and Benefit Parameters'!$C$46*(QP_IncomeWP!AM324-Income_CF!AM326))</f>
        <v>761076.04147979722</v>
      </c>
      <c r="AN324" s="1">
        <f>IF(QP_IncomeWP!AN324="","",'Cost and Benefit Parameters'!$C$46*(QP_IncomeWP!AN324-Income_CF!AN326))</f>
        <v>784457.25065245957</v>
      </c>
      <c r="AO324" s="1">
        <f>IF(QP_IncomeWP!AO324="","",'Cost and Benefit Parameters'!$C$46*(QP_IncomeWP!AO324-Income_CF!AO326))</f>
        <v>808071.77130893862</v>
      </c>
      <c r="AP324" s="1">
        <f>IF(QP_IncomeWP!AP324="","",'Cost and Benefit Parameters'!$C$46*(QP_IncomeWP!AP324-Income_CF!AP326))</f>
        <v>831897.87150788633</v>
      </c>
      <c r="AQ324" s="1">
        <f>IF(QP_IncomeWP!AQ324="","",'Cost and Benefit Parameters'!$C$46*(QP_IncomeWP!AQ324-Income_CF!AQ326))</f>
        <v>855912.78557183559</v>
      </c>
      <c r="AR324" s="1">
        <f>IF(QP_IncomeWP!AR324="","",'Cost and Benefit Parameters'!$C$46*(QP_IncomeWP!AR324-Income_CF!AR326))</f>
        <v>880092.73902768036</v>
      </c>
      <c r="AS324" s="1">
        <f>IF(QP_IncomeWP!AS324="","",'Cost and Benefit Parameters'!$C$46*(QP_IncomeWP!AS324-Income_CF!AS326))</f>
        <v>904412.97734324308</v>
      </c>
      <c r="AT324" s="1">
        <f>IF(QP_IncomeWP!AT324="","",'Cost and Benefit Parameters'!$C$46*(QP_IncomeWP!AT324-Income_CF!AT326))</f>
        <v>928847.7984646504</v>
      </c>
      <c r="AU324" s="1">
        <f>IF(QP_IncomeWP!AU324="","",'Cost and Benefit Parameters'!$C$46*(QP_IncomeWP!AU324-Income_CF!AU326))</f>
        <v>953370.58914313617</v>
      </c>
      <c r="AV324" s="1">
        <f>IF(QP_IncomeWP!AV324="","",'Cost and Benefit Parameters'!$C$46*(QP_IncomeWP!AV324-Income_CF!AV326))</f>
        <v>977953.86502348166</v>
      </c>
      <c r="AW324" s="1">
        <f>IF(QP_IncomeWP!AW324="","",'Cost and Benefit Parameters'!$C$46*(QP_IncomeWP!AW324-Income_CF!AW326))</f>
        <v>1002569.3144495017</v>
      </c>
      <c r="AX324" s="1">
        <f>IF(QP_IncomeWP!AX324="","",'Cost and Benefit Parameters'!$C$46*(QP_IncomeWP!AX324-Income_CF!AX326))</f>
        <v>1027187.8459250384</v>
      </c>
      <c r="AY324" s="1">
        <f>IF(QP_IncomeWP!AY324="","",'Cost and Benefit Parameters'!$C$46*(QP_IncomeWP!AY324-Income_CF!AY326))</f>
        <v>1051779.6391517683</v>
      </c>
      <c r="AZ324" s="1">
        <f>IF(QP_IncomeWP!AZ324="","",'Cost and Benefit Parameters'!$C$46*(QP_IncomeWP!AZ324-Income_CF!AZ326))</f>
        <v>1076314.1995478387</v>
      </c>
      <c r="BA324" s="1">
        <f>IF(QP_IncomeWP!BA324="","",'Cost and Benefit Parameters'!$C$46*(QP_IncomeWP!BA324-Income_CF!BA326))</f>
        <v>1100760.4161343384</v>
      </c>
      <c r="BB324" s="1">
        <f>IF(QP_IncomeWP!BB324="","",'Cost and Benefit Parameters'!$C$46*(QP_IncomeWP!BB324-Income_CF!BB326))</f>
        <v>1125086.6226593859</v>
      </c>
      <c r="BC324" s="1">
        <f>IF(QP_IncomeWP!BC324="","",'Cost and Benefit Parameters'!$C$46*(QP_IncomeWP!BC324-Income_CF!BC326))</f>
        <v>1149260.6618129383</v>
      </c>
      <c r="BD324" s="1">
        <f>IF(QP_IncomeWP!BD324="","",'Cost and Benefit Parameters'!$C$46*(QP_IncomeWP!BD324-Income_CF!BD326))</f>
        <v>1173249.9523688075</v>
      </c>
      <c r="BE324" s="1">
        <f>IF(QP_IncomeWP!BE324="","",'Cost and Benefit Parameters'!$C$46*(QP_IncomeWP!BE324-Income_CF!BE326))</f>
        <v>1197021.5590744044</v>
      </c>
      <c r="BF324" s="1">
        <f>IF(QP_IncomeWP!BF324="","",'Cost and Benefit Parameters'!$C$46*(QP_IncomeWP!BF324-Income_CF!BF326))</f>
        <v>1220542.2650930313</v>
      </c>
      <c r="BG324" s="1">
        <f>IF(QP_IncomeWP!BG324="","",'Cost and Benefit Parameters'!$C$46*(QP_IncomeWP!BG324-Income_CF!BG326))</f>
        <v>1243778.6467887289</v>
      </c>
      <c r="BH324" s="1">
        <f>IF(QP_IncomeWP!BH324="","",'Cost and Benefit Parameters'!$C$46*(QP_IncomeWP!BH324-Income_CF!BH326))</f>
        <v>1266697.1506292825</v>
      </c>
      <c r="BI324" s="1">
        <f>IF(QP_IncomeWP!BI324="","",'Cost and Benefit Parameters'!$C$46*(QP_IncomeWP!BI324-Income_CF!BI326))</f>
        <v>1289264.1719696806</v>
      </c>
      <c r="BJ324" s="1">
        <f>IF(QP_IncomeWP!BJ324="","",'Cost and Benefit Parameters'!$C$46*(QP_IncomeWP!BJ324-Income_CF!BJ326))</f>
        <v>1311446.1354656648</v>
      </c>
      <c r="BK324" s="1">
        <f>IF(QP_IncomeWP!BK324="","",'Cost and Benefit Parameters'!$C$46*(QP_IncomeWP!BK324-Income_CF!BK326))</f>
        <v>1333209.576855422</v>
      </c>
      <c r="BL324" s="1">
        <f>IF(QP_IncomeWP!BL324="","",'Cost and Benefit Parameters'!$C$46*(QP_IncomeWP!BL324-Income_CF!BL326))</f>
        <v>1354521.2258369997</v>
      </c>
      <c r="BM324" s="1">
        <f>IF(QP_IncomeWP!BM324="","",'Cost and Benefit Parameters'!$C$46*(QP_IncomeWP!BM324-Income_CF!BM326))</f>
        <v>1375348.089759496</v>
      </c>
      <c r="BN324" s="1">
        <f>IF(QP_IncomeWP!BN324="","",'Cost and Benefit Parameters'!$C$46*(QP_IncomeWP!BN324-Income_CF!BN326))</f>
        <v>1395657.537838045</v>
      </c>
      <c r="BO324" s="1" t="str">
        <f>IF(QP_IncomeWP!BO324="","",'Cost and Benefit Parameters'!$C$46*(QP_IncomeWP!BO324-Income_CF!BO326))</f>
        <v/>
      </c>
      <c r="BP324" s="1" t="str">
        <f>IF(QP_IncomeWP!BP324="","",'Cost and Benefit Parameters'!$C$46*(QP_IncomeWP!BP324-Income_CF!BP326))</f>
        <v/>
      </c>
    </row>
    <row r="325" spans="1:72" x14ac:dyDescent="0.55000000000000004">
      <c r="A325" s="642"/>
      <c r="B325" t="s">
        <v>485</v>
      </c>
      <c r="J325" s="1" t="str">
        <f>IF(QP_IncomeWP!J325="","",'Cost and Benefit Parameters'!$C$46*(QP_IncomeWP!J325-Income_CF!J327))</f>
        <v/>
      </c>
      <c r="K325" s="1" t="str">
        <f>IF(QP_IncomeWP!K325="","",'Cost and Benefit Parameters'!$C$46*(QP_IncomeWP!K325-Income_CF!K327))</f>
        <v/>
      </c>
      <c r="L325" s="1" t="str">
        <f>IF(QP_IncomeWP!L325="","",'Cost and Benefit Parameters'!$C$46*(QP_IncomeWP!L325-Income_CF!L327))</f>
        <v/>
      </c>
      <c r="M325" s="1" t="str">
        <f>IF(QP_IncomeWP!M325="","",'Cost and Benefit Parameters'!$C$46*(QP_IncomeWP!M325-Income_CF!M327))</f>
        <v/>
      </c>
      <c r="N325" s="1" t="str">
        <f>IF(QP_IncomeWP!N325="","",'Cost and Benefit Parameters'!$C$46*(QP_IncomeWP!N325-Income_CF!N327))</f>
        <v/>
      </c>
      <c r="O325" s="1" t="str">
        <f>IF(QP_IncomeWP!O325="","",'Cost and Benefit Parameters'!$C$46*(QP_IncomeWP!O325-Income_CF!O327))</f>
        <v/>
      </c>
      <c r="P325" s="1" t="str">
        <f>IF(QP_IncomeWP!P325="","",'Cost and Benefit Parameters'!$C$46*(QP_IncomeWP!P325-Income_CF!P327))</f>
        <v/>
      </c>
      <c r="Q325" s="1" t="str">
        <f>IF(QP_IncomeWP!Q325="","",'Cost and Benefit Parameters'!$C$46*(QP_IncomeWP!Q325-Income_CF!Q327))</f>
        <v/>
      </c>
      <c r="R325" s="1" t="str">
        <f>IF(QP_IncomeWP!R325="","",'Cost and Benefit Parameters'!$C$46*(QP_IncomeWP!R325-Income_CF!R327))</f>
        <v/>
      </c>
      <c r="S325" s="1" t="str">
        <f>IF(QP_IncomeWP!S325="","",'Cost and Benefit Parameters'!$C$46*(QP_IncomeWP!S325-Income_CF!S327))</f>
        <v/>
      </c>
      <c r="T325" s="1" t="str">
        <f>IF(QP_IncomeWP!T325="","",'Cost and Benefit Parameters'!$C$46*(QP_IncomeWP!T325-Income_CF!T327))</f>
        <v/>
      </c>
      <c r="U325" s="1" t="str">
        <f>IF(QP_IncomeWP!U325="","",'Cost and Benefit Parameters'!$C$46*(QP_IncomeWP!U325-Income_CF!U327))</f>
        <v/>
      </c>
      <c r="V325" s="1" t="str">
        <f>IF(QP_IncomeWP!V325="","",'Cost and Benefit Parameters'!$C$46*(QP_IncomeWP!V325-Income_CF!V327))</f>
        <v/>
      </c>
      <c r="W325" s="1" t="str">
        <f>IF(QP_IncomeWP!W325="","",'Cost and Benefit Parameters'!$C$46*(QP_IncomeWP!W325-Income_CF!W327))</f>
        <v/>
      </c>
      <c r="X325" s="1" t="str">
        <f>IF(QP_IncomeWP!X325="","",'Cost and Benefit Parameters'!$C$46*(QP_IncomeWP!X325-Income_CF!X327))</f>
        <v/>
      </c>
      <c r="Y325" s="1" t="str">
        <f>IF(QP_IncomeWP!Y325="","",'Cost and Benefit Parameters'!$C$46*(QP_IncomeWP!Y325-Income_CF!Y327))</f>
        <v/>
      </c>
      <c r="Z325" s="1" t="str">
        <f>IF(QP_IncomeWP!Z325="","",'Cost and Benefit Parameters'!$C$46*(QP_IncomeWP!Z325-Income_CF!Z327))</f>
        <v/>
      </c>
      <c r="AA325" s="1" t="str">
        <f>IF(QP_IncomeWP!AA325="","",'Cost and Benefit Parameters'!$C$46*(QP_IncomeWP!AA325-Income_CF!AA327))</f>
        <v/>
      </c>
      <c r="AB325" s="1">
        <f>IF(QP_IncomeWP!AB325="","",'Cost and Benefit Parameters'!$C$46*(QP_IncomeWP!AB325-Income_CF!AB327))</f>
        <v>515886.33041131904</v>
      </c>
      <c r="AC325" s="1">
        <f>IF(QP_IncomeWP!AC325="","",'Cost and Benefit Parameters'!$C$46*(QP_IncomeWP!AC325-Income_CF!AC327))</f>
        <v>535898.75513488578</v>
      </c>
      <c r="AD325" s="1">
        <f>IF(QP_IncomeWP!AD325="","",'Cost and Benefit Parameters'!$C$46*(QP_IncomeWP!AD325-Income_CF!AD327))</f>
        <v>556353.59580905281</v>
      </c>
      <c r="AE325" s="1">
        <f>IF(QP_IncomeWP!AE325="","",'Cost and Benefit Parameters'!$C$46*(QP_IncomeWP!AE325-Income_CF!AE327))</f>
        <v>577242.73235491477</v>
      </c>
      <c r="AF325" s="1">
        <f>IF(QP_IncomeWP!AF325="","",'Cost and Benefit Parameters'!$C$46*(QP_IncomeWP!AF325-Income_CF!AF327))</f>
        <v>602219.29734580056</v>
      </c>
      <c r="AG325" s="1">
        <f>IF(QP_IncomeWP!AG325="","",'Cost and Benefit Parameters'!$C$46*(QP_IncomeWP!AG325-Income_CF!AG327))</f>
        <v>623706.84763320338</v>
      </c>
      <c r="AH325" s="1">
        <f>IF(QP_IncomeWP!AH325="","",'Cost and Benefit Parameters'!$C$46*(QP_IncomeWP!AH325-Income_CF!AH327))</f>
        <v>645573.62636301806</v>
      </c>
      <c r="AI325" s="1">
        <f>IF(QP_IncomeWP!AI325="","",'Cost and Benefit Parameters'!$C$46*(QP_IncomeWP!AI325-Income_CF!AI327))</f>
        <v>667806.23694381281</v>
      </c>
      <c r="AJ325" s="1">
        <f>IF(QP_IncomeWP!AJ325="","",'Cost and Benefit Parameters'!$C$46*(QP_IncomeWP!AJ325-Income_CF!AJ327))</f>
        <v>690390.14770106156</v>
      </c>
      <c r="AK325" s="1">
        <f>IF(QP_IncomeWP!AK325="","",'Cost and Benefit Parameters'!$C$46*(QP_IncomeWP!AK325-Income_CF!AK327))</f>
        <v>713309.6882515793</v>
      </c>
      <c r="AL325" s="1">
        <f>IF(QP_IncomeWP!AL325="","",'Cost and Benefit Parameters'!$C$46*(QP_IncomeWP!AL325-Income_CF!AL327))</f>
        <v>736548.04922643432</v>
      </c>
      <c r="AM325" s="1">
        <f>IF(QP_IncomeWP!AM325="","",'Cost and Benefit Parameters'!$C$46*(QP_IncomeWP!AM325-Income_CF!AM327))</f>
        <v>760087.28545653913</v>
      </c>
      <c r="AN325" s="1">
        <f>IF(QP_IncomeWP!AN325="","",'Cost and Benefit Parameters'!$C$46*(QP_IncomeWP!AN325-Income_CF!AN327))</f>
        <v>783908.32272419101</v>
      </c>
      <c r="AO325" s="1">
        <f>IF(QP_IncomeWP!AO325="","",'Cost and Benefit Parameters'!$C$46*(QP_IncomeWP!AO325-Income_CF!AO327))</f>
        <v>807990.96817203343</v>
      </c>
      <c r="AP325" s="1">
        <f>IF(QP_IncomeWP!AP325="","",'Cost and Benefit Parameters'!$C$46*(QP_IncomeWP!AP325-Income_CF!AP327))</f>
        <v>832313.92444820656</v>
      </c>
      <c r="AQ325" s="1">
        <f>IF(QP_IncomeWP!AQ325="","",'Cost and Benefit Parameters'!$C$46*(QP_IncomeWP!AQ325-Income_CF!AQ327))</f>
        <v>856854.80765312316</v>
      </c>
      <c r="AR325" s="1">
        <f>IF(QP_IncomeWP!AR325="","",'Cost and Benefit Parameters'!$C$46*(QP_IncomeWP!AR325-Income_CF!AR327))</f>
        <v>881590.16913899046</v>
      </c>
      <c r="AS325" s="1">
        <f>IF(QP_IncomeWP!AS325="","",'Cost and Benefit Parameters'!$C$46*(QP_IncomeWP!AS325-Income_CF!AS327))</f>
        <v>906495.52119851101</v>
      </c>
      <c r="AT325" s="1">
        <f>IF(QP_IncomeWP!AT325="","",'Cost and Benefit Parameters'!$C$46*(QP_IncomeWP!AT325-Income_CF!AT327))</f>
        <v>931545.3666635399</v>
      </c>
      <c r="AU325" s="1">
        <f>IF(QP_IncomeWP!AU325="","",'Cost and Benefit Parameters'!$C$46*(QP_IncomeWP!AU325-Income_CF!AU327))</f>
        <v>956713.23241859034</v>
      </c>
      <c r="AV325" s="1">
        <f>IF(QP_IncomeWP!AV325="","",'Cost and Benefit Parameters'!$C$46*(QP_IncomeWP!AV325-Income_CF!AV327))</f>
        <v>981971.70681743033</v>
      </c>
      <c r="AW325" s="1">
        <f>IF(QP_IncomeWP!AW325="","",'Cost and Benefit Parameters'!$C$46*(QP_IncomeWP!AW325-Income_CF!AW327))</f>
        <v>1007292.4809741862</v>
      </c>
      <c r="AX325" s="1">
        <f>IF(QP_IncomeWP!AX325="","",'Cost and Benefit Parameters'!$C$46*(QP_IncomeWP!AX325-Income_CF!AX327))</f>
        <v>1032646.3938829872</v>
      </c>
      <c r="AY325" s="1">
        <f>IF(QP_IncomeWP!AY325="","",'Cost and Benefit Parameters'!$C$46*(QP_IncomeWP!AY325-Income_CF!AY327))</f>
        <v>1058003.4813027896</v>
      </c>
      <c r="AZ325" s="1">
        <f>IF(QP_IncomeWP!AZ325="","",'Cost and Benefit Parameters'!$C$46*(QP_IncomeWP!AZ325-Income_CF!AZ327))</f>
        <v>1083333.0283263216</v>
      </c>
      <c r="BA325" s="1">
        <f>IF(QP_IncomeWP!BA325="","",'Cost and Benefit Parameters'!$C$46*(QP_IncomeWP!BA325-Income_CF!BA327))</f>
        <v>1108603.6255342739</v>
      </c>
      <c r="BB325" s="1">
        <f>IF(QP_IncomeWP!BB325="","",'Cost and Benefit Parameters'!$C$46*(QP_IncomeWP!BB325-Income_CF!BB327))</f>
        <v>1133783.2286183687</v>
      </c>
      <c r="BC325" s="1">
        <f>IF(QP_IncomeWP!BC325="","",'Cost and Benefit Parameters'!$C$46*(QP_IncomeWP!BC325-Income_CF!BC327))</f>
        <v>1158839.2213391678</v>
      </c>
      <c r="BD325" s="1">
        <f>IF(QP_IncomeWP!BD325="","",'Cost and Benefit Parameters'!$C$46*(QP_IncomeWP!BD325-Income_CF!BD327))</f>
        <v>1183738.4816673265</v>
      </c>
      <c r="BE325" s="1">
        <f>IF(QP_IncomeWP!BE325="","",'Cost and Benefit Parameters'!$C$46*(QP_IncomeWP!BE325-Income_CF!BE327))</f>
        <v>1208447.4509398718</v>
      </c>
      <c r="BF325" s="1">
        <f>IF(QP_IncomeWP!BF325="","",'Cost and Benefit Parameters'!$C$46*(QP_IncomeWP!BF325-Income_CF!BF327))</f>
        <v>1232932.2058466368</v>
      </c>
      <c r="BG325" s="1">
        <f>IF(QP_IncomeWP!BG325="","",'Cost and Benefit Parameters'!$C$46*(QP_IncomeWP!BG325-Income_CF!BG327))</f>
        <v>1257158.5330458218</v>
      </c>
      <c r="BH325" s="1">
        <f>IF(QP_IncomeWP!BH325="","",'Cost and Benefit Parameters'!$C$46*(QP_IncomeWP!BH325-Income_CF!BH327))</f>
        <v>1281092.0061923908</v>
      </c>
      <c r="BI325" s="1">
        <f>IF(QP_IncomeWP!BI325="","",'Cost and Benefit Parameters'!$C$46*(QP_IncomeWP!BI325-Income_CF!BI327))</f>
        <v>1304698.065148162</v>
      </c>
      <c r="BJ325" s="1">
        <f>IF(QP_IncomeWP!BJ325="","",'Cost and Benefit Parameters'!$C$46*(QP_IncomeWP!BJ325-Income_CF!BJ327))</f>
        <v>1327942.097128771</v>
      </c>
      <c r="BK325" s="1">
        <f>IF(QP_IncomeWP!BK325="","",'Cost and Benefit Parameters'!$C$46*(QP_IncomeWP!BK325-Income_CF!BK327))</f>
        <v>1350789.5195296351</v>
      </c>
      <c r="BL325" s="1">
        <f>IF(QP_IncomeWP!BL325="","",'Cost and Benefit Parameters'!$C$46*(QP_IncomeWP!BL325-Income_CF!BL327))</f>
        <v>1373205.8641610846</v>
      </c>
      <c r="BM325" s="1">
        <f>IF(QP_IncomeWP!BM325="","",'Cost and Benefit Parameters'!$C$46*(QP_IncomeWP!BM325-Income_CF!BM327))</f>
        <v>1395156.8626121101</v>
      </c>
      <c r="BN325" s="1">
        <f>IF(QP_IncomeWP!BN325="","",'Cost and Benefit Parameters'!$C$46*(QP_IncomeWP!BN325-Income_CF!BN327))</f>
        <v>1416608.5324522809</v>
      </c>
      <c r="BO325" s="1">
        <f>IF(QP_IncomeWP!BO325="","",'Cost and Benefit Parameters'!$C$46*(QP_IncomeWP!BO325-Income_CF!BO327))</f>
        <v>1437527.263973186</v>
      </c>
      <c r="BP325" s="1" t="str">
        <f>IF(QP_IncomeWP!BP325="","",'Cost and Benefit Parameters'!$C$46*(QP_IncomeWP!BP325-Income_CF!BP327))</f>
        <v/>
      </c>
    </row>
    <row r="326" spans="1:72" x14ac:dyDescent="0.55000000000000004">
      <c r="A326" s="642"/>
      <c r="B326" t="s">
        <v>486</v>
      </c>
      <c r="J326" s="1" t="str">
        <f>IF(QP_IncomeWP!J326="","",'Cost and Benefit Parameters'!$C$46*(QP_IncomeWP!J326-Income_CF!J328))</f>
        <v/>
      </c>
      <c r="K326" s="1" t="str">
        <f>IF(QP_IncomeWP!K326="","",'Cost and Benefit Parameters'!$C$46*(QP_IncomeWP!K326-Income_CF!K328))</f>
        <v/>
      </c>
      <c r="L326" s="1" t="str">
        <f>IF(QP_IncomeWP!L326="","",'Cost and Benefit Parameters'!$C$46*(QP_IncomeWP!L326-Income_CF!L328))</f>
        <v/>
      </c>
      <c r="M326" s="1" t="str">
        <f>IF(QP_IncomeWP!M326="","",'Cost and Benefit Parameters'!$C$46*(QP_IncomeWP!M326-Income_CF!M328))</f>
        <v/>
      </c>
      <c r="N326" s="1" t="str">
        <f>IF(QP_IncomeWP!N326="","",'Cost and Benefit Parameters'!$C$46*(QP_IncomeWP!N326-Income_CF!N328))</f>
        <v/>
      </c>
      <c r="O326" s="1" t="str">
        <f>IF(QP_IncomeWP!O326="","",'Cost and Benefit Parameters'!$C$46*(QP_IncomeWP!O326-Income_CF!O328))</f>
        <v/>
      </c>
      <c r="P326" s="1" t="str">
        <f>IF(QP_IncomeWP!P326="","",'Cost and Benefit Parameters'!$C$46*(QP_IncomeWP!P326-Income_CF!P328))</f>
        <v/>
      </c>
      <c r="Q326" s="1" t="str">
        <f>IF(QP_IncomeWP!Q326="","",'Cost and Benefit Parameters'!$C$46*(QP_IncomeWP!Q326-Income_CF!Q328))</f>
        <v/>
      </c>
      <c r="R326" s="1" t="str">
        <f>IF(QP_IncomeWP!R326="","",'Cost and Benefit Parameters'!$C$46*(QP_IncomeWP!R326-Income_CF!R328))</f>
        <v/>
      </c>
      <c r="S326" s="1" t="str">
        <f>IF(QP_IncomeWP!S326="","",'Cost and Benefit Parameters'!$C$46*(QP_IncomeWP!S326-Income_CF!S328))</f>
        <v/>
      </c>
      <c r="T326" s="1" t="str">
        <f>IF(QP_IncomeWP!T326="","",'Cost and Benefit Parameters'!$C$46*(QP_IncomeWP!T326-Income_CF!T328))</f>
        <v/>
      </c>
      <c r="U326" s="1" t="str">
        <f>IF(QP_IncomeWP!U326="","",'Cost and Benefit Parameters'!$C$46*(QP_IncomeWP!U326-Income_CF!U328))</f>
        <v/>
      </c>
      <c r="V326" s="1" t="str">
        <f>IF(QP_IncomeWP!V326="","",'Cost and Benefit Parameters'!$C$46*(QP_IncomeWP!V326-Income_CF!V328))</f>
        <v/>
      </c>
      <c r="W326" s="1" t="str">
        <f>IF(QP_IncomeWP!W326="","",'Cost and Benefit Parameters'!$C$46*(QP_IncomeWP!W326-Income_CF!W328))</f>
        <v/>
      </c>
      <c r="X326" s="1" t="str">
        <f>IF(QP_IncomeWP!X326="","",'Cost and Benefit Parameters'!$C$46*(QP_IncomeWP!X326-Income_CF!X328))</f>
        <v/>
      </c>
      <c r="Y326" s="1" t="str">
        <f>IF(QP_IncomeWP!Y326="","",'Cost and Benefit Parameters'!$C$46*(QP_IncomeWP!Y326-Income_CF!Y328))</f>
        <v/>
      </c>
      <c r="Z326" s="1" t="str">
        <f>IF(QP_IncomeWP!Z326="","",'Cost and Benefit Parameters'!$C$46*(QP_IncomeWP!Z326-Income_CF!Z328))</f>
        <v/>
      </c>
      <c r="AA326" s="1" t="str">
        <f>IF(QP_IncomeWP!AA326="","",'Cost and Benefit Parameters'!$C$46*(QP_IncomeWP!AA326-Income_CF!AA328))</f>
        <v/>
      </c>
      <c r="AB326" s="1" t="str">
        <f>IF(QP_IncomeWP!AB326="","",'Cost and Benefit Parameters'!$C$46*(QP_IncomeWP!AB326-Income_CF!AB328))</f>
        <v/>
      </c>
      <c r="AC326" s="1">
        <f>IF(QP_IncomeWP!AC326="","",'Cost and Benefit Parameters'!$C$46*(QP_IncomeWP!AC326-Income_CF!AC328))</f>
        <v>531362.92032365873</v>
      </c>
      <c r="AD326" s="1">
        <f>IF(QP_IncomeWP!AD326="","",'Cost and Benefit Parameters'!$C$46*(QP_IncomeWP!AD326-Income_CF!AD328))</f>
        <v>551975.71778893226</v>
      </c>
      <c r="AE326" s="1">
        <f>IF(QP_IncomeWP!AE326="","",'Cost and Benefit Parameters'!$C$46*(QP_IncomeWP!AE326-Income_CF!AE328))</f>
        <v>573044.20368332404</v>
      </c>
      <c r="AF326" s="1">
        <f>IF(QP_IncomeWP!AF326="","",'Cost and Benefit Parameters'!$C$46*(QP_IncomeWP!AF326-Income_CF!AF328))</f>
        <v>594560.01432556228</v>
      </c>
      <c r="AG326" s="1">
        <f>IF(QP_IncomeWP!AG326="","",'Cost and Benefit Parameters'!$C$46*(QP_IncomeWP!AG326-Income_CF!AG328))</f>
        <v>620285.87626617437</v>
      </c>
      <c r="AH326" s="1">
        <f>IF(QP_IncomeWP!AH326="","",'Cost and Benefit Parameters'!$C$46*(QP_IncomeWP!AH326-Income_CF!AH328))</f>
        <v>642418.05306219915</v>
      </c>
      <c r="AI326" s="1">
        <f>IF(QP_IncomeWP!AI326="","",'Cost and Benefit Parameters'!$C$46*(QP_IncomeWP!AI326-Income_CF!AI328))</f>
        <v>664940.83515390859</v>
      </c>
      <c r="AJ326" s="1">
        <f>IF(QP_IncomeWP!AJ326="","",'Cost and Benefit Parameters'!$C$46*(QP_IncomeWP!AJ326-Income_CF!AJ328))</f>
        <v>687840.42405212682</v>
      </c>
      <c r="AK326" s="1">
        <f>IF(QP_IncomeWP!AK326="","",'Cost and Benefit Parameters'!$C$46*(QP_IncomeWP!AK326-Income_CF!AK328))</f>
        <v>711101.85213209351</v>
      </c>
      <c r="AL326" s="1">
        <f>IF(QP_IncomeWP!AL326="","",'Cost and Benefit Parameters'!$C$46*(QP_IncomeWP!AL326-Income_CF!AL328))</f>
        <v>734708.97889912687</v>
      </c>
      <c r="AM326" s="1">
        <f>IF(QP_IncomeWP!AM326="","",'Cost and Benefit Parameters'!$C$46*(QP_IncomeWP!AM326-Income_CF!AM328))</f>
        <v>758644.49070322723</v>
      </c>
      <c r="AN326" s="1">
        <f>IF(QP_IncomeWP!AN326="","",'Cost and Benefit Parameters'!$C$46*(QP_IncomeWP!AN326-Income_CF!AN328))</f>
        <v>782889.90402023506</v>
      </c>
      <c r="AO326" s="1">
        <f>IF(QP_IncomeWP!AO326="","",'Cost and Benefit Parameters'!$C$46*(QP_IncomeWP!AO326-Income_CF!AO328))</f>
        <v>807425.57240591652</v>
      </c>
      <c r="AP326" s="1">
        <f>IF(QP_IncomeWP!AP326="","",'Cost and Benefit Parameters'!$C$46*(QP_IncomeWP!AP326-Income_CF!AP328))</f>
        <v>832230.69721719471</v>
      </c>
      <c r="AQ326" s="1">
        <f>IF(QP_IncomeWP!AQ326="","",'Cost and Benefit Parameters'!$C$46*(QP_IncomeWP!AQ326-Income_CF!AQ328))</f>
        <v>857283.3421816529</v>
      </c>
      <c r="AR326" s="1">
        <f>IF(QP_IncomeWP!AR326="","",'Cost and Benefit Parameters'!$C$46*(QP_IncomeWP!AR326-Income_CF!AR328))</f>
        <v>882560.4518827165</v>
      </c>
      <c r="AS326" s="1">
        <f>IF(QP_IncomeWP!AS326="","",'Cost and Benefit Parameters'!$C$46*(QP_IncomeWP!AS326-Income_CF!AS328))</f>
        <v>908037.87421316071</v>
      </c>
      <c r="AT326" s="1">
        <f>IF(QP_IncomeWP!AT326="","",'Cost and Benefit Parameters'!$C$46*(QP_IncomeWP!AT326-Income_CF!AT328))</f>
        <v>933690.3868344659</v>
      </c>
      <c r="AU326" s="1">
        <f>IF(QP_IncomeWP!AU326="","",'Cost and Benefit Parameters'!$C$46*(QP_IncomeWP!AU326-Income_CF!AU328))</f>
        <v>959491.72766344657</v>
      </c>
      <c r="AV326" s="1">
        <f>IF(QP_IncomeWP!AV326="","",'Cost and Benefit Parameters'!$C$46*(QP_IncomeWP!AV326-Income_CF!AV328))</f>
        <v>985414.62939114845</v>
      </c>
      <c r="AW326" s="1">
        <f>IF(QP_IncomeWP!AW326="","",'Cost and Benefit Parameters'!$C$46*(QP_IncomeWP!AW326-Income_CF!AW328))</f>
        <v>1011430.8580219528</v>
      </c>
      <c r="AX326" s="1">
        <f>IF(QP_IncomeWP!AX326="","",'Cost and Benefit Parameters'!$C$46*(QP_IncomeWP!AX326-Income_CF!AX328))</f>
        <v>1037511.2554034119</v>
      </c>
      <c r="AY326" s="1">
        <f>IF(QP_IncomeWP!AY326="","",'Cost and Benefit Parameters'!$C$46*(QP_IncomeWP!AY326-Income_CF!AY328))</f>
        <v>1063625.785699477</v>
      </c>
      <c r="AZ326" s="1">
        <f>IF(QP_IncomeWP!AZ326="","",'Cost and Benefit Parameters'!$C$46*(QP_IncomeWP!AZ326-Income_CF!AZ328))</f>
        <v>1089743.5857418736</v>
      </c>
      <c r="BA326" s="1">
        <f>IF(QP_IncomeWP!BA326="","",'Cost and Benefit Parameters'!$C$46*(QP_IncomeWP!BA326-Income_CF!BA328))</f>
        <v>1115833.0191761113</v>
      </c>
      <c r="BB326" s="1">
        <f>IF(QP_IncomeWP!BB326="","",'Cost and Benefit Parameters'!$C$46*(QP_IncomeWP!BB326-Income_CF!BB328))</f>
        <v>1141861.7343003021</v>
      </c>
      <c r="BC326" s="1">
        <f>IF(QP_IncomeWP!BC326="","",'Cost and Benefit Parameters'!$C$46*(QP_IncomeWP!BC326-Income_CF!BC328))</f>
        <v>1167796.7254769197</v>
      </c>
      <c r="BD326" s="1">
        <f>IF(QP_IncomeWP!BD326="","",'Cost and Benefit Parameters'!$C$46*(QP_IncomeWP!BD326-Income_CF!BD328))</f>
        <v>1193604.3979793424</v>
      </c>
      <c r="BE326" s="1">
        <f>IF(QP_IncomeWP!BE326="","",'Cost and Benefit Parameters'!$C$46*(QP_IncomeWP!BE326-Income_CF!BE328))</f>
        <v>1219250.6361173468</v>
      </c>
      <c r="BF326" s="1">
        <f>IF(QP_IncomeWP!BF326="","",'Cost and Benefit Parameters'!$C$46*(QP_IncomeWP!BF326-Income_CF!BF328))</f>
        <v>1244700.8744680674</v>
      </c>
      <c r="BG326" s="1">
        <f>IF(QP_IncomeWP!BG326="","",'Cost and Benefit Parameters'!$C$46*(QP_IncomeWP!BG326-Income_CF!BG328))</f>
        <v>1269920.1720220353</v>
      </c>
      <c r="BH326" s="1">
        <f>IF(QP_IncomeWP!BH326="","",'Cost and Benefit Parameters'!$C$46*(QP_IncomeWP!BH326-Income_CF!BH328))</f>
        <v>1294873.2890371974</v>
      </c>
      <c r="BI326" s="1">
        <f>IF(QP_IncomeWP!BI326="","",'Cost and Benefit Parameters'!$C$46*(QP_IncomeWP!BI326-Income_CF!BI328))</f>
        <v>1319524.7663781624</v>
      </c>
      <c r="BJ326" s="1">
        <f>IF(QP_IncomeWP!BJ326="","",'Cost and Benefit Parameters'!$C$46*(QP_IncomeWP!BJ326-Income_CF!BJ328))</f>
        <v>1343839.0071026061</v>
      </c>
      <c r="BK326" s="1">
        <f>IF(QP_IncomeWP!BK326="","",'Cost and Benefit Parameters'!$C$46*(QP_IncomeWP!BK326-Income_CF!BK328))</f>
        <v>1367780.3600426342</v>
      </c>
      <c r="BL326" s="1">
        <f>IF(QP_IncomeWP!BL326="","",'Cost and Benefit Parameters'!$C$46*(QP_IncomeWP!BL326-Income_CF!BL328))</f>
        <v>1391313.2051155241</v>
      </c>
      <c r="BM326" s="1">
        <f>IF(QP_IncomeWP!BM326="","",'Cost and Benefit Parameters'!$C$46*(QP_IncomeWP!BM326-Income_CF!BM328))</f>
        <v>1414402.0400859176</v>
      </c>
      <c r="BN326" s="1">
        <f>IF(QP_IncomeWP!BN326="","",'Cost and Benefit Parameters'!$C$46*(QP_IncomeWP!BN326-Income_CF!BN328))</f>
        <v>1437011.5684904733</v>
      </c>
      <c r="BO326" s="1">
        <f>IF(QP_IncomeWP!BO326="","",'Cost and Benefit Parameters'!$C$46*(QP_IncomeWP!BO326-Income_CF!BO328))</f>
        <v>1459106.7884258493</v>
      </c>
      <c r="BP326" s="1">
        <f>IF(QP_IncomeWP!BP326="","",'Cost and Benefit Parameters'!$C$46*(QP_IncomeWP!BP326-Income_CF!BP328))</f>
        <v>1480653.0818923817</v>
      </c>
    </row>
    <row r="327" spans="1:72" x14ac:dyDescent="0.55000000000000004">
      <c r="A327" s="643"/>
      <c r="B327" s="329" t="s">
        <v>569</v>
      </c>
      <c r="C327" s="329"/>
      <c r="D327" s="329"/>
      <c r="E327" s="329"/>
      <c r="F327" s="329"/>
      <c r="G327" s="329"/>
      <c r="H327" s="330"/>
      <c r="I327" s="329"/>
      <c r="J327" s="330">
        <f>SUM(J307:J326)</f>
        <v>303028.84862656065</v>
      </c>
      <c r="K327" s="330">
        <f>SUM(K307:K326)</f>
        <v>626903.75307986804</v>
      </c>
      <c r="L327" s="330">
        <f t="shared" ref="L327:BP327" si="27">SUM(L307:L326)</f>
        <v>972509.96777843055</v>
      </c>
      <c r="M327" s="330">
        <f t="shared" si="27"/>
        <v>1340754.5350827496</v>
      </c>
      <c r="N327" s="330">
        <f t="shared" si="27"/>
        <v>1734717.538998622</v>
      </c>
      <c r="O327" s="330">
        <f t="shared" si="27"/>
        <v>2153121.1042016749</v>
      </c>
      <c r="P327" s="330">
        <f t="shared" si="27"/>
        <v>2596921.2042726511</v>
      </c>
      <c r="Q327" s="330">
        <f t="shared" si="27"/>
        <v>3067094.6229141476</v>
      </c>
      <c r="R327" s="330">
        <f t="shared" si="27"/>
        <v>3564638.9115125844</v>
      </c>
      <c r="S327" s="330">
        <f t="shared" si="27"/>
        <v>4090572.3432973903</v>
      </c>
      <c r="T327" s="330">
        <f t="shared" si="27"/>
        <v>4645933.8659622138</v>
      </c>
      <c r="U327" s="330">
        <f t="shared" si="27"/>
        <v>5231783.0547359493</v>
      </c>
      <c r="V327" s="330">
        <f t="shared" si="27"/>
        <v>5849200.0680117412</v>
      </c>
      <c r="W327" s="330">
        <f t="shared" si="27"/>
        <v>6499285.6077590054</v>
      </c>
      <c r="X327" s="330">
        <f t="shared" si="27"/>
        <v>7183160.8870565975</v>
      </c>
      <c r="Y327" s="330">
        <f t="shared" si="27"/>
        <v>7901967.6071938286</v>
      </c>
      <c r="Z327" s="330">
        <f t="shared" si="27"/>
        <v>8656867.9468894135</v>
      </c>
      <c r="AA327" s="330">
        <f t="shared" si="27"/>
        <v>9449044.5662764106</v>
      </c>
      <c r="AB327" s="330">
        <f t="shared" si="27"/>
        <v>10279700.628392799</v>
      </c>
      <c r="AC327" s="330">
        <f t="shared" si="27"/>
        <v>11150059.84100241</v>
      </c>
      <c r="AD327" s="330">
        <f t="shared" si="27"/>
        <v>11514062.713715428</v>
      </c>
      <c r="AE327" s="330">
        <f t="shared" si="27"/>
        <v>11882627.777420953</v>
      </c>
      <c r="AF327" s="330">
        <f t="shared" si="27"/>
        <v>12255442.004291026</v>
      </c>
      <c r="AG327" s="330">
        <f t="shared" si="27"/>
        <v>12632173.989420939</v>
      </c>
      <c r="AH327" s="330">
        <f t="shared" si="27"/>
        <v>13008588.735640906</v>
      </c>
      <c r="AI327" s="330">
        <f t="shared" si="27"/>
        <v>13388343.594678761</v>
      </c>
      <c r="AJ327" s="330">
        <f t="shared" si="27"/>
        <v>13771082.997006807</v>
      </c>
      <c r="AK327" s="330">
        <f t="shared" si="27"/>
        <v>14156435.759852203</v>
      </c>
      <c r="AL327" s="330">
        <f t="shared" si="27"/>
        <v>14544015.525910979</v>
      </c>
      <c r="AM327" s="330">
        <f t="shared" si="27"/>
        <v>14933421.259691933</v>
      </c>
      <c r="AN327" s="330">
        <f t="shared" si="27"/>
        <v>15324237.801329134</v>
      </c>
      <c r="AO327" s="330">
        <f t="shared" si="27"/>
        <v>15716036.477458071</v>
      </c>
      <c r="AP327" s="330">
        <f t="shared" si="27"/>
        <v>16108375.768501457</v>
      </c>
      <c r="AQ327" s="330">
        <f t="shared" si="27"/>
        <v>16500802.031458218</v>
      </c>
      <c r="AR327" s="330">
        <f t="shared" si="27"/>
        <v>16892850.277034961</v>
      </c>
      <c r="AS327" s="330">
        <f t="shared" si="27"/>
        <v>17284044.999703109</v>
      </c>
      <c r="AT327" s="330">
        <f t="shared" si="27"/>
        <v>17673901.059009925</v>
      </c>
      <c r="AU327" s="330">
        <f t="shared" si="27"/>
        <v>18061924.610217925</v>
      </c>
      <c r="AV327" s="330">
        <f t="shared" si="27"/>
        <v>18447614.0820968</v>
      </c>
      <c r="AW327" s="330">
        <f t="shared" si="27"/>
        <v>18830461.199446056</v>
      </c>
      <c r="AX327" s="330">
        <f t="shared" si="27"/>
        <v>18353601.251666829</v>
      </c>
      <c r="AY327" s="330">
        <f t="shared" si="27"/>
        <v>17835572.69615132</v>
      </c>
      <c r="AZ327" s="330">
        <f t="shared" si="27"/>
        <v>17275105.317765396</v>
      </c>
      <c r="BA327" s="330">
        <f t="shared" si="27"/>
        <v>16670922.583984233</v>
      </c>
      <c r="BB327" s="330">
        <f t="shared" si="27"/>
        <v>16021742.251752362</v>
      </c>
      <c r="BC327" s="330">
        <f t="shared" si="27"/>
        <v>15326276.93297562</v>
      </c>
      <c r="BD327" s="330">
        <f t="shared" si="27"/>
        <v>14583234.613723662</v>
      </c>
      <c r="BE327" s="330">
        <f t="shared" si="27"/>
        <v>13791319.122216649</v>
      </c>
      <c r="BF327" s="330">
        <f t="shared" si="27"/>
        <v>12949230.540682284</v>
      </c>
      <c r="BG327" s="330">
        <f t="shared" si="27"/>
        <v>12055665.55620064</v>
      </c>
      <c r="BH327" s="330">
        <f t="shared" si="27"/>
        <v>11109317.745703965</v>
      </c>
      <c r="BI327" s="330">
        <f t="shared" si="27"/>
        <v>10108877.790366769</v>
      </c>
      <c r="BJ327" s="330">
        <f t="shared" si="27"/>
        <v>9053033.6147082634</v>
      </c>
      <c r="BK327" s="330">
        <f t="shared" si="27"/>
        <v>7940470.4458338283</v>
      </c>
      <c r="BL327" s="330">
        <f t="shared" si="27"/>
        <v>6769870.7883649291</v>
      </c>
      <c r="BM327" s="330">
        <f t="shared" si="27"/>
        <v>5539914.3107468877</v>
      </c>
      <c r="BN327" s="330">
        <f t="shared" si="27"/>
        <v>4249277.6387807997</v>
      </c>
      <c r="BO327" s="330">
        <f t="shared" si="27"/>
        <v>2896634.0523990355</v>
      </c>
      <c r="BP327" s="330">
        <f t="shared" si="27"/>
        <v>1480653.0818923817</v>
      </c>
      <c r="BQ327" s="329"/>
      <c r="BR327" s="329"/>
      <c r="BS327" s="329"/>
      <c r="BT327" s="329"/>
    </row>
    <row r="328" spans="1:72" x14ac:dyDescent="0.55000000000000004">
      <c r="B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row>
    <row r="329" spans="1:72" x14ac:dyDescent="0.55000000000000004">
      <c r="A329" s="641" t="s">
        <v>493</v>
      </c>
      <c r="B329" s="128" t="s">
        <v>509</v>
      </c>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row>
    <row r="330" spans="1:72" x14ac:dyDescent="0.55000000000000004">
      <c r="A330" s="642"/>
      <c r="B330" t="s">
        <v>466</v>
      </c>
      <c r="N330" s="1">
        <f>IF(QP_IncomeWP!N330="","",'Cost and Benefit Parameters'!$C$47*(QP_IncomeWP!N330-Income_CF!N332))</f>
        <v>564718.96658746956</v>
      </c>
      <c r="O330" s="1">
        <f>IF(QP_IncomeWP!O330="","",'Cost and Benefit Parameters'!$C$47*(QP_IncomeWP!O330-Income_CF!O332))</f>
        <v>586625.7222865232</v>
      </c>
      <c r="P330" s="1">
        <f>IF(QP_IncomeWP!P330="","",'Cost and Benefit Parameters'!$C$47*(QP_IncomeWP!P330-Income_CF!P332))</f>
        <v>609016.77203195251</v>
      </c>
      <c r="Q330" s="1">
        <f>IF(QP_IncomeWP!Q330="","",'Cost and Benefit Parameters'!$C$47*(QP_IncomeWP!Q330-Income_CF!Q332))</f>
        <v>631883.22711650282</v>
      </c>
      <c r="R330" s="1">
        <f>IF(QP_IncomeWP!R330="","",'Cost and Benefit Parameters'!$C$47*(QP_IncomeWP!R330-Income_CF!R332))</f>
        <v>659224.01740127744</v>
      </c>
      <c r="S330" s="1">
        <f>IF(QP_IncomeWP!S330="","",'Cost and Benefit Parameters'!$C$47*(QP_IncomeWP!S330-Income_CF!S332))</f>
        <v>682745.53072209645</v>
      </c>
      <c r="T330" s="1">
        <f>IF(QP_IncomeWP!T330="","",'Cost and Benefit Parameters'!$C$47*(QP_IncomeWP!T330-Income_CF!T332))</f>
        <v>706682.16939413163</v>
      </c>
      <c r="U330" s="1">
        <f>IF(QP_IncomeWP!U330="","",'Cost and Benefit Parameters'!$C$47*(QP_IncomeWP!U330-Income_CF!U332))</f>
        <v>731019.2687348288</v>
      </c>
      <c r="V330" s="1">
        <f>IF(QP_IncomeWP!V330="","",'Cost and Benefit Parameters'!$C$47*(QP_IncomeWP!V330-Income_CF!V332))</f>
        <v>755740.92153413559</v>
      </c>
      <c r="W330" s="1">
        <f>IF(QP_IncomeWP!W330="","",'Cost and Benefit Parameters'!$C$47*(QP_IncomeWP!W330-Income_CF!W332))</f>
        <v>780829.97408574808</v>
      </c>
      <c r="X330" s="1">
        <f>IF(QP_IncomeWP!X330="","",'Cost and Benefit Parameters'!$C$47*(QP_IncomeWP!X330-Income_CF!X332))</f>
        <v>806268.02588379325</v>
      </c>
      <c r="Y330" s="1">
        <f>IF(QP_IncomeWP!Y330="","",'Cost and Benefit Parameters'!$C$47*(QP_IncomeWP!Y330-Income_CF!Y332))</f>
        <v>832035.43310996389</v>
      </c>
      <c r="Z330" s="1">
        <f>IF(QP_IncomeWP!Z330="","",'Cost and Benefit Parameters'!$C$47*(QP_IncomeWP!Z330-Income_CF!Z332))</f>
        <v>858111.31602414069</v>
      </c>
      <c r="AA330" s="1">
        <f>IF(QP_IncomeWP!AA330="","",'Cost and Benefit Parameters'!$C$47*(QP_IncomeWP!AA330-Income_CF!AA332))</f>
        <v>884473.57035864657</v>
      </c>
      <c r="AB330" s="1">
        <f>IF(QP_IncomeWP!AB330="","",'Cost and Benefit Parameters'!$C$47*(QP_IncomeWP!AB330-Income_CF!AB332))</f>
        <v>911098.88280234148</v>
      </c>
      <c r="AC330" s="1">
        <f>IF(QP_IncomeWP!AC330="","",'Cost and Benefit Parameters'!$C$47*(QP_IncomeWP!AC330-Income_CF!AC332))</f>
        <v>937962.75064620271</v>
      </c>
      <c r="AD330" s="1">
        <f>IF(QP_IncomeWP!AD330="","",'Cost and Benefit Parameters'!$C$47*(QP_IncomeWP!AD330-Income_CF!AD332))</f>
        <v>965039.50564633927</v>
      </c>
      <c r="AE330" s="1">
        <f>IF(QP_IncomeWP!AE330="","",'Cost and Benefit Parameters'!$C$47*(QP_IncomeWP!AE330-Income_CF!AE332))</f>
        <v>992302.34214432409</v>
      </c>
      <c r="AF330" s="1">
        <f>IF(QP_IncomeWP!AF330="","",'Cost and Benefit Parameters'!$C$47*(QP_IncomeWP!AF330-Income_CF!AF332))</f>
        <v>1019723.3494676003</v>
      </c>
      <c r="AG330" s="1">
        <f>IF(QP_IncomeWP!AG330="","",'Cost and Benefit Parameters'!$C$47*(QP_IncomeWP!AG330-Income_CF!AG332))</f>
        <v>1047273.5486152936</v>
      </c>
      <c r="AH330" s="1">
        <f>IF(QP_IncomeWP!AH330="","",'Cost and Benefit Parameters'!$C$47*(QP_IncomeWP!AH330-Income_CF!AH332))</f>
        <v>1074922.933216579</v>
      </c>
      <c r="AI330" s="1">
        <f>IF(QP_IncomeWP!AI330="","",'Cost and Benefit Parameters'!$C$47*(QP_IncomeWP!AI330-Income_CF!AI332))</f>
        <v>1102640.5147303175</v>
      </c>
      <c r="AJ330" s="1">
        <f>IF(QP_IncomeWP!AJ330="","",'Cost and Benefit Parameters'!$C$47*(QP_IncomeWP!AJ330-Income_CF!AJ332))</f>
        <v>1130394.3718356031</v>
      </c>
      <c r="AK330" s="1">
        <f>IF(QP_IncomeWP!AK330="","",'Cost and Benefit Parameters'!$C$47*(QP_IncomeWP!AK330-Income_CF!AK332))</f>
        <v>1158151.7039439422</v>
      </c>
      <c r="AL330" s="1">
        <f>IF(QP_IncomeWP!AL330="","",'Cost and Benefit Parameters'!$C$47*(QP_IncomeWP!AL330-Income_CF!AL332))</f>
        <v>1185878.8887442308</v>
      </c>
      <c r="AM330" s="1">
        <f>IF(QP_IncomeWP!AM330="","",'Cost and Benefit Parameters'!$C$47*(QP_IncomeWP!AM330-Income_CF!AM332))</f>
        <v>1213541.5436723912</v>
      </c>
      <c r="AN330" s="1">
        <f>IF(QP_IncomeWP!AN330="","",'Cost and Benefit Parameters'!$C$47*(QP_IncomeWP!AN330-Income_CF!AN332))</f>
        <v>1241104.5911782151</v>
      </c>
      <c r="AO330" s="1">
        <f>IF(QP_IncomeWP!AO330="","",'Cost and Benefit Parameters'!$C$47*(QP_IncomeWP!AO330-Income_CF!AO332))</f>
        <v>1268532.327642624</v>
      </c>
      <c r="AP330" s="1">
        <f>IF(QP_IncomeWP!AP330="","",'Cost and Benefit Parameters'!$C$47*(QP_IncomeWP!AP330-Income_CF!AP332))</f>
        <v>1295788.4957797013</v>
      </c>
      <c r="AQ330" s="1">
        <f>IF(QP_IncomeWP!AQ330="","",'Cost and Benefit Parameters'!$C$47*(QP_IncomeWP!AQ330-Income_CF!AQ332))</f>
        <v>1322836.3603391438</v>
      </c>
      <c r="AR330" s="1">
        <f>IF(QP_IncomeWP!AR330="","",'Cost and Benefit Parameters'!$C$47*(QP_IncomeWP!AR330-Income_CF!AR332))</f>
        <v>1349638.7869067776</v>
      </c>
      <c r="AS330" s="1">
        <f>IF(QP_IncomeWP!AS330="","",'Cost and Benefit Parameters'!$C$47*(QP_IncomeWP!AS330-Income_CF!AS332))</f>
        <v>1376158.3235830569</v>
      </c>
      <c r="AT330" s="1">
        <f>IF(QP_IncomeWP!AT330="","",'Cost and Benefit Parameters'!$C$47*(QP_IncomeWP!AT330-Income_CF!AT332))</f>
        <v>1402357.2853027885</v>
      </c>
      <c r="AU330" s="1">
        <f>IF(QP_IncomeWP!AU330="","",'Cost and Benefit Parameters'!$C$47*(QP_IncomeWP!AU330-Income_CF!AU332))</f>
        <v>1428197.8405430813</v>
      </c>
      <c r="AV330" s="1">
        <f>IF(QP_IncomeWP!AV330="","",'Cost and Benefit Parameters'!$C$47*(QP_IncomeWP!AV330-Income_CF!AV332))</f>
        <v>1453642.1001514927</v>
      </c>
      <c r="AW330" s="1">
        <f>IF(QP_IncomeWP!AW330="","",'Cost and Benefit Parameters'!$C$47*(QP_IncomeWP!AW330-Income_CF!AW332))</f>
        <v>1478652.2080121059</v>
      </c>
      <c r="AX330" s="1">
        <f>IF(QP_IncomeWP!AX330="","",'Cost and Benefit Parameters'!$C$47*(QP_IncomeWP!AX330-Income_CF!AX332))</f>
        <v>1503190.4332541814</v>
      </c>
      <c r="AY330" s="1">
        <f>IF(QP_IncomeWP!AY330="","",'Cost and Benefit Parameters'!$C$47*(QP_IncomeWP!AY330-Income_CF!AY332))</f>
        <v>1527219.2636962337</v>
      </c>
      <c r="AZ330" s="1">
        <f>IF(QP_IncomeWP!AZ330="","",'Cost and Benefit Parameters'!$C$47*(QP_IncomeWP!AZ330-Income_CF!AZ332))</f>
        <v>1550701.5002076339</v>
      </c>
      <c r="BA330" s="1">
        <f>IF(QP_IncomeWP!BA330="","",'Cost and Benefit Parameters'!$C$47*(QP_IncomeWP!BA330-Income_CF!BA332))</f>
        <v>1573600.3516607978</v>
      </c>
      <c r="BB330" s="1" t="str">
        <f>IF(QP_IncomeWP!BB330="","",'Cost and Benefit Parameters'!$C$47*(QP_IncomeWP!BB330-Income_CF!BB332))</f>
        <v/>
      </c>
      <c r="BC330" s="1" t="str">
        <f>IF(QP_IncomeWP!BC330="","",'Cost and Benefit Parameters'!$C$47*(QP_IncomeWP!BC330-Income_CF!BC332))</f>
        <v/>
      </c>
      <c r="BD330" s="1" t="str">
        <f>IF(QP_IncomeWP!BD330="","",'Cost and Benefit Parameters'!$C$47*(QP_IncomeWP!BD330-Income_CF!BD332))</f>
        <v/>
      </c>
      <c r="BE330" s="1" t="str">
        <f>IF(QP_IncomeWP!BE330="","",'Cost and Benefit Parameters'!$C$47*(QP_IncomeWP!BE330-Income_CF!BE332))</f>
        <v/>
      </c>
      <c r="BF330" s="1" t="str">
        <f>IF(QP_IncomeWP!BF330="","",'Cost and Benefit Parameters'!$C$47*(QP_IncomeWP!BF330-Income_CF!BF332))</f>
        <v/>
      </c>
      <c r="BG330" s="1" t="str">
        <f>IF(QP_IncomeWP!BG330="","",'Cost and Benefit Parameters'!$C$47*(QP_IncomeWP!BG330-Income_CF!BG332))</f>
        <v/>
      </c>
      <c r="BH330" s="1" t="str">
        <f>IF(QP_IncomeWP!BH330="","",'Cost and Benefit Parameters'!$C$47*(QP_IncomeWP!BH330-Income_CF!BH332))</f>
        <v/>
      </c>
      <c r="BI330" s="1" t="str">
        <f>IF(QP_IncomeWP!BI330="","",'Cost and Benefit Parameters'!$C$47*(QP_IncomeWP!BI330-Income_CF!BI332))</f>
        <v/>
      </c>
      <c r="BJ330" s="1" t="str">
        <f>IF(QP_IncomeWP!BJ330="","",'Cost and Benefit Parameters'!$C$47*(QP_IncomeWP!BJ330-Income_CF!BJ332))</f>
        <v/>
      </c>
      <c r="BK330" s="1" t="str">
        <f>IF(QP_IncomeWP!BK330="","",'Cost and Benefit Parameters'!$C$47*(QP_IncomeWP!BK330-Income_CF!BK332))</f>
        <v/>
      </c>
      <c r="BL330" s="1" t="str">
        <f>IF(QP_IncomeWP!BL330="","",'Cost and Benefit Parameters'!$C$47*(QP_IncomeWP!BL330-Income_CF!BL332))</f>
        <v/>
      </c>
      <c r="BM330" s="1" t="str">
        <f>IF(QP_IncomeWP!BM330="","",'Cost and Benefit Parameters'!$C$47*(QP_IncomeWP!BM330-Income_CF!BM332))</f>
        <v/>
      </c>
      <c r="BN330" s="1" t="str">
        <f>IF(QP_IncomeWP!BN330="","",'Cost and Benefit Parameters'!$C$47*(QP_IncomeWP!BN330-Income_CF!BN332))</f>
        <v/>
      </c>
      <c r="BO330" s="1" t="str">
        <f>IF(QP_IncomeWP!BO330="","",'Cost and Benefit Parameters'!$C$47*(QP_IncomeWP!BO330-Income_CF!BO332))</f>
        <v/>
      </c>
      <c r="BP330" s="1" t="str">
        <f>IF(QP_IncomeWP!BP330="","",'Cost and Benefit Parameters'!$C$47*(QP_IncomeWP!BP330-Income_CF!BP332))</f>
        <v/>
      </c>
      <c r="BQ330" s="1" t="str">
        <f>IF(QP_IncomeWP!BQ330="","",'Cost and Benefit Parameters'!$C$47*(QP_IncomeWP!BQ330-Income_CF!BQ332))</f>
        <v/>
      </c>
      <c r="BR330" s="1" t="str">
        <f>IF(QP_IncomeWP!BR330="","",'Cost and Benefit Parameters'!$C$47*(QP_IncomeWP!BR330-Income_CF!BR332))</f>
        <v/>
      </c>
      <c r="BS330" s="1" t="str">
        <f>IF(QP_IncomeWP!BS330="","",'Cost and Benefit Parameters'!$C$47*(QP_IncomeWP!BS330-Income_CF!BS332))</f>
        <v/>
      </c>
      <c r="BT330" s="1" t="str">
        <f>IF(QP_IncomeWP!BT330="","",'Cost and Benefit Parameters'!$C$47*(QP_IncomeWP!BT330-Income_CF!BT332))</f>
        <v/>
      </c>
    </row>
    <row r="331" spans="1:72" x14ac:dyDescent="0.55000000000000004">
      <c r="A331" s="642"/>
      <c r="B331" t="s">
        <v>468</v>
      </c>
      <c r="N331" s="1" t="str">
        <f>IF(QP_IncomeWP!N331="","",'Cost and Benefit Parameters'!$C$47*(QP_IncomeWP!N331-Income_CF!N333))</f>
        <v/>
      </c>
      <c r="O331" s="1">
        <f>IF(QP_IncomeWP!O331="","",'Cost and Benefit Parameters'!$C$47*(QP_IncomeWP!O331-Income_CF!O333))</f>
        <v>581660.53558509354</v>
      </c>
      <c r="P331" s="1">
        <f>IF(QP_IncomeWP!P331="","",'Cost and Benefit Parameters'!$C$47*(QP_IncomeWP!P331-Income_CF!P333))</f>
        <v>604224.49395511881</v>
      </c>
      <c r="Q331" s="1">
        <f>IF(QP_IncomeWP!Q331="","",'Cost and Benefit Parameters'!$C$47*(QP_IncomeWP!Q331-Income_CF!Q333))</f>
        <v>627287.2751929115</v>
      </c>
      <c r="R331" s="1">
        <f>IF(QP_IncomeWP!R331="","",'Cost and Benefit Parameters'!$C$47*(QP_IncomeWP!R331-Income_CF!R333))</f>
        <v>650839.72392999753</v>
      </c>
      <c r="S331" s="1">
        <f>IF(QP_IncomeWP!S331="","",'Cost and Benefit Parameters'!$C$47*(QP_IncomeWP!S331-Income_CF!S333))</f>
        <v>679000.73792331584</v>
      </c>
      <c r="T331" s="1">
        <f>IF(QP_IncomeWP!T331="","",'Cost and Benefit Parameters'!$C$47*(QP_IncomeWP!T331-Income_CF!T333))</f>
        <v>703227.89664375922</v>
      </c>
      <c r="U331" s="1">
        <f>IF(QP_IncomeWP!U331="","",'Cost and Benefit Parameters'!$C$47*(QP_IncomeWP!U331-Income_CF!U333))</f>
        <v>727882.63447595562</v>
      </c>
      <c r="V331" s="1">
        <f>IF(QP_IncomeWP!V331="","",'Cost and Benefit Parameters'!$C$47*(QP_IncomeWP!V331-Income_CF!V333))</f>
        <v>752949.84679687326</v>
      </c>
      <c r="W331" s="1">
        <f>IF(QP_IncomeWP!W331="","",'Cost and Benefit Parameters'!$C$47*(QP_IncomeWP!W331-Income_CF!W333))</f>
        <v>778413.14918015967</v>
      </c>
      <c r="X331" s="1">
        <f>IF(QP_IncomeWP!X331="","",'Cost and Benefit Parameters'!$C$47*(QP_IncomeWP!X331-Income_CF!X333))</f>
        <v>804254.87330832018</v>
      </c>
      <c r="Y331" s="1">
        <f>IF(QP_IncomeWP!Y331="","",'Cost and Benefit Parameters'!$C$47*(QP_IncomeWP!Y331-Income_CF!Y333))</f>
        <v>830456.06666030711</v>
      </c>
      <c r="Z331" s="1">
        <f>IF(QP_IncomeWP!Z331="","",'Cost and Benefit Parameters'!$C$47*(QP_IncomeWP!Z331-Income_CF!Z333))</f>
        <v>856996.49610326265</v>
      </c>
      <c r="AA331" s="1">
        <f>IF(QP_IncomeWP!AA331="","",'Cost and Benefit Parameters'!$C$47*(QP_IncomeWP!AA331-Income_CF!AA333))</f>
        <v>883854.65550486452</v>
      </c>
      <c r="AB331" s="1">
        <f>IF(QP_IncomeWP!AB331="","",'Cost and Benefit Parameters'!$C$47*(QP_IncomeWP!AB331-Income_CF!AB333))</f>
        <v>911007.77746940567</v>
      </c>
      <c r="AC331" s="1">
        <f>IF(QP_IncomeWP!AC331="","",'Cost and Benefit Parameters'!$C$47*(QP_IncomeWP!AC331-Income_CF!AC333))</f>
        <v>938431.84928641166</v>
      </c>
      <c r="AD331" s="1">
        <f>IF(QP_IncomeWP!AD331="","",'Cost and Benefit Parameters'!$C$47*(QP_IncomeWP!AD331-Income_CF!AD333))</f>
        <v>966101.6331655886</v>
      </c>
      <c r="AE331" s="1">
        <f>IF(QP_IncomeWP!AE331="","",'Cost and Benefit Parameters'!$C$47*(QP_IncomeWP!AE331-Income_CF!AE333))</f>
        <v>993990.69081572897</v>
      </c>
      <c r="AF331" s="1">
        <f>IF(QP_IncomeWP!AF331="","",'Cost and Benefit Parameters'!$C$47*(QP_IncomeWP!AF331-Income_CF!AF333))</f>
        <v>1022071.4124086538</v>
      </c>
      <c r="AG331" s="1">
        <f>IF(QP_IncomeWP!AG331="","",'Cost and Benefit Parameters'!$C$47*(QP_IncomeWP!AG331-Income_CF!AG333))</f>
        <v>1050315.0499516283</v>
      </c>
      <c r="AH331" s="1">
        <f>IF(QP_IncomeWP!AH331="","",'Cost and Benefit Parameters'!$C$47*(QP_IncomeWP!AH331-Income_CF!AH333))</f>
        <v>1078691.7550737525</v>
      </c>
      <c r="AI331" s="1">
        <f>IF(QP_IncomeWP!AI331="","",'Cost and Benefit Parameters'!$C$47*(QP_IncomeWP!AI331-Income_CF!AI333))</f>
        <v>1107170.6212130764</v>
      </c>
      <c r="AJ331" s="1">
        <f>IF(QP_IncomeWP!AJ331="","",'Cost and Benefit Parameters'!$C$47*(QP_IncomeWP!AJ331-Income_CF!AJ333))</f>
        <v>1135719.7301722271</v>
      </c>
      <c r="AK331" s="1">
        <f>IF(QP_IncomeWP!AK331="","",'Cost and Benefit Parameters'!$C$47*(QP_IncomeWP!AK331-Income_CF!AK333))</f>
        <v>1164306.2029906712</v>
      </c>
      <c r="AL331" s="1">
        <f>IF(QP_IncomeWP!AL331="","",'Cost and Benefit Parameters'!$C$47*(QP_IncomeWP!AL331-Income_CF!AL333))</f>
        <v>1192896.2550622597</v>
      </c>
      <c r="AM331" s="1">
        <f>IF(QP_IncomeWP!AM331="","",'Cost and Benefit Parameters'!$C$47*(QP_IncomeWP!AM331-Income_CF!AM333))</f>
        <v>1221455.2554065576</v>
      </c>
      <c r="AN331" s="1">
        <f>IF(QP_IncomeWP!AN331="","",'Cost and Benefit Parameters'!$C$47*(QP_IncomeWP!AN331-Income_CF!AN333))</f>
        <v>1249947.7899825627</v>
      </c>
      <c r="AO331" s="1">
        <f>IF(QP_IncomeWP!AO331="","",'Cost and Benefit Parameters'!$C$47*(QP_IncomeWP!AO331-Income_CF!AO333))</f>
        <v>1278337.7289135614</v>
      </c>
      <c r="AP331" s="1">
        <f>IF(QP_IncomeWP!AP331="","",'Cost and Benefit Parameters'!$C$47*(QP_IncomeWP!AP331-Income_CF!AP333))</f>
        <v>1306588.2974719023</v>
      </c>
      <c r="AQ331" s="1">
        <f>IF(QP_IncomeWP!AQ331="","",'Cost and Benefit Parameters'!$C$47*(QP_IncomeWP!AQ331-Income_CF!AQ333))</f>
        <v>1334662.1506530917</v>
      </c>
      <c r="AR331" s="1">
        <f>IF(QP_IncomeWP!AR331="","",'Cost and Benefit Parameters'!$C$47*(QP_IncomeWP!AR331-Income_CF!AR333))</f>
        <v>1362521.4511493177</v>
      </c>
      <c r="AS331" s="1">
        <f>IF(QP_IncomeWP!AS331="","",'Cost and Benefit Parameters'!$C$47*(QP_IncomeWP!AS331-Income_CF!AS333))</f>
        <v>1390127.9505139808</v>
      </c>
      <c r="AT331" s="1">
        <f>IF(QP_IncomeWP!AT331="","",'Cost and Benefit Parameters'!$C$47*(QP_IncomeWP!AT331-Income_CF!AT333))</f>
        <v>1417443.0732905485</v>
      </c>
      <c r="AU331" s="1">
        <f>IF(QP_IncomeWP!AU331="","",'Cost and Benefit Parameters'!$C$47*(QP_IncomeWP!AU331-Income_CF!AU333))</f>
        <v>1444428.0038618727</v>
      </c>
      <c r="AV331" s="1">
        <f>IF(QP_IncomeWP!AV331="","",'Cost and Benefit Parameters'!$C$47*(QP_IncomeWP!AV331-Income_CF!AV333))</f>
        <v>1471043.7757593743</v>
      </c>
      <c r="AW331" s="1">
        <f>IF(QP_IncomeWP!AW331="","",'Cost and Benefit Parameters'!$C$47*(QP_IncomeWP!AW331-Income_CF!AW333))</f>
        <v>1497251.3631560369</v>
      </c>
      <c r="AX331" s="1">
        <f>IF(QP_IncomeWP!AX331="","",'Cost and Benefit Parameters'!$C$47*(QP_IncomeWP!AX331-Income_CF!AX333))</f>
        <v>1523011.7742524687</v>
      </c>
      <c r="AY331" s="1">
        <f>IF(QP_IncomeWP!AY331="","",'Cost and Benefit Parameters'!$C$47*(QP_IncomeWP!AY331-Income_CF!AY333))</f>
        <v>1548286.1462518079</v>
      </c>
      <c r="AZ331" s="1">
        <f>IF(QP_IncomeWP!AZ331="","",'Cost and Benefit Parameters'!$C$47*(QP_IncomeWP!AZ331-Income_CF!AZ333))</f>
        <v>1573035.8416071211</v>
      </c>
      <c r="BA331" s="1">
        <f>IF(QP_IncomeWP!BA331="","",'Cost and Benefit Parameters'!$C$47*(QP_IncomeWP!BA331-Income_CF!BA333))</f>
        <v>1597222.5452138642</v>
      </c>
      <c r="BB331" s="1">
        <f>IF(QP_IncomeWP!BB331="","",'Cost and Benefit Parameters'!$C$47*(QP_IncomeWP!BB331-Income_CF!BB333))</f>
        <v>1620808.3622106214</v>
      </c>
      <c r="BC331" s="1" t="str">
        <f>IF(QP_IncomeWP!BC331="","",'Cost and Benefit Parameters'!$C$47*(QP_IncomeWP!BC331-Income_CF!BC333))</f>
        <v/>
      </c>
      <c r="BD331" s="1" t="str">
        <f>IF(QP_IncomeWP!BD331="","",'Cost and Benefit Parameters'!$C$47*(QP_IncomeWP!BD331-Income_CF!BD333))</f>
        <v/>
      </c>
      <c r="BE331" s="1" t="str">
        <f>IF(QP_IncomeWP!BE331="","",'Cost and Benefit Parameters'!$C$47*(QP_IncomeWP!BE331-Income_CF!BE333))</f>
        <v/>
      </c>
      <c r="BF331" s="1" t="str">
        <f>IF(QP_IncomeWP!BF331="","",'Cost and Benefit Parameters'!$C$47*(QP_IncomeWP!BF331-Income_CF!BF333))</f>
        <v/>
      </c>
      <c r="BG331" s="1" t="str">
        <f>IF(QP_IncomeWP!BG331="","",'Cost and Benefit Parameters'!$C$47*(QP_IncomeWP!BG331-Income_CF!BG333))</f>
        <v/>
      </c>
      <c r="BH331" s="1" t="str">
        <f>IF(QP_IncomeWP!BH331="","",'Cost and Benefit Parameters'!$C$47*(QP_IncomeWP!BH331-Income_CF!BH333))</f>
        <v/>
      </c>
      <c r="BI331" s="1" t="str">
        <f>IF(QP_IncomeWP!BI331="","",'Cost and Benefit Parameters'!$C$47*(QP_IncomeWP!BI331-Income_CF!BI333))</f>
        <v/>
      </c>
      <c r="BJ331" s="1" t="str">
        <f>IF(QP_IncomeWP!BJ331="","",'Cost and Benefit Parameters'!$C$47*(QP_IncomeWP!BJ331-Income_CF!BJ333))</f>
        <v/>
      </c>
      <c r="BK331" s="1" t="str">
        <f>IF(QP_IncomeWP!BK331="","",'Cost and Benefit Parameters'!$C$47*(QP_IncomeWP!BK331-Income_CF!BK333))</f>
        <v/>
      </c>
      <c r="BL331" s="1" t="str">
        <f>IF(QP_IncomeWP!BL331="","",'Cost and Benefit Parameters'!$C$47*(QP_IncomeWP!BL331-Income_CF!BL333))</f>
        <v/>
      </c>
      <c r="BM331" s="1" t="str">
        <f>IF(QP_IncomeWP!BM331="","",'Cost and Benefit Parameters'!$C$47*(QP_IncomeWP!BM331-Income_CF!BM333))</f>
        <v/>
      </c>
      <c r="BN331" s="1" t="str">
        <f>IF(QP_IncomeWP!BN331="","",'Cost and Benefit Parameters'!$C$47*(QP_IncomeWP!BN331-Income_CF!BN333))</f>
        <v/>
      </c>
      <c r="BO331" s="1" t="str">
        <f>IF(QP_IncomeWP!BO331="","",'Cost and Benefit Parameters'!$C$47*(QP_IncomeWP!BO331-Income_CF!BO333))</f>
        <v/>
      </c>
      <c r="BP331" s="1" t="str">
        <f>IF(QP_IncomeWP!BP331="","",'Cost and Benefit Parameters'!$C$47*(QP_IncomeWP!BP331-Income_CF!BP333))</f>
        <v/>
      </c>
      <c r="BQ331" s="1" t="str">
        <f>IF(QP_IncomeWP!BQ331="","",'Cost and Benefit Parameters'!$C$47*(QP_IncomeWP!BQ331-Income_CF!BQ333))</f>
        <v/>
      </c>
      <c r="BR331" s="1" t="str">
        <f>IF(QP_IncomeWP!BR331="","",'Cost and Benefit Parameters'!$C$47*(QP_IncomeWP!BR331-Income_CF!BR333))</f>
        <v/>
      </c>
      <c r="BS331" s="1" t="str">
        <f>IF(QP_IncomeWP!BS331="","",'Cost and Benefit Parameters'!$C$47*(QP_IncomeWP!BS331-Income_CF!BS333))</f>
        <v/>
      </c>
      <c r="BT331" s="1" t="str">
        <f>IF(QP_IncomeWP!BT331="","",'Cost and Benefit Parameters'!$C$47*(QP_IncomeWP!BT331-Income_CF!BT333))</f>
        <v/>
      </c>
    </row>
    <row r="332" spans="1:72" x14ac:dyDescent="0.55000000000000004">
      <c r="A332" s="642"/>
      <c r="B332" t="s">
        <v>469</v>
      </c>
      <c r="N332" s="1" t="str">
        <f>IF(QP_IncomeWP!N332="","",'Cost and Benefit Parameters'!$C$47*(QP_IncomeWP!N332-Income_CF!N334))</f>
        <v/>
      </c>
      <c r="O332" s="1" t="str">
        <f>IF(QP_IncomeWP!O332="","",'Cost and Benefit Parameters'!$C$47*(QP_IncomeWP!O332-Income_CF!O334))</f>
        <v/>
      </c>
      <c r="P332" s="1">
        <f>IF(QP_IncomeWP!P332="","",'Cost and Benefit Parameters'!$C$47*(QP_IncomeWP!P332-Income_CF!P334))</f>
        <v>599110.35165264644</v>
      </c>
      <c r="Q332" s="1">
        <f>IF(QP_IncomeWP!Q332="","",'Cost and Benefit Parameters'!$C$47*(QP_IncomeWP!Q332-Income_CF!Q334))</f>
        <v>622351.22877377248</v>
      </c>
      <c r="R332" s="1">
        <f>IF(QP_IncomeWP!R332="","",'Cost and Benefit Parameters'!$C$47*(QP_IncomeWP!R332-Income_CF!R334))</f>
        <v>646105.89344869857</v>
      </c>
      <c r="S332" s="1">
        <f>IF(QP_IncomeWP!S332="","",'Cost and Benefit Parameters'!$C$47*(QP_IncomeWP!S332-Income_CF!S334))</f>
        <v>670364.9156478974</v>
      </c>
      <c r="T332" s="1">
        <f>IF(QP_IncomeWP!T332="","",'Cost and Benefit Parameters'!$C$47*(QP_IncomeWP!T332-Income_CF!T334))</f>
        <v>699370.76006101537</v>
      </c>
      <c r="U332" s="1">
        <f>IF(QP_IncomeWP!U332="","",'Cost and Benefit Parameters'!$C$47*(QP_IncomeWP!U332-Income_CF!U334))</f>
        <v>724324.7335430719</v>
      </c>
      <c r="V332" s="1">
        <f>IF(QP_IncomeWP!V332="","",'Cost and Benefit Parameters'!$C$47*(QP_IncomeWP!V332-Income_CF!V334))</f>
        <v>749719.11351023405</v>
      </c>
      <c r="W332" s="1">
        <f>IF(QP_IncomeWP!W332="","",'Cost and Benefit Parameters'!$C$47*(QP_IncomeWP!W332-Income_CF!W334))</f>
        <v>775538.34220077971</v>
      </c>
      <c r="X332" s="1">
        <f>IF(QP_IncomeWP!X332="","",'Cost and Benefit Parameters'!$C$47*(QP_IncomeWP!X332-Income_CF!X334))</f>
        <v>801765.54365556478</v>
      </c>
      <c r="Y332" s="1">
        <f>IF(QP_IncomeWP!Y332="","",'Cost and Benefit Parameters'!$C$47*(QP_IncomeWP!Y332-Income_CF!Y334))</f>
        <v>828382.51950757031</v>
      </c>
      <c r="Z332" s="1">
        <f>IF(QP_IncomeWP!Z332="","",'Cost and Benefit Parameters'!$C$47*(QP_IncomeWP!Z332-Income_CF!Z334))</f>
        <v>855369.74866011657</v>
      </c>
      <c r="AA332" s="1">
        <f>IF(QP_IncomeWP!AA332="","",'Cost and Benefit Parameters'!$C$47*(QP_IncomeWP!AA332-Income_CF!AA334))</f>
        <v>882706.39098636073</v>
      </c>
      <c r="AB332" s="1">
        <f>IF(QP_IncomeWP!AB332="","",'Cost and Benefit Parameters'!$C$47*(QP_IncomeWP!AB332-Income_CF!AB334))</f>
        <v>910370.29517001088</v>
      </c>
      <c r="AC332" s="1">
        <f>IF(QP_IncomeWP!AC332="","",'Cost and Benefit Parameters'!$C$47*(QP_IncomeWP!AC332-Income_CF!AC334))</f>
        <v>938338.01079348801</v>
      </c>
      <c r="AD332" s="1">
        <f>IF(QP_IncomeWP!AD332="","",'Cost and Benefit Parameters'!$C$47*(QP_IncomeWP!AD332-Income_CF!AD334))</f>
        <v>966584.80476500443</v>
      </c>
      <c r="AE332" s="1">
        <f>IF(QP_IncomeWP!AE332="","",'Cost and Benefit Parameters'!$C$47*(QP_IncomeWP!AE332-Income_CF!AE334))</f>
        <v>995084.6821605569</v>
      </c>
      <c r="AF332" s="1">
        <f>IF(QP_IncomeWP!AF332="","",'Cost and Benefit Parameters'!$C$47*(QP_IncomeWP!AF332-Income_CF!AF334))</f>
        <v>1023810.4115402014</v>
      </c>
      <c r="AG332" s="1">
        <f>IF(QP_IncomeWP!AG332="","",'Cost and Benefit Parameters'!$C$47*(QP_IncomeWP!AG332-Income_CF!AG334))</f>
        <v>1052733.5547809137</v>
      </c>
      <c r="AH332" s="1">
        <f>IF(QP_IncomeWP!AH332="","",'Cost and Benefit Parameters'!$C$47*(QP_IncomeWP!AH332-Income_CF!AH334))</f>
        <v>1081824.501450177</v>
      </c>
      <c r="AI332" s="1">
        <f>IF(QP_IncomeWP!AI332="","",'Cost and Benefit Parameters'!$C$47*(QP_IncomeWP!AI332-Income_CF!AI334))</f>
        <v>1111052.5077259645</v>
      </c>
      <c r="AJ332" s="1">
        <f>IF(QP_IncomeWP!AJ332="","",'Cost and Benefit Parameters'!$C$47*(QP_IncomeWP!AJ332-Income_CF!AJ334))</f>
        <v>1140385.7398494687</v>
      </c>
      <c r="AK332" s="1">
        <f>IF(QP_IncomeWP!AK332="","",'Cost and Benefit Parameters'!$C$47*(QP_IncomeWP!AK332-Income_CF!AK334))</f>
        <v>1169791.3220773942</v>
      </c>
      <c r="AL332" s="1">
        <f>IF(QP_IncomeWP!AL332="","",'Cost and Benefit Parameters'!$C$47*(QP_IncomeWP!AL332-Income_CF!AL334))</f>
        <v>1199235.3890803913</v>
      </c>
      <c r="AM332" s="1">
        <f>IF(QP_IncomeWP!AM332="","",'Cost and Benefit Parameters'!$C$47*(QP_IncomeWP!AM332-Income_CF!AM334))</f>
        <v>1228683.1427141281</v>
      </c>
      <c r="AN332" s="1">
        <f>IF(QP_IncomeWP!AN332="","",'Cost and Benefit Parameters'!$C$47*(QP_IncomeWP!AN332-Income_CF!AN334))</f>
        <v>1258098.9130687548</v>
      </c>
      <c r="AO332" s="1">
        <f>IF(QP_IncomeWP!AO332="","",'Cost and Benefit Parameters'!$C$47*(QP_IncomeWP!AO332-Income_CF!AO334))</f>
        <v>1287446.2236820392</v>
      </c>
      <c r="AP332" s="1">
        <f>IF(QP_IncomeWP!AP332="","",'Cost and Benefit Parameters'!$C$47*(QP_IncomeWP!AP332-Income_CF!AP334))</f>
        <v>1316687.8607809686</v>
      </c>
      <c r="AQ332" s="1">
        <f>IF(QP_IncomeWP!AQ332="","",'Cost and Benefit Parameters'!$C$47*(QP_IncomeWP!AQ332-Income_CF!AQ334))</f>
        <v>1345785.9463960591</v>
      </c>
      <c r="AR332" s="1">
        <f>IF(QP_IncomeWP!AR332="","",'Cost and Benefit Parameters'!$C$47*(QP_IncomeWP!AR332-Income_CF!AR334))</f>
        <v>1374702.0151726846</v>
      </c>
      <c r="AS332" s="1">
        <f>IF(QP_IncomeWP!AS332="","",'Cost and Benefit Parameters'!$C$47*(QP_IncomeWP!AS332-Income_CF!AS334))</f>
        <v>1403397.094683798</v>
      </c>
      <c r="AT332" s="1">
        <f>IF(QP_IncomeWP!AT332="","",'Cost and Benefit Parameters'!$C$47*(QP_IncomeWP!AT332-Income_CF!AT334))</f>
        <v>1431831.7890293996</v>
      </c>
      <c r="AU332" s="1">
        <f>IF(QP_IncomeWP!AU332="","",'Cost and Benefit Parameters'!$C$47*(QP_IncomeWP!AU332-Income_CF!AU334))</f>
        <v>1459966.365489265</v>
      </c>
      <c r="AV332" s="1">
        <f>IF(QP_IncomeWP!AV332="","",'Cost and Benefit Parameters'!$C$47*(QP_IncomeWP!AV332-Income_CF!AV334))</f>
        <v>1487760.8439777291</v>
      </c>
      <c r="AW332" s="1">
        <f>IF(QP_IncomeWP!AW332="","",'Cost and Benefit Parameters'!$C$47*(QP_IncomeWP!AW332-Income_CF!AW334))</f>
        <v>1515175.0890321555</v>
      </c>
      <c r="AX332" s="1">
        <f>IF(QP_IncomeWP!AX332="","",'Cost and Benefit Parameters'!$C$47*(QP_IncomeWP!AX332-Income_CF!AX334))</f>
        <v>1542168.9040507181</v>
      </c>
      <c r="AY332" s="1">
        <f>IF(QP_IncomeWP!AY332="","",'Cost and Benefit Parameters'!$C$47*(QP_IncomeWP!AY332-Income_CF!AY334))</f>
        <v>1568702.1274800426</v>
      </c>
      <c r="AZ332" s="1">
        <f>IF(QP_IncomeWP!AZ332="","",'Cost and Benefit Parameters'!$C$47*(QP_IncomeWP!AZ332-Income_CF!AZ334))</f>
        <v>1594734.7306393615</v>
      </c>
      <c r="BA332" s="1">
        <f>IF(QP_IncomeWP!BA332="","",'Cost and Benefit Parameters'!$C$47*(QP_IncomeWP!BA332-Income_CF!BA334))</f>
        <v>1620226.916855335</v>
      </c>
      <c r="BB332" s="1">
        <f>IF(QP_IncomeWP!BB332="","",'Cost and Benefit Parameters'!$C$47*(QP_IncomeWP!BB332-Income_CF!BB334))</f>
        <v>1645139.2215702792</v>
      </c>
      <c r="BC332" s="1">
        <f>IF(QP_IncomeWP!BC332="","",'Cost and Benefit Parameters'!$C$47*(QP_IncomeWP!BC332-Income_CF!BC334))</f>
        <v>1669432.6130769399</v>
      </c>
      <c r="BD332" s="1" t="str">
        <f>IF(QP_IncomeWP!BD332="","",'Cost and Benefit Parameters'!$C$47*(QP_IncomeWP!BD332-Income_CF!BD334))</f>
        <v/>
      </c>
      <c r="BE332" s="1" t="str">
        <f>IF(QP_IncomeWP!BE332="","",'Cost and Benefit Parameters'!$C$47*(QP_IncomeWP!BE332-Income_CF!BE334))</f>
        <v/>
      </c>
      <c r="BF332" s="1" t="str">
        <f>IF(QP_IncomeWP!BF332="","",'Cost and Benefit Parameters'!$C$47*(QP_IncomeWP!BF332-Income_CF!BF334))</f>
        <v/>
      </c>
      <c r="BG332" s="1" t="str">
        <f>IF(QP_IncomeWP!BG332="","",'Cost and Benefit Parameters'!$C$47*(QP_IncomeWP!BG332-Income_CF!BG334))</f>
        <v/>
      </c>
      <c r="BH332" s="1" t="str">
        <f>IF(QP_IncomeWP!BH332="","",'Cost and Benefit Parameters'!$C$47*(QP_IncomeWP!BH332-Income_CF!BH334))</f>
        <v/>
      </c>
      <c r="BI332" s="1" t="str">
        <f>IF(QP_IncomeWP!BI332="","",'Cost and Benefit Parameters'!$C$47*(QP_IncomeWP!BI332-Income_CF!BI334))</f>
        <v/>
      </c>
      <c r="BJ332" s="1" t="str">
        <f>IF(QP_IncomeWP!BJ332="","",'Cost and Benefit Parameters'!$C$47*(QP_IncomeWP!BJ332-Income_CF!BJ334))</f>
        <v/>
      </c>
      <c r="BK332" s="1" t="str">
        <f>IF(QP_IncomeWP!BK332="","",'Cost and Benefit Parameters'!$C$47*(QP_IncomeWP!BK332-Income_CF!BK334))</f>
        <v/>
      </c>
      <c r="BL332" s="1" t="str">
        <f>IF(QP_IncomeWP!BL332="","",'Cost and Benefit Parameters'!$C$47*(QP_IncomeWP!BL332-Income_CF!BL334))</f>
        <v/>
      </c>
      <c r="BM332" s="1" t="str">
        <f>IF(QP_IncomeWP!BM332="","",'Cost and Benefit Parameters'!$C$47*(QP_IncomeWP!BM332-Income_CF!BM334))</f>
        <v/>
      </c>
      <c r="BN332" s="1" t="str">
        <f>IF(QP_IncomeWP!BN332="","",'Cost and Benefit Parameters'!$C$47*(QP_IncomeWP!BN332-Income_CF!BN334))</f>
        <v/>
      </c>
      <c r="BO332" s="1" t="str">
        <f>IF(QP_IncomeWP!BO332="","",'Cost and Benefit Parameters'!$C$47*(QP_IncomeWP!BO332-Income_CF!BO334))</f>
        <v/>
      </c>
      <c r="BP332" s="1" t="str">
        <f>IF(QP_IncomeWP!BP332="","",'Cost and Benefit Parameters'!$C$47*(QP_IncomeWP!BP332-Income_CF!BP334))</f>
        <v/>
      </c>
      <c r="BQ332" s="1" t="str">
        <f>IF(QP_IncomeWP!BQ332="","",'Cost and Benefit Parameters'!$C$47*(QP_IncomeWP!BQ332-Income_CF!BQ334))</f>
        <v/>
      </c>
      <c r="BR332" s="1" t="str">
        <f>IF(QP_IncomeWP!BR332="","",'Cost and Benefit Parameters'!$C$47*(QP_IncomeWP!BR332-Income_CF!BR334))</f>
        <v/>
      </c>
      <c r="BS332" s="1" t="str">
        <f>IF(QP_IncomeWP!BS332="","",'Cost and Benefit Parameters'!$C$47*(QP_IncomeWP!BS332-Income_CF!BS334))</f>
        <v/>
      </c>
      <c r="BT332" s="1" t="str">
        <f>IF(QP_IncomeWP!BT332="","",'Cost and Benefit Parameters'!$C$47*(QP_IncomeWP!BT332-Income_CF!BT334))</f>
        <v/>
      </c>
    </row>
    <row r="333" spans="1:72" x14ac:dyDescent="0.55000000000000004">
      <c r="A333" s="642"/>
      <c r="B333" t="s">
        <v>470</v>
      </c>
      <c r="N333" s="1" t="str">
        <f>IF(QP_IncomeWP!N333="","",'Cost and Benefit Parameters'!$C$47*(QP_IncomeWP!N333-Income_CF!N335))</f>
        <v/>
      </c>
      <c r="O333" s="1" t="str">
        <f>IF(QP_IncomeWP!O333="","",'Cost and Benefit Parameters'!$C$47*(QP_IncomeWP!O333-Income_CF!O335))</f>
        <v/>
      </c>
      <c r="P333" s="1" t="str">
        <f>IF(QP_IncomeWP!P333="","",'Cost and Benefit Parameters'!$C$47*(QP_IncomeWP!P333-Income_CF!P335))</f>
        <v/>
      </c>
      <c r="Q333" s="1">
        <f>IF(QP_IncomeWP!Q333="","",'Cost and Benefit Parameters'!$C$47*(QP_IncomeWP!Q333-Income_CF!Q335))</f>
        <v>617083.66220222577</v>
      </c>
      <c r="R333" s="1">
        <f>IF(QP_IncomeWP!R333="","",'Cost and Benefit Parameters'!$C$47*(QP_IncomeWP!R333-Income_CF!R335))</f>
        <v>641021.76563698531</v>
      </c>
      <c r="S333" s="1">
        <f>IF(QP_IncomeWP!S333="","",'Cost and Benefit Parameters'!$C$47*(QP_IncomeWP!S333-Income_CF!S335))</f>
        <v>665489.07025215926</v>
      </c>
      <c r="T333" s="1">
        <f>IF(QP_IncomeWP!T333="","",'Cost and Benefit Parameters'!$C$47*(QP_IncomeWP!T333-Income_CF!T335))</f>
        <v>690475.86311733432</v>
      </c>
      <c r="U333" s="1">
        <f>IF(QP_IncomeWP!U333="","",'Cost and Benefit Parameters'!$C$47*(QP_IncomeWP!U333-Income_CF!U335))</f>
        <v>720351.88286284532</v>
      </c>
      <c r="V333" s="1">
        <f>IF(QP_IncomeWP!V333="","",'Cost and Benefit Parameters'!$C$47*(QP_IncomeWP!V333-Income_CF!V335))</f>
        <v>746054.47554936435</v>
      </c>
      <c r="W333" s="1">
        <f>IF(QP_IncomeWP!W333="","",'Cost and Benefit Parameters'!$C$47*(QP_IncomeWP!W333-Income_CF!W335))</f>
        <v>772210.68691554107</v>
      </c>
      <c r="X333" s="1">
        <f>IF(QP_IncomeWP!X333="","",'Cost and Benefit Parameters'!$C$47*(QP_IncomeWP!X333-Income_CF!X335))</f>
        <v>798804.49246680306</v>
      </c>
      <c r="Y333" s="1">
        <f>IF(QP_IncomeWP!Y333="","",'Cost and Benefit Parameters'!$C$47*(QP_IncomeWP!Y333-Income_CF!Y335))</f>
        <v>825818.50996523129</v>
      </c>
      <c r="Z333" s="1">
        <f>IF(QP_IncomeWP!Z333="","",'Cost and Benefit Parameters'!$C$47*(QP_IncomeWP!Z333-Income_CF!Z335))</f>
        <v>853233.99509279721</v>
      </c>
      <c r="AA333" s="1">
        <f>IF(QP_IncomeWP!AA333="","",'Cost and Benefit Parameters'!$C$47*(QP_IncomeWP!AA333-Income_CF!AA335))</f>
        <v>881030.84111991979</v>
      </c>
      <c r="AB333" s="1">
        <f>IF(QP_IncomeWP!AB333="","",'Cost and Benefit Parameters'!$C$47*(QP_IncomeWP!AB333-Income_CF!AB335))</f>
        <v>909187.58271595126</v>
      </c>
      <c r="AC333" s="1">
        <f>IF(QP_IncomeWP!AC333="","",'Cost and Benefit Parameters'!$C$47*(QP_IncomeWP!AC333-Income_CF!AC335))</f>
        <v>937681.40402511123</v>
      </c>
      <c r="AD333" s="1">
        <f>IF(QP_IncomeWP!AD333="","",'Cost and Benefit Parameters'!$C$47*(QP_IncomeWP!AD333-Income_CF!AD335))</f>
        <v>966488.15111729247</v>
      </c>
      <c r="AE333" s="1">
        <f>IF(QP_IncomeWP!AE333="","",'Cost and Benefit Parameters'!$C$47*(QP_IncomeWP!AE333-Income_CF!AE335))</f>
        <v>995582.34890795453</v>
      </c>
      <c r="AF333" s="1">
        <f>IF(QP_IncomeWP!AF333="","",'Cost and Benefit Parameters'!$C$47*(QP_IncomeWP!AF333-Income_CF!AF335))</f>
        <v>1024937.2226253732</v>
      </c>
      <c r="AG333" s="1">
        <f>IF(QP_IncomeWP!AG333="","",'Cost and Benefit Parameters'!$C$47*(QP_IncomeWP!AG333-Income_CF!AG335))</f>
        <v>1054524.7238864074</v>
      </c>
      <c r="AH333" s="1">
        <f>IF(QP_IncomeWP!AH333="","",'Cost and Benefit Parameters'!$C$47*(QP_IncomeWP!AH333-Income_CF!AH335))</f>
        <v>1084315.5614243408</v>
      </c>
      <c r="AI333" s="1">
        <f>IF(QP_IncomeWP!AI333="","",'Cost and Benefit Parameters'!$C$47*(QP_IncomeWP!AI333-Income_CF!AI335))</f>
        <v>1114279.236493683</v>
      </c>
      <c r="AJ333" s="1">
        <f>IF(QP_IncomeWP!AJ333="","",'Cost and Benefit Parameters'!$C$47*(QP_IncomeWP!AJ333-Income_CF!AJ335))</f>
        <v>1144384.082957743</v>
      </c>
      <c r="AK333" s="1">
        <f>IF(QP_IncomeWP!AK333="","",'Cost and Benefit Parameters'!$C$47*(QP_IncomeWP!AK333-Income_CF!AK335))</f>
        <v>1174597.312044953</v>
      </c>
      <c r="AL333" s="1">
        <f>IF(QP_IncomeWP!AL333="","",'Cost and Benefit Parameters'!$C$47*(QP_IncomeWP!AL333-Income_CF!AL335))</f>
        <v>1204885.0617397155</v>
      </c>
      <c r="AM333" s="1">
        <f>IF(QP_IncomeWP!AM333="","",'Cost and Benefit Parameters'!$C$47*(QP_IncomeWP!AM333-Income_CF!AM335))</f>
        <v>1235212.4507528029</v>
      </c>
      <c r="AN333" s="1">
        <f>IF(QP_IncomeWP!AN333="","",'Cost and Benefit Parameters'!$C$47*(QP_IncomeWP!AN333-Income_CF!AN335))</f>
        <v>1265543.6369955514</v>
      </c>
      <c r="AO333" s="1">
        <f>IF(QP_IncomeWP!AO333="","",'Cost and Benefit Parameters'!$C$47*(QP_IncomeWP!AO333-Income_CF!AO335))</f>
        <v>1295841.8804608171</v>
      </c>
      <c r="AP333" s="1">
        <f>IF(QP_IncomeWP!AP333="","",'Cost and Benefit Parameters'!$C$47*(QP_IncomeWP!AP333-Income_CF!AP335))</f>
        <v>1326069.6103925004</v>
      </c>
      <c r="AQ333" s="1">
        <f>IF(QP_IncomeWP!AQ333="","",'Cost and Benefit Parameters'!$C$47*(QP_IncomeWP!AQ333-Income_CF!AQ335))</f>
        <v>1356188.4966043977</v>
      </c>
      <c r="AR333" s="1">
        <f>IF(QP_IncomeWP!AR333="","",'Cost and Benefit Parameters'!$C$47*(QP_IncomeWP!AR333-Income_CF!AR335))</f>
        <v>1386159.524787941</v>
      </c>
      <c r="AS333" s="1">
        <f>IF(QP_IncomeWP!AS333="","",'Cost and Benefit Parameters'!$C$47*(QP_IncomeWP!AS333-Income_CF!AS335))</f>
        <v>1415943.0756278648</v>
      </c>
      <c r="AT333" s="1">
        <f>IF(QP_IncomeWP!AT333="","",'Cost and Benefit Parameters'!$C$47*(QP_IncomeWP!AT333-Income_CF!AT335))</f>
        <v>1445499.0075243108</v>
      </c>
      <c r="AU333" s="1">
        <f>IF(QP_IncomeWP!AU333="","",'Cost and Benefit Parameters'!$C$47*(QP_IncomeWP!AU333-Income_CF!AU335))</f>
        <v>1474786.7427002818</v>
      </c>
      <c r="AV333" s="1">
        <f>IF(QP_IncomeWP!AV333="","",'Cost and Benefit Parameters'!$C$47*(QP_IncomeWP!AV333-Income_CF!AV335))</f>
        <v>1503765.3564539438</v>
      </c>
      <c r="AW333" s="1">
        <f>IF(QP_IncomeWP!AW333="","",'Cost and Benefit Parameters'!$C$47*(QP_IncomeWP!AW333-Income_CF!AW335))</f>
        <v>1532393.6692970607</v>
      </c>
      <c r="AX333" s="1">
        <f>IF(QP_IncomeWP!AX333="","",'Cost and Benefit Parameters'!$C$47*(QP_IncomeWP!AX333-Income_CF!AX335))</f>
        <v>1560630.3417031202</v>
      </c>
      <c r="AY333" s="1">
        <f>IF(QP_IncomeWP!AY333="","",'Cost and Benefit Parameters'!$C$47*(QP_IncomeWP!AY333-Income_CF!AY335))</f>
        <v>1588433.9711722401</v>
      </c>
      <c r="AZ333" s="1">
        <f>IF(QP_IncomeWP!AZ333="","",'Cost and Benefit Parameters'!$C$47*(QP_IncomeWP!AZ333-Income_CF!AZ335))</f>
        <v>1615763.1913044446</v>
      </c>
      <c r="BA333" s="1">
        <f>IF(QP_IncomeWP!BA333="","",'Cost and Benefit Parameters'!$C$47*(QP_IncomeWP!BA333-Income_CF!BA335))</f>
        <v>1642576.7725585424</v>
      </c>
      <c r="BB333" s="1">
        <f>IF(QP_IncomeWP!BB333="","",'Cost and Benefit Parameters'!$C$47*(QP_IncomeWP!BB333-Income_CF!BB335))</f>
        <v>1668833.724360995</v>
      </c>
      <c r="BC333" s="1">
        <f>IF(QP_IncomeWP!BC333="","",'Cost and Benefit Parameters'!$C$47*(QP_IncomeWP!BC333-Income_CF!BC335))</f>
        <v>1694493.3982173882</v>
      </c>
      <c r="BD333" s="1">
        <f>IF(QP_IncomeWP!BD333="","",'Cost and Benefit Parameters'!$C$47*(QP_IncomeWP!BD333-Income_CF!BD335))</f>
        <v>1719515.5914692478</v>
      </c>
      <c r="BE333" s="1" t="str">
        <f>IF(QP_IncomeWP!BE333="","",'Cost and Benefit Parameters'!$C$47*(QP_IncomeWP!BE333-Income_CF!BE335))</f>
        <v/>
      </c>
      <c r="BF333" s="1" t="str">
        <f>IF(QP_IncomeWP!BF333="","",'Cost and Benefit Parameters'!$C$47*(QP_IncomeWP!BF333-Income_CF!BF335))</f>
        <v/>
      </c>
      <c r="BG333" s="1" t="str">
        <f>IF(QP_IncomeWP!BG333="","",'Cost and Benefit Parameters'!$C$47*(QP_IncomeWP!BG333-Income_CF!BG335))</f>
        <v/>
      </c>
      <c r="BH333" s="1" t="str">
        <f>IF(QP_IncomeWP!BH333="","",'Cost and Benefit Parameters'!$C$47*(QP_IncomeWP!BH333-Income_CF!BH335))</f>
        <v/>
      </c>
      <c r="BI333" s="1" t="str">
        <f>IF(QP_IncomeWP!BI333="","",'Cost and Benefit Parameters'!$C$47*(QP_IncomeWP!BI333-Income_CF!BI335))</f>
        <v/>
      </c>
      <c r="BJ333" s="1" t="str">
        <f>IF(QP_IncomeWP!BJ333="","",'Cost and Benefit Parameters'!$C$47*(QP_IncomeWP!BJ333-Income_CF!BJ335))</f>
        <v/>
      </c>
      <c r="BK333" s="1" t="str">
        <f>IF(QP_IncomeWP!BK333="","",'Cost and Benefit Parameters'!$C$47*(QP_IncomeWP!BK333-Income_CF!BK335))</f>
        <v/>
      </c>
      <c r="BL333" s="1" t="str">
        <f>IF(QP_IncomeWP!BL333="","",'Cost and Benefit Parameters'!$C$47*(QP_IncomeWP!BL333-Income_CF!BL335))</f>
        <v/>
      </c>
      <c r="BM333" s="1" t="str">
        <f>IF(QP_IncomeWP!BM333="","",'Cost and Benefit Parameters'!$C$47*(QP_IncomeWP!BM333-Income_CF!BM335))</f>
        <v/>
      </c>
      <c r="BN333" s="1" t="str">
        <f>IF(QP_IncomeWP!BN333="","",'Cost and Benefit Parameters'!$C$47*(QP_IncomeWP!BN333-Income_CF!BN335))</f>
        <v/>
      </c>
      <c r="BO333" s="1" t="str">
        <f>IF(QP_IncomeWP!BO333="","",'Cost and Benefit Parameters'!$C$47*(QP_IncomeWP!BO333-Income_CF!BO335))</f>
        <v/>
      </c>
      <c r="BP333" s="1" t="str">
        <f>IF(QP_IncomeWP!BP333="","",'Cost and Benefit Parameters'!$C$47*(QP_IncomeWP!BP333-Income_CF!BP335))</f>
        <v/>
      </c>
      <c r="BQ333" s="1" t="str">
        <f>IF(QP_IncomeWP!BQ333="","",'Cost and Benefit Parameters'!$C$47*(QP_IncomeWP!BQ333-Income_CF!BQ335))</f>
        <v/>
      </c>
      <c r="BR333" s="1" t="str">
        <f>IF(QP_IncomeWP!BR333="","",'Cost and Benefit Parameters'!$C$47*(QP_IncomeWP!BR333-Income_CF!BR335))</f>
        <v/>
      </c>
      <c r="BS333" s="1" t="str">
        <f>IF(QP_IncomeWP!BS333="","",'Cost and Benefit Parameters'!$C$47*(QP_IncomeWP!BS333-Income_CF!BS335))</f>
        <v/>
      </c>
      <c r="BT333" s="1" t="str">
        <f>IF(QP_IncomeWP!BT333="","",'Cost and Benefit Parameters'!$C$47*(QP_IncomeWP!BT333-Income_CF!BT335))</f>
        <v/>
      </c>
    </row>
    <row r="334" spans="1:72" x14ac:dyDescent="0.55000000000000004">
      <c r="A334" s="642"/>
      <c r="B334" t="s">
        <v>471</v>
      </c>
      <c r="N334" s="1" t="str">
        <f>IF(QP_IncomeWP!N334="","",'Cost and Benefit Parameters'!$C$47*(QP_IncomeWP!N334-Income_CF!N336))</f>
        <v/>
      </c>
      <c r="O334" s="1" t="str">
        <f>IF(QP_IncomeWP!O334="","",'Cost and Benefit Parameters'!$C$47*(QP_IncomeWP!O334-Income_CF!O336))</f>
        <v/>
      </c>
      <c r="P334" s="1" t="str">
        <f>IF(QP_IncomeWP!P334="","",'Cost and Benefit Parameters'!$C$47*(QP_IncomeWP!P334-Income_CF!P336))</f>
        <v/>
      </c>
      <c r="Q334" s="1" t="str">
        <f>IF(QP_IncomeWP!Q334="","",'Cost and Benefit Parameters'!$C$47*(QP_IncomeWP!Q334-Income_CF!Q336))</f>
        <v/>
      </c>
      <c r="R334" s="1">
        <f>IF(QP_IncomeWP!R334="","",'Cost and Benefit Parameters'!$C$47*(QP_IncomeWP!R334-Income_CF!R336))</f>
        <v>635596.17206829251</v>
      </c>
      <c r="S334" s="1">
        <f>IF(QP_IncomeWP!S334="","",'Cost and Benefit Parameters'!$C$47*(QP_IncomeWP!S334-Income_CF!S336))</f>
        <v>660252.41860609502</v>
      </c>
      <c r="T334" s="1">
        <f>IF(QP_IncomeWP!T334="","",'Cost and Benefit Parameters'!$C$47*(QP_IncomeWP!T334-Income_CF!T336))</f>
        <v>685453.74235972425</v>
      </c>
      <c r="U334" s="1">
        <f>IF(QP_IncomeWP!U334="","",'Cost and Benefit Parameters'!$C$47*(QP_IncomeWP!U334-Income_CF!U336))</f>
        <v>711190.13901085465</v>
      </c>
      <c r="V334" s="1">
        <f>IF(QP_IncomeWP!V334="","",'Cost and Benefit Parameters'!$C$47*(QP_IncomeWP!V334-Income_CF!V336))</f>
        <v>741962.43934873096</v>
      </c>
      <c r="W334" s="1">
        <f>IF(QP_IncomeWP!W334="","",'Cost and Benefit Parameters'!$C$47*(QP_IncomeWP!W334-Income_CF!W336))</f>
        <v>768436.10981584515</v>
      </c>
      <c r="X334" s="1">
        <f>IF(QP_IncomeWP!X334="","",'Cost and Benefit Parameters'!$C$47*(QP_IncomeWP!X334-Income_CF!X336))</f>
        <v>795377.00752300746</v>
      </c>
      <c r="Y334" s="1">
        <f>IF(QP_IncomeWP!Y334="","",'Cost and Benefit Parameters'!$C$47*(QP_IncomeWP!Y334-Income_CF!Y336))</f>
        <v>822768.62724080693</v>
      </c>
      <c r="Z334" s="1">
        <f>IF(QP_IncomeWP!Z334="","",'Cost and Benefit Parameters'!$C$47*(QP_IncomeWP!Z334-Income_CF!Z336))</f>
        <v>850593.06526418857</v>
      </c>
      <c r="AA334" s="1">
        <f>IF(QP_IncomeWP!AA334="","",'Cost and Benefit Parameters'!$C$47*(QP_IncomeWP!AA334-Income_CF!AA336))</f>
        <v>878831.01494558144</v>
      </c>
      <c r="AB334" s="1">
        <f>IF(QP_IncomeWP!AB334="","",'Cost and Benefit Parameters'!$C$47*(QP_IncomeWP!AB334-Income_CF!AB336))</f>
        <v>907461.76635351765</v>
      </c>
      <c r="AC334" s="1">
        <f>IF(QP_IncomeWP!AC334="","",'Cost and Benefit Parameters'!$C$47*(QP_IncomeWP!AC334-Income_CF!AC336))</f>
        <v>936463.2101974301</v>
      </c>
      <c r="AD334" s="1">
        <f>IF(QP_IncomeWP!AD334="","",'Cost and Benefit Parameters'!$C$47*(QP_IncomeWP!AD334-Income_CF!AD336))</f>
        <v>965811.84614586434</v>
      </c>
      <c r="AE334" s="1">
        <f>IF(QP_IncomeWP!AE334="","",'Cost and Benefit Parameters'!$C$47*(QP_IncomeWP!AE334-Income_CF!AE336))</f>
        <v>995482.79565081117</v>
      </c>
      <c r="AF334" s="1">
        <f>IF(QP_IncomeWP!AF334="","",'Cost and Benefit Parameters'!$C$47*(QP_IncomeWP!AF334-Income_CF!AF336))</f>
        <v>1025449.8193751931</v>
      </c>
      <c r="AG334" s="1">
        <f>IF(QP_IncomeWP!AG334="","",'Cost and Benefit Parameters'!$C$47*(QP_IncomeWP!AG334-Income_CF!AG336))</f>
        <v>1055685.3393041342</v>
      </c>
      <c r="AH334" s="1">
        <f>IF(QP_IncomeWP!AH334="","",'Cost and Benefit Parameters'!$C$47*(QP_IncomeWP!AH334-Income_CF!AH336))</f>
        <v>1086160.4656029998</v>
      </c>
      <c r="AI334" s="1">
        <f>IF(QP_IncomeWP!AI334="","",'Cost and Benefit Parameters'!$C$47*(QP_IncomeWP!AI334-Income_CF!AI336))</f>
        <v>1116845.0282670711</v>
      </c>
      <c r="AJ334" s="1">
        <f>IF(QP_IncomeWP!AJ334="","",'Cost and Benefit Parameters'!$C$47*(QP_IncomeWP!AJ334-Income_CF!AJ336))</f>
        <v>1147707.6135884931</v>
      </c>
      <c r="AK334" s="1">
        <f>IF(QP_IncomeWP!AK334="","",'Cost and Benefit Parameters'!$C$47*(QP_IncomeWP!AK334-Income_CF!AK336))</f>
        <v>1178715.6054464763</v>
      </c>
      <c r="AL334" s="1">
        <f>IF(QP_IncomeWP!AL334="","",'Cost and Benefit Parameters'!$C$47*(QP_IncomeWP!AL334-Income_CF!AL336))</f>
        <v>1209835.2314063015</v>
      </c>
      <c r="AM334" s="1">
        <f>IF(QP_IncomeWP!AM334="","",'Cost and Benefit Parameters'!$C$47*(QP_IncomeWP!AM334-Income_CF!AM336))</f>
        <v>1241031.6135919073</v>
      </c>
      <c r="AN334" s="1">
        <f>IF(QP_IncomeWP!AN334="","",'Cost and Benefit Parameters'!$C$47*(QP_IncomeWP!AN334-Income_CF!AN336))</f>
        <v>1272268.8242753865</v>
      </c>
      <c r="AO334" s="1">
        <f>IF(QP_IncomeWP!AO334="","",'Cost and Benefit Parameters'!$C$47*(QP_IncomeWP!AO334-Income_CF!AO336))</f>
        <v>1303509.9461054185</v>
      </c>
      <c r="AP334" s="1">
        <f>IF(QP_IncomeWP!AP334="","",'Cost and Benefit Parameters'!$C$47*(QP_IncomeWP!AP334-Income_CF!AP336))</f>
        <v>1334717.1368746415</v>
      </c>
      <c r="AQ334" s="1">
        <f>IF(QP_IncomeWP!AQ334="","",'Cost and Benefit Parameters'!$C$47*(QP_IncomeWP!AQ334-Income_CF!AQ336))</f>
        <v>1365851.6987042753</v>
      </c>
      <c r="AR334" s="1">
        <f>IF(QP_IncomeWP!AR334="","",'Cost and Benefit Parameters'!$C$47*(QP_IncomeWP!AR334-Income_CF!AR336))</f>
        <v>1396874.1515025292</v>
      </c>
      <c r="AS334" s="1">
        <f>IF(QP_IncomeWP!AS334="","",'Cost and Benefit Parameters'!$C$47*(QP_IncomeWP!AS334-Income_CF!AS336))</f>
        <v>1427744.3105315799</v>
      </c>
      <c r="AT334" s="1">
        <f>IF(QP_IncomeWP!AT334="","",'Cost and Benefit Parameters'!$C$47*(QP_IncomeWP!AT334-Income_CF!AT336))</f>
        <v>1458421.3678967007</v>
      </c>
      <c r="AU334" s="1">
        <f>IF(QP_IncomeWP!AU334="","",'Cost and Benefit Parameters'!$C$47*(QP_IncomeWP!AU334-Income_CF!AU336))</f>
        <v>1488863.9777500406</v>
      </c>
      <c r="AV334" s="1">
        <f>IF(QP_IncomeWP!AV334="","",'Cost and Benefit Parameters'!$C$47*(QP_IncomeWP!AV334-Income_CF!AV336))</f>
        <v>1519030.3449812904</v>
      </c>
      <c r="AW334" s="1">
        <f>IF(QP_IncomeWP!AW334="","",'Cost and Benefit Parameters'!$C$47*(QP_IncomeWP!AW334-Income_CF!AW336))</f>
        <v>1548878.3171475616</v>
      </c>
      <c r="AX334" s="1">
        <f>IF(QP_IncomeWP!AX334="","",'Cost and Benefit Parameters'!$C$47*(QP_IncomeWP!AX334-Income_CF!AX336))</f>
        <v>1578365.4793759717</v>
      </c>
      <c r="AY334" s="1">
        <f>IF(QP_IncomeWP!AY334="","",'Cost and Benefit Parameters'!$C$47*(QP_IncomeWP!AY334-Income_CF!AY336))</f>
        <v>1607449.2519542135</v>
      </c>
      <c r="AZ334" s="1">
        <f>IF(QP_IncomeWP!AZ334="","",'Cost and Benefit Parameters'!$C$47*(QP_IncomeWP!AZ334-Income_CF!AZ336))</f>
        <v>1636086.990307407</v>
      </c>
      <c r="BA334" s="1">
        <f>IF(QP_IncomeWP!BA334="","",'Cost and Benefit Parameters'!$C$47*(QP_IncomeWP!BA334-Income_CF!BA336))</f>
        <v>1664236.0870435776</v>
      </c>
      <c r="BB334" s="1">
        <f>IF(QP_IncomeWP!BB334="","",'Cost and Benefit Parameters'!$C$47*(QP_IncomeWP!BB334-Income_CF!BB336))</f>
        <v>1691854.0757352987</v>
      </c>
      <c r="BC334" s="1">
        <f>IF(QP_IncomeWP!BC334="","",'Cost and Benefit Parameters'!$C$47*(QP_IncomeWP!BC334-Income_CF!BC336))</f>
        <v>1718898.736091824</v>
      </c>
      <c r="BD334" s="1">
        <f>IF(QP_IncomeWP!BD334="","",'Cost and Benefit Parameters'!$C$47*(QP_IncomeWP!BD334-Income_CF!BD336))</f>
        <v>1745328.2001639092</v>
      </c>
      <c r="BE334" s="1">
        <f>IF(QP_IncomeWP!BE334="","",'Cost and Benefit Parameters'!$C$47*(QP_IncomeWP!BE334-Income_CF!BE336))</f>
        <v>1771101.0592133254</v>
      </c>
      <c r="BF334" s="1" t="str">
        <f>IF(QP_IncomeWP!BF334="","",'Cost and Benefit Parameters'!$C$47*(QP_IncomeWP!BF334-Income_CF!BF336))</f>
        <v/>
      </c>
      <c r="BG334" s="1" t="str">
        <f>IF(QP_IncomeWP!BG334="","",'Cost and Benefit Parameters'!$C$47*(QP_IncomeWP!BG334-Income_CF!BG336))</f>
        <v/>
      </c>
      <c r="BH334" s="1" t="str">
        <f>IF(QP_IncomeWP!BH334="","",'Cost and Benefit Parameters'!$C$47*(QP_IncomeWP!BH334-Income_CF!BH336))</f>
        <v/>
      </c>
      <c r="BI334" s="1" t="str">
        <f>IF(QP_IncomeWP!BI334="","",'Cost and Benefit Parameters'!$C$47*(QP_IncomeWP!BI334-Income_CF!BI336))</f>
        <v/>
      </c>
      <c r="BJ334" s="1" t="str">
        <f>IF(QP_IncomeWP!BJ334="","",'Cost and Benefit Parameters'!$C$47*(QP_IncomeWP!BJ334-Income_CF!BJ336))</f>
        <v/>
      </c>
      <c r="BK334" s="1" t="str">
        <f>IF(QP_IncomeWP!BK334="","",'Cost and Benefit Parameters'!$C$47*(QP_IncomeWP!BK334-Income_CF!BK336))</f>
        <v/>
      </c>
      <c r="BL334" s="1" t="str">
        <f>IF(QP_IncomeWP!BL334="","",'Cost and Benefit Parameters'!$C$47*(QP_IncomeWP!BL334-Income_CF!BL336))</f>
        <v/>
      </c>
      <c r="BM334" s="1" t="str">
        <f>IF(QP_IncomeWP!BM334="","",'Cost and Benefit Parameters'!$C$47*(QP_IncomeWP!BM334-Income_CF!BM336))</f>
        <v/>
      </c>
      <c r="BN334" s="1" t="str">
        <f>IF(QP_IncomeWP!BN334="","",'Cost and Benefit Parameters'!$C$47*(QP_IncomeWP!BN334-Income_CF!BN336))</f>
        <v/>
      </c>
      <c r="BO334" s="1" t="str">
        <f>IF(QP_IncomeWP!BO334="","",'Cost and Benefit Parameters'!$C$47*(QP_IncomeWP!BO334-Income_CF!BO336))</f>
        <v/>
      </c>
      <c r="BP334" s="1" t="str">
        <f>IF(QP_IncomeWP!BP334="","",'Cost and Benefit Parameters'!$C$47*(QP_IncomeWP!BP334-Income_CF!BP336))</f>
        <v/>
      </c>
      <c r="BQ334" s="1" t="str">
        <f>IF(QP_IncomeWP!BQ334="","",'Cost and Benefit Parameters'!$C$47*(QP_IncomeWP!BQ334-Income_CF!BQ336))</f>
        <v/>
      </c>
      <c r="BR334" s="1" t="str">
        <f>IF(QP_IncomeWP!BR334="","",'Cost and Benefit Parameters'!$C$47*(QP_IncomeWP!BR334-Income_CF!BR336))</f>
        <v/>
      </c>
      <c r="BS334" s="1" t="str">
        <f>IF(QP_IncomeWP!BS334="","",'Cost and Benefit Parameters'!$C$47*(QP_IncomeWP!BS334-Income_CF!BS336))</f>
        <v/>
      </c>
      <c r="BT334" s="1" t="str">
        <f>IF(QP_IncomeWP!BT334="","",'Cost and Benefit Parameters'!$C$47*(QP_IncomeWP!BT334-Income_CF!BT336))</f>
        <v/>
      </c>
    </row>
    <row r="335" spans="1:72" x14ac:dyDescent="0.55000000000000004">
      <c r="A335" s="642"/>
      <c r="B335" t="s">
        <v>472</v>
      </c>
      <c r="N335" s="1" t="str">
        <f>IF(QP_IncomeWP!N335="","",'Cost and Benefit Parameters'!$C$47*(QP_IncomeWP!N335-Income_CF!N337))</f>
        <v/>
      </c>
      <c r="O335" s="1" t="str">
        <f>IF(QP_IncomeWP!O335="","",'Cost and Benefit Parameters'!$C$47*(QP_IncomeWP!O335-Income_CF!O337))</f>
        <v/>
      </c>
      <c r="P335" s="1" t="str">
        <f>IF(QP_IncomeWP!P335="","",'Cost and Benefit Parameters'!$C$47*(QP_IncomeWP!P335-Income_CF!P337))</f>
        <v/>
      </c>
      <c r="Q335" s="1" t="str">
        <f>IF(QP_IncomeWP!Q335="","",'Cost and Benefit Parameters'!$C$47*(QP_IncomeWP!Q335-Income_CF!Q337))</f>
        <v/>
      </c>
      <c r="R335" s="1" t="str">
        <f>IF(QP_IncomeWP!R335="","",'Cost and Benefit Parameters'!$C$47*(QP_IncomeWP!R335-Income_CF!R337))</f>
        <v/>
      </c>
      <c r="S335" s="1">
        <f>IF(QP_IncomeWP!S335="","",'Cost and Benefit Parameters'!$C$47*(QP_IncomeWP!S335-Income_CF!S337))</f>
        <v>654664.05723034125</v>
      </c>
      <c r="T335" s="1">
        <f>IF(QP_IncomeWP!T335="","",'Cost and Benefit Parameters'!$C$47*(QP_IncomeWP!T335-Income_CF!T337))</f>
        <v>680059.99116427754</v>
      </c>
      <c r="U335" s="1">
        <f>IF(QP_IncomeWP!U335="","",'Cost and Benefit Parameters'!$C$47*(QP_IncomeWP!U335-Income_CF!U337))</f>
        <v>706017.35463051614</v>
      </c>
      <c r="V335" s="1">
        <f>IF(QP_IncomeWP!V335="","",'Cost and Benefit Parameters'!$C$47*(QP_IncomeWP!V335-Income_CF!V337))</f>
        <v>732525.8431811803</v>
      </c>
      <c r="W335" s="1">
        <f>IF(QP_IncomeWP!W335="","",'Cost and Benefit Parameters'!$C$47*(QP_IncomeWP!W335-Income_CF!W337))</f>
        <v>764221.31252919266</v>
      </c>
      <c r="X335" s="1">
        <f>IF(QP_IncomeWP!X335="","",'Cost and Benefit Parameters'!$C$47*(QP_IncomeWP!X335-Income_CF!X337))</f>
        <v>791489.19311032048</v>
      </c>
      <c r="Y335" s="1">
        <f>IF(QP_IncomeWP!Y335="","",'Cost and Benefit Parameters'!$C$47*(QP_IncomeWP!Y335-Income_CF!Y337))</f>
        <v>819238.31774869747</v>
      </c>
      <c r="Z335" s="1">
        <f>IF(QP_IncomeWP!Z335="","",'Cost and Benefit Parameters'!$C$47*(QP_IncomeWP!Z335-Income_CF!Z337))</f>
        <v>847451.68605803151</v>
      </c>
      <c r="AA335" s="1">
        <f>IF(QP_IncomeWP!AA335="","",'Cost and Benefit Parameters'!$C$47*(QP_IncomeWP!AA335-Income_CF!AA337))</f>
        <v>876110.85722211376</v>
      </c>
      <c r="AB335" s="1">
        <f>IF(QP_IncomeWP!AB335="","",'Cost and Benefit Parameters'!$C$47*(QP_IncomeWP!AB335-Income_CF!AB337))</f>
        <v>905195.94539394835</v>
      </c>
      <c r="AC335" s="1">
        <f>IF(QP_IncomeWP!AC335="","",'Cost and Benefit Parameters'!$C$47*(QP_IncomeWP!AC335-Income_CF!AC337))</f>
        <v>934685.61934412306</v>
      </c>
      <c r="AD335" s="1">
        <f>IF(QP_IncomeWP!AD335="","",'Cost and Benefit Parameters'!$C$47*(QP_IncomeWP!AD335-Income_CF!AD337))</f>
        <v>964557.10650335264</v>
      </c>
      <c r="AE335" s="1">
        <f>IF(QP_IncomeWP!AE335="","",'Cost and Benefit Parameters'!$C$47*(QP_IncomeWP!AE335-Income_CF!AE337))</f>
        <v>994786.20153024036</v>
      </c>
      <c r="AF335" s="1">
        <f>IF(QP_IncomeWP!AF335="","",'Cost and Benefit Parameters'!$C$47*(QP_IncomeWP!AF335-Income_CF!AF337))</f>
        <v>1025347.2795203355</v>
      </c>
      <c r="AG335" s="1">
        <f>IF(QP_IncomeWP!AG335="","",'Cost and Benefit Parameters'!$C$47*(QP_IncomeWP!AG335-Income_CF!AG337))</f>
        <v>1056213.3139564488</v>
      </c>
      <c r="AH335" s="1">
        <f>IF(QP_IncomeWP!AH335="","",'Cost and Benefit Parameters'!$C$47*(QP_IncomeWP!AH335-Income_CF!AH337))</f>
        <v>1087355.8994832581</v>
      </c>
      <c r="AI335" s="1">
        <f>IF(QP_IncomeWP!AI335="","",'Cost and Benefit Parameters'!$C$47*(QP_IncomeWP!AI335-Income_CF!AI337))</f>
        <v>1118745.2795710892</v>
      </c>
      <c r="AJ335" s="1">
        <f>IF(QP_IncomeWP!AJ335="","",'Cost and Benefit Parameters'!$C$47*(QP_IncomeWP!AJ335-Income_CF!AJ337))</f>
        <v>1150350.3791150833</v>
      </c>
      <c r="AK335" s="1">
        <f>IF(QP_IncomeWP!AK335="","",'Cost and Benefit Parameters'!$C$47*(QP_IncomeWP!AK335-Income_CF!AK337))</f>
        <v>1182138.8419961485</v>
      </c>
      <c r="AL335" s="1">
        <f>IF(QP_IncomeWP!AL335="","",'Cost and Benefit Parameters'!$C$47*(QP_IncomeWP!AL335-Income_CF!AL337))</f>
        <v>1214077.0736098697</v>
      </c>
      <c r="AM335" s="1">
        <f>IF(QP_IncomeWP!AM335="","",'Cost and Benefit Parameters'!$C$47*(QP_IncomeWP!AM335-Income_CF!AM337))</f>
        <v>1246130.2883484908</v>
      </c>
      <c r="AN335" s="1">
        <f>IF(QP_IncomeWP!AN335="","",'Cost and Benefit Parameters'!$C$47*(QP_IncomeWP!AN335-Income_CF!AN337))</f>
        <v>1278262.5619996646</v>
      </c>
      <c r="AO335" s="1">
        <f>IF(QP_IncomeWP!AO335="","",'Cost and Benefit Parameters'!$C$47*(QP_IncomeWP!AO335-Income_CF!AO337))</f>
        <v>1310436.8890036487</v>
      </c>
      <c r="AP335" s="1">
        <f>IF(QP_IncomeWP!AP335="","",'Cost and Benefit Parameters'!$C$47*(QP_IncomeWP!AP335-Income_CF!AP337))</f>
        <v>1342615.2444885806</v>
      </c>
      <c r="AQ335" s="1">
        <f>IF(QP_IncomeWP!AQ335="","",'Cost and Benefit Parameters'!$C$47*(QP_IncomeWP!AQ335-Income_CF!AQ337))</f>
        <v>1374758.6509808805</v>
      </c>
      <c r="AR335" s="1">
        <f>IF(QP_IncomeWP!AR335="","",'Cost and Benefit Parameters'!$C$47*(QP_IncomeWP!AR335-Income_CF!AR337))</f>
        <v>1406827.249665404</v>
      </c>
      <c r="AS335" s="1">
        <f>IF(QP_IncomeWP!AS335="","",'Cost and Benefit Parameters'!$C$47*(QP_IncomeWP!AS335-Income_CF!AS337))</f>
        <v>1438780.376047605</v>
      </c>
      <c r="AT335" s="1">
        <f>IF(QP_IncomeWP!AT335="","",'Cost and Benefit Parameters'!$C$47*(QP_IncomeWP!AT335-Income_CF!AT337))</f>
        <v>1470576.6398475268</v>
      </c>
      <c r="AU335" s="1">
        <f>IF(QP_IncomeWP!AU335="","",'Cost and Benefit Parameters'!$C$47*(QP_IncomeWP!AU335-Income_CF!AU337))</f>
        <v>1502174.0089336021</v>
      </c>
      <c r="AV335" s="1">
        <f>IF(QP_IncomeWP!AV335="","",'Cost and Benefit Parameters'!$C$47*(QP_IncomeWP!AV335-Income_CF!AV337))</f>
        <v>1533529.8970825421</v>
      </c>
      <c r="AW335" s="1">
        <f>IF(QP_IncomeWP!AW335="","",'Cost and Benefit Parameters'!$C$47*(QP_IncomeWP!AW335-Income_CF!AW337))</f>
        <v>1564601.2553307295</v>
      </c>
      <c r="AX335" s="1">
        <f>IF(QP_IncomeWP!AX335="","",'Cost and Benefit Parameters'!$C$47*(QP_IncomeWP!AX335-Income_CF!AX337))</f>
        <v>1595344.666661988</v>
      </c>
      <c r="AY335" s="1">
        <f>IF(QP_IncomeWP!AY335="","",'Cost and Benefit Parameters'!$C$47*(QP_IncomeWP!AY335-Income_CF!AY337))</f>
        <v>1625716.4437572521</v>
      </c>
      <c r="AZ335" s="1">
        <f>IF(QP_IncomeWP!AZ335="","",'Cost and Benefit Parameters'!$C$47*(QP_IncomeWP!AZ335-Income_CF!AZ337))</f>
        <v>1655672.7295128405</v>
      </c>
      <c r="BA335" s="1">
        <f>IF(QP_IncomeWP!BA335="","",'Cost and Benefit Parameters'!$C$47*(QP_IncomeWP!BA335-Income_CF!BA337))</f>
        <v>1685169.60001663</v>
      </c>
      <c r="BB335" s="1">
        <f>IF(QP_IncomeWP!BB335="","",'Cost and Benefit Parameters'!$C$47*(QP_IncomeWP!BB335-Income_CF!BB337))</f>
        <v>1714163.1696548858</v>
      </c>
      <c r="BC335" s="1">
        <f>IF(QP_IncomeWP!BC335="","",'Cost and Benefit Parameters'!$C$47*(QP_IncomeWP!BC335-Income_CF!BC337))</f>
        <v>1742609.6980073578</v>
      </c>
      <c r="BD335" s="1">
        <f>IF(QP_IncomeWP!BD335="","",'Cost and Benefit Parameters'!$C$47*(QP_IncomeWP!BD335-Income_CF!BD337))</f>
        <v>1770465.6981745788</v>
      </c>
      <c r="BE335" s="1">
        <f>IF(QP_IncomeWP!BE335="","",'Cost and Benefit Parameters'!$C$47*(QP_IncomeWP!BE335-Income_CF!BE337))</f>
        <v>1797688.0461688265</v>
      </c>
      <c r="BF335" s="1">
        <f>IF(QP_IncomeWP!BF335="","",'Cost and Benefit Parameters'!$C$47*(QP_IncomeWP!BF335-Income_CF!BF337))</f>
        <v>1824234.0909897252</v>
      </c>
      <c r="BG335" s="1" t="str">
        <f>IF(QP_IncomeWP!BG335="","",'Cost and Benefit Parameters'!$C$47*(QP_IncomeWP!BG335-Income_CF!BG337))</f>
        <v/>
      </c>
      <c r="BH335" s="1" t="str">
        <f>IF(QP_IncomeWP!BH335="","",'Cost and Benefit Parameters'!$C$47*(QP_IncomeWP!BH335-Income_CF!BH337))</f>
        <v/>
      </c>
      <c r="BI335" s="1" t="str">
        <f>IF(QP_IncomeWP!BI335="","",'Cost and Benefit Parameters'!$C$47*(QP_IncomeWP!BI335-Income_CF!BI337))</f>
        <v/>
      </c>
      <c r="BJ335" s="1" t="str">
        <f>IF(QP_IncomeWP!BJ335="","",'Cost and Benefit Parameters'!$C$47*(QP_IncomeWP!BJ335-Income_CF!BJ337))</f>
        <v/>
      </c>
      <c r="BK335" s="1" t="str">
        <f>IF(QP_IncomeWP!BK335="","",'Cost and Benefit Parameters'!$C$47*(QP_IncomeWP!BK335-Income_CF!BK337))</f>
        <v/>
      </c>
      <c r="BL335" s="1" t="str">
        <f>IF(QP_IncomeWP!BL335="","",'Cost and Benefit Parameters'!$C$47*(QP_IncomeWP!BL335-Income_CF!BL337))</f>
        <v/>
      </c>
      <c r="BM335" s="1" t="str">
        <f>IF(QP_IncomeWP!BM335="","",'Cost and Benefit Parameters'!$C$47*(QP_IncomeWP!BM335-Income_CF!BM337))</f>
        <v/>
      </c>
      <c r="BN335" s="1" t="str">
        <f>IF(QP_IncomeWP!BN335="","",'Cost and Benefit Parameters'!$C$47*(QP_IncomeWP!BN335-Income_CF!BN337))</f>
        <v/>
      </c>
      <c r="BO335" s="1" t="str">
        <f>IF(QP_IncomeWP!BO335="","",'Cost and Benefit Parameters'!$C$47*(QP_IncomeWP!BO335-Income_CF!BO337))</f>
        <v/>
      </c>
      <c r="BP335" s="1" t="str">
        <f>IF(QP_IncomeWP!BP335="","",'Cost and Benefit Parameters'!$C$47*(QP_IncomeWP!BP335-Income_CF!BP337))</f>
        <v/>
      </c>
      <c r="BQ335" s="1" t="str">
        <f>IF(QP_IncomeWP!BQ335="","",'Cost and Benefit Parameters'!$C$47*(QP_IncomeWP!BQ335-Income_CF!BQ337))</f>
        <v/>
      </c>
      <c r="BR335" s="1" t="str">
        <f>IF(QP_IncomeWP!BR335="","",'Cost and Benefit Parameters'!$C$47*(QP_IncomeWP!BR335-Income_CF!BR337))</f>
        <v/>
      </c>
      <c r="BS335" s="1" t="str">
        <f>IF(QP_IncomeWP!BS335="","",'Cost and Benefit Parameters'!$C$47*(QP_IncomeWP!BS335-Income_CF!BS337))</f>
        <v/>
      </c>
      <c r="BT335" s="1" t="str">
        <f>IF(QP_IncomeWP!BT335="","",'Cost and Benefit Parameters'!$C$47*(QP_IncomeWP!BT335-Income_CF!BT337))</f>
        <v/>
      </c>
    </row>
    <row r="336" spans="1:72" x14ac:dyDescent="0.55000000000000004">
      <c r="A336" s="642"/>
      <c r="B336" t="s">
        <v>473</v>
      </c>
      <c r="N336" s="1" t="str">
        <f>IF(QP_IncomeWP!N336="","",'Cost and Benefit Parameters'!$C$47*(QP_IncomeWP!N336-Income_CF!N338))</f>
        <v/>
      </c>
      <c r="O336" s="1" t="str">
        <f>IF(QP_IncomeWP!O336="","",'Cost and Benefit Parameters'!$C$47*(QP_IncomeWP!O336-Income_CF!O338))</f>
        <v/>
      </c>
      <c r="P336" s="1" t="str">
        <f>IF(QP_IncomeWP!P336="","",'Cost and Benefit Parameters'!$C$47*(QP_IncomeWP!P336-Income_CF!P338))</f>
        <v/>
      </c>
      <c r="Q336" s="1" t="str">
        <f>IF(QP_IncomeWP!Q336="","",'Cost and Benefit Parameters'!$C$47*(QP_IncomeWP!Q336-Income_CF!Q338))</f>
        <v/>
      </c>
      <c r="R336" s="1" t="str">
        <f>IF(QP_IncomeWP!R336="","",'Cost and Benefit Parameters'!$C$47*(QP_IncomeWP!R336-Income_CF!R338))</f>
        <v/>
      </c>
      <c r="S336" s="1" t="str">
        <f>IF(QP_IncomeWP!S336="","",'Cost and Benefit Parameters'!$C$47*(QP_IncomeWP!S336-Income_CF!S338))</f>
        <v/>
      </c>
      <c r="T336" s="1">
        <f>IF(QP_IncomeWP!T336="","",'Cost and Benefit Parameters'!$C$47*(QP_IncomeWP!T336-Income_CF!T338))</f>
        <v>674303.97894725157</v>
      </c>
      <c r="U336" s="1">
        <f>IF(QP_IncomeWP!U336="","",'Cost and Benefit Parameters'!$C$47*(QP_IncomeWP!U336-Income_CF!U338))</f>
        <v>700461.7908992063</v>
      </c>
      <c r="V336" s="1">
        <f>IF(QP_IncomeWP!V336="","",'Cost and Benefit Parameters'!$C$47*(QP_IncomeWP!V336-Income_CF!V338))</f>
        <v>727197.87526943127</v>
      </c>
      <c r="W336" s="1">
        <f>IF(QP_IncomeWP!W336="","",'Cost and Benefit Parameters'!$C$47*(QP_IncomeWP!W336-Income_CF!W338))</f>
        <v>754501.61847661552</v>
      </c>
      <c r="X336" s="1">
        <f>IF(QP_IncomeWP!X336="","",'Cost and Benefit Parameters'!$C$47*(QP_IncomeWP!X336-Income_CF!X338))</f>
        <v>787147.95190506836</v>
      </c>
      <c r="Y336" s="1">
        <f>IF(QP_IncomeWP!Y336="","",'Cost and Benefit Parameters'!$C$47*(QP_IncomeWP!Y336-Income_CF!Y338))</f>
        <v>815233.86890362983</v>
      </c>
      <c r="Z336" s="1">
        <f>IF(QP_IncomeWP!Z336="","",'Cost and Benefit Parameters'!$C$47*(QP_IncomeWP!Z336-Income_CF!Z338))</f>
        <v>843815.4672811582</v>
      </c>
      <c r="AA336" s="1">
        <f>IF(QP_IncomeWP!AA336="","",'Cost and Benefit Parameters'!$C$47*(QP_IncomeWP!AA336-Income_CF!AA338))</f>
        <v>872875.23663977219</v>
      </c>
      <c r="AB336" s="1">
        <f>IF(QP_IncomeWP!AB336="","",'Cost and Benefit Parameters'!$C$47*(QP_IncomeWP!AB336-Income_CF!AB338))</f>
        <v>902394.18293877738</v>
      </c>
      <c r="AC336" s="1">
        <f>IF(QP_IncomeWP!AC336="","",'Cost and Benefit Parameters'!$C$47*(QP_IncomeWP!AC336-Income_CF!AC338))</f>
        <v>932351.82375576696</v>
      </c>
      <c r="AD336" s="1">
        <f>IF(QP_IncomeWP!AD336="","",'Cost and Benefit Parameters'!$C$47*(QP_IncomeWP!AD336-Income_CF!AD338))</f>
        <v>962726.187924447</v>
      </c>
      <c r="AE336" s="1">
        <f>IF(QP_IncomeWP!AE336="","",'Cost and Benefit Parameters'!$C$47*(QP_IncomeWP!AE336-Income_CF!AE338))</f>
        <v>993493.81969845365</v>
      </c>
      <c r="AF336" s="1">
        <f>IF(QP_IncomeWP!AF336="","",'Cost and Benefit Parameters'!$C$47*(QP_IncomeWP!AF336-Income_CF!AF338))</f>
        <v>1024629.7875761476</v>
      </c>
      <c r="AG336" s="1">
        <f>IF(QP_IncomeWP!AG336="","",'Cost and Benefit Parameters'!$C$47*(QP_IncomeWP!AG336-Income_CF!AG338))</f>
        <v>1056107.6979059454</v>
      </c>
      <c r="AH336" s="1">
        <f>IF(QP_IncomeWP!AH336="","",'Cost and Benefit Parameters'!$C$47*(QP_IncomeWP!AH336-Income_CF!AH338))</f>
        <v>1087899.7133751421</v>
      </c>
      <c r="AI336" s="1">
        <f>IF(QP_IncomeWP!AI336="","",'Cost and Benefit Parameters'!$C$47*(QP_IncomeWP!AI336-Income_CF!AI338))</f>
        <v>1119976.5764677562</v>
      </c>
      <c r="AJ336" s="1">
        <f>IF(QP_IncomeWP!AJ336="","",'Cost and Benefit Parameters'!$C$47*(QP_IncomeWP!AJ336-Income_CF!AJ338))</f>
        <v>1152307.6379582225</v>
      </c>
      <c r="AK336" s="1">
        <f>IF(QP_IncomeWP!AK336="","",'Cost and Benefit Parameters'!$C$47*(QP_IncomeWP!AK336-Income_CF!AK338))</f>
        <v>1184860.8904885359</v>
      </c>
      <c r="AL336" s="1">
        <f>IF(QP_IncomeWP!AL336="","",'Cost and Benefit Parameters'!$C$47*(QP_IncomeWP!AL336-Income_CF!AL338))</f>
        <v>1217603.007256032</v>
      </c>
      <c r="AM336" s="1">
        <f>IF(QP_IncomeWP!AM336="","",'Cost and Benefit Parameters'!$C$47*(QP_IncomeWP!AM336-Income_CF!AM338))</f>
        <v>1250499.3858181667</v>
      </c>
      <c r="AN336" s="1">
        <f>IF(QP_IncomeWP!AN336="","",'Cost and Benefit Parameters'!$C$47*(QP_IncomeWP!AN336-Income_CF!AN338))</f>
        <v>1283514.1969989454</v>
      </c>
      <c r="AO336" s="1">
        <f>IF(QP_IncomeWP!AO336="","",'Cost and Benefit Parameters'!$C$47*(QP_IncomeWP!AO336-Income_CF!AO338))</f>
        <v>1316610.4388596544</v>
      </c>
      <c r="AP336" s="1">
        <f>IF(QP_IncomeWP!AP336="","",'Cost and Benefit Parameters'!$C$47*(QP_IncomeWP!AP336-Income_CF!AP338))</f>
        <v>1349749.9956737582</v>
      </c>
      <c r="AQ336" s="1">
        <f>IF(QP_IncomeWP!AQ336="","",'Cost and Benefit Parameters'!$C$47*(QP_IncomeWP!AQ336-Income_CF!AQ338))</f>
        <v>1382893.7018232378</v>
      </c>
      <c r="AR336" s="1">
        <f>IF(QP_IncomeWP!AR336="","",'Cost and Benefit Parameters'!$C$47*(QP_IncomeWP!AR336-Income_CF!AR338))</f>
        <v>1416001.4105103072</v>
      </c>
      <c r="AS336" s="1">
        <f>IF(QP_IncomeWP!AS336="","",'Cost and Benefit Parameters'!$C$47*(QP_IncomeWP!AS336-Income_CF!AS338))</f>
        <v>1449032.0671553658</v>
      </c>
      <c r="AT336" s="1">
        <f>IF(QP_IncomeWP!AT336="","",'Cost and Benefit Parameters'!$C$47*(QP_IncomeWP!AT336-Income_CF!AT338))</f>
        <v>1481943.7873290335</v>
      </c>
      <c r="AU336" s="1">
        <f>IF(QP_IncomeWP!AU336="","",'Cost and Benefit Parameters'!$C$47*(QP_IncomeWP!AU336-Income_CF!AU338))</f>
        <v>1514693.9390429533</v>
      </c>
      <c r="AV336" s="1">
        <f>IF(QP_IncomeWP!AV336="","",'Cost and Benefit Parameters'!$C$47*(QP_IncomeWP!AV336-Income_CF!AV338))</f>
        <v>1547239.2292016104</v>
      </c>
      <c r="AW336" s="1">
        <f>IF(QP_IncomeWP!AW336="","",'Cost and Benefit Parameters'!$C$47*(QP_IncomeWP!AW336-Income_CF!AW338))</f>
        <v>1579535.7939950177</v>
      </c>
      <c r="AX336" s="1">
        <f>IF(QP_IncomeWP!AX336="","",'Cost and Benefit Parameters'!$C$47*(QP_IncomeWP!AX336-Income_CF!AX338))</f>
        <v>1611539.2929906512</v>
      </c>
      <c r="AY336" s="1">
        <f>IF(QP_IncomeWP!AY336="","",'Cost and Benefit Parameters'!$C$47*(QP_IncomeWP!AY336-Income_CF!AY338))</f>
        <v>1643205.0066618475</v>
      </c>
      <c r="AZ336" s="1">
        <f>IF(QP_IncomeWP!AZ336="","",'Cost and Benefit Parameters'!$C$47*(QP_IncomeWP!AZ336-Income_CF!AZ338))</f>
        <v>1674487.937069969</v>
      </c>
      <c r="BA336" s="1">
        <f>IF(QP_IncomeWP!BA336="","",'Cost and Benefit Parameters'!$C$47*(QP_IncomeWP!BA336-Income_CF!BA338))</f>
        <v>1705342.9113982262</v>
      </c>
      <c r="BB336" s="1">
        <f>IF(QP_IncomeWP!BB336="","",'Cost and Benefit Parameters'!$C$47*(QP_IncomeWP!BB336-Income_CF!BB338))</f>
        <v>1735724.6880171283</v>
      </c>
      <c r="BC336" s="1">
        <f>IF(QP_IncomeWP!BC336="","",'Cost and Benefit Parameters'!$C$47*(QP_IncomeWP!BC336-Income_CF!BC338))</f>
        <v>1765588.0647445316</v>
      </c>
      <c r="BD336" s="1">
        <f>IF(QP_IncomeWP!BD336="","",'Cost and Benefit Parameters'!$C$47*(QP_IncomeWP!BD336-Income_CF!BD338))</f>
        <v>1794887.988947578</v>
      </c>
      <c r="BE336" s="1">
        <f>IF(QP_IncomeWP!BE336="","",'Cost and Benefit Parameters'!$C$47*(QP_IncomeWP!BE336-Income_CF!BE338))</f>
        <v>1823579.6691198163</v>
      </c>
      <c r="BF336" s="1">
        <f>IF(QP_IncomeWP!BF336="","",'Cost and Benefit Parameters'!$C$47*(QP_IncomeWP!BF336-Income_CF!BF338))</f>
        <v>1851618.6875538914</v>
      </c>
      <c r="BG336" s="1">
        <f>IF(QP_IncomeWP!BG336="","",'Cost and Benefit Parameters'!$C$47*(QP_IncomeWP!BG336-Income_CF!BG338))</f>
        <v>1878961.1137194163</v>
      </c>
      <c r="BH336" s="1" t="str">
        <f>IF(QP_IncomeWP!BH336="","",'Cost and Benefit Parameters'!$C$47*(QP_IncomeWP!BH336-Income_CF!BH338))</f>
        <v/>
      </c>
      <c r="BI336" s="1" t="str">
        <f>IF(QP_IncomeWP!BI336="","",'Cost and Benefit Parameters'!$C$47*(QP_IncomeWP!BI336-Income_CF!BI338))</f>
        <v/>
      </c>
      <c r="BJ336" s="1" t="str">
        <f>IF(QP_IncomeWP!BJ336="","",'Cost and Benefit Parameters'!$C$47*(QP_IncomeWP!BJ336-Income_CF!BJ338))</f>
        <v/>
      </c>
      <c r="BK336" s="1" t="str">
        <f>IF(QP_IncomeWP!BK336="","",'Cost and Benefit Parameters'!$C$47*(QP_IncomeWP!BK336-Income_CF!BK338))</f>
        <v/>
      </c>
      <c r="BL336" s="1" t="str">
        <f>IF(QP_IncomeWP!BL336="","",'Cost and Benefit Parameters'!$C$47*(QP_IncomeWP!BL336-Income_CF!BL338))</f>
        <v/>
      </c>
      <c r="BM336" s="1" t="str">
        <f>IF(QP_IncomeWP!BM336="","",'Cost and Benefit Parameters'!$C$47*(QP_IncomeWP!BM336-Income_CF!BM338))</f>
        <v/>
      </c>
      <c r="BN336" s="1" t="str">
        <f>IF(QP_IncomeWP!BN336="","",'Cost and Benefit Parameters'!$C$47*(QP_IncomeWP!BN336-Income_CF!BN338))</f>
        <v/>
      </c>
      <c r="BO336" s="1" t="str">
        <f>IF(QP_IncomeWP!BO336="","",'Cost and Benefit Parameters'!$C$47*(QP_IncomeWP!BO336-Income_CF!BO338))</f>
        <v/>
      </c>
      <c r="BP336" s="1" t="str">
        <f>IF(QP_IncomeWP!BP336="","",'Cost and Benefit Parameters'!$C$47*(QP_IncomeWP!BP336-Income_CF!BP338))</f>
        <v/>
      </c>
      <c r="BQ336" s="1" t="str">
        <f>IF(QP_IncomeWP!BQ336="","",'Cost and Benefit Parameters'!$C$47*(QP_IncomeWP!BQ336-Income_CF!BQ338))</f>
        <v/>
      </c>
      <c r="BR336" s="1" t="str">
        <f>IF(QP_IncomeWP!BR336="","",'Cost and Benefit Parameters'!$C$47*(QP_IncomeWP!BR336-Income_CF!BR338))</f>
        <v/>
      </c>
      <c r="BS336" s="1" t="str">
        <f>IF(QP_IncomeWP!BS336="","",'Cost and Benefit Parameters'!$C$47*(QP_IncomeWP!BS336-Income_CF!BS338))</f>
        <v/>
      </c>
      <c r="BT336" s="1" t="str">
        <f>IF(QP_IncomeWP!BT336="","",'Cost and Benefit Parameters'!$C$47*(QP_IncomeWP!BT336-Income_CF!BT338))</f>
        <v/>
      </c>
    </row>
    <row r="337" spans="1:72" x14ac:dyDescent="0.55000000000000004">
      <c r="A337" s="642"/>
      <c r="B337" t="s">
        <v>474</v>
      </c>
      <c r="N337" s="1" t="str">
        <f>IF(QP_IncomeWP!N337="","",'Cost and Benefit Parameters'!$C$47*(QP_IncomeWP!N337-Income_CF!N339))</f>
        <v/>
      </c>
      <c r="O337" s="1" t="str">
        <f>IF(QP_IncomeWP!O337="","",'Cost and Benefit Parameters'!$C$47*(QP_IncomeWP!O337-Income_CF!O339))</f>
        <v/>
      </c>
      <c r="P337" s="1" t="str">
        <f>IF(QP_IncomeWP!P337="","",'Cost and Benefit Parameters'!$C$47*(QP_IncomeWP!P337-Income_CF!P339))</f>
        <v/>
      </c>
      <c r="Q337" s="1" t="str">
        <f>IF(QP_IncomeWP!Q337="","",'Cost and Benefit Parameters'!$C$47*(QP_IncomeWP!Q337-Income_CF!Q339))</f>
        <v/>
      </c>
      <c r="R337" s="1" t="str">
        <f>IF(QP_IncomeWP!R337="","",'Cost and Benefit Parameters'!$C$47*(QP_IncomeWP!R337-Income_CF!R339))</f>
        <v/>
      </c>
      <c r="S337" s="1" t="str">
        <f>IF(QP_IncomeWP!S337="","",'Cost and Benefit Parameters'!$C$47*(QP_IncomeWP!S337-Income_CF!S339))</f>
        <v/>
      </c>
      <c r="T337" s="1" t="str">
        <f>IF(QP_IncomeWP!T337="","",'Cost and Benefit Parameters'!$C$47*(QP_IncomeWP!T337-Income_CF!T339))</f>
        <v/>
      </c>
      <c r="U337" s="1">
        <f>IF(QP_IncomeWP!U337="","",'Cost and Benefit Parameters'!$C$47*(QP_IncomeWP!U337-Income_CF!U339))</f>
        <v>694533.09831566911</v>
      </c>
      <c r="V337" s="1">
        <f>IF(QP_IncomeWP!V337="","",'Cost and Benefit Parameters'!$C$47*(QP_IncomeWP!V337-Income_CF!V339))</f>
        <v>721475.64462618192</v>
      </c>
      <c r="W337" s="1">
        <f>IF(QP_IncomeWP!W337="","",'Cost and Benefit Parameters'!$C$47*(QP_IncomeWP!W337-Income_CF!W339))</f>
        <v>749013.81152751448</v>
      </c>
      <c r="X337" s="1">
        <f>IF(QP_IncomeWP!X337="","",'Cost and Benefit Parameters'!$C$47*(QP_IncomeWP!X337-Income_CF!X339))</f>
        <v>777136.66703091422</v>
      </c>
      <c r="Y337" s="1">
        <f>IF(QP_IncomeWP!Y337="","",'Cost and Benefit Parameters'!$C$47*(QP_IncomeWP!Y337-Income_CF!Y339))</f>
        <v>810762.3904622203</v>
      </c>
      <c r="Z337" s="1">
        <f>IF(QP_IncomeWP!Z337="","",'Cost and Benefit Parameters'!$C$47*(QP_IncomeWP!Z337-Income_CF!Z339))</f>
        <v>839690.8849707389</v>
      </c>
      <c r="AA337" s="1">
        <f>IF(QP_IncomeWP!AA337="","",'Cost and Benefit Parameters'!$C$47*(QP_IncomeWP!AA337-Income_CF!AA339))</f>
        <v>869129.93129959295</v>
      </c>
      <c r="AB337" s="1">
        <f>IF(QP_IncomeWP!AB337="","",'Cost and Benefit Parameters'!$C$47*(QP_IncomeWP!AB337-Income_CF!AB339))</f>
        <v>899061.4937389656</v>
      </c>
      <c r="AC337" s="1">
        <f>IF(QP_IncomeWP!AC337="","",'Cost and Benefit Parameters'!$C$47*(QP_IncomeWP!AC337-Income_CF!AC339))</f>
        <v>929466.00842694077</v>
      </c>
      <c r="AD337" s="1">
        <f>IF(QP_IncomeWP!AD337="","",'Cost and Benefit Parameters'!$C$47*(QP_IncomeWP!AD337-Income_CF!AD339))</f>
        <v>960322.3784684398</v>
      </c>
      <c r="AE337" s="1">
        <f>IF(QP_IncomeWP!AE337="","",'Cost and Benefit Parameters'!$C$47*(QP_IncomeWP!AE337-Income_CF!AE339))</f>
        <v>991607.97356218006</v>
      </c>
      <c r="AF337" s="1">
        <f>IF(QP_IncomeWP!AF337="","",'Cost and Benefit Parameters'!$C$47*(QP_IncomeWP!AF337-Income_CF!AF339))</f>
        <v>1023298.6342894073</v>
      </c>
      <c r="AG337" s="1">
        <f>IF(QP_IncomeWP!AG337="","",'Cost and Benefit Parameters'!$C$47*(QP_IncomeWP!AG337-Income_CF!AG339))</f>
        <v>1055368.6812034319</v>
      </c>
      <c r="AH337" s="1">
        <f>IF(QP_IncomeWP!AH337="","",'Cost and Benefit Parameters'!$C$47*(QP_IncomeWP!AH337-Income_CF!AH339))</f>
        <v>1087790.9288431236</v>
      </c>
      <c r="AI337" s="1">
        <f>IF(QP_IncomeWP!AI337="","",'Cost and Benefit Parameters'!$C$47*(QP_IncomeWP!AI337-Income_CF!AI339))</f>
        <v>1120536.7047763963</v>
      </c>
      <c r="AJ337" s="1">
        <f>IF(QP_IncomeWP!AJ337="","",'Cost and Benefit Parameters'!$C$47*(QP_IncomeWP!AJ337-Income_CF!AJ339))</f>
        <v>1153575.8737617889</v>
      </c>
      <c r="AK337" s="1">
        <f>IF(QP_IncomeWP!AK337="","",'Cost and Benefit Parameters'!$C$47*(QP_IncomeWP!AK337-Income_CF!AK339))</f>
        <v>1186876.8670969692</v>
      </c>
      <c r="AL337" s="1">
        <f>IF(QP_IncomeWP!AL337="","",'Cost and Benefit Parameters'!$C$47*(QP_IncomeWP!AL337-Income_CF!AL339))</f>
        <v>1220406.7172031917</v>
      </c>
      <c r="AM337" s="1">
        <f>IF(QP_IncomeWP!AM337="","",'Cost and Benefit Parameters'!$C$47*(QP_IncomeWP!AM337-Income_CF!AM339))</f>
        <v>1254131.0974737133</v>
      </c>
      <c r="AN337" s="1">
        <f>IF(QP_IncomeWP!AN337="","",'Cost and Benefit Parameters'!$C$47*(QP_IncomeWP!AN337-Income_CF!AN339))</f>
        <v>1288014.3673927111</v>
      </c>
      <c r="AO337" s="1">
        <f>IF(QP_IncomeWP!AO337="","",'Cost and Benefit Parameters'!$C$47*(QP_IncomeWP!AO337-Income_CF!AO339))</f>
        <v>1322019.6229089138</v>
      </c>
      <c r="AP337" s="1">
        <f>IF(QP_IncomeWP!AP337="","",'Cost and Benefit Parameters'!$C$47*(QP_IncomeWP!AP337-Income_CF!AP339))</f>
        <v>1356108.7520254438</v>
      </c>
      <c r="AQ337" s="1">
        <f>IF(QP_IncomeWP!AQ337="","",'Cost and Benefit Parameters'!$C$47*(QP_IncomeWP!AQ337-Income_CF!AQ339))</f>
        <v>1390242.4955439705</v>
      </c>
      <c r="AR337" s="1">
        <f>IF(QP_IncomeWP!AR337="","",'Cost and Benefit Parameters'!$C$47*(QP_IncomeWP!AR337-Income_CF!AR339))</f>
        <v>1424380.5128779348</v>
      </c>
      <c r="AS337" s="1">
        <f>IF(QP_IncomeWP!AS337="","",'Cost and Benefit Parameters'!$C$47*(QP_IncomeWP!AS337-Income_CF!AS339))</f>
        <v>1458481.4528256166</v>
      </c>
      <c r="AT337" s="1">
        <f>IF(QP_IncomeWP!AT337="","",'Cost and Benefit Parameters'!$C$47*(QP_IncomeWP!AT337-Income_CF!AT339))</f>
        <v>1492503.0291700265</v>
      </c>
      <c r="AU337" s="1">
        <f>IF(QP_IncomeWP!AU337="","",'Cost and Benefit Parameters'!$C$47*(QP_IncomeWP!AU337-Income_CF!AU339))</f>
        <v>1526402.1009489042</v>
      </c>
      <c r="AV337" s="1">
        <f>IF(QP_IncomeWP!AV337="","",'Cost and Benefit Parameters'!$C$47*(QP_IncomeWP!AV337-Income_CF!AV339))</f>
        <v>1560134.7572142414</v>
      </c>
      <c r="AW337" s="1">
        <f>IF(QP_IncomeWP!AW337="","",'Cost and Benefit Parameters'!$C$47*(QP_IncomeWP!AW337-Income_CF!AW339))</f>
        <v>1593656.4060776592</v>
      </c>
      <c r="AX337" s="1">
        <f>IF(QP_IncomeWP!AX337="","",'Cost and Benefit Parameters'!$C$47*(QP_IncomeWP!AX337-Income_CF!AX339))</f>
        <v>1626921.8678148687</v>
      </c>
      <c r="AY337" s="1">
        <f>IF(QP_IncomeWP!AY337="","",'Cost and Benefit Parameters'!$C$47*(QP_IncomeWP!AY337-Income_CF!AY339))</f>
        <v>1659885.4717803702</v>
      </c>
      <c r="AZ337" s="1">
        <f>IF(QP_IncomeWP!AZ337="","",'Cost and Benefit Parameters'!$C$47*(QP_IncomeWP!AZ337-Income_CF!AZ339))</f>
        <v>1692501.1568617036</v>
      </c>
      <c r="BA337" s="1">
        <f>IF(QP_IncomeWP!BA337="","",'Cost and Benefit Parameters'!$C$47*(QP_IncomeWP!BA337-Income_CF!BA339))</f>
        <v>1724722.5751820684</v>
      </c>
      <c r="BB337" s="1">
        <f>IF(QP_IncomeWP!BB337="","",'Cost and Benefit Parameters'!$C$47*(QP_IncomeWP!BB337-Income_CF!BB339))</f>
        <v>1756503.1987401724</v>
      </c>
      <c r="BC337" s="1">
        <f>IF(QP_IncomeWP!BC337="","",'Cost and Benefit Parameters'!$C$47*(QP_IncomeWP!BC337-Income_CF!BC339))</f>
        <v>1787796.4286576421</v>
      </c>
      <c r="BD337" s="1">
        <f>IF(QP_IncomeWP!BD337="","",'Cost and Benefit Parameters'!$C$47*(QP_IncomeWP!BD337-Income_CF!BD339))</f>
        <v>1818555.7066868681</v>
      </c>
      <c r="BE337" s="1">
        <f>IF(QP_IncomeWP!BE337="","",'Cost and Benefit Parameters'!$C$47*(QP_IncomeWP!BE337-Income_CF!BE339))</f>
        <v>1848734.6286160054</v>
      </c>
      <c r="BF337" s="1">
        <f>IF(QP_IncomeWP!BF337="","",'Cost and Benefit Parameters'!$C$47*(QP_IncomeWP!BF337-Income_CF!BF339))</f>
        <v>1878287.0591934104</v>
      </c>
      <c r="BG337" s="1">
        <f>IF(QP_IncomeWP!BG337="","",'Cost and Benefit Parameters'!$C$47*(QP_IncomeWP!BG337-Income_CF!BG339))</f>
        <v>1907167.2481805084</v>
      </c>
      <c r="BH337" s="1">
        <f>IF(QP_IncomeWP!BH337="","",'Cost and Benefit Parameters'!$C$47*(QP_IncomeWP!BH337-Income_CF!BH339))</f>
        <v>1935329.9471309991</v>
      </c>
      <c r="BI337" s="1" t="str">
        <f>IF(QP_IncomeWP!BI337="","",'Cost and Benefit Parameters'!$C$47*(QP_IncomeWP!BI337-Income_CF!BI339))</f>
        <v/>
      </c>
      <c r="BJ337" s="1" t="str">
        <f>IF(QP_IncomeWP!BJ337="","",'Cost and Benefit Parameters'!$C$47*(QP_IncomeWP!BJ337-Income_CF!BJ339))</f>
        <v/>
      </c>
      <c r="BK337" s="1" t="str">
        <f>IF(QP_IncomeWP!BK337="","",'Cost and Benefit Parameters'!$C$47*(QP_IncomeWP!BK337-Income_CF!BK339))</f>
        <v/>
      </c>
      <c r="BL337" s="1" t="str">
        <f>IF(QP_IncomeWP!BL337="","",'Cost and Benefit Parameters'!$C$47*(QP_IncomeWP!BL337-Income_CF!BL339))</f>
        <v/>
      </c>
      <c r="BM337" s="1" t="str">
        <f>IF(QP_IncomeWP!BM337="","",'Cost and Benefit Parameters'!$C$47*(QP_IncomeWP!BM337-Income_CF!BM339))</f>
        <v/>
      </c>
      <c r="BN337" s="1" t="str">
        <f>IF(QP_IncomeWP!BN337="","",'Cost and Benefit Parameters'!$C$47*(QP_IncomeWP!BN337-Income_CF!BN339))</f>
        <v/>
      </c>
      <c r="BO337" s="1" t="str">
        <f>IF(QP_IncomeWP!BO337="","",'Cost and Benefit Parameters'!$C$47*(QP_IncomeWP!BO337-Income_CF!BO339))</f>
        <v/>
      </c>
      <c r="BP337" s="1" t="str">
        <f>IF(QP_IncomeWP!BP337="","",'Cost and Benefit Parameters'!$C$47*(QP_IncomeWP!BP337-Income_CF!BP339))</f>
        <v/>
      </c>
      <c r="BQ337" s="1" t="str">
        <f>IF(QP_IncomeWP!BQ337="","",'Cost and Benefit Parameters'!$C$47*(QP_IncomeWP!BQ337-Income_CF!BQ339))</f>
        <v/>
      </c>
      <c r="BR337" s="1" t="str">
        <f>IF(QP_IncomeWP!BR337="","",'Cost and Benefit Parameters'!$C$47*(QP_IncomeWP!BR337-Income_CF!BR339))</f>
        <v/>
      </c>
      <c r="BS337" s="1" t="str">
        <f>IF(QP_IncomeWP!BS337="","",'Cost and Benefit Parameters'!$C$47*(QP_IncomeWP!BS337-Income_CF!BS339))</f>
        <v/>
      </c>
      <c r="BT337" s="1" t="str">
        <f>IF(QP_IncomeWP!BT337="","",'Cost and Benefit Parameters'!$C$47*(QP_IncomeWP!BT337-Income_CF!BT339))</f>
        <v/>
      </c>
    </row>
    <row r="338" spans="1:72" x14ac:dyDescent="0.55000000000000004">
      <c r="A338" s="642"/>
      <c r="B338" t="s">
        <v>475</v>
      </c>
      <c r="N338" s="1" t="str">
        <f>IF(QP_IncomeWP!N338="","",'Cost and Benefit Parameters'!$C$47*(QP_IncomeWP!N338-Income_CF!N340))</f>
        <v/>
      </c>
      <c r="O338" s="1" t="str">
        <f>IF(QP_IncomeWP!O338="","",'Cost and Benefit Parameters'!$C$47*(QP_IncomeWP!O338-Income_CF!O340))</f>
        <v/>
      </c>
      <c r="P338" s="1" t="str">
        <f>IF(QP_IncomeWP!P338="","",'Cost and Benefit Parameters'!$C$47*(QP_IncomeWP!P338-Income_CF!P340))</f>
        <v/>
      </c>
      <c r="Q338" s="1" t="str">
        <f>IF(QP_IncomeWP!Q338="","",'Cost and Benefit Parameters'!$C$47*(QP_IncomeWP!Q338-Income_CF!Q340))</f>
        <v/>
      </c>
      <c r="R338" s="1" t="str">
        <f>IF(QP_IncomeWP!R338="","",'Cost and Benefit Parameters'!$C$47*(QP_IncomeWP!R338-Income_CF!R340))</f>
        <v/>
      </c>
      <c r="S338" s="1" t="str">
        <f>IF(QP_IncomeWP!S338="","",'Cost and Benefit Parameters'!$C$47*(QP_IncomeWP!S338-Income_CF!S340))</f>
        <v/>
      </c>
      <c r="T338" s="1" t="str">
        <f>IF(QP_IncomeWP!T338="","",'Cost and Benefit Parameters'!$C$47*(QP_IncomeWP!T338-Income_CF!T340))</f>
        <v/>
      </c>
      <c r="U338" s="1" t="str">
        <f>IF(QP_IncomeWP!U338="","",'Cost and Benefit Parameters'!$C$47*(QP_IncomeWP!U338-Income_CF!U340))</f>
        <v/>
      </c>
      <c r="V338" s="1">
        <f>IF(QP_IncomeWP!V338="","",'Cost and Benefit Parameters'!$C$47*(QP_IncomeWP!V338-Income_CF!V340))</f>
        <v>715369.09126513905</v>
      </c>
      <c r="W338" s="1">
        <f>IF(QP_IncomeWP!W338="","",'Cost and Benefit Parameters'!$C$47*(QP_IncomeWP!W338-Income_CF!W340))</f>
        <v>743119.91396496794</v>
      </c>
      <c r="X338" s="1">
        <f>IF(QP_IncomeWP!X338="","",'Cost and Benefit Parameters'!$C$47*(QP_IncomeWP!X338-Income_CF!X340))</f>
        <v>771484.22587333957</v>
      </c>
      <c r="Y338" s="1">
        <f>IF(QP_IncomeWP!Y338="","",'Cost and Benefit Parameters'!$C$47*(QP_IncomeWP!Y338-Income_CF!Y340))</f>
        <v>800450.76704184141</v>
      </c>
      <c r="Z338" s="1">
        <f>IF(QP_IncomeWP!Z338="","",'Cost and Benefit Parameters'!$C$47*(QP_IncomeWP!Z338-Income_CF!Z340))</f>
        <v>835085.26217608678</v>
      </c>
      <c r="AA338" s="1">
        <f>IF(QP_IncomeWP!AA338="","",'Cost and Benefit Parameters'!$C$47*(QP_IncomeWP!AA338-Income_CF!AA340))</f>
        <v>864881.61151986127</v>
      </c>
      <c r="AB338" s="1">
        <f>IF(QP_IncomeWP!AB338="","",'Cost and Benefit Parameters'!$C$47*(QP_IncomeWP!AB338-Income_CF!AB340))</f>
        <v>895203.82923858089</v>
      </c>
      <c r="AC338" s="1">
        <f>IF(QP_IncomeWP!AC338="","",'Cost and Benefit Parameters'!$C$47*(QP_IncomeWP!AC338-Income_CF!AC340))</f>
        <v>926033.33855113469</v>
      </c>
      <c r="AD338" s="1">
        <f>IF(QP_IncomeWP!AD338="","",'Cost and Benefit Parameters'!$C$47*(QP_IncomeWP!AD338-Income_CF!AD340))</f>
        <v>957349.98867974873</v>
      </c>
      <c r="AE338" s="1">
        <f>IF(QP_IncomeWP!AE338="","",'Cost and Benefit Parameters'!$C$47*(QP_IncomeWP!AE338-Income_CF!AE340))</f>
        <v>989132.04982249299</v>
      </c>
      <c r="AF338" s="1">
        <f>IF(QP_IncomeWP!AF338="","",'Cost and Benefit Parameters'!$C$47*(QP_IncomeWP!AF338-Income_CF!AF340))</f>
        <v>1021356.2127690458</v>
      </c>
      <c r="AG338" s="1">
        <f>IF(QP_IncomeWP!AG338="","",'Cost and Benefit Parameters'!$C$47*(QP_IncomeWP!AG338-Income_CF!AG340))</f>
        <v>1053997.5933180896</v>
      </c>
      <c r="AH338" s="1">
        <f>IF(QP_IncomeWP!AH338="","",'Cost and Benefit Parameters'!$C$47*(QP_IncomeWP!AH338-Income_CF!AH340))</f>
        <v>1087029.7416395349</v>
      </c>
      <c r="AI338" s="1">
        <f>IF(QP_IncomeWP!AI338="","",'Cost and Benefit Parameters'!$C$47*(QP_IncomeWP!AI338-Income_CF!AI340))</f>
        <v>1120424.6567084175</v>
      </c>
      <c r="AJ338" s="1">
        <f>IF(QP_IncomeWP!AJ338="","",'Cost and Benefit Parameters'!$C$47*(QP_IncomeWP!AJ338-Income_CF!AJ340))</f>
        <v>1154152.8059196882</v>
      </c>
      <c r="AK338" s="1">
        <f>IF(QP_IncomeWP!AK338="","",'Cost and Benefit Parameters'!$C$47*(QP_IncomeWP!AK338-Income_CF!AK340))</f>
        <v>1188183.1499746423</v>
      </c>
      <c r="AL338" s="1">
        <f>IF(QP_IncomeWP!AL338="","",'Cost and Benefit Parameters'!$C$47*(QP_IncomeWP!AL338-Income_CF!AL340))</f>
        <v>1222483.1731098781</v>
      </c>
      <c r="AM338" s="1">
        <f>IF(QP_IncomeWP!AM338="","",'Cost and Benefit Parameters'!$C$47*(QP_IncomeWP!AM338-Income_CF!AM340))</f>
        <v>1257018.9187192877</v>
      </c>
      <c r="AN338" s="1">
        <f>IF(QP_IncomeWP!AN338="","",'Cost and Benefit Parameters'!$C$47*(QP_IncomeWP!AN338-Income_CF!AN340))</f>
        <v>1291755.0303979244</v>
      </c>
      <c r="AO338" s="1">
        <f>IF(QP_IncomeWP!AO338="","",'Cost and Benefit Parameters'!$C$47*(QP_IncomeWP!AO338-Income_CF!AO340))</f>
        <v>1326654.7984144923</v>
      </c>
      <c r="AP338" s="1">
        <f>IF(QP_IncomeWP!AP338="","",'Cost and Benefit Parameters'!$C$47*(QP_IncomeWP!AP338-Income_CF!AP340))</f>
        <v>1361680.2115961805</v>
      </c>
      <c r="AQ338" s="1">
        <f>IF(QP_IncomeWP!AQ338="","",'Cost and Benefit Parameters'!$C$47*(QP_IncomeWP!AQ338-Income_CF!AQ340))</f>
        <v>1396792.0145862072</v>
      </c>
      <c r="AR338" s="1">
        <f>IF(QP_IncomeWP!AR338="","",'Cost and Benefit Parameters'!$C$47*(QP_IncomeWP!AR338-Income_CF!AR340))</f>
        <v>1431949.7704102895</v>
      </c>
      <c r="AS338" s="1">
        <f>IF(QP_IncomeWP!AS338="","",'Cost and Benefit Parameters'!$C$47*(QP_IncomeWP!AS338-Income_CF!AS340))</f>
        <v>1467111.9282642736</v>
      </c>
      <c r="AT338" s="1">
        <f>IF(QP_IncomeWP!AT338="","",'Cost and Benefit Parameters'!$C$47*(QP_IncomeWP!AT338-Income_CF!AT340))</f>
        <v>1502235.8964103854</v>
      </c>
      <c r="AU338" s="1">
        <f>IF(QP_IncomeWP!AU338="","",'Cost and Benefit Parameters'!$C$47*(QP_IncomeWP!AU338-Income_CF!AU340))</f>
        <v>1537278.1200451278</v>
      </c>
      <c r="AV338" s="1">
        <f>IF(QP_IncomeWP!AV338="","",'Cost and Benefit Parameters'!$C$47*(QP_IncomeWP!AV338-Income_CF!AV340))</f>
        <v>1572194.163977372</v>
      </c>
      <c r="AW338" s="1">
        <f>IF(QP_IncomeWP!AW338="","",'Cost and Benefit Parameters'!$C$47*(QP_IncomeWP!AW338-Income_CF!AW340))</f>
        <v>1606938.7999306684</v>
      </c>
      <c r="AX338" s="1">
        <f>IF(QP_IncomeWP!AX338="","",'Cost and Benefit Parameters'!$C$47*(QP_IncomeWP!AX338-Income_CF!AX340))</f>
        <v>1641466.0982599882</v>
      </c>
      <c r="AY338" s="1">
        <f>IF(QP_IncomeWP!AY338="","",'Cost and Benefit Parameters'!$C$47*(QP_IncomeWP!AY338-Income_CF!AY340))</f>
        <v>1675729.5238493143</v>
      </c>
      <c r="AZ338" s="1">
        <f>IF(QP_IncomeWP!AZ338="","",'Cost and Benefit Parameters'!$C$47*(QP_IncomeWP!AZ338-Income_CF!AZ340))</f>
        <v>1709682.0359337814</v>
      </c>
      <c r="BA338" s="1">
        <f>IF(QP_IncomeWP!BA338="","",'Cost and Benefit Parameters'!$C$47*(QP_IncomeWP!BA338-Income_CF!BA340))</f>
        <v>1743276.1915675544</v>
      </c>
      <c r="BB338" s="1">
        <f>IF(QP_IncomeWP!BB338="","",'Cost and Benefit Parameters'!$C$47*(QP_IncomeWP!BB338-Income_CF!BB340))</f>
        <v>1776464.2524375299</v>
      </c>
      <c r="BC338" s="1">
        <f>IF(QP_IncomeWP!BC338="","",'Cost and Benefit Parameters'!$C$47*(QP_IncomeWP!BC338-Income_CF!BC340))</f>
        <v>1809198.2947023769</v>
      </c>
      <c r="BD338" s="1">
        <f>IF(QP_IncomeWP!BD338="","",'Cost and Benefit Parameters'!$C$47*(QP_IncomeWP!BD338-Income_CF!BD340))</f>
        <v>1841430.3215173706</v>
      </c>
      <c r="BE338" s="1">
        <f>IF(QP_IncomeWP!BE338="","",'Cost and Benefit Parameters'!$C$47*(QP_IncomeWP!BE338-Income_CF!BE340))</f>
        <v>1873112.3778874737</v>
      </c>
      <c r="BF338" s="1">
        <f>IF(QP_IncomeWP!BF338="","",'Cost and Benefit Parameters'!$C$47*(QP_IncomeWP!BF338-Income_CF!BF340))</f>
        <v>1904196.6674744859</v>
      </c>
      <c r="BG338" s="1">
        <f>IF(QP_IncomeWP!BG338="","",'Cost and Benefit Parameters'!$C$47*(QP_IncomeWP!BG338-Income_CF!BG340))</f>
        <v>1934635.6709692124</v>
      </c>
      <c r="BH338" s="1">
        <f>IF(QP_IncomeWP!BH338="","",'Cost and Benefit Parameters'!$C$47*(QP_IncomeWP!BH338-Income_CF!BH340))</f>
        <v>1964382.2656259239</v>
      </c>
      <c r="BI338" s="1">
        <f>IF(QP_IncomeWP!BI338="","",'Cost and Benefit Parameters'!$C$47*(QP_IncomeWP!BI338-Income_CF!BI340))</f>
        <v>1993389.8455449303</v>
      </c>
      <c r="BJ338" s="1" t="str">
        <f>IF(QP_IncomeWP!BJ338="","",'Cost and Benefit Parameters'!$C$47*(QP_IncomeWP!BJ338-Income_CF!BJ340))</f>
        <v/>
      </c>
      <c r="BK338" s="1" t="str">
        <f>IF(QP_IncomeWP!BK338="","",'Cost and Benefit Parameters'!$C$47*(QP_IncomeWP!BK338-Income_CF!BK340))</f>
        <v/>
      </c>
      <c r="BL338" s="1" t="str">
        <f>IF(QP_IncomeWP!BL338="","",'Cost and Benefit Parameters'!$C$47*(QP_IncomeWP!BL338-Income_CF!BL340))</f>
        <v/>
      </c>
      <c r="BM338" s="1" t="str">
        <f>IF(QP_IncomeWP!BM338="","",'Cost and Benefit Parameters'!$C$47*(QP_IncomeWP!BM338-Income_CF!BM340))</f>
        <v/>
      </c>
      <c r="BN338" s="1" t="str">
        <f>IF(QP_IncomeWP!BN338="","",'Cost and Benefit Parameters'!$C$47*(QP_IncomeWP!BN338-Income_CF!BN340))</f>
        <v/>
      </c>
      <c r="BO338" s="1" t="str">
        <f>IF(QP_IncomeWP!BO338="","",'Cost and Benefit Parameters'!$C$47*(QP_IncomeWP!BO338-Income_CF!BO340))</f>
        <v/>
      </c>
      <c r="BP338" s="1" t="str">
        <f>IF(QP_IncomeWP!BP338="","",'Cost and Benefit Parameters'!$C$47*(QP_IncomeWP!BP338-Income_CF!BP340))</f>
        <v/>
      </c>
      <c r="BQ338" s="1" t="str">
        <f>IF(QP_IncomeWP!BQ338="","",'Cost and Benefit Parameters'!$C$47*(QP_IncomeWP!BQ338-Income_CF!BQ340))</f>
        <v/>
      </c>
      <c r="BR338" s="1" t="str">
        <f>IF(QP_IncomeWP!BR338="","",'Cost and Benefit Parameters'!$C$47*(QP_IncomeWP!BR338-Income_CF!BR340))</f>
        <v/>
      </c>
      <c r="BS338" s="1" t="str">
        <f>IF(QP_IncomeWP!BS338="","",'Cost and Benefit Parameters'!$C$47*(QP_IncomeWP!BS338-Income_CF!BS340))</f>
        <v/>
      </c>
      <c r="BT338" s="1" t="str">
        <f>IF(QP_IncomeWP!BT338="","",'Cost and Benefit Parameters'!$C$47*(QP_IncomeWP!BT338-Income_CF!BT340))</f>
        <v/>
      </c>
    </row>
    <row r="339" spans="1:72" x14ac:dyDescent="0.55000000000000004">
      <c r="A339" s="642"/>
      <c r="B339" t="s">
        <v>476</v>
      </c>
      <c r="N339" s="1" t="str">
        <f>IF(QP_IncomeWP!N339="","",'Cost and Benefit Parameters'!$C$47*(QP_IncomeWP!N339-Income_CF!N341))</f>
        <v/>
      </c>
      <c r="O339" s="1" t="str">
        <f>IF(QP_IncomeWP!O339="","",'Cost and Benefit Parameters'!$C$47*(QP_IncomeWP!O339-Income_CF!O341))</f>
        <v/>
      </c>
      <c r="P339" s="1" t="str">
        <f>IF(QP_IncomeWP!P339="","",'Cost and Benefit Parameters'!$C$47*(QP_IncomeWP!P339-Income_CF!P341))</f>
        <v/>
      </c>
      <c r="Q339" s="1" t="str">
        <f>IF(QP_IncomeWP!Q339="","",'Cost and Benefit Parameters'!$C$47*(QP_IncomeWP!Q339-Income_CF!Q341))</f>
        <v/>
      </c>
      <c r="R339" s="1" t="str">
        <f>IF(QP_IncomeWP!R339="","",'Cost and Benefit Parameters'!$C$47*(QP_IncomeWP!R339-Income_CF!R341))</f>
        <v/>
      </c>
      <c r="S339" s="1" t="str">
        <f>IF(QP_IncomeWP!S339="","",'Cost and Benefit Parameters'!$C$47*(QP_IncomeWP!S339-Income_CF!S341))</f>
        <v/>
      </c>
      <c r="T339" s="1" t="str">
        <f>IF(QP_IncomeWP!T339="","",'Cost and Benefit Parameters'!$C$47*(QP_IncomeWP!T339-Income_CF!T341))</f>
        <v/>
      </c>
      <c r="U339" s="1" t="str">
        <f>IF(QP_IncomeWP!U339="","",'Cost and Benefit Parameters'!$C$47*(QP_IncomeWP!U339-Income_CF!U341))</f>
        <v/>
      </c>
      <c r="V339" s="1" t="str">
        <f>IF(QP_IncomeWP!V339="","",'Cost and Benefit Parameters'!$C$47*(QP_IncomeWP!V339-Income_CF!V341))</f>
        <v/>
      </c>
      <c r="W339" s="1">
        <f>IF(QP_IncomeWP!W339="","",'Cost and Benefit Parameters'!$C$47*(QP_IncomeWP!W339-Income_CF!W341))</f>
        <v>736830.16400309303</v>
      </c>
      <c r="X339" s="1">
        <f>IF(QP_IncomeWP!X339="","",'Cost and Benefit Parameters'!$C$47*(QP_IncomeWP!X339-Income_CF!X341))</f>
        <v>765413.51138391707</v>
      </c>
      <c r="Y339" s="1">
        <f>IF(QP_IncomeWP!Y339="","",'Cost and Benefit Parameters'!$C$47*(QP_IncomeWP!Y339-Income_CF!Y341))</f>
        <v>794628.7526495402</v>
      </c>
      <c r="Z339" s="1">
        <f>IF(QP_IncomeWP!Z339="","",'Cost and Benefit Parameters'!$C$47*(QP_IncomeWP!Z339-Income_CF!Z341))</f>
        <v>824464.29005309683</v>
      </c>
      <c r="AA339" s="1">
        <f>IF(QP_IncomeWP!AA339="","",'Cost and Benefit Parameters'!$C$47*(QP_IncomeWP!AA339-Income_CF!AA341))</f>
        <v>860137.82004136988</v>
      </c>
      <c r="AB339" s="1">
        <f>IF(QP_IncomeWP!AB339="","",'Cost and Benefit Parameters'!$C$47*(QP_IncomeWP!AB339-Income_CF!AB341))</f>
        <v>890828.05986545689</v>
      </c>
      <c r="AC339" s="1">
        <f>IF(QP_IncomeWP!AC339="","",'Cost and Benefit Parameters'!$C$47*(QP_IncomeWP!AC339-Income_CF!AC341))</f>
        <v>922059.94411573804</v>
      </c>
      <c r="AD339" s="1">
        <f>IF(QP_IncomeWP!AD339="","",'Cost and Benefit Parameters'!$C$47*(QP_IncomeWP!AD339-Income_CF!AD341))</f>
        <v>953814.33870766836</v>
      </c>
      <c r="AE339" s="1">
        <f>IF(QP_IncomeWP!AE339="","",'Cost and Benefit Parameters'!$C$47*(QP_IncomeWP!AE339-Income_CF!AE341))</f>
        <v>986070.4883401409</v>
      </c>
      <c r="AF339" s="1">
        <f>IF(QP_IncomeWP!AF339="","",'Cost and Benefit Parameters'!$C$47*(QP_IncomeWP!AF339-Income_CF!AF341))</f>
        <v>1018806.011317168</v>
      </c>
      <c r="AG339" s="1">
        <f>IF(QP_IncomeWP!AG339="","",'Cost and Benefit Parameters'!$C$47*(QP_IncomeWP!AG339-Income_CF!AG341))</f>
        <v>1051996.8991521166</v>
      </c>
      <c r="AH339" s="1">
        <f>IF(QP_IncomeWP!AH339="","",'Cost and Benefit Parameters'!$C$47*(QP_IncomeWP!AH339-Income_CF!AH341))</f>
        <v>1085617.521117632</v>
      </c>
      <c r="AI339" s="1">
        <f>IF(QP_IncomeWP!AI339="","",'Cost and Benefit Parameters'!$C$47*(QP_IncomeWP!AI339-Income_CF!AI341))</f>
        <v>1119640.6338887205</v>
      </c>
      <c r="AJ339" s="1">
        <f>IF(QP_IncomeWP!AJ339="","",'Cost and Benefit Parameters'!$C$47*(QP_IncomeWP!AJ339-Income_CF!AJ341))</f>
        <v>1154037.3964096699</v>
      </c>
      <c r="AK339" s="1">
        <f>IF(QP_IncomeWP!AK339="","",'Cost and Benefit Parameters'!$C$47*(QP_IncomeWP!AK339-Income_CF!AK341))</f>
        <v>1188777.3900972789</v>
      </c>
      <c r="AL339" s="1">
        <f>IF(QP_IncomeWP!AL339="","",'Cost and Benefit Parameters'!$C$47*(QP_IncomeWP!AL339-Income_CF!AL341))</f>
        <v>1223828.6444738815</v>
      </c>
      <c r="AM339" s="1">
        <f>IF(QP_IncomeWP!AM339="","",'Cost and Benefit Parameters'!$C$47*(QP_IncomeWP!AM339-Income_CF!AM341))</f>
        <v>1259157.6683031737</v>
      </c>
      <c r="AN339" s="1">
        <f>IF(QP_IncomeWP!AN339="","",'Cost and Benefit Parameters'!$C$47*(QP_IncomeWP!AN339-Income_CF!AN341))</f>
        <v>1294729.4862808657</v>
      </c>
      <c r="AO339" s="1">
        <f>IF(QP_IncomeWP!AO339="","",'Cost and Benefit Parameters'!$C$47*(QP_IncomeWP!AO339-Income_CF!AO341))</f>
        <v>1330507.6813098625</v>
      </c>
      <c r="AP339" s="1">
        <f>IF(QP_IncomeWP!AP339="","",'Cost and Benefit Parameters'!$C$47*(QP_IncomeWP!AP339-Income_CF!AP341))</f>
        <v>1366454.4423669274</v>
      </c>
      <c r="AQ339" s="1">
        <f>IF(QP_IncomeWP!AQ339="","",'Cost and Benefit Parameters'!$C$47*(QP_IncomeWP!AQ339-Income_CF!AQ341))</f>
        <v>1402530.6179440659</v>
      </c>
      <c r="AR339" s="1">
        <f>IF(QP_IncomeWP!AR339="","",'Cost and Benefit Parameters'!$C$47*(QP_IncomeWP!AR339-Income_CF!AR341))</f>
        <v>1438695.775023794</v>
      </c>
      <c r="AS339" s="1">
        <f>IF(QP_IncomeWP!AS339="","",'Cost and Benefit Parameters'!$C$47*(QP_IncomeWP!AS339-Income_CF!AS341))</f>
        <v>1474908.2635225991</v>
      </c>
      <c r="AT339" s="1">
        <f>IF(QP_IncomeWP!AT339="","",'Cost and Benefit Parameters'!$C$47*(QP_IncomeWP!AT339-Income_CF!AT341))</f>
        <v>1511125.2861122012</v>
      </c>
      <c r="AU339" s="1">
        <f>IF(QP_IncomeWP!AU339="","",'Cost and Benefit Parameters'!$C$47*(QP_IncomeWP!AU339-Income_CF!AU341))</f>
        <v>1547302.9733026968</v>
      </c>
      <c r="AV339" s="1">
        <f>IF(QP_IncomeWP!AV339="","",'Cost and Benefit Parameters'!$C$47*(QP_IncomeWP!AV339-Income_CF!AV341))</f>
        <v>1583396.4636464813</v>
      </c>
      <c r="AW339" s="1">
        <f>IF(QP_IncomeWP!AW339="","",'Cost and Benefit Parameters'!$C$47*(QP_IncomeWP!AW339-Income_CF!AW341))</f>
        <v>1619359.9888966929</v>
      </c>
      <c r="AX339" s="1">
        <f>IF(QP_IncomeWP!AX339="","",'Cost and Benefit Parameters'!$C$47*(QP_IncomeWP!AX339-Income_CF!AX341))</f>
        <v>1655146.9639285884</v>
      </c>
      <c r="AY339" s="1">
        <f>IF(QP_IncomeWP!AY339="","",'Cost and Benefit Parameters'!$C$47*(QP_IncomeWP!AY339-Income_CF!AY341))</f>
        <v>1690710.0812077879</v>
      </c>
      <c r="AZ339" s="1">
        <f>IF(QP_IncomeWP!AZ339="","",'Cost and Benefit Parameters'!$C$47*(QP_IncomeWP!AZ339-Income_CF!AZ341))</f>
        <v>1726001.409564794</v>
      </c>
      <c r="BA339" s="1">
        <f>IF(QP_IncomeWP!BA339="","",'Cost and Benefit Parameters'!$C$47*(QP_IncomeWP!BA339-Income_CF!BA341))</f>
        <v>1760972.4970117959</v>
      </c>
      <c r="BB339" s="1">
        <f>IF(QP_IncomeWP!BB339="","",'Cost and Benefit Parameters'!$C$47*(QP_IncomeWP!BB339-Income_CF!BB341))</f>
        <v>1795574.4773145807</v>
      </c>
      <c r="BC339" s="1">
        <f>IF(QP_IncomeWP!BC339="","",'Cost and Benefit Parameters'!$C$47*(QP_IncomeWP!BC339-Income_CF!BC341))</f>
        <v>1829758.1800106559</v>
      </c>
      <c r="BD339" s="1">
        <f>IF(QP_IncomeWP!BD339="","",'Cost and Benefit Parameters'!$C$47*(QP_IncomeWP!BD339-Income_CF!BD341))</f>
        <v>1863474.2435434486</v>
      </c>
      <c r="BE339" s="1">
        <f>IF(QP_IncomeWP!BE339="","",'Cost and Benefit Parameters'!$C$47*(QP_IncomeWP!BE339-Income_CF!BE341))</f>
        <v>1896673.2311628931</v>
      </c>
      <c r="BF339" s="1">
        <f>IF(QP_IncomeWP!BF339="","",'Cost and Benefit Parameters'!$C$47*(QP_IncomeWP!BF339-Income_CF!BF341))</f>
        <v>1929305.7492240979</v>
      </c>
      <c r="BG339" s="1">
        <f>IF(QP_IncomeWP!BG339="","",'Cost and Benefit Parameters'!$C$47*(QP_IncomeWP!BG339-Income_CF!BG341))</f>
        <v>1961322.5674987191</v>
      </c>
      <c r="BH339" s="1">
        <f>IF(QP_IncomeWP!BH339="","",'Cost and Benefit Parameters'!$C$47*(QP_IncomeWP!BH339-Income_CF!BH341))</f>
        <v>1992674.7410982898</v>
      </c>
      <c r="BI339" s="1">
        <f>IF(QP_IncomeWP!BI339="","",'Cost and Benefit Parameters'!$C$47*(QP_IncomeWP!BI339-Income_CF!BI341))</f>
        <v>2023313.7335947014</v>
      </c>
      <c r="BJ339" s="1">
        <f>IF(QP_IncomeWP!BJ339="","",'Cost and Benefit Parameters'!$C$47*(QP_IncomeWP!BJ339-Income_CF!BJ341))</f>
        <v>2053191.5409112773</v>
      </c>
      <c r="BK339" s="1" t="str">
        <f>IF(QP_IncomeWP!BK339="","",'Cost and Benefit Parameters'!$C$47*(QP_IncomeWP!BK339-Income_CF!BK341))</f>
        <v/>
      </c>
      <c r="BL339" s="1" t="str">
        <f>IF(QP_IncomeWP!BL339="","",'Cost and Benefit Parameters'!$C$47*(QP_IncomeWP!BL339-Income_CF!BL341))</f>
        <v/>
      </c>
      <c r="BM339" s="1" t="str">
        <f>IF(QP_IncomeWP!BM339="","",'Cost and Benefit Parameters'!$C$47*(QP_IncomeWP!BM339-Income_CF!BM341))</f>
        <v/>
      </c>
      <c r="BN339" s="1" t="str">
        <f>IF(QP_IncomeWP!BN339="","",'Cost and Benefit Parameters'!$C$47*(QP_IncomeWP!BN339-Income_CF!BN341))</f>
        <v/>
      </c>
      <c r="BO339" s="1" t="str">
        <f>IF(QP_IncomeWP!BO339="","",'Cost and Benefit Parameters'!$C$47*(QP_IncomeWP!BO339-Income_CF!BO341))</f>
        <v/>
      </c>
      <c r="BP339" s="1" t="str">
        <f>IF(QP_IncomeWP!BP339="","",'Cost and Benefit Parameters'!$C$47*(QP_IncomeWP!BP339-Income_CF!BP341))</f>
        <v/>
      </c>
      <c r="BQ339" s="1" t="str">
        <f>IF(QP_IncomeWP!BQ339="","",'Cost and Benefit Parameters'!$C$47*(QP_IncomeWP!BQ339-Income_CF!BQ341))</f>
        <v/>
      </c>
      <c r="BR339" s="1" t="str">
        <f>IF(QP_IncomeWP!BR339="","",'Cost and Benefit Parameters'!$C$47*(QP_IncomeWP!BR339-Income_CF!BR341))</f>
        <v/>
      </c>
      <c r="BS339" s="1" t="str">
        <f>IF(QP_IncomeWP!BS339="","",'Cost and Benefit Parameters'!$C$47*(QP_IncomeWP!BS339-Income_CF!BS341))</f>
        <v/>
      </c>
      <c r="BT339" s="1" t="str">
        <f>IF(QP_IncomeWP!BT339="","",'Cost and Benefit Parameters'!$C$47*(QP_IncomeWP!BT339-Income_CF!BT341))</f>
        <v/>
      </c>
    </row>
    <row r="340" spans="1:72" x14ac:dyDescent="0.55000000000000004">
      <c r="A340" s="642"/>
      <c r="B340" t="s">
        <v>477</v>
      </c>
      <c r="N340" s="1" t="str">
        <f>IF(QP_IncomeWP!N340="","",'Cost and Benefit Parameters'!$C$47*(QP_IncomeWP!N340-Income_CF!N342))</f>
        <v/>
      </c>
      <c r="O340" s="1" t="str">
        <f>IF(QP_IncomeWP!O340="","",'Cost and Benefit Parameters'!$C$47*(QP_IncomeWP!O340-Income_CF!O342))</f>
        <v/>
      </c>
      <c r="P340" s="1" t="str">
        <f>IF(QP_IncomeWP!P340="","",'Cost and Benefit Parameters'!$C$47*(QP_IncomeWP!P340-Income_CF!P342))</f>
        <v/>
      </c>
      <c r="Q340" s="1" t="str">
        <f>IF(QP_IncomeWP!Q340="","",'Cost and Benefit Parameters'!$C$47*(QP_IncomeWP!Q340-Income_CF!Q342))</f>
        <v/>
      </c>
      <c r="R340" s="1" t="str">
        <f>IF(QP_IncomeWP!R340="","",'Cost and Benefit Parameters'!$C$47*(QP_IncomeWP!R340-Income_CF!R342))</f>
        <v/>
      </c>
      <c r="S340" s="1" t="str">
        <f>IF(QP_IncomeWP!S340="","",'Cost and Benefit Parameters'!$C$47*(QP_IncomeWP!S340-Income_CF!S342))</f>
        <v/>
      </c>
      <c r="T340" s="1" t="str">
        <f>IF(QP_IncomeWP!T340="","",'Cost and Benefit Parameters'!$C$47*(QP_IncomeWP!T340-Income_CF!T342))</f>
        <v/>
      </c>
      <c r="U340" s="1" t="str">
        <f>IF(QP_IncomeWP!U340="","",'Cost and Benefit Parameters'!$C$47*(QP_IncomeWP!U340-Income_CF!U342))</f>
        <v/>
      </c>
      <c r="V340" s="1" t="str">
        <f>IF(QP_IncomeWP!V340="","",'Cost and Benefit Parameters'!$C$47*(QP_IncomeWP!V340-Income_CF!V342))</f>
        <v/>
      </c>
      <c r="W340" s="1" t="str">
        <f>IF(QP_IncomeWP!W340="","",'Cost and Benefit Parameters'!$C$47*(QP_IncomeWP!W340-Income_CF!W342))</f>
        <v/>
      </c>
      <c r="X340" s="1">
        <f>IF(QP_IncomeWP!X340="","",'Cost and Benefit Parameters'!$C$47*(QP_IncomeWP!X340-Income_CF!X342))</f>
        <v>758935.06892318639</v>
      </c>
      <c r="Y340" s="1">
        <f>IF(QP_IncomeWP!Y340="","",'Cost and Benefit Parameters'!$C$47*(QP_IncomeWP!Y340-Income_CF!Y342))</f>
        <v>788375.91672543413</v>
      </c>
      <c r="Z340" s="1">
        <f>IF(QP_IncomeWP!Z340="","",'Cost and Benefit Parameters'!$C$47*(QP_IncomeWP!Z340-Income_CF!Z342))</f>
        <v>818467.61522902607</v>
      </c>
      <c r="AA340" s="1">
        <f>IF(QP_IncomeWP!AA340="","",'Cost and Benefit Parameters'!$C$47*(QP_IncomeWP!AA340-Income_CF!AA342))</f>
        <v>849198.21875468967</v>
      </c>
      <c r="AB340" s="1">
        <f>IF(QP_IncomeWP!AB340="","",'Cost and Benefit Parameters'!$C$47*(QP_IncomeWP!AB340-Income_CF!AB342))</f>
        <v>885941.95464261074</v>
      </c>
      <c r="AC340" s="1">
        <f>IF(QP_IncomeWP!AC340="","",'Cost and Benefit Parameters'!$C$47*(QP_IncomeWP!AC340-Income_CF!AC342))</f>
        <v>917552.90166142094</v>
      </c>
      <c r="AD340" s="1">
        <f>IF(QP_IncomeWP!AD340="","",'Cost and Benefit Parameters'!$C$47*(QP_IncomeWP!AD340-Income_CF!AD342))</f>
        <v>949721.74243921041</v>
      </c>
      <c r="AE340" s="1">
        <f>IF(QP_IncomeWP!AE340="","",'Cost and Benefit Parameters'!$C$47*(QP_IncomeWP!AE340-Income_CF!AE342))</f>
        <v>982428.76886889827</v>
      </c>
      <c r="AF340" s="1">
        <f>IF(QP_IncomeWP!AF340="","",'Cost and Benefit Parameters'!$C$47*(QP_IncomeWP!AF340-Income_CF!AF342))</f>
        <v>1015652.6029903454</v>
      </c>
      <c r="AG340" s="1">
        <f>IF(QP_IncomeWP!AG340="","",'Cost and Benefit Parameters'!$C$47*(QP_IncomeWP!AG340-Income_CF!AG342))</f>
        <v>1049370.1916566829</v>
      </c>
      <c r="AH340" s="1">
        <f>IF(QP_IncomeWP!AH340="","",'Cost and Benefit Parameters'!$C$47*(QP_IncomeWP!AH340-Income_CF!AH342))</f>
        <v>1083556.8061266802</v>
      </c>
      <c r="AI340" s="1">
        <f>IF(QP_IncomeWP!AI340="","",'Cost and Benefit Parameters'!$C$47*(QP_IncomeWP!AI340-Income_CF!AI342))</f>
        <v>1118186.0467511606</v>
      </c>
      <c r="AJ340" s="1">
        <f>IF(QP_IncomeWP!AJ340="","",'Cost and Benefit Parameters'!$C$47*(QP_IncomeWP!AJ340-Income_CF!AJ342))</f>
        <v>1153229.8529053829</v>
      </c>
      <c r="AK340" s="1">
        <f>IF(QP_IncomeWP!AK340="","",'Cost and Benefit Parameters'!$C$47*(QP_IncomeWP!AK340-Income_CF!AK342))</f>
        <v>1188658.5183019608</v>
      </c>
      <c r="AL340" s="1">
        <f>IF(QP_IncomeWP!AL340="","",'Cost and Benefit Parameters'!$C$47*(QP_IncomeWP!AL340-Income_CF!AL342))</f>
        <v>1224440.7118001974</v>
      </c>
      <c r="AM340" s="1">
        <f>IF(QP_IncomeWP!AM340="","",'Cost and Benefit Parameters'!$C$47*(QP_IncomeWP!AM340-Income_CF!AM342))</f>
        <v>1260543.5038080974</v>
      </c>
      <c r="AN340" s="1">
        <f>IF(QP_IncomeWP!AN340="","",'Cost and Benefit Parameters'!$C$47*(QP_IncomeWP!AN340-Income_CF!AN342))</f>
        <v>1296932.3983522695</v>
      </c>
      <c r="AO340" s="1">
        <f>IF(QP_IncomeWP!AO340="","",'Cost and Benefit Parameters'!$C$47*(QP_IncomeWP!AO340-Income_CF!AO342))</f>
        <v>1333571.3708692919</v>
      </c>
      <c r="AP340" s="1">
        <f>IF(QP_IncomeWP!AP340="","",'Cost and Benefit Parameters'!$C$47*(QP_IncomeWP!AP340-Income_CF!AP342))</f>
        <v>1370422.9117491578</v>
      </c>
      <c r="AQ340" s="1">
        <f>IF(QP_IncomeWP!AQ340="","",'Cost and Benefit Parameters'!$C$47*(QP_IncomeWP!AQ340-Income_CF!AQ342))</f>
        <v>1407448.0756379345</v>
      </c>
      <c r="AR340" s="1">
        <f>IF(QP_IncomeWP!AR340="","",'Cost and Benefit Parameters'!$C$47*(QP_IncomeWP!AR340-Income_CF!AR342))</f>
        <v>1444606.5364823879</v>
      </c>
      <c r="AS340" s="1">
        <f>IF(QP_IncomeWP!AS340="","",'Cost and Benefit Parameters'!$C$47*(QP_IncomeWP!AS340-Income_CF!AS342))</f>
        <v>1481856.6482745069</v>
      </c>
      <c r="AT340" s="1">
        <f>IF(QP_IncomeWP!AT340="","",'Cost and Benefit Parameters'!$C$47*(QP_IncomeWP!AT340-Income_CF!AT342))</f>
        <v>1519155.5114282761</v>
      </c>
      <c r="AU340" s="1">
        <f>IF(QP_IncomeWP!AU340="","",'Cost and Benefit Parameters'!$C$47*(QP_IncomeWP!AU340-Income_CF!AU342))</f>
        <v>1556459.0446955671</v>
      </c>
      <c r="AV340" s="1">
        <f>IF(QP_IncomeWP!AV340="","",'Cost and Benefit Parameters'!$C$47*(QP_IncomeWP!AV340-Income_CF!AV342))</f>
        <v>1593722.0625017779</v>
      </c>
      <c r="AW340" s="1">
        <f>IF(QP_IncomeWP!AW340="","",'Cost and Benefit Parameters'!$C$47*(QP_IncomeWP!AW340-Income_CF!AW342))</f>
        <v>1630898.3575558756</v>
      </c>
      <c r="AX340" s="1">
        <f>IF(QP_IncomeWP!AX340="","",'Cost and Benefit Parameters'!$C$47*(QP_IncomeWP!AX340-Income_CF!AX342))</f>
        <v>1667940.7885635928</v>
      </c>
      <c r="AY340" s="1">
        <f>IF(QP_IncomeWP!AY340="","",'Cost and Benefit Parameters'!$C$47*(QP_IncomeWP!AY340-Income_CF!AY342))</f>
        <v>1704801.372846446</v>
      </c>
      <c r="AZ340" s="1">
        <f>IF(QP_IncomeWP!AZ340="","",'Cost and Benefit Parameters'!$C$47*(QP_IncomeWP!AZ340-Income_CF!AZ342))</f>
        <v>1741431.3836440216</v>
      </c>
      <c r="BA340" s="1">
        <f>IF(QP_IncomeWP!BA340="","",'Cost and Benefit Parameters'!$C$47*(QP_IncomeWP!BA340-Income_CF!BA342))</f>
        <v>1777781.4518517384</v>
      </c>
      <c r="BB340" s="1">
        <f>IF(QP_IncomeWP!BB340="","",'Cost and Benefit Parameters'!$C$47*(QP_IncomeWP!BB340-Income_CF!BB342))</f>
        <v>1813801.6719221491</v>
      </c>
      <c r="BC340" s="1">
        <f>IF(QP_IncomeWP!BC340="","",'Cost and Benefit Parameters'!$C$47*(QP_IncomeWP!BC340-Income_CF!BC342))</f>
        <v>1849441.7116340182</v>
      </c>
      <c r="BD340" s="1">
        <f>IF(QP_IncomeWP!BD340="","",'Cost and Benefit Parameters'!$C$47*(QP_IncomeWP!BD340-Income_CF!BD342))</f>
        <v>1884650.9254109752</v>
      </c>
      <c r="BE340" s="1">
        <f>IF(QP_IncomeWP!BE340="","",'Cost and Benefit Parameters'!$C$47*(QP_IncomeWP!BE340-Income_CF!BE342))</f>
        <v>1919378.4708497522</v>
      </c>
      <c r="BF340" s="1">
        <f>IF(QP_IncomeWP!BF340="","",'Cost and Benefit Parameters'!$C$47*(QP_IncomeWP!BF340-Income_CF!BF342))</f>
        <v>1953573.4280977782</v>
      </c>
      <c r="BG340" s="1">
        <f>IF(QP_IncomeWP!BG340="","",'Cost and Benefit Parameters'!$C$47*(QP_IncomeWP!BG340-Income_CF!BG342))</f>
        <v>1987184.9217008206</v>
      </c>
      <c r="BH340" s="1">
        <f>IF(QP_IncomeWP!BH340="","",'Cost and Benefit Parameters'!$C$47*(QP_IncomeWP!BH340-Income_CF!BH342))</f>
        <v>2020162.2445236812</v>
      </c>
      <c r="BI340" s="1">
        <f>IF(QP_IncomeWP!BI340="","",'Cost and Benefit Parameters'!$C$47*(QP_IncomeWP!BI340-Income_CF!BI342))</f>
        <v>2052454.9833312384</v>
      </c>
      <c r="BJ340" s="1">
        <f>IF(QP_IncomeWP!BJ340="","",'Cost and Benefit Parameters'!$C$47*(QP_IncomeWP!BJ340-Income_CF!BJ342))</f>
        <v>2084013.145602542</v>
      </c>
      <c r="BK340" s="1">
        <f>IF(QP_IncomeWP!BK340="","",'Cost and Benefit Parameters'!$C$47*(QP_IncomeWP!BK340-Income_CF!BK342))</f>
        <v>2114787.2871386148</v>
      </c>
      <c r="BL340" s="1" t="str">
        <f>IF(QP_IncomeWP!BL340="","",'Cost and Benefit Parameters'!$C$47*(QP_IncomeWP!BL340-Income_CF!BL342))</f>
        <v/>
      </c>
      <c r="BM340" s="1" t="str">
        <f>IF(QP_IncomeWP!BM340="","",'Cost and Benefit Parameters'!$C$47*(QP_IncomeWP!BM340-Income_CF!BM342))</f>
        <v/>
      </c>
      <c r="BN340" s="1" t="str">
        <f>IF(QP_IncomeWP!BN340="","",'Cost and Benefit Parameters'!$C$47*(QP_IncomeWP!BN340-Income_CF!BN342))</f>
        <v/>
      </c>
      <c r="BO340" s="1" t="str">
        <f>IF(QP_IncomeWP!BO340="","",'Cost and Benefit Parameters'!$C$47*(QP_IncomeWP!BO340-Income_CF!BO342))</f>
        <v/>
      </c>
      <c r="BP340" s="1" t="str">
        <f>IF(QP_IncomeWP!BP340="","",'Cost and Benefit Parameters'!$C$47*(QP_IncomeWP!BP340-Income_CF!BP342))</f>
        <v/>
      </c>
      <c r="BQ340" s="1" t="str">
        <f>IF(QP_IncomeWP!BQ340="","",'Cost and Benefit Parameters'!$C$47*(QP_IncomeWP!BQ340-Income_CF!BQ342))</f>
        <v/>
      </c>
      <c r="BR340" s="1" t="str">
        <f>IF(QP_IncomeWP!BR340="","",'Cost and Benefit Parameters'!$C$47*(QP_IncomeWP!BR340-Income_CF!BR342))</f>
        <v/>
      </c>
      <c r="BS340" s="1" t="str">
        <f>IF(QP_IncomeWP!BS340="","",'Cost and Benefit Parameters'!$C$47*(QP_IncomeWP!BS340-Income_CF!BS342))</f>
        <v/>
      </c>
      <c r="BT340" s="1" t="str">
        <f>IF(QP_IncomeWP!BT340="","",'Cost and Benefit Parameters'!$C$47*(QP_IncomeWP!BT340-Income_CF!BT342))</f>
        <v/>
      </c>
    </row>
    <row r="341" spans="1:72" x14ac:dyDescent="0.55000000000000004">
      <c r="A341" s="642"/>
      <c r="B341" t="s">
        <v>478</v>
      </c>
      <c r="N341" s="1" t="str">
        <f>IF(QP_IncomeWP!N341="","",'Cost and Benefit Parameters'!$C$47*(QP_IncomeWP!N341-Income_CF!N343))</f>
        <v/>
      </c>
      <c r="O341" s="1" t="str">
        <f>IF(QP_IncomeWP!O341="","",'Cost and Benefit Parameters'!$C$47*(QP_IncomeWP!O341-Income_CF!O343))</f>
        <v/>
      </c>
      <c r="P341" s="1" t="str">
        <f>IF(QP_IncomeWP!P341="","",'Cost and Benefit Parameters'!$C$47*(QP_IncomeWP!P341-Income_CF!P343))</f>
        <v/>
      </c>
      <c r="Q341" s="1" t="str">
        <f>IF(QP_IncomeWP!Q341="","",'Cost and Benefit Parameters'!$C$47*(QP_IncomeWP!Q341-Income_CF!Q343))</f>
        <v/>
      </c>
      <c r="R341" s="1" t="str">
        <f>IF(QP_IncomeWP!R341="","",'Cost and Benefit Parameters'!$C$47*(QP_IncomeWP!R341-Income_CF!R343))</f>
        <v/>
      </c>
      <c r="S341" s="1" t="str">
        <f>IF(QP_IncomeWP!S341="","",'Cost and Benefit Parameters'!$C$47*(QP_IncomeWP!S341-Income_CF!S343))</f>
        <v/>
      </c>
      <c r="T341" s="1" t="str">
        <f>IF(QP_IncomeWP!T341="","",'Cost and Benefit Parameters'!$C$47*(QP_IncomeWP!T341-Income_CF!T343))</f>
        <v/>
      </c>
      <c r="U341" s="1" t="str">
        <f>IF(QP_IncomeWP!U341="","",'Cost and Benefit Parameters'!$C$47*(QP_IncomeWP!U341-Income_CF!U343))</f>
        <v/>
      </c>
      <c r="V341" s="1" t="str">
        <f>IF(QP_IncomeWP!V341="","",'Cost and Benefit Parameters'!$C$47*(QP_IncomeWP!V341-Income_CF!V343))</f>
        <v/>
      </c>
      <c r="W341" s="1" t="str">
        <f>IF(QP_IncomeWP!W341="","",'Cost and Benefit Parameters'!$C$47*(QP_IncomeWP!W341-Income_CF!W343))</f>
        <v/>
      </c>
      <c r="X341" s="1" t="str">
        <f>IF(QP_IncomeWP!X341="","",'Cost and Benefit Parameters'!$C$47*(QP_IncomeWP!X341-Income_CF!X343))</f>
        <v/>
      </c>
      <c r="Y341" s="1">
        <f>IF(QP_IncomeWP!Y341="","",'Cost and Benefit Parameters'!$C$47*(QP_IncomeWP!Y341-Income_CF!Y343))</f>
        <v>781703.12099088158</v>
      </c>
      <c r="Z341" s="1">
        <f>IF(QP_IncomeWP!Z341="","",'Cost and Benefit Parameters'!$C$47*(QP_IncomeWP!Z341-Income_CF!Z343))</f>
        <v>812027.19422719721</v>
      </c>
      <c r="AA341" s="1">
        <f>IF(QP_IncomeWP!AA341="","",'Cost and Benefit Parameters'!$C$47*(QP_IncomeWP!AA341-Income_CF!AA343))</f>
        <v>843021.643685897</v>
      </c>
      <c r="AB341" s="1">
        <f>IF(QP_IncomeWP!AB341="","",'Cost and Benefit Parameters'!$C$47*(QP_IncomeWP!AB341-Income_CF!AB343))</f>
        <v>874674.16531733028</v>
      </c>
      <c r="AC341" s="1">
        <f>IF(QP_IncomeWP!AC341="","",'Cost and Benefit Parameters'!$C$47*(QP_IncomeWP!AC341-Income_CF!AC343))</f>
        <v>912520.2132818891</v>
      </c>
      <c r="AD341" s="1">
        <f>IF(QP_IncomeWP!AD341="","",'Cost and Benefit Parameters'!$C$47*(QP_IncomeWP!AD341-Income_CF!AD343))</f>
        <v>945079.4887112634</v>
      </c>
      <c r="AE341" s="1">
        <f>IF(QP_IncomeWP!AE341="","",'Cost and Benefit Parameters'!$C$47*(QP_IncomeWP!AE341-Income_CF!AE343))</f>
        <v>978213.39471238654</v>
      </c>
      <c r="AF341" s="1">
        <f>IF(QP_IncomeWP!AF341="","",'Cost and Benefit Parameters'!$C$47*(QP_IncomeWP!AF341-Income_CF!AF343))</f>
        <v>1011901.6319349655</v>
      </c>
      <c r="AG341" s="1">
        <f>IF(QP_IncomeWP!AG341="","",'Cost and Benefit Parameters'!$C$47*(QP_IncomeWP!AG341-Income_CF!AG343))</f>
        <v>1046122.181080056</v>
      </c>
      <c r="AH341" s="1">
        <f>IF(QP_IncomeWP!AH341="","",'Cost and Benefit Parameters'!$C$47*(QP_IncomeWP!AH341-Income_CF!AH343))</f>
        <v>1080851.2974063833</v>
      </c>
      <c r="AI341" s="1">
        <f>IF(QP_IncomeWP!AI341="","",'Cost and Benefit Parameters'!$C$47*(QP_IncomeWP!AI341-Income_CF!AI343))</f>
        <v>1116063.5103104806</v>
      </c>
      <c r="AJ341" s="1">
        <f>IF(QP_IncomeWP!AJ341="","",'Cost and Benefit Parameters'!$C$47*(QP_IncomeWP!AJ341-Income_CF!AJ343))</f>
        <v>1151731.6281536953</v>
      </c>
      <c r="AK341" s="1">
        <f>IF(QP_IncomeWP!AK341="","",'Cost and Benefit Parameters'!$C$47*(QP_IncomeWP!AK341-Income_CF!AK343))</f>
        <v>1187826.7484925441</v>
      </c>
      <c r="AL341" s="1">
        <f>IF(QP_IncomeWP!AL341="","",'Cost and Benefit Parameters'!$C$47*(QP_IncomeWP!AL341-Income_CF!AL343))</f>
        <v>1224318.2738510193</v>
      </c>
      <c r="AM341" s="1">
        <f>IF(QP_IncomeWP!AM341="","",'Cost and Benefit Parameters'!$C$47*(QP_IncomeWP!AM341-Income_CF!AM343))</f>
        <v>1261173.9331542032</v>
      </c>
      <c r="AN341" s="1">
        <f>IF(QP_IncomeWP!AN341="","",'Cost and Benefit Parameters'!$C$47*(QP_IncomeWP!AN341-Income_CF!AN343))</f>
        <v>1298359.8089223406</v>
      </c>
      <c r="AO341" s="1">
        <f>IF(QP_IncomeWP!AO341="","",'Cost and Benefit Parameters'!$C$47*(QP_IncomeWP!AO341-Income_CF!AO343))</f>
        <v>1335840.3703028376</v>
      </c>
      <c r="AP341" s="1">
        <f>IF(QP_IncomeWP!AP341="","",'Cost and Benefit Parameters'!$C$47*(QP_IncomeWP!AP341-Income_CF!AP343))</f>
        <v>1373578.5119953705</v>
      </c>
      <c r="AQ341" s="1">
        <f>IF(QP_IncomeWP!AQ341="","",'Cost and Benefit Parameters'!$C$47*(QP_IncomeWP!AQ341-Income_CF!AQ343))</f>
        <v>1411535.5991016328</v>
      </c>
      <c r="AR341" s="1">
        <f>IF(QP_IncomeWP!AR341="","",'Cost and Benefit Parameters'!$C$47*(QP_IncomeWP!AR341-Income_CF!AR343))</f>
        <v>1449671.5179070726</v>
      </c>
      <c r="AS341" s="1">
        <f>IF(QP_IncomeWP!AS341="","",'Cost and Benefit Parameters'!$C$47*(QP_IncomeWP!AS341-Income_CF!AS343))</f>
        <v>1487944.7325768601</v>
      </c>
      <c r="AT341" s="1">
        <f>IF(QP_IncomeWP!AT341="","",'Cost and Benefit Parameters'!$C$47*(QP_IncomeWP!AT341-Income_CF!AT343))</f>
        <v>1526312.3477227425</v>
      </c>
      <c r="AU341" s="1">
        <f>IF(QP_IncomeWP!AU341="","",'Cost and Benefit Parameters'!$C$47*(QP_IncomeWP!AU341-Income_CF!AU343))</f>
        <v>1564730.1767711248</v>
      </c>
      <c r="AV341" s="1">
        <f>IF(QP_IncomeWP!AV341="","",'Cost and Benefit Parameters'!$C$47*(QP_IncomeWP!AV341-Income_CF!AV343))</f>
        <v>1603152.8160364351</v>
      </c>
      <c r="AW341" s="1">
        <f>IF(QP_IncomeWP!AW341="","",'Cost and Benefit Parameters'!$C$47*(QP_IncomeWP!AW341-Income_CF!AW343))</f>
        <v>1641533.724376831</v>
      </c>
      <c r="AX341" s="1">
        <f>IF(QP_IncomeWP!AX341="","",'Cost and Benefit Parameters'!$C$47*(QP_IncomeWP!AX341-Income_CF!AX343))</f>
        <v>1679825.3082825514</v>
      </c>
      <c r="AY341" s="1">
        <f>IF(QP_IncomeWP!AY341="","",'Cost and Benefit Parameters'!$C$47*(QP_IncomeWP!AY341-Income_CF!AY343))</f>
        <v>1717979.012220501</v>
      </c>
      <c r="AZ341" s="1">
        <f>IF(QP_IncomeWP!AZ341="","",'Cost and Benefit Parameters'!$C$47*(QP_IncomeWP!AZ341-Income_CF!AZ343))</f>
        <v>1755945.4140318402</v>
      </c>
      <c r="BA341" s="1">
        <f>IF(QP_IncomeWP!BA341="","",'Cost and Benefit Parameters'!$C$47*(QP_IncomeWP!BA341-Income_CF!BA343))</f>
        <v>1793674.3251533431</v>
      </c>
      <c r="BB341" s="1">
        <f>IF(QP_IncomeWP!BB341="","",'Cost and Benefit Parameters'!$C$47*(QP_IncomeWP!BB341-Income_CF!BB343))</f>
        <v>1831114.8954072895</v>
      </c>
      <c r="BC341" s="1">
        <f>IF(QP_IncomeWP!BC341="","",'Cost and Benefit Parameters'!$C$47*(QP_IncomeWP!BC341-Income_CF!BC343))</f>
        <v>1868215.7220798135</v>
      </c>
      <c r="BD341" s="1">
        <f>IF(QP_IncomeWP!BD341="","",'Cost and Benefit Parameters'!$C$47*(QP_IncomeWP!BD341-Income_CF!BD343))</f>
        <v>1904924.962983039</v>
      </c>
      <c r="BE341" s="1">
        <f>IF(QP_IncomeWP!BE341="","",'Cost and Benefit Parameters'!$C$47*(QP_IncomeWP!BE341-Income_CF!BE343))</f>
        <v>1941190.4531733047</v>
      </c>
      <c r="BF341" s="1">
        <f>IF(QP_IncomeWP!BF341="","",'Cost and Benefit Parameters'!$C$47*(QP_IncomeWP!BF341-Income_CF!BF343))</f>
        <v>1976959.8249752454</v>
      </c>
      <c r="BG341" s="1">
        <f>IF(QP_IncomeWP!BG341="","",'Cost and Benefit Parameters'!$C$47*(QP_IncomeWP!BG341-Income_CF!BG343))</f>
        <v>2012180.6309407121</v>
      </c>
      <c r="BH341" s="1">
        <f>IF(QP_IncomeWP!BH341="","",'Cost and Benefit Parameters'!$C$47*(QP_IncomeWP!BH341-Income_CF!BH343))</f>
        <v>2046800.4693518456</v>
      </c>
      <c r="BI341" s="1">
        <f>IF(QP_IncomeWP!BI341="","",'Cost and Benefit Parameters'!$C$47*(QP_IncomeWP!BI341-Income_CF!BI343))</f>
        <v>2080767.1118593928</v>
      </c>
      <c r="BJ341" s="1">
        <f>IF(QP_IncomeWP!BJ341="","",'Cost and Benefit Parameters'!$C$47*(QP_IncomeWP!BJ341-Income_CF!BJ343))</f>
        <v>2114028.6328311753</v>
      </c>
      <c r="BK341" s="1">
        <f>IF(QP_IncomeWP!BK341="","",'Cost and Benefit Parameters'!$C$47*(QP_IncomeWP!BK341-Income_CF!BK343))</f>
        <v>2146533.5399706187</v>
      </c>
      <c r="BL341" s="1">
        <f>IF(QP_IncomeWP!BL341="","",'Cost and Benefit Parameters'!$C$47*(QP_IncomeWP!BL341-Income_CF!BL343))</f>
        <v>2178230.9057527743</v>
      </c>
      <c r="BM341" s="1" t="str">
        <f>IF(QP_IncomeWP!BM341="","",'Cost and Benefit Parameters'!$C$47*(QP_IncomeWP!BM341-Income_CF!BM343))</f>
        <v/>
      </c>
      <c r="BN341" s="1" t="str">
        <f>IF(QP_IncomeWP!BN341="","",'Cost and Benefit Parameters'!$C$47*(QP_IncomeWP!BN341-Income_CF!BN343))</f>
        <v/>
      </c>
      <c r="BO341" s="1" t="str">
        <f>IF(QP_IncomeWP!BO341="","",'Cost and Benefit Parameters'!$C$47*(QP_IncomeWP!BO341-Income_CF!BO343))</f>
        <v/>
      </c>
      <c r="BP341" s="1" t="str">
        <f>IF(QP_IncomeWP!BP341="","",'Cost and Benefit Parameters'!$C$47*(QP_IncomeWP!BP341-Income_CF!BP343))</f>
        <v/>
      </c>
      <c r="BQ341" s="1" t="str">
        <f>IF(QP_IncomeWP!BQ341="","",'Cost and Benefit Parameters'!$C$47*(QP_IncomeWP!BQ341-Income_CF!BQ343))</f>
        <v/>
      </c>
      <c r="BR341" s="1" t="str">
        <f>IF(QP_IncomeWP!BR341="","",'Cost and Benefit Parameters'!$C$47*(QP_IncomeWP!BR341-Income_CF!BR343))</f>
        <v/>
      </c>
      <c r="BS341" s="1" t="str">
        <f>IF(QP_IncomeWP!BS341="","",'Cost and Benefit Parameters'!$C$47*(QP_IncomeWP!BS341-Income_CF!BS343))</f>
        <v/>
      </c>
      <c r="BT341" s="1" t="str">
        <f>IF(QP_IncomeWP!BT341="","",'Cost and Benefit Parameters'!$C$47*(QP_IncomeWP!BT341-Income_CF!BT343))</f>
        <v/>
      </c>
    </row>
    <row r="342" spans="1:72" x14ac:dyDescent="0.55000000000000004">
      <c r="A342" s="642"/>
      <c r="B342" t="s">
        <v>479</v>
      </c>
      <c r="N342" s="1" t="str">
        <f>IF(QP_IncomeWP!N342="","",'Cost and Benefit Parameters'!$C$47*(QP_IncomeWP!N342-Income_CF!N344))</f>
        <v/>
      </c>
      <c r="O342" s="1" t="str">
        <f>IF(QP_IncomeWP!O342="","",'Cost and Benefit Parameters'!$C$47*(QP_IncomeWP!O342-Income_CF!O344))</f>
        <v/>
      </c>
      <c r="P342" s="1" t="str">
        <f>IF(QP_IncomeWP!P342="","",'Cost and Benefit Parameters'!$C$47*(QP_IncomeWP!P342-Income_CF!P344))</f>
        <v/>
      </c>
      <c r="Q342" s="1" t="str">
        <f>IF(QP_IncomeWP!Q342="","",'Cost and Benefit Parameters'!$C$47*(QP_IncomeWP!Q342-Income_CF!Q344))</f>
        <v/>
      </c>
      <c r="R342" s="1" t="str">
        <f>IF(QP_IncomeWP!R342="","",'Cost and Benefit Parameters'!$C$47*(QP_IncomeWP!R342-Income_CF!R344))</f>
        <v/>
      </c>
      <c r="S342" s="1" t="str">
        <f>IF(QP_IncomeWP!S342="","",'Cost and Benefit Parameters'!$C$47*(QP_IncomeWP!S342-Income_CF!S344))</f>
        <v/>
      </c>
      <c r="T342" s="1" t="str">
        <f>IF(QP_IncomeWP!T342="","",'Cost and Benefit Parameters'!$C$47*(QP_IncomeWP!T342-Income_CF!T344))</f>
        <v/>
      </c>
      <c r="U342" s="1" t="str">
        <f>IF(QP_IncomeWP!U342="","",'Cost and Benefit Parameters'!$C$47*(QP_IncomeWP!U342-Income_CF!U344))</f>
        <v/>
      </c>
      <c r="V342" s="1" t="str">
        <f>IF(QP_IncomeWP!V342="","",'Cost and Benefit Parameters'!$C$47*(QP_IncomeWP!V342-Income_CF!V344))</f>
        <v/>
      </c>
      <c r="W342" s="1" t="str">
        <f>IF(QP_IncomeWP!W342="","",'Cost and Benefit Parameters'!$C$47*(QP_IncomeWP!W342-Income_CF!W344))</f>
        <v/>
      </c>
      <c r="X342" s="1" t="str">
        <f>IF(QP_IncomeWP!X342="","",'Cost and Benefit Parameters'!$C$47*(QP_IncomeWP!X342-Income_CF!X344))</f>
        <v/>
      </c>
      <c r="Y342" s="1" t="str">
        <f>IF(QP_IncomeWP!Y342="","",'Cost and Benefit Parameters'!$C$47*(QP_IncomeWP!Y342-Income_CF!Y344))</f>
        <v/>
      </c>
      <c r="Z342" s="1">
        <f>IF(QP_IncomeWP!Z342="","",'Cost and Benefit Parameters'!$C$47*(QP_IncomeWP!Z342-Income_CF!Z344))</f>
        <v>805154.21462060814</v>
      </c>
      <c r="AA342" s="1">
        <f>IF(QP_IncomeWP!AA342="","",'Cost and Benefit Parameters'!$C$47*(QP_IncomeWP!AA342-Income_CF!AA344))</f>
        <v>836388.01005401288</v>
      </c>
      <c r="AB342" s="1">
        <f>IF(QP_IncomeWP!AB342="","",'Cost and Benefit Parameters'!$C$47*(QP_IncomeWP!AB342-Income_CF!AB344))</f>
        <v>868312.29299647396</v>
      </c>
      <c r="AC342" s="1">
        <f>IF(QP_IncomeWP!AC342="","",'Cost and Benefit Parameters'!$C$47*(QP_IncomeWP!AC342-Income_CF!AC344))</f>
        <v>900914.3902768502</v>
      </c>
      <c r="AD342" s="1">
        <f>IF(QP_IncomeWP!AD342="","",'Cost and Benefit Parameters'!$C$47*(QP_IncomeWP!AD342-Income_CF!AD344))</f>
        <v>939895.81968034548</v>
      </c>
      <c r="AE342" s="1">
        <f>IF(QP_IncomeWP!AE342="","",'Cost and Benefit Parameters'!$C$47*(QP_IncomeWP!AE342-Income_CF!AE344))</f>
        <v>973431.87337260123</v>
      </c>
      <c r="AF342" s="1">
        <f>IF(QP_IncomeWP!AF342="","",'Cost and Benefit Parameters'!$C$47*(QP_IncomeWP!AF342-Income_CF!AF344))</f>
        <v>1007559.7965537587</v>
      </c>
      <c r="AG342" s="1">
        <f>IF(QP_IncomeWP!AG342="","",'Cost and Benefit Parameters'!$C$47*(QP_IncomeWP!AG342-Income_CF!AG344))</f>
        <v>1042258.6808930143</v>
      </c>
      <c r="AH342" s="1">
        <f>IF(QP_IncomeWP!AH342="","",'Cost and Benefit Parameters'!$C$47*(QP_IncomeWP!AH342-Income_CF!AH344))</f>
        <v>1077505.8465124578</v>
      </c>
      <c r="AI342" s="1">
        <f>IF(QP_IncomeWP!AI342="","",'Cost and Benefit Parameters'!$C$47*(QP_IncomeWP!AI342-Income_CF!AI344))</f>
        <v>1113276.8363285745</v>
      </c>
      <c r="AJ342" s="1">
        <f>IF(QP_IncomeWP!AJ342="","",'Cost and Benefit Parameters'!$C$47*(QP_IncomeWP!AJ342-Income_CF!AJ344))</f>
        <v>1149545.4156197954</v>
      </c>
      <c r="AK342" s="1">
        <f>IF(QP_IncomeWP!AK342="","",'Cost and Benefit Parameters'!$C$47*(QP_IncomeWP!AK342-Income_CF!AK344))</f>
        <v>1186283.5769983067</v>
      </c>
      <c r="AL342" s="1">
        <f>IF(QP_IncomeWP!AL342="","",'Cost and Benefit Parameters'!$C$47*(QP_IncomeWP!AL342-Income_CF!AL344))</f>
        <v>1223461.5509473202</v>
      </c>
      <c r="AM342" s="1">
        <f>IF(QP_IncomeWP!AM342="","",'Cost and Benefit Parameters'!$C$47*(QP_IncomeWP!AM342-Income_CF!AM344))</f>
        <v>1261047.8220665494</v>
      </c>
      <c r="AN342" s="1">
        <f>IF(QP_IncomeWP!AN342="","",'Cost and Benefit Parameters'!$C$47*(QP_IncomeWP!AN342-Income_CF!AN344))</f>
        <v>1299009.1511488291</v>
      </c>
      <c r="AO342" s="1">
        <f>IF(QP_IncomeWP!AO342="","",'Cost and Benefit Parameters'!$C$47*(QP_IncomeWP!AO342-Income_CF!AO344))</f>
        <v>1337310.6031900109</v>
      </c>
      <c r="AP342" s="1">
        <f>IF(QP_IncomeWP!AP342="","",'Cost and Benefit Parameters'!$C$47*(QP_IncomeWP!AP342-Income_CF!AP344))</f>
        <v>1375915.5814119221</v>
      </c>
      <c r="AQ342" s="1">
        <f>IF(QP_IncomeWP!AQ342="","",'Cost and Benefit Parameters'!$C$47*(QP_IncomeWP!AQ342-Income_CF!AQ344))</f>
        <v>1414785.8673552324</v>
      </c>
      <c r="AR342" s="1">
        <f>IF(QP_IncomeWP!AR342="","",'Cost and Benefit Parameters'!$C$47*(QP_IncomeWP!AR342-Income_CF!AR344))</f>
        <v>1453881.6670746822</v>
      </c>
      <c r="AS342" s="1">
        <f>IF(QP_IncomeWP!AS342="","",'Cost and Benefit Parameters'!$C$47*(QP_IncomeWP!AS342-Income_CF!AS344))</f>
        <v>1493161.6634442855</v>
      </c>
      <c r="AT342" s="1">
        <f>IF(QP_IncomeWP!AT342="","",'Cost and Benefit Parameters'!$C$47*(QP_IncomeWP!AT342-Income_CF!AT344))</f>
        <v>1532583.0745541654</v>
      </c>
      <c r="AU342" s="1">
        <f>IF(QP_IncomeWP!AU342="","",'Cost and Benefit Parameters'!$C$47*(QP_IncomeWP!AU342-Income_CF!AU344))</f>
        <v>1572101.7181544243</v>
      </c>
      <c r="AV342" s="1">
        <f>IF(QP_IncomeWP!AV342="","",'Cost and Benefit Parameters'!$C$47*(QP_IncomeWP!AV342-Income_CF!AV344))</f>
        <v>1611672.0820742589</v>
      </c>
      <c r="AW342" s="1">
        <f>IF(QP_IncomeWP!AW342="","",'Cost and Benefit Parameters'!$C$47*(QP_IncomeWP!AW342-Income_CF!AW344))</f>
        <v>1651247.4005175279</v>
      </c>
      <c r="AX342" s="1">
        <f>IF(QP_IncomeWP!AX342="","",'Cost and Benefit Parameters'!$C$47*(QP_IncomeWP!AX342-Income_CF!AX344))</f>
        <v>1690779.7361081357</v>
      </c>
      <c r="AY342" s="1">
        <f>IF(QP_IncomeWP!AY342="","",'Cost and Benefit Parameters'!$C$47*(QP_IncomeWP!AY342-Income_CF!AY344))</f>
        <v>1730220.0675310288</v>
      </c>
      <c r="AZ342" s="1">
        <f>IF(QP_IncomeWP!AZ342="","",'Cost and Benefit Parameters'!$C$47*(QP_IncomeWP!AZ342-Income_CF!AZ344))</f>
        <v>1769518.3825871169</v>
      </c>
      <c r="BA342" s="1">
        <f>IF(QP_IncomeWP!BA342="","",'Cost and Benefit Parameters'!$C$47*(QP_IncomeWP!BA342-Income_CF!BA344))</f>
        <v>1808623.7764527949</v>
      </c>
      <c r="BB342" s="1">
        <f>IF(QP_IncomeWP!BB342="","",'Cost and Benefit Parameters'!$C$47*(QP_IncomeWP!BB342-Income_CF!BB344))</f>
        <v>1847484.5549079427</v>
      </c>
      <c r="BC342" s="1">
        <f>IF(QP_IncomeWP!BC342="","",'Cost and Benefit Parameters'!$C$47*(QP_IncomeWP!BC342-Income_CF!BC344))</f>
        <v>1886048.3422695089</v>
      </c>
      <c r="BD342" s="1">
        <f>IF(QP_IncomeWP!BD342="","",'Cost and Benefit Parameters'!$C$47*(QP_IncomeWP!BD342-Income_CF!BD344))</f>
        <v>1924262.1937422086</v>
      </c>
      <c r="BE342" s="1">
        <f>IF(QP_IncomeWP!BE342="","",'Cost and Benefit Parameters'!$C$47*(QP_IncomeWP!BE342-Income_CF!BE344))</f>
        <v>1962072.7118725292</v>
      </c>
      <c r="BF342" s="1">
        <f>IF(QP_IncomeWP!BF342="","",'Cost and Benefit Parameters'!$C$47*(QP_IncomeWP!BF342-Income_CF!BF344))</f>
        <v>1999426.1667685041</v>
      </c>
      <c r="BG342" s="1">
        <f>IF(QP_IncomeWP!BG342="","",'Cost and Benefit Parameters'!$C$47*(QP_IncomeWP!BG342-Income_CF!BG344))</f>
        <v>2036268.6197245021</v>
      </c>
      <c r="BH342" s="1">
        <f>IF(QP_IncomeWP!BH342="","",'Cost and Benefit Parameters'!$C$47*(QP_IncomeWP!BH342-Income_CF!BH344))</f>
        <v>2072546.0498689343</v>
      </c>
      <c r="BI342" s="1">
        <f>IF(QP_IncomeWP!BI342="","",'Cost and Benefit Parameters'!$C$47*(QP_IncomeWP!BI342-Income_CF!BI344))</f>
        <v>2108204.4834324005</v>
      </c>
      <c r="BJ342" s="1">
        <f>IF(QP_IncomeWP!BJ342="","",'Cost and Benefit Parameters'!$C$47*(QP_IncomeWP!BJ342-Income_CF!BJ344))</f>
        <v>2143190.1252151732</v>
      </c>
      <c r="BK342" s="1">
        <f>IF(QP_IncomeWP!BK342="","",'Cost and Benefit Parameters'!$C$47*(QP_IncomeWP!BK342-Income_CF!BK344))</f>
        <v>2177449.4918161095</v>
      </c>
      <c r="BL342" s="1">
        <f>IF(QP_IncomeWP!BL342="","",'Cost and Benefit Parameters'!$C$47*(QP_IncomeWP!BL342-Income_CF!BL344))</f>
        <v>2210929.5461697374</v>
      </c>
      <c r="BM342" s="1">
        <f>IF(QP_IncomeWP!BM342="","",'Cost and Benefit Parameters'!$C$47*(QP_IncomeWP!BM342-Income_CF!BM344))</f>
        <v>2243577.8329253579</v>
      </c>
      <c r="BN342" s="1" t="str">
        <f>IF(QP_IncomeWP!BN342="","",'Cost and Benefit Parameters'!$C$47*(QP_IncomeWP!BN342-Income_CF!BN344))</f>
        <v/>
      </c>
      <c r="BO342" s="1" t="str">
        <f>IF(QP_IncomeWP!BO342="","",'Cost and Benefit Parameters'!$C$47*(QP_IncomeWP!BO342-Income_CF!BO344))</f>
        <v/>
      </c>
      <c r="BP342" s="1" t="str">
        <f>IF(QP_IncomeWP!BP342="","",'Cost and Benefit Parameters'!$C$47*(QP_IncomeWP!BP342-Income_CF!BP344))</f>
        <v/>
      </c>
      <c r="BQ342" s="1" t="str">
        <f>IF(QP_IncomeWP!BQ342="","",'Cost and Benefit Parameters'!$C$47*(QP_IncomeWP!BQ342-Income_CF!BQ344))</f>
        <v/>
      </c>
      <c r="BR342" s="1" t="str">
        <f>IF(QP_IncomeWP!BR342="","",'Cost and Benefit Parameters'!$C$47*(QP_IncomeWP!BR342-Income_CF!BR344))</f>
        <v/>
      </c>
      <c r="BS342" s="1" t="str">
        <f>IF(QP_IncomeWP!BS342="","",'Cost and Benefit Parameters'!$C$47*(QP_IncomeWP!BS342-Income_CF!BS344))</f>
        <v/>
      </c>
      <c r="BT342" s="1" t="str">
        <f>IF(QP_IncomeWP!BT342="","",'Cost and Benefit Parameters'!$C$47*(QP_IncomeWP!BT342-Income_CF!BT344))</f>
        <v/>
      </c>
    </row>
    <row r="343" spans="1:72" x14ac:dyDescent="0.55000000000000004">
      <c r="A343" s="642"/>
      <c r="B343" t="s">
        <v>480</v>
      </c>
      <c r="N343" s="1" t="str">
        <f>IF(QP_IncomeWP!N343="","",'Cost and Benefit Parameters'!$C$47*(QP_IncomeWP!N343-Income_CF!N345))</f>
        <v/>
      </c>
      <c r="O343" s="1" t="str">
        <f>IF(QP_IncomeWP!O343="","",'Cost and Benefit Parameters'!$C$47*(QP_IncomeWP!O343-Income_CF!O345))</f>
        <v/>
      </c>
      <c r="P343" s="1" t="str">
        <f>IF(QP_IncomeWP!P343="","",'Cost and Benefit Parameters'!$C$47*(QP_IncomeWP!P343-Income_CF!P345))</f>
        <v/>
      </c>
      <c r="Q343" s="1" t="str">
        <f>IF(QP_IncomeWP!Q343="","",'Cost and Benefit Parameters'!$C$47*(QP_IncomeWP!Q343-Income_CF!Q345))</f>
        <v/>
      </c>
      <c r="R343" s="1" t="str">
        <f>IF(QP_IncomeWP!R343="","",'Cost and Benefit Parameters'!$C$47*(QP_IncomeWP!R343-Income_CF!R345))</f>
        <v/>
      </c>
      <c r="S343" s="1" t="str">
        <f>IF(QP_IncomeWP!S343="","",'Cost and Benefit Parameters'!$C$47*(QP_IncomeWP!S343-Income_CF!S345))</f>
        <v/>
      </c>
      <c r="T343" s="1" t="str">
        <f>IF(QP_IncomeWP!T343="","",'Cost and Benefit Parameters'!$C$47*(QP_IncomeWP!T343-Income_CF!T345))</f>
        <v/>
      </c>
      <c r="U343" s="1" t="str">
        <f>IF(QP_IncomeWP!U343="","",'Cost and Benefit Parameters'!$C$47*(QP_IncomeWP!U343-Income_CF!U345))</f>
        <v/>
      </c>
      <c r="V343" s="1" t="str">
        <f>IF(QP_IncomeWP!V343="","",'Cost and Benefit Parameters'!$C$47*(QP_IncomeWP!V343-Income_CF!V345))</f>
        <v/>
      </c>
      <c r="W343" s="1" t="str">
        <f>IF(QP_IncomeWP!W343="","",'Cost and Benefit Parameters'!$C$47*(QP_IncomeWP!W343-Income_CF!W345))</f>
        <v/>
      </c>
      <c r="X343" s="1" t="str">
        <f>IF(QP_IncomeWP!X343="","",'Cost and Benefit Parameters'!$C$47*(QP_IncomeWP!X343-Income_CF!X345))</f>
        <v/>
      </c>
      <c r="Y343" s="1" t="str">
        <f>IF(QP_IncomeWP!Y343="","",'Cost and Benefit Parameters'!$C$47*(QP_IncomeWP!Y343-Income_CF!Y345))</f>
        <v/>
      </c>
      <c r="Z343" s="1" t="str">
        <f>IF(QP_IncomeWP!Z343="","",'Cost and Benefit Parameters'!$C$47*(QP_IncomeWP!Z343-Income_CF!Z345))</f>
        <v/>
      </c>
      <c r="AA343" s="1">
        <f>IF(QP_IncomeWP!AA343="","",'Cost and Benefit Parameters'!$C$47*(QP_IncomeWP!AA343-Income_CF!AA345))</f>
        <v>829308.84105922619</v>
      </c>
      <c r="AB343" s="1">
        <f>IF(QP_IncomeWP!AB343="","",'Cost and Benefit Parameters'!$C$47*(QP_IncomeWP!AB343-Income_CF!AB345))</f>
        <v>861479.65035563381</v>
      </c>
      <c r="AC343" s="1">
        <f>IF(QP_IncomeWP!AC343="","",'Cost and Benefit Parameters'!$C$47*(QP_IncomeWP!AC343-Income_CF!AC345))</f>
        <v>894361.66178636777</v>
      </c>
      <c r="AD343" s="1">
        <f>IF(QP_IncomeWP!AD343="","",'Cost and Benefit Parameters'!$C$47*(QP_IncomeWP!AD343-Income_CF!AD345))</f>
        <v>927941.82198515581</v>
      </c>
      <c r="AE343" s="1">
        <f>IF(QP_IncomeWP!AE343="","",'Cost and Benefit Parameters'!$C$47*(QP_IncomeWP!AE343-Income_CF!AE345))</f>
        <v>968092.69427075575</v>
      </c>
      <c r="AF343" s="1">
        <f>IF(QP_IncomeWP!AF343="","",'Cost and Benefit Parameters'!$C$47*(QP_IncomeWP!AF343-Income_CF!AF345))</f>
        <v>1002634.829573779</v>
      </c>
      <c r="AG343" s="1">
        <f>IF(QP_IncomeWP!AG343="","",'Cost and Benefit Parameters'!$C$47*(QP_IncomeWP!AG343-Income_CF!AG345))</f>
        <v>1037786.5904503708</v>
      </c>
      <c r="AH343" s="1">
        <f>IF(QP_IncomeWP!AH343="","",'Cost and Benefit Parameters'!$C$47*(QP_IncomeWP!AH343-Income_CF!AH345))</f>
        <v>1073526.4413198046</v>
      </c>
      <c r="AI343" s="1">
        <f>IF(QP_IncomeWP!AI343="","",'Cost and Benefit Parameters'!$C$47*(QP_IncomeWP!AI343-Income_CF!AI345))</f>
        <v>1109831.0219078315</v>
      </c>
      <c r="AJ343" s="1">
        <f>IF(QP_IncomeWP!AJ343="","",'Cost and Benefit Parameters'!$C$47*(QP_IncomeWP!AJ343-Income_CF!AJ345))</f>
        <v>1146675.1414184324</v>
      </c>
      <c r="AK343" s="1">
        <f>IF(QP_IncomeWP!AK343="","",'Cost and Benefit Parameters'!$C$47*(QP_IncomeWP!AK343-Income_CF!AK345))</f>
        <v>1184031.778088389</v>
      </c>
      <c r="AL343" s="1">
        <f>IF(QP_IncomeWP!AL343="","",'Cost and Benefit Parameters'!$C$47*(QP_IncomeWP!AL343-Income_CF!AL345))</f>
        <v>1221872.0843082557</v>
      </c>
      <c r="AM343" s="1">
        <f>IF(QP_IncomeWP!AM343="","",'Cost and Benefit Parameters'!$C$47*(QP_IncomeWP!AM343-Income_CF!AM345))</f>
        <v>1260165.3974757402</v>
      </c>
      <c r="AN343" s="1">
        <f>IF(QP_IncomeWP!AN343="","",'Cost and Benefit Parameters'!$C$47*(QP_IncomeWP!AN343-Income_CF!AN345))</f>
        <v>1298879.2567285455</v>
      </c>
      <c r="AO343" s="1">
        <f>IF(QP_IncomeWP!AO343="","",'Cost and Benefit Parameters'!$C$47*(QP_IncomeWP!AO343-Income_CF!AO345))</f>
        <v>1337979.425683294</v>
      </c>
      <c r="AP343" s="1">
        <f>IF(QP_IncomeWP!AP343="","",'Cost and Benefit Parameters'!$C$47*(QP_IncomeWP!AP343-Income_CF!AP345))</f>
        <v>1377429.9212857117</v>
      </c>
      <c r="AQ343" s="1">
        <f>IF(QP_IncomeWP!AQ343="","",'Cost and Benefit Parameters'!$C$47*(QP_IncomeWP!AQ343-Income_CF!AQ345))</f>
        <v>1417193.0488542793</v>
      </c>
      <c r="AR343" s="1">
        <f>IF(QP_IncomeWP!AR343="","",'Cost and Benefit Parameters'!$C$47*(QP_IncomeWP!AR343-Income_CF!AR345))</f>
        <v>1457229.4433758887</v>
      </c>
      <c r="AS343" s="1">
        <f>IF(QP_IncomeWP!AS343="","",'Cost and Benefit Parameters'!$C$47*(QP_IncomeWP!AS343-Income_CF!AS345))</f>
        <v>1497498.1170869227</v>
      </c>
      <c r="AT343" s="1">
        <f>IF(QP_IncomeWP!AT343="","",'Cost and Benefit Parameters'!$C$47*(QP_IncomeWP!AT343-Income_CF!AT345))</f>
        <v>1537956.5133476134</v>
      </c>
      <c r="AU343" s="1">
        <f>IF(QP_IncomeWP!AU343="","",'Cost and Benefit Parameters'!$C$47*(QP_IncomeWP!AU343-Income_CF!AU345))</f>
        <v>1578560.5667907912</v>
      </c>
      <c r="AV343" s="1">
        <f>IF(QP_IncomeWP!AV343="","",'Cost and Benefit Parameters'!$C$47*(QP_IncomeWP!AV343-Income_CF!AV345))</f>
        <v>1619264.769699058</v>
      </c>
      <c r="AW343" s="1">
        <f>IF(QP_IncomeWP!AW343="","",'Cost and Benefit Parameters'!$C$47*(QP_IncomeWP!AW343-Income_CF!AW345))</f>
        <v>1660022.244536486</v>
      </c>
      <c r="AX343" s="1">
        <f>IF(QP_IncomeWP!AX343="","",'Cost and Benefit Parameters'!$C$47*(QP_IncomeWP!AX343-Income_CF!AX345))</f>
        <v>1700784.8225330536</v>
      </c>
      <c r="AY343" s="1">
        <f>IF(QP_IncomeWP!AY343="","",'Cost and Benefit Parameters'!$C$47*(QP_IncomeWP!AY343-Income_CF!AY345))</f>
        <v>1741503.1281913791</v>
      </c>
      <c r="AZ343" s="1">
        <f>IF(QP_IncomeWP!AZ343="","",'Cost and Benefit Parameters'!$C$47*(QP_IncomeWP!AZ343-Income_CF!AZ345))</f>
        <v>1782126.6695569595</v>
      </c>
      <c r="BA343" s="1">
        <f>IF(QP_IncomeWP!BA343="","",'Cost and Benefit Parameters'!$C$47*(QP_IncomeWP!BA343-Income_CF!BA345))</f>
        <v>1822603.9340647294</v>
      </c>
      <c r="BB343" s="1">
        <f>IF(QP_IncomeWP!BB343="","",'Cost and Benefit Parameters'!$C$47*(QP_IncomeWP!BB343-Income_CF!BB345))</f>
        <v>1862882.4897463787</v>
      </c>
      <c r="BC343" s="1">
        <f>IF(QP_IncomeWP!BC343="","",'Cost and Benefit Parameters'!$C$47*(QP_IncomeWP!BC343-Income_CF!BC345))</f>
        <v>1902909.0915551798</v>
      </c>
      <c r="BD343" s="1">
        <f>IF(QP_IncomeWP!BD343="","",'Cost and Benefit Parameters'!$C$47*(QP_IncomeWP!BD343-Income_CF!BD345))</f>
        <v>1942629.7925375937</v>
      </c>
      <c r="BE343" s="1">
        <f>IF(QP_IncomeWP!BE343="","",'Cost and Benefit Parameters'!$C$47*(QP_IncomeWP!BE343-Income_CF!BE345))</f>
        <v>1981990.0595544742</v>
      </c>
      <c r="BF343" s="1">
        <f>IF(QP_IncomeWP!BF343="","",'Cost and Benefit Parameters'!$C$47*(QP_IncomeWP!BF343-Income_CF!BF345))</f>
        <v>2020934.8932287055</v>
      </c>
      <c r="BG343" s="1">
        <f>IF(QP_IncomeWP!BG343="","",'Cost and Benefit Parameters'!$C$47*(QP_IncomeWP!BG343-Income_CF!BG345))</f>
        <v>2059408.9517715585</v>
      </c>
      <c r="BH343" s="1">
        <f>IF(QP_IncomeWP!BH343="","",'Cost and Benefit Parameters'!$C$47*(QP_IncomeWP!BH343-Income_CF!BH345))</f>
        <v>2097356.6783162365</v>
      </c>
      <c r="BI343" s="1">
        <f>IF(QP_IncomeWP!BI343="","",'Cost and Benefit Parameters'!$C$47*(QP_IncomeWP!BI343-Income_CF!BI345))</f>
        <v>2134722.4313650015</v>
      </c>
      <c r="BJ343" s="1">
        <f>IF(QP_IncomeWP!BJ343="","",'Cost and Benefit Parameters'!$C$47*(QP_IncomeWP!BJ343-Income_CF!BJ345))</f>
        <v>2171450.6179353721</v>
      </c>
      <c r="BK343" s="1">
        <f>IF(QP_IncomeWP!BK343="","",'Cost and Benefit Parameters'!$C$47*(QP_IncomeWP!BK343-Income_CF!BK345))</f>
        <v>2207485.828971629</v>
      </c>
      <c r="BL343" s="1">
        <f>IF(QP_IncomeWP!BL343="","",'Cost and Benefit Parameters'!$C$47*(QP_IncomeWP!BL343-Income_CF!BL345))</f>
        <v>2242772.9765705946</v>
      </c>
      <c r="BM343" s="1">
        <f>IF(QP_IncomeWP!BM343="","",'Cost and Benefit Parameters'!$C$47*(QP_IncomeWP!BM343-Income_CF!BM345))</f>
        <v>2277257.4325548294</v>
      </c>
      <c r="BN343" s="1">
        <f>IF(QP_IncomeWP!BN343="","",'Cost and Benefit Parameters'!$C$47*(QP_IncomeWP!BN343-Income_CF!BN345))</f>
        <v>2310885.1679131179</v>
      </c>
      <c r="BO343" s="1" t="str">
        <f>IF(QP_IncomeWP!BO343="","",'Cost and Benefit Parameters'!$C$47*(QP_IncomeWP!BO343-Income_CF!BO345))</f>
        <v/>
      </c>
      <c r="BP343" s="1" t="str">
        <f>IF(QP_IncomeWP!BP343="","",'Cost and Benefit Parameters'!$C$47*(QP_IncomeWP!BP343-Income_CF!BP345))</f>
        <v/>
      </c>
      <c r="BQ343" s="1" t="str">
        <f>IF(QP_IncomeWP!BQ343="","",'Cost and Benefit Parameters'!$C$47*(QP_IncomeWP!BQ343-Income_CF!BQ345))</f>
        <v/>
      </c>
      <c r="BR343" s="1" t="str">
        <f>IF(QP_IncomeWP!BR343="","",'Cost and Benefit Parameters'!$C$47*(QP_IncomeWP!BR343-Income_CF!BR345))</f>
        <v/>
      </c>
      <c r="BS343" s="1" t="str">
        <f>IF(QP_IncomeWP!BS343="","",'Cost and Benefit Parameters'!$C$47*(QP_IncomeWP!BS343-Income_CF!BS345))</f>
        <v/>
      </c>
      <c r="BT343" s="1" t="str">
        <f>IF(QP_IncomeWP!BT343="","",'Cost and Benefit Parameters'!$C$47*(QP_IncomeWP!BT343-Income_CF!BT345))</f>
        <v/>
      </c>
    </row>
    <row r="344" spans="1:72" x14ac:dyDescent="0.55000000000000004">
      <c r="A344" s="642"/>
      <c r="B344" t="s">
        <v>481</v>
      </c>
      <c r="N344" s="1" t="str">
        <f>IF(QP_IncomeWP!N344="","",'Cost and Benefit Parameters'!$C$47*(QP_IncomeWP!N344-Income_CF!N346))</f>
        <v/>
      </c>
      <c r="O344" s="1" t="str">
        <f>IF(QP_IncomeWP!O344="","",'Cost and Benefit Parameters'!$C$47*(QP_IncomeWP!O344-Income_CF!O346))</f>
        <v/>
      </c>
      <c r="P344" s="1" t="str">
        <f>IF(QP_IncomeWP!P344="","",'Cost and Benefit Parameters'!$C$47*(QP_IncomeWP!P344-Income_CF!P346))</f>
        <v/>
      </c>
      <c r="Q344" s="1" t="str">
        <f>IF(QP_IncomeWP!Q344="","",'Cost and Benefit Parameters'!$C$47*(QP_IncomeWP!Q344-Income_CF!Q346))</f>
        <v/>
      </c>
      <c r="R344" s="1" t="str">
        <f>IF(QP_IncomeWP!R344="","",'Cost and Benefit Parameters'!$C$47*(QP_IncomeWP!R344-Income_CF!R346))</f>
        <v/>
      </c>
      <c r="S344" s="1" t="str">
        <f>IF(QP_IncomeWP!S344="","",'Cost and Benefit Parameters'!$C$47*(QP_IncomeWP!S344-Income_CF!S346))</f>
        <v/>
      </c>
      <c r="T344" s="1" t="str">
        <f>IF(QP_IncomeWP!T344="","",'Cost and Benefit Parameters'!$C$47*(QP_IncomeWP!T344-Income_CF!T346))</f>
        <v/>
      </c>
      <c r="U344" s="1" t="str">
        <f>IF(QP_IncomeWP!U344="","",'Cost and Benefit Parameters'!$C$47*(QP_IncomeWP!U344-Income_CF!U346))</f>
        <v/>
      </c>
      <c r="V344" s="1" t="str">
        <f>IF(QP_IncomeWP!V344="","",'Cost and Benefit Parameters'!$C$47*(QP_IncomeWP!V344-Income_CF!V346))</f>
        <v/>
      </c>
      <c r="W344" s="1" t="str">
        <f>IF(QP_IncomeWP!W344="","",'Cost and Benefit Parameters'!$C$47*(QP_IncomeWP!W344-Income_CF!W346))</f>
        <v/>
      </c>
      <c r="X344" s="1" t="str">
        <f>IF(QP_IncomeWP!X344="","",'Cost and Benefit Parameters'!$C$47*(QP_IncomeWP!X344-Income_CF!X346))</f>
        <v/>
      </c>
      <c r="Y344" s="1" t="str">
        <f>IF(QP_IncomeWP!Y344="","",'Cost and Benefit Parameters'!$C$47*(QP_IncomeWP!Y344-Income_CF!Y346))</f>
        <v/>
      </c>
      <c r="Z344" s="1" t="str">
        <f>IF(QP_IncomeWP!Z344="","",'Cost and Benefit Parameters'!$C$47*(QP_IncomeWP!Z344-Income_CF!Z346))</f>
        <v/>
      </c>
      <c r="AA344" s="1" t="str">
        <f>IF(QP_IncomeWP!AA344="","",'Cost and Benefit Parameters'!$C$47*(QP_IncomeWP!AA344-Income_CF!AA346))</f>
        <v/>
      </c>
      <c r="AB344" s="1">
        <f>IF(QP_IncomeWP!AB344="","",'Cost and Benefit Parameters'!$C$47*(QP_IncomeWP!AB344-Income_CF!AB346))</f>
        <v>854188.10629100329</v>
      </c>
      <c r="AC344" s="1">
        <f>IF(QP_IncomeWP!AC344="","",'Cost and Benefit Parameters'!$C$47*(QP_IncomeWP!AC344-Income_CF!AC346))</f>
        <v>887324.03986630263</v>
      </c>
      <c r="AD344" s="1">
        <f>IF(QP_IncomeWP!AD344="","",'Cost and Benefit Parameters'!$C$47*(QP_IncomeWP!AD344-Income_CF!AD346))</f>
        <v>921192.51163995883</v>
      </c>
      <c r="AE344" s="1">
        <f>IF(QP_IncomeWP!AE344="","",'Cost and Benefit Parameters'!$C$47*(QP_IncomeWP!AE344-Income_CF!AE346))</f>
        <v>955780.07664471038</v>
      </c>
      <c r="AF344" s="1">
        <f>IF(QP_IncomeWP!AF344="","",'Cost and Benefit Parameters'!$C$47*(QP_IncomeWP!AF344-Income_CF!AF346))</f>
        <v>997135.47509887873</v>
      </c>
      <c r="AG344" s="1">
        <f>IF(QP_IncomeWP!AG344="","",'Cost and Benefit Parameters'!$C$47*(QP_IncomeWP!AG344-Income_CF!AG346))</f>
        <v>1032713.8744609925</v>
      </c>
      <c r="AH344" s="1">
        <f>IF(QP_IncomeWP!AH344="","",'Cost and Benefit Parameters'!$C$47*(QP_IncomeWP!AH344-Income_CF!AH346))</f>
        <v>1068920.1881638821</v>
      </c>
      <c r="AI344" s="1">
        <f>IF(QP_IncomeWP!AI344="","",'Cost and Benefit Parameters'!$C$47*(QP_IncomeWP!AI344-Income_CF!AI346))</f>
        <v>1105732.2345593991</v>
      </c>
      <c r="AJ344" s="1">
        <f>IF(QP_IncomeWP!AJ344="","",'Cost and Benefit Parameters'!$C$47*(QP_IncomeWP!AJ344-Income_CF!AJ346))</f>
        <v>1143125.9525650658</v>
      </c>
      <c r="AK344" s="1">
        <f>IF(QP_IncomeWP!AK344="","",'Cost and Benefit Parameters'!$C$47*(QP_IncomeWP!AK344-Income_CF!AK346))</f>
        <v>1181075.3956609857</v>
      </c>
      <c r="AL344" s="1">
        <f>IF(QP_IncomeWP!AL344="","",'Cost and Benefit Parameters'!$C$47*(QP_IncomeWP!AL344-Income_CF!AL346))</f>
        <v>1219552.7314310407</v>
      </c>
      <c r="AM344" s="1">
        <f>IF(QP_IncomeWP!AM344="","",'Cost and Benefit Parameters'!$C$47*(QP_IncomeWP!AM344-Income_CF!AM346))</f>
        <v>1258528.2468375035</v>
      </c>
      <c r="AN344" s="1">
        <f>IF(QP_IncomeWP!AN344="","",'Cost and Benefit Parameters'!$C$47*(QP_IncomeWP!AN344-Income_CF!AN346))</f>
        <v>1297970.3594000123</v>
      </c>
      <c r="AO344" s="1">
        <f>IF(QP_IncomeWP!AO344="","",'Cost and Benefit Parameters'!$C$47*(QP_IncomeWP!AO344-Income_CF!AO346))</f>
        <v>1337845.6344304024</v>
      </c>
      <c r="AP344" s="1">
        <f>IF(QP_IncomeWP!AP344="","",'Cost and Benefit Parameters'!$C$47*(QP_IncomeWP!AP344-Income_CF!AP346))</f>
        <v>1378118.8084537925</v>
      </c>
      <c r="AQ344" s="1">
        <f>IF(QP_IncomeWP!AQ344="","",'Cost and Benefit Parameters'!$C$47*(QP_IncomeWP!AQ344-Income_CF!AQ346))</f>
        <v>1418752.8189242822</v>
      </c>
      <c r="AR344" s="1">
        <f>IF(QP_IncomeWP!AR344="","",'Cost and Benefit Parameters'!$C$47*(QP_IncomeWP!AR344-Income_CF!AR346))</f>
        <v>1459708.840319908</v>
      </c>
      <c r="AS344" s="1">
        <f>IF(QP_IncomeWP!AS344="","",'Cost and Benefit Parameters'!$C$47*(QP_IncomeWP!AS344-Income_CF!AS346))</f>
        <v>1500946.3266771659</v>
      </c>
      <c r="AT344" s="1">
        <f>IF(QP_IncomeWP!AT344="","",'Cost and Benefit Parameters'!$C$47*(QP_IncomeWP!AT344-Income_CF!AT346))</f>
        <v>1542423.0605995299</v>
      </c>
      <c r="AU344" s="1">
        <f>IF(QP_IncomeWP!AU344="","",'Cost and Benefit Parameters'!$C$47*(QP_IncomeWP!AU344-Income_CF!AU346))</f>
        <v>1584095.2087480426</v>
      </c>
      <c r="AV344" s="1">
        <f>IF(QP_IncomeWP!AV344="","",'Cost and Benefit Parameters'!$C$47*(QP_IncomeWP!AV344-Income_CF!AV346))</f>
        <v>1625917.3837945147</v>
      </c>
      <c r="AW344" s="1">
        <f>IF(QP_IncomeWP!AW344="","",'Cost and Benefit Parameters'!$C$47*(QP_IncomeWP!AW344-Income_CF!AW346))</f>
        <v>1667842.7127900296</v>
      </c>
      <c r="AX344" s="1">
        <f>IF(QP_IncomeWP!AX344="","",'Cost and Benefit Parameters'!$C$47*(QP_IncomeWP!AX344-Income_CF!AX346))</f>
        <v>1709822.9118725799</v>
      </c>
      <c r="AY344" s="1">
        <f>IF(QP_IncomeWP!AY344="","",'Cost and Benefit Parameters'!$C$47*(QP_IncomeWP!AY344-Income_CF!AY346))</f>
        <v>1751808.3672090445</v>
      </c>
      <c r="AZ344" s="1">
        <f>IF(QP_IncomeWP!AZ344="","",'Cost and Benefit Parameters'!$C$47*(QP_IncomeWP!AZ344-Income_CF!AZ346))</f>
        <v>1793748.2220371207</v>
      </c>
      <c r="BA344" s="1">
        <f>IF(QP_IncomeWP!BA344="","",'Cost and Benefit Parameters'!$C$47*(QP_IncomeWP!BA344-Income_CF!BA346))</f>
        <v>1835590.469643668</v>
      </c>
      <c r="BB344" s="1">
        <f>IF(QP_IncomeWP!BB344="","",'Cost and Benefit Parameters'!$C$47*(QP_IncomeWP!BB344-Income_CF!BB346))</f>
        <v>1877282.0520866718</v>
      </c>
      <c r="BC344" s="1">
        <f>IF(QP_IncomeWP!BC344="","",'Cost and Benefit Parameters'!$C$47*(QP_IncomeWP!BC344-Income_CF!BC346))</f>
        <v>1918768.96443877</v>
      </c>
      <c r="BD344" s="1">
        <f>IF(QP_IncomeWP!BD344="","",'Cost and Benefit Parameters'!$C$47*(QP_IncomeWP!BD344-Income_CF!BD346))</f>
        <v>1959996.3643018357</v>
      </c>
      <c r="BE344" s="1">
        <f>IF(QP_IncomeWP!BE344="","",'Cost and Benefit Parameters'!$C$47*(QP_IncomeWP!BE344-Income_CF!BE346))</f>
        <v>2000908.686313722</v>
      </c>
      <c r="BF344" s="1">
        <f>IF(QP_IncomeWP!BF344="","",'Cost and Benefit Parameters'!$C$47*(QP_IncomeWP!BF344-Income_CF!BF346))</f>
        <v>2041449.7613411092</v>
      </c>
      <c r="BG344" s="1">
        <f>IF(QP_IncomeWP!BG344="","",'Cost and Benefit Parameters'!$C$47*(QP_IncomeWP!BG344-Income_CF!BG346))</f>
        <v>2081562.9400255675</v>
      </c>
      <c r="BH344" s="1">
        <f>IF(QP_IncomeWP!BH344="","",'Cost and Benefit Parameters'!$C$47*(QP_IncomeWP!BH344-Income_CF!BH346))</f>
        <v>2121191.2203247058</v>
      </c>
      <c r="BI344" s="1">
        <f>IF(QP_IncomeWP!BI344="","",'Cost and Benefit Parameters'!$C$47*(QP_IncomeWP!BI344-Income_CF!BI346))</f>
        <v>2160277.3786657234</v>
      </c>
      <c r="BJ344" s="1">
        <f>IF(QP_IncomeWP!BJ344="","",'Cost and Benefit Parameters'!$C$47*(QP_IncomeWP!BJ344-Income_CF!BJ346))</f>
        <v>2198764.1043059514</v>
      </c>
      <c r="BK344" s="1">
        <f>IF(QP_IncomeWP!BK344="","",'Cost and Benefit Parameters'!$C$47*(QP_IncomeWP!BK344-Income_CF!BK346))</f>
        <v>2236594.1364734345</v>
      </c>
      <c r="BL344" s="1">
        <f>IF(QP_IncomeWP!BL344="","",'Cost and Benefit Parameters'!$C$47*(QP_IncomeWP!BL344-Income_CF!BL346))</f>
        <v>2273710.4038407784</v>
      </c>
      <c r="BM344" s="1">
        <f>IF(QP_IncomeWP!BM344="","",'Cost and Benefit Parameters'!$C$47*(QP_IncomeWP!BM344-Income_CF!BM346))</f>
        <v>2310056.1658677123</v>
      </c>
      <c r="BN344" s="1">
        <f>IF(QP_IncomeWP!BN344="","",'Cost and Benefit Parameters'!$C$47*(QP_IncomeWP!BN344-Income_CF!BN346))</f>
        <v>2345575.1555314739</v>
      </c>
      <c r="BO344" s="1">
        <f>IF(QP_IncomeWP!BO344="","",'Cost and Benefit Parameters'!$C$47*(QP_IncomeWP!BO344-Income_CF!BO346))</f>
        <v>2380211.7229505116</v>
      </c>
      <c r="BP344" s="1" t="str">
        <f>IF(QP_IncomeWP!BP344="","",'Cost and Benefit Parameters'!$C$47*(QP_IncomeWP!BP344-Income_CF!BP346))</f>
        <v/>
      </c>
      <c r="BQ344" s="1" t="str">
        <f>IF(QP_IncomeWP!BQ344="","",'Cost and Benefit Parameters'!$C$47*(QP_IncomeWP!BQ344-Income_CF!BQ346))</f>
        <v/>
      </c>
      <c r="BR344" s="1" t="str">
        <f>IF(QP_IncomeWP!BR344="","",'Cost and Benefit Parameters'!$C$47*(QP_IncomeWP!BR344-Income_CF!BR346))</f>
        <v/>
      </c>
      <c r="BS344" s="1" t="str">
        <f>IF(QP_IncomeWP!BS344="","",'Cost and Benefit Parameters'!$C$47*(QP_IncomeWP!BS344-Income_CF!BS346))</f>
        <v/>
      </c>
      <c r="BT344" s="1" t="str">
        <f>IF(QP_IncomeWP!BT344="","",'Cost and Benefit Parameters'!$C$47*(QP_IncomeWP!BT344-Income_CF!BT346))</f>
        <v/>
      </c>
    </row>
    <row r="345" spans="1:72" x14ac:dyDescent="0.55000000000000004">
      <c r="A345" s="642"/>
      <c r="B345" t="s">
        <v>482</v>
      </c>
      <c r="N345" s="1" t="str">
        <f>IF(QP_IncomeWP!N345="","",'Cost and Benefit Parameters'!$C$47*(QP_IncomeWP!N345-Income_CF!N347))</f>
        <v/>
      </c>
      <c r="O345" s="1" t="str">
        <f>IF(QP_IncomeWP!O345="","",'Cost and Benefit Parameters'!$C$47*(QP_IncomeWP!O345-Income_CF!O347))</f>
        <v/>
      </c>
      <c r="P345" s="1" t="str">
        <f>IF(QP_IncomeWP!P345="","",'Cost and Benefit Parameters'!$C$47*(QP_IncomeWP!P345-Income_CF!P347))</f>
        <v/>
      </c>
      <c r="Q345" s="1" t="str">
        <f>IF(QP_IncomeWP!Q345="","",'Cost and Benefit Parameters'!$C$47*(QP_IncomeWP!Q345-Income_CF!Q347))</f>
        <v/>
      </c>
      <c r="R345" s="1" t="str">
        <f>IF(QP_IncomeWP!R345="","",'Cost and Benefit Parameters'!$C$47*(QP_IncomeWP!R345-Income_CF!R347))</f>
        <v/>
      </c>
      <c r="S345" s="1" t="str">
        <f>IF(QP_IncomeWP!S345="","",'Cost and Benefit Parameters'!$C$47*(QP_IncomeWP!S345-Income_CF!S347))</f>
        <v/>
      </c>
      <c r="T345" s="1" t="str">
        <f>IF(QP_IncomeWP!T345="","",'Cost and Benefit Parameters'!$C$47*(QP_IncomeWP!T345-Income_CF!T347))</f>
        <v/>
      </c>
      <c r="U345" s="1" t="str">
        <f>IF(QP_IncomeWP!U345="","",'Cost and Benefit Parameters'!$C$47*(QP_IncomeWP!U345-Income_CF!U347))</f>
        <v/>
      </c>
      <c r="V345" s="1" t="str">
        <f>IF(QP_IncomeWP!V345="","",'Cost and Benefit Parameters'!$C$47*(QP_IncomeWP!V345-Income_CF!V347))</f>
        <v/>
      </c>
      <c r="W345" s="1" t="str">
        <f>IF(QP_IncomeWP!W345="","",'Cost and Benefit Parameters'!$C$47*(QP_IncomeWP!W345-Income_CF!W347))</f>
        <v/>
      </c>
      <c r="X345" s="1" t="str">
        <f>IF(QP_IncomeWP!X345="","",'Cost and Benefit Parameters'!$C$47*(QP_IncomeWP!X345-Income_CF!X347))</f>
        <v/>
      </c>
      <c r="Y345" s="1" t="str">
        <f>IF(QP_IncomeWP!Y345="","",'Cost and Benefit Parameters'!$C$47*(QP_IncomeWP!Y345-Income_CF!Y347))</f>
        <v/>
      </c>
      <c r="Z345" s="1" t="str">
        <f>IF(QP_IncomeWP!Z345="","",'Cost and Benefit Parameters'!$C$47*(QP_IncomeWP!Z345-Income_CF!Z347))</f>
        <v/>
      </c>
      <c r="AA345" s="1" t="str">
        <f>IF(QP_IncomeWP!AA345="","",'Cost and Benefit Parameters'!$C$47*(QP_IncomeWP!AA345-Income_CF!AA347))</f>
        <v/>
      </c>
      <c r="AB345" s="1" t="str">
        <f>IF(QP_IncomeWP!AB345="","",'Cost and Benefit Parameters'!$C$47*(QP_IncomeWP!AB345-Income_CF!AB347))</f>
        <v/>
      </c>
      <c r="AC345" s="1">
        <f>IF(QP_IncomeWP!AC345="","",'Cost and Benefit Parameters'!$C$47*(QP_IncomeWP!AC345-Income_CF!AC347))</f>
        <v>879813.74947973306</v>
      </c>
      <c r="AD345" s="1">
        <f>IF(QP_IncomeWP!AD345="","",'Cost and Benefit Parameters'!$C$47*(QP_IncomeWP!AD345-Income_CF!AD347))</f>
        <v>913943.76106229145</v>
      </c>
      <c r="AE345" s="1">
        <f>IF(QP_IncomeWP!AE345="","",'Cost and Benefit Parameters'!$C$47*(QP_IncomeWP!AE345-Income_CF!AE347))</f>
        <v>948828.28698915732</v>
      </c>
      <c r="AF345" s="1">
        <f>IF(QP_IncomeWP!AF345="","",'Cost and Benefit Parameters'!$C$47*(QP_IncomeWP!AF345-Income_CF!AF347))</f>
        <v>984453.47894405166</v>
      </c>
      <c r="AG345" s="1">
        <f>IF(QP_IncomeWP!AG345="","",'Cost and Benefit Parameters'!$C$47*(QP_IncomeWP!AG345-Income_CF!AG347))</f>
        <v>1027049.5393518455</v>
      </c>
      <c r="AH345" s="1">
        <f>IF(QP_IncomeWP!AH345="","",'Cost and Benefit Parameters'!$C$47*(QP_IncomeWP!AH345-Income_CF!AH347))</f>
        <v>1063695.2906948226</v>
      </c>
      <c r="AI345" s="1">
        <f>IF(QP_IncomeWP!AI345="","",'Cost and Benefit Parameters'!$C$47*(QP_IncomeWP!AI345-Income_CF!AI347))</f>
        <v>1100987.7938087983</v>
      </c>
      <c r="AJ345" s="1">
        <f>IF(QP_IncomeWP!AJ345="","",'Cost and Benefit Parameters'!$C$47*(QP_IncomeWP!AJ345-Income_CF!AJ347))</f>
        <v>1138904.2015961807</v>
      </c>
      <c r="AK345" s="1">
        <f>IF(QP_IncomeWP!AK345="","",'Cost and Benefit Parameters'!$C$47*(QP_IncomeWP!AK345-Income_CF!AK347))</f>
        <v>1177419.7311420185</v>
      </c>
      <c r="AL345" s="1">
        <f>IF(QP_IncomeWP!AL345="","",'Cost and Benefit Parameters'!$C$47*(QP_IncomeWP!AL345-Income_CF!AL347))</f>
        <v>1216507.6575308144</v>
      </c>
      <c r="AM345" s="1">
        <f>IF(QP_IncomeWP!AM345="","",'Cost and Benefit Parameters'!$C$47*(QP_IncomeWP!AM345-Income_CF!AM347))</f>
        <v>1256139.3133739717</v>
      </c>
      <c r="AN345" s="1">
        <f>IF(QP_IncomeWP!AN345="","",'Cost and Benefit Parameters'!$C$47*(QP_IncomeWP!AN345-Income_CF!AN347))</f>
        <v>1296284.094242628</v>
      </c>
      <c r="AO345" s="1">
        <f>IF(QP_IncomeWP!AO345="","",'Cost and Benefit Parameters'!$C$47*(QP_IncomeWP!AO345-Income_CF!AO347))</f>
        <v>1336909.4701820123</v>
      </c>
      <c r="AP345" s="1">
        <f>IF(QP_IncomeWP!AP345="","",'Cost and Benefit Parameters'!$C$47*(QP_IncomeWP!AP345-Income_CF!AP347))</f>
        <v>1377981.0034633141</v>
      </c>
      <c r="AQ345" s="1">
        <f>IF(QP_IncomeWP!AQ345="","",'Cost and Benefit Parameters'!$C$47*(QP_IncomeWP!AQ345-Income_CF!AQ347))</f>
        <v>1419462.3727074058</v>
      </c>
      <c r="AR345" s="1">
        <f>IF(QP_IncomeWP!AR345="","",'Cost and Benefit Parameters'!$C$47*(QP_IncomeWP!AR345-Income_CF!AR347))</f>
        <v>1461315.4034920114</v>
      </c>
      <c r="AS345" s="1">
        <f>IF(QP_IncomeWP!AS345="","",'Cost and Benefit Parameters'!$C$47*(QP_IncomeWP!AS345-Income_CF!AS347))</f>
        <v>1503500.1055295048</v>
      </c>
      <c r="AT345" s="1">
        <f>IF(QP_IncomeWP!AT345="","",'Cost and Benefit Parameters'!$C$47*(QP_IncomeWP!AT345-Income_CF!AT347))</f>
        <v>1545974.7164774796</v>
      </c>
      <c r="AU345" s="1">
        <f>IF(QP_IncomeWP!AU345="","",'Cost and Benefit Parameters'!$C$47*(QP_IncomeWP!AU345-Income_CF!AU347))</f>
        <v>1588695.7524175153</v>
      </c>
      <c r="AV345" s="1">
        <f>IF(QP_IncomeWP!AV345="","",'Cost and Benefit Parameters'!$C$47*(QP_IncomeWP!AV345-Income_CF!AV347))</f>
        <v>1631618.0650104834</v>
      </c>
      <c r="AW345" s="1">
        <f>IF(QP_IncomeWP!AW345="","",'Cost and Benefit Parameters'!$C$47*(QP_IncomeWP!AW345-Income_CF!AW347))</f>
        <v>1674694.90530835</v>
      </c>
      <c r="AX345" s="1">
        <f>IF(QP_IncomeWP!AX345="","",'Cost and Benefit Parameters'!$C$47*(QP_IncomeWP!AX345-Income_CF!AX347))</f>
        <v>1717877.99417373</v>
      </c>
      <c r="AY345" s="1">
        <f>IF(QP_IncomeWP!AY345="","",'Cost and Benefit Parameters'!$C$47*(QP_IncomeWP!AY345-Income_CF!AY347))</f>
        <v>1761117.5992287574</v>
      </c>
      <c r="AZ345" s="1">
        <f>IF(QP_IncomeWP!AZ345="","",'Cost and Benefit Parameters'!$C$47*(QP_IncomeWP!AZ345-Income_CF!AZ347))</f>
        <v>1804362.6182253161</v>
      </c>
      <c r="BA345" s="1">
        <f>IF(QP_IncomeWP!BA345="","",'Cost and Benefit Parameters'!$C$47*(QP_IncomeWP!BA345-Income_CF!BA347))</f>
        <v>1847560.6686982349</v>
      </c>
      <c r="BB345" s="1">
        <f>IF(QP_IncomeWP!BB345="","",'Cost and Benefit Parameters'!$C$47*(QP_IncomeWP!BB345-Income_CF!BB347))</f>
        <v>1890658.1837329781</v>
      </c>
      <c r="BC345" s="1">
        <f>IF(QP_IncomeWP!BC345="","",'Cost and Benefit Parameters'!$C$47*(QP_IncomeWP!BC345-Income_CF!BC347))</f>
        <v>1933600.5136492713</v>
      </c>
      <c r="BD345" s="1">
        <f>IF(QP_IncomeWP!BD345="","",'Cost and Benefit Parameters'!$C$47*(QP_IncomeWP!BD345-Income_CF!BD347))</f>
        <v>1976332.033371934</v>
      </c>
      <c r="BE345" s="1">
        <f>IF(QP_IncomeWP!BE345="","",'Cost and Benefit Parameters'!$C$47*(QP_IncomeWP!BE345-Income_CF!BE347))</f>
        <v>2018796.2552308913</v>
      </c>
      <c r="BF345" s="1">
        <f>IF(QP_IncomeWP!BF345="","",'Cost and Benefit Parameters'!$C$47*(QP_IncomeWP!BF345-Income_CF!BF347))</f>
        <v>2060935.946903134</v>
      </c>
      <c r="BG345" s="1">
        <f>IF(QP_IncomeWP!BG345="","",'Cost and Benefit Parameters'!$C$47*(QP_IncomeWP!BG345-Income_CF!BG347))</f>
        <v>2102693.2541813413</v>
      </c>
      <c r="BH345" s="1">
        <f>IF(QP_IncomeWP!BH345="","",'Cost and Benefit Parameters'!$C$47*(QP_IncomeWP!BH345-Income_CF!BH347))</f>
        <v>2144009.8282263335</v>
      </c>
      <c r="BI345" s="1">
        <f>IF(QP_IncomeWP!BI345="","",'Cost and Benefit Parameters'!$C$47*(QP_IncomeWP!BI345-Income_CF!BI347))</f>
        <v>2184826.9569344469</v>
      </c>
      <c r="BJ345" s="1">
        <f>IF(QP_IncomeWP!BJ345="","",'Cost and Benefit Parameters'!$C$47*(QP_IncomeWP!BJ345-Income_CF!BJ347))</f>
        <v>2225085.7000256944</v>
      </c>
      <c r="BK345" s="1">
        <f>IF(QP_IncomeWP!BK345="","",'Cost and Benefit Parameters'!$C$47*(QP_IncomeWP!BK345-Income_CF!BK347))</f>
        <v>2264727.02743513</v>
      </c>
      <c r="BL345" s="1">
        <f>IF(QP_IncomeWP!BL345="","",'Cost and Benefit Parameters'!$C$47*(QP_IncomeWP!BL345-Income_CF!BL347))</f>
        <v>2303691.9605676373</v>
      </c>
      <c r="BM345" s="1">
        <f>IF(QP_IncomeWP!BM345="","",'Cost and Benefit Parameters'!$C$47*(QP_IncomeWP!BM345-Income_CF!BM347))</f>
        <v>2341921.7159560006</v>
      </c>
      <c r="BN345" s="1">
        <f>IF(QP_IncomeWP!BN345="","",'Cost and Benefit Parameters'!$C$47*(QP_IncomeWP!BN345-Income_CF!BN347))</f>
        <v>2379357.8508437434</v>
      </c>
      <c r="BO345" s="1">
        <f>IF(QP_IncomeWP!BO345="","",'Cost and Benefit Parameters'!$C$47*(QP_IncomeWP!BO345-Income_CF!BO347))</f>
        <v>2415942.4101974177</v>
      </c>
      <c r="BP345" s="1">
        <f>IF(QP_IncomeWP!BP345="","",'Cost and Benefit Parameters'!$C$47*(QP_IncomeWP!BP345-Income_CF!BP347))</f>
        <v>2451618.0746390261</v>
      </c>
      <c r="BQ345" s="1" t="str">
        <f>IF(QP_IncomeWP!BQ345="","",'Cost and Benefit Parameters'!$C$47*(QP_IncomeWP!BQ345-Income_CF!BQ347))</f>
        <v/>
      </c>
      <c r="BR345" s="1" t="str">
        <f>IF(QP_IncomeWP!BR345="","",'Cost and Benefit Parameters'!$C$47*(QP_IncomeWP!BR345-Income_CF!BR347))</f>
        <v/>
      </c>
      <c r="BS345" s="1" t="str">
        <f>IF(QP_IncomeWP!BS345="","",'Cost and Benefit Parameters'!$C$47*(QP_IncomeWP!BS345-Income_CF!BS347))</f>
        <v/>
      </c>
      <c r="BT345" s="1" t="str">
        <f>IF(QP_IncomeWP!BT345="","",'Cost and Benefit Parameters'!$C$47*(QP_IncomeWP!BT345-Income_CF!BT347))</f>
        <v/>
      </c>
    </row>
    <row r="346" spans="1:72" x14ac:dyDescent="0.55000000000000004">
      <c r="A346" s="642"/>
      <c r="B346" t="s">
        <v>483</v>
      </c>
      <c r="N346" s="1" t="str">
        <f>IF(QP_IncomeWP!N346="","",'Cost and Benefit Parameters'!$C$47*(QP_IncomeWP!N346-Income_CF!N348))</f>
        <v/>
      </c>
      <c r="O346" s="1" t="str">
        <f>IF(QP_IncomeWP!O346="","",'Cost and Benefit Parameters'!$C$47*(QP_IncomeWP!O346-Income_CF!O348))</f>
        <v/>
      </c>
      <c r="P346" s="1" t="str">
        <f>IF(QP_IncomeWP!P346="","",'Cost and Benefit Parameters'!$C$47*(QP_IncomeWP!P346-Income_CF!P348))</f>
        <v/>
      </c>
      <c r="Q346" s="1" t="str">
        <f>IF(QP_IncomeWP!Q346="","",'Cost and Benefit Parameters'!$C$47*(QP_IncomeWP!Q346-Income_CF!Q348))</f>
        <v/>
      </c>
      <c r="R346" s="1" t="str">
        <f>IF(QP_IncomeWP!R346="","",'Cost and Benefit Parameters'!$C$47*(QP_IncomeWP!R346-Income_CF!R348))</f>
        <v/>
      </c>
      <c r="S346" s="1" t="str">
        <f>IF(QP_IncomeWP!S346="","",'Cost and Benefit Parameters'!$C$47*(QP_IncomeWP!S346-Income_CF!S348))</f>
        <v/>
      </c>
      <c r="T346" s="1" t="str">
        <f>IF(QP_IncomeWP!T346="","",'Cost and Benefit Parameters'!$C$47*(QP_IncomeWP!T346-Income_CF!T348))</f>
        <v/>
      </c>
      <c r="U346" s="1" t="str">
        <f>IF(QP_IncomeWP!U346="","",'Cost and Benefit Parameters'!$C$47*(QP_IncomeWP!U346-Income_CF!U348))</f>
        <v/>
      </c>
      <c r="V346" s="1" t="str">
        <f>IF(QP_IncomeWP!V346="","",'Cost and Benefit Parameters'!$C$47*(QP_IncomeWP!V346-Income_CF!V348))</f>
        <v/>
      </c>
      <c r="W346" s="1" t="str">
        <f>IF(QP_IncomeWP!W346="","",'Cost and Benefit Parameters'!$C$47*(QP_IncomeWP!W346-Income_CF!W348))</f>
        <v/>
      </c>
      <c r="X346" s="1" t="str">
        <f>IF(QP_IncomeWP!X346="","",'Cost and Benefit Parameters'!$C$47*(QP_IncomeWP!X346-Income_CF!X348))</f>
        <v/>
      </c>
      <c r="Y346" s="1" t="str">
        <f>IF(QP_IncomeWP!Y346="","",'Cost and Benefit Parameters'!$C$47*(QP_IncomeWP!Y346-Income_CF!Y348))</f>
        <v/>
      </c>
      <c r="Z346" s="1" t="str">
        <f>IF(QP_IncomeWP!Z346="","",'Cost and Benefit Parameters'!$C$47*(QP_IncomeWP!Z346-Income_CF!Z348))</f>
        <v/>
      </c>
      <c r="AA346" s="1" t="str">
        <f>IF(QP_IncomeWP!AA346="","",'Cost and Benefit Parameters'!$C$47*(QP_IncomeWP!AA346-Income_CF!AA348))</f>
        <v/>
      </c>
      <c r="AB346" s="1" t="str">
        <f>IF(QP_IncomeWP!AB346="","",'Cost and Benefit Parameters'!$C$47*(QP_IncomeWP!AB346-Income_CF!AB348))</f>
        <v/>
      </c>
      <c r="AC346" s="1" t="str">
        <f>IF(QP_IncomeWP!AC346="","",'Cost and Benefit Parameters'!$C$47*(QP_IncomeWP!AC346-Income_CF!AC348))</f>
        <v/>
      </c>
      <c r="AD346" s="1">
        <f>IF(QP_IncomeWP!AD346="","",'Cost and Benefit Parameters'!$C$47*(QP_IncomeWP!AD346-Income_CF!AD348))</f>
        <v>906208.16196412512</v>
      </c>
      <c r="AE346" s="1">
        <f>IF(QP_IncomeWP!AE346="","",'Cost and Benefit Parameters'!$C$47*(QP_IncomeWP!AE346-Income_CF!AE348))</f>
        <v>941362.07389416045</v>
      </c>
      <c r="AF346" s="1">
        <f>IF(QP_IncomeWP!AF346="","",'Cost and Benefit Parameters'!$C$47*(QP_IncomeWP!AF346-Income_CF!AF348))</f>
        <v>977293.13559883251</v>
      </c>
      <c r="AG346" s="1">
        <f>IF(QP_IncomeWP!AG346="","",'Cost and Benefit Parameters'!$C$47*(QP_IncomeWP!AG346-Income_CF!AG348))</f>
        <v>1013987.083312373</v>
      </c>
      <c r="AH346" s="1">
        <f>IF(QP_IncomeWP!AH346="","",'Cost and Benefit Parameters'!$C$47*(QP_IncomeWP!AH346-Income_CF!AH348))</f>
        <v>1057861.0255324002</v>
      </c>
      <c r="AI346" s="1">
        <f>IF(QP_IncomeWP!AI346="","",'Cost and Benefit Parameters'!$C$47*(QP_IncomeWP!AI346-Income_CF!AI348))</f>
        <v>1095606.1494156665</v>
      </c>
      <c r="AJ346" s="1">
        <f>IF(QP_IncomeWP!AJ346="","",'Cost and Benefit Parameters'!$C$47*(QP_IncomeWP!AJ346-Income_CF!AJ348))</f>
        <v>1134017.4276230626</v>
      </c>
      <c r="AK346" s="1">
        <f>IF(QP_IncomeWP!AK346="","",'Cost and Benefit Parameters'!$C$47*(QP_IncomeWP!AK346-Income_CF!AK348))</f>
        <v>1173071.3276440662</v>
      </c>
      <c r="AL346" s="1">
        <f>IF(QP_IncomeWP!AL346="","",'Cost and Benefit Parameters'!$C$47*(QP_IncomeWP!AL346-Income_CF!AL348))</f>
        <v>1212742.3230762784</v>
      </c>
      <c r="AM346" s="1">
        <f>IF(QP_IncomeWP!AM346="","",'Cost and Benefit Parameters'!$C$47*(QP_IncomeWP!AM346-Income_CF!AM348))</f>
        <v>1253002.8872567394</v>
      </c>
      <c r="AN346" s="1">
        <f>IF(QP_IncomeWP!AN346="","",'Cost and Benefit Parameters'!$C$47*(QP_IncomeWP!AN346-Income_CF!AN348))</f>
        <v>1293823.4927751906</v>
      </c>
      <c r="AO346" s="1">
        <f>IF(QP_IncomeWP!AO346="","",'Cost and Benefit Parameters'!$C$47*(QP_IncomeWP!AO346-Income_CF!AO348))</f>
        <v>1335172.617069908</v>
      </c>
      <c r="AP346" s="1">
        <f>IF(QP_IncomeWP!AP346="","",'Cost and Benefit Parameters'!$C$47*(QP_IncomeWP!AP346-Income_CF!AP348))</f>
        <v>1377016.7542874734</v>
      </c>
      <c r="AQ346" s="1">
        <f>IF(QP_IncomeWP!AQ346="","",'Cost and Benefit Parameters'!$C$47*(QP_IncomeWP!AQ346-Income_CF!AQ348))</f>
        <v>1419320.4335672143</v>
      </c>
      <c r="AR346" s="1">
        <f>IF(QP_IncomeWP!AR346="","",'Cost and Benefit Parameters'!$C$47*(QP_IncomeWP!AR346-Income_CF!AR348))</f>
        <v>1462046.2438886287</v>
      </c>
      <c r="AS346" s="1">
        <f>IF(QP_IncomeWP!AS346="","",'Cost and Benefit Parameters'!$C$47*(QP_IncomeWP!AS346-Income_CF!AS348))</f>
        <v>1505154.8655967722</v>
      </c>
      <c r="AT346" s="1">
        <f>IF(QP_IncomeWP!AT346="","",'Cost and Benefit Parameters'!$C$47*(QP_IncomeWP!AT346-Income_CF!AT348))</f>
        <v>1548605.1086953911</v>
      </c>
      <c r="AU346" s="1">
        <f>IF(QP_IncomeWP!AU346="","",'Cost and Benefit Parameters'!$C$47*(QP_IncomeWP!AU346-Income_CF!AU348))</f>
        <v>1592353.9579718045</v>
      </c>
      <c r="AV346" s="1">
        <f>IF(QP_IncomeWP!AV346="","",'Cost and Benefit Parameters'!$C$47*(QP_IncomeWP!AV346-Income_CF!AV348))</f>
        <v>1636356.6249900416</v>
      </c>
      <c r="AW346" s="1">
        <f>IF(QP_IncomeWP!AW346="","",'Cost and Benefit Parameters'!$C$47*(QP_IncomeWP!AW346-Income_CF!AW348))</f>
        <v>1680566.6069607979</v>
      </c>
      <c r="AX346" s="1">
        <f>IF(QP_IncomeWP!AX346="","",'Cost and Benefit Parameters'!$C$47*(QP_IncomeWP!AX346-Income_CF!AX348))</f>
        <v>1724935.7524676004</v>
      </c>
      <c r="AY346" s="1">
        <f>IF(QP_IncomeWP!AY346="","",'Cost and Benefit Parameters'!$C$47*(QP_IncomeWP!AY346-Income_CF!AY348))</f>
        <v>1769414.333998942</v>
      </c>
      <c r="AZ346" s="1">
        <f>IF(QP_IncomeWP!AZ346="","",'Cost and Benefit Parameters'!$C$47*(QP_IncomeWP!AZ346-Income_CF!AZ348))</f>
        <v>1813951.127205621</v>
      </c>
      <c r="BA346" s="1">
        <f>IF(QP_IncomeWP!BA346="","",'Cost and Benefit Parameters'!$C$47*(QP_IncomeWP!BA346-Income_CF!BA348))</f>
        <v>1858493.496772076</v>
      </c>
      <c r="BB346" s="1">
        <f>IF(QP_IncomeWP!BB346="","",'Cost and Benefit Parameters'!$C$47*(QP_IncomeWP!BB346-Income_CF!BB348))</f>
        <v>1902987.4887591812</v>
      </c>
      <c r="BC346" s="1">
        <f>IF(QP_IncomeWP!BC346="","",'Cost and Benefit Parameters'!$C$47*(QP_IncomeWP!BC346-Income_CF!BC348))</f>
        <v>1947377.9292449665</v>
      </c>
      <c r="BD346" s="1">
        <f>IF(QP_IncomeWP!BD346="","",'Cost and Benefit Parameters'!$C$47*(QP_IncomeWP!BD346-Income_CF!BD348))</f>
        <v>1991608.52905875</v>
      </c>
      <c r="BE346" s="1">
        <f>IF(QP_IncomeWP!BE346="","",'Cost and Benefit Parameters'!$C$47*(QP_IncomeWP!BE346-Income_CF!BE348))</f>
        <v>2035621.9943730913</v>
      </c>
      <c r="BF346" s="1">
        <f>IF(QP_IncomeWP!BF346="","",'Cost and Benefit Parameters'!$C$47*(QP_IncomeWP!BF346-Income_CF!BF348))</f>
        <v>2079360.1428878182</v>
      </c>
      <c r="BG346" s="1">
        <f>IF(QP_IncomeWP!BG346="","",'Cost and Benefit Parameters'!$C$47*(QP_IncomeWP!BG346-Income_CF!BG348))</f>
        <v>2122764.0253102263</v>
      </c>
      <c r="BH346" s="1">
        <f>IF(QP_IncomeWP!BH346="","",'Cost and Benefit Parameters'!$C$47*(QP_IncomeWP!BH346-Income_CF!BH348))</f>
        <v>2165774.0518067814</v>
      </c>
      <c r="BI346" s="1">
        <f>IF(QP_IncomeWP!BI346="","",'Cost and Benefit Parameters'!$C$47*(QP_IncomeWP!BI346-Income_CF!BI348))</f>
        <v>2208330.1230731239</v>
      </c>
      <c r="BJ346" s="1">
        <f>IF(QP_IncomeWP!BJ346="","",'Cost and Benefit Parameters'!$C$47*(QP_IncomeWP!BJ346-Income_CF!BJ348))</f>
        <v>2250371.7656424795</v>
      </c>
      <c r="BK346" s="1">
        <f>IF(QP_IncomeWP!BK346="","",'Cost and Benefit Parameters'!$C$47*(QP_IncomeWP!BK346-Income_CF!BK348))</f>
        <v>2291838.2710264656</v>
      </c>
      <c r="BL346" s="1">
        <f>IF(QP_IncomeWP!BL346="","",'Cost and Benefit Parameters'!$C$47*(QP_IncomeWP!BL346-Income_CF!BL348))</f>
        <v>2332668.838258184</v>
      </c>
      <c r="BM346" s="1">
        <f>IF(QP_IncomeWP!BM346="","",'Cost and Benefit Parameters'!$C$47*(QP_IncomeWP!BM346-Income_CF!BM348))</f>
        <v>2372802.7193846656</v>
      </c>
      <c r="BN346" s="1">
        <f>IF(QP_IncomeWP!BN346="","",'Cost and Benefit Parameters'!$C$47*(QP_IncomeWP!BN346-Income_CF!BN348))</f>
        <v>2412179.3674346805</v>
      </c>
      <c r="BO346" s="1">
        <f>IF(QP_IncomeWP!BO346="","",'Cost and Benefit Parameters'!$C$47*(QP_IncomeWP!BO346-Income_CF!BO348))</f>
        <v>2450738.5863690558</v>
      </c>
      <c r="BP346" s="1">
        <f>IF(QP_IncomeWP!BP346="","",'Cost and Benefit Parameters'!$C$47*(QP_IncomeWP!BP346-Income_CF!BP348))</f>
        <v>2488420.6825033398</v>
      </c>
      <c r="BQ346" s="1">
        <f>IF(QP_IncomeWP!BQ346="","",'Cost and Benefit Parameters'!$C$47*(QP_IncomeWP!BQ346-Income_CF!BQ348))</f>
        <v>2525166.6168781975</v>
      </c>
      <c r="BR346" s="1" t="str">
        <f>IF(QP_IncomeWP!BR346="","",'Cost and Benefit Parameters'!$C$47*(QP_IncomeWP!BR346-Income_CF!BR348))</f>
        <v/>
      </c>
      <c r="BS346" s="1" t="str">
        <f>IF(QP_IncomeWP!BS346="","",'Cost and Benefit Parameters'!$C$47*(QP_IncomeWP!BS346-Income_CF!BS348))</f>
        <v/>
      </c>
      <c r="BT346" s="1" t="str">
        <f>IF(QP_IncomeWP!BT346="","",'Cost and Benefit Parameters'!$C$47*(QP_IncomeWP!BT346-Income_CF!BT348))</f>
        <v/>
      </c>
    </row>
    <row r="347" spans="1:72" x14ac:dyDescent="0.55000000000000004">
      <c r="A347" s="642"/>
      <c r="B347" t="s">
        <v>484</v>
      </c>
      <c r="N347" s="1" t="str">
        <f>IF(QP_IncomeWP!N347="","",'Cost and Benefit Parameters'!$C$47*(QP_IncomeWP!N347-Income_CF!N349))</f>
        <v/>
      </c>
      <c r="O347" s="1" t="str">
        <f>IF(QP_IncomeWP!O347="","",'Cost and Benefit Parameters'!$C$47*(QP_IncomeWP!O347-Income_CF!O349))</f>
        <v/>
      </c>
      <c r="P347" s="1" t="str">
        <f>IF(QP_IncomeWP!P347="","",'Cost and Benefit Parameters'!$C$47*(QP_IncomeWP!P347-Income_CF!P349))</f>
        <v/>
      </c>
      <c r="Q347" s="1" t="str">
        <f>IF(QP_IncomeWP!Q347="","",'Cost and Benefit Parameters'!$C$47*(QP_IncomeWP!Q347-Income_CF!Q349))</f>
        <v/>
      </c>
      <c r="R347" s="1" t="str">
        <f>IF(QP_IncomeWP!R347="","",'Cost and Benefit Parameters'!$C$47*(QP_IncomeWP!R347-Income_CF!R349))</f>
        <v/>
      </c>
      <c r="S347" s="1" t="str">
        <f>IF(QP_IncomeWP!S347="","",'Cost and Benefit Parameters'!$C$47*(QP_IncomeWP!S347-Income_CF!S349))</f>
        <v/>
      </c>
      <c r="T347" s="1" t="str">
        <f>IF(QP_IncomeWP!T347="","",'Cost and Benefit Parameters'!$C$47*(QP_IncomeWP!T347-Income_CF!T349))</f>
        <v/>
      </c>
      <c r="U347" s="1" t="str">
        <f>IF(QP_IncomeWP!U347="","",'Cost and Benefit Parameters'!$C$47*(QP_IncomeWP!U347-Income_CF!U349))</f>
        <v/>
      </c>
      <c r="V347" s="1" t="str">
        <f>IF(QP_IncomeWP!V347="","",'Cost and Benefit Parameters'!$C$47*(QP_IncomeWP!V347-Income_CF!V349))</f>
        <v/>
      </c>
      <c r="W347" s="1" t="str">
        <f>IF(QP_IncomeWP!W347="","",'Cost and Benefit Parameters'!$C$47*(QP_IncomeWP!W347-Income_CF!W349))</f>
        <v/>
      </c>
      <c r="X347" s="1" t="str">
        <f>IF(QP_IncomeWP!X347="","",'Cost and Benefit Parameters'!$C$47*(QP_IncomeWP!X347-Income_CF!X349))</f>
        <v/>
      </c>
      <c r="Y347" s="1" t="str">
        <f>IF(QP_IncomeWP!Y347="","",'Cost and Benefit Parameters'!$C$47*(QP_IncomeWP!Y347-Income_CF!Y349))</f>
        <v/>
      </c>
      <c r="Z347" s="1" t="str">
        <f>IF(QP_IncomeWP!Z347="","",'Cost and Benefit Parameters'!$C$47*(QP_IncomeWP!Z347-Income_CF!Z349))</f>
        <v/>
      </c>
      <c r="AA347" s="1" t="str">
        <f>IF(QP_IncomeWP!AA347="","",'Cost and Benefit Parameters'!$C$47*(QP_IncomeWP!AA347-Income_CF!AA349))</f>
        <v/>
      </c>
      <c r="AB347" s="1" t="str">
        <f>IF(QP_IncomeWP!AB347="","",'Cost and Benefit Parameters'!$C$47*(QP_IncomeWP!AB347-Income_CF!AB349))</f>
        <v/>
      </c>
      <c r="AC347" s="1" t="str">
        <f>IF(QP_IncomeWP!AC347="","",'Cost and Benefit Parameters'!$C$47*(QP_IncomeWP!AC347-Income_CF!AC349))</f>
        <v/>
      </c>
      <c r="AD347" s="1" t="str">
        <f>IF(QP_IncomeWP!AD347="","",'Cost and Benefit Parameters'!$C$47*(QP_IncomeWP!AD347-Income_CF!AD349))</f>
        <v/>
      </c>
      <c r="AE347" s="1">
        <f>IF(QP_IncomeWP!AE347="","",'Cost and Benefit Parameters'!$C$47*(QP_IncomeWP!AE347-Income_CF!AE349))</f>
        <v>933394.40682304907</v>
      </c>
      <c r="AF347" s="1">
        <f>IF(QP_IncomeWP!AF347="","",'Cost and Benefit Parameters'!$C$47*(QP_IncomeWP!AF347-Income_CF!AF349))</f>
        <v>969602.93611098512</v>
      </c>
      <c r="AG347" s="1">
        <f>IF(QP_IncomeWP!AG347="","",'Cost and Benefit Parameters'!$C$47*(QP_IncomeWP!AG347-Income_CF!AG349))</f>
        <v>1006611.9296667972</v>
      </c>
      <c r="AH347" s="1">
        <f>IF(QP_IncomeWP!AH347="","",'Cost and Benefit Parameters'!$C$47*(QP_IncomeWP!AH347-Income_CF!AH349))</f>
        <v>1044406.6958117441</v>
      </c>
      <c r="AI347" s="1">
        <f>IF(QP_IncomeWP!AI347="","",'Cost and Benefit Parameters'!$C$47*(QP_IncomeWP!AI347-Income_CF!AI349))</f>
        <v>1089596.8562983719</v>
      </c>
      <c r="AJ347" s="1">
        <f>IF(QP_IncomeWP!AJ347="","",'Cost and Benefit Parameters'!$C$47*(QP_IncomeWP!AJ347-Income_CF!AJ349))</f>
        <v>1128474.3338981369</v>
      </c>
      <c r="AK347" s="1">
        <f>IF(QP_IncomeWP!AK347="","",'Cost and Benefit Parameters'!$C$47*(QP_IncomeWP!AK347-Income_CF!AK349))</f>
        <v>1168037.9504517545</v>
      </c>
      <c r="AL347" s="1">
        <f>IF(QP_IncomeWP!AL347="","",'Cost and Benefit Parameters'!$C$47*(QP_IncomeWP!AL347-Income_CF!AL349))</f>
        <v>1208263.4674733886</v>
      </c>
      <c r="AM347" s="1">
        <f>IF(QP_IncomeWP!AM347="","",'Cost and Benefit Parameters'!$C$47*(QP_IncomeWP!AM347-Income_CF!AM349))</f>
        <v>1249124.5927685671</v>
      </c>
      <c r="AN347" s="1">
        <f>IF(QP_IncomeWP!AN347="","",'Cost and Benefit Parameters'!$C$47*(QP_IncomeWP!AN347-Income_CF!AN349))</f>
        <v>1290592.9738744416</v>
      </c>
      <c r="AO347" s="1">
        <f>IF(QP_IncomeWP!AO347="","",'Cost and Benefit Parameters'!$C$47*(QP_IncomeWP!AO347-Income_CF!AO349))</f>
        <v>1332638.1975584466</v>
      </c>
      <c r="AP347" s="1">
        <f>IF(QP_IncomeWP!AP347="","",'Cost and Benefit Parameters'!$C$47*(QP_IncomeWP!AP347-Income_CF!AP349))</f>
        <v>1375227.7955820039</v>
      </c>
      <c r="AQ347" s="1">
        <f>IF(QP_IncomeWP!AQ347="","",'Cost and Benefit Parameters'!$C$47*(QP_IncomeWP!AQ347-Income_CF!AQ349))</f>
        <v>1418327.2569160969</v>
      </c>
      <c r="AR347" s="1">
        <f>IF(QP_IncomeWP!AR347="","",'Cost and Benefit Parameters'!$C$47*(QP_IncomeWP!AR347-Income_CF!AR349))</f>
        <v>1461900.0465742301</v>
      </c>
      <c r="AS347" s="1">
        <f>IF(QP_IncomeWP!AS347="","",'Cost and Benefit Parameters'!$C$47*(QP_IncomeWP!AS347-Income_CF!AS349))</f>
        <v>1505907.631205288</v>
      </c>
      <c r="AT347" s="1">
        <f>IF(QP_IncomeWP!AT347="","",'Cost and Benefit Parameters'!$C$47*(QP_IncomeWP!AT347-Income_CF!AT349))</f>
        <v>1550309.5115646746</v>
      </c>
      <c r="AU347" s="1">
        <f>IF(QP_IncomeWP!AU347="","",'Cost and Benefit Parameters'!$C$47*(QP_IncomeWP!AU347-Income_CF!AU349))</f>
        <v>1595063.2619562524</v>
      </c>
      <c r="AV347" s="1">
        <f>IF(QP_IncomeWP!AV347="","",'Cost and Benefit Parameters'!$C$47*(QP_IncomeWP!AV347-Income_CF!AV349))</f>
        <v>1640124.5767109587</v>
      </c>
      <c r="AW347" s="1">
        <f>IF(QP_IncomeWP!AW347="","",'Cost and Benefit Parameters'!$C$47*(QP_IncomeWP!AW347-Income_CF!AW349))</f>
        <v>1685447.3237397424</v>
      </c>
      <c r="AX347" s="1">
        <f>IF(QP_IncomeWP!AX347="","",'Cost and Benefit Parameters'!$C$47*(QP_IncomeWP!AX347-Income_CF!AX349))</f>
        <v>1730983.6051696211</v>
      </c>
      <c r="AY347" s="1">
        <f>IF(QP_IncomeWP!AY347="","",'Cost and Benefit Parameters'!$C$47*(QP_IncomeWP!AY347-Income_CF!AY349))</f>
        <v>1776683.8250416282</v>
      </c>
      <c r="AZ347" s="1">
        <f>IF(QP_IncomeWP!AZ347="","",'Cost and Benefit Parameters'!$C$47*(QP_IncomeWP!AZ347-Income_CF!AZ349))</f>
        <v>1822496.7640189098</v>
      </c>
      <c r="BA347" s="1">
        <f>IF(QP_IncomeWP!BA347="","",'Cost and Benefit Parameters'!$C$47*(QP_IncomeWP!BA347-Income_CF!BA349))</f>
        <v>1868369.6610217898</v>
      </c>
      <c r="BB347" s="1">
        <f>IF(QP_IncomeWP!BB347="","",'Cost and Benefit Parameters'!$C$47*(QP_IncomeWP!BB347-Income_CF!BB349))</f>
        <v>1914248.301675237</v>
      </c>
      <c r="BC347" s="1">
        <f>IF(QP_IncomeWP!BC347="","",'Cost and Benefit Parameters'!$C$47*(QP_IncomeWP!BC347-Income_CF!BC349))</f>
        <v>1960077.1134219572</v>
      </c>
      <c r="BD347" s="1">
        <f>IF(QP_IncomeWP!BD347="","",'Cost and Benefit Parameters'!$C$47*(QP_IncomeWP!BD347-Income_CF!BD349))</f>
        <v>2005799.2671223169</v>
      </c>
      <c r="BE347" s="1">
        <f>IF(QP_IncomeWP!BE347="","",'Cost and Benefit Parameters'!$C$47*(QP_IncomeWP!BE347-Income_CF!BE349))</f>
        <v>2051356.7849305118</v>
      </c>
      <c r="BF347" s="1">
        <f>IF(QP_IncomeWP!BF347="","",'Cost and Benefit Parameters'!$C$47*(QP_IncomeWP!BF347-Income_CF!BF349))</f>
        <v>2096690.6542042834</v>
      </c>
      <c r="BG347" s="1">
        <f>IF(QP_IncomeWP!BG347="","",'Cost and Benefit Parameters'!$C$47*(QP_IncomeWP!BG347-Income_CF!BG349))</f>
        <v>2141740.9471744522</v>
      </c>
      <c r="BH347" s="1">
        <f>IF(QP_IncomeWP!BH347="","",'Cost and Benefit Parameters'!$C$47*(QP_IncomeWP!BH347-Income_CF!BH349))</f>
        <v>2186446.9460695339</v>
      </c>
      <c r="BI347" s="1">
        <f>IF(QP_IncomeWP!BI347="","",'Cost and Benefit Parameters'!$C$47*(QP_IncomeWP!BI347-Income_CF!BI349))</f>
        <v>2230747.2733609853</v>
      </c>
      <c r="BJ347" s="1">
        <f>IF(QP_IncomeWP!BJ347="","",'Cost and Benefit Parameters'!$C$47*(QP_IncomeWP!BJ347-Income_CF!BJ349))</f>
        <v>2274580.0267653167</v>
      </c>
      <c r="BK347" s="1">
        <f>IF(QP_IncomeWP!BK347="","",'Cost and Benefit Parameters'!$C$47*(QP_IncomeWP!BK347-Income_CF!BK349))</f>
        <v>2317882.9186117547</v>
      </c>
      <c r="BL347" s="1">
        <f>IF(QP_IncomeWP!BL347="","",'Cost and Benefit Parameters'!$C$47*(QP_IncomeWP!BL347-Income_CF!BL349))</f>
        <v>2360593.4191572615</v>
      </c>
      <c r="BM347" s="1">
        <f>IF(QP_IncomeWP!BM347="","",'Cost and Benefit Parameters'!$C$47*(QP_IncomeWP!BM347-Income_CF!BM349))</f>
        <v>2402648.9034059304</v>
      </c>
      <c r="BN347" s="1">
        <f>IF(QP_IncomeWP!BN347="","",'Cost and Benefit Parameters'!$C$47*(QP_IncomeWP!BN347-Income_CF!BN349))</f>
        <v>2443986.8009662055</v>
      </c>
      <c r="BO347" s="1">
        <f>IF(QP_IncomeWP!BO347="","",'Cost and Benefit Parameters'!$C$47*(QP_IncomeWP!BO347-Income_CF!BO349))</f>
        <v>2484544.7484577219</v>
      </c>
      <c r="BP347" s="1">
        <f>IF(QP_IncomeWP!BP347="","",'Cost and Benefit Parameters'!$C$47*(QP_IncomeWP!BP347-Income_CF!BP349))</f>
        <v>2524260.7439601263</v>
      </c>
      <c r="BQ347" s="1">
        <f>IF(QP_IncomeWP!BQ347="","",'Cost and Benefit Parameters'!$C$47*(QP_IncomeWP!BQ347-Income_CF!BQ349))</f>
        <v>2563073.3029784402</v>
      </c>
      <c r="BR347" s="1">
        <f>IF(QP_IncomeWP!BR347="","",'Cost and Benefit Parameters'!$C$47*(QP_IncomeWP!BR347-Income_CF!BR349))</f>
        <v>2600921.6153845433</v>
      </c>
      <c r="BS347" s="1" t="str">
        <f>IF(QP_IncomeWP!BS347="","",'Cost and Benefit Parameters'!$C$47*(QP_IncomeWP!BS347-Income_CF!BS349))</f>
        <v/>
      </c>
      <c r="BT347" s="1" t="str">
        <f>IF(QP_IncomeWP!BT347="","",'Cost and Benefit Parameters'!$C$47*(QP_IncomeWP!BT347-Income_CF!BT349))</f>
        <v/>
      </c>
    </row>
    <row r="348" spans="1:72" x14ac:dyDescent="0.55000000000000004">
      <c r="A348" s="642"/>
      <c r="B348" t="s">
        <v>485</v>
      </c>
      <c r="N348" s="1" t="str">
        <f>IF(QP_IncomeWP!N348="","",'Cost and Benefit Parameters'!$C$47*(QP_IncomeWP!N348-Income_CF!N350))</f>
        <v/>
      </c>
      <c r="O348" s="1" t="str">
        <f>IF(QP_IncomeWP!O348="","",'Cost and Benefit Parameters'!$C$47*(QP_IncomeWP!O348-Income_CF!O350))</f>
        <v/>
      </c>
      <c r="P348" s="1" t="str">
        <f>IF(QP_IncomeWP!P348="","",'Cost and Benefit Parameters'!$C$47*(QP_IncomeWP!P348-Income_CF!P350))</f>
        <v/>
      </c>
      <c r="Q348" s="1" t="str">
        <f>IF(QP_IncomeWP!Q348="","",'Cost and Benefit Parameters'!$C$47*(QP_IncomeWP!Q348-Income_CF!Q350))</f>
        <v/>
      </c>
      <c r="R348" s="1" t="str">
        <f>IF(QP_IncomeWP!R348="","",'Cost and Benefit Parameters'!$C$47*(QP_IncomeWP!R348-Income_CF!R350))</f>
        <v/>
      </c>
      <c r="S348" s="1" t="str">
        <f>IF(QP_IncomeWP!S348="","",'Cost and Benefit Parameters'!$C$47*(QP_IncomeWP!S348-Income_CF!S350))</f>
        <v/>
      </c>
      <c r="T348" s="1" t="str">
        <f>IF(QP_IncomeWP!T348="","",'Cost and Benefit Parameters'!$C$47*(QP_IncomeWP!T348-Income_CF!T350))</f>
        <v/>
      </c>
      <c r="U348" s="1" t="str">
        <f>IF(QP_IncomeWP!U348="","",'Cost and Benefit Parameters'!$C$47*(QP_IncomeWP!U348-Income_CF!U350))</f>
        <v/>
      </c>
      <c r="V348" s="1" t="str">
        <f>IF(QP_IncomeWP!V348="","",'Cost and Benefit Parameters'!$C$47*(QP_IncomeWP!V348-Income_CF!V350))</f>
        <v/>
      </c>
      <c r="W348" s="1" t="str">
        <f>IF(QP_IncomeWP!W348="","",'Cost and Benefit Parameters'!$C$47*(QP_IncomeWP!W348-Income_CF!W350))</f>
        <v/>
      </c>
      <c r="X348" s="1" t="str">
        <f>IF(QP_IncomeWP!X348="","",'Cost and Benefit Parameters'!$C$47*(QP_IncomeWP!X348-Income_CF!X350))</f>
        <v/>
      </c>
      <c r="Y348" s="1" t="str">
        <f>IF(QP_IncomeWP!Y348="","",'Cost and Benefit Parameters'!$C$47*(QP_IncomeWP!Y348-Income_CF!Y350))</f>
        <v/>
      </c>
      <c r="Z348" s="1" t="str">
        <f>IF(QP_IncomeWP!Z348="","",'Cost and Benefit Parameters'!$C$47*(QP_IncomeWP!Z348-Income_CF!Z350))</f>
        <v/>
      </c>
      <c r="AA348" s="1" t="str">
        <f>IF(QP_IncomeWP!AA348="","",'Cost and Benefit Parameters'!$C$47*(QP_IncomeWP!AA348-Income_CF!AA350))</f>
        <v/>
      </c>
      <c r="AB348" s="1" t="str">
        <f>IF(QP_IncomeWP!AB348="","",'Cost and Benefit Parameters'!$C$47*(QP_IncomeWP!AB348-Income_CF!AB350))</f>
        <v/>
      </c>
      <c r="AC348" s="1" t="str">
        <f>IF(QP_IncomeWP!AC348="","",'Cost and Benefit Parameters'!$C$47*(QP_IncomeWP!AC348-Income_CF!AC350))</f>
        <v/>
      </c>
      <c r="AD348" s="1" t="str">
        <f>IF(QP_IncomeWP!AD348="","",'Cost and Benefit Parameters'!$C$47*(QP_IncomeWP!AD348-Income_CF!AD350))</f>
        <v/>
      </c>
      <c r="AE348" s="1" t="str">
        <f>IF(QP_IncomeWP!AE348="","",'Cost and Benefit Parameters'!$C$47*(QP_IncomeWP!AE348-Income_CF!AE350))</f>
        <v/>
      </c>
      <c r="AF348" s="1">
        <f>IF(QP_IncomeWP!AF348="","",'Cost and Benefit Parameters'!$C$47*(QP_IncomeWP!AF348-Income_CF!AF350))</f>
        <v>961396.23902774078</v>
      </c>
      <c r="AG348" s="1">
        <f>IF(QP_IncomeWP!AG348="","",'Cost and Benefit Parameters'!$C$47*(QP_IncomeWP!AG348-Income_CF!AG350))</f>
        <v>998691.02419431449</v>
      </c>
      <c r="AH348" s="1">
        <f>IF(QP_IncomeWP!AH348="","",'Cost and Benefit Parameters'!$C$47*(QP_IncomeWP!AH348-Income_CF!AH350))</f>
        <v>1036810.2875568016</v>
      </c>
      <c r="AI348" s="1">
        <f>IF(QP_IncomeWP!AI348="","",'Cost and Benefit Parameters'!$C$47*(QP_IncomeWP!AI348-Income_CF!AI350))</f>
        <v>1075738.8966860962</v>
      </c>
      <c r="AJ348" s="1">
        <f>IF(QP_IncomeWP!AJ348="","",'Cost and Benefit Parameters'!$C$47*(QP_IncomeWP!AJ348-Income_CF!AJ350))</f>
        <v>1122284.7619873234</v>
      </c>
      <c r="AK348" s="1">
        <f>IF(QP_IncomeWP!AK348="","",'Cost and Benefit Parameters'!$C$47*(QP_IncomeWP!AK348-Income_CF!AK350))</f>
        <v>1162328.5639150813</v>
      </c>
      <c r="AL348" s="1">
        <f>IF(QP_IncomeWP!AL348="","",'Cost and Benefit Parameters'!$C$47*(QP_IncomeWP!AL348-Income_CF!AL350))</f>
        <v>1203079.0889653072</v>
      </c>
      <c r="AM348" s="1">
        <f>IF(QP_IncomeWP!AM348="","",'Cost and Benefit Parameters'!$C$47*(QP_IncomeWP!AM348-Income_CF!AM350))</f>
        <v>1244511.3714975896</v>
      </c>
      <c r="AN348" s="1">
        <f>IF(QP_IncomeWP!AN348="","",'Cost and Benefit Parameters'!$C$47*(QP_IncomeWP!AN348-Income_CF!AN350))</f>
        <v>1286598.3305516238</v>
      </c>
      <c r="AO348" s="1">
        <f>IF(QP_IncomeWP!AO348="","",'Cost and Benefit Parameters'!$C$47*(QP_IncomeWP!AO348-Income_CF!AO350))</f>
        <v>1329310.7630906748</v>
      </c>
      <c r="AP348" s="1">
        <f>IF(QP_IncomeWP!AP348="","",'Cost and Benefit Parameters'!$C$47*(QP_IncomeWP!AP348-Income_CF!AP350))</f>
        <v>1372617.3434852001</v>
      </c>
      <c r="AQ348" s="1">
        <f>IF(QP_IncomeWP!AQ348="","",'Cost and Benefit Parameters'!$C$47*(QP_IncomeWP!AQ348-Income_CF!AQ350))</f>
        <v>1416484.6294494634</v>
      </c>
      <c r="AR348" s="1">
        <f>IF(QP_IncomeWP!AR348="","",'Cost and Benefit Parameters'!$C$47*(QP_IncomeWP!AR348-Income_CF!AR350))</f>
        <v>1460877.0746235796</v>
      </c>
      <c r="AS348" s="1">
        <f>IF(QP_IncomeWP!AS348="","",'Cost and Benefit Parameters'!$C$47*(QP_IncomeWP!AS348-Income_CF!AS350))</f>
        <v>1505757.047971457</v>
      </c>
      <c r="AT348" s="1">
        <f>IF(QP_IncomeWP!AT348="","",'Cost and Benefit Parameters'!$C$47*(QP_IncomeWP!AT348-Income_CF!AT350))</f>
        <v>1551084.8601414461</v>
      </c>
      <c r="AU348" s="1">
        <f>IF(QP_IncomeWP!AU348="","",'Cost and Benefit Parameters'!$C$47*(QP_IncomeWP!AU348-Income_CF!AU350))</f>
        <v>1596818.7969116145</v>
      </c>
      <c r="AV348" s="1">
        <f>IF(QP_IncomeWP!AV348="","",'Cost and Benefit Parameters'!$C$47*(QP_IncomeWP!AV348-Income_CF!AV350))</f>
        <v>1642915.1598149398</v>
      </c>
      <c r="AW348" s="1">
        <f>IF(QP_IncomeWP!AW348="","",'Cost and Benefit Parameters'!$C$47*(QP_IncomeWP!AW348-Income_CF!AW350))</f>
        <v>1689328.3140122877</v>
      </c>
      <c r="AX348" s="1">
        <f>IF(QP_IncomeWP!AX348="","",'Cost and Benefit Parameters'!$C$47*(QP_IncomeWP!AX348-Income_CF!AX350))</f>
        <v>1736010.7434519345</v>
      </c>
      <c r="AY348" s="1">
        <f>IF(QP_IncomeWP!AY348="","",'Cost and Benefit Parameters'!$C$47*(QP_IncomeWP!AY348-Income_CF!AY350))</f>
        <v>1782913.1133247099</v>
      </c>
      <c r="AZ348" s="1">
        <f>IF(QP_IncomeWP!AZ348="","",'Cost and Benefit Parameters'!$C$47*(QP_IncomeWP!AZ348-Income_CF!AZ350))</f>
        <v>1829984.3397928765</v>
      </c>
      <c r="BA348" s="1">
        <f>IF(QP_IncomeWP!BA348="","",'Cost and Benefit Parameters'!$C$47*(QP_IncomeWP!BA348-Income_CF!BA350))</f>
        <v>1877171.6669394777</v>
      </c>
      <c r="BB348" s="1">
        <f>IF(QP_IncomeWP!BB348="","",'Cost and Benefit Parameters'!$C$47*(QP_IncomeWP!BB348-Income_CF!BB350))</f>
        <v>1924420.7508524435</v>
      </c>
      <c r="BC348" s="1">
        <f>IF(QP_IncomeWP!BC348="","",'Cost and Benefit Parameters'!$C$47*(QP_IncomeWP!BC348-Income_CF!BC350))</f>
        <v>1971675.7507254949</v>
      </c>
      <c r="BD348" s="1">
        <f>IF(QP_IncomeWP!BD348="","",'Cost and Benefit Parameters'!$C$47*(QP_IncomeWP!BD348-Income_CF!BD350))</f>
        <v>2018879.4268246156</v>
      </c>
      <c r="BE348" s="1">
        <f>IF(QP_IncomeWP!BE348="","",'Cost and Benefit Parameters'!$C$47*(QP_IncomeWP!BE348-Income_CF!BE350))</f>
        <v>2065973.2451359855</v>
      </c>
      <c r="BF348" s="1">
        <f>IF(QP_IncomeWP!BF348="","",'Cost and Benefit Parameters'!$C$47*(QP_IncomeWP!BF348-Income_CF!BF350))</f>
        <v>2112897.4884784278</v>
      </c>
      <c r="BG348" s="1">
        <f>IF(QP_IncomeWP!BG348="","",'Cost and Benefit Parameters'!$C$47*(QP_IncomeWP!BG348-Income_CF!BG350))</f>
        <v>2159591.3738304116</v>
      </c>
      <c r="BH348" s="1">
        <f>IF(QP_IncomeWP!BH348="","",'Cost and Benefit Parameters'!$C$47*(QP_IncomeWP!BH348-Income_CF!BH350))</f>
        <v>2205993.1755896863</v>
      </c>
      <c r="BI348" s="1">
        <f>IF(QP_IncomeWP!BI348="","",'Cost and Benefit Parameters'!$C$47*(QP_IncomeWP!BI348-Income_CF!BI350))</f>
        <v>2252040.35445162</v>
      </c>
      <c r="BJ348" s="1">
        <f>IF(QP_IncomeWP!BJ348="","",'Cost and Benefit Parameters'!$C$47*(QP_IncomeWP!BJ348-Income_CF!BJ350))</f>
        <v>2297669.6915618149</v>
      </c>
      <c r="BK348" s="1">
        <f>IF(QP_IncomeWP!BK348="","",'Cost and Benefit Parameters'!$C$47*(QP_IncomeWP!BK348-Income_CF!BK350))</f>
        <v>2342817.4275682769</v>
      </c>
      <c r="BL348" s="1">
        <f>IF(QP_IncomeWP!BL348="","",'Cost and Benefit Parameters'!$C$47*(QP_IncomeWP!BL348-Income_CF!BL350))</f>
        <v>2387419.4061701074</v>
      </c>
      <c r="BM348" s="1">
        <f>IF(QP_IncomeWP!BM348="","",'Cost and Benefit Parameters'!$C$47*(QP_IncomeWP!BM348-Income_CF!BM350))</f>
        <v>2431411.2217319775</v>
      </c>
      <c r="BN348" s="1">
        <f>IF(QP_IncomeWP!BN348="","",'Cost and Benefit Parameters'!$C$47*(QP_IncomeWP!BN348-Income_CF!BN350))</f>
        <v>2474728.3705081074</v>
      </c>
      <c r="BO348" s="1">
        <f>IF(QP_IncomeWP!BO348="","",'Cost and Benefit Parameters'!$C$47*(QP_IncomeWP!BO348-Income_CF!BO350))</f>
        <v>2517306.4049951914</v>
      </c>
      <c r="BP348" s="1">
        <f>IF(QP_IncomeWP!BP348="","",'Cost and Benefit Parameters'!$C$47*(QP_IncomeWP!BP348-Income_CF!BP350))</f>
        <v>2559081.0909114527</v>
      </c>
      <c r="BQ348" s="1">
        <f>IF(QP_IncomeWP!BQ348="","",'Cost and Benefit Parameters'!$C$47*(QP_IncomeWP!BQ348-Income_CF!BQ350))</f>
        <v>2599988.5662789308</v>
      </c>
      <c r="BR348" s="1">
        <f>IF(QP_IncomeWP!BR348="","",'Cost and Benefit Parameters'!$C$47*(QP_IncomeWP!BR348-Income_CF!BR350))</f>
        <v>2639965.5020677932</v>
      </c>
      <c r="BS348" s="1">
        <f>IF(QP_IncomeWP!BS348="","",'Cost and Benefit Parameters'!$C$47*(QP_IncomeWP!BS348-Income_CF!BS350))</f>
        <v>2678949.2638460794</v>
      </c>
      <c r="BT348" s="1" t="str">
        <f>IF(QP_IncomeWP!BT348="","",'Cost and Benefit Parameters'!$C$47*(QP_IncomeWP!BT348-Income_CF!BT350))</f>
        <v/>
      </c>
    </row>
    <row r="349" spans="1:72" x14ac:dyDescent="0.55000000000000004">
      <c r="A349" s="642"/>
      <c r="B349" t="s">
        <v>486</v>
      </c>
      <c r="N349" s="1" t="str">
        <f>IF(QP_IncomeWP!N349="","",'Cost and Benefit Parameters'!$C$47*(QP_IncomeWP!N349-Income_CF!N351))</f>
        <v/>
      </c>
      <c r="O349" s="1" t="str">
        <f>IF(QP_IncomeWP!O349="","",'Cost and Benefit Parameters'!$C$47*(QP_IncomeWP!O349-Income_CF!O351))</f>
        <v/>
      </c>
      <c r="P349" s="1" t="str">
        <f>IF(QP_IncomeWP!P349="","",'Cost and Benefit Parameters'!$C$47*(QP_IncomeWP!P349-Income_CF!P351))</f>
        <v/>
      </c>
      <c r="Q349" s="1" t="str">
        <f>IF(QP_IncomeWP!Q349="","",'Cost and Benefit Parameters'!$C$47*(QP_IncomeWP!Q349-Income_CF!Q351))</f>
        <v/>
      </c>
      <c r="R349" s="1" t="str">
        <f>IF(QP_IncomeWP!R349="","",'Cost and Benefit Parameters'!$C$47*(QP_IncomeWP!R349-Income_CF!R351))</f>
        <v/>
      </c>
      <c r="S349" s="1" t="str">
        <f>IF(QP_IncomeWP!S349="","",'Cost and Benefit Parameters'!$C$47*(QP_IncomeWP!S349-Income_CF!S351))</f>
        <v/>
      </c>
      <c r="T349" s="1" t="str">
        <f>IF(QP_IncomeWP!T349="","",'Cost and Benefit Parameters'!$C$47*(QP_IncomeWP!T349-Income_CF!T351))</f>
        <v/>
      </c>
      <c r="U349" s="1" t="str">
        <f>IF(QP_IncomeWP!U349="","",'Cost and Benefit Parameters'!$C$47*(QP_IncomeWP!U349-Income_CF!U351))</f>
        <v/>
      </c>
      <c r="V349" s="1" t="str">
        <f>IF(QP_IncomeWP!V349="","",'Cost and Benefit Parameters'!$C$47*(QP_IncomeWP!V349-Income_CF!V351))</f>
        <v/>
      </c>
      <c r="W349" s="1" t="str">
        <f>IF(QP_IncomeWP!W349="","",'Cost and Benefit Parameters'!$C$47*(QP_IncomeWP!W349-Income_CF!W351))</f>
        <v/>
      </c>
      <c r="X349" s="1" t="str">
        <f>IF(QP_IncomeWP!X349="","",'Cost and Benefit Parameters'!$C$47*(QP_IncomeWP!X349-Income_CF!X351))</f>
        <v/>
      </c>
      <c r="Y349" s="1" t="str">
        <f>IF(QP_IncomeWP!Y349="","",'Cost and Benefit Parameters'!$C$47*(QP_IncomeWP!Y349-Income_CF!Y351))</f>
        <v/>
      </c>
      <c r="Z349" s="1" t="str">
        <f>IF(QP_IncomeWP!Z349="","",'Cost and Benefit Parameters'!$C$47*(QP_IncomeWP!Z349-Income_CF!Z351))</f>
        <v/>
      </c>
      <c r="AA349" s="1" t="str">
        <f>IF(QP_IncomeWP!AA349="","",'Cost and Benefit Parameters'!$C$47*(QP_IncomeWP!AA349-Income_CF!AA351))</f>
        <v/>
      </c>
      <c r="AB349" s="1" t="str">
        <f>IF(QP_IncomeWP!AB349="","",'Cost and Benefit Parameters'!$C$47*(QP_IncomeWP!AB349-Income_CF!AB351))</f>
        <v/>
      </c>
      <c r="AC349" s="1" t="str">
        <f>IF(QP_IncomeWP!AC349="","",'Cost and Benefit Parameters'!$C$47*(QP_IncomeWP!AC349-Income_CF!AC351))</f>
        <v/>
      </c>
      <c r="AD349" s="1" t="str">
        <f>IF(QP_IncomeWP!AD349="","",'Cost and Benefit Parameters'!$C$47*(QP_IncomeWP!AD349-Income_CF!AD351))</f>
        <v/>
      </c>
      <c r="AE349" s="1" t="str">
        <f>IF(QP_IncomeWP!AE349="","",'Cost and Benefit Parameters'!$C$47*(QP_IncomeWP!AE349-Income_CF!AE351))</f>
        <v/>
      </c>
      <c r="AF349" s="1" t="str">
        <f>IF(QP_IncomeWP!AF349="","",'Cost and Benefit Parameters'!$C$47*(QP_IncomeWP!AF349-Income_CF!AF351))</f>
        <v/>
      </c>
      <c r="AG349" s="1">
        <f>IF(QP_IncomeWP!AG349="","",'Cost and Benefit Parameters'!$C$47*(QP_IncomeWP!AG349-Income_CF!AG351))</f>
        <v>990238.12619857281</v>
      </c>
      <c r="AH349" s="1">
        <f>IF(QP_IncomeWP!AH349="","",'Cost and Benefit Parameters'!$C$47*(QP_IncomeWP!AH349-Income_CF!AH351))</f>
        <v>1028651.7549201441</v>
      </c>
      <c r="AI349" s="1">
        <f>IF(QP_IncomeWP!AI349="","",'Cost and Benefit Parameters'!$C$47*(QP_IncomeWP!AI349-Income_CF!AI351))</f>
        <v>1067914.5961835054</v>
      </c>
      <c r="AJ349" s="1">
        <f>IF(QP_IncomeWP!AJ349="","",'Cost and Benefit Parameters'!$C$47*(QP_IncomeWP!AJ349-Income_CF!AJ351))</f>
        <v>1108011.0635866795</v>
      </c>
      <c r="AK349" s="1">
        <f>IF(QP_IncomeWP!AK349="","",'Cost and Benefit Parameters'!$C$47*(QP_IncomeWP!AK349-Income_CF!AK351))</f>
        <v>1155953.3048469434</v>
      </c>
      <c r="AL349" s="1">
        <f>IF(QP_IncomeWP!AL349="","",'Cost and Benefit Parameters'!$C$47*(QP_IncomeWP!AL349-Income_CF!AL351))</f>
        <v>1197198.4208325334</v>
      </c>
      <c r="AM349" s="1">
        <f>IF(QP_IncomeWP!AM349="","",'Cost and Benefit Parameters'!$C$47*(QP_IncomeWP!AM349-Income_CF!AM351))</f>
        <v>1239171.4616342662</v>
      </c>
      <c r="AN349" s="1">
        <f>IF(QP_IncomeWP!AN349="","",'Cost and Benefit Parameters'!$C$47*(QP_IncomeWP!AN349-Income_CF!AN351))</f>
        <v>1281846.7126425174</v>
      </c>
      <c r="AO349" s="1">
        <f>IF(QP_IncomeWP!AO349="","",'Cost and Benefit Parameters'!$C$47*(QP_IncomeWP!AO349-Income_CF!AO351))</f>
        <v>1325196.2804681731</v>
      </c>
      <c r="AP349" s="1">
        <f>IF(QP_IncomeWP!AP349="","",'Cost and Benefit Parameters'!$C$47*(QP_IncomeWP!AP349-Income_CF!AP351))</f>
        <v>1369190.0859833942</v>
      </c>
      <c r="AQ349" s="1">
        <f>IF(QP_IncomeWP!AQ349="","",'Cost and Benefit Parameters'!$C$47*(QP_IncomeWP!AQ349-Income_CF!AQ351))</f>
        <v>1413795.8637897552</v>
      </c>
      <c r="AR349" s="1">
        <f>IF(QP_IncomeWP!AR349="","",'Cost and Benefit Parameters'!$C$47*(QP_IncomeWP!AR349-Income_CF!AR351))</f>
        <v>1458979.1683329483</v>
      </c>
      <c r="AS349" s="1">
        <f>IF(QP_IncomeWP!AS349="","",'Cost and Benefit Parameters'!$C$47*(QP_IncomeWP!AS349-Income_CF!AS351))</f>
        <v>1504703.3868622878</v>
      </c>
      <c r="AT349" s="1">
        <f>IF(QP_IncomeWP!AT349="","",'Cost and Benefit Parameters'!$C$47*(QP_IncomeWP!AT349-Income_CF!AT351))</f>
        <v>1550929.7594106009</v>
      </c>
      <c r="AU349" s="1">
        <f>IF(QP_IncomeWP!AU349="","",'Cost and Benefit Parameters'!$C$47*(QP_IncomeWP!AU349-Income_CF!AU351))</f>
        <v>1597617.4059456892</v>
      </c>
      <c r="AV349" s="1">
        <f>IF(QP_IncomeWP!AV349="","",'Cost and Benefit Parameters'!$C$47*(QP_IncomeWP!AV349-Income_CF!AV351))</f>
        <v>1644723.3608189637</v>
      </c>
      <c r="AW349" s="1">
        <f>IF(QP_IncomeWP!AW349="","",'Cost and Benefit Parameters'!$C$47*(QP_IncomeWP!AW349-Income_CF!AW351))</f>
        <v>1692202.6146093886</v>
      </c>
      <c r="AX349" s="1">
        <f>IF(QP_IncomeWP!AX349="","",'Cost and Benefit Parameters'!$C$47*(QP_IncomeWP!AX349-Income_CF!AX351))</f>
        <v>1740008.1634326561</v>
      </c>
      <c r="AY349" s="1">
        <f>IF(QP_IncomeWP!AY349="","",'Cost and Benefit Parameters'!$C$47*(QP_IncomeWP!AY349-Income_CF!AY351))</f>
        <v>1788091.0657554925</v>
      </c>
      <c r="AZ349" s="1">
        <f>IF(QP_IncomeWP!AZ349="","",'Cost and Benefit Parameters'!$C$47*(QP_IncomeWP!AZ349-Income_CF!AZ351))</f>
        <v>1836400.506724451</v>
      </c>
      <c r="BA349" s="1">
        <f>IF(QP_IncomeWP!BA349="","",'Cost and Benefit Parameters'!$C$47*(QP_IncomeWP!BA349-Income_CF!BA351))</f>
        <v>1884883.8699866643</v>
      </c>
      <c r="BB349" s="1">
        <f>IF(QP_IncomeWP!BB349="","",'Cost and Benefit Parameters'!$C$47*(QP_IncomeWP!BB349-Income_CF!BB351))</f>
        <v>1933486.8169476623</v>
      </c>
      <c r="BC349" s="1">
        <f>IF(QP_IncomeWP!BC349="","",'Cost and Benefit Parameters'!$C$47*(QP_IncomeWP!BC349-Income_CF!BC351))</f>
        <v>1982153.3733780163</v>
      </c>
      <c r="BD349" s="1">
        <f>IF(QP_IncomeWP!BD349="","",'Cost and Benefit Parameters'!$C$47*(QP_IncomeWP!BD349-Income_CF!BD351))</f>
        <v>2030826.0232472601</v>
      </c>
      <c r="BE349" s="1">
        <f>IF(QP_IncomeWP!BE349="","",'Cost and Benefit Parameters'!$C$47*(QP_IncomeWP!BE349-Income_CF!BE351))</f>
        <v>2079445.8096293546</v>
      </c>
      <c r="BF349" s="1">
        <f>IF(QP_IncomeWP!BF349="","",'Cost and Benefit Parameters'!$C$47*(QP_IncomeWP!BF349-Income_CF!BF351))</f>
        <v>2127952.4424900655</v>
      </c>
      <c r="BG349" s="1">
        <f>IF(QP_IncomeWP!BG349="","",'Cost and Benefit Parameters'!$C$47*(QP_IncomeWP!BG349-Income_CF!BG351))</f>
        <v>2176284.4131327798</v>
      </c>
      <c r="BH349" s="1">
        <f>IF(QP_IncomeWP!BH349="","",'Cost and Benefit Parameters'!$C$47*(QP_IncomeWP!BH349-Income_CF!BH351))</f>
        <v>2224379.1150453244</v>
      </c>
      <c r="BI349" s="1">
        <f>IF(QP_IncomeWP!BI349="","",'Cost and Benefit Parameters'!$C$47*(QP_IncomeWP!BI349-Income_CF!BI351))</f>
        <v>2272172.9708573767</v>
      </c>
      <c r="BJ349" s="1">
        <f>IF(QP_IncomeWP!BJ349="","",'Cost and Benefit Parameters'!$C$47*(QP_IncomeWP!BJ349-Income_CF!BJ351))</f>
        <v>2319601.5650851685</v>
      </c>
      <c r="BK349" s="1">
        <f>IF(QP_IncomeWP!BK349="","",'Cost and Benefit Parameters'!$C$47*(QP_IncomeWP!BK349-Income_CF!BK351))</f>
        <v>2366599.7823086693</v>
      </c>
      <c r="BL349" s="1">
        <f>IF(QP_IncomeWP!BL349="","",'Cost and Benefit Parameters'!$C$47*(QP_IncomeWP!BL349-Income_CF!BL351))</f>
        <v>2413101.9503953247</v>
      </c>
      <c r="BM349" s="1">
        <f>IF(QP_IncomeWP!BM349="","",'Cost and Benefit Parameters'!$C$47*(QP_IncomeWP!BM349-Income_CF!BM351))</f>
        <v>2459041.9883552114</v>
      </c>
      <c r="BN349" s="1">
        <f>IF(QP_IncomeWP!BN349="","",'Cost and Benefit Parameters'!$C$47*(QP_IncomeWP!BN349-Income_CF!BN351))</f>
        <v>2504353.5583839375</v>
      </c>
      <c r="BO349" s="1">
        <f>IF(QP_IncomeWP!BO349="","",'Cost and Benefit Parameters'!$C$47*(QP_IncomeWP!BO349-Income_CF!BO351))</f>
        <v>2548970.2216233499</v>
      </c>
      <c r="BP349" s="1">
        <f>IF(QP_IncomeWP!BP349="","",'Cost and Benefit Parameters'!$C$47*(QP_IncomeWP!BP349-Income_CF!BP351))</f>
        <v>2592825.5971450466</v>
      </c>
      <c r="BQ349" s="1">
        <f>IF(QP_IncomeWP!BQ349="","",'Cost and Benefit Parameters'!$C$47*(QP_IncomeWP!BQ349-Income_CF!BQ351))</f>
        <v>2635853.5236387975</v>
      </c>
      <c r="BR349" s="1">
        <f>IF(QP_IncomeWP!BR349="","",'Cost and Benefit Parameters'!$C$47*(QP_IncomeWP!BR349-Income_CF!BR351))</f>
        <v>2677988.2232672977</v>
      </c>
      <c r="BS349" s="1">
        <f>IF(QP_IncomeWP!BS349="","",'Cost and Benefit Parameters'!$C$47*(QP_IncomeWP!BS349-Income_CF!BS351))</f>
        <v>2719164.467129827</v>
      </c>
      <c r="BT349" s="1">
        <f>IF(QP_IncomeWP!BT349="","",'Cost and Benefit Parameters'!$C$47*(QP_IncomeWP!BT349-Income_CF!BT351))</f>
        <v>2759317.7417614604</v>
      </c>
    </row>
    <row r="350" spans="1:72" x14ac:dyDescent="0.55000000000000004">
      <c r="A350" s="643"/>
      <c r="B350" s="329" t="s">
        <v>569</v>
      </c>
      <c r="C350" s="329"/>
      <c r="D350" s="329"/>
      <c r="E350" s="329"/>
      <c r="F350" s="329"/>
      <c r="G350" s="329"/>
      <c r="H350" s="329"/>
      <c r="I350" s="329"/>
      <c r="J350" s="329"/>
      <c r="K350" s="329"/>
      <c r="L350" s="329"/>
      <c r="M350" s="329"/>
      <c r="N350" s="330">
        <f>SUM(N330:N349)</f>
        <v>564718.96658746956</v>
      </c>
      <c r="O350" s="330">
        <f>SUM(O330:O349)</f>
        <v>1168286.2578716166</v>
      </c>
      <c r="P350" s="330">
        <f t="shared" ref="P350:BT350" si="28">SUM(P330:P349)</f>
        <v>1812351.6176397176</v>
      </c>
      <c r="Q350" s="330">
        <f t="shared" si="28"/>
        <v>2498605.3932854123</v>
      </c>
      <c r="R350" s="330">
        <f t="shared" si="28"/>
        <v>3232787.5724852514</v>
      </c>
      <c r="S350" s="330">
        <f t="shared" si="28"/>
        <v>4012516.7303819051</v>
      </c>
      <c r="T350" s="330">
        <f t="shared" si="28"/>
        <v>4839574.4016874935</v>
      </c>
      <c r="U350" s="330">
        <f t="shared" si="28"/>
        <v>5715780.9024729477</v>
      </c>
      <c r="V350" s="330">
        <f t="shared" si="28"/>
        <v>6642995.251081272</v>
      </c>
      <c r="W350" s="330">
        <f t="shared" si="28"/>
        <v>7623115.0826994572</v>
      </c>
      <c r="X350" s="330">
        <f t="shared" si="28"/>
        <v>8658076.5610642359</v>
      </c>
      <c r="Y350" s="330">
        <f t="shared" si="28"/>
        <v>9749854.2910061236</v>
      </c>
      <c r="Z350" s="330">
        <f t="shared" si="28"/>
        <v>10900461.23576045</v>
      </c>
      <c r="AA350" s="330">
        <f t="shared" si="28"/>
        <v>12111948.643191911</v>
      </c>
      <c r="AB350" s="330">
        <f t="shared" si="28"/>
        <v>13386405.985290006</v>
      </c>
      <c r="AC350" s="330">
        <f t="shared" si="28"/>
        <v>14725960.91549491</v>
      </c>
      <c r="AD350" s="330">
        <f t="shared" si="28"/>
        <v>16132779.248606097</v>
      </c>
      <c r="AE350" s="330">
        <f t="shared" si="28"/>
        <v>17609064.968208607</v>
      </c>
      <c r="AF350" s="330">
        <f t="shared" si="28"/>
        <v>19157060.266722463</v>
      </c>
      <c r="AG350" s="330">
        <f t="shared" si="28"/>
        <v>20779045.623339429</v>
      </c>
      <c r="AH350" s="330">
        <f t="shared" si="28"/>
        <v>21457394.655271661</v>
      </c>
      <c r="AI350" s="330">
        <f t="shared" si="28"/>
        <v>22144245.702092379</v>
      </c>
      <c r="AJ350" s="330">
        <f t="shared" si="28"/>
        <v>22839015.410921745</v>
      </c>
      <c r="AK350" s="330">
        <f t="shared" si="28"/>
        <v>23541086.18169906</v>
      </c>
      <c r="AL350" s="330">
        <f t="shared" si="28"/>
        <v>24242565.751901906</v>
      </c>
      <c r="AM350" s="330">
        <f t="shared" si="28"/>
        <v>24950269.89467385</v>
      </c>
      <c r="AN350" s="330">
        <f t="shared" si="28"/>
        <v>25663535.977208979</v>
      </c>
      <c r="AO350" s="330">
        <f t="shared" si="28"/>
        <v>26381672.270146083</v>
      </c>
      <c r="AP350" s="330">
        <f t="shared" si="28"/>
        <v>27103958.765147943</v>
      </c>
      <c r="AQ350" s="330">
        <f t="shared" si="28"/>
        <v>27829648.099878628</v>
      </c>
      <c r="AR350" s="330">
        <f t="shared" si="28"/>
        <v>28557966.590078324</v>
      </c>
      <c r="AS350" s="330">
        <f t="shared" si="28"/>
        <v>29288115.367980789</v>
      </c>
      <c r="AT350" s="330">
        <f t="shared" si="28"/>
        <v>30019271.625854839</v>
      </c>
      <c r="AU350" s="330">
        <f t="shared" si="28"/>
        <v>30750589.96298065</v>
      </c>
      <c r="AV350" s="330">
        <f t="shared" si="28"/>
        <v>31481203.833897512</v>
      </c>
      <c r="AW350" s="330">
        <f t="shared" si="28"/>
        <v>32210227.095283009</v>
      </c>
      <c r="AX350" s="330">
        <f t="shared" si="28"/>
        <v>32936755.648348</v>
      </c>
      <c r="AY350" s="330">
        <f t="shared" si="28"/>
        <v>33659869.173159033</v>
      </c>
      <c r="AZ350" s="330">
        <f t="shared" si="28"/>
        <v>34378632.950833298</v>
      </c>
      <c r="BA350" s="330">
        <f t="shared" si="28"/>
        <v>35092099.76909291</v>
      </c>
      <c r="BB350" s="330">
        <f t="shared" si="28"/>
        <v>34203432.376079433</v>
      </c>
      <c r="BC350" s="330">
        <f t="shared" si="28"/>
        <v>33238043.925905712</v>
      </c>
      <c r="BD350" s="330">
        <f t="shared" si="28"/>
        <v>32193567.269103523</v>
      </c>
      <c r="BE350" s="330">
        <f t="shared" si="28"/>
        <v>31067623.483231958</v>
      </c>
      <c r="BF350" s="330">
        <f t="shared" si="28"/>
        <v>29857823.003810681</v>
      </c>
      <c r="BG350" s="330">
        <f t="shared" si="28"/>
        <v>28561766.678160228</v>
      </c>
      <c r="BH350" s="330">
        <f t="shared" si="28"/>
        <v>27177046.732978277</v>
      </c>
      <c r="BI350" s="330">
        <f t="shared" si="28"/>
        <v>25701247.646470942</v>
      </c>
      <c r="BJ350" s="330">
        <f t="shared" si="28"/>
        <v>24131946.915881965</v>
      </c>
      <c r="BK350" s="330">
        <f t="shared" si="28"/>
        <v>22466715.711320698</v>
      </c>
      <c r="BL350" s="330">
        <f t="shared" si="28"/>
        <v>20703119.406882398</v>
      </c>
      <c r="BM350" s="330">
        <f t="shared" si="28"/>
        <v>18838717.980181683</v>
      </c>
      <c r="BN350" s="330">
        <f t="shared" si="28"/>
        <v>16871066.271581266</v>
      </c>
      <c r="BO350" s="330">
        <f t="shared" si="28"/>
        <v>14797714.094593249</v>
      </c>
      <c r="BP350" s="330">
        <f t="shared" si="28"/>
        <v>12616206.189158991</v>
      </c>
      <c r="BQ350" s="330">
        <f t="shared" si="28"/>
        <v>10324082.009774366</v>
      </c>
      <c r="BR350" s="330">
        <f t="shared" si="28"/>
        <v>7918875.3407196347</v>
      </c>
      <c r="BS350" s="330">
        <f t="shared" si="28"/>
        <v>5398113.7309759064</v>
      </c>
      <c r="BT350" s="330">
        <f t="shared" si="28"/>
        <v>2759317.7417614604</v>
      </c>
    </row>
    <row r="351" spans="1:72" x14ac:dyDescent="0.55000000000000004">
      <c r="B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row>
    <row r="352" spans="1:72" x14ac:dyDescent="0.55000000000000004">
      <c r="B352" s="336" t="s">
        <v>572</v>
      </c>
      <c r="C352" s="336"/>
      <c r="D352" s="336"/>
      <c r="E352" s="336"/>
      <c r="F352" s="337">
        <f>SUM(F350,F327,F304,F281,F234,F211,F188,F165,F118,F95,F72,F49)</f>
        <v>-352023.67068170424</v>
      </c>
      <c r="G352" s="337">
        <f t="shared" ref="G352:BR352" si="29">SUM(G350,G327,G304,G281,G234,G211,G188,G165,G118,G95,G72,G49)</f>
        <v>-1102934.3912217994</v>
      </c>
      <c r="H352" s="337">
        <f t="shared" si="29"/>
        <v>-1992692.6322488408</v>
      </c>
      <c r="I352" s="337">
        <f t="shared" si="29"/>
        <v>-2637650.8538359879</v>
      </c>
      <c r="J352" s="337">
        <f t="shared" si="29"/>
        <v>-3022832.3576484635</v>
      </c>
      <c r="K352" s="337">
        <f t="shared" si="29"/>
        <v>-3432118.4956267839</v>
      </c>
      <c r="L352" s="337">
        <f t="shared" si="29"/>
        <v>-3331835.5119092884</v>
      </c>
      <c r="M352" s="337">
        <f t="shared" si="29"/>
        <v>-2649069.6171011776</v>
      </c>
      <c r="N352" s="337">
        <f t="shared" si="29"/>
        <v>-1345964.8450683556</v>
      </c>
      <c r="O352" s="337">
        <f t="shared" si="29"/>
        <v>51838.343623391818</v>
      </c>
      <c r="P352" s="337">
        <f t="shared" si="29"/>
        <v>1552276.8525848235</v>
      </c>
      <c r="Q352" s="337">
        <f t="shared" si="29"/>
        <v>3159721.8388660904</v>
      </c>
      <c r="R352" s="337">
        <f t="shared" si="29"/>
        <v>4878356.5420606444</v>
      </c>
      <c r="S352" s="337">
        <f t="shared" si="29"/>
        <v>6708441.9464099668</v>
      </c>
      <c r="T352" s="337">
        <f t="shared" si="29"/>
        <v>8654463.5583584812</v>
      </c>
      <c r="U352" s="337">
        <f t="shared" si="29"/>
        <v>10721007.055250391</v>
      </c>
      <c r="V352" s="337">
        <f t="shared" si="29"/>
        <v>12912758.003472462</v>
      </c>
      <c r="W352" s="337">
        <f t="shared" si="29"/>
        <v>15234501.54518795</v>
      </c>
      <c r="X352" s="337">
        <f t="shared" si="29"/>
        <v>17691122.062153637</v>
      </c>
      <c r="Y352" s="337">
        <f t="shared" si="29"/>
        <v>20287602.825742859</v>
      </c>
      <c r="Z352" s="337">
        <f t="shared" si="29"/>
        <v>23664819.549406711</v>
      </c>
      <c r="AA352" s="337">
        <f t="shared" si="29"/>
        <v>27912592.703598924</v>
      </c>
      <c r="AB352" s="337">
        <f t="shared" si="29"/>
        <v>32566539.825075135</v>
      </c>
      <c r="AC352" s="337">
        <f t="shared" si="29"/>
        <v>36939126.189690456</v>
      </c>
      <c r="AD352" s="337">
        <f t="shared" si="29"/>
        <v>41008774.916946106</v>
      </c>
      <c r="AE352" s="337">
        <f t="shared" si="29"/>
        <v>45293777.095763884</v>
      </c>
      <c r="AF352" s="337">
        <f t="shared" si="29"/>
        <v>48835925.296124883</v>
      </c>
      <c r="AG352" s="337">
        <f t="shared" si="29"/>
        <v>51509292.7251513</v>
      </c>
      <c r="AH352" s="337">
        <f t="shared" si="29"/>
        <v>53251367.836628273</v>
      </c>
      <c r="AI352" s="337">
        <f t="shared" si="29"/>
        <v>55017473.370853744</v>
      </c>
      <c r="AJ352" s="337">
        <f t="shared" si="29"/>
        <v>56799329.320094042</v>
      </c>
      <c r="AK352" s="337">
        <f t="shared" si="29"/>
        <v>58595193.538035229</v>
      </c>
      <c r="AL352" s="337">
        <f t="shared" si="29"/>
        <v>60403761.560619414</v>
      </c>
      <c r="AM352" s="337">
        <f t="shared" si="29"/>
        <v>62230911.960535049</v>
      </c>
      <c r="AN352" s="337">
        <f t="shared" si="29"/>
        <v>64074993.270252287</v>
      </c>
      <c r="AO352" s="337">
        <f t="shared" si="29"/>
        <v>65934274.129230864</v>
      </c>
      <c r="AP352" s="337">
        <f t="shared" si="29"/>
        <v>67806945.119371578</v>
      </c>
      <c r="AQ352" s="337">
        <f t="shared" si="29"/>
        <v>69691120.889554307</v>
      </c>
      <c r="AR352" s="337">
        <f t="shared" si="29"/>
        <v>71584842.569867522</v>
      </c>
      <c r="AS352" s="337">
        <f t="shared" si="29"/>
        <v>73486080.474926934</v>
      </c>
      <c r="AT352" s="337">
        <f t="shared" si="29"/>
        <v>76387545.846061423</v>
      </c>
      <c r="AU352" s="337">
        <f t="shared" si="29"/>
        <v>80394399.687706336</v>
      </c>
      <c r="AV352" s="337">
        <f t="shared" si="29"/>
        <v>84740790.904810786</v>
      </c>
      <c r="AW352" s="337">
        <f t="shared" si="29"/>
        <v>88329725.739377797</v>
      </c>
      <c r="AX352" s="337">
        <f t="shared" si="29"/>
        <v>91126254.512100473</v>
      </c>
      <c r="AY352" s="337">
        <f t="shared" si="29"/>
        <v>93948341.362232149</v>
      </c>
      <c r="AZ352" s="337">
        <f t="shared" si="29"/>
        <v>95289842.453440458</v>
      </c>
      <c r="BA352" s="337">
        <f t="shared" si="29"/>
        <v>94986567.178075537</v>
      </c>
      <c r="BB352" s="337">
        <f t="shared" si="29"/>
        <v>92970710.161920354</v>
      </c>
      <c r="BC352" s="337">
        <f t="shared" si="29"/>
        <v>90763980.758110195</v>
      </c>
      <c r="BD352" s="337">
        <f t="shared" si="29"/>
        <v>88360286.273391068</v>
      </c>
      <c r="BE352" s="337">
        <f t="shared" si="29"/>
        <v>85753502.804724172</v>
      </c>
      <c r="BF352" s="337">
        <f t="shared" si="29"/>
        <v>82937478.594068736</v>
      </c>
      <c r="BG352" s="337">
        <f t="shared" si="29"/>
        <v>79906037.208818302</v>
      </c>
      <c r="BH352" s="337">
        <f t="shared" si="29"/>
        <v>76652980.523443714</v>
      </c>
      <c r="BI352" s="337">
        <f t="shared" si="29"/>
        <v>73172091.477777049</v>
      </c>
      <c r="BJ352" s="337">
        <f t="shared" si="29"/>
        <v>69457136.587340295</v>
      </c>
      <c r="BK352" s="337">
        <f t="shared" si="29"/>
        <v>65501868.181185111</v>
      </c>
      <c r="BL352" s="337">
        <f t="shared" si="29"/>
        <v>61300026.342867598</v>
      </c>
      <c r="BM352" s="337">
        <f t="shared" si="29"/>
        <v>56845340.530432619</v>
      </c>
      <c r="BN352" s="337">
        <f t="shared" si="29"/>
        <v>50334795.58898519</v>
      </c>
      <c r="BO352" s="337">
        <f t="shared" si="29"/>
        <v>41568265.789808169</v>
      </c>
      <c r="BP352" s="337">
        <f t="shared" si="29"/>
        <v>31918652.050568271</v>
      </c>
      <c r="BQ352" s="337">
        <f t="shared" si="29"/>
        <v>23356824.698637754</v>
      </c>
      <c r="BR352" s="337">
        <f t="shared" si="29"/>
        <v>15935380.310804924</v>
      </c>
      <c r="BS352" s="337">
        <f t="shared" ref="BS352:BT352" si="30">SUM(BS350,BS327,BS304,BS281,BS234,BS211,BS188,BS165,BS118,BS95,BS72,BS49)</f>
        <v>8166361.3036168516</v>
      </c>
      <c r="BT352" s="337">
        <f t="shared" si="30"/>
        <v>2759317.7417614604</v>
      </c>
    </row>
    <row r="354" spans="2:72" s="104" customFormat="1" x14ac:dyDescent="0.55000000000000004">
      <c r="B354" s="336" t="s">
        <v>573</v>
      </c>
      <c r="C354" s="336">
        <v>0</v>
      </c>
      <c r="D354" s="336">
        <v>0</v>
      </c>
      <c r="E354" s="336">
        <v>0</v>
      </c>
      <c r="F354" s="337">
        <f>F352</f>
        <v>-352023.67068170424</v>
      </c>
      <c r="G354" s="337">
        <f t="shared" ref="G354:I354" si="31">G352</f>
        <v>-1102934.3912217994</v>
      </c>
      <c r="H354" s="337">
        <f t="shared" si="31"/>
        <v>-1992692.6322488408</v>
      </c>
      <c r="I354" s="337">
        <f t="shared" si="31"/>
        <v>-2637650.8538359879</v>
      </c>
      <c r="J354" s="337">
        <f>J352</f>
        <v>-3022832.3576484635</v>
      </c>
      <c r="K354" s="337">
        <f t="shared" ref="K354:Z354" si="32">K352</f>
        <v>-3432118.4956267839</v>
      </c>
      <c r="L354" s="337">
        <f t="shared" si="32"/>
        <v>-3331835.5119092884</v>
      </c>
      <c r="M354" s="337">
        <f t="shared" si="32"/>
        <v>-2649069.6171011776</v>
      </c>
      <c r="N354" s="337">
        <f t="shared" si="32"/>
        <v>-1345964.8450683556</v>
      </c>
      <c r="O354" s="337">
        <f t="shared" si="32"/>
        <v>51838.343623391818</v>
      </c>
      <c r="P354" s="337">
        <f t="shared" si="32"/>
        <v>1552276.8525848235</v>
      </c>
      <c r="Q354" s="337">
        <f t="shared" si="32"/>
        <v>3159721.8388660904</v>
      </c>
      <c r="R354" s="337">
        <f t="shared" si="32"/>
        <v>4878356.5420606444</v>
      </c>
      <c r="S354" s="337">
        <f t="shared" si="32"/>
        <v>6708441.9464099668</v>
      </c>
      <c r="T354" s="337">
        <f t="shared" si="32"/>
        <v>8654463.5583584812</v>
      </c>
      <c r="U354" s="337">
        <f t="shared" si="32"/>
        <v>10721007.055250391</v>
      </c>
      <c r="V354" s="337">
        <f t="shared" si="32"/>
        <v>12912758.003472462</v>
      </c>
      <c r="W354" s="337">
        <f t="shared" si="32"/>
        <v>15234501.54518795</v>
      </c>
      <c r="X354" s="337">
        <f t="shared" si="32"/>
        <v>17691122.062153637</v>
      </c>
      <c r="Y354" s="337">
        <f t="shared" si="32"/>
        <v>20287602.825742859</v>
      </c>
      <c r="Z354" s="337">
        <f t="shared" si="32"/>
        <v>23664819.549406711</v>
      </c>
      <c r="AA354" s="337">
        <f>AA352+NPV(0.1,AB352:BT352)</f>
        <v>577475989.4072386</v>
      </c>
      <c r="AB354" s="337"/>
      <c r="AC354" s="105"/>
      <c r="AD354" s="105"/>
      <c r="AE354" s="105"/>
      <c r="AF354" s="105"/>
      <c r="AG354" s="105"/>
      <c r="AH354" s="105"/>
      <c r="AI354" s="105"/>
      <c r="AJ354" s="105"/>
      <c r="AK354" s="105"/>
      <c r="AL354" s="105"/>
      <c r="AM354" s="105"/>
      <c r="AN354" s="105"/>
      <c r="AO354" s="105"/>
      <c r="AP354" s="105"/>
      <c r="AQ354" s="105"/>
      <c r="AR354" s="105"/>
      <c r="AS354" s="105"/>
      <c r="AT354" s="105"/>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c r="BP354" s="105"/>
      <c r="BQ354" s="105"/>
      <c r="BR354" s="105"/>
      <c r="BS354" s="105"/>
      <c r="BT354" s="105"/>
    </row>
    <row r="355" spans="2:72" x14ac:dyDescent="0.55000000000000004">
      <c r="B355" s="336"/>
      <c r="C355" s="336"/>
      <c r="D355" s="336"/>
      <c r="E355" s="336"/>
      <c r="F355" s="337"/>
      <c r="G355" s="337"/>
      <c r="H355" s="337"/>
      <c r="I355" s="337"/>
      <c r="J355" s="337"/>
      <c r="K355" s="337"/>
      <c r="L355" s="337"/>
      <c r="M355" s="337"/>
      <c r="N355" s="337"/>
      <c r="O355" s="337"/>
      <c r="P355" s="337"/>
      <c r="Q355" s="337"/>
      <c r="R355" s="337"/>
      <c r="S355" s="337"/>
      <c r="T355" s="337"/>
      <c r="U355" s="337"/>
      <c r="V355" s="337"/>
      <c r="W355" s="337"/>
      <c r="X355" s="337"/>
      <c r="Y355" s="337"/>
      <c r="Z355" s="337"/>
      <c r="AA355" s="337"/>
      <c r="AB355" s="349"/>
    </row>
    <row r="356" spans="2:72" x14ac:dyDescent="0.55000000000000004">
      <c r="B356" s="336" t="s">
        <v>536</v>
      </c>
      <c r="C356" s="336">
        <v>0</v>
      </c>
      <c r="D356" s="336">
        <v>0</v>
      </c>
      <c r="E356" s="336">
        <v>0</v>
      </c>
      <c r="F356" s="337">
        <f>F354+'Income TVET Working'!F160</f>
        <v>-212628.01154278172</v>
      </c>
      <c r="G356" s="337">
        <f>G354+'Income TVET Working'!G160</f>
        <v>-666190.27639105893</v>
      </c>
      <c r="H356" s="337">
        <f>H354+'Income TVET Working'!H160</f>
        <v>-1240842.5311855031</v>
      </c>
      <c r="I356" s="337">
        <f>I354+'Income TVET Working'!I160</f>
        <v>-1709623.5991787422</v>
      </c>
      <c r="J356" s="337">
        <f>J354+'Income TVET Working'!J160</f>
        <v>-2066964.2853515008</v>
      </c>
      <c r="K356" s="337">
        <f>K354+'Income TVET Working'!K160</f>
        <v>-2447574.3811609121</v>
      </c>
      <c r="L356" s="337">
        <f>L354+'Income TVET Working'!L160</f>
        <v>-2317755.0740094399</v>
      </c>
      <c r="M356" s="337">
        <f>M354+'Income TVET Working'!M160</f>
        <v>-1604566.766064334</v>
      </c>
      <c r="N356" s="337">
        <f>N354+'Income TVET Working'!N160</f>
        <v>-270126.90850040712</v>
      </c>
      <c r="O356" s="337">
        <f>O354+'Income TVET Working'!O160</f>
        <v>1159951.4182883787</v>
      </c>
      <c r="P356" s="337">
        <f>P354+'Income TVET Working'!P160</f>
        <v>2693633.3194897603</v>
      </c>
      <c r="Q356" s="337">
        <f>Q354+'Income TVET Working'!Q160</f>
        <v>4335318.9997781757</v>
      </c>
      <c r="R356" s="337">
        <f>R354+'Income TVET Working'!R160</f>
        <v>6089221.6178000914</v>
      </c>
      <c r="S356" s="337">
        <f>S354+'Income TVET Working'!S160</f>
        <v>7955632.974421598</v>
      </c>
      <c r="T356" s="337">
        <f>T354+'Income TVET Working'!T160</f>
        <v>9939070.3172104601</v>
      </c>
      <c r="U356" s="337">
        <f>U354+'Income TVET Working'!U160</f>
        <v>12044152.016867932</v>
      </c>
      <c r="V356" s="337">
        <f>V354+'Income TVET Working'!V160</f>
        <v>14275597.313938528</v>
      </c>
      <c r="W356" s="337">
        <f>W354+'Income TVET Working'!W160</f>
        <v>16638226.034967998</v>
      </c>
      <c r="X356" s="337">
        <f>X354+'Income TVET Working'!X160</f>
        <v>19136958.286627084</v>
      </c>
      <c r="Y356" s="337">
        <f>Y354+'Income TVET Working'!Y160</f>
        <v>21776814.136950511</v>
      </c>
      <c r="Z356" s="337">
        <f>Z354+'Income TVET Working'!Z160</f>
        <v>24946943.133915637</v>
      </c>
      <c r="AA356" s="337">
        <f>AA354+'Income TVET Working'!AA160</f>
        <v>578267085.23482728</v>
      </c>
      <c r="AB356" s="337">
        <f>AB354+'Income TVET Working'!AB160</f>
        <v>269376.49414417567</v>
      </c>
    </row>
    <row r="357" spans="2:72" x14ac:dyDescent="0.55000000000000004">
      <c r="B357" s="336" t="s">
        <v>573</v>
      </c>
      <c r="C357" s="336">
        <v>0</v>
      </c>
      <c r="D357" s="336">
        <v>0</v>
      </c>
      <c r="E357" s="336">
        <v>0</v>
      </c>
      <c r="F357" s="337">
        <f>F356</f>
        <v>-212628.01154278172</v>
      </c>
      <c r="G357" s="337">
        <f t="shared" ref="G357:Z357" si="33">G356</f>
        <v>-666190.27639105893</v>
      </c>
      <c r="H357" s="337">
        <f t="shared" si="33"/>
        <v>-1240842.5311855031</v>
      </c>
      <c r="I357" s="337">
        <f t="shared" si="33"/>
        <v>-1709623.5991787422</v>
      </c>
      <c r="J357" s="337">
        <f t="shared" si="33"/>
        <v>-2066964.2853515008</v>
      </c>
      <c r="K357" s="337">
        <f t="shared" si="33"/>
        <v>-2447574.3811609121</v>
      </c>
      <c r="L357" s="337">
        <f t="shared" si="33"/>
        <v>-2317755.0740094399</v>
      </c>
      <c r="M357" s="337">
        <f t="shared" si="33"/>
        <v>-1604566.766064334</v>
      </c>
      <c r="N357" s="337">
        <f t="shared" si="33"/>
        <v>-270126.90850040712</v>
      </c>
      <c r="O357" s="337">
        <f t="shared" si="33"/>
        <v>1159951.4182883787</v>
      </c>
      <c r="P357" s="337">
        <f t="shared" si="33"/>
        <v>2693633.3194897603</v>
      </c>
      <c r="Q357" s="337">
        <f t="shared" si="33"/>
        <v>4335318.9997781757</v>
      </c>
      <c r="R357" s="337">
        <f t="shared" si="33"/>
        <v>6089221.6178000914</v>
      </c>
      <c r="S357" s="337">
        <f t="shared" si="33"/>
        <v>7955632.974421598</v>
      </c>
      <c r="T357" s="337">
        <f t="shared" si="33"/>
        <v>9939070.3172104601</v>
      </c>
      <c r="U357" s="337">
        <f t="shared" si="33"/>
        <v>12044152.016867932</v>
      </c>
      <c r="V357" s="337">
        <f t="shared" si="33"/>
        <v>14275597.313938528</v>
      </c>
      <c r="W357" s="337">
        <f t="shared" si="33"/>
        <v>16638226.034967998</v>
      </c>
      <c r="X357" s="337">
        <f t="shared" si="33"/>
        <v>19136958.286627084</v>
      </c>
      <c r="Y357" s="337">
        <f t="shared" si="33"/>
        <v>21776814.136950511</v>
      </c>
      <c r="Z357" s="337">
        <f t="shared" si="33"/>
        <v>24946943.133915637</v>
      </c>
      <c r="AA357" s="337">
        <f>AA356+NPV(0.1,AB356)</f>
        <v>578511972.9567765</v>
      </c>
      <c r="AB357" s="336"/>
    </row>
  </sheetData>
  <mergeCells count="15">
    <mergeCell ref="A121:A142"/>
    <mergeCell ref="A5:A26"/>
    <mergeCell ref="A28:A49"/>
    <mergeCell ref="A51:A72"/>
    <mergeCell ref="A74:A95"/>
    <mergeCell ref="A97:A118"/>
    <mergeCell ref="A283:A304"/>
    <mergeCell ref="A306:A327"/>
    <mergeCell ref="A329:A350"/>
    <mergeCell ref="A144:A165"/>
    <mergeCell ref="A167:A188"/>
    <mergeCell ref="A190:A211"/>
    <mergeCell ref="A213:A234"/>
    <mergeCell ref="A237:A258"/>
    <mergeCell ref="A260:A281"/>
  </mergeCells>
  <pageMargins left="0.7" right="0.7" top="0.75" bottom="0.75" header="0.3" footer="0.3"/>
  <headerFooter>
    <oddHeader>&amp;C&amp;"Calibri"&amp;12&amp;K008000 UNCLASSIFIED&amp;1#_x000D_</oddHead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31"/>
  <sheetViews>
    <sheetView workbookViewId="0"/>
  </sheetViews>
  <sheetFormatPr defaultRowHeight="14.4" x14ac:dyDescent="0.55000000000000004"/>
  <cols>
    <col min="1" max="5" width="36.734375" customWidth="1"/>
  </cols>
  <sheetData>
    <row r="1" spans="1:16" x14ac:dyDescent="0.55000000000000004">
      <c r="A1" s="9" t="s">
        <v>574</v>
      </c>
    </row>
    <row r="2" spans="1:16" x14ac:dyDescent="0.55000000000000004">
      <c r="P2" t="e">
        <f ca="1">_xll.CB.RecalcCounterFN()</f>
        <v>#NAME?</v>
      </c>
    </row>
    <row r="3" spans="1:16" x14ac:dyDescent="0.55000000000000004">
      <c r="A3" t="s">
        <v>575</v>
      </c>
      <c r="B3" t="s">
        <v>576</v>
      </c>
      <c r="C3">
        <v>0</v>
      </c>
    </row>
    <row r="4" spans="1:16" x14ac:dyDescent="0.55000000000000004">
      <c r="A4" t="s">
        <v>577</v>
      </c>
    </row>
    <row r="5" spans="1:16" x14ac:dyDescent="0.55000000000000004">
      <c r="A5" t="s">
        <v>578</v>
      </c>
    </row>
    <row r="7" spans="1:16" x14ac:dyDescent="0.55000000000000004">
      <c r="A7" s="9" t="s">
        <v>579</v>
      </c>
      <c r="B7" t="s">
        <v>580</v>
      </c>
    </row>
    <row r="8" spans="1:16" x14ac:dyDescent="0.55000000000000004">
      <c r="B8">
        <v>5</v>
      </c>
    </row>
    <row r="10" spans="1:16" x14ac:dyDescent="0.55000000000000004">
      <c r="A10" t="s">
        <v>581</v>
      </c>
    </row>
    <row r="11" spans="1:16" x14ac:dyDescent="0.55000000000000004">
      <c r="A11" t="e">
        <f>CB_DATA_!#REF!</f>
        <v>#REF!</v>
      </c>
      <c r="C11" t="e">
        <f>'Cost Benefit Summary'!#REF!</f>
        <v>#REF!</v>
      </c>
      <c r="D11" t="e">
        <f>'Cost and Benefit Parameters'!#REF!</f>
        <v>#REF!</v>
      </c>
      <c r="E11" t="e">
        <f>Mincers!#REF!</f>
        <v>#REF!</v>
      </c>
    </row>
    <row r="13" spans="1:16" x14ac:dyDescent="0.55000000000000004">
      <c r="A13" t="s">
        <v>582</v>
      </c>
    </row>
    <row r="14" spans="1:16" x14ac:dyDescent="0.55000000000000004">
      <c r="A14" t="s">
        <v>583</v>
      </c>
      <c r="C14" s="134" t="s">
        <v>584</v>
      </c>
      <c r="D14" t="s">
        <v>585</v>
      </c>
      <c r="E14" t="s">
        <v>586</v>
      </c>
    </row>
    <row r="16" spans="1:16" x14ac:dyDescent="0.55000000000000004">
      <c r="A16" t="s">
        <v>587</v>
      </c>
    </row>
    <row r="19" spans="1:5" x14ac:dyDescent="0.55000000000000004">
      <c r="A19" t="s">
        <v>588</v>
      </c>
    </row>
    <row r="20" spans="1:5" x14ac:dyDescent="0.55000000000000004">
      <c r="A20">
        <v>31</v>
      </c>
      <c r="C20">
        <v>31</v>
      </c>
      <c r="D20">
        <v>31</v>
      </c>
      <c r="E20">
        <v>31</v>
      </c>
    </row>
    <row r="25" spans="1:5" x14ac:dyDescent="0.55000000000000004">
      <c r="A25" s="9" t="s">
        <v>589</v>
      </c>
    </row>
    <row r="26" spans="1:5" x14ac:dyDescent="0.55000000000000004">
      <c r="A26" s="134" t="s">
        <v>590</v>
      </c>
      <c r="C26" s="134" t="s">
        <v>591</v>
      </c>
      <c r="D26" s="134" t="s">
        <v>591</v>
      </c>
      <c r="E26" s="134" t="s">
        <v>591</v>
      </c>
    </row>
    <row r="27" spans="1:5" x14ac:dyDescent="0.55000000000000004">
      <c r="A27" t="s">
        <v>592</v>
      </c>
      <c r="C27" t="s">
        <v>593</v>
      </c>
      <c r="D27" t="s">
        <v>594</v>
      </c>
      <c r="E27" t="s">
        <v>595</v>
      </c>
    </row>
    <row r="28" spans="1:5" x14ac:dyDescent="0.55000000000000004">
      <c r="A28" s="134" t="s">
        <v>596</v>
      </c>
      <c r="C28" s="134" t="s">
        <v>596</v>
      </c>
      <c r="D28" s="134" t="s">
        <v>596</v>
      </c>
      <c r="E28" s="134" t="s">
        <v>596</v>
      </c>
    </row>
    <row r="29" spans="1:5" x14ac:dyDescent="0.55000000000000004">
      <c r="A29" s="134" t="s">
        <v>591</v>
      </c>
      <c r="C29" s="134" t="s">
        <v>590</v>
      </c>
      <c r="D29" s="134" t="s">
        <v>590</v>
      </c>
      <c r="E29" s="134" t="s">
        <v>590</v>
      </c>
    </row>
    <row r="30" spans="1:5" x14ac:dyDescent="0.55000000000000004">
      <c r="A30" t="s">
        <v>597</v>
      </c>
      <c r="C30" t="s">
        <v>598</v>
      </c>
      <c r="D30" t="s">
        <v>599</v>
      </c>
      <c r="E30" t="s">
        <v>600</v>
      </c>
    </row>
    <row r="31" spans="1:5" x14ac:dyDescent="0.55000000000000004">
      <c r="A31" s="134" t="s">
        <v>596</v>
      </c>
      <c r="C31" s="134" t="s">
        <v>596</v>
      </c>
      <c r="D31" s="134" t="s">
        <v>596</v>
      </c>
      <c r="E31" s="134" t="s">
        <v>596</v>
      </c>
    </row>
  </sheetData>
  <pageMargins left="0.7" right="0.7" top="0.75" bottom="0.75" header="0.3" footer="0.3"/>
  <headerFooter>
    <oddHeader>&amp;C&amp;"Calibri"&amp;12&amp;K008000 UNCLASSIFIED&amp;1#_x000D_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FA446-9903-4E91-AEE8-63C117900D4F}">
  <sheetPr>
    <tabColor rgb="FF002060"/>
  </sheetPr>
  <dimension ref="A2:B34"/>
  <sheetViews>
    <sheetView showGridLines="0" zoomScale="85" zoomScaleNormal="85" workbookViewId="0"/>
  </sheetViews>
  <sheetFormatPr defaultColWidth="9.26171875" defaultRowHeight="12.9" x14ac:dyDescent="0.5"/>
  <cols>
    <col min="1" max="1" width="5.734375" style="426" customWidth="1"/>
    <col min="2" max="2" width="127.5234375" style="426" customWidth="1"/>
    <col min="3" max="3" width="9.26171875" style="426"/>
    <col min="4" max="4" width="20.734375" style="426" customWidth="1"/>
    <col min="5" max="16384" width="9.26171875" style="426"/>
  </cols>
  <sheetData>
    <row r="2" spans="1:2" ht="42" customHeight="1" x14ac:dyDescent="0.55000000000000004">
      <c r="A2" s="423"/>
      <c r="B2" s="513" t="s">
        <v>59</v>
      </c>
    </row>
    <row r="3" spans="1:2" ht="18.3" x14ac:dyDescent="0.7">
      <c r="B3" s="514" t="s">
        <v>4</v>
      </c>
    </row>
    <row r="5" spans="1:2" ht="18.3" x14ac:dyDescent="0.7">
      <c r="A5" s="454"/>
    </row>
    <row r="6" spans="1:2" ht="18.3" x14ac:dyDescent="0.7">
      <c r="A6" s="454"/>
      <c r="B6" s="515" t="s">
        <v>60</v>
      </c>
    </row>
    <row r="7" spans="1:2" x14ac:dyDescent="0.5">
      <c r="A7" s="455"/>
      <c r="B7" s="456"/>
    </row>
    <row r="8" spans="1:2" ht="97.5" customHeight="1" x14ac:dyDescent="0.5">
      <c r="A8" s="455"/>
      <c r="B8" s="457" t="s">
        <v>61</v>
      </c>
    </row>
    <row r="9" spans="1:2" ht="82.5" customHeight="1" x14ac:dyDescent="0.5">
      <c r="A9" s="455"/>
      <c r="B9" s="458" t="s">
        <v>62</v>
      </c>
    </row>
    <row r="10" spans="1:2" x14ac:dyDescent="0.5">
      <c r="A10" s="455"/>
      <c r="B10" s="458" t="s">
        <v>63</v>
      </c>
    </row>
    <row r="11" spans="1:2" x14ac:dyDescent="0.5">
      <c r="A11" s="455"/>
      <c r="B11" s="458" t="s">
        <v>64</v>
      </c>
    </row>
    <row r="12" spans="1:2" x14ac:dyDescent="0.5">
      <c r="B12" s="458" t="s">
        <v>65</v>
      </c>
    </row>
    <row r="13" spans="1:2" x14ac:dyDescent="0.5">
      <c r="B13" s="458" t="s">
        <v>66</v>
      </c>
    </row>
    <row r="14" spans="1:2" ht="48.7" customHeight="1" x14ac:dyDescent="0.5">
      <c r="B14" s="458" t="s">
        <v>67</v>
      </c>
    </row>
    <row r="15" spans="1:2" ht="54.7" customHeight="1" x14ac:dyDescent="0.5">
      <c r="B15" s="459" t="s">
        <v>68</v>
      </c>
    </row>
    <row r="16" spans="1:2" ht="18" customHeight="1" x14ac:dyDescent="0.5">
      <c r="B16" s="548"/>
    </row>
    <row r="17" spans="2:2" ht="17.25" customHeight="1" x14ac:dyDescent="0.5">
      <c r="B17" s="545" t="s">
        <v>69</v>
      </c>
    </row>
    <row r="18" spans="2:2" ht="106.5" customHeight="1" x14ac:dyDescent="0.5">
      <c r="B18" s="549" t="s">
        <v>763</v>
      </c>
    </row>
    <row r="20" spans="2:2" ht="14.4" x14ac:dyDescent="0.5">
      <c r="B20" s="545" t="s">
        <v>70</v>
      </c>
    </row>
    <row r="21" spans="2:2" x14ac:dyDescent="0.5">
      <c r="B21" s="546" t="s">
        <v>71</v>
      </c>
    </row>
    <row r="22" spans="2:2" ht="103.5" customHeight="1" x14ac:dyDescent="0.5">
      <c r="B22" s="580" t="s">
        <v>72</v>
      </c>
    </row>
    <row r="23" spans="2:2" x14ac:dyDescent="0.5">
      <c r="B23" s="547" t="s">
        <v>73</v>
      </c>
    </row>
    <row r="24" spans="2:2" ht="172.5" customHeight="1" x14ac:dyDescent="0.5">
      <c r="B24" s="579" t="s">
        <v>74</v>
      </c>
    </row>
    <row r="25" spans="2:2" ht="15.6" x14ac:dyDescent="0.5">
      <c r="B25" s="460"/>
    </row>
    <row r="26" spans="2:2" ht="15.6" x14ac:dyDescent="0.5">
      <c r="B26" s="460"/>
    </row>
    <row r="28" spans="2:2" ht="15.6" x14ac:dyDescent="0.5">
      <c r="B28" s="460"/>
    </row>
    <row r="30" spans="2:2" ht="14.4" x14ac:dyDescent="0.55000000000000004">
      <c r="B30" s="423"/>
    </row>
    <row r="31" spans="2:2" ht="14.4" x14ac:dyDescent="0.55000000000000004">
      <c r="B31" s="423"/>
    </row>
    <row r="32" spans="2:2" ht="14.4" x14ac:dyDescent="0.5">
      <c r="B32" s="461"/>
    </row>
    <row r="33" spans="2:2" x14ac:dyDescent="0.5">
      <c r="B33" s="165"/>
    </row>
    <row r="34" spans="2:2" x14ac:dyDescent="0.5">
      <c r="B34" s="165"/>
    </row>
  </sheetData>
  <pageMargins left="0.7" right="0.7" top="0.75" bottom="0.75" header="0.3" footer="0.3"/>
  <pageSetup orientation="portrait" horizontalDpi="1200" verticalDpi="1200" r:id="rId1"/>
  <headerFooter>
    <oddHeader>&amp;C&amp;"Calibri"&amp;12&amp;K008000 UNCLASSIFIED&amp;1#_x000D_</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W160"/>
  <sheetViews>
    <sheetView zoomScale="80" zoomScaleNormal="80" workbookViewId="0"/>
  </sheetViews>
  <sheetFormatPr defaultRowHeight="14.4" x14ac:dyDescent="0.55000000000000004"/>
  <cols>
    <col min="2" max="2" width="11.734375" customWidth="1"/>
  </cols>
  <sheetData>
    <row r="1" spans="1:75" ht="20.399999999999999" x14ac:dyDescent="0.75">
      <c r="B1" s="167" t="s">
        <v>601</v>
      </c>
    </row>
    <row r="2" spans="1:75" ht="20.399999999999999" x14ac:dyDescent="0.75">
      <c r="B2" s="167" t="s">
        <v>4</v>
      </c>
    </row>
    <row r="4" spans="1:75" ht="20.399999999999999" x14ac:dyDescent="0.75">
      <c r="A4" s="351" t="s">
        <v>255</v>
      </c>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row>
    <row r="5" spans="1:75" ht="15.6" x14ac:dyDescent="0.6">
      <c r="A5" s="5"/>
      <c r="B5" s="350" t="s">
        <v>77</v>
      </c>
      <c r="C5" s="138">
        <v>2014</v>
      </c>
      <c r="D5" s="138">
        <v>2015</v>
      </c>
      <c r="E5" s="138">
        <v>2016</v>
      </c>
      <c r="F5" s="138">
        <v>2017</v>
      </c>
      <c r="G5" s="138">
        <v>2018</v>
      </c>
      <c r="H5" s="138">
        <v>2019</v>
      </c>
      <c r="I5" s="138">
        <v>2020</v>
      </c>
      <c r="J5" s="138">
        <v>2021</v>
      </c>
      <c r="K5" s="138">
        <v>2022</v>
      </c>
      <c r="L5" s="138">
        <v>2023</v>
      </c>
      <c r="M5" s="138">
        <v>2024</v>
      </c>
      <c r="N5" s="138">
        <v>2025</v>
      </c>
      <c r="O5" s="138">
        <v>2026</v>
      </c>
      <c r="P5" s="138">
        <v>2027</v>
      </c>
      <c r="Q5" s="138">
        <v>2028</v>
      </c>
      <c r="R5" s="138">
        <v>2029</v>
      </c>
      <c r="S5" s="138">
        <v>2030</v>
      </c>
      <c r="T5" s="138">
        <v>2031</v>
      </c>
      <c r="U5" s="138">
        <v>2032</v>
      </c>
      <c r="V5" s="138">
        <v>2033</v>
      </c>
      <c r="W5" s="138">
        <v>2034</v>
      </c>
      <c r="X5" s="138">
        <v>2035</v>
      </c>
      <c r="Y5" s="138">
        <v>2036</v>
      </c>
      <c r="Z5" s="138">
        <v>2037</v>
      </c>
      <c r="AA5" s="138">
        <v>2038</v>
      </c>
      <c r="AB5" s="138">
        <v>2039</v>
      </c>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2"/>
      <c r="BV5" s="12"/>
      <c r="BW5" s="12"/>
    </row>
    <row r="6" spans="1:75" ht="15.6" x14ac:dyDescent="0.6">
      <c r="A6" s="5"/>
      <c r="B6" s="11" t="s">
        <v>524</v>
      </c>
      <c r="C6" s="2"/>
      <c r="D6" s="2"/>
      <c r="E6" s="2"/>
      <c r="F6" s="9">
        <v>0</v>
      </c>
      <c r="G6" s="9">
        <v>1</v>
      </c>
      <c r="H6" s="9">
        <v>2</v>
      </c>
      <c r="I6" s="9">
        <v>3</v>
      </c>
      <c r="J6" s="9">
        <v>4</v>
      </c>
      <c r="K6" s="9">
        <v>5</v>
      </c>
      <c r="L6" s="9">
        <v>6</v>
      </c>
      <c r="M6" s="9">
        <v>7</v>
      </c>
      <c r="N6" s="9">
        <v>8</v>
      </c>
      <c r="O6" s="9">
        <v>9</v>
      </c>
      <c r="P6" s="9">
        <v>10</v>
      </c>
      <c r="Q6" s="9">
        <v>11</v>
      </c>
      <c r="R6" s="9">
        <v>12</v>
      </c>
      <c r="S6" s="9">
        <v>13</v>
      </c>
      <c r="T6" s="9">
        <v>14</v>
      </c>
      <c r="U6" s="9">
        <v>15</v>
      </c>
      <c r="V6" s="9">
        <v>16</v>
      </c>
      <c r="W6" s="9">
        <v>17</v>
      </c>
      <c r="X6" s="9">
        <v>18</v>
      </c>
      <c r="Y6" s="9">
        <v>19</v>
      </c>
      <c r="Z6" s="9">
        <v>20</v>
      </c>
      <c r="AA6" s="9">
        <v>21</v>
      </c>
      <c r="AB6" s="9">
        <v>22</v>
      </c>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12"/>
      <c r="BV6" s="12"/>
      <c r="BW6" s="12"/>
    </row>
    <row r="8" spans="1:75" ht="14.65" customHeight="1" x14ac:dyDescent="0.55000000000000004">
      <c r="A8" s="648" t="s">
        <v>602</v>
      </c>
      <c r="B8" s="128" t="s">
        <v>492</v>
      </c>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row>
    <row r="9" spans="1:75" x14ac:dyDescent="0.55000000000000004">
      <c r="A9" s="649"/>
      <c r="B9" t="s">
        <v>466</v>
      </c>
      <c r="F9" s="1">
        <f>Cohort_CF!H75*Mincers!C$45*(1+'Cost and Benefit Parameters'!$C$41)^F$6*'Cost and Benefit Parameters'!$C$49</f>
        <v>223772.24378517375</v>
      </c>
      <c r="G9" s="1">
        <f>Cohort_CF!I75*Mincers!D$45*(1+'Cost and Benefit Parameters'!$C$41)^G$6*'Cost and Benefit Parameters'!$C$49</f>
        <v>232452.88701990314</v>
      </c>
      <c r="H9" s="1"/>
      <c r="I9" s="1"/>
      <c r="J9" s="1"/>
      <c r="K9" s="1"/>
      <c r="L9" s="1"/>
      <c r="M9" s="1"/>
      <c r="N9" s="1"/>
      <c r="O9" s="1"/>
      <c r="P9" s="1"/>
    </row>
    <row r="10" spans="1:75" x14ac:dyDescent="0.55000000000000004">
      <c r="A10" s="649"/>
      <c r="B10" t="s">
        <v>468</v>
      </c>
      <c r="G10" s="1">
        <f>Cohort_CF!I76*Mincers!C$45*(1+'Cost and Benefit Parameters'!$C$41)^G$6*'Cost and Benefit Parameters'!$C$49</f>
        <v>230485.41109872895</v>
      </c>
      <c r="H10" s="1">
        <f>Cohort_CF!J76*Mincers!D$45*(1+'Cost and Benefit Parameters'!$C$41)^H$6*'Cost and Benefit Parameters'!$C$49</f>
        <v>239426.47363050017</v>
      </c>
      <c r="I10" s="1"/>
      <c r="J10" s="1"/>
      <c r="K10" s="1"/>
      <c r="L10" s="1"/>
      <c r="M10" s="1"/>
      <c r="N10" s="1"/>
      <c r="O10" s="1"/>
      <c r="P10" s="1"/>
    </row>
    <row r="11" spans="1:75" x14ac:dyDescent="0.55000000000000004">
      <c r="A11" s="649"/>
      <c r="B11" t="s">
        <v>469</v>
      </c>
      <c r="H11" s="1">
        <f>Cohort_CF!J77*Mincers!C$45*(1+'Cost and Benefit Parameters'!$C$41)^H$6*'Cost and Benefit Parameters'!$C$49</f>
        <v>237399.9734316908</v>
      </c>
      <c r="I11" s="1">
        <f>Cohort_CF!K77*Mincers!D$45*(1+'Cost and Benefit Parameters'!$C$41)^I$6*'Cost and Benefit Parameters'!$C$49</f>
        <v>246609.2678394152</v>
      </c>
      <c r="J11" s="1"/>
      <c r="K11" s="1"/>
      <c r="L11" s="1"/>
      <c r="M11" s="1"/>
      <c r="N11" s="1"/>
      <c r="O11" s="1"/>
      <c r="P11" s="1"/>
    </row>
    <row r="12" spans="1:75" x14ac:dyDescent="0.55000000000000004">
      <c r="A12" s="649"/>
      <c r="B12" t="s">
        <v>470</v>
      </c>
      <c r="H12" s="1"/>
      <c r="I12" s="1">
        <f>Cohort_CF!K78*Mincers!C$45*(1+'Cost and Benefit Parameters'!$C$41)^I$6*'Cost and Benefit Parameters'!$C$49</f>
        <v>244521.97263464157</v>
      </c>
      <c r="J12" s="1">
        <f>Cohort_CF!L78*Mincers!D$45*(1+'Cost and Benefit Parameters'!$C$41)^J$6*'Cost and Benefit Parameters'!$C$49</f>
        <v>254007.54587459765</v>
      </c>
      <c r="K12" s="1"/>
      <c r="L12" s="1"/>
      <c r="M12" s="1"/>
      <c r="N12" s="1"/>
      <c r="O12" s="1"/>
      <c r="P12" s="1"/>
    </row>
    <row r="13" spans="1:75" x14ac:dyDescent="0.55000000000000004">
      <c r="A13" s="649"/>
      <c r="B13" t="s">
        <v>471</v>
      </c>
      <c r="H13" s="1"/>
      <c r="I13" s="1"/>
      <c r="J13" s="1">
        <f>Cohort_CF!L79*Mincers!C$45*(1+'Cost and Benefit Parameters'!$C$41)^J$6*'Cost and Benefit Parameters'!$C$49</f>
        <v>251857.63181368075</v>
      </c>
      <c r="K13" s="1">
        <f>Cohort_CF!M79*Mincers!D$45*(1+'Cost and Benefit Parameters'!$C$41)^K$6*'Cost and Benefit Parameters'!$C$49</f>
        <v>261627.77225083555</v>
      </c>
      <c r="L13" s="1"/>
      <c r="M13" s="1"/>
      <c r="N13" s="1"/>
      <c r="O13" s="1"/>
      <c r="P13" s="1"/>
    </row>
    <row r="14" spans="1:75" x14ac:dyDescent="0.55000000000000004">
      <c r="A14" s="649"/>
      <c r="B14" t="s">
        <v>472</v>
      </c>
      <c r="H14" s="1"/>
      <c r="I14" s="1"/>
      <c r="J14" s="1"/>
      <c r="K14" s="1">
        <f>Cohort_CF!M80*Mincers!C$45*(1+'Cost and Benefit Parameters'!$C$41)^K$6*'Cost and Benefit Parameters'!$C$49</f>
        <v>259413.36076809117</v>
      </c>
      <c r="L14" s="1">
        <f>Cohort_CF!N80*Mincers!D$45*(1+'Cost and Benefit Parameters'!$C$41)^L$6*'Cost and Benefit Parameters'!$C$49</f>
        <v>269476.60541836068</v>
      </c>
      <c r="M14" s="1"/>
      <c r="N14" s="1"/>
      <c r="O14" s="1"/>
      <c r="P14" s="1"/>
    </row>
    <row r="15" spans="1:75" x14ac:dyDescent="0.55000000000000004">
      <c r="A15" s="649"/>
      <c r="B15" t="s">
        <v>473</v>
      </c>
      <c r="H15" s="1"/>
      <c r="I15" s="1"/>
      <c r="J15" s="1"/>
      <c r="K15" s="1"/>
      <c r="L15" s="1">
        <f>Cohort_CF!N81*Mincers!C$45*(1+'Cost and Benefit Parameters'!$C$41)^L$6*'Cost and Benefit Parameters'!$C$49</f>
        <v>267195.76159113389</v>
      </c>
      <c r="M15" s="1">
        <f>Cohort_CF!O81*Mincers!D$45*(1+'Cost and Benefit Parameters'!$C$41)^M$6*'Cost and Benefit Parameters'!$C$49</f>
        <v>277560.90358091146</v>
      </c>
      <c r="N15" s="1"/>
      <c r="O15" s="1"/>
      <c r="P15" s="1"/>
    </row>
    <row r="16" spans="1:75" x14ac:dyDescent="0.55000000000000004">
      <c r="A16" s="649"/>
      <c r="B16" t="s">
        <v>474</v>
      </c>
      <c r="H16" s="1"/>
      <c r="I16" s="1"/>
      <c r="J16" s="1"/>
      <c r="K16" s="1"/>
      <c r="L16" s="1"/>
      <c r="M16" s="1">
        <f>Cohort_CF!O82*Mincers!C$45*(1+'Cost and Benefit Parameters'!$C$41)^M$6*'Cost and Benefit Parameters'!$C$49</f>
        <v>275211.63443886797</v>
      </c>
      <c r="N16" s="1">
        <f>Cohort_CF!P82*Mincers!D$45*(1+'Cost and Benefit Parameters'!$C$41)^N$6*'Cost and Benefit Parameters'!$C$49</f>
        <v>285887.73068833881</v>
      </c>
      <c r="O16" s="1"/>
      <c r="P16" s="1"/>
    </row>
    <row r="17" spans="1:28" x14ac:dyDescent="0.55000000000000004">
      <c r="A17" s="649"/>
      <c r="B17" t="s">
        <v>475</v>
      </c>
      <c r="H17" s="1"/>
      <c r="I17" s="1"/>
      <c r="J17" s="1"/>
      <c r="K17" s="1"/>
      <c r="L17" s="1"/>
      <c r="M17" s="1"/>
      <c r="N17" s="1">
        <f>Cohort_CF!P83*Mincers!C$45*(1+'Cost and Benefit Parameters'!$C$41)^N$6*'Cost and Benefit Parameters'!$C$49</f>
        <v>283467.98347203399</v>
      </c>
      <c r="O17" s="1">
        <f>Cohort_CF!Q83*Mincers!D$45*(1+'Cost and Benefit Parameters'!$C$41)^O$6*'Cost and Benefit Parameters'!$C$49</f>
        <v>294464.36260898894</v>
      </c>
      <c r="P17" s="1"/>
    </row>
    <row r="18" spans="1:28" x14ac:dyDescent="0.55000000000000004">
      <c r="A18" s="649"/>
      <c r="B18" t="s">
        <v>476</v>
      </c>
      <c r="H18" s="1"/>
      <c r="I18" s="1"/>
      <c r="J18" s="1"/>
      <c r="K18" s="1"/>
      <c r="L18" s="1"/>
      <c r="M18" s="1"/>
      <c r="N18" s="1"/>
      <c r="O18" s="1">
        <f>Cohort_CF!Q84*Mincers!C$45*(1+'Cost and Benefit Parameters'!$C$41)^O$6*'Cost and Benefit Parameters'!$C$49</f>
        <v>291972.02297619497</v>
      </c>
      <c r="P18" s="1">
        <f>Cohort_CF!R84*Mincers!D$45*(1+'Cost and Benefit Parameters'!$C$41)^P$6*'Cost and Benefit Parameters'!$C$49</f>
        <v>303298.29348725866</v>
      </c>
    </row>
    <row r="19" spans="1:28" x14ac:dyDescent="0.55000000000000004">
      <c r="A19" s="649"/>
      <c r="B19" t="s">
        <v>477</v>
      </c>
      <c r="P19" s="1">
        <f>Cohort_CF!R85*Mincers!C$45*(1+'Cost and Benefit Parameters'!$C$41)^P$6*'Cost and Benefit Parameters'!$C$49</f>
        <v>300731.18366548087</v>
      </c>
      <c r="Q19" s="1">
        <f>Cohort_CF!S85*Mincers!D$45*(1+'Cost and Benefit Parameters'!$C$41)^Q$6*'Cost and Benefit Parameters'!$C$49</f>
        <v>312397.24229187641</v>
      </c>
    </row>
    <row r="20" spans="1:28" x14ac:dyDescent="0.55000000000000004">
      <c r="A20" s="649"/>
      <c r="B20" t="s">
        <v>478</v>
      </c>
      <c r="Q20" s="1">
        <f>Cohort_CF!S86*Mincers!C$45*(1+'Cost and Benefit Parameters'!$C$41)^Q$6*'Cost and Benefit Parameters'!$C$49</f>
        <v>309753.11917544529</v>
      </c>
      <c r="R20" s="1">
        <f>Cohort_CF!T86*Mincers!D$45*(1+'Cost and Benefit Parameters'!$C$41)^R$6*'Cost and Benefit Parameters'!$C$49</f>
        <v>321769.15956063266</v>
      </c>
    </row>
    <row r="21" spans="1:28" x14ac:dyDescent="0.55000000000000004">
      <c r="A21" s="649"/>
      <c r="B21" t="s">
        <v>479</v>
      </c>
      <c r="R21" s="1">
        <f>Cohort_CF!T87*Mincers!C$45*(1+'Cost and Benefit Parameters'!$C$41)^R$6*'Cost and Benefit Parameters'!$C$49</f>
        <v>319045.71275070863</v>
      </c>
      <c r="S21" s="1">
        <f>Cohort_CF!U87*Mincers!D$45*(1+'Cost and Benefit Parameters'!$C$41)^S$6*'Cost and Benefit Parameters'!$C$49</f>
        <v>331422.23434745165</v>
      </c>
    </row>
    <row r="22" spans="1:28" x14ac:dyDescent="0.55000000000000004">
      <c r="A22" s="649"/>
      <c r="B22" t="s">
        <v>480</v>
      </c>
      <c r="S22" s="1">
        <f>Cohort_CF!U88*Mincers!C$45*(1+'Cost and Benefit Parameters'!$C$41)^S$6*'Cost and Benefit Parameters'!$C$49</f>
        <v>328617.08413322986</v>
      </c>
      <c r="T22" s="1">
        <f>Cohort_CF!V88*Mincers!D$45*(1+'Cost and Benefit Parameters'!$C$41)^T$6*'Cost and Benefit Parameters'!$C$49</f>
        <v>341364.90137787518</v>
      </c>
    </row>
    <row r="23" spans="1:28" x14ac:dyDescent="0.55000000000000004">
      <c r="A23" s="649"/>
      <c r="B23" t="s">
        <v>481</v>
      </c>
      <c r="T23" s="1">
        <f>Cohort_CF!V89*Mincers!C$45*(1+'Cost and Benefit Parameters'!$C$41)^T$6*'Cost and Benefit Parameters'!$C$49</f>
        <v>338475.59665722679</v>
      </c>
      <c r="U23" s="1">
        <f>Cohort_CF!W89*Mincers!D$45*(1+'Cost and Benefit Parameters'!$C$41)^U$6*'Cost and Benefit Parameters'!$C$49</f>
        <v>351605.84841921151</v>
      </c>
    </row>
    <row r="24" spans="1:28" x14ac:dyDescent="0.55000000000000004">
      <c r="A24" s="649"/>
      <c r="B24" t="s">
        <v>482</v>
      </c>
      <c r="U24" s="1">
        <f>Cohort_CF!W90*Mincers!C$45*(1+'Cost and Benefit Parameters'!$C$41)^U$6*'Cost and Benefit Parameters'!$C$49</f>
        <v>348629.86455694359</v>
      </c>
      <c r="V24" s="1">
        <f>Cohort_CF!X90*Mincers!D$45*(1+'Cost and Benefit Parameters'!$C$41)^V$6*'Cost and Benefit Parameters'!$C$49</f>
        <v>362154.02387178777</v>
      </c>
    </row>
    <row r="25" spans="1:28" x14ac:dyDescent="0.55000000000000004">
      <c r="A25" s="649"/>
      <c r="B25" t="s">
        <v>483</v>
      </c>
      <c r="V25" s="1">
        <f>Cohort_CF!X91*Mincers!C$45*(1+'Cost and Benefit Parameters'!$C$41)^V$6*'Cost and Benefit Parameters'!$C$49</f>
        <v>359088.76049365185</v>
      </c>
      <c r="W25" s="1">
        <f>Cohort_CF!Y91*Mincers!D$45*(1+'Cost and Benefit Parameters'!$C$41)^W$6*'Cost and Benefit Parameters'!$C$49</f>
        <v>373018.64458794141</v>
      </c>
    </row>
    <row r="26" spans="1:28" x14ac:dyDescent="0.55000000000000004">
      <c r="A26" s="649"/>
      <c r="B26" t="s">
        <v>484</v>
      </c>
      <c r="W26" s="1">
        <f>Cohort_CF!Y92*Mincers!C$45*(1+'Cost and Benefit Parameters'!$C$41)^W$6*'Cost and Benefit Parameters'!$C$49</f>
        <v>369861.42330846144</v>
      </c>
      <c r="X26" s="1">
        <f>Cohort_CF!Z92*Mincers!D$45*(1+'Cost and Benefit Parameters'!$C$41)^X$6*'Cost and Benefit Parameters'!$C$49</f>
        <v>384209.20392557961</v>
      </c>
    </row>
    <row r="27" spans="1:28" x14ac:dyDescent="0.55000000000000004">
      <c r="A27" s="649"/>
      <c r="B27" t="s">
        <v>485</v>
      </c>
      <c r="X27" s="1">
        <f>Cohort_CF!Z93*Mincers!C$45*(1+'Cost and Benefit Parameters'!$C$41)^X$6*'Cost and Benefit Parameters'!$C$49</f>
        <v>380957.26600771525</v>
      </c>
      <c r="Y27" s="1">
        <f>Cohort_CF!AA93*Mincers!D$45*(1+'Cost and Benefit Parameters'!$C$41)^Y$6*'Cost and Benefit Parameters'!$C$49</f>
        <v>395735.48004334699</v>
      </c>
    </row>
    <row r="28" spans="1:28" x14ac:dyDescent="0.55000000000000004">
      <c r="A28" s="649"/>
      <c r="B28" t="s">
        <v>486</v>
      </c>
      <c r="Y28" s="1">
        <f>Cohort_CF!AA94*Mincers!C$45*(1+'Cost and Benefit Parameters'!$C$41)^Y$6*'Cost and Benefit Parameters'!$C$49</f>
        <v>392385.9839879467</v>
      </c>
      <c r="Z28" s="1">
        <f>Cohort_CF!AB94*Mincers!D$45*(1+'Cost and Benefit Parameters'!$C$41)^Z$6*'Cost and Benefit Parameters'!$C$49</f>
        <v>407607.54444464738</v>
      </c>
    </row>
    <row r="29" spans="1:28" x14ac:dyDescent="0.55000000000000004">
      <c r="A29" s="649"/>
    </row>
    <row r="30" spans="1:28" x14ac:dyDescent="0.55000000000000004">
      <c r="A30" s="649"/>
      <c r="B30" s="329" t="s">
        <v>603</v>
      </c>
      <c r="C30" s="329"/>
      <c r="D30" s="329"/>
      <c r="E30" s="329"/>
      <c r="F30" s="335">
        <f>SUM(F9:F28)</f>
        <v>223772.24378517375</v>
      </c>
      <c r="G30" s="335">
        <f t="shared" ref="G30:Z30" si="0">SUM(G9:G28)</f>
        <v>462938.29811863205</v>
      </c>
      <c r="H30" s="335">
        <f t="shared" si="0"/>
        <v>476826.44706219097</v>
      </c>
      <c r="I30" s="335">
        <f t="shared" si="0"/>
        <v>491131.2404740568</v>
      </c>
      <c r="J30" s="335">
        <f t="shared" si="0"/>
        <v>505865.17768827837</v>
      </c>
      <c r="K30" s="335">
        <f t="shared" si="0"/>
        <v>521041.13301892672</v>
      </c>
      <c r="L30" s="335">
        <f t="shared" si="0"/>
        <v>536672.36700949457</v>
      </c>
      <c r="M30" s="335">
        <f t="shared" si="0"/>
        <v>552772.53801977937</v>
      </c>
      <c r="N30" s="335">
        <f t="shared" si="0"/>
        <v>569355.71416037274</v>
      </c>
      <c r="O30" s="335">
        <f t="shared" si="0"/>
        <v>586436.38558518398</v>
      </c>
      <c r="P30" s="335">
        <f t="shared" si="0"/>
        <v>604029.47715273954</v>
      </c>
      <c r="Q30" s="335">
        <f t="shared" si="0"/>
        <v>622150.36146732164</v>
      </c>
      <c r="R30" s="335">
        <f t="shared" si="0"/>
        <v>640814.87231134134</v>
      </c>
      <c r="S30" s="335">
        <f t="shared" si="0"/>
        <v>660039.31848068151</v>
      </c>
      <c r="T30" s="335">
        <f t="shared" si="0"/>
        <v>679840.49803510192</v>
      </c>
      <c r="U30" s="335">
        <f t="shared" si="0"/>
        <v>700235.7129761551</v>
      </c>
      <c r="V30" s="335">
        <f t="shared" si="0"/>
        <v>721242.78436543955</v>
      </c>
      <c r="W30" s="335">
        <f t="shared" si="0"/>
        <v>742880.06789640291</v>
      </c>
      <c r="X30" s="335">
        <f t="shared" si="0"/>
        <v>765166.46993329492</v>
      </c>
      <c r="Y30" s="335">
        <f t="shared" si="0"/>
        <v>788121.46403129376</v>
      </c>
      <c r="Z30" s="335">
        <f t="shared" si="0"/>
        <v>407607.54444464738</v>
      </c>
      <c r="AA30" s="329"/>
      <c r="AB30" s="329"/>
    </row>
    <row r="31" spans="1:28" x14ac:dyDescent="0.55000000000000004">
      <c r="A31" s="649"/>
    </row>
    <row r="32" spans="1:28" x14ac:dyDescent="0.55000000000000004">
      <c r="A32" s="649"/>
      <c r="B32" s="128" t="s">
        <v>604</v>
      </c>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row>
    <row r="33" spans="1:23" x14ac:dyDescent="0.55000000000000004">
      <c r="A33" s="649"/>
      <c r="B33" t="s">
        <v>466</v>
      </c>
      <c r="G33" s="1">
        <f>Cohort_CF!I191*Mincers!C$45*(1+'Cost and Benefit Parameters'!$C$41)^G$6*'Cost and Benefit Parameters'!$C$49</f>
        <v>238168.25813535322</v>
      </c>
      <c r="H33" s="1">
        <f>Cohort_CF!J191*Mincers!D$45*(1+'Cost and Benefit Parameters'!$C$41)^H$6*'Cost and Benefit Parameters'!$C$49</f>
        <v>247407.35608485027</v>
      </c>
      <c r="I33" s="1"/>
      <c r="J33" s="1"/>
      <c r="K33" s="1"/>
      <c r="L33" s="1"/>
      <c r="M33" s="1"/>
      <c r="N33" s="1"/>
      <c r="O33" s="1"/>
      <c r="P33" s="1"/>
      <c r="Q33" s="1"/>
    </row>
    <row r="34" spans="1:23" x14ac:dyDescent="0.55000000000000004">
      <c r="A34" s="649"/>
      <c r="B34" t="s">
        <v>468</v>
      </c>
      <c r="G34" s="1"/>
      <c r="H34" s="1">
        <f>Cohort_CF!J192*Mincers!C$45*(1+'Cost and Benefit Parameters'!$C$41)^H$6*'Cost and Benefit Parameters'!$C$49</f>
        <v>245313.30587941382</v>
      </c>
      <c r="I34" s="1">
        <f>Cohort_CF!K192*Mincers!D$45*(1+'Cost and Benefit Parameters'!$C$41)^I$6*'Cost and Benefit Parameters'!$C$49</f>
        <v>254829.57676739577</v>
      </c>
      <c r="J34" s="1"/>
      <c r="K34" s="1"/>
      <c r="L34" s="1"/>
      <c r="M34" s="1"/>
      <c r="N34" s="1"/>
      <c r="O34" s="1"/>
      <c r="P34" s="1"/>
      <c r="Q34" s="1"/>
    </row>
    <row r="35" spans="1:23" x14ac:dyDescent="0.55000000000000004">
      <c r="A35" s="649"/>
      <c r="B35" t="s">
        <v>469</v>
      </c>
      <c r="G35" s="1"/>
      <c r="H35" s="1"/>
      <c r="I35" s="1">
        <f>Cohort_CF!K193*Mincers!C$45*(1+'Cost and Benefit Parameters'!$C$41)^I$6*'Cost and Benefit Parameters'!$C$49</f>
        <v>252672.70505579628</v>
      </c>
      <c r="J35" s="1">
        <f>Cohort_CF!L193*Mincers!D$45*(1+'Cost and Benefit Parameters'!$C$41)^J$6*'Cost and Benefit Parameters'!$C$49</f>
        <v>262474.46407041763</v>
      </c>
      <c r="K35" s="1"/>
      <c r="L35" s="1"/>
      <c r="M35" s="1"/>
      <c r="N35" s="1"/>
      <c r="O35" s="1"/>
      <c r="P35" s="1"/>
      <c r="Q35" s="1"/>
    </row>
    <row r="36" spans="1:23" x14ac:dyDescent="0.55000000000000004">
      <c r="A36" s="649"/>
      <c r="B36" t="s">
        <v>470</v>
      </c>
      <c r="G36" s="1"/>
      <c r="H36" s="1"/>
      <c r="I36" s="1"/>
      <c r="J36" s="1">
        <f>Cohort_CF!L194*Mincers!C$45*(1+'Cost and Benefit Parameters'!$C$41)^J$6*'Cost and Benefit Parameters'!$C$49</f>
        <v>260252.88620747012</v>
      </c>
      <c r="K36" s="1">
        <f>Cohort_CF!M194*Mincers!D$45*(1+'Cost and Benefit Parameters'!$C$41)^K$6*'Cost and Benefit Parameters'!$C$49</f>
        <v>270348.69799253013</v>
      </c>
      <c r="L36" s="1"/>
      <c r="M36" s="1"/>
      <c r="N36" s="1"/>
      <c r="O36" s="1"/>
      <c r="P36" s="1"/>
      <c r="Q36" s="1"/>
    </row>
    <row r="37" spans="1:23" x14ac:dyDescent="0.55000000000000004">
      <c r="A37" s="649"/>
      <c r="B37" t="s">
        <v>471</v>
      </c>
      <c r="G37" s="1"/>
      <c r="H37" s="1"/>
      <c r="I37" s="1"/>
      <c r="J37" s="1"/>
      <c r="K37" s="1">
        <f>Cohort_CF!M195*Mincers!C$45*(1+'Cost and Benefit Parameters'!$C$41)^K$6*'Cost and Benefit Parameters'!$C$49</f>
        <v>268060.47279369424</v>
      </c>
      <c r="L37" s="1">
        <f>Cohort_CF!N195*Mincers!D$45*(1+'Cost and Benefit Parameters'!$C$41)^L$6*'Cost and Benefit Parameters'!$C$49</f>
        <v>278459.15893230605</v>
      </c>
      <c r="M37" s="1"/>
      <c r="N37" s="1"/>
      <c r="O37" s="1"/>
      <c r="P37" s="1"/>
      <c r="Q37" s="1"/>
    </row>
    <row r="38" spans="1:23" x14ac:dyDescent="0.55000000000000004">
      <c r="A38" s="649"/>
      <c r="B38" t="s">
        <v>472</v>
      </c>
      <c r="G38" s="1"/>
      <c r="H38" s="1"/>
      <c r="I38" s="1"/>
      <c r="J38" s="1"/>
      <c r="K38" s="1"/>
      <c r="L38" s="1">
        <f>Cohort_CF!N196*Mincers!C$45*(1+'Cost and Benefit Parameters'!$C$41)^L$6*'Cost and Benefit Parameters'!$C$49</f>
        <v>276102.28697750502</v>
      </c>
      <c r="M38" s="1">
        <f>Cohort_CF!O196*Mincers!D$45*(1+'Cost and Benefit Parameters'!$C$41)^M$6*'Cost and Benefit Parameters'!$C$49</f>
        <v>286812.93370027526</v>
      </c>
      <c r="N38" s="1"/>
      <c r="O38" s="1"/>
      <c r="P38" s="1"/>
      <c r="Q38" s="1"/>
    </row>
    <row r="39" spans="1:23" x14ac:dyDescent="0.55000000000000004">
      <c r="A39" s="649"/>
      <c r="B39" t="s">
        <v>473</v>
      </c>
      <c r="G39" s="1"/>
      <c r="H39" s="1"/>
      <c r="I39" s="1"/>
      <c r="J39" s="1"/>
      <c r="K39" s="1"/>
      <c r="L39" s="1"/>
      <c r="M39" s="1">
        <f>Cohort_CF!O197*Mincers!C$45*(1+'Cost and Benefit Parameters'!$C$41)^M$6*'Cost and Benefit Parameters'!$C$49</f>
        <v>284385.35558683024</v>
      </c>
      <c r="N39" s="1">
        <f>Cohort_CF!P197*Mincers!D$45*(1+'Cost and Benefit Parameters'!$C$41)^N$6*'Cost and Benefit Parameters'!$C$49</f>
        <v>295417.32171128347</v>
      </c>
      <c r="O39" s="1"/>
      <c r="P39" s="1"/>
      <c r="Q39" s="1"/>
    </row>
    <row r="40" spans="1:23" x14ac:dyDescent="0.55000000000000004">
      <c r="A40" s="649"/>
      <c r="B40" t="s">
        <v>474</v>
      </c>
      <c r="G40" s="1"/>
      <c r="H40" s="1"/>
      <c r="I40" s="1"/>
      <c r="J40" s="1"/>
      <c r="K40" s="1"/>
      <c r="L40" s="1"/>
      <c r="M40" s="1"/>
      <c r="N40" s="1">
        <f>Cohort_CF!P198*Mincers!C$45*(1+'Cost and Benefit Parameters'!$C$41)^N$6*'Cost and Benefit Parameters'!$C$49</f>
        <v>292916.91625443508</v>
      </c>
      <c r="O40" s="1">
        <f>Cohort_CF!Q198*Mincers!D$45*(1+'Cost and Benefit Parameters'!$C$41)^O$6*'Cost and Benefit Parameters'!$C$49</f>
        <v>304279.84136262204</v>
      </c>
      <c r="P40" s="1"/>
      <c r="Q40" s="1"/>
    </row>
    <row r="41" spans="1:23" x14ac:dyDescent="0.55000000000000004">
      <c r="A41" s="649"/>
      <c r="B41" t="s">
        <v>475</v>
      </c>
      <c r="G41" s="1"/>
      <c r="H41" s="1"/>
      <c r="I41" s="1"/>
      <c r="J41" s="1"/>
      <c r="K41" s="1"/>
      <c r="L41" s="1"/>
      <c r="M41" s="1"/>
      <c r="N41" s="1"/>
      <c r="O41" s="1">
        <f>Cohort_CF!Q199*Mincers!C$45*(1+'Cost and Benefit Parameters'!$C$41)^O$6*'Cost and Benefit Parameters'!$C$49</f>
        <v>301704.42374206817</v>
      </c>
      <c r="P41" s="1">
        <f>Cohort_CF!R199*Mincers!D$45*(1+'Cost and Benefit Parameters'!$C$41)^P$6*'Cost and Benefit Parameters'!$C$49</f>
        <v>313408.23660350067</v>
      </c>
      <c r="Q41" s="1"/>
    </row>
    <row r="42" spans="1:23" x14ac:dyDescent="0.55000000000000004">
      <c r="A42" s="649"/>
      <c r="B42" t="s">
        <v>476</v>
      </c>
      <c r="G42" s="1"/>
      <c r="H42" s="1"/>
      <c r="I42" s="1"/>
      <c r="J42" s="1"/>
      <c r="K42" s="1"/>
      <c r="L42" s="1"/>
      <c r="M42" s="1"/>
      <c r="N42" s="1"/>
      <c r="O42" s="1"/>
      <c r="P42" s="1">
        <f>Cohort_CF!R200*Mincers!C$45*(1+'Cost and Benefit Parameters'!$C$41)^P$6*'Cost and Benefit Parameters'!$C$49</f>
        <v>310755.55645433016</v>
      </c>
      <c r="Q42" s="1">
        <f>Cohort_CF!S200*Mincers!D$45*(1+'Cost and Benefit Parameters'!$C$41)^Q$6*'Cost and Benefit Parameters'!$C$49</f>
        <v>322810.4837016057</v>
      </c>
    </row>
    <row r="43" spans="1:23" x14ac:dyDescent="0.55000000000000004">
      <c r="A43" s="649"/>
      <c r="B43" t="s">
        <v>477</v>
      </c>
      <c r="Q43" s="1">
        <f>Cohort_CF!S201*Mincers!C$45*(1+'Cost and Benefit Parameters'!$C$41)^Q$6*'Cost and Benefit Parameters'!$C$49</f>
        <v>320078.22314796015</v>
      </c>
      <c r="R43" s="1">
        <f>Cohort_CF!T201*Mincers!D$45*(1+'Cost and Benefit Parameters'!$C$41)^R$6*'Cost and Benefit Parameters'!$C$49</f>
        <v>332494.79821265384</v>
      </c>
    </row>
    <row r="44" spans="1:23" x14ac:dyDescent="0.55000000000000004">
      <c r="A44" s="649"/>
      <c r="B44" t="s">
        <v>478</v>
      </c>
      <c r="R44" s="1">
        <f>Cohort_CF!T202*Mincers!C$45*(1+'Cost and Benefit Parameters'!$C$41)^R$6*'Cost and Benefit Parameters'!$C$49</f>
        <v>329680.56984239887</v>
      </c>
      <c r="S44" s="1">
        <f>Cohort_CF!U202*Mincers!D$45*(1+'Cost and Benefit Parameters'!$C$41)^S$6*'Cost and Benefit Parameters'!$C$49</f>
        <v>342469.64215903339</v>
      </c>
    </row>
    <row r="45" spans="1:23" x14ac:dyDescent="0.55000000000000004">
      <c r="A45" s="649"/>
      <c r="B45" t="s">
        <v>479</v>
      </c>
      <c r="S45" s="1">
        <f>Cohort_CF!U203*Mincers!C$45*(1+'Cost and Benefit Parameters'!$C$41)^S$6*'Cost and Benefit Parameters'!$C$49</f>
        <v>339570.98693767079</v>
      </c>
      <c r="T45" s="1">
        <f>Cohort_CF!V203*Mincers!D$45*(1+'Cost and Benefit Parameters'!$C$41)^T$6*'Cost and Benefit Parameters'!$C$49</f>
        <v>352743.73142380448</v>
      </c>
    </row>
    <row r="46" spans="1:23" x14ac:dyDescent="0.55000000000000004">
      <c r="A46" s="649"/>
      <c r="B46" t="s">
        <v>480</v>
      </c>
      <c r="T46" s="1">
        <f>Cohort_CF!V204*Mincers!C$45*(1+'Cost and Benefit Parameters'!$C$41)^T$6*'Cost and Benefit Parameters'!$C$49</f>
        <v>349758.11654580099</v>
      </c>
      <c r="U46" s="1">
        <f>Cohort_CF!W204*Mincers!D$45*(1+'Cost and Benefit Parameters'!$C$41)^U$6*'Cost and Benefit Parameters'!$C$49</f>
        <v>363326.04336651863</v>
      </c>
    </row>
    <row r="47" spans="1:23" x14ac:dyDescent="0.55000000000000004">
      <c r="A47" s="649"/>
      <c r="B47" t="s">
        <v>481</v>
      </c>
      <c r="U47" s="1">
        <f>Cohort_CF!W205*Mincers!C$45*(1+'Cost and Benefit Parameters'!$C$41)^U$6*'Cost and Benefit Parameters'!$C$49</f>
        <v>360250.86004217505</v>
      </c>
      <c r="V47" s="1">
        <f>Cohort_CF!X205*Mincers!D$45*(1+'Cost and Benefit Parameters'!$C$41)^V$6*'Cost and Benefit Parameters'!$C$49</f>
        <v>374225.82466751407</v>
      </c>
    </row>
    <row r="48" spans="1:23" x14ac:dyDescent="0.55000000000000004">
      <c r="A48" s="649"/>
      <c r="B48" t="s">
        <v>482</v>
      </c>
      <c r="V48" s="1">
        <f>Cohort_CF!X206*Mincers!C$45*(1+'Cost and Benefit Parameters'!$C$41)^V$6*'Cost and Benefit Parameters'!$C$49</f>
        <v>371058.38584344019</v>
      </c>
      <c r="W48" s="1">
        <f>Cohort_CF!Y206*Mincers!D$45*(1+'Cost and Benefit Parameters'!$C$41)^W$6*'Cost and Benefit Parameters'!$C$49</f>
        <v>385452.59940753953</v>
      </c>
    </row>
    <row r="49" spans="1:28" x14ac:dyDescent="0.55000000000000004">
      <c r="A49" s="649"/>
      <c r="B49" t="s">
        <v>483</v>
      </c>
      <c r="W49" s="1">
        <f>Cohort_CF!Y207*Mincers!C$45*(1+'Cost and Benefit Parameters'!$C$41)^W$6*'Cost and Benefit Parameters'!$C$49</f>
        <v>382190.13741874346</v>
      </c>
      <c r="X49" s="1">
        <f>Cohort_CF!Z207*Mincers!D$45*(1+'Cost and Benefit Parameters'!$C$41)^X$6*'Cost and Benefit Parameters'!$C$49</f>
        <v>397016.17738976574</v>
      </c>
    </row>
    <row r="50" spans="1:28" x14ac:dyDescent="0.55000000000000004">
      <c r="A50" s="649"/>
      <c r="B50" t="s">
        <v>484</v>
      </c>
      <c r="X50" s="1">
        <f>Cohort_CF!Z208*Mincers!C$45*(1+'Cost and Benefit Parameters'!$C$41)^X$6*'Cost and Benefit Parameters'!$C$49</f>
        <v>393655.84154130571</v>
      </c>
      <c r="Y50" s="1">
        <f>Cohort_CF!AA208*Mincers!D$45*(1+'Cost and Benefit Parameters'!$C$41)^Y$6*'Cost and Benefit Parameters'!$C$49</f>
        <v>408926.66271145869</v>
      </c>
    </row>
    <row r="51" spans="1:28" x14ac:dyDescent="0.55000000000000004">
      <c r="A51" s="649"/>
      <c r="B51" t="s">
        <v>485</v>
      </c>
      <c r="Y51" s="1">
        <f>Cohort_CF!AA209*Mincers!C$45*(1+'Cost and Benefit Parameters'!$C$41)^Y$6*'Cost and Benefit Parameters'!$C$49</f>
        <v>405465.51678754488</v>
      </c>
      <c r="Z51" s="1">
        <f>Cohort_CF!AB209*Mincers!D$45*(1+'Cost and Benefit Parameters'!$C$41)^Z$6*'Cost and Benefit Parameters'!$C$49</f>
        <v>421194.46259280242</v>
      </c>
    </row>
    <row r="52" spans="1:28" x14ac:dyDescent="0.55000000000000004">
      <c r="A52" s="649"/>
      <c r="B52" t="s">
        <v>486</v>
      </c>
      <c r="Z52" s="1">
        <f>Cohort_CF!AB210*Mincers!C$45*(1+'Cost and Benefit Parameters'!$C$41)^Z$6*'Cost and Benefit Parameters'!$C$49</f>
        <v>417629.48229117127</v>
      </c>
      <c r="AA52" s="1">
        <f>Cohort_CF!AC210*Mincers!D$45*(1+'Cost and Benefit Parameters'!$C$41)^AA$6*'Cost and Benefit Parameters'!$C$49</f>
        <v>433830.29647058644</v>
      </c>
    </row>
    <row r="53" spans="1:28" x14ac:dyDescent="0.55000000000000004">
      <c r="A53" s="649"/>
    </row>
    <row r="54" spans="1:28" x14ac:dyDescent="0.55000000000000004">
      <c r="A54" s="649"/>
      <c r="B54" s="329" t="s">
        <v>603</v>
      </c>
      <c r="C54" s="329"/>
      <c r="D54" s="329"/>
      <c r="E54" s="329"/>
      <c r="F54" s="329"/>
      <c r="G54" s="335">
        <f>SUM(G33:G52)</f>
        <v>238168.25813535322</v>
      </c>
      <c r="H54" s="335">
        <f t="shared" ref="H54:AA54" si="1">SUM(H33:H52)</f>
        <v>492720.66196426412</v>
      </c>
      <c r="I54" s="335">
        <f t="shared" si="1"/>
        <v>507502.28182319202</v>
      </c>
      <c r="J54" s="335">
        <f t="shared" si="1"/>
        <v>522727.35027788777</v>
      </c>
      <c r="K54" s="335">
        <f t="shared" si="1"/>
        <v>538409.17078622431</v>
      </c>
      <c r="L54" s="335">
        <f t="shared" si="1"/>
        <v>554561.44590981107</v>
      </c>
      <c r="M54" s="335">
        <f t="shared" si="1"/>
        <v>571198.28928710544</v>
      </c>
      <c r="N54" s="335">
        <f t="shared" si="1"/>
        <v>588334.23796571861</v>
      </c>
      <c r="O54" s="335">
        <f t="shared" si="1"/>
        <v>605984.26510469022</v>
      </c>
      <c r="P54" s="335">
        <f t="shared" si="1"/>
        <v>624163.79305783077</v>
      </c>
      <c r="Q54" s="335">
        <f t="shared" si="1"/>
        <v>642888.70684956585</v>
      </c>
      <c r="R54" s="335">
        <f t="shared" si="1"/>
        <v>662175.36805505271</v>
      </c>
      <c r="S54" s="335">
        <f t="shared" si="1"/>
        <v>682040.62909670419</v>
      </c>
      <c r="T54" s="335">
        <f t="shared" si="1"/>
        <v>702501.84796960547</v>
      </c>
      <c r="U54" s="335">
        <f t="shared" si="1"/>
        <v>723576.90340869362</v>
      </c>
      <c r="V54" s="335">
        <f t="shared" si="1"/>
        <v>745284.21051095426</v>
      </c>
      <c r="W54" s="335">
        <f t="shared" si="1"/>
        <v>767642.73682628293</v>
      </c>
      <c r="X54" s="335">
        <f t="shared" si="1"/>
        <v>790672.01893107151</v>
      </c>
      <c r="Y54" s="335">
        <f t="shared" si="1"/>
        <v>814392.17949900357</v>
      </c>
      <c r="Z54" s="335">
        <f t="shared" si="1"/>
        <v>838823.94488397369</v>
      </c>
      <c r="AA54" s="335">
        <f t="shared" si="1"/>
        <v>433830.29647058644</v>
      </c>
      <c r="AB54" s="329"/>
    </row>
    <row r="55" spans="1:28" x14ac:dyDescent="0.55000000000000004">
      <c r="A55" s="649"/>
    </row>
    <row r="56" spans="1:28" x14ac:dyDescent="0.55000000000000004">
      <c r="A56" s="649"/>
      <c r="B56" s="128" t="s">
        <v>605</v>
      </c>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row>
    <row r="57" spans="1:28" x14ac:dyDescent="0.55000000000000004">
      <c r="A57" s="649"/>
      <c r="B57" t="s">
        <v>466</v>
      </c>
      <c r="H57" s="1">
        <f>Cohort_CF!J307*Mincers!C$45*(1+'Cost and Benefit Parameters'!$C$41)^H$6*'Cost and Benefit Parameters'!$C$49</f>
        <v>237399.9734316908</v>
      </c>
      <c r="I57" s="1">
        <f>Cohort_CF!K307*Mincers!D$45*(1+'Cost and Benefit Parameters'!$C$41)^I$6*'Cost and Benefit Parameters'!$C$49</f>
        <v>246609.2678394152</v>
      </c>
      <c r="J57" s="1"/>
      <c r="K57" s="1"/>
      <c r="L57" s="1"/>
      <c r="M57" s="1"/>
      <c r="N57" s="1"/>
      <c r="O57" s="1"/>
      <c r="P57" s="1"/>
      <c r="Q57" s="1"/>
      <c r="R57" s="1"/>
    </row>
    <row r="58" spans="1:28" x14ac:dyDescent="0.55000000000000004">
      <c r="A58" s="649"/>
      <c r="B58" t="s">
        <v>468</v>
      </c>
      <c r="H58" s="1"/>
      <c r="I58" s="1">
        <f>Cohort_CF!K308*Mincers!C$45*(1+'Cost and Benefit Parameters'!$C$41)^I$6*'Cost and Benefit Parameters'!$C$49</f>
        <v>244521.97263464157</v>
      </c>
      <c r="J58" s="1">
        <f>Cohort_CF!L308*Mincers!D$45*(1+'Cost and Benefit Parameters'!$C$41)^J$6*'Cost and Benefit Parameters'!$C$49</f>
        <v>254007.54587459765</v>
      </c>
      <c r="K58" s="1"/>
      <c r="L58" s="1"/>
      <c r="M58" s="1"/>
      <c r="N58" s="1"/>
      <c r="O58" s="1"/>
      <c r="P58" s="1"/>
      <c r="Q58" s="1"/>
      <c r="R58" s="1"/>
    </row>
    <row r="59" spans="1:28" x14ac:dyDescent="0.55000000000000004">
      <c r="A59" s="649"/>
      <c r="B59" t="s">
        <v>469</v>
      </c>
      <c r="H59" s="1"/>
      <c r="I59" s="1"/>
      <c r="J59" s="1">
        <f>Cohort_CF!L309*Mincers!C$45*(1+'Cost and Benefit Parameters'!$C$41)^J$6*'Cost and Benefit Parameters'!$C$49</f>
        <v>251857.63181368075</v>
      </c>
      <c r="K59" s="1">
        <f>Cohort_CF!M309*Mincers!D$45*(1+'Cost and Benefit Parameters'!$C$41)^K$6*'Cost and Benefit Parameters'!$C$49</f>
        <v>261627.77225083555</v>
      </c>
      <c r="L59" s="1"/>
      <c r="M59" s="1"/>
      <c r="N59" s="1"/>
      <c r="O59" s="1"/>
      <c r="P59" s="1"/>
      <c r="Q59" s="1"/>
      <c r="R59" s="1"/>
    </row>
    <row r="60" spans="1:28" x14ac:dyDescent="0.55000000000000004">
      <c r="A60" s="649"/>
      <c r="B60" t="s">
        <v>470</v>
      </c>
      <c r="H60" s="1"/>
      <c r="I60" s="1"/>
      <c r="J60" s="1"/>
      <c r="K60" s="1">
        <f>Cohort_CF!M310*Mincers!C$45*(1+'Cost and Benefit Parameters'!$C$41)^K$6*'Cost and Benefit Parameters'!$C$49</f>
        <v>259413.36076809117</v>
      </c>
      <c r="L60" s="1">
        <f>Cohort_CF!N310*Mincers!D$45*(1+'Cost and Benefit Parameters'!$C$41)^L$6*'Cost and Benefit Parameters'!$C$49</f>
        <v>269476.60541836068</v>
      </c>
      <c r="M60" s="1"/>
      <c r="N60" s="1"/>
      <c r="O60" s="1"/>
      <c r="P60" s="1"/>
      <c r="Q60" s="1"/>
      <c r="R60" s="1"/>
    </row>
    <row r="61" spans="1:28" x14ac:dyDescent="0.55000000000000004">
      <c r="A61" s="649"/>
      <c r="B61" t="s">
        <v>471</v>
      </c>
      <c r="H61" s="1"/>
      <c r="I61" s="1"/>
      <c r="J61" s="1"/>
      <c r="K61" s="1"/>
      <c r="L61" s="1">
        <f>Cohort_CF!N311*Mincers!C$45*(1+'Cost and Benefit Parameters'!$C$41)^L$6*'Cost and Benefit Parameters'!$C$49</f>
        <v>267195.76159113389</v>
      </c>
      <c r="M61" s="1">
        <f>Cohort_CF!O311*Mincers!D$45*(1+'Cost and Benefit Parameters'!$C$41)^M$6*'Cost and Benefit Parameters'!$C$49</f>
        <v>277560.90358091146</v>
      </c>
      <c r="N61" s="1"/>
      <c r="O61" s="1"/>
      <c r="P61" s="1"/>
      <c r="Q61" s="1"/>
      <c r="R61" s="1"/>
    </row>
    <row r="62" spans="1:28" x14ac:dyDescent="0.55000000000000004">
      <c r="A62" s="649"/>
      <c r="B62" t="s">
        <v>472</v>
      </c>
      <c r="H62" s="1"/>
      <c r="I62" s="1"/>
      <c r="J62" s="1"/>
      <c r="K62" s="1"/>
      <c r="L62" s="1"/>
      <c r="M62" s="1">
        <f>Cohort_CF!O312*Mincers!C$45*(1+'Cost and Benefit Parameters'!$C$41)^M$6*'Cost and Benefit Parameters'!$C$49</f>
        <v>275211.63443886797</v>
      </c>
      <c r="N62" s="1">
        <f>Cohort_CF!P312*Mincers!D$45*(1+'Cost and Benefit Parameters'!$C$41)^N$6*'Cost and Benefit Parameters'!$C$49</f>
        <v>285887.73068833881</v>
      </c>
      <c r="O62" s="1"/>
      <c r="P62" s="1"/>
      <c r="Q62" s="1"/>
      <c r="R62" s="1"/>
    </row>
    <row r="63" spans="1:28" x14ac:dyDescent="0.55000000000000004">
      <c r="A63" s="649"/>
      <c r="B63" t="s">
        <v>473</v>
      </c>
      <c r="H63" s="1"/>
      <c r="I63" s="1"/>
      <c r="J63" s="1"/>
      <c r="K63" s="1"/>
      <c r="L63" s="1"/>
      <c r="M63" s="1"/>
      <c r="N63" s="1">
        <f>Cohort_CF!P313*Mincers!C$45*(1+'Cost and Benefit Parameters'!$C$41)^N$6*'Cost and Benefit Parameters'!$C$49</f>
        <v>283467.98347203399</v>
      </c>
      <c r="O63" s="1">
        <f>Cohort_CF!Q313*Mincers!D$45*(1+'Cost and Benefit Parameters'!$C$41)^O$6*'Cost and Benefit Parameters'!$C$49</f>
        <v>294464.36260898894</v>
      </c>
      <c r="P63" s="1"/>
      <c r="Q63" s="1"/>
      <c r="R63" s="1"/>
    </row>
    <row r="64" spans="1:28" x14ac:dyDescent="0.55000000000000004">
      <c r="A64" s="649"/>
      <c r="B64" t="s">
        <v>474</v>
      </c>
      <c r="H64" s="1"/>
      <c r="I64" s="1"/>
      <c r="J64" s="1"/>
      <c r="K64" s="1"/>
      <c r="L64" s="1"/>
      <c r="M64" s="1"/>
      <c r="N64" s="1"/>
      <c r="O64" s="1">
        <f>Cohort_CF!Q314*Mincers!C$45*(1+'Cost and Benefit Parameters'!$C$41)^O$6*'Cost and Benefit Parameters'!$C$49</f>
        <v>291972.02297619497</v>
      </c>
      <c r="P64" s="1">
        <f>Cohort_CF!R314*Mincers!D$45*(1+'Cost and Benefit Parameters'!$C$41)^P$6*'Cost and Benefit Parameters'!$C$49</f>
        <v>303298.29348725866</v>
      </c>
      <c r="Q64" s="1"/>
      <c r="R64" s="1"/>
    </row>
    <row r="65" spans="1:28" x14ac:dyDescent="0.55000000000000004">
      <c r="A65" s="649"/>
      <c r="B65" t="s">
        <v>475</v>
      </c>
      <c r="H65" s="1"/>
      <c r="I65" s="1"/>
      <c r="J65" s="1"/>
      <c r="K65" s="1"/>
      <c r="L65" s="1"/>
      <c r="M65" s="1"/>
      <c r="N65" s="1"/>
      <c r="O65" s="1"/>
      <c r="P65" s="1">
        <f>Cohort_CF!R315*Mincers!C$45*(1+'Cost and Benefit Parameters'!$C$41)^P$6*'Cost and Benefit Parameters'!$C$49</f>
        <v>300731.18366548087</v>
      </c>
      <c r="Q65" s="1">
        <f>Cohort_CF!S315*Mincers!D$45*(1+'Cost and Benefit Parameters'!$C$41)^Q$6*'Cost and Benefit Parameters'!$C$49</f>
        <v>312397.24229187641</v>
      </c>
      <c r="R65" s="1"/>
    </row>
    <row r="66" spans="1:28" x14ac:dyDescent="0.55000000000000004">
      <c r="A66" s="649"/>
      <c r="B66" t="s">
        <v>476</v>
      </c>
      <c r="H66" s="1"/>
      <c r="I66" s="1"/>
      <c r="J66" s="1"/>
      <c r="K66" s="1"/>
      <c r="L66" s="1"/>
      <c r="M66" s="1"/>
      <c r="N66" s="1"/>
      <c r="O66" s="1"/>
      <c r="P66" s="1"/>
      <c r="Q66" s="1">
        <f>Cohort_CF!S316*Mincers!C$45*(1+'Cost and Benefit Parameters'!$C$41)^Q$6*'Cost and Benefit Parameters'!$C$49</f>
        <v>309753.11917544529</v>
      </c>
      <c r="R66" s="1">
        <f>Cohort_CF!T316*Mincers!D$45*(1+'Cost and Benefit Parameters'!$C$41)^R$6*'Cost and Benefit Parameters'!$C$49</f>
        <v>321769.15956063266</v>
      </c>
    </row>
    <row r="67" spans="1:28" x14ac:dyDescent="0.55000000000000004">
      <c r="A67" s="649"/>
      <c r="B67" t="s">
        <v>477</v>
      </c>
      <c r="R67" s="1">
        <f>Cohort_CF!T317*Mincers!C$45*(1+'Cost and Benefit Parameters'!$C$41)^R$6*'Cost and Benefit Parameters'!$C$49</f>
        <v>319045.71275070863</v>
      </c>
      <c r="S67" s="1">
        <f>Cohort_CF!U317*Mincers!D$45*(1+'Cost and Benefit Parameters'!$C$41)^S$6*'Cost and Benefit Parameters'!$C$49</f>
        <v>331422.23434745165</v>
      </c>
    </row>
    <row r="68" spans="1:28" x14ac:dyDescent="0.55000000000000004">
      <c r="A68" s="649"/>
      <c r="B68" t="s">
        <v>478</v>
      </c>
      <c r="S68" s="1">
        <f>Cohort_CF!U318*Mincers!C$45*(1+'Cost and Benefit Parameters'!$C$41)^S$6*'Cost and Benefit Parameters'!$C$49</f>
        <v>328617.08413322986</v>
      </c>
      <c r="T68" s="1">
        <f>Cohort_CF!V318*Mincers!D$45*(1+'Cost and Benefit Parameters'!$C$41)^T$6*'Cost and Benefit Parameters'!$C$49</f>
        <v>341364.90137787518</v>
      </c>
      <c r="U68" s="1"/>
    </row>
    <row r="69" spans="1:28" x14ac:dyDescent="0.55000000000000004">
      <c r="A69" s="649"/>
      <c r="B69" t="s">
        <v>479</v>
      </c>
      <c r="T69" s="1">
        <f>Cohort_CF!V319*Mincers!C$45*(1+'Cost and Benefit Parameters'!$C$41)^T$6*'Cost and Benefit Parameters'!$C$49</f>
        <v>338475.59665722679</v>
      </c>
      <c r="U69" s="1">
        <f>Cohort_CF!W319*Mincers!D$45*(1+'Cost and Benefit Parameters'!$C$41)^U$6*'Cost and Benefit Parameters'!$C$49</f>
        <v>351605.84841921151</v>
      </c>
    </row>
    <row r="70" spans="1:28" x14ac:dyDescent="0.55000000000000004">
      <c r="A70" s="649"/>
      <c r="B70" t="s">
        <v>480</v>
      </c>
      <c r="U70" s="1">
        <f>Cohort_CF!W320*Mincers!C$45*(1+'Cost and Benefit Parameters'!$C$41)^U$6*'Cost and Benefit Parameters'!$C$49</f>
        <v>348629.86455694359</v>
      </c>
      <c r="V70" s="1">
        <f>Cohort_CF!X320*Mincers!D$45*(1+'Cost and Benefit Parameters'!$C$41)^V$6*'Cost and Benefit Parameters'!$C$49</f>
        <v>362154.02387178777</v>
      </c>
    </row>
    <row r="71" spans="1:28" x14ac:dyDescent="0.55000000000000004">
      <c r="A71" s="649"/>
      <c r="B71" t="s">
        <v>481</v>
      </c>
      <c r="V71" s="1">
        <f>Cohort_CF!X321*Mincers!C$45*(1+'Cost and Benefit Parameters'!$C$41)^V$6*'Cost and Benefit Parameters'!$C$49</f>
        <v>359088.76049365185</v>
      </c>
      <c r="W71" s="1">
        <f>Cohort_CF!Y321*Mincers!D$45*(1+'Cost and Benefit Parameters'!$C$41)^W$6*'Cost and Benefit Parameters'!$C$49</f>
        <v>373018.64458794141</v>
      </c>
    </row>
    <row r="72" spans="1:28" x14ac:dyDescent="0.55000000000000004">
      <c r="A72" s="649"/>
      <c r="B72" t="s">
        <v>482</v>
      </c>
      <c r="W72" s="1">
        <f>Cohort_CF!Y322*Mincers!C$45*(1+'Cost and Benefit Parameters'!$C$41)^W$6*'Cost and Benefit Parameters'!$C$49</f>
        <v>369861.42330846144</v>
      </c>
      <c r="X72" s="1">
        <f>Cohort_CF!Z322*Mincers!D$45*(1+'Cost and Benefit Parameters'!$C$41)^X$6*'Cost and Benefit Parameters'!$C$49</f>
        <v>384209.20392557961</v>
      </c>
    </row>
    <row r="73" spans="1:28" x14ac:dyDescent="0.55000000000000004">
      <c r="A73" s="649"/>
      <c r="B73" t="s">
        <v>483</v>
      </c>
      <c r="X73" s="1">
        <f>Cohort_CF!Z323*Mincers!C$45*(1+'Cost and Benefit Parameters'!$C$41)^X$6*'Cost and Benefit Parameters'!$C$49</f>
        <v>380957.26600771525</v>
      </c>
      <c r="Y73" s="1">
        <f>Cohort_CF!AA323*Mincers!D$45*(1+'Cost and Benefit Parameters'!$C$41)^Y$6*'Cost and Benefit Parameters'!$C$49</f>
        <v>395735.48004334699</v>
      </c>
    </row>
    <row r="74" spans="1:28" x14ac:dyDescent="0.55000000000000004">
      <c r="A74" s="649"/>
      <c r="B74" t="s">
        <v>484</v>
      </c>
      <c r="Y74" s="1">
        <f>Cohort_CF!AA324*Mincers!C$45*(1+'Cost and Benefit Parameters'!$C$41)^Y$6*'Cost and Benefit Parameters'!$C$49</f>
        <v>392385.9839879467</v>
      </c>
      <c r="Z74" s="1">
        <f>Cohort_CF!AB324*Mincers!D$45*(1+'Cost and Benefit Parameters'!$C$41)^Z$6*'Cost and Benefit Parameters'!$C$49</f>
        <v>407607.54444464738</v>
      </c>
    </row>
    <row r="75" spans="1:28" x14ac:dyDescent="0.55000000000000004">
      <c r="A75" s="649"/>
      <c r="B75" t="s">
        <v>485</v>
      </c>
      <c r="Z75" s="1">
        <f>Cohort_CF!AB325*Mincers!C$45*(1+'Cost and Benefit Parameters'!$C$41)^Z$6*'Cost and Benefit Parameters'!$C$49</f>
        <v>404157.56350758509</v>
      </c>
      <c r="AA75" s="1">
        <f>Cohort_CF!AC325*Mincers!D$45*(1+'Cost and Benefit Parameters'!$C$41)^AA$6*'Cost and Benefit Parameters'!$C$49</f>
        <v>419835.77077798679</v>
      </c>
    </row>
    <row r="76" spans="1:28" x14ac:dyDescent="0.55000000000000004">
      <c r="A76" s="649"/>
      <c r="B76" t="s">
        <v>486</v>
      </c>
      <c r="AA76" s="1">
        <f>Cohort_CF!AC326*Mincers!C$45*(1+'Cost and Benefit Parameters'!$C$41)^AA$6*'Cost and Benefit Parameters'!$C$49</f>
        <v>416282.29041281255</v>
      </c>
      <c r="AB76" s="1">
        <f>Cohort_CF!AD326*Mincers!D$45*(1+'Cost and Benefit Parameters'!$C$41)^AB$6*'Cost and Benefit Parameters'!$C$49</f>
        <v>432430.84390132641</v>
      </c>
    </row>
    <row r="77" spans="1:28" x14ac:dyDescent="0.55000000000000004">
      <c r="A77" s="649"/>
    </row>
    <row r="78" spans="1:28" x14ac:dyDescent="0.55000000000000004">
      <c r="A78" s="650"/>
      <c r="B78" s="329" t="s">
        <v>603</v>
      </c>
      <c r="C78" s="329"/>
      <c r="D78" s="329"/>
      <c r="E78" s="329"/>
      <c r="F78" s="329"/>
      <c r="G78" s="329"/>
      <c r="H78" s="335">
        <f>SUM(H57:H76)</f>
        <v>237399.9734316908</v>
      </c>
      <c r="I78" s="335">
        <f t="shared" ref="I78:AB78" si="2">SUM(I57:I76)</f>
        <v>491131.2404740568</v>
      </c>
      <c r="J78" s="335">
        <f t="shared" si="2"/>
        <v>505865.17768827837</v>
      </c>
      <c r="K78" s="335">
        <f t="shared" si="2"/>
        <v>521041.13301892672</v>
      </c>
      <c r="L78" s="335">
        <f t="shared" si="2"/>
        <v>536672.36700949457</v>
      </c>
      <c r="M78" s="335">
        <f>SUM(M57:M76)</f>
        <v>552772.53801977937</v>
      </c>
      <c r="N78" s="335">
        <f>SUM(N57:N76)</f>
        <v>569355.71416037274</v>
      </c>
      <c r="O78" s="335">
        <f t="shared" si="2"/>
        <v>586436.38558518398</v>
      </c>
      <c r="P78" s="335">
        <f t="shared" si="2"/>
        <v>604029.47715273954</v>
      </c>
      <c r="Q78" s="335">
        <f t="shared" si="2"/>
        <v>622150.36146732164</v>
      </c>
      <c r="R78" s="335">
        <f t="shared" si="2"/>
        <v>640814.87231134134</v>
      </c>
      <c r="S78" s="335">
        <f t="shared" si="2"/>
        <v>660039.31848068151</v>
      </c>
      <c r="T78" s="335">
        <f t="shared" si="2"/>
        <v>679840.49803510192</v>
      </c>
      <c r="U78" s="335">
        <f t="shared" si="2"/>
        <v>700235.7129761551</v>
      </c>
      <c r="V78" s="335">
        <f t="shared" si="2"/>
        <v>721242.78436543955</v>
      </c>
      <c r="W78" s="335">
        <f t="shared" si="2"/>
        <v>742880.06789640291</v>
      </c>
      <c r="X78" s="335">
        <f t="shared" si="2"/>
        <v>765166.46993329492</v>
      </c>
      <c r="Y78" s="335">
        <f t="shared" si="2"/>
        <v>788121.46403129376</v>
      </c>
      <c r="Z78" s="335">
        <f t="shared" si="2"/>
        <v>811765.10795223247</v>
      </c>
      <c r="AA78" s="335">
        <f t="shared" si="2"/>
        <v>836118.06119079934</v>
      </c>
      <c r="AB78" s="335">
        <f t="shared" si="2"/>
        <v>432430.84390132641</v>
      </c>
    </row>
    <row r="80" spans="1:28" s="104" customFormat="1" x14ac:dyDescent="0.55000000000000004">
      <c r="B80" s="336" t="s">
        <v>606</v>
      </c>
      <c r="C80" s="336"/>
      <c r="D80" s="336"/>
      <c r="E80" s="336"/>
      <c r="F80" s="337">
        <f>SUM(F30,F54,F78)</f>
        <v>223772.24378517375</v>
      </c>
      <c r="G80" s="337">
        <f t="shared" ref="G80:AB80" si="3">SUM(G30,G54,G78)</f>
        <v>701106.55625398527</v>
      </c>
      <c r="H80" s="337">
        <f t="shared" si="3"/>
        <v>1206947.0824581459</v>
      </c>
      <c r="I80" s="337">
        <f t="shared" si="3"/>
        <v>1489764.7627713056</v>
      </c>
      <c r="J80" s="337">
        <f t="shared" si="3"/>
        <v>1534457.7056544446</v>
      </c>
      <c r="K80" s="337">
        <f t="shared" si="3"/>
        <v>1580491.4368240777</v>
      </c>
      <c r="L80" s="337">
        <f t="shared" si="3"/>
        <v>1627906.1799288001</v>
      </c>
      <c r="M80" s="337">
        <f t="shared" si="3"/>
        <v>1676743.3653266642</v>
      </c>
      <c r="N80" s="337">
        <f t="shared" si="3"/>
        <v>1727045.6662864641</v>
      </c>
      <c r="O80" s="337">
        <f t="shared" si="3"/>
        <v>1778857.0362750583</v>
      </c>
      <c r="P80" s="337">
        <f t="shared" si="3"/>
        <v>1832222.7473633098</v>
      </c>
      <c r="Q80" s="337">
        <f t="shared" si="3"/>
        <v>1887189.4297842092</v>
      </c>
      <c r="R80" s="337">
        <f t="shared" si="3"/>
        <v>1943805.1126777355</v>
      </c>
      <c r="S80" s="337">
        <f t="shared" si="3"/>
        <v>2002119.2660580673</v>
      </c>
      <c r="T80" s="337">
        <f t="shared" si="3"/>
        <v>2062182.8440398092</v>
      </c>
      <c r="U80" s="337">
        <f t="shared" si="3"/>
        <v>2124048.3293610038</v>
      </c>
      <c r="V80" s="337">
        <f t="shared" si="3"/>
        <v>2187769.7792418334</v>
      </c>
      <c r="W80" s="337">
        <f t="shared" si="3"/>
        <v>2253402.8726190887</v>
      </c>
      <c r="X80" s="337">
        <f t="shared" si="3"/>
        <v>2321004.9587976616</v>
      </c>
      <c r="Y80" s="337">
        <f t="shared" si="3"/>
        <v>2390635.1075615911</v>
      </c>
      <c r="Z80" s="337">
        <f t="shared" si="3"/>
        <v>2058196.5972808534</v>
      </c>
      <c r="AA80" s="337">
        <f t="shared" si="3"/>
        <v>1269948.3576613858</v>
      </c>
      <c r="AB80" s="337">
        <f t="shared" si="3"/>
        <v>432430.84390132641</v>
      </c>
    </row>
    <row r="81" spans="1:28" x14ac:dyDescent="0.55000000000000004">
      <c r="B81" s="336" t="s">
        <v>606</v>
      </c>
    </row>
    <row r="82" spans="1:28" ht="20.399999999999999" x14ac:dyDescent="0.75">
      <c r="A82" s="351" t="s">
        <v>256</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row>
    <row r="83" spans="1:28" ht="15.6" x14ac:dyDescent="0.6">
      <c r="A83" s="5"/>
      <c r="B83" s="350" t="s">
        <v>77</v>
      </c>
      <c r="C83" s="138">
        <v>2014</v>
      </c>
      <c r="D83" s="138">
        <v>2015</v>
      </c>
      <c r="E83" s="138">
        <v>2016</v>
      </c>
      <c r="F83" s="138">
        <v>2017</v>
      </c>
      <c r="G83" s="138">
        <v>2018</v>
      </c>
      <c r="H83" s="138">
        <v>2019</v>
      </c>
      <c r="I83" s="138">
        <v>2020</v>
      </c>
      <c r="J83" s="138">
        <v>2021</v>
      </c>
      <c r="K83" s="138">
        <v>2022</v>
      </c>
      <c r="L83" s="138">
        <v>2023</v>
      </c>
      <c r="M83" s="138">
        <v>2024</v>
      </c>
      <c r="N83" s="138">
        <v>2025</v>
      </c>
      <c r="O83" s="138">
        <v>2026</v>
      </c>
      <c r="P83" s="138">
        <v>2027</v>
      </c>
      <c r="Q83" s="138">
        <v>2028</v>
      </c>
      <c r="R83" s="138">
        <v>2029</v>
      </c>
      <c r="S83" s="138">
        <v>2030</v>
      </c>
      <c r="T83" s="138">
        <v>2031</v>
      </c>
      <c r="U83" s="138">
        <v>2032</v>
      </c>
      <c r="V83" s="138">
        <v>2033</v>
      </c>
      <c r="W83" s="138">
        <v>2034</v>
      </c>
      <c r="X83" s="138">
        <v>2035</v>
      </c>
      <c r="Y83" s="138">
        <v>2036</v>
      </c>
      <c r="Z83" s="138">
        <v>2037</v>
      </c>
      <c r="AA83" s="138">
        <v>2038</v>
      </c>
      <c r="AB83" s="138">
        <v>2039</v>
      </c>
    </row>
    <row r="84" spans="1:28" ht="15.6" x14ac:dyDescent="0.6">
      <c r="A84" s="5"/>
      <c r="B84" s="11" t="s">
        <v>524</v>
      </c>
      <c r="C84" s="2"/>
      <c r="D84" s="2"/>
      <c r="E84" s="2"/>
      <c r="F84" s="9">
        <v>0</v>
      </c>
      <c r="G84" s="9">
        <v>1</v>
      </c>
      <c r="H84" s="9">
        <v>2</v>
      </c>
      <c r="I84" s="9">
        <v>3</v>
      </c>
      <c r="J84" s="9">
        <v>4</v>
      </c>
      <c r="K84" s="9">
        <v>5</v>
      </c>
      <c r="L84" s="9">
        <v>6</v>
      </c>
      <c r="M84" s="9">
        <v>7</v>
      </c>
      <c r="N84" s="9">
        <v>8</v>
      </c>
      <c r="O84" s="9">
        <v>9</v>
      </c>
      <c r="P84" s="9">
        <v>10</v>
      </c>
      <c r="Q84" s="9">
        <v>11</v>
      </c>
      <c r="R84" s="9">
        <v>12</v>
      </c>
      <c r="S84" s="9">
        <v>13</v>
      </c>
      <c r="T84" s="9">
        <v>14</v>
      </c>
      <c r="U84" s="9">
        <v>15</v>
      </c>
      <c r="V84" s="9">
        <v>16</v>
      </c>
      <c r="W84" s="9">
        <v>17</v>
      </c>
      <c r="X84" s="9">
        <v>18</v>
      </c>
      <c r="Y84" s="9">
        <v>19</v>
      </c>
      <c r="Z84" s="9">
        <v>20</v>
      </c>
      <c r="AA84" s="9">
        <v>21</v>
      </c>
      <c r="AB84" s="9">
        <v>22</v>
      </c>
    </row>
    <row r="86" spans="1:28" x14ac:dyDescent="0.55000000000000004">
      <c r="A86" s="648" t="s">
        <v>602</v>
      </c>
      <c r="B86" s="128" t="s">
        <v>492</v>
      </c>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row>
    <row r="87" spans="1:28" x14ac:dyDescent="0.55000000000000004">
      <c r="A87" s="649"/>
      <c r="B87" t="s">
        <v>466</v>
      </c>
      <c r="F87" s="1">
        <f>IF(F9="","",F9*Cohort_WP!H75/Cohort_CF!H75)</f>
        <v>363167.90292409627</v>
      </c>
      <c r="G87" s="1">
        <f>IF(G9="","",G9*Cohort_WP!I75/Cohort_CF!I75)</f>
        <v>377256.02639402676</v>
      </c>
      <c r="H87" s="1" t="str">
        <f>IF(H9="","",H9*Cohort_WP!J75/Cohort_CF!J75)</f>
        <v/>
      </c>
      <c r="I87" s="1" t="str">
        <f>IF(I9="","",I9*Cohort_WP!K75/Cohort_CF!K75)</f>
        <v/>
      </c>
      <c r="J87" s="1" t="str">
        <f>IF(J9="","",J9*Cohort_WP!L75/Cohort_CF!L75)</f>
        <v/>
      </c>
      <c r="K87" s="1" t="str">
        <f>IF(K9="","",K9*Cohort_WP!M75/Cohort_CF!M75)</f>
        <v/>
      </c>
      <c r="L87" s="1" t="str">
        <f>IF(L9="","",L9*Cohort_WP!N75/Cohort_CF!N75)</f>
        <v/>
      </c>
      <c r="M87" s="1" t="str">
        <f>IF(M9="","",M9*Cohort_WP!O75/Cohort_CF!O75)</f>
        <v/>
      </c>
      <c r="N87" s="1" t="str">
        <f>IF(N9="","",N9*Cohort_WP!P75/Cohort_CF!P75)</f>
        <v/>
      </c>
      <c r="O87" s="1" t="str">
        <f>IF(O9="","",O9*Cohort_WP!Q75/Cohort_CF!Q75)</f>
        <v/>
      </c>
      <c r="P87" s="1" t="str">
        <f>IF(P9="","",P9*Cohort_WP!R75/Cohort_CF!R75)</f>
        <v/>
      </c>
      <c r="Q87" s="1" t="str">
        <f>IF(Q9="","",Q9*Cohort_WP!S75/Cohort_CF!S75)</f>
        <v/>
      </c>
      <c r="R87" s="1" t="str">
        <f>IF(R9="","",R9*Cohort_WP!T75/Cohort_CF!T75)</f>
        <v/>
      </c>
      <c r="S87" s="1" t="str">
        <f>IF(S9="","",S9*Cohort_WP!U75/Cohort_CF!U75)</f>
        <v/>
      </c>
      <c r="T87" s="1" t="str">
        <f>IF(T9="","",T9*Cohort_WP!V75/Cohort_CF!V75)</f>
        <v/>
      </c>
      <c r="U87" s="1" t="str">
        <f>IF(U9="","",U9*Cohort_WP!W75/Cohort_CF!W75)</f>
        <v/>
      </c>
      <c r="V87" s="1" t="str">
        <f>IF(V9="","",V9*Cohort_WP!X75/Cohort_CF!X75)</f>
        <v/>
      </c>
      <c r="W87" s="1" t="str">
        <f>IF(W9="","",W9*Cohort_WP!Y75/Cohort_CF!Y75)</f>
        <v/>
      </c>
      <c r="X87" s="1" t="str">
        <f>IF(X9="","",X9*Cohort_WP!Z75/Cohort_CF!Z75)</f>
        <v/>
      </c>
      <c r="Y87" s="1" t="str">
        <f>IF(Y9="","",Y9*Cohort_WP!AA75/Cohort_CF!AA75)</f>
        <v/>
      </c>
      <c r="Z87" s="1" t="str">
        <f>IF(Z9="","",Z9*Cohort_WP!AB75/Cohort_CF!AB75)</f>
        <v/>
      </c>
      <c r="AA87" s="1" t="str">
        <f>IF(AA9="","",AA9*Cohort_WP!AC75/Cohort_CF!AC75)</f>
        <v/>
      </c>
      <c r="AB87" s="1" t="str">
        <f>IF(AB9="","",AB9*Cohort_WP!AD75/Cohort_CF!AD75)</f>
        <v/>
      </c>
    </row>
    <row r="88" spans="1:28" x14ac:dyDescent="0.55000000000000004">
      <c r="A88" s="649"/>
      <c r="B88" t="s">
        <v>468</v>
      </c>
      <c r="F88" s="1" t="str">
        <f>IF(F10="","",F10*Cohort_WP!H76/Cohort_CF!H76)</f>
        <v/>
      </c>
      <c r="G88" s="1">
        <f>IF(G10="","",G10*Cohort_WP!I76/Cohort_CF!I76)</f>
        <v>374062.94001181913</v>
      </c>
      <c r="H88" s="1">
        <f>IF(H10="","",H10*Cohort_WP!J76/Cohort_CF!J76)</f>
        <v>388573.70718584751</v>
      </c>
      <c r="I88" s="1" t="str">
        <f>IF(I10="","",I10*Cohort_WP!K76/Cohort_CF!K76)</f>
        <v/>
      </c>
      <c r="J88" s="1" t="str">
        <f>IF(J10="","",J10*Cohort_WP!L76/Cohort_CF!L76)</f>
        <v/>
      </c>
      <c r="K88" s="1" t="str">
        <f>IF(K10="","",K10*Cohort_WP!M76/Cohort_CF!M76)</f>
        <v/>
      </c>
      <c r="L88" s="1" t="str">
        <f>IF(L10="","",L10*Cohort_WP!N76/Cohort_CF!N76)</f>
        <v/>
      </c>
      <c r="M88" s="1" t="str">
        <f>IF(M10="","",M10*Cohort_WP!O76/Cohort_CF!O76)</f>
        <v/>
      </c>
      <c r="N88" s="1" t="str">
        <f>IF(N10="","",N10*Cohort_WP!P76/Cohort_CF!P76)</f>
        <v/>
      </c>
      <c r="O88" s="1" t="str">
        <f>IF(O10="","",O10*Cohort_WP!Q76/Cohort_CF!Q76)</f>
        <v/>
      </c>
      <c r="P88" s="1" t="str">
        <f>IF(P10="","",P10*Cohort_WP!R76/Cohort_CF!R76)</f>
        <v/>
      </c>
      <c r="Q88" s="1" t="str">
        <f>IF(Q10="","",Q10*Cohort_WP!S76/Cohort_CF!S76)</f>
        <v/>
      </c>
      <c r="R88" s="1" t="str">
        <f>IF(R10="","",R10*Cohort_WP!T76/Cohort_CF!T76)</f>
        <v/>
      </c>
      <c r="S88" s="1" t="str">
        <f>IF(S10="","",S10*Cohort_WP!U76/Cohort_CF!U76)</f>
        <v/>
      </c>
      <c r="T88" s="1" t="str">
        <f>IF(T10="","",T10*Cohort_WP!V76/Cohort_CF!V76)</f>
        <v/>
      </c>
      <c r="U88" s="1" t="str">
        <f>IF(U10="","",U10*Cohort_WP!W76/Cohort_CF!W76)</f>
        <v/>
      </c>
      <c r="V88" s="1" t="str">
        <f>IF(V10="","",V10*Cohort_WP!X76/Cohort_CF!X76)</f>
        <v/>
      </c>
      <c r="W88" s="1" t="str">
        <f>IF(W10="","",W10*Cohort_WP!Y76/Cohort_CF!Y76)</f>
        <v/>
      </c>
      <c r="X88" s="1" t="str">
        <f>IF(X10="","",X10*Cohort_WP!Z76/Cohort_CF!Z76)</f>
        <v/>
      </c>
      <c r="Y88" s="1" t="str">
        <f>IF(Y10="","",Y10*Cohort_WP!AA76/Cohort_CF!AA76)</f>
        <v/>
      </c>
      <c r="Z88" s="1" t="str">
        <f>IF(Z10="","",Z10*Cohort_WP!AB76/Cohort_CF!AB76)</f>
        <v/>
      </c>
      <c r="AA88" s="1" t="str">
        <f>IF(AA10="","",AA10*Cohort_WP!AC76/Cohort_CF!AC76)</f>
        <v/>
      </c>
      <c r="AB88" s="1" t="str">
        <f>IF(AB10="","",AB10*Cohort_WP!AD76/Cohort_CF!AD76)</f>
        <v/>
      </c>
    </row>
    <row r="89" spans="1:28" x14ac:dyDescent="0.55000000000000004">
      <c r="A89" s="649"/>
      <c r="B89" t="s">
        <v>469</v>
      </c>
      <c r="F89" s="1" t="str">
        <f>IF(F11="","",F11*Cohort_WP!H77/Cohort_CF!H77)</f>
        <v/>
      </c>
      <c r="G89" s="1" t="str">
        <f>IF(G11="","",G11*Cohort_WP!I77/Cohort_CF!I77)</f>
        <v/>
      </c>
      <c r="H89" s="1">
        <f>IF(H11="","",H11*Cohort_WP!J77/Cohort_CF!J77)</f>
        <v>385284.82821217366</v>
      </c>
      <c r="I89" s="1">
        <f>IF(I11="","",I11*Cohort_WP!K77/Cohort_CF!K77)</f>
        <v>400230.91840142297</v>
      </c>
      <c r="J89" s="1" t="str">
        <f>IF(J11="","",J11*Cohort_WP!L77/Cohort_CF!L77)</f>
        <v/>
      </c>
      <c r="K89" s="1" t="str">
        <f>IF(K11="","",K11*Cohort_WP!M77/Cohort_CF!M77)</f>
        <v/>
      </c>
      <c r="L89" s="1" t="str">
        <f>IF(L11="","",L11*Cohort_WP!N77/Cohort_CF!N77)</f>
        <v/>
      </c>
      <c r="M89" s="1" t="str">
        <f>IF(M11="","",M11*Cohort_WP!O77/Cohort_CF!O77)</f>
        <v/>
      </c>
      <c r="N89" s="1" t="str">
        <f>IF(N11="","",N11*Cohort_WP!P77/Cohort_CF!P77)</f>
        <v/>
      </c>
      <c r="O89" s="1" t="str">
        <f>IF(O11="","",O11*Cohort_WP!Q77/Cohort_CF!Q77)</f>
        <v/>
      </c>
      <c r="P89" s="1" t="str">
        <f>IF(P11="","",P11*Cohort_WP!R77/Cohort_CF!R77)</f>
        <v/>
      </c>
      <c r="Q89" s="1" t="str">
        <f>IF(Q11="","",Q11*Cohort_WP!S77/Cohort_CF!S77)</f>
        <v/>
      </c>
      <c r="R89" s="1" t="str">
        <f>IF(R11="","",R11*Cohort_WP!T77/Cohort_CF!T77)</f>
        <v/>
      </c>
      <c r="S89" s="1" t="str">
        <f>IF(S11="","",S11*Cohort_WP!U77/Cohort_CF!U77)</f>
        <v/>
      </c>
      <c r="T89" s="1" t="str">
        <f>IF(T11="","",T11*Cohort_WP!V77/Cohort_CF!V77)</f>
        <v/>
      </c>
      <c r="U89" s="1" t="str">
        <f>IF(U11="","",U11*Cohort_WP!W77/Cohort_CF!W77)</f>
        <v/>
      </c>
      <c r="V89" s="1" t="str">
        <f>IF(V11="","",V11*Cohort_WP!X77/Cohort_CF!X77)</f>
        <v/>
      </c>
      <c r="W89" s="1" t="str">
        <f>IF(W11="","",W11*Cohort_WP!Y77/Cohort_CF!Y77)</f>
        <v/>
      </c>
      <c r="X89" s="1" t="str">
        <f>IF(X11="","",X11*Cohort_WP!Z77/Cohort_CF!Z77)</f>
        <v/>
      </c>
      <c r="Y89" s="1" t="str">
        <f>IF(Y11="","",Y11*Cohort_WP!AA77/Cohort_CF!AA77)</f>
        <v/>
      </c>
      <c r="Z89" s="1" t="str">
        <f>IF(Z11="","",Z11*Cohort_WP!AB77/Cohort_CF!AB77)</f>
        <v/>
      </c>
      <c r="AA89" s="1" t="str">
        <f>IF(AA11="","",AA11*Cohort_WP!AC77/Cohort_CF!AC77)</f>
        <v/>
      </c>
      <c r="AB89" s="1" t="str">
        <f>IF(AB11="","",AB11*Cohort_WP!AD77/Cohort_CF!AD77)</f>
        <v/>
      </c>
    </row>
    <row r="90" spans="1:28" x14ac:dyDescent="0.55000000000000004">
      <c r="A90" s="649"/>
      <c r="B90" t="s">
        <v>470</v>
      </c>
      <c r="F90" s="1" t="str">
        <f>IF(F12="","",F12*Cohort_WP!H78/Cohort_CF!H78)</f>
        <v/>
      </c>
      <c r="G90" s="1" t="str">
        <f>IF(G12="","",G12*Cohort_WP!I78/Cohort_CF!I78)</f>
        <v/>
      </c>
      <c r="H90" s="1" t="str">
        <f>IF(H12="","",H12*Cohort_WP!J78/Cohort_CF!J78)</f>
        <v/>
      </c>
      <c r="I90" s="1">
        <f>IF(I12="","",I12*Cohort_WP!K78/Cohort_CF!K78)</f>
        <v>396843.37305853894</v>
      </c>
      <c r="J90" s="1">
        <f>IF(J12="","",J12*Cohort_WP!L78/Cohort_CF!L78)</f>
        <v>412237.84595346561</v>
      </c>
      <c r="K90" s="1" t="str">
        <f>IF(K12="","",K12*Cohort_WP!M78/Cohort_CF!M78)</f>
        <v/>
      </c>
      <c r="L90" s="1" t="str">
        <f>IF(L12="","",L12*Cohort_WP!N78/Cohort_CF!N78)</f>
        <v/>
      </c>
      <c r="M90" s="1" t="str">
        <f>IF(M12="","",M12*Cohort_WP!O78/Cohort_CF!O78)</f>
        <v/>
      </c>
      <c r="N90" s="1" t="str">
        <f>IF(N12="","",N12*Cohort_WP!P78/Cohort_CF!P78)</f>
        <v/>
      </c>
      <c r="O90" s="1" t="str">
        <f>IF(O12="","",O12*Cohort_WP!Q78/Cohort_CF!Q78)</f>
        <v/>
      </c>
      <c r="P90" s="1" t="str">
        <f>IF(P12="","",P12*Cohort_WP!R78/Cohort_CF!R78)</f>
        <v/>
      </c>
      <c r="Q90" s="1" t="str">
        <f>IF(Q12="","",Q12*Cohort_WP!S78/Cohort_CF!S78)</f>
        <v/>
      </c>
      <c r="R90" s="1" t="str">
        <f>IF(R12="","",R12*Cohort_WP!T78/Cohort_CF!T78)</f>
        <v/>
      </c>
      <c r="S90" s="1" t="str">
        <f>IF(S12="","",S12*Cohort_WP!U78/Cohort_CF!U78)</f>
        <v/>
      </c>
      <c r="T90" s="1" t="str">
        <f>IF(T12="","",T12*Cohort_WP!V78/Cohort_CF!V78)</f>
        <v/>
      </c>
      <c r="U90" s="1" t="str">
        <f>IF(U12="","",U12*Cohort_WP!W78/Cohort_CF!W78)</f>
        <v/>
      </c>
      <c r="V90" s="1" t="str">
        <f>IF(V12="","",V12*Cohort_WP!X78/Cohort_CF!X78)</f>
        <v/>
      </c>
      <c r="W90" s="1" t="str">
        <f>IF(W12="","",W12*Cohort_WP!Y78/Cohort_CF!Y78)</f>
        <v/>
      </c>
      <c r="X90" s="1" t="str">
        <f>IF(X12="","",X12*Cohort_WP!Z78/Cohort_CF!Z78)</f>
        <v/>
      </c>
      <c r="Y90" s="1" t="str">
        <f>IF(Y12="","",Y12*Cohort_WP!AA78/Cohort_CF!AA78)</f>
        <v/>
      </c>
      <c r="Z90" s="1" t="str">
        <f>IF(Z12="","",Z12*Cohort_WP!AB78/Cohort_CF!AB78)</f>
        <v/>
      </c>
      <c r="AA90" s="1" t="str">
        <f>IF(AA12="","",AA12*Cohort_WP!AC78/Cohort_CF!AC78)</f>
        <v/>
      </c>
      <c r="AB90" s="1" t="str">
        <f>IF(AB12="","",AB12*Cohort_WP!AD78/Cohort_CF!AD78)</f>
        <v/>
      </c>
    </row>
    <row r="91" spans="1:28" x14ac:dyDescent="0.55000000000000004">
      <c r="A91" s="649"/>
      <c r="B91" t="s">
        <v>471</v>
      </c>
      <c r="F91" s="1" t="str">
        <f>IF(F13="","",F13*Cohort_WP!H79/Cohort_CF!H79)</f>
        <v/>
      </c>
      <c r="G91" s="1" t="str">
        <f>IF(G13="","",G13*Cohort_WP!I79/Cohort_CF!I79)</f>
        <v/>
      </c>
      <c r="H91" s="1" t="str">
        <f>IF(H13="","",H13*Cohort_WP!J79/Cohort_CF!J79)</f>
        <v/>
      </c>
      <c r="I91" s="1" t="str">
        <f>IF(I13="","",I13*Cohort_WP!K79/Cohort_CF!K79)</f>
        <v/>
      </c>
      <c r="J91" s="1">
        <f>IF(J13="","",J13*Cohort_WP!L79/Cohort_CF!L79)</f>
        <v>408748.67425029504</v>
      </c>
      <c r="K91" s="1">
        <f>IF(K13="","",K13*Cohort_WP!M79/Cohort_CF!M79)</f>
        <v>424604.9813320695</v>
      </c>
      <c r="L91" s="1" t="str">
        <f>IF(L13="","",L13*Cohort_WP!N79/Cohort_CF!N79)</f>
        <v/>
      </c>
      <c r="M91" s="1" t="str">
        <f>IF(M13="","",M13*Cohort_WP!O79/Cohort_CF!O79)</f>
        <v/>
      </c>
      <c r="N91" s="1" t="str">
        <f>IF(N13="","",N13*Cohort_WP!P79/Cohort_CF!P79)</f>
        <v/>
      </c>
      <c r="O91" s="1" t="str">
        <f>IF(O13="","",O13*Cohort_WP!Q79/Cohort_CF!Q79)</f>
        <v/>
      </c>
      <c r="P91" s="1" t="str">
        <f>IF(P13="","",P13*Cohort_WP!R79/Cohort_CF!R79)</f>
        <v/>
      </c>
      <c r="Q91" s="1" t="str">
        <f>IF(Q13="","",Q13*Cohort_WP!S79/Cohort_CF!S79)</f>
        <v/>
      </c>
      <c r="R91" s="1" t="str">
        <f>IF(R13="","",R13*Cohort_WP!T79/Cohort_CF!T79)</f>
        <v/>
      </c>
      <c r="S91" s="1" t="str">
        <f>IF(S13="","",S13*Cohort_WP!U79/Cohort_CF!U79)</f>
        <v/>
      </c>
      <c r="T91" s="1" t="str">
        <f>IF(T13="","",T13*Cohort_WP!V79/Cohort_CF!V79)</f>
        <v/>
      </c>
      <c r="U91" s="1" t="str">
        <f>IF(U13="","",U13*Cohort_WP!W79/Cohort_CF!W79)</f>
        <v/>
      </c>
      <c r="V91" s="1" t="str">
        <f>IF(V13="","",V13*Cohort_WP!X79/Cohort_CF!X79)</f>
        <v/>
      </c>
      <c r="W91" s="1" t="str">
        <f>IF(W13="","",W13*Cohort_WP!Y79/Cohort_CF!Y79)</f>
        <v/>
      </c>
      <c r="X91" s="1" t="str">
        <f>IF(X13="","",X13*Cohort_WP!Z79/Cohort_CF!Z79)</f>
        <v/>
      </c>
      <c r="Y91" s="1" t="str">
        <f>IF(Y13="","",Y13*Cohort_WP!AA79/Cohort_CF!AA79)</f>
        <v/>
      </c>
      <c r="Z91" s="1" t="str">
        <f>IF(Z13="","",Z13*Cohort_WP!AB79/Cohort_CF!AB79)</f>
        <v/>
      </c>
      <c r="AA91" s="1" t="str">
        <f>IF(AA13="","",AA13*Cohort_WP!AC79/Cohort_CF!AC79)</f>
        <v/>
      </c>
      <c r="AB91" s="1" t="str">
        <f>IF(AB13="","",AB13*Cohort_WP!AD79/Cohort_CF!AD79)</f>
        <v/>
      </c>
    </row>
    <row r="92" spans="1:28" x14ac:dyDescent="0.55000000000000004">
      <c r="A92" s="649"/>
      <c r="B92" t="s">
        <v>472</v>
      </c>
      <c r="F92" s="1" t="str">
        <f>IF(F14="","",F14*Cohort_WP!H80/Cohort_CF!H80)</f>
        <v/>
      </c>
      <c r="G92" s="1" t="str">
        <f>IF(G14="","",G14*Cohort_WP!I80/Cohort_CF!I80)</f>
        <v/>
      </c>
      <c r="H92" s="1" t="str">
        <f>IF(H14="","",H14*Cohort_WP!J80/Cohort_CF!J80)</f>
        <v/>
      </c>
      <c r="I92" s="1" t="str">
        <f>IF(I14="","",I14*Cohort_WP!K80/Cohort_CF!K80)</f>
        <v/>
      </c>
      <c r="J92" s="1" t="str">
        <f>IF(J14="","",J14*Cohort_WP!L80/Cohort_CF!L80)</f>
        <v/>
      </c>
      <c r="K92" s="1">
        <f>IF(K14="","",K14*Cohort_WP!M80/Cohort_CF!M80)</f>
        <v>421011.13447780389</v>
      </c>
      <c r="L92" s="1">
        <f>IF(L14="","",L14*Cohort_WP!N80/Cohort_CF!N80)</f>
        <v>437343.13077203173</v>
      </c>
      <c r="M92" s="1" t="str">
        <f>IF(M14="","",M14*Cohort_WP!O80/Cohort_CF!O80)</f>
        <v/>
      </c>
      <c r="N92" s="1" t="str">
        <f>IF(N14="","",N14*Cohort_WP!P80/Cohort_CF!P80)</f>
        <v/>
      </c>
      <c r="O92" s="1" t="str">
        <f>IF(O14="","",O14*Cohort_WP!Q80/Cohort_CF!Q80)</f>
        <v/>
      </c>
      <c r="P92" s="1" t="str">
        <f>IF(P14="","",P14*Cohort_WP!R80/Cohort_CF!R80)</f>
        <v/>
      </c>
      <c r="Q92" s="1" t="str">
        <f>IF(Q14="","",Q14*Cohort_WP!S80/Cohort_CF!S80)</f>
        <v/>
      </c>
      <c r="R92" s="1" t="str">
        <f>IF(R14="","",R14*Cohort_WP!T80/Cohort_CF!T80)</f>
        <v/>
      </c>
      <c r="S92" s="1" t="str">
        <f>IF(S14="","",S14*Cohort_WP!U80/Cohort_CF!U80)</f>
        <v/>
      </c>
      <c r="T92" s="1" t="str">
        <f>IF(T14="","",T14*Cohort_WP!V80/Cohort_CF!V80)</f>
        <v/>
      </c>
      <c r="U92" s="1" t="str">
        <f>IF(U14="","",U14*Cohort_WP!W80/Cohort_CF!W80)</f>
        <v/>
      </c>
      <c r="V92" s="1" t="str">
        <f>IF(V14="","",V14*Cohort_WP!X80/Cohort_CF!X80)</f>
        <v/>
      </c>
      <c r="W92" s="1" t="str">
        <f>IF(W14="","",W14*Cohort_WP!Y80/Cohort_CF!Y80)</f>
        <v/>
      </c>
      <c r="X92" s="1" t="str">
        <f>IF(X14="","",X14*Cohort_WP!Z80/Cohort_CF!Z80)</f>
        <v/>
      </c>
      <c r="Y92" s="1" t="str">
        <f>IF(Y14="","",Y14*Cohort_WP!AA80/Cohort_CF!AA80)</f>
        <v/>
      </c>
      <c r="Z92" s="1" t="str">
        <f>IF(Z14="","",Z14*Cohort_WP!AB80/Cohort_CF!AB80)</f>
        <v/>
      </c>
      <c r="AA92" s="1" t="str">
        <f>IF(AA14="","",AA14*Cohort_WP!AC80/Cohort_CF!AC80)</f>
        <v/>
      </c>
      <c r="AB92" s="1" t="str">
        <f>IF(AB14="","",AB14*Cohort_WP!AD80/Cohort_CF!AD80)</f>
        <v/>
      </c>
    </row>
    <row r="93" spans="1:28" x14ac:dyDescent="0.55000000000000004">
      <c r="A93" s="649"/>
      <c r="B93" t="s">
        <v>473</v>
      </c>
      <c r="F93" s="1" t="str">
        <f>IF(F15="","",F15*Cohort_WP!H81/Cohort_CF!H81)</f>
        <v/>
      </c>
      <c r="G93" s="1" t="str">
        <f>IF(G15="","",G15*Cohort_WP!I81/Cohort_CF!I81)</f>
        <v/>
      </c>
      <c r="H93" s="1" t="str">
        <f>IF(H15="","",H15*Cohort_WP!J81/Cohort_CF!J81)</f>
        <v/>
      </c>
      <c r="I93" s="1" t="str">
        <f>IF(I15="","",I15*Cohort_WP!K81/Cohort_CF!K81)</f>
        <v/>
      </c>
      <c r="J93" s="1" t="str">
        <f>IF(J15="","",J15*Cohort_WP!L81/Cohort_CF!L81)</f>
        <v/>
      </c>
      <c r="K93" s="1" t="str">
        <f>IF(K15="","",K15*Cohort_WP!M81/Cohort_CF!M81)</f>
        <v/>
      </c>
      <c r="L93" s="1">
        <f>IF(L15="","",L15*Cohort_WP!N81/Cohort_CF!N81)</f>
        <v>433641.468512138</v>
      </c>
      <c r="M93" s="1">
        <f>IF(M15="","",M15*Cohort_WP!O81/Cohort_CF!O81)</f>
        <v>450463.4246951926</v>
      </c>
      <c r="N93" s="1" t="str">
        <f>IF(N15="","",N15*Cohort_WP!P81/Cohort_CF!P81)</f>
        <v/>
      </c>
      <c r="O93" s="1" t="str">
        <f>IF(O15="","",O15*Cohort_WP!Q81/Cohort_CF!Q81)</f>
        <v/>
      </c>
      <c r="P93" s="1" t="str">
        <f>IF(P15="","",P15*Cohort_WP!R81/Cohort_CF!R81)</f>
        <v/>
      </c>
      <c r="Q93" s="1" t="str">
        <f>IF(Q15="","",Q15*Cohort_WP!S81/Cohort_CF!S81)</f>
        <v/>
      </c>
      <c r="R93" s="1" t="str">
        <f>IF(R15="","",R15*Cohort_WP!T81/Cohort_CF!T81)</f>
        <v/>
      </c>
      <c r="S93" s="1" t="str">
        <f>IF(S15="","",S15*Cohort_WP!U81/Cohort_CF!U81)</f>
        <v/>
      </c>
      <c r="T93" s="1" t="str">
        <f>IF(T15="","",T15*Cohort_WP!V81/Cohort_CF!V81)</f>
        <v/>
      </c>
      <c r="U93" s="1" t="str">
        <f>IF(U15="","",U15*Cohort_WP!W81/Cohort_CF!W81)</f>
        <v/>
      </c>
      <c r="V93" s="1" t="str">
        <f>IF(V15="","",V15*Cohort_WP!X81/Cohort_CF!X81)</f>
        <v/>
      </c>
      <c r="W93" s="1" t="str">
        <f>IF(W15="","",W15*Cohort_WP!Y81/Cohort_CF!Y81)</f>
        <v/>
      </c>
      <c r="X93" s="1" t="str">
        <f>IF(X15="","",X15*Cohort_WP!Z81/Cohort_CF!Z81)</f>
        <v/>
      </c>
      <c r="Y93" s="1" t="str">
        <f>IF(Y15="","",Y15*Cohort_WP!AA81/Cohort_CF!AA81)</f>
        <v/>
      </c>
      <c r="Z93" s="1" t="str">
        <f>IF(Z15="","",Z15*Cohort_WP!AB81/Cohort_CF!AB81)</f>
        <v/>
      </c>
      <c r="AA93" s="1" t="str">
        <f>IF(AA15="","",AA15*Cohort_WP!AC81/Cohort_CF!AC81)</f>
        <v/>
      </c>
      <c r="AB93" s="1" t="str">
        <f>IF(AB15="","",AB15*Cohort_WP!AD81/Cohort_CF!AD81)</f>
        <v/>
      </c>
    </row>
    <row r="94" spans="1:28" x14ac:dyDescent="0.55000000000000004">
      <c r="A94" s="649"/>
      <c r="B94" t="s">
        <v>474</v>
      </c>
      <c r="F94" s="1" t="str">
        <f>IF(F16="","",F16*Cohort_WP!H82/Cohort_CF!H82)</f>
        <v/>
      </c>
      <c r="G94" s="1" t="str">
        <f>IF(G16="","",G16*Cohort_WP!I82/Cohort_CF!I82)</f>
        <v/>
      </c>
      <c r="H94" s="1" t="str">
        <f>IF(H16="","",H16*Cohort_WP!J82/Cohort_CF!J82)</f>
        <v/>
      </c>
      <c r="I94" s="1" t="str">
        <f>IF(I16="","",I16*Cohort_WP!K82/Cohort_CF!K82)</f>
        <v/>
      </c>
      <c r="J94" s="1" t="str">
        <f>IF(J16="","",J16*Cohort_WP!L82/Cohort_CF!L82)</f>
        <v/>
      </c>
      <c r="K94" s="1" t="str">
        <f>IF(K16="","",K16*Cohort_WP!M82/Cohort_CF!M82)</f>
        <v/>
      </c>
      <c r="L94" s="1" t="str">
        <f>IF(L16="","",L16*Cohort_WP!N82/Cohort_CF!N82)</f>
        <v/>
      </c>
      <c r="M94" s="1">
        <f>IF(M16="","",M16*Cohort_WP!O82/Cohort_CF!O82)</f>
        <v>446650.71256750217</v>
      </c>
      <c r="N94" s="1">
        <f>IF(N16="","",N16*Cohort_WP!P82/Cohort_CF!P82)</f>
        <v>463977.32743604836</v>
      </c>
      <c r="O94" s="1" t="str">
        <f>IF(O16="","",O16*Cohort_WP!Q82/Cohort_CF!Q82)</f>
        <v/>
      </c>
      <c r="P94" s="1" t="str">
        <f>IF(P16="","",P16*Cohort_WP!R82/Cohort_CF!R82)</f>
        <v/>
      </c>
      <c r="Q94" s="1" t="str">
        <f>IF(Q16="","",Q16*Cohort_WP!S82/Cohort_CF!S82)</f>
        <v/>
      </c>
      <c r="R94" s="1" t="str">
        <f>IF(R16="","",R16*Cohort_WP!T82/Cohort_CF!T82)</f>
        <v/>
      </c>
      <c r="S94" s="1" t="str">
        <f>IF(S16="","",S16*Cohort_WP!U82/Cohort_CF!U82)</f>
        <v/>
      </c>
      <c r="T94" s="1" t="str">
        <f>IF(T16="","",T16*Cohort_WP!V82/Cohort_CF!V82)</f>
        <v/>
      </c>
      <c r="U94" s="1" t="str">
        <f>IF(U16="","",U16*Cohort_WP!W82/Cohort_CF!W82)</f>
        <v/>
      </c>
      <c r="V94" s="1" t="str">
        <f>IF(V16="","",V16*Cohort_WP!X82/Cohort_CF!X82)</f>
        <v/>
      </c>
      <c r="W94" s="1" t="str">
        <f>IF(W16="","",W16*Cohort_WP!Y82/Cohort_CF!Y82)</f>
        <v/>
      </c>
      <c r="X94" s="1" t="str">
        <f>IF(X16="","",X16*Cohort_WP!Z82/Cohort_CF!Z82)</f>
        <v/>
      </c>
      <c r="Y94" s="1" t="str">
        <f>IF(Y16="","",Y16*Cohort_WP!AA82/Cohort_CF!AA82)</f>
        <v/>
      </c>
      <c r="Z94" s="1" t="str">
        <f>IF(Z16="","",Z16*Cohort_WP!AB82/Cohort_CF!AB82)</f>
        <v/>
      </c>
      <c r="AA94" s="1" t="str">
        <f>IF(AA16="","",AA16*Cohort_WP!AC82/Cohort_CF!AC82)</f>
        <v/>
      </c>
      <c r="AB94" s="1" t="str">
        <f>IF(AB16="","",AB16*Cohort_WP!AD82/Cohort_CF!AD82)</f>
        <v/>
      </c>
    </row>
    <row r="95" spans="1:28" x14ac:dyDescent="0.55000000000000004">
      <c r="A95" s="649"/>
      <c r="B95" t="s">
        <v>475</v>
      </c>
      <c r="F95" s="1" t="str">
        <f>IF(F17="","",F17*Cohort_WP!H83/Cohort_CF!H83)</f>
        <v/>
      </c>
      <c r="G95" s="1" t="str">
        <f>IF(G17="","",G17*Cohort_WP!I83/Cohort_CF!I83)</f>
        <v/>
      </c>
      <c r="H95" s="1" t="str">
        <f>IF(H17="","",H17*Cohort_WP!J83/Cohort_CF!J83)</f>
        <v/>
      </c>
      <c r="I95" s="1" t="str">
        <f>IF(I17="","",I17*Cohort_WP!K83/Cohort_CF!K83)</f>
        <v/>
      </c>
      <c r="J95" s="1" t="str">
        <f>IF(J17="","",J17*Cohort_WP!L83/Cohort_CF!L83)</f>
        <v/>
      </c>
      <c r="K95" s="1" t="str">
        <f>IF(K17="","",K17*Cohort_WP!M83/Cohort_CF!M83)</f>
        <v/>
      </c>
      <c r="L95" s="1" t="str">
        <f>IF(L17="","",L17*Cohort_WP!N83/Cohort_CF!N83)</f>
        <v/>
      </c>
      <c r="M95" s="1" t="str">
        <f>IF(M17="","",M17*Cohort_WP!O83/Cohort_CF!O83)</f>
        <v/>
      </c>
      <c r="N95" s="1">
        <f>IF(N17="","",N17*Cohort_WP!P83/Cohort_CF!P83)</f>
        <v>460050.23394452716</v>
      </c>
      <c r="O95" s="1">
        <f>IF(O17="","",O17*Cohort_WP!Q83/Cohort_CF!Q83)</f>
        <v>477896.64725912974</v>
      </c>
      <c r="P95" s="1" t="str">
        <f>IF(P17="","",P17*Cohort_WP!R83/Cohort_CF!R83)</f>
        <v/>
      </c>
      <c r="Q95" s="1" t="str">
        <f>IF(Q17="","",Q17*Cohort_WP!S83/Cohort_CF!S83)</f>
        <v/>
      </c>
      <c r="R95" s="1" t="str">
        <f>IF(R17="","",R17*Cohort_WP!T83/Cohort_CF!T83)</f>
        <v/>
      </c>
      <c r="S95" s="1" t="str">
        <f>IF(S17="","",S17*Cohort_WP!U83/Cohort_CF!U83)</f>
        <v/>
      </c>
      <c r="T95" s="1" t="str">
        <f>IF(T17="","",T17*Cohort_WP!V83/Cohort_CF!V83)</f>
        <v/>
      </c>
      <c r="U95" s="1" t="str">
        <f>IF(U17="","",U17*Cohort_WP!W83/Cohort_CF!W83)</f>
        <v/>
      </c>
      <c r="V95" s="1" t="str">
        <f>IF(V17="","",V17*Cohort_WP!X83/Cohort_CF!X83)</f>
        <v/>
      </c>
      <c r="W95" s="1" t="str">
        <f>IF(W17="","",W17*Cohort_WP!Y83/Cohort_CF!Y83)</f>
        <v/>
      </c>
      <c r="X95" s="1" t="str">
        <f>IF(X17="","",X17*Cohort_WP!Z83/Cohort_CF!Z83)</f>
        <v/>
      </c>
      <c r="Y95" s="1" t="str">
        <f>IF(Y17="","",Y17*Cohort_WP!AA83/Cohort_CF!AA83)</f>
        <v/>
      </c>
      <c r="Z95" s="1" t="str">
        <f>IF(Z17="","",Z17*Cohort_WP!AB83/Cohort_CF!AB83)</f>
        <v/>
      </c>
      <c r="AA95" s="1" t="str">
        <f>IF(AA17="","",AA17*Cohort_WP!AC83/Cohort_CF!AC83)</f>
        <v/>
      </c>
      <c r="AB95" s="1" t="str">
        <f>IF(AB17="","",AB17*Cohort_WP!AD83/Cohort_CF!AD83)</f>
        <v/>
      </c>
    </row>
    <row r="96" spans="1:28" x14ac:dyDescent="0.55000000000000004">
      <c r="A96" s="649"/>
      <c r="B96" t="s">
        <v>476</v>
      </c>
      <c r="F96" s="1" t="str">
        <f>IF(F18="","",F18*Cohort_WP!H84/Cohort_CF!H84)</f>
        <v/>
      </c>
      <c r="G96" s="1" t="str">
        <f>IF(G18="","",G18*Cohort_WP!I84/Cohort_CF!I84)</f>
        <v/>
      </c>
      <c r="H96" s="1" t="str">
        <f>IF(H18="","",H18*Cohort_WP!J84/Cohort_CF!J84)</f>
        <v/>
      </c>
      <c r="I96" s="1" t="str">
        <f>IF(I18="","",I18*Cohort_WP!K84/Cohort_CF!K84)</f>
        <v/>
      </c>
      <c r="J96" s="1" t="str">
        <f>IF(J18="","",J18*Cohort_WP!L84/Cohort_CF!L84)</f>
        <v/>
      </c>
      <c r="K96" s="1" t="str">
        <f>IF(K18="","",K18*Cohort_WP!M84/Cohort_CF!M84)</f>
        <v/>
      </c>
      <c r="L96" s="1" t="str">
        <f>IF(L18="","",L18*Cohort_WP!N84/Cohort_CF!N84)</f>
        <v/>
      </c>
      <c r="M96" s="1" t="str">
        <f>IF(M18="","",M18*Cohort_WP!O84/Cohort_CF!O84)</f>
        <v/>
      </c>
      <c r="N96" s="1" t="str">
        <f>IF(N18="","",N18*Cohort_WP!P84/Cohort_CF!P84)</f>
        <v/>
      </c>
      <c r="O96" s="1">
        <f>IF(O18="","",O18*Cohort_WP!Q84/Cohort_CF!Q84)</f>
        <v>473851.74096286303</v>
      </c>
      <c r="P96" s="1">
        <f>IF(P18="","",P18*Cohort_WP!R84/Cohort_CF!R84)</f>
        <v>492233.54667690379</v>
      </c>
      <c r="Q96" s="1" t="str">
        <f>IF(Q18="","",Q18*Cohort_WP!S84/Cohort_CF!S84)</f>
        <v/>
      </c>
      <c r="R96" s="1" t="str">
        <f>IF(R18="","",R18*Cohort_WP!T84/Cohort_CF!T84)</f>
        <v/>
      </c>
      <c r="S96" s="1" t="str">
        <f>IF(S18="","",S18*Cohort_WP!U84/Cohort_CF!U84)</f>
        <v/>
      </c>
      <c r="T96" s="1" t="str">
        <f>IF(T18="","",T18*Cohort_WP!V84/Cohort_CF!V84)</f>
        <v/>
      </c>
      <c r="U96" s="1" t="str">
        <f>IF(U18="","",U18*Cohort_WP!W84/Cohort_CF!W84)</f>
        <v/>
      </c>
      <c r="V96" s="1" t="str">
        <f>IF(V18="","",V18*Cohort_WP!X84/Cohort_CF!X84)</f>
        <v/>
      </c>
      <c r="W96" s="1" t="str">
        <f>IF(W18="","",W18*Cohort_WP!Y84/Cohort_CF!Y84)</f>
        <v/>
      </c>
      <c r="X96" s="1" t="str">
        <f>IF(X18="","",X18*Cohort_WP!Z84/Cohort_CF!Z84)</f>
        <v/>
      </c>
      <c r="Y96" s="1" t="str">
        <f>IF(Y18="","",Y18*Cohort_WP!AA84/Cohort_CF!AA84)</f>
        <v/>
      </c>
      <c r="Z96" s="1" t="str">
        <f>IF(Z18="","",Z18*Cohort_WP!AB84/Cohort_CF!AB84)</f>
        <v/>
      </c>
      <c r="AA96" s="1" t="str">
        <f>IF(AA18="","",AA18*Cohort_WP!AC84/Cohort_CF!AC84)</f>
        <v/>
      </c>
      <c r="AB96" s="1" t="str">
        <f>IF(AB18="","",AB18*Cohort_WP!AD84/Cohort_CF!AD84)</f>
        <v/>
      </c>
    </row>
    <row r="97" spans="1:28" x14ac:dyDescent="0.55000000000000004">
      <c r="A97" s="649"/>
      <c r="B97" t="s">
        <v>477</v>
      </c>
      <c r="F97" s="1" t="str">
        <f>IF(F19="","",F19*Cohort_WP!H85/Cohort_CF!H85)</f>
        <v/>
      </c>
      <c r="G97" s="1" t="str">
        <f>IF(G19="","",G19*Cohort_WP!I85/Cohort_CF!I85)</f>
        <v/>
      </c>
      <c r="H97" s="1" t="str">
        <f>IF(H19="","",H19*Cohort_WP!J85/Cohort_CF!J85)</f>
        <v/>
      </c>
      <c r="I97" s="1" t="str">
        <f>IF(I19="","",I19*Cohort_WP!K85/Cohort_CF!K85)</f>
        <v/>
      </c>
      <c r="J97" s="1" t="str">
        <f>IF(J19="","",J19*Cohort_WP!L85/Cohort_CF!L85)</f>
        <v/>
      </c>
      <c r="K97" s="1" t="str">
        <f>IF(K19="","",K19*Cohort_WP!M85/Cohort_CF!M85)</f>
        <v/>
      </c>
      <c r="L97" s="1" t="str">
        <f>IF(L19="","",L19*Cohort_WP!N85/Cohort_CF!N85)</f>
        <v/>
      </c>
      <c r="M97" s="1" t="str">
        <f>IF(M19="","",M19*Cohort_WP!O85/Cohort_CF!O85)</f>
        <v/>
      </c>
      <c r="N97" s="1" t="str">
        <f>IF(N19="","",N19*Cohort_WP!P85/Cohort_CF!P85)</f>
        <v/>
      </c>
      <c r="O97" s="1" t="str">
        <f>IF(O19="","",O19*Cohort_WP!Q85/Cohort_CF!Q85)</f>
        <v/>
      </c>
      <c r="P97" s="1">
        <f>IF(P19="","",P19*Cohort_WP!R85/Cohort_CF!R85)</f>
        <v>488067.29319174896</v>
      </c>
      <c r="Q97" s="1">
        <f>IF(Q19="","",Q19*Cohort_WP!S85/Cohort_CF!S85)</f>
        <v>507000.55307721091</v>
      </c>
      <c r="R97" s="1" t="str">
        <f>IF(R19="","",R19*Cohort_WP!T85/Cohort_CF!T85)</f>
        <v/>
      </c>
      <c r="S97" s="1" t="str">
        <f>IF(S19="","",S19*Cohort_WP!U85/Cohort_CF!U85)</f>
        <v/>
      </c>
      <c r="T97" s="1" t="str">
        <f>IF(T19="","",T19*Cohort_WP!V85/Cohort_CF!V85)</f>
        <v/>
      </c>
      <c r="U97" s="1" t="str">
        <f>IF(U19="","",U19*Cohort_WP!W85/Cohort_CF!W85)</f>
        <v/>
      </c>
      <c r="V97" s="1" t="str">
        <f>IF(V19="","",V19*Cohort_WP!X85/Cohort_CF!X85)</f>
        <v/>
      </c>
      <c r="W97" s="1" t="str">
        <f>IF(W19="","",W19*Cohort_WP!Y85/Cohort_CF!Y85)</f>
        <v/>
      </c>
      <c r="X97" s="1" t="str">
        <f>IF(X19="","",X19*Cohort_WP!Z85/Cohort_CF!Z85)</f>
        <v/>
      </c>
      <c r="Y97" s="1" t="str">
        <f>IF(Y19="","",Y19*Cohort_WP!AA85/Cohort_CF!AA85)</f>
        <v/>
      </c>
      <c r="Z97" s="1" t="str">
        <f>IF(Z19="","",Z19*Cohort_WP!AB85/Cohort_CF!AB85)</f>
        <v/>
      </c>
      <c r="AA97" s="1" t="str">
        <f>IF(AA19="","",AA19*Cohort_WP!AC85/Cohort_CF!AC85)</f>
        <v/>
      </c>
      <c r="AB97" s="1" t="str">
        <f>IF(AB19="","",AB19*Cohort_WP!AD85/Cohort_CF!AD85)</f>
        <v/>
      </c>
    </row>
    <row r="98" spans="1:28" x14ac:dyDescent="0.55000000000000004">
      <c r="A98" s="649"/>
      <c r="B98" t="s">
        <v>478</v>
      </c>
      <c r="F98" s="1" t="str">
        <f>IF(F20="","",F20*Cohort_WP!H86/Cohort_CF!H86)</f>
        <v/>
      </c>
      <c r="G98" s="1" t="str">
        <f>IF(G20="","",G20*Cohort_WP!I86/Cohort_CF!I86)</f>
        <v/>
      </c>
      <c r="H98" s="1" t="str">
        <f>IF(H20="","",H20*Cohort_WP!J86/Cohort_CF!J86)</f>
        <v/>
      </c>
      <c r="I98" s="1" t="str">
        <f>IF(I20="","",I20*Cohort_WP!K86/Cohort_CF!K86)</f>
        <v/>
      </c>
      <c r="J98" s="1" t="str">
        <f>IF(J20="","",J20*Cohort_WP!L86/Cohort_CF!L86)</f>
        <v/>
      </c>
      <c r="K98" s="1" t="str">
        <f>IF(K20="","",K20*Cohort_WP!M86/Cohort_CF!M86)</f>
        <v/>
      </c>
      <c r="L98" s="1" t="str">
        <f>IF(L20="","",L20*Cohort_WP!N86/Cohort_CF!N86)</f>
        <v/>
      </c>
      <c r="M98" s="1" t="str">
        <f>IF(M20="","",M20*Cohort_WP!O86/Cohort_CF!O86)</f>
        <v/>
      </c>
      <c r="N98" s="1" t="str">
        <f>IF(N20="","",N20*Cohort_WP!P86/Cohort_CF!P86)</f>
        <v/>
      </c>
      <c r="O98" s="1" t="str">
        <f>IF(O20="","",O20*Cohort_WP!Q86/Cohort_CF!Q86)</f>
        <v/>
      </c>
      <c r="P98" s="1" t="str">
        <f>IF(P20="","",P20*Cohort_WP!R86/Cohort_CF!R86)</f>
        <v/>
      </c>
      <c r="Q98" s="1">
        <f>IF(Q20="","",Q20*Cohort_WP!S86/Cohort_CF!S86)</f>
        <v>502709.31198750145</v>
      </c>
      <c r="R98" s="1">
        <f>IF(R20="","",R20*Cohort_WP!T86/Cohort_CF!T86)</f>
        <v>522210.56966952712</v>
      </c>
      <c r="S98" s="1" t="str">
        <f>IF(S20="","",S20*Cohort_WP!U86/Cohort_CF!U86)</f>
        <v/>
      </c>
      <c r="T98" s="1" t="str">
        <f>IF(T20="","",T20*Cohort_WP!V86/Cohort_CF!V86)</f>
        <v/>
      </c>
      <c r="U98" s="1" t="str">
        <f>IF(U20="","",U20*Cohort_WP!W86/Cohort_CF!W86)</f>
        <v/>
      </c>
      <c r="V98" s="1" t="str">
        <f>IF(V20="","",V20*Cohort_WP!X86/Cohort_CF!X86)</f>
        <v/>
      </c>
      <c r="W98" s="1" t="str">
        <f>IF(W20="","",W20*Cohort_WP!Y86/Cohort_CF!Y86)</f>
        <v/>
      </c>
      <c r="X98" s="1" t="str">
        <f>IF(X20="","",X20*Cohort_WP!Z86/Cohort_CF!Z86)</f>
        <v/>
      </c>
      <c r="Y98" s="1" t="str">
        <f>IF(Y20="","",Y20*Cohort_WP!AA86/Cohort_CF!AA86)</f>
        <v/>
      </c>
      <c r="Z98" s="1" t="str">
        <f>IF(Z20="","",Z20*Cohort_WP!AB86/Cohort_CF!AB86)</f>
        <v/>
      </c>
      <c r="AA98" s="1" t="str">
        <f>IF(AA20="","",AA20*Cohort_WP!AC86/Cohort_CF!AC86)</f>
        <v/>
      </c>
      <c r="AB98" s="1" t="str">
        <f>IF(AB20="","",AB20*Cohort_WP!AD86/Cohort_CF!AD86)</f>
        <v/>
      </c>
    </row>
    <row r="99" spans="1:28" x14ac:dyDescent="0.55000000000000004">
      <c r="A99" s="649"/>
      <c r="B99" t="s">
        <v>479</v>
      </c>
      <c r="F99" s="1" t="str">
        <f>IF(F21="","",F21*Cohort_WP!H87/Cohort_CF!H87)</f>
        <v/>
      </c>
      <c r="G99" s="1" t="str">
        <f>IF(G21="","",G21*Cohort_WP!I87/Cohort_CF!I87)</f>
        <v/>
      </c>
      <c r="H99" s="1" t="str">
        <f>IF(H21="","",H21*Cohort_WP!J87/Cohort_CF!J87)</f>
        <v/>
      </c>
      <c r="I99" s="1" t="str">
        <f>IF(I21="","",I21*Cohort_WP!K87/Cohort_CF!K87)</f>
        <v/>
      </c>
      <c r="J99" s="1" t="str">
        <f>IF(J21="","",J21*Cohort_WP!L87/Cohort_CF!L87)</f>
        <v/>
      </c>
      <c r="K99" s="1" t="str">
        <f>IF(K21="","",K21*Cohort_WP!M87/Cohort_CF!M87)</f>
        <v/>
      </c>
      <c r="L99" s="1" t="str">
        <f>IF(L21="","",L21*Cohort_WP!N87/Cohort_CF!N87)</f>
        <v/>
      </c>
      <c r="M99" s="1" t="str">
        <f>IF(M21="","",M21*Cohort_WP!O87/Cohort_CF!O87)</f>
        <v/>
      </c>
      <c r="N99" s="1" t="str">
        <f>IF(N21="","",N21*Cohort_WP!P87/Cohort_CF!P87)</f>
        <v/>
      </c>
      <c r="O99" s="1" t="str">
        <f>IF(O21="","",O21*Cohort_WP!Q87/Cohort_CF!Q87)</f>
        <v/>
      </c>
      <c r="P99" s="1" t="str">
        <f>IF(P21="","",P21*Cohort_WP!R87/Cohort_CF!R87)</f>
        <v/>
      </c>
      <c r="Q99" s="1" t="str">
        <f>IF(Q21="","",Q21*Cohort_WP!S87/Cohort_CF!S87)</f>
        <v/>
      </c>
      <c r="R99" s="1">
        <f>IF(R21="","",R21*Cohort_WP!T87/Cohort_CF!T87)</f>
        <v>517790.59134712646</v>
      </c>
      <c r="S99" s="1">
        <f>IF(S21="","",S21*Cohort_WP!U87/Cohort_CF!U87)</f>
        <v>537876.88675961294</v>
      </c>
      <c r="T99" s="1" t="str">
        <f>IF(T21="","",T21*Cohort_WP!V87/Cohort_CF!V87)</f>
        <v/>
      </c>
      <c r="U99" s="1" t="str">
        <f>IF(U21="","",U21*Cohort_WP!W87/Cohort_CF!W87)</f>
        <v/>
      </c>
      <c r="V99" s="1" t="str">
        <f>IF(V21="","",V21*Cohort_WP!X87/Cohort_CF!X87)</f>
        <v/>
      </c>
      <c r="W99" s="1" t="str">
        <f>IF(W21="","",W21*Cohort_WP!Y87/Cohort_CF!Y87)</f>
        <v/>
      </c>
      <c r="X99" s="1" t="str">
        <f>IF(X21="","",X21*Cohort_WP!Z87/Cohort_CF!Z87)</f>
        <v/>
      </c>
      <c r="Y99" s="1" t="str">
        <f>IF(Y21="","",Y21*Cohort_WP!AA87/Cohort_CF!AA87)</f>
        <v/>
      </c>
      <c r="Z99" s="1" t="str">
        <f>IF(Z21="","",Z21*Cohort_WP!AB87/Cohort_CF!AB87)</f>
        <v/>
      </c>
      <c r="AA99" s="1" t="str">
        <f>IF(AA21="","",AA21*Cohort_WP!AC87/Cohort_CF!AC87)</f>
        <v/>
      </c>
      <c r="AB99" s="1" t="str">
        <f>IF(AB21="","",AB21*Cohort_WP!AD87/Cohort_CF!AD87)</f>
        <v/>
      </c>
    </row>
    <row r="100" spans="1:28" x14ac:dyDescent="0.55000000000000004">
      <c r="A100" s="649"/>
      <c r="B100" t="s">
        <v>480</v>
      </c>
      <c r="F100" s="1" t="str">
        <f>IF(F22="","",F22*Cohort_WP!H88/Cohort_CF!H88)</f>
        <v/>
      </c>
      <c r="G100" s="1" t="str">
        <f>IF(G22="","",G22*Cohort_WP!I88/Cohort_CF!I88)</f>
        <v/>
      </c>
      <c r="H100" s="1" t="str">
        <f>IF(H22="","",H22*Cohort_WP!J88/Cohort_CF!J88)</f>
        <v/>
      </c>
      <c r="I100" s="1" t="str">
        <f>IF(I22="","",I22*Cohort_WP!K88/Cohort_CF!K88)</f>
        <v/>
      </c>
      <c r="J100" s="1" t="str">
        <f>IF(J22="","",J22*Cohort_WP!L88/Cohort_CF!L88)</f>
        <v/>
      </c>
      <c r="K100" s="1" t="str">
        <f>IF(K22="","",K22*Cohort_WP!M88/Cohort_CF!M88)</f>
        <v/>
      </c>
      <c r="L100" s="1" t="str">
        <f>IF(L22="","",L22*Cohort_WP!N88/Cohort_CF!N88)</f>
        <v/>
      </c>
      <c r="M100" s="1" t="str">
        <f>IF(M22="","",M22*Cohort_WP!O88/Cohort_CF!O88)</f>
        <v/>
      </c>
      <c r="N100" s="1" t="str">
        <f>IF(N22="","",N22*Cohort_WP!P88/Cohort_CF!P88)</f>
        <v/>
      </c>
      <c r="O100" s="1" t="str">
        <f>IF(O22="","",O22*Cohort_WP!Q88/Cohort_CF!Q88)</f>
        <v/>
      </c>
      <c r="P100" s="1" t="str">
        <f>IF(P22="","",P22*Cohort_WP!R88/Cohort_CF!R88)</f>
        <v/>
      </c>
      <c r="Q100" s="1" t="str">
        <f>IF(Q22="","",Q22*Cohort_WP!S88/Cohort_CF!S88)</f>
        <v/>
      </c>
      <c r="R100" s="1" t="str">
        <f>IF(R22="","",R22*Cohort_WP!T88/Cohort_CF!T88)</f>
        <v/>
      </c>
      <c r="S100" s="1">
        <f>IF(S22="","",S22*Cohort_WP!U88/Cohort_CF!U88)</f>
        <v>533324.30908754014</v>
      </c>
      <c r="T100" s="1">
        <f>IF(T22="","",T22*Cohort_WP!V88/Cohort_CF!V88)</f>
        <v>554013.19336240133</v>
      </c>
      <c r="U100" s="1" t="str">
        <f>IF(U22="","",U22*Cohort_WP!W88/Cohort_CF!W88)</f>
        <v/>
      </c>
      <c r="V100" s="1" t="str">
        <f>IF(V22="","",V22*Cohort_WP!X88/Cohort_CF!X88)</f>
        <v/>
      </c>
      <c r="W100" s="1" t="str">
        <f>IF(W22="","",W22*Cohort_WP!Y88/Cohort_CF!Y88)</f>
        <v/>
      </c>
      <c r="X100" s="1" t="str">
        <f>IF(X22="","",X22*Cohort_WP!Z88/Cohort_CF!Z88)</f>
        <v/>
      </c>
      <c r="Y100" s="1" t="str">
        <f>IF(Y22="","",Y22*Cohort_WP!AA88/Cohort_CF!AA88)</f>
        <v/>
      </c>
      <c r="Z100" s="1" t="str">
        <f>IF(Z22="","",Z22*Cohort_WP!AB88/Cohort_CF!AB88)</f>
        <v/>
      </c>
      <c r="AA100" s="1" t="str">
        <f>IF(AA22="","",AA22*Cohort_WP!AC88/Cohort_CF!AC88)</f>
        <v/>
      </c>
      <c r="AB100" s="1" t="str">
        <f>IF(AB22="","",AB22*Cohort_WP!AD88/Cohort_CF!AD88)</f>
        <v/>
      </c>
    </row>
    <row r="101" spans="1:28" x14ac:dyDescent="0.55000000000000004">
      <c r="A101" s="649"/>
      <c r="B101" t="s">
        <v>481</v>
      </c>
      <c r="F101" s="1" t="str">
        <f>IF(F23="","",F23*Cohort_WP!H89/Cohort_CF!H89)</f>
        <v/>
      </c>
      <c r="G101" s="1" t="str">
        <f>IF(G23="","",G23*Cohort_WP!I89/Cohort_CF!I89)</f>
        <v/>
      </c>
      <c r="H101" s="1" t="str">
        <f>IF(H23="","",H23*Cohort_WP!J89/Cohort_CF!J89)</f>
        <v/>
      </c>
      <c r="I101" s="1" t="str">
        <f>IF(I23="","",I23*Cohort_WP!K89/Cohort_CF!K89)</f>
        <v/>
      </c>
      <c r="J101" s="1" t="str">
        <f>IF(J23="","",J23*Cohort_WP!L89/Cohort_CF!L89)</f>
        <v/>
      </c>
      <c r="K101" s="1" t="str">
        <f>IF(K23="","",K23*Cohort_WP!M89/Cohort_CF!M89)</f>
        <v/>
      </c>
      <c r="L101" s="1" t="str">
        <f>IF(L23="","",L23*Cohort_WP!N89/Cohort_CF!N89)</f>
        <v/>
      </c>
      <c r="M101" s="1" t="str">
        <f>IF(M23="","",M23*Cohort_WP!O89/Cohort_CF!O89)</f>
        <v/>
      </c>
      <c r="N101" s="1" t="str">
        <f>IF(N23="","",N23*Cohort_WP!P89/Cohort_CF!P89)</f>
        <v/>
      </c>
      <c r="O101" s="1" t="str">
        <f>IF(O23="","",O23*Cohort_WP!Q89/Cohort_CF!Q89)</f>
        <v/>
      </c>
      <c r="P101" s="1" t="str">
        <f>IF(P23="","",P23*Cohort_WP!R89/Cohort_CF!R89)</f>
        <v/>
      </c>
      <c r="Q101" s="1" t="str">
        <f>IF(Q23="","",Q23*Cohort_WP!S89/Cohort_CF!S89)</f>
        <v/>
      </c>
      <c r="R101" s="1" t="str">
        <f>IF(R23="","",R23*Cohort_WP!T89/Cohort_CF!T89)</f>
        <v/>
      </c>
      <c r="S101" s="1" t="str">
        <f>IF(S23="","",S23*Cohort_WP!U89/Cohort_CF!U89)</f>
        <v/>
      </c>
      <c r="T101" s="1">
        <f>IF(T23="","",T23*Cohort_WP!V89/Cohort_CF!V89)</f>
        <v>549324.03836016648</v>
      </c>
      <c r="U101" s="1">
        <f>IF(U23="","",U23*Cohort_WP!W89/Cohort_CF!W89)</f>
        <v>570633.58916327346</v>
      </c>
      <c r="V101" s="1" t="str">
        <f>IF(V23="","",V23*Cohort_WP!X89/Cohort_CF!X89)</f>
        <v/>
      </c>
      <c r="W101" s="1" t="str">
        <f>IF(W23="","",W23*Cohort_WP!Y89/Cohort_CF!Y89)</f>
        <v/>
      </c>
      <c r="X101" s="1" t="str">
        <f>IF(X23="","",X23*Cohort_WP!Z89/Cohort_CF!Z89)</f>
        <v/>
      </c>
      <c r="Y101" s="1" t="str">
        <f>IF(Y23="","",Y23*Cohort_WP!AA89/Cohort_CF!AA89)</f>
        <v/>
      </c>
      <c r="Z101" s="1" t="str">
        <f>IF(Z23="","",Z23*Cohort_WP!AB89/Cohort_CF!AB89)</f>
        <v/>
      </c>
      <c r="AA101" s="1" t="str">
        <f>IF(AA23="","",AA23*Cohort_WP!AC89/Cohort_CF!AC89)</f>
        <v/>
      </c>
      <c r="AB101" s="1" t="str">
        <f>IF(AB23="","",AB23*Cohort_WP!AD89/Cohort_CF!AD89)</f>
        <v/>
      </c>
    </row>
    <row r="102" spans="1:28" x14ac:dyDescent="0.55000000000000004">
      <c r="A102" s="649"/>
      <c r="B102" t="s">
        <v>482</v>
      </c>
      <c r="F102" s="1" t="str">
        <f>IF(F24="","",F24*Cohort_WP!H90/Cohort_CF!H90)</f>
        <v/>
      </c>
      <c r="G102" s="1" t="str">
        <f>IF(G24="","",G24*Cohort_WP!I90/Cohort_CF!I90)</f>
        <v/>
      </c>
      <c r="H102" s="1" t="str">
        <f>IF(H24="","",H24*Cohort_WP!J90/Cohort_CF!J90)</f>
        <v/>
      </c>
      <c r="I102" s="1" t="str">
        <f>IF(I24="","",I24*Cohort_WP!K90/Cohort_CF!K90)</f>
        <v/>
      </c>
      <c r="J102" s="1" t="str">
        <f>IF(J24="","",J24*Cohort_WP!L90/Cohort_CF!L90)</f>
        <v/>
      </c>
      <c r="K102" s="1" t="str">
        <f>IF(K24="","",K24*Cohort_WP!M90/Cohort_CF!M90)</f>
        <v/>
      </c>
      <c r="L102" s="1" t="str">
        <f>IF(L24="","",L24*Cohort_WP!N90/Cohort_CF!N90)</f>
        <v/>
      </c>
      <c r="M102" s="1" t="str">
        <f>IF(M24="","",M24*Cohort_WP!O90/Cohort_CF!O90)</f>
        <v/>
      </c>
      <c r="N102" s="1" t="str">
        <f>IF(N24="","",N24*Cohort_WP!P90/Cohort_CF!P90)</f>
        <v/>
      </c>
      <c r="O102" s="1" t="str">
        <f>IF(O24="","",O24*Cohort_WP!Q90/Cohort_CF!Q90)</f>
        <v/>
      </c>
      <c r="P102" s="1" t="str">
        <f>IF(P24="","",P24*Cohort_WP!R90/Cohort_CF!R90)</f>
        <v/>
      </c>
      <c r="Q102" s="1" t="str">
        <f>IF(Q24="","",Q24*Cohort_WP!S90/Cohort_CF!S90)</f>
        <v/>
      </c>
      <c r="R102" s="1" t="str">
        <f>IF(R24="","",R24*Cohort_WP!T90/Cohort_CF!T90)</f>
        <v/>
      </c>
      <c r="S102" s="1" t="str">
        <f>IF(S24="","",S24*Cohort_WP!U90/Cohort_CF!U90)</f>
        <v/>
      </c>
      <c r="T102" s="1" t="str">
        <f>IF(T24="","",T24*Cohort_WP!V90/Cohort_CF!V90)</f>
        <v/>
      </c>
      <c r="U102" s="1">
        <f>IF(U24="","",U24*Cohort_WP!W90/Cohort_CF!W90)</f>
        <v>565803.75951097149</v>
      </c>
      <c r="V102" s="1">
        <f>IF(V24="","",V24*Cohort_WP!X90/Cohort_CF!X90)</f>
        <v>587752.59683817148</v>
      </c>
      <c r="W102" s="1" t="str">
        <f>IF(W24="","",W24*Cohort_WP!Y90/Cohort_CF!Y90)</f>
        <v/>
      </c>
      <c r="X102" s="1" t="str">
        <f>IF(X24="","",X24*Cohort_WP!Z90/Cohort_CF!Z90)</f>
        <v/>
      </c>
      <c r="Y102" s="1" t="str">
        <f>IF(Y24="","",Y24*Cohort_WP!AA90/Cohort_CF!AA90)</f>
        <v/>
      </c>
      <c r="Z102" s="1" t="str">
        <f>IF(Z24="","",Z24*Cohort_WP!AB90/Cohort_CF!AB90)</f>
        <v/>
      </c>
      <c r="AA102" s="1" t="str">
        <f>IF(AA24="","",AA24*Cohort_WP!AC90/Cohort_CF!AC90)</f>
        <v/>
      </c>
      <c r="AB102" s="1" t="str">
        <f>IF(AB24="","",AB24*Cohort_WP!AD90/Cohort_CF!AD90)</f>
        <v/>
      </c>
    </row>
    <row r="103" spans="1:28" x14ac:dyDescent="0.55000000000000004">
      <c r="A103" s="649"/>
      <c r="B103" t="s">
        <v>483</v>
      </c>
      <c r="F103" s="1" t="str">
        <f>IF(F25="","",F25*Cohort_WP!H91/Cohort_CF!H91)</f>
        <v/>
      </c>
      <c r="G103" s="1" t="str">
        <f>IF(G25="","",G25*Cohort_WP!I91/Cohort_CF!I91)</f>
        <v/>
      </c>
      <c r="H103" s="1" t="str">
        <f>IF(H25="","",H25*Cohort_WP!J91/Cohort_CF!J91)</f>
        <v/>
      </c>
      <c r="I103" s="1" t="str">
        <f>IF(I25="","",I25*Cohort_WP!K91/Cohort_CF!K91)</f>
        <v/>
      </c>
      <c r="J103" s="1" t="str">
        <f>IF(J25="","",J25*Cohort_WP!L91/Cohort_CF!L91)</f>
        <v/>
      </c>
      <c r="K103" s="1" t="str">
        <f>IF(K25="","",K25*Cohort_WP!M91/Cohort_CF!M91)</f>
        <v/>
      </c>
      <c r="L103" s="1" t="str">
        <f>IF(L25="","",L25*Cohort_WP!N91/Cohort_CF!N91)</f>
        <v/>
      </c>
      <c r="M103" s="1" t="str">
        <f>IF(M25="","",M25*Cohort_WP!O91/Cohort_CF!O91)</f>
        <v/>
      </c>
      <c r="N103" s="1" t="str">
        <f>IF(N25="","",N25*Cohort_WP!P91/Cohort_CF!P91)</f>
        <v/>
      </c>
      <c r="O103" s="1" t="str">
        <f>IF(O25="","",O25*Cohort_WP!Q91/Cohort_CF!Q91)</f>
        <v/>
      </c>
      <c r="P103" s="1" t="str">
        <f>IF(P25="","",P25*Cohort_WP!R91/Cohort_CF!R91)</f>
        <v/>
      </c>
      <c r="Q103" s="1" t="str">
        <f>IF(Q25="","",Q25*Cohort_WP!S91/Cohort_CF!S91)</f>
        <v/>
      </c>
      <c r="R103" s="1" t="str">
        <f>IF(R25="","",R25*Cohort_WP!T91/Cohort_CF!T91)</f>
        <v/>
      </c>
      <c r="S103" s="1" t="str">
        <f>IF(S25="","",S25*Cohort_WP!U91/Cohort_CF!U91)</f>
        <v/>
      </c>
      <c r="T103" s="1" t="str">
        <f>IF(T25="","",T25*Cohort_WP!V91/Cohort_CF!V91)</f>
        <v/>
      </c>
      <c r="U103" s="1" t="str">
        <f>IF(U25="","",U25*Cohort_WP!W91/Cohort_CF!W91)</f>
        <v/>
      </c>
      <c r="V103" s="1">
        <f>IF(V25="","",V25*Cohort_WP!X91/Cohort_CF!X91)</f>
        <v>582777.87229630048</v>
      </c>
      <c r="W103" s="1">
        <f>IF(W25="","",W25*Cohort_WP!Y91/Cohort_CF!Y91)</f>
        <v>605385.17474331672</v>
      </c>
      <c r="X103" s="1" t="str">
        <f>IF(X25="","",X25*Cohort_WP!Z91/Cohort_CF!Z91)</f>
        <v/>
      </c>
      <c r="Y103" s="1" t="str">
        <f>IF(Y25="","",Y25*Cohort_WP!AA91/Cohort_CF!AA91)</f>
        <v/>
      </c>
      <c r="Z103" s="1" t="str">
        <f>IF(Z25="","",Z25*Cohort_WP!AB91/Cohort_CF!AB91)</f>
        <v/>
      </c>
      <c r="AA103" s="1" t="str">
        <f>IF(AA25="","",AA25*Cohort_WP!AC91/Cohort_CF!AC91)</f>
        <v/>
      </c>
      <c r="AB103" s="1" t="str">
        <f>IF(AB25="","",AB25*Cohort_WP!AD91/Cohort_CF!AD91)</f>
        <v/>
      </c>
    </row>
    <row r="104" spans="1:28" x14ac:dyDescent="0.55000000000000004">
      <c r="A104" s="649"/>
      <c r="B104" t="s">
        <v>484</v>
      </c>
      <c r="F104" s="1" t="str">
        <f>IF(F26="","",F26*Cohort_WP!H92/Cohort_CF!H92)</f>
        <v/>
      </c>
      <c r="G104" s="1" t="str">
        <f>IF(G26="","",G26*Cohort_WP!I92/Cohort_CF!I92)</f>
        <v/>
      </c>
      <c r="H104" s="1" t="str">
        <f>IF(H26="","",H26*Cohort_WP!J92/Cohort_CF!J92)</f>
        <v/>
      </c>
      <c r="I104" s="1" t="str">
        <f>IF(I26="","",I26*Cohort_WP!K92/Cohort_CF!K92)</f>
        <v/>
      </c>
      <c r="J104" s="1" t="str">
        <f>IF(J26="","",J26*Cohort_WP!L92/Cohort_CF!L92)</f>
        <v/>
      </c>
      <c r="K104" s="1" t="str">
        <f>IF(K26="","",K26*Cohort_WP!M92/Cohort_CF!M92)</f>
        <v/>
      </c>
      <c r="L104" s="1" t="str">
        <f>IF(L26="","",L26*Cohort_WP!N92/Cohort_CF!N92)</f>
        <v/>
      </c>
      <c r="M104" s="1" t="str">
        <f>IF(M26="","",M26*Cohort_WP!O92/Cohort_CF!O92)</f>
        <v/>
      </c>
      <c r="N104" s="1" t="str">
        <f>IF(N26="","",N26*Cohort_WP!P92/Cohort_CF!P92)</f>
        <v/>
      </c>
      <c r="O104" s="1" t="str">
        <f>IF(O26="","",O26*Cohort_WP!Q92/Cohort_CF!Q92)</f>
        <v/>
      </c>
      <c r="P104" s="1" t="str">
        <f>IF(P26="","",P26*Cohort_WP!R92/Cohort_CF!R92)</f>
        <v/>
      </c>
      <c r="Q104" s="1" t="str">
        <f>IF(Q26="","",Q26*Cohort_WP!S92/Cohort_CF!S92)</f>
        <v/>
      </c>
      <c r="R104" s="1" t="str">
        <f>IF(R26="","",R26*Cohort_WP!T92/Cohort_CF!T92)</f>
        <v/>
      </c>
      <c r="S104" s="1" t="str">
        <f>IF(S26="","",S26*Cohort_WP!U92/Cohort_CF!U92)</f>
        <v/>
      </c>
      <c r="T104" s="1" t="str">
        <f>IF(T26="","",T26*Cohort_WP!V92/Cohort_CF!V92)</f>
        <v/>
      </c>
      <c r="U104" s="1" t="str">
        <f>IF(U26="","",U26*Cohort_WP!W92/Cohort_CF!W92)</f>
        <v/>
      </c>
      <c r="V104" s="1" t="str">
        <f>IF(V26="","",V26*Cohort_WP!X92/Cohort_CF!X92)</f>
        <v/>
      </c>
      <c r="W104" s="1">
        <f>IF(W26="","",W26*Cohort_WP!Y92/Cohort_CF!Y92)</f>
        <v>600261.20846518956</v>
      </c>
      <c r="X104" s="1">
        <f>IF(X26="","",X26*Cohort_WP!Z92/Cohort_CF!Z92)</f>
        <v>623546.72998561617</v>
      </c>
      <c r="Y104" s="1" t="str">
        <f>IF(Y26="","",Y26*Cohort_WP!AA92/Cohort_CF!AA92)</f>
        <v/>
      </c>
      <c r="Z104" s="1" t="str">
        <f>IF(Z26="","",Z26*Cohort_WP!AB92/Cohort_CF!AB92)</f>
        <v/>
      </c>
      <c r="AA104" s="1" t="str">
        <f>IF(AA26="","",AA26*Cohort_WP!AC92/Cohort_CF!AC92)</f>
        <v/>
      </c>
      <c r="AB104" s="1" t="str">
        <f>IF(AB26="","",AB26*Cohort_WP!AD92/Cohort_CF!AD92)</f>
        <v/>
      </c>
    </row>
    <row r="105" spans="1:28" x14ac:dyDescent="0.55000000000000004">
      <c r="A105" s="649"/>
      <c r="B105" t="s">
        <v>485</v>
      </c>
      <c r="F105" s="1" t="str">
        <f>IF(F27="","",F27*Cohort_WP!H93/Cohort_CF!H93)</f>
        <v/>
      </c>
      <c r="G105" s="1" t="str">
        <f>IF(G27="","",G27*Cohort_WP!I93/Cohort_CF!I93)</f>
        <v/>
      </c>
      <c r="H105" s="1" t="str">
        <f>IF(H27="","",H27*Cohort_WP!J93/Cohort_CF!J93)</f>
        <v/>
      </c>
      <c r="I105" s="1" t="str">
        <f>IF(I27="","",I27*Cohort_WP!K93/Cohort_CF!K93)</f>
        <v/>
      </c>
      <c r="J105" s="1" t="str">
        <f>IF(J27="","",J27*Cohort_WP!L93/Cohort_CF!L93)</f>
        <v/>
      </c>
      <c r="K105" s="1" t="str">
        <f>IF(K27="","",K27*Cohort_WP!M93/Cohort_CF!M93)</f>
        <v/>
      </c>
      <c r="L105" s="1" t="str">
        <f>IF(L27="","",L27*Cohort_WP!N93/Cohort_CF!N93)</f>
        <v/>
      </c>
      <c r="M105" s="1" t="str">
        <f>IF(M27="","",M27*Cohort_WP!O93/Cohort_CF!O93)</f>
        <v/>
      </c>
      <c r="N105" s="1" t="str">
        <f>IF(N27="","",N27*Cohort_WP!P93/Cohort_CF!P93)</f>
        <v/>
      </c>
      <c r="O105" s="1" t="str">
        <f>IF(O27="","",O27*Cohort_WP!Q93/Cohort_CF!Q93)</f>
        <v/>
      </c>
      <c r="P105" s="1" t="str">
        <f>IF(P27="","",P27*Cohort_WP!R93/Cohort_CF!R93)</f>
        <v/>
      </c>
      <c r="Q105" s="1" t="str">
        <f>IF(Q27="","",Q27*Cohort_WP!S93/Cohort_CF!S93)</f>
        <v/>
      </c>
      <c r="R105" s="1" t="str">
        <f>IF(R27="","",R27*Cohort_WP!T93/Cohort_CF!T93)</f>
        <v/>
      </c>
      <c r="S105" s="1" t="str">
        <f>IF(S27="","",S27*Cohort_WP!U93/Cohort_CF!U93)</f>
        <v/>
      </c>
      <c r="T105" s="1" t="str">
        <f>IF(T27="","",T27*Cohort_WP!V93/Cohort_CF!V93)</f>
        <v/>
      </c>
      <c r="U105" s="1" t="str">
        <f>IF(U27="","",U27*Cohort_WP!W93/Cohort_CF!W93)</f>
        <v/>
      </c>
      <c r="V105" s="1" t="str">
        <f>IF(V27="","",V27*Cohort_WP!X93/Cohort_CF!X93)</f>
        <v/>
      </c>
      <c r="W105" s="1" t="str">
        <f>IF(W27="","",W27*Cohort_WP!Y93/Cohort_CF!Y93)</f>
        <v/>
      </c>
      <c r="X105" s="1">
        <f>IF(X27="","",X27*Cohort_WP!Z93/Cohort_CF!Z93)</f>
        <v>618269.04471914517</v>
      </c>
      <c r="Y105" s="1">
        <f>IF(Y27="","",Y27*Cohort_WP!AA93/Cohort_CF!AA93)</f>
        <v>642253.13188518456</v>
      </c>
      <c r="Z105" s="1" t="str">
        <f>IF(Z27="","",Z27*Cohort_WP!AB93/Cohort_CF!AB93)</f>
        <v/>
      </c>
      <c r="AA105" s="1" t="str">
        <f>IF(AA27="","",AA27*Cohort_WP!AC93/Cohort_CF!AC93)</f>
        <v/>
      </c>
      <c r="AB105" s="1" t="str">
        <f>IF(AB27="","",AB27*Cohort_WP!AD93/Cohort_CF!AD93)</f>
        <v/>
      </c>
    </row>
    <row r="106" spans="1:28" x14ac:dyDescent="0.55000000000000004">
      <c r="A106" s="649"/>
      <c r="B106" t="s">
        <v>486</v>
      </c>
      <c r="F106" s="1" t="str">
        <f>IF(F28="","",F28*Cohort_WP!H94/Cohort_CF!H94)</f>
        <v/>
      </c>
      <c r="G106" s="1" t="str">
        <f>IF(G28="","",G28*Cohort_WP!I94/Cohort_CF!I94)</f>
        <v/>
      </c>
      <c r="H106" s="1" t="str">
        <f>IF(H28="","",H28*Cohort_WP!J94/Cohort_CF!J94)</f>
        <v/>
      </c>
      <c r="I106" s="1" t="str">
        <f>IF(I28="","",I28*Cohort_WP!K94/Cohort_CF!K94)</f>
        <v/>
      </c>
      <c r="J106" s="1" t="str">
        <f>IF(J28="","",J28*Cohort_WP!L94/Cohort_CF!L94)</f>
        <v/>
      </c>
      <c r="K106" s="1" t="str">
        <f>IF(K28="","",K28*Cohort_WP!M94/Cohort_CF!M94)</f>
        <v/>
      </c>
      <c r="L106" s="1" t="str">
        <f>IF(L28="","",L28*Cohort_WP!N94/Cohort_CF!N94)</f>
        <v/>
      </c>
      <c r="M106" s="1" t="str">
        <f>IF(M28="","",M28*Cohort_WP!O94/Cohort_CF!O94)</f>
        <v/>
      </c>
      <c r="N106" s="1" t="str">
        <f>IF(N28="","",N28*Cohort_WP!P94/Cohort_CF!P94)</f>
        <v/>
      </c>
      <c r="O106" s="1" t="str">
        <f>IF(O28="","",O28*Cohort_WP!Q94/Cohort_CF!Q94)</f>
        <v/>
      </c>
      <c r="P106" s="1" t="str">
        <f>IF(P28="","",P28*Cohort_WP!R94/Cohort_CF!R94)</f>
        <v/>
      </c>
      <c r="Q106" s="1" t="str">
        <f>IF(Q28="","",Q28*Cohort_WP!S94/Cohort_CF!S94)</f>
        <v/>
      </c>
      <c r="R106" s="1" t="str">
        <f>IF(R28="","",R28*Cohort_WP!T94/Cohort_CF!T94)</f>
        <v/>
      </c>
      <c r="S106" s="1" t="str">
        <f>IF(S28="","",S28*Cohort_WP!U94/Cohort_CF!U94)</f>
        <v/>
      </c>
      <c r="T106" s="1" t="str">
        <f>IF(T28="","",T28*Cohort_WP!V94/Cohort_CF!V94)</f>
        <v/>
      </c>
      <c r="U106" s="1" t="str">
        <f>IF(U28="","",U28*Cohort_WP!W94/Cohort_CF!W94)</f>
        <v/>
      </c>
      <c r="V106" s="1" t="str">
        <f>IF(V28="","",V28*Cohort_WP!X94/Cohort_CF!X94)</f>
        <v/>
      </c>
      <c r="W106" s="1" t="str">
        <f>IF(W28="","",W28*Cohort_WP!Y94/Cohort_CF!Y94)</f>
        <v/>
      </c>
      <c r="X106" s="1" t="str">
        <f>IF(X28="","",X28*Cohort_WP!Z94/Cohort_CF!Z94)</f>
        <v/>
      </c>
      <c r="Y106" s="1">
        <f>IF(Y28="","",Y28*Cohort_WP!AA94/Cohort_CF!AA94)</f>
        <v>636817.11606071948</v>
      </c>
      <c r="Z106" s="1">
        <f>IF(Z28="","",Z28*Cohort_WP!AB94/Cohort_CF!AB94)</f>
        <v>661520.72584174015</v>
      </c>
      <c r="AA106" s="1" t="str">
        <f>IF(AA28="","",AA28*Cohort_WP!AC94/Cohort_CF!AC94)</f>
        <v/>
      </c>
      <c r="AB106" s="1" t="str">
        <f>IF(AB28="","",AB28*Cohort_WP!AD94/Cohort_CF!AD94)</f>
        <v/>
      </c>
    </row>
    <row r="107" spans="1:28" x14ac:dyDescent="0.55000000000000004">
      <c r="A107" s="649"/>
    </row>
    <row r="108" spans="1:28" x14ac:dyDescent="0.55000000000000004">
      <c r="A108" s="649"/>
      <c r="B108" s="329" t="s">
        <v>603</v>
      </c>
      <c r="C108" s="329"/>
      <c r="D108" s="329"/>
      <c r="E108" s="329"/>
      <c r="F108" s="335">
        <f>SUM(F87:F106)</f>
        <v>363167.90292409627</v>
      </c>
      <c r="G108" s="335">
        <f t="shared" ref="G108:Z108" si="4">SUM(G87:G106)</f>
        <v>751318.96640584595</v>
      </c>
      <c r="H108" s="335">
        <f t="shared" si="4"/>
        <v>773858.53539802111</v>
      </c>
      <c r="I108" s="335">
        <f t="shared" si="4"/>
        <v>797074.29145996191</v>
      </c>
      <c r="J108" s="335">
        <f t="shared" si="4"/>
        <v>820986.52020376059</v>
      </c>
      <c r="K108" s="335">
        <f t="shared" si="4"/>
        <v>845616.11580987344</v>
      </c>
      <c r="L108" s="335">
        <f t="shared" si="4"/>
        <v>870984.59928416973</v>
      </c>
      <c r="M108" s="335">
        <f t="shared" si="4"/>
        <v>897114.13726269477</v>
      </c>
      <c r="N108" s="335">
        <f t="shared" si="4"/>
        <v>924027.56138057553</v>
      </c>
      <c r="O108" s="335">
        <f t="shared" si="4"/>
        <v>951748.38822199276</v>
      </c>
      <c r="P108" s="335">
        <f t="shared" si="4"/>
        <v>980300.83986865275</v>
      </c>
      <c r="Q108" s="335">
        <f t="shared" si="4"/>
        <v>1009709.8650647124</v>
      </c>
      <c r="R108" s="335">
        <f t="shared" si="4"/>
        <v>1040001.1610166535</v>
      </c>
      <c r="S108" s="335">
        <f t="shared" si="4"/>
        <v>1071201.1958471532</v>
      </c>
      <c r="T108" s="335">
        <f t="shared" si="4"/>
        <v>1103337.2317225677</v>
      </c>
      <c r="U108" s="335">
        <f t="shared" si="4"/>
        <v>1136437.3486742449</v>
      </c>
      <c r="V108" s="335">
        <f t="shared" si="4"/>
        <v>1170530.4691344718</v>
      </c>
      <c r="W108" s="335">
        <f t="shared" si="4"/>
        <v>1205646.3832085063</v>
      </c>
      <c r="X108" s="335">
        <f t="shared" si="4"/>
        <v>1241815.7747047613</v>
      </c>
      <c r="Y108" s="335">
        <f t="shared" si="4"/>
        <v>1279070.247945904</v>
      </c>
      <c r="Z108" s="335">
        <f t="shared" si="4"/>
        <v>661520.72584174015</v>
      </c>
      <c r="AA108" s="329"/>
      <c r="AB108" s="329"/>
    </row>
    <row r="109" spans="1:28" x14ac:dyDescent="0.55000000000000004">
      <c r="A109" s="649"/>
    </row>
    <row r="110" spans="1:28" x14ac:dyDescent="0.55000000000000004">
      <c r="A110" s="649"/>
      <c r="B110" s="128" t="s">
        <v>604</v>
      </c>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row>
    <row r="111" spans="1:28" x14ac:dyDescent="0.55000000000000004">
      <c r="A111" s="649"/>
      <c r="B111" t="s">
        <v>466</v>
      </c>
      <c r="G111">
        <f>IF(G33="","",G33*Cohort_WP!I191/Cohort_CF!I191)</f>
        <v>386531.70467887976</v>
      </c>
      <c r="H111">
        <f>IF(H33="","",H33*Cohort_WP!J191/Cohort_CF!J191)</f>
        <v>401526.16409204254</v>
      </c>
      <c r="I111" t="str">
        <f>IF(I33="","",I33*Cohort_WP!K191/Cohort_CF!K191)</f>
        <v/>
      </c>
      <c r="J111" t="str">
        <f>IF(J33="","",J33*Cohort_WP!L191/Cohort_CF!L191)</f>
        <v/>
      </c>
      <c r="K111" t="str">
        <f>IF(K33="","",K33*Cohort_WP!M191/Cohort_CF!M191)</f>
        <v/>
      </c>
      <c r="L111" t="str">
        <f>IF(L33="","",L33*Cohort_WP!N191/Cohort_CF!N191)</f>
        <v/>
      </c>
      <c r="M111" t="str">
        <f>IF(M33="","",M33*Cohort_WP!O191/Cohort_CF!O191)</f>
        <v/>
      </c>
      <c r="N111" t="str">
        <f>IF(N33="","",N33*Cohort_WP!P191/Cohort_CF!P191)</f>
        <v/>
      </c>
      <c r="O111" t="str">
        <f>IF(O33="","",O33*Cohort_WP!Q191/Cohort_CF!Q191)</f>
        <v/>
      </c>
      <c r="P111" t="str">
        <f>IF(P33="","",P33*Cohort_WP!R191/Cohort_CF!R191)</f>
        <v/>
      </c>
      <c r="Q111" t="str">
        <f>IF(Q33="","",Q33*Cohort_WP!S191/Cohort_CF!S191)</f>
        <v/>
      </c>
      <c r="R111" t="str">
        <f>IF(R33="","",R33*Cohort_WP!T191/Cohort_CF!T191)</f>
        <v/>
      </c>
      <c r="S111" t="str">
        <f>IF(S33="","",S33*Cohort_WP!U191/Cohort_CF!U191)</f>
        <v/>
      </c>
      <c r="T111" t="str">
        <f>IF(T33="","",T33*Cohort_WP!V191/Cohort_CF!V191)</f>
        <v/>
      </c>
      <c r="U111" t="str">
        <f>IF(U33="","",U33*Cohort_WP!W191/Cohort_CF!W191)</f>
        <v/>
      </c>
      <c r="V111" t="str">
        <f>IF(V33="","",V33*Cohort_WP!X191/Cohort_CF!X191)</f>
        <v/>
      </c>
      <c r="W111" t="str">
        <f>IF(W33="","",W33*Cohort_WP!Y191/Cohort_CF!Y191)</f>
        <v/>
      </c>
      <c r="X111" t="str">
        <f>IF(X33="","",X33*Cohort_WP!Z191/Cohort_CF!Z191)</f>
        <v/>
      </c>
      <c r="Y111" t="str">
        <f>IF(Y33="","",Y33*Cohort_WP!AA191/Cohort_CF!AA191)</f>
        <v/>
      </c>
      <c r="Z111" t="str">
        <f>IF(Z33="","",Z33*Cohort_WP!AB191/Cohort_CF!AB191)</f>
        <v/>
      </c>
      <c r="AA111" t="str">
        <f>IF(AA33="","",AA33*Cohort_WP!AC191/Cohort_CF!AC191)</f>
        <v/>
      </c>
      <c r="AB111" t="str">
        <f>IF(AB33="","",AB33*Cohort_WP!AD191/Cohort_CF!AD191)</f>
        <v/>
      </c>
    </row>
    <row r="112" spans="1:28" x14ac:dyDescent="0.55000000000000004">
      <c r="A112" s="649"/>
      <c r="B112" t="s">
        <v>468</v>
      </c>
      <c r="G112" t="str">
        <f>IF(G34="","",G34*Cohort_WP!I192/Cohort_CF!I192)</f>
        <v/>
      </c>
      <c r="H112">
        <f>IF(H34="","",H34*Cohort_WP!J192/Cohort_CF!J192)</f>
        <v>398127.65581924614</v>
      </c>
      <c r="I112">
        <f>IF(I34="","",I34*Cohort_WP!K192/Cohort_CF!K192)</f>
        <v>413571.94901480386</v>
      </c>
      <c r="J112" t="str">
        <f>IF(J34="","",J34*Cohort_WP!L192/Cohort_CF!L192)</f>
        <v/>
      </c>
      <c r="K112" t="str">
        <f>IF(K34="","",K34*Cohort_WP!M192/Cohort_CF!M192)</f>
        <v/>
      </c>
      <c r="L112" t="str">
        <f>IF(L34="","",L34*Cohort_WP!N192/Cohort_CF!N192)</f>
        <v/>
      </c>
      <c r="M112" t="str">
        <f>IF(M34="","",M34*Cohort_WP!O192/Cohort_CF!O192)</f>
        <v/>
      </c>
      <c r="N112" t="str">
        <f>IF(N34="","",N34*Cohort_WP!P192/Cohort_CF!P192)</f>
        <v/>
      </c>
      <c r="O112" t="str">
        <f>IF(O34="","",O34*Cohort_WP!Q192/Cohort_CF!Q192)</f>
        <v/>
      </c>
      <c r="P112" t="str">
        <f>IF(P34="","",P34*Cohort_WP!R192/Cohort_CF!R192)</f>
        <v/>
      </c>
      <c r="Q112" t="str">
        <f>IF(Q34="","",Q34*Cohort_WP!S192/Cohort_CF!S192)</f>
        <v/>
      </c>
      <c r="R112" t="str">
        <f>IF(R34="","",R34*Cohort_WP!T192/Cohort_CF!T192)</f>
        <v/>
      </c>
      <c r="S112" t="str">
        <f>IF(S34="","",S34*Cohort_WP!U192/Cohort_CF!U192)</f>
        <v/>
      </c>
      <c r="T112" t="str">
        <f>IF(T34="","",T34*Cohort_WP!V192/Cohort_CF!V192)</f>
        <v/>
      </c>
      <c r="U112" t="str">
        <f>IF(U34="","",U34*Cohort_WP!W192/Cohort_CF!W192)</f>
        <v/>
      </c>
      <c r="V112" t="str">
        <f>IF(V34="","",V34*Cohort_WP!X192/Cohort_CF!X192)</f>
        <v/>
      </c>
      <c r="W112" t="str">
        <f>IF(W34="","",W34*Cohort_WP!Y192/Cohort_CF!Y192)</f>
        <v/>
      </c>
      <c r="X112" t="str">
        <f>IF(X34="","",X34*Cohort_WP!Z192/Cohort_CF!Z192)</f>
        <v/>
      </c>
      <c r="Y112" t="str">
        <f>IF(Y34="","",Y34*Cohort_WP!AA192/Cohort_CF!AA192)</f>
        <v/>
      </c>
      <c r="Z112" t="str">
        <f>IF(Z34="","",Z34*Cohort_WP!AB192/Cohort_CF!AB192)</f>
        <v/>
      </c>
      <c r="AA112" t="str">
        <f>IF(AA34="","",AA34*Cohort_WP!AC192/Cohort_CF!AC192)</f>
        <v/>
      </c>
      <c r="AB112" t="str">
        <f>IF(AB34="","",AB34*Cohort_WP!AD192/Cohort_CF!AD192)</f>
        <v/>
      </c>
    </row>
    <row r="113" spans="1:28" x14ac:dyDescent="0.55000000000000004">
      <c r="A113" s="649"/>
      <c r="B113" t="s">
        <v>469</v>
      </c>
      <c r="G113" t="str">
        <f>IF(G35="","",G35*Cohort_WP!I193/Cohort_CF!I193)</f>
        <v/>
      </c>
      <c r="H113" t="str">
        <f>IF(H35="","",H35*Cohort_WP!J193/Cohort_CF!J193)</f>
        <v/>
      </c>
      <c r="I113">
        <f>IF(I35="","",I35*Cohort_WP!K193/Cohort_CF!K193)</f>
        <v>410071.48549382365</v>
      </c>
      <c r="J113">
        <f>IF(J35="","",J35*Cohort_WP!L193/Cohort_CF!L193)</f>
        <v>425979.10748524795</v>
      </c>
      <c r="K113" t="str">
        <f>IF(K35="","",K35*Cohort_WP!M193/Cohort_CF!M193)</f>
        <v/>
      </c>
      <c r="L113" t="str">
        <f>IF(L35="","",L35*Cohort_WP!N193/Cohort_CF!N193)</f>
        <v/>
      </c>
      <c r="M113" t="str">
        <f>IF(M35="","",M35*Cohort_WP!O193/Cohort_CF!O193)</f>
        <v/>
      </c>
      <c r="N113" t="str">
        <f>IF(N35="","",N35*Cohort_WP!P193/Cohort_CF!P193)</f>
        <v/>
      </c>
      <c r="O113" t="str">
        <f>IF(O35="","",O35*Cohort_WP!Q193/Cohort_CF!Q193)</f>
        <v/>
      </c>
      <c r="P113" t="str">
        <f>IF(P35="","",P35*Cohort_WP!R193/Cohort_CF!R193)</f>
        <v/>
      </c>
      <c r="Q113" t="str">
        <f>IF(Q35="","",Q35*Cohort_WP!S193/Cohort_CF!S193)</f>
        <v/>
      </c>
      <c r="R113" t="str">
        <f>IF(R35="","",R35*Cohort_WP!T193/Cohort_CF!T193)</f>
        <v/>
      </c>
      <c r="S113" t="str">
        <f>IF(S35="","",S35*Cohort_WP!U193/Cohort_CF!U193)</f>
        <v/>
      </c>
      <c r="T113" t="str">
        <f>IF(T35="","",T35*Cohort_WP!V193/Cohort_CF!V193)</f>
        <v/>
      </c>
      <c r="U113" t="str">
        <f>IF(U35="","",U35*Cohort_WP!W193/Cohort_CF!W193)</f>
        <v/>
      </c>
      <c r="V113" t="str">
        <f>IF(V35="","",V35*Cohort_WP!X193/Cohort_CF!X193)</f>
        <v/>
      </c>
      <c r="W113" t="str">
        <f>IF(W35="","",W35*Cohort_WP!Y193/Cohort_CF!Y193)</f>
        <v/>
      </c>
      <c r="X113" t="str">
        <f>IF(X35="","",X35*Cohort_WP!Z193/Cohort_CF!Z193)</f>
        <v/>
      </c>
      <c r="Y113" t="str">
        <f>IF(Y35="","",Y35*Cohort_WP!AA193/Cohort_CF!AA193)</f>
        <v/>
      </c>
      <c r="Z113" t="str">
        <f>IF(Z35="","",Z35*Cohort_WP!AB193/Cohort_CF!AB193)</f>
        <v/>
      </c>
      <c r="AA113" t="str">
        <f>IF(AA35="","",AA35*Cohort_WP!AC193/Cohort_CF!AC193)</f>
        <v/>
      </c>
      <c r="AB113" t="str">
        <f>IF(AB35="","",AB35*Cohort_WP!AD193/Cohort_CF!AD193)</f>
        <v/>
      </c>
    </row>
    <row r="114" spans="1:28" x14ac:dyDescent="0.55000000000000004">
      <c r="A114" s="649"/>
      <c r="B114" t="s">
        <v>470</v>
      </c>
      <c r="G114" t="str">
        <f>IF(G36="","",G36*Cohort_WP!I194/Cohort_CF!I194)</f>
        <v/>
      </c>
      <c r="H114" t="str">
        <f>IF(H36="","",H36*Cohort_WP!J194/Cohort_CF!J194)</f>
        <v/>
      </c>
      <c r="I114" t="str">
        <f>IF(I36="","",I36*Cohort_WP!K194/Cohort_CF!K194)</f>
        <v/>
      </c>
      <c r="J114">
        <f>IF(J36="","",J36*Cohort_WP!L194/Cohort_CF!L194)</f>
        <v>422373.63005863823</v>
      </c>
      <c r="K114">
        <f>IF(K36="","",K36*Cohort_WP!M194/Cohort_CF!M194)</f>
        <v>438758.48070980533</v>
      </c>
      <c r="L114" t="str">
        <f>IF(L36="","",L36*Cohort_WP!N194/Cohort_CF!N194)</f>
        <v/>
      </c>
      <c r="M114" t="str">
        <f>IF(M36="","",M36*Cohort_WP!O194/Cohort_CF!O194)</f>
        <v/>
      </c>
      <c r="N114" t="str">
        <f>IF(N36="","",N36*Cohort_WP!P194/Cohort_CF!P194)</f>
        <v/>
      </c>
      <c r="O114" t="str">
        <f>IF(O36="","",O36*Cohort_WP!Q194/Cohort_CF!Q194)</f>
        <v/>
      </c>
      <c r="P114" t="str">
        <f>IF(P36="","",P36*Cohort_WP!R194/Cohort_CF!R194)</f>
        <v/>
      </c>
      <c r="Q114" t="str">
        <f>IF(Q36="","",Q36*Cohort_WP!S194/Cohort_CF!S194)</f>
        <v/>
      </c>
      <c r="R114" t="str">
        <f>IF(R36="","",R36*Cohort_WP!T194/Cohort_CF!T194)</f>
        <v/>
      </c>
      <c r="S114" t="str">
        <f>IF(S36="","",S36*Cohort_WP!U194/Cohort_CF!U194)</f>
        <v/>
      </c>
      <c r="T114" t="str">
        <f>IF(T36="","",T36*Cohort_WP!V194/Cohort_CF!V194)</f>
        <v/>
      </c>
      <c r="U114" t="str">
        <f>IF(U36="","",U36*Cohort_WP!W194/Cohort_CF!W194)</f>
        <v/>
      </c>
      <c r="V114" t="str">
        <f>IF(V36="","",V36*Cohort_WP!X194/Cohort_CF!X194)</f>
        <v/>
      </c>
      <c r="W114" t="str">
        <f>IF(W36="","",W36*Cohort_WP!Y194/Cohort_CF!Y194)</f>
        <v/>
      </c>
      <c r="X114" t="str">
        <f>IF(X36="","",X36*Cohort_WP!Z194/Cohort_CF!Z194)</f>
        <v/>
      </c>
      <c r="Y114" t="str">
        <f>IF(Y36="","",Y36*Cohort_WP!AA194/Cohort_CF!AA194)</f>
        <v/>
      </c>
      <c r="Z114" t="str">
        <f>IF(Z36="","",Z36*Cohort_WP!AB194/Cohort_CF!AB194)</f>
        <v/>
      </c>
      <c r="AA114" t="str">
        <f>IF(AA36="","",AA36*Cohort_WP!AC194/Cohort_CF!AC194)</f>
        <v/>
      </c>
      <c r="AB114" t="str">
        <f>IF(AB36="","",AB36*Cohort_WP!AD194/Cohort_CF!AD194)</f>
        <v/>
      </c>
    </row>
    <row r="115" spans="1:28" x14ac:dyDescent="0.55000000000000004">
      <c r="A115" s="649"/>
      <c r="B115" t="s">
        <v>471</v>
      </c>
      <c r="G115" t="str">
        <f>IF(G37="","",G37*Cohort_WP!I195/Cohort_CF!I195)</f>
        <v/>
      </c>
      <c r="H115" t="str">
        <f>IF(H37="","",H37*Cohort_WP!J195/Cohort_CF!J195)</f>
        <v/>
      </c>
      <c r="I115" t="str">
        <f>IF(I37="","",I37*Cohort_WP!K195/Cohort_CF!K195)</f>
        <v/>
      </c>
      <c r="J115" t="str">
        <f>IF(J37="","",J37*Cohort_WP!L195/Cohort_CF!L195)</f>
        <v/>
      </c>
      <c r="K115">
        <f>IF(K37="","",K37*Cohort_WP!M195/Cohort_CF!M195)</f>
        <v>435044.83896039741</v>
      </c>
      <c r="L115">
        <f>IF(L37="","",L37*Cohort_WP!N195/Cohort_CF!N195)</f>
        <v>451921.23513109953</v>
      </c>
      <c r="M115" t="str">
        <f>IF(M37="","",M37*Cohort_WP!O195/Cohort_CF!O195)</f>
        <v/>
      </c>
      <c r="N115" t="str">
        <f>IF(N37="","",N37*Cohort_WP!P195/Cohort_CF!P195)</f>
        <v/>
      </c>
      <c r="O115" t="str">
        <f>IF(O37="","",O37*Cohort_WP!Q195/Cohort_CF!Q195)</f>
        <v/>
      </c>
      <c r="P115" t="str">
        <f>IF(P37="","",P37*Cohort_WP!R195/Cohort_CF!R195)</f>
        <v/>
      </c>
      <c r="Q115" t="str">
        <f>IF(Q37="","",Q37*Cohort_WP!S195/Cohort_CF!S195)</f>
        <v/>
      </c>
      <c r="R115" t="str">
        <f>IF(R37="","",R37*Cohort_WP!T195/Cohort_CF!T195)</f>
        <v/>
      </c>
      <c r="S115" t="str">
        <f>IF(S37="","",S37*Cohort_WP!U195/Cohort_CF!U195)</f>
        <v/>
      </c>
      <c r="T115" t="str">
        <f>IF(T37="","",T37*Cohort_WP!V195/Cohort_CF!V195)</f>
        <v/>
      </c>
      <c r="U115" t="str">
        <f>IF(U37="","",U37*Cohort_WP!W195/Cohort_CF!W195)</f>
        <v/>
      </c>
      <c r="V115" t="str">
        <f>IF(V37="","",V37*Cohort_WP!X195/Cohort_CF!X195)</f>
        <v/>
      </c>
      <c r="W115" t="str">
        <f>IF(W37="","",W37*Cohort_WP!Y195/Cohort_CF!Y195)</f>
        <v/>
      </c>
      <c r="X115" t="str">
        <f>IF(X37="","",X37*Cohort_WP!Z195/Cohort_CF!Z195)</f>
        <v/>
      </c>
      <c r="Y115" t="str">
        <f>IF(Y37="","",Y37*Cohort_WP!AA195/Cohort_CF!AA195)</f>
        <v/>
      </c>
      <c r="Z115" t="str">
        <f>IF(Z37="","",Z37*Cohort_WP!AB195/Cohort_CF!AB195)</f>
        <v/>
      </c>
      <c r="AA115" t="str">
        <f>IF(AA37="","",AA37*Cohort_WP!AC195/Cohort_CF!AC195)</f>
        <v/>
      </c>
      <c r="AB115" t="str">
        <f>IF(AB37="","",AB37*Cohort_WP!AD195/Cohort_CF!AD195)</f>
        <v/>
      </c>
    </row>
    <row r="116" spans="1:28" x14ac:dyDescent="0.55000000000000004">
      <c r="A116" s="649"/>
      <c r="B116" t="s">
        <v>472</v>
      </c>
      <c r="G116" t="str">
        <f>IF(G38="","",G38*Cohort_WP!I196/Cohort_CF!I196)</f>
        <v/>
      </c>
      <c r="H116" t="str">
        <f>IF(H38="","",H38*Cohort_WP!J196/Cohort_CF!J196)</f>
        <v/>
      </c>
      <c r="I116" t="str">
        <f>IF(I38="","",I38*Cohort_WP!K196/Cohort_CF!K196)</f>
        <v/>
      </c>
      <c r="J116" t="str">
        <f>IF(J38="","",J38*Cohort_WP!L196/Cohort_CF!L196)</f>
        <v/>
      </c>
      <c r="K116" t="str">
        <f>IF(K38="","",K38*Cohort_WP!M196/Cohort_CF!M196)</f>
        <v/>
      </c>
      <c r="L116">
        <f>IF(L38="","",L38*Cohort_WP!N196/Cohort_CF!N196)</f>
        <v>448096.18412920926</v>
      </c>
      <c r="M116">
        <f>IF(M38="","",M38*Cohort_WP!O196/Cohort_CF!O196)</f>
        <v>465478.87218503258</v>
      </c>
      <c r="N116" t="str">
        <f>IF(N38="","",N38*Cohort_WP!P196/Cohort_CF!P196)</f>
        <v/>
      </c>
      <c r="O116" t="str">
        <f>IF(O38="","",O38*Cohort_WP!Q196/Cohort_CF!Q196)</f>
        <v/>
      </c>
      <c r="P116" t="str">
        <f>IF(P38="","",P38*Cohort_WP!R196/Cohort_CF!R196)</f>
        <v/>
      </c>
      <c r="Q116" t="str">
        <f>IF(Q38="","",Q38*Cohort_WP!S196/Cohort_CF!S196)</f>
        <v/>
      </c>
      <c r="R116" t="str">
        <f>IF(R38="","",R38*Cohort_WP!T196/Cohort_CF!T196)</f>
        <v/>
      </c>
      <c r="S116" t="str">
        <f>IF(S38="","",S38*Cohort_WP!U196/Cohort_CF!U196)</f>
        <v/>
      </c>
      <c r="T116" t="str">
        <f>IF(T38="","",T38*Cohort_WP!V196/Cohort_CF!V196)</f>
        <v/>
      </c>
      <c r="U116" t="str">
        <f>IF(U38="","",U38*Cohort_WP!W196/Cohort_CF!W196)</f>
        <v/>
      </c>
      <c r="V116" t="str">
        <f>IF(V38="","",V38*Cohort_WP!X196/Cohort_CF!X196)</f>
        <v/>
      </c>
      <c r="W116" t="str">
        <f>IF(W38="","",W38*Cohort_WP!Y196/Cohort_CF!Y196)</f>
        <v/>
      </c>
      <c r="X116" t="str">
        <f>IF(X38="","",X38*Cohort_WP!Z196/Cohort_CF!Z196)</f>
        <v/>
      </c>
      <c r="Y116" t="str">
        <f>IF(Y38="","",Y38*Cohort_WP!AA196/Cohort_CF!AA196)</f>
        <v/>
      </c>
      <c r="Z116" t="str">
        <f>IF(Z38="","",Z38*Cohort_WP!AB196/Cohort_CF!AB196)</f>
        <v/>
      </c>
      <c r="AA116" t="str">
        <f>IF(AA38="","",AA38*Cohort_WP!AC196/Cohort_CF!AC196)</f>
        <v/>
      </c>
      <c r="AB116" t="str">
        <f>IF(AB38="","",AB38*Cohort_WP!AD196/Cohort_CF!AD196)</f>
        <v/>
      </c>
    </row>
    <row r="117" spans="1:28" x14ac:dyDescent="0.55000000000000004">
      <c r="A117" s="649"/>
      <c r="B117" t="s">
        <v>473</v>
      </c>
      <c r="G117" t="str">
        <f>IF(G39="","",G39*Cohort_WP!I197/Cohort_CF!I197)</f>
        <v/>
      </c>
      <c r="H117" t="str">
        <f>IF(H39="","",H39*Cohort_WP!J197/Cohort_CF!J197)</f>
        <v/>
      </c>
      <c r="I117" t="str">
        <f>IF(I39="","",I39*Cohort_WP!K197/Cohort_CF!K197)</f>
        <v/>
      </c>
      <c r="J117" t="str">
        <f>IF(J39="","",J39*Cohort_WP!L197/Cohort_CF!L197)</f>
        <v/>
      </c>
      <c r="K117" t="str">
        <f>IF(K39="","",K39*Cohort_WP!M197/Cohort_CF!M197)</f>
        <v/>
      </c>
      <c r="L117" t="str">
        <f>IF(L39="","",L39*Cohort_WP!N197/Cohort_CF!N197)</f>
        <v/>
      </c>
      <c r="M117">
        <f>IF(M39="","",M39*Cohort_WP!O197/Cohort_CF!O197)</f>
        <v>461539.06965308567</v>
      </c>
      <c r="N117">
        <f>IF(N39="","",N39*Cohort_WP!P197/Cohort_CF!P197)</f>
        <v>479443.23835058342</v>
      </c>
      <c r="O117" t="str">
        <f>IF(O39="","",O39*Cohort_WP!Q197/Cohort_CF!Q197)</f>
        <v/>
      </c>
      <c r="P117" t="str">
        <f>IF(P39="","",P39*Cohort_WP!R197/Cohort_CF!R197)</f>
        <v/>
      </c>
      <c r="Q117" t="str">
        <f>IF(Q39="","",Q39*Cohort_WP!S197/Cohort_CF!S197)</f>
        <v/>
      </c>
      <c r="R117" t="str">
        <f>IF(R39="","",R39*Cohort_WP!T197/Cohort_CF!T197)</f>
        <v/>
      </c>
      <c r="S117" t="str">
        <f>IF(S39="","",S39*Cohort_WP!U197/Cohort_CF!U197)</f>
        <v/>
      </c>
      <c r="T117" t="str">
        <f>IF(T39="","",T39*Cohort_WP!V197/Cohort_CF!V197)</f>
        <v/>
      </c>
      <c r="U117" t="str">
        <f>IF(U39="","",U39*Cohort_WP!W197/Cohort_CF!W197)</f>
        <v/>
      </c>
      <c r="V117" t="str">
        <f>IF(V39="","",V39*Cohort_WP!X197/Cohort_CF!X197)</f>
        <v/>
      </c>
      <c r="W117" t="str">
        <f>IF(W39="","",W39*Cohort_WP!Y197/Cohort_CF!Y197)</f>
        <v/>
      </c>
      <c r="X117" t="str">
        <f>IF(X39="","",X39*Cohort_WP!Z197/Cohort_CF!Z197)</f>
        <v/>
      </c>
      <c r="Y117" t="str">
        <f>IF(Y39="","",Y39*Cohort_WP!AA197/Cohort_CF!AA197)</f>
        <v/>
      </c>
      <c r="Z117" t="str">
        <f>IF(Z39="","",Z39*Cohort_WP!AB197/Cohort_CF!AB197)</f>
        <v/>
      </c>
      <c r="AA117" t="str">
        <f>IF(AA39="","",AA39*Cohort_WP!AC197/Cohort_CF!AC197)</f>
        <v/>
      </c>
      <c r="AB117" t="str">
        <f>IF(AB39="","",AB39*Cohort_WP!AD197/Cohort_CF!AD197)</f>
        <v/>
      </c>
    </row>
    <row r="118" spans="1:28" x14ac:dyDescent="0.55000000000000004">
      <c r="A118" s="649"/>
      <c r="B118" t="s">
        <v>474</v>
      </c>
      <c r="G118" t="str">
        <f>IF(G40="","",G40*Cohort_WP!I198/Cohort_CF!I198)</f>
        <v/>
      </c>
      <c r="H118" t="str">
        <f>IF(H40="","",H40*Cohort_WP!J198/Cohort_CF!J198)</f>
        <v/>
      </c>
      <c r="I118" t="str">
        <f>IF(I40="","",I40*Cohort_WP!K198/Cohort_CF!K198)</f>
        <v/>
      </c>
      <c r="J118" t="str">
        <f>IF(J40="","",J40*Cohort_WP!L198/Cohort_CF!L198)</f>
        <v/>
      </c>
      <c r="K118" t="str">
        <f>IF(K40="","",K40*Cohort_WP!M198/Cohort_CF!M198)</f>
        <v/>
      </c>
      <c r="L118" t="str">
        <f>IF(L40="","",L40*Cohort_WP!N198/Cohort_CF!N198)</f>
        <v/>
      </c>
      <c r="M118" t="str">
        <f>IF(M40="","",M40*Cohort_WP!O198/Cohort_CF!O198)</f>
        <v/>
      </c>
      <c r="N118">
        <f>IF(N40="","",N40*Cohort_WP!P198/Cohort_CF!P198)</f>
        <v>475385.2417426781</v>
      </c>
      <c r="O118">
        <f>IF(O40="","",O40*Cohort_WP!Q198/Cohort_CF!Q198)</f>
        <v>493826.535501101</v>
      </c>
      <c r="P118" t="str">
        <f>IF(P40="","",P40*Cohort_WP!R198/Cohort_CF!R198)</f>
        <v/>
      </c>
      <c r="Q118" t="str">
        <f>IF(Q40="","",Q40*Cohort_WP!S198/Cohort_CF!S198)</f>
        <v/>
      </c>
      <c r="R118" t="str">
        <f>IF(R40="","",R40*Cohort_WP!T198/Cohort_CF!T198)</f>
        <v/>
      </c>
      <c r="S118" t="str">
        <f>IF(S40="","",S40*Cohort_WP!U198/Cohort_CF!U198)</f>
        <v/>
      </c>
      <c r="T118" t="str">
        <f>IF(T40="","",T40*Cohort_WP!V198/Cohort_CF!V198)</f>
        <v/>
      </c>
      <c r="U118" t="str">
        <f>IF(U40="","",U40*Cohort_WP!W198/Cohort_CF!W198)</f>
        <v/>
      </c>
      <c r="V118" t="str">
        <f>IF(V40="","",V40*Cohort_WP!X198/Cohort_CF!X198)</f>
        <v/>
      </c>
      <c r="W118" t="str">
        <f>IF(W40="","",W40*Cohort_WP!Y198/Cohort_CF!Y198)</f>
        <v/>
      </c>
      <c r="X118" t="str">
        <f>IF(X40="","",X40*Cohort_WP!Z198/Cohort_CF!Z198)</f>
        <v/>
      </c>
      <c r="Y118" t="str">
        <f>IF(Y40="","",Y40*Cohort_WP!AA198/Cohort_CF!AA198)</f>
        <v/>
      </c>
      <c r="Z118" t="str">
        <f>IF(Z40="","",Z40*Cohort_WP!AB198/Cohort_CF!AB198)</f>
        <v/>
      </c>
      <c r="AA118" t="str">
        <f>IF(AA40="","",AA40*Cohort_WP!AC198/Cohort_CF!AC198)</f>
        <v/>
      </c>
      <c r="AB118" t="str">
        <f>IF(AB40="","",AB40*Cohort_WP!AD198/Cohort_CF!AD198)</f>
        <v/>
      </c>
    </row>
    <row r="119" spans="1:28" x14ac:dyDescent="0.55000000000000004">
      <c r="A119" s="649"/>
      <c r="B119" t="s">
        <v>475</v>
      </c>
      <c r="G119" t="str">
        <f>IF(G41="","",G41*Cohort_WP!I199/Cohort_CF!I199)</f>
        <v/>
      </c>
      <c r="H119" t="str">
        <f>IF(H41="","",H41*Cohort_WP!J199/Cohort_CF!J199)</f>
        <v/>
      </c>
      <c r="I119" t="str">
        <f>IF(I41="","",I41*Cohort_WP!K199/Cohort_CF!K199)</f>
        <v/>
      </c>
      <c r="J119" t="str">
        <f>IF(J41="","",J41*Cohort_WP!L199/Cohort_CF!L199)</f>
        <v/>
      </c>
      <c r="K119" t="str">
        <f>IF(K41="","",K41*Cohort_WP!M199/Cohort_CF!M199)</f>
        <v/>
      </c>
      <c r="L119" t="str">
        <f>IF(L41="","",L41*Cohort_WP!N199/Cohort_CF!N199)</f>
        <v/>
      </c>
      <c r="M119" t="str">
        <f>IF(M41="","",M41*Cohort_WP!O199/Cohort_CF!O199)</f>
        <v/>
      </c>
      <c r="N119" t="str">
        <f>IF(N41="","",N41*Cohort_WP!P199/Cohort_CF!P199)</f>
        <v/>
      </c>
      <c r="O119">
        <f>IF(O41="","",O41*Cohort_WP!Q199/Cohort_CF!Q199)</f>
        <v>489646.79899495858</v>
      </c>
      <c r="P119">
        <f>IF(P41="","",P41*Cohort_WP!R199/Cohort_CF!R199)</f>
        <v>508641.33156613406</v>
      </c>
      <c r="Q119" t="str">
        <f>IF(Q41="","",Q41*Cohort_WP!S199/Cohort_CF!S199)</f>
        <v/>
      </c>
      <c r="R119" t="str">
        <f>IF(R41="","",R41*Cohort_WP!T199/Cohort_CF!T199)</f>
        <v/>
      </c>
      <c r="S119" t="str">
        <f>IF(S41="","",S41*Cohort_WP!U199/Cohort_CF!U199)</f>
        <v/>
      </c>
      <c r="T119" t="str">
        <f>IF(T41="","",T41*Cohort_WP!V199/Cohort_CF!V199)</f>
        <v/>
      </c>
      <c r="U119" t="str">
        <f>IF(U41="","",U41*Cohort_WP!W199/Cohort_CF!W199)</f>
        <v/>
      </c>
      <c r="V119" t="str">
        <f>IF(V41="","",V41*Cohort_WP!X199/Cohort_CF!X199)</f>
        <v/>
      </c>
      <c r="W119" t="str">
        <f>IF(W41="","",W41*Cohort_WP!Y199/Cohort_CF!Y199)</f>
        <v/>
      </c>
      <c r="X119" t="str">
        <f>IF(X41="","",X41*Cohort_WP!Z199/Cohort_CF!Z199)</f>
        <v/>
      </c>
      <c r="Y119" t="str">
        <f>IF(Y41="","",Y41*Cohort_WP!AA199/Cohort_CF!AA199)</f>
        <v/>
      </c>
      <c r="Z119" t="str">
        <f>IF(Z41="","",Z41*Cohort_WP!AB199/Cohort_CF!AB199)</f>
        <v/>
      </c>
      <c r="AA119" t="str">
        <f>IF(AA41="","",AA41*Cohort_WP!AC199/Cohort_CF!AC199)</f>
        <v/>
      </c>
      <c r="AB119" t="str">
        <f>IF(AB41="","",AB41*Cohort_WP!AD199/Cohort_CF!AD199)</f>
        <v/>
      </c>
    </row>
    <row r="120" spans="1:28" x14ac:dyDescent="0.55000000000000004">
      <c r="A120" s="649"/>
      <c r="B120" t="s">
        <v>476</v>
      </c>
      <c r="G120" t="str">
        <f>IF(G42="","",G42*Cohort_WP!I200/Cohort_CF!I200)</f>
        <v/>
      </c>
      <c r="H120" t="str">
        <f>IF(H42="","",H42*Cohort_WP!J200/Cohort_CF!J200)</f>
        <v/>
      </c>
      <c r="I120" t="str">
        <f>IF(I42="","",I42*Cohort_WP!K200/Cohort_CF!K200)</f>
        <v/>
      </c>
      <c r="J120" t="str">
        <f>IF(J42="","",J42*Cohort_WP!L200/Cohort_CF!L200)</f>
        <v/>
      </c>
      <c r="K120" t="str">
        <f>IF(K42="","",K42*Cohort_WP!M200/Cohort_CF!M200)</f>
        <v/>
      </c>
      <c r="L120" t="str">
        <f>IF(L42="","",L42*Cohort_WP!N200/Cohort_CF!N200)</f>
        <v/>
      </c>
      <c r="M120" t="str">
        <f>IF(M42="","",M42*Cohort_WP!O200/Cohort_CF!O200)</f>
        <v/>
      </c>
      <c r="N120" t="str">
        <f>IF(N42="","",N42*Cohort_WP!P200/Cohort_CF!P200)</f>
        <v/>
      </c>
      <c r="O120" t="str">
        <f>IF(O42="","",O42*Cohort_WP!Q200/Cohort_CF!Q200)</f>
        <v/>
      </c>
      <c r="P120">
        <f>IF(P42="","",P42*Cohort_WP!R200/Cohort_CF!R200)</f>
        <v>504336.20296480716</v>
      </c>
      <c r="Q120">
        <f>IF(Q42="","",Q42*Cohort_WP!S200/Cohort_CF!S200)</f>
        <v>523900.57151311805</v>
      </c>
      <c r="R120" t="str">
        <f>IF(R42="","",R42*Cohort_WP!T200/Cohort_CF!T200)</f>
        <v/>
      </c>
      <c r="S120" t="str">
        <f>IF(S42="","",S42*Cohort_WP!U200/Cohort_CF!U200)</f>
        <v/>
      </c>
      <c r="T120" t="str">
        <f>IF(T42="","",T42*Cohort_WP!V200/Cohort_CF!V200)</f>
        <v/>
      </c>
      <c r="U120" t="str">
        <f>IF(U42="","",U42*Cohort_WP!W200/Cohort_CF!W200)</f>
        <v/>
      </c>
      <c r="V120" t="str">
        <f>IF(V42="","",V42*Cohort_WP!X200/Cohort_CF!X200)</f>
        <v/>
      </c>
      <c r="W120" t="str">
        <f>IF(W42="","",W42*Cohort_WP!Y200/Cohort_CF!Y200)</f>
        <v/>
      </c>
      <c r="X120" t="str">
        <f>IF(X42="","",X42*Cohort_WP!Z200/Cohort_CF!Z200)</f>
        <v/>
      </c>
      <c r="Y120" t="str">
        <f>IF(Y42="","",Y42*Cohort_WP!AA200/Cohort_CF!AA200)</f>
        <v/>
      </c>
      <c r="Z120" t="str">
        <f>IF(Z42="","",Z42*Cohort_WP!AB200/Cohort_CF!AB200)</f>
        <v/>
      </c>
      <c r="AA120" t="str">
        <f>IF(AA42="","",AA42*Cohort_WP!AC200/Cohort_CF!AC200)</f>
        <v/>
      </c>
      <c r="AB120" t="str">
        <f>IF(AB42="","",AB42*Cohort_WP!AD200/Cohort_CF!AD200)</f>
        <v/>
      </c>
    </row>
    <row r="121" spans="1:28" x14ac:dyDescent="0.55000000000000004">
      <c r="A121" s="649"/>
      <c r="B121" t="s">
        <v>477</v>
      </c>
      <c r="G121" t="str">
        <f>IF(G43="","",G43*Cohort_WP!I201/Cohort_CF!I201)</f>
        <v/>
      </c>
      <c r="H121" t="str">
        <f>IF(H43="","",H43*Cohort_WP!J201/Cohort_CF!J201)</f>
        <v/>
      </c>
      <c r="I121" t="str">
        <f>IF(I43="","",I43*Cohort_WP!K201/Cohort_CF!K201)</f>
        <v/>
      </c>
      <c r="J121" t="str">
        <f>IF(J43="","",J43*Cohort_WP!L201/Cohort_CF!L201)</f>
        <v/>
      </c>
      <c r="K121" t="str">
        <f>IF(K43="","",K43*Cohort_WP!M201/Cohort_CF!M201)</f>
        <v/>
      </c>
      <c r="L121" t="str">
        <f>IF(L43="","",L43*Cohort_WP!N201/Cohort_CF!N201)</f>
        <v/>
      </c>
      <c r="M121" t="str">
        <f>IF(M43="","",M43*Cohort_WP!O201/Cohort_CF!O201)</f>
        <v/>
      </c>
      <c r="N121" t="str">
        <f>IF(N43="","",N43*Cohort_WP!P201/Cohort_CF!P201)</f>
        <v/>
      </c>
      <c r="O121" t="str">
        <f>IF(O43="","",O43*Cohort_WP!Q201/Cohort_CF!Q201)</f>
        <v/>
      </c>
      <c r="P121" t="str">
        <f>IF(P43="","",P43*Cohort_WP!R201/Cohort_CF!R201)</f>
        <v/>
      </c>
      <c r="Q121">
        <f>IF(Q43="","",Q43*Cohort_WP!S201/Cohort_CF!S201)</f>
        <v>519466.28905375156</v>
      </c>
      <c r="R121">
        <f>IF(R43="","",R43*Cohort_WP!T201/Cohort_CF!T201)</f>
        <v>539617.58865851164</v>
      </c>
      <c r="S121" t="str">
        <f>IF(S43="","",S43*Cohort_WP!U201/Cohort_CF!U201)</f>
        <v/>
      </c>
      <c r="T121" t="str">
        <f>IF(T43="","",T43*Cohort_WP!V201/Cohort_CF!V201)</f>
        <v/>
      </c>
      <c r="U121" t="str">
        <f>IF(U43="","",U43*Cohort_WP!W201/Cohort_CF!W201)</f>
        <v/>
      </c>
      <c r="V121" t="str">
        <f>IF(V43="","",V43*Cohort_WP!X201/Cohort_CF!X201)</f>
        <v/>
      </c>
      <c r="W121" t="str">
        <f>IF(W43="","",W43*Cohort_WP!Y201/Cohort_CF!Y201)</f>
        <v/>
      </c>
      <c r="X121" t="str">
        <f>IF(X43="","",X43*Cohort_WP!Z201/Cohort_CF!Z201)</f>
        <v/>
      </c>
      <c r="Y121" t="str">
        <f>IF(Y43="","",Y43*Cohort_WP!AA201/Cohort_CF!AA201)</f>
        <v/>
      </c>
      <c r="Z121" t="str">
        <f>IF(Z43="","",Z43*Cohort_WP!AB201/Cohort_CF!AB201)</f>
        <v/>
      </c>
      <c r="AA121" t="str">
        <f>IF(AA43="","",AA43*Cohort_WP!AC201/Cohort_CF!AC201)</f>
        <v/>
      </c>
      <c r="AB121" t="str">
        <f>IF(AB43="","",AB43*Cohort_WP!AD201/Cohort_CF!AD201)</f>
        <v/>
      </c>
    </row>
    <row r="122" spans="1:28" x14ac:dyDescent="0.55000000000000004">
      <c r="A122" s="649"/>
      <c r="B122" t="s">
        <v>478</v>
      </c>
      <c r="G122" t="str">
        <f>IF(G44="","",G44*Cohort_WP!I202/Cohort_CF!I202)</f>
        <v/>
      </c>
      <c r="H122" t="str">
        <f>IF(H44="","",H44*Cohort_WP!J202/Cohort_CF!J202)</f>
        <v/>
      </c>
      <c r="I122" t="str">
        <f>IF(I44="","",I44*Cohort_WP!K202/Cohort_CF!K202)</f>
        <v/>
      </c>
      <c r="J122" t="str">
        <f>IF(J44="","",J44*Cohort_WP!L202/Cohort_CF!L202)</f>
        <v/>
      </c>
      <c r="K122" t="str">
        <f>IF(K44="","",K44*Cohort_WP!M202/Cohort_CF!M202)</f>
        <v/>
      </c>
      <c r="L122" t="str">
        <f>IF(L44="","",L44*Cohort_WP!N202/Cohort_CF!N202)</f>
        <v/>
      </c>
      <c r="M122" t="str">
        <f>IF(M44="","",M44*Cohort_WP!O202/Cohort_CF!O202)</f>
        <v/>
      </c>
      <c r="N122" t="str">
        <f>IF(N44="","",N44*Cohort_WP!P202/Cohort_CF!P202)</f>
        <v/>
      </c>
      <c r="O122" t="str">
        <f>IF(O44="","",O44*Cohort_WP!Q202/Cohort_CF!Q202)</f>
        <v/>
      </c>
      <c r="P122" t="str">
        <f>IF(P44="","",P44*Cohort_WP!R202/Cohort_CF!R202)</f>
        <v/>
      </c>
      <c r="Q122" t="str">
        <f>IF(Q44="","",Q44*Cohort_WP!S202/Cohort_CF!S202)</f>
        <v/>
      </c>
      <c r="R122">
        <f>IF(R44="","",R44*Cohort_WP!T202/Cohort_CF!T202)</f>
        <v>535050.27772536397</v>
      </c>
      <c r="S122">
        <f>IF(S44="","",S44*Cohort_WP!U202/Cohort_CF!U202)</f>
        <v>555806.11631826672</v>
      </c>
      <c r="T122" t="str">
        <f>IF(T44="","",T44*Cohort_WP!V202/Cohort_CF!V202)</f>
        <v/>
      </c>
      <c r="U122" t="str">
        <f>IF(U44="","",U44*Cohort_WP!W202/Cohort_CF!W202)</f>
        <v/>
      </c>
      <c r="V122" t="str">
        <f>IF(V44="","",V44*Cohort_WP!X202/Cohort_CF!X202)</f>
        <v/>
      </c>
      <c r="W122" t="str">
        <f>IF(W44="","",W44*Cohort_WP!Y202/Cohort_CF!Y202)</f>
        <v/>
      </c>
      <c r="X122" t="str">
        <f>IF(X44="","",X44*Cohort_WP!Z202/Cohort_CF!Z202)</f>
        <v/>
      </c>
      <c r="Y122" t="str">
        <f>IF(Y44="","",Y44*Cohort_WP!AA202/Cohort_CF!AA202)</f>
        <v/>
      </c>
      <c r="Z122" t="str">
        <f>IF(Z44="","",Z44*Cohort_WP!AB202/Cohort_CF!AB202)</f>
        <v/>
      </c>
      <c r="AA122" t="str">
        <f>IF(AA44="","",AA44*Cohort_WP!AC202/Cohort_CF!AC202)</f>
        <v/>
      </c>
      <c r="AB122" t="str">
        <f>IF(AB44="","",AB44*Cohort_WP!AD202/Cohort_CF!AD202)</f>
        <v/>
      </c>
    </row>
    <row r="123" spans="1:28" x14ac:dyDescent="0.55000000000000004">
      <c r="A123" s="649"/>
      <c r="B123" t="s">
        <v>479</v>
      </c>
      <c r="G123" t="str">
        <f>IF(G45="","",G45*Cohort_WP!I203/Cohort_CF!I203)</f>
        <v/>
      </c>
      <c r="H123" t="str">
        <f>IF(H45="","",H45*Cohort_WP!J203/Cohort_CF!J203)</f>
        <v/>
      </c>
      <c r="I123" t="str">
        <f>IF(I45="","",I45*Cohort_WP!K203/Cohort_CF!K203)</f>
        <v/>
      </c>
      <c r="J123" t="str">
        <f>IF(J45="","",J45*Cohort_WP!L203/Cohort_CF!L203)</f>
        <v/>
      </c>
      <c r="K123" t="str">
        <f>IF(K45="","",K45*Cohort_WP!M203/Cohort_CF!M203)</f>
        <v/>
      </c>
      <c r="L123" t="str">
        <f>IF(L45="","",L45*Cohort_WP!N203/Cohort_CF!N203)</f>
        <v/>
      </c>
      <c r="M123" t="str">
        <f>IF(M45="","",M45*Cohort_WP!O203/Cohort_CF!O203)</f>
        <v/>
      </c>
      <c r="N123" t="str">
        <f>IF(N45="","",N45*Cohort_WP!P203/Cohort_CF!P203)</f>
        <v/>
      </c>
      <c r="O123" t="str">
        <f>IF(O45="","",O45*Cohort_WP!Q203/Cohort_CF!Q203)</f>
        <v/>
      </c>
      <c r="P123" t="str">
        <f>IF(P45="","",P45*Cohort_WP!R203/Cohort_CF!R203)</f>
        <v/>
      </c>
      <c r="Q123" t="str">
        <f>IF(Q45="","",Q45*Cohort_WP!S203/Cohort_CF!S203)</f>
        <v/>
      </c>
      <c r="R123" t="str">
        <f>IF(R45="","",R45*Cohort_WP!T203/Cohort_CF!T203)</f>
        <v/>
      </c>
      <c r="S123">
        <f>IF(S45="","",S45*Cohort_WP!U203/Cohort_CF!U203)</f>
        <v>551101.78605712485</v>
      </c>
      <c r="T123">
        <f>IF(T45="","",T45*Cohort_WP!V203/Cohort_CF!V203)</f>
        <v>572480.29980781488</v>
      </c>
      <c r="U123" t="str">
        <f>IF(U45="","",U45*Cohort_WP!W203/Cohort_CF!W203)</f>
        <v/>
      </c>
      <c r="V123" t="str">
        <f>IF(V45="","",V45*Cohort_WP!X203/Cohort_CF!X203)</f>
        <v/>
      </c>
      <c r="W123" t="str">
        <f>IF(W45="","",W45*Cohort_WP!Y203/Cohort_CF!Y203)</f>
        <v/>
      </c>
      <c r="X123" t="str">
        <f>IF(X45="","",X45*Cohort_WP!Z203/Cohort_CF!Z203)</f>
        <v/>
      </c>
      <c r="Y123" t="str">
        <f>IF(Y45="","",Y45*Cohort_WP!AA203/Cohort_CF!AA203)</f>
        <v/>
      </c>
      <c r="Z123" t="str">
        <f>IF(Z45="","",Z45*Cohort_WP!AB203/Cohort_CF!AB203)</f>
        <v/>
      </c>
      <c r="AA123" t="str">
        <f>IF(AA45="","",AA45*Cohort_WP!AC203/Cohort_CF!AC203)</f>
        <v/>
      </c>
      <c r="AB123" t="str">
        <f>IF(AB45="","",AB45*Cohort_WP!AD203/Cohort_CF!AD203)</f>
        <v/>
      </c>
    </row>
    <row r="124" spans="1:28" x14ac:dyDescent="0.55000000000000004">
      <c r="A124" s="649"/>
      <c r="B124" t="s">
        <v>480</v>
      </c>
      <c r="G124" t="str">
        <f>IF(G46="","",G46*Cohort_WP!I204/Cohort_CF!I204)</f>
        <v/>
      </c>
      <c r="H124" t="str">
        <f>IF(H46="","",H46*Cohort_WP!J204/Cohort_CF!J204)</f>
        <v/>
      </c>
      <c r="I124" t="str">
        <f>IF(I46="","",I46*Cohort_WP!K204/Cohort_CF!K204)</f>
        <v/>
      </c>
      <c r="J124" t="str">
        <f>IF(J46="","",J46*Cohort_WP!L204/Cohort_CF!L204)</f>
        <v/>
      </c>
      <c r="K124" t="str">
        <f>IF(K46="","",K46*Cohort_WP!M204/Cohort_CF!M204)</f>
        <v/>
      </c>
      <c r="L124" t="str">
        <f>IF(L46="","",L46*Cohort_WP!N204/Cohort_CF!N204)</f>
        <v/>
      </c>
      <c r="M124" t="str">
        <f>IF(M46="","",M46*Cohort_WP!O204/Cohort_CF!O204)</f>
        <v/>
      </c>
      <c r="N124" t="str">
        <f>IF(N46="","",N46*Cohort_WP!P204/Cohort_CF!P204)</f>
        <v/>
      </c>
      <c r="O124" t="str">
        <f>IF(O46="","",O46*Cohort_WP!Q204/Cohort_CF!Q204)</f>
        <v/>
      </c>
      <c r="P124" t="str">
        <f>IF(P46="","",P46*Cohort_WP!R204/Cohort_CF!R204)</f>
        <v/>
      </c>
      <c r="Q124" t="str">
        <f>IF(Q46="","",Q46*Cohort_WP!S204/Cohort_CF!S204)</f>
        <v/>
      </c>
      <c r="R124" t="str">
        <f>IF(R46="","",R46*Cohort_WP!T204/Cohort_CF!T204)</f>
        <v/>
      </c>
      <c r="S124" t="str">
        <f>IF(S46="","",S46*Cohort_WP!U204/Cohort_CF!U204)</f>
        <v/>
      </c>
      <c r="T124">
        <f>IF(T46="","",T46*Cohort_WP!V204/Cohort_CF!V204)</f>
        <v>567634.83963883866</v>
      </c>
      <c r="U124">
        <f>IF(U46="","",U46*Cohort_WP!W204/Cohort_CF!W204)</f>
        <v>589654.7088020494</v>
      </c>
      <c r="V124" t="str">
        <f>IF(V46="","",V46*Cohort_WP!X204/Cohort_CF!X204)</f>
        <v/>
      </c>
      <c r="W124" t="str">
        <f>IF(W46="","",W46*Cohort_WP!Y204/Cohort_CF!Y204)</f>
        <v/>
      </c>
      <c r="X124" t="str">
        <f>IF(X46="","",X46*Cohort_WP!Z204/Cohort_CF!Z204)</f>
        <v/>
      </c>
      <c r="Y124" t="str">
        <f>IF(Y46="","",Y46*Cohort_WP!AA204/Cohort_CF!AA204)</f>
        <v/>
      </c>
      <c r="Z124" t="str">
        <f>IF(Z46="","",Z46*Cohort_WP!AB204/Cohort_CF!AB204)</f>
        <v/>
      </c>
      <c r="AA124" t="str">
        <f>IF(AA46="","",AA46*Cohort_WP!AC204/Cohort_CF!AC204)</f>
        <v/>
      </c>
      <c r="AB124" t="str">
        <f>IF(AB46="","",AB46*Cohort_WP!AD204/Cohort_CF!AD204)</f>
        <v/>
      </c>
    </row>
    <row r="125" spans="1:28" x14ac:dyDescent="0.55000000000000004">
      <c r="A125" s="649"/>
      <c r="B125" t="s">
        <v>481</v>
      </c>
      <c r="G125" t="str">
        <f>IF(G47="","",G47*Cohort_WP!I205/Cohort_CF!I205)</f>
        <v/>
      </c>
      <c r="H125" t="str">
        <f>IF(H47="","",H47*Cohort_WP!J205/Cohort_CF!J205)</f>
        <v/>
      </c>
      <c r="I125" t="str">
        <f>IF(I47="","",I47*Cohort_WP!K205/Cohort_CF!K205)</f>
        <v/>
      </c>
      <c r="J125" t="str">
        <f>IF(J47="","",J47*Cohort_WP!L205/Cohort_CF!L205)</f>
        <v/>
      </c>
      <c r="K125" t="str">
        <f>IF(K47="","",K47*Cohort_WP!M205/Cohort_CF!M205)</f>
        <v/>
      </c>
      <c r="L125" t="str">
        <f>IF(L47="","",L47*Cohort_WP!N205/Cohort_CF!N205)</f>
        <v/>
      </c>
      <c r="M125" t="str">
        <f>IF(M47="","",M47*Cohort_WP!O205/Cohort_CF!O205)</f>
        <v/>
      </c>
      <c r="N125" t="str">
        <f>IF(N47="","",N47*Cohort_WP!P205/Cohort_CF!P205)</f>
        <v/>
      </c>
      <c r="O125" t="str">
        <f>IF(O47="","",O47*Cohort_WP!Q205/Cohort_CF!Q205)</f>
        <v/>
      </c>
      <c r="P125" t="str">
        <f>IF(P47="","",P47*Cohort_WP!R205/Cohort_CF!R205)</f>
        <v/>
      </c>
      <c r="Q125" t="str">
        <f>IF(Q47="","",Q47*Cohort_WP!S205/Cohort_CF!S205)</f>
        <v/>
      </c>
      <c r="R125" t="str">
        <f>IF(R47="","",R47*Cohort_WP!T205/Cohort_CF!T205)</f>
        <v/>
      </c>
      <c r="S125" t="str">
        <f>IF(S47="","",S47*Cohort_WP!U205/Cohort_CF!U205)</f>
        <v/>
      </c>
      <c r="T125" t="str">
        <f>IF(T47="","",T47*Cohort_WP!V205/Cohort_CF!V205)</f>
        <v/>
      </c>
      <c r="U125">
        <f>IF(U47="","",U47*Cohort_WP!W205/Cohort_CF!W205)</f>
        <v>584663.88482800382</v>
      </c>
      <c r="V125">
        <f>IF(V47="","",V47*Cohort_WP!X205/Cohort_CF!X205)</f>
        <v>607344.35006611072</v>
      </c>
      <c r="W125" t="str">
        <f>IF(W47="","",W47*Cohort_WP!Y205/Cohort_CF!Y205)</f>
        <v/>
      </c>
      <c r="X125" t="str">
        <f>IF(X47="","",X47*Cohort_WP!Z205/Cohort_CF!Z205)</f>
        <v/>
      </c>
      <c r="Y125" t="str">
        <f>IF(Y47="","",Y47*Cohort_WP!AA205/Cohort_CF!AA205)</f>
        <v/>
      </c>
      <c r="Z125" t="str">
        <f>IF(Z47="","",Z47*Cohort_WP!AB205/Cohort_CF!AB205)</f>
        <v/>
      </c>
      <c r="AA125" t="str">
        <f>IF(AA47="","",AA47*Cohort_WP!AC205/Cohort_CF!AC205)</f>
        <v/>
      </c>
      <c r="AB125" t="str">
        <f>IF(AB47="","",AB47*Cohort_WP!AD205/Cohort_CF!AD205)</f>
        <v/>
      </c>
    </row>
    <row r="126" spans="1:28" x14ac:dyDescent="0.55000000000000004">
      <c r="A126" s="649"/>
      <c r="B126" t="s">
        <v>482</v>
      </c>
      <c r="G126" t="str">
        <f>IF(G48="","",G48*Cohort_WP!I206/Cohort_CF!I206)</f>
        <v/>
      </c>
      <c r="H126" t="str">
        <f>IF(H48="","",H48*Cohort_WP!J206/Cohort_CF!J206)</f>
        <v/>
      </c>
      <c r="I126" t="str">
        <f>IF(I48="","",I48*Cohort_WP!K206/Cohort_CF!K206)</f>
        <v/>
      </c>
      <c r="J126" t="str">
        <f>IF(J48="","",J48*Cohort_WP!L206/Cohort_CF!L206)</f>
        <v/>
      </c>
      <c r="K126" t="str">
        <f>IF(K48="","",K48*Cohort_WP!M206/Cohort_CF!M206)</f>
        <v/>
      </c>
      <c r="L126" t="str">
        <f>IF(L48="","",L48*Cohort_WP!N206/Cohort_CF!N206)</f>
        <v/>
      </c>
      <c r="M126" t="str">
        <f>IF(M48="","",M48*Cohort_WP!O206/Cohort_CF!O206)</f>
        <v/>
      </c>
      <c r="N126" t="str">
        <f>IF(N48="","",N48*Cohort_WP!P206/Cohort_CF!P206)</f>
        <v/>
      </c>
      <c r="O126" t="str">
        <f>IF(O48="","",O48*Cohort_WP!Q206/Cohort_CF!Q206)</f>
        <v/>
      </c>
      <c r="P126" t="str">
        <f>IF(P48="","",P48*Cohort_WP!R206/Cohort_CF!R206)</f>
        <v/>
      </c>
      <c r="Q126" t="str">
        <f>IF(Q48="","",Q48*Cohort_WP!S206/Cohort_CF!S206)</f>
        <v/>
      </c>
      <c r="R126" t="str">
        <f>IF(R48="","",R48*Cohort_WP!T206/Cohort_CF!T206)</f>
        <v/>
      </c>
      <c r="S126" t="str">
        <f>IF(S48="","",S48*Cohort_WP!U206/Cohort_CF!U206)</f>
        <v/>
      </c>
      <c r="T126" t="str">
        <f>IF(T48="","",T48*Cohort_WP!V206/Cohort_CF!V206)</f>
        <v/>
      </c>
      <c r="U126" t="str">
        <f>IF(U48="","",U48*Cohort_WP!W206/Cohort_CF!W206)</f>
        <v/>
      </c>
      <c r="V126">
        <f>IF(V48="","",V48*Cohort_WP!X206/Cohort_CF!X206)</f>
        <v>602203.80137284379</v>
      </c>
      <c r="W126">
        <f>IF(W48="","",W48*Cohort_WP!Y206/Cohort_CF!Y206)</f>
        <v>625564.68056809413</v>
      </c>
      <c r="X126" t="str">
        <f>IF(X48="","",X48*Cohort_WP!Z206/Cohort_CF!Z206)</f>
        <v/>
      </c>
      <c r="Y126" t="str">
        <f>IF(Y48="","",Y48*Cohort_WP!AA206/Cohort_CF!AA206)</f>
        <v/>
      </c>
      <c r="Z126" t="str">
        <f>IF(Z48="","",Z48*Cohort_WP!AB206/Cohort_CF!AB206)</f>
        <v/>
      </c>
      <c r="AA126" t="str">
        <f>IF(AA48="","",AA48*Cohort_WP!AC206/Cohort_CF!AC206)</f>
        <v/>
      </c>
      <c r="AB126" t="str">
        <f>IF(AB48="","",AB48*Cohort_WP!AD206/Cohort_CF!AD206)</f>
        <v/>
      </c>
    </row>
    <row r="127" spans="1:28" x14ac:dyDescent="0.55000000000000004">
      <c r="A127" s="649"/>
      <c r="B127" t="s">
        <v>483</v>
      </c>
      <c r="G127" t="str">
        <f>IF(G49="","",G49*Cohort_WP!I207/Cohort_CF!I207)</f>
        <v/>
      </c>
      <c r="H127" t="str">
        <f>IF(H49="","",H49*Cohort_WP!J207/Cohort_CF!J207)</f>
        <v/>
      </c>
      <c r="I127" t="str">
        <f>IF(I49="","",I49*Cohort_WP!K207/Cohort_CF!K207)</f>
        <v/>
      </c>
      <c r="J127" t="str">
        <f>IF(J49="","",J49*Cohort_WP!L207/Cohort_CF!L207)</f>
        <v/>
      </c>
      <c r="K127" t="str">
        <f>IF(K49="","",K49*Cohort_WP!M207/Cohort_CF!M207)</f>
        <v/>
      </c>
      <c r="L127" t="str">
        <f>IF(L49="","",L49*Cohort_WP!N207/Cohort_CF!N207)</f>
        <v/>
      </c>
      <c r="M127" t="str">
        <f>IF(M49="","",M49*Cohort_WP!O207/Cohort_CF!O207)</f>
        <v/>
      </c>
      <c r="N127" t="str">
        <f>IF(N49="","",N49*Cohort_WP!P207/Cohort_CF!P207)</f>
        <v/>
      </c>
      <c r="O127" t="str">
        <f>IF(O49="","",O49*Cohort_WP!Q207/Cohort_CF!Q207)</f>
        <v/>
      </c>
      <c r="P127" t="str">
        <f>IF(P49="","",P49*Cohort_WP!R207/Cohort_CF!R207)</f>
        <v/>
      </c>
      <c r="Q127" t="str">
        <f>IF(Q49="","",Q49*Cohort_WP!S207/Cohort_CF!S207)</f>
        <v/>
      </c>
      <c r="R127" t="str">
        <f>IF(R49="","",R49*Cohort_WP!T207/Cohort_CF!T207)</f>
        <v/>
      </c>
      <c r="S127" t="str">
        <f>IF(S49="","",S49*Cohort_WP!U207/Cohort_CF!U207)</f>
        <v/>
      </c>
      <c r="T127" t="str">
        <f>IF(T49="","",T49*Cohort_WP!V207/Cohort_CF!V207)</f>
        <v/>
      </c>
      <c r="U127" t="str">
        <f>IF(U49="","",U49*Cohort_WP!W207/Cohort_CF!W207)</f>
        <v/>
      </c>
      <c r="V127" t="str">
        <f>IF(V49="","",V49*Cohort_WP!X207/Cohort_CF!X207)</f>
        <v/>
      </c>
      <c r="W127">
        <f>IF(W49="","",W49*Cohort_WP!Y207/Cohort_CF!Y207)</f>
        <v>620269.91541402927</v>
      </c>
      <c r="X127">
        <f>IF(X49="","",X49*Cohort_WP!Z207/Cohort_CF!Z207)</f>
        <v>644331.62098513695</v>
      </c>
      <c r="Y127" t="str">
        <f>IF(Y49="","",Y49*Cohort_WP!AA207/Cohort_CF!AA207)</f>
        <v/>
      </c>
      <c r="Z127" t="str">
        <f>IF(Z49="","",Z49*Cohort_WP!AB207/Cohort_CF!AB207)</f>
        <v/>
      </c>
      <c r="AA127" t="str">
        <f>IF(AA49="","",AA49*Cohort_WP!AC207/Cohort_CF!AC207)</f>
        <v/>
      </c>
      <c r="AB127" t="str">
        <f>IF(AB49="","",AB49*Cohort_WP!AD207/Cohort_CF!AD207)</f>
        <v/>
      </c>
    </row>
    <row r="128" spans="1:28" x14ac:dyDescent="0.55000000000000004">
      <c r="A128" s="649"/>
      <c r="B128" t="s">
        <v>484</v>
      </c>
      <c r="G128" t="str">
        <f>IF(G50="","",G50*Cohort_WP!I208/Cohort_CF!I208)</f>
        <v/>
      </c>
      <c r="H128" t="str">
        <f>IF(H50="","",H50*Cohort_WP!J208/Cohort_CF!J208)</f>
        <v/>
      </c>
      <c r="I128" t="str">
        <f>IF(I50="","",I50*Cohort_WP!K208/Cohort_CF!K208)</f>
        <v/>
      </c>
      <c r="J128" t="str">
        <f>IF(J50="","",J50*Cohort_WP!L208/Cohort_CF!L208)</f>
        <v/>
      </c>
      <c r="K128" t="str">
        <f>IF(K50="","",K50*Cohort_WP!M208/Cohort_CF!M208)</f>
        <v/>
      </c>
      <c r="L128" t="str">
        <f>IF(L50="","",L50*Cohort_WP!N208/Cohort_CF!N208)</f>
        <v/>
      </c>
      <c r="M128" t="str">
        <f>IF(M50="","",M50*Cohort_WP!O208/Cohort_CF!O208)</f>
        <v/>
      </c>
      <c r="N128" t="str">
        <f>IF(N50="","",N50*Cohort_WP!P208/Cohort_CF!P208)</f>
        <v/>
      </c>
      <c r="O128" t="str">
        <f>IF(O50="","",O50*Cohort_WP!Q208/Cohort_CF!Q208)</f>
        <v/>
      </c>
      <c r="P128" t="str">
        <f>IF(P50="","",P50*Cohort_WP!R208/Cohort_CF!R208)</f>
        <v/>
      </c>
      <c r="Q128" t="str">
        <f>IF(Q50="","",Q50*Cohort_WP!S208/Cohort_CF!S208)</f>
        <v/>
      </c>
      <c r="R128" t="str">
        <f>IF(R50="","",R50*Cohort_WP!T208/Cohort_CF!T208)</f>
        <v/>
      </c>
      <c r="S128" t="str">
        <f>IF(S50="","",S50*Cohort_WP!U208/Cohort_CF!U208)</f>
        <v/>
      </c>
      <c r="T128" t="str">
        <f>IF(T50="","",T50*Cohort_WP!V208/Cohort_CF!V208)</f>
        <v/>
      </c>
      <c r="U128" t="str">
        <f>IF(U50="","",U50*Cohort_WP!W208/Cohort_CF!W208)</f>
        <v/>
      </c>
      <c r="V128" t="str">
        <f>IF(V50="","",V50*Cohort_WP!X208/Cohort_CF!X208)</f>
        <v/>
      </c>
      <c r="W128" t="str">
        <f>IF(W50="","",W50*Cohort_WP!Y208/Cohort_CF!Y208)</f>
        <v/>
      </c>
      <c r="X128">
        <f>IF(X50="","",X50*Cohort_WP!Z208/Cohort_CF!Z208)</f>
        <v>638878.01287644997</v>
      </c>
      <c r="Y128">
        <f>IF(Y50="","",Y50*Cohort_WP!AA208/Cohort_CF!AA208)</f>
        <v>663661.56961469096</v>
      </c>
      <c r="Z128" t="str">
        <f>IF(Z50="","",Z50*Cohort_WP!AB208/Cohort_CF!AB208)</f>
        <v/>
      </c>
      <c r="AA128" t="str">
        <f>IF(AA50="","",AA50*Cohort_WP!AC208/Cohort_CF!AC208)</f>
        <v/>
      </c>
      <c r="AB128" t="str">
        <f>IF(AB50="","",AB50*Cohort_WP!AD208/Cohort_CF!AD208)</f>
        <v/>
      </c>
    </row>
    <row r="129" spans="1:28" x14ac:dyDescent="0.55000000000000004">
      <c r="A129" s="649"/>
      <c r="B129" t="s">
        <v>485</v>
      </c>
      <c r="G129" t="str">
        <f>IF(G51="","",G51*Cohort_WP!I209/Cohort_CF!I209)</f>
        <v/>
      </c>
      <c r="H129" t="str">
        <f>IF(H51="","",H51*Cohort_WP!J209/Cohort_CF!J209)</f>
        <v/>
      </c>
      <c r="I129" t="str">
        <f>IF(I51="","",I51*Cohort_WP!K209/Cohort_CF!K209)</f>
        <v/>
      </c>
      <c r="J129" t="str">
        <f>IF(J51="","",J51*Cohort_WP!L209/Cohort_CF!L209)</f>
        <v/>
      </c>
      <c r="K129" t="str">
        <f>IF(K51="","",K51*Cohort_WP!M209/Cohort_CF!M209)</f>
        <v/>
      </c>
      <c r="L129" t="str">
        <f>IF(L51="","",L51*Cohort_WP!N209/Cohort_CF!N209)</f>
        <v/>
      </c>
      <c r="M129" t="str">
        <f>IF(M51="","",M51*Cohort_WP!O209/Cohort_CF!O209)</f>
        <v/>
      </c>
      <c r="N129" t="str">
        <f>IF(N51="","",N51*Cohort_WP!P209/Cohort_CF!P209)</f>
        <v/>
      </c>
      <c r="O129" t="str">
        <f>IF(O51="","",O51*Cohort_WP!Q209/Cohort_CF!Q209)</f>
        <v/>
      </c>
      <c r="P129" t="str">
        <f>IF(P51="","",P51*Cohort_WP!R209/Cohort_CF!R209)</f>
        <v/>
      </c>
      <c r="Q129" t="str">
        <f>IF(Q51="","",Q51*Cohort_WP!S209/Cohort_CF!S209)</f>
        <v/>
      </c>
      <c r="R129" t="str">
        <f>IF(R51="","",R51*Cohort_WP!T209/Cohort_CF!T209)</f>
        <v/>
      </c>
      <c r="S129" t="str">
        <f>IF(S51="","",S51*Cohort_WP!U209/Cohort_CF!U209)</f>
        <v/>
      </c>
      <c r="T129" t="str">
        <f>IF(T51="","",T51*Cohort_WP!V209/Cohort_CF!V209)</f>
        <v/>
      </c>
      <c r="U129" t="str">
        <f>IF(U51="","",U51*Cohort_WP!W209/Cohort_CF!W209)</f>
        <v/>
      </c>
      <c r="V129" t="str">
        <f>IF(V51="","",V51*Cohort_WP!X209/Cohort_CF!X209)</f>
        <v/>
      </c>
      <c r="W129" t="str">
        <f>IF(W51="","",W51*Cohort_WP!Y209/Cohort_CF!Y209)</f>
        <v/>
      </c>
      <c r="X129" t="str">
        <f>IF(X51="","",X51*Cohort_WP!Z209/Cohort_CF!Z209)</f>
        <v/>
      </c>
      <c r="Y129">
        <f>IF(Y51="","",Y51*Cohort_WP!AA209/Cohort_CF!AA209)</f>
        <v>658044.35326274345</v>
      </c>
      <c r="Z129">
        <f>IF(Z51="","",Z51*Cohort_WP!AB209/Cohort_CF!AB209)</f>
        <v>683571.41670313163</v>
      </c>
      <c r="AA129" t="str">
        <f>IF(AA51="","",AA51*Cohort_WP!AC209/Cohort_CF!AC209)</f>
        <v/>
      </c>
      <c r="AB129" t="str">
        <f>IF(AB51="","",AB51*Cohort_WP!AD209/Cohort_CF!AD209)</f>
        <v/>
      </c>
    </row>
    <row r="130" spans="1:28" x14ac:dyDescent="0.55000000000000004">
      <c r="A130" s="649"/>
      <c r="B130" t="s">
        <v>486</v>
      </c>
      <c r="G130" t="str">
        <f>IF(G52="","",G52*Cohort_WP!I210/Cohort_CF!I210)</f>
        <v/>
      </c>
      <c r="H130" t="str">
        <f>IF(H52="","",H52*Cohort_WP!J210/Cohort_CF!J210)</f>
        <v/>
      </c>
      <c r="I130" t="str">
        <f>IF(I52="","",I52*Cohort_WP!K210/Cohort_CF!K210)</f>
        <v/>
      </c>
      <c r="J130" t="str">
        <f>IF(J52="","",J52*Cohort_WP!L210/Cohort_CF!L210)</f>
        <v/>
      </c>
      <c r="K130" t="str">
        <f>IF(K52="","",K52*Cohort_WP!M210/Cohort_CF!M210)</f>
        <v/>
      </c>
      <c r="L130" t="str">
        <f>IF(L52="","",L52*Cohort_WP!N210/Cohort_CF!N210)</f>
        <v/>
      </c>
      <c r="M130" t="str">
        <f>IF(M52="","",M52*Cohort_WP!O210/Cohort_CF!O210)</f>
        <v/>
      </c>
      <c r="N130" t="str">
        <f>IF(N52="","",N52*Cohort_WP!P210/Cohort_CF!P210)</f>
        <v/>
      </c>
      <c r="O130" t="str">
        <f>IF(O52="","",O52*Cohort_WP!Q210/Cohort_CF!Q210)</f>
        <v/>
      </c>
      <c r="P130" t="str">
        <f>IF(P52="","",P52*Cohort_WP!R210/Cohort_CF!R210)</f>
        <v/>
      </c>
      <c r="Q130" t="str">
        <f>IF(Q52="","",Q52*Cohort_WP!S210/Cohort_CF!S210)</f>
        <v/>
      </c>
      <c r="R130" t="str">
        <f>IF(R52="","",R52*Cohort_WP!T210/Cohort_CF!T210)</f>
        <v/>
      </c>
      <c r="S130" t="str">
        <f>IF(S52="","",S52*Cohort_WP!U210/Cohort_CF!U210)</f>
        <v/>
      </c>
      <c r="T130" t="str">
        <f>IF(T52="","",T52*Cohort_WP!V210/Cohort_CF!V210)</f>
        <v/>
      </c>
      <c r="U130" t="str">
        <f>IF(U52="","",U52*Cohort_WP!W210/Cohort_CF!W210)</f>
        <v/>
      </c>
      <c r="V130" t="str">
        <f>IF(V52="","",V52*Cohort_WP!X210/Cohort_CF!X210)</f>
        <v/>
      </c>
      <c r="W130" t="str">
        <f>IF(W52="","",W52*Cohort_WP!Y210/Cohort_CF!Y210)</f>
        <v/>
      </c>
      <c r="X130" t="str">
        <f>IF(X52="","",X52*Cohort_WP!Z210/Cohort_CF!Z210)</f>
        <v/>
      </c>
      <c r="Y130" t="str">
        <f>IF(Y52="","",Y52*Cohort_WP!AA210/Cohort_CF!AA210)</f>
        <v/>
      </c>
      <c r="Z130">
        <f>IF(Z52="","",Z52*Cohort_WP!AB210/Cohort_CF!AB210)</f>
        <v>677785.68386062596</v>
      </c>
      <c r="AA130">
        <f>IF(AA52="","",AA52*Cohort_WP!AC210/Cohort_CF!AC210)</f>
        <v>704078.55920422554</v>
      </c>
      <c r="AB130" t="str">
        <f>IF(AB52="","",AB52*Cohort_WP!AD210/Cohort_CF!AD210)</f>
        <v/>
      </c>
    </row>
    <row r="131" spans="1:28" x14ac:dyDescent="0.55000000000000004">
      <c r="A131" s="649"/>
    </row>
    <row r="132" spans="1:28" x14ac:dyDescent="0.55000000000000004">
      <c r="A132" s="649"/>
      <c r="B132" s="329" t="s">
        <v>603</v>
      </c>
      <c r="C132" s="329"/>
      <c r="D132" s="329"/>
      <c r="E132" s="329"/>
      <c r="F132" s="329"/>
      <c r="G132" s="329">
        <f>SUM(G111:G130)</f>
        <v>386531.70467887976</v>
      </c>
      <c r="H132" s="329">
        <f t="shared" ref="H132:AA132" si="5">SUM(H111:H130)</f>
        <v>799653.81991128868</v>
      </c>
      <c r="I132" s="329">
        <f t="shared" si="5"/>
        <v>823643.43450862751</v>
      </c>
      <c r="J132" s="329">
        <f t="shared" si="5"/>
        <v>848352.73754388618</v>
      </c>
      <c r="K132" s="329">
        <f t="shared" si="5"/>
        <v>873803.31967020268</v>
      </c>
      <c r="L132" s="329">
        <f t="shared" si="5"/>
        <v>900017.41926030884</v>
      </c>
      <c r="M132" s="329">
        <f t="shared" si="5"/>
        <v>927017.94183811825</v>
      </c>
      <c r="N132" s="329">
        <f t="shared" si="5"/>
        <v>954828.48009326146</v>
      </c>
      <c r="O132" s="329">
        <f t="shared" si="5"/>
        <v>983473.33449605957</v>
      </c>
      <c r="P132" s="329">
        <f t="shared" si="5"/>
        <v>1012977.5345309412</v>
      </c>
      <c r="Q132" s="329">
        <f t="shared" si="5"/>
        <v>1043366.8605668696</v>
      </c>
      <c r="R132" s="329">
        <f t="shared" si="5"/>
        <v>1074667.8663838757</v>
      </c>
      <c r="S132" s="329">
        <f t="shared" si="5"/>
        <v>1106907.9023753917</v>
      </c>
      <c r="T132" s="329">
        <f t="shared" si="5"/>
        <v>1140115.1394466534</v>
      </c>
      <c r="U132" s="329">
        <f t="shared" si="5"/>
        <v>1174318.5936300531</v>
      </c>
      <c r="V132" s="329">
        <f t="shared" si="5"/>
        <v>1209548.1514389545</v>
      </c>
      <c r="W132" s="329">
        <f t="shared" si="5"/>
        <v>1245834.5959821234</v>
      </c>
      <c r="X132" s="329">
        <f t="shared" si="5"/>
        <v>1283209.6338615869</v>
      </c>
      <c r="Y132" s="329">
        <f t="shared" si="5"/>
        <v>1321705.9228774344</v>
      </c>
      <c r="Z132" s="329">
        <f t="shared" si="5"/>
        <v>1361357.1005637576</v>
      </c>
      <c r="AA132" s="329">
        <f t="shared" si="5"/>
        <v>704078.55920422554</v>
      </c>
      <c r="AB132" s="329"/>
    </row>
    <row r="133" spans="1:28" x14ac:dyDescent="0.55000000000000004">
      <c r="A133" s="649"/>
    </row>
    <row r="134" spans="1:28" x14ac:dyDescent="0.55000000000000004">
      <c r="A134" s="649"/>
      <c r="B134" s="128" t="s">
        <v>605</v>
      </c>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row>
    <row r="135" spans="1:28" x14ac:dyDescent="0.55000000000000004">
      <c r="A135" s="649"/>
      <c r="B135" t="s">
        <v>466</v>
      </c>
      <c r="H135">
        <f>IF(H57="","",H57*Cohort_WP!J307/Cohort_CF!J307)</f>
        <v>385284.82821217366</v>
      </c>
      <c r="I135">
        <f>IF(I57="","",I57*Cohort_WP!K307/Cohort_CF!K307)</f>
        <v>400230.91840142297</v>
      </c>
      <c r="J135" t="str">
        <f>IF(J57="","",J57*Cohort_WP!L307/Cohort_CF!L307)</f>
        <v/>
      </c>
      <c r="K135" t="str">
        <f>IF(K57="","",K57*Cohort_WP!M307/Cohort_CF!M307)</f>
        <v/>
      </c>
      <c r="L135" t="str">
        <f>IF(L57="","",L57*Cohort_WP!N307/Cohort_CF!N307)</f>
        <v/>
      </c>
      <c r="M135" t="str">
        <f>IF(M57="","",M57*Cohort_WP!O307/Cohort_CF!O307)</f>
        <v/>
      </c>
      <c r="N135" t="str">
        <f>IF(N57="","",N57*Cohort_WP!P307/Cohort_CF!P307)</f>
        <v/>
      </c>
      <c r="O135" t="str">
        <f>IF(O57="","",O57*Cohort_WP!Q307/Cohort_CF!Q307)</f>
        <v/>
      </c>
      <c r="P135" t="str">
        <f>IF(P57="","",P57*Cohort_WP!R307/Cohort_CF!R307)</f>
        <v/>
      </c>
      <c r="Q135" t="str">
        <f>IF(Q57="","",Q57*Cohort_WP!S307/Cohort_CF!S307)</f>
        <v/>
      </c>
      <c r="R135" t="str">
        <f>IF(R57="","",R57*Cohort_WP!T307/Cohort_CF!T307)</f>
        <v/>
      </c>
      <c r="S135" t="str">
        <f>IF(S57="","",S57*Cohort_WP!U307/Cohort_CF!U307)</f>
        <v/>
      </c>
      <c r="T135" t="str">
        <f>IF(T57="","",T57*Cohort_WP!V307/Cohort_CF!V307)</f>
        <v/>
      </c>
      <c r="U135" t="str">
        <f>IF(U57="","",U57*Cohort_WP!W307/Cohort_CF!W307)</f>
        <v/>
      </c>
      <c r="V135" t="str">
        <f>IF(V57="","",V57*Cohort_WP!X307/Cohort_CF!X307)</f>
        <v/>
      </c>
      <c r="W135" t="str">
        <f>IF(W57="","",W57*Cohort_WP!Y307/Cohort_CF!Y307)</f>
        <v/>
      </c>
      <c r="X135" t="str">
        <f>IF(X57="","",X57*Cohort_WP!Z307/Cohort_CF!Z307)</f>
        <v/>
      </c>
      <c r="Y135" t="str">
        <f>IF(Y57="","",Y57*Cohort_WP!AA307/Cohort_CF!AA307)</f>
        <v/>
      </c>
      <c r="Z135" t="str">
        <f>IF(Z57="","",Z57*Cohort_WP!AB307/Cohort_CF!AB307)</f>
        <v/>
      </c>
      <c r="AA135" t="str">
        <f>IF(AA57="","",AA57*Cohort_WP!AC307/Cohort_CF!AC307)</f>
        <v/>
      </c>
      <c r="AB135" t="str">
        <f>IF(AB57="","",AB57*Cohort_WP!AD307/Cohort_CF!AD307)</f>
        <v/>
      </c>
    </row>
    <row r="136" spans="1:28" x14ac:dyDescent="0.55000000000000004">
      <c r="A136" s="649"/>
      <c r="B136" t="s">
        <v>468</v>
      </c>
      <c r="H136" t="str">
        <f>IF(H58="","",H58*Cohort_WP!J308/Cohort_CF!J308)</f>
        <v/>
      </c>
      <c r="I136">
        <f>IF(I58="","",I58*Cohort_WP!K308/Cohort_CF!K308)</f>
        <v>396843.37305853894</v>
      </c>
      <c r="J136">
        <f>IF(J58="","",J58*Cohort_WP!L308/Cohort_CF!L308)</f>
        <v>412237.84595346561</v>
      </c>
      <c r="K136" t="str">
        <f>IF(K58="","",K58*Cohort_WP!M308/Cohort_CF!M308)</f>
        <v/>
      </c>
      <c r="L136" t="str">
        <f>IF(L58="","",L58*Cohort_WP!N308/Cohort_CF!N308)</f>
        <v/>
      </c>
      <c r="M136" t="str">
        <f>IF(M58="","",M58*Cohort_WP!O308/Cohort_CF!O308)</f>
        <v/>
      </c>
      <c r="N136" t="str">
        <f>IF(N58="","",N58*Cohort_WP!P308/Cohort_CF!P308)</f>
        <v/>
      </c>
      <c r="O136" t="str">
        <f>IF(O58="","",O58*Cohort_WP!Q308/Cohort_CF!Q308)</f>
        <v/>
      </c>
      <c r="P136" t="str">
        <f>IF(P58="","",P58*Cohort_WP!R308/Cohort_CF!R308)</f>
        <v/>
      </c>
      <c r="Q136" t="str">
        <f>IF(Q58="","",Q58*Cohort_WP!S308/Cohort_CF!S308)</f>
        <v/>
      </c>
      <c r="R136" t="str">
        <f>IF(R58="","",R58*Cohort_WP!T308/Cohort_CF!T308)</f>
        <v/>
      </c>
      <c r="S136" t="str">
        <f>IF(S58="","",S58*Cohort_WP!U308/Cohort_CF!U308)</f>
        <v/>
      </c>
      <c r="T136" t="str">
        <f>IF(T58="","",T58*Cohort_WP!V308/Cohort_CF!V308)</f>
        <v/>
      </c>
      <c r="U136" t="str">
        <f>IF(U58="","",U58*Cohort_WP!W308/Cohort_CF!W308)</f>
        <v/>
      </c>
      <c r="V136" t="str">
        <f>IF(V58="","",V58*Cohort_WP!X308/Cohort_CF!X308)</f>
        <v/>
      </c>
      <c r="W136" t="str">
        <f>IF(W58="","",W58*Cohort_WP!Y308/Cohort_CF!Y308)</f>
        <v/>
      </c>
      <c r="X136" t="str">
        <f>IF(X58="","",X58*Cohort_WP!Z308/Cohort_CF!Z308)</f>
        <v/>
      </c>
      <c r="Y136" t="str">
        <f>IF(Y58="","",Y58*Cohort_WP!AA308/Cohort_CF!AA308)</f>
        <v/>
      </c>
      <c r="Z136" t="str">
        <f>IF(Z58="","",Z58*Cohort_WP!AB308/Cohort_CF!AB308)</f>
        <v/>
      </c>
      <c r="AA136" t="str">
        <f>IF(AA58="","",AA58*Cohort_WP!AC308/Cohort_CF!AC308)</f>
        <v/>
      </c>
      <c r="AB136" t="str">
        <f>IF(AB58="","",AB58*Cohort_WP!AD308/Cohort_CF!AD308)</f>
        <v/>
      </c>
    </row>
    <row r="137" spans="1:28" x14ac:dyDescent="0.55000000000000004">
      <c r="A137" s="649"/>
      <c r="B137" t="s">
        <v>469</v>
      </c>
      <c r="H137" t="str">
        <f>IF(H59="","",H59*Cohort_WP!J309/Cohort_CF!J309)</f>
        <v/>
      </c>
      <c r="I137" t="str">
        <f>IF(I59="","",I59*Cohort_WP!K309/Cohort_CF!K309)</f>
        <v/>
      </c>
      <c r="J137">
        <f>IF(J59="","",J59*Cohort_WP!L309/Cohort_CF!L309)</f>
        <v>408748.67425029504</v>
      </c>
      <c r="K137">
        <f>IF(K59="","",K59*Cohort_WP!M309/Cohort_CF!M309)</f>
        <v>424604.9813320695</v>
      </c>
      <c r="L137" t="str">
        <f>IF(L59="","",L59*Cohort_WP!N309/Cohort_CF!N309)</f>
        <v/>
      </c>
      <c r="M137" t="str">
        <f>IF(M59="","",M59*Cohort_WP!O309/Cohort_CF!O309)</f>
        <v/>
      </c>
      <c r="N137" t="str">
        <f>IF(N59="","",N59*Cohort_WP!P309/Cohort_CF!P309)</f>
        <v/>
      </c>
      <c r="O137" t="str">
        <f>IF(O59="","",O59*Cohort_WP!Q309/Cohort_CF!Q309)</f>
        <v/>
      </c>
      <c r="P137" t="str">
        <f>IF(P59="","",P59*Cohort_WP!R309/Cohort_CF!R309)</f>
        <v/>
      </c>
      <c r="Q137" t="str">
        <f>IF(Q59="","",Q59*Cohort_WP!S309/Cohort_CF!S309)</f>
        <v/>
      </c>
      <c r="R137" t="str">
        <f>IF(R59="","",R59*Cohort_WP!T309/Cohort_CF!T309)</f>
        <v/>
      </c>
      <c r="S137" t="str">
        <f>IF(S59="","",S59*Cohort_WP!U309/Cohort_CF!U309)</f>
        <v/>
      </c>
      <c r="T137" t="str">
        <f>IF(T59="","",T59*Cohort_WP!V309/Cohort_CF!V309)</f>
        <v/>
      </c>
      <c r="U137" t="str">
        <f>IF(U59="","",U59*Cohort_WP!W309/Cohort_CF!W309)</f>
        <v/>
      </c>
      <c r="V137" t="str">
        <f>IF(V59="","",V59*Cohort_WP!X309/Cohort_CF!X309)</f>
        <v/>
      </c>
      <c r="W137" t="str">
        <f>IF(W59="","",W59*Cohort_WP!Y309/Cohort_CF!Y309)</f>
        <v/>
      </c>
      <c r="X137" t="str">
        <f>IF(X59="","",X59*Cohort_WP!Z309/Cohort_CF!Z309)</f>
        <v/>
      </c>
      <c r="Y137" t="str">
        <f>IF(Y59="","",Y59*Cohort_WP!AA309/Cohort_CF!AA309)</f>
        <v/>
      </c>
      <c r="Z137" t="str">
        <f>IF(Z59="","",Z59*Cohort_WP!AB309/Cohort_CF!AB309)</f>
        <v/>
      </c>
      <c r="AA137" t="str">
        <f>IF(AA59="","",AA59*Cohort_WP!AC309/Cohort_CF!AC309)</f>
        <v/>
      </c>
      <c r="AB137" t="str">
        <f>IF(AB59="","",AB59*Cohort_WP!AD309/Cohort_CF!AD309)</f>
        <v/>
      </c>
    </row>
    <row r="138" spans="1:28" x14ac:dyDescent="0.55000000000000004">
      <c r="A138" s="649"/>
      <c r="B138" t="s">
        <v>470</v>
      </c>
      <c r="H138" t="str">
        <f>IF(H60="","",H60*Cohort_WP!J310/Cohort_CF!J310)</f>
        <v/>
      </c>
      <c r="I138" t="str">
        <f>IF(I60="","",I60*Cohort_WP!K310/Cohort_CF!K310)</f>
        <v/>
      </c>
      <c r="J138" t="str">
        <f>IF(J60="","",J60*Cohort_WP!L310/Cohort_CF!L310)</f>
        <v/>
      </c>
      <c r="K138">
        <f>IF(K60="","",K60*Cohort_WP!M310/Cohort_CF!M310)</f>
        <v>421011.13447780389</v>
      </c>
      <c r="L138">
        <f>IF(L60="","",L60*Cohort_WP!N310/Cohort_CF!N310)</f>
        <v>437343.13077203173</v>
      </c>
      <c r="M138" t="str">
        <f>IF(M60="","",M60*Cohort_WP!O310/Cohort_CF!O310)</f>
        <v/>
      </c>
      <c r="N138" t="str">
        <f>IF(N60="","",N60*Cohort_WP!P310/Cohort_CF!P310)</f>
        <v/>
      </c>
      <c r="O138" t="str">
        <f>IF(O60="","",O60*Cohort_WP!Q310/Cohort_CF!Q310)</f>
        <v/>
      </c>
      <c r="P138" t="str">
        <f>IF(P60="","",P60*Cohort_WP!R310/Cohort_CF!R310)</f>
        <v/>
      </c>
      <c r="Q138" t="str">
        <f>IF(Q60="","",Q60*Cohort_WP!S310/Cohort_CF!S310)</f>
        <v/>
      </c>
      <c r="R138" t="str">
        <f>IF(R60="","",R60*Cohort_WP!T310/Cohort_CF!T310)</f>
        <v/>
      </c>
      <c r="S138" t="str">
        <f>IF(S60="","",S60*Cohort_WP!U310/Cohort_CF!U310)</f>
        <v/>
      </c>
      <c r="T138" t="str">
        <f>IF(T60="","",T60*Cohort_WP!V310/Cohort_CF!V310)</f>
        <v/>
      </c>
      <c r="U138" t="str">
        <f>IF(U60="","",U60*Cohort_WP!W310/Cohort_CF!W310)</f>
        <v/>
      </c>
      <c r="V138" t="str">
        <f>IF(V60="","",V60*Cohort_WP!X310/Cohort_CF!X310)</f>
        <v/>
      </c>
      <c r="W138" t="str">
        <f>IF(W60="","",W60*Cohort_WP!Y310/Cohort_CF!Y310)</f>
        <v/>
      </c>
      <c r="X138" t="str">
        <f>IF(X60="","",X60*Cohort_WP!Z310/Cohort_CF!Z310)</f>
        <v/>
      </c>
      <c r="Y138" t="str">
        <f>IF(Y60="","",Y60*Cohort_WP!AA310/Cohort_CF!AA310)</f>
        <v/>
      </c>
      <c r="Z138" t="str">
        <f>IF(Z60="","",Z60*Cohort_WP!AB310/Cohort_CF!AB310)</f>
        <v/>
      </c>
      <c r="AA138" t="str">
        <f>IF(AA60="","",AA60*Cohort_WP!AC310/Cohort_CF!AC310)</f>
        <v/>
      </c>
      <c r="AB138" t="str">
        <f>IF(AB60="","",AB60*Cohort_WP!AD310/Cohort_CF!AD310)</f>
        <v/>
      </c>
    </row>
    <row r="139" spans="1:28" x14ac:dyDescent="0.55000000000000004">
      <c r="A139" s="649"/>
      <c r="B139" t="s">
        <v>471</v>
      </c>
      <c r="H139" t="str">
        <f>IF(H61="","",H61*Cohort_WP!J311/Cohort_CF!J311)</f>
        <v/>
      </c>
      <c r="I139" t="str">
        <f>IF(I61="","",I61*Cohort_WP!K311/Cohort_CF!K311)</f>
        <v/>
      </c>
      <c r="J139" t="str">
        <f>IF(J61="","",J61*Cohort_WP!L311/Cohort_CF!L311)</f>
        <v/>
      </c>
      <c r="K139" t="str">
        <f>IF(K61="","",K61*Cohort_WP!M311/Cohort_CF!M311)</f>
        <v/>
      </c>
      <c r="L139">
        <f>IF(L61="","",L61*Cohort_WP!N311/Cohort_CF!N311)</f>
        <v>433641.468512138</v>
      </c>
      <c r="M139">
        <f>IF(M61="","",M61*Cohort_WP!O311/Cohort_CF!O311)</f>
        <v>450463.4246951926</v>
      </c>
      <c r="N139" t="str">
        <f>IF(N61="","",N61*Cohort_WP!P311/Cohort_CF!P311)</f>
        <v/>
      </c>
      <c r="O139" t="str">
        <f>IF(O61="","",O61*Cohort_WP!Q311/Cohort_CF!Q311)</f>
        <v/>
      </c>
      <c r="P139" t="str">
        <f>IF(P61="","",P61*Cohort_WP!R311/Cohort_CF!R311)</f>
        <v/>
      </c>
      <c r="Q139" t="str">
        <f>IF(Q61="","",Q61*Cohort_WP!S311/Cohort_CF!S311)</f>
        <v/>
      </c>
      <c r="R139" t="str">
        <f>IF(R61="","",R61*Cohort_WP!T311/Cohort_CF!T311)</f>
        <v/>
      </c>
      <c r="S139" t="str">
        <f>IF(S61="","",S61*Cohort_WP!U311/Cohort_CF!U311)</f>
        <v/>
      </c>
      <c r="T139" t="str">
        <f>IF(T61="","",T61*Cohort_WP!V311/Cohort_CF!V311)</f>
        <v/>
      </c>
      <c r="U139" t="str">
        <f>IF(U61="","",U61*Cohort_WP!W311/Cohort_CF!W311)</f>
        <v/>
      </c>
      <c r="V139" t="str">
        <f>IF(V61="","",V61*Cohort_WP!X311/Cohort_CF!X311)</f>
        <v/>
      </c>
      <c r="W139" t="str">
        <f>IF(W61="","",W61*Cohort_WP!Y311/Cohort_CF!Y311)</f>
        <v/>
      </c>
      <c r="X139" t="str">
        <f>IF(X61="","",X61*Cohort_WP!Z311/Cohort_CF!Z311)</f>
        <v/>
      </c>
      <c r="Y139" t="str">
        <f>IF(Y61="","",Y61*Cohort_WP!AA311/Cohort_CF!AA311)</f>
        <v/>
      </c>
      <c r="Z139" t="str">
        <f>IF(Z61="","",Z61*Cohort_WP!AB311/Cohort_CF!AB311)</f>
        <v/>
      </c>
      <c r="AA139" t="str">
        <f>IF(AA61="","",AA61*Cohort_WP!AC311/Cohort_CF!AC311)</f>
        <v/>
      </c>
      <c r="AB139" t="str">
        <f>IF(AB61="","",AB61*Cohort_WP!AD311/Cohort_CF!AD311)</f>
        <v/>
      </c>
    </row>
    <row r="140" spans="1:28" x14ac:dyDescent="0.55000000000000004">
      <c r="A140" s="649"/>
      <c r="B140" t="s">
        <v>472</v>
      </c>
      <c r="H140" t="str">
        <f>IF(H62="","",H62*Cohort_WP!J312/Cohort_CF!J312)</f>
        <v/>
      </c>
      <c r="I140" t="str">
        <f>IF(I62="","",I62*Cohort_WP!K312/Cohort_CF!K312)</f>
        <v/>
      </c>
      <c r="J140" t="str">
        <f>IF(J62="","",J62*Cohort_WP!L312/Cohort_CF!L312)</f>
        <v/>
      </c>
      <c r="K140" t="str">
        <f>IF(K62="","",K62*Cohort_WP!M312/Cohort_CF!M312)</f>
        <v/>
      </c>
      <c r="L140" t="str">
        <f>IF(L62="","",L62*Cohort_WP!N312/Cohort_CF!N312)</f>
        <v/>
      </c>
      <c r="M140">
        <f>IF(M62="","",M62*Cohort_WP!O312/Cohort_CF!O312)</f>
        <v>446650.71256750217</v>
      </c>
      <c r="N140">
        <f>IF(N62="","",N62*Cohort_WP!P312/Cohort_CF!P312)</f>
        <v>463977.32743604836</v>
      </c>
      <c r="O140" t="str">
        <f>IF(O62="","",O62*Cohort_WP!Q312/Cohort_CF!Q312)</f>
        <v/>
      </c>
      <c r="P140" t="str">
        <f>IF(P62="","",P62*Cohort_WP!R312/Cohort_CF!R312)</f>
        <v/>
      </c>
      <c r="Q140" t="str">
        <f>IF(Q62="","",Q62*Cohort_WP!S312/Cohort_CF!S312)</f>
        <v/>
      </c>
      <c r="R140" t="str">
        <f>IF(R62="","",R62*Cohort_WP!T312/Cohort_CF!T312)</f>
        <v/>
      </c>
      <c r="S140" t="str">
        <f>IF(S62="","",S62*Cohort_WP!U312/Cohort_CF!U312)</f>
        <v/>
      </c>
      <c r="T140" t="str">
        <f>IF(T62="","",T62*Cohort_WP!V312/Cohort_CF!V312)</f>
        <v/>
      </c>
      <c r="U140" t="str">
        <f>IF(U62="","",U62*Cohort_WP!W312/Cohort_CF!W312)</f>
        <v/>
      </c>
      <c r="V140" t="str">
        <f>IF(V62="","",V62*Cohort_WP!X312/Cohort_CF!X312)</f>
        <v/>
      </c>
      <c r="W140" t="str">
        <f>IF(W62="","",W62*Cohort_WP!Y312/Cohort_CF!Y312)</f>
        <v/>
      </c>
      <c r="X140" t="str">
        <f>IF(X62="","",X62*Cohort_WP!Z312/Cohort_CF!Z312)</f>
        <v/>
      </c>
      <c r="Y140" t="str">
        <f>IF(Y62="","",Y62*Cohort_WP!AA312/Cohort_CF!AA312)</f>
        <v/>
      </c>
      <c r="Z140" t="str">
        <f>IF(Z62="","",Z62*Cohort_WP!AB312/Cohort_CF!AB312)</f>
        <v/>
      </c>
      <c r="AA140" t="str">
        <f>IF(AA62="","",AA62*Cohort_WP!AC312/Cohort_CF!AC312)</f>
        <v/>
      </c>
      <c r="AB140" t="str">
        <f>IF(AB62="","",AB62*Cohort_WP!AD312/Cohort_CF!AD312)</f>
        <v/>
      </c>
    </row>
    <row r="141" spans="1:28" x14ac:dyDescent="0.55000000000000004">
      <c r="A141" s="649"/>
      <c r="B141" t="s">
        <v>473</v>
      </c>
      <c r="H141" t="str">
        <f>IF(H63="","",H63*Cohort_WP!J313/Cohort_CF!J313)</f>
        <v/>
      </c>
      <c r="I141" t="str">
        <f>IF(I63="","",I63*Cohort_WP!K313/Cohort_CF!K313)</f>
        <v/>
      </c>
      <c r="J141" t="str">
        <f>IF(J63="","",J63*Cohort_WP!L313/Cohort_CF!L313)</f>
        <v/>
      </c>
      <c r="K141" t="str">
        <f>IF(K63="","",K63*Cohort_WP!M313/Cohort_CF!M313)</f>
        <v/>
      </c>
      <c r="L141" t="str">
        <f>IF(L63="","",L63*Cohort_WP!N313/Cohort_CF!N313)</f>
        <v/>
      </c>
      <c r="M141" t="str">
        <f>IF(M63="","",M63*Cohort_WP!O313/Cohort_CF!O313)</f>
        <v/>
      </c>
      <c r="N141">
        <f>IF(N63="","",N63*Cohort_WP!P313/Cohort_CF!P313)</f>
        <v>460050.23394452716</v>
      </c>
      <c r="O141">
        <f>IF(O63="","",O63*Cohort_WP!Q313/Cohort_CF!Q313)</f>
        <v>477896.64725912974</v>
      </c>
      <c r="P141" t="str">
        <f>IF(P63="","",P63*Cohort_WP!R313/Cohort_CF!R313)</f>
        <v/>
      </c>
      <c r="Q141" t="str">
        <f>IF(Q63="","",Q63*Cohort_WP!S313/Cohort_CF!S313)</f>
        <v/>
      </c>
      <c r="R141" t="str">
        <f>IF(R63="","",R63*Cohort_WP!T313/Cohort_CF!T313)</f>
        <v/>
      </c>
      <c r="S141" t="str">
        <f>IF(S63="","",S63*Cohort_WP!U313/Cohort_CF!U313)</f>
        <v/>
      </c>
      <c r="T141" t="str">
        <f>IF(T63="","",T63*Cohort_WP!V313/Cohort_CF!V313)</f>
        <v/>
      </c>
      <c r="U141" t="str">
        <f>IF(U63="","",U63*Cohort_WP!W313/Cohort_CF!W313)</f>
        <v/>
      </c>
      <c r="V141" t="str">
        <f>IF(V63="","",V63*Cohort_WP!X313/Cohort_CF!X313)</f>
        <v/>
      </c>
      <c r="W141" t="str">
        <f>IF(W63="","",W63*Cohort_WP!Y313/Cohort_CF!Y313)</f>
        <v/>
      </c>
      <c r="X141" t="str">
        <f>IF(X63="","",X63*Cohort_WP!Z313/Cohort_CF!Z313)</f>
        <v/>
      </c>
      <c r="Y141" t="str">
        <f>IF(Y63="","",Y63*Cohort_WP!AA313/Cohort_CF!AA313)</f>
        <v/>
      </c>
      <c r="Z141" t="str">
        <f>IF(Z63="","",Z63*Cohort_WP!AB313/Cohort_CF!AB313)</f>
        <v/>
      </c>
      <c r="AA141" t="str">
        <f>IF(AA63="","",AA63*Cohort_WP!AC313/Cohort_CF!AC313)</f>
        <v/>
      </c>
      <c r="AB141" t="str">
        <f>IF(AB63="","",AB63*Cohort_WP!AD313/Cohort_CF!AD313)</f>
        <v/>
      </c>
    </row>
    <row r="142" spans="1:28" x14ac:dyDescent="0.55000000000000004">
      <c r="A142" s="649"/>
      <c r="B142" t="s">
        <v>474</v>
      </c>
      <c r="H142" t="str">
        <f>IF(H64="","",H64*Cohort_WP!J314/Cohort_CF!J314)</f>
        <v/>
      </c>
      <c r="I142" t="str">
        <f>IF(I64="","",I64*Cohort_WP!K314/Cohort_CF!K314)</f>
        <v/>
      </c>
      <c r="J142" t="str">
        <f>IF(J64="","",J64*Cohort_WP!L314/Cohort_CF!L314)</f>
        <v/>
      </c>
      <c r="K142" t="str">
        <f>IF(K64="","",K64*Cohort_WP!M314/Cohort_CF!M314)</f>
        <v/>
      </c>
      <c r="L142" t="str">
        <f>IF(L64="","",L64*Cohort_WP!N314/Cohort_CF!N314)</f>
        <v/>
      </c>
      <c r="M142" t="str">
        <f>IF(M64="","",M64*Cohort_WP!O314/Cohort_CF!O314)</f>
        <v/>
      </c>
      <c r="N142" t="str">
        <f>IF(N64="","",N64*Cohort_WP!P314/Cohort_CF!P314)</f>
        <v/>
      </c>
      <c r="O142">
        <f>IF(O64="","",O64*Cohort_WP!Q314/Cohort_CF!Q314)</f>
        <v>473851.74096286303</v>
      </c>
      <c r="P142">
        <f>IF(P64="","",P64*Cohort_WP!R314/Cohort_CF!R314)</f>
        <v>492233.54667690379</v>
      </c>
      <c r="Q142" t="str">
        <f>IF(Q64="","",Q64*Cohort_WP!S314/Cohort_CF!S314)</f>
        <v/>
      </c>
      <c r="R142" t="str">
        <f>IF(R64="","",R64*Cohort_WP!T314/Cohort_CF!T314)</f>
        <v/>
      </c>
      <c r="S142" t="str">
        <f>IF(S64="","",S64*Cohort_WP!U314/Cohort_CF!U314)</f>
        <v/>
      </c>
      <c r="T142" t="str">
        <f>IF(T64="","",T64*Cohort_WP!V314/Cohort_CF!V314)</f>
        <v/>
      </c>
      <c r="U142" t="str">
        <f>IF(U64="","",U64*Cohort_WP!W314/Cohort_CF!W314)</f>
        <v/>
      </c>
      <c r="V142" t="str">
        <f>IF(V64="","",V64*Cohort_WP!X314/Cohort_CF!X314)</f>
        <v/>
      </c>
      <c r="W142" t="str">
        <f>IF(W64="","",W64*Cohort_WP!Y314/Cohort_CF!Y314)</f>
        <v/>
      </c>
      <c r="X142" t="str">
        <f>IF(X64="","",X64*Cohort_WP!Z314/Cohort_CF!Z314)</f>
        <v/>
      </c>
      <c r="Y142" t="str">
        <f>IF(Y64="","",Y64*Cohort_WP!AA314/Cohort_CF!AA314)</f>
        <v/>
      </c>
      <c r="Z142" t="str">
        <f>IF(Z64="","",Z64*Cohort_WP!AB314/Cohort_CF!AB314)</f>
        <v/>
      </c>
      <c r="AA142" t="str">
        <f>IF(AA64="","",AA64*Cohort_WP!AC314/Cohort_CF!AC314)</f>
        <v/>
      </c>
      <c r="AB142" t="str">
        <f>IF(AB64="","",AB64*Cohort_WP!AD314/Cohort_CF!AD314)</f>
        <v/>
      </c>
    </row>
    <row r="143" spans="1:28" x14ac:dyDescent="0.55000000000000004">
      <c r="A143" s="649"/>
      <c r="B143" t="s">
        <v>475</v>
      </c>
      <c r="H143" t="str">
        <f>IF(H65="","",H65*Cohort_WP!J315/Cohort_CF!J315)</f>
        <v/>
      </c>
      <c r="I143" t="str">
        <f>IF(I65="","",I65*Cohort_WP!K315/Cohort_CF!K315)</f>
        <v/>
      </c>
      <c r="J143" t="str">
        <f>IF(J65="","",J65*Cohort_WP!L315/Cohort_CF!L315)</f>
        <v/>
      </c>
      <c r="K143" t="str">
        <f>IF(K65="","",K65*Cohort_WP!M315/Cohort_CF!M315)</f>
        <v/>
      </c>
      <c r="L143" t="str">
        <f>IF(L65="","",L65*Cohort_WP!N315/Cohort_CF!N315)</f>
        <v/>
      </c>
      <c r="M143" t="str">
        <f>IF(M65="","",M65*Cohort_WP!O315/Cohort_CF!O315)</f>
        <v/>
      </c>
      <c r="N143" t="str">
        <f>IF(N65="","",N65*Cohort_WP!P315/Cohort_CF!P315)</f>
        <v/>
      </c>
      <c r="O143" t="str">
        <f>IF(O65="","",O65*Cohort_WP!Q315/Cohort_CF!Q315)</f>
        <v/>
      </c>
      <c r="P143">
        <f>IF(P65="","",P65*Cohort_WP!R315/Cohort_CF!R315)</f>
        <v>488067.29319174896</v>
      </c>
      <c r="Q143">
        <f>IF(Q65="","",Q65*Cohort_WP!S315/Cohort_CF!S315)</f>
        <v>507000.55307721091</v>
      </c>
      <c r="R143" t="str">
        <f>IF(R65="","",R65*Cohort_WP!T315/Cohort_CF!T315)</f>
        <v/>
      </c>
      <c r="S143" t="str">
        <f>IF(S65="","",S65*Cohort_WP!U315/Cohort_CF!U315)</f>
        <v/>
      </c>
      <c r="T143" t="str">
        <f>IF(T65="","",T65*Cohort_WP!V315/Cohort_CF!V315)</f>
        <v/>
      </c>
      <c r="U143" t="str">
        <f>IF(U65="","",U65*Cohort_WP!W315/Cohort_CF!W315)</f>
        <v/>
      </c>
      <c r="V143" t="str">
        <f>IF(V65="","",V65*Cohort_WP!X315/Cohort_CF!X315)</f>
        <v/>
      </c>
      <c r="W143" t="str">
        <f>IF(W65="","",W65*Cohort_WP!Y315/Cohort_CF!Y315)</f>
        <v/>
      </c>
      <c r="X143" t="str">
        <f>IF(X65="","",X65*Cohort_WP!Z315/Cohort_CF!Z315)</f>
        <v/>
      </c>
      <c r="Y143" t="str">
        <f>IF(Y65="","",Y65*Cohort_WP!AA315/Cohort_CF!AA315)</f>
        <v/>
      </c>
      <c r="Z143" t="str">
        <f>IF(Z65="","",Z65*Cohort_WP!AB315/Cohort_CF!AB315)</f>
        <v/>
      </c>
      <c r="AA143" t="str">
        <f>IF(AA65="","",AA65*Cohort_WP!AC315/Cohort_CF!AC315)</f>
        <v/>
      </c>
      <c r="AB143" t="str">
        <f>IF(AB65="","",AB65*Cohort_WP!AD315/Cohort_CF!AD315)</f>
        <v/>
      </c>
    </row>
    <row r="144" spans="1:28" x14ac:dyDescent="0.55000000000000004">
      <c r="A144" s="649"/>
      <c r="B144" t="s">
        <v>476</v>
      </c>
      <c r="H144" t="str">
        <f>IF(H66="","",H66*Cohort_WP!J316/Cohort_CF!J316)</f>
        <v/>
      </c>
      <c r="I144" t="str">
        <f>IF(I66="","",I66*Cohort_WP!K316/Cohort_CF!K316)</f>
        <v/>
      </c>
      <c r="J144" t="str">
        <f>IF(J66="","",J66*Cohort_WP!L316/Cohort_CF!L316)</f>
        <v/>
      </c>
      <c r="K144" t="str">
        <f>IF(K66="","",K66*Cohort_WP!M316/Cohort_CF!M316)</f>
        <v/>
      </c>
      <c r="L144" t="str">
        <f>IF(L66="","",L66*Cohort_WP!N316/Cohort_CF!N316)</f>
        <v/>
      </c>
      <c r="M144" t="str">
        <f>IF(M66="","",M66*Cohort_WP!O316/Cohort_CF!O316)</f>
        <v/>
      </c>
      <c r="N144" t="str">
        <f>IF(N66="","",N66*Cohort_WP!P316/Cohort_CF!P316)</f>
        <v/>
      </c>
      <c r="O144" t="str">
        <f>IF(O66="","",O66*Cohort_WP!Q316/Cohort_CF!Q316)</f>
        <v/>
      </c>
      <c r="P144" t="str">
        <f>IF(P66="","",P66*Cohort_WP!R316/Cohort_CF!R316)</f>
        <v/>
      </c>
      <c r="Q144">
        <f>IF(Q66="","",Q66*Cohort_WP!S316/Cohort_CF!S316)</f>
        <v>502709.31198750145</v>
      </c>
      <c r="R144">
        <f>IF(R66="","",R66*Cohort_WP!T316/Cohort_CF!T316)</f>
        <v>522210.56966952712</v>
      </c>
      <c r="S144" t="str">
        <f>IF(S66="","",S66*Cohort_WP!U316/Cohort_CF!U316)</f>
        <v/>
      </c>
      <c r="T144" t="str">
        <f>IF(T66="","",T66*Cohort_WP!V316/Cohort_CF!V316)</f>
        <v/>
      </c>
      <c r="U144" t="str">
        <f>IF(U66="","",U66*Cohort_WP!W316/Cohort_CF!W316)</f>
        <v/>
      </c>
      <c r="V144" t="str">
        <f>IF(V66="","",V66*Cohort_WP!X316/Cohort_CF!X316)</f>
        <v/>
      </c>
      <c r="W144" t="str">
        <f>IF(W66="","",W66*Cohort_WP!Y316/Cohort_CF!Y316)</f>
        <v/>
      </c>
      <c r="X144" t="str">
        <f>IF(X66="","",X66*Cohort_WP!Z316/Cohort_CF!Z316)</f>
        <v/>
      </c>
      <c r="Y144" t="str">
        <f>IF(Y66="","",Y66*Cohort_WP!AA316/Cohort_CF!AA316)</f>
        <v/>
      </c>
      <c r="Z144" t="str">
        <f>IF(Z66="","",Z66*Cohort_WP!AB316/Cohort_CF!AB316)</f>
        <v/>
      </c>
      <c r="AA144" t="str">
        <f>IF(AA66="","",AA66*Cohort_WP!AC316/Cohort_CF!AC316)</f>
        <v/>
      </c>
      <c r="AB144" t="str">
        <f>IF(AB66="","",AB66*Cohort_WP!AD316/Cohort_CF!AD316)</f>
        <v/>
      </c>
    </row>
    <row r="145" spans="1:28" x14ac:dyDescent="0.55000000000000004">
      <c r="A145" s="649"/>
      <c r="B145" t="s">
        <v>477</v>
      </c>
      <c r="H145" t="str">
        <f>IF(H67="","",H67*Cohort_WP!J317/Cohort_CF!J317)</f>
        <v/>
      </c>
      <c r="I145" t="str">
        <f>IF(I67="","",I67*Cohort_WP!K317/Cohort_CF!K317)</f>
        <v/>
      </c>
      <c r="J145" t="str">
        <f>IF(J67="","",J67*Cohort_WP!L317/Cohort_CF!L317)</f>
        <v/>
      </c>
      <c r="K145" t="str">
        <f>IF(K67="","",K67*Cohort_WP!M317/Cohort_CF!M317)</f>
        <v/>
      </c>
      <c r="L145" t="str">
        <f>IF(L67="","",L67*Cohort_WP!N317/Cohort_CF!N317)</f>
        <v/>
      </c>
      <c r="M145" t="str">
        <f>IF(M67="","",M67*Cohort_WP!O317/Cohort_CF!O317)</f>
        <v/>
      </c>
      <c r="N145" t="str">
        <f>IF(N67="","",N67*Cohort_WP!P317/Cohort_CF!P317)</f>
        <v/>
      </c>
      <c r="O145" t="str">
        <f>IF(O67="","",O67*Cohort_WP!Q317/Cohort_CF!Q317)</f>
        <v/>
      </c>
      <c r="P145" t="str">
        <f>IF(P67="","",P67*Cohort_WP!R317/Cohort_CF!R317)</f>
        <v/>
      </c>
      <c r="Q145" t="str">
        <f>IF(Q67="","",Q67*Cohort_WP!S317/Cohort_CF!S317)</f>
        <v/>
      </c>
      <c r="R145">
        <f>IF(R67="","",R67*Cohort_WP!T317/Cohort_CF!T317)</f>
        <v>517790.59134712646</v>
      </c>
      <c r="S145">
        <f>IF(S67="","",S67*Cohort_WP!U317/Cohort_CF!U317)</f>
        <v>537876.88675961294</v>
      </c>
      <c r="T145" t="str">
        <f>IF(T67="","",T67*Cohort_WP!V317/Cohort_CF!V317)</f>
        <v/>
      </c>
      <c r="U145" t="str">
        <f>IF(U67="","",U67*Cohort_WP!W317/Cohort_CF!W317)</f>
        <v/>
      </c>
      <c r="V145" t="str">
        <f>IF(V67="","",V67*Cohort_WP!X317/Cohort_CF!X317)</f>
        <v/>
      </c>
      <c r="W145" t="str">
        <f>IF(W67="","",W67*Cohort_WP!Y317/Cohort_CF!Y317)</f>
        <v/>
      </c>
      <c r="X145" t="str">
        <f>IF(X67="","",X67*Cohort_WP!Z317/Cohort_CF!Z317)</f>
        <v/>
      </c>
      <c r="Y145" t="str">
        <f>IF(Y67="","",Y67*Cohort_WP!AA317/Cohort_CF!AA317)</f>
        <v/>
      </c>
      <c r="Z145" t="str">
        <f>IF(Z67="","",Z67*Cohort_WP!AB317/Cohort_CF!AB317)</f>
        <v/>
      </c>
      <c r="AA145" t="str">
        <f>IF(AA67="","",AA67*Cohort_WP!AC317/Cohort_CF!AC317)</f>
        <v/>
      </c>
      <c r="AB145" t="str">
        <f>IF(AB67="","",AB67*Cohort_WP!AD317/Cohort_CF!AD317)</f>
        <v/>
      </c>
    </row>
    <row r="146" spans="1:28" x14ac:dyDescent="0.55000000000000004">
      <c r="A146" s="649"/>
      <c r="B146" t="s">
        <v>478</v>
      </c>
      <c r="H146" t="str">
        <f>IF(H68="","",H68*Cohort_WP!J318/Cohort_CF!J318)</f>
        <v/>
      </c>
      <c r="I146" t="str">
        <f>IF(I68="","",I68*Cohort_WP!K318/Cohort_CF!K318)</f>
        <v/>
      </c>
      <c r="J146" t="str">
        <f>IF(J68="","",J68*Cohort_WP!L318/Cohort_CF!L318)</f>
        <v/>
      </c>
      <c r="K146" t="str">
        <f>IF(K68="","",K68*Cohort_WP!M318/Cohort_CF!M318)</f>
        <v/>
      </c>
      <c r="L146" t="str">
        <f>IF(L68="","",L68*Cohort_WP!N318/Cohort_CF!N318)</f>
        <v/>
      </c>
      <c r="M146" t="str">
        <f>IF(M68="","",M68*Cohort_WP!O318/Cohort_CF!O318)</f>
        <v/>
      </c>
      <c r="N146" t="str">
        <f>IF(N68="","",N68*Cohort_WP!P318/Cohort_CF!P318)</f>
        <v/>
      </c>
      <c r="O146" t="str">
        <f>IF(O68="","",O68*Cohort_WP!Q318/Cohort_CF!Q318)</f>
        <v/>
      </c>
      <c r="P146" t="str">
        <f>IF(P68="","",P68*Cohort_WP!R318/Cohort_CF!R318)</f>
        <v/>
      </c>
      <c r="Q146" t="str">
        <f>IF(Q68="","",Q68*Cohort_WP!S318/Cohort_CF!S318)</f>
        <v/>
      </c>
      <c r="R146" t="str">
        <f>IF(R68="","",R68*Cohort_WP!T318/Cohort_CF!T318)</f>
        <v/>
      </c>
      <c r="S146">
        <f>IF(S68="","",S68*Cohort_WP!U318/Cohort_CF!U318)</f>
        <v>533324.30908754014</v>
      </c>
      <c r="T146">
        <f>IF(T68="","",T68*Cohort_WP!V318/Cohort_CF!V318)</f>
        <v>554013.19336240133</v>
      </c>
      <c r="U146" t="str">
        <f>IF(U68="","",U68*Cohort_WP!W318/Cohort_CF!W318)</f>
        <v/>
      </c>
      <c r="V146" t="str">
        <f>IF(V68="","",V68*Cohort_WP!X318/Cohort_CF!X318)</f>
        <v/>
      </c>
      <c r="W146" t="str">
        <f>IF(W68="","",W68*Cohort_WP!Y318/Cohort_CF!Y318)</f>
        <v/>
      </c>
      <c r="X146" t="str">
        <f>IF(X68="","",X68*Cohort_WP!Z318/Cohort_CF!Z318)</f>
        <v/>
      </c>
      <c r="Y146" t="str">
        <f>IF(Y68="","",Y68*Cohort_WP!AA318/Cohort_CF!AA318)</f>
        <v/>
      </c>
      <c r="Z146" t="str">
        <f>IF(Z68="","",Z68*Cohort_WP!AB318/Cohort_CF!AB318)</f>
        <v/>
      </c>
      <c r="AA146" t="str">
        <f>IF(AA68="","",AA68*Cohort_WP!AC318/Cohort_CF!AC318)</f>
        <v/>
      </c>
      <c r="AB146" t="str">
        <f>IF(AB68="","",AB68*Cohort_WP!AD318/Cohort_CF!AD318)</f>
        <v/>
      </c>
    </row>
    <row r="147" spans="1:28" x14ac:dyDescent="0.55000000000000004">
      <c r="A147" s="649"/>
      <c r="B147" t="s">
        <v>479</v>
      </c>
      <c r="H147" t="str">
        <f>IF(H69="","",H69*Cohort_WP!J319/Cohort_CF!J319)</f>
        <v/>
      </c>
      <c r="I147" t="str">
        <f>IF(I69="","",I69*Cohort_WP!K319/Cohort_CF!K319)</f>
        <v/>
      </c>
      <c r="J147" t="str">
        <f>IF(J69="","",J69*Cohort_WP!L319/Cohort_CF!L319)</f>
        <v/>
      </c>
      <c r="K147" t="str">
        <f>IF(K69="","",K69*Cohort_WP!M319/Cohort_CF!M319)</f>
        <v/>
      </c>
      <c r="L147" t="str">
        <f>IF(L69="","",L69*Cohort_WP!N319/Cohort_CF!N319)</f>
        <v/>
      </c>
      <c r="M147" t="str">
        <f>IF(M69="","",M69*Cohort_WP!O319/Cohort_CF!O319)</f>
        <v/>
      </c>
      <c r="N147" t="str">
        <f>IF(N69="","",N69*Cohort_WP!P319/Cohort_CF!P319)</f>
        <v/>
      </c>
      <c r="O147" t="str">
        <f>IF(O69="","",O69*Cohort_WP!Q319/Cohort_CF!Q319)</f>
        <v/>
      </c>
      <c r="P147" t="str">
        <f>IF(P69="","",P69*Cohort_WP!R319/Cohort_CF!R319)</f>
        <v/>
      </c>
      <c r="Q147" t="str">
        <f>IF(Q69="","",Q69*Cohort_WP!S319/Cohort_CF!S319)</f>
        <v/>
      </c>
      <c r="R147" t="str">
        <f>IF(R69="","",R69*Cohort_WP!T319/Cohort_CF!T319)</f>
        <v/>
      </c>
      <c r="S147" t="str">
        <f>IF(S69="","",S69*Cohort_WP!U319/Cohort_CF!U319)</f>
        <v/>
      </c>
      <c r="T147">
        <f>IF(T69="","",T69*Cohort_WP!V319/Cohort_CF!V319)</f>
        <v>549324.03836016648</v>
      </c>
      <c r="U147">
        <f>IF(U69="","",U69*Cohort_WP!W319/Cohort_CF!W319)</f>
        <v>570633.58916327346</v>
      </c>
      <c r="V147" t="str">
        <f>IF(V69="","",V69*Cohort_WP!X319/Cohort_CF!X319)</f>
        <v/>
      </c>
      <c r="W147" t="str">
        <f>IF(W69="","",W69*Cohort_WP!Y319/Cohort_CF!Y319)</f>
        <v/>
      </c>
      <c r="X147" t="str">
        <f>IF(X69="","",X69*Cohort_WP!Z319/Cohort_CF!Z319)</f>
        <v/>
      </c>
      <c r="Y147" t="str">
        <f>IF(Y69="","",Y69*Cohort_WP!AA319/Cohort_CF!AA319)</f>
        <v/>
      </c>
      <c r="Z147" t="str">
        <f>IF(Z69="","",Z69*Cohort_WP!AB319/Cohort_CF!AB319)</f>
        <v/>
      </c>
      <c r="AA147" t="str">
        <f>IF(AA69="","",AA69*Cohort_WP!AC319/Cohort_CF!AC319)</f>
        <v/>
      </c>
      <c r="AB147" t="str">
        <f>IF(AB69="","",AB69*Cohort_WP!AD319/Cohort_CF!AD319)</f>
        <v/>
      </c>
    </row>
    <row r="148" spans="1:28" x14ac:dyDescent="0.55000000000000004">
      <c r="A148" s="649"/>
      <c r="B148" t="s">
        <v>480</v>
      </c>
      <c r="H148" t="str">
        <f>IF(H70="","",H70*Cohort_WP!J320/Cohort_CF!J320)</f>
        <v/>
      </c>
      <c r="I148" t="str">
        <f>IF(I70="","",I70*Cohort_WP!K320/Cohort_CF!K320)</f>
        <v/>
      </c>
      <c r="J148" t="str">
        <f>IF(J70="","",J70*Cohort_WP!L320/Cohort_CF!L320)</f>
        <v/>
      </c>
      <c r="K148" t="str">
        <f>IF(K70="","",K70*Cohort_WP!M320/Cohort_CF!M320)</f>
        <v/>
      </c>
      <c r="L148" t="str">
        <f>IF(L70="","",L70*Cohort_WP!N320/Cohort_CF!N320)</f>
        <v/>
      </c>
      <c r="M148" t="str">
        <f>IF(M70="","",M70*Cohort_WP!O320/Cohort_CF!O320)</f>
        <v/>
      </c>
      <c r="N148" t="str">
        <f>IF(N70="","",N70*Cohort_WP!P320/Cohort_CF!P320)</f>
        <v/>
      </c>
      <c r="O148" t="str">
        <f>IF(O70="","",O70*Cohort_WP!Q320/Cohort_CF!Q320)</f>
        <v/>
      </c>
      <c r="P148" t="str">
        <f>IF(P70="","",P70*Cohort_WP!R320/Cohort_CF!R320)</f>
        <v/>
      </c>
      <c r="Q148" t="str">
        <f>IF(Q70="","",Q70*Cohort_WP!S320/Cohort_CF!S320)</f>
        <v/>
      </c>
      <c r="R148" t="str">
        <f>IF(R70="","",R70*Cohort_WP!T320/Cohort_CF!T320)</f>
        <v/>
      </c>
      <c r="S148" t="str">
        <f>IF(S70="","",S70*Cohort_WP!U320/Cohort_CF!U320)</f>
        <v/>
      </c>
      <c r="T148" t="str">
        <f>IF(T70="","",T70*Cohort_WP!V320/Cohort_CF!V320)</f>
        <v/>
      </c>
      <c r="U148">
        <f>IF(U70="","",U70*Cohort_WP!W320/Cohort_CF!W320)</f>
        <v>565803.75951097149</v>
      </c>
      <c r="V148">
        <f>IF(V70="","",V70*Cohort_WP!X320/Cohort_CF!X320)</f>
        <v>587752.59683817148</v>
      </c>
      <c r="W148" t="str">
        <f>IF(W70="","",W70*Cohort_WP!Y320/Cohort_CF!Y320)</f>
        <v/>
      </c>
      <c r="X148" t="str">
        <f>IF(X70="","",X70*Cohort_WP!Z320/Cohort_CF!Z320)</f>
        <v/>
      </c>
      <c r="Y148" t="str">
        <f>IF(Y70="","",Y70*Cohort_WP!AA320/Cohort_CF!AA320)</f>
        <v/>
      </c>
      <c r="Z148" t="str">
        <f>IF(Z70="","",Z70*Cohort_WP!AB320/Cohort_CF!AB320)</f>
        <v/>
      </c>
      <c r="AA148" t="str">
        <f>IF(AA70="","",AA70*Cohort_WP!AC320/Cohort_CF!AC320)</f>
        <v/>
      </c>
      <c r="AB148" t="str">
        <f>IF(AB70="","",AB70*Cohort_WP!AD320/Cohort_CF!AD320)</f>
        <v/>
      </c>
    </row>
    <row r="149" spans="1:28" x14ac:dyDescent="0.55000000000000004">
      <c r="A149" s="649"/>
      <c r="B149" t="s">
        <v>481</v>
      </c>
      <c r="H149" t="str">
        <f>IF(H71="","",H71*Cohort_WP!J321/Cohort_CF!J321)</f>
        <v/>
      </c>
      <c r="I149" t="str">
        <f>IF(I71="","",I71*Cohort_WP!K321/Cohort_CF!K321)</f>
        <v/>
      </c>
      <c r="J149" t="str">
        <f>IF(J71="","",J71*Cohort_WP!L321/Cohort_CF!L321)</f>
        <v/>
      </c>
      <c r="K149" t="str">
        <f>IF(K71="","",K71*Cohort_WP!M321/Cohort_CF!M321)</f>
        <v/>
      </c>
      <c r="L149" t="str">
        <f>IF(L71="","",L71*Cohort_WP!N321/Cohort_CF!N321)</f>
        <v/>
      </c>
      <c r="M149" t="str">
        <f>IF(M71="","",M71*Cohort_WP!O321/Cohort_CF!O321)</f>
        <v/>
      </c>
      <c r="N149" t="str">
        <f>IF(N71="","",N71*Cohort_WP!P321/Cohort_CF!P321)</f>
        <v/>
      </c>
      <c r="O149" t="str">
        <f>IF(O71="","",O71*Cohort_WP!Q321/Cohort_CF!Q321)</f>
        <v/>
      </c>
      <c r="P149" t="str">
        <f>IF(P71="","",P71*Cohort_WP!R321/Cohort_CF!R321)</f>
        <v/>
      </c>
      <c r="Q149" t="str">
        <f>IF(Q71="","",Q71*Cohort_WP!S321/Cohort_CF!S321)</f>
        <v/>
      </c>
      <c r="R149" t="str">
        <f>IF(R71="","",R71*Cohort_WP!T321/Cohort_CF!T321)</f>
        <v/>
      </c>
      <c r="S149" t="str">
        <f>IF(S71="","",S71*Cohort_WP!U321/Cohort_CF!U321)</f>
        <v/>
      </c>
      <c r="T149" t="str">
        <f>IF(T71="","",T71*Cohort_WP!V321/Cohort_CF!V321)</f>
        <v/>
      </c>
      <c r="U149" t="str">
        <f>IF(U71="","",U71*Cohort_WP!W321/Cohort_CF!W321)</f>
        <v/>
      </c>
      <c r="V149">
        <f>IF(V71="","",V71*Cohort_WP!X321/Cohort_CF!X321)</f>
        <v>582777.87229630048</v>
      </c>
      <c r="W149">
        <f>IF(W71="","",W71*Cohort_WP!Y321/Cohort_CF!Y321)</f>
        <v>605385.17474331672</v>
      </c>
      <c r="X149" t="str">
        <f>IF(X71="","",X71*Cohort_WP!Z321/Cohort_CF!Z321)</f>
        <v/>
      </c>
      <c r="Y149" t="str">
        <f>IF(Y71="","",Y71*Cohort_WP!AA321/Cohort_CF!AA321)</f>
        <v/>
      </c>
      <c r="Z149" t="str">
        <f>IF(Z71="","",Z71*Cohort_WP!AB321/Cohort_CF!AB321)</f>
        <v/>
      </c>
      <c r="AA149" t="str">
        <f>IF(AA71="","",AA71*Cohort_WP!AC321/Cohort_CF!AC321)</f>
        <v/>
      </c>
      <c r="AB149" t="str">
        <f>IF(AB71="","",AB71*Cohort_WP!AD321/Cohort_CF!AD321)</f>
        <v/>
      </c>
    </row>
    <row r="150" spans="1:28" x14ac:dyDescent="0.55000000000000004">
      <c r="A150" s="649"/>
      <c r="B150" t="s">
        <v>482</v>
      </c>
      <c r="H150" t="str">
        <f>IF(H72="","",H72*Cohort_WP!J322/Cohort_CF!J322)</f>
        <v/>
      </c>
      <c r="I150" t="str">
        <f>IF(I72="","",I72*Cohort_WP!K322/Cohort_CF!K322)</f>
        <v/>
      </c>
      <c r="J150" t="str">
        <f>IF(J72="","",J72*Cohort_WP!L322/Cohort_CF!L322)</f>
        <v/>
      </c>
      <c r="K150" t="str">
        <f>IF(K72="","",K72*Cohort_WP!M322/Cohort_CF!M322)</f>
        <v/>
      </c>
      <c r="L150" t="str">
        <f>IF(L72="","",L72*Cohort_WP!N322/Cohort_CF!N322)</f>
        <v/>
      </c>
      <c r="M150" t="str">
        <f>IF(M72="","",M72*Cohort_WP!O322/Cohort_CF!O322)</f>
        <v/>
      </c>
      <c r="N150" t="str">
        <f>IF(N72="","",N72*Cohort_WP!P322/Cohort_CF!P322)</f>
        <v/>
      </c>
      <c r="O150" t="str">
        <f>IF(O72="","",O72*Cohort_WP!Q322/Cohort_CF!Q322)</f>
        <v/>
      </c>
      <c r="P150" t="str">
        <f>IF(P72="","",P72*Cohort_WP!R322/Cohort_CF!R322)</f>
        <v/>
      </c>
      <c r="Q150" t="str">
        <f>IF(Q72="","",Q72*Cohort_WP!S322/Cohort_CF!S322)</f>
        <v/>
      </c>
      <c r="R150" t="str">
        <f>IF(R72="","",R72*Cohort_WP!T322/Cohort_CF!T322)</f>
        <v/>
      </c>
      <c r="S150" t="str">
        <f>IF(S72="","",S72*Cohort_WP!U322/Cohort_CF!U322)</f>
        <v/>
      </c>
      <c r="T150" t="str">
        <f>IF(T72="","",T72*Cohort_WP!V322/Cohort_CF!V322)</f>
        <v/>
      </c>
      <c r="U150" t="str">
        <f>IF(U72="","",U72*Cohort_WP!W322/Cohort_CF!W322)</f>
        <v/>
      </c>
      <c r="V150" t="str">
        <f>IF(V72="","",V72*Cohort_WP!X322/Cohort_CF!X322)</f>
        <v/>
      </c>
      <c r="W150">
        <f>IF(W72="","",W72*Cohort_WP!Y322/Cohort_CF!Y322)</f>
        <v>600261.20846518956</v>
      </c>
      <c r="X150">
        <f>IF(X72="","",X72*Cohort_WP!Z322/Cohort_CF!Z322)</f>
        <v>623546.72998561617</v>
      </c>
      <c r="Y150" t="str">
        <f>IF(Y72="","",Y72*Cohort_WP!AA322/Cohort_CF!AA322)</f>
        <v/>
      </c>
      <c r="Z150" t="str">
        <f>IF(Z72="","",Z72*Cohort_WP!AB322/Cohort_CF!AB322)</f>
        <v/>
      </c>
      <c r="AA150" t="str">
        <f>IF(AA72="","",AA72*Cohort_WP!AC322/Cohort_CF!AC322)</f>
        <v/>
      </c>
      <c r="AB150" t="str">
        <f>IF(AB72="","",AB72*Cohort_WP!AD322/Cohort_CF!AD322)</f>
        <v/>
      </c>
    </row>
    <row r="151" spans="1:28" x14ac:dyDescent="0.55000000000000004">
      <c r="A151" s="649"/>
      <c r="B151" t="s">
        <v>483</v>
      </c>
      <c r="H151" t="str">
        <f>IF(H73="","",H73*Cohort_WP!J323/Cohort_CF!J323)</f>
        <v/>
      </c>
      <c r="I151" t="str">
        <f>IF(I73="","",I73*Cohort_WP!K323/Cohort_CF!K323)</f>
        <v/>
      </c>
      <c r="J151" t="str">
        <f>IF(J73="","",J73*Cohort_WP!L323/Cohort_CF!L323)</f>
        <v/>
      </c>
      <c r="K151" t="str">
        <f>IF(K73="","",K73*Cohort_WP!M323/Cohort_CF!M323)</f>
        <v/>
      </c>
      <c r="L151" t="str">
        <f>IF(L73="","",L73*Cohort_WP!N323/Cohort_CF!N323)</f>
        <v/>
      </c>
      <c r="M151" t="str">
        <f>IF(M73="","",M73*Cohort_WP!O323/Cohort_CF!O323)</f>
        <v/>
      </c>
      <c r="N151" t="str">
        <f>IF(N73="","",N73*Cohort_WP!P323/Cohort_CF!P323)</f>
        <v/>
      </c>
      <c r="O151" t="str">
        <f>IF(O73="","",O73*Cohort_WP!Q323/Cohort_CF!Q323)</f>
        <v/>
      </c>
      <c r="P151" t="str">
        <f>IF(P73="","",P73*Cohort_WP!R323/Cohort_CF!R323)</f>
        <v/>
      </c>
      <c r="Q151" t="str">
        <f>IF(Q73="","",Q73*Cohort_WP!S323/Cohort_CF!S323)</f>
        <v/>
      </c>
      <c r="R151" t="str">
        <f>IF(R73="","",R73*Cohort_WP!T323/Cohort_CF!T323)</f>
        <v/>
      </c>
      <c r="S151" t="str">
        <f>IF(S73="","",S73*Cohort_WP!U323/Cohort_CF!U323)</f>
        <v/>
      </c>
      <c r="T151" t="str">
        <f>IF(T73="","",T73*Cohort_WP!V323/Cohort_CF!V323)</f>
        <v/>
      </c>
      <c r="U151" t="str">
        <f>IF(U73="","",U73*Cohort_WP!W323/Cohort_CF!W323)</f>
        <v/>
      </c>
      <c r="V151" t="str">
        <f>IF(V73="","",V73*Cohort_WP!X323/Cohort_CF!X323)</f>
        <v/>
      </c>
      <c r="W151" t="str">
        <f>IF(W73="","",W73*Cohort_WP!Y323/Cohort_CF!Y323)</f>
        <v/>
      </c>
      <c r="X151">
        <f>IF(X73="","",X73*Cohort_WP!Z323/Cohort_CF!Z323)</f>
        <v>618269.04471914517</v>
      </c>
      <c r="Y151">
        <f>IF(Y73="","",Y73*Cohort_WP!AA323/Cohort_CF!AA323)</f>
        <v>642253.13188518456</v>
      </c>
      <c r="Z151" t="str">
        <f>IF(Z73="","",Z73*Cohort_WP!AB323/Cohort_CF!AB323)</f>
        <v/>
      </c>
      <c r="AA151" t="str">
        <f>IF(AA73="","",AA73*Cohort_WP!AC323/Cohort_CF!AC323)</f>
        <v/>
      </c>
      <c r="AB151" t="str">
        <f>IF(AB73="","",AB73*Cohort_WP!AD323/Cohort_CF!AD323)</f>
        <v/>
      </c>
    </row>
    <row r="152" spans="1:28" x14ac:dyDescent="0.55000000000000004">
      <c r="A152" s="649"/>
      <c r="B152" t="s">
        <v>484</v>
      </c>
      <c r="H152" t="str">
        <f>IF(H74="","",H74*Cohort_WP!J324/Cohort_CF!J324)</f>
        <v/>
      </c>
      <c r="I152" t="str">
        <f>IF(I74="","",I74*Cohort_WP!K324/Cohort_CF!K324)</f>
        <v/>
      </c>
      <c r="J152" t="str">
        <f>IF(J74="","",J74*Cohort_WP!L324/Cohort_CF!L324)</f>
        <v/>
      </c>
      <c r="K152" t="str">
        <f>IF(K74="","",K74*Cohort_WP!M324/Cohort_CF!M324)</f>
        <v/>
      </c>
      <c r="L152" t="str">
        <f>IF(L74="","",L74*Cohort_WP!N324/Cohort_CF!N324)</f>
        <v/>
      </c>
      <c r="M152" t="str">
        <f>IF(M74="","",M74*Cohort_WP!O324/Cohort_CF!O324)</f>
        <v/>
      </c>
      <c r="N152" t="str">
        <f>IF(N74="","",N74*Cohort_WP!P324/Cohort_CF!P324)</f>
        <v/>
      </c>
      <c r="O152" t="str">
        <f>IF(O74="","",O74*Cohort_WP!Q324/Cohort_CF!Q324)</f>
        <v/>
      </c>
      <c r="P152" t="str">
        <f>IF(P74="","",P74*Cohort_WP!R324/Cohort_CF!R324)</f>
        <v/>
      </c>
      <c r="Q152" t="str">
        <f>IF(Q74="","",Q74*Cohort_WP!S324/Cohort_CF!S324)</f>
        <v/>
      </c>
      <c r="R152" t="str">
        <f>IF(R74="","",R74*Cohort_WP!T324/Cohort_CF!T324)</f>
        <v/>
      </c>
      <c r="S152" t="str">
        <f>IF(S74="","",S74*Cohort_WP!U324/Cohort_CF!U324)</f>
        <v/>
      </c>
      <c r="T152" t="str">
        <f>IF(T74="","",T74*Cohort_WP!V324/Cohort_CF!V324)</f>
        <v/>
      </c>
      <c r="U152" t="str">
        <f>IF(U74="","",U74*Cohort_WP!W324/Cohort_CF!W324)</f>
        <v/>
      </c>
      <c r="V152" t="str">
        <f>IF(V74="","",V74*Cohort_WP!X324/Cohort_CF!X324)</f>
        <v/>
      </c>
      <c r="W152" t="str">
        <f>IF(W74="","",W74*Cohort_WP!Y324/Cohort_CF!Y324)</f>
        <v/>
      </c>
      <c r="X152" t="str">
        <f>IF(X74="","",X74*Cohort_WP!Z324/Cohort_CF!Z324)</f>
        <v/>
      </c>
      <c r="Y152">
        <f>IF(Y74="","",Y74*Cohort_WP!AA324/Cohort_CF!AA324)</f>
        <v>636817.11606071948</v>
      </c>
      <c r="Z152">
        <f>IF(Z74="","",Z74*Cohort_WP!AB324/Cohort_CF!AB324)</f>
        <v>661520.72584174015</v>
      </c>
      <c r="AA152" t="str">
        <f>IF(AA74="","",AA74*Cohort_WP!AC324/Cohort_CF!AC324)</f>
        <v/>
      </c>
      <c r="AB152" t="str">
        <f>IF(AB74="","",AB74*Cohort_WP!AD324/Cohort_CF!AD324)</f>
        <v/>
      </c>
    </row>
    <row r="153" spans="1:28" x14ac:dyDescent="0.55000000000000004">
      <c r="A153" s="649"/>
      <c r="B153" t="s">
        <v>485</v>
      </c>
      <c r="H153" t="str">
        <f>IF(H75="","",H75*Cohort_WP!J325/Cohort_CF!J325)</f>
        <v/>
      </c>
      <c r="I153" t="str">
        <f>IF(I75="","",I75*Cohort_WP!K325/Cohort_CF!K325)</f>
        <v/>
      </c>
      <c r="J153" t="str">
        <f>IF(J75="","",J75*Cohort_WP!L325/Cohort_CF!L325)</f>
        <v/>
      </c>
      <c r="K153" t="str">
        <f>IF(K75="","",K75*Cohort_WP!M325/Cohort_CF!M325)</f>
        <v/>
      </c>
      <c r="L153" t="str">
        <f>IF(L75="","",L75*Cohort_WP!N325/Cohort_CF!N325)</f>
        <v/>
      </c>
      <c r="M153" t="str">
        <f>IF(M75="","",M75*Cohort_WP!O325/Cohort_CF!O325)</f>
        <v/>
      </c>
      <c r="N153" t="str">
        <f>IF(N75="","",N75*Cohort_WP!P325/Cohort_CF!P325)</f>
        <v/>
      </c>
      <c r="O153" t="str">
        <f>IF(O75="","",O75*Cohort_WP!Q325/Cohort_CF!Q325)</f>
        <v/>
      </c>
      <c r="P153" t="str">
        <f>IF(P75="","",P75*Cohort_WP!R325/Cohort_CF!R325)</f>
        <v/>
      </c>
      <c r="Q153" t="str">
        <f>IF(Q75="","",Q75*Cohort_WP!S325/Cohort_CF!S325)</f>
        <v/>
      </c>
      <c r="R153" t="str">
        <f>IF(R75="","",R75*Cohort_WP!T325/Cohort_CF!T325)</f>
        <v/>
      </c>
      <c r="S153" t="str">
        <f>IF(S75="","",S75*Cohort_WP!U325/Cohort_CF!U325)</f>
        <v/>
      </c>
      <c r="T153" t="str">
        <f>IF(T75="","",T75*Cohort_WP!V325/Cohort_CF!V325)</f>
        <v/>
      </c>
      <c r="U153" t="str">
        <f>IF(U75="","",U75*Cohort_WP!W325/Cohort_CF!W325)</f>
        <v/>
      </c>
      <c r="V153" t="str">
        <f>IF(V75="","",V75*Cohort_WP!X325/Cohort_CF!X325)</f>
        <v/>
      </c>
      <c r="W153" t="str">
        <f>IF(W75="","",W75*Cohort_WP!Y325/Cohort_CF!Y325)</f>
        <v/>
      </c>
      <c r="X153" t="str">
        <f>IF(X75="","",X75*Cohort_WP!Z325/Cohort_CF!Z325)</f>
        <v/>
      </c>
      <c r="Y153" t="str">
        <f>IF(Y75="","",Y75*Cohort_WP!AA325/Cohort_CF!AA325)</f>
        <v/>
      </c>
      <c r="Z153">
        <f>IF(Z75="","",Z75*Cohort_WP!AB325/Cohort_CF!AB325)</f>
        <v>655921.62954254111</v>
      </c>
      <c r="AA153">
        <f>IF(AA75="","",AA75*Cohort_WP!AC325/Cohort_CF!AC325)</f>
        <v>681366.34761699219</v>
      </c>
      <c r="AB153" t="str">
        <f>IF(AB75="","",AB75*Cohort_WP!AD325/Cohort_CF!AD325)</f>
        <v/>
      </c>
    </row>
    <row r="154" spans="1:28" x14ac:dyDescent="0.55000000000000004">
      <c r="A154" s="649"/>
      <c r="B154" t="s">
        <v>486</v>
      </c>
      <c r="H154" t="str">
        <f>IF(H76="","",H76*Cohort_WP!J326/Cohort_CF!J326)</f>
        <v/>
      </c>
      <c r="I154" t="str">
        <f>IF(I76="","",I76*Cohort_WP!K326/Cohort_CF!K326)</f>
        <v/>
      </c>
      <c r="J154" t="str">
        <f>IF(J76="","",J76*Cohort_WP!L326/Cohort_CF!L326)</f>
        <v/>
      </c>
      <c r="K154" t="str">
        <f>IF(K76="","",K76*Cohort_WP!M326/Cohort_CF!M326)</f>
        <v/>
      </c>
      <c r="L154" t="str">
        <f>IF(L76="","",L76*Cohort_WP!N326/Cohort_CF!N326)</f>
        <v/>
      </c>
      <c r="M154" t="str">
        <f>IF(M76="","",M76*Cohort_WP!O326/Cohort_CF!O326)</f>
        <v/>
      </c>
      <c r="N154" t="str">
        <f>IF(N76="","",N76*Cohort_WP!P326/Cohort_CF!P326)</f>
        <v/>
      </c>
      <c r="O154" t="str">
        <f>IF(O76="","",O76*Cohort_WP!Q326/Cohort_CF!Q326)</f>
        <v/>
      </c>
      <c r="P154" t="str">
        <f>IF(P76="","",P76*Cohort_WP!R326/Cohort_CF!R326)</f>
        <v/>
      </c>
      <c r="Q154" t="str">
        <f>IF(Q76="","",Q76*Cohort_WP!S326/Cohort_CF!S326)</f>
        <v/>
      </c>
      <c r="R154" t="str">
        <f>IF(R76="","",R76*Cohort_WP!T326/Cohort_CF!T326)</f>
        <v/>
      </c>
      <c r="S154" t="str">
        <f>IF(S76="","",S76*Cohort_WP!U326/Cohort_CF!U326)</f>
        <v/>
      </c>
      <c r="T154" t="str">
        <f>IF(T76="","",T76*Cohort_WP!V326/Cohort_CF!V326)</f>
        <v/>
      </c>
      <c r="U154" t="str">
        <f>IF(U76="","",U76*Cohort_WP!W326/Cohort_CF!W326)</f>
        <v/>
      </c>
      <c r="V154" t="str">
        <f>IF(V76="","",V76*Cohort_WP!X326/Cohort_CF!X326)</f>
        <v/>
      </c>
      <c r="W154" t="str">
        <f>IF(W76="","",W76*Cohort_WP!Y326/Cohort_CF!Y326)</f>
        <v/>
      </c>
      <c r="X154" t="str">
        <f>IF(X76="","",X76*Cohort_WP!Z326/Cohort_CF!Z326)</f>
        <v/>
      </c>
      <c r="Y154" t="str">
        <f>IF(Y76="","",Y76*Cohort_WP!AA326/Cohort_CF!AA326)</f>
        <v/>
      </c>
      <c r="Z154" t="str">
        <f>IF(Z76="","",Z76*Cohort_WP!AB326/Cohort_CF!AB326)</f>
        <v/>
      </c>
      <c r="AA154">
        <f>IF(AA76="","",AA76*Cohort_WP!AC326/Cohort_CF!AC326)</f>
        <v>675599.27842881717</v>
      </c>
      <c r="AB154">
        <f>IF(AB76="","",AB76*Cohort_WP!AD326/Cohort_CF!AD326)</f>
        <v>701807.33804550208</v>
      </c>
    </row>
    <row r="155" spans="1:28" x14ac:dyDescent="0.55000000000000004">
      <c r="A155" s="649"/>
    </row>
    <row r="156" spans="1:28" x14ac:dyDescent="0.55000000000000004">
      <c r="A156" s="650"/>
      <c r="B156" s="329" t="s">
        <v>603</v>
      </c>
      <c r="C156" s="329"/>
      <c r="D156" s="329"/>
      <c r="E156" s="329"/>
      <c r="F156" s="329"/>
      <c r="G156" s="329"/>
      <c r="H156" s="329">
        <f>SUM(H135:H154)</f>
        <v>385284.82821217366</v>
      </c>
      <c r="I156" s="329">
        <f t="shared" ref="I156:AB156" si="6">SUM(I135:I154)</f>
        <v>797074.29145996191</v>
      </c>
      <c r="J156" s="329">
        <f t="shared" si="6"/>
        <v>820986.52020376059</v>
      </c>
      <c r="K156" s="329">
        <f t="shared" si="6"/>
        <v>845616.11580987344</v>
      </c>
      <c r="L156" s="329">
        <f t="shared" si="6"/>
        <v>870984.59928416973</v>
      </c>
      <c r="M156" s="329">
        <f t="shared" si="6"/>
        <v>897114.13726269477</v>
      </c>
      <c r="N156" s="329">
        <f t="shared" si="6"/>
        <v>924027.56138057553</v>
      </c>
      <c r="O156" s="329">
        <f t="shared" si="6"/>
        <v>951748.38822199276</v>
      </c>
      <c r="P156" s="329">
        <f t="shared" si="6"/>
        <v>980300.83986865275</v>
      </c>
      <c r="Q156" s="329">
        <f t="shared" si="6"/>
        <v>1009709.8650647124</v>
      </c>
      <c r="R156" s="329">
        <f t="shared" si="6"/>
        <v>1040001.1610166535</v>
      </c>
      <c r="S156" s="329">
        <f t="shared" si="6"/>
        <v>1071201.1958471532</v>
      </c>
      <c r="T156" s="329">
        <f t="shared" si="6"/>
        <v>1103337.2317225677</v>
      </c>
      <c r="U156" s="329">
        <f t="shared" si="6"/>
        <v>1136437.3486742449</v>
      </c>
      <c r="V156" s="329">
        <f t="shared" si="6"/>
        <v>1170530.4691344718</v>
      </c>
      <c r="W156" s="329">
        <f t="shared" si="6"/>
        <v>1205646.3832085063</v>
      </c>
      <c r="X156" s="329">
        <f t="shared" si="6"/>
        <v>1241815.7747047613</v>
      </c>
      <c r="Y156" s="329">
        <f t="shared" si="6"/>
        <v>1279070.247945904</v>
      </c>
      <c r="Z156" s="329">
        <f t="shared" si="6"/>
        <v>1317442.3553842814</v>
      </c>
      <c r="AA156" s="329">
        <f t="shared" si="6"/>
        <v>1356965.6260458094</v>
      </c>
      <c r="AB156" s="329">
        <f t="shared" si="6"/>
        <v>701807.33804550208</v>
      </c>
    </row>
    <row r="158" spans="1:28" x14ac:dyDescent="0.55000000000000004">
      <c r="A158" s="104"/>
      <c r="B158" s="336" t="s">
        <v>607</v>
      </c>
      <c r="C158" s="349"/>
      <c r="D158" s="349"/>
      <c r="E158" s="349"/>
      <c r="F158" s="337">
        <f>SUM(F108,F132,F156)</f>
        <v>363167.90292409627</v>
      </c>
      <c r="G158" s="337">
        <f t="shared" ref="G158:AB158" si="7">SUM(G108,G132,G156)</f>
        <v>1137850.6710847258</v>
      </c>
      <c r="H158" s="337">
        <f t="shared" si="7"/>
        <v>1958797.1835214836</v>
      </c>
      <c r="I158" s="337">
        <f t="shared" si="7"/>
        <v>2417792.0174285513</v>
      </c>
      <c r="J158" s="337">
        <f t="shared" si="7"/>
        <v>2490325.7779514072</v>
      </c>
      <c r="K158" s="337">
        <f t="shared" si="7"/>
        <v>2565035.5512899496</v>
      </c>
      <c r="L158" s="337">
        <f t="shared" si="7"/>
        <v>2641986.6178286485</v>
      </c>
      <c r="M158" s="337">
        <f t="shared" si="7"/>
        <v>2721246.2163635078</v>
      </c>
      <c r="N158" s="337">
        <f t="shared" si="7"/>
        <v>2802883.6028544125</v>
      </c>
      <c r="O158" s="337">
        <f t="shared" si="7"/>
        <v>2886970.1109400452</v>
      </c>
      <c r="P158" s="337">
        <f t="shared" si="7"/>
        <v>2973579.2142682467</v>
      </c>
      <c r="Q158" s="337">
        <f t="shared" si="7"/>
        <v>3062786.5906962943</v>
      </c>
      <c r="R158" s="337">
        <f t="shared" si="7"/>
        <v>3154670.1884171823</v>
      </c>
      <c r="S158" s="337">
        <f t="shared" si="7"/>
        <v>3249310.2940696981</v>
      </c>
      <c r="T158" s="337">
        <f t="shared" si="7"/>
        <v>3346789.6028917888</v>
      </c>
      <c r="U158" s="337">
        <f t="shared" si="7"/>
        <v>3447193.2909785435</v>
      </c>
      <c r="V158" s="337">
        <f t="shared" si="7"/>
        <v>3550609.0897078984</v>
      </c>
      <c r="W158" s="337">
        <f t="shared" si="7"/>
        <v>3657127.3623991362</v>
      </c>
      <c r="X158" s="337">
        <f t="shared" si="7"/>
        <v>3766841.1832711096</v>
      </c>
      <c r="Y158" s="337">
        <f t="shared" si="7"/>
        <v>3879846.4187692422</v>
      </c>
      <c r="Z158" s="337">
        <f t="shared" si="7"/>
        <v>3340320.1817897791</v>
      </c>
      <c r="AA158" s="337">
        <f t="shared" si="7"/>
        <v>2061044.185250035</v>
      </c>
      <c r="AB158" s="337">
        <f t="shared" si="7"/>
        <v>701807.33804550208</v>
      </c>
    </row>
    <row r="160" spans="1:28" x14ac:dyDescent="0.55000000000000004">
      <c r="B160" s="336" t="s">
        <v>562</v>
      </c>
      <c r="C160" s="349"/>
      <c r="D160" s="349"/>
      <c r="E160" s="349"/>
      <c r="F160" s="337">
        <f>F158-F80</f>
        <v>139395.65913892252</v>
      </c>
      <c r="G160" s="337">
        <f t="shared" ref="G160:AB160" si="8">G158-G80</f>
        <v>436744.11483074049</v>
      </c>
      <c r="H160" s="337">
        <f t="shared" si="8"/>
        <v>751850.10106333764</v>
      </c>
      <c r="I160" s="337">
        <f t="shared" si="8"/>
        <v>928027.25465724571</v>
      </c>
      <c r="J160" s="337">
        <f t="shared" si="8"/>
        <v>955868.07229696261</v>
      </c>
      <c r="K160" s="337">
        <f t="shared" si="8"/>
        <v>984544.11446587183</v>
      </c>
      <c r="L160" s="337">
        <f t="shared" si="8"/>
        <v>1014080.4378998484</v>
      </c>
      <c r="M160" s="337">
        <f t="shared" si="8"/>
        <v>1044502.8510368436</v>
      </c>
      <c r="N160" s="337">
        <f t="shared" si="8"/>
        <v>1075837.9365679484</v>
      </c>
      <c r="O160" s="337">
        <f t="shared" si="8"/>
        <v>1108113.0746649869</v>
      </c>
      <c r="P160" s="337">
        <f t="shared" si="8"/>
        <v>1141356.4669049368</v>
      </c>
      <c r="Q160" s="337">
        <f t="shared" si="8"/>
        <v>1175597.1609120851</v>
      </c>
      <c r="R160" s="337">
        <f t="shared" si="8"/>
        <v>1210865.0757394468</v>
      </c>
      <c r="S160" s="337">
        <f t="shared" si="8"/>
        <v>1247191.0280116308</v>
      </c>
      <c r="T160" s="337">
        <f t="shared" si="8"/>
        <v>1284606.7588519796</v>
      </c>
      <c r="U160" s="337">
        <f t="shared" si="8"/>
        <v>1323144.9616175396</v>
      </c>
      <c r="V160" s="337">
        <f t="shared" si="8"/>
        <v>1362839.3104660651</v>
      </c>
      <c r="W160" s="337">
        <f t="shared" si="8"/>
        <v>1403724.4897800474</v>
      </c>
      <c r="X160" s="337">
        <f t="shared" si="8"/>
        <v>1445836.224473448</v>
      </c>
      <c r="Y160" s="337">
        <f t="shared" si="8"/>
        <v>1489211.3112076512</v>
      </c>
      <c r="Z160" s="337">
        <f t="shared" si="8"/>
        <v>1282123.5845089257</v>
      </c>
      <c r="AA160" s="337">
        <f t="shared" si="8"/>
        <v>791095.82758864923</v>
      </c>
      <c r="AB160" s="337">
        <f t="shared" si="8"/>
        <v>269376.49414417567</v>
      </c>
    </row>
  </sheetData>
  <mergeCells count="2">
    <mergeCell ref="A8:A78"/>
    <mergeCell ref="A86:A156"/>
  </mergeCells>
  <pageMargins left="0.7" right="0.7" top="0.75" bottom="0.75" header="0.3" footer="0.3"/>
  <headerFooter>
    <oddHeader>&amp;C&amp;"Calibri"&amp;12&amp;K008000 UNCLASSIFIED&amp;1#_x000D_</oddHead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W99"/>
  <sheetViews>
    <sheetView zoomScale="85" zoomScaleNormal="85" workbookViewId="0"/>
  </sheetViews>
  <sheetFormatPr defaultRowHeight="14.4" x14ac:dyDescent="0.55000000000000004"/>
  <sheetData>
    <row r="1" spans="1:75" ht="20.399999999999999" x14ac:dyDescent="0.75">
      <c r="B1" s="167" t="s">
        <v>608</v>
      </c>
    </row>
    <row r="2" spans="1:75" ht="20.399999999999999" x14ac:dyDescent="0.75">
      <c r="B2" s="167" t="s">
        <v>4</v>
      </c>
    </row>
    <row r="4" spans="1:75" ht="20.399999999999999" x14ac:dyDescent="0.75">
      <c r="A4" s="352" t="s">
        <v>255</v>
      </c>
      <c r="B4" s="348"/>
      <c r="C4" s="348"/>
      <c r="D4" s="348"/>
      <c r="E4" s="348"/>
      <c r="F4" s="348"/>
      <c r="G4" s="348"/>
      <c r="H4" s="348"/>
      <c r="I4" s="348"/>
      <c r="J4" s="348"/>
      <c r="K4" s="348"/>
      <c r="L4" s="348"/>
      <c r="M4" s="348"/>
      <c r="N4" s="348"/>
      <c r="O4" s="348"/>
      <c r="P4" s="348"/>
      <c r="Q4" s="348"/>
      <c r="R4" s="348"/>
    </row>
    <row r="5" spans="1:75" ht="15.6" x14ac:dyDescent="0.6">
      <c r="A5" s="5"/>
      <c r="B5" s="350" t="s">
        <v>77</v>
      </c>
      <c r="C5" s="138">
        <v>2014</v>
      </c>
      <c r="D5" s="138">
        <v>2015</v>
      </c>
      <c r="E5" s="138">
        <v>2016</v>
      </c>
      <c r="F5" s="138">
        <v>2017</v>
      </c>
      <c r="G5" s="138">
        <v>2018</v>
      </c>
      <c r="H5" s="138">
        <v>2019</v>
      </c>
      <c r="I5" s="138">
        <v>2020</v>
      </c>
      <c r="J5" s="138">
        <v>2021</v>
      </c>
      <c r="K5" s="138">
        <v>2022</v>
      </c>
      <c r="L5" s="138">
        <v>2023</v>
      </c>
      <c r="M5" s="138">
        <v>2024</v>
      </c>
      <c r="N5" s="138">
        <v>2025</v>
      </c>
      <c r="O5" s="138">
        <v>2026</v>
      </c>
      <c r="P5" s="138">
        <v>2027</v>
      </c>
      <c r="Q5" s="138">
        <v>2028</v>
      </c>
      <c r="R5" s="138">
        <v>2029</v>
      </c>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2"/>
      <c r="BV5" s="12"/>
      <c r="BW5" s="12"/>
    </row>
    <row r="6" spans="1:75" ht="15.6" x14ac:dyDescent="0.6">
      <c r="A6" s="5"/>
      <c r="B6" s="11" t="s">
        <v>524</v>
      </c>
      <c r="C6" s="2"/>
      <c r="D6" s="2"/>
      <c r="E6" s="2"/>
      <c r="F6" s="9">
        <v>0</v>
      </c>
      <c r="G6" s="9">
        <v>1</v>
      </c>
      <c r="H6" s="9">
        <v>2</v>
      </c>
      <c r="I6" s="9">
        <v>3</v>
      </c>
      <c r="J6" s="9">
        <v>4</v>
      </c>
      <c r="K6" s="9">
        <v>5</v>
      </c>
      <c r="L6" s="9">
        <v>6</v>
      </c>
      <c r="M6" s="9">
        <v>7</v>
      </c>
      <c r="N6" s="9">
        <v>8</v>
      </c>
      <c r="O6" s="9">
        <v>9</v>
      </c>
      <c r="P6" s="9">
        <v>10</v>
      </c>
      <c r="Q6" s="9">
        <v>11</v>
      </c>
      <c r="R6" s="9">
        <v>12</v>
      </c>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12"/>
      <c r="BV6" s="12"/>
      <c r="BW6" s="12"/>
    </row>
    <row r="8" spans="1:75" ht="14.65" customHeight="1" x14ac:dyDescent="0.55000000000000004">
      <c r="A8" s="651" t="s">
        <v>602</v>
      </c>
      <c r="B8" s="128" t="s">
        <v>492</v>
      </c>
      <c r="C8" s="128"/>
      <c r="D8" s="128"/>
      <c r="E8" s="128"/>
      <c r="F8" s="128"/>
      <c r="G8" s="128"/>
      <c r="H8" s="128"/>
      <c r="I8" s="128"/>
      <c r="J8" s="128"/>
      <c r="K8" s="128"/>
      <c r="L8" s="128"/>
      <c r="M8" s="128"/>
      <c r="N8" s="128"/>
      <c r="O8" s="128"/>
      <c r="P8" s="128"/>
      <c r="Q8" s="128"/>
      <c r="R8" s="128"/>
    </row>
    <row r="9" spans="1:75" x14ac:dyDescent="0.55000000000000004">
      <c r="A9" s="652"/>
      <c r="B9" t="s">
        <v>466</v>
      </c>
      <c r="F9" s="1">
        <f>Cohort_CF!H75*Mincers!C$45*(1+'Cost and Benefit Parameters'!$C$41)^F$6*'Cost and Benefit Parameters'!$C$49</f>
        <v>223772.24378517375</v>
      </c>
      <c r="G9" s="1">
        <f>Cohort_CF!I75*Mincers!D$45*(1+'Cost and Benefit Parameters'!$C$41)^G$6*'Cost and Benefit Parameters'!$C$49</f>
        <v>232452.88701990314</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row>
    <row r="10" spans="1:75" x14ac:dyDescent="0.55000000000000004">
      <c r="A10" s="652"/>
      <c r="B10" t="s">
        <v>468</v>
      </c>
      <c r="G10" s="1">
        <f>Cohort_CF!I76*Mincers!C$45*(1+'Cost and Benefit Parameters'!$C$41)^G$6*'Cost and Benefit Parameters'!$C$49</f>
        <v>230485.41109872895</v>
      </c>
      <c r="H10" s="1">
        <f>Cohort_CF!J76*Mincers!D$45*(1+'Cost and Benefit Parameters'!$C$41)^H$6*'Cost and Benefit Parameters'!$C$49</f>
        <v>239426.47363050017</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row>
    <row r="11" spans="1:75" x14ac:dyDescent="0.55000000000000004">
      <c r="A11" s="652"/>
      <c r="B11" t="s">
        <v>469</v>
      </c>
      <c r="H11" s="1">
        <f>Cohort_CF!J77*Mincers!C$45*(1+'Cost and Benefit Parameters'!$C$41)^H$6*'Cost and Benefit Parameters'!$C$49</f>
        <v>237399.9734316908</v>
      </c>
      <c r="I11" s="1">
        <f>Cohort_CF!K77*Mincers!D$45*(1+'Cost and Benefit Parameters'!$C$41)^I$6*'Cost and Benefit Parameters'!$C$49</f>
        <v>246609.2678394152</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row>
    <row r="12" spans="1:75" x14ac:dyDescent="0.55000000000000004">
      <c r="A12" s="652"/>
      <c r="B12" t="s">
        <v>470</v>
      </c>
      <c r="H12" s="1"/>
      <c r="I12" s="1">
        <f>Cohort_CF!K78*Mincers!C$45*(1+'Cost and Benefit Parameters'!$C$41)^I$6*'Cost and Benefit Parameters'!$C$49</f>
        <v>244521.97263464157</v>
      </c>
      <c r="J12" s="1">
        <f>Cohort_CF!L78*Mincers!D$45*(1+'Cost and Benefit Parameters'!$C$41)^J$6*'Cost and Benefit Parameters'!$C$49</f>
        <v>254007.54587459765</v>
      </c>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row>
    <row r="13" spans="1:75" x14ac:dyDescent="0.55000000000000004">
      <c r="A13" s="652"/>
      <c r="B13" t="s">
        <v>471</v>
      </c>
      <c r="H13" s="1"/>
      <c r="I13" s="1"/>
      <c r="J13" s="1">
        <f>Cohort_CF!L79*Mincers!C$45*(1+'Cost and Benefit Parameters'!$C$41)^J$6*'Cost and Benefit Parameters'!$C$49</f>
        <v>251857.63181368075</v>
      </c>
      <c r="K13" s="1">
        <f>Cohort_CF!M79*Mincers!D$45*(1+'Cost and Benefit Parameters'!$C$41)^K$6*'Cost and Benefit Parameters'!$C$49</f>
        <v>261627.77225083555</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75" x14ac:dyDescent="0.55000000000000004">
      <c r="A14" s="652"/>
      <c r="B14" t="s">
        <v>472</v>
      </c>
      <c r="H14" s="1"/>
      <c r="I14" s="1"/>
      <c r="J14" s="1"/>
      <c r="K14" s="1">
        <f>Cohort_CF!M80*Mincers!C$45*(1+'Cost and Benefit Parameters'!$C$41)^K$6*'Cost and Benefit Parameters'!$C$49</f>
        <v>259413.36076809117</v>
      </c>
      <c r="L14" s="1">
        <f>Cohort_CF!N80*Mincers!D$45*(1+'Cost and Benefit Parameters'!$C$41)^L$6*'Cost and Benefit Parameters'!$C$49</f>
        <v>269476.60541836068</v>
      </c>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75" x14ac:dyDescent="0.55000000000000004">
      <c r="A15" s="652"/>
      <c r="B15" t="s">
        <v>473</v>
      </c>
      <c r="H15" s="1"/>
      <c r="I15" s="1"/>
      <c r="J15" s="1"/>
      <c r="K15" s="1"/>
      <c r="L15" s="1">
        <f>Cohort_CF!N81*Mincers!C$45*(1+'Cost and Benefit Parameters'!$C$41)^L$6*'Cost and Benefit Parameters'!$C$49</f>
        <v>267195.76159113389</v>
      </c>
      <c r="M15" s="1">
        <f>Cohort_CF!O81*Mincers!D$45*(1+'Cost and Benefit Parameters'!$C$41)^M$6*'Cost and Benefit Parameters'!$C$49</f>
        <v>277560.90358091146</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row>
    <row r="16" spans="1:75" x14ac:dyDescent="0.55000000000000004">
      <c r="A16" s="652"/>
      <c r="B16" t="s">
        <v>474</v>
      </c>
      <c r="H16" s="1"/>
      <c r="I16" s="1"/>
      <c r="J16" s="1"/>
      <c r="K16" s="1"/>
      <c r="L16" s="1"/>
      <c r="M16" s="1">
        <f>Cohort_CF!O82*Mincers!C$45*(1+'Cost and Benefit Parameters'!$C$41)^M$6*'Cost and Benefit Parameters'!$C$49</f>
        <v>275211.63443886797</v>
      </c>
      <c r="N16" s="1">
        <f>Cohort_CF!P82*Mincers!D$45*(1+'Cost and Benefit Parameters'!$C$41)^N$6*'Cost and Benefit Parameters'!$C$49</f>
        <v>285887.73068833881</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row>
    <row r="17" spans="1:66" x14ac:dyDescent="0.55000000000000004">
      <c r="A17" s="652"/>
      <c r="B17" t="s">
        <v>475</v>
      </c>
      <c r="H17" s="1"/>
      <c r="I17" s="1"/>
      <c r="J17" s="1"/>
      <c r="K17" s="1"/>
      <c r="L17" s="1"/>
      <c r="M17" s="1"/>
      <c r="N17" s="1">
        <f>Cohort_CF!P83*Mincers!C$45*(1+'Cost and Benefit Parameters'!$C$41)^N$6*'Cost and Benefit Parameters'!$C$49</f>
        <v>283467.98347203399</v>
      </c>
      <c r="O17" s="1">
        <f>Cohort_CF!Q83*Mincers!D$45*(1+'Cost and Benefit Parameters'!$C$41)^O$6*'Cost and Benefit Parameters'!$C$49</f>
        <v>294464.36260898894</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row>
    <row r="18" spans="1:66" x14ac:dyDescent="0.55000000000000004">
      <c r="A18" s="652"/>
      <c r="B18" t="s">
        <v>476</v>
      </c>
      <c r="H18" s="1"/>
      <c r="I18" s="1"/>
      <c r="J18" s="1"/>
      <c r="K18" s="1"/>
      <c r="L18" s="1"/>
      <c r="M18" s="1"/>
      <c r="N18" s="1"/>
      <c r="O18" s="1">
        <f>Cohort_CF!Q84*Mincers!C$45*(1+'Cost and Benefit Parameters'!$C$41)^O$6*'Cost and Benefit Parameters'!$C$49</f>
        <v>291972.02297619497</v>
      </c>
      <c r="P18" s="1">
        <f>Cohort_CF!R84*Mincers!D$45*(1+'Cost and Benefit Parameters'!$C$41)^P$6*'Cost and Benefit Parameters'!$C$49</f>
        <v>303298.29348725866</v>
      </c>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row>
    <row r="19" spans="1:66" x14ac:dyDescent="0.55000000000000004">
      <c r="A19" s="652"/>
    </row>
    <row r="20" spans="1:66" x14ac:dyDescent="0.55000000000000004">
      <c r="A20" s="652"/>
      <c r="B20" s="329" t="s">
        <v>525</v>
      </c>
      <c r="C20" s="329"/>
      <c r="D20" s="329"/>
      <c r="E20" s="329"/>
      <c r="F20" s="330">
        <f>SUM(F9:F18)</f>
        <v>223772.24378517375</v>
      </c>
      <c r="G20" s="330">
        <f>SUM(G9:G18)</f>
        <v>462938.29811863205</v>
      </c>
      <c r="H20" s="330">
        <f t="shared" ref="H20:P20" si="0">SUM(H9:H19)</f>
        <v>476826.44706219097</v>
      </c>
      <c r="I20" s="330">
        <f t="shared" si="0"/>
        <v>491131.2404740568</v>
      </c>
      <c r="J20" s="330">
        <f t="shared" si="0"/>
        <v>505865.17768827837</v>
      </c>
      <c r="K20" s="330">
        <f t="shared" si="0"/>
        <v>521041.13301892672</v>
      </c>
      <c r="L20" s="330">
        <f t="shared" si="0"/>
        <v>536672.36700949457</v>
      </c>
      <c r="M20" s="330">
        <f t="shared" si="0"/>
        <v>552772.53801977937</v>
      </c>
      <c r="N20" s="330">
        <f t="shared" si="0"/>
        <v>569355.71416037274</v>
      </c>
      <c r="O20" s="330">
        <f t="shared" si="0"/>
        <v>586436.38558518398</v>
      </c>
      <c r="P20" s="330">
        <f t="shared" si="0"/>
        <v>303298.29348725866</v>
      </c>
      <c r="Q20" s="330"/>
      <c r="R20" s="330"/>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row>
    <row r="21" spans="1:66" x14ac:dyDescent="0.55000000000000004">
      <c r="A21" s="652"/>
      <c r="BE21" s="13"/>
    </row>
    <row r="22" spans="1:66" x14ac:dyDescent="0.55000000000000004">
      <c r="A22" s="652"/>
      <c r="B22" s="128" t="s">
        <v>604</v>
      </c>
      <c r="C22" s="128"/>
      <c r="D22" s="128"/>
      <c r="E22" s="128"/>
      <c r="F22" s="128"/>
      <c r="G22" s="128"/>
      <c r="H22" s="128"/>
      <c r="I22" s="128"/>
      <c r="J22" s="128"/>
      <c r="K22" s="128"/>
      <c r="L22" s="128"/>
      <c r="M22" s="128"/>
      <c r="N22" s="128"/>
      <c r="O22" s="128"/>
      <c r="P22" s="128"/>
      <c r="Q22" s="128"/>
      <c r="R22" s="128"/>
    </row>
    <row r="23" spans="1:66" x14ac:dyDescent="0.55000000000000004">
      <c r="A23" s="652"/>
      <c r="B23" t="s">
        <v>466</v>
      </c>
      <c r="G23" s="1">
        <f>Cohort_CF!I191*Mincers!C$45*(1+'Cost and Benefit Parameters'!$C$41)^G$6*'Cost and Benefit Parameters'!$C$49</f>
        <v>238168.25813535322</v>
      </c>
      <c r="H23" s="1">
        <f>Cohort_CF!J191*Mincers!D$45*(1+'Cost and Benefit Parameters'!$C$41)^H$6*'Cost and Benefit Parameters'!$C$49</f>
        <v>247407.35608485027</v>
      </c>
      <c r="I23" s="1"/>
      <c r="J23" s="1"/>
      <c r="K23" s="1"/>
      <c r="L23" s="1"/>
      <c r="M23" s="1"/>
      <c r="N23" s="1"/>
      <c r="O23" s="1"/>
      <c r="P23" s="1"/>
      <c r="Q23" s="1"/>
    </row>
    <row r="24" spans="1:66" x14ac:dyDescent="0.55000000000000004">
      <c r="A24" s="652"/>
      <c r="B24" t="s">
        <v>468</v>
      </c>
      <c r="G24" s="1"/>
      <c r="H24" s="1">
        <f>Cohort_CF!J192*Mincers!C$45*(1+'Cost and Benefit Parameters'!$C$41)^H$6*'Cost and Benefit Parameters'!$C$49</f>
        <v>245313.30587941382</v>
      </c>
      <c r="I24" s="1">
        <f>Cohort_CF!K192*Mincers!D$45*(1+'Cost and Benefit Parameters'!$C$41)^I$6*'Cost and Benefit Parameters'!$C$49</f>
        <v>254829.57676739577</v>
      </c>
      <c r="J24" s="1"/>
      <c r="K24" s="1"/>
      <c r="L24" s="1"/>
      <c r="M24" s="1"/>
      <c r="N24" s="1"/>
      <c r="O24" s="1"/>
      <c r="P24" s="1"/>
      <c r="Q24" s="1"/>
    </row>
    <row r="25" spans="1:66" x14ac:dyDescent="0.55000000000000004">
      <c r="A25" s="652"/>
      <c r="B25" t="s">
        <v>469</v>
      </c>
      <c r="G25" s="1"/>
      <c r="H25" s="1"/>
      <c r="I25" s="1">
        <f>Cohort_CF!K193*Mincers!C$45*(1+'Cost and Benefit Parameters'!$C$41)^I$6*'Cost and Benefit Parameters'!$C$49</f>
        <v>252672.70505579628</v>
      </c>
      <c r="J25" s="1">
        <f>Cohort_CF!L193*Mincers!D$45*(1+'Cost and Benefit Parameters'!$C$41)^J$6*'Cost and Benefit Parameters'!$C$49</f>
        <v>262474.46407041763</v>
      </c>
      <c r="K25" s="1"/>
      <c r="L25" s="1"/>
      <c r="M25" s="1"/>
      <c r="N25" s="1"/>
      <c r="O25" s="1"/>
      <c r="P25" s="1"/>
      <c r="Q25" s="1"/>
    </row>
    <row r="26" spans="1:66" x14ac:dyDescent="0.55000000000000004">
      <c r="A26" s="652"/>
      <c r="B26" t="s">
        <v>470</v>
      </c>
      <c r="G26" s="1"/>
      <c r="H26" s="1"/>
      <c r="I26" s="1"/>
      <c r="J26" s="1">
        <f>Cohort_CF!L194*Mincers!C$45*(1+'Cost and Benefit Parameters'!$C$41)^J$6*'Cost and Benefit Parameters'!$C$49</f>
        <v>260252.88620747012</v>
      </c>
      <c r="K26" s="1">
        <f>Cohort_CF!M194*Mincers!D$45*(1+'Cost and Benefit Parameters'!$C$41)^K$6*'Cost and Benefit Parameters'!$C$49</f>
        <v>270348.69799253013</v>
      </c>
      <c r="L26" s="1"/>
      <c r="M26" s="1"/>
      <c r="N26" s="1"/>
      <c r="O26" s="1"/>
      <c r="P26" s="1"/>
      <c r="Q26" s="1"/>
    </row>
    <row r="27" spans="1:66" x14ac:dyDescent="0.55000000000000004">
      <c r="A27" s="652"/>
      <c r="B27" t="s">
        <v>471</v>
      </c>
      <c r="G27" s="1"/>
      <c r="H27" s="1"/>
      <c r="I27" s="1"/>
      <c r="J27" s="1"/>
      <c r="K27" s="1">
        <f>Cohort_CF!M195*Mincers!C$45*(1+'Cost and Benefit Parameters'!$C$41)^K$6*'Cost and Benefit Parameters'!$C$49</f>
        <v>268060.47279369424</v>
      </c>
      <c r="L27" s="1">
        <f>Cohort_CF!N195*Mincers!D$45*(1+'Cost and Benefit Parameters'!$C$41)^L$6*'Cost and Benefit Parameters'!$C$49</f>
        <v>278459.15893230605</v>
      </c>
      <c r="M27" s="1"/>
      <c r="N27" s="1"/>
      <c r="O27" s="1"/>
      <c r="P27" s="1"/>
      <c r="Q27" s="1"/>
    </row>
    <row r="28" spans="1:66" x14ac:dyDescent="0.55000000000000004">
      <c r="A28" s="652"/>
      <c r="B28" t="s">
        <v>472</v>
      </c>
      <c r="G28" s="1"/>
      <c r="H28" s="1"/>
      <c r="I28" s="1"/>
      <c r="J28" s="1"/>
      <c r="K28" s="1"/>
      <c r="L28" s="1">
        <f>Cohort_CF!N196*Mincers!C$45*(1+'Cost and Benefit Parameters'!$C$41)^L$6*'Cost and Benefit Parameters'!$C$49</f>
        <v>276102.28697750502</v>
      </c>
      <c r="M28" s="1">
        <f>Cohort_CF!O196*Mincers!D$45*(1+'Cost and Benefit Parameters'!$C$41)^M$6*'Cost and Benefit Parameters'!$C$49</f>
        <v>286812.93370027526</v>
      </c>
      <c r="N28" s="1"/>
      <c r="O28" s="1"/>
      <c r="P28" s="1"/>
      <c r="Q28" s="1"/>
    </row>
    <row r="29" spans="1:66" x14ac:dyDescent="0.55000000000000004">
      <c r="A29" s="652"/>
      <c r="B29" t="s">
        <v>473</v>
      </c>
      <c r="G29" s="1"/>
      <c r="H29" s="1"/>
      <c r="I29" s="1"/>
      <c r="J29" s="1"/>
      <c r="K29" s="1"/>
      <c r="L29" s="1"/>
      <c r="M29" s="1">
        <f>Cohort_CF!O197*Mincers!C$45*(1+'Cost and Benefit Parameters'!$C$41)^M$6*'Cost and Benefit Parameters'!$C$49</f>
        <v>284385.35558683024</v>
      </c>
      <c r="N29" s="1">
        <f>Cohort_CF!P197*Mincers!D$45*(1+'Cost and Benefit Parameters'!$C$41)^N$6*'Cost and Benefit Parameters'!$C$49</f>
        <v>295417.32171128347</v>
      </c>
      <c r="O29" s="1"/>
      <c r="P29" s="1"/>
      <c r="Q29" s="1"/>
      <c r="BF29" s="13"/>
      <c r="BG29" s="13"/>
      <c r="BH29" s="13"/>
      <c r="BI29" s="13"/>
      <c r="BJ29" s="13"/>
      <c r="BK29" s="13"/>
      <c r="BL29" s="13"/>
      <c r="BM29" s="13"/>
      <c r="BN29" s="13"/>
    </row>
    <row r="30" spans="1:66" x14ac:dyDescent="0.55000000000000004">
      <c r="A30" s="652"/>
      <c r="B30" t="s">
        <v>474</v>
      </c>
      <c r="G30" s="1"/>
      <c r="H30" s="1"/>
      <c r="I30" s="1"/>
      <c r="J30" s="1"/>
      <c r="K30" s="1"/>
      <c r="L30" s="1"/>
      <c r="M30" s="1"/>
      <c r="N30" s="1">
        <f>Cohort_CF!P198*Mincers!C$45*(1+'Cost and Benefit Parameters'!$C$41)^N$6*'Cost and Benefit Parameters'!$C$49</f>
        <v>292916.91625443508</v>
      </c>
      <c r="O30" s="1">
        <f>Cohort_CF!Q198*Mincers!D$45*(1+'Cost and Benefit Parameters'!$C$41)^O$6*'Cost and Benefit Parameters'!$C$49</f>
        <v>304279.84136262204</v>
      </c>
      <c r="P30" s="1"/>
      <c r="Q30" s="1"/>
    </row>
    <row r="31" spans="1:66" x14ac:dyDescent="0.55000000000000004">
      <c r="A31" s="652"/>
      <c r="B31" t="s">
        <v>475</v>
      </c>
      <c r="G31" s="1"/>
      <c r="H31" s="1"/>
      <c r="I31" s="1"/>
      <c r="J31" s="1"/>
      <c r="K31" s="1"/>
      <c r="L31" s="1"/>
      <c r="M31" s="1"/>
      <c r="N31" s="1"/>
      <c r="O31" s="1">
        <f>Cohort_CF!Q199*Mincers!C$45*(1+'Cost and Benefit Parameters'!$C$41)^O$6*'Cost and Benefit Parameters'!$C$49</f>
        <v>301704.42374206817</v>
      </c>
      <c r="P31" s="1">
        <f>Cohort_CF!R199*Mincers!D$45*(1+'Cost and Benefit Parameters'!$C$41)^P$6*'Cost and Benefit Parameters'!$C$49</f>
        <v>313408.23660350067</v>
      </c>
      <c r="Q31" s="1"/>
    </row>
    <row r="32" spans="1:66" x14ac:dyDescent="0.55000000000000004">
      <c r="A32" s="652"/>
      <c r="B32" t="s">
        <v>476</v>
      </c>
      <c r="G32" s="1"/>
      <c r="H32" s="1"/>
      <c r="I32" s="1"/>
      <c r="J32" s="1"/>
      <c r="K32" s="1"/>
      <c r="L32" s="1"/>
      <c r="M32" s="1"/>
      <c r="N32" s="1"/>
      <c r="O32" s="1"/>
      <c r="P32" s="1">
        <f>Cohort_CF!R200*Mincers!C$45*(1+'Cost and Benefit Parameters'!$C$41)^P$6*'Cost and Benefit Parameters'!$C$49</f>
        <v>310755.55645433016</v>
      </c>
      <c r="Q32" s="1">
        <f>Cohort_CF!S200*Mincers!D$45*(1+'Cost and Benefit Parameters'!$C$41)^Q$6*'Cost and Benefit Parameters'!$C$49</f>
        <v>322810.4837016057</v>
      </c>
    </row>
    <row r="33" spans="1:18" x14ac:dyDescent="0.55000000000000004">
      <c r="A33" s="652"/>
      <c r="G33" s="1"/>
      <c r="H33" s="1"/>
      <c r="I33" s="1"/>
      <c r="J33" s="1"/>
      <c r="K33" s="1"/>
      <c r="L33" s="1"/>
      <c r="M33" s="1"/>
      <c r="N33" s="1"/>
      <c r="O33" s="1"/>
      <c r="P33" s="1"/>
      <c r="Q33" s="1"/>
    </row>
    <row r="34" spans="1:18" x14ac:dyDescent="0.55000000000000004">
      <c r="A34" s="652"/>
      <c r="B34" s="329" t="s">
        <v>525</v>
      </c>
      <c r="C34" s="329"/>
      <c r="D34" s="329"/>
      <c r="E34" s="329"/>
      <c r="F34" s="329"/>
      <c r="G34" s="335">
        <f>SUM(G23:G32)</f>
        <v>238168.25813535322</v>
      </c>
      <c r="H34" s="335">
        <f t="shared" ref="H34:Q34" si="1">SUM(H23:H32)</f>
        <v>492720.66196426412</v>
      </c>
      <c r="I34" s="335">
        <f t="shared" si="1"/>
        <v>507502.28182319202</v>
      </c>
      <c r="J34" s="335">
        <f t="shared" si="1"/>
        <v>522727.35027788777</v>
      </c>
      <c r="K34" s="335">
        <f t="shared" si="1"/>
        <v>538409.17078622431</v>
      </c>
      <c r="L34" s="335">
        <f t="shared" si="1"/>
        <v>554561.44590981107</v>
      </c>
      <c r="M34" s="335">
        <f t="shared" si="1"/>
        <v>571198.28928710544</v>
      </c>
      <c r="N34" s="335">
        <f t="shared" si="1"/>
        <v>588334.23796571861</v>
      </c>
      <c r="O34" s="335">
        <f t="shared" si="1"/>
        <v>605984.26510469022</v>
      </c>
      <c r="P34" s="335">
        <f t="shared" si="1"/>
        <v>624163.79305783077</v>
      </c>
      <c r="Q34" s="335">
        <f t="shared" si="1"/>
        <v>322810.4837016057</v>
      </c>
      <c r="R34" s="329"/>
    </row>
    <row r="35" spans="1:18" x14ac:dyDescent="0.55000000000000004">
      <c r="A35" s="652"/>
    </row>
    <row r="36" spans="1:18" x14ac:dyDescent="0.55000000000000004">
      <c r="A36" s="652"/>
      <c r="B36" s="128" t="s">
        <v>605</v>
      </c>
      <c r="C36" s="128"/>
      <c r="D36" s="128"/>
      <c r="E36" s="128"/>
      <c r="F36" s="128"/>
      <c r="G36" s="128"/>
      <c r="H36" s="128"/>
      <c r="I36" s="128"/>
      <c r="J36" s="128"/>
      <c r="K36" s="128"/>
      <c r="L36" s="128"/>
      <c r="M36" s="128"/>
      <c r="N36" s="128"/>
      <c r="O36" s="128"/>
      <c r="P36" s="128"/>
      <c r="Q36" s="128"/>
      <c r="R36" s="128"/>
    </row>
    <row r="37" spans="1:18" x14ac:dyDescent="0.55000000000000004">
      <c r="A37" s="652"/>
      <c r="B37" t="s">
        <v>466</v>
      </c>
      <c r="H37" s="1">
        <f>Cohort_CF!J307*Mincers!C$45*(1+'Cost and Benefit Parameters'!$C$41)^H$6*'Cost and Benefit Parameters'!$C$49</f>
        <v>237399.9734316908</v>
      </c>
      <c r="I37" s="1">
        <f>Cohort_CF!K307*Mincers!D$45*(1+'Cost and Benefit Parameters'!$C$41)^I$6*'Cost and Benefit Parameters'!$C$49</f>
        <v>246609.2678394152</v>
      </c>
      <c r="J37" s="1"/>
      <c r="K37" s="1"/>
      <c r="L37" s="1"/>
      <c r="M37" s="1"/>
      <c r="N37" s="1"/>
      <c r="O37" s="1"/>
      <c r="P37" s="1"/>
      <c r="Q37" s="1"/>
      <c r="R37" s="1"/>
    </row>
    <row r="38" spans="1:18" x14ac:dyDescent="0.55000000000000004">
      <c r="A38" s="652"/>
      <c r="B38" t="s">
        <v>468</v>
      </c>
      <c r="H38" s="1"/>
      <c r="I38" s="1">
        <f>Cohort_CF!K308*Mincers!C$45*(1+'Cost and Benefit Parameters'!$C$41)^I$6*'Cost and Benefit Parameters'!$C$49</f>
        <v>244521.97263464157</v>
      </c>
      <c r="J38" s="1">
        <f>Cohort_CF!L308*Mincers!D$45*(1+'Cost and Benefit Parameters'!$C$41)^J$6*'Cost and Benefit Parameters'!$C$49</f>
        <v>254007.54587459765</v>
      </c>
      <c r="K38" s="1"/>
      <c r="L38" s="1"/>
      <c r="M38" s="1"/>
      <c r="N38" s="1"/>
      <c r="O38" s="1"/>
      <c r="P38" s="1"/>
      <c r="Q38" s="1"/>
      <c r="R38" s="1"/>
    </row>
    <row r="39" spans="1:18" x14ac:dyDescent="0.55000000000000004">
      <c r="A39" s="652"/>
      <c r="B39" t="s">
        <v>469</v>
      </c>
      <c r="H39" s="1"/>
      <c r="I39" s="1"/>
      <c r="J39" s="1">
        <f>Cohort_CF!L309*Mincers!C$45*(1+'Cost and Benefit Parameters'!$C$41)^J$6*'Cost and Benefit Parameters'!$C$49</f>
        <v>251857.63181368075</v>
      </c>
      <c r="K39" s="1">
        <f>Cohort_CF!M309*Mincers!D$45*(1+'Cost and Benefit Parameters'!$C$41)^K$6*'Cost and Benefit Parameters'!$C$49</f>
        <v>261627.77225083555</v>
      </c>
      <c r="L39" s="1"/>
      <c r="M39" s="1"/>
      <c r="N39" s="1"/>
      <c r="O39" s="1"/>
      <c r="P39" s="1"/>
      <c r="Q39" s="1"/>
      <c r="R39" s="1"/>
    </row>
    <row r="40" spans="1:18" x14ac:dyDescent="0.55000000000000004">
      <c r="A40" s="652"/>
      <c r="B40" t="s">
        <v>470</v>
      </c>
      <c r="H40" s="1"/>
      <c r="I40" s="1"/>
      <c r="J40" s="1"/>
      <c r="K40" s="1">
        <f>Cohort_CF!M310*Mincers!C$45*(1+'Cost and Benefit Parameters'!$C$41)^K$6*'Cost and Benefit Parameters'!$C$49</f>
        <v>259413.36076809117</v>
      </c>
      <c r="L40" s="1">
        <f>Cohort_CF!N310*Mincers!D$45*(1+'Cost and Benefit Parameters'!$C$41)^L$6*'Cost and Benefit Parameters'!$C$49</f>
        <v>269476.60541836068</v>
      </c>
      <c r="M40" s="1"/>
      <c r="N40" s="1"/>
      <c r="O40" s="1"/>
      <c r="P40" s="1"/>
      <c r="Q40" s="1"/>
      <c r="R40" s="1"/>
    </row>
    <row r="41" spans="1:18" x14ac:dyDescent="0.55000000000000004">
      <c r="A41" s="652"/>
      <c r="B41" t="s">
        <v>471</v>
      </c>
      <c r="H41" s="1"/>
      <c r="I41" s="1"/>
      <c r="J41" s="1"/>
      <c r="K41" s="1"/>
      <c r="L41" s="1">
        <f>Cohort_CF!N311*Mincers!C$45*(1+'Cost and Benefit Parameters'!$C$41)^L$6*'Cost and Benefit Parameters'!$C$49</f>
        <v>267195.76159113389</v>
      </c>
      <c r="M41" s="1">
        <f>Cohort_CF!O311*Mincers!D$45*(1+'Cost and Benefit Parameters'!$C$41)^M$6*'Cost and Benefit Parameters'!$C$49</f>
        <v>277560.90358091146</v>
      </c>
      <c r="N41" s="1"/>
      <c r="O41" s="1"/>
      <c r="P41" s="1"/>
      <c r="Q41" s="1"/>
      <c r="R41" s="1"/>
    </row>
    <row r="42" spans="1:18" x14ac:dyDescent="0.55000000000000004">
      <c r="A42" s="652"/>
      <c r="B42" t="s">
        <v>472</v>
      </c>
      <c r="H42" s="1"/>
      <c r="I42" s="1"/>
      <c r="J42" s="1"/>
      <c r="K42" s="1"/>
      <c r="L42" s="1"/>
      <c r="M42" s="1">
        <f>Cohort_CF!O312*Mincers!C$45*(1+'Cost and Benefit Parameters'!$C$41)^M$6*'Cost and Benefit Parameters'!$C$49</f>
        <v>275211.63443886797</v>
      </c>
      <c r="N42" s="1">
        <f>Cohort_CF!P312*Mincers!D$45*(1+'Cost and Benefit Parameters'!$C$41)^N$6*'Cost and Benefit Parameters'!$C$49</f>
        <v>285887.73068833881</v>
      </c>
      <c r="O42" s="1"/>
      <c r="P42" s="1"/>
      <c r="Q42" s="1"/>
      <c r="R42" s="1"/>
    </row>
    <row r="43" spans="1:18" x14ac:dyDescent="0.55000000000000004">
      <c r="A43" s="652"/>
      <c r="B43" t="s">
        <v>473</v>
      </c>
      <c r="H43" s="1"/>
      <c r="I43" s="1"/>
      <c r="J43" s="1"/>
      <c r="K43" s="1"/>
      <c r="L43" s="1"/>
      <c r="M43" s="1"/>
      <c r="N43" s="1">
        <f>Cohort_CF!P313*Mincers!C$45*(1+'Cost and Benefit Parameters'!$C$41)^N$6*'Cost and Benefit Parameters'!$C$49</f>
        <v>283467.98347203399</v>
      </c>
      <c r="O43" s="1">
        <f>Cohort_CF!Q313*Mincers!D$45*(1+'Cost and Benefit Parameters'!$C$41)^O$6*'Cost and Benefit Parameters'!$C$49</f>
        <v>294464.36260898894</v>
      </c>
      <c r="P43" s="1"/>
      <c r="Q43" s="1"/>
      <c r="R43" s="1"/>
    </row>
    <row r="44" spans="1:18" x14ac:dyDescent="0.55000000000000004">
      <c r="A44" s="652"/>
      <c r="B44" t="s">
        <v>474</v>
      </c>
      <c r="H44" s="1"/>
      <c r="I44" s="1"/>
      <c r="J44" s="1"/>
      <c r="K44" s="1"/>
      <c r="L44" s="1"/>
      <c r="M44" s="1"/>
      <c r="N44" s="1"/>
      <c r="O44" s="1">
        <f>Cohort_CF!Q314*Mincers!C$45*(1+'Cost and Benefit Parameters'!$C$41)^O$6*'Cost and Benefit Parameters'!$C$49</f>
        <v>291972.02297619497</v>
      </c>
      <c r="P44" s="1">
        <f>Cohort_CF!R314*Mincers!D$45*(1+'Cost and Benefit Parameters'!$C$41)^P$6*'Cost and Benefit Parameters'!$C$49</f>
        <v>303298.29348725866</v>
      </c>
      <c r="Q44" s="1"/>
      <c r="R44" s="1"/>
    </row>
    <row r="45" spans="1:18" x14ac:dyDescent="0.55000000000000004">
      <c r="A45" s="652"/>
      <c r="B45" t="s">
        <v>475</v>
      </c>
      <c r="H45" s="1"/>
      <c r="I45" s="1"/>
      <c r="J45" s="1"/>
      <c r="K45" s="1"/>
      <c r="L45" s="1"/>
      <c r="M45" s="1"/>
      <c r="N45" s="1"/>
      <c r="O45" s="1"/>
      <c r="P45" s="1">
        <f>Cohort_CF!R315*Mincers!C$45*(1+'Cost and Benefit Parameters'!$C$41)^P$6*'Cost and Benefit Parameters'!$C$49</f>
        <v>300731.18366548087</v>
      </c>
      <c r="Q45" s="1">
        <f>Cohort_CF!S315*Mincers!D$45*(1+'Cost and Benefit Parameters'!$C$41)^Q$6*'Cost and Benefit Parameters'!$C$49</f>
        <v>312397.24229187641</v>
      </c>
      <c r="R45" s="1"/>
    </row>
    <row r="46" spans="1:18" x14ac:dyDescent="0.55000000000000004">
      <c r="A46" s="652"/>
      <c r="B46" t="s">
        <v>476</v>
      </c>
      <c r="H46" s="1"/>
      <c r="I46" s="1"/>
      <c r="J46" s="1"/>
      <c r="K46" s="1"/>
      <c r="L46" s="1"/>
      <c r="M46" s="1"/>
      <c r="N46" s="1"/>
      <c r="O46" s="1"/>
      <c r="P46" s="1"/>
      <c r="Q46" s="1">
        <f>Cohort_CF!S316*Mincers!C$45*(1+'Cost and Benefit Parameters'!$C$41)^Q$6*'Cost and Benefit Parameters'!$C$49</f>
        <v>309753.11917544529</v>
      </c>
      <c r="R46" s="1">
        <f>Cohort_CF!T316*Mincers!D$45*(1+'Cost and Benefit Parameters'!$C$41)^R$6*'Cost and Benefit Parameters'!$C$49</f>
        <v>321769.15956063266</v>
      </c>
    </row>
    <row r="47" spans="1:18" x14ac:dyDescent="0.55000000000000004">
      <c r="A47" s="652"/>
      <c r="H47" s="1"/>
      <c r="I47" s="1"/>
      <c r="J47" s="1"/>
      <c r="K47" s="1"/>
      <c r="L47" s="1"/>
      <c r="M47" s="1"/>
      <c r="N47" s="1"/>
      <c r="O47" s="1"/>
      <c r="P47" s="1"/>
      <c r="Q47" s="1"/>
      <c r="R47" s="1"/>
    </row>
    <row r="48" spans="1:18" x14ac:dyDescent="0.55000000000000004">
      <c r="A48" s="653"/>
      <c r="B48" s="329" t="s">
        <v>525</v>
      </c>
      <c r="C48" s="329"/>
      <c r="D48" s="329"/>
      <c r="E48" s="329"/>
      <c r="F48" s="329"/>
      <c r="G48" s="329"/>
      <c r="H48" s="335">
        <f>SUM(H37:H46)</f>
        <v>237399.9734316908</v>
      </c>
      <c r="I48" s="335">
        <f t="shared" ref="I48:R48" si="2">SUM(I37:I46)</f>
        <v>491131.2404740568</v>
      </c>
      <c r="J48" s="335">
        <f t="shared" si="2"/>
        <v>505865.17768827837</v>
      </c>
      <c r="K48" s="335">
        <f t="shared" si="2"/>
        <v>521041.13301892672</v>
      </c>
      <c r="L48" s="335">
        <f t="shared" si="2"/>
        <v>536672.36700949457</v>
      </c>
      <c r="M48" s="335">
        <f t="shared" si="2"/>
        <v>552772.53801977937</v>
      </c>
      <c r="N48" s="335">
        <f t="shared" si="2"/>
        <v>569355.71416037274</v>
      </c>
      <c r="O48" s="335">
        <f t="shared" si="2"/>
        <v>586436.38558518398</v>
      </c>
      <c r="P48" s="335">
        <f t="shared" si="2"/>
        <v>604029.47715273954</v>
      </c>
      <c r="Q48" s="335">
        <f t="shared" si="2"/>
        <v>622150.36146732164</v>
      </c>
      <c r="R48" s="335">
        <f t="shared" si="2"/>
        <v>321769.15956063266</v>
      </c>
    </row>
    <row r="50" spans="1:75" x14ac:dyDescent="0.55000000000000004">
      <c r="B50" s="336" t="s">
        <v>606</v>
      </c>
      <c r="C50" s="336"/>
      <c r="D50" s="336"/>
      <c r="E50" s="336"/>
      <c r="F50" s="337">
        <f>SUM(F20,F34,F48)</f>
        <v>223772.24378517375</v>
      </c>
      <c r="G50" s="337">
        <f t="shared" ref="G50:R50" si="3">SUM(G20,G34,G48)</f>
        <v>701106.55625398527</v>
      </c>
      <c r="H50" s="337">
        <f t="shared" si="3"/>
        <v>1206947.0824581459</v>
      </c>
      <c r="I50" s="337">
        <f t="shared" si="3"/>
        <v>1489764.7627713056</v>
      </c>
      <c r="J50" s="337">
        <f t="shared" si="3"/>
        <v>1534457.7056544446</v>
      </c>
      <c r="K50" s="337">
        <f t="shared" si="3"/>
        <v>1580491.4368240777</v>
      </c>
      <c r="L50" s="337">
        <f t="shared" si="3"/>
        <v>1627906.1799288001</v>
      </c>
      <c r="M50" s="337">
        <f t="shared" si="3"/>
        <v>1676743.3653266642</v>
      </c>
      <c r="N50" s="337">
        <f t="shared" si="3"/>
        <v>1727045.6662864641</v>
      </c>
      <c r="O50" s="337">
        <f t="shared" si="3"/>
        <v>1778857.0362750583</v>
      </c>
      <c r="P50" s="337">
        <f t="shared" si="3"/>
        <v>1531491.5636978289</v>
      </c>
      <c r="Q50" s="337">
        <f t="shared" si="3"/>
        <v>944960.84516892734</v>
      </c>
      <c r="R50" s="337">
        <f t="shared" si="3"/>
        <v>321769.15956063266</v>
      </c>
    </row>
    <row r="52" spans="1:75" ht="20.399999999999999" x14ac:dyDescent="0.75">
      <c r="A52" s="352" t="s">
        <v>256</v>
      </c>
      <c r="B52" s="348"/>
      <c r="C52" s="348"/>
      <c r="D52" s="348"/>
      <c r="E52" s="348"/>
      <c r="F52" s="348"/>
      <c r="G52" s="348"/>
      <c r="H52" s="348"/>
      <c r="I52" s="348"/>
      <c r="J52" s="348"/>
      <c r="K52" s="348"/>
      <c r="L52" s="348"/>
      <c r="M52" s="348"/>
      <c r="N52" s="348"/>
      <c r="O52" s="348"/>
      <c r="P52" s="348"/>
      <c r="Q52" s="348"/>
      <c r="R52" s="348"/>
    </row>
    <row r="53" spans="1:75" ht="15.6" x14ac:dyDescent="0.6">
      <c r="A53" s="5"/>
      <c r="B53" s="350" t="s">
        <v>77</v>
      </c>
      <c r="C53" s="138">
        <v>2014</v>
      </c>
      <c r="D53" s="138">
        <v>2015</v>
      </c>
      <c r="E53" s="138">
        <v>2016</v>
      </c>
      <c r="F53" s="138">
        <v>2017</v>
      </c>
      <c r="G53" s="138">
        <v>2018</v>
      </c>
      <c r="H53" s="138">
        <v>2019</v>
      </c>
      <c r="I53" s="138">
        <v>2020</v>
      </c>
      <c r="J53" s="138">
        <v>2021</v>
      </c>
      <c r="K53" s="138">
        <v>2022</v>
      </c>
      <c r="L53" s="138">
        <v>2023</v>
      </c>
      <c r="M53" s="138">
        <v>2024</v>
      </c>
      <c r="N53" s="138">
        <v>2025</v>
      </c>
      <c r="O53" s="138">
        <v>2026</v>
      </c>
      <c r="P53" s="138">
        <v>2027</v>
      </c>
      <c r="Q53" s="138">
        <v>2028</v>
      </c>
      <c r="R53" s="138">
        <v>2029</v>
      </c>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2"/>
      <c r="BV53" s="12"/>
      <c r="BW53" s="12"/>
    </row>
    <row r="54" spans="1:75" ht="15.6" x14ac:dyDescent="0.6">
      <c r="A54" s="5"/>
      <c r="B54" s="11" t="s">
        <v>524</v>
      </c>
      <c r="C54" s="2"/>
      <c r="D54" s="2"/>
      <c r="E54" s="2"/>
      <c r="F54" s="9">
        <v>0</v>
      </c>
      <c r="G54" s="9">
        <v>1</v>
      </c>
      <c r="H54" s="9">
        <v>2</v>
      </c>
      <c r="I54" s="9">
        <v>3</v>
      </c>
      <c r="J54" s="9">
        <v>4</v>
      </c>
      <c r="K54" s="9">
        <v>5</v>
      </c>
      <c r="L54" s="9">
        <v>6</v>
      </c>
      <c r="M54" s="9">
        <v>7</v>
      </c>
      <c r="N54" s="9">
        <v>8</v>
      </c>
      <c r="O54" s="9">
        <v>9</v>
      </c>
      <c r="P54" s="9">
        <v>10</v>
      </c>
      <c r="Q54" s="9">
        <v>11</v>
      </c>
      <c r="R54" s="9">
        <v>12</v>
      </c>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12"/>
      <c r="BV54" s="12"/>
      <c r="BW54" s="12"/>
    </row>
    <row r="55" spans="1:75" x14ac:dyDescent="0.55000000000000004">
      <c r="A55" s="651" t="s">
        <v>602</v>
      </c>
      <c r="B55" s="128" t="s">
        <v>492</v>
      </c>
      <c r="C55" s="128"/>
      <c r="D55" s="128"/>
      <c r="E55" s="128"/>
      <c r="F55" s="128"/>
      <c r="G55" s="128"/>
      <c r="H55" s="128"/>
      <c r="I55" s="128"/>
      <c r="J55" s="128"/>
      <c r="K55" s="128"/>
      <c r="L55" s="128"/>
      <c r="M55" s="128"/>
      <c r="N55" s="128"/>
      <c r="O55" s="128"/>
      <c r="P55" s="128"/>
      <c r="Q55" s="128"/>
      <c r="R55" s="128"/>
    </row>
    <row r="56" spans="1:75" x14ac:dyDescent="0.55000000000000004">
      <c r="A56" s="652"/>
      <c r="B56" t="s">
        <v>466</v>
      </c>
      <c r="F56" s="1">
        <f>IF(F9="","",F9*Cohort_WP!H75/Cohort_CF!H75)</f>
        <v>363167.90292409627</v>
      </c>
      <c r="G56" s="1">
        <f>IF(G9="","",G9*Cohort_WP!I75/Cohort_CF!I75)</f>
        <v>377256.02639402676</v>
      </c>
      <c r="H56" s="1" t="str">
        <f>IF(H9="","",H9*Cohort_WP!J75/Cohort_CF!J75)</f>
        <v/>
      </c>
      <c r="I56" s="1" t="str">
        <f>IF(I9="","",I9*Cohort_WP!K75/Cohort_CF!K75)</f>
        <v/>
      </c>
      <c r="J56" s="1" t="str">
        <f>IF(J9="","",J9*Cohort_WP!L75/Cohort_CF!L75)</f>
        <v/>
      </c>
      <c r="K56" s="1" t="str">
        <f>IF(K9="","",K9*Cohort_WP!M75/Cohort_CF!M75)</f>
        <v/>
      </c>
      <c r="L56" s="1" t="str">
        <f>IF(L9="","",L9*Cohort_WP!N75/Cohort_CF!N75)</f>
        <v/>
      </c>
      <c r="M56" s="1" t="str">
        <f>IF(M9="","",M9*Cohort_WP!O75/Cohort_CF!O75)</f>
        <v/>
      </c>
      <c r="N56" s="1" t="str">
        <f>IF(N9="","",N9*Cohort_WP!P75/Cohort_CF!P75)</f>
        <v/>
      </c>
      <c r="O56" s="1" t="str">
        <f>IF(O9="","",O9*Cohort_WP!Q75/Cohort_CF!Q75)</f>
        <v/>
      </c>
      <c r="P56" s="1" t="str">
        <f>IF(P9="","",P9*Cohort_WP!R75/Cohort_CF!R75)</f>
        <v/>
      </c>
      <c r="Q56" s="1" t="str">
        <f>IF(Q9="","",Q9*Cohort_WP!S75/Cohort_CF!S75)</f>
        <v/>
      </c>
      <c r="R56" s="1" t="str">
        <f>IF(R9="","",R9*Cohort_WP!T75/Cohort_CF!T75)</f>
        <v/>
      </c>
    </row>
    <row r="57" spans="1:75" x14ac:dyDescent="0.55000000000000004">
      <c r="A57" s="652"/>
      <c r="B57" t="s">
        <v>468</v>
      </c>
      <c r="F57" s="1" t="str">
        <f>IF(F10="","",F10*Cohort_WP!H76/Cohort_CF!H76)</f>
        <v/>
      </c>
      <c r="G57" s="1">
        <f>IF(G10="","",G10*Cohort_WP!I76/Cohort_CF!I76)</f>
        <v>374062.94001181913</v>
      </c>
      <c r="H57" s="1">
        <f>IF(H10="","",H10*Cohort_WP!J76/Cohort_CF!J76)</f>
        <v>388573.70718584751</v>
      </c>
      <c r="I57" s="1" t="str">
        <f>IF(I10="","",I10*Cohort_WP!K76/Cohort_CF!K76)</f>
        <v/>
      </c>
      <c r="J57" s="1" t="str">
        <f>IF(J10="","",J10*Cohort_WP!L76/Cohort_CF!L76)</f>
        <v/>
      </c>
      <c r="K57" s="1" t="str">
        <f>IF(K10="","",K10*Cohort_WP!M76/Cohort_CF!M76)</f>
        <v/>
      </c>
      <c r="L57" s="1" t="str">
        <f>IF(L10="","",L10*Cohort_WP!N76/Cohort_CF!N76)</f>
        <v/>
      </c>
      <c r="M57" s="1" t="str">
        <f>IF(M10="","",M10*Cohort_WP!O76/Cohort_CF!O76)</f>
        <v/>
      </c>
      <c r="N57" s="1" t="str">
        <f>IF(N10="","",N10*Cohort_WP!P76/Cohort_CF!P76)</f>
        <v/>
      </c>
      <c r="O57" s="1" t="str">
        <f>IF(O10="","",O10*Cohort_WP!Q76/Cohort_CF!Q76)</f>
        <v/>
      </c>
      <c r="P57" s="1" t="str">
        <f>IF(P10="","",P10*Cohort_WP!R76/Cohort_CF!R76)</f>
        <v/>
      </c>
      <c r="Q57" s="1" t="str">
        <f>IF(Q10="","",Q10*Cohort_WP!S76/Cohort_CF!S76)</f>
        <v/>
      </c>
      <c r="R57" s="1" t="str">
        <f>IF(R10="","",R10*Cohort_WP!T76/Cohort_CF!T76)</f>
        <v/>
      </c>
    </row>
    <row r="58" spans="1:75" x14ac:dyDescent="0.55000000000000004">
      <c r="A58" s="652"/>
      <c r="B58" t="s">
        <v>469</v>
      </c>
      <c r="F58" s="1" t="str">
        <f>IF(F11="","",F11*Cohort_WP!H77/Cohort_CF!H77)</f>
        <v/>
      </c>
      <c r="G58" s="1" t="str">
        <f>IF(G11="","",G11*Cohort_WP!I77/Cohort_CF!I77)</f>
        <v/>
      </c>
      <c r="H58" s="1">
        <f>IF(H11="","",H11*Cohort_WP!J77/Cohort_CF!J77)</f>
        <v>385284.82821217366</v>
      </c>
      <c r="I58" s="1">
        <f>IF(I11="","",I11*Cohort_WP!K77/Cohort_CF!K77)</f>
        <v>400230.91840142297</v>
      </c>
      <c r="J58" s="1" t="str">
        <f>IF(J11="","",J11*Cohort_WP!L77/Cohort_CF!L77)</f>
        <v/>
      </c>
      <c r="K58" s="1" t="str">
        <f>IF(K11="","",K11*Cohort_WP!M77/Cohort_CF!M77)</f>
        <v/>
      </c>
      <c r="L58" s="1" t="str">
        <f>IF(L11="","",L11*Cohort_WP!N77/Cohort_CF!N77)</f>
        <v/>
      </c>
      <c r="M58" s="1" t="str">
        <f>IF(M11="","",M11*Cohort_WP!O77/Cohort_CF!O77)</f>
        <v/>
      </c>
      <c r="N58" s="1" t="str">
        <f>IF(N11="","",N11*Cohort_WP!P77/Cohort_CF!P77)</f>
        <v/>
      </c>
      <c r="O58" s="1" t="str">
        <f>IF(O11="","",O11*Cohort_WP!Q77/Cohort_CF!Q77)</f>
        <v/>
      </c>
      <c r="P58" s="1" t="str">
        <f>IF(P11="","",P11*Cohort_WP!R77/Cohort_CF!R77)</f>
        <v/>
      </c>
      <c r="Q58" s="1" t="str">
        <f>IF(Q11="","",Q11*Cohort_WP!S77/Cohort_CF!S77)</f>
        <v/>
      </c>
      <c r="R58" s="1" t="str">
        <f>IF(R11="","",R11*Cohort_WP!T77/Cohort_CF!T77)</f>
        <v/>
      </c>
    </row>
    <row r="59" spans="1:75" x14ac:dyDescent="0.55000000000000004">
      <c r="A59" s="652"/>
      <c r="B59" t="s">
        <v>470</v>
      </c>
      <c r="F59" s="1" t="str">
        <f>IF(F12="","",F12*Cohort_WP!H78/Cohort_CF!H78)</f>
        <v/>
      </c>
      <c r="G59" s="1" t="str">
        <f>IF(G12="","",G12*Cohort_WP!I78/Cohort_CF!I78)</f>
        <v/>
      </c>
      <c r="H59" s="1" t="str">
        <f>IF(H12="","",H12*Cohort_WP!J78/Cohort_CF!J78)</f>
        <v/>
      </c>
      <c r="I59" s="1">
        <f>IF(I12="","",I12*Cohort_WP!K78/Cohort_CF!K78)</f>
        <v>396843.37305853894</v>
      </c>
      <c r="J59" s="1">
        <f>IF(J12="","",J12*Cohort_WP!L78/Cohort_CF!L78)</f>
        <v>412237.84595346561</v>
      </c>
      <c r="K59" s="1" t="str">
        <f>IF(K12="","",K12*Cohort_WP!M78/Cohort_CF!M78)</f>
        <v/>
      </c>
      <c r="L59" s="1" t="str">
        <f>IF(L12="","",L12*Cohort_WP!N78/Cohort_CF!N78)</f>
        <v/>
      </c>
      <c r="M59" s="1" t="str">
        <f>IF(M12="","",M12*Cohort_WP!O78/Cohort_CF!O78)</f>
        <v/>
      </c>
      <c r="N59" s="1" t="str">
        <f>IF(N12="","",N12*Cohort_WP!P78/Cohort_CF!P78)</f>
        <v/>
      </c>
      <c r="O59" s="1" t="str">
        <f>IF(O12="","",O12*Cohort_WP!Q78/Cohort_CF!Q78)</f>
        <v/>
      </c>
      <c r="P59" s="1" t="str">
        <f>IF(P12="","",P12*Cohort_WP!R78/Cohort_CF!R78)</f>
        <v/>
      </c>
      <c r="Q59" s="1" t="str">
        <f>IF(Q12="","",Q12*Cohort_WP!S78/Cohort_CF!S78)</f>
        <v/>
      </c>
      <c r="R59" s="1" t="str">
        <f>IF(R12="","",R12*Cohort_WP!T78/Cohort_CF!T78)</f>
        <v/>
      </c>
    </row>
    <row r="60" spans="1:75" x14ac:dyDescent="0.55000000000000004">
      <c r="A60" s="652"/>
      <c r="B60" t="s">
        <v>471</v>
      </c>
      <c r="F60" s="1" t="str">
        <f>IF(F13="","",F13*Cohort_WP!H79/Cohort_CF!H79)</f>
        <v/>
      </c>
      <c r="G60" s="1" t="str">
        <f>IF(G13="","",G13*Cohort_WP!I79/Cohort_CF!I79)</f>
        <v/>
      </c>
      <c r="H60" s="1" t="str">
        <f>IF(H13="","",H13*Cohort_WP!J79/Cohort_CF!J79)</f>
        <v/>
      </c>
      <c r="I60" s="1" t="str">
        <f>IF(I13="","",I13*Cohort_WP!K79/Cohort_CF!K79)</f>
        <v/>
      </c>
      <c r="J60" s="1">
        <f>IF(J13="","",J13*Cohort_WP!L79/Cohort_CF!L79)</f>
        <v>408748.67425029504</v>
      </c>
      <c r="K60" s="1">
        <f>IF(K13="","",K13*Cohort_WP!M79/Cohort_CF!M79)</f>
        <v>424604.9813320695</v>
      </c>
      <c r="L60" s="1" t="str">
        <f>IF(L13="","",L13*Cohort_WP!N79/Cohort_CF!N79)</f>
        <v/>
      </c>
      <c r="M60" s="1" t="str">
        <f>IF(M13="","",M13*Cohort_WP!O79/Cohort_CF!O79)</f>
        <v/>
      </c>
      <c r="N60" s="1" t="str">
        <f>IF(N13="","",N13*Cohort_WP!P79/Cohort_CF!P79)</f>
        <v/>
      </c>
      <c r="O60" s="1" t="str">
        <f>IF(O13="","",O13*Cohort_WP!Q79/Cohort_CF!Q79)</f>
        <v/>
      </c>
      <c r="P60" s="1" t="str">
        <f>IF(P13="","",P13*Cohort_WP!R79/Cohort_CF!R79)</f>
        <v/>
      </c>
      <c r="Q60" s="1" t="str">
        <f>IF(Q13="","",Q13*Cohort_WP!S79/Cohort_CF!S79)</f>
        <v/>
      </c>
      <c r="R60" s="1" t="str">
        <f>IF(R13="","",R13*Cohort_WP!T79/Cohort_CF!T79)</f>
        <v/>
      </c>
    </row>
    <row r="61" spans="1:75" x14ac:dyDescent="0.55000000000000004">
      <c r="A61" s="652"/>
      <c r="B61" t="s">
        <v>472</v>
      </c>
      <c r="F61" s="1" t="str">
        <f>IF(F14="","",F14*Cohort_WP!H80/Cohort_CF!H80)</f>
        <v/>
      </c>
      <c r="G61" s="1" t="str">
        <f>IF(G14="","",G14*Cohort_WP!I80/Cohort_CF!I80)</f>
        <v/>
      </c>
      <c r="H61" s="1" t="str">
        <f>IF(H14="","",H14*Cohort_WP!J80/Cohort_CF!J80)</f>
        <v/>
      </c>
      <c r="I61" s="1" t="str">
        <f>IF(I14="","",I14*Cohort_WP!K80/Cohort_CF!K80)</f>
        <v/>
      </c>
      <c r="J61" s="1" t="str">
        <f>IF(J14="","",J14*Cohort_WP!L80/Cohort_CF!L80)</f>
        <v/>
      </c>
      <c r="K61" s="1">
        <f>IF(K14="","",K14*Cohort_WP!M80/Cohort_CF!M80)</f>
        <v>421011.13447780389</v>
      </c>
      <c r="L61" s="1">
        <f>IF(L14="","",L14*Cohort_WP!N80/Cohort_CF!N80)</f>
        <v>437343.13077203173</v>
      </c>
      <c r="M61" s="1" t="str">
        <f>IF(M14="","",M14*Cohort_WP!O80/Cohort_CF!O80)</f>
        <v/>
      </c>
      <c r="N61" s="1" t="str">
        <f>IF(N14="","",N14*Cohort_WP!P80/Cohort_CF!P80)</f>
        <v/>
      </c>
      <c r="O61" s="1" t="str">
        <f>IF(O14="","",O14*Cohort_WP!Q80/Cohort_CF!Q80)</f>
        <v/>
      </c>
      <c r="P61" s="1" t="str">
        <f>IF(P14="","",P14*Cohort_WP!R80/Cohort_CF!R80)</f>
        <v/>
      </c>
      <c r="Q61" s="1" t="str">
        <f>IF(Q14="","",Q14*Cohort_WP!S80/Cohort_CF!S80)</f>
        <v/>
      </c>
      <c r="R61" s="1" t="str">
        <f>IF(R14="","",R14*Cohort_WP!T80/Cohort_CF!T80)</f>
        <v/>
      </c>
    </row>
    <row r="62" spans="1:75" x14ac:dyDescent="0.55000000000000004">
      <c r="A62" s="652"/>
      <c r="B62" t="s">
        <v>473</v>
      </c>
      <c r="F62" s="1" t="str">
        <f>IF(F15="","",F15*Cohort_WP!H81/Cohort_CF!H81)</f>
        <v/>
      </c>
      <c r="G62" s="1" t="str">
        <f>IF(G15="","",G15*Cohort_WP!I81/Cohort_CF!I81)</f>
        <v/>
      </c>
      <c r="H62" s="1" t="str">
        <f>IF(H15="","",H15*Cohort_WP!J81/Cohort_CF!J81)</f>
        <v/>
      </c>
      <c r="I62" s="1" t="str">
        <f>IF(I15="","",I15*Cohort_WP!K81/Cohort_CF!K81)</f>
        <v/>
      </c>
      <c r="J62" s="1" t="str">
        <f>IF(J15="","",J15*Cohort_WP!L81/Cohort_CF!L81)</f>
        <v/>
      </c>
      <c r="K62" s="1" t="str">
        <f>IF(K15="","",K15*Cohort_WP!M81/Cohort_CF!M81)</f>
        <v/>
      </c>
      <c r="L62" s="1">
        <f>IF(L15="","",L15*Cohort_WP!N81/Cohort_CF!N81)</f>
        <v>433641.468512138</v>
      </c>
      <c r="M62" s="1">
        <f>IF(M15="","",M15*Cohort_WP!O81/Cohort_CF!O81)</f>
        <v>450463.4246951926</v>
      </c>
      <c r="N62" s="1" t="str">
        <f>IF(N15="","",N15*Cohort_WP!P81/Cohort_CF!P81)</f>
        <v/>
      </c>
      <c r="O62" s="1" t="str">
        <f>IF(O15="","",O15*Cohort_WP!Q81/Cohort_CF!Q81)</f>
        <v/>
      </c>
      <c r="P62" s="1" t="str">
        <f>IF(P15="","",P15*Cohort_WP!R81/Cohort_CF!R81)</f>
        <v/>
      </c>
      <c r="Q62" s="1" t="str">
        <f>IF(Q15="","",Q15*Cohort_WP!S81/Cohort_CF!S81)</f>
        <v/>
      </c>
      <c r="R62" s="1" t="str">
        <f>IF(R15="","",R15*Cohort_WP!T81/Cohort_CF!T81)</f>
        <v/>
      </c>
    </row>
    <row r="63" spans="1:75" x14ac:dyDescent="0.55000000000000004">
      <c r="A63" s="652"/>
      <c r="B63" t="s">
        <v>474</v>
      </c>
      <c r="F63" s="1" t="str">
        <f>IF(F16="","",F16*Cohort_WP!H82/Cohort_CF!H82)</f>
        <v/>
      </c>
      <c r="G63" s="1" t="str">
        <f>IF(G16="","",G16*Cohort_WP!I82/Cohort_CF!I82)</f>
        <v/>
      </c>
      <c r="H63" s="1" t="str">
        <f>IF(H16="","",H16*Cohort_WP!J82/Cohort_CF!J82)</f>
        <v/>
      </c>
      <c r="I63" s="1" t="str">
        <f>IF(I16="","",I16*Cohort_WP!K82/Cohort_CF!K82)</f>
        <v/>
      </c>
      <c r="J63" s="1" t="str">
        <f>IF(J16="","",J16*Cohort_WP!L82/Cohort_CF!L82)</f>
        <v/>
      </c>
      <c r="K63" s="1" t="str">
        <f>IF(K16="","",K16*Cohort_WP!M82/Cohort_CF!M82)</f>
        <v/>
      </c>
      <c r="L63" s="1" t="str">
        <f>IF(L16="","",L16*Cohort_WP!N82/Cohort_CF!N82)</f>
        <v/>
      </c>
      <c r="M63" s="1">
        <f>IF(M16="","",M16*Cohort_WP!O82/Cohort_CF!O82)</f>
        <v>446650.71256750217</v>
      </c>
      <c r="N63" s="1">
        <f>IF(N16="","",N16*Cohort_WP!P82/Cohort_CF!P82)</f>
        <v>463977.32743604836</v>
      </c>
      <c r="O63" s="1" t="str">
        <f>IF(O16="","",O16*Cohort_WP!Q82/Cohort_CF!Q82)</f>
        <v/>
      </c>
      <c r="P63" s="1" t="str">
        <f>IF(P16="","",P16*Cohort_WP!R82/Cohort_CF!R82)</f>
        <v/>
      </c>
      <c r="Q63" s="1" t="str">
        <f>IF(Q16="","",Q16*Cohort_WP!S82/Cohort_CF!S82)</f>
        <v/>
      </c>
      <c r="R63" s="1" t="str">
        <f>IF(R16="","",R16*Cohort_WP!T82/Cohort_CF!T82)</f>
        <v/>
      </c>
    </row>
    <row r="64" spans="1:75" x14ac:dyDescent="0.55000000000000004">
      <c r="A64" s="652"/>
      <c r="B64" t="s">
        <v>475</v>
      </c>
      <c r="F64" s="1" t="str">
        <f>IF(F17="","",F17*Cohort_WP!H83/Cohort_CF!H83)</f>
        <v/>
      </c>
      <c r="G64" s="1" t="str">
        <f>IF(G17="","",G17*Cohort_WP!I83/Cohort_CF!I83)</f>
        <v/>
      </c>
      <c r="H64" s="1" t="str">
        <f>IF(H17="","",H17*Cohort_WP!J83/Cohort_CF!J83)</f>
        <v/>
      </c>
      <c r="I64" s="1" t="str">
        <f>IF(I17="","",I17*Cohort_WP!K83/Cohort_CF!K83)</f>
        <v/>
      </c>
      <c r="J64" s="1" t="str">
        <f>IF(J17="","",J17*Cohort_WP!L83/Cohort_CF!L83)</f>
        <v/>
      </c>
      <c r="K64" s="1" t="str">
        <f>IF(K17="","",K17*Cohort_WP!M83/Cohort_CF!M83)</f>
        <v/>
      </c>
      <c r="L64" s="1" t="str">
        <f>IF(L17="","",L17*Cohort_WP!N83/Cohort_CF!N83)</f>
        <v/>
      </c>
      <c r="M64" s="1" t="str">
        <f>IF(M17="","",M17*Cohort_WP!O83/Cohort_CF!O83)</f>
        <v/>
      </c>
      <c r="N64" s="1">
        <f>IF(N17="","",N17*Cohort_WP!P83/Cohort_CF!P83)</f>
        <v>460050.23394452716</v>
      </c>
      <c r="O64" s="1">
        <f>IF(O17="","",O17*Cohort_WP!Q83/Cohort_CF!Q83)</f>
        <v>477896.64725912974</v>
      </c>
      <c r="P64" s="1" t="str">
        <f>IF(P17="","",P17*Cohort_WP!R83/Cohort_CF!R83)</f>
        <v/>
      </c>
      <c r="Q64" s="1" t="str">
        <f>IF(Q17="","",Q17*Cohort_WP!S83/Cohort_CF!S83)</f>
        <v/>
      </c>
      <c r="R64" s="1" t="str">
        <f>IF(R17="","",R17*Cohort_WP!T83/Cohort_CF!T83)</f>
        <v/>
      </c>
    </row>
    <row r="65" spans="1:18" x14ac:dyDescent="0.55000000000000004">
      <c r="A65" s="652"/>
      <c r="B65" t="s">
        <v>476</v>
      </c>
      <c r="F65" s="1"/>
      <c r="G65" s="1" t="str">
        <f>IF(G18="","",G18*Cohort_WP!I84/Cohort_CF!I84)</f>
        <v/>
      </c>
      <c r="H65" s="1" t="str">
        <f>IF(H18="","",H18*Cohort_WP!J84/Cohort_CF!J84)</f>
        <v/>
      </c>
      <c r="I65" s="1" t="str">
        <f>IF(I18="","",I18*Cohort_WP!K84/Cohort_CF!K84)</f>
        <v/>
      </c>
      <c r="J65" s="1" t="str">
        <f>IF(J18="","",J18*Cohort_WP!L84/Cohort_CF!L84)</f>
        <v/>
      </c>
      <c r="K65" s="1" t="str">
        <f>IF(K18="","",K18*Cohort_WP!M84/Cohort_CF!M84)</f>
        <v/>
      </c>
      <c r="L65" s="1" t="str">
        <f>IF(L18="","",L18*Cohort_WP!N84/Cohort_CF!N84)</f>
        <v/>
      </c>
      <c r="M65" s="1" t="str">
        <f>IF(M18="","",M18*Cohort_WP!O84/Cohort_CF!O84)</f>
        <v/>
      </c>
      <c r="N65" s="1" t="str">
        <f>IF(N18="","",N18*Cohort_WP!P84/Cohort_CF!P84)</f>
        <v/>
      </c>
      <c r="O65" s="1">
        <f>IF(O18="","",O18*Cohort_WP!Q84/Cohort_CF!Q84)</f>
        <v>473851.74096286303</v>
      </c>
      <c r="P65" s="1">
        <f>IF(P18="","",P18*Cohort_WP!R84/Cohort_CF!R84)</f>
        <v>492233.54667690379</v>
      </c>
      <c r="Q65" s="1" t="str">
        <f>IF(Q18="","",Q18*Cohort_WP!S84/Cohort_CF!S84)</f>
        <v/>
      </c>
      <c r="R65" s="1" t="str">
        <f>IF(R18="","",R18*Cohort_WP!T84/Cohort_CF!T84)</f>
        <v/>
      </c>
    </row>
    <row r="66" spans="1:18" x14ac:dyDescent="0.55000000000000004">
      <c r="A66" s="652"/>
    </row>
    <row r="67" spans="1:18" x14ac:dyDescent="0.55000000000000004">
      <c r="A67" s="652"/>
      <c r="B67" s="329" t="s">
        <v>525</v>
      </c>
      <c r="C67" s="329"/>
      <c r="D67" s="329"/>
      <c r="E67" s="329"/>
      <c r="F67" s="335">
        <f>SUM(F56:F65)</f>
        <v>363167.90292409627</v>
      </c>
      <c r="G67" s="335">
        <f t="shared" ref="G67:P67" si="4">SUM(G56:G65)</f>
        <v>751318.96640584595</v>
      </c>
      <c r="H67" s="335">
        <f t="shared" si="4"/>
        <v>773858.53539802111</v>
      </c>
      <c r="I67" s="335">
        <f t="shared" si="4"/>
        <v>797074.29145996191</v>
      </c>
      <c r="J67" s="335">
        <f t="shared" si="4"/>
        <v>820986.52020376059</v>
      </c>
      <c r="K67" s="335">
        <f t="shared" si="4"/>
        <v>845616.11580987344</v>
      </c>
      <c r="L67" s="335">
        <f t="shared" si="4"/>
        <v>870984.59928416973</v>
      </c>
      <c r="M67" s="335">
        <f t="shared" si="4"/>
        <v>897114.13726269477</v>
      </c>
      <c r="N67" s="335">
        <f t="shared" si="4"/>
        <v>924027.56138057553</v>
      </c>
      <c r="O67" s="335">
        <f t="shared" si="4"/>
        <v>951748.38822199276</v>
      </c>
      <c r="P67" s="335">
        <f t="shared" si="4"/>
        <v>492233.54667690379</v>
      </c>
      <c r="Q67" s="329"/>
      <c r="R67" s="329"/>
    </row>
    <row r="68" spans="1:18" x14ac:dyDescent="0.55000000000000004">
      <c r="A68" s="652"/>
    </row>
    <row r="69" spans="1:18" x14ac:dyDescent="0.55000000000000004">
      <c r="A69" s="652"/>
      <c r="B69" s="128" t="s">
        <v>604</v>
      </c>
      <c r="C69" s="128"/>
      <c r="D69" s="128"/>
      <c r="E69" s="128"/>
      <c r="F69" s="128"/>
      <c r="G69" s="128"/>
      <c r="H69" s="128"/>
      <c r="I69" s="128"/>
      <c r="J69" s="128"/>
      <c r="K69" s="128"/>
      <c r="L69" s="128"/>
      <c r="M69" s="128"/>
      <c r="N69" s="128"/>
      <c r="O69" s="128"/>
      <c r="P69" s="128"/>
      <c r="Q69" s="128"/>
      <c r="R69" s="128"/>
    </row>
    <row r="70" spans="1:18" x14ac:dyDescent="0.55000000000000004">
      <c r="A70" s="652"/>
      <c r="B70" t="s">
        <v>466</v>
      </c>
      <c r="G70" s="1">
        <f>IF(G23="","",G23*Cohort_WP!I191/Cohort_CF!I191)</f>
        <v>386531.70467887976</v>
      </c>
      <c r="H70" s="1">
        <f>IF(H23="","",H23*Cohort_WP!J191/Cohort_CF!J191)</f>
        <v>401526.16409204254</v>
      </c>
      <c r="I70" s="1" t="str">
        <f>IF(I23="","",I23*Cohort_WP!K191/Cohort_CF!K191)</f>
        <v/>
      </c>
      <c r="J70" s="1" t="str">
        <f>IF(J23="","",J23*Cohort_WP!L191/Cohort_CF!L191)</f>
        <v/>
      </c>
      <c r="K70" s="1" t="str">
        <f>IF(K23="","",K23*Cohort_WP!M191/Cohort_CF!M191)</f>
        <v/>
      </c>
      <c r="L70" s="1" t="str">
        <f>IF(L23="","",L23*Cohort_WP!N191/Cohort_CF!N191)</f>
        <v/>
      </c>
      <c r="M70" s="1" t="str">
        <f>IF(M23="","",M23*Cohort_WP!O191/Cohort_CF!O191)</f>
        <v/>
      </c>
      <c r="N70" s="1" t="str">
        <f>IF(N23="","",N23*Cohort_WP!P191/Cohort_CF!P191)</f>
        <v/>
      </c>
      <c r="O70" s="1" t="str">
        <f>IF(O23="","",O23*Cohort_WP!Q191/Cohort_CF!Q191)</f>
        <v/>
      </c>
      <c r="P70" s="1" t="str">
        <f>IF(P23="","",P23*Cohort_WP!R191/Cohort_CF!R191)</f>
        <v/>
      </c>
      <c r="Q70" s="1" t="str">
        <f>IF(Q23="","",Q23*Cohort_WP!S191/Cohort_CF!S191)</f>
        <v/>
      </c>
      <c r="R70" s="1" t="str">
        <f>IF(R23="","",R23*Cohort_WP!T191/Cohort_CF!T191)</f>
        <v/>
      </c>
    </row>
    <row r="71" spans="1:18" x14ac:dyDescent="0.55000000000000004">
      <c r="A71" s="652"/>
      <c r="B71" t="s">
        <v>468</v>
      </c>
      <c r="G71" s="1" t="str">
        <f>IF(G24="","",G24*Cohort_WP!I192/Cohort_CF!I192)</f>
        <v/>
      </c>
      <c r="H71" s="1">
        <f>IF(H24="","",H24*Cohort_WP!J192/Cohort_CF!J192)</f>
        <v>398127.65581924614</v>
      </c>
      <c r="I71" s="1">
        <f>IF(I24="","",I24*Cohort_WP!K192/Cohort_CF!K192)</f>
        <v>413571.94901480386</v>
      </c>
      <c r="J71" s="1" t="str">
        <f>IF(J24="","",J24*Cohort_WP!L192/Cohort_CF!L192)</f>
        <v/>
      </c>
      <c r="K71" s="1" t="str">
        <f>IF(K24="","",K24*Cohort_WP!M192/Cohort_CF!M192)</f>
        <v/>
      </c>
      <c r="L71" s="1" t="str">
        <f>IF(L24="","",L24*Cohort_WP!N192/Cohort_CF!N192)</f>
        <v/>
      </c>
      <c r="M71" s="1" t="str">
        <f>IF(M24="","",M24*Cohort_WP!O192/Cohort_CF!O192)</f>
        <v/>
      </c>
      <c r="N71" s="1" t="str">
        <f>IF(N24="","",N24*Cohort_WP!P192/Cohort_CF!P192)</f>
        <v/>
      </c>
      <c r="O71" s="1" t="str">
        <f>IF(O24="","",O24*Cohort_WP!Q192/Cohort_CF!Q192)</f>
        <v/>
      </c>
      <c r="P71" s="1" t="str">
        <f>IF(P24="","",P24*Cohort_WP!R192/Cohort_CF!R192)</f>
        <v/>
      </c>
      <c r="Q71" s="1" t="str">
        <f>IF(Q24="","",Q24*Cohort_WP!S192/Cohort_CF!S192)</f>
        <v/>
      </c>
      <c r="R71" s="1" t="str">
        <f>IF(R24="","",R24*Cohort_WP!T192/Cohort_CF!T192)</f>
        <v/>
      </c>
    </row>
    <row r="72" spans="1:18" x14ac:dyDescent="0.55000000000000004">
      <c r="A72" s="652"/>
      <c r="B72" t="s">
        <v>469</v>
      </c>
      <c r="G72" s="1" t="str">
        <f>IF(G25="","",G25*Cohort_WP!I193/Cohort_CF!I193)</f>
        <v/>
      </c>
      <c r="H72" s="1" t="str">
        <f>IF(H25="","",H25*Cohort_WP!J193/Cohort_CF!J193)</f>
        <v/>
      </c>
      <c r="I72" s="1">
        <f>IF(I25="","",I25*Cohort_WP!K193/Cohort_CF!K193)</f>
        <v>410071.48549382365</v>
      </c>
      <c r="J72" s="1">
        <f>IF(J25="","",J25*Cohort_WP!L193/Cohort_CF!L193)</f>
        <v>425979.10748524795</v>
      </c>
      <c r="K72" s="1" t="str">
        <f>IF(K25="","",K25*Cohort_WP!M193/Cohort_CF!M193)</f>
        <v/>
      </c>
      <c r="L72" s="1" t="str">
        <f>IF(L25="","",L25*Cohort_WP!N193/Cohort_CF!N193)</f>
        <v/>
      </c>
      <c r="M72" s="1" t="str">
        <f>IF(M25="","",M25*Cohort_WP!O193/Cohort_CF!O193)</f>
        <v/>
      </c>
      <c r="N72" s="1" t="str">
        <f>IF(N25="","",N25*Cohort_WP!P193/Cohort_CF!P193)</f>
        <v/>
      </c>
      <c r="O72" s="1" t="str">
        <f>IF(O25="","",O25*Cohort_WP!Q193/Cohort_CF!Q193)</f>
        <v/>
      </c>
      <c r="P72" s="1" t="str">
        <f>IF(P25="","",P25*Cohort_WP!R193/Cohort_CF!R193)</f>
        <v/>
      </c>
      <c r="Q72" s="1" t="str">
        <f>IF(Q25="","",Q25*Cohort_WP!S193/Cohort_CF!S193)</f>
        <v/>
      </c>
      <c r="R72" s="1" t="str">
        <f>IF(R25="","",R25*Cohort_WP!T193/Cohort_CF!T193)</f>
        <v/>
      </c>
    </row>
    <row r="73" spans="1:18" x14ac:dyDescent="0.55000000000000004">
      <c r="A73" s="652"/>
      <c r="B73" t="s">
        <v>470</v>
      </c>
      <c r="G73" s="1" t="str">
        <f>IF(G26="","",G26*Cohort_WP!I194/Cohort_CF!I194)</f>
        <v/>
      </c>
      <c r="H73" s="1" t="str">
        <f>IF(H26="","",H26*Cohort_WP!J194/Cohort_CF!J194)</f>
        <v/>
      </c>
      <c r="I73" s="1" t="str">
        <f>IF(I26="","",I26*Cohort_WP!K194/Cohort_CF!K194)</f>
        <v/>
      </c>
      <c r="J73" s="1">
        <f>IF(J26="","",J26*Cohort_WP!L194/Cohort_CF!L194)</f>
        <v>422373.63005863823</v>
      </c>
      <c r="K73" s="1">
        <f>IF(K26="","",K26*Cohort_WP!M194/Cohort_CF!M194)</f>
        <v>438758.48070980533</v>
      </c>
      <c r="L73" s="1" t="str">
        <f>IF(L26="","",L26*Cohort_WP!N194/Cohort_CF!N194)</f>
        <v/>
      </c>
      <c r="M73" s="1" t="str">
        <f>IF(M26="","",M26*Cohort_WP!O194/Cohort_CF!O194)</f>
        <v/>
      </c>
      <c r="N73" s="1" t="str">
        <f>IF(N26="","",N26*Cohort_WP!P194/Cohort_CF!P194)</f>
        <v/>
      </c>
      <c r="O73" s="1" t="str">
        <f>IF(O26="","",O26*Cohort_WP!Q194/Cohort_CF!Q194)</f>
        <v/>
      </c>
      <c r="P73" s="1" t="str">
        <f>IF(P26="","",P26*Cohort_WP!R194/Cohort_CF!R194)</f>
        <v/>
      </c>
      <c r="Q73" s="1" t="str">
        <f>IF(Q26="","",Q26*Cohort_WP!S194/Cohort_CF!S194)</f>
        <v/>
      </c>
      <c r="R73" s="1" t="str">
        <f>IF(R26="","",R26*Cohort_WP!T194/Cohort_CF!T194)</f>
        <v/>
      </c>
    </row>
    <row r="74" spans="1:18" x14ac:dyDescent="0.55000000000000004">
      <c r="A74" s="652"/>
      <c r="B74" t="s">
        <v>471</v>
      </c>
      <c r="G74" s="1" t="str">
        <f>IF(G27="","",G27*Cohort_WP!I195/Cohort_CF!I195)</f>
        <v/>
      </c>
      <c r="H74" s="1" t="str">
        <f>IF(H27="","",H27*Cohort_WP!J195/Cohort_CF!J195)</f>
        <v/>
      </c>
      <c r="I74" s="1" t="str">
        <f>IF(I27="","",I27*Cohort_WP!K195/Cohort_CF!K195)</f>
        <v/>
      </c>
      <c r="J74" s="1" t="str">
        <f>IF(J27="","",J27*Cohort_WP!L195/Cohort_CF!L195)</f>
        <v/>
      </c>
      <c r="K74" s="1">
        <f>IF(K27="","",K27*Cohort_WP!M195/Cohort_CF!M195)</f>
        <v>435044.83896039741</v>
      </c>
      <c r="L74" s="1">
        <f>IF(L27="","",L27*Cohort_WP!N195/Cohort_CF!N195)</f>
        <v>451921.23513109953</v>
      </c>
      <c r="M74" s="1" t="str">
        <f>IF(M27="","",M27*Cohort_WP!O195/Cohort_CF!O195)</f>
        <v/>
      </c>
      <c r="N74" s="1" t="str">
        <f>IF(N27="","",N27*Cohort_WP!P195/Cohort_CF!P195)</f>
        <v/>
      </c>
      <c r="O74" s="1" t="str">
        <f>IF(O27="","",O27*Cohort_WP!Q195/Cohort_CF!Q195)</f>
        <v/>
      </c>
      <c r="P74" s="1" t="str">
        <f>IF(P27="","",P27*Cohort_WP!R195/Cohort_CF!R195)</f>
        <v/>
      </c>
      <c r="Q74" s="1" t="str">
        <f>IF(Q27="","",Q27*Cohort_WP!S195/Cohort_CF!S195)</f>
        <v/>
      </c>
      <c r="R74" s="1" t="str">
        <f>IF(R27="","",R27*Cohort_WP!T195/Cohort_CF!T195)</f>
        <v/>
      </c>
    </row>
    <row r="75" spans="1:18" x14ac:dyDescent="0.55000000000000004">
      <c r="A75" s="652"/>
      <c r="B75" t="s">
        <v>472</v>
      </c>
      <c r="G75" s="1" t="str">
        <f>IF(G28="","",G28*Cohort_WP!I196/Cohort_CF!I196)</f>
        <v/>
      </c>
      <c r="H75" s="1" t="str">
        <f>IF(H28="","",H28*Cohort_WP!J196/Cohort_CF!J196)</f>
        <v/>
      </c>
      <c r="I75" s="1" t="str">
        <f>IF(I28="","",I28*Cohort_WP!K196/Cohort_CF!K196)</f>
        <v/>
      </c>
      <c r="J75" s="1" t="str">
        <f>IF(J28="","",J28*Cohort_WP!L196/Cohort_CF!L196)</f>
        <v/>
      </c>
      <c r="K75" s="1" t="str">
        <f>IF(K28="","",K28*Cohort_WP!M196/Cohort_CF!M196)</f>
        <v/>
      </c>
      <c r="L75" s="1">
        <f>IF(L28="","",L28*Cohort_WP!N196/Cohort_CF!N196)</f>
        <v>448096.18412920926</v>
      </c>
      <c r="M75" s="1">
        <f>IF(M28="","",M28*Cohort_WP!O196/Cohort_CF!O196)</f>
        <v>465478.87218503258</v>
      </c>
      <c r="N75" s="1" t="str">
        <f>IF(N28="","",N28*Cohort_WP!P196/Cohort_CF!P196)</f>
        <v/>
      </c>
      <c r="O75" s="1" t="str">
        <f>IF(O28="","",O28*Cohort_WP!Q196/Cohort_CF!Q196)</f>
        <v/>
      </c>
      <c r="P75" s="1" t="str">
        <f>IF(P28="","",P28*Cohort_WP!R196/Cohort_CF!R196)</f>
        <v/>
      </c>
      <c r="Q75" s="1" t="str">
        <f>IF(Q28="","",Q28*Cohort_WP!S196/Cohort_CF!S196)</f>
        <v/>
      </c>
      <c r="R75" s="1" t="str">
        <f>IF(R28="","",R28*Cohort_WP!T196/Cohort_CF!T196)</f>
        <v/>
      </c>
    </row>
    <row r="76" spans="1:18" x14ac:dyDescent="0.55000000000000004">
      <c r="A76" s="652"/>
      <c r="B76" t="s">
        <v>473</v>
      </c>
      <c r="G76" s="1" t="str">
        <f>IF(G29="","",G29*Cohort_WP!I197/Cohort_CF!I197)</f>
        <v/>
      </c>
      <c r="H76" s="1" t="str">
        <f>IF(H29="","",H29*Cohort_WP!J197/Cohort_CF!J197)</f>
        <v/>
      </c>
      <c r="I76" s="1" t="str">
        <f>IF(I29="","",I29*Cohort_WP!K197/Cohort_CF!K197)</f>
        <v/>
      </c>
      <c r="J76" s="1" t="str">
        <f>IF(J29="","",J29*Cohort_WP!L197/Cohort_CF!L197)</f>
        <v/>
      </c>
      <c r="K76" s="1" t="str">
        <f>IF(K29="","",K29*Cohort_WP!M197/Cohort_CF!M197)</f>
        <v/>
      </c>
      <c r="L76" s="1" t="str">
        <f>IF(L29="","",L29*Cohort_WP!N197/Cohort_CF!N197)</f>
        <v/>
      </c>
      <c r="M76" s="1">
        <f>IF(M29="","",M29*Cohort_WP!O197/Cohort_CF!O197)</f>
        <v>461539.06965308567</v>
      </c>
      <c r="N76" s="1">
        <f>IF(N29="","",N29*Cohort_WP!P197/Cohort_CF!P197)</f>
        <v>479443.23835058342</v>
      </c>
      <c r="O76" s="1" t="str">
        <f>IF(O29="","",O29*Cohort_WP!Q197/Cohort_CF!Q197)</f>
        <v/>
      </c>
      <c r="P76" s="1" t="str">
        <f>IF(P29="","",P29*Cohort_WP!R197/Cohort_CF!R197)</f>
        <v/>
      </c>
      <c r="Q76" s="1" t="str">
        <f>IF(Q29="","",Q29*Cohort_WP!S197/Cohort_CF!S197)</f>
        <v/>
      </c>
      <c r="R76" s="1" t="str">
        <f>IF(R29="","",R29*Cohort_WP!T197/Cohort_CF!T197)</f>
        <v/>
      </c>
    </row>
    <row r="77" spans="1:18" x14ac:dyDescent="0.55000000000000004">
      <c r="A77" s="652"/>
      <c r="B77" t="s">
        <v>474</v>
      </c>
      <c r="G77" s="1" t="str">
        <f>IF(G30="","",G30*Cohort_WP!I198/Cohort_CF!I198)</f>
        <v/>
      </c>
      <c r="H77" s="1" t="str">
        <f>IF(H30="","",H30*Cohort_WP!J198/Cohort_CF!J198)</f>
        <v/>
      </c>
      <c r="I77" s="1" t="str">
        <f>IF(I30="","",I30*Cohort_WP!K198/Cohort_CF!K198)</f>
        <v/>
      </c>
      <c r="J77" s="1" t="str">
        <f>IF(J30="","",J30*Cohort_WP!L198/Cohort_CF!L198)</f>
        <v/>
      </c>
      <c r="K77" s="1" t="str">
        <f>IF(K30="","",K30*Cohort_WP!M198/Cohort_CF!M198)</f>
        <v/>
      </c>
      <c r="L77" s="1" t="str">
        <f>IF(L30="","",L30*Cohort_WP!N198/Cohort_CF!N198)</f>
        <v/>
      </c>
      <c r="M77" s="1" t="str">
        <f>IF(M30="","",M30*Cohort_WP!O198/Cohort_CF!O198)</f>
        <v/>
      </c>
      <c r="N77" s="1">
        <f>IF(N30="","",N30*Cohort_WP!P198/Cohort_CF!P198)</f>
        <v>475385.2417426781</v>
      </c>
      <c r="O77" s="1">
        <f>IF(O30="","",O30*Cohort_WP!Q198/Cohort_CF!Q198)</f>
        <v>493826.535501101</v>
      </c>
      <c r="P77" s="1" t="str">
        <f>IF(P30="","",P30*Cohort_WP!R198/Cohort_CF!R198)</f>
        <v/>
      </c>
      <c r="Q77" s="1" t="str">
        <f>IF(Q30="","",Q30*Cohort_WP!S198/Cohort_CF!S198)</f>
        <v/>
      </c>
      <c r="R77" s="1" t="str">
        <f>IF(R30="","",R30*Cohort_WP!T198/Cohort_CF!T198)</f>
        <v/>
      </c>
    </row>
    <row r="78" spans="1:18" x14ac:dyDescent="0.55000000000000004">
      <c r="A78" s="652"/>
      <c r="B78" t="s">
        <v>475</v>
      </c>
      <c r="G78" s="1" t="str">
        <f>IF(G31="","",G31*Cohort_WP!I199/Cohort_CF!I199)</f>
        <v/>
      </c>
      <c r="H78" s="1" t="str">
        <f>IF(H31="","",H31*Cohort_WP!J199/Cohort_CF!J199)</f>
        <v/>
      </c>
      <c r="I78" s="1" t="str">
        <f>IF(I31="","",I31*Cohort_WP!K199/Cohort_CF!K199)</f>
        <v/>
      </c>
      <c r="J78" s="1" t="str">
        <f>IF(J31="","",J31*Cohort_WP!L199/Cohort_CF!L199)</f>
        <v/>
      </c>
      <c r="K78" s="1" t="str">
        <f>IF(K31="","",K31*Cohort_WP!M199/Cohort_CF!M199)</f>
        <v/>
      </c>
      <c r="L78" s="1" t="str">
        <f>IF(L31="","",L31*Cohort_WP!N199/Cohort_CF!N199)</f>
        <v/>
      </c>
      <c r="M78" s="1" t="str">
        <f>IF(M31="","",M31*Cohort_WP!O199/Cohort_CF!O199)</f>
        <v/>
      </c>
      <c r="N78" s="1" t="str">
        <f>IF(N31="","",N31*Cohort_WP!P199/Cohort_CF!P199)</f>
        <v/>
      </c>
      <c r="O78" s="1">
        <f>IF(O31="","",O31*Cohort_WP!Q199/Cohort_CF!Q199)</f>
        <v>489646.79899495858</v>
      </c>
      <c r="P78" s="1">
        <f>IF(P31="","",P31*Cohort_WP!R199/Cohort_CF!R199)</f>
        <v>508641.33156613406</v>
      </c>
      <c r="Q78" s="1" t="str">
        <f>IF(Q31="","",Q31*Cohort_WP!S199/Cohort_CF!S199)</f>
        <v/>
      </c>
      <c r="R78" s="1" t="str">
        <f>IF(R31="","",R31*Cohort_WP!T199/Cohort_CF!T199)</f>
        <v/>
      </c>
    </row>
    <row r="79" spans="1:18" x14ac:dyDescent="0.55000000000000004">
      <c r="A79" s="652"/>
      <c r="B79" t="s">
        <v>476</v>
      </c>
      <c r="G79" s="1" t="str">
        <f>IF(G32="","",G32*Cohort_WP!I200/Cohort_CF!I200)</f>
        <v/>
      </c>
      <c r="H79" s="1" t="str">
        <f>IF(H32="","",H32*Cohort_WP!J200/Cohort_CF!J200)</f>
        <v/>
      </c>
      <c r="I79" s="1" t="str">
        <f>IF(I32="","",I32*Cohort_WP!K200/Cohort_CF!K200)</f>
        <v/>
      </c>
      <c r="J79" s="1" t="str">
        <f>IF(J32="","",J32*Cohort_WP!L200/Cohort_CF!L200)</f>
        <v/>
      </c>
      <c r="K79" s="1" t="str">
        <f>IF(K32="","",K32*Cohort_WP!M200/Cohort_CF!M200)</f>
        <v/>
      </c>
      <c r="L79" s="1" t="str">
        <f>IF(L32="","",L32*Cohort_WP!N200/Cohort_CF!N200)</f>
        <v/>
      </c>
      <c r="M79" s="1" t="str">
        <f>IF(M32="","",M32*Cohort_WP!O200/Cohort_CF!O200)</f>
        <v/>
      </c>
      <c r="N79" s="1" t="str">
        <f>IF(N32="","",N32*Cohort_WP!P200/Cohort_CF!P200)</f>
        <v/>
      </c>
      <c r="O79" s="1" t="str">
        <f>IF(O32="","",O32*Cohort_WP!Q200/Cohort_CF!Q200)</f>
        <v/>
      </c>
      <c r="P79" s="1">
        <f>IF(P32="","",P32*Cohort_WP!R200/Cohort_CF!R200)</f>
        <v>504336.20296480716</v>
      </c>
      <c r="Q79" s="1">
        <f>IF(Q32="","",Q32*Cohort_WP!S200/Cohort_CF!S200)</f>
        <v>523900.57151311805</v>
      </c>
      <c r="R79" s="1" t="str">
        <f>IF(R32="","",R32*Cohort_WP!T200/Cohort_CF!T200)</f>
        <v/>
      </c>
    </row>
    <row r="80" spans="1:18" x14ac:dyDescent="0.55000000000000004">
      <c r="A80" s="652"/>
    </row>
    <row r="81" spans="1:18" x14ac:dyDescent="0.55000000000000004">
      <c r="A81" s="652"/>
      <c r="B81" s="329" t="s">
        <v>525</v>
      </c>
      <c r="C81" s="329"/>
      <c r="D81" s="329"/>
      <c r="E81" s="329"/>
      <c r="F81" s="329"/>
      <c r="G81" s="335">
        <f>SUM(G70:G79)</f>
        <v>386531.70467887976</v>
      </c>
      <c r="H81" s="335">
        <f t="shared" ref="H81:Q81" si="5">SUM(H70:H79)</f>
        <v>799653.81991128868</v>
      </c>
      <c r="I81" s="335">
        <f t="shared" si="5"/>
        <v>823643.43450862751</v>
      </c>
      <c r="J81" s="335">
        <f t="shared" si="5"/>
        <v>848352.73754388618</v>
      </c>
      <c r="K81" s="335">
        <f t="shared" si="5"/>
        <v>873803.31967020268</v>
      </c>
      <c r="L81" s="335">
        <f t="shared" si="5"/>
        <v>900017.41926030884</v>
      </c>
      <c r="M81" s="335">
        <f t="shared" si="5"/>
        <v>927017.94183811825</v>
      </c>
      <c r="N81" s="335">
        <f t="shared" si="5"/>
        <v>954828.48009326146</v>
      </c>
      <c r="O81" s="335">
        <f t="shared" si="5"/>
        <v>983473.33449605957</v>
      </c>
      <c r="P81" s="335">
        <f t="shared" si="5"/>
        <v>1012977.5345309412</v>
      </c>
      <c r="Q81" s="335">
        <f t="shared" si="5"/>
        <v>523900.57151311805</v>
      </c>
      <c r="R81" s="329"/>
    </row>
    <row r="82" spans="1:18" x14ac:dyDescent="0.55000000000000004">
      <c r="A82" s="652"/>
    </row>
    <row r="83" spans="1:18" x14ac:dyDescent="0.55000000000000004">
      <c r="A83" s="652"/>
      <c r="B83" s="128" t="s">
        <v>605</v>
      </c>
      <c r="C83" s="128"/>
      <c r="D83" s="128"/>
      <c r="E83" s="128"/>
      <c r="F83" s="128"/>
      <c r="G83" s="128"/>
      <c r="H83" s="128"/>
      <c r="I83" s="128"/>
      <c r="J83" s="128"/>
      <c r="K83" s="128"/>
      <c r="L83" s="128"/>
      <c r="M83" s="128"/>
      <c r="N83" s="128"/>
      <c r="O83" s="128"/>
      <c r="P83" s="128"/>
      <c r="Q83" s="128"/>
      <c r="R83" s="128"/>
    </row>
    <row r="84" spans="1:18" x14ac:dyDescent="0.55000000000000004">
      <c r="A84" s="652"/>
      <c r="B84" t="s">
        <v>466</v>
      </c>
      <c r="H84" s="1">
        <f>IF(H37="","",H37*Cohort_WP!J307/Cohort_CF!J307)</f>
        <v>385284.82821217366</v>
      </c>
      <c r="I84" s="1">
        <f>IF(I37="","",I37*Cohort_WP!K307/Cohort_CF!K307)</f>
        <v>400230.91840142297</v>
      </c>
      <c r="J84" s="1" t="str">
        <f>IF(J37="","",J37*Cohort_WP!L307/Cohort_CF!L307)</f>
        <v/>
      </c>
      <c r="K84" s="1" t="str">
        <f>IF(K37="","",K37*Cohort_WP!M307/Cohort_CF!M307)</f>
        <v/>
      </c>
      <c r="L84" s="1" t="str">
        <f>IF(L37="","",L37*Cohort_WP!N307/Cohort_CF!N307)</f>
        <v/>
      </c>
      <c r="M84" s="1" t="str">
        <f>IF(M37="","",M37*Cohort_WP!O307/Cohort_CF!O307)</f>
        <v/>
      </c>
      <c r="N84" s="1" t="str">
        <f>IF(N37="","",N37*Cohort_WP!P307/Cohort_CF!P307)</f>
        <v/>
      </c>
      <c r="O84" s="1" t="str">
        <f>IF(O37="","",O37*Cohort_WP!Q307/Cohort_CF!Q307)</f>
        <v/>
      </c>
      <c r="P84" s="1" t="str">
        <f>IF(P37="","",P37*Cohort_WP!R307/Cohort_CF!R307)</f>
        <v/>
      </c>
      <c r="Q84" s="1" t="str">
        <f>IF(Q37="","",Q37*Cohort_WP!S307/Cohort_CF!S307)</f>
        <v/>
      </c>
      <c r="R84" s="1" t="str">
        <f>IF(R37="","",R37*Cohort_WP!T307/Cohort_CF!T307)</f>
        <v/>
      </c>
    </row>
    <row r="85" spans="1:18" x14ac:dyDescent="0.55000000000000004">
      <c r="A85" s="652"/>
      <c r="B85" t="s">
        <v>468</v>
      </c>
      <c r="H85" s="1" t="str">
        <f>IF(H38="","",H38*Cohort_WP!J308/Cohort_CF!J308)</f>
        <v/>
      </c>
      <c r="I85" s="1">
        <f>IF(I38="","",I38*Cohort_WP!K308/Cohort_CF!K308)</f>
        <v>396843.37305853894</v>
      </c>
      <c r="J85" s="1">
        <f>IF(J38="","",J38*Cohort_WP!L308/Cohort_CF!L308)</f>
        <v>412237.84595346561</v>
      </c>
      <c r="K85" s="1" t="str">
        <f>IF(K38="","",K38*Cohort_WP!M308/Cohort_CF!M308)</f>
        <v/>
      </c>
      <c r="L85" s="1" t="str">
        <f>IF(L38="","",L38*Cohort_WP!N308/Cohort_CF!N308)</f>
        <v/>
      </c>
      <c r="M85" s="1" t="str">
        <f>IF(M38="","",M38*Cohort_WP!O308/Cohort_CF!O308)</f>
        <v/>
      </c>
      <c r="N85" s="1" t="str">
        <f>IF(N38="","",N38*Cohort_WP!P308/Cohort_CF!P308)</f>
        <v/>
      </c>
      <c r="O85" s="1" t="str">
        <f>IF(O38="","",O38*Cohort_WP!Q308/Cohort_CF!Q308)</f>
        <v/>
      </c>
      <c r="P85" s="1" t="str">
        <f>IF(P38="","",P38*Cohort_WP!R308/Cohort_CF!R308)</f>
        <v/>
      </c>
      <c r="Q85" s="1" t="str">
        <f>IF(Q38="","",Q38*Cohort_WP!S308/Cohort_CF!S308)</f>
        <v/>
      </c>
      <c r="R85" s="1" t="str">
        <f>IF(R38="","",R38*Cohort_WP!T308/Cohort_CF!T308)</f>
        <v/>
      </c>
    </row>
    <row r="86" spans="1:18" x14ac:dyDescent="0.55000000000000004">
      <c r="A86" s="652"/>
      <c r="B86" t="s">
        <v>469</v>
      </c>
      <c r="H86" s="1" t="str">
        <f>IF(H39="","",H39*Cohort_WP!J309/Cohort_CF!J309)</f>
        <v/>
      </c>
      <c r="I86" s="1" t="str">
        <f>IF(I39="","",I39*Cohort_WP!K309/Cohort_CF!K309)</f>
        <v/>
      </c>
      <c r="J86" s="1">
        <f>IF(J39="","",J39*Cohort_WP!L309/Cohort_CF!L309)</f>
        <v>408748.67425029504</v>
      </c>
      <c r="K86" s="1">
        <f>IF(K39="","",K39*Cohort_WP!M309/Cohort_CF!M309)</f>
        <v>424604.9813320695</v>
      </c>
      <c r="L86" s="1" t="str">
        <f>IF(L39="","",L39*Cohort_WP!N309/Cohort_CF!N309)</f>
        <v/>
      </c>
      <c r="M86" s="1" t="str">
        <f>IF(M39="","",M39*Cohort_WP!O309/Cohort_CF!O309)</f>
        <v/>
      </c>
      <c r="N86" s="1" t="str">
        <f>IF(N39="","",N39*Cohort_WP!P309/Cohort_CF!P309)</f>
        <v/>
      </c>
      <c r="O86" s="1" t="str">
        <f>IF(O39="","",O39*Cohort_WP!Q309/Cohort_CF!Q309)</f>
        <v/>
      </c>
      <c r="P86" s="1" t="str">
        <f>IF(P39="","",P39*Cohort_WP!R309/Cohort_CF!R309)</f>
        <v/>
      </c>
      <c r="Q86" s="1" t="str">
        <f>IF(Q39="","",Q39*Cohort_WP!S309/Cohort_CF!S309)</f>
        <v/>
      </c>
      <c r="R86" s="1" t="str">
        <f>IF(R39="","",R39*Cohort_WP!T309/Cohort_CF!T309)</f>
        <v/>
      </c>
    </row>
    <row r="87" spans="1:18" x14ac:dyDescent="0.55000000000000004">
      <c r="A87" s="652"/>
      <c r="B87" t="s">
        <v>470</v>
      </c>
      <c r="H87" s="1" t="str">
        <f>IF(H40="","",H40*Cohort_WP!J310/Cohort_CF!J310)</f>
        <v/>
      </c>
      <c r="I87" s="1" t="str">
        <f>IF(I40="","",I40*Cohort_WP!K310/Cohort_CF!K310)</f>
        <v/>
      </c>
      <c r="J87" s="1" t="str">
        <f>IF(J40="","",J40*Cohort_WP!L310/Cohort_CF!L310)</f>
        <v/>
      </c>
      <c r="K87" s="1">
        <f>IF(K40="","",K40*Cohort_WP!M310/Cohort_CF!M310)</f>
        <v>421011.13447780389</v>
      </c>
      <c r="L87" s="1">
        <f>IF(L40="","",L40*Cohort_WP!N310/Cohort_CF!N310)</f>
        <v>437343.13077203173</v>
      </c>
      <c r="M87" s="1" t="str">
        <f>IF(M40="","",M40*Cohort_WP!O310/Cohort_CF!O310)</f>
        <v/>
      </c>
      <c r="N87" s="1" t="str">
        <f>IF(N40="","",N40*Cohort_WP!P310/Cohort_CF!P310)</f>
        <v/>
      </c>
      <c r="O87" s="1" t="str">
        <f>IF(O40="","",O40*Cohort_WP!Q310/Cohort_CF!Q310)</f>
        <v/>
      </c>
      <c r="P87" s="1" t="str">
        <f>IF(P40="","",P40*Cohort_WP!R310/Cohort_CF!R310)</f>
        <v/>
      </c>
      <c r="Q87" s="1" t="str">
        <f>IF(Q40="","",Q40*Cohort_WP!S310/Cohort_CF!S310)</f>
        <v/>
      </c>
      <c r="R87" s="1" t="str">
        <f>IF(R40="","",R40*Cohort_WP!T310/Cohort_CF!T310)</f>
        <v/>
      </c>
    </row>
    <row r="88" spans="1:18" x14ac:dyDescent="0.55000000000000004">
      <c r="A88" s="652"/>
      <c r="B88" t="s">
        <v>471</v>
      </c>
      <c r="H88" s="1" t="str">
        <f>IF(H41="","",H41*Cohort_WP!J311/Cohort_CF!J311)</f>
        <v/>
      </c>
      <c r="I88" s="1" t="str">
        <f>IF(I41="","",I41*Cohort_WP!K311/Cohort_CF!K311)</f>
        <v/>
      </c>
      <c r="J88" s="1" t="str">
        <f>IF(J41="","",J41*Cohort_WP!L311/Cohort_CF!L311)</f>
        <v/>
      </c>
      <c r="K88" s="1" t="str">
        <f>IF(K41="","",K41*Cohort_WP!M311/Cohort_CF!M311)</f>
        <v/>
      </c>
      <c r="L88" s="1">
        <f>IF(L41="","",L41*Cohort_WP!N311/Cohort_CF!N311)</f>
        <v>433641.468512138</v>
      </c>
      <c r="M88" s="1">
        <f>IF(M41="","",M41*Cohort_WP!O311/Cohort_CF!O311)</f>
        <v>450463.4246951926</v>
      </c>
      <c r="N88" s="1" t="str">
        <f>IF(N41="","",N41*Cohort_WP!P311/Cohort_CF!P311)</f>
        <v/>
      </c>
      <c r="O88" s="1" t="str">
        <f>IF(O41="","",O41*Cohort_WP!Q311/Cohort_CF!Q311)</f>
        <v/>
      </c>
      <c r="P88" s="1" t="str">
        <f>IF(P41="","",P41*Cohort_WP!R311/Cohort_CF!R311)</f>
        <v/>
      </c>
      <c r="Q88" s="1" t="str">
        <f>IF(Q41="","",Q41*Cohort_WP!S311/Cohort_CF!S311)</f>
        <v/>
      </c>
      <c r="R88" s="1" t="str">
        <f>IF(R41="","",R41*Cohort_WP!T311/Cohort_CF!T311)</f>
        <v/>
      </c>
    </row>
    <row r="89" spans="1:18" x14ac:dyDescent="0.55000000000000004">
      <c r="A89" s="652"/>
      <c r="B89" t="s">
        <v>472</v>
      </c>
      <c r="H89" s="1" t="str">
        <f>IF(H42="","",H42*Cohort_WP!J312/Cohort_CF!J312)</f>
        <v/>
      </c>
      <c r="I89" s="1" t="str">
        <f>IF(I42="","",I42*Cohort_WP!K312/Cohort_CF!K312)</f>
        <v/>
      </c>
      <c r="J89" s="1" t="str">
        <f>IF(J42="","",J42*Cohort_WP!L312/Cohort_CF!L312)</f>
        <v/>
      </c>
      <c r="K89" s="1" t="str">
        <f>IF(K42="","",K42*Cohort_WP!M312/Cohort_CF!M312)</f>
        <v/>
      </c>
      <c r="L89" s="1" t="str">
        <f>IF(L42="","",L42*Cohort_WP!N312/Cohort_CF!N312)</f>
        <v/>
      </c>
      <c r="M89" s="1">
        <f>IF(M42="","",M42*Cohort_WP!O312/Cohort_CF!O312)</f>
        <v>446650.71256750217</v>
      </c>
      <c r="N89" s="1">
        <f>IF(N42="","",N42*Cohort_WP!P312/Cohort_CF!P312)</f>
        <v>463977.32743604836</v>
      </c>
      <c r="O89" s="1" t="str">
        <f>IF(O42="","",O42*Cohort_WP!Q312/Cohort_CF!Q312)</f>
        <v/>
      </c>
      <c r="P89" s="1" t="str">
        <f>IF(P42="","",P42*Cohort_WP!R312/Cohort_CF!R312)</f>
        <v/>
      </c>
      <c r="Q89" s="1" t="str">
        <f>IF(Q42="","",Q42*Cohort_WP!S312/Cohort_CF!S312)</f>
        <v/>
      </c>
      <c r="R89" s="1" t="str">
        <f>IF(R42="","",R42*Cohort_WP!T312/Cohort_CF!T312)</f>
        <v/>
      </c>
    </row>
    <row r="90" spans="1:18" x14ac:dyDescent="0.55000000000000004">
      <c r="A90" s="652"/>
      <c r="B90" t="s">
        <v>473</v>
      </c>
      <c r="H90" s="1" t="str">
        <f>IF(H43="","",H43*Cohort_WP!J313/Cohort_CF!J313)</f>
        <v/>
      </c>
      <c r="I90" s="1" t="str">
        <f>IF(I43="","",I43*Cohort_WP!K313/Cohort_CF!K313)</f>
        <v/>
      </c>
      <c r="J90" s="1" t="str">
        <f>IF(J43="","",J43*Cohort_WP!L313/Cohort_CF!L313)</f>
        <v/>
      </c>
      <c r="K90" s="1" t="str">
        <f>IF(K43="","",K43*Cohort_WP!M313/Cohort_CF!M313)</f>
        <v/>
      </c>
      <c r="L90" s="1" t="str">
        <f>IF(L43="","",L43*Cohort_WP!N313/Cohort_CF!N313)</f>
        <v/>
      </c>
      <c r="M90" s="1" t="str">
        <f>IF(M43="","",M43*Cohort_WP!O313/Cohort_CF!O313)</f>
        <v/>
      </c>
      <c r="N90" s="1">
        <f>IF(N43="","",N43*Cohort_WP!P313/Cohort_CF!P313)</f>
        <v>460050.23394452716</v>
      </c>
      <c r="O90" s="1">
        <f>IF(O43="","",O43*Cohort_WP!Q313/Cohort_CF!Q313)</f>
        <v>477896.64725912974</v>
      </c>
      <c r="P90" s="1" t="str">
        <f>IF(P43="","",P43*Cohort_WP!R313/Cohort_CF!R313)</f>
        <v/>
      </c>
      <c r="Q90" s="1" t="str">
        <f>IF(Q43="","",Q43*Cohort_WP!S313/Cohort_CF!S313)</f>
        <v/>
      </c>
      <c r="R90" s="1" t="str">
        <f>IF(R43="","",R43*Cohort_WP!T313/Cohort_CF!T313)</f>
        <v/>
      </c>
    </row>
    <row r="91" spans="1:18" x14ac:dyDescent="0.55000000000000004">
      <c r="A91" s="652"/>
      <c r="B91" t="s">
        <v>474</v>
      </c>
      <c r="H91" s="1" t="str">
        <f>IF(H44="","",H44*Cohort_WP!J314/Cohort_CF!J314)</f>
        <v/>
      </c>
      <c r="I91" s="1" t="str">
        <f>IF(I44="","",I44*Cohort_WP!K314/Cohort_CF!K314)</f>
        <v/>
      </c>
      <c r="J91" s="1" t="str">
        <f>IF(J44="","",J44*Cohort_WP!L314/Cohort_CF!L314)</f>
        <v/>
      </c>
      <c r="K91" s="1" t="str">
        <f>IF(K44="","",K44*Cohort_WP!M314/Cohort_CF!M314)</f>
        <v/>
      </c>
      <c r="L91" s="1" t="str">
        <f>IF(L44="","",L44*Cohort_WP!N314/Cohort_CF!N314)</f>
        <v/>
      </c>
      <c r="M91" s="1" t="str">
        <f>IF(M44="","",M44*Cohort_WP!O314/Cohort_CF!O314)</f>
        <v/>
      </c>
      <c r="N91" s="1" t="str">
        <f>IF(N44="","",N44*Cohort_WP!P314/Cohort_CF!P314)</f>
        <v/>
      </c>
      <c r="O91" s="1">
        <f>IF(O44="","",O44*Cohort_WP!Q314/Cohort_CF!Q314)</f>
        <v>473851.74096286303</v>
      </c>
      <c r="P91" s="1">
        <f>IF(P44="","",P44*Cohort_WP!R314/Cohort_CF!R314)</f>
        <v>492233.54667690379</v>
      </c>
      <c r="Q91" s="1" t="str">
        <f>IF(Q44="","",Q44*Cohort_WP!S314/Cohort_CF!S314)</f>
        <v/>
      </c>
      <c r="R91" s="1" t="str">
        <f>IF(R44="","",R44*Cohort_WP!T314/Cohort_CF!T314)</f>
        <v/>
      </c>
    </row>
    <row r="92" spans="1:18" x14ac:dyDescent="0.55000000000000004">
      <c r="A92" s="652"/>
      <c r="B92" t="s">
        <v>475</v>
      </c>
      <c r="H92" s="1" t="str">
        <f>IF(H45="","",H45*Cohort_WP!J315/Cohort_CF!J315)</f>
        <v/>
      </c>
      <c r="I92" s="1" t="str">
        <f>IF(I45="","",I45*Cohort_WP!K315/Cohort_CF!K315)</f>
        <v/>
      </c>
      <c r="J92" s="1" t="str">
        <f>IF(J45="","",J45*Cohort_WP!L315/Cohort_CF!L315)</f>
        <v/>
      </c>
      <c r="K92" s="1" t="str">
        <f>IF(K45="","",K45*Cohort_WP!M315/Cohort_CF!M315)</f>
        <v/>
      </c>
      <c r="L92" s="1" t="str">
        <f>IF(L45="","",L45*Cohort_WP!N315/Cohort_CF!N315)</f>
        <v/>
      </c>
      <c r="M92" s="1" t="str">
        <f>IF(M45="","",M45*Cohort_WP!O315/Cohort_CF!O315)</f>
        <v/>
      </c>
      <c r="N92" s="1" t="str">
        <f>IF(N45="","",N45*Cohort_WP!P315/Cohort_CF!P315)</f>
        <v/>
      </c>
      <c r="O92" s="1" t="str">
        <f>IF(O45="","",O45*Cohort_WP!Q315/Cohort_CF!Q315)</f>
        <v/>
      </c>
      <c r="P92" s="1">
        <f>IF(P45="","",P45*Cohort_WP!R315/Cohort_CF!R315)</f>
        <v>488067.29319174896</v>
      </c>
      <c r="Q92" s="1">
        <f>IF(Q45="","",Q45*Cohort_WP!S315/Cohort_CF!S315)</f>
        <v>507000.55307721091</v>
      </c>
      <c r="R92" s="1" t="str">
        <f>IF(R45="","",R45*Cohort_WP!T315/Cohort_CF!T315)</f>
        <v/>
      </c>
    </row>
    <row r="93" spans="1:18" x14ac:dyDescent="0.55000000000000004">
      <c r="A93" s="652"/>
      <c r="B93" t="s">
        <v>476</v>
      </c>
      <c r="H93" s="1" t="str">
        <f>IF(H46="","",H46*Cohort_WP!J316/Cohort_CF!J316)</f>
        <v/>
      </c>
      <c r="I93" s="1" t="str">
        <f>IF(I46="","",I46*Cohort_WP!K316/Cohort_CF!K316)</f>
        <v/>
      </c>
      <c r="J93" s="1" t="str">
        <f>IF(J46="","",J46*Cohort_WP!L316/Cohort_CF!L316)</f>
        <v/>
      </c>
      <c r="K93" s="1" t="str">
        <f>IF(K46="","",K46*Cohort_WP!M316/Cohort_CF!M316)</f>
        <v/>
      </c>
      <c r="L93" s="1" t="str">
        <f>IF(L46="","",L46*Cohort_WP!N316/Cohort_CF!N316)</f>
        <v/>
      </c>
      <c r="M93" s="1" t="str">
        <f>IF(M46="","",M46*Cohort_WP!O316/Cohort_CF!O316)</f>
        <v/>
      </c>
      <c r="N93" s="1" t="str">
        <f>IF(N46="","",N46*Cohort_WP!P316/Cohort_CF!P316)</f>
        <v/>
      </c>
      <c r="O93" s="1" t="str">
        <f>IF(O46="","",O46*Cohort_WP!Q316/Cohort_CF!Q316)</f>
        <v/>
      </c>
      <c r="P93" s="1" t="str">
        <f>IF(P46="","",P46*Cohort_WP!R316/Cohort_CF!R316)</f>
        <v/>
      </c>
      <c r="Q93" s="1">
        <f>IF(Q46="","",Q46*Cohort_WP!S316/Cohort_CF!S316)</f>
        <v>502709.31198750145</v>
      </c>
      <c r="R93" s="1">
        <f>IF(R46="","",R46*Cohort_WP!T316/Cohort_CF!T316)</f>
        <v>522210.56966952712</v>
      </c>
    </row>
    <row r="94" spans="1:18" x14ac:dyDescent="0.55000000000000004">
      <c r="A94" s="652"/>
    </row>
    <row r="95" spans="1:18" x14ac:dyDescent="0.55000000000000004">
      <c r="A95" s="653"/>
      <c r="B95" s="329" t="s">
        <v>525</v>
      </c>
      <c r="C95" s="329"/>
      <c r="D95" s="329"/>
      <c r="E95" s="329"/>
      <c r="F95" s="329"/>
      <c r="G95" s="329"/>
      <c r="H95" s="335">
        <f>SUM(H84:H93)</f>
        <v>385284.82821217366</v>
      </c>
      <c r="I95" s="335">
        <f t="shared" ref="I95:R95" si="6">SUM(I84:I93)</f>
        <v>797074.29145996191</v>
      </c>
      <c r="J95" s="335">
        <f t="shared" si="6"/>
        <v>820986.52020376059</v>
      </c>
      <c r="K95" s="335">
        <f t="shared" si="6"/>
        <v>845616.11580987344</v>
      </c>
      <c r="L95" s="335">
        <f t="shared" si="6"/>
        <v>870984.59928416973</v>
      </c>
      <c r="M95" s="335">
        <f t="shared" si="6"/>
        <v>897114.13726269477</v>
      </c>
      <c r="N95" s="335">
        <f t="shared" si="6"/>
        <v>924027.56138057553</v>
      </c>
      <c r="O95" s="335">
        <f t="shared" si="6"/>
        <v>951748.38822199276</v>
      </c>
      <c r="P95" s="335">
        <f t="shared" si="6"/>
        <v>980300.83986865275</v>
      </c>
      <c r="Q95" s="335">
        <f t="shared" si="6"/>
        <v>1009709.8650647124</v>
      </c>
      <c r="R95" s="335">
        <f t="shared" si="6"/>
        <v>522210.56966952712</v>
      </c>
    </row>
    <row r="97" spans="2:18" x14ac:dyDescent="0.55000000000000004">
      <c r="B97" s="336" t="s">
        <v>607</v>
      </c>
      <c r="C97" s="349"/>
      <c r="D97" s="349"/>
      <c r="E97" s="349"/>
      <c r="F97" s="337">
        <f>SUM(F95,F81,F67)</f>
        <v>363167.90292409627</v>
      </c>
      <c r="G97" s="337">
        <f t="shared" ref="G97:R97" si="7">SUM(G95,G81,G67)</f>
        <v>1137850.6710847258</v>
      </c>
      <c r="H97" s="337">
        <f t="shared" si="7"/>
        <v>1958797.1835214833</v>
      </c>
      <c r="I97" s="337">
        <f t="shared" si="7"/>
        <v>2417792.0174285513</v>
      </c>
      <c r="J97" s="337">
        <f t="shared" si="7"/>
        <v>2490325.7779514072</v>
      </c>
      <c r="K97" s="337">
        <f t="shared" si="7"/>
        <v>2565035.5512899496</v>
      </c>
      <c r="L97" s="337">
        <f t="shared" si="7"/>
        <v>2641986.6178286485</v>
      </c>
      <c r="M97" s="337">
        <f t="shared" si="7"/>
        <v>2721246.2163635078</v>
      </c>
      <c r="N97" s="337">
        <f t="shared" si="7"/>
        <v>2802883.6028544125</v>
      </c>
      <c r="O97" s="337">
        <f t="shared" si="7"/>
        <v>2886970.1109400452</v>
      </c>
      <c r="P97" s="337">
        <f t="shared" si="7"/>
        <v>2485511.921076498</v>
      </c>
      <c r="Q97" s="337">
        <f t="shared" si="7"/>
        <v>1533610.4365778305</v>
      </c>
      <c r="R97" s="337">
        <f t="shared" si="7"/>
        <v>522210.56966952712</v>
      </c>
    </row>
    <row r="98" spans="2:18" x14ac:dyDescent="0.55000000000000004">
      <c r="B98" s="244"/>
      <c r="C98" s="244"/>
      <c r="D98" s="244"/>
      <c r="E98" s="244"/>
      <c r="F98" s="244"/>
      <c r="G98" s="244"/>
      <c r="H98" s="244"/>
      <c r="I98" s="244"/>
      <c r="J98" s="244"/>
      <c r="K98" s="244"/>
      <c r="L98" s="244"/>
      <c r="M98" s="244"/>
      <c r="N98" s="244"/>
      <c r="O98" s="244"/>
      <c r="P98" s="244"/>
      <c r="Q98" s="244"/>
      <c r="R98" s="244"/>
    </row>
    <row r="99" spans="2:18" x14ac:dyDescent="0.55000000000000004">
      <c r="B99" s="336" t="s">
        <v>562</v>
      </c>
      <c r="C99" s="349"/>
      <c r="D99" s="349"/>
      <c r="E99" s="349"/>
      <c r="F99" s="337">
        <f>F97-F50</f>
        <v>139395.65913892252</v>
      </c>
      <c r="G99" s="337">
        <f t="shared" ref="G99:R99" si="8">G97-G50</f>
        <v>436744.11483074049</v>
      </c>
      <c r="H99" s="337">
        <f t="shared" si="8"/>
        <v>751850.10106333741</v>
      </c>
      <c r="I99" s="337">
        <f t="shared" si="8"/>
        <v>928027.25465724571</v>
      </c>
      <c r="J99" s="337">
        <f t="shared" si="8"/>
        <v>955868.07229696261</v>
      </c>
      <c r="K99" s="337">
        <f t="shared" si="8"/>
        <v>984544.11446587183</v>
      </c>
      <c r="L99" s="337">
        <f t="shared" si="8"/>
        <v>1014080.4378998484</v>
      </c>
      <c r="M99" s="337">
        <f t="shared" si="8"/>
        <v>1044502.8510368436</v>
      </c>
      <c r="N99" s="337">
        <f t="shared" si="8"/>
        <v>1075837.9365679484</v>
      </c>
      <c r="O99" s="337">
        <f t="shared" si="8"/>
        <v>1108113.0746649869</v>
      </c>
      <c r="P99" s="337">
        <f t="shared" si="8"/>
        <v>954020.35737866908</v>
      </c>
      <c r="Q99" s="337">
        <f t="shared" si="8"/>
        <v>588649.59140890313</v>
      </c>
      <c r="R99" s="337">
        <f t="shared" si="8"/>
        <v>200441.41010889446</v>
      </c>
    </row>
  </sheetData>
  <mergeCells count="2">
    <mergeCell ref="A8:A48"/>
    <mergeCell ref="A55:A95"/>
  </mergeCells>
  <pageMargins left="0.7" right="0.7" top="0.75" bottom="0.75" header="0.3" footer="0.3"/>
  <headerFooter>
    <oddHeader>&amp;C&amp;"Calibri"&amp;12&amp;K008000 UNCLASSIFIED&amp;1#_x000D_</oddHead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AC557-88F1-4F55-923F-7D2BC587F792}">
  <dimension ref="B1:AC100"/>
  <sheetViews>
    <sheetView workbookViewId="0"/>
  </sheetViews>
  <sheetFormatPr defaultColWidth="7.26171875" defaultRowHeight="14.4" x14ac:dyDescent="0.55000000000000004"/>
  <cols>
    <col min="2" max="2" width="45.26171875" customWidth="1"/>
    <col min="3" max="4" width="11" customWidth="1"/>
    <col min="5" max="5" width="9.734375" customWidth="1"/>
    <col min="29" max="29" width="14.5234375" customWidth="1"/>
    <col min="32" max="32" width="10.26171875" customWidth="1"/>
  </cols>
  <sheetData>
    <row r="1" spans="2:29" ht="35.65" customHeight="1" x14ac:dyDescent="0.55000000000000004">
      <c r="B1" s="284" t="s">
        <v>609</v>
      </c>
    </row>
    <row r="2" spans="2:29" ht="20.399999999999999" x14ac:dyDescent="0.55000000000000004">
      <c r="B2" s="284" t="s">
        <v>4</v>
      </c>
    </row>
    <row r="3" spans="2:29" ht="15.4" customHeight="1" x14ac:dyDescent="0.55000000000000004">
      <c r="B3" t="s">
        <v>610</v>
      </c>
    </row>
    <row r="4" spans="2:29" ht="15.4" customHeight="1" x14ac:dyDescent="0.75">
      <c r="B4" s="219"/>
      <c r="C4" s="167"/>
    </row>
    <row r="5" spans="2:29" s="216" customFormat="1" ht="30" customHeight="1" x14ac:dyDescent="0.55000000000000004">
      <c r="B5" s="578" t="s">
        <v>611</v>
      </c>
      <c r="C5" s="654">
        <v>1</v>
      </c>
      <c r="D5" s="654"/>
      <c r="E5" s="654">
        <v>2</v>
      </c>
      <c r="F5" s="654"/>
      <c r="G5" s="654">
        <v>3</v>
      </c>
      <c r="H5" s="654"/>
      <c r="I5" s="654">
        <v>4</v>
      </c>
      <c r="J5" s="654"/>
      <c r="K5" s="654">
        <v>5</v>
      </c>
      <c r="L5" s="654"/>
      <c r="M5" s="654">
        <v>6</v>
      </c>
      <c r="N5" s="654"/>
      <c r="O5" s="654">
        <v>7</v>
      </c>
      <c r="P5" s="654"/>
      <c r="Q5" s="654">
        <v>8</v>
      </c>
      <c r="R5" s="654"/>
      <c r="S5" s="654">
        <v>9</v>
      </c>
      <c r="T5" s="654"/>
      <c r="U5" s="654">
        <v>10</v>
      </c>
      <c r="V5" s="654"/>
      <c r="W5" s="654">
        <v>11</v>
      </c>
      <c r="X5" s="654"/>
      <c r="Y5" s="654">
        <v>12</v>
      </c>
      <c r="Z5" s="654"/>
      <c r="AA5" s="655" t="s">
        <v>612</v>
      </c>
      <c r="AB5" s="656"/>
      <c r="AC5" s="537" t="s">
        <v>613</v>
      </c>
    </row>
    <row r="6" spans="2:29" s="216" customFormat="1" ht="31.5" customHeight="1" x14ac:dyDescent="0.55000000000000004">
      <c r="B6" s="353" t="s">
        <v>614</v>
      </c>
      <c r="C6" s="353" t="s">
        <v>615</v>
      </c>
      <c r="D6" s="353" t="s">
        <v>616</v>
      </c>
      <c r="E6" s="353" t="s">
        <v>615</v>
      </c>
      <c r="F6" s="353" t="s">
        <v>616</v>
      </c>
      <c r="G6" s="353" t="s">
        <v>615</v>
      </c>
      <c r="H6" s="353" t="s">
        <v>616</v>
      </c>
      <c r="I6" s="353" t="s">
        <v>615</v>
      </c>
      <c r="J6" s="353" t="s">
        <v>616</v>
      </c>
      <c r="K6" s="353" t="s">
        <v>615</v>
      </c>
      <c r="L6" s="353" t="s">
        <v>616</v>
      </c>
      <c r="M6" s="353" t="s">
        <v>615</v>
      </c>
      <c r="N6" s="353" t="s">
        <v>616</v>
      </c>
      <c r="O6" s="353" t="s">
        <v>615</v>
      </c>
      <c r="P6" s="353" t="s">
        <v>616</v>
      </c>
      <c r="Q6" s="353" t="s">
        <v>615</v>
      </c>
      <c r="R6" s="353" t="s">
        <v>616</v>
      </c>
      <c r="S6" s="353" t="s">
        <v>615</v>
      </c>
      <c r="T6" s="353" t="s">
        <v>616</v>
      </c>
      <c r="U6" s="353" t="s">
        <v>615</v>
      </c>
      <c r="V6" s="353" t="s">
        <v>616</v>
      </c>
      <c r="W6" s="353" t="s">
        <v>615</v>
      </c>
      <c r="X6" s="353" t="s">
        <v>616</v>
      </c>
      <c r="Y6" s="353" t="s">
        <v>615</v>
      </c>
      <c r="Z6" s="353" t="s">
        <v>616</v>
      </c>
      <c r="AA6" s="353" t="s">
        <v>615</v>
      </c>
      <c r="AB6" s="353" t="s">
        <v>616</v>
      </c>
      <c r="AC6" s="537"/>
    </row>
    <row r="7" spans="2:29" x14ac:dyDescent="0.55000000000000004">
      <c r="B7" s="354" t="s">
        <v>617</v>
      </c>
      <c r="C7" s="63">
        <v>6</v>
      </c>
      <c r="D7" s="63">
        <v>11</v>
      </c>
      <c r="E7" s="63">
        <v>7</v>
      </c>
      <c r="F7" s="63">
        <v>9</v>
      </c>
      <c r="G7" s="63">
        <v>6</v>
      </c>
      <c r="H7" s="63">
        <v>9</v>
      </c>
      <c r="I7" s="63">
        <v>3</v>
      </c>
      <c r="J7" s="63">
        <v>11</v>
      </c>
      <c r="K7" s="63">
        <v>7</v>
      </c>
      <c r="L7" s="63">
        <v>10</v>
      </c>
      <c r="M7" s="63">
        <v>5</v>
      </c>
      <c r="N7" s="63">
        <v>7</v>
      </c>
      <c r="O7" s="63">
        <v>8</v>
      </c>
      <c r="P7" s="63">
        <v>6</v>
      </c>
      <c r="Q7" s="63">
        <v>9</v>
      </c>
      <c r="R7" s="63">
        <v>7</v>
      </c>
      <c r="S7" s="63">
        <v>6</v>
      </c>
      <c r="T7" s="63">
        <v>1</v>
      </c>
      <c r="U7" s="63">
        <v>6</v>
      </c>
      <c r="V7" s="63">
        <v>12</v>
      </c>
      <c r="W7" s="63">
        <v>3</v>
      </c>
      <c r="X7" s="63">
        <v>3</v>
      </c>
      <c r="Y7" s="63">
        <v>6</v>
      </c>
      <c r="Z7" s="63">
        <v>5</v>
      </c>
      <c r="AA7" s="63">
        <v>86</v>
      </c>
      <c r="AB7" s="63">
        <v>91</v>
      </c>
      <c r="AC7" s="63">
        <f t="shared" ref="AC7:AC38" si="0">SUM(AA7:AB7)</f>
        <v>177</v>
      </c>
    </row>
    <row r="8" spans="2:29" x14ac:dyDescent="0.55000000000000004">
      <c r="B8" s="354" t="s">
        <v>617</v>
      </c>
      <c r="C8" s="63">
        <v>13</v>
      </c>
      <c r="D8" s="63">
        <v>18</v>
      </c>
      <c r="E8" s="63">
        <v>13</v>
      </c>
      <c r="F8" s="63">
        <v>10</v>
      </c>
      <c r="G8" s="63">
        <v>12</v>
      </c>
      <c r="H8" s="63">
        <v>19</v>
      </c>
      <c r="I8" s="63">
        <v>10</v>
      </c>
      <c r="J8" s="63">
        <v>14</v>
      </c>
      <c r="K8" s="63">
        <v>19</v>
      </c>
      <c r="L8" s="63">
        <v>13</v>
      </c>
      <c r="M8" s="63">
        <v>14</v>
      </c>
      <c r="N8" s="63">
        <v>13</v>
      </c>
      <c r="O8" s="63">
        <v>10</v>
      </c>
      <c r="P8" s="63">
        <v>14</v>
      </c>
      <c r="Q8" s="63">
        <v>19</v>
      </c>
      <c r="R8" s="63">
        <v>19</v>
      </c>
      <c r="S8" s="63">
        <v>25</v>
      </c>
      <c r="T8" s="63">
        <v>27</v>
      </c>
      <c r="U8" s="63">
        <v>7</v>
      </c>
      <c r="V8" s="63">
        <v>15</v>
      </c>
      <c r="W8" s="63">
        <v>15</v>
      </c>
      <c r="X8" s="63">
        <v>23</v>
      </c>
      <c r="Y8" s="63">
        <v>14</v>
      </c>
      <c r="Z8" s="63">
        <v>14</v>
      </c>
      <c r="AA8" s="63">
        <v>209</v>
      </c>
      <c r="AB8" s="63">
        <v>199</v>
      </c>
      <c r="AC8" s="63">
        <f t="shared" si="0"/>
        <v>408</v>
      </c>
    </row>
    <row r="9" spans="2:29" x14ac:dyDescent="0.55000000000000004">
      <c r="B9" s="354" t="s">
        <v>617</v>
      </c>
      <c r="C9" s="63">
        <v>10</v>
      </c>
      <c r="D9" s="63">
        <v>8</v>
      </c>
      <c r="E9" s="63">
        <v>16</v>
      </c>
      <c r="F9" s="63">
        <v>8</v>
      </c>
      <c r="G9" s="63">
        <v>11</v>
      </c>
      <c r="H9" s="63">
        <v>9</v>
      </c>
      <c r="I9" s="63">
        <v>4</v>
      </c>
      <c r="J9" s="63">
        <v>15</v>
      </c>
      <c r="K9" s="63">
        <v>6</v>
      </c>
      <c r="L9" s="63">
        <v>10</v>
      </c>
      <c r="M9" s="63">
        <v>6</v>
      </c>
      <c r="N9" s="63">
        <v>10</v>
      </c>
      <c r="O9" s="63">
        <v>9</v>
      </c>
      <c r="P9" s="63">
        <v>9</v>
      </c>
      <c r="Q9" s="63">
        <v>6</v>
      </c>
      <c r="R9" s="63">
        <v>7</v>
      </c>
      <c r="S9" s="63">
        <v>10</v>
      </c>
      <c r="T9" s="63">
        <v>4</v>
      </c>
      <c r="U9" s="63">
        <v>10</v>
      </c>
      <c r="V9" s="63">
        <v>10</v>
      </c>
      <c r="W9" s="63">
        <v>9</v>
      </c>
      <c r="X9" s="63">
        <v>11</v>
      </c>
      <c r="Y9" s="63">
        <v>3</v>
      </c>
      <c r="Z9" s="63">
        <v>12</v>
      </c>
      <c r="AA9" s="63">
        <v>112</v>
      </c>
      <c r="AB9" s="63">
        <v>113</v>
      </c>
      <c r="AC9" s="63">
        <f t="shared" si="0"/>
        <v>225</v>
      </c>
    </row>
    <row r="10" spans="2:29" x14ac:dyDescent="0.55000000000000004">
      <c r="B10" s="354" t="s">
        <v>618</v>
      </c>
      <c r="C10" s="63">
        <v>42</v>
      </c>
      <c r="D10" s="63">
        <v>42</v>
      </c>
      <c r="E10" s="63">
        <v>26</v>
      </c>
      <c r="F10" s="63">
        <v>42</v>
      </c>
      <c r="G10" s="63">
        <v>38</v>
      </c>
      <c r="H10" s="63">
        <v>37</v>
      </c>
      <c r="I10" s="63">
        <v>37</v>
      </c>
      <c r="J10" s="63">
        <v>28</v>
      </c>
      <c r="K10" s="63">
        <v>26</v>
      </c>
      <c r="L10" s="63">
        <v>29</v>
      </c>
      <c r="M10" s="63">
        <v>18</v>
      </c>
      <c r="N10" s="63">
        <v>30</v>
      </c>
      <c r="O10" s="63">
        <v>11</v>
      </c>
      <c r="P10" s="63">
        <v>20</v>
      </c>
      <c r="Q10" s="63">
        <v>16</v>
      </c>
      <c r="R10" s="63">
        <v>14</v>
      </c>
      <c r="S10" s="63">
        <v>30</v>
      </c>
      <c r="T10" s="63">
        <v>34</v>
      </c>
      <c r="U10" s="63">
        <v>19</v>
      </c>
      <c r="V10" s="63">
        <v>20</v>
      </c>
      <c r="W10" s="63">
        <v>18</v>
      </c>
      <c r="X10" s="63">
        <v>14</v>
      </c>
      <c r="Y10" s="63">
        <v>12</v>
      </c>
      <c r="Z10" s="63">
        <v>7</v>
      </c>
      <c r="AA10" s="63">
        <v>345</v>
      </c>
      <c r="AB10" s="63">
        <v>317</v>
      </c>
      <c r="AC10" s="63">
        <f t="shared" si="0"/>
        <v>662</v>
      </c>
    </row>
    <row r="11" spans="2:29" x14ac:dyDescent="0.55000000000000004">
      <c r="B11" s="354" t="s">
        <v>618</v>
      </c>
      <c r="C11" s="63">
        <v>46</v>
      </c>
      <c r="D11" s="63">
        <v>56</v>
      </c>
      <c r="E11" s="63">
        <v>30</v>
      </c>
      <c r="F11" s="63">
        <v>54</v>
      </c>
      <c r="G11" s="63">
        <v>31</v>
      </c>
      <c r="H11" s="63">
        <v>27</v>
      </c>
      <c r="I11" s="63">
        <v>36</v>
      </c>
      <c r="J11" s="63">
        <v>38</v>
      </c>
      <c r="K11" s="63">
        <v>22</v>
      </c>
      <c r="L11" s="63">
        <v>32</v>
      </c>
      <c r="M11" s="63">
        <v>32</v>
      </c>
      <c r="N11" s="63">
        <v>26</v>
      </c>
      <c r="O11" s="63">
        <v>28</v>
      </c>
      <c r="P11" s="63">
        <v>31</v>
      </c>
      <c r="Q11" s="63">
        <v>25</v>
      </c>
      <c r="R11" s="63">
        <v>22</v>
      </c>
      <c r="S11" s="63">
        <v>40</v>
      </c>
      <c r="T11" s="63">
        <v>30</v>
      </c>
      <c r="U11" s="63">
        <v>36</v>
      </c>
      <c r="V11" s="63">
        <v>36</v>
      </c>
      <c r="W11" s="63">
        <v>33</v>
      </c>
      <c r="X11" s="63">
        <v>18</v>
      </c>
      <c r="Y11" s="63">
        <v>36</v>
      </c>
      <c r="Z11" s="63">
        <v>30</v>
      </c>
      <c r="AA11" s="63">
        <v>439</v>
      </c>
      <c r="AB11" s="63">
        <v>400</v>
      </c>
      <c r="AC11" s="63">
        <f t="shared" si="0"/>
        <v>839</v>
      </c>
    </row>
    <row r="12" spans="2:29" x14ac:dyDescent="0.55000000000000004">
      <c r="B12" s="354" t="s">
        <v>618</v>
      </c>
      <c r="C12" s="63">
        <v>45</v>
      </c>
      <c r="D12" s="63">
        <v>50</v>
      </c>
      <c r="E12" s="63">
        <v>39</v>
      </c>
      <c r="F12" s="63">
        <v>40</v>
      </c>
      <c r="G12" s="63">
        <v>52</v>
      </c>
      <c r="H12" s="63">
        <v>36</v>
      </c>
      <c r="I12" s="63">
        <v>44</v>
      </c>
      <c r="J12" s="63">
        <v>41</v>
      </c>
      <c r="K12" s="63">
        <v>24</v>
      </c>
      <c r="L12" s="63">
        <v>29</v>
      </c>
      <c r="M12" s="63">
        <v>29</v>
      </c>
      <c r="N12" s="63">
        <v>39</v>
      </c>
      <c r="O12" s="63">
        <v>27</v>
      </c>
      <c r="P12" s="63">
        <v>39</v>
      </c>
      <c r="Q12" s="63">
        <v>30</v>
      </c>
      <c r="R12" s="63">
        <v>34</v>
      </c>
      <c r="S12" s="63">
        <v>36</v>
      </c>
      <c r="T12" s="63">
        <v>36</v>
      </c>
      <c r="U12" s="63">
        <v>23</v>
      </c>
      <c r="V12" s="63">
        <v>27</v>
      </c>
      <c r="W12" s="63">
        <v>25</v>
      </c>
      <c r="X12" s="63">
        <v>34</v>
      </c>
      <c r="Y12" s="63">
        <v>24</v>
      </c>
      <c r="Z12" s="63">
        <v>23</v>
      </c>
      <c r="AA12" s="63">
        <v>446</v>
      </c>
      <c r="AB12" s="63">
        <v>428</v>
      </c>
      <c r="AC12" s="63">
        <f t="shared" si="0"/>
        <v>874</v>
      </c>
    </row>
    <row r="13" spans="2:29" x14ac:dyDescent="0.55000000000000004">
      <c r="B13" s="354" t="s">
        <v>618</v>
      </c>
      <c r="C13" s="63">
        <v>41</v>
      </c>
      <c r="D13" s="63">
        <v>48</v>
      </c>
      <c r="E13" s="63">
        <v>42</v>
      </c>
      <c r="F13" s="63">
        <v>29</v>
      </c>
      <c r="G13" s="63">
        <v>25</v>
      </c>
      <c r="H13" s="63">
        <v>33</v>
      </c>
      <c r="I13" s="63">
        <v>40</v>
      </c>
      <c r="J13" s="63">
        <v>49</v>
      </c>
      <c r="K13" s="63">
        <v>35</v>
      </c>
      <c r="L13" s="63">
        <v>43</v>
      </c>
      <c r="M13" s="63">
        <v>30</v>
      </c>
      <c r="N13" s="63">
        <v>40</v>
      </c>
      <c r="O13" s="63">
        <v>30</v>
      </c>
      <c r="P13" s="63">
        <v>25</v>
      </c>
      <c r="Q13" s="63">
        <v>44</v>
      </c>
      <c r="R13" s="63">
        <v>33</v>
      </c>
      <c r="S13" s="63">
        <v>30</v>
      </c>
      <c r="T13" s="63">
        <v>32</v>
      </c>
      <c r="U13" s="63">
        <v>34</v>
      </c>
      <c r="V13" s="63">
        <v>41</v>
      </c>
      <c r="W13" s="63">
        <v>25</v>
      </c>
      <c r="X13" s="63">
        <v>47</v>
      </c>
      <c r="Y13" s="63">
        <v>33</v>
      </c>
      <c r="Z13" s="63">
        <v>41</v>
      </c>
      <c r="AA13" s="63">
        <v>479</v>
      </c>
      <c r="AB13" s="63">
        <v>461</v>
      </c>
      <c r="AC13" s="63">
        <f t="shared" si="0"/>
        <v>940</v>
      </c>
    </row>
    <row r="14" spans="2:29" x14ac:dyDescent="0.55000000000000004">
      <c r="B14" s="354" t="s">
        <v>618</v>
      </c>
      <c r="C14" s="63">
        <v>84</v>
      </c>
      <c r="D14" s="63">
        <v>78</v>
      </c>
      <c r="E14" s="63">
        <v>67</v>
      </c>
      <c r="F14" s="63">
        <v>71</v>
      </c>
      <c r="G14" s="63">
        <v>84</v>
      </c>
      <c r="H14" s="63">
        <v>84</v>
      </c>
      <c r="I14" s="63">
        <v>89</v>
      </c>
      <c r="J14" s="63">
        <v>70</v>
      </c>
      <c r="K14" s="63">
        <v>85</v>
      </c>
      <c r="L14" s="63">
        <v>49</v>
      </c>
      <c r="M14" s="63">
        <v>57</v>
      </c>
      <c r="N14" s="63">
        <v>59</v>
      </c>
      <c r="O14" s="63">
        <v>44</v>
      </c>
      <c r="P14" s="63">
        <v>49</v>
      </c>
      <c r="Q14" s="63">
        <v>29</v>
      </c>
      <c r="R14" s="63">
        <v>38</v>
      </c>
      <c r="S14" s="63">
        <v>47</v>
      </c>
      <c r="T14" s="63">
        <v>46</v>
      </c>
      <c r="U14" s="63">
        <v>42</v>
      </c>
      <c r="V14" s="63">
        <v>36</v>
      </c>
      <c r="W14" s="63">
        <v>27</v>
      </c>
      <c r="X14" s="63">
        <v>28</v>
      </c>
      <c r="Y14" s="63">
        <v>24</v>
      </c>
      <c r="Z14" s="63">
        <v>16</v>
      </c>
      <c r="AA14" s="63">
        <v>849</v>
      </c>
      <c r="AB14" s="63">
        <v>624</v>
      </c>
      <c r="AC14" s="63">
        <f t="shared" si="0"/>
        <v>1473</v>
      </c>
    </row>
    <row r="15" spans="2:29" x14ac:dyDescent="0.55000000000000004">
      <c r="B15" s="354" t="s">
        <v>618</v>
      </c>
      <c r="C15" s="63">
        <v>4</v>
      </c>
      <c r="D15" s="63">
        <v>12</v>
      </c>
      <c r="E15" s="63">
        <v>12</v>
      </c>
      <c r="F15" s="63">
        <v>5</v>
      </c>
      <c r="G15" s="63">
        <v>14</v>
      </c>
      <c r="H15" s="63">
        <v>12</v>
      </c>
      <c r="I15" s="63">
        <v>7</v>
      </c>
      <c r="J15" s="63">
        <v>5</v>
      </c>
      <c r="K15" s="63">
        <v>3</v>
      </c>
      <c r="L15" s="63">
        <v>4</v>
      </c>
      <c r="M15" s="63">
        <v>8</v>
      </c>
      <c r="N15" s="63">
        <v>6</v>
      </c>
      <c r="O15" s="63">
        <v>11</v>
      </c>
      <c r="P15" s="63">
        <v>10</v>
      </c>
      <c r="Q15" s="63">
        <v>5</v>
      </c>
      <c r="R15" s="63">
        <v>4</v>
      </c>
      <c r="S15" s="63">
        <v>5</v>
      </c>
      <c r="T15" s="63">
        <v>10</v>
      </c>
      <c r="U15" s="63">
        <v>10</v>
      </c>
      <c r="V15" s="63">
        <v>3</v>
      </c>
      <c r="W15" s="63">
        <v>10</v>
      </c>
      <c r="X15" s="63">
        <v>10</v>
      </c>
      <c r="Y15" s="63">
        <v>12</v>
      </c>
      <c r="Z15" s="63">
        <v>7</v>
      </c>
      <c r="AA15" s="63">
        <v>107</v>
      </c>
      <c r="AB15" s="63">
        <v>88</v>
      </c>
      <c r="AC15" s="63">
        <f t="shared" si="0"/>
        <v>195</v>
      </c>
    </row>
    <row r="16" spans="2:29" x14ac:dyDescent="0.55000000000000004">
      <c r="B16" s="354" t="s">
        <v>618</v>
      </c>
      <c r="C16" s="63">
        <v>32</v>
      </c>
      <c r="D16" s="63">
        <v>16</v>
      </c>
      <c r="E16" s="63">
        <v>29</v>
      </c>
      <c r="F16" s="63">
        <v>24</v>
      </c>
      <c r="G16" s="63">
        <v>24</v>
      </c>
      <c r="H16" s="63">
        <v>34</v>
      </c>
      <c r="I16" s="63">
        <v>27</v>
      </c>
      <c r="J16" s="63">
        <v>34</v>
      </c>
      <c r="K16" s="63">
        <v>20</v>
      </c>
      <c r="L16" s="63">
        <v>24</v>
      </c>
      <c r="M16" s="63">
        <v>20</v>
      </c>
      <c r="N16" s="63">
        <v>23</v>
      </c>
      <c r="O16" s="63">
        <v>22</v>
      </c>
      <c r="P16" s="63">
        <v>24</v>
      </c>
      <c r="Q16" s="63">
        <v>17</v>
      </c>
      <c r="R16" s="63">
        <v>13</v>
      </c>
      <c r="S16" s="63">
        <v>15</v>
      </c>
      <c r="T16" s="63">
        <v>23</v>
      </c>
      <c r="U16" s="63">
        <v>30</v>
      </c>
      <c r="V16" s="63">
        <v>24</v>
      </c>
      <c r="W16" s="63">
        <v>21</v>
      </c>
      <c r="X16" s="63">
        <v>17</v>
      </c>
      <c r="Y16" s="63">
        <v>15</v>
      </c>
      <c r="Z16" s="63">
        <v>30</v>
      </c>
      <c r="AA16" s="63">
        <v>312</v>
      </c>
      <c r="AB16" s="63">
        <v>286</v>
      </c>
      <c r="AC16" s="63">
        <f t="shared" si="0"/>
        <v>598</v>
      </c>
    </row>
    <row r="17" spans="2:29" x14ac:dyDescent="0.55000000000000004">
      <c r="B17" s="354" t="s">
        <v>618</v>
      </c>
      <c r="C17" s="63">
        <v>93</v>
      </c>
      <c r="D17" s="63">
        <v>87</v>
      </c>
      <c r="E17" s="63">
        <v>69</v>
      </c>
      <c r="F17" s="63">
        <v>80</v>
      </c>
      <c r="G17" s="63">
        <v>74</v>
      </c>
      <c r="H17" s="63">
        <v>84</v>
      </c>
      <c r="I17" s="63">
        <v>87</v>
      </c>
      <c r="J17" s="63">
        <v>61</v>
      </c>
      <c r="K17" s="63">
        <v>67</v>
      </c>
      <c r="L17" s="63">
        <v>73</v>
      </c>
      <c r="M17" s="63">
        <v>53</v>
      </c>
      <c r="N17" s="63">
        <v>55</v>
      </c>
      <c r="O17" s="63">
        <v>54</v>
      </c>
      <c r="P17" s="63">
        <v>60</v>
      </c>
      <c r="Q17" s="63">
        <v>54</v>
      </c>
      <c r="R17" s="63">
        <v>61</v>
      </c>
      <c r="S17" s="63">
        <v>40</v>
      </c>
      <c r="T17" s="63">
        <v>46</v>
      </c>
      <c r="U17" s="63">
        <v>48</v>
      </c>
      <c r="V17" s="63">
        <v>45</v>
      </c>
      <c r="W17" s="63">
        <v>32</v>
      </c>
      <c r="X17" s="63">
        <v>40</v>
      </c>
      <c r="Y17" s="63">
        <v>30</v>
      </c>
      <c r="Z17" s="63">
        <v>31</v>
      </c>
      <c r="AA17" s="63">
        <v>835</v>
      </c>
      <c r="AB17" s="63">
        <v>723</v>
      </c>
      <c r="AC17" s="63">
        <f t="shared" si="0"/>
        <v>1558</v>
      </c>
    </row>
    <row r="18" spans="2:29" x14ac:dyDescent="0.55000000000000004">
      <c r="B18" s="354" t="s">
        <v>618</v>
      </c>
      <c r="C18" s="63">
        <v>35</v>
      </c>
      <c r="D18" s="63">
        <v>42</v>
      </c>
      <c r="E18" s="63">
        <v>37</v>
      </c>
      <c r="F18" s="63">
        <v>50</v>
      </c>
      <c r="G18" s="63">
        <v>40</v>
      </c>
      <c r="H18" s="63">
        <v>50</v>
      </c>
      <c r="I18" s="63">
        <v>49</v>
      </c>
      <c r="J18" s="63">
        <v>47</v>
      </c>
      <c r="K18" s="63">
        <v>40</v>
      </c>
      <c r="L18" s="63">
        <v>41</v>
      </c>
      <c r="M18" s="63">
        <v>29</v>
      </c>
      <c r="N18" s="63">
        <v>35</v>
      </c>
      <c r="O18" s="63">
        <v>42</v>
      </c>
      <c r="P18" s="63">
        <v>40</v>
      </c>
      <c r="Q18" s="63">
        <v>30</v>
      </c>
      <c r="R18" s="63">
        <v>28</v>
      </c>
      <c r="S18" s="63">
        <v>37</v>
      </c>
      <c r="T18" s="63">
        <v>35</v>
      </c>
      <c r="U18" s="63">
        <v>42</v>
      </c>
      <c r="V18" s="63">
        <v>35</v>
      </c>
      <c r="W18" s="63">
        <v>29</v>
      </c>
      <c r="X18" s="63">
        <v>29</v>
      </c>
      <c r="Y18" s="63">
        <v>37</v>
      </c>
      <c r="Z18" s="63">
        <v>32</v>
      </c>
      <c r="AA18" s="63">
        <v>527</v>
      </c>
      <c r="AB18" s="63">
        <v>464</v>
      </c>
      <c r="AC18" s="63">
        <f t="shared" si="0"/>
        <v>991</v>
      </c>
    </row>
    <row r="19" spans="2:29" x14ac:dyDescent="0.55000000000000004">
      <c r="B19" s="354" t="s">
        <v>618</v>
      </c>
      <c r="C19" s="63">
        <v>22</v>
      </c>
      <c r="D19" s="63">
        <v>28</v>
      </c>
      <c r="E19" s="63">
        <v>11</v>
      </c>
      <c r="F19" s="63">
        <v>9</v>
      </c>
      <c r="G19" s="63">
        <v>8</v>
      </c>
      <c r="H19" s="63">
        <v>20</v>
      </c>
      <c r="I19" s="63">
        <v>16</v>
      </c>
      <c r="J19" s="63">
        <v>11</v>
      </c>
      <c r="K19" s="63">
        <v>10</v>
      </c>
      <c r="L19" s="63">
        <v>7</v>
      </c>
      <c r="M19" s="63">
        <v>14</v>
      </c>
      <c r="N19" s="63">
        <v>9</v>
      </c>
      <c r="O19" s="63">
        <v>9</v>
      </c>
      <c r="P19" s="63">
        <v>12</v>
      </c>
      <c r="Q19" s="63">
        <v>12</v>
      </c>
      <c r="R19" s="63">
        <v>17</v>
      </c>
      <c r="S19" s="63">
        <v>21</v>
      </c>
      <c r="T19" s="63">
        <v>24</v>
      </c>
      <c r="U19" s="63">
        <v>15</v>
      </c>
      <c r="V19" s="63">
        <v>12</v>
      </c>
      <c r="W19" s="63">
        <v>14</v>
      </c>
      <c r="X19" s="63">
        <v>16</v>
      </c>
      <c r="Y19" s="63">
        <v>12</v>
      </c>
      <c r="Z19" s="63">
        <v>19</v>
      </c>
      <c r="AA19" s="63">
        <v>184</v>
      </c>
      <c r="AB19" s="63">
        <v>184</v>
      </c>
      <c r="AC19" s="63">
        <f t="shared" si="0"/>
        <v>368</v>
      </c>
    </row>
    <row r="20" spans="2:29" x14ac:dyDescent="0.55000000000000004">
      <c r="B20" s="354" t="s">
        <v>618</v>
      </c>
      <c r="C20" s="63">
        <v>58</v>
      </c>
      <c r="D20" s="63">
        <v>46</v>
      </c>
      <c r="E20" s="63">
        <v>59</v>
      </c>
      <c r="F20" s="63">
        <v>49</v>
      </c>
      <c r="G20" s="63">
        <v>69</v>
      </c>
      <c r="H20" s="63">
        <v>64</v>
      </c>
      <c r="I20" s="63">
        <v>77</v>
      </c>
      <c r="J20" s="63">
        <v>63</v>
      </c>
      <c r="K20" s="63">
        <v>51</v>
      </c>
      <c r="L20" s="63">
        <v>46</v>
      </c>
      <c r="M20" s="63">
        <v>37</v>
      </c>
      <c r="N20" s="63">
        <v>49</v>
      </c>
      <c r="O20" s="63">
        <v>45</v>
      </c>
      <c r="P20" s="63">
        <v>50</v>
      </c>
      <c r="Q20" s="63">
        <v>43</v>
      </c>
      <c r="R20" s="63">
        <v>37</v>
      </c>
      <c r="S20" s="63">
        <v>36</v>
      </c>
      <c r="T20" s="63">
        <v>43</v>
      </c>
      <c r="U20" s="63">
        <v>31</v>
      </c>
      <c r="V20" s="63">
        <v>30</v>
      </c>
      <c r="W20" s="63">
        <v>41</v>
      </c>
      <c r="X20" s="63">
        <v>39</v>
      </c>
      <c r="Y20" s="63">
        <v>44</v>
      </c>
      <c r="Z20" s="63">
        <v>55</v>
      </c>
      <c r="AA20" s="63">
        <v>693</v>
      </c>
      <c r="AB20" s="63">
        <v>571</v>
      </c>
      <c r="AC20" s="63">
        <f t="shared" si="0"/>
        <v>1264</v>
      </c>
    </row>
    <row r="21" spans="2:29" x14ac:dyDescent="0.55000000000000004">
      <c r="B21" s="354" t="s">
        <v>618</v>
      </c>
      <c r="C21" s="63">
        <v>33</v>
      </c>
      <c r="D21" s="63">
        <v>48</v>
      </c>
      <c r="E21" s="63">
        <v>26</v>
      </c>
      <c r="F21" s="63">
        <v>27</v>
      </c>
      <c r="G21" s="63">
        <v>13</v>
      </c>
      <c r="H21" s="63">
        <v>21</v>
      </c>
      <c r="I21" s="63">
        <v>29</v>
      </c>
      <c r="J21" s="63">
        <v>28</v>
      </c>
      <c r="K21" s="63">
        <v>14</v>
      </c>
      <c r="L21" s="63">
        <v>27</v>
      </c>
      <c r="M21" s="63">
        <v>16</v>
      </c>
      <c r="N21" s="63">
        <v>28</v>
      </c>
      <c r="O21" s="63">
        <v>20</v>
      </c>
      <c r="P21" s="63">
        <v>19</v>
      </c>
      <c r="Q21" s="63">
        <v>16</v>
      </c>
      <c r="R21" s="63">
        <v>34</v>
      </c>
      <c r="S21" s="63">
        <v>28</v>
      </c>
      <c r="T21" s="63">
        <v>27</v>
      </c>
      <c r="U21" s="63">
        <v>17</v>
      </c>
      <c r="V21" s="63">
        <v>30</v>
      </c>
      <c r="W21" s="63">
        <v>17</v>
      </c>
      <c r="X21" s="63">
        <v>21</v>
      </c>
      <c r="Y21" s="63">
        <v>22</v>
      </c>
      <c r="Z21" s="63">
        <v>19</v>
      </c>
      <c r="AA21" s="63">
        <v>279</v>
      </c>
      <c r="AB21" s="63">
        <v>329</v>
      </c>
      <c r="AC21" s="63">
        <f t="shared" si="0"/>
        <v>608</v>
      </c>
    </row>
    <row r="22" spans="2:29" x14ac:dyDescent="0.55000000000000004">
      <c r="B22" s="354" t="s">
        <v>618</v>
      </c>
      <c r="C22" s="63">
        <v>7</v>
      </c>
      <c r="D22" s="63">
        <v>12</v>
      </c>
      <c r="E22" s="63">
        <v>12</v>
      </c>
      <c r="F22" s="63">
        <v>11</v>
      </c>
      <c r="G22" s="63">
        <v>12</v>
      </c>
      <c r="H22" s="63">
        <v>10</v>
      </c>
      <c r="I22" s="63">
        <v>14</v>
      </c>
      <c r="J22" s="63">
        <v>9</v>
      </c>
      <c r="K22" s="63">
        <v>6</v>
      </c>
      <c r="L22" s="63">
        <v>8</v>
      </c>
      <c r="M22" s="63">
        <v>7</v>
      </c>
      <c r="N22" s="63">
        <v>11</v>
      </c>
      <c r="O22" s="63">
        <v>6</v>
      </c>
      <c r="P22" s="63">
        <v>5</v>
      </c>
      <c r="Q22" s="63">
        <v>7</v>
      </c>
      <c r="R22" s="63">
        <v>6</v>
      </c>
      <c r="S22" s="63">
        <v>19</v>
      </c>
      <c r="T22" s="63">
        <v>20</v>
      </c>
      <c r="U22" s="63">
        <v>10</v>
      </c>
      <c r="V22" s="63">
        <v>9</v>
      </c>
      <c r="W22" s="63">
        <v>5</v>
      </c>
      <c r="X22" s="63">
        <v>10</v>
      </c>
      <c r="Y22" s="63">
        <v>2</v>
      </c>
      <c r="Z22" s="63">
        <v>8</v>
      </c>
      <c r="AA22" s="63">
        <v>119</v>
      </c>
      <c r="AB22" s="63">
        <v>119</v>
      </c>
      <c r="AC22" s="63">
        <f t="shared" si="0"/>
        <v>238</v>
      </c>
    </row>
    <row r="23" spans="2:29" x14ac:dyDescent="0.55000000000000004">
      <c r="B23" s="354" t="s">
        <v>618</v>
      </c>
      <c r="C23" s="63">
        <v>27</v>
      </c>
      <c r="D23" s="63">
        <v>28</v>
      </c>
      <c r="E23" s="63">
        <v>20</v>
      </c>
      <c r="F23" s="63">
        <v>27</v>
      </c>
      <c r="G23" s="63">
        <v>32</v>
      </c>
      <c r="H23" s="63">
        <v>14</v>
      </c>
      <c r="I23" s="63">
        <v>16</v>
      </c>
      <c r="J23" s="63">
        <v>18</v>
      </c>
      <c r="K23" s="63">
        <v>8</v>
      </c>
      <c r="L23" s="63">
        <v>14</v>
      </c>
      <c r="M23" s="63">
        <v>18</v>
      </c>
      <c r="N23" s="63">
        <v>13</v>
      </c>
      <c r="O23" s="63">
        <v>13</v>
      </c>
      <c r="P23" s="63">
        <v>9</v>
      </c>
      <c r="Q23" s="63">
        <v>18</v>
      </c>
      <c r="R23" s="63">
        <v>16</v>
      </c>
      <c r="S23" s="63">
        <v>19</v>
      </c>
      <c r="T23" s="63">
        <v>17</v>
      </c>
      <c r="U23" s="63">
        <v>24</v>
      </c>
      <c r="V23" s="63">
        <v>14</v>
      </c>
      <c r="W23" s="63">
        <v>9</v>
      </c>
      <c r="X23" s="63">
        <v>13</v>
      </c>
      <c r="Y23" s="63">
        <v>10</v>
      </c>
      <c r="Z23" s="63">
        <v>16</v>
      </c>
      <c r="AA23" s="63">
        <v>230</v>
      </c>
      <c r="AB23" s="63">
        <v>199</v>
      </c>
      <c r="AC23" s="63">
        <f t="shared" si="0"/>
        <v>429</v>
      </c>
    </row>
    <row r="24" spans="2:29" x14ac:dyDescent="0.55000000000000004">
      <c r="B24" s="354" t="s">
        <v>618</v>
      </c>
      <c r="C24" s="63">
        <v>40</v>
      </c>
      <c r="D24" s="63">
        <v>30</v>
      </c>
      <c r="E24" s="63">
        <v>43</v>
      </c>
      <c r="F24" s="63">
        <v>30</v>
      </c>
      <c r="G24" s="63">
        <v>39</v>
      </c>
      <c r="H24" s="63">
        <v>38</v>
      </c>
      <c r="I24" s="63">
        <v>39</v>
      </c>
      <c r="J24" s="63">
        <v>29</v>
      </c>
      <c r="K24" s="63">
        <v>20</v>
      </c>
      <c r="L24" s="63">
        <v>21</v>
      </c>
      <c r="M24" s="63">
        <v>28</v>
      </c>
      <c r="N24" s="63">
        <v>25</v>
      </c>
      <c r="O24" s="63">
        <v>24</v>
      </c>
      <c r="P24" s="63">
        <v>26</v>
      </c>
      <c r="Q24" s="63">
        <v>17</v>
      </c>
      <c r="R24" s="63">
        <v>21</v>
      </c>
      <c r="S24" s="63">
        <v>19</v>
      </c>
      <c r="T24" s="63">
        <v>20</v>
      </c>
      <c r="U24" s="63">
        <v>24</v>
      </c>
      <c r="V24" s="63">
        <v>21</v>
      </c>
      <c r="W24" s="63">
        <v>26</v>
      </c>
      <c r="X24" s="63">
        <v>22</v>
      </c>
      <c r="Y24" s="63">
        <v>10</v>
      </c>
      <c r="Z24" s="63">
        <v>13</v>
      </c>
      <c r="AA24" s="63">
        <v>369</v>
      </c>
      <c r="AB24" s="63">
        <v>296</v>
      </c>
      <c r="AC24" s="63">
        <f t="shared" si="0"/>
        <v>665</v>
      </c>
    </row>
    <row r="25" spans="2:29" x14ac:dyDescent="0.55000000000000004">
      <c r="B25" s="354" t="s">
        <v>618</v>
      </c>
      <c r="C25" s="63">
        <v>11</v>
      </c>
      <c r="D25" s="63">
        <v>5</v>
      </c>
      <c r="E25" s="63">
        <v>7</v>
      </c>
      <c r="F25" s="63">
        <v>9</v>
      </c>
      <c r="G25" s="63">
        <v>8</v>
      </c>
      <c r="H25" s="63">
        <v>9</v>
      </c>
      <c r="I25" s="63">
        <v>6</v>
      </c>
      <c r="J25" s="63">
        <v>13</v>
      </c>
      <c r="K25" s="63">
        <v>5</v>
      </c>
      <c r="L25" s="63">
        <v>10</v>
      </c>
      <c r="M25" s="63">
        <v>5</v>
      </c>
      <c r="N25" s="63">
        <v>8</v>
      </c>
      <c r="O25" s="63">
        <v>6</v>
      </c>
      <c r="P25" s="63">
        <v>8</v>
      </c>
      <c r="Q25" s="63">
        <v>7</v>
      </c>
      <c r="R25" s="63">
        <v>6</v>
      </c>
      <c r="S25" s="63">
        <v>5</v>
      </c>
      <c r="T25" s="63">
        <v>8</v>
      </c>
      <c r="U25" s="63">
        <v>7</v>
      </c>
      <c r="V25" s="63">
        <v>9</v>
      </c>
      <c r="W25" s="63">
        <v>4</v>
      </c>
      <c r="X25" s="63">
        <v>3</v>
      </c>
      <c r="Y25" s="63">
        <v>4</v>
      </c>
      <c r="Z25" s="63">
        <v>5</v>
      </c>
      <c r="AA25" s="63">
        <v>85</v>
      </c>
      <c r="AB25" s="63">
        <v>93</v>
      </c>
      <c r="AC25" s="63">
        <f t="shared" si="0"/>
        <v>178</v>
      </c>
    </row>
    <row r="26" spans="2:29" x14ac:dyDescent="0.55000000000000004">
      <c r="B26" s="354" t="s">
        <v>618</v>
      </c>
      <c r="C26" s="63">
        <v>10</v>
      </c>
      <c r="D26" s="63">
        <v>11</v>
      </c>
      <c r="E26" s="63">
        <v>20</v>
      </c>
      <c r="F26" s="63">
        <v>17</v>
      </c>
      <c r="G26" s="63">
        <v>14</v>
      </c>
      <c r="H26" s="63">
        <v>15</v>
      </c>
      <c r="I26" s="63">
        <v>20</v>
      </c>
      <c r="J26" s="63">
        <v>17</v>
      </c>
      <c r="K26" s="63">
        <v>8</v>
      </c>
      <c r="L26" s="63">
        <v>11</v>
      </c>
      <c r="M26" s="63">
        <v>15</v>
      </c>
      <c r="N26" s="63">
        <v>18</v>
      </c>
      <c r="O26" s="63">
        <v>9</v>
      </c>
      <c r="P26" s="63">
        <v>21</v>
      </c>
      <c r="Q26" s="63">
        <v>9</v>
      </c>
      <c r="R26" s="63">
        <v>13</v>
      </c>
      <c r="S26" s="63">
        <v>10</v>
      </c>
      <c r="T26" s="63">
        <v>18</v>
      </c>
      <c r="U26" s="63">
        <v>9</v>
      </c>
      <c r="V26" s="63">
        <v>16</v>
      </c>
      <c r="W26" s="63">
        <v>11</v>
      </c>
      <c r="X26" s="63">
        <v>11</v>
      </c>
      <c r="Y26" s="63">
        <v>10</v>
      </c>
      <c r="Z26" s="63">
        <v>6</v>
      </c>
      <c r="AA26" s="63">
        <v>161</v>
      </c>
      <c r="AB26" s="63">
        <v>174</v>
      </c>
      <c r="AC26" s="63">
        <f t="shared" si="0"/>
        <v>335</v>
      </c>
    </row>
    <row r="27" spans="2:29" x14ac:dyDescent="0.55000000000000004">
      <c r="B27" s="354" t="s">
        <v>619</v>
      </c>
      <c r="C27" s="63">
        <v>18</v>
      </c>
      <c r="D27" s="63">
        <v>29</v>
      </c>
      <c r="E27" s="63">
        <v>23</v>
      </c>
      <c r="F27" s="63">
        <v>18</v>
      </c>
      <c r="G27" s="63">
        <v>18</v>
      </c>
      <c r="H27" s="63">
        <v>20</v>
      </c>
      <c r="I27" s="63">
        <v>17</v>
      </c>
      <c r="J27" s="63">
        <v>17</v>
      </c>
      <c r="K27" s="63">
        <v>15</v>
      </c>
      <c r="L27" s="63">
        <v>21</v>
      </c>
      <c r="M27" s="63">
        <v>13</v>
      </c>
      <c r="N27" s="63">
        <v>24</v>
      </c>
      <c r="O27" s="63">
        <v>16</v>
      </c>
      <c r="P27" s="63">
        <v>19</v>
      </c>
      <c r="Q27" s="63">
        <v>16</v>
      </c>
      <c r="R27" s="63">
        <v>26</v>
      </c>
      <c r="S27" s="63">
        <v>19</v>
      </c>
      <c r="T27" s="63">
        <v>20</v>
      </c>
      <c r="U27" s="63">
        <v>23</v>
      </c>
      <c r="V27" s="63">
        <v>34</v>
      </c>
      <c r="W27" s="63">
        <v>29</v>
      </c>
      <c r="X27" s="63">
        <v>30</v>
      </c>
      <c r="Y27" s="63">
        <v>19</v>
      </c>
      <c r="Z27" s="63">
        <v>15</v>
      </c>
      <c r="AA27" s="63">
        <v>256</v>
      </c>
      <c r="AB27" s="63">
        <v>273</v>
      </c>
      <c r="AC27" s="63">
        <f t="shared" si="0"/>
        <v>529</v>
      </c>
    </row>
    <row r="28" spans="2:29" x14ac:dyDescent="0.55000000000000004">
      <c r="B28" s="354" t="s">
        <v>619</v>
      </c>
      <c r="C28" s="63">
        <v>17</v>
      </c>
      <c r="D28" s="63">
        <v>17</v>
      </c>
      <c r="E28" s="63">
        <v>16</v>
      </c>
      <c r="F28" s="63">
        <v>20</v>
      </c>
      <c r="G28" s="63">
        <v>18</v>
      </c>
      <c r="H28" s="63">
        <v>21</v>
      </c>
      <c r="I28" s="63">
        <v>14</v>
      </c>
      <c r="J28" s="63">
        <v>12</v>
      </c>
      <c r="K28" s="63">
        <v>14</v>
      </c>
      <c r="L28" s="63">
        <v>13</v>
      </c>
      <c r="M28" s="63">
        <v>9</v>
      </c>
      <c r="N28" s="63">
        <v>13</v>
      </c>
      <c r="O28" s="63">
        <v>12</v>
      </c>
      <c r="P28" s="63">
        <v>14</v>
      </c>
      <c r="Q28" s="63">
        <v>13</v>
      </c>
      <c r="R28" s="63">
        <v>13</v>
      </c>
      <c r="S28" s="63">
        <v>8</v>
      </c>
      <c r="T28" s="63">
        <v>12</v>
      </c>
      <c r="U28" s="63">
        <v>14</v>
      </c>
      <c r="V28" s="63">
        <v>8</v>
      </c>
      <c r="W28" s="63">
        <v>12</v>
      </c>
      <c r="X28" s="63">
        <v>5</v>
      </c>
      <c r="Y28" s="63">
        <v>7</v>
      </c>
      <c r="Z28" s="63">
        <v>11</v>
      </c>
      <c r="AA28" s="63">
        <v>182</v>
      </c>
      <c r="AB28" s="63">
        <v>159</v>
      </c>
      <c r="AC28" s="63">
        <f t="shared" si="0"/>
        <v>341</v>
      </c>
    </row>
    <row r="29" spans="2:29" x14ac:dyDescent="0.55000000000000004">
      <c r="B29" s="354" t="s">
        <v>619</v>
      </c>
      <c r="C29" s="63">
        <v>35</v>
      </c>
      <c r="D29" s="63">
        <v>23</v>
      </c>
      <c r="E29" s="63">
        <v>28</v>
      </c>
      <c r="F29" s="63">
        <v>28</v>
      </c>
      <c r="G29" s="63">
        <v>27</v>
      </c>
      <c r="H29" s="63">
        <v>28</v>
      </c>
      <c r="I29" s="63">
        <v>33</v>
      </c>
      <c r="J29" s="63">
        <v>25</v>
      </c>
      <c r="K29" s="63">
        <v>22</v>
      </c>
      <c r="L29" s="63">
        <v>31</v>
      </c>
      <c r="M29" s="63">
        <v>29</v>
      </c>
      <c r="N29" s="63">
        <v>24</v>
      </c>
      <c r="O29" s="63">
        <v>28</v>
      </c>
      <c r="P29" s="63">
        <v>24</v>
      </c>
      <c r="Q29" s="63">
        <v>23</v>
      </c>
      <c r="R29" s="63">
        <v>32</v>
      </c>
      <c r="S29" s="63">
        <v>32</v>
      </c>
      <c r="T29" s="63">
        <v>28</v>
      </c>
      <c r="U29" s="63">
        <v>26</v>
      </c>
      <c r="V29" s="63">
        <v>23</v>
      </c>
      <c r="W29" s="63">
        <v>21</v>
      </c>
      <c r="X29" s="63">
        <v>25</v>
      </c>
      <c r="Y29" s="63">
        <v>24</v>
      </c>
      <c r="Z29" s="63">
        <v>20</v>
      </c>
      <c r="AA29" s="63">
        <v>372</v>
      </c>
      <c r="AB29" s="63">
        <v>311</v>
      </c>
      <c r="AC29" s="63">
        <f t="shared" si="0"/>
        <v>683</v>
      </c>
    </row>
    <row r="30" spans="2:29" x14ac:dyDescent="0.55000000000000004">
      <c r="B30" s="354" t="s">
        <v>619</v>
      </c>
      <c r="C30" s="63">
        <v>12</v>
      </c>
      <c r="D30" s="63">
        <v>11</v>
      </c>
      <c r="E30" s="63">
        <v>13</v>
      </c>
      <c r="F30" s="63">
        <v>11</v>
      </c>
      <c r="G30" s="63">
        <v>14</v>
      </c>
      <c r="H30" s="63">
        <v>13</v>
      </c>
      <c r="I30" s="63">
        <v>10</v>
      </c>
      <c r="J30" s="63">
        <v>18</v>
      </c>
      <c r="K30" s="63">
        <v>7</v>
      </c>
      <c r="L30" s="63">
        <v>14</v>
      </c>
      <c r="M30" s="63">
        <v>6</v>
      </c>
      <c r="N30" s="63">
        <v>13</v>
      </c>
      <c r="O30" s="63">
        <v>12</v>
      </c>
      <c r="P30" s="63">
        <v>11</v>
      </c>
      <c r="Q30" s="63">
        <v>12</v>
      </c>
      <c r="R30" s="63">
        <v>11</v>
      </c>
      <c r="S30" s="63">
        <v>14</v>
      </c>
      <c r="T30" s="63">
        <v>15</v>
      </c>
      <c r="U30" s="63">
        <v>17</v>
      </c>
      <c r="V30" s="63">
        <v>15</v>
      </c>
      <c r="W30" s="63">
        <v>13</v>
      </c>
      <c r="X30" s="63">
        <v>4</v>
      </c>
      <c r="Y30" s="63">
        <v>7</v>
      </c>
      <c r="Z30" s="63">
        <v>10</v>
      </c>
      <c r="AA30" s="63">
        <v>151</v>
      </c>
      <c r="AB30" s="63">
        <v>146</v>
      </c>
      <c r="AC30" s="63">
        <f t="shared" si="0"/>
        <v>297</v>
      </c>
    </row>
    <row r="31" spans="2:29" x14ac:dyDescent="0.55000000000000004">
      <c r="B31" s="354" t="s">
        <v>619</v>
      </c>
      <c r="C31" s="63">
        <v>17</v>
      </c>
      <c r="D31" s="63">
        <v>15</v>
      </c>
      <c r="E31" s="63">
        <v>8</v>
      </c>
      <c r="F31" s="63">
        <v>20</v>
      </c>
      <c r="G31" s="63">
        <v>15</v>
      </c>
      <c r="H31" s="63">
        <v>12</v>
      </c>
      <c r="I31" s="63">
        <v>13</v>
      </c>
      <c r="J31" s="63">
        <v>14</v>
      </c>
      <c r="K31" s="63">
        <v>15</v>
      </c>
      <c r="L31" s="63">
        <v>13</v>
      </c>
      <c r="M31" s="63">
        <v>13</v>
      </c>
      <c r="N31" s="63">
        <v>18</v>
      </c>
      <c r="O31" s="63">
        <v>5</v>
      </c>
      <c r="P31" s="63">
        <v>11</v>
      </c>
      <c r="Q31" s="63">
        <v>10</v>
      </c>
      <c r="R31" s="63">
        <v>14</v>
      </c>
      <c r="S31" s="63">
        <v>14</v>
      </c>
      <c r="T31" s="63">
        <v>20</v>
      </c>
      <c r="U31" s="63">
        <v>11</v>
      </c>
      <c r="V31" s="63">
        <v>14</v>
      </c>
      <c r="W31" s="63">
        <v>9</v>
      </c>
      <c r="X31" s="63">
        <v>19</v>
      </c>
      <c r="Y31" s="63">
        <v>16</v>
      </c>
      <c r="Z31" s="63">
        <v>4</v>
      </c>
      <c r="AA31" s="63">
        <v>176</v>
      </c>
      <c r="AB31" s="63">
        <v>174</v>
      </c>
      <c r="AC31" s="63">
        <f t="shared" si="0"/>
        <v>350</v>
      </c>
    </row>
    <row r="32" spans="2:29" x14ac:dyDescent="0.55000000000000004">
      <c r="B32" s="354" t="s">
        <v>619</v>
      </c>
      <c r="C32" s="63">
        <v>3</v>
      </c>
      <c r="D32" s="63">
        <v>7</v>
      </c>
      <c r="E32" s="63">
        <v>7</v>
      </c>
      <c r="F32" s="63">
        <v>5</v>
      </c>
      <c r="G32" s="63">
        <v>7</v>
      </c>
      <c r="H32" s="63">
        <v>4</v>
      </c>
      <c r="I32" s="63">
        <v>7</v>
      </c>
      <c r="J32" s="63">
        <v>9</v>
      </c>
      <c r="K32" s="63">
        <v>5</v>
      </c>
      <c r="L32" s="63">
        <v>1</v>
      </c>
      <c r="M32" s="63">
        <v>6</v>
      </c>
      <c r="N32" s="63">
        <v>4</v>
      </c>
      <c r="O32" s="63">
        <v>1</v>
      </c>
      <c r="P32" s="63">
        <v>7</v>
      </c>
      <c r="Q32" s="63">
        <v>5</v>
      </c>
      <c r="R32" s="63">
        <v>5</v>
      </c>
      <c r="S32" s="63">
        <v>7</v>
      </c>
      <c r="T32" s="63">
        <v>7</v>
      </c>
      <c r="U32" s="63">
        <v>5</v>
      </c>
      <c r="V32" s="63">
        <v>7</v>
      </c>
      <c r="W32" s="63">
        <v>7</v>
      </c>
      <c r="X32" s="63">
        <v>1</v>
      </c>
      <c r="Y32" s="63">
        <v>5</v>
      </c>
      <c r="Z32" s="63">
        <v>6</v>
      </c>
      <c r="AA32" s="63">
        <v>75</v>
      </c>
      <c r="AB32" s="63">
        <v>63</v>
      </c>
      <c r="AC32" s="63">
        <f t="shared" si="0"/>
        <v>138</v>
      </c>
    </row>
    <row r="33" spans="2:29" x14ac:dyDescent="0.55000000000000004">
      <c r="B33" s="354" t="s">
        <v>619</v>
      </c>
      <c r="C33" s="63">
        <v>13</v>
      </c>
      <c r="D33" s="63">
        <v>18</v>
      </c>
      <c r="E33" s="63">
        <v>18</v>
      </c>
      <c r="F33" s="63">
        <v>9</v>
      </c>
      <c r="G33" s="63">
        <v>12</v>
      </c>
      <c r="H33" s="63">
        <v>14</v>
      </c>
      <c r="I33" s="63">
        <v>13</v>
      </c>
      <c r="J33" s="63">
        <v>15</v>
      </c>
      <c r="K33" s="63">
        <v>13</v>
      </c>
      <c r="L33" s="63">
        <v>11</v>
      </c>
      <c r="M33" s="63">
        <v>10</v>
      </c>
      <c r="N33" s="63">
        <v>13</v>
      </c>
      <c r="O33" s="63">
        <v>14</v>
      </c>
      <c r="P33" s="63">
        <v>12</v>
      </c>
      <c r="Q33" s="63">
        <v>8</v>
      </c>
      <c r="R33" s="63">
        <v>13</v>
      </c>
      <c r="S33" s="63">
        <v>13</v>
      </c>
      <c r="T33" s="63">
        <v>27</v>
      </c>
      <c r="U33" s="63">
        <v>2</v>
      </c>
      <c r="V33" s="63">
        <v>11</v>
      </c>
      <c r="W33" s="63">
        <v>17</v>
      </c>
      <c r="X33" s="63">
        <v>15</v>
      </c>
      <c r="Y33" s="63">
        <v>11</v>
      </c>
      <c r="Z33" s="63">
        <v>19</v>
      </c>
      <c r="AA33" s="63">
        <v>170</v>
      </c>
      <c r="AB33" s="63">
        <v>177</v>
      </c>
      <c r="AC33" s="63">
        <f t="shared" si="0"/>
        <v>347</v>
      </c>
    </row>
    <row r="34" spans="2:29" x14ac:dyDescent="0.55000000000000004">
      <c r="B34" s="354" t="s">
        <v>619</v>
      </c>
      <c r="C34" s="63">
        <v>6</v>
      </c>
      <c r="D34" s="63">
        <v>7</v>
      </c>
      <c r="E34" s="63">
        <v>14</v>
      </c>
      <c r="F34" s="63">
        <v>11</v>
      </c>
      <c r="G34" s="63">
        <v>4</v>
      </c>
      <c r="H34" s="63">
        <v>8</v>
      </c>
      <c r="I34" s="63">
        <v>13</v>
      </c>
      <c r="J34" s="63">
        <v>8</v>
      </c>
      <c r="K34" s="63">
        <v>9</v>
      </c>
      <c r="L34" s="63">
        <v>7</v>
      </c>
      <c r="M34" s="63">
        <v>8</v>
      </c>
      <c r="N34" s="63">
        <v>6</v>
      </c>
      <c r="O34" s="63">
        <v>5</v>
      </c>
      <c r="P34" s="63">
        <v>7</v>
      </c>
      <c r="Q34" s="63">
        <v>8</v>
      </c>
      <c r="R34" s="63">
        <v>12</v>
      </c>
      <c r="S34" s="63">
        <v>6</v>
      </c>
      <c r="T34" s="63">
        <v>10</v>
      </c>
      <c r="U34" s="63">
        <v>10</v>
      </c>
      <c r="V34" s="63">
        <v>11</v>
      </c>
      <c r="W34" s="63">
        <v>8</v>
      </c>
      <c r="X34" s="63">
        <v>10</v>
      </c>
      <c r="Y34" s="63">
        <v>15</v>
      </c>
      <c r="Z34" s="63">
        <v>4</v>
      </c>
      <c r="AA34" s="63">
        <v>124</v>
      </c>
      <c r="AB34" s="63">
        <v>101</v>
      </c>
      <c r="AC34" s="63">
        <f t="shared" si="0"/>
        <v>225</v>
      </c>
    </row>
    <row r="35" spans="2:29" x14ac:dyDescent="0.55000000000000004">
      <c r="B35" s="354" t="s">
        <v>619</v>
      </c>
      <c r="C35" s="63">
        <v>6</v>
      </c>
      <c r="D35" s="63">
        <v>11</v>
      </c>
      <c r="E35" s="63">
        <v>11</v>
      </c>
      <c r="F35" s="63">
        <v>5</v>
      </c>
      <c r="G35" s="63">
        <v>6</v>
      </c>
      <c r="H35" s="63">
        <v>5</v>
      </c>
      <c r="I35" s="63">
        <v>12</v>
      </c>
      <c r="J35" s="63">
        <v>13</v>
      </c>
      <c r="K35" s="63">
        <v>6</v>
      </c>
      <c r="L35" s="63">
        <v>7</v>
      </c>
      <c r="M35" s="63">
        <v>3</v>
      </c>
      <c r="N35" s="63">
        <v>8</v>
      </c>
      <c r="O35" s="63">
        <v>6</v>
      </c>
      <c r="P35" s="63">
        <v>4</v>
      </c>
      <c r="Q35" s="63">
        <v>1</v>
      </c>
      <c r="R35" s="63">
        <v>14</v>
      </c>
      <c r="S35" s="63">
        <v>12</v>
      </c>
      <c r="T35" s="63">
        <v>9</v>
      </c>
      <c r="U35" s="63">
        <v>9</v>
      </c>
      <c r="V35" s="63">
        <v>8</v>
      </c>
      <c r="W35" s="63">
        <v>6</v>
      </c>
      <c r="X35" s="63">
        <v>3</v>
      </c>
      <c r="Y35" s="63">
        <v>9</v>
      </c>
      <c r="Z35" s="63">
        <v>6</v>
      </c>
      <c r="AA35" s="63">
        <v>99</v>
      </c>
      <c r="AB35" s="63">
        <v>93</v>
      </c>
      <c r="AC35" s="63">
        <f t="shared" si="0"/>
        <v>192</v>
      </c>
    </row>
    <row r="36" spans="2:29" x14ac:dyDescent="0.55000000000000004">
      <c r="B36" s="354" t="s">
        <v>619</v>
      </c>
      <c r="C36" s="63">
        <v>6</v>
      </c>
      <c r="D36" s="63">
        <v>6</v>
      </c>
      <c r="E36" s="63">
        <v>5</v>
      </c>
      <c r="F36" s="63">
        <v>2</v>
      </c>
      <c r="G36" s="63">
        <v>2</v>
      </c>
      <c r="H36" s="63">
        <v>5</v>
      </c>
      <c r="I36" s="63">
        <v>6</v>
      </c>
      <c r="J36" s="63">
        <v>4</v>
      </c>
      <c r="K36" s="63">
        <v>3</v>
      </c>
      <c r="L36" s="63">
        <v>4</v>
      </c>
      <c r="M36" s="63">
        <v>2</v>
      </c>
      <c r="N36" s="63">
        <v>5</v>
      </c>
      <c r="O36" s="63">
        <v>3</v>
      </c>
      <c r="P36" s="63">
        <v>0</v>
      </c>
      <c r="Q36" s="63">
        <v>4</v>
      </c>
      <c r="R36" s="63">
        <v>7</v>
      </c>
      <c r="S36" s="63">
        <v>6</v>
      </c>
      <c r="T36" s="63">
        <v>4</v>
      </c>
      <c r="U36" s="63">
        <v>4</v>
      </c>
      <c r="V36" s="63">
        <v>9</v>
      </c>
      <c r="W36" s="63">
        <v>1</v>
      </c>
      <c r="X36" s="63">
        <v>10</v>
      </c>
      <c r="Y36" s="63">
        <v>3</v>
      </c>
      <c r="Z36" s="63">
        <v>3</v>
      </c>
      <c r="AA36" s="63">
        <v>51</v>
      </c>
      <c r="AB36" s="63">
        <v>59</v>
      </c>
      <c r="AC36" s="63">
        <f t="shared" si="0"/>
        <v>110</v>
      </c>
    </row>
    <row r="37" spans="2:29" x14ac:dyDescent="0.55000000000000004">
      <c r="B37" s="354" t="s">
        <v>619</v>
      </c>
      <c r="C37" s="63">
        <v>1</v>
      </c>
      <c r="D37" s="63">
        <v>4</v>
      </c>
      <c r="E37" s="63">
        <v>4</v>
      </c>
      <c r="F37" s="63">
        <v>1</v>
      </c>
      <c r="G37" s="63">
        <v>2</v>
      </c>
      <c r="H37" s="63">
        <v>6</v>
      </c>
      <c r="I37" s="63">
        <v>3</v>
      </c>
      <c r="J37" s="63">
        <v>4</v>
      </c>
      <c r="K37" s="63">
        <v>1</v>
      </c>
      <c r="L37" s="63">
        <v>3</v>
      </c>
      <c r="M37" s="63">
        <v>0</v>
      </c>
      <c r="N37" s="63">
        <v>4</v>
      </c>
      <c r="O37" s="63">
        <v>1</v>
      </c>
      <c r="P37" s="63">
        <v>5</v>
      </c>
      <c r="Q37" s="63">
        <v>5</v>
      </c>
      <c r="R37" s="63">
        <v>3</v>
      </c>
      <c r="S37" s="63">
        <v>3</v>
      </c>
      <c r="T37" s="63">
        <v>8</v>
      </c>
      <c r="U37" s="63">
        <v>5</v>
      </c>
      <c r="V37" s="63">
        <v>1</v>
      </c>
      <c r="W37" s="63">
        <v>8</v>
      </c>
      <c r="X37" s="63">
        <v>4</v>
      </c>
      <c r="Y37" s="63">
        <v>5</v>
      </c>
      <c r="Z37" s="63">
        <v>7</v>
      </c>
      <c r="AA37" s="63">
        <v>40</v>
      </c>
      <c r="AB37" s="63">
        <v>50</v>
      </c>
      <c r="AC37" s="63">
        <f t="shared" si="0"/>
        <v>90</v>
      </c>
    </row>
    <row r="38" spans="2:29" x14ac:dyDescent="0.55000000000000004">
      <c r="B38" s="354" t="s">
        <v>619</v>
      </c>
      <c r="C38" s="63">
        <v>16</v>
      </c>
      <c r="D38" s="63">
        <v>19</v>
      </c>
      <c r="E38" s="63">
        <v>15</v>
      </c>
      <c r="F38" s="63">
        <v>13</v>
      </c>
      <c r="G38" s="63">
        <v>4</v>
      </c>
      <c r="H38" s="63">
        <v>7</v>
      </c>
      <c r="I38" s="63">
        <v>12</v>
      </c>
      <c r="J38" s="63">
        <v>14</v>
      </c>
      <c r="K38" s="63">
        <v>11</v>
      </c>
      <c r="L38" s="63">
        <v>7</v>
      </c>
      <c r="M38" s="63">
        <v>6</v>
      </c>
      <c r="N38" s="63">
        <v>14</v>
      </c>
      <c r="O38" s="63">
        <v>11</v>
      </c>
      <c r="P38" s="63">
        <v>17</v>
      </c>
      <c r="Q38" s="63">
        <v>4</v>
      </c>
      <c r="R38" s="63">
        <v>13</v>
      </c>
      <c r="S38" s="63">
        <v>12</v>
      </c>
      <c r="T38" s="63">
        <v>9</v>
      </c>
      <c r="U38" s="63">
        <v>12</v>
      </c>
      <c r="V38" s="63">
        <v>15</v>
      </c>
      <c r="W38" s="63">
        <v>14</v>
      </c>
      <c r="X38" s="63">
        <v>15</v>
      </c>
      <c r="Y38" s="63">
        <v>13</v>
      </c>
      <c r="Z38" s="63">
        <v>22</v>
      </c>
      <c r="AA38" s="63">
        <v>152</v>
      </c>
      <c r="AB38" s="63">
        <v>165</v>
      </c>
      <c r="AC38" s="63">
        <f t="shared" si="0"/>
        <v>317</v>
      </c>
    </row>
    <row r="39" spans="2:29" x14ac:dyDescent="0.55000000000000004">
      <c r="B39" s="354" t="s">
        <v>619</v>
      </c>
      <c r="C39" s="63">
        <v>13</v>
      </c>
      <c r="D39" s="63">
        <v>12</v>
      </c>
      <c r="E39" s="63">
        <v>15</v>
      </c>
      <c r="F39" s="63">
        <v>16</v>
      </c>
      <c r="G39" s="63">
        <v>15</v>
      </c>
      <c r="H39" s="63">
        <v>14</v>
      </c>
      <c r="I39" s="63">
        <v>9</v>
      </c>
      <c r="J39" s="63">
        <v>11</v>
      </c>
      <c r="K39" s="63">
        <v>16</v>
      </c>
      <c r="L39" s="63">
        <v>10</v>
      </c>
      <c r="M39" s="63">
        <v>10</v>
      </c>
      <c r="N39" s="63">
        <v>12</v>
      </c>
      <c r="O39" s="63">
        <v>11</v>
      </c>
      <c r="P39" s="63">
        <v>9</v>
      </c>
      <c r="Q39" s="63">
        <v>7</v>
      </c>
      <c r="R39" s="63">
        <v>8</v>
      </c>
      <c r="S39" s="63">
        <v>7</v>
      </c>
      <c r="T39" s="63">
        <v>17</v>
      </c>
      <c r="U39" s="63">
        <v>15</v>
      </c>
      <c r="V39" s="63">
        <v>16</v>
      </c>
      <c r="W39" s="63">
        <v>15</v>
      </c>
      <c r="X39" s="63">
        <v>15</v>
      </c>
      <c r="Y39" s="63">
        <v>9</v>
      </c>
      <c r="Z39" s="63">
        <v>9</v>
      </c>
      <c r="AA39" s="63">
        <v>174</v>
      </c>
      <c r="AB39" s="63">
        <v>149</v>
      </c>
      <c r="AC39" s="63">
        <f t="shared" ref="AC39:AC70" si="1">SUM(AA39:AB39)</f>
        <v>323</v>
      </c>
    </row>
    <row r="40" spans="2:29" x14ac:dyDescent="0.55000000000000004">
      <c r="B40" s="354" t="s">
        <v>619</v>
      </c>
      <c r="C40" s="63">
        <v>8</v>
      </c>
      <c r="D40" s="63">
        <v>12</v>
      </c>
      <c r="E40" s="63">
        <v>9</v>
      </c>
      <c r="F40" s="63">
        <v>18</v>
      </c>
      <c r="G40" s="63">
        <v>8</v>
      </c>
      <c r="H40" s="63">
        <v>13</v>
      </c>
      <c r="I40" s="63">
        <v>16</v>
      </c>
      <c r="J40" s="63">
        <v>16</v>
      </c>
      <c r="K40" s="63">
        <v>18</v>
      </c>
      <c r="L40" s="63">
        <v>5</v>
      </c>
      <c r="M40" s="63">
        <v>15</v>
      </c>
      <c r="N40" s="63">
        <v>15</v>
      </c>
      <c r="O40" s="63">
        <v>15</v>
      </c>
      <c r="P40" s="63">
        <v>10</v>
      </c>
      <c r="Q40" s="63">
        <v>18</v>
      </c>
      <c r="R40" s="63">
        <v>16</v>
      </c>
      <c r="S40" s="63">
        <v>13</v>
      </c>
      <c r="T40" s="63">
        <v>15</v>
      </c>
      <c r="U40" s="63">
        <v>17</v>
      </c>
      <c r="V40" s="63">
        <v>16</v>
      </c>
      <c r="W40" s="63">
        <v>10</v>
      </c>
      <c r="X40" s="63">
        <v>16</v>
      </c>
      <c r="Y40" s="63">
        <v>11</v>
      </c>
      <c r="Z40" s="63">
        <v>14</v>
      </c>
      <c r="AA40" s="63">
        <v>194</v>
      </c>
      <c r="AB40" s="63">
        <v>166</v>
      </c>
      <c r="AC40" s="63">
        <f t="shared" si="1"/>
        <v>360</v>
      </c>
    </row>
    <row r="41" spans="2:29" x14ac:dyDescent="0.55000000000000004">
      <c r="B41" s="354" t="s">
        <v>619</v>
      </c>
      <c r="C41" s="63">
        <v>55</v>
      </c>
      <c r="D41" s="63">
        <v>49</v>
      </c>
      <c r="E41" s="63">
        <v>60</v>
      </c>
      <c r="F41" s="63">
        <v>51</v>
      </c>
      <c r="G41" s="63">
        <v>36</v>
      </c>
      <c r="H41" s="63">
        <v>55</v>
      </c>
      <c r="I41" s="63">
        <v>59</v>
      </c>
      <c r="J41" s="63">
        <v>51</v>
      </c>
      <c r="K41" s="63">
        <v>43</v>
      </c>
      <c r="L41" s="63">
        <v>39</v>
      </c>
      <c r="M41" s="63">
        <v>33</v>
      </c>
      <c r="N41" s="63">
        <v>37</v>
      </c>
      <c r="O41" s="63">
        <v>42</v>
      </c>
      <c r="P41" s="63">
        <v>29</v>
      </c>
      <c r="Q41" s="63">
        <v>27</v>
      </c>
      <c r="R41" s="63">
        <v>42</v>
      </c>
      <c r="S41" s="63">
        <v>36</v>
      </c>
      <c r="T41" s="63">
        <v>30</v>
      </c>
      <c r="U41" s="63">
        <v>25</v>
      </c>
      <c r="V41" s="63">
        <v>29</v>
      </c>
      <c r="W41" s="63">
        <v>26</v>
      </c>
      <c r="X41" s="63">
        <v>22</v>
      </c>
      <c r="Y41" s="63">
        <v>15</v>
      </c>
      <c r="Z41" s="63">
        <v>15</v>
      </c>
      <c r="AA41" s="63">
        <v>543</v>
      </c>
      <c r="AB41" s="63">
        <v>449</v>
      </c>
      <c r="AC41" s="63">
        <f t="shared" si="1"/>
        <v>992</v>
      </c>
    </row>
    <row r="42" spans="2:29" x14ac:dyDescent="0.55000000000000004">
      <c r="B42" s="354" t="s">
        <v>619</v>
      </c>
      <c r="C42" s="63">
        <v>6</v>
      </c>
      <c r="D42" s="63">
        <v>12</v>
      </c>
      <c r="E42" s="63">
        <v>9</v>
      </c>
      <c r="F42" s="63">
        <v>10</v>
      </c>
      <c r="G42" s="63">
        <v>14</v>
      </c>
      <c r="H42" s="63">
        <v>5</v>
      </c>
      <c r="I42" s="63">
        <v>18</v>
      </c>
      <c r="J42" s="63">
        <v>10</v>
      </c>
      <c r="K42" s="63">
        <v>8</v>
      </c>
      <c r="L42" s="63">
        <v>7</v>
      </c>
      <c r="M42" s="63">
        <v>5</v>
      </c>
      <c r="N42" s="63">
        <v>10</v>
      </c>
      <c r="O42" s="63">
        <v>10</v>
      </c>
      <c r="P42" s="63">
        <v>8</v>
      </c>
      <c r="Q42" s="63">
        <v>9</v>
      </c>
      <c r="R42" s="63">
        <v>9</v>
      </c>
      <c r="S42" s="63">
        <v>5</v>
      </c>
      <c r="T42" s="63">
        <v>9</v>
      </c>
      <c r="U42" s="63">
        <v>11</v>
      </c>
      <c r="V42" s="63">
        <v>10</v>
      </c>
      <c r="W42" s="63">
        <v>7</v>
      </c>
      <c r="X42" s="63">
        <v>13</v>
      </c>
      <c r="Y42" s="63">
        <v>10</v>
      </c>
      <c r="Z42" s="63">
        <v>10</v>
      </c>
      <c r="AA42" s="63">
        <v>128</v>
      </c>
      <c r="AB42" s="63">
        <v>113</v>
      </c>
      <c r="AC42" s="63">
        <f t="shared" si="1"/>
        <v>241</v>
      </c>
    </row>
    <row r="43" spans="2:29" x14ac:dyDescent="0.55000000000000004">
      <c r="B43" s="354" t="s">
        <v>619</v>
      </c>
      <c r="C43" s="63">
        <v>6</v>
      </c>
      <c r="D43" s="63">
        <v>6</v>
      </c>
      <c r="E43" s="63">
        <v>5</v>
      </c>
      <c r="F43" s="63">
        <v>9</v>
      </c>
      <c r="G43" s="63">
        <v>7</v>
      </c>
      <c r="H43" s="63">
        <v>3</v>
      </c>
      <c r="I43" s="63">
        <v>4</v>
      </c>
      <c r="J43" s="63">
        <v>5</v>
      </c>
      <c r="K43" s="63">
        <v>5</v>
      </c>
      <c r="L43" s="63">
        <v>4</v>
      </c>
      <c r="M43" s="63">
        <v>6</v>
      </c>
      <c r="N43" s="63">
        <v>8</v>
      </c>
      <c r="O43" s="63">
        <v>4</v>
      </c>
      <c r="P43" s="63">
        <v>6</v>
      </c>
      <c r="Q43" s="63">
        <v>6</v>
      </c>
      <c r="R43" s="63">
        <v>6</v>
      </c>
      <c r="S43" s="63">
        <v>6</v>
      </c>
      <c r="T43" s="63">
        <v>5</v>
      </c>
      <c r="U43" s="63">
        <v>4</v>
      </c>
      <c r="V43" s="63">
        <v>5</v>
      </c>
      <c r="W43" s="63">
        <v>0</v>
      </c>
      <c r="X43" s="63">
        <v>1</v>
      </c>
      <c r="Y43" s="63">
        <v>2</v>
      </c>
      <c r="Z43" s="63">
        <v>4</v>
      </c>
      <c r="AA43" s="63">
        <v>65</v>
      </c>
      <c r="AB43" s="63">
        <v>62</v>
      </c>
      <c r="AC43" s="63">
        <f t="shared" si="1"/>
        <v>127</v>
      </c>
    </row>
    <row r="44" spans="2:29" x14ac:dyDescent="0.55000000000000004">
      <c r="B44" s="354" t="s">
        <v>619</v>
      </c>
      <c r="C44" s="63">
        <v>13</v>
      </c>
      <c r="D44" s="63">
        <v>11</v>
      </c>
      <c r="E44" s="63">
        <v>9</v>
      </c>
      <c r="F44" s="63">
        <v>7</v>
      </c>
      <c r="G44" s="63">
        <v>10</v>
      </c>
      <c r="H44" s="63">
        <v>11</v>
      </c>
      <c r="I44" s="63">
        <v>12</v>
      </c>
      <c r="J44" s="63">
        <v>12</v>
      </c>
      <c r="K44" s="63">
        <v>6</v>
      </c>
      <c r="L44" s="63">
        <v>5</v>
      </c>
      <c r="M44" s="63">
        <v>6</v>
      </c>
      <c r="N44" s="63">
        <v>6</v>
      </c>
      <c r="O44" s="63">
        <v>13</v>
      </c>
      <c r="P44" s="63">
        <v>11</v>
      </c>
      <c r="Q44" s="63">
        <v>13</v>
      </c>
      <c r="R44" s="63">
        <v>13</v>
      </c>
      <c r="S44" s="63">
        <v>6</v>
      </c>
      <c r="T44" s="63">
        <v>7</v>
      </c>
      <c r="U44" s="63">
        <v>11</v>
      </c>
      <c r="V44" s="63">
        <v>12</v>
      </c>
      <c r="W44" s="63">
        <v>9</v>
      </c>
      <c r="X44" s="63">
        <v>7</v>
      </c>
      <c r="Y44" s="63">
        <v>7</v>
      </c>
      <c r="Z44" s="63">
        <v>16</v>
      </c>
      <c r="AA44" s="63">
        <v>127</v>
      </c>
      <c r="AB44" s="63">
        <v>118</v>
      </c>
      <c r="AC44" s="63">
        <f t="shared" si="1"/>
        <v>245</v>
      </c>
    </row>
    <row r="45" spans="2:29" x14ac:dyDescent="0.55000000000000004">
      <c r="B45" s="354" t="s">
        <v>620</v>
      </c>
      <c r="C45" s="63">
        <v>15</v>
      </c>
      <c r="D45" s="63">
        <v>14</v>
      </c>
      <c r="E45" s="63">
        <v>12</v>
      </c>
      <c r="F45" s="63">
        <v>23</v>
      </c>
      <c r="G45" s="63">
        <v>18</v>
      </c>
      <c r="H45" s="63">
        <v>17</v>
      </c>
      <c r="I45" s="63">
        <v>21</v>
      </c>
      <c r="J45" s="63">
        <v>20</v>
      </c>
      <c r="K45" s="63">
        <v>13</v>
      </c>
      <c r="L45" s="63">
        <v>16</v>
      </c>
      <c r="M45" s="63">
        <v>8</v>
      </c>
      <c r="N45" s="63">
        <v>17</v>
      </c>
      <c r="O45" s="63">
        <v>12</v>
      </c>
      <c r="P45" s="63">
        <v>12</v>
      </c>
      <c r="Q45" s="63">
        <v>7</v>
      </c>
      <c r="R45" s="63">
        <v>19</v>
      </c>
      <c r="S45" s="63">
        <v>11</v>
      </c>
      <c r="T45" s="63">
        <v>14</v>
      </c>
      <c r="U45" s="63">
        <v>11</v>
      </c>
      <c r="V45" s="63">
        <v>15</v>
      </c>
      <c r="W45" s="63">
        <v>17</v>
      </c>
      <c r="X45" s="63">
        <v>13</v>
      </c>
      <c r="Y45" s="63">
        <v>17</v>
      </c>
      <c r="Z45" s="63">
        <v>9</v>
      </c>
      <c r="AA45" s="63">
        <v>188</v>
      </c>
      <c r="AB45" s="63">
        <v>189</v>
      </c>
      <c r="AC45" s="63">
        <f t="shared" si="1"/>
        <v>377</v>
      </c>
    </row>
    <row r="46" spans="2:29" x14ac:dyDescent="0.55000000000000004">
      <c r="B46" s="354" t="s">
        <v>620</v>
      </c>
      <c r="C46" s="63">
        <v>12</v>
      </c>
      <c r="D46" s="63">
        <v>17</v>
      </c>
      <c r="E46" s="63">
        <v>15</v>
      </c>
      <c r="F46" s="63">
        <v>12</v>
      </c>
      <c r="G46" s="63">
        <v>7</v>
      </c>
      <c r="H46" s="63">
        <v>8</v>
      </c>
      <c r="I46" s="63">
        <v>15</v>
      </c>
      <c r="J46" s="63">
        <v>9</v>
      </c>
      <c r="K46" s="63">
        <v>9</v>
      </c>
      <c r="L46" s="63">
        <v>4</v>
      </c>
      <c r="M46" s="63">
        <v>9</v>
      </c>
      <c r="N46" s="63">
        <v>10</v>
      </c>
      <c r="O46" s="63">
        <v>9</v>
      </c>
      <c r="P46" s="63">
        <v>16</v>
      </c>
      <c r="Q46" s="63">
        <v>4</v>
      </c>
      <c r="R46" s="63">
        <v>13</v>
      </c>
      <c r="S46" s="63">
        <v>11</v>
      </c>
      <c r="T46" s="63">
        <v>12</v>
      </c>
      <c r="U46" s="63">
        <v>7</v>
      </c>
      <c r="V46" s="63">
        <v>17</v>
      </c>
      <c r="W46" s="63">
        <v>9</v>
      </c>
      <c r="X46" s="63">
        <v>8</v>
      </c>
      <c r="Y46" s="63">
        <v>9</v>
      </c>
      <c r="Z46" s="63">
        <v>13</v>
      </c>
      <c r="AA46" s="63">
        <v>134</v>
      </c>
      <c r="AB46" s="63">
        <v>139</v>
      </c>
      <c r="AC46" s="63">
        <f t="shared" si="1"/>
        <v>273</v>
      </c>
    </row>
    <row r="47" spans="2:29" x14ac:dyDescent="0.55000000000000004">
      <c r="B47" s="354" t="s">
        <v>621</v>
      </c>
      <c r="C47" s="63">
        <v>20</v>
      </c>
      <c r="D47" s="63">
        <v>26</v>
      </c>
      <c r="E47" s="63">
        <v>17</v>
      </c>
      <c r="F47" s="63">
        <v>22</v>
      </c>
      <c r="G47" s="63">
        <v>20</v>
      </c>
      <c r="H47" s="63">
        <v>28</v>
      </c>
      <c r="I47" s="63">
        <v>20</v>
      </c>
      <c r="J47" s="63">
        <v>20</v>
      </c>
      <c r="K47" s="63">
        <v>6</v>
      </c>
      <c r="L47" s="63">
        <v>20</v>
      </c>
      <c r="M47" s="63">
        <v>13</v>
      </c>
      <c r="N47" s="63">
        <v>15</v>
      </c>
      <c r="O47" s="63">
        <v>15</v>
      </c>
      <c r="P47" s="63">
        <v>26</v>
      </c>
      <c r="Q47" s="63">
        <v>19</v>
      </c>
      <c r="R47" s="63">
        <v>13</v>
      </c>
      <c r="S47" s="63">
        <v>20</v>
      </c>
      <c r="T47" s="63">
        <v>15</v>
      </c>
      <c r="U47" s="63">
        <v>12</v>
      </c>
      <c r="V47" s="63">
        <v>23</v>
      </c>
      <c r="W47" s="63">
        <v>9</v>
      </c>
      <c r="X47" s="63">
        <v>17</v>
      </c>
      <c r="Y47" s="63">
        <v>12</v>
      </c>
      <c r="Z47" s="63">
        <v>20</v>
      </c>
      <c r="AA47" s="63">
        <v>195</v>
      </c>
      <c r="AB47" s="63">
        <v>245</v>
      </c>
      <c r="AC47" s="63">
        <f t="shared" si="1"/>
        <v>440</v>
      </c>
    </row>
    <row r="48" spans="2:29" x14ac:dyDescent="0.55000000000000004">
      <c r="B48" s="354" t="s">
        <v>621</v>
      </c>
      <c r="C48" s="63">
        <v>14</v>
      </c>
      <c r="D48" s="63">
        <v>16</v>
      </c>
      <c r="E48" s="63">
        <v>12</v>
      </c>
      <c r="F48" s="63">
        <v>15</v>
      </c>
      <c r="G48" s="63">
        <v>15</v>
      </c>
      <c r="H48" s="63">
        <v>8</v>
      </c>
      <c r="I48" s="63">
        <v>14</v>
      </c>
      <c r="J48" s="63">
        <v>20</v>
      </c>
      <c r="K48" s="63">
        <v>14</v>
      </c>
      <c r="L48" s="63">
        <v>21</v>
      </c>
      <c r="M48" s="63">
        <v>11</v>
      </c>
      <c r="N48" s="63">
        <v>12</v>
      </c>
      <c r="O48" s="63">
        <v>8</v>
      </c>
      <c r="P48" s="63">
        <v>15</v>
      </c>
      <c r="Q48" s="63">
        <v>10</v>
      </c>
      <c r="R48" s="63">
        <v>14</v>
      </c>
      <c r="S48" s="63">
        <v>7</v>
      </c>
      <c r="T48" s="63">
        <v>12</v>
      </c>
      <c r="U48" s="63">
        <v>7</v>
      </c>
      <c r="V48" s="63">
        <v>7</v>
      </c>
      <c r="W48" s="63">
        <v>9</v>
      </c>
      <c r="X48" s="63">
        <v>14</v>
      </c>
      <c r="Y48" s="63">
        <v>6</v>
      </c>
      <c r="Z48" s="63">
        <v>8</v>
      </c>
      <c r="AA48" s="63">
        <v>155</v>
      </c>
      <c r="AB48" s="63">
        <v>162</v>
      </c>
      <c r="AC48" s="63">
        <f t="shared" si="1"/>
        <v>317</v>
      </c>
    </row>
    <row r="49" spans="2:29" x14ac:dyDescent="0.55000000000000004">
      <c r="B49" s="354" t="s">
        <v>621</v>
      </c>
      <c r="C49" s="63">
        <v>34</v>
      </c>
      <c r="D49" s="63">
        <v>45</v>
      </c>
      <c r="E49" s="63">
        <v>19</v>
      </c>
      <c r="F49" s="63">
        <v>36</v>
      </c>
      <c r="G49" s="63">
        <v>26</v>
      </c>
      <c r="H49" s="63">
        <v>21</v>
      </c>
      <c r="I49" s="63">
        <v>14</v>
      </c>
      <c r="J49" s="63">
        <v>29</v>
      </c>
      <c r="K49" s="63">
        <v>11</v>
      </c>
      <c r="L49" s="63">
        <v>17</v>
      </c>
      <c r="M49" s="63">
        <v>12</v>
      </c>
      <c r="N49" s="63">
        <v>15</v>
      </c>
      <c r="O49" s="63">
        <v>9</v>
      </c>
      <c r="P49" s="63">
        <v>28</v>
      </c>
      <c r="Q49" s="63">
        <v>10</v>
      </c>
      <c r="R49" s="63">
        <v>17</v>
      </c>
      <c r="S49" s="63">
        <v>20</v>
      </c>
      <c r="T49" s="63">
        <v>10</v>
      </c>
      <c r="U49" s="63">
        <v>8</v>
      </c>
      <c r="V49" s="63">
        <v>11</v>
      </c>
      <c r="W49" s="63">
        <v>4</v>
      </c>
      <c r="X49" s="63">
        <v>7</v>
      </c>
      <c r="Y49" s="63">
        <v>7</v>
      </c>
      <c r="Z49" s="63">
        <v>7</v>
      </c>
      <c r="AA49" s="63">
        <v>196</v>
      </c>
      <c r="AB49" s="63">
        <v>243</v>
      </c>
      <c r="AC49" s="63">
        <f t="shared" si="1"/>
        <v>439</v>
      </c>
    </row>
    <row r="50" spans="2:29" x14ac:dyDescent="0.55000000000000004">
      <c r="B50" s="354" t="s">
        <v>621</v>
      </c>
      <c r="C50" s="63">
        <v>55</v>
      </c>
      <c r="D50" s="63">
        <v>60</v>
      </c>
      <c r="E50" s="63">
        <v>45</v>
      </c>
      <c r="F50" s="63">
        <v>58</v>
      </c>
      <c r="G50" s="63">
        <v>39</v>
      </c>
      <c r="H50" s="63">
        <v>53</v>
      </c>
      <c r="I50" s="63">
        <v>33</v>
      </c>
      <c r="J50" s="63">
        <v>43</v>
      </c>
      <c r="K50" s="63">
        <v>32</v>
      </c>
      <c r="L50" s="63">
        <v>58</v>
      </c>
      <c r="M50" s="63">
        <v>39</v>
      </c>
      <c r="N50" s="63">
        <v>51</v>
      </c>
      <c r="O50" s="63">
        <v>39</v>
      </c>
      <c r="P50" s="63">
        <v>43</v>
      </c>
      <c r="Q50" s="63">
        <v>38</v>
      </c>
      <c r="R50" s="63">
        <v>47</v>
      </c>
      <c r="S50" s="63">
        <v>39</v>
      </c>
      <c r="T50" s="63">
        <v>49</v>
      </c>
      <c r="U50" s="63">
        <v>36</v>
      </c>
      <c r="V50" s="63">
        <v>36</v>
      </c>
      <c r="W50" s="63">
        <v>31</v>
      </c>
      <c r="X50" s="63">
        <v>31</v>
      </c>
      <c r="Y50" s="63">
        <v>20</v>
      </c>
      <c r="Z50" s="63">
        <v>19</v>
      </c>
      <c r="AA50" s="63">
        <v>510</v>
      </c>
      <c r="AB50" s="63">
        <v>548</v>
      </c>
      <c r="AC50" s="63">
        <f t="shared" si="1"/>
        <v>1058</v>
      </c>
    </row>
    <row r="51" spans="2:29" x14ac:dyDescent="0.55000000000000004">
      <c r="B51" s="354" t="s">
        <v>621</v>
      </c>
      <c r="C51" s="63">
        <v>19</v>
      </c>
      <c r="D51" s="63">
        <v>31</v>
      </c>
      <c r="E51" s="63">
        <v>20</v>
      </c>
      <c r="F51" s="63">
        <v>25</v>
      </c>
      <c r="G51" s="63">
        <v>16</v>
      </c>
      <c r="H51" s="63">
        <v>21</v>
      </c>
      <c r="I51" s="63">
        <v>23</v>
      </c>
      <c r="J51" s="63">
        <v>23</v>
      </c>
      <c r="K51" s="63">
        <v>10</v>
      </c>
      <c r="L51" s="63">
        <v>17</v>
      </c>
      <c r="M51" s="63">
        <v>13</v>
      </c>
      <c r="N51" s="63">
        <v>16</v>
      </c>
      <c r="O51" s="63">
        <v>7</v>
      </c>
      <c r="P51" s="63">
        <v>14</v>
      </c>
      <c r="Q51" s="63">
        <v>23</v>
      </c>
      <c r="R51" s="63">
        <v>21</v>
      </c>
      <c r="S51" s="63">
        <v>9</v>
      </c>
      <c r="T51" s="63">
        <v>14</v>
      </c>
      <c r="U51" s="63">
        <v>15</v>
      </c>
      <c r="V51" s="63">
        <v>15</v>
      </c>
      <c r="W51" s="63">
        <v>5</v>
      </c>
      <c r="X51" s="63">
        <v>9</v>
      </c>
      <c r="Y51" s="63">
        <v>5</v>
      </c>
      <c r="Z51" s="63">
        <v>10</v>
      </c>
      <c r="AA51" s="63">
        <v>185</v>
      </c>
      <c r="AB51" s="63">
        <v>216</v>
      </c>
      <c r="AC51" s="63">
        <f t="shared" si="1"/>
        <v>401</v>
      </c>
    </row>
    <row r="52" spans="2:29" x14ac:dyDescent="0.55000000000000004">
      <c r="B52" s="354" t="s">
        <v>621</v>
      </c>
      <c r="C52" s="63">
        <v>25</v>
      </c>
      <c r="D52" s="63">
        <v>21</v>
      </c>
      <c r="E52" s="63">
        <v>25</v>
      </c>
      <c r="F52" s="63">
        <v>27</v>
      </c>
      <c r="G52" s="63">
        <v>17</v>
      </c>
      <c r="H52" s="63">
        <v>22</v>
      </c>
      <c r="I52" s="63">
        <v>26</v>
      </c>
      <c r="J52" s="63">
        <v>23</v>
      </c>
      <c r="K52" s="63">
        <v>13</v>
      </c>
      <c r="L52" s="63">
        <v>13</v>
      </c>
      <c r="M52" s="63">
        <v>15</v>
      </c>
      <c r="N52" s="63">
        <v>24</v>
      </c>
      <c r="O52" s="63">
        <v>16</v>
      </c>
      <c r="P52" s="63">
        <v>12</v>
      </c>
      <c r="Q52" s="63">
        <v>9</v>
      </c>
      <c r="R52" s="63">
        <v>16</v>
      </c>
      <c r="S52" s="63">
        <v>28</v>
      </c>
      <c r="T52" s="63">
        <v>20</v>
      </c>
      <c r="U52" s="63">
        <v>21</v>
      </c>
      <c r="V52" s="63">
        <v>32</v>
      </c>
      <c r="W52" s="63">
        <v>10</v>
      </c>
      <c r="X52" s="63">
        <v>17</v>
      </c>
      <c r="Y52" s="63">
        <v>10</v>
      </c>
      <c r="Z52" s="63">
        <v>16</v>
      </c>
      <c r="AA52" s="63">
        <v>241</v>
      </c>
      <c r="AB52" s="63">
        <v>243</v>
      </c>
      <c r="AC52" s="63">
        <f t="shared" si="1"/>
        <v>484</v>
      </c>
    </row>
    <row r="53" spans="2:29" x14ac:dyDescent="0.55000000000000004">
      <c r="B53" s="354" t="s">
        <v>621</v>
      </c>
      <c r="C53" s="63">
        <v>11</v>
      </c>
      <c r="D53" s="63">
        <v>19</v>
      </c>
      <c r="E53" s="63">
        <v>19</v>
      </c>
      <c r="F53" s="63">
        <v>19</v>
      </c>
      <c r="G53" s="63">
        <v>14</v>
      </c>
      <c r="H53" s="63">
        <v>12</v>
      </c>
      <c r="I53" s="63">
        <v>13</v>
      </c>
      <c r="J53" s="63">
        <v>19</v>
      </c>
      <c r="K53" s="63">
        <v>12</v>
      </c>
      <c r="L53" s="63">
        <v>16</v>
      </c>
      <c r="M53" s="63">
        <v>11</v>
      </c>
      <c r="N53" s="63">
        <v>12</v>
      </c>
      <c r="O53" s="63">
        <v>21</v>
      </c>
      <c r="P53" s="63">
        <v>19</v>
      </c>
      <c r="Q53" s="63">
        <v>14</v>
      </c>
      <c r="R53" s="63">
        <v>24</v>
      </c>
      <c r="S53" s="63">
        <v>11</v>
      </c>
      <c r="T53" s="63">
        <v>14</v>
      </c>
      <c r="U53" s="63">
        <v>7</v>
      </c>
      <c r="V53" s="63">
        <v>21</v>
      </c>
      <c r="W53" s="63">
        <v>9</v>
      </c>
      <c r="X53" s="63">
        <v>8</v>
      </c>
      <c r="Y53" s="63">
        <v>7</v>
      </c>
      <c r="Z53" s="63">
        <v>9</v>
      </c>
      <c r="AA53" s="63">
        <v>173</v>
      </c>
      <c r="AB53" s="63">
        <v>192</v>
      </c>
      <c r="AC53" s="63">
        <f t="shared" si="1"/>
        <v>365</v>
      </c>
    </row>
    <row r="54" spans="2:29" x14ac:dyDescent="0.55000000000000004">
      <c r="B54" s="354" t="s">
        <v>621</v>
      </c>
      <c r="C54" s="63">
        <v>71</v>
      </c>
      <c r="D54" s="63">
        <v>70</v>
      </c>
      <c r="E54" s="63">
        <v>66</v>
      </c>
      <c r="F54" s="63">
        <v>74</v>
      </c>
      <c r="G54" s="63">
        <v>82</v>
      </c>
      <c r="H54" s="63">
        <v>88</v>
      </c>
      <c r="I54" s="63">
        <v>77</v>
      </c>
      <c r="J54" s="63">
        <v>64</v>
      </c>
      <c r="K54" s="63">
        <v>82</v>
      </c>
      <c r="L54" s="63">
        <v>76</v>
      </c>
      <c r="M54" s="63">
        <v>76</v>
      </c>
      <c r="N54" s="63">
        <v>81</v>
      </c>
      <c r="O54" s="63">
        <v>89</v>
      </c>
      <c r="P54" s="63">
        <v>98</v>
      </c>
      <c r="Q54" s="63">
        <v>88</v>
      </c>
      <c r="R54" s="63">
        <v>79</v>
      </c>
      <c r="S54" s="63">
        <v>85</v>
      </c>
      <c r="T54" s="63">
        <v>73</v>
      </c>
      <c r="U54" s="63">
        <v>70</v>
      </c>
      <c r="V54" s="63">
        <v>49</v>
      </c>
      <c r="W54" s="63">
        <v>43</v>
      </c>
      <c r="X54" s="63">
        <v>53</v>
      </c>
      <c r="Y54" s="63">
        <v>58</v>
      </c>
      <c r="Z54" s="63">
        <v>45</v>
      </c>
      <c r="AA54" s="63">
        <v>1051</v>
      </c>
      <c r="AB54" s="63">
        <v>850</v>
      </c>
      <c r="AC54" s="63">
        <f t="shared" si="1"/>
        <v>1901</v>
      </c>
    </row>
    <row r="55" spans="2:29" x14ac:dyDescent="0.55000000000000004">
      <c r="B55" s="354" t="s">
        <v>621</v>
      </c>
      <c r="C55" s="63">
        <v>45</v>
      </c>
      <c r="D55" s="63">
        <v>45</v>
      </c>
      <c r="E55" s="63">
        <v>41</v>
      </c>
      <c r="F55" s="63">
        <v>41</v>
      </c>
      <c r="G55" s="63">
        <v>46</v>
      </c>
      <c r="H55" s="63">
        <v>37</v>
      </c>
      <c r="I55" s="63">
        <v>48</v>
      </c>
      <c r="J55" s="63">
        <v>50</v>
      </c>
      <c r="K55" s="63">
        <v>29</v>
      </c>
      <c r="L55" s="63">
        <v>46</v>
      </c>
      <c r="M55" s="63">
        <v>37</v>
      </c>
      <c r="N55" s="63">
        <v>36</v>
      </c>
      <c r="O55" s="63">
        <v>39</v>
      </c>
      <c r="P55" s="63">
        <v>34</v>
      </c>
      <c r="Q55" s="63">
        <v>31</v>
      </c>
      <c r="R55" s="63">
        <v>33</v>
      </c>
      <c r="S55" s="63">
        <v>28</v>
      </c>
      <c r="T55" s="63">
        <v>44</v>
      </c>
      <c r="U55" s="63">
        <v>30</v>
      </c>
      <c r="V55" s="63">
        <v>35</v>
      </c>
      <c r="W55" s="63">
        <v>18</v>
      </c>
      <c r="X55" s="63">
        <v>11</v>
      </c>
      <c r="Y55" s="63">
        <v>22</v>
      </c>
      <c r="Z55" s="63">
        <v>18</v>
      </c>
      <c r="AA55" s="63">
        <v>472</v>
      </c>
      <c r="AB55" s="63">
        <v>430</v>
      </c>
      <c r="AC55" s="63">
        <f t="shared" si="1"/>
        <v>902</v>
      </c>
    </row>
    <row r="56" spans="2:29" x14ac:dyDescent="0.55000000000000004">
      <c r="B56" s="354" t="s">
        <v>621</v>
      </c>
      <c r="C56" s="63">
        <v>25</v>
      </c>
      <c r="D56" s="63">
        <v>54</v>
      </c>
      <c r="E56" s="63">
        <v>48</v>
      </c>
      <c r="F56" s="63">
        <v>32</v>
      </c>
      <c r="G56" s="63">
        <v>25</v>
      </c>
      <c r="H56" s="63">
        <v>31</v>
      </c>
      <c r="I56" s="63">
        <v>52</v>
      </c>
      <c r="J56" s="63">
        <v>45</v>
      </c>
      <c r="K56" s="63">
        <v>34</v>
      </c>
      <c r="L56" s="63">
        <v>42</v>
      </c>
      <c r="M56" s="63">
        <v>38</v>
      </c>
      <c r="N56" s="63">
        <v>31</v>
      </c>
      <c r="O56" s="63">
        <v>31</v>
      </c>
      <c r="P56" s="63">
        <v>25</v>
      </c>
      <c r="Q56" s="63">
        <v>37</v>
      </c>
      <c r="R56" s="63">
        <v>36</v>
      </c>
      <c r="S56" s="63">
        <v>31</v>
      </c>
      <c r="T56" s="63">
        <v>28</v>
      </c>
      <c r="U56" s="63">
        <v>26</v>
      </c>
      <c r="V56" s="63">
        <v>29</v>
      </c>
      <c r="W56" s="63">
        <v>18</v>
      </c>
      <c r="X56" s="63">
        <v>13</v>
      </c>
      <c r="Y56" s="63">
        <v>21</v>
      </c>
      <c r="Z56" s="63">
        <v>24</v>
      </c>
      <c r="AA56" s="63">
        <v>454</v>
      </c>
      <c r="AB56" s="63">
        <v>390</v>
      </c>
      <c r="AC56" s="63">
        <f t="shared" si="1"/>
        <v>844</v>
      </c>
    </row>
    <row r="57" spans="2:29" x14ac:dyDescent="0.55000000000000004">
      <c r="B57" s="354" t="s">
        <v>621</v>
      </c>
      <c r="C57" s="63">
        <v>45</v>
      </c>
      <c r="D57" s="63">
        <v>42</v>
      </c>
      <c r="E57" s="63">
        <v>47</v>
      </c>
      <c r="F57" s="63">
        <v>62</v>
      </c>
      <c r="G57" s="63">
        <v>36</v>
      </c>
      <c r="H57" s="63">
        <v>47</v>
      </c>
      <c r="I57" s="63">
        <v>45</v>
      </c>
      <c r="J57" s="63">
        <v>54</v>
      </c>
      <c r="K57" s="63">
        <v>48</v>
      </c>
      <c r="L57" s="63">
        <v>48</v>
      </c>
      <c r="M57" s="63">
        <v>36</v>
      </c>
      <c r="N57" s="63">
        <v>39</v>
      </c>
      <c r="O57" s="63">
        <v>39</v>
      </c>
      <c r="P57" s="63">
        <v>51</v>
      </c>
      <c r="Q57" s="63">
        <v>14</v>
      </c>
      <c r="R57" s="63">
        <v>17</v>
      </c>
      <c r="S57" s="63">
        <v>35</v>
      </c>
      <c r="T57" s="63">
        <v>54</v>
      </c>
      <c r="U57" s="63">
        <v>23</v>
      </c>
      <c r="V57" s="63">
        <v>32</v>
      </c>
      <c r="W57" s="63">
        <v>11</v>
      </c>
      <c r="X57" s="63">
        <v>16</v>
      </c>
      <c r="Y57" s="63">
        <v>10</v>
      </c>
      <c r="Z57" s="63">
        <v>20</v>
      </c>
      <c r="AA57" s="63">
        <v>485</v>
      </c>
      <c r="AB57" s="63">
        <v>482</v>
      </c>
      <c r="AC57" s="63">
        <f t="shared" si="1"/>
        <v>967</v>
      </c>
    </row>
    <row r="58" spans="2:29" x14ac:dyDescent="0.55000000000000004">
      <c r="B58" s="354" t="s">
        <v>621</v>
      </c>
      <c r="C58" s="63">
        <v>27</v>
      </c>
      <c r="D58" s="63">
        <v>24</v>
      </c>
      <c r="E58" s="63">
        <v>23</v>
      </c>
      <c r="F58" s="63">
        <v>33</v>
      </c>
      <c r="G58" s="63">
        <v>30</v>
      </c>
      <c r="H58" s="63">
        <v>23</v>
      </c>
      <c r="I58" s="63">
        <v>23</v>
      </c>
      <c r="J58" s="63">
        <v>28</v>
      </c>
      <c r="K58" s="63">
        <v>19</v>
      </c>
      <c r="L58" s="63">
        <v>31</v>
      </c>
      <c r="M58" s="63">
        <v>26</v>
      </c>
      <c r="N58" s="63">
        <v>18</v>
      </c>
      <c r="O58" s="63">
        <v>12</v>
      </c>
      <c r="P58" s="63">
        <v>14</v>
      </c>
      <c r="Q58" s="63">
        <v>21</v>
      </c>
      <c r="R58" s="63">
        <v>19</v>
      </c>
      <c r="S58" s="63">
        <v>13</v>
      </c>
      <c r="T58" s="63">
        <v>12</v>
      </c>
      <c r="U58" s="63">
        <v>17</v>
      </c>
      <c r="V58" s="63">
        <v>19</v>
      </c>
      <c r="W58" s="63">
        <v>14</v>
      </c>
      <c r="X58" s="63">
        <v>15</v>
      </c>
      <c r="Y58" s="63">
        <v>16</v>
      </c>
      <c r="Z58" s="63">
        <v>12</v>
      </c>
      <c r="AA58" s="63">
        <v>279</v>
      </c>
      <c r="AB58" s="63">
        <v>248</v>
      </c>
      <c r="AC58" s="63">
        <f t="shared" si="1"/>
        <v>527</v>
      </c>
    </row>
    <row r="59" spans="2:29" x14ac:dyDescent="0.55000000000000004">
      <c r="B59" s="354" t="s">
        <v>621</v>
      </c>
      <c r="C59" s="63">
        <v>21</v>
      </c>
      <c r="D59" s="63">
        <v>24</v>
      </c>
      <c r="E59" s="63">
        <v>22</v>
      </c>
      <c r="F59" s="63">
        <v>24</v>
      </c>
      <c r="G59" s="63">
        <v>20</v>
      </c>
      <c r="H59" s="63">
        <v>21</v>
      </c>
      <c r="I59" s="63">
        <v>24</v>
      </c>
      <c r="J59" s="63">
        <v>23</v>
      </c>
      <c r="K59" s="63">
        <v>10</v>
      </c>
      <c r="L59" s="63">
        <v>15</v>
      </c>
      <c r="M59" s="63">
        <v>11</v>
      </c>
      <c r="N59" s="63">
        <v>18</v>
      </c>
      <c r="O59" s="63">
        <v>15</v>
      </c>
      <c r="P59" s="63">
        <v>13</v>
      </c>
      <c r="Q59" s="63">
        <v>14</v>
      </c>
      <c r="R59" s="63">
        <v>22</v>
      </c>
      <c r="S59" s="63">
        <v>18</v>
      </c>
      <c r="T59" s="63">
        <v>17</v>
      </c>
      <c r="U59" s="63">
        <v>18</v>
      </c>
      <c r="V59" s="63">
        <v>13</v>
      </c>
      <c r="W59" s="63">
        <v>9</v>
      </c>
      <c r="X59" s="63">
        <v>14</v>
      </c>
      <c r="Y59" s="63">
        <v>10</v>
      </c>
      <c r="Z59" s="63">
        <v>17</v>
      </c>
      <c r="AA59" s="63">
        <v>212</v>
      </c>
      <c r="AB59" s="63">
        <v>221</v>
      </c>
      <c r="AC59" s="63">
        <f t="shared" si="1"/>
        <v>433</v>
      </c>
    </row>
    <row r="60" spans="2:29" x14ac:dyDescent="0.55000000000000004">
      <c r="B60" s="354" t="s">
        <v>622</v>
      </c>
      <c r="C60" s="63">
        <v>0</v>
      </c>
      <c r="D60" s="63">
        <v>2</v>
      </c>
      <c r="E60" s="63">
        <v>3</v>
      </c>
      <c r="F60" s="63">
        <v>2</v>
      </c>
      <c r="G60" s="63">
        <v>1</v>
      </c>
      <c r="H60" s="63">
        <v>1</v>
      </c>
      <c r="I60" s="63">
        <v>0</v>
      </c>
      <c r="J60" s="63">
        <v>0</v>
      </c>
      <c r="K60" s="63">
        <v>1</v>
      </c>
      <c r="L60" s="63">
        <v>0</v>
      </c>
      <c r="M60" s="63">
        <v>0</v>
      </c>
      <c r="N60" s="63">
        <v>1</v>
      </c>
      <c r="O60" s="63">
        <v>0</v>
      </c>
      <c r="P60" s="63">
        <v>0</v>
      </c>
      <c r="Q60" s="63">
        <v>2</v>
      </c>
      <c r="R60" s="63">
        <v>0</v>
      </c>
      <c r="S60" s="63">
        <v>0</v>
      </c>
      <c r="T60" s="63">
        <v>4</v>
      </c>
      <c r="U60" s="63">
        <v>2</v>
      </c>
      <c r="V60" s="63">
        <v>4</v>
      </c>
      <c r="W60" s="63">
        <v>1</v>
      </c>
      <c r="X60" s="63">
        <v>0</v>
      </c>
      <c r="Y60" s="63">
        <v>3</v>
      </c>
      <c r="Z60" s="63">
        <v>5</v>
      </c>
      <c r="AA60" s="63">
        <v>15</v>
      </c>
      <c r="AB60" s="63">
        <v>19</v>
      </c>
      <c r="AC60" s="63">
        <f t="shared" si="1"/>
        <v>34</v>
      </c>
    </row>
    <row r="61" spans="2:29" x14ac:dyDescent="0.55000000000000004">
      <c r="B61" s="354" t="s">
        <v>622</v>
      </c>
      <c r="C61" s="63">
        <v>1</v>
      </c>
      <c r="D61" s="63">
        <v>1</v>
      </c>
      <c r="E61" s="63">
        <v>1</v>
      </c>
      <c r="F61" s="63">
        <v>0</v>
      </c>
      <c r="G61" s="63">
        <v>3</v>
      </c>
      <c r="H61" s="63">
        <v>1</v>
      </c>
      <c r="I61" s="63">
        <v>2</v>
      </c>
      <c r="J61" s="63">
        <v>2</v>
      </c>
      <c r="K61" s="63">
        <v>3</v>
      </c>
      <c r="L61" s="63">
        <v>0</v>
      </c>
      <c r="M61" s="63">
        <v>1</v>
      </c>
      <c r="N61" s="63">
        <v>2</v>
      </c>
      <c r="O61" s="63">
        <v>0</v>
      </c>
      <c r="P61" s="63">
        <v>3</v>
      </c>
      <c r="Q61" s="63">
        <v>2</v>
      </c>
      <c r="R61" s="63">
        <v>2</v>
      </c>
      <c r="S61" s="63">
        <v>0</v>
      </c>
      <c r="T61" s="63">
        <v>0</v>
      </c>
      <c r="U61" s="63">
        <v>3</v>
      </c>
      <c r="V61" s="63">
        <v>1</v>
      </c>
      <c r="W61" s="63">
        <v>2</v>
      </c>
      <c r="X61" s="63">
        <v>1</v>
      </c>
      <c r="Y61" s="63">
        <v>4</v>
      </c>
      <c r="Z61" s="63">
        <v>1</v>
      </c>
      <c r="AA61" s="63">
        <v>28</v>
      </c>
      <c r="AB61" s="63">
        <v>14</v>
      </c>
      <c r="AC61" s="63">
        <f t="shared" si="1"/>
        <v>42</v>
      </c>
    </row>
    <row r="62" spans="2:29" x14ac:dyDescent="0.55000000000000004">
      <c r="B62" s="354" t="s">
        <v>622</v>
      </c>
      <c r="C62" s="63">
        <v>20</v>
      </c>
      <c r="D62" s="63">
        <v>13</v>
      </c>
      <c r="E62" s="63">
        <v>17</v>
      </c>
      <c r="F62" s="63">
        <v>18</v>
      </c>
      <c r="G62" s="63">
        <v>17</v>
      </c>
      <c r="H62" s="63">
        <v>14</v>
      </c>
      <c r="I62" s="63">
        <v>13</v>
      </c>
      <c r="J62" s="63">
        <v>16</v>
      </c>
      <c r="K62" s="63">
        <v>14</v>
      </c>
      <c r="L62" s="63">
        <v>12</v>
      </c>
      <c r="M62" s="63">
        <v>15</v>
      </c>
      <c r="N62" s="63">
        <v>12</v>
      </c>
      <c r="O62" s="63">
        <v>12</v>
      </c>
      <c r="P62" s="63">
        <v>6</v>
      </c>
      <c r="Q62" s="63">
        <v>11</v>
      </c>
      <c r="R62" s="63">
        <v>13</v>
      </c>
      <c r="S62" s="63">
        <v>12</v>
      </c>
      <c r="T62" s="63">
        <v>11</v>
      </c>
      <c r="U62" s="63">
        <v>18</v>
      </c>
      <c r="V62" s="63">
        <v>20</v>
      </c>
      <c r="W62" s="63">
        <v>14</v>
      </c>
      <c r="X62" s="63">
        <v>14</v>
      </c>
      <c r="Y62" s="63">
        <v>34</v>
      </c>
      <c r="Z62" s="63">
        <v>16</v>
      </c>
      <c r="AA62" s="63">
        <v>225</v>
      </c>
      <c r="AB62" s="63">
        <v>165</v>
      </c>
      <c r="AC62" s="63">
        <f t="shared" si="1"/>
        <v>390</v>
      </c>
    </row>
    <row r="63" spans="2:29" x14ac:dyDescent="0.55000000000000004">
      <c r="B63" s="354" t="s">
        <v>623</v>
      </c>
      <c r="C63" s="63">
        <v>7</v>
      </c>
      <c r="D63" s="63">
        <v>5</v>
      </c>
      <c r="E63" s="63">
        <v>2</v>
      </c>
      <c r="F63" s="63">
        <v>8</v>
      </c>
      <c r="G63" s="63">
        <v>4</v>
      </c>
      <c r="H63" s="63">
        <v>4</v>
      </c>
      <c r="I63" s="63">
        <v>9</v>
      </c>
      <c r="J63" s="63">
        <v>6</v>
      </c>
      <c r="K63" s="63">
        <v>5</v>
      </c>
      <c r="L63" s="63">
        <v>8</v>
      </c>
      <c r="M63" s="63">
        <v>2</v>
      </c>
      <c r="N63" s="63">
        <v>5</v>
      </c>
      <c r="O63" s="63">
        <v>4</v>
      </c>
      <c r="P63" s="63">
        <v>3</v>
      </c>
      <c r="Q63" s="63">
        <v>6</v>
      </c>
      <c r="R63" s="63">
        <v>5</v>
      </c>
      <c r="S63" s="63">
        <v>5</v>
      </c>
      <c r="T63" s="63">
        <v>2</v>
      </c>
      <c r="U63" s="63">
        <v>8</v>
      </c>
      <c r="V63" s="63">
        <v>8</v>
      </c>
      <c r="W63" s="63">
        <v>6</v>
      </c>
      <c r="X63" s="63">
        <v>8</v>
      </c>
      <c r="Y63" s="63">
        <v>8</v>
      </c>
      <c r="Z63" s="63">
        <v>5</v>
      </c>
      <c r="AA63" s="63">
        <v>76</v>
      </c>
      <c r="AB63" s="63">
        <v>67</v>
      </c>
      <c r="AC63" s="63">
        <f t="shared" si="1"/>
        <v>143</v>
      </c>
    </row>
    <row r="64" spans="2:29" x14ac:dyDescent="0.55000000000000004">
      <c r="B64" s="354" t="s">
        <v>623</v>
      </c>
      <c r="C64" s="63">
        <v>2</v>
      </c>
      <c r="D64" s="63">
        <v>8</v>
      </c>
      <c r="E64" s="63">
        <v>6</v>
      </c>
      <c r="F64" s="63">
        <v>5</v>
      </c>
      <c r="G64" s="63">
        <v>9</v>
      </c>
      <c r="H64" s="63">
        <v>4</v>
      </c>
      <c r="I64" s="63">
        <v>5</v>
      </c>
      <c r="J64" s="63">
        <v>7</v>
      </c>
      <c r="K64" s="63">
        <v>3</v>
      </c>
      <c r="L64" s="63">
        <v>6</v>
      </c>
      <c r="M64" s="63">
        <v>2</v>
      </c>
      <c r="N64" s="63">
        <v>2</v>
      </c>
      <c r="O64" s="63">
        <v>2</v>
      </c>
      <c r="P64" s="63">
        <v>6</v>
      </c>
      <c r="Q64" s="63">
        <v>4</v>
      </c>
      <c r="R64" s="63">
        <v>2</v>
      </c>
      <c r="S64" s="63">
        <v>5</v>
      </c>
      <c r="T64" s="63">
        <v>7</v>
      </c>
      <c r="U64" s="63">
        <v>9</v>
      </c>
      <c r="V64" s="63">
        <v>5</v>
      </c>
      <c r="W64" s="63">
        <v>7</v>
      </c>
      <c r="X64" s="63">
        <v>5</v>
      </c>
      <c r="Y64" s="63">
        <v>4</v>
      </c>
      <c r="Z64" s="63">
        <v>7</v>
      </c>
      <c r="AA64" s="63">
        <v>64</v>
      </c>
      <c r="AB64" s="63">
        <v>64</v>
      </c>
      <c r="AC64" s="63">
        <f t="shared" si="1"/>
        <v>128</v>
      </c>
    </row>
    <row r="65" spans="2:29" x14ac:dyDescent="0.55000000000000004">
      <c r="B65" s="354" t="s">
        <v>623</v>
      </c>
      <c r="C65" s="63">
        <v>9</v>
      </c>
      <c r="D65" s="63">
        <v>12</v>
      </c>
      <c r="E65" s="63">
        <v>16</v>
      </c>
      <c r="F65" s="63">
        <v>11</v>
      </c>
      <c r="G65" s="63">
        <v>18</v>
      </c>
      <c r="H65" s="63">
        <v>17</v>
      </c>
      <c r="I65" s="63">
        <v>19</v>
      </c>
      <c r="J65" s="63">
        <v>12</v>
      </c>
      <c r="K65" s="63">
        <v>10</v>
      </c>
      <c r="L65" s="63">
        <v>14</v>
      </c>
      <c r="M65" s="63">
        <v>10</v>
      </c>
      <c r="N65" s="63">
        <v>10</v>
      </c>
      <c r="O65" s="63">
        <v>13</v>
      </c>
      <c r="P65" s="63">
        <v>8</v>
      </c>
      <c r="Q65" s="63">
        <v>11</v>
      </c>
      <c r="R65" s="63">
        <v>13</v>
      </c>
      <c r="S65" s="63">
        <v>15</v>
      </c>
      <c r="T65" s="63">
        <v>10</v>
      </c>
      <c r="U65" s="63">
        <v>10</v>
      </c>
      <c r="V65" s="63">
        <v>11</v>
      </c>
      <c r="W65" s="63">
        <v>15</v>
      </c>
      <c r="X65" s="63">
        <v>8</v>
      </c>
      <c r="Y65" s="63">
        <v>9</v>
      </c>
      <c r="Z65" s="63">
        <v>10</v>
      </c>
      <c r="AA65" s="63">
        <v>175</v>
      </c>
      <c r="AB65" s="63">
        <v>136</v>
      </c>
      <c r="AC65" s="63">
        <f t="shared" si="1"/>
        <v>311</v>
      </c>
    </row>
    <row r="66" spans="2:29" x14ac:dyDescent="0.55000000000000004">
      <c r="B66" s="354" t="s">
        <v>623</v>
      </c>
      <c r="C66" s="63">
        <v>12</v>
      </c>
      <c r="D66" s="63">
        <v>16</v>
      </c>
      <c r="E66" s="63">
        <v>12</v>
      </c>
      <c r="F66" s="63">
        <v>18</v>
      </c>
      <c r="G66" s="63">
        <v>14</v>
      </c>
      <c r="H66" s="63">
        <v>10</v>
      </c>
      <c r="I66" s="63">
        <v>12</v>
      </c>
      <c r="J66" s="63">
        <v>15</v>
      </c>
      <c r="K66" s="63">
        <v>18</v>
      </c>
      <c r="L66" s="63">
        <v>9</v>
      </c>
      <c r="M66" s="63">
        <v>14</v>
      </c>
      <c r="N66" s="63">
        <v>12</v>
      </c>
      <c r="O66" s="63">
        <v>14</v>
      </c>
      <c r="P66" s="63">
        <v>15</v>
      </c>
      <c r="Q66" s="63">
        <v>13</v>
      </c>
      <c r="R66" s="63">
        <v>15</v>
      </c>
      <c r="S66" s="63">
        <v>6</v>
      </c>
      <c r="T66" s="63">
        <v>12</v>
      </c>
      <c r="U66" s="63">
        <v>10</v>
      </c>
      <c r="V66" s="63">
        <v>17</v>
      </c>
      <c r="W66" s="63">
        <v>6</v>
      </c>
      <c r="X66" s="63">
        <v>7</v>
      </c>
      <c r="Y66" s="63">
        <v>15</v>
      </c>
      <c r="Z66" s="63">
        <v>17</v>
      </c>
      <c r="AA66" s="63">
        <v>182</v>
      </c>
      <c r="AB66" s="63">
        <v>163</v>
      </c>
      <c r="AC66" s="63">
        <f t="shared" si="1"/>
        <v>345</v>
      </c>
    </row>
    <row r="67" spans="2:29" x14ac:dyDescent="0.55000000000000004">
      <c r="B67" s="354" t="s">
        <v>623</v>
      </c>
      <c r="C67" s="63">
        <v>73</v>
      </c>
      <c r="D67" s="63">
        <v>79</v>
      </c>
      <c r="E67" s="63">
        <v>59</v>
      </c>
      <c r="F67" s="63">
        <v>70</v>
      </c>
      <c r="G67" s="63">
        <v>73</v>
      </c>
      <c r="H67" s="63">
        <v>65</v>
      </c>
      <c r="I67" s="63">
        <v>48</v>
      </c>
      <c r="J67" s="63">
        <v>63</v>
      </c>
      <c r="K67" s="63">
        <v>52</v>
      </c>
      <c r="L67" s="63">
        <v>53</v>
      </c>
      <c r="M67" s="63">
        <v>51</v>
      </c>
      <c r="N67" s="63">
        <v>59</v>
      </c>
      <c r="O67" s="63">
        <v>40</v>
      </c>
      <c r="P67" s="63">
        <v>47</v>
      </c>
      <c r="Q67" s="63">
        <v>36</v>
      </c>
      <c r="R67" s="63">
        <v>32</v>
      </c>
      <c r="S67" s="63">
        <v>52</v>
      </c>
      <c r="T67" s="63">
        <v>57</v>
      </c>
      <c r="U67" s="63">
        <v>28</v>
      </c>
      <c r="V67" s="63">
        <v>32</v>
      </c>
      <c r="W67" s="63">
        <v>24</v>
      </c>
      <c r="X67" s="63">
        <v>22</v>
      </c>
      <c r="Y67" s="63">
        <v>44</v>
      </c>
      <c r="Z67" s="63">
        <v>25</v>
      </c>
      <c r="AA67" s="63">
        <v>684</v>
      </c>
      <c r="AB67" s="63">
        <v>604</v>
      </c>
      <c r="AC67" s="63">
        <f t="shared" si="1"/>
        <v>1288</v>
      </c>
    </row>
    <row r="68" spans="2:29" x14ac:dyDescent="0.55000000000000004">
      <c r="B68" s="354" t="s">
        <v>623</v>
      </c>
      <c r="C68" s="63">
        <v>10</v>
      </c>
      <c r="D68" s="63">
        <v>6</v>
      </c>
      <c r="E68" s="63">
        <v>5</v>
      </c>
      <c r="F68" s="63">
        <v>18</v>
      </c>
      <c r="G68" s="63">
        <v>14</v>
      </c>
      <c r="H68" s="63">
        <v>10</v>
      </c>
      <c r="I68" s="63">
        <v>11</v>
      </c>
      <c r="J68" s="63">
        <v>11</v>
      </c>
      <c r="K68" s="63">
        <v>8</v>
      </c>
      <c r="L68" s="63">
        <v>8</v>
      </c>
      <c r="M68" s="63">
        <v>7</v>
      </c>
      <c r="N68" s="63">
        <v>5</v>
      </c>
      <c r="O68" s="63">
        <v>10</v>
      </c>
      <c r="P68" s="63">
        <v>6</v>
      </c>
      <c r="Q68" s="63">
        <v>9</v>
      </c>
      <c r="R68" s="63">
        <v>9</v>
      </c>
      <c r="S68" s="63">
        <v>11</v>
      </c>
      <c r="T68" s="63">
        <v>7</v>
      </c>
      <c r="U68" s="63">
        <v>11</v>
      </c>
      <c r="V68" s="63">
        <v>11</v>
      </c>
      <c r="W68" s="63">
        <v>3</v>
      </c>
      <c r="X68" s="63">
        <v>4</v>
      </c>
      <c r="Y68" s="63">
        <v>3</v>
      </c>
      <c r="Z68" s="63">
        <v>5</v>
      </c>
      <c r="AA68" s="63">
        <v>118</v>
      </c>
      <c r="AB68" s="63">
        <v>100</v>
      </c>
      <c r="AC68" s="63">
        <f t="shared" si="1"/>
        <v>218</v>
      </c>
    </row>
    <row r="69" spans="2:29" x14ac:dyDescent="0.55000000000000004">
      <c r="B69" s="354" t="s">
        <v>623</v>
      </c>
      <c r="C69" s="63">
        <v>27</v>
      </c>
      <c r="D69" s="63">
        <v>25</v>
      </c>
      <c r="E69" s="63">
        <v>9</v>
      </c>
      <c r="F69" s="63">
        <v>25</v>
      </c>
      <c r="G69" s="63">
        <v>25</v>
      </c>
      <c r="H69" s="63">
        <v>19</v>
      </c>
      <c r="I69" s="63">
        <v>28</v>
      </c>
      <c r="J69" s="63">
        <v>30</v>
      </c>
      <c r="K69" s="63">
        <v>16</v>
      </c>
      <c r="L69" s="63">
        <v>13</v>
      </c>
      <c r="M69" s="63">
        <v>16</v>
      </c>
      <c r="N69" s="63">
        <v>18</v>
      </c>
      <c r="O69" s="63">
        <v>17</v>
      </c>
      <c r="P69" s="63">
        <v>25</v>
      </c>
      <c r="Q69" s="63">
        <v>17</v>
      </c>
      <c r="R69" s="63">
        <v>18</v>
      </c>
      <c r="S69" s="63">
        <v>31</v>
      </c>
      <c r="T69" s="63">
        <v>41</v>
      </c>
      <c r="U69" s="63">
        <v>21</v>
      </c>
      <c r="V69" s="63">
        <v>34</v>
      </c>
      <c r="W69" s="63">
        <v>15</v>
      </c>
      <c r="X69" s="63">
        <v>12</v>
      </c>
      <c r="Y69" s="63">
        <v>19</v>
      </c>
      <c r="Z69" s="63">
        <v>13</v>
      </c>
      <c r="AA69" s="63">
        <v>273</v>
      </c>
      <c r="AB69" s="63">
        <v>273</v>
      </c>
      <c r="AC69" s="63">
        <f t="shared" si="1"/>
        <v>546</v>
      </c>
    </row>
    <row r="70" spans="2:29" x14ac:dyDescent="0.55000000000000004">
      <c r="B70" s="354" t="s">
        <v>624</v>
      </c>
      <c r="C70" s="63">
        <v>2</v>
      </c>
      <c r="D70" s="63">
        <v>9</v>
      </c>
      <c r="E70" s="63">
        <v>5</v>
      </c>
      <c r="F70" s="63">
        <v>10</v>
      </c>
      <c r="G70" s="63">
        <v>5</v>
      </c>
      <c r="H70" s="63">
        <v>6</v>
      </c>
      <c r="I70" s="63">
        <v>9</v>
      </c>
      <c r="J70" s="63">
        <v>8</v>
      </c>
      <c r="K70" s="63">
        <v>0</v>
      </c>
      <c r="L70" s="63">
        <v>3</v>
      </c>
      <c r="M70" s="63">
        <v>11</v>
      </c>
      <c r="N70" s="63">
        <v>3</v>
      </c>
      <c r="O70" s="63">
        <v>4</v>
      </c>
      <c r="P70" s="63">
        <v>13</v>
      </c>
      <c r="Q70" s="63">
        <v>5</v>
      </c>
      <c r="R70" s="63">
        <v>5</v>
      </c>
      <c r="S70" s="63">
        <v>7</v>
      </c>
      <c r="T70" s="63">
        <v>7</v>
      </c>
      <c r="U70" s="63">
        <v>8</v>
      </c>
      <c r="V70" s="63">
        <v>11</v>
      </c>
      <c r="W70" s="63">
        <v>7</v>
      </c>
      <c r="X70" s="63">
        <v>9</v>
      </c>
      <c r="Y70" s="63">
        <v>8</v>
      </c>
      <c r="Z70" s="63">
        <v>12</v>
      </c>
      <c r="AA70" s="63">
        <v>71</v>
      </c>
      <c r="AB70" s="63">
        <v>96</v>
      </c>
      <c r="AC70" s="63">
        <f t="shared" si="1"/>
        <v>167</v>
      </c>
    </row>
    <row r="71" spans="2:29" x14ac:dyDescent="0.55000000000000004">
      <c r="B71" s="354" t="s">
        <v>624</v>
      </c>
      <c r="C71" s="63">
        <v>6</v>
      </c>
      <c r="D71" s="63">
        <v>9</v>
      </c>
      <c r="E71" s="63">
        <v>5</v>
      </c>
      <c r="F71" s="63">
        <v>9</v>
      </c>
      <c r="G71" s="63">
        <v>5</v>
      </c>
      <c r="H71" s="63">
        <v>5</v>
      </c>
      <c r="I71" s="63">
        <v>6</v>
      </c>
      <c r="J71" s="63">
        <v>10</v>
      </c>
      <c r="K71" s="63">
        <v>4</v>
      </c>
      <c r="L71" s="63">
        <v>7</v>
      </c>
      <c r="M71" s="63">
        <v>11</v>
      </c>
      <c r="N71" s="63">
        <v>12</v>
      </c>
      <c r="O71" s="63">
        <v>16</v>
      </c>
      <c r="P71" s="63">
        <v>7</v>
      </c>
      <c r="Q71" s="63">
        <v>6</v>
      </c>
      <c r="R71" s="63">
        <v>16</v>
      </c>
      <c r="S71" s="63">
        <v>11</v>
      </c>
      <c r="T71" s="63">
        <v>12</v>
      </c>
      <c r="U71" s="63">
        <v>6</v>
      </c>
      <c r="V71" s="63">
        <v>12</v>
      </c>
      <c r="W71" s="63">
        <v>9</v>
      </c>
      <c r="X71" s="63">
        <v>9</v>
      </c>
      <c r="Y71" s="63">
        <v>9</v>
      </c>
      <c r="Z71" s="63">
        <v>4</v>
      </c>
      <c r="AA71" s="63">
        <v>102</v>
      </c>
      <c r="AB71" s="63">
        <v>112</v>
      </c>
      <c r="AC71" s="63">
        <f t="shared" ref="AC71:AC97" si="2">SUM(AA71:AB71)</f>
        <v>214</v>
      </c>
    </row>
    <row r="72" spans="2:29" x14ac:dyDescent="0.55000000000000004">
      <c r="B72" s="354" t="s">
        <v>624</v>
      </c>
      <c r="C72" s="63">
        <v>50</v>
      </c>
      <c r="D72" s="63">
        <v>61</v>
      </c>
      <c r="E72" s="63">
        <v>48</v>
      </c>
      <c r="F72" s="63">
        <v>54</v>
      </c>
      <c r="G72" s="63">
        <v>37</v>
      </c>
      <c r="H72" s="63">
        <v>38</v>
      </c>
      <c r="I72" s="63">
        <v>52</v>
      </c>
      <c r="J72" s="63">
        <v>55</v>
      </c>
      <c r="K72" s="63">
        <v>40</v>
      </c>
      <c r="L72" s="63">
        <v>41</v>
      </c>
      <c r="M72" s="63">
        <v>34</v>
      </c>
      <c r="N72" s="63">
        <v>45</v>
      </c>
      <c r="O72" s="63">
        <v>36</v>
      </c>
      <c r="P72" s="63">
        <v>35</v>
      </c>
      <c r="Q72" s="63">
        <v>33</v>
      </c>
      <c r="R72" s="63">
        <v>29</v>
      </c>
      <c r="S72" s="63">
        <v>47</v>
      </c>
      <c r="T72" s="63">
        <v>42</v>
      </c>
      <c r="U72" s="63">
        <v>45</v>
      </c>
      <c r="V72" s="63">
        <v>50</v>
      </c>
      <c r="W72" s="63">
        <v>30</v>
      </c>
      <c r="X72" s="63">
        <v>48</v>
      </c>
      <c r="Y72" s="63">
        <v>35</v>
      </c>
      <c r="Z72" s="63">
        <v>33</v>
      </c>
      <c r="AA72" s="63">
        <v>567</v>
      </c>
      <c r="AB72" s="63">
        <v>531</v>
      </c>
      <c r="AC72" s="63">
        <f t="shared" si="2"/>
        <v>1098</v>
      </c>
    </row>
    <row r="73" spans="2:29" x14ac:dyDescent="0.55000000000000004">
      <c r="B73" s="354" t="s">
        <v>624</v>
      </c>
      <c r="C73" s="63">
        <v>6</v>
      </c>
      <c r="D73" s="63">
        <v>10</v>
      </c>
      <c r="E73" s="63">
        <v>25</v>
      </c>
      <c r="F73" s="63">
        <v>9</v>
      </c>
      <c r="G73" s="63">
        <v>12</v>
      </c>
      <c r="H73" s="63">
        <v>10</v>
      </c>
      <c r="I73" s="63">
        <v>10</v>
      </c>
      <c r="J73" s="63">
        <v>10</v>
      </c>
      <c r="K73" s="63">
        <v>7</v>
      </c>
      <c r="L73" s="63">
        <v>11</v>
      </c>
      <c r="M73" s="63">
        <v>13</v>
      </c>
      <c r="N73" s="63">
        <v>10</v>
      </c>
      <c r="O73" s="63">
        <v>8</v>
      </c>
      <c r="P73" s="63">
        <v>10</v>
      </c>
      <c r="Q73" s="63">
        <v>10</v>
      </c>
      <c r="R73" s="63">
        <v>12</v>
      </c>
      <c r="S73" s="63">
        <v>10</v>
      </c>
      <c r="T73" s="63">
        <v>12</v>
      </c>
      <c r="U73" s="63">
        <v>9</v>
      </c>
      <c r="V73" s="63">
        <v>10</v>
      </c>
      <c r="W73" s="63">
        <v>9</v>
      </c>
      <c r="X73" s="63">
        <v>18</v>
      </c>
      <c r="Y73" s="63">
        <v>10</v>
      </c>
      <c r="Z73" s="63">
        <v>12</v>
      </c>
      <c r="AA73" s="63">
        <v>143</v>
      </c>
      <c r="AB73" s="63">
        <v>134</v>
      </c>
      <c r="AC73" s="63">
        <f t="shared" si="2"/>
        <v>277</v>
      </c>
    </row>
    <row r="74" spans="2:29" x14ac:dyDescent="0.55000000000000004">
      <c r="B74" s="354" t="s">
        <v>624</v>
      </c>
      <c r="C74" s="63">
        <v>6</v>
      </c>
      <c r="D74" s="63">
        <v>12</v>
      </c>
      <c r="E74" s="63">
        <v>8</v>
      </c>
      <c r="F74" s="63">
        <v>7</v>
      </c>
      <c r="G74" s="63">
        <v>9</v>
      </c>
      <c r="H74" s="63">
        <v>7</v>
      </c>
      <c r="I74" s="63">
        <v>13</v>
      </c>
      <c r="J74" s="63">
        <v>10</v>
      </c>
      <c r="K74" s="63">
        <v>6</v>
      </c>
      <c r="L74" s="63">
        <v>7</v>
      </c>
      <c r="M74" s="63">
        <v>10</v>
      </c>
      <c r="N74" s="63">
        <v>13</v>
      </c>
      <c r="O74" s="63">
        <v>6</v>
      </c>
      <c r="P74" s="63">
        <v>12</v>
      </c>
      <c r="Q74" s="63">
        <v>13</v>
      </c>
      <c r="R74" s="63">
        <v>15</v>
      </c>
      <c r="S74" s="63">
        <v>3</v>
      </c>
      <c r="T74" s="63">
        <v>10</v>
      </c>
      <c r="U74" s="63">
        <v>16</v>
      </c>
      <c r="V74" s="63">
        <v>14</v>
      </c>
      <c r="W74" s="63">
        <v>6</v>
      </c>
      <c r="X74" s="63">
        <v>10</v>
      </c>
      <c r="Y74" s="63">
        <v>8</v>
      </c>
      <c r="Z74" s="63">
        <v>10</v>
      </c>
      <c r="AA74" s="63">
        <v>116</v>
      </c>
      <c r="AB74" s="63">
        <v>127</v>
      </c>
      <c r="AC74" s="63">
        <f t="shared" si="2"/>
        <v>243</v>
      </c>
    </row>
    <row r="75" spans="2:29" x14ac:dyDescent="0.55000000000000004">
      <c r="B75" s="354" t="s">
        <v>624</v>
      </c>
      <c r="C75" s="63">
        <v>33</v>
      </c>
      <c r="D75" s="63">
        <v>29</v>
      </c>
      <c r="E75" s="63">
        <v>20</v>
      </c>
      <c r="F75" s="63">
        <v>30</v>
      </c>
      <c r="G75" s="63">
        <v>23</v>
      </c>
      <c r="H75" s="63">
        <v>24</v>
      </c>
      <c r="I75" s="63">
        <v>27</v>
      </c>
      <c r="J75" s="63">
        <v>35</v>
      </c>
      <c r="K75" s="63">
        <v>17</v>
      </c>
      <c r="L75" s="63">
        <v>20</v>
      </c>
      <c r="M75" s="63">
        <v>22</v>
      </c>
      <c r="N75" s="63">
        <v>27</v>
      </c>
      <c r="O75" s="63">
        <v>25</v>
      </c>
      <c r="P75" s="63">
        <v>27</v>
      </c>
      <c r="Q75" s="63">
        <v>18</v>
      </c>
      <c r="R75" s="63">
        <v>21</v>
      </c>
      <c r="S75" s="63">
        <v>22</v>
      </c>
      <c r="T75" s="63">
        <v>23</v>
      </c>
      <c r="U75" s="63">
        <v>36</v>
      </c>
      <c r="V75" s="63">
        <v>30</v>
      </c>
      <c r="W75" s="63">
        <v>20</v>
      </c>
      <c r="X75" s="63">
        <v>23</v>
      </c>
      <c r="Y75" s="63">
        <v>21</v>
      </c>
      <c r="Z75" s="63">
        <v>25</v>
      </c>
      <c r="AA75" s="63">
        <v>318</v>
      </c>
      <c r="AB75" s="63">
        <v>314</v>
      </c>
      <c r="AC75" s="63">
        <f t="shared" si="2"/>
        <v>632</v>
      </c>
    </row>
    <row r="76" spans="2:29" x14ac:dyDescent="0.55000000000000004">
      <c r="B76" s="354" t="s">
        <v>624</v>
      </c>
      <c r="C76" s="63">
        <v>7</v>
      </c>
      <c r="D76" s="63">
        <v>7</v>
      </c>
      <c r="E76" s="63">
        <v>9</v>
      </c>
      <c r="F76" s="63">
        <v>9</v>
      </c>
      <c r="G76" s="63">
        <v>6</v>
      </c>
      <c r="H76" s="63">
        <v>8</v>
      </c>
      <c r="I76" s="63">
        <v>8</v>
      </c>
      <c r="J76" s="63">
        <v>7</v>
      </c>
      <c r="K76" s="63">
        <v>10</v>
      </c>
      <c r="L76" s="63">
        <v>9</v>
      </c>
      <c r="M76" s="63">
        <v>12</v>
      </c>
      <c r="N76" s="63">
        <v>8</v>
      </c>
      <c r="O76" s="63">
        <v>14</v>
      </c>
      <c r="P76" s="63">
        <v>7</v>
      </c>
      <c r="Q76" s="63">
        <v>6</v>
      </c>
      <c r="R76" s="63">
        <v>8</v>
      </c>
      <c r="S76" s="63">
        <v>5</v>
      </c>
      <c r="T76" s="63">
        <v>11</v>
      </c>
      <c r="U76" s="63">
        <v>11</v>
      </c>
      <c r="V76" s="63">
        <v>13</v>
      </c>
      <c r="W76" s="63">
        <v>11</v>
      </c>
      <c r="X76" s="63">
        <v>8</v>
      </c>
      <c r="Y76" s="63">
        <v>15</v>
      </c>
      <c r="Z76" s="63">
        <v>9</v>
      </c>
      <c r="AA76" s="63">
        <v>134</v>
      </c>
      <c r="AB76" s="63">
        <v>104</v>
      </c>
      <c r="AC76" s="63">
        <f t="shared" si="2"/>
        <v>238</v>
      </c>
    </row>
    <row r="77" spans="2:29" x14ac:dyDescent="0.55000000000000004">
      <c r="B77" s="354" t="s">
        <v>625</v>
      </c>
      <c r="C77" s="63">
        <v>9</v>
      </c>
      <c r="D77" s="63">
        <v>13</v>
      </c>
      <c r="E77" s="63">
        <v>5</v>
      </c>
      <c r="F77" s="63">
        <v>11</v>
      </c>
      <c r="G77" s="63">
        <v>19</v>
      </c>
      <c r="H77" s="63">
        <v>6</v>
      </c>
      <c r="I77" s="63">
        <v>4</v>
      </c>
      <c r="J77" s="63">
        <v>11</v>
      </c>
      <c r="K77" s="63">
        <v>7</v>
      </c>
      <c r="L77" s="63">
        <v>6</v>
      </c>
      <c r="M77" s="63">
        <v>9</v>
      </c>
      <c r="N77" s="63">
        <v>10</v>
      </c>
      <c r="O77" s="63">
        <v>11</v>
      </c>
      <c r="P77" s="63">
        <v>10</v>
      </c>
      <c r="Q77" s="63">
        <v>6</v>
      </c>
      <c r="R77" s="63">
        <v>8</v>
      </c>
      <c r="S77" s="63">
        <v>13</v>
      </c>
      <c r="T77" s="63">
        <v>11</v>
      </c>
      <c r="U77" s="63">
        <v>11</v>
      </c>
      <c r="V77" s="63">
        <v>3</v>
      </c>
      <c r="W77" s="63">
        <v>5</v>
      </c>
      <c r="X77" s="63">
        <v>6</v>
      </c>
      <c r="Y77" s="63">
        <v>8</v>
      </c>
      <c r="Z77" s="63">
        <v>4</v>
      </c>
      <c r="AA77" s="63">
        <v>121</v>
      </c>
      <c r="AB77" s="63">
        <v>99</v>
      </c>
      <c r="AC77" s="63">
        <f t="shared" si="2"/>
        <v>220</v>
      </c>
    </row>
    <row r="78" spans="2:29" x14ac:dyDescent="0.55000000000000004">
      <c r="B78" s="354" t="s">
        <v>625</v>
      </c>
      <c r="C78" s="63">
        <v>13</v>
      </c>
      <c r="D78" s="63">
        <v>9</v>
      </c>
      <c r="E78" s="63">
        <v>6</v>
      </c>
      <c r="F78" s="63">
        <v>9</v>
      </c>
      <c r="G78" s="63">
        <v>8</v>
      </c>
      <c r="H78" s="63">
        <v>13</v>
      </c>
      <c r="I78" s="63">
        <v>9</v>
      </c>
      <c r="J78" s="63">
        <v>12</v>
      </c>
      <c r="K78" s="63">
        <v>9</v>
      </c>
      <c r="L78" s="63">
        <v>6</v>
      </c>
      <c r="M78" s="63">
        <v>4</v>
      </c>
      <c r="N78" s="63">
        <v>6</v>
      </c>
      <c r="O78" s="63">
        <v>4</v>
      </c>
      <c r="P78" s="63">
        <v>6</v>
      </c>
      <c r="Q78" s="63">
        <v>10</v>
      </c>
      <c r="R78" s="63">
        <v>8</v>
      </c>
      <c r="S78" s="63">
        <v>12</v>
      </c>
      <c r="T78" s="63">
        <v>7</v>
      </c>
      <c r="U78" s="63">
        <v>10</v>
      </c>
      <c r="V78" s="63">
        <v>14</v>
      </c>
      <c r="W78" s="63">
        <v>6</v>
      </c>
      <c r="X78" s="63">
        <v>12</v>
      </c>
      <c r="Y78" s="63">
        <v>6</v>
      </c>
      <c r="Z78" s="63">
        <v>9</v>
      </c>
      <c r="AA78" s="63">
        <v>115</v>
      </c>
      <c r="AB78" s="63">
        <v>111</v>
      </c>
      <c r="AC78" s="63">
        <f t="shared" si="2"/>
        <v>226</v>
      </c>
    </row>
    <row r="79" spans="2:29" x14ac:dyDescent="0.55000000000000004">
      <c r="B79" s="354" t="s">
        <v>625</v>
      </c>
      <c r="C79" s="63">
        <v>8</v>
      </c>
      <c r="D79" s="63">
        <v>19</v>
      </c>
      <c r="E79" s="63">
        <v>5</v>
      </c>
      <c r="F79" s="63">
        <v>12</v>
      </c>
      <c r="G79" s="63">
        <v>19</v>
      </c>
      <c r="H79" s="63">
        <v>14</v>
      </c>
      <c r="I79" s="63">
        <v>13</v>
      </c>
      <c r="J79" s="63">
        <v>18</v>
      </c>
      <c r="K79" s="63">
        <v>16</v>
      </c>
      <c r="L79" s="63">
        <v>10</v>
      </c>
      <c r="M79" s="63">
        <v>11</v>
      </c>
      <c r="N79" s="63">
        <v>14</v>
      </c>
      <c r="O79" s="63">
        <v>12</v>
      </c>
      <c r="P79" s="63">
        <v>12</v>
      </c>
      <c r="Q79" s="63">
        <v>12</v>
      </c>
      <c r="R79" s="63">
        <v>13</v>
      </c>
      <c r="S79" s="63">
        <v>12</v>
      </c>
      <c r="T79" s="63">
        <v>13</v>
      </c>
      <c r="U79" s="63">
        <v>17</v>
      </c>
      <c r="V79" s="63">
        <v>16</v>
      </c>
      <c r="W79" s="63">
        <v>10</v>
      </c>
      <c r="X79" s="63">
        <v>8</v>
      </c>
      <c r="Y79" s="63">
        <v>13</v>
      </c>
      <c r="Z79" s="63">
        <v>10</v>
      </c>
      <c r="AA79" s="63">
        <v>180</v>
      </c>
      <c r="AB79" s="63">
        <v>159</v>
      </c>
      <c r="AC79" s="63">
        <f t="shared" si="2"/>
        <v>339</v>
      </c>
    </row>
    <row r="80" spans="2:29" x14ac:dyDescent="0.55000000000000004">
      <c r="B80" s="354" t="s">
        <v>625</v>
      </c>
      <c r="C80" s="63">
        <v>10</v>
      </c>
      <c r="D80" s="63">
        <v>16</v>
      </c>
      <c r="E80" s="63">
        <v>15</v>
      </c>
      <c r="F80" s="63">
        <v>4</v>
      </c>
      <c r="G80" s="63">
        <v>11</v>
      </c>
      <c r="H80" s="63">
        <v>15</v>
      </c>
      <c r="I80" s="63">
        <v>18</v>
      </c>
      <c r="J80" s="63">
        <v>13</v>
      </c>
      <c r="K80" s="63">
        <v>11</v>
      </c>
      <c r="L80" s="63">
        <v>13</v>
      </c>
      <c r="M80" s="63">
        <v>10</v>
      </c>
      <c r="N80" s="63">
        <v>10</v>
      </c>
      <c r="O80" s="63">
        <v>13</v>
      </c>
      <c r="P80" s="63">
        <v>9</v>
      </c>
      <c r="Q80" s="63">
        <v>8</v>
      </c>
      <c r="R80" s="63">
        <v>4</v>
      </c>
      <c r="S80" s="63">
        <v>15</v>
      </c>
      <c r="T80" s="63">
        <v>17</v>
      </c>
      <c r="U80" s="63">
        <v>11</v>
      </c>
      <c r="V80" s="63">
        <v>15</v>
      </c>
      <c r="W80" s="63">
        <v>11</v>
      </c>
      <c r="X80" s="63">
        <v>27</v>
      </c>
      <c r="Y80" s="63">
        <v>17</v>
      </c>
      <c r="Z80" s="63">
        <v>31</v>
      </c>
      <c r="AA80" s="63">
        <v>172</v>
      </c>
      <c r="AB80" s="63">
        <v>174</v>
      </c>
      <c r="AC80" s="63">
        <f t="shared" si="2"/>
        <v>346</v>
      </c>
    </row>
    <row r="81" spans="2:29" x14ac:dyDescent="0.55000000000000004">
      <c r="B81" s="354" t="s">
        <v>625</v>
      </c>
      <c r="C81" s="63">
        <v>4</v>
      </c>
      <c r="D81" s="63">
        <v>12</v>
      </c>
      <c r="E81" s="63">
        <v>4</v>
      </c>
      <c r="F81" s="63">
        <v>10</v>
      </c>
      <c r="G81" s="63">
        <v>10</v>
      </c>
      <c r="H81" s="63">
        <v>8</v>
      </c>
      <c r="I81" s="63">
        <v>8</v>
      </c>
      <c r="J81" s="63">
        <v>13</v>
      </c>
      <c r="K81" s="63">
        <v>5</v>
      </c>
      <c r="L81" s="63">
        <v>12</v>
      </c>
      <c r="M81" s="63">
        <v>5</v>
      </c>
      <c r="N81" s="63">
        <v>7</v>
      </c>
      <c r="O81" s="63">
        <v>6</v>
      </c>
      <c r="P81" s="63">
        <v>10</v>
      </c>
      <c r="Q81" s="63">
        <v>8</v>
      </c>
      <c r="R81" s="63">
        <v>4</v>
      </c>
      <c r="S81" s="63">
        <v>4</v>
      </c>
      <c r="T81" s="63">
        <v>13</v>
      </c>
      <c r="U81" s="63">
        <v>6</v>
      </c>
      <c r="V81" s="63">
        <v>6</v>
      </c>
      <c r="W81" s="63">
        <v>7</v>
      </c>
      <c r="X81" s="63">
        <v>8</v>
      </c>
      <c r="Y81" s="63">
        <v>7</v>
      </c>
      <c r="Z81" s="63">
        <v>1</v>
      </c>
      <c r="AA81" s="63">
        <v>84</v>
      </c>
      <c r="AB81" s="63">
        <v>104</v>
      </c>
      <c r="AC81" s="63">
        <f t="shared" si="2"/>
        <v>188</v>
      </c>
    </row>
    <row r="82" spans="2:29" x14ac:dyDescent="0.55000000000000004">
      <c r="B82" s="354" t="s">
        <v>625</v>
      </c>
      <c r="C82" s="63">
        <v>5</v>
      </c>
      <c r="D82" s="63">
        <v>10</v>
      </c>
      <c r="E82" s="63">
        <v>7</v>
      </c>
      <c r="F82" s="63">
        <v>7</v>
      </c>
      <c r="G82" s="63">
        <v>5</v>
      </c>
      <c r="H82" s="63">
        <v>12</v>
      </c>
      <c r="I82" s="63">
        <v>14</v>
      </c>
      <c r="J82" s="63">
        <v>8</v>
      </c>
      <c r="K82" s="63">
        <v>8</v>
      </c>
      <c r="L82" s="63">
        <v>7</v>
      </c>
      <c r="M82" s="63">
        <v>9</v>
      </c>
      <c r="N82" s="63">
        <v>6</v>
      </c>
      <c r="O82" s="63">
        <v>7</v>
      </c>
      <c r="P82" s="63">
        <v>4</v>
      </c>
      <c r="Q82" s="63">
        <v>5</v>
      </c>
      <c r="R82" s="63">
        <v>5</v>
      </c>
      <c r="S82" s="63">
        <v>4</v>
      </c>
      <c r="T82" s="63">
        <v>7</v>
      </c>
      <c r="U82" s="63">
        <v>12</v>
      </c>
      <c r="V82" s="63">
        <v>8</v>
      </c>
      <c r="W82" s="63">
        <v>5</v>
      </c>
      <c r="X82" s="63">
        <v>10</v>
      </c>
      <c r="Y82" s="63">
        <v>5</v>
      </c>
      <c r="Z82" s="63">
        <v>8</v>
      </c>
      <c r="AA82" s="63">
        <v>102</v>
      </c>
      <c r="AB82" s="63">
        <v>92</v>
      </c>
      <c r="AC82" s="63">
        <f t="shared" si="2"/>
        <v>194</v>
      </c>
    </row>
    <row r="83" spans="2:29" x14ac:dyDescent="0.55000000000000004">
      <c r="B83" s="354" t="s">
        <v>625</v>
      </c>
      <c r="C83" s="63">
        <v>17</v>
      </c>
      <c r="D83" s="63">
        <v>14</v>
      </c>
      <c r="E83" s="63">
        <v>13</v>
      </c>
      <c r="F83" s="63">
        <v>13</v>
      </c>
      <c r="G83" s="63">
        <v>15</v>
      </c>
      <c r="H83" s="63">
        <v>18</v>
      </c>
      <c r="I83" s="63">
        <v>12</v>
      </c>
      <c r="J83" s="63">
        <v>16</v>
      </c>
      <c r="K83" s="63">
        <v>15</v>
      </c>
      <c r="L83" s="63">
        <v>21</v>
      </c>
      <c r="M83" s="63">
        <v>20</v>
      </c>
      <c r="N83" s="63">
        <v>15</v>
      </c>
      <c r="O83" s="63">
        <v>13</v>
      </c>
      <c r="P83" s="63">
        <v>14</v>
      </c>
      <c r="Q83" s="63">
        <v>9</v>
      </c>
      <c r="R83" s="63">
        <v>9</v>
      </c>
      <c r="S83" s="63">
        <v>11</v>
      </c>
      <c r="T83" s="63">
        <v>16</v>
      </c>
      <c r="U83" s="63">
        <v>7</v>
      </c>
      <c r="V83" s="63">
        <v>8</v>
      </c>
      <c r="W83" s="63">
        <v>15</v>
      </c>
      <c r="X83" s="63">
        <v>11</v>
      </c>
      <c r="Y83" s="63">
        <v>10</v>
      </c>
      <c r="Z83" s="63">
        <v>11</v>
      </c>
      <c r="AA83" s="63">
        <v>187</v>
      </c>
      <c r="AB83" s="63">
        <v>166</v>
      </c>
      <c r="AC83" s="63">
        <f t="shared" si="2"/>
        <v>353</v>
      </c>
    </row>
    <row r="84" spans="2:29" x14ac:dyDescent="0.55000000000000004">
      <c r="B84" s="354" t="s">
        <v>625</v>
      </c>
      <c r="C84" s="63">
        <v>8</v>
      </c>
      <c r="D84" s="63">
        <v>10</v>
      </c>
      <c r="E84" s="63">
        <v>14</v>
      </c>
      <c r="F84" s="63">
        <v>15</v>
      </c>
      <c r="G84" s="63">
        <v>11</v>
      </c>
      <c r="H84" s="63">
        <v>11</v>
      </c>
      <c r="I84" s="63">
        <v>16</v>
      </c>
      <c r="J84" s="63">
        <v>14</v>
      </c>
      <c r="K84" s="63">
        <v>9</v>
      </c>
      <c r="L84" s="63">
        <v>17</v>
      </c>
      <c r="M84" s="63">
        <v>16</v>
      </c>
      <c r="N84" s="63">
        <v>14</v>
      </c>
      <c r="O84" s="63">
        <v>8</v>
      </c>
      <c r="P84" s="63">
        <v>12</v>
      </c>
      <c r="Q84" s="63">
        <v>5</v>
      </c>
      <c r="R84" s="63">
        <v>9</v>
      </c>
      <c r="S84" s="63">
        <v>16</v>
      </c>
      <c r="T84" s="63">
        <v>14</v>
      </c>
      <c r="U84" s="63">
        <v>14</v>
      </c>
      <c r="V84" s="63">
        <v>11</v>
      </c>
      <c r="W84" s="63">
        <v>13</v>
      </c>
      <c r="X84" s="63">
        <v>11</v>
      </c>
      <c r="Y84" s="63">
        <v>8</v>
      </c>
      <c r="Z84" s="63">
        <v>13</v>
      </c>
      <c r="AA84" s="63">
        <v>156</v>
      </c>
      <c r="AB84" s="63">
        <v>151</v>
      </c>
      <c r="AC84" s="63">
        <f t="shared" si="2"/>
        <v>307</v>
      </c>
    </row>
    <row r="85" spans="2:29" x14ac:dyDescent="0.55000000000000004">
      <c r="B85" s="354" t="s">
        <v>625</v>
      </c>
      <c r="C85" s="63">
        <v>70</v>
      </c>
      <c r="D85" s="63">
        <v>74</v>
      </c>
      <c r="E85" s="63">
        <v>78</v>
      </c>
      <c r="F85" s="63">
        <v>65</v>
      </c>
      <c r="G85" s="63">
        <v>58</v>
      </c>
      <c r="H85" s="63">
        <v>56</v>
      </c>
      <c r="I85" s="63">
        <v>52</v>
      </c>
      <c r="J85" s="63">
        <v>63</v>
      </c>
      <c r="K85" s="63">
        <v>25</v>
      </c>
      <c r="L85" s="63">
        <v>28</v>
      </c>
      <c r="M85" s="63">
        <v>24</v>
      </c>
      <c r="N85" s="63">
        <v>25</v>
      </c>
      <c r="O85" s="63">
        <v>23</v>
      </c>
      <c r="P85" s="63">
        <v>27</v>
      </c>
      <c r="Q85" s="63">
        <v>23</v>
      </c>
      <c r="R85" s="63">
        <v>12</v>
      </c>
      <c r="S85" s="63">
        <v>27</v>
      </c>
      <c r="T85" s="63">
        <v>24</v>
      </c>
      <c r="U85" s="63">
        <v>30</v>
      </c>
      <c r="V85" s="63">
        <v>30</v>
      </c>
      <c r="W85" s="63">
        <v>14</v>
      </c>
      <c r="X85" s="63">
        <v>18</v>
      </c>
      <c r="Y85" s="63">
        <v>30</v>
      </c>
      <c r="Z85" s="63">
        <v>31</v>
      </c>
      <c r="AA85" s="63">
        <v>504</v>
      </c>
      <c r="AB85" s="63">
        <v>453</v>
      </c>
      <c r="AC85" s="63">
        <f t="shared" si="2"/>
        <v>957</v>
      </c>
    </row>
    <row r="86" spans="2:29" x14ac:dyDescent="0.55000000000000004">
      <c r="B86" s="354" t="s">
        <v>625</v>
      </c>
      <c r="C86" s="63">
        <v>3</v>
      </c>
      <c r="D86" s="63">
        <v>10</v>
      </c>
      <c r="E86" s="63">
        <v>2</v>
      </c>
      <c r="F86" s="63">
        <v>5</v>
      </c>
      <c r="G86" s="63">
        <v>8</v>
      </c>
      <c r="H86" s="63">
        <v>16</v>
      </c>
      <c r="I86" s="63">
        <v>8</v>
      </c>
      <c r="J86" s="63">
        <v>7</v>
      </c>
      <c r="K86" s="63">
        <v>6</v>
      </c>
      <c r="L86" s="63">
        <v>14</v>
      </c>
      <c r="M86" s="63">
        <v>8</v>
      </c>
      <c r="N86" s="63">
        <v>7</v>
      </c>
      <c r="O86" s="63">
        <v>8</v>
      </c>
      <c r="P86" s="63">
        <v>7</v>
      </c>
      <c r="Q86" s="63">
        <v>7</v>
      </c>
      <c r="R86" s="63">
        <v>6</v>
      </c>
      <c r="S86" s="63">
        <v>10</v>
      </c>
      <c r="T86" s="63">
        <v>2</v>
      </c>
      <c r="U86" s="63">
        <v>6</v>
      </c>
      <c r="V86" s="63">
        <v>9</v>
      </c>
      <c r="W86" s="63">
        <v>9</v>
      </c>
      <c r="X86" s="63">
        <v>7</v>
      </c>
      <c r="Y86" s="63">
        <v>3</v>
      </c>
      <c r="Z86" s="63">
        <v>0</v>
      </c>
      <c r="AA86" s="63">
        <v>90</v>
      </c>
      <c r="AB86" s="63">
        <v>90</v>
      </c>
      <c r="AC86" s="63">
        <f t="shared" si="2"/>
        <v>180</v>
      </c>
    </row>
    <row r="87" spans="2:29" x14ac:dyDescent="0.55000000000000004">
      <c r="B87" s="354" t="s">
        <v>625</v>
      </c>
      <c r="C87" s="63">
        <v>44</v>
      </c>
      <c r="D87" s="63">
        <v>37</v>
      </c>
      <c r="E87" s="63">
        <v>41</v>
      </c>
      <c r="F87" s="63">
        <v>34</v>
      </c>
      <c r="G87" s="63">
        <v>56</v>
      </c>
      <c r="H87" s="63">
        <v>52</v>
      </c>
      <c r="I87" s="63">
        <v>55</v>
      </c>
      <c r="J87" s="63">
        <v>52</v>
      </c>
      <c r="K87" s="63">
        <v>24</v>
      </c>
      <c r="L87" s="63">
        <v>37</v>
      </c>
      <c r="M87" s="63">
        <v>30</v>
      </c>
      <c r="N87" s="63">
        <v>28</v>
      </c>
      <c r="O87" s="63">
        <v>20</v>
      </c>
      <c r="P87" s="63">
        <v>19</v>
      </c>
      <c r="Q87" s="63">
        <v>25</v>
      </c>
      <c r="R87" s="63">
        <v>19</v>
      </c>
      <c r="S87" s="63">
        <v>23</v>
      </c>
      <c r="T87" s="63">
        <v>32</v>
      </c>
      <c r="U87" s="63">
        <v>23</v>
      </c>
      <c r="V87" s="63">
        <v>22</v>
      </c>
      <c r="W87" s="63">
        <v>32</v>
      </c>
      <c r="X87" s="63">
        <v>30</v>
      </c>
      <c r="Y87" s="63">
        <v>19</v>
      </c>
      <c r="Z87" s="63">
        <v>22</v>
      </c>
      <c r="AA87" s="63">
        <v>440</v>
      </c>
      <c r="AB87" s="63">
        <v>384</v>
      </c>
      <c r="AC87" s="63">
        <f t="shared" si="2"/>
        <v>824</v>
      </c>
    </row>
    <row r="88" spans="2:29" x14ac:dyDescent="0.55000000000000004">
      <c r="B88" s="354" t="s">
        <v>625</v>
      </c>
      <c r="C88" s="63">
        <v>13</v>
      </c>
      <c r="D88" s="63">
        <v>19</v>
      </c>
      <c r="E88" s="63">
        <v>20</v>
      </c>
      <c r="F88" s="63">
        <v>14</v>
      </c>
      <c r="G88" s="63">
        <v>15</v>
      </c>
      <c r="H88" s="63">
        <v>23</v>
      </c>
      <c r="I88" s="63">
        <v>14</v>
      </c>
      <c r="J88" s="63">
        <v>17</v>
      </c>
      <c r="K88" s="63">
        <v>15</v>
      </c>
      <c r="L88" s="63">
        <v>10</v>
      </c>
      <c r="M88" s="63">
        <v>10</v>
      </c>
      <c r="N88" s="63">
        <v>12</v>
      </c>
      <c r="O88" s="63">
        <v>10</v>
      </c>
      <c r="P88" s="63">
        <v>10</v>
      </c>
      <c r="Q88" s="63">
        <v>12</v>
      </c>
      <c r="R88" s="63">
        <v>19</v>
      </c>
      <c r="S88" s="63">
        <v>15</v>
      </c>
      <c r="T88" s="63">
        <v>9</v>
      </c>
      <c r="U88" s="63">
        <v>16</v>
      </c>
      <c r="V88" s="63">
        <v>23</v>
      </c>
      <c r="W88" s="63">
        <v>20</v>
      </c>
      <c r="X88" s="63">
        <v>17</v>
      </c>
      <c r="Y88" s="63">
        <v>15</v>
      </c>
      <c r="Z88" s="63">
        <v>21</v>
      </c>
      <c r="AA88" s="63">
        <v>205</v>
      </c>
      <c r="AB88" s="63">
        <v>194</v>
      </c>
      <c r="AC88" s="63">
        <f t="shared" si="2"/>
        <v>399</v>
      </c>
    </row>
    <row r="89" spans="2:29" x14ac:dyDescent="0.55000000000000004">
      <c r="B89" s="354" t="s">
        <v>625</v>
      </c>
      <c r="C89" s="63">
        <v>30</v>
      </c>
      <c r="D89" s="63">
        <v>42</v>
      </c>
      <c r="E89" s="63">
        <v>54</v>
      </c>
      <c r="F89" s="63">
        <v>28</v>
      </c>
      <c r="G89" s="63">
        <v>41</v>
      </c>
      <c r="H89" s="63">
        <v>36</v>
      </c>
      <c r="I89" s="63">
        <v>46</v>
      </c>
      <c r="J89" s="63">
        <v>35</v>
      </c>
      <c r="K89" s="63">
        <v>34</v>
      </c>
      <c r="L89" s="63">
        <v>44</v>
      </c>
      <c r="M89" s="63">
        <v>39</v>
      </c>
      <c r="N89" s="63">
        <v>26</v>
      </c>
      <c r="O89" s="63">
        <v>30</v>
      </c>
      <c r="P89" s="63">
        <v>35</v>
      </c>
      <c r="Q89" s="63">
        <v>40</v>
      </c>
      <c r="R89" s="63">
        <v>31</v>
      </c>
      <c r="S89" s="63">
        <v>33</v>
      </c>
      <c r="T89" s="63">
        <v>37</v>
      </c>
      <c r="U89" s="63">
        <v>37</v>
      </c>
      <c r="V89" s="63">
        <v>32</v>
      </c>
      <c r="W89" s="63">
        <v>30</v>
      </c>
      <c r="X89" s="63">
        <v>32</v>
      </c>
      <c r="Y89" s="63">
        <v>32</v>
      </c>
      <c r="Z89" s="63">
        <v>29</v>
      </c>
      <c r="AA89" s="63">
        <v>514</v>
      </c>
      <c r="AB89" s="63">
        <v>407</v>
      </c>
      <c r="AC89" s="63">
        <f t="shared" si="2"/>
        <v>921</v>
      </c>
    </row>
    <row r="90" spans="2:29" x14ac:dyDescent="0.55000000000000004">
      <c r="B90" s="354" t="s">
        <v>625</v>
      </c>
      <c r="C90" s="63">
        <v>20</v>
      </c>
      <c r="D90" s="63">
        <v>12</v>
      </c>
      <c r="E90" s="63">
        <v>13</v>
      </c>
      <c r="F90" s="63">
        <v>21</v>
      </c>
      <c r="G90" s="63">
        <v>13</v>
      </c>
      <c r="H90" s="63">
        <v>12</v>
      </c>
      <c r="I90" s="63">
        <v>19</v>
      </c>
      <c r="J90" s="63">
        <v>18</v>
      </c>
      <c r="K90" s="63">
        <v>18</v>
      </c>
      <c r="L90" s="63">
        <v>16</v>
      </c>
      <c r="M90" s="63">
        <v>20</v>
      </c>
      <c r="N90" s="63">
        <v>13</v>
      </c>
      <c r="O90" s="63">
        <v>5</v>
      </c>
      <c r="P90" s="63">
        <v>15</v>
      </c>
      <c r="Q90" s="63">
        <v>4</v>
      </c>
      <c r="R90" s="63">
        <v>8</v>
      </c>
      <c r="S90" s="63">
        <v>16</v>
      </c>
      <c r="T90" s="63">
        <v>17</v>
      </c>
      <c r="U90" s="63">
        <v>18</v>
      </c>
      <c r="V90" s="63">
        <v>24</v>
      </c>
      <c r="W90" s="63">
        <v>21</v>
      </c>
      <c r="X90" s="63">
        <v>21</v>
      </c>
      <c r="Y90" s="63">
        <v>23</v>
      </c>
      <c r="Z90" s="63">
        <v>11</v>
      </c>
      <c r="AA90" s="63">
        <v>226</v>
      </c>
      <c r="AB90" s="63">
        <v>188</v>
      </c>
      <c r="AC90" s="63">
        <f t="shared" si="2"/>
        <v>414</v>
      </c>
    </row>
    <row r="91" spans="2:29" x14ac:dyDescent="0.55000000000000004">
      <c r="B91" s="354" t="s">
        <v>625</v>
      </c>
      <c r="C91" s="63">
        <v>18</v>
      </c>
      <c r="D91" s="63">
        <v>16</v>
      </c>
      <c r="E91" s="63">
        <v>17</v>
      </c>
      <c r="F91" s="63">
        <v>15</v>
      </c>
      <c r="G91" s="63">
        <v>16</v>
      </c>
      <c r="H91" s="63">
        <v>22</v>
      </c>
      <c r="I91" s="63">
        <v>24</v>
      </c>
      <c r="J91" s="63">
        <v>18</v>
      </c>
      <c r="K91" s="63">
        <v>13</v>
      </c>
      <c r="L91" s="63">
        <v>10</v>
      </c>
      <c r="M91" s="63">
        <v>18</v>
      </c>
      <c r="N91" s="63">
        <v>16</v>
      </c>
      <c r="O91" s="63">
        <v>10</v>
      </c>
      <c r="P91" s="63">
        <v>14</v>
      </c>
      <c r="Q91" s="63">
        <v>5</v>
      </c>
      <c r="R91" s="63">
        <v>10</v>
      </c>
      <c r="S91" s="63">
        <v>22</v>
      </c>
      <c r="T91" s="63">
        <v>15</v>
      </c>
      <c r="U91" s="63">
        <v>11</v>
      </c>
      <c r="V91" s="63">
        <v>10</v>
      </c>
      <c r="W91" s="63">
        <v>8</v>
      </c>
      <c r="X91" s="63">
        <v>12</v>
      </c>
      <c r="Y91" s="63">
        <v>21</v>
      </c>
      <c r="Z91" s="63">
        <v>16</v>
      </c>
      <c r="AA91" s="63">
        <v>209</v>
      </c>
      <c r="AB91" s="63">
        <v>174</v>
      </c>
      <c r="AC91" s="63">
        <f t="shared" si="2"/>
        <v>383</v>
      </c>
    </row>
    <row r="92" spans="2:29" x14ac:dyDescent="0.55000000000000004">
      <c r="B92" s="354" t="s">
        <v>625</v>
      </c>
      <c r="C92" s="63">
        <v>7</v>
      </c>
      <c r="D92" s="63">
        <v>9</v>
      </c>
      <c r="E92" s="63">
        <v>3</v>
      </c>
      <c r="F92" s="63">
        <v>8</v>
      </c>
      <c r="G92" s="63">
        <v>11</v>
      </c>
      <c r="H92" s="63">
        <v>8</v>
      </c>
      <c r="I92" s="63">
        <v>10</v>
      </c>
      <c r="J92" s="63">
        <v>6</v>
      </c>
      <c r="K92" s="63">
        <v>12</v>
      </c>
      <c r="L92" s="63">
        <v>10</v>
      </c>
      <c r="M92" s="63">
        <v>6</v>
      </c>
      <c r="N92" s="63">
        <v>8</v>
      </c>
      <c r="O92" s="63">
        <v>11</v>
      </c>
      <c r="P92" s="63">
        <v>6</v>
      </c>
      <c r="Q92" s="63">
        <v>6</v>
      </c>
      <c r="R92" s="63">
        <v>7</v>
      </c>
      <c r="S92" s="63">
        <v>5</v>
      </c>
      <c r="T92" s="63">
        <v>10</v>
      </c>
      <c r="U92" s="63">
        <v>13</v>
      </c>
      <c r="V92" s="63">
        <v>10</v>
      </c>
      <c r="W92" s="63">
        <v>4</v>
      </c>
      <c r="X92" s="63">
        <v>6</v>
      </c>
      <c r="Y92" s="63">
        <v>7</v>
      </c>
      <c r="Z92" s="63">
        <v>7</v>
      </c>
      <c r="AA92" s="63">
        <v>119</v>
      </c>
      <c r="AB92" s="63">
        <v>95</v>
      </c>
      <c r="AC92" s="63">
        <f t="shared" si="2"/>
        <v>214</v>
      </c>
    </row>
    <row r="93" spans="2:29" x14ac:dyDescent="0.55000000000000004">
      <c r="B93" s="354" t="s">
        <v>625</v>
      </c>
      <c r="C93" s="63">
        <v>8</v>
      </c>
      <c r="D93" s="63">
        <v>9</v>
      </c>
      <c r="E93" s="63">
        <v>7</v>
      </c>
      <c r="F93" s="63">
        <v>5</v>
      </c>
      <c r="G93" s="63">
        <v>9</v>
      </c>
      <c r="H93" s="63">
        <v>6</v>
      </c>
      <c r="I93" s="63">
        <v>6</v>
      </c>
      <c r="J93" s="63">
        <v>12</v>
      </c>
      <c r="K93" s="63">
        <v>3</v>
      </c>
      <c r="L93" s="63">
        <v>8</v>
      </c>
      <c r="M93" s="63">
        <v>2</v>
      </c>
      <c r="N93" s="63">
        <v>6</v>
      </c>
      <c r="O93" s="63">
        <v>2</v>
      </c>
      <c r="P93" s="63">
        <v>5</v>
      </c>
      <c r="Q93" s="63">
        <v>4</v>
      </c>
      <c r="R93" s="63">
        <v>6</v>
      </c>
      <c r="S93" s="63">
        <v>7</v>
      </c>
      <c r="T93" s="63">
        <v>6</v>
      </c>
      <c r="U93" s="63">
        <v>5</v>
      </c>
      <c r="V93" s="63">
        <v>9</v>
      </c>
      <c r="W93" s="63">
        <v>3</v>
      </c>
      <c r="X93" s="63">
        <v>5</v>
      </c>
      <c r="Y93" s="63">
        <v>2</v>
      </c>
      <c r="Z93" s="63">
        <v>3</v>
      </c>
      <c r="AA93" s="63">
        <v>64</v>
      </c>
      <c r="AB93" s="63">
        <v>80</v>
      </c>
      <c r="AC93" s="63">
        <f t="shared" si="2"/>
        <v>144</v>
      </c>
    </row>
    <row r="94" spans="2:29" x14ac:dyDescent="0.55000000000000004">
      <c r="B94" s="354" t="s">
        <v>625</v>
      </c>
      <c r="C94" s="63">
        <v>20</v>
      </c>
      <c r="D94" s="63">
        <v>15</v>
      </c>
      <c r="E94" s="63">
        <v>23</v>
      </c>
      <c r="F94" s="63">
        <v>23</v>
      </c>
      <c r="G94" s="63">
        <v>25</v>
      </c>
      <c r="H94" s="63">
        <v>23</v>
      </c>
      <c r="I94" s="63">
        <v>28</v>
      </c>
      <c r="J94" s="63">
        <v>22</v>
      </c>
      <c r="K94" s="63">
        <v>16</v>
      </c>
      <c r="L94" s="63">
        <v>17</v>
      </c>
      <c r="M94" s="63">
        <v>21</v>
      </c>
      <c r="N94" s="63">
        <v>19</v>
      </c>
      <c r="O94" s="63">
        <v>22</v>
      </c>
      <c r="P94" s="63">
        <v>17</v>
      </c>
      <c r="Q94" s="63">
        <v>15</v>
      </c>
      <c r="R94" s="63">
        <v>23</v>
      </c>
      <c r="S94" s="63">
        <v>24</v>
      </c>
      <c r="T94" s="63">
        <v>23</v>
      </c>
      <c r="U94" s="63">
        <v>18</v>
      </c>
      <c r="V94" s="63">
        <v>13</v>
      </c>
      <c r="W94" s="63">
        <v>19</v>
      </c>
      <c r="X94" s="63">
        <v>14</v>
      </c>
      <c r="Y94" s="63">
        <v>9</v>
      </c>
      <c r="Z94" s="63">
        <v>15</v>
      </c>
      <c r="AA94" s="63">
        <v>272</v>
      </c>
      <c r="AB94" s="63">
        <v>224</v>
      </c>
      <c r="AC94" s="63">
        <f t="shared" si="2"/>
        <v>496</v>
      </c>
    </row>
    <row r="95" spans="2:29" x14ac:dyDescent="0.55000000000000004">
      <c r="B95" s="354" t="s">
        <v>626</v>
      </c>
      <c r="C95" s="63">
        <v>64</v>
      </c>
      <c r="D95" s="63">
        <v>76</v>
      </c>
      <c r="E95" s="63">
        <v>63</v>
      </c>
      <c r="F95" s="63">
        <v>69</v>
      </c>
      <c r="G95" s="63">
        <v>56</v>
      </c>
      <c r="H95" s="63">
        <v>57</v>
      </c>
      <c r="I95" s="63">
        <v>76</v>
      </c>
      <c r="J95" s="63">
        <v>77</v>
      </c>
      <c r="K95" s="63">
        <v>53</v>
      </c>
      <c r="L95" s="63">
        <v>46</v>
      </c>
      <c r="M95" s="63">
        <v>43</v>
      </c>
      <c r="N95" s="63">
        <v>54</v>
      </c>
      <c r="O95" s="63">
        <v>48</v>
      </c>
      <c r="P95" s="63">
        <v>39</v>
      </c>
      <c r="Q95" s="63">
        <v>42</v>
      </c>
      <c r="R95" s="63">
        <v>50</v>
      </c>
      <c r="S95" s="63">
        <v>49</v>
      </c>
      <c r="T95" s="63">
        <v>42</v>
      </c>
      <c r="U95" s="63">
        <v>30</v>
      </c>
      <c r="V95" s="63">
        <v>30</v>
      </c>
      <c r="W95" s="63">
        <v>27</v>
      </c>
      <c r="X95" s="63">
        <v>28</v>
      </c>
      <c r="Y95" s="63">
        <v>32</v>
      </c>
      <c r="Z95" s="63">
        <v>43</v>
      </c>
      <c r="AA95" s="63">
        <v>689</v>
      </c>
      <c r="AB95" s="63">
        <v>611</v>
      </c>
      <c r="AC95" s="63">
        <f t="shared" si="2"/>
        <v>1300</v>
      </c>
    </row>
    <row r="96" spans="2:29" x14ac:dyDescent="0.55000000000000004">
      <c r="B96" s="354" t="s">
        <v>626</v>
      </c>
      <c r="C96" s="63">
        <v>47</v>
      </c>
      <c r="D96" s="63">
        <v>49</v>
      </c>
      <c r="E96" s="63">
        <v>54</v>
      </c>
      <c r="F96" s="63">
        <v>55</v>
      </c>
      <c r="G96" s="63">
        <v>46</v>
      </c>
      <c r="H96" s="63">
        <v>56</v>
      </c>
      <c r="I96" s="63">
        <v>65</v>
      </c>
      <c r="J96" s="63">
        <v>54</v>
      </c>
      <c r="K96" s="63">
        <v>42</v>
      </c>
      <c r="L96" s="63">
        <v>54</v>
      </c>
      <c r="M96" s="63">
        <v>48</v>
      </c>
      <c r="N96" s="63">
        <v>52</v>
      </c>
      <c r="O96" s="63">
        <v>40</v>
      </c>
      <c r="P96" s="63">
        <v>37</v>
      </c>
      <c r="Q96" s="63">
        <v>38</v>
      </c>
      <c r="R96" s="63">
        <v>43</v>
      </c>
      <c r="S96" s="63">
        <v>52</v>
      </c>
      <c r="T96" s="63">
        <v>54</v>
      </c>
      <c r="U96" s="63">
        <v>60</v>
      </c>
      <c r="V96" s="63">
        <v>49</v>
      </c>
      <c r="W96" s="63">
        <v>30</v>
      </c>
      <c r="X96" s="63">
        <v>36</v>
      </c>
      <c r="Y96" s="63">
        <v>39</v>
      </c>
      <c r="Z96" s="63">
        <v>31</v>
      </c>
      <c r="AA96" s="63">
        <v>645</v>
      </c>
      <c r="AB96" s="63">
        <v>570</v>
      </c>
      <c r="AC96" s="63">
        <f t="shared" si="2"/>
        <v>1215</v>
      </c>
    </row>
    <row r="97" spans="2:29" x14ac:dyDescent="0.55000000000000004">
      <c r="B97" s="354" t="s">
        <v>626</v>
      </c>
      <c r="C97" s="63">
        <v>9</v>
      </c>
      <c r="D97" s="63">
        <v>15</v>
      </c>
      <c r="E97" s="63">
        <v>10</v>
      </c>
      <c r="F97" s="63">
        <v>5</v>
      </c>
      <c r="G97" s="63">
        <v>9</v>
      </c>
      <c r="H97" s="63">
        <v>10</v>
      </c>
      <c r="I97" s="63">
        <v>7</v>
      </c>
      <c r="J97" s="63">
        <v>13</v>
      </c>
      <c r="K97" s="63">
        <v>8</v>
      </c>
      <c r="L97" s="63">
        <v>5</v>
      </c>
      <c r="M97" s="63">
        <v>13</v>
      </c>
      <c r="N97" s="63">
        <v>10</v>
      </c>
      <c r="O97" s="63">
        <v>3</v>
      </c>
      <c r="P97" s="63">
        <v>10</v>
      </c>
      <c r="Q97" s="63">
        <v>10</v>
      </c>
      <c r="R97" s="63">
        <v>8</v>
      </c>
      <c r="S97" s="63">
        <v>10</v>
      </c>
      <c r="T97" s="63">
        <v>12</v>
      </c>
      <c r="U97" s="63">
        <v>10</v>
      </c>
      <c r="V97" s="63">
        <v>14</v>
      </c>
      <c r="W97" s="63">
        <v>11</v>
      </c>
      <c r="X97" s="63">
        <v>12</v>
      </c>
      <c r="Y97" s="63">
        <v>7</v>
      </c>
      <c r="Z97" s="63">
        <v>11</v>
      </c>
      <c r="AA97" s="63">
        <v>123</v>
      </c>
      <c r="AB97" s="63">
        <v>125</v>
      </c>
      <c r="AC97" s="63">
        <f t="shared" si="2"/>
        <v>248</v>
      </c>
    </row>
    <row r="98" spans="2:29" x14ac:dyDescent="0.55000000000000004">
      <c r="B98" s="558" t="s">
        <v>627</v>
      </c>
      <c r="C98" s="63">
        <f t="shared" ref="C98:Z98" si="3">AVERAGE(C7:C97)</f>
        <v>22.494505494505493</v>
      </c>
      <c r="D98" s="63">
        <f t="shared" si="3"/>
        <v>24.64835164835165</v>
      </c>
      <c r="E98" s="63">
        <f t="shared" si="3"/>
        <v>21.857142857142858</v>
      </c>
      <c r="F98" s="63">
        <f t="shared" si="3"/>
        <v>22.956043956043956</v>
      </c>
      <c r="G98" s="63">
        <f t="shared" si="3"/>
        <v>21.670329670329672</v>
      </c>
      <c r="H98" s="63">
        <f t="shared" si="3"/>
        <v>22.23076923076923</v>
      </c>
      <c r="I98" s="63">
        <f t="shared" si="3"/>
        <v>23.571428571428573</v>
      </c>
      <c r="J98" s="63">
        <f t="shared" si="3"/>
        <v>23.35164835164835</v>
      </c>
      <c r="K98" s="63">
        <f t="shared" si="3"/>
        <v>17.560439560439562</v>
      </c>
      <c r="L98" s="63">
        <f t="shared" si="3"/>
        <v>19.285714285714285</v>
      </c>
      <c r="M98" s="63">
        <f t="shared" si="3"/>
        <v>17.285714285714285</v>
      </c>
      <c r="N98" s="63">
        <f t="shared" si="3"/>
        <v>19.065934065934066</v>
      </c>
      <c r="O98" s="63">
        <f t="shared" si="3"/>
        <v>16.758241758241759</v>
      </c>
      <c r="P98" s="63">
        <f t="shared" si="3"/>
        <v>18.12087912087912</v>
      </c>
      <c r="Q98" s="63">
        <f t="shared" si="3"/>
        <v>15.791208791208792</v>
      </c>
      <c r="R98" s="63">
        <f t="shared" si="3"/>
        <v>17.516483516483518</v>
      </c>
      <c r="S98" s="63">
        <f t="shared" si="3"/>
        <v>18.516483516483518</v>
      </c>
      <c r="T98" s="63">
        <f t="shared" si="3"/>
        <v>19.670329670329672</v>
      </c>
      <c r="U98" s="63">
        <f t="shared" si="3"/>
        <v>17.46153846153846</v>
      </c>
      <c r="V98" s="63">
        <f t="shared" si="3"/>
        <v>18.483516483516482</v>
      </c>
      <c r="W98" s="63">
        <f t="shared" si="3"/>
        <v>14.142857142857142</v>
      </c>
      <c r="X98" s="63">
        <f t="shared" si="3"/>
        <v>15.461538461538462</v>
      </c>
      <c r="Y98" s="63">
        <f t="shared" si="3"/>
        <v>14.725274725274724</v>
      </c>
      <c r="Z98" s="63">
        <f t="shared" si="3"/>
        <v>15.021978021978022</v>
      </c>
      <c r="AA98" s="63">
        <f>SUM(AA7:AA97)</f>
        <v>23383</v>
      </c>
      <c r="AB98" s="63">
        <f>SUM(AB7:AB97)</f>
        <v>21459</v>
      </c>
      <c r="AC98" s="63">
        <f>AA98+AB98</f>
        <v>44842</v>
      </c>
    </row>
    <row r="99" spans="2:29" x14ac:dyDescent="0.55000000000000004">
      <c r="B99" s="558" t="s">
        <v>628</v>
      </c>
      <c r="C99" s="657">
        <f>SUM(C98:D98)</f>
        <v>47.142857142857139</v>
      </c>
      <c r="D99" s="657"/>
      <c r="E99" s="657">
        <f>SUM(E98:F98)</f>
        <v>44.813186813186817</v>
      </c>
      <c r="F99" s="657"/>
      <c r="G99" s="657">
        <f>SUM(G98:H98)</f>
        <v>43.901098901098905</v>
      </c>
      <c r="H99" s="657"/>
      <c r="I99" s="657">
        <f>SUM(I98:J98)</f>
        <v>46.92307692307692</v>
      </c>
      <c r="J99" s="657"/>
      <c r="K99" s="657">
        <f>SUM(K98:L98)</f>
        <v>36.846153846153847</v>
      </c>
      <c r="L99" s="657"/>
      <c r="M99" s="657">
        <f>SUM(M98:N98)</f>
        <v>36.35164835164835</v>
      </c>
      <c r="N99" s="657"/>
      <c r="O99" s="657">
        <f>SUM(O98:P98)</f>
        <v>34.879120879120876</v>
      </c>
      <c r="P99" s="657"/>
      <c r="Q99" s="657">
        <f>SUM(Q98:R98)</f>
        <v>33.307692307692307</v>
      </c>
      <c r="R99" s="657"/>
      <c r="S99" s="657">
        <f>SUM(S98:T98)</f>
        <v>38.18681318681319</v>
      </c>
      <c r="T99" s="657"/>
      <c r="U99" s="657">
        <f>SUM(U98:V98)</f>
        <v>35.945054945054942</v>
      </c>
      <c r="V99" s="657"/>
      <c r="W99" s="657">
        <f>SUM(W98:X98)</f>
        <v>29.604395604395606</v>
      </c>
      <c r="X99" s="657"/>
      <c r="Y99" s="657">
        <f>SUM(Y98:Z98)</f>
        <v>29.747252747252745</v>
      </c>
      <c r="Z99" s="657"/>
      <c r="AA99" s="658">
        <f>SUM(AA98:AB98)</f>
        <v>44842</v>
      </c>
      <c r="AB99" s="658"/>
      <c r="AC99" s="63">
        <f>AVERAGE(AC7:AC97)</f>
        <v>492.76923076923077</v>
      </c>
    </row>
    <row r="100" spans="2:29" x14ac:dyDescent="0.55000000000000004">
      <c r="B100" s="558" t="s">
        <v>629</v>
      </c>
      <c r="C100" s="657">
        <f>C99/$AC$99</f>
        <v>9.5669238660184633E-2</v>
      </c>
      <c r="D100" s="657"/>
      <c r="E100" s="657">
        <f>E99/$AC$99</f>
        <v>9.0941528031755953E-2</v>
      </c>
      <c r="F100" s="657"/>
      <c r="G100" s="657">
        <f>G99/$AC$99</f>
        <v>8.9090584719682453E-2</v>
      </c>
      <c r="H100" s="657"/>
      <c r="I100" s="657">
        <f>I99/$AC$99</f>
        <v>9.5223228223540429E-2</v>
      </c>
      <c r="J100" s="657"/>
      <c r="K100" s="657">
        <f>K99/$AC$99</f>
        <v>7.4773649703403056E-2</v>
      </c>
      <c r="L100" s="657"/>
      <c r="M100" s="657">
        <f>M99/$AC$99</f>
        <v>7.3770126220953566E-2</v>
      </c>
      <c r="N100" s="657"/>
      <c r="O100" s="657">
        <f>O99/$AC$99</f>
        <v>7.0781856295437304E-2</v>
      </c>
      <c r="P100" s="657"/>
      <c r="Q100" s="657">
        <f>Q99/$AC$99</f>
        <v>6.7592881673431152E-2</v>
      </c>
      <c r="R100" s="657"/>
      <c r="S100" s="657">
        <f>S99/$AC$99</f>
        <v>7.7494313366932785E-2</v>
      </c>
      <c r="T100" s="657"/>
      <c r="U100" s="657">
        <f>U99/$AC$99</f>
        <v>7.2945006913161761E-2</v>
      </c>
      <c r="V100" s="657"/>
      <c r="W100" s="657">
        <f>W99/$AC$99</f>
        <v>6.0077605815976098E-2</v>
      </c>
      <c r="X100" s="657"/>
      <c r="Y100" s="657">
        <f>Y99/$AC$99</f>
        <v>6.036751259979483E-2</v>
      </c>
      <c r="Z100" s="657"/>
      <c r="AA100" s="63"/>
      <c r="AB100" s="63"/>
      <c r="AC100" s="63"/>
    </row>
  </sheetData>
  <mergeCells count="38">
    <mergeCell ref="C100:D100"/>
    <mergeCell ref="E100:F100"/>
    <mergeCell ref="G100:H100"/>
    <mergeCell ref="I100:J100"/>
    <mergeCell ref="Y99:Z99"/>
    <mergeCell ref="W100:X100"/>
    <mergeCell ref="Y100:Z100"/>
    <mergeCell ref="K100:L100"/>
    <mergeCell ref="M100:N100"/>
    <mergeCell ref="O100:P100"/>
    <mergeCell ref="Q100:R100"/>
    <mergeCell ref="S100:T100"/>
    <mergeCell ref="U100:V100"/>
    <mergeCell ref="C99:D99"/>
    <mergeCell ref="K99:L99"/>
    <mergeCell ref="Y5:Z5"/>
    <mergeCell ref="AA5:AB5"/>
    <mergeCell ref="E99:F99"/>
    <mergeCell ref="G99:H99"/>
    <mergeCell ref="I99:J99"/>
    <mergeCell ref="AA99:AB99"/>
    <mergeCell ref="M99:N99"/>
    <mergeCell ref="O99:P99"/>
    <mergeCell ref="Q99:R99"/>
    <mergeCell ref="S99:T99"/>
    <mergeCell ref="U99:V99"/>
    <mergeCell ref="W99:X99"/>
    <mergeCell ref="W5:X5"/>
    <mergeCell ref="U5:V5"/>
    <mergeCell ref="C5:D5"/>
    <mergeCell ref="M5:N5"/>
    <mergeCell ref="O5:P5"/>
    <mergeCell ref="Q5:R5"/>
    <mergeCell ref="S5:T5"/>
    <mergeCell ref="E5:F5"/>
    <mergeCell ref="G5:H5"/>
    <mergeCell ref="I5:J5"/>
    <mergeCell ref="K5:L5"/>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83"/>
  <sheetViews>
    <sheetView showGridLines="0" zoomScale="80" zoomScaleNormal="80" workbookViewId="0"/>
  </sheetViews>
  <sheetFormatPr defaultColWidth="9.26171875" defaultRowHeight="14.4" x14ac:dyDescent="0.55000000000000004"/>
  <cols>
    <col min="1" max="1" width="7.26171875" customWidth="1"/>
    <col min="2" max="2" width="50.47265625" customWidth="1"/>
    <col min="3" max="3" width="16.47265625" customWidth="1"/>
    <col min="4" max="4" width="18.734375" bestFit="1" customWidth="1"/>
    <col min="5" max="5" width="30.47265625" customWidth="1"/>
    <col min="6" max="6" width="19.5234375" customWidth="1"/>
    <col min="7" max="7" width="18.26171875" customWidth="1"/>
    <col min="8" max="8" width="16.5234375" customWidth="1"/>
    <col min="9" max="9" width="14.26171875" customWidth="1"/>
    <col min="10" max="10" width="15.26171875" customWidth="1"/>
    <col min="11" max="11" width="13" customWidth="1"/>
    <col min="12" max="12" width="12.26171875" customWidth="1"/>
    <col min="13" max="14" width="12.26171875" bestFit="1" customWidth="1"/>
    <col min="15" max="16" width="11" bestFit="1" customWidth="1"/>
    <col min="20" max="20" width="21.47265625" customWidth="1"/>
    <col min="22" max="22" width="15.734375" customWidth="1"/>
    <col min="25" max="25" width="35.47265625" customWidth="1"/>
    <col min="26" max="26" width="11.5234375" customWidth="1"/>
    <col min="27" max="27" width="12.26171875" customWidth="1"/>
    <col min="28" max="29" width="11.734375" customWidth="1"/>
    <col min="30" max="30" width="10.5234375" customWidth="1"/>
    <col min="32" max="37" width="9.5234375" bestFit="1" customWidth="1"/>
  </cols>
  <sheetData>
    <row r="1" spans="1:15" ht="34.15" customHeight="1" x14ac:dyDescent="0.75">
      <c r="B1" s="167" t="s">
        <v>630</v>
      </c>
      <c r="C1" s="23"/>
      <c r="D1" s="23"/>
      <c r="E1" s="23"/>
    </row>
    <row r="2" spans="1:15" ht="24.7" customHeight="1" x14ac:dyDescent="0.75">
      <c r="B2" s="167" t="s">
        <v>4</v>
      </c>
      <c r="C2" s="23"/>
      <c r="D2" s="23"/>
      <c r="E2" s="23"/>
    </row>
    <row r="3" spans="1:15" ht="75.75" customHeight="1" x14ac:dyDescent="0.55000000000000004">
      <c r="B3" s="635" t="s">
        <v>765</v>
      </c>
      <c r="C3" s="600"/>
      <c r="D3" s="600"/>
      <c r="E3" s="600"/>
      <c r="F3" s="600"/>
      <c r="G3" s="600"/>
      <c r="H3" s="600"/>
      <c r="I3" s="536"/>
      <c r="J3" s="536"/>
      <c r="K3" s="536"/>
      <c r="L3" s="536"/>
      <c r="M3" s="536"/>
      <c r="N3" s="536"/>
      <c r="O3" s="536"/>
    </row>
    <row r="4" spans="1:15" ht="13.9" customHeight="1" x14ac:dyDescent="0.55000000000000004">
      <c r="B4" s="573"/>
      <c r="C4" s="573"/>
      <c r="D4" s="573"/>
      <c r="E4" s="573"/>
      <c r="F4" s="573"/>
      <c r="G4" s="573"/>
      <c r="H4" s="573"/>
      <c r="I4" s="573"/>
      <c r="J4" s="573"/>
      <c r="K4" s="573"/>
      <c r="L4" s="573"/>
      <c r="M4" s="573"/>
      <c r="N4" s="573"/>
      <c r="O4" s="573"/>
    </row>
    <row r="5" spans="1:15" ht="14.7" thickBot="1" x14ac:dyDescent="0.6">
      <c r="B5" s="343" t="s">
        <v>631</v>
      </c>
    </row>
    <row r="6" spans="1:15" ht="86.4" x14ac:dyDescent="0.55000000000000004">
      <c r="A6" t="s">
        <v>90</v>
      </c>
      <c r="B6" s="356" t="s">
        <v>632</v>
      </c>
      <c r="C6" s="357" t="s">
        <v>633</v>
      </c>
      <c r="D6" s="357" t="s">
        <v>634</v>
      </c>
      <c r="E6" s="357" t="s">
        <v>635</v>
      </c>
      <c r="F6" s="357" t="s">
        <v>636</v>
      </c>
      <c r="G6" s="358" t="s">
        <v>637</v>
      </c>
      <c r="H6" s="359" t="s">
        <v>638</v>
      </c>
    </row>
    <row r="7" spans="1:15" x14ac:dyDescent="0.55000000000000004">
      <c r="B7" s="24" t="s">
        <v>639</v>
      </c>
      <c r="C7" s="25">
        <v>70356739.549999997</v>
      </c>
      <c r="D7" s="26">
        <f>SUM(D8:D10)</f>
        <v>17022924.138441104</v>
      </c>
      <c r="E7" s="26">
        <f>SUM(E8:E10)</f>
        <v>1358340.7859999998</v>
      </c>
      <c r="F7" s="26">
        <f>SUM(F8:F10)</f>
        <v>7018133.872616699</v>
      </c>
      <c r="G7" s="26">
        <f>SUM(G8:G10)</f>
        <v>583618.89052172692</v>
      </c>
      <c r="H7" s="27">
        <f>SUM(C7:G7)</f>
        <v>96339757.23757951</v>
      </c>
    </row>
    <row r="8" spans="1:15" x14ac:dyDescent="0.55000000000000004">
      <c r="B8" s="360" t="s">
        <v>640</v>
      </c>
      <c r="C8" s="361">
        <v>54966949.660000004</v>
      </c>
      <c r="D8" s="362">
        <v>11392958.571857464</v>
      </c>
      <c r="E8" s="362">
        <f>C43+(C47*D30)</f>
        <v>1088618.3699999999</v>
      </c>
      <c r="F8" s="362">
        <f>$C$22*C30</f>
        <v>5482991.5904376628</v>
      </c>
      <c r="G8" s="363">
        <f>$C$60*C30</f>
        <v>455958.45374748914</v>
      </c>
      <c r="H8" s="364">
        <f>SUM(C8:G8)</f>
        <v>73387476.64604263</v>
      </c>
    </row>
    <row r="9" spans="1:15" x14ac:dyDescent="0.55000000000000004">
      <c r="B9" s="28" t="s">
        <v>641</v>
      </c>
      <c r="C9" s="29">
        <v>11660850.930000002</v>
      </c>
      <c r="D9" s="30">
        <v>5010775.5412945477</v>
      </c>
      <c r="E9" s="30">
        <f>C44+(C47*D31)</f>
        <v>269722.41600000003</v>
      </c>
      <c r="F9" s="30">
        <f>$C$22*C31</f>
        <v>1163178.0184641448</v>
      </c>
      <c r="G9" s="111">
        <f>$C$60*C31</f>
        <v>96728.372091055033</v>
      </c>
      <c r="H9" s="31">
        <f>SUM(C9:G9)</f>
        <v>18201255.277849749</v>
      </c>
    </row>
    <row r="10" spans="1:15" x14ac:dyDescent="0.55000000000000004">
      <c r="B10" s="28" t="s">
        <v>642</v>
      </c>
      <c r="C10" s="29">
        <v>3728938.9599999995</v>
      </c>
      <c r="D10" s="30">
        <v>619190.02528909198</v>
      </c>
      <c r="E10" s="30">
        <f>C47*D32</f>
        <v>0</v>
      </c>
      <c r="F10" s="30">
        <f>$C$22*C32</f>
        <v>371964.26371489064</v>
      </c>
      <c r="G10" s="111">
        <f>$C$60*C32</f>
        <v>30932.064683182747</v>
      </c>
      <c r="H10" s="31">
        <f>SUM(C10:G10)</f>
        <v>4751025.3136871653</v>
      </c>
    </row>
    <row r="11" spans="1:15" x14ac:dyDescent="0.55000000000000004">
      <c r="B11" s="32"/>
      <c r="C11" s="29"/>
      <c r="D11" s="30"/>
      <c r="E11" s="30"/>
      <c r="F11" s="30"/>
      <c r="G11" s="111"/>
      <c r="H11" s="31"/>
    </row>
    <row r="12" spans="1:15" x14ac:dyDescent="0.55000000000000004">
      <c r="B12" s="24" t="s">
        <v>643</v>
      </c>
      <c r="C12" s="25">
        <v>15651033.860000001</v>
      </c>
      <c r="D12" s="26">
        <f>SUM(D13:D14)</f>
        <v>5967378.9391670832</v>
      </c>
      <c r="E12" s="26">
        <f>C45+(C47*D34)</f>
        <v>152715.98080000002</v>
      </c>
      <c r="F12" s="26">
        <f>$C$22*C34</f>
        <v>1561201.5505106912</v>
      </c>
      <c r="G12" s="33">
        <f>$C$60*C34</f>
        <v>129827.49165628698</v>
      </c>
      <c r="H12" s="27">
        <f>SUM(C12:G12)</f>
        <v>23462157.822134063</v>
      </c>
    </row>
    <row r="13" spans="1:15" x14ac:dyDescent="0.55000000000000004">
      <c r="A13">
        <v>1</v>
      </c>
      <c r="B13" s="28" t="s">
        <v>644</v>
      </c>
      <c r="C13" s="29">
        <v>11732440.020000001</v>
      </c>
      <c r="D13" s="30">
        <v>5967378.9391670832</v>
      </c>
      <c r="E13" s="30" t="s">
        <v>126</v>
      </c>
      <c r="F13" s="30" t="s">
        <v>126</v>
      </c>
      <c r="G13" s="111" t="s">
        <v>126</v>
      </c>
      <c r="H13" s="31" t="s">
        <v>126</v>
      </c>
    </row>
    <row r="14" spans="1:15" x14ac:dyDescent="0.55000000000000004">
      <c r="B14" s="28" t="s">
        <v>645</v>
      </c>
      <c r="C14" s="29">
        <v>3918593.84</v>
      </c>
      <c r="D14" s="30">
        <v>0</v>
      </c>
      <c r="E14" s="30" t="s">
        <v>126</v>
      </c>
      <c r="F14" s="30" t="s">
        <v>126</v>
      </c>
      <c r="G14" s="111" t="s">
        <v>126</v>
      </c>
      <c r="H14" s="31" t="s">
        <v>126</v>
      </c>
    </row>
    <row r="15" spans="1:15" x14ac:dyDescent="0.55000000000000004">
      <c r="B15" s="28"/>
      <c r="C15" s="29"/>
      <c r="D15" s="30"/>
      <c r="E15" s="30"/>
      <c r="F15" s="30"/>
      <c r="G15" s="111"/>
      <c r="H15" s="31"/>
    </row>
    <row r="16" spans="1:15" ht="14.7" thickBot="1" x14ac:dyDescent="0.6">
      <c r="B16" s="34" t="s">
        <v>646</v>
      </c>
      <c r="C16" s="35">
        <v>35257277.799999997</v>
      </c>
      <c r="D16" s="36">
        <f>SUM(D17)</f>
        <v>8421669.9155568909</v>
      </c>
      <c r="E16" s="26">
        <f>SUM(E17)</f>
        <v>424048.28320000001</v>
      </c>
      <c r="F16" s="26">
        <f>SUM(F17)</f>
        <v>3516938.0668726098</v>
      </c>
      <c r="G16" s="26">
        <f>SUM(G17)</f>
        <v>832765.28824751836</v>
      </c>
      <c r="H16" s="27">
        <f>SUM(C16:G16)</f>
        <v>48452699.353877023</v>
      </c>
    </row>
    <row r="17" spans="1:23" ht="14.7" thickBot="1" x14ac:dyDescent="0.6">
      <c r="B17" s="37" t="s">
        <v>647</v>
      </c>
      <c r="C17" s="38">
        <v>35257277.799999997</v>
      </c>
      <c r="D17" s="112">
        <v>8421669.9155568909</v>
      </c>
      <c r="E17" s="113">
        <f>C46+(C47*D36)</f>
        <v>424048.28320000001</v>
      </c>
      <c r="F17" s="39">
        <f>$C$22*C36</f>
        <v>3516938.0668726098</v>
      </c>
      <c r="G17" s="114">
        <f>($C$60*C36)+C59</f>
        <v>832765.28824751836</v>
      </c>
      <c r="H17" s="40">
        <f>SUM(C17:F17)</f>
        <v>47619934.065629505</v>
      </c>
    </row>
    <row r="18" spans="1:23" x14ac:dyDescent="0.55000000000000004">
      <c r="B18" s="41"/>
      <c r="C18" s="42"/>
      <c r="D18" s="115"/>
      <c r="E18" s="43"/>
      <c r="F18" s="43"/>
      <c r="G18" s="43"/>
      <c r="H18" s="43"/>
    </row>
    <row r="19" spans="1:23" x14ac:dyDescent="0.55000000000000004">
      <c r="B19" s="24" t="s">
        <v>648</v>
      </c>
      <c r="C19" s="25">
        <v>1935105.05</v>
      </c>
      <c r="D19" s="44">
        <f>SUM(D20)</f>
        <v>0</v>
      </c>
      <c r="E19" s="116"/>
      <c r="F19" s="116"/>
      <c r="G19" s="116"/>
      <c r="H19" s="116"/>
    </row>
    <row r="20" spans="1:23" x14ac:dyDescent="0.55000000000000004">
      <c r="B20" s="28" t="s">
        <v>649</v>
      </c>
      <c r="C20" s="29">
        <v>1935105.05</v>
      </c>
      <c r="D20" s="31">
        <v>0</v>
      </c>
      <c r="E20" s="43"/>
      <c r="F20" s="43"/>
      <c r="G20" s="43"/>
      <c r="H20" s="43"/>
    </row>
    <row r="21" spans="1:23" x14ac:dyDescent="0.55000000000000004">
      <c r="B21" s="32"/>
      <c r="C21" s="29"/>
      <c r="D21" s="31"/>
      <c r="E21" s="43"/>
      <c r="F21" s="43"/>
      <c r="G21" s="43"/>
      <c r="H21" s="43"/>
    </row>
    <row r="22" spans="1:23" x14ac:dyDescent="0.55000000000000004">
      <c r="A22">
        <v>2</v>
      </c>
      <c r="B22" s="24" t="s">
        <v>650</v>
      </c>
      <c r="C22" s="25">
        <v>12096273.489999998</v>
      </c>
      <c r="D22" s="44">
        <v>1546211.6704255322</v>
      </c>
      <c r="E22" s="43"/>
      <c r="F22" s="43"/>
      <c r="G22" s="43"/>
      <c r="H22" s="116"/>
    </row>
    <row r="23" spans="1:23" x14ac:dyDescent="0.55000000000000004">
      <c r="B23" s="45"/>
      <c r="C23" s="46"/>
      <c r="D23" s="117"/>
      <c r="E23" s="43"/>
      <c r="F23" s="43"/>
      <c r="G23" s="43"/>
      <c r="H23" s="43"/>
    </row>
    <row r="24" spans="1:23" ht="14.7" thickBot="1" x14ac:dyDescent="0.6">
      <c r="B24" s="47" t="s">
        <v>651</v>
      </c>
      <c r="C24" s="48">
        <v>135296429.75</v>
      </c>
      <c r="D24" s="49">
        <v>32958184.66359061</v>
      </c>
      <c r="E24" s="116"/>
      <c r="F24" s="116"/>
      <c r="G24" s="116"/>
      <c r="H24" s="116"/>
    </row>
    <row r="25" spans="1:23" x14ac:dyDescent="0.55000000000000004">
      <c r="B25" s="118"/>
      <c r="C25" s="50"/>
      <c r="D25" s="116"/>
      <c r="E25" s="116"/>
      <c r="F25" s="116"/>
      <c r="G25" s="116"/>
      <c r="H25" s="116"/>
    </row>
    <row r="26" spans="1:23" x14ac:dyDescent="0.55000000000000004">
      <c r="B26" s="365" t="s">
        <v>652</v>
      </c>
      <c r="C26" s="366"/>
      <c r="D26" s="367"/>
      <c r="E26" s="367"/>
      <c r="F26" s="367"/>
      <c r="G26" s="367"/>
      <c r="H26" s="367"/>
      <c r="I26" s="368"/>
      <c r="J26" s="368"/>
      <c r="K26" s="368"/>
      <c r="L26" s="368"/>
      <c r="M26" s="368"/>
      <c r="N26" s="368"/>
      <c r="O26" s="368"/>
      <c r="P26" s="368"/>
      <c r="Q26" s="368"/>
      <c r="R26" s="368"/>
      <c r="S26" s="368"/>
      <c r="T26" s="368"/>
      <c r="U26" s="368"/>
      <c r="V26" s="368"/>
      <c r="W26" s="368"/>
    </row>
    <row r="27" spans="1:23" ht="14.7" thickBot="1" x14ac:dyDescent="0.6">
      <c r="A27" s="18" t="s">
        <v>653</v>
      </c>
      <c r="B27" s="343" t="s">
        <v>654</v>
      </c>
      <c r="E27" s="18"/>
      <c r="F27" s="343" t="s">
        <v>655</v>
      </c>
      <c r="P27" s="343" t="s">
        <v>656</v>
      </c>
    </row>
    <row r="28" spans="1:23" ht="57.6" x14ac:dyDescent="0.55000000000000004">
      <c r="B28" s="51" t="s">
        <v>657</v>
      </c>
      <c r="C28" s="52" t="s">
        <v>658</v>
      </c>
      <c r="D28" s="53" t="s">
        <v>659</v>
      </c>
      <c r="F28" s="54" t="s">
        <v>660</v>
      </c>
      <c r="G28" s="55" t="s">
        <v>661</v>
      </c>
      <c r="H28" s="55" t="s">
        <v>662</v>
      </c>
      <c r="I28" s="55" t="s">
        <v>663</v>
      </c>
      <c r="J28" s="55" t="s">
        <v>664</v>
      </c>
      <c r="K28" s="55" t="s">
        <v>665</v>
      </c>
      <c r="L28" s="55" t="s">
        <v>125</v>
      </c>
      <c r="M28" s="55"/>
      <c r="N28" s="56" t="s">
        <v>666</v>
      </c>
      <c r="P28" s="659" t="s">
        <v>667</v>
      </c>
      <c r="Q28" s="660"/>
      <c r="R28" s="660"/>
      <c r="S28" s="660"/>
      <c r="T28" s="661"/>
    </row>
    <row r="29" spans="1:23" x14ac:dyDescent="0.55000000000000004">
      <c r="B29" s="24" t="s">
        <v>639</v>
      </c>
      <c r="C29" s="57">
        <f>C7/(SUM($C$7,$C$12,$C$16))</f>
        <v>0.58018974838974957</v>
      </c>
      <c r="D29" s="58">
        <v>0.7</v>
      </c>
      <c r="E29" s="43"/>
      <c r="F29" s="59">
        <f>SUM(F30:F31)</f>
        <v>15065.260808525927</v>
      </c>
      <c r="G29" s="30">
        <f>SUM(G30:G31)</f>
        <v>47833.307041611617</v>
      </c>
      <c r="H29" s="30">
        <f t="shared" ref="H29:K29" si="0">SUM(H30:H31)</f>
        <v>72535.176409587482</v>
      </c>
      <c r="I29" s="30">
        <f t="shared" si="0"/>
        <v>126569.80503819496</v>
      </c>
      <c r="J29" s="30">
        <f t="shared" si="0"/>
        <v>149681.00066427406</v>
      </c>
      <c r="K29" s="30">
        <f t="shared" si="0"/>
        <v>411684.54996219405</v>
      </c>
      <c r="L29" s="60">
        <f>K29/$K$37</f>
        <v>0.70512055249920413</v>
      </c>
      <c r="M29" s="119"/>
      <c r="N29" s="61">
        <v>0.1</v>
      </c>
      <c r="P29" s="62" t="s">
        <v>660</v>
      </c>
      <c r="Q29" s="63" t="s">
        <v>661</v>
      </c>
      <c r="R29" s="63" t="s">
        <v>662</v>
      </c>
      <c r="S29" s="63" t="s">
        <v>663</v>
      </c>
      <c r="T29" s="64" t="s">
        <v>668</v>
      </c>
    </row>
    <row r="30" spans="1:23" ht="14.7" thickBot="1" x14ac:dyDescent="0.6">
      <c r="B30" s="65" t="s">
        <v>640</v>
      </c>
      <c r="C30" s="120">
        <f>C8/(SUM($C$7,$C$12,$C$16))</f>
        <v>0.45327940005411232</v>
      </c>
      <c r="D30" s="61">
        <v>0.5</v>
      </c>
      <c r="E30" s="43"/>
      <c r="F30" s="59">
        <f>$C$47*P$30*N36</f>
        <v>12052.208646820742</v>
      </c>
      <c r="G30" s="30">
        <f>$C$47*Q$30*N36</f>
        <v>38266.645633289292</v>
      </c>
      <c r="H30" s="30">
        <f>$C$47*R$30*N34</f>
        <v>54401.382307190615</v>
      </c>
      <c r="I30" s="30">
        <f>$C$47*S$30*N33</f>
        <v>90407.003598710682</v>
      </c>
      <c r="J30" s="30">
        <f>$C$47*T$30*N32</f>
        <v>99787.333776182713</v>
      </c>
      <c r="K30" s="30">
        <f>SUM(F30:J30)</f>
        <v>294914.57396219403</v>
      </c>
      <c r="L30" s="60">
        <f>K30/$K$37</f>
        <v>0.50512055249920418</v>
      </c>
      <c r="M30" s="119"/>
      <c r="N30" s="61">
        <v>0.2</v>
      </c>
      <c r="P30" s="66">
        <v>2.5803312331803382E-2</v>
      </c>
      <c r="Q30" s="67">
        <v>8.1927407506894784E-2</v>
      </c>
      <c r="R30" s="67">
        <v>0.15529500581893474</v>
      </c>
      <c r="S30" s="67">
        <v>0.30969263399937902</v>
      </c>
      <c r="T30" s="68">
        <v>0.4272816403429881</v>
      </c>
    </row>
    <row r="31" spans="1:23" x14ac:dyDescent="0.55000000000000004">
      <c r="B31" s="65" t="s">
        <v>641</v>
      </c>
      <c r="C31" s="120">
        <f>C9/(SUM($C$7,$C$12,$C$16))</f>
        <v>9.6160029733598967E-2</v>
      </c>
      <c r="D31" s="61">
        <v>0.2</v>
      </c>
      <c r="E31" s="43"/>
      <c r="F31" s="59">
        <f>$C$47*P$30*N30</f>
        <v>3013.0521617051854</v>
      </c>
      <c r="G31" s="30">
        <f>$C$47*Q$30*N30</f>
        <v>9566.661408322323</v>
      </c>
      <c r="H31" s="30">
        <f>$C$47*R$30*N30</f>
        <v>18133.794102396871</v>
      </c>
      <c r="I31" s="30">
        <f>$C$47*S$30*N30</f>
        <v>36162.801439484276</v>
      </c>
      <c r="J31" s="30">
        <f>$C$47*T$30*N30</f>
        <v>49893.666888091357</v>
      </c>
      <c r="K31" s="30">
        <f>SUM(F31:J31)</f>
        <v>116769.97600000002</v>
      </c>
      <c r="L31" s="60">
        <f>K31/$K$37</f>
        <v>0.20000000000000004</v>
      </c>
      <c r="M31" s="119"/>
      <c r="N31" s="61">
        <v>0.3</v>
      </c>
    </row>
    <row r="32" spans="1:23" x14ac:dyDescent="0.55000000000000004">
      <c r="B32" s="65" t="s">
        <v>642</v>
      </c>
      <c r="C32" s="120">
        <f>C10/(SUM($C$7,$C$12,$C$16))</f>
        <v>3.075031860203838E-2</v>
      </c>
      <c r="D32" s="61">
        <v>0</v>
      </c>
      <c r="E32" s="43"/>
      <c r="F32" s="59">
        <f>$C$47*P$30*$D32*0.8</f>
        <v>0</v>
      </c>
      <c r="G32" s="30">
        <f>$C$47*Q$30*$D32*0.8</f>
        <v>0</v>
      </c>
      <c r="H32" s="30">
        <f>$C$47*R$30*$D32*0.6</f>
        <v>0</v>
      </c>
      <c r="I32" s="30">
        <f>$C$47*S$30*$D32*0.5</f>
        <v>0</v>
      </c>
      <c r="J32" s="30">
        <f>$C$47*T$30*$D32*0.4</f>
        <v>0</v>
      </c>
      <c r="K32" s="63"/>
      <c r="L32" s="60">
        <f>K32/$K$37</f>
        <v>0</v>
      </c>
      <c r="M32" s="119"/>
      <c r="N32" s="61">
        <v>0.4</v>
      </c>
      <c r="S32" s="43"/>
    </row>
    <row r="33" spans="1:31" x14ac:dyDescent="0.55000000000000004">
      <c r="B33" s="32"/>
      <c r="C33" s="69"/>
      <c r="D33" s="64"/>
      <c r="E33" s="43"/>
      <c r="F33" s="59"/>
      <c r="G33" s="30"/>
      <c r="H33" s="30"/>
      <c r="I33" s="30"/>
      <c r="J33" s="30"/>
      <c r="K33" s="63"/>
      <c r="L33" s="60"/>
      <c r="M33" s="119"/>
      <c r="N33" s="61">
        <v>0.5</v>
      </c>
      <c r="S33" s="70"/>
    </row>
    <row r="34" spans="1:31" x14ac:dyDescent="0.55000000000000004">
      <c r="B34" s="24" t="s">
        <v>643</v>
      </c>
      <c r="C34" s="57">
        <f>C12/(SUM($C$7,$C$12,$C$16))</f>
        <v>0.12906467035499306</v>
      </c>
      <c r="D34" s="58">
        <v>0.16</v>
      </c>
      <c r="E34" s="43"/>
      <c r="F34" s="59"/>
      <c r="G34" s="30"/>
      <c r="H34" s="30">
        <f>$C$47*R$30*N29</f>
        <v>9066.8970511984353</v>
      </c>
      <c r="I34" s="30">
        <f>$C$47*S$30*N30</f>
        <v>36162.801439484276</v>
      </c>
      <c r="J34" s="30">
        <f>$C$47*T$30*N30</f>
        <v>49893.666888091357</v>
      </c>
      <c r="K34" s="30">
        <f>SUM(F34:J34)</f>
        <v>95123.365378774062</v>
      </c>
      <c r="L34" s="60">
        <f>K34/$K$37</f>
        <v>0.1629243554503669</v>
      </c>
      <c r="M34" s="119"/>
      <c r="N34" s="61">
        <v>0.6</v>
      </c>
    </row>
    <row r="35" spans="1:31" x14ac:dyDescent="0.55000000000000004">
      <c r="B35" s="28"/>
      <c r="C35" s="69"/>
      <c r="D35" s="61"/>
      <c r="E35" s="43"/>
      <c r="F35" s="59"/>
      <c r="G35" s="30"/>
      <c r="H35" s="30"/>
      <c r="I35" s="30"/>
      <c r="J35" s="30"/>
      <c r="K35" s="63"/>
      <c r="L35" s="60"/>
      <c r="M35" s="119"/>
      <c r="N35" s="61">
        <v>0.7</v>
      </c>
    </row>
    <row r="36" spans="1:31" ht="14.7" thickBot="1" x14ac:dyDescent="0.6">
      <c r="B36" s="71" t="s">
        <v>646</v>
      </c>
      <c r="C36" s="72">
        <f>C16/(SUM($C$7,$C$12,$C$16))</f>
        <v>0.29074558125525735</v>
      </c>
      <c r="D36" s="73">
        <v>0.14000000000000001</v>
      </c>
      <c r="E36" s="43"/>
      <c r="F36" s="59"/>
      <c r="G36" s="30"/>
      <c r="H36" s="30">
        <f>$C$47*R$30*N29</f>
        <v>9066.8970511984353</v>
      </c>
      <c r="I36" s="30">
        <f>$C$47*S$30*N29</f>
        <v>18081.400719742138</v>
      </c>
      <c r="J36" s="30">
        <f>$C$47*T$30*N30</f>
        <v>49893.666888091357</v>
      </c>
      <c r="K36" s="30">
        <f>SUM(H36:J36)</f>
        <v>77041.964659031932</v>
      </c>
      <c r="L36" s="60">
        <f>K36/$K$37</f>
        <v>0.13195509205042902</v>
      </c>
      <c r="M36" s="119"/>
      <c r="N36" s="61">
        <v>0.8</v>
      </c>
    </row>
    <row r="37" spans="1:31" ht="14.7" thickBot="1" x14ac:dyDescent="0.6">
      <c r="B37" s="118" t="s">
        <v>612</v>
      </c>
      <c r="C37" s="74">
        <f>SUM(C29,C34,C36)</f>
        <v>1</v>
      </c>
      <c r="D37" s="74">
        <f>SUM(D29,D34,D36)</f>
        <v>1</v>
      </c>
      <c r="E37" s="43"/>
      <c r="F37" s="75">
        <f>SUM(F30:F36)</f>
        <v>15065.260808525927</v>
      </c>
      <c r="G37" s="39">
        <f t="shared" ref="G37:K37" si="1">SUM(G30:G36)</f>
        <v>47833.307041611617</v>
      </c>
      <c r="H37" s="39">
        <f t="shared" si="1"/>
        <v>90668.970511984357</v>
      </c>
      <c r="I37" s="39">
        <f t="shared" si="1"/>
        <v>180814.00719742136</v>
      </c>
      <c r="J37" s="39">
        <f t="shared" si="1"/>
        <v>249468.33444045679</v>
      </c>
      <c r="K37" s="39">
        <f t="shared" si="1"/>
        <v>583849.88</v>
      </c>
      <c r="L37" s="76">
        <f>K37/$K$37</f>
        <v>1</v>
      </c>
      <c r="M37" s="121"/>
      <c r="N37" s="77"/>
    </row>
    <row r="38" spans="1:31" x14ac:dyDescent="0.55000000000000004">
      <c r="B38" s="118"/>
      <c r="C38" s="50"/>
      <c r="D38" s="116"/>
      <c r="E38" s="116"/>
      <c r="F38" s="116"/>
      <c r="G38" s="116"/>
      <c r="H38" s="116"/>
    </row>
    <row r="40" spans="1:31" x14ac:dyDescent="0.55000000000000004">
      <c r="B40" s="370" t="s">
        <v>669</v>
      </c>
      <c r="C40" s="370"/>
      <c r="D40" s="370"/>
      <c r="E40" s="370"/>
      <c r="F40" s="370"/>
      <c r="G40" s="370"/>
      <c r="H40" s="370"/>
      <c r="I40" s="370"/>
      <c r="J40" s="370"/>
      <c r="K40" s="370"/>
      <c r="L40" s="370"/>
      <c r="M40" s="370"/>
      <c r="N40" s="370"/>
      <c r="O40" s="370"/>
      <c r="P40" s="370"/>
      <c r="Q40" s="370"/>
      <c r="R40" s="370"/>
      <c r="S40" s="370"/>
      <c r="T40" s="370"/>
      <c r="U40" s="370"/>
      <c r="V40" s="370"/>
      <c r="W40" s="370"/>
    </row>
    <row r="41" spans="1:31" ht="14.7" thickBot="1" x14ac:dyDescent="0.6">
      <c r="A41" s="18">
        <v>3</v>
      </c>
      <c r="B41" s="343" t="s">
        <v>670</v>
      </c>
      <c r="D41" s="18"/>
      <c r="E41" s="343" t="s">
        <v>671</v>
      </c>
    </row>
    <row r="42" spans="1:31" ht="28.8" x14ac:dyDescent="0.55000000000000004">
      <c r="B42" s="78" t="s">
        <v>672</v>
      </c>
      <c r="C42" s="79">
        <f>C19</f>
        <v>1935105.05</v>
      </c>
      <c r="E42" s="80"/>
      <c r="F42" s="81" t="s">
        <v>660</v>
      </c>
      <c r="G42" s="81" t="s">
        <v>661</v>
      </c>
      <c r="H42" s="81" t="s">
        <v>662</v>
      </c>
      <c r="I42" s="81" t="s">
        <v>663</v>
      </c>
      <c r="J42" s="82" t="s">
        <v>673</v>
      </c>
      <c r="X42" s="107"/>
    </row>
    <row r="43" spans="1:31" ht="28.8" x14ac:dyDescent="0.55000000000000004">
      <c r="B43" s="62" t="s">
        <v>674</v>
      </c>
      <c r="C43" s="31">
        <f>(504666-4323.57)+296351</f>
        <v>796693.42999999993</v>
      </c>
      <c r="D43" s="83"/>
      <c r="E43" s="24" t="s">
        <v>639</v>
      </c>
      <c r="F43" s="84">
        <f>SUM(F44:F46)</f>
        <v>830202.75000000012</v>
      </c>
      <c r="G43" s="84">
        <f t="shared" ref="G43:J43" si="2">SUM(G44:G46)</f>
        <v>7250657.6100000003</v>
      </c>
      <c r="H43" s="84">
        <f t="shared" si="2"/>
        <v>12482081.85</v>
      </c>
      <c r="I43" s="84">
        <f t="shared" si="2"/>
        <v>21790215.48</v>
      </c>
      <c r="J43" s="85">
        <f t="shared" si="2"/>
        <v>28003581.859999999</v>
      </c>
    </row>
    <row r="44" spans="1:31" ht="28.8" x14ac:dyDescent="0.55000000000000004">
      <c r="B44" s="62" t="s">
        <v>675</v>
      </c>
      <c r="C44" s="31">
        <f>157276-4323.56</f>
        <v>152952.44</v>
      </c>
      <c r="E44" s="65" t="s">
        <v>640</v>
      </c>
      <c r="F44" s="86">
        <v>224629.67</v>
      </c>
      <c r="G44" s="86">
        <v>5816170.0700000003</v>
      </c>
      <c r="H44" s="86">
        <v>8748053.9400000013</v>
      </c>
      <c r="I44" s="86">
        <v>15681289.560000001</v>
      </c>
      <c r="J44" s="87">
        <f>23005834.23+1490972.19</f>
        <v>24496806.420000002</v>
      </c>
      <c r="X44" s="74"/>
      <c r="AE44" s="88"/>
    </row>
    <row r="45" spans="1:31" ht="28.8" x14ac:dyDescent="0.55000000000000004">
      <c r="B45" s="62" t="s">
        <v>676</v>
      </c>
      <c r="C45" s="31">
        <v>59300</v>
      </c>
      <c r="E45" s="65" t="s">
        <v>641</v>
      </c>
      <c r="F45" s="63">
        <v>0</v>
      </c>
      <c r="G45" s="86">
        <v>714870.3</v>
      </c>
      <c r="H45" s="86">
        <v>2928871.13</v>
      </c>
      <c r="I45" s="86">
        <v>5116964.24</v>
      </c>
      <c r="J45" s="87">
        <f>2900145.26+0</f>
        <v>2900145.26</v>
      </c>
    </row>
    <row r="46" spans="1:31" ht="28.8" x14ac:dyDescent="0.55000000000000004">
      <c r="B46" s="62" t="s">
        <v>677</v>
      </c>
      <c r="C46" s="31">
        <f>307340+14402+20567.3</f>
        <v>342309.3</v>
      </c>
      <c r="E46" s="65" t="s">
        <v>642</v>
      </c>
      <c r="F46" s="86">
        <v>605573.08000000007</v>
      </c>
      <c r="G46" s="86">
        <v>719617.24</v>
      </c>
      <c r="H46" s="86">
        <v>805156.78</v>
      </c>
      <c r="I46" s="86">
        <v>991961.67999999993</v>
      </c>
      <c r="J46" s="87">
        <f>606630.18+0</f>
        <v>606630.18000000005</v>
      </c>
    </row>
    <row r="47" spans="1:31" ht="29.1" thickBot="1" x14ac:dyDescent="0.6">
      <c r="B47" s="89" t="s">
        <v>678</v>
      </c>
      <c r="C47" s="40">
        <f>334692.77+55521.12+69622.14+50351.64 +73662.21</f>
        <v>583849.88</v>
      </c>
      <c r="E47" s="32"/>
      <c r="F47" s="63"/>
      <c r="G47" s="63"/>
      <c r="H47" s="63"/>
      <c r="I47" s="63"/>
      <c r="J47" s="64"/>
    </row>
    <row r="48" spans="1:31" ht="28.8" x14ac:dyDescent="0.55000000000000004">
      <c r="B48" s="21"/>
      <c r="C48" s="43"/>
      <c r="E48" s="24" t="s">
        <v>643</v>
      </c>
      <c r="F48" s="84">
        <v>229775</v>
      </c>
      <c r="G48" s="84">
        <v>885200</v>
      </c>
      <c r="H48" s="84">
        <v>5091412.1400000006</v>
      </c>
      <c r="I48" s="84">
        <v>7781956.5800000001</v>
      </c>
      <c r="J48" s="90">
        <f>1662690.14+0</f>
        <v>1662690.14</v>
      </c>
    </row>
    <row r="49" spans="1:31" x14ac:dyDescent="0.55000000000000004">
      <c r="B49" s="21"/>
      <c r="C49" s="43"/>
      <c r="E49" s="28"/>
      <c r="F49" s="63"/>
      <c r="G49" s="63"/>
      <c r="H49" s="63"/>
      <c r="I49" s="63"/>
      <c r="J49" s="64"/>
    </row>
    <row r="50" spans="1:31" x14ac:dyDescent="0.55000000000000004">
      <c r="B50" s="21"/>
      <c r="C50" s="43"/>
      <c r="E50" s="24" t="s">
        <v>646</v>
      </c>
      <c r="F50" s="84">
        <v>6763863.7199999997</v>
      </c>
      <c r="G50" s="84">
        <v>4585055.68</v>
      </c>
      <c r="H50" s="84">
        <v>6766136.8300000001</v>
      </c>
      <c r="I50" s="84">
        <v>8079610.3399999999</v>
      </c>
      <c r="J50" s="85">
        <f>6946559.05+2116052.18</f>
        <v>9062611.2300000004</v>
      </c>
      <c r="AE50" s="88"/>
    </row>
    <row r="51" spans="1:31" x14ac:dyDescent="0.55000000000000004">
      <c r="B51" s="21"/>
      <c r="C51" s="43"/>
      <c r="E51" s="62"/>
      <c r="F51" s="63"/>
      <c r="G51" s="63"/>
      <c r="H51" s="63"/>
      <c r="I51" s="63"/>
      <c r="J51" s="64"/>
    </row>
    <row r="52" spans="1:31" x14ac:dyDescent="0.55000000000000004">
      <c r="B52" s="21"/>
      <c r="C52" s="43"/>
      <c r="E52" s="24" t="s">
        <v>648</v>
      </c>
      <c r="F52" s="84">
        <v>49932.12</v>
      </c>
      <c r="G52" s="84">
        <v>158538.14000000001</v>
      </c>
      <c r="H52" s="84">
        <v>300512.15000000002</v>
      </c>
      <c r="I52" s="84">
        <v>599287.78</v>
      </c>
      <c r="J52" s="85">
        <f>764032.05+62802.81</f>
        <v>826834.8600000001</v>
      </c>
      <c r="L52" s="43"/>
      <c r="M52" s="43"/>
      <c r="N52" s="43"/>
      <c r="O52" s="91"/>
      <c r="P52" s="9"/>
      <c r="AE52" s="88"/>
    </row>
    <row r="53" spans="1:31" x14ac:dyDescent="0.55000000000000004">
      <c r="B53" s="21"/>
      <c r="C53" s="43"/>
      <c r="E53" s="62"/>
      <c r="F53" s="63"/>
      <c r="G53" s="63"/>
      <c r="H53" s="63"/>
      <c r="I53" s="63"/>
      <c r="J53" s="64"/>
      <c r="L53" s="43"/>
      <c r="M53" s="43"/>
      <c r="N53" s="43"/>
      <c r="O53" s="91"/>
      <c r="P53" s="9"/>
    </row>
    <row r="54" spans="1:31" ht="28.8" x14ac:dyDescent="0.55000000000000004">
      <c r="B54" s="21"/>
      <c r="C54" s="43"/>
      <c r="E54" s="24" t="s">
        <v>650</v>
      </c>
      <c r="F54" s="84">
        <v>1346697.13</v>
      </c>
      <c r="G54" s="84">
        <v>2233040.63</v>
      </c>
      <c r="H54" s="84">
        <v>2403255.36</v>
      </c>
      <c r="I54" s="84">
        <v>2370494.73</v>
      </c>
      <c r="J54" s="85">
        <f>2776226.58+966559.06</f>
        <v>3742785.64</v>
      </c>
      <c r="L54" s="43"/>
      <c r="M54" s="43"/>
      <c r="N54" s="43"/>
      <c r="O54" s="91"/>
      <c r="P54" s="9"/>
    </row>
    <row r="55" spans="1:31" ht="14.7" thickBot="1" x14ac:dyDescent="0.6">
      <c r="B55" s="21"/>
      <c r="C55" s="43"/>
      <c r="E55" s="122" t="s">
        <v>612</v>
      </c>
      <c r="F55" s="92"/>
      <c r="G55" s="92"/>
      <c r="H55" s="92"/>
      <c r="I55" s="92"/>
      <c r="J55" s="77"/>
    </row>
    <row r="56" spans="1:31" x14ac:dyDescent="0.55000000000000004">
      <c r="B56" s="370" t="s">
        <v>679</v>
      </c>
      <c r="C56" s="371"/>
      <c r="D56" s="370"/>
      <c r="E56" s="372"/>
      <c r="F56" s="372"/>
      <c r="G56" s="372"/>
      <c r="H56" s="372"/>
      <c r="I56" s="372"/>
      <c r="J56" s="372"/>
      <c r="K56" s="370"/>
      <c r="L56" s="370"/>
      <c r="M56" s="370"/>
      <c r="N56" s="370"/>
      <c r="O56" s="370"/>
      <c r="P56" s="370"/>
      <c r="Q56" s="370"/>
      <c r="R56" s="370"/>
      <c r="S56" s="370"/>
      <c r="T56" s="370"/>
      <c r="U56" s="370"/>
      <c r="V56" s="370"/>
      <c r="W56" s="370"/>
      <c r="X56" s="370"/>
      <c r="Y56" s="370"/>
      <c r="Z56" s="370"/>
      <c r="AA56" s="370"/>
      <c r="AB56" s="370"/>
      <c r="AC56" s="370"/>
      <c r="AD56" s="370"/>
    </row>
    <row r="57" spans="1:31" ht="14.7" thickBot="1" x14ac:dyDescent="0.6">
      <c r="A57" s="18">
        <v>5</v>
      </c>
      <c r="B57" s="343" t="s">
        <v>680</v>
      </c>
      <c r="E57" s="343" t="s">
        <v>681</v>
      </c>
    </row>
    <row r="58" spans="1:31" ht="29.2" customHeight="1" x14ac:dyDescent="0.55000000000000004">
      <c r="B58" s="80" t="s">
        <v>682</v>
      </c>
      <c r="C58" s="79">
        <f>D22</f>
        <v>1546211.6704255322</v>
      </c>
      <c r="E58" s="80"/>
      <c r="F58" s="81" t="s">
        <v>683</v>
      </c>
      <c r="G58" s="81" t="s">
        <v>684</v>
      </c>
      <c r="H58" s="81" t="s">
        <v>685</v>
      </c>
      <c r="I58" s="81" t="s">
        <v>686</v>
      </c>
      <c r="J58" s="82" t="s">
        <v>687</v>
      </c>
    </row>
    <row r="59" spans="1:31" ht="28.8" x14ac:dyDescent="0.55000000000000004">
      <c r="B59" s="62" t="s">
        <v>688</v>
      </c>
      <c r="C59" s="31">
        <v>540301.28999999992</v>
      </c>
      <c r="E59" s="24" t="s">
        <v>639</v>
      </c>
      <c r="F59" s="84">
        <f>SUM(F60:F62)</f>
        <v>407272.01</v>
      </c>
      <c r="G59" s="84">
        <f t="shared" ref="G59:I59" si="3">SUM(G60:G62)</f>
        <v>4450662.8816950992</v>
      </c>
      <c r="H59" s="84">
        <f t="shared" si="3"/>
        <v>1768670.9872687226</v>
      </c>
      <c r="I59" s="84">
        <f t="shared" si="3"/>
        <v>3182531.5923307245</v>
      </c>
      <c r="J59" s="85">
        <f>SUM(J60:J62)</f>
        <v>7213786.6671465551</v>
      </c>
    </row>
    <row r="60" spans="1:31" ht="29.1" thickBot="1" x14ac:dyDescent="0.6">
      <c r="B60" s="93" t="s">
        <v>689</v>
      </c>
      <c r="C60" s="40">
        <v>1005910.3804255322</v>
      </c>
      <c r="E60" s="65" t="s">
        <v>640</v>
      </c>
      <c r="F60" s="94">
        <v>209982.74</v>
      </c>
      <c r="G60" s="94">
        <v>150829.76999999999</v>
      </c>
      <c r="H60" s="94">
        <v>1264997.94</v>
      </c>
      <c r="I60" s="94">
        <v>2729304.2699999996</v>
      </c>
      <c r="J60" s="95">
        <v>7037843.8518574638</v>
      </c>
    </row>
    <row r="61" spans="1:31" ht="28.8" x14ac:dyDescent="0.55000000000000004">
      <c r="C61" s="43"/>
      <c r="E61" s="65" t="s">
        <v>641</v>
      </c>
      <c r="F61" s="94">
        <v>0</v>
      </c>
      <c r="G61" s="94">
        <v>4146158.6516950997</v>
      </c>
      <c r="H61" s="94">
        <v>414653.4172687229</v>
      </c>
      <c r="I61" s="94">
        <v>326025.75233072526</v>
      </c>
      <c r="J61" s="95">
        <v>123937.72</v>
      </c>
    </row>
    <row r="62" spans="1:31" ht="28.8" x14ac:dyDescent="0.55000000000000004">
      <c r="C62" s="43"/>
      <c r="E62" s="65" t="s">
        <v>642</v>
      </c>
      <c r="F62" s="94">
        <v>197289.27000000002</v>
      </c>
      <c r="G62" s="94">
        <v>153674.46</v>
      </c>
      <c r="H62" s="94">
        <v>89019.63</v>
      </c>
      <c r="I62" s="94">
        <v>127201.57</v>
      </c>
      <c r="J62" s="95">
        <v>52005.095289092009</v>
      </c>
    </row>
    <row r="63" spans="1:31" x14ac:dyDescent="0.55000000000000004">
      <c r="C63" s="43"/>
      <c r="E63" s="32"/>
      <c r="F63" s="63"/>
      <c r="G63" s="63"/>
      <c r="H63" s="63"/>
      <c r="I63" s="63"/>
      <c r="J63" s="64"/>
    </row>
    <row r="64" spans="1:31" ht="28.8" x14ac:dyDescent="0.55000000000000004">
      <c r="C64" s="43"/>
      <c r="E64" s="24" t="s">
        <v>643</v>
      </c>
      <c r="F64" s="96">
        <v>0</v>
      </c>
      <c r="G64" s="96">
        <v>0</v>
      </c>
      <c r="H64" s="96">
        <v>483729.73000000004</v>
      </c>
      <c r="I64" s="96">
        <v>3954773.4988137069</v>
      </c>
      <c r="J64" s="97">
        <v>1528875.7103533763</v>
      </c>
    </row>
    <row r="65" spans="1:37" x14ac:dyDescent="0.55000000000000004">
      <c r="C65" s="43"/>
      <c r="E65" s="28"/>
      <c r="F65" s="63"/>
      <c r="G65" s="63"/>
      <c r="H65" s="63"/>
      <c r="I65" s="63"/>
      <c r="J65" s="64"/>
    </row>
    <row r="66" spans="1:37" x14ac:dyDescent="0.55000000000000004">
      <c r="C66" s="43"/>
      <c r="E66" s="24" t="s">
        <v>646</v>
      </c>
      <c r="F66" s="96">
        <v>0</v>
      </c>
      <c r="G66" s="96">
        <v>80526.399999999994</v>
      </c>
      <c r="H66" s="96">
        <v>3258452.0224907533</v>
      </c>
      <c r="I66" s="96">
        <v>2627983.0773720294</v>
      </c>
      <c r="J66" s="97">
        <v>2454708.4156941078</v>
      </c>
    </row>
    <row r="67" spans="1:37" x14ac:dyDescent="0.55000000000000004">
      <c r="C67" s="43"/>
      <c r="E67" s="62"/>
      <c r="F67" s="63"/>
      <c r="G67" s="63"/>
      <c r="H67" s="63"/>
      <c r="I67" s="63"/>
      <c r="J67" s="64"/>
    </row>
    <row r="68" spans="1:37" x14ac:dyDescent="0.55000000000000004">
      <c r="C68" s="43"/>
      <c r="E68" s="24" t="s">
        <v>648</v>
      </c>
      <c r="F68" s="98">
        <v>0</v>
      </c>
      <c r="G68" s="98">
        <v>0</v>
      </c>
      <c r="H68" s="98">
        <v>0</v>
      </c>
      <c r="I68" s="98">
        <v>0</v>
      </c>
      <c r="J68" s="99">
        <v>0</v>
      </c>
    </row>
    <row r="69" spans="1:37" x14ac:dyDescent="0.55000000000000004">
      <c r="C69" s="43"/>
      <c r="E69" s="123"/>
      <c r="F69" s="30"/>
      <c r="G69" s="30"/>
      <c r="H69" s="30"/>
      <c r="I69" s="30"/>
      <c r="J69" s="31"/>
    </row>
    <row r="70" spans="1:37" ht="28.8" x14ac:dyDescent="0.55000000000000004">
      <c r="C70" s="43"/>
      <c r="E70" s="24" t="s">
        <v>650</v>
      </c>
      <c r="F70" s="96">
        <f>SUM(F71:F72)</f>
        <v>229235.25</v>
      </c>
      <c r="G70" s="96">
        <f t="shared" ref="G70:J70" si="4">SUM(G71:G72)</f>
        <v>317845.53599999996</v>
      </c>
      <c r="H70" s="96">
        <f t="shared" si="4"/>
        <v>400983.97242553195</v>
      </c>
      <c r="I70" s="96">
        <f t="shared" si="4"/>
        <v>312239.23199999996</v>
      </c>
      <c r="J70" s="96">
        <f t="shared" si="4"/>
        <v>285907.68</v>
      </c>
    </row>
    <row r="71" spans="1:37" x14ac:dyDescent="0.55000000000000004">
      <c r="E71" s="32" t="s">
        <v>690</v>
      </c>
      <c r="F71" s="94">
        <v>69457.05</v>
      </c>
      <c r="G71" s="94">
        <v>118020.52799999998</v>
      </c>
      <c r="H71" s="94">
        <v>121009.53599999999</v>
      </c>
      <c r="I71" s="94">
        <v>121009.53599999999</v>
      </c>
      <c r="J71" s="95">
        <v>110804.63999999998</v>
      </c>
      <c r="AF71" s="124"/>
      <c r="AG71" s="124"/>
      <c r="AH71" s="124"/>
      <c r="AI71" s="124"/>
      <c r="AJ71" s="124"/>
    </row>
    <row r="72" spans="1:37" x14ac:dyDescent="0.55000000000000004">
      <c r="E72" s="32" t="s">
        <v>691</v>
      </c>
      <c r="F72" s="125">
        <v>159778.20000000001</v>
      </c>
      <c r="G72" s="125">
        <v>199825.00799999997</v>
      </c>
      <c r="H72" s="125">
        <v>279974.43642553192</v>
      </c>
      <c r="I72" s="125">
        <v>191229.696</v>
      </c>
      <c r="J72" s="126">
        <v>175103.04</v>
      </c>
      <c r="AG72" s="124"/>
      <c r="AH72" s="124"/>
      <c r="AI72" s="124"/>
      <c r="AJ72" s="124"/>
      <c r="AK72" s="124"/>
    </row>
    <row r="73" spans="1:37" x14ac:dyDescent="0.55000000000000004">
      <c r="A73" s="9"/>
      <c r="B73" s="118"/>
      <c r="E73" s="32"/>
      <c r="F73" s="125"/>
      <c r="G73" s="125"/>
      <c r="H73" s="125"/>
      <c r="I73" s="125"/>
      <c r="J73" s="126"/>
      <c r="AG73" s="124"/>
      <c r="AH73" s="124"/>
      <c r="AI73" s="124"/>
      <c r="AJ73" s="124"/>
      <c r="AK73" s="124"/>
    </row>
    <row r="74" spans="1:37" ht="14.7" thickBot="1" x14ac:dyDescent="0.6">
      <c r="A74" s="9"/>
      <c r="B74" s="118"/>
      <c r="E74" s="122" t="s">
        <v>612</v>
      </c>
      <c r="F74" s="100">
        <f>SUM(F59,F64,F66,F68,F71)</f>
        <v>476729.06</v>
      </c>
      <c r="G74" s="100">
        <f>SUM(G59,G64,G66,G68,G71)</f>
        <v>4649209.8096950995</v>
      </c>
      <c r="H74" s="100">
        <f>SUM(H59,H64,H66,H68,H71)</f>
        <v>5631862.2757594762</v>
      </c>
      <c r="I74" s="100">
        <f>SUM(I59,I64,I66,I68,I71)</f>
        <v>9886297.7045164611</v>
      </c>
      <c r="J74" s="101">
        <f>SUM(J59,J64,J66,J68,J71)</f>
        <v>11308175.433194039</v>
      </c>
    </row>
    <row r="75" spans="1:37" ht="14.7" thickBot="1" x14ac:dyDescent="0.6">
      <c r="A75" s="211" t="s">
        <v>309</v>
      </c>
      <c r="B75" s="220"/>
      <c r="C75" s="207"/>
      <c r="D75" s="207"/>
      <c r="E75" s="220"/>
      <c r="F75" s="355"/>
      <c r="G75" s="355"/>
      <c r="H75" s="355"/>
      <c r="I75" s="355"/>
      <c r="J75" s="355"/>
      <c r="K75" s="207"/>
      <c r="L75" s="207"/>
      <c r="M75" s="207"/>
      <c r="N75" s="207"/>
      <c r="O75" s="207"/>
      <c r="P75" s="207"/>
      <c r="Q75" s="207"/>
      <c r="R75" s="207"/>
      <c r="S75" s="207"/>
      <c r="T75" s="207"/>
      <c r="U75" s="207"/>
      <c r="V75" s="207"/>
      <c r="W75" s="207"/>
      <c r="X75" s="207"/>
      <c r="Y75" s="207"/>
      <c r="Z75" s="207"/>
      <c r="AA75" s="207"/>
      <c r="AB75" s="207"/>
      <c r="AC75" s="207"/>
      <c r="AD75" s="207"/>
    </row>
    <row r="76" spans="1:37" ht="32.25" customHeight="1" x14ac:dyDescent="0.55000000000000004">
      <c r="A76" s="127">
        <v>1</v>
      </c>
      <c r="B76" s="662" t="s">
        <v>766</v>
      </c>
      <c r="C76" s="662"/>
      <c r="D76" s="662"/>
      <c r="E76" s="662"/>
    </row>
    <row r="77" spans="1:37" ht="42.75" customHeight="1" x14ac:dyDescent="0.55000000000000004">
      <c r="A77" s="20">
        <v>2</v>
      </c>
      <c r="B77" s="663" t="s">
        <v>692</v>
      </c>
      <c r="C77" s="663"/>
      <c r="D77" s="663"/>
      <c r="E77" s="663"/>
    </row>
    <row r="78" spans="1:37" x14ac:dyDescent="0.55000000000000004">
      <c r="A78" s="18">
        <v>3</v>
      </c>
      <c r="B78" s="664" t="s">
        <v>693</v>
      </c>
      <c r="C78" s="664"/>
      <c r="D78" s="664"/>
      <c r="E78" s="664"/>
    </row>
    <row r="79" spans="1:37" x14ac:dyDescent="0.55000000000000004">
      <c r="A79" s="18">
        <v>4</v>
      </c>
      <c r="B79" s="369" t="s">
        <v>694</v>
      </c>
      <c r="C79" s="369"/>
      <c r="D79" s="369"/>
      <c r="E79" s="369"/>
      <c r="AA79" s="43">
        <f>F72*C31</f>
        <v>15364.276462780923</v>
      </c>
    </row>
    <row r="80" spans="1:37" x14ac:dyDescent="0.55000000000000004">
      <c r="A80" s="18">
        <v>5</v>
      </c>
      <c r="B80" s="369" t="s">
        <v>695</v>
      </c>
      <c r="C80" s="369"/>
      <c r="D80" s="369"/>
      <c r="E80" s="369"/>
    </row>
    <row r="82" spans="1:1" x14ac:dyDescent="0.55000000000000004">
      <c r="A82" s="18"/>
    </row>
    <row r="83" spans="1:1" x14ac:dyDescent="0.55000000000000004">
      <c r="A83" s="102"/>
    </row>
  </sheetData>
  <mergeCells count="5">
    <mergeCell ref="P28:T28"/>
    <mergeCell ref="B76:E76"/>
    <mergeCell ref="B77:E77"/>
    <mergeCell ref="B78:E78"/>
    <mergeCell ref="B3:H3"/>
  </mergeCells>
  <pageMargins left="0.7" right="0.7" top="0.75" bottom="0.75" header="0.3" footer="0.3"/>
  <pageSetup orientation="portrait" r:id="rId1"/>
  <headerFooter>
    <oddHeader>&amp;C&amp;"Calibri"&amp;12&amp;K008000 UNCLASSIFIED&amp;1#_x000D_</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37"/>
  <sheetViews>
    <sheetView showGridLines="0" zoomScale="80" zoomScaleNormal="80" workbookViewId="0"/>
  </sheetViews>
  <sheetFormatPr defaultColWidth="9.26171875" defaultRowHeight="14.4" x14ac:dyDescent="0.55000000000000004"/>
  <cols>
    <col min="1" max="1" width="6.26171875" customWidth="1"/>
    <col min="2" max="2" width="11.26171875" customWidth="1"/>
    <col min="3" max="3" width="17.47265625" customWidth="1"/>
    <col min="4" max="4" width="13.734375" customWidth="1"/>
  </cols>
  <sheetData>
    <row r="1" spans="1:26" ht="34.9" customHeight="1" x14ac:dyDescent="0.55000000000000004">
      <c r="B1" s="379" t="s">
        <v>696</v>
      </c>
    </row>
    <row r="2" spans="1:26" ht="20.65" customHeight="1" x14ac:dyDescent="0.75">
      <c r="B2" s="167" t="s">
        <v>4</v>
      </c>
    </row>
    <row r="3" spans="1:26" ht="20.65" customHeight="1" x14ac:dyDescent="0.55000000000000004">
      <c r="B3" t="s">
        <v>697</v>
      </c>
    </row>
    <row r="4" spans="1:26" ht="20.65" customHeight="1" x14ac:dyDescent="0.55000000000000004"/>
    <row r="5" spans="1:26" x14ac:dyDescent="0.55000000000000004">
      <c r="A5" s="128" t="s">
        <v>698</v>
      </c>
      <c r="B5" s="128"/>
      <c r="C5" s="128"/>
      <c r="D5" s="128"/>
      <c r="E5" s="128"/>
      <c r="F5" s="331"/>
      <c r="G5" s="331"/>
      <c r="H5" s="331"/>
      <c r="I5" s="331"/>
      <c r="J5" s="331"/>
      <c r="K5" s="331"/>
      <c r="L5" s="331"/>
      <c r="M5" s="331"/>
      <c r="N5" s="331"/>
      <c r="O5" s="331"/>
      <c r="P5" s="331"/>
      <c r="Q5" s="331"/>
      <c r="R5" s="331"/>
      <c r="S5" s="331"/>
      <c r="T5" s="331"/>
      <c r="U5" s="331"/>
      <c r="V5" s="331"/>
      <c r="W5" s="331"/>
      <c r="X5" s="331"/>
      <c r="Y5" s="331"/>
      <c r="Z5" s="331"/>
    </row>
    <row r="8" spans="1:26" x14ac:dyDescent="0.55000000000000004">
      <c r="A8" s="666" t="s">
        <v>699</v>
      </c>
      <c r="B8" s="666"/>
      <c r="C8" s="666"/>
      <c r="D8" s="666"/>
      <c r="E8" s="666"/>
      <c r="F8" s="666"/>
      <c r="G8" s="666"/>
      <c r="H8" s="666"/>
      <c r="I8" s="666"/>
      <c r="J8" s="666"/>
      <c r="K8" s="666"/>
      <c r="L8" s="373"/>
      <c r="M8" s="373"/>
      <c r="N8" s="373"/>
      <c r="O8" s="373"/>
      <c r="P8" s="373"/>
      <c r="Q8" s="373"/>
      <c r="R8" s="373"/>
      <c r="S8" s="373"/>
      <c r="T8" s="373"/>
      <c r="U8" s="373"/>
      <c r="V8" s="373"/>
      <c r="W8" s="373"/>
      <c r="X8" s="373"/>
      <c r="Y8" s="373"/>
      <c r="Z8" s="373"/>
    </row>
    <row r="9" spans="1:26" x14ac:dyDescent="0.55000000000000004">
      <c r="A9" s="129"/>
      <c r="B9" s="130"/>
      <c r="C9" s="130"/>
      <c r="D9" s="102"/>
      <c r="E9" s="130"/>
      <c r="F9" s="130"/>
      <c r="H9" s="130"/>
      <c r="I9" s="130"/>
      <c r="J9" s="130"/>
      <c r="K9" s="6"/>
    </row>
    <row r="10" spans="1:26" x14ac:dyDescent="0.55000000000000004">
      <c r="A10" s="667"/>
      <c r="B10" s="667"/>
      <c r="C10" s="102"/>
    </row>
    <row r="11" spans="1:26" x14ac:dyDescent="0.55000000000000004">
      <c r="C11" s="102"/>
    </row>
    <row r="12" spans="1:26" x14ac:dyDescent="0.55000000000000004">
      <c r="B12" t="s">
        <v>700</v>
      </c>
      <c r="F12" s="374">
        <v>3</v>
      </c>
    </row>
    <row r="13" spans="1:26" x14ac:dyDescent="0.55000000000000004">
      <c r="A13" s="18">
        <v>1</v>
      </c>
      <c r="B13" s="376" t="s">
        <v>77</v>
      </c>
      <c r="C13" s="376" t="s">
        <v>701</v>
      </c>
      <c r="D13" s="376" t="s">
        <v>702</v>
      </c>
    </row>
    <row r="14" spans="1:26" x14ac:dyDescent="0.55000000000000004">
      <c r="A14" s="18"/>
      <c r="B14" s="377">
        <v>2009</v>
      </c>
      <c r="C14" s="63">
        <v>1.7177479452054789</v>
      </c>
      <c r="D14" s="63"/>
    </row>
    <row r="15" spans="1:26" ht="15" customHeight="1" x14ac:dyDescent="0.55000000000000004">
      <c r="A15" s="18"/>
      <c r="B15" s="377">
        <v>2010</v>
      </c>
      <c r="C15" s="63">
        <v>1.75974438356164</v>
      </c>
      <c r="D15" s="120">
        <f>(C15-C14)/C14</f>
        <v>2.4448545244009832E-2</v>
      </c>
    </row>
    <row r="16" spans="1:26" x14ac:dyDescent="0.55000000000000004">
      <c r="A16" s="18"/>
      <c r="B16" s="377">
        <v>2011</v>
      </c>
      <c r="C16" s="63">
        <v>1.6531030054644815</v>
      </c>
      <c r="D16" s="120">
        <f t="shared" ref="D16:D23" si="0">(C16-C15)/C15</f>
        <v>-6.0600493511063988E-2</v>
      </c>
    </row>
    <row r="17" spans="1:26" x14ac:dyDescent="0.55000000000000004">
      <c r="A17" s="18"/>
      <c r="B17" s="377">
        <v>2012</v>
      </c>
      <c r="C17" s="63">
        <v>1.6550789041095881</v>
      </c>
      <c r="D17" s="120">
        <f t="shared" si="0"/>
        <v>1.1952665009833622E-3</v>
      </c>
    </row>
    <row r="18" spans="1:26" ht="15" customHeight="1" x14ac:dyDescent="0.55000000000000004">
      <c r="A18" s="18"/>
      <c r="B18" s="377">
        <v>2013</v>
      </c>
      <c r="C18" s="63">
        <v>1.7139049315068495</v>
      </c>
      <c r="D18" s="120">
        <f t="shared" si="0"/>
        <v>3.5542732887958027E-2</v>
      </c>
    </row>
    <row r="19" spans="1:26" x14ac:dyDescent="0.55000000000000004">
      <c r="A19" s="18"/>
      <c r="B19" s="377">
        <v>2014</v>
      </c>
      <c r="C19" s="63">
        <v>1.9750558904109583</v>
      </c>
      <c r="D19" s="120">
        <f t="shared" si="0"/>
        <v>0.15237190470915282</v>
      </c>
    </row>
    <row r="20" spans="1:26" x14ac:dyDescent="0.55000000000000004">
      <c r="A20" s="18"/>
      <c r="B20" s="377">
        <v>2015</v>
      </c>
      <c r="C20" s="63">
        <v>2.3425428961748631</v>
      </c>
      <c r="D20" s="120">
        <f t="shared" si="0"/>
        <v>0.18606410458968844</v>
      </c>
    </row>
    <row r="21" spans="1:26" x14ac:dyDescent="0.55000000000000004">
      <c r="A21" s="18"/>
      <c r="B21" s="377">
        <v>2016</v>
      </c>
      <c r="C21" s="63">
        <v>2.4592758904109604</v>
      </c>
      <c r="D21" s="120">
        <f t="shared" si="0"/>
        <v>4.9831742431146311E-2</v>
      </c>
    </row>
    <row r="22" spans="1:26" x14ac:dyDescent="0.55000000000000004">
      <c r="A22" s="18"/>
      <c r="B22" s="377">
        <v>2017</v>
      </c>
      <c r="C22" s="63">
        <v>2.4864654794520589</v>
      </c>
      <c r="D22" s="120">
        <f t="shared" si="0"/>
        <v>1.1055932824419679E-2</v>
      </c>
    </row>
    <row r="23" spans="1:26" ht="15" customHeight="1" x14ac:dyDescent="0.55000000000000004">
      <c r="A23" s="18"/>
      <c r="B23" s="377">
        <v>2018</v>
      </c>
      <c r="C23" s="63">
        <v>2.652690136986303</v>
      </c>
      <c r="D23" s="120">
        <f t="shared" si="0"/>
        <v>6.6851785760916715E-2</v>
      </c>
      <c r="F23" s="18"/>
      <c r="G23" s="103"/>
      <c r="H23" s="103"/>
      <c r="I23" s="103"/>
      <c r="J23" s="103"/>
      <c r="K23" s="103"/>
      <c r="L23" s="103"/>
      <c r="M23" s="103"/>
      <c r="N23" s="103"/>
      <c r="O23" s="103"/>
      <c r="P23" s="103"/>
    </row>
    <row r="24" spans="1:26" x14ac:dyDescent="0.55000000000000004">
      <c r="A24" s="18"/>
      <c r="B24" s="377">
        <v>2019</v>
      </c>
      <c r="C24" s="63">
        <v>2.9816606557377043</v>
      </c>
      <c r="D24" s="120">
        <f>(C24-C23)/C23</f>
        <v>0.12401392615163932</v>
      </c>
      <c r="E24" s="74"/>
      <c r="H24" s="74"/>
    </row>
    <row r="25" spans="1:26" x14ac:dyDescent="0.55000000000000004">
      <c r="A25" s="18"/>
      <c r="B25" s="377">
        <v>2020</v>
      </c>
      <c r="C25" s="63">
        <f>C24*(1+$D$25)</f>
        <v>3.0711104754098355</v>
      </c>
      <c r="D25" s="375">
        <v>0.03</v>
      </c>
    </row>
    <row r="26" spans="1:26" x14ac:dyDescent="0.55000000000000004">
      <c r="A26" s="18">
        <v>2</v>
      </c>
      <c r="B26" s="378" t="s">
        <v>703</v>
      </c>
      <c r="C26" s="63">
        <v>3</v>
      </c>
      <c r="D26" s="63"/>
    </row>
    <row r="27" spans="1:26" ht="14.7" thickBot="1" x14ac:dyDescent="0.6">
      <c r="A27" s="206" t="s">
        <v>90</v>
      </c>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row>
    <row r="28" spans="1:26" x14ac:dyDescent="0.55000000000000004">
      <c r="A28" s="665">
        <v>1</v>
      </c>
      <c r="B28" s="599" t="s">
        <v>704</v>
      </c>
      <c r="C28" s="599"/>
      <c r="D28" s="599"/>
      <c r="E28" s="599"/>
      <c r="F28" s="599"/>
      <c r="G28" s="599"/>
      <c r="H28" s="599"/>
      <c r="I28" s="599"/>
      <c r="J28" s="599"/>
      <c r="K28" s="599"/>
    </row>
    <row r="29" spans="1:26" x14ac:dyDescent="0.55000000000000004">
      <c r="A29" s="665"/>
      <c r="B29" s="599"/>
      <c r="C29" s="599"/>
      <c r="D29" s="599"/>
      <c r="E29" s="599"/>
      <c r="F29" s="599"/>
      <c r="G29" s="599"/>
      <c r="H29" s="599"/>
      <c r="I29" s="599"/>
      <c r="J29" s="599"/>
      <c r="K29" s="599"/>
    </row>
    <row r="30" spans="1:26" x14ac:dyDescent="0.55000000000000004">
      <c r="A30" s="665"/>
      <c r="B30" s="599"/>
      <c r="C30" s="599"/>
      <c r="D30" s="599"/>
      <c r="E30" s="599"/>
      <c r="F30" s="599"/>
      <c r="G30" s="599"/>
      <c r="H30" s="599"/>
      <c r="I30" s="599"/>
      <c r="J30" s="599"/>
      <c r="K30" s="599"/>
    </row>
    <row r="31" spans="1:26" x14ac:dyDescent="0.55000000000000004">
      <c r="A31" s="668">
        <v>2</v>
      </c>
      <c r="B31" s="599" t="s">
        <v>705</v>
      </c>
      <c r="C31" s="599"/>
      <c r="D31" s="599"/>
      <c r="E31" s="599"/>
      <c r="F31" s="599"/>
      <c r="G31" s="599"/>
      <c r="H31" s="599"/>
      <c r="I31" s="599"/>
      <c r="J31" s="599"/>
      <c r="K31" s="599"/>
    </row>
    <row r="32" spans="1:26" x14ac:dyDescent="0.55000000000000004">
      <c r="A32" s="668"/>
      <c r="B32" s="599"/>
      <c r="C32" s="599"/>
      <c r="D32" s="599"/>
      <c r="E32" s="599"/>
      <c r="F32" s="599"/>
      <c r="G32" s="599"/>
      <c r="H32" s="599"/>
      <c r="I32" s="599"/>
      <c r="J32" s="599"/>
      <c r="K32" s="599"/>
    </row>
    <row r="33" spans="1:11" x14ac:dyDescent="0.55000000000000004">
      <c r="A33" s="668"/>
      <c r="B33" s="599"/>
      <c r="C33" s="599"/>
      <c r="D33" s="599"/>
      <c r="E33" s="599"/>
      <c r="F33" s="599"/>
      <c r="G33" s="599"/>
      <c r="H33" s="599"/>
      <c r="I33" s="599"/>
      <c r="J33" s="599"/>
      <c r="K33" s="599"/>
    </row>
    <row r="34" spans="1:11" x14ac:dyDescent="0.55000000000000004">
      <c r="A34" s="665">
        <v>3</v>
      </c>
      <c r="B34" s="599" t="s">
        <v>706</v>
      </c>
      <c r="C34" s="599"/>
      <c r="D34" s="599"/>
      <c r="E34" s="599"/>
      <c r="F34" s="599"/>
      <c r="G34" s="599"/>
      <c r="H34" s="599"/>
      <c r="I34" s="599"/>
      <c r="J34" s="599"/>
      <c r="K34" s="599"/>
    </row>
    <row r="35" spans="1:11" x14ac:dyDescent="0.55000000000000004">
      <c r="A35" s="665"/>
      <c r="B35" s="599"/>
      <c r="C35" s="599"/>
      <c r="D35" s="599"/>
      <c r="E35" s="599"/>
      <c r="F35" s="599"/>
      <c r="G35" s="599"/>
      <c r="H35" s="599"/>
      <c r="I35" s="599"/>
      <c r="J35" s="599"/>
      <c r="K35" s="599"/>
    </row>
    <row r="36" spans="1:11" x14ac:dyDescent="0.55000000000000004">
      <c r="B36" s="23" t="s">
        <v>707</v>
      </c>
    </row>
    <row r="37" spans="1:11" x14ac:dyDescent="0.55000000000000004">
      <c r="B37" s="23" t="s">
        <v>708</v>
      </c>
    </row>
  </sheetData>
  <mergeCells count="8">
    <mergeCell ref="A34:A35"/>
    <mergeCell ref="B34:K35"/>
    <mergeCell ref="A8:K8"/>
    <mergeCell ref="A10:B10"/>
    <mergeCell ref="A28:A30"/>
    <mergeCell ref="B28:K30"/>
    <mergeCell ref="A31:A33"/>
    <mergeCell ref="B31:K33"/>
  </mergeCells>
  <pageMargins left="0.7" right="0.7" top="0.75" bottom="0.75" header="0.3" footer="0.3"/>
  <headerFooter>
    <oddHeader>&amp;C&amp;"Calibri"&amp;12&amp;K008000 UNCLASSIFIED&amp;1#_x000D_</oddHead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P50"/>
  <sheetViews>
    <sheetView showGridLines="0" zoomScale="90" zoomScaleNormal="90" workbookViewId="0"/>
  </sheetViews>
  <sheetFormatPr defaultColWidth="9.26171875" defaultRowHeight="14.4" x14ac:dyDescent="0.55000000000000004"/>
  <cols>
    <col min="3" max="3" width="34.26171875" bestFit="1" customWidth="1"/>
    <col min="4" max="4" width="14.734375" customWidth="1"/>
    <col min="5" max="5" width="10.26171875" customWidth="1"/>
  </cols>
  <sheetData>
    <row r="1" spans="1:68" s="287" customFormat="1" ht="25.15" customHeight="1" x14ac:dyDescent="0.55000000000000004">
      <c r="B1" s="379" t="s">
        <v>709</v>
      </c>
      <c r="C1" s="286"/>
      <c r="D1" s="286"/>
      <c r="E1" s="286"/>
    </row>
    <row r="2" spans="1:68" s="287" customFormat="1" ht="25.15" customHeight="1" x14ac:dyDescent="0.55000000000000004">
      <c r="B2" s="379" t="s">
        <v>4</v>
      </c>
    </row>
    <row r="3" spans="1:68" s="287" customFormat="1" ht="19.899999999999999" customHeight="1" x14ac:dyDescent="0.55000000000000004">
      <c r="B3" s="423" t="s">
        <v>55</v>
      </c>
    </row>
    <row r="4" spans="1:68" s="287" customFormat="1" ht="18.399999999999999" customHeight="1" x14ac:dyDescent="0.55000000000000004">
      <c r="B4" s="379"/>
    </row>
    <row r="5" spans="1:68" x14ac:dyDescent="0.55000000000000004">
      <c r="A5" s="414" t="s">
        <v>305</v>
      </c>
      <c r="B5" s="399" t="s">
        <v>710</v>
      </c>
      <c r="C5" s="400" t="s">
        <v>711</v>
      </c>
      <c r="D5" s="400" t="s">
        <v>712</v>
      </c>
      <c r="E5" s="401">
        <v>2012</v>
      </c>
      <c r="F5" s="401">
        <v>2013</v>
      </c>
      <c r="G5" s="401">
        <v>2014</v>
      </c>
      <c r="H5" s="401">
        <v>2015</v>
      </c>
      <c r="I5" s="401">
        <v>2016</v>
      </c>
      <c r="J5" s="401">
        <v>2017</v>
      </c>
      <c r="K5" s="401">
        <v>2018</v>
      </c>
      <c r="L5" s="401">
        <v>2019</v>
      </c>
      <c r="M5" s="401">
        <v>2020</v>
      </c>
      <c r="N5" s="401">
        <v>2021</v>
      </c>
      <c r="O5" s="401">
        <v>2022</v>
      </c>
      <c r="P5" s="401">
        <v>2023</v>
      </c>
      <c r="Q5" s="401">
        <v>2024</v>
      </c>
      <c r="R5" s="401">
        <v>2025</v>
      </c>
      <c r="S5" s="401">
        <v>2026</v>
      </c>
      <c r="T5" s="401">
        <v>2027</v>
      </c>
      <c r="U5" s="401">
        <v>2028</v>
      </c>
      <c r="V5" s="401">
        <v>2029</v>
      </c>
      <c r="W5" s="401">
        <v>2030</v>
      </c>
      <c r="X5" s="401">
        <v>2031</v>
      </c>
      <c r="Y5" s="401">
        <v>2032</v>
      </c>
      <c r="Z5" s="401">
        <v>2033</v>
      </c>
      <c r="AA5" s="401">
        <v>2034</v>
      </c>
      <c r="AB5" s="401">
        <v>2035</v>
      </c>
      <c r="AC5" s="401">
        <v>2036</v>
      </c>
      <c r="AD5" s="401">
        <v>2037</v>
      </c>
      <c r="AE5" s="401">
        <v>2038</v>
      </c>
      <c r="AF5" s="401">
        <v>2039</v>
      </c>
      <c r="AG5" s="401">
        <v>2040</v>
      </c>
      <c r="AH5" s="401">
        <v>2041</v>
      </c>
      <c r="AI5" s="401">
        <v>2042</v>
      </c>
      <c r="AJ5" s="401">
        <v>2043</v>
      </c>
      <c r="AK5" s="401">
        <v>2044</v>
      </c>
      <c r="AL5" s="401">
        <v>2045</v>
      </c>
      <c r="AM5" s="401">
        <v>2046</v>
      </c>
      <c r="AN5" s="401">
        <v>2047</v>
      </c>
      <c r="AO5" s="401">
        <v>2048</v>
      </c>
      <c r="AP5" s="401">
        <v>2049</v>
      </c>
      <c r="AQ5" s="401">
        <v>2050</v>
      </c>
      <c r="AR5" s="401">
        <v>2051</v>
      </c>
      <c r="AS5" s="401">
        <v>2052</v>
      </c>
      <c r="AT5" s="401">
        <v>2053</v>
      </c>
      <c r="AU5" s="401">
        <v>2054</v>
      </c>
      <c r="AV5" s="401">
        <v>2055</v>
      </c>
      <c r="AW5" s="401">
        <v>2056</v>
      </c>
      <c r="AX5" s="401">
        <v>2057</v>
      </c>
      <c r="AY5" s="401">
        <v>2058</v>
      </c>
      <c r="AZ5" s="401">
        <v>2059</v>
      </c>
      <c r="BA5" s="401">
        <v>2060</v>
      </c>
      <c r="BB5" s="401">
        <v>2061</v>
      </c>
      <c r="BC5" s="401">
        <v>2062</v>
      </c>
      <c r="BD5" s="401">
        <v>2063</v>
      </c>
      <c r="BE5" s="401">
        <v>2064</v>
      </c>
      <c r="BF5" s="401">
        <v>2065</v>
      </c>
      <c r="BG5" s="401">
        <v>2066</v>
      </c>
      <c r="BH5" s="401">
        <v>2067</v>
      </c>
      <c r="BI5" s="401">
        <v>2068</v>
      </c>
      <c r="BJ5" s="401">
        <v>2069</v>
      </c>
      <c r="BK5" s="401">
        <v>2070</v>
      </c>
      <c r="BL5" s="401">
        <v>2071</v>
      </c>
      <c r="BM5" s="401">
        <v>2072</v>
      </c>
      <c r="BN5" s="402">
        <v>2073</v>
      </c>
    </row>
    <row r="6" spans="1:68" ht="14.7" thickBot="1" x14ac:dyDescent="0.6">
      <c r="A6" s="20">
        <v>3</v>
      </c>
      <c r="B6" s="381" t="s">
        <v>713</v>
      </c>
      <c r="C6" s="382" t="s">
        <v>714</v>
      </c>
      <c r="D6" s="382" t="s">
        <v>715</v>
      </c>
      <c r="E6" s="383">
        <v>107.51900000000001</v>
      </c>
      <c r="F6" s="383">
        <v>106.96899999999999</v>
      </c>
      <c r="G6" s="383">
        <v>110.251</v>
      </c>
      <c r="H6" s="383">
        <v>114.66500000000001</v>
      </c>
      <c r="I6" s="383">
        <v>117.113</v>
      </c>
      <c r="J6" s="383">
        <v>124.181</v>
      </c>
      <c r="K6" s="383">
        <v>127.429</v>
      </c>
      <c r="L6" s="384">
        <v>132.845</v>
      </c>
      <c r="M6" s="384">
        <v>137.84</v>
      </c>
      <c r="N6" s="384">
        <v>141.95400000000001</v>
      </c>
      <c r="O6" s="384">
        <v>146.256</v>
      </c>
      <c r="P6" s="384">
        <v>150.64400000000001</v>
      </c>
      <c r="Q6" s="385">
        <v>155.16300000000001</v>
      </c>
      <c r="R6" s="386">
        <f>(1+R7/100)*Q6</f>
        <v>159.81789000000001</v>
      </c>
      <c r="S6" s="386">
        <f t="shared" ref="S6:AD6" si="0">(1+S7/100)*R6</f>
        <v>164.61242670000001</v>
      </c>
      <c r="T6" s="386">
        <f t="shared" si="0"/>
        <v>169.55079950100003</v>
      </c>
      <c r="U6" s="386">
        <f t="shared" si="0"/>
        <v>174.63732348603003</v>
      </c>
      <c r="V6" s="386">
        <f t="shared" si="0"/>
        <v>179.87644319061093</v>
      </c>
      <c r="W6" s="386">
        <f t="shared" si="0"/>
        <v>185.27273648632925</v>
      </c>
      <c r="X6" s="386">
        <f t="shared" si="0"/>
        <v>190.83091858091913</v>
      </c>
      <c r="Y6" s="386">
        <f t="shared" si="0"/>
        <v>196.55584613834671</v>
      </c>
      <c r="Z6" s="386">
        <f t="shared" si="0"/>
        <v>202.45252152249711</v>
      </c>
      <c r="AA6" s="386">
        <f t="shared" si="0"/>
        <v>208.52609716817202</v>
      </c>
      <c r="AB6" s="386">
        <f t="shared" si="0"/>
        <v>214.78188008321717</v>
      </c>
      <c r="AC6" s="386">
        <f t="shared" si="0"/>
        <v>221.22533648571368</v>
      </c>
      <c r="AD6" s="386">
        <f t="shared" si="0"/>
        <v>227.86209658028511</v>
      </c>
      <c r="AE6" s="386">
        <f>(1+AE7/100)*AD6</f>
        <v>234.69795947769367</v>
      </c>
      <c r="AF6" s="386">
        <f t="shared" ref="AF6:BN6" si="1">(1+AF7/100)*AE6</f>
        <v>241.73889826202449</v>
      </c>
      <c r="AG6" s="386">
        <f t="shared" si="1"/>
        <v>248.99106520988522</v>
      </c>
      <c r="AH6" s="386">
        <f t="shared" si="1"/>
        <v>256.46079716618181</v>
      </c>
      <c r="AI6" s="386">
        <f t="shared" si="1"/>
        <v>264.15462108116725</v>
      </c>
      <c r="AJ6" s="386">
        <f t="shared" si="1"/>
        <v>272.07925971360226</v>
      </c>
      <c r="AK6" s="386">
        <f t="shared" si="1"/>
        <v>280.24163750501032</v>
      </c>
      <c r="AL6" s="386">
        <f t="shared" si="1"/>
        <v>288.64888663016063</v>
      </c>
      <c r="AM6" s="386">
        <f t="shared" si="1"/>
        <v>297.30835322906546</v>
      </c>
      <c r="AN6" s="386">
        <f t="shared" si="1"/>
        <v>306.22760382593742</v>
      </c>
      <c r="AO6" s="386">
        <f t="shared" si="1"/>
        <v>315.41443194071553</v>
      </c>
      <c r="AP6" s="386">
        <f t="shared" si="1"/>
        <v>324.87686489893701</v>
      </c>
      <c r="AQ6" s="386">
        <f t="shared" si="1"/>
        <v>334.62317084590512</v>
      </c>
      <c r="AR6" s="386">
        <f t="shared" si="1"/>
        <v>344.66186597128228</v>
      </c>
      <c r="AS6" s="386">
        <f t="shared" si="1"/>
        <v>355.00172195042074</v>
      </c>
      <c r="AT6" s="386">
        <f t="shared" si="1"/>
        <v>365.65177360893335</v>
      </c>
      <c r="AU6" s="386">
        <f t="shared" si="1"/>
        <v>376.62132681720135</v>
      </c>
      <c r="AV6" s="386">
        <f t="shared" si="1"/>
        <v>387.91996662171738</v>
      </c>
      <c r="AW6" s="386">
        <f t="shared" si="1"/>
        <v>399.55756562036891</v>
      </c>
      <c r="AX6" s="386">
        <f t="shared" si="1"/>
        <v>411.54429258898</v>
      </c>
      <c r="AY6" s="386">
        <f t="shared" si="1"/>
        <v>423.89062136664938</v>
      </c>
      <c r="AZ6" s="386">
        <f t="shared" si="1"/>
        <v>436.60734000764887</v>
      </c>
      <c r="BA6" s="386">
        <f t="shared" si="1"/>
        <v>449.70556020787836</v>
      </c>
      <c r="BB6" s="386">
        <f t="shared" si="1"/>
        <v>463.19672701411474</v>
      </c>
      <c r="BC6" s="386">
        <f t="shared" si="1"/>
        <v>477.09262882453822</v>
      </c>
      <c r="BD6" s="386">
        <f t="shared" si="1"/>
        <v>491.4054076892744</v>
      </c>
      <c r="BE6" s="386">
        <f t="shared" si="1"/>
        <v>506.14756991995262</v>
      </c>
      <c r="BF6" s="386">
        <f t="shared" si="1"/>
        <v>521.3319970175512</v>
      </c>
      <c r="BG6" s="386">
        <f t="shared" si="1"/>
        <v>536.9719569280777</v>
      </c>
      <c r="BH6" s="386">
        <f t="shared" si="1"/>
        <v>553.08111563592001</v>
      </c>
      <c r="BI6" s="386">
        <f t="shared" si="1"/>
        <v>569.67354910499762</v>
      </c>
      <c r="BJ6" s="386">
        <f t="shared" si="1"/>
        <v>586.76375557814754</v>
      </c>
      <c r="BK6" s="386">
        <f t="shared" si="1"/>
        <v>604.36666824549195</v>
      </c>
      <c r="BL6" s="386">
        <f t="shared" si="1"/>
        <v>622.4976682928567</v>
      </c>
      <c r="BM6" s="386">
        <f t="shared" si="1"/>
        <v>641.17259834164247</v>
      </c>
      <c r="BN6" s="387">
        <f t="shared" si="1"/>
        <v>660.40777629189176</v>
      </c>
    </row>
    <row r="7" spans="1:68" ht="14.7" thickBot="1" x14ac:dyDescent="0.6">
      <c r="A7" s="20">
        <v>4</v>
      </c>
      <c r="B7" s="388" t="s">
        <v>713</v>
      </c>
      <c r="C7" s="131" t="s">
        <v>714</v>
      </c>
      <c r="D7" s="131" t="s">
        <v>716</v>
      </c>
      <c r="E7" s="132">
        <v>-0.94399999999999995</v>
      </c>
      <c r="F7" s="132">
        <v>-0.51200000000000001</v>
      </c>
      <c r="G7" s="132">
        <v>3.069</v>
      </c>
      <c r="H7" s="132">
        <v>4.0039999999999996</v>
      </c>
      <c r="I7" s="132">
        <v>2.1349999999999998</v>
      </c>
      <c r="J7" s="132">
        <v>6.0350000000000001</v>
      </c>
      <c r="K7" s="132">
        <v>2.6150000000000002</v>
      </c>
      <c r="L7" s="133">
        <v>4.25</v>
      </c>
      <c r="M7" s="133">
        <v>3.76</v>
      </c>
      <c r="N7" s="133">
        <v>2.9849999999999999</v>
      </c>
      <c r="O7" s="133">
        <v>3.03</v>
      </c>
      <c r="P7" s="158">
        <v>3</v>
      </c>
      <c r="Q7" s="389">
        <v>3</v>
      </c>
      <c r="R7" s="389">
        <v>3</v>
      </c>
      <c r="S7" s="389">
        <v>3</v>
      </c>
      <c r="T7" s="389">
        <v>3</v>
      </c>
      <c r="U7" s="389">
        <v>3</v>
      </c>
      <c r="V7" s="389">
        <v>3</v>
      </c>
      <c r="W7" s="389">
        <v>3</v>
      </c>
      <c r="X7" s="389">
        <v>3</v>
      </c>
      <c r="Y7" s="389">
        <v>3</v>
      </c>
      <c r="Z7" s="389">
        <v>3</v>
      </c>
      <c r="AA7" s="389">
        <v>3</v>
      </c>
      <c r="AB7" s="389">
        <v>3</v>
      </c>
      <c r="AC7" s="389">
        <v>3</v>
      </c>
      <c r="AD7" s="389">
        <v>3</v>
      </c>
      <c r="AE7" s="389">
        <v>3</v>
      </c>
      <c r="AF7" s="389">
        <v>3</v>
      </c>
      <c r="AG7" s="389">
        <v>3</v>
      </c>
      <c r="AH7" s="389">
        <v>3</v>
      </c>
      <c r="AI7" s="389">
        <v>3</v>
      </c>
      <c r="AJ7" s="389">
        <v>3</v>
      </c>
      <c r="AK7" s="389">
        <v>3</v>
      </c>
      <c r="AL7" s="389">
        <v>3</v>
      </c>
      <c r="AM7" s="389">
        <v>3</v>
      </c>
      <c r="AN7" s="389">
        <v>3</v>
      </c>
      <c r="AO7" s="389">
        <v>3</v>
      </c>
      <c r="AP7" s="389">
        <v>3</v>
      </c>
      <c r="AQ7" s="389">
        <v>3</v>
      </c>
      <c r="AR7" s="389">
        <v>3</v>
      </c>
      <c r="AS7" s="389">
        <v>3</v>
      </c>
      <c r="AT7" s="389">
        <v>3</v>
      </c>
      <c r="AU7" s="389">
        <v>3</v>
      </c>
      <c r="AV7" s="389">
        <v>3</v>
      </c>
      <c r="AW7" s="389">
        <v>3</v>
      </c>
      <c r="AX7" s="389">
        <v>3</v>
      </c>
      <c r="AY7" s="389">
        <v>3</v>
      </c>
      <c r="AZ7" s="389">
        <v>3</v>
      </c>
      <c r="BA7" s="389">
        <v>3</v>
      </c>
      <c r="BB7" s="389">
        <v>3</v>
      </c>
      <c r="BC7" s="389">
        <v>3</v>
      </c>
      <c r="BD7" s="389">
        <v>3</v>
      </c>
      <c r="BE7" s="389">
        <v>3</v>
      </c>
      <c r="BF7" s="389">
        <v>3</v>
      </c>
      <c r="BG7" s="389">
        <v>3</v>
      </c>
      <c r="BH7" s="389">
        <v>3</v>
      </c>
      <c r="BI7" s="389">
        <v>3</v>
      </c>
      <c r="BJ7" s="389">
        <v>3</v>
      </c>
      <c r="BK7" s="389">
        <v>3</v>
      </c>
      <c r="BL7" s="389">
        <v>3</v>
      </c>
      <c r="BM7" s="389">
        <v>3</v>
      </c>
      <c r="BN7" s="390">
        <v>3</v>
      </c>
    </row>
    <row r="8" spans="1:68" ht="14.7" thickBot="1" x14ac:dyDescent="0.6">
      <c r="A8" s="20">
        <v>5</v>
      </c>
      <c r="B8" s="388" t="s">
        <v>713</v>
      </c>
      <c r="C8" s="131" t="s">
        <v>717</v>
      </c>
      <c r="D8" s="131" t="s">
        <v>715</v>
      </c>
      <c r="E8" s="132">
        <v>106.801</v>
      </c>
      <c r="F8" s="132">
        <v>109.334</v>
      </c>
      <c r="G8" s="132">
        <v>111.468</v>
      </c>
      <c r="H8" s="132">
        <v>116.907</v>
      </c>
      <c r="I8" s="132">
        <v>119.04900000000001</v>
      </c>
      <c r="J8" s="132">
        <v>127.045</v>
      </c>
      <c r="K8" s="132">
        <v>128.96899999999999</v>
      </c>
      <c r="L8" s="133">
        <v>135.98500000000001</v>
      </c>
      <c r="M8" s="133">
        <v>140.12100000000001</v>
      </c>
      <c r="N8" s="133">
        <v>144.38300000000001</v>
      </c>
      <c r="O8" s="133">
        <v>148.744</v>
      </c>
      <c r="P8" s="133">
        <v>153.18</v>
      </c>
      <c r="Q8" s="159">
        <v>157.798</v>
      </c>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0"/>
      <c r="AW8" s="380"/>
      <c r="AX8" s="380"/>
      <c r="AY8" s="380"/>
      <c r="AZ8" s="380"/>
      <c r="BA8" s="380"/>
      <c r="BB8" s="380"/>
      <c r="BC8" s="380"/>
      <c r="BD8" s="380"/>
      <c r="BE8" s="380"/>
      <c r="BF8" s="380"/>
      <c r="BG8" s="380"/>
      <c r="BH8" s="380"/>
      <c r="BI8" s="380"/>
      <c r="BJ8" s="380"/>
      <c r="BK8" s="380"/>
      <c r="BL8" s="380"/>
      <c r="BM8" s="380"/>
      <c r="BN8" s="391"/>
    </row>
    <row r="9" spans="1:68" x14ac:dyDescent="0.55000000000000004">
      <c r="A9" s="20">
        <v>6</v>
      </c>
      <c r="B9" s="392" t="s">
        <v>713</v>
      </c>
      <c r="C9" s="393" t="s">
        <v>717</v>
      </c>
      <c r="D9" s="393" t="s">
        <v>716</v>
      </c>
      <c r="E9" s="394">
        <v>-1.373</v>
      </c>
      <c r="F9" s="394">
        <v>2.3719999999999999</v>
      </c>
      <c r="G9" s="394">
        <v>1.952</v>
      </c>
      <c r="H9" s="394">
        <v>4.8789999999999996</v>
      </c>
      <c r="I9" s="394">
        <v>1.8320000000000001</v>
      </c>
      <c r="J9" s="394">
        <v>6.7160000000000002</v>
      </c>
      <c r="K9" s="394">
        <v>1.5149999999999999</v>
      </c>
      <c r="L9" s="395">
        <v>5.44</v>
      </c>
      <c r="M9" s="395">
        <v>3.0419999999999998</v>
      </c>
      <c r="N9" s="395">
        <v>3.0419999999999998</v>
      </c>
      <c r="O9" s="395">
        <v>3.0209999999999999</v>
      </c>
      <c r="P9" s="395">
        <v>2.9820000000000002</v>
      </c>
      <c r="Q9" s="396">
        <v>3.0150000000000001</v>
      </c>
      <c r="R9" s="397"/>
      <c r="S9" s="397"/>
      <c r="T9" s="397"/>
      <c r="U9" s="397"/>
      <c r="V9" s="397"/>
      <c r="W9" s="397"/>
      <c r="X9" s="397"/>
      <c r="Y9" s="397"/>
      <c r="Z9" s="397"/>
      <c r="AA9" s="397"/>
      <c r="AB9" s="397"/>
      <c r="AC9" s="397"/>
      <c r="AD9" s="397"/>
      <c r="AE9" s="397"/>
      <c r="AF9" s="397"/>
      <c r="AG9" s="397"/>
      <c r="AH9" s="397"/>
      <c r="AI9" s="397"/>
      <c r="AJ9" s="397"/>
      <c r="AK9" s="397"/>
      <c r="AL9" s="397"/>
      <c r="AM9" s="397"/>
      <c r="AN9" s="397"/>
      <c r="AO9" s="397"/>
      <c r="AP9" s="397"/>
      <c r="AQ9" s="397"/>
      <c r="AR9" s="397"/>
      <c r="AS9" s="397"/>
      <c r="AT9" s="397"/>
      <c r="AU9" s="397"/>
      <c r="AV9" s="397"/>
      <c r="AW9" s="397"/>
      <c r="AX9" s="397"/>
      <c r="AY9" s="397"/>
      <c r="AZ9" s="397"/>
      <c r="BA9" s="397"/>
      <c r="BB9" s="397"/>
      <c r="BC9" s="397"/>
      <c r="BD9" s="397"/>
      <c r="BE9" s="397"/>
      <c r="BF9" s="397"/>
      <c r="BG9" s="397"/>
      <c r="BH9" s="397"/>
      <c r="BI9" s="397"/>
      <c r="BJ9" s="397"/>
      <c r="BK9" s="397"/>
      <c r="BL9" s="397"/>
      <c r="BM9" s="397"/>
      <c r="BN9" s="398"/>
    </row>
    <row r="10" spans="1:68" ht="15.75" customHeight="1" x14ac:dyDescent="0.55000000000000004">
      <c r="A10" s="20">
        <v>7</v>
      </c>
      <c r="C10" s="403" t="s">
        <v>718</v>
      </c>
      <c r="I10">
        <f t="shared" ref="I10:N10" si="2">$F$6/G6</f>
        <v>0.97023156252550991</v>
      </c>
      <c r="J10">
        <f t="shared" si="2"/>
        <v>0.93288274538874105</v>
      </c>
      <c r="K10">
        <f t="shared" si="2"/>
        <v>0.91338280122616611</v>
      </c>
      <c r="L10">
        <f t="shared" si="2"/>
        <v>0.86139586571214599</v>
      </c>
      <c r="M10">
        <f t="shared" si="2"/>
        <v>0.83944000188340173</v>
      </c>
      <c r="N10">
        <f t="shared" si="2"/>
        <v>0.80521660581881138</v>
      </c>
    </row>
    <row r="11" spans="1:68" x14ac:dyDescent="0.55000000000000004">
      <c r="A11" s="6"/>
    </row>
    <row r="12" spans="1:68" ht="15.75" customHeight="1" x14ac:dyDescent="0.55000000000000004">
      <c r="A12" s="6"/>
      <c r="F12" s="415">
        <v>2011</v>
      </c>
      <c r="G12" s="416">
        <v>2012</v>
      </c>
      <c r="H12" s="416">
        <v>2013</v>
      </c>
      <c r="I12" s="416">
        <v>2014</v>
      </c>
      <c r="J12" s="416">
        <v>2015</v>
      </c>
      <c r="K12" s="416">
        <v>2016</v>
      </c>
      <c r="L12" s="416">
        <v>2017</v>
      </c>
      <c r="M12" s="416">
        <v>2018</v>
      </c>
      <c r="N12" s="416">
        <v>2019</v>
      </c>
      <c r="O12" s="416">
        <v>2020</v>
      </c>
      <c r="P12" s="416">
        <v>2021</v>
      </c>
      <c r="Q12" s="416">
        <v>2022</v>
      </c>
      <c r="R12" s="416">
        <v>2023</v>
      </c>
      <c r="S12" s="416">
        <v>2024</v>
      </c>
      <c r="T12" s="416">
        <v>2025</v>
      </c>
      <c r="U12" s="416">
        <v>2026</v>
      </c>
      <c r="V12" s="416">
        <v>2027</v>
      </c>
      <c r="W12" s="416">
        <v>2028</v>
      </c>
      <c r="X12" s="416">
        <v>2029</v>
      </c>
      <c r="Y12" s="416">
        <v>2030</v>
      </c>
      <c r="Z12" s="416">
        <v>2031</v>
      </c>
      <c r="AA12" s="416">
        <v>2032</v>
      </c>
      <c r="AB12" s="416">
        <v>2033</v>
      </c>
      <c r="AC12" s="416">
        <v>2034</v>
      </c>
      <c r="AD12" s="416">
        <v>2035</v>
      </c>
      <c r="AE12" s="416">
        <v>2036</v>
      </c>
      <c r="AF12" s="416">
        <v>2037</v>
      </c>
      <c r="AG12" s="416">
        <v>2038</v>
      </c>
      <c r="AH12" s="416">
        <v>2039</v>
      </c>
      <c r="AI12" s="416">
        <v>2040</v>
      </c>
      <c r="AJ12" s="416">
        <v>2041</v>
      </c>
      <c r="AK12" s="416">
        <v>2042</v>
      </c>
      <c r="AL12" s="416">
        <v>2043</v>
      </c>
      <c r="AM12" s="416">
        <v>2044</v>
      </c>
      <c r="AN12" s="416">
        <v>2045</v>
      </c>
      <c r="AO12" s="416">
        <v>2046</v>
      </c>
      <c r="AP12" s="416">
        <v>2047</v>
      </c>
      <c r="AQ12" s="416">
        <v>2048</v>
      </c>
      <c r="AR12" s="416">
        <v>2049</v>
      </c>
      <c r="AS12" s="416">
        <v>2050</v>
      </c>
      <c r="AT12" s="416">
        <v>2051</v>
      </c>
      <c r="AU12" s="416">
        <v>2052</v>
      </c>
      <c r="AV12" s="416">
        <v>2053</v>
      </c>
      <c r="AW12" s="416">
        <v>2054</v>
      </c>
      <c r="AX12" s="416">
        <v>2055</v>
      </c>
      <c r="AY12" s="416">
        <v>2056</v>
      </c>
      <c r="AZ12" s="416">
        <v>2057</v>
      </c>
      <c r="BA12" s="416">
        <v>2058</v>
      </c>
      <c r="BB12" s="416">
        <v>2059</v>
      </c>
      <c r="BC12" s="416">
        <v>2060</v>
      </c>
      <c r="BD12" s="416">
        <v>2061</v>
      </c>
      <c r="BE12" s="416">
        <v>2062</v>
      </c>
      <c r="BF12" s="416">
        <v>2063</v>
      </c>
      <c r="BG12" s="416">
        <v>2064</v>
      </c>
      <c r="BH12" s="416">
        <v>2065</v>
      </c>
      <c r="BI12" s="416">
        <v>2066</v>
      </c>
      <c r="BJ12" s="416">
        <v>2067</v>
      </c>
      <c r="BK12" s="416">
        <v>2068</v>
      </c>
      <c r="BL12" s="416">
        <v>2069</v>
      </c>
      <c r="BM12" s="416">
        <v>2070</v>
      </c>
      <c r="BN12" s="416">
        <v>2071</v>
      </c>
      <c r="BO12" s="416">
        <v>2072</v>
      </c>
      <c r="BP12" s="417">
        <v>2073</v>
      </c>
    </row>
    <row r="13" spans="1:68" ht="15.75" customHeight="1" x14ac:dyDescent="0.55000000000000004">
      <c r="A13" s="6"/>
      <c r="B13" s="184"/>
      <c r="C13" t="s">
        <v>719</v>
      </c>
      <c r="D13" s="148" t="s">
        <v>720</v>
      </c>
      <c r="E13" s="148"/>
      <c r="F13" s="149">
        <v>3.1568415686220601</v>
      </c>
      <c r="G13">
        <v>2.0693372652605899</v>
      </c>
      <c r="H13">
        <v>1.46483265562714</v>
      </c>
      <c r="I13">
        <v>1.62222297740821</v>
      </c>
      <c r="J13">
        <v>0.118627135552435</v>
      </c>
      <c r="K13">
        <v>1.26158320570537</v>
      </c>
      <c r="L13">
        <v>2.1301100036596301</v>
      </c>
      <c r="M13">
        <v>2.4425832969281802</v>
      </c>
      <c r="N13">
        <v>1.81221007526015</v>
      </c>
      <c r="O13" s="409">
        <v>1.2</v>
      </c>
      <c r="P13" s="409">
        <v>1.9116216453883328</v>
      </c>
      <c r="Q13" s="409">
        <v>1.9116216453883328</v>
      </c>
      <c r="R13" s="409">
        <v>1.9116216453883328</v>
      </c>
      <c r="S13" s="409">
        <v>1.9116216453883328</v>
      </c>
      <c r="T13" s="409">
        <v>1.9116216453883328</v>
      </c>
      <c r="U13" s="409">
        <v>1.9116216453883328</v>
      </c>
      <c r="V13" s="409">
        <v>1.9116216453883328</v>
      </c>
      <c r="W13" s="409">
        <v>1.9116216453883328</v>
      </c>
      <c r="X13" s="409">
        <v>1.9116216453883328</v>
      </c>
      <c r="Y13" s="409">
        <v>1.9116216453883328</v>
      </c>
      <c r="Z13" s="409">
        <v>1.9116216453883328</v>
      </c>
      <c r="AA13" s="409">
        <v>1.9116216453883328</v>
      </c>
      <c r="AB13" s="409">
        <v>1.9116216453883328</v>
      </c>
      <c r="AC13" s="409">
        <v>1.9116216453883328</v>
      </c>
      <c r="AD13" s="409">
        <v>1.9116216453883328</v>
      </c>
      <c r="AE13" s="409">
        <v>1.9116216453883328</v>
      </c>
      <c r="AF13" s="409">
        <v>1.9116216453883328</v>
      </c>
      <c r="AG13" s="409">
        <v>1.9116216453883328</v>
      </c>
      <c r="AH13">
        <v>1.9116216453883328</v>
      </c>
      <c r="AI13">
        <v>1.9116216453883328</v>
      </c>
      <c r="AJ13">
        <v>1.9116216453883328</v>
      </c>
      <c r="AK13">
        <v>1.9116216453883328</v>
      </c>
      <c r="AL13">
        <v>1.9116216453883328</v>
      </c>
      <c r="AM13">
        <v>1.9116216453883328</v>
      </c>
      <c r="AN13">
        <v>1.9116216453883328</v>
      </c>
      <c r="AO13">
        <v>1.9116216453883328</v>
      </c>
      <c r="AP13">
        <v>1.9116216453883328</v>
      </c>
      <c r="AQ13">
        <v>1.9116216453883328</v>
      </c>
      <c r="AR13">
        <v>1.9116216453883328</v>
      </c>
      <c r="AS13">
        <v>1.9116216453883328</v>
      </c>
      <c r="AT13">
        <v>1.9116216453883328</v>
      </c>
      <c r="AU13">
        <v>1.9116216453883328</v>
      </c>
      <c r="AV13">
        <v>1.9116216453883328</v>
      </c>
      <c r="AW13">
        <v>1.9116216453883328</v>
      </c>
      <c r="AX13">
        <v>1.9116216453883328</v>
      </c>
      <c r="AY13">
        <v>1.9116216453883328</v>
      </c>
      <c r="AZ13">
        <v>1.9116216453883328</v>
      </c>
      <c r="BA13">
        <v>1.9116216453883328</v>
      </c>
      <c r="BB13">
        <v>1.9116216453883328</v>
      </c>
      <c r="BC13">
        <v>1.9116216453883328</v>
      </c>
      <c r="BD13">
        <v>1.9116216453883328</v>
      </c>
      <c r="BE13">
        <v>1.9116216453883328</v>
      </c>
      <c r="BF13">
        <v>1.9116216453883328</v>
      </c>
      <c r="BG13">
        <v>1.9116216453883328</v>
      </c>
      <c r="BH13">
        <v>1.9116216453883328</v>
      </c>
      <c r="BI13">
        <v>1.9116216453883328</v>
      </c>
      <c r="BJ13">
        <v>1.9116216453883328</v>
      </c>
      <c r="BK13">
        <v>1.9116216453883328</v>
      </c>
      <c r="BL13">
        <v>1.9116216453883328</v>
      </c>
      <c r="BM13">
        <v>1.9116216453883328</v>
      </c>
      <c r="BN13">
        <v>1.9116216453883328</v>
      </c>
      <c r="BO13">
        <v>1.9116216453883328</v>
      </c>
      <c r="BP13" s="171">
        <v>1.9116216453883328</v>
      </c>
    </row>
    <row r="14" spans="1:68" ht="15.75" customHeight="1" x14ac:dyDescent="0.55000000000000004">
      <c r="A14" s="6"/>
      <c r="B14" s="405" t="s">
        <v>721</v>
      </c>
      <c r="C14" t="s">
        <v>722</v>
      </c>
      <c r="D14" s="148" t="s">
        <v>723</v>
      </c>
      <c r="E14" s="148"/>
      <c r="F14" s="149">
        <v>103.156841568622</v>
      </c>
      <c r="G14">
        <v>105.29150453286699</v>
      </c>
      <c r="H14">
        <v>106.83384887486601</v>
      </c>
      <c r="I14">
        <v>108.566932118964</v>
      </c>
      <c r="J14">
        <v>108.69572196069301</v>
      </c>
      <c r="K14">
        <v>110.06700893427001</v>
      </c>
      <c r="L14">
        <v>112.411557302308</v>
      </c>
      <c r="M14">
        <v>115.15730322479099</v>
      </c>
      <c r="N14">
        <v>117.244195476228</v>
      </c>
      <c r="O14" s="409">
        <v>118.69046760197351</v>
      </c>
      <c r="P14" s="409">
        <v>120.95938027166547</v>
      </c>
      <c r="Q14" s="409">
        <v>123.27166596706621</v>
      </c>
      <c r="R14" s="409">
        <v>125.62815381632345</v>
      </c>
      <c r="S14" s="409">
        <v>128.02968879737804</v>
      </c>
      <c r="T14" s="409">
        <v>130.47713204095206</v>
      </c>
      <c r="U14" s="409">
        <v>132.97136113932882</v>
      </c>
      <c r="V14" s="409">
        <v>135.51327046103572</v>
      </c>
      <c r="W14" s="409">
        <v>138.1037714715425</v>
      </c>
      <c r="X14" s="409">
        <v>140.74379306009016</v>
      </c>
      <c r="Y14" s="409">
        <v>143.4342818727674</v>
      </c>
      <c r="Z14" s="409">
        <v>146.17620265195453</v>
      </c>
      <c r="AA14" s="409">
        <v>148.97053858225601</v>
      </c>
      <c r="AB14" s="409">
        <v>151.818291643046</v>
      </c>
      <c r="AC14" s="409">
        <v>154.72048296775324</v>
      </c>
      <c r="AD14" s="409">
        <v>157.67815321001419</v>
      </c>
      <c r="AE14" s="409">
        <v>160.6923629168254</v>
      </c>
      <c r="AF14" s="409">
        <v>163.76419290882941</v>
      </c>
      <c r="AG14" s="409">
        <v>166.8947446678701</v>
      </c>
      <c r="AH14">
        <v>170.0851407319567</v>
      </c>
      <c r="AI14">
        <v>173.33652509777798</v>
      </c>
      <c r="AJ14">
        <v>176.65006363091109</v>
      </c>
      <c r="AK14">
        <v>180.02694448387186</v>
      </c>
      <c r="AL14">
        <v>183.4683785221568</v>
      </c>
      <c r="AM14">
        <v>186.97559975842935</v>
      </c>
      <c r="AN14">
        <v>190.54986579500616</v>
      </c>
      <c r="AO14">
        <v>194.19245827480191</v>
      </c>
      <c r="AP14">
        <v>197.90468334089474</v>
      </c>
      <c r="AQ14">
        <v>201.6878721048765</v>
      </c>
      <c r="AR14">
        <v>205.54338112415647</v>
      </c>
      <c r="AS14">
        <v>209.47259288838887</v>
      </c>
      <c r="AT14">
        <v>213.4769163151995</v>
      </c>
      <c r="AU14">
        <v>217.5577872553884</v>
      </c>
      <c r="AV14">
        <v>221.7166690077903</v>
      </c>
      <c r="AW14">
        <v>225.95505284397723</v>
      </c>
      <c r="AX14">
        <v>230.27445854299134</v>
      </c>
      <c r="AY14">
        <v>234.67643493629996</v>
      </c>
      <c r="AZ14">
        <v>239.16256046316792</v>
      </c>
      <c r="BA14">
        <v>243.7344437366468</v>
      </c>
      <c r="BB14">
        <v>248.39372412038338</v>
      </c>
      <c r="BC14">
        <v>253.1420723164548</v>
      </c>
      <c r="BD14">
        <v>257.98119096444071</v>
      </c>
      <c r="BE14">
        <v>262.91281525194756</v>
      </c>
      <c r="BF14">
        <v>267.93871353680362</v>
      </c>
      <c r="BG14">
        <v>273.06068798114819</v>
      </c>
      <c r="BH14">
        <v>278.28057519764212</v>
      </c>
      <c r="BI14">
        <v>283.60024690803141</v>
      </c>
      <c r="BJ14">
        <v>289.02161061430007</v>
      </c>
      <c r="BK14">
        <v>294.54661028265303</v>
      </c>
      <c r="BL14">
        <v>300.17722704057383</v>
      </c>
      <c r="BM14">
        <v>305.91547988720794</v>
      </c>
      <c r="BN14">
        <v>311.76342641732538</v>
      </c>
      <c r="BO14">
        <v>317.72316355912329</v>
      </c>
      <c r="BP14" s="171">
        <v>323.79682832613207</v>
      </c>
    </row>
    <row r="15" spans="1:68" ht="15.75" customHeight="1" x14ac:dyDescent="0.55000000000000004">
      <c r="A15" s="20">
        <v>8</v>
      </c>
      <c r="B15" s="404"/>
      <c r="C15" t="s">
        <v>724</v>
      </c>
      <c r="F15" s="149"/>
      <c r="I15">
        <f t="shared" ref="I15:N15" si="3">$H$14/I14</f>
        <v>0.98403673005884573</v>
      </c>
      <c r="J15">
        <f t="shared" si="3"/>
        <v>0.98287077860800909</v>
      </c>
      <c r="K15">
        <f t="shared" si="3"/>
        <v>0.97062552993209084</v>
      </c>
      <c r="L15">
        <f t="shared" si="3"/>
        <v>0.95038136147832308</v>
      </c>
      <c r="M15">
        <f t="shared" si="3"/>
        <v>0.92772100321177786</v>
      </c>
      <c r="N15">
        <f t="shared" si="3"/>
        <v>0.91120800002868585</v>
      </c>
      <c r="O15">
        <v>0.90010470961435185</v>
      </c>
      <c r="P15">
        <v>0.8832208683189795</v>
      </c>
      <c r="Q15">
        <v>0.86665372806276664</v>
      </c>
      <c r="R15">
        <v>0.8503973482812146</v>
      </c>
      <c r="S15">
        <v>0.83444589984080231</v>
      </c>
      <c r="T15">
        <v>0.81879366294880485</v>
      </c>
      <c r="U15">
        <v>0.80343502510231768</v>
      </c>
      <c r="V15">
        <v>0.78836447907575269</v>
      </c>
      <c r="W15">
        <v>0.7735766209460837</v>
      </c>
      <c r="X15">
        <v>0.75906614815513462</v>
      </c>
      <c r="Y15">
        <v>0.74482785760821391</v>
      </c>
      <c r="Z15">
        <v>0.73085664380841353</v>
      </c>
      <c r="AA15">
        <v>0.71714749702590563</v>
      </c>
      <c r="AB15">
        <v>0.70369550150157756</v>
      </c>
      <c r="AC15">
        <v>0.69049583368436263</v>
      </c>
      <c r="AD15">
        <v>0.67754376050163523</v>
      </c>
      <c r="AE15">
        <v>0.66483463766204842</v>
      </c>
      <c r="AF15">
        <v>0.65236390799020638</v>
      </c>
      <c r="AG15">
        <v>0.64012709979257498</v>
      </c>
      <c r="AH15">
        <v>0.62811982525404331</v>
      </c>
      <c r="AI15">
        <v>0.61633777886456265</v>
      </c>
      <c r="AJ15">
        <v>0.60477673587529746</v>
      </c>
      <c r="AK15">
        <v>0.59343255078373547</v>
      </c>
      <c r="AL15">
        <v>0.58230115584721365</v>
      </c>
      <c r="AM15">
        <v>0.57137855962432693</v>
      </c>
      <c r="AN15">
        <v>0.56066084554369633</v>
      </c>
      <c r="AO15">
        <v>0.5501441704995842</v>
      </c>
      <c r="AP15">
        <v>0.53982476347385167</v>
      </c>
      <c r="AQ15">
        <v>0.52969892418376563</v>
      </c>
      <c r="AR15">
        <v>0.51976302175516942</v>
      </c>
      <c r="AS15">
        <v>0.51001349342054114</v>
      </c>
      <c r="AT15">
        <v>0.50044684324147448</v>
      </c>
      <c r="AU15">
        <v>0.49105964085512172</v>
      </c>
      <c r="AV15">
        <v>0.48184852024415115</v>
      </c>
      <c r="AW15">
        <v>0.47281017852977675</v>
      </c>
      <c r="AX15">
        <v>0.46394137478742803</v>
      </c>
      <c r="AY15">
        <v>0.45523892888463535</v>
      </c>
      <c r="AZ15">
        <v>0.44669972034071315</v>
      </c>
      <c r="BA15">
        <v>0.43832068720783329</v>
      </c>
      <c r="BB15">
        <v>0.43009882497308688</v>
      </c>
      <c r="BC15">
        <v>0.42203118548114044</v>
      </c>
      <c r="BD15">
        <v>0.41411487587710083</v>
      </c>
      <c r="BE15">
        <v>0.40634705756920925</v>
      </c>
      <c r="BF15">
        <v>0.39872494521099311</v>
      </c>
      <c r="BG15">
        <v>0.39124580570251</v>
      </c>
      <c r="BH15">
        <v>0.38390695721032564</v>
      </c>
      <c r="BI15">
        <v>0.37670576820587576</v>
      </c>
      <c r="BJ15">
        <v>0.3696396565218647</v>
      </c>
      <c r="BK15">
        <v>0.36270608842636493</v>
      </c>
      <c r="BL15">
        <v>0.35590257771428369</v>
      </c>
      <c r="BM15">
        <v>0.34922668481587138</v>
      </c>
      <c r="BN15">
        <v>0.34267601592195296</v>
      </c>
      <c r="BO15">
        <v>0.33624822212556721</v>
      </c>
      <c r="BP15" s="171">
        <v>0.3299409985797071</v>
      </c>
    </row>
    <row r="16" spans="1:68" ht="15.75" customHeight="1" x14ac:dyDescent="0.55000000000000004">
      <c r="C16" t="s">
        <v>725</v>
      </c>
      <c r="F16" s="410"/>
      <c r="G16" s="347"/>
      <c r="H16" s="347"/>
      <c r="I16" s="347">
        <f t="shared" ref="I16:N16" si="4">I10/I15</f>
        <v>0.98597088186686865</v>
      </c>
      <c r="J16" s="347">
        <f t="shared" si="4"/>
        <v>0.94914078807993096</v>
      </c>
      <c r="K16" s="347">
        <f t="shared" si="4"/>
        <v>0.94102490925627136</v>
      </c>
      <c r="L16" s="347">
        <f t="shared" si="4"/>
        <v>0.9063686438170887</v>
      </c>
      <c r="M16" s="347">
        <f t="shared" si="4"/>
        <v>0.90484100174217619</v>
      </c>
      <c r="N16" s="347">
        <f t="shared" si="4"/>
        <v>0.88368035157007208</v>
      </c>
      <c r="O16" s="411"/>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7"/>
      <c r="BI16" s="347"/>
      <c r="BJ16" s="347"/>
      <c r="BK16" s="347"/>
      <c r="BL16" s="347"/>
      <c r="BM16" s="347"/>
      <c r="BN16" s="347"/>
      <c r="BO16" s="347"/>
      <c r="BP16" s="172"/>
    </row>
    <row r="18" spans="1:68" x14ac:dyDescent="0.55000000000000004">
      <c r="I18" s="669" t="s">
        <v>726</v>
      </c>
      <c r="J18" s="670"/>
      <c r="K18" s="670"/>
      <c r="L18" s="670"/>
      <c r="M18" s="670"/>
      <c r="N18" s="670"/>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9"/>
    </row>
    <row r="19" spans="1:68" x14ac:dyDescent="0.55000000000000004">
      <c r="F19" t="s">
        <v>727</v>
      </c>
      <c r="I19" s="408">
        <f>1/'Exchange Rate'!C19</f>
        <v>0.50631478575116462</v>
      </c>
      <c r="J19" s="406">
        <f>1/'Exchange Rate'!C20</f>
        <v>0.42688652644649511</v>
      </c>
      <c r="K19" s="406">
        <f>1/'Exchange Rate'!C21</f>
        <v>0.40662375616299551</v>
      </c>
      <c r="L19" s="406">
        <f>1/'Exchange Rate'!C22</f>
        <v>0.40217731083094282</v>
      </c>
      <c r="M19" s="406">
        <f>1/'Exchange Rate'!C23</f>
        <v>0.37697580507314393</v>
      </c>
      <c r="N19" s="406">
        <f>1/'Exchange Rate'!C24</f>
        <v>0.33538357159312149</v>
      </c>
      <c r="O19" s="406">
        <f>1/3</f>
        <v>0.33333333333333331</v>
      </c>
      <c r="P19" s="406">
        <f t="shared" ref="P19:BP19" si="5">1/3</f>
        <v>0.33333333333333331</v>
      </c>
      <c r="Q19" s="406">
        <f t="shared" si="5"/>
        <v>0.33333333333333331</v>
      </c>
      <c r="R19" s="406">
        <f t="shared" si="5"/>
        <v>0.33333333333333331</v>
      </c>
      <c r="S19" s="406">
        <f t="shared" si="5"/>
        <v>0.33333333333333331</v>
      </c>
      <c r="T19" s="406">
        <f t="shared" si="5"/>
        <v>0.33333333333333331</v>
      </c>
      <c r="U19" s="406">
        <f t="shared" si="5"/>
        <v>0.33333333333333331</v>
      </c>
      <c r="V19" s="406">
        <f t="shared" si="5"/>
        <v>0.33333333333333331</v>
      </c>
      <c r="W19" s="406">
        <f t="shared" si="5"/>
        <v>0.33333333333333331</v>
      </c>
      <c r="X19" s="406">
        <f t="shared" si="5"/>
        <v>0.33333333333333331</v>
      </c>
      <c r="Y19" s="406">
        <f t="shared" si="5"/>
        <v>0.33333333333333331</v>
      </c>
      <c r="Z19" s="406">
        <f t="shared" si="5"/>
        <v>0.33333333333333331</v>
      </c>
      <c r="AA19" s="406">
        <f t="shared" si="5"/>
        <v>0.33333333333333331</v>
      </c>
      <c r="AB19" s="406">
        <f t="shared" si="5"/>
        <v>0.33333333333333331</v>
      </c>
      <c r="AC19" s="406">
        <f t="shared" si="5"/>
        <v>0.33333333333333331</v>
      </c>
      <c r="AD19" s="406">
        <f t="shared" si="5"/>
        <v>0.33333333333333331</v>
      </c>
      <c r="AE19" s="406">
        <f t="shared" si="5"/>
        <v>0.33333333333333331</v>
      </c>
      <c r="AF19" s="406">
        <f t="shared" si="5"/>
        <v>0.33333333333333331</v>
      </c>
      <c r="AG19" s="406">
        <f t="shared" si="5"/>
        <v>0.33333333333333331</v>
      </c>
      <c r="AH19" s="406">
        <f t="shared" si="5"/>
        <v>0.33333333333333331</v>
      </c>
      <c r="AI19" s="406">
        <f t="shared" si="5"/>
        <v>0.33333333333333331</v>
      </c>
      <c r="AJ19" s="406">
        <f t="shared" si="5"/>
        <v>0.33333333333333331</v>
      </c>
      <c r="AK19" s="406">
        <f t="shared" si="5"/>
        <v>0.33333333333333331</v>
      </c>
      <c r="AL19" s="406">
        <f t="shared" si="5"/>
        <v>0.33333333333333331</v>
      </c>
      <c r="AM19" s="406">
        <f t="shared" si="5"/>
        <v>0.33333333333333331</v>
      </c>
      <c r="AN19" s="406">
        <f t="shared" si="5"/>
        <v>0.33333333333333331</v>
      </c>
      <c r="AO19" s="406">
        <f t="shared" si="5"/>
        <v>0.33333333333333331</v>
      </c>
      <c r="AP19" s="406">
        <f t="shared" si="5"/>
        <v>0.33333333333333331</v>
      </c>
      <c r="AQ19" s="406">
        <f t="shared" si="5"/>
        <v>0.33333333333333331</v>
      </c>
      <c r="AR19" s="406">
        <f t="shared" si="5"/>
        <v>0.33333333333333331</v>
      </c>
      <c r="AS19" s="406">
        <f t="shared" si="5"/>
        <v>0.33333333333333331</v>
      </c>
      <c r="AT19" s="406">
        <f t="shared" si="5"/>
        <v>0.33333333333333331</v>
      </c>
      <c r="AU19" s="406">
        <f t="shared" si="5"/>
        <v>0.33333333333333331</v>
      </c>
      <c r="AV19" s="406">
        <f t="shared" si="5"/>
        <v>0.33333333333333331</v>
      </c>
      <c r="AW19" s="406">
        <f t="shared" si="5"/>
        <v>0.33333333333333331</v>
      </c>
      <c r="AX19" s="406">
        <f t="shared" si="5"/>
        <v>0.33333333333333331</v>
      </c>
      <c r="AY19" s="406">
        <f t="shared" si="5"/>
        <v>0.33333333333333331</v>
      </c>
      <c r="AZ19" s="406">
        <f t="shared" si="5"/>
        <v>0.33333333333333331</v>
      </c>
      <c r="BA19" s="406">
        <f t="shared" si="5"/>
        <v>0.33333333333333331</v>
      </c>
      <c r="BB19" s="406">
        <f t="shared" si="5"/>
        <v>0.33333333333333331</v>
      </c>
      <c r="BC19" s="406">
        <f t="shared" si="5"/>
        <v>0.33333333333333331</v>
      </c>
      <c r="BD19" s="406">
        <f t="shared" si="5"/>
        <v>0.33333333333333331</v>
      </c>
      <c r="BE19" s="406">
        <f t="shared" si="5"/>
        <v>0.33333333333333331</v>
      </c>
      <c r="BF19" s="406">
        <f t="shared" si="5"/>
        <v>0.33333333333333331</v>
      </c>
      <c r="BG19" s="406">
        <f t="shared" si="5"/>
        <v>0.33333333333333331</v>
      </c>
      <c r="BH19" s="406">
        <f t="shared" si="5"/>
        <v>0.33333333333333331</v>
      </c>
      <c r="BI19" s="406">
        <f t="shared" si="5"/>
        <v>0.33333333333333331</v>
      </c>
      <c r="BJ19" s="406">
        <f t="shared" si="5"/>
        <v>0.33333333333333331</v>
      </c>
      <c r="BK19" s="406">
        <f t="shared" si="5"/>
        <v>0.33333333333333331</v>
      </c>
      <c r="BL19" s="406">
        <f t="shared" si="5"/>
        <v>0.33333333333333331</v>
      </c>
      <c r="BM19" s="406">
        <f t="shared" si="5"/>
        <v>0.33333333333333331</v>
      </c>
      <c r="BN19" s="406">
        <f t="shared" si="5"/>
        <v>0.33333333333333331</v>
      </c>
      <c r="BO19" s="406">
        <f t="shared" si="5"/>
        <v>0.33333333333333331</v>
      </c>
      <c r="BP19" s="407">
        <f t="shared" si="5"/>
        <v>0.33333333333333331</v>
      </c>
    </row>
    <row r="20" spans="1:68" x14ac:dyDescent="0.55000000000000004">
      <c r="F20" t="s">
        <v>728</v>
      </c>
      <c r="I20" s="149">
        <f t="shared" ref="I20:AN20" si="6">I19*(G6/$F$6)</f>
        <v>0.52184942781414856</v>
      </c>
      <c r="J20">
        <f t="shared" si="6"/>
        <v>0.45759933770519834</v>
      </c>
      <c r="K20">
        <f t="shared" si="6"/>
        <v>0.44518438010560907</v>
      </c>
      <c r="L20">
        <f t="shared" si="6"/>
        <v>0.46689022647960915</v>
      </c>
      <c r="M20">
        <f t="shared" si="6"/>
        <v>0.44908010605563908</v>
      </c>
      <c r="N20">
        <f t="shared" si="6"/>
        <v>0.41651348117948406</v>
      </c>
      <c r="O20">
        <f t="shared" si="6"/>
        <v>0.42953254369646038</v>
      </c>
      <c r="P20">
        <f t="shared" si="6"/>
        <v>0.44235245725397082</v>
      </c>
      <c r="Q20">
        <f t="shared" si="6"/>
        <v>0.45575821032261682</v>
      </c>
      <c r="R20">
        <f t="shared" si="6"/>
        <v>0.46943195380593133</v>
      </c>
      <c r="S20">
        <f t="shared" si="6"/>
        <v>0.48351391524647336</v>
      </c>
      <c r="T20">
        <f t="shared" si="6"/>
        <v>0.49801933270386756</v>
      </c>
      <c r="U20">
        <f t="shared" si="6"/>
        <v>0.51295991268498353</v>
      </c>
      <c r="V20">
        <f t="shared" si="6"/>
        <v>0.52834871006553308</v>
      </c>
      <c r="W20">
        <f t="shared" si="6"/>
        <v>0.54419917136749907</v>
      </c>
      <c r="X20">
        <f t="shared" si="6"/>
        <v>0.56052514650852403</v>
      </c>
      <c r="Y20">
        <f t="shared" si="6"/>
        <v>0.57734090090377976</v>
      </c>
      <c r="Z20">
        <f t="shared" si="6"/>
        <v>0.5946611279308931</v>
      </c>
      <c r="AA20">
        <f t="shared" si="6"/>
        <v>0.61250096176881996</v>
      </c>
      <c r="AB20">
        <f t="shared" si="6"/>
        <v>0.6308759906218846</v>
      </c>
      <c r="AC20">
        <f t="shared" si="6"/>
        <v>0.64980227034054105</v>
      </c>
      <c r="AD20">
        <f t="shared" si="6"/>
        <v>0.66929633845075731</v>
      </c>
      <c r="AE20">
        <f t="shared" si="6"/>
        <v>0.68937522860428002</v>
      </c>
      <c r="AF20">
        <f t="shared" si="6"/>
        <v>0.7100564854624084</v>
      </c>
      <c r="AG20">
        <f t="shared" si="6"/>
        <v>0.73135818002628072</v>
      </c>
      <c r="AH20">
        <f t="shared" si="6"/>
        <v>0.75329892542706922</v>
      </c>
      <c r="AI20">
        <f t="shared" si="6"/>
        <v>0.77589789318988123</v>
      </c>
      <c r="AJ20">
        <f t="shared" si="6"/>
        <v>0.79917482998557787</v>
      </c>
      <c r="AK20">
        <f t="shared" si="6"/>
        <v>0.82315007488514502</v>
      </c>
      <c r="AL20">
        <f t="shared" si="6"/>
        <v>0.84784457713169936</v>
      </c>
      <c r="AM20">
        <f t="shared" si="6"/>
        <v>0.87327991444565045</v>
      </c>
      <c r="AN20">
        <f t="shared" si="6"/>
        <v>0.89947831187901983</v>
      </c>
      <c r="AO20">
        <f t="shared" ref="AO20:BP20" si="7">AO19*(AM6/$F$6)</f>
        <v>0.92646266123539045</v>
      </c>
      <c r="AP20">
        <f t="shared" si="7"/>
        <v>0.95425654107245228</v>
      </c>
      <c r="AQ20">
        <f t="shared" si="7"/>
        <v>0.98288423730462571</v>
      </c>
      <c r="AR20">
        <f t="shared" si="7"/>
        <v>1.0123707644237645</v>
      </c>
      <c r="AS20">
        <f t="shared" si="7"/>
        <v>1.0427418873564775</v>
      </c>
      <c r="AT20">
        <f t="shared" si="7"/>
        <v>1.0740241439771718</v>
      </c>
      <c r="AU20">
        <f t="shared" si="7"/>
        <v>1.1062448682964869</v>
      </c>
      <c r="AV20">
        <f t="shared" si="7"/>
        <v>1.1394322143453817</v>
      </c>
      <c r="AW20">
        <f t="shared" si="7"/>
        <v>1.1736151807757429</v>
      </c>
      <c r="AX20">
        <f t="shared" si="7"/>
        <v>1.2088236361990152</v>
      </c>
      <c r="AY20">
        <f t="shared" si="7"/>
        <v>1.2450883452849857</v>
      </c>
      <c r="AZ20">
        <f t="shared" si="7"/>
        <v>1.2824409956435354</v>
      </c>
      <c r="BA20">
        <f t="shared" si="7"/>
        <v>1.3209142255128414</v>
      </c>
      <c r="BB20">
        <f t="shared" si="7"/>
        <v>1.3605416522782268</v>
      </c>
      <c r="BC20">
        <f t="shared" si="7"/>
        <v>1.4013579018465736</v>
      </c>
      <c r="BD20">
        <f t="shared" si="7"/>
        <v>1.4433986389019708</v>
      </c>
      <c r="BE20">
        <f t="shared" si="7"/>
        <v>1.48670059806903</v>
      </c>
      <c r="BF20">
        <f t="shared" si="7"/>
        <v>1.531301616011101</v>
      </c>
      <c r="BG20">
        <f t="shared" si="7"/>
        <v>1.5772406644914341</v>
      </c>
      <c r="BH20">
        <f t="shared" si="7"/>
        <v>1.6245578844261772</v>
      </c>
      <c r="BI20">
        <f t="shared" si="7"/>
        <v>1.6732946209589623</v>
      </c>
      <c r="BJ20">
        <f t="shared" si="7"/>
        <v>1.7234934595877311</v>
      </c>
      <c r="BK20">
        <f t="shared" si="7"/>
        <v>1.7751982633753631</v>
      </c>
      <c r="BL20">
        <f t="shared" si="7"/>
        <v>1.8284542112766238</v>
      </c>
      <c r="BM20">
        <f t="shared" si="7"/>
        <v>1.8833078376149226</v>
      </c>
      <c r="BN20">
        <f t="shared" si="7"/>
        <v>1.9398070727433701</v>
      </c>
      <c r="BO20">
        <f t="shared" si="7"/>
        <v>1.9980012849256714</v>
      </c>
      <c r="BP20" s="171">
        <f t="shared" si="7"/>
        <v>2.0579413234734418</v>
      </c>
    </row>
    <row r="21" spans="1:68" x14ac:dyDescent="0.55000000000000004">
      <c r="F21" t="s">
        <v>729</v>
      </c>
      <c r="I21" s="420">
        <f t="shared" ref="I21:AN21" si="8">I20/(I14/$H$14)</f>
        <v>0.51351900452931432</v>
      </c>
      <c r="J21" s="421">
        <f t="shared" si="8"/>
        <v>0.44976101734081758</v>
      </c>
      <c r="K21" s="421">
        <f t="shared" si="8"/>
        <v>0.43210732485749614</v>
      </c>
      <c r="L21" s="421">
        <f t="shared" si="8"/>
        <v>0.44372376910261352</v>
      </c>
      <c r="M21" s="421">
        <f t="shared" si="8"/>
        <v>0.41662104651238907</v>
      </c>
      <c r="N21" s="421">
        <f t="shared" si="8"/>
        <v>0.37953041617054334</v>
      </c>
      <c r="O21" s="421">
        <f t="shared" si="8"/>
        <v>0.3866242655138164</v>
      </c>
      <c r="P21" s="421">
        <f t="shared" si="8"/>
        <v>0.39069492139888634</v>
      </c>
      <c r="Q21" s="421">
        <f t="shared" si="8"/>
        <v>0.39498455207131039</v>
      </c>
      <c r="R21" s="421">
        <f t="shared" si="8"/>
        <v>0.39920368871503364</v>
      </c>
      <c r="S21" s="421">
        <f t="shared" si="8"/>
        <v>0.40346620409339284</v>
      </c>
      <c r="T21" s="421">
        <f t="shared" si="8"/>
        <v>0.40777507364391924</v>
      </c>
      <c r="U21" s="421">
        <f t="shared" si="8"/>
        <v>0.41212996032454247</v>
      </c>
      <c r="V21" s="421">
        <f t="shared" si="8"/>
        <v>0.41653135558115989</v>
      </c>
      <c r="W21" s="421">
        <f t="shared" si="8"/>
        <v>0.42097975610812871</v>
      </c>
      <c r="X21" s="421">
        <f t="shared" si="8"/>
        <v>0.4254756639043179</v>
      </c>
      <c r="Y21" s="421">
        <f t="shared" si="8"/>
        <v>0.4300195863297584</v>
      </c>
      <c r="Z21" s="421">
        <f t="shared" si="8"/>
        <v>0.43461203616289817</v>
      </c>
      <c r="AA21" s="421">
        <f t="shared" si="8"/>
        <v>0.43925353165846914</v>
      </c>
      <c r="AB21" s="421">
        <f t="shared" si="8"/>
        <v>0.44394459660597158</v>
      </c>
      <c r="AC21" s="421">
        <f t="shared" si="8"/>
        <v>0.44868576038878344</v>
      </c>
      <c r="AD21" s="421">
        <f t="shared" si="8"/>
        <v>0.45347755804390133</v>
      </c>
      <c r="AE21" s="421">
        <f t="shared" si="8"/>
        <v>0.45832053032231834</v>
      </c>
      <c r="AF21" s="421">
        <f t="shared" si="8"/>
        <v>0.46321522375004792</v>
      </c>
      <c r="AG21" s="421">
        <f t="shared" si="8"/>
        <v>0.46816219068979903</v>
      </c>
      <c r="AH21" s="421">
        <f t="shared" si="8"/>
        <v>0.47316198940330934</v>
      </c>
      <c r="AI21" s="421">
        <f t="shared" si="8"/>
        <v>0.4782151841143451</v>
      </c>
      <c r="AJ21" s="421">
        <f t="shared" si="8"/>
        <v>0.48332234507237359</v>
      </c>
      <c r="AK21" s="421">
        <f t="shared" si="8"/>
        <v>0.48848404861691441</v>
      </c>
      <c r="AL21" s="421">
        <f t="shared" si="8"/>
        <v>0.4937008772425806</v>
      </c>
      <c r="AM21" s="421">
        <f t="shared" si="8"/>
        <v>0.49897341966481118</v>
      </c>
      <c r="AN21" s="421">
        <f t="shared" si="8"/>
        <v>0.50430227088630786</v>
      </c>
      <c r="AO21" s="421">
        <f t="shared" ref="AO21:BP21" si="9">AO20/(AO14/$H$14)</f>
        <v>0.50968803226418113</v>
      </c>
      <c r="AP21" s="421">
        <f t="shared" si="9"/>
        <v>0.51513131157781233</v>
      </c>
      <c r="AQ21" s="421">
        <f t="shared" si="9"/>
        <v>0.52063272309744124</v>
      </c>
      <c r="AR21" s="421">
        <f t="shared" si="9"/>
        <v>0.5261928876534866</v>
      </c>
      <c r="AS21" s="421">
        <f t="shared" si="9"/>
        <v>0.5318124327066055</v>
      </c>
      <c r="AT21" s="421">
        <f t="shared" si="9"/>
        <v>0.53749199241850254</v>
      </c>
      <c r="AU21" s="421">
        <f t="shared" si="9"/>
        <v>0.54323220772349434</v>
      </c>
      <c r="AV21" s="421">
        <f t="shared" si="9"/>
        <v>0.54903372640083858</v>
      </c>
      <c r="AW21" s="421">
        <f t="shared" si="9"/>
        <v>0.55489720314783519</v>
      </c>
      <c r="AX21" s="421">
        <f t="shared" si="9"/>
        <v>0.56082329965370892</v>
      </c>
      <c r="AY21" s="421">
        <f t="shared" si="9"/>
        <v>0.56681268467427981</v>
      </c>
      <c r="AZ21" s="421">
        <f t="shared" si="9"/>
        <v>0.57286603410743298</v>
      </c>
      <c r="BA21" s="421">
        <f t="shared" si="9"/>
        <v>0.57898403106939156</v>
      </c>
      <c r="BB21" s="421">
        <f t="shared" si="9"/>
        <v>0.58516736597180752</v>
      </c>
      <c r="BC21" s="421">
        <f t="shared" si="9"/>
        <v>0.59141673659967309</v>
      </c>
      <c r="BD21" s="421">
        <f t="shared" si="9"/>
        <v>0.59773284819006589</v>
      </c>
      <c r="BE21" s="421">
        <f t="shared" si="9"/>
        <v>0.60411641351173384</v>
      </c>
      <c r="BF21" s="421">
        <f t="shared" si="9"/>
        <v>0.61056815294553157</v>
      </c>
      <c r="BG21" s="421">
        <f t="shared" si="9"/>
        <v>0.61708879456571331</v>
      </c>
      <c r="BH21" s="421">
        <f t="shared" si="9"/>
        <v>0.62367907422209767</v>
      </c>
      <c r="BI21" s="421">
        <f t="shared" si="9"/>
        <v>0.63033973562310563</v>
      </c>
      <c r="BJ21" s="421">
        <f t="shared" si="9"/>
        <v>0.63707153041968922</v>
      </c>
      <c r="BK21" s="421">
        <f t="shared" si="9"/>
        <v>0.64387521829015393</v>
      </c>
      <c r="BL21" s="421">
        <f t="shared" si="9"/>
        <v>0.65075156702588788</v>
      </c>
      <c r="BM21" s="421">
        <f t="shared" si="9"/>
        <v>0.65770135261800688</v>
      </c>
      <c r="BN21" s="421">
        <f t="shared" si="9"/>
        <v>0.66472535934492416</v>
      </c>
      <c r="BO21" s="421">
        <f t="shared" si="9"/>
        <v>0.67182437986085586</v>
      </c>
      <c r="BP21" s="422">
        <f t="shared" si="9"/>
        <v>0.67899921528527141</v>
      </c>
    </row>
    <row r="22" spans="1:68" x14ac:dyDescent="0.55000000000000004">
      <c r="I22" s="106"/>
    </row>
    <row r="24" spans="1:68" ht="14.7" thickBot="1" x14ac:dyDescent="0.6">
      <c r="A24" s="206" t="s">
        <v>90</v>
      </c>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row>
    <row r="25" spans="1:68" x14ac:dyDescent="0.55000000000000004">
      <c r="A25" s="20">
        <v>1</v>
      </c>
      <c r="B25" s="180" t="s">
        <v>730</v>
      </c>
    </row>
    <row r="26" spans="1:68" x14ac:dyDescent="0.55000000000000004">
      <c r="A26" s="20">
        <v>2</v>
      </c>
      <c r="B26" s="180" t="s">
        <v>731</v>
      </c>
    </row>
    <row r="27" spans="1:68" x14ac:dyDescent="0.55000000000000004">
      <c r="A27" s="20">
        <v>3</v>
      </c>
      <c r="B27" s="552" t="s">
        <v>732</v>
      </c>
    </row>
    <row r="28" spans="1:68" x14ac:dyDescent="0.55000000000000004">
      <c r="A28" s="20"/>
      <c r="B28" s="553" t="s">
        <v>733</v>
      </c>
    </row>
    <row r="29" spans="1:68" x14ac:dyDescent="0.55000000000000004">
      <c r="A29" s="20"/>
      <c r="B29" s="553" t="s">
        <v>734</v>
      </c>
    </row>
    <row r="30" spans="1:68" x14ac:dyDescent="0.55000000000000004">
      <c r="A30" s="20"/>
      <c r="B30" s="553" t="s">
        <v>735</v>
      </c>
    </row>
    <row r="31" spans="1:68" x14ac:dyDescent="0.55000000000000004">
      <c r="A31" s="20"/>
      <c r="B31" s="553" t="s">
        <v>736</v>
      </c>
    </row>
    <row r="32" spans="1:68" x14ac:dyDescent="0.55000000000000004">
      <c r="A32" s="20"/>
      <c r="B32" s="553" t="s">
        <v>737</v>
      </c>
    </row>
    <row r="33" spans="1:10" x14ac:dyDescent="0.55000000000000004">
      <c r="A33" s="20"/>
      <c r="B33" s="553" t="s">
        <v>738</v>
      </c>
    </row>
    <row r="34" spans="1:10" x14ac:dyDescent="0.55000000000000004">
      <c r="A34" s="20"/>
      <c r="B34" s="553" t="s">
        <v>739</v>
      </c>
      <c r="J34" t="s">
        <v>740</v>
      </c>
    </row>
    <row r="35" spans="1:10" x14ac:dyDescent="0.55000000000000004">
      <c r="A35" s="20">
        <v>4</v>
      </c>
      <c r="B35" s="552" t="s">
        <v>741</v>
      </c>
    </row>
    <row r="36" spans="1:10" x14ac:dyDescent="0.55000000000000004">
      <c r="A36" s="20"/>
      <c r="B36" s="553" t="s">
        <v>742</v>
      </c>
    </row>
    <row r="37" spans="1:10" x14ac:dyDescent="0.55000000000000004">
      <c r="A37" s="20"/>
      <c r="B37" s="553" t="s">
        <v>743</v>
      </c>
    </row>
    <row r="38" spans="1:10" x14ac:dyDescent="0.55000000000000004">
      <c r="A38" s="20">
        <v>5</v>
      </c>
      <c r="B38" s="552" t="s">
        <v>744</v>
      </c>
    </row>
    <row r="39" spans="1:10" x14ac:dyDescent="0.55000000000000004">
      <c r="A39" s="20"/>
      <c r="B39" s="553" t="s">
        <v>733</v>
      </c>
    </row>
    <row r="40" spans="1:10" x14ac:dyDescent="0.55000000000000004">
      <c r="A40" s="20"/>
      <c r="B40" s="553" t="s">
        <v>734</v>
      </c>
    </row>
    <row r="41" spans="1:10" x14ac:dyDescent="0.55000000000000004">
      <c r="A41" s="20"/>
      <c r="B41" s="553" t="s">
        <v>735</v>
      </c>
    </row>
    <row r="42" spans="1:10" x14ac:dyDescent="0.55000000000000004">
      <c r="A42" s="20"/>
      <c r="B42" s="553" t="s">
        <v>736</v>
      </c>
    </row>
    <row r="43" spans="1:10" x14ac:dyDescent="0.55000000000000004">
      <c r="A43" s="20"/>
      <c r="B43" s="553" t="s">
        <v>737</v>
      </c>
    </row>
    <row r="44" spans="1:10" x14ac:dyDescent="0.55000000000000004">
      <c r="A44" s="20"/>
      <c r="B44" s="553" t="s">
        <v>738</v>
      </c>
    </row>
    <row r="45" spans="1:10" x14ac:dyDescent="0.55000000000000004">
      <c r="A45" s="20"/>
      <c r="B45" s="553" t="s">
        <v>739</v>
      </c>
    </row>
    <row r="46" spans="1:10" x14ac:dyDescent="0.55000000000000004">
      <c r="A46" s="20">
        <v>6</v>
      </c>
      <c r="B46" s="552" t="s">
        <v>745</v>
      </c>
    </row>
    <row r="47" spans="1:10" x14ac:dyDescent="0.55000000000000004">
      <c r="A47" s="20"/>
      <c r="B47" s="553" t="s">
        <v>742</v>
      </c>
    </row>
    <row r="48" spans="1:10" x14ac:dyDescent="0.55000000000000004">
      <c r="A48" s="20"/>
      <c r="B48" s="553" t="s">
        <v>746</v>
      </c>
    </row>
    <row r="49" spans="1:2" x14ac:dyDescent="0.55000000000000004">
      <c r="A49" s="20">
        <v>7</v>
      </c>
      <c r="B49" s="412" t="s">
        <v>747</v>
      </c>
    </row>
    <row r="50" spans="1:2" x14ac:dyDescent="0.55000000000000004">
      <c r="A50" s="20">
        <v>8</v>
      </c>
      <c r="B50" s="413" t="s">
        <v>748</v>
      </c>
    </row>
  </sheetData>
  <mergeCells count="1">
    <mergeCell ref="I18:N18"/>
  </mergeCells>
  <pageMargins left="0.7" right="0.7" top="0.75" bottom="0.75" header="0.3" footer="0.3"/>
  <pageSetup orientation="portrait" horizontalDpi="300" verticalDpi="300" r:id="rId1"/>
  <headerFooter>
    <oddHeader>&amp;C&amp;"Calibri"&amp;12&amp;K008000 UNCLASSIFIED&amp;1#_x000D_</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B7E66-5155-49EB-8996-2968272AA6E8}">
  <dimension ref="A1:E34"/>
  <sheetViews>
    <sheetView showGridLines="0" zoomScale="80" zoomScaleNormal="80" workbookViewId="0"/>
  </sheetViews>
  <sheetFormatPr defaultRowHeight="14.4" x14ac:dyDescent="0.55000000000000004"/>
  <cols>
    <col min="1" max="1" width="8.5234375" customWidth="1"/>
    <col min="2" max="2" width="73.26171875" customWidth="1"/>
    <col min="3" max="3" width="60.26171875" style="21" customWidth="1"/>
  </cols>
  <sheetData>
    <row r="1" spans="1:5" x14ac:dyDescent="0.55000000000000004">
      <c r="E1" s="3"/>
    </row>
    <row r="2" spans="1:5" ht="20.399999999999999" x14ac:dyDescent="0.75">
      <c r="A2" s="424"/>
      <c r="B2" s="424" t="s">
        <v>749</v>
      </c>
      <c r="C2" s="425"/>
    </row>
    <row r="3" spans="1:5" ht="20.399999999999999" x14ac:dyDescent="0.75">
      <c r="A3" s="167"/>
      <c r="B3" s="167" t="s">
        <v>4</v>
      </c>
    </row>
    <row r="5" spans="1:5" x14ac:dyDescent="0.55000000000000004">
      <c r="B5" s="426" t="s">
        <v>750</v>
      </c>
    </row>
    <row r="7" spans="1:5" x14ac:dyDescent="0.55000000000000004">
      <c r="B7" s="214" t="s">
        <v>751</v>
      </c>
      <c r="C7" s="215" t="s">
        <v>99</v>
      </c>
      <c r="D7" s="187"/>
    </row>
    <row r="8" spans="1:5" x14ac:dyDescent="0.55000000000000004">
      <c r="B8" s="427" t="s">
        <v>752</v>
      </c>
      <c r="C8" s="428" t="s">
        <v>753</v>
      </c>
    </row>
    <row r="9" spans="1:5" x14ac:dyDescent="0.55000000000000004">
      <c r="B9" s="429" t="s">
        <v>754</v>
      </c>
      <c r="C9" s="428" t="s">
        <v>755</v>
      </c>
    </row>
    <row r="10" spans="1:5" ht="76.150000000000006" customHeight="1" x14ac:dyDescent="0.55000000000000004">
      <c r="B10" s="429" t="s">
        <v>756</v>
      </c>
      <c r="C10" s="428" t="s">
        <v>757</v>
      </c>
    </row>
    <row r="11" spans="1:5" x14ac:dyDescent="0.55000000000000004">
      <c r="B11" s="429" t="s">
        <v>758</v>
      </c>
      <c r="C11" s="428" t="s">
        <v>759</v>
      </c>
    </row>
    <row r="12" spans="1:5" ht="14.65" customHeight="1" x14ac:dyDescent="0.55000000000000004">
      <c r="B12" s="429" t="s">
        <v>760</v>
      </c>
      <c r="C12" s="430" t="s">
        <v>761</v>
      </c>
    </row>
    <row r="34" ht="14.25" customHeight="1" x14ac:dyDescent="0.55000000000000004"/>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AT31"/>
  <sheetViews>
    <sheetView showGridLines="0" zoomScale="69" zoomScaleNormal="80" workbookViewId="0"/>
  </sheetViews>
  <sheetFormatPr defaultColWidth="9.26171875" defaultRowHeight="14.4" x14ac:dyDescent="0.55000000000000004"/>
  <cols>
    <col min="2" max="2" width="48.5234375" bestFit="1" customWidth="1"/>
    <col min="3" max="27" width="18.734375" customWidth="1"/>
    <col min="28" max="43" width="16" bestFit="1" customWidth="1"/>
    <col min="44" max="64" width="17" bestFit="1" customWidth="1"/>
    <col min="65" max="72" width="16" bestFit="1" customWidth="1"/>
    <col min="73" max="73" width="15" bestFit="1" customWidth="1"/>
  </cols>
  <sheetData>
    <row r="1" spans="1:46" ht="20.399999999999999" x14ac:dyDescent="0.75">
      <c r="B1" s="167" t="s">
        <v>59</v>
      </c>
    </row>
    <row r="2" spans="1:46" ht="20.399999999999999" x14ac:dyDescent="0.75">
      <c r="B2" s="167" t="s">
        <v>4</v>
      </c>
    </row>
    <row r="3" spans="1:46" ht="45.7" customHeight="1" x14ac:dyDescent="0.55000000000000004">
      <c r="B3" s="600" t="s">
        <v>75</v>
      </c>
      <c r="C3" s="600"/>
      <c r="D3" s="600"/>
      <c r="E3" s="600"/>
      <c r="F3" s="600"/>
      <c r="G3" s="600"/>
      <c r="H3" s="600"/>
      <c r="I3" s="600"/>
      <c r="J3" s="600"/>
      <c r="K3" s="600"/>
    </row>
    <row r="4" spans="1:46" ht="20.399999999999999" x14ac:dyDescent="0.75">
      <c r="A4" s="168"/>
      <c r="B4" s="167"/>
    </row>
    <row r="5" spans="1:46" x14ac:dyDescent="0.55000000000000004">
      <c r="A5" s="18">
        <v>1</v>
      </c>
      <c r="B5" s="576" t="s">
        <v>76</v>
      </c>
      <c r="C5" s="9">
        <v>1</v>
      </c>
      <c r="D5" s="9">
        <f>C5+1</f>
        <v>2</v>
      </c>
      <c r="E5" s="9">
        <f t="shared" ref="E5" si="0">D5+1</f>
        <v>3</v>
      </c>
      <c r="F5" s="9">
        <f t="shared" ref="F5" si="1">E5+1</f>
        <v>4</v>
      </c>
      <c r="G5" s="9">
        <f t="shared" ref="G5" si="2">F5+1</f>
        <v>5</v>
      </c>
      <c r="H5" s="9">
        <f t="shared" ref="H5" si="3">G5+1</f>
        <v>6</v>
      </c>
      <c r="I5" s="9">
        <f t="shared" ref="I5" si="4">H5+1</f>
        <v>7</v>
      </c>
      <c r="J5" s="9">
        <f t="shared" ref="J5" si="5">I5+1</f>
        <v>8</v>
      </c>
      <c r="K5" s="9">
        <f t="shared" ref="K5" si="6">J5+1</f>
        <v>9</v>
      </c>
      <c r="L5" s="9">
        <f t="shared" ref="L5" si="7">K5+1</f>
        <v>10</v>
      </c>
      <c r="M5" s="9">
        <f t="shared" ref="M5" si="8">L5+1</f>
        <v>11</v>
      </c>
      <c r="N5" s="9">
        <f t="shared" ref="N5" si="9">M5+1</f>
        <v>12</v>
      </c>
      <c r="O5" s="9">
        <f t="shared" ref="O5" si="10">N5+1</f>
        <v>13</v>
      </c>
      <c r="P5" s="9">
        <f t="shared" ref="P5" si="11">O5+1</f>
        <v>14</v>
      </c>
      <c r="Q5" s="9">
        <f t="shared" ref="Q5" si="12">P5+1</f>
        <v>15</v>
      </c>
      <c r="R5" s="9">
        <f t="shared" ref="R5" si="13">Q5+1</f>
        <v>16</v>
      </c>
      <c r="S5" s="9">
        <f t="shared" ref="S5" si="14">R5+1</f>
        <v>17</v>
      </c>
      <c r="T5" s="9">
        <f t="shared" ref="T5" si="15">S5+1</f>
        <v>18</v>
      </c>
      <c r="U5" s="9">
        <f t="shared" ref="U5" si="16">T5+1</f>
        <v>19</v>
      </c>
      <c r="V5" s="9">
        <f t="shared" ref="V5" si="17">U5+1</f>
        <v>20</v>
      </c>
      <c r="W5" s="9">
        <f t="shared" ref="W5" si="18">V5+1</f>
        <v>21</v>
      </c>
      <c r="X5" s="9">
        <f t="shared" ref="X5" si="19">W5+1</f>
        <v>22</v>
      </c>
      <c r="Y5" s="9">
        <f t="shared" ref="Y5" si="20">X5+1</f>
        <v>23</v>
      </c>
      <c r="Z5" s="9">
        <f t="shared" ref="Z5" si="21">Y5+1</f>
        <v>24</v>
      </c>
      <c r="AA5" s="9">
        <f t="shared" ref="AA5" si="22">Z5+1</f>
        <v>25</v>
      </c>
      <c r="AB5" s="9"/>
      <c r="AC5" s="9"/>
      <c r="AD5" s="9"/>
      <c r="AE5" s="9"/>
      <c r="AF5" s="9"/>
      <c r="AG5" s="9"/>
      <c r="AH5" s="9"/>
      <c r="AI5" s="9"/>
      <c r="AJ5" s="9"/>
      <c r="AK5" s="9"/>
      <c r="AL5" s="9"/>
      <c r="AM5" s="9"/>
      <c r="AN5" s="9"/>
      <c r="AO5" s="9"/>
      <c r="AP5" s="9"/>
      <c r="AQ5" s="9"/>
      <c r="AR5" s="9"/>
      <c r="AS5" s="9"/>
      <c r="AT5" s="9"/>
    </row>
    <row r="6" spans="1:46" ht="14.7" thickBot="1" x14ac:dyDescent="0.6">
      <c r="B6" s="227" t="s">
        <v>77</v>
      </c>
      <c r="C6" s="211">
        <v>2014</v>
      </c>
      <c r="D6" s="211">
        <v>2015</v>
      </c>
      <c r="E6" s="211">
        <v>2016</v>
      </c>
      <c r="F6" s="211">
        <v>2017</v>
      </c>
      <c r="G6" s="211">
        <v>2018</v>
      </c>
      <c r="H6" s="211">
        <v>2019</v>
      </c>
      <c r="I6" s="211">
        <v>2020</v>
      </c>
      <c r="J6" s="211">
        <v>2021</v>
      </c>
      <c r="K6" s="211">
        <v>2022</v>
      </c>
      <c r="L6" s="211">
        <v>2023</v>
      </c>
      <c r="M6" s="211">
        <v>2024</v>
      </c>
      <c r="N6" s="211">
        <v>2025</v>
      </c>
      <c r="O6" s="211">
        <v>2026</v>
      </c>
      <c r="P6" s="211">
        <v>2027</v>
      </c>
      <c r="Q6" s="211">
        <v>2028</v>
      </c>
      <c r="R6" s="211">
        <v>2029</v>
      </c>
      <c r="S6" s="211">
        <v>2030</v>
      </c>
      <c r="T6" s="211">
        <v>2031</v>
      </c>
      <c r="U6" s="211">
        <v>2032</v>
      </c>
      <c r="V6" s="211">
        <v>2033</v>
      </c>
      <c r="W6" s="211">
        <v>2034</v>
      </c>
      <c r="X6" s="211">
        <v>2035</v>
      </c>
      <c r="Y6" s="211">
        <v>2036</v>
      </c>
      <c r="Z6" s="211">
        <v>2037</v>
      </c>
      <c r="AA6" s="211">
        <v>2038</v>
      </c>
      <c r="AB6" s="9"/>
      <c r="AC6" s="9"/>
      <c r="AD6" s="9"/>
      <c r="AE6" s="9"/>
      <c r="AF6" s="9"/>
      <c r="AG6" s="9"/>
      <c r="AH6" s="9"/>
      <c r="AI6" s="9"/>
      <c r="AJ6" s="9"/>
      <c r="AK6" s="9"/>
      <c r="AL6" s="9"/>
      <c r="AM6" s="9"/>
      <c r="AN6" s="9"/>
      <c r="AO6" s="9"/>
      <c r="AP6" s="9"/>
      <c r="AQ6" s="9"/>
      <c r="AR6" s="9"/>
      <c r="AS6" s="9"/>
      <c r="AT6" s="9"/>
    </row>
    <row r="7" spans="1:46" x14ac:dyDescent="0.55000000000000004">
      <c r="A7" s="18">
        <v>2</v>
      </c>
      <c r="B7" s="23" t="s">
        <v>78</v>
      </c>
      <c r="C7" s="226">
        <f>Income_WP_LessOM!C370*('Sensitivity Analysis'!$D$12/100)</f>
        <v>0</v>
      </c>
      <c r="D7" s="226">
        <f>Income_WP_LessOM!D370*('Sensitivity Analysis'!$D$12/100)</f>
        <v>0</v>
      </c>
      <c r="E7" s="226">
        <f>Income_WP_LessOM!E370*('Sensitivity Analysis'!$D$12/100)</f>
        <v>0</v>
      </c>
      <c r="F7" s="226">
        <f>Income_WP_LessOM!F370*('Sensitivity Analysis'!$D$12/100)</f>
        <v>-156201.26996822297</v>
      </c>
      <c r="G7" s="226">
        <f>Income_WP_LessOM!G370*('Sensitivity Analysis'!$D$12/100)</f>
        <v>-459505.68030533061</v>
      </c>
      <c r="H7" s="226">
        <f>Income_WP_LessOM!H370*('Sensitivity Analysis'!$D$12/100)</f>
        <v>-756287.46401737782</v>
      </c>
      <c r="I7" s="226">
        <f>Income_WP_LessOM!I370*('Sensitivity Analysis'!$D$12/100)</f>
        <v>-1019779.8240462291</v>
      </c>
      <c r="J7" s="226">
        <f>Income_WP_LessOM!J370*('Sensitivity Analysis'!$D$12/100)</f>
        <v>-1181005.2503734783</v>
      </c>
      <c r="K7" s="226">
        <f>Income_WP_LessOM!K370*('Sensitivity Analysis'!$D$12/100)</f>
        <v>-1355633.7866508067</v>
      </c>
      <c r="L7" s="226">
        <f>Income_WP_LessOM!L370*('Sensitivity Analysis'!$D$12/100)</f>
        <v>-1330081.02654593</v>
      </c>
      <c r="M7" s="226">
        <f>Income_WP_LessOM!M370*('Sensitivity Analysis'!$D$12/100)</f>
        <v>-1068810.0627909468</v>
      </c>
      <c r="N7" s="226">
        <f>Income_WP_LessOM!N370*('Sensitivity Analysis'!$D$12/100)</f>
        <v>-548850.91381987603</v>
      </c>
      <c r="O7" s="226">
        <f>Income_WP_LessOM!O370*('Sensitivity Analysis'!$D$12/100)</f>
        <v>21364.13450079559</v>
      </c>
      <c r="P7" s="226">
        <f>Income_WP_LessOM!P370*('Sensitivity Analysis'!$D$12/100)</f>
        <v>916033.51301676163</v>
      </c>
      <c r="Q7" s="226">
        <f>Income_WP_LessOM!Q370*('Sensitivity Analysis'!$D$12/100)</f>
        <v>2030193.389255987</v>
      </c>
      <c r="R7" s="226">
        <f>Income_WP_LessOM!R370*('Sensitivity Analysis'!$D$12/100)</f>
        <v>3294811.8898139396</v>
      </c>
      <c r="S7" s="226">
        <f>Income_WP_LessOM!S370*('Sensitivity Analysis'!$D$12/100)</f>
        <v>4492726.5944963684</v>
      </c>
      <c r="T7" s="226">
        <f>Income_WP_LessOM!T370*('Sensitivity Analysis'!$D$12/100)</f>
        <v>5615106.9585366203</v>
      </c>
      <c r="U7" s="226">
        <f>Income_WP_LessOM!U370*('Sensitivity Analysis'!$D$12/100)</f>
        <v>6827600.8360971501</v>
      </c>
      <c r="V7" s="226">
        <f>Income_WP_LessOM!V370*('Sensitivity Analysis'!$D$12/100)</f>
        <v>7816972.776058794</v>
      </c>
      <c r="W7" s="226">
        <f>Income_WP_LessOM!W370*('Sensitivity Analysis'!$D$12/100)</f>
        <v>8533844.4340753853</v>
      </c>
      <c r="X7" s="226">
        <f>Income_WP_LessOM!X370*('Sensitivity Analysis'!$D$12/100)</f>
        <v>8948296.9451713618</v>
      </c>
      <c r="Y7" s="226">
        <f>Income_WP_LessOM!Y370*('Sensitivity Analysis'!$D$12/100)</f>
        <v>9376452.2196008656</v>
      </c>
      <c r="Z7" s="226">
        <f>Income_WP_LessOM!Z370*('Sensitivity Analysis'!$D$12/100)</f>
        <v>9816028.3083539102</v>
      </c>
      <c r="AA7" s="226">
        <f>Income_WP_LessOM!AA370*('Sensitivity Analysis'!$D$12/100)</f>
        <v>159364687.72228369</v>
      </c>
    </row>
    <row r="8" spans="1:46" x14ac:dyDescent="0.55000000000000004">
      <c r="B8" s="23" t="s">
        <v>79</v>
      </c>
      <c r="C8" s="43">
        <f>'Cost Summary'!C19</f>
        <v>1127269.7742939908</v>
      </c>
      <c r="D8" s="43">
        <f>'Cost Summary'!D19</f>
        <v>7036328.0656821067</v>
      </c>
      <c r="E8" s="43">
        <f>'Cost Summary'!E19</f>
        <v>11063540.834782191</v>
      </c>
      <c r="F8" s="43">
        <f>'Cost Summary'!F19</f>
        <v>18921054.930301681</v>
      </c>
      <c r="G8" s="43">
        <f>'Cost Summary'!G19</f>
        <v>31334421.784138892</v>
      </c>
    </row>
    <row r="9" spans="1:46" x14ac:dyDescent="0.55000000000000004">
      <c r="A9" s="18">
        <v>3</v>
      </c>
      <c r="B9" s="228" t="s">
        <v>80</v>
      </c>
      <c r="H9" s="43">
        <f>'Cost Summary'!$C$27*'Cost and Benefit Parameters'!$C$10</f>
        <v>59877.456369768799</v>
      </c>
      <c r="I9" s="43">
        <f>'Cost Summary'!$C$27*'Cost and Benefit Parameters'!$C$10</f>
        <v>59877.456369768799</v>
      </c>
      <c r="J9" s="43">
        <f>'Cost Summary'!$C$27*'Cost and Benefit Parameters'!$C$10</f>
        <v>59877.456369768799</v>
      </c>
      <c r="K9" s="43">
        <f>'Cost Summary'!$C$27*'Cost and Benefit Parameters'!$C$10</f>
        <v>59877.456369768799</v>
      </c>
      <c r="L9" s="43">
        <f>'Cost Summary'!$C$27*'Cost and Benefit Parameters'!$C$10</f>
        <v>59877.456369768799</v>
      </c>
      <c r="M9" s="43">
        <f>'Cost Summary'!$C$27*'Cost and Benefit Parameters'!$C$10</f>
        <v>59877.456369768799</v>
      </c>
      <c r="N9" s="43">
        <f>'Cost Summary'!$C$27*'Cost and Benefit Parameters'!$C$10</f>
        <v>59877.456369768799</v>
      </c>
      <c r="O9" s="43">
        <f>'Cost Summary'!$C$27*'Cost and Benefit Parameters'!$C$10</f>
        <v>59877.456369768799</v>
      </c>
      <c r="P9" s="43">
        <f>'Cost Summary'!$C$27*'Cost and Benefit Parameters'!$C$10</f>
        <v>59877.456369768799</v>
      </c>
    </row>
    <row r="10" spans="1:46" x14ac:dyDescent="0.55000000000000004">
      <c r="B10" s="228" t="s">
        <v>81</v>
      </c>
      <c r="C10" s="43">
        <f>(C8+C9)*'Sensitivity Analysis'!$D$11/100</f>
        <v>1127269.7742939908</v>
      </c>
      <c r="D10" s="43">
        <f>(D8+D9)*'Sensitivity Analysis'!$D$11/100</f>
        <v>7036328.0656821076</v>
      </c>
      <c r="E10" s="43">
        <f>(E8+E9)*'Sensitivity Analysis'!$D$11/100</f>
        <v>11063540.834782191</v>
      </c>
      <c r="F10" s="43">
        <f>(F8+F9)*'Sensitivity Analysis'!$D$11/100</f>
        <v>18921054.930301681</v>
      </c>
      <c r="G10" s="43">
        <f>(G8+G9)*'Sensitivity Analysis'!$D$11/100</f>
        <v>31334421.784138896</v>
      </c>
      <c r="H10" s="43">
        <f>(H8+H9)*'Sensitivity Analysis'!$D$11/100</f>
        <v>59877.456369768799</v>
      </c>
      <c r="I10" s="43">
        <f>(I8+I9)*'Sensitivity Analysis'!$D$11/100</f>
        <v>59877.456369768799</v>
      </c>
      <c r="J10" s="43">
        <f>(J8+J9)*'Sensitivity Analysis'!$D$11/100</f>
        <v>59877.456369768799</v>
      </c>
      <c r="K10" s="43">
        <f>(K8+K9)*'Sensitivity Analysis'!$D$11/100</f>
        <v>59877.456369768799</v>
      </c>
      <c r="L10" s="43">
        <f>(L8+L9)*'Sensitivity Analysis'!$D$11/100</f>
        <v>59877.456369768799</v>
      </c>
      <c r="M10" s="43">
        <f>(M8+M9)*'Sensitivity Analysis'!$D$11/100</f>
        <v>59877.456369768799</v>
      </c>
      <c r="N10" s="43">
        <f>(N8+N9)*'Sensitivity Analysis'!$D$11/100</f>
        <v>59877.456369768799</v>
      </c>
      <c r="O10" s="43">
        <f>(O8+O9)*'Sensitivity Analysis'!$D$11/100</f>
        <v>59877.456369768799</v>
      </c>
      <c r="P10" s="43">
        <f>(P8+P9)*'Sensitivity Analysis'!$D$11/100</f>
        <v>59877.456369768799</v>
      </c>
      <c r="Q10" s="43">
        <f>(Q8+Q9)*'Sensitivity Analysis'!$D$11/100</f>
        <v>0</v>
      </c>
      <c r="R10" s="43">
        <f>(R8+R9)*'Sensitivity Analysis'!$D$11/100</f>
        <v>0</v>
      </c>
      <c r="S10" s="43">
        <f>(S8+S9)*'Sensitivity Analysis'!$D$11/100</f>
        <v>0</v>
      </c>
      <c r="T10" s="43">
        <f>(T8+T9)*'Sensitivity Analysis'!$D$11/100</f>
        <v>0</v>
      </c>
      <c r="U10" s="43">
        <f>(U8+U9)*'Sensitivity Analysis'!$D$11/100</f>
        <v>0</v>
      </c>
      <c r="V10" s="43">
        <f>(V8+V9)*'Sensitivity Analysis'!$D$11/100</f>
        <v>0</v>
      </c>
      <c r="W10" s="43">
        <f>(W8+W9)*'Sensitivity Analysis'!$D$11/100</f>
        <v>0</v>
      </c>
      <c r="X10" s="43">
        <f>(X8+X9)*'Sensitivity Analysis'!$D$11/100</f>
        <v>0</v>
      </c>
      <c r="Y10" s="43">
        <f>(Y8+Y9)*'Sensitivity Analysis'!$D$11/100</f>
        <v>0</v>
      </c>
      <c r="Z10" s="43">
        <f>(Z8+Z9)*'Sensitivity Analysis'!$D$11/100</f>
        <v>0</v>
      </c>
      <c r="AA10" s="43">
        <f>(AA8+AA9)*'Sensitivity Analysis'!$D$11/100</f>
        <v>0</v>
      </c>
    </row>
    <row r="11" spans="1:46" x14ac:dyDescent="0.55000000000000004">
      <c r="A11" s="18">
        <v>4</v>
      </c>
      <c r="B11" s="18" t="s">
        <v>82</v>
      </c>
      <c r="C11" s="43">
        <f>C7-C10</f>
        <v>-1127269.7742939908</v>
      </c>
      <c r="D11" s="43">
        <f t="shared" ref="D11:AA11" si="23">D7-D10</f>
        <v>-7036328.0656821076</v>
      </c>
      <c r="E11" s="43">
        <f t="shared" si="23"/>
        <v>-11063540.834782191</v>
      </c>
      <c r="F11" s="43">
        <f t="shared" si="23"/>
        <v>-19077256.200269904</v>
      </c>
      <c r="G11" s="43">
        <f t="shared" si="23"/>
        <v>-31793927.464444228</v>
      </c>
      <c r="H11" s="43">
        <f t="shared" si="23"/>
        <v>-816164.92038714665</v>
      </c>
      <c r="I11" s="43">
        <f t="shared" si="23"/>
        <v>-1079657.2804159978</v>
      </c>
      <c r="J11" s="43">
        <f t="shared" si="23"/>
        <v>-1240882.7067432471</v>
      </c>
      <c r="K11" s="43">
        <f t="shared" si="23"/>
        <v>-1415511.2430205755</v>
      </c>
      <c r="L11" s="43">
        <f t="shared" si="23"/>
        <v>-1389958.4829156988</v>
      </c>
      <c r="M11" s="43">
        <f t="shared" si="23"/>
        <v>-1128687.5191607156</v>
      </c>
      <c r="N11" s="43">
        <f t="shared" si="23"/>
        <v>-608728.37018964486</v>
      </c>
      <c r="O11" s="43">
        <f t="shared" si="23"/>
        <v>-38513.321868973209</v>
      </c>
      <c r="P11" s="43">
        <f t="shared" si="23"/>
        <v>856156.0566469928</v>
      </c>
      <c r="Q11" s="43">
        <f t="shared" si="23"/>
        <v>2030193.389255987</v>
      </c>
      <c r="R11" s="43">
        <f t="shared" si="23"/>
        <v>3294811.8898139396</v>
      </c>
      <c r="S11" s="43">
        <f t="shared" si="23"/>
        <v>4492726.5944963684</v>
      </c>
      <c r="T11" s="43">
        <f t="shared" si="23"/>
        <v>5615106.9585366203</v>
      </c>
      <c r="U11" s="43">
        <f t="shared" si="23"/>
        <v>6827600.8360971501</v>
      </c>
      <c r="V11" s="43">
        <f t="shared" si="23"/>
        <v>7816972.776058794</v>
      </c>
      <c r="W11" s="43">
        <f t="shared" si="23"/>
        <v>8533844.4340753853</v>
      </c>
      <c r="X11" s="43">
        <f t="shared" si="23"/>
        <v>8948296.9451713618</v>
      </c>
      <c r="Y11" s="43">
        <f t="shared" si="23"/>
        <v>9376452.2196008656</v>
      </c>
      <c r="Z11" s="43">
        <f t="shared" si="23"/>
        <v>9816028.3083539102</v>
      </c>
      <c r="AA11" s="43">
        <f t="shared" si="23"/>
        <v>159364687.72228369</v>
      </c>
    </row>
    <row r="12" spans="1:46" x14ac:dyDescent="0.55000000000000004">
      <c r="B12" s="18"/>
      <c r="C12" s="43"/>
      <c r="D12" s="43"/>
      <c r="E12" s="43"/>
      <c r="F12" s="43"/>
      <c r="G12" s="43"/>
      <c r="H12" s="43"/>
      <c r="I12" s="43"/>
      <c r="J12" s="43"/>
      <c r="K12" s="43"/>
      <c r="L12" s="43"/>
      <c r="M12" s="43"/>
      <c r="N12" s="43"/>
      <c r="O12" s="43"/>
      <c r="P12" s="43"/>
      <c r="Q12" s="43"/>
      <c r="R12" s="43"/>
      <c r="S12" s="43"/>
      <c r="T12" s="43"/>
      <c r="U12" s="43"/>
      <c r="V12" s="43"/>
      <c r="W12" s="43"/>
      <c r="X12" s="43"/>
      <c r="Y12" s="43"/>
      <c r="Z12" s="43"/>
      <c r="AA12" s="43"/>
    </row>
    <row r="13" spans="1:46" x14ac:dyDescent="0.55000000000000004">
      <c r="C13" s="43"/>
    </row>
    <row r="14" spans="1:46" x14ac:dyDescent="0.55000000000000004">
      <c r="B14" s="18"/>
    </row>
    <row r="16" spans="1:46" x14ac:dyDescent="0.55000000000000004">
      <c r="B16" s="602" t="s">
        <v>83</v>
      </c>
      <c r="C16" s="603"/>
    </row>
    <row r="17" spans="1:9" ht="14.7" thickBot="1" x14ac:dyDescent="0.6">
      <c r="B17" s="119" t="s">
        <v>764</v>
      </c>
      <c r="C17" s="224">
        <f>MIRR(C11:AA11,0.1,0.1)</f>
        <v>6.6884243409761623E-2</v>
      </c>
    </row>
    <row r="18" spans="1:9" ht="14.7" thickBot="1" x14ac:dyDescent="0.6">
      <c r="A18" s="217" t="s">
        <v>84</v>
      </c>
      <c r="B18" s="223" t="s">
        <v>85</v>
      </c>
      <c r="C18" s="225">
        <v>6.8199999999999997E-2</v>
      </c>
      <c r="D18" s="168"/>
    </row>
    <row r="19" spans="1:9" x14ac:dyDescent="0.55000000000000004">
      <c r="B19" s="222" t="s">
        <v>86</v>
      </c>
      <c r="C19" s="559">
        <f>C7+NPV(C23,D7:AA7)</f>
        <v>23212283.802068532</v>
      </c>
    </row>
    <row r="20" spans="1:9" x14ac:dyDescent="0.55000000000000004">
      <c r="B20" s="222" t="s">
        <v>87</v>
      </c>
      <c r="C20" s="30">
        <f>C10+NPV(C23, D10:P10)</f>
        <v>52520381.563291691</v>
      </c>
    </row>
    <row r="21" spans="1:9" x14ac:dyDescent="0.55000000000000004">
      <c r="B21" s="222" t="s">
        <v>88</v>
      </c>
      <c r="C21" s="30">
        <f>C11+NPV(C23, D11:AA11)</f>
        <v>-29308097.76122316</v>
      </c>
    </row>
    <row r="23" spans="1:9" x14ac:dyDescent="0.55000000000000004">
      <c r="B23" s="9" t="s">
        <v>89</v>
      </c>
      <c r="C23" s="163">
        <v>0.1</v>
      </c>
    </row>
    <row r="24" spans="1:9" ht="14.7" thickBot="1" x14ac:dyDescent="0.6">
      <c r="A24" s="206" t="s">
        <v>90</v>
      </c>
      <c r="B24" s="209"/>
      <c r="C24" s="207"/>
      <c r="D24" s="207"/>
      <c r="E24" s="207"/>
      <c r="F24" s="207"/>
      <c r="G24" s="207"/>
      <c r="H24" s="207"/>
      <c r="I24" s="207"/>
    </row>
    <row r="25" spans="1:9" ht="31.5" customHeight="1" x14ac:dyDescent="0.55000000000000004">
      <c r="A25" s="212">
        <v>1</v>
      </c>
      <c r="B25" s="599" t="s">
        <v>91</v>
      </c>
      <c r="C25" s="599"/>
      <c r="D25" s="599"/>
      <c r="E25" s="599"/>
      <c r="F25" s="599"/>
      <c r="G25" s="599"/>
      <c r="H25" s="599"/>
      <c r="I25" s="599"/>
    </row>
    <row r="26" spans="1:9" ht="60" customHeight="1" x14ac:dyDescent="0.55000000000000004">
      <c r="A26" s="212">
        <v>2</v>
      </c>
      <c r="B26" s="601" t="s">
        <v>92</v>
      </c>
      <c r="C26" s="601"/>
      <c r="D26" s="601"/>
      <c r="E26" s="601"/>
      <c r="F26" s="601"/>
      <c r="G26" s="601"/>
      <c r="H26" s="601"/>
      <c r="I26" s="601"/>
    </row>
    <row r="27" spans="1:9" ht="33.700000000000003" customHeight="1" x14ac:dyDescent="0.55000000000000004">
      <c r="A27" s="212">
        <v>3</v>
      </c>
      <c r="B27" s="601" t="s">
        <v>93</v>
      </c>
      <c r="C27" s="601"/>
      <c r="D27" s="601"/>
      <c r="E27" s="601"/>
      <c r="F27" s="601"/>
      <c r="G27" s="601"/>
      <c r="H27" s="601"/>
      <c r="I27" s="601"/>
    </row>
    <row r="28" spans="1:9" ht="44.25" customHeight="1" x14ac:dyDescent="0.55000000000000004">
      <c r="A28" s="212">
        <v>4</v>
      </c>
      <c r="B28" s="599" t="s">
        <v>94</v>
      </c>
      <c r="C28" s="599"/>
      <c r="D28" s="599"/>
      <c r="E28" s="599"/>
      <c r="F28" s="599"/>
      <c r="G28" s="599"/>
      <c r="H28" s="599"/>
      <c r="I28" s="599"/>
    </row>
    <row r="29" spans="1:9" x14ac:dyDescent="0.55000000000000004">
      <c r="A29" s="212">
        <v>5</v>
      </c>
      <c r="B29" s="169" t="s">
        <v>95</v>
      </c>
    </row>
    <row r="30" spans="1:9" x14ac:dyDescent="0.55000000000000004">
      <c r="A30" s="212">
        <v>6</v>
      </c>
      <c r="B30" s="18" t="s">
        <v>96</v>
      </c>
    </row>
    <row r="31" spans="1:9" ht="27.75" customHeight="1" x14ac:dyDescent="0.55000000000000004">
      <c r="A31" s="212">
        <v>7</v>
      </c>
      <c r="B31" s="598" t="s">
        <v>97</v>
      </c>
      <c r="C31" s="598"/>
      <c r="D31" s="598"/>
      <c r="E31" s="598"/>
      <c r="F31" s="598"/>
      <c r="G31" s="598"/>
      <c r="H31" s="598"/>
      <c r="I31" s="598"/>
    </row>
  </sheetData>
  <mergeCells count="7">
    <mergeCell ref="B31:I31"/>
    <mergeCell ref="B28:I28"/>
    <mergeCell ref="B3:K3"/>
    <mergeCell ref="B25:I25"/>
    <mergeCell ref="B27:I27"/>
    <mergeCell ref="B16:C16"/>
    <mergeCell ref="B26:I26"/>
  </mergeCells>
  <pageMargins left="0.7" right="0.7" top="0.75" bottom="0.75" header="0.3" footer="0.3"/>
  <pageSetup orientation="portrait" horizontalDpi="300" verticalDpi="300" r:id="rId1"/>
  <headerFooter>
    <oddHeader>&amp;C&amp;"Calibri"&amp;12&amp;K008000 UNCLASSIFIED&amp;1#_x000D_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sheetPr>
  <dimension ref="A1:L37"/>
  <sheetViews>
    <sheetView showGridLines="0" zoomScale="59" zoomScaleNormal="100" workbookViewId="0"/>
  </sheetViews>
  <sheetFormatPr defaultRowHeight="14.4" x14ac:dyDescent="0.55000000000000004"/>
  <cols>
    <col min="2" max="2" width="11.734375" customWidth="1"/>
    <col min="3" max="3" width="66" customWidth="1"/>
    <col min="4" max="4" width="18.734375" customWidth="1"/>
    <col min="5" max="5" width="19.26171875" customWidth="1"/>
    <col min="6" max="6" width="18" customWidth="1"/>
    <col min="7" max="9" width="16" customWidth="1"/>
    <col min="10" max="10" width="33.734375" customWidth="1"/>
    <col min="11" max="11" width="49.26171875" customWidth="1"/>
    <col min="12" max="12" width="45.26171875" customWidth="1"/>
    <col min="13" max="13" width="28.734375" customWidth="1"/>
  </cols>
  <sheetData>
    <row r="1" spans="1:12" x14ac:dyDescent="0.55000000000000004">
      <c r="A1" s="173"/>
      <c r="B1" s="174"/>
      <c r="C1" s="174"/>
      <c r="D1" s="164"/>
      <c r="E1" s="164"/>
      <c r="F1" s="164"/>
      <c r="G1" s="164"/>
      <c r="H1" s="164"/>
      <c r="I1" s="164"/>
      <c r="J1" s="164"/>
      <c r="K1" s="3"/>
    </row>
    <row r="2" spans="1:12" s="170" customFormat="1" ht="20.399999999999999" x14ac:dyDescent="0.75">
      <c r="B2" s="167" t="s">
        <v>98</v>
      </c>
      <c r="C2" s="175"/>
      <c r="D2" s="175"/>
      <c r="E2" s="175"/>
      <c r="F2" s="175"/>
      <c r="G2" s="175"/>
      <c r="H2" s="175"/>
      <c r="I2" s="175"/>
      <c r="J2" s="175"/>
      <c r="K2" s="175"/>
    </row>
    <row r="3" spans="1:12" ht="20.399999999999999" x14ac:dyDescent="0.75">
      <c r="B3" s="167" t="s">
        <v>4</v>
      </c>
      <c r="C3" s="175"/>
      <c r="D3" s="175"/>
      <c r="E3" s="175"/>
      <c r="F3" s="175"/>
      <c r="G3" s="175"/>
      <c r="H3" s="175"/>
      <c r="I3" s="175"/>
      <c r="J3" s="175"/>
      <c r="K3" s="176"/>
    </row>
    <row r="4" spans="1:12" s="180" customFormat="1" ht="11.7" x14ac:dyDescent="0.45">
      <c r="B4" s="178"/>
      <c r="C4" s="177"/>
      <c r="D4" s="179"/>
      <c r="E4" s="179"/>
      <c r="F4" s="179"/>
      <c r="G4" s="179"/>
      <c r="H4" s="179"/>
      <c r="I4" s="179"/>
      <c r="J4" s="179"/>
      <c r="K4" s="179"/>
    </row>
    <row r="5" spans="1:12" ht="18.75" customHeight="1" x14ac:dyDescent="0.6">
      <c r="B5" s="516" t="s">
        <v>99</v>
      </c>
      <c r="C5" s="517"/>
      <c r="D5" s="518"/>
      <c r="E5" s="518"/>
      <c r="F5" s="518"/>
      <c r="G5" s="518"/>
      <c r="H5" s="518"/>
      <c r="I5" s="518"/>
      <c r="J5" s="518"/>
      <c r="K5" s="518"/>
    </row>
    <row r="6" spans="1:12" ht="64.150000000000006" customHeight="1" x14ac:dyDescent="0.55000000000000004">
      <c r="B6" s="604" t="s">
        <v>100</v>
      </c>
      <c r="C6" s="604"/>
      <c r="D6" s="604"/>
      <c r="E6" s="604"/>
      <c r="F6" s="604"/>
      <c r="G6" s="604"/>
      <c r="H6" s="604"/>
      <c r="I6" s="604"/>
      <c r="J6" s="604"/>
      <c r="K6" s="604"/>
      <c r="L6" s="604"/>
    </row>
    <row r="7" spans="1:12" ht="66.75" customHeight="1" x14ac:dyDescent="0.55000000000000004">
      <c r="B7" s="604" t="s">
        <v>101</v>
      </c>
      <c r="C7" s="604"/>
      <c r="D7" s="604"/>
      <c r="E7" s="604"/>
      <c r="F7" s="604"/>
      <c r="G7" s="604"/>
      <c r="H7" s="604"/>
      <c r="I7" s="604"/>
      <c r="J7" s="604"/>
      <c r="K7" s="604"/>
      <c r="L7" s="604"/>
    </row>
    <row r="8" spans="1:12" ht="15.75" customHeight="1" x14ac:dyDescent="0.55000000000000004">
      <c r="B8" s="519" t="s">
        <v>102</v>
      </c>
      <c r="C8" s="520"/>
      <c r="D8" s="520"/>
      <c r="E8" s="520"/>
      <c r="F8" s="520"/>
      <c r="G8" s="520"/>
      <c r="H8" s="520"/>
      <c r="I8" s="520"/>
      <c r="J8" s="520"/>
      <c r="K8" s="520"/>
      <c r="L8" s="520"/>
    </row>
    <row r="9" spans="1:12" x14ac:dyDescent="0.55000000000000004">
      <c r="B9" s="231" t="s">
        <v>103</v>
      </c>
      <c r="C9" s="231" t="s">
        <v>104</v>
      </c>
      <c r="D9" s="231" t="s">
        <v>105</v>
      </c>
      <c r="E9" s="231" t="s">
        <v>106</v>
      </c>
      <c r="F9" s="231" t="s">
        <v>107</v>
      </c>
      <c r="G9" s="231" t="s">
        <v>108</v>
      </c>
      <c r="H9" s="231" t="s">
        <v>109</v>
      </c>
      <c r="I9" s="231" t="s">
        <v>110</v>
      </c>
      <c r="J9" s="231" t="s">
        <v>111</v>
      </c>
      <c r="K9" s="231" t="s">
        <v>112</v>
      </c>
    </row>
    <row r="10" spans="1:12" ht="57.6" x14ac:dyDescent="0.55000000000000004">
      <c r="A10" s="170"/>
      <c r="B10" s="230" t="s">
        <v>113</v>
      </c>
      <c r="C10" s="229" t="s">
        <v>114</v>
      </c>
      <c r="D10" s="229" t="s">
        <v>115</v>
      </c>
      <c r="E10" s="229" t="s">
        <v>116</v>
      </c>
      <c r="F10" s="230" t="s">
        <v>117</v>
      </c>
      <c r="G10" s="230" t="s">
        <v>118</v>
      </c>
      <c r="H10" s="230" t="s">
        <v>119</v>
      </c>
      <c r="I10" s="230" t="s">
        <v>120</v>
      </c>
      <c r="J10" s="229" t="s">
        <v>121</v>
      </c>
      <c r="K10" s="229" t="s">
        <v>122</v>
      </c>
    </row>
    <row r="11" spans="1:12" ht="20.25" customHeight="1" x14ac:dyDescent="0.55000000000000004">
      <c r="B11" s="533" t="s">
        <v>123</v>
      </c>
      <c r="C11" s="184" t="s">
        <v>124</v>
      </c>
      <c r="D11" s="521">
        <v>100</v>
      </c>
      <c r="E11" s="521" t="s">
        <v>125</v>
      </c>
      <c r="F11" s="522" t="s">
        <v>126</v>
      </c>
      <c r="G11" s="523">
        <v>0.44</v>
      </c>
      <c r="H11" s="524">
        <v>7.6100000000000001E-2</v>
      </c>
      <c r="I11" s="524">
        <v>5.9299999999999999E-2</v>
      </c>
      <c r="J11" s="184" t="s">
        <v>127</v>
      </c>
      <c r="K11" s="171" t="s">
        <v>126</v>
      </c>
    </row>
    <row r="12" spans="1:12" ht="20.25" customHeight="1" x14ac:dyDescent="0.55000000000000004">
      <c r="B12" s="534" t="s">
        <v>128</v>
      </c>
      <c r="C12" s="404" t="s">
        <v>129</v>
      </c>
      <c r="D12" s="525">
        <v>100</v>
      </c>
      <c r="E12" s="525" t="s">
        <v>125</v>
      </c>
      <c r="F12" s="526" t="s">
        <v>126</v>
      </c>
      <c r="G12" s="527">
        <v>2.2599999999999998</v>
      </c>
      <c r="H12" s="528">
        <v>5.7599999999999998E-2</v>
      </c>
      <c r="I12" s="528">
        <v>7.4399999999999994E-2</v>
      </c>
      <c r="J12" s="404" t="s">
        <v>130</v>
      </c>
      <c r="K12" s="172" t="s">
        <v>126</v>
      </c>
    </row>
    <row r="13" spans="1:12" ht="20.25" customHeight="1" x14ac:dyDescent="0.55000000000000004">
      <c r="A13" s="18">
        <v>1</v>
      </c>
      <c r="B13" s="535" t="s">
        <v>123</v>
      </c>
      <c r="C13" s="185" t="s">
        <v>131</v>
      </c>
      <c r="D13" s="529">
        <v>0.1</v>
      </c>
      <c r="E13" s="529" t="s">
        <v>125</v>
      </c>
      <c r="F13" s="529" t="s">
        <v>132</v>
      </c>
      <c r="G13" s="529" t="s">
        <v>126</v>
      </c>
      <c r="H13" s="530">
        <v>6.6900000000000001E-2</v>
      </c>
      <c r="I13" s="530">
        <v>6.6799999999999998E-2</v>
      </c>
      <c r="J13" s="505" t="s">
        <v>133</v>
      </c>
      <c r="K13" s="181" t="s">
        <v>134</v>
      </c>
    </row>
    <row r="14" spans="1:12" ht="20.25" customHeight="1" x14ac:dyDescent="0.55000000000000004">
      <c r="A14" s="18"/>
      <c r="B14" s="535" t="s">
        <v>128</v>
      </c>
      <c r="C14" s="185" t="s">
        <v>135</v>
      </c>
      <c r="D14" s="529">
        <v>10</v>
      </c>
      <c r="E14" s="529" t="s">
        <v>125</v>
      </c>
      <c r="F14" s="529" t="s">
        <v>136</v>
      </c>
      <c r="G14" s="531">
        <v>0.23799999999999999</v>
      </c>
      <c r="H14" s="530">
        <v>6.25E-2</v>
      </c>
      <c r="I14" s="530">
        <v>7.0900000000000005E-2</v>
      </c>
      <c r="J14" s="505" t="s">
        <v>137</v>
      </c>
      <c r="K14" s="171" t="s">
        <v>138</v>
      </c>
    </row>
    <row r="15" spans="1:12" ht="20.25" customHeight="1" x14ac:dyDescent="0.55000000000000004">
      <c r="A15" s="18">
        <v>2</v>
      </c>
      <c r="B15" s="535" t="s">
        <v>128</v>
      </c>
      <c r="C15" s="185" t="s">
        <v>139</v>
      </c>
      <c r="D15" s="529">
        <v>10</v>
      </c>
      <c r="E15" s="529" t="s">
        <v>125</v>
      </c>
      <c r="F15" s="529" t="s">
        <v>140</v>
      </c>
      <c r="G15" s="529" t="s">
        <v>126</v>
      </c>
      <c r="H15" s="530">
        <v>6.6699999999999995E-2</v>
      </c>
      <c r="I15" s="530">
        <v>6.7000000000000004E-2</v>
      </c>
      <c r="J15" s="505" t="s">
        <v>141</v>
      </c>
      <c r="K15" s="171" t="s">
        <v>138</v>
      </c>
    </row>
    <row r="16" spans="1:12" ht="20.25" customHeight="1" x14ac:dyDescent="0.55000000000000004">
      <c r="A16" s="18">
        <v>2</v>
      </c>
      <c r="B16" s="535" t="s">
        <v>128</v>
      </c>
      <c r="C16" s="185" t="s">
        <v>142</v>
      </c>
      <c r="D16" s="529">
        <v>10</v>
      </c>
      <c r="E16" s="529" t="s">
        <v>125</v>
      </c>
      <c r="F16" s="529" t="s">
        <v>143</v>
      </c>
      <c r="G16" s="529" t="s">
        <v>126</v>
      </c>
      <c r="H16" s="530">
        <v>6.5000000000000002E-2</v>
      </c>
      <c r="I16" s="530">
        <v>6.8699999999999997E-2</v>
      </c>
      <c r="J16" s="505" t="s">
        <v>144</v>
      </c>
      <c r="K16" s="171" t="s">
        <v>138</v>
      </c>
    </row>
    <row r="17" spans="1:12" ht="20.25" customHeight="1" x14ac:dyDescent="0.55000000000000004">
      <c r="A17" s="18">
        <v>3</v>
      </c>
      <c r="B17" s="535" t="s">
        <v>128</v>
      </c>
      <c r="C17" s="185" t="s">
        <v>145</v>
      </c>
      <c r="D17" s="529">
        <v>35</v>
      </c>
      <c r="E17" s="529" t="s">
        <v>146</v>
      </c>
      <c r="F17" s="529" t="s">
        <v>147</v>
      </c>
      <c r="G17" s="529">
        <v>159</v>
      </c>
      <c r="H17" s="530">
        <v>6.3799999999999996E-2</v>
      </c>
      <c r="I17" s="530">
        <v>6.9699999999999998E-2</v>
      </c>
      <c r="J17" s="505" t="s">
        <v>148</v>
      </c>
      <c r="K17" s="171" t="s">
        <v>149</v>
      </c>
    </row>
    <row r="18" spans="1:12" ht="20.25" customHeight="1" x14ac:dyDescent="0.55000000000000004">
      <c r="A18" s="18"/>
      <c r="B18" s="535" t="s">
        <v>128</v>
      </c>
      <c r="C18" s="185" t="s">
        <v>150</v>
      </c>
      <c r="D18" s="529">
        <v>35</v>
      </c>
      <c r="E18" s="529" t="s">
        <v>146</v>
      </c>
      <c r="F18" s="529" t="s">
        <v>151</v>
      </c>
      <c r="G18" s="529">
        <v>167</v>
      </c>
      <c r="H18" s="530">
        <v>6.4000000000000001E-2</v>
      </c>
      <c r="I18" s="530">
        <v>6.9599999999999995E-2</v>
      </c>
      <c r="J18" s="505" t="s">
        <v>152</v>
      </c>
      <c r="K18" s="171" t="s">
        <v>149</v>
      </c>
    </row>
    <row r="19" spans="1:12" ht="20.25" customHeight="1" x14ac:dyDescent="0.55000000000000004">
      <c r="A19" s="18"/>
      <c r="B19" s="535" t="s">
        <v>128</v>
      </c>
      <c r="C19" s="185" t="s">
        <v>153</v>
      </c>
      <c r="D19" s="529">
        <v>35</v>
      </c>
      <c r="E19" s="529" t="s">
        <v>146</v>
      </c>
      <c r="F19" s="529" t="s">
        <v>154</v>
      </c>
      <c r="G19" s="529">
        <v>179</v>
      </c>
      <c r="H19" s="530">
        <v>6.4199999999999993E-2</v>
      </c>
      <c r="I19" s="530">
        <v>6.9400000000000003E-2</v>
      </c>
      <c r="J19" s="505" t="s">
        <v>155</v>
      </c>
      <c r="K19" s="171" t="s">
        <v>149</v>
      </c>
    </row>
    <row r="20" spans="1:12" ht="20.25" customHeight="1" x14ac:dyDescent="0.55000000000000004">
      <c r="A20" s="18">
        <v>1</v>
      </c>
      <c r="B20" s="535" t="s">
        <v>128</v>
      </c>
      <c r="C20" s="185" t="s">
        <v>156</v>
      </c>
      <c r="D20" s="529">
        <v>0.23760000000000001</v>
      </c>
      <c r="E20" s="529" t="s">
        <v>157</v>
      </c>
      <c r="F20" s="529" t="s">
        <v>158</v>
      </c>
      <c r="G20" s="529" t="s">
        <v>126</v>
      </c>
      <c r="H20" s="530">
        <v>6.88E-2</v>
      </c>
      <c r="I20" s="530">
        <v>6.4899999999999999E-2</v>
      </c>
      <c r="J20" s="505" t="s">
        <v>159</v>
      </c>
      <c r="K20" s="171" t="s">
        <v>160</v>
      </c>
    </row>
    <row r="21" spans="1:12" ht="20.25" customHeight="1" x14ac:dyDescent="0.55000000000000004">
      <c r="A21" s="18"/>
      <c r="B21" s="535" t="s">
        <v>128</v>
      </c>
      <c r="C21" s="185" t="s">
        <v>161</v>
      </c>
      <c r="D21" s="529">
        <v>0.27250000000000002</v>
      </c>
      <c r="E21" s="529" t="s">
        <v>157</v>
      </c>
      <c r="F21" s="529" t="s">
        <v>162</v>
      </c>
      <c r="G21" s="529">
        <v>1.02</v>
      </c>
      <c r="H21" s="530">
        <v>6.4799999999999996E-2</v>
      </c>
      <c r="I21" s="530">
        <v>6.9099999999999995E-2</v>
      </c>
      <c r="J21" s="505" t="s">
        <v>163</v>
      </c>
      <c r="K21" s="171" t="s">
        <v>160</v>
      </c>
    </row>
    <row r="22" spans="1:12" ht="20.25" customHeight="1" x14ac:dyDescent="0.55000000000000004">
      <c r="A22" s="18"/>
      <c r="B22" s="535" t="s">
        <v>128</v>
      </c>
      <c r="C22" s="185" t="s">
        <v>164</v>
      </c>
      <c r="D22" s="529">
        <v>0.63780000000000003</v>
      </c>
      <c r="E22" s="529" t="s">
        <v>157</v>
      </c>
      <c r="F22" s="529" t="s">
        <v>165</v>
      </c>
      <c r="G22" s="529">
        <v>1.25</v>
      </c>
      <c r="H22" s="530">
        <v>5.96E-2</v>
      </c>
      <c r="I22" s="530">
        <v>7.3999999999999996E-2</v>
      </c>
      <c r="J22" s="505" t="s">
        <v>166</v>
      </c>
      <c r="K22" s="171" t="s">
        <v>160</v>
      </c>
    </row>
    <row r="23" spans="1:12" ht="20.25" customHeight="1" x14ac:dyDescent="0.55000000000000004">
      <c r="A23" s="18">
        <v>4</v>
      </c>
      <c r="B23" s="534" t="s">
        <v>128</v>
      </c>
      <c r="C23" s="404" t="s">
        <v>167</v>
      </c>
      <c r="D23" s="186">
        <v>40</v>
      </c>
      <c r="E23" s="525" t="s">
        <v>125</v>
      </c>
      <c r="F23" s="525" t="s">
        <v>168</v>
      </c>
      <c r="G23" s="525" t="s">
        <v>126</v>
      </c>
      <c r="H23" s="528">
        <v>6.6900000000000001E-2</v>
      </c>
      <c r="I23" s="528">
        <v>6.6900000000000001E-2</v>
      </c>
      <c r="J23" s="532" t="s">
        <v>169</v>
      </c>
      <c r="K23" s="172" t="s">
        <v>170</v>
      </c>
    </row>
    <row r="25" spans="1:12" x14ac:dyDescent="0.55000000000000004">
      <c r="C25" s="182"/>
      <c r="D25" s="183"/>
    </row>
    <row r="28" spans="1:12" ht="14.7" thickBot="1" x14ac:dyDescent="0.6">
      <c r="A28" s="206" t="s">
        <v>90</v>
      </c>
      <c r="B28" s="207"/>
      <c r="C28" s="207"/>
      <c r="D28" s="207"/>
      <c r="E28" s="207"/>
      <c r="F28" s="207"/>
      <c r="G28" s="207"/>
      <c r="H28" s="207"/>
      <c r="I28" s="207"/>
      <c r="J28" s="207"/>
      <c r="K28" s="207"/>
      <c r="L28" s="207"/>
    </row>
    <row r="29" spans="1:12" x14ac:dyDescent="0.55000000000000004">
      <c r="A29" s="18">
        <v>1</v>
      </c>
      <c r="B29" t="s">
        <v>171</v>
      </c>
    </row>
    <row r="30" spans="1:12" x14ac:dyDescent="0.55000000000000004">
      <c r="A30" s="18">
        <v>2</v>
      </c>
      <c r="B30" t="s">
        <v>172</v>
      </c>
    </row>
    <row r="31" spans="1:12" x14ac:dyDescent="0.55000000000000004">
      <c r="A31" s="18">
        <v>3</v>
      </c>
      <c r="B31" t="s">
        <v>173</v>
      </c>
    </row>
    <row r="32" spans="1:12" x14ac:dyDescent="0.55000000000000004">
      <c r="A32" s="18">
        <v>4</v>
      </c>
      <c r="B32" t="s">
        <v>174</v>
      </c>
    </row>
    <row r="36" spans="2:12" ht="15.6" x14ac:dyDescent="0.6">
      <c r="B36" s="232" t="s">
        <v>175</v>
      </c>
      <c r="C36" s="233"/>
      <c r="D36" s="233"/>
      <c r="E36" s="233"/>
      <c r="F36" s="233"/>
      <c r="G36" s="233"/>
      <c r="H36" s="233"/>
      <c r="I36" s="233"/>
      <c r="J36" s="233"/>
      <c r="K36" s="233"/>
      <c r="L36" s="233"/>
    </row>
    <row r="37" spans="2:12" x14ac:dyDescent="0.55000000000000004">
      <c r="B37" s="18" t="s">
        <v>176</v>
      </c>
    </row>
  </sheetData>
  <mergeCells count="2">
    <mergeCell ref="B6:L6"/>
    <mergeCell ref="B7:L7"/>
  </mergeCells>
  <phoneticPr fontId="30" type="noConversion"/>
  <pageMargins left="0.7" right="0.7" top="0.75" bottom="0.75" header="0.3" footer="0.3"/>
  <pageSetup orientation="portrait" horizontalDpi="1200" verticalDpi="1200" r:id="rId1"/>
  <headerFooter>
    <oddHeader>&amp;C&amp;"Calibri"&amp;12&amp;K008000 UNCLASSIFIED&amp;1#_x000D_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W39"/>
  <sheetViews>
    <sheetView showGridLines="0" zoomScale="80" zoomScaleNormal="80" workbookViewId="0"/>
  </sheetViews>
  <sheetFormatPr defaultColWidth="9.26171875" defaultRowHeight="14.4" x14ac:dyDescent="0.55000000000000004"/>
  <cols>
    <col min="1" max="1" width="6.5234375" customWidth="1"/>
    <col min="2" max="2" width="41.26171875" customWidth="1"/>
    <col min="3" max="3" width="18.5234375" customWidth="1"/>
    <col min="4" max="6" width="18.5234375" bestFit="1" customWidth="1"/>
    <col min="7" max="7" width="23.26171875" customWidth="1"/>
    <col min="8" max="8" width="20.26171875" customWidth="1"/>
    <col min="9" max="9" width="17.734375" customWidth="1"/>
    <col min="11" max="11" width="70.47265625" customWidth="1"/>
  </cols>
  <sheetData>
    <row r="1" spans="1:23" ht="20.399999999999999" x14ac:dyDescent="0.75">
      <c r="B1" s="167" t="s">
        <v>177</v>
      </c>
    </row>
    <row r="2" spans="1:23" ht="20.399999999999999" x14ac:dyDescent="0.75">
      <c r="B2" s="167" t="s">
        <v>4</v>
      </c>
    </row>
    <row r="4" spans="1:23" ht="18.600000000000001" thickBot="1" x14ac:dyDescent="0.75">
      <c r="B4" s="237" t="s">
        <v>178</v>
      </c>
      <c r="J4" s="18">
        <v>8</v>
      </c>
      <c r="K4" s="237" t="s">
        <v>179</v>
      </c>
    </row>
    <row r="5" spans="1:23" ht="46.8" x14ac:dyDescent="0.55000000000000004">
      <c r="A5" s="18">
        <v>1</v>
      </c>
      <c r="B5" s="614" t="s">
        <v>180</v>
      </c>
      <c r="C5" s="242" t="s">
        <v>181</v>
      </c>
      <c r="D5" s="242" t="s">
        <v>182</v>
      </c>
      <c r="E5" s="242" t="s">
        <v>183</v>
      </c>
      <c r="F5" s="242" t="s">
        <v>184</v>
      </c>
      <c r="G5" s="242" t="s">
        <v>185</v>
      </c>
      <c r="H5" s="616" t="s">
        <v>186</v>
      </c>
      <c r="I5" s="107"/>
      <c r="J5" s="107"/>
      <c r="K5" s="608" t="s">
        <v>187</v>
      </c>
      <c r="L5" s="610" t="s">
        <v>188</v>
      </c>
      <c r="M5" s="612" t="s">
        <v>189</v>
      </c>
      <c r="N5" s="612"/>
      <c r="O5" s="612"/>
      <c r="P5" s="612"/>
      <c r="Q5" s="613"/>
      <c r="R5" s="107"/>
      <c r="S5" s="107"/>
      <c r="T5" s="107"/>
      <c r="U5" s="107"/>
      <c r="V5" s="107"/>
      <c r="W5" s="107"/>
    </row>
    <row r="6" spans="1:23" ht="15.6" x14ac:dyDescent="0.55000000000000004">
      <c r="A6" s="18"/>
      <c r="B6" s="615"/>
      <c r="C6" s="243">
        <v>2014</v>
      </c>
      <c r="D6" s="243">
        <v>2015</v>
      </c>
      <c r="E6" s="243">
        <v>2016</v>
      </c>
      <c r="F6" s="243">
        <v>2017</v>
      </c>
      <c r="G6" s="243">
        <v>2018</v>
      </c>
      <c r="H6" s="617"/>
      <c r="I6" s="107"/>
      <c r="J6" s="107"/>
      <c r="K6" s="609"/>
      <c r="L6" s="611"/>
      <c r="M6" s="238" t="s">
        <v>190</v>
      </c>
      <c r="N6" s="238" t="s">
        <v>191</v>
      </c>
      <c r="O6" s="238" t="s">
        <v>192</v>
      </c>
      <c r="P6" s="238" t="s">
        <v>193</v>
      </c>
      <c r="Q6" s="239" t="s">
        <v>194</v>
      </c>
      <c r="R6" s="107"/>
      <c r="S6" s="107"/>
      <c r="T6" s="107"/>
      <c r="U6" s="107"/>
      <c r="V6" s="107"/>
      <c r="W6" s="107"/>
    </row>
    <row r="7" spans="1:23" ht="62.7" thickBot="1" x14ac:dyDescent="0.6">
      <c r="A7" s="18">
        <v>2</v>
      </c>
      <c r="B7" s="154" t="s">
        <v>195</v>
      </c>
      <c r="C7" s="30">
        <f>'Compact Financials'!F44</f>
        <v>224629.67</v>
      </c>
      <c r="D7" s="30">
        <f>'Compact Financials'!G44</f>
        <v>5816170.0700000003</v>
      </c>
      <c r="E7" s="30">
        <f>'Compact Financials'!H44</f>
        <v>8748053.9400000013</v>
      </c>
      <c r="F7" s="30">
        <f>'Compact Financials'!I44</f>
        <v>15681289.560000001</v>
      </c>
      <c r="G7" s="30">
        <f>'Compact Financials'!J44</f>
        <v>24496806.420000002</v>
      </c>
      <c r="H7" s="31">
        <f>SUM(C7:G7)</f>
        <v>54966949.660000004</v>
      </c>
      <c r="K7" s="609"/>
      <c r="L7" s="611"/>
      <c r="M7" s="240" t="s">
        <v>196</v>
      </c>
      <c r="N7" s="240" t="s">
        <v>197</v>
      </c>
      <c r="O7" s="240" t="s">
        <v>198</v>
      </c>
      <c r="P7" s="240" t="s">
        <v>199</v>
      </c>
      <c r="Q7" s="241" t="s">
        <v>200</v>
      </c>
    </row>
    <row r="8" spans="1:23" x14ac:dyDescent="0.55000000000000004">
      <c r="A8" s="18"/>
      <c r="B8" s="154" t="s">
        <v>201</v>
      </c>
      <c r="C8" s="30">
        <f>'Compact Financials'!$E$8*'Compact Financials'!P30</f>
        <v>28089.959811248693</v>
      </c>
      <c r="D8" s="30">
        <f>'Compact Financials'!$E$8*'Compact Financials'!Q30</f>
        <v>89187.68081848156</v>
      </c>
      <c r="E8" s="30">
        <f>'Compact Financials'!$E$8*'Compact Financials'!R30</f>
        <v>169056.99610374923</v>
      </c>
      <c r="F8" s="30">
        <f>'Compact Financials'!$E$8*'Compact Financials'!S30</f>
        <v>337137.09042541054</v>
      </c>
      <c r="G8" s="30">
        <f>'Compact Financials'!$E$8*'Compact Financials'!T30</f>
        <v>465146.64284110989</v>
      </c>
      <c r="H8" s="31">
        <f>SUM(C8:G8)</f>
        <v>1088618.3699999999</v>
      </c>
      <c r="K8" s="462" t="s">
        <v>202</v>
      </c>
      <c r="L8" s="463">
        <v>1045972.6799999999</v>
      </c>
      <c r="M8" s="463">
        <v>209982.74</v>
      </c>
      <c r="N8" s="463">
        <v>138018.01999999999</v>
      </c>
      <c r="O8" s="463">
        <v>154414.93</v>
      </c>
      <c r="P8" s="463">
        <v>240194.04999999996</v>
      </c>
      <c r="Q8" s="464">
        <v>303362.93999999994</v>
      </c>
    </row>
    <row r="9" spans="1:23" x14ac:dyDescent="0.55000000000000004">
      <c r="A9" s="18"/>
      <c r="B9" s="154" t="s">
        <v>203</v>
      </c>
      <c r="C9" s="30">
        <f>'Compact Financials'!F54*'Compact Financials'!$C$30</f>
        <v>610430.06714099483</v>
      </c>
      <c r="D9" s="30">
        <f>'Compact Financials'!G54*'Compact Financials'!$C$30</f>
        <v>1012191.317062857</v>
      </c>
      <c r="E9" s="30">
        <f>'Compact Financials'!H54*'Compact Financials'!$C$30</f>
        <v>1089346.1477576296</v>
      </c>
      <c r="F9" s="30">
        <f>'Compact Financials'!I54*'Compact Financials'!$C$30</f>
        <v>1074496.429045835</v>
      </c>
      <c r="G9" s="30">
        <f>'Compact Financials'!J54*'Compact Financials'!$C$30</f>
        <v>1696527.6294303469</v>
      </c>
      <c r="H9" s="31">
        <f>SUM(C9:G9)</f>
        <v>5482991.5904376628</v>
      </c>
      <c r="K9" s="465" t="s">
        <v>204</v>
      </c>
      <c r="L9" s="466">
        <v>1181127.8399999999</v>
      </c>
      <c r="M9" s="466">
        <v>0</v>
      </c>
      <c r="N9" s="466">
        <v>0</v>
      </c>
      <c r="O9" s="466">
        <v>222800.08</v>
      </c>
      <c r="P9" s="466">
        <v>596404.86</v>
      </c>
      <c r="Q9" s="467">
        <v>361922.9</v>
      </c>
    </row>
    <row r="10" spans="1:23" x14ac:dyDescent="0.55000000000000004">
      <c r="A10" s="18">
        <v>3</v>
      </c>
      <c r="B10" s="154" t="s">
        <v>205</v>
      </c>
      <c r="C10" s="30">
        <f>'Compact Financials'!F60</f>
        <v>209982.74</v>
      </c>
      <c r="D10" s="30">
        <f>'Compact Financials'!G60</f>
        <v>150829.76999999999</v>
      </c>
      <c r="E10" s="30">
        <f>'Compact Financials'!H60</f>
        <v>1264997.94</v>
      </c>
      <c r="F10" s="30">
        <f>'Compact Financials'!I60</f>
        <v>2729304.2699999996</v>
      </c>
      <c r="G10" s="30">
        <f>'Compact Financials'!J60</f>
        <v>7037843.8518574638</v>
      </c>
      <c r="H10" s="31">
        <f>SUM(C10:G10)</f>
        <v>11392958.571857464</v>
      </c>
      <c r="K10" s="62" t="s">
        <v>206</v>
      </c>
      <c r="L10" s="63">
        <v>688032.07000000007</v>
      </c>
      <c r="M10" s="63">
        <v>0</v>
      </c>
      <c r="N10" s="63">
        <v>12811.75</v>
      </c>
      <c r="O10" s="63">
        <v>88704.83</v>
      </c>
      <c r="P10" s="63">
        <v>152540.47</v>
      </c>
      <c r="Q10" s="64">
        <v>433975.02</v>
      </c>
    </row>
    <row r="11" spans="1:23" x14ac:dyDescent="0.55000000000000004">
      <c r="A11" s="18">
        <v>3</v>
      </c>
      <c r="B11" s="154" t="s">
        <v>207</v>
      </c>
      <c r="C11" s="30">
        <f>'Compact Financials'!F72*'Compact Financials'!$C$30</f>
        <v>72424.166637725968</v>
      </c>
      <c r="D11" s="30">
        <f>'Compact Financials'!G72*'Compact Financials'!$C$30</f>
        <v>90576.559742048179</v>
      </c>
      <c r="E11" s="30">
        <f>'Compact Financials'!H72*'Compact Financials'!$C$30</f>
        <v>126906.64457345332</v>
      </c>
      <c r="F11" s="30">
        <f>'Compact Financials'!I72*'Compact Financials'!$C$30</f>
        <v>86680.481875410289</v>
      </c>
      <c r="G11" s="30">
        <f>'Compact Financials'!J72*'Compact Financials'!$C$30</f>
        <v>79370.60091885124</v>
      </c>
      <c r="H11" s="31">
        <f>SUM(C11:G11)</f>
        <v>455958.45374748902</v>
      </c>
      <c r="K11" s="465" t="s">
        <v>208</v>
      </c>
      <c r="L11" s="466">
        <v>537068.75</v>
      </c>
      <c r="M11" s="466">
        <v>0</v>
      </c>
      <c r="N11" s="466">
        <v>0</v>
      </c>
      <c r="O11" s="466">
        <v>300272.59999999998</v>
      </c>
      <c r="P11" s="466">
        <v>236796.15</v>
      </c>
      <c r="Q11" s="467">
        <v>0</v>
      </c>
    </row>
    <row r="12" spans="1:23" x14ac:dyDescent="0.55000000000000004">
      <c r="A12" s="18"/>
      <c r="B12" s="234"/>
      <c r="H12" s="8"/>
      <c r="K12" s="465" t="s">
        <v>209</v>
      </c>
      <c r="L12" s="466">
        <v>6606058.8100000005</v>
      </c>
      <c r="M12" s="466">
        <v>0</v>
      </c>
      <c r="N12" s="466">
        <v>0</v>
      </c>
      <c r="O12" s="466">
        <v>498805.5</v>
      </c>
      <c r="P12" s="466">
        <v>1503368.74</v>
      </c>
      <c r="Q12" s="467">
        <v>4603884.57</v>
      </c>
    </row>
    <row r="13" spans="1:23" ht="14.7" thickBot="1" x14ac:dyDescent="0.6">
      <c r="A13" s="18"/>
      <c r="B13" s="235" t="s">
        <v>210</v>
      </c>
      <c r="C13" s="468">
        <f>SUM(C7:C9)</f>
        <v>863149.69695224357</v>
      </c>
      <c r="D13" s="468">
        <f t="shared" ref="D13:H13" si="0">SUM(D7:D9)</f>
        <v>6917549.0678813383</v>
      </c>
      <c r="E13" s="468">
        <f t="shared" si="0"/>
        <v>10006457.083861379</v>
      </c>
      <c r="F13" s="468">
        <f t="shared" si="0"/>
        <v>17092923.079471245</v>
      </c>
      <c r="G13" s="468">
        <f t="shared" si="0"/>
        <v>26658480.692271456</v>
      </c>
      <c r="H13" s="469">
        <f t="shared" si="0"/>
        <v>61538559.620437667</v>
      </c>
      <c r="K13" s="156" t="s">
        <v>211</v>
      </c>
      <c r="L13" s="92">
        <f>SUM(L9,L11,L12)</f>
        <v>8324255.4000000004</v>
      </c>
      <c r="M13" s="92">
        <f>SUM(M9,M11,M12)</f>
        <v>0</v>
      </c>
      <c r="N13" s="92">
        <f t="shared" ref="N13:Q13" si="1">SUM(N9,N11,N12)</f>
        <v>0</v>
      </c>
      <c r="O13" s="92">
        <f t="shared" si="1"/>
        <v>1021878.1799999999</v>
      </c>
      <c r="P13" s="92">
        <f t="shared" si="1"/>
        <v>2336569.75</v>
      </c>
      <c r="Q13" s="77">
        <f t="shared" si="1"/>
        <v>4965807.4700000007</v>
      </c>
    </row>
    <row r="14" spans="1:23" ht="15" thickTop="1" thickBot="1" x14ac:dyDescent="0.6">
      <c r="A14" s="18"/>
      <c r="B14" s="236" t="s">
        <v>212</v>
      </c>
      <c r="C14" s="470">
        <f>SUM(C10:C11)</f>
        <v>282406.90663772594</v>
      </c>
      <c r="D14" s="470">
        <f t="shared" ref="D14:H14" si="2">SUM(D10:D11)</f>
        <v>241406.32974204817</v>
      </c>
      <c r="E14" s="470">
        <f t="shared" si="2"/>
        <v>1391904.5845734533</v>
      </c>
      <c r="F14" s="470">
        <f t="shared" si="2"/>
        <v>2815984.7518754099</v>
      </c>
      <c r="G14" s="470">
        <f t="shared" si="2"/>
        <v>7117214.4527763147</v>
      </c>
      <c r="H14" s="471">
        <f t="shared" si="2"/>
        <v>11848917.025604952</v>
      </c>
      <c r="K14" s="20"/>
    </row>
    <row r="15" spans="1:23" ht="15" thickTop="1" thickBot="1" x14ac:dyDescent="0.6">
      <c r="A15" s="18"/>
      <c r="B15" s="4"/>
      <c r="H15" s="8"/>
    </row>
    <row r="16" spans="1:23" ht="14.7" thickBot="1" x14ac:dyDescent="0.6">
      <c r="A16" s="217">
        <v>4</v>
      </c>
      <c r="B16" s="108" t="s">
        <v>213</v>
      </c>
      <c r="C16" s="472">
        <f>SUM(C13:C14)</f>
        <v>1145556.6035899695</v>
      </c>
      <c r="D16" s="472">
        <f t="shared" ref="D16:H16" si="3">SUM(D13:D14)</f>
        <v>7158955.3976233862</v>
      </c>
      <c r="E16" s="472">
        <f t="shared" si="3"/>
        <v>11398361.668434832</v>
      </c>
      <c r="F16" s="472">
        <f t="shared" si="3"/>
        <v>19908907.831346653</v>
      </c>
      <c r="G16" s="472">
        <f t="shared" si="3"/>
        <v>33775695.145047769</v>
      </c>
      <c r="H16" s="109">
        <f t="shared" si="3"/>
        <v>73387476.646042615</v>
      </c>
      <c r="I16" s="43"/>
    </row>
    <row r="17" spans="1:9" ht="14.7" thickBot="1" x14ac:dyDescent="0.6">
      <c r="A17" s="18">
        <v>5</v>
      </c>
      <c r="B17" s="110" t="s">
        <v>214</v>
      </c>
      <c r="C17" s="473">
        <f>C16*'Exchange Rate'!C19</f>
        <v>2262538.3177195401</v>
      </c>
      <c r="D17" s="473">
        <f>D16*'Exchange Rate'!C20</f>
        <v>16770160.110735357</v>
      </c>
      <c r="E17" s="473">
        <f>E16*'Exchange Rate'!C21</f>
        <v>28031716.041366231</v>
      </c>
      <c r="F17" s="473">
        <f>F16*'Exchange Rate'!C22</f>
        <v>49502812.056236207</v>
      </c>
      <c r="G17" s="473">
        <f>G16*'Exchange Rate'!C23</f>
        <v>89596453.381124377</v>
      </c>
      <c r="H17" s="166">
        <f>SUM(C17:G17)</f>
        <v>186163679.90718171</v>
      </c>
    </row>
    <row r="18" spans="1:9" x14ac:dyDescent="0.55000000000000004">
      <c r="A18" s="18">
        <v>6</v>
      </c>
      <c r="B18" s="150" t="s">
        <v>215</v>
      </c>
      <c r="C18" s="474">
        <f>C17*'Inflation Rate'!$F$6/'Inflation Rate'!G6</f>
        <v>2195186.087274868</v>
      </c>
      <c r="D18" s="474">
        <f>D17*'Inflation Rate'!$F$6/'Inflation Rate'!H6</f>
        <v>15644593.004711553</v>
      </c>
      <c r="E18" s="474">
        <f>E17*'Inflation Rate'!$F$6/'Inflation Rate'!I6</f>
        <v>25603687.321039546</v>
      </c>
      <c r="F18" s="474">
        <f>F17*'Inflation Rate'!$F$6/'Inflation Rate'!J6</f>
        <v>42641517.646367244</v>
      </c>
      <c r="G18" s="474">
        <f>G17*'Inflation Rate'!$F$6/'Inflation Rate'!K6</f>
        <v>75210846.994997159</v>
      </c>
      <c r="H18" s="151">
        <f>SUM(C18:G18)</f>
        <v>161295831.05439037</v>
      </c>
    </row>
    <row r="19" spans="1:9" ht="14.7" thickBot="1" x14ac:dyDescent="0.6">
      <c r="B19" s="152" t="s">
        <v>216</v>
      </c>
      <c r="C19" s="475">
        <f>C16*'Inflation Rate'!I15</f>
        <v>1127269.7742939908</v>
      </c>
      <c r="D19" s="475">
        <f>D16*'Inflation Rate'!J15</f>
        <v>7036328.0656821067</v>
      </c>
      <c r="E19" s="475">
        <f>E16*'Inflation Rate'!K15</f>
        <v>11063540.834782191</v>
      </c>
      <c r="F19" s="475">
        <f>F16*'Inflation Rate'!L15</f>
        <v>18921054.930301681</v>
      </c>
      <c r="G19" s="475">
        <f>G16*'Inflation Rate'!M15</f>
        <v>31334421.784138892</v>
      </c>
      <c r="H19" s="157">
        <f>SUM(C19:G19)</f>
        <v>69482615.389198855</v>
      </c>
      <c r="I19" s="43"/>
    </row>
    <row r="20" spans="1:9" x14ac:dyDescent="0.55000000000000004">
      <c r="B20" s="9"/>
      <c r="C20" s="476"/>
      <c r="D20" s="476"/>
      <c r="E20" s="476"/>
      <c r="F20" s="476"/>
      <c r="G20" s="476"/>
      <c r="H20" s="476"/>
    </row>
    <row r="21" spans="1:9" ht="18.600000000000001" thickBot="1" x14ac:dyDescent="0.75">
      <c r="A21" s="18">
        <v>7</v>
      </c>
      <c r="B21" s="237" t="s">
        <v>217</v>
      </c>
      <c r="C21" s="43"/>
      <c r="D21" s="43"/>
      <c r="E21" s="43"/>
      <c r="F21" s="43"/>
      <c r="G21" s="43"/>
      <c r="H21" s="43"/>
    </row>
    <row r="22" spans="1:9" x14ac:dyDescent="0.55000000000000004">
      <c r="B22" s="153" t="s">
        <v>218</v>
      </c>
      <c r="C22" s="477">
        <f>C7+M13</f>
        <v>224629.67</v>
      </c>
      <c r="D22" s="477">
        <f>D7+N13</f>
        <v>5816170.0700000003</v>
      </c>
      <c r="E22" s="477">
        <f>E7+O13</f>
        <v>9769932.120000001</v>
      </c>
      <c r="F22" s="477">
        <f>F7+P13</f>
        <v>18017859.310000002</v>
      </c>
      <c r="G22" s="477">
        <f>G7+Q13</f>
        <v>29462613.890000001</v>
      </c>
      <c r="H22" s="478">
        <f>SUM(C22:G22)</f>
        <v>63291205.060000002</v>
      </c>
    </row>
    <row r="23" spans="1:9" x14ac:dyDescent="0.55000000000000004">
      <c r="B23" s="154" t="s">
        <v>219</v>
      </c>
      <c r="C23" s="479">
        <f>C22*'Exchange Rate'!C19</f>
        <v>443656.15289456974</v>
      </c>
      <c r="D23" s="479">
        <f>D22*'Exchange Rate'!C20</f>
        <v>13624627.880423358</v>
      </c>
      <c r="E23" s="479">
        <f>E22*'Exchange Rate'!C21</f>
        <v>24026958.513667643</v>
      </c>
      <c r="F23" s="479">
        <f>F22*'Exchange Rate'!C22</f>
        <v>44800785.187938899</v>
      </c>
      <c r="G23" s="479">
        <f>G22*'Exchange Rate'!C23</f>
        <v>78155185.275838658</v>
      </c>
      <c r="H23" s="480">
        <f>SUM(C23:G23)</f>
        <v>161051213.01076311</v>
      </c>
    </row>
    <row r="24" spans="1:9" x14ac:dyDescent="0.55000000000000004">
      <c r="B24" s="154" t="s">
        <v>220</v>
      </c>
      <c r="C24" s="481">
        <f>C23*'Inflation Rate'!$F$6/'Inflation Rate'!G6</f>
        <v>430449.20244695491</v>
      </c>
      <c r="D24" s="481">
        <f>D23*'Inflation Rate'!$F$6/'Inflation Rate'!H6</f>
        <v>12710180.261989325</v>
      </c>
      <c r="E24" s="481">
        <f>E23*'Inflation Rate'!$F$6/'Inflation Rate'!I6</f>
        <v>21945810.672158636</v>
      </c>
      <c r="F24" s="481">
        <f>F23*'Inflation Rate'!$F$6/'Inflation Rate'!J6</f>
        <v>38591211.141548514</v>
      </c>
      <c r="G24" s="481">
        <f>G23*'Inflation Rate'!$F$6/'Inflation Rate'!K6</f>
        <v>65606588.875147611</v>
      </c>
      <c r="H24" s="155">
        <f>SUM(C24:G24)</f>
        <v>139284240.15329105</v>
      </c>
    </row>
    <row r="25" spans="1:9" x14ac:dyDescent="0.55000000000000004">
      <c r="B25" s="154" t="s">
        <v>221</v>
      </c>
      <c r="C25" s="481">
        <f>SUM(C24:G24)</f>
        <v>139284240.15329105</v>
      </c>
      <c r="D25" s="481"/>
      <c r="E25" s="481"/>
      <c r="F25" s="481"/>
      <c r="G25" s="481"/>
      <c r="H25" s="155"/>
    </row>
    <row r="26" spans="1:9" x14ac:dyDescent="0.55000000000000004">
      <c r="B26" s="154" t="s">
        <v>222</v>
      </c>
      <c r="C26" s="30">
        <f>C22*'Inflation Rate'!I15</f>
        <v>221043.84594099762</v>
      </c>
      <c r="D26" s="30">
        <f>D22*'Inflation Rate'!J15</f>
        <v>5716543.6052174987</v>
      </c>
      <c r="E26" s="30">
        <f>E22*'Inflation Rate'!K15</f>
        <v>9482945.541375557</v>
      </c>
      <c r="F26" s="30">
        <f>F22*'Inflation Rate'!L15</f>
        <v>17123837.661962681</v>
      </c>
      <c r="G26" s="30">
        <f>G22*'Inflation Rate'!M15</f>
        <v>27333085.715272062</v>
      </c>
      <c r="H26" s="31">
        <f>SUM(C26:G26)</f>
        <v>59877456.369768798</v>
      </c>
      <c r="I26" s="43"/>
    </row>
    <row r="27" spans="1:9" ht="14.7" thickBot="1" x14ac:dyDescent="0.6">
      <c r="B27" s="156" t="s">
        <v>223</v>
      </c>
      <c r="C27" s="39">
        <f>H26</f>
        <v>59877456.369768798</v>
      </c>
      <c r="D27" s="39"/>
      <c r="E27" s="39"/>
      <c r="F27" s="39"/>
      <c r="G27" s="39"/>
      <c r="H27" s="40"/>
    </row>
    <row r="28" spans="1:9" x14ac:dyDescent="0.55000000000000004">
      <c r="B28" s="9"/>
      <c r="C28" s="482"/>
      <c r="D28" s="482"/>
      <c r="E28" s="482"/>
      <c r="F28" s="482"/>
      <c r="G28" s="482"/>
      <c r="H28" s="482"/>
    </row>
    <row r="29" spans="1:9" ht="14.7" thickBot="1" x14ac:dyDescent="0.6">
      <c r="A29" s="206" t="s">
        <v>224</v>
      </c>
      <c r="B29" s="211"/>
      <c r="C29" s="207"/>
      <c r="D29" s="207"/>
      <c r="E29" s="207"/>
      <c r="F29" s="207"/>
      <c r="G29" s="207"/>
      <c r="H29" s="207"/>
    </row>
    <row r="30" spans="1:9" ht="35.25" customHeight="1" x14ac:dyDescent="0.55000000000000004">
      <c r="A30" s="212">
        <v>1</v>
      </c>
      <c r="B30" s="607" t="s">
        <v>225</v>
      </c>
      <c r="C30" s="607"/>
      <c r="D30" s="607"/>
      <c r="E30" s="607"/>
      <c r="F30" s="607"/>
      <c r="G30" s="607"/>
      <c r="H30" s="607"/>
    </row>
    <row r="31" spans="1:9" ht="18" customHeight="1" x14ac:dyDescent="0.55000000000000004">
      <c r="A31" s="212">
        <v>2</v>
      </c>
      <c r="B31" s="606" t="s">
        <v>226</v>
      </c>
      <c r="C31" s="606"/>
      <c r="D31" s="606"/>
      <c r="E31" s="606"/>
      <c r="F31" s="606"/>
      <c r="G31" s="509"/>
      <c r="H31" s="509"/>
    </row>
    <row r="32" spans="1:9" ht="29.65" customHeight="1" x14ac:dyDescent="0.55000000000000004">
      <c r="A32" s="212">
        <v>3</v>
      </c>
      <c r="B32" s="605" t="s">
        <v>227</v>
      </c>
      <c r="C32" s="605"/>
      <c r="D32" s="605"/>
      <c r="E32" s="605"/>
      <c r="F32" s="605"/>
      <c r="G32" s="605"/>
      <c r="H32" s="605"/>
    </row>
    <row r="33" spans="1:8" x14ac:dyDescent="0.55000000000000004">
      <c r="A33" s="212">
        <v>4</v>
      </c>
      <c r="B33" s="606" t="s">
        <v>228</v>
      </c>
      <c r="C33" s="606"/>
      <c r="D33" s="606"/>
      <c r="E33" s="606"/>
      <c r="F33" s="606"/>
      <c r="G33" s="606"/>
      <c r="H33" s="606"/>
    </row>
    <row r="34" spans="1:8" ht="33.4" customHeight="1" x14ac:dyDescent="0.55000000000000004">
      <c r="A34" s="212">
        <v>5</v>
      </c>
      <c r="B34" s="605" t="s">
        <v>229</v>
      </c>
      <c r="C34" s="605"/>
      <c r="D34" s="605"/>
      <c r="E34" s="605"/>
      <c r="F34" s="605"/>
      <c r="G34" s="605"/>
      <c r="H34" s="605"/>
    </row>
    <row r="35" spans="1:8" ht="17.649999999999999" customHeight="1" x14ac:dyDescent="0.55000000000000004">
      <c r="A35" s="212">
        <v>6</v>
      </c>
      <c r="B35" s="605" t="s">
        <v>230</v>
      </c>
      <c r="C35" s="605"/>
      <c r="D35" s="605"/>
      <c r="E35" s="605"/>
      <c r="F35" s="605"/>
      <c r="G35" s="605"/>
      <c r="H35" s="605"/>
    </row>
    <row r="36" spans="1:8" ht="15" customHeight="1" x14ac:dyDescent="0.55000000000000004">
      <c r="A36" s="212">
        <v>7</v>
      </c>
      <c r="B36" s="574" t="s">
        <v>231</v>
      </c>
      <c r="C36" s="574"/>
      <c r="D36" s="574"/>
      <c r="E36" s="574"/>
      <c r="F36" s="574"/>
      <c r="G36" s="509"/>
      <c r="H36" s="509"/>
    </row>
    <row r="37" spans="1:8" x14ac:dyDescent="0.55000000000000004">
      <c r="A37" s="18">
        <v>8</v>
      </c>
      <c r="B37" s="509" t="s">
        <v>232</v>
      </c>
      <c r="C37" s="509"/>
      <c r="D37" s="509"/>
      <c r="E37" s="509"/>
      <c r="F37" s="509"/>
      <c r="G37" s="509"/>
      <c r="H37" s="509"/>
    </row>
    <row r="38" spans="1:8" x14ac:dyDescent="0.55000000000000004">
      <c r="A38" s="18"/>
    </row>
    <row r="39" spans="1:8" x14ac:dyDescent="0.55000000000000004">
      <c r="A39" s="102"/>
    </row>
  </sheetData>
  <mergeCells count="11">
    <mergeCell ref="K5:K7"/>
    <mergeCell ref="L5:L7"/>
    <mergeCell ref="M5:Q5"/>
    <mergeCell ref="B5:B6"/>
    <mergeCell ref="H5:H6"/>
    <mergeCell ref="B35:H35"/>
    <mergeCell ref="B31:F31"/>
    <mergeCell ref="B30:H30"/>
    <mergeCell ref="B32:H32"/>
    <mergeCell ref="B33:H33"/>
    <mergeCell ref="B34:H34"/>
  </mergeCells>
  <pageMargins left="0.7" right="0.7" top="0.75" bottom="0.75" header="0.3" footer="0.3"/>
  <pageSetup orientation="portrait" horizontalDpi="300" verticalDpi="300" r:id="rId1"/>
  <headerFooter>
    <oddHeader>&amp;C&amp;"Calibri"&amp;12&amp;K008000 UNCLASSIFIED&amp;1#_x000D_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1:U80"/>
  <sheetViews>
    <sheetView showGridLines="0" zoomScale="80" zoomScaleNormal="80" workbookViewId="0"/>
  </sheetViews>
  <sheetFormatPr defaultColWidth="8.734375" defaultRowHeight="14.4" x14ac:dyDescent="0.55000000000000004"/>
  <cols>
    <col min="1" max="1" width="4.5234375" style="244" customWidth="1"/>
    <col min="2" max="2" width="75.26171875" customWidth="1"/>
    <col min="3" max="3" width="18.5234375" style="19" customWidth="1"/>
    <col min="4" max="4" width="68.5234375" customWidth="1"/>
    <col min="5" max="5" width="8.734375" customWidth="1"/>
    <col min="6" max="6" width="22.26171875" bestFit="1" customWidth="1"/>
    <col min="7" max="7" width="25.26171875" customWidth="1"/>
    <col min="9" max="9" width="9.5234375" customWidth="1"/>
    <col min="10" max="10" width="15.26171875" customWidth="1"/>
    <col min="11" max="11" width="15.47265625" customWidth="1"/>
    <col min="12" max="12" width="15.734375" customWidth="1"/>
    <col min="13" max="13" width="12.47265625" customWidth="1"/>
    <col min="14" max="14" width="16" customWidth="1"/>
    <col min="15" max="15" width="13.47265625" customWidth="1"/>
  </cols>
  <sheetData>
    <row r="1" spans="1:21" ht="18.75" customHeight="1" x14ac:dyDescent="0.55000000000000004">
      <c r="B1" s="218" t="s">
        <v>233</v>
      </c>
    </row>
    <row r="2" spans="1:21" ht="18" customHeight="1" x14ac:dyDescent="0.55000000000000004">
      <c r="B2" s="218" t="s">
        <v>4</v>
      </c>
    </row>
    <row r="3" spans="1:21" ht="13.15" customHeight="1" x14ac:dyDescent="0.55000000000000004">
      <c r="B3" s="218"/>
    </row>
    <row r="4" spans="1:21" x14ac:dyDescent="0.55000000000000004">
      <c r="B4" s="600" t="s">
        <v>234</v>
      </c>
      <c r="C4" s="600"/>
      <c r="D4" s="600"/>
    </row>
    <row r="5" spans="1:21" ht="49.15" customHeight="1" x14ac:dyDescent="0.55000000000000004">
      <c r="B5" s="600"/>
      <c r="C5" s="600"/>
      <c r="D5" s="600"/>
    </row>
    <row r="6" spans="1:21" ht="14.65" customHeight="1" x14ac:dyDescent="0.55000000000000004">
      <c r="B6" s="573"/>
      <c r="C6" s="573"/>
      <c r="D6" s="573"/>
    </row>
    <row r="7" spans="1:21" ht="18.3" x14ac:dyDescent="0.7">
      <c r="B7" s="274" t="s">
        <v>235</v>
      </c>
    </row>
    <row r="8" spans="1:21" ht="15.6" x14ac:dyDescent="0.6">
      <c r="B8" s="266" t="s">
        <v>236</v>
      </c>
      <c r="C8" s="266" t="s">
        <v>237</v>
      </c>
      <c r="D8" s="266" t="s">
        <v>238</v>
      </c>
      <c r="U8" s="22"/>
    </row>
    <row r="9" spans="1:21" x14ac:dyDescent="0.55000000000000004">
      <c r="A9" s="245">
        <v>1</v>
      </c>
      <c r="B9" s="184" t="s">
        <v>239</v>
      </c>
      <c r="C9" s="205">
        <v>0.03</v>
      </c>
      <c r="D9" s="184"/>
    </row>
    <row r="10" spans="1:21" x14ac:dyDescent="0.55000000000000004">
      <c r="A10" s="245"/>
      <c r="B10" s="185" t="s">
        <v>131</v>
      </c>
      <c r="C10" s="248">
        <v>1E-3</v>
      </c>
      <c r="D10" s="185" t="s">
        <v>240</v>
      </c>
    </row>
    <row r="11" spans="1:21" x14ac:dyDescent="0.55000000000000004">
      <c r="A11" s="245"/>
      <c r="B11" s="259"/>
      <c r="C11" s="260"/>
      <c r="D11" s="259"/>
    </row>
    <row r="12" spans="1:21" x14ac:dyDescent="0.55000000000000004">
      <c r="A12" s="245"/>
      <c r="B12" s="185" t="s">
        <v>241</v>
      </c>
      <c r="C12" s="249">
        <f>'Cost Summary'!C25</f>
        <v>139284240.15329105</v>
      </c>
      <c r="D12" s="185"/>
    </row>
    <row r="13" spans="1:21" x14ac:dyDescent="0.55000000000000004">
      <c r="A13" s="245"/>
      <c r="B13" s="259"/>
      <c r="C13" s="261"/>
      <c r="D13" s="259"/>
    </row>
    <row r="14" spans="1:21" x14ac:dyDescent="0.55000000000000004">
      <c r="A14" s="245"/>
      <c r="B14" s="185" t="s">
        <v>135</v>
      </c>
      <c r="C14" s="250">
        <v>0.1</v>
      </c>
      <c r="D14" s="185" t="s">
        <v>242</v>
      </c>
    </row>
    <row r="15" spans="1:21" x14ac:dyDescent="0.55000000000000004">
      <c r="A15" s="245"/>
      <c r="B15" s="185" t="s">
        <v>139</v>
      </c>
      <c r="C15" s="250">
        <v>0.1</v>
      </c>
      <c r="D15" s="185" t="s">
        <v>243</v>
      </c>
    </row>
    <row r="16" spans="1:21" x14ac:dyDescent="0.55000000000000004">
      <c r="A16" s="245"/>
      <c r="B16" s="185" t="s">
        <v>142</v>
      </c>
      <c r="C16" s="250">
        <v>0.1</v>
      </c>
      <c r="D16" s="185" t="s">
        <v>243</v>
      </c>
    </row>
    <row r="17" spans="1:17" ht="14.65" customHeight="1" x14ac:dyDescent="0.55000000000000004">
      <c r="A17" s="245">
        <v>2</v>
      </c>
      <c r="B17" s="185" t="s">
        <v>244</v>
      </c>
      <c r="C17" s="251">
        <v>0.03</v>
      </c>
      <c r="D17" s="185" t="s">
        <v>245</v>
      </c>
      <c r="J17" s="21"/>
      <c r="K17" s="21"/>
      <c r="L17" s="21"/>
      <c r="M17" s="21"/>
      <c r="N17" s="21"/>
    </row>
    <row r="18" spans="1:17" x14ac:dyDescent="0.55000000000000004">
      <c r="A18" s="245"/>
      <c r="B18" s="259"/>
      <c r="C18" s="262"/>
      <c r="D18" s="259"/>
      <c r="F18" s="21"/>
      <c r="G18" s="21"/>
      <c r="H18" s="21"/>
      <c r="I18" s="21"/>
      <c r="J18" s="21"/>
      <c r="K18" s="21"/>
      <c r="L18" s="21"/>
      <c r="M18" s="21"/>
      <c r="N18" s="21"/>
    </row>
    <row r="19" spans="1:17" x14ac:dyDescent="0.55000000000000004">
      <c r="A19" s="245"/>
      <c r="B19" s="185" t="s">
        <v>246</v>
      </c>
      <c r="C19" s="19">
        <v>30</v>
      </c>
      <c r="D19" s="185"/>
      <c r="F19" s="623"/>
      <c r="G19" s="623"/>
      <c r="H19" s="623"/>
      <c r="I19" s="623"/>
      <c r="J19" s="623"/>
    </row>
    <row r="20" spans="1:17" x14ac:dyDescent="0.55000000000000004">
      <c r="A20" s="245"/>
      <c r="B20" s="185" t="s">
        <v>247</v>
      </c>
      <c r="C20" s="19">
        <v>31</v>
      </c>
      <c r="D20" s="185"/>
    </row>
    <row r="21" spans="1:17" ht="18.600000000000001" thickBot="1" x14ac:dyDescent="0.75">
      <c r="A21" s="245"/>
      <c r="B21" s="185" t="s">
        <v>248</v>
      </c>
      <c r="C21" s="19">
        <v>30</v>
      </c>
      <c r="D21" s="185"/>
      <c r="F21" s="145" t="s">
        <v>249</v>
      </c>
    </row>
    <row r="22" spans="1:17" x14ac:dyDescent="0.55000000000000004">
      <c r="A22" s="245"/>
      <c r="B22" s="259"/>
      <c r="C22" s="262"/>
      <c r="D22" s="259"/>
      <c r="F22" s="271" t="s">
        <v>250</v>
      </c>
      <c r="G22" s="272"/>
      <c r="H22" s="273"/>
      <c r="I22" s="273"/>
      <c r="J22" s="621" t="s">
        <v>251</v>
      </c>
      <c r="K22" s="621"/>
      <c r="L22" s="621" t="s">
        <v>252</v>
      </c>
      <c r="M22" s="621"/>
      <c r="N22" s="621" t="s">
        <v>253</v>
      </c>
      <c r="O22" s="622"/>
    </row>
    <row r="23" spans="1:17" ht="14.7" thickBot="1" x14ac:dyDescent="0.6">
      <c r="A23" s="245" t="s">
        <v>254</v>
      </c>
      <c r="B23" s="185" t="s">
        <v>145</v>
      </c>
      <c r="C23" s="252">
        <v>35</v>
      </c>
      <c r="D23" s="185"/>
      <c r="F23" s="275"/>
      <c r="G23" s="276"/>
      <c r="H23" s="492"/>
      <c r="I23" s="492"/>
      <c r="J23" s="277" t="s">
        <v>255</v>
      </c>
      <c r="K23" s="277" t="s">
        <v>256</v>
      </c>
      <c r="L23" s="277" t="s">
        <v>255</v>
      </c>
      <c r="M23" s="277" t="s">
        <v>256</v>
      </c>
      <c r="N23" s="277" t="s">
        <v>255</v>
      </c>
      <c r="O23" s="278" t="s">
        <v>256</v>
      </c>
    </row>
    <row r="24" spans="1:17" x14ac:dyDescent="0.55000000000000004">
      <c r="A24" s="245"/>
      <c r="B24" s="185" t="s">
        <v>150</v>
      </c>
      <c r="C24" s="252">
        <v>35</v>
      </c>
      <c r="D24" s="185"/>
      <c r="F24" s="234" t="s">
        <v>257</v>
      </c>
      <c r="J24" s="493">
        <f>C19*C23*C28</f>
        <v>199.81500000000003</v>
      </c>
      <c r="K24" s="493">
        <f>C19*C23*C35</f>
        <v>114.79649999999992</v>
      </c>
      <c r="L24" s="494">
        <f>C20*C24*C28</f>
        <v>206.47550000000004</v>
      </c>
      <c r="M24" s="494">
        <f>C20*C24*C35</f>
        <v>118.62304999999992</v>
      </c>
      <c r="N24" s="494">
        <f>C21*C25*C28</f>
        <v>199.81500000000003</v>
      </c>
      <c r="O24" s="495">
        <f>C21*C25*C35</f>
        <v>114.79649999999992</v>
      </c>
    </row>
    <row r="25" spans="1:17" x14ac:dyDescent="0.55000000000000004">
      <c r="A25" s="245"/>
      <c r="B25" s="185" t="s">
        <v>153</v>
      </c>
      <c r="C25" s="252">
        <v>35</v>
      </c>
      <c r="D25" s="185"/>
      <c r="F25" s="234" t="s">
        <v>258</v>
      </c>
      <c r="J25" s="493">
        <f>C19*C23*C29</f>
        <v>850.18499999999995</v>
      </c>
      <c r="K25" s="493">
        <f>C19*C23*C36</f>
        <v>935.20350000000008</v>
      </c>
      <c r="L25" s="493">
        <f>C20*C24*C29</f>
        <v>878.52449999999999</v>
      </c>
      <c r="M25" s="493">
        <f>C20*C24*C36</f>
        <v>966.37695000000008</v>
      </c>
      <c r="N25" s="494">
        <f>C21*C25*C29</f>
        <v>850.18499999999995</v>
      </c>
      <c r="O25" s="495">
        <f>C21*C25*C36</f>
        <v>935.20350000000008</v>
      </c>
    </row>
    <row r="26" spans="1:17" x14ac:dyDescent="0.55000000000000004">
      <c r="A26" s="245"/>
      <c r="B26" s="259"/>
      <c r="C26" s="262"/>
      <c r="D26" s="259"/>
      <c r="F26" s="496" t="s">
        <v>259</v>
      </c>
      <c r="J26" s="493">
        <f>C30*J25</f>
        <v>433.8599999999999</v>
      </c>
      <c r="K26" s="493">
        <f>K25*C37</f>
        <v>310.65445973099992</v>
      </c>
      <c r="L26" s="494">
        <f>L25*C30</f>
        <v>448.32199999999989</v>
      </c>
      <c r="M26" s="494">
        <f>M25*C37</f>
        <v>321.00960838869992</v>
      </c>
      <c r="N26" s="494">
        <f>N25*C30</f>
        <v>433.8599999999999</v>
      </c>
      <c r="O26" s="495">
        <f>O25*C37</f>
        <v>310.65445973099992</v>
      </c>
    </row>
    <row r="27" spans="1:17" x14ac:dyDescent="0.55000000000000004">
      <c r="A27" s="245"/>
      <c r="B27" s="257" t="s">
        <v>260</v>
      </c>
      <c r="D27" s="185"/>
      <c r="F27" s="496" t="s">
        <v>261</v>
      </c>
      <c r="J27" s="493">
        <f>J25*C31</f>
        <v>159.285</v>
      </c>
      <c r="K27" s="493">
        <f>K25*C38</f>
        <v>258.50927013450001</v>
      </c>
      <c r="L27" s="494">
        <f>L25*C31</f>
        <v>164.59450000000001</v>
      </c>
      <c r="M27" s="494">
        <f>M25*C38</f>
        <v>267.12624580565006</v>
      </c>
      <c r="N27" s="494">
        <f>N25*C31</f>
        <v>159.285</v>
      </c>
      <c r="O27" s="495">
        <f>O25*C38</f>
        <v>258.50927013450001</v>
      </c>
    </row>
    <row r="28" spans="1:17" ht="14.7" thickBot="1" x14ac:dyDescent="0.6">
      <c r="A28" s="245"/>
      <c r="B28" s="185" t="s">
        <v>262</v>
      </c>
      <c r="C28" s="253">
        <f>H36</f>
        <v>0.19030000000000002</v>
      </c>
      <c r="D28" s="185"/>
      <c r="F28" s="496" t="s">
        <v>263</v>
      </c>
      <c r="J28" s="493">
        <f>J25*C32</f>
        <v>257.04000000000002</v>
      </c>
      <c r="K28" s="493">
        <f>K25*C39</f>
        <v>366.03977013450009</v>
      </c>
      <c r="L28" s="494">
        <f>L25*C32</f>
        <v>265.608</v>
      </c>
      <c r="M28" s="494">
        <f>M25*C39</f>
        <v>378.24109580565005</v>
      </c>
      <c r="N28" s="494">
        <f>N25*C32</f>
        <v>257.04000000000002</v>
      </c>
      <c r="O28" s="495">
        <f>O25*C39</f>
        <v>366.03977013450009</v>
      </c>
    </row>
    <row r="29" spans="1:17" x14ac:dyDescent="0.55000000000000004">
      <c r="A29" s="245"/>
      <c r="B29" s="185" t="s">
        <v>264</v>
      </c>
      <c r="C29" s="253">
        <f>H37</f>
        <v>0.80969999999999998</v>
      </c>
      <c r="D29" s="185"/>
      <c r="F29" s="497"/>
      <c r="G29" s="498"/>
      <c r="H29" s="498"/>
      <c r="I29" s="267" t="s">
        <v>265</v>
      </c>
      <c r="J29" s="499">
        <f>SUM(J25,J24)</f>
        <v>1050</v>
      </c>
      <c r="K29" s="499">
        <f>SUM(K25,K24)</f>
        <v>1050</v>
      </c>
      <c r="L29" s="500">
        <f>SUM(L24,L25)</f>
        <v>1085</v>
      </c>
      <c r="M29" s="500">
        <f>SUM(M24,M25)</f>
        <v>1085</v>
      </c>
      <c r="N29" s="500">
        <f>SUM(N24:N25)</f>
        <v>1050</v>
      </c>
      <c r="O29" s="501">
        <f>SUM(O24:O25)</f>
        <v>1050</v>
      </c>
    </row>
    <row r="30" spans="1:17" x14ac:dyDescent="0.55000000000000004">
      <c r="A30" s="245"/>
      <c r="B30" s="185" t="s">
        <v>266</v>
      </c>
      <c r="C30" s="253">
        <f>1-C31-C32</f>
        <v>0.51031246140545872</v>
      </c>
      <c r="D30" s="185"/>
      <c r="F30" s="4"/>
      <c r="H30" s="627" t="s">
        <v>267</v>
      </c>
      <c r="I30" s="627"/>
      <c r="J30" s="493">
        <f>SUM(J26:J28)</f>
        <v>850.18499999999995</v>
      </c>
      <c r="K30" s="493">
        <f>SUM(K26:K28)</f>
        <v>935.20350000000008</v>
      </c>
      <c r="L30" s="494">
        <f t="shared" ref="L30:O30" si="0">SUM(L26:L28)</f>
        <v>878.52449999999999</v>
      </c>
      <c r="M30" s="494">
        <f t="shared" si="0"/>
        <v>966.37695000000008</v>
      </c>
      <c r="N30" s="494">
        <f t="shared" si="0"/>
        <v>850.18499999999995</v>
      </c>
      <c r="O30" s="495">
        <f t="shared" si="0"/>
        <v>935.20350000000008</v>
      </c>
      <c r="P30" s="1"/>
      <c r="Q30" s="494"/>
    </row>
    <row r="31" spans="1:17" x14ac:dyDescent="0.55000000000000004">
      <c r="A31" s="245"/>
      <c r="B31" s="185" t="s">
        <v>268</v>
      </c>
      <c r="C31" s="253">
        <f>H38/H37</f>
        <v>0.18735334074348525</v>
      </c>
      <c r="D31" s="185"/>
      <c r="F31" s="4"/>
      <c r="G31" s="628" t="s">
        <v>269</v>
      </c>
      <c r="H31" s="628"/>
      <c r="I31" s="628"/>
      <c r="J31" s="493">
        <f>SUM(K30,M30,O30)*10</f>
        <v>28367.839500000002</v>
      </c>
      <c r="K31" s="268">
        <f>J31*3.4</f>
        <v>96450.654300000009</v>
      </c>
      <c r="O31" s="495"/>
    </row>
    <row r="32" spans="1:17" ht="14.7" thickBot="1" x14ac:dyDescent="0.6">
      <c r="A32" s="245"/>
      <c r="B32" s="185" t="s">
        <v>270</v>
      </c>
      <c r="C32" s="253">
        <f>H39/H37</f>
        <v>0.30233419785105597</v>
      </c>
      <c r="D32" s="185"/>
      <c r="E32" s="217" t="s">
        <v>271</v>
      </c>
      <c r="F32" s="269"/>
      <c r="G32" s="629" t="s">
        <v>272</v>
      </c>
      <c r="H32" s="629"/>
      <c r="I32" s="629"/>
      <c r="J32" s="502">
        <f>ROUND(SUM(K26,M26,O26)*C45+SUM(K27,M27,O27)*C46+SUM(K28,M28,O28)*C47,0)*10</f>
        <v>19490</v>
      </c>
      <c r="K32" s="270">
        <f>J32*3.4</f>
        <v>66266</v>
      </c>
      <c r="L32" s="619"/>
      <c r="M32" s="619"/>
      <c r="N32" s="619"/>
      <c r="O32" s="620"/>
    </row>
    <row r="33" spans="1:14" x14ac:dyDescent="0.55000000000000004">
      <c r="A33" s="245"/>
      <c r="B33" s="259"/>
      <c r="C33" s="263"/>
      <c r="D33" s="259"/>
      <c r="J33" s="1"/>
    </row>
    <row r="34" spans="1:14" ht="18.600000000000001" thickBot="1" x14ac:dyDescent="0.75">
      <c r="A34" s="245"/>
      <c r="B34" s="257" t="s">
        <v>273</v>
      </c>
      <c r="D34" s="185"/>
      <c r="F34" s="145" t="s">
        <v>274</v>
      </c>
      <c r="J34" s="105"/>
      <c r="K34" s="162"/>
      <c r="L34" s="162"/>
      <c r="N34" s="18"/>
    </row>
    <row r="35" spans="1:14" ht="14.7" thickBot="1" x14ac:dyDescent="0.6">
      <c r="A35" s="245"/>
      <c r="B35" s="185" t="s">
        <v>262</v>
      </c>
      <c r="C35" s="253">
        <f>1-C36</f>
        <v>0.10932999999999993</v>
      </c>
      <c r="D35" s="185"/>
      <c r="F35" s="624" t="s">
        <v>275</v>
      </c>
      <c r="G35" s="625"/>
      <c r="H35" s="626"/>
    </row>
    <row r="36" spans="1:14" x14ac:dyDescent="0.55000000000000004">
      <c r="A36" s="245"/>
      <c r="B36" s="185" t="s">
        <v>264</v>
      </c>
      <c r="C36" s="253">
        <f>(1+C14)*C29</f>
        <v>0.89067000000000007</v>
      </c>
      <c r="D36" s="185"/>
      <c r="F36" s="4" t="s">
        <v>276</v>
      </c>
      <c r="H36" s="503">
        <f>(0.49+0.19+2.68+10.27+2.46+2.94)/100</f>
        <v>0.19030000000000002</v>
      </c>
    </row>
    <row r="37" spans="1:14" x14ac:dyDescent="0.55000000000000004">
      <c r="A37" s="245"/>
      <c r="B37" s="185" t="s">
        <v>266</v>
      </c>
      <c r="C37" s="253">
        <f>1-C38-C39</f>
        <v>0.3321784614054587</v>
      </c>
      <c r="D37" s="185"/>
      <c r="F37" s="4" t="s">
        <v>277</v>
      </c>
      <c r="H37" s="503">
        <f>1-H36</f>
        <v>0.80969999999999998</v>
      </c>
    </row>
    <row r="38" spans="1:14" x14ac:dyDescent="0.55000000000000004">
      <c r="A38" s="245"/>
      <c r="B38" s="185" t="s">
        <v>268</v>
      </c>
      <c r="C38" s="253">
        <f>C15*C36+C31</f>
        <v>0.27642034074348526</v>
      </c>
      <c r="D38" s="185"/>
      <c r="F38" s="4" t="s">
        <v>278</v>
      </c>
      <c r="H38" s="503">
        <v>0.1517</v>
      </c>
    </row>
    <row r="39" spans="1:14" x14ac:dyDescent="0.55000000000000004">
      <c r="A39" s="245"/>
      <c r="B39" s="185" t="s">
        <v>270</v>
      </c>
      <c r="C39" s="253">
        <f>C16*C36+C32</f>
        <v>0.39140119785105598</v>
      </c>
      <c r="D39" s="185"/>
      <c r="F39" s="4" t="s">
        <v>279</v>
      </c>
      <c r="H39" s="503">
        <f>(5.33+19.06+0.09)/100</f>
        <v>0.24480000000000002</v>
      </c>
    </row>
    <row r="40" spans="1:14" ht="14.7" thickBot="1" x14ac:dyDescent="0.6">
      <c r="A40" s="245"/>
      <c r="B40" s="259"/>
      <c r="C40" s="262"/>
      <c r="D40" s="259"/>
      <c r="F40" s="269" t="s">
        <v>280</v>
      </c>
      <c r="G40" s="207"/>
      <c r="H40" s="504">
        <v>0.41310000000000002</v>
      </c>
    </row>
    <row r="41" spans="1:14" x14ac:dyDescent="0.55000000000000004">
      <c r="A41" s="245"/>
      <c r="B41" s="505" t="s">
        <v>281</v>
      </c>
      <c r="C41" s="254">
        <v>0.03</v>
      </c>
      <c r="D41" s="185"/>
      <c r="F41" s="506"/>
      <c r="H41" s="507"/>
    </row>
    <row r="42" spans="1:14" x14ac:dyDescent="0.55000000000000004">
      <c r="A42" s="245"/>
      <c r="B42" s="508"/>
      <c r="C42" s="264"/>
      <c r="D42" s="259"/>
      <c r="F42" s="506"/>
      <c r="H42" s="507"/>
    </row>
    <row r="43" spans="1:14" x14ac:dyDescent="0.55000000000000004">
      <c r="A43" s="245"/>
      <c r="B43" s="258" t="s">
        <v>282</v>
      </c>
      <c r="C43" s="254"/>
      <c r="D43" s="185"/>
      <c r="F43" s="137"/>
    </row>
    <row r="44" spans="1:14" x14ac:dyDescent="0.55000000000000004">
      <c r="A44" s="245">
        <v>4</v>
      </c>
      <c r="B44" s="185" t="s">
        <v>283</v>
      </c>
      <c r="C44" s="255">
        <v>0.39500000000000002</v>
      </c>
      <c r="D44" s="185"/>
      <c r="F44" s="137"/>
    </row>
    <row r="45" spans="1:14" x14ac:dyDescent="0.55000000000000004">
      <c r="B45" s="185" t="s">
        <v>284</v>
      </c>
      <c r="C45" s="255">
        <v>0.65700000000000003</v>
      </c>
      <c r="D45" s="185"/>
      <c r="F45" s="506"/>
    </row>
    <row r="46" spans="1:14" x14ac:dyDescent="0.55000000000000004">
      <c r="B46" s="185" t="s">
        <v>285</v>
      </c>
      <c r="C46" s="255">
        <v>0.69199999999999995</v>
      </c>
      <c r="D46" s="185"/>
    </row>
    <row r="47" spans="1:14" x14ac:dyDescent="0.55000000000000004">
      <c r="B47" s="185" t="s">
        <v>286</v>
      </c>
      <c r="C47" s="255">
        <v>0.70899999999999996</v>
      </c>
      <c r="D47" s="505"/>
      <c r="F47" s="83"/>
    </row>
    <row r="48" spans="1:14" x14ac:dyDescent="0.55000000000000004">
      <c r="B48" s="259"/>
      <c r="C48" s="265"/>
      <c r="D48" s="259"/>
      <c r="E48" s="509"/>
      <c r="F48" s="506"/>
    </row>
    <row r="49" spans="1:11" x14ac:dyDescent="0.55000000000000004">
      <c r="A49" s="245">
        <v>8</v>
      </c>
      <c r="B49" s="404" t="s">
        <v>167</v>
      </c>
      <c r="C49" s="256">
        <v>0.4</v>
      </c>
      <c r="D49" s="404" t="s">
        <v>287</v>
      </c>
      <c r="F49" s="506"/>
    </row>
    <row r="50" spans="1:11" x14ac:dyDescent="0.55000000000000004">
      <c r="C50" s="255"/>
      <c r="F50" s="506"/>
    </row>
    <row r="51" spans="1:11" ht="14.7" thickBot="1" x14ac:dyDescent="0.6">
      <c r="A51" s="246" t="s">
        <v>90</v>
      </c>
      <c r="B51" s="207"/>
      <c r="C51" s="208"/>
      <c r="D51" s="207"/>
      <c r="G51" s="509"/>
    </row>
    <row r="52" spans="1:11" ht="34.9" customHeight="1" x14ac:dyDescent="0.55000000000000004">
      <c r="A52" s="247">
        <v>1</v>
      </c>
      <c r="B52" s="605" t="s">
        <v>288</v>
      </c>
      <c r="C52" s="605"/>
      <c r="D52" s="605"/>
      <c r="G52" s="509"/>
    </row>
    <row r="53" spans="1:11" ht="33.4" customHeight="1" x14ac:dyDescent="0.55000000000000004">
      <c r="A53" s="247">
        <v>2</v>
      </c>
      <c r="B53" s="605" t="s">
        <v>289</v>
      </c>
      <c r="C53" s="605"/>
      <c r="D53" s="605"/>
    </row>
    <row r="54" spans="1:11" ht="17.649999999999999" customHeight="1" x14ac:dyDescent="0.55000000000000004">
      <c r="A54" s="247">
        <v>3</v>
      </c>
      <c r="B54" s="605" t="s">
        <v>290</v>
      </c>
      <c r="C54" s="605"/>
      <c r="D54" s="605"/>
    </row>
    <row r="55" spans="1:11" x14ac:dyDescent="0.55000000000000004">
      <c r="A55" s="247">
        <v>4</v>
      </c>
      <c r="B55" s="483" t="s">
        <v>291</v>
      </c>
      <c r="C55" s="1"/>
    </row>
    <row r="56" spans="1:11" x14ac:dyDescent="0.55000000000000004">
      <c r="A56" s="245">
        <v>5</v>
      </c>
      <c r="B56" s="483" t="s">
        <v>292</v>
      </c>
      <c r="C56" s="1"/>
    </row>
    <row r="57" spans="1:11" ht="19.149999999999999" customHeight="1" x14ac:dyDescent="0.55000000000000004">
      <c r="A57" s="247">
        <v>6</v>
      </c>
      <c r="B57" s="605" t="s">
        <v>293</v>
      </c>
      <c r="C57" s="605"/>
      <c r="D57" s="605"/>
    </row>
    <row r="58" spans="1:11" ht="35.65" customHeight="1" x14ac:dyDescent="0.55000000000000004">
      <c r="A58" s="247">
        <v>7</v>
      </c>
      <c r="B58" s="605" t="s">
        <v>294</v>
      </c>
      <c r="C58" s="605"/>
      <c r="D58" s="605"/>
      <c r="E58" s="21"/>
      <c r="F58" s="21"/>
      <c r="G58" s="21"/>
      <c r="H58" s="21"/>
      <c r="I58" s="21"/>
      <c r="J58" s="21"/>
      <c r="K58" s="21"/>
    </row>
    <row r="59" spans="1:11" ht="25.9" customHeight="1" x14ac:dyDescent="0.55000000000000004">
      <c r="A59" s="245">
        <v>8</v>
      </c>
      <c r="B59" s="618" t="s">
        <v>295</v>
      </c>
      <c r="C59" s="618"/>
      <c r="D59" s="618"/>
      <c r="E59" s="21"/>
      <c r="F59" s="21"/>
      <c r="G59" s="21"/>
      <c r="H59" s="21"/>
      <c r="I59" s="21"/>
      <c r="J59" s="21"/>
      <c r="K59" s="21"/>
    </row>
    <row r="60" spans="1:11" x14ac:dyDescent="0.55000000000000004">
      <c r="B60" s="21"/>
      <c r="C60" s="21"/>
      <c r="D60" s="21"/>
      <c r="E60" s="21"/>
      <c r="F60" s="21"/>
      <c r="G60" s="21"/>
      <c r="H60" s="21"/>
      <c r="I60" s="21"/>
      <c r="J60" s="21"/>
      <c r="K60" s="21"/>
    </row>
    <row r="61" spans="1:11" x14ac:dyDescent="0.55000000000000004">
      <c r="C61" s="1"/>
    </row>
    <row r="62" spans="1:11" x14ac:dyDescent="0.55000000000000004">
      <c r="C62" s="1"/>
    </row>
    <row r="63" spans="1:11" x14ac:dyDescent="0.55000000000000004">
      <c r="C63"/>
      <c r="F63" s="510"/>
    </row>
    <row r="64" spans="1:11" x14ac:dyDescent="0.55000000000000004">
      <c r="C64"/>
      <c r="F64" s="511"/>
      <c r="G64" s="510"/>
    </row>
    <row r="65" spans="1:5" x14ac:dyDescent="0.55000000000000004">
      <c r="C65"/>
    </row>
    <row r="66" spans="1:5" x14ac:dyDescent="0.55000000000000004">
      <c r="C66"/>
    </row>
    <row r="67" spans="1:5" x14ac:dyDescent="0.55000000000000004">
      <c r="C67"/>
    </row>
    <row r="68" spans="1:5" x14ac:dyDescent="0.55000000000000004">
      <c r="C68"/>
    </row>
    <row r="69" spans="1:5" x14ac:dyDescent="0.55000000000000004">
      <c r="A69" s="245"/>
      <c r="C69"/>
    </row>
    <row r="70" spans="1:5" x14ac:dyDescent="0.55000000000000004">
      <c r="B70" s="18"/>
      <c r="C70"/>
    </row>
    <row r="71" spans="1:5" x14ac:dyDescent="0.55000000000000004">
      <c r="C71"/>
    </row>
    <row r="72" spans="1:5" x14ac:dyDescent="0.55000000000000004">
      <c r="C72"/>
    </row>
    <row r="73" spans="1:5" x14ac:dyDescent="0.55000000000000004">
      <c r="C73"/>
    </row>
    <row r="74" spans="1:5" x14ac:dyDescent="0.55000000000000004">
      <c r="C74"/>
    </row>
    <row r="75" spans="1:5" x14ac:dyDescent="0.55000000000000004">
      <c r="C75"/>
    </row>
    <row r="76" spans="1:5" x14ac:dyDescent="0.55000000000000004">
      <c r="C76"/>
      <c r="D76" s="512"/>
    </row>
    <row r="77" spans="1:5" x14ac:dyDescent="0.55000000000000004">
      <c r="C77"/>
      <c r="D77" s="512"/>
      <c r="E77" s="512"/>
    </row>
    <row r="78" spans="1:5" x14ac:dyDescent="0.55000000000000004">
      <c r="C78"/>
      <c r="D78" s="512"/>
      <c r="E78" s="512"/>
    </row>
    <row r="79" spans="1:5" x14ac:dyDescent="0.55000000000000004">
      <c r="C79"/>
      <c r="E79" s="512"/>
    </row>
    <row r="80" spans="1:5" x14ac:dyDescent="0.55000000000000004">
      <c r="C80"/>
    </row>
  </sheetData>
  <mergeCells count="16">
    <mergeCell ref="B4:D5"/>
    <mergeCell ref="B52:D52"/>
    <mergeCell ref="B53:D53"/>
    <mergeCell ref="B54:D54"/>
    <mergeCell ref="B57:D57"/>
    <mergeCell ref="B59:D59"/>
    <mergeCell ref="L32:O32"/>
    <mergeCell ref="N22:O22"/>
    <mergeCell ref="F19:J19"/>
    <mergeCell ref="F35:H35"/>
    <mergeCell ref="J22:K22"/>
    <mergeCell ref="L22:M22"/>
    <mergeCell ref="H30:I30"/>
    <mergeCell ref="G31:I31"/>
    <mergeCell ref="G32:I32"/>
    <mergeCell ref="B58:D58"/>
  </mergeCells>
  <pageMargins left="0.7" right="0.7" top="0.75" bottom="0.75" header="0.3" footer="0.3"/>
  <pageSetup orientation="portrait" verticalDpi="300" r:id="rId1"/>
  <headerFooter>
    <oddHeader>&amp;C&amp;"Calibri"&amp;12&amp;K008000 UNCLASSIFIED&amp;1#_x000D_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E1D0A-4101-409C-A081-C01F7E52818D}">
  <sheetPr>
    <tabColor rgb="FF002060"/>
  </sheetPr>
  <dimension ref="A1:H18"/>
  <sheetViews>
    <sheetView showGridLines="0" zoomScale="85" zoomScaleNormal="85" workbookViewId="0"/>
  </sheetViews>
  <sheetFormatPr defaultColWidth="9.26171875" defaultRowHeight="12.9" x14ac:dyDescent="0.5"/>
  <cols>
    <col min="1" max="1" width="8.5234375" style="426" customWidth="1"/>
    <col min="2" max="2" width="32.734375" style="426" customWidth="1"/>
    <col min="3" max="3" width="59.5234375" style="426" customWidth="1"/>
    <col min="4" max="4" width="49.47265625" style="426" customWidth="1"/>
    <col min="5" max="5" width="27.734375" style="426" customWidth="1"/>
    <col min="6" max="16384" width="9.26171875" style="426"/>
  </cols>
  <sheetData>
    <row r="1" spans="1:8" ht="14.4" x14ac:dyDescent="0.55000000000000004">
      <c r="B1" s="484"/>
    </row>
    <row r="2" spans="1:8" ht="20.399999999999999" x14ac:dyDescent="0.75">
      <c r="B2" s="167" t="s">
        <v>296</v>
      </c>
    </row>
    <row r="3" spans="1:8" ht="20.399999999999999" x14ac:dyDescent="0.75">
      <c r="B3" s="167" t="s">
        <v>4</v>
      </c>
    </row>
    <row r="4" spans="1:8" ht="18.3" x14ac:dyDescent="0.7">
      <c r="B4" s="453"/>
    </row>
    <row r="5" spans="1:8" ht="18.3" x14ac:dyDescent="0.7">
      <c r="B5" s="485" t="s">
        <v>297</v>
      </c>
    </row>
    <row r="6" spans="1:8" ht="60.7" customHeight="1" x14ac:dyDescent="0.6">
      <c r="B6" s="630" t="s">
        <v>298</v>
      </c>
      <c r="C6" s="630"/>
      <c r="D6" s="630"/>
      <c r="E6" s="630"/>
    </row>
    <row r="7" spans="1:8" ht="110.65" customHeight="1" x14ac:dyDescent="0.7">
      <c r="A7" s="454"/>
      <c r="B7" s="631" t="s">
        <v>299</v>
      </c>
      <c r="C7" s="631"/>
      <c r="D7" s="631"/>
      <c r="E7" s="631"/>
    </row>
    <row r="8" spans="1:8" ht="19.149999999999999" customHeight="1" x14ac:dyDescent="0.7">
      <c r="A8" s="454"/>
      <c r="B8" s="577"/>
      <c r="C8" s="577"/>
      <c r="D8" s="577"/>
      <c r="E8" s="577"/>
    </row>
    <row r="9" spans="1:8" ht="20.65" customHeight="1" thickBot="1" x14ac:dyDescent="0.75">
      <c r="A9" s="454"/>
      <c r="B9" s="279" t="s">
        <v>300</v>
      </c>
    </row>
    <row r="10" spans="1:8" ht="31.5" thickBot="1" x14ac:dyDescent="0.55000000000000004">
      <c r="A10" s="455"/>
      <c r="B10" s="280" t="s">
        <v>301</v>
      </c>
      <c r="C10" s="281" t="s">
        <v>302</v>
      </c>
      <c r="D10" s="281" t="s">
        <v>303</v>
      </c>
      <c r="E10" s="282" t="s">
        <v>304</v>
      </c>
    </row>
    <row r="11" spans="1:8" s="490" customFormat="1" ht="46.5" customHeight="1" thickBot="1" x14ac:dyDescent="0.6">
      <c r="A11" s="486" t="s">
        <v>305</v>
      </c>
      <c r="B11" s="283" t="s">
        <v>306</v>
      </c>
      <c r="C11" s="487" t="s">
        <v>307</v>
      </c>
      <c r="D11" s="488" t="s">
        <v>308</v>
      </c>
      <c r="E11" s="489">
        <v>66266</v>
      </c>
    </row>
    <row r="12" spans="1:8" ht="14.65" customHeight="1" x14ac:dyDescent="0.55000000000000004">
      <c r="B12" s="423"/>
      <c r="C12" s="423"/>
      <c r="D12" s="423"/>
      <c r="E12" s="423"/>
    </row>
    <row r="15" spans="1:8" s="423" customFormat="1" ht="14.7" thickBot="1" x14ac:dyDescent="0.6">
      <c r="A15" s="221" t="s">
        <v>309</v>
      </c>
      <c r="B15" s="220"/>
      <c r="C15" s="491"/>
      <c r="D15" s="491"/>
      <c r="E15" s="220"/>
    </row>
    <row r="16" spans="1:8" s="423" customFormat="1" ht="20.65" customHeight="1" x14ac:dyDescent="0.55000000000000004">
      <c r="A16" s="127">
        <v>1</v>
      </c>
      <c r="B16" s="632" t="s">
        <v>310</v>
      </c>
      <c r="C16" s="632"/>
      <c r="D16" s="632"/>
      <c r="E16" s="632"/>
      <c r="F16" s="632"/>
      <c r="G16" s="632"/>
      <c r="H16" s="632"/>
    </row>
    <row r="17" spans="1:8" s="423" customFormat="1" ht="19.149999999999999" customHeight="1" x14ac:dyDescent="0.55000000000000004">
      <c r="A17" s="127">
        <v>2</v>
      </c>
      <c r="B17" s="633" t="s">
        <v>311</v>
      </c>
      <c r="C17" s="633"/>
      <c r="D17" s="633"/>
      <c r="E17" s="633"/>
      <c r="F17" s="633"/>
      <c r="G17" s="633"/>
      <c r="H17" s="633"/>
    </row>
    <row r="18" spans="1:8" s="423" customFormat="1" ht="14.4" x14ac:dyDescent="0.55000000000000004">
      <c r="A18" s="127"/>
      <c r="B18" s="634"/>
      <c r="C18" s="634"/>
      <c r="D18" s="634"/>
      <c r="E18" s="634"/>
      <c r="F18" s="634"/>
      <c r="G18" s="634"/>
      <c r="H18" s="634"/>
    </row>
  </sheetData>
  <mergeCells count="5">
    <mergeCell ref="B6:E6"/>
    <mergeCell ref="B7:E7"/>
    <mergeCell ref="B16:H16"/>
    <mergeCell ref="B17:H17"/>
    <mergeCell ref="B18:H18"/>
  </mergeCells>
  <pageMargins left="0.75" right="0.75" top="1" bottom="1" header="0.5" footer="0.5"/>
  <pageSetup scale="55" orientation="portrait" r:id="rId1"/>
  <headerFooter alignWithMargins="0">
    <oddHeader>&amp;C&amp;"Calibri"&amp;12&amp;K008000 UNCLASSIFIED&amp;1#_x000D_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A7DFC-F7F4-4C8F-9B72-C0825DFEDAE2}">
  <sheetPr>
    <tabColor rgb="FF002060"/>
  </sheetPr>
  <dimension ref="B1:Q43"/>
  <sheetViews>
    <sheetView showGridLines="0" zoomScale="80" zoomScaleNormal="80" workbookViewId="0"/>
  </sheetViews>
  <sheetFormatPr defaultRowHeight="14.4" x14ac:dyDescent="0.55000000000000004"/>
  <sheetData>
    <row r="1" spans="2:17" ht="20.399999999999999" x14ac:dyDescent="0.75">
      <c r="B1" s="424" t="s">
        <v>312</v>
      </c>
    </row>
    <row r="2" spans="2:17" ht="20.399999999999999" x14ac:dyDescent="0.75">
      <c r="B2" s="167" t="s">
        <v>4</v>
      </c>
    </row>
    <row r="3" spans="2:17" ht="39" customHeight="1" x14ac:dyDescent="0.55000000000000004">
      <c r="B3" s="635" t="s">
        <v>313</v>
      </c>
      <c r="C3" s="635"/>
      <c r="D3" s="635"/>
      <c r="E3" s="635"/>
      <c r="F3" s="635"/>
      <c r="G3" s="635"/>
      <c r="H3" s="635"/>
      <c r="I3" s="635"/>
      <c r="J3" s="635"/>
      <c r="K3" s="635"/>
      <c r="L3" s="635"/>
      <c r="M3" s="635"/>
      <c r="N3" s="635"/>
      <c r="O3" s="635"/>
      <c r="P3" s="635"/>
      <c r="Q3" s="635"/>
    </row>
    <row r="10" spans="2:17" ht="17.7" x14ac:dyDescent="0.6">
      <c r="G10" s="210"/>
    </row>
    <row r="43" spans="15:15" x14ac:dyDescent="0.55000000000000004">
      <c r="O43" t="s">
        <v>314</v>
      </c>
    </row>
  </sheetData>
  <mergeCells count="1">
    <mergeCell ref="B3:Q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C9FF3-ADC3-40C3-A3B2-60A42EE456F8}">
  <dimension ref="A1:J667"/>
  <sheetViews>
    <sheetView showGridLines="0" showRowColHeaders="0" workbookViewId="0"/>
  </sheetViews>
  <sheetFormatPr defaultColWidth="8.734375" defaultRowHeight="12.3" x14ac:dyDescent="0.45"/>
  <cols>
    <col min="1" max="1" width="2" style="188" customWidth="1"/>
    <col min="2" max="2" width="1.734375" style="188" customWidth="1"/>
    <col min="3" max="4" width="12.26171875" style="188" customWidth="1"/>
    <col min="5" max="5" width="18.26171875" style="188" customWidth="1"/>
    <col min="6" max="6" width="1.734375" style="190" customWidth="1"/>
    <col min="7" max="7" width="5.26171875" style="188" customWidth="1"/>
    <col min="8" max="8" width="15.734375" style="188" customWidth="1"/>
    <col min="9" max="9" width="11.26171875" style="188" customWidth="1"/>
    <col min="10" max="10" width="2.734375" style="189" customWidth="1"/>
    <col min="11" max="11" width="80.734375" style="188" customWidth="1"/>
    <col min="12" max="16384" width="8.734375" style="188"/>
  </cols>
  <sheetData>
    <row r="1" spans="2:6" x14ac:dyDescent="0.45">
      <c r="E1" s="204"/>
      <c r="F1" s="191" t="s">
        <v>315</v>
      </c>
    </row>
    <row r="2" spans="2:6" x14ac:dyDescent="0.45">
      <c r="F2" s="190" t="s">
        <v>316</v>
      </c>
    </row>
    <row r="3" spans="2:6" x14ac:dyDescent="0.45">
      <c r="F3" s="190" t="s">
        <v>317</v>
      </c>
    </row>
    <row r="5" spans="2:6" x14ac:dyDescent="0.45">
      <c r="B5" s="188" t="s">
        <v>318</v>
      </c>
    </row>
    <row r="6" spans="2:6" x14ac:dyDescent="0.45">
      <c r="C6" s="188" t="s">
        <v>319</v>
      </c>
      <c r="E6" s="200">
        <v>10000</v>
      </c>
    </row>
    <row r="7" spans="2:6" x14ac:dyDescent="0.45">
      <c r="C7" s="188" t="s">
        <v>320</v>
      </c>
    </row>
    <row r="8" spans="2:6" x14ac:dyDescent="0.45">
      <c r="C8" s="188" t="s">
        <v>321</v>
      </c>
    </row>
    <row r="9" spans="2:6" x14ac:dyDescent="0.45">
      <c r="C9" s="188" t="s">
        <v>322</v>
      </c>
    </row>
    <row r="10" spans="2:6" x14ac:dyDescent="0.45">
      <c r="C10" s="188" t="s">
        <v>323</v>
      </c>
      <c r="E10" s="201">
        <v>0.95</v>
      </c>
    </row>
    <row r="12" spans="2:6" x14ac:dyDescent="0.45">
      <c r="B12" s="188" t="s">
        <v>324</v>
      </c>
    </row>
    <row r="13" spans="2:6" x14ac:dyDescent="0.45">
      <c r="C13" s="188" t="s">
        <v>325</v>
      </c>
      <c r="E13" s="203">
        <v>594.47738249999998</v>
      </c>
    </row>
    <row r="14" spans="2:6" x14ac:dyDescent="0.45">
      <c r="C14" s="188" t="s">
        <v>326</v>
      </c>
      <c r="E14" s="200">
        <v>16.821497830491474</v>
      </c>
    </row>
    <row r="15" spans="2:6" x14ac:dyDescent="0.45">
      <c r="C15" s="188" t="s">
        <v>327</v>
      </c>
      <c r="E15" s="200">
        <v>201.85797396589768</v>
      </c>
    </row>
    <row r="17" spans="1:10" x14ac:dyDescent="0.45">
      <c r="B17" s="188" t="s">
        <v>328</v>
      </c>
    </row>
    <row r="18" spans="1:10" x14ac:dyDescent="0.45">
      <c r="C18" s="188" t="s">
        <v>329</v>
      </c>
      <c r="E18" s="188">
        <v>12</v>
      </c>
    </row>
    <row r="19" spans="1:10" x14ac:dyDescent="0.45">
      <c r="C19" s="188" t="s">
        <v>330</v>
      </c>
      <c r="E19" s="188">
        <v>0</v>
      </c>
    </row>
    <row r="20" spans="1:10" x14ac:dyDescent="0.45">
      <c r="C20" s="188" t="s">
        <v>331</v>
      </c>
      <c r="E20" s="188">
        <v>0</v>
      </c>
    </row>
    <row r="21" spans="1:10" x14ac:dyDescent="0.45">
      <c r="C21" s="188" t="s">
        <v>332</v>
      </c>
      <c r="E21" s="188">
        <v>0</v>
      </c>
    </row>
    <row r="22" spans="1:10" x14ac:dyDescent="0.45">
      <c r="C22" s="188" t="s">
        <v>333</v>
      </c>
      <c r="E22" s="188">
        <v>4</v>
      </c>
    </row>
    <row r="24" spans="1:10" x14ac:dyDescent="0.45">
      <c r="F24" s="191" t="s">
        <v>333</v>
      </c>
    </row>
    <row r="25" spans="1:10" ht="18.3" x14ac:dyDescent="0.7">
      <c r="D25" s="567" t="s">
        <v>334</v>
      </c>
      <c r="E25" s="568"/>
      <c r="F25" s="569"/>
      <c r="G25" s="568"/>
      <c r="H25" s="568"/>
      <c r="I25" s="568"/>
    </row>
    <row r="27" spans="1:10" x14ac:dyDescent="0.45">
      <c r="A27" s="195" t="s">
        <v>335</v>
      </c>
    </row>
    <row r="29" spans="1:10" x14ac:dyDescent="0.45">
      <c r="A29" s="195" t="s">
        <v>336</v>
      </c>
      <c r="B29" s="195"/>
      <c r="C29" s="195"/>
      <c r="D29" s="195"/>
      <c r="E29" s="195"/>
      <c r="F29" s="191"/>
      <c r="G29" s="195"/>
      <c r="H29" s="195"/>
      <c r="I29" s="195"/>
      <c r="J29" s="194" t="s">
        <v>337</v>
      </c>
    </row>
    <row r="31" spans="1:10" x14ac:dyDescent="0.45">
      <c r="B31" s="188" t="s">
        <v>338</v>
      </c>
    </row>
    <row r="32" spans="1:10" x14ac:dyDescent="0.45">
      <c r="C32" s="188" t="s">
        <v>339</v>
      </c>
    </row>
    <row r="33" spans="3:3" x14ac:dyDescent="0.45">
      <c r="C33" s="188" t="s">
        <v>340</v>
      </c>
    </row>
    <row r="34" spans="3:3" x14ac:dyDescent="0.45">
      <c r="C34" s="188" t="s">
        <v>341</v>
      </c>
    </row>
    <row r="35" spans="3:3" x14ac:dyDescent="0.45">
      <c r="C35" s="188" t="s">
        <v>342</v>
      </c>
    </row>
    <row r="36" spans="3:3" x14ac:dyDescent="0.45">
      <c r="C36" s="188" t="s">
        <v>343</v>
      </c>
    </row>
    <row r="57" spans="1:10" x14ac:dyDescent="0.45">
      <c r="A57" s="195" t="s">
        <v>344</v>
      </c>
      <c r="B57" s="195"/>
      <c r="C57" s="195"/>
      <c r="D57" s="195"/>
      <c r="E57" s="195"/>
      <c r="F57" s="191"/>
      <c r="G57" s="195"/>
      <c r="H57" s="195"/>
      <c r="I57" s="195"/>
      <c r="J57" s="194" t="s">
        <v>337</v>
      </c>
    </row>
    <row r="59" spans="1:10" x14ac:dyDescent="0.45">
      <c r="B59" s="188" t="s">
        <v>345</v>
      </c>
      <c r="E59" s="192" t="s">
        <v>346</v>
      </c>
    </row>
    <row r="60" spans="1:10" x14ac:dyDescent="0.45">
      <c r="C60" s="188" t="s">
        <v>347</v>
      </c>
      <c r="E60" s="200">
        <v>10000</v>
      </c>
    </row>
    <row r="61" spans="1:10" x14ac:dyDescent="0.45">
      <c r="C61" s="188" t="s">
        <v>348</v>
      </c>
      <c r="E61" s="201">
        <v>6.6884243409761623E-2</v>
      </c>
    </row>
    <row r="62" spans="1:10" x14ac:dyDescent="0.45">
      <c r="C62" s="568" t="s">
        <v>349</v>
      </c>
      <c r="D62" s="568"/>
      <c r="E62" s="570">
        <v>6.824313928635764E-2</v>
      </c>
    </row>
    <row r="63" spans="1:10" x14ac:dyDescent="0.45">
      <c r="C63" s="188" t="s">
        <v>350</v>
      </c>
      <c r="E63" s="201">
        <v>6.8609444439095557E-2</v>
      </c>
    </row>
    <row r="64" spans="1:10" x14ac:dyDescent="0.45">
      <c r="C64" s="188" t="s">
        <v>351</v>
      </c>
      <c r="E64" s="202" t="s">
        <v>352</v>
      </c>
    </row>
    <row r="65" spans="2:5" x14ac:dyDescent="0.45">
      <c r="C65" s="188" t="s">
        <v>353</v>
      </c>
      <c r="E65" s="201">
        <v>7.0463538773592304E-3</v>
      </c>
    </row>
    <row r="66" spans="2:5" x14ac:dyDescent="0.45">
      <c r="C66" s="188" t="s">
        <v>354</v>
      </c>
      <c r="E66" s="201">
        <v>4.9651102964975457E-5</v>
      </c>
    </row>
    <row r="67" spans="2:5" x14ac:dyDescent="0.45">
      <c r="C67" s="188" t="s">
        <v>355</v>
      </c>
      <c r="E67" s="198">
        <v>-0.32282284565489466</v>
      </c>
    </row>
    <row r="68" spans="2:5" x14ac:dyDescent="0.45">
      <c r="C68" s="188" t="s">
        <v>356</v>
      </c>
      <c r="E68" s="199">
        <v>3.3640024946564409</v>
      </c>
    </row>
    <row r="69" spans="2:5" x14ac:dyDescent="0.45">
      <c r="C69" s="188" t="s">
        <v>357</v>
      </c>
      <c r="E69" s="198">
        <v>0.10325365965055851</v>
      </c>
    </row>
    <row r="70" spans="2:5" x14ac:dyDescent="0.45">
      <c r="C70" s="188" t="s">
        <v>358</v>
      </c>
      <c r="E70" s="201">
        <v>3.265574323173448E-2</v>
      </c>
    </row>
    <row r="71" spans="2:5" x14ac:dyDescent="0.45">
      <c r="C71" s="188" t="s">
        <v>359</v>
      </c>
      <c r="E71" s="201">
        <v>9.2513857524676224E-2</v>
      </c>
    </row>
    <row r="72" spans="2:5" x14ac:dyDescent="0.45">
      <c r="C72" s="188" t="s">
        <v>360</v>
      </c>
      <c r="E72" s="201">
        <v>5.9858114292941744E-2</v>
      </c>
    </row>
    <row r="73" spans="2:5" x14ac:dyDescent="0.45">
      <c r="C73" s="188" t="s">
        <v>361</v>
      </c>
      <c r="E73" s="201">
        <v>7.0463538773592302E-5</v>
      </c>
    </row>
    <row r="75" spans="2:5" x14ac:dyDescent="0.45">
      <c r="B75" s="188" t="s">
        <v>362</v>
      </c>
      <c r="E75" s="192" t="s">
        <v>346</v>
      </c>
    </row>
    <row r="76" spans="2:5" x14ac:dyDescent="0.45">
      <c r="C76" s="188" t="s">
        <v>363</v>
      </c>
      <c r="E76" s="201">
        <v>3.2655743231734001E-2</v>
      </c>
    </row>
    <row r="77" spans="2:5" x14ac:dyDescent="0.45">
      <c r="C77" s="188" t="s">
        <v>364</v>
      </c>
      <c r="E77" s="201">
        <v>5.9082765653918998E-2</v>
      </c>
    </row>
    <row r="78" spans="2:5" x14ac:dyDescent="0.45">
      <c r="C78" s="188" t="s">
        <v>365</v>
      </c>
      <c r="E78" s="201">
        <v>6.2477838477426002E-2</v>
      </c>
    </row>
    <row r="79" spans="2:5" x14ac:dyDescent="0.45">
      <c r="C79" s="188" t="s">
        <v>366</v>
      </c>
      <c r="E79" s="201">
        <v>6.4860064195065001E-2</v>
      </c>
    </row>
    <row r="80" spans="2:5" x14ac:dyDescent="0.45">
      <c r="C80" s="188" t="s">
        <v>367</v>
      </c>
      <c r="E80" s="201">
        <v>6.6826473054084998E-2</v>
      </c>
    </row>
    <row r="81" spans="1:10" x14ac:dyDescent="0.45">
      <c r="C81" s="188" t="s">
        <v>368</v>
      </c>
      <c r="E81" s="201">
        <v>6.8609359335605996E-2</v>
      </c>
    </row>
    <row r="82" spans="1:10" x14ac:dyDescent="0.45">
      <c r="C82" s="188" t="s">
        <v>369</v>
      </c>
      <c r="E82" s="201">
        <v>7.0288695961175998E-2</v>
      </c>
    </row>
    <row r="83" spans="1:10" x14ac:dyDescent="0.45">
      <c r="C83" s="188" t="s">
        <v>370</v>
      </c>
      <c r="E83" s="201">
        <v>7.2079839558410005E-2</v>
      </c>
    </row>
    <row r="84" spans="1:10" x14ac:dyDescent="0.45">
      <c r="C84" s="188" t="s">
        <v>371</v>
      </c>
      <c r="E84" s="201">
        <v>7.4212036743867005E-2</v>
      </c>
    </row>
    <row r="85" spans="1:10" x14ac:dyDescent="0.45">
      <c r="C85" s="188" t="s">
        <v>372</v>
      </c>
      <c r="E85" s="201">
        <v>7.6886984423810006E-2</v>
      </c>
    </row>
    <row r="86" spans="1:10" x14ac:dyDescent="0.45">
      <c r="C86" s="188" t="s">
        <v>373</v>
      </c>
      <c r="E86" s="201">
        <v>9.2513857524676002E-2</v>
      </c>
    </row>
    <row r="88" spans="1:10" x14ac:dyDescent="0.45">
      <c r="A88" s="195" t="s">
        <v>374</v>
      </c>
      <c r="B88" s="195"/>
      <c r="C88" s="195"/>
      <c r="D88" s="195"/>
      <c r="E88" s="195"/>
      <c r="F88" s="191"/>
      <c r="G88" s="195"/>
      <c r="H88" s="195"/>
      <c r="I88" s="195"/>
      <c r="J88" s="194" t="s">
        <v>375</v>
      </c>
    </row>
    <row r="90" spans="1:10" x14ac:dyDescent="0.45">
      <c r="B90" s="188" t="s">
        <v>338</v>
      </c>
    </row>
    <row r="91" spans="1:10" x14ac:dyDescent="0.45">
      <c r="C91" s="188" t="s">
        <v>376</v>
      </c>
    </row>
    <row r="92" spans="1:10" x14ac:dyDescent="0.45">
      <c r="C92" s="188" t="s">
        <v>377</v>
      </c>
    </row>
    <row r="93" spans="1:10" x14ac:dyDescent="0.45">
      <c r="C93" s="188" t="s">
        <v>378</v>
      </c>
    </row>
    <row r="114" spans="2:5" x14ac:dyDescent="0.45">
      <c r="B114" s="188" t="s">
        <v>345</v>
      </c>
      <c r="E114" s="192" t="s">
        <v>346</v>
      </c>
    </row>
    <row r="115" spans="2:5" x14ac:dyDescent="0.45">
      <c r="C115" s="188" t="s">
        <v>347</v>
      </c>
      <c r="E115" s="200">
        <v>10000</v>
      </c>
    </row>
    <row r="116" spans="2:5" x14ac:dyDescent="0.45">
      <c r="C116" s="188" t="s">
        <v>348</v>
      </c>
      <c r="E116" s="564">
        <v>-29308097.76122316</v>
      </c>
    </row>
    <row r="117" spans="2:5" x14ac:dyDescent="0.45">
      <c r="C117" s="188" t="s">
        <v>349</v>
      </c>
      <c r="E117" s="564">
        <v>-28260702.291102853</v>
      </c>
    </row>
    <row r="118" spans="2:5" x14ac:dyDescent="0.45">
      <c r="C118" s="188" t="s">
        <v>350</v>
      </c>
      <c r="E118" s="564">
        <v>-28386646.660310574</v>
      </c>
    </row>
    <row r="119" spans="2:5" x14ac:dyDescent="0.45">
      <c r="C119" s="188" t="s">
        <v>351</v>
      </c>
      <c r="E119" s="565" t="s">
        <v>352</v>
      </c>
    </row>
    <row r="120" spans="2:5" x14ac:dyDescent="0.45">
      <c r="C120" s="188" t="s">
        <v>353</v>
      </c>
      <c r="E120" s="564">
        <v>4132138.1983506065</v>
      </c>
    </row>
    <row r="121" spans="2:5" x14ac:dyDescent="0.45">
      <c r="C121" s="188" t="s">
        <v>354</v>
      </c>
      <c r="E121" s="564">
        <v>17074566090268.197</v>
      </c>
    </row>
    <row r="122" spans="2:5" x14ac:dyDescent="0.45">
      <c r="C122" s="188" t="s">
        <v>355</v>
      </c>
      <c r="E122" s="198">
        <v>0.15663615047077409</v>
      </c>
    </row>
    <row r="123" spans="2:5" x14ac:dyDescent="0.45">
      <c r="C123" s="188" t="s">
        <v>356</v>
      </c>
      <c r="E123" s="199">
        <v>3.3209468762602854</v>
      </c>
    </row>
    <row r="124" spans="2:5" x14ac:dyDescent="0.45">
      <c r="C124" s="188" t="s">
        <v>357</v>
      </c>
      <c r="E124" s="198">
        <v>-0.14621498630101287</v>
      </c>
    </row>
    <row r="125" spans="2:5" x14ac:dyDescent="0.45">
      <c r="C125" s="188" t="s">
        <v>358</v>
      </c>
      <c r="E125" s="564">
        <v>-45610776.81351088</v>
      </c>
    </row>
    <row r="126" spans="2:5" x14ac:dyDescent="0.45">
      <c r="C126" s="188" t="s">
        <v>359</v>
      </c>
      <c r="E126" s="564">
        <v>-9079921.9815086201</v>
      </c>
    </row>
    <row r="127" spans="2:5" x14ac:dyDescent="0.45">
      <c r="C127" s="188" t="s">
        <v>360</v>
      </c>
      <c r="E127" s="564">
        <v>36530854.83200226</v>
      </c>
    </row>
    <row r="128" spans="2:5" x14ac:dyDescent="0.45">
      <c r="C128" s="188" t="s">
        <v>361</v>
      </c>
      <c r="E128" s="564">
        <v>41321.381983506064</v>
      </c>
    </row>
    <row r="130" spans="1:10" x14ac:dyDescent="0.45">
      <c r="A130" s="195" t="s">
        <v>379</v>
      </c>
      <c r="B130" s="195"/>
      <c r="C130" s="195"/>
      <c r="D130" s="195"/>
      <c r="E130" s="195"/>
      <c r="F130" s="191"/>
      <c r="G130" s="195"/>
      <c r="H130" s="195"/>
      <c r="I130" s="195"/>
      <c r="J130" s="194" t="s">
        <v>375</v>
      </c>
    </row>
    <row r="132" spans="1:10" x14ac:dyDescent="0.45">
      <c r="B132" s="188" t="s">
        <v>362</v>
      </c>
      <c r="E132" s="192" t="s">
        <v>346</v>
      </c>
    </row>
    <row r="133" spans="1:10" x14ac:dyDescent="0.45">
      <c r="C133" s="188" t="s">
        <v>363</v>
      </c>
      <c r="E133" s="564">
        <v>-45610776.81351088</v>
      </c>
    </row>
    <row r="134" spans="1:10" x14ac:dyDescent="0.45">
      <c r="C134" s="188" t="s">
        <v>364</v>
      </c>
      <c r="E134" s="564">
        <v>-33371753.240694411</v>
      </c>
    </row>
    <row r="135" spans="1:10" x14ac:dyDescent="0.45">
      <c r="C135" s="188" t="s">
        <v>365</v>
      </c>
      <c r="E135" s="564">
        <v>-31750275.267338328</v>
      </c>
    </row>
    <row r="136" spans="1:10" x14ac:dyDescent="0.45">
      <c r="C136" s="188" t="s">
        <v>366</v>
      </c>
      <c r="E136" s="564">
        <v>-30457100.571007743</v>
      </c>
    </row>
    <row r="137" spans="1:10" x14ac:dyDescent="0.45">
      <c r="C137" s="188" t="s">
        <v>367</v>
      </c>
      <c r="E137" s="564">
        <v>-29370428.807808667</v>
      </c>
    </row>
    <row r="138" spans="1:10" x14ac:dyDescent="0.45">
      <c r="C138" s="188" t="s">
        <v>368</v>
      </c>
      <c r="E138" s="564">
        <v>-28386813.239226237</v>
      </c>
    </row>
    <row r="139" spans="1:10" x14ac:dyDescent="0.45">
      <c r="C139" s="188" t="s">
        <v>369</v>
      </c>
      <c r="E139" s="564">
        <v>-27357655.010302335</v>
      </c>
    </row>
    <row r="140" spans="1:10" x14ac:dyDescent="0.45">
      <c r="C140" s="188" t="s">
        <v>370</v>
      </c>
      <c r="E140" s="564">
        <v>-26232804.883287549</v>
      </c>
    </row>
    <row r="141" spans="1:10" x14ac:dyDescent="0.45">
      <c r="C141" s="188" t="s">
        <v>371</v>
      </c>
      <c r="E141" s="564">
        <v>-24862365.215378106</v>
      </c>
    </row>
    <row r="142" spans="1:10" x14ac:dyDescent="0.45">
      <c r="C142" s="188" t="s">
        <v>372</v>
      </c>
      <c r="E142" s="564">
        <v>-22968459.895146467</v>
      </c>
    </row>
    <row r="143" spans="1:10" x14ac:dyDescent="0.45">
      <c r="C143" s="188" t="s">
        <v>373</v>
      </c>
      <c r="E143" s="564">
        <v>-9079921.9815086201</v>
      </c>
    </row>
    <row r="145" spans="1:10" x14ac:dyDescent="0.45">
      <c r="A145" s="195" t="s">
        <v>380</v>
      </c>
      <c r="B145" s="195"/>
      <c r="C145" s="195"/>
      <c r="D145" s="195"/>
      <c r="E145" s="195"/>
      <c r="F145" s="191"/>
      <c r="G145" s="195"/>
      <c r="H145" s="195"/>
      <c r="I145" s="195"/>
      <c r="J145" s="194" t="s">
        <v>381</v>
      </c>
    </row>
    <row r="147" spans="1:10" x14ac:dyDescent="0.45">
      <c r="B147" s="188" t="s">
        <v>338</v>
      </c>
    </row>
    <row r="148" spans="1:10" x14ac:dyDescent="0.45">
      <c r="C148" s="188" t="s">
        <v>382</v>
      </c>
    </row>
    <row r="149" spans="1:10" x14ac:dyDescent="0.45">
      <c r="C149" s="188" t="s">
        <v>383</v>
      </c>
    </row>
    <row r="150" spans="1:10" x14ac:dyDescent="0.45">
      <c r="C150" s="188" t="s">
        <v>384</v>
      </c>
    </row>
    <row r="171" spans="2:5" x14ac:dyDescent="0.45">
      <c r="B171" s="188" t="s">
        <v>345</v>
      </c>
      <c r="E171" s="192" t="s">
        <v>346</v>
      </c>
    </row>
    <row r="172" spans="2:5" x14ac:dyDescent="0.45">
      <c r="C172" s="188" t="s">
        <v>347</v>
      </c>
      <c r="E172" s="200">
        <v>10000</v>
      </c>
    </row>
    <row r="173" spans="2:5" x14ac:dyDescent="0.45">
      <c r="C173" s="188" t="s">
        <v>348</v>
      </c>
      <c r="E173" s="564">
        <v>23212283.802068532</v>
      </c>
    </row>
    <row r="174" spans="2:5" x14ac:dyDescent="0.45">
      <c r="C174" s="188" t="s">
        <v>349</v>
      </c>
      <c r="E174" s="564">
        <v>24259242.947665319</v>
      </c>
    </row>
    <row r="175" spans="2:5" x14ac:dyDescent="0.45">
      <c r="C175" s="188" t="s">
        <v>350</v>
      </c>
      <c r="E175" s="564">
        <v>24129342.215117905</v>
      </c>
    </row>
    <row r="176" spans="2:5" x14ac:dyDescent="0.45">
      <c r="C176" s="188" t="s">
        <v>351</v>
      </c>
      <c r="E176" s="565" t="s">
        <v>352</v>
      </c>
    </row>
    <row r="177" spans="1:10" x14ac:dyDescent="0.45">
      <c r="C177" s="188" t="s">
        <v>353</v>
      </c>
      <c r="E177" s="564">
        <v>4131210.2234556982</v>
      </c>
    </row>
    <row r="178" spans="1:10" x14ac:dyDescent="0.45">
      <c r="C178" s="188" t="s">
        <v>354</v>
      </c>
      <c r="E178" s="564">
        <v>17066897910384.881</v>
      </c>
    </row>
    <row r="179" spans="1:10" x14ac:dyDescent="0.45">
      <c r="C179" s="188" t="s">
        <v>355</v>
      </c>
      <c r="E179" s="198">
        <v>0.15684450753219728</v>
      </c>
    </row>
    <row r="180" spans="1:10" x14ac:dyDescent="0.45">
      <c r="C180" s="188" t="s">
        <v>356</v>
      </c>
      <c r="E180" s="199">
        <v>3.3217384212396452</v>
      </c>
    </row>
    <row r="181" spans="1:10" x14ac:dyDescent="0.45">
      <c r="C181" s="188" t="s">
        <v>357</v>
      </c>
      <c r="E181" s="198">
        <v>0.17029427638644762</v>
      </c>
    </row>
    <row r="182" spans="1:10" x14ac:dyDescent="0.45">
      <c r="C182" s="188" t="s">
        <v>358</v>
      </c>
      <c r="E182" s="564">
        <v>6886400.6372583918</v>
      </c>
    </row>
    <row r="183" spans="1:10" x14ac:dyDescent="0.45">
      <c r="C183" s="188" t="s">
        <v>359</v>
      </c>
      <c r="E183" s="564">
        <v>43443899.180339277</v>
      </c>
    </row>
    <row r="184" spans="1:10" x14ac:dyDescent="0.45">
      <c r="C184" s="188" t="s">
        <v>360</v>
      </c>
      <c r="E184" s="564">
        <v>36557498.543080881</v>
      </c>
    </row>
    <row r="185" spans="1:10" x14ac:dyDescent="0.45">
      <c r="C185" s="188" t="s">
        <v>361</v>
      </c>
      <c r="E185" s="564">
        <v>41312.10223455698</v>
      </c>
    </row>
    <row r="187" spans="1:10" x14ac:dyDescent="0.45">
      <c r="A187" s="195" t="s">
        <v>385</v>
      </c>
      <c r="B187" s="195"/>
      <c r="C187" s="195"/>
      <c r="D187" s="195"/>
      <c r="E187" s="195"/>
      <c r="F187" s="191"/>
      <c r="G187" s="195"/>
      <c r="H187" s="195"/>
      <c r="I187" s="195"/>
      <c r="J187" s="194" t="s">
        <v>381</v>
      </c>
    </row>
    <row r="189" spans="1:10" x14ac:dyDescent="0.45">
      <c r="B189" s="188" t="s">
        <v>362</v>
      </c>
      <c r="E189" s="192" t="s">
        <v>346</v>
      </c>
    </row>
    <row r="190" spans="1:10" x14ac:dyDescent="0.45">
      <c r="C190" s="188" t="s">
        <v>363</v>
      </c>
      <c r="E190" s="564">
        <v>6886400.6372583918</v>
      </c>
    </row>
    <row r="191" spans="1:10" x14ac:dyDescent="0.45">
      <c r="C191" s="188" t="s">
        <v>364</v>
      </c>
      <c r="E191" s="564">
        <v>19148246.408431824</v>
      </c>
    </row>
    <row r="192" spans="1:10" x14ac:dyDescent="0.45">
      <c r="C192" s="188" t="s">
        <v>365</v>
      </c>
      <c r="E192" s="564">
        <v>20774998.85840049</v>
      </c>
    </row>
    <row r="193" spans="1:10" x14ac:dyDescent="0.45">
      <c r="C193" s="188" t="s">
        <v>366</v>
      </c>
      <c r="E193" s="564">
        <v>22075616.262745161</v>
      </c>
    </row>
    <row r="194" spans="1:10" x14ac:dyDescent="0.45">
      <c r="C194" s="188" t="s">
        <v>367</v>
      </c>
      <c r="E194" s="564">
        <v>23142097.823350027</v>
      </c>
    </row>
    <row r="195" spans="1:10" x14ac:dyDescent="0.45">
      <c r="C195" s="188" t="s">
        <v>368</v>
      </c>
      <c r="E195" s="564">
        <v>24129294.684844792</v>
      </c>
    </row>
    <row r="196" spans="1:10" x14ac:dyDescent="0.45">
      <c r="C196" s="188" t="s">
        <v>369</v>
      </c>
      <c r="E196" s="564">
        <v>25166507.63124134</v>
      </c>
    </row>
    <row r="197" spans="1:10" x14ac:dyDescent="0.45">
      <c r="C197" s="188" t="s">
        <v>370</v>
      </c>
      <c r="E197" s="564">
        <v>26281896.250753496</v>
      </c>
    </row>
    <row r="198" spans="1:10" x14ac:dyDescent="0.45">
      <c r="C198" s="188" t="s">
        <v>371</v>
      </c>
      <c r="E198" s="564">
        <v>27658841.470840033</v>
      </c>
    </row>
    <row r="199" spans="1:10" x14ac:dyDescent="0.45">
      <c r="C199" s="188" t="s">
        <v>372</v>
      </c>
      <c r="E199" s="564">
        <v>29552626.054690134</v>
      </c>
    </row>
    <row r="200" spans="1:10" x14ac:dyDescent="0.45">
      <c r="C200" s="188" t="s">
        <v>373</v>
      </c>
      <c r="E200" s="564">
        <v>43443899.180339277</v>
      </c>
    </row>
    <row r="202" spans="1:10" x14ac:dyDescent="0.45">
      <c r="A202" s="195" t="s">
        <v>386</v>
      </c>
      <c r="B202" s="195"/>
      <c r="C202" s="195"/>
      <c r="D202" s="195"/>
      <c r="E202" s="195"/>
      <c r="F202" s="191"/>
      <c r="G202" s="195"/>
      <c r="H202" s="195"/>
      <c r="I202" s="195"/>
      <c r="J202" s="194" t="s">
        <v>387</v>
      </c>
    </row>
    <row r="204" spans="1:10" x14ac:dyDescent="0.45">
      <c r="B204" s="188" t="s">
        <v>338</v>
      </c>
    </row>
    <row r="205" spans="1:10" x14ac:dyDescent="0.45">
      <c r="C205" s="188" t="s">
        <v>388</v>
      </c>
    </row>
    <row r="206" spans="1:10" x14ac:dyDescent="0.45">
      <c r="C206" s="188" t="s">
        <v>389</v>
      </c>
    </row>
    <row r="207" spans="1:10" x14ac:dyDescent="0.45">
      <c r="C207" s="188" t="s">
        <v>390</v>
      </c>
    </row>
    <row r="224" spans="2:5" x14ac:dyDescent="0.45">
      <c r="B224" s="188" t="s">
        <v>345</v>
      </c>
      <c r="E224" s="192" t="s">
        <v>346</v>
      </c>
    </row>
    <row r="225" spans="1:10" x14ac:dyDescent="0.45">
      <c r="C225" s="188" t="s">
        <v>347</v>
      </c>
      <c r="E225" s="200">
        <v>10000</v>
      </c>
    </row>
    <row r="226" spans="1:10" x14ac:dyDescent="0.45">
      <c r="C226" s="188" t="s">
        <v>348</v>
      </c>
      <c r="E226" s="564">
        <v>52520381.563291691</v>
      </c>
    </row>
    <row r="227" spans="1:10" x14ac:dyDescent="0.45">
      <c r="C227" s="188" t="s">
        <v>349</v>
      </c>
      <c r="E227" s="564">
        <v>52519945.238768257</v>
      </c>
    </row>
    <row r="228" spans="1:10" x14ac:dyDescent="0.45">
      <c r="C228" s="188" t="s">
        <v>350</v>
      </c>
      <c r="E228" s="564">
        <v>52520127.900988571</v>
      </c>
    </row>
    <row r="229" spans="1:10" x14ac:dyDescent="0.45">
      <c r="C229" s="188" t="s">
        <v>351</v>
      </c>
      <c r="E229" s="565" t="s">
        <v>352</v>
      </c>
    </row>
    <row r="230" spans="1:10" x14ac:dyDescent="0.45">
      <c r="C230" s="188" t="s">
        <v>353</v>
      </c>
      <c r="E230" s="564">
        <v>95909.977807182193</v>
      </c>
    </row>
    <row r="231" spans="1:10" x14ac:dyDescent="0.45">
      <c r="C231" s="188" t="s">
        <v>354</v>
      </c>
      <c r="E231" s="564">
        <v>9198723842.9741821</v>
      </c>
    </row>
    <row r="232" spans="1:10" x14ac:dyDescent="0.45">
      <c r="C232" s="188" t="s">
        <v>355</v>
      </c>
      <c r="E232" s="198">
        <v>2.0781231568786493E-3</v>
      </c>
    </row>
    <row r="233" spans="1:10" x14ac:dyDescent="0.45">
      <c r="C233" s="188" t="s">
        <v>356</v>
      </c>
      <c r="E233" s="199">
        <v>2.3969155241478655</v>
      </c>
    </row>
    <row r="234" spans="1:10" x14ac:dyDescent="0.45">
      <c r="C234" s="188" t="s">
        <v>357</v>
      </c>
      <c r="E234" s="198">
        <v>1.826162943833099E-3</v>
      </c>
    </row>
    <row r="235" spans="1:10" x14ac:dyDescent="0.45">
      <c r="C235" s="188" t="s">
        <v>358</v>
      </c>
      <c r="E235" s="564">
        <v>52286231.543863125</v>
      </c>
    </row>
    <row r="236" spans="1:10" x14ac:dyDescent="0.45">
      <c r="C236" s="188" t="s">
        <v>359</v>
      </c>
      <c r="E236" s="564">
        <v>52752925.42852138</v>
      </c>
    </row>
    <row r="237" spans="1:10" x14ac:dyDescent="0.45">
      <c r="C237" s="188" t="s">
        <v>360</v>
      </c>
      <c r="E237" s="564">
        <v>466693.88465825468</v>
      </c>
    </row>
    <row r="238" spans="1:10" x14ac:dyDescent="0.45">
      <c r="C238" s="188" t="s">
        <v>361</v>
      </c>
      <c r="E238" s="564">
        <v>959.0997780718219</v>
      </c>
    </row>
    <row r="240" spans="1:10" x14ac:dyDescent="0.45">
      <c r="A240" s="195" t="s">
        <v>391</v>
      </c>
      <c r="B240" s="195"/>
      <c r="C240" s="195"/>
      <c r="D240" s="195"/>
      <c r="E240" s="195"/>
      <c r="F240" s="191"/>
      <c r="G240" s="195"/>
      <c r="H240" s="195"/>
      <c r="I240" s="195"/>
      <c r="J240" s="194" t="s">
        <v>387</v>
      </c>
    </row>
    <row r="242" spans="1:6" x14ac:dyDescent="0.45">
      <c r="B242" s="188" t="s">
        <v>362</v>
      </c>
      <c r="E242" s="192" t="s">
        <v>346</v>
      </c>
    </row>
    <row r="243" spans="1:6" x14ac:dyDescent="0.45">
      <c r="C243" s="188" t="s">
        <v>363</v>
      </c>
      <c r="E243" s="564">
        <v>52286231.543863125</v>
      </c>
    </row>
    <row r="244" spans="1:6" x14ac:dyDescent="0.45">
      <c r="C244" s="188" t="s">
        <v>364</v>
      </c>
      <c r="E244" s="564">
        <v>52390289.869908027</v>
      </c>
    </row>
    <row r="245" spans="1:6" x14ac:dyDescent="0.45">
      <c r="C245" s="188" t="s">
        <v>365</v>
      </c>
      <c r="E245" s="564">
        <v>52433587.913010813</v>
      </c>
    </row>
    <row r="246" spans="1:6" x14ac:dyDescent="0.45">
      <c r="C246" s="188" t="s">
        <v>366</v>
      </c>
      <c r="E246" s="564">
        <v>52467012.813516781</v>
      </c>
    </row>
    <row r="247" spans="1:6" x14ac:dyDescent="0.45">
      <c r="C247" s="188" t="s">
        <v>367</v>
      </c>
      <c r="E247" s="564">
        <v>52495646.520747609</v>
      </c>
    </row>
    <row r="248" spans="1:6" x14ac:dyDescent="0.45">
      <c r="C248" s="188" t="s">
        <v>368</v>
      </c>
      <c r="E248" s="564">
        <v>52520119.769955784</v>
      </c>
    </row>
    <row r="249" spans="1:6" x14ac:dyDescent="0.45">
      <c r="C249" s="188" t="s">
        <v>369</v>
      </c>
      <c r="E249" s="564">
        <v>52543462.454692498</v>
      </c>
    </row>
    <row r="250" spans="1:6" x14ac:dyDescent="0.45">
      <c r="C250" s="188" t="s">
        <v>370</v>
      </c>
      <c r="E250" s="564">
        <v>52572149.835638925</v>
      </c>
    </row>
    <row r="251" spans="1:6" x14ac:dyDescent="0.45">
      <c r="C251" s="188" t="s">
        <v>371</v>
      </c>
      <c r="E251" s="564">
        <v>52607177.574562915</v>
      </c>
    </row>
    <row r="252" spans="1:6" x14ac:dyDescent="0.45">
      <c r="C252" s="188" t="s">
        <v>372</v>
      </c>
      <c r="E252" s="564">
        <v>52650313.766711131</v>
      </c>
    </row>
    <row r="253" spans="1:6" x14ac:dyDescent="0.45">
      <c r="C253" s="188" t="s">
        <v>373</v>
      </c>
      <c r="E253" s="564">
        <v>52752925.42852138</v>
      </c>
    </row>
    <row r="255" spans="1:6" x14ac:dyDescent="0.45">
      <c r="A255" s="188" t="s">
        <v>392</v>
      </c>
    </row>
    <row r="256" spans="1:6" x14ac:dyDescent="0.45">
      <c r="F256" s="191" t="s">
        <v>329</v>
      </c>
    </row>
    <row r="259" spans="1:10" x14ac:dyDescent="0.45">
      <c r="A259" s="195" t="s">
        <v>393</v>
      </c>
    </row>
    <row r="261" spans="1:10" x14ac:dyDescent="0.45">
      <c r="A261" s="195" t="s">
        <v>394</v>
      </c>
      <c r="B261" s="195"/>
      <c r="C261" s="195"/>
      <c r="D261" s="195"/>
      <c r="E261" s="195"/>
      <c r="F261" s="191"/>
      <c r="G261" s="195"/>
      <c r="H261" s="195"/>
      <c r="I261" s="195"/>
      <c r="J261" s="194" t="s">
        <v>395</v>
      </c>
    </row>
    <row r="263" spans="1:10" x14ac:dyDescent="0.45">
      <c r="B263" s="188" t="s">
        <v>396</v>
      </c>
    </row>
    <row r="264" spans="1:10" x14ac:dyDescent="0.45">
      <c r="C264" s="188" t="s">
        <v>358</v>
      </c>
      <c r="E264" s="196">
        <v>0</v>
      </c>
    </row>
    <row r="265" spans="1:10" x14ac:dyDescent="0.45">
      <c r="C265" s="188" t="s">
        <v>397</v>
      </c>
      <c r="E265" s="196">
        <v>1E-3</v>
      </c>
    </row>
    <row r="266" spans="1:10" x14ac:dyDescent="0.45">
      <c r="C266" s="188" t="s">
        <v>359</v>
      </c>
      <c r="E266" s="196">
        <v>2E-3</v>
      </c>
    </row>
    <row r="267" spans="1:10" x14ac:dyDescent="0.45">
      <c r="E267" s="192"/>
    </row>
    <row r="268" spans="1:10" x14ac:dyDescent="0.45">
      <c r="E268" s="192"/>
    </row>
    <row r="272" spans="1:10" x14ac:dyDescent="0.45">
      <c r="A272" s="195" t="s">
        <v>398</v>
      </c>
      <c r="B272" s="195"/>
      <c r="C272" s="195"/>
      <c r="D272" s="195"/>
      <c r="E272" s="195"/>
      <c r="F272" s="191"/>
      <c r="G272" s="195"/>
      <c r="H272" s="195"/>
      <c r="I272" s="195"/>
      <c r="J272" s="194" t="s">
        <v>399</v>
      </c>
    </row>
    <row r="274" spans="1:10" x14ac:dyDescent="0.45">
      <c r="B274" s="188" t="s">
        <v>400</v>
      </c>
    </row>
    <row r="275" spans="1:10" x14ac:dyDescent="0.45">
      <c r="C275" s="188" t="s">
        <v>397</v>
      </c>
      <c r="E275" s="193">
        <v>35</v>
      </c>
    </row>
    <row r="276" spans="1:10" x14ac:dyDescent="0.45">
      <c r="C276" s="188" t="s">
        <v>401</v>
      </c>
      <c r="E276" s="193">
        <v>2.4</v>
      </c>
    </row>
    <row r="277" spans="1:10" x14ac:dyDescent="0.45">
      <c r="E277" s="192"/>
    </row>
    <row r="278" spans="1:10" x14ac:dyDescent="0.45">
      <c r="E278" s="192"/>
    </row>
    <row r="283" spans="1:10" x14ac:dyDescent="0.45">
      <c r="A283" s="195" t="s">
        <v>402</v>
      </c>
      <c r="B283" s="195"/>
      <c r="C283" s="195"/>
      <c r="D283" s="195"/>
      <c r="E283" s="195"/>
      <c r="F283" s="191"/>
      <c r="G283" s="195"/>
      <c r="H283" s="195"/>
      <c r="I283" s="195"/>
      <c r="J283" s="194" t="s">
        <v>403</v>
      </c>
    </row>
    <row r="285" spans="1:10" x14ac:dyDescent="0.45">
      <c r="B285" s="188" t="s">
        <v>400</v>
      </c>
    </row>
    <row r="286" spans="1:10" x14ac:dyDescent="0.45">
      <c r="C286" s="188" t="s">
        <v>397</v>
      </c>
      <c r="E286" s="193">
        <v>35</v>
      </c>
    </row>
    <row r="287" spans="1:10" x14ac:dyDescent="0.45">
      <c r="C287" s="188" t="s">
        <v>401</v>
      </c>
      <c r="E287" s="193">
        <v>2.4</v>
      </c>
    </row>
    <row r="288" spans="1:10" x14ac:dyDescent="0.45">
      <c r="E288" s="192"/>
    </row>
    <row r="289" spans="1:10" x14ac:dyDescent="0.45">
      <c r="E289" s="192"/>
    </row>
    <row r="294" spans="1:10" x14ac:dyDescent="0.45">
      <c r="A294" s="195" t="s">
        <v>404</v>
      </c>
      <c r="B294" s="195"/>
      <c r="C294" s="195"/>
      <c r="D294" s="195"/>
      <c r="E294" s="195"/>
      <c r="F294" s="191"/>
      <c r="G294" s="195"/>
      <c r="H294" s="195"/>
      <c r="I294" s="195"/>
      <c r="J294" s="194" t="s">
        <v>405</v>
      </c>
    </row>
    <row r="296" spans="1:10" x14ac:dyDescent="0.45">
      <c r="B296" s="188" t="s">
        <v>396</v>
      </c>
    </row>
    <row r="297" spans="1:10" x14ac:dyDescent="0.45">
      <c r="C297" s="188" t="s">
        <v>358</v>
      </c>
      <c r="E297" s="197">
        <v>7.0000000000000007E-2</v>
      </c>
    </row>
    <row r="298" spans="1:10" x14ac:dyDescent="0.45">
      <c r="C298" s="188" t="s">
        <v>397</v>
      </c>
      <c r="E298" s="197">
        <v>0.1</v>
      </c>
    </row>
    <row r="299" spans="1:10" x14ac:dyDescent="0.45">
      <c r="C299" s="188" t="s">
        <v>359</v>
      </c>
      <c r="E299" s="197">
        <v>0.15</v>
      </c>
    </row>
    <row r="300" spans="1:10" x14ac:dyDescent="0.45">
      <c r="E300" s="192"/>
    </row>
    <row r="301" spans="1:10" x14ac:dyDescent="0.45">
      <c r="E301" s="192"/>
    </row>
    <row r="305" spans="1:10" x14ac:dyDescent="0.45">
      <c r="A305" s="195" t="s">
        <v>406</v>
      </c>
      <c r="B305" s="195"/>
      <c r="C305" s="195"/>
      <c r="D305" s="195"/>
      <c r="E305" s="195"/>
      <c r="F305" s="191"/>
      <c r="G305" s="195"/>
      <c r="H305" s="195"/>
      <c r="I305" s="195"/>
      <c r="J305" s="194" t="s">
        <v>407</v>
      </c>
    </row>
    <row r="307" spans="1:10" x14ac:dyDescent="0.45">
      <c r="B307" s="188" t="s">
        <v>396</v>
      </c>
    </row>
    <row r="308" spans="1:10" x14ac:dyDescent="0.45">
      <c r="C308" s="188" t="s">
        <v>358</v>
      </c>
      <c r="E308" s="197">
        <v>0</v>
      </c>
    </row>
    <row r="309" spans="1:10" x14ac:dyDescent="0.45">
      <c r="C309" s="188" t="s">
        <v>397</v>
      </c>
      <c r="E309" s="197">
        <v>0.1</v>
      </c>
    </row>
    <row r="310" spans="1:10" x14ac:dyDescent="0.45">
      <c r="C310" s="188" t="s">
        <v>359</v>
      </c>
      <c r="E310" s="197">
        <v>0.2</v>
      </c>
    </row>
    <row r="311" spans="1:10" x14ac:dyDescent="0.45">
      <c r="E311" s="192"/>
    </row>
    <row r="312" spans="1:10" x14ac:dyDescent="0.45">
      <c r="E312" s="192"/>
    </row>
    <row r="316" spans="1:10" x14ac:dyDescent="0.45">
      <c r="A316" s="195" t="s">
        <v>408</v>
      </c>
      <c r="B316" s="195"/>
      <c r="C316" s="195"/>
      <c r="D316" s="195"/>
      <c r="E316" s="195"/>
      <c r="F316" s="191"/>
      <c r="G316" s="195"/>
      <c r="H316" s="195"/>
      <c r="I316" s="195"/>
      <c r="J316" s="194" t="s">
        <v>409</v>
      </c>
    </row>
    <row r="318" spans="1:10" x14ac:dyDescent="0.45">
      <c r="B318" s="188" t="s">
        <v>396</v>
      </c>
    </row>
    <row r="319" spans="1:10" x14ac:dyDescent="0.45">
      <c r="C319" s="188" t="s">
        <v>358</v>
      </c>
      <c r="E319" s="197">
        <v>0</v>
      </c>
    </row>
    <row r="320" spans="1:10" x14ac:dyDescent="0.45">
      <c r="C320" s="188" t="s">
        <v>397</v>
      </c>
      <c r="E320" s="197">
        <v>0.1</v>
      </c>
    </row>
    <row r="321" spans="1:10" x14ac:dyDescent="0.45">
      <c r="C321" s="188" t="s">
        <v>359</v>
      </c>
      <c r="E321" s="197">
        <v>0.2</v>
      </c>
    </row>
    <row r="322" spans="1:10" x14ac:dyDescent="0.45">
      <c r="E322" s="192"/>
    </row>
    <row r="323" spans="1:10" x14ac:dyDescent="0.45">
      <c r="E323" s="192"/>
    </row>
    <row r="327" spans="1:10" x14ac:dyDescent="0.45">
      <c r="A327" s="195" t="s">
        <v>410</v>
      </c>
      <c r="B327" s="195"/>
      <c r="C327" s="195"/>
      <c r="D327" s="195"/>
      <c r="E327" s="195"/>
      <c r="F327" s="191"/>
      <c r="G327" s="195"/>
      <c r="H327" s="195"/>
      <c r="I327" s="195"/>
      <c r="J327" s="194" t="s">
        <v>411</v>
      </c>
    </row>
    <row r="329" spans="1:10" x14ac:dyDescent="0.45">
      <c r="B329" s="188" t="s">
        <v>396</v>
      </c>
    </row>
    <row r="330" spans="1:10" x14ac:dyDescent="0.45">
      <c r="C330" s="188" t="s">
        <v>358</v>
      </c>
      <c r="E330" s="196">
        <v>0.2</v>
      </c>
    </row>
    <row r="331" spans="1:10" x14ac:dyDescent="0.45">
      <c r="C331" s="188" t="s">
        <v>397</v>
      </c>
      <c r="E331" s="196">
        <v>0.4</v>
      </c>
    </row>
    <row r="332" spans="1:10" x14ac:dyDescent="0.45">
      <c r="C332" s="188" t="s">
        <v>359</v>
      </c>
      <c r="E332" s="196">
        <v>0.6</v>
      </c>
    </row>
    <row r="333" spans="1:10" x14ac:dyDescent="0.45">
      <c r="E333" s="192"/>
    </row>
    <row r="334" spans="1:10" x14ac:dyDescent="0.45">
      <c r="E334" s="192"/>
    </row>
    <row r="338" spans="1:10" x14ac:dyDescent="0.45">
      <c r="A338" s="195" t="s">
        <v>412</v>
      </c>
      <c r="B338" s="195"/>
      <c r="C338" s="195"/>
      <c r="D338" s="195"/>
      <c r="E338" s="195"/>
      <c r="F338" s="191"/>
      <c r="G338" s="195"/>
      <c r="H338" s="195"/>
      <c r="I338" s="195"/>
      <c r="J338" s="194" t="s">
        <v>413</v>
      </c>
    </row>
    <row r="340" spans="1:10" x14ac:dyDescent="0.45">
      <c r="B340" s="188" t="s">
        <v>400</v>
      </c>
    </row>
    <row r="341" spans="1:10" x14ac:dyDescent="0.45">
      <c r="C341" s="188" t="s">
        <v>397</v>
      </c>
      <c r="E341" s="193">
        <v>35</v>
      </c>
    </row>
    <row r="342" spans="1:10" x14ac:dyDescent="0.45">
      <c r="C342" s="188" t="s">
        <v>401</v>
      </c>
      <c r="E342" s="193">
        <v>2.4</v>
      </c>
    </row>
    <row r="343" spans="1:10" x14ac:dyDescent="0.45">
      <c r="E343" s="192"/>
    </row>
    <row r="344" spans="1:10" x14ac:dyDescent="0.45">
      <c r="E344" s="192"/>
    </row>
    <row r="349" spans="1:10" x14ac:dyDescent="0.45">
      <c r="A349" s="195" t="s">
        <v>414</v>
      </c>
      <c r="B349" s="195"/>
      <c r="C349" s="195"/>
      <c r="D349" s="195"/>
      <c r="E349" s="195"/>
      <c r="F349" s="191"/>
      <c r="G349" s="195"/>
      <c r="H349" s="195"/>
      <c r="I349" s="195"/>
      <c r="J349" s="194" t="s">
        <v>337</v>
      </c>
    </row>
    <row r="351" spans="1:10" x14ac:dyDescent="0.45">
      <c r="B351" s="188" t="s">
        <v>415</v>
      </c>
    </row>
    <row r="352" spans="1:10" x14ac:dyDescent="0.45">
      <c r="C352" s="188" t="s">
        <v>397</v>
      </c>
      <c r="E352" s="196">
        <v>0.03</v>
      </c>
    </row>
    <row r="353" spans="1:10" x14ac:dyDescent="0.45">
      <c r="C353" s="188" t="s">
        <v>401</v>
      </c>
      <c r="E353" s="196">
        <v>5.0000000000000001E-3</v>
      </c>
    </row>
    <row r="354" spans="1:10" x14ac:dyDescent="0.45">
      <c r="E354" s="192"/>
    </row>
    <row r="355" spans="1:10" x14ac:dyDescent="0.45">
      <c r="E355" s="192"/>
    </row>
    <row r="360" spans="1:10" x14ac:dyDescent="0.45">
      <c r="A360" s="195" t="s">
        <v>416</v>
      </c>
    </row>
    <row r="362" spans="1:10" x14ac:dyDescent="0.45">
      <c r="A362" s="195" t="s">
        <v>417</v>
      </c>
      <c r="B362" s="195"/>
      <c r="C362" s="195"/>
      <c r="D362" s="195"/>
      <c r="E362" s="195"/>
      <c r="F362" s="191"/>
      <c r="G362" s="195"/>
      <c r="H362" s="195"/>
      <c r="I362" s="195"/>
      <c r="J362" s="194" t="s">
        <v>418</v>
      </c>
    </row>
    <row r="364" spans="1:10" x14ac:dyDescent="0.45">
      <c r="B364" s="188" t="s">
        <v>419</v>
      </c>
    </row>
    <row r="365" spans="1:10" x14ac:dyDescent="0.45">
      <c r="C365" s="188" t="s">
        <v>349</v>
      </c>
      <c r="E365" s="193">
        <v>0.27250000000000002</v>
      </c>
    </row>
    <row r="366" spans="1:10" x14ac:dyDescent="0.45">
      <c r="C366" s="188" t="s">
        <v>420</v>
      </c>
      <c r="E366" s="193">
        <v>0.04</v>
      </c>
    </row>
    <row r="367" spans="1:10" x14ac:dyDescent="0.45">
      <c r="E367" s="192"/>
    </row>
    <row r="368" spans="1:10" x14ac:dyDescent="0.45">
      <c r="E368" s="192"/>
    </row>
    <row r="373" spans="1:10" x14ac:dyDescent="0.45">
      <c r="A373" s="195" t="s">
        <v>421</v>
      </c>
      <c r="B373" s="195"/>
      <c r="C373" s="195"/>
      <c r="D373" s="195"/>
      <c r="E373" s="195"/>
      <c r="F373" s="191"/>
      <c r="G373" s="195"/>
      <c r="H373" s="195"/>
      <c r="I373" s="195"/>
      <c r="J373" s="194" t="s">
        <v>422</v>
      </c>
    </row>
    <row r="375" spans="1:10" x14ac:dyDescent="0.45">
      <c r="B375" s="188" t="s">
        <v>419</v>
      </c>
    </row>
    <row r="376" spans="1:10" x14ac:dyDescent="0.45">
      <c r="C376" s="188" t="s">
        <v>349</v>
      </c>
      <c r="E376" s="193">
        <v>0.63780000000000003</v>
      </c>
    </row>
    <row r="377" spans="1:10" x14ac:dyDescent="0.45">
      <c r="C377" s="188" t="s">
        <v>420</v>
      </c>
      <c r="E377" s="193">
        <v>0.04</v>
      </c>
    </row>
    <row r="378" spans="1:10" x14ac:dyDescent="0.45">
      <c r="E378" s="192"/>
    </row>
    <row r="379" spans="1:10" x14ac:dyDescent="0.45">
      <c r="E379" s="192"/>
    </row>
    <row r="384" spans="1:10" x14ac:dyDescent="0.45">
      <c r="A384" s="195" t="s">
        <v>423</v>
      </c>
      <c r="B384" s="195"/>
      <c r="C384" s="195"/>
      <c r="D384" s="195"/>
      <c r="E384" s="195"/>
      <c r="F384" s="191"/>
      <c r="G384" s="195"/>
      <c r="H384" s="195"/>
      <c r="I384" s="195"/>
      <c r="J384" s="194" t="s">
        <v>395</v>
      </c>
    </row>
    <row r="386" spans="1:6" x14ac:dyDescent="0.45">
      <c r="B386" s="188" t="s">
        <v>419</v>
      </c>
    </row>
    <row r="387" spans="1:6" x14ac:dyDescent="0.45">
      <c r="C387" s="188" t="s">
        <v>349</v>
      </c>
      <c r="E387" s="193">
        <v>0.23760000000000001</v>
      </c>
    </row>
    <row r="388" spans="1:6" x14ac:dyDescent="0.45">
      <c r="C388" s="188" t="s">
        <v>420</v>
      </c>
      <c r="E388" s="193">
        <v>0.04</v>
      </c>
    </row>
    <row r="389" spans="1:6" x14ac:dyDescent="0.45">
      <c r="E389" s="192"/>
    </row>
    <row r="390" spans="1:6" x14ac:dyDescent="0.45">
      <c r="E390" s="192"/>
    </row>
    <row r="395" spans="1:6" x14ac:dyDescent="0.45">
      <c r="A395" s="188" t="s">
        <v>424</v>
      </c>
    </row>
    <row r="396" spans="1:6" x14ac:dyDescent="0.45">
      <c r="F396" s="191" t="s">
        <v>425</v>
      </c>
    </row>
    <row r="667" spans="1:1" x14ac:dyDescent="0.45">
      <c r="A667" s="188" t="s">
        <v>426</v>
      </c>
    </row>
  </sheetData>
  <printOptions gridLinesSet="0"/>
  <pageMargins left="0.75" right="0.75" top="1" bottom="1" header="0.5" footer="0.5"/>
  <pageSetup orientation="portrait" r:id="rId1"/>
  <headerFooter alignWithMargins="0">
    <oddHeader>&amp;f</oddHeader>
    <oddFooter>Page &amp;p</oddFooter>
  </headerFooter>
  <rowBreaks count="21" manualBreakCount="21">
    <brk id="23" max="16383" man="1"/>
    <brk id="56" max="16383" man="1"/>
    <brk id="87" max="16383" man="1"/>
    <brk id="129" max="16383" man="1"/>
    <brk id="144" max="16383" man="1"/>
    <brk id="186" max="16383" man="1"/>
    <brk id="201" max="16383" man="1"/>
    <brk id="239" max="16383" man="1"/>
    <brk id="255" max="16383" man="1"/>
    <brk id="303" max="16383" man="1"/>
    <brk id="347" max="16383" man="1"/>
    <brk id="395" max="16383" man="1"/>
    <brk id="427" max="16383" man="1"/>
    <brk id="457" max="16383" man="1"/>
    <brk id="487" max="16383" man="1"/>
    <brk id="517" max="16383" man="1"/>
    <brk id="547" max="16383" man="1"/>
    <brk id="577" max="16383" man="1"/>
    <brk id="607" max="16383" man="1"/>
    <brk id="637" max="16383" man="1"/>
    <brk id="667" max="16383" man="1"/>
  </rowBreaks>
  <colBreaks count="1" manualBreakCount="1">
    <brk id="10"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E0423E745EE14C8F9FD1C7A97BEDEC" ma:contentTypeVersion="15" ma:contentTypeDescription="Create a new document." ma:contentTypeScope="" ma:versionID="61cf681e60b629f56718fdc8aedf6d93">
  <xsd:schema xmlns:xsd="http://www.w3.org/2001/XMLSchema" xmlns:xs="http://www.w3.org/2001/XMLSchema" xmlns:p="http://schemas.microsoft.com/office/2006/metadata/properties" xmlns:ns2="a2bb61b0-54ea-42e6-b8e8-6d468122838b" xmlns:ns3="0e66fd3c-8ac7-4f3c-b545-83db3bba6f98" targetNamespace="http://schemas.microsoft.com/office/2006/metadata/properties" ma:root="true" ma:fieldsID="68864b6511509ee43ec005e091b616b0" ns2:_="" ns3:_="">
    <xsd:import namespace="a2bb61b0-54ea-42e6-b8e8-6d468122838b"/>
    <xsd:import namespace="0e66fd3c-8ac7-4f3c-b545-83db3bba6f9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lcf76f155ced4ddcb4097134ff3c332f" minOccurs="0"/>
                <xsd:element ref="ns2:TaxCatchAll" minOccurs="0"/>
                <xsd:element ref="ns3:MediaServiceDateTaken" minOccurs="0"/>
                <xsd:element ref="ns3:MediaServiceObjectDetectorVersion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bb61b0-54ea-42e6-b8e8-6d46812283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c167ef1f-df72-4ffb-b22d-50e36557a1ab}" ma:internalName="TaxCatchAll" ma:showField="CatchAllData" ma:web="a2bb61b0-54ea-42e6-b8e8-6d468122838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e66fd3c-8ac7-4f3c-b545-83db3bba6f9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76d84c78-6055-464c-a680-8dd5e2470779"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e66fd3c-8ac7-4f3c-b545-83db3bba6f98">
      <Terms xmlns="http://schemas.microsoft.com/office/infopath/2007/PartnerControls"/>
    </lcf76f155ced4ddcb4097134ff3c332f>
    <TaxCatchAll xmlns="a2bb61b0-54ea-42e6-b8e8-6d468122838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A302FD-F1D1-4C03-A43E-E702764086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bb61b0-54ea-42e6-b8e8-6d468122838b"/>
    <ds:schemaRef ds:uri="0e66fd3c-8ac7-4f3c-b545-83db3bba6f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91413D-3200-4D65-9BD3-39EFD6ACE04D}">
  <ds:schemaRefs>
    <ds:schemaRef ds:uri="a2bb61b0-54ea-42e6-b8e8-6d468122838b"/>
    <ds:schemaRef ds:uri="http://purl.org/dc/dcmitype/"/>
    <ds:schemaRef ds:uri="0e66fd3c-8ac7-4f3c-b545-83db3bba6f98"/>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CAB9BC4C-D061-4F1B-8917-BD2F6AD521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vt:i4>
      </vt:variant>
    </vt:vector>
  </HeadingPairs>
  <TitlesOfParts>
    <vt:vector size="27" baseType="lpstr">
      <vt:lpstr>Summary of Results</vt:lpstr>
      <vt:lpstr>Intervention Description</vt:lpstr>
      <vt:lpstr>Cost Benefit Summary</vt:lpstr>
      <vt:lpstr>Sensitivity Analysis</vt:lpstr>
      <vt:lpstr>Cost Summary</vt:lpstr>
      <vt:lpstr>Cost and Benefit Parameters</vt:lpstr>
      <vt:lpstr>Beneficiaries</vt:lpstr>
      <vt:lpstr>Project Logic </vt:lpstr>
      <vt:lpstr>MCA Report</vt:lpstr>
      <vt:lpstr>Mincers</vt:lpstr>
      <vt:lpstr>Cohort_CF</vt:lpstr>
      <vt:lpstr>Cohort_WP</vt:lpstr>
      <vt:lpstr>Income_CF_LessOM</vt:lpstr>
      <vt:lpstr>Income_WP_LessOM</vt:lpstr>
      <vt:lpstr>Income_CF</vt:lpstr>
      <vt:lpstr>Income_WP</vt:lpstr>
      <vt:lpstr>QP_IncomeWP</vt:lpstr>
      <vt:lpstr>QP Income Difference WP-CF</vt:lpstr>
      <vt:lpstr>Income TVET Working</vt:lpstr>
      <vt:lpstr>Income TVET Working_LessOM</vt:lpstr>
      <vt:lpstr>Student Numbers EMIS 2019-2020</vt:lpstr>
      <vt:lpstr>Compact Financials</vt:lpstr>
      <vt:lpstr>Exchange Rate</vt:lpstr>
      <vt:lpstr>Inflation Rate</vt:lpstr>
      <vt:lpstr>References </vt:lpstr>
      <vt:lpstr>'Intervention Description'!_ftn1</vt:lpstr>
      <vt:lpstr>'MCA Report'!Print_Area</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Georgia II's Improved Learning Environment Infrastructure (ILEI) Activity – Closeout</dc:title>
  <dc:subject/>
  <dc:creator>Millennium Challenge Corporation</dc:creator>
  <cp:keywords/>
  <dc:description/>
  <cp:lastModifiedBy>Khadr, Mona F (CPA/CS)</cp:lastModifiedBy>
  <cp:revision/>
  <dcterms:created xsi:type="dcterms:W3CDTF">2017-12-28T20:15:11Z</dcterms:created>
  <dcterms:modified xsi:type="dcterms:W3CDTF">2024-12-23T19:18:59Z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6e9a81-9c38-4f91-9146-84cda847f359_Enabled">
    <vt:lpwstr>true</vt:lpwstr>
  </property>
  <property fmtid="{D5CDD505-2E9C-101B-9397-08002B2CF9AE}" pid="3" name="MSIP_Label_676e9a81-9c38-4f91-9146-84cda847f359_SetDate">
    <vt:lpwstr>2023-10-13T15:06:36Z</vt:lpwstr>
  </property>
  <property fmtid="{D5CDD505-2E9C-101B-9397-08002B2CF9AE}" pid="4" name="MSIP_Label_676e9a81-9c38-4f91-9146-84cda847f359_Method">
    <vt:lpwstr>Standard</vt:lpwstr>
  </property>
  <property fmtid="{D5CDD505-2E9C-101B-9397-08002B2CF9AE}" pid="5" name="MSIP_Label_676e9a81-9c38-4f91-9146-84cda847f359_Name">
    <vt:lpwstr>UNCLASSIFIED</vt:lpwstr>
  </property>
  <property fmtid="{D5CDD505-2E9C-101B-9397-08002B2CF9AE}" pid="6" name="MSIP_Label_676e9a81-9c38-4f91-9146-84cda847f359_SiteId">
    <vt:lpwstr>c12a9f27-505d-4fc6-9afa-a0fd65d9e984</vt:lpwstr>
  </property>
  <property fmtid="{D5CDD505-2E9C-101B-9397-08002B2CF9AE}" pid="7" name="MSIP_Label_676e9a81-9c38-4f91-9146-84cda847f359_ActionId">
    <vt:lpwstr>13175bda-4a2f-4970-8522-024b43e35229</vt:lpwstr>
  </property>
  <property fmtid="{D5CDD505-2E9C-101B-9397-08002B2CF9AE}" pid="8" name="MSIP_Label_676e9a81-9c38-4f91-9146-84cda847f359_ContentBits">
    <vt:lpwstr>1</vt:lpwstr>
  </property>
  <property fmtid="{D5CDD505-2E9C-101B-9397-08002B2CF9AE}" pid="9" name="ContentTypeId">
    <vt:lpwstr>0x010100E0E0423E745EE14C8F9FD1C7A97BEDEC</vt:lpwstr>
  </property>
  <property fmtid="{D5CDD505-2E9C-101B-9397-08002B2CF9AE}" pid="10" name="MediaServiceImageTags">
    <vt:lpwstr/>
  </property>
</Properties>
</file>